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15 CÔNG NỢ\CÔNG NỢ QUÁN-KHÁCH LẺ\"/>
    </mc:Choice>
  </mc:AlternateContent>
  <bookViews>
    <workbookView xWindow="-120" yWindow="-120" windowWidth="21840" windowHeight="13140" tabRatio="798"/>
  </bookViews>
  <sheets>
    <sheet name="QUÁN (HNOI)" sheetId="120" r:id="rId1"/>
    <sheet name="QUAN(TP)" sheetId="1" r:id="rId2"/>
    <sheet name="QUAN KÊNH GT(ANHOA)" sheetId="121" r:id="rId3"/>
    <sheet name="SIEUTHIGS25" sheetId="117" r:id="rId4"/>
    <sheet name="WONMART." sheetId="68" r:id="rId5"/>
    <sheet name="COOP FOOD ( HA NOI)" sheetId="73" r:id="rId6"/>
    <sheet name="COOP FOOD." sheetId="72" r:id="rId7"/>
    <sheet name="COOP MART.." sheetId="109" r:id="rId8"/>
    <sheet name="COOP FOOD( THU TIỀN)" sheetId="74" r:id="rId9"/>
    <sheet name="STHI HASHTAG ECOS." sheetId="108" r:id="rId10"/>
    <sheet name="LOCAL FOOD." sheetId="107" r:id="rId11"/>
    <sheet name="KENH GT -HN" sheetId="106" r:id="rId12"/>
    <sheet name="ANNAM MARKET" sheetId="105" r:id="rId13"/>
    <sheet name="EPCO STORE." sheetId="104" r:id="rId14"/>
    <sheet name="KING FOOD" sheetId="103" r:id="rId15"/>
    <sheet name="AEON CITI ( HCM)" sheetId="102" r:id="rId16"/>
    <sheet name="AEON CITI ( HN)" sheetId="101" r:id="rId17"/>
    <sheet name="SATRA FOODS," sheetId="100" r:id="rId18"/>
    <sheet name="MM MEGA- TP" sheetId="114" r:id="rId19"/>
    <sheet name="MM MEGA-HANOI" sheetId="99" r:id="rId20"/>
    <sheet name="NOVA COMMERCE" sheetId="118" r:id="rId21"/>
    <sheet name="BIG C." sheetId="98" r:id="rId22"/>
    <sheet name="SIEU THI ELEVEN" sheetId="97" r:id="rId23"/>
    <sheet name="VIN MART" sheetId="95" r:id="rId24"/>
    <sheet name="VINMART BDUONG" sheetId="115" r:id="rId25"/>
    <sheet name="VINMART DNAI" sheetId="116" r:id="rId26"/>
    <sheet name="SAI GÒN HD" sheetId="94" r:id="rId27"/>
    <sheet name="SIEU THI HA NOI" sheetId="93" r:id="rId28"/>
    <sheet name="STHI LALANOW (HNOI)" sheetId="112" r:id="rId29"/>
    <sheet name="LOTTE." sheetId="92" r:id="rId30"/>
    <sheet name="KHAI SAN (TP)" sheetId="90" r:id="rId31"/>
    <sheet name="GROVE FRESH" sheetId="110" r:id="rId32"/>
    <sheet name="T-MART (TP)" sheetId="89" r:id="rId33"/>
    <sheet name="T-MART (HN)" sheetId="88" r:id="rId34"/>
    <sheet name="S-MART HNOI" sheetId="87" r:id="rId35"/>
    <sheet name="BRG -HN GIAO" sheetId="86" r:id="rId36"/>
    <sheet name="INTIMEX ĐÀ NẴNG (TP GIAO)." sheetId="85" r:id="rId37"/>
    <sheet name="USM TRAN HUNG ĐAO" sheetId="84" r:id="rId38"/>
    <sheet name="ST LOCALMART(HN)" sheetId="83" r:id="rId39"/>
    <sheet name="ST JMART" sheetId="82" r:id="rId40"/>
    <sheet name="MEKONG" sheetId="111" r:id="rId41"/>
    <sheet name="ST VIET Ý-HA NOI" sheetId="80" r:id="rId42"/>
    <sheet name="Sheet1" sheetId="119" r:id="rId43"/>
  </sheets>
  <definedNames>
    <definedName name="_xlnm._FilterDatabase" localSheetId="35" hidden="1">'BRG -HN GIAO'!#REF!</definedName>
    <definedName name="_xlnm._FilterDatabase" localSheetId="5" hidden="1">'COOP FOOD ( HA NOI)'!#REF!</definedName>
    <definedName name="_xlnm._FilterDatabase" localSheetId="7" hidden="1">'COOP MART..'!#REF!</definedName>
    <definedName name="_xlnm._FilterDatabase" localSheetId="0" hidden="1">'QUÁN (HNOI)'!$A$341:$M$360</definedName>
    <definedName name="_xlnm._FilterDatabase" localSheetId="34" hidden="1">'S-MART HNOI'!#REF!</definedName>
  </definedNames>
  <calcPr calcId="162913"/>
</workbook>
</file>

<file path=xl/calcChain.xml><?xml version="1.0" encoding="utf-8"?>
<calcChain xmlns="http://schemas.openxmlformats.org/spreadsheetml/2006/main">
  <c r="L918" i="120" l="1"/>
  <c r="L805" i="120"/>
  <c r="L576" i="120"/>
  <c r="L505" i="120"/>
  <c r="H503" i="120"/>
  <c r="H151" i="120"/>
  <c r="G151" i="120"/>
  <c r="E151" i="120"/>
  <c r="G169" i="120"/>
  <c r="G134" i="120"/>
  <c r="L103" i="120"/>
  <c r="L32" i="120" l="1"/>
  <c r="J224" i="120" l="1"/>
  <c r="G189" i="120"/>
  <c r="L67" i="120"/>
  <c r="L765" i="120"/>
  <c r="L727" i="120"/>
  <c r="L648" i="120"/>
  <c r="L434" i="120"/>
  <c r="L398" i="120"/>
  <c r="J225" i="120"/>
  <c r="G223" i="120"/>
  <c r="K171" i="120"/>
  <c r="K136" i="120"/>
  <c r="J68" i="1"/>
  <c r="J661" i="1"/>
  <c r="J626" i="1"/>
  <c r="J556" i="1"/>
  <c r="J521" i="1"/>
  <c r="J486" i="1"/>
  <c r="J451" i="1"/>
  <c r="J381" i="1"/>
  <c r="J349" i="1"/>
  <c r="J245" i="1"/>
  <c r="J211" i="1"/>
  <c r="J176" i="1"/>
  <c r="J140" i="1"/>
  <c r="J105" i="1" l="1"/>
  <c r="J104" i="1"/>
  <c r="J103" i="1"/>
  <c r="L639" i="1" l="1"/>
  <c r="L638" i="1"/>
  <c r="J625" i="1"/>
  <c r="J624" i="1"/>
  <c r="J623" i="1"/>
  <c r="H12" i="82" l="1"/>
  <c r="I12" i="82"/>
  <c r="H16" i="82"/>
  <c r="I896" i="120" l="1"/>
  <c r="I897" i="120" l="1"/>
  <c r="I898" i="120"/>
  <c r="I899" i="120"/>
  <c r="I900" i="120"/>
  <c r="I901" i="120"/>
  <c r="I902" i="120"/>
  <c r="I903" i="120"/>
  <c r="I904" i="120"/>
  <c r="I905" i="120"/>
  <c r="I906" i="120"/>
  <c r="I907" i="120"/>
  <c r="I908" i="120"/>
  <c r="I909" i="120"/>
  <c r="I910" i="120"/>
  <c r="I911" i="120"/>
  <c r="I912" i="120"/>
  <c r="I913" i="120"/>
  <c r="I914" i="120"/>
  <c r="I915" i="120"/>
  <c r="I860" i="120" l="1"/>
  <c r="I861" i="120"/>
  <c r="I862" i="120"/>
  <c r="I863" i="120"/>
  <c r="I864" i="120"/>
  <c r="I859" i="120"/>
  <c r="L897" i="120" l="1"/>
  <c r="L901" i="120"/>
  <c r="L905" i="120"/>
  <c r="L909" i="120"/>
  <c r="L913" i="120"/>
  <c r="L896" i="120"/>
  <c r="L899" i="120"/>
  <c r="L900" i="120"/>
  <c r="L903" i="120"/>
  <c r="L904" i="120"/>
  <c r="L907" i="120"/>
  <c r="L908" i="120"/>
  <c r="L911" i="120"/>
  <c r="L912" i="120"/>
  <c r="L915" i="120"/>
  <c r="L898" i="120"/>
  <c r="D916" i="120"/>
  <c r="F915" i="120"/>
  <c r="H915" i="120" s="1"/>
  <c r="L914" i="120"/>
  <c r="F914" i="120"/>
  <c r="H914" i="120" s="1"/>
  <c r="F913" i="120"/>
  <c r="H913" i="120" s="1"/>
  <c r="F912" i="120"/>
  <c r="H912" i="120" s="1"/>
  <c r="F911" i="120"/>
  <c r="H911" i="120" s="1"/>
  <c r="L910" i="120"/>
  <c r="F910" i="120"/>
  <c r="H910" i="120" s="1"/>
  <c r="F909" i="120"/>
  <c r="H909" i="120" s="1"/>
  <c r="F908" i="120"/>
  <c r="H908" i="120" s="1"/>
  <c r="F907" i="120"/>
  <c r="H907" i="120" s="1"/>
  <c r="L906" i="120"/>
  <c r="F906" i="120"/>
  <c r="H906" i="120" s="1"/>
  <c r="F905" i="120"/>
  <c r="H905" i="120" s="1"/>
  <c r="F904" i="120"/>
  <c r="H904" i="120" s="1"/>
  <c r="F903" i="120"/>
  <c r="H903" i="120" s="1"/>
  <c r="L902" i="120"/>
  <c r="F902" i="120"/>
  <c r="H902" i="120" s="1"/>
  <c r="F901" i="120"/>
  <c r="H901" i="120" s="1"/>
  <c r="F900" i="120"/>
  <c r="H900" i="120" s="1"/>
  <c r="F899" i="120"/>
  <c r="H899" i="120" s="1"/>
  <c r="F898" i="120"/>
  <c r="H898" i="120" s="1"/>
  <c r="F897" i="120"/>
  <c r="H897" i="120" s="1"/>
  <c r="F896" i="120"/>
  <c r="L916" i="120" l="1"/>
  <c r="L917" i="120" s="1"/>
  <c r="F916" i="120"/>
  <c r="H896" i="120"/>
  <c r="H916" i="120" s="1"/>
  <c r="I865" i="120"/>
  <c r="I866" i="120"/>
  <c r="L866" i="120" s="1"/>
  <c r="I867" i="120"/>
  <c r="I868" i="120"/>
  <c r="L868" i="120" s="1"/>
  <c r="I869" i="120"/>
  <c r="L869" i="120" s="1"/>
  <c r="I870" i="120"/>
  <c r="I871" i="120"/>
  <c r="I872" i="120"/>
  <c r="I873" i="120"/>
  <c r="I874" i="120"/>
  <c r="L874" i="120" s="1"/>
  <c r="I875" i="120"/>
  <c r="I876" i="120"/>
  <c r="L876" i="120" s="1"/>
  <c r="I877" i="120"/>
  <c r="L877" i="120" s="1"/>
  <c r="I878" i="120"/>
  <c r="L859" i="120"/>
  <c r="L860" i="120"/>
  <c r="L861" i="120"/>
  <c r="L862" i="120"/>
  <c r="L863" i="120"/>
  <c r="L864" i="120"/>
  <c r="L865" i="120"/>
  <c r="L867" i="120"/>
  <c r="L870" i="120"/>
  <c r="L871" i="120"/>
  <c r="L872" i="120"/>
  <c r="L873" i="120"/>
  <c r="L875" i="120"/>
  <c r="L878" i="120"/>
  <c r="D879" i="120" l="1"/>
  <c r="F878" i="120"/>
  <c r="H878" i="120" s="1"/>
  <c r="F877" i="120"/>
  <c r="H877" i="120" s="1"/>
  <c r="F876" i="120"/>
  <c r="H876" i="120" s="1"/>
  <c r="F875" i="120"/>
  <c r="H875" i="120" s="1"/>
  <c r="F874" i="120"/>
  <c r="H874" i="120" s="1"/>
  <c r="F873" i="120"/>
  <c r="H873" i="120" s="1"/>
  <c r="F872" i="120"/>
  <c r="H872" i="120" s="1"/>
  <c r="F871" i="120"/>
  <c r="H871" i="120" s="1"/>
  <c r="F870" i="120"/>
  <c r="H870" i="120" s="1"/>
  <c r="F869" i="120"/>
  <c r="H869" i="120" s="1"/>
  <c r="F868" i="120"/>
  <c r="H868" i="120" s="1"/>
  <c r="F867" i="120"/>
  <c r="H867" i="120" s="1"/>
  <c r="F866" i="120"/>
  <c r="H866" i="120" s="1"/>
  <c r="F865" i="120"/>
  <c r="H865" i="120" s="1"/>
  <c r="F864" i="120"/>
  <c r="H864" i="120" s="1"/>
  <c r="F863" i="120"/>
  <c r="H863" i="120" s="1"/>
  <c r="F862" i="120"/>
  <c r="H862" i="120" s="1"/>
  <c r="F861" i="120"/>
  <c r="H861" i="120" s="1"/>
  <c r="F860" i="120"/>
  <c r="H860" i="120" s="1"/>
  <c r="F859" i="120"/>
  <c r="L879" i="120" l="1"/>
  <c r="L880" i="120" s="1"/>
  <c r="L881" i="120" s="1"/>
  <c r="F879" i="120"/>
  <c r="H859" i="120"/>
  <c r="H879" i="120" s="1"/>
  <c r="D841" i="120"/>
  <c r="I840" i="120"/>
  <c r="L840" i="120" s="1"/>
  <c r="F840" i="120"/>
  <c r="H840" i="120" s="1"/>
  <c r="I839" i="120"/>
  <c r="L839" i="120" s="1"/>
  <c r="F839" i="120"/>
  <c r="H839" i="120" s="1"/>
  <c r="I838" i="120"/>
  <c r="L838" i="120" s="1"/>
  <c r="F838" i="120"/>
  <c r="H838" i="120" s="1"/>
  <c r="I837" i="120"/>
  <c r="L837" i="120" s="1"/>
  <c r="F837" i="120"/>
  <c r="H837" i="120" s="1"/>
  <c r="I836" i="120"/>
  <c r="L836" i="120" s="1"/>
  <c r="F836" i="120"/>
  <c r="H836" i="120" s="1"/>
  <c r="I835" i="120"/>
  <c r="L835" i="120" s="1"/>
  <c r="F835" i="120"/>
  <c r="H835" i="120" s="1"/>
  <c r="I834" i="120"/>
  <c r="L834" i="120" s="1"/>
  <c r="F834" i="120"/>
  <c r="H834" i="120" s="1"/>
  <c r="I833" i="120"/>
  <c r="L833" i="120" s="1"/>
  <c r="F833" i="120"/>
  <c r="H833" i="120" s="1"/>
  <c r="I832" i="120"/>
  <c r="L832" i="120" s="1"/>
  <c r="F832" i="120"/>
  <c r="H832" i="120" s="1"/>
  <c r="I831" i="120"/>
  <c r="L831" i="120" s="1"/>
  <c r="F831" i="120"/>
  <c r="H831" i="120" s="1"/>
  <c r="I830" i="120"/>
  <c r="L830" i="120" s="1"/>
  <c r="F830" i="120"/>
  <c r="H830" i="120" s="1"/>
  <c r="I829" i="120"/>
  <c r="L829" i="120" s="1"/>
  <c r="F829" i="120"/>
  <c r="H829" i="120" s="1"/>
  <c r="I828" i="120"/>
  <c r="L828" i="120" s="1"/>
  <c r="F828" i="120"/>
  <c r="H828" i="120" s="1"/>
  <c r="I827" i="120"/>
  <c r="L827" i="120" s="1"/>
  <c r="F827" i="120"/>
  <c r="H827" i="120" s="1"/>
  <c r="I826" i="120"/>
  <c r="L826" i="120" s="1"/>
  <c r="F826" i="120"/>
  <c r="H826" i="120" s="1"/>
  <c r="I825" i="120"/>
  <c r="L825" i="120" s="1"/>
  <c r="F825" i="120"/>
  <c r="H825" i="120" s="1"/>
  <c r="I824" i="120"/>
  <c r="L824" i="120" s="1"/>
  <c r="F824" i="120"/>
  <c r="H824" i="120" s="1"/>
  <c r="I823" i="120"/>
  <c r="L823" i="120" s="1"/>
  <c r="F823" i="120"/>
  <c r="H823" i="120" s="1"/>
  <c r="I822" i="120"/>
  <c r="L822" i="120" s="1"/>
  <c r="F822" i="120"/>
  <c r="H822" i="120" s="1"/>
  <c r="I821" i="120"/>
  <c r="L821" i="120" s="1"/>
  <c r="F821" i="120"/>
  <c r="C125" i="121"/>
  <c r="H124" i="121"/>
  <c r="J124" i="121" s="1"/>
  <c r="E124" i="121"/>
  <c r="G124" i="121" s="1"/>
  <c r="H123" i="121"/>
  <c r="J123" i="121" s="1"/>
  <c r="E123" i="121"/>
  <c r="G123" i="121" s="1"/>
  <c r="H122" i="121"/>
  <c r="J122" i="121" s="1"/>
  <c r="E122" i="121"/>
  <c r="G122" i="121" s="1"/>
  <c r="H121" i="121"/>
  <c r="J121" i="121" s="1"/>
  <c r="E121" i="121"/>
  <c r="G121" i="121" s="1"/>
  <c r="H120" i="121"/>
  <c r="J120" i="121" s="1"/>
  <c r="E120" i="121"/>
  <c r="G120" i="121" s="1"/>
  <c r="H119" i="121"/>
  <c r="J119" i="121" s="1"/>
  <c r="E119" i="121"/>
  <c r="G119" i="121" s="1"/>
  <c r="H118" i="121"/>
  <c r="J118" i="121" s="1"/>
  <c r="E118" i="121"/>
  <c r="G118" i="121" s="1"/>
  <c r="H117" i="121"/>
  <c r="J117" i="121" s="1"/>
  <c r="E117" i="121"/>
  <c r="G117" i="121" s="1"/>
  <c r="H116" i="121"/>
  <c r="J116" i="121" s="1"/>
  <c r="E116" i="121"/>
  <c r="G116" i="121" s="1"/>
  <c r="H115" i="121"/>
  <c r="J115" i="121" s="1"/>
  <c r="E115" i="121"/>
  <c r="G115" i="121" s="1"/>
  <c r="H114" i="121"/>
  <c r="J114" i="121" s="1"/>
  <c r="E114" i="121"/>
  <c r="G114" i="121" s="1"/>
  <c r="H113" i="121"/>
  <c r="J113" i="121" s="1"/>
  <c r="E113" i="121"/>
  <c r="G113" i="121" s="1"/>
  <c r="H112" i="121"/>
  <c r="J112" i="121" s="1"/>
  <c r="E112" i="121"/>
  <c r="G112" i="121" s="1"/>
  <c r="H111" i="121"/>
  <c r="J111" i="121" s="1"/>
  <c r="E111" i="121"/>
  <c r="G111" i="121" s="1"/>
  <c r="H110" i="121"/>
  <c r="J110" i="121" s="1"/>
  <c r="E110" i="121"/>
  <c r="G110" i="121" s="1"/>
  <c r="H109" i="121"/>
  <c r="J109" i="121" s="1"/>
  <c r="E109" i="121"/>
  <c r="G109" i="121" s="1"/>
  <c r="H108" i="121"/>
  <c r="J108" i="121" s="1"/>
  <c r="E108" i="121"/>
  <c r="G108" i="121" s="1"/>
  <c r="H107" i="121"/>
  <c r="J107" i="121" s="1"/>
  <c r="E107" i="121"/>
  <c r="F841" i="120" l="1"/>
  <c r="L841" i="120"/>
  <c r="H821" i="120"/>
  <c r="H841" i="120" s="1"/>
  <c r="J125" i="121"/>
  <c r="J126" i="121" s="1"/>
  <c r="E125" i="121"/>
  <c r="G107" i="121"/>
  <c r="G125" i="121" s="1"/>
  <c r="L842" i="120" l="1"/>
  <c r="L843" i="120" s="1"/>
  <c r="J127" i="121"/>
  <c r="H83" i="121" l="1"/>
  <c r="H84" i="121"/>
  <c r="H85" i="121"/>
  <c r="H86" i="121"/>
  <c r="J86" i="121" s="1"/>
  <c r="H87" i="121"/>
  <c r="H88" i="121"/>
  <c r="J88" i="121" s="1"/>
  <c r="H89" i="121"/>
  <c r="J89" i="121" s="1"/>
  <c r="H82" i="121"/>
  <c r="J82" i="121" s="1"/>
  <c r="C90" i="121"/>
  <c r="E89" i="121"/>
  <c r="G89" i="121" s="1"/>
  <c r="E88" i="121"/>
  <c r="G88" i="121" s="1"/>
  <c r="J87" i="121"/>
  <c r="E87" i="121"/>
  <c r="G87" i="121" s="1"/>
  <c r="E86" i="121"/>
  <c r="G86" i="121" s="1"/>
  <c r="J85" i="121"/>
  <c r="E85" i="121"/>
  <c r="G85" i="121" s="1"/>
  <c r="J84" i="121"/>
  <c r="E84" i="121"/>
  <c r="G84" i="121" s="1"/>
  <c r="J83" i="121"/>
  <c r="E83" i="121"/>
  <c r="G83" i="121" s="1"/>
  <c r="E82" i="121"/>
  <c r="E90" i="121" l="1"/>
  <c r="J90" i="121"/>
  <c r="G82" i="121"/>
  <c r="G90" i="121" s="1"/>
  <c r="H435" i="1"/>
  <c r="J91" i="121" l="1"/>
  <c r="J92" i="121" s="1"/>
  <c r="I784" i="120"/>
  <c r="I785" i="120"/>
  <c r="L785" i="120" s="1"/>
  <c r="I786" i="120"/>
  <c r="I787" i="120"/>
  <c r="L787" i="120" s="1"/>
  <c r="I788" i="120"/>
  <c r="I789" i="120"/>
  <c r="L789" i="120" s="1"/>
  <c r="I790" i="120"/>
  <c r="L790" i="120" s="1"/>
  <c r="I791" i="120"/>
  <c r="I792" i="120"/>
  <c r="L792" i="120" s="1"/>
  <c r="I793" i="120"/>
  <c r="L793" i="120" s="1"/>
  <c r="I794" i="120"/>
  <c r="I795" i="120"/>
  <c r="I796" i="120"/>
  <c r="I797" i="120"/>
  <c r="L797" i="120" s="1"/>
  <c r="I798" i="120"/>
  <c r="L798" i="120" s="1"/>
  <c r="I799" i="120"/>
  <c r="I800" i="120"/>
  <c r="L800" i="120" s="1"/>
  <c r="I801" i="120"/>
  <c r="L801" i="120" s="1"/>
  <c r="I802" i="120"/>
  <c r="I783" i="120"/>
  <c r="L783" i="120" s="1"/>
  <c r="D803" i="120"/>
  <c r="L802" i="120"/>
  <c r="H802" i="120"/>
  <c r="F802" i="120"/>
  <c r="H801" i="120"/>
  <c r="F801" i="120"/>
  <c r="F800" i="120"/>
  <c r="H800" i="120" s="1"/>
  <c r="L799" i="120"/>
  <c r="F799" i="120"/>
  <c r="H799" i="120" s="1"/>
  <c r="F798" i="120"/>
  <c r="H798" i="120" s="1"/>
  <c r="F797" i="120"/>
  <c r="H797" i="120" s="1"/>
  <c r="L796" i="120"/>
  <c r="F796" i="120"/>
  <c r="H796" i="120" s="1"/>
  <c r="L795" i="120"/>
  <c r="H795" i="120"/>
  <c r="F795" i="120"/>
  <c r="L794" i="120"/>
  <c r="F794" i="120"/>
  <c r="H794" i="120" s="1"/>
  <c r="F793" i="120"/>
  <c r="H793" i="120" s="1"/>
  <c r="F792" i="120"/>
  <c r="H792" i="120" s="1"/>
  <c r="L791" i="120"/>
  <c r="F791" i="120"/>
  <c r="H791" i="120" s="1"/>
  <c r="F790" i="120"/>
  <c r="H790" i="120" s="1"/>
  <c r="H789" i="120"/>
  <c r="F789" i="120"/>
  <c r="L788" i="120"/>
  <c r="F788" i="120"/>
  <c r="H788" i="120" s="1"/>
  <c r="F787" i="120"/>
  <c r="H787" i="120" s="1"/>
  <c r="L786" i="120"/>
  <c r="F786" i="120"/>
  <c r="H786" i="120" s="1"/>
  <c r="F785" i="120"/>
  <c r="H785" i="120" s="1"/>
  <c r="L784" i="120"/>
  <c r="F784" i="120"/>
  <c r="H784" i="120" s="1"/>
  <c r="F783" i="120"/>
  <c r="F803" i="120" s="1"/>
  <c r="L803" i="120" l="1"/>
  <c r="H783" i="120"/>
  <c r="H803" i="120" s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41" i="1"/>
  <c r="I744" i="120"/>
  <c r="I745" i="120"/>
  <c r="I746" i="120"/>
  <c r="I747" i="120"/>
  <c r="I748" i="120"/>
  <c r="I749" i="120"/>
  <c r="I750" i="120"/>
  <c r="I751" i="120"/>
  <c r="I752" i="120"/>
  <c r="I753" i="120"/>
  <c r="I754" i="120"/>
  <c r="I755" i="120"/>
  <c r="I756" i="120"/>
  <c r="I757" i="120"/>
  <c r="I758" i="120"/>
  <c r="I759" i="120"/>
  <c r="I760" i="120"/>
  <c r="I761" i="120"/>
  <c r="I762" i="120"/>
  <c r="I743" i="120"/>
  <c r="L804" i="120" l="1"/>
  <c r="L753" i="120"/>
  <c r="L757" i="120"/>
  <c r="L761" i="120"/>
  <c r="I706" i="120"/>
  <c r="I707" i="120"/>
  <c r="I708" i="120"/>
  <c r="L708" i="120" s="1"/>
  <c r="I709" i="120"/>
  <c r="L709" i="120" s="1"/>
  <c r="I710" i="120"/>
  <c r="I711" i="120"/>
  <c r="I712" i="120"/>
  <c r="I713" i="120"/>
  <c r="L713" i="120" s="1"/>
  <c r="I714" i="120"/>
  <c r="L714" i="120" s="1"/>
  <c r="I715" i="120"/>
  <c r="I716" i="120"/>
  <c r="L716" i="120" s="1"/>
  <c r="I717" i="120"/>
  <c r="L717" i="120" s="1"/>
  <c r="I718" i="120"/>
  <c r="I719" i="120"/>
  <c r="I720" i="120"/>
  <c r="I721" i="120"/>
  <c r="L721" i="120" s="1"/>
  <c r="I722" i="120"/>
  <c r="L722" i="120" s="1"/>
  <c r="I723" i="120"/>
  <c r="I724" i="120"/>
  <c r="I705" i="120"/>
  <c r="L705" i="120" s="1"/>
  <c r="D763" i="120"/>
  <c r="L762" i="120"/>
  <c r="F762" i="120"/>
  <c r="H762" i="120" s="1"/>
  <c r="F761" i="120"/>
  <c r="H761" i="120" s="1"/>
  <c r="L760" i="120"/>
  <c r="F760" i="120"/>
  <c r="H760" i="120" s="1"/>
  <c r="L759" i="120"/>
  <c r="F759" i="120"/>
  <c r="H759" i="120" s="1"/>
  <c r="L758" i="120"/>
  <c r="F758" i="120"/>
  <c r="H758" i="120" s="1"/>
  <c r="F757" i="120"/>
  <c r="H757" i="120" s="1"/>
  <c r="L756" i="120"/>
  <c r="F756" i="120"/>
  <c r="H756" i="120" s="1"/>
  <c r="L755" i="120"/>
  <c r="F755" i="120"/>
  <c r="H755" i="120" s="1"/>
  <c r="L754" i="120"/>
  <c r="F754" i="120"/>
  <c r="H754" i="120" s="1"/>
  <c r="F753" i="120"/>
  <c r="H753" i="120" s="1"/>
  <c r="L752" i="120"/>
  <c r="F752" i="120"/>
  <c r="H752" i="120" s="1"/>
  <c r="L751" i="120"/>
  <c r="F751" i="120"/>
  <c r="H751" i="120" s="1"/>
  <c r="L750" i="120"/>
  <c r="F750" i="120"/>
  <c r="H750" i="120" s="1"/>
  <c r="L749" i="120"/>
  <c r="F749" i="120"/>
  <c r="H749" i="120" s="1"/>
  <c r="L748" i="120"/>
  <c r="F748" i="120"/>
  <c r="H748" i="120" s="1"/>
  <c r="L747" i="120"/>
  <c r="F747" i="120"/>
  <c r="H747" i="120" s="1"/>
  <c r="L746" i="120"/>
  <c r="F746" i="120"/>
  <c r="H746" i="120" s="1"/>
  <c r="L745" i="120"/>
  <c r="F745" i="120"/>
  <c r="H745" i="120" s="1"/>
  <c r="L744" i="120"/>
  <c r="F744" i="120"/>
  <c r="H744" i="120" s="1"/>
  <c r="L743" i="120"/>
  <c r="F743" i="120"/>
  <c r="D725" i="120"/>
  <c r="L724" i="120"/>
  <c r="F724" i="120"/>
  <c r="H724" i="120" s="1"/>
  <c r="L723" i="120"/>
  <c r="F723" i="120"/>
  <c r="H723" i="120" s="1"/>
  <c r="F722" i="120"/>
  <c r="H722" i="120" s="1"/>
  <c r="F721" i="120"/>
  <c r="H721" i="120" s="1"/>
  <c r="L720" i="120"/>
  <c r="F720" i="120"/>
  <c r="H720" i="120" s="1"/>
  <c r="L719" i="120"/>
  <c r="F719" i="120"/>
  <c r="H719" i="120" s="1"/>
  <c r="L718" i="120"/>
  <c r="F718" i="120"/>
  <c r="H718" i="120" s="1"/>
  <c r="F717" i="120"/>
  <c r="H717" i="120" s="1"/>
  <c r="F716" i="120"/>
  <c r="H716" i="120" s="1"/>
  <c r="L715" i="120"/>
  <c r="F715" i="120"/>
  <c r="H715" i="120" s="1"/>
  <c r="F714" i="120"/>
  <c r="H714" i="120" s="1"/>
  <c r="F713" i="120"/>
  <c r="H713" i="120" s="1"/>
  <c r="L712" i="120"/>
  <c r="F712" i="120"/>
  <c r="H712" i="120" s="1"/>
  <c r="L711" i="120"/>
  <c r="F711" i="120"/>
  <c r="H711" i="120" s="1"/>
  <c r="L710" i="120"/>
  <c r="F710" i="120"/>
  <c r="H710" i="120" s="1"/>
  <c r="F709" i="120"/>
  <c r="H709" i="120" s="1"/>
  <c r="F708" i="120"/>
  <c r="H708" i="120" s="1"/>
  <c r="L707" i="120"/>
  <c r="F707" i="120"/>
  <c r="H707" i="120" s="1"/>
  <c r="L706" i="120"/>
  <c r="F706" i="120"/>
  <c r="H706" i="120" s="1"/>
  <c r="F705" i="120"/>
  <c r="I663" i="120"/>
  <c r="F763" i="120" l="1"/>
  <c r="L763" i="120"/>
  <c r="L764" i="120" s="1"/>
  <c r="L725" i="120"/>
  <c r="F725" i="120"/>
  <c r="H743" i="120"/>
  <c r="H763" i="120" s="1"/>
  <c r="H705" i="120"/>
  <c r="H725" i="120" s="1"/>
  <c r="H673" i="120"/>
  <c r="H674" i="120"/>
  <c r="F674" i="120"/>
  <c r="I674" i="120"/>
  <c r="L674" i="120" s="1"/>
  <c r="F673" i="120"/>
  <c r="I673" i="120"/>
  <c r="L673" i="120" s="1"/>
  <c r="I664" i="120"/>
  <c r="L664" i="120" s="1"/>
  <c r="I665" i="120"/>
  <c r="L665" i="120" s="1"/>
  <c r="I666" i="120"/>
  <c r="L666" i="120" s="1"/>
  <c r="I667" i="120"/>
  <c r="I668" i="120"/>
  <c r="I669" i="120"/>
  <c r="I670" i="120"/>
  <c r="L670" i="120" s="1"/>
  <c r="I671" i="120"/>
  <c r="I672" i="120"/>
  <c r="L672" i="120" s="1"/>
  <c r="I675" i="120"/>
  <c r="L675" i="120" s="1"/>
  <c r="I676" i="120"/>
  <c r="L676" i="120" s="1"/>
  <c r="I677" i="120"/>
  <c r="L677" i="120" s="1"/>
  <c r="I678" i="120"/>
  <c r="I679" i="120"/>
  <c r="I680" i="120"/>
  <c r="L680" i="120" s="1"/>
  <c r="I681" i="120"/>
  <c r="I682" i="120"/>
  <c r="L682" i="120" s="1"/>
  <c r="D683" i="120"/>
  <c r="F682" i="120"/>
  <c r="H682" i="120" s="1"/>
  <c r="L681" i="120"/>
  <c r="F681" i="120"/>
  <c r="H681" i="120" s="1"/>
  <c r="F680" i="120"/>
  <c r="H680" i="120" s="1"/>
  <c r="L679" i="120"/>
  <c r="F679" i="120"/>
  <c r="H679" i="120" s="1"/>
  <c r="L678" i="120"/>
  <c r="F678" i="120"/>
  <c r="H678" i="120" s="1"/>
  <c r="F677" i="120"/>
  <c r="H677" i="120" s="1"/>
  <c r="F676" i="120"/>
  <c r="H676" i="120" s="1"/>
  <c r="F675" i="120"/>
  <c r="H675" i="120" s="1"/>
  <c r="F672" i="120"/>
  <c r="H672" i="120" s="1"/>
  <c r="L671" i="120"/>
  <c r="F671" i="120"/>
  <c r="H671" i="120" s="1"/>
  <c r="F670" i="120"/>
  <c r="H670" i="120" s="1"/>
  <c r="L669" i="120"/>
  <c r="F669" i="120"/>
  <c r="H669" i="120" s="1"/>
  <c r="L668" i="120"/>
  <c r="F668" i="120"/>
  <c r="H668" i="120" s="1"/>
  <c r="L667" i="120"/>
  <c r="F667" i="120"/>
  <c r="H667" i="120" s="1"/>
  <c r="F666" i="120"/>
  <c r="H666" i="120" s="1"/>
  <c r="F665" i="120"/>
  <c r="H665" i="120" s="1"/>
  <c r="F664" i="120"/>
  <c r="H664" i="120" s="1"/>
  <c r="L663" i="120"/>
  <c r="F663" i="120"/>
  <c r="F683" i="120" l="1"/>
  <c r="L683" i="120"/>
  <c r="H663" i="120"/>
  <c r="H683" i="120" s="1"/>
  <c r="J648" i="1"/>
  <c r="J652" i="1"/>
  <c r="J656" i="1"/>
  <c r="J642" i="1"/>
  <c r="J646" i="1"/>
  <c r="J650" i="1"/>
  <c r="J654" i="1"/>
  <c r="J658" i="1"/>
  <c r="J641" i="1"/>
  <c r="J643" i="1"/>
  <c r="J644" i="1"/>
  <c r="J645" i="1"/>
  <c r="J647" i="1"/>
  <c r="J649" i="1"/>
  <c r="J651" i="1"/>
  <c r="J653" i="1"/>
  <c r="J655" i="1"/>
  <c r="J657" i="1"/>
  <c r="L684" i="120" l="1"/>
  <c r="L685" i="120" s="1"/>
  <c r="H490" i="118"/>
  <c r="H489" i="118"/>
  <c r="H474" i="118"/>
  <c r="H475" i="118"/>
  <c r="H476" i="118"/>
  <c r="H477" i="118"/>
  <c r="H478" i="118"/>
  <c r="H479" i="118"/>
  <c r="H480" i="118"/>
  <c r="H481" i="118"/>
  <c r="H482" i="118"/>
  <c r="H483" i="118"/>
  <c r="H484" i="118"/>
  <c r="H485" i="118"/>
  <c r="H486" i="118"/>
  <c r="H487" i="118"/>
  <c r="H488" i="118"/>
  <c r="H473" i="118"/>
  <c r="J475" i="118" l="1"/>
  <c r="J477" i="118"/>
  <c r="J484" i="118"/>
  <c r="J485" i="118"/>
  <c r="J489" i="118"/>
  <c r="J473" i="118"/>
  <c r="J480" i="118"/>
  <c r="J481" i="118"/>
  <c r="J474" i="118"/>
  <c r="J478" i="118"/>
  <c r="J476" i="118"/>
  <c r="J488" i="118"/>
  <c r="J479" i="118"/>
  <c r="J482" i="118"/>
  <c r="J483" i="118"/>
  <c r="J486" i="118"/>
  <c r="J487" i="118"/>
  <c r="J490" i="118"/>
  <c r="C491" i="118"/>
  <c r="E490" i="118"/>
  <c r="G490" i="118" s="1"/>
  <c r="E489" i="118"/>
  <c r="G489" i="118" s="1"/>
  <c r="E488" i="118"/>
  <c r="G488" i="118" s="1"/>
  <c r="E487" i="118"/>
  <c r="G487" i="118" s="1"/>
  <c r="E486" i="118"/>
  <c r="G486" i="118" s="1"/>
  <c r="E485" i="118"/>
  <c r="G485" i="118" s="1"/>
  <c r="E484" i="118"/>
  <c r="G484" i="118" s="1"/>
  <c r="E483" i="118"/>
  <c r="G483" i="118" s="1"/>
  <c r="E482" i="118"/>
  <c r="G482" i="118" s="1"/>
  <c r="E481" i="118"/>
  <c r="G481" i="118" s="1"/>
  <c r="E480" i="118"/>
  <c r="G480" i="118" s="1"/>
  <c r="E479" i="118"/>
  <c r="G479" i="118" s="1"/>
  <c r="E478" i="118"/>
  <c r="G478" i="118" s="1"/>
  <c r="E477" i="118"/>
  <c r="G477" i="118" s="1"/>
  <c r="E476" i="118"/>
  <c r="G476" i="118" s="1"/>
  <c r="E475" i="118"/>
  <c r="G475" i="118" s="1"/>
  <c r="E474" i="118"/>
  <c r="G474" i="118" s="1"/>
  <c r="E473" i="118"/>
  <c r="E491" i="118" l="1"/>
  <c r="J491" i="118"/>
  <c r="J492" i="118" s="1"/>
  <c r="J493" i="118" s="1"/>
  <c r="G473" i="118"/>
  <c r="G491" i="118" s="1"/>
  <c r="H53" i="1" l="1"/>
  <c r="H48" i="121" l="1"/>
  <c r="J48" i="121" s="1"/>
  <c r="H49" i="121"/>
  <c r="J49" i="121" s="1"/>
  <c r="H50" i="121"/>
  <c r="J50" i="121" s="1"/>
  <c r="H51" i="121"/>
  <c r="J51" i="121" s="1"/>
  <c r="H52" i="121"/>
  <c r="J52" i="121" s="1"/>
  <c r="H53" i="121"/>
  <c r="J53" i="121" s="1"/>
  <c r="H54" i="121"/>
  <c r="J54" i="121" s="1"/>
  <c r="H55" i="121"/>
  <c r="J55" i="121" s="1"/>
  <c r="H56" i="121"/>
  <c r="J56" i="121" s="1"/>
  <c r="H57" i="121"/>
  <c r="J57" i="121" s="1"/>
  <c r="H58" i="121"/>
  <c r="J58" i="121" s="1"/>
  <c r="H59" i="121"/>
  <c r="J59" i="121" s="1"/>
  <c r="H60" i="121"/>
  <c r="J60" i="121" s="1"/>
  <c r="H61" i="121"/>
  <c r="J61" i="121" s="1"/>
  <c r="H62" i="121"/>
  <c r="J62" i="121" s="1"/>
  <c r="H63" i="121"/>
  <c r="J63" i="121" s="1"/>
  <c r="H64" i="121"/>
  <c r="J64" i="121" s="1"/>
  <c r="H47" i="121"/>
  <c r="C65" i="121"/>
  <c r="E64" i="121"/>
  <c r="G64" i="121" s="1"/>
  <c r="E63" i="121"/>
  <c r="G63" i="121" s="1"/>
  <c r="E62" i="121"/>
  <c r="G62" i="121" s="1"/>
  <c r="E61" i="121"/>
  <c r="G61" i="121" s="1"/>
  <c r="E60" i="121"/>
  <c r="G60" i="121" s="1"/>
  <c r="E59" i="121"/>
  <c r="G59" i="121" s="1"/>
  <c r="E58" i="121"/>
  <c r="G58" i="121" s="1"/>
  <c r="E57" i="121"/>
  <c r="G57" i="121" s="1"/>
  <c r="E56" i="121"/>
  <c r="G56" i="121" s="1"/>
  <c r="E55" i="121"/>
  <c r="G55" i="121" s="1"/>
  <c r="E54" i="121"/>
  <c r="G54" i="121" s="1"/>
  <c r="E53" i="121"/>
  <c r="G53" i="121" s="1"/>
  <c r="E52" i="121"/>
  <c r="G52" i="121" s="1"/>
  <c r="E51" i="121"/>
  <c r="G51" i="121" s="1"/>
  <c r="E50" i="121"/>
  <c r="G50" i="121" s="1"/>
  <c r="E49" i="121"/>
  <c r="G49" i="121" s="1"/>
  <c r="E48" i="121"/>
  <c r="G48" i="121" s="1"/>
  <c r="J47" i="121"/>
  <c r="E47" i="121"/>
  <c r="E658" i="1"/>
  <c r="G658" i="1" s="1"/>
  <c r="E657" i="1"/>
  <c r="G657" i="1" s="1"/>
  <c r="E656" i="1"/>
  <c r="G656" i="1" s="1"/>
  <c r="E655" i="1"/>
  <c r="G655" i="1" s="1"/>
  <c r="E654" i="1"/>
  <c r="G654" i="1" s="1"/>
  <c r="E653" i="1"/>
  <c r="G653" i="1" s="1"/>
  <c r="E652" i="1"/>
  <c r="G652" i="1" s="1"/>
  <c r="E651" i="1"/>
  <c r="G651" i="1" s="1"/>
  <c r="E650" i="1"/>
  <c r="G650" i="1" s="1"/>
  <c r="E649" i="1"/>
  <c r="G649" i="1" s="1"/>
  <c r="E648" i="1"/>
  <c r="G648" i="1" s="1"/>
  <c r="E647" i="1"/>
  <c r="G647" i="1" s="1"/>
  <c r="E646" i="1"/>
  <c r="G646" i="1" s="1"/>
  <c r="E645" i="1"/>
  <c r="G645" i="1" s="1"/>
  <c r="E644" i="1"/>
  <c r="G644" i="1" s="1"/>
  <c r="E643" i="1"/>
  <c r="G643" i="1" s="1"/>
  <c r="E642" i="1"/>
  <c r="G642" i="1" s="1"/>
  <c r="E641" i="1"/>
  <c r="J659" i="1" l="1"/>
  <c r="J660" i="1" s="1"/>
  <c r="E659" i="1"/>
  <c r="E65" i="121"/>
  <c r="J65" i="121"/>
  <c r="J66" i="121" s="1"/>
  <c r="J67" i="121" s="1"/>
  <c r="G47" i="121"/>
  <c r="G65" i="121" s="1"/>
  <c r="G641" i="1"/>
  <c r="G659" i="1" s="1"/>
  <c r="D646" i="120"/>
  <c r="I645" i="120"/>
  <c r="L645" i="120" s="1"/>
  <c r="F645" i="120"/>
  <c r="H645" i="120" s="1"/>
  <c r="I644" i="120"/>
  <c r="L644" i="120" s="1"/>
  <c r="F644" i="120"/>
  <c r="H644" i="120" s="1"/>
  <c r="I643" i="120"/>
  <c r="L643" i="120" s="1"/>
  <c r="F643" i="120"/>
  <c r="H643" i="120" s="1"/>
  <c r="I642" i="120"/>
  <c r="L642" i="120" s="1"/>
  <c r="F642" i="120"/>
  <c r="H642" i="120" s="1"/>
  <c r="I641" i="120"/>
  <c r="L641" i="120" s="1"/>
  <c r="F641" i="120"/>
  <c r="H641" i="120" s="1"/>
  <c r="I640" i="120"/>
  <c r="L640" i="120" s="1"/>
  <c r="F640" i="120"/>
  <c r="H640" i="120" s="1"/>
  <c r="I639" i="120"/>
  <c r="L639" i="120" s="1"/>
  <c r="F639" i="120"/>
  <c r="H639" i="120" s="1"/>
  <c r="I638" i="120"/>
  <c r="L638" i="120" s="1"/>
  <c r="F638" i="120"/>
  <c r="H638" i="120" s="1"/>
  <c r="I637" i="120"/>
  <c r="L637" i="120" s="1"/>
  <c r="F637" i="120"/>
  <c r="H637" i="120" s="1"/>
  <c r="I636" i="120"/>
  <c r="L636" i="120" s="1"/>
  <c r="F636" i="120"/>
  <c r="H636" i="120" s="1"/>
  <c r="I635" i="120"/>
  <c r="L635" i="120" s="1"/>
  <c r="F635" i="120"/>
  <c r="H635" i="120" s="1"/>
  <c r="I634" i="120"/>
  <c r="L634" i="120" s="1"/>
  <c r="F634" i="120"/>
  <c r="H634" i="120" s="1"/>
  <c r="I633" i="120"/>
  <c r="L633" i="120" s="1"/>
  <c r="F633" i="120"/>
  <c r="H633" i="120" s="1"/>
  <c r="I632" i="120"/>
  <c r="L632" i="120" s="1"/>
  <c r="F632" i="120"/>
  <c r="H632" i="120" s="1"/>
  <c r="I631" i="120"/>
  <c r="L631" i="120" s="1"/>
  <c r="F631" i="120"/>
  <c r="H631" i="120" s="1"/>
  <c r="I630" i="120"/>
  <c r="L630" i="120" s="1"/>
  <c r="F630" i="120"/>
  <c r="H630" i="120" s="1"/>
  <c r="I629" i="120"/>
  <c r="L629" i="120" s="1"/>
  <c r="F629" i="120"/>
  <c r="H629" i="120" s="1"/>
  <c r="I628" i="120"/>
  <c r="L628" i="120" s="1"/>
  <c r="F628" i="120"/>
  <c r="D610" i="120"/>
  <c r="I609" i="120"/>
  <c r="L609" i="120" s="1"/>
  <c r="F609" i="120"/>
  <c r="H609" i="120" s="1"/>
  <c r="I608" i="120"/>
  <c r="L608" i="120" s="1"/>
  <c r="F608" i="120"/>
  <c r="H608" i="120" s="1"/>
  <c r="I607" i="120"/>
  <c r="L607" i="120" s="1"/>
  <c r="F607" i="120"/>
  <c r="H607" i="120" s="1"/>
  <c r="I606" i="120"/>
  <c r="L606" i="120" s="1"/>
  <c r="F606" i="120"/>
  <c r="H606" i="120" s="1"/>
  <c r="I605" i="120"/>
  <c r="L605" i="120" s="1"/>
  <c r="F605" i="120"/>
  <c r="H605" i="120" s="1"/>
  <c r="I604" i="120"/>
  <c r="L604" i="120" s="1"/>
  <c r="F604" i="120"/>
  <c r="H604" i="120" s="1"/>
  <c r="I603" i="120"/>
  <c r="L603" i="120" s="1"/>
  <c r="F603" i="120"/>
  <c r="H603" i="120" s="1"/>
  <c r="I602" i="120"/>
  <c r="L602" i="120" s="1"/>
  <c r="F602" i="120"/>
  <c r="H602" i="120" s="1"/>
  <c r="I601" i="120"/>
  <c r="L601" i="120" s="1"/>
  <c r="F601" i="120"/>
  <c r="H601" i="120" s="1"/>
  <c r="I600" i="120"/>
  <c r="L600" i="120" s="1"/>
  <c r="F600" i="120"/>
  <c r="H600" i="120" s="1"/>
  <c r="I599" i="120"/>
  <c r="L599" i="120" s="1"/>
  <c r="F599" i="120"/>
  <c r="H599" i="120" s="1"/>
  <c r="I598" i="120"/>
  <c r="L598" i="120" s="1"/>
  <c r="F598" i="120"/>
  <c r="H598" i="120" s="1"/>
  <c r="I597" i="120"/>
  <c r="L597" i="120" s="1"/>
  <c r="F597" i="120"/>
  <c r="H597" i="120" s="1"/>
  <c r="I596" i="120"/>
  <c r="L596" i="120" s="1"/>
  <c r="F596" i="120"/>
  <c r="H596" i="120" s="1"/>
  <c r="I595" i="120"/>
  <c r="L595" i="120" s="1"/>
  <c r="F595" i="120"/>
  <c r="H595" i="120" s="1"/>
  <c r="I594" i="120"/>
  <c r="L594" i="120" s="1"/>
  <c r="F594" i="120"/>
  <c r="H594" i="120" s="1"/>
  <c r="I593" i="120"/>
  <c r="L593" i="120" s="1"/>
  <c r="F593" i="120"/>
  <c r="H593" i="120" s="1"/>
  <c r="I592" i="120"/>
  <c r="L592" i="120" s="1"/>
  <c r="L610" i="120" s="1"/>
  <c r="F592" i="120"/>
  <c r="H197" i="74"/>
  <c r="H198" i="74"/>
  <c r="H199" i="74"/>
  <c r="H200" i="74"/>
  <c r="H201" i="74"/>
  <c r="H202" i="74"/>
  <c r="H203" i="74"/>
  <c r="H204" i="74"/>
  <c r="H205" i="74"/>
  <c r="H206" i="74"/>
  <c r="H207" i="74"/>
  <c r="H208" i="74"/>
  <c r="H209" i="74"/>
  <c r="H210" i="74"/>
  <c r="H211" i="74"/>
  <c r="H212" i="74"/>
  <c r="H213" i="74"/>
  <c r="H196" i="74"/>
  <c r="H234" i="74"/>
  <c r="H235" i="74"/>
  <c r="H236" i="74"/>
  <c r="H237" i="74"/>
  <c r="H238" i="74"/>
  <c r="H239" i="74"/>
  <c r="J239" i="74" s="1"/>
  <c r="H240" i="74"/>
  <c r="H241" i="74"/>
  <c r="J241" i="74" s="1"/>
  <c r="H242" i="74"/>
  <c r="H243" i="74"/>
  <c r="H244" i="74"/>
  <c r="H245" i="74"/>
  <c r="H246" i="74"/>
  <c r="J246" i="74" s="1"/>
  <c r="H247" i="74"/>
  <c r="J247" i="74" s="1"/>
  <c r="H248" i="74"/>
  <c r="H249" i="74"/>
  <c r="J249" i="74" s="1"/>
  <c r="H250" i="74"/>
  <c r="H233" i="74"/>
  <c r="C251" i="74"/>
  <c r="J250" i="74"/>
  <c r="E250" i="74"/>
  <c r="G250" i="74" s="1"/>
  <c r="E249" i="74"/>
  <c r="G249" i="74" s="1"/>
  <c r="J248" i="74"/>
  <c r="E248" i="74"/>
  <c r="G248" i="74" s="1"/>
  <c r="E247" i="74"/>
  <c r="G247" i="74" s="1"/>
  <c r="E246" i="74"/>
  <c r="G246" i="74" s="1"/>
  <c r="J245" i="74"/>
  <c r="E245" i="74"/>
  <c r="G245" i="74" s="1"/>
  <c r="J244" i="74"/>
  <c r="E244" i="74"/>
  <c r="G244" i="74" s="1"/>
  <c r="J243" i="74"/>
  <c r="E243" i="74"/>
  <c r="G243" i="74" s="1"/>
  <c r="J242" i="74"/>
  <c r="E242" i="74"/>
  <c r="G242" i="74" s="1"/>
  <c r="E241" i="74"/>
  <c r="G241" i="74" s="1"/>
  <c r="J240" i="74"/>
  <c r="E240" i="74"/>
  <c r="G240" i="74" s="1"/>
  <c r="E239" i="74"/>
  <c r="G239" i="74" s="1"/>
  <c r="J238" i="74"/>
  <c r="E238" i="74"/>
  <c r="G238" i="74" s="1"/>
  <c r="J237" i="74"/>
  <c r="E237" i="74"/>
  <c r="G237" i="74" s="1"/>
  <c r="J236" i="74"/>
  <c r="E236" i="74"/>
  <c r="G236" i="74" s="1"/>
  <c r="E235" i="74"/>
  <c r="G235" i="74" s="1"/>
  <c r="J234" i="74"/>
  <c r="E234" i="74"/>
  <c r="G234" i="74" s="1"/>
  <c r="J233" i="74"/>
  <c r="E233" i="74"/>
  <c r="G233" i="74" s="1"/>
  <c r="F646" i="120" l="1"/>
  <c r="L646" i="120"/>
  <c r="H628" i="120"/>
  <c r="H646" i="120" s="1"/>
  <c r="F610" i="120"/>
  <c r="L611" i="120"/>
  <c r="L612" i="120" s="1"/>
  <c r="H592" i="120"/>
  <c r="H610" i="120" s="1"/>
  <c r="J251" i="74"/>
  <c r="J252" i="74" s="1"/>
  <c r="J253" i="74" s="1"/>
  <c r="E251" i="74"/>
  <c r="G251" i="74"/>
  <c r="H161" i="74"/>
  <c r="H162" i="74"/>
  <c r="H163" i="74"/>
  <c r="H164" i="74"/>
  <c r="H165" i="74"/>
  <c r="H166" i="74"/>
  <c r="H167" i="74"/>
  <c r="H168" i="74"/>
  <c r="H169" i="74"/>
  <c r="H170" i="74"/>
  <c r="H171" i="74"/>
  <c r="H172" i="74"/>
  <c r="H173" i="74"/>
  <c r="H174" i="74"/>
  <c r="H175" i="74"/>
  <c r="H176" i="74"/>
  <c r="H177" i="74"/>
  <c r="H160" i="74"/>
  <c r="C416" i="92"/>
  <c r="H415" i="92"/>
  <c r="J415" i="92" s="1"/>
  <c r="E415" i="92"/>
  <c r="G415" i="92" s="1"/>
  <c r="H414" i="92"/>
  <c r="J414" i="92" s="1"/>
  <c r="E414" i="92"/>
  <c r="G414" i="92" s="1"/>
  <c r="H413" i="92"/>
  <c r="J413" i="92" s="1"/>
  <c r="E413" i="92"/>
  <c r="G413" i="92" s="1"/>
  <c r="H412" i="92"/>
  <c r="J412" i="92" s="1"/>
  <c r="E412" i="92"/>
  <c r="G412" i="92" s="1"/>
  <c r="H411" i="92"/>
  <c r="J411" i="92" s="1"/>
  <c r="E411" i="92"/>
  <c r="G411" i="92" s="1"/>
  <c r="H410" i="92"/>
  <c r="J410" i="92" s="1"/>
  <c r="E410" i="92"/>
  <c r="G410" i="92" s="1"/>
  <c r="H409" i="92"/>
  <c r="J409" i="92" s="1"/>
  <c r="E409" i="92"/>
  <c r="G409" i="92" s="1"/>
  <c r="H408" i="92"/>
  <c r="J408" i="92" s="1"/>
  <c r="E408" i="92"/>
  <c r="G408" i="92" s="1"/>
  <c r="H407" i="92"/>
  <c r="J407" i="92" s="1"/>
  <c r="E407" i="92"/>
  <c r="G407" i="92" s="1"/>
  <c r="H406" i="92"/>
  <c r="J406" i="92" s="1"/>
  <c r="E406" i="92"/>
  <c r="G406" i="92" s="1"/>
  <c r="H405" i="92"/>
  <c r="J405" i="92" s="1"/>
  <c r="E405" i="92"/>
  <c r="G405" i="92" s="1"/>
  <c r="H404" i="92"/>
  <c r="J404" i="92" s="1"/>
  <c r="E404" i="92"/>
  <c r="G404" i="92" s="1"/>
  <c r="H403" i="92"/>
  <c r="J403" i="92" s="1"/>
  <c r="E403" i="92"/>
  <c r="G403" i="92" s="1"/>
  <c r="H402" i="92"/>
  <c r="J402" i="92" s="1"/>
  <c r="E402" i="92"/>
  <c r="G402" i="92" s="1"/>
  <c r="H401" i="92"/>
  <c r="J401" i="92" s="1"/>
  <c r="E401" i="92"/>
  <c r="G401" i="92" s="1"/>
  <c r="H400" i="92"/>
  <c r="J400" i="92" s="1"/>
  <c r="E400" i="92"/>
  <c r="G400" i="92" s="1"/>
  <c r="H399" i="92"/>
  <c r="J399" i="92" s="1"/>
  <c r="E399" i="92"/>
  <c r="G399" i="92" s="1"/>
  <c r="H398" i="92"/>
  <c r="J398" i="92" s="1"/>
  <c r="E398" i="92"/>
  <c r="L647" i="120" l="1"/>
  <c r="J416" i="92"/>
  <c r="J417" i="92" s="1"/>
  <c r="E416" i="92"/>
  <c r="G398" i="92"/>
  <c r="G416" i="92" s="1"/>
  <c r="J10183" i="95"/>
  <c r="J10184" i="95" s="1"/>
  <c r="C10183" i="95"/>
  <c r="H10182" i="95"/>
  <c r="E10182" i="95"/>
  <c r="G10182" i="95" s="1"/>
  <c r="H10181" i="95"/>
  <c r="J10181" i="95" s="1"/>
  <c r="E10181" i="95"/>
  <c r="G10181" i="95" s="1"/>
  <c r="H10180" i="95"/>
  <c r="J10180" i="95" s="1"/>
  <c r="E10180" i="95"/>
  <c r="G10180" i="95" s="1"/>
  <c r="H10179" i="95"/>
  <c r="J10179" i="95" s="1"/>
  <c r="E10179" i="95"/>
  <c r="G10179" i="95" s="1"/>
  <c r="J10178" i="95"/>
  <c r="H10178" i="95"/>
  <c r="E10178" i="95"/>
  <c r="G10178" i="95" s="1"/>
  <c r="H10177" i="95"/>
  <c r="J10177" i="95" s="1"/>
  <c r="E10177" i="95"/>
  <c r="G10177" i="95" s="1"/>
  <c r="H10176" i="95"/>
  <c r="J10176" i="95" s="1"/>
  <c r="E10176" i="95"/>
  <c r="G10176" i="95" s="1"/>
  <c r="H10175" i="95"/>
  <c r="J10175" i="95" s="1"/>
  <c r="E10175" i="95"/>
  <c r="G10175" i="95" s="1"/>
  <c r="H10174" i="95"/>
  <c r="E10174" i="95"/>
  <c r="G10174" i="95" s="1"/>
  <c r="H10173" i="95"/>
  <c r="E10173" i="95"/>
  <c r="G10173" i="95" s="1"/>
  <c r="H10172" i="95"/>
  <c r="E10172" i="95"/>
  <c r="G10172" i="95" s="1"/>
  <c r="H10171" i="95"/>
  <c r="E10171" i="95"/>
  <c r="G10171" i="95" s="1"/>
  <c r="H10170" i="95"/>
  <c r="E10170" i="95"/>
  <c r="G10170" i="95" s="1"/>
  <c r="H10169" i="95"/>
  <c r="E10169" i="95"/>
  <c r="G10169" i="95" s="1"/>
  <c r="H10168" i="95"/>
  <c r="E10168" i="95"/>
  <c r="G10168" i="95" s="1"/>
  <c r="H10167" i="95"/>
  <c r="E10167" i="95"/>
  <c r="G10167" i="95" s="1"/>
  <c r="H10166" i="95"/>
  <c r="E10166" i="95"/>
  <c r="G10166" i="95" s="1"/>
  <c r="H10165" i="95"/>
  <c r="J10165" i="95" s="1"/>
  <c r="E10165" i="95"/>
  <c r="G10165" i="95" s="1"/>
  <c r="J10164" i="95"/>
  <c r="J418" i="92" l="1"/>
  <c r="G10183" i="95"/>
  <c r="E10183" i="95"/>
  <c r="D574" i="120"/>
  <c r="I573" i="120"/>
  <c r="L573" i="120" s="1"/>
  <c r="F573" i="120"/>
  <c r="H573" i="120" s="1"/>
  <c r="I572" i="120"/>
  <c r="L572" i="120" s="1"/>
  <c r="F572" i="120"/>
  <c r="H572" i="120" s="1"/>
  <c r="I571" i="120"/>
  <c r="L571" i="120" s="1"/>
  <c r="F571" i="120"/>
  <c r="H571" i="120" s="1"/>
  <c r="I570" i="120"/>
  <c r="L570" i="120" s="1"/>
  <c r="F570" i="120"/>
  <c r="H570" i="120" s="1"/>
  <c r="I569" i="120"/>
  <c r="L569" i="120" s="1"/>
  <c r="F569" i="120"/>
  <c r="H569" i="120" s="1"/>
  <c r="I568" i="120"/>
  <c r="L568" i="120" s="1"/>
  <c r="F568" i="120"/>
  <c r="H568" i="120" s="1"/>
  <c r="I567" i="120"/>
  <c r="L567" i="120" s="1"/>
  <c r="F567" i="120"/>
  <c r="H567" i="120" s="1"/>
  <c r="I566" i="120"/>
  <c r="L566" i="120" s="1"/>
  <c r="F566" i="120"/>
  <c r="H566" i="120" s="1"/>
  <c r="I565" i="120"/>
  <c r="L565" i="120" s="1"/>
  <c r="F565" i="120"/>
  <c r="H565" i="120" s="1"/>
  <c r="I564" i="120"/>
  <c r="L564" i="120" s="1"/>
  <c r="F564" i="120"/>
  <c r="H564" i="120" s="1"/>
  <c r="I563" i="120"/>
  <c r="L563" i="120" s="1"/>
  <c r="F563" i="120"/>
  <c r="H563" i="120" s="1"/>
  <c r="I562" i="120"/>
  <c r="L562" i="120" s="1"/>
  <c r="F562" i="120"/>
  <c r="H562" i="120" s="1"/>
  <c r="I561" i="120"/>
  <c r="L561" i="120" s="1"/>
  <c r="F561" i="120"/>
  <c r="H561" i="120" s="1"/>
  <c r="I560" i="120"/>
  <c r="L560" i="120" s="1"/>
  <c r="F560" i="120"/>
  <c r="H560" i="120" s="1"/>
  <c r="I559" i="120"/>
  <c r="L559" i="120" s="1"/>
  <c r="F559" i="120"/>
  <c r="H559" i="120" s="1"/>
  <c r="I558" i="120"/>
  <c r="L558" i="120" s="1"/>
  <c r="F558" i="120"/>
  <c r="H558" i="120" s="1"/>
  <c r="I557" i="120"/>
  <c r="L557" i="120" s="1"/>
  <c r="F557" i="120"/>
  <c r="H557" i="120" s="1"/>
  <c r="I556" i="120"/>
  <c r="L556" i="120" s="1"/>
  <c r="F556" i="120"/>
  <c r="D540" i="120"/>
  <c r="I539" i="120"/>
  <c r="L539" i="120" s="1"/>
  <c r="F539" i="120"/>
  <c r="H539" i="120" s="1"/>
  <c r="I538" i="120"/>
  <c r="L538" i="120" s="1"/>
  <c r="F538" i="120"/>
  <c r="H538" i="120" s="1"/>
  <c r="I537" i="120"/>
  <c r="L537" i="120" s="1"/>
  <c r="F537" i="120"/>
  <c r="H537" i="120" s="1"/>
  <c r="I536" i="120"/>
  <c r="L536" i="120" s="1"/>
  <c r="F536" i="120"/>
  <c r="H536" i="120" s="1"/>
  <c r="I535" i="120"/>
  <c r="L535" i="120" s="1"/>
  <c r="F535" i="120"/>
  <c r="H535" i="120" s="1"/>
  <c r="I534" i="120"/>
  <c r="L534" i="120" s="1"/>
  <c r="F534" i="120"/>
  <c r="H534" i="120" s="1"/>
  <c r="I533" i="120"/>
  <c r="L533" i="120" s="1"/>
  <c r="F533" i="120"/>
  <c r="H533" i="120" s="1"/>
  <c r="I532" i="120"/>
  <c r="L532" i="120" s="1"/>
  <c r="F532" i="120"/>
  <c r="H532" i="120" s="1"/>
  <c r="I531" i="120"/>
  <c r="L531" i="120" s="1"/>
  <c r="F531" i="120"/>
  <c r="H531" i="120" s="1"/>
  <c r="I530" i="120"/>
  <c r="L530" i="120" s="1"/>
  <c r="F530" i="120"/>
  <c r="H530" i="120" s="1"/>
  <c r="I529" i="120"/>
  <c r="L529" i="120" s="1"/>
  <c r="F529" i="120"/>
  <c r="H529" i="120" s="1"/>
  <c r="I528" i="120"/>
  <c r="L528" i="120" s="1"/>
  <c r="F528" i="120"/>
  <c r="H528" i="120" s="1"/>
  <c r="I527" i="120"/>
  <c r="L527" i="120" s="1"/>
  <c r="F527" i="120"/>
  <c r="H527" i="120" s="1"/>
  <c r="I526" i="120"/>
  <c r="L526" i="120" s="1"/>
  <c r="F526" i="120"/>
  <c r="H526" i="120" s="1"/>
  <c r="I525" i="120"/>
  <c r="L525" i="120" s="1"/>
  <c r="F525" i="120"/>
  <c r="H525" i="120" s="1"/>
  <c r="I524" i="120"/>
  <c r="L524" i="120" s="1"/>
  <c r="F524" i="120"/>
  <c r="H524" i="120" s="1"/>
  <c r="I523" i="120"/>
  <c r="L523" i="120" s="1"/>
  <c r="F523" i="120"/>
  <c r="H523" i="120" s="1"/>
  <c r="I522" i="120"/>
  <c r="L522" i="120" s="1"/>
  <c r="F522" i="120"/>
  <c r="L574" i="120" l="1"/>
  <c r="L575" i="120" s="1"/>
  <c r="F574" i="120"/>
  <c r="H556" i="120"/>
  <c r="H574" i="120" s="1"/>
  <c r="L540" i="120"/>
  <c r="L541" i="120" s="1"/>
  <c r="L542" i="120" s="1"/>
  <c r="F540" i="120"/>
  <c r="H522" i="120"/>
  <c r="H540" i="120" s="1"/>
  <c r="I486" i="120"/>
  <c r="L486" i="120" s="1"/>
  <c r="I487" i="120"/>
  <c r="I488" i="120"/>
  <c r="I489" i="120"/>
  <c r="L489" i="120" s="1"/>
  <c r="I490" i="120"/>
  <c r="L490" i="120" s="1"/>
  <c r="I491" i="120"/>
  <c r="L491" i="120" s="1"/>
  <c r="I492" i="120"/>
  <c r="L492" i="120" s="1"/>
  <c r="I493" i="120"/>
  <c r="I494" i="120"/>
  <c r="L494" i="120" s="1"/>
  <c r="I495" i="120"/>
  <c r="L495" i="120" s="1"/>
  <c r="I496" i="120"/>
  <c r="I497" i="120"/>
  <c r="I498" i="120"/>
  <c r="L498" i="120" s="1"/>
  <c r="I499" i="120"/>
  <c r="L499" i="120" s="1"/>
  <c r="I500" i="120"/>
  <c r="L500" i="120" s="1"/>
  <c r="I501" i="120"/>
  <c r="L501" i="120" s="1"/>
  <c r="I502" i="120"/>
  <c r="L502" i="120" s="1"/>
  <c r="I485" i="120"/>
  <c r="L485" i="120" s="1"/>
  <c r="D503" i="120"/>
  <c r="F502" i="120"/>
  <c r="H502" i="120" s="1"/>
  <c r="F501" i="120"/>
  <c r="H501" i="120" s="1"/>
  <c r="F500" i="120"/>
  <c r="H500" i="120" s="1"/>
  <c r="F499" i="120"/>
  <c r="H499" i="120" s="1"/>
  <c r="F498" i="120"/>
  <c r="H498" i="120" s="1"/>
  <c r="L497" i="120"/>
  <c r="F497" i="120"/>
  <c r="H497" i="120" s="1"/>
  <c r="L496" i="120"/>
  <c r="F496" i="120"/>
  <c r="H496" i="120" s="1"/>
  <c r="F495" i="120"/>
  <c r="H495" i="120" s="1"/>
  <c r="F494" i="120"/>
  <c r="H494" i="120" s="1"/>
  <c r="L493" i="120"/>
  <c r="F493" i="120"/>
  <c r="H493" i="120" s="1"/>
  <c r="F492" i="120"/>
  <c r="H492" i="120" s="1"/>
  <c r="F491" i="120"/>
  <c r="H491" i="120" s="1"/>
  <c r="F490" i="120"/>
  <c r="H490" i="120" s="1"/>
  <c r="F489" i="120"/>
  <c r="H489" i="120" s="1"/>
  <c r="L488" i="120"/>
  <c r="F488" i="120"/>
  <c r="H488" i="120" s="1"/>
  <c r="L487" i="120"/>
  <c r="F487" i="120"/>
  <c r="H487" i="120" s="1"/>
  <c r="F486" i="120"/>
  <c r="H486" i="120" s="1"/>
  <c r="F485" i="120"/>
  <c r="F503" i="120" l="1"/>
  <c r="L503" i="120"/>
  <c r="H485" i="120"/>
  <c r="L504" i="120" l="1"/>
  <c r="I466" i="120"/>
  <c r="L466" i="120" s="1"/>
  <c r="I450" i="120"/>
  <c r="I451" i="120"/>
  <c r="I452" i="120"/>
  <c r="L452" i="120" s="1"/>
  <c r="I453" i="120"/>
  <c r="I454" i="120"/>
  <c r="I455" i="120"/>
  <c r="L455" i="120" s="1"/>
  <c r="I456" i="120"/>
  <c r="L456" i="120" s="1"/>
  <c r="I457" i="120"/>
  <c r="L457" i="120" s="1"/>
  <c r="I458" i="120"/>
  <c r="L458" i="120" s="1"/>
  <c r="I459" i="120"/>
  <c r="L459" i="120" s="1"/>
  <c r="I460" i="120"/>
  <c r="I461" i="120"/>
  <c r="L461" i="120" s="1"/>
  <c r="I462" i="120"/>
  <c r="L462" i="120" s="1"/>
  <c r="I463" i="120"/>
  <c r="L463" i="120" s="1"/>
  <c r="I464" i="120"/>
  <c r="I465" i="120"/>
  <c r="L465" i="120" s="1"/>
  <c r="I449" i="120"/>
  <c r="L449" i="120" s="1"/>
  <c r="D467" i="120"/>
  <c r="F466" i="120"/>
  <c r="H466" i="120" s="1"/>
  <c r="F465" i="120"/>
  <c r="H465" i="120" s="1"/>
  <c r="L464" i="120"/>
  <c r="F464" i="120"/>
  <c r="H464" i="120" s="1"/>
  <c r="F463" i="120"/>
  <c r="H463" i="120" s="1"/>
  <c r="F462" i="120"/>
  <c r="H462" i="120" s="1"/>
  <c r="F461" i="120"/>
  <c r="H461" i="120" s="1"/>
  <c r="L460" i="120"/>
  <c r="F460" i="120"/>
  <c r="H460" i="120" s="1"/>
  <c r="F459" i="120"/>
  <c r="H459" i="120" s="1"/>
  <c r="F458" i="120"/>
  <c r="H458" i="120" s="1"/>
  <c r="F457" i="120"/>
  <c r="H457" i="120" s="1"/>
  <c r="F456" i="120"/>
  <c r="H456" i="120" s="1"/>
  <c r="F455" i="120"/>
  <c r="H455" i="120" s="1"/>
  <c r="L454" i="120"/>
  <c r="F454" i="120"/>
  <c r="H454" i="120" s="1"/>
  <c r="L453" i="120"/>
  <c r="F453" i="120"/>
  <c r="H453" i="120" s="1"/>
  <c r="F452" i="120"/>
  <c r="H452" i="120" s="1"/>
  <c r="L451" i="120"/>
  <c r="F451" i="120"/>
  <c r="H451" i="120" s="1"/>
  <c r="L450" i="120"/>
  <c r="F450" i="120"/>
  <c r="H450" i="120" s="1"/>
  <c r="F449" i="120"/>
  <c r="L467" i="120" l="1"/>
  <c r="L468" i="120" s="1"/>
  <c r="L469" i="120" s="1"/>
  <c r="F467" i="120"/>
  <c r="H449" i="120"/>
  <c r="H467" i="120" s="1"/>
  <c r="I415" i="120"/>
  <c r="I416" i="120"/>
  <c r="I417" i="120"/>
  <c r="L417" i="120" s="1"/>
  <c r="I418" i="120"/>
  <c r="I419" i="120"/>
  <c r="L419" i="120" s="1"/>
  <c r="I420" i="120"/>
  <c r="I421" i="120"/>
  <c r="L421" i="120" s="1"/>
  <c r="I422" i="120"/>
  <c r="L422" i="120" s="1"/>
  <c r="I423" i="120"/>
  <c r="L423" i="120" s="1"/>
  <c r="I424" i="120"/>
  <c r="I425" i="120"/>
  <c r="L425" i="120" s="1"/>
  <c r="I426" i="120"/>
  <c r="I427" i="120"/>
  <c r="L427" i="120" s="1"/>
  <c r="I428" i="120"/>
  <c r="I429" i="120"/>
  <c r="L429" i="120" s="1"/>
  <c r="I430" i="120"/>
  <c r="I431" i="120"/>
  <c r="L431" i="120" s="1"/>
  <c r="I414" i="120"/>
  <c r="I379" i="120"/>
  <c r="I380" i="120"/>
  <c r="L380" i="120" s="1"/>
  <c r="I381" i="120"/>
  <c r="L381" i="120" s="1"/>
  <c r="I382" i="120"/>
  <c r="L382" i="120" s="1"/>
  <c r="I383" i="120"/>
  <c r="I384" i="120"/>
  <c r="I385" i="120"/>
  <c r="I386" i="120"/>
  <c r="L386" i="120" s="1"/>
  <c r="I387" i="120"/>
  <c r="I388" i="120"/>
  <c r="I389" i="120"/>
  <c r="L389" i="120" s="1"/>
  <c r="I390" i="120"/>
  <c r="L390" i="120" s="1"/>
  <c r="I391" i="120"/>
  <c r="L391" i="120" s="1"/>
  <c r="I392" i="120"/>
  <c r="L392" i="120" s="1"/>
  <c r="I393" i="120"/>
  <c r="L393" i="120" s="1"/>
  <c r="I394" i="120"/>
  <c r="L394" i="120" s="1"/>
  <c r="I395" i="120"/>
  <c r="I378" i="120"/>
  <c r="D432" i="120"/>
  <c r="F431" i="120"/>
  <c r="H431" i="120" s="1"/>
  <c r="L430" i="120"/>
  <c r="F430" i="120"/>
  <c r="H430" i="120" s="1"/>
  <c r="F429" i="120"/>
  <c r="H429" i="120" s="1"/>
  <c r="L428" i="120"/>
  <c r="F428" i="120"/>
  <c r="H428" i="120" s="1"/>
  <c r="F427" i="120"/>
  <c r="H427" i="120" s="1"/>
  <c r="L426" i="120"/>
  <c r="F426" i="120"/>
  <c r="H426" i="120" s="1"/>
  <c r="F425" i="120"/>
  <c r="H425" i="120" s="1"/>
  <c r="L424" i="120"/>
  <c r="F424" i="120"/>
  <c r="H424" i="120" s="1"/>
  <c r="F423" i="120"/>
  <c r="H423" i="120" s="1"/>
  <c r="F422" i="120"/>
  <c r="H422" i="120" s="1"/>
  <c r="F421" i="120"/>
  <c r="H421" i="120" s="1"/>
  <c r="L420" i="120"/>
  <c r="F420" i="120"/>
  <c r="H420" i="120" s="1"/>
  <c r="F419" i="120"/>
  <c r="H419" i="120" s="1"/>
  <c r="L418" i="120"/>
  <c r="F418" i="120"/>
  <c r="H418" i="120" s="1"/>
  <c r="F417" i="120"/>
  <c r="H417" i="120" s="1"/>
  <c r="L416" i="120"/>
  <c r="F416" i="120"/>
  <c r="H416" i="120" s="1"/>
  <c r="L415" i="120"/>
  <c r="F415" i="120"/>
  <c r="H415" i="120" s="1"/>
  <c r="L414" i="120"/>
  <c r="F414" i="120"/>
  <c r="D396" i="120"/>
  <c r="L395" i="120"/>
  <c r="F395" i="120"/>
  <c r="H395" i="120" s="1"/>
  <c r="F394" i="120"/>
  <c r="H394" i="120" s="1"/>
  <c r="F393" i="120"/>
  <c r="H393" i="120" s="1"/>
  <c r="F392" i="120"/>
  <c r="H392" i="120" s="1"/>
  <c r="F391" i="120"/>
  <c r="H391" i="120" s="1"/>
  <c r="F390" i="120"/>
  <c r="H390" i="120" s="1"/>
  <c r="F389" i="120"/>
  <c r="H389" i="120" s="1"/>
  <c r="L388" i="120"/>
  <c r="F388" i="120"/>
  <c r="H388" i="120" s="1"/>
  <c r="L387" i="120"/>
  <c r="F387" i="120"/>
  <c r="H387" i="120" s="1"/>
  <c r="F386" i="120"/>
  <c r="H386" i="120" s="1"/>
  <c r="L385" i="120"/>
  <c r="F385" i="120"/>
  <c r="H385" i="120" s="1"/>
  <c r="L384" i="120"/>
  <c r="F384" i="120"/>
  <c r="H384" i="120" s="1"/>
  <c r="L383" i="120"/>
  <c r="F383" i="120"/>
  <c r="H383" i="120" s="1"/>
  <c r="F382" i="120"/>
  <c r="H382" i="120" s="1"/>
  <c r="F381" i="120"/>
  <c r="H381" i="120" s="1"/>
  <c r="F380" i="120"/>
  <c r="H380" i="120" s="1"/>
  <c r="L379" i="120"/>
  <c r="F379" i="120"/>
  <c r="H379" i="120" s="1"/>
  <c r="L378" i="120"/>
  <c r="F378" i="120"/>
  <c r="F432" i="120" l="1"/>
  <c r="L432" i="120"/>
  <c r="L433" i="120" s="1"/>
  <c r="H414" i="120"/>
  <c r="H432" i="120" s="1"/>
  <c r="L396" i="120"/>
  <c r="L397" i="120" s="1"/>
  <c r="F396" i="120"/>
  <c r="H378" i="120"/>
  <c r="H396" i="120" s="1"/>
  <c r="D1898" i="114"/>
  <c r="I1897" i="114"/>
  <c r="K1897" i="114" s="1"/>
  <c r="F1897" i="114"/>
  <c r="H1897" i="114" s="1"/>
  <c r="I1896" i="114"/>
  <c r="K1896" i="114" s="1"/>
  <c r="F1896" i="114"/>
  <c r="H1896" i="114" s="1"/>
  <c r="I1895" i="114"/>
  <c r="K1895" i="114" s="1"/>
  <c r="F1895" i="114"/>
  <c r="H1895" i="114" s="1"/>
  <c r="I1894" i="114"/>
  <c r="K1894" i="114" s="1"/>
  <c r="F1894" i="114"/>
  <c r="H1894" i="114" s="1"/>
  <c r="I1893" i="114"/>
  <c r="K1893" i="114" s="1"/>
  <c r="F1893" i="114"/>
  <c r="H1893" i="114" s="1"/>
  <c r="I1892" i="114"/>
  <c r="K1892" i="114" s="1"/>
  <c r="F1892" i="114"/>
  <c r="H1892" i="114" s="1"/>
  <c r="I1891" i="114"/>
  <c r="K1891" i="114" s="1"/>
  <c r="F1891" i="114"/>
  <c r="H1891" i="114" s="1"/>
  <c r="I1890" i="114"/>
  <c r="K1890" i="114" s="1"/>
  <c r="F1890" i="114"/>
  <c r="H1890" i="114" s="1"/>
  <c r="I1889" i="114"/>
  <c r="K1889" i="114" s="1"/>
  <c r="F1889" i="114"/>
  <c r="H1889" i="114" s="1"/>
  <c r="I1888" i="114"/>
  <c r="K1888" i="114" s="1"/>
  <c r="F1888" i="114"/>
  <c r="H1888" i="114" s="1"/>
  <c r="I1887" i="114"/>
  <c r="K1887" i="114" s="1"/>
  <c r="F1887" i="114"/>
  <c r="H1887" i="114" s="1"/>
  <c r="I1886" i="114"/>
  <c r="K1886" i="114" s="1"/>
  <c r="F1886" i="114"/>
  <c r="H1886" i="114" s="1"/>
  <c r="I1885" i="114"/>
  <c r="K1885" i="114" s="1"/>
  <c r="F1885" i="114"/>
  <c r="H1885" i="114" s="1"/>
  <c r="I1884" i="114"/>
  <c r="K1884" i="114" s="1"/>
  <c r="F1884" i="114"/>
  <c r="H1884" i="114" s="1"/>
  <c r="I1883" i="114"/>
  <c r="K1883" i="114" s="1"/>
  <c r="F1883" i="114"/>
  <c r="H1883" i="114" s="1"/>
  <c r="I1882" i="114"/>
  <c r="K1882" i="114" s="1"/>
  <c r="F1882" i="114"/>
  <c r="H1882" i="114" s="1"/>
  <c r="I1881" i="114"/>
  <c r="K1881" i="114" s="1"/>
  <c r="F1881" i="114"/>
  <c r="H1881" i="114" s="1"/>
  <c r="I1880" i="114"/>
  <c r="K1880" i="114" s="1"/>
  <c r="F1880" i="114"/>
  <c r="D1861" i="114"/>
  <c r="I1860" i="114"/>
  <c r="K1860" i="114" s="1"/>
  <c r="F1860" i="114"/>
  <c r="H1860" i="114" s="1"/>
  <c r="I1859" i="114"/>
  <c r="K1859" i="114" s="1"/>
  <c r="F1859" i="114"/>
  <c r="H1859" i="114" s="1"/>
  <c r="I1858" i="114"/>
  <c r="K1858" i="114" s="1"/>
  <c r="H1858" i="114"/>
  <c r="F1858" i="114"/>
  <c r="I1857" i="114"/>
  <c r="K1857" i="114" s="1"/>
  <c r="F1857" i="114"/>
  <c r="H1857" i="114" s="1"/>
  <c r="I1856" i="114"/>
  <c r="K1856" i="114" s="1"/>
  <c r="F1856" i="114"/>
  <c r="H1856" i="114" s="1"/>
  <c r="I1855" i="114"/>
  <c r="K1855" i="114" s="1"/>
  <c r="F1855" i="114"/>
  <c r="H1855" i="114" s="1"/>
  <c r="I1854" i="114"/>
  <c r="K1854" i="114" s="1"/>
  <c r="F1854" i="114"/>
  <c r="H1854" i="114" s="1"/>
  <c r="I1853" i="114"/>
  <c r="K1853" i="114" s="1"/>
  <c r="F1853" i="114"/>
  <c r="H1853" i="114" s="1"/>
  <c r="I1852" i="114"/>
  <c r="K1852" i="114" s="1"/>
  <c r="F1852" i="114"/>
  <c r="H1852" i="114" s="1"/>
  <c r="I1851" i="114"/>
  <c r="K1851" i="114" s="1"/>
  <c r="F1851" i="114"/>
  <c r="H1851" i="114" s="1"/>
  <c r="I1850" i="114"/>
  <c r="K1850" i="114" s="1"/>
  <c r="F1850" i="114"/>
  <c r="H1850" i="114" s="1"/>
  <c r="I1849" i="114"/>
  <c r="K1849" i="114" s="1"/>
  <c r="F1849" i="114"/>
  <c r="H1849" i="114" s="1"/>
  <c r="I1848" i="114"/>
  <c r="K1848" i="114" s="1"/>
  <c r="F1848" i="114"/>
  <c r="H1848" i="114" s="1"/>
  <c r="I1847" i="114"/>
  <c r="K1847" i="114" s="1"/>
  <c r="F1847" i="114"/>
  <c r="H1847" i="114" s="1"/>
  <c r="I1846" i="114"/>
  <c r="K1846" i="114" s="1"/>
  <c r="F1846" i="114"/>
  <c r="H1846" i="114" s="1"/>
  <c r="I1845" i="114"/>
  <c r="K1845" i="114" s="1"/>
  <c r="F1845" i="114"/>
  <c r="H1845" i="114" s="1"/>
  <c r="I1844" i="114"/>
  <c r="K1844" i="114" s="1"/>
  <c r="F1844" i="114"/>
  <c r="H1844" i="114" s="1"/>
  <c r="I1843" i="114"/>
  <c r="K1843" i="114" s="1"/>
  <c r="F1843" i="114"/>
  <c r="F1861" i="114" s="1"/>
  <c r="H1843" i="114" l="1"/>
  <c r="K1898" i="114"/>
  <c r="K1899" i="114" s="1"/>
  <c r="K1900" i="114" s="1"/>
  <c r="F1898" i="114"/>
  <c r="H1880" i="114"/>
  <c r="H1898" i="114" s="1"/>
  <c r="H1861" i="114"/>
  <c r="K1861" i="114"/>
  <c r="C214" i="74"/>
  <c r="J213" i="74"/>
  <c r="E213" i="74"/>
  <c r="G213" i="74" s="1"/>
  <c r="J212" i="74"/>
  <c r="E212" i="74"/>
  <c r="G212" i="74" s="1"/>
  <c r="J211" i="74"/>
  <c r="E211" i="74"/>
  <c r="G211" i="74" s="1"/>
  <c r="J210" i="74"/>
  <c r="E210" i="74"/>
  <c r="G210" i="74" s="1"/>
  <c r="J209" i="74"/>
  <c r="E209" i="74"/>
  <c r="G209" i="74" s="1"/>
  <c r="J208" i="74"/>
  <c r="E208" i="74"/>
  <c r="G208" i="74" s="1"/>
  <c r="J207" i="74"/>
  <c r="E207" i="74"/>
  <c r="G207" i="74" s="1"/>
  <c r="J206" i="74"/>
  <c r="E206" i="74"/>
  <c r="G206" i="74" s="1"/>
  <c r="J205" i="74"/>
  <c r="E205" i="74"/>
  <c r="G205" i="74" s="1"/>
  <c r="J204" i="74"/>
  <c r="E204" i="74"/>
  <c r="G204" i="74" s="1"/>
  <c r="J203" i="74"/>
  <c r="E203" i="74"/>
  <c r="G203" i="74" s="1"/>
  <c r="J202" i="74"/>
  <c r="E202" i="74"/>
  <c r="G202" i="74" s="1"/>
  <c r="J201" i="74"/>
  <c r="E201" i="74"/>
  <c r="G201" i="74" s="1"/>
  <c r="J200" i="74"/>
  <c r="E200" i="74"/>
  <c r="G200" i="74" s="1"/>
  <c r="J199" i="74"/>
  <c r="E199" i="74"/>
  <c r="G199" i="74" s="1"/>
  <c r="E198" i="74"/>
  <c r="G198" i="74" s="1"/>
  <c r="J197" i="74"/>
  <c r="E197" i="74"/>
  <c r="G197" i="74" s="1"/>
  <c r="J196" i="74"/>
  <c r="E196" i="74"/>
  <c r="K1862" i="114" l="1"/>
  <c r="K1863" i="114" s="1"/>
  <c r="E214" i="74"/>
  <c r="G196" i="74"/>
  <c r="G214" i="74" s="1"/>
  <c r="J214" i="74"/>
  <c r="J215" i="74" l="1"/>
  <c r="J216" i="74" s="1"/>
  <c r="J174" i="74"/>
  <c r="J175" i="74"/>
  <c r="C178" i="74"/>
  <c r="J177" i="74"/>
  <c r="E177" i="74"/>
  <c r="G177" i="74" s="1"/>
  <c r="J176" i="74"/>
  <c r="E176" i="74"/>
  <c r="G176" i="74" s="1"/>
  <c r="E175" i="74"/>
  <c r="G175" i="74" s="1"/>
  <c r="E174" i="74"/>
  <c r="G174" i="74" s="1"/>
  <c r="J173" i="74"/>
  <c r="E173" i="74"/>
  <c r="G173" i="74" s="1"/>
  <c r="J172" i="74"/>
  <c r="E172" i="74"/>
  <c r="G172" i="74" s="1"/>
  <c r="J171" i="74"/>
  <c r="E171" i="74"/>
  <c r="G171" i="74" s="1"/>
  <c r="J170" i="74"/>
  <c r="E170" i="74"/>
  <c r="G170" i="74" s="1"/>
  <c r="J169" i="74"/>
  <c r="E169" i="74"/>
  <c r="G169" i="74" s="1"/>
  <c r="J168" i="74"/>
  <c r="E168" i="74"/>
  <c r="G168" i="74" s="1"/>
  <c r="J167" i="74"/>
  <c r="E167" i="74"/>
  <c r="G167" i="74" s="1"/>
  <c r="J166" i="74"/>
  <c r="E166" i="74"/>
  <c r="G166" i="74" s="1"/>
  <c r="J165" i="74"/>
  <c r="E165" i="74"/>
  <c r="G165" i="74" s="1"/>
  <c r="J164" i="74"/>
  <c r="E164" i="74"/>
  <c r="G164" i="74" s="1"/>
  <c r="J163" i="74"/>
  <c r="E163" i="74"/>
  <c r="G163" i="74" s="1"/>
  <c r="J162" i="74"/>
  <c r="E162" i="74"/>
  <c r="G162" i="74" s="1"/>
  <c r="J161" i="74"/>
  <c r="E161" i="74"/>
  <c r="G161" i="74" s="1"/>
  <c r="J160" i="74"/>
  <c r="E160" i="74"/>
  <c r="J178" i="74" l="1"/>
  <c r="J179" i="74" s="1"/>
  <c r="J180" i="74" s="1"/>
  <c r="E178" i="74"/>
  <c r="G160" i="74"/>
  <c r="G178" i="74" s="1"/>
  <c r="C165" i="87"/>
  <c r="H164" i="87"/>
  <c r="I164" i="87" s="1"/>
  <c r="E164" i="87"/>
  <c r="G164" i="87" s="1"/>
  <c r="H163" i="87"/>
  <c r="I163" i="87" s="1"/>
  <c r="E163" i="87"/>
  <c r="G163" i="87" s="1"/>
  <c r="H162" i="87"/>
  <c r="I162" i="87" s="1"/>
  <c r="E162" i="87"/>
  <c r="G162" i="87" s="1"/>
  <c r="H161" i="87"/>
  <c r="I161" i="87" s="1"/>
  <c r="E161" i="87"/>
  <c r="G161" i="87" s="1"/>
  <c r="H160" i="87"/>
  <c r="I160" i="87" s="1"/>
  <c r="E160" i="87"/>
  <c r="G160" i="87" s="1"/>
  <c r="H159" i="87"/>
  <c r="I159" i="87" s="1"/>
  <c r="E159" i="87"/>
  <c r="G159" i="87" s="1"/>
  <c r="H158" i="87"/>
  <c r="I158" i="87" s="1"/>
  <c r="E158" i="87"/>
  <c r="G158" i="87" s="1"/>
  <c r="H157" i="87"/>
  <c r="I157" i="87" s="1"/>
  <c r="E157" i="87"/>
  <c r="G157" i="87" s="1"/>
  <c r="H156" i="87"/>
  <c r="I156" i="87" s="1"/>
  <c r="E156" i="87"/>
  <c r="G156" i="87" s="1"/>
  <c r="H155" i="87"/>
  <c r="I155" i="87" s="1"/>
  <c r="E155" i="87"/>
  <c r="G155" i="87" s="1"/>
  <c r="H154" i="87"/>
  <c r="I154" i="87" s="1"/>
  <c r="E154" i="87"/>
  <c r="G154" i="87" s="1"/>
  <c r="H153" i="87"/>
  <c r="I153" i="87" s="1"/>
  <c r="E153" i="87"/>
  <c r="G153" i="87" s="1"/>
  <c r="H152" i="87"/>
  <c r="I152" i="87" s="1"/>
  <c r="E152" i="87"/>
  <c r="G152" i="87" s="1"/>
  <c r="H151" i="87"/>
  <c r="I151" i="87" s="1"/>
  <c r="E151" i="87"/>
  <c r="G151" i="87" s="1"/>
  <c r="H150" i="87"/>
  <c r="I150" i="87" s="1"/>
  <c r="E150" i="87"/>
  <c r="G150" i="87" s="1"/>
  <c r="H149" i="87"/>
  <c r="I149" i="87" s="1"/>
  <c r="E149" i="87"/>
  <c r="G149" i="87" s="1"/>
  <c r="H148" i="87"/>
  <c r="I148" i="87" s="1"/>
  <c r="E148" i="87"/>
  <c r="G148" i="87" s="1"/>
  <c r="H147" i="87"/>
  <c r="I147" i="87" s="1"/>
  <c r="E147" i="87"/>
  <c r="C4178" i="109"/>
  <c r="H4177" i="109"/>
  <c r="J4177" i="109" s="1"/>
  <c r="E4177" i="109"/>
  <c r="G4177" i="109" s="1"/>
  <c r="H4176" i="109"/>
  <c r="J4176" i="109" s="1"/>
  <c r="E4176" i="109"/>
  <c r="G4176" i="109" s="1"/>
  <c r="H4175" i="109"/>
  <c r="J4175" i="109" s="1"/>
  <c r="E4175" i="109"/>
  <c r="G4175" i="109" s="1"/>
  <c r="H4174" i="109"/>
  <c r="J4174" i="109" s="1"/>
  <c r="E4174" i="109"/>
  <c r="G4174" i="109" s="1"/>
  <c r="H4173" i="109"/>
  <c r="J4173" i="109" s="1"/>
  <c r="E4173" i="109"/>
  <c r="G4173" i="109" s="1"/>
  <c r="H4172" i="109"/>
  <c r="J4172" i="109" s="1"/>
  <c r="E4172" i="109"/>
  <c r="G4172" i="109" s="1"/>
  <c r="H4171" i="109"/>
  <c r="J4171" i="109" s="1"/>
  <c r="E4171" i="109"/>
  <c r="G4171" i="109" s="1"/>
  <c r="H4170" i="109"/>
  <c r="J4170" i="109" s="1"/>
  <c r="E4170" i="109"/>
  <c r="G4170" i="109" s="1"/>
  <c r="H4169" i="109"/>
  <c r="J4169" i="109" s="1"/>
  <c r="E4169" i="109"/>
  <c r="G4169" i="109" s="1"/>
  <c r="H4168" i="109"/>
  <c r="J4168" i="109" s="1"/>
  <c r="E4168" i="109"/>
  <c r="G4168" i="109" s="1"/>
  <c r="H4167" i="109"/>
  <c r="J4167" i="109" s="1"/>
  <c r="E4167" i="109"/>
  <c r="G4167" i="109" s="1"/>
  <c r="H4166" i="109"/>
  <c r="J4166" i="109" s="1"/>
  <c r="E4166" i="109"/>
  <c r="G4166" i="109" s="1"/>
  <c r="H4165" i="109"/>
  <c r="J4165" i="109" s="1"/>
  <c r="E4165" i="109"/>
  <c r="G4165" i="109" s="1"/>
  <c r="H4164" i="109"/>
  <c r="J4164" i="109" s="1"/>
  <c r="E4164" i="109"/>
  <c r="G4164" i="109" s="1"/>
  <c r="H4163" i="109"/>
  <c r="J4163" i="109" s="1"/>
  <c r="E4163" i="109"/>
  <c r="G4163" i="109" s="1"/>
  <c r="H4162" i="109"/>
  <c r="J4162" i="109" s="1"/>
  <c r="E4162" i="109"/>
  <c r="G4162" i="109" s="1"/>
  <c r="H4161" i="109"/>
  <c r="J4161" i="109" s="1"/>
  <c r="E4161" i="109"/>
  <c r="G4161" i="109" s="1"/>
  <c r="H4160" i="109"/>
  <c r="J4160" i="109" s="1"/>
  <c r="E4160" i="109"/>
  <c r="E165" i="87" l="1"/>
  <c r="I165" i="87"/>
  <c r="G147" i="87"/>
  <c r="G165" i="87" s="1"/>
  <c r="J4178" i="109"/>
  <c r="J4179" i="109" s="1"/>
  <c r="J4180" i="109" s="1"/>
  <c r="E4178" i="109"/>
  <c r="G4160" i="109"/>
  <c r="G4178" i="109" s="1"/>
  <c r="J10148" i="95"/>
  <c r="J10149" i="95" s="1"/>
  <c r="C10148" i="95"/>
  <c r="H10147" i="95"/>
  <c r="E10147" i="95"/>
  <c r="G10147" i="95" s="1"/>
  <c r="H10146" i="95"/>
  <c r="J10146" i="95" s="1"/>
  <c r="E10146" i="95"/>
  <c r="G10146" i="95" s="1"/>
  <c r="H10145" i="95"/>
  <c r="J10145" i="95" s="1"/>
  <c r="E10145" i="95"/>
  <c r="G10145" i="95" s="1"/>
  <c r="H10144" i="95"/>
  <c r="J10144" i="95" s="1"/>
  <c r="E10144" i="95"/>
  <c r="G10144" i="95" s="1"/>
  <c r="H10143" i="95"/>
  <c r="J10143" i="95" s="1"/>
  <c r="E10143" i="95"/>
  <c r="G10143" i="95" s="1"/>
  <c r="H10142" i="95"/>
  <c r="J10142" i="95" s="1"/>
  <c r="E10142" i="95"/>
  <c r="G10142" i="95" s="1"/>
  <c r="H10141" i="95"/>
  <c r="J10141" i="95" s="1"/>
  <c r="E10141" i="95"/>
  <c r="G10141" i="95" s="1"/>
  <c r="H10140" i="95"/>
  <c r="J10140" i="95" s="1"/>
  <c r="E10140" i="95"/>
  <c r="G10140" i="95" s="1"/>
  <c r="H10139" i="95"/>
  <c r="E10139" i="95"/>
  <c r="G10139" i="95" s="1"/>
  <c r="H10138" i="95"/>
  <c r="E10138" i="95"/>
  <c r="G10138" i="95" s="1"/>
  <c r="H10137" i="95"/>
  <c r="E10137" i="95"/>
  <c r="G10137" i="95" s="1"/>
  <c r="H10136" i="95"/>
  <c r="E10136" i="95"/>
  <c r="G10136" i="95" s="1"/>
  <c r="H10135" i="95"/>
  <c r="E10135" i="95"/>
  <c r="G10135" i="95" s="1"/>
  <c r="H10134" i="95"/>
  <c r="E10134" i="95"/>
  <c r="G10134" i="95" s="1"/>
  <c r="H10133" i="95"/>
  <c r="E10133" i="95"/>
  <c r="G10133" i="95" s="1"/>
  <c r="H10132" i="95"/>
  <c r="E10132" i="95"/>
  <c r="G10132" i="95" s="1"/>
  <c r="H10131" i="95"/>
  <c r="E10131" i="95"/>
  <c r="G10131" i="95" s="1"/>
  <c r="H10130" i="95"/>
  <c r="J10130" i="95" s="1"/>
  <c r="E10130" i="95"/>
  <c r="G10130" i="95" s="1"/>
  <c r="J10129" i="95"/>
  <c r="J10113" i="95"/>
  <c r="J10114" i="95" s="1"/>
  <c r="C10113" i="95"/>
  <c r="H10112" i="95"/>
  <c r="E10112" i="95"/>
  <c r="G10112" i="95" s="1"/>
  <c r="H10111" i="95"/>
  <c r="J10111" i="95" s="1"/>
  <c r="E10111" i="95"/>
  <c r="G10111" i="95" s="1"/>
  <c r="H10110" i="95"/>
  <c r="J10110" i="95" s="1"/>
  <c r="E10110" i="95"/>
  <c r="G10110" i="95" s="1"/>
  <c r="H10109" i="95"/>
  <c r="J10109" i="95" s="1"/>
  <c r="E10109" i="95"/>
  <c r="G10109" i="95" s="1"/>
  <c r="J10108" i="95"/>
  <c r="H10108" i="95"/>
  <c r="E10108" i="95"/>
  <c r="G10108" i="95" s="1"/>
  <c r="H10107" i="95"/>
  <c r="J10107" i="95" s="1"/>
  <c r="E10107" i="95"/>
  <c r="G10107" i="95" s="1"/>
  <c r="H10106" i="95"/>
  <c r="J10106" i="95" s="1"/>
  <c r="E10106" i="95"/>
  <c r="G10106" i="95" s="1"/>
  <c r="H10105" i="95"/>
  <c r="J10105" i="95" s="1"/>
  <c r="E10105" i="95"/>
  <c r="G10105" i="95" s="1"/>
  <c r="H10104" i="95"/>
  <c r="E10104" i="95"/>
  <c r="G10104" i="95" s="1"/>
  <c r="H10103" i="95"/>
  <c r="G10103" i="95"/>
  <c r="E10103" i="95"/>
  <c r="H10102" i="95"/>
  <c r="E10102" i="95"/>
  <c r="G10102" i="95" s="1"/>
  <c r="H10101" i="95"/>
  <c r="E10101" i="95"/>
  <c r="G10101" i="95" s="1"/>
  <c r="H10100" i="95"/>
  <c r="E10100" i="95"/>
  <c r="G10100" i="95" s="1"/>
  <c r="H10099" i="95"/>
  <c r="E10099" i="95"/>
  <c r="G10099" i="95" s="1"/>
  <c r="H10098" i="95"/>
  <c r="E10098" i="95"/>
  <c r="G10098" i="95" s="1"/>
  <c r="H10097" i="95"/>
  <c r="E10097" i="95"/>
  <c r="G10097" i="95" s="1"/>
  <c r="H10096" i="95"/>
  <c r="E10096" i="95"/>
  <c r="G10096" i="95" s="1"/>
  <c r="H10095" i="95"/>
  <c r="J10095" i="95" s="1"/>
  <c r="E10095" i="95"/>
  <c r="G10095" i="95" s="1"/>
  <c r="J10094" i="95"/>
  <c r="J10078" i="95"/>
  <c r="J10079" i="95" s="1"/>
  <c r="C10078" i="95"/>
  <c r="H10077" i="95"/>
  <c r="E10077" i="95"/>
  <c r="G10077" i="95" s="1"/>
  <c r="H10076" i="95"/>
  <c r="J10076" i="95" s="1"/>
  <c r="E10076" i="95"/>
  <c r="G10076" i="95" s="1"/>
  <c r="H10075" i="95"/>
  <c r="J10075" i="95" s="1"/>
  <c r="E10075" i="95"/>
  <c r="G10075" i="95" s="1"/>
  <c r="H10074" i="95"/>
  <c r="J10074" i="95" s="1"/>
  <c r="E10074" i="95"/>
  <c r="G10074" i="95" s="1"/>
  <c r="H10073" i="95"/>
  <c r="J10073" i="95" s="1"/>
  <c r="E10073" i="95"/>
  <c r="G10073" i="95" s="1"/>
  <c r="H10072" i="95"/>
  <c r="J10072" i="95" s="1"/>
  <c r="G10072" i="95"/>
  <c r="E10072" i="95"/>
  <c r="H10071" i="95"/>
  <c r="J10071" i="95" s="1"/>
  <c r="E10071" i="95"/>
  <c r="G10071" i="95" s="1"/>
  <c r="J10070" i="95"/>
  <c r="H10070" i="95"/>
  <c r="E10070" i="95"/>
  <c r="G10070" i="95" s="1"/>
  <c r="H10069" i="95"/>
  <c r="E10069" i="95"/>
  <c r="G10069" i="95" s="1"/>
  <c r="H10068" i="95"/>
  <c r="E10068" i="95"/>
  <c r="G10068" i="95" s="1"/>
  <c r="H10067" i="95"/>
  <c r="E10067" i="95"/>
  <c r="G10067" i="95" s="1"/>
  <c r="H10066" i="95"/>
  <c r="G10066" i="95"/>
  <c r="E10066" i="95"/>
  <c r="H10065" i="95"/>
  <c r="E10065" i="95"/>
  <c r="G10065" i="95" s="1"/>
  <c r="H10064" i="95"/>
  <c r="E10064" i="95"/>
  <c r="G10064" i="95" s="1"/>
  <c r="H10063" i="95"/>
  <c r="E10063" i="95"/>
  <c r="G10063" i="95" s="1"/>
  <c r="H10062" i="95"/>
  <c r="E10062" i="95"/>
  <c r="G10062" i="95" s="1"/>
  <c r="H10061" i="95"/>
  <c r="E10061" i="95"/>
  <c r="G10061" i="95" s="1"/>
  <c r="H10060" i="95"/>
  <c r="J10060" i="95" s="1"/>
  <c r="E10060" i="95"/>
  <c r="G10060" i="95" s="1"/>
  <c r="J10059" i="95"/>
  <c r="J10043" i="95"/>
  <c r="J10044" i="95" s="1"/>
  <c r="C10043" i="95"/>
  <c r="H10042" i="95"/>
  <c r="E10042" i="95"/>
  <c r="G10042" i="95" s="1"/>
  <c r="H10041" i="95"/>
  <c r="J10041" i="95" s="1"/>
  <c r="E10041" i="95"/>
  <c r="G10041" i="95" s="1"/>
  <c r="H10040" i="95"/>
  <c r="J10040" i="95" s="1"/>
  <c r="E10040" i="95"/>
  <c r="G10040" i="95" s="1"/>
  <c r="H10039" i="95"/>
  <c r="J10039" i="95" s="1"/>
  <c r="E10039" i="95"/>
  <c r="G10039" i="95" s="1"/>
  <c r="H10038" i="95"/>
  <c r="J10038" i="95" s="1"/>
  <c r="E10038" i="95"/>
  <c r="G10038" i="95" s="1"/>
  <c r="H10037" i="95"/>
  <c r="J10037" i="95" s="1"/>
  <c r="E10037" i="95"/>
  <c r="G10037" i="95" s="1"/>
  <c r="H10036" i="95"/>
  <c r="J10036" i="95" s="1"/>
  <c r="E10036" i="95"/>
  <c r="G10036" i="95" s="1"/>
  <c r="H10035" i="95"/>
  <c r="J10035" i="95" s="1"/>
  <c r="E10035" i="95"/>
  <c r="G10035" i="95" s="1"/>
  <c r="H10034" i="95"/>
  <c r="E10034" i="95"/>
  <c r="G10034" i="95" s="1"/>
  <c r="H10033" i="95"/>
  <c r="E10033" i="95"/>
  <c r="G10033" i="95" s="1"/>
  <c r="H10032" i="95"/>
  <c r="E10032" i="95"/>
  <c r="G10032" i="95" s="1"/>
  <c r="H10031" i="95"/>
  <c r="E10031" i="95"/>
  <c r="G10031" i="95" s="1"/>
  <c r="H10030" i="95"/>
  <c r="E10030" i="95"/>
  <c r="G10030" i="95" s="1"/>
  <c r="H10029" i="95"/>
  <c r="E10029" i="95"/>
  <c r="G10029" i="95" s="1"/>
  <c r="H10028" i="95"/>
  <c r="E10028" i="95"/>
  <c r="G10028" i="95" s="1"/>
  <c r="H10027" i="95"/>
  <c r="E10027" i="95"/>
  <c r="G10027" i="95" s="1"/>
  <c r="H10026" i="95"/>
  <c r="E10026" i="95"/>
  <c r="G10026" i="95" s="1"/>
  <c r="H10025" i="95"/>
  <c r="J10025" i="95" s="1"/>
  <c r="E10025" i="95"/>
  <c r="G10025" i="95" s="1"/>
  <c r="J10024" i="95"/>
  <c r="J10008" i="95"/>
  <c r="J10009" i="95" s="1"/>
  <c r="C10008" i="95"/>
  <c r="H10007" i="95"/>
  <c r="E10007" i="95"/>
  <c r="G10007" i="95" s="1"/>
  <c r="H10006" i="95"/>
  <c r="J10006" i="95" s="1"/>
  <c r="E10006" i="95"/>
  <c r="G10006" i="95" s="1"/>
  <c r="H10005" i="95"/>
  <c r="J10005" i="95" s="1"/>
  <c r="E10005" i="95"/>
  <c r="G10005" i="95" s="1"/>
  <c r="J10004" i="95"/>
  <c r="H10004" i="95"/>
  <c r="E10004" i="95"/>
  <c r="G10004" i="95" s="1"/>
  <c r="H10003" i="95"/>
  <c r="J10003" i="95" s="1"/>
  <c r="E10003" i="95"/>
  <c r="G10003" i="95" s="1"/>
  <c r="H10002" i="95"/>
  <c r="J10002" i="95" s="1"/>
  <c r="E10002" i="95"/>
  <c r="G10002" i="95" s="1"/>
  <c r="H10001" i="95"/>
  <c r="J10001" i="95" s="1"/>
  <c r="E10001" i="95"/>
  <c r="G10001" i="95" s="1"/>
  <c r="H10000" i="95"/>
  <c r="J10000" i="95" s="1"/>
  <c r="E10000" i="95"/>
  <c r="G10000" i="95" s="1"/>
  <c r="H9999" i="95"/>
  <c r="E9999" i="95"/>
  <c r="G9999" i="95" s="1"/>
  <c r="H9998" i="95"/>
  <c r="E9998" i="95"/>
  <c r="G9998" i="95" s="1"/>
  <c r="H9997" i="95"/>
  <c r="E9997" i="95"/>
  <c r="G9997" i="95" s="1"/>
  <c r="H9996" i="95"/>
  <c r="E9996" i="95"/>
  <c r="G9996" i="95" s="1"/>
  <c r="H9995" i="95"/>
  <c r="E9995" i="95"/>
  <c r="G9995" i="95" s="1"/>
  <c r="H9994" i="95"/>
  <c r="E9994" i="95"/>
  <c r="G9994" i="95" s="1"/>
  <c r="H9993" i="95"/>
  <c r="E9993" i="95"/>
  <c r="G9993" i="95" s="1"/>
  <c r="H9992" i="95"/>
  <c r="G9992" i="95"/>
  <c r="E9992" i="95"/>
  <c r="H9991" i="95"/>
  <c r="E9991" i="95"/>
  <c r="G9991" i="95" s="1"/>
  <c r="H9990" i="95"/>
  <c r="J9990" i="95" s="1"/>
  <c r="E9990" i="95"/>
  <c r="G9990" i="95" s="1"/>
  <c r="J9989" i="95"/>
  <c r="J9974" i="95"/>
  <c r="J9975" i="95" s="1"/>
  <c r="C9974" i="95"/>
  <c r="H9973" i="95"/>
  <c r="E9973" i="95"/>
  <c r="G9973" i="95" s="1"/>
  <c r="H9972" i="95"/>
  <c r="J9972" i="95" s="1"/>
  <c r="E9972" i="95"/>
  <c r="G9972" i="95" s="1"/>
  <c r="H9971" i="95"/>
  <c r="J9971" i="95" s="1"/>
  <c r="E9971" i="95"/>
  <c r="G9971" i="95" s="1"/>
  <c r="H9970" i="95"/>
  <c r="J9970" i="95" s="1"/>
  <c r="E9970" i="95"/>
  <c r="G9970" i="95" s="1"/>
  <c r="H9969" i="95"/>
  <c r="J9969" i="95" s="1"/>
  <c r="E9969" i="95"/>
  <c r="G9969" i="95" s="1"/>
  <c r="H9968" i="95"/>
  <c r="J9968" i="95" s="1"/>
  <c r="E9968" i="95"/>
  <c r="G9968" i="95" s="1"/>
  <c r="H9967" i="95"/>
  <c r="J9967" i="95" s="1"/>
  <c r="E9967" i="95"/>
  <c r="G9967" i="95" s="1"/>
  <c r="H9966" i="95"/>
  <c r="J9966" i="95" s="1"/>
  <c r="E9966" i="95"/>
  <c r="G9966" i="95" s="1"/>
  <c r="H9965" i="95"/>
  <c r="E9965" i="95"/>
  <c r="G9965" i="95" s="1"/>
  <c r="H9964" i="95"/>
  <c r="E9964" i="95"/>
  <c r="G9964" i="95" s="1"/>
  <c r="H9963" i="95"/>
  <c r="E9963" i="95"/>
  <c r="G9963" i="95" s="1"/>
  <c r="H9962" i="95"/>
  <c r="E9962" i="95"/>
  <c r="G9962" i="95" s="1"/>
  <c r="H9961" i="95"/>
  <c r="E9961" i="95"/>
  <c r="G9961" i="95" s="1"/>
  <c r="H9960" i="95"/>
  <c r="E9960" i="95"/>
  <c r="G9960" i="95" s="1"/>
  <c r="H9959" i="95"/>
  <c r="E9959" i="95"/>
  <c r="G9959" i="95" s="1"/>
  <c r="H9958" i="95"/>
  <c r="E9958" i="95"/>
  <c r="G9958" i="95" s="1"/>
  <c r="H9957" i="95"/>
  <c r="E9957" i="95"/>
  <c r="G9957" i="95" s="1"/>
  <c r="H9956" i="95"/>
  <c r="J9956" i="95" s="1"/>
  <c r="E9956" i="95"/>
  <c r="G9956" i="95" s="1"/>
  <c r="J9955" i="95"/>
  <c r="C1537" i="73"/>
  <c r="H1536" i="73"/>
  <c r="J1536" i="73" s="1"/>
  <c r="E1536" i="73"/>
  <c r="G1536" i="73" s="1"/>
  <c r="H1535" i="73"/>
  <c r="J1535" i="73" s="1"/>
  <c r="E1535" i="73"/>
  <c r="G1535" i="73" s="1"/>
  <c r="H1534" i="73"/>
  <c r="J1534" i="73" s="1"/>
  <c r="E1534" i="73"/>
  <c r="G1534" i="73" s="1"/>
  <c r="H1533" i="73"/>
  <c r="J1533" i="73" s="1"/>
  <c r="E1533" i="73"/>
  <c r="G1533" i="73" s="1"/>
  <c r="H1532" i="73"/>
  <c r="J1532" i="73" s="1"/>
  <c r="E1532" i="73"/>
  <c r="G1532" i="73" s="1"/>
  <c r="H1531" i="73"/>
  <c r="J1531" i="73" s="1"/>
  <c r="E1531" i="73"/>
  <c r="G1531" i="73" s="1"/>
  <c r="H1530" i="73"/>
  <c r="J1530" i="73" s="1"/>
  <c r="E1530" i="73"/>
  <c r="G1530" i="73" s="1"/>
  <c r="H1529" i="73"/>
  <c r="J1529" i="73" s="1"/>
  <c r="E1529" i="73"/>
  <c r="G1529" i="73" s="1"/>
  <c r="H1528" i="73"/>
  <c r="J1528" i="73" s="1"/>
  <c r="E1528" i="73"/>
  <c r="G1528" i="73" s="1"/>
  <c r="H1527" i="73"/>
  <c r="J1527" i="73" s="1"/>
  <c r="E1527" i="73"/>
  <c r="G1527" i="73" s="1"/>
  <c r="H1526" i="73"/>
  <c r="J1526" i="73" s="1"/>
  <c r="E1526" i="73"/>
  <c r="G1526" i="73" s="1"/>
  <c r="H1525" i="73"/>
  <c r="J1525" i="73" s="1"/>
  <c r="E1525" i="73"/>
  <c r="G1525" i="73" s="1"/>
  <c r="H1524" i="73"/>
  <c r="J1524" i="73" s="1"/>
  <c r="E1524" i="73"/>
  <c r="G1524" i="73" s="1"/>
  <c r="H1523" i="73"/>
  <c r="J1523" i="73" s="1"/>
  <c r="E1523" i="73"/>
  <c r="G1523" i="73" s="1"/>
  <c r="H1522" i="73"/>
  <c r="J1522" i="73" s="1"/>
  <c r="E1522" i="73"/>
  <c r="G1522" i="73" s="1"/>
  <c r="H1521" i="73"/>
  <c r="J1521" i="73" s="1"/>
  <c r="E1521" i="73"/>
  <c r="G1521" i="73" s="1"/>
  <c r="H1520" i="73"/>
  <c r="J1520" i="73" s="1"/>
  <c r="E1520" i="73"/>
  <c r="G1520" i="73" s="1"/>
  <c r="H1519" i="73"/>
  <c r="J1519" i="73" s="1"/>
  <c r="E1519" i="73"/>
  <c r="C1500" i="73"/>
  <c r="H1499" i="73"/>
  <c r="J1499" i="73" s="1"/>
  <c r="E1499" i="73"/>
  <c r="G1499" i="73" s="1"/>
  <c r="H1498" i="73"/>
  <c r="J1498" i="73" s="1"/>
  <c r="E1498" i="73"/>
  <c r="G1498" i="73" s="1"/>
  <c r="H1497" i="73"/>
  <c r="J1497" i="73" s="1"/>
  <c r="E1497" i="73"/>
  <c r="G1497" i="73" s="1"/>
  <c r="H1496" i="73"/>
  <c r="J1496" i="73" s="1"/>
  <c r="E1496" i="73"/>
  <c r="G1496" i="73" s="1"/>
  <c r="H1495" i="73"/>
  <c r="J1495" i="73" s="1"/>
  <c r="E1495" i="73"/>
  <c r="G1495" i="73" s="1"/>
  <c r="H1494" i="73"/>
  <c r="J1494" i="73" s="1"/>
  <c r="E1494" i="73"/>
  <c r="G1494" i="73" s="1"/>
  <c r="H1493" i="73"/>
  <c r="J1493" i="73" s="1"/>
  <c r="E1493" i="73"/>
  <c r="G1493" i="73" s="1"/>
  <c r="H1492" i="73"/>
  <c r="J1492" i="73" s="1"/>
  <c r="E1492" i="73"/>
  <c r="G1492" i="73" s="1"/>
  <c r="H1491" i="73"/>
  <c r="J1491" i="73" s="1"/>
  <c r="E1491" i="73"/>
  <c r="G1491" i="73" s="1"/>
  <c r="H1490" i="73"/>
  <c r="J1490" i="73" s="1"/>
  <c r="E1490" i="73"/>
  <c r="G1490" i="73" s="1"/>
  <c r="H1489" i="73"/>
  <c r="J1489" i="73" s="1"/>
  <c r="E1489" i="73"/>
  <c r="G1489" i="73" s="1"/>
  <c r="H1488" i="73"/>
  <c r="J1488" i="73" s="1"/>
  <c r="E1488" i="73"/>
  <c r="G1488" i="73" s="1"/>
  <c r="H1487" i="73"/>
  <c r="J1487" i="73" s="1"/>
  <c r="E1487" i="73"/>
  <c r="G1487" i="73" s="1"/>
  <c r="H1486" i="73"/>
  <c r="J1486" i="73" s="1"/>
  <c r="E1486" i="73"/>
  <c r="G1486" i="73" s="1"/>
  <c r="H1485" i="73"/>
  <c r="J1485" i="73" s="1"/>
  <c r="E1485" i="73"/>
  <c r="G1485" i="73" s="1"/>
  <c r="H1484" i="73"/>
  <c r="J1484" i="73" s="1"/>
  <c r="E1484" i="73"/>
  <c r="G1484" i="73" s="1"/>
  <c r="H1483" i="73"/>
  <c r="J1483" i="73" s="1"/>
  <c r="E1483" i="73"/>
  <c r="G1483" i="73" s="1"/>
  <c r="H1482" i="73"/>
  <c r="J1482" i="73" s="1"/>
  <c r="E1482" i="73"/>
  <c r="E10043" i="95" l="1"/>
  <c r="E1500" i="73"/>
  <c r="J1500" i="73"/>
  <c r="E1537" i="73"/>
  <c r="J1537" i="73"/>
  <c r="J1538" i="73" s="1"/>
  <c r="J1539" i="73" s="1"/>
  <c r="I166" i="87"/>
  <c r="I167" i="87" s="1"/>
  <c r="G10148" i="95"/>
  <c r="E10148" i="95"/>
  <c r="G10113" i="95"/>
  <c r="E10113" i="95"/>
  <c r="G10078" i="95"/>
  <c r="E10078" i="95"/>
  <c r="G10043" i="95"/>
  <c r="G10008" i="95"/>
  <c r="E10008" i="95"/>
  <c r="G9974" i="95"/>
  <c r="E9974" i="95"/>
  <c r="G1519" i="73"/>
  <c r="G1537" i="73" s="1"/>
  <c r="J1501" i="73"/>
  <c r="J1502" i="73" s="1"/>
  <c r="G1482" i="73"/>
  <c r="G1500" i="73" s="1"/>
  <c r="J9940" i="95" l="1"/>
  <c r="J9941" i="95" s="1"/>
  <c r="C9940" i="95"/>
  <c r="H9939" i="95"/>
  <c r="E9939" i="95"/>
  <c r="G9939" i="95" s="1"/>
  <c r="H9938" i="95"/>
  <c r="J9938" i="95" s="1"/>
  <c r="E9938" i="95"/>
  <c r="G9938" i="95" s="1"/>
  <c r="H9937" i="95"/>
  <c r="J9937" i="95" s="1"/>
  <c r="E9937" i="95"/>
  <c r="G9937" i="95" s="1"/>
  <c r="H9936" i="95"/>
  <c r="J9936" i="95" s="1"/>
  <c r="E9936" i="95"/>
  <c r="G9936" i="95" s="1"/>
  <c r="H9935" i="95"/>
  <c r="J9935" i="95" s="1"/>
  <c r="E9935" i="95"/>
  <c r="G9935" i="95" s="1"/>
  <c r="H9934" i="95"/>
  <c r="J9934" i="95" s="1"/>
  <c r="E9934" i="95"/>
  <c r="G9934" i="95" s="1"/>
  <c r="H9933" i="95"/>
  <c r="J9933" i="95" s="1"/>
  <c r="E9933" i="95"/>
  <c r="G9933" i="95" s="1"/>
  <c r="J9932" i="95"/>
  <c r="H9932" i="95"/>
  <c r="E9932" i="95"/>
  <c r="G9932" i="95" s="1"/>
  <c r="H9931" i="95"/>
  <c r="E9931" i="95"/>
  <c r="G9931" i="95" s="1"/>
  <c r="H9930" i="95"/>
  <c r="E9930" i="95"/>
  <c r="G9930" i="95" s="1"/>
  <c r="H9929" i="95"/>
  <c r="E9929" i="95"/>
  <c r="G9929" i="95" s="1"/>
  <c r="H9928" i="95"/>
  <c r="E9928" i="95"/>
  <c r="G9928" i="95" s="1"/>
  <c r="H9927" i="95"/>
  <c r="E9927" i="95"/>
  <c r="G9927" i="95" s="1"/>
  <c r="H9926" i="95"/>
  <c r="E9926" i="95"/>
  <c r="G9926" i="95" s="1"/>
  <c r="H9925" i="95"/>
  <c r="E9925" i="95"/>
  <c r="G9925" i="95" s="1"/>
  <c r="H9924" i="95"/>
  <c r="E9924" i="95"/>
  <c r="G9924" i="95" s="1"/>
  <c r="H9923" i="95"/>
  <c r="E9923" i="95"/>
  <c r="G9923" i="95" s="1"/>
  <c r="H9922" i="95"/>
  <c r="J9922" i="95" s="1"/>
  <c r="E9922" i="95"/>
  <c r="G9922" i="95" s="1"/>
  <c r="J9921" i="95"/>
  <c r="J9905" i="95"/>
  <c r="J9906" i="95" s="1"/>
  <c r="C9905" i="95"/>
  <c r="H9904" i="95"/>
  <c r="E9904" i="95"/>
  <c r="G9904" i="95" s="1"/>
  <c r="H9903" i="95"/>
  <c r="J9903" i="95" s="1"/>
  <c r="E9903" i="95"/>
  <c r="G9903" i="95" s="1"/>
  <c r="H9902" i="95"/>
  <c r="J9902" i="95" s="1"/>
  <c r="E9902" i="95"/>
  <c r="G9902" i="95" s="1"/>
  <c r="H9901" i="95"/>
  <c r="J9901" i="95" s="1"/>
  <c r="E9901" i="95"/>
  <c r="G9901" i="95" s="1"/>
  <c r="H9900" i="95"/>
  <c r="J9900" i="95" s="1"/>
  <c r="E9900" i="95"/>
  <c r="G9900" i="95" s="1"/>
  <c r="H9899" i="95"/>
  <c r="J9899" i="95" s="1"/>
  <c r="E9899" i="95"/>
  <c r="G9899" i="95" s="1"/>
  <c r="H9898" i="95"/>
  <c r="J9898" i="95" s="1"/>
  <c r="E9898" i="95"/>
  <c r="G9898" i="95" s="1"/>
  <c r="H9897" i="95"/>
  <c r="J9897" i="95" s="1"/>
  <c r="E9897" i="95"/>
  <c r="G9897" i="95" s="1"/>
  <c r="H9896" i="95"/>
  <c r="E9896" i="95"/>
  <c r="G9896" i="95" s="1"/>
  <c r="H9895" i="95"/>
  <c r="E9895" i="95"/>
  <c r="G9895" i="95" s="1"/>
  <c r="H9894" i="95"/>
  <c r="E9894" i="95"/>
  <c r="G9894" i="95" s="1"/>
  <c r="H9893" i="95"/>
  <c r="E9893" i="95"/>
  <c r="G9893" i="95" s="1"/>
  <c r="H9892" i="95"/>
  <c r="E9892" i="95"/>
  <c r="G9892" i="95" s="1"/>
  <c r="H9891" i="95"/>
  <c r="E9891" i="95"/>
  <c r="G9891" i="95" s="1"/>
  <c r="H9890" i="95"/>
  <c r="E9890" i="95"/>
  <c r="G9890" i="95" s="1"/>
  <c r="H9889" i="95"/>
  <c r="E9889" i="95"/>
  <c r="G9889" i="95" s="1"/>
  <c r="H9888" i="95"/>
  <c r="E9888" i="95"/>
  <c r="G9888" i="95" s="1"/>
  <c r="H9887" i="95"/>
  <c r="J9887" i="95" s="1"/>
  <c r="G9887" i="95"/>
  <c r="E9887" i="95"/>
  <c r="J9886" i="95"/>
  <c r="J9870" i="95"/>
  <c r="J9871" i="95" s="1"/>
  <c r="C9870" i="95"/>
  <c r="H9869" i="95"/>
  <c r="E9869" i="95"/>
  <c r="G9869" i="95" s="1"/>
  <c r="H9868" i="95"/>
  <c r="J9868" i="95" s="1"/>
  <c r="E9868" i="95"/>
  <c r="G9868" i="95" s="1"/>
  <c r="H9867" i="95"/>
  <c r="J9867" i="95" s="1"/>
  <c r="E9867" i="95"/>
  <c r="G9867" i="95" s="1"/>
  <c r="H9866" i="95"/>
  <c r="J9866" i="95" s="1"/>
  <c r="E9866" i="95"/>
  <c r="G9866" i="95" s="1"/>
  <c r="H9865" i="95"/>
  <c r="J9865" i="95" s="1"/>
  <c r="E9865" i="95"/>
  <c r="G9865" i="95" s="1"/>
  <c r="H9864" i="95"/>
  <c r="J9864" i="95" s="1"/>
  <c r="E9864" i="95"/>
  <c r="G9864" i="95" s="1"/>
  <c r="H9863" i="95"/>
  <c r="J9863" i="95" s="1"/>
  <c r="E9863" i="95"/>
  <c r="G9863" i="95" s="1"/>
  <c r="H9862" i="95"/>
  <c r="J9862" i="95" s="1"/>
  <c r="E9862" i="95"/>
  <c r="G9862" i="95" s="1"/>
  <c r="H9861" i="95"/>
  <c r="E9861" i="95"/>
  <c r="G9861" i="95" s="1"/>
  <c r="H9860" i="95"/>
  <c r="E9860" i="95"/>
  <c r="G9860" i="95" s="1"/>
  <c r="H9859" i="95"/>
  <c r="E9859" i="95"/>
  <c r="G9859" i="95" s="1"/>
  <c r="H9858" i="95"/>
  <c r="E9858" i="95"/>
  <c r="G9858" i="95" s="1"/>
  <c r="H9857" i="95"/>
  <c r="E9857" i="95"/>
  <c r="G9857" i="95" s="1"/>
  <c r="H9856" i="95"/>
  <c r="E9856" i="95"/>
  <c r="G9856" i="95" s="1"/>
  <c r="H9855" i="95"/>
  <c r="E9855" i="95"/>
  <c r="G9855" i="95" s="1"/>
  <c r="H9854" i="95"/>
  <c r="E9854" i="95"/>
  <c r="G9854" i="95" s="1"/>
  <c r="H9853" i="95"/>
  <c r="E9853" i="95"/>
  <c r="G9853" i="95" s="1"/>
  <c r="H9852" i="95"/>
  <c r="J9852" i="95" s="1"/>
  <c r="E9852" i="95"/>
  <c r="G9852" i="95" s="1"/>
  <c r="J9851" i="95"/>
  <c r="J9836" i="95"/>
  <c r="J9837" i="95" s="1"/>
  <c r="C9836" i="95"/>
  <c r="H9835" i="95"/>
  <c r="E9835" i="95"/>
  <c r="G9835" i="95" s="1"/>
  <c r="H9834" i="95"/>
  <c r="J9834" i="95" s="1"/>
  <c r="E9834" i="95"/>
  <c r="G9834" i="95" s="1"/>
  <c r="H9833" i="95"/>
  <c r="J9833" i="95" s="1"/>
  <c r="E9833" i="95"/>
  <c r="G9833" i="95" s="1"/>
  <c r="H9832" i="95"/>
  <c r="J9832" i="95" s="1"/>
  <c r="E9832" i="95"/>
  <c r="G9832" i="95" s="1"/>
  <c r="H9831" i="95"/>
  <c r="J9831" i="95" s="1"/>
  <c r="E9831" i="95"/>
  <c r="G9831" i="95" s="1"/>
  <c r="H9830" i="95"/>
  <c r="J9830" i="95" s="1"/>
  <c r="E9830" i="95"/>
  <c r="G9830" i="95" s="1"/>
  <c r="H9829" i="95"/>
  <c r="J9829" i="95" s="1"/>
  <c r="E9829" i="95"/>
  <c r="G9829" i="95" s="1"/>
  <c r="H9828" i="95"/>
  <c r="J9828" i="95" s="1"/>
  <c r="E9828" i="95"/>
  <c r="G9828" i="95" s="1"/>
  <c r="H9827" i="95"/>
  <c r="E9827" i="95"/>
  <c r="G9827" i="95" s="1"/>
  <c r="H9826" i="95"/>
  <c r="E9826" i="95"/>
  <c r="G9826" i="95" s="1"/>
  <c r="H9825" i="95"/>
  <c r="E9825" i="95"/>
  <c r="G9825" i="95" s="1"/>
  <c r="H9824" i="95"/>
  <c r="E9824" i="95"/>
  <c r="G9824" i="95" s="1"/>
  <c r="H9823" i="95"/>
  <c r="G9823" i="95"/>
  <c r="E9823" i="95"/>
  <c r="H9822" i="95"/>
  <c r="E9822" i="95"/>
  <c r="G9822" i="95" s="1"/>
  <c r="H9821" i="95"/>
  <c r="E9821" i="95"/>
  <c r="G9821" i="95" s="1"/>
  <c r="H9820" i="95"/>
  <c r="E9820" i="95"/>
  <c r="G9820" i="95" s="1"/>
  <c r="H9819" i="95"/>
  <c r="E9819" i="95"/>
  <c r="G9819" i="95" s="1"/>
  <c r="H9818" i="95"/>
  <c r="J9818" i="95" s="1"/>
  <c r="E9818" i="95"/>
  <c r="G9818" i="95" s="1"/>
  <c r="J9817" i="95"/>
  <c r="J9801" i="95"/>
  <c r="J9802" i="95" s="1"/>
  <c r="C9801" i="95"/>
  <c r="H9800" i="95"/>
  <c r="E9800" i="95"/>
  <c r="G9800" i="95" s="1"/>
  <c r="H9799" i="95"/>
  <c r="J9799" i="95" s="1"/>
  <c r="E9799" i="95"/>
  <c r="G9799" i="95" s="1"/>
  <c r="H9798" i="95"/>
  <c r="J9798" i="95" s="1"/>
  <c r="E9798" i="95"/>
  <c r="G9798" i="95" s="1"/>
  <c r="J9797" i="95"/>
  <c r="H9797" i="95"/>
  <c r="E9797" i="95"/>
  <c r="G9797" i="95" s="1"/>
  <c r="H9796" i="95"/>
  <c r="J9796" i="95" s="1"/>
  <c r="E9796" i="95"/>
  <c r="G9796" i="95" s="1"/>
  <c r="H9795" i="95"/>
  <c r="J9795" i="95" s="1"/>
  <c r="E9795" i="95"/>
  <c r="G9795" i="95" s="1"/>
  <c r="H9794" i="95"/>
  <c r="J9794" i="95" s="1"/>
  <c r="E9794" i="95"/>
  <c r="G9794" i="95" s="1"/>
  <c r="H9793" i="95"/>
  <c r="J9793" i="95" s="1"/>
  <c r="E9793" i="95"/>
  <c r="G9793" i="95" s="1"/>
  <c r="H9792" i="95"/>
  <c r="E9792" i="95"/>
  <c r="G9792" i="95" s="1"/>
  <c r="H9791" i="95"/>
  <c r="E9791" i="95"/>
  <c r="G9791" i="95" s="1"/>
  <c r="H9790" i="95"/>
  <c r="E9790" i="95"/>
  <c r="G9790" i="95" s="1"/>
  <c r="H9789" i="95"/>
  <c r="E9789" i="95"/>
  <c r="G9789" i="95" s="1"/>
  <c r="H9788" i="95"/>
  <c r="E9788" i="95"/>
  <c r="G9788" i="95" s="1"/>
  <c r="H9787" i="95"/>
  <c r="E9787" i="95"/>
  <c r="G9787" i="95" s="1"/>
  <c r="H9786" i="95"/>
  <c r="E9786" i="95"/>
  <c r="G9786" i="95" s="1"/>
  <c r="H9785" i="95"/>
  <c r="E9785" i="95"/>
  <c r="G9785" i="95" s="1"/>
  <c r="H9784" i="95"/>
  <c r="E9784" i="95"/>
  <c r="G9784" i="95" s="1"/>
  <c r="H9783" i="95"/>
  <c r="J9783" i="95" s="1"/>
  <c r="E9783" i="95"/>
  <c r="G9783" i="95" s="1"/>
  <c r="J9782" i="95"/>
  <c r="J9766" i="95"/>
  <c r="J9767" i="95" s="1"/>
  <c r="C9766" i="95"/>
  <c r="H9765" i="95"/>
  <c r="E9765" i="95"/>
  <c r="G9765" i="95" s="1"/>
  <c r="J9764" i="95"/>
  <c r="H9764" i="95"/>
  <c r="E9764" i="95"/>
  <c r="G9764" i="95" s="1"/>
  <c r="H9763" i="95"/>
  <c r="J9763" i="95" s="1"/>
  <c r="E9763" i="95"/>
  <c r="G9763" i="95" s="1"/>
  <c r="J9762" i="95"/>
  <c r="H9762" i="95"/>
  <c r="E9762" i="95"/>
  <c r="G9762" i="95" s="1"/>
  <c r="H9761" i="95"/>
  <c r="J9761" i="95" s="1"/>
  <c r="E9761" i="95"/>
  <c r="G9761" i="95" s="1"/>
  <c r="H9760" i="95"/>
  <c r="J9760" i="95" s="1"/>
  <c r="E9760" i="95"/>
  <c r="G9760" i="95" s="1"/>
  <c r="H9759" i="95"/>
  <c r="J9759" i="95" s="1"/>
  <c r="E9759" i="95"/>
  <c r="G9759" i="95" s="1"/>
  <c r="J9758" i="95"/>
  <c r="H9758" i="95"/>
  <c r="E9758" i="95"/>
  <c r="G9758" i="95" s="1"/>
  <c r="H9757" i="95"/>
  <c r="E9757" i="95"/>
  <c r="G9757" i="95" s="1"/>
  <c r="H9756" i="95"/>
  <c r="E9756" i="95"/>
  <c r="G9756" i="95" s="1"/>
  <c r="H9755" i="95"/>
  <c r="G9755" i="95"/>
  <c r="E9755" i="95"/>
  <c r="H9754" i="95"/>
  <c r="E9754" i="95"/>
  <c r="G9754" i="95" s="1"/>
  <c r="H9753" i="95"/>
  <c r="E9753" i="95"/>
  <c r="G9753" i="95" s="1"/>
  <c r="H9752" i="95"/>
  <c r="E9752" i="95"/>
  <c r="G9752" i="95" s="1"/>
  <c r="H9751" i="95"/>
  <c r="E9751" i="95"/>
  <c r="G9751" i="95" s="1"/>
  <c r="H9750" i="95"/>
  <c r="E9750" i="95"/>
  <c r="G9750" i="95" s="1"/>
  <c r="H9749" i="95"/>
  <c r="E9749" i="95"/>
  <c r="G9749" i="95" s="1"/>
  <c r="H9748" i="95"/>
  <c r="J9748" i="95" s="1"/>
  <c r="G9748" i="95"/>
  <c r="E9748" i="95"/>
  <c r="J9747" i="95"/>
  <c r="J9731" i="95"/>
  <c r="J9732" i="95" s="1"/>
  <c r="C9731" i="95"/>
  <c r="H9730" i="95"/>
  <c r="E9730" i="95"/>
  <c r="G9730" i="95" s="1"/>
  <c r="H9729" i="95"/>
  <c r="J9729" i="95" s="1"/>
  <c r="E9729" i="95"/>
  <c r="G9729" i="95" s="1"/>
  <c r="H9728" i="95"/>
  <c r="J9728" i="95" s="1"/>
  <c r="E9728" i="95"/>
  <c r="G9728" i="95" s="1"/>
  <c r="H9727" i="95"/>
  <c r="J9727" i="95" s="1"/>
  <c r="E9727" i="95"/>
  <c r="G9727" i="95" s="1"/>
  <c r="H9726" i="95"/>
  <c r="J9726" i="95" s="1"/>
  <c r="E9726" i="95"/>
  <c r="G9726" i="95" s="1"/>
  <c r="H9725" i="95"/>
  <c r="J9725" i="95" s="1"/>
  <c r="E9725" i="95"/>
  <c r="G9725" i="95" s="1"/>
  <c r="H9724" i="95"/>
  <c r="J9724" i="95" s="1"/>
  <c r="E9724" i="95"/>
  <c r="G9724" i="95" s="1"/>
  <c r="J9723" i="95"/>
  <c r="H9723" i="95"/>
  <c r="E9723" i="95"/>
  <c r="G9723" i="95" s="1"/>
  <c r="H9722" i="95"/>
  <c r="E9722" i="95"/>
  <c r="G9722" i="95" s="1"/>
  <c r="H9721" i="95"/>
  <c r="E9721" i="95"/>
  <c r="G9721" i="95" s="1"/>
  <c r="H9720" i="95"/>
  <c r="E9720" i="95"/>
  <c r="G9720" i="95" s="1"/>
  <c r="H9719" i="95"/>
  <c r="E9719" i="95"/>
  <c r="G9719" i="95" s="1"/>
  <c r="H9718" i="95"/>
  <c r="E9718" i="95"/>
  <c r="G9718" i="95" s="1"/>
  <c r="H9717" i="95"/>
  <c r="E9717" i="95"/>
  <c r="G9717" i="95" s="1"/>
  <c r="H9716" i="95"/>
  <c r="E9716" i="95"/>
  <c r="G9716" i="95" s="1"/>
  <c r="H9715" i="95"/>
  <c r="E9715" i="95"/>
  <c r="G9715" i="95" s="1"/>
  <c r="H9714" i="95"/>
  <c r="E9714" i="95"/>
  <c r="G9714" i="95" s="1"/>
  <c r="H9713" i="95"/>
  <c r="J9713" i="95" s="1"/>
  <c r="E9713" i="95"/>
  <c r="G9713" i="95" s="1"/>
  <c r="J9712" i="95"/>
  <c r="J9696" i="95"/>
  <c r="J9697" i="95" s="1"/>
  <c r="C9696" i="95"/>
  <c r="H9695" i="95"/>
  <c r="E9695" i="95"/>
  <c r="G9695" i="95" s="1"/>
  <c r="H9694" i="95"/>
  <c r="J9694" i="95" s="1"/>
  <c r="E9694" i="95"/>
  <c r="G9694" i="95" s="1"/>
  <c r="H9693" i="95"/>
  <c r="J9693" i="95" s="1"/>
  <c r="E9693" i="95"/>
  <c r="G9693" i="95" s="1"/>
  <c r="H9692" i="95"/>
  <c r="J9692" i="95" s="1"/>
  <c r="E9692" i="95"/>
  <c r="G9692" i="95" s="1"/>
  <c r="H9691" i="95"/>
  <c r="J9691" i="95" s="1"/>
  <c r="E9691" i="95"/>
  <c r="G9691" i="95" s="1"/>
  <c r="H9690" i="95"/>
  <c r="J9690" i="95" s="1"/>
  <c r="E9690" i="95"/>
  <c r="G9690" i="95" s="1"/>
  <c r="J9689" i="95"/>
  <c r="H9689" i="95"/>
  <c r="E9689" i="95"/>
  <c r="G9689" i="95" s="1"/>
  <c r="H9688" i="95"/>
  <c r="J9688" i="95" s="1"/>
  <c r="E9688" i="95"/>
  <c r="G9688" i="95" s="1"/>
  <c r="H9687" i="95"/>
  <c r="E9687" i="95"/>
  <c r="G9687" i="95" s="1"/>
  <c r="H9686" i="95"/>
  <c r="E9686" i="95"/>
  <c r="G9686" i="95" s="1"/>
  <c r="H9685" i="95"/>
  <c r="E9685" i="95"/>
  <c r="G9685" i="95" s="1"/>
  <c r="H9684" i="95"/>
  <c r="E9684" i="95"/>
  <c r="G9684" i="95" s="1"/>
  <c r="H9683" i="95"/>
  <c r="G9683" i="95"/>
  <c r="E9683" i="95"/>
  <c r="H9682" i="95"/>
  <c r="E9682" i="95"/>
  <c r="G9682" i="95" s="1"/>
  <c r="H9681" i="95"/>
  <c r="E9681" i="95"/>
  <c r="G9681" i="95" s="1"/>
  <c r="H9680" i="95"/>
  <c r="E9680" i="95"/>
  <c r="G9680" i="95" s="1"/>
  <c r="H9679" i="95"/>
  <c r="E9679" i="95"/>
  <c r="G9679" i="95" s="1"/>
  <c r="H9678" i="95"/>
  <c r="J9678" i="95" s="1"/>
  <c r="E9678" i="95"/>
  <c r="G9678" i="95" s="1"/>
  <c r="J9677" i="95"/>
  <c r="J9661" i="95"/>
  <c r="J9662" i="95" s="1"/>
  <c r="C9661" i="95"/>
  <c r="H9660" i="95"/>
  <c r="E9660" i="95"/>
  <c r="G9660" i="95" s="1"/>
  <c r="H9659" i="95"/>
  <c r="J9659" i="95" s="1"/>
  <c r="E9659" i="95"/>
  <c r="G9659" i="95" s="1"/>
  <c r="H9658" i="95"/>
  <c r="J9658" i="95" s="1"/>
  <c r="E9658" i="95"/>
  <c r="G9658" i="95" s="1"/>
  <c r="H9657" i="95"/>
  <c r="J9657" i="95" s="1"/>
  <c r="E9657" i="95"/>
  <c r="G9657" i="95" s="1"/>
  <c r="H9656" i="95"/>
  <c r="J9656" i="95" s="1"/>
  <c r="E9656" i="95"/>
  <c r="G9656" i="95" s="1"/>
  <c r="H9655" i="95"/>
  <c r="J9655" i="95" s="1"/>
  <c r="E9655" i="95"/>
  <c r="G9655" i="95" s="1"/>
  <c r="H9654" i="95"/>
  <c r="J9654" i="95" s="1"/>
  <c r="E9654" i="95"/>
  <c r="G9654" i="95" s="1"/>
  <c r="H9653" i="95"/>
  <c r="J9653" i="95" s="1"/>
  <c r="E9653" i="95"/>
  <c r="G9653" i="95" s="1"/>
  <c r="H9652" i="95"/>
  <c r="E9652" i="95"/>
  <c r="G9652" i="95" s="1"/>
  <c r="H9651" i="95"/>
  <c r="E9651" i="95"/>
  <c r="G9651" i="95" s="1"/>
  <c r="H9650" i="95"/>
  <c r="E9650" i="95"/>
  <c r="G9650" i="95" s="1"/>
  <c r="H9649" i="95"/>
  <c r="E9649" i="95"/>
  <c r="G9649" i="95" s="1"/>
  <c r="H9648" i="95"/>
  <c r="E9648" i="95"/>
  <c r="G9648" i="95" s="1"/>
  <c r="H9647" i="95"/>
  <c r="E9647" i="95"/>
  <c r="G9647" i="95" s="1"/>
  <c r="H9646" i="95"/>
  <c r="E9646" i="95"/>
  <c r="G9646" i="95" s="1"/>
  <c r="H9645" i="95"/>
  <c r="E9645" i="95"/>
  <c r="G9645" i="95" s="1"/>
  <c r="H9644" i="95"/>
  <c r="E9644" i="95"/>
  <c r="G9644" i="95" s="1"/>
  <c r="H9643" i="95"/>
  <c r="J9643" i="95" s="1"/>
  <c r="E9643" i="95"/>
  <c r="G9643" i="95" s="1"/>
  <c r="J9642" i="95"/>
  <c r="J9626" i="95"/>
  <c r="J9627" i="95" s="1"/>
  <c r="C9626" i="95"/>
  <c r="H9625" i="95"/>
  <c r="E9625" i="95"/>
  <c r="G9625" i="95" s="1"/>
  <c r="J9624" i="95"/>
  <c r="H9624" i="95"/>
  <c r="E9624" i="95"/>
  <c r="G9624" i="95" s="1"/>
  <c r="H9623" i="95"/>
  <c r="J9623" i="95" s="1"/>
  <c r="E9623" i="95"/>
  <c r="G9623" i="95" s="1"/>
  <c r="H9622" i="95"/>
  <c r="J9622" i="95" s="1"/>
  <c r="E9622" i="95"/>
  <c r="G9622" i="95" s="1"/>
  <c r="H9621" i="95"/>
  <c r="J9621" i="95" s="1"/>
  <c r="E9621" i="95"/>
  <c r="G9621" i="95" s="1"/>
  <c r="J9620" i="95"/>
  <c r="H9620" i="95"/>
  <c r="E9620" i="95"/>
  <c r="G9620" i="95" s="1"/>
  <c r="J9619" i="95"/>
  <c r="H9619" i="95"/>
  <c r="E9619" i="95"/>
  <c r="G9619" i="95" s="1"/>
  <c r="H9618" i="95"/>
  <c r="J9618" i="95" s="1"/>
  <c r="E9618" i="95"/>
  <c r="G9618" i="95" s="1"/>
  <c r="H9617" i="95"/>
  <c r="E9617" i="95"/>
  <c r="G9617" i="95" s="1"/>
  <c r="H9616" i="95"/>
  <c r="E9616" i="95"/>
  <c r="G9616" i="95" s="1"/>
  <c r="H9615" i="95"/>
  <c r="E9615" i="95"/>
  <c r="G9615" i="95" s="1"/>
  <c r="H9614" i="95"/>
  <c r="E9614" i="95"/>
  <c r="G9614" i="95" s="1"/>
  <c r="H9613" i="95"/>
  <c r="E9613" i="95"/>
  <c r="G9613" i="95" s="1"/>
  <c r="H9612" i="95"/>
  <c r="E9612" i="95"/>
  <c r="G9612" i="95" s="1"/>
  <c r="H9611" i="95"/>
  <c r="E9611" i="95"/>
  <c r="G9611" i="95" s="1"/>
  <c r="H9610" i="95"/>
  <c r="E9610" i="95"/>
  <c r="G9610" i="95" s="1"/>
  <c r="H9609" i="95"/>
  <c r="E9609" i="95"/>
  <c r="G9609" i="95" s="1"/>
  <c r="H9608" i="95"/>
  <c r="J9608" i="95" s="1"/>
  <c r="E9608" i="95"/>
  <c r="G9608" i="95" s="1"/>
  <c r="J9607" i="95"/>
  <c r="J9591" i="95"/>
  <c r="J9592" i="95" s="1"/>
  <c r="C9591" i="95"/>
  <c r="H9590" i="95"/>
  <c r="E9590" i="95"/>
  <c r="G9590" i="95" s="1"/>
  <c r="H9589" i="95"/>
  <c r="J9589" i="95" s="1"/>
  <c r="E9589" i="95"/>
  <c r="G9589" i="95" s="1"/>
  <c r="H9588" i="95"/>
  <c r="J9588" i="95" s="1"/>
  <c r="E9588" i="95"/>
  <c r="G9588" i="95" s="1"/>
  <c r="H9587" i="95"/>
  <c r="J9587" i="95" s="1"/>
  <c r="E9587" i="95"/>
  <c r="G9587" i="95" s="1"/>
  <c r="H9586" i="95"/>
  <c r="J9586" i="95" s="1"/>
  <c r="E9586" i="95"/>
  <c r="G9586" i="95" s="1"/>
  <c r="H9585" i="95"/>
  <c r="J9585" i="95" s="1"/>
  <c r="E9585" i="95"/>
  <c r="G9585" i="95" s="1"/>
  <c r="H9584" i="95"/>
  <c r="J9584" i="95" s="1"/>
  <c r="E9584" i="95"/>
  <c r="G9584" i="95" s="1"/>
  <c r="H9583" i="95"/>
  <c r="J9583" i="95" s="1"/>
  <c r="E9583" i="95"/>
  <c r="G9583" i="95" s="1"/>
  <c r="H9582" i="95"/>
  <c r="E9582" i="95"/>
  <c r="G9582" i="95" s="1"/>
  <c r="H9581" i="95"/>
  <c r="E9581" i="95"/>
  <c r="G9581" i="95" s="1"/>
  <c r="H9580" i="95"/>
  <c r="E9580" i="95"/>
  <c r="G9580" i="95" s="1"/>
  <c r="H9579" i="95"/>
  <c r="E9579" i="95"/>
  <c r="G9579" i="95" s="1"/>
  <c r="H9578" i="95"/>
  <c r="E9578" i="95"/>
  <c r="G9578" i="95" s="1"/>
  <c r="H9577" i="95"/>
  <c r="G9577" i="95"/>
  <c r="E9577" i="95"/>
  <c r="H9576" i="95"/>
  <c r="E9576" i="95"/>
  <c r="G9576" i="95" s="1"/>
  <c r="H9575" i="95"/>
  <c r="E9575" i="95"/>
  <c r="H9574" i="95"/>
  <c r="E9574" i="95"/>
  <c r="G9574" i="95" s="1"/>
  <c r="H9573" i="95"/>
  <c r="J9573" i="95" s="1"/>
  <c r="E9573" i="95"/>
  <c r="G9573" i="95" s="1"/>
  <c r="J9572" i="95"/>
  <c r="C4142" i="109"/>
  <c r="H4141" i="109"/>
  <c r="J4141" i="109" s="1"/>
  <c r="E4141" i="109"/>
  <c r="G4141" i="109" s="1"/>
  <c r="H4140" i="109"/>
  <c r="J4140" i="109" s="1"/>
  <c r="E4140" i="109"/>
  <c r="G4140" i="109" s="1"/>
  <c r="H4139" i="109"/>
  <c r="J4139" i="109" s="1"/>
  <c r="E4139" i="109"/>
  <c r="G4139" i="109" s="1"/>
  <c r="H4138" i="109"/>
  <c r="J4138" i="109" s="1"/>
  <c r="E4138" i="109"/>
  <c r="G4138" i="109" s="1"/>
  <c r="H4137" i="109"/>
  <c r="J4137" i="109" s="1"/>
  <c r="E4137" i="109"/>
  <c r="G4137" i="109" s="1"/>
  <c r="H4136" i="109"/>
  <c r="J4136" i="109" s="1"/>
  <c r="E4136" i="109"/>
  <c r="G4136" i="109" s="1"/>
  <c r="H4135" i="109"/>
  <c r="J4135" i="109" s="1"/>
  <c r="E4135" i="109"/>
  <c r="G4135" i="109" s="1"/>
  <c r="H4134" i="109"/>
  <c r="J4134" i="109" s="1"/>
  <c r="E4134" i="109"/>
  <c r="G4134" i="109" s="1"/>
  <c r="H4133" i="109"/>
  <c r="J4133" i="109" s="1"/>
  <c r="E4133" i="109"/>
  <c r="G4133" i="109" s="1"/>
  <c r="H4132" i="109"/>
  <c r="J4132" i="109" s="1"/>
  <c r="E4132" i="109"/>
  <c r="G4132" i="109" s="1"/>
  <c r="H4131" i="109"/>
  <c r="J4131" i="109" s="1"/>
  <c r="E4131" i="109"/>
  <c r="G4131" i="109" s="1"/>
  <c r="H4130" i="109"/>
  <c r="J4130" i="109" s="1"/>
  <c r="E4130" i="109"/>
  <c r="G4130" i="109" s="1"/>
  <c r="H4129" i="109"/>
  <c r="J4129" i="109" s="1"/>
  <c r="E4129" i="109"/>
  <c r="G4129" i="109" s="1"/>
  <c r="H4128" i="109"/>
  <c r="J4128" i="109" s="1"/>
  <c r="E4128" i="109"/>
  <c r="G4128" i="109" s="1"/>
  <c r="H4127" i="109"/>
  <c r="J4127" i="109" s="1"/>
  <c r="E4127" i="109"/>
  <c r="G4127" i="109" s="1"/>
  <c r="H4126" i="109"/>
  <c r="J4126" i="109" s="1"/>
  <c r="E4126" i="109"/>
  <c r="G4126" i="109" s="1"/>
  <c r="H4125" i="109"/>
  <c r="J4125" i="109" s="1"/>
  <c r="E4125" i="109"/>
  <c r="G4125" i="109" s="1"/>
  <c r="H4124" i="109"/>
  <c r="J4124" i="109" s="1"/>
  <c r="E4124" i="109"/>
  <c r="C4106" i="109"/>
  <c r="H4105" i="109"/>
  <c r="J4105" i="109" s="1"/>
  <c r="E4105" i="109"/>
  <c r="G4105" i="109" s="1"/>
  <c r="H4104" i="109"/>
  <c r="J4104" i="109" s="1"/>
  <c r="E4104" i="109"/>
  <c r="G4104" i="109" s="1"/>
  <c r="H4103" i="109"/>
  <c r="J4103" i="109" s="1"/>
  <c r="E4103" i="109"/>
  <c r="G4103" i="109" s="1"/>
  <c r="H4102" i="109"/>
  <c r="J4102" i="109" s="1"/>
  <c r="E4102" i="109"/>
  <c r="G4102" i="109" s="1"/>
  <c r="H4101" i="109"/>
  <c r="J4101" i="109" s="1"/>
  <c r="E4101" i="109"/>
  <c r="G4101" i="109" s="1"/>
  <c r="H4100" i="109"/>
  <c r="J4100" i="109" s="1"/>
  <c r="E4100" i="109"/>
  <c r="G4100" i="109" s="1"/>
  <c r="H4099" i="109"/>
  <c r="J4099" i="109" s="1"/>
  <c r="E4099" i="109"/>
  <c r="G4099" i="109" s="1"/>
  <c r="H4098" i="109"/>
  <c r="J4098" i="109" s="1"/>
  <c r="E4098" i="109"/>
  <c r="G4098" i="109" s="1"/>
  <c r="H4097" i="109"/>
  <c r="J4097" i="109" s="1"/>
  <c r="E4097" i="109"/>
  <c r="G4097" i="109" s="1"/>
  <c r="H4096" i="109"/>
  <c r="J4096" i="109" s="1"/>
  <c r="E4096" i="109"/>
  <c r="G4096" i="109" s="1"/>
  <c r="H4095" i="109"/>
  <c r="J4095" i="109" s="1"/>
  <c r="E4095" i="109"/>
  <c r="G4095" i="109" s="1"/>
  <c r="H4094" i="109"/>
  <c r="J4094" i="109" s="1"/>
  <c r="E4094" i="109"/>
  <c r="G4094" i="109" s="1"/>
  <c r="H4093" i="109"/>
  <c r="J4093" i="109" s="1"/>
  <c r="E4093" i="109"/>
  <c r="G4093" i="109" s="1"/>
  <c r="H4092" i="109"/>
  <c r="J4092" i="109" s="1"/>
  <c r="E4092" i="109"/>
  <c r="G4092" i="109" s="1"/>
  <c r="H4091" i="109"/>
  <c r="J4091" i="109" s="1"/>
  <c r="E4091" i="109"/>
  <c r="G4091" i="109" s="1"/>
  <c r="H4090" i="109"/>
  <c r="J4090" i="109" s="1"/>
  <c r="E4090" i="109"/>
  <c r="G4090" i="109" s="1"/>
  <c r="H4089" i="109"/>
  <c r="J4089" i="109" s="1"/>
  <c r="E4089" i="109"/>
  <c r="G4089" i="109" s="1"/>
  <c r="H4088" i="109"/>
  <c r="J4088" i="109" s="1"/>
  <c r="E4088" i="109"/>
  <c r="D1824" i="114"/>
  <c r="I1823" i="114"/>
  <c r="K1823" i="114" s="1"/>
  <c r="F1823" i="114"/>
  <c r="H1823" i="114" s="1"/>
  <c r="I1822" i="114"/>
  <c r="K1822" i="114" s="1"/>
  <c r="F1822" i="114"/>
  <c r="H1822" i="114" s="1"/>
  <c r="I1821" i="114"/>
  <c r="K1821" i="114" s="1"/>
  <c r="F1821" i="114"/>
  <c r="H1821" i="114" s="1"/>
  <c r="I1820" i="114"/>
  <c r="K1820" i="114" s="1"/>
  <c r="F1820" i="114"/>
  <c r="H1820" i="114" s="1"/>
  <c r="I1819" i="114"/>
  <c r="K1819" i="114" s="1"/>
  <c r="F1819" i="114"/>
  <c r="H1819" i="114" s="1"/>
  <c r="I1818" i="114"/>
  <c r="K1818" i="114" s="1"/>
  <c r="F1818" i="114"/>
  <c r="H1818" i="114" s="1"/>
  <c r="I1817" i="114"/>
  <c r="K1817" i="114" s="1"/>
  <c r="F1817" i="114"/>
  <c r="H1817" i="114" s="1"/>
  <c r="I1816" i="114"/>
  <c r="K1816" i="114" s="1"/>
  <c r="F1816" i="114"/>
  <c r="H1816" i="114" s="1"/>
  <c r="I1815" i="114"/>
  <c r="K1815" i="114" s="1"/>
  <c r="F1815" i="114"/>
  <c r="H1815" i="114" s="1"/>
  <c r="I1814" i="114"/>
  <c r="K1814" i="114" s="1"/>
  <c r="F1814" i="114"/>
  <c r="H1814" i="114" s="1"/>
  <c r="I1813" i="114"/>
  <c r="K1813" i="114" s="1"/>
  <c r="F1813" i="114"/>
  <c r="H1813" i="114" s="1"/>
  <c r="I1812" i="114"/>
  <c r="K1812" i="114" s="1"/>
  <c r="F1812" i="114"/>
  <c r="H1812" i="114" s="1"/>
  <c r="I1811" i="114"/>
  <c r="K1811" i="114" s="1"/>
  <c r="F1811" i="114"/>
  <c r="H1811" i="114" s="1"/>
  <c r="I1810" i="114"/>
  <c r="K1810" i="114" s="1"/>
  <c r="F1810" i="114"/>
  <c r="H1810" i="114" s="1"/>
  <c r="I1809" i="114"/>
  <c r="K1809" i="114" s="1"/>
  <c r="F1809" i="114"/>
  <c r="H1809" i="114" s="1"/>
  <c r="I1808" i="114"/>
  <c r="K1808" i="114" s="1"/>
  <c r="F1808" i="114"/>
  <c r="H1808" i="114" s="1"/>
  <c r="I1807" i="114"/>
  <c r="K1807" i="114" s="1"/>
  <c r="F1807" i="114"/>
  <c r="H1807" i="114" s="1"/>
  <c r="I1806" i="114"/>
  <c r="K1806" i="114" s="1"/>
  <c r="F1806" i="114"/>
  <c r="D1788" i="114"/>
  <c r="I1787" i="114"/>
  <c r="K1787" i="114" s="1"/>
  <c r="F1787" i="114"/>
  <c r="H1787" i="114" s="1"/>
  <c r="I1786" i="114"/>
  <c r="K1786" i="114" s="1"/>
  <c r="F1786" i="114"/>
  <c r="H1786" i="114" s="1"/>
  <c r="I1785" i="114"/>
  <c r="K1785" i="114" s="1"/>
  <c r="F1785" i="114"/>
  <c r="H1785" i="114" s="1"/>
  <c r="I1784" i="114"/>
  <c r="K1784" i="114" s="1"/>
  <c r="F1784" i="114"/>
  <c r="H1784" i="114" s="1"/>
  <c r="I1783" i="114"/>
  <c r="K1783" i="114" s="1"/>
  <c r="F1783" i="114"/>
  <c r="H1783" i="114" s="1"/>
  <c r="I1782" i="114"/>
  <c r="K1782" i="114" s="1"/>
  <c r="F1782" i="114"/>
  <c r="H1782" i="114" s="1"/>
  <c r="I1781" i="114"/>
  <c r="K1781" i="114" s="1"/>
  <c r="F1781" i="114"/>
  <c r="H1781" i="114" s="1"/>
  <c r="I1780" i="114"/>
  <c r="K1780" i="114" s="1"/>
  <c r="F1780" i="114"/>
  <c r="H1780" i="114" s="1"/>
  <c r="I1779" i="114"/>
  <c r="K1779" i="114" s="1"/>
  <c r="F1779" i="114"/>
  <c r="H1779" i="114" s="1"/>
  <c r="I1778" i="114"/>
  <c r="K1778" i="114" s="1"/>
  <c r="F1778" i="114"/>
  <c r="H1778" i="114" s="1"/>
  <c r="I1777" i="114"/>
  <c r="K1777" i="114" s="1"/>
  <c r="F1777" i="114"/>
  <c r="H1777" i="114" s="1"/>
  <c r="I1776" i="114"/>
  <c r="K1776" i="114" s="1"/>
  <c r="F1776" i="114"/>
  <c r="H1776" i="114" s="1"/>
  <c r="I1775" i="114"/>
  <c r="K1775" i="114" s="1"/>
  <c r="F1775" i="114"/>
  <c r="H1775" i="114" s="1"/>
  <c r="I1774" i="114"/>
  <c r="K1774" i="114" s="1"/>
  <c r="F1774" i="114"/>
  <c r="H1774" i="114" s="1"/>
  <c r="I1773" i="114"/>
  <c r="K1773" i="114" s="1"/>
  <c r="F1773" i="114"/>
  <c r="H1773" i="114" s="1"/>
  <c r="I1772" i="114"/>
  <c r="K1772" i="114" s="1"/>
  <c r="F1772" i="114"/>
  <c r="H1772" i="114" s="1"/>
  <c r="I1771" i="114"/>
  <c r="K1771" i="114" s="1"/>
  <c r="F1771" i="114"/>
  <c r="H1771" i="114" s="1"/>
  <c r="I1770" i="114"/>
  <c r="K1770" i="114" s="1"/>
  <c r="F1770" i="114"/>
  <c r="D1752" i="114"/>
  <c r="I1751" i="114"/>
  <c r="K1751" i="114" s="1"/>
  <c r="F1751" i="114"/>
  <c r="H1751" i="114" s="1"/>
  <c r="I1750" i="114"/>
  <c r="K1750" i="114" s="1"/>
  <c r="F1750" i="114"/>
  <c r="H1750" i="114" s="1"/>
  <c r="I1749" i="114"/>
  <c r="K1749" i="114" s="1"/>
  <c r="F1749" i="114"/>
  <c r="H1749" i="114" s="1"/>
  <c r="I1748" i="114"/>
  <c r="K1748" i="114" s="1"/>
  <c r="F1748" i="114"/>
  <c r="H1748" i="114" s="1"/>
  <c r="I1747" i="114"/>
  <c r="K1747" i="114" s="1"/>
  <c r="F1747" i="114"/>
  <c r="H1747" i="114" s="1"/>
  <c r="I1746" i="114"/>
  <c r="K1746" i="114" s="1"/>
  <c r="F1746" i="114"/>
  <c r="H1746" i="114" s="1"/>
  <c r="I1745" i="114"/>
  <c r="K1745" i="114" s="1"/>
  <c r="F1745" i="114"/>
  <c r="H1745" i="114" s="1"/>
  <c r="I1744" i="114"/>
  <c r="K1744" i="114" s="1"/>
  <c r="F1744" i="114"/>
  <c r="H1744" i="114" s="1"/>
  <c r="I1743" i="114"/>
  <c r="K1743" i="114" s="1"/>
  <c r="F1743" i="114"/>
  <c r="H1743" i="114" s="1"/>
  <c r="I1742" i="114"/>
  <c r="K1742" i="114" s="1"/>
  <c r="F1742" i="114"/>
  <c r="H1742" i="114" s="1"/>
  <c r="I1741" i="114"/>
  <c r="K1741" i="114" s="1"/>
  <c r="F1741" i="114"/>
  <c r="H1741" i="114" s="1"/>
  <c r="I1740" i="114"/>
  <c r="K1740" i="114" s="1"/>
  <c r="F1740" i="114"/>
  <c r="H1740" i="114" s="1"/>
  <c r="I1739" i="114"/>
  <c r="K1739" i="114" s="1"/>
  <c r="F1739" i="114"/>
  <c r="H1739" i="114" s="1"/>
  <c r="I1738" i="114"/>
  <c r="K1738" i="114" s="1"/>
  <c r="F1738" i="114"/>
  <c r="H1738" i="114" s="1"/>
  <c r="I1737" i="114"/>
  <c r="K1737" i="114" s="1"/>
  <c r="F1737" i="114"/>
  <c r="H1737" i="114" s="1"/>
  <c r="I1736" i="114"/>
  <c r="K1736" i="114" s="1"/>
  <c r="F1736" i="114"/>
  <c r="H1736" i="114" s="1"/>
  <c r="I1735" i="114"/>
  <c r="K1735" i="114" s="1"/>
  <c r="F1735" i="114"/>
  <c r="H1735" i="114" s="1"/>
  <c r="I1734" i="114"/>
  <c r="K1734" i="114" s="1"/>
  <c r="F1734" i="114"/>
  <c r="D1716" i="114"/>
  <c r="I1715" i="114"/>
  <c r="K1715" i="114" s="1"/>
  <c r="F1715" i="114"/>
  <c r="H1715" i="114" s="1"/>
  <c r="I1714" i="114"/>
  <c r="K1714" i="114" s="1"/>
  <c r="F1714" i="114"/>
  <c r="H1714" i="114" s="1"/>
  <c r="I1713" i="114"/>
  <c r="K1713" i="114" s="1"/>
  <c r="F1713" i="114"/>
  <c r="H1713" i="114" s="1"/>
  <c r="I1712" i="114"/>
  <c r="K1712" i="114" s="1"/>
  <c r="F1712" i="114"/>
  <c r="H1712" i="114" s="1"/>
  <c r="I1711" i="114"/>
  <c r="K1711" i="114" s="1"/>
  <c r="F1711" i="114"/>
  <c r="H1711" i="114" s="1"/>
  <c r="I1710" i="114"/>
  <c r="K1710" i="114" s="1"/>
  <c r="F1710" i="114"/>
  <c r="H1710" i="114" s="1"/>
  <c r="I1709" i="114"/>
  <c r="K1709" i="114" s="1"/>
  <c r="F1709" i="114"/>
  <c r="H1709" i="114" s="1"/>
  <c r="I1708" i="114"/>
  <c r="K1708" i="114" s="1"/>
  <c r="F1708" i="114"/>
  <c r="H1708" i="114" s="1"/>
  <c r="I1707" i="114"/>
  <c r="K1707" i="114" s="1"/>
  <c r="F1707" i="114"/>
  <c r="H1707" i="114" s="1"/>
  <c r="I1706" i="114"/>
  <c r="K1706" i="114" s="1"/>
  <c r="F1706" i="114"/>
  <c r="H1706" i="114" s="1"/>
  <c r="I1705" i="114"/>
  <c r="K1705" i="114" s="1"/>
  <c r="F1705" i="114"/>
  <c r="H1705" i="114" s="1"/>
  <c r="I1704" i="114"/>
  <c r="K1704" i="114" s="1"/>
  <c r="F1704" i="114"/>
  <c r="H1704" i="114" s="1"/>
  <c r="I1703" i="114"/>
  <c r="K1703" i="114" s="1"/>
  <c r="F1703" i="114"/>
  <c r="H1703" i="114" s="1"/>
  <c r="I1702" i="114"/>
  <c r="K1702" i="114" s="1"/>
  <c r="F1702" i="114"/>
  <c r="H1702" i="114" s="1"/>
  <c r="I1701" i="114"/>
  <c r="K1701" i="114" s="1"/>
  <c r="F1701" i="114"/>
  <c r="H1701" i="114" s="1"/>
  <c r="I1700" i="114"/>
  <c r="K1700" i="114" s="1"/>
  <c r="F1700" i="114"/>
  <c r="H1700" i="114" s="1"/>
  <c r="I1699" i="114"/>
  <c r="K1699" i="114" s="1"/>
  <c r="F1699" i="114"/>
  <c r="H1699" i="114" s="1"/>
  <c r="I1698" i="114"/>
  <c r="K1698" i="114" s="1"/>
  <c r="F1698" i="114"/>
  <c r="D1679" i="114"/>
  <c r="I1678" i="114"/>
  <c r="K1678" i="114" s="1"/>
  <c r="F1678" i="114"/>
  <c r="H1678" i="114" s="1"/>
  <c r="I1677" i="114"/>
  <c r="K1677" i="114" s="1"/>
  <c r="F1677" i="114"/>
  <c r="H1677" i="114" s="1"/>
  <c r="I1676" i="114"/>
  <c r="K1676" i="114" s="1"/>
  <c r="F1676" i="114"/>
  <c r="H1676" i="114" s="1"/>
  <c r="I1675" i="114"/>
  <c r="K1675" i="114" s="1"/>
  <c r="F1675" i="114"/>
  <c r="H1675" i="114" s="1"/>
  <c r="I1674" i="114"/>
  <c r="K1674" i="114" s="1"/>
  <c r="F1674" i="114"/>
  <c r="H1674" i="114" s="1"/>
  <c r="I1673" i="114"/>
  <c r="K1673" i="114" s="1"/>
  <c r="F1673" i="114"/>
  <c r="H1673" i="114" s="1"/>
  <c r="I1672" i="114"/>
  <c r="K1672" i="114" s="1"/>
  <c r="F1672" i="114"/>
  <c r="H1672" i="114" s="1"/>
  <c r="I1671" i="114"/>
  <c r="K1671" i="114" s="1"/>
  <c r="F1671" i="114"/>
  <c r="H1671" i="114" s="1"/>
  <c r="I1670" i="114"/>
  <c r="K1670" i="114" s="1"/>
  <c r="F1670" i="114"/>
  <c r="H1670" i="114" s="1"/>
  <c r="I1669" i="114"/>
  <c r="K1669" i="114" s="1"/>
  <c r="F1669" i="114"/>
  <c r="H1669" i="114" s="1"/>
  <c r="I1668" i="114"/>
  <c r="K1668" i="114" s="1"/>
  <c r="F1668" i="114"/>
  <c r="H1668" i="114" s="1"/>
  <c r="I1667" i="114"/>
  <c r="K1667" i="114" s="1"/>
  <c r="F1667" i="114"/>
  <c r="H1667" i="114" s="1"/>
  <c r="I1666" i="114"/>
  <c r="K1666" i="114" s="1"/>
  <c r="F1666" i="114"/>
  <c r="H1666" i="114" s="1"/>
  <c r="I1665" i="114"/>
  <c r="K1665" i="114" s="1"/>
  <c r="F1665" i="114"/>
  <c r="H1665" i="114" s="1"/>
  <c r="I1664" i="114"/>
  <c r="K1664" i="114" s="1"/>
  <c r="F1664" i="114"/>
  <c r="H1664" i="114" s="1"/>
  <c r="I1663" i="114"/>
  <c r="K1663" i="114" s="1"/>
  <c r="F1663" i="114"/>
  <c r="H1663" i="114" s="1"/>
  <c r="I1662" i="114"/>
  <c r="K1662" i="114" s="1"/>
  <c r="F1662" i="114"/>
  <c r="H1662" i="114" s="1"/>
  <c r="I1661" i="114"/>
  <c r="K1661" i="114" s="1"/>
  <c r="F1661" i="114"/>
  <c r="D1643" i="114"/>
  <c r="I1642" i="114"/>
  <c r="K1642" i="114" s="1"/>
  <c r="F1642" i="114"/>
  <c r="H1642" i="114" s="1"/>
  <c r="I1641" i="114"/>
  <c r="K1641" i="114" s="1"/>
  <c r="F1641" i="114"/>
  <c r="H1641" i="114" s="1"/>
  <c r="I1640" i="114"/>
  <c r="K1640" i="114" s="1"/>
  <c r="F1640" i="114"/>
  <c r="H1640" i="114" s="1"/>
  <c r="I1639" i="114"/>
  <c r="K1639" i="114" s="1"/>
  <c r="F1639" i="114"/>
  <c r="H1639" i="114" s="1"/>
  <c r="I1638" i="114"/>
  <c r="K1638" i="114" s="1"/>
  <c r="F1638" i="114"/>
  <c r="H1638" i="114" s="1"/>
  <c r="I1637" i="114"/>
  <c r="K1637" i="114" s="1"/>
  <c r="F1637" i="114"/>
  <c r="H1637" i="114" s="1"/>
  <c r="I1636" i="114"/>
  <c r="K1636" i="114" s="1"/>
  <c r="F1636" i="114"/>
  <c r="H1636" i="114" s="1"/>
  <c r="I1635" i="114"/>
  <c r="K1635" i="114" s="1"/>
  <c r="F1635" i="114"/>
  <c r="H1635" i="114" s="1"/>
  <c r="I1634" i="114"/>
  <c r="K1634" i="114" s="1"/>
  <c r="F1634" i="114"/>
  <c r="H1634" i="114" s="1"/>
  <c r="I1633" i="114"/>
  <c r="K1633" i="114" s="1"/>
  <c r="F1633" i="114"/>
  <c r="H1633" i="114" s="1"/>
  <c r="I1632" i="114"/>
  <c r="K1632" i="114" s="1"/>
  <c r="F1632" i="114"/>
  <c r="H1632" i="114" s="1"/>
  <c r="I1631" i="114"/>
  <c r="K1631" i="114" s="1"/>
  <c r="F1631" i="114"/>
  <c r="H1631" i="114" s="1"/>
  <c r="I1630" i="114"/>
  <c r="K1630" i="114" s="1"/>
  <c r="F1630" i="114"/>
  <c r="H1630" i="114" s="1"/>
  <c r="I1629" i="114"/>
  <c r="K1629" i="114" s="1"/>
  <c r="F1629" i="114"/>
  <c r="H1629" i="114" s="1"/>
  <c r="I1628" i="114"/>
  <c r="K1628" i="114" s="1"/>
  <c r="F1628" i="114"/>
  <c r="H1628" i="114" s="1"/>
  <c r="I1627" i="114"/>
  <c r="K1627" i="114" s="1"/>
  <c r="F1627" i="114"/>
  <c r="H1627" i="114" s="1"/>
  <c r="I1626" i="114"/>
  <c r="K1626" i="114" s="1"/>
  <c r="F1626" i="114"/>
  <c r="H1626" i="114" s="1"/>
  <c r="I1625" i="114"/>
  <c r="K1625" i="114" s="1"/>
  <c r="F1625" i="114"/>
  <c r="D1604" i="114"/>
  <c r="I1603" i="114"/>
  <c r="K1603" i="114" s="1"/>
  <c r="F1603" i="114"/>
  <c r="H1603" i="114" s="1"/>
  <c r="I1602" i="114"/>
  <c r="K1602" i="114" s="1"/>
  <c r="F1602" i="114"/>
  <c r="H1602" i="114" s="1"/>
  <c r="I1601" i="114"/>
  <c r="K1601" i="114" s="1"/>
  <c r="F1601" i="114"/>
  <c r="H1601" i="114" s="1"/>
  <c r="I1600" i="114"/>
  <c r="K1600" i="114" s="1"/>
  <c r="F1600" i="114"/>
  <c r="H1600" i="114" s="1"/>
  <c r="I1599" i="114"/>
  <c r="K1599" i="114" s="1"/>
  <c r="F1599" i="114"/>
  <c r="H1599" i="114" s="1"/>
  <c r="I1598" i="114"/>
  <c r="K1598" i="114" s="1"/>
  <c r="F1598" i="114"/>
  <c r="H1598" i="114" s="1"/>
  <c r="I1597" i="114"/>
  <c r="K1597" i="114" s="1"/>
  <c r="F1597" i="114"/>
  <c r="H1597" i="114" s="1"/>
  <c r="I1596" i="114"/>
  <c r="K1596" i="114" s="1"/>
  <c r="F1596" i="114"/>
  <c r="H1596" i="114" s="1"/>
  <c r="I1595" i="114"/>
  <c r="K1595" i="114" s="1"/>
  <c r="F1595" i="114"/>
  <c r="H1595" i="114" s="1"/>
  <c r="I1594" i="114"/>
  <c r="K1594" i="114" s="1"/>
  <c r="F1594" i="114"/>
  <c r="H1594" i="114" s="1"/>
  <c r="I1593" i="114"/>
  <c r="K1593" i="114" s="1"/>
  <c r="F1593" i="114"/>
  <c r="H1593" i="114" s="1"/>
  <c r="I1592" i="114"/>
  <c r="K1592" i="114" s="1"/>
  <c r="F1592" i="114"/>
  <c r="H1592" i="114" s="1"/>
  <c r="I1591" i="114"/>
  <c r="K1591" i="114" s="1"/>
  <c r="F1591" i="114"/>
  <c r="H1591" i="114" s="1"/>
  <c r="I1590" i="114"/>
  <c r="K1590" i="114" s="1"/>
  <c r="F1590" i="114"/>
  <c r="H1590" i="114" s="1"/>
  <c r="I1589" i="114"/>
  <c r="K1589" i="114" s="1"/>
  <c r="F1589" i="114"/>
  <c r="H1589" i="114" s="1"/>
  <c r="I1588" i="114"/>
  <c r="K1588" i="114" s="1"/>
  <c r="F1588" i="114"/>
  <c r="H1588" i="114" s="1"/>
  <c r="I1587" i="114"/>
  <c r="K1587" i="114" s="1"/>
  <c r="F1587" i="114"/>
  <c r="H1587" i="114" s="1"/>
  <c r="I1586" i="114"/>
  <c r="K1586" i="114" s="1"/>
  <c r="F1586" i="114"/>
  <c r="D1567" i="114"/>
  <c r="I1566" i="114"/>
  <c r="K1566" i="114" s="1"/>
  <c r="F1566" i="114"/>
  <c r="H1566" i="114" s="1"/>
  <c r="I1565" i="114"/>
  <c r="K1565" i="114" s="1"/>
  <c r="F1565" i="114"/>
  <c r="H1565" i="114" s="1"/>
  <c r="I1564" i="114"/>
  <c r="K1564" i="114" s="1"/>
  <c r="F1564" i="114"/>
  <c r="H1564" i="114" s="1"/>
  <c r="I1563" i="114"/>
  <c r="K1563" i="114" s="1"/>
  <c r="F1563" i="114"/>
  <c r="H1563" i="114" s="1"/>
  <c r="I1562" i="114"/>
  <c r="K1562" i="114" s="1"/>
  <c r="F1562" i="114"/>
  <c r="H1562" i="114" s="1"/>
  <c r="I1561" i="114"/>
  <c r="K1561" i="114" s="1"/>
  <c r="F1561" i="114"/>
  <c r="H1561" i="114" s="1"/>
  <c r="I1560" i="114"/>
  <c r="K1560" i="114" s="1"/>
  <c r="F1560" i="114"/>
  <c r="H1560" i="114" s="1"/>
  <c r="I1559" i="114"/>
  <c r="K1559" i="114" s="1"/>
  <c r="F1559" i="114"/>
  <c r="H1559" i="114" s="1"/>
  <c r="I1558" i="114"/>
  <c r="K1558" i="114" s="1"/>
  <c r="F1558" i="114"/>
  <c r="H1558" i="114" s="1"/>
  <c r="I1557" i="114"/>
  <c r="K1557" i="114" s="1"/>
  <c r="F1557" i="114"/>
  <c r="H1557" i="114" s="1"/>
  <c r="I1556" i="114"/>
  <c r="K1556" i="114" s="1"/>
  <c r="F1556" i="114"/>
  <c r="H1556" i="114" s="1"/>
  <c r="I1555" i="114"/>
  <c r="K1555" i="114" s="1"/>
  <c r="F1555" i="114"/>
  <c r="H1555" i="114" s="1"/>
  <c r="I1554" i="114"/>
  <c r="K1554" i="114" s="1"/>
  <c r="F1554" i="114"/>
  <c r="H1554" i="114" s="1"/>
  <c r="I1553" i="114"/>
  <c r="K1553" i="114" s="1"/>
  <c r="F1553" i="114"/>
  <c r="H1553" i="114" s="1"/>
  <c r="I1552" i="114"/>
  <c r="K1552" i="114" s="1"/>
  <c r="F1552" i="114"/>
  <c r="H1552" i="114" s="1"/>
  <c r="I1551" i="114"/>
  <c r="K1551" i="114" s="1"/>
  <c r="F1551" i="114"/>
  <c r="H1551" i="114" s="1"/>
  <c r="I1550" i="114"/>
  <c r="K1550" i="114" s="1"/>
  <c r="F1550" i="114"/>
  <c r="H1550" i="114" s="1"/>
  <c r="I1549" i="114"/>
  <c r="K1549" i="114" s="1"/>
  <c r="F1549" i="114"/>
  <c r="D1529" i="114"/>
  <c r="I1528" i="114"/>
  <c r="K1528" i="114" s="1"/>
  <c r="F1528" i="114"/>
  <c r="H1528" i="114" s="1"/>
  <c r="I1527" i="114"/>
  <c r="K1527" i="114" s="1"/>
  <c r="F1527" i="114"/>
  <c r="H1527" i="114" s="1"/>
  <c r="I1526" i="114"/>
  <c r="K1526" i="114" s="1"/>
  <c r="F1526" i="114"/>
  <c r="H1526" i="114" s="1"/>
  <c r="I1525" i="114"/>
  <c r="K1525" i="114" s="1"/>
  <c r="F1525" i="114"/>
  <c r="H1525" i="114" s="1"/>
  <c r="I1524" i="114"/>
  <c r="K1524" i="114" s="1"/>
  <c r="F1524" i="114"/>
  <c r="H1524" i="114" s="1"/>
  <c r="I1523" i="114"/>
  <c r="K1523" i="114" s="1"/>
  <c r="F1523" i="114"/>
  <c r="H1523" i="114" s="1"/>
  <c r="I1522" i="114"/>
  <c r="K1522" i="114" s="1"/>
  <c r="F1522" i="114"/>
  <c r="H1522" i="114" s="1"/>
  <c r="I1521" i="114"/>
  <c r="K1521" i="114" s="1"/>
  <c r="F1521" i="114"/>
  <c r="H1521" i="114" s="1"/>
  <c r="I1520" i="114"/>
  <c r="K1520" i="114" s="1"/>
  <c r="F1520" i="114"/>
  <c r="H1520" i="114" s="1"/>
  <c r="I1519" i="114"/>
  <c r="K1519" i="114" s="1"/>
  <c r="F1519" i="114"/>
  <c r="H1519" i="114" s="1"/>
  <c r="K1518" i="114"/>
  <c r="F1518" i="114"/>
  <c r="H1518" i="114" s="1"/>
  <c r="I1517" i="114"/>
  <c r="K1517" i="114" s="1"/>
  <c r="F1517" i="114"/>
  <c r="H1517" i="114" s="1"/>
  <c r="I1516" i="114"/>
  <c r="K1516" i="114" s="1"/>
  <c r="F1516" i="114"/>
  <c r="H1516" i="114" s="1"/>
  <c r="I1515" i="114"/>
  <c r="K1515" i="114" s="1"/>
  <c r="F1515" i="114"/>
  <c r="H1515" i="114" s="1"/>
  <c r="I1514" i="114"/>
  <c r="K1514" i="114" s="1"/>
  <c r="F1514" i="114"/>
  <c r="H1514" i="114" s="1"/>
  <c r="I1513" i="114"/>
  <c r="K1513" i="114" s="1"/>
  <c r="F1513" i="114"/>
  <c r="H1513" i="114" s="1"/>
  <c r="I1512" i="114"/>
  <c r="K1512" i="114" s="1"/>
  <c r="F1512" i="114"/>
  <c r="H1512" i="114" s="1"/>
  <c r="I1511" i="114"/>
  <c r="K1511" i="114" s="1"/>
  <c r="F1511" i="114"/>
  <c r="F1529" i="114" s="1"/>
  <c r="D1492" i="114"/>
  <c r="I1491" i="114"/>
  <c r="K1491" i="114" s="1"/>
  <c r="F1491" i="114"/>
  <c r="H1491" i="114" s="1"/>
  <c r="I1490" i="114"/>
  <c r="K1490" i="114" s="1"/>
  <c r="F1490" i="114"/>
  <c r="H1490" i="114" s="1"/>
  <c r="I1489" i="114"/>
  <c r="K1489" i="114" s="1"/>
  <c r="F1489" i="114"/>
  <c r="H1489" i="114" s="1"/>
  <c r="I1488" i="114"/>
  <c r="K1488" i="114" s="1"/>
  <c r="F1488" i="114"/>
  <c r="H1488" i="114" s="1"/>
  <c r="I1487" i="114"/>
  <c r="K1487" i="114" s="1"/>
  <c r="F1487" i="114"/>
  <c r="H1487" i="114" s="1"/>
  <c r="I1486" i="114"/>
  <c r="K1486" i="114" s="1"/>
  <c r="F1486" i="114"/>
  <c r="H1486" i="114" s="1"/>
  <c r="I1485" i="114"/>
  <c r="K1485" i="114" s="1"/>
  <c r="F1485" i="114"/>
  <c r="H1485" i="114" s="1"/>
  <c r="I1484" i="114"/>
  <c r="K1484" i="114" s="1"/>
  <c r="F1484" i="114"/>
  <c r="H1484" i="114" s="1"/>
  <c r="I1483" i="114"/>
  <c r="K1483" i="114" s="1"/>
  <c r="F1483" i="114"/>
  <c r="H1483" i="114" s="1"/>
  <c r="I1482" i="114"/>
  <c r="K1482" i="114" s="1"/>
  <c r="F1482" i="114"/>
  <c r="H1482" i="114" s="1"/>
  <c r="I1481" i="114"/>
  <c r="K1481" i="114" s="1"/>
  <c r="F1481" i="114"/>
  <c r="H1481" i="114" s="1"/>
  <c r="I1480" i="114"/>
  <c r="K1480" i="114" s="1"/>
  <c r="F1480" i="114"/>
  <c r="H1480" i="114" s="1"/>
  <c r="I1479" i="114"/>
  <c r="K1479" i="114" s="1"/>
  <c r="F1479" i="114"/>
  <c r="H1479" i="114" s="1"/>
  <c r="I1478" i="114"/>
  <c r="K1478" i="114" s="1"/>
  <c r="F1478" i="114"/>
  <c r="H1478" i="114" s="1"/>
  <c r="I1477" i="114"/>
  <c r="K1477" i="114" s="1"/>
  <c r="F1477" i="114"/>
  <c r="H1477" i="114" s="1"/>
  <c r="I1476" i="114"/>
  <c r="K1476" i="114" s="1"/>
  <c r="F1476" i="114"/>
  <c r="H1476" i="114" s="1"/>
  <c r="I1475" i="114"/>
  <c r="K1475" i="114" s="1"/>
  <c r="F1475" i="114"/>
  <c r="H1475" i="114" s="1"/>
  <c r="I1474" i="114"/>
  <c r="K1474" i="114" s="1"/>
  <c r="F1474" i="114"/>
  <c r="D1452" i="114"/>
  <c r="I1451" i="114"/>
  <c r="K1451" i="114" s="1"/>
  <c r="F1451" i="114"/>
  <c r="H1451" i="114" s="1"/>
  <c r="I1450" i="114"/>
  <c r="K1450" i="114" s="1"/>
  <c r="F1450" i="114"/>
  <c r="H1450" i="114" s="1"/>
  <c r="I1449" i="114"/>
  <c r="K1449" i="114" s="1"/>
  <c r="F1449" i="114"/>
  <c r="H1449" i="114" s="1"/>
  <c r="I1448" i="114"/>
  <c r="K1448" i="114" s="1"/>
  <c r="F1448" i="114"/>
  <c r="H1448" i="114" s="1"/>
  <c r="I1447" i="114"/>
  <c r="K1447" i="114" s="1"/>
  <c r="F1447" i="114"/>
  <c r="H1447" i="114" s="1"/>
  <c r="I1446" i="114"/>
  <c r="K1446" i="114" s="1"/>
  <c r="F1446" i="114"/>
  <c r="H1446" i="114" s="1"/>
  <c r="I1445" i="114"/>
  <c r="K1445" i="114" s="1"/>
  <c r="F1445" i="114"/>
  <c r="H1445" i="114" s="1"/>
  <c r="I1444" i="114"/>
  <c r="K1444" i="114" s="1"/>
  <c r="F1444" i="114"/>
  <c r="H1444" i="114" s="1"/>
  <c r="K1443" i="114"/>
  <c r="I1443" i="114"/>
  <c r="F1443" i="114"/>
  <c r="H1443" i="114" s="1"/>
  <c r="I1442" i="114"/>
  <c r="K1442" i="114" s="1"/>
  <c r="F1442" i="114"/>
  <c r="H1442" i="114" s="1"/>
  <c r="I1441" i="114"/>
  <c r="K1441" i="114" s="1"/>
  <c r="F1441" i="114"/>
  <c r="H1441" i="114" s="1"/>
  <c r="I1440" i="114"/>
  <c r="K1440" i="114" s="1"/>
  <c r="F1440" i="114"/>
  <c r="H1440" i="114" s="1"/>
  <c r="I1439" i="114"/>
  <c r="K1439" i="114" s="1"/>
  <c r="F1439" i="114"/>
  <c r="H1439" i="114" s="1"/>
  <c r="I1438" i="114"/>
  <c r="K1438" i="114" s="1"/>
  <c r="F1438" i="114"/>
  <c r="H1438" i="114" s="1"/>
  <c r="I1437" i="114"/>
  <c r="K1437" i="114" s="1"/>
  <c r="F1437" i="114"/>
  <c r="H1437" i="114" s="1"/>
  <c r="I1436" i="114"/>
  <c r="K1436" i="114" s="1"/>
  <c r="F1436" i="114"/>
  <c r="H1436" i="114" s="1"/>
  <c r="I1435" i="114"/>
  <c r="K1435" i="114" s="1"/>
  <c r="F1435" i="114"/>
  <c r="H1435" i="114" s="1"/>
  <c r="I1434" i="114"/>
  <c r="K1434" i="114" s="1"/>
  <c r="F1434" i="114"/>
  <c r="D1414" i="114"/>
  <c r="I1413" i="114"/>
  <c r="K1413" i="114" s="1"/>
  <c r="F1413" i="114"/>
  <c r="H1413" i="114" s="1"/>
  <c r="I1412" i="114"/>
  <c r="K1412" i="114" s="1"/>
  <c r="F1412" i="114"/>
  <c r="H1412" i="114" s="1"/>
  <c r="I1411" i="114"/>
  <c r="K1411" i="114" s="1"/>
  <c r="F1411" i="114"/>
  <c r="H1411" i="114" s="1"/>
  <c r="I1410" i="114"/>
  <c r="K1410" i="114" s="1"/>
  <c r="F1410" i="114"/>
  <c r="H1410" i="114" s="1"/>
  <c r="I1409" i="114"/>
  <c r="K1409" i="114" s="1"/>
  <c r="F1409" i="114"/>
  <c r="H1409" i="114" s="1"/>
  <c r="I1408" i="114"/>
  <c r="K1408" i="114" s="1"/>
  <c r="F1408" i="114"/>
  <c r="H1408" i="114" s="1"/>
  <c r="I1407" i="114"/>
  <c r="K1407" i="114" s="1"/>
  <c r="F1407" i="114"/>
  <c r="H1407" i="114" s="1"/>
  <c r="I1406" i="114"/>
  <c r="K1406" i="114" s="1"/>
  <c r="F1406" i="114"/>
  <c r="H1406" i="114" s="1"/>
  <c r="I1405" i="114"/>
  <c r="K1405" i="114" s="1"/>
  <c r="F1405" i="114"/>
  <c r="H1405" i="114" s="1"/>
  <c r="I1404" i="114"/>
  <c r="K1404" i="114" s="1"/>
  <c r="F1404" i="114"/>
  <c r="H1404" i="114" s="1"/>
  <c r="I1403" i="114"/>
  <c r="K1403" i="114" s="1"/>
  <c r="F1403" i="114"/>
  <c r="H1403" i="114" s="1"/>
  <c r="I1402" i="114"/>
  <c r="K1402" i="114" s="1"/>
  <c r="F1402" i="114"/>
  <c r="H1402" i="114" s="1"/>
  <c r="I1401" i="114"/>
  <c r="K1401" i="114" s="1"/>
  <c r="F1401" i="114"/>
  <c r="H1401" i="114" s="1"/>
  <c r="I1400" i="114"/>
  <c r="K1400" i="114" s="1"/>
  <c r="F1400" i="114"/>
  <c r="H1400" i="114" s="1"/>
  <c r="I1399" i="114"/>
  <c r="K1399" i="114" s="1"/>
  <c r="F1399" i="114"/>
  <c r="H1399" i="114" s="1"/>
  <c r="I1398" i="114"/>
  <c r="K1398" i="114" s="1"/>
  <c r="F1398" i="114"/>
  <c r="H1398" i="114" s="1"/>
  <c r="I1397" i="114"/>
  <c r="K1397" i="114" s="1"/>
  <c r="F1397" i="114"/>
  <c r="H1397" i="114" s="1"/>
  <c r="I1396" i="114"/>
  <c r="K1396" i="114" s="1"/>
  <c r="F1396" i="114"/>
  <c r="F1492" i="114" l="1"/>
  <c r="K1452" i="114"/>
  <c r="K1453" i="114" s="1"/>
  <c r="K1454" i="114" s="1"/>
  <c r="G9905" i="95"/>
  <c r="K1567" i="114"/>
  <c r="F1604" i="114"/>
  <c r="F1414" i="114"/>
  <c r="K1604" i="114"/>
  <c r="K1643" i="114"/>
  <c r="F1679" i="114"/>
  <c r="F1567" i="114"/>
  <c r="K1679" i="114"/>
  <c r="K1680" i="114" s="1"/>
  <c r="K1681" i="114" s="1"/>
  <c r="F1716" i="114"/>
  <c r="K1716" i="114"/>
  <c r="F1752" i="114"/>
  <c r="K1752" i="114"/>
  <c r="F1788" i="114"/>
  <c r="K1529" i="114"/>
  <c r="K1530" i="114" s="1"/>
  <c r="K1531" i="114" s="1"/>
  <c r="K1788" i="114"/>
  <c r="K1789" i="114" s="1"/>
  <c r="K1790" i="114" s="1"/>
  <c r="F1824" i="114"/>
  <c r="K1824" i="114"/>
  <c r="K1825" i="114" s="1"/>
  <c r="K1826" i="114" s="1"/>
  <c r="G9661" i="95"/>
  <c r="G9940" i="95"/>
  <c r="E9940" i="95"/>
  <c r="E9905" i="95"/>
  <c r="G9870" i="95"/>
  <c r="E9870" i="95"/>
  <c r="G9836" i="95"/>
  <c r="E9836" i="95"/>
  <c r="G9801" i="95"/>
  <c r="E9801" i="95"/>
  <c r="G9766" i="95"/>
  <c r="E9766" i="95"/>
  <c r="G9731" i="95"/>
  <c r="E9731" i="95"/>
  <c r="G9696" i="95"/>
  <c r="E9696" i="95"/>
  <c r="E9661" i="95"/>
  <c r="G9626" i="95"/>
  <c r="E9626" i="95"/>
  <c r="E9591" i="95"/>
  <c r="G9575" i="95"/>
  <c r="G9591" i="95" s="1"/>
  <c r="E4142" i="109"/>
  <c r="J4142" i="109"/>
  <c r="J4143" i="109"/>
  <c r="J4144" i="109" s="1"/>
  <c r="G4124" i="109"/>
  <c r="G4142" i="109" s="1"/>
  <c r="E4106" i="109"/>
  <c r="J4106" i="109"/>
  <c r="J4107" i="109" s="1"/>
  <c r="J4108" i="109" s="1"/>
  <c r="G4088" i="109"/>
  <c r="G4106" i="109" s="1"/>
  <c r="F1643" i="114"/>
  <c r="F1452" i="114"/>
  <c r="H1806" i="114"/>
  <c r="H1824" i="114" s="1"/>
  <c r="H1770" i="114"/>
  <c r="H1788" i="114" s="1"/>
  <c r="K1753" i="114"/>
  <c r="K1754" i="114" s="1"/>
  <c r="H1734" i="114"/>
  <c r="H1752" i="114" s="1"/>
  <c r="K1717" i="114"/>
  <c r="K1718" i="114" s="1"/>
  <c r="H1698" i="114"/>
  <c r="H1716" i="114" s="1"/>
  <c r="H1661" i="114"/>
  <c r="H1679" i="114" s="1"/>
  <c r="K1644" i="114"/>
  <c r="K1645" i="114" s="1"/>
  <c r="H1625" i="114"/>
  <c r="H1643" i="114" s="1"/>
  <c r="K1605" i="114"/>
  <c r="K1606" i="114" s="1"/>
  <c r="H1586" i="114"/>
  <c r="H1604" i="114" s="1"/>
  <c r="K1568" i="114"/>
  <c r="K1569" i="114" s="1"/>
  <c r="H1549" i="114"/>
  <c r="H1567" i="114" s="1"/>
  <c r="H1511" i="114"/>
  <c r="H1529" i="114" s="1"/>
  <c r="K1492" i="114"/>
  <c r="H1474" i="114"/>
  <c r="H1492" i="114" s="1"/>
  <c r="H1434" i="114"/>
  <c r="H1452" i="114" s="1"/>
  <c r="K1414" i="114"/>
  <c r="H1396" i="114"/>
  <c r="H1414" i="114" s="1"/>
  <c r="H13" i="121"/>
  <c r="J13" i="121" s="1"/>
  <c r="H14" i="121"/>
  <c r="H15" i="121"/>
  <c r="J15" i="121" s="1"/>
  <c r="H16" i="121"/>
  <c r="J16" i="121" s="1"/>
  <c r="H12" i="121"/>
  <c r="J12" i="121" s="1"/>
  <c r="C30" i="121"/>
  <c r="H29" i="121"/>
  <c r="J29" i="121" s="1"/>
  <c r="E29" i="121"/>
  <c r="G29" i="121" s="1"/>
  <c r="H28" i="121"/>
  <c r="J28" i="121" s="1"/>
  <c r="E28" i="121"/>
  <c r="G28" i="121" s="1"/>
  <c r="H27" i="121"/>
  <c r="J27" i="121" s="1"/>
  <c r="E27" i="121"/>
  <c r="G27" i="121" s="1"/>
  <c r="H26" i="121"/>
  <c r="J26" i="121" s="1"/>
  <c r="E26" i="121"/>
  <c r="G26" i="121" s="1"/>
  <c r="H25" i="121"/>
  <c r="J25" i="121" s="1"/>
  <c r="E25" i="121"/>
  <c r="G25" i="121" s="1"/>
  <c r="H24" i="121"/>
  <c r="J24" i="121" s="1"/>
  <c r="E24" i="121"/>
  <c r="G24" i="121" s="1"/>
  <c r="H23" i="121"/>
  <c r="J23" i="121" s="1"/>
  <c r="E23" i="121"/>
  <c r="G23" i="121" s="1"/>
  <c r="H22" i="121"/>
  <c r="J22" i="121" s="1"/>
  <c r="E22" i="121"/>
  <c r="G22" i="121" s="1"/>
  <c r="H21" i="121"/>
  <c r="J21" i="121" s="1"/>
  <c r="E21" i="121"/>
  <c r="G21" i="121" s="1"/>
  <c r="H20" i="121"/>
  <c r="J20" i="121" s="1"/>
  <c r="E20" i="121"/>
  <c r="G20" i="121" s="1"/>
  <c r="H19" i="121"/>
  <c r="J19" i="121" s="1"/>
  <c r="E19" i="121"/>
  <c r="G19" i="121" s="1"/>
  <c r="H18" i="121"/>
  <c r="J18" i="121" s="1"/>
  <c r="E18" i="121"/>
  <c r="G18" i="121" s="1"/>
  <c r="H17" i="121"/>
  <c r="J17" i="121" s="1"/>
  <c r="E17" i="121"/>
  <c r="G17" i="121" s="1"/>
  <c r="E16" i="121"/>
  <c r="G16" i="121" s="1"/>
  <c r="E15" i="121"/>
  <c r="G15" i="121" s="1"/>
  <c r="J14" i="121"/>
  <c r="E14" i="121"/>
  <c r="G14" i="121" s="1"/>
  <c r="E13" i="121"/>
  <c r="G13" i="121" s="1"/>
  <c r="E12" i="121"/>
  <c r="C624" i="1"/>
  <c r="H623" i="1"/>
  <c r="E623" i="1"/>
  <c r="G623" i="1" s="1"/>
  <c r="H622" i="1"/>
  <c r="J622" i="1" s="1"/>
  <c r="E622" i="1"/>
  <c r="G622" i="1" s="1"/>
  <c r="H621" i="1"/>
  <c r="J621" i="1" s="1"/>
  <c r="E621" i="1"/>
  <c r="G621" i="1" s="1"/>
  <c r="H620" i="1"/>
  <c r="J620" i="1" s="1"/>
  <c r="E620" i="1"/>
  <c r="G620" i="1" s="1"/>
  <c r="H619" i="1"/>
  <c r="J619" i="1" s="1"/>
  <c r="E619" i="1"/>
  <c r="G619" i="1" s="1"/>
  <c r="H618" i="1"/>
  <c r="J618" i="1" s="1"/>
  <c r="E618" i="1"/>
  <c r="G618" i="1" s="1"/>
  <c r="H617" i="1"/>
  <c r="J617" i="1" s="1"/>
  <c r="E617" i="1"/>
  <c r="G617" i="1" s="1"/>
  <c r="H616" i="1"/>
  <c r="J616" i="1" s="1"/>
  <c r="E616" i="1"/>
  <c r="G616" i="1" s="1"/>
  <c r="H615" i="1"/>
  <c r="J615" i="1" s="1"/>
  <c r="E615" i="1"/>
  <c r="G615" i="1" s="1"/>
  <c r="H614" i="1"/>
  <c r="J614" i="1" s="1"/>
  <c r="E614" i="1"/>
  <c r="G614" i="1" s="1"/>
  <c r="H613" i="1"/>
  <c r="J613" i="1" s="1"/>
  <c r="E613" i="1"/>
  <c r="G613" i="1" s="1"/>
  <c r="H612" i="1"/>
  <c r="J612" i="1" s="1"/>
  <c r="E612" i="1"/>
  <c r="G612" i="1" s="1"/>
  <c r="H611" i="1"/>
  <c r="J611" i="1" s="1"/>
  <c r="E611" i="1"/>
  <c r="G611" i="1" s="1"/>
  <c r="H610" i="1"/>
  <c r="J610" i="1" s="1"/>
  <c r="E610" i="1"/>
  <c r="G610" i="1" s="1"/>
  <c r="H609" i="1"/>
  <c r="J609" i="1" s="1"/>
  <c r="E609" i="1"/>
  <c r="G609" i="1" s="1"/>
  <c r="H608" i="1"/>
  <c r="J608" i="1" s="1"/>
  <c r="E608" i="1"/>
  <c r="G608" i="1" s="1"/>
  <c r="H607" i="1"/>
  <c r="J607" i="1" s="1"/>
  <c r="E607" i="1"/>
  <c r="G607" i="1" s="1"/>
  <c r="H606" i="1"/>
  <c r="J606" i="1" s="1"/>
  <c r="E606" i="1"/>
  <c r="E30" i="121" l="1"/>
  <c r="E624" i="1"/>
  <c r="K1493" i="114"/>
  <c r="K1494" i="114" s="1"/>
  <c r="K1415" i="114"/>
  <c r="K1416" i="114" s="1"/>
  <c r="J30" i="121"/>
  <c r="J31" i="121" s="1"/>
  <c r="J32" i="121" s="1"/>
  <c r="G12" i="121"/>
  <c r="G30" i="121" s="1"/>
  <c r="G606" i="1"/>
  <c r="G624" i="1" s="1"/>
  <c r="I347" i="120"/>
  <c r="L347" i="120" s="1"/>
  <c r="I346" i="120"/>
  <c r="L346" i="120" s="1"/>
  <c r="C30" i="80"/>
  <c r="H29" i="80"/>
  <c r="I29" i="80" s="1"/>
  <c r="E29" i="80"/>
  <c r="G29" i="80" s="1"/>
  <c r="H28" i="80"/>
  <c r="I28" i="80" s="1"/>
  <c r="E28" i="80"/>
  <c r="G28" i="80" s="1"/>
  <c r="H27" i="80"/>
  <c r="I27" i="80" s="1"/>
  <c r="E27" i="80"/>
  <c r="G27" i="80" s="1"/>
  <c r="H26" i="80"/>
  <c r="I26" i="80" s="1"/>
  <c r="E26" i="80"/>
  <c r="G26" i="80" s="1"/>
  <c r="H25" i="80"/>
  <c r="I25" i="80" s="1"/>
  <c r="E25" i="80"/>
  <c r="G25" i="80" s="1"/>
  <c r="H24" i="80"/>
  <c r="I24" i="80" s="1"/>
  <c r="E24" i="80"/>
  <c r="G24" i="80" s="1"/>
  <c r="H23" i="80"/>
  <c r="I23" i="80" s="1"/>
  <c r="E23" i="80"/>
  <c r="G23" i="80" s="1"/>
  <c r="H22" i="80"/>
  <c r="I22" i="80" s="1"/>
  <c r="E22" i="80"/>
  <c r="G22" i="80" s="1"/>
  <c r="H21" i="80"/>
  <c r="I21" i="80" s="1"/>
  <c r="E21" i="80"/>
  <c r="G21" i="80" s="1"/>
  <c r="H20" i="80"/>
  <c r="I20" i="80" s="1"/>
  <c r="E20" i="80"/>
  <c r="G20" i="80" s="1"/>
  <c r="H19" i="80"/>
  <c r="I19" i="80" s="1"/>
  <c r="E19" i="80"/>
  <c r="G19" i="80" s="1"/>
  <c r="H18" i="80"/>
  <c r="I18" i="80" s="1"/>
  <c r="E18" i="80"/>
  <c r="G18" i="80" s="1"/>
  <c r="H17" i="80"/>
  <c r="I17" i="80" s="1"/>
  <c r="E17" i="80"/>
  <c r="G17" i="80" s="1"/>
  <c r="H16" i="80"/>
  <c r="I16" i="80" s="1"/>
  <c r="E16" i="80"/>
  <c r="G16" i="80" s="1"/>
  <c r="H15" i="80"/>
  <c r="I15" i="80" s="1"/>
  <c r="E15" i="80"/>
  <c r="G15" i="80" s="1"/>
  <c r="H14" i="80"/>
  <c r="I14" i="80" s="1"/>
  <c r="E14" i="80"/>
  <c r="G14" i="80" s="1"/>
  <c r="I13" i="80"/>
  <c r="H13" i="80"/>
  <c r="E13" i="80"/>
  <c r="G13" i="80" s="1"/>
  <c r="H12" i="80"/>
  <c r="I12" i="80" s="1"/>
  <c r="E12" i="80"/>
  <c r="G12" i="80" s="1"/>
  <c r="C29" i="111"/>
  <c r="H28" i="111"/>
  <c r="I28" i="111" s="1"/>
  <c r="E28" i="111"/>
  <c r="G28" i="111" s="1"/>
  <c r="H27" i="111"/>
  <c r="I27" i="111" s="1"/>
  <c r="E27" i="111"/>
  <c r="G27" i="111" s="1"/>
  <c r="H26" i="111"/>
  <c r="I26" i="111" s="1"/>
  <c r="E26" i="111"/>
  <c r="G26" i="111" s="1"/>
  <c r="H25" i="111"/>
  <c r="I25" i="111" s="1"/>
  <c r="E25" i="111"/>
  <c r="G25" i="111" s="1"/>
  <c r="H24" i="111"/>
  <c r="I24" i="111" s="1"/>
  <c r="E24" i="111"/>
  <c r="G24" i="111" s="1"/>
  <c r="H23" i="111"/>
  <c r="I23" i="111" s="1"/>
  <c r="E23" i="111"/>
  <c r="G23" i="111" s="1"/>
  <c r="I22" i="111"/>
  <c r="H22" i="111"/>
  <c r="E22" i="111"/>
  <c r="G22" i="111" s="1"/>
  <c r="H21" i="111"/>
  <c r="I21" i="111" s="1"/>
  <c r="E21" i="111"/>
  <c r="G21" i="111" s="1"/>
  <c r="H20" i="111"/>
  <c r="I20" i="111" s="1"/>
  <c r="G20" i="111"/>
  <c r="E20" i="111"/>
  <c r="H19" i="111"/>
  <c r="I19" i="111" s="1"/>
  <c r="E19" i="111"/>
  <c r="G19" i="111" s="1"/>
  <c r="I18" i="111"/>
  <c r="H18" i="111"/>
  <c r="E18" i="111"/>
  <c r="G18" i="111" s="1"/>
  <c r="H17" i="111"/>
  <c r="I17" i="111" s="1"/>
  <c r="E17" i="111"/>
  <c r="G17" i="111" s="1"/>
  <c r="H16" i="111"/>
  <c r="I16" i="111" s="1"/>
  <c r="G16" i="111"/>
  <c r="E16" i="111"/>
  <c r="H15" i="111"/>
  <c r="I15" i="111" s="1"/>
  <c r="E15" i="111"/>
  <c r="G15" i="111" s="1"/>
  <c r="H14" i="111"/>
  <c r="I14" i="111" s="1"/>
  <c r="E14" i="111"/>
  <c r="G14" i="111" s="1"/>
  <c r="H13" i="111"/>
  <c r="I13" i="111" s="1"/>
  <c r="E13" i="111"/>
  <c r="G13" i="111" s="1"/>
  <c r="H12" i="111"/>
  <c r="I12" i="111" s="1"/>
  <c r="E12" i="111"/>
  <c r="G12" i="111" s="1"/>
  <c r="H11" i="111"/>
  <c r="I11" i="111" s="1"/>
  <c r="E11" i="111"/>
  <c r="C30" i="82"/>
  <c r="H29" i="82"/>
  <c r="I29" i="82" s="1"/>
  <c r="E29" i="82"/>
  <c r="G29" i="82" s="1"/>
  <c r="H28" i="82"/>
  <c r="I28" i="82" s="1"/>
  <c r="E28" i="82"/>
  <c r="G28" i="82" s="1"/>
  <c r="H27" i="82"/>
  <c r="I27" i="82" s="1"/>
  <c r="E27" i="82"/>
  <c r="G27" i="82" s="1"/>
  <c r="H26" i="82"/>
  <c r="I26" i="82" s="1"/>
  <c r="E26" i="82"/>
  <c r="G26" i="82" s="1"/>
  <c r="H25" i="82"/>
  <c r="I25" i="82" s="1"/>
  <c r="E25" i="82"/>
  <c r="G25" i="82" s="1"/>
  <c r="H24" i="82"/>
  <c r="I24" i="82" s="1"/>
  <c r="E24" i="82"/>
  <c r="G24" i="82" s="1"/>
  <c r="H23" i="82"/>
  <c r="I23" i="82" s="1"/>
  <c r="E23" i="82"/>
  <c r="G23" i="82" s="1"/>
  <c r="H22" i="82"/>
  <c r="I22" i="82" s="1"/>
  <c r="E22" i="82"/>
  <c r="G22" i="82" s="1"/>
  <c r="H21" i="82"/>
  <c r="I21" i="82" s="1"/>
  <c r="E21" i="82"/>
  <c r="G21" i="82" s="1"/>
  <c r="I20" i="82"/>
  <c r="H20" i="82"/>
  <c r="E20" i="82"/>
  <c r="G20" i="82" s="1"/>
  <c r="H19" i="82"/>
  <c r="I19" i="82" s="1"/>
  <c r="E19" i="82"/>
  <c r="G19" i="82" s="1"/>
  <c r="H18" i="82"/>
  <c r="I18" i="82" s="1"/>
  <c r="E18" i="82"/>
  <c r="G18" i="82" s="1"/>
  <c r="H17" i="82"/>
  <c r="I17" i="82" s="1"/>
  <c r="E17" i="82"/>
  <c r="G17" i="82" s="1"/>
  <c r="I16" i="82"/>
  <c r="E16" i="82"/>
  <c r="G16" i="82" s="1"/>
  <c r="H15" i="82"/>
  <c r="I15" i="82" s="1"/>
  <c r="G15" i="82"/>
  <c r="E15" i="82"/>
  <c r="H14" i="82"/>
  <c r="I14" i="82" s="1"/>
  <c r="E14" i="82"/>
  <c r="H13" i="82"/>
  <c r="I13" i="82" s="1"/>
  <c r="E13" i="82"/>
  <c r="G13" i="82" s="1"/>
  <c r="E12" i="82"/>
  <c r="G12" i="82" s="1"/>
  <c r="C29" i="83"/>
  <c r="H28" i="83"/>
  <c r="I28" i="83" s="1"/>
  <c r="E28" i="83"/>
  <c r="G28" i="83" s="1"/>
  <c r="H27" i="83"/>
  <c r="I27" i="83" s="1"/>
  <c r="E27" i="83"/>
  <c r="G27" i="83" s="1"/>
  <c r="H26" i="83"/>
  <c r="I26" i="83" s="1"/>
  <c r="E26" i="83"/>
  <c r="G26" i="83" s="1"/>
  <c r="H25" i="83"/>
  <c r="I25" i="83" s="1"/>
  <c r="E25" i="83"/>
  <c r="G25" i="83" s="1"/>
  <c r="H24" i="83"/>
  <c r="I24" i="83" s="1"/>
  <c r="E24" i="83"/>
  <c r="G24" i="83" s="1"/>
  <c r="H23" i="83"/>
  <c r="I23" i="83" s="1"/>
  <c r="E23" i="83"/>
  <c r="G23" i="83" s="1"/>
  <c r="H22" i="83"/>
  <c r="I22" i="83" s="1"/>
  <c r="E22" i="83"/>
  <c r="G22" i="83" s="1"/>
  <c r="H21" i="83"/>
  <c r="I21" i="83" s="1"/>
  <c r="E21" i="83"/>
  <c r="G21" i="83" s="1"/>
  <c r="H20" i="83"/>
  <c r="I20" i="83" s="1"/>
  <c r="E20" i="83"/>
  <c r="G20" i="83" s="1"/>
  <c r="H19" i="83"/>
  <c r="I19" i="83" s="1"/>
  <c r="E19" i="83"/>
  <c r="G19" i="83" s="1"/>
  <c r="H18" i="83"/>
  <c r="I18" i="83" s="1"/>
  <c r="E18" i="83"/>
  <c r="G18" i="83" s="1"/>
  <c r="H17" i="83"/>
  <c r="I17" i="83" s="1"/>
  <c r="E17" i="83"/>
  <c r="G17" i="83" s="1"/>
  <c r="H16" i="83"/>
  <c r="I16" i="83" s="1"/>
  <c r="E16" i="83"/>
  <c r="G16" i="83" s="1"/>
  <c r="H15" i="83"/>
  <c r="I15" i="83" s="1"/>
  <c r="E15" i="83"/>
  <c r="G15" i="83" s="1"/>
  <c r="H14" i="83"/>
  <c r="I14" i="83" s="1"/>
  <c r="E14" i="83"/>
  <c r="G14" i="83" s="1"/>
  <c r="H13" i="83"/>
  <c r="I13" i="83" s="1"/>
  <c r="E13" i="83"/>
  <c r="G13" i="83" s="1"/>
  <c r="H12" i="83"/>
  <c r="I12" i="83" s="1"/>
  <c r="E12" i="83"/>
  <c r="G12" i="83" s="1"/>
  <c r="H11" i="83"/>
  <c r="I11" i="83" s="1"/>
  <c r="E11" i="83"/>
  <c r="G11" i="83" s="1"/>
  <c r="C29" i="84"/>
  <c r="I28" i="84"/>
  <c r="H28" i="84"/>
  <c r="E28" i="84"/>
  <c r="G28" i="84" s="1"/>
  <c r="H27" i="84"/>
  <c r="I27" i="84" s="1"/>
  <c r="E27" i="84"/>
  <c r="G27" i="84" s="1"/>
  <c r="H26" i="84"/>
  <c r="I26" i="84" s="1"/>
  <c r="E26" i="84"/>
  <c r="G26" i="84" s="1"/>
  <c r="H25" i="84"/>
  <c r="I25" i="84" s="1"/>
  <c r="E25" i="84"/>
  <c r="G25" i="84" s="1"/>
  <c r="H24" i="84"/>
  <c r="I24" i="84" s="1"/>
  <c r="E24" i="84"/>
  <c r="G24" i="84" s="1"/>
  <c r="H23" i="84"/>
  <c r="I23" i="84" s="1"/>
  <c r="E23" i="84"/>
  <c r="G23" i="84" s="1"/>
  <c r="H22" i="84"/>
  <c r="I22" i="84" s="1"/>
  <c r="E22" i="84"/>
  <c r="G22" i="84" s="1"/>
  <c r="H21" i="84"/>
  <c r="I21" i="84" s="1"/>
  <c r="E21" i="84"/>
  <c r="G21" i="84" s="1"/>
  <c r="H20" i="84"/>
  <c r="I20" i="84" s="1"/>
  <c r="E20" i="84"/>
  <c r="G20" i="84" s="1"/>
  <c r="H19" i="84"/>
  <c r="I19" i="84" s="1"/>
  <c r="E19" i="84"/>
  <c r="G19" i="84" s="1"/>
  <c r="H18" i="84"/>
  <c r="I18" i="84" s="1"/>
  <c r="E18" i="84"/>
  <c r="G18" i="84" s="1"/>
  <c r="H17" i="84"/>
  <c r="I17" i="84" s="1"/>
  <c r="E17" i="84"/>
  <c r="G17" i="84" s="1"/>
  <c r="H16" i="84"/>
  <c r="I16" i="84" s="1"/>
  <c r="E16" i="84"/>
  <c r="G16" i="84" s="1"/>
  <c r="H15" i="84"/>
  <c r="I15" i="84" s="1"/>
  <c r="E15" i="84"/>
  <c r="G15" i="84" s="1"/>
  <c r="H14" i="84"/>
  <c r="I14" i="84" s="1"/>
  <c r="E14" i="84"/>
  <c r="G14" i="84" s="1"/>
  <c r="H13" i="84"/>
  <c r="I13" i="84" s="1"/>
  <c r="E13" i="84"/>
  <c r="G13" i="84" s="1"/>
  <c r="H12" i="84"/>
  <c r="I12" i="84" s="1"/>
  <c r="E12" i="84"/>
  <c r="G12" i="84" s="1"/>
  <c r="H11" i="84"/>
  <c r="I11" i="84" s="1"/>
  <c r="E11" i="84"/>
  <c r="G11" i="84" s="1"/>
  <c r="C30" i="85"/>
  <c r="H29" i="85"/>
  <c r="I29" i="85" s="1"/>
  <c r="E29" i="85"/>
  <c r="G29" i="85" s="1"/>
  <c r="H28" i="85"/>
  <c r="I28" i="85" s="1"/>
  <c r="E28" i="85"/>
  <c r="G28" i="85" s="1"/>
  <c r="H27" i="85"/>
  <c r="I27" i="85" s="1"/>
  <c r="E27" i="85"/>
  <c r="G27" i="85" s="1"/>
  <c r="H26" i="85"/>
  <c r="I26" i="85" s="1"/>
  <c r="E26" i="85"/>
  <c r="G26" i="85" s="1"/>
  <c r="H25" i="85"/>
  <c r="I25" i="85" s="1"/>
  <c r="E25" i="85"/>
  <c r="G25" i="85" s="1"/>
  <c r="H24" i="85"/>
  <c r="I24" i="85" s="1"/>
  <c r="E24" i="85"/>
  <c r="G24" i="85" s="1"/>
  <c r="H23" i="85"/>
  <c r="I23" i="85" s="1"/>
  <c r="E23" i="85"/>
  <c r="G23" i="85" s="1"/>
  <c r="H22" i="85"/>
  <c r="I22" i="85" s="1"/>
  <c r="E22" i="85"/>
  <c r="G22" i="85" s="1"/>
  <c r="H21" i="85"/>
  <c r="I21" i="85" s="1"/>
  <c r="E21" i="85"/>
  <c r="G21" i="85" s="1"/>
  <c r="H20" i="85"/>
  <c r="I20" i="85" s="1"/>
  <c r="E20" i="85"/>
  <c r="G20" i="85" s="1"/>
  <c r="H19" i="85"/>
  <c r="I19" i="85" s="1"/>
  <c r="E19" i="85"/>
  <c r="G19" i="85" s="1"/>
  <c r="H18" i="85"/>
  <c r="I18" i="85" s="1"/>
  <c r="E18" i="85"/>
  <c r="G18" i="85" s="1"/>
  <c r="H17" i="85"/>
  <c r="I17" i="85" s="1"/>
  <c r="E17" i="85"/>
  <c r="G17" i="85" s="1"/>
  <c r="H16" i="85"/>
  <c r="I16" i="85" s="1"/>
  <c r="E16" i="85"/>
  <c r="G16" i="85" s="1"/>
  <c r="H15" i="85"/>
  <c r="I15" i="85" s="1"/>
  <c r="E15" i="85"/>
  <c r="G15" i="85" s="1"/>
  <c r="H14" i="85"/>
  <c r="I14" i="85" s="1"/>
  <c r="E14" i="85"/>
  <c r="G14" i="85" s="1"/>
  <c r="H13" i="85"/>
  <c r="I13" i="85" s="1"/>
  <c r="E13" i="85"/>
  <c r="G13" i="85" s="1"/>
  <c r="H12" i="85"/>
  <c r="I12" i="85" s="1"/>
  <c r="E12" i="85"/>
  <c r="C544" i="86"/>
  <c r="H543" i="86"/>
  <c r="J543" i="86" s="1"/>
  <c r="E543" i="86"/>
  <c r="G543" i="86" s="1"/>
  <c r="H542" i="86"/>
  <c r="J542" i="86" s="1"/>
  <c r="E542" i="86"/>
  <c r="G542" i="86" s="1"/>
  <c r="H541" i="86"/>
  <c r="J541" i="86" s="1"/>
  <c r="E541" i="86"/>
  <c r="G541" i="86" s="1"/>
  <c r="H540" i="86"/>
  <c r="J540" i="86" s="1"/>
  <c r="E540" i="86"/>
  <c r="G540" i="86" s="1"/>
  <c r="H539" i="86"/>
  <c r="J539" i="86" s="1"/>
  <c r="E539" i="86"/>
  <c r="G539" i="86" s="1"/>
  <c r="H538" i="86"/>
  <c r="J538" i="86" s="1"/>
  <c r="E538" i="86"/>
  <c r="G538" i="86" s="1"/>
  <c r="H537" i="86"/>
  <c r="J537" i="86" s="1"/>
  <c r="E537" i="86"/>
  <c r="G537" i="86" s="1"/>
  <c r="H536" i="86"/>
  <c r="J536" i="86" s="1"/>
  <c r="E536" i="86"/>
  <c r="G536" i="86" s="1"/>
  <c r="H535" i="86"/>
  <c r="J535" i="86" s="1"/>
  <c r="E535" i="86"/>
  <c r="G535" i="86" s="1"/>
  <c r="H534" i="86"/>
  <c r="J534" i="86" s="1"/>
  <c r="E534" i="86"/>
  <c r="G534" i="86" s="1"/>
  <c r="H533" i="86"/>
  <c r="J533" i="86" s="1"/>
  <c r="G533" i="86"/>
  <c r="E533" i="86"/>
  <c r="H532" i="86"/>
  <c r="J532" i="86" s="1"/>
  <c r="E532" i="86"/>
  <c r="G532" i="86" s="1"/>
  <c r="H531" i="86"/>
  <c r="J531" i="86" s="1"/>
  <c r="E531" i="86"/>
  <c r="G531" i="86" s="1"/>
  <c r="H530" i="86"/>
  <c r="J530" i="86" s="1"/>
  <c r="E530" i="86"/>
  <c r="G530" i="86" s="1"/>
  <c r="H529" i="86"/>
  <c r="J529" i="86" s="1"/>
  <c r="E529" i="86"/>
  <c r="G529" i="86" s="1"/>
  <c r="H528" i="86"/>
  <c r="J528" i="86" s="1"/>
  <c r="E528" i="86"/>
  <c r="G528" i="86" s="1"/>
  <c r="H527" i="86"/>
  <c r="J527" i="86" s="1"/>
  <c r="E527" i="86"/>
  <c r="G527" i="86" s="1"/>
  <c r="H526" i="86"/>
  <c r="J526" i="86" s="1"/>
  <c r="E526" i="86"/>
  <c r="C510" i="86"/>
  <c r="H509" i="86"/>
  <c r="J509" i="86" s="1"/>
  <c r="E509" i="86"/>
  <c r="G509" i="86" s="1"/>
  <c r="H508" i="86"/>
  <c r="J508" i="86" s="1"/>
  <c r="E508" i="86"/>
  <c r="G508" i="86" s="1"/>
  <c r="H507" i="86"/>
  <c r="J507" i="86" s="1"/>
  <c r="E507" i="86"/>
  <c r="G507" i="86" s="1"/>
  <c r="H506" i="86"/>
  <c r="J506" i="86" s="1"/>
  <c r="E506" i="86"/>
  <c r="G506" i="86" s="1"/>
  <c r="H505" i="86"/>
  <c r="J505" i="86" s="1"/>
  <c r="E505" i="86"/>
  <c r="G505" i="86" s="1"/>
  <c r="J504" i="86"/>
  <c r="H504" i="86"/>
  <c r="E504" i="86"/>
  <c r="G504" i="86" s="1"/>
  <c r="H503" i="86"/>
  <c r="J503" i="86" s="1"/>
  <c r="E503" i="86"/>
  <c r="G503" i="86" s="1"/>
  <c r="H502" i="86"/>
  <c r="J502" i="86" s="1"/>
  <c r="E502" i="86"/>
  <c r="G502" i="86" s="1"/>
  <c r="H501" i="86"/>
  <c r="J501" i="86" s="1"/>
  <c r="E501" i="86"/>
  <c r="G501" i="86" s="1"/>
  <c r="H500" i="86"/>
  <c r="J500" i="86" s="1"/>
  <c r="E500" i="86"/>
  <c r="G500" i="86" s="1"/>
  <c r="H499" i="86"/>
  <c r="J499" i="86" s="1"/>
  <c r="E499" i="86"/>
  <c r="G499" i="86" s="1"/>
  <c r="H498" i="86"/>
  <c r="J498" i="86" s="1"/>
  <c r="E498" i="86"/>
  <c r="G498" i="86" s="1"/>
  <c r="H497" i="86"/>
  <c r="J497" i="86" s="1"/>
  <c r="E497" i="86"/>
  <c r="G497" i="86" s="1"/>
  <c r="H496" i="86"/>
  <c r="J496" i="86" s="1"/>
  <c r="E496" i="86"/>
  <c r="G496" i="86" s="1"/>
  <c r="H495" i="86"/>
  <c r="J495" i="86" s="1"/>
  <c r="E495" i="86"/>
  <c r="G495" i="86" s="1"/>
  <c r="H494" i="86"/>
  <c r="J494" i="86" s="1"/>
  <c r="E494" i="86"/>
  <c r="G494" i="86" s="1"/>
  <c r="H493" i="86"/>
  <c r="J493" i="86" s="1"/>
  <c r="E493" i="86"/>
  <c r="G493" i="86" s="1"/>
  <c r="H492" i="86"/>
  <c r="J492" i="86" s="1"/>
  <c r="E492" i="86"/>
  <c r="G492" i="86" s="1"/>
  <c r="C476" i="86"/>
  <c r="H475" i="86"/>
  <c r="J475" i="86" s="1"/>
  <c r="E475" i="86"/>
  <c r="G475" i="86" s="1"/>
  <c r="H474" i="86"/>
  <c r="J474" i="86" s="1"/>
  <c r="E474" i="86"/>
  <c r="G474" i="86" s="1"/>
  <c r="H473" i="86"/>
  <c r="J473" i="86" s="1"/>
  <c r="E473" i="86"/>
  <c r="G473" i="86" s="1"/>
  <c r="H472" i="86"/>
  <c r="J472" i="86" s="1"/>
  <c r="E472" i="86"/>
  <c r="G472" i="86" s="1"/>
  <c r="H471" i="86"/>
  <c r="J471" i="86" s="1"/>
  <c r="E471" i="86"/>
  <c r="G471" i="86" s="1"/>
  <c r="H470" i="86"/>
  <c r="J470" i="86" s="1"/>
  <c r="E470" i="86"/>
  <c r="G470" i="86" s="1"/>
  <c r="H469" i="86"/>
  <c r="J469" i="86" s="1"/>
  <c r="E469" i="86"/>
  <c r="G469" i="86" s="1"/>
  <c r="H468" i="86"/>
  <c r="J468" i="86" s="1"/>
  <c r="E468" i="86"/>
  <c r="G468" i="86" s="1"/>
  <c r="H467" i="86"/>
  <c r="J467" i="86" s="1"/>
  <c r="E467" i="86"/>
  <c r="G467" i="86" s="1"/>
  <c r="H466" i="86"/>
  <c r="J466" i="86" s="1"/>
  <c r="E466" i="86"/>
  <c r="G466" i="86" s="1"/>
  <c r="H465" i="86"/>
  <c r="J465" i="86" s="1"/>
  <c r="E465" i="86"/>
  <c r="G465" i="86" s="1"/>
  <c r="H464" i="86"/>
  <c r="J464" i="86" s="1"/>
  <c r="E464" i="86"/>
  <c r="G464" i="86" s="1"/>
  <c r="H463" i="86"/>
  <c r="J463" i="86" s="1"/>
  <c r="E463" i="86"/>
  <c r="G463" i="86" s="1"/>
  <c r="H462" i="86"/>
  <c r="J462" i="86" s="1"/>
  <c r="E462" i="86"/>
  <c r="G462" i="86" s="1"/>
  <c r="H461" i="86"/>
  <c r="J461" i="86" s="1"/>
  <c r="E461" i="86"/>
  <c r="G461" i="86" s="1"/>
  <c r="H460" i="86"/>
  <c r="J460" i="86" s="1"/>
  <c r="E460" i="86"/>
  <c r="G460" i="86" s="1"/>
  <c r="H459" i="86"/>
  <c r="J459" i="86" s="1"/>
  <c r="E459" i="86"/>
  <c r="G459" i="86" s="1"/>
  <c r="H458" i="86"/>
  <c r="J458" i="86" s="1"/>
  <c r="E458" i="86"/>
  <c r="C442" i="86"/>
  <c r="H441" i="86"/>
  <c r="J441" i="86" s="1"/>
  <c r="E441" i="86"/>
  <c r="G441" i="86" s="1"/>
  <c r="H440" i="86"/>
  <c r="J440" i="86" s="1"/>
  <c r="E440" i="86"/>
  <c r="G440" i="86" s="1"/>
  <c r="H439" i="86"/>
  <c r="J439" i="86" s="1"/>
  <c r="E439" i="86"/>
  <c r="G439" i="86" s="1"/>
  <c r="H438" i="86"/>
  <c r="J438" i="86" s="1"/>
  <c r="E438" i="86"/>
  <c r="G438" i="86" s="1"/>
  <c r="H437" i="86"/>
  <c r="J437" i="86" s="1"/>
  <c r="E437" i="86"/>
  <c r="G437" i="86" s="1"/>
  <c r="H436" i="86"/>
  <c r="J436" i="86" s="1"/>
  <c r="E436" i="86"/>
  <c r="G436" i="86" s="1"/>
  <c r="H435" i="86"/>
  <c r="J435" i="86" s="1"/>
  <c r="E435" i="86"/>
  <c r="G435" i="86" s="1"/>
  <c r="H434" i="86"/>
  <c r="J434" i="86" s="1"/>
  <c r="E434" i="86"/>
  <c r="G434" i="86" s="1"/>
  <c r="H433" i="86"/>
  <c r="J433" i="86" s="1"/>
  <c r="E433" i="86"/>
  <c r="G433" i="86" s="1"/>
  <c r="H432" i="86"/>
  <c r="J432" i="86" s="1"/>
  <c r="E432" i="86"/>
  <c r="G432" i="86" s="1"/>
  <c r="H431" i="86"/>
  <c r="J431" i="86" s="1"/>
  <c r="E431" i="86"/>
  <c r="G431" i="86" s="1"/>
  <c r="H430" i="86"/>
  <c r="J430" i="86" s="1"/>
  <c r="E430" i="86"/>
  <c r="G430" i="86" s="1"/>
  <c r="H429" i="86"/>
  <c r="J429" i="86" s="1"/>
  <c r="E429" i="86"/>
  <c r="G429" i="86" s="1"/>
  <c r="H428" i="86"/>
  <c r="J428" i="86" s="1"/>
  <c r="G428" i="86"/>
  <c r="E428" i="86"/>
  <c r="H427" i="86"/>
  <c r="J427" i="86" s="1"/>
  <c r="E427" i="86"/>
  <c r="G427" i="86" s="1"/>
  <c r="H426" i="86"/>
  <c r="J426" i="86" s="1"/>
  <c r="G426" i="86"/>
  <c r="E426" i="86"/>
  <c r="H425" i="86"/>
  <c r="J425" i="86" s="1"/>
  <c r="E425" i="86"/>
  <c r="G425" i="86" s="1"/>
  <c r="H424" i="86"/>
  <c r="J424" i="86" s="1"/>
  <c r="E424" i="86"/>
  <c r="C407" i="86"/>
  <c r="J406" i="86"/>
  <c r="H406" i="86"/>
  <c r="E406" i="86"/>
  <c r="G406" i="86" s="1"/>
  <c r="H405" i="86"/>
  <c r="J405" i="86" s="1"/>
  <c r="G405" i="86"/>
  <c r="E405" i="86"/>
  <c r="H404" i="86"/>
  <c r="J404" i="86" s="1"/>
  <c r="E404" i="86"/>
  <c r="G404" i="86" s="1"/>
  <c r="H403" i="86"/>
  <c r="J403" i="86" s="1"/>
  <c r="E403" i="86"/>
  <c r="G403" i="86" s="1"/>
  <c r="H402" i="86"/>
  <c r="J402" i="86" s="1"/>
  <c r="E402" i="86"/>
  <c r="G402" i="86" s="1"/>
  <c r="H401" i="86"/>
  <c r="J401" i="86" s="1"/>
  <c r="E401" i="86"/>
  <c r="G401" i="86" s="1"/>
  <c r="H400" i="86"/>
  <c r="J400" i="86" s="1"/>
  <c r="E400" i="86"/>
  <c r="G400" i="86" s="1"/>
  <c r="H399" i="86"/>
  <c r="J399" i="86" s="1"/>
  <c r="E399" i="86"/>
  <c r="G399" i="86" s="1"/>
  <c r="H398" i="86"/>
  <c r="J398" i="86" s="1"/>
  <c r="E398" i="86"/>
  <c r="G398" i="86" s="1"/>
  <c r="H397" i="86"/>
  <c r="J397" i="86" s="1"/>
  <c r="G397" i="86"/>
  <c r="E397" i="86"/>
  <c r="J396" i="86"/>
  <c r="H396" i="86"/>
  <c r="E396" i="86"/>
  <c r="G396" i="86" s="1"/>
  <c r="H395" i="86"/>
  <c r="J395" i="86" s="1"/>
  <c r="E395" i="86"/>
  <c r="G395" i="86" s="1"/>
  <c r="H394" i="86"/>
  <c r="J394" i="86" s="1"/>
  <c r="E394" i="86"/>
  <c r="G394" i="86" s="1"/>
  <c r="H393" i="86"/>
  <c r="J393" i="86" s="1"/>
  <c r="E393" i="86"/>
  <c r="G393" i="86" s="1"/>
  <c r="H392" i="86"/>
  <c r="J392" i="86" s="1"/>
  <c r="E392" i="86"/>
  <c r="G392" i="86" s="1"/>
  <c r="H391" i="86"/>
  <c r="J391" i="86" s="1"/>
  <c r="E391" i="86"/>
  <c r="G391" i="86" s="1"/>
  <c r="H390" i="86"/>
  <c r="J390" i="86" s="1"/>
  <c r="E390" i="86"/>
  <c r="G390" i="86" s="1"/>
  <c r="H389" i="86"/>
  <c r="J389" i="86" s="1"/>
  <c r="E389" i="86"/>
  <c r="G389" i="86" s="1"/>
  <c r="C373" i="86"/>
  <c r="H372" i="86"/>
  <c r="J372" i="86" s="1"/>
  <c r="E372" i="86"/>
  <c r="G372" i="86" s="1"/>
  <c r="H371" i="86"/>
  <c r="J371" i="86" s="1"/>
  <c r="E371" i="86"/>
  <c r="G371" i="86" s="1"/>
  <c r="J370" i="86"/>
  <c r="H370" i="86"/>
  <c r="E370" i="86"/>
  <c r="G370" i="86" s="1"/>
  <c r="H369" i="86"/>
  <c r="J369" i="86" s="1"/>
  <c r="E369" i="86"/>
  <c r="G369" i="86" s="1"/>
  <c r="H368" i="86"/>
  <c r="J368" i="86" s="1"/>
  <c r="E368" i="86"/>
  <c r="G368" i="86" s="1"/>
  <c r="H367" i="86"/>
  <c r="J367" i="86" s="1"/>
  <c r="E367" i="86"/>
  <c r="G367" i="86" s="1"/>
  <c r="H366" i="86"/>
  <c r="J366" i="86" s="1"/>
  <c r="E366" i="86"/>
  <c r="G366" i="86" s="1"/>
  <c r="H365" i="86"/>
  <c r="J365" i="86" s="1"/>
  <c r="E365" i="86"/>
  <c r="G365" i="86" s="1"/>
  <c r="H364" i="86"/>
  <c r="J364" i="86" s="1"/>
  <c r="G364" i="86"/>
  <c r="E364" i="86"/>
  <c r="H363" i="86"/>
  <c r="J363" i="86" s="1"/>
  <c r="E363" i="86"/>
  <c r="G363" i="86" s="1"/>
  <c r="H362" i="86"/>
  <c r="J362" i="86" s="1"/>
  <c r="E362" i="86"/>
  <c r="G362" i="86" s="1"/>
  <c r="H361" i="86"/>
  <c r="J361" i="86" s="1"/>
  <c r="E361" i="86"/>
  <c r="G361" i="86" s="1"/>
  <c r="J360" i="86"/>
  <c r="H360" i="86"/>
  <c r="E360" i="86"/>
  <c r="G360" i="86" s="1"/>
  <c r="H359" i="86"/>
  <c r="J359" i="86" s="1"/>
  <c r="E359" i="86"/>
  <c r="G359" i="86" s="1"/>
  <c r="H358" i="86"/>
  <c r="J358" i="86" s="1"/>
  <c r="E358" i="86"/>
  <c r="G358" i="86" s="1"/>
  <c r="H357" i="86"/>
  <c r="J357" i="86" s="1"/>
  <c r="E357" i="86"/>
  <c r="G357" i="86" s="1"/>
  <c r="H356" i="86"/>
  <c r="J356" i="86" s="1"/>
  <c r="G356" i="86"/>
  <c r="E356" i="86"/>
  <c r="H355" i="86"/>
  <c r="J355" i="86" s="1"/>
  <c r="E355" i="86"/>
  <c r="C340" i="86"/>
  <c r="H339" i="86"/>
  <c r="J339" i="86" s="1"/>
  <c r="E339" i="86"/>
  <c r="G339" i="86" s="1"/>
  <c r="J338" i="86"/>
  <c r="H338" i="86"/>
  <c r="E338" i="86"/>
  <c r="G338" i="86" s="1"/>
  <c r="H337" i="86"/>
  <c r="J337" i="86" s="1"/>
  <c r="E337" i="86"/>
  <c r="G337" i="86" s="1"/>
  <c r="J336" i="86"/>
  <c r="H336" i="86"/>
  <c r="E336" i="86"/>
  <c r="G336" i="86" s="1"/>
  <c r="H335" i="86"/>
  <c r="J335" i="86" s="1"/>
  <c r="E335" i="86"/>
  <c r="G335" i="86" s="1"/>
  <c r="H334" i="86"/>
  <c r="J334" i="86" s="1"/>
  <c r="E334" i="86"/>
  <c r="G334" i="86" s="1"/>
  <c r="H333" i="86"/>
  <c r="J333" i="86" s="1"/>
  <c r="E333" i="86"/>
  <c r="G333" i="86" s="1"/>
  <c r="H332" i="86"/>
  <c r="J332" i="86" s="1"/>
  <c r="E332" i="86"/>
  <c r="G332" i="86" s="1"/>
  <c r="H331" i="86"/>
  <c r="J331" i="86" s="1"/>
  <c r="E331" i="86"/>
  <c r="G331" i="86" s="1"/>
  <c r="H330" i="86"/>
  <c r="J330" i="86" s="1"/>
  <c r="E330" i="86"/>
  <c r="G330" i="86" s="1"/>
  <c r="H329" i="86"/>
  <c r="J329" i="86" s="1"/>
  <c r="E329" i="86"/>
  <c r="G329" i="86" s="1"/>
  <c r="H328" i="86"/>
  <c r="J328" i="86" s="1"/>
  <c r="E328" i="86"/>
  <c r="G328" i="86" s="1"/>
  <c r="H327" i="86"/>
  <c r="J327" i="86" s="1"/>
  <c r="E327" i="86"/>
  <c r="G327" i="86" s="1"/>
  <c r="H326" i="86"/>
  <c r="J326" i="86" s="1"/>
  <c r="E326" i="86"/>
  <c r="G326" i="86" s="1"/>
  <c r="H325" i="86"/>
  <c r="J325" i="86" s="1"/>
  <c r="E325" i="86"/>
  <c r="G325" i="86" s="1"/>
  <c r="H324" i="86"/>
  <c r="J324" i="86" s="1"/>
  <c r="E324" i="86"/>
  <c r="G324" i="86" s="1"/>
  <c r="H323" i="86"/>
  <c r="J323" i="86" s="1"/>
  <c r="G323" i="86"/>
  <c r="E323" i="86"/>
  <c r="H322" i="86"/>
  <c r="J322" i="86" s="1"/>
  <c r="E322" i="86"/>
  <c r="C305" i="86"/>
  <c r="H304" i="86"/>
  <c r="J304" i="86" s="1"/>
  <c r="E304" i="86"/>
  <c r="G304" i="86" s="1"/>
  <c r="H303" i="86"/>
  <c r="J303" i="86" s="1"/>
  <c r="E303" i="86"/>
  <c r="G303" i="86" s="1"/>
  <c r="H302" i="86"/>
  <c r="J302" i="86" s="1"/>
  <c r="E302" i="86"/>
  <c r="G302" i="86" s="1"/>
  <c r="H301" i="86"/>
  <c r="J301" i="86" s="1"/>
  <c r="E301" i="86"/>
  <c r="G301" i="86" s="1"/>
  <c r="H300" i="86"/>
  <c r="J300" i="86" s="1"/>
  <c r="E300" i="86"/>
  <c r="G300" i="86" s="1"/>
  <c r="H299" i="86"/>
  <c r="J299" i="86" s="1"/>
  <c r="E299" i="86"/>
  <c r="G299" i="86" s="1"/>
  <c r="H298" i="86"/>
  <c r="J298" i="86" s="1"/>
  <c r="E298" i="86"/>
  <c r="G298" i="86" s="1"/>
  <c r="H297" i="86"/>
  <c r="J297" i="86" s="1"/>
  <c r="E297" i="86"/>
  <c r="G297" i="86" s="1"/>
  <c r="H296" i="86"/>
  <c r="J296" i="86" s="1"/>
  <c r="E296" i="86"/>
  <c r="G296" i="86" s="1"/>
  <c r="H295" i="86"/>
  <c r="J295" i="86" s="1"/>
  <c r="E295" i="86"/>
  <c r="G295" i="86" s="1"/>
  <c r="H294" i="86"/>
  <c r="J294" i="86" s="1"/>
  <c r="E294" i="86"/>
  <c r="G294" i="86" s="1"/>
  <c r="H293" i="86"/>
  <c r="J293" i="86" s="1"/>
  <c r="E293" i="86"/>
  <c r="G293" i="86" s="1"/>
  <c r="H292" i="86"/>
  <c r="J292" i="86" s="1"/>
  <c r="E292" i="86"/>
  <c r="G292" i="86" s="1"/>
  <c r="H291" i="86"/>
  <c r="J291" i="86" s="1"/>
  <c r="E291" i="86"/>
  <c r="G291" i="86" s="1"/>
  <c r="H290" i="86"/>
  <c r="J290" i="86" s="1"/>
  <c r="E290" i="86"/>
  <c r="G290" i="86" s="1"/>
  <c r="H289" i="86"/>
  <c r="J289" i="86" s="1"/>
  <c r="G289" i="86"/>
  <c r="E289" i="86"/>
  <c r="H288" i="86"/>
  <c r="J288" i="86" s="1"/>
  <c r="E288" i="86"/>
  <c r="G288" i="86" s="1"/>
  <c r="H287" i="86"/>
  <c r="J287" i="86" s="1"/>
  <c r="E287" i="86"/>
  <c r="G287" i="86" s="1"/>
  <c r="C270" i="86"/>
  <c r="H269" i="86"/>
  <c r="J269" i="86" s="1"/>
  <c r="E269" i="86"/>
  <c r="H268" i="86"/>
  <c r="J268" i="86" s="1"/>
  <c r="E268" i="86"/>
  <c r="G268" i="86" s="1"/>
  <c r="H267" i="86"/>
  <c r="J267" i="86" s="1"/>
  <c r="E267" i="86"/>
  <c r="G267" i="86" s="1"/>
  <c r="H266" i="86"/>
  <c r="J266" i="86" s="1"/>
  <c r="G266" i="86"/>
  <c r="E266" i="86"/>
  <c r="H265" i="86"/>
  <c r="J265" i="86" s="1"/>
  <c r="E265" i="86"/>
  <c r="G265" i="86" s="1"/>
  <c r="H264" i="86"/>
  <c r="J264" i="86" s="1"/>
  <c r="E264" i="86"/>
  <c r="G264" i="86" s="1"/>
  <c r="H263" i="86"/>
  <c r="J263" i="86" s="1"/>
  <c r="E263" i="86"/>
  <c r="G263" i="86" s="1"/>
  <c r="H262" i="86"/>
  <c r="J262" i="86" s="1"/>
  <c r="E262" i="86"/>
  <c r="G262" i="86" s="1"/>
  <c r="H261" i="86"/>
  <c r="J261" i="86" s="1"/>
  <c r="E261" i="86"/>
  <c r="G261" i="86" s="1"/>
  <c r="H260" i="86"/>
  <c r="J260" i="86" s="1"/>
  <c r="E260" i="86"/>
  <c r="G260" i="86" s="1"/>
  <c r="H259" i="86"/>
  <c r="J259" i="86" s="1"/>
  <c r="E259" i="86"/>
  <c r="G259" i="86" s="1"/>
  <c r="H258" i="86"/>
  <c r="J258" i="86" s="1"/>
  <c r="E258" i="86"/>
  <c r="G258" i="86" s="1"/>
  <c r="H257" i="86"/>
  <c r="J257" i="86" s="1"/>
  <c r="E257" i="86"/>
  <c r="G257" i="86" s="1"/>
  <c r="H256" i="86"/>
  <c r="J256" i="86" s="1"/>
  <c r="E256" i="86"/>
  <c r="G256" i="86" s="1"/>
  <c r="J255" i="86"/>
  <c r="H255" i="86"/>
  <c r="E255" i="86"/>
  <c r="G255" i="86" s="1"/>
  <c r="H254" i="86"/>
  <c r="J254" i="86" s="1"/>
  <c r="E254" i="86"/>
  <c r="G254" i="86" s="1"/>
  <c r="H253" i="86"/>
  <c r="J253" i="86" s="1"/>
  <c r="E253" i="86"/>
  <c r="G253" i="86" s="1"/>
  <c r="H252" i="86"/>
  <c r="J252" i="86" s="1"/>
  <c r="E252" i="86"/>
  <c r="G252" i="86" s="1"/>
  <c r="C235" i="86"/>
  <c r="H234" i="86"/>
  <c r="J234" i="86" s="1"/>
  <c r="E234" i="86"/>
  <c r="G234" i="86" s="1"/>
  <c r="H233" i="86"/>
  <c r="J233" i="86" s="1"/>
  <c r="E233" i="86"/>
  <c r="G233" i="86" s="1"/>
  <c r="H232" i="86"/>
  <c r="J232" i="86" s="1"/>
  <c r="E232" i="86"/>
  <c r="G232" i="86" s="1"/>
  <c r="H231" i="86"/>
  <c r="J231" i="86" s="1"/>
  <c r="E231" i="86"/>
  <c r="G231" i="86" s="1"/>
  <c r="H230" i="86"/>
  <c r="J230" i="86" s="1"/>
  <c r="E230" i="86"/>
  <c r="G230" i="86" s="1"/>
  <c r="H229" i="86"/>
  <c r="J229" i="86" s="1"/>
  <c r="E229" i="86"/>
  <c r="G229" i="86" s="1"/>
  <c r="H228" i="86"/>
  <c r="J228" i="86" s="1"/>
  <c r="E228" i="86"/>
  <c r="G228" i="86" s="1"/>
  <c r="H227" i="86"/>
  <c r="J227" i="86" s="1"/>
  <c r="E227" i="86"/>
  <c r="G227" i="86" s="1"/>
  <c r="H226" i="86"/>
  <c r="J226" i="86" s="1"/>
  <c r="E226" i="86"/>
  <c r="G226" i="86" s="1"/>
  <c r="H225" i="86"/>
  <c r="J225" i="86" s="1"/>
  <c r="E225" i="86"/>
  <c r="G225" i="86" s="1"/>
  <c r="H224" i="86"/>
  <c r="J224" i="86" s="1"/>
  <c r="E224" i="86"/>
  <c r="G224" i="86" s="1"/>
  <c r="H223" i="86"/>
  <c r="J223" i="86" s="1"/>
  <c r="E223" i="86"/>
  <c r="G223" i="86" s="1"/>
  <c r="H222" i="86"/>
  <c r="J222" i="86" s="1"/>
  <c r="E222" i="86"/>
  <c r="G222" i="86" s="1"/>
  <c r="H221" i="86"/>
  <c r="J221" i="86" s="1"/>
  <c r="E221" i="86"/>
  <c r="G221" i="86" s="1"/>
  <c r="H220" i="86"/>
  <c r="J220" i="86" s="1"/>
  <c r="E220" i="86"/>
  <c r="G220" i="86" s="1"/>
  <c r="H219" i="86"/>
  <c r="J219" i="86" s="1"/>
  <c r="E219" i="86"/>
  <c r="G219" i="86" s="1"/>
  <c r="H218" i="86"/>
  <c r="J218" i="86" s="1"/>
  <c r="E218" i="86"/>
  <c r="G218" i="86" s="1"/>
  <c r="H217" i="86"/>
  <c r="J217" i="86" s="1"/>
  <c r="E217" i="86"/>
  <c r="G217" i="86" s="1"/>
  <c r="C200" i="86"/>
  <c r="H199" i="86"/>
  <c r="J199" i="86" s="1"/>
  <c r="E199" i="86"/>
  <c r="G199" i="86" s="1"/>
  <c r="H198" i="86"/>
  <c r="J198" i="86" s="1"/>
  <c r="E198" i="86"/>
  <c r="G198" i="86" s="1"/>
  <c r="H197" i="86"/>
  <c r="J197" i="86" s="1"/>
  <c r="E197" i="86"/>
  <c r="G197" i="86" s="1"/>
  <c r="H196" i="86"/>
  <c r="J196" i="86" s="1"/>
  <c r="E196" i="86"/>
  <c r="G196" i="86" s="1"/>
  <c r="J195" i="86"/>
  <c r="H195" i="86"/>
  <c r="E195" i="86"/>
  <c r="G195" i="86" s="1"/>
  <c r="H194" i="86"/>
  <c r="J194" i="86" s="1"/>
  <c r="E194" i="86"/>
  <c r="G194" i="86" s="1"/>
  <c r="H193" i="86"/>
  <c r="J193" i="86" s="1"/>
  <c r="E193" i="86"/>
  <c r="G193" i="86" s="1"/>
  <c r="H192" i="86"/>
  <c r="J192" i="86" s="1"/>
  <c r="E192" i="86"/>
  <c r="G192" i="86" s="1"/>
  <c r="H191" i="86"/>
  <c r="J191" i="86" s="1"/>
  <c r="E191" i="86"/>
  <c r="G191" i="86" s="1"/>
  <c r="H190" i="86"/>
  <c r="J190" i="86" s="1"/>
  <c r="E190" i="86"/>
  <c r="G190" i="86" s="1"/>
  <c r="J189" i="86"/>
  <c r="H189" i="86"/>
  <c r="E189" i="86"/>
  <c r="G189" i="86" s="1"/>
  <c r="H188" i="86"/>
  <c r="J188" i="86" s="1"/>
  <c r="E188" i="86"/>
  <c r="G188" i="86" s="1"/>
  <c r="H187" i="86"/>
  <c r="J187" i="86" s="1"/>
  <c r="E187" i="86"/>
  <c r="G187" i="86" s="1"/>
  <c r="H186" i="86"/>
  <c r="J186" i="86" s="1"/>
  <c r="E186" i="86"/>
  <c r="G186" i="86" s="1"/>
  <c r="H185" i="86"/>
  <c r="J185" i="86" s="1"/>
  <c r="E185" i="86"/>
  <c r="G185" i="86" s="1"/>
  <c r="H184" i="86"/>
  <c r="J184" i="86" s="1"/>
  <c r="E184" i="86"/>
  <c r="G184" i="86" s="1"/>
  <c r="H183" i="86"/>
  <c r="J183" i="86" s="1"/>
  <c r="E183" i="86"/>
  <c r="G183" i="86" s="1"/>
  <c r="H182" i="86"/>
  <c r="J182" i="86" s="1"/>
  <c r="E182" i="86"/>
  <c r="G182" i="86" s="1"/>
  <c r="C165" i="86"/>
  <c r="H164" i="86"/>
  <c r="J164" i="86" s="1"/>
  <c r="E164" i="86"/>
  <c r="G164" i="86" s="1"/>
  <c r="H163" i="86"/>
  <c r="J163" i="86" s="1"/>
  <c r="E163" i="86"/>
  <c r="G163" i="86" s="1"/>
  <c r="H162" i="86"/>
  <c r="J162" i="86" s="1"/>
  <c r="E162" i="86"/>
  <c r="G162" i="86" s="1"/>
  <c r="H161" i="86"/>
  <c r="J161" i="86" s="1"/>
  <c r="E161" i="86"/>
  <c r="G161" i="86" s="1"/>
  <c r="H160" i="86"/>
  <c r="J160" i="86" s="1"/>
  <c r="E160" i="86"/>
  <c r="G160" i="86" s="1"/>
  <c r="H159" i="86"/>
  <c r="J159" i="86" s="1"/>
  <c r="E159" i="86"/>
  <c r="G159" i="86" s="1"/>
  <c r="H158" i="86"/>
  <c r="J158" i="86" s="1"/>
  <c r="E158" i="86"/>
  <c r="G158" i="86" s="1"/>
  <c r="J157" i="86"/>
  <c r="H157" i="86"/>
  <c r="E157" i="86"/>
  <c r="G157" i="86" s="1"/>
  <c r="H156" i="86"/>
  <c r="J156" i="86" s="1"/>
  <c r="E156" i="86"/>
  <c r="G156" i="86" s="1"/>
  <c r="H155" i="86"/>
  <c r="J155" i="86" s="1"/>
  <c r="E155" i="86"/>
  <c r="G155" i="86" s="1"/>
  <c r="J154" i="86"/>
  <c r="H154" i="86"/>
  <c r="E154" i="86"/>
  <c r="G154" i="86" s="1"/>
  <c r="H153" i="86"/>
  <c r="J153" i="86" s="1"/>
  <c r="E153" i="86"/>
  <c r="G153" i="86" s="1"/>
  <c r="H152" i="86"/>
  <c r="J152" i="86" s="1"/>
  <c r="G152" i="86"/>
  <c r="E152" i="86"/>
  <c r="H151" i="86"/>
  <c r="J151" i="86" s="1"/>
  <c r="E151" i="86"/>
  <c r="G151" i="86" s="1"/>
  <c r="H150" i="86"/>
  <c r="J150" i="86" s="1"/>
  <c r="E150" i="86"/>
  <c r="G150" i="86" s="1"/>
  <c r="H149" i="86"/>
  <c r="J149" i="86" s="1"/>
  <c r="E149" i="86"/>
  <c r="G149" i="86" s="1"/>
  <c r="J148" i="86"/>
  <c r="H148" i="86"/>
  <c r="E148" i="86"/>
  <c r="G148" i="86" s="1"/>
  <c r="H147" i="86"/>
  <c r="J147" i="86" s="1"/>
  <c r="E147" i="86"/>
  <c r="C132" i="86"/>
  <c r="H131" i="86"/>
  <c r="J131" i="86" s="1"/>
  <c r="E131" i="86"/>
  <c r="G131" i="86" s="1"/>
  <c r="H130" i="86"/>
  <c r="J130" i="86" s="1"/>
  <c r="E130" i="86"/>
  <c r="G130" i="86" s="1"/>
  <c r="H129" i="86"/>
  <c r="J129" i="86" s="1"/>
  <c r="E129" i="86"/>
  <c r="G129" i="86" s="1"/>
  <c r="H128" i="86"/>
  <c r="J128" i="86" s="1"/>
  <c r="E128" i="86"/>
  <c r="G128" i="86" s="1"/>
  <c r="H127" i="86"/>
  <c r="J127" i="86" s="1"/>
  <c r="E127" i="86"/>
  <c r="G127" i="86" s="1"/>
  <c r="J126" i="86"/>
  <c r="H126" i="86"/>
  <c r="E126" i="86"/>
  <c r="G126" i="86" s="1"/>
  <c r="H125" i="86"/>
  <c r="J125" i="86" s="1"/>
  <c r="E125" i="86"/>
  <c r="G125" i="86" s="1"/>
  <c r="H124" i="86"/>
  <c r="J124" i="86" s="1"/>
  <c r="E124" i="86"/>
  <c r="G124" i="86" s="1"/>
  <c r="H123" i="86"/>
  <c r="J123" i="86" s="1"/>
  <c r="G123" i="86"/>
  <c r="E123" i="86"/>
  <c r="H122" i="86"/>
  <c r="J122" i="86" s="1"/>
  <c r="E122" i="86"/>
  <c r="G122" i="86" s="1"/>
  <c r="H121" i="86"/>
  <c r="J121" i="86" s="1"/>
  <c r="E121" i="86"/>
  <c r="G121" i="86" s="1"/>
  <c r="H120" i="86"/>
  <c r="J120" i="86" s="1"/>
  <c r="E120" i="86"/>
  <c r="G120" i="86" s="1"/>
  <c r="H119" i="86"/>
  <c r="J119" i="86" s="1"/>
  <c r="E119" i="86"/>
  <c r="G119" i="86" s="1"/>
  <c r="H118" i="86"/>
  <c r="J118" i="86" s="1"/>
  <c r="E118" i="86"/>
  <c r="G118" i="86" s="1"/>
  <c r="H117" i="86"/>
  <c r="J117" i="86" s="1"/>
  <c r="E117" i="86"/>
  <c r="G117" i="86" s="1"/>
  <c r="H116" i="86"/>
  <c r="J116" i="86" s="1"/>
  <c r="E116" i="86"/>
  <c r="G116" i="86" s="1"/>
  <c r="H115" i="86"/>
  <c r="J115" i="86" s="1"/>
  <c r="E115" i="86"/>
  <c r="G115" i="86" s="1"/>
  <c r="H114" i="86"/>
  <c r="J114" i="86" s="1"/>
  <c r="E114" i="86"/>
  <c r="G114" i="86" s="1"/>
  <c r="C98" i="86"/>
  <c r="H97" i="86"/>
  <c r="J97" i="86" s="1"/>
  <c r="E97" i="86"/>
  <c r="G97" i="86" s="1"/>
  <c r="J96" i="86"/>
  <c r="H96" i="86"/>
  <c r="E96" i="86"/>
  <c r="G96" i="86" s="1"/>
  <c r="H95" i="86"/>
  <c r="J95" i="86" s="1"/>
  <c r="E95" i="86"/>
  <c r="G95" i="86" s="1"/>
  <c r="H94" i="86"/>
  <c r="J94" i="86" s="1"/>
  <c r="E94" i="86"/>
  <c r="G94" i="86" s="1"/>
  <c r="H93" i="86"/>
  <c r="J93" i="86" s="1"/>
  <c r="E93" i="86"/>
  <c r="G93" i="86" s="1"/>
  <c r="J92" i="86"/>
  <c r="H92" i="86"/>
  <c r="E92" i="86"/>
  <c r="G92" i="86" s="1"/>
  <c r="J91" i="86"/>
  <c r="H91" i="86"/>
  <c r="E91" i="86"/>
  <c r="G91" i="86" s="1"/>
  <c r="H90" i="86"/>
  <c r="J90" i="86" s="1"/>
  <c r="G90" i="86"/>
  <c r="E90" i="86"/>
  <c r="H89" i="86"/>
  <c r="J89" i="86" s="1"/>
  <c r="E89" i="86"/>
  <c r="G89" i="86" s="1"/>
  <c r="H88" i="86"/>
  <c r="J88" i="86" s="1"/>
  <c r="G88" i="86"/>
  <c r="E88" i="86"/>
  <c r="H87" i="86"/>
  <c r="J87" i="86" s="1"/>
  <c r="E87" i="86"/>
  <c r="G87" i="86" s="1"/>
  <c r="H86" i="86"/>
  <c r="J86" i="86" s="1"/>
  <c r="E86" i="86"/>
  <c r="G86" i="86" s="1"/>
  <c r="H85" i="86"/>
  <c r="J85" i="86" s="1"/>
  <c r="E85" i="86"/>
  <c r="G85" i="86" s="1"/>
  <c r="H84" i="86"/>
  <c r="J84" i="86" s="1"/>
  <c r="E84" i="86"/>
  <c r="G84" i="86" s="1"/>
  <c r="H83" i="86"/>
  <c r="J83" i="86" s="1"/>
  <c r="E83" i="86"/>
  <c r="G83" i="86" s="1"/>
  <c r="H82" i="86"/>
  <c r="J82" i="86" s="1"/>
  <c r="E82" i="86"/>
  <c r="G82" i="86" s="1"/>
  <c r="H81" i="86"/>
  <c r="J81" i="86" s="1"/>
  <c r="E81" i="86"/>
  <c r="G81" i="86" s="1"/>
  <c r="H80" i="86"/>
  <c r="J80" i="86" s="1"/>
  <c r="G80" i="86"/>
  <c r="E80" i="86"/>
  <c r="C64" i="86"/>
  <c r="H63" i="86"/>
  <c r="J63" i="86" s="1"/>
  <c r="E63" i="86"/>
  <c r="G63" i="86" s="1"/>
  <c r="H62" i="86"/>
  <c r="J62" i="86" s="1"/>
  <c r="E62" i="86"/>
  <c r="G62" i="86" s="1"/>
  <c r="J61" i="86"/>
  <c r="H61" i="86"/>
  <c r="E61" i="86"/>
  <c r="G61" i="86" s="1"/>
  <c r="H60" i="86"/>
  <c r="J60" i="86" s="1"/>
  <c r="E60" i="86"/>
  <c r="G60" i="86" s="1"/>
  <c r="H59" i="86"/>
  <c r="J59" i="86" s="1"/>
  <c r="E59" i="86"/>
  <c r="G59" i="86" s="1"/>
  <c r="H58" i="86"/>
  <c r="J58" i="86" s="1"/>
  <c r="E58" i="86"/>
  <c r="G58" i="86" s="1"/>
  <c r="H57" i="86"/>
  <c r="J57" i="86" s="1"/>
  <c r="G57" i="86"/>
  <c r="E57" i="86"/>
  <c r="H56" i="86"/>
  <c r="J56" i="86" s="1"/>
  <c r="E56" i="86"/>
  <c r="G56" i="86" s="1"/>
  <c r="H55" i="86"/>
  <c r="J55" i="86" s="1"/>
  <c r="E55" i="86"/>
  <c r="G55" i="86" s="1"/>
  <c r="H54" i="86"/>
  <c r="J54" i="86" s="1"/>
  <c r="E54" i="86"/>
  <c r="G54" i="86" s="1"/>
  <c r="H53" i="86"/>
  <c r="J53" i="86" s="1"/>
  <c r="E53" i="86"/>
  <c r="G53" i="86" s="1"/>
  <c r="H52" i="86"/>
  <c r="J52" i="86" s="1"/>
  <c r="E52" i="86"/>
  <c r="G52" i="86" s="1"/>
  <c r="H51" i="86"/>
  <c r="J51" i="86" s="1"/>
  <c r="E51" i="86"/>
  <c r="G51" i="86" s="1"/>
  <c r="H50" i="86"/>
  <c r="J50" i="86" s="1"/>
  <c r="E50" i="86"/>
  <c r="G50" i="86" s="1"/>
  <c r="H49" i="86"/>
  <c r="J49" i="86" s="1"/>
  <c r="E49" i="86"/>
  <c r="G49" i="86" s="1"/>
  <c r="H48" i="86"/>
  <c r="J48" i="86" s="1"/>
  <c r="E48" i="86"/>
  <c r="G48" i="86" s="1"/>
  <c r="H47" i="86"/>
  <c r="J47" i="86" s="1"/>
  <c r="E47" i="86"/>
  <c r="G47" i="86" s="1"/>
  <c r="H46" i="86"/>
  <c r="J46" i="86" s="1"/>
  <c r="E46" i="86"/>
  <c r="G46" i="86" s="1"/>
  <c r="C29" i="86"/>
  <c r="H28" i="86"/>
  <c r="J28" i="86" s="1"/>
  <c r="E28" i="86"/>
  <c r="G28" i="86" s="1"/>
  <c r="H27" i="86"/>
  <c r="J27" i="86" s="1"/>
  <c r="E27" i="86"/>
  <c r="G27" i="86" s="1"/>
  <c r="H26" i="86"/>
  <c r="J26" i="86" s="1"/>
  <c r="E26" i="86"/>
  <c r="G26" i="86" s="1"/>
  <c r="H25" i="86"/>
  <c r="J25" i="86" s="1"/>
  <c r="E25" i="86"/>
  <c r="G25" i="86" s="1"/>
  <c r="H24" i="86"/>
  <c r="J24" i="86" s="1"/>
  <c r="E24" i="86"/>
  <c r="G24" i="86" s="1"/>
  <c r="H23" i="86"/>
  <c r="J23" i="86" s="1"/>
  <c r="E23" i="86"/>
  <c r="G23" i="86" s="1"/>
  <c r="H22" i="86"/>
  <c r="J22" i="86" s="1"/>
  <c r="E22" i="86"/>
  <c r="G22" i="86" s="1"/>
  <c r="H21" i="86"/>
  <c r="J21" i="86" s="1"/>
  <c r="E21" i="86"/>
  <c r="G21" i="86" s="1"/>
  <c r="J20" i="86"/>
  <c r="H20" i="86"/>
  <c r="G20" i="86"/>
  <c r="E20" i="86"/>
  <c r="H19" i="86"/>
  <c r="J19" i="86" s="1"/>
  <c r="E19" i="86"/>
  <c r="G19" i="86" s="1"/>
  <c r="H18" i="86"/>
  <c r="J18" i="86" s="1"/>
  <c r="E18" i="86"/>
  <c r="G18" i="86" s="1"/>
  <c r="H17" i="86"/>
  <c r="J17" i="86" s="1"/>
  <c r="E17" i="86"/>
  <c r="G17" i="86" s="1"/>
  <c r="J16" i="86"/>
  <c r="H16" i="86"/>
  <c r="E16" i="86"/>
  <c r="G16" i="86" s="1"/>
  <c r="H15" i="86"/>
  <c r="J15" i="86" s="1"/>
  <c r="E15" i="86"/>
  <c r="G15" i="86" s="1"/>
  <c r="H14" i="86"/>
  <c r="J14" i="86" s="1"/>
  <c r="G14" i="86"/>
  <c r="E14" i="86"/>
  <c r="H13" i="86"/>
  <c r="J13" i="86" s="1"/>
  <c r="E13" i="86"/>
  <c r="G13" i="86" s="1"/>
  <c r="H12" i="86"/>
  <c r="J12" i="86" s="1"/>
  <c r="G12" i="86"/>
  <c r="E12" i="86"/>
  <c r="H11" i="86"/>
  <c r="J11" i="86" s="1"/>
  <c r="E11" i="86"/>
  <c r="C131" i="87"/>
  <c r="H130" i="87"/>
  <c r="I130" i="87" s="1"/>
  <c r="E130" i="87"/>
  <c r="G130" i="87" s="1"/>
  <c r="H129" i="87"/>
  <c r="I129" i="87" s="1"/>
  <c r="E129" i="87"/>
  <c r="G129" i="87" s="1"/>
  <c r="H128" i="87"/>
  <c r="I128" i="87" s="1"/>
  <c r="E128" i="87"/>
  <c r="G128" i="87" s="1"/>
  <c r="H127" i="87"/>
  <c r="I127" i="87" s="1"/>
  <c r="E127" i="87"/>
  <c r="G127" i="87" s="1"/>
  <c r="H126" i="87"/>
  <c r="I126" i="87" s="1"/>
  <c r="G126" i="87"/>
  <c r="E126" i="87"/>
  <c r="H125" i="87"/>
  <c r="I125" i="87" s="1"/>
  <c r="E125" i="87"/>
  <c r="G125" i="87" s="1"/>
  <c r="H124" i="87"/>
  <c r="I124" i="87" s="1"/>
  <c r="E124" i="87"/>
  <c r="G124" i="87" s="1"/>
  <c r="H123" i="87"/>
  <c r="I123" i="87" s="1"/>
  <c r="E123" i="87"/>
  <c r="G123" i="87" s="1"/>
  <c r="H122" i="87"/>
  <c r="I122" i="87" s="1"/>
  <c r="E122" i="87"/>
  <c r="G122" i="87" s="1"/>
  <c r="H121" i="87"/>
  <c r="I121" i="87" s="1"/>
  <c r="E121" i="87"/>
  <c r="G121" i="87" s="1"/>
  <c r="H120" i="87"/>
  <c r="I120" i="87" s="1"/>
  <c r="G120" i="87"/>
  <c r="E120" i="87"/>
  <c r="H119" i="87"/>
  <c r="I119" i="87" s="1"/>
  <c r="E119" i="87"/>
  <c r="G119" i="87" s="1"/>
  <c r="H118" i="87"/>
  <c r="I118" i="87" s="1"/>
  <c r="E118" i="87"/>
  <c r="G118" i="87" s="1"/>
  <c r="I117" i="87"/>
  <c r="H117" i="87"/>
  <c r="E117" i="87"/>
  <c r="G117" i="87" s="1"/>
  <c r="H116" i="87"/>
  <c r="I116" i="87" s="1"/>
  <c r="E116" i="87"/>
  <c r="G116" i="87" s="1"/>
  <c r="H115" i="87"/>
  <c r="I115" i="87" s="1"/>
  <c r="E115" i="87"/>
  <c r="G115" i="87" s="1"/>
  <c r="H114" i="87"/>
  <c r="I114" i="87" s="1"/>
  <c r="E114" i="87"/>
  <c r="G114" i="87" s="1"/>
  <c r="H113" i="87"/>
  <c r="I113" i="87" s="1"/>
  <c r="E113" i="87"/>
  <c r="G113" i="87" s="1"/>
  <c r="C97" i="87"/>
  <c r="I96" i="87"/>
  <c r="H96" i="87"/>
  <c r="E96" i="87"/>
  <c r="G96" i="87" s="1"/>
  <c r="H95" i="87"/>
  <c r="I95" i="87" s="1"/>
  <c r="E95" i="87"/>
  <c r="G95" i="87" s="1"/>
  <c r="H94" i="87"/>
  <c r="I94" i="87" s="1"/>
  <c r="E94" i="87"/>
  <c r="G94" i="87" s="1"/>
  <c r="H93" i="87"/>
  <c r="I93" i="87" s="1"/>
  <c r="E93" i="87"/>
  <c r="G93" i="87" s="1"/>
  <c r="H92" i="87"/>
  <c r="I92" i="87" s="1"/>
  <c r="E92" i="87"/>
  <c r="G92" i="87" s="1"/>
  <c r="H91" i="87"/>
  <c r="I91" i="87" s="1"/>
  <c r="E91" i="87"/>
  <c r="G91" i="87" s="1"/>
  <c r="H90" i="87"/>
  <c r="I90" i="87" s="1"/>
  <c r="E90" i="87"/>
  <c r="G90" i="87" s="1"/>
  <c r="H89" i="87"/>
  <c r="I89" i="87" s="1"/>
  <c r="E89" i="87"/>
  <c r="G89" i="87" s="1"/>
  <c r="H88" i="87"/>
  <c r="I88" i="87" s="1"/>
  <c r="E88" i="87"/>
  <c r="G88" i="87" s="1"/>
  <c r="H87" i="87"/>
  <c r="I87" i="87" s="1"/>
  <c r="E87" i="87"/>
  <c r="G87" i="87" s="1"/>
  <c r="H86" i="87"/>
  <c r="I86" i="87" s="1"/>
  <c r="E86" i="87"/>
  <c r="G86" i="87" s="1"/>
  <c r="H85" i="87"/>
  <c r="I85" i="87" s="1"/>
  <c r="E85" i="87"/>
  <c r="G85" i="87" s="1"/>
  <c r="H84" i="87"/>
  <c r="I84" i="87" s="1"/>
  <c r="E84" i="87"/>
  <c r="G84" i="87" s="1"/>
  <c r="H83" i="87"/>
  <c r="I83" i="87" s="1"/>
  <c r="E83" i="87"/>
  <c r="G83" i="87" s="1"/>
  <c r="H82" i="87"/>
  <c r="I82" i="87" s="1"/>
  <c r="E82" i="87"/>
  <c r="G82" i="87" s="1"/>
  <c r="H81" i="87"/>
  <c r="I81" i="87" s="1"/>
  <c r="E81" i="87"/>
  <c r="G81" i="87" s="1"/>
  <c r="H80" i="87"/>
  <c r="I80" i="87" s="1"/>
  <c r="E80" i="87"/>
  <c r="G80" i="87" s="1"/>
  <c r="I79" i="87"/>
  <c r="H79" i="87"/>
  <c r="E79" i="87"/>
  <c r="G79" i="87" s="1"/>
  <c r="C64" i="87"/>
  <c r="H63" i="87"/>
  <c r="I63" i="87" s="1"/>
  <c r="E63" i="87"/>
  <c r="G63" i="87" s="1"/>
  <c r="H62" i="87"/>
  <c r="I62" i="87" s="1"/>
  <c r="E62" i="87"/>
  <c r="G62" i="87" s="1"/>
  <c r="H61" i="87"/>
  <c r="I61" i="87" s="1"/>
  <c r="E61" i="87"/>
  <c r="G61" i="87" s="1"/>
  <c r="H60" i="87"/>
  <c r="I60" i="87" s="1"/>
  <c r="E60" i="87"/>
  <c r="G60" i="87" s="1"/>
  <c r="H59" i="87"/>
  <c r="I59" i="87" s="1"/>
  <c r="E59" i="87"/>
  <c r="G59" i="87" s="1"/>
  <c r="H58" i="87"/>
  <c r="I58" i="87" s="1"/>
  <c r="E58" i="87"/>
  <c r="G58" i="87" s="1"/>
  <c r="H57" i="87"/>
  <c r="I57" i="87" s="1"/>
  <c r="E57" i="87"/>
  <c r="G57" i="87" s="1"/>
  <c r="H56" i="87"/>
  <c r="I56" i="87" s="1"/>
  <c r="E56" i="87"/>
  <c r="G56" i="87" s="1"/>
  <c r="H55" i="87"/>
  <c r="I55" i="87" s="1"/>
  <c r="E55" i="87"/>
  <c r="G55" i="87" s="1"/>
  <c r="H54" i="87"/>
  <c r="I54" i="87" s="1"/>
  <c r="E54" i="87"/>
  <c r="G54" i="87" s="1"/>
  <c r="H53" i="87"/>
  <c r="I53" i="87" s="1"/>
  <c r="E53" i="87"/>
  <c r="G53" i="87" s="1"/>
  <c r="H52" i="87"/>
  <c r="I52" i="87" s="1"/>
  <c r="E52" i="87"/>
  <c r="G52" i="87" s="1"/>
  <c r="H51" i="87"/>
  <c r="I51" i="87" s="1"/>
  <c r="E51" i="87"/>
  <c r="G51" i="87" s="1"/>
  <c r="H50" i="87"/>
  <c r="I50" i="87" s="1"/>
  <c r="G50" i="87"/>
  <c r="E50" i="87"/>
  <c r="H49" i="87"/>
  <c r="I49" i="87" s="1"/>
  <c r="E49" i="87"/>
  <c r="G49" i="87" s="1"/>
  <c r="H48" i="87"/>
  <c r="I48" i="87" s="1"/>
  <c r="G48" i="87"/>
  <c r="E48" i="87"/>
  <c r="H47" i="87"/>
  <c r="I47" i="87" s="1"/>
  <c r="E47" i="87"/>
  <c r="G47" i="87" s="1"/>
  <c r="H46" i="87"/>
  <c r="I46" i="87" s="1"/>
  <c r="E46" i="87"/>
  <c r="G46" i="87" s="1"/>
  <c r="C29" i="87"/>
  <c r="H28" i="87"/>
  <c r="I28" i="87" s="1"/>
  <c r="E28" i="87"/>
  <c r="G28" i="87" s="1"/>
  <c r="H27" i="87"/>
  <c r="I27" i="87" s="1"/>
  <c r="E27" i="87"/>
  <c r="G27" i="87" s="1"/>
  <c r="H26" i="87"/>
  <c r="I26" i="87" s="1"/>
  <c r="E26" i="87"/>
  <c r="G26" i="87" s="1"/>
  <c r="I25" i="87"/>
  <c r="H25" i="87"/>
  <c r="E25" i="87"/>
  <c r="G25" i="87" s="1"/>
  <c r="H24" i="87"/>
  <c r="I24" i="87" s="1"/>
  <c r="E24" i="87"/>
  <c r="G24" i="87" s="1"/>
  <c r="H23" i="87"/>
  <c r="I23" i="87" s="1"/>
  <c r="E23" i="87"/>
  <c r="G23" i="87" s="1"/>
  <c r="H22" i="87"/>
  <c r="I22" i="87" s="1"/>
  <c r="E22" i="87"/>
  <c r="G22" i="87" s="1"/>
  <c r="I21" i="87"/>
  <c r="H21" i="87"/>
  <c r="E21" i="87"/>
  <c r="G21" i="87" s="1"/>
  <c r="H20" i="87"/>
  <c r="I20" i="87" s="1"/>
  <c r="E20" i="87"/>
  <c r="G20" i="87" s="1"/>
  <c r="H19" i="87"/>
  <c r="I19" i="87" s="1"/>
  <c r="E19" i="87"/>
  <c r="G19" i="87" s="1"/>
  <c r="H18" i="87"/>
  <c r="I18" i="87" s="1"/>
  <c r="E18" i="87"/>
  <c r="G18" i="87" s="1"/>
  <c r="I17" i="87"/>
  <c r="H17" i="87"/>
  <c r="E17" i="87"/>
  <c r="G17" i="87" s="1"/>
  <c r="H16" i="87"/>
  <c r="I16" i="87" s="1"/>
  <c r="E16" i="87"/>
  <c r="G16" i="87" s="1"/>
  <c r="H15" i="87"/>
  <c r="I15" i="87" s="1"/>
  <c r="E15" i="87"/>
  <c r="G15" i="87" s="1"/>
  <c r="H14" i="87"/>
  <c r="I14" i="87" s="1"/>
  <c r="E14" i="87"/>
  <c r="G14" i="87" s="1"/>
  <c r="H13" i="87"/>
  <c r="I13" i="87" s="1"/>
  <c r="E13" i="87"/>
  <c r="G13" i="87" s="1"/>
  <c r="H12" i="87"/>
  <c r="I12" i="87" s="1"/>
  <c r="E12" i="87"/>
  <c r="G12" i="87" s="1"/>
  <c r="H11" i="87"/>
  <c r="I11" i="87" s="1"/>
  <c r="E11" i="87"/>
  <c r="C3213" i="88"/>
  <c r="H3212" i="88"/>
  <c r="E3212" i="88"/>
  <c r="G3212" i="88" s="1"/>
  <c r="H3211" i="88"/>
  <c r="M3211" i="88" s="1"/>
  <c r="E3211" i="88"/>
  <c r="G3211" i="88" s="1"/>
  <c r="H3210" i="88"/>
  <c r="K3210" i="88" s="1"/>
  <c r="E3210" i="88"/>
  <c r="G3210" i="88" s="1"/>
  <c r="H3209" i="88"/>
  <c r="G3209" i="88"/>
  <c r="E3209" i="88"/>
  <c r="H3208" i="88"/>
  <c r="K3208" i="88" s="1"/>
  <c r="E3208" i="88"/>
  <c r="G3208" i="88" s="1"/>
  <c r="M3207" i="88"/>
  <c r="H3207" i="88"/>
  <c r="K3207" i="88" s="1"/>
  <c r="G3207" i="88"/>
  <c r="E3207" i="88"/>
  <c r="H3206" i="88"/>
  <c r="K3206" i="88" s="1"/>
  <c r="E3206" i="88"/>
  <c r="G3206" i="88" s="1"/>
  <c r="H3205" i="88"/>
  <c r="M3205" i="88" s="1"/>
  <c r="E3205" i="88"/>
  <c r="G3205" i="88" s="1"/>
  <c r="K3204" i="88"/>
  <c r="H3204" i="88"/>
  <c r="M3204" i="88" s="1"/>
  <c r="E3204" i="88"/>
  <c r="G3204" i="88" s="1"/>
  <c r="H3203" i="88"/>
  <c r="M3203" i="88" s="1"/>
  <c r="E3203" i="88"/>
  <c r="G3203" i="88" s="1"/>
  <c r="K3202" i="88"/>
  <c r="H3202" i="88"/>
  <c r="M3202" i="88" s="1"/>
  <c r="E3202" i="88"/>
  <c r="G3202" i="88" s="1"/>
  <c r="H3201" i="88"/>
  <c r="E3201" i="88"/>
  <c r="G3201" i="88" s="1"/>
  <c r="H3200" i="88"/>
  <c r="K3200" i="88" s="1"/>
  <c r="E3200" i="88"/>
  <c r="G3200" i="88" s="1"/>
  <c r="H3199" i="88"/>
  <c r="M3199" i="88" s="1"/>
  <c r="E3199" i="88"/>
  <c r="G3199" i="88" s="1"/>
  <c r="H3198" i="88"/>
  <c r="K3198" i="88" s="1"/>
  <c r="E3198" i="88"/>
  <c r="G3198" i="88" s="1"/>
  <c r="H3197" i="88"/>
  <c r="M3197" i="88" s="1"/>
  <c r="E3197" i="88"/>
  <c r="G3197" i="88" s="1"/>
  <c r="H3196" i="88"/>
  <c r="M3196" i="88" s="1"/>
  <c r="E3196" i="88"/>
  <c r="G3196" i="88" s="1"/>
  <c r="H3195" i="88"/>
  <c r="M3195" i="88" s="1"/>
  <c r="E3195" i="88"/>
  <c r="G3195" i="88" s="1"/>
  <c r="C3173" i="88"/>
  <c r="H3172" i="88"/>
  <c r="M3172" i="88" s="1"/>
  <c r="E3172" i="88"/>
  <c r="G3172" i="88" s="1"/>
  <c r="H3171" i="88"/>
  <c r="M3171" i="88" s="1"/>
  <c r="E3171" i="88"/>
  <c r="G3171" i="88" s="1"/>
  <c r="H3170" i="88"/>
  <c r="M3170" i="88" s="1"/>
  <c r="E3170" i="88"/>
  <c r="G3170" i="88" s="1"/>
  <c r="H3169" i="88"/>
  <c r="M3169" i="88" s="1"/>
  <c r="E3169" i="88"/>
  <c r="G3169" i="88" s="1"/>
  <c r="H3168" i="88"/>
  <c r="E3168" i="88"/>
  <c r="G3168" i="88" s="1"/>
  <c r="H3167" i="88"/>
  <c r="K3167" i="88" s="1"/>
  <c r="E3167" i="88"/>
  <c r="G3167" i="88" s="1"/>
  <c r="H3166" i="88"/>
  <c r="M3166" i="88" s="1"/>
  <c r="E3166" i="88"/>
  <c r="G3166" i="88" s="1"/>
  <c r="H3165" i="88"/>
  <c r="M3165" i="88" s="1"/>
  <c r="E3165" i="88"/>
  <c r="G3165" i="88" s="1"/>
  <c r="H3164" i="88"/>
  <c r="M3164" i="88" s="1"/>
  <c r="E3164" i="88"/>
  <c r="G3164" i="88" s="1"/>
  <c r="H3163" i="88"/>
  <c r="G3163" i="88"/>
  <c r="E3163" i="88"/>
  <c r="K3162" i="88"/>
  <c r="H3162" i="88"/>
  <c r="M3162" i="88" s="1"/>
  <c r="E3162" i="88"/>
  <c r="G3162" i="88" s="1"/>
  <c r="H3161" i="88"/>
  <c r="E3161" i="88"/>
  <c r="G3161" i="88" s="1"/>
  <c r="H3160" i="88"/>
  <c r="E3160" i="88"/>
  <c r="G3160" i="88" s="1"/>
  <c r="H3159" i="88"/>
  <c r="E3159" i="88"/>
  <c r="G3159" i="88" s="1"/>
  <c r="H3158" i="88"/>
  <c r="G3158" i="88"/>
  <c r="E3158" i="88"/>
  <c r="H3157" i="88"/>
  <c r="E3157" i="88"/>
  <c r="G3157" i="88" s="1"/>
  <c r="K3156" i="88"/>
  <c r="H3156" i="88"/>
  <c r="M3156" i="88" s="1"/>
  <c r="G3156" i="88"/>
  <c r="E3156" i="88"/>
  <c r="H3155" i="88"/>
  <c r="E3155" i="88"/>
  <c r="C3132" i="88"/>
  <c r="H3131" i="88"/>
  <c r="M3131" i="88" s="1"/>
  <c r="E3131" i="88"/>
  <c r="G3131" i="88" s="1"/>
  <c r="M3130" i="88"/>
  <c r="K3130" i="88"/>
  <c r="H3130" i="88"/>
  <c r="E3130" i="88"/>
  <c r="G3130" i="88" s="1"/>
  <c r="K3129" i="88"/>
  <c r="H3129" i="88"/>
  <c r="M3129" i="88" s="1"/>
  <c r="G3129" i="88"/>
  <c r="E3129" i="88"/>
  <c r="H3128" i="88"/>
  <c r="M3128" i="88" s="1"/>
  <c r="E3128" i="88"/>
  <c r="G3128" i="88" s="1"/>
  <c r="H3127" i="88"/>
  <c r="K3127" i="88" s="1"/>
  <c r="E3127" i="88"/>
  <c r="G3127" i="88" s="1"/>
  <c r="H3126" i="88"/>
  <c r="E3126" i="88"/>
  <c r="G3126" i="88" s="1"/>
  <c r="H3125" i="88"/>
  <c r="K3125" i="88" s="1"/>
  <c r="E3125" i="88"/>
  <c r="G3125" i="88" s="1"/>
  <c r="H3124" i="88"/>
  <c r="G3124" i="88"/>
  <c r="E3124" i="88"/>
  <c r="K3123" i="88"/>
  <c r="H3123" i="88"/>
  <c r="M3123" i="88" s="1"/>
  <c r="E3123" i="88"/>
  <c r="G3123" i="88" s="1"/>
  <c r="K3122" i="88"/>
  <c r="H3122" i="88"/>
  <c r="M3122" i="88" s="1"/>
  <c r="G3122" i="88"/>
  <c r="E3122" i="88"/>
  <c r="H3121" i="88"/>
  <c r="M3121" i="88" s="1"/>
  <c r="E3121" i="88"/>
  <c r="G3121" i="88" s="1"/>
  <c r="H3120" i="88"/>
  <c r="M3120" i="88" s="1"/>
  <c r="E3120" i="88"/>
  <c r="G3120" i="88" s="1"/>
  <c r="H3119" i="88"/>
  <c r="K3119" i="88" s="1"/>
  <c r="E3119" i="88"/>
  <c r="G3119" i="88" s="1"/>
  <c r="H3118" i="88"/>
  <c r="E3118" i="88"/>
  <c r="G3118" i="88" s="1"/>
  <c r="H3117" i="88"/>
  <c r="E3117" i="88"/>
  <c r="G3117" i="88" s="1"/>
  <c r="H3116" i="88"/>
  <c r="K3116" i="88" s="1"/>
  <c r="E3116" i="88"/>
  <c r="G3116" i="88" s="1"/>
  <c r="H3115" i="88"/>
  <c r="M3115" i="88" s="1"/>
  <c r="E3115" i="88"/>
  <c r="G3115" i="88" s="1"/>
  <c r="H3114" i="88"/>
  <c r="K3114" i="88" s="1"/>
  <c r="E3114" i="88"/>
  <c r="G3114" i="88" s="1"/>
  <c r="C3091" i="88"/>
  <c r="H3090" i="88"/>
  <c r="K3090" i="88" s="1"/>
  <c r="G3090" i="88"/>
  <c r="E3090" i="88"/>
  <c r="H3089" i="88"/>
  <c r="M3089" i="88" s="1"/>
  <c r="E3089" i="88"/>
  <c r="G3089" i="88" s="1"/>
  <c r="H3088" i="88"/>
  <c r="M3088" i="88" s="1"/>
  <c r="E3088" i="88"/>
  <c r="G3088" i="88" s="1"/>
  <c r="H3087" i="88"/>
  <c r="E3087" i="88"/>
  <c r="G3087" i="88" s="1"/>
  <c r="H3086" i="88"/>
  <c r="E3086" i="88"/>
  <c r="G3086" i="88" s="1"/>
  <c r="H3085" i="88"/>
  <c r="K3085" i="88" s="1"/>
  <c r="E3085" i="88"/>
  <c r="G3085" i="88" s="1"/>
  <c r="H3084" i="88"/>
  <c r="E3084" i="88"/>
  <c r="G3084" i="88" s="1"/>
  <c r="H3083" i="88"/>
  <c r="K3083" i="88" s="1"/>
  <c r="E3083" i="88"/>
  <c r="G3083" i="88" s="1"/>
  <c r="H3082" i="88"/>
  <c r="E3082" i="88"/>
  <c r="G3082" i="88" s="1"/>
  <c r="H3081" i="88"/>
  <c r="M3081" i="88" s="1"/>
  <c r="E3081" i="88"/>
  <c r="G3081" i="88" s="1"/>
  <c r="K3080" i="88"/>
  <c r="H3080" i="88"/>
  <c r="M3080" i="88" s="1"/>
  <c r="E3080" i="88"/>
  <c r="G3080" i="88" s="1"/>
  <c r="H3079" i="88"/>
  <c r="M3079" i="88" s="1"/>
  <c r="E3079" i="88"/>
  <c r="G3079" i="88" s="1"/>
  <c r="H3078" i="88"/>
  <c r="M3078" i="88" s="1"/>
  <c r="E3078" i="88"/>
  <c r="G3078" i="88" s="1"/>
  <c r="H3077" i="88"/>
  <c r="K3077" i="88" s="1"/>
  <c r="E3077" i="88"/>
  <c r="G3077" i="88" s="1"/>
  <c r="H3076" i="88"/>
  <c r="E3076" i="88"/>
  <c r="G3076" i="88" s="1"/>
  <c r="H3075" i="88"/>
  <c r="K3075" i="88" s="1"/>
  <c r="E3075" i="88"/>
  <c r="G3075" i="88" s="1"/>
  <c r="H3074" i="88"/>
  <c r="M3074" i="88" s="1"/>
  <c r="E3074" i="88"/>
  <c r="G3074" i="88" s="1"/>
  <c r="H3073" i="88"/>
  <c r="M3073" i="88" s="1"/>
  <c r="E3073" i="88"/>
  <c r="C3050" i="88"/>
  <c r="H3049" i="88"/>
  <c r="K3049" i="88" s="1"/>
  <c r="E3049" i="88"/>
  <c r="G3049" i="88" s="1"/>
  <c r="H3048" i="88"/>
  <c r="K3048" i="88" s="1"/>
  <c r="E3048" i="88"/>
  <c r="G3048" i="88" s="1"/>
  <c r="H3047" i="88"/>
  <c r="M3047" i="88" s="1"/>
  <c r="E3047" i="88"/>
  <c r="G3047" i="88" s="1"/>
  <c r="H3046" i="88"/>
  <c r="M3046" i="88" s="1"/>
  <c r="E3046" i="88"/>
  <c r="G3046" i="88" s="1"/>
  <c r="H3045" i="88"/>
  <c r="M3045" i="88" s="1"/>
  <c r="E3045" i="88"/>
  <c r="G3045" i="88" s="1"/>
  <c r="H3044" i="88"/>
  <c r="M3044" i="88" s="1"/>
  <c r="E3044" i="88"/>
  <c r="G3044" i="88" s="1"/>
  <c r="H3043" i="88"/>
  <c r="E3043" i="88"/>
  <c r="G3043" i="88" s="1"/>
  <c r="H3042" i="88"/>
  <c r="E3042" i="88"/>
  <c r="G3042" i="88" s="1"/>
  <c r="H3041" i="88"/>
  <c r="K3041" i="88" s="1"/>
  <c r="E3041" i="88"/>
  <c r="G3041" i="88" s="1"/>
  <c r="M3040" i="88"/>
  <c r="K3040" i="88"/>
  <c r="H3040" i="88"/>
  <c r="E3040" i="88"/>
  <c r="G3040" i="88" s="1"/>
  <c r="H3039" i="88"/>
  <c r="M3039" i="88" s="1"/>
  <c r="E3039" i="88"/>
  <c r="G3039" i="88" s="1"/>
  <c r="H3038" i="88"/>
  <c r="K3038" i="88" s="1"/>
  <c r="E3038" i="88"/>
  <c r="G3038" i="88" s="1"/>
  <c r="H3037" i="88"/>
  <c r="G3037" i="88"/>
  <c r="E3037" i="88"/>
  <c r="H3036" i="88"/>
  <c r="M3036" i="88" s="1"/>
  <c r="E3036" i="88"/>
  <c r="G3036" i="88" s="1"/>
  <c r="H3035" i="88"/>
  <c r="K3035" i="88" s="1"/>
  <c r="E3035" i="88"/>
  <c r="G3035" i="88" s="1"/>
  <c r="H3034" i="88"/>
  <c r="E3034" i="88"/>
  <c r="G3034" i="88" s="1"/>
  <c r="H3033" i="88"/>
  <c r="M3033" i="88" s="1"/>
  <c r="E3033" i="88"/>
  <c r="G3033" i="88" s="1"/>
  <c r="K3032" i="88"/>
  <c r="H3032" i="88"/>
  <c r="M3032" i="88" s="1"/>
  <c r="E3032" i="88"/>
  <c r="G3032" i="88" s="1"/>
  <c r="C3010" i="88"/>
  <c r="H3009" i="88"/>
  <c r="M3009" i="88" s="1"/>
  <c r="E3009" i="88"/>
  <c r="G3009" i="88" s="1"/>
  <c r="H3008" i="88"/>
  <c r="E3008" i="88"/>
  <c r="G3008" i="88" s="1"/>
  <c r="H3007" i="88"/>
  <c r="M3007" i="88" s="1"/>
  <c r="E3007" i="88"/>
  <c r="G3007" i="88" s="1"/>
  <c r="H3006" i="88"/>
  <c r="K3006" i="88" s="1"/>
  <c r="E3006" i="88"/>
  <c r="G3006" i="88" s="1"/>
  <c r="H3005" i="88"/>
  <c r="E3005" i="88"/>
  <c r="G3005" i="88" s="1"/>
  <c r="H3004" i="88"/>
  <c r="E3004" i="88"/>
  <c r="G3004" i="88" s="1"/>
  <c r="M3003" i="88"/>
  <c r="H3003" i="88"/>
  <c r="K3003" i="88" s="1"/>
  <c r="E3003" i="88"/>
  <c r="G3003" i="88" s="1"/>
  <c r="H3002" i="88"/>
  <c r="M3002" i="88" s="1"/>
  <c r="E3002" i="88"/>
  <c r="G3002" i="88" s="1"/>
  <c r="H3001" i="88"/>
  <c r="M3001" i="88" s="1"/>
  <c r="E3001" i="88"/>
  <c r="G3001" i="88" s="1"/>
  <c r="H3000" i="88"/>
  <c r="E3000" i="88"/>
  <c r="G3000" i="88" s="1"/>
  <c r="K2999" i="88"/>
  <c r="H2999" i="88"/>
  <c r="M2999" i="88" s="1"/>
  <c r="E2999" i="88"/>
  <c r="G2999" i="88" s="1"/>
  <c r="H2998" i="88"/>
  <c r="K2998" i="88" s="1"/>
  <c r="E2998" i="88"/>
  <c r="G2998" i="88" s="1"/>
  <c r="H2997" i="88"/>
  <c r="K2997" i="88" s="1"/>
  <c r="E2997" i="88"/>
  <c r="G2997" i="88" s="1"/>
  <c r="H2996" i="88"/>
  <c r="E2996" i="88"/>
  <c r="G2996" i="88" s="1"/>
  <c r="H2995" i="88"/>
  <c r="K2995" i="88" s="1"/>
  <c r="E2995" i="88"/>
  <c r="G2995" i="88" s="1"/>
  <c r="H2994" i="88"/>
  <c r="K2994" i="88" s="1"/>
  <c r="E2994" i="88"/>
  <c r="G2994" i="88" s="1"/>
  <c r="H2993" i="88"/>
  <c r="K2993" i="88" s="1"/>
  <c r="E2993" i="88"/>
  <c r="G2993" i="88" s="1"/>
  <c r="H2992" i="88"/>
  <c r="E2992" i="88"/>
  <c r="G2992" i="88" s="1"/>
  <c r="C2968" i="88"/>
  <c r="H2967" i="88"/>
  <c r="M2967" i="88" s="1"/>
  <c r="E2967" i="88"/>
  <c r="G2967" i="88" s="1"/>
  <c r="H2966" i="88"/>
  <c r="M2966" i="88" s="1"/>
  <c r="E2966" i="88"/>
  <c r="G2966" i="88" s="1"/>
  <c r="H2965" i="88"/>
  <c r="E2965" i="88"/>
  <c r="G2965" i="88" s="1"/>
  <c r="H2964" i="88"/>
  <c r="M2964" i="88" s="1"/>
  <c r="E2964" i="88"/>
  <c r="G2964" i="88" s="1"/>
  <c r="H2963" i="88"/>
  <c r="K2963" i="88" s="1"/>
  <c r="E2963" i="88"/>
  <c r="G2963" i="88" s="1"/>
  <c r="H2962" i="88"/>
  <c r="K2962" i="88" s="1"/>
  <c r="E2962" i="88"/>
  <c r="G2962" i="88" s="1"/>
  <c r="H2961" i="88"/>
  <c r="E2961" i="88"/>
  <c r="G2961" i="88" s="1"/>
  <c r="H2960" i="88"/>
  <c r="M2960" i="88" s="1"/>
  <c r="E2960" i="88"/>
  <c r="G2960" i="88" s="1"/>
  <c r="K2959" i="88"/>
  <c r="H2959" i="88"/>
  <c r="M2959" i="88" s="1"/>
  <c r="E2959" i="88"/>
  <c r="G2959" i="88" s="1"/>
  <c r="M2958" i="88"/>
  <c r="K2958" i="88"/>
  <c r="H2958" i="88"/>
  <c r="E2958" i="88"/>
  <c r="G2958" i="88" s="1"/>
  <c r="H2957" i="88"/>
  <c r="M2957" i="88" s="1"/>
  <c r="E2957" i="88"/>
  <c r="G2957" i="88" s="1"/>
  <c r="H2956" i="88"/>
  <c r="E2956" i="88"/>
  <c r="G2956" i="88" s="1"/>
  <c r="M2955" i="88"/>
  <c r="H2955" i="88"/>
  <c r="K2955" i="88" s="1"/>
  <c r="E2955" i="88"/>
  <c r="G2955" i="88" s="1"/>
  <c r="H2954" i="88"/>
  <c r="K2954" i="88" s="1"/>
  <c r="E2954" i="88"/>
  <c r="G2954" i="88" s="1"/>
  <c r="H2953" i="88"/>
  <c r="E2953" i="88"/>
  <c r="G2953" i="88" s="1"/>
  <c r="K2952" i="88"/>
  <c r="H2952" i="88"/>
  <c r="M2952" i="88" s="1"/>
  <c r="E2952" i="88"/>
  <c r="G2952" i="88" s="1"/>
  <c r="M2951" i="88"/>
  <c r="H2951" i="88"/>
  <c r="K2951" i="88" s="1"/>
  <c r="E2951" i="88"/>
  <c r="G2951" i="88" s="1"/>
  <c r="H2950" i="88"/>
  <c r="M2950" i="88" s="1"/>
  <c r="E2950" i="88"/>
  <c r="C2928" i="88"/>
  <c r="H2927" i="88"/>
  <c r="E2927" i="88"/>
  <c r="G2927" i="88" s="1"/>
  <c r="H2926" i="88"/>
  <c r="M2926" i="88" s="1"/>
  <c r="E2926" i="88"/>
  <c r="G2926" i="88" s="1"/>
  <c r="H2925" i="88"/>
  <c r="M2925" i="88" s="1"/>
  <c r="E2925" i="88"/>
  <c r="G2925" i="88" s="1"/>
  <c r="H2924" i="88"/>
  <c r="E2924" i="88"/>
  <c r="G2924" i="88" s="1"/>
  <c r="H2923" i="88"/>
  <c r="E2923" i="88"/>
  <c r="G2923" i="88" s="1"/>
  <c r="H2922" i="88"/>
  <c r="K2922" i="88" s="1"/>
  <c r="E2922" i="88"/>
  <c r="G2922" i="88" s="1"/>
  <c r="H2921" i="88"/>
  <c r="E2921" i="88"/>
  <c r="G2921" i="88" s="1"/>
  <c r="H2920" i="88"/>
  <c r="E2920" i="88"/>
  <c r="G2920" i="88" s="1"/>
  <c r="H2919" i="88"/>
  <c r="M2919" i="88" s="1"/>
  <c r="E2919" i="88"/>
  <c r="G2919" i="88" s="1"/>
  <c r="M2918" i="88"/>
  <c r="H2918" i="88"/>
  <c r="K2918" i="88" s="1"/>
  <c r="E2918" i="88"/>
  <c r="G2918" i="88" s="1"/>
  <c r="H2917" i="88"/>
  <c r="E2917" i="88"/>
  <c r="G2917" i="88" s="1"/>
  <c r="H2916" i="88"/>
  <c r="E2916" i="88"/>
  <c r="G2916" i="88" s="1"/>
  <c r="H2915" i="88"/>
  <c r="E2915" i="88"/>
  <c r="G2915" i="88" s="1"/>
  <c r="H2914" i="88"/>
  <c r="K2914" i="88" s="1"/>
  <c r="E2914" i="88"/>
  <c r="G2914" i="88" s="1"/>
  <c r="M2913" i="88"/>
  <c r="H2913" i="88"/>
  <c r="K2913" i="88" s="1"/>
  <c r="E2913" i="88"/>
  <c r="G2913" i="88" s="1"/>
  <c r="H2912" i="88"/>
  <c r="G2912" i="88"/>
  <c r="E2912" i="88"/>
  <c r="H2911" i="88"/>
  <c r="M2911" i="88" s="1"/>
  <c r="E2911" i="88"/>
  <c r="G2911" i="88" s="1"/>
  <c r="M2910" i="88"/>
  <c r="K2910" i="88"/>
  <c r="H2910" i="88"/>
  <c r="E2910" i="88"/>
  <c r="G2910" i="88" s="1"/>
  <c r="C2885" i="88"/>
  <c r="H2884" i="88"/>
  <c r="K2884" i="88" s="1"/>
  <c r="E2884" i="88"/>
  <c r="G2884" i="88" s="1"/>
  <c r="H2883" i="88"/>
  <c r="M2883" i="88" s="1"/>
  <c r="E2883" i="88"/>
  <c r="G2883" i="88" s="1"/>
  <c r="H2882" i="88"/>
  <c r="E2882" i="88"/>
  <c r="G2882" i="88" s="1"/>
  <c r="H2881" i="88"/>
  <c r="M2881" i="88" s="1"/>
  <c r="E2881" i="88"/>
  <c r="G2881" i="88" s="1"/>
  <c r="K2880" i="88"/>
  <c r="H2880" i="88"/>
  <c r="M2880" i="88" s="1"/>
  <c r="E2880" i="88"/>
  <c r="G2880" i="88" s="1"/>
  <c r="K2879" i="88"/>
  <c r="H2879" i="88"/>
  <c r="M2879" i="88" s="1"/>
  <c r="E2879" i="88"/>
  <c r="G2879" i="88" s="1"/>
  <c r="H2878" i="88"/>
  <c r="K2878" i="88" s="1"/>
  <c r="E2878" i="88"/>
  <c r="G2878" i="88" s="1"/>
  <c r="H2877" i="88"/>
  <c r="G2877" i="88"/>
  <c r="E2877" i="88"/>
  <c r="H2876" i="88"/>
  <c r="G2876" i="88"/>
  <c r="E2876" i="88"/>
  <c r="K2875" i="88"/>
  <c r="H2875" i="88"/>
  <c r="M2875" i="88" s="1"/>
  <c r="E2875" i="88"/>
  <c r="G2875" i="88" s="1"/>
  <c r="H2874" i="88"/>
  <c r="M2874" i="88" s="1"/>
  <c r="E2874" i="88"/>
  <c r="G2874" i="88" s="1"/>
  <c r="H2873" i="88"/>
  <c r="M2873" i="88" s="1"/>
  <c r="E2873" i="88"/>
  <c r="G2873" i="88" s="1"/>
  <c r="K2872" i="88"/>
  <c r="H2872" i="88"/>
  <c r="M2872" i="88" s="1"/>
  <c r="E2872" i="88"/>
  <c r="G2872" i="88" s="1"/>
  <c r="H2871" i="88"/>
  <c r="M2871" i="88" s="1"/>
  <c r="E2871" i="88"/>
  <c r="H2870" i="88"/>
  <c r="E2870" i="88"/>
  <c r="G2870" i="88" s="1"/>
  <c r="H2869" i="88"/>
  <c r="G2869" i="88"/>
  <c r="E2869" i="88"/>
  <c r="H2868" i="88"/>
  <c r="G2868" i="88"/>
  <c r="E2868" i="88"/>
  <c r="H2867" i="88"/>
  <c r="M2867" i="88" s="1"/>
  <c r="E2867" i="88"/>
  <c r="G2867" i="88" s="1"/>
  <c r="C2843" i="88"/>
  <c r="H2842" i="88"/>
  <c r="E2842" i="88"/>
  <c r="G2842" i="88" s="1"/>
  <c r="H2841" i="88"/>
  <c r="K2841" i="88" s="1"/>
  <c r="E2841" i="88"/>
  <c r="G2841" i="88" s="1"/>
  <c r="K2840" i="88"/>
  <c r="H2840" i="88"/>
  <c r="M2840" i="88" s="1"/>
  <c r="E2840" i="88"/>
  <c r="G2840" i="88" s="1"/>
  <c r="K2839" i="88"/>
  <c r="H2839" i="88"/>
  <c r="M2839" i="88" s="1"/>
  <c r="E2839" i="88"/>
  <c r="G2839" i="88" s="1"/>
  <c r="M2838" i="88"/>
  <c r="H2838" i="88"/>
  <c r="K2838" i="88" s="1"/>
  <c r="E2838" i="88"/>
  <c r="G2838" i="88" s="1"/>
  <c r="H2837" i="88"/>
  <c r="M2837" i="88" s="1"/>
  <c r="E2837" i="88"/>
  <c r="G2837" i="88" s="1"/>
  <c r="H2836" i="88"/>
  <c r="M2836" i="88" s="1"/>
  <c r="E2836" i="88"/>
  <c r="G2836" i="88" s="1"/>
  <c r="H2835" i="88"/>
  <c r="E2835" i="88"/>
  <c r="G2835" i="88" s="1"/>
  <c r="H2834" i="88"/>
  <c r="E2834" i="88"/>
  <c r="G2834" i="88" s="1"/>
  <c r="H2833" i="88"/>
  <c r="E2833" i="88"/>
  <c r="G2833" i="88" s="1"/>
  <c r="H2832" i="88"/>
  <c r="M2832" i="88" s="1"/>
  <c r="E2832" i="88"/>
  <c r="G2832" i="88" s="1"/>
  <c r="M2831" i="88"/>
  <c r="K2831" i="88"/>
  <c r="H2831" i="88"/>
  <c r="E2831" i="88"/>
  <c r="G2831" i="88" s="1"/>
  <c r="M2830" i="88"/>
  <c r="K2830" i="88"/>
  <c r="H2830" i="88"/>
  <c r="E2830" i="88"/>
  <c r="G2830" i="88" s="1"/>
  <c r="K2829" i="88"/>
  <c r="H2829" i="88"/>
  <c r="M2829" i="88" s="1"/>
  <c r="E2829" i="88"/>
  <c r="G2829" i="88" s="1"/>
  <c r="H2828" i="88"/>
  <c r="M2828" i="88" s="1"/>
  <c r="E2828" i="88"/>
  <c r="G2828" i="88" s="1"/>
  <c r="H2827" i="88"/>
  <c r="E2827" i="88"/>
  <c r="G2827" i="88" s="1"/>
  <c r="H2826" i="88"/>
  <c r="G2826" i="88"/>
  <c r="E2826" i="88"/>
  <c r="H2825" i="88"/>
  <c r="K2825" i="88" s="1"/>
  <c r="E2825" i="88"/>
  <c r="G2825" i="88" s="1"/>
  <c r="C2801" i="88"/>
  <c r="H2800" i="88"/>
  <c r="E2800" i="88"/>
  <c r="G2800" i="88" s="1"/>
  <c r="H2799" i="88"/>
  <c r="K2799" i="88" s="1"/>
  <c r="E2799" i="88"/>
  <c r="G2799" i="88" s="1"/>
  <c r="H2798" i="88"/>
  <c r="E2798" i="88"/>
  <c r="G2798" i="88" s="1"/>
  <c r="H2797" i="88"/>
  <c r="M2797" i="88" s="1"/>
  <c r="E2797" i="88"/>
  <c r="G2797" i="88" s="1"/>
  <c r="M2796" i="88"/>
  <c r="H2796" i="88"/>
  <c r="K2796" i="88" s="1"/>
  <c r="E2796" i="88"/>
  <c r="G2796" i="88" s="1"/>
  <c r="H2795" i="88"/>
  <c r="M2795" i="88" s="1"/>
  <c r="E2795" i="88"/>
  <c r="G2795" i="88" s="1"/>
  <c r="H2794" i="88"/>
  <c r="E2794" i="88"/>
  <c r="G2794" i="88" s="1"/>
  <c r="H2793" i="88"/>
  <c r="M2793" i="88" s="1"/>
  <c r="E2793" i="88"/>
  <c r="G2793" i="88" s="1"/>
  <c r="H2792" i="88"/>
  <c r="E2792" i="88"/>
  <c r="G2792" i="88" s="1"/>
  <c r="M2791" i="88"/>
  <c r="H2791" i="88"/>
  <c r="K2791" i="88" s="1"/>
  <c r="G2791" i="88"/>
  <c r="E2791" i="88"/>
  <c r="H2790" i="88"/>
  <c r="E2790" i="88"/>
  <c r="G2790" i="88" s="1"/>
  <c r="H2789" i="88"/>
  <c r="M2789" i="88" s="1"/>
  <c r="E2789" i="88"/>
  <c r="G2789" i="88" s="1"/>
  <c r="K2788" i="88"/>
  <c r="H2788" i="88"/>
  <c r="M2788" i="88" s="1"/>
  <c r="E2788" i="88"/>
  <c r="G2788" i="88" s="1"/>
  <c r="H2787" i="88"/>
  <c r="M2787" i="88" s="1"/>
  <c r="E2787" i="88"/>
  <c r="G2787" i="88" s="1"/>
  <c r="H2786" i="88"/>
  <c r="E2786" i="88"/>
  <c r="G2786" i="88" s="1"/>
  <c r="H2785" i="88"/>
  <c r="M2785" i="88" s="1"/>
  <c r="E2785" i="88"/>
  <c r="G2785" i="88" s="1"/>
  <c r="H2784" i="88"/>
  <c r="K2784" i="88" s="1"/>
  <c r="E2784" i="88"/>
  <c r="G2784" i="88" s="1"/>
  <c r="H2783" i="88"/>
  <c r="K2783" i="88" s="1"/>
  <c r="E2783" i="88"/>
  <c r="G2783" i="88" s="1"/>
  <c r="C2761" i="88"/>
  <c r="H2760" i="88"/>
  <c r="M2760" i="88" s="1"/>
  <c r="E2760" i="88"/>
  <c r="G2760" i="88" s="1"/>
  <c r="H2759" i="88"/>
  <c r="K2759" i="88" s="1"/>
  <c r="E2759" i="88"/>
  <c r="G2759" i="88" s="1"/>
  <c r="H2758" i="88"/>
  <c r="K2758" i="88" s="1"/>
  <c r="E2758" i="88"/>
  <c r="G2758" i="88" s="1"/>
  <c r="H2757" i="88"/>
  <c r="E2757" i="88"/>
  <c r="G2757" i="88" s="1"/>
  <c r="H2756" i="88"/>
  <c r="M2756" i="88" s="1"/>
  <c r="E2756" i="88"/>
  <c r="G2756" i="88" s="1"/>
  <c r="M2755" i="88"/>
  <c r="K2755" i="88"/>
  <c r="H2755" i="88"/>
  <c r="E2755" i="88"/>
  <c r="G2755" i="88" s="1"/>
  <c r="M2754" i="88"/>
  <c r="H2754" i="88"/>
  <c r="K2754" i="88" s="1"/>
  <c r="E2754" i="88"/>
  <c r="G2754" i="88" s="1"/>
  <c r="H2753" i="88"/>
  <c r="E2753" i="88"/>
  <c r="G2753" i="88" s="1"/>
  <c r="H2752" i="88"/>
  <c r="M2752" i="88" s="1"/>
  <c r="E2752" i="88"/>
  <c r="G2752" i="88" s="1"/>
  <c r="H2751" i="88"/>
  <c r="E2751" i="88"/>
  <c r="G2751" i="88" s="1"/>
  <c r="H2750" i="88"/>
  <c r="K2750" i="88" s="1"/>
  <c r="E2750" i="88"/>
  <c r="G2750" i="88" s="1"/>
  <c r="H2749" i="88"/>
  <c r="E2749" i="88"/>
  <c r="G2749" i="88" s="1"/>
  <c r="H2748" i="88"/>
  <c r="M2748" i="88" s="1"/>
  <c r="G2748" i="88"/>
  <c r="E2748" i="88"/>
  <c r="H2747" i="88"/>
  <c r="M2747" i="88" s="1"/>
  <c r="E2747" i="88"/>
  <c r="G2747" i="88" s="1"/>
  <c r="H2746" i="88"/>
  <c r="M2746" i="88" s="1"/>
  <c r="E2746" i="88"/>
  <c r="G2746" i="88" s="1"/>
  <c r="H2745" i="88"/>
  <c r="E2745" i="88"/>
  <c r="G2745" i="88" s="1"/>
  <c r="H2744" i="88"/>
  <c r="M2744" i="88" s="1"/>
  <c r="E2744" i="88"/>
  <c r="G2744" i="88" s="1"/>
  <c r="H2743" i="88"/>
  <c r="M2743" i="88" s="1"/>
  <c r="E2743" i="88"/>
  <c r="C2720" i="88"/>
  <c r="H2719" i="88"/>
  <c r="E2719" i="88"/>
  <c r="G2719" i="88" s="1"/>
  <c r="H2718" i="88"/>
  <c r="E2718" i="88"/>
  <c r="G2718" i="88" s="1"/>
  <c r="H2717" i="88"/>
  <c r="E2717" i="88"/>
  <c r="G2717" i="88" s="1"/>
  <c r="H2716" i="88"/>
  <c r="K2716" i="88" s="1"/>
  <c r="E2716" i="88"/>
  <c r="G2716" i="88" s="1"/>
  <c r="H2715" i="88"/>
  <c r="G2715" i="88"/>
  <c r="E2715" i="88"/>
  <c r="H2714" i="88"/>
  <c r="E2714" i="88"/>
  <c r="G2714" i="88" s="1"/>
  <c r="H2713" i="88"/>
  <c r="K2713" i="88" s="1"/>
  <c r="E2713" i="88"/>
  <c r="G2713" i="88" s="1"/>
  <c r="H2712" i="88"/>
  <c r="M2712" i="88" s="1"/>
  <c r="G2712" i="88"/>
  <c r="E2712" i="88"/>
  <c r="H2711" i="88"/>
  <c r="E2711" i="88"/>
  <c r="G2711" i="88" s="1"/>
  <c r="H2710" i="88"/>
  <c r="M2710" i="88" s="1"/>
  <c r="E2710" i="88"/>
  <c r="G2710" i="88" s="1"/>
  <c r="H2709" i="88"/>
  <c r="M2709" i="88" s="1"/>
  <c r="E2709" i="88"/>
  <c r="G2709" i="88" s="1"/>
  <c r="H2708" i="88"/>
  <c r="E2708" i="88"/>
  <c r="G2708" i="88" s="1"/>
  <c r="H2707" i="88"/>
  <c r="K2707" i="88" s="1"/>
  <c r="E2707" i="88"/>
  <c r="G2707" i="88" s="1"/>
  <c r="H2706" i="88"/>
  <c r="M2706" i="88" s="1"/>
  <c r="E2706" i="88"/>
  <c r="G2706" i="88" s="1"/>
  <c r="H2705" i="88"/>
  <c r="M2705" i="88" s="1"/>
  <c r="E2705" i="88"/>
  <c r="G2705" i="88" s="1"/>
  <c r="H2704" i="88"/>
  <c r="E2704" i="88"/>
  <c r="G2704" i="88" s="1"/>
  <c r="H2703" i="88"/>
  <c r="E2703" i="88"/>
  <c r="G2703" i="88" s="1"/>
  <c r="K2702" i="88"/>
  <c r="H2702" i="88"/>
  <c r="M2702" i="88" s="1"/>
  <c r="E2702" i="88"/>
  <c r="G2702" i="88" s="1"/>
  <c r="C2680" i="88"/>
  <c r="H2679" i="88"/>
  <c r="M2679" i="88" s="1"/>
  <c r="E2679" i="88"/>
  <c r="G2679" i="88" s="1"/>
  <c r="H2678" i="88"/>
  <c r="E2678" i="88"/>
  <c r="G2678" i="88" s="1"/>
  <c r="H2677" i="88"/>
  <c r="M2677" i="88" s="1"/>
  <c r="E2677" i="88"/>
  <c r="G2677" i="88" s="1"/>
  <c r="H2676" i="88"/>
  <c r="K2676" i="88" s="1"/>
  <c r="E2676" i="88"/>
  <c r="G2676" i="88" s="1"/>
  <c r="M2675" i="88"/>
  <c r="H2675" i="88"/>
  <c r="K2675" i="88" s="1"/>
  <c r="E2675" i="88"/>
  <c r="G2675" i="88" s="1"/>
  <c r="H2674" i="88"/>
  <c r="K2674" i="88" s="1"/>
  <c r="E2674" i="88"/>
  <c r="G2674" i="88" s="1"/>
  <c r="H2673" i="88"/>
  <c r="K2673" i="88" s="1"/>
  <c r="E2673" i="88"/>
  <c r="G2673" i="88" s="1"/>
  <c r="M2672" i="88"/>
  <c r="K2672" i="88"/>
  <c r="H2672" i="88"/>
  <c r="E2672" i="88"/>
  <c r="G2672" i="88" s="1"/>
  <c r="H2671" i="88"/>
  <c r="M2671" i="88" s="1"/>
  <c r="E2671" i="88"/>
  <c r="G2671" i="88" s="1"/>
  <c r="H2670" i="88"/>
  <c r="M2670" i="88" s="1"/>
  <c r="E2670" i="88"/>
  <c r="G2670" i="88" s="1"/>
  <c r="H2669" i="88"/>
  <c r="E2669" i="88"/>
  <c r="G2669" i="88" s="1"/>
  <c r="K2668" i="88"/>
  <c r="H2668" i="88"/>
  <c r="M2668" i="88" s="1"/>
  <c r="E2668" i="88"/>
  <c r="G2668" i="88" s="1"/>
  <c r="H2667" i="88"/>
  <c r="E2667" i="88"/>
  <c r="G2667" i="88" s="1"/>
  <c r="H2666" i="88"/>
  <c r="K2666" i="88" s="1"/>
  <c r="E2666" i="88"/>
  <c r="G2666" i="88" s="1"/>
  <c r="H2665" i="88"/>
  <c r="G2665" i="88"/>
  <c r="E2665" i="88"/>
  <c r="H2664" i="88"/>
  <c r="M2664" i="88" s="1"/>
  <c r="E2664" i="88"/>
  <c r="G2664" i="88" s="1"/>
  <c r="H2663" i="88"/>
  <c r="M2663" i="88" s="1"/>
  <c r="E2663" i="88"/>
  <c r="G2663" i="88" s="1"/>
  <c r="K2662" i="88"/>
  <c r="H2662" i="88"/>
  <c r="M2662" i="88" s="1"/>
  <c r="E2662" i="88"/>
  <c r="G2662" i="88" s="1"/>
  <c r="C2637" i="88"/>
  <c r="H2636" i="88"/>
  <c r="M2636" i="88" s="1"/>
  <c r="E2636" i="88"/>
  <c r="G2636" i="88" s="1"/>
  <c r="H2635" i="88"/>
  <c r="E2635" i="88"/>
  <c r="G2635" i="88" s="1"/>
  <c r="H2634" i="88"/>
  <c r="E2634" i="88"/>
  <c r="G2634" i="88" s="1"/>
  <c r="H2633" i="88"/>
  <c r="E2633" i="88"/>
  <c r="G2633" i="88" s="1"/>
  <c r="H2632" i="88"/>
  <c r="M2632" i="88" s="1"/>
  <c r="E2632" i="88"/>
  <c r="G2632" i="88" s="1"/>
  <c r="H2631" i="88"/>
  <c r="K2631" i="88" s="1"/>
  <c r="E2631" i="88"/>
  <c r="G2631" i="88" s="1"/>
  <c r="H2630" i="88"/>
  <c r="E2630" i="88"/>
  <c r="G2630" i="88" s="1"/>
  <c r="H2629" i="88"/>
  <c r="E2629" i="88"/>
  <c r="G2629" i="88" s="1"/>
  <c r="H2628" i="88"/>
  <c r="M2628" i="88" s="1"/>
  <c r="E2628" i="88"/>
  <c r="G2628" i="88" s="1"/>
  <c r="H2627" i="88"/>
  <c r="M2627" i="88" s="1"/>
  <c r="E2627" i="88"/>
  <c r="G2627" i="88" s="1"/>
  <c r="H2626" i="88"/>
  <c r="M2626" i="88" s="1"/>
  <c r="E2626" i="88"/>
  <c r="G2626" i="88" s="1"/>
  <c r="H2625" i="88"/>
  <c r="M2625" i="88" s="1"/>
  <c r="E2625" i="88"/>
  <c r="G2625" i="88" s="1"/>
  <c r="H2624" i="88"/>
  <c r="M2624" i="88" s="1"/>
  <c r="E2624" i="88"/>
  <c r="G2624" i="88" s="1"/>
  <c r="H2623" i="88"/>
  <c r="E2623" i="88"/>
  <c r="G2623" i="88" s="1"/>
  <c r="H2622" i="88"/>
  <c r="K2622" i="88" s="1"/>
  <c r="E2622" i="88"/>
  <c r="G2622" i="88" s="1"/>
  <c r="H2621" i="88"/>
  <c r="M2621" i="88" s="1"/>
  <c r="E2621" i="88"/>
  <c r="G2621" i="88" s="1"/>
  <c r="H2620" i="88"/>
  <c r="M2620" i="88" s="1"/>
  <c r="E2620" i="88"/>
  <c r="G2620" i="88" s="1"/>
  <c r="H2619" i="88"/>
  <c r="M2619" i="88" s="1"/>
  <c r="E2619" i="88"/>
  <c r="C2596" i="88"/>
  <c r="M2595" i="88"/>
  <c r="H2595" i="88"/>
  <c r="K2595" i="88" s="1"/>
  <c r="E2595" i="88"/>
  <c r="G2595" i="88" s="1"/>
  <c r="M2594" i="88"/>
  <c r="K2594" i="88"/>
  <c r="H2594" i="88"/>
  <c r="E2594" i="88"/>
  <c r="G2594" i="88" s="1"/>
  <c r="H2593" i="88"/>
  <c r="K2593" i="88" s="1"/>
  <c r="E2593" i="88"/>
  <c r="G2593" i="88" s="1"/>
  <c r="K2592" i="88"/>
  <c r="H2592" i="88"/>
  <c r="M2592" i="88" s="1"/>
  <c r="E2592" i="88"/>
  <c r="G2592" i="88" s="1"/>
  <c r="H2591" i="88"/>
  <c r="M2591" i="88" s="1"/>
  <c r="E2591" i="88"/>
  <c r="G2591" i="88" s="1"/>
  <c r="H2590" i="88"/>
  <c r="E2590" i="88"/>
  <c r="G2590" i="88" s="1"/>
  <c r="M2589" i="88"/>
  <c r="H2589" i="88"/>
  <c r="K2589" i="88" s="1"/>
  <c r="E2589" i="88"/>
  <c r="G2589" i="88" s="1"/>
  <c r="M2588" i="88"/>
  <c r="H2588" i="88"/>
  <c r="K2588" i="88" s="1"/>
  <c r="E2588" i="88"/>
  <c r="G2588" i="88" s="1"/>
  <c r="H2587" i="88"/>
  <c r="M2587" i="88" s="1"/>
  <c r="E2587" i="88"/>
  <c r="G2587" i="88" s="1"/>
  <c r="H2586" i="88"/>
  <c r="K2586" i="88" s="1"/>
  <c r="E2586" i="88"/>
  <c r="G2586" i="88" s="1"/>
  <c r="H2585" i="88"/>
  <c r="E2585" i="88"/>
  <c r="G2585" i="88" s="1"/>
  <c r="H2584" i="88"/>
  <c r="E2584" i="88"/>
  <c r="G2584" i="88" s="1"/>
  <c r="H2583" i="88"/>
  <c r="M2583" i="88" s="1"/>
  <c r="E2583" i="88"/>
  <c r="G2583" i="88" s="1"/>
  <c r="H2582" i="88"/>
  <c r="E2582" i="88"/>
  <c r="G2582" i="88" s="1"/>
  <c r="H2581" i="88"/>
  <c r="E2581" i="88"/>
  <c r="G2581" i="88" s="1"/>
  <c r="H2580" i="88"/>
  <c r="K2580" i="88" s="1"/>
  <c r="E2580" i="88"/>
  <c r="G2580" i="88" s="1"/>
  <c r="H2579" i="88"/>
  <c r="M2579" i="88" s="1"/>
  <c r="E2579" i="88"/>
  <c r="G2579" i="88" s="1"/>
  <c r="M2578" i="88"/>
  <c r="K2578" i="88"/>
  <c r="H2578" i="88"/>
  <c r="E2578" i="88"/>
  <c r="G2578" i="88" s="1"/>
  <c r="C2556" i="88"/>
  <c r="H2555" i="88"/>
  <c r="E2555" i="88"/>
  <c r="G2555" i="88" s="1"/>
  <c r="K2554" i="88"/>
  <c r="H2554" i="88"/>
  <c r="M2554" i="88" s="1"/>
  <c r="E2554" i="88"/>
  <c r="G2554" i="88" s="1"/>
  <c r="H2553" i="88"/>
  <c r="M2553" i="88" s="1"/>
  <c r="E2553" i="88"/>
  <c r="G2553" i="88" s="1"/>
  <c r="H2552" i="88"/>
  <c r="M2552" i="88" s="1"/>
  <c r="E2552" i="88"/>
  <c r="G2552" i="88" s="1"/>
  <c r="H2551" i="88"/>
  <c r="M2551" i="88" s="1"/>
  <c r="E2551" i="88"/>
  <c r="G2551" i="88" s="1"/>
  <c r="H2550" i="88"/>
  <c r="E2550" i="88"/>
  <c r="G2550" i="88" s="1"/>
  <c r="H2549" i="88"/>
  <c r="E2549" i="88"/>
  <c r="G2549" i="88" s="1"/>
  <c r="M2548" i="88"/>
  <c r="H2548" i="88"/>
  <c r="K2548" i="88" s="1"/>
  <c r="E2548" i="88"/>
  <c r="G2548" i="88" s="1"/>
  <c r="H2547" i="88"/>
  <c r="K2547" i="88" s="1"/>
  <c r="E2547" i="88"/>
  <c r="G2547" i="88" s="1"/>
  <c r="H2546" i="88"/>
  <c r="E2546" i="88"/>
  <c r="G2546" i="88" s="1"/>
  <c r="H2545" i="88"/>
  <c r="M2545" i="88" s="1"/>
  <c r="E2545" i="88"/>
  <c r="G2545" i="88" s="1"/>
  <c r="K2544" i="88"/>
  <c r="H2544" i="88"/>
  <c r="M2544" i="88" s="1"/>
  <c r="E2544" i="88"/>
  <c r="G2544" i="88" s="1"/>
  <c r="H2543" i="88"/>
  <c r="M2543" i="88" s="1"/>
  <c r="E2543" i="88"/>
  <c r="G2543" i="88" s="1"/>
  <c r="H2542" i="88"/>
  <c r="M2542" i="88" s="1"/>
  <c r="E2542" i="88"/>
  <c r="G2542" i="88" s="1"/>
  <c r="K2541" i="88"/>
  <c r="H2541" i="88"/>
  <c r="M2541" i="88" s="1"/>
  <c r="E2541" i="88"/>
  <c r="G2541" i="88" s="1"/>
  <c r="H2540" i="88"/>
  <c r="K2540" i="88" s="1"/>
  <c r="E2540" i="88"/>
  <c r="G2540" i="88" s="1"/>
  <c r="H2539" i="88"/>
  <c r="E2539" i="88"/>
  <c r="G2539" i="88" s="1"/>
  <c r="H2538" i="88"/>
  <c r="K2538" i="88" s="1"/>
  <c r="E2538" i="88"/>
  <c r="G2538" i="88" s="1"/>
  <c r="C2517" i="88"/>
  <c r="H2516" i="88"/>
  <c r="E2516" i="88"/>
  <c r="G2516" i="88" s="1"/>
  <c r="H2515" i="88"/>
  <c r="E2515" i="88"/>
  <c r="G2515" i="88" s="1"/>
  <c r="H2514" i="88"/>
  <c r="E2514" i="88"/>
  <c r="G2514" i="88" s="1"/>
  <c r="M2513" i="88"/>
  <c r="H2513" i="88"/>
  <c r="K2513" i="88" s="1"/>
  <c r="E2513" i="88"/>
  <c r="G2513" i="88" s="1"/>
  <c r="H2512" i="88"/>
  <c r="E2512" i="88"/>
  <c r="G2512" i="88" s="1"/>
  <c r="H2511" i="88"/>
  <c r="M2511" i="88" s="1"/>
  <c r="E2511" i="88"/>
  <c r="G2511" i="88" s="1"/>
  <c r="H2510" i="88"/>
  <c r="E2510" i="88"/>
  <c r="G2510" i="88" s="1"/>
  <c r="M2509" i="88"/>
  <c r="K2509" i="88"/>
  <c r="H2509" i="88"/>
  <c r="E2509" i="88"/>
  <c r="G2509" i="88" s="1"/>
  <c r="H2508" i="88"/>
  <c r="K2508" i="88" s="1"/>
  <c r="E2508" i="88"/>
  <c r="G2508" i="88" s="1"/>
  <c r="H2507" i="88"/>
  <c r="K2507" i="88" s="1"/>
  <c r="E2507" i="88"/>
  <c r="G2507" i="88" s="1"/>
  <c r="H2506" i="88"/>
  <c r="K2506" i="88" s="1"/>
  <c r="E2506" i="88"/>
  <c r="G2506" i="88" s="1"/>
  <c r="H2505" i="88"/>
  <c r="M2505" i="88" s="1"/>
  <c r="E2505" i="88"/>
  <c r="G2505" i="88" s="1"/>
  <c r="H2504" i="88"/>
  <c r="M2504" i="88" s="1"/>
  <c r="E2504" i="88"/>
  <c r="G2504" i="88" s="1"/>
  <c r="H2503" i="88"/>
  <c r="E2503" i="88"/>
  <c r="G2503" i="88" s="1"/>
  <c r="H2502" i="88"/>
  <c r="E2502" i="88"/>
  <c r="G2502" i="88" s="1"/>
  <c r="H2501" i="88"/>
  <c r="M2501" i="88" s="1"/>
  <c r="E2501" i="88"/>
  <c r="G2501" i="88" s="1"/>
  <c r="H2500" i="88"/>
  <c r="K2500" i="88" s="1"/>
  <c r="E2500" i="88"/>
  <c r="G2500" i="88" s="1"/>
  <c r="H2499" i="88"/>
  <c r="G2499" i="88"/>
  <c r="E2499" i="88"/>
  <c r="C2477" i="88"/>
  <c r="H2476" i="88"/>
  <c r="M2476" i="88" s="1"/>
  <c r="E2476" i="88"/>
  <c r="G2476" i="88" s="1"/>
  <c r="H2475" i="88"/>
  <c r="E2475" i="88"/>
  <c r="G2475" i="88" s="1"/>
  <c r="H2474" i="88"/>
  <c r="E2474" i="88"/>
  <c r="G2474" i="88" s="1"/>
  <c r="H2473" i="88"/>
  <c r="E2473" i="88"/>
  <c r="G2473" i="88" s="1"/>
  <c r="H2472" i="88"/>
  <c r="M2472" i="88" s="1"/>
  <c r="E2472" i="88"/>
  <c r="G2472" i="88" s="1"/>
  <c r="H2471" i="88"/>
  <c r="M2471" i="88" s="1"/>
  <c r="E2471" i="88"/>
  <c r="G2471" i="88" s="1"/>
  <c r="H2470" i="88"/>
  <c r="E2470" i="88"/>
  <c r="G2470" i="88" s="1"/>
  <c r="H2469" i="88"/>
  <c r="M2469" i="88" s="1"/>
  <c r="E2469" i="88"/>
  <c r="G2469" i="88" s="1"/>
  <c r="H2468" i="88"/>
  <c r="E2468" i="88"/>
  <c r="G2468" i="88" s="1"/>
  <c r="H2467" i="88"/>
  <c r="E2467" i="88"/>
  <c r="G2467" i="88" s="1"/>
  <c r="H2466" i="88"/>
  <c r="E2466" i="88"/>
  <c r="G2466" i="88" s="1"/>
  <c r="H2465" i="88"/>
  <c r="M2465" i="88" s="1"/>
  <c r="E2465" i="88"/>
  <c r="G2465" i="88" s="1"/>
  <c r="H2464" i="88"/>
  <c r="M2464" i="88" s="1"/>
  <c r="E2464" i="88"/>
  <c r="G2464" i="88" s="1"/>
  <c r="H2463" i="88"/>
  <c r="M2463" i="88" s="1"/>
  <c r="E2463" i="88"/>
  <c r="G2463" i="88" s="1"/>
  <c r="H2462" i="88"/>
  <c r="E2462" i="88"/>
  <c r="G2462" i="88" s="1"/>
  <c r="K2461" i="88"/>
  <c r="H2461" i="88"/>
  <c r="M2461" i="88" s="1"/>
  <c r="E2461" i="88"/>
  <c r="G2461" i="88" s="1"/>
  <c r="H2460" i="88"/>
  <c r="K2460" i="88" s="1"/>
  <c r="E2460" i="88"/>
  <c r="G2460" i="88" s="1"/>
  <c r="H2459" i="88"/>
  <c r="E2459" i="88"/>
  <c r="C2438" i="88"/>
  <c r="H2437" i="88"/>
  <c r="M2437" i="88" s="1"/>
  <c r="E2437" i="88"/>
  <c r="G2437" i="88" s="1"/>
  <c r="H2436" i="88"/>
  <c r="K2436" i="88" s="1"/>
  <c r="E2436" i="88"/>
  <c r="G2436" i="88" s="1"/>
  <c r="H2435" i="88"/>
  <c r="G2435" i="88"/>
  <c r="E2435" i="88"/>
  <c r="H2434" i="88"/>
  <c r="K2434" i="88" s="1"/>
  <c r="E2434" i="88"/>
  <c r="G2434" i="88" s="1"/>
  <c r="H2433" i="88"/>
  <c r="M2433" i="88" s="1"/>
  <c r="E2433" i="88"/>
  <c r="G2433" i="88" s="1"/>
  <c r="H2432" i="88"/>
  <c r="M2432" i="88" s="1"/>
  <c r="E2432" i="88"/>
  <c r="G2432" i="88" s="1"/>
  <c r="H2431" i="88"/>
  <c r="M2431" i="88" s="1"/>
  <c r="E2431" i="88"/>
  <c r="G2431" i="88" s="1"/>
  <c r="H2430" i="88"/>
  <c r="M2430" i="88" s="1"/>
  <c r="E2430" i="88"/>
  <c r="G2430" i="88" s="1"/>
  <c r="H2429" i="88"/>
  <c r="E2429" i="88"/>
  <c r="G2429" i="88" s="1"/>
  <c r="H2428" i="88"/>
  <c r="E2428" i="88"/>
  <c r="G2428" i="88" s="1"/>
  <c r="H2427" i="88"/>
  <c r="K2427" i="88" s="1"/>
  <c r="E2427" i="88"/>
  <c r="G2427" i="88" s="1"/>
  <c r="H2426" i="88"/>
  <c r="E2426" i="88"/>
  <c r="G2426" i="88" s="1"/>
  <c r="H2425" i="88"/>
  <c r="K2425" i="88" s="1"/>
  <c r="E2425" i="88"/>
  <c r="G2425" i="88" s="1"/>
  <c r="H2424" i="88"/>
  <c r="K2424" i="88" s="1"/>
  <c r="E2424" i="88"/>
  <c r="G2424" i="88" s="1"/>
  <c r="K2423" i="88"/>
  <c r="H2423" i="88"/>
  <c r="M2423" i="88" s="1"/>
  <c r="E2423" i="88"/>
  <c r="G2423" i="88" s="1"/>
  <c r="H2422" i="88"/>
  <c r="E2422" i="88"/>
  <c r="G2422" i="88" s="1"/>
  <c r="H2421" i="88"/>
  <c r="M2421" i="88" s="1"/>
  <c r="E2421" i="88"/>
  <c r="G2421" i="88" s="1"/>
  <c r="K2420" i="88"/>
  <c r="H2420" i="88"/>
  <c r="M2420" i="88" s="1"/>
  <c r="E2420" i="88"/>
  <c r="G2420" i="88" s="1"/>
  <c r="C2400" i="88"/>
  <c r="H2399" i="88"/>
  <c r="M2399" i="88" s="1"/>
  <c r="E2399" i="88"/>
  <c r="G2399" i="88" s="1"/>
  <c r="H2398" i="88"/>
  <c r="M2398" i="88" s="1"/>
  <c r="E2398" i="88"/>
  <c r="G2398" i="88" s="1"/>
  <c r="H2397" i="88"/>
  <c r="K2397" i="88" s="1"/>
  <c r="E2397" i="88"/>
  <c r="G2397" i="88" s="1"/>
  <c r="H2396" i="88"/>
  <c r="E2396" i="88"/>
  <c r="G2396" i="88" s="1"/>
  <c r="M2395" i="88"/>
  <c r="K2395" i="88"/>
  <c r="H2395" i="88"/>
  <c r="E2395" i="88"/>
  <c r="G2395" i="88" s="1"/>
  <c r="K2394" i="88"/>
  <c r="H2394" i="88"/>
  <c r="M2394" i="88" s="1"/>
  <c r="E2394" i="88"/>
  <c r="G2394" i="88" s="1"/>
  <c r="H2393" i="88"/>
  <c r="K2393" i="88" s="1"/>
  <c r="G2393" i="88"/>
  <c r="E2393" i="88"/>
  <c r="H2392" i="88"/>
  <c r="M2392" i="88" s="1"/>
  <c r="E2392" i="88"/>
  <c r="G2392" i="88" s="1"/>
  <c r="H2391" i="88"/>
  <c r="M2391" i="88" s="1"/>
  <c r="E2391" i="88"/>
  <c r="G2391" i="88" s="1"/>
  <c r="H2390" i="88"/>
  <c r="E2390" i="88"/>
  <c r="G2390" i="88" s="1"/>
  <c r="H2389" i="88"/>
  <c r="K2389" i="88" s="1"/>
  <c r="E2389" i="88"/>
  <c r="G2389" i="88" s="1"/>
  <c r="H2388" i="88"/>
  <c r="E2388" i="88"/>
  <c r="G2388" i="88" s="1"/>
  <c r="H2387" i="88"/>
  <c r="K2387" i="88" s="1"/>
  <c r="E2387" i="88"/>
  <c r="G2387" i="88" s="1"/>
  <c r="H2386" i="88"/>
  <c r="M2386" i="88" s="1"/>
  <c r="E2386" i="88"/>
  <c r="G2386" i="88" s="1"/>
  <c r="H2385" i="88"/>
  <c r="M2385" i="88" s="1"/>
  <c r="E2385" i="88"/>
  <c r="G2385" i="88" s="1"/>
  <c r="H2384" i="88"/>
  <c r="M2384" i="88" s="1"/>
  <c r="E2384" i="88"/>
  <c r="G2384" i="88" s="1"/>
  <c r="H2383" i="88"/>
  <c r="M2383" i="88" s="1"/>
  <c r="E2383" i="88"/>
  <c r="G2383" i="88" s="1"/>
  <c r="M2382" i="88"/>
  <c r="H2382" i="88"/>
  <c r="K2382" i="88" s="1"/>
  <c r="E2382" i="88"/>
  <c r="G2382" i="88" s="1"/>
  <c r="C2360" i="88"/>
  <c r="H2359" i="88"/>
  <c r="M2359" i="88" s="1"/>
  <c r="E2359" i="88"/>
  <c r="G2359" i="88" s="1"/>
  <c r="H2358" i="88"/>
  <c r="M2358" i="88" s="1"/>
  <c r="E2358" i="88"/>
  <c r="G2358" i="88" s="1"/>
  <c r="H2357" i="88"/>
  <c r="K2357" i="88" s="1"/>
  <c r="E2357" i="88"/>
  <c r="G2357" i="88" s="1"/>
  <c r="H2356" i="88"/>
  <c r="E2356" i="88"/>
  <c r="G2356" i="88" s="1"/>
  <c r="H2355" i="88"/>
  <c r="K2355" i="88" s="1"/>
  <c r="E2355" i="88"/>
  <c r="G2355" i="88" s="1"/>
  <c r="H2354" i="88"/>
  <c r="E2354" i="88"/>
  <c r="G2354" i="88" s="1"/>
  <c r="H2353" i="88"/>
  <c r="M2353" i="88" s="1"/>
  <c r="E2353" i="88"/>
  <c r="G2353" i="88" s="1"/>
  <c r="H2352" i="88"/>
  <c r="M2352" i="88" s="1"/>
  <c r="E2352" i="88"/>
  <c r="G2352" i="88" s="1"/>
  <c r="H2351" i="88"/>
  <c r="E2351" i="88"/>
  <c r="G2351" i="88" s="1"/>
  <c r="H2350" i="88"/>
  <c r="E2350" i="88"/>
  <c r="G2350" i="88" s="1"/>
  <c r="H2349" i="88"/>
  <c r="E2349" i="88"/>
  <c r="G2349" i="88" s="1"/>
  <c r="H2348" i="88"/>
  <c r="E2348" i="88"/>
  <c r="G2348" i="88" s="1"/>
  <c r="H2347" i="88"/>
  <c r="E2347" i="88"/>
  <c r="G2347" i="88" s="1"/>
  <c r="H2346" i="88"/>
  <c r="M2346" i="88" s="1"/>
  <c r="E2346" i="88"/>
  <c r="G2346" i="88" s="1"/>
  <c r="H2345" i="88"/>
  <c r="M2345" i="88" s="1"/>
  <c r="E2345" i="88"/>
  <c r="G2345" i="88" s="1"/>
  <c r="H2344" i="88"/>
  <c r="K2344" i="88" s="1"/>
  <c r="G2344" i="88"/>
  <c r="E2344" i="88"/>
  <c r="K2343" i="88"/>
  <c r="H2343" i="88"/>
  <c r="M2343" i="88" s="1"/>
  <c r="E2343" i="88"/>
  <c r="G2343" i="88" s="1"/>
  <c r="H2342" i="88"/>
  <c r="M2342" i="88" s="1"/>
  <c r="E2342" i="88"/>
  <c r="G2342" i="88" s="1"/>
  <c r="C2322" i="88"/>
  <c r="H2321" i="88"/>
  <c r="K2321" i="88" s="1"/>
  <c r="E2321" i="88"/>
  <c r="G2321" i="88" s="1"/>
  <c r="H2320" i="88"/>
  <c r="M2320" i="88" s="1"/>
  <c r="E2320" i="88"/>
  <c r="G2320" i="88" s="1"/>
  <c r="H2319" i="88"/>
  <c r="E2319" i="88"/>
  <c r="G2319" i="88" s="1"/>
  <c r="H2318" i="88"/>
  <c r="K2318" i="88" s="1"/>
  <c r="E2318" i="88"/>
  <c r="G2318" i="88" s="1"/>
  <c r="H2317" i="88"/>
  <c r="K2317" i="88" s="1"/>
  <c r="E2317" i="88"/>
  <c r="G2317" i="88" s="1"/>
  <c r="H2316" i="88"/>
  <c r="G2316" i="88"/>
  <c r="E2316" i="88"/>
  <c r="H2315" i="88"/>
  <c r="K2315" i="88" s="1"/>
  <c r="E2315" i="88"/>
  <c r="G2315" i="88" s="1"/>
  <c r="H2314" i="88"/>
  <c r="K2314" i="88" s="1"/>
  <c r="E2314" i="88"/>
  <c r="G2314" i="88" s="1"/>
  <c r="H2313" i="88"/>
  <c r="M2313" i="88" s="1"/>
  <c r="E2313" i="88"/>
  <c r="G2313" i="88" s="1"/>
  <c r="H2312" i="88"/>
  <c r="E2312" i="88"/>
  <c r="G2312" i="88" s="1"/>
  <c r="H2311" i="88"/>
  <c r="E2311" i="88"/>
  <c r="G2311" i="88" s="1"/>
  <c r="K2310" i="88"/>
  <c r="H2310" i="88"/>
  <c r="M2310" i="88" s="1"/>
  <c r="E2310" i="88"/>
  <c r="G2310" i="88" s="1"/>
  <c r="H2309" i="88"/>
  <c r="K2309" i="88" s="1"/>
  <c r="E2309" i="88"/>
  <c r="G2309" i="88" s="1"/>
  <c r="H2308" i="88"/>
  <c r="E2308" i="88"/>
  <c r="G2308" i="88" s="1"/>
  <c r="H2307" i="88"/>
  <c r="M2307" i="88" s="1"/>
  <c r="E2307" i="88"/>
  <c r="G2307" i="88" s="1"/>
  <c r="H2306" i="88"/>
  <c r="M2306" i="88" s="1"/>
  <c r="E2306" i="88"/>
  <c r="G2306" i="88" s="1"/>
  <c r="H2305" i="88"/>
  <c r="K2305" i="88" s="1"/>
  <c r="E2305" i="88"/>
  <c r="G2305" i="88" s="1"/>
  <c r="H2304" i="88"/>
  <c r="E2304" i="88"/>
  <c r="G2304" i="88" s="1"/>
  <c r="C2282" i="88"/>
  <c r="H2281" i="88"/>
  <c r="M2281" i="88" s="1"/>
  <c r="E2281" i="88"/>
  <c r="G2281" i="88" s="1"/>
  <c r="H2280" i="88"/>
  <c r="M2280" i="88" s="1"/>
  <c r="E2280" i="88"/>
  <c r="G2280" i="88" s="1"/>
  <c r="H2279" i="88"/>
  <c r="E2279" i="88"/>
  <c r="G2279" i="88" s="1"/>
  <c r="H2278" i="88"/>
  <c r="M2278" i="88" s="1"/>
  <c r="E2278" i="88"/>
  <c r="G2278" i="88" s="1"/>
  <c r="H2277" i="88"/>
  <c r="K2277" i="88" s="1"/>
  <c r="E2277" i="88"/>
  <c r="G2277" i="88" s="1"/>
  <c r="H2276" i="88"/>
  <c r="E2276" i="88"/>
  <c r="G2276" i="88" s="1"/>
  <c r="H2275" i="88"/>
  <c r="K2275" i="88" s="1"/>
  <c r="E2275" i="88"/>
  <c r="G2275" i="88" s="1"/>
  <c r="H2274" i="88"/>
  <c r="E2274" i="88"/>
  <c r="G2274" i="88" s="1"/>
  <c r="H2273" i="88"/>
  <c r="E2273" i="88"/>
  <c r="G2273" i="88" s="1"/>
  <c r="H2272" i="88"/>
  <c r="K2272" i="88" s="1"/>
  <c r="E2272" i="88"/>
  <c r="G2272" i="88" s="1"/>
  <c r="K2271" i="88"/>
  <c r="H2271" i="88"/>
  <c r="M2271" i="88" s="1"/>
  <c r="E2271" i="88"/>
  <c r="G2271" i="88" s="1"/>
  <c r="H2270" i="88"/>
  <c r="E2270" i="88"/>
  <c r="G2270" i="88" s="1"/>
  <c r="K2269" i="88"/>
  <c r="H2269" i="88"/>
  <c r="M2269" i="88" s="1"/>
  <c r="E2269" i="88"/>
  <c r="G2269" i="88" s="1"/>
  <c r="H2268" i="88"/>
  <c r="K2268" i="88" s="1"/>
  <c r="E2268" i="88"/>
  <c r="G2268" i="88" s="1"/>
  <c r="H2267" i="88"/>
  <c r="K2267" i="88" s="1"/>
  <c r="E2267" i="88"/>
  <c r="G2267" i="88" s="1"/>
  <c r="H2266" i="88"/>
  <c r="E2266" i="88"/>
  <c r="G2266" i="88" s="1"/>
  <c r="H2265" i="88"/>
  <c r="K2265" i="88" s="1"/>
  <c r="E2265" i="88"/>
  <c r="H2264" i="88"/>
  <c r="M2264" i="88" s="1"/>
  <c r="E2264" i="88"/>
  <c r="G2264" i="88" s="1"/>
  <c r="C2243" i="88"/>
  <c r="H2242" i="88"/>
  <c r="E2242" i="88"/>
  <c r="G2242" i="88" s="1"/>
  <c r="H2241" i="88"/>
  <c r="M2241" i="88" s="1"/>
  <c r="E2241" i="88"/>
  <c r="G2241" i="88" s="1"/>
  <c r="H2240" i="88"/>
  <c r="M2240" i="88" s="1"/>
  <c r="E2240" i="88"/>
  <c r="G2240" i="88" s="1"/>
  <c r="H2239" i="88"/>
  <c r="E2239" i="88"/>
  <c r="G2239" i="88" s="1"/>
  <c r="H2238" i="88"/>
  <c r="E2238" i="88"/>
  <c r="G2238" i="88" s="1"/>
  <c r="H2237" i="88"/>
  <c r="M2237" i="88" s="1"/>
  <c r="E2237" i="88"/>
  <c r="G2237" i="88" s="1"/>
  <c r="H2236" i="88"/>
  <c r="K2236" i="88" s="1"/>
  <c r="E2236" i="88"/>
  <c r="G2236" i="88" s="1"/>
  <c r="H2235" i="88"/>
  <c r="K2235" i="88" s="1"/>
  <c r="E2235" i="88"/>
  <c r="G2235" i="88" s="1"/>
  <c r="H2234" i="88"/>
  <c r="K2234" i="88" s="1"/>
  <c r="E2234" i="88"/>
  <c r="G2234" i="88" s="1"/>
  <c r="H2233" i="88"/>
  <c r="M2233" i="88" s="1"/>
  <c r="E2233" i="88"/>
  <c r="G2233" i="88" s="1"/>
  <c r="H2232" i="88"/>
  <c r="K2232" i="88" s="1"/>
  <c r="E2232" i="88"/>
  <c r="G2232" i="88" s="1"/>
  <c r="H2231" i="88"/>
  <c r="E2231" i="88"/>
  <c r="G2231" i="88" s="1"/>
  <c r="H2230" i="88"/>
  <c r="E2230" i="88"/>
  <c r="G2230" i="88" s="1"/>
  <c r="H2229" i="88"/>
  <c r="M2229" i="88" s="1"/>
  <c r="E2229" i="88"/>
  <c r="G2229" i="88" s="1"/>
  <c r="H2228" i="88"/>
  <c r="K2228" i="88" s="1"/>
  <c r="E2228" i="88"/>
  <c r="G2228" i="88" s="1"/>
  <c r="H2227" i="88"/>
  <c r="E2227" i="88"/>
  <c r="G2227" i="88" s="1"/>
  <c r="H2226" i="88"/>
  <c r="E2226" i="88"/>
  <c r="G2226" i="88" s="1"/>
  <c r="H2225" i="88"/>
  <c r="E2225" i="88"/>
  <c r="G2225" i="88" s="1"/>
  <c r="C2202" i="88"/>
  <c r="H2201" i="88"/>
  <c r="E2201" i="88"/>
  <c r="G2201" i="88" s="1"/>
  <c r="H2200" i="88"/>
  <c r="M2200" i="88" s="1"/>
  <c r="E2200" i="88"/>
  <c r="G2200" i="88" s="1"/>
  <c r="H2199" i="88"/>
  <c r="M2199" i="88" s="1"/>
  <c r="E2199" i="88"/>
  <c r="G2199" i="88" s="1"/>
  <c r="K2198" i="88"/>
  <c r="H2198" i="88"/>
  <c r="M2198" i="88" s="1"/>
  <c r="E2198" i="88"/>
  <c r="G2198" i="88" s="1"/>
  <c r="H2197" i="88"/>
  <c r="E2197" i="88"/>
  <c r="G2197" i="88" s="1"/>
  <c r="H2196" i="88"/>
  <c r="M2196" i="88" s="1"/>
  <c r="E2196" i="88"/>
  <c r="G2196" i="88" s="1"/>
  <c r="M2195" i="88"/>
  <c r="H2195" i="88"/>
  <c r="K2195" i="88" s="1"/>
  <c r="E2195" i="88"/>
  <c r="G2195" i="88" s="1"/>
  <c r="H2194" i="88"/>
  <c r="E2194" i="88"/>
  <c r="G2194" i="88" s="1"/>
  <c r="M2193" i="88"/>
  <c r="H2193" i="88"/>
  <c r="K2193" i="88" s="1"/>
  <c r="E2193" i="88"/>
  <c r="G2193" i="88" s="1"/>
  <c r="H2192" i="88"/>
  <c r="E2192" i="88"/>
  <c r="G2192" i="88" s="1"/>
  <c r="H2191" i="88"/>
  <c r="M2191" i="88" s="1"/>
  <c r="E2191" i="88"/>
  <c r="G2191" i="88" s="1"/>
  <c r="H2190" i="88"/>
  <c r="M2190" i="88" s="1"/>
  <c r="E2190" i="88"/>
  <c r="G2190" i="88" s="1"/>
  <c r="H2189" i="88"/>
  <c r="M2189" i="88" s="1"/>
  <c r="E2189" i="88"/>
  <c r="G2189" i="88" s="1"/>
  <c r="H2188" i="88"/>
  <c r="E2188" i="88"/>
  <c r="G2188" i="88" s="1"/>
  <c r="M2187" i="88"/>
  <c r="H2187" i="88"/>
  <c r="K2187" i="88" s="1"/>
  <c r="E2187" i="88"/>
  <c r="G2187" i="88" s="1"/>
  <c r="H2186" i="88"/>
  <c r="E2186" i="88"/>
  <c r="G2186" i="88" s="1"/>
  <c r="M2185" i="88"/>
  <c r="H2185" i="88"/>
  <c r="K2185" i="88" s="1"/>
  <c r="E2185" i="88"/>
  <c r="G2185" i="88" s="1"/>
  <c r="H2184" i="88"/>
  <c r="M2184" i="88" s="1"/>
  <c r="E2184" i="88"/>
  <c r="G2184" i="88" s="1"/>
  <c r="C2162" i="88"/>
  <c r="H2161" i="88"/>
  <c r="K2161" i="88" s="1"/>
  <c r="E2161" i="88"/>
  <c r="G2161" i="88" s="1"/>
  <c r="H2160" i="88"/>
  <c r="E2160" i="88"/>
  <c r="G2160" i="88" s="1"/>
  <c r="K2159" i="88"/>
  <c r="H2159" i="88"/>
  <c r="M2159" i="88" s="1"/>
  <c r="G2159" i="88"/>
  <c r="E2159" i="88"/>
  <c r="H2158" i="88"/>
  <c r="M2158" i="88" s="1"/>
  <c r="E2158" i="88"/>
  <c r="G2158" i="88" s="1"/>
  <c r="H2157" i="88"/>
  <c r="M2157" i="88" s="1"/>
  <c r="E2157" i="88"/>
  <c r="G2157" i="88" s="1"/>
  <c r="H2156" i="88"/>
  <c r="E2156" i="88"/>
  <c r="G2156" i="88" s="1"/>
  <c r="H2155" i="88"/>
  <c r="M2155" i="88" s="1"/>
  <c r="E2155" i="88"/>
  <c r="G2155" i="88" s="1"/>
  <c r="H2154" i="88"/>
  <c r="K2154" i="88" s="1"/>
  <c r="E2154" i="88"/>
  <c r="G2154" i="88" s="1"/>
  <c r="H2153" i="88"/>
  <c r="E2153" i="88"/>
  <c r="G2153" i="88" s="1"/>
  <c r="H2152" i="88"/>
  <c r="K2152" i="88" s="1"/>
  <c r="E2152" i="88"/>
  <c r="G2152" i="88" s="1"/>
  <c r="H2151" i="88"/>
  <c r="M2151" i="88" s="1"/>
  <c r="E2151" i="88"/>
  <c r="G2151" i="88" s="1"/>
  <c r="M2150" i="88"/>
  <c r="K2150" i="88"/>
  <c r="H2150" i="88"/>
  <c r="E2150" i="88"/>
  <c r="G2150" i="88" s="1"/>
  <c r="H2149" i="88"/>
  <c r="M2149" i="88" s="1"/>
  <c r="E2149" i="88"/>
  <c r="G2149" i="88" s="1"/>
  <c r="K2148" i="88"/>
  <c r="H2148" i="88"/>
  <c r="M2148" i="88" s="1"/>
  <c r="E2148" i="88"/>
  <c r="G2148" i="88" s="1"/>
  <c r="K2147" i="88"/>
  <c r="H2147" i="88"/>
  <c r="M2147" i="88" s="1"/>
  <c r="E2147" i="88"/>
  <c r="G2147" i="88" s="1"/>
  <c r="H2146" i="88"/>
  <c r="M2146" i="88" s="1"/>
  <c r="E2146" i="88"/>
  <c r="G2146" i="88" s="1"/>
  <c r="H2145" i="88"/>
  <c r="E2145" i="88"/>
  <c r="G2145" i="88" s="1"/>
  <c r="H2144" i="88"/>
  <c r="E2144" i="88"/>
  <c r="G2144" i="88" s="1"/>
  <c r="C2124" i="88"/>
  <c r="H2123" i="88"/>
  <c r="K2123" i="88" s="1"/>
  <c r="E2123" i="88"/>
  <c r="G2123" i="88" s="1"/>
  <c r="H2122" i="88"/>
  <c r="E2122" i="88"/>
  <c r="G2122" i="88" s="1"/>
  <c r="H2121" i="88"/>
  <c r="K2121" i="88" s="1"/>
  <c r="E2121" i="88"/>
  <c r="G2121" i="88" s="1"/>
  <c r="H2120" i="88"/>
  <c r="E2120" i="88"/>
  <c r="G2120" i="88" s="1"/>
  <c r="H2119" i="88"/>
  <c r="M2119" i="88" s="1"/>
  <c r="E2119" i="88"/>
  <c r="G2119" i="88" s="1"/>
  <c r="H2118" i="88"/>
  <c r="M2118" i="88" s="1"/>
  <c r="E2118" i="88"/>
  <c r="G2118" i="88" s="1"/>
  <c r="H2117" i="88"/>
  <c r="M2117" i="88" s="1"/>
  <c r="G2117" i="88"/>
  <c r="E2117" i="88"/>
  <c r="H2116" i="88"/>
  <c r="E2116" i="88"/>
  <c r="G2116" i="88" s="1"/>
  <c r="H2115" i="88"/>
  <c r="K2115" i="88" s="1"/>
  <c r="E2115" i="88"/>
  <c r="G2115" i="88" s="1"/>
  <c r="H2114" i="88"/>
  <c r="K2114" i="88" s="1"/>
  <c r="E2114" i="88"/>
  <c r="G2114" i="88" s="1"/>
  <c r="H2113" i="88"/>
  <c r="K2113" i="88" s="1"/>
  <c r="E2113" i="88"/>
  <c r="G2113" i="88" s="1"/>
  <c r="H2112" i="88"/>
  <c r="K2112" i="88" s="1"/>
  <c r="E2112" i="88"/>
  <c r="G2112" i="88" s="1"/>
  <c r="H2111" i="88"/>
  <c r="K2111" i="88" s="1"/>
  <c r="E2111" i="88"/>
  <c r="G2111" i="88" s="1"/>
  <c r="H2110" i="88"/>
  <c r="K2110" i="88" s="1"/>
  <c r="E2110" i="88"/>
  <c r="G2110" i="88" s="1"/>
  <c r="H2109" i="88"/>
  <c r="M2109" i="88" s="1"/>
  <c r="E2109" i="88"/>
  <c r="G2109" i="88" s="1"/>
  <c r="H2108" i="88"/>
  <c r="E2108" i="88"/>
  <c r="G2108" i="88" s="1"/>
  <c r="H2107" i="88"/>
  <c r="E2107" i="88"/>
  <c r="G2107" i="88" s="1"/>
  <c r="H2106" i="88"/>
  <c r="K2106" i="88" s="1"/>
  <c r="E2106" i="88"/>
  <c r="G2106" i="88" s="1"/>
  <c r="C2085" i="88"/>
  <c r="H2084" i="88"/>
  <c r="M2084" i="88" s="1"/>
  <c r="E2084" i="88"/>
  <c r="G2084" i="88" s="1"/>
  <c r="H2083" i="88"/>
  <c r="M2083" i="88" s="1"/>
  <c r="E2083" i="88"/>
  <c r="G2083" i="88" s="1"/>
  <c r="H2082" i="88"/>
  <c r="K2082" i="88" s="1"/>
  <c r="E2082" i="88"/>
  <c r="G2082" i="88" s="1"/>
  <c r="H2081" i="88"/>
  <c r="E2081" i="88"/>
  <c r="G2081" i="88" s="1"/>
  <c r="H2080" i="88"/>
  <c r="K2080" i="88" s="1"/>
  <c r="E2080" i="88"/>
  <c r="G2080" i="88" s="1"/>
  <c r="M2079" i="88"/>
  <c r="H2079" i="88"/>
  <c r="K2079" i="88" s="1"/>
  <c r="E2079" i="88"/>
  <c r="G2079" i="88" s="1"/>
  <c r="M2078" i="88"/>
  <c r="H2078" i="88"/>
  <c r="K2078" i="88" s="1"/>
  <c r="E2078" i="88"/>
  <c r="G2078" i="88" s="1"/>
  <c r="H2077" i="88"/>
  <c r="E2077" i="88"/>
  <c r="G2077" i="88" s="1"/>
  <c r="H2076" i="88"/>
  <c r="E2076" i="88"/>
  <c r="G2076" i="88" s="1"/>
  <c r="H2075" i="88"/>
  <c r="K2075" i="88" s="1"/>
  <c r="E2075" i="88"/>
  <c r="G2075" i="88" s="1"/>
  <c r="H2074" i="88"/>
  <c r="E2074" i="88"/>
  <c r="G2074" i="88" s="1"/>
  <c r="H2073" i="88"/>
  <c r="K2073" i="88" s="1"/>
  <c r="E2073" i="88"/>
  <c r="G2073" i="88" s="1"/>
  <c r="K2072" i="88"/>
  <c r="H2072" i="88"/>
  <c r="M2072" i="88" s="1"/>
  <c r="E2072" i="88"/>
  <c r="G2072" i="88" s="1"/>
  <c r="M2071" i="88"/>
  <c r="K2071" i="88"/>
  <c r="H2071" i="88"/>
  <c r="E2071" i="88"/>
  <c r="G2071" i="88" s="1"/>
  <c r="H2070" i="88"/>
  <c r="M2070" i="88" s="1"/>
  <c r="E2070" i="88"/>
  <c r="G2070" i="88" s="1"/>
  <c r="H2069" i="88"/>
  <c r="M2069" i="88" s="1"/>
  <c r="E2069" i="88"/>
  <c r="G2069" i="88" s="1"/>
  <c r="H2068" i="88"/>
  <c r="M2068" i="88" s="1"/>
  <c r="E2068" i="88"/>
  <c r="G2068" i="88" s="1"/>
  <c r="H2067" i="88"/>
  <c r="M2067" i="88" s="1"/>
  <c r="E2067" i="88"/>
  <c r="C2046" i="88"/>
  <c r="H2045" i="88"/>
  <c r="E2045" i="88"/>
  <c r="G2045" i="88" s="1"/>
  <c r="H2044" i="88"/>
  <c r="E2044" i="88"/>
  <c r="G2044" i="88" s="1"/>
  <c r="H2043" i="88"/>
  <c r="E2043" i="88"/>
  <c r="G2043" i="88" s="1"/>
  <c r="H2042" i="88"/>
  <c r="K2042" i="88" s="1"/>
  <c r="E2042" i="88"/>
  <c r="G2042" i="88" s="1"/>
  <c r="H2041" i="88"/>
  <c r="E2041" i="88"/>
  <c r="G2041" i="88" s="1"/>
  <c r="H2040" i="88"/>
  <c r="E2040" i="88"/>
  <c r="G2040" i="88" s="1"/>
  <c r="H2039" i="88"/>
  <c r="K2039" i="88" s="1"/>
  <c r="G2039" i="88"/>
  <c r="E2039" i="88"/>
  <c r="K2038" i="88"/>
  <c r="H2038" i="88"/>
  <c r="M2038" i="88" s="1"/>
  <c r="E2038" i="88"/>
  <c r="G2038" i="88" s="1"/>
  <c r="H2037" i="88"/>
  <c r="E2037" i="88"/>
  <c r="G2037" i="88" s="1"/>
  <c r="K2036" i="88"/>
  <c r="H2036" i="88"/>
  <c r="M2036" i="88" s="1"/>
  <c r="E2036" i="88"/>
  <c r="G2036" i="88" s="1"/>
  <c r="M2035" i="88"/>
  <c r="K2035" i="88"/>
  <c r="H2035" i="88"/>
  <c r="E2035" i="88"/>
  <c r="G2035" i="88" s="1"/>
  <c r="H2034" i="88"/>
  <c r="E2034" i="88"/>
  <c r="G2034" i="88" s="1"/>
  <c r="H2033" i="88"/>
  <c r="K2033" i="88" s="1"/>
  <c r="E2033" i="88"/>
  <c r="G2033" i="88" s="1"/>
  <c r="M2032" i="88"/>
  <c r="H2032" i="88"/>
  <c r="K2032" i="88" s="1"/>
  <c r="E2032" i="88"/>
  <c r="G2032" i="88" s="1"/>
  <c r="H2031" i="88"/>
  <c r="M2031" i="88" s="1"/>
  <c r="E2031" i="88"/>
  <c r="G2031" i="88" s="1"/>
  <c r="H2030" i="88"/>
  <c r="M2030" i="88" s="1"/>
  <c r="E2030" i="88"/>
  <c r="G2030" i="88" s="1"/>
  <c r="H2029" i="88"/>
  <c r="E2029" i="88"/>
  <c r="G2029" i="88" s="1"/>
  <c r="H2028" i="88"/>
  <c r="E2028" i="88"/>
  <c r="C2005" i="88"/>
  <c r="H2004" i="88"/>
  <c r="M2004" i="88" s="1"/>
  <c r="E2004" i="88"/>
  <c r="G2004" i="88" s="1"/>
  <c r="H2003" i="88"/>
  <c r="E2003" i="88"/>
  <c r="G2003" i="88" s="1"/>
  <c r="K2002" i="88"/>
  <c r="H2002" i="88"/>
  <c r="M2002" i="88" s="1"/>
  <c r="E2002" i="88"/>
  <c r="G2002" i="88" s="1"/>
  <c r="H2001" i="88"/>
  <c r="K2001" i="88" s="1"/>
  <c r="E2001" i="88"/>
  <c r="G2001" i="88" s="1"/>
  <c r="H2000" i="88"/>
  <c r="K2000" i="88" s="1"/>
  <c r="E2000" i="88"/>
  <c r="G2000" i="88" s="1"/>
  <c r="M1999" i="88"/>
  <c r="H1999" i="88"/>
  <c r="K1999" i="88" s="1"/>
  <c r="E1999" i="88"/>
  <c r="G1999" i="88" s="1"/>
  <c r="H1998" i="88"/>
  <c r="E1998" i="88"/>
  <c r="G1998" i="88" s="1"/>
  <c r="K1997" i="88"/>
  <c r="H1997" i="88"/>
  <c r="M1997" i="88" s="1"/>
  <c r="E1997" i="88"/>
  <c r="G1997" i="88" s="1"/>
  <c r="H1996" i="88"/>
  <c r="M1996" i="88" s="1"/>
  <c r="E1996" i="88"/>
  <c r="G1996" i="88" s="1"/>
  <c r="H1995" i="88"/>
  <c r="E1995" i="88"/>
  <c r="G1995" i="88" s="1"/>
  <c r="H1994" i="88"/>
  <c r="E1994" i="88"/>
  <c r="G1994" i="88" s="1"/>
  <c r="H1993" i="88"/>
  <c r="M1993" i="88" s="1"/>
  <c r="E1993" i="88"/>
  <c r="G1993" i="88" s="1"/>
  <c r="H1992" i="88"/>
  <c r="E1992" i="88"/>
  <c r="G1992" i="88" s="1"/>
  <c r="H1991" i="88"/>
  <c r="E1991" i="88"/>
  <c r="G1991" i="88" s="1"/>
  <c r="H1990" i="88"/>
  <c r="G1990" i="88"/>
  <c r="E1990" i="88"/>
  <c r="H1989" i="88"/>
  <c r="K1989" i="88" s="1"/>
  <c r="E1989" i="88"/>
  <c r="G1989" i="88" s="1"/>
  <c r="H1988" i="88"/>
  <c r="E1988" i="88"/>
  <c r="G1988" i="88" s="1"/>
  <c r="H1987" i="88"/>
  <c r="M1987" i="88" s="1"/>
  <c r="E1987" i="88"/>
  <c r="G1987" i="88" s="1"/>
  <c r="C1966" i="88"/>
  <c r="H1965" i="88"/>
  <c r="M1965" i="88" s="1"/>
  <c r="E1965" i="88"/>
  <c r="G1965" i="88" s="1"/>
  <c r="H1964" i="88"/>
  <c r="M1964" i="88" s="1"/>
  <c r="G1964" i="88"/>
  <c r="E1964" i="88"/>
  <c r="H1963" i="88"/>
  <c r="E1963" i="88"/>
  <c r="G1963" i="88" s="1"/>
  <c r="H1962" i="88"/>
  <c r="E1962" i="88"/>
  <c r="G1962" i="88" s="1"/>
  <c r="H1961" i="88"/>
  <c r="M1961" i="88" s="1"/>
  <c r="E1961" i="88"/>
  <c r="G1961" i="88" s="1"/>
  <c r="H1960" i="88"/>
  <c r="K1960" i="88" s="1"/>
  <c r="E1960" i="88"/>
  <c r="G1960" i="88" s="1"/>
  <c r="H1959" i="88"/>
  <c r="G1959" i="88"/>
  <c r="E1959" i="88"/>
  <c r="H1958" i="88"/>
  <c r="G1958" i="88"/>
  <c r="E1958" i="88"/>
  <c r="H1957" i="88"/>
  <c r="M1957" i="88" s="1"/>
  <c r="G1957" i="88"/>
  <c r="E1957" i="88"/>
  <c r="H1956" i="88"/>
  <c r="M1956" i="88" s="1"/>
  <c r="E1956" i="88"/>
  <c r="G1956" i="88" s="1"/>
  <c r="H1955" i="88"/>
  <c r="E1955" i="88"/>
  <c r="G1955" i="88" s="1"/>
  <c r="H1954" i="88"/>
  <c r="E1954" i="88"/>
  <c r="G1954" i="88" s="1"/>
  <c r="H1953" i="88"/>
  <c r="M1953" i="88" s="1"/>
  <c r="E1953" i="88"/>
  <c r="G1953" i="88" s="1"/>
  <c r="H1952" i="88"/>
  <c r="E1952" i="88"/>
  <c r="G1952" i="88" s="1"/>
  <c r="H1951" i="88"/>
  <c r="K1951" i="88" s="1"/>
  <c r="E1951" i="88"/>
  <c r="G1951" i="88" s="1"/>
  <c r="M1950" i="88"/>
  <c r="K1950" i="88"/>
  <c r="H1950" i="88"/>
  <c r="E1950" i="88"/>
  <c r="G1950" i="88" s="1"/>
  <c r="H1949" i="88"/>
  <c r="K1949" i="88" s="1"/>
  <c r="E1949" i="88"/>
  <c r="G1949" i="88" s="1"/>
  <c r="H1948" i="88"/>
  <c r="M1948" i="88" s="1"/>
  <c r="E1948" i="88"/>
  <c r="G1948" i="88" s="1"/>
  <c r="C1927" i="88"/>
  <c r="H1926" i="88"/>
  <c r="K1926" i="88" s="1"/>
  <c r="E1926" i="88"/>
  <c r="G1926" i="88" s="1"/>
  <c r="H1925" i="88"/>
  <c r="K1925" i="88" s="1"/>
  <c r="E1925" i="88"/>
  <c r="G1925" i="88" s="1"/>
  <c r="H1924" i="88"/>
  <c r="M1924" i="88" s="1"/>
  <c r="E1924" i="88"/>
  <c r="G1924" i="88" s="1"/>
  <c r="H1923" i="88"/>
  <c r="M1923" i="88" s="1"/>
  <c r="E1923" i="88"/>
  <c r="G1923" i="88" s="1"/>
  <c r="H1922" i="88"/>
  <c r="M1922" i="88" s="1"/>
  <c r="E1922" i="88"/>
  <c r="G1922" i="88" s="1"/>
  <c r="H1921" i="88"/>
  <c r="K1921" i="88" s="1"/>
  <c r="E1921" i="88"/>
  <c r="G1921" i="88" s="1"/>
  <c r="H1920" i="88"/>
  <c r="M1920" i="88" s="1"/>
  <c r="E1920" i="88"/>
  <c r="G1920" i="88" s="1"/>
  <c r="H1919" i="88"/>
  <c r="M1919" i="88" s="1"/>
  <c r="E1919" i="88"/>
  <c r="G1919" i="88" s="1"/>
  <c r="H1918" i="88"/>
  <c r="M1918" i="88" s="1"/>
  <c r="E1918" i="88"/>
  <c r="G1918" i="88" s="1"/>
  <c r="H1917" i="88"/>
  <c r="M1917" i="88" s="1"/>
  <c r="E1917" i="88"/>
  <c r="G1917" i="88" s="1"/>
  <c r="H1916" i="88"/>
  <c r="M1916" i="88" s="1"/>
  <c r="E1916" i="88"/>
  <c r="G1916" i="88" s="1"/>
  <c r="H1915" i="88"/>
  <c r="E1915" i="88"/>
  <c r="G1915" i="88" s="1"/>
  <c r="H1914" i="88"/>
  <c r="K1914" i="88" s="1"/>
  <c r="E1914" i="88"/>
  <c r="G1914" i="88" s="1"/>
  <c r="H1913" i="88"/>
  <c r="M1913" i="88" s="1"/>
  <c r="E1913" i="88"/>
  <c r="G1913" i="88" s="1"/>
  <c r="H1912" i="88"/>
  <c r="M1912" i="88" s="1"/>
  <c r="E1912" i="88"/>
  <c r="G1912" i="88" s="1"/>
  <c r="H1911" i="88"/>
  <c r="M1911" i="88" s="1"/>
  <c r="E1911" i="88"/>
  <c r="H1910" i="88"/>
  <c r="M1910" i="88" s="1"/>
  <c r="E1910" i="88"/>
  <c r="G1910" i="88" s="1"/>
  <c r="H1909" i="88"/>
  <c r="M1909" i="88" s="1"/>
  <c r="E1909" i="88"/>
  <c r="G1909" i="88" s="1"/>
  <c r="C1888" i="88"/>
  <c r="H1887" i="88"/>
  <c r="M1887" i="88" s="1"/>
  <c r="E1887" i="88"/>
  <c r="G1887" i="88" s="1"/>
  <c r="H1886" i="88"/>
  <c r="E1886" i="88"/>
  <c r="G1886" i="88" s="1"/>
  <c r="H1885" i="88"/>
  <c r="M1885" i="88" s="1"/>
  <c r="E1885" i="88"/>
  <c r="G1885" i="88" s="1"/>
  <c r="H1884" i="88"/>
  <c r="K1884" i="88" s="1"/>
  <c r="E1884" i="88"/>
  <c r="G1884" i="88" s="1"/>
  <c r="H1883" i="88"/>
  <c r="K1883" i="88" s="1"/>
  <c r="E1883" i="88"/>
  <c r="G1883" i="88" s="1"/>
  <c r="H1882" i="88"/>
  <c r="K1882" i="88" s="1"/>
  <c r="G1882" i="88"/>
  <c r="E1882" i="88"/>
  <c r="H1881" i="88"/>
  <c r="M1881" i="88" s="1"/>
  <c r="E1881" i="88"/>
  <c r="G1881" i="88" s="1"/>
  <c r="H1880" i="88"/>
  <c r="M1880" i="88" s="1"/>
  <c r="E1880" i="88"/>
  <c r="G1880" i="88" s="1"/>
  <c r="H1879" i="88"/>
  <c r="M1879" i="88" s="1"/>
  <c r="E1879" i="88"/>
  <c r="G1879" i="88" s="1"/>
  <c r="H1878" i="88"/>
  <c r="M1878" i="88" s="1"/>
  <c r="E1878" i="88"/>
  <c r="G1878" i="88" s="1"/>
  <c r="H1877" i="88"/>
  <c r="E1877" i="88"/>
  <c r="G1877" i="88" s="1"/>
  <c r="H1876" i="88"/>
  <c r="K1876" i="88" s="1"/>
  <c r="E1876" i="88"/>
  <c r="G1876" i="88" s="1"/>
  <c r="H1875" i="88"/>
  <c r="K1875" i="88" s="1"/>
  <c r="E1875" i="88"/>
  <c r="G1875" i="88" s="1"/>
  <c r="H1874" i="88"/>
  <c r="E1874" i="88"/>
  <c r="G1874" i="88" s="1"/>
  <c r="H1873" i="88"/>
  <c r="K1873" i="88" s="1"/>
  <c r="E1873" i="88"/>
  <c r="G1873" i="88" s="1"/>
  <c r="H1872" i="88"/>
  <c r="M1872" i="88" s="1"/>
  <c r="E1872" i="88"/>
  <c r="G1872" i="88" s="1"/>
  <c r="H1871" i="88"/>
  <c r="M1871" i="88" s="1"/>
  <c r="E1871" i="88"/>
  <c r="H1870" i="88"/>
  <c r="M1870" i="88" s="1"/>
  <c r="E1870" i="88"/>
  <c r="G1870" i="88" s="1"/>
  <c r="C1849" i="88"/>
  <c r="M1848" i="88"/>
  <c r="H1848" i="88"/>
  <c r="K1848" i="88" s="1"/>
  <c r="E1848" i="88"/>
  <c r="G1848" i="88" s="1"/>
  <c r="H1847" i="88"/>
  <c r="M1847" i="88" s="1"/>
  <c r="E1847" i="88"/>
  <c r="G1847" i="88" s="1"/>
  <c r="K1846" i="88"/>
  <c r="H1846" i="88"/>
  <c r="M1846" i="88" s="1"/>
  <c r="E1846" i="88"/>
  <c r="G1846" i="88" s="1"/>
  <c r="K1845" i="88"/>
  <c r="H1845" i="88"/>
  <c r="M1845" i="88" s="1"/>
  <c r="E1845" i="88"/>
  <c r="G1845" i="88" s="1"/>
  <c r="H1844" i="88"/>
  <c r="M1844" i="88" s="1"/>
  <c r="E1844" i="88"/>
  <c r="G1844" i="88" s="1"/>
  <c r="H1843" i="88"/>
  <c r="K1843" i="88" s="1"/>
  <c r="E1843" i="88"/>
  <c r="H1842" i="88"/>
  <c r="E1842" i="88"/>
  <c r="G1842" i="88" s="1"/>
  <c r="H1841" i="88"/>
  <c r="M1841" i="88" s="1"/>
  <c r="E1841" i="88"/>
  <c r="G1841" i="88" s="1"/>
  <c r="H1840" i="88"/>
  <c r="M1840" i="88" s="1"/>
  <c r="E1840" i="88"/>
  <c r="G1840" i="88" s="1"/>
  <c r="H1839" i="88"/>
  <c r="M1839" i="88" s="1"/>
  <c r="E1839" i="88"/>
  <c r="G1839" i="88" s="1"/>
  <c r="H1838" i="88"/>
  <c r="M1838" i="88" s="1"/>
  <c r="E1838" i="88"/>
  <c r="G1838" i="88" s="1"/>
  <c r="H1837" i="88"/>
  <c r="M1837" i="88" s="1"/>
  <c r="E1837" i="88"/>
  <c r="G1837" i="88" s="1"/>
  <c r="H1836" i="88"/>
  <c r="M1836" i="88" s="1"/>
  <c r="E1836" i="88"/>
  <c r="G1836" i="88" s="1"/>
  <c r="H1835" i="88"/>
  <c r="E1835" i="88"/>
  <c r="G1835" i="88" s="1"/>
  <c r="H1834" i="88"/>
  <c r="K1834" i="88" s="1"/>
  <c r="E1834" i="88"/>
  <c r="G1834" i="88" s="1"/>
  <c r="H1833" i="88"/>
  <c r="M1833" i="88" s="1"/>
  <c r="E1833" i="88"/>
  <c r="G1833" i="88" s="1"/>
  <c r="K1832" i="88"/>
  <c r="H1832" i="88"/>
  <c r="M1832" i="88" s="1"/>
  <c r="E1832" i="88"/>
  <c r="G1832" i="88" s="1"/>
  <c r="H1831" i="88"/>
  <c r="M1831" i="88" s="1"/>
  <c r="E1831" i="88"/>
  <c r="G1831" i="88" s="1"/>
  <c r="C1811" i="88"/>
  <c r="H1810" i="88"/>
  <c r="M1810" i="88" s="1"/>
  <c r="G1810" i="88"/>
  <c r="E1810" i="88"/>
  <c r="H1809" i="88"/>
  <c r="M1809" i="88" s="1"/>
  <c r="E1809" i="88"/>
  <c r="G1809" i="88" s="1"/>
  <c r="H1808" i="88"/>
  <c r="M1808" i="88" s="1"/>
  <c r="E1808" i="88"/>
  <c r="G1808" i="88" s="1"/>
  <c r="H1807" i="88"/>
  <c r="M1807" i="88" s="1"/>
  <c r="E1807" i="88"/>
  <c r="G1807" i="88" s="1"/>
  <c r="H1806" i="88"/>
  <c r="M1806" i="88" s="1"/>
  <c r="E1806" i="88"/>
  <c r="G1806" i="88" s="1"/>
  <c r="H1805" i="88"/>
  <c r="M1805" i="88" s="1"/>
  <c r="E1805" i="88"/>
  <c r="G1805" i="88" s="1"/>
  <c r="H1804" i="88"/>
  <c r="E1804" i="88"/>
  <c r="G1804" i="88" s="1"/>
  <c r="H1803" i="88"/>
  <c r="K1803" i="88" s="1"/>
  <c r="E1803" i="88"/>
  <c r="G1803" i="88" s="1"/>
  <c r="H1802" i="88"/>
  <c r="E1802" i="88"/>
  <c r="G1802" i="88" s="1"/>
  <c r="M1801" i="88"/>
  <c r="K1801" i="88"/>
  <c r="H1801" i="88"/>
  <c r="E1801" i="88"/>
  <c r="G1801" i="88" s="1"/>
  <c r="H1800" i="88"/>
  <c r="M1800" i="88" s="1"/>
  <c r="E1800" i="88"/>
  <c r="G1800" i="88" s="1"/>
  <c r="H1799" i="88"/>
  <c r="G1799" i="88"/>
  <c r="E1799" i="88"/>
  <c r="H1798" i="88"/>
  <c r="M1798" i="88" s="1"/>
  <c r="E1798" i="88"/>
  <c r="G1798" i="88" s="1"/>
  <c r="M1797" i="88"/>
  <c r="H1797" i="88"/>
  <c r="K1797" i="88" s="1"/>
  <c r="E1797" i="88"/>
  <c r="G1797" i="88" s="1"/>
  <c r="H1796" i="88"/>
  <c r="E1796" i="88"/>
  <c r="G1796" i="88" s="1"/>
  <c r="H1795" i="88"/>
  <c r="K1795" i="88" s="1"/>
  <c r="G1795" i="88"/>
  <c r="E1795" i="88"/>
  <c r="H1794" i="88"/>
  <c r="E1794" i="88"/>
  <c r="G1794" i="88" s="1"/>
  <c r="H1793" i="88"/>
  <c r="M1793" i="88" s="1"/>
  <c r="E1793" i="88"/>
  <c r="G1793" i="88" s="1"/>
  <c r="C1772" i="88"/>
  <c r="H1771" i="88"/>
  <c r="K1771" i="88" s="1"/>
  <c r="E1771" i="88"/>
  <c r="G1771" i="88" s="1"/>
  <c r="H1770" i="88"/>
  <c r="K1770" i="88" s="1"/>
  <c r="E1770" i="88"/>
  <c r="G1770" i="88" s="1"/>
  <c r="K1769" i="88"/>
  <c r="H1769" i="88"/>
  <c r="M1769" i="88" s="1"/>
  <c r="E1769" i="88"/>
  <c r="G1769" i="88" s="1"/>
  <c r="H1768" i="88"/>
  <c r="M1768" i="88" s="1"/>
  <c r="E1768" i="88"/>
  <c r="G1768" i="88" s="1"/>
  <c r="H1767" i="88"/>
  <c r="E1767" i="88"/>
  <c r="G1767" i="88" s="1"/>
  <c r="H1766" i="88"/>
  <c r="E1766" i="88"/>
  <c r="G1766" i="88" s="1"/>
  <c r="H1765" i="88"/>
  <c r="E1765" i="88"/>
  <c r="G1765" i="88" s="1"/>
  <c r="H1764" i="88"/>
  <c r="K1764" i="88" s="1"/>
  <c r="G1764" i="88"/>
  <c r="E1764" i="88"/>
  <c r="M1763" i="88"/>
  <c r="H1763" i="88"/>
  <c r="K1763" i="88" s="1"/>
  <c r="E1763" i="88"/>
  <c r="G1763" i="88" s="1"/>
  <c r="H1762" i="88"/>
  <c r="K1762" i="88" s="1"/>
  <c r="E1762" i="88"/>
  <c r="G1762" i="88" s="1"/>
  <c r="M1761" i="88"/>
  <c r="H1761" i="88"/>
  <c r="K1761" i="88" s="1"/>
  <c r="E1761" i="88"/>
  <c r="G1761" i="88" s="1"/>
  <c r="H1760" i="88"/>
  <c r="M1760" i="88" s="1"/>
  <c r="E1760" i="88"/>
  <c r="G1760" i="88" s="1"/>
  <c r="H1759" i="88"/>
  <c r="E1759" i="88"/>
  <c r="G1759" i="88" s="1"/>
  <c r="K1758" i="88"/>
  <c r="H1758" i="88"/>
  <c r="M1758" i="88" s="1"/>
  <c r="E1758" i="88"/>
  <c r="G1758" i="88" s="1"/>
  <c r="H1757" i="88"/>
  <c r="K1757" i="88" s="1"/>
  <c r="E1757" i="88"/>
  <c r="G1757" i="88" s="1"/>
  <c r="H1756" i="88"/>
  <c r="K1756" i="88" s="1"/>
  <c r="E1756" i="88"/>
  <c r="M1755" i="88"/>
  <c r="H1755" i="88"/>
  <c r="K1755" i="88" s="1"/>
  <c r="E1755" i="88"/>
  <c r="G1755" i="88" s="1"/>
  <c r="H1754" i="88"/>
  <c r="E1754" i="88"/>
  <c r="G1754" i="88" s="1"/>
  <c r="C1734" i="88"/>
  <c r="H1733" i="88"/>
  <c r="K1733" i="88" s="1"/>
  <c r="E1733" i="88"/>
  <c r="G1733" i="88" s="1"/>
  <c r="H1732" i="88"/>
  <c r="K1732" i="88" s="1"/>
  <c r="E1732" i="88"/>
  <c r="G1732" i="88" s="1"/>
  <c r="H1731" i="88"/>
  <c r="K1731" i="88" s="1"/>
  <c r="E1731" i="88"/>
  <c r="G1731" i="88" s="1"/>
  <c r="M1730" i="88"/>
  <c r="H1730" i="88"/>
  <c r="K1730" i="88" s="1"/>
  <c r="E1730" i="88"/>
  <c r="G1730" i="88" s="1"/>
  <c r="H1729" i="88"/>
  <c r="E1729" i="88"/>
  <c r="G1729" i="88" s="1"/>
  <c r="H1728" i="88"/>
  <c r="M1728" i="88" s="1"/>
  <c r="E1728" i="88"/>
  <c r="G1728" i="88" s="1"/>
  <c r="H1727" i="88"/>
  <c r="E1727" i="88"/>
  <c r="G1727" i="88" s="1"/>
  <c r="H1726" i="88"/>
  <c r="M1726" i="88" s="1"/>
  <c r="E1726" i="88"/>
  <c r="G1726" i="88" s="1"/>
  <c r="H1725" i="88"/>
  <c r="E1725" i="88"/>
  <c r="G1725" i="88" s="1"/>
  <c r="H1724" i="88"/>
  <c r="K1724" i="88" s="1"/>
  <c r="E1724" i="88"/>
  <c r="G1724" i="88" s="1"/>
  <c r="H1723" i="88"/>
  <c r="E1723" i="88"/>
  <c r="G1723" i="88" s="1"/>
  <c r="M1722" i="88"/>
  <c r="H1722" i="88"/>
  <c r="K1722" i="88" s="1"/>
  <c r="E1722" i="88"/>
  <c r="G1722" i="88" s="1"/>
  <c r="M1721" i="88"/>
  <c r="H1721" i="88"/>
  <c r="K1721" i="88" s="1"/>
  <c r="E1721" i="88"/>
  <c r="G1721" i="88" s="1"/>
  <c r="H1720" i="88"/>
  <c r="E1720" i="88"/>
  <c r="G1720" i="88" s="1"/>
  <c r="H1719" i="88"/>
  <c r="E1719" i="88"/>
  <c r="G1719" i="88" s="1"/>
  <c r="H1718" i="88"/>
  <c r="K1718" i="88" s="1"/>
  <c r="E1718" i="88"/>
  <c r="G1718" i="88" s="1"/>
  <c r="H1717" i="88"/>
  <c r="K1717" i="88" s="1"/>
  <c r="E1717" i="88"/>
  <c r="G1717" i="88" s="1"/>
  <c r="H1716" i="88"/>
  <c r="K1716" i="88" s="1"/>
  <c r="E1716" i="88"/>
  <c r="G1716" i="88" s="1"/>
  <c r="C1699" i="88"/>
  <c r="H1698" i="88"/>
  <c r="M1698" i="88" s="1"/>
  <c r="E1698" i="88"/>
  <c r="G1698" i="88" s="1"/>
  <c r="H1697" i="88"/>
  <c r="K1697" i="88" s="1"/>
  <c r="E1697" i="88"/>
  <c r="G1697" i="88" s="1"/>
  <c r="H1696" i="88"/>
  <c r="G1696" i="88"/>
  <c r="E1696" i="88"/>
  <c r="H1695" i="88"/>
  <c r="M1695" i="88" s="1"/>
  <c r="E1695" i="88"/>
  <c r="G1695" i="88" s="1"/>
  <c r="M1694" i="88"/>
  <c r="H1694" i="88"/>
  <c r="K1694" i="88" s="1"/>
  <c r="G1694" i="88"/>
  <c r="E1694" i="88"/>
  <c r="M1693" i="88"/>
  <c r="H1693" i="88"/>
  <c r="K1693" i="88" s="1"/>
  <c r="E1693" i="88"/>
  <c r="G1693" i="88" s="1"/>
  <c r="H1692" i="88"/>
  <c r="M1692" i="88" s="1"/>
  <c r="E1692" i="88"/>
  <c r="G1692" i="88" s="1"/>
  <c r="H1691" i="88"/>
  <c r="M1691" i="88" s="1"/>
  <c r="E1691" i="88"/>
  <c r="G1691" i="88" s="1"/>
  <c r="H1690" i="88"/>
  <c r="M1690" i="88" s="1"/>
  <c r="E1690" i="88"/>
  <c r="G1690" i="88" s="1"/>
  <c r="H1689" i="88"/>
  <c r="E1689" i="88"/>
  <c r="G1689" i="88" s="1"/>
  <c r="H1688" i="88"/>
  <c r="K1688" i="88" s="1"/>
  <c r="E1688" i="88"/>
  <c r="G1688" i="88" s="1"/>
  <c r="M1687" i="88"/>
  <c r="H1687" i="88"/>
  <c r="K1687" i="88" s="1"/>
  <c r="E1687" i="88"/>
  <c r="G1687" i="88" s="1"/>
  <c r="H1686" i="88"/>
  <c r="K1686" i="88" s="1"/>
  <c r="E1686" i="88"/>
  <c r="G1686" i="88" s="1"/>
  <c r="M1685" i="88"/>
  <c r="H1685" i="88"/>
  <c r="K1685" i="88" s="1"/>
  <c r="G1685" i="88"/>
  <c r="E1685" i="88"/>
  <c r="H1684" i="88"/>
  <c r="E1684" i="88"/>
  <c r="G1684" i="88" s="1"/>
  <c r="H1683" i="88"/>
  <c r="M1683" i="88" s="1"/>
  <c r="E1683" i="88"/>
  <c r="G1683" i="88" s="1"/>
  <c r="M1682" i="88"/>
  <c r="K1682" i="88"/>
  <c r="H1682" i="88"/>
  <c r="E1682" i="88"/>
  <c r="G1682" i="88" s="1"/>
  <c r="H1681" i="88"/>
  <c r="E1681" i="88"/>
  <c r="C1661" i="88"/>
  <c r="H1660" i="88"/>
  <c r="M1660" i="88" s="1"/>
  <c r="E1660" i="88"/>
  <c r="G1660" i="88" s="1"/>
  <c r="H1659" i="88"/>
  <c r="E1659" i="88"/>
  <c r="G1659" i="88" s="1"/>
  <c r="H1658" i="88"/>
  <c r="M1658" i="88" s="1"/>
  <c r="E1658" i="88"/>
  <c r="G1658" i="88" s="1"/>
  <c r="H1657" i="88"/>
  <c r="M1657" i="88" s="1"/>
  <c r="E1657" i="88"/>
  <c r="G1657" i="88" s="1"/>
  <c r="H1656" i="88"/>
  <c r="M1656" i="88" s="1"/>
  <c r="E1656" i="88"/>
  <c r="G1656" i="88" s="1"/>
  <c r="H1655" i="88"/>
  <c r="E1655" i="88"/>
  <c r="G1655" i="88" s="1"/>
  <c r="H1654" i="88"/>
  <c r="M1654" i="88" s="1"/>
  <c r="E1654" i="88"/>
  <c r="G1654" i="88" s="1"/>
  <c r="H1653" i="88"/>
  <c r="M1653" i="88" s="1"/>
  <c r="E1653" i="88"/>
  <c r="G1653" i="88" s="1"/>
  <c r="H1652" i="88"/>
  <c r="M1652" i="88" s="1"/>
  <c r="E1652" i="88"/>
  <c r="G1652" i="88" s="1"/>
  <c r="H1651" i="88"/>
  <c r="E1651" i="88"/>
  <c r="G1651" i="88" s="1"/>
  <c r="H1650" i="88"/>
  <c r="M1650" i="88" s="1"/>
  <c r="E1650" i="88"/>
  <c r="G1650" i="88" s="1"/>
  <c r="H1649" i="88"/>
  <c r="M1649" i="88" s="1"/>
  <c r="E1649" i="88"/>
  <c r="G1649" i="88" s="1"/>
  <c r="H1648" i="88"/>
  <c r="M1648" i="88" s="1"/>
  <c r="E1648" i="88"/>
  <c r="G1648" i="88" s="1"/>
  <c r="H1647" i="88"/>
  <c r="E1647" i="88"/>
  <c r="G1647" i="88" s="1"/>
  <c r="H1646" i="88"/>
  <c r="M1646" i="88" s="1"/>
  <c r="E1646" i="88"/>
  <c r="G1646" i="88" s="1"/>
  <c r="H1645" i="88"/>
  <c r="J1645" i="88" s="1"/>
  <c r="K1645" i="88" s="1"/>
  <c r="E1645" i="88"/>
  <c r="G1645" i="88" s="1"/>
  <c r="H1644" i="88"/>
  <c r="M1644" i="88" s="1"/>
  <c r="E1644" i="88"/>
  <c r="G1644" i="88" s="1"/>
  <c r="H1643" i="88"/>
  <c r="E1643" i="88"/>
  <c r="G1643" i="88" s="1"/>
  <c r="C1626" i="88"/>
  <c r="H1625" i="88"/>
  <c r="E1625" i="88"/>
  <c r="G1625" i="88" s="1"/>
  <c r="H1624" i="88"/>
  <c r="E1624" i="88"/>
  <c r="G1624" i="88" s="1"/>
  <c r="H1623" i="88"/>
  <c r="K1623" i="88" s="1"/>
  <c r="E1623" i="88"/>
  <c r="G1623" i="88" s="1"/>
  <c r="H1622" i="88"/>
  <c r="E1622" i="88"/>
  <c r="G1622" i="88" s="1"/>
  <c r="K1621" i="88"/>
  <c r="H1621" i="88"/>
  <c r="M1621" i="88" s="1"/>
  <c r="E1621" i="88"/>
  <c r="G1621" i="88" s="1"/>
  <c r="H1620" i="88"/>
  <c r="M1620" i="88" s="1"/>
  <c r="E1620" i="88"/>
  <c r="G1620" i="88" s="1"/>
  <c r="H1619" i="88"/>
  <c r="M1619" i="88" s="1"/>
  <c r="E1619" i="88"/>
  <c r="G1619" i="88" s="1"/>
  <c r="H1618" i="88"/>
  <c r="M1618" i="88" s="1"/>
  <c r="E1618" i="88"/>
  <c r="G1618" i="88" s="1"/>
  <c r="H1617" i="88"/>
  <c r="M1617" i="88" s="1"/>
  <c r="E1617" i="88"/>
  <c r="G1617" i="88" s="1"/>
  <c r="H1616" i="88"/>
  <c r="G1616" i="88"/>
  <c r="E1616" i="88"/>
  <c r="H1615" i="88"/>
  <c r="E1615" i="88"/>
  <c r="G1615" i="88" s="1"/>
  <c r="H1614" i="88"/>
  <c r="M1614" i="88" s="1"/>
  <c r="E1614" i="88"/>
  <c r="G1614" i="88" s="1"/>
  <c r="H1613" i="88"/>
  <c r="M1613" i="88" s="1"/>
  <c r="E1613" i="88"/>
  <c r="G1613" i="88" s="1"/>
  <c r="H1612" i="88"/>
  <c r="M1612" i="88" s="1"/>
  <c r="E1612" i="88"/>
  <c r="G1612" i="88" s="1"/>
  <c r="H1611" i="88"/>
  <c r="M1611" i="88" s="1"/>
  <c r="E1611" i="88"/>
  <c r="G1611" i="88" s="1"/>
  <c r="H1610" i="88"/>
  <c r="M1610" i="88" s="1"/>
  <c r="E1610" i="88"/>
  <c r="G1610" i="88" s="1"/>
  <c r="H1609" i="88"/>
  <c r="M1609" i="88" s="1"/>
  <c r="E1609" i="88"/>
  <c r="G1609" i="88" s="1"/>
  <c r="H1608" i="88"/>
  <c r="K1608" i="88" s="1"/>
  <c r="E1608" i="88"/>
  <c r="G1608" i="88" s="1"/>
  <c r="C1591" i="88"/>
  <c r="H1590" i="88"/>
  <c r="M1590" i="88" s="1"/>
  <c r="E1590" i="88"/>
  <c r="G1590" i="88" s="1"/>
  <c r="H1589" i="88"/>
  <c r="M1589" i="88" s="1"/>
  <c r="E1589" i="88"/>
  <c r="G1589" i="88" s="1"/>
  <c r="H1588" i="88"/>
  <c r="K1588" i="88" s="1"/>
  <c r="E1588" i="88"/>
  <c r="G1588" i="88" s="1"/>
  <c r="H1587" i="88"/>
  <c r="K1587" i="88" s="1"/>
  <c r="G1587" i="88"/>
  <c r="E1587" i="88"/>
  <c r="H1586" i="88"/>
  <c r="K1586" i="88" s="1"/>
  <c r="G1586" i="88"/>
  <c r="E1586" i="88"/>
  <c r="H1585" i="88"/>
  <c r="M1585" i="88" s="1"/>
  <c r="E1585" i="88"/>
  <c r="G1585" i="88" s="1"/>
  <c r="H1584" i="88"/>
  <c r="M1584" i="88" s="1"/>
  <c r="E1584" i="88"/>
  <c r="G1584" i="88" s="1"/>
  <c r="H1583" i="88"/>
  <c r="E1583" i="88"/>
  <c r="G1583" i="88" s="1"/>
  <c r="K1582" i="88"/>
  <c r="H1582" i="88"/>
  <c r="M1582" i="88" s="1"/>
  <c r="E1582" i="88"/>
  <c r="G1582" i="88" s="1"/>
  <c r="H1581" i="88"/>
  <c r="E1581" i="88"/>
  <c r="G1581" i="88" s="1"/>
  <c r="H1580" i="88"/>
  <c r="E1580" i="88"/>
  <c r="G1580" i="88" s="1"/>
  <c r="H1579" i="88"/>
  <c r="K1579" i="88" s="1"/>
  <c r="E1579" i="88"/>
  <c r="G1579" i="88" s="1"/>
  <c r="H1578" i="88"/>
  <c r="M1578" i="88" s="1"/>
  <c r="E1578" i="88"/>
  <c r="G1578" i="88" s="1"/>
  <c r="H1577" i="88"/>
  <c r="M1577" i="88" s="1"/>
  <c r="E1577" i="88"/>
  <c r="G1577" i="88" s="1"/>
  <c r="K1576" i="88"/>
  <c r="H1576" i="88"/>
  <c r="M1576" i="88" s="1"/>
  <c r="E1576" i="88"/>
  <c r="G1576" i="88" s="1"/>
  <c r="H1575" i="88"/>
  <c r="M1575" i="88" s="1"/>
  <c r="E1575" i="88"/>
  <c r="G1575" i="88" s="1"/>
  <c r="H1574" i="88"/>
  <c r="M1574" i="88" s="1"/>
  <c r="E1574" i="88"/>
  <c r="G1574" i="88" s="1"/>
  <c r="H1573" i="88"/>
  <c r="M1573" i="88" s="1"/>
  <c r="E1573" i="88"/>
  <c r="G1573" i="88" s="1"/>
  <c r="C1556" i="88"/>
  <c r="H1555" i="88"/>
  <c r="E1555" i="88"/>
  <c r="G1555" i="88" s="1"/>
  <c r="H1554" i="88"/>
  <c r="M1554" i="88" s="1"/>
  <c r="E1554" i="88"/>
  <c r="G1554" i="88" s="1"/>
  <c r="H1553" i="88"/>
  <c r="E1553" i="88"/>
  <c r="G1553" i="88" s="1"/>
  <c r="H1552" i="88"/>
  <c r="K1552" i="88" s="1"/>
  <c r="E1552" i="88"/>
  <c r="G1552" i="88" s="1"/>
  <c r="H1551" i="88"/>
  <c r="E1551" i="88"/>
  <c r="G1551" i="88" s="1"/>
  <c r="M1550" i="88"/>
  <c r="H1550" i="88"/>
  <c r="K1550" i="88" s="1"/>
  <c r="E1550" i="88"/>
  <c r="G1550" i="88" s="1"/>
  <c r="M1549" i="88"/>
  <c r="K1549" i="88"/>
  <c r="H1549" i="88"/>
  <c r="G1549" i="88"/>
  <c r="E1549" i="88"/>
  <c r="H1548" i="88"/>
  <c r="M1548" i="88" s="1"/>
  <c r="E1548" i="88"/>
  <c r="G1548" i="88" s="1"/>
  <c r="K1547" i="88"/>
  <c r="H1547" i="88"/>
  <c r="M1547" i="88" s="1"/>
  <c r="E1547" i="88"/>
  <c r="G1547" i="88" s="1"/>
  <c r="H1546" i="88"/>
  <c r="M1546" i="88" s="1"/>
  <c r="E1546" i="88"/>
  <c r="G1546" i="88" s="1"/>
  <c r="H1545" i="88"/>
  <c r="M1545" i="88" s="1"/>
  <c r="E1545" i="88"/>
  <c r="G1545" i="88" s="1"/>
  <c r="M1544" i="88"/>
  <c r="H1544" i="88"/>
  <c r="K1544" i="88" s="1"/>
  <c r="E1544" i="88"/>
  <c r="G1544" i="88" s="1"/>
  <c r="H1543" i="88"/>
  <c r="K1543" i="88" s="1"/>
  <c r="E1543" i="88"/>
  <c r="G1543" i="88" s="1"/>
  <c r="H1542" i="88"/>
  <c r="M1542" i="88" s="1"/>
  <c r="E1542" i="88"/>
  <c r="G1542" i="88" s="1"/>
  <c r="M1541" i="88"/>
  <c r="H1541" i="88"/>
  <c r="K1541" i="88" s="1"/>
  <c r="E1541" i="88"/>
  <c r="G1541" i="88" s="1"/>
  <c r="H1540" i="88"/>
  <c r="K1540" i="88" s="1"/>
  <c r="E1540" i="88"/>
  <c r="H1539" i="88"/>
  <c r="M1539" i="88" s="1"/>
  <c r="E1539" i="88"/>
  <c r="G1539" i="88" s="1"/>
  <c r="H1538" i="88"/>
  <c r="M1538" i="88" s="1"/>
  <c r="E1538" i="88"/>
  <c r="G1538" i="88" s="1"/>
  <c r="C1522" i="88"/>
  <c r="M1521" i="88"/>
  <c r="H1521" i="88"/>
  <c r="K1521" i="88" s="1"/>
  <c r="E1521" i="88"/>
  <c r="G1521" i="88" s="1"/>
  <c r="H1520" i="88"/>
  <c r="M1520" i="88" s="1"/>
  <c r="E1520" i="88"/>
  <c r="G1520" i="88" s="1"/>
  <c r="M1519" i="88"/>
  <c r="K1519" i="88"/>
  <c r="H1519" i="88"/>
  <c r="E1519" i="88"/>
  <c r="G1519" i="88" s="1"/>
  <c r="H1518" i="88"/>
  <c r="M1518" i="88" s="1"/>
  <c r="E1518" i="88"/>
  <c r="G1518" i="88" s="1"/>
  <c r="H1517" i="88"/>
  <c r="M1517" i="88" s="1"/>
  <c r="E1517" i="88"/>
  <c r="G1517" i="88" s="1"/>
  <c r="H1516" i="88"/>
  <c r="M1516" i="88" s="1"/>
  <c r="E1516" i="88"/>
  <c r="G1516" i="88" s="1"/>
  <c r="H1515" i="88"/>
  <c r="E1515" i="88"/>
  <c r="G1515" i="88" s="1"/>
  <c r="H1514" i="88"/>
  <c r="M1514" i="88" s="1"/>
  <c r="E1514" i="88"/>
  <c r="G1514" i="88" s="1"/>
  <c r="M1513" i="88"/>
  <c r="H1513" i="88"/>
  <c r="K1513" i="88" s="1"/>
  <c r="G1513" i="88"/>
  <c r="E1513" i="88"/>
  <c r="H1512" i="88"/>
  <c r="K1512" i="88" s="1"/>
  <c r="E1512" i="88"/>
  <c r="G1512" i="88" s="1"/>
  <c r="H1511" i="88"/>
  <c r="E1511" i="88"/>
  <c r="G1511" i="88" s="1"/>
  <c r="H1510" i="88"/>
  <c r="M1510" i="88" s="1"/>
  <c r="E1510" i="88"/>
  <c r="G1510" i="88" s="1"/>
  <c r="H1509" i="88"/>
  <c r="M1509" i="88" s="1"/>
  <c r="E1509" i="88"/>
  <c r="G1509" i="88" s="1"/>
  <c r="H1508" i="88"/>
  <c r="E1508" i="88"/>
  <c r="G1508" i="88" s="1"/>
  <c r="H1507" i="88"/>
  <c r="E1507" i="88"/>
  <c r="G1507" i="88" s="1"/>
  <c r="H1506" i="88"/>
  <c r="M1506" i="88" s="1"/>
  <c r="E1506" i="88"/>
  <c r="G1506" i="88" s="1"/>
  <c r="H1505" i="88"/>
  <c r="M1505" i="88" s="1"/>
  <c r="E1505" i="88"/>
  <c r="G1505" i="88" s="1"/>
  <c r="H1504" i="88"/>
  <c r="M1504" i="88" s="1"/>
  <c r="E1504" i="88"/>
  <c r="C1485" i="88"/>
  <c r="H1484" i="88"/>
  <c r="M1484" i="88" s="1"/>
  <c r="E1484" i="88"/>
  <c r="G1484" i="88" s="1"/>
  <c r="H1483" i="88"/>
  <c r="E1483" i="88"/>
  <c r="G1483" i="88" s="1"/>
  <c r="K1482" i="88"/>
  <c r="H1482" i="88"/>
  <c r="M1482" i="88" s="1"/>
  <c r="E1482" i="88"/>
  <c r="G1482" i="88" s="1"/>
  <c r="H1481" i="88"/>
  <c r="M1481" i="88" s="1"/>
  <c r="E1481" i="88"/>
  <c r="G1481" i="88" s="1"/>
  <c r="H1480" i="88"/>
  <c r="M1480" i="88" s="1"/>
  <c r="E1480" i="88"/>
  <c r="G1480" i="88" s="1"/>
  <c r="H1479" i="88"/>
  <c r="M1479" i="88" s="1"/>
  <c r="E1479" i="88"/>
  <c r="G1479" i="88" s="1"/>
  <c r="H1478" i="88"/>
  <c r="M1478" i="88" s="1"/>
  <c r="E1478" i="88"/>
  <c r="G1478" i="88" s="1"/>
  <c r="H1477" i="88"/>
  <c r="E1477" i="88"/>
  <c r="G1477" i="88" s="1"/>
  <c r="H1476" i="88"/>
  <c r="M1476" i="88" s="1"/>
  <c r="E1476" i="88"/>
  <c r="G1476" i="88" s="1"/>
  <c r="H1475" i="88"/>
  <c r="G1475" i="88"/>
  <c r="E1475" i="88"/>
  <c r="H1474" i="88"/>
  <c r="M1474" i="88" s="1"/>
  <c r="E1474" i="88"/>
  <c r="G1474" i="88" s="1"/>
  <c r="H1473" i="88"/>
  <c r="M1473" i="88" s="1"/>
  <c r="E1473" i="88"/>
  <c r="G1473" i="88" s="1"/>
  <c r="H1472" i="88"/>
  <c r="M1472" i="88" s="1"/>
  <c r="G1472" i="88"/>
  <c r="E1472" i="88"/>
  <c r="K1471" i="88"/>
  <c r="H1471" i="88"/>
  <c r="M1471" i="88" s="1"/>
  <c r="E1471" i="88"/>
  <c r="G1471" i="88" s="1"/>
  <c r="H1470" i="88"/>
  <c r="M1470" i="88" s="1"/>
  <c r="E1470" i="88"/>
  <c r="G1470" i="88" s="1"/>
  <c r="H1469" i="88"/>
  <c r="E1469" i="88"/>
  <c r="H1468" i="88"/>
  <c r="M1468" i="88" s="1"/>
  <c r="E1468" i="88"/>
  <c r="G1468" i="88" s="1"/>
  <c r="H1467" i="88"/>
  <c r="E1467" i="88"/>
  <c r="G1467" i="88" s="1"/>
  <c r="C1449" i="88"/>
  <c r="H1448" i="88"/>
  <c r="G1448" i="88"/>
  <c r="E1448" i="88"/>
  <c r="H1447" i="88"/>
  <c r="M1447" i="88" s="1"/>
  <c r="E1447" i="88"/>
  <c r="G1447" i="88" s="1"/>
  <c r="H1446" i="88"/>
  <c r="M1446" i="88" s="1"/>
  <c r="G1446" i="88"/>
  <c r="E1446" i="88"/>
  <c r="M1445" i="88"/>
  <c r="H1445" i="88"/>
  <c r="K1445" i="88" s="1"/>
  <c r="E1445" i="88"/>
  <c r="G1445" i="88" s="1"/>
  <c r="H1444" i="88"/>
  <c r="E1444" i="88"/>
  <c r="G1444" i="88" s="1"/>
  <c r="H1443" i="88"/>
  <c r="M1443" i="88" s="1"/>
  <c r="E1443" i="88"/>
  <c r="G1443" i="88" s="1"/>
  <c r="H1442" i="88"/>
  <c r="M1442" i="88" s="1"/>
  <c r="E1442" i="88"/>
  <c r="G1442" i="88" s="1"/>
  <c r="H1441" i="88"/>
  <c r="E1441" i="88"/>
  <c r="G1441" i="88" s="1"/>
  <c r="H1440" i="88"/>
  <c r="E1440" i="88"/>
  <c r="G1440" i="88" s="1"/>
  <c r="H1439" i="88"/>
  <c r="M1439" i="88" s="1"/>
  <c r="E1439" i="88"/>
  <c r="G1439" i="88" s="1"/>
  <c r="H1438" i="88"/>
  <c r="M1438" i="88" s="1"/>
  <c r="E1438" i="88"/>
  <c r="G1438" i="88" s="1"/>
  <c r="H1437" i="88"/>
  <c r="M1437" i="88" s="1"/>
  <c r="E1437" i="88"/>
  <c r="G1437" i="88" s="1"/>
  <c r="H1436" i="88"/>
  <c r="M1436" i="88" s="1"/>
  <c r="E1436" i="88"/>
  <c r="G1436" i="88" s="1"/>
  <c r="K1435" i="88"/>
  <c r="H1435" i="88"/>
  <c r="M1435" i="88" s="1"/>
  <c r="E1435" i="88"/>
  <c r="G1435" i="88" s="1"/>
  <c r="H1434" i="88"/>
  <c r="M1434" i="88" s="1"/>
  <c r="E1434" i="88"/>
  <c r="G1434" i="88" s="1"/>
  <c r="H1433" i="88"/>
  <c r="M1433" i="88" s="1"/>
  <c r="E1433" i="88"/>
  <c r="G1433" i="88" s="1"/>
  <c r="H1432" i="88"/>
  <c r="E1432" i="88"/>
  <c r="G1432" i="88" s="1"/>
  <c r="H1431" i="88"/>
  <c r="M1431" i="88" s="1"/>
  <c r="G1431" i="88"/>
  <c r="E1431" i="88"/>
  <c r="C1414" i="88"/>
  <c r="M1413" i="88"/>
  <c r="H1413" i="88"/>
  <c r="K1413" i="88" s="1"/>
  <c r="E1413" i="88"/>
  <c r="G1413" i="88" s="1"/>
  <c r="H1412" i="88"/>
  <c r="E1412" i="88"/>
  <c r="G1412" i="88" s="1"/>
  <c r="H1411" i="88"/>
  <c r="M1411" i="88" s="1"/>
  <c r="E1411" i="88"/>
  <c r="G1411" i="88" s="1"/>
  <c r="M1410" i="88"/>
  <c r="H1410" i="88"/>
  <c r="K1410" i="88" s="1"/>
  <c r="E1410" i="88"/>
  <c r="G1410" i="88" s="1"/>
  <c r="H1409" i="88"/>
  <c r="K1409" i="88" s="1"/>
  <c r="E1409" i="88"/>
  <c r="G1409" i="88" s="1"/>
  <c r="H1408" i="88"/>
  <c r="G1408" i="88"/>
  <c r="E1408" i="88"/>
  <c r="H1407" i="88"/>
  <c r="M1407" i="88" s="1"/>
  <c r="E1407" i="88"/>
  <c r="G1407" i="88" s="1"/>
  <c r="H1406" i="88"/>
  <c r="M1406" i="88" s="1"/>
  <c r="E1406" i="88"/>
  <c r="G1406" i="88" s="1"/>
  <c r="H1405" i="88"/>
  <c r="E1405" i="88"/>
  <c r="G1405" i="88" s="1"/>
  <c r="H1404" i="88"/>
  <c r="E1404" i="88"/>
  <c r="G1404" i="88" s="1"/>
  <c r="H1403" i="88"/>
  <c r="M1403" i="88" s="1"/>
  <c r="E1403" i="88"/>
  <c r="G1403" i="88" s="1"/>
  <c r="K1402" i="88"/>
  <c r="H1402" i="88"/>
  <c r="M1402" i="88" s="1"/>
  <c r="E1402" i="88"/>
  <c r="G1402" i="88" s="1"/>
  <c r="M1401" i="88"/>
  <c r="H1401" i="88"/>
  <c r="K1401" i="88" s="1"/>
  <c r="E1401" i="88"/>
  <c r="G1401" i="88" s="1"/>
  <c r="H1400" i="88"/>
  <c r="M1400" i="88" s="1"/>
  <c r="E1400" i="88"/>
  <c r="G1400" i="88" s="1"/>
  <c r="H1399" i="88"/>
  <c r="M1399" i="88" s="1"/>
  <c r="E1399" i="88"/>
  <c r="G1399" i="88" s="1"/>
  <c r="H1398" i="88"/>
  <c r="M1398" i="88" s="1"/>
  <c r="E1398" i="88"/>
  <c r="G1398" i="88" s="1"/>
  <c r="H1397" i="88"/>
  <c r="M1397" i="88" s="1"/>
  <c r="E1397" i="88"/>
  <c r="G1397" i="88" s="1"/>
  <c r="H1396" i="88"/>
  <c r="E1396" i="88"/>
  <c r="G1396" i="88" s="1"/>
  <c r="C1379" i="88"/>
  <c r="K1378" i="88"/>
  <c r="H1378" i="88"/>
  <c r="M1378" i="88" s="1"/>
  <c r="E1378" i="88"/>
  <c r="G1378" i="88" s="1"/>
  <c r="H1377" i="88"/>
  <c r="M1377" i="88" s="1"/>
  <c r="E1377" i="88"/>
  <c r="G1377" i="88" s="1"/>
  <c r="H1376" i="88"/>
  <c r="G1376" i="88"/>
  <c r="E1376" i="88"/>
  <c r="H1375" i="88"/>
  <c r="M1375" i="88" s="1"/>
  <c r="G1375" i="88"/>
  <c r="E1375" i="88"/>
  <c r="H1374" i="88"/>
  <c r="M1374" i="88" s="1"/>
  <c r="E1374" i="88"/>
  <c r="G1374" i="88" s="1"/>
  <c r="M1373" i="88"/>
  <c r="H1373" i="88"/>
  <c r="K1373" i="88" s="1"/>
  <c r="E1373" i="88"/>
  <c r="G1373" i="88" s="1"/>
  <c r="H1372" i="88"/>
  <c r="E1372" i="88"/>
  <c r="G1372" i="88" s="1"/>
  <c r="H1371" i="88"/>
  <c r="M1371" i="88" s="1"/>
  <c r="E1371" i="88"/>
  <c r="G1371" i="88" s="1"/>
  <c r="H1370" i="88"/>
  <c r="M1370" i="88" s="1"/>
  <c r="E1370" i="88"/>
  <c r="G1370" i="88" s="1"/>
  <c r="H1369" i="88"/>
  <c r="E1369" i="88"/>
  <c r="G1369" i="88" s="1"/>
  <c r="H1368" i="88"/>
  <c r="E1368" i="88"/>
  <c r="G1368" i="88" s="1"/>
  <c r="H1367" i="88"/>
  <c r="M1367" i="88" s="1"/>
  <c r="E1367" i="88"/>
  <c r="G1367" i="88" s="1"/>
  <c r="H1366" i="88"/>
  <c r="M1366" i="88" s="1"/>
  <c r="E1366" i="88"/>
  <c r="G1366" i="88" s="1"/>
  <c r="H1365" i="88"/>
  <c r="M1365" i="88" s="1"/>
  <c r="E1365" i="88"/>
  <c r="H1364" i="88"/>
  <c r="M1364" i="88" s="1"/>
  <c r="E1364" i="88"/>
  <c r="G1364" i="88" s="1"/>
  <c r="H1363" i="88"/>
  <c r="M1363" i="88" s="1"/>
  <c r="E1363" i="88"/>
  <c r="G1363" i="88" s="1"/>
  <c r="H1362" i="88"/>
  <c r="M1362" i="88" s="1"/>
  <c r="E1362" i="88"/>
  <c r="G1362" i="88" s="1"/>
  <c r="H1361" i="88"/>
  <c r="M1361" i="88" s="1"/>
  <c r="E1361" i="88"/>
  <c r="G1361" i="88" s="1"/>
  <c r="C1344" i="88"/>
  <c r="H1343" i="88"/>
  <c r="E1343" i="88"/>
  <c r="G1343" i="88" s="1"/>
  <c r="H1342" i="88"/>
  <c r="M1342" i="88" s="1"/>
  <c r="E1342" i="88"/>
  <c r="G1342" i="88" s="1"/>
  <c r="K1341" i="88"/>
  <c r="H1341" i="88"/>
  <c r="M1341" i="88" s="1"/>
  <c r="E1341" i="88"/>
  <c r="G1341" i="88" s="1"/>
  <c r="H1340" i="88"/>
  <c r="E1340" i="88"/>
  <c r="G1340" i="88" s="1"/>
  <c r="H1339" i="88"/>
  <c r="M1339" i="88" s="1"/>
  <c r="E1339" i="88"/>
  <c r="G1339" i="88" s="1"/>
  <c r="H1338" i="88"/>
  <c r="E1338" i="88"/>
  <c r="G1338" i="88" s="1"/>
  <c r="H1337" i="88"/>
  <c r="M1337" i="88" s="1"/>
  <c r="G1337" i="88"/>
  <c r="E1337" i="88"/>
  <c r="M1336" i="88"/>
  <c r="H1336" i="88"/>
  <c r="K1336" i="88" s="1"/>
  <c r="E1336" i="88"/>
  <c r="G1336" i="88" s="1"/>
  <c r="H1335" i="88"/>
  <c r="E1335" i="88"/>
  <c r="G1335" i="88" s="1"/>
  <c r="K1334" i="88"/>
  <c r="H1334" i="88"/>
  <c r="M1334" i="88" s="1"/>
  <c r="E1334" i="88"/>
  <c r="G1334" i="88" s="1"/>
  <c r="H1333" i="88"/>
  <c r="M1333" i="88" s="1"/>
  <c r="E1333" i="88"/>
  <c r="G1333" i="88" s="1"/>
  <c r="H1332" i="88"/>
  <c r="E1332" i="88"/>
  <c r="G1332" i="88" s="1"/>
  <c r="H1331" i="88"/>
  <c r="M1331" i="88" s="1"/>
  <c r="E1331" i="88"/>
  <c r="G1331" i="88" s="1"/>
  <c r="H1330" i="88"/>
  <c r="K1330" i="88" s="1"/>
  <c r="E1330" i="88"/>
  <c r="G1330" i="88" s="1"/>
  <c r="H1329" i="88"/>
  <c r="M1329" i="88" s="1"/>
  <c r="E1329" i="88"/>
  <c r="G1329" i="88" s="1"/>
  <c r="H1328" i="88"/>
  <c r="K1328" i="88" s="1"/>
  <c r="G1328" i="88"/>
  <c r="E1328" i="88"/>
  <c r="H1327" i="88"/>
  <c r="E1327" i="88"/>
  <c r="G1327" i="88" s="1"/>
  <c r="H1326" i="88"/>
  <c r="M1326" i="88" s="1"/>
  <c r="E1326" i="88"/>
  <c r="C1308" i="88"/>
  <c r="H1307" i="88"/>
  <c r="K1307" i="88" s="1"/>
  <c r="E1307" i="88"/>
  <c r="G1307" i="88" s="1"/>
  <c r="H1306" i="88"/>
  <c r="E1306" i="88"/>
  <c r="G1306" i="88" s="1"/>
  <c r="K1305" i="88"/>
  <c r="H1305" i="88"/>
  <c r="M1305" i="88" s="1"/>
  <c r="E1305" i="88"/>
  <c r="G1305" i="88" s="1"/>
  <c r="H1304" i="88"/>
  <c r="K1304" i="88" s="1"/>
  <c r="E1304" i="88"/>
  <c r="G1304" i="88" s="1"/>
  <c r="H1303" i="88"/>
  <c r="E1303" i="88"/>
  <c r="G1303" i="88" s="1"/>
  <c r="H1302" i="88"/>
  <c r="M1302" i="88" s="1"/>
  <c r="E1302" i="88"/>
  <c r="G1302" i="88" s="1"/>
  <c r="H1301" i="88"/>
  <c r="K1301" i="88" s="1"/>
  <c r="E1301" i="88"/>
  <c r="G1301" i="88" s="1"/>
  <c r="H1300" i="88"/>
  <c r="K1300" i="88" s="1"/>
  <c r="E1300" i="88"/>
  <c r="G1300" i="88" s="1"/>
  <c r="H1299" i="88"/>
  <c r="M1299" i="88" s="1"/>
  <c r="E1299" i="88"/>
  <c r="G1299" i="88" s="1"/>
  <c r="H1298" i="88"/>
  <c r="E1298" i="88"/>
  <c r="G1298" i="88" s="1"/>
  <c r="H1297" i="88"/>
  <c r="M1297" i="88" s="1"/>
  <c r="E1297" i="88"/>
  <c r="G1297" i="88" s="1"/>
  <c r="H1296" i="88"/>
  <c r="K1296" i="88" s="1"/>
  <c r="E1296" i="88"/>
  <c r="G1296" i="88" s="1"/>
  <c r="H1295" i="88"/>
  <c r="E1295" i="88"/>
  <c r="G1295" i="88" s="1"/>
  <c r="H1294" i="88"/>
  <c r="M1294" i="88" s="1"/>
  <c r="E1294" i="88"/>
  <c r="G1294" i="88" s="1"/>
  <c r="H1293" i="88"/>
  <c r="K1293" i="88" s="1"/>
  <c r="E1293" i="88"/>
  <c r="G1293" i="88" s="1"/>
  <c r="H1292" i="88"/>
  <c r="K1292" i="88" s="1"/>
  <c r="G1292" i="88"/>
  <c r="E1292" i="88"/>
  <c r="H1291" i="88"/>
  <c r="M1291" i="88" s="1"/>
  <c r="E1291" i="88"/>
  <c r="G1291" i="88" s="1"/>
  <c r="H1290" i="88"/>
  <c r="E1290" i="88"/>
  <c r="G1290" i="88" s="1"/>
  <c r="C1273" i="88"/>
  <c r="H1272" i="88"/>
  <c r="M1272" i="88" s="1"/>
  <c r="E1272" i="88"/>
  <c r="G1272" i="88" s="1"/>
  <c r="M1271" i="88"/>
  <c r="H1271" i="88"/>
  <c r="K1271" i="88" s="1"/>
  <c r="E1271" i="88"/>
  <c r="G1271" i="88" s="1"/>
  <c r="H1270" i="88"/>
  <c r="E1270" i="88"/>
  <c r="G1270" i="88" s="1"/>
  <c r="K1269" i="88"/>
  <c r="H1269" i="88"/>
  <c r="M1269" i="88" s="1"/>
  <c r="E1269" i="88"/>
  <c r="G1269" i="88" s="1"/>
  <c r="H1268" i="88"/>
  <c r="K1268" i="88" s="1"/>
  <c r="E1268" i="88"/>
  <c r="G1268" i="88" s="1"/>
  <c r="H1267" i="88"/>
  <c r="E1267" i="88"/>
  <c r="G1267" i="88" s="1"/>
  <c r="H1266" i="88"/>
  <c r="M1266" i="88" s="1"/>
  <c r="G1266" i="88"/>
  <c r="E1266" i="88"/>
  <c r="M1265" i="88"/>
  <c r="H1265" i="88"/>
  <c r="K1265" i="88" s="1"/>
  <c r="E1265" i="88"/>
  <c r="G1265" i="88" s="1"/>
  <c r="H1264" i="88"/>
  <c r="K1264" i="88" s="1"/>
  <c r="E1264" i="88"/>
  <c r="G1264" i="88" s="1"/>
  <c r="H1263" i="88"/>
  <c r="K1263" i="88" s="1"/>
  <c r="G1263" i="88"/>
  <c r="E1263" i="88"/>
  <c r="H1262" i="88"/>
  <c r="E1262" i="88"/>
  <c r="G1262" i="88" s="1"/>
  <c r="H1261" i="88"/>
  <c r="M1261" i="88" s="1"/>
  <c r="E1261" i="88"/>
  <c r="G1261" i="88" s="1"/>
  <c r="H1260" i="88"/>
  <c r="M1260" i="88" s="1"/>
  <c r="E1260" i="88"/>
  <c r="G1260" i="88" s="1"/>
  <c r="H1259" i="88"/>
  <c r="E1259" i="88"/>
  <c r="G1259" i="88" s="1"/>
  <c r="H1258" i="88"/>
  <c r="M1258" i="88" s="1"/>
  <c r="E1258" i="88"/>
  <c r="G1258" i="88" s="1"/>
  <c r="H1257" i="88"/>
  <c r="K1257" i="88" s="1"/>
  <c r="E1257" i="88"/>
  <c r="G1257" i="88" s="1"/>
  <c r="K1256" i="88"/>
  <c r="H1256" i="88"/>
  <c r="M1256" i="88" s="1"/>
  <c r="E1256" i="88"/>
  <c r="G1256" i="88" s="1"/>
  <c r="H1255" i="88"/>
  <c r="G1255" i="88"/>
  <c r="E1255" i="88"/>
  <c r="C1238" i="88"/>
  <c r="H1237" i="88"/>
  <c r="M1237" i="88" s="1"/>
  <c r="E1237" i="88"/>
  <c r="G1237" i="88" s="1"/>
  <c r="H1236" i="88"/>
  <c r="M1236" i="88" s="1"/>
  <c r="E1236" i="88"/>
  <c r="G1236" i="88" s="1"/>
  <c r="H1235" i="88"/>
  <c r="K1235" i="88" s="1"/>
  <c r="E1235" i="88"/>
  <c r="G1235" i="88" s="1"/>
  <c r="H1234" i="88"/>
  <c r="M1234" i="88" s="1"/>
  <c r="G1234" i="88"/>
  <c r="E1234" i="88"/>
  <c r="H1233" i="88"/>
  <c r="M1233" i="88" s="1"/>
  <c r="E1233" i="88"/>
  <c r="G1233" i="88" s="1"/>
  <c r="H1232" i="88"/>
  <c r="M1232" i="88" s="1"/>
  <c r="E1232" i="88"/>
  <c r="G1232" i="88" s="1"/>
  <c r="H1231" i="88"/>
  <c r="E1231" i="88"/>
  <c r="G1231" i="88" s="1"/>
  <c r="H1230" i="88"/>
  <c r="M1230" i="88" s="1"/>
  <c r="E1230" i="88"/>
  <c r="G1230" i="88" s="1"/>
  <c r="H1229" i="88"/>
  <c r="M1229" i="88" s="1"/>
  <c r="E1229" i="88"/>
  <c r="G1229" i="88" s="1"/>
  <c r="K1228" i="88"/>
  <c r="H1228" i="88"/>
  <c r="M1228" i="88" s="1"/>
  <c r="E1228" i="88"/>
  <c r="G1228" i="88" s="1"/>
  <c r="H1227" i="88"/>
  <c r="K1227" i="88" s="1"/>
  <c r="E1227" i="88"/>
  <c r="G1227" i="88" s="1"/>
  <c r="H1226" i="88"/>
  <c r="E1226" i="88"/>
  <c r="G1226" i="88" s="1"/>
  <c r="K1225" i="88"/>
  <c r="H1225" i="88"/>
  <c r="M1225" i="88" s="1"/>
  <c r="E1225" i="88"/>
  <c r="G1225" i="88" s="1"/>
  <c r="H1224" i="88"/>
  <c r="M1224" i="88" s="1"/>
  <c r="E1224" i="88"/>
  <c r="G1224" i="88" s="1"/>
  <c r="H1223" i="88"/>
  <c r="E1223" i="88"/>
  <c r="G1223" i="88" s="1"/>
  <c r="H1222" i="88"/>
  <c r="M1222" i="88" s="1"/>
  <c r="E1222" i="88"/>
  <c r="G1222" i="88" s="1"/>
  <c r="H1221" i="88"/>
  <c r="M1221" i="88" s="1"/>
  <c r="E1221" i="88"/>
  <c r="G1221" i="88" s="1"/>
  <c r="H1220" i="88"/>
  <c r="E1220" i="88"/>
  <c r="G1220" i="88" s="1"/>
  <c r="C1203" i="88"/>
  <c r="H1202" i="88"/>
  <c r="M1202" i="88" s="1"/>
  <c r="E1202" i="88"/>
  <c r="G1202" i="88" s="1"/>
  <c r="H1201" i="88"/>
  <c r="M1201" i="88" s="1"/>
  <c r="E1201" i="88"/>
  <c r="G1201" i="88" s="1"/>
  <c r="H1200" i="88"/>
  <c r="E1200" i="88"/>
  <c r="G1200" i="88" s="1"/>
  <c r="H1199" i="88"/>
  <c r="K1199" i="88" s="1"/>
  <c r="E1199" i="88"/>
  <c r="G1199" i="88" s="1"/>
  <c r="H1198" i="88"/>
  <c r="M1198" i="88" s="1"/>
  <c r="G1198" i="88"/>
  <c r="E1198" i="88"/>
  <c r="H1197" i="88"/>
  <c r="E1197" i="88"/>
  <c r="G1197" i="88" s="1"/>
  <c r="H1196" i="88"/>
  <c r="M1196" i="88" s="1"/>
  <c r="E1196" i="88"/>
  <c r="G1196" i="88" s="1"/>
  <c r="H1195" i="88"/>
  <c r="E1195" i="88"/>
  <c r="G1195" i="88" s="1"/>
  <c r="H1194" i="88"/>
  <c r="M1194" i="88" s="1"/>
  <c r="E1194" i="88"/>
  <c r="G1194" i="88" s="1"/>
  <c r="H1193" i="88"/>
  <c r="K1193" i="88" s="1"/>
  <c r="G1193" i="88"/>
  <c r="E1193" i="88"/>
  <c r="M1192" i="88"/>
  <c r="H1192" i="88"/>
  <c r="K1192" i="88" s="1"/>
  <c r="E1192" i="88"/>
  <c r="G1192" i="88" s="1"/>
  <c r="H1191" i="88"/>
  <c r="M1191" i="88" s="1"/>
  <c r="E1191" i="88"/>
  <c r="G1191" i="88" s="1"/>
  <c r="H1190" i="88"/>
  <c r="G1190" i="88"/>
  <c r="E1190" i="88"/>
  <c r="H1189" i="88"/>
  <c r="M1189" i="88" s="1"/>
  <c r="E1189" i="88"/>
  <c r="G1189" i="88" s="1"/>
  <c r="H1188" i="88"/>
  <c r="M1188" i="88" s="1"/>
  <c r="E1188" i="88"/>
  <c r="G1188" i="88" s="1"/>
  <c r="H1187" i="88"/>
  <c r="E1187" i="88"/>
  <c r="G1187" i="88" s="1"/>
  <c r="H1186" i="88"/>
  <c r="M1186" i="88" s="1"/>
  <c r="E1186" i="88"/>
  <c r="G1186" i="88" s="1"/>
  <c r="H1185" i="88"/>
  <c r="M1185" i="88" s="1"/>
  <c r="E1185" i="88"/>
  <c r="G1185" i="88" s="1"/>
  <c r="C1167" i="88"/>
  <c r="H1166" i="88"/>
  <c r="E1166" i="88"/>
  <c r="G1166" i="88" s="1"/>
  <c r="H1165" i="88"/>
  <c r="M1165" i="88" s="1"/>
  <c r="E1165" i="88"/>
  <c r="G1165" i="88" s="1"/>
  <c r="K1164" i="88"/>
  <c r="H1164" i="88"/>
  <c r="M1164" i="88" s="1"/>
  <c r="E1164" i="88"/>
  <c r="G1164" i="88" s="1"/>
  <c r="M1163" i="88"/>
  <c r="K1163" i="88"/>
  <c r="H1163" i="88"/>
  <c r="G1163" i="88"/>
  <c r="E1163" i="88"/>
  <c r="H1162" i="88"/>
  <c r="G1162" i="88"/>
  <c r="E1162" i="88"/>
  <c r="H1161" i="88"/>
  <c r="M1161" i="88" s="1"/>
  <c r="E1161" i="88"/>
  <c r="G1161" i="88" s="1"/>
  <c r="H1160" i="88"/>
  <c r="M1160" i="88" s="1"/>
  <c r="E1160" i="88"/>
  <c r="G1160" i="88" s="1"/>
  <c r="H1159" i="88"/>
  <c r="E1159" i="88"/>
  <c r="G1159" i="88" s="1"/>
  <c r="H1158" i="88"/>
  <c r="E1158" i="88"/>
  <c r="G1158" i="88" s="1"/>
  <c r="H1157" i="88"/>
  <c r="M1157" i="88" s="1"/>
  <c r="E1157" i="88"/>
  <c r="G1157" i="88" s="1"/>
  <c r="H1156" i="88"/>
  <c r="M1156" i="88" s="1"/>
  <c r="E1156" i="88"/>
  <c r="G1156" i="88" s="1"/>
  <c r="H1155" i="88"/>
  <c r="M1155" i="88" s="1"/>
  <c r="E1155" i="88"/>
  <c r="G1155" i="88" s="1"/>
  <c r="H1154" i="88"/>
  <c r="K1154" i="88" s="1"/>
  <c r="E1154" i="88"/>
  <c r="G1154" i="88" s="1"/>
  <c r="H1153" i="88"/>
  <c r="M1153" i="88" s="1"/>
  <c r="E1153" i="88"/>
  <c r="G1153" i="88" s="1"/>
  <c r="H1152" i="88"/>
  <c r="M1152" i="88" s="1"/>
  <c r="E1152" i="88"/>
  <c r="G1152" i="88" s="1"/>
  <c r="H1151" i="88"/>
  <c r="E1151" i="88"/>
  <c r="G1151" i="88" s="1"/>
  <c r="H1150" i="88"/>
  <c r="E1150" i="88"/>
  <c r="G1150" i="88" s="1"/>
  <c r="H1149" i="88"/>
  <c r="M1149" i="88" s="1"/>
  <c r="G1149" i="88"/>
  <c r="E1149" i="88"/>
  <c r="E1167" i="88" s="1"/>
  <c r="C1131" i="88"/>
  <c r="H1130" i="88"/>
  <c r="K1130" i="88" s="1"/>
  <c r="E1130" i="88"/>
  <c r="G1130" i="88" s="1"/>
  <c r="H1129" i="88"/>
  <c r="E1129" i="88"/>
  <c r="G1129" i="88" s="1"/>
  <c r="H1128" i="88"/>
  <c r="M1128" i="88" s="1"/>
  <c r="E1128" i="88"/>
  <c r="G1128" i="88" s="1"/>
  <c r="M1127" i="88"/>
  <c r="H1127" i="88"/>
  <c r="K1127" i="88" s="1"/>
  <c r="E1127" i="88"/>
  <c r="G1127" i="88" s="1"/>
  <c r="K1126" i="88"/>
  <c r="H1126" i="88"/>
  <c r="M1126" i="88" s="1"/>
  <c r="E1126" i="88"/>
  <c r="G1126" i="88" s="1"/>
  <c r="H1125" i="88"/>
  <c r="K1125" i="88" s="1"/>
  <c r="E1125" i="88"/>
  <c r="G1125" i="88" s="1"/>
  <c r="H1124" i="88"/>
  <c r="E1124" i="88"/>
  <c r="G1124" i="88" s="1"/>
  <c r="H1123" i="88"/>
  <c r="M1123" i="88" s="1"/>
  <c r="E1123" i="88"/>
  <c r="G1123" i="88" s="1"/>
  <c r="M1122" i="88"/>
  <c r="H1122" i="88"/>
  <c r="K1122" i="88" s="1"/>
  <c r="E1122" i="88"/>
  <c r="G1122" i="88" s="1"/>
  <c r="H1121" i="88"/>
  <c r="E1121" i="88"/>
  <c r="G1121" i="88" s="1"/>
  <c r="H1120" i="88"/>
  <c r="E1120" i="88"/>
  <c r="G1120" i="88" s="1"/>
  <c r="H1119" i="88"/>
  <c r="M1119" i="88" s="1"/>
  <c r="E1119" i="88"/>
  <c r="G1119" i="88" s="1"/>
  <c r="H1118" i="88"/>
  <c r="E1118" i="88"/>
  <c r="G1118" i="88" s="1"/>
  <c r="H1117" i="88"/>
  <c r="K1117" i="88" s="1"/>
  <c r="E1117" i="88"/>
  <c r="G1117" i="88" s="1"/>
  <c r="K1116" i="88"/>
  <c r="H1116" i="88"/>
  <c r="M1116" i="88" s="1"/>
  <c r="E1116" i="88"/>
  <c r="G1116" i="88" s="1"/>
  <c r="H1115" i="88"/>
  <c r="M1115" i="88" s="1"/>
  <c r="E1115" i="88"/>
  <c r="G1115" i="88" s="1"/>
  <c r="H1114" i="88"/>
  <c r="E1114" i="88"/>
  <c r="G1114" i="88" s="1"/>
  <c r="H1113" i="88"/>
  <c r="E1113" i="88"/>
  <c r="G1113" i="88" s="1"/>
  <c r="C1094" i="88"/>
  <c r="H1093" i="88"/>
  <c r="M1093" i="88" s="1"/>
  <c r="E1093" i="88"/>
  <c r="G1093" i="88" s="1"/>
  <c r="H1092" i="88"/>
  <c r="M1092" i="88" s="1"/>
  <c r="E1092" i="88"/>
  <c r="G1092" i="88" s="1"/>
  <c r="H1091" i="88"/>
  <c r="E1091" i="88"/>
  <c r="G1091" i="88" s="1"/>
  <c r="H1090" i="88"/>
  <c r="E1090" i="88"/>
  <c r="G1090" i="88" s="1"/>
  <c r="H1089" i="88"/>
  <c r="E1089" i="88"/>
  <c r="G1089" i="88" s="1"/>
  <c r="H1088" i="88"/>
  <c r="M1088" i="88" s="1"/>
  <c r="E1088" i="88"/>
  <c r="G1088" i="88" s="1"/>
  <c r="K1087" i="88"/>
  <c r="H1087" i="88"/>
  <c r="M1087" i="88" s="1"/>
  <c r="G1087" i="88"/>
  <c r="E1087" i="88"/>
  <c r="H1086" i="88"/>
  <c r="M1086" i="88" s="1"/>
  <c r="E1086" i="88"/>
  <c r="G1086" i="88" s="1"/>
  <c r="H1085" i="88"/>
  <c r="M1085" i="88" s="1"/>
  <c r="E1085" i="88"/>
  <c r="G1085" i="88" s="1"/>
  <c r="H1084" i="88"/>
  <c r="K1084" i="88" s="1"/>
  <c r="E1084" i="88"/>
  <c r="G1084" i="88" s="1"/>
  <c r="H1083" i="88"/>
  <c r="E1083" i="88"/>
  <c r="G1083" i="88" s="1"/>
  <c r="H1082" i="88"/>
  <c r="E1082" i="88"/>
  <c r="G1082" i="88" s="1"/>
  <c r="H1081" i="88"/>
  <c r="M1081" i="88" s="1"/>
  <c r="E1081" i="88"/>
  <c r="G1081" i="88" s="1"/>
  <c r="H1080" i="88"/>
  <c r="E1080" i="88"/>
  <c r="G1080" i="88" s="1"/>
  <c r="M1079" i="88"/>
  <c r="H1079" i="88"/>
  <c r="K1079" i="88" s="1"/>
  <c r="E1079" i="88"/>
  <c r="G1079" i="88" s="1"/>
  <c r="H1078" i="88"/>
  <c r="K1078" i="88" s="1"/>
  <c r="E1078" i="88"/>
  <c r="G1078" i="88" s="1"/>
  <c r="H1077" i="88"/>
  <c r="E1077" i="88"/>
  <c r="G1077" i="88" s="1"/>
  <c r="H1076" i="88"/>
  <c r="E1076" i="88"/>
  <c r="C1058" i="88"/>
  <c r="H1057" i="88"/>
  <c r="K1057" i="88" s="1"/>
  <c r="E1057" i="88"/>
  <c r="G1057" i="88" s="1"/>
  <c r="H1056" i="88"/>
  <c r="M1056" i="88" s="1"/>
  <c r="E1056" i="88"/>
  <c r="G1056" i="88" s="1"/>
  <c r="H1055" i="88"/>
  <c r="E1055" i="88"/>
  <c r="G1055" i="88" s="1"/>
  <c r="H1054" i="88"/>
  <c r="K1054" i="88" s="1"/>
  <c r="E1054" i="88"/>
  <c r="G1054" i="88" s="1"/>
  <c r="H1053" i="88"/>
  <c r="K1053" i="88" s="1"/>
  <c r="E1053" i="88"/>
  <c r="G1053" i="88" s="1"/>
  <c r="H1052" i="88"/>
  <c r="G1052" i="88"/>
  <c r="E1052" i="88"/>
  <c r="H1051" i="88"/>
  <c r="K1051" i="88" s="1"/>
  <c r="E1051" i="88"/>
  <c r="G1051" i="88" s="1"/>
  <c r="M1050" i="88"/>
  <c r="H1050" i="88"/>
  <c r="K1050" i="88" s="1"/>
  <c r="E1050" i="88"/>
  <c r="G1050" i="88" s="1"/>
  <c r="H1049" i="88"/>
  <c r="K1049" i="88" s="1"/>
  <c r="E1049" i="88"/>
  <c r="G1049" i="88" s="1"/>
  <c r="H1048" i="88"/>
  <c r="M1048" i="88" s="1"/>
  <c r="E1048" i="88"/>
  <c r="G1048" i="88" s="1"/>
  <c r="H1047" i="88"/>
  <c r="E1047" i="88"/>
  <c r="G1047" i="88" s="1"/>
  <c r="H1046" i="88"/>
  <c r="M1046" i="88" s="1"/>
  <c r="E1046" i="88"/>
  <c r="G1046" i="88" s="1"/>
  <c r="H1045" i="88"/>
  <c r="E1045" i="88"/>
  <c r="G1045" i="88" s="1"/>
  <c r="H1044" i="88"/>
  <c r="M1044" i="88" s="1"/>
  <c r="E1044" i="88"/>
  <c r="G1044" i="88" s="1"/>
  <c r="H1043" i="88"/>
  <c r="K1043" i="88" s="1"/>
  <c r="E1043" i="88"/>
  <c r="G1043" i="88" s="1"/>
  <c r="H1042" i="88"/>
  <c r="M1042" i="88" s="1"/>
  <c r="G1042" i="88"/>
  <c r="E1042" i="88"/>
  <c r="H1041" i="88"/>
  <c r="K1041" i="88" s="1"/>
  <c r="E1041" i="88"/>
  <c r="H1040" i="88"/>
  <c r="M1040" i="88" s="1"/>
  <c r="E1040" i="88"/>
  <c r="G1040" i="88" s="1"/>
  <c r="C1022" i="88"/>
  <c r="H1021" i="88"/>
  <c r="E1021" i="88"/>
  <c r="G1021" i="88" s="1"/>
  <c r="H1020" i="88"/>
  <c r="K1020" i="88" s="1"/>
  <c r="E1020" i="88"/>
  <c r="G1020" i="88" s="1"/>
  <c r="H1019" i="88"/>
  <c r="M1019" i="88" s="1"/>
  <c r="E1019" i="88"/>
  <c r="G1019" i="88" s="1"/>
  <c r="H1018" i="88"/>
  <c r="E1018" i="88"/>
  <c r="G1018" i="88" s="1"/>
  <c r="M1017" i="88"/>
  <c r="H1017" i="88"/>
  <c r="K1017" i="88" s="1"/>
  <c r="E1017" i="88"/>
  <c r="G1017" i="88" s="1"/>
  <c r="H1016" i="88"/>
  <c r="K1016" i="88" s="1"/>
  <c r="E1016" i="88"/>
  <c r="G1016" i="88" s="1"/>
  <c r="H1015" i="88"/>
  <c r="M1015" i="88" s="1"/>
  <c r="E1015" i="88"/>
  <c r="G1015" i="88" s="1"/>
  <c r="H1014" i="88"/>
  <c r="E1014" i="88"/>
  <c r="G1014" i="88" s="1"/>
  <c r="K1013" i="88"/>
  <c r="H1013" i="88"/>
  <c r="M1013" i="88" s="1"/>
  <c r="E1013" i="88"/>
  <c r="G1013" i="88" s="1"/>
  <c r="H1012" i="88"/>
  <c r="K1012" i="88" s="1"/>
  <c r="E1012" i="88"/>
  <c r="G1012" i="88" s="1"/>
  <c r="H1011" i="88"/>
  <c r="M1011" i="88" s="1"/>
  <c r="E1011" i="88"/>
  <c r="G1011" i="88" s="1"/>
  <c r="H1010" i="88"/>
  <c r="E1010" i="88"/>
  <c r="G1010" i="88" s="1"/>
  <c r="H1009" i="88"/>
  <c r="M1009" i="88" s="1"/>
  <c r="E1009" i="88"/>
  <c r="G1009" i="88" s="1"/>
  <c r="H1008" i="88"/>
  <c r="E1008" i="88"/>
  <c r="G1008" i="88" s="1"/>
  <c r="H1007" i="88"/>
  <c r="E1007" i="88"/>
  <c r="G1007" i="88" s="1"/>
  <c r="H1006" i="88"/>
  <c r="K1006" i="88" s="1"/>
  <c r="E1006" i="88"/>
  <c r="G1006" i="88" s="1"/>
  <c r="H1005" i="88"/>
  <c r="M1005" i="88" s="1"/>
  <c r="E1005" i="88"/>
  <c r="G1005" i="88" s="1"/>
  <c r="H1004" i="88"/>
  <c r="E1004" i="88"/>
  <c r="C987" i="88"/>
  <c r="H986" i="88"/>
  <c r="E986" i="88"/>
  <c r="G986" i="88" s="1"/>
  <c r="K985" i="88"/>
  <c r="H985" i="88"/>
  <c r="M985" i="88" s="1"/>
  <c r="E985" i="88"/>
  <c r="G985" i="88" s="1"/>
  <c r="H984" i="88"/>
  <c r="K984" i="88" s="1"/>
  <c r="E984" i="88"/>
  <c r="G984" i="88" s="1"/>
  <c r="H983" i="88"/>
  <c r="M983" i="88" s="1"/>
  <c r="E983" i="88"/>
  <c r="G983" i="88" s="1"/>
  <c r="H982" i="88"/>
  <c r="E982" i="88"/>
  <c r="G982" i="88" s="1"/>
  <c r="H981" i="88"/>
  <c r="M981" i="88" s="1"/>
  <c r="E981" i="88"/>
  <c r="G981" i="88" s="1"/>
  <c r="H980" i="88"/>
  <c r="E980" i="88"/>
  <c r="G980" i="88" s="1"/>
  <c r="H979" i="88"/>
  <c r="M979" i="88" s="1"/>
  <c r="E979" i="88"/>
  <c r="G979" i="88" s="1"/>
  <c r="H978" i="88"/>
  <c r="E978" i="88"/>
  <c r="G978" i="88" s="1"/>
  <c r="H977" i="88"/>
  <c r="M977" i="88" s="1"/>
  <c r="E977" i="88"/>
  <c r="G977" i="88" s="1"/>
  <c r="H976" i="88"/>
  <c r="K976" i="88" s="1"/>
  <c r="E976" i="88"/>
  <c r="G976" i="88" s="1"/>
  <c r="H975" i="88"/>
  <c r="M975" i="88" s="1"/>
  <c r="E975" i="88"/>
  <c r="G975" i="88" s="1"/>
  <c r="H974" i="88"/>
  <c r="E974" i="88"/>
  <c r="G974" i="88" s="1"/>
  <c r="H973" i="88"/>
  <c r="M973" i="88" s="1"/>
  <c r="E973" i="88"/>
  <c r="G973" i="88" s="1"/>
  <c r="H972" i="88"/>
  <c r="K972" i="88" s="1"/>
  <c r="E972" i="88"/>
  <c r="H971" i="88"/>
  <c r="M971" i="88" s="1"/>
  <c r="E971" i="88"/>
  <c r="G971" i="88" s="1"/>
  <c r="H970" i="88"/>
  <c r="E970" i="88"/>
  <c r="G970" i="88" s="1"/>
  <c r="H969" i="88"/>
  <c r="G969" i="88"/>
  <c r="E969" i="88"/>
  <c r="C945" i="88"/>
  <c r="H944" i="88"/>
  <c r="M944" i="88" s="1"/>
  <c r="E944" i="88"/>
  <c r="G944" i="88" s="1"/>
  <c r="H943" i="88"/>
  <c r="K943" i="88" s="1"/>
  <c r="E943" i="88"/>
  <c r="G943" i="88" s="1"/>
  <c r="H942" i="88"/>
  <c r="E942" i="88"/>
  <c r="G942" i="88" s="1"/>
  <c r="H941" i="88"/>
  <c r="K941" i="88" s="1"/>
  <c r="E941" i="88"/>
  <c r="G941" i="88" s="1"/>
  <c r="H940" i="88"/>
  <c r="M940" i="88" s="1"/>
  <c r="E940" i="88"/>
  <c r="G940" i="88" s="1"/>
  <c r="H939" i="88"/>
  <c r="E939" i="88"/>
  <c r="G939" i="88" s="1"/>
  <c r="H938" i="88"/>
  <c r="M938" i="88" s="1"/>
  <c r="E938" i="88"/>
  <c r="G938" i="88" s="1"/>
  <c r="H937" i="88"/>
  <c r="E937" i="88"/>
  <c r="G937" i="88" s="1"/>
  <c r="H936" i="88"/>
  <c r="M936" i="88" s="1"/>
  <c r="E936" i="88"/>
  <c r="G936" i="88" s="1"/>
  <c r="H935" i="88"/>
  <c r="E935" i="88"/>
  <c r="G935" i="88" s="1"/>
  <c r="H934" i="88"/>
  <c r="M934" i="88" s="1"/>
  <c r="E934" i="88"/>
  <c r="G934" i="88" s="1"/>
  <c r="H933" i="88"/>
  <c r="E933" i="88"/>
  <c r="G933" i="88" s="1"/>
  <c r="H932" i="88"/>
  <c r="M932" i="88" s="1"/>
  <c r="E932" i="88"/>
  <c r="G932" i="88" s="1"/>
  <c r="M931" i="88"/>
  <c r="H931" i="88"/>
  <c r="K931" i="88" s="1"/>
  <c r="E931" i="88"/>
  <c r="G931" i="88" s="1"/>
  <c r="H930" i="88"/>
  <c r="K930" i="88" s="1"/>
  <c r="E930" i="88"/>
  <c r="G930" i="88" s="1"/>
  <c r="H929" i="88"/>
  <c r="K929" i="88" s="1"/>
  <c r="E929" i="88"/>
  <c r="G929" i="88" s="1"/>
  <c r="H928" i="88"/>
  <c r="E928" i="88"/>
  <c r="G928" i="88" s="1"/>
  <c r="H927" i="88"/>
  <c r="E927" i="88"/>
  <c r="C905" i="88"/>
  <c r="H904" i="88"/>
  <c r="E904" i="88"/>
  <c r="G904" i="88" s="1"/>
  <c r="H903" i="88"/>
  <c r="M903" i="88" s="1"/>
  <c r="E903" i="88"/>
  <c r="G903" i="88" s="1"/>
  <c r="H902" i="88"/>
  <c r="K902" i="88" s="1"/>
  <c r="E902" i="88"/>
  <c r="G902" i="88" s="1"/>
  <c r="M901" i="88"/>
  <c r="H901" i="88"/>
  <c r="K901" i="88" s="1"/>
  <c r="E901" i="88"/>
  <c r="G901" i="88" s="1"/>
  <c r="H900" i="88"/>
  <c r="K900" i="88" s="1"/>
  <c r="E900" i="88"/>
  <c r="G900" i="88" s="1"/>
  <c r="H899" i="88"/>
  <c r="E899" i="88"/>
  <c r="G899" i="88" s="1"/>
  <c r="H898" i="88"/>
  <c r="E898" i="88"/>
  <c r="G898" i="88" s="1"/>
  <c r="H897" i="88"/>
  <c r="K897" i="88" s="1"/>
  <c r="E897" i="88"/>
  <c r="G897" i="88" s="1"/>
  <c r="H896" i="88"/>
  <c r="E896" i="88"/>
  <c r="G896" i="88" s="1"/>
  <c r="K895" i="88"/>
  <c r="H895" i="88"/>
  <c r="M895" i="88" s="1"/>
  <c r="E895" i="88"/>
  <c r="G895" i="88" s="1"/>
  <c r="H894" i="88"/>
  <c r="K894" i="88" s="1"/>
  <c r="E894" i="88"/>
  <c r="G894" i="88" s="1"/>
  <c r="H893" i="88"/>
  <c r="M893" i="88" s="1"/>
  <c r="E893" i="88"/>
  <c r="G893" i="88" s="1"/>
  <c r="M892" i="88"/>
  <c r="H892" i="88"/>
  <c r="K892" i="88" s="1"/>
  <c r="E892" i="88"/>
  <c r="G892" i="88" s="1"/>
  <c r="H891" i="88"/>
  <c r="M891" i="88" s="1"/>
  <c r="E891" i="88"/>
  <c r="G891" i="88" s="1"/>
  <c r="H890" i="88"/>
  <c r="E890" i="88"/>
  <c r="G890" i="88" s="1"/>
  <c r="H889" i="88"/>
  <c r="M889" i="88" s="1"/>
  <c r="E889" i="88"/>
  <c r="G889" i="88" s="1"/>
  <c r="H888" i="88"/>
  <c r="E888" i="88"/>
  <c r="G888" i="88" s="1"/>
  <c r="H887" i="88"/>
  <c r="K887" i="88" s="1"/>
  <c r="E887" i="88"/>
  <c r="G887" i="88" s="1"/>
  <c r="C867" i="88"/>
  <c r="H866" i="88"/>
  <c r="E866" i="88"/>
  <c r="G866" i="88" s="1"/>
  <c r="H865" i="88"/>
  <c r="E865" i="88"/>
  <c r="G865" i="88" s="1"/>
  <c r="H864" i="88"/>
  <c r="K864" i="88" s="1"/>
  <c r="E864" i="88"/>
  <c r="G864" i="88" s="1"/>
  <c r="H863" i="88"/>
  <c r="E863" i="88"/>
  <c r="G863" i="88" s="1"/>
  <c r="K862" i="88"/>
  <c r="H862" i="88"/>
  <c r="M862" i="88" s="1"/>
  <c r="E862" i="88"/>
  <c r="G862" i="88" s="1"/>
  <c r="H861" i="88"/>
  <c r="K861" i="88" s="1"/>
  <c r="E861" i="88"/>
  <c r="G861" i="88" s="1"/>
  <c r="H860" i="88"/>
  <c r="M860" i="88" s="1"/>
  <c r="E860" i="88"/>
  <c r="G860" i="88" s="1"/>
  <c r="H859" i="88"/>
  <c r="E859" i="88"/>
  <c r="G859" i="88" s="1"/>
  <c r="H858" i="88"/>
  <c r="K858" i="88" s="1"/>
  <c r="E858" i="88"/>
  <c r="G858" i="88" s="1"/>
  <c r="H857" i="88"/>
  <c r="E857" i="88"/>
  <c r="G857" i="88" s="1"/>
  <c r="K856" i="88"/>
  <c r="H856" i="88"/>
  <c r="M856" i="88" s="1"/>
  <c r="E856" i="88"/>
  <c r="G856" i="88" s="1"/>
  <c r="H855" i="88"/>
  <c r="K855" i="88" s="1"/>
  <c r="E855" i="88"/>
  <c r="G855" i="88" s="1"/>
  <c r="H854" i="88"/>
  <c r="M854" i="88" s="1"/>
  <c r="E854" i="88"/>
  <c r="G854" i="88" s="1"/>
  <c r="H853" i="88"/>
  <c r="K853" i="88" s="1"/>
  <c r="E853" i="88"/>
  <c r="G853" i="88" s="1"/>
  <c r="H852" i="88"/>
  <c r="E852" i="88"/>
  <c r="G852" i="88" s="1"/>
  <c r="H851" i="88"/>
  <c r="E851" i="88"/>
  <c r="G851" i="88" s="1"/>
  <c r="H850" i="88"/>
  <c r="M850" i="88" s="1"/>
  <c r="E850" i="88"/>
  <c r="G850" i="88" s="1"/>
  <c r="H849" i="88"/>
  <c r="E849" i="88"/>
  <c r="C828" i="88"/>
  <c r="H827" i="88"/>
  <c r="E827" i="88"/>
  <c r="G827" i="88" s="1"/>
  <c r="H826" i="88"/>
  <c r="M826" i="88" s="1"/>
  <c r="E826" i="88"/>
  <c r="G826" i="88" s="1"/>
  <c r="H825" i="88"/>
  <c r="E825" i="88"/>
  <c r="G825" i="88" s="1"/>
  <c r="H824" i="88"/>
  <c r="M824" i="88" s="1"/>
  <c r="E824" i="88"/>
  <c r="G824" i="88" s="1"/>
  <c r="H823" i="88"/>
  <c r="E823" i="88"/>
  <c r="G823" i="88" s="1"/>
  <c r="H822" i="88"/>
  <c r="M822" i="88" s="1"/>
  <c r="E822" i="88"/>
  <c r="G822" i="88" s="1"/>
  <c r="H821" i="88"/>
  <c r="K821" i="88" s="1"/>
  <c r="E821" i="88"/>
  <c r="G821" i="88" s="1"/>
  <c r="H820" i="88"/>
  <c r="E820" i="88"/>
  <c r="G820" i="88" s="1"/>
  <c r="H819" i="88"/>
  <c r="E819" i="88"/>
  <c r="G819" i="88" s="1"/>
  <c r="H818" i="88"/>
  <c r="M818" i="88" s="1"/>
  <c r="E818" i="88"/>
  <c r="G818" i="88" s="1"/>
  <c r="H817" i="88"/>
  <c r="E817" i="88"/>
  <c r="G817" i="88" s="1"/>
  <c r="H816" i="88"/>
  <c r="M816" i="88" s="1"/>
  <c r="E816" i="88"/>
  <c r="G816" i="88" s="1"/>
  <c r="H815" i="88"/>
  <c r="K815" i="88" s="1"/>
  <c r="E815" i="88"/>
  <c r="G815" i="88" s="1"/>
  <c r="H814" i="88"/>
  <c r="M814" i="88" s="1"/>
  <c r="E814" i="88"/>
  <c r="G814" i="88" s="1"/>
  <c r="H813" i="88"/>
  <c r="E813" i="88"/>
  <c r="H812" i="88"/>
  <c r="E812" i="88"/>
  <c r="G812" i="88" s="1"/>
  <c r="H811" i="88"/>
  <c r="E811" i="88"/>
  <c r="G811" i="88" s="1"/>
  <c r="H810" i="88"/>
  <c r="M810" i="88" s="1"/>
  <c r="E810" i="88"/>
  <c r="G810" i="88" s="1"/>
  <c r="C788" i="88"/>
  <c r="H787" i="88"/>
  <c r="E787" i="88"/>
  <c r="G787" i="88" s="1"/>
  <c r="H786" i="88"/>
  <c r="E786" i="88"/>
  <c r="G786" i="88" s="1"/>
  <c r="H785" i="88"/>
  <c r="M785" i="88" s="1"/>
  <c r="E785" i="88"/>
  <c r="G785" i="88" s="1"/>
  <c r="H784" i="88"/>
  <c r="E784" i="88"/>
  <c r="G784" i="88" s="1"/>
  <c r="K783" i="88"/>
  <c r="H783" i="88"/>
  <c r="M783" i="88" s="1"/>
  <c r="E783" i="88"/>
  <c r="G783" i="88" s="1"/>
  <c r="H782" i="88"/>
  <c r="M782" i="88" s="1"/>
  <c r="E782" i="88"/>
  <c r="G782" i="88" s="1"/>
  <c r="H781" i="88"/>
  <c r="M781" i="88" s="1"/>
  <c r="E781" i="88"/>
  <c r="G781" i="88" s="1"/>
  <c r="H780" i="88"/>
  <c r="E780" i="88"/>
  <c r="G780" i="88" s="1"/>
  <c r="H779" i="88"/>
  <c r="M779" i="88" s="1"/>
  <c r="E779" i="88"/>
  <c r="G779" i="88" s="1"/>
  <c r="M778" i="88"/>
  <c r="H778" i="88"/>
  <c r="K778" i="88" s="1"/>
  <c r="E778" i="88"/>
  <c r="G778" i="88" s="1"/>
  <c r="H777" i="88"/>
  <c r="M777" i="88" s="1"/>
  <c r="E777" i="88"/>
  <c r="G777" i="88" s="1"/>
  <c r="H776" i="88"/>
  <c r="K776" i="88" s="1"/>
  <c r="E776" i="88"/>
  <c r="G776" i="88" s="1"/>
  <c r="K775" i="88"/>
  <c r="H775" i="88"/>
  <c r="M775" i="88" s="1"/>
  <c r="E775" i="88"/>
  <c r="G775" i="88" s="1"/>
  <c r="H774" i="88"/>
  <c r="K774" i="88" s="1"/>
  <c r="E774" i="88"/>
  <c r="G774" i="88" s="1"/>
  <c r="H773" i="88"/>
  <c r="E773" i="88"/>
  <c r="G773" i="88" s="1"/>
  <c r="M772" i="88"/>
  <c r="H772" i="88"/>
  <c r="K772" i="88" s="1"/>
  <c r="E772" i="88"/>
  <c r="G772" i="88" s="1"/>
  <c r="H771" i="88"/>
  <c r="E771" i="88"/>
  <c r="G771" i="88" s="1"/>
  <c r="H770" i="88"/>
  <c r="E770" i="88"/>
  <c r="C748" i="88"/>
  <c r="H747" i="88"/>
  <c r="K747" i="88" s="1"/>
  <c r="E747" i="88"/>
  <c r="G747" i="88" s="1"/>
  <c r="H746" i="88"/>
  <c r="E746" i="88"/>
  <c r="G746" i="88" s="1"/>
  <c r="H745" i="88"/>
  <c r="E745" i="88"/>
  <c r="G745" i="88" s="1"/>
  <c r="M744" i="88"/>
  <c r="H744" i="88"/>
  <c r="K744" i="88" s="1"/>
  <c r="E744" i="88"/>
  <c r="G744" i="88" s="1"/>
  <c r="H743" i="88"/>
  <c r="E743" i="88"/>
  <c r="G743" i="88" s="1"/>
  <c r="H742" i="88"/>
  <c r="M742" i="88" s="1"/>
  <c r="G742" i="88"/>
  <c r="E742" i="88"/>
  <c r="H741" i="88"/>
  <c r="M741" i="88" s="1"/>
  <c r="E741" i="88"/>
  <c r="G741" i="88" s="1"/>
  <c r="H740" i="88"/>
  <c r="E740" i="88"/>
  <c r="G740" i="88" s="1"/>
  <c r="H739" i="88"/>
  <c r="E739" i="88"/>
  <c r="G739" i="88" s="1"/>
  <c r="H738" i="88"/>
  <c r="M738" i="88" s="1"/>
  <c r="E738" i="88"/>
  <c r="G738" i="88" s="1"/>
  <c r="H737" i="88"/>
  <c r="K737" i="88" s="1"/>
  <c r="E737" i="88"/>
  <c r="G737" i="88" s="1"/>
  <c r="H736" i="88"/>
  <c r="M736" i="88" s="1"/>
  <c r="E736" i="88"/>
  <c r="G736" i="88" s="1"/>
  <c r="H735" i="88"/>
  <c r="K735" i="88" s="1"/>
  <c r="E735" i="88"/>
  <c r="G735" i="88" s="1"/>
  <c r="H734" i="88"/>
  <c r="M734" i="88" s="1"/>
  <c r="E734" i="88"/>
  <c r="G734" i="88" s="1"/>
  <c r="H733" i="88"/>
  <c r="K733" i="88" s="1"/>
  <c r="E733" i="88"/>
  <c r="G733" i="88" s="1"/>
  <c r="H732" i="88"/>
  <c r="M732" i="88" s="1"/>
  <c r="E732" i="88"/>
  <c r="G732" i="88" s="1"/>
  <c r="H731" i="88"/>
  <c r="K731" i="88" s="1"/>
  <c r="E731" i="88"/>
  <c r="G731" i="88" s="1"/>
  <c r="H730" i="88"/>
  <c r="E730" i="88"/>
  <c r="G730" i="88" s="1"/>
  <c r="C709" i="88"/>
  <c r="H708" i="88"/>
  <c r="M708" i="88" s="1"/>
  <c r="E708" i="88"/>
  <c r="G708" i="88" s="1"/>
  <c r="H707" i="88"/>
  <c r="E707" i="88"/>
  <c r="G707" i="88" s="1"/>
  <c r="H706" i="88"/>
  <c r="M706" i="88" s="1"/>
  <c r="E706" i="88"/>
  <c r="G706" i="88" s="1"/>
  <c r="H705" i="88"/>
  <c r="E705" i="88"/>
  <c r="G705" i="88" s="1"/>
  <c r="K704" i="88"/>
  <c r="H704" i="88"/>
  <c r="M704" i="88" s="1"/>
  <c r="G704" i="88"/>
  <c r="E704" i="88"/>
  <c r="H703" i="88"/>
  <c r="K703" i="88" s="1"/>
  <c r="E703" i="88"/>
  <c r="G703" i="88" s="1"/>
  <c r="H702" i="88"/>
  <c r="E702" i="88"/>
  <c r="G702" i="88" s="1"/>
  <c r="H701" i="88"/>
  <c r="K701" i="88" s="1"/>
  <c r="E701" i="88"/>
  <c r="G701" i="88" s="1"/>
  <c r="H700" i="88"/>
  <c r="M700" i="88" s="1"/>
  <c r="E700" i="88"/>
  <c r="G700" i="88" s="1"/>
  <c r="H699" i="88"/>
  <c r="K699" i="88" s="1"/>
  <c r="E699" i="88"/>
  <c r="G699" i="88" s="1"/>
  <c r="H698" i="88"/>
  <c r="G698" i="88"/>
  <c r="E698" i="88"/>
  <c r="H697" i="88"/>
  <c r="E697" i="88"/>
  <c r="G697" i="88" s="1"/>
  <c r="H696" i="88"/>
  <c r="K696" i="88" s="1"/>
  <c r="E696" i="88"/>
  <c r="G696" i="88" s="1"/>
  <c r="H695" i="88"/>
  <c r="E695" i="88"/>
  <c r="G695" i="88" s="1"/>
  <c r="H694" i="88"/>
  <c r="M694" i="88" s="1"/>
  <c r="E694" i="88"/>
  <c r="G694" i="88" s="1"/>
  <c r="H693" i="88"/>
  <c r="M693" i="88" s="1"/>
  <c r="E693" i="88"/>
  <c r="G693" i="88" s="1"/>
  <c r="H692" i="88"/>
  <c r="M692" i="88" s="1"/>
  <c r="E692" i="88"/>
  <c r="G692" i="88" s="1"/>
  <c r="H691" i="88"/>
  <c r="E691" i="88"/>
  <c r="C668" i="88"/>
  <c r="H667" i="88"/>
  <c r="K667" i="88" s="1"/>
  <c r="E667" i="88"/>
  <c r="G667" i="88" s="1"/>
  <c r="H666" i="88"/>
  <c r="M666" i="88" s="1"/>
  <c r="E666" i="88"/>
  <c r="G666" i="88" s="1"/>
  <c r="H665" i="88"/>
  <c r="K665" i="88" s="1"/>
  <c r="E665" i="88"/>
  <c r="G665" i="88" s="1"/>
  <c r="H664" i="88"/>
  <c r="E664" i="88"/>
  <c r="G664" i="88" s="1"/>
  <c r="H663" i="88"/>
  <c r="E663" i="88"/>
  <c r="G663" i="88" s="1"/>
  <c r="H662" i="88"/>
  <c r="M662" i="88" s="1"/>
  <c r="E662" i="88"/>
  <c r="G662" i="88" s="1"/>
  <c r="H661" i="88"/>
  <c r="E661" i="88"/>
  <c r="G661" i="88" s="1"/>
  <c r="H660" i="88"/>
  <c r="M660" i="88" s="1"/>
  <c r="G660" i="88"/>
  <c r="E660" i="88"/>
  <c r="H659" i="88"/>
  <c r="K659" i="88" s="1"/>
  <c r="E659" i="88"/>
  <c r="G659" i="88" s="1"/>
  <c r="H658" i="88"/>
  <c r="M658" i="88" s="1"/>
  <c r="E658" i="88"/>
  <c r="G658" i="88" s="1"/>
  <c r="H657" i="88"/>
  <c r="K657" i="88" s="1"/>
  <c r="E657" i="88"/>
  <c r="G657" i="88" s="1"/>
  <c r="H656" i="88"/>
  <c r="E656" i="88"/>
  <c r="G656" i="88" s="1"/>
  <c r="H655" i="88"/>
  <c r="E655" i="88"/>
  <c r="G655" i="88" s="1"/>
  <c r="H654" i="88"/>
  <c r="E654" i="88"/>
  <c r="G654" i="88" s="1"/>
  <c r="H653" i="88"/>
  <c r="E653" i="88"/>
  <c r="G653" i="88" s="1"/>
  <c r="K652" i="88"/>
  <c r="H652" i="88"/>
  <c r="M652" i="88" s="1"/>
  <c r="E652" i="88"/>
  <c r="G652" i="88" s="1"/>
  <c r="H651" i="88"/>
  <c r="M651" i="88" s="1"/>
  <c r="E651" i="88"/>
  <c r="G651" i="88" s="1"/>
  <c r="H650" i="88"/>
  <c r="K650" i="88" s="1"/>
  <c r="E650" i="88"/>
  <c r="G650" i="88" s="1"/>
  <c r="C628" i="88"/>
  <c r="H627" i="88"/>
  <c r="M627" i="88" s="1"/>
  <c r="E627" i="88"/>
  <c r="G627" i="88" s="1"/>
  <c r="H626" i="88"/>
  <c r="E626" i="88"/>
  <c r="G626" i="88" s="1"/>
  <c r="H625" i="88"/>
  <c r="K625" i="88" s="1"/>
  <c r="E625" i="88"/>
  <c r="G625" i="88" s="1"/>
  <c r="H624" i="88"/>
  <c r="E624" i="88"/>
  <c r="G624" i="88" s="1"/>
  <c r="H623" i="88"/>
  <c r="M623" i="88" s="1"/>
  <c r="G623" i="88"/>
  <c r="E623" i="88"/>
  <c r="H622" i="88"/>
  <c r="E622" i="88"/>
  <c r="G622" i="88" s="1"/>
  <c r="K621" i="88"/>
  <c r="H621" i="88"/>
  <c r="M621" i="88" s="1"/>
  <c r="G621" i="88"/>
  <c r="E621" i="88"/>
  <c r="H620" i="88"/>
  <c r="K620" i="88" s="1"/>
  <c r="E620" i="88"/>
  <c r="G620" i="88" s="1"/>
  <c r="H619" i="88"/>
  <c r="G619" i="88"/>
  <c r="E619" i="88"/>
  <c r="M618" i="88"/>
  <c r="H618" i="88"/>
  <c r="K618" i="88" s="1"/>
  <c r="E618" i="88"/>
  <c r="G618" i="88" s="1"/>
  <c r="H617" i="88"/>
  <c r="M617" i="88" s="1"/>
  <c r="E617" i="88"/>
  <c r="G617" i="88" s="1"/>
  <c r="H616" i="88"/>
  <c r="K616" i="88" s="1"/>
  <c r="E616" i="88"/>
  <c r="G616" i="88" s="1"/>
  <c r="H615" i="88"/>
  <c r="E615" i="88"/>
  <c r="G615" i="88" s="1"/>
  <c r="H614" i="88"/>
  <c r="E614" i="88"/>
  <c r="G614" i="88" s="1"/>
  <c r="H613" i="88"/>
  <c r="M613" i="88" s="1"/>
  <c r="G613" i="88"/>
  <c r="E613" i="88"/>
  <c r="H612" i="88"/>
  <c r="E612" i="88"/>
  <c r="G612" i="88" s="1"/>
  <c r="H611" i="88"/>
  <c r="M611" i="88" s="1"/>
  <c r="E611" i="88"/>
  <c r="G611" i="88" s="1"/>
  <c r="M610" i="88"/>
  <c r="H610" i="88"/>
  <c r="K610" i="88" s="1"/>
  <c r="E610" i="88"/>
  <c r="G610" i="88" s="1"/>
  <c r="C588" i="88"/>
  <c r="H587" i="88"/>
  <c r="E587" i="88"/>
  <c r="G587" i="88" s="1"/>
  <c r="H586" i="88"/>
  <c r="M586" i="88" s="1"/>
  <c r="E586" i="88"/>
  <c r="G586" i="88" s="1"/>
  <c r="H585" i="88"/>
  <c r="M585" i="88" s="1"/>
  <c r="E585" i="88"/>
  <c r="G585" i="88" s="1"/>
  <c r="H584" i="88"/>
  <c r="M584" i="88" s="1"/>
  <c r="E584" i="88"/>
  <c r="G584" i="88" s="1"/>
  <c r="M583" i="88"/>
  <c r="H583" i="88"/>
  <c r="K583" i="88" s="1"/>
  <c r="E583" i="88"/>
  <c r="G583" i="88" s="1"/>
  <c r="H582" i="88"/>
  <c r="E582" i="88"/>
  <c r="G582" i="88" s="1"/>
  <c r="H581" i="88"/>
  <c r="E581" i="88"/>
  <c r="G581" i="88" s="1"/>
  <c r="H580" i="88"/>
  <c r="K580" i="88" s="1"/>
  <c r="E580" i="88"/>
  <c r="G580" i="88" s="1"/>
  <c r="H579" i="88"/>
  <c r="E579" i="88"/>
  <c r="G579" i="88" s="1"/>
  <c r="H578" i="88"/>
  <c r="M578" i="88" s="1"/>
  <c r="E578" i="88"/>
  <c r="G578" i="88" s="1"/>
  <c r="H577" i="88"/>
  <c r="K577" i="88" s="1"/>
  <c r="E577" i="88"/>
  <c r="G577" i="88" s="1"/>
  <c r="H576" i="88"/>
  <c r="M576" i="88" s="1"/>
  <c r="G576" i="88"/>
  <c r="E576" i="88"/>
  <c r="H575" i="88"/>
  <c r="K575" i="88" s="1"/>
  <c r="E575" i="88"/>
  <c r="G575" i="88" s="1"/>
  <c r="H574" i="88"/>
  <c r="M574" i="88" s="1"/>
  <c r="E574" i="88"/>
  <c r="G574" i="88" s="1"/>
  <c r="H573" i="88"/>
  <c r="E573" i="88"/>
  <c r="G573" i="88" s="1"/>
  <c r="H572" i="88"/>
  <c r="E572" i="88"/>
  <c r="G572" i="88" s="1"/>
  <c r="H571" i="88"/>
  <c r="E571" i="88"/>
  <c r="H570" i="88"/>
  <c r="K570" i="88" s="1"/>
  <c r="E570" i="88"/>
  <c r="G570" i="88" s="1"/>
  <c r="C547" i="88"/>
  <c r="H546" i="88"/>
  <c r="M546" i="88" s="1"/>
  <c r="E546" i="88"/>
  <c r="G546" i="88" s="1"/>
  <c r="H545" i="88"/>
  <c r="E545" i="88"/>
  <c r="G545" i="88" s="1"/>
  <c r="H544" i="88"/>
  <c r="M544" i="88" s="1"/>
  <c r="E544" i="88"/>
  <c r="G544" i="88" s="1"/>
  <c r="H543" i="88"/>
  <c r="E543" i="88"/>
  <c r="G543" i="88" s="1"/>
  <c r="H542" i="88"/>
  <c r="M542" i="88" s="1"/>
  <c r="E542" i="88"/>
  <c r="G542" i="88" s="1"/>
  <c r="M541" i="88"/>
  <c r="H541" i="88"/>
  <c r="K541" i="88" s="1"/>
  <c r="E541" i="88"/>
  <c r="G541" i="88" s="1"/>
  <c r="H540" i="88"/>
  <c r="E540" i="88"/>
  <c r="G540" i="88" s="1"/>
  <c r="H539" i="88"/>
  <c r="E539" i="88"/>
  <c r="G539" i="88" s="1"/>
  <c r="H538" i="88"/>
  <c r="M538" i="88" s="1"/>
  <c r="E538" i="88"/>
  <c r="G538" i="88" s="1"/>
  <c r="H537" i="88"/>
  <c r="K537" i="88" s="1"/>
  <c r="E537" i="88"/>
  <c r="G537" i="88" s="1"/>
  <c r="H536" i="88"/>
  <c r="E536" i="88"/>
  <c r="G536" i="88" s="1"/>
  <c r="H535" i="88"/>
  <c r="K535" i="88" s="1"/>
  <c r="E535" i="88"/>
  <c r="G535" i="88" s="1"/>
  <c r="H534" i="88"/>
  <c r="M534" i="88" s="1"/>
  <c r="E534" i="88"/>
  <c r="G534" i="88" s="1"/>
  <c r="H533" i="88"/>
  <c r="K533" i="88" s="1"/>
  <c r="E533" i="88"/>
  <c r="G533" i="88" s="1"/>
  <c r="H532" i="88"/>
  <c r="E532" i="88"/>
  <c r="G532" i="88" s="1"/>
  <c r="H531" i="88"/>
  <c r="K531" i="88" s="1"/>
  <c r="E531" i="88"/>
  <c r="G531" i="88" s="1"/>
  <c r="M530" i="88"/>
  <c r="H530" i="88"/>
  <c r="K530" i="88" s="1"/>
  <c r="E530" i="88"/>
  <c r="G530" i="88" s="1"/>
  <c r="H529" i="88"/>
  <c r="K529" i="88" s="1"/>
  <c r="E529" i="88"/>
  <c r="C507" i="88"/>
  <c r="H506" i="88"/>
  <c r="E506" i="88"/>
  <c r="G506" i="88" s="1"/>
  <c r="H505" i="88"/>
  <c r="M505" i="88" s="1"/>
  <c r="E505" i="88"/>
  <c r="G505" i="88" s="1"/>
  <c r="H504" i="88"/>
  <c r="E504" i="88"/>
  <c r="G504" i="88" s="1"/>
  <c r="H503" i="88"/>
  <c r="E503" i="88"/>
  <c r="G503" i="88" s="1"/>
  <c r="H502" i="88"/>
  <c r="K502" i="88" s="1"/>
  <c r="E502" i="88"/>
  <c r="G502" i="88" s="1"/>
  <c r="H501" i="88"/>
  <c r="M501" i="88" s="1"/>
  <c r="E501" i="88"/>
  <c r="G501" i="88" s="1"/>
  <c r="H500" i="88"/>
  <c r="K500" i="88" s="1"/>
  <c r="E500" i="88"/>
  <c r="G500" i="88" s="1"/>
  <c r="H499" i="88"/>
  <c r="E499" i="88"/>
  <c r="G499" i="88" s="1"/>
  <c r="H498" i="88"/>
  <c r="E498" i="88"/>
  <c r="G498" i="88" s="1"/>
  <c r="H497" i="88"/>
  <c r="M497" i="88" s="1"/>
  <c r="E497" i="88"/>
  <c r="G497" i="88" s="1"/>
  <c r="H496" i="88"/>
  <c r="E496" i="88"/>
  <c r="G496" i="88" s="1"/>
  <c r="H495" i="88"/>
  <c r="M495" i="88" s="1"/>
  <c r="E495" i="88"/>
  <c r="G495" i="88" s="1"/>
  <c r="M494" i="88"/>
  <c r="H494" i="88"/>
  <c r="K494" i="88" s="1"/>
  <c r="E494" i="88"/>
  <c r="G494" i="88" s="1"/>
  <c r="H493" i="88"/>
  <c r="M493" i="88" s="1"/>
  <c r="E493" i="88"/>
  <c r="G493" i="88" s="1"/>
  <c r="H492" i="88"/>
  <c r="E492" i="88"/>
  <c r="G492" i="88" s="1"/>
  <c r="H491" i="88"/>
  <c r="M491" i="88" s="1"/>
  <c r="G491" i="88"/>
  <c r="E491" i="88"/>
  <c r="H490" i="88"/>
  <c r="K490" i="88" s="1"/>
  <c r="E490" i="88"/>
  <c r="H489" i="88"/>
  <c r="E489" i="88"/>
  <c r="G489" i="88" s="1"/>
  <c r="C468" i="88"/>
  <c r="H467" i="88"/>
  <c r="M467" i="88" s="1"/>
  <c r="E467" i="88"/>
  <c r="G467" i="88" s="1"/>
  <c r="H466" i="88"/>
  <c r="K466" i="88" s="1"/>
  <c r="E466" i="88"/>
  <c r="G466" i="88" s="1"/>
  <c r="H465" i="88"/>
  <c r="M465" i="88" s="1"/>
  <c r="E465" i="88"/>
  <c r="G465" i="88" s="1"/>
  <c r="H464" i="88"/>
  <c r="K464" i="88" s="1"/>
  <c r="E464" i="88"/>
  <c r="G464" i="88" s="1"/>
  <c r="H463" i="88"/>
  <c r="M463" i="88" s="1"/>
  <c r="E463" i="88"/>
  <c r="G463" i="88" s="1"/>
  <c r="M462" i="88"/>
  <c r="H462" i="88"/>
  <c r="K462" i="88" s="1"/>
  <c r="E462" i="88"/>
  <c r="G462" i="88" s="1"/>
  <c r="H461" i="88"/>
  <c r="M461" i="88" s="1"/>
  <c r="G461" i="88"/>
  <c r="E461" i="88"/>
  <c r="H460" i="88"/>
  <c r="K460" i="88" s="1"/>
  <c r="E460" i="88"/>
  <c r="G460" i="88" s="1"/>
  <c r="H459" i="88"/>
  <c r="E459" i="88"/>
  <c r="G459" i="88" s="1"/>
  <c r="H458" i="88"/>
  <c r="E458" i="88"/>
  <c r="G458" i="88" s="1"/>
  <c r="H457" i="88"/>
  <c r="M457" i="88" s="1"/>
  <c r="E457" i="88"/>
  <c r="G457" i="88" s="1"/>
  <c r="H456" i="88"/>
  <c r="E456" i="88"/>
  <c r="G456" i="88" s="1"/>
  <c r="H455" i="88"/>
  <c r="M455" i="88" s="1"/>
  <c r="G455" i="88"/>
  <c r="E455" i="88"/>
  <c r="M454" i="88"/>
  <c r="K454" i="88"/>
  <c r="H454" i="88"/>
  <c r="E454" i="88"/>
  <c r="G454" i="88" s="1"/>
  <c r="H453" i="88"/>
  <c r="M453" i="88" s="1"/>
  <c r="E453" i="88"/>
  <c r="G453" i="88" s="1"/>
  <c r="H452" i="88"/>
  <c r="E452" i="88"/>
  <c r="G452" i="88" s="1"/>
  <c r="H451" i="88"/>
  <c r="M451" i="88" s="1"/>
  <c r="E451" i="88"/>
  <c r="G451" i="88" s="1"/>
  <c r="H450" i="88"/>
  <c r="K450" i="88" s="1"/>
  <c r="E450" i="88"/>
  <c r="C429" i="88"/>
  <c r="H428" i="88"/>
  <c r="E428" i="88"/>
  <c r="G428" i="88" s="1"/>
  <c r="H427" i="88"/>
  <c r="M427" i="88" s="1"/>
  <c r="G427" i="88"/>
  <c r="E427" i="88"/>
  <c r="H426" i="88"/>
  <c r="K426" i="88" s="1"/>
  <c r="E426" i="88"/>
  <c r="G426" i="88" s="1"/>
  <c r="M425" i="88"/>
  <c r="H425" i="88"/>
  <c r="K425" i="88" s="1"/>
  <c r="E425" i="88"/>
  <c r="G425" i="88" s="1"/>
  <c r="H424" i="88"/>
  <c r="K424" i="88" s="1"/>
  <c r="G424" i="88"/>
  <c r="E424" i="88"/>
  <c r="H423" i="88"/>
  <c r="M423" i="88" s="1"/>
  <c r="E423" i="88"/>
  <c r="G423" i="88" s="1"/>
  <c r="H422" i="88"/>
  <c r="K422" i="88" s="1"/>
  <c r="E422" i="88"/>
  <c r="G422" i="88" s="1"/>
  <c r="H421" i="88"/>
  <c r="M421" i="88" s="1"/>
  <c r="E421" i="88"/>
  <c r="G421" i="88" s="1"/>
  <c r="H420" i="88"/>
  <c r="E420" i="88"/>
  <c r="G420" i="88" s="1"/>
  <c r="H419" i="88"/>
  <c r="M419" i="88" s="1"/>
  <c r="E419" i="88"/>
  <c r="G419" i="88" s="1"/>
  <c r="H418" i="88"/>
  <c r="K418" i="88" s="1"/>
  <c r="E418" i="88"/>
  <c r="G418" i="88" s="1"/>
  <c r="H417" i="88"/>
  <c r="M417" i="88" s="1"/>
  <c r="E417" i="88"/>
  <c r="G417" i="88" s="1"/>
  <c r="H416" i="88"/>
  <c r="K416" i="88" s="1"/>
  <c r="E416" i="88"/>
  <c r="G416" i="88" s="1"/>
  <c r="H415" i="88"/>
  <c r="M415" i="88" s="1"/>
  <c r="E415" i="88"/>
  <c r="G415" i="88" s="1"/>
  <c r="H414" i="88"/>
  <c r="K414" i="88" s="1"/>
  <c r="E414" i="88"/>
  <c r="G414" i="88" s="1"/>
  <c r="H413" i="88"/>
  <c r="M413" i="88" s="1"/>
  <c r="E413" i="88"/>
  <c r="G413" i="88" s="1"/>
  <c r="H412" i="88"/>
  <c r="K412" i="88" s="1"/>
  <c r="E412" i="88"/>
  <c r="G412" i="88" s="1"/>
  <c r="H411" i="88"/>
  <c r="E411" i="88"/>
  <c r="G411" i="88" s="1"/>
  <c r="C388" i="88"/>
  <c r="H387" i="88"/>
  <c r="E387" i="88"/>
  <c r="G387" i="88" s="1"/>
  <c r="H386" i="88"/>
  <c r="E386" i="88"/>
  <c r="G386" i="88" s="1"/>
  <c r="K385" i="88"/>
  <c r="H385" i="88"/>
  <c r="M385" i="88" s="1"/>
  <c r="G385" i="88"/>
  <c r="E385" i="88"/>
  <c r="H384" i="88"/>
  <c r="K384" i="88" s="1"/>
  <c r="E384" i="88"/>
  <c r="G384" i="88" s="1"/>
  <c r="M383" i="88"/>
  <c r="K383" i="88"/>
  <c r="H383" i="88"/>
  <c r="G383" i="88"/>
  <c r="E383" i="88"/>
  <c r="H382" i="88"/>
  <c r="K382" i="88" s="1"/>
  <c r="E382" i="88"/>
  <c r="G382" i="88" s="1"/>
  <c r="K381" i="88"/>
  <c r="H381" i="88"/>
  <c r="M381" i="88" s="1"/>
  <c r="E381" i="88"/>
  <c r="G381" i="88" s="1"/>
  <c r="H380" i="88"/>
  <c r="K380" i="88" s="1"/>
  <c r="E380" i="88"/>
  <c r="G380" i="88" s="1"/>
  <c r="H379" i="88"/>
  <c r="M379" i="88" s="1"/>
  <c r="E379" i="88"/>
  <c r="G379" i="88" s="1"/>
  <c r="M378" i="88"/>
  <c r="H378" i="88"/>
  <c r="K378" i="88" s="1"/>
  <c r="E378" i="88"/>
  <c r="G378" i="88" s="1"/>
  <c r="H377" i="88"/>
  <c r="E377" i="88"/>
  <c r="G377" i="88" s="1"/>
  <c r="H376" i="88"/>
  <c r="K376" i="88" s="1"/>
  <c r="E376" i="88"/>
  <c r="G376" i="88" s="1"/>
  <c r="H375" i="88"/>
  <c r="M375" i="88" s="1"/>
  <c r="E375" i="88"/>
  <c r="G375" i="88" s="1"/>
  <c r="H374" i="88"/>
  <c r="K374" i="88" s="1"/>
  <c r="E374" i="88"/>
  <c r="G374" i="88" s="1"/>
  <c r="H373" i="88"/>
  <c r="M373" i="88" s="1"/>
  <c r="E373" i="88"/>
  <c r="G373" i="88" s="1"/>
  <c r="H372" i="88"/>
  <c r="K372" i="88" s="1"/>
  <c r="E372" i="88"/>
  <c r="G372" i="88" s="1"/>
  <c r="H371" i="88"/>
  <c r="K371" i="88" s="1"/>
  <c r="E371" i="88"/>
  <c r="G371" i="88" s="1"/>
  <c r="H370" i="88"/>
  <c r="E370" i="88"/>
  <c r="G370" i="88" s="1"/>
  <c r="C348" i="88"/>
  <c r="H347" i="88"/>
  <c r="M347" i="88" s="1"/>
  <c r="E347" i="88"/>
  <c r="G347" i="88" s="1"/>
  <c r="M346" i="88"/>
  <c r="H346" i="88"/>
  <c r="K346" i="88" s="1"/>
  <c r="E346" i="88"/>
  <c r="G346" i="88" s="1"/>
  <c r="H345" i="88"/>
  <c r="K345" i="88" s="1"/>
  <c r="E345" i="88"/>
  <c r="G345" i="88" s="1"/>
  <c r="H344" i="88"/>
  <c r="M344" i="88" s="1"/>
  <c r="E344" i="88"/>
  <c r="G344" i="88" s="1"/>
  <c r="H343" i="88"/>
  <c r="M343" i="88" s="1"/>
  <c r="E343" i="88"/>
  <c r="G343" i="88" s="1"/>
  <c r="H342" i="88"/>
  <c r="K342" i="88" s="1"/>
  <c r="E342" i="88"/>
  <c r="G342" i="88" s="1"/>
  <c r="H341" i="88"/>
  <c r="M341" i="88" s="1"/>
  <c r="E341" i="88"/>
  <c r="G341" i="88" s="1"/>
  <c r="H340" i="88"/>
  <c r="K340" i="88" s="1"/>
  <c r="E340" i="88"/>
  <c r="G340" i="88" s="1"/>
  <c r="H339" i="88"/>
  <c r="E339" i="88"/>
  <c r="G339" i="88" s="1"/>
  <c r="H338" i="88"/>
  <c r="K338" i="88" s="1"/>
  <c r="E338" i="88"/>
  <c r="G338" i="88" s="1"/>
  <c r="H337" i="88"/>
  <c r="M337" i="88" s="1"/>
  <c r="E337" i="88"/>
  <c r="G337" i="88" s="1"/>
  <c r="M336" i="88"/>
  <c r="H336" i="88"/>
  <c r="K336" i="88" s="1"/>
  <c r="E336" i="88"/>
  <c r="G336" i="88" s="1"/>
  <c r="H335" i="88"/>
  <c r="M335" i="88" s="1"/>
  <c r="E335" i="88"/>
  <c r="G335" i="88" s="1"/>
  <c r="H334" i="88"/>
  <c r="K334" i="88" s="1"/>
  <c r="E334" i="88"/>
  <c r="G334" i="88" s="1"/>
  <c r="H333" i="88"/>
  <c r="M333" i="88" s="1"/>
  <c r="E333" i="88"/>
  <c r="G333" i="88" s="1"/>
  <c r="H332" i="88"/>
  <c r="K332" i="88" s="1"/>
  <c r="E332" i="88"/>
  <c r="G332" i="88" s="1"/>
  <c r="H331" i="88"/>
  <c r="M331" i="88" s="1"/>
  <c r="E331" i="88"/>
  <c r="G331" i="88" s="1"/>
  <c r="H330" i="88"/>
  <c r="K330" i="88" s="1"/>
  <c r="E330" i="88"/>
  <c r="G330" i="88" s="1"/>
  <c r="C309" i="88"/>
  <c r="H308" i="88"/>
  <c r="K308" i="88" s="1"/>
  <c r="E308" i="88"/>
  <c r="G308" i="88" s="1"/>
  <c r="H307" i="88"/>
  <c r="M307" i="88" s="1"/>
  <c r="E307" i="88"/>
  <c r="G307" i="88" s="1"/>
  <c r="H306" i="88"/>
  <c r="E306" i="88"/>
  <c r="G306" i="88" s="1"/>
  <c r="H305" i="88"/>
  <c r="M305" i="88" s="1"/>
  <c r="E305" i="88"/>
  <c r="G305" i="88" s="1"/>
  <c r="H304" i="88"/>
  <c r="M304" i="88" s="1"/>
  <c r="E304" i="88"/>
  <c r="G304" i="88" s="1"/>
  <c r="K303" i="88"/>
  <c r="H303" i="88"/>
  <c r="M303" i="88" s="1"/>
  <c r="E303" i="88"/>
  <c r="G303" i="88" s="1"/>
  <c r="H302" i="88"/>
  <c r="K302" i="88" s="1"/>
  <c r="E302" i="88"/>
  <c r="G302" i="88" s="1"/>
  <c r="H301" i="88"/>
  <c r="M301" i="88" s="1"/>
  <c r="E301" i="88"/>
  <c r="G301" i="88" s="1"/>
  <c r="M300" i="88"/>
  <c r="H300" i="88"/>
  <c r="K300" i="88" s="1"/>
  <c r="E300" i="88"/>
  <c r="G300" i="88" s="1"/>
  <c r="M299" i="88"/>
  <c r="H299" i="88"/>
  <c r="K299" i="88" s="1"/>
  <c r="E299" i="88"/>
  <c r="G299" i="88" s="1"/>
  <c r="H298" i="88"/>
  <c r="K298" i="88" s="1"/>
  <c r="E298" i="88"/>
  <c r="G298" i="88" s="1"/>
  <c r="H297" i="88"/>
  <c r="M297" i="88" s="1"/>
  <c r="E297" i="88"/>
  <c r="G297" i="88" s="1"/>
  <c r="H296" i="88"/>
  <c r="M296" i="88" s="1"/>
  <c r="E296" i="88"/>
  <c r="G296" i="88" s="1"/>
  <c r="H295" i="88"/>
  <c r="M295" i="88" s="1"/>
  <c r="E295" i="88"/>
  <c r="G295" i="88" s="1"/>
  <c r="H294" i="88"/>
  <c r="K294" i="88" s="1"/>
  <c r="E294" i="88"/>
  <c r="G294" i="88" s="1"/>
  <c r="H293" i="88"/>
  <c r="E293" i="88"/>
  <c r="G293" i="88" s="1"/>
  <c r="H292" i="88"/>
  <c r="K292" i="88" s="1"/>
  <c r="E292" i="88"/>
  <c r="G292" i="88" s="1"/>
  <c r="H291" i="88"/>
  <c r="M291" i="88" s="1"/>
  <c r="E291" i="88"/>
  <c r="E309" i="88" s="1"/>
  <c r="C268" i="88"/>
  <c r="H267" i="88"/>
  <c r="M267" i="88" s="1"/>
  <c r="E267" i="88"/>
  <c r="G267" i="88" s="1"/>
  <c r="H266" i="88"/>
  <c r="K266" i="88" s="1"/>
  <c r="E266" i="88"/>
  <c r="G266" i="88" s="1"/>
  <c r="H265" i="88"/>
  <c r="M265" i="88" s="1"/>
  <c r="E265" i="88"/>
  <c r="G265" i="88" s="1"/>
  <c r="M264" i="88"/>
  <c r="H264" i="88"/>
  <c r="K264" i="88" s="1"/>
  <c r="E264" i="88"/>
  <c r="G264" i="88" s="1"/>
  <c r="H263" i="88"/>
  <c r="M263" i="88" s="1"/>
  <c r="E263" i="88"/>
  <c r="G263" i="88" s="1"/>
  <c r="H262" i="88"/>
  <c r="M262" i="88" s="1"/>
  <c r="E262" i="88"/>
  <c r="G262" i="88" s="1"/>
  <c r="H261" i="88"/>
  <c r="M261" i="88" s="1"/>
  <c r="E261" i="88"/>
  <c r="G261" i="88" s="1"/>
  <c r="H260" i="88"/>
  <c r="K260" i="88" s="1"/>
  <c r="E260" i="88"/>
  <c r="G260" i="88" s="1"/>
  <c r="K259" i="88"/>
  <c r="H259" i="88"/>
  <c r="M259" i="88" s="1"/>
  <c r="E259" i="88"/>
  <c r="G259" i="88" s="1"/>
  <c r="H258" i="88"/>
  <c r="K258" i="88" s="1"/>
  <c r="E258" i="88"/>
  <c r="G258" i="88" s="1"/>
  <c r="H257" i="88"/>
  <c r="K257" i="88" s="1"/>
  <c r="E257" i="88"/>
  <c r="G257" i="88" s="1"/>
  <c r="M256" i="88"/>
  <c r="H256" i="88"/>
  <c r="K256" i="88" s="1"/>
  <c r="E256" i="88"/>
  <c r="G256" i="88" s="1"/>
  <c r="H255" i="88"/>
  <c r="E255" i="88"/>
  <c r="G255" i="88" s="1"/>
  <c r="H254" i="88"/>
  <c r="M254" i="88" s="1"/>
  <c r="E254" i="88"/>
  <c r="G254" i="88" s="1"/>
  <c r="H253" i="88"/>
  <c r="M253" i="88" s="1"/>
  <c r="E253" i="88"/>
  <c r="G253" i="88" s="1"/>
  <c r="H252" i="88"/>
  <c r="K252" i="88" s="1"/>
  <c r="E252" i="88"/>
  <c r="G252" i="88" s="1"/>
  <c r="H251" i="88"/>
  <c r="M251" i="88" s="1"/>
  <c r="E251" i="88"/>
  <c r="G251" i="88" s="1"/>
  <c r="H250" i="88"/>
  <c r="K250" i="88" s="1"/>
  <c r="E250" i="88"/>
  <c r="C228" i="88"/>
  <c r="H227" i="88"/>
  <c r="K227" i="88" s="1"/>
  <c r="E227" i="88"/>
  <c r="G227" i="88" s="1"/>
  <c r="H226" i="88"/>
  <c r="M226" i="88" s="1"/>
  <c r="E226" i="88"/>
  <c r="G226" i="88" s="1"/>
  <c r="H225" i="88"/>
  <c r="K225" i="88" s="1"/>
  <c r="E225" i="88"/>
  <c r="G225" i="88" s="1"/>
  <c r="M224" i="88"/>
  <c r="H224" i="88"/>
  <c r="K224" i="88" s="1"/>
  <c r="E224" i="88"/>
  <c r="G224" i="88" s="1"/>
  <c r="H223" i="88"/>
  <c r="K223" i="88" s="1"/>
  <c r="E223" i="88"/>
  <c r="G223" i="88" s="1"/>
  <c r="H222" i="88"/>
  <c r="M222" i="88" s="1"/>
  <c r="E222" i="88"/>
  <c r="G222" i="88" s="1"/>
  <c r="H221" i="88"/>
  <c r="M221" i="88" s="1"/>
  <c r="E221" i="88"/>
  <c r="G221" i="88" s="1"/>
  <c r="H220" i="88"/>
  <c r="E220" i="88"/>
  <c r="G220" i="88" s="1"/>
  <c r="H219" i="88"/>
  <c r="K219" i="88" s="1"/>
  <c r="E219" i="88"/>
  <c r="G219" i="88" s="1"/>
  <c r="H218" i="88"/>
  <c r="M218" i="88" s="1"/>
  <c r="E218" i="88"/>
  <c r="G218" i="88" s="1"/>
  <c r="H217" i="88"/>
  <c r="K217" i="88" s="1"/>
  <c r="E217" i="88"/>
  <c r="G217" i="88" s="1"/>
  <c r="H216" i="88"/>
  <c r="M216" i="88" s="1"/>
  <c r="E216" i="88"/>
  <c r="G216" i="88" s="1"/>
  <c r="H215" i="88"/>
  <c r="K215" i="88" s="1"/>
  <c r="E215" i="88"/>
  <c r="G215" i="88" s="1"/>
  <c r="H214" i="88"/>
  <c r="M214" i="88" s="1"/>
  <c r="E214" i="88"/>
  <c r="G214" i="88" s="1"/>
  <c r="H213" i="88"/>
  <c r="K213" i="88" s="1"/>
  <c r="E213" i="88"/>
  <c r="G213" i="88" s="1"/>
  <c r="K212" i="88"/>
  <c r="H212" i="88"/>
  <c r="M212" i="88" s="1"/>
  <c r="E212" i="88"/>
  <c r="H211" i="88"/>
  <c r="K211" i="88" s="1"/>
  <c r="E211" i="88"/>
  <c r="G211" i="88" s="1"/>
  <c r="H210" i="88"/>
  <c r="M210" i="88" s="1"/>
  <c r="E210" i="88"/>
  <c r="G210" i="88" s="1"/>
  <c r="C188" i="88"/>
  <c r="H187" i="88"/>
  <c r="M187" i="88" s="1"/>
  <c r="E187" i="88"/>
  <c r="G187" i="88" s="1"/>
  <c r="H186" i="88"/>
  <c r="K186" i="88" s="1"/>
  <c r="E186" i="88"/>
  <c r="G186" i="88" s="1"/>
  <c r="H185" i="88"/>
  <c r="M185" i="88" s="1"/>
  <c r="E185" i="88"/>
  <c r="G185" i="88" s="1"/>
  <c r="H184" i="88"/>
  <c r="K184" i="88" s="1"/>
  <c r="E184" i="88"/>
  <c r="G184" i="88" s="1"/>
  <c r="H183" i="88"/>
  <c r="M183" i="88" s="1"/>
  <c r="E183" i="88"/>
  <c r="G183" i="88" s="1"/>
  <c r="H182" i="88"/>
  <c r="K182" i="88" s="1"/>
  <c r="E182" i="88"/>
  <c r="G182" i="88" s="1"/>
  <c r="H181" i="88"/>
  <c r="E181" i="88"/>
  <c r="G181" i="88" s="1"/>
  <c r="H180" i="88"/>
  <c r="E180" i="88"/>
  <c r="G180" i="88" s="1"/>
  <c r="H179" i="88"/>
  <c r="M179" i="88" s="1"/>
  <c r="E179" i="88"/>
  <c r="G179" i="88" s="1"/>
  <c r="M178" i="88"/>
  <c r="H178" i="88"/>
  <c r="K178" i="88" s="1"/>
  <c r="E178" i="88"/>
  <c r="G178" i="88" s="1"/>
  <c r="H177" i="88"/>
  <c r="K177" i="88" s="1"/>
  <c r="E177" i="88"/>
  <c r="G177" i="88" s="1"/>
  <c r="M176" i="88"/>
  <c r="H176" i="88"/>
  <c r="K176" i="88" s="1"/>
  <c r="E176" i="88"/>
  <c r="G176" i="88" s="1"/>
  <c r="H175" i="88"/>
  <c r="M175" i="88" s="1"/>
  <c r="G175" i="88"/>
  <c r="E175" i="88"/>
  <c r="H174" i="88"/>
  <c r="M174" i="88" s="1"/>
  <c r="E174" i="88"/>
  <c r="G174" i="88" s="1"/>
  <c r="H173" i="88"/>
  <c r="M173" i="88" s="1"/>
  <c r="E173" i="88"/>
  <c r="G173" i="88" s="1"/>
  <c r="H172" i="88"/>
  <c r="E172" i="88"/>
  <c r="G172" i="88" s="1"/>
  <c r="H171" i="88"/>
  <c r="M171" i="88" s="1"/>
  <c r="E171" i="88"/>
  <c r="G171" i="88" s="1"/>
  <c r="H170" i="88"/>
  <c r="K170" i="88" s="1"/>
  <c r="E170" i="88"/>
  <c r="C147" i="88"/>
  <c r="H146" i="88"/>
  <c r="M146" i="88" s="1"/>
  <c r="E146" i="88"/>
  <c r="G146" i="88" s="1"/>
  <c r="H145" i="88"/>
  <c r="E145" i="88"/>
  <c r="G145" i="88" s="1"/>
  <c r="H144" i="88"/>
  <c r="K144" i="88" s="1"/>
  <c r="E144" i="88"/>
  <c r="G144" i="88" s="1"/>
  <c r="H143" i="88"/>
  <c r="E143" i="88"/>
  <c r="G143" i="88" s="1"/>
  <c r="H142" i="88"/>
  <c r="K142" i="88" s="1"/>
  <c r="E142" i="88"/>
  <c r="G142" i="88" s="1"/>
  <c r="H141" i="88"/>
  <c r="M141" i="88" s="1"/>
  <c r="E141" i="88"/>
  <c r="G141" i="88" s="1"/>
  <c r="H140" i="88"/>
  <c r="M140" i="88" s="1"/>
  <c r="E140" i="88"/>
  <c r="G140" i="88" s="1"/>
  <c r="H139" i="88"/>
  <c r="M139" i="88" s="1"/>
  <c r="G139" i="88"/>
  <c r="E139" i="88"/>
  <c r="H138" i="88"/>
  <c r="E138" i="88"/>
  <c r="G138" i="88" s="1"/>
  <c r="H137" i="88"/>
  <c r="M137" i="88" s="1"/>
  <c r="E137" i="88"/>
  <c r="G137" i="88" s="1"/>
  <c r="H136" i="88"/>
  <c r="K136" i="88" s="1"/>
  <c r="E136" i="88"/>
  <c r="G136" i="88" s="1"/>
  <c r="M135" i="88"/>
  <c r="K135" i="88"/>
  <c r="H135" i="88"/>
  <c r="E135" i="88"/>
  <c r="G135" i="88" s="1"/>
  <c r="H134" i="88"/>
  <c r="K134" i="88" s="1"/>
  <c r="E134" i="88"/>
  <c r="H133" i="88"/>
  <c r="K133" i="88" s="1"/>
  <c r="E133" i="88"/>
  <c r="G133" i="88" s="1"/>
  <c r="K132" i="88"/>
  <c r="H132" i="88"/>
  <c r="M132" i="88" s="1"/>
  <c r="E132" i="88"/>
  <c r="G132" i="88" s="1"/>
  <c r="H131" i="88"/>
  <c r="M131" i="88" s="1"/>
  <c r="G131" i="88"/>
  <c r="E131" i="88"/>
  <c r="H130" i="88"/>
  <c r="K130" i="88" s="1"/>
  <c r="E130" i="88"/>
  <c r="G130" i="88" s="1"/>
  <c r="K129" i="88"/>
  <c r="H129" i="88"/>
  <c r="M129" i="88" s="1"/>
  <c r="E129" i="88"/>
  <c r="G129" i="88" s="1"/>
  <c r="C107" i="88"/>
  <c r="H106" i="88"/>
  <c r="M106" i="88" s="1"/>
  <c r="E106" i="88"/>
  <c r="G106" i="88" s="1"/>
  <c r="H105" i="88"/>
  <c r="M105" i="88" s="1"/>
  <c r="E105" i="88"/>
  <c r="G105" i="88" s="1"/>
  <c r="H104" i="88"/>
  <c r="E104" i="88"/>
  <c r="G104" i="88" s="1"/>
  <c r="H103" i="88"/>
  <c r="K103" i="88" s="1"/>
  <c r="E103" i="88"/>
  <c r="G103" i="88" s="1"/>
  <c r="H102" i="88"/>
  <c r="E102" i="88"/>
  <c r="G102" i="88" s="1"/>
  <c r="H101" i="88"/>
  <c r="K101" i="88" s="1"/>
  <c r="E101" i="88"/>
  <c r="G101" i="88" s="1"/>
  <c r="H100" i="88"/>
  <c r="K100" i="88" s="1"/>
  <c r="E100" i="88"/>
  <c r="G100" i="88" s="1"/>
  <c r="H99" i="88"/>
  <c r="M99" i="88" s="1"/>
  <c r="E99" i="88"/>
  <c r="G99" i="88" s="1"/>
  <c r="H98" i="88"/>
  <c r="M98" i="88" s="1"/>
  <c r="E98" i="88"/>
  <c r="G98" i="88" s="1"/>
  <c r="M97" i="88"/>
  <c r="K97" i="88"/>
  <c r="H97" i="88"/>
  <c r="E97" i="88"/>
  <c r="G97" i="88" s="1"/>
  <c r="H96" i="88"/>
  <c r="M96" i="88" s="1"/>
  <c r="E96" i="88"/>
  <c r="G96" i="88" s="1"/>
  <c r="H95" i="88"/>
  <c r="K95" i="88" s="1"/>
  <c r="E95" i="88"/>
  <c r="G95" i="88" s="1"/>
  <c r="H94" i="88"/>
  <c r="K94" i="88" s="1"/>
  <c r="G94" i="88"/>
  <c r="E94" i="88"/>
  <c r="H93" i="88"/>
  <c r="K93" i="88" s="1"/>
  <c r="E93" i="88"/>
  <c r="G93" i="88" s="1"/>
  <c r="H92" i="88"/>
  <c r="K92" i="88" s="1"/>
  <c r="E92" i="88"/>
  <c r="G92" i="88" s="1"/>
  <c r="H91" i="88"/>
  <c r="E91" i="88"/>
  <c r="G91" i="88" s="1"/>
  <c r="H90" i="88"/>
  <c r="M90" i="88" s="1"/>
  <c r="E90" i="88"/>
  <c r="G90" i="88" s="1"/>
  <c r="H89" i="88"/>
  <c r="E89" i="88"/>
  <c r="G89" i="88" s="1"/>
  <c r="C68" i="88"/>
  <c r="H67" i="88"/>
  <c r="K67" i="88" s="1"/>
  <c r="E67" i="88"/>
  <c r="G67" i="88" s="1"/>
  <c r="H66" i="88"/>
  <c r="M66" i="88" s="1"/>
  <c r="E66" i="88"/>
  <c r="G66" i="88" s="1"/>
  <c r="H65" i="88"/>
  <c r="M65" i="88" s="1"/>
  <c r="E65" i="88"/>
  <c r="G65" i="88" s="1"/>
  <c r="H64" i="88"/>
  <c r="E64" i="88"/>
  <c r="G64" i="88" s="1"/>
  <c r="H63" i="88"/>
  <c r="K63" i="88" s="1"/>
  <c r="E63" i="88"/>
  <c r="G63" i="88" s="1"/>
  <c r="H62" i="88"/>
  <c r="E62" i="88"/>
  <c r="G62" i="88" s="1"/>
  <c r="H61" i="88"/>
  <c r="K61" i="88" s="1"/>
  <c r="E61" i="88"/>
  <c r="G61" i="88" s="1"/>
  <c r="H60" i="88"/>
  <c r="M60" i="88" s="1"/>
  <c r="E60" i="88"/>
  <c r="G60" i="88" s="1"/>
  <c r="H59" i="88"/>
  <c r="M59" i="88" s="1"/>
  <c r="E59" i="88"/>
  <c r="G59" i="88" s="1"/>
  <c r="H58" i="88"/>
  <c r="M58" i="88" s="1"/>
  <c r="E58" i="88"/>
  <c r="G58" i="88" s="1"/>
  <c r="H57" i="88"/>
  <c r="M57" i="88" s="1"/>
  <c r="E57" i="88"/>
  <c r="G57" i="88" s="1"/>
  <c r="H56" i="88"/>
  <c r="M56" i="88" s="1"/>
  <c r="E56" i="88"/>
  <c r="G56" i="88" s="1"/>
  <c r="H55" i="88"/>
  <c r="K55" i="88" s="1"/>
  <c r="E55" i="88"/>
  <c r="G55" i="88" s="1"/>
  <c r="H54" i="88"/>
  <c r="K54" i="88" s="1"/>
  <c r="E54" i="88"/>
  <c r="G54" i="88" s="1"/>
  <c r="H53" i="88"/>
  <c r="K53" i="88" s="1"/>
  <c r="E53" i="88"/>
  <c r="G53" i="88" s="1"/>
  <c r="H52" i="88"/>
  <c r="M52" i="88" s="1"/>
  <c r="G52" i="88"/>
  <c r="E52" i="88"/>
  <c r="H51" i="88"/>
  <c r="E51" i="88"/>
  <c r="G51" i="88" s="1"/>
  <c r="H50" i="88"/>
  <c r="M50" i="88" s="1"/>
  <c r="E50" i="88"/>
  <c r="G50" i="88" s="1"/>
  <c r="C29" i="88"/>
  <c r="H28" i="88"/>
  <c r="K28" i="88" s="1"/>
  <c r="E28" i="88"/>
  <c r="G28" i="88" s="1"/>
  <c r="H27" i="88"/>
  <c r="M27" i="88" s="1"/>
  <c r="E27" i="88"/>
  <c r="G27" i="88" s="1"/>
  <c r="H26" i="88"/>
  <c r="M26" i="88" s="1"/>
  <c r="E26" i="88"/>
  <c r="G26" i="88" s="1"/>
  <c r="H25" i="88"/>
  <c r="M25" i="88" s="1"/>
  <c r="E25" i="88"/>
  <c r="G25" i="88" s="1"/>
  <c r="H24" i="88"/>
  <c r="E24" i="88"/>
  <c r="G24" i="88" s="1"/>
  <c r="H23" i="88"/>
  <c r="K23" i="88" s="1"/>
  <c r="E23" i="88"/>
  <c r="G23" i="88" s="1"/>
  <c r="K22" i="88"/>
  <c r="H22" i="88"/>
  <c r="M22" i="88" s="1"/>
  <c r="E22" i="88"/>
  <c r="G22" i="88" s="1"/>
  <c r="H21" i="88"/>
  <c r="K21" i="88" s="1"/>
  <c r="G21" i="88"/>
  <c r="E21" i="88"/>
  <c r="H20" i="88"/>
  <c r="M20" i="88" s="1"/>
  <c r="E20" i="88"/>
  <c r="G20" i="88" s="1"/>
  <c r="H19" i="88"/>
  <c r="M19" i="88" s="1"/>
  <c r="E19" i="88"/>
  <c r="G19" i="88" s="1"/>
  <c r="H18" i="88"/>
  <c r="K18" i="88" s="1"/>
  <c r="E18" i="88"/>
  <c r="G18" i="88" s="1"/>
  <c r="H17" i="88"/>
  <c r="M17" i="88" s="1"/>
  <c r="E17" i="88"/>
  <c r="G17" i="88" s="1"/>
  <c r="H16" i="88"/>
  <c r="M16" i="88" s="1"/>
  <c r="E16" i="88"/>
  <c r="G16" i="88" s="1"/>
  <c r="H15" i="88"/>
  <c r="E15" i="88"/>
  <c r="G15" i="88" s="1"/>
  <c r="H14" i="88"/>
  <c r="E14" i="88"/>
  <c r="G14" i="88" s="1"/>
  <c r="H13" i="88"/>
  <c r="E13" i="88"/>
  <c r="G13" i="88" s="1"/>
  <c r="K12" i="88"/>
  <c r="H12" i="88"/>
  <c r="M12" i="88" s="1"/>
  <c r="E12" i="88"/>
  <c r="G12" i="88" s="1"/>
  <c r="H11" i="88"/>
  <c r="K11" i="88" s="1"/>
  <c r="E11" i="88"/>
  <c r="G11" i="88" s="1"/>
  <c r="K100" i="89"/>
  <c r="C98" i="89"/>
  <c r="E97" i="89"/>
  <c r="G97" i="89" s="1"/>
  <c r="E96" i="89"/>
  <c r="G96" i="89" s="1"/>
  <c r="E95" i="89"/>
  <c r="G95" i="89" s="1"/>
  <c r="E94" i="89"/>
  <c r="G94" i="89" s="1"/>
  <c r="E93" i="89"/>
  <c r="G93" i="89" s="1"/>
  <c r="E92" i="89"/>
  <c r="G92" i="89" s="1"/>
  <c r="E91" i="89"/>
  <c r="G91" i="89" s="1"/>
  <c r="E90" i="89"/>
  <c r="G90" i="89" s="1"/>
  <c r="E89" i="89"/>
  <c r="G89" i="89" s="1"/>
  <c r="E88" i="89"/>
  <c r="G88" i="89" s="1"/>
  <c r="E87" i="89"/>
  <c r="G87" i="89" s="1"/>
  <c r="E86" i="89"/>
  <c r="G86" i="89" s="1"/>
  <c r="G85" i="89"/>
  <c r="E85" i="89"/>
  <c r="E84" i="89"/>
  <c r="G84" i="89" s="1"/>
  <c r="E83" i="89"/>
  <c r="G83" i="89" s="1"/>
  <c r="E82" i="89"/>
  <c r="G82" i="89" s="1"/>
  <c r="G81" i="89"/>
  <c r="E81" i="89"/>
  <c r="E80" i="89"/>
  <c r="G80" i="89" s="1"/>
  <c r="C65" i="89"/>
  <c r="H64" i="89"/>
  <c r="K64" i="89" s="1"/>
  <c r="E64" i="89"/>
  <c r="G64" i="89" s="1"/>
  <c r="H63" i="89"/>
  <c r="K63" i="89" s="1"/>
  <c r="E63" i="89"/>
  <c r="G63" i="89" s="1"/>
  <c r="H62" i="89"/>
  <c r="K62" i="89" s="1"/>
  <c r="E62" i="89"/>
  <c r="G62" i="89" s="1"/>
  <c r="H61" i="89"/>
  <c r="K61" i="89" s="1"/>
  <c r="E61" i="89"/>
  <c r="G61" i="89" s="1"/>
  <c r="H60" i="89"/>
  <c r="K60" i="89" s="1"/>
  <c r="E60" i="89"/>
  <c r="G60" i="89" s="1"/>
  <c r="H59" i="89"/>
  <c r="K59" i="89" s="1"/>
  <c r="E59" i="89"/>
  <c r="G59" i="89" s="1"/>
  <c r="H58" i="89"/>
  <c r="K58" i="89" s="1"/>
  <c r="E58" i="89"/>
  <c r="G58" i="89" s="1"/>
  <c r="H57" i="89"/>
  <c r="K57" i="89" s="1"/>
  <c r="E57" i="89"/>
  <c r="G57" i="89" s="1"/>
  <c r="K56" i="89"/>
  <c r="H56" i="89"/>
  <c r="E56" i="89"/>
  <c r="G56" i="89" s="1"/>
  <c r="H55" i="89"/>
  <c r="K55" i="89" s="1"/>
  <c r="G55" i="89"/>
  <c r="E55" i="89"/>
  <c r="H54" i="89"/>
  <c r="K54" i="89" s="1"/>
  <c r="E54" i="89"/>
  <c r="G54" i="89" s="1"/>
  <c r="H53" i="89"/>
  <c r="K53" i="89" s="1"/>
  <c r="E53" i="89"/>
  <c r="G53" i="89" s="1"/>
  <c r="K52" i="89"/>
  <c r="H52" i="89"/>
  <c r="E52" i="89"/>
  <c r="G52" i="89" s="1"/>
  <c r="H51" i="89"/>
  <c r="K51" i="89" s="1"/>
  <c r="G51" i="89"/>
  <c r="E51" i="89"/>
  <c r="J50" i="89"/>
  <c r="H50" i="89"/>
  <c r="K50" i="89" s="1"/>
  <c r="E50" i="89"/>
  <c r="G50" i="89" s="1"/>
  <c r="H49" i="89"/>
  <c r="K49" i="89" s="1"/>
  <c r="E49" i="89"/>
  <c r="G49" i="89" s="1"/>
  <c r="H48" i="89"/>
  <c r="K48" i="89" s="1"/>
  <c r="E48" i="89"/>
  <c r="G48" i="89" s="1"/>
  <c r="H47" i="89"/>
  <c r="K47" i="89" s="1"/>
  <c r="E47" i="89"/>
  <c r="C30" i="89"/>
  <c r="H29" i="89"/>
  <c r="K29" i="89" s="1"/>
  <c r="E29" i="89"/>
  <c r="G29" i="89" s="1"/>
  <c r="H28" i="89"/>
  <c r="K28" i="89" s="1"/>
  <c r="E28" i="89"/>
  <c r="G28" i="89" s="1"/>
  <c r="H27" i="89"/>
  <c r="K27" i="89" s="1"/>
  <c r="E27" i="89"/>
  <c r="G27" i="89" s="1"/>
  <c r="H26" i="89"/>
  <c r="K26" i="89" s="1"/>
  <c r="E26" i="89"/>
  <c r="G26" i="89" s="1"/>
  <c r="H25" i="89"/>
  <c r="K25" i="89" s="1"/>
  <c r="E25" i="89"/>
  <c r="G25" i="89" s="1"/>
  <c r="H24" i="89"/>
  <c r="K24" i="89" s="1"/>
  <c r="E24" i="89"/>
  <c r="G24" i="89" s="1"/>
  <c r="H23" i="89"/>
  <c r="K23" i="89" s="1"/>
  <c r="E23" i="89"/>
  <c r="G23" i="89" s="1"/>
  <c r="H22" i="89"/>
  <c r="K22" i="89" s="1"/>
  <c r="E22" i="89"/>
  <c r="G22" i="89" s="1"/>
  <c r="H21" i="89"/>
  <c r="K21" i="89" s="1"/>
  <c r="E21" i="89"/>
  <c r="G21" i="89" s="1"/>
  <c r="H20" i="89"/>
  <c r="K20" i="89" s="1"/>
  <c r="E20" i="89"/>
  <c r="G20" i="89" s="1"/>
  <c r="H19" i="89"/>
  <c r="K19" i="89" s="1"/>
  <c r="E19" i="89"/>
  <c r="G19" i="89" s="1"/>
  <c r="H18" i="89"/>
  <c r="K18" i="89" s="1"/>
  <c r="E18" i="89"/>
  <c r="G18" i="89" s="1"/>
  <c r="H17" i="89"/>
  <c r="K17" i="89" s="1"/>
  <c r="E17" i="89"/>
  <c r="G17" i="89" s="1"/>
  <c r="H16" i="89"/>
  <c r="K16" i="89" s="1"/>
  <c r="E16" i="89"/>
  <c r="G16" i="89" s="1"/>
  <c r="J15" i="89"/>
  <c r="H15" i="89"/>
  <c r="K15" i="89" s="1"/>
  <c r="E15" i="89"/>
  <c r="G15" i="89" s="1"/>
  <c r="H14" i="89"/>
  <c r="K14" i="89" s="1"/>
  <c r="E14" i="89"/>
  <c r="G14" i="89" s="1"/>
  <c r="K13" i="89"/>
  <c r="H13" i="89"/>
  <c r="E13" i="89"/>
  <c r="G13" i="89" s="1"/>
  <c r="H12" i="89"/>
  <c r="K12" i="89" s="1"/>
  <c r="G12" i="89"/>
  <c r="E12" i="89"/>
  <c r="C29" i="110"/>
  <c r="H28" i="110"/>
  <c r="I28" i="110" s="1"/>
  <c r="E28" i="110"/>
  <c r="G28" i="110" s="1"/>
  <c r="H27" i="110"/>
  <c r="I27" i="110" s="1"/>
  <c r="E27" i="110"/>
  <c r="G27" i="110" s="1"/>
  <c r="H26" i="110"/>
  <c r="I26" i="110" s="1"/>
  <c r="E26" i="110"/>
  <c r="G26" i="110" s="1"/>
  <c r="H25" i="110"/>
  <c r="I25" i="110" s="1"/>
  <c r="E25" i="110"/>
  <c r="G25" i="110" s="1"/>
  <c r="H24" i="110"/>
  <c r="I24" i="110" s="1"/>
  <c r="E24" i="110"/>
  <c r="G24" i="110" s="1"/>
  <c r="H23" i="110"/>
  <c r="I23" i="110" s="1"/>
  <c r="E23" i="110"/>
  <c r="G23" i="110" s="1"/>
  <c r="H22" i="110"/>
  <c r="I22" i="110" s="1"/>
  <c r="E22" i="110"/>
  <c r="G22" i="110" s="1"/>
  <c r="H21" i="110"/>
  <c r="I21" i="110" s="1"/>
  <c r="E21" i="110"/>
  <c r="G21" i="110" s="1"/>
  <c r="H20" i="110"/>
  <c r="I20" i="110" s="1"/>
  <c r="E20" i="110"/>
  <c r="G20" i="110" s="1"/>
  <c r="H19" i="110"/>
  <c r="I19" i="110" s="1"/>
  <c r="E19" i="110"/>
  <c r="G19" i="110" s="1"/>
  <c r="H18" i="110"/>
  <c r="I18" i="110" s="1"/>
  <c r="E18" i="110"/>
  <c r="G18" i="110" s="1"/>
  <c r="H17" i="110"/>
  <c r="I17" i="110" s="1"/>
  <c r="E17" i="110"/>
  <c r="G17" i="110" s="1"/>
  <c r="H16" i="110"/>
  <c r="I16" i="110" s="1"/>
  <c r="E16" i="110"/>
  <c r="G16" i="110" s="1"/>
  <c r="H15" i="110"/>
  <c r="I15" i="110" s="1"/>
  <c r="E15" i="110"/>
  <c r="G15" i="110" s="1"/>
  <c r="H14" i="110"/>
  <c r="I14" i="110" s="1"/>
  <c r="E14" i="110"/>
  <c r="G14" i="110" s="1"/>
  <c r="H13" i="110"/>
  <c r="I13" i="110" s="1"/>
  <c r="E13" i="110"/>
  <c r="G13" i="110" s="1"/>
  <c r="H12" i="110"/>
  <c r="I12" i="110" s="1"/>
  <c r="E12" i="110"/>
  <c r="G12" i="110" s="1"/>
  <c r="H11" i="110"/>
  <c r="I11" i="110" s="1"/>
  <c r="E11" i="110"/>
  <c r="C100" i="90"/>
  <c r="H99" i="90"/>
  <c r="I99" i="90" s="1"/>
  <c r="E99" i="90"/>
  <c r="G99" i="90" s="1"/>
  <c r="H98" i="90"/>
  <c r="I98" i="90" s="1"/>
  <c r="E98" i="90"/>
  <c r="G98" i="90" s="1"/>
  <c r="H97" i="90"/>
  <c r="I97" i="90" s="1"/>
  <c r="E97" i="90"/>
  <c r="G97" i="90" s="1"/>
  <c r="I96" i="90"/>
  <c r="H96" i="90"/>
  <c r="E96" i="90"/>
  <c r="G96" i="90" s="1"/>
  <c r="H95" i="90"/>
  <c r="I95" i="90" s="1"/>
  <c r="E95" i="90"/>
  <c r="G95" i="90" s="1"/>
  <c r="H94" i="90"/>
  <c r="I94" i="90" s="1"/>
  <c r="E94" i="90"/>
  <c r="G94" i="90" s="1"/>
  <c r="H93" i="90"/>
  <c r="I93" i="90" s="1"/>
  <c r="E93" i="90"/>
  <c r="G93" i="90" s="1"/>
  <c r="I92" i="90"/>
  <c r="H92" i="90"/>
  <c r="E92" i="90"/>
  <c r="G92" i="90" s="1"/>
  <c r="H91" i="90"/>
  <c r="I91" i="90" s="1"/>
  <c r="E91" i="90"/>
  <c r="G91" i="90" s="1"/>
  <c r="H90" i="90"/>
  <c r="I90" i="90" s="1"/>
  <c r="E90" i="90"/>
  <c r="G90" i="90" s="1"/>
  <c r="H89" i="90"/>
  <c r="I89" i="90" s="1"/>
  <c r="E89" i="90"/>
  <c r="G89" i="90" s="1"/>
  <c r="I88" i="90"/>
  <c r="H88" i="90"/>
  <c r="E88" i="90"/>
  <c r="G88" i="90" s="1"/>
  <c r="H87" i="90"/>
  <c r="I87" i="90" s="1"/>
  <c r="E87" i="90"/>
  <c r="G87" i="90" s="1"/>
  <c r="H86" i="90"/>
  <c r="I86" i="90" s="1"/>
  <c r="E86" i="90"/>
  <c r="G86" i="90" s="1"/>
  <c r="H85" i="90"/>
  <c r="I85" i="90" s="1"/>
  <c r="E85" i="90"/>
  <c r="G85" i="90" s="1"/>
  <c r="I84" i="90"/>
  <c r="H84" i="90"/>
  <c r="E84" i="90"/>
  <c r="G84" i="90" s="1"/>
  <c r="H83" i="90"/>
  <c r="I83" i="90" s="1"/>
  <c r="E83" i="90"/>
  <c r="G83" i="90" s="1"/>
  <c r="H82" i="90"/>
  <c r="I82" i="90" s="1"/>
  <c r="E82" i="90"/>
  <c r="C65" i="90"/>
  <c r="H64" i="90"/>
  <c r="I64" i="90" s="1"/>
  <c r="E64" i="90"/>
  <c r="G64" i="90" s="1"/>
  <c r="H63" i="90"/>
  <c r="I63" i="90" s="1"/>
  <c r="E63" i="90"/>
  <c r="G63" i="90" s="1"/>
  <c r="H62" i="90"/>
  <c r="I62" i="90" s="1"/>
  <c r="E62" i="90"/>
  <c r="G62" i="90" s="1"/>
  <c r="H61" i="90"/>
  <c r="I61" i="90" s="1"/>
  <c r="E61" i="90"/>
  <c r="G61" i="90" s="1"/>
  <c r="H60" i="90"/>
  <c r="I60" i="90" s="1"/>
  <c r="E60" i="90"/>
  <c r="G60" i="90" s="1"/>
  <c r="H59" i="90"/>
  <c r="I59" i="90" s="1"/>
  <c r="E59" i="90"/>
  <c r="G59" i="90" s="1"/>
  <c r="H58" i="90"/>
  <c r="I58" i="90" s="1"/>
  <c r="E58" i="90"/>
  <c r="G58" i="90" s="1"/>
  <c r="I57" i="90"/>
  <c r="H57" i="90"/>
  <c r="E57" i="90"/>
  <c r="G57" i="90" s="1"/>
  <c r="H56" i="90"/>
  <c r="I56" i="90" s="1"/>
  <c r="E56" i="90"/>
  <c r="G56" i="90" s="1"/>
  <c r="H55" i="90"/>
  <c r="I55" i="90" s="1"/>
  <c r="E55" i="90"/>
  <c r="G55" i="90" s="1"/>
  <c r="H54" i="90"/>
  <c r="I54" i="90" s="1"/>
  <c r="E54" i="90"/>
  <c r="G54" i="90" s="1"/>
  <c r="I53" i="90"/>
  <c r="H53" i="90"/>
  <c r="E53" i="90"/>
  <c r="G53" i="90" s="1"/>
  <c r="H52" i="90"/>
  <c r="I52" i="90" s="1"/>
  <c r="E52" i="90"/>
  <c r="G52" i="90" s="1"/>
  <c r="I51" i="90"/>
  <c r="H51" i="90"/>
  <c r="E51" i="90"/>
  <c r="G51" i="90" s="1"/>
  <c r="H50" i="90"/>
  <c r="I50" i="90" s="1"/>
  <c r="E50" i="90"/>
  <c r="G50" i="90" s="1"/>
  <c r="H49" i="90"/>
  <c r="I49" i="90" s="1"/>
  <c r="E49" i="90"/>
  <c r="G49" i="90" s="1"/>
  <c r="H48" i="90"/>
  <c r="I48" i="90" s="1"/>
  <c r="E48" i="90"/>
  <c r="G48" i="90" s="1"/>
  <c r="H47" i="90"/>
  <c r="I47" i="90" s="1"/>
  <c r="E47" i="90"/>
  <c r="C29" i="90"/>
  <c r="H28" i="90"/>
  <c r="I28" i="90" s="1"/>
  <c r="E28" i="90"/>
  <c r="G28" i="90" s="1"/>
  <c r="H27" i="90"/>
  <c r="I27" i="90" s="1"/>
  <c r="G27" i="90"/>
  <c r="E27" i="90"/>
  <c r="H26" i="90"/>
  <c r="I26" i="90" s="1"/>
  <c r="E26" i="90"/>
  <c r="G26" i="90" s="1"/>
  <c r="H25" i="90"/>
  <c r="I25" i="90" s="1"/>
  <c r="E25" i="90"/>
  <c r="G25" i="90" s="1"/>
  <c r="H24" i="90"/>
  <c r="I24" i="90" s="1"/>
  <c r="E24" i="90"/>
  <c r="G24" i="90" s="1"/>
  <c r="H23" i="90"/>
  <c r="I23" i="90" s="1"/>
  <c r="E23" i="90"/>
  <c r="G23" i="90" s="1"/>
  <c r="H22" i="90"/>
  <c r="I22" i="90" s="1"/>
  <c r="E22" i="90"/>
  <c r="G22" i="90" s="1"/>
  <c r="H21" i="90"/>
  <c r="I21" i="90" s="1"/>
  <c r="E21" i="90"/>
  <c r="G21" i="90" s="1"/>
  <c r="H20" i="90"/>
  <c r="I20" i="90" s="1"/>
  <c r="E20" i="90"/>
  <c r="G20" i="90" s="1"/>
  <c r="H19" i="90"/>
  <c r="I19" i="90" s="1"/>
  <c r="E19" i="90"/>
  <c r="G19" i="90" s="1"/>
  <c r="I18" i="90"/>
  <c r="H18" i="90"/>
  <c r="E18" i="90"/>
  <c r="G18" i="90" s="1"/>
  <c r="H17" i="90"/>
  <c r="I17" i="90" s="1"/>
  <c r="E17" i="90"/>
  <c r="G17" i="90" s="1"/>
  <c r="H16" i="90"/>
  <c r="I16" i="90" s="1"/>
  <c r="E16" i="90"/>
  <c r="G16" i="90" s="1"/>
  <c r="H15" i="90"/>
  <c r="I15" i="90" s="1"/>
  <c r="E15" i="90"/>
  <c r="G15" i="90" s="1"/>
  <c r="H14" i="90"/>
  <c r="I14" i="90" s="1"/>
  <c r="E14" i="90"/>
  <c r="G14" i="90" s="1"/>
  <c r="H13" i="90"/>
  <c r="I13" i="90" s="1"/>
  <c r="E13" i="90"/>
  <c r="G13" i="90" s="1"/>
  <c r="H12" i="90"/>
  <c r="I12" i="90" s="1"/>
  <c r="E12" i="90"/>
  <c r="G12" i="90" s="1"/>
  <c r="H11" i="90"/>
  <c r="I11" i="90" s="1"/>
  <c r="E11" i="90"/>
  <c r="G11" i="90" s="1"/>
  <c r="C378" i="92"/>
  <c r="H377" i="92"/>
  <c r="J377" i="92" s="1"/>
  <c r="E377" i="92"/>
  <c r="G377" i="92" s="1"/>
  <c r="H376" i="92"/>
  <c r="J376" i="92" s="1"/>
  <c r="E376" i="92"/>
  <c r="G376" i="92" s="1"/>
  <c r="H375" i="92"/>
  <c r="J375" i="92" s="1"/>
  <c r="E375" i="92"/>
  <c r="G375" i="92" s="1"/>
  <c r="H374" i="92"/>
  <c r="J374" i="92" s="1"/>
  <c r="E374" i="92"/>
  <c r="G374" i="92" s="1"/>
  <c r="H373" i="92"/>
  <c r="J373" i="92" s="1"/>
  <c r="E373" i="92"/>
  <c r="G373" i="92" s="1"/>
  <c r="H372" i="92"/>
  <c r="J372" i="92" s="1"/>
  <c r="E372" i="92"/>
  <c r="G372" i="92" s="1"/>
  <c r="H371" i="92"/>
  <c r="J371" i="92" s="1"/>
  <c r="E371" i="92"/>
  <c r="G371" i="92" s="1"/>
  <c r="H370" i="92"/>
  <c r="J370" i="92" s="1"/>
  <c r="E370" i="92"/>
  <c r="G370" i="92" s="1"/>
  <c r="H369" i="92"/>
  <c r="J369" i="92" s="1"/>
  <c r="E369" i="92"/>
  <c r="G369" i="92" s="1"/>
  <c r="H368" i="92"/>
  <c r="J368" i="92" s="1"/>
  <c r="E368" i="92"/>
  <c r="G368" i="92" s="1"/>
  <c r="H367" i="92"/>
  <c r="J367" i="92" s="1"/>
  <c r="E367" i="92"/>
  <c r="G367" i="92" s="1"/>
  <c r="H366" i="92"/>
  <c r="J366" i="92" s="1"/>
  <c r="E366" i="92"/>
  <c r="G366" i="92" s="1"/>
  <c r="H365" i="92"/>
  <c r="J365" i="92" s="1"/>
  <c r="E365" i="92"/>
  <c r="G365" i="92" s="1"/>
  <c r="H364" i="92"/>
  <c r="J364" i="92" s="1"/>
  <c r="E364" i="92"/>
  <c r="G364" i="92" s="1"/>
  <c r="H363" i="92"/>
  <c r="J363" i="92" s="1"/>
  <c r="E363" i="92"/>
  <c r="G363" i="92" s="1"/>
  <c r="H362" i="92"/>
  <c r="J362" i="92" s="1"/>
  <c r="E362" i="92"/>
  <c r="G362" i="92" s="1"/>
  <c r="H361" i="92"/>
  <c r="J361" i="92" s="1"/>
  <c r="E361" i="92"/>
  <c r="G361" i="92" s="1"/>
  <c r="H360" i="92"/>
  <c r="J360" i="92" s="1"/>
  <c r="E360" i="92"/>
  <c r="C344" i="92"/>
  <c r="H343" i="92"/>
  <c r="J343" i="92" s="1"/>
  <c r="E343" i="92"/>
  <c r="G343" i="92" s="1"/>
  <c r="H342" i="92"/>
  <c r="J342" i="92" s="1"/>
  <c r="E342" i="92"/>
  <c r="G342" i="92" s="1"/>
  <c r="H341" i="92"/>
  <c r="J341" i="92" s="1"/>
  <c r="E341" i="92"/>
  <c r="G341" i="92" s="1"/>
  <c r="H340" i="92"/>
  <c r="J340" i="92" s="1"/>
  <c r="E340" i="92"/>
  <c r="G340" i="92" s="1"/>
  <c r="H339" i="92"/>
  <c r="J339" i="92" s="1"/>
  <c r="E339" i="92"/>
  <c r="G339" i="92" s="1"/>
  <c r="H338" i="92"/>
  <c r="J338" i="92" s="1"/>
  <c r="E338" i="92"/>
  <c r="G338" i="92" s="1"/>
  <c r="H337" i="92"/>
  <c r="J337" i="92" s="1"/>
  <c r="E337" i="92"/>
  <c r="G337" i="92" s="1"/>
  <c r="H336" i="92"/>
  <c r="J336" i="92" s="1"/>
  <c r="E336" i="92"/>
  <c r="G336" i="92" s="1"/>
  <c r="H335" i="92"/>
  <c r="J335" i="92" s="1"/>
  <c r="E335" i="92"/>
  <c r="G335" i="92" s="1"/>
  <c r="H334" i="92"/>
  <c r="J334" i="92" s="1"/>
  <c r="E334" i="92"/>
  <c r="G334" i="92" s="1"/>
  <c r="H333" i="92"/>
  <c r="J333" i="92" s="1"/>
  <c r="E333" i="92"/>
  <c r="G333" i="92" s="1"/>
  <c r="H332" i="92"/>
  <c r="J332" i="92" s="1"/>
  <c r="E332" i="92"/>
  <c r="G332" i="92" s="1"/>
  <c r="H331" i="92"/>
  <c r="J331" i="92" s="1"/>
  <c r="E331" i="92"/>
  <c r="G331" i="92" s="1"/>
  <c r="H330" i="92"/>
  <c r="J330" i="92" s="1"/>
  <c r="E330" i="92"/>
  <c r="G330" i="92" s="1"/>
  <c r="H329" i="92"/>
  <c r="J329" i="92" s="1"/>
  <c r="E329" i="92"/>
  <c r="G329" i="92" s="1"/>
  <c r="H328" i="92"/>
  <c r="J328" i="92" s="1"/>
  <c r="E328" i="92"/>
  <c r="G328" i="92" s="1"/>
  <c r="H327" i="92"/>
  <c r="J327" i="92" s="1"/>
  <c r="E327" i="92"/>
  <c r="G327" i="92" s="1"/>
  <c r="H326" i="92"/>
  <c r="J326" i="92" s="1"/>
  <c r="E326" i="92"/>
  <c r="C310" i="92"/>
  <c r="H309" i="92"/>
  <c r="J309" i="92" s="1"/>
  <c r="E309" i="92"/>
  <c r="G309" i="92" s="1"/>
  <c r="H308" i="92"/>
  <c r="J308" i="92" s="1"/>
  <c r="E308" i="92"/>
  <c r="G308" i="92" s="1"/>
  <c r="H307" i="92"/>
  <c r="J307" i="92" s="1"/>
  <c r="E307" i="92"/>
  <c r="G307" i="92" s="1"/>
  <c r="H306" i="92"/>
  <c r="J306" i="92" s="1"/>
  <c r="E306" i="92"/>
  <c r="G306" i="92" s="1"/>
  <c r="H305" i="92"/>
  <c r="J305" i="92" s="1"/>
  <c r="E305" i="92"/>
  <c r="G305" i="92" s="1"/>
  <c r="H304" i="92"/>
  <c r="J304" i="92" s="1"/>
  <c r="E304" i="92"/>
  <c r="G304" i="92" s="1"/>
  <c r="H303" i="92"/>
  <c r="J303" i="92" s="1"/>
  <c r="E303" i="92"/>
  <c r="G303" i="92" s="1"/>
  <c r="H302" i="92"/>
  <c r="J302" i="92" s="1"/>
  <c r="E302" i="92"/>
  <c r="G302" i="92" s="1"/>
  <c r="H301" i="92"/>
  <c r="J301" i="92" s="1"/>
  <c r="E301" i="92"/>
  <c r="G301" i="92" s="1"/>
  <c r="H300" i="92"/>
  <c r="J300" i="92" s="1"/>
  <c r="E300" i="92"/>
  <c r="G300" i="92" s="1"/>
  <c r="H299" i="92"/>
  <c r="J299" i="92" s="1"/>
  <c r="E299" i="92"/>
  <c r="G299" i="92" s="1"/>
  <c r="H298" i="92"/>
  <c r="J298" i="92" s="1"/>
  <c r="E298" i="92"/>
  <c r="G298" i="92" s="1"/>
  <c r="H297" i="92"/>
  <c r="J297" i="92" s="1"/>
  <c r="E297" i="92"/>
  <c r="G297" i="92" s="1"/>
  <c r="H296" i="92"/>
  <c r="J296" i="92" s="1"/>
  <c r="E296" i="92"/>
  <c r="G296" i="92" s="1"/>
  <c r="H295" i="92"/>
  <c r="J295" i="92" s="1"/>
  <c r="E295" i="92"/>
  <c r="G295" i="92" s="1"/>
  <c r="H294" i="92"/>
  <c r="J294" i="92" s="1"/>
  <c r="E294" i="92"/>
  <c r="G294" i="92" s="1"/>
  <c r="H293" i="92"/>
  <c r="J293" i="92" s="1"/>
  <c r="E293" i="92"/>
  <c r="G293" i="92" s="1"/>
  <c r="H292" i="92"/>
  <c r="J292" i="92" s="1"/>
  <c r="E292" i="92"/>
  <c r="C276" i="92"/>
  <c r="H275" i="92"/>
  <c r="J275" i="92" s="1"/>
  <c r="E275" i="92"/>
  <c r="G275" i="92" s="1"/>
  <c r="H274" i="92"/>
  <c r="J274" i="92" s="1"/>
  <c r="E274" i="92"/>
  <c r="G274" i="92" s="1"/>
  <c r="H273" i="92"/>
  <c r="J273" i="92" s="1"/>
  <c r="E273" i="92"/>
  <c r="G273" i="92" s="1"/>
  <c r="H272" i="92"/>
  <c r="J272" i="92" s="1"/>
  <c r="E272" i="92"/>
  <c r="G272" i="92" s="1"/>
  <c r="H271" i="92"/>
  <c r="J271" i="92" s="1"/>
  <c r="E271" i="92"/>
  <c r="G271" i="92" s="1"/>
  <c r="H270" i="92"/>
  <c r="J270" i="92" s="1"/>
  <c r="E270" i="92"/>
  <c r="G270" i="92" s="1"/>
  <c r="H269" i="92"/>
  <c r="J269" i="92" s="1"/>
  <c r="E269" i="92"/>
  <c r="G269" i="92" s="1"/>
  <c r="H268" i="92"/>
  <c r="J268" i="92" s="1"/>
  <c r="E268" i="92"/>
  <c r="G268" i="92" s="1"/>
  <c r="H267" i="92"/>
  <c r="J267" i="92" s="1"/>
  <c r="E267" i="92"/>
  <c r="G267" i="92" s="1"/>
  <c r="H266" i="92"/>
  <c r="J266" i="92" s="1"/>
  <c r="E266" i="92"/>
  <c r="G266" i="92" s="1"/>
  <c r="H265" i="92"/>
  <c r="J265" i="92" s="1"/>
  <c r="E265" i="92"/>
  <c r="G265" i="92" s="1"/>
  <c r="H264" i="92"/>
  <c r="J264" i="92" s="1"/>
  <c r="E264" i="92"/>
  <c r="G264" i="92" s="1"/>
  <c r="H263" i="92"/>
  <c r="J263" i="92" s="1"/>
  <c r="E263" i="92"/>
  <c r="G263" i="92" s="1"/>
  <c r="H262" i="92"/>
  <c r="J262" i="92" s="1"/>
  <c r="E262" i="92"/>
  <c r="G262" i="92" s="1"/>
  <c r="H261" i="92"/>
  <c r="J261" i="92" s="1"/>
  <c r="E261" i="92"/>
  <c r="G261" i="92" s="1"/>
  <c r="H260" i="92"/>
  <c r="J260" i="92" s="1"/>
  <c r="E260" i="92"/>
  <c r="G260" i="92" s="1"/>
  <c r="H259" i="92"/>
  <c r="J259" i="92" s="1"/>
  <c r="E259" i="92"/>
  <c r="G259" i="92" s="1"/>
  <c r="H258" i="92"/>
  <c r="J258" i="92" s="1"/>
  <c r="E258" i="92"/>
  <c r="C239" i="92"/>
  <c r="H238" i="92"/>
  <c r="J238" i="92" s="1"/>
  <c r="E238" i="92"/>
  <c r="G238" i="92" s="1"/>
  <c r="H237" i="92"/>
  <c r="J237" i="92" s="1"/>
  <c r="E237" i="92"/>
  <c r="G237" i="92" s="1"/>
  <c r="H236" i="92"/>
  <c r="J236" i="92" s="1"/>
  <c r="E236" i="92"/>
  <c r="G236" i="92" s="1"/>
  <c r="H235" i="92"/>
  <c r="J235" i="92" s="1"/>
  <c r="E235" i="92"/>
  <c r="G235" i="92" s="1"/>
  <c r="H234" i="92"/>
  <c r="J234" i="92" s="1"/>
  <c r="E234" i="92"/>
  <c r="G234" i="92" s="1"/>
  <c r="H233" i="92"/>
  <c r="J233" i="92" s="1"/>
  <c r="E233" i="92"/>
  <c r="G233" i="92" s="1"/>
  <c r="H232" i="92"/>
  <c r="J232" i="92" s="1"/>
  <c r="E232" i="92"/>
  <c r="G232" i="92" s="1"/>
  <c r="H231" i="92"/>
  <c r="J231" i="92" s="1"/>
  <c r="E231" i="92"/>
  <c r="G231" i="92" s="1"/>
  <c r="H230" i="92"/>
  <c r="J230" i="92" s="1"/>
  <c r="E230" i="92"/>
  <c r="G230" i="92" s="1"/>
  <c r="H229" i="92"/>
  <c r="J229" i="92" s="1"/>
  <c r="E229" i="92"/>
  <c r="G229" i="92" s="1"/>
  <c r="H228" i="92"/>
  <c r="J228" i="92" s="1"/>
  <c r="E228" i="92"/>
  <c r="G228" i="92" s="1"/>
  <c r="H227" i="92"/>
  <c r="J227" i="92" s="1"/>
  <c r="E227" i="92"/>
  <c r="G227" i="92" s="1"/>
  <c r="H226" i="92"/>
  <c r="J226" i="92" s="1"/>
  <c r="E226" i="92"/>
  <c r="G226" i="92" s="1"/>
  <c r="H225" i="92"/>
  <c r="J225" i="92" s="1"/>
  <c r="E225" i="92"/>
  <c r="G225" i="92" s="1"/>
  <c r="H224" i="92"/>
  <c r="J224" i="92" s="1"/>
  <c r="E224" i="92"/>
  <c r="G224" i="92" s="1"/>
  <c r="H223" i="92"/>
  <c r="J223" i="92" s="1"/>
  <c r="E223" i="92"/>
  <c r="G223" i="92" s="1"/>
  <c r="H222" i="92"/>
  <c r="J222" i="92" s="1"/>
  <c r="E222" i="92"/>
  <c r="G222" i="92" s="1"/>
  <c r="H221" i="92"/>
  <c r="J221" i="92" s="1"/>
  <c r="E221" i="92"/>
  <c r="C203" i="92"/>
  <c r="H202" i="92"/>
  <c r="J202" i="92" s="1"/>
  <c r="E202" i="92"/>
  <c r="G202" i="92" s="1"/>
  <c r="H201" i="92"/>
  <c r="J201" i="92" s="1"/>
  <c r="E201" i="92"/>
  <c r="G201" i="92" s="1"/>
  <c r="H200" i="92"/>
  <c r="J200" i="92" s="1"/>
  <c r="E200" i="92"/>
  <c r="G200" i="92" s="1"/>
  <c r="H199" i="92"/>
  <c r="J199" i="92" s="1"/>
  <c r="E199" i="92"/>
  <c r="G199" i="92" s="1"/>
  <c r="H198" i="92"/>
  <c r="J198" i="92" s="1"/>
  <c r="E198" i="92"/>
  <c r="G198" i="92" s="1"/>
  <c r="H197" i="92"/>
  <c r="J197" i="92" s="1"/>
  <c r="E197" i="92"/>
  <c r="G197" i="92" s="1"/>
  <c r="H196" i="92"/>
  <c r="J196" i="92" s="1"/>
  <c r="E196" i="92"/>
  <c r="G196" i="92" s="1"/>
  <c r="H195" i="92"/>
  <c r="J195" i="92" s="1"/>
  <c r="E195" i="92"/>
  <c r="G195" i="92" s="1"/>
  <c r="H194" i="92"/>
  <c r="J194" i="92" s="1"/>
  <c r="E194" i="92"/>
  <c r="G194" i="92" s="1"/>
  <c r="H193" i="92"/>
  <c r="J193" i="92" s="1"/>
  <c r="E193" i="92"/>
  <c r="G193" i="92" s="1"/>
  <c r="H192" i="92"/>
  <c r="J192" i="92" s="1"/>
  <c r="E192" i="92"/>
  <c r="G192" i="92" s="1"/>
  <c r="H191" i="92"/>
  <c r="J191" i="92" s="1"/>
  <c r="E191" i="92"/>
  <c r="G191" i="92" s="1"/>
  <c r="H190" i="92"/>
  <c r="J190" i="92" s="1"/>
  <c r="E190" i="92"/>
  <c r="G190" i="92" s="1"/>
  <c r="H189" i="92"/>
  <c r="J189" i="92" s="1"/>
  <c r="E189" i="92"/>
  <c r="G189" i="92" s="1"/>
  <c r="H188" i="92"/>
  <c r="J188" i="92" s="1"/>
  <c r="E188" i="92"/>
  <c r="G188" i="92" s="1"/>
  <c r="H187" i="92"/>
  <c r="J187" i="92" s="1"/>
  <c r="E187" i="92"/>
  <c r="G187" i="92" s="1"/>
  <c r="H186" i="92"/>
  <c r="J186" i="92" s="1"/>
  <c r="E186" i="92"/>
  <c r="G186" i="92" s="1"/>
  <c r="H185" i="92"/>
  <c r="J185" i="92" s="1"/>
  <c r="E185" i="92"/>
  <c r="C169" i="92"/>
  <c r="H168" i="92"/>
  <c r="J168" i="92" s="1"/>
  <c r="E168" i="92"/>
  <c r="G168" i="92" s="1"/>
  <c r="H167" i="92"/>
  <c r="J167" i="92" s="1"/>
  <c r="E167" i="92"/>
  <c r="G167" i="92" s="1"/>
  <c r="H166" i="92"/>
  <c r="J166" i="92" s="1"/>
  <c r="E166" i="92"/>
  <c r="G166" i="92" s="1"/>
  <c r="H165" i="92"/>
  <c r="J165" i="92" s="1"/>
  <c r="E165" i="92"/>
  <c r="G165" i="92" s="1"/>
  <c r="H164" i="92"/>
  <c r="J164" i="92" s="1"/>
  <c r="E164" i="92"/>
  <c r="G164" i="92" s="1"/>
  <c r="H163" i="92"/>
  <c r="J163" i="92" s="1"/>
  <c r="E163" i="92"/>
  <c r="G163" i="92" s="1"/>
  <c r="H162" i="92"/>
  <c r="J162" i="92" s="1"/>
  <c r="E162" i="92"/>
  <c r="G162" i="92" s="1"/>
  <c r="H161" i="92"/>
  <c r="J161" i="92" s="1"/>
  <c r="E161" i="92"/>
  <c r="G161" i="92" s="1"/>
  <c r="H160" i="92"/>
  <c r="J160" i="92" s="1"/>
  <c r="E160" i="92"/>
  <c r="G160" i="92" s="1"/>
  <c r="H159" i="92"/>
  <c r="J159" i="92" s="1"/>
  <c r="E159" i="92"/>
  <c r="G159" i="92" s="1"/>
  <c r="H158" i="92"/>
  <c r="J158" i="92" s="1"/>
  <c r="E158" i="92"/>
  <c r="G158" i="92" s="1"/>
  <c r="H157" i="92"/>
  <c r="J157" i="92" s="1"/>
  <c r="E157" i="92"/>
  <c r="G157" i="92" s="1"/>
  <c r="H156" i="92"/>
  <c r="J156" i="92" s="1"/>
  <c r="E156" i="92"/>
  <c r="G156" i="92" s="1"/>
  <c r="H155" i="92"/>
  <c r="J155" i="92" s="1"/>
  <c r="E155" i="92"/>
  <c r="G155" i="92" s="1"/>
  <c r="H154" i="92"/>
  <c r="J154" i="92" s="1"/>
  <c r="E154" i="92"/>
  <c r="G154" i="92" s="1"/>
  <c r="H153" i="92"/>
  <c r="J153" i="92" s="1"/>
  <c r="E153" i="92"/>
  <c r="G153" i="92" s="1"/>
  <c r="H152" i="92"/>
  <c r="J152" i="92" s="1"/>
  <c r="E152" i="92"/>
  <c r="G152" i="92" s="1"/>
  <c r="H151" i="92"/>
  <c r="J151" i="92" s="1"/>
  <c r="E151" i="92"/>
  <c r="C135" i="92"/>
  <c r="H134" i="92"/>
  <c r="J134" i="92" s="1"/>
  <c r="E134" i="92"/>
  <c r="G134" i="92" s="1"/>
  <c r="H133" i="92"/>
  <c r="J133" i="92" s="1"/>
  <c r="E133" i="92"/>
  <c r="G133" i="92" s="1"/>
  <c r="H132" i="92"/>
  <c r="J132" i="92" s="1"/>
  <c r="E132" i="92"/>
  <c r="G132" i="92" s="1"/>
  <c r="H131" i="92"/>
  <c r="J131" i="92" s="1"/>
  <c r="E131" i="92"/>
  <c r="G131" i="92" s="1"/>
  <c r="H130" i="92"/>
  <c r="J130" i="92" s="1"/>
  <c r="E130" i="92"/>
  <c r="G130" i="92" s="1"/>
  <c r="H129" i="92"/>
  <c r="J129" i="92" s="1"/>
  <c r="E129" i="92"/>
  <c r="G129" i="92" s="1"/>
  <c r="H128" i="92"/>
  <c r="J128" i="92" s="1"/>
  <c r="E128" i="92"/>
  <c r="G128" i="92" s="1"/>
  <c r="H127" i="92"/>
  <c r="J127" i="92" s="1"/>
  <c r="E127" i="92"/>
  <c r="G127" i="92" s="1"/>
  <c r="H126" i="92"/>
  <c r="J126" i="92" s="1"/>
  <c r="E126" i="92"/>
  <c r="G126" i="92" s="1"/>
  <c r="H125" i="92"/>
  <c r="J125" i="92" s="1"/>
  <c r="E125" i="92"/>
  <c r="G125" i="92" s="1"/>
  <c r="H124" i="92"/>
  <c r="J124" i="92" s="1"/>
  <c r="E124" i="92"/>
  <c r="G124" i="92" s="1"/>
  <c r="H123" i="92"/>
  <c r="J123" i="92" s="1"/>
  <c r="E123" i="92"/>
  <c r="G123" i="92" s="1"/>
  <c r="H122" i="92"/>
  <c r="J122" i="92" s="1"/>
  <c r="E122" i="92"/>
  <c r="G122" i="92" s="1"/>
  <c r="H121" i="92"/>
  <c r="J121" i="92" s="1"/>
  <c r="E121" i="92"/>
  <c r="G121" i="92" s="1"/>
  <c r="H120" i="92"/>
  <c r="J120" i="92" s="1"/>
  <c r="E120" i="92"/>
  <c r="G120" i="92" s="1"/>
  <c r="H119" i="92"/>
  <c r="J119" i="92" s="1"/>
  <c r="E119" i="92"/>
  <c r="G119" i="92" s="1"/>
  <c r="H118" i="92"/>
  <c r="J118" i="92" s="1"/>
  <c r="E118" i="92"/>
  <c r="G118" i="92" s="1"/>
  <c r="H117" i="92"/>
  <c r="J117" i="92" s="1"/>
  <c r="E117" i="92"/>
  <c r="C101" i="92"/>
  <c r="H100" i="92"/>
  <c r="J100" i="92" s="1"/>
  <c r="E100" i="92"/>
  <c r="G100" i="92" s="1"/>
  <c r="H99" i="92"/>
  <c r="J99" i="92" s="1"/>
  <c r="E99" i="92"/>
  <c r="G99" i="92" s="1"/>
  <c r="H98" i="92"/>
  <c r="J98" i="92" s="1"/>
  <c r="E98" i="92"/>
  <c r="G98" i="92" s="1"/>
  <c r="H97" i="92"/>
  <c r="J97" i="92" s="1"/>
  <c r="E97" i="92"/>
  <c r="G97" i="92" s="1"/>
  <c r="H96" i="92"/>
  <c r="J96" i="92" s="1"/>
  <c r="E96" i="92"/>
  <c r="G96" i="92" s="1"/>
  <c r="H95" i="92"/>
  <c r="J95" i="92" s="1"/>
  <c r="E95" i="92"/>
  <c r="G95" i="92" s="1"/>
  <c r="H94" i="92"/>
  <c r="J94" i="92" s="1"/>
  <c r="E94" i="92"/>
  <c r="G94" i="92" s="1"/>
  <c r="H93" i="92"/>
  <c r="J93" i="92" s="1"/>
  <c r="E93" i="92"/>
  <c r="G93" i="92" s="1"/>
  <c r="H92" i="92"/>
  <c r="J92" i="92" s="1"/>
  <c r="E92" i="92"/>
  <c r="G92" i="92" s="1"/>
  <c r="H91" i="92"/>
  <c r="J91" i="92" s="1"/>
  <c r="E91" i="92"/>
  <c r="G91" i="92" s="1"/>
  <c r="H90" i="92"/>
  <c r="J90" i="92" s="1"/>
  <c r="E90" i="92"/>
  <c r="G90" i="92" s="1"/>
  <c r="H89" i="92"/>
  <c r="J89" i="92" s="1"/>
  <c r="E89" i="92"/>
  <c r="G89" i="92" s="1"/>
  <c r="H88" i="92"/>
  <c r="J88" i="92" s="1"/>
  <c r="E88" i="92"/>
  <c r="G88" i="92" s="1"/>
  <c r="H87" i="92"/>
  <c r="J87" i="92" s="1"/>
  <c r="E87" i="92"/>
  <c r="G87" i="92" s="1"/>
  <c r="H86" i="92"/>
  <c r="J86" i="92" s="1"/>
  <c r="E86" i="92"/>
  <c r="G86" i="92" s="1"/>
  <c r="H85" i="92"/>
  <c r="J85" i="92" s="1"/>
  <c r="E85" i="92"/>
  <c r="G85" i="92" s="1"/>
  <c r="H84" i="92"/>
  <c r="J84" i="92" s="1"/>
  <c r="E84" i="92"/>
  <c r="G84" i="92" s="1"/>
  <c r="H83" i="92"/>
  <c r="J83" i="92" s="1"/>
  <c r="E83" i="92"/>
  <c r="C65" i="92"/>
  <c r="H64" i="92"/>
  <c r="J64" i="92" s="1"/>
  <c r="E64" i="92"/>
  <c r="G64" i="92" s="1"/>
  <c r="H63" i="92"/>
  <c r="J63" i="92" s="1"/>
  <c r="E63" i="92"/>
  <c r="G63" i="92" s="1"/>
  <c r="H62" i="92"/>
  <c r="J62" i="92" s="1"/>
  <c r="E62" i="92"/>
  <c r="G62" i="92" s="1"/>
  <c r="H61" i="92"/>
  <c r="J61" i="92" s="1"/>
  <c r="E61" i="92"/>
  <c r="G61" i="92" s="1"/>
  <c r="H60" i="92"/>
  <c r="J60" i="92" s="1"/>
  <c r="E60" i="92"/>
  <c r="G60" i="92" s="1"/>
  <c r="H59" i="92"/>
  <c r="J59" i="92" s="1"/>
  <c r="E59" i="92"/>
  <c r="G59" i="92" s="1"/>
  <c r="H58" i="92"/>
  <c r="J58" i="92" s="1"/>
  <c r="E58" i="92"/>
  <c r="G58" i="92" s="1"/>
  <c r="H57" i="92"/>
  <c r="J57" i="92" s="1"/>
  <c r="E57" i="92"/>
  <c r="G57" i="92" s="1"/>
  <c r="H56" i="92"/>
  <c r="J56" i="92" s="1"/>
  <c r="E56" i="92"/>
  <c r="G56" i="92" s="1"/>
  <c r="H55" i="92"/>
  <c r="J55" i="92" s="1"/>
  <c r="E55" i="92"/>
  <c r="G55" i="92" s="1"/>
  <c r="H54" i="92"/>
  <c r="J54" i="92" s="1"/>
  <c r="E54" i="92"/>
  <c r="G54" i="92" s="1"/>
  <c r="H53" i="92"/>
  <c r="J53" i="92" s="1"/>
  <c r="E53" i="92"/>
  <c r="G53" i="92" s="1"/>
  <c r="H52" i="92"/>
  <c r="J52" i="92" s="1"/>
  <c r="E52" i="92"/>
  <c r="G52" i="92" s="1"/>
  <c r="H51" i="92"/>
  <c r="J51" i="92" s="1"/>
  <c r="E51" i="92"/>
  <c r="G51" i="92" s="1"/>
  <c r="H50" i="92"/>
  <c r="J50" i="92" s="1"/>
  <c r="E50" i="92"/>
  <c r="G50" i="92" s="1"/>
  <c r="H49" i="92"/>
  <c r="J49" i="92" s="1"/>
  <c r="E49" i="92"/>
  <c r="G49" i="92" s="1"/>
  <c r="H48" i="92"/>
  <c r="J48" i="92" s="1"/>
  <c r="E48" i="92"/>
  <c r="G48" i="92" s="1"/>
  <c r="H47" i="92"/>
  <c r="J47" i="92" s="1"/>
  <c r="E47" i="92"/>
  <c r="C30" i="92"/>
  <c r="H29" i="92"/>
  <c r="J29" i="92" s="1"/>
  <c r="E29" i="92"/>
  <c r="G29" i="92" s="1"/>
  <c r="H28" i="92"/>
  <c r="J28" i="92" s="1"/>
  <c r="E28" i="92"/>
  <c r="G28" i="92" s="1"/>
  <c r="H27" i="92"/>
  <c r="J27" i="92" s="1"/>
  <c r="E27" i="92"/>
  <c r="G27" i="92" s="1"/>
  <c r="H26" i="92"/>
  <c r="J26" i="92" s="1"/>
  <c r="E26" i="92"/>
  <c r="G26" i="92" s="1"/>
  <c r="H25" i="92"/>
  <c r="J25" i="92" s="1"/>
  <c r="E25" i="92"/>
  <c r="G25" i="92" s="1"/>
  <c r="H24" i="92"/>
  <c r="J24" i="92" s="1"/>
  <c r="E24" i="92"/>
  <c r="G24" i="92" s="1"/>
  <c r="H23" i="92"/>
  <c r="J23" i="92" s="1"/>
  <c r="E23" i="92"/>
  <c r="G23" i="92" s="1"/>
  <c r="H22" i="92"/>
  <c r="J22" i="92" s="1"/>
  <c r="E22" i="92"/>
  <c r="G22" i="92" s="1"/>
  <c r="H21" i="92"/>
  <c r="J21" i="92" s="1"/>
  <c r="E21" i="92"/>
  <c r="G21" i="92" s="1"/>
  <c r="H20" i="92"/>
  <c r="J20" i="92" s="1"/>
  <c r="E20" i="92"/>
  <c r="G20" i="92" s="1"/>
  <c r="H19" i="92"/>
  <c r="J19" i="92" s="1"/>
  <c r="E19" i="92"/>
  <c r="G19" i="92" s="1"/>
  <c r="H18" i="92"/>
  <c r="J18" i="92" s="1"/>
  <c r="E18" i="92"/>
  <c r="G18" i="92" s="1"/>
  <c r="H17" i="92"/>
  <c r="J17" i="92" s="1"/>
  <c r="E17" i="92"/>
  <c r="G17" i="92" s="1"/>
  <c r="H16" i="92"/>
  <c r="J16" i="92" s="1"/>
  <c r="E16" i="92"/>
  <c r="G16" i="92" s="1"/>
  <c r="H15" i="92"/>
  <c r="J15" i="92" s="1"/>
  <c r="E15" i="92"/>
  <c r="G15" i="92" s="1"/>
  <c r="H14" i="92"/>
  <c r="J14" i="92" s="1"/>
  <c r="E14" i="92"/>
  <c r="G14" i="92" s="1"/>
  <c r="H13" i="92"/>
  <c r="J13" i="92" s="1"/>
  <c r="E13" i="92"/>
  <c r="G13" i="92" s="1"/>
  <c r="H12" i="92"/>
  <c r="J12" i="92" s="1"/>
  <c r="E12" i="92"/>
  <c r="C30" i="112"/>
  <c r="H29" i="112"/>
  <c r="J29" i="112" s="1"/>
  <c r="E29" i="112"/>
  <c r="G29" i="112" s="1"/>
  <c r="H28" i="112"/>
  <c r="J28" i="112" s="1"/>
  <c r="E28" i="112"/>
  <c r="G28" i="112" s="1"/>
  <c r="H27" i="112"/>
  <c r="J27" i="112" s="1"/>
  <c r="E27" i="112"/>
  <c r="G27" i="112" s="1"/>
  <c r="H26" i="112"/>
  <c r="J26" i="112" s="1"/>
  <c r="E26" i="112"/>
  <c r="G26" i="112" s="1"/>
  <c r="H25" i="112"/>
  <c r="J25" i="112" s="1"/>
  <c r="E25" i="112"/>
  <c r="G25" i="112" s="1"/>
  <c r="H24" i="112"/>
  <c r="J24" i="112" s="1"/>
  <c r="E24" i="112"/>
  <c r="G24" i="112" s="1"/>
  <c r="H23" i="112"/>
  <c r="J23" i="112" s="1"/>
  <c r="E23" i="112"/>
  <c r="G23" i="112" s="1"/>
  <c r="H22" i="112"/>
  <c r="J22" i="112" s="1"/>
  <c r="E22" i="112"/>
  <c r="G22" i="112" s="1"/>
  <c r="H21" i="112"/>
  <c r="J21" i="112" s="1"/>
  <c r="E21" i="112"/>
  <c r="G21" i="112" s="1"/>
  <c r="H20" i="112"/>
  <c r="J20" i="112" s="1"/>
  <c r="E20" i="112"/>
  <c r="G20" i="112" s="1"/>
  <c r="H19" i="112"/>
  <c r="J19" i="112" s="1"/>
  <c r="E19" i="112"/>
  <c r="G19" i="112" s="1"/>
  <c r="H18" i="112"/>
  <c r="J18" i="112" s="1"/>
  <c r="E18" i="112"/>
  <c r="G18" i="112" s="1"/>
  <c r="H17" i="112"/>
  <c r="J17" i="112" s="1"/>
  <c r="E17" i="112"/>
  <c r="G17" i="112" s="1"/>
  <c r="H16" i="112"/>
  <c r="J16" i="112" s="1"/>
  <c r="E16" i="112"/>
  <c r="G16" i="112" s="1"/>
  <c r="H15" i="112"/>
  <c r="J15" i="112" s="1"/>
  <c r="E15" i="112"/>
  <c r="G15" i="112" s="1"/>
  <c r="H14" i="112"/>
  <c r="J14" i="112" s="1"/>
  <c r="E14" i="112"/>
  <c r="G14" i="112" s="1"/>
  <c r="H13" i="112"/>
  <c r="J13" i="112" s="1"/>
  <c r="E13" i="112"/>
  <c r="G13" i="112" s="1"/>
  <c r="H12" i="112"/>
  <c r="J12" i="112" s="1"/>
  <c r="E12" i="112"/>
  <c r="C29" i="93"/>
  <c r="H28" i="93"/>
  <c r="I28" i="93" s="1"/>
  <c r="E28" i="93"/>
  <c r="G28" i="93" s="1"/>
  <c r="H27" i="93"/>
  <c r="I27" i="93" s="1"/>
  <c r="E27" i="93"/>
  <c r="G27" i="93" s="1"/>
  <c r="H26" i="93"/>
  <c r="I26" i="93" s="1"/>
  <c r="E26" i="93"/>
  <c r="G26" i="93" s="1"/>
  <c r="H25" i="93"/>
  <c r="I25" i="93" s="1"/>
  <c r="E25" i="93"/>
  <c r="G25" i="93" s="1"/>
  <c r="H24" i="93"/>
  <c r="I24" i="93" s="1"/>
  <c r="E24" i="93"/>
  <c r="G24" i="93" s="1"/>
  <c r="H23" i="93"/>
  <c r="I23" i="93" s="1"/>
  <c r="E23" i="93"/>
  <c r="G23" i="93" s="1"/>
  <c r="H22" i="93"/>
  <c r="I22" i="93" s="1"/>
  <c r="E22" i="93"/>
  <c r="G22" i="93" s="1"/>
  <c r="H21" i="93"/>
  <c r="I21" i="93" s="1"/>
  <c r="E21" i="93"/>
  <c r="G21" i="93" s="1"/>
  <c r="H20" i="93"/>
  <c r="I20" i="93" s="1"/>
  <c r="E20" i="93"/>
  <c r="G20" i="93" s="1"/>
  <c r="H19" i="93"/>
  <c r="I19" i="93" s="1"/>
  <c r="E19" i="93"/>
  <c r="G19" i="93" s="1"/>
  <c r="H18" i="93"/>
  <c r="I18" i="93" s="1"/>
  <c r="E18" i="93"/>
  <c r="G18" i="93" s="1"/>
  <c r="H17" i="93"/>
  <c r="I17" i="93" s="1"/>
  <c r="E17" i="93"/>
  <c r="G17" i="93" s="1"/>
  <c r="H16" i="93"/>
  <c r="I16" i="93" s="1"/>
  <c r="E16" i="93"/>
  <c r="G16" i="93" s="1"/>
  <c r="H15" i="93"/>
  <c r="I15" i="93" s="1"/>
  <c r="E15" i="93"/>
  <c r="G15" i="93" s="1"/>
  <c r="H14" i="93"/>
  <c r="I14" i="93" s="1"/>
  <c r="E14" i="93"/>
  <c r="G14" i="93" s="1"/>
  <c r="H13" i="93"/>
  <c r="I13" i="93" s="1"/>
  <c r="E13" i="93"/>
  <c r="G13" i="93" s="1"/>
  <c r="H12" i="93"/>
  <c r="I12" i="93" s="1"/>
  <c r="E12" i="93"/>
  <c r="G12" i="93" s="1"/>
  <c r="H11" i="93"/>
  <c r="I11" i="93" s="1"/>
  <c r="E11" i="93"/>
  <c r="C95" i="94"/>
  <c r="H94" i="94"/>
  <c r="I94" i="94" s="1"/>
  <c r="E94" i="94"/>
  <c r="G94" i="94" s="1"/>
  <c r="H93" i="94"/>
  <c r="I93" i="94" s="1"/>
  <c r="E93" i="94"/>
  <c r="G93" i="94" s="1"/>
  <c r="H92" i="94"/>
  <c r="I92" i="94" s="1"/>
  <c r="E92" i="94"/>
  <c r="G92" i="94" s="1"/>
  <c r="H91" i="94"/>
  <c r="I91" i="94" s="1"/>
  <c r="E91" i="94"/>
  <c r="G91" i="94" s="1"/>
  <c r="H90" i="94"/>
  <c r="I90" i="94" s="1"/>
  <c r="E90" i="94"/>
  <c r="G90" i="94" s="1"/>
  <c r="H89" i="94"/>
  <c r="I89" i="94" s="1"/>
  <c r="E89" i="94"/>
  <c r="G89" i="94" s="1"/>
  <c r="H88" i="94"/>
  <c r="I88" i="94" s="1"/>
  <c r="E88" i="94"/>
  <c r="G88" i="94" s="1"/>
  <c r="H87" i="94"/>
  <c r="I87" i="94" s="1"/>
  <c r="E87" i="94"/>
  <c r="G87" i="94" s="1"/>
  <c r="H86" i="94"/>
  <c r="I86" i="94" s="1"/>
  <c r="E86" i="94"/>
  <c r="G86" i="94" s="1"/>
  <c r="H85" i="94"/>
  <c r="I85" i="94" s="1"/>
  <c r="E85" i="94"/>
  <c r="G85" i="94" s="1"/>
  <c r="H84" i="94"/>
  <c r="I84" i="94" s="1"/>
  <c r="E84" i="94"/>
  <c r="G84" i="94" s="1"/>
  <c r="H83" i="94"/>
  <c r="I83" i="94" s="1"/>
  <c r="E83" i="94"/>
  <c r="G83" i="94" s="1"/>
  <c r="H82" i="94"/>
  <c r="I82" i="94" s="1"/>
  <c r="E82" i="94"/>
  <c r="G82" i="94" s="1"/>
  <c r="H81" i="94"/>
  <c r="I81" i="94" s="1"/>
  <c r="E81" i="94"/>
  <c r="G81" i="94" s="1"/>
  <c r="H80" i="94"/>
  <c r="I80" i="94" s="1"/>
  <c r="E80" i="94"/>
  <c r="G80" i="94" s="1"/>
  <c r="H79" i="94"/>
  <c r="I79" i="94" s="1"/>
  <c r="G79" i="94"/>
  <c r="E79" i="94"/>
  <c r="H78" i="94"/>
  <c r="I78" i="94" s="1"/>
  <c r="E78" i="94"/>
  <c r="G78" i="94" s="1"/>
  <c r="H77" i="94"/>
  <c r="I77" i="94" s="1"/>
  <c r="E77" i="94"/>
  <c r="G77" i="94" s="1"/>
  <c r="C62" i="94"/>
  <c r="H61" i="94"/>
  <c r="I61" i="94" s="1"/>
  <c r="E61" i="94"/>
  <c r="G61" i="94" s="1"/>
  <c r="H60" i="94"/>
  <c r="I60" i="94" s="1"/>
  <c r="E60" i="94"/>
  <c r="G60" i="94" s="1"/>
  <c r="H59" i="94"/>
  <c r="I59" i="94" s="1"/>
  <c r="E59" i="94"/>
  <c r="G59" i="94" s="1"/>
  <c r="H58" i="94"/>
  <c r="I58" i="94" s="1"/>
  <c r="E58" i="94"/>
  <c r="G58" i="94" s="1"/>
  <c r="H57" i="94"/>
  <c r="I57" i="94" s="1"/>
  <c r="E57" i="94"/>
  <c r="G57" i="94" s="1"/>
  <c r="H56" i="94"/>
  <c r="I56" i="94" s="1"/>
  <c r="E56" i="94"/>
  <c r="G56" i="94" s="1"/>
  <c r="H55" i="94"/>
  <c r="I55" i="94" s="1"/>
  <c r="E55" i="94"/>
  <c r="G55" i="94" s="1"/>
  <c r="H54" i="94"/>
  <c r="I54" i="94" s="1"/>
  <c r="E54" i="94"/>
  <c r="G54" i="94" s="1"/>
  <c r="H53" i="94"/>
  <c r="I53" i="94" s="1"/>
  <c r="E53" i="94"/>
  <c r="G53" i="94" s="1"/>
  <c r="H52" i="94"/>
  <c r="I52" i="94" s="1"/>
  <c r="E52" i="94"/>
  <c r="G52" i="94" s="1"/>
  <c r="H51" i="94"/>
  <c r="I51" i="94" s="1"/>
  <c r="E51" i="94"/>
  <c r="G51" i="94" s="1"/>
  <c r="H50" i="94"/>
  <c r="I50" i="94" s="1"/>
  <c r="E50" i="94"/>
  <c r="G50" i="94" s="1"/>
  <c r="H49" i="94"/>
  <c r="I49" i="94" s="1"/>
  <c r="E49" i="94"/>
  <c r="G49" i="94" s="1"/>
  <c r="H48" i="94"/>
  <c r="I48" i="94" s="1"/>
  <c r="E48" i="94"/>
  <c r="G48" i="94" s="1"/>
  <c r="H47" i="94"/>
  <c r="I47" i="94" s="1"/>
  <c r="E47" i="94"/>
  <c r="G47" i="94" s="1"/>
  <c r="H46" i="94"/>
  <c r="I46" i="94" s="1"/>
  <c r="E46" i="94"/>
  <c r="G46" i="94" s="1"/>
  <c r="H45" i="94"/>
  <c r="I45" i="94" s="1"/>
  <c r="E45" i="94"/>
  <c r="G45" i="94" s="1"/>
  <c r="H44" i="94"/>
  <c r="I44" i="94" s="1"/>
  <c r="E44" i="94"/>
  <c r="C29" i="94"/>
  <c r="H28" i="94"/>
  <c r="I28" i="94" s="1"/>
  <c r="E28" i="94"/>
  <c r="G28" i="94" s="1"/>
  <c r="H27" i="94"/>
  <c r="I27" i="94" s="1"/>
  <c r="E27" i="94"/>
  <c r="G27" i="94" s="1"/>
  <c r="H26" i="94"/>
  <c r="I26" i="94" s="1"/>
  <c r="E26" i="94"/>
  <c r="G26" i="94" s="1"/>
  <c r="H25" i="94"/>
  <c r="I25" i="94" s="1"/>
  <c r="E25" i="94"/>
  <c r="G25" i="94" s="1"/>
  <c r="H24" i="94"/>
  <c r="I24" i="94" s="1"/>
  <c r="E24" i="94"/>
  <c r="G24" i="94" s="1"/>
  <c r="H23" i="94"/>
  <c r="I23" i="94" s="1"/>
  <c r="E23" i="94"/>
  <c r="G23" i="94" s="1"/>
  <c r="H22" i="94"/>
  <c r="I22" i="94" s="1"/>
  <c r="E22" i="94"/>
  <c r="G22" i="94" s="1"/>
  <c r="H21" i="94"/>
  <c r="I21" i="94" s="1"/>
  <c r="E21" i="94"/>
  <c r="G21" i="94" s="1"/>
  <c r="H20" i="94"/>
  <c r="I20" i="94" s="1"/>
  <c r="E20" i="94"/>
  <c r="G20" i="94" s="1"/>
  <c r="H19" i="94"/>
  <c r="I19" i="94" s="1"/>
  <c r="E19" i="94"/>
  <c r="G19" i="94" s="1"/>
  <c r="H18" i="94"/>
  <c r="I18" i="94" s="1"/>
  <c r="E18" i="94"/>
  <c r="G18" i="94" s="1"/>
  <c r="H17" i="94"/>
  <c r="I17" i="94" s="1"/>
  <c r="E17" i="94"/>
  <c r="G17" i="94" s="1"/>
  <c r="H16" i="94"/>
  <c r="I16" i="94" s="1"/>
  <c r="E16" i="94"/>
  <c r="G16" i="94" s="1"/>
  <c r="H15" i="94"/>
  <c r="I15" i="94" s="1"/>
  <c r="E15" i="94"/>
  <c r="G15" i="94" s="1"/>
  <c r="H14" i="94"/>
  <c r="I14" i="94" s="1"/>
  <c r="E14" i="94"/>
  <c r="G14" i="94" s="1"/>
  <c r="H13" i="94"/>
  <c r="I13" i="94" s="1"/>
  <c r="E13" i="94"/>
  <c r="G13" i="94" s="1"/>
  <c r="H12" i="94"/>
  <c r="I12" i="94" s="1"/>
  <c r="E12" i="94"/>
  <c r="G12" i="94" s="1"/>
  <c r="H11" i="94"/>
  <c r="I11" i="94" s="1"/>
  <c r="E11" i="94"/>
  <c r="J1489" i="116"/>
  <c r="J1490" i="116" s="1"/>
  <c r="C1489" i="116"/>
  <c r="H1488" i="116"/>
  <c r="E1488" i="116"/>
  <c r="G1488" i="116" s="1"/>
  <c r="H1487" i="116"/>
  <c r="J1487" i="116" s="1"/>
  <c r="E1487" i="116"/>
  <c r="G1487" i="116" s="1"/>
  <c r="H1486" i="116"/>
  <c r="J1486" i="116" s="1"/>
  <c r="E1486" i="116"/>
  <c r="G1486" i="116" s="1"/>
  <c r="H1485" i="116"/>
  <c r="J1485" i="116" s="1"/>
  <c r="E1485" i="116"/>
  <c r="G1485" i="116" s="1"/>
  <c r="H1484" i="116"/>
  <c r="J1484" i="116" s="1"/>
  <c r="E1484" i="116"/>
  <c r="G1484" i="116" s="1"/>
  <c r="H1483" i="116"/>
  <c r="J1483" i="116" s="1"/>
  <c r="E1483" i="116"/>
  <c r="G1483" i="116" s="1"/>
  <c r="H1482" i="116"/>
  <c r="J1482" i="116" s="1"/>
  <c r="E1482" i="116"/>
  <c r="G1482" i="116" s="1"/>
  <c r="H1481" i="116"/>
  <c r="J1481" i="116" s="1"/>
  <c r="E1481" i="116"/>
  <c r="G1481" i="116" s="1"/>
  <c r="H1480" i="116"/>
  <c r="G1480" i="116"/>
  <c r="E1480" i="116"/>
  <c r="H1479" i="116"/>
  <c r="E1479" i="116"/>
  <c r="G1479" i="116" s="1"/>
  <c r="H1478" i="116"/>
  <c r="E1478" i="116"/>
  <c r="G1478" i="116" s="1"/>
  <c r="H1477" i="116"/>
  <c r="E1477" i="116"/>
  <c r="G1477" i="116" s="1"/>
  <c r="H1476" i="116"/>
  <c r="E1476" i="116"/>
  <c r="G1476" i="116" s="1"/>
  <c r="H1475" i="116"/>
  <c r="E1475" i="116"/>
  <c r="G1475" i="116" s="1"/>
  <c r="H1474" i="116"/>
  <c r="E1474" i="116"/>
  <c r="G1474" i="116" s="1"/>
  <c r="H1473" i="116"/>
  <c r="E1473" i="116"/>
  <c r="G1473" i="116" s="1"/>
  <c r="H1472" i="116"/>
  <c r="E1472" i="116"/>
  <c r="G1472" i="116" s="1"/>
  <c r="H1471" i="116"/>
  <c r="J1471" i="116" s="1"/>
  <c r="E1471" i="116"/>
  <c r="J1470" i="116"/>
  <c r="J1456" i="116"/>
  <c r="J1457" i="116" s="1"/>
  <c r="C1456" i="116"/>
  <c r="H1455" i="116"/>
  <c r="E1455" i="116"/>
  <c r="G1455" i="116" s="1"/>
  <c r="H1454" i="116"/>
  <c r="J1454" i="116" s="1"/>
  <c r="E1454" i="116"/>
  <c r="G1454" i="116" s="1"/>
  <c r="H1453" i="116"/>
  <c r="J1453" i="116" s="1"/>
  <c r="E1453" i="116"/>
  <c r="G1453" i="116" s="1"/>
  <c r="H1452" i="116"/>
  <c r="J1452" i="116" s="1"/>
  <c r="E1452" i="116"/>
  <c r="G1452" i="116" s="1"/>
  <c r="H1451" i="116"/>
  <c r="J1451" i="116" s="1"/>
  <c r="E1451" i="116"/>
  <c r="G1451" i="116" s="1"/>
  <c r="H1450" i="116"/>
  <c r="J1450" i="116" s="1"/>
  <c r="E1450" i="116"/>
  <c r="G1450" i="116" s="1"/>
  <c r="H1449" i="116"/>
  <c r="J1449" i="116" s="1"/>
  <c r="E1449" i="116"/>
  <c r="G1449" i="116" s="1"/>
  <c r="H1448" i="116"/>
  <c r="J1448" i="116" s="1"/>
  <c r="E1448" i="116"/>
  <c r="G1448" i="116" s="1"/>
  <c r="H1447" i="116"/>
  <c r="E1447" i="116"/>
  <c r="G1447" i="116" s="1"/>
  <c r="H1446" i="116"/>
  <c r="E1446" i="116"/>
  <c r="G1446" i="116" s="1"/>
  <c r="H1445" i="116"/>
  <c r="E1445" i="116"/>
  <c r="G1445" i="116" s="1"/>
  <c r="H1444" i="116"/>
  <c r="E1444" i="116"/>
  <c r="G1444" i="116" s="1"/>
  <c r="H1443" i="116"/>
  <c r="E1443" i="116"/>
  <c r="G1443" i="116" s="1"/>
  <c r="H1442" i="116"/>
  <c r="E1442" i="116"/>
  <c r="G1442" i="116" s="1"/>
  <c r="H1441" i="116"/>
  <c r="G1441" i="116"/>
  <c r="E1441" i="116"/>
  <c r="H1440" i="116"/>
  <c r="E1440" i="116"/>
  <c r="G1440" i="116" s="1"/>
  <c r="H1439" i="116"/>
  <c r="E1439" i="116"/>
  <c r="G1439" i="116" s="1"/>
  <c r="J1438" i="116"/>
  <c r="H1438" i="116"/>
  <c r="E1438" i="116"/>
  <c r="G1438" i="116" s="1"/>
  <c r="J1437" i="116"/>
  <c r="J1423" i="116"/>
  <c r="J1424" i="116" s="1"/>
  <c r="C1423" i="116"/>
  <c r="H1422" i="116"/>
  <c r="E1422" i="116"/>
  <c r="G1422" i="116" s="1"/>
  <c r="H1421" i="116"/>
  <c r="J1421" i="116" s="1"/>
  <c r="E1421" i="116"/>
  <c r="G1421" i="116" s="1"/>
  <c r="H1420" i="116"/>
  <c r="J1420" i="116" s="1"/>
  <c r="E1420" i="116"/>
  <c r="G1420" i="116" s="1"/>
  <c r="H1419" i="116"/>
  <c r="J1419" i="116" s="1"/>
  <c r="E1419" i="116"/>
  <c r="G1419" i="116" s="1"/>
  <c r="H1418" i="116"/>
  <c r="J1418" i="116" s="1"/>
  <c r="E1418" i="116"/>
  <c r="G1418" i="116" s="1"/>
  <c r="H1417" i="116"/>
  <c r="J1417" i="116" s="1"/>
  <c r="E1417" i="116"/>
  <c r="G1417" i="116" s="1"/>
  <c r="H1416" i="116"/>
  <c r="J1416" i="116" s="1"/>
  <c r="E1416" i="116"/>
  <c r="G1416" i="116" s="1"/>
  <c r="H1415" i="116"/>
  <c r="J1415" i="116" s="1"/>
  <c r="E1415" i="116"/>
  <c r="G1415" i="116" s="1"/>
  <c r="H1414" i="116"/>
  <c r="E1414" i="116"/>
  <c r="G1414" i="116" s="1"/>
  <c r="H1413" i="116"/>
  <c r="E1413" i="116"/>
  <c r="G1413" i="116" s="1"/>
  <c r="H1412" i="116"/>
  <c r="E1412" i="116"/>
  <c r="G1412" i="116" s="1"/>
  <c r="H1411" i="116"/>
  <c r="E1411" i="116"/>
  <c r="G1411" i="116" s="1"/>
  <c r="H1410" i="116"/>
  <c r="E1410" i="116"/>
  <c r="G1410" i="116" s="1"/>
  <c r="H1409" i="116"/>
  <c r="E1409" i="116"/>
  <c r="G1409" i="116" s="1"/>
  <c r="H1408" i="116"/>
  <c r="G1408" i="116"/>
  <c r="E1408" i="116"/>
  <c r="H1407" i="116"/>
  <c r="E1407" i="116"/>
  <c r="H1406" i="116"/>
  <c r="E1406" i="116"/>
  <c r="G1406" i="116" s="1"/>
  <c r="H1405" i="116"/>
  <c r="J1405" i="116" s="1"/>
  <c r="E1405" i="116"/>
  <c r="G1405" i="116" s="1"/>
  <c r="J1404" i="116"/>
  <c r="J1390" i="116"/>
  <c r="J1391" i="116" s="1"/>
  <c r="C1390" i="116"/>
  <c r="H1389" i="116"/>
  <c r="E1389" i="116"/>
  <c r="G1389" i="116" s="1"/>
  <c r="H1388" i="116"/>
  <c r="J1388" i="116" s="1"/>
  <c r="E1388" i="116"/>
  <c r="G1388" i="116" s="1"/>
  <c r="H1387" i="116"/>
  <c r="J1387" i="116" s="1"/>
  <c r="E1387" i="116"/>
  <c r="G1387" i="116" s="1"/>
  <c r="H1386" i="116"/>
  <c r="J1386" i="116" s="1"/>
  <c r="E1386" i="116"/>
  <c r="G1386" i="116" s="1"/>
  <c r="H1385" i="116"/>
  <c r="J1385" i="116" s="1"/>
  <c r="E1385" i="116"/>
  <c r="G1385" i="116" s="1"/>
  <c r="H1384" i="116"/>
  <c r="J1384" i="116" s="1"/>
  <c r="E1384" i="116"/>
  <c r="G1384" i="116" s="1"/>
  <c r="H1383" i="116"/>
  <c r="J1383" i="116" s="1"/>
  <c r="E1383" i="116"/>
  <c r="G1383" i="116" s="1"/>
  <c r="H1382" i="116"/>
  <c r="J1382" i="116" s="1"/>
  <c r="E1382" i="116"/>
  <c r="G1382" i="116" s="1"/>
  <c r="H1381" i="116"/>
  <c r="E1381" i="116"/>
  <c r="G1381" i="116" s="1"/>
  <c r="H1380" i="116"/>
  <c r="E1380" i="116"/>
  <c r="G1380" i="116" s="1"/>
  <c r="H1379" i="116"/>
  <c r="E1379" i="116"/>
  <c r="G1379" i="116" s="1"/>
  <c r="H1378" i="116"/>
  <c r="E1378" i="116"/>
  <c r="G1378" i="116" s="1"/>
  <c r="H1377" i="116"/>
  <c r="G1377" i="116"/>
  <c r="E1377" i="116"/>
  <c r="H1376" i="116"/>
  <c r="E1376" i="116"/>
  <c r="G1376" i="116" s="1"/>
  <c r="H1375" i="116"/>
  <c r="E1375" i="116"/>
  <c r="G1375" i="116" s="1"/>
  <c r="H1374" i="116"/>
  <c r="E1374" i="116"/>
  <c r="G1374" i="116" s="1"/>
  <c r="H1373" i="116"/>
  <c r="E1373" i="116"/>
  <c r="G1373" i="116" s="1"/>
  <c r="H1372" i="116"/>
  <c r="J1372" i="116" s="1"/>
  <c r="E1372" i="116"/>
  <c r="G1372" i="116" s="1"/>
  <c r="J1371" i="116"/>
  <c r="J1357" i="116"/>
  <c r="J1358" i="116" s="1"/>
  <c r="C1357" i="116"/>
  <c r="H1356" i="116"/>
  <c r="E1356" i="116"/>
  <c r="G1356" i="116" s="1"/>
  <c r="H1355" i="116"/>
  <c r="J1355" i="116" s="1"/>
  <c r="E1355" i="116"/>
  <c r="G1355" i="116" s="1"/>
  <c r="H1354" i="116"/>
  <c r="J1354" i="116" s="1"/>
  <c r="E1354" i="116"/>
  <c r="G1354" i="116" s="1"/>
  <c r="H1353" i="116"/>
  <c r="J1353" i="116" s="1"/>
  <c r="E1353" i="116"/>
  <c r="G1353" i="116" s="1"/>
  <c r="H1352" i="116"/>
  <c r="J1352" i="116" s="1"/>
  <c r="E1352" i="116"/>
  <c r="G1352" i="116" s="1"/>
  <c r="H1351" i="116"/>
  <c r="J1351" i="116" s="1"/>
  <c r="E1351" i="116"/>
  <c r="G1351" i="116" s="1"/>
  <c r="H1350" i="116"/>
  <c r="J1350" i="116" s="1"/>
  <c r="E1350" i="116"/>
  <c r="G1350" i="116" s="1"/>
  <c r="H1349" i="116"/>
  <c r="J1349" i="116" s="1"/>
  <c r="G1349" i="116"/>
  <c r="E1349" i="116"/>
  <c r="H1348" i="116"/>
  <c r="E1348" i="116"/>
  <c r="G1348" i="116" s="1"/>
  <c r="H1347" i="116"/>
  <c r="E1347" i="116"/>
  <c r="G1347" i="116" s="1"/>
  <c r="H1346" i="116"/>
  <c r="E1346" i="116"/>
  <c r="G1346" i="116" s="1"/>
  <c r="H1345" i="116"/>
  <c r="E1345" i="116"/>
  <c r="G1345" i="116" s="1"/>
  <c r="H1344" i="116"/>
  <c r="E1344" i="116"/>
  <c r="G1344" i="116" s="1"/>
  <c r="H1343" i="116"/>
  <c r="E1343" i="116"/>
  <c r="G1343" i="116" s="1"/>
  <c r="H1342" i="116"/>
  <c r="E1342" i="116"/>
  <c r="G1342" i="116" s="1"/>
  <c r="H1341" i="116"/>
  <c r="E1341" i="116"/>
  <c r="G1341" i="116" s="1"/>
  <c r="H1340" i="116"/>
  <c r="E1340" i="116"/>
  <c r="G1340" i="116" s="1"/>
  <c r="H1339" i="116"/>
  <c r="J1339" i="116" s="1"/>
  <c r="E1339" i="116"/>
  <c r="J1338" i="116"/>
  <c r="J1324" i="116"/>
  <c r="J1325" i="116" s="1"/>
  <c r="C1324" i="116"/>
  <c r="H1323" i="116"/>
  <c r="E1323" i="116"/>
  <c r="G1323" i="116" s="1"/>
  <c r="H1322" i="116"/>
  <c r="J1322" i="116" s="1"/>
  <c r="E1322" i="116"/>
  <c r="G1322" i="116" s="1"/>
  <c r="H1321" i="116"/>
  <c r="J1321" i="116" s="1"/>
  <c r="E1321" i="116"/>
  <c r="G1321" i="116" s="1"/>
  <c r="H1320" i="116"/>
  <c r="J1320" i="116" s="1"/>
  <c r="E1320" i="116"/>
  <c r="G1320" i="116" s="1"/>
  <c r="H1319" i="116"/>
  <c r="J1319" i="116" s="1"/>
  <c r="E1319" i="116"/>
  <c r="G1319" i="116" s="1"/>
  <c r="H1318" i="116"/>
  <c r="J1318" i="116" s="1"/>
  <c r="E1318" i="116"/>
  <c r="G1318" i="116" s="1"/>
  <c r="H1317" i="116"/>
  <c r="J1317" i="116" s="1"/>
  <c r="E1317" i="116"/>
  <c r="G1317" i="116" s="1"/>
  <c r="H1316" i="116"/>
  <c r="J1316" i="116" s="1"/>
  <c r="E1316" i="116"/>
  <c r="G1316" i="116" s="1"/>
  <c r="H1315" i="116"/>
  <c r="E1315" i="116"/>
  <c r="G1315" i="116" s="1"/>
  <c r="H1314" i="116"/>
  <c r="E1314" i="116"/>
  <c r="G1314" i="116" s="1"/>
  <c r="H1313" i="116"/>
  <c r="G1313" i="116"/>
  <c r="E1313" i="116"/>
  <c r="H1312" i="116"/>
  <c r="E1312" i="116"/>
  <c r="G1312" i="116" s="1"/>
  <c r="H1311" i="116"/>
  <c r="E1311" i="116"/>
  <c r="G1311" i="116" s="1"/>
  <c r="H1310" i="116"/>
  <c r="E1310" i="116"/>
  <c r="G1310" i="116" s="1"/>
  <c r="H1309" i="116"/>
  <c r="E1309" i="116"/>
  <c r="H1308" i="116"/>
  <c r="E1308" i="116"/>
  <c r="G1308" i="116" s="1"/>
  <c r="H1307" i="116"/>
  <c r="E1307" i="116"/>
  <c r="G1307" i="116" s="1"/>
  <c r="H1306" i="116"/>
  <c r="J1306" i="116" s="1"/>
  <c r="E1306" i="116"/>
  <c r="G1306" i="116" s="1"/>
  <c r="J1305" i="116"/>
  <c r="J1291" i="116"/>
  <c r="J1292" i="116" s="1"/>
  <c r="C1291" i="116"/>
  <c r="H1290" i="116"/>
  <c r="E1290" i="116"/>
  <c r="G1290" i="116" s="1"/>
  <c r="H1289" i="116"/>
  <c r="J1289" i="116" s="1"/>
  <c r="E1289" i="116"/>
  <c r="G1289" i="116" s="1"/>
  <c r="H1288" i="116"/>
  <c r="J1288" i="116" s="1"/>
  <c r="E1288" i="116"/>
  <c r="G1288" i="116" s="1"/>
  <c r="H1287" i="116"/>
  <c r="J1287" i="116" s="1"/>
  <c r="G1287" i="116"/>
  <c r="E1287" i="116"/>
  <c r="H1286" i="116"/>
  <c r="J1286" i="116" s="1"/>
  <c r="E1286" i="116"/>
  <c r="G1286" i="116" s="1"/>
  <c r="H1285" i="116"/>
  <c r="J1285" i="116" s="1"/>
  <c r="E1285" i="116"/>
  <c r="G1285" i="116" s="1"/>
  <c r="H1284" i="116"/>
  <c r="J1284" i="116" s="1"/>
  <c r="E1284" i="116"/>
  <c r="G1284" i="116" s="1"/>
  <c r="H1283" i="116"/>
  <c r="J1283" i="116" s="1"/>
  <c r="E1283" i="116"/>
  <c r="G1283" i="116" s="1"/>
  <c r="H1282" i="116"/>
  <c r="E1282" i="116"/>
  <c r="G1282" i="116" s="1"/>
  <c r="H1281" i="116"/>
  <c r="E1281" i="116"/>
  <c r="G1281" i="116" s="1"/>
  <c r="H1280" i="116"/>
  <c r="E1280" i="116"/>
  <c r="G1280" i="116" s="1"/>
  <c r="H1279" i="116"/>
  <c r="E1279" i="116"/>
  <c r="G1279" i="116" s="1"/>
  <c r="H1278" i="116"/>
  <c r="E1278" i="116"/>
  <c r="G1278" i="116" s="1"/>
  <c r="H1277" i="116"/>
  <c r="E1277" i="116"/>
  <c r="G1277" i="116" s="1"/>
  <c r="H1276" i="116"/>
  <c r="E1276" i="116"/>
  <c r="G1276" i="116" s="1"/>
  <c r="H1275" i="116"/>
  <c r="G1275" i="116"/>
  <c r="E1275" i="116"/>
  <c r="H1274" i="116"/>
  <c r="E1274" i="116"/>
  <c r="G1274" i="116" s="1"/>
  <c r="H1273" i="116"/>
  <c r="J1273" i="116" s="1"/>
  <c r="E1273" i="116"/>
  <c r="J1272" i="116"/>
  <c r="J1258" i="116"/>
  <c r="J1259" i="116" s="1"/>
  <c r="C1258" i="116"/>
  <c r="H1257" i="116"/>
  <c r="E1257" i="116"/>
  <c r="G1257" i="116" s="1"/>
  <c r="H1256" i="116"/>
  <c r="J1256" i="116" s="1"/>
  <c r="E1256" i="116"/>
  <c r="G1256" i="116" s="1"/>
  <c r="H1255" i="116"/>
  <c r="J1255" i="116" s="1"/>
  <c r="E1255" i="116"/>
  <c r="G1255" i="116" s="1"/>
  <c r="H1254" i="116"/>
  <c r="J1254" i="116" s="1"/>
  <c r="E1254" i="116"/>
  <c r="G1254" i="116" s="1"/>
  <c r="H1253" i="116"/>
  <c r="J1253" i="116" s="1"/>
  <c r="G1253" i="116"/>
  <c r="E1253" i="116"/>
  <c r="H1252" i="116"/>
  <c r="J1252" i="116" s="1"/>
  <c r="E1252" i="116"/>
  <c r="G1252" i="116" s="1"/>
  <c r="H1251" i="116"/>
  <c r="J1251" i="116" s="1"/>
  <c r="G1251" i="116"/>
  <c r="E1251" i="116"/>
  <c r="H1250" i="116"/>
  <c r="J1250" i="116" s="1"/>
  <c r="E1250" i="116"/>
  <c r="G1250" i="116" s="1"/>
  <c r="H1249" i="116"/>
  <c r="E1249" i="116"/>
  <c r="G1249" i="116" s="1"/>
  <c r="H1248" i="116"/>
  <c r="E1248" i="116"/>
  <c r="G1248" i="116" s="1"/>
  <c r="H1247" i="116"/>
  <c r="E1247" i="116"/>
  <c r="G1247" i="116" s="1"/>
  <c r="H1246" i="116"/>
  <c r="E1246" i="116"/>
  <c r="G1246" i="116" s="1"/>
  <c r="H1245" i="116"/>
  <c r="G1245" i="116"/>
  <c r="E1245" i="116"/>
  <c r="H1244" i="116"/>
  <c r="E1244" i="116"/>
  <c r="G1244" i="116" s="1"/>
  <c r="H1243" i="116"/>
  <c r="E1243" i="116"/>
  <c r="G1243" i="116" s="1"/>
  <c r="H1242" i="116"/>
  <c r="E1242" i="116"/>
  <c r="G1242" i="116" s="1"/>
  <c r="H1241" i="116"/>
  <c r="E1241" i="116"/>
  <c r="G1241" i="116" s="1"/>
  <c r="J1240" i="116"/>
  <c r="H1240" i="116"/>
  <c r="G1240" i="116"/>
  <c r="E1240" i="116"/>
  <c r="J1239" i="116"/>
  <c r="J1225" i="116"/>
  <c r="J1226" i="116" s="1"/>
  <c r="C1225" i="116"/>
  <c r="H1224" i="116"/>
  <c r="E1224" i="116"/>
  <c r="G1224" i="116" s="1"/>
  <c r="H1223" i="116"/>
  <c r="J1223" i="116" s="1"/>
  <c r="E1223" i="116"/>
  <c r="G1223" i="116" s="1"/>
  <c r="H1222" i="116"/>
  <c r="J1222" i="116" s="1"/>
  <c r="E1222" i="116"/>
  <c r="G1222" i="116" s="1"/>
  <c r="H1221" i="116"/>
  <c r="J1221" i="116" s="1"/>
  <c r="G1221" i="116"/>
  <c r="E1221" i="116"/>
  <c r="H1220" i="116"/>
  <c r="J1220" i="116" s="1"/>
  <c r="E1220" i="116"/>
  <c r="G1220" i="116" s="1"/>
  <c r="H1219" i="116"/>
  <c r="J1219" i="116" s="1"/>
  <c r="G1219" i="116"/>
  <c r="E1219" i="116"/>
  <c r="H1218" i="116"/>
  <c r="J1218" i="116" s="1"/>
  <c r="E1218" i="116"/>
  <c r="G1218" i="116" s="1"/>
  <c r="H1217" i="116"/>
  <c r="J1217" i="116" s="1"/>
  <c r="E1217" i="116"/>
  <c r="G1217" i="116" s="1"/>
  <c r="H1216" i="116"/>
  <c r="E1216" i="116"/>
  <c r="G1216" i="116" s="1"/>
  <c r="H1215" i="116"/>
  <c r="E1215" i="116"/>
  <c r="G1215" i="116" s="1"/>
  <c r="H1214" i="116"/>
  <c r="E1214" i="116"/>
  <c r="G1214" i="116" s="1"/>
  <c r="H1213" i="116"/>
  <c r="E1213" i="116"/>
  <c r="G1213" i="116" s="1"/>
  <c r="H1212" i="116"/>
  <c r="E1212" i="116"/>
  <c r="G1212" i="116" s="1"/>
  <c r="H1211" i="116"/>
  <c r="E1211" i="116"/>
  <c r="G1211" i="116" s="1"/>
  <c r="H1210" i="116"/>
  <c r="E1210" i="116"/>
  <c r="G1210" i="116" s="1"/>
  <c r="H1209" i="116"/>
  <c r="E1209" i="116"/>
  <c r="G1209" i="116" s="1"/>
  <c r="H1208" i="116"/>
  <c r="E1208" i="116"/>
  <c r="G1208" i="116" s="1"/>
  <c r="H1207" i="116"/>
  <c r="J1207" i="116" s="1"/>
  <c r="E1207" i="116"/>
  <c r="G1207" i="116" s="1"/>
  <c r="J1206" i="116"/>
  <c r="J1192" i="116"/>
  <c r="J1193" i="116" s="1"/>
  <c r="C1192" i="116"/>
  <c r="H1191" i="116"/>
  <c r="E1191" i="116"/>
  <c r="G1191" i="116" s="1"/>
  <c r="H1190" i="116"/>
  <c r="J1190" i="116" s="1"/>
  <c r="E1190" i="116"/>
  <c r="G1190" i="116" s="1"/>
  <c r="J1189" i="116"/>
  <c r="H1189" i="116"/>
  <c r="E1189" i="116"/>
  <c r="G1189" i="116" s="1"/>
  <c r="H1188" i="116"/>
  <c r="J1188" i="116" s="1"/>
  <c r="E1188" i="116"/>
  <c r="G1188" i="116" s="1"/>
  <c r="H1187" i="116"/>
  <c r="J1187" i="116" s="1"/>
  <c r="E1187" i="116"/>
  <c r="G1187" i="116" s="1"/>
  <c r="H1186" i="116"/>
  <c r="J1186" i="116" s="1"/>
  <c r="E1186" i="116"/>
  <c r="G1186" i="116" s="1"/>
  <c r="H1185" i="116"/>
  <c r="J1185" i="116" s="1"/>
  <c r="E1185" i="116"/>
  <c r="G1185" i="116" s="1"/>
  <c r="H1184" i="116"/>
  <c r="J1184" i="116" s="1"/>
  <c r="E1184" i="116"/>
  <c r="G1184" i="116" s="1"/>
  <c r="H1183" i="116"/>
  <c r="E1183" i="116"/>
  <c r="G1183" i="116" s="1"/>
  <c r="H1182" i="116"/>
  <c r="E1182" i="116"/>
  <c r="G1182" i="116" s="1"/>
  <c r="H1181" i="116"/>
  <c r="E1181" i="116"/>
  <c r="G1181" i="116" s="1"/>
  <c r="H1180" i="116"/>
  <c r="E1180" i="116"/>
  <c r="G1180" i="116" s="1"/>
  <c r="H1179" i="116"/>
  <c r="E1179" i="116"/>
  <c r="G1179" i="116" s="1"/>
  <c r="H1178" i="116"/>
  <c r="E1178" i="116"/>
  <c r="G1178" i="116" s="1"/>
  <c r="H1177" i="116"/>
  <c r="E1177" i="116"/>
  <c r="G1177" i="116" s="1"/>
  <c r="H1176" i="116"/>
  <c r="E1176" i="116"/>
  <c r="G1176" i="116" s="1"/>
  <c r="H1175" i="116"/>
  <c r="E1175" i="116"/>
  <c r="J1174" i="116"/>
  <c r="H1174" i="116"/>
  <c r="E1174" i="116"/>
  <c r="G1174" i="116" s="1"/>
  <c r="J1173" i="116"/>
  <c r="J1160" i="116"/>
  <c r="J1159" i="116"/>
  <c r="C1159" i="116"/>
  <c r="H1158" i="116"/>
  <c r="E1158" i="116"/>
  <c r="G1158" i="116" s="1"/>
  <c r="H1157" i="116"/>
  <c r="J1157" i="116" s="1"/>
  <c r="E1157" i="116"/>
  <c r="G1157" i="116" s="1"/>
  <c r="H1156" i="116"/>
  <c r="J1156" i="116" s="1"/>
  <c r="E1156" i="116"/>
  <c r="G1156" i="116" s="1"/>
  <c r="J1155" i="116"/>
  <c r="H1155" i="116"/>
  <c r="E1155" i="116"/>
  <c r="G1155" i="116" s="1"/>
  <c r="H1154" i="116"/>
  <c r="J1154" i="116" s="1"/>
  <c r="E1154" i="116"/>
  <c r="G1154" i="116" s="1"/>
  <c r="H1153" i="116"/>
  <c r="J1153" i="116" s="1"/>
  <c r="E1153" i="116"/>
  <c r="G1153" i="116" s="1"/>
  <c r="H1152" i="116"/>
  <c r="J1152" i="116" s="1"/>
  <c r="E1152" i="116"/>
  <c r="G1152" i="116" s="1"/>
  <c r="H1151" i="116"/>
  <c r="J1151" i="116" s="1"/>
  <c r="E1151" i="116"/>
  <c r="G1151" i="116" s="1"/>
  <c r="H1150" i="116"/>
  <c r="E1150" i="116"/>
  <c r="G1150" i="116" s="1"/>
  <c r="H1149" i="116"/>
  <c r="E1149" i="116"/>
  <c r="G1149" i="116" s="1"/>
  <c r="H1148" i="116"/>
  <c r="E1148" i="116"/>
  <c r="G1148" i="116" s="1"/>
  <c r="H1147" i="116"/>
  <c r="E1147" i="116"/>
  <c r="G1147" i="116" s="1"/>
  <c r="H1146" i="116"/>
  <c r="E1146" i="116"/>
  <c r="G1146" i="116" s="1"/>
  <c r="H1145" i="116"/>
  <c r="E1145" i="116"/>
  <c r="G1145" i="116" s="1"/>
  <c r="H1144" i="116"/>
  <c r="E1144" i="116"/>
  <c r="G1144" i="116" s="1"/>
  <c r="H1143" i="116"/>
  <c r="E1143" i="116"/>
  <c r="G1143" i="116" s="1"/>
  <c r="H1142" i="116"/>
  <c r="G1142" i="116"/>
  <c r="E1142" i="116"/>
  <c r="H1141" i="116"/>
  <c r="J1141" i="116" s="1"/>
  <c r="E1141" i="116"/>
  <c r="G1141" i="116" s="1"/>
  <c r="J1140" i="116"/>
  <c r="J1126" i="116"/>
  <c r="J1127" i="116" s="1"/>
  <c r="C1126" i="116"/>
  <c r="H1125" i="116"/>
  <c r="E1125" i="116"/>
  <c r="G1125" i="116" s="1"/>
  <c r="H1124" i="116"/>
  <c r="J1124" i="116" s="1"/>
  <c r="E1124" i="116"/>
  <c r="G1124" i="116" s="1"/>
  <c r="H1123" i="116"/>
  <c r="J1123" i="116" s="1"/>
  <c r="E1123" i="116"/>
  <c r="G1123" i="116" s="1"/>
  <c r="H1122" i="116"/>
  <c r="J1122" i="116" s="1"/>
  <c r="E1122" i="116"/>
  <c r="G1122" i="116" s="1"/>
  <c r="H1121" i="116"/>
  <c r="J1121" i="116" s="1"/>
  <c r="E1121" i="116"/>
  <c r="G1121" i="116" s="1"/>
  <c r="H1120" i="116"/>
  <c r="J1120" i="116" s="1"/>
  <c r="E1120" i="116"/>
  <c r="G1120" i="116" s="1"/>
  <c r="H1119" i="116"/>
  <c r="J1119" i="116" s="1"/>
  <c r="E1119" i="116"/>
  <c r="G1119" i="116" s="1"/>
  <c r="H1118" i="116"/>
  <c r="J1118" i="116" s="1"/>
  <c r="E1118" i="116"/>
  <c r="G1118" i="116" s="1"/>
  <c r="H1117" i="116"/>
  <c r="E1117" i="116"/>
  <c r="G1117" i="116" s="1"/>
  <c r="H1116" i="116"/>
  <c r="E1116" i="116"/>
  <c r="G1116" i="116" s="1"/>
  <c r="H1115" i="116"/>
  <c r="E1115" i="116"/>
  <c r="G1115" i="116" s="1"/>
  <c r="H1114" i="116"/>
  <c r="E1114" i="116"/>
  <c r="G1114" i="116" s="1"/>
  <c r="H1113" i="116"/>
  <c r="G1113" i="116"/>
  <c r="E1113" i="116"/>
  <c r="H1112" i="116"/>
  <c r="E1112" i="116"/>
  <c r="G1112" i="116" s="1"/>
  <c r="H1111" i="116"/>
  <c r="E1111" i="116"/>
  <c r="G1111" i="116" s="1"/>
  <c r="H1110" i="116"/>
  <c r="E1110" i="116"/>
  <c r="G1110" i="116" s="1"/>
  <c r="H1109" i="116"/>
  <c r="E1109" i="116"/>
  <c r="J1108" i="116"/>
  <c r="H1108" i="116"/>
  <c r="E1108" i="116"/>
  <c r="G1108" i="116" s="1"/>
  <c r="J1107" i="116"/>
  <c r="J1093" i="116"/>
  <c r="J1094" i="116" s="1"/>
  <c r="C1093" i="116"/>
  <c r="H1092" i="116"/>
  <c r="E1092" i="116"/>
  <c r="G1092" i="116" s="1"/>
  <c r="H1091" i="116"/>
  <c r="J1091" i="116" s="1"/>
  <c r="E1091" i="116"/>
  <c r="G1091" i="116" s="1"/>
  <c r="H1090" i="116"/>
  <c r="J1090" i="116" s="1"/>
  <c r="E1090" i="116"/>
  <c r="G1090" i="116" s="1"/>
  <c r="J1089" i="116"/>
  <c r="H1089" i="116"/>
  <c r="E1089" i="116"/>
  <c r="G1089" i="116" s="1"/>
  <c r="H1088" i="116"/>
  <c r="J1088" i="116" s="1"/>
  <c r="E1088" i="116"/>
  <c r="G1088" i="116" s="1"/>
  <c r="H1087" i="116"/>
  <c r="J1087" i="116" s="1"/>
  <c r="E1087" i="116"/>
  <c r="G1087" i="116" s="1"/>
  <c r="H1086" i="116"/>
  <c r="J1086" i="116" s="1"/>
  <c r="E1086" i="116"/>
  <c r="G1086" i="116" s="1"/>
  <c r="H1085" i="116"/>
  <c r="J1085" i="116" s="1"/>
  <c r="E1085" i="116"/>
  <c r="G1085" i="116" s="1"/>
  <c r="H1084" i="116"/>
  <c r="E1084" i="116"/>
  <c r="G1084" i="116" s="1"/>
  <c r="H1083" i="116"/>
  <c r="E1083" i="116"/>
  <c r="G1083" i="116" s="1"/>
  <c r="H1082" i="116"/>
  <c r="E1082" i="116"/>
  <c r="G1082" i="116" s="1"/>
  <c r="H1081" i="116"/>
  <c r="E1081" i="116"/>
  <c r="G1081" i="116" s="1"/>
  <c r="H1080" i="116"/>
  <c r="E1080" i="116"/>
  <c r="G1080" i="116" s="1"/>
  <c r="H1079" i="116"/>
  <c r="E1079" i="116"/>
  <c r="G1079" i="116" s="1"/>
  <c r="H1078" i="116"/>
  <c r="E1078" i="116"/>
  <c r="G1078" i="116" s="1"/>
  <c r="H1077" i="116"/>
  <c r="E1077" i="116"/>
  <c r="G1077" i="116" s="1"/>
  <c r="H1076" i="116"/>
  <c r="G1076" i="116"/>
  <c r="E1076" i="116"/>
  <c r="H1075" i="116"/>
  <c r="J1075" i="116" s="1"/>
  <c r="E1075" i="116"/>
  <c r="J1074" i="116"/>
  <c r="J1060" i="116"/>
  <c r="J1061" i="116" s="1"/>
  <c r="C1060" i="116"/>
  <c r="H1059" i="116"/>
  <c r="E1059" i="116"/>
  <c r="G1059" i="116" s="1"/>
  <c r="H1058" i="116"/>
  <c r="J1058" i="116" s="1"/>
  <c r="E1058" i="116"/>
  <c r="G1058" i="116" s="1"/>
  <c r="H1057" i="116"/>
  <c r="J1057" i="116" s="1"/>
  <c r="E1057" i="116"/>
  <c r="G1057" i="116" s="1"/>
  <c r="H1056" i="116"/>
  <c r="J1056" i="116" s="1"/>
  <c r="E1056" i="116"/>
  <c r="G1056" i="116" s="1"/>
  <c r="H1055" i="116"/>
  <c r="J1055" i="116" s="1"/>
  <c r="E1055" i="116"/>
  <c r="G1055" i="116" s="1"/>
  <c r="H1054" i="116"/>
  <c r="J1054" i="116" s="1"/>
  <c r="E1054" i="116"/>
  <c r="G1054" i="116" s="1"/>
  <c r="H1053" i="116"/>
  <c r="J1053" i="116" s="1"/>
  <c r="E1053" i="116"/>
  <c r="G1053" i="116" s="1"/>
  <c r="H1052" i="116"/>
  <c r="J1052" i="116" s="1"/>
  <c r="E1052" i="116"/>
  <c r="G1052" i="116" s="1"/>
  <c r="H1051" i="116"/>
  <c r="E1051" i="116"/>
  <c r="G1051" i="116" s="1"/>
  <c r="H1050" i="116"/>
  <c r="E1050" i="116"/>
  <c r="G1050" i="116" s="1"/>
  <c r="H1049" i="116"/>
  <c r="E1049" i="116"/>
  <c r="G1049" i="116" s="1"/>
  <c r="H1048" i="116"/>
  <c r="E1048" i="116"/>
  <c r="G1048" i="116" s="1"/>
  <c r="H1047" i="116"/>
  <c r="E1047" i="116"/>
  <c r="G1047" i="116" s="1"/>
  <c r="H1046" i="116"/>
  <c r="E1046" i="116"/>
  <c r="G1046" i="116" s="1"/>
  <c r="H1045" i="116"/>
  <c r="E1045" i="116"/>
  <c r="G1045" i="116" s="1"/>
  <c r="H1044" i="116"/>
  <c r="E1044" i="116"/>
  <c r="G1044" i="116" s="1"/>
  <c r="H1043" i="116"/>
  <c r="E1043" i="116"/>
  <c r="H1042" i="116"/>
  <c r="J1042" i="116" s="1"/>
  <c r="G1042" i="116"/>
  <c r="E1042" i="116"/>
  <c r="J1041" i="116"/>
  <c r="C1027" i="116"/>
  <c r="H1026" i="116"/>
  <c r="J1026" i="116" s="1"/>
  <c r="E1026" i="116"/>
  <c r="G1026" i="116" s="1"/>
  <c r="H1025" i="116"/>
  <c r="J1025" i="116" s="1"/>
  <c r="E1025" i="116"/>
  <c r="G1025" i="116" s="1"/>
  <c r="H1024" i="116"/>
  <c r="J1024" i="116" s="1"/>
  <c r="E1024" i="116"/>
  <c r="G1024" i="116" s="1"/>
  <c r="J1023" i="116"/>
  <c r="H1023" i="116"/>
  <c r="G1023" i="116"/>
  <c r="E1023" i="116"/>
  <c r="H1022" i="116"/>
  <c r="J1022" i="116" s="1"/>
  <c r="E1022" i="116"/>
  <c r="G1022" i="116" s="1"/>
  <c r="H1021" i="116"/>
  <c r="J1021" i="116" s="1"/>
  <c r="E1021" i="116"/>
  <c r="G1021" i="116" s="1"/>
  <c r="H1020" i="116"/>
  <c r="J1020" i="116" s="1"/>
  <c r="E1020" i="116"/>
  <c r="G1020" i="116" s="1"/>
  <c r="H1019" i="116"/>
  <c r="J1019" i="116" s="1"/>
  <c r="E1019" i="116"/>
  <c r="G1019" i="116" s="1"/>
  <c r="H1018" i="116"/>
  <c r="J1018" i="116" s="1"/>
  <c r="G1018" i="116"/>
  <c r="E1018" i="116"/>
  <c r="H1017" i="116"/>
  <c r="J1017" i="116" s="1"/>
  <c r="E1017" i="116"/>
  <c r="G1017" i="116" s="1"/>
  <c r="H1016" i="116"/>
  <c r="J1016" i="116" s="1"/>
  <c r="E1016" i="116"/>
  <c r="G1016" i="116" s="1"/>
  <c r="H1015" i="116"/>
  <c r="J1015" i="116" s="1"/>
  <c r="E1015" i="116"/>
  <c r="G1015" i="116" s="1"/>
  <c r="H1014" i="116"/>
  <c r="J1014" i="116" s="1"/>
  <c r="E1014" i="116"/>
  <c r="G1014" i="116" s="1"/>
  <c r="H1013" i="116"/>
  <c r="J1013" i="116" s="1"/>
  <c r="E1013" i="116"/>
  <c r="G1013" i="116" s="1"/>
  <c r="H1012" i="116"/>
  <c r="J1012" i="116" s="1"/>
  <c r="E1012" i="116"/>
  <c r="G1012" i="116" s="1"/>
  <c r="J1011" i="116"/>
  <c r="H1011" i="116"/>
  <c r="E1011" i="116"/>
  <c r="G1011" i="116" s="1"/>
  <c r="H1010" i="116"/>
  <c r="J1010" i="116" s="1"/>
  <c r="E1010" i="116"/>
  <c r="G1010" i="116" s="1"/>
  <c r="H1009" i="116"/>
  <c r="J1009" i="116" s="1"/>
  <c r="E1009" i="116"/>
  <c r="G1009" i="116" s="1"/>
  <c r="C994" i="116"/>
  <c r="H993" i="116"/>
  <c r="J993" i="116" s="1"/>
  <c r="E993" i="116"/>
  <c r="G993" i="116" s="1"/>
  <c r="H992" i="116"/>
  <c r="J992" i="116" s="1"/>
  <c r="E992" i="116"/>
  <c r="G992" i="116" s="1"/>
  <c r="H991" i="116"/>
  <c r="J991" i="116" s="1"/>
  <c r="E991" i="116"/>
  <c r="G991" i="116" s="1"/>
  <c r="H990" i="116"/>
  <c r="J990" i="116" s="1"/>
  <c r="E990" i="116"/>
  <c r="G990" i="116" s="1"/>
  <c r="H989" i="116"/>
  <c r="J989" i="116" s="1"/>
  <c r="E989" i="116"/>
  <c r="G989" i="116" s="1"/>
  <c r="H988" i="116"/>
  <c r="J988" i="116" s="1"/>
  <c r="E988" i="116"/>
  <c r="G988" i="116" s="1"/>
  <c r="J987" i="116"/>
  <c r="H987" i="116"/>
  <c r="E987" i="116"/>
  <c r="G987" i="116" s="1"/>
  <c r="H986" i="116"/>
  <c r="J986" i="116" s="1"/>
  <c r="G986" i="116"/>
  <c r="E986" i="116"/>
  <c r="H985" i="116"/>
  <c r="J985" i="116" s="1"/>
  <c r="E985" i="116"/>
  <c r="G985" i="116" s="1"/>
  <c r="H984" i="116"/>
  <c r="J984" i="116" s="1"/>
  <c r="E984" i="116"/>
  <c r="G984" i="116" s="1"/>
  <c r="H983" i="116"/>
  <c r="J983" i="116" s="1"/>
  <c r="E983" i="116"/>
  <c r="G983" i="116" s="1"/>
  <c r="H982" i="116"/>
  <c r="J982" i="116" s="1"/>
  <c r="E982" i="116"/>
  <c r="G982" i="116" s="1"/>
  <c r="H981" i="116"/>
  <c r="J981" i="116" s="1"/>
  <c r="E981" i="116"/>
  <c r="G981" i="116" s="1"/>
  <c r="J980" i="116"/>
  <c r="H980" i="116"/>
  <c r="E980" i="116"/>
  <c r="G980" i="116" s="1"/>
  <c r="H979" i="116"/>
  <c r="J979" i="116" s="1"/>
  <c r="E979" i="116"/>
  <c r="G979" i="116" s="1"/>
  <c r="H978" i="116"/>
  <c r="J978" i="116" s="1"/>
  <c r="E978" i="116"/>
  <c r="G978" i="116" s="1"/>
  <c r="H977" i="116"/>
  <c r="J977" i="116" s="1"/>
  <c r="E977" i="116"/>
  <c r="G977" i="116" s="1"/>
  <c r="H976" i="116"/>
  <c r="J976" i="116" s="1"/>
  <c r="E976" i="116"/>
  <c r="G976" i="116" s="1"/>
  <c r="C961" i="116"/>
  <c r="H960" i="116"/>
  <c r="J960" i="116" s="1"/>
  <c r="E960" i="116"/>
  <c r="G960" i="116" s="1"/>
  <c r="H959" i="116"/>
  <c r="J959" i="116" s="1"/>
  <c r="E959" i="116"/>
  <c r="G959" i="116" s="1"/>
  <c r="H958" i="116"/>
  <c r="J958" i="116" s="1"/>
  <c r="E958" i="116"/>
  <c r="G958" i="116" s="1"/>
  <c r="H957" i="116"/>
  <c r="J957" i="116" s="1"/>
  <c r="E957" i="116"/>
  <c r="G957" i="116" s="1"/>
  <c r="H956" i="116"/>
  <c r="J956" i="116" s="1"/>
  <c r="E956" i="116"/>
  <c r="G956" i="116" s="1"/>
  <c r="H955" i="116"/>
  <c r="J955" i="116" s="1"/>
  <c r="E955" i="116"/>
  <c r="G955" i="116" s="1"/>
  <c r="H954" i="116"/>
  <c r="J954" i="116" s="1"/>
  <c r="E954" i="116"/>
  <c r="G954" i="116" s="1"/>
  <c r="H953" i="116"/>
  <c r="J953" i="116" s="1"/>
  <c r="E953" i="116"/>
  <c r="G953" i="116" s="1"/>
  <c r="H952" i="116"/>
  <c r="J952" i="116" s="1"/>
  <c r="E952" i="116"/>
  <c r="G952" i="116" s="1"/>
  <c r="H951" i="116"/>
  <c r="J951" i="116" s="1"/>
  <c r="E951" i="116"/>
  <c r="G951" i="116" s="1"/>
  <c r="H950" i="116"/>
  <c r="J950" i="116" s="1"/>
  <c r="E950" i="116"/>
  <c r="G950" i="116" s="1"/>
  <c r="H949" i="116"/>
  <c r="J949" i="116" s="1"/>
  <c r="E949" i="116"/>
  <c r="G949" i="116" s="1"/>
  <c r="J948" i="116"/>
  <c r="H948" i="116"/>
  <c r="E948" i="116"/>
  <c r="G948" i="116" s="1"/>
  <c r="H947" i="116"/>
  <c r="J947" i="116" s="1"/>
  <c r="E947" i="116"/>
  <c r="G947" i="116" s="1"/>
  <c r="H946" i="116"/>
  <c r="J946" i="116" s="1"/>
  <c r="E946" i="116"/>
  <c r="G946" i="116" s="1"/>
  <c r="H945" i="116"/>
  <c r="J945" i="116" s="1"/>
  <c r="E945" i="116"/>
  <c r="G945" i="116" s="1"/>
  <c r="H944" i="116"/>
  <c r="J944" i="116" s="1"/>
  <c r="E944" i="116"/>
  <c r="G944" i="116" s="1"/>
  <c r="H943" i="116"/>
  <c r="J943" i="116" s="1"/>
  <c r="E943" i="116"/>
  <c r="G943" i="116" s="1"/>
  <c r="C928" i="116"/>
  <c r="H927" i="116"/>
  <c r="J927" i="116" s="1"/>
  <c r="E927" i="116"/>
  <c r="G927" i="116" s="1"/>
  <c r="H926" i="116"/>
  <c r="J926" i="116" s="1"/>
  <c r="E926" i="116"/>
  <c r="G926" i="116" s="1"/>
  <c r="H925" i="116"/>
  <c r="J925" i="116" s="1"/>
  <c r="E925" i="116"/>
  <c r="G925" i="116" s="1"/>
  <c r="H924" i="116"/>
  <c r="J924" i="116" s="1"/>
  <c r="E924" i="116"/>
  <c r="G924" i="116" s="1"/>
  <c r="H923" i="116"/>
  <c r="J923" i="116" s="1"/>
  <c r="E923" i="116"/>
  <c r="G923" i="116" s="1"/>
  <c r="H922" i="116"/>
  <c r="J922" i="116" s="1"/>
  <c r="E922" i="116"/>
  <c r="G922" i="116" s="1"/>
  <c r="H921" i="116"/>
  <c r="J921" i="116" s="1"/>
  <c r="E921" i="116"/>
  <c r="G921" i="116" s="1"/>
  <c r="J920" i="116"/>
  <c r="H920" i="116"/>
  <c r="E920" i="116"/>
  <c r="G920" i="116" s="1"/>
  <c r="H919" i="116"/>
  <c r="J919" i="116" s="1"/>
  <c r="G919" i="116"/>
  <c r="E919" i="116"/>
  <c r="H918" i="116"/>
  <c r="J918" i="116" s="1"/>
  <c r="E918" i="116"/>
  <c r="G918" i="116" s="1"/>
  <c r="J917" i="116"/>
  <c r="H917" i="116"/>
  <c r="E917" i="116"/>
  <c r="G917" i="116" s="1"/>
  <c r="H916" i="116"/>
  <c r="J916" i="116" s="1"/>
  <c r="E916" i="116"/>
  <c r="G916" i="116" s="1"/>
  <c r="H915" i="116"/>
  <c r="J915" i="116" s="1"/>
  <c r="E915" i="116"/>
  <c r="G915" i="116" s="1"/>
  <c r="H914" i="116"/>
  <c r="J914" i="116" s="1"/>
  <c r="E914" i="116"/>
  <c r="G914" i="116" s="1"/>
  <c r="H913" i="116"/>
  <c r="J913" i="116" s="1"/>
  <c r="E913" i="116"/>
  <c r="G913" i="116" s="1"/>
  <c r="H912" i="116"/>
  <c r="J912" i="116" s="1"/>
  <c r="E912" i="116"/>
  <c r="G912" i="116" s="1"/>
  <c r="H911" i="116"/>
  <c r="J911" i="116" s="1"/>
  <c r="E911" i="116"/>
  <c r="G911" i="116" s="1"/>
  <c r="H910" i="116"/>
  <c r="J910" i="116" s="1"/>
  <c r="E910" i="116"/>
  <c r="C895" i="116"/>
  <c r="H894" i="116"/>
  <c r="J894" i="116" s="1"/>
  <c r="E894" i="116"/>
  <c r="G894" i="116" s="1"/>
  <c r="H893" i="116"/>
  <c r="J893" i="116" s="1"/>
  <c r="G893" i="116"/>
  <c r="E893" i="116"/>
  <c r="H892" i="116"/>
  <c r="J892" i="116" s="1"/>
  <c r="E892" i="116"/>
  <c r="G892" i="116" s="1"/>
  <c r="H891" i="116"/>
  <c r="J891" i="116" s="1"/>
  <c r="E891" i="116"/>
  <c r="G891" i="116" s="1"/>
  <c r="H890" i="116"/>
  <c r="J890" i="116" s="1"/>
  <c r="G890" i="116"/>
  <c r="E890" i="116"/>
  <c r="H889" i="116"/>
  <c r="J889" i="116" s="1"/>
  <c r="E889" i="116"/>
  <c r="G889" i="116" s="1"/>
  <c r="H888" i="116"/>
  <c r="J888" i="116" s="1"/>
  <c r="E888" i="116"/>
  <c r="G888" i="116" s="1"/>
  <c r="H887" i="116"/>
  <c r="J887" i="116" s="1"/>
  <c r="E887" i="116"/>
  <c r="G887" i="116" s="1"/>
  <c r="H886" i="116"/>
  <c r="J886" i="116" s="1"/>
  <c r="E886" i="116"/>
  <c r="G886" i="116" s="1"/>
  <c r="H885" i="116"/>
  <c r="J885" i="116" s="1"/>
  <c r="E885" i="116"/>
  <c r="G885" i="116" s="1"/>
  <c r="H884" i="116"/>
  <c r="J884" i="116" s="1"/>
  <c r="E884" i="116"/>
  <c r="G884" i="116" s="1"/>
  <c r="H883" i="116"/>
  <c r="J883" i="116" s="1"/>
  <c r="E883" i="116"/>
  <c r="G883" i="116" s="1"/>
  <c r="H882" i="116"/>
  <c r="J882" i="116" s="1"/>
  <c r="E882" i="116"/>
  <c r="G882" i="116" s="1"/>
  <c r="H881" i="116"/>
  <c r="J881" i="116" s="1"/>
  <c r="E881" i="116"/>
  <c r="G881" i="116" s="1"/>
  <c r="H880" i="116"/>
  <c r="J880" i="116" s="1"/>
  <c r="E880" i="116"/>
  <c r="G880" i="116" s="1"/>
  <c r="H879" i="116"/>
  <c r="J879" i="116" s="1"/>
  <c r="E879" i="116"/>
  <c r="G879" i="116" s="1"/>
  <c r="H878" i="116"/>
  <c r="J878" i="116" s="1"/>
  <c r="E878" i="116"/>
  <c r="G878" i="116" s="1"/>
  <c r="H877" i="116"/>
  <c r="J877" i="116" s="1"/>
  <c r="E877" i="116"/>
  <c r="G877" i="116" s="1"/>
  <c r="C862" i="116"/>
  <c r="H861" i="116"/>
  <c r="J861" i="116" s="1"/>
  <c r="E861" i="116"/>
  <c r="G861" i="116" s="1"/>
  <c r="H860" i="116"/>
  <c r="J860" i="116" s="1"/>
  <c r="E860" i="116"/>
  <c r="G860" i="116" s="1"/>
  <c r="H859" i="116"/>
  <c r="J859" i="116" s="1"/>
  <c r="E859" i="116"/>
  <c r="G859" i="116" s="1"/>
  <c r="H858" i="116"/>
  <c r="J858" i="116" s="1"/>
  <c r="E858" i="116"/>
  <c r="G858" i="116" s="1"/>
  <c r="H857" i="116"/>
  <c r="J857" i="116" s="1"/>
  <c r="E857" i="116"/>
  <c r="G857" i="116" s="1"/>
  <c r="H856" i="116"/>
  <c r="J856" i="116" s="1"/>
  <c r="E856" i="116"/>
  <c r="G856" i="116" s="1"/>
  <c r="H855" i="116"/>
  <c r="J855" i="116" s="1"/>
  <c r="E855" i="116"/>
  <c r="G855" i="116" s="1"/>
  <c r="H854" i="116"/>
  <c r="J854" i="116" s="1"/>
  <c r="E854" i="116"/>
  <c r="G854" i="116" s="1"/>
  <c r="H853" i="116"/>
  <c r="J853" i="116" s="1"/>
  <c r="E853" i="116"/>
  <c r="G853" i="116" s="1"/>
  <c r="J852" i="116"/>
  <c r="H852" i="116"/>
  <c r="E852" i="116"/>
  <c r="G852" i="116" s="1"/>
  <c r="H851" i="116"/>
  <c r="J851" i="116" s="1"/>
  <c r="E851" i="116"/>
  <c r="G851" i="116" s="1"/>
  <c r="H850" i="116"/>
  <c r="J850" i="116" s="1"/>
  <c r="E850" i="116"/>
  <c r="G850" i="116" s="1"/>
  <c r="H849" i="116"/>
  <c r="J849" i="116" s="1"/>
  <c r="E849" i="116"/>
  <c r="G849" i="116" s="1"/>
  <c r="H848" i="116"/>
  <c r="J848" i="116" s="1"/>
  <c r="E848" i="116"/>
  <c r="G848" i="116" s="1"/>
  <c r="H847" i="116"/>
  <c r="J847" i="116" s="1"/>
  <c r="E847" i="116"/>
  <c r="G847" i="116" s="1"/>
  <c r="H846" i="116"/>
  <c r="J846" i="116" s="1"/>
  <c r="E846" i="116"/>
  <c r="G846" i="116" s="1"/>
  <c r="H845" i="116"/>
  <c r="J845" i="116" s="1"/>
  <c r="E845" i="116"/>
  <c r="G845" i="116" s="1"/>
  <c r="H844" i="116"/>
  <c r="J844" i="116" s="1"/>
  <c r="E844" i="116"/>
  <c r="G844" i="116" s="1"/>
  <c r="C829" i="116"/>
  <c r="H828" i="116"/>
  <c r="J828" i="116" s="1"/>
  <c r="E828" i="116"/>
  <c r="G828" i="116" s="1"/>
  <c r="H827" i="116"/>
  <c r="J827" i="116" s="1"/>
  <c r="E827" i="116"/>
  <c r="G827" i="116" s="1"/>
  <c r="H826" i="116"/>
  <c r="J826" i="116" s="1"/>
  <c r="E826" i="116"/>
  <c r="G826" i="116" s="1"/>
  <c r="H825" i="116"/>
  <c r="J825" i="116" s="1"/>
  <c r="E825" i="116"/>
  <c r="G825" i="116" s="1"/>
  <c r="H824" i="116"/>
  <c r="J824" i="116" s="1"/>
  <c r="E824" i="116"/>
  <c r="G824" i="116" s="1"/>
  <c r="H823" i="116"/>
  <c r="J823" i="116" s="1"/>
  <c r="E823" i="116"/>
  <c r="G823" i="116" s="1"/>
  <c r="J822" i="116"/>
  <c r="H822" i="116"/>
  <c r="E822" i="116"/>
  <c r="G822" i="116" s="1"/>
  <c r="H821" i="116"/>
  <c r="J821" i="116" s="1"/>
  <c r="E821" i="116"/>
  <c r="G821" i="116" s="1"/>
  <c r="H820" i="116"/>
  <c r="J820" i="116" s="1"/>
  <c r="E820" i="116"/>
  <c r="G820" i="116" s="1"/>
  <c r="H819" i="116"/>
  <c r="J819" i="116" s="1"/>
  <c r="E819" i="116"/>
  <c r="G819" i="116" s="1"/>
  <c r="H818" i="116"/>
  <c r="J818" i="116" s="1"/>
  <c r="E818" i="116"/>
  <c r="G818" i="116" s="1"/>
  <c r="H817" i="116"/>
  <c r="J817" i="116" s="1"/>
  <c r="E817" i="116"/>
  <c r="G817" i="116" s="1"/>
  <c r="H816" i="116"/>
  <c r="J816" i="116" s="1"/>
  <c r="E816" i="116"/>
  <c r="H815" i="116"/>
  <c r="J815" i="116" s="1"/>
  <c r="E815" i="116"/>
  <c r="G815" i="116" s="1"/>
  <c r="H814" i="116"/>
  <c r="J814" i="116" s="1"/>
  <c r="E814" i="116"/>
  <c r="G814" i="116" s="1"/>
  <c r="H813" i="116"/>
  <c r="J813" i="116" s="1"/>
  <c r="G813" i="116"/>
  <c r="E813" i="116"/>
  <c r="H812" i="116"/>
  <c r="J812" i="116" s="1"/>
  <c r="E812" i="116"/>
  <c r="G812" i="116" s="1"/>
  <c r="H811" i="116"/>
  <c r="J811" i="116" s="1"/>
  <c r="E811" i="116"/>
  <c r="G811" i="116" s="1"/>
  <c r="C796" i="116"/>
  <c r="H795" i="116"/>
  <c r="J795" i="116" s="1"/>
  <c r="E795" i="116"/>
  <c r="G795" i="116" s="1"/>
  <c r="H794" i="116"/>
  <c r="J794" i="116" s="1"/>
  <c r="E794" i="116"/>
  <c r="G794" i="116" s="1"/>
  <c r="H793" i="116"/>
  <c r="J793" i="116" s="1"/>
  <c r="E793" i="116"/>
  <c r="G793" i="116" s="1"/>
  <c r="H792" i="116"/>
  <c r="J792" i="116" s="1"/>
  <c r="E792" i="116"/>
  <c r="G792" i="116" s="1"/>
  <c r="H791" i="116"/>
  <c r="J791" i="116" s="1"/>
  <c r="E791" i="116"/>
  <c r="G791" i="116" s="1"/>
  <c r="H790" i="116"/>
  <c r="J790" i="116" s="1"/>
  <c r="E790" i="116"/>
  <c r="G790" i="116" s="1"/>
  <c r="H789" i="116"/>
  <c r="J789" i="116" s="1"/>
  <c r="E789" i="116"/>
  <c r="G789" i="116" s="1"/>
  <c r="H788" i="116"/>
  <c r="J788" i="116" s="1"/>
  <c r="E788" i="116"/>
  <c r="G788" i="116" s="1"/>
  <c r="H787" i="116"/>
  <c r="J787" i="116" s="1"/>
  <c r="E787" i="116"/>
  <c r="G787" i="116" s="1"/>
  <c r="H786" i="116"/>
  <c r="J786" i="116" s="1"/>
  <c r="E786" i="116"/>
  <c r="G786" i="116" s="1"/>
  <c r="H785" i="116"/>
  <c r="J785" i="116" s="1"/>
  <c r="E785" i="116"/>
  <c r="G785" i="116" s="1"/>
  <c r="H784" i="116"/>
  <c r="J784" i="116" s="1"/>
  <c r="E784" i="116"/>
  <c r="G784" i="116" s="1"/>
  <c r="H783" i="116"/>
  <c r="J783" i="116" s="1"/>
  <c r="G783" i="116"/>
  <c r="E783" i="116"/>
  <c r="H782" i="116"/>
  <c r="J782" i="116" s="1"/>
  <c r="E782" i="116"/>
  <c r="G782" i="116" s="1"/>
  <c r="J781" i="116"/>
  <c r="H781" i="116"/>
  <c r="G781" i="116"/>
  <c r="E781" i="116"/>
  <c r="H780" i="116"/>
  <c r="J780" i="116" s="1"/>
  <c r="E780" i="116"/>
  <c r="G780" i="116" s="1"/>
  <c r="J779" i="116"/>
  <c r="H779" i="116"/>
  <c r="E779" i="116"/>
  <c r="G779" i="116" s="1"/>
  <c r="H778" i="116"/>
  <c r="J778" i="116" s="1"/>
  <c r="E778" i="116"/>
  <c r="C763" i="116"/>
  <c r="H762" i="116"/>
  <c r="J762" i="116" s="1"/>
  <c r="G762" i="116"/>
  <c r="E762" i="116"/>
  <c r="H761" i="116"/>
  <c r="J761" i="116" s="1"/>
  <c r="E761" i="116"/>
  <c r="G761" i="116" s="1"/>
  <c r="H760" i="116"/>
  <c r="J760" i="116" s="1"/>
  <c r="E760" i="116"/>
  <c r="G760" i="116" s="1"/>
  <c r="H759" i="116"/>
  <c r="J759" i="116" s="1"/>
  <c r="E759" i="116"/>
  <c r="G759" i="116" s="1"/>
  <c r="H758" i="116"/>
  <c r="J758" i="116" s="1"/>
  <c r="E758" i="116"/>
  <c r="G758" i="116" s="1"/>
  <c r="H757" i="116"/>
  <c r="J757" i="116" s="1"/>
  <c r="E757" i="116"/>
  <c r="G757" i="116" s="1"/>
  <c r="H756" i="116"/>
  <c r="J756" i="116" s="1"/>
  <c r="E756" i="116"/>
  <c r="G756" i="116" s="1"/>
  <c r="H755" i="116"/>
  <c r="J755" i="116" s="1"/>
  <c r="E755" i="116"/>
  <c r="G755" i="116" s="1"/>
  <c r="H754" i="116"/>
  <c r="J754" i="116" s="1"/>
  <c r="E754" i="116"/>
  <c r="G754" i="116" s="1"/>
  <c r="H753" i="116"/>
  <c r="J753" i="116" s="1"/>
  <c r="E753" i="116"/>
  <c r="G753" i="116" s="1"/>
  <c r="H752" i="116"/>
  <c r="J752" i="116" s="1"/>
  <c r="E752" i="116"/>
  <c r="G752" i="116" s="1"/>
  <c r="H751" i="116"/>
  <c r="J751" i="116" s="1"/>
  <c r="E751" i="116"/>
  <c r="G751" i="116" s="1"/>
  <c r="H750" i="116"/>
  <c r="J750" i="116" s="1"/>
  <c r="E750" i="116"/>
  <c r="G750" i="116" s="1"/>
  <c r="J749" i="116"/>
  <c r="H749" i="116"/>
  <c r="E749" i="116"/>
  <c r="G749" i="116" s="1"/>
  <c r="H748" i="116"/>
  <c r="J748" i="116" s="1"/>
  <c r="E748" i="116"/>
  <c r="G748" i="116" s="1"/>
  <c r="H747" i="116"/>
  <c r="J747" i="116" s="1"/>
  <c r="E747" i="116"/>
  <c r="G747" i="116" s="1"/>
  <c r="H746" i="116"/>
  <c r="J746" i="116" s="1"/>
  <c r="E746" i="116"/>
  <c r="G746" i="116" s="1"/>
  <c r="H745" i="116"/>
  <c r="J745" i="116" s="1"/>
  <c r="G745" i="116"/>
  <c r="E745" i="116"/>
  <c r="C730" i="116"/>
  <c r="H729" i="116"/>
  <c r="J729" i="116" s="1"/>
  <c r="E729" i="116"/>
  <c r="G729" i="116" s="1"/>
  <c r="H728" i="116"/>
  <c r="J728" i="116" s="1"/>
  <c r="E728" i="116"/>
  <c r="G728" i="116" s="1"/>
  <c r="H727" i="116"/>
  <c r="J727" i="116" s="1"/>
  <c r="E727" i="116"/>
  <c r="G727" i="116" s="1"/>
  <c r="H726" i="116"/>
  <c r="J726" i="116" s="1"/>
  <c r="E726" i="116"/>
  <c r="G726" i="116" s="1"/>
  <c r="J725" i="116"/>
  <c r="H725" i="116"/>
  <c r="E725" i="116"/>
  <c r="G725" i="116" s="1"/>
  <c r="J724" i="116"/>
  <c r="H724" i="116"/>
  <c r="E724" i="116"/>
  <c r="G724" i="116" s="1"/>
  <c r="H723" i="116"/>
  <c r="J723" i="116" s="1"/>
  <c r="E723" i="116"/>
  <c r="G723" i="116" s="1"/>
  <c r="H722" i="116"/>
  <c r="J722" i="116" s="1"/>
  <c r="E722" i="116"/>
  <c r="H721" i="116"/>
  <c r="J721" i="116" s="1"/>
  <c r="E721" i="116"/>
  <c r="G721" i="116" s="1"/>
  <c r="H720" i="116"/>
  <c r="J720" i="116" s="1"/>
  <c r="E720" i="116"/>
  <c r="G720" i="116" s="1"/>
  <c r="H719" i="116"/>
  <c r="J719" i="116" s="1"/>
  <c r="E719" i="116"/>
  <c r="G719" i="116" s="1"/>
  <c r="H718" i="116"/>
  <c r="J718" i="116" s="1"/>
  <c r="E718" i="116"/>
  <c r="G718" i="116" s="1"/>
  <c r="H717" i="116"/>
  <c r="J717" i="116" s="1"/>
  <c r="E717" i="116"/>
  <c r="G717" i="116" s="1"/>
  <c r="H716" i="116"/>
  <c r="J716" i="116" s="1"/>
  <c r="E716" i="116"/>
  <c r="G716" i="116" s="1"/>
  <c r="H715" i="116"/>
  <c r="J715" i="116" s="1"/>
  <c r="E715" i="116"/>
  <c r="G715" i="116" s="1"/>
  <c r="H714" i="116"/>
  <c r="J714" i="116" s="1"/>
  <c r="E714" i="116"/>
  <c r="G714" i="116" s="1"/>
  <c r="H713" i="116"/>
  <c r="J713" i="116" s="1"/>
  <c r="E713" i="116"/>
  <c r="G713" i="116" s="1"/>
  <c r="H712" i="116"/>
  <c r="J712" i="116" s="1"/>
  <c r="E712" i="116"/>
  <c r="G712" i="116" s="1"/>
  <c r="C697" i="116"/>
  <c r="H696" i="116"/>
  <c r="J696" i="116" s="1"/>
  <c r="E696" i="116"/>
  <c r="G696" i="116" s="1"/>
  <c r="H695" i="116"/>
  <c r="J695" i="116" s="1"/>
  <c r="E695" i="116"/>
  <c r="G695" i="116" s="1"/>
  <c r="H694" i="116"/>
  <c r="J694" i="116" s="1"/>
  <c r="E694" i="116"/>
  <c r="G694" i="116" s="1"/>
  <c r="H693" i="116"/>
  <c r="J693" i="116" s="1"/>
  <c r="E693" i="116"/>
  <c r="G693" i="116" s="1"/>
  <c r="H692" i="116"/>
  <c r="J692" i="116" s="1"/>
  <c r="E692" i="116"/>
  <c r="G692" i="116" s="1"/>
  <c r="H691" i="116"/>
  <c r="J691" i="116" s="1"/>
  <c r="E691" i="116"/>
  <c r="G691" i="116" s="1"/>
  <c r="H690" i="116"/>
  <c r="J690" i="116" s="1"/>
  <c r="E690" i="116"/>
  <c r="G690" i="116" s="1"/>
  <c r="H689" i="116"/>
  <c r="J689" i="116" s="1"/>
  <c r="E689" i="116"/>
  <c r="G689" i="116" s="1"/>
  <c r="J688" i="116"/>
  <c r="H688" i="116"/>
  <c r="E688" i="116"/>
  <c r="G688" i="116" s="1"/>
  <c r="J687" i="116"/>
  <c r="H687" i="116"/>
  <c r="E687" i="116"/>
  <c r="G687" i="116" s="1"/>
  <c r="H686" i="116"/>
  <c r="J686" i="116" s="1"/>
  <c r="E686" i="116"/>
  <c r="G686" i="116" s="1"/>
  <c r="H685" i="116"/>
  <c r="J685" i="116" s="1"/>
  <c r="G685" i="116"/>
  <c r="E685" i="116"/>
  <c r="H684" i="116"/>
  <c r="J684" i="116" s="1"/>
  <c r="E684" i="116"/>
  <c r="G684" i="116" s="1"/>
  <c r="H683" i="116"/>
  <c r="J683" i="116" s="1"/>
  <c r="E683" i="116"/>
  <c r="G683" i="116" s="1"/>
  <c r="H682" i="116"/>
  <c r="J682" i="116" s="1"/>
  <c r="E682" i="116"/>
  <c r="G682" i="116" s="1"/>
  <c r="J681" i="116"/>
  <c r="H681" i="116"/>
  <c r="E681" i="116"/>
  <c r="G681" i="116" s="1"/>
  <c r="H680" i="116"/>
  <c r="J680" i="116" s="1"/>
  <c r="E680" i="116"/>
  <c r="H679" i="116"/>
  <c r="J679" i="116" s="1"/>
  <c r="E679" i="116"/>
  <c r="G679" i="116" s="1"/>
  <c r="J665" i="116"/>
  <c r="J664" i="116"/>
  <c r="C664" i="116"/>
  <c r="H663" i="116"/>
  <c r="E663" i="116"/>
  <c r="G663" i="116" s="1"/>
  <c r="H662" i="116"/>
  <c r="J662" i="116" s="1"/>
  <c r="E662" i="116"/>
  <c r="G662" i="116" s="1"/>
  <c r="H661" i="116"/>
  <c r="J661" i="116" s="1"/>
  <c r="E661" i="116"/>
  <c r="G661" i="116" s="1"/>
  <c r="H660" i="116"/>
  <c r="J660" i="116" s="1"/>
  <c r="E660" i="116"/>
  <c r="G660" i="116" s="1"/>
  <c r="H659" i="116"/>
  <c r="J659" i="116" s="1"/>
  <c r="G659" i="116"/>
  <c r="E659" i="116"/>
  <c r="H658" i="116"/>
  <c r="J658" i="116" s="1"/>
  <c r="E658" i="116"/>
  <c r="G658" i="116" s="1"/>
  <c r="H657" i="116"/>
  <c r="J657" i="116" s="1"/>
  <c r="E657" i="116"/>
  <c r="G657" i="116" s="1"/>
  <c r="H656" i="116"/>
  <c r="J656" i="116" s="1"/>
  <c r="E656" i="116"/>
  <c r="G656" i="116" s="1"/>
  <c r="H655" i="116"/>
  <c r="E655" i="116"/>
  <c r="G655" i="116" s="1"/>
  <c r="H654" i="116"/>
  <c r="E654" i="116"/>
  <c r="G654" i="116" s="1"/>
  <c r="H653" i="116"/>
  <c r="E653" i="116"/>
  <c r="G653" i="116" s="1"/>
  <c r="H652" i="116"/>
  <c r="E652" i="116"/>
  <c r="G652" i="116" s="1"/>
  <c r="H651" i="116"/>
  <c r="E651" i="116"/>
  <c r="G651" i="116" s="1"/>
  <c r="H650" i="116"/>
  <c r="E650" i="116"/>
  <c r="G650" i="116" s="1"/>
  <c r="H649" i="116"/>
  <c r="E649" i="116"/>
  <c r="G649" i="116" s="1"/>
  <c r="H648" i="116"/>
  <c r="G648" i="116"/>
  <c r="E648" i="116"/>
  <c r="H647" i="116"/>
  <c r="E647" i="116"/>
  <c r="G647" i="116" s="1"/>
  <c r="H646" i="116"/>
  <c r="J646" i="116" s="1"/>
  <c r="E646" i="116"/>
  <c r="G646" i="116" s="1"/>
  <c r="J645" i="116"/>
  <c r="C629" i="116"/>
  <c r="J628" i="116"/>
  <c r="H628" i="116"/>
  <c r="E628" i="116"/>
  <c r="G628" i="116" s="1"/>
  <c r="H627" i="116"/>
  <c r="J627" i="116" s="1"/>
  <c r="E627" i="116"/>
  <c r="G627" i="116" s="1"/>
  <c r="H626" i="116"/>
  <c r="J626" i="116" s="1"/>
  <c r="E626" i="116"/>
  <c r="G626" i="116" s="1"/>
  <c r="H625" i="116"/>
  <c r="J625" i="116" s="1"/>
  <c r="E625" i="116"/>
  <c r="G625" i="116" s="1"/>
  <c r="J624" i="116"/>
  <c r="H624" i="116"/>
  <c r="E624" i="116"/>
  <c r="G624" i="116" s="1"/>
  <c r="H623" i="116"/>
  <c r="J623" i="116" s="1"/>
  <c r="E623" i="116"/>
  <c r="G623" i="116" s="1"/>
  <c r="H622" i="116"/>
  <c r="J622" i="116" s="1"/>
  <c r="E622" i="116"/>
  <c r="G622" i="116" s="1"/>
  <c r="J621" i="116"/>
  <c r="H621" i="116"/>
  <c r="E621" i="116"/>
  <c r="G621" i="116" s="1"/>
  <c r="H620" i="116"/>
  <c r="J620" i="116" s="1"/>
  <c r="E620" i="116"/>
  <c r="G620" i="116" s="1"/>
  <c r="H619" i="116"/>
  <c r="J619" i="116" s="1"/>
  <c r="E619" i="116"/>
  <c r="G619" i="116" s="1"/>
  <c r="H618" i="116"/>
  <c r="J618" i="116" s="1"/>
  <c r="E618" i="116"/>
  <c r="G618" i="116" s="1"/>
  <c r="H617" i="116"/>
  <c r="J617" i="116" s="1"/>
  <c r="E617" i="116"/>
  <c r="G617" i="116" s="1"/>
  <c r="H616" i="116"/>
  <c r="J616" i="116" s="1"/>
  <c r="E616" i="116"/>
  <c r="G616" i="116" s="1"/>
  <c r="H615" i="116"/>
  <c r="J615" i="116" s="1"/>
  <c r="E615" i="116"/>
  <c r="G615" i="116" s="1"/>
  <c r="H614" i="116"/>
  <c r="J614" i="116" s="1"/>
  <c r="E614" i="116"/>
  <c r="G614" i="116" s="1"/>
  <c r="H613" i="116"/>
  <c r="J613" i="116" s="1"/>
  <c r="E613" i="116"/>
  <c r="G613" i="116" s="1"/>
  <c r="H612" i="116"/>
  <c r="J612" i="116" s="1"/>
  <c r="E612" i="116"/>
  <c r="G612" i="116" s="1"/>
  <c r="H611" i="116"/>
  <c r="J611" i="116" s="1"/>
  <c r="E611" i="116"/>
  <c r="C594" i="116"/>
  <c r="H593" i="116"/>
  <c r="J593" i="116" s="1"/>
  <c r="E593" i="116"/>
  <c r="G593" i="116" s="1"/>
  <c r="J592" i="116"/>
  <c r="H592" i="116"/>
  <c r="E592" i="116"/>
  <c r="G592" i="116" s="1"/>
  <c r="H591" i="116"/>
  <c r="J591" i="116" s="1"/>
  <c r="E591" i="116"/>
  <c r="G591" i="116" s="1"/>
  <c r="H590" i="116"/>
  <c r="J590" i="116" s="1"/>
  <c r="G590" i="116"/>
  <c r="E590" i="116"/>
  <c r="J589" i="116"/>
  <c r="H589" i="116"/>
  <c r="E589" i="116"/>
  <c r="G589" i="116" s="1"/>
  <c r="H588" i="116"/>
  <c r="J588" i="116" s="1"/>
  <c r="E588" i="116"/>
  <c r="G588" i="116" s="1"/>
  <c r="J587" i="116"/>
  <c r="H587" i="116"/>
  <c r="E587" i="116"/>
  <c r="G587" i="116" s="1"/>
  <c r="H586" i="116"/>
  <c r="J586" i="116" s="1"/>
  <c r="G586" i="116"/>
  <c r="E586" i="116"/>
  <c r="H585" i="116"/>
  <c r="J585" i="116" s="1"/>
  <c r="E585" i="116"/>
  <c r="G585" i="116" s="1"/>
  <c r="H584" i="116"/>
  <c r="J584" i="116" s="1"/>
  <c r="E584" i="116"/>
  <c r="G584" i="116" s="1"/>
  <c r="H583" i="116"/>
  <c r="J583" i="116" s="1"/>
  <c r="E583" i="116"/>
  <c r="G583" i="116" s="1"/>
  <c r="H582" i="116"/>
  <c r="J582" i="116" s="1"/>
  <c r="E582" i="116"/>
  <c r="G582" i="116" s="1"/>
  <c r="J581" i="116"/>
  <c r="H581" i="116"/>
  <c r="E581" i="116"/>
  <c r="G581" i="116" s="1"/>
  <c r="J580" i="116"/>
  <c r="H580" i="116"/>
  <c r="E580" i="116"/>
  <c r="G580" i="116" s="1"/>
  <c r="H579" i="116"/>
  <c r="J579" i="116" s="1"/>
  <c r="E579" i="116"/>
  <c r="G579" i="116" s="1"/>
  <c r="H578" i="116"/>
  <c r="J578" i="116" s="1"/>
  <c r="E578" i="116"/>
  <c r="G578" i="116" s="1"/>
  <c r="J577" i="116"/>
  <c r="H577" i="116"/>
  <c r="E577" i="116"/>
  <c r="G577" i="116" s="1"/>
  <c r="H576" i="116"/>
  <c r="J576" i="116" s="1"/>
  <c r="G576" i="116"/>
  <c r="E576" i="116"/>
  <c r="C558" i="116"/>
  <c r="H557" i="116"/>
  <c r="J557" i="116" s="1"/>
  <c r="E557" i="116"/>
  <c r="G557" i="116" s="1"/>
  <c r="H556" i="116"/>
  <c r="J556" i="116" s="1"/>
  <c r="E556" i="116"/>
  <c r="G556" i="116" s="1"/>
  <c r="H555" i="116"/>
  <c r="J555" i="116" s="1"/>
  <c r="E555" i="116"/>
  <c r="G555" i="116" s="1"/>
  <c r="H554" i="116"/>
  <c r="J554" i="116" s="1"/>
  <c r="E554" i="116"/>
  <c r="G554" i="116" s="1"/>
  <c r="H553" i="116"/>
  <c r="J553" i="116" s="1"/>
  <c r="E553" i="116"/>
  <c r="G553" i="116" s="1"/>
  <c r="J552" i="116"/>
  <c r="H552" i="116"/>
  <c r="E552" i="116"/>
  <c r="G552" i="116" s="1"/>
  <c r="H551" i="116"/>
  <c r="J551" i="116" s="1"/>
  <c r="E551" i="116"/>
  <c r="G551" i="116" s="1"/>
  <c r="H550" i="116"/>
  <c r="J550" i="116" s="1"/>
  <c r="E550" i="116"/>
  <c r="G550" i="116" s="1"/>
  <c r="H549" i="116"/>
  <c r="J549" i="116" s="1"/>
  <c r="E549" i="116"/>
  <c r="G549" i="116" s="1"/>
  <c r="H548" i="116"/>
  <c r="J548" i="116" s="1"/>
  <c r="E548" i="116"/>
  <c r="G548" i="116" s="1"/>
  <c r="J547" i="116"/>
  <c r="H547" i="116"/>
  <c r="E547" i="116"/>
  <c r="G547" i="116" s="1"/>
  <c r="H546" i="116"/>
  <c r="J546" i="116" s="1"/>
  <c r="E546" i="116"/>
  <c r="G546" i="116" s="1"/>
  <c r="H545" i="116"/>
  <c r="J545" i="116" s="1"/>
  <c r="E545" i="116"/>
  <c r="G545" i="116" s="1"/>
  <c r="H544" i="116"/>
  <c r="J544" i="116" s="1"/>
  <c r="E544" i="116"/>
  <c r="G544" i="116" s="1"/>
  <c r="H543" i="116"/>
  <c r="J543" i="116" s="1"/>
  <c r="E543" i="116"/>
  <c r="G543" i="116" s="1"/>
  <c r="H542" i="116"/>
  <c r="J542" i="116" s="1"/>
  <c r="E542" i="116"/>
  <c r="G542" i="116" s="1"/>
  <c r="H541" i="116"/>
  <c r="J541" i="116" s="1"/>
  <c r="E541" i="116"/>
  <c r="G541" i="116" s="1"/>
  <c r="H540" i="116"/>
  <c r="J540" i="116" s="1"/>
  <c r="E540" i="116"/>
  <c r="C521" i="116"/>
  <c r="J520" i="116"/>
  <c r="H520" i="116"/>
  <c r="E520" i="116"/>
  <c r="G520" i="116" s="1"/>
  <c r="J519" i="116"/>
  <c r="H519" i="116"/>
  <c r="E519" i="116"/>
  <c r="G519" i="116" s="1"/>
  <c r="H518" i="116"/>
  <c r="J518" i="116" s="1"/>
  <c r="E518" i="116"/>
  <c r="G518" i="116" s="1"/>
  <c r="H517" i="116"/>
  <c r="J517" i="116" s="1"/>
  <c r="E517" i="116"/>
  <c r="G517" i="116" s="1"/>
  <c r="H516" i="116"/>
  <c r="J516" i="116" s="1"/>
  <c r="E516" i="116"/>
  <c r="G516" i="116" s="1"/>
  <c r="H515" i="116"/>
  <c r="J515" i="116" s="1"/>
  <c r="E515" i="116"/>
  <c r="G515" i="116" s="1"/>
  <c r="H514" i="116"/>
  <c r="J514" i="116" s="1"/>
  <c r="E514" i="116"/>
  <c r="G514" i="116" s="1"/>
  <c r="H513" i="116"/>
  <c r="J513" i="116" s="1"/>
  <c r="E513" i="116"/>
  <c r="G513" i="116" s="1"/>
  <c r="H512" i="116"/>
  <c r="J512" i="116" s="1"/>
  <c r="E512" i="116"/>
  <c r="G512" i="116" s="1"/>
  <c r="J511" i="116"/>
  <c r="H511" i="116"/>
  <c r="E511" i="116"/>
  <c r="G511" i="116" s="1"/>
  <c r="H510" i="116"/>
  <c r="J510" i="116" s="1"/>
  <c r="G510" i="116"/>
  <c r="E510" i="116"/>
  <c r="H509" i="116"/>
  <c r="J509" i="116" s="1"/>
  <c r="E509" i="116"/>
  <c r="G509" i="116" s="1"/>
  <c r="H508" i="116"/>
  <c r="J508" i="116" s="1"/>
  <c r="E508" i="116"/>
  <c r="G508" i="116" s="1"/>
  <c r="H507" i="116"/>
  <c r="J507" i="116" s="1"/>
  <c r="E507" i="116"/>
  <c r="G507" i="116" s="1"/>
  <c r="H506" i="116"/>
  <c r="J506" i="116" s="1"/>
  <c r="E506" i="116"/>
  <c r="G506" i="116" s="1"/>
  <c r="J505" i="116"/>
  <c r="H505" i="116"/>
  <c r="E505" i="116"/>
  <c r="G505" i="116" s="1"/>
  <c r="J504" i="116"/>
  <c r="H504" i="116"/>
  <c r="E504" i="116"/>
  <c r="G504" i="116" s="1"/>
  <c r="H503" i="116"/>
  <c r="J503" i="116" s="1"/>
  <c r="E503" i="116"/>
  <c r="E521" i="116" s="1"/>
  <c r="C486" i="116"/>
  <c r="H485" i="116"/>
  <c r="J485" i="116" s="1"/>
  <c r="E485" i="116"/>
  <c r="G485" i="116" s="1"/>
  <c r="H484" i="116"/>
  <c r="J484" i="116" s="1"/>
  <c r="G484" i="116"/>
  <c r="E484" i="116"/>
  <c r="H483" i="116"/>
  <c r="J483" i="116" s="1"/>
  <c r="G483" i="116"/>
  <c r="E483" i="116"/>
  <c r="J482" i="116"/>
  <c r="H482" i="116"/>
  <c r="E482" i="116"/>
  <c r="G482" i="116" s="1"/>
  <c r="H481" i="116"/>
  <c r="J481" i="116" s="1"/>
  <c r="E481" i="116"/>
  <c r="G481" i="116" s="1"/>
  <c r="J480" i="116"/>
  <c r="H480" i="116"/>
  <c r="E480" i="116"/>
  <c r="G480" i="116" s="1"/>
  <c r="H479" i="116"/>
  <c r="J479" i="116" s="1"/>
  <c r="E479" i="116"/>
  <c r="G479" i="116" s="1"/>
  <c r="H478" i="116"/>
  <c r="J478" i="116" s="1"/>
  <c r="E478" i="116"/>
  <c r="G478" i="116" s="1"/>
  <c r="H477" i="116"/>
  <c r="J477" i="116" s="1"/>
  <c r="E477" i="116"/>
  <c r="G477" i="116" s="1"/>
  <c r="H476" i="116"/>
  <c r="J476" i="116" s="1"/>
  <c r="E476" i="116"/>
  <c r="G476" i="116" s="1"/>
  <c r="H475" i="116"/>
  <c r="J475" i="116" s="1"/>
  <c r="E475" i="116"/>
  <c r="G475" i="116" s="1"/>
  <c r="H474" i="116"/>
  <c r="J474" i="116" s="1"/>
  <c r="E474" i="116"/>
  <c r="G474" i="116" s="1"/>
  <c r="H473" i="116"/>
  <c r="J473" i="116" s="1"/>
  <c r="E473" i="116"/>
  <c r="G473" i="116" s="1"/>
  <c r="H472" i="116"/>
  <c r="J472" i="116" s="1"/>
  <c r="E472" i="116"/>
  <c r="G472" i="116" s="1"/>
  <c r="H471" i="116"/>
  <c r="J471" i="116" s="1"/>
  <c r="E471" i="116"/>
  <c r="G471" i="116" s="1"/>
  <c r="H470" i="116"/>
  <c r="J470" i="116" s="1"/>
  <c r="G470" i="116"/>
  <c r="E470" i="116"/>
  <c r="H469" i="116"/>
  <c r="J469" i="116" s="1"/>
  <c r="E469" i="116"/>
  <c r="G469" i="116" s="1"/>
  <c r="H468" i="116"/>
  <c r="J468" i="116" s="1"/>
  <c r="E468" i="116"/>
  <c r="C452" i="116"/>
  <c r="H451" i="116"/>
  <c r="J451" i="116" s="1"/>
  <c r="E451" i="116"/>
  <c r="G451" i="116" s="1"/>
  <c r="H450" i="116"/>
  <c r="J450" i="116" s="1"/>
  <c r="E450" i="116"/>
  <c r="G450" i="116" s="1"/>
  <c r="H449" i="116"/>
  <c r="J449" i="116" s="1"/>
  <c r="E449" i="116"/>
  <c r="G449" i="116" s="1"/>
  <c r="H448" i="116"/>
  <c r="J448" i="116" s="1"/>
  <c r="E448" i="116"/>
  <c r="G448" i="116" s="1"/>
  <c r="H447" i="116"/>
  <c r="J447" i="116" s="1"/>
  <c r="E447" i="116"/>
  <c r="G447" i="116" s="1"/>
  <c r="H446" i="116"/>
  <c r="J446" i="116" s="1"/>
  <c r="E446" i="116"/>
  <c r="G446" i="116" s="1"/>
  <c r="H445" i="116"/>
  <c r="J445" i="116" s="1"/>
  <c r="E445" i="116"/>
  <c r="G445" i="116" s="1"/>
  <c r="H444" i="116"/>
  <c r="J444" i="116" s="1"/>
  <c r="E444" i="116"/>
  <c r="G444" i="116" s="1"/>
  <c r="H443" i="116"/>
  <c r="J443" i="116" s="1"/>
  <c r="E443" i="116"/>
  <c r="G443" i="116" s="1"/>
  <c r="H442" i="116"/>
  <c r="J442" i="116" s="1"/>
  <c r="E442" i="116"/>
  <c r="G442" i="116" s="1"/>
  <c r="H441" i="116"/>
  <c r="J441" i="116" s="1"/>
  <c r="G441" i="116"/>
  <c r="E441" i="116"/>
  <c r="H440" i="116"/>
  <c r="J440" i="116" s="1"/>
  <c r="E440" i="116"/>
  <c r="G440" i="116" s="1"/>
  <c r="H439" i="116"/>
  <c r="J439" i="116" s="1"/>
  <c r="E439" i="116"/>
  <c r="G439" i="116" s="1"/>
  <c r="H438" i="116"/>
  <c r="J438" i="116" s="1"/>
  <c r="E438" i="116"/>
  <c r="G438" i="116" s="1"/>
  <c r="H437" i="116"/>
  <c r="J437" i="116" s="1"/>
  <c r="E437" i="116"/>
  <c r="G437" i="116" s="1"/>
  <c r="H436" i="116"/>
  <c r="J436" i="116" s="1"/>
  <c r="E436" i="116"/>
  <c r="G436" i="116" s="1"/>
  <c r="H435" i="116"/>
  <c r="J435" i="116" s="1"/>
  <c r="E435" i="116"/>
  <c r="G435" i="116" s="1"/>
  <c r="H434" i="116"/>
  <c r="J434" i="116" s="1"/>
  <c r="E434" i="116"/>
  <c r="C416" i="116"/>
  <c r="H415" i="116"/>
  <c r="J415" i="116" s="1"/>
  <c r="E415" i="116"/>
  <c r="G415" i="116" s="1"/>
  <c r="H414" i="116"/>
  <c r="J414" i="116" s="1"/>
  <c r="E414" i="116"/>
  <c r="G414" i="116" s="1"/>
  <c r="H413" i="116"/>
  <c r="J413" i="116" s="1"/>
  <c r="E413" i="116"/>
  <c r="G413" i="116" s="1"/>
  <c r="H412" i="116"/>
  <c r="J412" i="116" s="1"/>
  <c r="E412" i="116"/>
  <c r="G412" i="116" s="1"/>
  <c r="H411" i="116"/>
  <c r="J411" i="116" s="1"/>
  <c r="E411" i="116"/>
  <c r="G411" i="116" s="1"/>
  <c r="H410" i="116"/>
  <c r="J410" i="116" s="1"/>
  <c r="E410" i="116"/>
  <c r="G410" i="116" s="1"/>
  <c r="H409" i="116"/>
  <c r="J409" i="116" s="1"/>
  <c r="E409" i="116"/>
  <c r="G409" i="116" s="1"/>
  <c r="H408" i="116"/>
  <c r="J408" i="116" s="1"/>
  <c r="E408" i="116"/>
  <c r="G408" i="116" s="1"/>
  <c r="H407" i="116"/>
  <c r="J407" i="116" s="1"/>
  <c r="G407" i="116"/>
  <c r="E407" i="116"/>
  <c r="H406" i="116"/>
  <c r="J406" i="116" s="1"/>
  <c r="E406" i="116"/>
  <c r="G406" i="116" s="1"/>
  <c r="H405" i="116"/>
  <c r="J405" i="116" s="1"/>
  <c r="E405" i="116"/>
  <c r="G405" i="116" s="1"/>
  <c r="H404" i="116"/>
  <c r="J404" i="116" s="1"/>
  <c r="E404" i="116"/>
  <c r="G404" i="116" s="1"/>
  <c r="H403" i="116"/>
  <c r="J403" i="116" s="1"/>
  <c r="E403" i="116"/>
  <c r="G403" i="116" s="1"/>
  <c r="H402" i="116"/>
  <c r="J402" i="116" s="1"/>
  <c r="E402" i="116"/>
  <c r="G402" i="116" s="1"/>
  <c r="H401" i="116"/>
  <c r="J401" i="116" s="1"/>
  <c r="E401" i="116"/>
  <c r="G401" i="116" s="1"/>
  <c r="J400" i="116"/>
  <c r="H400" i="116"/>
  <c r="E400" i="116"/>
  <c r="G400" i="116" s="1"/>
  <c r="H399" i="116"/>
  <c r="J399" i="116" s="1"/>
  <c r="E399" i="116"/>
  <c r="G399" i="116" s="1"/>
  <c r="H398" i="116"/>
  <c r="J398" i="116" s="1"/>
  <c r="E398" i="116"/>
  <c r="C381" i="116"/>
  <c r="H380" i="116"/>
  <c r="J380" i="116" s="1"/>
  <c r="E380" i="116"/>
  <c r="G380" i="116" s="1"/>
  <c r="J379" i="116"/>
  <c r="H379" i="116"/>
  <c r="G379" i="116"/>
  <c r="E379" i="116"/>
  <c r="H378" i="116"/>
  <c r="J378" i="116" s="1"/>
  <c r="E378" i="116"/>
  <c r="G378" i="116" s="1"/>
  <c r="H377" i="116"/>
  <c r="J377" i="116" s="1"/>
  <c r="E377" i="116"/>
  <c r="G377" i="116" s="1"/>
  <c r="H376" i="116"/>
  <c r="J376" i="116" s="1"/>
  <c r="E376" i="116"/>
  <c r="G376" i="116" s="1"/>
  <c r="J375" i="116"/>
  <c r="H375" i="116"/>
  <c r="E375" i="116"/>
  <c r="G375" i="116" s="1"/>
  <c r="H374" i="116"/>
  <c r="J374" i="116" s="1"/>
  <c r="E374" i="116"/>
  <c r="G374" i="116" s="1"/>
  <c r="H373" i="116"/>
  <c r="J373" i="116" s="1"/>
  <c r="E373" i="116"/>
  <c r="G373" i="116" s="1"/>
  <c r="H372" i="116"/>
  <c r="J372" i="116" s="1"/>
  <c r="E372" i="116"/>
  <c r="G372" i="116" s="1"/>
  <c r="H371" i="116"/>
  <c r="J371" i="116" s="1"/>
  <c r="E371" i="116"/>
  <c r="G371" i="116" s="1"/>
  <c r="H370" i="116"/>
  <c r="J370" i="116" s="1"/>
  <c r="E370" i="116"/>
  <c r="G370" i="116" s="1"/>
  <c r="H369" i="116"/>
  <c r="J369" i="116" s="1"/>
  <c r="E369" i="116"/>
  <c r="G369" i="116" s="1"/>
  <c r="H368" i="116"/>
  <c r="J368" i="116" s="1"/>
  <c r="E368" i="116"/>
  <c r="G368" i="116" s="1"/>
  <c r="H367" i="116"/>
  <c r="J367" i="116" s="1"/>
  <c r="E367" i="116"/>
  <c r="G367" i="116" s="1"/>
  <c r="H366" i="116"/>
  <c r="J366" i="116" s="1"/>
  <c r="E366" i="116"/>
  <c r="G366" i="116" s="1"/>
  <c r="H365" i="116"/>
  <c r="J365" i="116" s="1"/>
  <c r="E365" i="116"/>
  <c r="G365" i="116" s="1"/>
  <c r="H364" i="116"/>
  <c r="J364" i="116" s="1"/>
  <c r="E364" i="116"/>
  <c r="G364" i="116" s="1"/>
  <c r="H363" i="116"/>
  <c r="J363" i="116" s="1"/>
  <c r="G363" i="116"/>
  <c r="E363" i="116"/>
  <c r="C346" i="116"/>
  <c r="H345" i="116"/>
  <c r="J345" i="116" s="1"/>
  <c r="E345" i="116"/>
  <c r="G345" i="116" s="1"/>
  <c r="H344" i="116"/>
  <c r="J344" i="116" s="1"/>
  <c r="E344" i="116"/>
  <c r="G344" i="116" s="1"/>
  <c r="J343" i="116"/>
  <c r="H343" i="116"/>
  <c r="E343" i="116"/>
  <c r="G343" i="116" s="1"/>
  <c r="H342" i="116"/>
  <c r="J342" i="116" s="1"/>
  <c r="E342" i="116"/>
  <c r="G342" i="116" s="1"/>
  <c r="H341" i="116"/>
  <c r="J341" i="116" s="1"/>
  <c r="E341" i="116"/>
  <c r="G341" i="116" s="1"/>
  <c r="H340" i="116"/>
  <c r="J340" i="116" s="1"/>
  <c r="E340" i="116"/>
  <c r="G340" i="116" s="1"/>
  <c r="J339" i="116"/>
  <c r="H339" i="116"/>
  <c r="E339" i="116"/>
  <c r="G339" i="116" s="1"/>
  <c r="H338" i="116"/>
  <c r="J338" i="116" s="1"/>
  <c r="E338" i="116"/>
  <c r="G338" i="116" s="1"/>
  <c r="H337" i="116"/>
  <c r="J337" i="116" s="1"/>
  <c r="E337" i="116"/>
  <c r="G337" i="116" s="1"/>
  <c r="H336" i="116"/>
  <c r="J336" i="116" s="1"/>
  <c r="E336" i="116"/>
  <c r="G336" i="116" s="1"/>
  <c r="H335" i="116"/>
  <c r="J335" i="116" s="1"/>
  <c r="E335" i="116"/>
  <c r="G335" i="116" s="1"/>
  <c r="H334" i="116"/>
  <c r="J334" i="116" s="1"/>
  <c r="E334" i="116"/>
  <c r="G334" i="116" s="1"/>
  <c r="H333" i="116"/>
  <c r="J333" i="116" s="1"/>
  <c r="E333" i="116"/>
  <c r="G333" i="116" s="1"/>
  <c r="H332" i="116"/>
  <c r="J332" i="116" s="1"/>
  <c r="E332" i="116"/>
  <c r="G332" i="116" s="1"/>
  <c r="H331" i="116"/>
  <c r="J331" i="116" s="1"/>
  <c r="E331" i="116"/>
  <c r="G331" i="116" s="1"/>
  <c r="H330" i="116"/>
  <c r="J330" i="116" s="1"/>
  <c r="E330" i="116"/>
  <c r="G330" i="116" s="1"/>
  <c r="H329" i="116"/>
  <c r="J329" i="116" s="1"/>
  <c r="E329" i="116"/>
  <c r="H328" i="116"/>
  <c r="J328" i="116" s="1"/>
  <c r="E328" i="116"/>
  <c r="G328" i="116" s="1"/>
  <c r="C310" i="116"/>
  <c r="H309" i="116"/>
  <c r="J309" i="116" s="1"/>
  <c r="E309" i="116"/>
  <c r="G309" i="116" s="1"/>
  <c r="H308" i="116"/>
  <c r="J308" i="116" s="1"/>
  <c r="E308" i="116"/>
  <c r="G308" i="116" s="1"/>
  <c r="H307" i="116"/>
  <c r="J307" i="116" s="1"/>
  <c r="E307" i="116"/>
  <c r="G307" i="116" s="1"/>
  <c r="H306" i="116"/>
  <c r="J306" i="116" s="1"/>
  <c r="E306" i="116"/>
  <c r="G306" i="116" s="1"/>
  <c r="H305" i="116"/>
  <c r="J305" i="116" s="1"/>
  <c r="E305" i="116"/>
  <c r="G305" i="116" s="1"/>
  <c r="H304" i="116"/>
  <c r="J304" i="116" s="1"/>
  <c r="E304" i="116"/>
  <c r="G304" i="116" s="1"/>
  <c r="H303" i="116"/>
  <c r="J303" i="116" s="1"/>
  <c r="E303" i="116"/>
  <c r="G303" i="116" s="1"/>
  <c r="H302" i="116"/>
  <c r="J302" i="116" s="1"/>
  <c r="E302" i="116"/>
  <c r="G302" i="116" s="1"/>
  <c r="H301" i="116"/>
  <c r="J301" i="116" s="1"/>
  <c r="E301" i="116"/>
  <c r="G301" i="116" s="1"/>
  <c r="H300" i="116"/>
  <c r="J300" i="116" s="1"/>
  <c r="E300" i="116"/>
  <c r="G300" i="116" s="1"/>
  <c r="H299" i="116"/>
  <c r="J299" i="116" s="1"/>
  <c r="E299" i="116"/>
  <c r="G299" i="116" s="1"/>
  <c r="H298" i="116"/>
  <c r="J298" i="116" s="1"/>
  <c r="E298" i="116"/>
  <c r="G298" i="116" s="1"/>
  <c r="H297" i="116"/>
  <c r="J297" i="116" s="1"/>
  <c r="G297" i="116"/>
  <c r="E297" i="116"/>
  <c r="H296" i="116"/>
  <c r="J296" i="116" s="1"/>
  <c r="E296" i="116"/>
  <c r="G296" i="116" s="1"/>
  <c r="H295" i="116"/>
  <c r="J295" i="116" s="1"/>
  <c r="E295" i="116"/>
  <c r="G295" i="116" s="1"/>
  <c r="H294" i="116"/>
  <c r="J294" i="116" s="1"/>
  <c r="E294" i="116"/>
  <c r="G294" i="116" s="1"/>
  <c r="H293" i="116"/>
  <c r="J293" i="116" s="1"/>
  <c r="E293" i="116"/>
  <c r="G293" i="116" s="1"/>
  <c r="H292" i="116"/>
  <c r="J292" i="116" s="1"/>
  <c r="E292" i="116"/>
  <c r="C275" i="116"/>
  <c r="H274" i="116"/>
  <c r="J274" i="116" s="1"/>
  <c r="G274" i="116"/>
  <c r="E274" i="116"/>
  <c r="H273" i="116"/>
  <c r="J273" i="116" s="1"/>
  <c r="E273" i="116"/>
  <c r="G273" i="116" s="1"/>
  <c r="H272" i="116"/>
  <c r="J272" i="116" s="1"/>
  <c r="G272" i="116"/>
  <c r="E272" i="116"/>
  <c r="J271" i="116"/>
  <c r="H271" i="116"/>
  <c r="E271" i="116"/>
  <c r="G271" i="116" s="1"/>
  <c r="H270" i="116"/>
  <c r="J270" i="116" s="1"/>
  <c r="E270" i="116"/>
  <c r="G270" i="116" s="1"/>
  <c r="J269" i="116"/>
  <c r="H269" i="116"/>
  <c r="E269" i="116"/>
  <c r="G269" i="116" s="1"/>
  <c r="H268" i="116"/>
  <c r="J268" i="116" s="1"/>
  <c r="E268" i="116"/>
  <c r="G268" i="116" s="1"/>
  <c r="H267" i="116"/>
  <c r="J267" i="116" s="1"/>
  <c r="E267" i="116"/>
  <c r="G267" i="116" s="1"/>
  <c r="H266" i="116"/>
  <c r="J266" i="116" s="1"/>
  <c r="G266" i="116"/>
  <c r="E266" i="116"/>
  <c r="H265" i="116"/>
  <c r="J265" i="116" s="1"/>
  <c r="E265" i="116"/>
  <c r="G265" i="116" s="1"/>
  <c r="H264" i="116"/>
  <c r="J264" i="116" s="1"/>
  <c r="G264" i="116"/>
  <c r="E264" i="116"/>
  <c r="J263" i="116"/>
  <c r="H263" i="116"/>
  <c r="E263" i="116"/>
  <c r="G263" i="116" s="1"/>
  <c r="H262" i="116"/>
  <c r="J262" i="116" s="1"/>
  <c r="E262" i="116"/>
  <c r="G262" i="116" s="1"/>
  <c r="J261" i="116"/>
  <c r="H261" i="116"/>
  <c r="E261" i="116"/>
  <c r="G261" i="116" s="1"/>
  <c r="H260" i="116"/>
  <c r="J260" i="116" s="1"/>
  <c r="E260" i="116"/>
  <c r="G260" i="116" s="1"/>
  <c r="J259" i="116"/>
  <c r="H259" i="116"/>
  <c r="E259" i="116"/>
  <c r="G259" i="116" s="1"/>
  <c r="H258" i="116"/>
  <c r="J258" i="116" s="1"/>
  <c r="G258" i="116"/>
  <c r="E258" i="116"/>
  <c r="H257" i="116"/>
  <c r="J257" i="116" s="1"/>
  <c r="E257" i="116"/>
  <c r="C240" i="116"/>
  <c r="H239" i="116"/>
  <c r="J239" i="116" s="1"/>
  <c r="E239" i="116"/>
  <c r="G239" i="116" s="1"/>
  <c r="J238" i="116"/>
  <c r="H238" i="116"/>
  <c r="E238" i="116"/>
  <c r="G238" i="116" s="1"/>
  <c r="H237" i="116"/>
  <c r="J237" i="116" s="1"/>
  <c r="E237" i="116"/>
  <c r="G237" i="116" s="1"/>
  <c r="H236" i="116"/>
  <c r="J236" i="116" s="1"/>
  <c r="E236" i="116"/>
  <c r="G236" i="116" s="1"/>
  <c r="H235" i="116"/>
  <c r="J235" i="116" s="1"/>
  <c r="E235" i="116"/>
  <c r="G235" i="116" s="1"/>
  <c r="H234" i="116"/>
  <c r="J234" i="116" s="1"/>
  <c r="E234" i="116"/>
  <c r="G234" i="116" s="1"/>
  <c r="H233" i="116"/>
  <c r="J233" i="116" s="1"/>
  <c r="E233" i="116"/>
  <c r="G233" i="116" s="1"/>
  <c r="J232" i="116"/>
  <c r="H232" i="116"/>
  <c r="E232" i="116"/>
  <c r="G232" i="116" s="1"/>
  <c r="H231" i="116"/>
  <c r="J231" i="116" s="1"/>
  <c r="E231" i="116"/>
  <c r="G231" i="116" s="1"/>
  <c r="H230" i="116"/>
  <c r="J230" i="116" s="1"/>
  <c r="E230" i="116"/>
  <c r="G230" i="116" s="1"/>
  <c r="H229" i="116"/>
  <c r="J229" i="116" s="1"/>
  <c r="E229" i="116"/>
  <c r="G229" i="116" s="1"/>
  <c r="J228" i="116"/>
  <c r="H228" i="116"/>
  <c r="E228" i="116"/>
  <c r="G228" i="116" s="1"/>
  <c r="H227" i="116"/>
  <c r="J227" i="116" s="1"/>
  <c r="E227" i="116"/>
  <c r="G227" i="116" s="1"/>
  <c r="J226" i="116"/>
  <c r="H226" i="116"/>
  <c r="E226" i="116"/>
  <c r="G226" i="116" s="1"/>
  <c r="H225" i="116"/>
  <c r="J225" i="116" s="1"/>
  <c r="E225" i="116"/>
  <c r="G225" i="116" s="1"/>
  <c r="H224" i="116"/>
  <c r="J224" i="116" s="1"/>
  <c r="E224" i="116"/>
  <c r="G224" i="116" s="1"/>
  <c r="H223" i="116"/>
  <c r="J223" i="116" s="1"/>
  <c r="E223" i="116"/>
  <c r="G223" i="116" s="1"/>
  <c r="H222" i="116"/>
  <c r="J222" i="116" s="1"/>
  <c r="E222" i="116"/>
  <c r="E240" i="116" s="1"/>
  <c r="C205" i="116"/>
  <c r="H204" i="116"/>
  <c r="J204" i="116" s="1"/>
  <c r="E204" i="116"/>
  <c r="G204" i="116" s="1"/>
  <c r="H203" i="116"/>
  <c r="J203" i="116" s="1"/>
  <c r="E203" i="116"/>
  <c r="G203" i="116" s="1"/>
  <c r="H202" i="116"/>
  <c r="J202" i="116" s="1"/>
  <c r="E202" i="116"/>
  <c r="G202" i="116" s="1"/>
  <c r="H201" i="116"/>
  <c r="J201" i="116" s="1"/>
  <c r="G201" i="116"/>
  <c r="E201" i="116"/>
  <c r="H200" i="116"/>
  <c r="J200" i="116" s="1"/>
  <c r="E200" i="116"/>
  <c r="G200" i="116" s="1"/>
  <c r="H199" i="116"/>
  <c r="J199" i="116" s="1"/>
  <c r="E199" i="116"/>
  <c r="G199" i="116" s="1"/>
  <c r="H198" i="116"/>
  <c r="J198" i="116" s="1"/>
  <c r="E198" i="116"/>
  <c r="G198" i="116" s="1"/>
  <c r="H197" i="116"/>
  <c r="J197" i="116" s="1"/>
  <c r="G197" i="116"/>
  <c r="E197" i="116"/>
  <c r="H196" i="116"/>
  <c r="J196" i="116" s="1"/>
  <c r="E196" i="116"/>
  <c r="G196" i="116" s="1"/>
  <c r="H195" i="116"/>
  <c r="J195" i="116" s="1"/>
  <c r="E195" i="116"/>
  <c r="G195" i="116" s="1"/>
  <c r="H194" i="116"/>
  <c r="J194" i="116" s="1"/>
  <c r="E194" i="116"/>
  <c r="G194" i="116" s="1"/>
  <c r="H193" i="116"/>
  <c r="J193" i="116" s="1"/>
  <c r="E193" i="116"/>
  <c r="G193" i="116" s="1"/>
  <c r="H192" i="116"/>
  <c r="J192" i="116" s="1"/>
  <c r="E192" i="116"/>
  <c r="G192" i="116" s="1"/>
  <c r="H191" i="116"/>
  <c r="J191" i="116" s="1"/>
  <c r="E191" i="116"/>
  <c r="G191" i="116" s="1"/>
  <c r="H190" i="116"/>
  <c r="J190" i="116" s="1"/>
  <c r="E190" i="116"/>
  <c r="G190" i="116" s="1"/>
  <c r="H189" i="116"/>
  <c r="J189" i="116" s="1"/>
  <c r="E189" i="116"/>
  <c r="G189" i="116" s="1"/>
  <c r="H188" i="116"/>
  <c r="J188" i="116" s="1"/>
  <c r="E188" i="116"/>
  <c r="H187" i="116"/>
  <c r="J187" i="116" s="1"/>
  <c r="E187" i="116"/>
  <c r="G187" i="116" s="1"/>
  <c r="C170" i="116"/>
  <c r="H169" i="116"/>
  <c r="J169" i="116" s="1"/>
  <c r="E169" i="116"/>
  <c r="G169" i="116" s="1"/>
  <c r="H168" i="116"/>
  <c r="J168" i="116" s="1"/>
  <c r="E168" i="116"/>
  <c r="G168" i="116" s="1"/>
  <c r="H167" i="116"/>
  <c r="J167" i="116" s="1"/>
  <c r="E167" i="116"/>
  <c r="G167" i="116" s="1"/>
  <c r="H166" i="116"/>
  <c r="J166" i="116" s="1"/>
  <c r="E166" i="116"/>
  <c r="G166" i="116" s="1"/>
  <c r="J165" i="116"/>
  <c r="H165" i="116"/>
  <c r="E165" i="116"/>
  <c r="G165" i="116" s="1"/>
  <c r="H164" i="116"/>
  <c r="J164" i="116" s="1"/>
  <c r="E164" i="116"/>
  <c r="G164" i="116" s="1"/>
  <c r="H163" i="116"/>
  <c r="J163" i="116" s="1"/>
  <c r="E163" i="116"/>
  <c r="G163" i="116" s="1"/>
  <c r="H162" i="116"/>
  <c r="J162" i="116" s="1"/>
  <c r="E162" i="116"/>
  <c r="G162" i="116" s="1"/>
  <c r="H161" i="116"/>
  <c r="J161" i="116" s="1"/>
  <c r="E161" i="116"/>
  <c r="G161" i="116" s="1"/>
  <c r="H160" i="116"/>
  <c r="J160" i="116" s="1"/>
  <c r="E160" i="116"/>
  <c r="G160" i="116" s="1"/>
  <c r="H159" i="116"/>
  <c r="J159" i="116" s="1"/>
  <c r="G159" i="116"/>
  <c r="E159" i="116"/>
  <c r="H158" i="116"/>
  <c r="J158" i="116" s="1"/>
  <c r="E158" i="116"/>
  <c r="G158" i="116" s="1"/>
  <c r="H157" i="116"/>
  <c r="J157" i="116" s="1"/>
  <c r="E157" i="116"/>
  <c r="G157" i="116" s="1"/>
  <c r="H156" i="116"/>
  <c r="J156" i="116" s="1"/>
  <c r="E156" i="116"/>
  <c r="G156" i="116" s="1"/>
  <c r="H155" i="116"/>
  <c r="J155" i="116" s="1"/>
  <c r="G155" i="116"/>
  <c r="E155" i="116"/>
  <c r="H154" i="116"/>
  <c r="J154" i="116" s="1"/>
  <c r="E154" i="116"/>
  <c r="G154" i="116" s="1"/>
  <c r="H153" i="116"/>
  <c r="J153" i="116" s="1"/>
  <c r="E153" i="116"/>
  <c r="G153" i="116" s="1"/>
  <c r="H152" i="116"/>
  <c r="J152" i="116" s="1"/>
  <c r="E152" i="116"/>
  <c r="C135" i="116"/>
  <c r="H134" i="116"/>
  <c r="J134" i="116" s="1"/>
  <c r="E134" i="116"/>
  <c r="G134" i="116" s="1"/>
  <c r="H133" i="116"/>
  <c r="J133" i="116" s="1"/>
  <c r="E133" i="116"/>
  <c r="G133" i="116" s="1"/>
  <c r="H132" i="116"/>
  <c r="J132" i="116" s="1"/>
  <c r="E132" i="116"/>
  <c r="G132" i="116" s="1"/>
  <c r="H131" i="116"/>
  <c r="J131" i="116" s="1"/>
  <c r="E131" i="116"/>
  <c r="G131" i="116" s="1"/>
  <c r="H130" i="116"/>
  <c r="J130" i="116" s="1"/>
  <c r="E130" i="116"/>
  <c r="G130" i="116" s="1"/>
  <c r="H129" i="116"/>
  <c r="J129" i="116" s="1"/>
  <c r="E129" i="116"/>
  <c r="G129" i="116" s="1"/>
  <c r="H128" i="116"/>
  <c r="J128" i="116" s="1"/>
  <c r="E128" i="116"/>
  <c r="G128" i="116" s="1"/>
  <c r="H127" i="116"/>
  <c r="J127" i="116" s="1"/>
  <c r="E127" i="116"/>
  <c r="G127" i="116" s="1"/>
  <c r="H126" i="116"/>
  <c r="J126" i="116" s="1"/>
  <c r="G126" i="116"/>
  <c r="E126" i="116"/>
  <c r="H125" i="116"/>
  <c r="J125" i="116" s="1"/>
  <c r="E125" i="116"/>
  <c r="G125" i="116" s="1"/>
  <c r="H124" i="116"/>
  <c r="J124" i="116" s="1"/>
  <c r="E124" i="116"/>
  <c r="G124" i="116" s="1"/>
  <c r="H123" i="116"/>
  <c r="J123" i="116" s="1"/>
  <c r="E123" i="116"/>
  <c r="G123" i="116" s="1"/>
  <c r="H122" i="116"/>
  <c r="J122" i="116" s="1"/>
  <c r="E122" i="116"/>
  <c r="G122" i="116" s="1"/>
  <c r="H121" i="116"/>
  <c r="J121" i="116" s="1"/>
  <c r="E121" i="116"/>
  <c r="G121" i="116" s="1"/>
  <c r="H120" i="116"/>
  <c r="J120" i="116" s="1"/>
  <c r="E120" i="116"/>
  <c r="G120" i="116" s="1"/>
  <c r="H119" i="116"/>
  <c r="J119" i="116" s="1"/>
  <c r="E119" i="116"/>
  <c r="G119" i="116" s="1"/>
  <c r="H118" i="116"/>
  <c r="J118" i="116" s="1"/>
  <c r="E118" i="116"/>
  <c r="G118" i="116" s="1"/>
  <c r="H117" i="116"/>
  <c r="J117" i="116" s="1"/>
  <c r="E117" i="116"/>
  <c r="C101" i="116"/>
  <c r="H100" i="116"/>
  <c r="J100" i="116" s="1"/>
  <c r="E100" i="116"/>
  <c r="G100" i="116" s="1"/>
  <c r="H99" i="116"/>
  <c r="J99" i="116" s="1"/>
  <c r="E99" i="116"/>
  <c r="G99" i="116" s="1"/>
  <c r="H98" i="116"/>
  <c r="J98" i="116" s="1"/>
  <c r="E98" i="116"/>
  <c r="G98" i="116" s="1"/>
  <c r="H97" i="116"/>
  <c r="J97" i="116" s="1"/>
  <c r="E97" i="116"/>
  <c r="G97" i="116" s="1"/>
  <c r="H96" i="116"/>
  <c r="J96" i="116" s="1"/>
  <c r="E96" i="116"/>
  <c r="G96" i="116" s="1"/>
  <c r="H95" i="116"/>
  <c r="J95" i="116" s="1"/>
  <c r="E95" i="116"/>
  <c r="G95" i="116" s="1"/>
  <c r="H94" i="116"/>
  <c r="J94" i="116" s="1"/>
  <c r="E94" i="116"/>
  <c r="G94" i="116" s="1"/>
  <c r="H93" i="116"/>
  <c r="J93" i="116" s="1"/>
  <c r="E93" i="116"/>
  <c r="G93" i="116" s="1"/>
  <c r="H92" i="116"/>
  <c r="J92" i="116" s="1"/>
  <c r="E92" i="116"/>
  <c r="G92" i="116" s="1"/>
  <c r="H91" i="116"/>
  <c r="J91" i="116" s="1"/>
  <c r="E91" i="116"/>
  <c r="G91" i="116" s="1"/>
  <c r="H90" i="116"/>
  <c r="J90" i="116" s="1"/>
  <c r="E90" i="116"/>
  <c r="G90" i="116" s="1"/>
  <c r="H89" i="116"/>
  <c r="J89" i="116" s="1"/>
  <c r="G89" i="116"/>
  <c r="E89" i="116"/>
  <c r="H88" i="116"/>
  <c r="J88" i="116" s="1"/>
  <c r="E88" i="116"/>
  <c r="G88" i="116" s="1"/>
  <c r="H87" i="116"/>
  <c r="J87" i="116" s="1"/>
  <c r="E87" i="116"/>
  <c r="G87" i="116" s="1"/>
  <c r="H86" i="116"/>
  <c r="J86" i="116" s="1"/>
  <c r="E86" i="116"/>
  <c r="G86" i="116" s="1"/>
  <c r="H85" i="116"/>
  <c r="J85" i="116" s="1"/>
  <c r="E85" i="116"/>
  <c r="G85" i="116" s="1"/>
  <c r="H84" i="116"/>
  <c r="J84" i="116" s="1"/>
  <c r="E84" i="116"/>
  <c r="G84" i="116" s="1"/>
  <c r="H83" i="116"/>
  <c r="J83" i="116" s="1"/>
  <c r="E83" i="116"/>
  <c r="C66" i="116"/>
  <c r="H65" i="116"/>
  <c r="J65" i="116" s="1"/>
  <c r="E65" i="116"/>
  <c r="G65" i="116" s="1"/>
  <c r="H64" i="116"/>
  <c r="J64" i="116" s="1"/>
  <c r="E64" i="116"/>
  <c r="G64" i="116" s="1"/>
  <c r="H63" i="116"/>
  <c r="J63" i="116" s="1"/>
  <c r="E63" i="116"/>
  <c r="G63" i="116" s="1"/>
  <c r="H62" i="116"/>
  <c r="J62" i="116" s="1"/>
  <c r="E62" i="116"/>
  <c r="G62" i="116" s="1"/>
  <c r="H61" i="116"/>
  <c r="J61" i="116" s="1"/>
  <c r="E61" i="116"/>
  <c r="G61" i="116" s="1"/>
  <c r="H60" i="116"/>
  <c r="J60" i="116" s="1"/>
  <c r="E60" i="116"/>
  <c r="G60" i="116" s="1"/>
  <c r="J59" i="116"/>
  <c r="H59" i="116"/>
  <c r="E59" i="116"/>
  <c r="G59" i="116" s="1"/>
  <c r="H58" i="116"/>
  <c r="J58" i="116" s="1"/>
  <c r="E58" i="116"/>
  <c r="G58" i="116" s="1"/>
  <c r="H57" i="116"/>
  <c r="J57" i="116" s="1"/>
  <c r="E57" i="116"/>
  <c r="G57" i="116" s="1"/>
  <c r="H56" i="116"/>
  <c r="J56" i="116" s="1"/>
  <c r="E56" i="116"/>
  <c r="G56" i="116" s="1"/>
  <c r="H55" i="116"/>
  <c r="J55" i="116" s="1"/>
  <c r="E55" i="116"/>
  <c r="G55" i="116" s="1"/>
  <c r="H54" i="116"/>
  <c r="J54" i="116" s="1"/>
  <c r="E54" i="116"/>
  <c r="G54" i="116" s="1"/>
  <c r="H53" i="116"/>
  <c r="J53" i="116" s="1"/>
  <c r="E53" i="116"/>
  <c r="G53" i="116" s="1"/>
  <c r="H52" i="116"/>
  <c r="J52" i="116" s="1"/>
  <c r="E52" i="116"/>
  <c r="G52" i="116" s="1"/>
  <c r="H51" i="116"/>
  <c r="J51" i="116" s="1"/>
  <c r="E51" i="116"/>
  <c r="G51" i="116" s="1"/>
  <c r="H50" i="116"/>
  <c r="J50" i="116" s="1"/>
  <c r="G50" i="116"/>
  <c r="E50" i="116"/>
  <c r="H49" i="116"/>
  <c r="J49" i="116" s="1"/>
  <c r="E49" i="116"/>
  <c r="H48" i="116"/>
  <c r="J48" i="116" s="1"/>
  <c r="E48" i="116"/>
  <c r="G48" i="116" s="1"/>
  <c r="C30" i="116"/>
  <c r="H29" i="116"/>
  <c r="J29" i="116" s="1"/>
  <c r="E29" i="116"/>
  <c r="G29" i="116" s="1"/>
  <c r="H28" i="116"/>
  <c r="J28" i="116" s="1"/>
  <c r="E28" i="116"/>
  <c r="G28" i="116" s="1"/>
  <c r="H27" i="116"/>
  <c r="J27" i="116" s="1"/>
  <c r="G27" i="116"/>
  <c r="E27" i="116"/>
  <c r="H26" i="116"/>
  <c r="J26" i="116" s="1"/>
  <c r="E26" i="116"/>
  <c r="G26" i="116" s="1"/>
  <c r="H25" i="116"/>
  <c r="J25" i="116" s="1"/>
  <c r="E25" i="116"/>
  <c r="G25" i="116" s="1"/>
  <c r="H24" i="116"/>
  <c r="J24" i="116" s="1"/>
  <c r="E24" i="116"/>
  <c r="G24" i="116" s="1"/>
  <c r="H23" i="116"/>
  <c r="J23" i="116" s="1"/>
  <c r="E23" i="116"/>
  <c r="G23" i="116" s="1"/>
  <c r="H22" i="116"/>
  <c r="J22" i="116" s="1"/>
  <c r="E22" i="116"/>
  <c r="G22" i="116" s="1"/>
  <c r="H21" i="116"/>
  <c r="J21" i="116" s="1"/>
  <c r="E21" i="116"/>
  <c r="G21" i="116" s="1"/>
  <c r="H20" i="116"/>
  <c r="J20" i="116" s="1"/>
  <c r="E20" i="116"/>
  <c r="G20" i="116" s="1"/>
  <c r="H19" i="116"/>
  <c r="J19" i="116" s="1"/>
  <c r="G19" i="116"/>
  <c r="E19" i="116"/>
  <c r="H18" i="116"/>
  <c r="J18" i="116" s="1"/>
  <c r="E18" i="116"/>
  <c r="G18" i="116" s="1"/>
  <c r="H17" i="116"/>
  <c r="J17" i="116" s="1"/>
  <c r="E17" i="116"/>
  <c r="G17" i="116" s="1"/>
  <c r="H16" i="116"/>
  <c r="J16" i="116" s="1"/>
  <c r="E16" i="116"/>
  <c r="G16" i="116" s="1"/>
  <c r="H15" i="116"/>
  <c r="J15" i="116" s="1"/>
  <c r="E15" i="116"/>
  <c r="G15" i="116" s="1"/>
  <c r="H14" i="116"/>
  <c r="J14" i="116" s="1"/>
  <c r="E14" i="116"/>
  <c r="G14" i="116" s="1"/>
  <c r="H13" i="116"/>
  <c r="J13" i="116" s="1"/>
  <c r="E13" i="116"/>
  <c r="G13" i="116" s="1"/>
  <c r="H12" i="116"/>
  <c r="J12" i="116" s="1"/>
  <c r="E12" i="116"/>
  <c r="J1504" i="115"/>
  <c r="J1505" i="115" s="1"/>
  <c r="C1504" i="115"/>
  <c r="H1503" i="115"/>
  <c r="E1503" i="115"/>
  <c r="G1503" i="115" s="1"/>
  <c r="H1502" i="115"/>
  <c r="J1502" i="115" s="1"/>
  <c r="E1502" i="115"/>
  <c r="G1502" i="115" s="1"/>
  <c r="H1501" i="115"/>
  <c r="J1501" i="115" s="1"/>
  <c r="E1501" i="115"/>
  <c r="G1501" i="115" s="1"/>
  <c r="J1500" i="115"/>
  <c r="H1500" i="115"/>
  <c r="E1500" i="115"/>
  <c r="G1500" i="115" s="1"/>
  <c r="H1499" i="115"/>
  <c r="J1499" i="115" s="1"/>
  <c r="E1499" i="115"/>
  <c r="G1499" i="115" s="1"/>
  <c r="H1498" i="115"/>
  <c r="J1498" i="115" s="1"/>
  <c r="E1498" i="115"/>
  <c r="G1498" i="115" s="1"/>
  <c r="H1497" i="115"/>
  <c r="J1497" i="115" s="1"/>
  <c r="E1497" i="115"/>
  <c r="G1497" i="115" s="1"/>
  <c r="H1496" i="115"/>
  <c r="E1496" i="115"/>
  <c r="G1496" i="115" s="1"/>
  <c r="H1495" i="115"/>
  <c r="E1495" i="115"/>
  <c r="G1495" i="115" s="1"/>
  <c r="H1494" i="115"/>
  <c r="E1494" i="115"/>
  <c r="G1494" i="115" s="1"/>
  <c r="H1493" i="115"/>
  <c r="E1493" i="115"/>
  <c r="G1493" i="115" s="1"/>
  <c r="H1492" i="115"/>
  <c r="G1492" i="115"/>
  <c r="E1492" i="115"/>
  <c r="H1491" i="115"/>
  <c r="G1491" i="115"/>
  <c r="E1491" i="115"/>
  <c r="H1490" i="115"/>
  <c r="E1490" i="115"/>
  <c r="G1490" i="115" s="1"/>
  <c r="H1489" i="115"/>
  <c r="E1489" i="115"/>
  <c r="G1489" i="115" s="1"/>
  <c r="H1488" i="115"/>
  <c r="E1488" i="115"/>
  <c r="G1488" i="115" s="1"/>
  <c r="H1487" i="115"/>
  <c r="E1487" i="115"/>
  <c r="G1487" i="115" s="1"/>
  <c r="H1486" i="115"/>
  <c r="J1486" i="115" s="1"/>
  <c r="G1486" i="115"/>
  <c r="E1486" i="115"/>
  <c r="J1485" i="115"/>
  <c r="J1471" i="115"/>
  <c r="J1472" i="115" s="1"/>
  <c r="C1471" i="115"/>
  <c r="H1470" i="115"/>
  <c r="E1470" i="115"/>
  <c r="G1470" i="115" s="1"/>
  <c r="H1469" i="115"/>
  <c r="J1469" i="115" s="1"/>
  <c r="E1469" i="115"/>
  <c r="G1469" i="115" s="1"/>
  <c r="H1468" i="115"/>
  <c r="J1468" i="115" s="1"/>
  <c r="E1468" i="115"/>
  <c r="G1468" i="115" s="1"/>
  <c r="H1467" i="115"/>
  <c r="J1467" i="115" s="1"/>
  <c r="E1467" i="115"/>
  <c r="G1467" i="115" s="1"/>
  <c r="H1466" i="115"/>
  <c r="J1466" i="115" s="1"/>
  <c r="E1466" i="115"/>
  <c r="G1466" i="115" s="1"/>
  <c r="H1465" i="115"/>
  <c r="J1465" i="115" s="1"/>
  <c r="E1465" i="115"/>
  <c r="G1465" i="115" s="1"/>
  <c r="H1464" i="115"/>
  <c r="J1464" i="115" s="1"/>
  <c r="E1464" i="115"/>
  <c r="G1464" i="115" s="1"/>
  <c r="H1463" i="115"/>
  <c r="E1463" i="115"/>
  <c r="G1463" i="115" s="1"/>
  <c r="H1462" i="115"/>
  <c r="E1462" i="115"/>
  <c r="G1462" i="115" s="1"/>
  <c r="H1461" i="115"/>
  <c r="E1461" i="115"/>
  <c r="G1461" i="115" s="1"/>
  <c r="H1460" i="115"/>
  <c r="G1460" i="115"/>
  <c r="E1460" i="115"/>
  <c r="H1459" i="115"/>
  <c r="E1459" i="115"/>
  <c r="G1459" i="115" s="1"/>
  <c r="H1458" i="115"/>
  <c r="E1458" i="115"/>
  <c r="G1458" i="115" s="1"/>
  <c r="H1457" i="115"/>
  <c r="E1457" i="115"/>
  <c r="G1457" i="115" s="1"/>
  <c r="H1456" i="115"/>
  <c r="E1456" i="115"/>
  <c r="G1456" i="115" s="1"/>
  <c r="H1455" i="115"/>
  <c r="E1455" i="115"/>
  <c r="G1455" i="115" s="1"/>
  <c r="H1454" i="115"/>
  <c r="E1454" i="115"/>
  <c r="H1453" i="115"/>
  <c r="J1453" i="115" s="1"/>
  <c r="E1453" i="115"/>
  <c r="G1453" i="115" s="1"/>
  <c r="J1452" i="115"/>
  <c r="J1438" i="115"/>
  <c r="J1439" i="115" s="1"/>
  <c r="C1438" i="115"/>
  <c r="H1437" i="115"/>
  <c r="E1437" i="115"/>
  <c r="G1437" i="115" s="1"/>
  <c r="H1436" i="115"/>
  <c r="J1436" i="115" s="1"/>
  <c r="E1436" i="115"/>
  <c r="G1436" i="115" s="1"/>
  <c r="H1435" i="115"/>
  <c r="J1435" i="115" s="1"/>
  <c r="E1435" i="115"/>
  <c r="G1435" i="115" s="1"/>
  <c r="H1434" i="115"/>
  <c r="J1434" i="115" s="1"/>
  <c r="E1434" i="115"/>
  <c r="G1434" i="115" s="1"/>
  <c r="J1433" i="115"/>
  <c r="H1433" i="115"/>
  <c r="E1433" i="115"/>
  <c r="G1433" i="115" s="1"/>
  <c r="H1432" i="115"/>
  <c r="J1432" i="115" s="1"/>
  <c r="E1432" i="115"/>
  <c r="G1432" i="115" s="1"/>
  <c r="H1431" i="115"/>
  <c r="J1431" i="115" s="1"/>
  <c r="E1431" i="115"/>
  <c r="G1431" i="115" s="1"/>
  <c r="H1430" i="115"/>
  <c r="E1430" i="115"/>
  <c r="G1430" i="115" s="1"/>
  <c r="H1429" i="115"/>
  <c r="E1429" i="115"/>
  <c r="G1429" i="115" s="1"/>
  <c r="H1428" i="115"/>
  <c r="E1428" i="115"/>
  <c r="G1428" i="115" s="1"/>
  <c r="H1427" i="115"/>
  <c r="E1427" i="115"/>
  <c r="G1427" i="115" s="1"/>
  <c r="H1426" i="115"/>
  <c r="E1426" i="115"/>
  <c r="G1426" i="115" s="1"/>
  <c r="H1425" i="115"/>
  <c r="E1425" i="115"/>
  <c r="G1425" i="115" s="1"/>
  <c r="H1424" i="115"/>
  <c r="E1424" i="115"/>
  <c r="G1424" i="115" s="1"/>
  <c r="H1423" i="115"/>
  <c r="E1423" i="115"/>
  <c r="G1423" i="115" s="1"/>
  <c r="H1422" i="115"/>
  <c r="E1422" i="115"/>
  <c r="G1422" i="115" s="1"/>
  <c r="H1421" i="115"/>
  <c r="E1421" i="115"/>
  <c r="G1421" i="115" s="1"/>
  <c r="H1420" i="115"/>
  <c r="J1420" i="115" s="1"/>
  <c r="E1420" i="115"/>
  <c r="G1420" i="115" s="1"/>
  <c r="J1419" i="115"/>
  <c r="J1405" i="115"/>
  <c r="J1406" i="115" s="1"/>
  <c r="C1405" i="115"/>
  <c r="H1404" i="115"/>
  <c r="E1404" i="115"/>
  <c r="G1404" i="115" s="1"/>
  <c r="H1403" i="115"/>
  <c r="J1403" i="115" s="1"/>
  <c r="E1403" i="115"/>
  <c r="G1403" i="115" s="1"/>
  <c r="H1402" i="115"/>
  <c r="J1402" i="115" s="1"/>
  <c r="E1402" i="115"/>
  <c r="G1402" i="115" s="1"/>
  <c r="H1401" i="115"/>
  <c r="J1401" i="115" s="1"/>
  <c r="E1401" i="115"/>
  <c r="G1401" i="115" s="1"/>
  <c r="J1400" i="115"/>
  <c r="H1400" i="115"/>
  <c r="E1400" i="115"/>
  <c r="G1400" i="115" s="1"/>
  <c r="H1399" i="115"/>
  <c r="J1399" i="115" s="1"/>
  <c r="E1399" i="115"/>
  <c r="G1399" i="115" s="1"/>
  <c r="H1398" i="115"/>
  <c r="J1398" i="115" s="1"/>
  <c r="E1398" i="115"/>
  <c r="G1398" i="115" s="1"/>
  <c r="H1397" i="115"/>
  <c r="E1397" i="115"/>
  <c r="G1397" i="115" s="1"/>
  <c r="H1396" i="115"/>
  <c r="E1396" i="115"/>
  <c r="G1396" i="115" s="1"/>
  <c r="H1395" i="115"/>
  <c r="E1395" i="115"/>
  <c r="G1395" i="115" s="1"/>
  <c r="H1394" i="115"/>
  <c r="E1394" i="115"/>
  <c r="G1394" i="115" s="1"/>
  <c r="H1393" i="115"/>
  <c r="E1393" i="115"/>
  <c r="G1393" i="115" s="1"/>
  <c r="H1392" i="115"/>
  <c r="E1392" i="115"/>
  <c r="G1392" i="115" s="1"/>
  <c r="H1391" i="115"/>
  <c r="E1391" i="115"/>
  <c r="G1391" i="115" s="1"/>
  <c r="H1390" i="115"/>
  <c r="E1390" i="115"/>
  <c r="G1390" i="115" s="1"/>
  <c r="H1389" i="115"/>
  <c r="E1389" i="115"/>
  <c r="G1389" i="115" s="1"/>
  <c r="H1388" i="115"/>
  <c r="E1388" i="115"/>
  <c r="G1388" i="115" s="1"/>
  <c r="H1387" i="115"/>
  <c r="J1387" i="115" s="1"/>
  <c r="E1387" i="115"/>
  <c r="G1387" i="115" s="1"/>
  <c r="J1386" i="115"/>
  <c r="J1372" i="115"/>
  <c r="J1373" i="115" s="1"/>
  <c r="C1372" i="115"/>
  <c r="H1371" i="115"/>
  <c r="E1371" i="115"/>
  <c r="G1371" i="115" s="1"/>
  <c r="H1370" i="115"/>
  <c r="J1370" i="115" s="1"/>
  <c r="E1370" i="115"/>
  <c r="G1370" i="115" s="1"/>
  <c r="J1369" i="115"/>
  <c r="H1369" i="115"/>
  <c r="E1369" i="115"/>
  <c r="G1369" i="115" s="1"/>
  <c r="H1368" i="115"/>
  <c r="J1368" i="115" s="1"/>
  <c r="E1368" i="115"/>
  <c r="G1368" i="115" s="1"/>
  <c r="J1367" i="115"/>
  <c r="H1367" i="115"/>
  <c r="E1367" i="115"/>
  <c r="G1367" i="115" s="1"/>
  <c r="H1366" i="115"/>
  <c r="J1366" i="115" s="1"/>
  <c r="E1366" i="115"/>
  <c r="G1366" i="115" s="1"/>
  <c r="H1365" i="115"/>
  <c r="J1365" i="115" s="1"/>
  <c r="E1365" i="115"/>
  <c r="G1365" i="115" s="1"/>
  <c r="H1364" i="115"/>
  <c r="E1364" i="115"/>
  <c r="G1364" i="115" s="1"/>
  <c r="H1363" i="115"/>
  <c r="G1363" i="115"/>
  <c r="E1363" i="115"/>
  <c r="H1362" i="115"/>
  <c r="E1362" i="115"/>
  <c r="G1362" i="115" s="1"/>
  <c r="H1361" i="115"/>
  <c r="E1361" i="115"/>
  <c r="G1361" i="115" s="1"/>
  <c r="H1360" i="115"/>
  <c r="E1360" i="115"/>
  <c r="G1360" i="115" s="1"/>
  <c r="H1359" i="115"/>
  <c r="E1359" i="115"/>
  <c r="G1359" i="115" s="1"/>
  <c r="H1358" i="115"/>
  <c r="E1358" i="115"/>
  <c r="G1358" i="115" s="1"/>
  <c r="H1357" i="115"/>
  <c r="E1357" i="115"/>
  <c r="G1357" i="115" s="1"/>
  <c r="H1356" i="115"/>
  <c r="E1356" i="115"/>
  <c r="G1356" i="115" s="1"/>
  <c r="H1355" i="115"/>
  <c r="E1355" i="115"/>
  <c r="G1355" i="115" s="1"/>
  <c r="H1354" i="115"/>
  <c r="J1354" i="115" s="1"/>
  <c r="E1354" i="115"/>
  <c r="J1353" i="115"/>
  <c r="J1339" i="115"/>
  <c r="J1340" i="115" s="1"/>
  <c r="C1339" i="115"/>
  <c r="H1338" i="115"/>
  <c r="E1338" i="115"/>
  <c r="G1338" i="115" s="1"/>
  <c r="H1337" i="115"/>
  <c r="J1337" i="115" s="1"/>
  <c r="E1337" i="115"/>
  <c r="G1337" i="115" s="1"/>
  <c r="H1336" i="115"/>
  <c r="J1336" i="115" s="1"/>
  <c r="E1336" i="115"/>
  <c r="G1336" i="115" s="1"/>
  <c r="H1335" i="115"/>
  <c r="J1335" i="115" s="1"/>
  <c r="E1335" i="115"/>
  <c r="G1335" i="115" s="1"/>
  <c r="H1334" i="115"/>
  <c r="J1334" i="115" s="1"/>
  <c r="E1334" i="115"/>
  <c r="G1334" i="115" s="1"/>
  <c r="H1333" i="115"/>
  <c r="J1333" i="115" s="1"/>
  <c r="E1333" i="115"/>
  <c r="G1333" i="115" s="1"/>
  <c r="H1332" i="115"/>
  <c r="J1332" i="115" s="1"/>
  <c r="E1332" i="115"/>
  <c r="G1332" i="115" s="1"/>
  <c r="H1331" i="115"/>
  <c r="E1331" i="115"/>
  <c r="G1331" i="115" s="1"/>
  <c r="H1330" i="115"/>
  <c r="E1330" i="115"/>
  <c r="G1330" i="115" s="1"/>
  <c r="H1329" i="115"/>
  <c r="E1329" i="115"/>
  <c r="G1329" i="115" s="1"/>
  <c r="H1328" i="115"/>
  <c r="E1328" i="115"/>
  <c r="G1328" i="115" s="1"/>
  <c r="H1327" i="115"/>
  <c r="E1327" i="115"/>
  <c r="G1327" i="115" s="1"/>
  <c r="H1326" i="115"/>
  <c r="E1326" i="115"/>
  <c r="G1326" i="115" s="1"/>
  <c r="H1325" i="115"/>
  <c r="E1325" i="115"/>
  <c r="G1325" i="115" s="1"/>
  <c r="H1324" i="115"/>
  <c r="E1324" i="115"/>
  <c r="G1324" i="115" s="1"/>
  <c r="H1323" i="115"/>
  <c r="E1323" i="115"/>
  <c r="G1323" i="115" s="1"/>
  <c r="H1322" i="115"/>
  <c r="E1322" i="115"/>
  <c r="G1322" i="115" s="1"/>
  <c r="J1321" i="115"/>
  <c r="H1321" i="115"/>
  <c r="E1321" i="115"/>
  <c r="J1320" i="115"/>
  <c r="J1306" i="115"/>
  <c r="J1307" i="115" s="1"/>
  <c r="C1306" i="115"/>
  <c r="H1305" i="115"/>
  <c r="E1305" i="115"/>
  <c r="G1305" i="115" s="1"/>
  <c r="H1304" i="115"/>
  <c r="J1304" i="115" s="1"/>
  <c r="E1304" i="115"/>
  <c r="G1304" i="115" s="1"/>
  <c r="H1303" i="115"/>
  <c r="J1303" i="115" s="1"/>
  <c r="E1303" i="115"/>
  <c r="G1303" i="115" s="1"/>
  <c r="H1302" i="115"/>
  <c r="J1302" i="115" s="1"/>
  <c r="E1302" i="115"/>
  <c r="G1302" i="115" s="1"/>
  <c r="H1301" i="115"/>
  <c r="J1301" i="115" s="1"/>
  <c r="E1301" i="115"/>
  <c r="G1301" i="115" s="1"/>
  <c r="H1300" i="115"/>
  <c r="J1300" i="115" s="1"/>
  <c r="E1300" i="115"/>
  <c r="G1300" i="115" s="1"/>
  <c r="H1299" i="115"/>
  <c r="J1299" i="115" s="1"/>
  <c r="E1299" i="115"/>
  <c r="G1299" i="115" s="1"/>
  <c r="H1298" i="115"/>
  <c r="E1298" i="115"/>
  <c r="G1298" i="115" s="1"/>
  <c r="H1297" i="115"/>
  <c r="E1297" i="115"/>
  <c r="G1297" i="115" s="1"/>
  <c r="H1296" i="115"/>
  <c r="E1296" i="115"/>
  <c r="G1296" i="115" s="1"/>
  <c r="H1295" i="115"/>
  <c r="E1295" i="115"/>
  <c r="G1295" i="115" s="1"/>
  <c r="H1294" i="115"/>
  <c r="E1294" i="115"/>
  <c r="G1294" i="115" s="1"/>
  <c r="H1293" i="115"/>
  <c r="E1293" i="115"/>
  <c r="G1293" i="115" s="1"/>
  <c r="H1292" i="115"/>
  <c r="E1292" i="115"/>
  <c r="G1292" i="115" s="1"/>
  <c r="H1291" i="115"/>
  <c r="E1291" i="115"/>
  <c r="G1291" i="115" s="1"/>
  <c r="H1290" i="115"/>
  <c r="E1290" i="115"/>
  <c r="G1290" i="115" s="1"/>
  <c r="H1289" i="115"/>
  <c r="E1289" i="115"/>
  <c r="G1289" i="115" s="1"/>
  <c r="H1288" i="115"/>
  <c r="J1288" i="115" s="1"/>
  <c r="E1288" i="115"/>
  <c r="G1288" i="115" s="1"/>
  <c r="J1287" i="115"/>
  <c r="J1273" i="115"/>
  <c r="J1274" i="115" s="1"/>
  <c r="C1273" i="115"/>
  <c r="H1272" i="115"/>
  <c r="E1272" i="115"/>
  <c r="G1272" i="115" s="1"/>
  <c r="H1271" i="115"/>
  <c r="J1271" i="115" s="1"/>
  <c r="E1271" i="115"/>
  <c r="G1271" i="115" s="1"/>
  <c r="H1270" i="115"/>
  <c r="J1270" i="115" s="1"/>
  <c r="G1270" i="115"/>
  <c r="E1270" i="115"/>
  <c r="H1269" i="115"/>
  <c r="J1269" i="115" s="1"/>
  <c r="E1269" i="115"/>
  <c r="G1269" i="115" s="1"/>
  <c r="H1268" i="115"/>
  <c r="J1268" i="115" s="1"/>
  <c r="E1268" i="115"/>
  <c r="G1268" i="115" s="1"/>
  <c r="H1267" i="115"/>
  <c r="J1267" i="115" s="1"/>
  <c r="E1267" i="115"/>
  <c r="G1267" i="115" s="1"/>
  <c r="H1266" i="115"/>
  <c r="J1266" i="115" s="1"/>
  <c r="E1266" i="115"/>
  <c r="G1266" i="115" s="1"/>
  <c r="H1265" i="115"/>
  <c r="E1265" i="115"/>
  <c r="G1265" i="115" s="1"/>
  <c r="H1264" i="115"/>
  <c r="G1264" i="115"/>
  <c r="E1264" i="115"/>
  <c r="H1263" i="115"/>
  <c r="E1263" i="115"/>
  <c r="G1263" i="115" s="1"/>
  <c r="H1262" i="115"/>
  <c r="E1262" i="115"/>
  <c r="G1262" i="115" s="1"/>
  <c r="H1261" i="115"/>
  <c r="E1261" i="115"/>
  <c r="G1261" i="115" s="1"/>
  <c r="H1260" i="115"/>
  <c r="E1260" i="115"/>
  <c r="G1260" i="115" s="1"/>
  <c r="H1259" i="115"/>
  <c r="E1259" i="115"/>
  <c r="G1259" i="115" s="1"/>
  <c r="H1258" i="115"/>
  <c r="G1258" i="115"/>
  <c r="E1258" i="115"/>
  <c r="H1257" i="115"/>
  <c r="E1257" i="115"/>
  <c r="G1257" i="115" s="1"/>
  <c r="H1256" i="115"/>
  <c r="E1256" i="115"/>
  <c r="G1256" i="115" s="1"/>
  <c r="J1255" i="115"/>
  <c r="H1255" i="115"/>
  <c r="E1255" i="115"/>
  <c r="G1255" i="115" s="1"/>
  <c r="J1254" i="115"/>
  <c r="J1241" i="115"/>
  <c r="J1240" i="115"/>
  <c r="C1240" i="115"/>
  <c r="H1239" i="115"/>
  <c r="E1239" i="115"/>
  <c r="G1239" i="115" s="1"/>
  <c r="H1238" i="115"/>
  <c r="J1238" i="115" s="1"/>
  <c r="E1238" i="115"/>
  <c r="G1238" i="115" s="1"/>
  <c r="H1237" i="115"/>
  <c r="J1237" i="115" s="1"/>
  <c r="E1237" i="115"/>
  <c r="G1237" i="115" s="1"/>
  <c r="H1236" i="115"/>
  <c r="J1236" i="115" s="1"/>
  <c r="E1236" i="115"/>
  <c r="G1236" i="115" s="1"/>
  <c r="H1235" i="115"/>
  <c r="J1235" i="115" s="1"/>
  <c r="E1235" i="115"/>
  <c r="G1235" i="115" s="1"/>
  <c r="H1234" i="115"/>
  <c r="J1234" i="115" s="1"/>
  <c r="E1234" i="115"/>
  <c r="G1234" i="115" s="1"/>
  <c r="H1233" i="115"/>
  <c r="J1233" i="115" s="1"/>
  <c r="E1233" i="115"/>
  <c r="G1233" i="115" s="1"/>
  <c r="H1232" i="115"/>
  <c r="E1232" i="115"/>
  <c r="G1232" i="115" s="1"/>
  <c r="H1231" i="115"/>
  <c r="E1231" i="115"/>
  <c r="G1231" i="115" s="1"/>
  <c r="H1230" i="115"/>
  <c r="E1230" i="115"/>
  <c r="G1230" i="115" s="1"/>
  <c r="H1229" i="115"/>
  <c r="E1229" i="115"/>
  <c r="G1229" i="115" s="1"/>
  <c r="H1228" i="115"/>
  <c r="E1228" i="115"/>
  <c r="G1228" i="115" s="1"/>
  <c r="H1227" i="115"/>
  <c r="E1227" i="115"/>
  <c r="G1227" i="115" s="1"/>
  <c r="H1226" i="115"/>
  <c r="E1226" i="115"/>
  <c r="G1226" i="115" s="1"/>
  <c r="H1225" i="115"/>
  <c r="E1225" i="115"/>
  <c r="G1225" i="115" s="1"/>
  <c r="H1224" i="115"/>
  <c r="E1224" i="115"/>
  <c r="G1224" i="115" s="1"/>
  <c r="H1223" i="115"/>
  <c r="E1223" i="115"/>
  <c r="G1223" i="115" s="1"/>
  <c r="H1222" i="115"/>
  <c r="J1222" i="115" s="1"/>
  <c r="E1222" i="115"/>
  <c r="G1222" i="115" s="1"/>
  <c r="J1221" i="115"/>
  <c r="J1207" i="115"/>
  <c r="J1208" i="115" s="1"/>
  <c r="C1207" i="115"/>
  <c r="H1206" i="115"/>
  <c r="E1206" i="115"/>
  <c r="G1206" i="115" s="1"/>
  <c r="H1205" i="115"/>
  <c r="J1205" i="115" s="1"/>
  <c r="E1205" i="115"/>
  <c r="G1205" i="115" s="1"/>
  <c r="H1204" i="115"/>
  <c r="J1204" i="115" s="1"/>
  <c r="E1204" i="115"/>
  <c r="G1204" i="115" s="1"/>
  <c r="J1203" i="115"/>
  <c r="H1203" i="115"/>
  <c r="E1203" i="115"/>
  <c r="G1203" i="115" s="1"/>
  <c r="H1202" i="115"/>
  <c r="J1202" i="115" s="1"/>
  <c r="E1202" i="115"/>
  <c r="G1202" i="115" s="1"/>
  <c r="H1201" i="115"/>
  <c r="J1201" i="115" s="1"/>
  <c r="E1201" i="115"/>
  <c r="G1201" i="115" s="1"/>
  <c r="H1200" i="115"/>
  <c r="J1200" i="115" s="1"/>
  <c r="E1200" i="115"/>
  <c r="G1200" i="115" s="1"/>
  <c r="H1199" i="115"/>
  <c r="E1199" i="115"/>
  <c r="G1199" i="115" s="1"/>
  <c r="H1198" i="115"/>
  <c r="E1198" i="115"/>
  <c r="G1198" i="115" s="1"/>
  <c r="H1197" i="115"/>
  <c r="E1197" i="115"/>
  <c r="G1197" i="115" s="1"/>
  <c r="H1196" i="115"/>
  <c r="G1196" i="115"/>
  <c r="E1196" i="115"/>
  <c r="H1195" i="115"/>
  <c r="E1195" i="115"/>
  <c r="G1195" i="115" s="1"/>
  <c r="H1194" i="115"/>
  <c r="G1194" i="115"/>
  <c r="E1194" i="115"/>
  <c r="H1193" i="115"/>
  <c r="E1193" i="115"/>
  <c r="G1193" i="115" s="1"/>
  <c r="H1192" i="115"/>
  <c r="E1192" i="115"/>
  <c r="G1192" i="115" s="1"/>
  <c r="H1191" i="115"/>
  <c r="E1191" i="115"/>
  <c r="G1191" i="115" s="1"/>
  <c r="H1190" i="115"/>
  <c r="E1190" i="115"/>
  <c r="G1190" i="115" s="1"/>
  <c r="H1189" i="115"/>
  <c r="J1189" i="115" s="1"/>
  <c r="E1189" i="115"/>
  <c r="G1189" i="115" s="1"/>
  <c r="J1188" i="115"/>
  <c r="J1174" i="115"/>
  <c r="J1175" i="115" s="1"/>
  <c r="C1174" i="115"/>
  <c r="H1173" i="115"/>
  <c r="E1173" i="115"/>
  <c r="G1173" i="115" s="1"/>
  <c r="H1172" i="115"/>
  <c r="J1172" i="115" s="1"/>
  <c r="E1172" i="115"/>
  <c r="G1172" i="115" s="1"/>
  <c r="J1171" i="115"/>
  <c r="H1171" i="115"/>
  <c r="E1171" i="115"/>
  <c r="G1171" i="115" s="1"/>
  <c r="J1170" i="115"/>
  <c r="H1170" i="115"/>
  <c r="E1170" i="115"/>
  <c r="G1170" i="115" s="1"/>
  <c r="J1169" i="115"/>
  <c r="H1169" i="115"/>
  <c r="E1169" i="115"/>
  <c r="G1169" i="115" s="1"/>
  <c r="H1168" i="115"/>
  <c r="J1168" i="115" s="1"/>
  <c r="E1168" i="115"/>
  <c r="G1168" i="115" s="1"/>
  <c r="H1167" i="115"/>
  <c r="J1167" i="115" s="1"/>
  <c r="E1167" i="115"/>
  <c r="G1167" i="115" s="1"/>
  <c r="H1166" i="115"/>
  <c r="E1166" i="115"/>
  <c r="G1166" i="115" s="1"/>
  <c r="H1165" i="115"/>
  <c r="E1165" i="115"/>
  <c r="G1165" i="115" s="1"/>
  <c r="H1164" i="115"/>
  <c r="E1164" i="115"/>
  <c r="G1164" i="115" s="1"/>
  <c r="H1163" i="115"/>
  <c r="E1163" i="115"/>
  <c r="G1163" i="115" s="1"/>
  <c r="H1162" i="115"/>
  <c r="E1162" i="115"/>
  <c r="G1162" i="115" s="1"/>
  <c r="H1161" i="115"/>
  <c r="E1161" i="115"/>
  <c r="G1161" i="115" s="1"/>
  <c r="H1160" i="115"/>
  <c r="E1160" i="115"/>
  <c r="G1160" i="115" s="1"/>
  <c r="H1159" i="115"/>
  <c r="E1159" i="115"/>
  <c r="G1159" i="115" s="1"/>
  <c r="H1158" i="115"/>
  <c r="E1158" i="115"/>
  <c r="G1158" i="115" s="1"/>
  <c r="H1157" i="115"/>
  <c r="E1157" i="115"/>
  <c r="G1157" i="115" s="1"/>
  <c r="H1156" i="115"/>
  <c r="J1156" i="115" s="1"/>
  <c r="G1156" i="115"/>
  <c r="E1156" i="115"/>
  <c r="J1155" i="115"/>
  <c r="J1141" i="115"/>
  <c r="J1142" i="115" s="1"/>
  <c r="C1141" i="115"/>
  <c r="H1140" i="115"/>
  <c r="E1140" i="115"/>
  <c r="G1140" i="115" s="1"/>
  <c r="H1139" i="115"/>
  <c r="J1139" i="115" s="1"/>
  <c r="E1139" i="115"/>
  <c r="G1139" i="115" s="1"/>
  <c r="H1138" i="115"/>
  <c r="J1138" i="115" s="1"/>
  <c r="E1138" i="115"/>
  <c r="G1138" i="115" s="1"/>
  <c r="H1137" i="115"/>
  <c r="J1137" i="115" s="1"/>
  <c r="E1137" i="115"/>
  <c r="G1137" i="115" s="1"/>
  <c r="H1136" i="115"/>
  <c r="J1136" i="115" s="1"/>
  <c r="E1136" i="115"/>
  <c r="G1136" i="115" s="1"/>
  <c r="H1135" i="115"/>
  <c r="J1135" i="115" s="1"/>
  <c r="E1135" i="115"/>
  <c r="G1135" i="115" s="1"/>
  <c r="H1134" i="115"/>
  <c r="J1134" i="115" s="1"/>
  <c r="G1134" i="115"/>
  <c r="E1134" i="115"/>
  <c r="H1133" i="115"/>
  <c r="E1133" i="115"/>
  <c r="G1133" i="115" s="1"/>
  <c r="H1132" i="115"/>
  <c r="E1132" i="115"/>
  <c r="G1132" i="115" s="1"/>
  <c r="H1131" i="115"/>
  <c r="E1131" i="115"/>
  <c r="G1131" i="115" s="1"/>
  <c r="H1130" i="115"/>
  <c r="E1130" i="115"/>
  <c r="G1130" i="115" s="1"/>
  <c r="H1129" i="115"/>
  <c r="E1129" i="115"/>
  <c r="G1129" i="115" s="1"/>
  <c r="H1128" i="115"/>
  <c r="E1128" i="115"/>
  <c r="G1128" i="115" s="1"/>
  <c r="H1127" i="115"/>
  <c r="E1127" i="115"/>
  <c r="G1127" i="115" s="1"/>
  <c r="H1126" i="115"/>
  <c r="E1126" i="115"/>
  <c r="G1126" i="115" s="1"/>
  <c r="H1125" i="115"/>
  <c r="E1125" i="115"/>
  <c r="G1125" i="115" s="1"/>
  <c r="H1124" i="115"/>
  <c r="E1124" i="115"/>
  <c r="G1124" i="115" s="1"/>
  <c r="H1123" i="115"/>
  <c r="J1123" i="115" s="1"/>
  <c r="E1123" i="115"/>
  <c r="G1123" i="115" s="1"/>
  <c r="J1122" i="115"/>
  <c r="J1108" i="115"/>
  <c r="J1109" i="115" s="1"/>
  <c r="C1108" i="115"/>
  <c r="H1107" i="115"/>
  <c r="G1107" i="115"/>
  <c r="E1107" i="115"/>
  <c r="H1106" i="115"/>
  <c r="J1106" i="115" s="1"/>
  <c r="E1106" i="115"/>
  <c r="G1106" i="115" s="1"/>
  <c r="H1105" i="115"/>
  <c r="J1105" i="115" s="1"/>
  <c r="E1105" i="115"/>
  <c r="G1105" i="115" s="1"/>
  <c r="H1104" i="115"/>
  <c r="J1104" i="115" s="1"/>
  <c r="E1104" i="115"/>
  <c r="G1104" i="115" s="1"/>
  <c r="J1103" i="115"/>
  <c r="H1103" i="115"/>
  <c r="E1103" i="115"/>
  <c r="G1103" i="115" s="1"/>
  <c r="H1102" i="115"/>
  <c r="J1102" i="115" s="1"/>
  <c r="E1102" i="115"/>
  <c r="G1102" i="115" s="1"/>
  <c r="H1101" i="115"/>
  <c r="J1101" i="115" s="1"/>
  <c r="G1101" i="115"/>
  <c r="E1101" i="115"/>
  <c r="H1100" i="115"/>
  <c r="E1100" i="115"/>
  <c r="G1100" i="115" s="1"/>
  <c r="H1099" i="115"/>
  <c r="E1099" i="115"/>
  <c r="G1099" i="115" s="1"/>
  <c r="H1098" i="115"/>
  <c r="E1098" i="115"/>
  <c r="G1098" i="115" s="1"/>
  <c r="H1097" i="115"/>
  <c r="E1097" i="115"/>
  <c r="G1097" i="115" s="1"/>
  <c r="H1096" i="115"/>
  <c r="E1096" i="115"/>
  <c r="G1096" i="115" s="1"/>
  <c r="H1095" i="115"/>
  <c r="E1095" i="115"/>
  <c r="G1095" i="115" s="1"/>
  <c r="H1094" i="115"/>
  <c r="E1094" i="115"/>
  <c r="G1094" i="115" s="1"/>
  <c r="H1093" i="115"/>
  <c r="E1093" i="115"/>
  <c r="G1093" i="115" s="1"/>
  <c r="H1092" i="115"/>
  <c r="E1092" i="115"/>
  <c r="G1092" i="115" s="1"/>
  <c r="H1091" i="115"/>
  <c r="E1091" i="115"/>
  <c r="G1091" i="115" s="1"/>
  <c r="H1090" i="115"/>
  <c r="J1090" i="115" s="1"/>
  <c r="E1090" i="115"/>
  <c r="G1090" i="115" s="1"/>
  <c r="J1089" i="115"/>
  <c r="J1075" i="115"/>
  <c r="J1076" i="115" s="1"/>
  <c r="C1075" i="115"/>
  <c r="H1074" i="115"/>
  <c r="E1074" i="115"/>
  <c r="G1074" i="115" s="1"/>
  <c r="H1073" i="115"/>
  <c r="J1073" i="115" s="1"/>
  <c r="E1073" i="115"/>
  <c r="G1073" i="115" s="1"/>
  <c r="H1072" i="115"/>
  <c r="J1072" i="115" s="1"/>
  <c r="E1072" i="115"/>
  <c r="G1072" i="115" s="1"/>
  <c r="H1071" i="115"/>
  <c r="J1071" i="115" s="1"/>
  <c r="E1071" i="115"/>
  <c r="G1071" i="115" s="1"/>
  <c r="J1070" i="115"/>
  <c r="H1070" i="115"/>
  <c r="E1070" i="115"/>
  <c r="G1070" i="115" s="1"/>
  <c r="H1069" i="115"/>
  <c r="J1069" i="115" s="1"/>
  <c r="E1069" i="115"/>
  <c r="G1069" i="115" s="1"/>
  <c r="J1068" i="115"/>
  <c r="H1068" i="115"/>
  <c r="E1068" i="115"/>
  <c r="G1068" i="115" s="1"/>
  <c r="H1067" i="115"/>
  <c r="E1067" i="115"/>
  <c r="G1067" i="115" s="1"/>
  <c r="H1066" i="115"/>
  <c r="E1066" i="115"/>
  <c r="G1066" i="115" s="1"/>
  <c r="H1065" i="115"/>
  <c r="G1065" i="115"/>
  <c r="E1065" i="115"/>
  <c r="H1064" i="115"/>
  <c r="E1064" i="115"/>
  <c r="G1064" i="115" s="1"/>
  <c r="H1063" i="115"/>
  <c r="E1063" i="115"/>
  <c r="G1063" i="115" s="1"/>
  <c r="H1062" i="115"/>
  <c r="E1062" i="115"/>
  <c r="G1062" i="115" s="1"/>
  <c r="H1061" i="115"/>
  <c r="E1061" i="115"/>
  <c r="G1061" i="115" s="1"/>
  <c r="H1060" i="115"/>
  <c r="G1060" i="115"/>
  <c r="E1060" i="115"/>
  <c r="H1059" i="115"/>
  <c r="E1059" i="115"/>
  <c r="G1059" i="115" s="1"/>
  <c r="H1058" i="115"/>
  <c r="E1058" i="115"/>
  <c r="G1058" i="115" s="1"/>
  <c r="H1057" i="115"/>
  <c r="J1057" i="115" s="1"/>
  <c r="E1057" i="115"/>
  <c r="J1056" i="115"/>
  <c r="J1042" i="115"/>
  <c r="J1043" i="115" s="1"/>
  <c r="C1042" i="115"/>
  <c r="H1041" i="115"/>
  <c r="E1041" i="115"/>
  <c r="G1041" i="115" s="1"/>
  <c r="H1040" i="115"/>
  <c r="J1040" i="115" s="1"/>
  <c r="E1040" i="115"/>
  <c r="G1040" i="115" s="1"/>
  <c r="J1039" i="115"/>
  <c r="H1039" i="115"/>
  <c r="E1039" i="115"/>
  <c r="G1039" i="115" s="1"/>
  <c r="H1038" i="115"/>
  <c r="J1038" i="115" s="1"/>
  <c r="E1038" i="115"/>
  <c r="G1038" i="115" s="1"/>
  <c r="J1037" i="115"/>
  <c r="H1037" i="115"/>
  <c r="E1037" i="115"/>
  <c r="G1037" i="115" s="1"/>
  <c r="H1036" i="115"/>
  <c r="J1036" i="115" s="1"/>
  <c r="E1036" i="115"/>
  <c r="G1036" i="115" s="1"/>
  <c r="H1035" i="115"/>
  <c r="J1035" i="115" s="1"/>
  <c r="E1035" i="115"/>
  <c r="G1035" i="115" s="1"/>
  <c r="J1034" i="115"/>
  <c r="H1034" i="115"/>
  <c r="E1034" i="115"/>
  <c r="G1034" i="115" s="1"/>
  <c r="H1033" i="115"/>
  <c r="E1033" i="115"/>
  <c r="G1033" i="115" s="1"/>
  <c r="H1032" i="115"/>
  <c r="E1032" i="115"/>
  <c r="G1032" i="115" s="1"/>
  <c r="H1031" i="115"/>
  <c r="E1031" i="115"/>
  <c r="G1031" i="115" s="1"/>
  <c r="H1030" i="115"/>
  <c r="E1030" i="115"/>
  <c r="G1030" i="115" s="1"/>
  <c r="H1029" i="115"/>
  <c r="E1029" i="115"/>
  <c r="G1029" i="115" s="1"/>
  <c r="H1028" i="115"/>
  <c r="E1028" i="115"/>
  <c r="G1028" i="115" s="1"/>
  <c r="H1027" i="115"/>
  <c r="E1027" i="115"/>
  <c r="G1027" i="115" s="1"/>
  <c r="H1026" i="115"/>
  <c r="E1026" i="115"/>
  <c r="G1026" i="115" s="1"/>
  <c r="H1025" i="115"/>
  <c r="E1025" i="115"/>
  <c r="G1025" i="115" s="1"/>
  <c r="H1024" i="115"/>
  <c r="J1024" i="115" s="1"/>
  <c r="E1024" i="115"/>
  <c r="G1024" i="115" s="1"/>
  <c r="J1023" i="115"/>
  <c r="J1009" i="115"/>
  <c r="J1010" i="115" s="1"/>
  <c r="C1009" i="115"/>
  <c r="H1008" i="115"/>
  <c r="E1008" i="115"/>
  <c r="G1008" i="115" s="1"/>
  <c r="H1007" i="115"/>
  <c r="J1007" i="115" s="1"/>
  <c r="E1007" i="115"/>
  <c r="G1007" i="115" s="1"/>
  <c r="H1006" i="115"/>
  <c r="J1006" i="115" s="1"/>
  <c r="E1006" i="115"/>
  <c r="G1006" i="115" s="1"/>
  <c r="J1005" i="115"/>
  <c r="H1005" i="115"/>
  <c r="E1005" i="115"/>
  <c r="G1005" i="115" s="1"/>
  <c r="H1004" i="115"/>
  <c r="J1004" i="115" s="1"/>
  <c r="E1004" i="115"/>
  <c r="G1004" i="115" s="1"/>
  <c r="H1003" i="115"/>
  <c r="J1003" i="115" s="1"/>
  <c r="E1003" i="115"/>
  <c r="G1003" i="115" s="1"/>
  <c r="J1002" i="115"/>
  <c r="H1002" i="115"/>
  <c r="E1002" i="115"/>
  <c r="G1002" i="115" s="1"/>
  <c r="H1001" i="115"/>
  <c r="E1001" i="115"/>
  <c r="G1001" i="115" s="1"/>
  <c r="H1000" i="115"/>
  <c r="E1000" i="115"/>
  <c r="G1000" i="115" s="1"/>
  <c r="H999" i="115"/>
  <c r="G999" i="115"/>
  <c r="E999" i="115"/>
  <c r="H998" i="115"/>
  <c r="E998" i="115"/>
  <c r="G998" i="115" s="1"/>
  <c r="H997" i="115"/>
  <c r="E997" i="115"/>
  <c r="G997" i="115" s="1"/>
  <c r="H996" i="115"/>
  <c r="G996" i="115"/>
  <c r="E996" i="115"/>
  <c r="H995" i="115"/>
  <c r="E995" i="115"/>
  <c r="G995" i="115" s="1"/>
  <c r="H994" i="115"/>
  <c r="E994" i="115"/>
  <c r="G994" i="115" s="1"/>
  <c r="H993" i="115"/>
  <c r="E993" i="115"/>
  <c r="G993" i="115" s="1"/>
  <c r="H992" i="115"/>
  <c r="E992" i="115"/>
  <c r="G992" i="115" s="1"/>
  <c r="H991" i="115"/>
  <c r="J991" i="115" s="1"/>
  <c r="E991" i="115"/>
  <c r="G991" i="115" s="1"/>
  <c r="J990" i="115"/>
  <c r="J976" i="115"/>
  <c r="J977" i="115" s="1"/>
  <c r="C976" i="115"/>
  <c r="H975" i="115"/>
  <c r="E975" i="115"/>
  <c r="G975" i="115" s="1"/>
  <c r="H974" i="115"/>
  <c r="J974" i="115" s="1"/>
  <c r="E974" i="115"/>
  <c r="G974" i="115" s="1"/>
  <c r="H973" i="115"/>
  <c r="J973" i="115" s="1"/>
  <c r="E973" i="115"/>
  <c r="G973" i="115" s="1"/>
  <c r="H972" i="115"/>
  <c r="J972" i="115" s="1"/>
  <c r="E972" i="115"/>
  <c r="G972" i="115" s="1"/>
  <c r="H971" i="115"/>
  <c r="J971" i="115" s="1"/>
  <c r="E971" i="115"/>
  <c r="G971" i="115" s="1"/>
  <c r="H970" i="115"/>
  <c r="J970" i="115" s="1"/>
  <c r="E970" i="115"/>
  <c r="G970" i="115" s="1"/>
  <c r="H969" i="115"/>
  <c r="J969" i="115" s="1"/>
  <c r="E969" i="115"/>
  <c r="G969" i="115" s="1"/>
  <c r="H968" i="115"/>
  <c r="J968" i="115" s="1"/>
  <c r="E968" i="115"/>
  <c r="G968" i="115" s="1"/>
  <c r="H967" i="115"/>
  <c r="E967" i="115"/>
  <c r="G967" i="115" s="1"/>
  <c r="H966" i="115"/>
  <c r="E966" i="115"/>
  <c r="G966" i="115" s="1"/>
  <c r="H965" i="115"/>
  <c r="E965" i="115"/>
  <c r="G965" i="115" s="1"/>
  <c r="H964" i="115"/>
  <c r="G964" i="115"/>
  <c r="E964" i="115"/>
  <c r="H963" i="115"/>
  <c r="E963" i="115"/>
  <c r="G963" i="115" s="1"/>
  <c r="H962" i="115"/>
  <c r="E962" i="115"/>
  <c r="G962" i="115" s="1"/>
  <c r="H961" i="115"/>
  <c r="G961" i="115"/>
  <c r="E961" i="115"/>
  <c r="H960" i="115"/>
  <c r="E960" i="115"/>
  <c r="G960" i="115" s="1"/>
  <c r="H959" i="115"/>
  <c r="E959" i="115"/>
  <c r="G959" i="115" s="1"/>
  <c r="J958" i="115"/>
  <c r="H958" i="115"/>
  <c r="E958" i="115"/>
  <c r="G958" i="115" s="1"/>
  <c r="J957" i="115"/>
  <c r="J942" i="115"/>
  <c r="J943" i="115" s="1"/>
  <c r="C942" i="115"/>
  <c r="H941" i="115"/>
  <c r="G941" i="115"/>
  <c r="E941" i="115"/>
  <c r="H940" i="115"/>
  <c r="J940" i="115" s="1"/>
  <c r="G940" i="115"/>
  <c r="E940" i="115"/>
  <c r="H939" i="115"/>
  <c r="J939" i="115" s="1"/>
  <c r="E939" i="115"/>
  <c r="G939" i="115" s="1"/>
  <c r="H938" i="115"/>
  <c r="J938" i="115" s="1"/>
  <c r="E938" i="115"/>
  <c r="G938" i="115" s="1"/>
  <c r="H937" i="115"/>
  <c r="J937" i="115" s="1"/>
  <c r="E937" i="115"/>
  <c r="G937" i="115" s="1"/>
  <c r="H936" i="115"/>
  <c r="J936" i="115" s="1"/>
  <c r="E936" i="115"/>
  <c r="G936" i="115" s="1"/>
  <c r="H935" i="115"/>
  <c r="J935" i="115" s="1"/>
  <c r="G935" i="115"/>
  <c r="E935" i="115"/>
  <c r="H934" i="115"/>
  <c r="J934" i="115" s="1"/>
  <c r="E934" i="115"/>
  <c r="G934" i="115" s="1"/>
  <c r="H933" i="115"/>
  <c r="E933" i="115"/>
  <c r="G933" i="115" s="1"/>
  <c r="H932" i="115"/>
  <c r="E932" i="115"/>
  <c r="G932" i="115" s="1"/>
  <c r="H931" i="115"/>
  <c r="E931" i="115"/>
  <c r="G931" i="115" s="1"/>
  <c r="H930" i="115"/>
  <c r="E930" i="115"/>
  <c r="G930" i="115" s="1"/>
  <c r="H929" i="115"/>
  <c r="E929" i="115"/>
  <c r="G929" i="115" s="1"/>
  <c r="H928" i="115"/>
  <c r="E928" i="115"/>
  <c r="G928" i="115" s="1"/>
  <c r="H927" i="115"/>
  <c r="E927" i="115"/>
  <c r="G927" i="115" s="1"/>
  <c r="H926" i="115"/>
  <c r="E926" i="115"/>
  <c r="G926" i="115" s="1"/>
  <c r="H925" i="115"/>
  <c r="E925" i="115"/>
  <c r="G925" i="115" s="1"/>
  <c r="H924" i="115"/>
  <c r="J924" i="115" s="1"/>
  <c r="E924" i="115"/>
  <c r="G924" i="115" s="1"/>
  <c r="J923" i="115"/>
  <c r="J909" i="115"/>
  <c r="J910" i="115" s="1"/>
  <c r="C909" i="115"/>
  <c r="H908" i="115"/>
  <c r="E908" i="115"/>
  <c r="G908" i="115" s="1"/>
  <c r="H907" i="115"/>
  <c r="J907" i="115" s="1"/>
  <c r="E907" i="115"/>
  <c r="G907" i="115" s="1"/>
  <c r="H906" i="115"/>
  <c r="J906" i="115" s="1"/>
  <c r="G906" i="115"/>
  <c r="E906" i="115"/>
  <c r="H905" i="115"/>
  <c r="J905" i="115" s="1"/>
  <c r="E905" i="115"/>
  <c r="G905" i="115" s="1"/>
  <c r="H904" i="115"/>
  <c r="J904" i="115" s="1"/>
  <c r="E904" i="115"/>
  <c r="G904" i="115" s="1"/>
  <c r="H903" i="115"/>
  <c r="J903" i="115" s="1"/>
  <c r="E903" i="115"/>
  <c r="G903" i="115" s="1"/>
  <c r="H902" i="115"/>
  <c r="J902" i="115" s="1"/>
  <c r="E902" i="115"/>
  <c r="G902" i="115" s="1"/>
  <c r="H901" i="115"/>
  <c r="J901" i="115" s="1"/>
  <c r="E901" i="115"/>
  <c r="G901" i="115" s="1"/>
  <c r="H900" i="115"/>
  <c r="G900" i="115"/>
  <c r="E900" i="115"/>
  <c r="H899" i="115"/>
  <c r="E899" i="115"/>
  <c r="G899" i="115" s="1"/>
  <c r="H898" i="115"/>
  <c r="E898" i="115"/>
  <c r="G898" i="115" s="1"/>
  <c r="H897" i="115"/>
  <c r="G897" i="115"/>
  <c r="E897" i="115"/>
  <c r="H896" i="115"/>
  <c r="E896" i="115"/>
  <c r="G896" i="115" s="1"/>
  <c r="H895" i="115"/>
  <c r="E895" i="115"/>
  <c r="G895" i="115" s="1"/>
  <c r="H894" i="115"/>
  <c r="E894" i="115"/>
  <c r="G894" i="115" s="1"/>
  <c r="H893" i="115"/>
  <c r="E893" i="115"/>
  <c r="G893" i="115" s="1"/>
  <c r="H892" i="115"/>
  <c r="E892" i="115"/>
  <c r="G892" i="115" s="1"/>
  <c r="H891" i="115"/>
  <c r="J891" i="115" s="1"/>
  <c r="E891" i="115"/>
  <c r="G891" i="115" s="1"/>
  <c r="J890" i="115"/>
  <c r="J876" i="115"/>
  <c r="J877" i="115" s="1"/>
  <c r="C876" i="115"/>
  <c r="H875" i="115"/>
  <c r="E875" i="115"/>
  <c r="G875" i="115" s="1"/>
  <c r="H874" i="115"/>
  <c r="J874" i="115" s="1"/>
  <c r="E874" i="115"/>
  <c r="G874" i="115" s="1"/>
  <c r="H873" i="115"/>
  <c r="J873" i="115" s="1"/>
  <c r="E873" i="115"/>
  <c r="G873" i="115" s="1"/>
  <c r="H872" i="115"/>
  <c r="J872" i="115" s="1"/>
  <c r="E872" i="115"/>
  <c r="G872" i="115" s="1"/>
  <c r="H871" i="115"/>
  <c r="J871" i="115" s="1"/>
  <c r="E871" i="115"/>
  <c r="G871" i="115" s="1"/>
  <c r="H870" i="115"/>
  <c r="J870" i="115" s="1"/>
  <c r="E870" i="115"/>
  <c r="G870" i="115" s="1"/>
  <c r="H869" i="115"/>
  <c r="J869" i="115" s="1"/>
  <c r="E869" i="115"/>
  <c r="G869" i="115" s="1"/>
  <c r="H868" i="115"/>
  <c r="J868" i="115" s="1"/>
  <c r="E868" i="115"/>
  <c r="G868" i="115" s="1"/>
  <c r="H867" i="115"/>
  <c r="E867" i="115"/>
  <c r="G867" i="115" s="1"/>
  <c r="H866" i="115"/>
  <c r="E866" i="115"/>
  <c r="G866" i="115" s="1"/>
  <c r="H865" i="115"/>
  <c r="E865" i="115"/>
  <c r="G865" i="115" s="1"/>
  <c r="H864" i="115"/>
  <c r="E864" i="115"/>
  <c r="G864" i="115" s="1"/>
  <c r="H863" i="115"/>
  <c r="E863" i="115"/>
  <c r="G863" i="115" s="1"/>
  <c r="H862" i="115"/>
  <c r="E862" i="115"/>
  <c r="G862" i="115" s="1"/>
  <c r="H861" i="115"/>
  <c r="E861" i="115"/>
  <c r="G861" i="115" s="1"/>
  <c r="H860" i="115"/>
  <c r="E860" i="115"/>
  <c r="G860" i="115" s="1"/>
  <c r="H859" i="115"/>
  <c r="E859" i="115"/>
  <c r="G859" i="115" s="1"/>
  <c r="H858" i="115"/>
  <c r="J858" i="115" s="1"/>
  <c r="E858" i="115"/>
  <c r="J857" i="115"/>
  <c r="J843" i="115"/>
  <c r="J844" i="115" s="1"/>
  <c r="C843" i="115"/>
  <c r="H842" i="115"/>
  <c r="E842" i="115"/>
  <c r="G842" i="115" s="1"/>
  <c r="H841" i="115"/>
  <c r="J841" i="115" s="1"/>
  <c r="E841" i="115"/>
  <c r="G841" i="115" s="1"/>
  <c r="H840" i="115"/>
  <c r="J840" i="115" s="1"/>
  <c r="E840" i="115"/>
  <c r="G840" i="115" s="1"/>
  <c r="H839" i="115"/>
  <c r="J839" i="115" s="1"/>
  <c r="E839" i="115"/>
  <c r="G839" i="115" s="1"/>
  <c r="H838" i="115"/>
  <c r="J838" i="115" s="1"/>
  <c r="E838" i="115"/>
  <c r="G838" i="115" s="1"/>
  <c r="H837" i="115"/>
  <c r="J837" i="115" s="1"/>
  <c r="E837" i="115"/>
  <c r="G837" i="115" s="1"/>
  <c r="H836" i="115"/>
  <c r="J836" i="115" s="1"/>
  <c r="E836" i="115"/>
  <c r="G836" i="115" s="1"/>
  <c r="H835" i="115"/>
  <c r="J835" i="115" s="1"/>
  <c r="E835" i="115"/>
  <c r="G835" i="115" s="1"/>
  <c r="H834" i="115"/>
  <c r="E834" i="115"/>
  <c r="G834" i="115" s="1"/>
  <c r="H833" i="115"/>
  <c r="E833" i="115"/>
  <c r="G833" i="115" s="1"/>
  <c r="H832" i="115"/>
  <c r="E832" i="115"/>
  <c r="G832" i="115" s="1"/>
  <c r="H831" i="115"/>
  <c r="E831" i="115"/>
  <c r="G831" i="115" s="1"/>
  <c r="H830" i="115"/>
  <c r="E830" i="115"/>
  <c r="G830" i="115" s="1"/>
  <c r="H829" i="115"/>
  <c r="E829" i="115"/>
  <c r="G829" i="115" s="1"/>
  <c r="H828" i="115"/>
  <c r="E828" i="115"/>
  <c r="G828" i="115" s="1"/>
  <c r="H827" i="115"/>
  <c r="E827" i="115"/>
  <c r="G827" i="115" s="1"/>
  <c r="H826" i="115"/>
  <c r="E826" i="115"/>
  <c r="G826" i="115" s="1"/>
  <c r="H825" i="115"/>
  <c r="J825" i="115" s="1"/>
  <c r="E825" i="115"/>
  <c r="G825" i="115" s="1"/>
  <c r="J824" i="115"/>
  <c r="J810" i="115"/>
  <c r="J811" i="115" s="1"/>
  <c r="C810" i="115"/>
  <c r="H809" i="115"/>
  <c r="E809" i="115"/>
  <c r="G809" i="115" s="1"/>
  <c r="H808" i="115"/>
  <c r="J808" i="115" s="1"/>
  <c r="E808" i="115"/>
  <c r="G808" i="115" s="1"/>
  <c r="H807" i="115"/>
  <c r="J807" i="115" s="1"/>
  <c r="E807" i="115"/>
  <c r="G807" i="115" s="1"/>
  <c r="H806" i="115"/>
  <c r="J806" i="115" s="1"/>
  <c r="E806" i="115"/>
  <c r="G806" i="115" s="1"/>
  <c r="H805" i="115"/>
  <c r="J805" i="115" s="1"/>
  <c r="E805" i="115"/>
  <c r="G805" i="115" s="1"/>
  <c r="H804" i="115"/>
  <c r="J804" i="115" s="1"/>
  <c r="E804" i="115"/>
  <c r="G804" i="115" s="1"/>
  <c r="H803" i="115"/>
  <c r="J803" i="115" s="1"/>
  <c r="E803" i="115"/>
  <c r="G803" i="115" s="1"/>
  <c r="H802" i="115"/>
  <c r="J802" i="115" s="1"/>
  <c r="E802" i="115"/>
  <c r="G802" i="115" s="1"/>
  <c r="H801" i="115"/>
  <c r="E801" i="115"/>
  <c r="G801" i="115" s="1"/>
  <c r="H800" i="115"/>
  <c r="E800" i="115"/>
  <c r="G800" i="115" s="1"/>
  <c r="H799" i="115"/>
  <c r="E799" i="115"/>
  <c r="G799" i="115" s="1"/>
  <c r="H798" i="115"/>
  <c r="E798" i="115"/>
  <c r="G798" i="115" s="1"/>
  <c r="H797" i="115"/>
  <c r="E797" i="115"/>
  <c r="G797" i="115" s="1"/>
  <c r="H796" i="115"/>
  <c r="E796" i="115"/>
  <c r="G796" i="115" s="1"/>
  <c r="H795" i="115"/>
  <c r="E795" i="115"/>
  <c r="G795" i="115" s="1"/>
  <c r="H794" i="115"/>
  <c r="E794" i="115"/>
  <c r="G794" i="115" s="1"/>
  <c r="H793" i="115"/>
  <c r="E793" i="115"/>
  <c r="G793" i="115" s="1"/>
  <c r="H792" i="115"/>
  <c r="J792" i="115" s="1"/>
  <c r="E792" i="115"/>
  <c r="J791" i="115"/>
  <c r="C772" i="115"/>
  <c r="H771" i="115"/>
  <c r="J771" i="115" s="1"/>
  <c r="E771" i="115"/>
  <c r="G771" i="115" s="1"/>
  <c r="J770" i="115"/>
  <c r="H770" i="115"/>
  <c r="E770" i="115"/>
  <c r="G770" i="115" s="1"/>
  <c r="J769" i="115"/>
  <c r="H769" i="115"/>
  <c r="E769" i="115"/>
  <c r="G769" i="115" s="1"/>
  <c r="H768" i="115"/>
  <c r="J768" i="115" s="1"/>
  <c r="E768" i="115"/>
  <c r="G768" i="115" s="1"/>
  <c r="H767" i="115"/>
  <c r="J767" i="115" s="1"/>
  <c r="E767" i="115"/>
  <c r="G767" i="115" s="1"/>
  <c r="H766" i="115"/>
  <c r="J766" i="115" s="1"/>
  <c r="E766" i="115"/>
  <c r="G766" i="115" s="1"/>
  <c r="J765" i="115"/>
  <c r="H765" i="115"/>
  <c r="E765" i="115"/>
  <c r="G765" i="115" s="1"/>
  <c r="J764" i="115"/>
  <c r="H764" i="115"/>
  <c r="E764" i="115"/>
  <c r="G764" i="115" s="1"/>
  <c r="J763" i="115"/>
  <c r="H763" i="115"/>
  <c r="E763" i="115"/>
  <c r="G763" i="115" s="1"/>
  <c r="J762" i="115"/>
  <c r="H762" i="115"/>
  <c r="E762" i="115"/>
  <c r="G762" i="115" s="1"/>
  <c r="H761" i="115"/>
  <c r="J761" i="115" s="1"/>
  <c r="E761" i="115"/>
  <c r="G761" i="115" s="1"/>
  <c r="H760" i="115"/>
  <c r="J760" i="115" s="1"/>
  <c r="E760" i="115"/>
  <c r="G760" i="115" s="1"/>
  <c r="H759" i="115"/>
  <c r="J759" i="115" s="1"/>
  <c r="E759" i="115"/>
  <c r="G759" i="115" s="1"/>
  <c r="H758" i="115"/>
  <c r="J758" i="115" s="1"/>
  <c r="E758" i="115"/>
  <c r="G758" i="115" s="1"/>
  <c r="J757" i="115"/>
  <c r="H757" i="115"/>
  <c r="E757" i="115"/>
  <c r="G757" i="115" s="1"/>
  <c r="J756" i="115"/>
  <c r="H756" i="115"/>
  <c r="E756" i="115"/>
  <c r="G756" i="115" s="1"/>
  <c r="H755" i="115"/>
  <c r="J755" i="115" s="1"/>
  <c r="E755" i="115"/>
  <c r="G755" i="115" s="1"/>
  <c r="H754" i="115"/>
  <c r="J754" i="115" s="1"/>
  <c r="E754" i="115"/>
  <c r="E772" i="115" s="1"/>
  <c r="C737" i="115"/>
  <c r="H736" i="115"/>
  <c r="J736" i="115" s="1"/>
  <c r="E736" i="115"/>
  <c r="G736" i="115" s="1"/>
  <c r="H735" i="115"/>
  <c r="J735" i="115" s="1"/>
  <c r="E735" i="115"/>
  <c r="G735" i="115" s="1"/>
  <c r="H734" i="115"/>
  <c r="J734" i="115" s="1"/>
  <c r="E734" i="115"/>
  <c r="G734" i="115" s="1"/>
  <c r="H733" i="115"/>
  <c r="J733" i="115" s="1"/>
  <c r="E733" i="115"/>
  <c r="G733" i="115" s="1"/>
  <c r="H732" i="115"/>
  <c r="J732" i="115" s="1"/>
  <c r="E732" i="115"/>
  <c r="G732" i="115" s="1"/>
  <c r="H731" i="115"/>
  <c r="J731" i="115" s="1"/>
  <c r="E731" i="115"/>
  <c r="G731" i="115" s="1"/>
  <c r="H730" i="115"/>
  <c r="J730" i="115" s="1"/>
  <c r="E730" i="115"/>
  <c r="G730" i="115" s="1"/>
  <c r="H729" i="115"/>
  <c r="J729" i="115" s="1"/>
  <c r="E729" i="115"/>
  <c r="G729" i="115" s="1"/>
  <c r="H728" i="115"/>
  <c r="J728" i="115" s="1"/>
  <c r="E728" i="115"/>
  <c r="G728" i="115" s="1"/>
  <c r="H727" i="115"/>
  <c r="J727" i="115" s="1"/>
  <c r="E727" i="115"/>
  <c r="G727" i="115" s="1"/>
  <c r="H726" i="115"/>
  <c r="J726" i="115" s="1"/>
  <c r="E726" i="115"/>
  <c r="G726" i="115" s="1"/>
  <c r="H725" i="115"/>
  <c r="J725" i="115" s="1"/>
  <c r="E725" i="115"/>
  <c r="G725" i="115" s="1"/>
  <c r="H724" i="115"/>
  <c r="J724" i="115" s="1"/>
  <c r="E724" i="115"/>
  <c r="G724" i="115" s="1"/>
  <c r="H723" i="115"/>
  <c r="J723" i="115" s="1"/>
  <c r="E723" i="115"/>
  <c r="G723" i="115" s="1"/>
  <c r="H722" i="115"/>
  <c r="J722" i="115" s="1"/>
  <c r="E722" i="115"/>
  <c r="G722" i="115" s="1"/>
  <c r="H721" i="115"/>
  <c r="J721" i="115" s="1"/>
  <c r="E721" i="115"/>
  <c r="G721" i="115" s="1"/>
  <c r="H720" i="115"/>
  <c r="J720" i="115" s="1"/>
  <c r="E720" i="115"/>
  <c r="G720" i="115" s="1"/>
  <c r="H719" i="115"/>
  <c r="J719" i="115" s="1"/>
  <c r="E719" i="115"/>
  <c r="G719" i="115" s="1"/>
  <c r="C701" i="115"/>
  <c r="H700" i="115"/>
  <c r="J700" i="115" s="1"/>
  <c r="E700" i="115"/>
  <c r="G700" i="115" s="1"/>
  <c r="H699" i="115"/>
  <c r="J699" i="115" s="1"/>
  <c r="E699" i="115"/>
  <c r="G699" i="115" s="1"/>
  <c r="H698" i="115"/>
  <c r="J698" i="115" s="1"/>
  <c r="E698" i="115"/>
  <c r="G698" i="115" s="1"/>
  <c r="H697" i="115"/>
  <c r="J697" i="115" s="1"/>
  <c r="E697" i="115"/>
  <c r="G697" i="115" s="1"/>
  <c r="H696" i="115"/>
  <c r="J696" i="115" s="1"/>
  <c r="E696" i="115"/>
  <c r="G696" i="115" s="1"/>
  <c r="H695" i="115"/>
  <c r="J695" i="115" s="1"/>
  <c r="E695" i="115"/>
  <c r="G695" i="115" s="1"/>
  <c r="H694" i="115"/>
  <c r="J694" i="115" s="1"/>
  <c r="E694" i="115"/>
  <c r="G694" i="115" s="1"/>
  <c r="H693" i="115"/>
  <c r="J693" i="115" s="1"/>
  <c r="E693" i="115"/>
  <c r="G693" i="115" s="1"/>
  <c r="H692" i="115"/>
  <c r="J692" i="115" s="1"/>
  <c r="E692" i="115"/>
  <c r="G692" i="115" s="1"/>
  <c r="H691" i="115"/>
  <c r="J691" i="115" s="1"/>
  <c r="E691" i="115"/>
  <c r="G691" i="115" s="1"/>
  <c r="H690" i="115"/>
  <c r="J690" i="115" s="1"/>
  <c r="E690" i="115"/>
  <c r="G690" i="115" s="1"/>
  <c r="H689" i="115"/>
  <c r="J689" i="115" s="1"/>
  <c r="E689" i="115"/>
  <c r="G689" i="115" s="1"/>
  <c r="H688" i="115"/>
  <c r="J688" i="115" s="1"/>
  <c r="E688" i="115"/>
  <c r="G688" i="115" s="1"/>
  <c r="H687" i="115"/>
  <c r="J687" i="115" s="1"/>
  <c r="E687" i="115"/>
  <c r="G687" i="115" s="1"/>
  <c r="H686" i="115"/>
  <c r="J686" i="115" s="1"/>
  <c r="E686" i="115"/>
  <c r="G686" i="115" s="1"/>
  <c r="H685" i="115"/>
  <c r="J685" i="115" s="1"/>
  <c r="E685" i="115"/>
  <c r="G685" i="115" s="1"/>
  <c r="H684" i="115"/>
  <c r="J684" i="115" s="1"/>
  <c r="E684" i="115"/>
  <c r="G684" i="115" s="1"/>
  <c r="H683" i="115"/>
  <c r="J683" i="115" s="1"/>
  <c r="E683" i="115"/>
  <c r="C665" i="115"/>
  <c r="H664" i="115"/>
  <c r="J664" i="115" s="1"/>
  <c r="E664" i="115"/>
  <c r="G664" i="115" s="1"/>
  <c r="H663" i="115"/>
  <c r="J663" i="115" s="1"/>
  <c r="E663" i="115"/>
  <c r="G663" i="115" s="1"/>
  <c r="H662" i="115"/>
  <c r="J662" i="115" s="1"/>
  <c r="E662" i="115"/>
  <c r="G662" i="115" s="1"/>
  <c r="H661" i="115"/>
  <c r="J661" i="115" s="1"/>
  <c r="E661" i="115"/>
  <c r="G661" i="115" s="1"/>
  <c r="H660" i="115"/>
  <c r="J660" i="115" s="1"/>
  <c r="E660" i="115"/>
  <c r="G660" i="115" s="1"/>
  <c r="H659" i="115"/>
  <c r="J659" i="115" s="1"/>
  <c r="E659" i="115"/>
  <c r="G659" i="115" s="1"/>
  <c r="H658" i="115"/>
  <c r="J658" i="115" s="1"/>
  <c r="E658" i="115"/>
  <c r="G658" i="115" s="1"/>
  <c r="H657" i="115"/>
  <c r="J657" i="115" s="1"/>
  <c r="E657" i="115"/>
  <c r="G657" i="115" s="1"/>
  <c r="H656" i="115"/>
  <c r="J656" i="115" s="1"/>
  <c r="E656" i="115"/>
  <c r="G656" i="115" s="1"/>
  <c r="H655" i="115"/>
  <c r="J655" i="115" s="1"/>
  <c r="E655" i="115"/>
  <c r="G655" i="115" s="1"/>
  <c r="H654" i="115"/>
  <c r="J654" i="115" s="1"/>
  <c r="E654" i="115"/>
  <c r="G654" i="115" s="1"/>
  <c r="H653" i="115"/>
  <c r="J653" i="115" s="1"/>
  <c r="E653" i="115"/>
  <c r="G653" i="115" s="1"/>
  <c r="H652" i="115"/>
  <c r="J652" i="115" s="1"/>
  <c r="E652" i="115"/>
  <c r="G652" i="115" s="1"/>
  <c r="H651" i="115"/>
  <c r="J651" i="115" s="1"/>
  <c r="E651" i="115"/>
  <c r="G651" i="115" s="1"/>
  <c r="H650" i="115"/>
  <c r="J650" i="115" s="1"/>
  <c r="E650" i="115"/>
  <c r="G650" i="115" s="1"/>
  <c r="H649" i="115"/>
  <c r="J649" i="115" s="1"/>
  <c r="E649" i="115"/>
  <c r="G649" i="115" s="1"/>
  <c r="H648" i="115"/>
  <c r="J648" i="115" s="1"/>
  <c r="E648" i="115"/>
  <c r="G648" i="115" s="1"/>
  <c r="H647" i="115"/>
  <c r="J647" i="115" s="1"/>
  <c r="E647" i="115"/>
  <c r="G647" i="115" s="1"/>
  <c r="C630" i="115"/>
  <c r="H629" i="115"/>
  <c r="J629" i="115" s="1"/>
  <c r="E629" i="115"/>
  <c r="G629" i="115" s="1"/>
  <c r="H628" i="115"/>
  <c r="J628" i="115" s="1"/>
  <c r="E628" i="115"/>
  <c r="G628" i="115" s="1"/>
  <c r="H627" i="115"/>
  <c r="J627" i="115" s="1"/>
  <c r="E627" i="115"/>
  <c r="G627" i="115" s="1"/>
  <c r="H626" i="115"/>
  <c r="J626" i="115" s="1"/>
  <c r="E626" i="115"/>
  <c r="G626" i="115" s="1"/>
  <c r="H625" i="115"/>
  <c r="J625" i="115" s="1"/>
  <c r="E625" i="115"/>
  <c r="G625" i="115" s="1"/>
  <c r="H624" i="115"/>
  <c r="J624" i="115" s="1"/>
  <c r="E624" i="115"/>
  <c r="G624" i="115" s="1"/>
  <c r="H623" i="115"/>
  <c r="J623" i="115" s="1"/>
  <c r="E623" i="115"/>
  <c r="G623" i="115" s="1"/>
  <c r="H622" i="115"/>
  <c r="J622" i="115" s="1"/>
  <c r="E622" i="115"/>
  <c r="G622" i="115" s="1"/>
  <c r="H621" i="115"/>
  <c r="J621" i="115" s="1"/>
  <c r="E621" i="115"/>
  <c r="G621" i="115" s="1"/>
  <c r="H620" i="115"/>
  <c r="J620" i="115" s="1"/>
  <c r="E620" i="115"/>
  <c r="G620" i="115" s="1"/>
  <c r="H619" i="115"/>
  <c r="J619" i="115" s="1"/>
  <c r="E619" i="115"/>
  <c r="G619" i="115" s="1"/>
  <c r="H618" i="115"/>
  <c r="J618" i="115" s="1"/>
  <c r="E618" i="115"/>
  <c r="G618" i="115" s="1"/>
  <c r="H617" i="115"/>
  <c r="J617" i="115" s="1"/>
  <c r="E617" i="115"/>
  <c r="G617" i="115" s="1"/>
  <c r="H616" i="115"/>
  <c r="J616" i="115" s="1"/>
  <c r="E616" i="115"/>
  <c r="G616" i="115" s="1"/>
  <c r="H615" i="115"/>
  <c r="J615" i="115" s="1"/>
  <c r="E615" i="115"/>
  <c r="G615" i="115" s="1"/>
  <c r="H614" i="115"/>
  <c r="J614" i="115" s="1"/>
  <c r="E614" i="115"/>
  <c r="G614" i="115" s="1"/>
  <c r="H613" i="115"/>
  <c r="J613" i="115" s="1"/>
  <c r="E613" i="115"/>
  <c r="G613" i="115" s="1"/>
  <c r="H612" i="115"/>
  <c r="J612" i="115" s="1"/>
  <c r="E612" i="115"/>
  <c r="C594" i="115"/>
  <c r="H593" i="115"/>
  <c r="J593" i="115" s="1"/>
  <c r="E593" i="115"/>
  <c r="G593" i="115" s="1"/>
  <c r="H592" i="115"/>
  <c r="J592" i="115" s="1"/>
  <c r="E592" i="115"/>
  <c r="G592" i="115" s="1"/>
  <c r="H591" i="115"/>
  <c r="J591" i="115" s="1"/>
  <c r="E591" i="115"/>
  <c r="G591" i="115" s="1"/>
  <c r="H590" i="115"/>
  <c r="J590" i="115" s="1"/>
  <c r="E590" i="115"/>
  <c r="G590" i="115" s="1"/>
  <c r="H589" i="115"/>
  <c r="J589" i="115" s="1"/>
  <c r="E589" i="115"/>
  <c r="G589" i="115" s="1"/>
  <c r="H588" i="115"/>
  <c r="J588" i="115" s="1"/>
  <c r="E588" i="115"/>
  <c r="G588" i="115" s="1"/>
  <c r="H587" i="115"/>
  <c r="J587" i="115" s="1"/>
  <c r="E587" i="115"/>
  <c r="G587" i="115" s="1"/>
  <c r="H586" i="115"/>
  <c r="J586" i="115" s="1"/>
  <c r="E586" i="115"/>
  <c r="G586" i="115" s="1"/>
  <c r="H585" i="115"/>
  <c r="J585" i="115" s="1"/>
  <c r="E585" i="115"/>
  <c r="G585" i="115" s="1"/>
  <c r="H584" i="115"/>
  <c r="J584" i="115" s="1"/>
  <c r="G584" i="115"/>
  <c r="E584" i="115"/>
  <c r="H583" i="115"/>
  <c r="J583" i="115" s="1"/>
  <c r="E583" i="115"/>
  <c r="G583" i="115" s="1"/>
  <c r="H582" i="115"/>
  <c r="J582" i="115" s="1"/>
  <c r="E582" i="115"/>
  <c r="G582" i="115" s="1"/>
  <c r="H581" i="115"/>
  <c r="J581" i="115" s="1"/>
  <c r="E581" i="115"/>
  <c r="G581" i="115" s="1"/>
  <c r="H580" i="115"/>
  <c r="J580" i="115" s="1"/>
  <c r="E580" i="115"/>
  <c r="G580" i="115" s="1"/>
  <c r="H579" i="115"/>
  <c r="J579" i="115" s="1"/>
  <c r="E579" i="115"/>
  <c r="G579" i="115" s="1"/>
  <c r="H578" i="115"/>
  <c r="J578" i="115" s="1"/>
  <c r="E578" i="115"/>
  <c r="G578" i="115" s="1"/>
  <c r="H577" i="115"/>
  <c r="J577" i="115" s="1"/>
  <c r="E577" i="115"/>
  <c r="G577" i="115" s="1"/>
  <c r="H576" i="115"/>
  <c r="J576" i="115" s="1"/>
  <c r="E576" i="115"/>
  <c r="G576" i="115" s="1"/>
  <c r="C558" i="115"/>
  <c r="H557" i="115"/>
  <c r="J557" i="115" s="1"/>
  <c r="E557" i="115"/>
  <c r="G557" i="115" s="1"/>
  <c r="H556" i="115"/>
  <c r="J556" i="115" s="1"/>
  <c r="E556" i="115"/>
  <c r="G556" i="115" s="1"/>
  <c r="H555" i="115"/>
  <c r="J555" i="115" s="1"/>
  <c r="E555" i="115"/>
  <c r="G555" i="115" s="1"/>
  <c r="J554" i="115"/>
  <c r="H554" i="115"/>
  <c r="E554" i="115"/>
  <c r="G554" i="115" s="1"/>
  <c r="H553" i="115"/>
  <c r="J553" i="115" s="1"/>
  <c r="E553" i="115"/>
  <c r="G553" i="115" s="1"/>
  <c r="J552" i="115"/>
  <c r="H552" i="115"/>
  <c r="E552" i="115"/>
  <c r="G552" i="115" s="1"/>
  <c r="H551" i="115"/>
  <c r="J551" i="115" s="1"/>
  <c r="E551" i="115"/>
  <c r="G551" i="115" s="1"/>
  <c r="H550" i="115"/>
  <c r="J550" i="115" s="1"/>
  <c r="E550" i="115"/>
  <c r="G550" i="115" s="1"/>
  <c r="H549" i="115"/>
  <c r="J549" i="115" s="1"/>
  <c r="E549" i="115"/>
  <c r="G549" i="115" s="1"/>
  <c r="H548" i="115"/>
  <c r="J548" i="115" s="1"/>
  <c r="E548" i="115"/>
  <c r="G548" i="115" s="1"/>
  <c r="H547" i="115"/>
  <c r="J547" i="115" s="1"/>
  <c r="E547" i="115"/>
  <c r="G547" i="115" s="1"/>
  <c r="J546" i="115"/>
  <c r="H546" i="115"/>
  <c r="E546" i="115"/>
  <c r="G546" i="115" s="1"/>
  <c r="H545" i="115"/>
  <c r="J545" i="115" s="1"/>
  <c r="E545" i="115"/>
  <c r="G545" i="115" s="1"/>
  <c r="J544" i="115"/>
  <c r="H544" i="115"/>
  <c r="E544" i="115"/>
  <c r="G544" i="115" s="1"/>
  <c r="H543" i="115"/>
  <c r="J543" i="115" s="1"/>
  <c r="E543" i="115"/>
  <c r="G543" i="115" s="1"/>
  <c r="H542" i="115"/>
  <c r="J542" i="115" s="1"/>
  <c r="E542" i="115"/>
  <c r="G542" i="115" s="1"/>
  <c r="H541" i="115"/>
  <c r="J541" i="115" s="1"/>
  <c r="E541" i="115"/>
  <c r="G541" i="115" s="1"/>
  <c r="H540" i="115"/>
  <c r="J540" i="115" s="1"/>
  <c r="E540" i="115"/>
  <c r="C525" i="115"/>
  <c r="H524" i="115"/>
  <c r="E524" i="115"/>
  <c r="G524" i="115" s="1"/>
  <c r="H523" i="115"/>
  <c r="J523" i="115" s="1"/>
  <c r="E523" i="115"/>
  <c r="G523" i="115" s="1"/>
  <c r="H522" i="115"/>
  <c r="J522" i="115" s="1"/>
  <c r="E522" i="115"/>
  <c r="G522" i="115" s="1"/>
  <c r="H521" i="115"/>
  <c r="J521" i="115" s="1"/>
  <c r="E521" i="115"/>
  <c r="G521" i="115" s="1"/>
  <c r="H520" i="115"/>
  <c r="J520" i="115" s="1"/>
  <c r="E520" i="115"/>
  <c r="G520" i="115" s="1"/>
  <c r="H519" i="115"/>
  <c r="J519" i="115" s="1"/>
  <c r="E519" i="115"/>
  <c r="G519" i="115" s="1"/>
  <c r="H518" i="115"/>
  <c r="J518" i="115" s="1"/>
  <c r="E518" i="115"/>
  <c r="G518" i="115" s="1"/>
  <c r="H517" i="115"/>
  <c r="J517" i="115" s="1"/>
  <c r="E517" i="115"/>
  <c r="G517" i="115" s="1"/>
  <c r="H516" i="115"/>
  <c r="J516" i="115" s="1"/>
  <c r="E516" i="115"/>
  <c r="G516" i="115" s="1"/>
  <c r="J515" i="115"/>
  <c r="H515" i="115"/>
  <c r="E515" i="115"/>
  <c r="G515" i="115" s="1"/>
  <c r="J514" i="115"/>
  <c r="H514" i="115"/>
  <c r="E514" i="115"/>
  <c r="G514" i="115" s="1"/>
  <c r="H513" i="115"/>
  <c r="J513" i="115" s="1"/>
  <c r="E513" i="115"/>
  <c r="G513" i="115" s="1"/>
  <c r="H512" i="115"/>
  <c r="J512" i="115" s="1"/>
  <c r="G512" i="115"/>
  <c r="E512" i="115"/>
  <c r="H511" i="115"/>
  <c r="J511" i="115" s="1"/>
  <c r="E511" i="115"/>
  <c r="G511" i="115" s="1"/>
  <c r="H510" i="115"/>
  <c r="J510" i="115" s="1"/>
  <c r="G510" i="115"/>
  <c r="E510" i="115"/>
  <c r="H509" i="115"/>
  <c r="J509" i="115" s="1"/>
  <c r="E509" i="115"/>
  <c r="G509" i="115" s="1"/>
  <c r="H508" i="115"/>
  <c r="J508" i="115" s="1"/>
  <c r="E508" i="115"/>
  <c r="G508" i="115" s="1"/>
  <c r="H507" i="115"/>
  <c r="J507" i="115" s="1"/>
  <c r="E507" i="115"/>
  <c r="J506" i="115"/>
  <c r="C491" i="115"/>
  <c r="H490" i="115"/>
  <c r="J490" i="115" s="1"/>
  <c r="E490" i="115"/>
  <c r="G490" i="115" s="1"/>
  <c r="H489" i="115"/>
  <c r="J489" i="115" s="1"/>
  <c r="E489" i="115"/>
  <c r="G489" i="115" s="1"/>
  <c r="H488" i="115"/>
  <c r="J488" i="115" s="1"/>
  <c r="E488" i="115"/>
  <c r="G488" i="115" s="1"/>
  <c r="J487" i="115"/>
  <c r="H487" i="115"/>
  <c r="E487" i="115"/>
  <c r="G487" i="115" s="1"/>
  <c r="H486" i="115"/>
  <c r="J486" i="115" s="1"/>
  <c r="E486" i="115"/>
  <c r="G486" i="115" s="1"/>
  <c r="H485" i="115"/>
  <c r="J485" i="115" s="1"/>
  <c r="E485" i="115"/>
  <c r="G485" i="115" s="1"/>
  <c r="J484" i="115"/>
  <c r="H484" i="115"/>
  <c r="E484" i="115"/>
  <c r="G484" i="115" s="1"/>
  <c r="H483" i="115"/>
  <c r="J483" i="115" s="1"/>
  <c r="E483" i="115"/>
  <c r="G483" i="115" s="1"/>
  <c r="H482" i="115"/>
  <c r="J482" i="115" s="1"/>
  <c r="E482" i="115"/>
  <c r="G482" i="115" s="1"/>
  <c r="H481" i="115"/>
  <c r="J481" i="115" s="1"/>
  <c r="E481" i="115"/>
  <c r="G481" i="115" s="1"/>
  <c r="H480" i="115"/>
  <c r="J480" i="115" s="1"/>
  <c r="E480" i="115"/>
  <c r="G480" i="115" s="1"/>
  <c r="H479" i="115"/>
  <c r="J479" i="115" s="1"/>
  <c r="E479" i="115"/>
  <c r="G479" i="115" s="1"/>
  <c r="H478" i="115"/>
  <c r="J478" i="115" s="1"/>
  <c r="E478" i="115"/>
  <c r="G478" i="115" s="1"/>
  <c r="H477" i="115"/>
  <c r="J477" i="115" s="1"/>
  <c r="E477" i="115"/>
  <c r="G477" i="115" s="1"/>
  <c r="H476" i="115"/>
  <c r="J476" i="115" s="1"/>
  <c r="E476" i="115"/>
  <c r="G476" i="115" s="1"/>
  <c r="H475" i="115"/>
  <c r="J475" i="115" s="1"/>
  <c r="E475" i="115"/>
  <c r="G475" i="115" s="1"/>
  <c r="H474" i="115"/>
  <c r="J474" i="115" s="1"/>
  <c r="E474" i="115"/>
  <c r="G474" i="115" s="1"/>
  <c r="H473" i="115"/>
  <c r="J473" i="115" s="1"/>
  <c r="G473" i="115"/>
  <c r="E473" i="115"/>
  <c r="C455" i="115"/>
  <c r="H454" i="115"/>
  <c r="J454" i="115" s="1"/>
  <c r="G454" i="115"/>
  <c r="E454" i="115"/>
  <c r="H453" i="115"/>
  <c r="J453" i="115" s="1"/>
  <c r="G453" i="115"/>
  <c r="E453" i="115"/>
  <c r="H452" i="115"/>
  <c r="J452" i="115" s="1"/>
  <c r="E452" i="115"/>
  <c r="G452" i="115" s="1"/>
  <c r="H451" i="115"/>
  <c r="J451" i="115" s="1"/>
  <c r="E451" i="115"/>
  <c r="G451" i="115" s="1"/>
  <c r="H450" i="115"/>
  <c r="J450" i="115" s="1"/>
  <c r="E450" i="115"/>
  <c r="G450" i="115" s="1"/>
  <c r="H449" i="115"/>
  <c r="J449" i="115" s="1"/>
  <c r="E449" i="115"/>
  <c r="G449" i="115" s="1"/>
  <c r="J448" i="115"/>
  <c r="H448" i="115"/>
  <c r="E448" i="115"/>
  <c r="G448" i="115" s="1"/>
  <c r="H447" i="115"/>
  <c r="J447" i="115" s="1"/>
  <c r="G447" i="115"/>
  <c r="E447" i="115"/>
  <c r="H446" i="115"/>
  <c r="J446" i="115" s="1"/>
  <c r="E446" i="115"/>
  <c r="G446" i="115" s="1"/>
  <c r="H445" i="115"/>
  <c r="J445" i="115" s="1"/>
  <c r="E445" i="115"/>
  <c r="G445" i="115" s="1"/>
  <c r="J444" i="115"/>
  <c r="H444" i="115"/>
  <c r="E444" i="115"/>
  <c r="G444" i="115" s="1"/>
  <c r="H443" i="115"/>
  <c r="J443" i="115" s="1"/>
  <c r="E443" i="115"/>
  <c r="G443" i="115" s="1"/>
  <c r="J442" i="115"/>
  <c r="H442" i="115"/>
  <c r="E442" i="115"/>
  <c r="G442" i="115" s="1"/>
  <c r="H441" i="115"/>
  <c r="J441" i="115" s="1"/>
  <c r="E441" i="115"/>
  <c r="G441" i="115" s="1"/>
  <c r="H440" i="115"/>
  <c r="J440" i="115" s="1"/>
  <c r="E440" i="115"/>
  <c r="G440" i="115" s="1"/>
  <c r="H439" i="115"/>
  <c r="J439" i="115" s="1"/>
  <c r="E439" i="115"/>
  <c r="G439" i="115" s="1"/>
  <c r="H438" i="115"/>
  <c r="J438" i="115" s="1"/>
  <c r="E438" i="115"/>
  <c r="G438" i="115" s="1"/>
  <c r="H437" i="115"/>
  <c r="J437" i="115" s="1"/>
  <c r="E437" i="115"/>
  <c r="G437" i="115" s="1"/>
  <c r="C420" i="115"/>
  <c r="H419" i="115"/>
  <c r="J419" i="115" s="1"/>
  <c r="E419" i="115"/>
  <c r="G419" i="115" s="1"/>
  <c r="H418" i="115"/>
  <c r="J418" i="115" s="1"/>
  <c r="E418" i="115"/>
  <c r="G418" i="115" s="1"/>
  <c r="H417" i="115"/>
  <c r="J417" i="115" s="1"/>
  <c r="E417" i="115"/>
  <c r="G417" i="115" s="1"/>
  <c r="H416" i="115"/>
  <c r="J416" i="115" s="1"/>
  <c r="E416" i="115"/>
  <c r="G416" i="115" s="1"/>
  <c r="H415" i="115"/>
  <c r="J415" i="115" s="1"/>
  <c r="E415" i="115"/>
  <c r="G415" i="115" s="1"/>
  <c r="H414" i="115"/>
  <c r="J414" i="115" s="1"/>
  <c r="E414" i="115"/>
  <c r="G414" i="115" s="1"/>
  <c r="H413" i="115"/>
  <c r="J413" i="115" s="1"/>
  <c r="G413" i="115"/>
  <c r="E413" i="115"/>
  <c r="H412" i="115"/>
  <c r="J412" i="115" s="1"/>
  <c r="E412" i="115"/>
  <c r="G412" i="115" s="1"/>
  <c r="H411" i="115"/>
  <c r="J411" i="115" s="1"/>
  <c r="E411" i="115"/>
  <c r="G411" i="115" s="1"/>
  <c r="J410" i="115"/>
  <c r="H410" i="115"/>
  <c r="E410" i="115"/>
  <c r="G410" i="115" s="1"/>
  <c r="H409" i="115"/>
  <c r="J409" i="115" s="1"/>
  <c r="E409" i="115"/>
  <c r="G409" i="115" s="1"/>
  <c r="H408" i="115"/>
  <c r="J408" i="115" s="1"/>
  <c r="E408" i="115"/>
  <c r="G408" i="115" s="1"/>
  <c r="H407" i="115"/>
  <c r="J407" i="115" s="1"/>
  <c r="G407" i="115"/>
  <c r="E407" i="115"/>
  <c r="H406" i="115"/>
  <c r="J406" i="115" s="1"/>
  <c r="E406" i="115"/>
  <c r="G406" i="115" s="1"/>
  <c r="H405" i="115"/>
  <c r="J405" i="115" s="1"/>
  <c r="E405" i="115"/>
  <c r="G405" i="115" s="1"/>
  <c r="H404" i="115"/>
  <c r="J404" i="115" s="1"/>
  <c r="E404" i="115"/>
  <c r="G404" i="115" s="1"/>
  <c r="H403" i="115"/>
  <c r="J403" i="115" s="1"/>
  <c r="E403" i="115"/>
  <c r="G403" i="115" s="1"/>
  <c r="J402" i="115"/>
  <c r="H402" i="115"/>
  <c r="E402" i="115"/>
  <c r="C385" i="115"/>
  <c r="H384" i="115"/>
  <c r="J384" i="115" s="1"/>
  <c r="E384" i="115"/>
  <c r="G384" i="115" s="1"/>
  <c r="H383" i="115"/>
  <c r="J383" i="115" s="1"/>
  <c r="E383" i="115"/>
  <c r="G383" i="115" s="1"/>
  <c r="H382" i="115"/>
  <c r="J382" i="115" s="1"/>
  <c r="G382" i="115"/>
  <c r="E382" i="115"/>
  <c r="H381" i="115"/>
  <c r="J381" i="115" s="1"/>
  <c r="G381" i="115"/>
  <c r="E381" i="115"/>
  <c r="H380" i="115"/>
  <c r="J380" i="115" s="1"/>
  <c r="E380" i="115"/>
  <c r="G380" i="115" s="1"/>
  <c r="H379" i="115"/>
  <c r="J379" i="115" s="1"/>
  <c r="E379" i="115"/>
  <c r="G379" i="115" s="1"/>
  <c r="H378" i="115"/>
  <c r="J378" i="115" s="1"/>
  <c r="E378" i="115"/>
  <c r="G378" i="115" s="1"/>
  <c r="H377" i="115"/>
  <c r="J377" i="115" s="1"/>
  <c r="E377" i="115"/>
  <c r="G377" i="115" s="1"/>
  <c r="H376" i="115"/>
  <c r="J376" i="115" s="1"/>
  <c r="E376" i="115"/>
  <c r="G376" i="115" s="1"/>
  <c r="H375" i="115"/>
  <c r="J375" i="115" s="1"/>
  <c r="E375" i="115"/>
  <c r="G375" i="115" s="1"/>
  <c r="H374" i="115"/>
  <c r="J374" i="115" s="1"/>
  <c r="G374" i="115"/>
  <c r="E374" i="115"/>
  <c r="H373" i="115"/>
  <c r="J373" i="115" s="1"/>
  <c r="E373" i="115"/>
  <c r="G373" i="115" s="1"/>
  <c r="H372" i="115"/>
  <c r="J372" i="115" s="1"/>
  <c r="E372" i="115"/>
  <c r="G372" i="115" s="1"/>
  <c r="H371" i="115"/>
  <c r="J371" i="115" s="1"/>
  <c r="E371" i="115"/>
  <c r="G371" i="115" s="1"/>
  <c r="H370" i="115"/>
  <c r="J370" i="115" s="1"/>
  <c r="E370" i="115"/>
  <c r="G370" i="115" s="1"/>
  <c r="H369" i="115"/>
  <c r="J369" i="115" s="1"/>
  <c r="E369" i="115"/>
  <c r="G369" i="115" s="1"/>
  <c r="H368" i="115"/>
  <c r="J368" i="115" s="1"/>
  <c r="E368" i="115"/>
  <c r="G368" i="115" s="1"/>
  <c r="H367" i="115"/>
  <c r="J367" i="115" s="1"/>
  <c r="E367" i="115"/>
  <c r="G367" i="115" s="1"/>
  <c r="C349" i="115"/>
  <c r="H348" i="115"/>
  <c r="J348" i="115" s="1"/>
  <c r="E348" i="115"/>
  <c r="G348" i="115" s="1"/>
  <c r="H347" i="115"/>
  <c r="J347" i="115" s="1"/>
  <c r="E347" i="115"/>
  <c r="G347" i="115" s="1"/>
  <c r="H346" i="115"/>
  <c r="J346" i="115" s="1"/>
  <c r="E346" i="115"/>
  <c r="G346" i="115" s="1"/>
  <c r="H345" i="115"/>
  <c r="J345" i="115" s="1"/>
  <c r="E345" i="115"/>
  <c r="G345" i="115" s="1"/>
  <c r="H344" i="115"/>
  <c r="J344" i="115" s="1"/>
  <c r="E344" i="115"/>
  <c r="G344" i="115" s="1"/>
  <c r="H343" i="115"/>
  <c r="J343" i="115" s="1"/>
  <c r="G343" i="115"/>
  <c r="E343" i="115"/>
  <c r="J342" i="115"/>
  <c r="H342" i="115"/>
  <c r="E342" i="115"/>
  <c r="G342" i="115" s="1"/>
  <c r="J341" i="115"/>
  <c r="H341" i="115"/>
  <c r="E341" i="115"/>
  <c r="G341" i="115" s="1"/>
  <c r="J340" i="115"/>
  <c r="H340" i="115"/>
  <c r="E340" i="115"/>
  <c r="G340" i="115" s="1"/>
  <c r="H339" i="115"/>
  <c r="J339" i="115" s="1"/>
  <c r="G339" i="115"/>
  <c r="E339" i="115"/>
  <c r="H338" i="115"/>
  <c r="J338" i="115" s="1"/>
  <c r="E338" i="115"/>
  <c r="G338" i="115" s="1"/>
  <c r="H337" i="115"/>
  <c r="J337" i="115" s="1"/>
  <c r="G337" i="115"/>
  <c r="E337" i="115"/>
  <c r="H336" i="115"/>
  <c r="J336" i="115" s="1"/>
  <c r="E336" i="115"/>
  <c r="G336" i="115" s="1"/>
  <c r="H335" i="115"/>
  <c r="J335" i="115" s="1"/>
  <c r="E335" i="115"/>
  <c r="G335" i="115" s="1"/>
  <c r="J334" i="115"/>
  <c r="H334" i="115"/>
  <c r="E334" i="115"/>
  <c r="G334" i="115" s="1"/>
  <c r="H333" i="115"/>
  <c r="J333" i="115" s="1"/>
  <c r="E333" i="115"/>
  <c r="G333" i="115" s="1"/>
  <c r="H332" i="115"/>
  <c r="J332" i="115" s="1"/>
  <c r="E332" i="115"/>
  <c r="G332" i="115" s="1"/>
  <c r="H331" i="115"/>
  <c r="J331" i="115" s="1"/>
  <c r="E331" i="115"/>
  <c r="G331" i="115" s="1"/>
  <c r="C313" i="115"/>
  <c r="H312" i="115"/>
  <c r="J312" i="115" s="1"/>
  <c r="E312" i="115"/>
  <c r="G312" i="115" s="1"/>
  <c r="H311" i="115"/>
  <c r="J311" i="115" s="1"/>
  <c r="G311" i="115"/>
  <c r="E311" i="115"/>
  <c r="H310" i="115"/>
  <c r="J310" i="115" s="1"/>
  <c r="E310" i="115"/>
  <c r="G310" i="115" s="1"/>
  <c r="H309" i="115"/>
  <c r="J309" i="115" s="1"/>
  <c r="E309" i="115"/>
  <c r="G309" i="115" s="1"/>
  <c r="H308" i="115"/>
  <c r="J308" i="115" s="1"/>
  <c r="E308" i="115"/>
  <c r="G308" i="115" s="1"/>
  <c r="H307" i="115"/>
  <c r="J307" i="115" s="1"/>
  <c r="E307" i="115"/>
  <c r="G307" i="115" s="1"/>
  <c r="H306" i="115"/>
  <c r="J306" i="115" s="1"/>
  <c r="E306" i="115"/>
  <c r="G306" i="115" s="1"/>
  <c r="H305" i="115"/>
  <c r="J305" i="115" s="1"/>
  <c r="E305" i="115"/>
  <c r="G305" i="115" s="1"/>
  <c r="H304" i="115"/>
  <c r="J304" i="115" s="1"/>
  <c r="E304" i="115"/>
  <c r="G304" i="115" s="1"/>
  <c r="H303" i="115"/>
  <c r="J303" i="115" s="1"/>
  <c r="E303" i="115"/>
  <c r="G303" i="115" s="1"/>
  <c r="H302" i="115"/>
  <c r="J302" i="115" s="1"/>
  <c r="E302" i="115"/>
  <c r="G302" i="115" s="1"/>
  <c r="H301" i="115"/>
  <c r="J301" i="115" s="1"/>
  <c r="E301" i="115"/>
  <c r="G301" i="115" s="1"/>
  <c r="H300" i="115"/>
  <c r="J300" i="115" s="1"/>
  <c r="G300" i="115"/>
  <c r="E300" i="115"/>
  <c r="H299" i="115"/>
  <c r="J299" i="115" s="1"/>
  <c r="G299" i="115"/>
  <c r="E299" i="115"/>
  <c r="H298" i="115"/>
  <c r="J298" i="115" s="1"/>
  <c r="E298" i="115"/>
  <c r="G298" i="115" s="1"/>
  <c r="H297" i="115"/>
  <c r="J297" i="115" s="1"/>
  <c r="E297" i="115"/>
  <c r="G297" i="115" s="1"/>
  <c r="H296" i="115"/>
  <c r="J296" i="115" s="1"/>
  <c r="G296" i="115"/>
  <c r="E296" i="115"/>
  <c r="H295" i="115"/>
  <c r="J295" i="115" s="1"/>
  <c r="G295" i="115"/>
  <c r="E295" i="115"/>
  <c r="C278" i="115"/>
  <c r="H277" i="115"/>
  <c r="J277" i="115" s="1"/>
  <c r="E277" i="115"/>
  <c r="G277" i="115" s="1"/>
  <c r="H276" i="115"/>
  <c r="J276" i="115" s="1"/>
  <c r="E276" i="115"/>
  <c r="G276" i="115" s="1"/>
  <c r="H275" i="115"/>
  <c r="J275" i="115" s="1"/>
  <c r="E275" i="115"/>
  <c r="G275" i="115" s="1"/>
  <c r="H274" i="115"/>
  <c r="J274" i="115" s="1"/>
  <c r="E274" i="115"/>
  <c r="G274" i="115" s="1"/>
  <c r="H273" i="115"/>
  <c r="J273" i="115" s="1"/>
  <c r="E273" i="115"/>
  <c r="G273" i="115" s="1"/>
  <c r="H272" i="115"/>
  <c r="J272" i="115" s="1"/>
  <c r="E272" i="115"/>
  <c r="G272" i="115" s="1"/>
  <c r="H271" i="115"/>
  <c r="J271" i="115" s="1"/>
  <c r="E271" i="115"/>
  <c r="G271" i="115" s="1"/>
  <c r="H270" i="115"/>
  <c r="J270" i="115" s="1"/>
  <c r="E270" i="115"/>
  <c r="G270" i="115" s="1"/>
  <c r="J269" i="115"/>
  <c r="H269" i="115"/>
  <c r="E269" i="115"/>
  <c r="G269" i="115" s="1"/>
  <c r="H268" i="115"/>
  <c r="J268" i="115" s="1"/>
  <c r="E268" i="115"/>
  <c r="G268" i="115" s="1"/>
  <c r="J267" i="115"/>
  <c r="H267" i="115"/>
  <c r="E267" i="115"/>
  <c r="G267" i="115" s="1"/>
  <c r="H266" i="115"/>
  <c r="J266" i="115" s="1"/>
  <c r="E266" i="115"/>
  <c r="G266" i="115" s="1"/>
  <c r="J265" i="115"/>
  <c r="H265" i="115"/>
  <c r="E265" i="115"/>
  <c r="G265" i="115" s="1"/>
  <c r="H264" i="115"/>
  <c r="J264" i="115" s="1"/>
  <c r="E264" i="115"/>
  <c r="G264" i="115" s="1"/>
  <c r="J263" i="115"/>
  <c r="H263" i="115"/>
  <c r="E263" i="115"/>
  <c r="G263" i="115" s="1"/>
  <c r="J262" i="115"/>
  <c r="H262" i="115"/>
  <c r="E262" i="115"/>
  <c r="G262" i="115" s="1"/>
  <c r="H261" i="115"/>
  <c r="J261" i="115" s="1"/>
  <c r="E261" i="115"/>
  <c r="G261" i="115" s="1"/>
  <c r="H260" i="115"/>
  <c r="J260" i="115" s="1"/>
  <c r="E260" i="115"/>
  <c r="C244" i="115"/>
  <c r="H243" i="115"/>
  <c r="J243" i="115" s="1"/>
  <c r="E243" i="115"/>
  <c r="G243" i="115" s="1"/>
  <c r="H242" i="115"/>
  <c r="J242" i="115" s="1"/>
  <c r="G242" i="115"/>
  <c r="E242" i="115"/>
  <c r="H241" i="115"/>
  <c r="J241" i="115" s="1"/>
  <c r="E241" i="115"/>
  <c r="G241" i="115" s="1"/>
  <c r="H240" i="115"/>
  <c r="J240" i="115" s="1"/>
  <c r="E240" i="115"/>
  <c r="G240" i="115" s="1"/>
  <c r="H239" i="115"/>
  <c r="J239" i="115" s="1"/>
  <c r="E239" i="115"/>
  <c r="G239" i="115" s="1"/>
  <c r="H238" i="115"/>
  <c r="J238" i="115" s="1"/>
  <c r="E238" i="115"/>
  <c r="G238" i="115" s="1"/>
  <c r="H237" i="115"/>
  <c r="J237" i="115" s="1"/>
  <c r="E237" i="115"/>
  <c r="G237" i="115" s="1"/>
  <c r="H236" i="115"/>
  <c r="J236" i="115" s="1"/>
  <c r="E236" i="115"/>
  <c r="G236" i="115" s="1"/>
  <c r="H235" i="115"/>
  <c r="J235" i="115" s="1"/>
  <c r="E235" i="115"/>
  <c r="G235" i="115" s="1"/>
  <c r="H234" i="115"/>
  <c r="J234" i="115" s="1"/>
  <c r="E234" i="115"/>
  <c r="G234" i="115" s="1"/>
  <c r="H233" i="115"/>
  <c r="J233" i="115" s="1"/>
  <c r="E233" i="115"/>
  <c r="G233" i="115" s="1"/>
  <c r="H232" i="115"/>
  <c r="J232" i="115" s="1"/>
  <c r="E232" i="115"/>
  <c r="G232" i="115" s="1"/>
  <c r="H231" i="115"/>
  <c r="J231" i="115" s="1"/>
  <c r="E231" i="115"/>
  <c r="G231" i="115" s="1"/>
  <c r="H230" i="115"/>
  <c r="J230" i="115" s="1"/>
  <c r="E230" i="115"/>
  <c r="G230" i="115" s="1"/>
  <c r="H229" i="115"/>
  <c r="J229" i="115" s="1"/>
  <c r="E229" i="115"/>
  <c r="G229" i="115" s="1"/>
  <c r="H228" i="115"/>
  <c r="J228" i="115" s="1"/>
  <c r="E228" i="115"/>
  <c r="G228" i="115" s="1"/>
  <c r="H227" i="115"/>
  <c r="J227" i="115" s="1"/>
  <c r="E227" i="115"/>
  <c r="G227" i="115" s="1"/>
  <c r="H226" i="115"/>
  <c r="J226" i="115" s="1"/>
  <c r="E226" i="115"/>
  <c r="G226" i="115" s="1"/>
  <c r="C209" i="115"/>
  <c r="H208" i="115"/>
  <c r="J208" i="115" s="1"/>
  <c r="E208" i="115"/>
  <c r="G208" i="115" s="1"/>
  <c r="H207" i="115"/>
  <c r="J207" i="115" s="1"/>
  <c r="E207" i="115"/>
  <c r="G207" i="115" s="1"/>
  <c r="H206" i="115"/>
  <c r="J206" i="115" s="1"/>
  <c r="E206" i="115"/>
  <c r="G206" i="115" s="1"/>
  <c r="H205" i="115"/>
  <c r="J205" i="115" s="1"/>
  <c r="E205" i="115"/>
  <c r="G205" i="115" s="1"/>
  <c r="H204" i="115"/>
  <c r="J204" i="115" s="1"/>
  <c r="E204" i="115"/>
  <c r="G204" i="115" s="1"/>
  <c r="H203" i="115"/>
  <c r="J203" i="115" s="1"/>
  <c r="E203" i="115"/>
  <c r="G203" i="115" s="1"/>
  <c r="H202" i="115"/>
  <c r="J202" i="115" s="1"/>
  <c r="E202" i="115"/>
  <c r="G202" i="115" s="1"/>
  <c r="J201" i="115"/>
  <c r="H201" i="115"/>
  <c r="G201" i="115"/>
  <c r="E201" i="115"/>
  <c r="H200" i="115"/>
  <c r="J200" i="115" s="1"/>
  <c r="E200" i="115"/>
  <c r="G200" i="115" s="1"/>
  <c r="H199" i="115"/>
  <c r="J199" i="115" s="1"/>
  <c r="E199" i="115"/>
  <c r="G199" i="115" s="1"/>
  <c r="H198" i="115"/>
  <c r="J198" i="115" s="1"/>
  <c r="E198" i="115"/>
  <c r="G198" i="115" s="1"/>
  <c r="H197" i="115"/>
  <c r="J197" i="115" s="1"/>
  <c r="E197" i="115"/>
  <c r="G197" i="115" s="1"/>
  <c r="H196" i="115"/>
  <c r="J196" i="115" s="1"/>
  <c r="E196" i="115"/>
  <c r="G196" i="115" s="1"/>
  <c r="H195" i="115"/>
  <c r="J195" i="115" s="1"/>
  <c r="E195" i="115"/>
  <c r="G195" i="115" s="1"/>
  <c r="H194" i="115"/>
  <c r="J194" i="115" s="1"/>
  <c r="E194" i="115"/>
  <c r="G194" i="115" s="1"/>
  <c r="H193" i="115"/>
  <c r="J193" i="115" s="1"/>
  <c r="E193" i="115"/>
  <c r="G193" i="115" s="1"/>
  <c r="H192" i="115"/>
  <c r="J192" i="115" s="1"/>
  <c r="E192" i="115"/>
  <c r="G192" i="115" s="1"/>
  <c r="H191" i="115"/>
  <c r="J191" i="115" s="1"/>
  <c r="E191" i="115"/>
  <c r="G191" i="115" s="1"/>
  <c r="C173" i="115"/>
  <c r="H172" i="115"/>
  <c r="J172" i="115" s="1"/>
  <c r="E172" i="115"/>
  <c r="G172" i="115" s="1"/>
  <c r="H171" i="115"/>
  <c r="J171" i="115" s="1"/>
  <c r="E171" i="115"/>
  <c r="G171" i="115" s="1"/>
  <c r="H170" i="115"/>
  <c r="J170" i="115" s="1"/>
  <c r="G170" i="115"/>
  <c r="E170" i="115"/>
  <c r="H169" i="115"/>
  <c r="J169" i="115" s="1"/>
  <c r="G169" i="115"/>
  <c r="E169" i="115"/>
  <c r="H168" i="115"/>
  <c r="J168" i="115" s="1"/>
  <c r="E168" i="115"/>
  <c r="G168" i="115" s="1"/>
  <c r="H167" i="115"/>
  <c r="J167" i="115" s="1"/>
  <c r="E167" i="115"/>
  <c r="G167" i="115" s="1"/>
  <c r="J166" i="115"/>
  <c r="H166" i="115"/>
  <c r="E166" i="115"/>
  <c r="G166" i="115" s="1"/>
  <c r="H165" i="115"/>
  <c r="J165" i="115" s="1"/>
  <c r="E165" i="115"/>
  <c r="G165" i="115" s="1"/>
  <c r="H164" i="115"/>
  <c r="J164" i="115" s="1"/>
  <c r="E164" i="115"/>
  <c r="G164" i="115" s="1"/>
  <c r="H163" i="115"/>
  <c r="J163" i="115" s="1"/>
  <c r="E163" i="115"/>
  <c r="G163" i="115" s="1"/>
  <c r="H162" i="115"/>
  <c r="J162" i="115" s="1"/>
  <c r="E162" i="115"/>
  <c r="G162" i="115" s="1"/>
  <c r="H161" i="115"/>
  <c r="J161" i="115" s="1"/>
  <c r="E161" i="115"/>
  <c r="G161" i="115" s="1"/>
  <c r="H160" i="115"/>
  <c r="J160" i="115" s="1"/>
  <c r="E160" i="115"/>
  <c r="G160" i="115" s="1"/>
  <c r="H159" i="115"/>
  <c r="J159" i="115" s="1"/>
  <c r="E159" i="115"/>
  <c r="G159" i="115" s="1"/>
  <c r="J158" i="115"/>
  <c r="H158" i="115"/>
  <c r="E158" i="115"/>
  <c r="G158" i="115" s="1"/>
  <c r="H157" i="115"/>
  <c r="J157" i="115" s="1"/>
  <c r="E157" i="115"/>
  <c r="H156" i="115"/>
  <c r="J156" i="115" s="1"/>
  <c r="E156" i="115"/>
  <c r="G156" i="115" s="1"/>
  <c r="H155" i="115"/>
  <c r="J155" i="115" s="1"/>
  <c r="E155" i="115"/>
  <c r="G155" i="115" s="1"/>
  <c r="C137" i="115"/>
  <c r="H136" i="115"/>
  <c r="J136" i="115" s="1"/>
  <c r="E136" i="115"/>
  <c r="G136" i="115" s="1"/>
  <c r="H135" i="115"/>
  <c r="J135" i="115" s="1"/>
  <c r="E135" i="115"/>
  <c r="G135" i="115" s="1"/>
  <c r="H134" i="115"/>
  <c r="J134" i="115" s="1"/>
  <c r="E134" i="115"/>
  <c r="G134" i="115" s="1"/>
  <c r="H133" i="115"/>
  <c r="J133" i="115" s="1"/>
  <c r="E133" i="115"/>
  <c r="G133" i="115" s="1"/>
  <c r="H132" i="115"/>
  <c r="J132" i="115" s="1"/>
  <c r="E132" i="115"/>
  <c r="G132" i="115" s="1"/>
  <c r="H131" i="115"/>
  <c r="J131" i="115" s="1"/>
  <c r="E131" i="115"/>
  <c r="G131" i="115" s="1"/>
  <c r="J130" i="115"/>
  <c r="H130" i="115"/>
  <c r="E130" i="115"/>
  <c r="G130" i="115" s="1"/>
  <c r="H129" i="115"/>
  <c r="J129" i="115" s="1"/>
  <c r="E129" i="115"/>
  <c r="G129" i="115" s="1"/>
  <c r="H128" i="115"/>
  <c r="J128" i="115" s="1"/>
  <c r="E128" i="115"/>
  <c r="G128" i="115" s="1"/>
  <c r="H127" i="115"/>
  <c r="J127" i="115" s="1"/>
  <c r="E127" i="115"/>
  <c r="G127" i="115" s="1"/>
  <c r="H126" i="115"/>
  <c r="J126" i="115" s="1"/>
  <c r="E126" i="115"/>
  <c r="G126" i="115" s="1"/>
  <c r="H125" i="115"/>
  <c r="J125" i="115" s="1"/>
  <c r="E125" i="115"/>
  <c r="G125" i="115" s="1"/>
  <c r="H124" i="115"/>
  <c r="J124" i="115" s="1"/>
  <c r="E124" i="115"/>
  <c r="G124" i="115" s="1"/>
  <c r="H123" i="115"/>
  <c r="J123" i="115" s="1"/>
  <c r="E123" i="115"/>
  <c r="G123" i="115" s="1"/>
  <c r="H122" i="115"/>
  <c r="J122" i="115" s="1"/>
  <c r="E122" i="115"/>
  <c r="G122" i="115" s="1"/>
  <c r="H121" i="115"/>
  <c r="J121" i="115" s="1"/>
  <c r="E121" i="115"/>
  <c r="G121" i="115" s="1"/>
  <c r="H120" i="115"/>
  <c r="J120" i="115" s="1"/>
  <c r="E120" i="115"/>
  <c r="G120" i="115" s="1"/>
  <c r="H119" i="115"/>
  <c r="J119" i="115" s="1"/>
  <c r="E119" i="115"/>
  <c r="C101" i="115"/>
  <c r="H100" i="115"/>
  <c r="J100" i="115" s="1"/>
  <c r="E100" i="115"/>
  <c r="G100" i="115" s="1"/>
  <c r="J99" i="115"/>
  <c r="H99" i="115"/>
  <c r="E99" i="115"/>
  <c r="G99" i="115" s="1"/>
  <c r="H98" i="115"/>
  <c r="J98" i="115" s="1"/>
  <c r="G98" i="115"/>
  <c r="E98" i="115"/>
  <c r="H97" i="115"/>
  <c r="J97" i="115" s="1"/>
  <c r="E97" i="115"/>
  <c r="G97" i="115" s="1"/>
  <c r="H96" i="115"/>
  <c r="J96" i="115" s="1"/>
  <c r="E96" i="115"/>
  <c r="G96" i="115" s="1"/>
  <c r="H95" i="115"/>
  <c r="J95" i="115" s="1"/>
  <c r="E95" i="115"/>
  <c r="G95" i="115" s="1"/>
  <c r="H94" i="115"/>
  <c r="J94" i="115" s="1"/>
  <c r="E94" i="115"/>
  <c r="G94" i="115" s="1"/>
  <c r="H93" i="115"/>
  <c r="J93" i="115" s="1"/>
  <c r="E93" i="115"/>
  <c r="G93" i="115" s="1"/>
  <c r="H92" i="115"/>
  <c r="J92" i="115" s="1"/>
  <c r="E92" i="115"/>
  <c r="G92" i="115" s="1"/>
  <c r="H91" i="115"/>
  <c r="J91" i="115" s="1"/>
  <c r="G91" i="115"/>
  <c r="E91" i="115"/>
  <c r="H90" i="115"/>
  <c r="J90" i="115" s="1"/>
  <c r="E90" i="115"/>
  <c r="G90" i="115" s="1"/>
  <c r="H89" i="115"/>
  <c r="J89" i="115" s="1"/>
  <c r="E89" i="115"/>
  <c r="G89" i="115" s="1"/>
  <c r="H88" i="115"/>
  <c r="J88" i="115" s="1"/>
  <c r="G88" i="115"/>
  <c r="E88" i="115"/>
  <c r="H87" i="115"/>
  <c r="J87" i="115" s="1"/>
  <c r="E87" i="115"/>
  <c r="G87" i="115" s="1"/>
  <c r="H86" i="115"/>
  <c r="J86" i="115" s="1"/>
  <c r="E86" i="115"/>
  <c r="G86" i="115" s="1"/>
  <c r="H85" i="115"/>
  <c r="J85" i="115" s="1"/>
  <c r="E85" i="115"/>
  <c r="G85" i="115" s="1"/>
  <c r="H84" i="115"/>
  <c r="J84" i="115" s="1"/>
  <c r="E84" i="115"/>
  <c r="G84" i="115" s="1"/>
  <c r="H83" i="115"/>
  <c r="J83" i="115" s="1"/>
  <c r="E83" i="115"/>
  <c r="G83" i="115" s="1"/>
  <c r="C65" i="115"/>
  <c r="H64" i="115"/>
  <c r="J64" i="115" s="1"/>
  <c r="E64" i="115"/>
  <c r="G64" i="115" s="1"/>
  <c r="H63" i="115"/>
  <c r="J63" i="115" s="1"/>
  <c r="E63" i="115"/>
  <c r="G63" i="115" s="1"/>
  <c r="H62" i="115"/>
  <c r="J62" i="115" s="1"/>
  <c r="E62" i="115"/>
  <c r="G62" i="115" s="1"/>
  <c r="H61" i="115"/>
  <c r="J61" i="115" s="1"/>
  <c r="E61" i="115"/>
  <c r="G61" i="115" s="1"/>
  <c r="H60" i="115"/>
  <c r="J60" i="115" s="1"/>
  <c r="E60" i="115"/>
  <c r="G60" i="115" s="1"/>
  <c r="J59" i="115"/>
  <c r="H59" i="115"/>
  <c r="G59" i="115"/>
  <c r="E59" i="115"/>
  <c r="H58" i="115"/>
  <c r="J58" i="115" s="1"/>
  <c r="E58" i="115"/>
  <c r="G58" i="115" s="1"/>
  <c r="H57" i="115"/>
  <c r="J57" i="115" s="1"/>
  <c r="E57" i="115"/>
  <c r="G57" i="115" s="1"/>
  <c r="H56" i="115"/>
  <c r="J56" i="115" s="1"/>
  <c r="E56" i="115"/>
  <c r="G56" i="115" s="1"/>
  <c r="H55" i="115"/>
  <c r="J55" i="115" s="1"/>
  <c r="E55" i="115"/>
  <c r="G55" i="115" s="1"/>
  <c r="H54" i="115"/>
  <c r="J54" i="115" s="1"/>
  <c r="E54" i="115"/>
  <c r="G54" i="115" s="1"/>
  <c r="H53" i="115"/>
  <c r="J53" i="115" s="1"/>
  <c r="E53" i="115"/>
  <c r="G53" i="115" s="1"/>
  <c r="H52" i="115"/>
  <c r="J52" i="115" s="1"/>
  <c r="E52" i="115"/>
  <c r="G52" i="115" s="1"/>
  <c r="H51" i="115"/>
  <c r="J51" i="115" s="1"/>
  <c r="E51" i="115"/>
  <c r="G51" i="115" s="1"/>
  <c r="J50" i="115"/>
  <c r="H50" i="115"/>
  <c r="E50" i="115"/>
  <c r="G50" i="115" s="1"/>
  <c r="H49" i="115"/>
  <c r="J49" i="115" s="1"/>
  <c r="E49" i="115"/>
  <c r="G49" i="115" s="1"/>
  <c r="H48" i="115"/>
  <c r="J48" i="115" s="1"/>
  <c r="E48" i="115"/>
  <c r="G48" i="115" s="1"/>
  <c r="H47" i="115"/>
  <c r="J47" i="115" s="1"/>
  <c r="E47" i="115"/>
  <c r="G47" i="115" s="1"/>
  <c r="C29" i="115"/>
  <c r="H28" i="115"/>
  <c r="J28" i="115" s="1"/>
  <c r="E28" i="115"/>
  <c r="G28" i="115" s="1"/>
  <c r="H27" i="115"/>
  <c r="J27" i="115" s="1"/>
  <c r="E27" i="115"/>
  <c r="G27" i="115" s="1"/>
  <c r="H26" i="115"/>
  <c r="J26" i="115" s="1"/>
  <c r="E26" i="115"/>
  <c r="G26" i="115" s="1"/>
  <c r="H25" i="115"/>
  <c r="J25" i="115" s="1"/>
  <c r="E25" i="115"/>
  <c r="G25" i="115" s="1"/>
  <c r="J24" i="115"/>
  <c r="H24" i="115"/>
  <c r="E24" i="115"/>
  <c r="G24" i="115" s="1"/>
  <c r="H23" i="115"/>
  <c r="J23" i="115" s="1"/>
  <c r="E23" i="115"/>
  <c r="G23" i="115" s="1"/>
  <c r="H22" i="115"/>
  <c r="J22" i="115" s="1"/>
  <c r="E22" i="115"/>
  <c r="G22" i="115" s="1"/>
  <c r="H21" i="115"/>
  <c r="J21" i="115" s="1"/>
  <c r="E21" i="115"/>
  <c r="G21" i="115" s="1"/>
  <c r="H20" i="115"/>
  <c r="J20" i="115" s="1"/>
  <c r="E20" i="115"/>
  <c r="G20" i="115" s="1"/>
  <c r="H19" i="115"/>
  <c r="J19" i="115" s="1"/>
  <c r="E19" i="115"/>
  <c r="G19" i="115" s="1"/>
  <c r="H18" i="115"/>
  <c r="J18" i="115" s="1"/>
  <c r="E18" i="115"/>
  <c r="G18" i="115" s="1"/>
  <c r="H17" i="115"/>
  <c r="J17" i="115" s="1"/>
  <c r="E17" i="115"/>
  <c r="G17" i="115" s="1"/>
  <c r="H16" i="115"/>
  <c r="J16" i="115" s="1"/>
  <c r="E16" i="115"/>
  <c r="G16" i="115" s="1"/>
  <c r="H15" i="115"/>
  <c r="J15" i="115" s="1"/>
  <c r="G15" i="115"/>
  <c r="E15" i="115"/>
  <c r="H14" i="115"/>
  <c r="J14" i="115" s="1"/>
  <c r="E14" i="115"/>
  <c r="G14" i="115" s="1"/>
  <c r="H13" i="115"/>
  <c r="J13" i="115" s="1"/>
  <c r="E13" i="115"/>
  <c r="G13" i="115" s="1"/>
  <c r="J12" i="115"/>
  <c r="H12" i="115"/>
  <c r="E12" i="115"/>
  <c r="G12" i="115" s="1"/>
  <c r="H11" i="115"/>
  <c r="J11" i="115" s="1"/>
  <c r="E11" i="115"/>
  <c r="J9557" i="95"/>
  <c r="J9558" i="95" s="1"/>
  <c r="C9557" i="95"/>
  <c r="H9556" i="95"/>
  <c r="E9556" i="95"/>
  <c r="G9556" i="95" s="1"/>
  <c r="H9555" i="95"/>
  <c r="J9555" i="95" s="1"/>
  <c r="E9555" i="95"/>
  <c r="G9555" i="95" s="1"/>
  <c r="H9554" i="95"/>
  <c r="J9554" i="95" s="1"/>
  <c r="G9554" i="95"/>
  <c r="E9554" i="95"/>
  <c r="H9553" i="95"/>
  <c r="J9553" i="95" s="1"/>
  <c r="E9553" i="95"/>
  <c r="G9553" i="95" s="1"/>
  <c r="H9552" i="95"/>
  <c r="J9552" i="95" s="1"/>
  <c r="E9552" i="95"/>
  <c r="G9552" i="95" s="1"/>
  <c r="H9551" i="95"/>
  <c r="J9551" i="95" s="1"/>
  <c r="E9551" i="95"/>
  <c r="G9551" i="95" s="1"/>
  <c r="H9550" i="95"/>
  <c r="J9550" i="95" s="1"/>
  <c r="E9550" i="95"/>
  <c r="G9550" i="95" s="1"/>
  <c r="J9549" i="95"/>
  <c r="H9549" i="95"/>
  <c r="E9549" i="95"/>
  <c r="G9549" i="95" s="1"/>
  <c r="H9548" i="95"/>
  <c r="G9548" i="95"/>
  <c r="E9548" i="95"/>
  <c r="H9547" i="95"/>
  <c r="G9547" i="95"/>
  <c r="E9547" i="95"/>
  <c r="H9546" i="95"/>
  <c r="G9546" i="95"/>
  <c r="E9546" i="95"/>
  <c r="H9545" i="95"/>
  <c r="E9545" i="95"/>
  <c r="G9545" i="95" s="1"/>
  <c r="H9544" i="95"/>
  <c r="E9544" i="95"/>
  <c r="G9544" i="95" s="1"/>
  <c r="H9543" i="95"/>
  <c r="E9543" i="95"/>
  <c r="G9543" i="95" s="1"/>
  <c r="H9542" i="95"/>
  <c r="G9542" i="95"/>
  <c r="E9542" i="95"/>
  <c r="H9541" i="95"/>
  <c r="G9541" i="95"/>
  <c r="E9541" i="95"/>
  <c r="H9540" i="95"/>
  <c r="E9540" i="95"/>
  <c r="G9540" i="95" s="1"/>
  <c r="H9539" i="95"/>
  <c r="J9539" i="95" s="1"/>
  <c r="E9539" i="95"/>
  <c r="J9538" i="95"/>
  <c r="J9522" i="95"/>
  <c r="J9523" i="95" s="1"/>
  <c r="C9522" i="95"/>
  <c r="H9521" i="95"/>
  <c r="E9521" i="95"/>
  <c r="G9521" i="95" s="1"/>
  <c r="H9520" i="95"/>
  <c r="J9520" i="95" s="1"/>
  <c r="E9520" i="95"/>
  <c r="G9520" i="95" s="1"/>
  <c r="H9519" i="95"/>
  <c r="J9519" i="95" s="1"/>
  <c r="E9519" i="95"/>
  <c r="G9519" i="95" s="1"/>
  <c r="H9518" i="95"/>
  <c r="J9518" i="95" s="1"/>
  <c r="E9518" i="95"/>
  <c r="G9518" i="95" s="1"/>
  <c r="H9517" i="95"/>
  <c r="J9517" i="95" s="1"/>
  <c r="E9517" i="95"/>
  <c r="G9517" i="95" s="1"/>
  <c r="H9516" i="95"/>
  <c r="J9516" i="95" s="1"/>
  <c r="E9516" i="95"/>
  <c r="G9516" i="95" s="1"/>
  <c r="H9515" i="95"/>
  <c r="J9515" i="95" s="1"/>
  <c r="E9515" i="95"/>
  <c r="G9515" i="95" s="1"/>
  <c r="H9514" i="95"/>
  <c r="J9514" i="95" s="1"/>
  <c r="E9514" i="95"/>
  <c r="G9514" i="95" s="1"/>
  <c r="H9513" i="95"/>
  <c r="E9513" i="95"/>
  <c r="G9513" i="95" s="1"/>
  <c r="H9512" i="95"/>
  <c r="E9512" i="95"/>
  <c r="G9512" i="95" s="1"/>
  <c r="H9511" i="95"/>
  <c r="E9511" i="95"/>
  <c r="G9511" i="95" s="1"/>
  <c r="H9510" i="95"/>
  <c r="E9510" i="95"/>
  <c r="G9510" i="95" s="1"/>
  <c r="H9509" i="95"/>
  <c r="E9509" i="95"/>
  <c r="G9509" i="95" s="1"/>
  <c r="H9508" i="95"/>
  <c r="E9508" i="95"/>
  <c r="G9508" i="95" s="1"/>
  <c r="H9507" i="95"/>
  <c r="E9507" i="95"/>
  <c r="G9507" i="95" s="1"/>
  <c r="H9506" i="95"/>
  <c r="E9506" i="95"/>
  <c r="G9506" i="95" s="1"/>
  <c r="H9505" i="95"/>
  <c r="E9505" i="95"/>
  <c r="G9505" i="95" s="1"/>
  <c r="J9504" i="95"/>
  <c r="H9504" i="95"/>
  <c r="E9504" i="95"/>
  <c r="J9503" i="95"/>
  <c r="J9489" i="95"/>
  <c r="J9490" i="95" s="1"/>
  <c r="C9489" i="95"/>
  <c r="H9488" i="95"/>
  <c r="E9488" i="95"/>
  <c r="G9488" i="95" s="1"/>
  <c r="H9487" i="95"/>
  <c r="J9487" i="95" s="1"/>
  <c r="E9487" i="95"/>
  <c r="G9487" i="95" s="1"/>
  <c r="H9486" i="95"/>
  <c r="J9486" i="95" s="1"/>
  <c r="E9486" i="95"/>
  <c r="G9486" i="95" s="1"/>
  <c r="H9485" i="95"/>
  <c r="J9485" i="95" s="1"/>
  <c r="E9485" i="95"/>
  <c r="G9485" i="95" s="1"/>
  <c r="H9484" i="95"/>
  <c r="J9484" i="95" s="1"/>
  <c r="E9484" i="95"/>
  <c r="G9484" i="95" s="1"/>
  <c r="H9483" i="95"/>
  <c r="J9483" i="95" s="1"/>
  <c r="G9483" i="95"/>
  <c r="E9483" i="95"/>
  <c r="H9482" i="95"/>
  <c r="J9482" i="95" s="1"/>
  <c r="E9482" i="95"/>
  <c r="G9482" i="95" s="1"/>
  <c r="H9481" i="95"/>
  <c r="J9481" i="95" s="1"/>
  <c r="E9481" i="95"/>
  <c r="G9481" i="95" s="1"/>
  <c r="H9480" i="95"/>
  <c r="E9480" i="95"/>
  <c r="G9480" i="95" s="1"/>
  <c r="H9479" i="95"/>
  <c r="E9479" i="95"/>
  <c r="G9479" i="95" s="1"/>
  <c r="H9478" i="95"/>
  <c r="E9478" i="95"/>
  <c r="G9478" i="95" s="1"/>
  <c r="H9477" i="95"/>
  <c r="E9477" i="95"/>
  <c r="G9477" i="95" s="1"/>
  <c r="H9476" i="95"/>
  <c r="E9476" i="95"/>
  <c r="G9476" i="95" s="1"/>
  <c r="H9475" i="95"/>
  <c r="E9475" i="95"/>
  <c r="G9475" i="95" s="1"/>
  <c r="H9474" i="95"/>
  <c r="E9474" i="95"/>
  <c r="G9474" i="95" s="1"/>
  <c r="H9473" i="95"/>
  <c r="E9473" i="95"/>
  <c r="G9473" i="95" s="1"/>
  <c r="H9472" i="95"/>
  <c r="E9472" i="95"/>
  <c r="G9472" i="95" s="1"/>
  <c r="J9471" i="95"/>
  <c r="H9471" i="95"/>
  <c r="E9471" i="95"/>
  <c r="J9470" i="95"/>
  <c r="J9456" i="95"/>
  <c r="J9457" i="95" s="1"/>
  <c r="C9456" i="95"/>
  <c r="H9455" i="95"/>
  <c r="E9455" i="95"/>
  <c r="G9455" i="95" s="1"/>
  <c r="H9454" i="95"/>
  <c r="J9454" i="95" s="1"/>
  <c r="G9454" i="95"/>
  <c r="E9454" i="95"/>
  <c r="J9453" i="95"/>
  <c r="H9453" i="95"/>
  <c r="E9453" i="95"/>
  <c r="G9453" i="95" s="1"/>
  <c r="H9452" i="95"/>
  <c r="J9452" i="95" s="1"/>
  <c r="E9452" i="95"/>
  <c r="G9452" i="95" s="1"/>
  <c r="H9451" i="95"/>
  <c r="J9451" i="95" s="1"/>
  <c r="G9451" i="95"/>
  <c r="E9451" i="95"/>
  <c r="H9450" i="95"/>
  <c r="J9450" i="95" s="1"/>
  <c r="E9450" i="95"/>
  <c r="G9450" i="95" s="1"/>
  <c r="H9449" i="95"/>
  <c r="J9449" i="95" s="1"/>
  <c r="E9449" i="95"/>
  <c r="G9449" i="95" s="1"/>
  <c r="H9448" i="95"/>
  <c r="J9448" i="95" s="1"/>
  <c r="E9448" i="95"/>
  <c r="G9448" i="95" s="1"/>
  <c r="H9447" i="95"/>
  <c r="E9447" i="95"/>
  <c r="G9447" i="95" s="1"/>
  <c r="H9446" i="95"/>
  <c r="E9446" i="95"/>
  <c r="G9446" i="95" s="1"/>
  <c r="H9445" i="95"/>
  <c r="E9445" i="95"/>
  <c r="G9445" i="95" s="1"/>
  <c r="H9444" i="95"/>
  <c r="E9444" i="95"/>
  <c r="G9444" i="95" s="1"/>
  <c r="H9443" i="95"/>
  <c r="E9443" i="95"/>
  <c r="G9443" i="95" s="1"/>
  <c r="H9442" i="95"/>
  <c r="E9442" i="95"/>
  <c r="G9442" i="95" s="1"/>
  <c r="H9441" i="95"/>
  <c r="G9441" i="95"/>
  <c r="E9441" i="95"/>
  <c r="H9440" i="95"/>
  <c r="G9440" i="95"/>
  <c r="E9440" i="95"/>
  <c r="H9439" i="95"/>
  <c r="E9439" i="95"/>
  <c r="G9439" i="95" s="1"/>
  <c r="H9438" i="95"/>
  <c r="J9438" i="95" s="1"/>
  <c r="G9438" i="95"/>
  <c r="E9438" i="95"/>
  <c r="J9437" i="95"/>
  <c r="J9423" i="95"/>
  <c r="J9424" i="95" s="1"/>
  <c r="C9423" i="95"/>
  <c r="H9422" i="95"/>
  <c r="E9422" i="95"/>
  <c r="G9422" i="95" s="1"/>
  <c r="H9421" i="95"/>
  <c r="J9421" i="95" s="1"/>
  <c r="E9421" i="95"/>
  <c r="G9421" i="95" s="1"/>
  <c r="H9420" i="95"/>
  <c r="J9420" i="95" s="1"/>
  <c r="G9420" i="95"/>
  <c r="E9420" i="95"/>
  <c r="H9419" i="95"/>
  <c r="J9419" i="95" s="1"/>
  <c r="E9419" i="95"/>
  <c r="G9419" i="95" s="1"/>
  <c r="H9418" i="95"/>
  <c r="J9418" i="95" s="1"/>
  <c r="E9418" i="95"/>
  <c r="G9418" i="95" s="1"/>
  <c r="H9417" i="95"/>
  <c r="J9417" i="95" s="1"/>
  <c r="E9417" i="95"/>
  <c r="G9417" i="95" s="1"/>
  <c r="H9416" i="95"/>
  <c r="J9416" i="95" s="1"/>
  <c r="E9416" i="95"/>
  <c r="G9416" i="95" s="1"/>
  <c r="H9415" i="95"/>
  <c r="J9415" i="95" s="1"/>
  <c r="E9415" i="95"/>
  <c r="G9415" i="95" s="1"/>
  <c r="H9414" i="95"/>
  <c r="E9414" i="95"/>
  <c r="G9414" i="95" s="1"/>
  <c r="H9413" i="95"/>
  <c r="E9413" i="95"/>
  <c r="G9413" i="95" s="1"/>
  <c r="H9412" i="95"/>
  <c r="E9412" i="95"/>
  <c r="G9412" i="95" s="1"/>
  <c r="H9411" i="95"/>
  <c r="E9411" i="95"/>
  <c r="G9411" i="95" s="1"/>
  <c r="H9410" i="95"/>
  <c r="E9410" i="95"/>
  <c r="G9410" i="95" s="1"/>
  <c r="H9409" i="95"/>
  <c r="E9409" i="95"/>
  <c r="G9409" i="95" s="1"/>
  <c r="H9408" i="95"/>
  <c r="E9408" i="95"/>
  <c r="G9408" i="95" s="1"/>
  <c r="H9407" i="95"/>
  <c r="G9407" i="95"/>
  <c r="E9407" i="95"/>
  <c r="H9406" i="95"/>
  <c r="E9406" i="95"/>
  <c r="G9406" i="95" s="1"/>
  <c r="H9405" i="95"/>
  <c r="J9405" i="95" s="1"/>
  <c r="E9405" i="95"/>
  <c r="J9404" i="95"/>
  <c r="J9390" i="95"/>
  <c r="J9391" i="95" s="1"/>
  <c r="C9390" i="95"/>
  <c r="H9389" i="95"/>
  <c r="E9389" i="95"/>
  <c r="G9389" i="95" s="1"/>
  <c r="H9388" i="95"/>
  <c r="J9388" i="95" s="1"/>
  <c r="E9388" i="95"/>
  <c r="G9388" i="95" s="1"/>
  <c r="H9387" i="95"/>
  <c r="J9387" i="95" s="1"/>
  <c r="G9387" i="95"/>
  <c r="E9387" i="95"/>
  <c r="H9386" i="95"/>
  <c r="J9386" i="95" s="1"/>
  <c r="E9386" i="95"/>
  <c r="G9386" i="95" s="1"/>
  <c r="H9385" i="95"/>
  <c r="J9385" i="95" s="1"/>
  <c r="G9385" i="95"/>
  <c r="E9385" i="95"/>
  <c r="H9384" i="95"/>
  <c r="J9384" i="95" s="1"/>
  <c r="E9384" i="95"/>
  <c r="G9384" i="95" s="1"/>
  <c r="J9383" i="95"/>
  <c r="H9383" i="95"/>
  <c r="E9383" i="95"/>
  <c r="G9383" i="95" s="1"/>
  <c r="H9382" i="95"/>
  <c r="J9382" i="95" s="1"/>
  <c r="E9382" i="95"/>
  <c r="G9382" i="95" s="1"/>
  <c r="H9381" i="95"/>
  <c r="E9381" i="95"/>
  <c r="G9381" i="95" s="1"/>
  <c r="H9380" i="95"/>
  <c r="E9380" i="95"/>
  <c r="G9380" i="95" s="1"/>
  <c r="H9379" i="95"/>
  <c r="E9379" i="95"/>
  <c r="G9379" i="95" s="1"/>
  <c r="H9378" i="95"/>
  <c r="E9378" i="95"/>
  <c r="G9378" i="95" s="1"/>
  <c r="H9377" i="95"/>
  <c r="E9377" i="95"/>
  <c r="G9377" i="95" s="1"/>
  <c r="H9376" i="95"/>
  <c r="E9376" i="95"/>
  <c r="G9376" i="95" s="1"/>
  <c r="H9375" i="95"/>
  <c r="E9375" i="95"/>
  <c r="G9375" i="95" s="1"/>
  <c r="H9374" i="95"/>
  <c r="E9374" i="95"/>
  <c r="G9374" i="95" s="1"/>
  <c r="H9373" i="95"/>
  <c r="E9373" i="95"/>
  <c r="G9373" i="95" s="1"/>
  <c r="H9372" i="95"/>
  <c r="J9372" i="95" s="1"/>
  <c r="E9372" i="95"/>
  <c r="G9372" i="95" s="1"/>
  <c r="J9371" i="95"/>
  <c r="J9357" i="95"/>
  <c r="J9358" i="95" s="1"/>
  <c r="C9357" i="95"/>
  <c r="H9356" i="95"/>
  <c r="E9356" i="95"/>
  <c r="G9356" i="95" s="1"/>
  <c r="H9355" i="95"/>
  <c r="J9355" i="95" s="1"/>
  <c r="E9355" i="95"/>
  <c r="G9355" i="95" s="1"/>
  <c r="H9354" i="95"/>
  <c r="J9354" i="95" s="1"/>
  <c r="E9354" i="95"/>
  <c r="G9354" i="95" s="1"/>
  <c r="H9353" i="95"/>
  <c r="J9353" i="95" s="1"/>
  <c r="E9353" i="95"/>
  <c r="G9353" i="95" s="1"/>
  <c r="H9352" i="95"/>
  <c r="J9352" i="95" s="1"/>
  <c r="E9352" i="95"/>
  <c r="G9352" i="95" s="1"/>
  <c r="H9351" i="95"/>
  <c r="J9351" i="95" s="1"/>
  <c r="E9351" i="95"/>
  <c r="G9351" i="95" s="1"/>
  <c r="H9350" i="95"/>
  <c r="J9350" i="95" s="1"/>
  <c r="E9350" i="95"/>
  <c r="G9350" i="95" s="1"/>
  <c r="H9349" i="95"/>
  <c r="J9349" i="95" s="1"/>
  <c r="E9349" i="95"/>
  <c r="G9349" i="95" s="1"/>
  <c r="H9348" i="95"/>
  <c r="E9348" i="95"/>
  <c r="G9348" i="95" s="1"/>
  <c r="H9347" i="95"/>
  <c r="E9347" i="95"/>
  <c r="G9347" i="95" s="1"/>
  <c r="H9346" i="95"/>
  <c r="E9346" i="95"/>
  <c r="G9346" i="95" s="1"/>
  <c r="H9345" i="95"/>
  <c r="E9345" i="95"/>
  <c r="G9345" i="95" s="1"/>
  <c r="H9344" i="95"/>
  <c r="E9344" i="95"/>
  <c r="G9344" i="95" s="1"/>
  <c r="H9343" i="95"/>
  <c r="E9343" i="95"/>
  <c r="G9343" i="95" s="1"/>
  <c r="H9342" i="95"/>
  <c r="E9342" i="95"/>
  <c r="G9342" i="95" s="1"/>
  <c r="H9341" i="95"/>
  <c r="E9341" i="95"/>
  <c r="G9341" i="95" s="1"/>
  <c r="H9340" i="95"/>
  <c r="E9340" i="95"/>
  <c r="G9340" i="95" s="1"/>
  <c r="H9339" i="95"/>
  <c r="J9339" i="95" s="1"/>
  <c r="E9339" i="95"/>
  <c r="J9338" i="95"/>
  <c r="J9324" i="95"/>
  <c r="J9325" i="95" s="1"/>
  <c r="C9324" i="95"/>
  <c r="H9323" i="95"/>
  <c r="E9323" i="95"/>
  <c r="G9323" i="95" s="1"/>
  <c r="H9322" i="95"/>
  <c r="J9322" i="95" s="1"/>
  <c r="E9322" i="95"/>
  <c r="G9322" i="95" s="1"/>
  <c r="J9321" i="95"/>
  <c r="H9321" i="95"/>
  <c r="E9321" i="95"/>
  <c r="G9321" i="95" s="1"/>
  <c r="H9320" i="95"/>
  <c r="J9320" i="95" s="1"/>
  <c r="E9320" i="95"/>
  <c r="G9320" i="95" s="1"/>
  <c r="H9319" i="95"/>
  <c r="J9319" i="95" s="1"/>
  <c r="G9319" i="95"/>
  <c r="E9319" i="95"/>
  <c r="H9318" i="95"/>
  <c r="J9318" i="95" s="1"/>
  <c r="E9318" i="95"/>
  <c r="G9318" i="95" s="1"/>
  <c r="H9317" i="95"/>
  <c r="J9317" i="95" s="1"/>
  <c r="E9317" i="95"/>
  <c r="G9317" i="95" s="1"/>
  <c r="H9316" i="95"/>
  <c r="J9316" i="95" s="1"/>
  <c r="E9316" i="95"/>
  <c r="G9316" i="95" s="1"/>
  <c r="H9315" i="95"/>
  <c r="E9315" i="95"/>
  <c r="G9315" i="95" s="1"/>
  <c r="H9314" i="95"/>
  <c r="E9314" i="95"/>
  <c r="G9314" i="95" s="1"/>
  <c r="H9313" i="95"/>
  <c r="E9313" i="95"/>
  <c r="G9313" i="95" s="1"/>
  <c r="H9312" i="95"/>
  <c r="E9312" i="95"/>
  <c r="G9312" i="95" s="1"/>
  <c r="H9311" i="95"/>
  <c r="E9311" i="95"/>
  <c r="G9311" i="95" s="1"/>
  <c r="H9310" i="95"/>
  <c r="E9310" i="95"/>
  <c r="G9310" i="95" s="1"/>
  <c r="H9309" i="95"/>
  <c r="G9309" i="95"/>
  <c r="E9309" i="95"/>
  <c r="H9308" i="95"/>
  <c r="E9308" i="95"/>
  <c r="G9308" i="95" s="1"/>
  <c r="H9307" i="95"/>
  <c r="E9307" i="95"/>
  <c r="G9307" i="95" s="1"/>
  <c r="H9306" i="95"/>
  <c r="J9306" i="95" s="1"/>
  <c r="E9306" i="95"/>
  <c r="G9306" i="95" s="1"/>
  <c r="J9305" i="95"/>
  <c r="J9291" i="95"/>
  <c r="J9292" i="95" s="1"/>
  <c r="C9291" i="95"/>
  <c r="H9290" i="95"/>
  <c r="E9290" i="95"/>
  <c r="G9290" i="95" s="1"/>
  <c r="H9289" i="95"/>
  <c r="J9289" i="95" s="1"/>
  <c r="E9289" i="95"/>
  <c r="G9289" i="95" s="1"/>
  <c r="H9288" i="95"/>
  <c r="J9288" i="95" s="1"/>
  <c r="E9288" i="95"/>
  <c r="G9288" i="95" s="1"/>
  <c r="H9287" i="95"/>
  <c r="J9287" i="95" s="1"/>
  <c r="E9287" i="95"/>
  <c r="G9287" i="95" s="1"/>
  <c r="H9286" i="95"/>
  <c r="J9286" i="95" s="1"/>
  <c r="E9286" i="95"/>
  <c r="G9286" i="95" s="1"/>
  <c r="H9285" i="95"/>
  <c r="J9285" i="95" s="1"/>
  <c r="E9285" i="95"/>
  <c r="G9285" i="95" s="1"/>
  <c r="H9284" i="95"/>
  <c r="J9284" i="95" s="1"/>
  <c r="E9284" i="95"/>
  <c r="G9284" i="95" s="1"/>
  <c r="H9283" i="95"/>
  <c r="J9283" i="95" s="1"/>
  <c r="E9283" i="95"/>
  <c r="G9283" i="95" s="1"/>
  <c r="H9282" i="95"/>
  <c r="E9282" i="95"/>
  <c r="G9282" i="95" s="1"/>
  <c r="H9281" i="95"/>
  <c r="E9281" i="95"/>
  <c r="G9281" i="95" s="1"/>
  <c r="H9280" i="95"/>
  <c r="E9280" i="95"/>
  <c r="G9280" i="95" s="1"/>
  <c r="H9279" i="95"/>
  <c r="E9279" i="95"/>
  <c r="G9279" i="95" s="1"/>
  <c r="H9278" i="95"/>
  <c r="E9278" i="95"/>
  <c r="G9278" i="95" s="1"/>
  <c r="H9277" i="95"/>
  <c r="E9277" i="95"/>
  <c r="G9277" i="95" s="1"/>
  <c r="H9276" i="95"/>
  <c r="E9276" i="95"/>
  <c r="G9276" i="95" s="1"/>
  <c r="H9275" i="95"/>
  <c r="E9275" i="95"/>
  <c r="G9275" i="95" s="1"/>
  <c r="H9274" i="95"/>
  <c r="E9274" i="95"/>
  <c r="G9274" i="95" s="1"/>
  <c r="H9273" i="95"/>
  <c r="J9273" i="95" s="1"/>
  <c r="E9273" i="95"/>
  <c r="J9272" i="95"/>
  <c r="J9258" i="95"/>
  <c r="J9259" i="95" s="1"/>
  <c r="C9258" i="95"/>
  <c r="H9257" i="95"/>
  <c r="E9257" i="95"/>
  <c r="G9257" i="95" s="1"/>
  <c r="H9256" i="95"/>
  <c r="J9256" i="95" s="1"/>
  <c r="E9256" i="95"/>
  <c r="G9256" i="95" s="1"/>
  <c r="H9255" i="95"/>
  <c r="J9255" i="95" s="1"/>
  <c r="E9255" i="95"/>
  <c r="G9255" i="95" s="1"/>
  <c r="H9254" i="95"/>
  <c r="J9254" i="95" s="1"/>
  <c r="G9254" i="95"/>
  <c r="E9254" i="95"/>
  <c r="H9253" i="95"/>
  <c r="J9253" i="95" s="1"/>
  <c r="E9253" i="95"/>
  <c r="G9253" i="95" s="1"/>
  <c r="H9252" i="95"/>
  <c r="J9252" i="95" s="1"/>
  <c r="E9252" i="95"/>
  <c r="G9252" i="95" s="1"/>
  <c r="H9251" i="95"/>
  <c r="J9251" i="95" s="1"/>
  <c r="G9251" i="95"/>
  <c r="E9251" i="95"/>
  <c r="H9250" i="95"/>
  <c r="J9250" i="95" s="1"/>
  <c r="E9250" i="95"/>
  <c r="G9250" i="95" s="1"/>
  <c r="H9249" i="95"/>
  <c r="E9249" i="95"/>
  <c r="G9249" i="95" s="1"/>
  <c r="H9248" i="95"/>
  <c r="E9248" i="95"/>
  <c r="G9248" i="95" s="1"/>
  <c r="H9247" i="95"/>
  <c r="E9247" i="95"/>
  <c r="G9247" i="95" s="1"/>
  <c r="H9246" i="95"/>
  <c r="E9246" i="95"/>
  <c r="G9246" i="95" s="1"/>
  <c r="H9245" i="95"/>
  <c r="E9245" i="95"/>
  <c r="G9245" i="95" s="1"/>
  <c r="H9244" i="95"/>
  <c r="E9244" i="95"/>
  <c r="G9244" i="95" s="1"/>
  <c r="H9243" i="95"/>
  <c r="E9243" i="95"/>
  <c r="G9243" i="95" s="1"/>
  <c r="H9242" i="95"/>
  <c r="E9242" i="95"/>
  <c r="G9242" i="95" s="1"/>
  <c r="H9241" i="95"/>
  <c r="E9241" i="95"/>
  <c r="G9241" i="95" s="1"/>
  <c r="H9240" i="95"/>
  <c r="J9240" i="95" s="1"/>
  <c r="E9240" i="95"/>
  <c r="J9239" i="95"/>
  <c r="J9225" i="95"/>
  <c r="J9226" i="95" s="1"/>
  <c r="C9225" i="95"/>
  <c r="H9224" i="95"/>
  <c r="G9224" i="95"/>
  <c r="E9224" i="95"/>
  <c r="H9223" i="95"/>
  <c r="J9223" i="95" s="1"/>
  <c r="E9223" i="95"/>
  <c r="G9223" i="95" s="1"/>
  <c r="H9222" i="95"/>
  <c r="J9222" i="95" s="1"/>
  <c r="E9222" i="95"/>
  <c r="G9222" i="95" s="1"/>
  <c r="H9221" i="95"/>
  <c r="J9221" i="95" s="1"/>
  <c r="G9221" i="95"/>
  <c r="E9221" i="95"/>
  <c r="H9220" i="95"/>
  <c r="J9220" i="95" s="1"/>
  <c r="E9220" i="95"/>
  <c r="G9220" i="95" s="1"/>
  <c r="H9219" i="95"/>
  <c r="J9219" i="95" s="1"/>
  <c r="G9219" i="95"/>
  <c r="E9219" i="95"/>
  <c r="H9218" i="95"/>
  <c r="J9218" i="95" s="1"/>
  <c r="E9218" i="95"/>
  <c r="G9218" i="95" s="1"/>
  <c r="H9217" i="95"/>
  <c r="J9217" i="95" s="1"/>
  <c r="E9217" i="95"/>
  <c r="G9217" i="95" s="1"/>
  <c r="H9216" i="95"/>
  <c r="E9216" i="95"/>
  <c r="G9216" i="95" s="1"/>
  <c r="H9215" i="95"/>
  <c r="E9215" i="95"/>
  <c r="G9215" i="95" s="1"/>
  <c r="H9214" i="95"/>
  <c r="E9214" i="95"/>
  <c r="G9214" i="95" s="1"/>
  <c r="H9213" i="95"/>
  <c r="E9213" i="95"/>
  <c r="G9213" i="95" s="1"/>
  <c r="H9212" i="95"/>
  <c r="E9212" i="95"/>
  <c r="G9212" i="95" s="1"/>
  <c r="H9211" i="95"/>
  <c r="E9211" i="95"/>
  <c r="G9211" i="95" s="1"/>
  <c r="H9210" i="95"/>
  <c r="G9210" i="95"/>
  <c r="E9210" i="95"/>
  <c r="H9209" i="95"/>
  <c r="E9209" i="95"/>
  <c r="G9209" i="95" s="1"/>
  <c r="H9208" i="95"/>
  <c r="E9208" i="95"/>
  <c r="G9208" i="95" s="1"/>
  <c r="H9207" i="95"/>
  <c r="J9207" i="95" s="1"/>
  <c r="E9207" i="95"/>
  <c r="J9206" i="95"/>
  <c r="J9192" i="95"/>
  <c r="J9193" i="95" s="1"/>
  <c r="C9192" i="95"/>
  <c r="H9191" i="95"/>
  <c r="E9191" i="95"/>
  <c r="G9191" i="95" s="1"/>
  <c r="H9190" i="95"/>
  <c r="J9190" i="95" s="1"/>
  <c r="E9190" i="95"/>
  <c r="G9190" i="95" s="1"/>
  <c r="H9189" i="95"/>
  <c r="J9189" i="95" s="1"/>
  <c r="E9189" i="95"/>
  <c r="G9189" i="95" s="1"/>
  <c r="H9188" i="95"/>
  <c r="J9188" i="95" s="1"/>
  <c r="G9188" i="95"/>
  <c r="E9188" i="95"/>
  <c r="H9187" i="95"/>
  <c r="J9187" i="95" s="1"/>
  <c r="G9187" i="95"/>
  <c r="E9187" i="95"/>
  <c r="H9186" i="95"/>
  <c r="J9186" i="95" s="1"/>
  <c r="E9186" i="95"/>
  <c r="G9186" i="95" s="1"/>
  <c r="H9185" i="95"/>
  <c r="J9185" i="95" s="1"/>
  <c r="E9185" i="95"/>
  <c r="G9185" i="95" s="1"/>
  <c r="H9184" i="95"/>
  <c r="J9184" i="95" s="1"/>
  <c r="E9184" i="95"/>
  <c r="G9184" i="95" s="1"/>
  <c r="H9183" i="95"/>
  <c r="E9183" i="95"/>
  <c r="G9183" i="95" s="1"/>
  <c r="H9182" i="95"/>
  <c r="E9182" i="95"/>
  <c r="G9182" i="95" s="1"/>
  <c r="H9181" i="95"/>
  <c r="E9181" i="95"/>
  <c r="G9181" i="95" s="1"/>
  <c r="H9180" i="95"/>
  <c r="E9180" i="95"/>
  <c r="G9180" i="95" s="1"/>
  <c r="H9179" i="95"/>
  <c r="E9179" i="95"/>
  <c r="G9179" i="95" s="1"/>
  <c r="H9178" i="95"/>
  <c r="E9178" i="95"/>
  <c r="G9178" i="95" s="1"/>
  <c r="H9177" i="95"/>
  <c r="E9177" i="95"/>
  <c r="G9177" i="95" s="1"/>
  <c r="H9176" i="95"/>
  <c r="E9176" i="95"/>
  <c r="G9176" i="95" s="1"/>
  <c r="H9175" i="95"/>
  <c r="E9175" i="95"/>
  <c r="G9175" i="95" s="1"/>
  <c r="H9174" i="95"/>
  <c r="J9174" i="95" s="1"/>
  <c r="E9174" i="95"/>
  <c r="J9173" i="95"/>
  <c r="J9159" i="95"/>
  <c r="J9160" i="95" s="1"/>
  <c r="C9159" i="95"/>
  <c r="H9158" i="95"/>
  <c r="E9158" i="95"/>
  <c r="G9158" i="95" s="1"/>
  <c r="H9157" i="95"/>
  <c r="J9157" i="95" s="1"/>
  <c r="G9157" i="95"/>
  <c r="E9157" i="95"/>
  <c r="H9156" i="95"/>
  <c r="J9156" i="95" s="1"/>
  <c r="E9156" i="95"/>
  <c r="G9156" i="95" s="1"/>
  <c r="H9155" i="95"/>
  <c r="J9155" i="95" s="1"/>
  <c r="E9155" i="95"/>
  <c r="G9155" i="95" s="1"/>
  <c r="H9154" i="95"/>
  <c r="J9154" i="95" s="1"/>
  <c r="E9154" i="95"/>
  <c r="G9154" i="95" s="1"/>
  <c r="H9153" i="95"/>
  <c r="J9153" i="95" s="1"/>
  <c r="E9153" i="95"/>
  <c r="G9153" i="95" s="1"/>
  <c r="H9152" i="95"/>
  <c r="J9152" i="95" s="1"/>
  <c r="E9152" i="95"/>
  <c r="G9152" i="95" s="1"/>
  <c r="H9151" i="95"/>
  <c r="J9151" i="95" s="1"/>
  <c r="G9151" i="95"/>
  <c r="E9151" i="95"/>
  <c r="H9150" i="95"/>
  <c r="E9150" i="95"/>
  <c r="G9150" i="95" s="1"/>
  <c r="H9149" i="95"/>
  <c r="E9149" i="95"/>
  <c r="G9149" i="95" s="1"/>
  <c r="H9148" i="95"/>
  <c r="E9148" i="95"/>
  <c r="G9148" i="95" s="1"/>
  <c r="H9147" i="95"/>
  <c r="G9147" i="95"/>
  <c r="E9147" i="95"/>
  <c r="H9146" i="95"/>
  <c r="E9146" i="95"/>
  <c r="G9146" i="95" s="1"/>
  <c r="H9145" i="95"/>
  <c r="E9145" i="95"/>
  <c r="G9145" i="95" s="1"/>
  <c r="H9144" i="95"/>
  <c r="E9144" i="95"/>
  <c r="G9144" i="95" s="1"/>
  <c r="H9143" i="95"/>
  <c r="E9143" i="95"/>
  <c r="G9143" i="95" s="1"/>
  <c r="H9142" i="95"/>
  <c r="E9142" i="95"/>
  <c r="G9142" i="95" s="1"/>
  <c r="H9141" i="95"/>
  <c r="J9141" i="95" s="1"/>
  <c r="E9141" i="95"/>
  <c r="J9140" i="95"/>
  <c r="J9126" i="95"/>
  <c r="J9127" i="95" s="1"/>
  <c r="C9126" i="95"/>
  <c r="H9125" i="95"/>
  <c r="E9125" i="95"/>
  <c r="G9125" i="95" s="1"/>
  <c r="H9124" i="95"/>
  <c r="J9124" i="95" s="1"/>
  <c r="E9124" i="95"/>
  <c r="G9124" i="95" s="1"/>
  <c r="H9123" i="95"/>
  <c r="J9123" i="95" s="1"/>
  <c r="E9123" i="95"/>
  <c r="G9123" i="95" s="1"/>
  <c r="H9122" i="95"/>
  <c r="J9122" i="95" s="1"/>
  <c r="E9122" i="95"/>
  <c r="G9122" i="95" s="1"/>
  <c r="H9121" i="95"/>
  <c r="J9121" i="95" s="1"/>
  <c r="E9121" i="95"/>
  <c r="G9121" i="95" s="1"/>
  <c r="H9120" i="95"/>
  <c r="J9120" i="95" s="1"/>
  <c r="E9120" i="95"/>
  <c r="G9120" i="95" s="1"/>
  <c r="J9119" i="95"/>
  <c r="H9119" i="95"/>
  <c r="E9119" i="95"/>
  <c r="G9119" i="95" s="1"/>
  <c r="H9118" i="95"/>
  <c r="J9118" i="95" s="1"/>
  <c r="E9118" i="95"/>
  <c r="G9118" i="95" s="1"/>
  <c r="H9117" i="95"/>
  <c r="E9117" i="95"/>
  <c r="G9117" i="95" s="1"/>
  <c r="H9116" i="95"/>
  <c r="E9116" i="95"/>
  <c r="G9116" i="95" s="1"/>
  <c r="H9115" i="95"/>
  <c r="E9115" i="95"/>
  <c r="G9115" i="95" s="1"/>
  <c r="H9114" i="95"/>
  <c r="E9114" i="95"/>
  <c r="G9114" i="95" s="1"/>
  <c r="H9113" i="95"/>
  <c r="E9113" i="95"/>
  <c r="G9113" i="95" s="1"/>
  <c r="H9112" i="95"/>
  <c r="E9112" i="95"/>
  <c r="G9112" i="95" s="1"/>
  <c r="H9111" i="95"/>
  <c r="E9111" i="95"/>
  <c r="G9111" i="95" s="1"/>
  <c r="H9110" i="95"/>
  <c r="E9110" i="95"/>
  <c r="G9110" i="95" s="1"/>
  <c r="H9109" i="95"/>
  <c r="E9109" i="95"/>
  <c r="G9109" i="95" s="1"/>
  <c r="H9108" i="95"/>
  <c r="J9108" i="95" s="1"/>
  <c r="E9108" i="95"/>
  <c r="G9108" i="95" s="1"/>
  <c r="J9107" i="95"/>
  <c r="J9093" i="95"/>
  <c r="J9094" i="95" s="1"/>
  <c r="C9093" i="95"/>
  <c r="H9092" i="95"/>
  <c r="E9092" i="95"/>
  <c r="G9092" i="95" s="1"/>
  <c r="H9091" i="95"/>
  <c r="J9091" i="95" s="1"/>
  <c r="E9091" i="95"/>
  <c r="G9091" i="95" s="1"/>
  <c r="H9090" i="95"/>
  <c r="J9090" i="95" s="1"/>
  <c r="E9090" i="95"/>
  <c r="G9090" i="95" s="1"/>
  <c r="H9089" i="95"/>
  <c r="J9089" i="95" s="1"/>
  <c r="E9089" i="95"/>
  <c r="G9089" i="95" s="1"/>
  <c r="H9088" i="95"/>
  <c r="J9088" i="95" s="1"/>
  <c r="E9088" i="95"/>
  <c r="G9088" i="95" s="1"/>
  <c r="H9087" i="95"/>
  <c r="J9087" i="95" s="1"/>
  <c r="E9087" i="95"/>
  <c r="G9087" i="95" s="1"/>
  <c r="H9086" i="95"/>
  <c r="J9086" i="95" s="1"/>
  <c r="E9086" i="95"/>
  <c r="G9086" i="95" s="1"/>
  <c r="H9085" i="95"/>
  <c r="J9085" i="95" s="1"/>
  <c r="E9085" i="95"/>
  <c r="G9085" i="95" s="1"/>
  <c r="H9084" i="95"/>
  <c r="E9084" i="95"/>
  <c r="G9084" i="95" s="1"/>
  <c r="H9083" i="95"/>
  <c r="E9083" i="95"/>
  <c r="G9083" i="95" s="1"/>
  <c r="H9082" i="95"/>
  <c r="E9082" i="95"/>
  <c r="G9082" i="95" s="1"/>
  <c r="H9081" i="95"/>
  <c r="E9081" i="95"/>
  <c r="G9081" i="95" s="1"/>
  <c r="H9080" i="95"/>
  <c r="E9080" i="95"/>
  <c r="G9080" i="95" s="1"/>
  <c r="H9079" i="95"/>
  <c r="E9079" i="95"/>
  <c r="G9079" i="95" s="1"/>
  <c r="H9078" i="95"/>
  <c r="E9078" i="95"/>
  <c r="G9078" i="95" s="1"/>
  <c r="H9077" i="95"/>
  <c r="E9077" i="95"/>
  <c r="G9077" i="95" s="1"/>
  <c r="H9076" i="95"/>
  <c r="E9076" i="95"/>
  <c r="G9076" i="95" s="1"/>
  <c r="H9075" i="95"/>
  <c r="J9075" i="95" s="1"/>
  <c r="E9075" i="95"/>
  <c r="J9074" i="95"/>
  <c r="J9060" i="95"/>
  <c r="J9061" i="95" s="1"/>
  <c r="C9060" i="95"/>
  <c r="H9059" i="95"/>
  <c r="E9059" i="95"/>
  <c r="G9059" i="95" s="1"/>
  <c r="H9058" i="95"/>
  <c r="J9058" i="95" s="1"/>
  <c r="E9058" i="95"/>
  <c r="G9058" i="95" s="1"/>
  <c r="H9057" i="95"/>
  <c r="J9057" i="95" s="1"/>
  <c r="E9057" i="95"/>
  <c r="G9057" i="95" s="1"/>
  <c r="H9056" i="95"/>
  <c r="J9056" i="95" s="1"/>
  <c r="G9056" i="95"/>
  <c r="E9056" i="95"/>
  <c r="J9055" i="95"/>
  <c r="H9055" i="95"/>
  <c r="E9055" i="95"/>
  <c r="G9055" i="95" s="1"/>
  <c r="H9054" i="95"/>
  <c r="J9054" i="95" s="1"/>
  <c r="E9054" i="95"/>
  <c r="G9054" i="95" s="1"/>
  <c r="H9053" i="95"/>
  <c r="J9053" i="95" s="1"/>
  <c r="G9053" i="95"/>
  <c r="E9053" i="95"/>
  <c r="H9052" i="95"/>
  <c r="J9052" i="95" s="1"/>
  <c r="E9052" i="95"/>
  <c r="G9052" i="95" s="1"/>
  <c r="H9051" i="95"/>
  <c r="E9051" i="95"/>
  <c r="G9051" i="95" s="1"/>
  <c r="H9050" i="95"/>
  <c r="E9050" i="95"/>
  <c r="G9050" i="95" s="1"/>
  <c r="H9049" i="95"/>
  <c r="E9049" i="95"/>
  <c r="G9049" i="95" s="1"/>
  <c r="H9048" i="95"/>
  <c r="E9048" i="95"/>
  <c r="G9048" i="95" s="1"/>
  <c r="H9047" i="95"/>
  <c r="E9047" i="95"/>
  <c r="G9047" i="95" s="1"/>
  <c r="H9046" i="95"/>
  <c r="E9046" i="95"/>
  <c r="G9046" i="95" s="1"/>
  <c r="H9045" i="95"/>
  <c r="E9045" i="95"/>
  <c r="G9045" i="95" s="1"/>
  <c r="H9044" i="95"/>
  <c r="E9044" i="95"/>
  <c r="G9044" i="95" s="1"/>
  <c r="H9043" i="95"/>
  <c r="E9043" i="95"/>
  <c r="G9043" i="95" s="1"/>
  <c r="H9042" i="95"/>
  <c r="J9042" i="95" s="1"/>
  <c r="E9042" i="95"/>
  <c r="G9042" i="95" s="1"/>
  <c r="J9041" i="95"/>
  <c r="J9028" i="95"/>
  <c r="J9027" i="95"/>
  <c r="C9027" i="95"/>
  <c r="H9026" i="95"/>
  <c r="E9026" i="95"/>
  <c r="G9026" i="95" s="1"/>
  <c r="H9025" i="95"/>
  <c r="J9025" i="95" s="1"/>
  <c r="E9025" i="95"/>
  <c r="G9025" i="95" s="1"/>
  <c r="H9024" i="95"/>
  <c r="J9024" i="95" s="1"/>
  <c r="E9024" i="95"/>
  <c r="G9024" i="95" s="1"/>
  <c r="H9023" i="95"/>
  <c r="J9023" i="95" s="1"/>
  <c r="E9023" i="95"/>
  <c r="G9023" i="95" s="1"/>
  <c r="H9022" i="95"/>
  <c r="J9022" i="95" s="1"/>
  <c r="E9022" i="95"/>
  <c r="G9022" i="95" s="1"/>
  <c r="H9021" i="95"/>
  <c r="J9021" i="95" s="1"/>
  <c r="E9021" i="95"/>
  <c r="G9021" i="95" s="1"/>
  <c r="H9020" i="95"/>
  <c r="J9020" i="95" s="1"/>
  <c r="E9020" i="95"/>
  <c r="G9020" i="95" s="1"/>
  <c r="H9019" i="95"/>
  <c r="J9019" i="95" s="1"/>
  <c r="E9019" i="95"/>
  <c r="G9019" i="95" s="1"/>
  <c r="H9018" i="95"/>
  <c r="E9018" i="95"/>
  <c r="G9018" i="95" s="1"/>
  <c r="H9017" i="95"/>
  <c r="E9017" i="95"/>
  <c r="G9017" i="95" s="1"/>
  <c r="H9016" i="95"/>
  <c r="E9016" i="95"/>
  <c r="G9016" i="95" s="1"/>
  <c r="H9015" i="95"/>
  <c r="E9015" i="95"/>
  <c r="G9015" i="95" s="1"/>
  <c r="H9014" i="95"/>
  <c r="E9014" i="95"/>
  <c r="G9014" i="95" s="1"/>
  <c r="H9013" i="95"/>
  <c r="E9013" i="95"/>
  <c r="G9013" i="95" s="1"/>
  <c r="H9012" i="95"/>
  <c r="E9012" i="95"/>
  <c r="G9012" i="95" s="1"/>
  <c r="H9011" i="95"/>
  <c r="G9011" i="95"/>
  <c r="E9011" i="95"/>
  <c r="H9010" i="95"/>
  <c r="E9010" i="95"/>
  <c r="G9010" i="95" s="1"/>
  <c r="H9009" i="95"/>
  <c r="J9009" i="95" s="1"/>
  <c r="E9009" i="95"/>
  <c r="G9009" i="95" s="1"/>
  <c r="J9008" i="95"/>
  <c r="J8994" i="95"/>
  <c r="J8995" i="95" s="1"/>
  <c r="C8994" i="95"/>
  <c r="H8993" i="95"/>
  <c r="E8993" i="95"/>
  <c r="G8993" i="95" s="1"/>
  <c r="H8992" i="95"/>
  <c r="J8992" i="95" s="1"/>
  <c r="E8992" i="95"/>
  <c r="G8992" i="95" s="1"/>
  <c r="H8991" i="95"/>
  <c r="J8991" i="95" s="1"/>
  <c r="E8991" i="95"/>
  <c r="G8991" i="95" s="1"/>
  <c r="H8990" i="95"/>
  <c r="J8990" i="95" s="1"/>
  <c r="E8990" i="95"/>
  <c r="G8990" i="95" s="1"/>
  <c r="H8989" i="95"/>
  <c r="J8989" i="95" s="1"/>
  <c r="E8989" i="95"/>
  <c r="G8989" i="95" s="1"/>
  <c r="H8988" i="95"/>
  <c r="J8988" i="95" s="1"/>
  <c r="E8988" i="95"/>
  <c r="G8988" i="95" s="1"/>
  <c r="J8987" i="95"/>
  <c r="H8987" i="95"/>
  <c r="E8987" i="95"/>
  <c r="G8987" i="95" s="1"/>
  <c r="H8986" i="95"/>
  <c r="J8986" i="95" s="1"/>
  <c r="E8986" i="95"/>
  <c r="G8986" i="95" s="1"/>
  <c r="H8985" i="95"/>
  <c r="E8985" i="95"/>
  <c r="G8985" i="95" s="1"/>
  <c r="H8984" i="95"/>
  <c r="E8984" i="95"/>
  <c r="G8984" i="95" s="1"/>
  <c r="H8983" i="95"/>
  <c r="E8983" i="95"/>
  <c r="G8983" i="95" s="1"/>
  <c r="H8982" i="95"/>
  <c r="E8982" i="95"/>
  <c r="G8982" i="95" s="1"/>
  <c r="H8981" i="95"/>
  <c r="E8981" i="95"/>
  <c r="G8981" i="95" s="1"/>
  <c r="H8980" i="95"/>
  <c r="E8980" i="95"/>
  <c r="G8980" i="95" s="1"/>
  <c r="H8979" i="95"/>
  <c r="E8979" i="95"/>
  <c r="G8979" i="95" s="1"/>
  <c r="H8978" i="95"/>
  <c r="E8978" i="95"/>
  <c r="G8978" i="95" s="1"/>
  <c r="H8977" i="95"/>
  <c r="E8977" i="95"/>
  <c r="G8977" i="95" s="1"/>
  <c r="J8976" i="95"/>
  <c r="H8976" i="95"/>
  <c r="G8976" i="95"/>
  <c r="E8976" i="95"/>
  <c r="J8975" i="95"/>
  <c r="J8961" i="95"/>
  <c r="J8962" i="95" s="1"/>
  <c r="C8961" i="95"/>
  <c r="H8960" i="95"/>
  <c r="G8960" i="95"/>
  <c r="E8960" i="95"/>
  <c r="H8959" i="95"/>
  <c r="J8959" i="95" s="1"/>
  <c r="E8959" i="95"/>
  <c r="G8959" i="95" s="1"/>
  <c r="H8958" i="95"/>
  <c r="J8958" i="95" s="1"/>
  <c r="E8958" i="95"/>
  <c r="G8958" i="95" s="1"/>
  <c r="J8957" i="95"/>
  <c r="H8957" i="95"/>
  <c r="E8957" i="95"/>
  <c r="G8957" i="95" s="1"/>
  <c r="H8956" i="95"/>
  <c r="J8956" i="95" s="1"/>
  <c r="E8956" i="95"/>
  <c r="G8956" i="95" s="1"/>
  <c r="H8955" i="95"/>
  <c r="J8955" i="95" s="1"/>
  <c r="E8955" i="95"/>
  <c r="G8955" i="95" s="1"/>
  <c r="H8954" i="95"/>
  <c r="J8954" i="95" s="1"/>
  <c r="E8954" i="95"/>
  <c r="G8954" i="95" s="1"/>
  <c r="H8953" i="95"/>
  <c r="J8953" i="95" s="1"/>
  <c r="E8953" i="95"/>
  <c r="G8953" i="95" s="1"/>
  <c r="H8952" i="95"/>
  <c r="E8952" i="95"/>
  <c r="G8952" i="95" s="1"/>
  <c r="H8951" i="95"/>
  <c r="G8951" i="95"/>
  <c r="E8951" i="95"/>
  <c r="H8950" i="95"/>
  <c r="E8950" i="95"/>
  <c r="G8950" i="95" s="1"/>
  <c r="H8949" i="95"/>
  <c r="E8949" i="95"/>
  <c r="G8949" i="95" s="1"/>
  <c r="H8948" i="95"/>
  <c r="E8948" i="95"/>
  <c r="G8948" i="95" s="1"/>
  <c r="H8947" i="95"/>
  <c r="E8947" i="95"/>
  <c r="G8947" i="95" s="1"/>
  <c r="H8946" i="95"/>
  <c r="E8946" i="95"/>
  <c r="G8946" i="95" s="1"/>
  <c r="H8945" i="95"/>
  <c r="E8945" i="95"/>
  <c r="G8945" i="95" s="1"/>
  <c r="H8944" i="95"/>
  <c r="E8944" i="95"/>
  <c r="G8944" i="95" s="1"/>
  <c r="H8943" i="95"/>
  <c r="J8943" i="95" s="1"/>
  <c r="E8943" i="95"/>
  <c r="G8943" i="95" s="1"/>
  <c r="J8942" i="95"/>
  <c r="J8928" i="95"/>
  <c r="J8929" i="95" s="1"/>
  <c r="C8928" i="95"/>
  <c r="H8927" i="95"/>
  <c r="E8927" i="95"/>
  <c r="G8927" i="95" s="1"/>
  <c r="H8926" i="95"/>
  <c r="J8926" i="95" s="1"/>
  <c r="E8926" i="95"/>
  <c r="G8926" i="95" s="1"/>
  <c r="H8925" i="95"/>
  <c r="J8925" i="95" s="1"/>
  <c r="E8925" i="95"/>
  <c r="G8925" i="95" s="1"/>
  <c r="H8924" i="95"/>
  <c r="J8924" i="95" s="1"/>
  <c r="E8924" i="95"/>
  <c r="G8924" i="95" s="1"/>
  <c r="H8923" i="95"/>
  <c r="J8923" i="95" s="1"/>
  <c r="E8923" i="95"/>
  <c r="G8923" i="95" s="1"/>
  <c r="H8922" i="95"/>
  <c r="J8922" i="95" s="1"/>
  <c r="E8922" i="95"/>
  <c r="G8922" i="95" s="1"/>
  <c r="H8921" i="95"/>
  <c r="J8921" i="95" s="1"/>
  <c r="E8921" i="95"/>
  <c r="G8921" i="95" s="1"/>
  <c r="H8920" i="95"/>
  <c r="J8920" i="95" s="1"/>
  <c r="E8920" i="95"/>
  <c r="G8920" i="95" s="1"/>
  <c r="H8919" i="95"/>
  <c r="E8919" i="95"/>
  <c r="G8919" i="95" s="1"/>
  <c r="H8918" i="95"/>
  <c r="E8918" i="95"/>
  <c r="G8918" i="95" s="1"/>
  <c r="H8917" i="95"/>
  <c r="E8917" i="95"/>
  <c r="G8917" i="95" s="1"/>
  <c r="H8916" i="95"/>
  <c r="G8916" i="95"/>
  <c r="E8916" i="95"/>
  <c r="H8915" i="95"/>
  <c r="E8915" i="95"/>
  <c r="G8915" i="95" s="1"/>
  <c r="H8914" i="95"/>
  <c r="E8914" i="95"/>
  <c r="G8914" i="95" s="1"/>
  <c r="H8913" i="95"/>
  <c r="E8913" i="95"/>
  <c r="G8913" i="95" s="1"/>
  <c r="H8912" i="95"/>
  <c r="E8912" i="95"/>
  <c r="G8912" i="95" s="1"/>
  <c r="H8911" i="95"/>
  <c r="E8911" i="95"/>
  <c r="G8911" i="95" s="1"/>
  <c r="H8910" i="95"/>
  <c r="J8910" i="95" s="1"/>
  <c r="E8910" i="95"/>
  <c r="G8910" i="95" s="1"/>
  <c r="J8909" i="95"/>
  <c r="J8895" i="95"/>
  <c r="J8896" i="95" s="1"/>
  <c r="C8895" i="95"/>
  <c r="H8894" i="95"/>
  <c r="E8894" i="95"/>
  <c r="G8894" i="95" s="1"/>
  <c r="H8893" i="95"/>
  <c r="J8893" i="95" s="1"/>
  <c r="E8893" i="95"/>
  <c r="G8893" i="95" s="1"/>
  <c r="H8892" i="95"/>
  <c r="J8892" i="95" s="1"/>
  <c r="E8892" i="95"/>
  <c r="G8892" i="95" s="1"/>
  <c r="J8891" i="95"/>
  <c r="H8891" i="95"/>
  <c r="E8891" i="95"/>
  <c r="G8891" i="95" s="1"/>
  <c r="H8890" i="95"/>
  <c r="J8890" i="95" s="1"/>
  <c r="E8890" i="95"/>
  <c r="G8890" i="95" s="1"/>
  <c r="H8889" i="95"/>
  <c r="J8889" i="95" s="1"/>
  <c r="E8889" i="95"/>
  <c r="G8889" i="95" s="1"/>
  <c r="J8888" i="95"/>
  <c r="H8888" i="95"/>
  <c r="E8888" i="95"/>
  <c r="G8888" i="95" s="1"/>
  <c r="H8887" i="95"/>
  <c r="J8887" i="95" s="1"/>
  <c r="E8887" i="95"/>
  <c r="G8887" i="95" s="1"/>
  <c r="H8886" i="95"/>
  <c r="E8886" i="95"/>
  <c r="G8886" i="95" s="1"/>
  <c r="H8885" i="95"/>
  <c r="E8885" i="95"/>
  <c r="G8885" i="95" s="1"/>
  <c r="H8884" i="95"/>
  <c r="E8884" i="95"/>
  <c r="G8884" i="95" s="1"/>
  <c r="H8883" i="95"/>
  <c r="E8883" i="95"/>
  <c r="G8883" i="95" s="1"/>
  <c r="H8882" i="95"/>
  <c r="E8882" i="95"/>
  <c r="G8882" i="95" s="1"/>
  <c r="H8881" i="95"/>
  <c r="E8881" i="95"/>
  <c r="G8881" i="95" s="1"/>
  <c r="H8880" i="95"/>
  <c r="G8880" i="95"/>
  <c r="E8880" i="95"/>
  <c r="H8879" i="95"/>
  <c r="G8879" i="95"/>
  <c r="E8879" i="95"/>
  <c r="H8878" i="95"/>
  <c r="E8878" i="95"/>
  <c r="G8878" i="95" s="1"/>
  <c r="H8877" i="95"/>
  <c r="J8877" i="95" s="1"/>
  <c r="E8877" i="95"/>
  <c r="G8877" i="95" s="1"/>
  <c r="J8876" i="95"/>
  <c r="J8862" i="95"/>
  <c r="J8863" i="95" s="1"/>
  <c r="C8862" i="95"/>
  <c r="H8861" i="95"/>
  <c r="E8861" i="95"/>
  <c r="G8861" i="95" s="1"/>
  <c r="H8860" i="95"/>
  <c r="J8860" i="95" s="1"/>
  <c r="E8860" i="95"/>
  <c r="G8860" i="95" s="1"/>
  <c r="J8859" i="95"/>
  <c r="H8859" i="95"/>
  <c r="E8859" i="95"/>
  <c r="G8859" i="95" s="1"/>
  <c r="H8858" i="95"/>
  <c r="J8858" i="95" s="1"/>
  <c r="E8858" i="95"/>
  <c r="G8858" i="95" s="1"/>
  <c r="H8857" i="95"/>
  <c r="J8857" i="95" s="1"/>
  <c r="E8857" i="95"/>
  <c r="G8857" i="95" s="1"/>
  <c r="H8856" i="95"/>
  <c r="J8856" i="95" s="1"/>
  <c r="E8856" i="95"/>
  <c r="G8856" i="95" s="1"/>
  <c r="H8855" i="95"/>
  <c r="J8855" i="95" s="1"/>
  <c r="E8855" i="95"/>
  <c r="G8855" i="95" s="1"/>
  <c r="H8854" i="95"/>
  <c r="J8854" i="95" s="1"/>
  <c r="E8854" i="95"/>
  <c r="G8854" i="95" s="1"/>
  <c r="H8853" i="95"/>
  <c r="E8853" i="95"/>
  <c r="G8853" i="95" s="1"/>
  <c r="H8852" i="95"/>
  <c r="E8852" i="95"/>
  <c r="G8852" i="95" s="1"/>
  <c r="H8851" i="95"/>
  <c r="G8851" i="95"/>
  <c r="E8851" i="95"/>
  <c r="H8850" i="95"/>
  <c r="G8850" i="95"/>
  <c r="E8850" i="95"/>
  <c r="H8849" i="95"/>
  <c r="E8849" i="95"/>
  <c r="G8849" i="95" s="1"/>
  <c r="H8848" i="95"/>
  <c r="G8848" i="95"/>
  <c r="E8848" i="95"/>
  <c r="H8847" i="95"/>
  <c r="E8847" i="95"/>
  <c r="G8847" i="95" s="1"/>
  <c r="H8846" i="95"/>
  <c r="E8846" i="95"/>
  <c r="G8846" i="95" s="1"/>
  <c r="H8845" i="95"/>
  <c r="E8845" i="95"/>
  <c r="G8845" i="95" s="1"/>
  <c r="J8844" i="95"/>
  <c r="H8844" i="95"/>
  <c r="E8844" i="95"/>
  <c r="G8844" i="95" s="1"/>
  <c r="J8843" i="95"/>
  <c r="J8829" i="95"/>
  <c r="J8830" i="95" s="1"/>
  <c r="C8829" i="95"/>
  <c r="H8828" i="95"/>
  <c r="E8828" i="95"/>
  <c r="G8828" i="95" s="1"/>
  <c r="J8827" i="95"/>
  <c r="H8827" i="95"/>
  <c r="E8827" i="95"/>
  <c r="G8827" i="95" s="1"/>
  <c r="H8826" i="95"/>
  <c r="J8826" i="95" s="1"/>
  <c r="E8826" i="95"/>
  <c r="G8826" i="95" s="1"/>
  <c r="J8825" i="95"/>
  <c r="H8825" i="95"/>
  <c r="E8825" i="95"/>
  <c r="G8825" i="95" s="1"/>
  <c r="H8824" i="95"/>
  <c r="J8824" i="95" s="1"/>
  <c r="E8824" i="95"/>
  <c r="G8824" i="95" s="1"/>
  <c r="H8823" i="95"/>
  <c r="J8823" i="95" s="1"/>
  <c r="G8823" i="95"/>
  <c r="E8823" i="95"/>
  <c r="H8822" i="95"/>
  <c r="J8822" i="95" s="1"/>
  <c r="E8822" i="95"/>
  <c r="G8822" i="95" s="1"/>
  <c r="H8821" i="95"/>
  <c r="J8821" i="95" s="1"/>
  <c r="E8821" i="95"/>
  <c r="G8821" i="95" s="1"/>
  <c r="H8820" i="95"/>
  <c r="E8820" i="95"/>
  <c r="G8820" i="95" s="1"/>
  <c r="H8819" i="95"/>
  <c r="E8819" i="95"/>
  <c r="G8819" i="95" s="1"/>
  <c r="H8818" i="95"/>
  <c r="E8818" i="95"/>
  <c r="G8818" i="95" s="1"/>
  <c r="H8817" i="95"/>
  <c r="E8817" i="95"/>
  <c r="G8817" i="95" s="1"/>
  <c r="H8816" i="95"/>
  <c r="E8816" i="95"/>
  <c r="G8816" i="95" s="1"/>
  <c r="H8815" i="95"/>
  <c r="G8815" i="95"/>
  <c r="E8815" i="95"/>
  <c r="H8814" i="95"/>
  <c r="E8814" i="95"/>
  <c r="G8814" i="95" s="1"/>
  <c r="H8813" i="95"/>
  <c r="E8813" i="95"/>
  <c r="G8813" i="95" s="1"/>
  <c r="H8812" i="95"/>
  <c r="G8812" i="95"/>
  <c r="E8812" i="95"/>
  <c r="H8811" i="95"/>
  <c r="J8811" i="95" s="1"/>
  <c r="E8811" i="95"/>
  <c r="J8810" i="95"/>
  <c r="J8795" i="95"/>
  <c r="J8796" i="95" s="1"/>
  <c r="C8795" i="95"/>
  <c r="H8794" i="95"/>
  <c r="E8794" i="95"/>
  <c r="G8794" i="95" s="1"/>
  <c r="H8793" i="95"/>
  <c r="J8793" i="95" s="1"/>
  <c r="E8793" i="95"/>
  <c r="G8793" i="95" s="1"/>
  <c r="H8792" i="95"/>
  <c r="J8792" i="95" s="1"/>
  <c r="E8792" i="95"/>
  <c r="G8792" i="95" s="1"/>
  <c r="H8791" i="95"/>
  <c r="J8791" i="95" s="1"/>
  <c r="E8791" i="95"/>
  <c r="G8791" i="95" s="1"/>
  <c r="J8790" i="95"/>
  <c r="H8790" i="95"/>
  <c r="E8790" i="95"/>
  <c r="G8790" i="95" s="1"/>
  <c r="H8789" i="95"/>
  <c r="J8789" i="95" s="1"/>
  <c r="E8789" i="95"/>
  <c r="G8789" i="95" s="1"/>
  <c r="H8788" i="95"/>
  <c r="J8788" i="95" s="1"/>
  <c r="E8788" i="95"/>
  <c r="G8788" i="95" s="1"/>
  <c r="H8787" i="95"/>
  <c r="J8787" i="95" s="1"/>
  <c r="E8787" i="95"/>
  <c r="G8787" i="95" s="1"/>
  <c r="H8786" i="95"/>
  <c r="E8786" i="95"/>
  <c r="G8786" i="95" s="1"/>
  <c r="H8785" i="95"/>
  <c r="E8785" i="95"/>
  <c r="G8785" i="95" s="1"/>
  <c r="H8784" i="95"/>
  <c r="E8784" i="95"/>
  <c r="G8784" i="95" s="1"/>
  <c r="H8783" i="95"/>
  <c r="E8783" i="95"/>
  <c r="G8783" i="95" s="1"/>
  <c r="H8782" i="95"/>
  <c r="E8782" i="95"/>
  <c r="G8782" i="95" s="1"/>
  <c r="H8781" i="95"/>
  <c r="E8781" i="95"/>
  <c r="G8781" i="95" s="1"/>
  <c r="H8780" i="95"/>
  <c r="E8780" i="95"/>
  <c r="G8780" i="95" s="1"/>
  <c r="H8779" i="95"/>
  <c r="G8779" i="95"/>
  <c r="E8779" i="95"/>
  <c r="H8778" i="95"/>
  <c r="E8778" i="95"/>
  <c r="H8777" i="95"/>
  <c r="J8777" i="95" s="1"/>
  <c r="E8777" i="95"/>
  <c r="G8777" i="95" s="1"/>
  <c r="J8776" i="95"/>
  <c r="J8762" i="95"/>
  <c r="J8763" i="95" s="1"/>
  <c r="C8762" i="95"/>
  <c r="H8761" i="95"/>
  <c r="E8761" i="95"/>
  <c r="G8761" i="95" s="1"/>
  <c r="H8760" i="95"/>
  <c r="J8760" i="95" s="1"/>
  <c r="E8760" i="95"/>
  <c r="G8760" i="95" s="1"/>
  <c r="H8759" i="95"/>
  <c r="J8759" i="95" s="1"/>
  <c r="E8759" i="95"/>
  <c r="G8759" i="95" s="1"/>
  <c r="H8758" i="95"/>
  <c r="J8758" i="95" s="1"/>
  <c r="E8758" i="95"/>
  <c r="G8758" i="95" s="1"/>
  <c r="H8757" i="95"/>
  <c r="J8757" i="95" s="1"/>
  <c r="E8757" i="95"/>
  <c r="G8757" i="95" s="1"/>
  <c r="H8756" i="95"/>
  <c r="J8756" i="95" s="1"/>
  <c r="E8756" i="95"/>
  <c r="G8756" i="95" s="1"/>
  <c r="H8755" i="95"/>
  <c r="J8755" i="95" s="1"/>
  <c r="E8755" i="95"/>
  <c r="G8755" i="95" s="1"/>
  <c r="H8754" i="95"/>
  <c r="J8754" i="95" s="1"/>
  <c r="E8754" i="95"/>
  <c r="G8754" i="95" s="1"/>
  <c r="H8753" i="95"/>
  <c r="E8753" i="95"/>
  <c r="G8753" i="95" s="1"/>
  <c r="H8752" i="95"/>
  <c r="E8752" i="95"/>
  <c r="G8752" i="95" s="1"/>
  <c r="H8751" i="95"/>
  <c r="E8751" i="95"/>
  <c r="G8751" i="95" s="1"/>
  <c r="H8750" i="95"/>
  <c r="E8750" i="95"/>
  <c r="G8750" i="95" s="1"/>
  <c r="H8749" i="95"/>
  <c r="E8749" i="95"/>
  <c r="G8749" i="95" s="1"/>
  <c r="H8748" i="95"/>
  <c r="E8748" i="95"/>
  <c r="G8748" i="95" s="1"/>
  <c r="H8747" i="95"/>
  <c r="G8747" i="95"/>
  <c r="E8747" i="95"/>
  <c r="H8746" i="95"/>
  <c r="E8746" i="95"/>
  <c r="G8746" i="95" s="1"/>
  <c r="H8745" i="95"/>
  <c r="G8745" i="95"/>
  <c r="E8745" i="95"/>
  <c r="H8744" i="95"/>
  <c r="J8744" i="95" s="1"/>
  <c r="E8744" i="95"/>
  <c r="G8744" i="95" s="1"/>
  <c r="J8743" i="95"/>
  <c r="J8729" i="95"/>
  <c r="J8730" i="95" s="1"/>
  <c r="C8729" i="95"/>
  <c r="H8728" i="95"/>
  <c r="E8728" i="95"/>
  <c r="G8728" i="95" s="1"/>
  <c r="H8727" i="95"/>
  <c r="J8727" i="95" s="1"/>
  <c r="G8727" i="95"/>
  <c r="E8727" i="95"/>
  <c r="J8726" i="95"/>
  <c r="H8726" i="95"/>
  <c r="E8726" i="95"/>
  <c r="G8726" i="95" s="1"/>
  <c r="H8725" i="95"/>
  <c r="J8725" i="95" s="1"/>
  <c r="E8725" i="95"/>
  <c r="G8725" i="95" s="1"/>
  <c r="J8724" i="95"/>
  <c r="H8724" i="95"/>
  <c r="E8724" i="95"/>
  <c r="G8724" i="95" s="1"/>
  <c r="H8723" i="95"/>
  <c r="J8723" i="95" s="1"/>
  <c r="E8723" i="95"/>
  <c r="G8723" i="95" s="1"/>
  <c r="H8722" i="95"/>
  <c r="J8722" i="95" s="1"/>
  <c r="E8722" i="95"/>
  <c r="G8722" i="95" s="1"/>
  <c r="H8721" i="95"/>
  <c r="J8721" i="95" s="1"/>
  <c r="G8721" i="95"/>
  <c r="E8721" i="95"/>
  <c r="H8720" i="95"/>
  <c r="E8720" i="95"/>
  <c r="G8720" i="95" s="1"/>
  <c r="H8719" i="95"/>
  <c r="E8719" i="95"/>
  <c r="G8719" i="95" s="1"/>
  <c r="H8718" i="95"/>
  <c r="G8718" i="95"/>
  <c r="E8718" i="95"/>
  <c r="H8717" i="95"/>
  <c r="E8717" i="95"/>
  <c r="G8717" i="95" s="1"/>
  <c r="H8716" i="95"/>
  <c r="G8716" i="95"/>
  <c r="E8716" i="95"/>
  <c r="H8715" i="95"/>
  <c r="E8715" i="95"/>
  <c r="G8715" i="95" s="1"/>
  <c r="H8714" i="95"/>
  <c r="E8714" i="95"/>
  <c r="G8714" i="95" s="1"/>
  <c r="H8713" i="95"/>
  <c r="E8713" i="95"/>
  <c r="G8713" i="95" s="1"/>
  <c r="H8712" i="95"/>
  <c r="E8712" i="95"/>
  <c r="G8712" i="95" s="1"/>
  <c r="H8711" i="95"/>
  <c r="J8711" i="95" s="1"/>
  <c r="G8711" i="95"/>
  <c r="E8711" i="95"/>
  <c r="J8710" i="95"/>
  <c r="J8696" i="95"/>
  <c r="J8697" i="95" s="1"/>
  <c r="C8696" i="95"/>
  <c r="H8695" i="95"/>
  <c r="G8695" i="95"/>
  <c r="E8695" i="95"/>
  <c r="H8694" i="95"/>
  <c r="J8694" i="95" s="1"/>
  <c r="E8694" i="95"/>
  <c r="G8694" i="95" s="1"/>
  <c r="H8693" i="95"/>
  <c r="J8693" i="95" s="1"/>
  <c r="E8693" i="95"/>
  <c r="G8693" i="95" s="1"/>
  <c r="H8692" i="95"/>
  <c r="J8692" i="95" s="1"/>
  <c r="E8692" i="95"/>
  <c r="G8692" i="95" s="1"/>
  <c r="H8691" i="95"/>
  <c r="J8691" i="95" s="1"/>
  <c r="E8691" i="95"/>
  <c r="G8691" i="95" s="1"/>
  <c r="H8690" i="95"/>
  <c r="J8690" i="95" s="1"/>
  <c r="E8690" i="95"/>
  <c r="G8690" i="95" s="1"/>
  <c r="H8689" i="95"/>
  <c r="J8689" i="95" s="1"/>
  <c r="G8689" i="95"/>
  <c r="E8689" i="95"/>
  <c r="H8688" i="95"/>
  <c r="J8688" i="95" s="1"/>
  <c r="E8688" i="95"/>
  <c r="G8688" i="95" s="1"/>
  <c r="H8687" i="95"/>
  <c r="G8687" i="95"/>
  <c r="E8687" i="95"/>
  <c r="H8686" i="95"/>
  <c r="E8686" i="95"/>
  <c r="G8686" i="95" s="1"/>
  <c r="H8685" i="95"/>
  <c r="E8685" i="95"/>
  <c r="G8685" i="95" s="1"/>
  <c r="H8684" i="95"/>
  <c r="G8684" i="95"/>
  <c r="E8684" i="95"/>
  <c r="H8683" i="95"/>
  <c r="E8683" i="95"/>
  <c r="G8683" i="95" s="1"/>
  <c r="H8682" i="95"/>
  <c r="E8682" i="95"/>
  <c r="G8682" i="95" s="1"/>
  <c r="H8681" i="95"/>
  <c r="E8681" i="95"/>
  <c r="G8681" i="95" s="1"/>
  <c r="H8680" i="95"/>
  <c r="E8680" i="95"/>
  <c r="G8680" i="95" s="1"/>
  <c r="H8679" i="95"/>
  <c r="E8679" i="95"/>
  <c r="G8679" i="95" s="1"/>
  <c r="J8678" i="95"/>
  <c r="H8678" i="95"/>
  <c r="E8678" i="95"/>
  <c r="G8678" i="95" s="1"/>
  <c r="J8677" i="95"/>
  <c r="J8663" i="95"/>
  <c r="J8664" i="95" s="1"/>
  <c r="C8663" i="95"/>
  <c r="H8662" i="95"/>
  <c r="E8662" i="95"/>
  <c r="G8662" i="95" s="1"/>
  <c r="H8661" i="95"/>
  <c r="J8661" i="95" s="1"/>
  <c r="E8661" i="95"/>
  <c r="G8661" i="95" s="1"/>
  <c r="H8660" i="95"/>
  <c r="J8660" i="95" s="1"/>
  <c r="G8660" i="95"/>
  <c r="E8660" i="95"/>
  <c r="H8659" i="95"/>
  <c r="J8659" i="95" s="1"/>
  <c r="E8659" i="95"/>
  <c r="G8659" i="95" s="1"/>
  <c r="H8658" i="95"/>
  <c r="J8658" i="95" s="1"/>
  <c r="G8658" i="95"/>
  <c r="E8658" i="95"/>
  <c r="H8657" i="95"/>
  <c r="J8657" i="95" s="1"/>
  <c r="E8657" i="95"/>
  <c r="G8657" i="95" s="1"/>
  <c r="H8656" i="95"/>
  <c r="J8656" i="95" s="1"/>
  <c r="E8656" i="95"/>
  <c r="G8656" i="95" s="1"/>
  <c r="H8655" i="95"/>
  <c r="J8655" i="95" s="1"/>
  <c r="E8655" i="95"/>
  <c r="G8655" i="95" s="1"/>
  <c r="H8654" i="95"/>
  <c r="E8654" i="95"/>
  <c r="G8654" i="95" s="1"/>
  <c r="H8653" i="95"/>
  <c r="E8653" i="95"/>
  <c r="G8653" i="95" s="1"/>
  <c r="H8652" i="95"/>
  <c r="E8652" i="95"/>
  <c r="G8652" i="95" s="1"/>
  <c r="H8651" i="95"/>
  <c r="E8651" i="95"/>
  <c r="G8651" i="95" s="1"/>
  <c r="H8650" i="95"/>
  <c r="E8650" i="95"/>
  <c r="G8650" i="95" s="1"/>
  <c r="H8649" i="95"/>
  <c r="E8649" i="95"/>
  <c r="G8649" i="95" s="1"/>
  <c r="H8648" i="95"/>
  <c r="E8648" i="95"/>
  <c r="G8648" i="95" s="1"/>
  <c r="H8647" i="95"/>
  <c r="E8647" i="95"/>
  <c r="G8647" i="95" s="1"/>
  <c r="H8646" i="95"/>
  <c r="E8646" i="95"/>
  <c r="G8646" i="95" s="1"/>
  <c r="H8645" i="95"/>
  <c r="J8645" i="95" s="1"/>
  <c r="E8645" i="95"/>
  <c r="G8645" i="95" s="1"/>
  <c r="J8644" i="95"/>
  <c r="J8630" i="95"/>
  <c r="J8631" i="95" s="1"/>
  <c r="C8630" i="95"/>
  <c r="H8629" i="95"/>
  <c r="G8629" i="95"/>
  <c r="E8629" i="95"/>
  <c r="H8628" i="95"/>
  <c r="J8628" i="95" s="1"/>
  <c r="E8628" i="95"/>
  <c r="G8628" i="95" s="1"/>
  <c r="H8627" i="95"/>
  <c r="J8627" i="95" s="1"/>
  <c r="G8627" i="95"/>
  <c r="E8627" i="95"/>
  <c r="H8626" i="95"/>
  <c r="J8626" i="95" s="1"/>
  <c r="E8626" i="95"/>
  <c r="G8626" i="95" s="1"/>
  <c r="H8625" i="95"/>
  <c r="J8625" i="95" s="1"/>
  <c r="E8625" i="95"/>
  <c r="G8625" i="95" s="1"/>
  <c r="H8624" i="95"/>
  <c r="J8624" i="95" s="1"/>
  <c r="E8624" i="95"/>
  <c r="G8624" i="95" s="1"/>
  <c r="H8623" i="95"/>
  <c r="J8623" i="95" s="1"/>
  <c r="G8623" i="95"/>
  <c r="E8623" i="95"/>
  <c r="H8622" i="95"/>
  <c r="J8622" i="95" s="1"/>
  <c r="E8622" i="95"/>
  <c r="G8622" i="95" s="1"/>
  <c r="H8621" i="95"/>
  <c r="E8621" i="95"/>
  <c r="G8621" i="95" s="1"/>
  <c r="H8620" i="95"/>
  <c r="E8620" i="95"/>
  <c r="G8620" i="95" s="1"/>
  <c r="H8619" i="95"/>
  <c r="G8619" i="95"/>
  <c r="E8619" i="95"/>
  <c r="H8618" i="95"/>
  <c r="G8618" i="95"/>
  <c r="E8618" i="95"/>
  <c r="H8617" i="95"/>
  <c r="E8617" i="95"/>
  <c r="G8617" i="95" s="1"/>
  <c r="H8616" i="95"/>
  <c r="E8616" i="95"/>
  <c r="G8616" i="95" s="1"/>
  <c r="H8615" i="95"/>
  <c r="E8615" i="95"/>
  <c r="G8615" i="95" s="1"/>
  <c r="H8614" i="95"/>
  <c r="G8614" i="95"/>
  <c r="E8614" i="95"/>
  <c r="H8613" i="95"/>
  <c r="E8613" i="95"/>
  <c r="G8613" i="95" s="1"/>
  <c r="H8612" i="95"/>
  <c r="J8612" i="95" s="1"/>
  <c r="E8612" i="95"/>
  <c r="J8611" i="95"/>
  <c r="J8597" i="95"/>
  <c r="J8598" i="95" s="1"/>
  <c r="C8597" i="95"/>
  <c r="H8596" i="95"/>
  <c r="E8596" i="95"/>
  <c r="G8596" i="95" s="1"/>
  <c r="H8595" i="95"/>
  <c r="J8595" i="95" s="1"/>
  <c r="E8595" i="95"/>
  <c r="G8595" i="95" s="1"/>
  <c r="H8594" i="95"/>
  <c r="J8594" i="95" s="1"/>
  <c r="E8594" i="95"/>
  <c r="G8594" i="95" s="1"/>
  <c r="H8593" i="95"/>
  <c r="J8593" i="95" s="1"/>
  <c r="G8593" i="95"/>
  <c r="E8593" i="95"/>
  <c r="H8592" i="95"/>
  <c r="J8592" i="95" s="1"/>
  <c r="E8592" i="95"/>
  <c r="G8592" i="95" s="1"/>
  <c r="H8591" i="95"/>
  <c r="J8591" i="95" s="1"/>
  <c r="E8591" i="95"/>
  <c r="G8591" i="95" s="1"/>
  <c r="H8590" i="95"/>
  <c r="J8590" i="95" s="1"/>
  <c r="E8590" i="95"/>
  <c r="G8590" i="95" s="1"/>
  <c r="H8589" i="95"/>
  <c r="J8589" i="95" s="1"/>
  <c r="E8589" i="95"/>
  <c r="G8589" i="95" s="1"/>
  <c r="H8588" i="95"/>
  <c r="E8588" i="95"/>
  <c r="G8588" i="95" s="1"/>
  <c r="H8587" i="95"/>
  <c r="E8587" i="95"/>
  <c r="G8587" i="95" s="1"/>
  <c r="H8586" i="95"/>
  <c r="E8586" i="95"/>
  <c r="G8586" i="95" s="1"/>
  <c r="H8585" i="95"/>
  <c r="E8585" i="95"/>
  <c r="G8585" i="95" s="1"/>
  <c r="H8584" i="95"/>
  <c r="G8584" i="95"/>
  <c r="E8584" i="95"/>
  <c r="H8583" i="95"/>
  <c r="G8583" i="95"/>
  <c r="E8583" i="95"/>
  <c r="H8582" i="95"/>
  <c r="G8582" i="95"/>
  <c r="E8582" i="95"/>
  <c r="H8581" i="95"/>
  <c r="E8581" i="95"/>
  <c r="G8581" i="95" s="1"/>
  <c r="H8580" i="95"/>
  <c r="E8580" i="95"/>
  <c r="G8580" i="95" s="1"/>
  <c r="J8579" i="95"/>
  <c r="H8579" i="95"/>
  <c r="G8579" i="95"/>
  <c r="E8579" i="95"/>
  <c r="J8578" i="95"/>
  <c r="J8565" i="95"/>
  <c r="J8564" i="95"/>
  <c r="C8564" i="95"/>
  <c r="H8563" i="95"/>
  <c r="E8563" i="95"/>
  <c r="G8563" i="95" s="1"/>
  <c r="H8562" i="95"/>
  <c r="J8562" i="95" s="1"/>
  <c r="E8562" i="95"/>
  <c r="G8562" i="95" s="1"/>
  <c r="H8561" i="95"/>
  <c r="J8561" i="95" s="1"/>
  <c r="E8561" i="95"/>
  <c r="G8561" i="95" s="1"/>
  <c r="H8560" i="95"/>
  <c r="J8560" i="95" s="1"/>
  <c r="G8560" i="95"/>
  <c r="E8560" i="95"/>
  <c r="H8559" i="95"/>
  <c r="J8559" i="95" s="1"/>
  <c r="G8559" i="95"/>
  <c r="E8559" i="95"/>
  <c r="H8558" i="95"/>
  <c r="J8558" i="95" s="1"/>
  <c r="G8558" i="95"/>
  <c r="E8558" i="95"/>
  <c r="H8557" i="95"/>
  <c r="J8557" i="95" s="1"/>
  <c r="E8557" i="95"/>
  <c r="G8557" i="95" s="1"/>
  <c r="H8556" i="95"/>
  <c r="J8556" i="95" s="1"/>
  <c r="E8556" i="95"/>
  <c r="G8556" i="95" s="1"/>
  <c r="H8555" i="95"/>
  <c r="E8555" i="95"/>
  <c r="G8555" i="95" s="1"/>
  <c r="H8554" i="95"/>
  <c r="E8554" i="95"/>
  <c r="G8554" i="95" s="1"/>
  <c r="H8553" i="95"/>
  <c r="E8553" i="95"/>
  <c r="G8553" i="95" s="1"/>
  <c r="H8552" i="95"/>
  <c r="E8552" i="95"/>
  <c r="G8552" i="95" s="1"/>
  <c r="H8551" i="95"/>
  <c r="E8551" i="95"/>
  <c r="G8551" i="95" s="1"/>
  <c r="H8550" i="95"/>
  <c r="E8550" i="95"/>
  <c r="G8550" i="95" s="1"/>
  <c r="H8549" i="95"/>
  <c r="E8549" i="95"/>
  <c r="G8549" i="95" s="1"/>
  <c r="H8548" i="95"/>
  <c r="E8548" i="95"/>
  <c r="G8548" i="95" s="1"/>
  <c r="H8547" i="95"/>
  <c r="E8547" i="95"/>
  <c r="G8547" i="95" s="1"/>
  <c r="H8546" i="95"/>
  <c r="J8546" i="95" s="1"/>
  <c r="E8546" i="95"/>
  <c r="J8545" i="95"/>
  <c r="J8531" i="95"/>
  <c r="J8532" i="95" s="1"/>
  <c r="C8531" i="95"/>
  <c r="H8530" i="95"/>
  <c r="G8530" i="95"/>
  <c r="E8530" i="95"/>
  <c r="H8529" i="95"/>
  <c r="J8529" i="95" s="1"/>
  <c r="G8529" i="95"/>
  <c r="E8529" i="95"/>
  <c r="H8528" i="95"/>
  <c r="J8528" i="95" s="1"/>
  <c r="E8528" i="95"/>
  <c r="G8528" i="95" s="1"/>
  <c r="H8527" i="95"/>
  <c r="J8527" i="95" s="1"/>
  <c r="E8527" i="95"/>
  <c r="G8527" i="95" s="1"/>
  <c r="H8526" i="95"/>
  <c r="J8526" i="95" s="1"/>
  <c r="E8526" i="95"/>
  <c r="G8526" i="95" s="1"/>
  <c r="H8525" i="95"/>
  <c r="J8525" i="95" s="1"/>
  <c r="G8525" i="95"/>
  <c r="E8525" i="95"/>
  <c r="H8524" i="95"/>
  <c r="J8524" i="95" s="1"/>
  <c r="G8524" i="95"/>
  <c r="E8524" i="95"/>
  <c r="H8523" i="95"/>
  <c r="J8523" i="95" s="1"/>
  <c r="E8523" i="95"/>
  <c r="G8523" i="95" s="1"/>
  <c r="H8522" i="95"/>
  <c r="E8522" i="95"/>
  <c r="G8522" i="95" s="1"/>
  <c r="H8521" i="95"/>
  <c r="E8521" i="95"/>
  <c r="G8521" i="95" s="1"/>
  <c r="H8520" i="95"/>
  <c r="E8520" i="95"/>
  <c r="G8520" i="95" s="1"/>
  <c r="H8519" i="95"/>
  <c r="E8519" i="95"/>
  <c r="G8519" i="95" s="1"/>
  <c r="H8518" i="95"/>
  <c r="G8518" i="95"/>
  <c r="E8518" i="95"/>
  <c r="H8517" i="95"/>
  <c r="G8517" i="95"/>
  <c r="E8517" i="95"/>
  <c r="H8516" i="95"/>
  <c r="E8516" i="95"/>
  <c r="G8516" i="95" s="1"/>
  <c r="H8515" i="95"/>
  <c r="G8515" i="95"/>
  <c r="E8515" i="95"/>
  <c r="H8514" i="95"/>
  <c r="E8514" i="95"/>
  <c r="G8514" i="95" s="1"/>
  <c r="H8513" i="95"/>
  <c r="J8513" i="95" s="1"/>
  <c r="E8513" i="95"/>
  <c r="J8512" i="95"/>
  <c r="J8499" i="95"/>
  <c r="J8498" i="95"/>
  <c r="C8498" i="95"/>
  <c r="H8497" i="95"/>
  <c r="E8497" i="95"/>
  <c r="G8497" i="95" s="1"/>
  <c r="H8496" i="95"/>
  <c r="J8496" i="95" s="1"/>
  <c r="E8496" i="95"/>
  <c r="G8496" i="95" s="1"/>
  <c r="H8495" i="95"/>
  <c r="J8495" i="95" s="1"/>
  <c r="E8495" i="95"/>
  <c r="G8495" i="95" s="1"/>
  <c r="J8494" i="95"/>
  <c r="H8494" i="95"/>
  <c r="E8494" i="95"/>
  <c r="G8494" i="95" s="1"/>
  <c r="H8493" i="95"/>
  <c r="J8493" i="95" s="1"/>
  <c r="G8493" i="95"/>
  <c r="E8493" i="95"/>
  <c r="H8492" i="95"/>
  <c r="J8492" i="95" s="1"/>
  <c r="G8492" i="95"/>
  <c r="E8492" i="95"/>
  <c r="H8491" i="95"/>
  <c r="J8491" i="95" s="1"/>
  <c r="E8491" i="95"/>
  <c r="G8491" i="95" s="1"/>
  <c r="J8490" i="95"/>
  <c r="H8490" i="95"/>
  <c r="E8490" i="95"/>
  <c r="G8490" i="95" s="1"/>
  <c r="H8489" i="95"/>
  <c r="E8489" i="95"/>
  <c r="G8489" i="95" s="1"/>
  <c r="H8488" i="95"/>
  <c r="E8488" i="95"/>
  <c r="G8488" i="95" s="1"/>
  <c r="H8487" i="95"/>
  <c r="E8487" i="95"/>
  <c r="G8487" i="95" s="1"/>
  <c r="H8486" i="95"/>
  <c r="E8486" i="95"/>
  <c r="G8486" i="95" s="1"/>
  <c r="H8485" i="95"/>
  <c r="E8485" i="95"/>
  <c r="G8485" i="95" s="1"/>
  <c r="H8484" i="95"/>
  <c r="E8484" i="95"/>
  <c r="G8484" i="95" s="1"/>
  <c r="H8483" i="95"/>
  <c r="E8483" i="95"/>
  <c r="G8483" i="95" s="1"/>
  <c r="H8482" i="95"/>
  <c r="E8482" i="95"/>
  <c r="G8482" i="95" s="1"/>
  <c r="H8481" i="95"/>
  <c r="G8481" i="95"/>
  <c r="E8481" i="95"/>
  <c r="H8480" i="95"/>
  <c r="J8480" i="95" s="1"/>
  <c r="E8480" i="95"/>
  <c r="J8479" i="95"/>
  <c r="J8465" i="95"/>
  <c r="J8466" i="95" s="1"/>
  <c r="C8465" i="95"/>
  <c r="H8464" i="95"/>
  <c r="G8464" i="95"/>
  <c r="E8464" i="95"/>
  <c r="H8463" i="95"/>
  <c r="J8463" i="95" s="1"/>
  <c r="G8463" i="95"/>
  <c r="E8463" i="95"/>
  <c r="H8462" i="95"/>
  <c r="J8462" i="95" s="1"/>
  <c r="G8462" i="95"/>
  <c r="E8462" i="95"/>
  <c r="H8461" i="95"/>
  <c r="J8461" i="95" s="1"/>
  <c r="G8461" i="95"/>
  <c r="E8461" i="95"/>
  <c r="J8460" i="95"/>
  <c r="H8460" i="95"/>
  <c r="E8460" i="95"/>
  <c r="G8460" i="95" s="1"/>
  <c r="H8459" i="95"/>
  <c r="J8459" i="95" s="1"/>
  <c r="E8459" i="95"/>
  <c r="G8459" i="95" s="1"/>
  <c r="J8458" i="95"/>
  <c r="H8458" i="95"/>
  <c r="E8458" i="95"/>
  <c r="G8458" i="95" s="1"/>
  <c r="H8457" i="95"/>
  <c r="J8457" i="95" s="1"/>
  <c r="E8457" i="95"/>
  <c r="G8457" i="95" s="1"/>
  <c r="H8456" i="95"/>
  <c r="E8456" i="95"/>
  <c r="G8456" i="95" s="1"/>
  <c r="H8455" i="95"/>
  <c r="E8455" i="95"/>
  <c r="G8455" i="95" s="1"/>
  <c r="H8454" i="95"/>
  <c r="E8454" i="95"/>
  <c r="G8454" i="95" s="1"/>
  <c r="H8453" i="95"/>
  <c r="E8453" i="95"/>
  <c r="G8453" i="95" s="1"/>
  <c r="H8452" i="95"/>
  <c r="E8452" i="95"/>
  <c r="G8452" i="95" s="1"/>
  <c r="H8451" i="95"/>
  <c r="E8451" i="95"/>
  <c r="G8451" i="95" s="1"/>
  <c r="H8450" i="95"/>
  <c r="E8450" i="95"/>
  <c r="G8450" i="95" s="1"/>
  <c r="H8449" i="95"/>
  <c r="E8449" i="95"/>
  <c r="G8449" i="95" s="1"/>
  <c r="H8448" i="95"/>
  <c r="E8448" i="95"/>
  <c r="G8448" i="95" s="1"/>
  <c r="H8447" i="95"/>
  <c r="J8447" i="95" s="1"/>
  <c r="E8447" i="95"/>
  <c r="G8447" i="95" s="1"/>
  <c r="J8446" i="95"/>
  <c r="J8432" i="95"/>
  <c r="J8433" i="95" s="1"/>
  <c r="C8432" i="95"/>
  <c r="H8431" i="95"/>
  <c r="E8431" i="95"/>
  <c r="G8431" i="95" s="1"/>
  <c r="H8430" i="95"/>
  <c r="J8430" i="95" s="1"/>
  <c r="E8430" i="95"/>
  <c r="G8430" i="95" s="1"/>
  <c r="H8429" i="95"/>
  <c r="J8429" i="95" s="1"/>
  <c r="G8429" i="95"/>
  <c r="E8429" i="95"/>
  <c r="J8428" i="95"/>
  <c r="H8428" i="95"/>
  <c r="E8428" i="95"/>
  <c r="G8428" i="95" s="1"/>
  <c r="H8427" i="95"/>
  <c r="J8427" i="95" s="1"/>
  <c r="E8427" i="95"/>
  <c r="G8427" i="95" s="1"/>
  <c r="H8426" i="95"/>
  <c r="J8426" i="95" s="1"/>
  <c r="E8426" i="95"/>
  <c r="G8426" i="95" s="1"/>
  <c r="H8425" i="95"/>
  <c r="J8425" i="95" s="1"/>
  <c r="G8425" i="95"/>
  <c r="E8425" i="95"/>
  <c r="H8424" i="95"/>
  <c r="J8424" i="95" s="1"/>
  <c r="E8424" i="95"/>
  <c r="G8424" i="95" s="1"/>
  <c r="H8423" i="95"/>
  <c r="E8423" i="95"/>
  <c r="G8423" i="95" s="1"/>
  <c r="H8422" i="95"/>
  <c r="E8422" i="95"/>
  <c r="G8422" i="95" s="1"/>
  <c r="H8421" i="95"/>
  <c r="G8421" i="95"/>
  <c r="E8421" i="95"/>
  <c r="H8420" i="95"/>
  <c r="E8420" i="95"/>
  <c r="G8420" i="95" s="1"/>
  <c r="H8419" i="95"/>
  <c r="E8419" i="95"/>
  <c r="G8419" i="95" s="1"/>
  <c r="H8418" i="95"/>
  <c r="E8418" i="95"/>
  <c r="G8418" i="95" s="1"/>
  <c r="H8417" i="95"/>
  <c r="E8417" i="95"/>
  <c r="G8417" i="95" s="1"/>
  <c r="H8416" i="95"/>
  <c r="E8416" i="95"/>
  <c r="G8416" i="95" s="1"/>
  <c r="H8415" i="95"/>
  <c r="E8415" i="95"/>
  <c r="G8415" i="95" s="1"/>
  <c r="H8414" i="95"/>
  <c r="J8414" i="95" s="1"/>
  <c r="E8414" i="95"/>
  <c r="J8413" i="95"/>
  <c r="J8399" i="95"/>
  <c r="J8400" i="95" s="1"/>
  <c r="C8399" i="95"/>
  <c r="H8398" i="95"/>
  <c r="E8398" i="95"/>
  <c r="G8398" i="95" s="1"/>
  <c r="H8397" i="95"/>
  <c r="J8397" i="95" s="1"/>
  <c r="E8397" i="95"/>
  <c r="G8397" i="95" s="1"/>
  <c r="H8396" i="95"/>
  <c r="J8396" i="95" s="1"/>
  <c r="E8396" i="95"/>
  <c r="G8396" i="95" s="1"/>
  <c r="H8395" i="95"/>
  <c r="J8395" i="95" s="1"/>
  <c r="G8395" i="95"/>
  <c r="E8395" i="95"/>
  <c r="H8394" i="95"/>
  <c r="J8394" i="95" s="1"/>
  <c r="E8394" i="95"/>
  <c r="G8394" i="95" s="1"/>
  <c r="H8393" i="95"/>
  <c r="J8393" i="95" s="1"/>
  <c r="G8393" i="95"/>
  <c r="E8393" i="95"/>
  <c r="J8392" i="95"/>
  <c r="H8392" i="95"/>
  <c r="E8392" i="95"/>
  <c r="G8392" i="95" s="1"/>
  <c r="H8391" i="95"/>
  <c r="J8391" i="95" s="1"/>
  <c r="E8391" i="95"/>
  <c r="G8391" i="95" s="1"/>
  <c r="H8390" i="95"/>
  <c r="E8390" i="95"/>
  <c r="G8390" i="95" s="1"/>
  <c r="H8389" i="95"/>
  <c r="E8389" i="95"/>
  <c r="G8389" i="95" s="1"/>
  <c r="H8388" i="95"/>
  <c r="E8388" i="95"/>
  <c r="G8388" i="95" s="1"/>
  <c r="H8387" i="95"/>
  <c r="E8387" i="95"/>
  <c r="G8387" i="95" s="1"/>
  <c r="H8386" i="95"/>
  <c r="E8386" i="95"/>
  <c r="G8386" i="95" s="1"/>
  <c r="H8385" i="95"/>
  <c r="G8385" i="95"/>
  <c r="E8385" i="95"/>
  <c r="H8384" i="95"/>
  <c r="E8384" i="95"/>
  <c r="G8384" i="95" s="1"/>
  <c r="H8383" i="95"/>
  <c r="G8383" i="95"/>
  <c r="E8383" i="95"/>
  <c r="H8382" i="95"/>
  <c r="E8382" i="95"/>
  <c r="G8382" i="95" s="1"/>
  <c r="H8381" i="95"/>
  <c r="J8381" i="95" s="1"/>
  <c r="E8381" i="95"/>
  <c r="G8381" i="95" s="1"/>
  <c r="J8380" i="95"/>
  <c r="J8366" i="95"/>
  <c r="J8367" i="95" s="1"/>
  <c r="C8366" i="95"/>
  <c r="H8365" i="95"/>
  <c r="E8365" i="95"/>
  <c r="G8365" i="95" s="1"/>
  <c r="H8364" i="95"/>
  <c r="J8364" i="95" s="1"/>
  <c r="E8364" i="95"/>
  <c r="G8364" i="95" s="1"/>
  <c r="H8363" i="95"/>
  <c r="J8363" i="95" s="1"/>
  <c r="E8363" i="95"/>
  <c r="G8363" i="95" s="1"/>
  <c r="J8362" i="95"/>
  <c r="H8362" i="95"/>
  <c r="G8362" i="95"/>
  <c r="E8362" i="95"/>
  <c r="H8361" i="95"/>
  <c r="J8361" i="95" s="1"/>
  <c r="E8361" i="95"/>
  <c r="G8361" i="95" s="1"/>
  <c r="J8360" i="95"/>
  <c r="H8360" i="95"/>
  <c r="E8360" i="95"/>
  <c r="G8360" i="95" s="1"/>
  <c r="H8359" i="95"/>
  <c r="J8359" i="95" s="1"/>
  <c r="E8359" i="95"/>
  <c r="G8359" i="95" s="1"/>
  <c r="H8358" i="95"/>
  <c r="J8358" i="95" s="1"/>
  <c r="G8358" i="95"/>
  <c r="E8358" i="95"/>
  <c r="H8357" i="95"/>
  <c r="E8357" i="95"/>
  <c r="G8357" i="95" s="1"/>
  <c r="H8356" i="95"/>
  <c r="G8356" i="95"/>
  <c r="E8356" i="95"/>
  <c r="H8355" i="95"/>
  <c r="E8355" i="95"/>
  <c r="G8355" i="95" s="1"/>
  <c r="H8354" i="95"/>
  <c r="E8354" i="95"/>
  <c r="G8354" i="95" s="1"/>
  <c r="H8353" i="95"/>
  <c r="E8353" i="95"/>
  <c r="G8353" i="95" s="1"/>
  <c r="H8352" i="95"/>
  <c r="E8352" i="95"/>
  <c r="G8352" i="95" s="1"/>
  <c r="H8351" i="95"/>
  <c r="E8351" i="95"/>
  <c r="G8351" i="95" s="1"/>
  <c r="H8350" i="95"/>
  <c r="E8350" i="95"/>
  <c r="G8350" i="95" s="1"/>
  <c r="H8349" i="95"/>
  <c r="E8349" i="95"/>
  <c r="G8349" i="95" s="1"/>
  <c r="J8348" i="95"/>
  <c r="H8348" i="95"/>
  <c r="E8348" i="95"/>
  <c r="J8347" i="95"/>
  <c r="J8333" i="95"/>
  <c r="J8334" i="95" s="1"/>
  <c r="C8333" i="95"/>
  <c r="H8332" i="95"/>
  <c r="E8332" i="95"/>
  <c r="G8332" i="95" s="1"/>
  <c r="H8331" i="95"/>
  <c r="J8331" i="95" s="1"/>
  <c r="E8331" i="95"/>
  <c r="G8331" i="95" s="1"/>
  <c r="H8330" i="95"/>
  <c r="J8330" i="95" s="1"/>
  <c r="E8330" i="95"/>
  <c r="G8330" i="95" s="1"/>
  <c r="H8329" i="95"/>
  <c r="J8329" i="95" s="1"/>
  <c r="E8329" i="95"/>
  <c r="G8329" i="95" s="1"/>
  <c r="H8328" i="95"/>
  <c r="J8328" i="95" s="1"/>
  <c r="E8328" i="95"/>
  <c r="G8328" i="95" s="1"/>
  <c r="H8327" i="95"/>
  <c r="J8327" i="95" s="1"/>
  <c r="G8327" i="95"/>
  <c r="E8327" i="95"/>
  <c r="H8326" i="95"/>
  <c r="J8326" i="95" s="1"/>
  <c r="E8326" i="95"/>
  <c r="G8326" i="95" s="1"/>
  <c r="H8325" i="95"/>
  <c r="J8325" i="95" s="1"/>
  <c r="E8325" i="95"/>
  <c r="G8325" i="95" s="1"/>
  <c r="H8324" i="95"/>
  <c r="G8324" i="95"/>
  <c r="E8324" i="95"/>
  <c r="H8323" i="95"/>
  <c r="E8323" i="95"/>
  <c r="G8323" i="95" s="1"/>
  <c r="H8322" i="95"/>
  <c r="E8322" i="95"/>
  <c r="G8322" i="95" s="1"/>
  <c r="H8321" i="95"/>
  <c r="E8321" i="95"/>
  <c r="G8321" i="95" s="1"/>
  <c r="H8320" i="95"/>
  <c r="E8320" i="95"/>
  <c r="G8320" i="95" s="1"/>
  <c r="H8319" i="95"/>
  <c r="E8319" i="95"/>
  <c r="G8319" i="95" s="1"/>
  <c r="H8318" i="95"/>
  <c r="E8318" i="95"/>
  <c r="G8318" i="95" s="1"/>
  <c r="H8317" i="95"/>
  <c r="E8317" i="95"/>
  <c r="G8317" i="95" s="1"/>
  <c r="H8316" i="95"/>
  <c r="E8316" i="95"/>
  <c r="G8316" i="95" s="1"/>
  <c r="H8315" i="95"/>
  <c r="J8315" i="95" s="1"/>
  <c r="E8315" i="95"/>
  <c r="G8315" i="95" s="1"/>
  <c r="J8314" i="95"/>
  <c r="J8300" i="95"/>
  <c r="J8301" i="95" s="1"/>
  <c r="C8300" i="95"/>
  <c r="H8299" i="95"/>
  <c r="E8299" i="95"/>
  <c r="G8299" i="95" s="1"/>
  <c r="H8298" i="95"/>
  <c r="J8298" i="95" s="1"/>
  <c r="E8298" i="95"/>
  <c r="G8298" i="95" s="1"/>
  <c r="H8297" i="95"/>
  <c r="J8297" i="95" s="1"/>
  <c r="E8297" i="95"/>
  <c r="G8297" i="95" s="1"/>
  <c r="H8296" i="95"/>
  <c r="J8296" i="95" s="1"/>
  <c r="E8296" i="95"/>
  <c r="G8296" i="95" s="1"/>
  <c r="H8295" i="95"/>
  <c r="J8295" i="95" s="1"/>
  <c r="E8295" i="95"/>
  <c r="G8295" i="95" s="1"/>
  <c r="H8294" i="95"/>
  <c r="J8294" i="95" s="1"/>
  <c r="E8294" i="95"/>
  <c r="G8294" i="95" s="1"/>
  <c r="H8293" i="95"/>
  <c r="J8293" i="95" s="1"/>
  <c r="G8293" i="95"/>
  <c r="E8293" i="95"/>
  <c r="H8292" i="95"/>
  <c r="J8292" i="95" s="1"/>
  <c r="E8292" i="95"/>
  <c r="G8292" i="95" s="1"/>
  <c r="H8291" i="95"/>
  <c r="E8291" i="95"/>
  <c r="G8291" i="95" s="1"/>
  <c r="H8290" i="95"/>
  <c r="E8290" i="95"/>
  <c r="G8290" i="95" s="1"/>
  <c r="H8289" i="95"/>
  <c r="E8289" i="95"/>
  <c r="G8289" i="95" s="1"/>
  <c r="H8288" i="95"/>
  <c r="E8288" i="95"/>
  <c r="G8288" i="95" s="1"/>
  <c r="H8287" i="95"/>
  <c r="G8287" i="95"/>
  <c r="E8287" i="95"/>
  <c r="H8286" i="95"/>
  <c r="E8286" i="95"/>
  <c r="G8286" i="95" s="1"/>
  <c r="H8285" i="95"/>
  <c r="E8285" i="95"/>
  <c r="G8285" i="95" s="1"/>
  <c r="H8284" i="95"/>
  <c r="E8284" i="95"/>
  <c r="G8284" i="95" s="1"/>
  <c r="H8283" i="95"/>
  <c r="E8283" i="95"/>
  <c r="G8283" i="95" s="1"/>
  <c r="H8282" i="95"/>
  <c r="J8282" i="95" s="1"/>
  <c r="E8282" i="95"/>
  <c r="G8282" i="95" s="1"/>
  <c r="J8281" i="95"/>
  <c r="J8264" i="95"/>
  <c r="J8265" i="95" s="1"/>
  <c r="C8264" i="95"/>
  <c r="H8263" i="95"/>
  <c r="E8263" i="95"/>
  <c r="G8263" i="95" s="1"/>
  <c r="H8262" i="95"/>
  <c r="J8262" i="95" s="1"/>
  <c r="E8262" i="95"/>
  <c r="G8262" i="95" s="1"/>
  <c r="H8261" i="95"/>
  <c r="J8261" i="95" s="1"/>
  <c r="E8261" i="95"/>
  <c r="G8261" i="95" s="1"/>
  <c r="H8260" i="95"/>
  <c r="J8260" i="95" s="1"/>
  <c r="E8260" i="95"/>
  <c r="G8260" i="95" s="1"/>
  <c r="H8259" i="95"/>
  <c r="J8259" i="95" s="1"/>
  <c r="E8259" i="95"/>
  <c r="G8259" i="95" s="1"/>
  <c r="H8258" i="95"/>
  <c r="J8258" i="95" s="1"/>
  <c r="E8258" i="95"/>
  <c r="G8258" i="95" s="1"/>
  <c r="H8257" i="95"/>
  <c r="J8257" i="95" s="1"/>
  <c r="E8257" i="95"/>
  <c r="G8257" i="95" s="1"/>
  <c r="H8256" i="95"/>
  <c r="J8256" i="95" s="1"/>
  <c r="E8256" i="95"/>
  <c r="G8256" i="95" s="1"/>
  <c r="H8255" i="95"/>
  <c r="G8255" i="95"/>
  <c r="E8255" i="95"/>
  <c r="H8254" i="95"/>
  <c r="E8254" i="95"/>
  <c r="G8254" i="95" s="1"/>
  <c r="H8253" i="95"/>
  <c r="E8253" i="95"/>
  <c r="G8253" i="95" s="1"/>
  <c r="H8252" i="95"/>
  <c r="E8252" i="95"/>
  <c r="G8252" i="95" s="1"/>
  <c r="H8251" i="95"/>
  <c r="E8251" i="95"/>
  <c r="G8251" i="95" s="1"/>
  <c r="H8250" i="95"/>
  <c r="E8250" i="95"/>
  <c r="G8250" i="95" s="1"/>
  <c r="H8249" i="95"/>
  <c r="E8249" i="95"/>
  <c r="G8249" i="95" s="1"/>
  <c r="H8248" i="95"/>
  <c r="E8248" i="95"/>
  <c r="G8248" i="95" s="1"/>
  <c r="H8247" i="95"/>
  <c r="E8247" i="95"/>
  <c r="G8247" i="95" s="1"/>
  <c r="J8246" i="95"/>
  <c r="H8246" i="95"/>
  <c r="E8246" i="95"/>
  <c r="G8246" i="95" s="1"/>
  <c r="J8245" i="95"/>
  <c r="J8228" i="95"/>
  <c r="J8229" i="95" s="1"/>
  <c r="C8228" i="95"/>
  <c r="H8227" i="95"/>
  <c r="G8227" i="95"/>
  <c r="E8227" i="95"/>
  <c r="H8226" i="95"/>
  <c r="J8226" i="95" s="1"/>
  <c r="E8226" i="95"/>
  <c r="G8226" i="95" s="1"/>
  <c r="H8225" i="95"/>
  <c r="J8225" i="95" s="1"/>
  <c r="E8225" i="95"/>
  <c r="G8225" i="95" s="1"/>
  <c r="H8224" i="95"/>
  <c r="J8224" i="95" s="1"/>
  <c r="E8224" i="95"/>
  <c r="G8224" i="95" s="1"/>
  <c r="H8223" i="95"/>
  <c r="J8223" i="95" s="1"/>
  <c r="E8223" i="95"/>
  <c r="G8223" i="95" s="1"/>
  <c r="H8222" i="95"/>
  <c r="J8222" i="95" s="1"/>
  <c r="E8222" i="95"/>
  <c r="G8222" i="95" s="1"/>
  <c r="H8221" i="95"/>
  <c r="J8221" i="95" s="1"/>
  <c r="E8221" i="95"/>
  <c r="G8221" i="95" s="1"/>
  <c r="H8220" i="95"/>
  <c r="J8220" i="95" s="1"/>
  <c r="E8220" i="95"/>
  <c r="G8220" i="95" s="1"/>
  <c r="H8219" i="95"/>
  <c r="E8219" i="95"/>
  <c r="G8219" i="95" s="1"/>
  <c r="H8218" i="95"/>
  <c r="E8218" i="95"/>
  <c r="G8218" i="95" s="1"/>
  <c r="H8217" i="95"/>
  <c r="G8217" i="95"/>
  <c r="E8217" i="95"/>
  <c r="H8216" i="95"/>
  <c r="G8216" i="95"/>
  <c r="E8216" i="95"/>
  <c r="H8215" i="95"/>
  <c r="G8215" i="95"/>
  <c r="E8215" i="95"/>
  <c r="H8214" i="95"/>
  <c r="E8214" i="95"/>
  <c r="G8214" i="95" s="1"/>
  <c r="H8213" i="95"/>
  <c r="E8213" i="95"/>
  <c r="G8213" i="95" s="1"/>
  <c r="H8212" i="95"/>
  <c r="E8212" i="95"/>
  <c r="G8212" i="95" s="1"/>
  <c r="H8211" i="95"/>
  <c r="E8211" i="95"/>
  <c r="G8211" i="95" s="1"/>
  <c r="H8210" i="95"/>
  <c r="J8210" i="95" s="1"/>
  <c r="E8210" i="95"/>
  <c r="G8210" i="95" s="1"/>
  <c r="J8209" i="95"/>
  <c r="J8191" i="95"/>
  <c r="J8192" i="95" s="1"/>
  <c r="C8191" i="95"/>
  <c r="H8190" i="95"/>
  <c r="E8190" i="95"/>
  <c r="G8190" i="95" s="1"/>
  <c r="H8189" i="95"/>
  <c r="J8189" i="95" s="1"/>
  <c r="E8189" i="95"/>
  <c r="G8189" i="95" s="1"/>
  <c r="H8188" i="95"/>
  <c r="J8188" i="95" s="1"/>
  <c r="E8188" i="95"/>
  <c r="G8188" i="95" s="1"/>
  <c r="H8187" i="95"/>
  <c r="J8187" i="95" s="1"/>
  <c r="E8187" i="95"/>
  <c r="G8187" i="95" s="1"/>
  <c r="H8186" i="95"/>
  <c r="J8186" i="95" s="1"/>
  <c r="E8186" i="95"/>
  <c r="G8186" i="95" s="1"/>
  <c r="H8185" i="95"/>
  <c r="J8185" i="95" s="1"/>
  <c r="E8185" i="95"/>
  <c r="G8185" i="95" s="1"/>
  <c r="H8184" i="95"/>
  <c r="J8184" i="95" s="1"/>
  <c r="E8184" i="95"/>
  <c r="G8184" i="95" s="1"/>
  <c r="H8183" i="95"/>
  <c r="J8183" i="95" s="1"/>
  <c r="E8183" i="95"/>
  <c r="G8183" i="95" s="1"/>
  <c r="H8182" i="95"/>
  <c r="E8182" i="95"/>
  <c r="G8182" i="95" s="1"/>
  <c r="H8181" i="95"/>
  <c r="E8181" i="95"/>
  <c r="G8181" i="95" s="1"/>
  <c r="H8180" i="95"/>
  <c r="E8180" i="95"/>
  <c r="G8180" i="95" s="1"/>
  <c r="H8179" i="95"/>
  <c r="E8179" i="95"/>
  <c r="G8179" i="95" s="1"/>
  <c r="H8178" i="95"/>
  <c r="E8178" i="95"/>
  <c r="G8178" i="95" s="1"/>
  <c r="H8177" i="95"/>
  <c r="E8177" i="95"/>
  <c r="G8177" i="95" s="1"/>
  <c r="H8176" i="95"/>
  <c r="E8176" i="95"/>
  <c r="G8176" i="95" s="1"/>
  <c r="H8175" i="95"/>
  <c r="E8175" i="95"/>
  <c r="G8175" i="95" s="1"/>
  <c r="H8174" i="95"/>
  <c r="E8174" i="95"/>
  <c r="G8174" i="95" s="1"/>
  <c r="J8173" i="95"/>
  <c r="H8173" i="95"/>
  <c r="E8173" i="95"/>
  <c r="G8173" i="95" s="1"/>
  <c r="J8172" i="95"/>
  <c r="J8155" i="95"/>
  <c r="J8156" i="95" s="1"/>
  <c r="C8155" i="95"/>
  <c r="H8154" i="95"/>
  <c r="G8154" i="95"/>
  <c r="E8154" i="95"/>
  <c r="H8153" i="95"/>
  <c r="J8153" i="95" s="1"/>
  <c r="E8153" i="95"/>
  <c r="G8153" i="95" s="1"/>
  <c r="H8152" i="95"/>
  <c r="J8152" i="95" s="1"/>
  <c r="E8152" i="95"/>
  <c r="G8152" i="95" s="1"/>
  <c r="H8151" i="95"/>
  <c r="J8151" i="95" s="1"/>
  <c r="E8151" i="95"/>
  <c r="G8151" i="95" s="1"/>
  <c r="H8150" i="95"/>
  <c r="J8150" i="95" s="1"/>
  <c r="G8150" i="95"/>
  <c r="E8150" i="95"/>
  <c r="H8149" i="95"/>
  <c r="J8149" i="95" s="1"/>
  <c r="E8149" i="95"/>
  <c r="G8149" i="95" s="1"/>
  <c r="H8148" i="95"/>
  <c r="J8148" i="95" s="1"/>
  <c r="E8148" i="95"/>
  <c r="G8148" i="95" s="1"/>
  <c r="H8147" i="95"/>
  <c r="J8147" i="95" s="1"/>
  <c r="E8147" i="95"/>
  <c r="G8147" i="95" s="1"/>
  <c r="H8146" i="95"/>
  <c r="E8146" i="95"/>
  <c r="G8146" i="95" s="1"/>
  <c r="H8145" i="95"/>
  <c r="E8145" i="95"/>
  <c r="G8145" i="95" s="1"/>
  <c r="H8144" i="95"/>
  <c r="E8144" i="95"/>
  <c r="G8144" i="95" s="1"/>
  <c r="H8143" i="95"/>
  <c r="G8143" i="95"/>
  <c r="E8143" i="95"/>
  <c r="H8142" i="95"/>
  <c r="E8142" i="95"/>
  <c r="G8142" i="95" s="1"/>
  <c r="H8141" i="95"/>
  <c r="E8141" i="95"/>
  <c r="G8141" i="95" s="1"/>
  <c r="H8140" i="95"/>
  <c r="E8140" i="95"/>
  <c r="G8140" i="95" s="1"/>
  <c r="H8139" i="95"/>
  <c r="E8139" i="95"/>
  <c r="G8139" i="95" s="1"/>
  <c r="H8138" i="95"/>
  <c r="G8138" i="95"/>
  <c r="E8138" i="95"/>
  <c r="H8137" i="95"/>
  <c r="J8137" i="95" s="1"/>
  <c r="G8137" i="95"/>
  <c r="E8137" i="95"/>
  <c r="J8136" i="95"/>
  <c r="J8119" i="95"/>
  <c r="J8120" i="95" s="1"/>
  <c r="C8119" i="95"/>
  <c r="H8118" i="95"/>
  <c r="E8118" i="95"/>
  <c r="G8118" i="95" s="1"/>
  <c r="H8117" i="95"/>
  <c r="J8117" i="95" s="1"/>
  <c r="E8117" i="95"/>
  <c r="G8117" i="95" s="1"/>
  <c r="H8116" i="95"/>
  <c r="J8116" i="95" s="1"/>
  <c r="E8116" i="95"/>
  <c r="G8116" i="95" s="1"/>
  <c r="H8115" i="95"/>
  <c r="J8115" i="95" s="1"/>
  <c r="E8115" i="95"/>
  <c r="G8115" i="95" s="1"/>
  <c r="H8114" i="95"/>
  <c r="J8114" i="95" s="1"/>
  <c r="E8114" i="95"/>
  <c r="G8114" i="95" s="1"/>
  <c r="H8113" i="95"/>
  <c r="J8113" i="95" s="1"/>
  <c r="G8113" i="95"/>
  <c r="E8113" i="95"/>
  <c r="H8112" i="95"/>
  <c r="J8112" i="95" s="1"/>
  <c r="E8112" i="95"/>
  <c r="G8112" i="95" s="1"/>
  <c r="H8111" i="95"/>
  <c r="J8111" i="95" s="1"/>
  <c r="G8111" i="95"/>
  <c r="E8111" i="95"/>
  <c r="H8110" i="95"/>
  <c r="G8110" i="95"/>
  <c r="E8110" i="95"/>
  <c r="H8109" i="95"/>
  <c r="E8109" i="95"/>
  <c r="G8109" i="95" s="1"/>
  <c r="H8108" i="95"/>
  <c r="E8108" i="95"/>
  <c r="G8108" i="95" s="1"/>
  <c r="H8107" i="95"/>
  <c r="E8107" i="95"/>
  <c r="G8107" i="95" s="1"/>
  <c r="H8106" i="95"/>
  <c r="G8106" i="95"/>
  <c r="E8106" i="95"/>
  <c r="H8105" i="95"/>
  <c r="E8105" i="95"/>
  <c r="G8105" i="95" s="1"/>
  <c r="H8104" i="95"/>
  <c r="E8104" i="95"/>
  <c r="G8104" i="95" s="1"/>
  <c r="H8103" i="95"/>
  <c r="E8103" i="95"/>
  <c r="G8103" i="95" s="1"/>
  <c r="H8102" i="95"/>
  <c r="E8102" i="95"/>
  <c r="G8102" i="95" s="1"/>
  <c r="H8101" i="95"/>
  <c r="J8101" i="95" s="1"/>
  <c r="G8101" i="95"/>
  <c r="E8101" i="95"/>
  <c r="J8100" i="95"/>
  <c r="J8083" i="95"/>
  <c r="J8084" i="95" s="1"/>
  <c r="C8083" i="95"/>
  <c r="H8082" i="95"/>
  <c r="E8082" i="95"/>
  <c r="G8082" i="95" s="1"/>
  <c r="H8081" i="95"/>
  <c r="J8081" i="95" s="1"/>
  <c r="E8081" i="95"/>
  <c r="G8081" i="95" s="1"/>
  <c r="H8080" i="95"/>
  <c r="J8080" i="95" s="1"/>
  <c r="E8080" i="95"/>
  <c r="G8080" i="95" s="1"/>
  <c r="H8079" i="95"/>
  <c r="J8079" i="95" s="1"/>
  <c r="E8079" i="95"/>
  <c r="G8079" i="95" s="1"/>
  <c r="H8078" i="95"/>
  <c r="J8078" i="95" s="1"/>
  <c r="E8078" i="95"/>
  <c r="G8078" i="95" s="1"/>
  <c r="H8077" i="95"/>
  <c r="J8077" i="95" s="1"/>
  <c r="E8077" i="95"/>
  <c r="G8077" i="95" s="1"/>
  <c r="H8076" i="95"/>
  <c r="J8076" i="95" s="1"/>
  <c r="E8076" i="95"/>
  <c r="G8076" i="95" s="1"/>
  <c r="H8075" i="95"/>
  <c r="J8075" i="95" s="1"/>
  <c r="E8075" i="95"/>
  <c r="G8075" i="95" s="1"/>
  <c r="H8074" i="95"/>
  <c r="E8074" i="95"/>
  <c r="G8074" i="95" s="1"/>
  <c r="H8073" i="95"/>
  <c r="E8073" i="95"/>
  <c r="G8073" i="95" s="1"/>
  <c r="H8072" i="95"/>
  <c r="E8072" i="95"/>
  <c r="G8072" i="95" s="1"/>
  <c r="H8071" i="95"/>
  <c r="G8071" i="95"/>
  <c r="E8071" i="95"/>
  <c r="H8070" i="95"/>
  <c r="G8070" i="95"/>
  <c r="E8070" i="95"/>
  <c r="H8069" i="95"/>
  <c r="E8069" i="95"/>
  <c r="G8069" i="95" s="1"/>
  <c r="H8068" i="95"/>
  <c r="E8068" i="95"/>
  <c r="G8068" i="95" s="1"/>
  <c r="H8067" i="95"/>
  <c r="E8067" i="95"/>
  <c r="G8067" i="95" s="1"/>
  <c r="H8066" i="95"/>
  <c r="E8066" i="95"/>
  <c r="G8066" i="95" s="1"/>
  <c r="H8065" i="95"/>
  <c r="J8065" i="95" s="1"/>
  <c r="E8065" i="95"/>
  <c r="G8065" i="95" s="1"/>
  <c r="J8064" i="95"/>
  <c r="J8047" i="95"/>
  <c r="J8048" i="95" s="1"/>
  <c r="C8047" i="95"/>
  <c r="H8046" i="95"/>
  <c r="E8046" i="95"/>
  <c r="G8046" i="95" s="1"/>
  <c r="H8045" i="95"/>
  <c r="J8045" i="95" s="1"/>
  <c r="E8045" i="95"/>
  <c r="G8045" i="95" s="1"/>
  <c r="H8044" i="95"/>
  <c r="J8044" i="95" s="1"/>
  <c r="E8044" i="95"/>
  <c r="G8044" i="95" s="1"/>
  <c r="H8043" i="95"/>
  <c r="J8043" i="95" s="1"/>
  <c r="E8043" i="95"/>
  <c r="G8043" i="95" s="1"/>
  <c r="H8042" i="95"/>
  <c r="J8042" i="95" s="1"/>
  <c r="E8042" i="95"/>
  <c r="G8042" i="95" s="1"/>
  <c r="H8041" i="95"/>
  <c r="J8041" i="95" s="1"/>
  <c r="E8041" i="95"/>
  <c r="G8041" i="95" s="1"/>
  <c r="H8040" i="95"/>
  <c r="J8040" i="95" s="1"/>
  <c r="E8040" i="95"/>
  <c r="G8040" i="95" s="1"/>
  <c r="H8039" i="95"/>
  <c r="J8039" i="95" s="1"/>
  <c r="E8039" i="95"/>
  <c r="G8039" i="95" s="1"/>
  <c r="H8038" i="95"/>
  <c r="E8038" i="95"/>
  <c r="G8038" i="95" s="1"/>
  <c r="H8037" i="95"/>
  <c r="E8037" i="95"/>
  <c r="G8037" i="95" s="1"/>
  <c r="H8036" i="95"/>
  <c r="E8036" i="95"/>
  <c r="G8036" i="95" s="1"/>
  <c r="H8035" i="95"/>
  <c r="E8035" i="95"/>
  <c r="G8035" i="95" s="1"/>
  <c r="H8034" i="95"/>
  <c r="E8034" i="95"/>
  <c r="G8034" i="95" s="1"/>
  <c r="H8033" i="95"/>
  <c r="E8033" i="95"/>
  <c r="G8033" i="95" s="1"/>
  <c r="H8032" i="95"/>
  <c r="E8032" i="95"/>
  <c r="G8032" i="95" s="1"/>
  <c r="H8031" i="95"/>
  <c r="E8031" i="95"/>
  <c r="G8031" i="95" s="1"/>
  <c r="H8030" i="95"/>
  <c r="E8030" i="95"/>
  <c r="G8030" i="95" s="1"/>
  <c r="J8029" i="95"/>
  <c r="H8029" i="95"/>
  <c r="E8029" i="95"/>
  <c r="G8029" i="95" s="1"/>
  <c r="J8028" i="95"/>
  <c r="J8011" i="95"/>
  <c r="J8012" i="95" s="1"/>
  <c r="C8011" i="95"/>
  <c r="H8010" i="95"/>
  <c r="E8010" i="95"/>
  <c r="G8010" i="95" s="1"/>
  <c r="H8009" i="95"/>
  <c r="J8009" i="95" s="1"/>
  <c r="E8009" i="95"/>
  <c r="G8009" i="95" s="1"/>
  <c r="H8008" i="95"/>
  <c r="J8008" i="95" s="1"/>
  <c r="E8008" i="95"/>
  <c r="G8008" i="95" s="1"/>
  <c r="H8007" i="95"/>
  <c r="J8007" i="95" s="1"/>
  <c r="E8007" i="95"/>
  <c r="G8007" i="95" s="1"/>
  <c r="H8006" i="95"/>
  <c r="J8006" i="95" s="1"/>
  <c r="E8006" i="95"/>
  <c r="G8006" i="95" s="1"/>
  <c r="H8005" i="95"/>
  <c r="J8005" i="95" s="1"/>
  <c r="E8005" i="95"/>
  <c r="G8005" i="95" s="1"/>
  <c r="H8004" i="95"/>
  <c r="J8004" i="95" s="1"/>
  <c r="E8004" i="95"/>
  <c r="G8004" i="95" s="1"/>
  <c r="H8003" i="95"/>
  <c r="J8003" i="95" s="1"/>
  <c r="E8003" i="95"/>
  <c r="G8003" i="95" s="1"/>
  <c r="H8002" i="95"/>
  <c r="E8002" i="95"/>
  <c r="G8002" i="95" s="1"/>
  <c r="H8001" i="95"/>
  <c r="E8001" i="95"/>
  <c r="G8001" i="95" s="1"/>
  <c r="H8000" i="95"/>
  <c r="E8000" i="95"/>
  <c r="G8000" i="95" s="1"/>
  <c r="H7999" i="95"/>
  <c r="E7999" i="95"/>
  <c r="G7999" i="95" s="1"/>
  <c r="H7998" i="95"/>
  <c r="E7998" i="95"/>
  <c r="G7998" i="95" s="1"/>
  <c r="H7997" i="95"/>
  <c r="E7997" i="95"/>
  <c r="G7997" i="95" s="1"/>
  <c r="H7996" i="95"/>
  <c r="E7996" i="95"/>
  <c r="G7996" i="95" s="1"/>
  <c r="H7995" i="95"/>
  <c r="E7995" i="95"/>
  <c r="G7995" i="95" s="1"/>
  <c r="H7994" i="95"/>
  <c r="E7994" i="95"/>
  <c r="G7994" i="95" s="1"/>
  <c r="H7993" i="95"/>
  <c r="J7993" i="95" s="1"/>
  <c r="E7993" i="95"/>
  <c r="G7993" i="95" s="1"/>
  <c r="J7992" i="95"/>
  <c r="J7976" i="95"/>
  <c r="J7977" i="95" s="1"/>
  <c r="C7976" i="95"/>
  <c r="H7975" i="95"/>
  <c r="E7975" i="95"/>
  <c r="G7975" i="95" s="1"/>
  <c r="H7974" i="95"/>
  <c r="J7974" i="95" s="1"/>
  <c r="E7974" i="95"/>
  <c r="G7974" i="95" s="1"/>
  <c r="H7973" i="95"/>
  <c r="J7973" i="95" s="1"/>
  <c r="E7973" i="95"/>
  <c r="G7973" i="95" s="1"/>
  <c r="H7972" i="95"/>
  <c r="J7972" i="95" s="1"/>
  <c r="G7972" i="95"/>
  <c r="E7972" i="95"/>
  <c r="H7971" i="95"/>
  <c r="J7971" i="95" s="1"/>
  <c r="E7971" i="95"/>
  <c r="G7971" i="95" s="1"/>
  <c r="H7970" i="95"/>
  <c r="J7970" i="95" s="1"/>
  <c r="E7970" i="95"/>
  <c r="G7970" i="95" s="1"/>
  <c r="H7969" i="95"/>
  <c r="J7969" i="95" s="1"/>
  <c r="E7969" i="95"/>
  <c r="G7969" i="95" s="1"/>
  <c r="H7968" i="95"/>
  <c r="J7968" i="95" s="1"/>
  <c r="E7968" i="95"/>
  <c r="G7968" i="95" s="1"/>
  <c r="H7967" i="95"/>
  <c r="E7967" i="95"/>
  <c r="G7967" i="95" s="1"/>
  <c r="H7966" i="95"/>
  <c r="E7966" i="95"/>
  <c r="G7966" i="95" s="1"/>
  <c r="H7965" i="95"/>
  <c r="E7965" i="95"/>
  <c r="G7965" i="95" s="1"/>
  <c r="H7964" i="95"/>
  <c r="E7964" i="95"/>
  <c r="G7964" i="95" s="1"/>
  <c r="H7963" i="95"/>
  <c r="E7963" i="95"/>
  <c r="G7963" i="95" s="1"/>
  <c r="H7962" i="95"/>
  <c r="E7962" i="95"/>
  <c r="G7962" i="95" s="1"/>
  <c r="H7961" i="95"/>
  <c r="G7961" i="95"/>
  <c r="E7961" i="95"/>
  <c r="H7960" i="95"/>
  <c r="G7960" i="95"/>
  <c r="E7960" i="95"/>
  <c r="H7959" i="95"/>
  <c r="G7959" i="95"/>
  <c r="E7959" i="95"/>
  <c r="J7958" i="95"/>
  <c r="H7958" i="95"/>
  <c r="E7958" i="95"/>
  <c r="J7957" i="95"/>
  <c r="J7939" i="95"/>
  <c r="J7940" i="95" s="1"/>
  <c r="C7939" i="95"/>
  <c r="H7938" i="95"/>
  <c r="E7938" i="95"/>
  <c r="G7938" i="95" s="1"/>
  <c r="H7937" i="95"/>
  <c r="J7937" i="95" s="1"/>
  <c r="E7937" i="95"/>
  <c r="G7937" i="95" s="1"/>
  <c r="H7936" i="95"/>
  <c r="J7936" i="95" s="1"/>
  <c r="E7936" i="95"/>
  <c r="G7936" i="95" s="1"/>
  <c r="H7935" i="95"/>
  <c r="J7935" i="95" s="1"/>
  <c r="E7935" i="95"/>
  <c r="G7935" i="95" s="1"/>
  <c r="H7934" i="95"/>
  <c r="J7934" i="95" s="1"/>
  <c r="E7934" i="95"/>
  <c r="G7934" i="95" s="1"/>
  <c r="H7933" i="95"/>
  <c r="J7933" i="95" s="1"/>
  <c r="E7933" i="95"/>
  <c r="G7933" i="95" s="1"/>
  <c r="H7932" i="95"/>
  <c r="J7932" i="95" s="1"/>
  <c r="E7932" i="95"/>
  <c r="G7932" i="95" s="1"/>
  <c r="H7931" i="95"/>
  <c r="J7931" i="95" s="1"/>
  <c r="E7931" i="95"/>
  <c r="G7931" i="95" s="1"/>
  <c r="H7930" i="95"/>
  <c r="G7930" i="95"/>
  <c r="E7930" i="95"/>
  <c r="H7929" i="95"/>
  <c r="E7929" i="95"/>
  <c r="G7929" i="95" s="1"/>
  <c r="H7928" i="95"/>
  <c r="E7928" i="95"/>
  <c r="G7928" i="95" s="1"/>
  <c r="H7927" i="95"/>
  <c r="G7927" i="95"/>
  <c r="E7927" i="95"/>
  <c r="H7926" i="95"/>
  <c r="E7926" i="95"/>
  <c r="G7926" i="95" s="1"/>
  <c r="H7925" i="95"/>
  <c r="E7925" i="95"/>
  <c r="G7925" i="95" s="1"/>
  <c r="H7924" i="95"/>
  <c r="E7924" i="95"/>
  <c r="G7924" i="95" s="1"/>
  <c r="H7923" i="95"/>
  <c r="E7923" i="95"/>
  <c r="G7923" i="95" s="1"/>
  <c r="H7922" i="95"/>
  <c r="E7922" i="95"/>
  <c r="G7922" i="95" s="1"/>
  <c r="H7921" i="95"/>
  <c r="J7921" i="95" s="1"/>
  <c r="E7921" i="95"/>
  <c r="G7921" i="95" s="1"/>
  <c r="J7920" i="95"/>
  <c r="J7903" i="95"/>
  <c r="J7904" i="95" s="1"/>
  <c r="C7903" i="95"/>
  <c r="H7902" i="95"/>
  <c r="E7902" i="95"/>
  <c r="G7902" i="95" s="1"/>
  <c r="H7901" i="95"/>
  <c r="J7901" i="95" s="1"/>
  <c r="E7901" i="95"/>
  <c r="G7901" i="95" s="1"/>
  <c r="H7900" i="95"/>
  <c r="J7900" i="95" s="1"/>
  <c r="E7900" i="95"/>
  <c r="G7900" i="95" s="1"/>
  <c r="H7899" i="95"/>
  <c r="J7899" i="95" s="1"/>
  <c r="E7899" i="95"/>
  <c r="G7899" i="95" s="1"/>
  <c r="H7898" i="95"/>
  <c r="J7898" i="95" s="1"/>
  <c r="E7898" i="95"/>
  <c r="G7898" i="95" s="1"/>
  <c r="H7897" i="95"/>
  <c r="J7897" i="95" s="1"/>
  <c r="E7897" i="95"/>
  <c r="G7897" i="95" s="1"/>
  <c r="H7896" i="95"/>
  <c r="J7896" i="95" s="1"/>
  <c r="E7896" i="95"/>
  <c r="G7896" i="95" s="1"/>
  <c r="H7895" i="95"/>
  <c r="J7895" i="95" s="1"/>
  <c r="E7895" i="95"/>
  <c r="G7895" i="95" s="1"/>
  <c r="H7894" i="95"/>
  <c r="E7894" i="95"/>
  <c r="G7894" i="95" s="1"/>
  <c r="H7893" i="95"/>
  <c r="E7893" i="95"/>
  <c r="G7893" i="95" s="1"/>
  <c r="H7892" i="95"/>
  <c r="E7892" i="95"/>
  <c r="G7892" i="95" s="1"/>
  <c r="H7891" i="95"/>
  <c r="E7891" i="95"/>
  <c r="G7891" i="95" s="1"/>
  <c r="H7890" i="95"/>
  <c r="E7890" i="95"/>
  <c r="G7890" i="95" s="1"/>
  <c r="H7889" i="95"/>
  <c r="E7889" i="95"/>
  <c r="G7889" i="95" s="1"/>
  <c r="H7888" i="95"/>
  <c r="E7888" i="95"/>
  <c r="G7888" i="95" s="1"/>
  <c r="H7887" i="95"/>
  <c r="E7887" i="95"/>
  <c r="G7887" i="95" s="1"/>
  <c r="H7886" i="95"/>
  <c r="G7886" i="95"/>
  <c r="E7886" i="95"/>
  <c r="H7885" i="95"/>
  <c r="J7885" i="95" s="1"/>
  <c r="G7885" i="95"/>
  <c r="E7885" i="95"/>
  <c r="J7884" i="95"/>
  <c r="J7867" i="95"/>
  <c r="J7868" i="95" s="1"/>
  <c r="C7867" i="95"/>
  <c r="H7866" i="95"/>
  <c r="E7866" i="95"/>
  <c r="G7866" i="95" s="1"/>
  <c r="H7865" i="95"/>
  <c r="J7865" i="95" s="1"/>
  <c r="E7865" i="95"/>
  <c r="G7865" i="95" s="1"/>
  <c r="H7864" i="95"/>
  <c r="J7864" i="95" s="1"/>
  <c r="E7864" i="95"/>
  <c r="G7864" i="95" s="1"/>
  <c r="H7863" i="95"/>
  <c r="J7863" i="95" s="1"/>
  <c r="E7863" i="95"/>
  <c r="G7863" i="95" s="1"/>
  <c r="H7862" i="95"/>
  <c r="J7862" i="95" s="1"/>
  <c r="E7862" i="95"/>
  <c r="G7862" i="95" s="1"/>
  <c r="H7861" i="95"/>
  <c r="J7861" i="95" s="1"/>
  <c r="E7861" i="95"/>
  <c r="G7861" i="95" s="1"/>
  <c r="H7860" i="95"/>
  <c r="J7860" i="95" s="1"/>
  <c r="E7860" i="95"/>
  <c r="G7860" i="95" s="1"/>
  <c r="H7859" i="95"/>
  <c r="J7859" i="95" s="1"/>
  <c r="E7859" i="95"/>
  <c r="G7859" i="95" s="1"/>
  <c r="H7858" i="95"/>
  <c r="E7858" i="95"/>
  <c r="G7858" i="95" s="1"/>
  <c r="H7857" i="95"/>
  <c r="E7857" i="95"/>
  <c r="G7857" i="95" s="1"/>
  <c r="H7856" i="95"/>
  <c r="E7856" i="95"/>
  <c r="G7856" i="95" s="1"/>
  <c r="H7855" i="95"/>
  <c r="E7855" i="95"/>
  <c r="G7855" i="95" s="1"/>
  <c r="H7854" i="95"/>
  <c r="E7854" i="95"/>
  <c r="G7854" i="95" s="1"/>
  <c r="H7853" i="95"/>
  <c r="E7853" i="95"/>
  <c r="G7853" i="95" s="1"/>
  <c r="H7852" i="95"/>
  <c r="E7852" i="95"/>
  <c r="G7852" i="95" s="1"/>
  <c r="H7851" i="95"/>
  <c r="E7851" i="95"/>
  <c r="G7851" i="95" s="1"/>
  <c r="H7850" i="95"/>
  <c r="E7850" i="95"/>
  <c r="G7850" i="95" s="1"/>
  <c r="H7849" i="95"/>
  <c r="J7849" i="95" s="1"/>
  <c r="E7849" i="95"/>
  <c r="G7849" i="95" s="1"/>
  <c r="J7848" i="95"/>
  <c r="J7831" i="95"/>
  <c r="J7832" i="95" s="1"/>
  <c r="C7831" i="95"/>
  <c r="H7830" i="95"/>
  <c r="E7830" i="95"/>
  <c r="G7830" i="95" s="1"/>
  <c r="H7829" i="95"/>
  <c r="J7829" i="95" s="1"/>
  <c r="E7829" i="95"/>
  <c r="G7829" i="95" s="1"/>
  <c r="H7828" i="95"/>
  <c r="J7828" i="95" s="1"/>
  <c r="E7828" i="95"/>
  <c r="G7828" i="95" s="1"/>
  <c r="H7827" i="95"/>
  <c r="J7827" i="95" s="1"/>
  <c r="E7827" i="95"/>
  <c r="G7827" i="95" s="1"/>
  <c r="H7826" i="95"/>
  <c r="J7826" i="95" s="1"/>
  <c r="E7826" i="95"/>
  <c r="G7826" i="95" s="1"/>
  <c r="H7825" i="95"/>
  <c r="J7825" i="95" s="1"/>
  <c r="E7825" i="95"/>
  <c r="G7825" i="95" s="1"/>
  <c r="H7824" i="95"/>
  <c r="J7824" i="95" s="1"/>
  <c r="E7824" i="95"/>
  <c r="G7824" i="95" s="1"/>
  <c r="H7823" i="95"/>
  <c r="J7823" i="95" s="1"/>
  <c r="E7823" i="95"/>
  <c r="G7823" i="95" s="1"/>
  <c r="H7822" i="95"/>
  <c r="E7822" i="95"/>
  <c r="G7822" i="95" s="1"/>
  <c r="H7821" i="95"/>
  <c r="E7821" i="95"/>
  <c r="G7821" i="95" s="1"/>
  <c r="H7820" i="95"/>
  <c r="G7820" i="95"/>
  <c r="E7820" i="95"/>
  <c r="H7819" i="95"/>
  <c r="E7819" i="95"/>
  <c r="G7819" i="95" s="1"/>
  <c r="H7818" i="95"/>
  <c r="G7818" i="95"/>
  <c r="E7818" i="95"/>
  <c r="H7817" i="95"/>
  <c r="E7817" i="95"/>
  <c r="G7817" i="95" s="1"/>
  <c r="H7816" i="95"/>
  <c r="E7816" i="95"/>
  <c r="G7816" i="95" s="1"/>
  <c r="H7815" i="95"/>
  <c r="E7815" i="95"/>
  <c r="G7815" i="95" s="1"/>
  <c r="H7814" i="95"/>
  <c r="E7814" i="95"/>
  <c r="G7814" i="95" s="1"/>
  <c r="J7813" i="95"/>
  <c r="H7813" i="95"/>
  <c r="E7813" i="95"/>
  <c r="J7812" i="95"/>
  <c r="J7795" i="95"/>
  <c r="J7796" i="95" s="1"/>
  <c r="C7795" i="95"/>
  <c r="H7794" i="95"/>
  <c r="E7794" i="95"/>
  <c r="G7794" i="95" s="1"/>
  <c r="H7793" i="95"/>
  <c r="J7793" i="95" s="1"/>
  <c r="E7793" i="95"/>
  <c r="G7793" i="95" s="1"/>
  <c r="H7792" i="95"/>
  <c r="J7792" i="95" s="1"/>
  <c r="E7792" i="95"/>
  <c r="G7792" i="95" s="1"/>
  <c r="H7791" i="95"/>
  <c r="J7791" i="95" s="1"/>
  <c r="E7791" i="95"/>
  <c r="G7791" i="95" s="1"/>
  <c r="H7790" i="95"/>
  <c r="J7790" i="95" s="1"/>
  <c r="E7790" i="95"/>
  <c r="G7790" i="95" s="1"/>
  <c r="H7789" i="95"/>
  <c r="J7789" i="95" s="1"/>
  <c r="E7789" i="95"/>
  <c r="G7789" i="95" s="1"/>
  <c r="H7788" i="95"/>
  <c r="J7788" i="95" s="1"/>
  <c r="E7788" i="95"/>
  <c r="G7788" i="95" s="1"/>
  <c r="H7787" i="95"/>
  <c r="J7787" i="95" s="1"/>
  <c r="E7787" i="95"/>
  <c r="G7787" i="95" s="1"/>
  <c r="H7786" i="95"/>
  <c r="E7786" i="95"/>
  <c r="G7786" i="95" s="1"/>
  <c r="H7785" i="95"/>
  <c r="E7785" i="95"/>
  <c r="G7785" i="95" s="1"/>
  <c r="H7784" i="95"/>
  <c r="E7784" i="95"/>
  <c r="G7784" i="95" s="1"/>
  <c r="H7783" i="95"/>
  <c r="E7783" i="95"/>
  <c r="G7783" i="95" s="1"/>
  <c r="H7782" i="95"/>
  <c r="G7782" i="95"/>
  <c r="E7782" i="95"/>
  <c r="H7781" i="95"/>
  <c r="E7781" i="95"/>
  <c r="G7781" i="95" s="1"/>
  <c r="H7780" i="95"/>
  <c r="E7780" i="95"/>
  <c r="G7780" i="95" s="1"/>
  <c r="H7779" i="95"/>
  <c r="E7779" i="95"/>
  <c r="G7779" i="95" s="1"/>
  <c r="H7778" i="95"/>
  <c r="E7778" i="95"/>
  <c r="G7778" i="95" s="1"/>
  <c r="H7777" i="95"/>
  <c r="J7777" i="95" s="1"/>
  <c r="E7777" i="95"/>
  <c r="G7777" i="95" s="1"/>
  <c r="J7776" i="95"/>
  <c r="J7759" i="95"/>
  <c r="J7760" i="95" s="1"/>
  <c r="C7759" i="95"/>
  <c r="H7758" i="95"/>
  <c r="E7758" i="95"/>
  <c r="G7758" i="95" s="1"/>
  <c r="H7757" i="95"/>
  <c r="J7757" i="95" s="1"/>
  <c r="E7757" i="95"/>
  <c r="G7757" i="95" s="1"/>
  <c r="H7756" i="95"/>
  <c r="J7756" i="95" s="1"/>
  <c r="E7756" i="95"/>
  <c r="G7756" i="95" s="1"/>
  <c r="H7755" i="95"/>
  <c r="J7755" i="95" s="1"/>
  <c r="G7755" i="95"/>
  <c r="E7755" i="95"/>
  <c r="H7754" i="95"/>
  <c r="J7754" i="95" s="1"/>
  <c r="E7754" i="95"/>
  <c r="G7754" i="95" s="1"/>
  <c r="H7753" i="95"/>
  <c r="J7753" i="95" s="1"/>
  <c r="G7753" i="95"/>
  <c r="E7753" i="95"/>
  <c r="H7752" i="95"/>
  <c r="J7752" i="95" s="1"/>
  <c r="E7752" i="95"/>
  <c r="G7752" i="95" s="1"/>
  <c r="H7751" i="95"/>
  <c r="J7751" i="95" s="1"/>
  <c r="E7751" i="95"/>
  <c r="G7751" i="95" s="1"/>
  <c r="H7750" i="95"/>
  <c r="E7750" i="95"/>
  <c r="G7750" i="95" s="1"/>
  <c r="H7749" i="95"/>
  <c r="E7749" i="95"/>
  <c r="G7749" i="95" s="1"/>
  <c r="H7748" i="95"/>
  <c r="E7748" i="95"/>
  <c r="G7748" i="95" s="1"/>
  <c r="H7747" i="95"/>
  <c r="E7747" i="95"/>
  <c r="G7747" i="95" s="1"/>
  <c r="H7746" i="95"/>
  <c r="E7746" i="95"/>
  <c r="G7746" i="95" s="1"/>
  <c r="H7745" i="95"/>
  <c r="E7745" i="95"/>
  <c r="G7745" i="95" s="1"/>
  <c r="H7744" i="95"/>
  <c r="G7744" i="95"/>
  <c r="E7744" i="95"/>
  <c r="H7743" i="95"/>
  <c r="E7743" i="95"/>
  <c r="G7743" i="95" s="1"/>
  <c r="H7742" i="95"/>
  <c r="E7742" i="95"/>
  <c r="G7742" i="95" s="1"/>
  <c r="H7741" i="95"/>
  <c r="J7741" i="95" s="1"/>
  <c r="E7741" i="95"/>
  <c r="J7740" i="95"/>
  <c r="J7723" i="95"/>
  <c r="J7724" i="95" s="1"/>
  <c r="C7723" i="95"/>
  <c r="H7722" i="95"/>
  <c r="E7722" i="95"/>
  <c r="G7722" i="95" s="1"/>
  <c r="H7721" i="95"/>
  <c r="J7721" i="95" s="1"/>
  <c r="E7721" i="95"/>
  <c r="G7721" i="95" s="1"/>
  <c r="H7720" i="95"/>
  <c r="J7720" i="95" s="1"/>
  <c r="G7720" i="95"/>
  <c r="E7720" i="95"/>
  <c r="H7719" i="95"/>
  <c r="J7719" i="95" s="1"/>
  <c r="E7719" i="95"/>
  <c r="G7719" i="95" s="1"/>
  <c r="H7718" i="95"/>
  <c r="J7718" i="95" s="1"/>
  <c r="E7718" i="95"/>
  <c r="G7718" i="95" s="1"/>
  <c r="H7717" i="95"/>
  <c r="J7717" i="95" s="1"/>
  <c r="E7717" i="95"/>
  <c r="G7717" i="95" s="1"/>
  <c r="H7716" i="95"/>
  <c r="J7716" i="95" s="1"/>
  <c r="E7716" i="95"/>
  <c r="G7716" i="95" s="1"/>
  <c r="H7715" i="95"/>
  <c r="J7715" i="95" s="1"/>
  <c r="E7715" i="95"/>
  <c r="G7715" i="95" s="1"/>
  <c r="H7714" i="95"/>
  <c r="E7714" i="95"/>
  <c r="G7714" i="95" s="1"/>
  <c r="H7713" i="95"/>
  <c r="E7713" i="95"/>
  <c r="G7713" i="95" s="1"/>
  <c r="H7712" i="95"/>
  <c r="E7712" i="95"/>
  <c r="G7712" i="95" s="1"/>
  <c r="H7711" i="95"/>
  <c r="E7711" i="95"/>
  <c r="G7711" i="95" s="1"/>
  <c r="H7710" i="95"/>
  <c r="E7710" i="95"/>
  <c r="G7710" i="95" s="1"/>
  <c r="H7709" i="95"/>
  <c r="E7709" i="95"/>
  <c r="G7709" i="95" s="1"/>
  <c r="H7708" i="95"/>
  <c r="E7708" i="95"/>
  <c r="G7708" i="95" s="1"/>
  <c r="H7707" i="95"/>
  <c r="E7707" i="95"/>
  <c r="G7707" i="95" s="1"/>
  <c r="H7706" i="95"/>
  <c r="E7706" i="95"/>
  <c r="G7706" i="95" s="1"/>
  <c r="H7705" i="95"/>
  <c r="J7705" i="95" s="1"/>
  <c r="E7705" i="95"/>
  <c r="G7705" i="95" s="1"/>
  <c r="J7704" i="95"/>
  <c r="J7686" i="95"/>
  <c r="J7687" i="95" s="1"/>
  <c r="C7686" i="95"/>
  <c r="H7685" i="95"/>
  <c r="E7685" i="95"/>
  <c r="G7685" i="95" s="1"/>
  <c r="H7684" i="95"/>
  <c r="J7684" i="95" s="1"/>
  <c r="E7684" i="95"/>
  <c r="G7684" i="95" s="1"/>
  <c r="H7683" i="95"/>
  <c r="J7683" i="95" s="1"/>
  <c r="E7683" i="95"/>
  <c r="G7683" i="95" s="1"/>
  <c r="H7682" i="95"/>
  <c r="J7682" i="95" s="1"/>
  <c r="E7682" i="95"/>
  <c r="G7682" i="95" s="1"/>
  <c r="H7681" i="95"/>
  <c r="J7681" i="95" s="1"/>
  <c r="E7681" i="95"/>
  <c r="G7681" i="95" s="1"/>
  <c r="H7680" i="95"/>
  <c r="J7680" i="95" s="1"/>
  <c r="E7680" i="95"/>
  <c r="G7680" i="95" s="1"/>
  <c r="H7679" i="95"/>
  <c r="J7679" i="95" s="1"/>
  <c r="E7679" i="95"/>
  <c r="G7679" i="95" s="1"/>
  <c r="H7678" i="95"/>
  <c r="J7678" i="95" s="1"/>
  <c r="E7678" i="95"/>
  <c r="G7678" i="95" s="1"/>
  <c r="H7677" i="95"/>
  <c r="E7677" i="95"/>
  <c r="G7677" i="95" s="1"/>
  <c r="H7676" i="95"/>
  <c r="E7676" i="95"/>
  <c r="G7676" i="95" s="1"/>
  <c r="H7675" i="95"/>
  <c r="E7675" i="95"/>
  <c r="G7675" i="95" s="1"/>
  <c r="H7674" i="95"/>
  <c r="E7674" i="95"/>
  <c r="G7674" i="95" s="1"/>
  <c r="H7673" i="95"/>
  <c r="E7673" i="95"/>
  <c r="G7673" i="95" s="1"/>
  <c r="H7672" i="95"/>
  <c r="E7672" i="95"/>
  <c r="G7672" i="95" s="1"/>
  <c r="H7671" i="95"/>
  <c r="G7671" i="95"/>
  <c r="E7671" i="95"/>
  <c r="H7670" i="95"/>
  <c r="E7670" i="95"/>
  <c r="G7670" i="95" s="1"/>
  <c r="H7669" i="95"/>
  <c r="E7669" i="95"/>
  <c r="G7669" i="95" s="1"/>
  <c r="H7668" i="95"/>
  <c r="J7668" i="95" s="1"/>
  <c r="G7668" i="95"/>
  <c r="E7668" i="95"/>
  <c r="J7667" i="95"/>
  <c r="J7650" i="95"/>
  <c r="J7651" i="95" s="1"/>
  <c r="C7650" i="95"/>
  <c r="H7649" i="95"/>
  <c r="E7649" i="95"/>
  <c r="G7649" i="95" s="1"/>
  <c r="H7648" i="95"/>
  <c r="J7648" i="95" s="1"/>
  <c r="E7648" i="95"/>
  <c r="G7648" i="95" s="1"/>
  <c r="H7647" i="95"/>
  <c r="J7647" i="95" s="1"/>
  <c r="E7647" i="95"/>
  <c r="G7647" i="95" s="1"/>
  <c r="H7646" i="95"/>
  <c r="J7646" i="95" s="1"/>
  <c r="E7646" i="95"/>
  <c r="G7646" i="95" s="1"/>
  <c r="H7645" i="95"/>
  <c r="J7645" i="95" s="1"/>
  <c r="E7645" i="95"/>
  <c r="G7645" i="95" s="1"/>
  <c r="H7644" i="95"/>
  <c r="J7644" i="95" s="1"/>
  <c r="E7644" i="95"/>
  <c r="G7644" i="95" s="1"/>
  <c r="H7643" i="95"/>
  <c r="J7643" i="95" s="1"/>
  <c r="E7643" i="95"/>
  <c r="G7643" i="95" s="1"/>
  <c r="H7642" i="95"/>
  <c r="J7642" i="95" s="1"/>
  <c r="E7642" i="95"/>
  <c r="G7642" i="95" s="1"/>
  <c r="H7641" i="95"/>
  <c r="G7641" i="95"/>
  <c r="E7641" i="95"/>
  <c r="H7640" i="95"/>
  <c r="E7640" i="95"/>
  <c r="G7640" i="95" s="1"/>
  <c r="H7639" i="95"/>
  <c r="E7639" i="95"/>
  <c r="G7639" i="95" s="1"/>
  <c r="H7638" i="95"/>
  <c r="E7638" i="95"/>
  <c r="G7638" i="95" s="1"/>
  <c r="H7637" i="95"/>
  <c r="E7637" i="95"/>
  <c r="G7637" i="95" s="1"/>
  <c r="H7636" i="95"/>
  <c r="E7636" i="95"/>
  <c r="G7636" i="95" s="1"/>
  <c r="H7635" i="95"/>
  <c r="E7635" i="95"/>
  <c r="G7635" i="95" s="1"/>
  <c r="H7634" i="95"/>
  <c r="E7634" i="95"/>
  <c r="G7634" i="95" s="1"/>
  <c r="H7633" i="95"/>
  <c r="E7633" i="95"/>
  <c r="G7633" i="95" s="1"/>
  <c r="H7632" i="95"/>
  <c r="J7632" i="95" s="1"/>
  <c r="E7632" i="95"/>
  <c r="G7632" i="95" s="1"/>
  <c r="J7631" i="95"/>
  <c r="J7614" i="95"/>
  <c r="J7615" i="95" s="1"/>
  <c r="C7614" i="95"/>
  <c r="H7613" i="95"/>
  <c r="E7613" i="95"/>
  <c r="G7613" i="95" s="1"/>
  <c r="H7612" i="95"/>
  <c r="J7612" i="95" s="1"/>
  <c r="E7612" i="95"/>
  <c r="G7612" i="95" s="1"/>
  <c r="H7611" i="95"/>
  <c r="J7611" i="95" s="1"/>
  <c r="E7611" i="95"/>
  <c r="G7611" i="95" s="1"/>
  <c r="H7610" i="95"/>
  <c r="J7610" i="95" s="1"/>
  <c r="E7610" i="95"/>
  <c r="G7610" i="95" s="1"/>
  <c r="H7609" i="95"/>
  <c r="J7609" i="95" s="1"/>
  <c r="E7609" i="95"/>
  <c r="G7609" i="95" s="1"/>
  <c r="H7608" i="95"/>
  <c r="J7608" i="95" s="1"/>
  <c r="E7608" i="95"/>
  <c r="G7608" i="95" s="1"/>
  <c r="H7607" i="95"/>
  <c r="J7607" i="95" s="1"/>
  <c r="E7607" i="95"/>
  <c r="G7607" i="95" s="1"/>
  <c r="H7606" i="95"/>
  <c r="J7606" i="95" s="1"/>
  <c r="E7606" i="95"/>
  <c r="G7606" i="95" s="1"/>
  <c r="H7605" i="95"/>
  <c r="E7605" i="95"/>
  <c r="G7605" i="95" s="1"/>
  <c r="H7604" i="95"/>
  <c r="E7604" i="95"/>
  <c r="G7604" i="95" s="1"/>
  <c r="H7603" i="95"/>
  <c r="E7603" i="95"/>
  <c r="G7603" i="95" s="1"/>
  <c r="H7602" i="95"/>
  <c r="E7602" i="95"/>
  <c r="G7602" i="95" s="1"/>
  <c r="H7601" i="95"/>
  <c r="G7601" i="95"/>
  <c r="E7601" i="95"/>
  <c r="H7600" i="95"/>
  <c r="E7600" i="95"/>
  <c r="G7600" i="95" s="1"/>
  <c r="H7599" i="95"/>
  <c r="E7599" i="95"/>
  <c r="G7599" i="95" s="1"/>
  <c r="H7598" i="95"/>
  <c r="E7598" i="95"/>
  <c r="G7598" i="95" s="1"/>
  <c r="H7597" i="95"/>
  <c r="E7597" i="95"/>
  <c r="G7597" i="95" s="1"/>
  <c r="H7596" i="95"/>
  <c r="J7596" i="95" s="1"/>
  <c r="E7596" i="95"/>
  <c r="J7595" i="95"/>
  <c r="J7580" i="95"/>
  <c r="J7581" i="95" s="1"/>
  <c r="C7580" i="95"/>
  <c r="H7579" i="95"/>
  <c r="E7579" i="95"/>
  <c r="G7579" i="95" s="1"/>
  <c r="H7578" i="95"/>
  <c r="J7578" i="95" s="1"/>
  <c r="E7578" i="95"/>
  <c r="G7578" i="95" s="1"/>
  <c r="H7577" i="95"/>
  <c r="J7577" i="95" s="1"/>
  <c r="E7577" i="95"/>
  <c r="G7577" i="95" s="1"/>
  <c r="H7576" i="95"/>
  <c r="J7576" i="95" s="1"/>
  <c r="E7576" i="95"/>
  <c r="G7576" i="95" s="1"/>
  <c r="H7575" i="95"/>
  <c r="J7575" i="95" s="1"/>
  <c r="E7575" i="95"/>
  <c r="G7575" i="95" s="1"/>
  <c r="H7574" i="95"/>
  <c r="J7574" i="95" s="1"/>
  <c r="E7574" i="95"/>
  <c r="G7574" i="95" s="1"/>
  <c r="H7573" i="95"/>
  <c r="J7573" i="95" s="1"/>
  <c r="E7573" i="95"/>
  <c r="G7573" i="95" s="1"/>
  <c r="H7572" i="95"/>
  <c r="J7572" i="95" s="1"/>
  <c r="E7572" i="95"/>
  <c r="G7572" i="95" s="1"/>
  <c r="H7571" i="95"/>
  <c r="E7571" i="95"/>
  <c r="G7571" i="95" s="1"/>
  <c r="H7570" i="95"/>
  <c r="E7570" i="95"/>
  <c r="G7570" i="95" s="1"/>
  <c r="H7569" i="95"/>
  <c r="E7569" i="95"/>
  <c r="G7569" i="95" s="1"/>
  <c r="H7568" i="95"/>
  <c r="E7568" i="95"/>
  <c r="G7568" i="95" s="1"/>
  <c r="H7567" i="95"/>
  <c r="E7567" i="95"/>
  <c r="G7567" i="95" s="1"/>
  <c r="H7566" i="95"/>
  <c r="E7566" i="95"/>
  <c r="G7566" i="95" s="1"/>
  <c r="H7565" i="95"/>
  <c r="E7565" i="95"/>
  <c r="G7565" i="95" s="1"/>
  <c r="H7564" i="95"/>
  <c r="E7564" i="95"/>
  <c r="G7564" i="95" s="1"/>
  <c r="H7563" i="95"/>
  <c r="E7563" i="95"/>
  <c r="G7563" i="95" s="1"/>
  <c r="H7562" i="95"/>
  <c r="J7562" i="95" s="1"/>
  <c r="E7562" i="95"/>
  <c r="G7562" i="95" s="1"/>
  <c r="J7561" i="95"/>
  <c r="J7545" i="95"/>
  <c r="J7546" i="95" s="1"/>
  <c r="C7545" i="95"/>
  <c r="H7544" i="95"/>
  <c r="E7544" i="95"/>
  <c r="G7544" i="95" s="1"/>
  <c r="H7543" i="95"/>
  <c r="J7543" i="95" s="1"/>
  <c r="G7543" i="95"/>
  <c r="E7543" i="95"/>
  <c r="H7542" i="95"/>
  <c r="J7542" i="95" s="1"/>
  <c r="E7542" i="95"/>
  <c r="G7542" i="95" s="1"/>
  <c r="H7541" i="95"/>
  <c r="J7541" i="95" s="1"/>
  <c r="E7541" i="95"/>
  <c r="G7541" i="95" s="1"/>
  <c r="H7540" i="95"/>
  <c r="J7540" i="95" s="1"/>
  <c r="E7540" i="95"/>
  <c r="G7540" i="95" s="1"/>
  <c r="H7539" i="95"/>
  <c r="J7539" i="95" s="1"/>
  <c r="E7539" i="95"/>
  <c r="G7539" i="95" s="1"/>
  <c r="H7538" i="95"/>
  <c r="J7538" i="95" s="1"/>
  <c r="E7538" i="95"/>
  <c r="G7538" i="95" s="1"/>
  <c r="H7537" i="95"/>
  <c r="J7537" i="95" s="1"/>
  <c r="E7537" i="95"/>
  <c r="G7537" i="95" s="1"/>
  <c r="H7536" i="95"/>
  <c r="E7536" i="95"/>
  <c r="G7536" i="95" s="1"/>
  <c r="H7535" i="95"/>
  <c r="E7535" i="95"/>
  <c r="G7535" i="95" s="1"/>
  <c r="H7534" i="95"/>
  <c r="E7534" i="95"/>
  <c r="G7534" i="95" s="1"/>
  <c r="H7533" i="95"/>
  <c r="E7533" i="95"/>
  <c r="G7533" i="95" s="1"/>
  <c r="H7532" i="95"/>
  <c r="E7532" i="95"/>
  <c r="G7532" i="95" s="1"/>
  <c r="H7531" i="95"/>
  <c r="E7531" i="95"/>
  <c r="G7531" i="95" s="1"/>
  <c r="H7530" i="95"/>
  <c r="G7530" i="95"/>
  <c r="E7530" i="95"/>
  <c r="H7529" i="95"/>
  <c r="E7529" i="95"/>
  <c r="G7529" i="95" s="1"/>
  <c r="H7528" i="95"/>
  <c r="E7528" i="95"/>
  <c r="G7528" i="95" s="1"/>
  <c r="H7527" i="95"/>
  <c r="J7527" i="95" s="1"/>
  <c r="E7527" i="95"/>
  <c r="J7526" i="95"/>
  <c r="J7510" i="95"/>
  <c r="J7511" i="95" s="1"/>
  <c r="C7510" i="95"/>
  <c r="H7509" i="95"/>
  <c r="E7509" i="95"/>
  <c r="G7509" i="95" s="1"/>
  <c r="H7508" i="95"/>
  <c r="J7508" i="95" s="1"/>
  <c r="E7508" i="95"/>
  <c r="G7508" i="95" s="1"/>
  <c r="H7507" i="95"/>
  <c r="J7507" i="95" s="1"/>
  <c r="E7507" i="95"/>
  <c r="G7507" i="95" s="1"/>
  <c r="H7506" i="95"/>
  <c r="J7506" i="95" s="1"/>
  <c r="E7506" i="95"/>
  <c r="G7506" i="95" s="1"/>
  <c r="H7505" i="95"/>
  <c r="J7505" i="95" s="1"/>
  <c r="E7505" i="95"/>
  <c r="G7505" i="95" s="1"/>
  <c r="H7504" i="95"/>
  <c r="J7504" i="95" s="1"/>
  <c r="E7504" i="95"/>
  <c r="G7504" i="95" s="1"/>
  <c r="H7503" i="95"/>
  <c r="J7503" i="95" s="1"/>
  <c r="E7503" i="95"/>
  <c r="G7503" i="95" s="1"/>
  <c r="H7502" i="95"/>
  <c r="J7502" i="95" s="1"/>
  <c r="E7502" i="95"/>
  <c r="G7502" i="95" s="1"/>
  <c r="H7501" i="95"/>
  <c r="E7501" i="95"/>
  <c r="G7501" i="95" s="1"/>
  <c r="H7500" i="95"/>
  <c r="E7500" i="95"/>
  <c r="G7500" i="95" s="1"/>
  <c r="H7499" i="95"/>
  <c r="G7499" i="95"/>
  <c r="E7499" i="95"/>
  <c r="H7498" i="95"/>
  <c r="E7498" i="95"/>
  <c r="G7498" i="95" s="1"/>
  <c r="H7497" i="95"/>
  <c r="G7497" i="95"/>
  <c r="E7497" i="95"/>
  <c r="H7496" i="95"/>
  <c r="E7496" i="95"/>
  <c r="G7496" i="95" s="1"/>
  <c r="H7495" i="95"/>
  <c r="E7495" i="95"/>
  <c r="G7495" i="95" s="1"/>
  <c r="H7494" i="95"/>
  <c r="E7494" i="95"/>
  <c r="G7494" i="95" s="1"/>
  <c r="H7493" i="95"/>
  <c r="E7493" i="95"/>
  <c r="G7493" i="95" s="1"/>
  <c r="H7492" i="95"/>
  <c r="J7492" i="95" s="1"/>
  <c r="E7492" i="95"/>
  <c r="G7492" i="95" s="1"/>
  <c r="J7491" i="95"/>
  <c r="J7475" i="95"/>
  <c r="J7476" i="95" s="1"/>
  <c r="C7475" i="95"/>
  <c r="H7474" i="95"/>
  <c r="E7474" i="95"/>
  <c r="G7474" i="95" s="1"/>
  <c r="H7473" i="95"/>
  <c r="J7473" i="95" s="1"/>
  <c r="E7473" i="95"/>
  <c r="G7473" i="95" s="1"/>
  <c r="H7472" i="95"/>
  <c r="J7472" i="95" s="1"/>
  <c r="E7472" i="95"/>
  <c r="G7472" i="95" s="1"/>
  <c r="H7471" i="95"/>
  <c r="J7471" i="95" s="1"/>
  <c r="E7471" i="95"/>
  <c r="G7471" i="95" s="1"/>
  <c r="H7470" i="95"/>
  <c r="J7470" i="95" s="1"/>
  <c r="E7470" i="95"/>
  <c r="G7470" i="95" s="1"/>
  <c r="H7469" i="95"/>
  <c r="J7469" i="95" s="1"/>
  <c r="E7469" i="95"/>
  <c r="G7469" i="95" s="1"/>
  <c r="H7468" i="95"/>
  <c r="J7468" i="95" s="1"/>
  <c r="E7468" i="95"/>
  <c r="G7468" i="95" s="1"/>
  <c r="H7467" i="95"/>
  <c r="J7467" i="95" s="1"/>
  <c r="G7467" i="95"/>
  <c r="E7467" i="95"/>
  <c r="H7466" i="95"/>
  <c r="E7466" i="95"/>
  <c r="G7466" i="95" s="1"/>
  <c r="H7465" i="95"/>
  <c r="E7465" i="95"/>
  <c r="G7465" i="95" s="1"/>
  <c r="H7464" i="95"/>
  <c r="E7464" i="95"/>
  <c r="G7464" i="95" s="1"/>
  <c r="H7463" i="95"/>
  <c r="E7463" i="95"/>
  <c r="G7463" i="95" s="1"/>
  <c r="H7462" i="95"/>
  <c r="E7462" i="95"/>
  <c r="G7462" i="95" s="1"/>
  <c r="H7461" i="95"/>
  <c r="E7461" i="95"/>
  <c r="G7461" i="95" s="1"/>
  <c r="H7460" i="95"/>
  <c r="E7460" i="95"/>
  <c r="G7460" i="95" s="1"/>
  <c r="H7459" i="95"/>
  <c r="E7459" i="95"/>
  <c r="G7459" i="95" s="1"/>
  <c r="H7458" i="95"/>
  <c r="E7458" i="95"/>
  <c r="G7458" i="95" s="1"/>
  <c r="H7457" i="95"/>
  <c r="J7457" i="95" s="1"/>
  <c r="G7457" i="95"/>
  <c r="E7457" i="95"/>
  <c r="J7456" i="95"/>
  <c r="J7440" i="95"/>
  <c r="J7441" i="95" s="1"/>
  <c r="C7440" i="95"/>
  <c r="H7439" i="95"/>
  <c r="E7439" i="95"/>
  <c r="G7439" i="95" s="1"/>
  <c r="H7438" i="95"/>
  <c r="J7438" i="95" s="1"/>
  <c r="E7438" i="95"/>
  <c r="G7438" i="95" s="1"/>
  <c r="H7437" i="95"/>
  <c r="J7437" i="95" s="1"/>
  <c r="E7437" i="95"/>
  <c r="G7437" i="95" s="1"/>
  <c r="H7436" i="95"/>
  <c r="J7436" i="95" s="1"/>
  <c r="E7436" i="95"/>
  <c r="G7436" i="95" s="1"/>
  <c r="H7435" i="95"/>
  <c r="J7435" i="95" s="1"/>
  <c r="E7435" i="95"/>
  <c r="G7435" i="95" s="1"/>
  <c r="H7434" i="95"/>
  <c r="J7434" i="95" s="1"/>
  <c r="E7434" i="95"/>
  <c r="G7434" i="95" s="1"/>
  <c r="H7433" i="95"/>
  <c r="J7433" i="95" s="1"/>
  <c r="E7433" i="95"/>
  <c r="G7433" i="95" s="1"/>
  <c r="H7432" i="95"/>
  <c r="J7432" i="95" s="1"/>
  <c r="E7432" i="95"/>
  <c r="G7432" i="95" s="1"/>
  <c r="H7431" i="95"/>
  <c r="E7431" i="95"/>
  <c r="G7431" i="95" s="1"/>
  <c r="H7430" i="95"/>
  <c r="E7430" i="95"/>
  <c r="G7430" i="95" s="1"/>
  <c r="H7429" i="95"/>
  <c r="E7429" i="95"/>
  <c r="G7429" i="95" s="1"/>
  <c r="H7428" i="95"/>
  <c r="E7428" i="95"/>
  <c r="G7428" i="95" s="1"/>
  <c r="H7427" i="95"/>
  <c r="E7427" i="95"/>
  <c r="G7427" i="95" s="1"/>
  <c r="H7426" i="95"/>
  <c r="E7426" i="95"/>
  <c r="G7426" i="95" s="1"/>
  <c r="H7425" i="95"/>
  <c r="E7425" i="95"/>
  <c r="G7425" i="95" s="1"/>
  <c r="H7424" i="95"/>
  <c r="E7424" i="95"/>
  <c r="G7424" i="95" s="1"/>
  <c r="H7423" i="95"/>
  <c r="E7423" i="95"/>
  <c r="G7423" i="95" s="1"/>
  <c r="H7422" i="95"/>
  <c r="J7422" i="95" s="1"/>
  <c r="E7422" i="95"/>
  <c r="G7422" i="95" s="1"/>
  <c r="J7421" i="95"/>
  <c r="J7406" i="95"/>
  <c r="J7407" i="95" s="1"/>
  <c r="C7406" i="95"/>
  <c r="H7405" i="95"/>
  <c r="E7405" i="95"/>
  <c r="G7405" i="95" s="1"/>
  <c r="H7404" i="95"/>
  <c r="J7404" i="95" s="1"/>
  <c r="E7404" i="95"/>
  <c r="G7404" i="95" s="1"/>
  <c r="H7403" i="95"/>
  <c r="J7403" i="95" s="1"/>
  <c r="E7403" i="95"/>
  <c r="G7403" i="95" s="1"/>
  <c r="H7402" i="95"/>
  <c r="J7402" i="95" s="1"/>
  <c r="E7402" i="95"/>
  <c r="G7402" i="95" s="1"/>
  <c r="H7401" i="95"/>
  <c r="J7401" i="95" s="1"/>
  <c r="E7401" i="95"/>
  <c r="G7401" i="95" s="1"/>
  <c r="H7400" i="95"/>
  <c r="J7400" i="95" s="1"/>
  <c r="E7400" i="95"/>
  <c r="G7400" i="95" s="1"/>
  <c r="H7399" i="95"/>
  <c r="J7399" i="95" s="1"/>
  <c r="E7399" i="95"/>
  <c r="G7399" i="95" s="1"/>
  <c r="H7398" i="95"/>
  <c r="J7398" i="95" s="1"/>
  <c r="E7398" i="95"/>
  <c r="G7398" i="95" s="1"/>
  <c r="H7397" i="95"/>
  <c r="E7397" i="95"/>
  <c r="G7397" i="95" s="1"/>
  <c r="H7396" i="95"/>
  <c r="E7396" i="95"/>
  <c r="G7396" i="95" s="1"/>
  <c r="H7395" i="95"/>
  <c r="E7395" i="95"/>
  <c r="G7395" i="95" s="1"/>
  <c r="H7394" i="95"/>
  <c r="E7394" i="95"/>
  <c r="G7394" i="95" s="1"/>
  <c r="H7393" i="95"/>
  <c r="E7393" i="95"/>
  <c r="G7393" i="95" s="1"/>
  <c r="H7392" i="95"/>
  <c r="E7392" i="95"/>
  <c r="G7392" i="95" s="1"/>
  <c r="H7391" i="95"/>
  <c r="G7391" i="95"/>
  <c r="E7391" i="95"/>
  <c r="H7390" i="95"/>
  <c r="E7390" i="95"/>
  <c r="G7390" i="95" s="1"/>
  <c r="H7389" i="95"/>
  <c r="E7389" i="95"/>
  <c r="G7389" i="95" s="1"/>
  <c r="J7388" i="95"/>
  <c r="H7388" i="95"/>
  <c r="E7388" i="95"/>
  <c r="J7387" i="95"/>
  <c r="J7371" i="95"/>
  <c r="J7372" i="95" s="1"/>
  <c r="C7371" i="95"/>
  <c r="H7370" i="95"/>
  <c r="E7370" i="95"/>
  <c r="G7370" i="95" s="1"/>
  <c r="H7369" i="95"/>
  <c r="J7369" i="95" s="1"/>
  <c r="E7369" i="95"/>
  <c r="G7369" i="95" s="1"/>
  <c r="H7368" i="95"/>
  <c r="J7368" i="95" s="1"/>
  <c r="E7368" i="95"/>
  <c r="G7368" i="95" s="1"/>
  <c r="H7367" i="95"/>
  <c r="J7367" i="95" s="1"/>
  <c r="E7367" i="95"/>
  <c r="G7367" i="95" s="1"/>
  <c r="H7366" i="95"/>
  <c r="J7366" i="95" s="1"/>
  <c r="E7366" i="95"/>
  <c r="G7366" i="95" s="1"/>
  <c r="H7365" i="95"/>
  <c r="J7365" i="95" s="1"/>
  <c r="E7365" i="95"/>
  <c r="G7365" i="95" s="1"/>
  <c r="H7364" i="95"/>
  <c r="J7364" i="95" s="1"/>
  <c r="E7364" i="95"/>
  <c r="G7364" i="95" s="1"/>
  <c r="H7363" i="95"/>
  <c r="J7363" i="95" s="1"/>
  <c r="E7363" i="95"/>
  <c r="G7363" i="95" s="1"/>
  <c r="H7362" i="95"/>
  <c r="G7362" i="95"/>
  <c r="E7362" i="95"/>
  <c r="H7361" i="95"/>
  <c r="E7361" i="95"/>
  <c r="G7361" i="95" s="1"/>
  <c r="H7360" i="95"/>
  <c r="E7360" i="95"/>
  <c r="G7360" i="95" s="1"/>
  <c r="H7359" i="95"/>
  <c r="G7359" i="95"/>
  <c r="E7359" i="95"/>
  <c r="H7358" i="95"/>
  <c r="E7358" i="95"/>
  <c r="G7358" i="95" s="1"/>
  <c r="H7357" i="95"/>
  <c r="E7357" i="95"/>
  <c r="G7357" i="95" s="1"/>
  <c r="H7356" i="95"/>
  <c r="E7356" i="95"/>
  <c r="G7356" i="95" s="1"/>
  <c r="H7355" i="95"/>
  <c r="E7355" i="95"/>
  <c r="G7355" i="95" s="1"/>
  <c r="H7354" i="95"/>
  <c r="E7354" i="95"/>
  <c r="G7354" i="95" s="1"/>
  <c r="J7353" i="95"/>
  <c r="H7353" i="95"/>
  <c r="E7353" i="95"/>
  <c r="G7353" i="95" s="1"/>
  <c r="J7352" i="95"/>
  <c r="J7337" i="95"/>
  <c r="J7338" i="95" s="1"/>
  <c r="C7337" i="95"/>
  <c r="H7336" i="95"/>
  <c r="E7336" i="95"/>
  <c r="G7336" i="95" s="1"/>
  <c r="H7335" i="95"/>
  <c r="J7335" i="95" s="1"/>
  <c r="E7335" i="95"/>
  <c r="G7335" i="95" s="1"/>
  <c r="H7334" i="95"/>
  <c r="J7334" i="95" s="1"/>
  <c r="E7334" i="95"/>
  <c r="G7334" i="95" s="1"/>
  <c r="H7333" i="95"/>
  <c r="J7333" i="95" s="1"/>
  <c r="E7333" i="95"/>
  <c r="G7333" i="95" s="1"/>
  <c r="H7332" i="95"/>
  <c r="J7332" i="95" s="1"/>
  <c r="E7332" i="95"/>
  <c r="G7332" i="95" s="1"/>
  <c r="H7331" i="95"/>
  <c r="J7331" i="95" s="1"/>
  <c r="E7331" i="95"/>
  <c r="G7331" i="95" s="1"/>
  <c r="H7330" i="95"/>
  <c r="J7330" i="95" s="1"/>
  <c r="E7330" i="95"/>
  <c r="G7330" i="95" s="1"/>
  <c r="H7329" i="95"/>
  <c r="J7329" i="95" s="1"/>
  <c r="E7329" i="95"/>
  <c r="G7329" i="95" s="1"/>
  <c r="H7328" i="95"/>
  <c r="E7328" i="95"/>
  <c r="G7328" i="95" s="1"/>
  <c r="H7327" i="95"/>
  <c r="E7327" i="95"/>
  <c r="G7327" i="95" s="1"/>
  <c r="H7326" i="95"/>
  <c r="E7326" i="95"/>
  <c r="G7326" i="95" s="1"/>
  <c r="H7325" i="95"/>
  <c r="E7325" i="95"/>
  <c r="G7325" i="95" s="1"/>
  <c r="H7324" i="95"/>
  <c r="G7324" i="95"/>
  <c r="E7324" i="95"/>
  <c r="H7323" i="95"/>
  <c r="E7323" i="95"/>
  <c r="G7323" i="95" s="1"/>
  <c r="H7322" i="95"/>
  <c r="E7322" i="95"/>
  <c r="G7322" i="95" s="1"/>
  <c r="H7321" i="95"/>
  <c r="E7321" i="95"/>
  <c r="G7321" i="95" s="1"/>
  <c r="H7320" i="95"/>
  <c r="E7320" i="95"/>
  <c r="G7320" i="95" s="1"/>
  <c r="H7319" i="95"/>
  <c r="J7319" i="95" s="1"/>
  <c r="E7319" i="95"/>
  <c r="J7318" i="95"/>
  <c r="J7303" i="95"/>
  <c r="J7304" i="95" s="1"/>
  <c r="C7303" i="95"/>
  <c r="H7302" i="95"/>
  <c r="E7302" i="95"/>
  <c r="G7302" i="95" s="1"/>
  <c r="H7301" i="95"/>
  <c r="J7301" i="95" s="1"/>
  <c r="E7301" i="95"/>
  <c r="G7301" i="95" s="1"/>
  <c r="H7300" i="95"/>
  <c r="J7300" i="95" s="1"/>
  <c r="E7300" i="95"/>
  <c r="G7300" i="95" s="1"/>
  <c r="H7299" i="95"/>
  <c r="J7299" i="95" s="1"/>
  <c r="E7299" i="95"/>
  <c r="G7299" i="95" s="1"/>
  <c r="H7298" i="95"/>
  <c r="J7298" i="95" s="1"/>
  <c r="E7298" i="95"/>
  <c r="G7298" i="95" s="1"/>
  <c r="H7297" i="95"/>
  <c r="J7297" i="95" s="1"/>
  <c r="E7297" i="95"/>
  <c r="G7297" i="95" s="1"/>
  <c r="H7296" i="95"/>
  <c r="J7296" i="95" s="1"/>
  <c r="E7296" i="95"/>
  <c r="G7296" i="95" s="1"/>
  <c r="H7295" i="95"/>
  <c r="J7295" i="95" s="1"/>
  <c r="E7295" i="95"/>
  <c r="G7295" i="95" s="1"/>
  <c r="H7294" i="95"/>
  <c r="G7294" i="95"/>
  <c r="E7294" i="95"/>
  <c r="H7293" i="95"/>
  <c r="E7293" i="95"/>
  <c r="G7293" i="95" s="1"/>
  <c r="H7292" i="95"/>
  <c r="E7292" i="95"/>
  <c r="G7292" i="95" s="1"/>
  <c r="H7291" i="95"/>
  <c r="E7291" i="95"/>
  <c r="G7291" i="95" s="1"/>
  <c r="H7290" i="95"/>
  <c r="E7290" i="95"/>
  <c r="G7290" i="95" s="1"/>
  <c r="H7289" i="95"/>
  <c r="E7289" i="95"/>
  <c r="G7289" i="95" s="1"/>
  <c r="H7288" i="95"/>
  <c r="G7288" i="95"/>
  <c r="E7288" i="95"/>
  <c r="H7287" i="95"/>
  <c r="E7287" i="95"/>
  <c r="G7287" i="95" s="1"/>
  <c r="H7286" i="95"/>
  <c r="E7286" i="95"/>
  <c r="G7286" i="95" s="1"/>
  <c r="H7285" i="95"/>
  <c r="J7285" i="95" s="1"/>
  <c r="G7285" i="95"/>
  <c r="E7285" i="95"/>
  <c r="J7284" i="95"/>
  <c r="J7269" i="95"/>
  <c r="J7270" i="95" s="1"/>
  <c r="C7269" i="95"/>
  <c r="H7268" i="95"/>
  <c r="E7268" i="95"/>
  <c r="G7268" i="95" s="1"/>
  <c r="H7267" i="95"/>
  <c r="J7267" i="95" s="1"/>
  <c r="E7267" i="95"/>
  <c r="G7267" i="95" s="1"/>
  <c r="H7266" i="95"/>
  <c r="J7266" i="95" s="1"/>
  <c r="E7266" i="95"/>
  <c r="G7266" i="95" s="1"/>
  <c r="H7265" i="95"/>
  <c r="J7265" i="95" s="1"/>
  <c r="E7265" i="95"/>
  <c r="G7265" i="95" s="1"/>
  <c r="H7264" i="95"/>
  <c r="J7264" i="95" s="1"/>
  <c r="E7264" i="95"/>
  <c r="G7264" i="95" s="1"/>
  <c r="H7263" i="95"/>
  <c r="J7263" i="95" s="1"/>
  <c r="E7263" i="95"/>
  <c r="G7263" i="95" s="1"/>
  <c r="H7262" i="95"/>
  <c r="J7262" i="95" s="1"/>
  <c r="E7262" i="95"/>
  <c r="G7262" i="95" s="1"/>
  <c r="H7261" i="95"/>
  <c r="J7261" i="95" s="1"/>
  <c r="E7261" i="95"/>
  <c r="G7261" i="95" s="1"/>
  <c r="H7260" i="95"/>
  <c r="E7260" i="95"/>
  <c r="G7260" i="95" s="1"/>
  <c r="H7259" i="95"/>
  <c r="E7259" i="95"/>
  <c r="G7259" i="95" s="1"/>
  <c r="H7258" i="95"/>
  <c r="E7258" i="95"/>
  <c r="G7258" i="95" s="1"/>
  <c r="H7257" i="95"/>
  <c r="E7257" i="95"/>
  <c r="G7257" i="95" s="1"/>
  <c r="H7256" i="95"/>
  <c r="E7256" i="95"/>
  <c r="G7256" i="95" s="1"/>
  <c r="H7255" i="95"/>
  <c r="E7255" i="95"/>
  <c r="G7255" i="95" s="1"/>
  <c r="H7254" i="95"/>
  <c r="E7254" i="95"/>
  <c r="G7254" i="95" s="1"/>
  <c r="H7253" i="95"/>
  <c r="E7253" i="95"/>
  <c r="G7253" i="95" s="1"/>
  <c r="H7252" i="95"/>
  <c r="E7252" i="95"/>
  <c r="G7252" i="95" s="1"/>
  <c r="H7251" i="95"/>
  <c r="J7251" i="95" s="1"/>
  <c r="G7251" i="95"/>
  <c r="E7251" i="95"/>
  <c r="J7250" i="95"/>
  <c r="J7235" i="95"/>
  <c r="J7236" i="95" s="1"/>
  <c r="C7235" i="95"/>
  <c r="H7234" i="95"/>
  <c r="E7234" i="95"/>
  <c r="G7234" i="95" s="1"/>
  <c r="H7233" i="95"/>
  <c r="J7233" i="95" s="1"/>
  <c r="E7233" i="95"/>
  <c r="G7233" i="95" s="1"/>
  <c r="H7232" i="95"/>
  <c r="J7232" i="95" s="1"/>
  <c r="E7232" i="95"/>
  <c r="G7232" i="95" s="1"/>
  <c r="H7231" i="95"/>
  <c r="J7231" i="95" s="1"/>
  <c r="E7231" i="95"/>
  <c r="G7231" i="95" s="1"/>
  <c r="H7230" i="95"/>
  <c r="J7230" i="95" s="1"/>
  <c r="E7230" i="95"/>
  <c r="G7230" i="95" s="1"/>
  <c r="H7229" i="95"/>
  <c r="J7229" i="95" s="1"/>
  <c r="E7229" i="95"/>
  <c r="G7229" i="95" s="1"/>
  <c r="H7228" i="95"/>
  <c r="J7228" i="95" s="1"/>
  <c r="E7228" i="95"/>
  <c r="G7228" i="95" s="1"/>
  <c r="H7227" i="95"/>
  <c r="J7227" i="95" s="1"/>
  <c r="E7227" i="95"/>
  <c r="G7227" i="95" s="1"/>
  <c r="H7226" i="95"/>
  <c r="E7226" i="95"/>
  <c r="G7226" i="95" s="1"/>
  <c r="H7225" i="95"/>
  <c r="E7225" i="95"/>
  <c r="G7225" i="95" s="1"/>
  <c r="H7224" i="95"/>
  <c r="G7224" i="95"/>
  <c r="E7224" i="95"/>
  <c r="H7223" i="95"/>
  <c r="E7223" i="95"/>
  <c r="G7223" i="95" s="1"/>
  <c r="H7222" i="95"/>
  <c r="E7222" i="95"/>
  <c r="G7222" i="95" s="1"/>
  <c r="H7221" i="95"/>
  <c r="E7221" i="95"/>
  <c r="G7221" i="95" s="1"/>
  <c r="H7220" i="95"/>
  <c r="E7220" i="95"/>
  <c r="G7220" i="95" s="1"/>
  <c r="H7219" i="95"/>
  <c r="E7219" i="95"/>
  <c r="G7219" i="95" s="1"/>
  <c r="H7218" i="95"/>
  <c r="E7218" i="95"/>
  <c r="G7218" i="95" s="1"/>
  <c r="H7217" i="95"/>
  <c r="J7217" i="95" s="1"/>
  <c r="G7217" i="95"/>
  <c r="E7217" i="95"/>
  <c r="J7216" i="95"/>
  <c r="J7201" i="95"/>
  <c r="J7202" i="95" s="1"/>
  <c r="C7201" i="95"/>
  <c r="H7200" i="95"/>
  <c r="E7200" i="95"/>
  <c r="G7200" i="95" s="1"/>
  <c r="H7199" i="95"/>
  <c r="J7199" i="95" s="1"/>
  <c r="E7199" i="95"/>
  <c r="G7199" i="95" s="1"/>
  <c r="H7198" i="95"/>
  <c r="J7198" i="95" s="1"/>
  <c r="E7198" i="95"/>
  <c r="G7198" i="95" s="1"/>
  <c r="H7197" i="95"/>
  <c r="J7197" i="95" s="1"/>
  <c r="E7197" i="95"/>
  <c r="G7197" i="95" s="1"/>
  <c r="H7196" i="95"/>
  <c r="J7196" i="95" s="1"/>
  <c r="E7196" i="95"/>
  <c r="G7196" i="95" s="1"/>
  <c r="H7195" i="95"/>
  <c r="J7195" i="95" s="1"/>
  <c r="E7195" i="95"/>
  <c r="G7195" i="95" s="1"/>
  <c r="H7194" i="95"/>
  <c r="J7194" i="95" s="1"/>
  <c r="E7194" i="95"/>
  <c r="G7194" i="95" s="1"/>
  <c r="H7193" i="95"/>
  <c r="J7193" i="95" s="1"/>
  <c r="E7193" i="95"/>
  <c r="G7193" i="95" s="1"/>
  <c r="H7192" i="95"/>
  <c r="G7192" i="95"/>
  <c r="E7192" i="95"/>
  <c r="H7191" i="95"/>
  <c r="E7191" i="95"/>
  <c r="G7191" i="95" s="1"/>
  <c r="H7190" i="95"/>
  <c r="E7190" i="95"/>
  <c r="G7190" i="95" s="1"/>
  <c r="H7189" i="95"/>
  <c r="E7189" i="95"/>
  <c r="G7189" i="95" s="1"/>
  <c r="H7188" i="95"/>
  <c r="E7188" i="95"/>
  <c r="G7188" i="95" s="1"/>
  <c r="H7187" i="95"/>
  <c r="E7187" i="95"/>
  <c r="G7187" i="95" s="1"/>
  <c r="H7186" i="95"/>
  <c r="E7186" i="95"/>
  <c r="G7186" i="95" s="1"/>
  <c r="H7185" i="95"/>
  <c r="E7185" i="95"/>
  <c r="G7185" i="95" s="1"/>
  <c r="H7184" i="95"/>
  <c r="E7184" i="95"/>
  <c r="G7184" i="95" s="1"/>
  <c r="H7183" i="95"/>
  <c r="J7183" i="95" s="1"/>
  <c r="G7183" i="95"/>
  <c r="E7183" i="95"/>
  <c r="J7182" i="95"/>
  <c r="J7168" i="95"/>
  <c r="J7169" i="95" s="1"/>
  <c r="C7168" i="95"/>
  <c r="H7167" i="95"/>
  <c r="E7167" i="95"/>
  <c r="G7167" i="95" s="1"/>
  <c r="H7166" i="95"/>
  <c r="J7166" i="95" s="1"/>
  <c r="E7166" i="95"/>
  <c r="G7166" i="95" s="1"/>
  <c r="H7165" i="95"/>
  <c r="J7165" i="95" s="1"/>
  <c r="G7165" i="95"/>
  <c r="E7165" i="95"/>
  <c r="H7164" i="95"/>
  <c r="J7164" i="95" s="1"/>
  <c r="E7164" i="95"/>
  <c r="G7164" i="95" s="1"/>
  <c r="H7163" i="95"/>
  <c r="J7163" i="95" s="1"/>
  <c r="E7163" i="95"/>
  <c r="G7163" i="95" s="1"/>
  <c r="H7162" i="95"/>
  <c r="J7162" i="95" s="1"/>
  <c r="E7162" i="95"/>
  <c r="G7162" i="95" s="1"/>
  <c r="H7161" i="95"/>
  <c r="J7161" i="95" s="1"/>
  <c r="E7161" i="95"/>
  <c r="G7161" i="95" s="1"/>
  <c r="H7160" i="95"/>
  <c r="J7160" i="95" s="1"/>
  <c r="E7160" i="95"/>
  <c r="G7160" i="95" s="1"/>
  <c r="H7159" i="95"/>
  <c r="E7159" i="95"/>
  <c r="G7159" i="95" s="1"/>
  <c r="H7158" i="95"/>
  <c r="E7158" i="95"/>
  <c r="G7158" i="95" s="1"/>
  <c r="H7157" i="95"/>
  <c r="E7157" i="95"/>
  <c r="G7157" i="95" s="1"/>
  <c r="H7156" i="95"/>
  <c r="E7156" i="95"/>
  <c r="G7156" i="95" s="1"/>
  <c r="H7155" i="95"/>
  <c r="E7155" i="95"/>
  <c r="G7155" i="95" s="1"/>
  <c r="H7154" i="95"/>
  <c r="E7154" i="95"/>
  <c r="G7154" i="95" s="1"/>
  <c r="H7153" i="95"/>
  <c r="E7153" i="95"/>
  <c r="G7153" i="95" s="1"/>
  <c r="H7152" i="95"/>
  <c r="E7152" i="95"/>
  <c r="G7152" i="95" s="1"/>
  <c r="H7151" i="95"/>
  <c r="E7151" i="95"/>
  <c r="G7151" i="95" s="1"/>
  <c r="H7150" i="95"/>
  <c r="J7150" i="95" s="1"/>
  <c r="E7150" i="95"/>
  <c r="G7150" i="95" s="1"/>
  <c r="J7149" i="95"/>
  <c r="J7135" i="95"/>
  <c r="J7136" i="95" s="1"/>
  <c r="C7135" i="95"/>
  <c r="H7134" i="95"/>
  <c r="E7134" i="95"/>
  <c r="G7134" i="95" s="1"/>
  <c r="H7133" i="95"/>
  <c r="J7133" i="95" s="1"/>
  <c r="E7133" i="95"/>
  <c r="G7133" i="95" s="1"/>
  <c r="H7132" i="95"/>
  <c r="J7132" i="95" s="1"/>
  <c r="E7132" i="95"/>
  <c r="G7132" i="95" s="1"/>
  <c r="H7131" i="95"/>
  <c r="J7131" i="95" s="1"/>
  <c r="E7131" i="95"/>
  <c r="G7131" i="95" s="1"/>
  <c r="H7130" i="95"/>
  <c r="J7130" i="95" s="1"/>
  <c r="E7130" i="95"/>
  <c r="G7130" i="95" s="1"/>
  <c r="H7129" i="95"/>
  <c r="J7129" i="95" s="1"/>
  <c r="E7129" i="95"/>
  <c r="G7129" i="95" s="1"/>
  <c r="H7128" i="95"/>
  <c r="J7128" i="95" s="1"/>
  <c r="E7128" i="95"/>
  <c r="G7128" i="95" s="1"/>
  <c r="H7127" i="95"/>
  <c r="J7127" i="95" s="1"/>
  <c r="E7127" i="95"/>
  <c r="G7127" i="95" s="1"/>
  <c r="H7126" i="95"/>
  <c r="E7126" i="95"/>
  <c r="G7126" i="95" s="1"/>
  <c r="H7125" i="95"/>
  <c r="E7125" i="95"/>
  <c r="G7125" i="95" s="1"/>
  <c r="H7124" i="95"/>
  <c r="E7124" i="95"/>
  <c r="G7124" i="95" s="1"/>
  <c r="H7123" i="95"/>
  <c r="E7123" i="95"/>
  <c r="G7123" i="95" s="1"/>
  <c r="H7122" i="95"/>
  <c r="E7122" i="95"/>
  <c r="G7122" i="95" s="1"/>
  <c r="H7121" i="95"/>
  <c r="E7121" i="95"/>
  <c r="G7121" i="95" s="1"/>
  <c r="H7120" i="95"/>
  <c r="E7120" i="95"/>
  <c r="G7120" i="95" s="1"/>
  <c r="H7119" i="95"/>
  <c r="G7119" i="95"/>
  <c r="E7119" i="95"/>
  <c r="H7118" i="95"/>
  <c r="E7118" i="95"/>
  <c r="G7118" i="95" s="1"/>
  <c r="H7117" i="95"/>
  <c r="J7117" i="95" s="1"/>
  <c r="E7117" i="95"/>
  <c r="G7117" i="95" s="1"/>
  <c r="J7116" i="95"/>
  <c r="J7100" i="95"/>
  <c r="J7101" i="95" s="1"/>
  <c r="C7100" i="95"/>
  <c r="H7099" i="95"/>
  <c r="E7099" i="95"/>
  <c r="G7099" i="95" s="1"/>
  <c r="H7098" i="95"/>
  <c r="J7098" i="95" s="1"/>
  <c r="E7098" i="95"/>
  <c r="G7098" i="95" s="1"/>
  <c r="H7097" i="95"/>
  <c r="J7097" i="95" s="1"/>
  <c r="G7097" i="95"/>
  <c r="E7097" i="95"/>
  <c r="H7096" i="95"/>
  <c r="J7096" i="95" s="1"/>
  <c r="E7096" i="95"/>
  <c r="G7096" i="95" s="1"/>
  <c r="H7095" i="95"/>
  <c r="J7095" i="95" s="1"/>
  <c r="G7095" i="95"/>
  <c r="E7095" i="95"/>
  <c r="H7094" i="95"/>
  <c r="J7094" i="95" s="1"/>
  <c r="E7094" i="95"/>
  <c r="G7094" i="95" s="1"/>
  <c r="H7093" i="95"/>
  <c r="J7093" i="95" s="1"/>
  <c r="E7093" i="95"/>
  <c r="G7093" i="95" s="1"/>
  <c r="H7092" i="95"/>
  <c r="J7092" i="95" s="1"/>
  <c r="E7092" i="95"/>
  <c r="G7092" i="95" s="1"/>
  <c r="H7091" i="95"/>
  <c r="E7091" i="95"/>
  <c r="G7091" i="95" s="1"/>
  <c r="H7090" i="95"/>
  <c r="E7090" i="95"/>
  <c r="G7090" i="95" s="1"/>
  <c r="H7089" i="95"/>
  <c r="G7089" i="95"/>
  <c r="E7089" i="95"/>
  <c r="H7088" i="95"/>
  <c r="E7088" i="95"/>
  <c r="G7088" i="95" s="1"/>
  <c r="H7087" i="95"/>
  <c r="E7087" i="95"/>
  <c r="G7087" i="95" s="1"/>
  <c r="H7086" i="95"/>
  <c r="E7086" i="95"/>
  <c r="G7086" i="95" s="1"/>
  <c r="H7085" i="95"/>
  <c r="E7085" i="95"/>
  <c r="G7085" i="95" s="1"/>
  <c r="H7084" i="95"/>
  <c r="E7084" i="95"/>
  <c r="G7084" i="95" s="1"/>
  <c r="H7083" i="95"/>
  <c r="E7083" i="95"/>
  <c r="G7083" i="95" s="1"/>
  <c r="H7082" i="95"/>
  <c r="J7082" i="95" s="1"/>
  <c r="G7082" i="95"/>
  <c r="E7082" i="95"/>
  <c r="J7081" i="95"/>
  <c r="J7066" i="95"/>
  <c r="J7067" i="95" s="1"/>
  <c r="C7066" i="95"/>
  <c r="H7065" i="95"/>
  <c r="E7065" i="95"/>
  <c r="G7065" i="95" s="1"/>
  <c r="H7064" i="95"/>
  <c r="J7064" i="95" s="1"/>
  <c r="E7064" i="95"/>
  <c r="G7064" i="95" s="1"/>
  <c r="H7063" i="95"/>
  <c r="J7063" i="95" s="1"/>
  <c r="E7063" i="95"/>
  <c r="G7063" i="95" s="1"/>
  <c r="H7062" i="95"/>
  <c r="J7062" i="95" s="1"/>
  <c r="E7062" i="95"/>
  <c r="G7062" i="95" s="1"/>
  <c r="H7061" i="95"/>
  <c r="J7061" i="95" s="1"/>
  <c r="E7061" i="95"/>
  <c r="G7061" i="95" s="1"/>
  <c r="H7060" i="95"/>
  <c r="J7060" i="95" s="1"/>
  <c r="E7060" i="95"/>
  <c r="G7060" i="95" s="1"/>
  <c r="H7059" i="95"/>
  <c r="J7059" i="95" s="1"/>
  <c r="E7059" i="95"/>
  <c r="G7059" i="95" s="1"/>
  <c r="H7058" i="95"/>
  <c r="J7058" i="95" s="1"/>
  <c r="E7058" i="95"/>
  <c r="G7058" i="95" s="1"/>
  <c r="H7057" i="95"/>
  <c r="E7057" i="95"/>
  <c r="G7057" i="95" s="1"/>
  <c r="H7056" i="95"/>
  <c r="E7056" i="95"/>
  <c r="G7056" i="95" s="1"/>
  <c r="H7055" i="95"/>
  <c r="E7055" i="95"/>
  <c r="G7055" i="95" s="1"/>
  <c r="H7054" i="95"/>
  <c r="E7054" i="95"/>
  <c r="G7054" i="95" s="1"/>
  <c r="H7053" i="95"/>
  <c r="E7053" i="95"/>
  <c r="G7053" i="95" s="1"/>
  <c r="H7052" i="95"/>
  <c r="E7052" i="95"/>
  <c r="G7052" i="95" s="1"/>
  <c r="H7051" i="95"/>
  <c r="E7051" i="95"/>
  <c r="G7051" i="95" s="1"/>
  <c r="H7050" i="95"/>
  <c r="G7050" i="95"/>
  <c r="E7050" i="95"/>
  <c r="H7049" i="95"/>
  <c r="E7049" i="95"/>
  <c r="G7049" i="95" s="1"/>
  <c r="H7048" i="95"/>
  <c r="J7048" i="95" s="1"/>
  <c r="E7048" i="95"/>
  <c r="G7048" i="95" s="1"/>
  <c r="J7047" i="95"/>
  <c r="J7031" i="95"/>
  <c r="J7032" i="95" s="1"/>
  <c r="C7031" i="95"/>
  <c r="H7030" i="95"/>
  <c r="E7030" i="95"/>
  <c r="G7030" i="95" s="1"/>
  <c r="H7029" i="95"/>
  <c r="J7029" i="95" s="1"/>
  <c r="E7029" i="95"/>
  <c r="G7029" i="95" s="1"/>
  <c r="H7028" i="95"/>
  <c r="J7028" i="95" s="1"/>
  <c r="E7028" i="95"/>
  <c r="G7028" i="95" s="1"/>
  <c r="H7027" i="95"/>
  <c r="J7027" i="95" s="1"/>
  <c r="E7027" i="95"/>
  <c r="G7027" i="95" s="1"/>
  <c r="H7026" i="95"/>
  <c r="J7026" i="95" s="1"/>
  <c r="E7026" i="95"/>
  <c r="G7026" i="95" s="1"/>
  <c r="H7025" i="95"/>
  <c r="J7025" i="95" s="1"/>
  <c r="E7025" i="95"/>
  <c r="G7025" i="95" s="1"/>
  <c r="H7024" i="95"/>
  <c r="J7024" i="95" s="1"/>
  <c r="E7024" i="95"/>
  <c r="G7024" i="95" s="1"/>
  <c r="H7023" i="95"/>
  <c r="J7023" i="95" s="1"/>
  <c r="E7023" i="95"/>
  <c r="G7023" i="95" s="1"/>
  <c r="H7022" i="95"/>
  <c r="G7022" i="95"/>
  <c r="E7022" i="95"/>
  <c r="H7021" i="95"/>
  <c r="E7021" i="95"/>
  <c r="G7021" i="95" s="1"/>
  <c r="H7020" i="95"/>
  <c r="G7020" i="95"/>
  <c r="E7020" i="95"/>
  <c r="H7019" i="95"/>
  <c r="G7019" i="95"/>
  <c r="E7019" i="95"/>
  <c r="H7018" i="95"/>
  <c r="E7018" i="95"/>
  <c r="G7018" i="95" s="1"/>
  <c r="H7017" i="95"/>
  <c r="E7017" i="95"/>
  <c r="G7017" i="95" s="1"/>
  <c r="H7016" i="95"/>
  <c r="E7016" i="95"/>
  <c r="G7016" i="95" s="1"/>
  <c r="H7015" i="95"/>
  <c r="E7015" i="95"/>
  <c r="G7015" i="95" s="1"/>
  <c r="H7014" i="95"/>
  <c r="E7014" i="95"/>
  <c r="G7014" i="95" s="1"/>
  <c r="H7013" i="95"/>
  <c r="J7013" i="95" s="1"/>
  <c r="E7013" i="95"/>
  <c r="G7013" i="95" s="1"/>
  <c r="J7012" i="95"/>
  <c r="J6998" i="95"/>
  <c r="J6999" i="95" s="1"/>
  <c r="C6998" i="95"/>
  <c r="H6997" i="95"/>
  <c r="E6997" i="95"/>
  <c r="G6997" i="95" s="1"/>
  <c r="H6996" i="95"/>
  <c r="J6996" i="95" s="1"/>
  <c r="E6996" i="95"/>
  <c r="G6996" i="95" s="1"/>
  <c r="H6995" i="95"/>
  <c r="J6995" i="95" s="1"/>
  <c r="E6995" i="95"/>
  <c r="G6995" i="95" s="1"/>
  <c r="H6994" i="95"/>
  <c r="J6994" i="95" s="1"/>
  <c r="E6994" i="95"/>
  <c r="G6994" i="95" s="1"/>
  <c r="H6993" i="95"/>
  <c r="J6993" i="95" s="1"/>
  <c r="E6993" i="95"/>
  <c r="G6993" i="95" s="1"/>
  <c r="H6992" i="95"/>
  <c r="J6992" i="95" s="1"/>
  <c r="E6992" i="95"/>
  <c r="G6992" i="95" s="1"/>
  <c r="H6991" i="95"/>
  <c r="J6991" i="95" s="1"/>
  <c r="E6991" i="95"/>
  <c r="G6991" i="95" s="1"/>
  <c r="H6990" i="95"/>
  <c r="J6990" i="95" s="1"/>
  <c r="E6990" i="95"/>
  <c r="G6990" i="95" s="1"/>
  <c r="H6989" i="95"/>
  <c r="E6989" i="95"/>
  <c r="G6989" i="95" s="1"/>
  <c r="H6988" i="95"/>
  <c r="E6988" i="95"/>
  <c r="G6988" i="95" s="1"/>
  <c r="H6987" i="95"/>
  <c r="E6987" i="95"/>
  <c r="G6987" i="95" s="1"/>
  <c r="H6986" i="95"/>
  <c r="E6986" i="95"/>
  <c r="G6986" i="95" s="1"/>
  <c r="H6985" i="95"/>
  <c r="E6985" i="95"/>
  <c r="G6985" i="95" s="1"/>
  <c r="H6984" i="95"/>
  <c r="E6984" i="95"/>
  <c r="G6984" i="95" s="1"/>
  <c r="H6983" i="95"/>
  <c r="E6983" i="95"/>
  <c r="G6983" i="95" s="1"/>
  <c r="H6982" i="95"/>
  <c r="E6982" i="95"/>
  <c r="G6982" i="95" s="1"/>
  <c r="H6981" i="95"/>
  <c r="E6981" i="95"/>
  <c r="G6981" i="95" s="1"/>
  <c r="H6980" i="95"/>
  <c r="J6980" i="95" s="1"/>
  <c r="E6980" i="95"/>
  <c r="J6979" i="95"/>
  <c r="J6965" i="95"/>
  <c r="J6966" i="95" s="1"/>
  <c r="C6965" i="95"/>
  <c r="H6964" i="95"/>
  <c r="E6964" i="95"/>
  <c r="G6964" i="95" s="1"/>
  <c r="H6963" i="95"/>
  <c r="J6963" i="95" s="1"/>
  <c r="E6963" i="95"/>
  <c r="G6963" i="95" s="1"/>
  <c r="H6962" i="95"/>
  <c r="J6962" i="95" s="1"/>
  <c r="E6962" i="95"/>
  <c r="G6962" i="95" s="1"/>
  <c r="H6961" i="95"/>
  <c r="J6961" i="95" s="1"/>
  <c r="E6961" i="95"/>
  <c r="G6961" i="95" s="1"/>
  <c r="H6960" i="95"/>
  <c r="J6960" i="95" s="1"/>
  <c r="E6960" i="95"/>
  <c r="G6960" i="95" s="1"/>
  <c r="H6959" i="95"/>
  <c r="J6959" i="95" s="1"/>
  <c r="E6959" i="95"/>
  <c r="G6959" i="95" s="1"/>
  <c r="H6958" i="95"/>
  <c r="J6958" i="95" s="1"/>
  <c r="E6958" i="95"/>
  <c r="G6958" i="95" s="1"/>
  <c r="H6957" i="95"/>
  <c r="J6957" i="95" s="1"/>
  <c r="E6957" i="95"/>
  <c r="G6957" i="95" s="1"/>
  <c r="H6956" i="95"/>
  <c r="E6956" i="95"/>
  <c r="G6956" i="95" s="1"/>
  <c r="H6955" i="95"/>
  <c r="E6955" i="95"/>
  <c r="G6955" i="95" s="1"/>
  <c r="H6954" i="95"/>
  <c r="G6954" i="95"/>
  <c r="E6954" i="95"/>
  <c r="H6953" i="95"/>
  <c r="E6953" i="95"/>
  <c r="G6953" i="95" s="1"/>
  <c r="H6952" i="95"/>
  <c r="G6952" i="95"/>
  <c r="E6952" i="95"/>
  <c r="H6951" i="95"/>
  <c r="E6951" i="95"/>
  <c r="G6951" i="95" s="1"/>
  <c r="H6950" i="95"/>
  <c r="E6950" i="95"/>
  <c r="G6950" i="95" s="1"/>
  <c r="H6949" i="95"/>
  <c r="E6949" i="95"/>
  <c r="G6949" i="95" s="1"/>
  <c r="H6948" i="95"/>
  <c r="E6948" i="95"/>
  <c r="G6948" i="95" s="1"/>
  <c r="H6947" i="95"/>
  <c r="J6947" i="95" s="1"/>
  <c r="G6947" i="95"/>
  <c r="E6947" i="95"/>
  <c r="J6946" i="95"/>
  <c r="J6932" i="95"/>
  <c r="J6933" i="95" s="1"/>
  <c r="C6932" i="95"/>
  <c r="H6931" i="95"/>
  <c r="E6931" i="95"/>
  <c r="G6931" i="95" s="1"/>
  <c r="H6930" i="95"/>
  <c r="J6930" i="95" s="1"/>
  <c r="E6930" i="95"/>
  <c r="G6930" i="95" s="1"/>
  <c r="H6929" i="95"/>
  <c r="J6929" i="95" s="1"/>
  <c r="E6929" i="95"/>
  <c r="G6929" i="95" s="1"/>
  <c r="H6928" i="95"/>
  <c r="J6928" i="95" s="1"/>
  <c r="E6928" i="95"/>
  <c r="G6928" i="95" s="1"/>
  <c r="H6927" i="95"/>
  <c r="J6927" i="95" s="1"/>
  <c r="E6927" i="95"/>
  <c r="G6927" i="95" s="1"/>
  <c r="H6926" i="95"/>
  <c r="J6926" i="95" s="1"/>
  <c r="E6926" i="95"/>
  <c r="G6926" i="95" s="1"/>
  <c r="H6925" i="95"/>
  <c r="J6925" i="95" s="1"/>
  <c r="E6925" i="95"/>
  <c r="G6925" i="95" s="1"/>
  <c r="H6924" i="95"/>
  <c r="J6924" i="95" s="1"/>
  <c r="E6924" i="95"/>
  <c r="G6924" i="95" s="1"/>
  <c r="H6923" i="95"/>
  <c r="E6923" i="95"/>
  <c r="G6923" i="95" s="1"/>
  <c r="H6922" i="95"/>
  <c r="E6922" i="95"/>
  <c r="G6922" i="95" s="1"/>
  <c r="H6921" i="95"/>
  <c r="E6921" i="95"/>
  <c r="G6921" i="95" s="1"/>
  <c r="H6920" i="95"/>
  <c r="E6920" i="95"/>
  <c r="G6920" i="95" s="1"/>
  <c r="H6919" i="95"/>
  <c r="E6919" i="95"/>
  <c r="G6919" i="95" s="1"/>
  <c r="H6918" i="95"/>
  <c r="E6918" i="95"/>
  <c r="G6918" i="95" s="1"/>
  <c r="H6917" i="95"/>
  <c r="E6917" i="95"/>
  <c r="G6917" i="95" s="1"/>
  <c r="H6916" i="95"/>
  <c r="E6916" i="95"/>
  <c r="G6916" i="95" s="1"/>
  <c r="H6915" i="95"/>
  <c r="E6915" i="95"/>
  <c r="G6915" i="95" s="1"/>
  <c r="H6914" i="95"/>
  <c r="J6914" i="95" s="1"/>
  <c r="E6914" i="95"/>
  <c r="J6913" i="95"/>
  <c r="J6899" i="95"/>
  <c r="J6900" i="95" s="1"/>
  <c r="C6899" i="95"/>
  <c r="H6898" i="95"/>
  <c r="E6898" i="95"/>
  <c r="G6898" i="95" s="1"/>
  <c r="H6897" i="95"/>
  <c r="J6897" i="95" s="1"/>
  <c r="E6897" i="95"/>
  <c r="G6897" i="95" s="1"/>
  <c r="H6896" i="95"/>
  <c r="J6896" i="95" s="1"/>
  <c r="G6896" i="95"/>
  <c r="E6896" i="95"/>
  <c r="H6895" i="95"/>
  <c r="J6895" i="95" s="1"/>
  <c r="E6895" i="95"/>
  <c r="G6895" i="95" s="1"/>
  <c r="H6894" i="95"/>
  <c r="J6894" i="95" s="1"/>
  <c r="E6894" i="95"/>
  <c r="G6894" i="95" s="1"/>
  <c r="H6893" i="95"/>
  <c r="J6893" i="95" s="1"/>
  <c r="E6893" i="95"/>
  <c r="G6893" i="95" s="1"/>
  <c r="H6892" i="95"/>
  <c r="J6892" i="95" s="1"/>
  <c r="G6892" i="95"/>
  <c r="E6892" i="95"/>
  <c r="H6891" i="95"/>
  <c r="J6891" i="95" s="1"/>
  <c r="E6891" i="95"/>
  <c r="G6891" i="95" s="1"/>
  <c r="H6890" i="95"/>
  <c r="E6890" i="95"/>
  <c r="G6890" i="95" s="1"/>
  <c r="H6889" i="95"/>
  <c r="E6889" i="95"/>
  <c r="G6889" i="95" s="1"/>
  <c r="H6888" i="95"/>
  <c r="E6888" i="95"/>
  <c r="G6888" i="95" s="1"/>
  <c r="H6887" i="95"/>
  <c r="E6887" i="95"/>
  <c r="G6887" i="95" s="1"/>
  <c r="H6886" i="95"/>
  <c r="E6886" i="95"/>
  <c r="G6886" i="95" s="1"/>
  <c r="H6885" i="95"/>
  <c r="E6885" i="95"/>
  <c r="G6885" i="95" s="1"/>
  <c r="H6884" i="95"/>
  <c r="E6884" i="95"/>
  <c r="G6884" i="95" s="1"/>
  <c r="H6883" i="95"/>
  <c r="E6883" i="95"/>
  <c r="G6883" i="95" s="1"/>
  <c r="H6882" i="95"/>
  <c r="E6882" i="95"/>
  <c r="G6882" i="95" s="1"/>
  <c r="H6881" i="95"/>
  <c r="J6881" i="95" s="1"/>
  <c r="E6881" i="95"/>
  <c r="G6881" i="95" s="1"/>
  <c r="J6880" i="95"/>
  <c r="J6866" i="95"/>
  <c r="J6867" i="95" s="1"/>
  <c r="C6866" i="95"/>
  <c r="H6865" i="95"/>
  <c r="E6865" i="95"/>
  <c r="G6865" i="95" s="1"/>
  <c r="H6864" i="95"/>
  <c r="J6864" i="95" s="1"/>
  <c r="G6864" i="95"/>
  <c r="E6864" i="95"/>
  <c r="H6863" i="95"/>
  <c r="J6863" i="95" s="1"/>
  <c r="E6863" i="95"/>
  <c r="G6863" i="95" s="1"/>
  <c r="H6862" i="95"/>
  <c r="J6862" i="95" s="1"/>
  <c r="G6862" i="95"/>
  <c r="E6862" i="95"/>
  <c r="H6861" i="95"/>
  <c r="J6861" i="95" s="1"/>
  <c r="E6861" i="95"/>
  <c r="G6861" i="95" s="1"/>
  <c r="H6860" i="95"/>
  <c r="J6860" i="95" s="1"/>
  <c r="E6860" i="95"/>
  <c r="G6860" i="95" s="1"/>
  <c r="H6859" i="95"/>
  <c r="J6859" i="95" s="1"/>
  <c r="E6859" i="95"/>
  <c r="G6859" i="95" s="1"/>
  <c r="H6858" i="95"/>
  <c r="J6858" i="95" s="1"/>
  <c r="E6858" i="95"/>
  <c r="G6858" i="95" s="1"/>
  <c r="H6857" i="95"/>
  <c r="G6857" i="95"/>
  <c r="E6857" i="95"/>
  <c r="H6856" i="95"/>
  <c r="E6856" i="95"/>
  <c r="G6856" i="95" s="1"/>
  <c r="H6855" i="95"/>
  <c r="E6855" i="95"/>
  <c r="G6855" i="95" s="1"/>
  <c r="H6854" i="95"/>
  <c r="E6854" i="95"/>
  <c r="G6854" i="95" s="1"/>
  <c r="H6853" i="95"/>
  <c r="E6853" i="95"/>
  <c r="G6853" i="95" s="1"/>
  <c r="H6852" i="95"/>
  <c r="E6852" i="95"/>
  <c r="G6852" i="95" s="1"/>
  <c r="H6851" i="95"/>
  <c r="E6851" i="95"/>
  <c r="G6851" i="95" s="1"/>
  <c r="H6850" i="95"/>
  <c r="E6850" i="95"/>
  <c r="G6850" i="95" s="1"/>
  <c r="H6849" i="95"/>
  <c r="E6849" i="95"/>
  <c r="G6849" i="95" s="1"/>
  <c r="H6848" i="95"/>
  <c r="J6848" i="95" s="1"/>
  <c r="E6848" i="95"/>
  <c r="G6848" i="95" s="1"/>
  <c r="J6847" i="95"/>
  <c r="J6833" i="95"/>
  <c r="J6834" i="95" s="1"/>
  <c r="C6833" i="95"/>
  <c r="H6832" i="95"/>
  <c r="E6832" i="95"/>
  <c r="G6832" i="95" s="1"/>
  <c r="H6831" i="95"/>
  <c r="J6831" i="95" s="1"/>
  <c r="E6831" i="95"/>
  <c r="G6831" i="95" s="1"/>
  <c r="H6830" i="95"/>
  <c r="J6830" i="95" s="1"/>
  <c r="E6830" i="95"/>
  <c r="G6830" i="95" s="1"/>
  <c r="H6829" i="95"/>
  <c r="J6829" i="95" s="1"/>
  <c r="E6829" i="95"/>
  <c r="G6829" i="95" s="1"/>
  <c r="J6828" i="95"/>
  <c r="H6828" i="95"/>
  <c r="E6828" i="95"/>
  <c r="G6828" i="95" s="1"/>
  <c r="H6827" i="95"/>
  <c r="J6827" i="95" s="1"/>
  <c r="E6827" i="95"/>
  <c r="G6827" i="95" s="1"/>
  <c r="H6826" i="95"/>
  <c r="J6826" i="95" s="1"/>
  <c r="E6826" i="95"/>
  <c r="G6826" i="95" s="1"/>
  <c r="H6825" i="95"/>
  <c r="J6825" i="95" s="1"/>
  <c r="E6825" i="95"/>
  <c r="G6825" i="95" s="1"/>
  <c r="H6824" i="95"/>
  <c r="E6824" i="95"/>
  <c r="G6824" i="95" s="1"/>
  <c r="H6823" i="95"/>
  <c r="E6823" i="95"/>
  <c r="G6823" i="95" s="1"/>
  <c r="H6822" i="95"/>
  <c r="E6822" i="95"/>
  <c r="G6822" i="95" s="1"/>
  <c r="H6821" i="95"/>
  <c r="E6821" i="95"/>
  <c r="G6821" i="95" s="1"/>
  <c r="H6820" i="95"/>
  <c r="E6820" i="95"/>
  <c r="G6820" i="95" s="1"/>
  <c r="H6819" i="95"/>
  <c r="E6819" i="95"/>
  <c r="G6819" i="95" s="1"/>
  <c r="H6818" i="95"/>
  <c r="E6818" i="95"/>
  <c r="G6818" i="95" s="1"/>
  <c r="H6817" i="95"/>
  <c r="E6817" i="95"/>
  <c r="G6817" i="95" s="1"/>
  <c r="H6816" i="95"/>
  <c r="E6816" i="95"/>
  <c r="G6816" i="95" s="1"/>
  <c r="H6815" i="95"/>
  <c r="J6815" i="95" s="1"/>
  <c r="E6815" i="95"/>
  <c r="G6815" i="95" s="1"/>
  <c r="J6814" i="95"/>
  <c r="J6800" i="95"/>
  <c r="J6801" i="95" s="1"/>
  <c r="C6800" i="95"/>
  <c r="H6799" i="95"/>
  <c r="E6799" i="95"/>
  <c r="G6799" i="95" s="1"/>
  <c r="H6798" i="95"/>
  <c r="J6798" i="95" s="1"/>
  <c r="E6798" i="95"/>
  <c r="G6798" i="95" s="1"/>
  <c r="H6797" i="95"/>
  <c r="J6797" i="95" s="1"/>
  <c r="E6797" i="95"/>
  <c r="G6797" i="95" s="1"/>
  <c r="J6796" i="95"/>
  <c r="H6796" i="95"/>
  <c r="E6796" i="95"/>
  <c r="G6796" i="95" s="1"/>
  <c r="H6795" i="95"/>
  <c r="J6795" i="95" s="1"/>
  <c r="E6795" i="95"/>
  <c r="G6795" i="95" s="1"/>
  <c r="J6794" i="95"/>
  <c r="H6794" i="95"/>
  <c r="E6794" i="95"/>
  <c r="G6794" i="95" s="1"/>
  <c r="H6793" i="95"/>
  <c r="J6793" i="95" s="1"/>
  <c r="E6793" i="95"/>
  <c r="G6793" i="95" s="1"/>
  <c r="H6792" i="95"/>
  <c r="J6792" i="95" s="1"/>
  <c r="E6792" i="95"/>
  <c r="G6792" i="95" s="1"/>
  <c r="H6791" i="95"/>
  <c r="E6791" i="95"/>
  <c r="G6791" i="95" s="1"/>
  <c r="H6790" i="95"/>
  <c r="E6790" i="95"/>
  <c r="G6790" i="95" s="1"/>
  <c r="H6789" i="95"/>
  <c r="E6789" i="95"/>
  <c r="G6789" i="95" s="1"/>
  <c r="H6788" i="95"/>
  <c r="E6788" i="95"/>
  <c r="G6788" i="95" s="1"/>
  <c r="H6787" i="95"/>
  <c r="E6787" i="95"/>
  <c r="G6787" i="95" s="1"/>
  <c r="H6786" i="95"/>
  <c r="E6786" i="95"/>
  <c r="G6786" i="95" s="1"/>
  <c r="H6785" i="95"/>
  <c r="E6785" i="95"/>
  <c r="G6785" i="95" s="1"/>
  <c r="H6784" i="95"/>
  <c r="G6784" i="95"/>
  <c r="E6784" i="95"/>
  <c r="H6783" i="95"/>
  <c r="G6783" i="95"/>
  <c r="E6783" i="95"/>
  <c r="H6782" i="95"/>
  <c r="J6782" i="95" s="1"/>
  <c r="E6782" i="95"/>
  <c r="G6782" i="95" s="1"/>
  <c r="J6781" i="95"/>
  <c r="J6767" i="95"/>
  <c r="J6768" i="95" s="1"/>
  <c r="C6767" i="95"/>
  <c r="H6766" i="95"/>
  <c r="G6766" i="95"/>
  <c r="E6766" i="95"/>
  <c r="H6765" i="95"/>
  <c r="J6765" i="95" s="1"/>
  <c r="E6765" i="95"/>
  <c r="G6765" i="95" s="1"/>
  <c r="H6764" i="95"/>
  <c r="J6764" i="95" s="1"/>
  <c r="E6764" i="95"/>
  <c r="G6764" i="95" s="1"/>
  <c r="H6763" i="95"/>
  <c r="J6763" i="95" s="1"/>
  <c r="E6763" i="95"/>
  <c r="G6763" i="95" s="1"/>
  <c r="H6762" i="95"/>
  <c r="J6762" i="95" s="1"/>
  <c r="E6762" i="95"/>
  <c r="G6762" i="95" s="1"/>
  <c r="H6761" i="95"/>
  <c r="J6761" i="95" s="1"/>
  <c r="E6761" i="95"/>
  <c r="G6761" i="95" s="1"/>
  <c r="H6760" i="95"/>
  <c r="J6760" i="95" s="1"/>
  <c r="G6760" i="95"/>
  <c r="E6760" i="95"/>
  <c r="H6759" i="95"/>
  <c r="J6759" i="95" s="1"/>
  <c r="E6759" i="95"/>
  <c r="G6759" i="95" s="1"/>
  <c r="H6758" i="95"/>
  <c r="E6758" i="95"/>
  <c r="G6758" i="95" s="1"/>
  <c r="H6757" i="95"/>
  <c r="E6757" i="95"/>
  <c r="G6757" i="95" s="1"/>
  <c r="H6756" i="95"/>
  <c r="G6756" i="95"/>
  <c r="E6756" i="95"/>
  <c r="H6755" i="95"/>
  <c r="E6755" i="95"/>
  <c r="G6755" i="95" s="1"/>
  <c r="H6754" i="95"/>
  <c r="E6754" i="95"/>
  <c r="G6754" i="95" s="1"/>
  <c r="H6753" i="95"/>
  <c r="E6753" i="95"/>
  <c r="G6753" i="95" s="1"/>
  <c r="H6752" i="95"/>
  <c r="E6752" i="95"/>
  <c r="G6752" i="95" s="1"/>
  <c r="H6751" i="95"/>
  <c r="E6751" i="95"/>
  <c r="G6751" i="95" s="1"/>
  <c r="H6750" i="95"/>
  <c r="E6750" i="95"/>
  <c r="G6750" i="95" s="1"/>
  <c r="H6749" i="95"/>
  <c r="J6749" i="95" s="1"/>
  <c r="G6749" i="95"/>
  <c r="E6749" i="95"/>
  <c r="J6748" i="95"/>
  <c r="J6734" i="95"/>
  <c r="J6735" i="95" s="1"/>
  <c r="C6734" i="95"/>
  <c r="H6733" i="95"/>
  <c r="E6733" i="95"/>
  <c r="G6733" i="95" s="1"/>
  <c r="H6732" i="95"/>
  <c r="J6732" i="95" s="1"/>
  <c r="E6732" i="95"/>
  <c r="G6732" i="95" s="1"/>
  <c r="H6731" i="95"/>
  <c r="J6731" i="95" s="1"/>
  <c r="E6731" i="95"/>
  <c r="G6731" i="95" s="1"/>
  <c r="H6730" i="95"/>
  <c r="J6730" i="95" s="1"/>
  <c r="E6730" i="95"/>
  <c r="G6730" i="95" s="1"/>
  <c r="H6729" i="95"/>
  <c r="J6729" i="95" s="1"/>
  <c r="E6729" i="95"/>
  <c r="G6729" i="95" s="1"/>
  <c r="H6728" i="95"/>
  <c r="J6728" i="95" s="1"/>
  <c r="E6728" i="95"/>
  <c r="G6728" i="95" s="1"/>
  <c r="H6727" i="95"/>
  <c r="J6727" i="95" s="1"/>
  <c r="E6727" i="95"/>
  <c r="G6727" i="95" s="1"/>
  <c r="J6726" i="95"/>
  <c r="H6726" i="95"/>
  <c r="E6726" i="95"/>
  <c r="G6726" i="95" s="1"/>
  <c r="H6725" i="95"/>
  <c r="E6725" i="95"/>
  <c r="G6725" i="95" s="1"/>
  <c r="H6724" i="95"/>
  <c r="E6724" i="95"/>
  <c r="G6724" i="95" s="1"/>
  <c r="H6723" i="95"/>
  <c r="E6723" i="95"/>
  <c r="G6723" i="95" s="1"/>
  <c r="H6722" i="95"/>
  <c r="E6722" i="95"/>
  <c r="G6722" i="95" s="1"/>
  <c r="H6721" i="95"/>
  <c r="E6721" i="95"/>
  <c r="G6721" i="95" s="1"/>
  <c r="H6720" i="95"/>
  <c r="E6720" i="95"/>
  <c r="G6720" i="95" s="1"/>
  <c r="H6719" i="95"/>
  <c r="G6719" i="95"/>
  <c r="E6719" i="95"/>
  <c r="H6718" i="95"/>
  <c r="E6718" i="95"/>
  <c r="G6718" i="95" s="1"/>
  <c r="H6717" i="95"/>
  <c r="G6717" i="95"/>
  <c r="E6717" i="95"/>
  <c r="J6716" i="95"/>
  <c r="H6716" i="95"/>
  <c r="E6716" i="95"/>
  <c r="G6716" i="95" s="1"/>
  <c r="J6715" i="95"/>
  <c r="J6701" i="95"/>
  <c r="J6702" i="95" s="1"/>
  <c r="C6701" i="95"/>
  <c r="H6700" i="95"/>
  <c r="E6700" i="95"/>
  <c r="G6700" i="95" s="1"/>
  <c r="H6699" i="95"/>
  <c r="J6699" i="95" s="1"/>
  <c r="E6699" i="95"/>
  <c r="G6699" i="95" s="1"/>
  <c r="H6698" i="95"/>
  <c r="J6698" i="95" s="1"/>
  <c r="E6698" i="95"/>
  <c r="G6698" i="95" s="1"/>
  <c r="H6697" i="95"/>
  <c r="J6697" i="95" s="1"/>
  <c r="E6697" i="95"/>
  <c r="G6697" i="95" s="1"/>
  <c r="H6696" i="95"/>
  <c r="J6696" i="95" s="1"/>
  <c r="G6696" i="95"/>
  <c r="E6696" i="95"/>
  <c r="H6695" i="95"/>
  <c r="J6695" i="95" s="1"/>
  <c r="E6695" i="95"/>
  <c r="G6695" i="95" s="1"/>
  <c r="H6694" i="95"/>
  <c r="J6694" i="95" s="1"/>
  <c r="E6694" i="95"/>
  <c r="G6694" i="95" s="1"/>
  <c r="J6693" i="95"/>
  <c r="H6693" i="95"/>
  <c r="E6693" i="95"/>
  <c r="G6693" i="95" s="1"/>
  <c r="H6692" i="95"/>
  <c r="E6692" i="95"/>
  <c r="G6692" i="95" s="1"/>
  <c r="H6691" i="95"/>
  <c r="E6691" i="95"/>
  <c r="G6691" i="95" s="1"/>
  <c r="H6690" i="95"/>
  <c r="E6690" i="95"/>
  <c r="G6690" i="95" s="1"/>
  <c r="H6689" i="95"/>
  <c r="G6689" i="95"/>
  <c r="E6689" i="95"/>
  <c r="H6688" i="95"/>
  <c r="G6688" i="95"/>
  <c r="E6688" i="95"/>
  <c r="H6687" i="95"/>
  <c r="G6687" i="95"/>
  <c r="E6687" i="95"/>
  <c r="H6686" i="95"/>
  <c r="E6686" i="95"/>
  <c r="G6686" i="95" s="1"/>
  <c r="H6685" i="95"/>
  <c r="E6685" i="95"/>
  <c r="G6685" i="95" s="1"/>
  <c r="H6684" i="95"/>
  <c r="E6684" i="95"/>
  <c r="G6684" i="95" s="1"/>
  <c r="H6683" i="95"/>
  <c r="J6683" i="95" s="1"/>
  <c r="E6683" i="95"/>
  <c r="G6683" i="95" s="1"/>
  <c r="J6682" i="95"/>
  <c r="J6668" i="95"/>
  <c r="J6669" i="95" s="1"/>
  <c r="C6668" i="95"/>
  <c r="H6667" i="95"/>
  <c r="E6667" i="95"/>
  <c r="G6667" i="95" s="1"/>
  <c r="H6666" i="95"/>
  <c r="J6666" i="95" s="1"/>
  <c r="E6666" i="95"/>
  <c r="G6666" i="95" s="1"/>
  <c r="H6665" i="95"/>
  <c r="J6665" i="95" s="1"/>
  <c r="E6665" i="95"/>
  <c r="G6665" i="95" s="1"/>
  <c r="H6664" i="95"/>
  <c r="J6664" i="95" s="1"/>
  <c r="E6664" i="95"/>
  <c r="G6664" i="95" s="1"/>
  <c r="H6663" i="95"/>
  <c r="J6663" i="95" s="1"/>
  <c r="E6663" i="95"/>
  <c r="G6663" i="95" s="1"/>
  <c r="H6662" i="95"/>
  <c r="J6662" i="95" s="1"/>
  <c r="E6662" i="95"/>
  <c r="G6662" i="95" s="1"/>
  <c r="H6661" i="95"/>
  <c r="J6661" i="95" s="1"/>
  <c r="E6661" i="95"/>
  <c r="G6661" i="95" s="1"/>
  <c r="H6660" i="95"/>
  <c r="J6660" i="95" s="1"/>
  <c r="E6660" i="95"/>
  <c r="G6660" i="95" s="1"/>
  <c r="H6659" i="95"/>
  <c r="E6659" i="95"/>
  <c r="G6659" i="95" s="1"/>
  <c r="H6658" i="95"/>
  <c r="E6658" i="95"/>
  <c r="G6658" i="95" s="1"/>
  <c r="H6657" i="95"/>
  <c r="E6657" i="95"/>
  <c r="G6657" i="95" s="1"/>
  <c r="H6656" i="95"/>
  <c r="E6656" i="95"/>
  <c r="G6656" i="95" s="1"/>
  <c r="H6655" i="95"/>
  <c r="E6655" i="95"/>
  <c r="G6655" i="95" s="1"/>
  <c r="H6654" i="95"/>
  <c r="E6654" i="95"/>
  <c r="G6654" i="95" s="1"/>
  <c r="H6653" i="95"/>
  <c r="E6653" i="95"/>
  <c r="G6653" i="95" s="1"/>
  <c r="H6652" i="95"/>
  <c r="E6652" i="95"/>
  <c r="G6652" i="95" s="1"/>
  <c r="H6651" i="95"/>
  <c r="E6651" i="95"/>
  <c r="G6651" i="95" s="1"/>
  <c r="H6650" i="95"/>
  <c r="J6650" i="95" s="1"/>
  <c r="E6650" i="95"/>
  <c r="G6650" i="95" s="1"/>
  <c r="J6649" i="95"/>
  <c r="J6635" i="95"/>
  <c r="J6636" i="95" s="1"/>
  <c r="C6635" i="95"/>
  <c r="H6634" i="95"/>
  <c r="G6634" i="95"/>
  <c r="E6634" i="95"/>
  <c r="H6633" i="95"/>
  <c r="J6633" i="95" s="1"/>
  <c r="E6633" i="95"/>
  <c r="G6633" i="95" s="1"/>
  <c r="H6632" i="95"/>
  <c r="J6632" i="95" s="1"/>
  <c r="E6632" i="95"/>
  <c r="G6632" i="95" s="1"/>
  <c r="H6631" i="95"/>
  <c r="J6631" i="95" s="1"/>
  <c r="E6631" i="95"/>
  <c r="G6631" i="95" s="1"/>
  <c r="H6630" i="95"/>
  <c r="J6630" i="95" s="1"/>
  <c r="E6630" i="95"/>
  <c r="G6630" i="95" s="1"/>
  <c r="H6629" i="95"/>
  <c r="J6629" i="95" s="1"/>
  <c r="E6629" i="95"/>
  <c r="G6629" i="95" s="1"/>
  <c r="H6628" i="95"/>
  <c r="J6628" i="95" s="1"/>
  <c r="E6628" i="95"/>
  <c r="G6628" i="95" s="1"/>
  <c r="H6627" i="95"/>
  <c r="J6627" i="95" s="1"/>
  <c r="E6627" i="95"/>
  <c r="G6627" i="95" s="1"/>
  <c r="H6626" i="95"/>
  <c r="E6626" i="95"/>
  <c r="G6626" i="95" s="1"/>
  <c r="H6625" i="95"/>
  <c r="E6625" i="95"/>
  <c r="G6625" i="95" s="1"/>
  <c r="H6624" i="95"/>
  <c r="G6624" i="95"/>
  <c r="E6624" i="95"/>
  <c r="H6623" i="95"/>
  <c r="E6623" i="95"/>
  <c r="G6623" i="95" s="1"/>
  <c r="H6622" i="95"/>
  <c r="E6622" i="95"/>
  <c r="G6622" i="95" s="1"/>
  <c r="H6621" i="95"/>
  <c r="E6621" i="95"/>
  <c r="G6621" i="95" s="1"/>
  <c r="H6620" i="95"/>
  <c r="E6620" i="95"/>
  <c r="G6620" i="95" s="1"/>
  <c r="H6619" i="95"/>
  <c r="E6619" i="95"/>
  <c r="G6619" i="95" s="1"/>
  <c r="H6618" i="95"/>
  <c r="E6618" i="95"/>
  <c r="G6618" i="95" s="1"/>
  <c r="H6617" i="95"/>
  <c r="J6617" i="95" s="1"/>
  <c r="E6617" i="95"/>
  <c r="G6617" i="95" s="1"/>
  <c r="J6616" i="95"/>
  <c r="J6602" i="95"/>
  <c r="J6603" i="95" s="1"/>
  <c r="C6602" i="95"/>
  <c r="H6601" i="95"/>
  <c r="E6601" i="95"/>
  <c r="G6601" i="95" s="1"/>
  <c r="H6600" i="95"/>
  <c r="J6600" i="95" s="1"/>
  <c r="E6600" i="95"/>
  <c r="G6600" i="95" s="1"/>
  <c r="H6599" i="95"/>
  <c r="J6599" i="95" s="1"/>
  <c r="E6599" i="95"/>
  <c r="G6599" i="95" s="1"/>
  <c r="H6598" i="95"/>
  <c r="J6598" i="95" s="1"/>
  <c r="E6598" i="95"/>
  <c r="G6598" i="95" s="1"/>
  <c r="H6597" i="95"/>
  <c r="J6597" i="95" s="1"/>
  <c r="E6597" i="95"/>
  <c r="G6597" i="95" s="1"/>
  <c r="H6596" i="95"/>
  <c r="J6596" i="95" s="1"/>
  <c r="E6596" i="95"/>
  <c r="G6596" i="95" s="1"/>
  <c r="J6595" i="95"/>
  <c r="H6595" i="95"/>
  <c r="E6595" i="95"/>
  <c r="G6595" i="95" s="1"/>
  <c r="J6594" i="95"/>
  <c r="H6594" i="95"/>
  <c r="E6594" i="95"/>
  <c r="G6594" i="95" s="1"/>
  <c r="H6593" i="95"/>
  <c r="E6593" i="95"/>
  <c r="G6593" i="95" s="1"/>
  <c r="H6592" i="95"/>
  <c r="E6592" i="95"/>
  <c r="G6592" i="95" s="1"/>
  <c r="H6591" i="95"/>
  <c r="E6591" i="95"/>
  <c r="G6591" i="95" s="1"/>
  <c r="H6590" i="95"/>
  <c r="E6590" i="95"/>
  <c r="G6590" i="95" s="1"/>
  <c r="H6589" i="95"/>
  <c r="E6589" i="95"/>
  <c r="G6589" i="95" s="1"/>
  <c r="H6588" i="95"/>
  <c r="G6588" i="95"/>
  <c r="E6588" i="95"/>
  <c r="H6587" i="95"/>
  <c r="E6587" i="95"/>
  <c r="G6587" i="95" s="1"/>
  <c r="H6586" i="95"/>
  <c r="E6586" i="95"/>
  <c r="G6586" i="95" s="1"/>
  <c r="H6585" i="95"/>
  <c r="G6585" i="95"/>
  <c r="E6585" i="95"/>
  <c r="H6584" i="95"/>
  <c r="J6584" i="95" s="1"/>
  <c r="E6584" i="95"/>
  <c r="G6584" i="95" s="1"/>
  <c r="J6583" i="95"/>
  <c r="J6569" i="95"/>
  <c r="J6570" i="95" s="1"/>
  <c r="C6569" i="95"/>
  <c r="H6568" i="95"/>
  <c r="E6568" i="95"/>
  <c r="G6568" i="95" s="1"/>
  <c r="H6567" i="95"/>
  <c r="J6567" i="95" s="1"/>
  <c r="E6567" i="95"/>
  <c r="G6567" i="95" s="1"/>
  <c r="H6566" i="95"/>
  <c r="J6566" i="95" s="1"/>
  <c r="E6566" i="95"/>
  <c r="G6566" i="95" s="1"/>
  <c r="H6565" i="95"/>
  <c r="J6565" i="95" s="1"/>
  <c r="E6565" i="95"/>
  <c r="G6565" i="95" s="1"/>
  <c r="H6564" i="95"/>
  <c r="J6564" i="95" s="1"/>
  <c r="E6564" i="95"/>
  <c r="G6564" i="95" s="1"/>
  <c r="H6563" i="95"/>
  <c r="J6563" i="95" s="1"/>
  <c r="E6563" i="95"/>
  <c r="G6563" i="95" s="1"/>
  <c r="H6562" i="95"/>
  <c r="J6562" i="95" s="1"/>
  <c r="E6562" i="95"/>
  <c r="G6562" i="95" s="1"/>
  <c r="J6561" i="95"/>
  <c r="H6561" i="95"/>
  <c r="E6561" i="95"/>
  <c r="G6561" i="95" s="1"/>
  <c r="H6560" i="95"/>
  <c r="E6560" i="95"/>
  <c r="G6560" i="95" s="1"/>
  <c r="H6559" i="95"/>
  <c r="E6559" i="95"/>
  <c r="G6559" i="95" s="1"/>
  <c r="H6558" i="95"/>
  <c r="E6558" i="95"/>
  <c r="G6558" i="95" s="1"/>
  <c r="H6557" i="95"/>
  <c r="E6557" i="95"/>
  <c r="G6557" i="95" s="1"/>
  <c r="H6556" i="95"/>
  <c r="E6556" i="95"/>
  <c r="G6556" i="95" s="1"/>
  <c r="H6555" i="95"/>
  <c r="G6555" i="95"/>
  <c r="E6555" i="95"/>
  <c r="H6554" i="95"/>
  <c r="E6554" i="95"/>
  <c r="G6554" i="95" s="1"/>
  <c r="H6553" i="95"/>
  <c r="E6553" i="95"/>
  <c r="G6553" i="95" s="1"/>
  <c r="H6552" i="95"/>
  <c r="E6552" i="95"/>
  <c r="G6552" i="95" s="1"/>
  <c r="H6551" i="95"/>
  <c r="J6551" i="95" s="1"/>
  <c r="E6551" i="95"/>
  <c r="G6551" i="95" s="1"/>
  <c r="J6550" i="95"/>
  <c r="J6537" i="95"/>
  <c r="J6536" i="95"/>
  <c r="C6536" i="95"/>
  <c r="H6535" i="95"/>
  <c r="E6535" i="95"/>
  <c r="G6535" i="95" s="1"/>
  <c r="H6534" i="95"/>
  <c r="J6534" i="95" s="1"/>
  <c r="E6534" i="95"/>
  <c r="G6534" i="95" s="1"/>
  <c r="J6533" i="95"/>
  <c r="H6533" i="95"/>
  <c r="E6533" i="95"/>
  <c r="G6533" i="95" s="1"/>
  <c r="H6532" i="95"/>
  <c r="J6532" i="95" s="1"/>
  <c r="E6532" i="95"/>
  <c r="G6532" i="95" s="1"/>
  <c r="H6531" i="95"/>
  <c r="J6531" i="95" s="1"/>
  <c r="E6531" i="95"/>
  <c r="G6531" i="95" s="1"/>
  <c r="H6530" i="95"/>
  <c r="J6530" i="95" s="1"/>
  <c r="E6530" i="95"/>
  <c r="G6530" i="95" s="1"/>
  <c r="H6529" i="95"/>
  <c r="J6529" i="95" s="1"/>
  <c r="E6529" i="95"/>
  <c r="G6529" i="95" s="1"/>
  <c r="H6528" i="95"/>
  <c r="J6528" i="95" s="1"/>
  <c r="E6528" i="95"/>
  <c r="G6528" i="95" s="1"/>
  <c r="H6527" i="95"/>
  <c r="E6527" i="95"/>
  <c r="G6527" i="95" s="1"/>
  <c r="H6526" i="95"/>
  <c r="E6526" i="95"/>
  <c r="G6526" i="95" s="1"/>
  <c r="H6525" i="95"/>
  <c r="E6525" i="95"/>
  <c r="G6525" i="95" s="1"/>
  <c r="H6524" i="95"/>
  <c r="E6524" i="95"/>
  <c r="G6524" i="95" s="1"/>
  <c r="H6523" i="95"/>
  <c r="E6523" i="95"/>
  <c r="G6523" i="95" s="1"/>
  <c r="H6522" i="95"/>
  <c r="E6522" i="95"/>
  <c r="G6522" i="95" s="1"/>
  <c r="H6521" i="95"/>
  <c r="E6521" i="95"/>
  <c r="G6521" i="95" s="1"/>
  <c r="H6520" i="95"/>
  <c r="E6520" i="95"/>
  <c r="G6520" i="95" s="1"/>
  <c r="H6519" i="95"/>
  <c r="E6519" i="95"/>
  <c r="G6519" i="95" s="1"/>
  <c r="H6518" i="95"/>
  <c r="J6518" i="95" s="1"/>
  <c r="E6518" i="95"/>
  <c r="G6518" i="95" s="1"/>
  <c r="J6517" i="95"/>
  <c r="J6504" i="95"/>
  <c r="J6503" i="95"/>
  <c r="C6503" i="95"/>
  <c r="H6502" i="95"/>
  <c r="E6502" i="95"/>
  <c r="G6502" i="95" s="1"/>
  <c r="H6501" i="95"/>
  <c r="J6501" i="95" s="1"/>
  <c r="E6501" i="95"/>
  <c r="G6501" i="95" s="1"/>
  <c r="H6500" i="95"/>
  <c r="J6500" i="95" s="1"/>
  <c r="E6500" i="95"/>
  <c r="G6500" i="95" s="1"/>
  <c r="H6499" i="95"/>
  <c r="J6499" i="95" s="1"/>
  <c r="E6499" i="95"/>
  <c r="G6499" i="95" s="1"/>
  <c r="J6498" i="95"/>
  <c r="H6498" i="95"/>
  <c r="E6498" i="95"/>
  <c r="G6498" i="95" s="1"/>
  <c r="H6497" i="95"/>
  <c r="J6497" i="95" s="1"/>
  <c r="E6497" i="95"/>
  <c r="G6497" i="95" s="1"/>
  <c r="J6496" i="95"/>
  <c r="H6496" i="95"/>
  <c r="E6496" i="95"/>
  <c r="G6496" i="95" s="1"/>
  <c r="H6495" i="95"/>
  <c r="J6495" i="95" s="1"/>
  <c r="E6495" i="95"/>
  <c r="G6495" i="95" s="1"/>
  <c r="H6494" i="95"/>
  <c r="E6494" i="95"/>
  <c r="G6494" i="95" s="1"/>
  <c r="H6493" i="95"/>
  <c r="E6493" i="95"/>
  <c r="G6493" i="95" s="1"/>
  <c r="H6492" i="95"/>
  <c r="E6492" i="95"/>
  <c r="G6492" i="95" s="1"/>
  <c r="H6491" i="95"/>
  <c r="E6491" i="95"/>
  <c r="G6491" i="95" s="1"/>
  <c r="H6490" i="95"/>
  <c r="E6490" i="95"/>
  <c r="G6490" i="95" s="1"/>
  <c r="H6489" i="95"/>
  <c r="E6489" i="95"/>
  <c r="G6489" i="95" s="1"/>
  <c r="H6488" i="95"/>
  <c r="E6488" i="95"/>
  <c r="G6488" i="95" s="1"/>
  <c r="H6487" i="95"/>
  <c r="E6487" i="95"/>
  <c r="G6487" i="95" s="1"/>
  <c r="H6486" i="95"/>
  <c r="E6486" i="95"/>
  <c r="G6486" i="95" s="1"/>
  <c r="H6485" i="95"/>
  <c r="J6485" i="95" s="1"/>
  <c r="E6485" i="95"/>
  <c r="G6485" i="95" s="1"/>
  <c r="J6484" i="95"/>
  <c r="J6470" i="95"/>
  <c r="J6471" i="95" s="1"/>
  <c r="C6470" i="95"/>
  <c r="H6469" i="95"/>
  <c r="E6469" i="95"/>
  <c r="G6469" i="95" s="1"/>
  <c r="H6468" i="95"/>
  <c r="J6468" i="95" s="1"/>
  <c r="E6468" i="95"/>
  <c r="G6468" i="95" s="1"/>
  <c r="J6467" i="95"/>
  <c r="H6467" i="95"/>
  <c r="E6467" i="95"/>
  <c r="G6467" i="95" s="1"/>
  <c r="H6466" i="95"/>
  <c r="J6466" i="95" s="1"/>
  <c r="E6466" i="95"/>
  <c r="G6466" i="95" s="1"/>
  <c r="J6465" i="95"/>
  <c r="H6465" i="95"/>
  <c r="E6465" i="95"/>
  <c r="G6465" i="95" s="1"/>
  <c r="H6464" i="95"/>
  <c r="J6464" i="95" s="1"/>
  <c r="E6464" i="95"/>
  <c r="G6464" i="95" s="1"/>
  <c r="H6463" i="95"/>
  <c r="J6463" i="95" s="1"/>
  <c r="E6463" i="95"/>
  <c r="G6463" i="95" s="1"/>
  <c r="H6462" i="95"/>
  <c r="J6462" i="95" s="1"/>
  <c r="E6462" i="95"/>
  <c r="G6462" i="95" s="1"/>
  <c r="H6461" i="95"/>
  <c r="E6461" i="95"/>
  <c r="G6461" i="95" s="1"/>
  <c r="H6460" i="95"/>
  <c r="E6460" i="95"/>
  <c r="G6460" i="95" s="1"/>
  <c r="H6459" i="95"/>
  <c r="E6459" i="95"/>
  <c r="G6459" i="95" s="1"/>
  <c r="H6458" i="95"/>
  <c r="E6458" i="95"/>
  <c r="G6458" i="95" s="1"/>
  <c r="H6457" i="95"/>
  <c r="E6457" i="95"/>
  <c r="G6457" i="95" s="1"/>
  <c r="H6456" i="95"/>
  <c r="E6456" i="95"/>
  <c r="G6456" i="95" s="1"/>
  <c r="H6455" i="95"/>
  <c r="E6455" i="95"/>
  <c r="G6455" i="95" s="1"/>
  <c r="H6454" i="95"/>
  <c r="E6454" i="95"/>
  <c r="G6454" i="95" s="1"/>
  <c r="H6453" i="95"/>
  <c r="E6453" i="95"/>
  <c r="G6453" i="95" s="1"/>
  <c r="J6452" i="95"/>
  <c r="H6452" i="95"/>
  <c r="E6452" i="95"/>
  <c r="G6452" i="95" s="1"/>
  <c r="J6451" i="95"/>
  <c r="J6437" i="95"/>
  <c r="J6438" i="95" s="1"/>
  <c r="C6437" i="95"/>
  <c r="H6436" i="95"/>
  <c r="E6436" i="95"/>
  <c r="G6436" i="95" s="1"/>
  <c r="H6435" i="95"/>
  <c r="J6435" i="95" s="1"/>
  <c r="E6435" i="95"/>
  <c r="G6435" i="95" s="1"/>
  <c r="H6434" i="95"/>
  <c r="J6434" i="95" s="1"/>
  <c r="E6434" i="95"/>
  <c r="G6434" i="95" s="1"/>
  <c r="J6433" i="95"/>
  <c r="H6433" i="95"/>
  <c r="E6433" i="95"/>
  <c r="G6433" i="95" s="1"/>
  <c r="H6432" i="95"/>
  <c r="J6432" i="95" s="1"/>
  <c r="E6432" i="95"/>
  <c r="G6432" i="95" s="1"/>
  <c r="H6431" i="95"/>
  <c r="J6431" i="95" s="1"/>
  <c r="E6431" i="95"/>
  <c r="G6431" i="95" s="1"/>
  <c r="H6430" i="95"/>
  <c r="J6430" i="95" s="1"/>
  <c r="E6430" i="95"/>
  <c r="G6430" i="95" s="1"/>
  <c r="H6429" i="95"/>
  <c r="J6429" i="95" s="1"/>
  <c r="E6429" i="95"/>
  <c r="G6429" i="95" s="1"/>
  <c r="H6428" i="95"/>
  <c r="E6428" i="95"/>
  <c r="G6428" i="95" s="1"/>
  <c r="H6427" i="95"/>
  <c r="E6427" i="95"/>
  <c r="G6427" i="95" s="1"/>
  <c r="H6426" i="95"/>
  <c r="G6426" i="95"/>
  <c r="E6426" i="95"/>
  <c r="H6425" i="95"/>
  <c r="E6425" i="95"/>
  <c r="G6425" i="95" s="1"/>
  <c r="H6424" i="95"/>
  <c r="E6424" i="95"/>
  <c r="G6424" i="95" s="1"/>
  <c r="H6423" i="95"/>
  <c r="E6423" i="95"/>
  <c r="G6423" i="95" s="1"/>
  <c r="H6422" i="95"/>
  <c r="E6422" i="95"/>
  <c r="G6422" i="95" s="1"/>
  <c r="H6421" i="95"/>
  <c r="E6421" i="95"/>
  <c r="G6421" i="95" s="1"/>
  <c r="H6420" i="95"/>
  <c r="E6420" i="95"/>
  <c r="G6420" i="95" s="1"/>
  <c r="H6419" i="95"/>
  <c r="J6419" i="95" s="1"/>
  <c r="G6419" i="95"/>
  <c r="E6419" i="95"/>
  <c r="J6418" i="95"/>
  <c r="J6404" i="95"/>
  <c r="J6405" i="95" s="1"/>
  <c r="C6404" i="95"/>
  <c r="H6403" i="95"/>
  <c r="E6403" i="95"/>
  <c r="G6403" i="95" s="1"/>
  <c r="H6402" i="95"/>
  <c r="J6402" i="95" s="1"/>
  <c r="E6402" i="95"/>
  <c r="G6402" i="95" s="1"/>
  <c r="J6401" i="95"/>
  <c r="H6401" i="95"/>
  <c r="E6401" i="95"/>
  <c r="G6401" i="95" s="1"/>
  <c r="H6400" i="95"/>
  <c r="J6400" i="95" s="1"/>
  <c r="E6400" i="95"/>
  <c r="G6400" i="95" s="1"/>
  <c r="J6399" i="95"/>
  <c r="H6399" i="95"/>
  <c r="E6399" i="95"/>
  <c r="G6399" i="95" s="1"/>
  <c r="H6398" i="95"/>
  <c r="J6398" i="95" s="1"/>
  <c r="E6398" i="95"/>
  <c r="G6398" i="95" s="1"/>
  <c r="H6397" i="95"/>
  <c r="J6397" i="95" s="1"/>
  <c r="E6397" i="95"/>
  <c r="G6397" i="95" s="1"/>
  <c r="J6396" i="95"/>
  <c r="H6396" i="95"/>
  <c r="E6396" i="95"/>
  <c r="G6396" i="95" s="1"/>
  <c r="H6395" i="95"/>
  <c r="E6395" i="95"/>
  <c r="G6395" i="95" s="1"/>
  <c r="H6394" i="95"/>
  <c r="G6394" i="95"/>
  <c r="E6394" i="95"/>
  <c r="H6393" i="95"/>
  <c r="E6393" i="95"/>
  <c r="G6393" i="95" s="1"/>
  <c r="H6392" i="95"/>
  <c r="E6392" i="95"/>
  <c r="G6392" i="95" s="1"/>
  <c r="H6391" i="95"/>
  <c r="E6391" i="95"/>
  <c r="G6391" i="95" s="1"/>
  <c r="H6390" i="95"/>
  <c r="E6390" i="95"/>
  <c r="G6390" i="95" s="1"/>
  <c r="H6389" i="95"/>
  <c r="E6389" i="95"/>
  <c r="G6389" i="95" s="1"/>
  <c r="H6388" i="95"/>
  <c r="E6388" i="95"/>
  <c r="G6388" i="95" s="1"/>
  <c r="H6387" i="95"/>
  <c r="G6387" i="95"/>
  <c r="E6387" i="95"/>
  <c r="H6386" i="95"/>
  <c r="J6386" i="95" s="1"/>
  <c r="E6386" i="95"/>
  <c r="G6386" i="95" s="1"/>
  <c r="J6385" i="95"/>
  <c r="J6372" i="95"/>
  <c r="J6371" i="95"/>
  <c r="C6371" i="95"/>
  <c r="H6370" i="95"/>
  <c r="E6370" i="95"/>
  <c r="G6370" i="95" s="1"/>
  <c r="H6369" i="95"/>
  <c r="J6369" i="95" s="1"/>
  <c r="E6369" i="95"/>
  <c r="G6369" i="95" s="1"/>
  <c r="H6368" i="95"/>
  <c r="J6368" i="95" s="1"/>
  <c r="E6368" i="95"/>
  <c r="G6368" i="95" s="1"/>
  <c r="H6367" i="95"/>
  <c r="J6367" i="95" s="1"/>
  <c r="E6367" i="95"/>
  <c r="G6367" i="95" s="1"/>
  <c r="H6366" i="95"/>
  <c r="J6366" i="95" s="1"/>
  <c r="E6366" i="95"/>
  <c r="G6366" i="95" s="1"/>
  <c r="H6365" i="95"/>
  <c r="J6365" i="95" s="1"/>
  <c r="E6365" i="95"/>
  <c r="G6365" i="95" s="1"/>
  <c r="H6364" i="95"/>
  <c r="J6364" i="95" s="1"/>
  <c r="E6364" i="95"/>
  <c r="G6364" i="95" s="1"/>
  <c r="H6363" i="95"/>
  <c r="J6363" i="95" s="1"/>
  <c r="E6363" i="95"/>
  <c r="G6363" i="95" s="1"/>
  <c r="H6362" i="95"/>
  <c r="E6362" i="95"/>
  <c r="G6362" i="95" s="1"/>
  <c r="H6361" i="95"/>
  <c r="E6361" i="95"/>
  <c r="G6361" i="95" s="1"/>
  <c r="H6360" i="95"/>
  <c r="E6360" i="95"/>
  <c r="G6360" i="95" s="1"/>
  <c r="H6359" i="95"/>
  <c r="E6359" i="95"/>
  <c r="G6359" i="95" s="1"/>
  <c r="H6358" i="95"/>
  <c r="E6358" i="95"/>
  <c r="G6358" i="95" s="1"/>
  <c r="H6357" i="95"/>
  <c r="E6357" i="95"/>
  <c r="G6357" i="95" s="1"/>
  <c r="H6356" i="95"/>
  <c r="E6356" i="95"/>
  <c r="G6356" i="95" s="1"/>
  <c r="H6355" i="95"/>
  <c r="E6355" i="95"/>
  <c r="G6355" i="95" s="1"/>
  <c r="H6354" i="95"/>
  <c r="E6354" i="95"/>
  <c r="G6354" i="95" s="1"/>
  <c r="H6353" i="95"/>
  <c r="J6353" i="95" s="1"/>
  <c r="E6353" i="95"/>
  <c r="G6353" i="95" s="1"/>
  <c r="J6352" i="95"/>
  <c r="J6338" i="95"/>
  <c r="J6339" i="95" s="1"/>
  <c r="C6338" i="95"/>
  <c r="H6337" i="95"/>
  <c r="E6337" i="95"/>
  <c r="G6337" i="95" s="1"/>
  <c r="J6336" i="95"/>
  <c r="H6336" i="95"/>
  <c r="E6336" i="95"/>
  <c r="G6336" i="95" s="1"/>
  <c r="J6335" i="95"/>
  <c r="H6335" i="95"/>
  <c r="E6335" i="95"/>
  <c r="G6335" i="95" s="1"/>
  <c r="J6334" i="95"/>
  <c r="H6334" i="95"/>
  <c r="E6334" i="95"/>
  <c r="G6334" i="95" s="1"/>
  <c r="H6333" i="95"/>
  <c r="J6333" i="95" s="1"/>
  <c r="E6333" i="95"/>
  <c r="G6333" i="95" s="1"/>
  <c r="H6332" i="95"/>
  <c r="J6332" i="95" s="1"/>
  <c r="E6332" i="95"/>
  <c r="G6332" i="95" s="1"/>
  <c r="H6331" i="95"/>
  <c r="J6331" i="95" s="1"/>
  <c r="E6331" i="95"/>
  <c r="G6331" i="95" s="1"/>
  <c r="J6330" i="95"/>
  <c r="H6330" i="95"/>
  <c r="E6330" i="95"/>
  <c r="G6330" i="95" s="1"/>
  <c r="H6329" i="95"/>
  <c r="E6329" i="95"/>
  <c r="G6329" i="95" s="1"/>
  <c r="H6328" i="95"/>
  <c r="G6328" i="95"/>
  <c r="E6328" i="95"/>
  <c r="H6327" i="95"/>
  <c r="E6327" i="95"/>
  <c r="G6327" i="95" s="1"/>
  <c r="H6326" i="95"/>
  <c r="E6326" i="95"/>
  <c r="G6326" i="95" s="1"/>
  <c r="H6325" i="95"/>
  <c r="E6325" i="95"/>
  <c r="G6325" i="95" s="1"/>
  <c r="H6324" i="95"/>
  <c r="E6324" i="95"/>
  <c r="G6324" i="95" s="1"/>
  <c r="H6323" i="95"/>
  <c r="E6323" i="95"/>
  <c r="G6323" i="95" s="1"/>
  <c r="H6322" i="95"/>
  <c r="E6322" i="95"/>
  <c r="G6322" i="95" s="1"/>
  <c r="H6321" i="95"/>
  <c r="E6321" i="95"/>
  <c r="G6321" i="95" s="1"/>
  <c r="H6320" i="95"/>
  <c r="J6320" i="95" s="1"/>
  <c r="E6320" i="95"/>
  <c r="G6320" i="95" s="1"/>
  <c r="J6319" i="95"/>
  <c r="J6305" i="95"/>
  <c r="J6306" i="95" s="1"/>
  <c r="C6305" i="95"/>
  <c r="H6304" i="95"/>
  <c r="E6304" i="95"/>
  <c r="G6304" i="95" s="1"/>
  <c r="H6303" i="95"/>
  <c r="J6303" i="95" s="1"/>
  <c r="E6303" i="95"/>
  <c r="G6303" i="95" s="1"/>
  <c r="H6302" i="95"/>
  <c r="J6302" i="95" s="1"/>
  <c r="E6302" i="95"/>
  <c r="G6302" i="95" s="1"/>
  <c r="H6301" i="95"/>
  <c r="J6301" i="95" s="1"/>
  <c r="E6301" i="95"/>
  <c r="G6301" i="95" s="1"/>
  <c r="H6300" i="95"/>
  <c r="J6300" i="95" s="1"/>
  <c r="E6300" i="95"/>
  <c r="G6300" i="95" s="1"/>
  <c r="J6299" i="95"/>
  <c r="H6299" i="95"/>
  <c r="E6299" i="95"/>
  <c r="G6299" i="95" s="1"/>
  <c r="H6298" i="95"/>
  <c r="J6298" i="95" s="1"/>
  <c r="E6298" i="95"/>
  <c r="G6298" i="95" s="1"/>
  <c r="H6297" i="95"/>
  <c r="J6297" i="95" s="1"/>
  <c r="E6297" i="95"/>
  <c r="G6297" i="95" s="1"/>
  <c r="H6296" i="95"/>
  <c r="E6296" i="95"/>
  <c r="G6296" i="95" s="1"/>
  <c r="H6295" i="95"/>
  <c r="E6295" i="95"/>
  <c r="G6295" i="95" s="1"/>
  <c r="H6294" i="95"/>
  <c r="E6294" i="95"/>
  <c r="G6294" i="95" s="1"/>
  <c r="H6293" i="95"/>
  <c r="E6293" i="95"/>
  <c r="G6293" i="95" s="1"/>
  <c r="H6292" i="95"/>
  <c r="E6292" i="95"/>
  <c r="G6292" i="95" s="1"/>
  <c r="H6291" i="95"/>
  <c r="E6291" i="95"/>
  <c r="G6291" i="95" s="1"/>
  <c r="H6290" i="95"/>
  <c r="E6290" i="95"/>
  <c r="G6290" i="95" s="1"/>
  <c r="H6289" i="95"/>
  <c r="E6289" i="95"/>
  <c r="G6289" i="95" s="1"/>
  <c r="H6288" i="95"/>
  <c r="E6288" i="95"/>
  <c r="G6288" i="95" s="1"/>
  <c r="H6287" i="95"/>
  <c r="J6287" i="95" s="1"/>
  <c r="E6287" i="95"/>
  <c r="G6287" i="95" s="1"/>
  <c r="J6286" i="95"/>
  <c r="J6272" i="95"/>
  <c r="J6273" i="95" s="1"/>
  <c r="C6272" i="95"/>
  <c r="H6271" i="95"/>
  <c r="E6271" i="95"/>
  <c r="G6271" i="95" s="1"/>
  <c r="H6270" i="95"/>
  <c r="J6270" i="95" s="1"/>
  <c r="E6270" i="95"/>
  <c r="G6270" i="95" s="1"/>
  <c r="H6269" i="95"/>
  <c r="J6269" i="95" s="1"/>
  <c r="E6269" i="95"/>
  <c r="G6269" i="95" s="1"/>
  <c r="H6268" i="95"/>
  <c r="J6268" i="95" s="1"/>
  <c r="E6268" i="95"/>
  <c r="G6268" i="95" s="1"/>
  <c r="H6267" i="95"/>
  <c r="J6267" i="95" s="1"/>
  <c r="E6267" i="95"/>
  <c r="G6267" i="95" s="1"/>
  <c r="H6266" i="95"/>
  <c r="J6266" i="95" s="1"/>
  <c r="E6266" i="95"/>
  <c r="G6266" i="95" s="1"/>
  <c r="H6265" i="95"/>
  <c r="J6265" i="95" s="1"/>
  <c r="E6265" i="95"/>
  <c r="G6265" i="95" s="1"/>
  <c r="H6264" i="95"/>
  <c r="J6264" i="95" s="1"/>
  <c r="E6264" i="95"/>
  <c r="G6264" i="95" s="1"/>
  <c r="H6263" i="95"/>
  <c r="E6263" i="95"/>
  <c r="G6263" i="95" s="1"/>
  <c r="H6262" i="95"/>
  <c r="E6262" i="95"/>
  <c r="G6262" i="95" s="1"/>
  <c r="H6261" i="95"/>
  <c r="E6261" i="95"/>
  <c r="G6261" i="95" s="1"/>
  <c r="H6260" i="95"/>
  <c r="E6260" i="95"/>
  <c r="G6260" i="95" s="1"/>
  <c r="H6259" i="95"/>
  <c r="E6259" i="95"/>
  <c r="G6259" i="95" s="1"/>
  <c r="H6258" i="95"/>
  <c r="E6258" i="95"/>
  <c r="G6258" i="95" s="1"/>
  <c r="H6257" i="95"/>
  <c r="E6257" i="95"/>
  <c r="G6257" i="95" s="1"/>
  <c r="H6256" i="95"/>
  <c r="E6256" i="95"/>
  <c r="G6256" i="95" s="1"/>
  <c r="H6255" i="95"/>
  <c r="E6255" i="95"/>
  <c r="G6255" i="95" s="1"/>
  <c r="H6254" i="95"/>
  <c r="J6254" i="95" s="1"/>
  <c r="G6254" i="95"/>
  <c r="E6254" i="95"/>
  <c r="J6253" i="95"/>
  <c r="J6239" i="95"/>
  <c r="J6240" i="95" s="1"/>
  <c r="C6239" i="95"/>
  <c r="H6238" i="95"/>
  <c r="E6238" i="95"/>
  <c r="G6238" i="95" s="1"/>
  <c r="H6237" i="95"/>
  <c r="J6237" i="95" s="1"/>
  <c r="E6237" i="95"/>
  <c r="G6237" i="95" s="1"/>
  <c r="H6236" i="95"/>
  <c r="J6236" i="95" s="1"/>
  <c r="E6236" i="95"/>
  <c r="G6236" i="95" s="1"/>
  <c r="H6235" i="95"/>
  <c r="J6235" i="95" s="1"/>
  <c r="E6235" i="95"/>
  <c r="G6235" i="95" s="1"/>
  <c r="H6234" i="95"/>
  <c r="J6234" i="95" s="1"/>
  <c r="E6234" i="95"/>
  <c r="G6234" i="95" s="1"/>
  <c r="H6233" i="95"/>
  <c r="J6233" i="95" s="1"/>
  <c r="E6233" i="95"/>
  <c r="G6233" i="95" s="1"/>
  <c r="H6232" i="95"/>
  <c r="J6232" i="95" s="1"/>
  <c r="E6232" i="95"/>
  <c r="G6232" i="95" s="1"/>
  <c r="H6231" i="95"/>
  <c r="J6231" i="95" s="1"/>
  <c r="E6231" i="95"/>
  <c r="G6231" i="95" s="1"/>
  <c r="H6230" i="95"/>
  <c r="E6230" i="95"/>
  <c r="G6230" i="95" s="1"/>
  <c r="H6229" i="95"/>
  <c r="E6229" i="95"/>
  <c r="G6229" i="95" s="1"/>
  <c r="H6228" i="95"/>
  <c r="E6228" i="95"/>
  <c r="G6228" i="95" s="1"/>
  <c r="H6227" i="95"/>
  <c r="E6227" i="95"/>
  <c r="G6227" i="95" s="1"/>
  <c r="H6226" i="95"/>
  <c r="E6226" i="95"/>
  <c r="G6226" i="95" s="1"/>
  <c r="H6225" i="95"/>
  <c r="E6225" i="95"/>
  <c r="G6225" i="95" s="1"/>
  <c r="H6224" i="95"/>
  <c r="E6224" i="95"/>
  <c r="G6224" i="95" s="1"/>
  <c r="H6223" i="95"/>
  <c r="E6223" i="95"/>
  <c r="G6223" i="95" s="1"/>
  <c r="H6222" i="95"/>
  <c r="E6222" i="95"/>
  <c r="G6222" i="95" s="1"/>
  <c r="H6221" i="95"/>
  <c r="J6221" i="95" s="1"/>
  <c r="E6221" i="95"/>
  <c r="G6221" i="95" s="1"/>
  <c r="J6220" i="95"/>
  <c r="J6206" i="95"/>
  <c r="J6207" i="95" s="1"/>
  <c r="C6206" i="95"/>
  <c r="H6205" i="95"/>
  <c r="E6205" i="95"/>
  <c r="G6205" i="95" s="1"/>
  <c r="H6204" i="95"/>
  <c r="J6204" i="95" s="1"/>
  <c r="E6204" i="95"/>
  <c r="G6204" i="95" s="1"/>
  <c r="H6203" i="95"/>
  <c r="J6203" i="95" s="1"/>
  <c r="E6203" i="95"/>
  <c r="G6203" i="95" s="1"/>
  <c r="H6202" i="95"/>
  <c r="J6202" i="95" s="1"/>
  <c r="E6202" i="95"/>
  <c r="G6202" i="95" s="1"/>
  <c r="H6201" i="95"/>
  <c r="J6201" i="95" s="1"/>
  <c r="E6201" i="95"/>
  <c r="G6201" i="95" s="1"/>
  <c r="H6200" i="95"/>
  <c r="J6200" i="95" s="1"/>
  <c r="E6200" i="95"/>
  <c r="G6200" i="95" s="1"/>
  <c r="H6199" i="95"/>
  <c r="J6199" i="95" s="1"/>
  <c r="E6199" i="95"/>
  <c r="G6199" i="95" s="1"/>
  <c r="H6198" i="95"/>
  <c r="J6198" i="95" s="1"/>
  <c r="E6198" i="95"/>
  <c r="G6198" i="95" s="1"/>
  <c r="H6197" i="95"/>
  <c r="E6197" i="95"/>
  <c r="G6197" i="95" s="1"/>
  <c r="H6196" i="95"/>
  <c r="E6196" i="95"/>
  <c r="G6196" i="95" s="1"/>
  <c r="H6195" i="95"/>
  <c r="G6195" i="95"/>
  <c r="E6195" i="95"/>
  <c r="H6194" i="95"/>
  <c r="E6194" i="95"/>
  <c r="G6194" i="95" s="1"/>
  <c r="H6193" i="95"/>
  <c r="E6193" i="95"/>
  <c r="G6193" i="95" s="1"/>
  <c r="H6192" i="95"/>
  <c r="E6192" i="95"/>
  <c r="G6192" i="95" s="1"/>
  <c r="H6191" i="95"/>
  <c r="E6191" i="95"/>
  <c r="G6191" i="95" s="1"/>
  <c r="H6190" i="95"/>
  <c r="E6190" i="95"/>
  <c r="G6190" i="95" s="1"/>
  <c r="H6189" i="95"/>
  <c r="G6189" i="95"/>
  <c r="E6189" i="95"/>
  <c r="J6188" i="95"/>
  <c r="H6188" i="95"/>
  <c r="E6188" i="95"/>
  <c r="G6188" i="95" s="1"/>
  <c r="J6187" i="95"/>
  <c r="J6171" i="95"/>
  <c r="J6172" i="95" s="1"/>
  <c r="C6171" i="95"/>
  <c r="H6170" i="95"/>
  <c r="E6170" i="95"/>
  <c r="G6170" i="95" s="1"/>
  <c r="H6169" i="95"/>
  <c r="J6169" i="95" s="1"/>
  <c r="E6169" i="95"/>
  <c r="G6169" i="95" s="1"/>
  <c r="H6168" i="95"/>
  <c r="J6168" i="95" s="1"/>
  <c r="E6168" i="95"/>
  <c r="G6168" i="95" s="1"/>
  <c r="H6167" i="95"/>
  <c r="J6167" i="95" s="1"/>
  <c r="E6167" i="95"/>
  <c r="G6167" i="95" s="1"/>
  <c r="H6166" i="95"/>
  <c r="J6166" i="95" s="1"/>
  <c r="E6166" i="95"/>
  <c r="G6166" i="95" s="1"/>
  <c r="H6165" i="95"/>
  <c r="J6165" i="95" s="1"/>
  <c r="E6165" i="95"/>
  <c r="G6165" i="95" s="1"/>
  <c r="H6164" i="95"/>
  <c r="J6164" i="95" s="1"/>
  <c r="E6164" i="95"/>
  <c r="G6164" i="95" s="1"/>
  <c r="H6163" i="95"/>
  <c r="J6163" i="95" s="1"/>
  <c r="E6163" i="95"/>
  <c r="G6163" i="95" s="1"/>
  <c r="H6162" i="95"/>
  <c r="E6162" i="95"/>
  <c r="G6162" i="95" s="1"/>
  <c r="H6161" i="95"/>
  <c r="E6161" i="95"/>
  <c r="G6161" i="95" s="1"/>
  <c r="H6160" i="95"/>
  <c r="E6160" i="95"/>
  <c r="G6160" i="95" s="1"/>
  <c r="H6159" i="95"/>
  <c r="E6159" i="95"/>
  <c r="G6159" i="95" s="1"/>
  <c r="H6158" i="95"/>
  <c r="G6158" i="95"/>
  <c r="E6158" i="95"/>
  <c r="H6157" i="95"/>
  <c r="E6157" i="95"/>
  <c r="G6157" i="95" s="1"/>
  <c r="H6156" i="95"/>
  <c r="E6156" i="95"/>
  <c r="G6156" i="95" s="1"/>
  <c r="H6155" i="95"/>
  <c r="E6155" i="95"/>
  <c r="G6155" i="95" s="1"/>
  <c r="H6154" i="95"/>
  <c r="E6154" i="95"/>
  <c r="G6154" i="95" s="1"/>
  <c r="J6153" i="95"/>
  <c r="H6153" i="95"/>
  <c r="E6153" i="95"/>
  <c r="G6153" i="95" s="1"/>
  <c r="J6152" i="95"/>
  <c r="J6136" i="95"/>
  <c r="J6137" i="95" s="1"/>
  <c r="C6136" i="95"/>
  <c r="H6135" i="95"/>
  <c r="E6135" i="95"/>
  <c r="G6135" i="95" s="1"/>
  <c r="H6134" i="95"/>
  <c r="J6134" i="95" s="1"/>
  <c r="E6134" i="95"/>
  <c r="G6134" i="95" s="1"/>
  <c r="H6133" i="95"/>
  <c r="J6133" i="95" s="1"/>
  <c r="E6133" i="95"/>
  <c r="G6133" i="95" s="1"/>
  <c r="H6132" i="95"/>
  <c r="J6132" i="95" s="1"/>
  <c r="E6132" i="95"/>
  <c r="G6132" i="95" s="1"/>
  <c r="H6131" i="95"/>
  <c r="J6131" i="95" s="1"/>
  <c r="E6131" i="95"/>
  <c r="G6131" i="95" s="1"/>
  <c r="H6130" i="95"/>
  <c r="J6130" i="95" s="1"/>
  <c r="E6130" i="95"/>
  <c r="G6130" i="95" s="1"/>
  <c r="H6129" i="95"/>
  <c r="J6129" i="95" s="1"/>
  <c r="E6129" i="95"/>
  <c r="G6129" i="95" s="1"/>
  <c r="H6128" i="95"/>
  <c r="E6128" i="95"/>
  <c r="G6128" i="95" s="1"/>
  <c r="H6127" i="95"/>
  <c r="E6127" i="95"/>
  <c r="G6127" i="95" s="1"/>
  <c r="H6126" i="95"/>
  <c r="G6126" i="95"/>
  <c r="E6126" i="95"/>
  <c r="H6125" i="95"/>
  <c r="E6125" i="95"/>
  <c r="G6125" i="95" s="1"/>
  <c r="H6124" i="95"/>
  <c r="E6124" i="95"/>
  <c r="G6124" i="95" s="1"/>
  <c r="H6123" i="95"/>
  <c r="E6123" i="95"/>
  <c r="G6123" i="95" s="1"/>
  <c r="H6122" i="95"/>
  <c r="E6122" i="95"/>
  <c r="G6122" i="95" s="1"/>
  <c r="H6121" i="95"/>
  <c r="E6121" i="95"/>
  <c r="H6120" i="95"/>
  <c r="E6120" i="95"/>
  <c r="G6120" i="95" s="1"/>
  <c r="H6119" i="95"/>
  <c r="E6119" i="95"/>
  <c r="G6119" i="95" s="1"/>
  <c r="H6118" i="95"/>
  <c r="J6118" i="95" s="1"/>
  <c r="E6118" i="95"/>
  <c r="G6118" i="95" s="1"/>
  <c r="J6117" i="95"/>
  <c r="J6103" i="95"/>
  <c r="J6104" i="95" s="1"/>
  <c r="C6103" i="95"/>
  <c r="H6102" i="95"/>
  <c r="E6102" i="95"/>
  <c r="G6102" i="95" s="1"/>
  <c r="H6101" i="95"/>
  <c r="J6101" i="95" s="1"/>
  <c r="E6101" i="95"/>
  <c r="G6101" i="95" s="1"/>
  <c r="H6100" i="95"/>
  <c r="J6100" i="95" s="1"/>
  <c r="E6100" i="95"/>
  <c r="G6100" i="95" s="1"/>
  <c r="H6099" i="95"/>
  <c r="J6099" i="95" s="1"/>
  <c r="G6099" i="95"/>
  <c r="E6099" i="95"/>
  <c r="H6098" i="95"/>
  <c r="J6098" i="95" s="1"/>
  <c r="E6098" i="95"/>
  <c r="G6098" i="95" s="1"/>
  <c r="J6097" i="95"/>
  <c r="H6097" i="95"/>
  <c r="E6097" i="95"/>
  <c r="G6097" i="95" s="1"/>
  <c r="J6096" i="95"/>
  <c r="H6096" i="95"/>
  <c r="E6096" i="95"/>
  <c r="G6096" i="95" s="1"/>
  <c r="H6095" i="95"/>
  <c r="J6095" i="95" s="1"/>
  <c r="G6095" i="95"/>
  <c r="E6095" i="95"/>
  <c r="H6094" i="95"/>
  <c r="E6094" i="95"/>
  <c r="G6094" i="95" s="1"/>
  <c r="H6093" i="95"/>
  <c r="E6093" i="95"/>
  <c r="G6093" i="95" s="1"/>
  <c r="H6092" i="95"/>
  <c r="E6092" i="95"/>
  <c r="G6092" i="95" s="1"/>
  <c r="H6091" i="95"/>
  <c r="E6091" i="95"/>
  <c r="G6091" i="95" s="1"/>
  <c r="H6090" i="95"/>
  <c r="E6090" i="95"/>
  <c r="G6090" i="95" s="1"/>
  <c r="H6089" i="95"/>
  <c r="E6089" i="95"/>
  <c r="G6089" i="95" s="1"/>
  <c r="H6088" i="95"/>
  <c r="E6088" i="95"/>
  <c r="G6088" i="95" s="1"/>
  <c r="H6087" i="95"/>
  <c r="G6087" i="95"/>
  <c r="E6087" i="95"/>
  <c r="H6086" i="95"/>
  <c r="E6086" i="95"/>
  <c r="G6086" i="95" s="1"/>
  <c r="H6085" i="95"/>
  <c r="J6085" i="95" s="1"/>
  <c r="E6085" i="95"/>
  <c r="G6085" i="95" s="1"/>
  <c r="J6084" i="95"/>
  <c r="J6070" i="95"/>
  <c r="J6071" i="95" s="1"/>
  <c r="C6070" i="95"/>
  <c r="H6069" i="95"/>
  <c r="E6069" i="95"/>
  <c r="G6069" i="95" s="1"/>
  <c r="H6068" i="95"/>
  <c r="E6068" i="95"/>
  <c r="G6068" i="95" s="1"/>
  <c r="H6067" i="95"/>
  <c r="G6067" i="95"/>
  <c r="E6067" i="95"/>
  <c r="H6066" i="95"/>
  <c r="E6066" i="95"/>
  <c r="G6066" i="95" s="1"/>
  <c r="H6065" i="95"/>
  <c r="E6065" i="95"/>
  <c r="G6065" i="95" s="1"/>
  <c r="H6064" i="95"/>
  <c r="E6064" i="95"/>
  <c r="G6064" i="95" s="1"/>
  <c r="H6063" i="95"/>
  <c r="E6063" i="95"/>
  <c r="G6063" i="95" s="1"/>
  <c r="H6062" i="95"/>
  <c r="E6062" i="95"/>
  <c r="G6062" i="95" s="1"/>
  <c r="H6061" i="95"/>
  <c r="G6061" i="95"/>
  <c r="E6061" i="95"/>
  <c r="H6060" i="95"/>
  <c r="E6060" i="95"/>
  <c r="G6060" i="95" s="1"/>
  <c r="H6059" i="95"/>
  <c r="E6059" i="95"/>
  <c r="G6059" i="95" s="1"/>
  <c r="H6058" i="95"/>
  <c r="E6058" i="95"/>
  <c r="G6058" i="95" s="1"/>
  <c r="H6057" i="95"/>
  <c r="E6057" i="95"/>
  <c r="G6057" i="95" s="1"/>
  <c r="H6056" i="95"/>
  <c r="E6056" i="95"/>
  <c r="G6056" i="95" s="1"/>
  <c r="H6055" i="95"/>
  <c r="G6055" i="95"/>
  <c r="E6055" i="95"/>
  <c r="H6054" i="95"/>
  <c r="E6054" i="95"/>
  <c r="G6054" i="95" s="1"/>
  <c r="H6053" i="95"/>
  <c r="E6053" i="95"/>
  <c r="G6053" i="95" s="1"/>
  <c r="H6052" i="95"/>
  <c r="J6052" i="95" s="1"/>
  <c r="E6052" i="95"/>
  <c r="J6051" i="95"/>
  <c r="J6036" i="95"/>
  <c r="J6037" i="95" s="1"/>
  <c r="C6036" i="95"/>
  <c r="H6035" i="95"/>
  <c r="E6035" i="95"/>
  <c r="G6035" i="95" s="1"/>
  <c r="H6034" i="95"/>
  <c r="J6034" i="95" s="1"/>
  <c r="E6034" i="95"/>
  <c r="G6034" i="95" s="1"/>
  <c r="H6033" i="95"/>
  <c r="J6033" i="95" s="1"/>
  <c r="E6033" i="95"/>
  <c r="G6033" i="95" s="1"/>
  <c r="H6032" i="95"/>
  <c r="J6032" i="95" s="1"/>
  <c r="E6032" i="95"/>
  <c r="G6032" i="95" s="1"/>
  <c r="H6031" i="95"/>
  <c r="J6031" i="95" s="1"/>
  <c r="E6031" i="95"/>
  <c r="G6031" i="95" s="1"/>
  <c r="H6030" i="95"/>
  <c r="J6030" i="95" s="1"/>
  <c r="E6030" i="95"/>
  <c r="G6030" i="95" s="1"/>
  <c r="H6029" i="95"/>
  <c r="J6029" i="95" s="1"/>
  <c r="E6029" i="95"/>
  <c r="G6029" i="95" s="1"/>
  <c r="H6028" i="95"/>
  <c r="J6028" i="95" s="1"/>
  <c r="E6028" i="95"/>
  <c r="G6028" i="95" s="1"/>
  <c r="H6027" i="95"/>
  <c r="E6027" i="95"/>
  <c r="G6027" i="95" s="1"/>
  <c r="H6026" i="95"/>
  <c r="E6026" i="95"/>
  <c r="G6026" i="95" s="1"/>
  <c r="H6025" i="95"/>
  <c r="E6025" i="95"/>
  <c r="G6025" i="95" s="1"/>
  <c r="H6024" i="95"/>
  <c r="E6024" i="95"/>
  <c r="G6024" i="95" s="1"/>
  <c r="H6023" i="95"/>
  <c r="E6023" i="95"/>
  <c r="G6023" i="95" s="1"/>
  <c r="H6022" i="95"/>
  <c r="E6022" i="95"/>
  <c r="G6022" i="95" s="1"/>
  <c r="H6021" i="95"/>
  <c r="E6021" i="95"/>
  <c r="G6021" i="95" s="1"/>
  <c r="H6020" i="95"/>
  <c r="E6020" i="95"/>
  <c r="G6020" i="95" s="1"/>
  <c r="H6019" i="95"/>
  <c r="G6019" i="95"/>
  <c r="E6019" i="95"/>
  <c r="H6018" i="95"/>
  <c r="J6018" i="95" s="1"/>
  <c r="E6018" i="95"/>
  <c r="G6018" i="95" s="1"/>
  <c r="J6017" i="95"/>
  <c r="J6003" i="95"/>
  <c r="J6004" i="95" s="1"/>
  <c r="C6003" i="95"/>
  <c r="H6002" i="95"/>
  <c r="E6002" i="95"/>
  <c r="G6002" i="95" s="1"/>
  <c r="H6001" i="95"/>
  <c r="J6001" i="95" s="1"/>
  <c r="E6001" i="95"/>
  <c r="G6001" i="95" s="1"/>
  <c r="H6000" i="95"/>
  <c r="J6000" i="95" s="1"/>
  <c r="E6000" i="95"/>
  <c r="G6000" i="95" s="1"/>
  <c r="H5999" i="95"/>
  <c r="J5999" i="95" s="1"/>
  <c r="E5999" i="95"/>
  <c r="G5999" i="95" s="1"/>
  <c r="H5998" i="95"/>
  <c r="J5998" i="95" s="1"/>
  <c r="E5998" i="95"/>
  <c r="G5998" i="95" s="1"/>
  <c r="H5997" i="95"/>
  <c r="J5997" i="95" s="1"/>
  <c r="E5997" i="95"/>
  <c r="G5997" i="95" s="1"/>
  <c r="H5996" i="95"/>
  <c r="J5996" i="95" s="1"/>
  <c r="E5996" i="95"/>
  <c r="G5996" i="95" s="1"/>
  <c r="H5995" i="95"/>
  <c r="J5995" i="95" s="1"/>
  <c r="E5995" i="95"/>
  <c r="G5995" i="95" s="1"/>
  <c r="H5994" i="95"/>
  <c r="E5994" i="95"/>
  <c r="G5994" i="95" s="1"/>
  <c r="H5993" i="95"/>
  <c r="E5993" i="95"/>
  <c r="G5993" i="95" s="1"/>
  <c r="H5992" i="95"/>
  <c r="E5992" i="95"/>
  <c r="G5992" i="95" s="1"/>
  <c r="H5991" i="95"/>
  <c r="E5991" i="95"/>
  <c r="G5991" i="95" s="1"/>
  <c r="H5990" i="95"/>
  <c r="G5990" i="95"/>
  <c r="E5990" i="95"/>
  <c r="H5989" i="95"/>
  <c r="E5989" i="95"/>
  <c r="G5989" i="95" s="1"/>
  <c r="H5988" i="95"/>
  <c r="E5988" i="95"/>
  <c r="G5988" i="95" s="1"/>
  <c r="H5987" i="95"/>
  <c r="E5987" i="95"/>
  <c r="G5987" i="95" s="1"/>
  <c r="H5986" i="95"/>
  <c r="E5986" i="95"/>
  <c r="G5986" i="95" s="1"/>
  <c r="J5985" i="95"/>
  <c r="H5985" i="95"/>
  <c r="E5985" i="95"/>
  <c r="G5985" i="95" s="1"/>
  <c r="J5984" i="95"/>
  <c r="J5970" i="95"/>
  <c r="J5971" i="95" s="1"/>
  <c r="C5970" i="95"/>
  <c r="H5969" i="95"/>
  <c r="E5969" i="95"/>
  <c r="G5969" i="95" s="1"/>
  <c r="H5968" i="95"/>
  <c r="J5968" i="95" s="1"/>
  <c r="E5968" i="95"/>
  <c r="G5968" i="95" s="1"/>
  <c r="H5967" i="95"/>
  <c r="J5967" i="95" s="1"/>
  <c r="E5967" i="95"/>
  <c r="G5967" i="95" s="1"/>
  <c r="H5966" i="95"/>
  <c r="J5966" i="95" s="1"/>
  <c r="E5966" i="95"/>
  <c r="G5966" i="95" s="1"/>
  <c r="H5965" i="95"/>
  <c r="J5965" i="95" s="1"/>
  <c r="E5965" i="95"/>
  <c r="G5965" i="95" s="1"/>
  <c r="H5964" i="95"/>
  <c r="J5964" i="95" s="1"/>
  <c r="E5964" i="95"/>
  <c r="G5964" i="95" s="1"/>
  <c r="H5963" i="95"/>
  <c r="J5963" i="95" s="1"/>
  <c r="E5963" i="95"/>
  <c r="G5963" i="95" s="1"/>
  <c r="H5962" i="95"/>
  <c r="J5962" i="95" s="1"/>
  <c r="E5962" i="95"/>
  <c r="G5962" i="95" s="1"/>
  <c r="H5961" i="95"/>
  <c r="E5961" i="95"/>
  <c r="G5961" i="95" s="1"/>
  <c r="H5960" i="95"/>
  <c r="E5960" i="95"/>
  <c r="G5960" i="95" s="1"/>
  <c r="H5959" i="95"/>
  <c r="G5959" i="95"/>
  <c r="E5959" i="95"/>
  <c r="H5958" i="95"/>
  <c r="E5958" i="95"/>
  <c r="G5958" i="95" s="1"/>
  <c r="H5957" i="95"/>
  <c r="E5957" i="95"/>
  <c r="G5957" i="95" s="1"/>
  <c r="H5956" i="95"/>
  <c r="E5956" i="95"/>
  <c r="G5956" i="95" s="1"/>
  <c r="H5955" i="95"/>
  <c r="E5955" i="95"/>
  <c r="G5955" i="95" s="1"/>
  <c r="H5954" i="95"/>
  <c r="E5954" i="95"/>
  <c r="G5954" i="95" s="1"/>
  <c r="H5953" i="95"/>
  <c r="E5953" i="95"/>
  <c r="G5953" i="95" s="1"/>
  <c r="H5952" i="95"/>
  <c r="J5952" i="95" s="1"/>
  <c r="G5952" i="95"/>
  <c r="E5952" i="95"/>
  <c r="J5951" i="95"/>
  <c r="J5937" i="95"/>
  <c r="J5938" i="95" s="1"/>
  <c r="C5937" i="95"/>
  <c r="H5936" i="95"/>
  <c r="E5936" i="95"/>
  <c r="G5936" i="95" s="1"/>
  <c r="H5935" i="95"/>
  <c r="J5935" i="95" s="1"/>
  <c r="E5935" i="95"/>
  <c r="G5935" i="95" s="1"/>
  <c r="H5934" i="95"/>
  <c r="J5934" i="95" s="1"/>
  <c r="E5934" i="95"/>
  <c r="G5934" i="95" s="1"/>
  <c r="H5933" i="95"/>
  <c r="J5933" i="95" s="1"/>
  <c r="E5933" i="95"/>
  <c r="G5933" i="95" s="1"/>
  <c r="H5932" i="95"/>
  <c r="J5932" i="95" s="1"/>
  <c r="E5932" i="95"/>
  <c r="G5932" i="95" s="1"/>
  <c r="H5931" i="95"/>
  <c r="J5931" i="95" s="1"/>
  <c r="E5931" i="95"/>
  <c r="G5931" i="95" s="1"/>
  <c r="H5930" i="95"/>
  <c r="J5930" i="95" s="1"/>
  <c r="E5930" i="95"/>
  <c r="G5930" i="95" s="1"/>
  <c r="H5929" i="95"/>
  <c r="J5929" i="95" s="1"/>
  <c r="E5929" i="95"/>
  <c r="G5929" i="95" s="1"/>
  <c r="H5928" i="95"/>
  <c r="E5928" i="95"/>
  <c r="G5928" i="95" s="1"/>
  <c r="H5927" i="95"/>
  <c r="E5927" i="95"/>
  <c r="G5927" i="95" s="1"/>
  <c r="H5926" i="95"/>
  <c r="E5926" i="95"/>
  <c r="G5926" i="95" s="1"/>
  <c r="H5925" i="95"/>
  <c r="E5925" i="95"/>
  <c r="G5925" i="95" s="1"/>
  <c r="H5924" i="95"/>
  <c r="E5924" i="95"/>
  <c r="G5924" i="95" s="1"/>
  <c r="H5923" i="95"/>
  <c r="E5923" i="95"/>
  <c r="G5923" i="95" s="1"/>
  <c r="H5922" i="95"/>
  <c r="G5922" i="95"/>
  <c r="E5922" i="95"/>
  <c r="H5921" i="95"/>
  <c r="E5921" i="95"/>
  <c r="G5921" i="95" s="1"/>
  <c r="H5920" i="95"/>
  <c r="E5920" i="95"/>
  <c r="G5920" i="95" s="1"/>
  <c r="H5919" i="95"/>
  <c r="J5919" i="95" s="1"/>
  <c r="E5919" i="95"/>
  <c r="G5919" i="95" s="1"/>
  <c r="J5918" i="95"/>
  <c r="J5903" i="95"/>
  <c r="J5904" i="95" s="1"/>
  <c r="C5903" i="95"/>
  <c r="H5902" i="95"/>
  <c r="E5902" i="95"/>
  <c r="G5902" i="95" s="1"/>
  <c r="H5901" i="95"/>
  <c r="J5901" i="95" s="1"/>
  <c r="E5901" i="95"/>
  <c r="G5901" i="95" s="1"/>
  <c r="H5900" i="95"/>
  <c r="J5900" i="95" s="1"/>
  <c r="E5900" i="95"/>
  <c r="G5900" i="95" s="1"/>
  <c r="H5899" i="95"/>
  <c r="J5899" i="95" s="1"/>
  <c r="E5899" i="95"/>
  <c r="G5899" i="95" s="1"/>
  <c r="H5898" i="95"/>
  <c r="J5898" i="95" s="1"/>
  <c r="E5898" i="95"/>
  <c r="G5898" i="95" s="1"/>
  <c r="H5897" i="95"/>
  <c r="J5897" i="95" s="1"/>
  <c r="E5897" i="95"/>
  <c r="G5897" i="95" s="1"/>
  <c r="H5896" i="95"/>
  <c r="J5896" i="95" s="1"/>
  <c r="E5896" i="95"/>
  <c r="G5896" i="95" s="1"/>
  <c r="H5895" i="95"/>
  <c r="J5895" i="95" s="1"/>
  <c r="E5895" i="95"/>
  <c r="G5895" i="95" s="1"/>
  <c r="H5894" i="95"/>
  <c r="E5894" i="95"/>
  <c r="G5894" i="95" s="1"/>
  <c r="H5893" i="95"/>
  <c r="E5893" i="95"/>
  <c r="G5893" i="95" s="1"/>
  <c r="H5892" i="95"/>
  <c r="E5892" i="95"/>
  <c r="G5892" i="95" s="1"/>
  <c r="H5891" i="95"/>
  <c r="E5891" i="95"/>
  <c r="G5891" i="95" s="1"/>
  <c r="H5890" i="95"/>
  <c r="E5890" i="95"/>
  <c r="G5890" i="95" s="1"/>
  <c r="H5889" i="95"/>
  <c r="E5889" i="95"/>
  <c r="G5889" i="95" s="1"/>
  <c r="H5888" i="95"/>
  <c r="G5888" i="95"/>
  <c r="E5888" i="95"/>
  <c r="H5887" i="95"/>
  <c r="E5887" i="95"/>
  <c r="G5887" i="95" s="1"/>
  <c r="H5886" i="95"/>
  <c r="E5886" i="95"/>
  <c r="G5886" i="95" s="1"/>
  <c r="J5885" i="95"/>
  <c r="H5885" i="95"/>
  <c r="E5885" i="95"/>
  <c r="G5885" i="95" s="1"/>
  <c r="J5884" i="95"/>
  <c r="J5871" i="95"/>
  <c r="J5872" i="95" s="1"/>
  <c r="C5871" i="95"/>
  <c r="H5870" i="95"/>
  <c r="E5870" i="95"/>
  <c r="G5870" i="95" s="1"/>
  <c r="H5869" i="95"/>
  <c r="J5869" i="95" s="1"/>
  <c r="E5869" i="95"/>
  <c r="G5869" i="95" s="1"/>
  <c r="H5868" i="95"/>
  <c r="J5868" i="95" s="1"/>
  <c r="E5868" i="95"/>
  <c r="G5868" i="95" s="1"/>
  <c r="H5867" i="95"/>
  <c r="J5867" i="95" s="1"/>
  <c r="E5867" i="95"/>
  <c r="G5867" i="95" s="1"/>
  <c r="H5866" i="95"/>
  <c r="J5866" i="95" s="1"/>
  <c r="E5866" i="95"/>
  <c r="G5866" i="95" s="1"/>
  <c r="H5865" i="95"/>
  <c r="J5865" i="95" s="1"/>
  <c r="E5865" i="95"/>
  <c r="G5865" i="95" s="1"/>
  <c r="H5864" i="95"/>
  <c r="J5864" i="95" s="1"/>
  <c r="E5864" i="95"/>
  <c r="G5864" i="95" s="1"/>
  <c r="H5863" i="95"/>
  <c r="J5863" i="95" s="1"/>
  <c r="E5863" i="95"/>
  <c r="G5863" i="95" s="1"/>
  <c r="H5862" i="95"/>
  <c r="E5862" i="95"/>
  <c r="G5862" i="95" s="1"/>
  <c r="H5861" i="95"/>
  <c r="E5861" i="95"/>
  <c r="G5861" i="95" s="1"/>
  <c r="H5860" i="95"/>
  <c r="E5860" i="95"/>
  <c r="G5860" i="95" s="1"/>
  <c r="H5859" i="95"/>
  <c r="E5859" i="95"/>
  <c r="G5859" i="95" s="1"/>
  <c r="H5858" i="95"/>
  <c r="E5858" i="95"/>
  <c r="G5858" i="95" s="1"/>
  <c r="H5857" i="95"/>
  <c r="E5857" i="95"/>
  <c r="G5857" i="95" s="1"/>
  <c r="H5856" i="95"/>
  <c r="E5856" i="95"/>
  <c r="G5856" i="95" s="1"/>
  <c r="H5855" i="95"/>
  <c r="E5855" i="95"/>
  <c r="G5855" i="95" s="1"/>
  <c r="H5854" i="95"/>
  <c r="E5854" i="95"/>
  <c r="G5854" i="95" s="1"/>
  <c r="H5853" i="95"/>
  <c r="J5853" i="95" s="1"/>
  <c r="E5853" i="95"/>
  <c r="G5853" i="95" s="1"/>
  <c r="J5852" i="95"/>
  <c r="J5837" i="95"/>
  <c r="J5838" i="95" s="1"/>
  <c r="C5837" i="95"/>
  <c r="H5836" i="95"/>
  <c r="E5836" i="95"/>
  <c r="G5836" i="95" s="1"/>
  <c r="H5835" i="95"/>
  <c r="J5835" i="95" s="1"/>
  <c r="E5835" i="95"/>
  <c r="G5835" i="95" s="1"/>
  <c r="H5834" i="95"/>
  <c r="J5834" i="95" s="1"/>
  <c r="E5834" i="95"/>
  <c r="G5834" i="95" s="1"/>
  <c r="H5833" i="95"/>
  <c r="J5833" i="95" s="1"/>
  <c r="E5833" i="95"/>
  <c r="G5833" i="95" s="1"/>
  <c r="H5832" i="95"/>
  <c r="J5832" i="95" s="1"/>
  <c r="E5832" i="95"/>
  <c r="G5832" i="95" s="1"/>
  <c r="H5831" i="95"/>
  <c r="E5831" i="95"/>
  <c r="G5831" i="95" s="1"/>
  <c r="H5830" i="95"/>
  <c r="E5830" i="95"/>
  <c r="G5830" i="95" s="1"/>
  <c r="H5829" i="95"/>
  <c r="E5829" i="95"/>
  <c r="G5829" i="95" s="1"/>
  <c r="H5828" i="95"/>
  <c r="E5828" i="95"/>
  <c r="G5828" i="95" s="1"/>
  <c r="H5827" i="95"/>
  <c r="E5827" i="95"/>
  <c r="G5827" i="95" s="1"/>
  <c r="H5826" i="95"/>
  <c r="E5826" i="95"/>
  <c r="G5826" i="95" s="1"/>
  <c r="H5825" i="95"/>
  <c r="G5825" i="95"/>
  <c r="E5825" i="95"/>
  <c r="H5824" i="95"/>
  <c r="E5824" i="95"/>
  <c r="G5824" i="95" s="1"/>
  <c r="H5823" i="95"/>
  <c r="E5823" i="95"/>
  <c r="G5823" i="95" s="1"/>
  <c r="H5822" i="95"/>
  <c r="E5822" i="95"/>
  <c r="G5822" i="95" s="1"/>
  <c r="H5821" i="95"/>
  <c r="E5821" i="95"/>
  <c r="G5821" i="95" s="1"/>
  <c r="H5820" i="95"/>
  <c r="E5820" i="95"/>
  <c r="G5820" i="95" s="1"/>
  <c r="H5819" i="95"/>
  <c r="J5819" i="95" s="1"/>
  <c r="E5819" i="95"/>
  <c r="G5819" i="95" s="1"/>
  <c r="J5818" i="95"/>
  <c r="J5806" i="95"/>
  <c r="J5805" i="95"/>
  <c r="C5805" i="95"/>
  <c r="H5804" i="95"/>
  <c r="E5804" i="95"/>
  <c r="G5804" i="95" s="1"/>
  <c r="H5803" i="95"/>
  <c r="J5803" i="95" s="1"/>
  <c r="E5803" i="95"/>
  <c r="G5803" i="95" s="1"/>
  <c r="H5802" i="95"/>
  <c r="J5802" i="95" s="1"/>
  <c r="E5802" i="95"/>
  <c r="G5802" i="95" s="1"/>
  <c r="J5801" i="95"/>
  <c r="H5801" i="95"/>
  <c r="G5801" i="95"/>
  <c r="E5801" i="95"/>
  <c r="H5800" i="95"/>
  <c r="J5800" i="95" s="1"/>
  <c r="E5800" i="95"/>
  <c r="G5800" i="95" s="1"/>
  <c r="H5799" i="95"/>
  <c r="J5799" i="95" s="1"/>
  <c r="G5799" i="95"/>
  <c r="E5799" i="95"/>
  <c r="H5798" i="95"/>
  <c r="J5798" i="95" s="1"/>
  <c r="E5798" i="95"/>
  <c r="G5798" i="95" s="1"/>
  <c r="H5797" i="95"/>
  <c r="J5797" i="95" s="1"/>
  <c r="E5797" i="95"/>
  <c r="G5797" i="95" s="1"/>
  <c r="H5796" i="95"/>
  <c r="E5796" i="95"/>
  <c r="G5796" i="95" s="1"/>
  <c r="H5795" i="95"/>
  <c r="E5795" i="95"/>
  <c r="G5795" i="95" s="1"/>
  <c r="H5794" i="95"/>
  <c r="E5794" i="95"/>
  <c r="G5794" i="95" s="1"/>
  <c r="H5793" i="95"/>
  <c r="G5793" i="95"/>
  <c r="E5793" i="95"/>
  <c r="H5792" i="95"/>
  <c r="E5792" i="95"/>
  <c r="G5792" i="95" s="1"/>
  <c r="H5791" i="95"/>
  <c r="E5791" i="95"/>
  <c r="G5791" i="95" s="1"/>
  <c r="H5790" i="95"/>
  <c r="E5790" i="95"/>
  <c r="G5790" i="95" s="1"/>
  <c r="H5789" i="95"/>
  <c r="E5789" i="95"/>
  <c r="G5789" i="95" s="1"/>
  <c r="H5788" i="95"/>
  <c r="E5788" i="95"/>
  <c r="G5788" i="95" s="1"/>
  <c r="H5787" i="95"/>
  <c r="J5787" i="95" s="1"/>
  <c r="E5787" i="95"/>
  <c r="J5786" i="95"/>
  <c r="J5772" i="95"/>
  <c r="J5773" i="95" s="1"/>
  <c r="C5772" i="95"/>
  <c r="H5771" i="95"/>
  <c r="E5771" i="95"/>
  <c r="G5771" i="95" s="1"/>
  <c r="H5770" i="95"/>
  <c r="J5770" i="95" s="1"/>
  <c r="G5770" i="95"/>
  <c r="E5770" i="95"/>
  <c r="J5769" i="95"/>
  <c r="H5769" i="95"/>
  <c r="E5769" i="95"/>
  <c r="G5769" i="95" s="1"/>
  <c r="H5768" i="95"/>
  <c r="J5768" i="95" s="1"/>
  <c r="E5768" i="95"/>
  <c r="G5768" i="95" s="1"/>
  <c r="H5767" i="95"/>
  <c r="J5767" i="95" s="1"/>
  <c r="E5767" i="95"/>
  <c r="G5767" i="95" s="1"/>
  <c r="H5766" i="95"/>
  <c r="J5766" i="95" s="1"/>
  <c r="G5766" i="95"/>
  <c r="E5766" i="95"/>
  <c r="H5765" i="95"/>
  <c r="J5765" i="95" s="1"/>
  <c r="E5765" i="95"/>
  <c r="G5765" i="95" s="1"/>
  <c r="H5764" i="95"/>
  <c r="J5764" i="95" s="1"/>
  <c r="G5764" i="95"/>
  <c r="E5764" i="95"/>
  <c r="H5763" i="95"/>
  <c r="E5763" i="95"/>
  <c r="G5763" i="95" s="1"/>
  <c r="H5762" i="95"/>
  <c r="E5762" i="95"/>
  <c r="G5762" i="95" s="1"/>
  <c r="H5761" i="95"/>
  <c r="E5761" i="95"/>
  <c r="G5761" i="95" s="1"/>
  <c r="H5760" i="95"/>
  <c r="E5760" i="95"/>
  <c r="G5760" i="95" s="1"/>
  <c r="H5759" i="95"/>
  <c r="E5759" i="95"/>
  <c r="G5759" i="95" s="1"/>
  <c r="H5758" i="95"/>
  <c r="G5758" i="95"/>
  <c r="E5758" i="95"/>
  <c r="H5757" i="95"/>
  <c r="E5757" i="95"/>
  <c r="G5757" i="95" s="1"/>
  <c r="H5756" i="95"/>
  <c r="E5756" i="95"/>
  <c r="G5756" i="95" s="1"/>
  <c r="H5755" i="95"/>
  <c r="E5755" i="95"/>
  <c r="G5755" i="95" s="1"/>
  <c r="H5754" i="95"/>
  <c r="J5754" i="95" s="1"/>
  <c r="E5754" i="95"/>
  <c r="G5754" i="95" s="1"/>
  <c r="J5753" i="95"/>
  <c r="J5737" i="95"/>
  <c r="J5738" i="95" s="1"/>
  <c r="C5737" i="95"/>
  <c r="H5736" i="95"/>
  <c r="E5736" i="95"/>
  <c r="G5736" i="95" s="1"/>
  <c r="J5735" i="95"/>
  <c r="H5735" i="95"/>
  <c r="E5735" i="95"/>
  <c r="G5735" i="95" s="1"/>
  <c r="H5734" i="95"/>
  <c r="J5734" i="95" s="1"/>
  <c r="E5734" i="95"/>
  <c r="G5734" i="95" s="1"/>
  <c r="H5733" i="95"/>
  <c r="J5733" i="95" s="1"/>
  <c r="G5733" i="95"/>
  <c r="E5733" i="95"/>
  <c r="H5732" i="95"/>
  <c r="J5732" i="95" s="1"/>
  <c r="E5732" i="95"/>
  <c r="G5732" i="95" s="1"/>
  <c r="H5731" i="95"/>
  <c r="J5731" i="95" s="1"/>
  <c r="G5731" i="95"/>
  <c r="E5731" i="95"/>
  <c r="H5730" i="95"/>
  <c r="J5730" i="95" s="1"/>
  <c r="G5730" i="95"/>
  <c r="E5730" i="95"/>
  <c r="H5729" i="95"/>
  <c r="J5729" i="95" s="1"/>
  <c r="E5729" i="95"/>
  <c r="G5729" i="95" s="1"/>
  <c r="H5728" i="95"/>
  <c r="E5728" i="95"/>
  <c r="G5728" i="95" s="1"/>
  <c r="H5727" i="95"/>
  <c r="E5727" i="95"/>
  <c r="G5727" i="95" s="1"/>
  <c r="H5726" i="95"/>
  <c r="E5726" i="95"/>
  <c r="G5726" i="95" s="1"/>
  <c r="H5725" i="95"/>
  <c r="G5725" i="95"/>
  <c r="E5725" i="95"/>
  <c r="H5724" i="95"/>
  <c r="E5724" i="95"/>
  <c r="G5724" i="95" s="1"/>
  <c r="H5723" i="95"/>
  <c r="E5723" i="95"/>
  <c r="G5723" i="95" s="1"/>
  <c r="H5722" i="95"/>
  <c r="E5722" i="95"/>
  <c r="G5722" i="95" s="1"/>
  <c r="H5721" i="95"/>
  <c r="E5721" i="95"/>
  <c r="G5721" i="95" s="1"/>
  <c r="H5720" i="95"/>
  <c r="E5720" i="95"/>
  <c r="G5720" i="95" s="1"/>
  <c r="H5719" i="95"/>
  <c r="J5719" i="95" s="1"/>
  <c r="E5719" i="95"/>
  <c r="J5718" i="95"/>
  <c r="J5702" i="95"/>
  <c r="J5703" i="95" s="1"/>
  <c r="C5702" i="95"/>
  <c r="H5701" i="95"/>
  <c r="E5701" i="95"/>
  <c r="G5701" i="95" s="1"/>
  <c r="H5700" i="95"/>
  <c r="J5700" i="95" s="1"/>
  <c r="G5700" i="95"/>
  <c r="E5700" i="95"/>
  <c r="J5699" i="95"/>
  <c r="H5699" i="95"/>
  <c r="E5699" i="95"/>
  <c r="G5699" i="95" s="1"/>
  <c r="H5698" i="95"/>
  <c r="J5698" i="95" s="1"/>
  <c r="E5698" i="95"/>
  <c r="G5698" i="95" s="1"/>
  <c r="J5697" i="95"/>
  <c r="H5697" i="95"/>
  <c r="E5697" i="95"/>
  <c r="G5697" i="95" s="1"/>
  <c r="H5696" i="95"/>
  <c r="J5696" i="95" s="1"/>
  <c r="E5696" i="95"/>
  <c r="G5696" i="95" s="1"/>
  <c r="H5695" i="95"/>
  <c r="J5695" i="95" s="1"/>
  <c r="G5695" i="95"/>
  <c r="E5695" i="95"/>
  <c r="H5694" i="95"/>
  <c r="J5694" i="95" s="1"/>
  <c r="G5694" i="95"/>
  <c r="E5694" i="95"/>
  <c r="H5693" i="95"/>
  <c r="E5693" i="95"/>
  <c r="G5693" i="95" s="1"/>
  <c r="H5692" i="95"/>
  <c r="E5692" i="95"/>
  <c r="G5692" i="95" s="1"/>
  <c r="H5691" i="95"/>
  <c r="E5691" i="95"/>
  <c r="G5691" i="95" s="1"/>
  <c r="H5690" i="95"/>
  <c r="E5690" i="95"/>
  <c r="G5690" i="95" s="1"/>
  <c r="H5689" i="95"/>
  <c r="E5689" i="95"/>
  <c r="G5689" i="95" s="1"/>
  <c r="H5688" i="95"/>
  <c r="E5688" i="95"/>
  <c r="G5688" i="95" s="1"/>
  <c r="H5687" i="95"/>
  <c r="E5687" i="95"/>
  <c r="G5687" i="95" s="1"/>
  <c r="H5686" i="95"/>
  <c r="E5686" i="95"/>
  <c r="G5686" i="95" s="1"/>
  <c r="H5685" i="95"/>
  <c r="E5685" i="95"/>
  <c r="G5685" i="95" s="1"/>
  <c r="H5684" i="95"/>
  <c r="J5684" i="95" s="1"/>
  <c r="E5684" i="95"/>
  <c r="G5684" i="95" s="1"/>
  <c r="J5683" i="95"/>
  <c r="J5668" i="95"/>
  <c r="J5669" i="95" s="1"/>
  <c r="C5668" i="95"/>
  <c r="H5667" i="95"/>
  <c r="E5667" i="95"/>
  <c r="G5667" i="95" s="1"/>
  <c r="H5666" i="95"/>
  <c r="J5666" i="95" s="1"/>
  <c r="E5666" i="95"/>
  <c r="G5666" i="95" s="1"/>
  <c r="H5665" i="95"/>
  <c r="J5665" i="95" s="1"/>
  <c r="E5665" i="95"/>
  <c r="G5665" i="95" s="1"/>
  <c r="J5664" i="95"/>
  <c r="H5664" i="95"/>
  <c r="G5664" i="95"/>
  <c r="E5664" i="95"/>
  <c r="H5663" i="95"/>
  <c r="J5663" i="95" s="1"/>
  <c r="G5663" i="95"/>
  <c r="E5663" i="95"/>
  <c r="H5662" i="95"/>
  <c r="J5662" i="95" s="1"/>
  <c r="G5662" i="95"/>
  <c r="E5662" i="95"/>
  <c r="H5661" i="95"/>
  <c r="J5661" i="95" s="1"/>
  <c r="G5661" i="95"/>
  <c r="E5661" i="95"/>
  <c r="J5660" i="95"/>
  <c r="H5660" i="95"/>
  <c r="E5660" i="95"/>
  <c r="G5660" i="95" s="1"/>
  <c r="H5659" i="95"/>
  <c r="E5659" i="95"/>
  <c r="G5659" i="95" s="1"/>
  <c r="H5658" i="95"/>
  <c r="G5658" i="95"/>
  <c r="E5658" i="95"/>
  <c r="H5657" i="95"/>
  <c r="E5657" i="95"/>
  <c r="G5657" i="95" s="1"/>
  <c r="H5656" i="95"/>
  <c r="E5656" i="95"/>
  <c r="G5656" i="95" s="1"/>
  <c r="H5655" i="95"/>
  <c r="E5655" i="95"/>
  <c r="G5655" i="95" s="1"/>
  <c r="H5654" i="95"/>
  <c r="E5654" i="95"/>
  <c r="G5654" i="95" s="1"/>
  <c r="H5653" i="95"/>
  <c r="E5653" i="95"/>
  <c r="G5653" i="95" s="1"/>
  <c r="H5652" i="95"/>
  <c r="E5652" i="95"/>
  <c r="G5652" i="95" s="1"/>
  <c r="H5651" i="95"/>
  <c r="E5651" i="95"/>
  <c r="G5651" i="95" s="1"/>
  <c r="H5650" i="95"/>
  <c r="J5650" i="95" s="1"/>
  <c r="E5650" i="95"/>
  <c r="J5649" i="95"/>
  <c r="J5634" i="95"/>
  <c r="J5635" i="95" s="1"/>
  <c r="C5634" i="95"/>
  <c r="H5633" i="95"/>
  <c r="G5633" i="95"/>
  <c r="E5633" i="95"/>
  <c r="H5632" i="95"/>
  <c r="J5632" i="95" s="1"/>
  <c r="E5632" i="95"/>
  <c r="G5632" i="95" s="1"/>
  <c r="H5631" i="95"/>
  <c r="J5631" i="95" s="1"/>
  <c r="E5631" i="95"/>
  <c r="G5631" i="95" s="1"/>
  <c r="H5630" i="95"/>
  <c r="J5630" i="95" s="1"/>
  <c r="E5630" i="95"/>
  <c r="G5630" i="95" s="1"/>
  <c r="J5629" i="95"/>
  <c r="H5629" i="95"/>
  <c r="E5629" i="95"/>
  <c r="G5629" i="95" s="1"/>
  <c r="H5628" i="95"/>
  <c r="J5628" i="95" s="1"/>
  <c r="E5628" i="95"/>
  <c r="G5628" i="95" s="1"/>
  <c r="H5627" i="95"/>
  <c r="J5627" i="95" s="1"/>
  <c r="G5627" i="95"/>
  <c r="E5627" i="95"/>
  <c r="H5626" i="95"/>
  <c r="J5626" i="95" s="1"/>
  <c r="G5626" i="95"/>
  <c r="E5626" i="95"/>
  <c r="H5625" i="95"/>
  <c r="E5625" i="95"/>
  <c r="G5625" i="95" s="1"/>
  <c r="H5624" i="95"/>
  <c r="E5624" i="95"/>
  <c r="G5624" i="95" s="1"/>
  <c r="H5623" i="95"/>
  <c r="E5623" i="95"/>
  <c r="G5623" i="95" s="1"/>
  <c r="H5622" i="95"/>
  <c r="E5622" i="95"/>
  <c r="G5622" i="95" s="1"/>
  <c r="H5621" i="95"/>
  <c r="E5621" i="95"/>
  <c r="G5621" i="95" s="1"/>
  <c r="H5620" i="95"/>
  <c r="G5620" i="95"/>
  <c r="E5620" i="95"/>
  <c r="H5619" i="95"/>
  <c r="E5619" i="95"/>
  <c r="G5619" i="95" s="1"/>
  <c r="H5618" i="95"/>
  <c r="E5618" i="95"/>
  <c r="G5618" i="95" s="1"/>
  <c r="H5617" i="95"/>
  <c r="E5617" i="95"/>
  <c r="G5617" i="95" s="1"/>
  <c r="H5616" i="95"/>
  <c r="J5616" i="95" s="1"/>
  <c r="E5616" i="95"/>
  <c r="J5615" i="95"/>
  <c r="J5600" i="95"/>
  <c r="J5599" i="95"/>
  <c r="C5599" i="95"/>
  <c r="H5598" i="95"/>
  <c r="E5598" i="95"/>
  <c r="G5598" i="95" s="1"/>
  <c r="J5597" i="95"/>
  <c r="H5597" i="95"/>
  <c r="E5597" i="95"/>
  <c r="G5597" i="95" s="1"/>
  <c r="H5596" i="95"/>
  <c r="J5596" i="95" s="1"/>
  <c r="E5596" i="95"/>
  <c r="G5596" i="95" s="1"/>
  <c r="H5595" i="95"/>
  <c r="J5595" i="95" s="1"/>
  <c r="G5595" i="95"/>
  <c r="E5595" i="95"/>
  <c r="H5594" i="95"/>
  <c r="J5594" i="95" s="1"/>
  <c r="G5594" i="95"/>
  <c r="E5594" i="95"/>
  <c r="H5593" i="95"/>
  <c r="J5593" i="95" s="1"/>
  <c r="E5593" i="95"/>
  <c r="G5593" i="95" s="1"/>
  <c r="H5592" i="95"/>
  <c r="J5592" i="95" s="1"/>
  <c r="E5592" i="95"/>
  <c r="G5592" i="95" s="1"/>
  <c r="H5591" i="95"/>
  <c r="J5591" i="95" s="1"/>
  <c r="E5591" i="95"/>
  <c r="G5591" i="95" s="1"/>
  <c r="H5590" i="95"/>
  <c r="E5590" i="95"/>
  <c r="G5590" i="95" s="1"/>
  <c r="H5589" i="95"/>
  <c r="E5589" i="95"/>
  <c r="G5589" i="95" s="1"/>
  <c r="H5588" i="95"/>
  <c r="E5588" i="95"/>
  <c r="G5588" i="95" s="1"/>
  <c r="H5587" i="95"/>
  <c r="E5587" i="95"/>
  <c r="G5587" i="95" s="1"/>
  <c r="H5586" i="95"/>
  <c r="E5586" i="95"/>
  <c r="G5586" i="95" s="1"/>
  <c r="H5585" i="95"/>
  <c r="E5585" i="95"/>
  <c r="G5585" i="95" s="1"/>
  <c r="H5584" i="95"/>
  <c r="E5584" i="95"/>
  <c r="G5584" i="95" s="1"/>
  <c r="H5583" i="95"/>
  <c r="E5583" i="95"/>
  <c r="G5583" i="95" s="1"/>
  <c r="H5582" i="95"/>
  <c r="E5582" i="95"/>
  <c r="G5582" i="95" s="1"/>
  <c r="H5581" i="95"/>
  <c r="J5581" i="95" s="1"/>
  <c r="E5581" i="95"/>
  <c r="J5580" i="95"/>
  <c r="J5566" i="95"/>
  <c r="J5567" i="95" s="1"/>
  <c r="C5566" i="95"/>
  <c r="H5565" i="95"/>
  <c r="G5565" i="95"/>
  <c r="E5565" i="95"/>
  <c r="H5564" i="95"/>
  <c r="J5564" i="95" s="1"/>
  <c r="E5564" i="95"/>
  <c r="G5564" i="95" s="1"/>
  <c r="H5563" i="95"/>
  <c r="J5563" i="95" s="1"/>
  <c r="E5563" i="95"/>
  <c r="G5563" i="95" s="1"/>
  <c r="H5562" i="95"/>
  <c r="J5562" i="95" s="1"/>
  <c r="E5562" i="95"/>
  <c r="G5562" i="95" s="1"/>
  <c r="H5561" i="95"/>
  <c r="J5561" i="95" s="1"/>
  <c r="E5561" i="95"/>
  <c r="G5561" i="95" s="1"/>
  <c r="H5560" i="95"/>
  <c r="J5560" i="95" s="1"/>
  <c r="E5560" i="95"/>
  <c r="G5560" i="95" s="1"/>
  <c r="H5559" i="95"/>
  <c r="J5559" i="95" s="1"/>
  <c r="E5559" i="95"/>
  <c r="G5559" i="95" s="1"/>
  <c r="H5558" i="95"/>
  <c r="J5558" i="95" s="1"/>
  <c r="E5558" i="95"/>
  <c r="G5558" i="95" s="1"/>
  <c r="H5557" i="95"/>
  <c r="E5557" i="95"/>
  <c r="G5557" i="95" s="1"/>
  <c r="H5556" i="95"/>
  <c r="E5556" i="95"/>
  <c r="G5556" i="95" s="1"/>
  <c r="H5555" i="95"/>
  <c r="E5555" i="95"/>
  <c r="G5555" i="95" s="1"/>
  <c r="H5554" i="95"/>
  <c r="E5554" i="95"/>
  <c r="G5554" i="95" s="1"/>
  <c r="H5553" i="95"/>
  <c r="E5553" i="95"/>
  <c r="G5553" i="95" s="1"/>
  <c r="H5552" i="95"/>
  <c r="E5552" i="95"/>
  <c r="G5552" i="95" s="1"/>
  <c r="H5551" i="95"/>
  <c r="E5551" i="95"/>
  <c r="G5551" i="95" s="1"/>
  <c r="H5550" i="95"/>
  <c r="E5550" i="95"/>
  <c r="G5550" i="95" s="1"/>
  <c r="H5549" i="95"/>
  <c r="E5549" i="95"/>
  <c r="G5549" i="95" s="1"/>
  <c r="H5548" i="95"/>
  <c r="J5548" i="95" s="1"/>
  <c r="E5548" i="95"/>
  <c r="J5547" i="95"/>
  <c r="J5533" i="95"/>
  <c r="J5532" i="95"/>
  <c r="C5532" i="95"/>
  <c r="H5531" i="95"/>
  <c r="E5531" i="95"/>
  <c r="G5531" i="95" s="1"/>
  <c r="J5530" i="95"/>
  <c r="H5530" i="95"/>
  <c r="E5530" i="95"/>
  <c r="G5530" i="95" s="1"/>
  <c r="H5529" i="95"/>
  <c r="J5529" i="95" s="1"/>
  <c r="G5529" i="95"/>
  <c r="E5529" i="95"/>
  <c r="H5528" i="95"/>
  <c r="J5528" i="95" s="1"/>
  <c r="G5528" i="95"/>
  <c r="E5528" i="95"/>
  <c r="H5527" i="95"/>
  <c r="J5527" i="95" s="1"/>
  <c r="G5527" i="95"/>
  <c r="E5527" i="95"/>
  <c r="J5526" i="95"/>
  <c r="H5526" i="95"/>
  <c r="E5526" i="95"/>
  <c r="G5526" i="95" s="1"/>
  <c r="H5525" i="95"/>
  <c r="J5525" i="95" s="1"/>
  <c r="E5525" i="95"/>
  <c r="G5525" i="95" s="1"/>
  <c r="H5524" i="95"/>
  <c r="J5524" i="95" s="1"/>
  <c r="E5524" i="95"/>
  <c r="G5524" i="95" s="1"/>
  <c r="H5523" i="95"/>
  <c r="E5523" i="95"/>
  <c r="G5523" i="95" s="1"/>
  <c r="H5522" i="95"/>
  <c r="E5522" i="95"/>
  <c r="G5522" i="95" s="1"/>
  <c r="H5521" i="95"/>
  <c r="E5521" i="95"/>
  <c r="G5521" i="95" s="1"/>
  <c r="H5520" i="95"/>
  <c r="G5520" i="95"/>
  <c r="E5520" i="95"/>
  <c r="H5519" i="95"/>
  <c r="E5519" i="95"/>
  <c r="G5519" i="95" s="1"/>
  <c r="H5518" i="95"/>
  <c r="E5518" i="95"/>
  <c r="G5518" i="95" s="1"/>
  <c r="H5517" i="95"/>
  <c r="E5517" i="95"/>
  <c r="G5517" i="95" s="1"/>
  <c r="H5516" i="95"/>
  <c r="E5516" i="95"/>
  <c r="G5516" i="95" s="1"/>
  <c r="H5515" i="95"/>
  <c r="E5515" i="95"/>
  <c r="G5515" i="95" s="1"/>
  <c r="H5514" i="95"/>
  <c r="J5514" i="95" s="1"/>
  <c r="E5514" i="95"/>
  <c r="J5513" i="95"/>
  <c r="J5499" i="95"/>
  <c r="J5500" i="95" s="1"/>
  <c r="C5499" i="95"/>
  <c r="H5498" i="95"/>
  <c r="G5498" i="95"/>
  <c r="E5498" i="95"/>
  <c r="H5497" i="95"/>
  <c r="J5497" i="95" s="1"/>
  <c r="G5497" i="95"/>
  <c r="E5497" i="95"/>
  <c r="J5496" i="95"/>
  <c r="H5496" i="95"/>
  <c r="E5496" i="95"/>
  <c r="G5496" i="95" s="1"/>
  <c r="H5495" i="95"/>
  <c r="J5495" i="95" s="1"/>
  <c r="E5495" i="95"/>
  <c r="G5495" i="95" s="1"/>
  <c r="H5494" i="95"/>
  <c r="J5494" i="95" s="1"/>
  <c r="E5494" i="95"/>
  <c r="G5494" i="95" s="1"/>
  <c r="H5493" i="95"/>
  <c r="J5493" i="95" s="1"/>
  <c r="E5493" i="95"/>
  <c r="G5493" i="95" s="1"/>
  <c r="H5492" i="95"/>
  <c r="J5492" i="95" s="1"/>
  <c r="G5492" i="95"/>
  <c r="E5492" i="95"/>
  <c r="H5491" i="95"/>
  <c r="J5491" i="95" s="1"/>
  <c r="G5491" i="95"/>
  <c r="E5491" i="95"/>
  <c r="H5490" i="95"/>
  <c r="E5490" i="95"/>
  <c r="G5490" i="95" s="1"/>
  <c r="H5489" i="95"/>
  <c r="E5489" i="95"/>
  <c r="G5489" i="95" s="1"/>
  <c r="H5488" i="95"/>
  <c r="E5488" i="95"/>
  <c r="G5488" i="95" s="1"/>
  <c r="H5487" i="95"/>
  <c r="E5487" i="95"/>
  <c r="G5487" i="95" s="1"/>
  <c r="H5486" i="95"/>
  <c r="E5486" i="95"/>
  <c r="G5486" i="95" s="1"/>
  <c r="H5485" i="95"/>
  <c r="G5485" i="95"/>
  <c r="E5485" i="95"/>
  <c r="H5484" i="95"/>
  <c r="E5484" i="95"/>
  <c r="G5484" i="95" s="1"/>
  <c r="H5483" i="95"/>
  <c r="E5483" i="95"/>
  <c r="G5483" i="95" s="1"/>
  <c r="H5482" i="95"/>
  <c r="E5482" i="95"/>
  <c r="G5482" i="95" s="1"/>
  <c r="H5481" i="95"/>
  <c r="J5481" i="95" s="1"/>
  <c r="E5481" i="95"/>
  <c r="J5480" i="95"/>
  <c r="J5468" i="95"/>
  <c r="J5467" i="95"/>
  <c r="C5467" i="95"/>
  <c r="H5466" i="95"/>
  <c r="E5466" i="95"/>
  <c r="G5466" i="95" s="1"/>
  <c r="H5465" i="95"/>
  <c r="J5465" i="95" s="1"/>
  <c r="G5465" i="95"/>
  <c r="E5465" i="95"/>
  <c r="H5464" i="95"/>
  <c r="J5464" i="95" s="1"/>
  <c r="G5464" i="95"/>
  <c r="E5464" i="95"/>
  <c r="H5463" i="95"/>
  <c r="J5463" i="95" s="1"/>
  <c r="E5463" i="95"/>
  <c r="G5463" i="95" s="1"/>
  <c r="H5462" i="95"/>
  <c r="J5462" i="95" s="1"/>
  <c r="G5462" i="95"/>
  <c r="E5462" i="95"/>
  <c r="J5461" i="95"/>
  <c r="H5461" i="95"/>
  <c r="E5461" i="95"/>
  <c r="G5461" i="95" s="1"/>
  <c r="H5460" i="95"/>
  <c r="J5460" i="95" s="1"/>
  <c r="E5460" i="95"/>
  <c r="G5460" i="95" s="1"/>
  <c r="J5459" i="95"/>
  <c r="H5459" i="95"/>
  <c r="E5459" i="95"/>
  <c r="G5459" i="95" s="1"/>
  <c r="H5458" i="95"/>
  <c r="E5458" i="95"/>
  <c r="G5458" i="95" s="1"/>
  <c r="H5457" i="95"/>
  <c r="E5457" i="95"/>
  <c r="G5457" i="95" s="1"/>
  <c r="H5456" i="95"/>
  <c r="E5456" i="95"/>
  <c r="G5456" i="95" s="1"/>
  <c r="H5455" i="95"/>
  <c r="G5455" i="95"/>
  <c r="E5455" i="95"/>
  <c r="H5454" i="95"/>
  <c r="E5454" i="95"/>
  <c r="G5454" i="95" s="1"/>
  <c r="H5453" i="95"/>
  <c r="E5453" i="95"/>
  <c r="G5453" i="95" s="1"/>
  <c r="H5452" i="95"/>
  <c r="E5452" i="95"/>
  <c r="G5452" i="95" s="1"/>
  <c r="H5451" i="95"/>
  <c r="E5451" i="95"/>
  <c r="G5451" i="95" s="1"/>
  <c r="H5450" i="95"/>
  <c r="E5450" i="95"/>
  <c r="G5450" i="95" s="1"/>
  <c r="H5449" i="95"/>
  <c r="J5449" i="95" s="1"/>
  <c r="E5449" i="95"/>
  <c r="J5448" i="95"/>
  <c r="J5434" i="95"/>
  <c r="J5435" i="95" s="1"/>
  <c r="C5434" i="95"/>
  <c r="H5433" i="95"/>
  <c r="E5433" i="95"/>
  <c r="G5433" i="95" s="1"/>
  <c r="H5432" i="95"/>
  <c r="J5432" i="95" s="1"/>
  <c r="G5432" i="95"/>
  <c r="E5432" i="95"/>
  <c r="J5431" i="95"/>
  <c r="H5431" i="95"/>
  <c r="E5431" i="95"/>
  <c r="G5431" i="95" s="1"/>
  <c r="H5430" i="95"/>
  <c r="J5430" i="95" s="1"/>
  <c r="E5430" i="95"/>
  <c r="G5430" i="95" s="1"/>
  <c r="J5429" i="95"/>
  <c r="H5429" i="95"/>
  <c r="E5429" i="95"/>
  <c r="G5429" i="95" s="1"/>
  <c r="H5428" i="95"/>
  <c r="J5428" i="95" s="1"/>
  <c r="G5428" i="95"/>
  <c r="E5428" i="95"/>
  <c r="H5427" i="95"/>
  <c r="J5427" i="95" s="1"/>
  <c r="G5427" i="95"/>
  <c r="E5427" i="95"/>
  <c r="H5426" i="95"/>
  <c r="J5426" i="95" s="1"/>
  <c r="G5426" i="95"/>
  <c r="E5426" i="95"/>
  <c r="H5425" i="95"/>
  <c r="E5425" i="95"/>
  <c r="G5425" i="95" s="1"/>
  <c r="H5424" i="95"/>
  <c r="E5424" i="95"/>
  <c r="G5424" i="95" s="1"/>
  <c r="H5423" i="95"/>
  <c r="E5423" i="95"/>
  <c r="G5423" i="95" s="1"/>
  <c r="H5422" i="95"/>
  <c r="E5422" i="95"/>
  <c r="G5422" i="95" s="1"/>
  <c r="H5421" i="95"/>
  <c r="E5421" i="95"/>
  <c r="G5421" i="95" s="1"/>
  <c r="H5420" i="95"/>
  <c r="G5420" i="95"/>
  <c r="E5420" i="95"/>
  <c r="H5419" i="95"/>
  <c r="E5419" i="95"/>
  <c r="G5419" i="95" s="1"/>
  <c r="H5418" i="95"/>
  <c r="E5418" i="95"/>
  <c r="G5418" i="95" s="1"/>
  <c r="H5417" i="95"/>
  <c r="E5417" i="95"/>
  <c r="G5417" i="95" s="1"/>
  <c r="H5416" i="95"/>
  <c r="J5416" i="95" s="1"/>
  <c r="E5416" i="95"/>
  <c r="J5415" i="95"/>
  <c r="J5401" i="95"/>
  <c r="J5402" i="95" s="1"/>
  <c r="C5401" i="95"/>
  <c r="H5400" i="95"/>
  <c r="E5400" i="95"/>
  <c r="G5400" i="95" s="1"/>
  <c r="J5399" i="95"/>
  <c r="H5399" i="95"/>
  <c r="G5399" i="95"/>
  <c r="E5399" i="95"/>
  <c r="H5398" i="95"/>
  <c r="J5398" i="95" s="1"/>
  <c r="G5398" i="95"/>
  <c r="E5398" i="95"/>
  <c r="H5397" i="95"/>
  <c r="J5397" i="95" s="1"/>
  <c r="G5397" i="95"/>
  <c r="E5397" i="95"/>
  <c r="H5396" i="95"/>
  <c r="J5396" i="95" s="1"/>
  <c r="G5396" i="95"/>
  <c r="E5396" i="95"/>
  <c r="H5395" i="95"/>
  <c r="J5395" i="95" s="1"/>
  <c r="E5395" i="95"/>
  <c r="G5395" i="95" s="1"/>
  <c r="H5394" i="95"/>
  <c r="J5394" i="95" s="1"/>
  <c r="E5394" i="95"/>
  <c r="G5394" i="95" s="1"/>
  <c r="H5393" i="95"/>
  <c r="J5393" i="95" s="1"/>
  <c r="G5393" i="95"/>
  <c r="E5393" i="95"/>
  <c r="H5392" i="95"/>
  <c r="E5392" i="95"/>
  <c r="G5392" i="95" s="1"/>
  <c r="H5391" i="95"/>
  <c r="E5391" i="95"/>
  <c r="G5391" i="95" s="1"/>
  <c r="H5390" i="95"/>
  <c r="E5390" i="95"/>
  <c r="G5390" i="95" s="1"/>
  <c r="H5389" i="95"/>
  <c r="E5389" i="95"/>
  <c r="G5389" i="95" s="1"/>
  <c r="H5388" i="95"/>
  <c r="E5388" i="95"/>
  <c r="G5388" i="95" s="1"/>
  <c r="H5387" i="95"/>
  <c r="E5387" i="95"/>
  <c r="G5387" i="95" s="1"/>
  <c r="H5386" i="95"/>
  <c r="E5386" i="95"/>
  <c r="G5386" i="95" s="1"/>
  <c r="H5385" i="95"/>
  <c r="E5385" i="95"/>
  <c r="G5385" i="95" s="1"/>
  <c r="H5384" i="95"/>
  <c r="E5384" i="95"/>
  <c r="G5384" i="95" s="1"/>
  <c r="J5383" i="95"/>
  <c r="H5383" i="95"/>
  <c r="E5383" i="95"/>
  <c r="J5382" i="95"/>
  <c r="J5367" i="95"/>
  <c r="J5368" i="95" s="1"/>
  <c r="C5367" i="95"/>
  <c r="H5366" i="95"/>
  <c r="G5366" i="95"/>
  <c r="E5366" i="95"/>
  <c r="H5365" i="95"/>
  <c r="J5365" i="95" s="1"/>
  <c r="E5365" i="95"/>
  <c r="G5365" i="95" s="1"/>
  <c r="H5364" i="95"/>
  <c r="J5364" i="95" s="1"/>
  <c r="E5364" i="95"/>
  <c r="G5364" i="95" s="1"/>
  <c r="H5363" i="95"/>
  <c r="J5363" i="95" s="1"/>
  <c r="E5363" i="95"/>
  <c r="G5363" i="95" s="1"/>
  <c r="J5362" i="95"/>
  <c r="H5362" i="95"/>
  <c r="G5362" i="95"/>
  <c r="E5362" i="95"/>
  <c r="H5361" i="95"/>
  <c r="J5361" i="95" s="1"/>
  <c r="E5361" i="95"/>
  <c r="G5361" i="95" s="1"/>
  <c r="H5360" i="95"/>
  <c r="J5360" i="95" s="1"/>
  <c r="G5360" i="95"/>
  <c r="E5360" i="95"/>
  <c r="H5359" i="95"/>
  <c r="J5359" i="95" s="1"/>
  <c r="E5359" i="95"/>
  <c r="G5359" i="95" s="1"/>
  <c r="H5358" i="95"/>
  <c r="E5358" i="95"/>
  <c r="G5358" i="95" s="1"/>
  <c r="H5357" i="95"/>
  <c r="E5357" i="95"/>
  <c r="G5357" i="95" s="1"/>
  <c r="H5356" i="95"/>
  <c r="E5356" i="95"/>
  <c r="G5356" i="95" s="1"/>
  <c r="H5355" i="95"/>
  <c r="E5355" i="95"/>
  <c r="G5355" i="95" s="1"/>
  <c r="H5354" i="95"/>
  <c r="E5354" i="95"/>
  <c r="G5354" i="95" s="1"/>
  <c r="H5353" i="95"/>
  <c r="G5353" i="95"/>
  <c r="E5353" i="95"/>
  <c r="H5352" i="95"/>
  <c r="E5352" i="95"/>
  <c r="G5352" i="95" s="1"/>
  <c r="H5351" i="95"/>
  <c r="E5351" i="95"/>
  <c r="G5351" i="95" s="1"/>
  <c r="H5350" i="95"/>
  <c r="E5350" i="95"/>
  <c r="G5350" i="95" s="1"/>
  <c r="H5349" i="95"/>
  <c r="J5349" i="95" s="1"/>
  <c r="E5349" i="95"/>
  <c r="J5348" i="95"/>
  <c r="J5333" i="95"/>
  <c r="J5334" i="95" s="1"/>
  <c r="C5333" i="95"/>
  <c r="H5332" i="95"/>
  <c r="E5332" i="95"/>
  <c r="G5332" i="95" s="1"/>
  <c r="H5331" i="95"/>
  <c r="J5331" i="95" s="1"/>
  <c r="G5331" i="95"/>
  <c r="E5331" i="95"/>
  <c r="H5330" i="95"/>
  <c r="J5330" i="95" s="1"/>
  <c r="E5330" i="95"/>
  <c r="G5330" i="95" s="1"/>
  <c r="H5329" i="95"/>
  <c r="J5329" i="95" s="1"/>
  <c r="E5329" i="95"/>
  <c r="G5329" i="95" s="1"/>
  <c r="H5328" i="95"/>
  <c r="J5328" i="95" s="1"/>
  <c r="E5328" i="95"/>
  <c r="G5328" i="95" s="1"/>
  <c r="H5327" i="95"/>
  <c r="J5327" i="95" s="1"/>
  <c r="E5327" i="95"/>
  <c r="G5327" i="95" s="1"/>
  <c r="H5326" i="95"/>
  <c r="J5326" i="95" s="1"/>
  <c r="E5326" i="95"/>
  <c r="G5326" i="95" s="1"/>
  <c r="J5325" i="95"/>
  <c r="H5325" i="95"/>
  <c r="E5325" i="95"/>
  <c r="G5325" i="95" s="1"/>
  <c r="H5324" i="95"/>
  <c r="E5324" i="95"/>
  <c r="G5324" i="95" s="1"/>
  <c r="H5323" i="95"/>
  <c r="E5323" i="95"/>
  <c r="G5323" i="95" s="1"/>
  <c r="H5322" i="95"/>
  <c r="E5322" i="95"/>
  <c r="G5322" i="95" s="1"/>
  <c r="H5321" i="95"/>
  <c r="G5321" i="95"/>
  <c r="E5321" i="95"/>
  <c r="H5320" i="95"/>
  <c r="E5320" i="95"/>
  <c r="G5320" i="95" s="1"/>
  <c r="H5319" i="95"/>
  <c r="E5319" i="95"/>
  <c r="G5319" i="95" s="1"/>
  <c r="H5318" i="95"/>
  <c r="E5318" i="95"/>
  <c r="G5318" i="95" s="1"/>
  <c r="H5317" i="95"/>
  <c r="E5317" i="95"/>
  <c r="G5317" i="95" s="1"/>
  <c r="H5316" i="95"/>
  <c r="E5316" i="95"/>
  <c r="G5316" i="95" s="1"/>
  <c r="H5315" i="95"/>
  <c r="J5315" i="95" s="1"/>
  <c r="E5315" i="95"/>
  <c r="J5314" i="95"/>
  <c r="J5299" i="95"/>
  <c r="J5300" i="95" s="1"/>
  <c r="C5299" i="95"/>
  <c r="H5298" i="95"/>
  <c r="E5298" i="95"/>
  <c r="G5298" i="95" s="1"/>
  <c r="H5297" i="95"/>
  <c r="J5297" i="95" s="1"/>
  <c r="E5297" i="95"/>
  <c r="G5297" i="95" s="1"/>
  <c r="H5296" i="95"/>
  <c r="J5296" i="95" s="1"/>
  <c r="E5296" i="95"/>
  <c r="G5296" i="95" s="1"/>
  <c r="H5295" i="95"/>
  <c r="J5295" i="95" s="1"/>
  <c r="E5295" i="95"/>
  <c r="G5295" i="95" s="1"/>
  <c r="J5294" i="95"/>
  <c r="H5294" i="95"/>
  <c r="E5294" i="95"/>
  <c r="G5294" i="95" s="1"/>
  <c r="H5293" i="95"/>
  <c r="J5293" i="95" s="1"/>
  <c r="G5293" i="95"/>
  <c r="E5293" i="95"/>
  <c r="H5292" i="95"/>
  <c r="J5292" i="95" s="1"/>
  <c r="G5292" i="95"/>
  <c r="E5292" i="95"/>
  <c r="H5291" i="95"/>
  <c r="E5291" i="95"/>
  <c r="G5291" i="95" s="1"/>
  <c r="H5290" i="95"/>
  <c r="G5290" i="95"/>
  <c r="E5290" i="95"/>
  <c r="H5289" i="95"/>
  <c r="E5289" i="95"/>
  <c r="G5289" i="95" s="1"/>
  <c r="H5288" i="95"/>
  <c r="E5288" i="95"/>
  <c r="G5288" i="95" s="1"/>
  <c r="H5287" i="95"/>
  <c r="E5287" i="95"/>
  <c r="G5287" i="95" s="1"/>
  <c r="H5286" i="95"/>
  <c r="E5286" i="95"/>
  <c r="G5286" i="95" s="1"/>
  <c r="H5285" i="95"/>
  <c r="G5285" i="95"/>
  <c r="E5285" i="95"/>
  <c r="H5284" i="95"/>
  <c r="G5284" i="95"/>
  <c r="E5284" i="95"/>
  <c r="H5283" i="95"/>
  <c r="E5283" i="95"/>
  <c r="H5282" i="95"/>
  <c r="E5282" i="95"/>
  <c r="G5282" i="95" s="1"/>
  <c r="H5281" i="95"/>
  <c r="J5281" i="95" s="1"/>
  <c r="E5281" i="95"/>
  <c r="G5281" i="95" s="1"/>
  <c r="J5280" i="95"/>
  <c r="J5264" i="95"/>
  <c r="J5265" i="95" s="1"/>
  <c r="C5264" i="95"/>
  <c r="H5263" i="95"/>
  <c r="E5263" i="95"/>
  <c r="G5263" i="95" s="1"/>
  <c r="H5262" i="95"/>
  <c r="J5262" i="95" s="1"/>
  <c r="E5262" i="95"/>
  <c r="G5262" i="95" s="1"/>
  <c r="H5261" i="95"/>
  <c r="J5261" i="95" s="1"/>
  <c r="E5261" i="95"/>
  <c r="G5261" i="95" s="1"/>
  <c r="J5260" i="95"/>
  <c r="H5260" i="95"/>
  <c r="E5260" i="95"/>
  <c r="G5260" i="95" s="1"/>
  <c r="H5259" i="95"/>
  <c r="J5259" i="95" s="1"/>
  <c r="E5259" i="95"/>
  <c r="G5259" i="95" s="1"/>
  <c r="H5258" i="95"/>
  <c r="J5258" i="95" s="1"/>
  <c r="E5258" i="95"/>
  <c r="G5258" i="95" s="1"/>
  <c r="H5257" i="95"/>
  <c r="J5257" i="95" s="1"/>
  <c r="E5257" i="95"/>
  <c r="G5257" i="95" s="1"/>
  <c r="H5256" i="95"/>
  <c r="J5256" i="95" s="1"/>
  <c r="E5256" i="95"/>
  <c r="G5256" i="95" s="1"/>
  <c r="H5255" i="95"/>
  <c r="E5255" i="95"/>
  <c r="G5255" i="95" s="1"/>
  <c r="H5254" i="95"/>
  <c r="G5254" i="95"/>
  <c r="E5254" i="95"/>
  <c r="H5253" i="95"/>
  <c r="G5253" i="95"/>
  <c r="E5253" i="95"/>
  <c r="H5252" i="95"/>
  <c r="E5252" i="95"/>
  <c r="G5252" i="95" s="1"/>
  <c r="H5251" i="95"/>
  <c r="G5251" i="95"/>
  <c r="E5251" i="95"/>
  <c r="H5250" i="95"/>
  <c r="E5250" i="95"/>
  <c r="G5250" i="95" s="1"/>
  <c r="H5249" i="95"/>
  <c r="E5249" i="95"/>
  <c r="G5249" i="95" s="1"/>
  <c r="H5248" i="95"/>
  <c r="E5248" i="95"/>
  <c r="G5248" i="95" s="1"/>
  <c r="H5247" i="95"/>
  <c r="E5247" i="95"/>
  <c r="G5247" i="95" s="1"/>
  <c r="H5246" i="95"/>
  <c r="J5246" i="95" s="1"/>
  <c r="G5246" i="95"/>
  <c r="E5246" i="95"/>
  <c r="J5245" i="95"/>
  <c r="J5230" i="95"/>
  <c r="J5231" i="95" s="1"/>
  <c r="C5230" i="95"/>
  <c r="H5229" i="95"/>
  <c r="E5229" i="95"/>
  <c r="G5229" i="95" s="1"/>
  <c r="H5228" i="95"/>
  <c r="J5228" i="95" s="1"/>
  <c r="E5228" i="95"/>
  <c r="G5228" i="95" s="1"/>
  <c r="H5227" i="95"/>
  <c r="J5227" i="95" s="1"/>
  <c r="E5227" i="95"/>
  <c r="G5227" i="95" s="1"/>
  <c r="H5226" i="95"/>
  <c r="J5226" i="95" s="1"/>
  <c r="E5226" i="95"/>
  <c r="G5226" i="95" s="1"/>
  <c r="H5225" i="95"/>
  <c r="J5225" i="95" s="1"/>
  <c r="E5225" i="95"/>
  <c r="G5225" i="95" s="1"/>
  <c r="H5224" i="95"/>
  <c r="J5224" i="95" s="1"/>
  <c r="E5224" i="95"/>
  <c r="G5224" i="95" s="1"/>
  <c r="H5223" i="95"/>
  <c r="J5223" i="95" s="1"/>
  <c r="E5223" i="95"/>
  <c r="G5223" i="95" s="1"/>
  <c r="H5222" i="95"/>
  <c r="J5222" i="95" s="1"/>
  <c r="E5222" i="95"/>
  <c r="G5222" i="95" s="1"/>
  <c r="H5221" i="95"/>
  <c r="E5221" i="95"/>
  <c r="G5221" i="95" s="1"/>
  <c r="H5220" i="95"/>
  <c r="E5220" i="95"/>
  <c r="G5220" i="95" s="1"/>
  <c r="H5219" i="95"/>
  <c r="E5219" i="95"/>
  <c r="G5219" i="95" s="1"/>
  <c r="H5218" i="95"/>
  <c r="E5218" i="95"/>
  <c r="G5218" i="95" s="1"/>
  <c r="H5217" i="95"/>
  <c r="E5217" i="95"/>
  <c r="G5217" i="95" s="1"/>
  <c r="H5216" i="95"/>
  <c r="E5216" i="95"/>
  <c r="G5216" i="95" s="1"/>
  <c r="H5215" i="95"/>
  <c r="E5215" i="95"/>
  <c r="G5215" i="95" s="1"/>
  <c r="H5214" i="95"/>
  <c r="E5214" i="95"/>
  <c r="G5214" i="95" s="1"/>
  <c r="H5213" i="95"/>
  <c r="E5213" i="95"/>
  <c r="G5213" i="95" s="1"/>
  <c r="H5212" i="95"/>
  <c r="J5212" i="95" s="1"/>
  <c r="E5212" i="95"/>
  <c r="G5212" i="95" s="1"/>
  <c r="J5211" i="95"/>
  <c r="J5198" i="95"/>
  <c r="J5197" i="95"/>
  <c r="C5197" i="95"/>
  <c r="H5196" i="95"/>
  <c r="E5196" i="95"/>
  <c r="G5196" i="95" s="1"/>
  <c r="H5195" i="95"/>
  <c r="J5195" i="95" s="1"/>
  <c r="E5195" i="95"/>
  <c r="G5195" i="95" s="1"/>
  <c r="H5194" i="95"/>
  <c r="J5194" i="95" s="1"/>
  <c r="E5194" i="95"/>
  <c r="G5194" i="95" s="1"/>
  <c r="H5193" i="95"/>
  <c r="J5193" i="95" s="1"/>
  <c r="E5193" i="95"/>
  <c r="G5193" i="95" s="1"/>
  <c r="H5192" i="95"/>
  <c r="J5192" i="95" s="1"/>
  <c r="E5192" i="95"/>
  <c r="G5192" i="95" s="1"/>
  <c r="J5191" i="95"/>
  <c r="H5191" i="95"/>
  <c r="E5191" i="95"/>
  <c r="G5191" i="95" s="1"/>
  <c r="H5190" i="95"/>
  <c r="J5190" i="95" s="1"/>
  <c r="E5190" i="95"/>
  <c r="G5190" i="95" s="1"/>
  <c r="H5189" i="95"/>
  <c r="J5189" i="95" s="1"/>
  <c r="E5189" i="95"/>
  <c r="G5189" i="95" s="1"/>
  <c r="H5188" i="95"/>
  <c r="E5188" i="95"/>
  <c r="G5188" i="95" s="1"/>
  <c r="H5187" i="95"/>
  <c r="E5187" i="95"/>
  <c r="G5187" i="95" s="1"/>
  <c r="H5186" i="95"/>
  <c r="E5186" i="95"/>
  <c r="G5186" i="95" s="1"/>
  <c r="H5185" i="95"/>
  <c r="E5185" i="95"/>
  <c r="G5185" i="95" s="1"/>
  <c r="H5184" i="95"/>
  <c r="E5184" i="95"/>
  <c r="G5184" i="95" s="1"/>
  <c r="H5183" i="95"/>
  <c r="E5183" i="95"/>
  <c r="G5183" i="95" s="1"/>
  <c r="H5182" i="95"/>
  <c r="E5182" i="95"/>
  <c r="G5182" i="95" s="1"/>
  <c r="H5181" i="95"/>
  <c r="E5181" i="95"/>
  <c r="H5180" i="95"/>
  <c r="E5180" i="95"/>
  <c r="G5180" i="95" s="1"/>
  <c r="J5179" i="95"/>
  <c r="H5179" i="95"/>
  <c r="E5179" i="95"/>
  <c r="G5179" i="95" s="1"/>
  <c r="J5178" i="95"/>
  <c r="J5164" i="95"/>
  <c r="J5165" i="95" s="1"/>
  <c r="C5164" i="95"/>
  <c r="H5163" i="95"/>
  <c r="E5163" i="95"/>
  <c r="G5163" i="95" s="1"/>
  <c r="H5162" i="95"/>
  <c r="J5162" i="95" s="1"/>
  <c r="E5162" i="95"/>
  <c r="G5162" i="95" s="1"/>
  <c r="J5161" i="95"/>
  <c r="H5161" i="95"/>
  <c r="E5161" i="95"/>
  <c r="G5161" i="95" s="1"/>
  <c r="H5160" i="95"/>
  <c r="J5160" i="95" s="1"/>
  <c r="E5160" i="95"/>
  <c r="G5160" i="95" s="1"/>
  <c r="H5159" i="95"/>
  <c r="J5159" i="95" s="1"/>
  <c r="E5159" i="95"/>
  <c r="G5159" i="95" s="1"/>
  <c r="H5158" i="95"/>
  <c r="J5158" i="95" s="1"/>
  <c r="E5158" i="95"/>
  <c r="G5158" i="95" s="1"/>
  <c r="H5157" i="95"/>
  <c r="J5157" i="95" s="1"/>
  <c r="E5157" i="95"/>
  <c r="G5157" i="95" s="1"/>
  <c r="H5156" i="95"/>
  <c r="E5156" i="95"/>
  <c r="G5156" i="95" s="1"/>
  <c r="H5155" i="95"/>
  <c r="E5155" i="95"/>
  <c r="G5155" i="95" s="1"/>
  <c r="H5154" i="95"/>
  <c r="E5154" i="95"/>
  <c r="G5154" i="95" s="1"/>
  <c r="H5153" i="95"/>
  <c r="E5153" i="95"/>
  <c r="G5153" i="95" s="1"/>
  <c r="H5152" i="95"/>
  <c r="E5152" i="95"/>
  <c r="G5152" i="95" s="1"/>
  <c r="H5151" i="95"/>
  <c r="E5151" i="95"/>
  <c r="G5151" i="95" s="1"/>
  <c r="H5150" i="95"/>
  <c r="E5150" i="95"/>
  <c r="G5150" i="95" s="1"/>
  <c r="H5149" i="95"/>
  <c r="E5149" i="95"/>
  <c r="G5149" i="95" s="1"/>
  <c r="H5148" i="95"/>
  <c r="E5148" i="95"/>
  <c r="G5148" i="95" s="1"/>
  <c r="H5147" i="95"/>
  <c r="E5147" i="95"/>
  <c r="G5147" i="95" s="1"/>
  <c r="H5146" i="95"/>
  <c r="J5146" i="95" s="1"/>
  <c r="E5146" i="95"/>
  <c r="G5146" i="95" s="1"/>
  <c r="J5145" i="95"/>
  <c r="J5130" i="95"/>
  <c r="J5131" i="95" s="1"/>
  <c r="C5130" i="95"/>
  <c r="H5129" i="95"/>
  <c r="E5129" i="95"/>
  <c r="G5129" i="95" s="1"/>
  <c r="H5128" i="95"/>
  <c r="J5128" i="95" s="1"/>
  <c r="E5128" i="95"/>
  <c r="G5128" i="95" s="1"/>
  <c r="H5127" i="95"/>
  <c r="J5127" i="95" s="1"/>
  <c r="E5127" i="95"/>
  <c r="G5127" i="95" s="1"/>
  <c r="H5126" i="95"/>
  <c r="J5126" i="95" s="1"/>
  <c r="E5126" i="95"/>
  <c r="G5126" i="95" s="1"/>
  <c r="H5125" i="95"/>
  <c r="J5125" i="95" s="1"/>
  <c r="E5125" i="95"/>
  <c r="G5125" i="95" s="1"/>
  <c r="H5124" i="95"/>
  <c r="J5124" i="95" s="1"/>
  <c r="E5124" i="95"/>
  <c r="G5124" i="95" s="1"/>
  <c r="H5123" i="95"/>
  <c r="J5123" i="95" s="1"/>
  <c r="E5123" i="95"/>
  <c r="G5123" i="95" s="1"/>
  <c r="H5122" i="95"/>
  <c r="J5122" i="95" s="1"/>
  <c r="E5122" i="95"/>
  <c r="G5122" i="95" s="1"/>
  <c r="H5121" i="95"/>
  <c r="E5121" i="95"/>
  <c r="G5121" i="95" s="1"/>
  <c r="H5120" i="95"/>
  <c r="E5120" i="95"/>
  <c r="G5120" i="95" s="1"/>
  <c r="H5119" i="95"/>
  <c r="E5119" i="95"/>
  <c r="G5119" i="95" s="1"/>
  <c r="H5118" i="95"/>
  <c r="E5118" i="95"/>
  <c r="G5118" i="95" s="1"/>
  <c r="H5117" i="95"/>
  <c r="G5117" i="95"/>
  <c r="E5117" i="95"/>
  <c r="H5116" i="95"/>
  <c r="E5116" i="95"/>
  <c r="G5116" i="95" s="1"/>
  <c r="H5115" i="95"/>
  <c r="E5115" i="95"/>
  <c r="G5115" i="95" s="1"/>
  <c r="H5114" i="95"/>
  <c r="E5114" i="95"/>
  <c r="G5114" i="95" s="1"/>
  <c r="H5113" i="95"/>
  <c r="E5113" i="95"/>
  <c r="G5113" i="95" s="1"/>
  <c r="H5112" i="95"/>
  <c r="J5112" i="95" s="1"/>
  <c r="E5112" i="95"/>
  <c r="G5112" i="95" s="1"/>
  <c r="J5111" i="95"/>
  <c r="J5095" i="95"/>
  <c r="J5096" i="95" s="1"/>
  <c r="C5095" i="95"/>
  <c r="H5094" i="95"/>
  <c r="E5094" i="95"/>
  <c r="G5094" i="95" s="1"/>
  <c r="H5093" i="95"/>
  <c r="J5093" i="95" s="1"/>
  <c r="E5093" i="95"/>
  <c r="G5093" i="95" s="1"/>
  <c r="H5092" i="95"/>
  <c r="J5092" i="95" s="1"/>
  <c r="G5092" i="95"/>
  <c r="E5092" i="95"/>
  <c r="H5091" i="95"/>
  <c r="J5091" i="95" s="1"/>
  <c r="E5091" i="95"/>
  <c r="G5091" i="95" s="1"/>
  <c r="H5090" i="95"/>
  <c r="J5090" i="95" s="1"/>
  <c r="E5090" i="95"/>
  <c r="G5090" i="95" s="1"/>
  <c r="H5089" i="95"/>
  <c r="J5089" i="95" s="1"/>
  <c r="E5089" i="95"/>
  <c r="G5089" i="95" s="1"/>
  <c r="H5088" i="95"/>
  <c r="J5088" i="95" s="1"/>
  <c r="E5088" i="95"/>
  <c r="G5088" i="95" s="1"/>
  <c r="J5087" i="95"/>
  <c r="H5087" i="95"/>
  <c r="E5087" i="95"/>
  <c r="G5087" i="95" s="1"/>
  <c r="H5086" i="95"/>
  <c r="E5086" i="95"/>
  <c r="G5086" i="95" s="1"/>
  <c r="H5085" i="95"/>
  <c r="E5085" i="95"/>
  <c r="G5085" i="95" s="1"/>
  <c r="H5084" i="95"/>
  <c r="E5084" i="95"/>
  <c r="G5084" i="95" s="1"/>
  <c r="H5083" i="95"/>
  <c r="G5083" i="95"/>
  <c r="E5083" i="95"/>
  <c r="H5082" i="95"/>
  <c r="E5082" i="95"/>
  <c r="G5082" i="95" s="1"/>
  <c r="H5081" i="95"/>
  <c r="E5081" i="95"/>
  <c r="G5081" i="95" s="1"/>
  <c r="H5080" i="95"/>
  <c r="E5080" i="95"/>
  <c r="G5080" i="95" s="1"/>
  <c r="H5079" i="95"/>
  <c r="E5079" i="95"/>
  <c r="G5079" i="95" s="1"/>
  <c r="H5078" i="95"/>
  <c r="G5078" i="95"/>
  <c r="E5078" i="95"/>
  <c r="H5077" i="95"/>
  <c r="J5077" i="95" s="1"/>
  <c r="E5077" i="95"/>
  <c r="G5077" i="95" s="1"/>
  <c r="J5076" i="95"/>
  <c r="J5060" i="95"/>
  <c r="J5061" i="95" s="1"/>
  <c r="C5060" i="95"/>
  <c r="H5059" i="95"/>
  <c r="E5059" i="95"/>
  <c r="G5059" i="95" s="1"/>
  <c r="H5058" i="95"/>
  <c r="J5058" i="95" s="1"/>
  <c r="E5058" i="95"/>
  <c r="G5058" i="95" s="1"/>
  <c r="H5057" i="95"/>
  <c r="J5057" i="95" s="1"/>
  <c r="E5057" i="95"/>
  <c r="G5057" i="95" s="1"/>
  <c r="H5056" i="95"/>
  <c r="J5056" i="95" s="1"/>
  <c r="E5056" i="95"/>
  <c r="G5056" i="95" s="1"/>
  <c r="H5055" i="95"/>
  <c r="J5055" i="95" s="1"/>
  <c r="E5055" i="95"/>
  <c r="G5055" i="95" s="1"/>
  <c r="H5054" i="95"/>
  <c r="J5054" i="95" s="1"/>
  <c r="E5054" i="95"/>
  <c r="G5054" i="95" s="1"/>
  <c r="H5053" i="95"/>
  <c r="J5053" i="95" s="1"/>
  <c r="E5053" i="95"/>
  <c r="G5053" i="95" s="1"/>
  <c r="H5052" i="95"/>
  <c r="J5052" i="95" s="1"/>
  <c r="G5052" i="95"/>
  <c r="E5052" i="95"/>
  <c r="H5051" i="95"/>
  <c r="E5051" i="95"/>
  <c r="G5051" i="95" s="1"/>
  <c r="H5050" i="95"/>
  <c r="G5050" i="95"/>
  <c r="E5050" i="95"/>
  <c r="H5049" i="95"/>
  <c r="E5049" i="95"/>
  <c r="G5049" i="95" s="1"/>
  <c r="H5048" i="95"/>
  <c r="E5048" i="95"/>
  <c r="G5048" i="95" s="1"/>
  <c r="H5047" i="95"/>
  <c r="E5047" i="95"/>
  <c r="G5047" i="95" s="1"/>
  <c r="H5046" i="95"/>
  <c r="E5046" i="95"/>
  <c r="G5046" i="95" s="1"/>
  <c r="H5045" i="95"/>
  <c r="E5045" i="95"/>
  <c r="G5045" i="95" s="1"/>
  <c r="H5044" i="95"/>
  <c r="E5044" i="95"/>
  <c r="G5044" i="95" s="1"/>
  <c r="H5043" i="95"/>
  <c r="E5043" i="95"/>
  <c r="G5043" i="95" s="1"/>
  <c r="H5042" i="95"/>
  <c r="J5042" i="95" s="1"/>
  <c r="E5042" i="95"/>
  <c r="G5042" i="95" s="1"/>
  <c r="J5041" i="95"/>
  <c r="C5027" i="95"/>
  <c r="H5026" i="95"/>
  <c r="E5026" i="95"/>
  <c r="G5026" i="95" s="1"/>
  <c r="H5025" i="95"/>
  <c r="J5025" i="95" s="1"/>
  <c r="E5025" i="95"/>
  <c r="G5025" i="95" s="1"/>
  <c r="J5024" i="95"/>
  <c r="H5024" i="95"/>
  <c r="E5024" i="95"/>
  <c r="G5024" i="95" s="1"/>
  <c r="H5023" i="95"/>
  <c r="J5023" i="95" s="1"/>
  <c r="E5023" i="95"/>
  <c r="G5023" i="95" s="1"/>
  <c r="J5022" i="95"/>
  <c r="H5022" i="95"/>
  <c r="E5022" i="95"/>
  <c r="G5022" i="95" s="1"/>
  <c r="H5021" i="95"/>
  <c r="J5021" i="95" s="1"/>
  <c r="E5021" i="95"/>
  <c r="G5021" i="95" s="1"/>
  <c r="H5020" i="95"/>
  <c r="J5020" i="95" s="1"/>
  <c r="E5020" i="95"/>
  <c r="G5020" i="95" s="1"/>
  <c r="H5019" i="95"/>
  <c r="J5019" i="95" s="1"/>
  <c r="E5019" i="95"/>
  <c r="G5019" i="95" s="1"/>
  <c r="H5018" i="95"/>
  <c r="E5018" i="95"/>
  <c r="G5018" i="95" s="1"/>
  <c r="H5017" i="95"/>
  <c r="E5017" i="95"/>
  <c r="G5017" i="95" s="1"/>
  <c r="H5016" i="95"/>
  <c r="G5016" i="95"/>
  <c r="E5016" i="95"/>
  <c r="H5015" i="95"/>
  <c r="E5015" i="95"/>
  <c r="G5015" i="95" s="1"/>
  <c r="H5014" i="95"/>
  <c r="E5014" i="95"/>
  <c r="G5014" i="95" s="1"/>
  <c r="H5013" i="95"/>
  <c r="E5013" i="95"/>
  <c r="G5013" i="95" s="1"/>
  <c r="H5012" i="95"/>
  <c r="E5012" i="95"/>
  <c r="G5012" i="95" s="1"/>
  <c r="H5011" i="95"/>
  <c r="E5011" i="95"/>
  <c r="G5011" i="95" s="1"/>
  <c r="J5010" i="95"/>
  <c r="H5010" i="95"/>
  <c r="E5010" i="95"/>
  <c r="G5010" i="95" s="1"/>
  <c r="H5009" i="95"/>
  <c r="J5009" i="95" s="1"/>
  <c r="E5009" i="95"/>
  <c r="J5008" i="95"/>
  <c r="C4992" i="95"/>
  <c r="H4991" i="95"/>
  <c r="E4991" i="95"/>
  <c r="G4991" i="95" s="1"/>
  <c r="H4990" i="95"/>
  <c r="J4990" i="95" s="1"/>
  <c r="E4990" i="95"/>
  <c r="G4990" i="95" s="1"/>
  <c r="H4989" i="95"/>
  <c r="J4989" i="95" s="1"/>
  <c r="E4989" i="95"/>
  <c r="G4989" i="95" s="1"/>
  <c r="H4988" i="95"/>
  <c r="J4988" i="95" s="1"/>
  <c r="E4988" i="95"/>
  <c r="G4988" i="95" s="1"/>
  <c r="H4987" i="95"/>
  <c r="J4987" i="95" s="1"/>
  <c r="E4987" i="95"/>
  <c r="G4987" i="95" s="1"/>
  <c r="H4986" i="95"/>
  <c r="E4986" i="95"/>
  <c r="G4986" i="95" s="1"/>
  <c r="H4985" i="95"/>
  <c r="E4985" i="95"/>
  <c r="G4985" i="95" s="1"/>
  <c r="H4984" i="95"/>
  <c r="E4984" i="95"/>
  <c r="G4984" i="95" s="1"/>
  <c r="H4983" i="95"/>
  <c r="E4983" i="95"/>
  <c r="G4983" i="95" s="1"/>
  <c r="H4982" i="95"/>
  <c r="E4982" i="95"/>
  <c r="G4982" i="95" s="1"/>
  <c r="H4981" i="95"/>
  <c r="E4981" i="95"/>
  <c r="G4981" i="95" s="1"/>
  <c r="H4980" i="95"/>
  <c r="E4980" i="95"/>
  <c r="G4980" i="95" s="1"/>
  <c r="H4979" i="95"/>
  <c r="E4979" i="95"/>
  <c r="G4979" i="95" s="1"/>
  <c r="H4978" i="95"/>
  <c r="E4978" i="95"/>
  <c r="G4978" i="95" s="1"/>
  <c r="H4977" i="95"/>
  <c r="E4977" i="95"/>
  <c r="G4977" i="95" s="1"/>
  <c r="H4976" i="95"/>
  <c r="E4976" i="95"/>
  <c r="G4976" i="95" s="1"/>
  <c r="H4975" i="95"/>
  <c r="E4975" i="95"/>
  <c r="G4975" i="95" s="1"/>
  <c r="H4974" i="95"/>
  <c r="J4974" i="95" s="1"/>
  <c r="E4974" i="95"/>
  <c r="G4974" i="95" s="1"/>
  <c r="J4973" i="95"/>
  <c r="C4958" i="95"/>
  <c r="H4957" i="95"/>
  <c r="E4957" i="95"/>
  <c r="G4957" i="95" s="1"/>
  <c r="H4956" i="95"/>
  <c r="J4956" i="95" s="1"/>
  <c r="E4956" i="95"/>
  <c r="G4956" i="95" s="1"/>
  <c r="H4955" i="95"/>
  <c r="J4955" i="95" s="1"/>
  <c r="E4955" i="95"/>
  <c r="G4955" i="95" s="1"/>
  <c r="H4954" i="95"/>
  <c r="J4954" i="95" s="1"/>
  <c r="E4954" i="95"/>
  <c r="G4954" i="95" s="1"/>
  <c r="H4953" i="95"/>
  <c r="E4953" i="95"/>
  <c r="G4953" i="95" s="1"/>
  <c r="H4952" i="95"/>
  <c r="E4952" i="95"/>
  <c r="G4952" i="95" s="1"/>
  <c r="H4951" i="95"/>
  <c r="G4951" i="95"/>
  <c r="E4951" i="95"/>
  <c r="H4950" i="95"/>
  <c r="E4950" i="95"/>
  <c r="G4950" i="95" s="1"/>
  <c r="H4949" i="95"/>
  <c r="E4949" i="95"/>
  <c r="G4949" i="95" s="1"/>
  <c r="H4948" i="95"/>
  <c r="E4948" i="95"/>
  <c r="G4948" i="95" s="1"/>
  <c r="H4947" i="95"/>
  <c r="E4947" i="95"/>
  <c r="G4947" i="95" s="1"/>
  <c r="H4946" i="95"/>
  <c r="E4946" i="95"/>
  <c r="G4946" i="95" s="1"/>
  <c r="H4945" i="95"/>
  <c r="E4945" i="95"/>
  <c r="G4945" i="95" s="1"/>
  <c r="H4944" i="95"/>
  <c r="E4944" i="95"/>
  <c r="G4944" i="95" s="1"/>
  <c r="H4943" i="95"/>
  <c r="G4943" i="95"/>
  <c r="E4943" i="95"/>
  <c r="H4942" i="95"/>
  <c r="E4942" i="95"/>
  <c r="G4942" i="95" s="1"/>
  <c r="H4941" i="95"/>
  <c r="J4941" i="95" s="1"/>
  <c r="E4941" i="95"/>
  <c r="G4941" i="95" s="1"/>
  <c r="J4940" i="95"/>
  <c r="H4940" i="95"/>
  <c r="E4940" i="95"/>
  <c r="J4939" i="95"/>
  <c r="C4923" i="95"/>
  <c r="H4922" i="95"/>
  <c r="E4922" i="95"/>
  <c r="G4922" i="95" s="1"/>
  <c r="H4921" i="95"/>
  <c r="J4921" i="95" s="1"/>
  <c r="E4921" i="95"/>
  <c r="G4921" i="95" s="1"/>
  <c r="H4920" i="95"/>
  <c r="J4920" i="95" s="1"/>
  <c r="E4920" i="95"/>
  <c r="G4920" i="95" s="1"/>
  <c r="H4919" i="95"/>
  <c r="J4919" i="95" s="1"/>
  <c r="G4919" i="95"/>
  <c r="E4919" i="95"/>
  <c r="H4918" i="95"/>
  <c r="J4918" i="95" s="1"/>
  <c r="E4918" i="95"/>
  <c r="G4918" i="95" s="1"/>
  <c r="H4917" i="95"/>
  <c r="J4917" i="95" s="1"/>
  <c r="E4917" i="95"/>
  <c r="G4917" i="95" s="1"/>
  <c r="H4916" i="95"/>
  <c r="J4916" i="95" s="1"/>
  <c r="E4916" i="95"/>
  <c r="G4916" i="95" s="1"/>
  <c r="H4915" i="95"/>
  <c r="J4915" i="95" s="1"/>
  <c r="E4915" i="95"/>
  <c r="G4915" i="95" s="1"/>
  <c r="H4914" i="95"/>
  <c r="E4914" i="95"/>
  <c r="G4914" i="95" s="1"/>
  <c r="H4913" i="95"/>
  <c r="E4913" i="95"/>
  <c r="G4913" i="95" s="1"/>
  <c r="H4912" i="95"/>
  <c r="E4912" i="95"/>
  <c r="G4912" i="95" s="1"/>
  <c r="H4911" i="95"/>
  <c r="E4911" i="95"/>
  <c r="G4911" i="95" s="1"/>
  <c r="H4910" i="95"/>
  <c r="E4910" i="95"/>
  <c r="G4910" i="95" s="1"/>
  <c r="H4909" i="95"/>
  <c r="E4909" i="95"/>
  <c r="H4908" i="95"/>
  <c r="E4908" i="95"/>
  <c r="G4908" i="95" s="1"/>
  <c r="H4907" i="95"/>
  <c r="E4907" i="95"/>
  <c r="G4907" i="95" s="1"/>
  <c r="H4906" i="95"/>
  <c r="J4906" i="95" s="1"/>
  <c r="E4906" i="95"/>
  <c r="G4906" i="95" s="1"/>
  <c r="H4905" i="95"/>
  <c r="J4905" i="95" s="1"/>
  <c r="G4905" i="95"/>
  <c r="E4905" i="95"/>
  <c r="J4904" i="95"/>
  <c r="C4889" i="95"/>
  <c r="H4888" i="95"/>
  <c r="E4888" i="95"/>
  <c r="G4888" i="95" s="1"/>
  <c r="H4887" i="95"/>
  <c r="J4887" i="95" s="1"/>
  <c r="E4887" i="95"/>
  <c r="G4887" i="95" s="1"/>
  <c r="H4886" i="95"/>
  <c r="J4886" i="95" s="1"/>
  <c r="E4886" i="95"/>
  <c r="G4886" i="95" s="1"/>
  <c r="H4885" i="95"/>
  <c r="J4885" i="95" s="1"/>
  <c r="E4885" i="95"/>
  <c r="G4885" i="95" s="1"/>
  <c r="H4884" i="95"/>
  <c r="J4884" i="95" s="1"/>
  <c r="E4884" i="95"/>
  <c r="G4884" i="95" s="1"/>
  <c r="H4883" i="95"/>
  <c r="E4883" i="95"/>
  <c r="G4883" i="95" s="1"/>
  <c r="H4882" i="95"/>
  <c r="E4882" i="95"/>
  <c r="G4882" i="95" s="1"/>
  <c r="H4881" i="95"/>
  <c r="E4881" i="95"/>
  <c r="G4881" i="95" s="1"/>
  <c r="H4880" i="95"/>
  <c r="E4880" i="95"/>
  <c r="G4880" i="95" s="1"/>
  <c r="H4879" i="95"/>
  <c r="E4879" i="95"/>
  <c r="G4879" i="95" s="1"/>
  <c r="H4878" i="95"/>
  <c r="E4878" i="95"/>
  <c r="G4878" i="95" s="1"/>
  <c r="H4877" i="95"/>
  <c r="E4877" i="95"/>
  <c r="G4877" i="95" s="1"/>
  <c r="H4876" i="95"/>
  <c r="E4876" i="95"/>
  <c r="G4876" i="95" s="1"/>
  <c r="H4875" i="95"/>
  <c r="E4875" i="95"/>
  <c r="G4875" i="95" s="1"/>
  <c r="H4874" i="95"/>
  <c r="G4874" i="95"/>
  <c r="E4874" i="95"/>
  <c r="H4873" i="95"/>
  <c r="G4873" i="95"/>
  <c r="E4873" i="95"/>
  <c r="H4872" i="95"/>
  <c r="E4872" i="95"/>
  <c r="G4872" i="95" s="1"/>
  <c r="H4871" i="95"/>
  <c r="J4871" i="95" s="1"/>
  <c r="E4871" i="95"/>
  <c r="J4870" i="95"/>
  <c r="C4854" i="95"/>
  <c r="H4853" i="95"/>
  <c r="E4853" i="95"/>
  <c r="G4853" i="95" s="1"/>
  <c r="H4852" i="95"/>
  <c r="J4852" i="95" s="1"/>
  <c r="E4852" i="95"/>
  <c r="G4852" i="95" s="1"/>
  <c r="H4851" i="95"/>
  <c r="J4851" i="95" s="1"/>
  <c r="E4851" i="95"/>
  <c r="G4851" i="95" s="1"/>
  <c r="H4850" i="95"/>
  <c r="J4850" i="95" s="1"/>
  <c r="E4850" i="95"/>
  <c r="G4850" i="95" s="1"/>
  <c r="H4849" i="95"/>
  <c r="J4849" i="95" s="1"/>
  <c r="E4849" i="95"/>
  <c r="G4849" i="95" s="1"/>
  <c r="H4848" i="95"/>
  <c r="J4848" i="95" s="1"/>
  <c r="E4848" i="95"/>
  <c r="G4848" i="95" s="1"/>
  <c r="H4847" i="95"/>
  <c r="E4847" i="95"/>
  <c r="G4847" i="95" s="1"/>
  <c r="H4846" i="95"/>
  <c r="E4846" i="95"/>
  <c r="G4846" i="95" s="1"/>
  <c r="H4845" i="95"/>
  <c r="E4845" i="95"/>
  <c r="G4845" i="95" s="1"/>
  <c r="H4844" i="95"/>
  <c r="E4844" i="95"/>
  <c r="G4844" i="95" s="1"/>
  <c r="H4843" i="95"/>
  <c r="E4843" i="95"/>
  <c r="G4843" i="95" s="1"/>
  <c r="H4842" i="95"/>
  <c r="E4842" i="95"/>
  <c r="G4842" i="95" s="1"/>
  <c r="H4841" i="95"/>
  <c r="E4841" i="95"/>
  <c r="G4841" i="95" s="1"/>
  <c r="H4840" i="95"/>
  <c r="G4840" i="95"/>
  <c r="E4840" i="95"/>
  <c r="H4839" i="95"/>
  <c r="E4839" i="95"/>
  <c r="G4839" i="95" s="1"/>
  <c r="H4838" i="95"/>
  <c r="E4838" i="95"/>
  <c r="G4838" i="95" s="1"/>
  <c r="H4837" i="95"/>
  <c r="J4837" i="95" s="1"/>
  <c r="E4837" i="95"/>
  <c r="G4837" i="95" s="1"/>
  <c r="H4836" i="95"/>
  <c r="J4836" i="95" s="1"/>
  <c r="E4836" i="95"/>
  <c r="J4835" i="95"/>
  <c r="C4821" i="95"/>
  <c r="H4820" i="95"/>
  <c r="E4820" i="95"/>
  <c r="G4820" i="95" s="1"/>
  <c r="H4819" i="95"/>
  <c r="J4819" i="95" s="1"/>
  <c r="E4819" i="95"/>
  <c r="G4819" i="95" s="1"/>
  <c r="H4818" i="95"/>
  <c r="J4818" i="95" s="1"/>
  <c r="E4818" i="95"/>
  <c r="G4818" i="95" s="1"/>
  <c r="H4817" i="95"/>
  <c r="J4817" i="95" s="1"/>
  <c r="E4817" i="95"/>
  <c r="G4817" i="95" s="1"/>
  <c r="H4816" i="95"/>
  <c r="J4816" i="95" s="1"/>
  <c r="G4816" i="95"/>
  <c r="E4816" i="95"/>
  <c r="H4815" i="95"/>
  <c r="J4815" i="95" s="1"/>
  <c r="E4815" i="95"/>
  <c r="G4815" i="95" s="1"/>
  <c r="H4814" i="95"/>
  <c r="J4814" i="95" s="1"/>
  <c r="E4814" i="95"/>
  <c r="G4814" i="95" s="1"/>
  <c r="H4813" i="95"/>
  <c r="J4813" i="95" s="1"/>
  <c r="E4813" i="95"/>
  <c r="G4813" i="95" s="1"/>
  <c r="H4812" i="95"/>
  <c r="E4812" i="95"/>
  <c r="G4812" i="95" s="1"/>
  <c r="H4811" i="95"/>
  <c r="E4811" i="95"/>
  <c r="G4811" i="95" s="1"/>
  <c r="H4810" i="95"/>
  <c r="E4810" i="95"/>
  <c r="G4810" i="95" s="1"/>
  <c r="H4809" i="95"/>
  <c r="E4809" i="95"/>
  <c r="G4809" i="95" s="1"/>
  <c r="H4808" i="95"/>
  <c r="E4808" i="95"/>
  <c r="G4808" i="95" s="1"/>
  <c r="H4807" i="95"/>
  <c r="E4807" i="95"/>
  <c r="G4807" i="95" s="1"/>
  <c r="H4806" i="95"/>
  <c r="E4806" i="95"/>
  <c r="G4806" i="95" s="1"/>
  <c r="H4805" i="95"/>
  <c r="E4805" i="95"/>
  <c r="G4805" i="95" s="1"/>
  <c r="H4804" i="95"/>
  <c r="J4804" i="95" s="1"/>
  <c r="E4804" i="95"/>
  <c r="G4804" i="95" s="1"/>
  <c r="H4803" i="95"/>
  <c r="J4803" i="95" s="1"/>
  <c r="E4803" i="95"/>
  <c r="J4802" i="95"/>
  <c r="C4789" i="95"/>
  <c r="H4788" i="95"/>
  <c r="E4788" i="95"/>
  <c r="G4788" i="95" s="1"/>
  <c r="H4787" i="95"/>
  <c r="J4787" i="95" s="1"/>
  <c r="E4787" i="95"/>
  <c r="G4787" i="95" s="1"/>
  <c r="H4786" i="95"/>
  <c r="J4786" i="95" s="1"/>
  <c r="E4786" i="95"/>
  <c r="G4786" i="95" s="1"/>
  <c r="H4785" i="95"/>
  <c r="J4785" i="95" s="1"/>
  <c r="E4785" i="95"/>
  <c r="G4785" i="95" s="1"/>
  <c r="H4784" i="95"/>
  <c r="E4784" i="95"/>
  <c r="G4784" i="95" s="1"/>
  <c r="H4783" i="95"/>
  <c r="E4783" i="95"/>
  <c r="G4783" i="95" s="1"/>
  <c r="H4782" i="95"/>
  <c r="E4782" i="95"/>
  <c r="G4782" i="95" s="1"/>
  <c r="H4781" i="95"/>
  <c r="E4781" i="95"/>
  <c r="G4781" i="95" s="1"/>
  <c r="H4780" i="95"/>
  <c r="E4780" i="95"/>
  <c r="G4780" i="95" s="1"/>
  <c r="H4779" i="95"/>
  <c r="E4779" i="95"/>
  <c r="G4779" i="95" s="1"/>
  <c r="H4778" i="95"/>
  <c r="G4778" i="95"/>
  <c r="E4778" i="95"/>
  <c r="H4777" i="95"/>
  <c r="E4777" i="95"/>
  <c r="G4777" i="95" s="1"/>
  <c r="H4776" i="95"/>
  <c r="E4776" i="95"/>
  <c r="G4776" i="95" s="1"/>
  <c r="H4775" i="95"/>
  <c r="E4775" i="95"/>
  <c r="G4775" i="95" s="1"/>
  <c r="H4774" i="95"/>
  <c r="E4774" i="95"/>
  <c r="G4774" i="95" s="1"/>
  <c r="H4773" i="95"/>
  <c r="E4773" i="95"/>
  <c r="G4773" i="95" s="1"/>
  <c r="H4772" i="95"/>
  <c r="E4772" i="95"/>
  <c r="G4772" i="95" s="1"/>
  <c r="H4771" i="95"/>
  <c r="J4771" i="95" s="1"/>
  <c r="E4771" i="95"/>
  <c r="G4771" i="95" s="1"/>
  <c r="J4770" i="95"/>
  <c r="C4754" i="95"/>
  <c r="H4753" i="95"/>
  <c r="E4753" i="95"/>
  <c r="G4753" i="95" s="1"/>
  <c r="H4752" i="95"/>
  <c r="J4752" i="95" s="1"/>
  <c r="E4752" i="95"/>
  <c r="G4752" i="95" s="1"/>
  <c r="H4751" i="95"/>
  <c r="J4751" i="95" s="1"/>
  <c r="E4751" i="95"/>
  <c r="G4751" i="95" s="1"/>
  <c r="H4750" i="95"/>
  <c r="J4750" i="95" s="1"/>
  <c r="E4750" i="95"/>
  <c r="G4750" i="95" s="1"/>
  <c r="H4749" i="95"/>
  <c r="J4749" i="95" s="1"/>
  <c r="G4749" i="95"/>
  <c r="E4749" i="95"/>
  <c r="H4748" i="95"/>
  <c r="J4748" i="95" s="1"/>
  <c r="E4748" i="95"/>
  <c r="G4748" i="95" s="1"/>
  <c r="H4747" i="95"/>
  <c r="J4747" i="95" s="1"/>
  <c r="E4747" i="95"/>
  <c r="G4747" i="95" s="1"/>
  <c r="H4746" i="95"/>
  <c r="J4746" i="95" s="1"/>
  <c r="G4746" i="95"/>
  <c r="E4746" i="95"/>
  <c r="H4745" i="95"/>
  <c r="E4745" i="95"/>
  <c r="G4745" i="95" s="1"/>
  <c r="H4744" i="95"/>
  <c r="E4744" i="95"/>
  <c r="G4744" i="95" s="1"/>
  <c r="H4743" i="95"/>
  <c r="E4743" i="95"/>
  <c r="G4743" i="95" s="1"/>
  <c r="H4742" i="95"/>
  <c r="E4742" i="95"/>
  <c r="G4742" i="95" s="1"/>
  <c r="H4741" i="95"/>
  <c r="E4741" i="95"/>
  <c r="G4741" i="95" s="1"/>
  <c r="H4740" i="95"/>
  <c r="E4740" i="95"/>
  <c r="G4740" i="95" s="1"/>
  <c r="H4739" i="95"/>
  <c r="E4739" i="95"/>
  <c r="G4739" i="95" s="1"/>
  <c r="H4738" i="95"/>
  <c r="E4738" i="95"/>
  <c r="G4738" i="95" s="1"/>
  <c r="H4737" i="95"/>
  <c r="J4737" i="95" s="1"/>
  <c r="E4737" i="95"/>
  <c r="G4737" i="95" s="1"/>
  <c r="J4736" i="95"/>
  <c r="H4736" i="95"/>
  <c r="G4736" i="95"/>
  <c r="E4736" i="95"/>
  <c r="J4735" i="95"/>
  <c r="C4720" i="95"/>
  <c r="H4719" i="95"/>
  <c r="E4719" i="95"/>
  <c r="G4719" i="95" s="1"/>
  <c r="J4718" i="95"/>
  <c r="H4718" i="95"/>
  <c r="E4718" i="95"/>
  <c r="G4718" i="95" s="1"/>
  <c r="J4717" i="95"/>
  <c r="H4717" i="95"/>
  <c r="E4717" i="95"/>
  <c r="G4717" i="95" s="1"/>
  <c r="H4716" i="95"/>
  <c r="J4716" i="95" s="1"/>
  <c r="G4716" i="95"/>
  <c r="E4716" i="95"/>
  <c r="H4715" i="95"/>
  <c r="J4715" i="95" s="1"/>
  <c r="E4715" i="95"/>
  <c r="G4715" i="95" s="1"/>
  <c r="H4714" i="95"/>
  <c r="J4714" i="95" s="1"/>
  <c r="E4714" i="95"/>
  <c r="G4714" i="95" s="1"/>
  <c r="H4713" i="95"/>
  <c r="J4713" i="95" s="1"/>
  <c r="E4713" i="95"/>
  <c r="G4713" i="95" s="1"/>
  <c r="H4712" i="95"/>
  <c r="J4712" i="95" s="1"/>
  <c r="E4712" i="95"/>
  <c r="G4712" i="95" s="1"/>
  <c r="H4711" i="95"/>
  <c r="E4711" i="95"/>
  <c r="G4711" i="95" s="1"/>
  <c r="H4710" i="95"/>
  <c r="E4710" i="95"/>
  <c r="G4710" i="95" s="1"/>
  <c r="H4709" i="95"/>
  <c r="E4709" i="95"/>
  <c r="G4709" i="95" s="1"/>
  <c r="H4708" i="95"/>
  <c r="E4708" i="95"/>
  <c r="G4708" i="95" s="1"/>
  <c r="H4707" i="95"/>
  <c r="E4707" i="95"/>
  <c r="G4707" i="95" s="1"/>
  <c r="H4706" i="95"/>
  <c r="E4706" i="95"/>
  <c r="G4706" i="95" s="1"/>
  <c r="H4705" i="95"/>
  <c r="E4705" i="95"/>
  <c r="H4704" i="95"/>
  <c r="G4704" i="95"/>
  <c r="E4704" i="95"/>
  <c r="H4703" i="95"/>
  <c r="J4703" i="95" s="1"/>
  <c r="E4703" i="95"/>
  <c r="G4703" i="95" s="1"/>
  <c r="H4702" i="95"/>
  <c r="J4702" i="95" s="1"/>
  <c r="E4702" i="95"/>
  <c r="G4702" i="95" s="1"/>
  <c r="J4701" i="95"/>
  <c r="C4686" i="95"/>
  <c r="H4685" i="95"/>
  <c r="E4685" i="95"/>
  <c r="G4685" i="95" s="1"/>
  <c r="H4684" i="95"/>
  <c r="J4684" i="95" s="1"/>
  <c r="G4684" i="95"/>
  <c r="E4684" i="95"/>
  <c r="J4683" i="95"/>
  <c r="H4683" i="95"/>
  <c r="E4683" i="95"/>
  <c r="G4683" i="95" s="1"/>
  <c r="H4682" i="95"/>
  <c r="J4682" i="95" s="1"/>
  <c r="E4682" i="95"/>
  <c r="G4682" i="95" s="1"/>
  <c r="H4681" i="95"/>
  <c r="J4681" i="95" s="1"/>
  <c r="E4681" i="95"/>
  <c r="G4681" i="95" s="1"/>
  <c r="H4680" i="95"/>
  <c r="J4680" i="95" s="1"/>
  <c r="E4680" i="95"/>
  <c r="G4680" i="95" s="1"/>
  <c r="H4679" i="95"/>
  <c r="J4679" i="95" s="1"/>
  <c r="E4679" i="95"/>
  <c r="G4679" i="95" s="1"/>
  <c r="H4678" i="95"/>
  <c r="J4678" i="95" s="1"/>
  <c r="G4678" i="95"/>
  <c r="E4678" i="95"/>
  <c r="H4677" i="95"/>
  <c r="E4677" i="95"/>
  <c r="G4677" i="95" s="1"/>
  <c r="H4676" i="95"/>
  <c r="E4676" i="95"/>
  <c r="G4676" i="95" s="1"/>
  <c r="H4675" i="95"/>
  <c r="E4675" i="95"/>
  <c r="G4675" i="95" s="1"/>
  <c r="H4674" i="95"/>
  <c r="E4674" i="95"/>
  <c r="G4674" i="95" s="1"/>
  <c r="H4673" i="95"/>
  <c r="E4673" i="95"/>
  <c r="G4673" i="95" s="1"/>
  <c r="H4672" i="95"/>
  <c r="E4672" i="95"/>
  <c r="G4672" i="95" s="1"/>
  <c r="H4671" i="95"/>
  <c r="E4671" i="95"/>
  <c r="G4671" i="95" s="1"/>
  <c r="H4670" i="95"/>
  <c r="E4670" i="95"/>
  <c r="G4670" i="95" s="1"/>
  <c r="H4669" i="95"/>
  <c r="J4669" i="95" s="1"/>
  <c r="E4669" i="95"/>
  <c r="G4669" i="95" s="1"/>
  <c r="H4668" i="95"/>
  <c r="J4668" i="95" s="1"/>
  <c r="G4668" i="95"/>
  <c r="E4668" i="95"/>
  <c r="J4667" i="95"/>
  <c r="C4652" i="95"/>
  <c r="H4651" i="95"/>
  <c r="E4651" i="95"/>
  <c r="G4651" i="95" s="1"/>
  <c r="H4650" i="95"/>
  <c r="J4650" i="95" s="1"/>
  <c r="E4650" i="95"/>
  <c r="G4650" i="95" s="1"/>
  <c r="H4649" i="95"/>
  <c r="J4649" i="95" s="1"/>
  <c r="E4649" i="95"/>
  <c r="G4649" i="95" s="1"/>
  <c r="J4648" i="95"/>
  <c r="H4648" i="95"/>
  <c r="E4648" i="95"/>
  <c r="G4648" i="95" s="1"/>
  <c r="H4647" i="95"/>
  <c r="J4647" i="95" s="1"/>
  <c r="E4647" i="95"/>
  <c r="G4647" i="95" s="1"/>
  <c r="H4646" i="95"/>
  <c r="J4646" i="95" s="1"/>
  <c r="E4646" i="95"/>
  <c r="G4646" i="95" s="1"/>
  <c r="H4645" i="95"/>
  <c r="J4645" i="95" s="1"/>
  <c r="E4645" i="95"/>
  <c r="G4645" i="95" s="1"/>
  <c r="H4644" i="95"/>
  <c r="J4644" i="95" s="1"/>
  <c r="E4644" i="95"/>
  <c r="G4644" i="95" s="1"/>
  <c r="H4643" i="95"/>
  <c r="E4643" i="95"/>
  <c r="G4643" i="95" s="1"/>
  <c r="H4642" i="95"/>
  <c r="G4642" i="95"/>
  <c r="E4642" i="95"/>
  <c r="H4641" i="95"/>
  <c r="E4641" i="95"/>
  <c r="G4641" i="95" s="1"/>
  <c r="H4640" i="95"/>
  <c r="E4640" i="95"/>
  <c r="G4640" i="95" s="1"/>
  <c r="H4639" i="95"/>
  <c r="E4639" i="95"/>
  <c r="G4639" i="95" s="1"/>
  <c r="H4638" i="95"/>
  <c r="E4638" i="95"/>
  <c r="G4638" i="95" s="1"/>
  <c r="H4637" i="95"/>
  <c r="E4637" i="95"/>
  <c r="G4637" i="95" s="1"/>
  <c r="H4636" i="95"/>
  <c r="E4636" i="95"/>
  <c r="G4636" i="95" s="1"/>
  <c r="H4635" i="95"/>
  <c r="J4635" i="95" s="1"/>
  <c r="E4635" i="95"/>
  <c r="G4635" i="95" s="1"/>
  <c r="H4634" i="95"/>
  <c r="J4634" i="95" s="1"/>
  <c r="E4634" i="95"/>
  <c r="J4633" i="95"/>
  <c r="C4619" i="95"/>
  <c r="H4618" i="95"/>
  <c r="E4618" i="95"/>
  <c r="G4618" i="95" s="1"/>
  <c r="H4617" i="95"/>
  <c r="J4617" i="95" s="1"/>
  <c r="G4617" i="95"/>
  <c r="E4617" i="95"/>
  <c r="H4616" i="95"/>
  <c r="J4616" i="95" s="1"/>
  <c r="G4616" i="95"/>
  <c r="E4616" i="95"/>
  <c r="H4615" i="95"/>
  <c r="J4615" i="95" s="1"/>
  <c r="E4615" i="95"/>
  <c r="G4615" i="95" s="1"/>
  <c r="H4614" i="95"/>
  <c r="J4614" i="95" s="1"/>
  <c r="E4614" i="95"/>
  <c r="G4614" i="95" s="1"/>
  <c r="H4613" i="95"/>
  <c r="E4613" i="95"/>
  <c r="G4613" i="95" s="1"/>
  <c r="H4612" i="95"/>
  <c r="E4612" i="95"/>
  <c r="G4612" i="95" s="1"/>
  <c r="H4611" i="95"/>
  <c r="E4611" i="95"/>
  <c r="G4611" i="95" s="1"/>
  <c r="H4610" i="95"/>
  <c r="E4610" i="95"/>
  <c r="G4610" i="95" s="1"/>
  <c r="H4609" i="95"/>
  <c r="E4609" i="95"/>
  <c r="G4609" i="95" s="1"/>
  <c r="H4608" i="95"/>
  <c r="E4608" i="95"/>
  <c r="G4608" i="95" s="1"/>
  <c r="H4607" i="95"/>
  <c r="E4607" i="95"/>
  <c r="G4607" i="95" s="1"/>
  <c r="H4606" i="95"/>
  <c r="G4606" i="95"/>
  <c r="E4606" i="95"/>
  <c r="H4605" i="95"/>
  <c r="E4605" i="95"/>
  <c r="G4605" i="95" s="1"/>
  <c r="H4604" i="95"/>
  <c r="E4604" i="95"/>
  <c r="G4604" i="95" s="1"/>
  <c r="H4603" i="95"/>
  <c r="E4603" i="95"/>
  <c r="G4603" i="95" s="1"/>
  <c r="H4602" i="95"/>
  <c r="J4602" i="95" s="1"/>
  <c r="E4602" i="95"/>
  <c r="G4602" i="95" s="1"/>
  <c r="H4601" i="95"/>
  <c r="J4601" i="95" s="1"/>
  <c r="E4601" i="95"/>
  <c r="G4601" i="95" s="1"/>
  <c r="J4600" i="95"/>
  <c r="C4585" i="95"/>
  <c r="H4584" i="95"/>
  <c r="E4584" i="95"/>
  <c r="G4584" i="95" s="1"/>
  <c r="H4583" i="95"/>
  <c r="J4583" i="95" s="1"/>
  <c r="E4583" i="95"/>
  <c r="G4583" i="95" s="1"/>
  <c r="H4582" i="95"/>
  <c r="J4582" i="95" s="1"/>
  <c r="E4582" i="95"/>
  <c r="G4582" i="95" s="1"/>
  <c r="H4581" i="95"/>
  <c r="J4581" i="95" s="1"/>
  <c r="E4581" i="95"/>
  <c r="G4581" i="95" s="1"/>
  <c r="H4580" i="95"/>
  <c r="E4580" i="95"/>
  <c r="G4580" i="95" s="1"/>
  <c r="H4579" i="95"/>
  <c r="E4579" i="95"/>
  <c r="G4579" i="95" s="1"/>
  <c r="H4578" i="95"/>
  <c r="G4578" i="95"/>
  <c r="E4578" i="95"/>
  <c r="H4577" i="95"/>
  <c r="E4577" i="95"/>
  <c r="G4577" i="95" s="1"/>
  <c r="H4576" i="95"/>
  <c r="E4576" i="95"/>
  <c r="G4576" i="95" s="1"/>
  <c r="H4575" i="95"/>
  <c r="E4575" i="95"/>
  <c r="G4575" i="95" s="1"/>
  <c r="H4574" i="95"/>
  <c r="E4574" i="95"/>
  <c r="G4574" i="95" s="1"/>
  <c r="H4573" i="95"/>
  <c r="E4573" i="95"/>
  <c r="G4573" i="95" s="1"/>
  <c r="H4572" i="95"/>
  <c r="E4572" i="95"/>
  <c r="G4572" i="95" s="1"/>
  <c r="H4571" i="95"/>
  <c r="E4571" i="95"/>
  <c r="G4571" i="95" s="1"/>
  <c r="H4570" i="95"/>
  <c r="E4570" i="95"/>
  <c r="G4570" i="95" s="1"/>
  <c r="H4569" i="95"/>
  <c r="E4569" i="95"/>
  <c r="G4569" i="95" s="1"/>
  <c r="H4568" i="95"/>
  <c r="J4568" i="95" s="1"/>
  <c r="E4568" i="95"/>
  <c r="G4568" i="95" s="1"/>
  <c r="H4567" i="95"/>
  <c r="J4567" i="95" s="1"/>
  <c r="E4567" i="95"/>
  <c r="J4566" i="95"/>
  <c r="C4551" i="95"/>
  <c r="H4550" i="95"/>
  <c r="E4550" i="95"/>
  <c r="G4550" i="95" s="1"/>
  <c r="H4549" i="95"/>
  <c r="J4549" i="95" s="1"/>
  <c r="E4549" i="95"/>
  <c r="G4549" i="95" s="1"/>
  <c r="H4548" i="95"/>
  <c r="J4548" i="95" s="1"/>
  <c r="E4548" i="95"/>
  <c r="G4548" i="95" s="1"/>
  <c r="H4547" i="95"/>
  <c r="J4547" i="95" s="1"/>
  <c r="G4547" i="95"/>
  <c r="E4547" i="95"/>
  <c r="H4546" i="95"/>
  <c r="E4546" i="95"/>
  <c r="G4546" i="95" s="1"/>
  <c r="H4545" i="95"/>
  <c r="E4545" i="95"/>
  <c r="G4545" i="95" s="1"/>
  <c r="H4544" i="95"/>
  <c r="G4544" i="95"/>
  <c r="E4544" i="95"/>
  <c r="H4543" i="95"/>
  <c r="E4543" i="95"/>
  <c r="G4543" i="95" s="1"/>
  <c r="H4542" i="95"/>
  <c r="E4542" i="95"/>
  <c r="G4542" i="95" s="1"/>
  <c r="H4541" i="95"/>
  <c r="E4541" i="95"/>
  <c r="G4541" i="95" s="1"/>
  <c r="H4540" i="95"/>
  <c r="E4540" i="95"/>
  <c r="G4540" i="95" s="1"/>
  <c r="H4539" i="95"/>
  <c r="E4539" i="95"/>
  <c r="G4539" i="95" s="1"/>
  <c r="H4538" i="95"/>
  <c r="E4538" i="95"/>
  <c r="G4538" i="95" s="1"/>
  <c r="H4537" i="95"/>
  <c r="E4537" i="95"/>
  <c r="H4536" i="95"/>
  <c r="E4536" i="95"/>
  <c r="G4536" i="95" s="1"/>
  <c r="H4535" i="95"/>
  <c r="E4535" i="95"/>
  <c r="G4535" i="95" s="1"/>
  <c r="H4534" i="95"/>
  <c r="J4534" i="95" s="1"/>
  <c r="E4534" i="95"/>
  <c r="G4534" i="95" s="1"/>
  <c r="H4533" i="95"/>
  <c r="J4533" i="95" s="1"/>
  <c r="E4533" i="95"/>
  <c r="G4533" i="95" s="1"/>
  <c r="J4532" i="95"/>
  <c r="C4518" i="95"/>
  <c r="H4517" i="95"/>
  <c r="E4517" i="95"/>
  <c r="G4517" i="95" s="1"/>
  <c r="H4516" i="95"/>
  <c r="J4516" i="95" s="1"/>
  <c r="E4516" i="95"/>
  <c r="G4516" i="95" s="1"/>
  <c r="H4515" i="95"/>
  <c r="J4515" i="95" s="1"/>
  <c r="E4515" i="95"/>
  <c r="G4515" i="95" s="1"/>
  <c r="H4514" i="95"/>
  <c r="J4514" i="95" s="1"/>
  <c r="E4514" i="95"/>
  <c r="G4514" i="95" s="1"/>
  <c r="H4513" i="95"/>
  <c r="E4513" i="95"/>
  <c r="G4513" i="95" s="1"/>
  <c r="H4512" i="95"/>
  <c r="E4512" i="95"/>
  <c r="G4512" i="95" s="1"/>
  <c r="H4511" i="95"/>
  <c r="E4511" i="95"/>
  <c r="G4511" i="95" s="1"/>
  <c r="H4510" i="95"/>
  <c r="E4510" i="95"/>
  <c r="G4510" i="95" s="1"/>
  <c r="H4509" i="95"/>
  <c r="E4509" i="95"/>
  <c r="G4509" i="95" s="1"/>
  <c r="H4508" i="95"/>
  <c r="E4508" i="95"/>
  <c r="G4508" i="95" s="1"/>
  <c r="H4507" i="95"/>
  <c r="G4507" i="95"/>
  <c r="E4507" i="95"/>
  <c r="H4506" i="95"/>
  <c r="E4506" i="95"/>
  <c r="G4506" i="95" s="1"/>
  <c r="H4505" i="95"/>
  <c r="E4505" i="95"/>
  <c r="G4505" i="95" s="1"/>
  <c r="H4504" i="95"/>
  <c r="E4504" i="95"/>
  <c r="G4504" i="95" s="1"/>
  <c r="H4503" i="95"/>
  <c r="E4503" i="95"/>
  <c r="G4503" i="95" s="1"/>
  <c r="H4502" i="95"/>
  <c r="E4502" i="95"/>
  <c r="G4502" i="95" s="1"/>
  <c r="J4501" i="95"/>
  <c r="H4501" i="95"/>
  <c r="E4501" i="95"/>
  <c r="G4501" i="95" s="1"/>
  <c r="H4500" i="95"/>
  <c r="J4500" i="95" s="1"/>
  <c r="E4500" i="95"/>
  <c r="J4499" i="95"/>
  <c r="C4483" i="95"/>
  <c r="H4482" i="95"/>
  <c r="G4482" i="95"/>
  <c r="E4482" i="95"/>
  <c r="H4481" i="95"/>
  <c r="J4481" i="95" s="1"/>
  <c r="E4481" i="95"/>
  <c r="G4481" i="95" s="1"/>
  <c r="H4480" i="95"/>
  <c r="J4480" i="95" s="1"/>
  <c r="E4480" i="95"/>
  <c r="G4480" i="95" s="1"/>
  <c r="H4479" i="95"/>
  <c r="J4479" i="95" s="1"/>
  <c r="G4479" i="95"/>
  <c r="E4479" i="95"/>
  <c r="H4478" i="95"/>
  <c r="J4478" i="95" s="1"/>
  <c r="E4478" i="95"/>
  <c r="G4478" i="95" s="1"/>
  <c r="H4477" i="95"/>
  <c r="J4477" i="95" s="1"/>
  <c r="E4477" i="95"/>
  <c r="G4477" i="95" s="1"/>
  <c r="H4476" i="95"/>
  <c r="J4476" i="95" s="1"/>
  <c r="E4476" i="95"/>
  <c r="G4476" i="95" s="1"/>
  <c r="H4475" i="95"/>
  <c r="J4475" i="95" s="1"/>
  <c r="E4475" i="95"/>
  <c r="G4475" i="95" s="1"/>
  <c r="H4474" i="95"/>
  <c r="E4474" i="95"/>
  <c r="G4474" i="95" s="1"/>
  <c r="H4473" i="95"/>
  <c r="E4473" i="95"/>
  <c r="G4473" i="95" s="1"/>
  <c r="H4472" i="95"/>
  <c r="E4472" i="95"/>
  <c r="G4472" i="95" s="1"/>
  <c r="H4471" i="95"/>
  <c r="G4471" i="95"/>
  <c r="E4471" i="95"/>
  <c r="H4470" i="95"/>
  <c r="G4470" i="95"/>
  <c r="E4470" i="95"/>
  <c r="H4469" i="95"/>
  <c r="E4469" i="95"/>
  <c r="G4469" i="95" s="1"/>
  <c r="H4468" i="95"/>
  <c r="G4468" i="95"/>
  <c r="E4468" i="95"/>
  <c r="H4467" i="95"/>
  <c r="E4467" i="95"/>
  <c r="G4467" i="95" s="1"/>
  <c r="H4466" i="95"/>
  <c r="J4466" i="95" s="1"/>
  <c r="G4466" i="95"/>
  <c r="E4466" i="95"/>
  <c r="H4465" i="95"/>
  <c r="J4465" i="95" s="1"/>
  <c r="G4465" i="95"/>
  <c r="E4465" i="95"/>
  <c r="J4464" i="95"/>
  <c r="C4448" i="95"/>
  <c r="H4447" i="95"/>
  <c r="E4447" i="95"/>
  <c r="G4447" i="95" s="1"/>
  <c r="H4446" i="95"/>
  <c r="J4446" i="95" s="1"/>
  <c r="E4446" i="95"/>
  <c r="G4446" i="95" s="1"/>
  <c r="J4445" i="95"/>
  <c r="H4445" i="95"/>
  <c r="E4445" i="95"/>
  <c r="G4445" i="95" s="1"/>
  <c r="J4444" i="95"/>
  <c r="H4444" i="95"/>
  <c r="E4444" i="95"/>
  <c r="G4444" i="95" s="1"/>
  <c r="J4443" i="95"/>
  <c r="H4443" i="95"/>
  <c r="E4443" i="95"/>
  <c r="G4443" i="95" s="1"/>
  <c r="H4442" i="95"/>
  <c r="E4442" i="95"/>
  <c r="G4442" i="95" s="1"/>
  <c r="H4441" i="95"/>
  <c r="G4441" i="95"/>
  <c r="E4441" i="95"/>
  <c r="H4440" i="95"/>
  <c r="E4440" i="95"/>
  <c r="G4440" i="95" s="1"/>
  <c r="H4439" i="95"/>
  <c r="E4439" i="95"/>
  <c r="G4439" i="95" s="1"/>
  <c r="H4438" i="95"/>
  <c r="E4438" i="95"/>
  <c r="G4438" i="95" s="1"/>
  <c r="H4437" i="95"/>
  <c r="E4437" i="95"/>
  <c r="G4437" i="95" s="1"/>
  <c r="H4436" i="95"/>
  <c r="E4436" i="95"/>
  <c r="G4436" i="95" s="1"/>
  <c r="H4435" i="95"/>
  <c r="E4435" i="95"/>
  <c r="G4435" i="95" s="1"/>
  <c r="H4434" i="95"/>
  <c r="E4434" i="95"/>
  <c r="G4434" i="95" s="1"/>
  <c r="H4433" i="95"/>
  <c r="E4433" i="95"/>
  <c r="G4433" i="95" s="1"/>
  <c r="H4432" i="95"/>
  <c r="E4432" i="95"/>
  <c r="G4432" i="95" s="1"/>
  <c r="H4431" i="95"/>
  <c r="J4431" i="95" s="1"/>
  <c r="E4431" i="95"/>
  <c r="G4431" i="95" s="1"/>
  <c r="H4430" i="95"/>
  <c r="J4430" i="95" s="1"/>
  <c r="E4430" i="95"/>
  <c r="G4430" i="95" s="1"/>
  <c r="J4429" i="95"/>
  <c r="C4415" i="95"/>
  <c r="H4414" i="95"/>
  <c r="E4414" i="95"/>
  <c r="G4414" i="95" s="1"/>
  <c r="J4413" i="95"/>
  <c r="H4413" i="95"/>
  <c r="E4413" i="95"/>
  <c r="G4413" i="95" s="1"/>
  <c r="H4412" i="95"/>
  <c r="J4412" i="95" s="1"/>
  <c r="E4412" i="95"/>
  <c r="G4412" i="95" s="1"/>
  <c r="H4411" i="95"/>
  <c r="J4411" i="95" s="1"/>
  <c r="E4411" i="95"/>
  <c r="G4411" i="95" s="1"/>
  <c r="H4410" i="95"/>
  <c r="J4410" i="95" s="1"/>
  <c r="E4410" i="95"/>
  <c r="G4410" i="95" s="1"/>
  <c r="H4409" i="95"/>
  <c r="E4409" i="95"/>
  <c r="G4409" i="95" s="1"/>
  <c r="H4408" i="95"/>
  <c r="G4408" i="95"/>
  <c r="E4408" i="95"/>
  <c r="H4407" i="95"/>
  <c r="E4407" i="95"/>
  <c r="G4407" i="95" s="1"/>
  <c r="H4406" i="95"/>
  <c r="E4406" i="95"/>
  <c r="G4406" i="95" s="1"/>
  <c r="H4405" i="95"/>
  <c r="E4405" i="95"/>
  <c r="G4405" i="95" s="1"/>
  <c r="H4404" i="95"/>
  <c r="E4404" i="95"/>
  <c r="G4404" i="95" s="1"/>
  <c r="H4403" i="95"/>
  <c r="E4403" i="95"/>
  <c r="G4403" i="95" s="1"/>
  <c r="H4402" i="95"/>
  <c r="E4402" i="95"/>
  <c r="G4402" i="95" s="1"/>
  <c r="H4401" i="95"/>
  <c r="E4401" i="95"/>
  <c r="G4401" i="95" s="1"/>
  <c r="H4400" i="95"/>
  <c r="E4400" i="95"/>
  <c r="G4400" i="95" s="1"/>
  <c r="H4399" i="95"/>
  <c r="E4399" i="95"/>
  <c r="G4399" i="95" s="1"/>
  <c r="H4398" i="95"/>
  <c r="E4398" i="95"/>
  <c r="G4398" i="95" s="1"/>
  <c r="H4397" i="95"/>
  <c r="J4397" i="95" s="1"/>
  <c r="J4414" i="95" s="1"/>
  <c r="E4397" i="95"/>
  <c r="G4397" i="95" s="1"/>
  <c r="J4396" i="95"/>
  <c r="C4381" i="95"/>
  <c r="H4380" i="95"/>
  <c r="E4380" i="95"/>
  <c r="G4380" i="95" s="1"/>
  <c r="H4379" i="95"/>
  <c r="J4379" i="95" s="1"/>
  <c r="E4379" i="95"/>
  <c r="G4379" i="95" s="1"/>
  <c r="H4378" i="95"/>
  <c r="J4378" i="95" s="1"/>
  <c r="E4378" i="95"/>
  <c r="G4378" i="95" s="1"/>
  <c r="H4377" i="95"/>
  <c r="J4377" i="95" s="1"/>
  <c r="E4377" i="95"/>
  <c r="G4377" i="95" s="1"/>
  <c r="H4376" i="95"/>
  <c r="J4376" i="95" s="1"/>
  <c r="G4376" i="95"/>
  <c r="E4376" i="95"/>
  <c r="H4375" i="95"/>
  <c r="J4375" i="95" s="1"/>
  <c r="E4375" i="95"/>
  <c r="G4375" i="95" s="1"/>
  <c r="H4374" i="95"/>
  <c r="J4374" i="95" s="1"/>
  <c r="E4374" i="95"/>
  <c r="G4374" i="95" s="1"/>
  <c r="H4373" i="95"/>
  <c r="J4373" i="95" s="1"/>
  <c r="G4373" i="95"/>
  <c r="E4373" i="95"/>
  <c r="H4372" i="95"/>
  <c r="E4372" i="95"/>
  <c r="G4372" i="95" s="1"/>
  <c r="H4371" i="95"/>
  <c r="E4371" i="95"/>
  <c r="G4371" i="95" s="1"/>
  <c r="H4370" i="95"/>
  <c r="E4370" i="95"/>
  <c r="G4370" i="95" s="1"/>
  <c r="H4369" i="95"/>
  <c r="E4369" i="95"/>
  <c r="G4369" i="95" s="1"/>
  <c r="H4368" i="95"/>
  <c r="E4368" i="95"/>
  <c r="G4368" i="95" s="1"/>
  <c r="H4367" i="95"/>
  <c r="E4367" i="95"/>
  <c r="G4367" i="95" s="1"/>
  <c r="H4366" i="95"/>
  <c r="E4366" i="95"/>
  <c r="G4366" i="95" s="1"/>
  <c r="H4365" i="95"/>
  <c r="G4365" i="95"/>
  <c r="E4365" i="95"/>
  <c r="H4364" i="95"/>
  <c r="J4364" i="95" s="1"/>
  <c r="E4364" i="95"/>
  <c r="G4364" i="95" s="1"/>
  <c r="H4363" i="95"/>
  <c r="J4363" i="95" s="1"/>
  <c r="E4363" i="95"/>
  <c r="G4363" i="95" s="1"/>
  <c r="J4362" i="95"/>
  <c r="C4346" i="95"/>
  <c r="H4345" i="95"/>
  <c r="E4345" i="95"/>
  <c r="G4345" i="95" s="1"/>
  <c r="H4344" i="95"/>
  <c r="J4344" i="95" s="1"/>
  <c r="E4344" i="95"/>
  <c r="G4344" i="95" s="1"/>
  <c r="H4343" i="95"/>
  <c r="J4343" i="95" s="1"/>
  <c r="E4343" i="95"/>
  <c r="G4343" i="95" s="1"/>
  <c r="H4342" i="95"/>
  <c r="J4342" i="95" s="1"/>
  <c r="E4342" i="95"/>
  <c r="G4342" i="95" s="1"/>
  <c r="H4341" i="95"/>
  <c r="J4341" i="95" s="1"/>
  <c r="E4341" i="95"/>
  <c r="G4341" i="95" s="1"/>
  <c r="J4340" i="95"/>
  <c r="H4340" i="95"/>
  <c r="E4340" i="95"/>
  <c r="G4340" i="95" s="1"/>
  <c r="H4339" i="95"/>
  <c r="J4339" i="95" s="1"/>
  <c r="E4339" i="95"/>
  <c r="G4339" i="95" s="1"/>
  <c r="H4338" i="95"/>
  <c r="J4338" i="95" s="1"/>
  <c r="E4338" i="95"/>
  <c r="G4338" i="95" s="1"/>
  <c r="H4337" i="95"/>
  <c r="E4337" i="95"/>
  <c r="G4337" i="95" s="1"/>
  <c r="H4336" i="95"/>
  <c r="E4336" i="95"/>
  <c r="G4336" i="95" s="1"/>
  <c r="H4335" i="95"/>
  <c r="E4335" i="95"/>
  <c r="G4335" i="95" s="1"/>
  <c r="H4334" i="95"/>
  <c r="E4334" i="95"/>
  <c r="G4334" i="95" s="1"/>
  <c r="H4333" i="95"/>
  <c r="E4333" i="95"/>
  <c r="G4333" i="95" s="1"/>
  <c r="H4332" i="95"/>
  <c r="E4332" i="95"/>
  <c r="G4332" i="95" s="1"/>
  <c r="H4331" i="95"/>
  <c r="E4331" i="95"/>
  <c r="G4331" i="95" s="1"/>
  <c r="H4330" i="95"/>
  <c r="E4330" i="95"/>
  <c r="G4330" i="95" s="1"/>
  <c r="J4329" i="95"/>
  <c r="H4329" i="95"/>
  <c r="E4329" i="95"/>
  <c r="G4329" i="95" s="1"/>
  <c r="H4328" i="95"/>
  <c r="J4328" i="95" s="1"/>
  <c r="E4328" i="95"/>
  <c r="J4327" i="95"/>
  <c r="C4311" i="95"/>
  <c r="H4310" i="95"/>
  <c r="E4310" i="95"/>
  <c r="G4310" i="95" s="1"/>
  <c r="H4309" i="95"/>
  <c r="J4309" i="95" s="1"/>
  <c r="G4309" i="95"/>
  <c r="E4309" i="95"/>
  <c r="H4308" i="95"/>
  <c r="J4308" i="95" s="1"/>
  <c r="E4308" i="95"/>
  <c r="G4308" i="95" s="1"/>
  <c r="H4307" i="95"/>
  <c r="E4307" i="95"/>
  <c r="G4307" i="95" s="1"/>
  <c r="H4306" i="95"/>
  <c r="E4306" i="95"/>
  <c r="G4306" i="95" s="1"/>
  <c r="H4305" i="95"/>
  <c r="G4305" i="95"/>
  <c r="E4305" i="95"/>
  <c r="H4304" i="95"/>
  <c r="E4304" i="95"/>
  <c r="G4304" i="95" s="1"/>
  <c r="H4303" i="95"/>
  <c r="J4303" i="95" s="1"/>
  <c r="E4303" i="95"/>
  <c r="G4303" i="95" s="1"/>
  <c r="H4302" i="95"/>
  <c r="E4302" i="95"/>
  <c r="G4302" i="95" s="1"/>
  <c r="H4301" i="95"/>
  <c r="E4301" i="95"/>
  <c r="G4301" i="95" s="1"/>
  <c r="H4300" i="95"/>
  <c r="E4300" i="95"/>
  <c r="G4300" i="95" s="1"/>
  <c r="H4299" i="95"/>
  <c r="E4299" i="95"/>
  <c r="G4299" i="95" s="1"/>
  <c r="H4298" i="95"/>
  <c r="E4298" i="95"/>
  <c r="G4298" i="95" s="1"/>
  <c r="H4297" i="95"/>
  <c r="E4297" i="95"/>
  <c r="G4297" i="95" s="1"/>
  <c r="H4296" i="95"/>
  <c r="E4296" i="95"/>
  <c r="G4296" i="95" s="1"/>
  <c r="H4295" i="95"/>
  <c r="G4295" i="95"/>
  <c r="E4295" i="95"/>
  <c r="H4294" i="95"/>
  <c r="J4294" i="95" s="1"/>
  <c r="E4294" i="95"/>
  <c r="G4294" i="95" s="1"/>
  <c r="H4293" i="95"/>
  <c r="J4293" i="95" s="1"/>
  <c r="E4293" i="95"/>
  <c r="G4293" i="95" s="1"/>
  <c r="J4292" i="95"/>
  <c r="C4277" i="95"/>
  <c r="H4276" i="95"/>
  <c r="G4276" i="95"/>
  <c r="E4276" i="95"/>
  <c r="J4275" i="95"/>
  <c r="H4275" i="95"/>
  <c r="E4275" i="95"/>
  <c r="G4275" i="95" s="1"/>
  <c r="H4274" i="95"/>
  <c r="J4274" i="95" s="1"/>
  <c r="E4274" i="95"/>
  <c r="G4274" i="95" s="1"/>
  <c r="H4273" i="95"/>
  <c r="J4273" i="95" s="1"/>
  <c r="E4273" i="95"/>
  <c r="G4273" i="95" s="1"/>
  <c r="J4272" i="95"/>
  <c r="H4272" i="95"/>
  <c r="E4272" i="95"/>
  <c r="G4272" i="95" s="1"/>
  <c r="J4271" i="95"/>
  <c r="H4271" i="95"/>
  <c r="E4271" i="95"/>
  <c r="G4271" i="95" s="1"/>
  <c r="H4270" i="95"/>
  <c r="J4270" i="95" s="1"/>
  <c r="G4270" i="95"/>
  <c r="E4270" i="95"/>
  <c r="H4269" i="95"/>
  <c r="E4269" i="95"/>
  <c r="G4269" i="95" s="1"/>
  <c r="H4268" i="95"/>
  <c r="E4268" i="95"/>
  <c r="G4268" i="95" s="1"/>
  <c r="H4267" i="95"/>
  <c r="E4267" i="95"/>
  <c r="G4267" i="95" s="1"/>
  <c r="H4266" i="95"/>
  <c r="E4266" i="95"/>
  <c r="G4266" i="95" s="1"/>
  <c r="H4265" i="95"/>
  <c r="G4265" i="95"/>
  <c r="E4265" i="95"/>
  <c r="H4264" i="95"/>
  <c r="E4264" i="95"/>
  <c r="G4264" i="95" s="1"/>
  <c r="H4263" i="95"/>
  <c r="E4263" i="95"/>
  <c r="G4263" i="95" s="1"/>
  <c r="H4262" i="95"/>
  <c r="E4262" i="95"/>
  <c r="G4262" i="95" s="1"/>
  <c r="H4261" i="95"/>
  <c r="E4261" i="95"/>
  <c r="G4261" i="95" s="1"/>
  <c r="H4260" i="95"/>
  <c r="J4260" i="95" s="1"/>
  <c r="E4260" i="95"/>
  <c r="G4260" i="95" s="1"/>
  <c r="H4259" i="95"/>
  <c r="J4259" i="95" s="1"/>
  <c r="G4259" i="95"/>
  <c r="E4259" i="95"/>
  <c r="J4258" i="95"/>
  <c r="C4242" i="95"/>
  <c r="H4241" i="95"/>
  <c r="E4241" i="95"/>
  <c r="G4241" i="95" s="1"/>
  <c r="H4240" i="95"/>
  <c r="J4240" i="95" s="1"/>
  <c r="E4240" i="95"/>
  <c r="G4240" i="95" s="1"/>
  <c r="H4239" i="95"/>
  <c r="J4239" i="95" s="1"/>
  <c r="E4239" i="95"/>
  <c r="G4239" i="95" s="1"/>
  <c r="H4238" i="95"/>
  <c r="J4238" i="95" s="1"/>
  <c r="E4238" i="95"/>
  <c r="G4238" i="95" s="1"/>
  <c r="H4237" i="95"/>
  <c r="J4237" i="95" s="1"/>
  <c r="E4237" i="95"/>
  <c r="G4237" i="95" s="1"/>
  <c r="H4236" i="95"/>
  <c r="J4236" i="95" s="1"/>
  <c r="E4236" i="95"/>
  <c r="G4236" i="95" s="1"/>
  <c r="H4235" i="95"/>
  <c r="J4235" i="95" s="1"/>
  <c r="E4235" i="95"/>
  <c r="G4235" i="95" s="1"/>
  <c r="H4234" i="95"/>
  <c r="E4234" i="95"/>
  <c r="G4234" i="95" s="1"/>
  <c r="H4233" i="95"/>
  <c r="G4233" i="95"/>
  <c r="E4233" i="95"/>
  <c r="H4232" i="95"/>
  <c r="G4232" i="95"/>
  <c r="E4232" i="95"/>
  <c r="H4231" i="95"/>
  <c r="E4231" i="95"/>
  <c r="G4231" i="95" s="1"/>
  <c r="H4230" i="95"/>
  <c r="E4230" i="95"/>
  <c r="G4230" i="95" s="1"/>
  <c r="H4229" i="95"/>
  <c r="G4229" i="95"/>
  <c r="E4229" i="95"/>
  <c r="H4228" i="95"/>
  <c r="E4228" i="95"/>
  <c r="G4228" i="95" s="1"/>
  <c r="H4227" i="95"/>
  <c r="E4227" i="95"/>
  <c r="G4227" i="95" s="1"/>
  <c r="H4226" i="95"/>
  <c r="E4226" i="95"/>
  <c r="G4226" i="95" s="1"/>
  <c r="H4225" i="95"/>
  <c r="E4225" i="95"/>
  <c r="G4225" i="95" s="1"/>
  <c r="H4224" i="95"/>
  <c r="J4224" i="95" s="1"/>
  <c r="E4224" i="95"/>
  <c r="G4224" i="95" s="1"/>
  <c r="J4223" i="95"/>
  <c r="C4207" i="95"/>
  <c r="H4206" i="95"/>
  <c r="E4206" i="95"/>
  <c r="G4206" i="95" s="1"/>
  <c r="H4205" i="95"/>
  <c r="J4205" i="95" s="1"/>
  <c r="E4205" i="95"/>
  <c r="G4205" i="95" s="1"/>
  <c r="H4204" i="95"/>
  <c r="J4204" i="95" s="1"/>
  <c r="E4204" i="95"/>
  <c r="G4204" i="95" s="1"/>
  <c r="H4203" i="95"/>
  <c r="J4203" i="95" s="1"/>
  <c r="E4203" i="95"/>
  <c r="G4203" i="95" s="1"/>
  <c r="H4202" i="95"/>
  <c r="J4202" i="95" s="1"/>
  <c r="E4202" i="95"/>
  <c r="G4202" i="95" s="1"/>
  <c r="H4201" i="95"/>
  <c r="J4201" i="95" s="1"/>
  <c r="E4201" i="95"/>
  <c r="G4201" i="95" s="1"/>
  <c r="H4200" i="95"/>
  <c r="E4200" i="95"/>
  <c r="G4200" i="95" s="1"/>
  <c r="H4199" i="95"/>
  <c r="E4199" i="95"/>
  <c r="G4199" i="95" s="1"/>
  <c r="H4198" i="95"/>
  <c r="E4198" i="95"/>
  <c r="G4198" i="95" s="1"/>
  <c r="H4197" i="95"/>
  <c r="E4197" i="95"/>
  <c r="G4197" i="95" s="1"/>
  <c r="H4196" i="95"/>
  <c r="E4196" i="95"/>
  <c r="G4196" i="95" s="1"/>
  <c r="H4195" i="95"/>
  <c r="G4195" i="95"/>
  <c r="E4195" i="95"/>
  <c r="H4194" i="95"/>
  <c r="E4194" i="95"/>
  <c r="G4194" i="95" s="1"/>
  <c r="H4193" i="95"/>
  <c r="E4193" i="95"/>
  <c r="G4193" i="95" s="1"/>
  <c r="H4192" i="95"/>
  <c r="E4192" i="95"/>
  <c r="G4192" i="95" s="1"/>
  <c r="H4191" i="95"/>
  <c r="E4191" i="95"/>
  <c r="G4191" i="95" s="1"/>
  <c r="H4190" i="95"/>
  <c r="J4190" i="95" s="1"/>
  <c r="E4190" i="95"/>
  <c r="H4189" i="95"/>
  <c r="J4189" i="95" s="1"/>
  <c r="E4189" i="95"/>
  <c r="G4189" i="95" s="1"/>
  <c r="J4188" i="95"/>
  <c r="C4171" i="95"/>
  <c r="H4170" i="95"/>
  <c r="E4170" i="95"/>
  <c r="G4170" i="95" s="1"/>
  <c r="H4169" i="95"/>
  <c r="J4169" i="95" s="1"/>
  <c r="E4169" i="95"/>
  <c r="G4169" i="95" s="1"/>
  <c r="J4168" i="95"/>
  <c r="H4168" i="95"/>
  <c r="E4168" i="95"/>
  <c r="G4168" i="95" s="1"/>
  <c r="H4167" i="95"/>
  <c r="J4167" i="95" s="1"/>
  <c r="E4167" i="95"/>
  <c r="G4167" i="95" s="1"/>
  <c r="H4166" i="95"/>
  <c r="J4166" i="95" s="1"/>
  <c r="E4166" i="95"/>
  <c r="G4166" i="95" s="1"/>
  <c r="H4165" i="95"/>
  <c r="J4165" i="95" s="1"/>
  <c r="E4165" i="95"/>
  <c r="G4165" i="95" s="1"/>
  <c r="H4164" i="95"/>
  <c r="J4164" i="95" s="1"/>
  <c r="E4164" i="95"/>
  <c r="G4164" i="95" s="1"/>
  <c r="J4163" i="95"/>
  <c r="H4163" i="95"/>
  <c r="E4163" i="95"/>
  <c r="G4163" i="95" s="1"/>
  <c r="H4162" i="95"/>
  <c r="E4162" i="95"/>
  <c r="G4162" i="95" s="1"/>
  <c r="H4161" i="95"/>
  <c r="E4161" i="95"/>
  <c r="G4161" i="95" s="1"/>
  <c r="H4160" i="95"/>
  <c r="E4160" i="95"/>
  <c r="G4160" i="95" s="1"/>
  <c r="H4159" i="95"/>
  <c r="E4159" i="95"/>
  <c r="G4159" i="95" s="1"/>
  <c r="H4158" i="95"/>
  <c r="G4158" i="95"/>
  <c r="E4158" i="95"/>
  <c r="H4157" i="95"/>
  <c r="G4157" i="95"/>
  <c r="E4157" i="95"/>
  <c r="H4156" i="95"/>
  <c r="G4156" i="95"/>
  <c r="E4156" i="95"/>
  <c r="H4155" i="95"/>
  <c r="E4155" i="95"/>
  <c r="G4155" i="95" s="1"/>
  <c r="H4154" i="95"/>
  <c r="J4154" i="95" s="1"/>
  <c r="E4154" i="95"/>
  <c r="G4154" i="95" s="1"/>
  <c r="H4153" i="95"/>
  <c r="J4153" i="95" s="1"/>
  <c r="E4153" i="95"/>
  <c r="J4152" i="95"/>
  <c r="C4137" i="95"/>
  <c r="H4136" i="95"/>
  <c r="E4136" i="95"/>
  <c r="G4136" i="95" s="1"/>
  <c r="H4135" i="95"/>
  <c r="J4135" i="95" s="1"/>
  <c r="E4135" i="95"/>
  <c r="G4135" i="95" s="1"/>
  <c r="H4134" i="95"/>
  <c r="J4134" i="95" s="1"/>
  <c r="E4134" i="95"/>
  <c r="G4134" i="95" s="1"/>
  <c r="H4133" i="95"/>
  <c r="J4133" i="95" s="1"/>
  <c r="E4133" i="95"/>
  <c r="G4133" i="95" s="1"/>
  <c r="H4132" i="95"/>
  <c r="J4132" i="95" s="1"/>
  <c r="E4132" i="95"/>
  <c r="G4132" i="95" s="1"/>
  <c r="H4131" i="95"/>
  <c r="J4131" i="95" s="1"/>
  <c r="E4131" i="95"/>
  <c r="G4131" i="95" s="1"/>
  <c r="H4130" i="95"/>
  <c r="J4130" i="95" s="1"/>
  <c r="E4130" i="95"/>
  <c r="G4130" i="95" s="1"/>
  <c r="H4129" i="95"/>
  <c r="J4129" i="95" s="1"/>
  <c r="G4129" i="95"/>
  <c r="E4129" i="95"/>
  <c r="H4128" i="95"/>
  <c r="G4128" i="95"/>
  <c r="E4128" i="95"/>
  <c r="H4127" i="95"/>
  <c r="E4127" i="95"/>
  <c r="G4127" i="95" s="1"/>
  <c r="H4126" i="95"/>
  <c r="G4126" i="95"/>
  <c r="E4126" i="95"/>
  <c r="H4125" i="95"/>
  <c r="E4125" i="95"/>
  <c r="G4125" i="95" s="1"/>
  <c r="H4124" i="95"/>
  <c r="E4124" i="95"/>
  <c r="G4124" i="95" s="1"/>
  <c r="H4123" i="95"/>
  <c r="E4123" i="95"/>
  <c r="G4123" i="95" s="1"/>
  <c r="H4122" i="95"/>
  <c r="E4122" i="95"/>
  <c r="G4122" i="95" s="1"/>
  <c r="H4121" i="95"/>
  <c r="G4121" i="95"/>
  <c r="E4121" i="95"/>
  <c r="H4120" i="95"/>
  <c r="J4120" i="95" s="1"/>
  <c r="E4120" i="95"/>
  <c r="G4120" i="95" s="1"/>
  <c r="H4119" i="95"/>
  <c r="J4119" i="95" s="1"/>
  <c r="E4119" i="95"/>
  <c r="G4119" i="95" s="1"/>
  <c r="J4118" i="95"/>
  <c r="C4101" i="95"/>
  <c r="H4100" i="95"/>
  <c r="E4100" i="95"/>
  <c r="G4100" i="95" s="1"/>
  <c r="H4099" i="95"/>
  <c r="J4099" i="95" s="1"/>
  <c r="E4099" i="95"/>
  <c r="G4099" i="95" s="1"/>
  <c r="H4098" i="95"/>
  <c r="J4098" i="95" s="1"/>
  <c r="E4098" i="95"/>
  <c r="G4098" i="95" s="1"/>
  <c r="H4097" i="95"/>
  <c r="J4097" i="95" s="1"/>
  <c r="E4097" i="95"/>
  <c r="G4097" i="95" s="1"/>
  <c r="H4096" i="95"/>
  <c r="J4096" i="95" s="1"/>
  <c r="E4096" i="95"/>
  <c r="G4096" i="95" s="1"/>
  <c r="H4095" i="95"/>
  <c r="J4095" i="95" s="1"/>
  <c r="E4095" i="95"/>
  <c r="G4095" i="95" s="1"/>
  <c r="H4094" i="95"/>
  <c r="J4094" i="95" s="1"/>
  <c r="E4094" i="95"/>
  <c r="G4094" i="95" s="1"/>
  <c r="H4093" i="95"/>
  <c r="J4093" i="95" s="1"/>
  <c r="E4093" i="95"/>
  <c r="G4093" i="95" s="1"/>
  <c r="H4092" i="95"/>
  <c r="G4092" i="95"/>
  <c r="E4092" i="95"/>
  <c r="H4091" i="95"/>
  <c r="E4091" i="95"/>
  <c r="G4091" i="95" s="1"/>
  <c r="H4090" i="95"/>
  <c r="E4090" i="95"/>
  <c r="G4090" i="95" s="1"/>
  <c r="H4089" i="95"/>
  <c r="E4089" i="95"/>
  <c r="G4089" i="95" s="1"/>
  <c r="H4088" i="95"/>
  <c r="E4088" i="95"/>
  <c r="G4088" i="95" s="1"/>
  <c r="H4087" i="95"/>
  <c r="E4087" i="95"/>
  <c r="G4087" i="95" s="1"/>
  <c r="H4086" i="95"/>
  <c r="G4086" i="95"/>
  <c r="E4086" i="95"/>
  <c r="H4085" i="95"/>
  <c r="E4085" i="95"/>
  <c r="G4085" i="95" s="1"/>
  <c r="H4084" i="95"/>
  <c r="J4084" i="95" s="1"/>
  <c r="E4084" i="95"/>
  <c r="G4084" i="95" s="1"/>
  <c r="H4083" i="95"/>
  <c r="J4083" i="95" s="1"/>
  <c r="E4083" i="95"/>
  <c r="J4082" i="95"/>
  <c r="C4066" i="95"/>
  <c r="H4065" i="95"/>
  <c r="E4065" i="95"/>
  <c r="G4065" i="95" s="1"/>
  <c r="H4064" i="95"/>
  <c r="J4064" i="95" s="1"/>
  <c r="E4064" i="95"/>
  <c r="G4064" i="95" s="1"/>
  <c r="H4063" i="95"/>
  <c r="J4063" i="95" s="1"/>
  <c r="E4063" i="95"/>
  <c r="G4063" i="95" s="1"/>
  <c r="H4062" i="95"/>
  <c r="J4062" i="95" s="1"/>
  <c r="G4062" i="95"/>
  <c r="E4062" i="95"/>
  <c r="H4061" i="95"/>
  <c r="J4061" i="95" s="1"/>
  <c r="E4061" i="95"/>
  <c r="G4061" i="95" s="1"/>
  <c r="H4060" i="95"/>
  <c r="J4060" i="95" s="1"/>
  <c r="E4060" i="95"/>
  <c r="G4060" i="95" s="1"/>
  <c r="H4059" i="95"/>
  <c r="J4059" i="95" s="1"/>
  <c r="G4059" i="95"/>
  <c r="E4059" i="95"/>
  <c r="H4058" i="95"/>
  <c r="J4058" i="95" s="1"/>
  <c r="G4058" i="95"/>
  <c r="E4058" i="95"/>
  <c r="H4057" i="95"/>
  <c r="E4057" i="95"/>
  <c r="G4057" i="95" s="1"/>
  <c r="H4056" i="95"/>
  <c r="E4056" i="95"/>
  <c r="G4056" i="95" s="1"/>
  <c r="H4055" i="95"/>
  <c r="E4055" i="95"/>
  <c r="G4055" i="95" s="1"/>
  <c r="H4054" i="95"/>
  <c r="E4054" i="95"/>
  <c r="G4054" i="95" s="1"/>
  <c r="H4053" i="95"/>
  <c r="E4053" i="95"/>
  <c r="G4053" i="95" s="1"/>
  <c r="H4052" i="95"/>
  <c r="E4052" i="95"/>
  <c r="G4052" i="95" s="1"/>
  <c r="H4051" i="95"/>
  <c r="G4051" i="95"/>
  <c r="E4051" i="95"/>
  <c r="H4050" i="95"/>
  <c r="E4050" i="95"/>
  <c r="G4050" i="95" s="1"/>
  <c r="H4049" i="95"/>
  <c r="J4049" i="95" s="1"/>
  <c r="G4049" i="95"/>
  <c r="E4049" i="95"/>
  <c r="H4048" i="95"/>
  <c r="J4048" i="95" s="1"/>
  <c r="E4048" i="95"/>
  <c r="G4048" i="95" s="1"/>
  <c r="J4047" i="95"/>
  <c r="C4031" i="95"/>
  <c r="H4030" i="95"/>
  <c r="E4030" i="95"/>
  <c r="G4030" i="95" s="1"/>
  <c r="J4029" i="95"/>
  <c r="H4029" i="95"/>
  <c r="E4029" i="95"/>
  <c r="G4029" i="95" s="1"/>
  <c r="H4028" i="95"/>
  <c r="J4028" i="95" s="1"/>
  <c r="E4028" i="95"/>
  <c r="G4028" i="95" s="1"/>
  <c r="H4027" i="95"/>
  <c r="J4027" i="95" s="1"/>
  <c r="E4027" i="95"/>
  <c r="G4027" i="95" s="1"/>
  <c r="J4026" i="95"/>
  <c r="H4026" i="95"/>
  <c r="E4026" i="95"/>
  <c r="G4026" i="95" s="1"/>
  <c r="H4025" i="95"/>
  <c r="J4025" i="95" s="1"/>
  <c r="E4025" i="95"/>
  <c r="G4025" i="95" s="1"/>
  <c r="H4024" i="95"/>
  <c r="J4024" i="95" s="1"/>
  <c r="E4024" i="95"/>
  <c r="G4024" i="95" s="1"/>
  <c r="H4023" i="95"/>
  <c r="J4023" i="95" s="1"/>
  <c r="E4023" i="95"/>
  <c r="G4023" i="95" s="1"/>
  <c r="H4022" i="95"/>
  <c r="E4022" i="95"/>
  <c r="G4022" i="95" s="1"/>
  <c r="H4021" i="95"/>
  <c r="E4021" i="95"/>
  <c r="G4021" i="95" s="1"/>
  <c r="H4020" i="95"/>
  <c r="E4020" i="95"/>
  <c r="G4020" i="95" s="1"/>
  <c r="H4019" i="95"/>
  <c r="E4019" i="95"/>
  <c r="G4019" i="95" s="1"/>
  <c r="H4018" i="95"/>
  <c r="E4018" i="95"/>
  <c r="G4018" i="95" s="1"/>
  <c r="H4017" i="95"/>
  <c r="E4017" i="95"/>
  <c r="G4017" i="95" s="1"/>
  <c r="H4016" i="95"/>
  <c r="E4016" i="95"/>
  <c r="G4016" i="95" s="1"/>
  <c r="H4015" i="95"/>
  <c r="E4015" i="95"/>
  <c r="G4015" i="95" s="1"/>
  <c r="H4014" i="95"/>
  <c r="J4014" i="95" s="1"/>
  <c r="E4014" i="95"/>
  <c r="G4014" i="95" s="1"/>
  <c r="J4013" i="95"/>
  <c r="H4013" i="95"/>
  <c r="E4013" i="95"/>
  <c r="J4012" i="95"/>
  <c r="C3996" i="95"/>
  <c r="H3995" i="95"/>
  <c r="E3995" i="95"/>
  <c r="G3995" i="95" s="1"/>
  <c r="H3994" i="95"/>
  <c r="J3994" i="95" s="1"/>
  <c r="E3994" i="95"/>
  <c r="G3994" i="95" s="1"/>
  <c r="H3993" i="95"/>
  <c r="J3993" i="95" s="1"/>
  <c r="E3993" i="95"/>
  <c r="G3993" i="95" s="1"/>
  <c r="H3992" i="95"/>
  <c r="J3992" i="95" s="1"/>
  <c r="G3992" i="95"/>
  <c r="E3992" i="95"/>
  <c r="H3991" i="95"/>
  <c r="J3991" i="95" s="1"/>
  <c r="G3991" i="95"/>
  <c r="E3991" i="95"/>
  <c r="H3990" i="95"/>
  <c r="J3990" i="95" s="1"/>
  <c r="E3990" i="95"/>
  <c r="G3990" i="95" s="1"/>
  <c r="H3989" i="95"/>
  <c r="J3989" i="95" s="1"/>
  <c r="G3989" i="95"/>
  <c r="E3989" i="95"/>
  <c r="H3988" i="95"/>
  <c r="G3988" i="95"/>
  <c r="E3988" i="95"/>
  <c r="H3987" i="95"/>
  <c r="E3987" i="95"/>
  <c r="G3987" i="95" s="1"/>
  <c r="H3986" i="95"/>
  <c r="E3986" i="95"/>
  <c r="G3986" i="95" s="1"/>
  <c r="H3985" i="95"/>
  <c r="G3985" i="95"/>
  <c r="E3985" i="95"/>
  <c r="H3984" i="95"/>
  <c r="E3984" i="95"/>
  <c r="G3984" i="95" s="1"/>
  <c r="H3983" i="95"/>
  <c r="E3983" i="95"/>
  <c r="G3983" i="95" s="1"/>
  <c r="H3982" i="95"/>
  <c r="E3982" i="95"/>
  <c r="G3982" i="95" s="1"/>
  <c r="H3981" i="95"/>
  <c r="E3981" i="95"/>
  <c r="G3981" i="95" s="1"/>
  <c r="H3980" i="95"/>
  <c r="E3980" i="95"/>
  <c r="G3980" i="95" s="1"/>
  <c r="H3979" i="95"/>
  <c r="E3979" i="95"/>
  <c r="G3979" i="95" s="1"/>
  <c r="J3978" i="95"/>
  <c r="H3978" i="95"/>
  <c r="E3978" i="95"/>
  <c r="J3977" i="95"/>
  <c r="C3960" i="95"/>
  <c r="H3959" i="95"/>
  <c r="G3959" i="95"/>
  <c r="E3959" i="95"/>
  <c r="H3958" i="95"/>
  <c r="J3958" i="95" s="1"/>
  <c r="E3958" i="95"/>
  <c r="G3958" i="95" s="1"/>
  <c r="H3957" i="95"/>
  <c r="J3957" i="95" s="1"/>
  <c r="E3957" i="95"/>
  <c r="G3957" i="95" s="1"/>
  <c r="H3956" i="95"/>
  <c r="J3956" i="95" s="1"/>
  <c r="E3956" i="95"/>
  <c r="G3956" i="95" s="1"/>
  <c r="H3955" i="95"/>
  <c r="J3955" i="95" s="1"/>
  <c r="G3955" i="95"/>
  <c r="E3955" i="95"/>
  <c r="H3954" i="95"/>
  <c r="J3954" i="95" s="1"/>
  <c r="E3954" i="95"/>
  <c r="G3954" i="95" s="1"/>
  <c r="H3953" i="95"/>
  <c r="J3953" i="95" s="1"/>
  <c r="E3953" i="95"/>
  <c r="G3953" i="95" s="1"/>
  <c r="H3952" i="95"/>
  <c r="E3952" i="95"/>
  <c r="G3952" i="95" s="1"/>
  <c r="H3951" i="95"/>
  <c r="E3951" i="95"/>
  <c r="G3951" i="95" s="1"/>
  <c r="H3950" i="95"/>
  <c r="G3950" i="95"/>
  <c r="E3950" i="95"/>
  <c r="H3949" i="95"/>
  <c r="G3949" i="95"/>
  <c r="E3949" i="95"/>
  <c r="H3948" i="95"/>
  <c r="E3948" i="95"/>
  <c r="G3948" i="95" s="1"/>
  <c r="H3947" i="95"/>
  <c r="E3947" i="95"/>
  <c r="G3947" i="95" s="1"/>
  <c r="H3946" i="95"/>
  <c r="E3946" i="95"/>
  <c r="G3946" i="95" s="1"/>
  <c r="H3945" i="95"/>
  <c r="E3945" i="95"/>
  <c r="G3945" i="95" s="1"/>
  <c r="H3944" i="95"/>
  <c r="E3944" i="95"/>
  <c r="G3944" i="95" s="1"/>
  <c r="H3943" i="95"/>
  <c r="E3943" i="95"/>
  <c r="G3943" i="95" s="1"/>
  <c r="H3942" i="95"/>
  <c r="J3942" i="95" s="1"/>
  <c r="E3942" i="95"/>
  <c r="J3941" i="95"/>
  <c r="C3926" i="95"/>
  <c r="H3925" i="95"/>
  <c r="E3925" i="95"/>
  <c r="G3925" i="95" s="1"/>
  <c r="H3924" i="95"/>
  <c r="J3924" i="95" s="1"/>
  <c r="E3924" i="95"/>
  <c r="G3924" i="95" s="1"/>
  <c r="H3923" i="95"/>
  <c r="J3923" i="95" s="1"/>
  <c r="E3923" i="95"/>
  <c r="G3923" i="95" s="1"/>
  <c r="H3922" i="95"/>
  <c r="J3922" i="95" s="1"/>
  <c r="E3922" i="95"/>
  <c r="G3922" i="95" s="1"/>
  <c r="H3921" i="95"/>
  <c r="J3921" i="95" s="1"/>
  <c r="E3921" i="95"/>
  <c r="G3921" i="95" s="1"/>
  <c r="H3920" i="95"/>
  <c r="J3920" i="95" s="1"/>
  <c r="E3920" i="95"/>
  <c r="G3920" i="95" s="1"/>
  <c r="H3919" i="95"/>
  <c r="J3919" i="95" s="1"/>
  <c r="E3919" i="95"/>
  <c r="G3919" i="95" s="1"/>
  <c r="H3918" i="95"/>
  <c r="J3918" i="95" s="1"/>
  <c r="E3918" i="95"/>
  <c r="G3918" i="95" s="1"/>
  <c r="H3917" i="95"/>
  <c r="E3917" i="95"/>
  <c r="G3917" i="95" s="1"/>
  <c r="H3916" i="95"/>
  <c r="E3916" i="95"/>
  <c r="G3916" i="95" s="1"/>
  <c r="H3915" i="95"/>
  <c r="E3915" i="95"/>
  <c r="G3915" i="95" s="1"/>
  <c r="H3914" i="95"/>
  <c r="G3914" i="95"/>
  <c r="E3914" i="95"/>
  <c r="H3913" i="95"/>
  <c r="E3913" i="95"/>
  <c r="G3913" i="95" s="1"/>
  <c r="H3912" i="95"/>
  <c r="E3912" i="95"/>
  <c r="H3911" i="95"/>
  <c r="E3911" i="95"/>
  <c r="G3911" i="95" s="1"/>
  <c r="H3910" i="95"/>
  <c r="E3910" i="95"/>
  <c r="G3910" i="95" s="1"/>
  <c r="H3909" i="95"/>
  <c r="J3909" i="95" s="1"/>
  <c r="E3909" i="95"/>
  <c r="G3909" i="95" s="1"/>
  <c r="H3908" i="95"/>
  <c r="J3908" i="95" s="1"/>
  <c r="E3908" i="95"/>
  <c r="G3908" i="95" s="1"/>
  <c r="J3907" i="95"/>
  <c r="C3891" i="95"/>
  <c r="H3890" i="95"/>
  <c r="E3890" i="95"/>
  <c r="G3890" i="95" s="1"/>
  <c r="J3889" i="95"/>
  <c r="H3889" i="95"/>
  <c r="E3889" i="95"/>
  <c r="G3889" i="95" s="1"/>
  <c r="H3888" i="95"/>
  <c r="J3888" i="95" s="1"/>
  <c r="E3888" i="95"/>
  <c r="G3888" i="95" s="1"/>
  <c r="H3887" i="95"/>
  <c r="J3887" i="95" s="1"/>
  <c r="E3887" i="95"/>
  <c r="G3887" i="95" s="1"/>
  <c r="H3886" i="95"/>
  <c r="J3886" i="95" s="1"/>
  <c r="E3886" i="95"/>
  <c r="G3886" i="95" s="1"/>
  <c r="H3885" i="95"/>
  <c r="J3885" i="95" s="1"/>
  <c r="E3885" i="95"/>
  <c r="G3885" i="95" s="1"/>
  <c r="J3884" i="95"/>
  <c r="H3884" i="95"/>
  <c r="E3884" i="95"/>
  <c r="G3884" i="95" s="1"/>
  <c r="H3883" i="95"/>
  <c r="J3883" i="95" s="1"/>
  <c r="E3883" i="95"/>
  <c r="G3883" i="95" s="1"/>
  <c r="H3882" i="95"/>
  <c r="E3882" i="95"/>
  <c r="G3882" i="95" s="1"/>
  <c r="H3881" i="95"/>
  <c r="E3881" i="95"/>
  <c r="G3881" i="95" s="1"/>
  <c r="H3880" i="95"/>
  <c r="E3880" i="95"/>
  <c r="G3880" i="95" s="1"/>
  <c r="H3879" i="95"/>
  <c r="E3879" i="95"/>
  <c r="G3879" i="95" s="1"/>
  <c r="H3878" i="95"/>
  <c r="E3878" i="95"/>
  <c r="G3878" i="95" s="1"/>
  <c r="H3877" i="95"/>
  <c r="E3877" i="95"/>
  <c r="G3877" i="95" s="1"/>
  <c r="H3876" i="95"/>
  <c r="E3876" i="95"/>
  <c r="G3876" i="95" s="1"/>
  <c r="H3875" i="95"/>
  <c r="E3875" i="95"/>
  <c r="G3875" i="95" s="1"/>
  <c r="H3874" i="95"/>
  <c r="J3874" i="95" s="1"/>
  <c r="E3874" i="95"/>
  <c r="G3874" i="95" s="1"/>
  <c r="H3873" i="95"/>
  <c r="J3873" i="95" s="1"/>
  <c r="E3873" i="95"/>
  <c r="J3872" i="95"/>
  <c r="C3858" i="95"/>
  <c r="H3857" i="95"/>
  <c r="G3857" i="95"/>
  <c r="E3857" i="95"/>
  <c r="H3856" i="95"/>
  <c r="J3856" i="95" s="1"/>
  <c r="E3856" i="95"/>
  <c r="G3856" i="95" s="1"/>
  <c r="H3855" i="95"/>
  <c r="J3855" i="95" s="1"/>
  <c r="E3855" i="95"/>
  <c r="G3855" i="95" s="1"/>
  <c r="H3854" i="95"/>
  <c r="J3854" i="95" s="1"/>
  <c r="E3854" i="95"/>
  <c r="G3854" i="95" s="1"/>
  <c r="H3853" i="95"/>
  <c r="J3853" i="95" s="1"/>
  <c r="G3853" i="95"/>
  <c r="E3853" i="95"/>
  <c r="H3852" i="95"/>
  <c r="E3852" i="95"/>
  <c r="G3852" i="95" s="1"/>
  <c r="H3851" i="95"/>
  <c r="E3851" i="95"/>
  <c r="G3851" i="95" s="1"/>
  <c r="H3850" i="95"/>
  <c r="E3850" i="95"/>
  <c r="G3850" i="95" s="1"/>
  <c r="H3849" i="95"/>
  <c r="E3849" i="95"/>
  <c r="G3849" i="95" s="1"/>
  <c r="H3848" i="95"/>
  <c r="E3848" i="95"/>
  <c r="G3848" i="95" s="1"/>
  <c r="H3847" i="95"/>
  <c r="E3847" i="95"/>
  <c r="G3847" i="95" s="1"/>
  <c r="H3846" i="95"/>
  <c r="E3846" i="95"/>
  <c r="G3846" i="95" s="1"/>
  <c r="H3845" i="95"/>
  <c r="E3845" i="95"/>
  <c r="G3845" i="95" s="1"/>
  <c r="H3844" i="95"/>
  <c r="E3844" i="95"/>
  <c r="G3844" i="95" s="1"/>
  <c r="H3843" i="95"/>
  <c r="E3843" i="95"/>
  <c r="G3843" i="95" s="1"/>
  <c r="H3842" i="95"/>
  <c r="G3842" i="95"/>
  <c r="E3842" i="95"/>
  <c r="H3841" i="95"/>
  <c r="E3841" i="95"/>
  <c r="G3841" i="95" s="1"/>
  <c r="H3840" i="95"/>
  <c r="E3840" i="95"/>
  <c r="J3839" i="95"/>
  <c r="C3824" i="95"/>
  <c r="H3823" i="95"/>
  <c r="E3823" i="95"/>
  <c r="G3823" i="95" s="1"/>
  <c r="H3822" i="95"/>
  <c r="J3822" i="95" s="1"/>
  <c r="E3822" i="95"/>
  <c r="G3822" i="95" s="1"/>
  <c r="H3821" i="95"/>
  <c r="J3821" i="95" s="1"/>
  <c r="E3821" i="95"/>
  <c r="G3821" i="95" s="1"/>
  <c r="J3820" i="95"/>
  <c r="H3820" i="95"/>
  <c r="E3820" i="95"/>
  <c r="G3820" i="95" s="1"/>
  <c r="H3819" i="95"/>
  <c r="J3819" i="95" s="1"/>
  <c r="E3819" i="95"/>
  <c r="G3819" i="95" s="1"/>
  <c r="H3818" i="95"/>
  <c r="J3818" i="95" s="1"/>
  <c r="E3818" i="95"/>
  <c r="G3818" i="95" s="1"/>
  <c r="H3817" i="95"/>
  <c r="J3817" i="95" s="1"/>
  <c r="G3817" i="95"/>
  <c r="E3817" i="95"/>
  <c r="J3816" i="95"/>
  <c r="H3816" i="95"/>
  <c r="E3816" i="95"/>
  <c r="G3816" i="95" s="1"/>
  <c r="H3815" i="95"/>
  <c r="J3815" i="95" s="1"/>
  <c r="E3815" i="95"/>
  <c r="G3815" i="95" s="1"/>
  <c r="H3814" i="95"/>
  <c r="J3814" i="95" s="1"/>
  <c r="E3814" i="95"/>
  <c r="G3814" i="95" s="1"/>
  <c r="J3813" i="95"/>
  <c r="H3813" i="95"/>
  <c r="G3813" i="95"/>
  <c r="E3813" i="95"/>
  <c r="J3812" i="95"/>
  <c r="H3812" i="95"/>
  <c r="E3812" i="95"/>
  <c r="G3812" i="95" s="1"/>
  <c r="H3811" i="95"/>
  <c r="J3811" i="95" s="1"/>
  <c r="G3811" i="95"/>
  <c r="E3811" i="95"/>
  <c r="H3810" i="95"/>
  <c r="J3810" i="95" s="1"/>
  <c r="E3810" i="95"/>
  <c r="G3810" i="95" s="1"/>
  <c r="J3809" i="95"/>
  <c r="H3809" i="95"/>
  <c r="G3809" i="95"/>
  <c r="E3809" i="95"/>
  <c r="J3808" i="95"/>
  <c r="H3808" i="95"/>
  <c r="E3808" i="95"/>
  <c r="G3808" i="95" s="1"/>
  <c r="H3807" i="95"/>
  <c r="J3807" i="95" s="1"/>
  <c r="E3807" i="95"/>
  <c r="G3807" i="95" s="1"/>
  <c r="H3806" i="95"/>
  <c r="J3806" i="95" s="1"/>
  <c r="E3806" i="95"/>
  <c r="J3805" i="95"/>
  <c r="H3790" i="95"/>
  <c r="C3790" i="95"/>
  <c r="H3789" i="95"/>
  <c r="J3789" i="95" s="1"/>
  <c r="G3789" i="95"/>
  <c r="E3789" i="95"/>
  <c r="H3788" i="95"/>
  <c r="J3788" i="95" s="1"/>
  <c r="E3788" i="95"/>
  <c r="G3788" i="95" s="1"/>
  <c r="J3787" i="95"/>
  <c r="H3787" i="95"/>
  <c r="G3787" i="95"/>
  <c r="E3787" i="95"/>
  <c r="J3786" i="95"/>
  <c r="H3786" i="95"/>
  <c r="E3786" i="95"/>
  <c r="G3786" i="95" s="1"/>
  <c r="H3785" i="95"/>
  <c r="E3785" i="95"/>
  <c r="G3785" i="95" s="1"/>
  <c r="H3784" i="95"/>
  <c r="J3784" i="95" s="1"/>
  <c r="E3784" i="95"/>
  <c r="G3784" i="95" s="1"/>
  <c r="H3783" i="95"/>
  <c r="J3783" i="95" s="1"/>
  <c r="E3783" i="95"/>
  <c r="G3783" i="95" s="1"/>
  <c r="H3782" i="95"/>
  <c r="G3782" i="95"/>
  <c r="E3782" i="95"/>
  <c r="H3781" i="95"/>
  <c r="E3781" i="95"/>
  <c r="G3781" i="95" s="1"/>
  <c r="H3780" i="95"/>
  <c r="E3780" i="95"/>
  <c r="G3780" i="95" s="1"/>
  <c r="H3779" i="95"/>
  <c r="E3779" i="95"/>
  <c r="G3779" i="95" s="1"/>
  <c r="H3778" i="95"/>
  <c r="E3778" i="95"/>
  <c r="G3778" i="95" s="1"/>
  <c r="H3777" i="95"/>
  <c r="E3777" i="95"/>
  <c r="G3777" i="95" s="1"/>
  <c r="H3776" i="95"/>
  <c r="E3776" i="95"/>
  <c r="G3776" i="95" s="1"/>
  <c r="H3775" i="95"/>
  <c r="E3775" i="95"/>
  <c r="G3775" i="95" s="1"/>
  <c r="H3774" i="95"/>
  <c r="E3774" i="95"/>
  <c r="G3774" i="95" s="1"/>
  <c r="H3773" i="95"/>
  <c r="E3773" i="95"/>
  <c r="G3773" i="95" s="1"/>
  <c r="H3772" i="95"/>
  <c r="E3772" i="95"/>
  <c r="G3772" i="95" s="1"/>
  <c r="J3771" i="95"/>
  <c r="C3757" i="95"/>
  <c r="H3756" i="95"/>
  <c r="E3756" i="95"/>
  <c r="G3756" i="95" s="1"/>
  <c r="H3755" i="95"/>
  <c r="J3755" i="95" s="1"/>
  <c r="E3755" i="95"/>
  <c r="G3755" i="95" s="1"/>
  <c r="H3754" i="95"/>
  <c r="E3754" i="95"/>
  <c r="G3754" i="95" s="1"/>
  <c r="H3753" i="95"/>
  <c r="E3753" i="95"/>
  <c r="G3753" i="95" s="1"/>
  <c r="H3752" i="95"/>
  <c r="E3752" i="95"/>
  <c r="G3752" i="95" s="1"/>
  <c r="H3751" i="95"/>
  <c r="E3751" i="95"/>
  <c r="G3751" i="95" s="1"/>
  <c r="H3750" i="95"/>
  <c r="E3750" i="95"/>
  <c r="G3750" i="95" s="1"/>
  <c r="H3749" i="95"/>
  <c r="J3749" i="95" s="1"/>
  <c r="E3749" i="95"/>
  <c r="G3749" i="95" s="1"/>
  <c r="H3748" i="95"/>
  <c r="J3748" i="95" s="1"/>
  <c r="E3748" i="95"/>
  <c r="G3748" i="95" s="1"/>
  <c r="H3747" i="95"/>
  <c r="J3747" i="95" s="1"/>
  <c r="E3747" i="95"/>
  <c r="G3747" i="95" s="1"/>
  <c r="H3746" i="95"/>
  <c r="J3746" i="95" s="1"/>
  <c r="E3746" i="95"/>
  <c r="G3746" i="95" s="1"/>
  <c r="H3745" i="95"/>
  <c r="J3745" i="95" s="1"/>
  <c r="E3745" i="95"/>
  <c r="G3745" i="95" s="1"/>
  <c r="H3744" i="95"/>
  <c r="J3744" i="95" s="1"/>
  <c r="E3744" i="95"/>
  <c r="G3744" i="95" s="1"/>
  <c r="H3743" i="95"/>
  <c r="J3743" i="95" s="1"/>
  <c r="E3743" i="95"/>
  <c r="G3743" i="95" s="1"/>
  <c r="H3742" i="95"/>
  <c r="J3742" i="95" s="1"/>
  <c r="E3742" i="95"/>
  <c r="G3742" i="95" s="1"/>
  <c r="H3741" i="95"/>
  <c r="J3741" i="95" s="1"/>
  <c r="E3741" i="95"/>
  <c r="G3741" i="95" s="1"/>
  <c r="H3740" i="95"/>
  <c r="E3740" i="95"/>
  <c r="G3740" i="95" s="1"/>
  <c r="H3739" i="95"/>
  <c r="J3739" i="95" s="1"/>
  <c r="E3739" i="95"/>
  <c r="G3739" i="95" s="1"/>
  <c r="J3738" i="95"/>
  <c r="C3723" i="95"/>
  <c r="H3722" i="95"/>
  <c r="E3722" i="95"/>
  <c r="G3722" i="95" s="1"/>
  <c r="H3721" i="95"/>
  <c r="J3721" i="95" s="1"/>
  <c r="E3721" i="95"/>
  <c r="G3721" i="95" s="1"/>
  <c r="H3720" i="95"/>
  <c r="J3720" i="95" s="1"/>
  <c r="E3720" i="95"/>
  <c r="G3720" i="95" s="1"/>
  <c r="H3719" i="95"/>
  <c r="J3719" i="95" s="1"/>
  <c r="E3719" i="95"/>
  <c r="G3719" i="95" s="1"/>
  <c r="H3718" i="95"/>
  <c r="J3718" i="95" s="1"/>
  <c r="E3718" i="95"/>
  <c r="G3718" i="95" s="1"/>
  <c r="H3717" i="95"/>
  <c r="J3717" i="95" s="1"/>
  <c r="E3717" i="95"/>
  <c r="G3717" i="95" s="1"/>
  <c r="H3716" i="95"/>
  <c r="J3716" i="95" s="1"/>
  <c r="E3716" i="95"/>
  <c r="G3716" i="95" s="1"/>
  <c r="H3715" i="95"/>
  <c r="E3715" i="95"/>
  <c r="G3715" i="95" s="1"/>
  <c r="H3714" i="95"/>
  <c r="E3714" i="95"/>
  <c r="G3714" i="95" s="1"/>
  <c r="H3713" i="95"/>
  <c r="E3713" i="95"/>
  <c r="G3713" i="95" s="1"/>
  <c r="H3712" i="95"/>
  <c r="E3712" i="95"/>
  <c r="G3712" i="95" s="1"/>
  <c r="H3711" i="95"/>
  <c r="E3711" i="95"/>
  <c r="G3711" i="95" s="1"/>
  <c r="H3710" i="95"/>
  <c r="E3710" i="95"/>
  <c r="G3710" i="95" s="1"/>
  <c r="H3709" i="95"/>
  <c r="G3709" i="95"/>
  <c r="E3709" i="95"/>
  <c r="H3708" i="95"/>
  <c r="E3708" i="95"/>
  <c r="G3708" i="95" s="1"/>
  <c r="H3707" i="95"/>
  <c r="E3707" i="95"/>
  <c r="G3707" i="95" s="1"/>
  <c r="H3706" i="95"/>
  <c r="E3706" i="95"/>
  <c r="G3706" i="95" s="1"/>
  <c r="H3705" i="95"/>
  <c r="E3705" i="95"/>
  <c r="G3705" i="95" s="1"/>
  <c r="C3689" i="95"/>
  <c r="H3688" i="95"/>
  <c r="E3688" i="95"/>
  <c r="G3688" i="95" s="1"/>
  <c r="H3687" i="95"/>
  <c r="J3687" i="95" s="1"/>
  <c r="E3687" i="95"/>
  <c r="G3687" i="95" s="1"/>
  <c r="H3686" i="95"/>
  <c r="J3686" i="95" s="1"/>
  <c r="E3686" i="95"/>
  <c r="G3686" i="95" s="1"/>
  <c r="H3685" i="95"/>
  <c r="J3685" i="95" s="1"/>
  <c r="E3685" i="95"/>
  <c r="G3685" i="95" s="1"/>
  <c r="H3684" i="95"/>
  <c r="J3684" i="95" s="1"/>
  <c r="E3684" i="95"/>
  <c r="G3684" i="95" s="1"/>
  <c r="J3683" i="95"/>
  <c r="H3683" i="95"/>
  <c r="E3683" i="95"/>
  <c r="G3683" i="95" s="1"/>
  <c r="H3682" i="95"/>
  <c r="J3682" i="95" s="1"/>
  <c r="E3682" i="95"/>
  <c r="G3682" i="95" s="1"/>
  <c r="H3681" i="95"/>
  <c r="E3681" i="95"/>
  <c r="G3681" i="95" s="1"/>
  <c r="H3680" i="95"/>
  <c r="E3680" i="95"/>
  <c r="G3680" i="95" s="1"/>
  <c r="H3679" i="95"/>
  <c r="E3679" i="95"/>
  <c r="G3679" i="95" s="1"/>
  <c r="H3678" i="95"/>
  <c r="E3678" i="95"/>
  <c r="G3678" i="95" s="1"/>
  <c r="H3677" i="95"/>
  <c r="E3677" i="95"/>
  <c r="G3677" i="95" s="1"/>
  <c r="H3676" i="95"/>
  <c r="G3676" i="95"/>
  <c r="E3676" i="95"/>
  <c r="H3675" i="95"/>
  <c r="E3675" i="95"/>
  <c r="G3675" i="95" s="1"/>
  <c r="H3674" i="95"/>
  <c r="E3674" i="95"/>
  <c r="G3674" i="95" s="1"/>
  <c r="H3673" i="95"/>
  <c r="E3673" i="95"/>
  <c r="G3673" i="95" s="1"/>
  <c r="H3672" i="95"/>
  <c r="E3672" i="95"/>
  <c r="G3672" i="95" s="1"/>
  <c r="H3671" i="95"/>
  <c r="E3671" i="95"/>
  <c r="J3670" i="95"/>
  <c r="C3655" i="95"/>
  <c r="H3654" i="95"/>
  <c r="E3654" i="95"/>
  <c r="G3654" i="95" s="1"/>
  <c r="H3653" i="95"/>
  <c r="J3653" i="95" s="1"/>
  <c r="E3653" i="95"/>
  <c r="G3653" i="95" s="1"/>
  <c r="H3652" i="95"/>
  <c r="J3652" i="95" s="1"/>
  <c r="G3652" i="95"/>
  <c r="E3652" i="95"/>
  <c r="H3651" i="95"/>
  <c r="J3651" i="95" s="1"/>
  <c r="E3651" i="95"/>
  <c r="G3651" i="95" s="1"/>
  <c r="H3650" i="95"/>
  <c r="J3650" i="95" s="1"/>
  <c r="E3650" i="95"/>
  <c r="G3650" i="95" s="1"/>
  <c r="H3649" i="95"/>
  <c r="J3649" i="95" s="1"/>
  <c r="E3649" i="95"/>
  <c r="G3649" i="95" s="1"/>
  <c r="H3648" i="95"/>
  <c r="G3648" i="95"/>
  <c r="E3648" i="95"/>
  <c r="H3647" i="95"/>
  <c r="E3647" i="95"/>
  <c r="G3647" i="95" s="1"/>
  <c r="H3646" i="95"/>
  <c r="E3646" i="95"/>
  <c r="G3646" i="95" s="1"/>
  <c r="H3645" i="95"/>
  <c r="E3645" i="95"/>
  <c r="G3645" i="95" s="1"/>
  <c r="H3644" i="95"/>
  <c r="G3644" i="95"/>
  <c r="E3644" i="95"/>
  <c r="H3643" i="95"/>
  <c r="E3643" i="95"/>
  <c r="G3643" i="95" s="1"/>
  <c r="H3642" i="95"/>
  <c r="E3642" i="95"/>
  <c r="G3642" i="95" s="1"/>
  <c r="H3641" i="95"/>
  <c r="E3641" i="95"/>
  <c r="G3641" i="95" s="1"/>
  <c r="H3640" i="95"/>
  <c r="E3640" i="95"/>
  <c r="G3640" i="95" s="1"/>
  <c r="H3639" i="95"/>
  <c r="E3639" i="95"/>
  <c r="G3639" i="95" s="1"/>
  <c r="H3638" i="95"/>
  <c r="E3638" i="95"/>
  <c r="G3638" i="95" s="1"/>
  <c r="H3637" i="95"/>
  <c r="E3637" i="95"/>
  <c r="G3637" i="95" s="1"/>
  <c r="C3622" i="95"/>
  <c r="H3621" i="95"/>
  <c r="G3621" i="95"/>
  <c r="E3621" i="95"/>
  <c r="H3620" i="95"/>
  <c r="J3620" i="95" s="1"/>
  <c r="E3620" i="95"/>
  <c r="G3620" i="95" s="1"/>
  <c r="J3619" i="95"/>
  <c r="H3619" i="95"/>
  <c r="G3619" i="95"/>
  <c r="E3619" i="95"/>
  <c r="J3618" i="95"/>
  <c r="H3618" i="95"/>
  <c r="E3618" i="95"/>
  <c r="G3618" i="95" s="1"/>
  <c r="H3617" i="95"/>
  <c r="E3617" i="95"/>
  <c r="G3617" i="95" s="1"/>
  <c r="H3616" i="95"/>
  <c r="E3616" i="95"/>
  <c r="G3616" i="95" s="1"/>
  <c r="H3615" i="95"/>
  <c r="E3615" i="95"/>
  <c r="G3615" i="95" s="1"/>
  <c r="H3614" i="95"/>
  <c r="G3614" i="95"/>
  <c r="E3614" i="95"/>
  <c r="H3613" i="95"/>
  <c r="E3613" i="95"/>
  <c r="G3613" i="95" s="1"/>
  <c r="H3612" i="95"/>
  <c r="E3612" i="95"/>
  <c r="G3612" i="95" s="1"/>
  <c r="H3611" i="95"/>
  <c r="E3611" i="95"/>
  <c r="G3611" i="95" s="1"/>
  <c r="H3610" i="95"/>
  <c r="E3610" i="95"/>
  <c r="G3610" i="95" s="1"/>
  <c r="H3609" i="95"/>
  <c r="E3609" i="95"/>
  <c r="G3609" i="95" s="1"/>
  <c r="H3608" i="95"/>
  <c r="G3608" i="95"/>
  <c r="E3608" i="95"/>
  <c r="H3607" i="95"/>
  <c r="E3607" i="95"/>
  <c r="G3607" i="95" s="1"/>
  <c r="H3606" i="95"/>
  <c r="E3606" i="95"/>
  <c r="G3606" i="95" s="1"/>
  <c r="H3605" i="95"/>
  <c r="E3605" i="95"/>
  <c r="G3605" i="95" s="1"/>
  <c r="H3604" i="95"/>
  <c r="E3604" i="95"/>
  <c r="G3604" i="95" s="1"/>
  <c r="J3603" i="95"/>
  <c r="C3588" i="95"/>
  <c r="H3587" i="95"/>
  <c r="G3587" i="95"/>
  <c r="E3587" i="95"/>
  <c r="J3586" i="95"/>
  <c r="H3586" i="95"/>
  <c r="E3586" i="95"/>
  <c r="G3586" i="95" s="1"/>
  <c r="H3585" i="95"/>
  <c r="J3585" i="95" s="1"/>
  <c r="E3585" i="95"/>
  <c r="G3585" i="95" s="1"/>
  <c r="H3584" i="95"/>
  <c r="J3584" i="95" s="1"/>
  <c r="E3584" i="95"/>
  <c r="G3584" i="95" s="1"/>
  <c r="J3583" i="95"/>
  <c r="H3583" i="95"/>
  <c r="G3583" i="95"/>
  <c r="E3583" i="95"/>
  <c r="J3582" i="95"/>
  <c r="H3582" i="95"/>
  <c r="E3582" i="95"/>
  <c r="G3582" i="95" s="1"/>
  <c r="H3581" i="95"/>
  <c r="J3581" i="95" s="1"/>
  <c r="G3581" i="95"/>
  <c r="E3581" i="95"/>
  <c r="H3580" i="95"/>
  <c r="J3580" i="95" s="1"/>
  <c r="E3580" i="95"/>
  <c r="G3580" i="95" s="1"/>
  <c r="H3579" i="95"/>
  <c r="E3579" i="95"/>
  <c r="G3579" i="95" s="1"/>
  <c r="H3578" i="95"/>
  <c r="E3578" i="95"/>
  <c r="G3578" i="95" s="1"/>
  <c r="H3577" i="95"/>
  <c r="E3577" i="95"/>
  <c r="G3577" i="95" s="1"/>
  <c r="H3576" i="95"/>
  <c r="E3576" i="95"/>
  <c r="G3576" i="95" s="1"/>
  <c r="H3575" i="95"/>
  <c r="E3575" i="95"/>
  <c r="G3575" i="95" s="1"/>
  <c r="H3574" i="95"/>
  <c r="G3574" i="95"/>
  <c r="E3574" i="95"/>
  <c r="H3573" i="95"/>
  <c r="E3573" i="95"/>
  <c r="G3573" i="95" s="1"/>
  <c r="H3572" i="95"/>
  <c r="J3572" i="95" s="1"/>
  <c r="E3572" i="95"/>
  <c r="G3572" i="95" s="1"/>
  <c r="H3571" i="95"/>
  <c r="J3571" i="95" s="1"/>
  <c r="E3571" i="95"/>
  <c r="G3571" i="95" s="1"/>
  <c r="J3570" i="95"/>
  <c r="H3570" i="95"/>
  <c r="E3570" i="95"/>
  <c r="J3569" i="95"/>
  <c r="C3555" i="95"/>
  <c r="H3554" i="95"/>
  <c r="E3554" i="95"/>
  <c r="G3554" i="95" s="1"/>
  <c r="H3553" i="95"/>
  <c r="J3553" i="95" s="1"/>
  <c r="E3553" i="95"/>
  <c r="G3553" i="95" s="1"/>
  <c r="H3552" i="95"/>
  <c r="J3552" i="95" s="1"/>
  <c r="G3552" i="95"/>
  <c r="E3552" i="95"/>
  <c r="H3551" i="95"/>
  <c r="J3551" i="95" s="1"/>
  <c r="E3551" i="95"/>
  <c r="G3551" i="95" s="1"/>
  <c r="H3550" i="95"/>
  <c r="J3550" i="95" s="1"/>
  <c r="E3550" i="95"/>
  <c r="G3550" i="95" s="1"/>
  <c r="H3549" i="95"/>
  <c r="J3549" i="95" s="1"/>
  <c r="E3549" i="95"/>
  <c r="G3549" i="95" s="1"/>
  <c r="H3548" i="95"/>
  <c r="J3548" i="95" s="1"/>
  <c r="E3548" i="95"/>
  <c r="G3548" i="95" s="1"/>
  <c r="H3547" i="95"/>
  <c r="J3547" i="95" s="1"/>
  <c r="E3547" i="95"/>
  <c r="G3547" i="95" s="1"/>
  <c r="H3546" i="95"/>
  <c r="E3546" i="95"/>
  <c r="G3546" i="95" s="1"/>
  <c r="H3545" i="95"/>
  <c r="J3545" i="95" s="1"/>
  <c r="E3545" i="95"/>
  <c r="G3545" i="95" s="1"/>
  <c r="H3544" i="95"/>
  <c r="J3544" i="95" s="1"/>
  <c r="E3544" i="95"/>
  <c r="G3544" i="95" s="1"/>
  <c r="H3543" i="95"/>
  <c r="J3543" i="95" s="1"/>
  <c r="G3543" i="95"/>
  <c r="E3543" i="95"/>
  <c r="J3542" i="95"/>
  <c r="H3542" i="95"/>
  <c r="E3542" i="95"/>
  <c r="G3542" i="95" s="1"/>
  <c r="H3541" i="95"/>
  <c r="J3541" i="95" s="1"/>
  <c r="E3541" i="95"/>
  <c r="G3541" i="95" s="1"/>
  <c r="H3540" i="95"/>
  <c r="J3540" i="95" s="1"/>
  <c r="G3540" i="95"/>
  <c r="E3540" i="95"/>
  <c r="J3539" i="95"/>
  <c r="H3539" i="95"/>
  <c r="E3539" i="95"/>
  <c r="G3539" i="95" s="1"/>
  <c r="H3538" i="95"/>
  <c r="J3538" i="95" s="1"/>
  <c r="E3538" i="95"/>
  <c r="G3538" i="95" s="1"/>
  <c r="H3537" i="95"/>
  <c r="J3537" i="95" s="1"/>
  <c r="G3537" i="95"/>
  <c r="E3537" i="95"/>
  <c r="J3536" i="95"/>
  <c r="C3522" i="95"/>
  <c r="H3521" i="95"/>
  <c r="E3521" i="95"/>
  <c r="G3521" i="95" s="1"/>
  <c r="H3520" i="95"/>
  <c r="J3520" i="95" s="1"/>
  <c r="E3520" i="95"/>
  <c r="G3520" i="95" s="1"/>
  <c r="H3519" i="95"/>
  <c r="J3519" i="95" s="1"/>
  <c r="E3519" i="95"/>
  <c r="G3519" i="95" s="1"/>
  <c r="J3518" i="95"/>
  <c r="H3518" i="95"/>
  <c r="G3518" i="95"/>
  <c r="E3518" i="95"/>
  <c r="J3517" i="95"/>
  <c r="H3517" i="95"/>
  <c r="E3517" i="95"/>
  <c r="G3517" i="95" s="1"/>
  <c r="H3516" i="95"/>
  <c r="J3516" i="95" s="1"/>
  <c r="E3516" i="95"/>
  <c r="G3516" i="95" s="1"/>
  <c r="H3515" i="95"/>
  <c r="J3515" i="95" s="1"/>
  <c r="E3515" i="95"/>
  <c r="G3515" i="95" s="1"/>
  <c r="H3514" i="95"/>
  <c r="E3514" i="95"/>
  <c r="G3514" i="95" s="1"/>
  <c r="H3513" i="95"/>
  <c r="J3513" i="95" s="1"/>
  <c r="E3513" i="95"/>
  <c r="G3513" i="95" s="1"/>
  <c r="H3512" i="95"/>
  <c r="J3512" i="95" s="1"/>
  <c r="E3512" i="95"/>
  <c r="G3512" i="95" s="1"/>
  <c r="H3511" i="95"/>
  <c r="J3511" i="95" s="1"/>
  <c r="E3511" i="95"/>
  <c r="G3511" i="95" s="1"/>
  <c r="H3510" i="95"/>
  <c r="J3510" i="95" s="1"/>
  <c r="E3510" i="95"/>
  <c r="G3510" i="95" s="1"/>
  <c r="H3509" i="95"/>
  <c r="J3509" i="95" s="1"/>
  <c r="E3509" i="95"/>
  <c r="G3509" i="95" s="1"/>
  <c r="H3508" i="95"/>
  <c r="J3508" i="95" s="1"/>
  <c r="G3508" i="95"/>
  <c r="E3508" i="95"/>
  <c r="H3507" i="95"/>
  <c r="E3507" i="95"/>
  <c r="G3507" i="95" s="1"/>
  <c r="H3506" i="95"/>
  <c r="E3506" i="95"/>
  <c r="H3505" i="95"/>
  <c r="G3505" i="95"/>
  <c r="E3505" i="95"/>
  <c r="H3504" i="95"/>
  <c r="E3504" i="95"/>
  <c r="G3504" i="95" s="1"/>
  <c r="J3503" i="95"/>
  <c r="C3488" i="95"/>
  <c r="H3487" i="95"/>
  <c r="E3487" i="95"/>
  <c r="G3487" i="95" s="1"/>
  <c r="H3486" i="95"/>
  <c r="J3486" i="95" s="1"/>
  <c r="E3486" i="95"/>
  <c r="G3486" i="95" s="1"/>
  <c r="H3485" i="95"/>
  <c r="J3485" i="95" s="1"/>
  <c r="E3485" i="95"/>
  <c r="G3485" i="95" s="1"/>
  <c r="H3484" i="95"/>
  <c r="J3484" i="95" s="1"/>
  <c r="E3484" i="95"/>
  <c r="G3484" i="95" s="1"/>
  <c r="H3483" i="95"/>
  <c r="J3483" i="95" s="1"/>
  <c r="E3483" i="95"/>
  <c r="G3483" i="95" s="1"/>
  <c r="H3482" i="95"/>
  <c r="J3482" i="95" s="1"/>
  <c r="E3482" i="95"/>
  <c r="G3482" i="95" s="1"/>
  <c r="H3481" i="95"/>
  <c r="J3481" i="95" s="1"/>
  <c r="E3481" i="95"/>
  <c r="G3481" i="95" s="1"/>
  <c r="H3480" i="95"/>
  <c r="J3480" i="95" s="1"/>
  <c r="E3480" i="95"/>
  <c r="G3480" i="95" s="1"/>
  <c r="H3479" i="95"/>
  <c r="E3479" i="95"/>
  <c r="G3479" i="95" s="1"/>
  <c r="H3478" i="95"/>
  <c r="E3478" i="95"/>
  <c r="G3478" i="95" s="1"/>
  <c r="H3477" i="95"/>
  <c r="G3477" i="95"/>
  <c r="E3477" i="95"/>
  <c r="H3476" i="95"/>
  <c r="E3476" i="95"/>
  <c r="G3476" i="95" s="1"/>
  <c r="H3475" i="95"/>
  <c r="E3475" i="95"/>
  <c r="G3475" i="95" s="1"/>
  <c r="H3474" i="95"/>
  <c r="E3474" i="95"/>
  <c r="G3474" i="95" s="1"/>
  <c r="H3473" i="95"/>
  <c r="E3473" i="95"/>
  <c r="G3473" i="95" s="1"/>
  <c r="H3472" i="95"/>
  <c r="E3472" i="95"/>
  <c r="G3472" i="95" s="1"/>
  <c r="H3471" i="95"/>
  <c r="E3471" i="95"/>
  <c r="G3471" i="95" s="1"/>
  <c r="J3470" i="95"/>
  <c r="H3470" i="95"/>
  <c r="E3470" i="95"/>
  <c r="G3470" i="95" s="1"/>
  <c r="J3469" i="95"/>
  <c r="C3454" i="95"/>
  <c r="H3453" i="95"/>
  <c r="E3453" i="95"/>
  <c r="G3453" i="95" s="1"/>
  <c r="H3452" i="95"/>
  <c r="J3452" i="95" s="1"/>
  <c r="G3452" i="95"/>
  <c r="E3452" i="95"/>
  <c r="H3451" i="95"/>
  <c r="J3451" i="95" s="1"/>
  <c r="E3451" i="95"/>
  <c r="G3451" i="95" s="1"/>
  <c r="H3450" i="95"/>
  <c r="J3450" i="95" s="1"/>
  <c r="E3450" i="95"/>
  <c r="G3450" i="95" s="1"/>
  <c r="H3449" i="95"/>
  <c r="J3449" i="95" s="1"/>
  <c r="E3449" i="95"/>
  <c r="G3449" i="95" s="1"/>
  <c r="H3448" i="95"/>
  <c r="J3448" i="95" s="1"/>
  <c r="E3448" i="95"/>
  <c r="G3448" i="95" s="1"/>
  <c r="H3447" i="95"/>
  <c r="J3447" i="95" s="1"/>
  <c r="E3447" i="95"/>
  <c r="G3447" i="95" s="1"/>
  <c r="H3446" i="95"/>
  <c r="J3446" i="95" s="1"/>
  <c r="E3446" i="95"/>
  <c r="G3446" i="95" s="1"/>
  <c r="H3445" i="95"/>
  <c r="E3445" i="95"/>
  <c r="G3445" i="95" s="1"/>
  <c r="H3444" i="95"/>
  <c r="E3444" i="95"/>
  <c r="G3444" i="95" s="1"/>
  <c r="H3443" i="95"/>
  <c r="E3443" i="95"/>
  <c r="G3443" i="95" s="1"/>
  <c r="H3442" i="95"/>
  <c r="E3442" i="95"/>
  <c r="G3442" i="95" s="1"/>
  <c r="H3441" i="95"/>
  <c r="E3441" i="95"/>
  <c r="G3441" i="95" s="1"/>
  <c r="H3440" i="95"/>
  <c r="E3440" i="95"/>
  <c r="G3440" i="95" s="1"/>
  <c r="H3439" i="95"/>
  <c r="E3439" i="95"/>
  <c r="G3439" i="95" s="1"/>
  <c r="H3438" i="95"/>
  <c r="G3438" i="95"/>
  <c r="E3438" i="95"/>
  <c r="H3437" i="95"/>
  <c r="J3437" i="95" s="1"/>
  <c r="E3437" i="95"/>
  <c r="G3437" i="95" s="1"/>
  <c r="H3436" i="95"/>
  <c r="J3436" i="95" s="1"/>
  <c r="E3436" i="95"/>
  <c r="G3436" i="95" s="1"/>
  <c r="J3435" i="95"/>
  <c r="C3419" i="95"/>
  <c r="H3418" i="95"/>
  <c r="G3418" i="95"/>
  <c r="E3418" i="95"/>
  <c r="H3417" i="95"/>
  <c r="J3417" i="95" s="1"/>
  <c r="E3417" i="95"/>
  <c r="G3417" i="95" s="1"/>
  <c r="H3416" i="95"/>
  <c r="J3416" i="95" s="1"/>
  <c r="G3416" i="95"/>
  <c r="E3416" i="95"/>
  <c r="J3415" i="95"/>
  <c r="H3415" i="95"/>
  <c r="E3415" i="95"/>
  <c r="G3415" i="95" s="1"/>
  <c r="H3414" i="95"/>
  <c r="J3414" i="95" s="1"/>
  <c r="E3414" i="95"/>
  <c r="G3414" i="95" s="1"/>
  <c r="H3413" i="95"/>
  <c r="J3413" i="95" s="1"/>
  <c r="E3413" i="95"/>
  <c r="G3413" i="95" s="1"/>
  <c r="J3412" i="95"/>
  <c r="H3412" i="95"/>
  <c r="E3412" i="95"/>
  <c r="G3412" i="95" s="1"/>
  <c r="H3411" i="95"/>
  <c r="J3411" i="95" s="1"/>
  <c r="E3411" i="95"/>
  <c r="G3411" i="95" s="1"/>
  <c r="H3410" i="95"/>
  <c r="J3410" i="95" s="1"/>
  <c r="E3410" i="95"/>
  <c r="G3410" i="95" s="1"/>
  <c r="H3409" i="95"/>
  <c r="J3409" i="95" s="1"/>
  <c r="E3409" i="95"/>
  <c r="G3409" i="95" s="1"/>
  <c r="H3408" i="95"/>
  <c r="J3408" i="95" s="1"/>
  <c r="E3408" i="95"/>
  <c r="G3408" i="95" s="1"/>
  <c r="J3407" i="95"/>
  <c r="H3407" i="95"/>
  <c r="E3407" i="95"/>
  <c r="G3407" i="95" s="1"/>
  <c r="H3406" i="95"/>
  <c r="J3406" i="95" s="1"/>
  <c r="E3406" i="95"/>
  <c r="G3406" i="95" s="1"/>
  <c r="H3405" i="95"/>
  <c r="J3405" i="95" s="1"/>
  <c r="E3405" i="95"/>
  <c r="G3405" i="95" s="1"/>
  <c r="H3404" i="95"/>
  <c r="E3404" i="95"/>
  <c r="G3404" i="95" s="1"/>
  <c r="H3403" i="95"/>
  <c r="J3403" i="95" s="1"/>
  <c r="E3403" i="95"/>
  <c r="G3403" i="95" s="1"/>
  <c r="H3402" i="95"/>
  <c r="J3402" i="95" s="1"/>
  <c r="E3402" i="95"/>
  <c r="G3402" i="95" s="1"/>
  <c r="H3401" i="95"/>
  <c r="J3401" i="95" s="1"/>
  <c r="E3401" i="95"/>
  <c r="J3400" i="95"/>
  <c r="C3386" i="95"/>
  <c r="H3385" i="95"/>
  <c r="E3385" i="95"/>
  <c r="G3385" i="95" s="1"/>
  <c r="H3384" i="95"/>
  <c r="J3384" i="95" s="1"/>
  <c r="E3384" i="95"/>
  <c r="G3384" i="95" s="1"/>
  <c r="H3383" i="95"/>
  <c r="J3383" i="95" s="1"/>
  <c r="E3383" i="95"/>
  <c r="G3383" i="95" s="1"/>
  <c r="H3382" i="95"/>
  <c r="J3382" i="95" s="1"/>
  <c r="E3382" i="95"/>
  <c r="G3382" i="95" s="1"/>
  <c r="H3381" i="95"/>
  <c r="J3381" i="95" s="1"/>
  <c r="E3381" i="95"/>
  <c r="G3381" i="95" s="1"/>
  <c r="J3380" i="95"/>
  <c r="H3380" i="95"/>
  <c r="E3380" i="95"/>
  <c r="G3380" i="95" s="1"/>
  <c r="H3379" i="95"/>
  <c r="J3379" i="95" s="1"/>
  <c r="E3379" i="95"/>
  <c r="G3379" i="95" s="1"/>
  <c r="H3378" i="95"/>
  <c r="J3378" i="95" s="1"/>
  <c r="E3378" i="95"/>
  <c r="G3378" i="95" s="1"/>
  <c r="H3377" i="95"/>
  <c r="J3377" i="95" s="1"/>
  <c r="E3377" i="95"/>
  <c r="G3377" i="95" s="1"/>
  <c r="H3376" i="95"/>
  <c r="J3376" i="95" s="1"/>
  <c r="E3376" i="95"/>
  <c r="G3376" i="95" s="1"/>
  <c r="H3375" i="95"/>
  <c r="J3375" i="95" s="1"/>
  <c r="E3375" i="95"/>
  <c r="G3375" i="95" s="1"/>
  <c r="H3374" i="95"/>
  <c r="J3374" i="95" s="1"/>
  <c r="E3374" i="95"/>
  <c r="G3374" i="95" s="1"/>
  <c r="H3373" i="95"/>
  <c r="J3373" i="95" s="1"/>
  <c r="E3373" i="95"/>
  <c r="G3373" i="95" s="1"/>
  <c r="H3372" i="95"/>
  <c r="J3372" i="95" s="1"/>
  <c r="E3372" i="95"/>
  <c r="G3372" i="95" s="1"/>
  <c r="H3371" i="95"/>
  <c r="E3371" i="95"/>
  <c r="G3371" i="95" s="1"/>
  <c r="H3370" i="95"/>
  <c r="J3370" i="95" s="1"/>
  <c r="E3370" i="95"/>
  <c r="G3370" i="95" s="1"/>
  <c r="H3369" i="95"/>
  <c r="J3369" i="95" s="1"/>
  <c r="E3369" i="95"/>
  <c r="G3369" i="95" s="1"/>
  <c r="H3368" i="95"/>
  <c r="J3368" i="95" s="1"/>
  <c r="E3368" i="95"/>
  <c r="J3367" i="95"/>
  <c r="C3353" i="95"/>
  <c r="H3352" i="95"/>
  <c r="G3352" i="95"/>
  <c r="E3352" i="95"/>
  <c r="H3351" i="95"/>
  <c r="J3351" i="95" s="1"/>
  <c r="E3351" i="95"/>
  <c r="G3351" i="95" s="1"/>
  <c r="H3350" i="95"/>
  <c r="J3350" i="95" s="1"/>
  <c r="G3350" i="95"/>
  <c r="E3350" i="95"/>
  <c r="H3349" i="95"/>
  <c r="J3349" i="95" s="1"/>
  <c r="E3349" i="95"/>
  <c r="G3349" i="95" s="1"/>
  <c r="H3348" i="95"/>
  <c r="J3348" i="95" s="1"/>
  <c r="E3348" i="95"/>
  <c r="G3348" i="95" s="1"/>
  <c r="J3347" i="95"/>
  <c r="H3347" i="95"/>
  <c r="E3347" i="95"/>
  <c r="G3347" i="95" s="1"/>
  <c r="H3346" i="95"/>
  <c r="J3346" i="95" s="1"/>
  <c r="E3346" i="95"/>
  <c r="G3346" i="95" s="1"/>
  <c r="H3345" i="95"/>
  <c r="J3345" i="95" s="1"/>
  <c r="E3345" i="95"/>
  <c r="G3345" i="95" s="1"/>
  <c r="H3344" i="95"/>
  <c r="J3344" i="95" s="1"/>
  <c r="E3344" i="95"/>
  <c r="G3344" i="95" s="1"/>
  <c r="J3343" i="95"/>
  <c r="H3343" i="95"/>
  <c r="E3343" i="95"/>
  <c r="G3343" i="95" s="1"/>
  <c r="H3342" i="95"/>
  <c r="J3342" i="95" s="1"/>
  <c r="E3342" i="95"/>
  <c r="G3342" i="95" s="1"/>
  <c r="H3341" i="95"/>
  <c r="J3341" i="95" s="1"/>
  <c r="E3341" i="95"/>
  <c r="G3341" i="95" s="1"/>
  <c r="H3340" i="95"/>
  <c r="E3340" i="95"/>
  <c r="G3340" i="95" s="1"/>
  <c r="H3339" i="95"/>
  <c r="E3339" i="95"/>
  <c r="G3339" i="95" s="1"/>
  <c r="H3338" i="95"/>
  <c r="E3338" i="95"/>
  <c r="G3338" i="95" s="1"/>
  <c r="H3337" i="95"/>
  <c r="E3337" i="95"/>
  <c r="G3337" i="95" s="1"/>
  <c r="H3336" i="95"/>
  <c r="E3336" i="95"/>
  <c r="G3336" i="95" s="1"/>
  <c r="H3335" i="95"/>
  <c r="E3335" i="95"/>
  <c r="G3335" i="95" s="1"/>
  <c r="J3334" i="95"/>
  <c r="C3320" i="95"/>
  <c r="H3319" i="95"/>
  <c r="G3319" i="95"/>
  <c r="E3319" i="95"/>
  <c r="H3318" i="95"/>
  <c r="J3318" i="95" s="1"/>
  <c r="E3318" i="95"/>
  <c r="G3318" i="95" s="1"/>
  <c r="H3317" i="95"/>
  <c r="J3317" i="95" s="1"/>
  <c r="E3317" i="95"/>
  <c r="G3317" i="95" s="1"/>
  <c r="H3316" i="95"/>
  <c r="J3316" i="95" s="1"/>
  <c r="E3316" i="95"/>
  <c r="G3316" i="95" s="1"/>
  <c r="H3315" i="95"/>
  <c r="J3315" i="95" s="1"/>
  <c r="E3315" i="95"/>
  <c r="G3315" i="95" s="1"/>
  <c r="H3314" i="95"/>
  <c r="J3314" i="95" s="1"/>
  <c r="E3314" i="95"/>
  <c r="G3314" i="95" s="1"/>
  <c r="H3313" i="95"/>
  <c r="J3313" i="95" s="1"/>
  <c r="G3313" i="95"/>
  <c r="E3313" i="95"/>
  <c r="J3312" i="95"/>
  <c r="H3312" i="95"/>
  <c r="E3312" i="95"/>
  <c r="G3312" i="95" s="1"/>
  <c r="H3311" i="95"/>
  <c r="J3311" i="95" s="1"/>
  <c r="G3311" i="95"/>
  <c r="E3311" i="95"/>
  <c r="H3310" i="95"/>
  <c r="J3310" i="95" s="1"/>
  <c r="E3310" i="95"/>
  <c r="G3310" i="95" s="1"/>
  <c r="H3309" i="95"/>
  <c r="J3309" i="95" s="1"/>
  <c r="E3309" i="95"/>
  <c r="G3309" i="95" s="1"/>
  <c r="H3308" i="95"/>
  <c r="J3308" i="95" s="1"/>
  <c r="E3308" i="95"/>
  <c r="G3308" i="95" s="1"/>
  <c r="H3307" i="95"/>
  <c r="J3307" i="95" s="1"/>
  <c r="E3307" i="95"/>
  <c r="G3307" i="95" s="1"/>
  <c r="H3306" i="95"/>
  <c r="J3306" i="95" s="1"/>
  <c r="E3306" i="95"/>
  <c r="G3306" i="95" s="1"/>
  <c r="H3305" i="95"/>
  <c r="E3305" i="95"/>
  <c r="G3305" i="95" s="1"/>
  <c r="H3304" i="95"/>
  <c r="J3304" i="95" s="1"/>
  <c r="G3304" i="95"/>
  <c r="E3304" i="95"/>
  <c r="J3303" i="95"/>
  <c r="H3303" i="95"/>
  <c r="E3303" i="95"/>
  <c r="G3303" i="95" s="1"/>
  <c r="H3302" i="95"/>
  <c r="J3302" i="95" s="1"/>
  <c r="E3302" i="95"/>
  <c r="G3302" i="95" s="1"/>
  <c r="J3301" i="95"/>
  <c r="C3287" i="95"/>
  <c r="H3286" i="95"/>
  <c r="E3286" i="95"/>
  <c r="G3286" i="95" s="1"/>
  <c r="H3285" i="95"/>
  <c r="J3285" i="95" s="1"/>
  <c r="E3285" i="95"/>
  <c r="G3285" i="95" s="1"/>
  <c r="H3284" i="95"/>
  <c r="J3284" i="95" s="1"/>
  <c r="E3284" i="95"/>
  <c r="G3284" i="95" s="1"/>
  <c r="H3283" i="95"/>
  <c r="J3283" i="95" s="1"/>
  <c r="E3283" i="95"/>
  <c r="G3283" i="95" s="1"/>
  <c r="H3282" i="95"/>
  <c r="J3282" i="95" s="1"/>
  <c r="E3282" i="95"/>
  <c r="G3282" i="95" s="1"/>
  <c r="H3281" i="95"/>
  <c r="J3281" i="95" s="1"/>
  <c r="E3281" i="95"/>
  <c r="G3281" i="95" s="1"/>
  <c r="H3280" i="95"/>
  <c r="J3280" i="95" s="1"/>
  <c r="E3280" i="95"/>
  <c r="G3280" i="95" s="1"/>
  <c r="H3279" i="95"/>
  <c r="G3279" i="95"/>
  <c r="E3279" i="95"/>
  <c r="H3278" i="95"/>
  <c r="E3278" i="95"/>
  <c r="G3278" i="95" s="1"/>
  <c r="H3277" i="95"/>
  <c r="E3277" i="95"/>
  <c r="G3277" i="95" s="1"/>
  <c r="H3276" i="95"/>
  <c r="E3276" i="95"/>
  <c r="G3276" i="95" s="1"/>
  <c r="H3275" i="95"/>
  <c r="E3275" i="95"/>
  <c r="G3275" i="95" s="1"/>
  <c r="H3274" i="95"/>
  <c r="E3274" i="95"/>
  <c r="G3274" i="95" s="1"/>
  <c r="H3273" i="95"/>
  <c r="E3273" i="95"/>
  <c r="G3273" i="95" s="1"/>
  <c r="H3272" i="95"/>
  <c r="E3272" i="95"/>
  <c r="G3272" i="95" s="1"/>
  <c r="H3271" i="95"/>
  <c r="G3271" i="95"/>
  <c r="E3271" i="95"/>
  <c r="H3270" i="95"/>
  <c r="J3270" i="95" s="1"/>
  <c r="E3270" i="95"/>
  <c r="G3270" i="95" s="1"/>
  <c r="H3269" i="95"/>
  <c r="J3269" i="95" s="1"/>
  <c r="E3269" i="95"/>
  <c r="G3269" i="95" s="1"/>
  <c r="J3268" i="95"/>
  <c r="C3254" i="95"/>
  <c r="H3253" i="95"/>
  <c r="E3253" i="95"/>
  <c r="G3253" i="95" s="1"/>
  <c r="H3252" i="95"/>
  <c r="J3252" i="95" s="1"/>
  <c r="E3252" i="95"/>
  <c r="G3252" i="95" s="1"/>
  <c r="H3251" i="95"/>
  <c r="J3251" i="95" s="1"/>
  <c r="E3251" i="95"/>
  <c r="G3251" i="95" s="1"/>
  <c r="H3250" i="95"/>
  <c r="J3250" i="95" s="1"/>
  <c r="E3250" i="95"/>
  <c r="G3250" i="95" s="1"/>
  <c r="H3249" i="95"/>
  <c r="J3249" i="95" s="1"/>
  <c r="E3249" i="95"/>
  <c r="G3249" i="95" s="1"/>
  <c r="H3248" i="95"/>
  <c r="J3248" i="95" s="1"/>
  <c r="E3248" i="95"/>
  <c r="G3248" i="95" s="1"/>
  <c r="H3247" i="95"/>
  <c r="J3247" i="95" s="1"/>
  <c r="E3247" i="95"/>
  <c r="G3247" i="95" s="1"/>
  <c r="H3246" i="95"/>
  <c r="J3246" i="95" s="1"/>
  <c r="E3246" i="95"/>
  <c r="G3246" i="95" s="1"/>
  <c r="H3245" i="95"/>
  <c r="E3245" i="95"/>
  <c r="G3245" i="95" s="1"/>
  <c r="H3244" i="95"/>
  <c r="E3244" i="95"/>
  <c r="G3244" i="95" s="1"/>
  <c r="H3243" i="95"/>
  <c r="E3243" i="95"/>
  <c r="G3243" i="95" s="1"/>
  <c r="H3242" i="95"/>
  <c r="G3242" i="95"/>
  <c r="E3242" i="95"/>
  <c r="H3241" i="95"/>
  <c r="E3241" i="95"/>
  <c r="G3241" i="95" s="1"/>
  <c r="H3240" i="95"/>
  <c r="E3240" i="95"/>
  <c r="G3240" i="95" s="1"/>
  <c r="H3239" i="95"/>
  <c r="E3239" i="95"/>
  <c r="G3239" i="95" s="1"/>
  <c r="H3238" i="95"/>
  <c r="E3238" i="95"/>
  <c r="G3238" i="95" s="1"/>
  <c r="H3237" i="95"/>
  <c r="E3237" i="95"/>
  <c r="G3237" i="95" s="1"/>
  <c r="H3236" i="95"/>
  <c r="E3236" i="95"/>
  <c r="J3235" i="95"/>
  <c r="C3221" i="95"/>
  <c r="H3220" i="95"/>
  <c r="E3220" i="95"/>
  <c r="G3220" i="95" s="1"/>
  <c r="H3219" i="95"/>
  <c r="J3219" i="95" s="1"/>
  <c r="E3219" i="95"/>
  <c r="G3219" i="95" s="1"/>
  <c r="H3218" i="95"/>
  <c r="J3218" i="95" s="1"/>
  <c r="E3218" i="95"/>
  <c r="G3218" i="95" s="1"/>
  <c r="H3217" i="95"/>
  <c r="J3217" i="95" s="1"/>
  <c r="E3217" i="95"/>
  <c r="G3217" i="95" s="1"/>
  <c r="H3216" i="95"/>
  <c r="J3216" i="95" s="1"/>
  <c r="E3216" i="95"/>
  <c r="G3216" i="95" s="1"/>
  <c r="H3215" i="95"/>
  <c r="E3215" i="95"/>
  <c r="G3215" i="95" s="1"/>
  <c r="H3214" i="95"/>
  <c r="J3214" i="95" s="1"/>
  <c r="E3214" i="95"/>
  <c r="G3214" i="95" s="1"/>
  <c r="H3213" i="95"/>
  <c r="J3213" i="95" s="1"/>
  <c r="E3213" i="95"/>
  <c r="G3213" i="95" s="1"/>
  <c r="H3212" i="95"/>
  <c r="J3212" i="95" s="1"/>
  <c r="E3212" i="95"/>
  <c r="G3212" i="95" s="1"/>
  <c r="H3211" i="95"/>
  <c r="J3211" i="95" s="1"/>
  <c r="E3211" i="95"/>
  <c r="G3211" i="95" s="1"/>
  <c r="H3210" i="95"/>
  <c r="E3210" i="95"/>
  <c r="G3210" i="95" s="1"/>
  <c r="H3209" i="95"/>
  <c r="E3209" i="95"/>
  <c r="H3208" i="95"/>
  <c r="G3208" i="95"/>
  <c r="E3208" i="95"/>
  <c r="H3207" i="95"/>
  <c r="E3207" i="95"/>
  <c r="G3207" i="95" s="1"/>
  <c r="H3206" i="95"/>
  <c r="E3206" i="95"/>
  <c r="G3206" i="95" s="1"/>
  <c r="H3205" i="95"/>
  <c r="E3205" i="95"/>
  <c r="G3205" i="95" s="1"/>
  <c r="H3204" i="95"/>
  <c r="E3204" i="95"/>
  <c r="G3204" i="95" s="1"/>
  <c r="H3203" i="95"/>
  <c r="J3203" i="95" s="1"/>
  <c r="E3203" i="95"/>
  <c r="G3203" i="95" s="1"/>
  <c r="J3202" i="95"/>
  <c r="C3188" i="95"/>
  <c r="H3187" i="95"/>
  <c r="E3187" i="95"/>
  <c r="G3187" i="95" s="1"/>
  <c r="H3186" i="95"/>
  <c r="J3186" i="95" s="1"/>
  <c r="E3186" i="95"/>
  <c r="G3186" i="95" s="1"/>
  <c r="H3185" i="95"/>
  <c r="J3185" i="95" s="1"/>
  <c r="E3185" i="95"/>
  <c r="G3185" i="95" s="1"/>
  <c r="H3184" i="95"/>
  <c r="J3184" i="95" s="1"/>
  <c r="E3184" i="95"/>
  <c r="G3184" i="95" s="1"/>
  <c r="H3183" i="95"/>
  <c r="J3183" i="95" s="1"/>
  <c r="E3183" i="95"/>
  <c r="G3183" i="95" s="1"/>
  <c r="H3182" i="95"/>
  <c r="J3182" i="95" s="1"/>
  <c r="E3182" i="95"/>
  <c r="G3182" i="95" s="1"/>
  <c r="H3181" i="95"/>
  <c r="J3181" i="95" s="1"/>
  <c r="E3181" i="95"/>
  <c r="G3181" i="95" s="1"/>
  <c r="H3180" i="95"/>
  <c r="E3180" i="95"/>
  <c r="G3180" i="95" s="1"/>
  <c r="H3179" i="95"/>
  <c r="E3179" i="95"/>
  <c r="G3179" i="95" s="1"/>
  <c r="H3178" i="95"/>
  <c r="E3178" i="95"/>
  <c r="G3178" i="95" s="1"/>
  <c r="H3177" i="95"/>
  <c r="G3177" i="95"/>
  <c r="E3177" i="95"/>
  <c r="H3176" i="95"/>
  <c r="E3176" i="95"/>
  <c r="G3176" i="95" s="1"/>
  <c r="H3175" i="95"/>
  <c r="E3175" i="95"/>
  <c r="G3175" i="95" s="1"/>
  <c r="H3174" i="95"/>
  <c r="E3174" i="95"/>
  <c r="G3174" i="95" s="1"/>
  <c r="H3173" i="95"/>
  <c r="E3173" i="95"/>
  <c r="G3173" i="95" s="1"/>
  <c r="H3172" i="95"/>
  <c r="E3172" i="95"/>
  <c r="G3172" i="95" s="1"/>
  <c r="H3171" i="95"/>
  <c r="E3171" i="95"/>
  <c r="G3171" i="95" s="1"/>
  <c r="H3170" i="95"/>
  <c r="E3170" i="95"/>
  <c r="G3170" i="95" s="1"/>
  <c r="J3169" i="95"/>
  <c r="C3155" i="95"/>
  <c r="H3154" i="95"/>
  <c r="E3154" i="95"/>
  <c r="G3154" i="95" s="1"/>
  <c r="H3153" i="95"/>
  <c r="J3153" i="95" s="1"/>
  <c r="G3153" i="95"/>
  <c r="E3153" i="95"/>
  <c r="J3152" i="95"/>
  <c r="H3152" i="95"/>
  <c r="E3152" i="95"/>
  <c r="G3152" i="95" s="1"/>
  <c r="H3151" i="95"/>
  <c r="J3151" i="95" s="1"/>
  <c r="G3151" i="95"/>
  <c r="E3151" i="95"/>
  <c r="J3150" i="95"/>
  <c r="H3150" i="95"/>
  <c r="E3150" i="95"/>
  <c r="G3150" i="95" s="1"/>
  <c r="H3149" i="95"/>
  <c r="J3149" i="95" s="1"/>
  <c r="G3149" i="95"/>
  <c r="E3149" i="95"/>
  <c r="J3148" i="95"/>
  <c r="H3148" i="95"/>
  <c r="E3148" i="95"/>
  <c r="G3148" i="95" s="1"/>
  <c r="H3147" i="95"/>
  <c r="J3147" i="95" s="1"/>
  <c r="G3147" i="95"/>
  <c r="E3147" i="95"/>
  <c r="J3146" i="95"/>
  <c r="H3146" i="95"/>
  <c r="E3146" i="95"/>
  <c r="G3146" i="95" s="1"/>
  <c r="H3145" i="95"/>
  <c r="J3145" i="95" s="1"/>
  <c r="G3145" i="95"/>
  <c r="E3145" i="95"/>
  <c r="J3144" i="95"/>
  <c r="H3144" i="95"/>
  <c r="E3144" i="95"/>
  <c r="G3144" i="95" s="1"/>
  <c r="H3143" i="95"/>
  <c r="J3143" i="95" s="1"/>
  <c r="G3143" i="95"/>
  <c r="E3143" i="95"/>
  <c r="J3142" i="95"/>
  <c r="H3142" i="95"/>
  <c r="E3142" i="95"/>
  <c r="G3142" i="95" s="1"/>
  <c r="H3141" i="95"/>
  <c r="J3141" i="95" s="1"/>
  <c r="G3141" i="95"/>
  <c r="E3141" i="95"/>
  <c r="H3140" i="95"/>
  <c r="E3140" i="95"/>
  <c r="G3140" i="95" s="1"/>
  <c r="J3139" i="95"/>
  <c r="H3139" i="95"/>
  <c r="G3139" i="95"/>
  <c r="E3139" i="95"/>
  <c r="H3138" i="95"/>
  <c r="J3138" i="95" s="1"/>
  <c r="E3138" i="95"/>
  <c r="G3138" i="95" s="1"/>
  <c r="J3137" i="95"/>
  <c r="H3137" i="95"/>
  <c r="G3137" i="95"/>
  <c r="E3137" i="95"/>
  <c r="J3136" i="95"/>
  <c r="C3122" i="95"/>
  <c r="H3121" i="95"/>
  <c r="E3121" i="95"/>
  <c r="G3121" i="95" s="1"/>
  <c r="H3120" i="95"/>
  <c r="J3120" i="95" s="1"/>
  <c r="E3120" i="95"/>
  <c r="G3120" i="95" s="1"/>
  <c r="H3119" i="95"/>
  <c r="J3119" i="95" s="1"/>
  <c r="E3119" i="95"/>
  <c r="G3119" i="95" s="1"/>
  <c r="H3118" i="95"/>
  <c r="J3118" i="95" s="1"/>
  <c r="G3118" i="95"/>
  <c r="E3118" i="95"/>
  <c r="H3117" i="95"/>
  <c r="J3117" i="95" s="1"/>
  <c r="E3117" i="95"/>
  <c r="G3117" i="95" s="1"/>
  <c r="H3116" i="95"/>
  <c r="E3116" i="95"/>
  <c r="G3116" i="95" s="1"/>
  <c r="H3115" i="95"/>
  <c r="G3115" i="95"/>
  <c r="E3115" i="95"/>
  <c r="H3114" i="95"/>
  <c r="E3114" i="95"/>
  <c r="G3114" i="95" s="1"/>
  <c r="H3113" i="95"/>
  <c r="G3113" i="95"/>
  <c r="E3113" i="95"/>
  <c r="H3112" i="95"/>
  <c r="E3112" i="95"/>
  <c r="G3112" i="95" s="1"/>
  <c r="H3111" i="95"/>
  <c r="E3111" i="95"/>
  <c r="G3111" i="95" s="1"/>
  <c r="H3110" i="95"/>
  <c r="E3110" i="95"/>
  <c r="G3110" i="95" s="1"/>
  <c r="H3109" i="95"/>
  <c r="E3109" i="95"/>
  <c r="G3109" i="95" s="1"/>
  <c r="H3108" i="95"/>
  <c r="E3108" i="95"/>
  <c r="G3108" i="95" s="1"/>
  <c r="H3107" i="95"/>
  <c r="E3107" i="95"/>
  <c r="G3107" i="95" s="1"/>
  <c r="H3106" i="95"/>
  <c r="E3106" i="95"/>
  <c r="G3106" i="95" s="1"/>
  <c r="H3105" i="95"/>
  <c r="E3105" i="95"/>
  <c r="G3105" i="95" s="1"/>
  <c r="H3104" i="95"/>
  <c r="E3104" i="95"/>
  <c r="J3103" i="95"/>
  <c r="C3089" i="95"/>
  <c r="H3088" i="95"/>
  <c r="E3088" i="95"/>
  <c r="G3088" i="95" s="1"/>
  <c r="H3087" i="95"/>
  <c r="J3087" i="95" s="1"/>
  <c r="E3087" i="95"/>
  <c r="G3087" i="95" s="1"/>
  <c r="H3086" i="95"/>
  <c r="J3086" i="95" s="1"/>
  <c r="E3086" i="95"/>
  <c r="G3086" i="95" s="1"/>
  <c r="H3085" i="95"/>
  <c r="E3085" i="95"/>
  <c r="G3085" i="95" s="1"/>
  <c r="H3084" i="95"/>
  <c r="E3084" i="95"/>
  <c r="G3084" i="95" s="1"/>
  <c r="H3083" i="95"/>
  <c r="E3083" i="95"/>
  <c r="G3083" i="95" s="1"/>
  <c r="H3082" i="95"/>
  <c r="E3082" i="95"/>
  <c r="G3082" i="95" s="1"/>
  <c r="H3081" i="95"/>
  <c r="E3081" i="95"/>
  <c r="G3081" i="95" s="1"/>
  <c r="H3080" i="95"/>
  <c r="E3080" i="95"/>
  <c r="G3080" i="95" s="1"/>
  <c r="H3079" i="95"/>
  <c r="E3079" i="95"/>
  <c r="G3079" i="95" s="1"/>
  <c r="H3078" i="95"/>
  <c r="E3078" i="95"/>
  <c r="G3078" i="95" s="1"/>
  <c r="H3077" i="95"/>
  <c r="E3077" i="95"/>
  <c r="G3077" i="95" s="1"/>
  <c r="H3076" i="95"/>
  <c r="E3076" i="95"/>
  <c r="G3076" i="95" s="1"/>
  <c r="H3075" i="95"/>
  <c r="E3075" i="95"/>
  <c r="G3075" i="95" s="1"/>
  <c r="H3074" i="95"/>
  <c r="E3074" i="95"/>
  <c r="G3074" i="95" s="1"/>
  <c r="H3073" i="95"/>
  <c r="E3073" i="95"/>
  <c r="G3073" i="95" s="1"/>
  <c r="H3072" i="95"/>
  <c r="E3072" i="95"/>
  <c r="G3072" i="95" s="1"/>
  <c r="H3071" i="95"/>
  <c r="J3071" i="95" s="1"/>
  <c r="E3071" i="95"/>
  <c r="G3071" i="95" s="1"/>
  <c r="J3070" i="95"/>
  <c r="C3057" i="95"/>
  <c r="H3056" i="95"/>
  <c r="G3056" i="95"/>
  <c r="E3056" i="95"/>
  <c r="H3055" i="95"/>
  <c r="J3055" i="95" s="1"/>
  <c r="E3055" i="95"/>
  <c r="G3055" i="95" s="1"/>
  <c r="H3054" i="95"/>
  <c r="J3054" i="95" s="1"/>
  <c r="G3054" i="95"/>
  <c r="E3054" i="95"/>
  <c r="H3053" i="95"/>
  <c r="J3053" i="95" s="1"/>
  <c r="E3053" i="95"/>
  <c r="G3053" i="95" s="1"/>
  <c r="J3052" i="95"/>
  <c r="H3052" i="95"/>
  <c r="E3052" i="95"/>
  <c r="G3052" i="95" s="1"/>
  <c r="H3051" i="95"/>
  <c r="J3051" i="95" s="1"/>
  <c r="E3051" i="95"/>
  <c r="G3051" i="95" s="1"/>
  <c r="J3050" i="95"/>
  <c r="H3050" i="95"/>
  <c r="G3050" i="95"/>
  <c r="E3050" i="95"/>
  <c r="H3049" i="95"/>
  <c r="J3049" i="95" s="1"/>
  <c r="E3049" i="95"/>
  <c r="G3049" i="95" s="1"/>
  <c r="H3048" i="95"/>
  <c r="E3048" i="95"/>
  <c r="G3048" i="95" s="1"/>
  <c r="H3047" i="95"/>
  <c r="E3047" i="95"/>
  <c r="G3047" i="95" s="1"/>
  <c r="H3046" i="95"/>
  <c r="E3046" i="95"/>
  <c r="G3046" i="95" s="1"/>
  <c r="H3045" i="95"/>
  <c r="E3045" i="95"/>
  <c r="G3045" i="95" s="1"/>
  <c r="H3044" i="95"/>
  <c r="E3044" i="95"/>
  <c r="G3044" i="95" s="1"/>
  <c r="H3043" i="95"/>
  <c r="E3043" i="95"/>
  <c r="G3043" i="95" s="1"/>
  <c r="H3042" i="95"/>
  <c r="E3042" i="95"/>
  <c r="G3042" i="95" s="1"/>
  <c r="H3041" i="95"/>
  <c r="E3041" i="95"/>
  <c r="G3041" i="95" s="1"/>
  <c r="H3040" i="95"/>
  <c r="E3040" i="95"/>
  <c r="G3040" i="95" s="1"/>
  <c r="H3039" i="95"/>
  <c r="E3039" i="95"/>
  <c r="J3038" i="95"/>
  <c r="C3025" i="95"/>
  <c r="H3024" i="95"/>
  <c r="E3024" i="95"/>
  <c r="G3024" i="95" s="1"/>
  <c r="J3023" i="95"/>
  <c r="H3023" i="95"/>
  <c r="E3023" i="95"/>
  <c r="G3023" i="95" s="1"/>
  <c r="H3022" i="95"/>
  <c r="J3022" i="95" s="1"/>
  <c r="E3022" i="95"/>
  <c r="G3022" i="95" s="1"/>
  <c r="H3021" i="95"/>
  <c r="J3021" i="95" s="1"/>
  <c r="G3021" i="95"/>
  <c r="E3021" i="95"/>
  <c r="H3020" i="95"/>
  <c r="J3020" i="95" s="1"/>
  <c r="E3020" i="95"/>
  <c r="G3020" i="95" s="1"/>
  <c r="H3019" i="95"/>
  <c r="J3019" i="95" s="1"/>
  <c r="E3019" i="95"/>
  <c r="G3019" i="95" s="1"/>
  <c r="H3018" i="95"/>
  <c r="J3018" i="95" s="1"/>
  <c r="E3018" i="95"/>
  <c r="G3018" i="95" s="1"/>
  <c r="H3017" i="95"/>
  <c r="E3017" i="95"/>
  <c r="G3017" i="95" s="1"/>
  <c r="H3016" i="95"/>
  <c r="E3016" i="95"/>
  <c r="G3016" i="95" s="1"/>
  <c r="H3015" i="95"/>
  <c r="E3015" i="95"/>
  <c r="G3015" i="95" s="1"/>
  <c r="H3014" i="95"/>
  <c r="E3014" i="95"/>
  <c r="G3014" i="95" s="1"/>
  <c r="H3013" i="95"/>
  <c r="E3013" i="95"/>
  <c r="G3013" i="95" s="1"/>
  <c r="H3012" i="95"/>
  <c r="E3012" i="95"/>
  <c r="G3012" i="95" s="1"/>
  <c r="H3011" i="95"/>
  <c r="E3011" i="95"/>
  <c r="G3011" i="95" s="1"/>
  <c r="H3010" i="95"/>
  <c r="E3010" i="95"/>
  <c r="G3010" i="95" s="1"/>
  <c r="H3009" i="95"/>
  <c r="J3009" i="95" s="1"/>
  <c r="E3009" i="95"/>
  <c r="G3009" i="95" s="1"/>
  <c r="H3008" i="95"/>
  <c r="J3008" i="95" s="1"/>
  <c r="E3008" i="95"/>
  <c r="H3007" i="95"/>
  <c r="J3007" i="95" s="1"/>
  <c r="E3007" i="95"/>
  <c r="G3007" i="95" s="1"/>
  <c r="J3006" i="95"/>
  <c r="C2993" i="95"/>
  <c r="H2992" i="95"/>
  <c r="E2992" i="95"/>
  <c r="G2992" i="95" s="1"/>
  <c r="H2991" i="95"/>
  <c r="J2991" i="95" s="1"/>
  <c r="E2991" i="95"/>
  <c r="G2991" i="95" s="1"/>
  <c r="H2990" i="95"/>
  <c r="J2990" i="95" s="1"/>
  <c r="E2990" i="95"/>
  <c r="G2990" i="95" s="1"/>
  <c r="H2989" i="95"/>
  <c r="J2989" i="95" s="1"/>
  <c r="E2989" i="95"/>
  <c r="G2989" i="95" s="1"/>
  <c r="J2988" i="95"/>
  <c r="H2988" i="95"/>
  <c r="E2988" i="95"/>
  <c r="G2988" i="95" s="1"/>
  <c r="H2987" i="95"/>
  <c r="J2987" i="95" s="1"/>
  <c r="E2987" i="95"/>
  <c r="G2987" i="95" s="1"/>
  <c r="H2986" i="95"/>
  <c r="E2986" i="95"/>
  <c r="G2986" i="95" s="1"/>
  <c r="H2985" i="95"/>
  <c r="E2985" i="95"/>
  <c r="G2985" i="95" s="1"/>
  <c r="H2984" i="95"/>
  <c r="E2984" i="95"/>
  <c r="G2984" i="95" s="1"/>
  <c r="H2983" i="95"/>
  <c r="E2983" i="95"/>
  <c r="G2983" i="95" s="1"/>
  <c r="H2982" i="95"/>
  <c r="E2982" i="95"/>
  <c r="G2982" i="95" s="1"/>
  <c r="H2981" i="95"/>
  <c r="E2981" i="95"/>
  <c r="G2981" i="95" s="1"/>
  <c r="H2980" i="95"/>
  <c r="E2980" i="95"/>
  <c r="G2980" i="95" s="1"/>
  <c r="H2979" i="95"/>
  <c r="E2979" i="95"/>
  <c r="G2979" i="95" s="1"/>
  <c r="H2978" i="95"/>
  <c r="E2978" i="95"/>
  <c r="G2978" i="95" s="1"/>
  <c r="H2977" i="95"/>
  <c r="E2977" i="95"/>
  <c r="G2977" i="95" s="1"/>
  <c r="H2976" i="95"/>
  <c r="E2976" i="95"/>
  <c r="G2976" i="95" s="1"/>
  <c r="H2975" i="95"/>
  <c r="J2975" i="95" s="1"/>
  <c r="E2975" i="95"/>
  <c r="G2975" i="95" s="1"/>
  <c r="J2974" i="95"/>
  <c r="C2961" i="95"/>
  <c r="H2960" i="95"/>
  <c r="E2960" i="95"/>
  <c r="G2960" i="95" s="1"/>
  <c r="H2959" i="95"/>
  <c r="J2959" i="95" s="1"/>
  <c r="E2959" i="95"/>
  <c r="G2959" i="95" s="1"/>
  <c r="H2958" i="95"/>
  <c r="J2958" i="95" s="1"/>
  <c r="E2958" i="95"/>
  <c r="G2958" i="95" s="1"/>
  <c r="H2957" i="95"/>
  <c r="J2957" i="95" s="1"/>
  <c r="E2957" i="95"/>
  <c r="G2957" i="95" s="1"/>
  <c r="H2956" i="95"/>
  <c r="J2956" i="95" s="1"/>
  <c r="E2956" i="95"/>
  <c r="G2956" i="95" s="1"/>
  <c r="H2955" i="95"/>
  <c r="J2955" i="95" s="1"/>
  <c r="E2955" i="95"/>
  <c r="G2955" i="95" s="1"/>
  <c r="H2954" i="95"/>
  <c r="J2954" i="95" s="1"/>
  <c r="E2954" i="95"/>
  <c r="G2954" i="95" s="1"/>
  <c r="H2953" i="95"/>
  <c r="J2953" i="95" s="1"/>
  <c r="E2953" i="95"/>
  <c r="G2953" i="95" s="1"/>
  <c r="H2952" i="95"/>
  <c r="E2952" i="95"/>
  <c r="G2952" i="95" s="1"/>
  <c r="H2951" i="95"/>
  <c r="E2951" i="95"/>
  <c r="G2951" i="95" s="1"/>
  <c r="H2950" i="95"/>
  <c r="E2950" i="95"/>
  <c r="G2950" i="95" s="1"/>
  <c r="H2949" i="95"/>
  <c r="E2949" i="95"/>
  <c r="G2949" i="95" s="1"/>
  <c r="H2948" i="95"/>
  <c r="E2948" i="95"/>
  <c r="G2948" i="95" s="1"/>
  <c r="H2947" i="95"/>
  <c r="E2947" i="95"/>
  <c r="G2947" i="95" s="1"/>
  <c r="H2946" i="95"/>
  <c r="G2946" i="95"/>
  <c r="E2946" i="95"/>
  <c r="H2945" i="95"/>
  <c r="E2945" i="95"/>
  <c r="G2945" i="95" s="1"/>
  <c r="H2944" i="95"/>
  <c r="E2944" i="95"/>
  <c r="G2944" i="95" s="1"/>
  <c r="H2943" i="95"/>
  <c r="E2943" i="95"/>
  <c r="J2942" i="95"/>
  <c r="C2927" i="95"/>
  <c r="H2926" i="95"/>
  <c r="E2926" i="95"/>
  <c r="G2926" i="95" s="1"/>
  <c r="J2925" i="95"/>
  <c r="H2925" i="95"/>
  <c r="G2925" i="95"/>
  <c r="E2925" i="95"/>
  <c r="H2924" i="95"/>
  <c r="J2924" i="95" s="1"/>
  <c r="E2924" i="95"/>
  <c r="G2924" i="95" s="1"/>
  <c r="H2923" i="95"/>
  <c r="J2923" i="95" s="1"/>
  <c r="E2923" i="95"/>
  <c r="G2923" i="95" s="1"/>
  <c r="H2922" i="95"/>
  <c r="J2922" i="95" s="1"/>
  <c r="E2922" i="95"/>
  <c r="G2922" i="95" s="1"/>
  <c r="H2921" i="95"/>
  <c r="J2921" i="95" s="1"/>
  <c r="E2921" i="95"/>
  <c r="G2921" i="95" s="1"/>
  <c r="H2920" i="95"/>
  <c r="J2920" i="95" s="1"/>
  <c r="E2920" i="95"/>
  <c r="G2920" i="95" s="1"/>
  <c r="H2919" i="95"/>
  <c r="E2919" i="95"/>
  <c r="G2919" i="95" s="1"/>
  <c r="H2918" i="95"/>
  <c r="E2918" i="95"/>
  <c r="G2918" i="95" s="1"/>
  <c r="H2917" i="95"/>
  <c r="E2917" i="95"/>
  <c r="G2917" i="95" s="1"/>
  <c r="H2916" i="95"/>
  <c r="E2916" i="95"/>
  <c r="G2916" i="95" s="1"/>
  <c r="H2915" i="95"/>
  <c r="E2915" i="95"/>
  <c r="G2915" i="95" s="1"/>
  <c r="H2914" i="95"/>
  <c r="E2914" i="95"/>
  <c r="G2914" i="95" s="1"/>
  <c r="H2913" i="95"/>
  <c r="E2913" i="95"/>
  <c r="G2913" i="95" s="1"/>
  <c r="H2912" i="95"/>
  <c r="E2912" i="95"/>
  <c r="G2912" i="95" s="1"/>
  <c r="H2911" i="95"/>
  <c r="J2911" i="95" s="1"/>
  <c r="E2911" i="95"/>
  <c r="G2911" i="95" s="1"/>
  <c r="H2910" i="95"/>
  <c r="J2910" i="95" s="1"/>
  <c r="E2910" i="95"/>
  <c r="G2910" i="95" s="1"/>
  <c r="H2909" i="95"/>
  <c r="J2909" i="95" s="1"/>
  <c r="E2909" i="95"/>
  <c r="G2909" i="95" s="1"/>
  <c r="J2908" i="95"/>
  <c r="C2894" i="95"/>
  <c r="H2893" i="95"/>
  <c r="E2893" i="95"/>
  <c r="G2893" i="95" s="1"/>
  <c r="H2892" i="95"/>
  <c r="J2892" i="95" s="1"/>
  <c r="G2892" i="95"/>
  <c r="E2892" i="95"/>
  <c r="H2891" i="95"/>
  <c r="J2891" i="95" s="1"/>
  <c r="E2891" i="95"/>
  <c r="G2891" i="95" s="1"/>
  <c r="H2890" i="95"/>
  <c r="J2890" i="95" s="1"/>
  <c r="E2890" i="95"/>
  <c r="G2890" i="95" s="1"/>
  <c r="H2889" i="95"/>
  <c r="J2889" i="95" s="1"/>
  <c r="E2889" i="95"/>
  <c r="G2889" i="95" s="1"/>
  <c r="H2888" i="95"/>
  <c r="J2888" i="95" s="1"/>
  <c r="E2888" i="95"/>
  <c r="G2888" i="95" s="1"/>
  <c r="H2887" i="95"/>
  <c r="J2887" i="95" s="1"/>
  <c r="E2887" i="95"/>
  <c r="G2887" i="95" s="1"/>
  <c r="H2886" i="95"/>
  <c r="J2886" i="95" s="1"/>
  <c r="E2886" i="95"/>
  <c r="G2886" i="95" s="1"/>
  <c r="H2885" i="95"/>
  <c r="J2885" i="95" s="1"/>
  <c r="E2885" i="95"/>
  <c r="G2885" i="95" s="1"/>
  <c r="H2884" i="95"/>
  <c r="J2884" i="95" s="1"/>
  <c r="E2884" i="95"/>
  <c r="G2884" i="95" s="1"/>
  <c r="H2883" i="95"/>
  <c r="J2883" i="95" s="1"/>
  <c r="E2883" i="95"/>
  <c r="G2883" i="95" s="1"/>
  <c r="H2882" i="95"/>
  <c r="E2882" i="95"/>
  <c r="G2882" i="95" s="1"/>
  <c r="H2881" i="95"/>
  <c r="E2881" i="95"/>
  <c r="H2880" i="95"/>
  <c r="G2880" i="95"/>
  <c r="E2880" i="95"/>
  <c r="H2879" i="95"/>
  <c r="E2879" i="95"/>
  <c r="G2879" i="95" s="1"/>
  <c r="H2878" i="95"/>
  <c r="E2878" i="95"/>
  <c r="G2878" i="95" s="1"/>
  <c r="H2877" i="95"/>
  <c r="E2877" i="95"/>
  <c r="G2877" i="95" s="1"/>
  <c r="H2876" i="95"/>
  <c r="J2876" i="95" s="1"/>
  <c r="E2876" i="95"/>
  <c r="G2876" i="95" s="1"/>
  <c r="J2875" i="95"/>
  <c r="C2862" i="95"/>
  <c r="H2861" i="95"/>
  <c r="E2861" i="95"/>
  <c r="G2861" i="95" s="1"/>
  <c r="H2860" i="95"/>
  <c r="J2860" i="95" s="1"/>
  <c r="G2860" i="95"/>
  <c r="E2860" i="95"/>
  <c r="H2859" i="95"/>
  <c r="J2859" i="95" s="1"/>
  <c r="E2859" i="95"/>
  <c r="G2859" i="95" s="1"/>
  <c r="H2858" i="95"/>
  <c r="J2858" i="95" s="1"/>
  <c r="E2858" i="95"/>
  <c r="G2858" i="95" s="1"/>
  <c r="H2857" i="95"/>
  <c r="J2857" i="95" s="1"/>
  <c r="E2857" i="95"/>
  <c r="G2857" i="95" s="1"/>
  <c r="H2856" i="95"/>
  <c r="J2856" i="95" s="1"/>
  <c r="E2856" i="95"/>
  <c r="G2856" i="95" s="1"/>
  <c r="H2855" i="95"/>
  <c r="J2855" i="95" s="1"/>
  <c r="E2855" i="95"/>
  <c r="G2855" i="95" s="1"/>
  <c r="H2854" i="95"/>
  <c r="E2854" i="95"/>
  <c r="G2854" i="95" s="1"/>
  <c r="H2853" i="95"/>
  <c r="E2853" i="95"/>
  <c r="G2853" i="95" s="1"/>
  <c r="H2852" i="95"/>
  <c r="E2852" i="95"/>
  <c r="G2852" i="95" s="1"/>
  <c r="H2851" i="95"/>
  <c r="E2851" i="95"/>
  <c r="G2851" i="95" s="1"/>
  <c r="H2850" i="95"/>
  <c r="E2850" i="95"/>
  <c r="G2850" i="95" s="1"/>
  <c r="H2849" i="95"/>
  <c r="E2849" i="95"/>
  <c r="G2849" i="95" s="1"/>
  <c r="H2848" i="95"/>
  <c r="E2848" i="95"/>
  <c r="G2848" i="95" s="1"/>
  <c r="H2847" i="95"/>
  <c r="E2847" i="95"/>
  <c r="G2847" i="95" s="1"/>
  <c r="H2846" i="95"/>
  <c r="J2846" i="95" s="1"/>
  <c r="G2846" i="95"/>
  <c r="E2846" i="95"/>
  <c r="H2845" i="95"/>
  <c r="J2845" i="95" s="1"/>
  <c r="E2845" i="95"/>
  <c r="G2845" i="95" s="1"/>
  <c r="H2844" i="95"/>
  <c r="J2844" i="95" s="1"/>
  <c r="E2844" i="95"/>
  <c r="G2844" i="95" s="1"/>
  <c r="J2843" i="95"/>
  <c r="C2830" i="95"/>
  <c r="H2829" i="95"/>
  <c r="E2829" i="95"/>
  <c r="G2829" i="95" s="1"/>
  <c r="H2828" i="95"/>
  <c r="J2828" i="95" s="1"/>
  <c r="E2828" i="95"/>
  <c r="G2828" i="95" s="1"/>
  <c r="H2827" i="95"/>
  <c r="J2827" i="95" s="1"/>
  <c r="G2827" i="95"/>
  <c r="E2827" i="95"/>
  <c r="H2826" i="95"/>
  <c r="J2826" i="95" s="1"/>
  <c r="E2826" i="95"/>
  <c r="G2826" i="95" s="1"/>
  <c r="H2825" i="95"/>
  <c r="J2825" i="95" s="1"/>
  <c r="G2825" i="95"/>
  <c r="E2825" i="95"/>
  <c r="H2824" i="95"/>
  <c r="J2824" i="95" s="1"/>
  <c r="E2824" i="95"/>
  <c r="G2824" i="95" s="1"/>
  <c r="H2823" i="95"/>
  <c r="J2823" i="95" s="1"/>
  <c r="E2823" i="95"/>
  <c r="G2823" i="95" s="1"/>
  <c r="H2822" i="95"/>
  <c r="J2822" i="95" s="1"/>
  <c r="E2822" i="95"/>
  <c r="G2822" i="95" s="1"/>
  <c r="H2821" i="95"/>
  <c r="J2821" i="95" s="1"/>
  <c r="E2821" i="95"/>
  <c r="G2821" i="95" s="1"/>
  <c r="H2820" i="95"/>
  <c r="J2820" i="95" s="1"/>
  <c r="E2820" i="95"/>
  <c r="G2820" i="95" s="1"/>
  <c r="H2819" i="95"/>
  <c r="J2819" i="95" s="1"/>
  <c r="G2819" i="95"/>
  <c r="E2819" i="95"/>
  <c r="H2818" i="95"/>
  <c r="J2818" i="95" s="1"/>
  <c r="E2818" i="95"/>
  <c r="G2818" i="95" s="1"/>
  <c r="J2817" i="95"/>
  <c r="H2817" i="95"/>
  <c r="E2817" i="95"/>
  <c r="G2817" i="95" s="1"/>
  <c r="H2816" i="95"/>
  <c r="J2816" i="95" s="1"/>
  <c r="E2816" i="95"/>
  <c r="G2816" i="95" s="1"/>
  <c r="H2815" i="95"/>
  <c r="E2815" i="95"/>
  <c r="G2815" i="95" s="1"/>
  <c r="J2814" i="95"/>
  <c r="H2814" i="95"/>
  <c r="E2814" i="95"/>
  <c r="G2814" i="95" s="1"/>
  <c r="H2813" i="95"/>
  <c r="J2813" i="95" s="1"/>
  <c r="E2813" i="95"/>
  <c r="G2813" i="95" s="1"/>
  <c r="J2812" i="95"/>
  <c r="H2812" i="95"/>
  <c r="G2812" i="95"/>
  <c r="E2812" i="95"/>
  <c r="J2811" i="95"/>
  <c r="C2798" i="95"/>
  <c r="H2797" i="95"/>
  <c r="E2797" i="95"/>
  <c r="G2797" i="95" s="1"/>
  <c r="H2796" i="95"/>
  <c r="J2796" i="95" s="1"/>
  <c r="E2796" i="95"/>
  <c r="G2796" i="95" s="1"/>
  <c r="H2795" i="95"/>
  <c r="J2795" i="95" s="1"/>
  <c r="E2795" i="95"/>
  <c r="G2795" i="95" s="1"/>
  <c r="H2794" i="95"/>
  <c r="J2794" i="95" s="1"/>
  <c r="E2794" i="95"/>
  <c r="G2794" i="95" s="1"/>
  <c r="H2793" i="95"/>
  <c r="J2793" i="95" s="1"/>
  <c r="E2793" i="95"/>
  <c r="G2793" i="95" s="1"/>
  <c r="H2792" i="95"/>
  <c r="J2792" i="95" s="1"/>
  <c r="E2792" i="95"/>
  <c r="G2792" i="95" s="1"/>
  <c r="H2791" i="95"/>
  <c r="J2791" i="95" s="1"/>
  <c r="E2791" i="95"/>
  <c r="G2791" i="95" s="1"/>
  <c r="H2790" i="95"/>
  <c r="J2790" i="95" s="1"/>
  <c r="E2790" i="95"/>
  <c r="G2790" i="95" s="1"/>
  <c r="H2789" i="95"/>
  <c r="J2789" i="95" s="1"/>
  <c r="E2789" i="95"/>
  <c r="G2789" i="95" s="1"/>
  <c r="H2788" i="95"/>
  <c r="J2788" i="95" s="1"/>
  <c r="E2788" i="95"/>
  <c r="G2788" i="95" s="1"/>
  <c r="H2787" i="95"/>
  <c r="J2787" i="95" s="1"/>
  <c r="E2787" i="95"/>
  <c r="G2787" i="95" s="1"/>
  <c r="H2786" i="95"/>
  <c r="E2786" i="95"/>
  <c r="G2786" i="95" s="1"/>
  <c r="H2785" i="95"/>
  <c r="E2785" i="95"/>
  <c r="G2785" i="95" s="1"/>
  <c r="H2784" i="95"/>
  <c r="E2784" i="95"/>
  <c r="G2784" i="95" s="1"/>
  <c r="H2783" i="95"/>
  <c r="G2783" i="95"/>
  <c r="E2783" i="95"/>
  <c r="J2782" i="95"/>
  <c r="H2782" i="95"/>
  <c r="E2782" i="95"/>
  <c r="G2782" i="95" s="1"/>
  <c r="H2781" i="95"/>
  <c r="J2781" i="95" s="1"/>
  <c r="E2781" i="95"/>
  <c r="G2781" i="95" s="1"/>
  <c r="J2780" i="95"/>
  <c r="H2780" i="95"/>
  <c r="E2780" i="95"/>
  <c r="G2780" i="95" s="1"/>
  <c r="J2779" i="95"/>
  <c r="C2766" i="95"/>
  <c r="H2765" i="95"/>
  <c r="E2765" i="95"/>
  <c r="G2765" i="95" s="1"/>
  <c r="J2764" i="95"/>
  <c r="H2764" i="95"/>
  <c r="E2764" i="95"/>
  <c r="G2764" i="95" s="1"/>
  <c r="H2763" i="95"/>
  <c r="J2763" i="95" s="1"/>
  <c r="E2763" i="95"/>
  <c r="G2763" i="95" s="1"/>
  <c r="H2762" i="95"/>
  <c r="J2762" i="95" s="1"/>
  <c r="E2762" i="95"/>
  <c r="G2762" i="95" s="1"/>
  <c r="H2761" i="95"/>
  <c r="J2761" i="95" s="1"/>
  <c r="E2761" i="95"/>
  <c r="G2761" i="95" s="1"/>
  <c r="J2760" i="95"/>
  <c r="H2760" i="95"/>
  <c r="G2760" i="95"/>
  <c r="E2760" i="95"/>
  <c r="H2759" i="95"/>
  <c r="J2759" i="95" s="1"/>
  <c r="E2759" i="95"/>
  <c r="G2759" i="95" s="1"/>
  <c r="H2758" i="95"/>
  <c r="E2758" i="95"/>
  <c r="G2758" i="95" s="1"/>
  <c r="H2757" i="95"/>
  <c r="E2757" i="95"/>
  <c r="G2757" i="95" s="1"/>
  <c r="H2756" i="95"/>
  <c r="E2756" i="95"/>
  <c r="G2756" i="95" s="1"/>
  <c r="H2755" i="95"/>
  <c r="E2755" i="95"/>
  <c r="G2755" i="95" s="1"/>
  <c r="H2754" i="95"/>
  <c r="G2754" i="95"/>
  <c r="E2754" i="95"/>
  <c r="H2753" i="95"/>
  <c r="E2753" i="95"/>
  <c r="G2753" i="95" s="1"/>
  <c r="H2752" i="95"/>
  <c r="E2752" i="95"/>
  <c r="G2752" i="95" s="1"/>
  <c r="H2751" i="95"/>
  <c r="E2751" i="95"/>
  <c r="G2751" i="95" s="1"/>
  <c r="J2750" i="95"/>
  <c r="H2750" i="95"/>
  <c r="E2750" i="95"/>
  <c r="G2750" i="95" s="1"/>
  <c r="H2749" i="95"/>
  <c r="J2749" i="95" s="1"/>
  <c r="E2749" i="95"/>
  <c r="G2749" i="95" s="1"/>
  <c r="H2748" i="95"/>
  <c r="J2748" i="95" s="1"/>
  <c r="E2748" i="95"/>
  <c r="J2747" i="95"/>
  <c r="C2734" i="95"/>
  <c r="H2733" i="95"/>
  <c r="E2733" i="95"/>
  <c r="G2733" i="95" s="1"/>
  <c r="H2732" i="95"/>
  <c r="J2732" i="95" s="1"/>
  <c r="E2732" i="95"/>
  <c r="G2732" i="95" s="1"/>
  <c r="H2731" i="95"/>
  <c r="J2731" i="95" s="1"/>
  <c r="E2731" i="95"/>
  <c r="G2731" i="95" s="1"/>
  <c r="H2730" i="95"/>
  <c r="J2730" i="95" s="1"/>
  <c r="E2730" i="95"/>
  <c r="G2730" i="95" s="1"/>
  <c r="H2729" i="95"/>
  <c r="J2729" i="95" s="1"/>
  <c r="E2729" i="95"/>
  <c r="G2729" i="95" s="1"/>
  <c r="H2728" i="95"/>
  <c r="J2728" i="95" s="1"/>
  <c r="G2728" i="95"/>
  <c r="E2728" i="95"/>
  <c r="H2727" i="95"/>
  <c r="J2727" i="95" s="1"/>
  <c r="E2727" i="95"/>
  <c r="G2727" i="95" s="1"/>
  <c r="H2726" i="95"/>
  <c r="J2726" i="95" s="1"/>
  <c r="E2726" i="95"/>
  <c r="G2726" i="95" s="1"/>
  <c r="J2725" i="95"/>
  <c r="H2725" i="95"/>
  <c r="E2725" i="95"/>
  <c r="G2725" i="95" s="1"/>
  <c r="H2724" i="95"/>
  <c r="J2724" i="95" s="1"/>
  <c r="E2724" i="95"/>
  <c r="G2724" i="95" s="1"/>
  <c r="H2723" i="95"/>
  <c r="J2723" i="95" s="1"/>
  <c r="E2723" i="95"/>
  <c r="G2723" i="95" s="1"/>
  <c r="H2722" i="95"/>
  <c r="J2722" i="95" s="1"/>
  <c r="E2722" i="95"/>
  <c r="G2722" i="95" s="1"/>
  <c r="H2721" i="95"/>
  <c r="J2721" i="95" s="1"/>
  <c r="E2721" i="95"/>
  <c r="G2721" i="95" s="1"/>
  <c r="H2720" i="95"/>
  <c r="J2720" i="95" s="1"/>
  <c r="G2720" i="95"/>
  <c r="E2720" i="95"/>
  <c r="H2719" i="95"/>
  <c r="E2719" i="95"/>
  <c r="G2719" i="95" s="1"/>
  <c r="H2718" i="95"/>
  <c r="J2718" i="95" s="1"/>
  <c r="G2718" i="95"/>
  <c r="E2718" i="95"/>
  <c r="H2717" i="95"/>
  <c r="J2717" i="95" s="1"/>
  <c r="E2717" i="95"/>
  <c r="G2717" i="95" s="1"/>
  <c r="H2716" i="95"/>
  <c r="J2716" i="95" s="1"/>
  <c r="E2716" i="95"/>
  <c r="G2716" i="95" s="1"/>
  <c r="J2715" i="95"/>
  <c r="C2701" i="95"/>
  <c r="H2700" i="95"/>
  <c r="E2700" i="95"/>
  <c r="G2700" i="95" s="1"/>
  <c r="H2699" i="95"/>
  <c r="J2699" i="95" s="1"/>
  <c r="E2699" i="95"/>
  <c r="G2699" i="95" s="1"/>
  <c r="H2698" i="95"/>
  <c r="J2698" i="95" s="1"/>
  <c r="E2698" i="95"/>
  <c r="G2698" i="95" s="1"/>
  <c r="H2697" i="95"/>
  <c r="J2697" i="95" s="1"/>
  <c r="G2697" i="95"/>
  <c r="E2697" i="95"/>
  <c r="H2696" i="95"/>
  <c r="J2696" i="95" s="1"/>
  <c r="E2696" i="95"/>
  <c r="G2696" i="95" s="1"/>
  <c r="H2695" i="95"/>
  <c r="J2695" i="95" s="1"/>
  <c r="E2695" i="95"/>
  <c r="G2695" i="95" s="1"/>
  <c r="J2694" i="95"/>
  <c r="H2694" i="95"/>
  <c r="E2694" i="95"/>
  <c r="G2694" i="95" s="1"/>
  <c r="H2693" i="95"/>
  <c r="J2693" i="95" s="1"/>
  <c r="E2693" i="95"/>
  <c r="G2693" i="95" s="1"/>
  <c r="H2692" i="95"/>
  <c r="J2692" i="95" s="1"/>
  <c r="E2692" i="95"/>
  <c r="G2692" i="95" s="1"/>
  <c r="H2691" i="95"/>
  <c r="J2691" i="95" s="1"/>
  <c r="G2691" i="95"/>
  <c r="E2691" i="95"/>
  <c r="H2690" i="95"/>
  <c r="J2690" i="95" s="1"/>
  <c r="E2690" i="95"/>
  <c r="G2690" i="95" s="1"/>
  <c r="H2689" i="95"/>
  <c r="J2689" i="95" s="1"/>
  <c r="E2689" i="95"/>
  <c r="G2689" i="95" s="1"/>
  <c r="H2688" i="95"/>
  <c r="J2688" i="95" s="1"/>
  <c r="E2688" i="95"/>
  <c r="G2688" i="95" s="1"/>
  <c r="H2687" i="95"/>
  <c r="J2687" i="95" s="1"/>
  <c r="E2687" i="95"/>
  <c r="G2687" i="95" s="1"/>
  <c r="H2686" i="95"/>
  <c r="E2686" i="95"/>
  <c r="G2686" i="95" s="1"/>
  <c r="J2685" i="95"/>
  <c r="H2685" i="95"/>
  <c r="E2685" i="95"/>
  <c r="G2685" i="95" s="1"/>
  <c r="H2684" i="95"/>
  <c r="J2684" i="95" s="1"/>
  <c r="E2684" i="95"/>
  <c r="G2684" i="95" s="1"/>
  <c r="H2683" i="95"/>
  <c r="J2683" i="95" s="1"/>
  <c r="E2683" i="95"/>
  <c r="G2683" i="95" s="1"/>
  <c r="J2682" i="95"/>
  <c r="C2669" i="95"/>
  <c r="H2668" i="95"/>
  <c r="E2668" i="95"/>
  <c r="G2668" i="95" s="1"/>
  <c r="H2667" i="95"/>
  <c r="J2667" i="95" s="1"/>
  <c r="E2667" i="95"/>
  <c r="G2667" i="95" s="1"/>
  <c r="H2666" i="95"/>
  <c r="J2666" i="95" s="1"/>
  <c r="E2666" i="95"/>
  <c r="G2666" i="95" s="1"/>
  <c r="J2665" i="95"/>
  <c r="H2665" i="95"/>
  <c r="G2665" i="95"/>
  <c r="E2665" i="95"/>
  <c r="H2664" i="95"/>
  <c r="J2664" i="95" s="1"/>
  <c r="E2664" i="95"/>
  <c r="G2664" i="95" s="1"/>
  <c r="H2663" i="95"/>
  <c r="J2663" i="95" s="1"/>
  <c r="E2663" i="95"/>
  <c r="G2663" i="95" s="1"/>
  <c r="H2662" i="95"/>
  <c r="J2662" i="95" s="1"/>
  <c r="E2662" i="95"/>
  <c r="G2662" i="95" s="1"/>
  <c r="H2661" i="95"/>
  <c r="E2661" i="95"/>
  <c r="G2661" i="95" s="1"/>
  <c r="H2660" i="95"/>
  <c r="E2660" i="95"/>
  <c r="G2660" i="95" s="1"/>
  <c r="H2659" i="95"/>
  <c r="G2659" i="95"/>
  <c r="E2659" i="95"/>
  <c r="H2658" i="95"/>
  <c r="G2658" i="95"/>
  <c r="E2658" i="95"/>
  <c r="H2657" i="95"/>
  <c r="E2657" i="95"/>
  <c r="G2657" i="95" s="1"/>
  <c r="H2656" i="95"/>
  <c r="G2656" i="95"/>
  <c r="E2656" i="95"/>
  <c r="H2655" i="95"/>
  <c r="E2655" i="95"/>
  <c r="G2655" i="95" s="1"/>
  <c r="H2654" i="95"/>
  <c r="E2654" i="95"/>
  <c r="G2654" i="95" s="1"/>
  <c r="J2653" i="95"/>
  <c r="H2653" i="95"/>
  <c r="G2653" i="95"/>
  <c r="E2653" i="95"/>
  <c r="H2652" i="95"/>
  <c r="J2652" i="95" s="1"/>
  <c r="E2652" i="95"/>
  <c r="G2652" i="95" s="1"/>
  <c r="H2651" i="95"/>
  <c r="J2651" i="95" s="1"/>
  <c r="G2651" i="95"/>
  <c r="E2651" i="95"/>
  <c r="J2650" i="95"/>
  <c r="C2637" i="95"/>
  <c r="H2636" i="95"/>
  <c r="E2636" i="95"/>
  <c r="G2636" i="95" s="1"/>
  <c r="H2635" i="95"/>
  <c r="J2635" i="95" s="1"/>
  <c r="E2635" i="95"/>
  <c r="G2635" i="95" s="1"/>
  <c r="H2634" i="95"/>
  <c r="J2634" i="95" s="1"/>
  <c r="E2634" i="95"/>
  <c r="G2634" i="95" s="1"/>
  <c r="H2633" i="95"/>
  <c r="J2633" i="95" s="1"/>
  <c r="E2633" i="95"/>
  <c r="G2633" i="95" s="1"/>
  <c r="J2632" i="95"/>
  <c r="H2632" i="95"/>
  <c r="E2632" i="95"/>
  <c r="G2632" i="95" s="1"/>
  <c r="H2631" i="95"/>
  <c r="J2631" i="95" s="1"/>
  <c r="E2631" i="95"/>
  <c r="G2631" i="95" s="1"/>
  <c r="H2630" i="95"/>
  <c r="J2630" i="95" s="1"/>
  <c r="E2630" i="95"/>
  <c r="G2630" i="95" s="1"/>
  <c r="H2629" i="95"/>
  <c r="J2629" i="95" s="1"/>
  <c r="G2629" i="95"/>
  <c r="E2629" i="95"/>
  <c r="J2628" i="95"/>
  <c r="H2628" i="95"/>
  <c r="E2628" i="95"/>
  <c r="G2628" i="95" s="1"/>
  <c r="H2627" i="95"/>
  <c r="J2627" i="95" s="1"/>
  <c r="E2627" i="95"/>
  <c r="G2627" i="95" s="1"/>
  <c r="H2626" i="95"/>
  <c r="J2626" i="95" s="1"/>
  <c r="E2626" i="95"/>
  <c r="G2626" i="95" s="1"/>
  <c r="H2625" i="95"/>
  <c r="J2625" i="95" s="1"/>
  <c r="G2625" i="95"/>
  <c r="E2625" i="95"/>
  <c r="H2624" i="95"/>
  <c r="J2624" i="95" s="1"/>
  <c r="E2624" i="95"/>
  <c r="G2624" i="95" s="1"/>
  <c r="H2623" i="95"/>
  <c r="J2623" i="95" s="1"/>
  <c r="E2623" i="95"/>
  <c r="G2623" i="95" s="1"/>
  <c r="H2622" i="95"/>
  <c r="E2622" i="95"/>
  <c r="G2622" i="95" s="1"/>
  <c r="H2621" i="95"/>
  <c r="J2621" i="95" s="1"/>
  <c r="E2621" i="95"/>
  <c r="G2621" i="95" s="1"/>
  <c r="H2620" i="95"/>
  <c r="J2620" i="95" s="1"/>
  <c r="E2620" i="95"/>
  <c r="G2620" i="95" s="1"/>
  <c r="H2619" i="95"/>
  <c r="J2619" i="95" s="1"/>
  <c r="E2619" i="95"/>
  <c r="G2619" i="95" s="1"/>
  <c r="J2618" i="95"/>
  <c r="C2605" i="95"/>
  <c r="H2604" i="95"/>
  <c r="E2604" i="95"/>
  <c r="G2604" i="95" s="1"/>
  <c r="H2603" i="95"/>
  <c r="J2603" i="95" s="1"/>
  <c r="E2603" i="95"/>
  <c r="G2603" i="95" s="1"/>
  <c r="J2602" i="95"/>
  <c r="H2602" i="95"/>
  <c r="E2602" i="95"/>
  <c r="G2602" i="95" s="1"/>
  <c r="H2601" i="95"/>
  <c r="J2601" i="95" s="1"/>
  <c r="E2601" i="95"/>
  <c r="G2601" i="95" s="1"/>
  <c r="H2600" i="95"/>
  <c r="J2600" i="95" s="1"/>
  <c r="E2600" i="95"/>
  <c r="G2600" i="95" s="1"/>
  <c r="H2599" i="95"/>
  <c r="J2599" i="95" s="1"/>
  <c r="G2599" i="95"/>
  <c r="E2599" i="95"/>
  <c r="J2598" i="95"/>
  <c r="H2598" i="95"/>
  <c r="E2598" i="95"/>
  <c r="G2598" i="95" s="1"/>
  <c r="H2597" i="95"/>
  <c r="J2597" i="95" s="1"/>
  <c r="E2597" i="95"/>
  <c r="G2597" i="95" s="1"/>
  <c r="H2596" i="95"/>
  <c r="J2596" i="95" s="1"/>
  <c r="E2596" i="95"/>
  <c r="G2596" i="95" s="1"/>
  <c r="H2595" i="95"/>
  <c r="J2595" i="95" s="1"/>
  <c r="G2595" i="95"/>
  <c r="E2595" i="95"/>
  <c r="H2594" i="95"/>
  <c r="J2594" i="95" s="1"/>
  <c r="E2594" i="95"/>
  <c r="G2594" i="95" s="1"/>
  <c r="H2593" i="95"/>
  <c r="J2593" i="95" s="1"/>
  <c r="E2593" i="95"/>
  <c r="G2593" i="95" s="1"/>
  <c r="H2592" i="95"/>
  <c r="J2592" i="95" s="1"/>
  <c r="E2592" i="95"/>
  <c r="G2592" i="95" s="1"/>
  <c r="H2591" i="95"/>
  <c r="J2591" i="95" s="1"/>
  <c r="E2591" i="95"/>
  <c r="G2591" i="95" s="1"/>
  <c r="H2590" i="95"/>
  <c r="E2590" i="95"/>
  <c r="G2590" i="95" s="1"/>
  <c r="J2589" i="95"/>
  <c r="H2589" i="95"/>
  <c r="E2589" i="95"/>
  <c r="G2589" i="95" s="1"/>
  <c r="H2588" i="95"/>
  <c r="J2588" i="95" s="1"/>
  <c r="E2588" i="95"/>
  <c r="G2588" i="95" s="1"/>
  <c r="H2587" i="95"/>
  <c r="J2587" i="95" s="1"/>
  <c r="E2587" i="95"/>
  <c r="G2587" i="95" s="1"/>
  <c r="J2586" i="95"/>
  <c r="C2573" i="95"/>
  <c r="H2572" i="95"/>
  <c r="E2572" i="95"/>
  <c r="G2572" i="95" s="1"/>
  <c r="H2571" i="95"/>
  <c r="J2571" i="95" s="1"/>
  <c r="E2571" i="95"/>
  <c r="G2571" i="95" s="1"/>
  <c r="H2570" i="95"/>
  <c r="J2570" i="95" s="1"/>
  <c r="E2570" i="95"/>
  <c r="G2570" i="95" s="1"/>
  <c r="H2569" i="95"/>
  <c r="J2569" i="95" s="1"/>
  <c r="E2569" i="95"/>
  <c r="G2569" i="95" s="1"/>
  <c r="H2568" i="95"/>
  <c r="J2568" i="95" s="1"/>
  <c r="E2568" i="95"/>
  <c r="G2568" i="95" s="1"/>
  <c r="H2567" i="95"/>
  <c r="J2567" i="95" s="1"/>
  <c r="E2567" i="95"/>
  <c r="G2567" i="95" s="1"/>
  <c r="H2566" i="95"/>
  <c r="J2566" i="95" s="1"/>
  <c r="E2566" i="95"/>
  <c r="G2566" i="95" s="1"/>
  <c r="J2565" i="95"/>
  <c r="H2565" i="95"/>
  <c r="E2565" i="95"/>
  <c r="G2565" i="95" s="1"/>
  <c r="H2564" i="95"/>
  <c r="J2564" i="95" s="1"/>
  <c r="E2564" i="95"/>
  <c r="G2564" i="95" s="1"/>
  <c r="H2563" i="95"/>
  <c r="J2563" i="95" s="1"/>
  <c r="E2563" i="95"/>
  <c r="G2563" i="95" s="1"/>
  <c r="H2562" i="95"/>
  <c r="J2562" i="95" s="1"/>
  <c r="E2562" i="95"/>
  <c r="G2562" i="95" s="1"/>
  <c r="H2561" i="95"/>
  <c r="J2561" i="95" s="1"/>
  <c r="E2561" i="95"/>
  <c r="G2561" i="95" s="1"/>
  <c r="H2560" i="95"/>
  <c r="J2560" i="95" s="1"/>
  <c r="E2560" i="95"/>
  <c r="G2560" i="95" s="1"/>
  <c r="H2559" i="95"/>
  <c r="J2559" i="95" s="1"/>
  <c r="E2559" i="95"/>
  <c r="G2559" i="95" s="1"/>
  <c r="H2558" i="95"/>
  <c r="E2558" i="95"/>
  <c r="G2558" i="95" s="1"/>
  <c r="H2557" i="95"/>
  <c r="J2557" i="95" s="1"/>
  <c r="E2557" i="95"/>
  <c r="G2557" i="95" s="1"/>
  <c r="H2556" i="95"/>
  <c r="J2556" i="95" s="1"/>
  <c r="E2556" i="95"/>
  <c r="G2556" i="95" s="1"/>
  <c r="H2555" i="95"/>
  <c r="J2555" i="95" s="1"/>
  <c r="E2555" i="95"/>
  <c r="J2554" i="95"/>
  <c r="C2539" i="95"/>
  <c r="H2538" i="95"/>
  <c r="E2538" i="95"/>
  <c r="G2538" i="95" s="1"/>
  <c r="H2537" i="95"/>
  <c r="J2537" i="95" s="1"/>
  <c r="E2537" i="95"/>
  <c r="G2537" i="95" s="1"/>
  <c r="H2536" i="95"/>
  <c r="J2536" i="95" s="1"/>
  <c r="E2536" i="95"/>
  <c r="G2536" i="95" s="1"/>
  <c r="H2535" i="95"/>
  <c r="J2535" i="95" s="1"/>
  <c r="E2535" i="95"/>
  <c r="G2535" i="95" s="1"/>
  <c r="H2534" i="95"/>
  <c r="J2534" i="95" s="1"/>
  <c r="E2534" i="95"/>
  <c r="G2534" i="95" s="1"/>
  <c r="H2533" i="95"/>
  <c r="J2533" i="95" s="1"/>
  <c r="E2533" i="95"/>
  <c r="G2533" i="95" s="1"/>
  <c r="H2532" i="95"/>
  <c r="J2532" i="95" s="1"/>
  <c r="E2532" i="95"/>
  <c r="G2532" i="95" s="1"/>
  <c r="H2531" i="95"/>
  <c r="J2531" i="95" s="1"/>
  <c r="E2531" i="95"/>
  <c r="G2531" i="95" s="1"/>
  <c r="H2530" i="95"/>
  <c r="J2530" i="95" s="1"/>
  <c r="E2530" i="95"/>
  <c r="G2530" i="95" s="1"/>
  <c r="H2529" i="95"/>
  <c r="J2529" i="95" s="1"/>
  <c r="E2529" i="95"/>
  <c r="G2529" i="95" s="1"/>
  <c r="H2528" i="95"/>
  <c r="J2528" i="95" s="1"/>
  <c r="E2528" i="95"/>
  <c r="G2528" i="95" s="1"/>
  <c r="H2527" i="95"/>
  <c r="J2527" i="95" s="1"/>
  <c r="E2527" i="95"/>
  <c r="G2527" i="95" s="1"/>
  <c r="H2526" i="95"/>
  <c r="J2526" i="95" s="1"/>
  <c r="E2526" i="95"/>
  <c r="G2526" i="95" s="1"/>
  <c r="H2525" i="95"/>
  <c r="J2525" i="95" s="1"/>
  <c r="E2525" i="95"/>
  <c r="G2525" i="95" s="1"/>
  <c r="H2524" i="95"/>
  <c r="E2524" i="95"/>
  <c r="G2524" i="95" s="1"/>
  <c r="J2523" i="95"/>
  <c r="H2523" i="95"/>
  <c r="E2523" i="95"/>
  <c r="G2523" i="95" s="1"/>
  <c r="H2522" i="95"/>
  <c r="J2522" i="95" s="1"/>
  <c r="E2522" i="95"/>
  <c r="G2522" i="95" s="1"/>
  <c r="H2521" i="95"/>
  <c r="J2521" i="95" s="1"/>
  <c r="E2521" i="95"/>
  <c r="G2521" i="95" s="1"/>
  <c r="J2520" i="95"/>
  <c r="C2506" i="95"/>
  <c r="H2505" i="95"/>
  <c r="E2505" i="95"/>
  <c r="G2505" i="95" s="1"/>
  <c r="H2504" i="95"/>
  <c r="J2504" i="95" s="1"/>
  <c r="E2504" i="95"/>
  <c r="G2504" i="95" s="1"/>
  <c r="H2503" i="95"/>
  <c r="J2503" i="95" s="1"/>
  <c r="E2503" i="95"/>
  <c r="G2503" i="95" s="1"/>
  <c r="J2502" i="95"/>
  <c r="H2502" i="95"/>
  <c r="E2502" i="95"/>
  <c r="G2502" i="95" s="1"/>
  <c r="H2501" i="95"/>
  <c r="J2501" i="95" s="1"/>
  <c r="G2501" i="95"/>
  <c r="E2501" i="95"/>
  <c r="H2500" i="95"/>
  <c r="E2500" i="95"/>
  <c r="G2500" i="95" s="1"/>
  <c r="H2499" i="95"/>
  <c r="E2499" i="95"/>
  <c r="G2499" i="95" s="1"/>
  <c r="H2498" i="95"/>
  <c r="E2498" i="95"/>
  <c r="G2498" i="95" s="1"/>
  <c r="H2497" i="95"/>
  <c r="E2497" i="95"/>
  <c r="G2497" i="95" s="1"/>
  <c r="H2496" i="95"/>
  <c r="E2496" i="95"/>
  <c r="G2496" i="95" s="1"/>
  <c r="H2495" i="95"/>
  <c r="E2495" i="95"/>
  <c r="G2495" i="95" s="1"/>
  <c r="H2494" i="95"/>
  <c r="E2494" i="95"/>
  <c r="G2494" i="95" s="1"/>
  <c r="H2493" i="95"/>
  <c r="E2493" i="95"/>
  <c r="G2493" i="95" s="1"/>
  <c r="H2492" i="95"/>
  <c r="E2492" i="95"/>
  <c r="G2492" i="95" s="1"/>
  <c r="H2491" i="95"/>
  <c r="E2491" i="95"/>
  <c r="G2491" i="95" s="1"/>
  <c r="H2490" i="95"/>
  <c r="E2490" i="95"/>
  <c r="G2490" i="95" s="1"/>
  <c r="H2489" i="95"/>
  <c r="E2489" i="95"/>
  <c r="H2488" i="95"/>
  <c r="J2488" i="95" s="1"/>
  <c r="G2488" i="95"/>
  <c r="E2488" i="95"/>
  <c r="J2487" i="95"/>
  <c r="C2474" i="95"/>
  <c r="H2473" i="95"/>
  <c r="E2473" i="95"/>
  <c r="G2473" i="95" s="1"/>
  <c r="H2472" i="95"/>
  <c r="J2472" i="95" s="1"/>
  <c r="E2472" i="95"/>
  <c r="G2472" i="95" s="1"/>
  <c r="J2471" i="95"/>
  <c r="H2471" i="95"/>
  <c r="E2471" i="95"/>
  <c r="G2471" i="95" s="1"/>
  <c r="H2470" i="95"/>
  <c r="J2470" i="95" s="1"/>
  <c r="E2470" i="95"/>
  <c r="G2470" i="95" s="1"/>
  <c r="H2469" i="95"/>
  <c r="J2469" i="95" s="1"/>
  <c r="E2469" i="95"/>
  <c r="G2469" i="95" s="1"/>
  <c r="H2468" i="95"/>
  <c r="J2468" i="95" s="1"/>
  <c r="E2468" i="95"/>
  <c r="G2468" i="95" s="1"/>
  <c r="H2467" i="95"/>
  <c r="J2467" i="95" s="1"/>
  <c r="E2467" i="95"/>
  <c r="G2467" i="95" s="1"/>
  <c r="H2466" i="95"/>
  <c r="J2466" i="95" s="1"/>
  <c r="E2466" i="95"/>
  <c r="G2466" i="95" s="1"/>
  <c r="J2465" i="95"/>
  <c r="H2465" i="95"/>
  <c r="E2465" i="95"/>
  <c r="G2465" i="95" s="1"/>
  <c r="H2464" i="95"/>
  <c r="J2464" i="95" s="1"/>
  <c r="E2464" i="95"/>
  <c r="G2464" i="95" s="1"/>
  <c r="H2463" i="95"/>
  <c r="J2463" i="95" s="1"/>
  <c r="G2463" i="95"/>
  <c r="E2463" i="95"/>
  <c r="H2462" i="95"/>
  <c r="J2462" i="95" s="1"/>
  <c r="E2462" i="95"/>
  <c r="G2462" i="95" s="1"/>
  <c r="H2461" i="95"/>
  <c r="J2461" i="95" s="1"/>
  <c r="E2461" i="95"/>
  <c r="G2461" i="95" s="1"/>
  <c r="H2460" i="95"/>
  <c r="G2460" i="95"/>
  <c r="E2460" i="95"/>
  <c r="H2459" i="95"/>
  <c r="E2459" i="95"/>
  <c r="G2459" i="95" s="1"/>
  <c r="H2458" i="95"/>
  <c r="E2458" i="95"/>
  <c r="G2458" i="95" s="1"/>
  <c r="H2457" i="95"/>
  <c r="J2457" i="95" s="1"/>
  <c r="E2457" i="95"/>
  <c r="G2457" i="95" s="1"/>
  <c r="H2456" i="95"/>
  <c r="J2456" i="95" s="1"/>
  <c r="E2456" i="95"/>
  <c r="J2455" i="95"/>
  <c r="C2440" i="95"/>
  <c r="H2439" i="95"/>
  <c r="E2439" i="95"/>
  <c r="G2439" i="95" s="1"/>
  <c r="H2438" i="95"/>
  <c r="J2438" i="95" s="1"/>
  <c r="E2438" i="95"/>
  <c r="G2438" i="95" s="1"/>
  <c r="H2437" i="95"/>
  <c r="J2437" i="95" s="1"/>
  <c r="E2437" i="95"/>
  <c r="G2437" i="95" s="1"/>
  <c r="H2436" i="95"/>
  <c r="J2436" i="95" s="1"/>
  <c r="E2436" i="95"/>
  <c r="G2436" i="95" s="1"/>
  <c r="H2435" i="95"/>
  <c r="J2435" i="95" s="1"/>
  <c r="E2435" i="95"/>
  <c r="G2435" i="95" s="1"/>
  <c r="J2434" i="95"/>
  <c r="H2434" i="95"/>
  <c r="E2434" i="95"/>
  <c r="G2434" i="95" s="1"/>
  <c r="H2433" i="95"/>
  <c r="J2433" i="95" s="1"/>
  <c r="E2433" i="95"/>
  <c r="G2433" i="95" s="1"/>
  <c r="H2432" i="95"/>
  <c r="E2432" i="95"/>
  <c r="G2432" i="95" s="1"/>
  <c r="H2431" i="95"/>
  <c r="E2431" i="95"/>
  <c r="G2431" i="95" s="1"/>
  <c r="H2430" i="95"/>
  <c r="E2430" i="95"/>
  <c r="G2430" i="95" s="1"/>
  <c r="H2429" i="95"/>
  <c r="E2429" i="95"/>
  <c r="G2429" i="95" s="1"/>
  <c r="H2428" i="95"/>
  <c r="E2428" i="95"/>
  <c r="G2428" i="95" s="1"/>
  <c r="H2427" i="95"/>
  <c r="E2427" i="95"/>
  <c r="G2427" i="95" s="1"/>
  <c r="H2426" i="95"/>
  <c r="E2426" i="95"/>
  <c r="G2426" i="95" s="1"/>
  <c r="H2425" i="95"/>
  <c r="G2425" i="95"/>
  <c r="E2425" i="95"/>
  <c r="H2424" i="95"/>
  <c r="E2424" i="95"/>
  <c r="G2424" i="95" s="1"/>
  <c r="H2423" i="95"/>
  <c r="E2423" i="95"/>
  <c r="G2423" i="95" s="1"/>
  <c r="H2422" i="95"/>
  <c r="E2422" i="95"/>
  <c r="J2421" i="95"/>
  <c r="C2408" i="95"/>
  <c r="H2407" i="95"/>
  <c r="G2407" i="95"/>
  <c r="E2407" i="95"/>
  <c r="H2406" i="95"/>
  <c r="J2406" i="95" s="1"/>
  <c r="E2406" i="95"/>
  <c r="G2406" i="95" s="1"/>
  <c r="H2405" i="95"/>
  <c r="J2405" i="95" s="1"/>
  <c r="G2405" i="95"/>
  <c r="E2405" i="95"/>
  <c r="J2404" i="95"/>
  <c r="H2404" i="95"/>
  <c r="E2404" i="95"/>
  <c r="G2404" i="95" s="1"/>
  <c r="H2403" i="95"/>
  <c r="J2403" i="95" s="1"/>
  <c r="E2403" i="95"/>
  <c r="G2403" i="95" s="1"/>
  <c r="H2402" i="95"/>
  <c r="J2402" i="95" s="1"/>
  <c r="E2402" i="95"/>
  <c r="G2402" i="95" s="1"/>
  <c r="H2401" i="95"/>
  <c r="J2401" i="95" s="1"/>
  <c r="E2401" i="95"/>
  <c r="G2401" i="95" s="1"/>
  <c r="H2400" i="95"/>
  <c r="E2400" i="95"/>
  <c r="G2400" i="95" s="1"/>
  <c r="H2399" i="95"/>
  <c r="E2399" i="95"/>
  <c r="G2399" i="95" s="1"/>
  <c r="H2398" i="95"/>
  <c r="E2398" i="95"/>
  <c r="G2398" i="95" s="1"/>
  <c r="H2397" i="95"/>
  <c r="E2397" i="95"/>
  <c r="G2397" i="95" s="1"/>
  <c r="H2396" i="95"/>
  <c r="E2396" i="95"/>
  <c r="G2396" i="95" s="1"/>
  <c r="H2395" i="95"/>
  <c r="E2395" i="95"/>
  <c r="G2395" i="95" s="1"/>
  <c r="H2394" i="95"/>
  <c r="E2394" i="95"/>
  <c r="G2394" i="95" s="1"/>
  <c r="H2393" i="95"/>
  <c r="E2393" i="95"/>
  <c r="G2393" i="95" s="1"/>
  <c r="H2392" i="95"/>
  <c r="J2392" i="95" s="1"/>
  <c r="E2392" i="95"/>
  <c r="G2392" i="95" s="1"/>
  <c r="H2391" i="95"/>
  <c r="J2391" i="95" s="1"/>
  <c r="E2391" i="95"/>
  <c r="G2391" i="95" s="1"/>
  <c r="H2390" i="95"/>
  <c r="J2390" i="95" s="1"/>
  <c r="E2390" i="95"/>
  <c r="J2389" i="95"/>
  <c r="C2375" i="95"/>
  <c r="H2374" i="95"/>
  <c r="E2374" i="95"/>
  <c r="G2374" i="95" s="1"/>
  <c r="H2373" i="95"/>
  <c r="J2373" i="95" s="1"/>
  <c r="E2373" i="95"/>
  <c r="G2373" i="95" s="1"/>
  <c r="H2372" i="95"/>
  <c r="J2372" i="95" s="1"/>
  <c r="E2372" i="95"/>
  <c r="G2372" i="95" s="1"/>
  <c r="H2371" i="95"/>
  <c r="J2371" i="95" s="1"/>
  <c r="E2371" i="95"/>
  <c r="G2371" i="95" s="1"/>
  <c r="H2370" i="95"/>
  <c r="J2370" i="95" s="1"/>
  <c r="E2370" i="95"/>
  <c r="G2370" i="95" s="1"/>
  <c r="H2369" i="95"/>
  <c r="J2369" i="95" s="1"/>
  <c r="E2369" i="95"/>
  <c r="G2369" i="95" s="1"/>
  <c r="H2368" i="95"/>
  <c r="J2368" i="95" s="1"/>
  <c r="E2368" i="95"/>
  <c r="G2368" i="95" s="1"/>
  <c r="J2367" i="95"/>
  <c r="H2367" i="95"/>
  <c r="E2367" i="95"/>
  <c r="G2367" i="95" s="1"/>
  <c r="H2366" i="95"/>
  <c r="J2366" i="95" s="1"/>
  <c r="E2366" i="95"/>
  <c r="G2366" i="95" s="1"/>
  <c r="H2365" i="95"/>
  <c r="J2365" i="95" s="1"/>
  <c r="G2365" i="95"/>
  <c r="E2365" i="95"/>
  <c r="H2364" i="95"/>
  <c r="J2364" i="95" s="1"/>
  <c r="E2364" i="95"/>
  <c r="G2364" i="95" s="1"/>
  <c r="H2363" i="95"/>
  <c r="J2363" i="95" s="1"/>
  <c r="E2363" i="95"/>
  <c r="G2363" i="95" s="1"/>
  <c r="H2362" i="95"/>
  <c r="J2362" i="95" s="1"/>
  <c r="E2362" i="95"/>
  <c r="G2362" i="95" s="1"/>
  <c r="H2361" i="95"/>
  <c r="J2361" i="95" s="1"/>
  <c r="G2361" i="95"/>
  <c r="E2361" i="95"/>
  <c r="H2360" i="95"/>
  <c r="E2360" i="95"/>
  <c r="G2360" i="95" s="1"/>
  <c r="H2359" i="95"/>
  <c r="G2359" i="95"/>
  <c r="E2359" i="95"/>
  <c r="J2358" i="95"/>
  <c r="H2358" i="95"/>
  <c r="G2358" i="95"/>
  <c r="E2358" i="95"/>
  <c r="H2357" i="95"/>
  <c r="J2357" i="95" s="1"/>
  <c r="E2357" i="95"/>
  <c r="G2357" i="95" s="1"/>
  <c r="J2356" i="95"/>
  <c r="C2343" i="95"/>
  <c r="H2342" i="95"/>
  <c r="E2342" i="95"/>
  <c r="G2342" i="95" s="1"/>
  <c r="H2341" i="95"/>
  <c r="J2341" i="95" s="1"/>
  <c r="E2341" i="95"/>
  <c r="G2341" i="95" s="1"/>
  <c r="H2340" i="95"/>
  <c r="J2340" i="95" s="1"/>
  <c r="E2340" i="95"/>
  <c r="G2340" i="95" s="1"/>
  <c r="H2339" i="95"/>
  <c r="J2339" i="95" s="1"/>
  <c r="E2339" i="95"/>
  <c r="G2339" i="95" s="1"/>
  <c r="H2338" i="95"/>
  <c r="J2338" i="95" s="1"/>
  <c r="G2338" i="95"/>
  <c r="E2338" i="95"/>
  <c r="H2337" i="95"/>
  <c r="J2337" i="95" s="1"/>
  <c r="E2337" i="95"/>
  <c r="G2337" i="95" s="1"/>
  <c r="J2336" i="95"/>
  <c r="H2336" i="95"/>
  <c r="E2336" i="95"/>
  <c r="G2336" i="95" s="1"/>
  <c r="J2335" i="95"/>
  <c r="H2335" i="95"/>
  <c r="E2335" i="95"/>
  <c r="G2335" i="95" s="1"/>
  <c r="H2334" i="95"/>
  <c r="J2334" i="95" s="1"/>
  <c r="E2334" i="95"/>
  <c r="G2334" i="95" s="1"/>
  <c r="H2333" i="95"/>
  <c r="J2333" i="95" s="1"/>
  <c r="E2333" i="95"/>
  <c r="G2333" i="95" s="1"/>
  <c r="J2332" i="95"/>
  <c r="H2332" i="95"/>
  <c r="E2332" i="95"/>
  <c r="G2332" i="95" s="1"/>
  <c r="H2331" i="95"/>
  <c r="J2331" i="95" s="1"/>
  <c r="E2331" i="95"/>
  <c r="G2331" i="95" s="1"/>
  <c r="H2330" i="95"/>
  <c r="J2330" i="95" s="1"/>
  <c r="E2330" i="95"/>
  <c r="G2330" i="95" s="1"/>
  <c r="H2329" i="95"/>
  <c r="J2329" i="95" s="1"/>
  <c r="E2329" i="95"/>
  <c r="G2329" i="95" s="1"/>
  <c r="H2328" i="95"/>
  <c r="J2328" i="95" s="1"/>
  <c r="E2328" i="95"/>
  <c r="G2328" i="95" s="1"/>
  <c r="H2327" i="95"/>
  <c r="J2327" i="95" s="1"/>
  <c r="E2327" i="95"/>
  <c r="G2327" i="95" s="1"/>
  <c r="J2326" i="95"/>
  <c r="H2326" i="95"/>
  <c r="G2326" i="95"/>
  <c r="E2326" i="95"/>
  <c r="H2325" i="95"/>
  <c r="J2325" i="95" s="1"/>
  <c r="E2325" i="95"/>
  <c r="J2324" i="95"/>
  <c r="C2311" i="95"/>
  <c r="H2310" i="95"/>
  <c r="E2310" i="95"/>
  <c r="G2310" i="95" s="1"/>
  <c r="H2309" i="95"/>
  <c r="J2309" i="95" s="1"/>
  <c r="E2309" i="95"/>
  <c r="G2309" i="95" s="1"/>
  <c r="H2308" i="95"/>
  <c r="J2308" i="95" s="1"/>
  <c r="E2308" i="95"/>
  <c r="G2308" i="95" s="1"/>
  <c r="H2307" i="95"/>
  <c r="J2307" i="95" s="1"/>
  <c r="E2307" i="95"/>
  <c r="G2307" i="95" s="1"/>
  <c r="H2306" i="95"/>
  <c r="J2306" i="95" s="1"/>
  <c r="E2306" i="95"/>
  <c r="G2306" i="95" s="1"/>
  <c r="H2305" i="95"/>
  <c r="J2305" i="95" s="1"/>
  <c r="E2305" i="95"/>
  <c r="G2305" i="95" s="1"/>
  <c r="H2304" i="95"/>
  <c r="E2304" i="95"/>
  <c r="G2304" i="95" s="1"/>
  <c r="H2303" i="95"/>
  <c r="E2303" i="95"/>
  <c r="G2303" i="95" s="1"/>
  <c r="H2302" i="95"/>
  <c r="E2302" i="95"/>
  <c r="G2302" i="95" s="1"/>
  <c r="H2301" i="95"/>
  <c r="E2301" i="95"/>
  <c r="G2301" i="95" s="1"/>
  <c r="H2300" i="95"/>
  <c r="E2300" i="95"/>
  <c r="G2300" i="95" s="1"/>
  <c r="H2299" i="95"/>
  <c r="E2299" i="95"/>
  <c r="G2299" i="95" s="1"/>
  <c r="H2298" i="95"/>
  <c r="E2298" i="95"/>
  <c r="G2298" i="95" s="1"/>
  <c r="H2297" i="95"/>
  <c r="E2297" i="95"/>
  <c r="G2297" i="95" s="1"/>
  <c r="H2296" i="95"/>
  <c r="E2296" i="95"/>
  <c r="G2296" i="95" s="1"/>
  <c r="H2295" i="95"/>
  <c r="J2295" i="95" s="1"/>
  <c r="E2295" i="95"/>
  <c r="G2295" i="95" s="1"/>
  <c r="H2294" i="95"/>
  <c r="J2294" i="95" s="1"/>
  <c r="E2294" i="95"/>
  <c r="G2294" i="95" s="1"/>
  <c r="H2293" i="95"/>
  <c r="J2293" i="95" s="1"/>
  <c r="E2293" i="95"/>
  <c r="J2292" i="95"/>
  <c r="C2279" i="95"/>
  <c r="H2278" i="95"/>
  <c r="E2278" i="95"/>
  <c r="G2278" i="95" s="1"/>
  <c r="H2277" i="95"/>
  <c r="J2277" i="95" s="1"/>
  <c r="E2277" i="95"/>
  <c r="G2277" i="95" s="1"/>
  <c r="H2276" i="95"/>
  <c r="J2276" i="95" s="1"/>
  <c r="G2276" i="95"/>
  <c r="E2276" i="95"/>
  <c r="H2275" i="95"/>
  <c r="J2275" i="95" s="1"/>
  <c r="E2275" i="95"/>
  <c r="G2275" i="95" s="1"/>
  <c r="H2274" i="95"/>
  <c r="J2274" i="95" s="1"/>
  <c r="E2274" i="95"/>
  <c r="G2274" i="95" s="1"/>
  <c r="H2273" i="95"/>
  <c r="J2273" i="95" s="1"/>
  <c r="E2273" i="95"/>
  <c r="G2273" i="95" s="1"/>
  <c r="H2272" i="95"/>
  <c r="J2272" i="95" s="1"/>
  <c r="E2272" i="95"/>
  <c r="G2272" i="95" s="1"/>
  <c r="H2271" i="95"/>
  <c r="E2271" i="95"/>
  <c r="G2271" i="95" s="1"/>
  <c r="H2270" i="95"/>
  <c r="E2270" i="95"/>
  <c r="G2270" i="95" s="1"/>
  <c r="H2269" i="95"/>
  <c r="G2269" i="95"/>
  <c r="E2269" i="95"/>
  <c r="H2268" i="95"/>
  <c r="E2268" i="95"/>
  <c r="G2268" i="95" s="1"/>
  <c r="H2267" i="95"/>
  <c r="E2267" i="95"/>
  <c r="G2267" i="95" s="1"/>
  <c r="H2266" i="95"/>
  <c r="E2266" i="95"/>
  <c r="G2266" i="95" s="1"/>
  <c r="H2265" i="95"/>
  <c r="E2265" i="95"/>
  <c r="G2265" i="95" s="1"/>
  <c r="H2264" i="95"/>
  <c r="E2264" i="95"/>
  <c r="G2264" i="95" s="1"/>
  <c r="H2263" i="95"/>
  <c r="J2263" i="95" s="1"/>
  <c r="E2263" i="95"/>
  <c r="G2263" i="95" s="1"/>
  <c r="H2262" i="95"/>
  <c r="J2262" i="95" s="1"/>
  <c r="G2262" i="95"/>
  <c r="E2262" i="95"/>
  <c r="H2261" i="95"/>
  <c r="J2261" i="95" s="1"/>
  <c r="E2261" i="95"/>
  <c r="J2260" i="95"/>
  <c r="C2247" i="95"/>
  <c r="H2246" i="95"/>
  <c r="E2246" i="95"/>
  <c r="G2246" i="95" s="1"/>
  <c r="J2245" i="95"/>
  <c r="H2245" i="95"/>
  <c r="E2245" i="95"/>
  <c r="G2245" i="95" s="1"/>
  <c r="H2244" i="95"/>
  <c r="J2244" i="95" s="1"/>
  <c r="E2244" i="95"/>
  <c r="G2244" i="95" s="1"/>
  <c r="H2243" i="95"/>
  <c r="J2243" i="95" s="1"/>
  <c r="E2243" i="95"/>
  <c r="G2243" i="95" s="1"/>
  <c r="H2242" i="95"/>
  <c r="J2242" i="95" s="1"/>
  <c r="E2242" i="95"/>
  <c r="G2242" i="95" s="1"/>
  <c r="H2241" i="95"/>
  <c r="J2241" i="95" s="1"/>
  <c r="E2241" i="95"/>
  <c r="G2241" i="95" s="1"/>
  <c r="H2240" i="95"/>
  <c r="J2240" i="95" s="1"/>
  <c r="E2240" i="95"/>
  <c r="G2240" i="95" s="1"/>
  <c r="H2239" i="95"/>
  <c r="J2239" i="95" s="1"/>
  <c r="E2239" i="95"/>
  <c r="G2239" i="95" s="1"/>
  <c r="H2238" i="95"/>
  <c r="E2238" i="95"/>
  <c r="G2238" i="95" s="1"/>
  <c r="H2237" i="95"/>
  <c r="E2237" i="95"/>
  <c r="G2237" i="95" s="1"/>
  <c r="H2236" i="95"/>
  <c r="E2236" i="95"/>
  <c r="G2236" i="95" s="1"/>
  <c r="H2235" i="95"/>
  <c r="E2235" i="95"/>
  <c r="G2235" i="95" s="1"/>
  <c r="H2234" i="95"/>
  <c r="G2234" i="95"/>
  <c r="E2234" i="95"/>
  <c r="H2233" i="95"/>
  <c r="E2233" i="95"/>
  <c r="G2233" i="95" s="1"/>
  <c r="H2232" i="95"/>
  <c r="E2232" i="95"/>
  <c r="G2232" i="95" s="1"/>
  <c r="H2231" i="95"/>
  <c r="E2231" i="95"/>
  <c r="G2231" i="95" s="1"/>
  <c r="H2230" i="95"/>
  <c r="E2230" i="95"/>
  <c r="G2230" i="95" s="1"/>
  <c r="H2229" i="95"/>
  <c r="E2229" i="95"/>
  <c r="G2229" i="95" s="1"/>
  <c r="J2228" i="95"/>
  <c r="C2214" i="95"/>
  <c r="H2213" i="95"/>
  <c r="E2213" i="95"/>
  <c r="G2213" i="95" s="1"/>
  <c r="H2212" i="95"/>
  <c r="J2212" i="95" s="1"/>
  <c r="E2212" i="95"/>
  <c r="G2212" i="95" s="1"/>
  <c r="H2211" i="95"/>
  <c r="J2211" i="95" s="1"/>
  <c r="E2211" i="95"/>
  <c r="G2211" i="95" s="1"/>
  <c r="H2210" i="95"/>
  <c r="J2210" i="95" s="1"/>
  <c r="E2210" i="95"/>
  <c r="G2210" i="95" s="1"/>
  <c r="J2209" i="95"/>
  <c r="H2209" i="95"/>
  <c r="E2209" i="95"/>
  <c r="G2209" i="95" s="1"/>
  <c r="H2208" i="95"/>
  <c r="J2208" i="95" s="1"/>
  <c r="E2208" i="95"/>
  <c r="G2208" i="95" s="1"/>
  <c r="H2207" i="95"/>
  <c r="J2207" i="95" s="1"/>
  <c r="E2207" i="95"/>
  <c r="G2207" i="95" s="1"/>
  <c r="H2206" i="95"/>
  <c r="E2206" i="95"/>
  <c r="G2206" i="95" s="1"/>
  <c r="H2205" i="95"/>
  <c r="E2205" i="95"/>
  <c r="G2205" i="95" s="1"/>
  <c r="H2204" i="95"/>
  <c r="E2204" i="95"/>
  <c r="G2204" i="95" s="1"/>
  <c r="H2203" i="95"/>
  <c r="E2203" i="95"/>
  <c r="G2203" i="95" s="1"/>
  <c r="H2202" i="95"/>
  <c r="E2202" i="95"/>
  <c r="G2202" i="95" s="1"/>
  <c r="H2201" i="95"/>
  <c r="E2201" i="95"/>
  <c r="G2201" i="95" s="1"/>
  <c r="H2200" i="95"/>
  <c r="E2200" i="95"/>
  <c r="G2200" i="95" s="1"/>
  <c r="H2199" i="95"/>
  <c r="E2199" i="95"/>
  <c r="G2199" i="95" s="1"/>
  <c r="H2198" i="95"/>
  <c r="J2198" i="95" s="1"/>
  <c r="E2198" i="95"/>
  <c r="G2198" i="95" s="1"/>
  <c r="H2197" i="95"/>
  <c r="J2197" i="95" s="1"/>
  <c r="E2197" i="95"/>
  <c r="G2197" i="95" s="1"/>
  <c r="H2196" i="95"/>
  <c r="J2196" i="95" s="1"/>
  <c r="E2196" i="95"/>
  <c r="J2195" i="95"/>
  <c r="C2181" i="95"/>
  <c r="H2180" i="95"/>
  <c r="E2180" i="95"/>
  <c r="G2180" i="95" s="1"/>
  <c r="H2179" i="95"/>
  <c r="J2179" i="95" s="1"/>
  <c r="E2179" i="95"/>
  <c r="G2179" i="95" s="1"/>
  <c r="H2178" i="95"/>
  <c r="J2178" i="95" s="1"/>
  <c r="G2178" i="95"/>
  <c r="E2178" i="95"/>
  <c r="H2177" i="95"/>
  <c r="J2177" i="95" s="1"/>
  <c r="E2177" i="95"/>
  <c r="G2177" i="95" s="1"/>
  <c r="H2176" i="95"/>
  <c r="J2176" i="95" s="1"/>
  <c r="E2176" i="95"/>
  <c r="G2176" i="95" s="1"/>
  <c r="H2175" i="95"/>
  <c r="J2175" i="95" s="1"/>
  <c r="E2175" i="95"/>
  <c r="G2175" i="95" s="1"/>
  <c r="H2174" i="95"/>
  <c r="E2174" i="95"/>
  <c r="G2174" i="95" s="1"/>
  <c r="H2173" i="95"/>
  <c r="E2173" i="95"/>
  <c r="G2173" i="95" s="1"/>
  <c r="H2172" i="95"/>
  <c r="E2172" i="95"/>
  <c r="G2172" i="95" s="1"/>
  <c r="H2171" i="95"/>
  <c r="G2171" i="95"/>
  <c r="E2171" i="95"/>
  <c r="H2170" i="95"/>
  <c r="E2170" i="95"/>
  <c r="G2170" i="95" s="1"/>
  <c r="H2169" i="95"/>
  <c r="E2169" i="95"/>
  <c r="G2169" i="95" s="1"/>
  <c r="H2168" i="95"/>
  <c r="E2168" i="95"/>
  <c r="G2168" i="95" s="1"/>
  <c r="H2167" i="95"/>
  <c r="E2167" i="95"/>
  <c r="G2167" i="95" s="1"/>
  <c r="H2166" i="95"/>
  <c r="E2166" i="95"/>
  <c r="G2166" i="95" s="1"/>
  <c r="H2165" i="95"/>
  <c r="E2165" i="95"/>
  <c r="H2164" i="95"/>
  <c r="E2164" i="95"/>
  <c r="G2164" i="95" s="1"/>
  <c r="H2163" i="95"/>
  <c r="J2163" i="95" s="1"/>
  <c r="E2163" i="95"/>
  <c r="G2163" i="95" s="1"/>
  <c r="J2162" i="95"/>
  <c r="C2147" i="95"/>
  <c r="H2146" i="95"/>
  <c r="E2146" i="95"/>
  <c r="G2146" i="95" s="1"/>
  <c r="H2145" i="95"/>
  <c r="J2145" i="95" s="1"/>
  <c r="E2145" i="95"/>
  <c r="G2145" i="95" s="1"/>
  <c r="J2144" i="95"/>
  <c r="H2144" i="95"/>
  <c r="E2144" i="95"/>
  <c r="G2144" i="95" s="1"/>
  <c r="H2143" i="95"/>
  <c r="J2143" i="95" s="1"/>
  <c r="E2143" i="95"/>
  <c r="G2143" i="95" s="1"/>
  <c r="J2142" i="95"/>
  <c r="H2142" i="95"/>
  <c r="E2142" i="95"/>
  <c r="G2142" i="95" s="1"/>
  <c r="H2141" i="95"/>
  <c r="J2141" i="95" s="1"/>
  <c r="G2141" i="95"/>
  <c r="E2141" i="95"/>
  <c r="J2140" i="95"/>
  <c r="H2140" i="95"/>
  <c r="E2140" i="95"/>
  <c r="G2140" i="95" s="1"/>
  <c r="H2139" i="95"/>
  <c r="J2139" i="95" s="1"/>
  <c r="G2139" i="95"/>
  <c r="E2139" i="95"/>
  <c r="H2138" i="95"/>
  <c r="J2138" i="95" s="1"/>
  <c r="E2138" i="95"/>
  <c r="G2138" i="95" s="1"/>
  <c r="H2137" i="95"/>
  <c r="J2137" i="95" s="1"/>
  <c r="E2137" i="95"/>
  <c r="G2137" i="95" s="1"/>
  <c r="H2136" i="95"/>
  <c r="J2136" i="95" s="1"/>
  <c r="G2136" i="95"/>
  <c r="E2136" i="95"/>
  <c r="J2135" i="95"/>
  <c r="H2135" i="95"/>
  <c r="E2135" i="95"/>
  <c r="G2135" i="95" s="1"/>
  <c r="H2134" i="95"/>
  <c r="J2134" i="95" s="1"/>
  <c r="E2134" i="95"/>
  <c r="G2134" i="95" s="1"/>
  <c r="H2133" i="95"/>
  <c r="J2133" i="95" s="1"/>
  <c r="E2133" i="95"/>
  <c r="G2133" i="95" s="1"/>
  <c r="H2132" i="95"/>
  <c r="E2132" i="95"/>
  <c r="G2132" i="95" s="1"/>
  <c r="H2131" i="95"/>
  <c r="J2131" i="95" s="1"/>
  <c r="E2131" i="95"/>
  <c r="G2131" i="95" s="1"/>
  <c r="J2130" i="95"/>
  <c r="H2130" i="95"/>
  <c r="E2130" i="95"/>
  <c r="G2130" i="95" s="1"/>
  <c r="H2129" i="95"/>
  <c r="J2129" i="95" s="1"/>
  <c r="E2129" i="95"/>
  <c r="G2129" i="95" s="1"/>
  <c r="J2128" i="95"/>
  <c r="C2113" i="95"/>
  <c r="H2112" i="95"/>
  <c r="J2112" i="95" s="1"/>
  <c r="E2112" i="95"/>
  <c r="G2112" i="95" s="1"/>
  <c r="H2111" i="95"/>
  <c r="J2111" i="95" s="1"/>
  <c r="G2111" i="95"/>
  <c r="E2111" i="95"/>
  <c r="J2110" i="95"/>
  <c r="H2110" i="95"/>
  <c r="E2110" i="95"/>
  <c r="G2110" i="95" s="1"/>
  <c r="H2109" i="95"/>
  <c r="J2109" i="95" s="1"/>
  <c r="E2109" i="95"/>
  <c r="G2109" i="95" s="1"/>
  <c r="H2108" i="95"/>
  <c r="J2108" i="95" s="1"/>
  <c r="E2108" i="95"/>
  <c r="G2108" i="95" s="1"/>
  <c r="H2107" i="95"/>
  <c r="J2107" i="95" s="1"/>
  <c r="E2107" i="95"/>
  <c r="H2106" i="95"/>
  <c r="J2106" i="95" s="1"/>
  <c r="E2106" i="95"/>
  <c r="G2106" i="95" s="1"/>
  <c r="J2105" i="95"/>
  <c r="H2105" i="95"/>
  <c r="E2105" i="95"/>
  <c r="G2105" i="95" s="1"/>
  <c r="H2104" i="95"/>
  <c r="J2104" i="95" s="1"/>
  <c r="E2104" i="95"/>
  <c r="G2104" i="95" s="1"/>
  <c r="J2103" i="95"/>
  <c r="H2103" i="95"/>
  <c r="E2103" i="95"/>
  <c r="G2103" i="95" s="1"/>
  <c r="H2102" i="95"/>
  <c r="J2102" i="95" s="1"/>
  <c r="E2102" i="95"/>
  <c r="G2102" i="95" s="1"/>
  <c r="J2101" i="95"/>
  <c r="H2101" i="95"/>
  <c r="E2101" i="95"/>
  <c r="G2101" i="95" s="1"/>
  <c r="H2100" i="95"/>
  <c r="J2100" i="95" s="1"/>
  <c r="E2100" i="95"/>
  <c r="G2100" i="95" s="1"/>
  <c r="J2099" i="95"/>
  <c r="H2099" i="95"/>
  <c r="E2099" i="95"/>
  <c r="G2099" i="95" s="1"/>
  <c r="H2098" i="95"/>
  <c r="J2098" i="95" s="1"/>
  <c r="E2098" i="95"/>
  <c r="G2098" i="95" s="1"/>
  <c r="J2097" i="95"/>
  <c r="H2097" i="95"/>
  <c r="E2097" i="95"/>
  <c r="G2097" i="95" s="1"/>
  <c r="H2096" i="95"/>
  <c r="J2096" i="95" s="1"/>
  <c r="E2096" i="95"/>
  <c r="G2096" i="95" s="1"/>
  <c r="J2095" i="95"/>
  <c r="H2095" i="95"/>
  <c r="E2095" i="95"/>
  <c r="G2095" i="95" s="1"/>
  <c r="J2094" i="95"/>
  <c r="C2080" i="95"/>
  <c r="H2079" i="95"/>
  <c r="E2079" i="95"/>
  <c r="G2079" i="95" s="1"/>
  <c r="H2078" i="95"/>
  <c r="J2078" i="95" s="1"/>
  <c r="E2078" i="95"/>
  <c r="G2078" i="95" s="1"/>
  <c r="H2077" i="95"/>
  <c r="J2077" i="95" s="1"/>
  <c r="E2077" i="95"/>
  <c r="G2077" i="95" s="1"/>
  <c r="H2076" i="95"/>
  <c r="J2076" i="95" s="1"/>
  <c r="G2076" i="95"/>
  <c r="E2076" i="95"/>
  <c r="H2075" i="95"/>
  <c r="J2075" i="95" s="1"/>
  <c r="E2075" i="95"/>
  <c r="G2075" i="95" s="1"/>
  <c r="H2074" i="95"/>
  <c r="J2074" i="95" s="1"/>
  <c r="E2074" i="95"/>
  <c r="G2074" i="95" s="1"/>
  <c r="H2073" i="95"/>
  <c r="J2073" i="95" s="1"/>
  <c r="E2073" i="95"/>
  <c r="G2073" i="95" s="1"/>
  <c r="H2072" i="95"/>
  <c r="J2072" i="95" s="1"/>
  <c r="G2072" i="95"/>
  <c r="E2072" i="95"/>
  <c r="H2071" i="95"/>
  <c r="J2071" i="95" s="1"/>
  <c r="E2071" i="95"/>
  <c r="G2071" i="95" s="1"/>
  <c r="H2070" i="95"/>
  <c r="J2070" i="95" s="1"/>
  <c r="E2070" i="95"/>
  <c r="G2070" i="95" s="1"/>
  <c r="J2069" i="95"/>
  <c r="H2069" i="95"/>
  <c r="E2069" i="95"/>
  <c r="G2069" i="95" s="1"/>
  <c r="H2068" i="95"/>
  <c r="J2068" i="95" s="1"/>
  <c r="E2068" i="95"/>
  <c r="G2068" i="95" s="1"/>
  <c r="H2067" i="95"/>
  <c r="J2067" i="95" s="1"/>
  <c r="E2067" i="95"/>
  <c r="G2067" i="95" s="1"/>
  <c r="H2066" i="95"/>
  <c r="J2066" i="95" s="1"/>
  <c r="E2066" i="95"/>
  <c r="G2066" i="95" s="1"/>
  <c r="H2065" i="95"/>
  <c r="E2065" i="95"/>
  <c r="G2065" i="95" s="1"/>
  <c r="H2064" i="95"/>
  <c r="J2064" i="95" s="1"/>
  <c r="E2064" i="95"/>
  <c r="G2064" i="95" s="1"/>
  <c r="H2063" i="95"/>
  <c r="J2063" i="95" s="1"/>
  <c r="E2063" i="95"/>
  <c r="G2063" i="95" s="1"/>
  <c r="J2062" i="95"/>
  <c r="H2062" i="95"/>
  <c r="E2062" i="95"/>
  <c r="J2061" i="95"/>
  <c r="C2047" i="95"/>
  <c r="H2046" i="95"/>
  <c r="E2046" i="95"/>
  <c r="G2046" i="95" s="1"/>
  <c r="H2045" i="95"/>
  <c r="J2045" i="95" s="1"/>
  <c r="G2045" i="95"/>
  <c r="E2045" i="95"/>
  <c r="H2044" i="95"/>
  <c r="J2044" i="95" s="1"/>
  <c r="E2044" i="95"/>
  <c r="G2044" i="95" s="1"/>
  <c r="H2043" i="95"/>
  <c r="J2043" i="95" s="1"/>
  <c r="E2043" i="95"/>
  <c r="G2043" i="95" s="1"/>
  <c r="H2042" i="95"/>
  <c r="J2042" i="95" s="1"/>
  <c r="E2042" i="95"/>
  <c r="G2042" i="95" s="1"/>
  <c r="H2041" i="95"/>
  <c r="J2041" i="95" s="1"/>
  <c r="E2041" i="95"/>
  <c r="G2041" i="95" s="1"/>
  <c r="H2040" i="95"/>
  <c r="J2040" i="95" s="1"/>
  <c r="E2040" i="95"/>
  <c r="G2040" i="95" s="1"/>
  <c r="H2039" i="95"/>
  <c r="J2039" i="95" s="1"/>
  <c r="E2039" i="95"/>
  <c r="G2039" i="95" s="1"/>
  <c r="H2038" i="95"/>
  <c r="J2038" i="95" s="1"/>
  <c r="E2038" i="95"/>
  <c r="G2038" i="95" s="1"/>
  <c r="H2037" i="95"/>
  <c r="J2037" i="95" s="1"/>
  <c r="E2037" i="95"/>
  <c r="G2037" i="95" s="1"/>
  <c r="H2036" i="95"/>
  <c r="J2036" i="95" s="1"/>
  <c r="E2036" i="95"/>
  <c r="G2036" i="95" s="1"/>
  <c r="H2035" i="95"/>
  <c r="J2035" i="95" s="1"/>
  <c r="E2035" i="95"/>
  <c r="G2035" i="95" s="1"/>
  <c r="H2034" i="95"/>
  <c r="J2034" i="95" s="1"/>
  <c r="E2034" i="95"/>
  <c r="G2034" i="95" s="1"/>
  <c r="H2033" i="95"/>
  <c r="J2033" i="95" s="1"/>
  <c r="E2033" i="95"/>
  <c r="G2033" i="95" s="1"/>
  <c r="H2032" i="95"/>
  <c r="E2032" i="95"/>
  <c r="G2032" i="95" s="1"/>
  <c r="H2031" i="95"/>
  <c r="E2031" i="95"/>
  <c r="G2031" i="95" s="1"/>
  <c r="H2030" i="95"/>
  <c r="E2030" i="95"/>
  <c r="G2030" i="95" s="1"/>
  <c r="H2029" i="95"/>
  <c r="E2029" i="95"/>
  <c r="G2029" i="95" s="1"/>
  <c r="J2028" i="95"/>
  <c r="C2013" i="95"/>
  <c r="H2012" i="95"/>
  <c r="E2012" i="95"/>
  <c r="G2012" i="95" s="1"/>
  <c r="H2011" i="95"/>
  <c r="J2011" i="95" s="1"/>
  <c r="E2011" i="95"/>
  <c r="G2011" i="95" s="1"/>
  <c r="H2010" i="95"/>
  <c r="J2010" i="95" s="1"/>
  <c r="E2010" i="95"/>
  <c r="G2010" i="95" s="1"/>
  <c r="H2009" i="95"/>
  <c r="J2009" i="95" s="1"/>
  <c r="E2009" i="95"/>
  <c r="G2009" i="95" s="1"/>
  <c r="H2008" i="95"/>
  <c r="J2008" i="95" s="1"/>
  <c r="E2008" i="95"/>
  <c r="G2008" i="95" s="1"/>
  <c r="H2007" i="95"/>
  <c r="J2007" i="95" s="1"/>
  <c r="E2007" i="95"/>
  <c r="G2007" i="95" s="1"/>
  <c r="H2006" i="95"/>
  <c r="J2006" i="95" s="1"/>
  <c r="E2006" i="95"/>
  <c r="G2006" i="95" s="1"/>
  <c r="H2005" i="95"/>
  <c r="G2005" i="95"/>
  <c r="E2005" i="95"/>
  <c r="H2004" i="95"/>
  <c r="E2004" i="95"/>
  <c r="G2004" i="95" s="1"/>
  <c r="H2003" i="95"/>
  <c r="E2003" i="95"/>
  <c r="G2003" i="95" s="1"/>
  <c r="H2002" i="95"/>
  <c r="E2002" i="95"/>
  <c r="G2002" i="95" s="1"/>
  <c r="H2001" i="95"/>
  <c r="E2001" i="95"/>
  <c r="G2001" i="95" s="1"/>
  <c r="H2000" i="95"/>
  <c r="E2000" i="95"/>
  <c r="G2000" i="95" s="1"/>
  <c r="H1999" i="95"/>
  <c r="E1999" i="95"/>
  <c r="G1999" i="95" s="1"/>
  <c r="H1998" i="95"/>
  <c r="E1998" i="95"/>
  <c r="G1998" i="95" s="1"/>
  <c r="H1997" i="95"/>
  <c r="J1997" i="95" s="1"/>
  <c r="E1997" i="95"/>
  <c r="G1997" i="95" s="1"/>
  <c r="H1996" i="95"/>
  <c r="J1996" i="95" s="1"/>
  <c r="E1996" i="95"/>
  <c r="G1996" i="95" s="1"/>
  <c r="H1995" i="95"/>
  <c r="J1995" i="95" s="1"/>
  <c r="E1995" i="95"/>
  <c r="J1994" i="95"/>
  <c r="C1980" i="95"/>
  <c r="H1979" i="95"/>
  <c r="E1979" i="95"/>
  <c r="G1979" i="95" s="1"/>
  <c r="H1978" i="95"/>
  <c r="J1978" i="95" s="1"/>
  <c r="E1978" i="95"/>
  <c r="G1978" i="95" s="1"/>
  <c r="H1977" i="95"/>
  <c r="J1977" i="95" s="1"/>
  <c r="E1977" i="95"/>
  <c r="G1977" i="95" s="1"/>
  <c r="H1976" i="95"/>
  <c r="J1976" i="95" s="1"/>
  <c r="E1976" i="95"/>
  <c r="G1976" i="95" s="1"/>
  <c r="H1975" i="95"/>
  <c r="J1975" i="95" s="1"/>
  <c r="E1975" i="95"/>
  <c r="G1975" i="95" s="1"/>
  <c r="H1974" i="95"/>
  <c r="J1974" i="95" s="1"/>
  <c r="E1974" i="95"/>
  <c r="G1974" i="95" s="1"/>
  <c r="H1973" i="95"/>
  <c r="J1973" i="95" s="1"/>
  <c r="E1973" i="95"/>
  <c r="G1973" i="95" s="1"/>
  <c r="H1972" i="95"/>
  <c r="J1972" i="95" s="1"/>
  <c r="E1972" i="95"/>
  <c r="G1972" i="95" s="1"/>
  <c r="H1971" i="95"/>
  <c r="J1971" i="95" s="1"/>
  <c r="E1971" i="95"/>
  <c r="G1971" i="95" s="1"/>
  <c r="H1970" i="95"/>
  <c r="J1970" i="95" s="1"/>
  <c r="G1970" i="95"/>
  <c r="E1970" i="95"/>
  <c r="H1969" i="95"/>
  <c r="J1969" i="95" s="1"/>
  <c r="E1969" i="95"/>
  <c r="G1969" i="95" s="1"/>
  <c r="H1968" i="95"/>
  <c r="J1968" i="95" s="1"/>
  <c r="E1968" i="95"/>
  <c r="G1968" i="95" s="1"/>
  <c r="H1967" i="95"/>
  <c r="J1967" i="95" s="1"/>
  <c r="E1967" i="95"/>
  <c r="G1967" i="95" s="1"/>
  <c r="H1966" i="95"/>
  <c r="J1966" i="95" s="1"/>
  <c r="E1966" i="95"/>
  <c r="G1966" i="95" s="1"/>
  <c r="H1965" i="95"/>
  <c r="J1965" i="95" s="1"/>
  <c r="E1965" i="95"/>
  <c r="G1965" i="95" s="1"/>
  <c r="H1964" i="95"/>
  <c r="J1964" i="95" s="1"/>
  <c r="E1964" i="95"/>
  <c r="G1964" i="95" s="1"/>
  <c r="H1963" i="95"/>
  <c r="J1963" i="95" s="1"/>
  <c r="E1963" i="95"/>
  <c r="G1963" i="95" s="1"/>
  <c r="H1962" i="95"/>
  <c r="J1962" i="95" s="1"/>
  <c r="E1962" i="95"/>
  <c r="G1962" i="95" s="1"/>
  <c r="J1961" i="95"/>
  <c r="C1947" i="95"/>
  <c r="H1946" i="95"/>
  <c r="E1946" i="95"/>
  <c r="G1946" i="95" s="1"/>
  <c r="H1945" i="95"/>
  <c r="J1945" i="95" s="1"/>
  <c r="E1945" i="95"/>
  <c r="G1945" i="95" s="1"/>
  <c r="H1944" i="95"/>
  <c r="J1944" i="95" s="1"/>
  <c r="E1944" i="95"/>
  <c r="G1944" i="95" s="1"/>
  <c r="H1943" i="95"/>
  <c r="J1943" i="95" s="1"/>
  <c r="E1943" i="95"/>
  <c r="G1943" i="95" s="1"/>
  <c r="H1942" i="95"/>
  <c r="J1942" i="95" s="1"/>
  <c r="E1942" i="95"/>
  <c r="G1942" i="95" s="1"/>
  <c r="H1941" i="95"/>
  <c r="J1941" i="95" s="1"/>
  <c r="E1941" i="95"/>
  <c r="G1941" i="95" s="1"/>
  <c r="H1940" i="95"/>
  <c r="J1940" i="95" s="1"/>
  <c r="E1940" i="95"/>
  <c r="G1940" i="95" s="1"/>
  <c r="H1939" i="95"/>
  <c r="J1939" i="95" s="1"/>
  <c r="E1939" i="95"/>
  <c r="G1939" i="95" s="1"/>
  <c r="H1938" i="95"/>
  <c r="J1938" i="95" s="1"/>
  <c r="E1938" i="95"/>
  <c r="G1938" i="95" s="1"/>
  <c r="H1937" i="95"/>
  <c r="J1937" i="95" s="1"/>
  <c r="E1937" i="95"/>
  <c r="G1937" i="95" s="1"/>
  <c r="H1936" i="95"/>
  <c r="J1936" i="95" s="1"/>
  <c r="E1936" i="95"/>
  <c r="G1936" i="95" s="1"/>
  <c r="H1935" i="95"/>
  <c r="J1935" i="95" s="1"/>
  <c r="E1935" i="95"/>
  <c r="G1935" i="95" s="1"/>
  <c r="H1934" i="95"/>
  <c r="J1934" i="95" s="1"/>
  <c r="E1934" i="95"/>
  <c r="G1934" i="95" s="1"/>
  <c r="H1933" i="95"/>
  <c r="J1933" i="95" s="1"/>
  <c r="E1933" i="95"/>
  <c r="G1933" i="95" s="1"/>
  <c r="H1932" i="95"/>
  <c r="J1932" i="95" s="1"/>
  <c r="E1932" i="95"/>
  <c r="G1932" i="95" s="1"/>
  <c r="H1931" i="95"/>
  <c r="J1931" i="95" s="1"/>
  <c r="E1931" i="95"/>
  <c r="G1931" i="95" s="1"/>
  <c r="H1930" i="95"/>
  <c r="J1930" i="95" s="1"/>
  <c r="E1930" i="95"/>
  <c r="G1930" i="95" s="1"/>
  <c r="H1929" i="95"/>
  <c r="J1929" i="95" s="1"/>
  <c r="E1929" i="95"/>
  <c r="J1928" i="95"/>
  <c r="C1913" i="95"/>
  <c r="H1912" i="95"/>
  <c r="E1912" i="95"/>
  <c r="G1912" i="95" s="1"/>
  <c r="H1911" i="95"/>
  <c r="J1911" i="95" s="1"/>
  <c r="E1911" i="95"/>
  <c r="G1911" i="95" s="1"/>
  <c r="H1910" i="95"/>
  <c r="J1910" i="95" s="1"/>
  <c r="E1910" i="95"/>
  <c r="G1910" i="95" s="1"/>
  <c r="H1909" i="95"/>
  <c r="J1909" i="95" s="1"/>
  <c r="E1909" i="95"/>
  <c r="G1909" i="95" s="1"/>
  <c r="H1908" i="95"/>
  <c r="J1908" i="95" s="1"/>
  <c r="E1908" i="95"/>
  <c r="G1908" i="95" s="1"/>
  <c r="H1907" i="95"/>
  <c r="J1907" i="95" s="1"/>
  <c r="E1907" i="95"/>
  <c r="G1907" i="95" s="1"/>
  <c r="H1906" i="95"/>
  <c r="J1906" i="95" s="1"/>
  <c r="E1906" i="95"/>
  <c r="G1906" i="95" s="1"/>
  <c r="H1905" i="95"/>
  <c r="J1905" i="95" s="1"/>
  <c r="E1905" i="95"/>
  <c r="G1905" i="95" s="1"/>
  <c r="H1904" i="95"/>
  <c r="J1904" i="95" s="1"/>
  <c r="E1904" i="95"/>
  <c r="G1904" i="95" s="1"/>
  <c r="H1903" i="95"/>
  <c r="J1903" i="95" s="1"/>
  <c r="E1903" i="95"/>
  <c r="G1903" i="95" s="1"/>
  <c r="H1902" i="95"/>
  <c r="J1902" i="95" s="1"/>
  <c r="E1902" i="95"/>
  <c r="G1902" i="95" s="1"/>
  <c r="H1901" i="95"/>
  <c r="E1901" i="95"/>
  <c r="G1901" i="95" s="1"/>
  <c r="H1900" i="95"/>
  <c r="E1900" i="95"/>
  <c r="G1900" i="95" s="1"/>
  <c r="H1899" i="95"/>
  <c r="E1899" i="95"/>
  <c r="G1899" i="95" s="1"/>
  <c r="H1898" i="95"/>
  <c r="E1898" i="95"/>
  <c r="G1898" i="95" s="1"/>
  <c r="H1897" i="95"/>
  <c r="E1897" i="95"/>
  <c r="G1897" i="95" s="1"/>
  <c r="H1896" i="95"/>
  <c r="J1896" i="95" s="1"/>
  <c r="E1896" i="95"/>
  <c r="G1896" i="95" s="1"/>
  <c r="H1895" i="95"/>
  <c r="J1895" i="95" s="1"/>
  <c r="E1895" i="95"/>
  <c r="J1894" i="95"/>
  <c r="C1880" i="95"/>
  <c r="H1879" i="95"/>
  <c r="E1879" i="95"/>
  <c r="G1879" i="95" s="1"/>
  <c r="J1878" i="95"/>
  <c r="H1878" i="95"/>
  <c r="G1878" i="95"/>
  <c r="E1878" i="95"/>
  <c r="H1877" i="95"/>
  <c r="J1877" i="95" s="1"/>
  <c r="E1877" i="95"/>
  <c r="G1877" i="95" s="1"/>
  <c r="H1876" i="95"/>
  <c r="J1876" i="95" s="1"/>
  <c r="G1876" i="95"/>
  <c r="E1876" i="95"/>
  <c r="J1875" i="95"/>
  <c r="H1875" i="95"/>
  <c r="E1875" i="95"/>
  <c r="G1875" i="95" s="1"/>
  <c r="H1874" i="95"/>
  <c r="J1874" i="95" s="1"/>
  <c r="E1874" i="95"/>
  <c r="G1874" i="95" s="1"/>
  <c r="H1873" i="95"/>
  <c r="J1873" i="95" s="1"/>
  <c r="E1873" i="95"/>
  <c r="G1873" i="95" s="1"/>
  <c r="H1872" i="95"/>
  <c r="J1872" i="95" s="1"/>
  <c r="E1872" i="95"/>
  <c r="G1872" i="95" s="1"/>
  <c r="H1871" i="95"/>
  <c r="E1871" i="95"/>
  <c r="G1871" i="95" s="1"/>
  <c r="H1870" i="95"/>
  <c r="G1870" i="95"/>
  <c r="E1870" i="95"/>
  <c r="H1869" i="95"/>
  <c r="E1869" i="95"/>
  <c r="G1869" i="95" s="1"/>
  <c r="H1868" i="95"/>
  <c r="E1868" i="95"/>
  <c r="G1868" i="95" s="1"/>
  <c r="H1867" i="95"/>
  <c r="E1867" i="95"/>
  <c r="G1867" i="95" s="1"/>
  <c r="H1866" i="95"/>
  <c r="E1866" i="95"/>
  <c r="G1866" i="95" s="1"/>
  <c r="H1865" i="95"/>
  <c r="E1865" i="95"/>
  <c r="G1865" i="95" s="1"/>
  <c r="H1864" i="95"/>
  <c r="E1864" i="95"/>
  <c r="G1864" i="95" s="1"/>
  <c r="H1863" i="95"/>
  <c r="J1863" i="95" s="1"/>
  <c r="E1863" i="95"/>
  <c r="G1863" i="95" s="1"/>
  <c r="J1862" i="95"/>
  <c r="H1862" i="95"/>
  <c r="E1862" i="95"/>
  <c r="G1862" i="95" s="1"/>
  <c r="J1861" i="95"/>
  <c r="C1846" i="95"/>
  <c r="H1845" i="95"/>
  <c r="E1845" i="95"/>
  <c r="G1845" i="95" s="1"/>
  <c r="H1844" i="95"/>
  <c r="J1844" i="95" s="1"/>
  <c r="E1844" i="95"/>
  <c r="G1844" i="95" s="1"/>
  <c r="H1843" i="95"/>
  <c r="J1843" i="95" s="1"/>
  <c r="G1843" i="95"/>
  <c r="E1843" i="95"/>
  <c r="H1842" i="95"/>
  <c r="J1842" i="95" s="1"/>
  <c r="E1842" i="95"/>
  <c r="G1842" i="95" s="1"/>
  <c r="H1841" i="95"/>
  <c r="J1841" i="95" s="1"/>
  <c r="E1841" i="95"/>
  <c r="G1841" i="95" s="1"/>
  <c r="H1840" i="95"/>
  <c r="J1840" i="95" s="1"/>
  <c r="E1840" i="95"/>
  <c r="G1840" i="95" s="1"/>
  <c r="H1839" i="95"/>
  <c r="J1839" i="95" s="1"/>
  <c r="E1839" i="95"/>
  <c r="G1839" i="95" s="1"/>
  <c r="H1838" i="95"/>
  <c r="J1838" i="95" s="1"/>
  <c r="G1838" i="95"/>
  <c r="E1838" i="95"/>
  <c r="J1837" i="95"/>
  <c r="H1837" i="95"/>
  <c r="E1837" i="95"/>
  <c r="G1837" i="95" s="1"/>
  <c r="H1836" i="95"/>
  <c r="J1836" i="95" s="1"/>
  <c r="E1836" i="95"/>
  <c r="G1836" i="95" s="1"/>
  <c r="J1835" i="95"/>
  <c r="H1835" i="95"/>
  <c r="G1835" i="95"/>
  <c r="E1835" i="95"/>
  <c r="H1834" i="95"/>
  <c r="J1834" i="95" s="1"/>
  <c r="E1834" i="95"/>
  <c r="G1834" i="95" s="1"/>
  <c r="H1833" i="95"/>
  <c r="J1833" i="95" s="1"/>
  <c r="E1833" i="95"/>
  <c r="G1833" i="95" s="1"/>
  <c r="H1832" i="95"/>
  <c r="J1832" i="95" s="1"/>
  <c r="E1832" i="95"/>
  <c r="G1832" i="95" s="1"/>
  <c r="H1831" i="95"/>
  <c r="E1831" i="95"/>
  <c r="G1831" i="95" s="1"/>
  <c r="H1830" i="95"/>
  <c r="J1830" i="95" s="1"/>
  <c r="E1830" i="95"/>
  <c r="G1830" i="95" s="1"/>
  <c r="H1829" i="95"/>
  <c r="J1829" i="95" s="1"/>
  <c r="E1829" i="95"/>
  <c r="G1829" i="95" s="1"/>
  <c r="J1828" i="95"/>
  <c r="H1828" i="95"/>
  <c r="E1828" i="95"/>
  <c r="G1828" i="95" s="1"/>
  <c r="J1827" i="95"/>
  <c r="C1813" i="95"/>
  <c r="H1812" i="95"/>
  <c r="E1812" i="95"/>
  <c r="G1812" i="95" s="1"/>
  <c r="H1811" i="95"/>
  <c r="J1811" i="95" s="1"/>
  <c r="G1811" i="95"/>
  <c r="E1811" i="95"/>
  <c r="H1810" i="95"/>
  <c r="J1810" i="95" s="1"/>
  <c r="E1810" i="95"/>
  <c r="G1810" i="95" s="1"/>
  <c r="H1809" i="95"/>
  <c r="J1809" i="95" s="1"/>
  <c r="E1809" i="95"/>
  <c r="G1809" i="95" s="1"/>
  <c r="H1808" i="95"/>
  <c r="J1808" i="95" s="1"/>
  <c r="E1808" i="95"/>
  <c r="G1808" i="95" s="1"/>
  <c r="H1807" i="95"/>
  <c r="J1807" i="95" s="1"/>
  <c r="E1807" i="95"/>
  <c r="G1807" i="95" s="1"/>
  <c r="H1806" i="95"/>
  <c r="J1806" i="95" s="1"/>
  <c r="E1806" i="95"/>
  <c r="G1806" i="95" s="1"/>
  <c r="H1805" i="95"/>
  <c r="J1805" i="95" s="1"/>
  <c r="E1805" i="95"/>
  <c r="G1805" i="95" s="1"/>
  <c r="H1804" i="95"/>
  <c r="J1804" i="95" s="1"/>
  <c r="E1804" i="95"/>
  <c r="G1804" i="95" s="1"/>
  <c r="H1803" i="95"/>
  <c r="J1803" i="95" s="1"/>
  <c r="E1803" i="95"/>
  <c r="G1803" i="95" s="1"/>
  <c r="H1802" i="95"/>
  <c r="J1802" i="95" s="1"/>
  <c r="E1802" i="95"/>
  <c r="G1802" i="95" s="1"/>
  <c r="H1801" i="95"/>
  <c r="J1801" i="95" s="1"/>
  <c r="E1801" i="95"/>
  <c r="G1801" i="95" s="1"/>
  <c r="H1800" i="95"/>
  <c r="J1800" i="95" s="1"/>
  <c r="E1800" i="95"/>
  <c r="G1800" i="95" s="1"/>
  <c r="H1799" i="95"/>
  <c r="J1799" i="95" s="1"/>
  <c r="E1799" i="95"/>
  <c r="G1799" i="95" s="1"/>
  <c r="H1798" i="95"/>
  <c r="E1798" i="95"/>
  <c r="G1798" i="95" s="1"/>
  <c r="H1797" i="95"/>
  <c r="J1797" i="95" s="1"/>
  <c r="E1797" i="95"/>
  <c r="H1796" i="95"/>
  <c r="J1796" i="95" s="1"/>
  <c r="E1796" i="95"/>
  <c r="G1796" i="95" s="1"/>
  <c r="H1795" i="95"/>
  <c r="J1795" i="95" s="1"/>
  <c r="E1795" i="95"/>
  <c r="G1795" i="95" s="1"/>
  <c r="J1794" i="95"/>
  <c r="C1781" i="95"/>
  <c r="H1780" i="95"/>
  <c r="E1780" i="95"/>
  <c r="G1780" i="95" s="1"/>
  <c r="H1779" i="95"/>
  <c r="J1779" i="95" s="1"/>
  <c r="E1779" i="95"/>
  <c r="G1779" i="95" s="1"/>
  <c r="H1778" i="95"/>
  <c r="J1778" i="95" s="1"/>
  <c r="E1778" i="95"/>
  <c r="G1778" i="95" s="1"/>
  <c r="H1777" i="95"/>
  <c r="J1777" i="95" s="1"/>
  <c r="E1777" i="95"/>
  <c r="G1777" i="95" s="1"/>
  <c r="H1776" i="95"/>
  <c r="J1776" i="95" s="1"/>
  <c r="E1776" i="95"/>
  <c r="G1776" i="95" s="1"/>
  <c r="H1775" i="95"/>
  <c r="E1775" i="95"/>
  <c r="G1775" i="95" s="1"/>
  <c r="H1774" i="95"/>
  <c r="E1774" i="95"/>
  <c r="G1774" i="95" s="1"/>
  <c r="H1773" i="95"/>
  <c r="E1773" i="95"/>
  <c r="G1773" i="95" s="1"/>
  <c r="H1772" i="95"/>
  <c r="G1772" i="95"/>
  <c r="E1772" i="95"/>
  <c r="H1771" i="95"/>
  <c r="E1771" i="95"/>
  <c r="G1771" i="95" s="1"/>
  <c r="H1770" i="95"/>
  <c r="E1770" i="95"/>
  <c r="G1770" i="95" s="1"/>
  <c r="H1769" i="95"/>
  <c r="E1769" i="95"/>
  <c r="G1769" i="95" s="1"/>
  <c r="H1768" i="95"/>
  <c r="E1768" i="95"/>
  <c r="G1768" i="95" s="1"/>
  <c r="H1767" i="95"/>
  <c r="E1767" i="95"/>
  <c r="G1767" i="95" s="1"/>
  <c r="H1766" i="95"/>
  <c r="E1766" i="95"/>
  <c r="G1766" i="95" s="1"/>
  <c r="H1765" i="95"/>
  <c r="J1765" i="95" s="1"/>
  <c r="G1765" i="95"/>
  <c r="E1765" i="95"/>
  <c r="J1764" i="95"/>
  <c r="H1764" i="95"/>
  <c r="E1764" i="95"/>
  <c r="G1764" i="95" s="1"/>
  <c r="H1763" i="95"/>
  <c r="J1763" i="95" s="1"/>
  <c r="E1763" i="95"/>
  <c r="G1763" i="95" s="1"/>
  <c r="J1762" i="95"/>
  <c r="J1780" i="95" s="1"/>
  <c r="C1748" i="95"/>
  <c r="H1747" i="95"/>
  <c r="E1747" i="95"/>
  <c r="G1747" i="95" s="1"/>
  <c r="H1746" i="95"/>
  <c r="J1746" i="95" s="1"/>
  <c r="E1746" i="95"/>
  <c r="G1746" i="95" s="1"/>
  <c r="H1745" i="95"/>
  <c r="J1745" i="95" s="1"/>
  <c r="G1745" i="95"/>
  <c r="E1745" i="95"/>
  <c r="H1744" i="95"/>
  <c r="J1744" i="95" s="1"/>
  <c r="E1744" i="95"/>
  <c r="G1744" i="95" s="1"/>
  <c r="J1743" i="95"/>
  <c r="H1743" i="95"/>
  <c r="E1743" i="95"/>
  <c r="G1743" i="95" s="1"/>
  <c r="J1742" i="95"/>
  <c r="H1742" i="95"/>
  <c r="E1742" i="95"/>
  <c r="G1742" i="95" s="1"/>
  <c r="H1741" i="95"/>
  <c r="J1741" i="95" s="1"/>
  <c r="E1741" i="95"/>
  <c r="G1741" i="95" s="1"/>
  <c r="H1740" i="95"/>
  <c r="J1740" i="95" s="1"/>
  <c r="E1740" i="95"/>
  <c r="G1740" i="95" s="1"/>
  <c r="H1739" i="95"/>
  <c r="J1739" i="95" s="1"/>
  <c r="E1739" i="95"/>
  <c r="G1739" i="95" s="1"/>
  <c r="H1738" i="95"/>
  <c r="J1738" i="95" s="1"/>
  <c r="E1738" i="95"/>
  <c r="G1738" i="95" s="1"/>
  <c r="H1737" i="95"/>
  <c r="J1737" i="95" s="1"/>
  <c r="E1737" i="95"/>
  <c r="G1737" i="95" s="1"/>
  <c r="H1736" i="95"/>
  <c r="J1736" i="95" s="1"/>
  <c r="E1736" i="95"/>
  <c r="G1736" i="95" s="1"/>
  <c r="H1735" i="95"/>
  <c r="J1735" i="95" s="1"/>
  <c r="E1735" i="95"/>
  <c r="G1735" i="95" s="1"/>
  <c r="H1734" i="95"/>
  <c r="J1734" i="95" s="1"/>
  <c r="E1734" i="95"/>
  <c r="G1734" i="95" s="1"/>
  <c r="H1733" i="95"/>
  <c r="E1733" i="95"/>
  <c r="G1733" i="95" s="1"/>
  <c r="H1732" i="95"/>
  <c r="J1732" i="95" s="1"/>
  <c r="E1732" i="95"/>
  <c r="G1732" i="95" s="1"/>
  <c r="H1731" i="95"/>
  <c r="J1731" i="95" s="1"/>
  <c r="E1731" i="95"/>
  <c r="G1731" i="95" s="1"/>
  <c r="H1730" i="95"/>
  <c r="J1730" i="95" s="1"/>
  <c r="E1730" i="95"/>
  <c r="J1729" i="95"/>
  <c r="C1716" i="95"/>
  <c r="H1715" i="95"/>
  <c r="E1715" i="95"/>
  <c r="G1715" i="95" s="1"/>
  <c r="H1714" i="95"/>
  <c r="J1714" i="95" s="1"/>
  <c r="E1714" i="95"/>
  <c r="G1714" i="95" s="1"/>
  <c r="H1713" i="95"/>
  <c r="J1713" i="95" s="1"/>
  <c r="E1713" i="95"/>
  <c r="G1713" i="95" s="1"/>
  <c r="H1712" i="95"/>
  <c r="J1712" i="95" s="1"/>
  <c r="E1712" i="95"/>
  <c r="G1712" i="95" s="1"/>
  <c r="H1711" i="95"/>
  <c r="E1711" i="95"/>
  <c r="G1711" i="95" s="1"/>
  <c r="H1710" i="95"/>
  <c r="E1710" i="95"/>
  <c r="G1710" i="95" s="1"/>
  <c r="H1709" i="95"/>
  <c r="E1709" i="95"/>
  <c r="G1709" i="95" s="1"/>
  <c r="H1708" i="95"/>
  <c r="E1708" i="95"/>
  <c r="G1708" i="95" s="1"/>
  <c r="H1707" i="95"/>
  <c r="E1707" i="95"/>
  <c r="G1707" i="95" s="1"/>
  <c r="H1706" i="95"/>
  <c r="E1706" i="95"/>
  <c r="G1706" i="95" s="1"/>
  <c r="H1705" i="95"/>
  <c r="E1705" i="95"/>
  <c r="G1705" i="95" s="1"/>
  <c r="H1704" i="95"/>
  <c r="E1704" i="95"/>
  <c r="G1704" i="95" s="1"/>
  <c r="H1703" i="95"/>
  <c r="E1703" i="95"/>
  <c r="G1703" i="95" s="1"/>
  <c r="H1702" i="95"/>
  <c r="E1702" i="95"/>
  <c r="G1702" i="95" s="1"/>
  <c r="H1701" i="95"/>
  <c r="E1701" i="95"/>
  <c r="G1701" i="95" s="1"/>
  <c r="H1700" i="95"/>
  <c r="E1700" i="95"/>
  <c r="G1700" i="95" s="1"/>
  <c r="H1699" i="95"/>
  <c r="J1699" i="95" s="1"/>
  <c r="E1699" i="95"/>
  <c r="G1699" i="95" s="1"/>
  <c r="H1698" i="95"/>
  <c r="J1698" i="95" s="1"/>
  <c r="E1698" i="95"/>
  <c r="J1697" i="95"/>
  <c r="C1684" i="95"/>
  <c r="H1683" i="95"/>
  <c r="E1683" i="95"/>
  <c r="G1683" i="95" s="1"/>
  <c r="H1682" i="95"/>
  <c r="J1682" i="95" s="1"/>
  <c r="E1682" i="95"/>
  <c r="G1682" i="95" s="1"/>
  <c r="H1681" i="95"/>
  <c r="J1681" i="95" s="1"/>
  <c r="E1681" i="95"/>
  <c r="G1681" i="95" s="1"/>
  <c r="H1680" i="95"/>
  <c r="J1680" i="95" s="1"/>
  <c r="E1680" i="95"/>
  <c r="G1680" i="95" s="1"/>
  <c r="H1679" i="95"/>
  <c r="J1679" i="95" s="1"/>
  <c r="E1679" i="95"/>
  <c r="G1679" i="95" s="1"/>
  <c r="H1678" i="95"/>
  <c r="J1678" i="95" s="1"/>
  <c r="E1678" i="95"/>
  <c r="G1678" i="95" s="1"/>
  <c r="H1677" i="95"/>
  <c r="J1677" i="95" s="1"/>
  <c r="G1677" i="95"/>
  <c r="E1677" i="95"/>
  <c r="H1676" i="95"/>
  <c r="J1676" i="95" s="1"/>
  <c r="E1676" i="95"/>
  <c r="G1676" i="95" s="1"/>
  <c r="H1675" i="95"/>
  <c r="J1675" i="95" s="1"/>
  <c r="G1675" i="95"/>
  <c r="E1675" i="95"/>
  <c r="H1674" i="95"/>
  <c r="J1674" i="95" s="1"/>
  <c r="E1674" i="95"/>
  <c r="G1674" i="95" s="1"/>
  <c r="H1673" i="95"/>
  <c r="J1673" i="95" s="1"/>
  <c r="E1673" i="95"/>
  <c r="G1673" i="95" s="1"/>
  <c r="H1672" i="95"/>
  <c r="J1672" i="95" s="1"/>
  <c r="E1672" i="95"/>
  <c r="G1672" i="95" s="1"/>
  <c r="H1671" i="95"/>
  <c r="J1671" i="95" s="1"/>
  <c r="G1671" i="95"/>
  <c r="E1671" i="95"/>
  <c r="H1670" i="95"/>
  <c r="J1670" i="95" s="1"/>
  <c r="E1670" i="95"/>
  <c r="G1670" i="95" s="1"/>
  <c r="H1669" i="95"/>
  <c r="J1669" i="95" s="1"/>
  <c r="E1669" i="95"/>
  <c r="G1669" i="95" s="1"/>
  <c r="H1668" i="95"/>
  <c r="J1668" i="95" s="1"/>
  <c r="E1668" i="95"/>
  <c r="G1668" i="95" s="1"/>
  <c r="H1667" i="95"/>
  <c r="J1667" i="95" s="1"/>
  <c r="E1667" i="95"/>
  <c r="G1667" i="95" s="1"/>
  <c r="H1666" i="95"/>
  <c r="J1666" i="95" s="1"/>
  <c r="E1666" i="95"/>
  <c r="G1666" i="95" s="1"/>
  <c r="J1665" i="95"/>
  <c r="C1651" i="95"/>
  <c r="H1650" i="95"/>
  <c r="E1650" i="95"/>
  <c r="G1650" i="95" s="1"/>
  <c r="H1649" i="95"/>
  <c r="J1649" i="95" s="1"/>
  <c r="E1649" i="95"/>
  <c r="G1649" i="95" s="1"/>
  <c r="H1648" i="95"/>
  <c r="J1648" i="95" s="1"/>
  <c r="E1648" i="95"/>
  <c r="G1648" i="95" s="1"/>
  <c r="H1647" i="95"/>
  <c r="J1647" i="95" s="1"/>
  <c r="E1647" i="95"/>
  <c r="G1647" i="95" s="1"/>
  <c r="J1646" i="95"/>
  <c r="H1646" i="95"/>
  <c r="E1646" i="95"/>
  <c r="G1646" i="95" s="1"/>
  <c r="H1645" i="95"/>
  <c r="E1645" i="95"/>
  <c r="G1645" i="95" s="1"/>
  <c r="H1644" i="95"/>
  <c r="E1644" i="95"/>
  <c r="G1644" i="95" s="1"/>
  <c r="H1643" i="95"/>
  <c r="E1643" i="95"/>
  <c r="G1643" i="95" s="1"/>
  <c r="H1642" i="95"/>
  <c r="E1642" i="95"/>
  <c r="G1642" i="95" s="1"/>
  <c r="H1641" i="95"/>
  <c r="E1641" i="95"/>
  <c r="G1641" i="95" s="1"/>
  <c r="H1640" i="95"/>
  <c r="G1640" i="95"/>
  <c r="E1640" i="95"/>
  <c r="H1639" i="95"/>
  <c r="E1639" i="95"/>
  <c r="G1639" i="95" s="1"/>
  <c r="H1638" i="95"/>
  <c r="E1638" i="95"/>
  <c r="G1638" i="95" s="1"/>
  <c r="H1637" i="95"/>
  <c r="E1637" i="95"/>
  <c r="G1637" i="95" s="1"/>
  <c r="H1636" i="95"/>
  <c r="G1636" i="95"/>
  <c r="E1636" i="95"/>
  <c r="H1635" i="95"/>
  <c r="E1635" i="95"/>
  <c r="G1635" i="95" s="1"/>
  <c r="H1634" i="95"/>
  <c r="E1634" i="95"/>
  <c r="G1634" i="95" s="1"/>
  <c r="H1633" i="95"/>
  <c r="J1633" i="95" s="1"/>
  <c r="E1633" i="95"/>
  <c r="J1632" i="95"/>
  <c r="C1618" i="95"/>
  <c r="H1617" i="95"/>
  <c r="E1617" i="95"/>
  <c r="G1617" i="95" s="1"/>
  <c r="H1616" i="95"/>
  <c r="J1616" i="95" s="1"/>
  <c r="E1616" i="95"/>
  <c r="G1616" i="95" s="1"/>
  <c r="H1615" i="95"/>
  <c r="J1615" i="95" s="1"/>
  <c r="E1615" i="95"/>
  <c r="G1615" i="95" s="1"/>
  <c r="H1614" i="95"/>
  <c r="J1614" i="95" s="1"/>
  <c r="E1614" i="95"/>
  <c r="G1614" i="95" s="1"/>
  <c r="H1613" i="95"/>
  <c r="J1613" i="95" s="1"/>
  <c r="E1613" i="95"/>
  <c r="G1613" i="95" s="1"/>
  <c r="H1612" i="95"/>
  <c r="J1612" i="95" s="1"/>
  <c r="E1612" i="95"/>
  <c r="G1612" i="95" s="1"/>
  <c r="H1611" i="95"/>
  <c r="J1611" i="95" s="1"/>
  <c r="E1611" i="95"/>
  <c r="G1611" i="95" s="1"/>
  <c r="H1610" i="95"/>
  <c r="E1610" i="95"/>
  <c r="G1610" i="95" s="1"/>
  <c r="H1609" i="95"/>
  <c r="E1609" i="95"/>
  <c r="G1609" i="95" s="1"/>
  <c r="H1608" i="95"/>
  <c r="G1608" i="95"/>
  <c r="E1608" i="95"/>
  <c r="H1607" i="95"/>
  <c r="E1607" i="95"/>
  <c r="G1607" i="95" s="1"/>
  <c r="H1606" i="95"/>
  <c r="E1606" i="95"/>
  <c r="G1606" i="95" s="1"/>
  <c r="H1605" i="95"/>
  <c r="E1605" i="95"/>
  <c r="G1605" i="95" s="1"/>
  <c r="H1604" i="95"/>
  <c r="G1604" i="95"/>
  <c r="E1604" i="95"/>
  <c r="H1603" i="95"/>
  <c r="E1603" i="95"/>
  <c r="G1603" i="95" s="1"/>
  <c r="H1602" i="95"/>
  <c r="E1602" i="95"/>
  <c r="H1601" i="95"/>
  <c r="E1601" i="95"/>
  <c r="G1601" i="95" s="1"/>
  <c r="H1600" i="95"/>
  <c r="J1600" i="95" s="1"/>
  <c r="E1600" i="95"/>
  <c r="G1600" i="95" s="1"/>
  <c r="J1599" i="95"/>
  <c r="C1585" i="95"/>
  <c r="H1584" i="95"/>
  <c r="E1584" i="95"/>
  <c r="G1584" i="95" s="1"/>
  <c r="H1583" i="95"/>
  <c r="J1583" i="95" s="1"/>
  <c r="E1583" i="95"/>
  <c r="G1583" i="95" s="1"/>
  <c r="H1582" i="95"/>
  <c r="J1582" i="95" s="1"/>
  <c r="E1582" i="95"/>
  <c r="G1582" i="95" s="1"/>
  <c r="H1581" i="95"/>
  <c r="J1581" i="95" s="1"/>
  <c r="E1581" i="95"/>
  <c r="G1581" i="95" s="1"/>
  <c r="H1580" i="95"/>
  <c r="J1580" i="95" s="1"/>
  <c r="E1580" i="95"/>
  <c r="G1580" i="95" s="1"/>
  <c r="H1579" i="95"/>
  <c r="J1579" i="95" s="1"/>
  <c r="E1579" i="95"/>
  <c r="G1579" i="95" s="1"/>
  <c r="H1578" i="95"/>
  <c r="J1578" i="95" s="1"/>
  <c r="E1578" i="95"/>
  <c r="G1578" i="95" s="1"/>
  <c r="H1577" i="95"/>
  <c r="J1577" i="95" s="1"/>
  <c r="E1577" i="95"/>
  <c r="G1577" i="95" s="1"/>
  <c r="H1576" i="95"/>
  <c r="J1576" i="95" s="1"/>
  <c r="G1576" i="95"/>
  <c r="E1576" i="95"/>
  <c r="H1575" i="95"/>
  <c r="J1575" i="95" s="1"/>
  <c r="E1575" i="95"/>
  <c r="G1575" i="95" s="1"/>
  <c r="H1574" i="95"/>
  <c r="J1574" i="95" s="1"/>
  <c r="E1574" i="95"/>
  <c r="G1574" i="95" s="1"/>
  <c r="H1573" i="95"/>
  <c r="J1573" i="95" s="1"/>
  <c r="E1573" i="95"/>
  <c r="G1573" i="95" s="1"/>
  <c r="H1572" i="95"/>
  <c r="J1572" i="95" s="1"/>
  <c r="G1572" i="95"/>
  <c r="E1572" i="95"/>
  <c r="H1571" i="95"/>
  <c r="J1571" i="95" s="1"/>
  <c r="E1571" i="95"/>
  <c r="G1571" i="95" s="1"/>
  <c r="H1570" i="95"/>
  <c r="J1570" i="95" s="1"/>
  <c r="E1570" i="95"/>
  <c r="G1570" i="95" s="1"/>
  <c r="H1569" i="95"/>
  <c r="J1569" i="95" s="1"/>
  <c r="G1569" i="95"/>
  <c r="E1569" i="95"/>
  <c r="H1568" i="95"/>
  <c r="J1568" i="95" s="1"/>
  <c r="E1568" i="95"/>
  <c r="G1568" i="95" s="1"/>
  <c r="H1567" i="95"/>
  <c r="J1567" i="95" s="1"/>
  <c r="E1567" i="95"/>
  <c r="J1566" i="95"/>
  <c r="C1552" i="95"/>
  <c r="H1551" i="95"/>
  <c r="E1551" i="95"/>
  <c r="G1551" i="95" s="1"/>
  <c r="H1550" i="95"/>
  <c r="J1550" i="95" s="1"/>
  <c r="E1550" i="95"/>
  <c r="G1550" i="95" s="1"/>
  <c r="H1549" i="95"/>
  <c r="J1549" i="95" s="1"/>
  <c r="E1549" i="95"/>
  <c r="G1549" i="95" s="1"/>
  <c r="H1548" i="95"/>
  <c r="J1548" i="95" s="1"/>
  <c r="E1548" i="95"/>
  <c r="G1548" i="95" s="1"/>
  <c r="H1547" i="95"/>
  <c r="J1547" i="95" s="1"/>
  <c r="E1547" i="95"/>
  <c r="G1547" i="95" s="1"/>
  <c r="H1546" i="95"/>
  <c r="J1546" i="95" s="1"/>
  <c r="E1546" i="95"/>
  <c r="G1546" i="95" s="1"/>
  <c r="H1545" i="95"/>
  <c r="J1545" i="95" s="1"/>
  <c r="E1545" i="95"/>
  <c r="G1545" i="95" s="1"/>
  <c r="H1544" i="95"/>
  <c r="J1544" i="95" s="1"/>
  <c r="E1544" i="95"/>
  <c r="G1544" i="95" s="1"/>
  <c r="H1543" i="95"/>
  <c r="J1543" i="95" s="1"/>
  <c r="E1543" i="95"/>
  <c r="G1543" i="95" s="1"/>
  <c r="H1542" i="95"/>
  <c r="J1542" i="95" s="1"/>
  <c r="E1542" i="95"/>
  <c r="G1542" i="95" s="1"/>
  <c r="H1541" i="95"/>
  <c r="J1541" i="95" s="1"/>
  <c r="E1541" i="95"/>
  <c r="G1541" i="95" s="1"/>
  <c r="H1540" i="95"/>
  <c r="J1540" i="95" s="1"/>
  <c r="E1540" i="95"/>
  <c r="G1540" i="95" s="1"/>
  <c r="J1539" i="95"/>
  <c r="H1539" i="95"/>
  <c r="E1539" i="95"/>
  <c r="G1539" i="95" s="1"/>
  <c r="H1538" i="95"/>
  <c r="J1538" i="95" s="1"/>
  <c r="E1538" i="95"/>
  <c r="G1538" i="95" s="1"/>
  <c r="H1537" i="95"/>
  <c r="E1537" i="95"/>
  <c r="G1537" i="95" s="1"/>
  <c r="H1536" i="95"/>
  <c r="J1536" i="95" s="1"/>
  <c r="E1536" i="95"/>
  <c r="G1536" i="95" s="1"/>
  <c r="H1535" i="95"/>
  <c r="J1535" i="95" s="1"/>
  <c r="E1535" i="95"/>
  <c r="G1535" i="95" s="1"/>
  <c r="H1534" i="95"/>
  <c r="J1534" i="95" s="1"/>
  <c r="E1534" i="95"/>
  <c r="G1534" i="95" s="1"/>
  <c r="J1533" i="95"/>
  <c r="C1518" i="95"/>
  <c r="H1517" i="95"/>
  <c r="E1517" i="95"/>
  <c r="G1517" i="95" s="1"/>
  <c r="H1516" i="95"/>
  <c r="E1516" i="95"/>
  <c r="G1516" i="95" s="1"/>
  <c r="H1515" i="95"/>
  <c r="J1515" i="95" s="1"/>
  <c r="E1515" i="95"/>
  <c r="G1515" i="95" s="1"/>
  <c r="H1514" i="95"/>
  <c r="J1514" i="95" s="1"/>
  <c r="E1514" i="95"/>
  <c r="G1514" i="95" s="1"/>
  <c r="H1513" i="95"/>
  <c r="J1513" i="95" s="1"/>
  <c r="E1513" i="95"/>
  <c r="G1513" i="95" s="1"/>
  <c r="H1512" i="95"/>
  <c r="J1512" i="95" s="1"/>
  <c r="E1512" i="95"/>
  <c r="G1512" i="95" s="1"/>
  <c r="H1511" i="95"/>
  <c r="J1511" i="95" s="1"/>
  <c r="E1511" i="95"/>
  <c r="G1511" i="95" s="1"/>
  <c r="H1510" i="95"/>
  <c r="J1510" i="95" s="1"/>
  <c r="E1510" i="95"/>
  <c r="G1510" i="95" s="1"/>
  <c r="H1509" i="95"/>
  <c r="J1509" i="95" s="1"/>
  <c r="E1509" i="95"/>
  <c r="G1509" i="95" s="1"/>
  <c r="H1508" i="95"/>
  <c r="J1508" i="95" s="1"/>
  <c r="E1508" i="95"/>
  <c r="G1508" i="95" s="1"/>
  <c r="J1507" i="95"/>
  <c r="H1507" i="95"/>
  <c r="E1507" i="95"/>
  <c r="G1507" i="95" s="1"/>
  <c r="H1506" i="95"/>
  <c r="J1506" i="95" s="1"/>
  <c r="E1506" i="95"/>
  <c r="G1506" i="95" s="1"/>
  <c r="J1505" i="95"/>
  <c r="H1505" i="95"/>
  <c r="E1505" i="95"/>
  <c r="G1505" i="95" s="1"/>
  <c r="H1504" i="95"/>
  <c r="J1504" i="95" s="1"/>
  <c r="E1504" i="95"/>
  <c r="G1504" i="95" s="1"/>
  <c r="H1503" i="95"/>
  <c r="E1503" i="95"/>
  <c r="G1503" i="95" s="1"/>
  <c r="J1502" i="95"/>
  <c r="H1502" i="95"/>
  <c r="E1502" i="95"/>
  <c r="G1502" i="95" s="1"/>
  <c r="H1501" i="95"/>
  <c r="J1501" i="95" s="1"/>
  <c r="E1501" i="95"/>
  <c r="G1501" i="95" s="1"/>
  <c r="H1500" i="95"/>
  <c r="J1500" i="95" s="1"/>
  <c r="E1500" i="95"/>
  <c r="G1500" i="95" s="1"/>
  <c r="J1499" i="95"/>
  <c r="C1486" i="95"/>
  <c r="H1485" i="95"/>
  <c r="E1485" i="95"/>
  <c r="G1485" i="95" s="1"/>
  <c r="H1484" i="95"/>
  <c r="J1484" i="95" s="1"/>
  <c r="E1484" i="95"/>
  <c r="G1484" i="95" s="1"/>
  <c r="H1483" i="95"/>
  <c r="G1483" i="95"/>
  <c r="E1483" i="95"/>
  <c r="H1482" i="95"/>
  <c r="E1482" i="95"/>
  <c r="G1482" i="95" s="1"/>
  <c r="H1481" i="95"/>
  <c r="E1481" i="95"/>
  <c r="G1481" i="95" s="1"/>
  <c r="H1480" i="95"/>
  <c r="E1480" i="95"/>
  <c r="G1480" i="95" s="1"/>
  <c r="H1479" i="95"/>
  <c r="E1479" i="95"/>
  <c r="G1479" i="95" s="1"/>
  <c r="H1478" i="95"/>
  <c r="E1478" i="95"/>
  <c r="G1478" i="95" s="1"/>
  <c r="H1477" i="95"/>
  <c r="E1477" i="95"/>
  <c r="G1477" i="95" s="1"/>
  <c r="H1476" i="95"/>
  <c r="G1476" i="95"/>
  <c r="E1476" i="95"/>
  <c r="H1475" i="95"/>
  <c r="E1475" i="95"/>
  <c r="G1475" i="95" s="1"/>
  <c r="H1474" i="95"/>
  <c r="E1474" i="95"/>
  <c r="G1474" i="95" s="1"/>
  <c r="H1473" i="95"/>
  <c r="E1473" i="95"/>
  <c r="G1473" i="95" s="1"/>
  <c r="H1472" i="95"/>
  <c r="E1472" i="95"/>
  <c r="G1472" i="95" s="1"/>
  <c r="H1471" i="95"/>
  <c r="E1471" i="95"/>
  <c r="G1471" i="95" s="1"/>
  <c r="H1470" i="95"/>
  <c r="E1470" i="95"/>
  <c r="G1470" i="95" s="1"/>
  <c r="H1469" i="95"/>
  <c r="J1469" i="95" s="1"/>
  <c r="E1469" i="95"/>
  <c r="G1469" i="95" s="1"/>
  <c r="H1468" i="95"/>
  <c r="J1468" i="95" s="1"/>
  <c r="E1468" i="95"/>
  <c r="G1468" i="95" s="1"/>
  <c r="J1467" i="95"/>
  <c r="C1454" i="95"/>
  <c r="H1453" i="95"/>
  <c r="E1453" i="95"/>
  <c r="G1453" i="95" s="1"/>
  <c r="H1452" i="95"/>
  <c r="J1452" i="95" s="1"/>
  <c r="E1452" i="95"/>
  <c r="G1452" i="95" s="1"/>
  <c r="H1451" i="95"/>
  <c r="J1451" i="95" s="1"/>
  <c r="E1451" i="95"/>
  <c r="G1451" i="95" s="1"/>
  <c r="H1450" i="95"/>
  <c r="J1450" i="95" s="1"/>
  <c r="E1450" i="95"/>
  <c r="G1450" i="95" s="1"/>
  <c r="H1449" i="95"/>
  <c r="J1449" i="95" s="1"/>
  <c r="G1449" i="95"/>
  <c r="E1449" i="95"/>
  <c r="H1448" i="95"/>
  <c r="J1448" i="95" s="1"/>
  <c r="E1448" i="95"/>
  <c r="G1448" i="95" s="1"/>
  <c r="H1447" i="95"/>
  <c r="J1447" i="95" s="1"/>
  <c r="E1447" i="95"/>
  <c r="G1447" i="95" s="1"/>
  <c r="H1446" i="95"/>
  <c r="J1446" i="95" s="1"/>
  <c r="E1446" i="95"/>
  <c r="G1446" i="95" s="1"/>
  <c r="H1445" i="95"/>
  <c r="J1445" i="95" s="1"/>
  <c r="E1445" i="95"/>
  <c r="G1445" i="95" s="1"/>
  <c r="H1444" i="95"/>
  <c r="J1444" i="95" s="1"/>
  <c r="E1444" i="95"/>
  <c r="G1444" i="95" s="1"/>
  <c r="H1443" i="95"/>
  <c r="J1443" i="95" s="1"/>
  <c r="E1443" i="95"/>
  <c r="G1443" i="95" s="1"/>
  <c r="H1442" i="95"/>
  <c r="J1442" i="95" s="1"/>
  <c r="G1442" i="95"/>
  <c r="E1442" i="95"/>
  <c r="H1441" i="95"/>
  <c r="J1441" i="95" s="1"/>
  <c r="E1441" i="95"/>
  <c r="G1441" i="95" s="1"/>
  <c r="H1440" i="95"/>
  <c r="J1440" i="95" s="1"/>
  <c r="G1440" i="95"/>
  <c r="E1440" i="95"/>
  <c r="H1439" i="95"/>
  <c r="J1439" i="95" s="1"/>
  <c r="E1439" i="95"/>
  <c r="H1438" i="95"/>
  <c r="J1438" i="95" s="1"/>
  <c r="E1438" i="95"/>
  <c r="G1438" i="95" s="1"/>
  <c r="H1437" i="95"/>
  <c r="J1437" i="95" s="1"/>
  <c r="E1437" i="95"/>
  <c r="G1437" i="95" s="1"/>
  <c r="H1436" i="95"/>
  <c r="J1436" i="95" s="1"/>
  <c r="E1436" i="95"/>
  <c r="G1436" i="95" s="1"/>
  <c r="J1435" i="95"/>
  <c r="C1421" i="95"/>
  <c r="H1420" i="95"/>
  <c r="E1420" i="95"/>
  <c r="G1420" i="95" s="1"/>
  <c r="H1419" i="95"/>
  <c r="E1419" i="95"/>
  <c r="G1419" i="95" s="1"/>
  <c r="H1418" i="95"/>
  <c r="E1418" i="95"/>
  <c r="G1418" i="95" s="1"/>
  <c r="H1417" i="95"/>
  <c r="J1417" i="95" s="1"/>
  <c r="E1417" i="95"/>
  <c r="G1417" i="95" s="1"/>
  <c r="H1416" i="95"/>
  <c r="E1416" i="95"/>
  <c r="G1416" i="95" s="1"/>
  <c r="H1415" i="95"/>
  <c r="E1415" i="95"/>
  <c r="G1415" i="95" s="1"/>
  <c r="H1414" i="95"/>
  <c r="E1414" i="95"/>
  <c r="G1414" i="95" s="1"/>
  <c r="H1413" i="95"/>
  <c r="E1413" i="95"/>
  <c r="G1413" i="95" s="1"/>
  <c r="H1412" i="95"/>
  <c r="E1412" i="95"/>
  <c r="G1412" i="95" s="1"/>
  <c r="H1411" i="95"/>
  <c r="E1411" i="95"/>
  <c r="G1411" i="95" s="1"/>
  <c r="H1410" i="95"/>
  <c r="E1410" i="95"/>
  <c r="G1410" i="95" s="1"/>
  <c r="H1409" i="95"/>
  <c r="G1409" i="95"/>
  <c r="E1409" i="95"/>
  <c r="H1408" i="95"/>
  <c r="E1408" i="95"/>
  <c r="G1408" i="95" s="1"/>
  <c r="H1407" i="95"/>
  <c r="G1407" i="95"/>
  <c r="E1407" i="95"/>
  <c r="H1406" i="95"/>
  <c r="E1406" i="95"/>
  <c r="G1406" i="95" s="1"/>
  <c r="H1405" i="95"/>
  <c r="E1405" i="95"/>
  <c r="G1405" i="95" s="1"/>
  <c r="H1404" i="95"/>
  <c r="E1404" i="95"/>
  <c r="G1404" i="95" s="1"/>
  <c r="H1403" i="95"/>
  <c r="J1403" i="95" s="1"/>
  <c r="G1403" i="95"/>
  <c r="E1403" i="95"/>
  <c r="J1402" i="95"/>
  <c r="C1388" i="95"/>
  <c r="H1387" i="95"/>
  <c r="E1387" i="95"/>
  <c r="G1387" i="95" s="1"/>
  <c r="H1386" i="95"/>
  <c r="E1386" i="95"/>
  <c r="G1386" i="95" s="1"/>
  <c r="H1385" i="95"/>
  <c r="E1385" i="95"/>
  <c r="G1385" i="95" s="1"/>
  <c r="H1384" i="95"/>
  <c r="E1384" i="95"/>
  <c r="G1384" i="95" s="1"/>
  <c r="H1383" i="95"/>
  <c r="E1383" i="95"/>
  <c r="G1383" i="95" s="1"/>
  <c r="H1382" i="95"/>
  <c r="G1382" i="95"/>
  <c r="E1382" i="95"/>
  <c r="H1381" i="95"/>
  <c r="E1381" i="95"/>
  <c r="G1381" i="95" s="1"/>
  <c r="H1380" i="95"/>
  <c r="E1380" i="95"/>
  <c r="G1380" i="95" s="1"/>
  <c r="H1379" i="95"/>
  <c r="E1379" i="95"/>
  <c r="G1379" i="95" s="1"/>
  <c r="H1378" i="95"/>
  <c r="E1378" i="95"/>
  <c r="G1378" i="95" s="1"/>
  <c r="H1377" i="95"/>
  <c r="E1377" i="95"/>
  <c r="G1377" i="95" s="1"/>
  <c r="H1376" i="95"/>
  <c r="E1376" i="95"/>
  <c r="G1376" i="95" s="1"/>
  <c r="H1375" i="95"/>
  <c r="E1375" i="95"/>
  <c r="G1375" i="95" s="1"/>
  <c r="H1374" i="95"/>
  <c r="E1374" i="95"/>
  <c r="G1374" i="95" s="1"/>
  <c r="H1373" i="95"/>
  <c r="E1373" i="95"/>
  <c r="G1373" i="95" s="1"/>
  <c r="H1372" i="95"/>
  <c r="G1372" i="95"/>
  <c r="E1372" i="95"/>
  <c r="H1371" i="95"/>
  <c r="E1371" i="95"/>
  <c r="G1371" i="95" s="1"/>
  <c r="H1370" i="95"/>
  <c r="J1370" i="95" s="1"/>
  <c r="E1370" i="95"/>
  <c r="J1369" i="95"/>
  <c r="C1355" i="95"/>
  <c r="H1354" i="95"/>
  <c r="E1354" i="95"/>
  <c r="G1354" i="95" s="1"/>
  <c r="H1353" i="95"/>
  <c r="J1353" i="95" s="1"/>
  <c r="E1353" i="95"/>
  <c r="G1353" i="95" s="1"/>
  <c r="H1352" i="95"/>
  <c r="J1352" i="95" s="1"/>
  <c r="E1352" i="95"/>
  <c r="G1352" i="95" s="1"/>
  <c r="H1351" i="95"/>
  <c r="J1351" i="95" s="1"/>
  <c r="E1351" i="95"/>
  <c r="G1351" i="95" s="1"/>
  <c r="H1350" i="95"/>
  <c r="J1350" i="95" s="1"/>
  <c r="E1350" i="95"/>
  <c r="G1350" i="95" s="1"/>
  <c r="H1349" i="95"/>
  <c r="J1349" i="95" s="1"/>
  <c r="E1349" i="95"/>
  <c r="G1349" i="95" s="1"/>
  <c r="H1348" i="95"/>
  <c r="J1348" i="95" s="1"/>
  <c r="E1348" i="95"/>
  <c r="G1348" i="95" s="1"/>
  <c r="H1347" i="95"/>
  <c r="J1347" i="95" s="1"/>
  <c r="E1347" i="95"/>
  <c r="G1347" i="95" s="1"/>
  <c r="H1346" i="95"/>
  <c r="J1346" i="95" s="1"/>
  <c r="E1346" i="95"/>
  <c r="G1346" i="95" s="1"/>
  <c r="H1345" i="95"/>
  <c r="J1345" i="95" s="1"/>
  <c r="E1345" i="95"/>
  <c r="G1345" i="95" s="1"/>
  <c r="H1344" i="95"/>
  <c r="J1344" i="95" s="1"/>
  <c r="E1344" i="95"/>
  <c r="G1344" i="95" s="1"/>
  <c r="H1343" i="95"/>
  <c r="J1343" i="95" s="1"/>
  <c r="E1343" i="95"/>
  <c r="G1343" i="95" s="1"/>
  <c r="H1342" i="95"/>
  <c r="J1342" i="95" s="1"/>
  <c r="E1342" i="95"/>
  <c r="G1342" i="95" s="1"/>
  <c r="H1341" i="95"/>
  <c r="G1341" i="95"/>
  <c r="E1341" i="95"/>
  <c r="H1340" i="95"/>
  <c r="E1340" i="95"/>
  <c r="G1340" i="95" s="1"/>
  <c r="H1339" i="95"/>
  <c r="E1339" i="95"/>
  <c r="G1339" i="95" s="1"/>
  <c r="H1338" i="95"/>
  <c r="E1338" i="95"/>
  <c r="G1338" i="95" s="1"/>
  <c r="H1337" i="95"/>
  <c r="J1337" i="95" s="1"/>
  <c r="E1337" i="95"/>
  <c r="G1337" i="95" s="1"/>
  <c r="J1336" i="95"/>
  <c r="C1320" i="95"/>
  <c r="H1319" i="95"/>
  <c r="E1319" i="95"/>
  <c r="G1319" i="95" s="1"/>
  <c r="H1318" i="95"/>
  <c r="J1318" i="95" s="1"/>
  <c r="E1318" i="95"/>
  <c r="G1318" i="95" s="1"/>
  <c r="H1317" i="95"/>
  <c r="J1317" i="95" s="1"/>
  <c r="E1317" i="95"/>
  <c r="G1317" i="95" s="1"/>
  <c r="H1316" i="95"/>
  <c r="J1316" i="95" s="1"/>
  <c r="E1316" i="95"/>
  <c r="G1316" i="95" s="1"/>
  <c r="H1315" i="95"/>
  <c r="J1315" i="95" s="1"/>
  <c r="E1315" i="95"/>
  <c r="G1315" i="95" s="1"/>
  <c r="H1314" i="95"/>
  <c r="J1314" i="95" s="1"/>
  <c r="E1314" i="95"/>
  <c r="G1314" i="95" s="1"/>
  <c r="H1313" i="95"/>
  <c r="J1313" i="95" s="1"/>
  <c r="E1313" i="95"/>
  <c r="G1313" i="95" s="1"/>
  <c r="H1312" i="95"/>
  <c r="J1312" i="95" s="1"/>
  <c r="E1312" i="95"/>
  <c r="G1312" i="95" s="1"/>
  <c r="H1311" i="95"/>
  <c r="J1311" i="95" s="1"/>
  <c r="E1311" i="95"/>
  <c r="G1311" i="95" s="1"/>
  <c r="H1310" i="95"/>
  <c r="J1310" i="95" s="1"/>
  <c r="E1310" i="95"/>
  <c r="G1310" i="95" s="1"/>
  <c r="H1309" i="95"/>
  <c r="J1309" i="95" s="1"/>
  <c r="E1309" i="95"/>
  <c r="G1309" i="95" s="1"/>
  <c r="H1308" i="95"/>
  <c r="J1308" i="95" s="1"/>
  <c r="E1308" i="95"/>
  <c r="G1308" i="95" s="1"/>
  <c r="H1307" i="95"/>
  <c r="J1307" i="95" s="1"/>
  <c r="E1307" i="95"/>
  <c r="G1307" i="95" s="1"/>
  <c r="H1306" i="95"/>
  <c r="J1306" i="95" s="1"/>
  <c r="E1306" i="95"/>
  <c r="G1306" i="95" s="1"/>
  <c r="H1305" i="95"/>
  <c r="E1305" i="95"/>
  <c r="G1305" i="95" s="1"/>
  <c r="H1304" i="95"/>
  <c r="J1304" i="95" s="1"/>
  <c r="E1304" i="95"/>
  <c r="G1304" i="95" s="1"/>
  <c r="H1303" i="95"/>
  <c r="J1303" i="95" s="1"/>
  <c r="E1303" i="95"/>
  <c r="G1303" i="95" s="1"/>
  <c r="H1302" i="95"/>
  <c r="J1302" i="95" s="1"/>
  <c r="E1302" i="95"/>
  <c r="G1302" i="95" s="1"/>
  <c r="J1301" i="95"/>
  <c r="C1286" i="95"/>
  <c r="H1285" i="95"/>
  <c r="E1285" i="95"/>
  <c r="G1285" i="95" s="1"/>
  <c r="H1284" i="95"/>
  <c r="E1284" i="95"/>
  <c r="G1284" i="95" s="1"/>
  <c r="H1283" i="95"/>
  <c r="E1283" i="95"/>
  <c r="G1283" i="95" s="1"/>
  <c r="H1282" i="95"/>
  <c r="E1282" i="95"/>
  <c r="G1282" i="95" s="1"/>
  <c r="H1281" i="95"/>
  <c r="G1281" i="95"/>
  <c r="E1281" i="95"/>
  <c r="H1280" i="95"/>
  <c r="E1280" i="95"/>
  <c r="G1280" i="95" s="1"/>
  <c r="H1279" i="95"/>
  <c r="E1279" i="95"/>
  <c r="G1279" i="95" s="1"/>
  <c r="H1278" i="95"/>
  <c r="E1278" i="95"/>
  <c r="G1278" i="95" s="1"/>
  <c r="H1277" i="95"/>
  <c r="E1277" i="95"/>
  <c r="G1277" i="95" s="1"/>
  <c r="H1276" i="95"/>
  <c r="E1276" i="95"/>
  <c r="G1276" i="95" s="1"/>
  <c r="H1275" i="95"/>
  <c r="G1275" i="95"/>
  <c r="E1275" i="95"/>
  <c r="H1274" i="95"/>
  <c r="E1274" i="95"/>
  <c r="G1274" i="95" s="1"/>
  <c r="H1273" i="95"/>
  <c r="E1273" i="95"/>
  <c r="G1273" i="95" s="1"/>
  <c r="H1272" i="95"/>
  <c r="E1272" i="95"/>
  <c r="G1272" i="95" s="1"/>
  <c r="H1271" i="95"/>
  <c r="E1271" i="95"/>
  <c r="G1271" i="95" s="1"/>
  <c r="H1270" i="95"/>
  <c r="E1270" i="95"/>
  <c r="G1270" i="95" s="1"/>
  <c r="H1269" i="95"/>
  <c r="G1269" i="95"/>
  <c r="E1269" i="95"/>
  <c r="J1268" i="95"/>
  <c r="H1268" i="95"/>
  <c r="G1268" i="95"/>
  <c r="E1268" i="95"/>
  <c r="J1267" i="95"/>
  <c r="C1252" i="95"/>
  <c r="H1251" i="95"/>
  <c r="E1251" i="95"/>
  <c r="G1251" i="95" s="1"/>
  <c r="H1250" i="95"/>
  <c r="E1250" i="95"/>
  <c r="G1250" i="95" s="1"/>
  <c r="H1249" i="95"/>
  <c r="E1249" i="95"/>
  <c r="G1249" i="95" s="1"/>
  <c r="H1248" i="95"/>
  <c r="E1248" i="95"/>
  <c r="G1248" i="95" s="1"/>
  <c r="H1247" i="95"/>
  <c r="E1247" i="95"/>
  <c r="G1247" i="95" s="1"/>
  <c r="H1246" i="95"/>
  <c r="G1246" i="95"/>
  <c r="E1246" i="95"/>
  <c r="H1245" i="95"/>
  <c r="E1245" i="95"/>
  <c r="G1245" i="95" s="1"/>
  <c r="H1244" i="95"/>
  <c r="E1244" i="95"/>
  <c r="G1244" i="95" s="1"/>
  <c r="H1243" i="95"/>
  <c r="E1243" i="95"/>
  <c r="G1243" i="95" s="1"/>
  <c r="H1242" i="95"/>
  <c r="E1242" i="95"/>
  <c r="G1242" i="95" s="1"/>
  <c r="H1241" i="95"/>
  <c r="E1241" i="95"/>
  <c r="G1241" i="95" s="1"/>
  <c r="H1240" i="95"/>
  <c r="E1240" i="95"/>
  <c r="G1240" i="95" s="1"/>
  <c r="H1239" i="95"/>
  <c r="G1239" i="95"/>
  <c r="E1239" i="95"/>
  <c r="H1238" i="95"/>
  <c r="E1238" i="95"/>
  <c r="G1238" i="95" s="1"/>
  <c r="H1237" i="95"/>
  <c r="E1237" i="95"/>
  <c r="G1237" i="95" s="1"/>
  <c r="H1236" i="95"/>
  <c r="E1236" i="95"/>
  <c r="G1236" i="95" s="1"/>
  <c r="H1235" i="95"/>
  <c r="E1235" i="95"/>
  <c r="G1235" i="95" s="1"/>
  <c r="H1234" i="95"/>
  <c r="E1234" i="95"/>
  <c r="J1233" i="95"/>
  <c r="C1216" i="95"/>
  <c r="H1215" i="95"/>
  <c r="E1215" i="95"/>
  <c r="G1215" i="95" s="1"/>
  <c r="H1214" i="95"/>
  <c r="J1214" i="95" s="1"/>
  <c r="E1214" i="95"/>
  <c r="G1214" i="95" s="1"/>
  <c r="H1213" i="95"/>
  <c r="J1213" i="95" s="1"/>
  <c r="E1213" i="95"/>
  <c r="G1213" i="95" s="1"/>
  <c r="H1212" i="95"/>
  <c r="J1212" i="95" s="1"/>
  <c r="E1212" i="95"/>
  <c r="G1212" i="95" s="1"/>
  <c r="H1211" i="95"/>
  <c r="J1211" i="95" s="1"/>
  <c r="E1211" i="95"/>
  <c r="G1211" i="95" s="1"/>
  <c r="H1210" i="95"/>
  <c r="J1210" i="95" s="1"/>
  <c r="E1210" i="95"/>
  <c r="G1210" i="95" s="1"/>
  <c r="H1209" i="95"/>
  <c r="J1209" i="95" s="1"/>
  <c r="E1209" i="95"/>
  <c r="G1209" i="95" s="1"/>
  <c r="H1208" i="95"/>
  <c r="J1208" i="95" s="1"/>
  <c r="E1208" i="95"/>
  <c r="G1208" i="95" s="1"/>
  <c r="H1207" i="95"/>
  <c r="J1207" i="95" s="1"/>
  <c r="E1207" i="95"/>
  <c r="G1207" i="95" s="1"/>
  <c r="H1206" i="95"/>
  <c r="J1206" i="95" s="1"/>
  <c r="E1206" i="95"/>
  <c r="G1206" i="95" s="1"/>
  <c r="H1205" i="95"/>
  <c r="J1205" i="95" s="1"/>
  <c r="E1205" i="95"/>
  <c r="G1205" i="95" s="1"/>
  <c r="H1204" i="95"/>
  <c r="J1204" i="95" s="1"/>
  <c r="E1204" i="95"/>
  <c r="G1204" i="95" s="1"/>
  <c r="H1203" i="95"/>
  <c r="J1203" i="95" s="1"/>
  <c r="E1203" i="95"/>
  <c r="G1203" i="95" s="1"/>
  <c r="H1202" i="95"/>
  <c r="J1202" i="95" s="1"/>
  <c r="E1202" i="95"/>
  <c r="G1202" i="95" s="1"/>
  <c r="H1201" i="95"/>
  <c r="J1201" i="95" s="1"/>
  <c r="E1201" i="95"/>
  <c r="G1201" i="95" s="1"/>
  <c r="H1200" i="95"/>
  <c r="J1200" i="95" s="1"/>
  <c r="E1200" i="95"/>
  <c r="G1200" i="95" s="1"/>
  <c r="H1199" i="95"/>
  <c r="J1199" i="95" s="1"/>
  <c r="E1199" i="95"/>
  <c r="G1199" i="95" s="1"/>
  <c r="H1198" i="95"/>
  <c r="J1198" i="95" s="1"/>
  <c r="E1198" i="95"/>
  <c r="G1198" i="95" s="1"/>
  <c r="J1197" i="95"/>
  <c r="C1180" i="95"/>
  <c r="H1179" i="95"/>
  <c r="G1179" i="95"/>
  <c r="E1179" i="95"/>
  <c r="H1178" i="95"/>
  <c r="J1178" i="95" s="1"/>
  <c r="E1178" i="95"/>
  <c r="G1178" i="95" s="1"/>
  <c r="J1177" i="95"/>
  <c r="H1177" i="95"/>
  <c r="G1177" i="95"/>
  <c r="E1177" i="95"/>
  <c r="H1176" i="95"/>
  <c r="J1176" i="95" s="1"/>
  <c r="E1176" i="95"/>
  <c r="G1176" i="95" s="1"/>
  <c r="J1175" i="95"/>
  <c r="H1175" i="95"/>
  <c r="G1175" i="95"/>
  <c r="E1175" i="95"/>
  <c r="H1174" i="95"/>
  <c r="J1174" i="95" s="1"/>
  <c r="E1174" i="95"/>
  <c r="G1174" i="95" s="1"/>
  <c r="J1173" i="95"/>
  <c r="H1173" i="95"/>
  <c r="G1173" i="95"/>
  <c r="E1173" i="95"/>
  <c r="H1172" i="95"/>
  <c r="J1172" i="95" s="1"/>
  <c r="E1172" i="95"/>
  <c r="G1172" i="95" s="1"/>
  <c r="J1171" i="95"/>
  <c r="H1171" i="95"/>
  <c r="E1171" i="95"/>
  <c r="G1171" i="95" s="1"/>
  <c r="H1170" i="95"/>
  <c r="J1170" i="95" s="1"/>
  <c r="E1170" i="95"/>
  <c r="G1170" i="95" s="1"/>
  <c r="J1169" i="95"/>
  <c r="H1169" i="95"/>
  <c r="E1169" i="95"/>
  <c r="G1169" i="95" s="1"/>
  <c r="J1168" i="95"/>
  <c r="H1168" i="95"/>
  <c r="E1168" i="95"/>
  <c r="G1168" i="95" s="1"/>
  <c r="J1167" i="95"/>
  <c r="H1167" i="95"/>
  <c r="E1167" i="95"/>
  <c r="G1167" i="95" s="1"/>
  <c r="J1166" i="95"/>
  <c r="H1166" i="95"/>
  <c r="E1166" i="95"/>
  <c r="G1166" i="95" s="1"/>
  <c r="J1165" i="95"/>
  <c r="H1165" i="95"/>
  <c r="E1165" i="95"/>
  <c r="G1165" i="95" s="1"/>
  <c r="J1164" i="95"/>
  <c r="H1164" i="95"/>
  <c r="E1164" i="95"/>
  <c r="G1164" i="95" s="1"/>
  <c r="J1163" i="95"/>
  <c r="H1163" i="95"/>
  <c r="G1163" i="95"/>
  <c r="E1163" i="95"/>
  <c r="J1162" i="95"/>
  <c r="H1162" i="95"/>
  <c r="E1162" i="95"/>
  <c r="G1162" i="95" s="1"/>
  <c r="G1180" i="95" s="1"/>
  <c r="J1161" i="95"/>
  <c r="C1143" i="95"/>
  <c r="H1142" i="95"/>
  <c r="E1142" i="95"/>
  <c r="G1142" i="95" s="1"/>
  <c r="H1141" i="95"/>
  <c r="J1141" i="95" s="1"/>
  <c r="E1141" i="95"/>
  <c r="G1141" i="95" s="1"/>
  <c r="H1140" i="95"/>
  <c r="J1140" i="95" s="1"/>
  <c r="E1140" i="95"/>
  <c r="G1140" i="95" s="1"/>
  <c r="H1139" i="95"/>
  <c r="J1139" i="95" s="1"/>
  <c r="E1139" i="95"/>
  <c r="G1139" i="95" s="1"/>
  <c r="H1138" i="95"/>
  <c r="J1138" i="95" s="1"/>
  <c r="E1138" i="95"/>
  <c r="G1138" i="95" s="1"/>
  <c r="H1137" i="95"/>
  <c r="J1137" i="95" s="1"/>
  <c r="E1137" i="95"/>
  <c r="G1137" i="95" s="1"/>
  <c r="H1136" i="95"/>
  <c r="J1136" i="95" s="1"/>
  <c r="E1136" i="95"/>
  <c r="G1136" i="95" s="1"/>
  <c r="H1135" i="95"/>
  <c r="J1135" i="95" s="1"/>
  <c r="E1135" i="95"/>
  <c r="G1135" i="95" s="1"/>
  <c r="H1134" i="95"/>
  <c r="J1134" i="95" s="1"/>
  <c r="E1134" i="95"/>
  <c r="G1134" i="95" s="1"/>
  <c r="J1133" i="95"/>
  <c r="H1133" i="95"/>
  <c r="E1133" i="95"/>
  <c r="G1133" i="95" s="1"/>
  <c r="H1132" i="95"/>
  <c r="J1132" i="95" s="1"/>
  <c r="E1132" i="95"/>
  <c r="G1132" i="95" s="1"/>
  <c r="J1131" i="95"/>
  <c r="H1131" i="95"/>
  <c r="E1131" i="95"/>
  <c r="G1131" i="95" s="1"/>
  <c r="H1130" i="95"/>
  <c r="J1130" i="95" s="1"/>
  <c r="G1130" i="95"/>
  <c r="E1130" i="95"/>
  <c r="J1129" i="95"/>
  <c r="H1129" i="95"/>
  <c r="E1129" i="95"/>
  <c r="G1129" i="95" s="1"/>
  <c r="H1128" i="95"/>
  <c r="J1128" i="95" s="1"/>
  <c r="G1128" i="95"/>
  <c r="E1128" i="95"/>
  <c r="J1127" i="95"/>
  <c r="H1127" i="95"/>
  <c r="E1127" i="95"/>
  <c r="G1127" i="95" s="1"/>
  <c r="H1126" i="95"/>
  <c r="J1126" i="95" s="1"/>
  <c r="G1126" i="95"/>
  <c r="E1126" i="95"/>
  <c r="J1125" i="95"/>
  <c r="H1125" i="95"/>
  <c r="E1125" i="95"/>
  <c r="E1143" i="95" s="1"/>
  <c r="J1124" i="95"/>
  <c r="C1107" i="95"/>
  <c r="H1106" i="95"/>
  <c r="E1106" i="95"/>
  <c r="G1106" i="95" s="1"/>
  <c r="J1105" i="95"/>
  <c r="H1105" i="95"/>
  <c r="G1105" i="95"/>
  <c r="E1105" i="95"/>
  <c r="H1104" i="95"/>
  <c r="J1104" i="95" s="1"/>
  <c r="E1104" i="95"/>
  <c r="G1104" i="95" s="1"/>
  <c r="J1103" i="95"/>
  <c r="H1103" i="95"/>
  <c r="G1103" i="95"/>
  <c r="E1103" i="95"/>
  <c r="H1102" i="95"/>
  <c r="J1102" i="95" s="1"/>
  <c r="E1102" i="95"/>
  <c r="G1102" i="95" s="1"/>
  <c r="J1101" i="95"/>
  <c r="H1101" i="95"/>
  <c r="G1101" i="95"/>
  <c r="E1101" i="95"/>
  <c r="H1100" i="95"/>
  <c r="J1100" i="95" s="1"/>
  <c r="E1100" i="95"/>
  <c r="G1100" i="95" s="1"/>
  <c r="J1099" i="95"/>
  <c r="H1099" i="95"/>
  <c r="G1099" i="95"/>
  <c r="E1099" i="95"/>
  <c r="H1098" i="95"/>
  <c r="J1098" i="95" s="1"/>
  <c r="E1098" i="95"/>
  <c r="G1098" i="95" s="1"/>
  <c r="J1097" i="95"/>
  <c r="H1097" i="95"/>
  <c r="G1097" i="95"/>
  <c r="E1097" i="95"/>
  <c r="H1096" i="95"/>
  <c r="J1096" i="95" s="1"/>
  <c r="E1096" i="95"/>
  <c r="G1096" i="95" s="1"/>
  <c r="J1095" i="95"/>
  <c r="H1095" i="95"/>
  <c r="G1095" i="95"/>
  <c r="E1095" i="95"/>
  <c r="H1094" i="95"/>
  <c r="J1094" i="95" s="1"/>
  <c r="E1094" i="95"/>
  <c r="G1094" i="95" s="1"/>
  <c r="J1093" i="95"/>
  <c r="H1093" i="95"/>
  <c r="G1093" i="95"/>
  <c r="E1093" i="95"/>
  <c r="H1092" i="95"/>
  <c r="J1092" i="95" s="1"/>
  <c r="E1092" i="95"/>
  <c r="G1092" i="95" s="1"/>
  <c r="J1091" i="95"/>
  <c r="H1091" i="95"/>
  <c r="G1091" i="95"/>
  <c r="E1091" i="95"/>
  <c r="H1090" i="95"/>
  <c r="J1090" i="95" s="1"/>
  <c r="E1090" i="95"/>
  <c r="G1090" i="95" s="1"/>
  <c r="J1089" i="95"/>
  <c r="H1089" i="95"/>
  <c r="G1089" i="95"/>
  <c r="E1089" i="95"/>
  <c r="J1088" i="95"/>
  <c r="C1071" i="95"/>
  <c r="H1070" i="95"/>
  <c r="E1070" i="95"/>
  <c r="G1070" i="95" s="1"/>
  <c r="H1069" i="95"/>
  <c r="E1069" i="95"/>
  <c r="G1069" i="95" s="1"/>
  <c r="H1068" i="95"/>
  <c r="E1068" i="95"/>
  <c r="G1068" i="95" s="1"/>
  <c r="H1067" i="95"/>
  <c r="G1067" i="95"/>
  <c r="E1067" i="95"/>
  <c r="H1066" i="95"/>
  <c r="E1066" i="95"/>
  <c r="G1066" i="95" s="1"/>
  <c r="H1065" i="95"/>
  <c r="E1065" i="95"/>
  <c r="G1065" i="95" s="1"/>
  <c r="H1064" i="95"/>
  <c r="E1064" i="95"/>
  <c r="G1064" i="95" s="1"/>
  <c r="H1063" i="95"/>
  <c r="E1063" i="95"/>
  <c r="G1063" i="95" s="1"/>
  <c r="H1062" i="95"/>
  <c r="E1062" i="95"/>
  <c r="G1062" i="95" s="1"/>
  <c r="H1061" i="95"/>
  <c r="E1061" i="95"/>
  <c r="G1061" i="95" s="1"/>
  <c r="H1060" i="95"/>
  <c r="E1060" i="95"/>
  <c r="G1060" i="95" s="1"/>
  <c r="H1059" i="95"/>
  <c r="G1059" i="95"/>
  <c r="E1059" i="95"/>
  <c r="H1058" i="95"/>
  <c r="E1058" i="95"/>
  <c r="G1058" i="95" s="1"/>
  <c r="H1057" i="95"/>
  <c r="E1057" i="95"/>
  <c r="G1057" i="95" s="1"/>
  <c r="H1056" i="95"/>
  <c r="E1056" i="95"/>
  <c r="G1056" i="95" s="1"/>
  <c r="H1055" i="95"/>
  <c r="J1055" i="95" s="1"/>
  <c r="E1055" i="95"/>
  <c r="G1055" i="95" s="1"/>
  <c r="H1054" i="95"/>
  <c r="J1054" i="95" s="1"/>
  <c r="E1054" i="95"/>
  <c r="G1054" i="95" s="1"/>
  <c r="H1053" i="95"/>
  <c r="J1053" i="95" s="1"/>
  <c r="E1053" i="95"/>
  <c r="G1053" i="95" s="1"/>
  <c r="J1052" i="95"/>
  <c r="C1034" i="95"/>
  <c r="H1033" i="95"/>
  <c r="E1033" i="95"/>
  <c r="G1033" i="95" s="1"/>
  <c r="H1032" i="95"/>
  <c r="E1032" i="95"/>
  <c r="G1032" i="95" s="1"/>
  <c r="H1031" i="95"/>
  <c r="E1031" i="95"/>
  <c r="G1031" i="95" s="1"/>
  <c r="H1030" i="95"/>
  <c r="E1030" i="95"/>
  <c r="G1030" i="95" s="1"/>
  <c r="H1029" i="95"/>
  <c r="E1029" i="95"/>
  <c r="G1029" i="95" s="1"/>
  <c r="H1028" i="95"/>
  <c r="E1028" i="95"/>
  <c r="G1028" i="95" s="1"/>
  <c r="H1027" i="95"/>
  <c r="E1027" i="95"/>
  <c r="G1027" i="95" s="1"/>
  <c r="H1026" i="95"/>
  <c r="E1026" i="95"/>
  <c r="G1026" i="95" s="1"/>
  <c r="H1025" i="95"/>
  <c r="G1025" i="95"/>
  <c r="E1025" i="95"/>
  <c r="H1024" i="95"/>
  <c r="E1024" i="95"/>
  <c r="G1024" i="95" s="1"/>
  <c r="H1023" i="95"/>
  <c r="E1023" i="95"/>
  <c r="G1023" i="95" s="1"/>
  <c r="H1022" i="95"/>
  <c r="E1022" i="95"/>
  <c r="G1022" i="95" s="1"/>
  <c r="H1021" i="95"/>
  <c r="E1021" i="95"/>
  <c r="G1021" i="95" s="1"/>
  <c r="H1020" i="95"/>
  <c r="E1020" i="95"/>
  <c r="G1020" i="95" s="1"/>
  <c r="H1019" i="95"/>
  <c r="E1019" i="95"/>
  <c r="G1019" i="95" s="1"/>
  <c r="H1018" i="95"/>
  <c r="E1018" i="95"/>
  <c r="G1018" i="95" s="1"/>
  <c r="H1017" i="95"/>
  <c r="J1017" i="95" s="1"/>
  <c r="E1017" i="95"/>
  <c r="G1017" i="95" s="1"/>
  <c r="H1016" i="95"/>
  <c r="J1016" i="95" s="1"/>
  <c r="E1016" i="95"/>
  <c r="J1015" i="95"/>
  <c r="C1000" i="95"/>
  <c r="H999" i="95"/>
  <c r="G999" i="95"/>
  <c r="E999" i="95"/>
  <c r="H998" i="95"/>
  <c r="J998" i="95" s="1"/>
  <c r="E998" i="95"/>
  <c r="G998" i="95" s="1"/>
  <c r="J997" i="95"/>
  <c r="H997" i="95"/>
  <c r="G997" i="95"/>
  <c r="E997" i="95"/>
  <c r="H996" i="95"/>
  <c r="J996" i="95" s="1"/>
  <c r="E996" i="95"/>
  <c r="G996" i="95" s="1"/>
  <c r="J995" i="95"/>
  <c r="H995" i="95"/>
  <c r="G995" i="95"/>
  <c r="E995" i="95"/>
  <c r="H994" i="95"/>
  <c r="J994" i="95" s="1"/>
  <c r="G994" i="95"/>
  <c r="E994" i="95"/>
  <c r="J993" i="95"/>
  <c r="H993" i="95"/>
  <c r="G993" i="95"/>
  <c r="E993" i="95"/>
  <c r="H992" i="95"/>
  <c r="J992" i="95" s="1"/>
  <c r="G992" i="95"/>
  <c r="E992" i="95"/>
  <c r="J991" i="95"/>
  <c r="H991" i="95"/>
  <c r="G991" i="95"/>
  <c r="E991" i="95"/>
  <c r="H990" i="95"/>
  <c r="J990" i="95" s="1"/>
  <c r="G990" i="95"/>
  <c r="E990" i="95"/>
  <c r="J989" i="95"/>
  <c r="H989" i="95"/>
  <c r="G989" i="95"/>
  <c r="E989" i="95"/>
  <c r="H988" i="95"/>
  <c r="J988" i="95" s="1"/>
  <c r="G988" i="95"/>
  <c r="E988" i="95"/>
  <c r="J987" i="95"/>
  <c r="H987" i="95"/>
  <c r="G987" i="95"/>
  <c r="E987" i="95"/>
  <c r="H986" i="95"/>
  <c r="J986" i="95" s="1"/>
  <c r="G986" i="95"/>
  <c r="E986" i="95"/>
  <c r="J985" i="95"/>
  <c r="H985" i="95"/>
  <c r="G985" i="95"/>
  <c r="E985" i="95"/>
  <c r="H984" i="95"/>
  <c r="J984" i="95" s="1"/>
  <c r="G984" i="95"/>
  <c r="E984" i="95"/>
  <c r="J983" i="95"/>
  <c r="H983" i="95"/>
  <c r="G983" i="95"/>
  <c r="E983" i="95"/>
  <c r="H982" i="95"/>
  <c r="J982" i="95" s="1"/>
  <c r="G982" i="95"/>
  <c r="E982" i="95"/>
  <c r="J981" i="95"/>
  <c r="C965" i="95"/>
  <c r="H964" i="95"/>
  <c r="J964" i="95" s="1"/>
  <c r="E964" i="95"/>
  <c r="G964" i="95" s="1"/>
  <c r="H963" i="95"/>
  <c r="J963" i="95" s="1"/>
  <c r="E963" i="95"/>
  <c r="G963" i="95" s="1"/>
  <c r="H962" i="95"/>
  <c r="J962" i="95" s="1"/>
  <c r="E962" i="95"/>
  <c r="G962" i="95" s="1"/>
  <c r="H961" i="95"/>
  <c r="J961" i="95" s="1"/>
  <c r="E961" i="95"/>
  <c r="G961" i="95" s="1"/>
  <c r="H960" i="95"/>
  <c r="J960" i="95" s="1"/>
  <c r="E960" i="95"/>
  <c r="G960" i="95" s="1"/>
  <c r="H959" i="95"/>
  <c r="J959" i="95" s="1"/>
  <c r="E959" i="95"/>
  <c r="G959" i="95" s="1"/>
  <c r="H958" i="95"/>
  <c r="J958" i="95" s="1"/>
  <c r="E958" i="95"/>
  <c r="G958" i="95" s="1"/>
  <c r="H957" i="95"/>
  <c r="J957" i="95" s="1"/>
  <c r="E957" i="95"/>
  <c r="G957" i="95" s="1"/>
  <c r="H956" i="95"/>
  <c r="J956" i="95" s="1"/>
  <c r="E956" i="95"/>
  <c r="G956" i="95" s="1"/>
  <c r="H955" i="95"/>
  <c r="J955" i="95" s="1"/>
  <c r="E955" i="95"/>
  <c r="G955" i="95" s="1"/>
  <c r="H954" i="95"/>
  <c r="J954" i="95" s="1"/>
  <c r="E954" i="95"/>
  <c r="G954" i="95" s="1"/>
  <c r="H953" i="95"/>
  <c r="J953" i="95" s="1"/>
  <c r="E953" i="95"/>
  <c r="G953" i="95" s="1"/>
  <c r="H952" i="95"/>
  <c r="J952" i="95" s="1"/>
  <c r="E952" i="95"/>
  <c r="G952" i="95" s="1"/>
  <c r="H951" i="95"/>
  <c r="J951" i="95" s="1"/>
  <c r="E951" i="95"/>
  <c r="G951" i="95" s="1"/>
  <c r="H950" i="95"/>
  <c r="J950" i="95" s="1"/>
  <c r="E950" i="95"/>
  <c r="G950" i="95" s="1"/>
  <c r="H949" i="95"/>
  <c r="J949" i="95" s="1"/>
  <c r="E949" i="95"/>
  <c r="G949" i="95" s="1"/>
  <c r="H948" i="95"/>
  <c r="J948" i="95" s="1"/>
  <c r="E948" i="95"/>
  <c r="G948" i="95" s="1"/>
  <c r="H947" i="95"/>
  <c r="J947" i="95" s="1"/>
  <c r="E947" i="95"/>
  <c r="E965" i="95" s="1"/>
  <c r="J946" i="95"/>
  <c r="C931" i="95"/>
  <c r="H930" i="95"/>
  <c r="J930" i="95" s="1"/>
  <c r="E930" i="95"/>
  <c r="G930" i="95" s="1"/>
  <c r="H929" i="95"/>
  <c r="J929" i="95" s="1"/>
  <c r="E929" i="95"/>
  <c r="G929" i="95" s="1"/>
  <c r="H928" i="95"/>
  <c r="J928" i="95" s="1"/>
  <c r="E928" i="95"/>
  <c r="G928" i="95" s="1"/>
  <c r="H927" i="95"/>
  <c r="J927" i="95" s="1"/>
  <c r="E927" i="95"/>
  <c r="G927" i="95" s="1"/>
  <c r="H926" i="95"/>
  <c r="J926" i="95" s="1"/>
  <c r="E926" i="95"/>
  <c r="G926" i="95" s="1"/>
  <c r="H925" i="95"/>
  <c r="J925" i="95" s="1"/>
  <c r="E925" i="95"/>
  <c r="G925" i="95" s="1"/>
  <c r="H924" i="95"/>
  <c r="J924" i="95" s="1"/>
  <c r="E924" i="95"/>
  <c r="G924" i="95" s="1"/>
  <c r="H923" i="95"/>
  <c r="J923" i="95" s="1"/>
  <c r="E923" i="95"/>
  <c r="G923" i="95" s="1"/>
  <c r="H922" i="95"/>
  <c r="J922" i="95" s="1"/>
  <c r="E922" i="95"/>
  <c r="G922" i="95" s="1"/>
  <c r="H921" i="95"/>
  <c r="J921" i="95" s="1"/>
  <c r="E921" i="95"/>
  <c r="G921" i="95" s="1"/>
  <c r="H920" i="95"/>
  <c r="J920" i="95" s="1"/>
  <c r="E920" i="95"/>
  <c r="G920" i="95" s="1"/>
  <c r="H919" i="95"/>
  <c r="J919" i="95" s="1"/>
  <c r="E919" i="95"/>
  <c r="G919" i="95" s="1"/>
  <c r="H918" i="95"/>
  <c r="J918" i="95" s="1"/>
  <c r="E918" i="95"/>
  <c r="G918" i="95" s="1"/>
  <c r="H917" i="95"/>
  <c r="J917" i="95" s="1"/>
  <c r="E917" i="95"/>
  <c r="G917" i="95" s="1"/>
  <c r="H916" i="95"/>
  <c r="J916" i="95" s="1"/>
  <c r="E916" i="95"/>
  <c r="G916" i="95" s="1"/>
  <c r="H915" i="95"/>
  <c r="J915" i="95" s="1"/>
  <c r="E915" i="95"/>
  <c r="G915" i="95" s="1"/>
  <c r="H914" i="95"/>
  <c r="J914" i="95" s="1"/>
  <c r="E914" i="95"/>
  <c r="G914" i="95" s="1"/>
  <c r="H913" i="95"/>
  <c r="J913" i="95" s="1"/>
  <c r="E913" i="95"/>
  <c r="J912" i="95"/>
  <c r="C896" i="95"/>
  <c r="H895" i="95"/>
  <c r="J895" i="95" s="1"/>
  <c r="E895" i="95"/>
  <c r="G895" i="95" s="1"/>
  <c r="H894" i="95"/>
  <c r="J894" i="95" s="1"/>
  <c r="E894" i="95"/>
  <c r="G894" i="95" s="1"/>
  <c r="H893" i="95"/>
  <c r="J893" i="95" s="1"/>
  <c r="E893" i="95"/>
  <c r="G893" i="95" s="1"/>
  <c r="H892" i="95"/>
  <c r="J892" i="95" s="1"/>
  <c r="E892" i="95"/>
  <c r="G892" i="95" s="1"/>
  <c r="H891" i="95"/>
  <c r="J891" i="95" s="1"/>
  <c r="E891" i="95"/>
  <c r="G891" i="95" s="1"/>
  <c r="H890" i="95"/>
  <c r="J890" i="95" s="1"/>
  <c r="E890" i="95"/>
  <c r="G890" i="95" s="1"/>
  <c r="H889" i="95"/>
  <c r="J889" i="95" s="1"/>
  <c r="E889" i="95"/>
  <c r="G889" i="95" s="1"/>
  <c r="H888" i="95"/>
  <c r="J888" i="95" s="1"/>
  <c r="E888" i="95"/>
  <c r="G888" i="95" s="1"/>
  <c r="H887" i="95"/>
  <c r="J887" i="95" s="1"/>
  <c r="E887" i="95"/>
  <c r="G887" i="95" s="1"/>
  <c r="H886" i="95"/>
  <c r="J886" i="95" s="1"/>
  <c r="E886" i="95"/>
  <c r="G886" i="95" s="1"/>
  <c r="H885" i="95"/>
  <c r="J885" i="95" s="1"/>
  <c r="E885" i="95"/>
  <c r="G885" i="95" s="1"/>
  <c r="H884" i="95"/>
  <c r="J884" i="95" s="1"/>
  <c r="E884" i="95"/>
  <c r="G884" i="95" s="1"/>
  <c r="H883" i="95"/>
  <c r="J883" i="95" s="1"/>
  <c r="E883" i="95"/>
  <c r="G883" i="95" s="1"/>
  <c r="H882" i="95"/>
  <c r="J882" i="95" s="1"/>
  <c r="E882" i="95"/>
  <c r="G882" i="95" s="1"/>
  <c r="H881" i="95"/>
  <c r="J881" i="95" s="1"/>
  <c r="E881" i="95"/>
  <c r="G881" i="95" s="1"/>
  <c r="H880" i="95"/>
  <c r="J880" i="95" s="1"/>
  <c r="E880" i="95"/>
  <c r="G880" i="95" s="1"/>
  <c r="H879" i="95"/>
  <c r="J879" i="95" s="1"/>
  <c r="E879" i="95"/>
  <c r="G879" i="95" s="1"/>
  <c r="H878" i="95"/>
  <c r="J878" i="95" s="1"/>
  <c r="E878" i="95"/>
  <c r="J877" i="95"/>
  <c r="C862" i="95"/>
  <c r="H861" i="95"/>
  <c r="J861" i="95" s="1"/>
  <c r="E861" i="95"/>
  <c r="G861" i="95" s="1"/>
  <c r="H860" i="95"/>
  <c r="J860" i="95" s="1"/>
  <c r="E860" i="95"/>
  <c r="G860" i="95" s="1"/>
  <c r="H859" i="95"/>
  <c r="J859" i="95" s="1"/>
  <c r="E859" i="95"/>
  <c r="G859" i="95" s="1"/>
  <c r="H858" i="95"/>
  <c r="J858" i="95" s="1"/>
  <c r="E858" i="95"/>
  <c r="G858" i="95" s="1"/>
  <c r="J857" i="95"/>
  <c r="H857" i="95"/>
  <c r="E857" i="95"/>
  <c r="G857" i="95" s="1"/>
  <c r="H856" i="95"/>
  <c r="J856" i="95" s="1"/>
  <c r="E856" i="95"/>
  <c r="G856" i="95" s="1"/>
  <c r="J855" i="95"/>
  <c r="H855" i="95"/>
  <c r="E855" i="95"/>
  <c r="G855" i="95" s="1"/>
  <c r="J854" i="95"/>
  <c r="H854" i="95"/>
  <c r="E854" i="95"/>
  <c r="G854" i="95" s="1"/>
  <c r="J853" i="95"/>
  <c r="H853" i="95"/>
  <c r="G853" i="95"/>
  <c r="E853" i="95"/>
  <c r="J852" i="95"/>
  <c r="H852" i="95"/>
  <c r="E852" i="95"/>
  <c r="G852" i="95" s="1"/>
  <c r="J851" i="95"/>
  <c r="H851" i="95"/>
  <c r="G851" i="95"/>
  <c r="E851" i="95"/>
  <c r="J850" i="95"/>
  <c r="H850" i="95"/>
  <c r="E850" i="95"/>
  <c r="G850" i="95" s="1"/>
  <c r="J849" i="95"/>
  <c r="H849" i="95"/>
  <c r="G849" i="95"/>
  <c r="E849" i="95"/>
  <c r="J848" i="95"/>
  <c r="H848" i="95"/>
  <c r="E848" i="95"/>
  <c r="G848" i="95" s="1"/>
  <c r="J847" i="95"/>
  <c r="H847" i="95"/>
  <c r="G847" i="95"/>
  <c r="E847" i="95"/>
  <c r="J846" i="95"/>
  <c r="H846" i="95"/>
  <c r="E846" i="95"/>
  <c r="G846" i="95" s="1"/>
  <c r="J845" i="95"/>
  <c r="H845" i="95"/>
  <c r="G845" i="95"/>
  <c r="E845" i="95"/>
  <c r="J844" i="95"/>
  <c r="H844" i="95"/>
  <c r="E844" i="95"/>
  <c r="E862" i="95" s="1"/>
  <c r="J843" i="95"/>
  <c r="C828" i="95"/>
  <c r="H827" i="95"/>
  <c r="E827" i="95"/>
  <c r="G827" i="95" s="1"/>
  <c r="H826" i="95"/>
  <c r="J826" i="95" s="1"/>
  <c r="E826" i="95"/>
  <c r="G826" i="95" s="1"/>
  <c r="H825" i="95"/>
  <c r="J825" i="95" s="1"/>
  <c r="E825" i="95"/>
  <c r="G825" i="95" s="1"/>
  <c r="H824" i="95"/>
  <c r="J824" i="95" s="1"/>
  <c r="E824" i="95"/>
  <c r="G824" i="95" s="1"/>
  <c r="H823" i="95"/>
  <c r="J823" i="95" s="1"/>
  <c r="E823" i="95"/>
  <c r="G823" i="95" s="1"/>
  <c r="H822" i="95"/>
  <c r="J822" i="95" s="1"/>
  <c r="E822" i="95"/>
  <c r="G822" i="95" s="1"/>
  <c r="H821" i="95"/>
  <c r="J821" i="95" s="1"/>
  <c r="E821" i="95"/>
  <c r="G821" i="95" s="1"/>
  <c r="H820" i="95"/>
  <c r="J820" i="95" s="1"/>
  <c r="E820" i="95"/>
  <c r="G820" i="95" s="1"/>
  <c r="H819" i="95"/>
  <c r="J819" i="95" s="1"/>
  <c r="E819" i="95"/>
  <c r="G819" i="95" s="1"/>
  <c r="H818" i="95"/>
  <c r="J818" i="95" s="1"/>
  <c r="E818" i="95"/>
  <c r="G818" i="95" s="1"/>
  <c r="H817" i="95"/>
  <c r="J817" i="95" s="1"/>
  <c r="E817" i="95"/>
  <c r="G817" i="95" s="1"/>
  <c r="H816" i="95"/>
  <c r="J816" i="95" s="1"/>
  <c r="E816" i="95"/>
  <c r="G816" i="95" s="1"/>
  <c r="H815" i="95"/>
  <c r="J815" i="95" s="1"/>
  <c r="E815" i="95"/>
  <c r="G815" i="95" s="1"/>
  <c r="H814" i="95"/>
  <c r="J814" i="95" s="1"/>
  <c r="E814" i="95"/>
  <c r="G814" i="95" s="1"/>
  <c r="H813" i="95"/>
  <c r="E813" i="95"/>
  <c r="G813" i="95" s="1"/>
  <c r="H812" i="95"/>
  <c r="J812" i="95" s="1"/>
  <c r="E812" i="95"/>
  <c r="G812" i="95" s="1"/>
  <c r="H811" i="95"/>
  <c r="J811" i="95" s="1"/>
  <c r="E811" i="95"/>
  <c r="G811" i="95" s="1"/>
  <c r="H810" i="95"/>
  <c r="J810" i="95" s="1"/>
  <c r="E810" i="95"/>
  <c r="G810" i="95" s="1"/>
  <c r="J809" i="95"/>
  <c r="C793" i="95"/>
  <c r="H792" i="95"/>
  <c r="E792" i="95"/>
  <c r="G792" i="95" s="1"/>
  <c r="H791" i="95"/>
  <c r="J791" i="95" s="1"/>
  <c r="E791" i="95"/>
  <c r="G791" i="95" s="1"/>
  <c r="H790" i="95"/>
  <c r="J790" i="95" s="1"/>
  <c r="E790" i="95"/>
  <c r="G790" i="95" s="1"/>
  <c r="H789" i="95"/>
  <c r="J789" i="95" s="1"/>
  <c r="E789" i="95"/>
  <c r="G789" i="95" s="1"/>
  <c r="H788" i="95"/>
  <c r="J788" i="95" s="1"/>
  <c r="E788" i="95"/>
  <c r="G788" i="95" s="1"/>
  <c r="H787" i="95"/>
  <c r="J787" i="95" s="1"/>
  <c r="E787" i="95"/>
  <c r="G787" i="95" s="1"/>
  <c r="H786" i="95"/>
  <c r="J786" i="95" s="1"/>
  <c r="E786" i="95"/>
  <c r="G786" i="95" s="1"/>
  <c r="H785" i="95"/>
  <c r="J785" i="95" s="1"/>
  <c r="E785" i="95"/>
  <c r="G785" i="95" s="1"/>
  <c r="H784" i="95"/>
  <c r="J784" i="95" s="1"/>
  <c r="E784" i="95"/>
  <c r="G784" i="95" s="1"/>
  <c r="H783" i="95"/>
  <c r="J783" i="95" s="1"/>
  <c r="E783" i="95"/>
  <c r="G783" i="95" s="1"/>
  <c r="H782" i="95"/>
  <c r="J782" i="95" s="1"/>
  <c r="E782" i="95"/>
  <c r="G782" i="95" s="1"/>
  <c r="H781" i="95"/>
  <c r="J781" i="95" s="1"/>
  <c r="E781" i="95"/>
  <c r="G781" i="95" s="1"/>
  <c r="H780" i="95"/>
  <c r="J780" i="95" s="1"/>
  <c r="E780" i="95"/>
  <c r="G780" i="95" s="1"/>
  <c r="H779" i="95"/>
  <c r="J779" i="95" s="1"/>
  <c r="E779" i="95"/>
  <c r="G779" i="95" s="1"/>
  <c r="H778" i="95"/>
  <c r="G778" i="95"/>
  <c r="E778" i="95"/>
  <c r="J777" i="95"/>
  <c r="H777" i="95"/>
  <c r="G777" i="95"/>
  <c r="E777" i="95"/>
  <c r="J776" i="95"/>
  <c r="H776" i="95"/>
  <c r="G776" i="95"/>
  <c r="E776" i="95"/>
  <c r="J775" i="95"/>
  <c r="H775" i="95"/>
  <c r="G775" i="95"/>
  <c r="E775" i="95"/>
  <c r="J774" i="95"/>
  <c r="C758" i="95"/>
  <c r="H757" i="95"/>
  <c r="J757" i="95" s="1"/>
  <c r="E757" i="95"/>
  <c r="G757" i="95" s="1"/>
  <c r="H756" i="95"/>
  <c r="J756" i="95" s="1"/>
  <c r="E756" i="95"/>
  <c r="G756" i="95" s="1"/>
  <c r="H755" i="95"/>
  <c r="J755" i="95" s="1"/>
  <c r="E755" i="95"/>
  <c r="G755" i="95" s="1"/>
  <c r="H754" i="95"/>
  <c r="J754" i="95" s="1"/>
  <c r="E754" i="95"/>
  <c r="G754" i="95" s="1"/>
  <c r="H753" i="95"/>
  <c r="J753" i="95" s="1"/>
  <c r="E753" i="95"/>
  <c r="G753" i="95" s="1"/>
  <c r="H752" i="95"/>
  <c r="J752" i="95" s="1"/>
  <c r="E752" i="95"/>
  <c r="G752" i="95" s="1"/>
  <c r="H751" i="95"/>
  <c r="J751" i="95" s="1"/>
  <c r="E751" i="95"/>
  <c r="G751" i="95" s="1"/>
  <c r="H750" i="95"/>
  <c r="J750" i="95" s="1"/>
  <c r="E750" i="95"/>
  <c r="G750" i="95" s="1"/>
  <c r="H749" i="95"/>
  <c r="J749" i="95" s="1"/>
  <c r="E749" i="95"/>
  <c r="G749" i="95" s="1"/>
  <c r="H748" i="95"/>
  <c r="J748" i="95" s="1"/>
  <c r="E748" i="95"/>
  <c r="G748" i="95" s="1"/>
  <c r="H747" i="95"/>
  <c r="J747" i="95" s="1"/>
  <c r="E747" i="95"/>
  <c r="G747" i="95" s="1"/>
  <c r="H746" i="95"/>
  <c r="J746" i="95" s="1"/>
  <c r="E746" i="95"/>
  <c r="G746" i="95" s="1"/>
  <c r="H745" i="95"/>
  <c r="J745" i="95" s="1"/>
  <c r="E745" i="95"/>
  <c r="G745" i="95" s="1"/>
  <c r="H744" i="95"/>
  <c r="J744" i="95" s="1"/>
  <c r="E744" i="95"/>
  <c r="G744" i="95" s="1"/>
  <c r="H743" i="95"/>
  <c r="J743" i="95" s="1"/>
  <c r="E743" i="95"/>
  <c r="G743" i="95" s="1"/>
  <c r="H742" i="95"/>
  <c r="J742" i="95" s="1"/>
  <c r="E742" i="95"/>
  <c r="G742" i="95" s="1"/>
  <c r="H741" i="95"/>
  <c r="J741" i="95" s="1"/>
  <c r="E741" i="95"/>
  <c r="G741" i="95" s="1"/>
  <c r="H740" i="95"/>
  <c r="J740" i="95" s="1"/>
  <c r="E740" i="95"/>
  <c r="E758" i="95" s="1"/>
  <c r="J739" i="95"/>
  <c r="C724" i="95"/>
  <c r="H723" i="95"/>
  <c r="E723" i="95"/>
  <c r="G723" i="95" s="1"/>
  <c r="H722" i="95"/>
  <c r="J722" i="95" s="1"/>
  <c r="E722" i="95"/>
  <c r="G722" i="95" s="1"/>
  <c r="H721" i="95"/>
  <c r="J721" i="95" s="1"/>
  <c r="E721" i="95"/>
  <c r="G721" i="95" s="1"/>
  <c r="H720" i="95"/>
  <c r="J720" i="95" s="1"/>
  <c r="E720" i="95"/>
  <c r="G720" i="95" s="1"/>
  <c r="H719" i="95"/>
  <c r="J719" i="95" s="1"/>
  <c r="E719" i="95"/>
  <c r="G719" i="95" s="1"/>
  <c r="H718" i="95"/>
  <c r="J718" i="95" s="1"/>
  <c r="E718" i="95"/>
  <c r="G718" i="95" s="1"/>
  <c r="H717" i="95"/>
  <c r="J717" i="95" s="1"/>
  <c r="E717" i="95"/>
  <c r="G717" i="95" s="1"/>
  <c r="H716" i="95"/>
  <c r="J716" i="95" s="1"/>
  <c r="E716" i="95"/>
  <c r="G716" i="95" s="1"/>
  <c r="H715" i="95"/>
  <c r="J715" i="95" s="1"/>
  <c r="E715" i="95"/>
  <c r="G715" i="95" s="1"/>
  <c r="H714" i="95"/>
  <c r="J714" i="95" s="1"/>
  <c r="E714" i="95"/>
  <c r="G714" i="95" s="1"/>
  <c r="H713" i="95"/>
  <c r="J713" i="95" s="1"/>
  <c r="E713" i="95"/>
  <c r="G713" i="95" s="1"/>
  <c r="H712" i="95"/>
  <c r="J712" i="95" s="1"/>
  <c r="E712" i="95"/>
  <c r="G712" i="95" s="1"/>
  <c r="H711" i="95"/>
  <c r="J711" i="95" s="1"/>
  <c r="E711" i="95"/>
  <c r="G711" i="95" s="1"/>
  <c r="H710" i="95"/>
  <c r="J710" i="95" s="1"/>
  <c r="E710" i="95"/>
  <c r="G710" i="95" s="1"/>
  <c r="H709" i="95"/>
  <c r="J709" i="95" s="1"/>
  <c r="E709" i="95"/>
  <c r="G709" i="95" s="1"/>
  <c r="H708" i="95"/>
  <c r="J708" i="95" s="1"/>
  <c r="E708" i="95"/>
  <c r="G708" i="95" s="1"/>
  <c r="H707" i="95"/>
  <c r="J707" i="95" s="1"/>
  <c r="E707" i="95"/>
  <c r="G707" i="95" s="1"/>
  <c r="H706" i="95"/>
  <c r="J706" i="95" s="1"/>
  <c r="E706" i="95"/>
  <c r="J705" i="95"/>
  <c r="C690" i="95"/>
  <c r="H689" i="95"/>
  <c r="E689" i="95"/>
  <c r="G689" i="95" s="1"/>
  <c r="H688" i="95"/>
  <c r="J688" i="95" s="1"/>
  <c r="E688" i="95"/>
  <c r="G688" i="95" s="1"/>
  <c r="H687" i="95"/>
  <c r="J687" i="95" s="1"/>
  <c r="E687" i="95"/>
  <c r="G687" i="95" s="1"/>
  <c r="H686" i="95"/>
  <c r="J686" i="95" s="1"/>
  <c r="E686" i="95"/>
  <c r="G686" i="95" s="1"/>
  <c r="H685" i="95"/>
  <c r="J685" i="95" s="1"/>
  <c r="E685" i="95"/>
  <c r="G685" i="95" s="1"/>
  <c r="H684" i="95"/>
  <c r="J684" i="95" s="1"/>
  <c r="E684" i="95"/>
  <c r="G684" i="95" s="1"/>
  <c r="H683" i="95"/>
  <c r="J683" i="95" s="1"/>
  <c r="E683" i="95"/>
  <c r="G683" i="95" s="1"/>
  <c r="H682" i="95"/>
  <c r="J682" i="95" s="1"/>
  <c r="E682" i="95"/>
  <c r="G682" i="95" s="1"/>
  <c r="H681" i="95"/>
  <c r="J681" i="95" s="1"/>
  <c r="E681" i="95"/>
  <c r="G681" i="95" s="1"/>
  <c r="H680" i="95"/>
  <c r="J680" i="95" s="1"/>
  <c r="E680" i="95"/>
  <c r="G680" i="95" s="1"/>
  <c r="H679" i="95"/>
  <c r="J679" i="95" s="1"/>
  <c r="E679" i="95"/>
  <c r="G679" i="95" s="1"/>
  <c r="H678" i="95"/>
  <c r="J678" i="95" s="1"/>
  <c r="E678" i="95"/>
  <c r="G678" i="95" s="1"/>
  <c r="H677" i="95"/>
  <c r="J677" i="95" s="1"/>
  <c r="E677" i="95"/>
  <c r="G677" i="95" s="1"/>
  <c r="H676" i="95"/>
  <c r="J676" i="95" s="1"/>
  <c r="E676" i="95"/>
  <c r="G676" i="95" s="1"/>
  <c r="H675" i="95"/>
  <c r="J675" i="95" s="1"/>
  <c r="E675" i="95"/>
  <c r="G675" i="95" s="1"/>
  <c r="H674" i="95"/>
  <c r="J674" i="95" s="1"/>
  <c r="E674" i="95"/>
  <c r="G674" i="95" s="1"/>
  <c r="H673" i="95"/>
  <c r="J673" i="95" s="1"/>
  <c r="E673" i="95"/>
  <c r="G673" i="95" s="1"/>
  <c r="H672" i="95"/>
  <c r="J672" i="95" s="1"/>
  <c r="E672" i="95"/>
  <c r="J671" i="95"/>
  <c r="C656" i="95"/>
  <c r="H655" i="95"/>
  <c r="E655" i="95"/>
  <c r="G655" i="95" s="1"/>
  <c r="H654" i="95"/>
  <c r="J654" i="95" s="1"/>
  <c r="E654" i="95"/>
  <c r="G654" i="95" s="1"/>
  <c r="H653" i="95"/>
  <c r="J653" i="95" s="1"/>
  <c r="E653" i="95"/>
  <c r="G653" i="95" s="1"/>
  <c r="H652" i="95"/>
  <c r="J652" i="95" s="1"/>
  <c r="E652" i="95"/>
  <c r="G652" i="95" s="1"/>
  <c r="H651" i="95"/>
  <c r="J651" i="95" s="1"/>
  <c r="E651" i="95"/>
  <c r="G651" i="95" s="1"/>
  <c r="H650" i="95"/>
  <c r="J650" i="95" s="1"/>
  <c r="E650" i="95"/>
  <c r="G650" i="95" s="1"/>
  <c r="H649" i="95"/>
  <c r="J649" i="95" s="1"/>
  <c r="E649" i="95"/>
  <c r="G649" i="95" s="1"/>
  <c r="H648" i="95"/>
  <c r="J648" i="95" s="1"/>
  <c r="E648" i="95"/>
  <c r="G648" i="95" s="1"/>
  <c r="H647" i="95"/>
  <c r="E647" i="95"/>
  <c r="G647" i="95" s="1"/>
  <c r="H646" i="95"/>
  <c r="J646" i="95" s="1"/>
  <c r="E646" i="95"/>
  <c r="G646" i="95" s="1"/>
  <c r="H645" i="95"/>
  <c r="J645" i="95" s="1"/>
  <c r="E645" i="95"/>
  <c r="G645" i="95" s="1"/>
  <c r="J644" i="95"/>
  <c r="H644" i="95"/>
  <c r="E644" i="95"/>
  <c r="G644" i="95" s="1"/>
  <c r="H643" i="95"/>
  <c r="J643" i="95" s="1"/>
  <c r="E643" i="95"/>
  <c r="G643" i="95" s="1"/>
  <c r="H642" i="95"/>
  <c r="J642" i="95" s="1"/>
  <c r="G642" i="95"/>
  <c r="E642" i="95"/>
  <c r="H641" i="95"/>
  <c r="E641" i="95"/>
  <c r="G641" i="95" s="1"/>
  <c r="H640" i="95"/>
  <c r="J640" i="95" s="1"/>
  <c r="E640" i="95"/>
  <c r="G640" i="95" s="1"/>
  <c r="H639" i="95"/>
  <c r="J639" i="95" s="1"/>
  <c r="E639" i="95"/>
  <c r="G639" i="95" s="1"/>
  <c r="H638" i="95"/>
  <c r="J638" i="95" s="1"/>
  <c r="E638" i="95"/>
  <c r="G638" i="95" s="1"/>
  <c r="J637" i="95"/>
  <c r="C622" i="95"/>
  <c r="H621" i="95"/>
  <c r="E621" i="95"/>
  <c r="G621" i="95" s="1"/>
  <c r="H620" i="95"/>
  <c r="J620" i="95" s="1"/>
  <c r="E620" i="95"/>
  <c r="G620" i="95" s="1"/>
  <c r="H619" i="95"/>
  <c r="J619" i="95" s="1"/>
  <c r="E619" i="95"/>
  <c r="G619" i="95" s="1"/>
  <c r="H618" i="95"/>
  <c r="J618" i="95" s="1"/>
  <c r="E618" i="95"/>
  <c r="G618" i="95" s="1"/>
  <c r="H617" i="95"/>
  <c r="J617" i="95" s="1"/>
  <c r="E617" i="95"/>
  <c r="G617" i="95" s="1"/>
  <c r="H616" i="95"/>
  <c r="J616" i="95" s="1"/>
  <c r="E616" i="95"/>
  <c r="G616" i="95" s="1"/>
  <c r="H615" i="95"/>
  <c r="J615" i="95" s="1"/>
  <c r="E615" i="95"/>
  <c r="G615" i="95" s="1"/>
  <c r="H614" i="95"/>
  <c r="J614" i="95" s="1"/>
  <c r="E614" i="95"/>
  <c r="G614" i="95" s="1"/>
  <c r="H613" i="95"/>
  <c r="J613" i="95" s="1"/>
  <c r="E613" i="95"/>
  <c r="G613" i="95" s="1"/>
  <c r="H612" i="95"/>
  <c r="J612" i="95" s="1"/>
  <c r="E612" i="95"/>
  <c r="G612" i="95" s="1"/>
  <c r="H611" i="95"/>
  <c r="J611" i="95" s="1"/>
  <c r="E611" i="95"/>
  <c r="G611" i="95" s="1"/>
  <c r="H610" i="95"/>
  <c r="J610" i="95" s="1"/>
  <c r="E610" i="95"/>
  <c r="G610" i="95" s="1"/>
  <c r="H609" i="95"/>
  <c r="J609" i="95" s="1"/>
  <c r="E609" i="95"/>
  <c r="G609" i="95" s="1"/>
  <c r="H608" i="95"/>
  <c r="J608" i="95" s="1"/>
  <c r="E608" i="95"/>
  <c r="G608" i="95" s="1"/>
  <c r="H607" i="95"/>
  <c r="J607" i="95" s="1"/>
  <c r="E607" i="95"/>
  <c r="G607" i="95" s="1"/>
  <c r="H606" i="95"/>
  <c r="J606" i="95" s="1"/>
  <c r="E606" i="95"/>
  <c r="G606" i="95" s="1"/>
  <c r="H605" i="95"/>
  <c r="J605" i="95" s="1"/>
  <c r="E605" i="95"/>
  <c r="G605" i="95" s="1"/>
  <c r="H604" i="95"/>
  <c r="J604" i="95" s="1"/>
  <c r="E604" i="95"/>
  <c r="J603" i="95"/>
  <c r="C589" i="95"/>
  <c r="H588" i="95"/>
  <c r="E588" i="95"/>
  <c r="G588" i="95" s="1"/>
  <c r="H587" i="95"/>
  <c r="J587" i="95" s="1"/>
  <c r="E587" i="95"/>
  <c r="G587" i="95" s="1"/>
  <c r="H586" i="95"/>
  <c r="J586" i="95" s="1"/>
  <c r="E586" i="95"/>
  <c r="G586" i="95" s="1"/>
  <c r="H585" i="95"/>
  <c r="J585" i="95" s="1"/>
  <c r="E585" i="95"/>
  <c r="G585" i="95" s="1"/>
  <c r="H584" i="95"/>
  <c r="J584" i="95" s="1"/>
  <c r="E584" i="95"/>
  <c r="G584" i="95" s="1"/>
  <c r="H583" i="95"/>
  <c r="J583" i="95" s="1"/>
  <c r="E583" i="95"/>
  <c r="G583" i="95" s="1"/>
  <c r="H582" i="95"/>
  <c r="J582" i="95" s="1"/>
  <c r="E582" i="95"/>
  <c r="G582" i="95" s="1"/>
  <c r="H581" i="95"/>
  <c r="J581" i="95" s="1"/>
  <c r="E581" i="95"/>
  <c r="G581" i="95" s="1"/>
  <c r="H580" i="95"/>
  <c r="J580" i="95" s="1"/>
  <c r="E580" i="95"/>
  <c r="G580" i="95" s="1"/>
  <c r="H579" i="95"/>
  <c r="J579" i="95" s="1"/>
  <c r="E579" i="95"/>
  <c r="G579" i="95" s="1"/>
  <c r="H578" i="95"/>
  <c r="J578" i="95" s="1"/>
  <c r="E578" i="95"/>
  <c r="G578" i="95" s="1"/>
  <c r="H577" i="95"/>
  <c r="J577" i="95" s="1"/>
  <c r="E577" i="95"/>
  <c r="G577" i="95" s="1"/>
  <c r="H576" i="95"/>
  <c r="J576" i="95" s="1"/>
  <c r="E576" i="95"/>
  <c r="G576" i="95" s="1"/>
  <c r="H575" i="95"/>
  <c r="J575" i="95" s="1"/>
  <c r="E575" i="95"/>
  <c r="G575" i="95" s="1"/>
  <c r="H574" i="95"/>
  <c r="J574" i="95" s="1"/>
  <c r="E574" i="95"/>
  <c r="G574" i="95" s="1"/>
  <c r="H573" i="95"/>
  <c r="J573" i="95" s="1"/>
  <c r="E573" i="95"/>
  <c r="G573" i="95" s="1"/>
  <c r="H572" i="95"/>
  <c r="J572" i="95" s="1"/>
  <c r="E572" i="95"/>
  <c r="G572" i="95" s="1"/>
  <c r="H571" i="95"/>
  <c r="J571" i="95" s="1"/>
  <c r="E571" i="95"/>
  <c r="J570" i="95"/>
  <c r="C554" i="95"/>
  <c r="H553" i="95"/>
  <c r="E553" i="95"/>
  <c r="G553" i="95" s="1"/>
  <c r="H552" i="95"/>
  <c r="J552" i="95" s="1"/>
  <c r="E552" i="95"/>
  <c r="G552" i="95" s="1"/>
  <c r="H551" i="95"/>
  <c r="J551" i="95" s="1"/>
  <c r="E551" i="95"/>
  <c r="G551" i="95" s="1"/>
  <c r="H550" i="95"/>
  <c r="J550" i="95" s="1"/>
  <c r="E550" i="95"/>
  <c r="G550" i="95" s="1"/>
  <c r="H549" i="95"/>
  <c r="J549" i="95" s="1"/>
  <c r="E549" i="95"/>
  <c r="G549" i="95" s="1"/>
  <c r="H548" i="95"/>
  <c r="J548" i="95" s="1"/>
  <c r="E548" i="95"/>
  <c r="G548" i="95" s="1"/>
  <c r="H547" i="95"/>
  <c r="J547" i="95" s="1"/>
  <c r="E547" i="95"/>
  <c r="G547" i="95" s="1"/>
  <c r="H546" i="95"/>
  <c r="J546" i="95" s="1"/>
  <c r="E546" i="95"/>
  <c r="G546" i="95" s="1"/>
  <c r="H545" i="95"/>
  <c r="J545" i="95" s="1"/>
  <c r="E545" i="95"/>
  <c r="G545" i="95" s="1"/>
  <c r="H544" i="95"/>
  <c r="J544" i="95" s="1"/>
  <c r="E544" i="95"/>
  <c r="G544" i="95" s="1"/>
  <c r="H543" i="95"/>
  <c r="J543" i="95" s="1"/>
  <c r="E543" i="95"/>
  <c r="G543" i="95" s="1"/>
  <c r="H542" i="95"/>
  <c r="J542" i="95" s="1"/>
  <c r="E542" i="95"/>
  <c r="G542" i="95" s="1"/>
  <c r="H541" i="95"/>
  <c r="J541" i="95" s="1"/>
  <c r="E541" i="95"/>
  <c r="G541" i="95" s="1"/>
  <c r="H540" i="95"/>
  <c r="J540" i="95" s="1"/>
  <c r="E540" i="95"/>
  <c r="G540" i="95" s="1"/>
  <c r="H539" i="95"/>
  <c r="J539" i="95" s="1"/>
  <c r="E539" i="95"/>
  <c r="G539" i="95" s="1"/>
  <c r="H538" i="95"/>
  <c r="J538" i="95" s="1"/>
  <c r="E538" i="95"/>
  <c r="G538" i="95" s="1"/>
  <c r="H537" i="95"/>
  <c r="J537" i="95" s="1"/>
  <c r="E537" i="95"/>
  <c r="G537" i="95" s="1"/>
  <c r="H536" i="95"/>
  <c r="J536" i="95" s="1"/>
  <c r="E536" i="95"/>
  <c r="J535" i="95"/>
  <c r="C519" i="95"/>
  <c r="H518" i="95"/>
  <c r="E518" i="95"/>
  <c r="G518" i="95" s="1"/>
  <c r="H517" i="95"/>
  <c r="J517" i="95" s="1"/>
  <c r="E517" i="95"/>
  <c r="G517" i="95" s="1"/>
  <c r="H516" i="95"/>
  <c r="J516" i="95" s="1"/>
  <c r="E516" i="95"/>
  <c r="G516" i="95" s="1"/>
  <c r="H515" i="95"/>
  <c r="J515" i="95" s="1"/>
  <c r="E515" i="95"/>
  <c r="G515" i="95" s="1"/>
  <c r="H514" i="95"/>
  <c r="J514" i="95" s="1"/>
  <c r="E514" i="95"/>
  <c r="G514" i="95" s="1"/>
  <c r="H513" i="95"/>
  <c r="J513" i="95" s="1"/>
  <c r="E513" i="95"/>
  <c r="G513" i="95" s="1"/>
  <c r="H512" i="95"/>
  <c r="J512" i="95" s="1"/>
  <c r="E512" i="95"/>
  <c r="G512" i="95" s="1"/>
  <c r="H511" i="95"/>
  <c r="J511" i="95" s="1"/>
  <c r="E511" i="95"/>
  <c r="G511" i="95" s="1"/>
  <c r="H510" i="95"/>
  <c r="J510" i="95" s="1"/>
  <c r="E510" i="95"/>
  <c r="G510" i="95" s="1"/>
  <c r="H509" i="95"/>
  <c r="J509" i="95" s="1"/>
  <c r="E509" i="95"/>
  <c r="G509" i="95" s="1"/>
  <c r="H508" i="95"/>
  <c r="J508" i="95" s="1"/>
  <c r="E508" i="95"/>
  <c r="G508" i="95" s="1"/>
  <c r="H507" i="95"/>
  <c r="J507" i="95" s="1"/>
  <c r="E507" i="95"/>
  <c r="G507" i="95" s="1"/>
  <c r="H506" i="95"/>
  <c r="J506" i="95" s="1"/>
  <c r="E506" i="95"/>
  <c r="G506" i="95" s="1"/>
  <c r="H505" i="95"/>
  <c r="J505" i="95" s="1"/>
  <c r="E505" i="95"/>
  <c r="G505" i="95" s="1"/>
  <c r="H504" i="95"/>
  <c r="J504" i="95" s="1"/>
  <c r="E504" i="95"/>
  <c r="G504" i="95" s="1"/>
  <c r="H503" i="95"/>
  <c r="J503" i="95" s="1"/>
  <c r="E503" i="95"/>
  <c r="G503" i="95" s="1"/>
  <c r="H502" i="95"/>
  <c r="J502" i="95" s="1"/>
  <c r="E502" i="95"/>
  <c r="G502" i="95" s="1"/>
  <c r="H501" i="95"/>
  <c r="J501" i="95" s="1"/>
  <c r="E501" i="95"/>
  <c r="J500" i="95"/>
  <c r="C485" i="95"/>
  <c r="H484" i="95"/>
  <c r="E484" i="95"/>
  <c r="G484" i="95" s="1"/>
  <c r="H483" i="95"/>
  <c r="J483" i="95" s="1"/>
  <c r="E483" i="95"/>
  <c r="G483" i="95" s="1"/>
  <c r="H482" i="95"/>
  <c r="J482" i="95" s="1"/>
  <c r="E482" i="95"/>
  <c r="G482" i="95" s="1"/>
  <c r="H481" i="95"/>
  <c r="J481" i="95" s="1"/>
  <c r="E481" i="95"/>
  <c r="G481" i="95" s="1"/>
  <c r="H480" i="95"/>
  <c r="J480" i="95" s="1"/>
  <c r="E480" i="95"/>
  <c r="G480" i="95" s="1"/>
  <c r="H479" i="95"/>
  <c r="J479" i="95" s="1"/>
  <c r="E479" i="95"/>
  <c r="G479" i="95" s="1"/>
  <c r="H478" i="95"/>
  <c r="J478" i="95" s="1"/>
  <c r="E478" i="95"/>
  <c r="G478" i="95" s="1"/>
  <c r="H477" i="95"/>
  <c r="J477" i="95" s="1"/>
  <c r="E477" i="95"/>
  <c r="G477" i="95" s="1"/>
  <c r="H476" i="95"/>
  <c r="J476" i="95" s="1"/>
  <c r="E476" i="95"/>
  <c r="G476" i="95" s="1"/>
  <c r="H475" i="95"/>
  <c r="J475" i="95" s="1"/>
  <c r="E475" i="95"/>
  <c r="G475" i="95" s="1"/>
  <c r="H474" i="95"/>
  <c r="J474" i="95" s="1"/>
  <c r="E474" i="95"/>
  <c r="G474" i="95" s="1"/>
  <c r="H473" i="95"/>
  <c r="J473" i="95" s="1"/>
  <c r="E473" i="95"/>
  <c r="G473" i="95" s="1"/>
  <c r="H472" i="95"/>
  <c r="J472" i="95" s="1"/>
  <c r="E472" i="95"/>
  <c r="G472" i="95" s="1"/>
  <c r="H471" i="95"/>
  <c r="J471" i="95" s="1"/>
  <c r="E471" i="95"/>
  <c r="G471" i="95" s="1"/>
  <c r="H470" i="95"/>
  <c r="J470" i="95" s="1"/>
  <c r="E470" i="95"/>
  <c r="G470" i="95" s="1"/>
  <c r="H469" i="95"/>
  <c r="J469" i="95" s="1"/>
  <c r="E469" i="95"/>
  <c r="G469" i="95" s="1"/>
  <c r="H468" i="95"/>
  <c r="J468" i="95" s="1"/>
  <c r="E468" i="95"/>
  <c r="G468" i="95" s="1"/>
  <c r="H467" i="95"/>
  <c r="J467" i="95" s="1"/>
  <c r="E467" i="95"/>
  <c r="J466" i="95"/>
  <c r="C451" i="95"/>
  <c r="H450" i="95"/>
  <c r="E450" i="95"/>
  <c r="G450" i="95" s="1"/>
  <c r="H449" i="95"/>
  <c r="J449" i="95" s="1"/>
  <c r="E449" i="95"/>
  <c r="G449" i="95" s="1"/>
  <c r="H448" i="95"/>
  <c r="J448" i="95" s="1"/>
  <c r="E448" i="95"/>
  <c r="G448" i="95" s="1"/>
  <c r="H447" i="95"/>
  <c r="J447" i="95" s="1"/>
  <c r="E447" i="95"/>
  <c r="G447" i="95" s="1"/>
  <c r="H446" i="95"/>
  <c r="J446" i="95" s="1"/>
  <c r="E446" i="95"/>
  <c r="G446" i="95" s="1"/>
  <c r="H445" i="95"/>
  <c r="J445" i="95" s="1"/>
  <c r="E445" i="95"/>
  <c r="G445" i="95" s="1"/>
  <c r="H444" i="95"/>
  <c r="J444" i="95" s="1"/>
  <c r="E444" i="95"/>
  <c r="G444" i="95" s="1"/>
  <c r="H443" i="95"/>
  <c r="J443" i="95" s="1"/>
  <c r="E443" i="95"/>
  <c r="G443" i="95" s="1"/>
  <c r="H442" i="95"/>
  <c r="J442" i="95" s="1"/>
  <c r="E442" i="95"/>
  <c r="G442" i="95" s="1"/>
  <c r="H441" i="95"/>
  <c r="J441" i="95" s="1"/>
  <c r="E441" i="95"/>
  <c r="G441" i="95" s="1"/>
  <c r="H440" i="95"/>
  <c r="J440" i="95" s="1"/>
  <c r="E440" i="95"/>
  <c r="G440" i="95" s="1"/>
  <c r="H439" i="95"/>
  <c r="J439" i="95" s="1"/>
  <c r="E439" i="95"/>
  <c r="G439" i="95" s="1"/>
  <c r="H438" i="95"/>
  <c r="J438" i="95" s="1"/>
  <c r="E438" i="95"/>
  <c r="G438" i="95" s="1"/>
  <c r="H437" i="95"/>
  <c r="J437" i="95" s="1"/>
  <c r="E437" i="95"/>
  <c r="G437" i="95" s="1"/>
  <c r="H436" i="95"/>
  <c r="J436" i="95" s="1"/>
  <c r="E436" i="95"/>
  <c r="G436" i="95" s="1"/>
  <c r="H435" i="95"/>
  <c r="J435" i="95" s="1"/>
  <c r="E435" i="95"/>
  <c r="G435" i="95" s="1"/>
  <c r="H434" i="95"/>
  <c r="J434" i="95" s="1"/>
  <c r="E434" i="95"/>
  <c r="G434" i="95" s="1"/>
  <c r="H433" i="95"/>
  <c r="J433" i="95" s="1"/>
  <c r="E433" i="95"/>
  <c r="J432" i="95"/>
  <c r="C417" i="95"/>
  <c r="H416" i="95"/>
  <c r="E416" i="95"/>
  <c r="G416" i="95" s="1"/>
  <c r="H415" i="95"/>
  <c r="J415" i="95" s="1"/>
  <c r="E415" i="95"/>
  <c r="G415" i="95" s="1"/>
  <c r="H414" i="95"/>
  <c r="J414" i="95" s="1"/>
  <c r="E414" i="95"/>
  <c r="G414" i="95" s="1"/>
  <c r="H413" i="95"/>
  <c r="J413" i="95" s="1"/>
  <c r="E413" i="95"/>
  <c r="G413" i="95" s="1"/>
  <c r="H412" i="95"/>
  <c r="J412" i="95" s="1"/>
  <c r="E412" i="95"/>
  <c r="G412" i="95" s="1"/>
  <c r="H411" i="95"/>
  <c r="J411" i="95" s="1"/>
  <c r="E411" i="95"/>
  <c r="G411" i="95" s="1"/>
  <c r="H410" i="95"/>
  <c r="J410" i="95" s="1"/>
  <c r="E410" i="95"/>
  <c r="G410" i="95" s="1"/>
  <c r="H409" i="95"/>
  <c r="J409" i="95" s="1"/>
  <c r="E409" i="95"/>
  <c r="G409" i="95" s="1"/>
  <c r="H408" i="95"/>
  <c r="J408" i="95" s="1"/>
  <c r="E408" i="95"/>
  <c r="G408" i="95" s="1"/>
  <c r="H407" i="95"/>
  <c r="J407" i="95" s="1"/>
  <c r="E407" i="95"/>
  <c r="G407" i="95" s="1"/>
  <c r="H406" i="95"/>
  <c r="J406" i="95" s="1"/>
  <c r="E406" i="95"/>
  <c r="G406" i="95" s="1"/>
  <c r="H405" i="95"/>
  <c r="J405" i="95" s="1"/>
  <c r="E405" i="95"/>
  <c r="G405" i="95" s="1"/>
  <c r="H404" i="95"/>
  <c r="J404" i="95" s="1"/>
  <c r="E404" i="95"/>
  <c r="G404" i="95" s="1"/>
  <c r="H403" i="95"/>
  <c r="J403" i="95" s="1"/>
  <c r="E403" i="95"/>
  <c r="G403" i="95" s="1"/>
  <c r="H402" i="95"/>
  <c r="J402" i="95" s="1"/>
  <c r="E402" i="95"/>
  <c r="G402" i="95" s="1"/>
  <c r="H401" i="95"/>
  <c r="J401" i="95" s="1"/>
  <c r="E401" i="95"/>
  <c r="G401" i="95" s="1"/>
  <c r="H400" i="95"/>
  <c r="J400" i="95" s="1"/>
  <c r="E400" i="95"/>
  <c r="G400" i="95" s="1"/>
  <c r="H399" i="95"/>
  <c r="J399" i="95" s="1"/>
  <c r="E399" i="95"/>
  <c r="J398" i="95"/>
  <c r="C383" i="95"/>
  <c r="H382" i="95"/>
  <c r="E382" i="95"/>
  <c r="G382" i="95" s="1"/>
  <c r="H381" i="95"/>
  <c r="J381" i="95" s="1"/>
  <c r="E381" i="95"/>
  <c r="G381" i="95" s="1"/>
  <c r="H380" i="95"/>
  <c r="J380" i="95" s="1"/>
  <c r="E380" i="95"/>
  <c r="G380" i="95" s="1"/>
  <c r="H379" i="95"/>
  <c r="J379" i="95" s="1"/>
  <c r="E379" i="95"/>
  <c r="G379" i="95" s="1"/>
  <c r="H378" i="95"/>
  <c r="J378" i="95" s="1"/>
  <c r="E378" i="95"/>
  <c r="G378" i="95" s="1"/>
  <c r="H377" i="95"/>
  <c r="J377" i="95" s="1"/>
  <c r="E377" i="95"/>
  <c r="G377" i="95" s="1"/>
  <c r="H376" i="95"/>
  <c r="J376" i="95" s="1"/>
  <c r="E376" i="95"/>
  <c r="G376" i="95" s="1"/>
  <c r="H375" i="95"/>
  <c r="J375" i="95" s="1"/>
  <c r="E375" i="95"/>
  <c r="G375" i="95" s="1"/>
  <c r="H374" i="95"/>
  <c r="J374" i="95" s="1"/>
  <c r="E374" i="95"/>
  <c r="G374" i="95" s="1"/>
  <c r="H373" i="95"/>
  <c r="J373" i="95" s="1"/>
  <c r="E373" i="95"/>
  <c r="G373" i="95" s="1"/>
  <c r="H372" i="95"/>
  <c r="J372" i="95" s="1"/>
  <c r="E372" i="95"/>
  <c r="G372" i="95" s="1"/>
  <c r="H371" i="95"/>
  <c r="J371" i="95" s="1"/>
  <c r="E371" i="95"/>
  <c r="G371" i="95" s="1"/>
  <c r="H370" i="95"/>
  <c r="J370" i="95" s="1"/>
  <c r="E370" i="95"/>
  <c r="G370" i="95" s="1"/>
  <c r="H369" i="95"/>
  <c r="J369" i="95" s="1"/>
  <c r="E369" i="95"/>
  <c r="G369" i="95" s="1"/>
  <c r="H368" i="95"/>
  <c r="J368" i="95" s="1"/>
  <c r="E368" i="95"/>
  <c r="G368" i="95" s="1"/>
  <c r="H367" i="95"/>
  <c r="J367" i="95" s="1"/>
  <c r="E367" i="95"/>
  <c r="G367" i="95" s="1"/>
  <c r="H366" i="95"/>
  <c r="J366" i="95" s="1"/>
  <c r="E366" i="95"/>
  <c r="G366" i="95" s="1"/>
  <c r="H365" i="95"/>
  <c r="J365" i="95" s="1"/>
  <c r="E365" i="95"/>
  <c r="J364" i="95"/>
  <c r="C349" i="95"/>
  <c r="H348" i="95"/>
  <c r="E348" i="95"/>
  <c r="G348" i="95" s="1"/>
  <c r="H347" i="95"/>
  <c r="J347" i="95" s="1"/>
  <c r="E347" i="95"/>
  <c r="G347" i="95" s="1"/>
  <c r="H346" i="95"/>
  <c r="J346" i="95" s="1"/>
  <c r="E346" i="95"/>
  <c r="G346" i="95" s="1"/>
  <c r="H345" i="95"/>
  <c r="J345" i="95" s="1"/>
  <c r="E345" i="95"/>
  <c r="G345" i="95" s="1"/>
  <c r="H344" i="95"/>
  <c r="J344" i="95" s="1"/>
  <c r="E344" i="95"/>
  <c r="G344" i="95" s="1"/>
  <c r="H343" i="95"/>
  <c r="J343" i="95" s="1"/>
  <c r="E343" i="95"/>
  <c r="G343" i="95" s="1"/>
  <c r="H342" i="95"/>
  <c r="J342" i="95" s="1"/>
  <c r="E342" i="95"/>
  <c r="G342" i="95" s="1"/>
  <c r="H341" i="95"/>
  <c r="J341" i="95" s="1"/>
  <c r="E341" i="95"/>
  <c r="G341" i="95" s="1"/>
  <c r="H340" i="95"/>
  <c r="J340" i="95" s="1"/>
  <c r="E340" i="95"/>
  <c r="G340" i="95" s="1"/>
  <c r="H339" i="95"/>
  <c r="J339" i="95" s="1"/>
  <c r="E339" i="95"/>
  <c r="G339" i="95" s="1"/>
  <c r="H338" i="95"/>
  <c r="J338" i="95" s="1"/>
  <c r="E338" i="95"/>
  <c r="G338" i="95" s="1"/>
  <c r="H337" i="95"/>
  <c r="J337" i="95" s="1"/>
  <c r="E337" i="95"/>
  <c r="G337" i="95" s="1"/>
  <c r="H336" i="95"/>
  <c r="J336" i="95" s="1"/>
  <c r="E336" i="95"/>
  <c r="G336" i="95" s="1"/>
  <c r="H335" i="95"/>
  <c r="J335" i="95" s="1"/>
  <c r="E335" i="95"/>
  <c r="G335" i="95" s="1"/>
  <c r="H334" i="95"/>
  <c r="J334" i="95" s="1"/>
  <c r="E334" i="95"/>
  <c r="G334" i="95" s="1"/>
  <c r="H333" i="95"/>
  <c r="J333" i="95" s="1"/>
  <c r="E333" i="95"/>
  <c r="G333" i="95" s="1"/>
  <c r="H332" i="95"/>
  <c r="J332" i="95" s="1"/>
  <c r="E332" i="95"/>
  <c r="G332" i="95" s="1"/>
  <c r="H331" i="95"/>
  <c r="J331" i="95" s="1"/>
  <c r="E331" i="95"/>
  <c r="J330" i="95"/>
  <c r="C315" i="95"/>
  <c r="H314" i="95"/>
  <c r="E314" i="95"/>
  <c r="G314" i="95" s="1"/>
  <c r="H313" i="95"/>
  <c r="J313" i="95" s="1"/>
  <c r="E313" i="95"/>
  <c r="G313" i="95" s="1"/>
  <c r="H312" i="95"/>
  <c r="J312" i="95" s="1"/>
  <c r="E312" i="95"/>
  <c r="G312" i="95" s="1"/>
  <c r="H311" i="95"/>
  <c r="J311" i="95" s="1"/>
  <c r="E311" i="95"/>
  <c r="G311" i="95" s="1"/>
  <c r="H310" i="95"/>
  <c r="J310" i="95" s="1"/>
  <c r="E310" i="95"/>
  <c r="G310" i="95" s="1"/>
  <c r="H309" i="95"/>
  <c r="J309" i="95" s="1"/>
  <c r="E309" i="95"/>
  <c r="G309" i="95" s="1"/>
  <c r="H308" i="95"/>
  <c r="J308" i="95" s="1"/>
  <c r="E308" i="95"/>
  <c r="G308" i="95" s="1"/>
  <c r="H307" i="95"/>
  <c r="J307" i="95" s="1"/>
  <c r="E307" i="95"/>
  <c r="G307" i="95" s="1"/>
  <c r="H306" i="95"/>
  <c r="J306" i="95" s="1"/>
  <c r="E306" i="95"/>
  <c r="G306" i="95" s="1"/>
  <c r="H305" i="95"/>
  <c r="J305" i="95" s="1"/>
  <c r="E305" i="95"/>
  <c r="G305" i="95" s="1"/>
  <c r="H304" i="95"/>
  <c r="J304" i="95" s="1"/>
  <c r="E304" i="95"/>
  <c r="G304" i="95" s="1"/>
  <c r="H303" i="95"/>
  <c r="J303" i="95" s="1"/>
  <c r="E303" i="95"/>
  <c r="G303" i="95" s="1"/>
  <c r="H302" i="95"/>
  <c r="J302" i="95" s="1"/>
  <c r="E302" i="95"/>
  <c r="G302" i="95" s="1"/>
  <c r="H301" i="95"/>
  <c r="J301" i="95" s="1"/>
  <c r="E301" i="95"/>
  <c r="G301" i="95" s="1"/>
  <c r="H300" i="95"/>
  <c r="J300" i="95" s="1"/>
  <c r="E300" i="95"/>
  <c r="G300" i="95" s="1"/>
  <c r="H299" i="95"/>
  <c r="J299" i="95" s="1"/>
  <c r="E299" i="95"/>
  <c r="G299" i="95" s="1"/>
  <c r="H298" i="95"/>
  <c r="J298" i="95" s="1"/>
  <c r="E298" i="95"/>
  <c r="G298" i="95" s="1"/>
  <c r="H297" i="95"/>
  <c r="J297" i="95" s="1"/>
  <c r="E297" i="95"/>
  <c r="J296" i="95"/>
  <c r="C281" i="95"/>
  <c r="H280" i="95"/>
  <c r="E280" i="95"/>
  <c r="G280" i="95" s="1"/>
  <c r="H279" i="95"/>
  <c r="J279" i="95" s="1"/>
  <c r="E279" i="95"/>
  <c r="G279" i="95" s="1"/>
  <c r="H278" i="95"/>
  <c r="J278" i="95" s="1"/>
  <c r="E278" i="95"/>
  <c r="G278" i="95" s="1"/>
  <c r="H277" i="95"/>
  <c r="J277" i="95" s="1"/>
  <c r="E277" i="95"/>
  <c r="G277" i="95" s="1"/>
  <c r="H276" i="95"/>
  <c r="J276" i="95" s="1"/>
  <c r="E276" i="95"/>
  <c r="G276" i="95" s="1"/>
  <c r="H275" i="95"/>
  <c r="J275" i="95" s="1"/>
  <c r="E275" i="95"/>
  <c r="G275" i="95" s="1"/>
  <c r="H274" i="95"/>
  <c r="J274" i="95" s="1"/>
  <c r="E274" i="95"/>
  <c r="G274" i="95" s="1"/>
  <c r="H273" i="95"/>
  <c r="J273" i="95" s="1"/>
  <c r="E273" i="95"/>
  <c r="G273" i="95" s="1"/>
  <c r="H272" i="95"/>
  <c r="J272" i="95" s="1"/>
  <c r="E272" i="95"/>
  <c r="G272" i="95" s="1"/>
  <c r="H271" i="95"/>
  <c r="J271" i="95" s="1"/>
  <c r="E271" i="95"/>
  <c r="G271" i="95" s="1"/>
  <c r="H270" i="95"/>
  <c r="J270" i="95" s="1"/>
  <c r="E270" i="95"/>
  <c r="G270" i="95" s="1"/>
  <c r="H269" i="95"/>
  <c r="J269" i="95" s="1"/>
  <c r="E269" i="95"/>
  <c r="G269" i="95" s="1"/>
  <c r="H268" i="95"/>
  <c r="J268" i="95" s="1"/>
  <c r="E268" i="95"/>
  <c r="G268" i="95" s="1"/>
  <c r="H267" i="95"/>
  <c r="J267" i="95" s="1"/>
  <c r="E267" i="95"/>
  <c r="G267" i="95" s="1"/>
  <c r="H266" i="95"/>
  <c r="J266" i="95" s="1"/>
  <c r="E266" i="95"/>
  <c r="G266" i="95" s="1"/>
  <c r="H265" i="95"/>
  <c r="J265" i="95" s="1"/>
  <c r="E265" i="95"/>
  <c r="G265" i="95" s="1"/>
  <c r="H264" i="95"/>
  <c r="J264" i="95" s="1"/>
  <c r="E264" i="95"/>
  <c r="G264" i="95" s="1"/>
  <c r="H263" i="95"/>
  <c r="J263" i="95" s="1"/>
  <c r="E263" i="95"/>
  <c r="J262" i="95"/>
  <c r="C246" i="95"/>
  <c r="H245" i="95"/>
  <c r="E245" i="95"/>
  <c r="G245" i="95" s="1"/>
  <c r="H244" i="95"/>
  <c r="J244" i="95" s="1"/>
  <c r="E244" i="95"/>
  <c r="G244" i="95" s="1"/>
  <c r="H243" i="95"/>
  <c r="J243" i="95" s="1"/>
  <c r="E243" i="95"/>
  <c r="G243" i="95" s="1"/>
  <c r="H242" i="95"/>
  <c r="J242" i="95" s="1"/>
  <c r="E242" i="95"/>
  <c r="G242" i="95" s="1"/>
  <c r="H241" i="95"/>
  <c r="J241" i="95" s="1"/>
  <c r="E241" i="95"/>
  <c r="G241" i="95" s="1"/>
  <c r="H240" i="95"/>
  <c r="J240" i="95" s="1"/>
  <c r="E240" i="95"/>
  <c r="G240" i="95" s="1"/>
  <c r="H239" i="95"/>
  <c r="J239" i="95" s="1"/>
  <c r="E239" i="95"/>
  <c r="G239" i="95" s="1"/>
  <c r="H238" i="95"/>
  <c r="J238" i="95" s="1"/>
  <c r="E238" i="95"/>
  <c r="G238" i="95" s="1"/>
  <c r="H237" i="95"/>
  <c r="J237" i="95" s="1"/>
  <c r="E237" i="95"/>
  <c r="G237" i="95" s="1"/>
  <c r="H236" i="95"/>
  <c r="J236" i="95" s="1"/>
  <c r="E236" i="95"/>
  <c r="G236" i="95" s="1"/>
  <c r="H235" i="95"/>
  <c r="J235" i="95" s="1"/>
  <c r="E235" i="95"/>
  <c r="G235" i="95" s="1"/>
  <c r="H234" i="95"/>
  <c r="J234" i="95" s="1"/>
  <c r="E234" i="95"/>
  <c r="G234" i="95" s="1"/>
  <c r="H233" i="95"/>
  <c r="J233" i="95" s="1"/>
  <c r="E233" i="95"/>
  <c r="G233" i="95" s="1"/>
  <c r="H232" i="95"/>
  <c r="J232" i="95" s="1"/>
  <c r="E232" i="95"/>
  <c r="G232" i="95" s="1"/>
  <c r="H231" i="95"/>
  <c r="J231" i="95" s="1"/>
  <c r="E231" i="95"/>
  <c r="G231" i="95" s="1"/>
  <c r="H230" i="95"/>
  <c r="J230" i="95" s="1"/>
  <c r="E230" i="95"/>
  <c r="G230" i="95" s="1"/>
  <c r="H229" i="95"/>
  <c r="J229" i="95" s="1"/>
  <c r="E229" i="95"/>
  <c r="G229" i="95" s="1"/>
  <c r="H228" i="95"/>
  <c r="J228" i="95" s="1"/>
  <c r="E228" i="95"/>
  <c r="J227" i="95"/>
  <c r="C209" i="95"/>
  <c r="H208" i="95"/>
  <c r="E208" i="95"/>
  <c r="G208" i="95" s="1"/>
  <c r="H207" i="95"/>
  <c r="J207" i="95" s="1"/>
  <c r="E207" i="95"/>
  <c r="G207" i="95" s="1"/>
  <c r="H206" i="95"/>
  <c r="J206" i="95" s="1"/>
  <c r="E206" i="95"/>
  <c r="G206" i="95" s="1"/>
  <c r="H205" i="95"/>
  <c r="J205" i="95" s="1"/>
  <c r="E205" i="95"/>
  <c r="G205" i="95" s="1"/>
  <c r="H204" i="95"/>
  <c r="J204" i="95" s="1"/>
  <c r="E204" i="95"/>
  <c r="G204" i="95" s="1"/>
  <c r="H203" i="95"/>
  <c r="J203" i="95" s="1"/>
  <c r="E203" i="95"/>
  <c r="G203" i="95" s="1"/>
  <c r="H202" i="95"/>
  <c r="J202" i="95" s="1"/>
  <c r="E202" i="95"/>
  <c r="G202" i="95" s="1"/>
  <c r="H201" i="95"/>
  <c r="J201" i="95" s="1"/>
  <c r="E201" i="95"/>
  <c r="G201" i="95" s="1"/>
  <c r="H200" i="95"/>
  <c r="J200" i="95" s="1"/>
  <c r="E200" i="95"/>
  <c r="G200" i="95" s="1"/>
  <c r="H199" i="95"/>
  <c r="J199" i="95" s="1"/>
  <c r="E199" i="95"/>
  <c r="G199" i="95" s="1"/>
  <c r="H198" i="95"/>
  <c r="J198" i="95" s="1"/>
  <c r="E198" i="95"/>
  <c r="G198" i="95" s="1"/>
  <c r="H197" i="95"/>
  <c r="J197" i="95" s="1"/>
  <c r="E197" i="95"/>
  <c r="G197" i="95" s="1"/>
  <c r="H196" i="95"/>
  <c r="J196" i="95" s="1"/>
  <c r="E196" i="95"/>
  <c r="G196" i="95" s="1"/>
  <c r="H195" i="95"/>
  <c r="J195" i="95" s="1"/>
  <c r="E195" i="95"/>
  <c r="G195" i="95" s="1"/>
  <c r="H194" i="95"/>
  <c r="J194" i="95" s="1"/>
  <c r="E194" i="95"/>
  <c r="G194" i="95" s="1"/>
  <c r="H193" i="95"/>
  <c r="J193" i="95" s="1"/>
  <c r="E193" i="95"/>
  <c r="G193" i="95" s="1"/>
  <c r="J192" i="95"/>
  <c r="H192" i="95"/>
  <c r="E192" i="95"/>
  <c r="G192" i="95" s="1"/>
  <c r="H191" i="95"/>
  <c r="J191" i="95" s="1"/>
  <c r="E191" i="95"/>
  <c r="J190" i="95"/>
  <c r="C174" i="95"/>
  <c r="H173" i="95"/>
  <c r="G173" i="95"/>
  <c r="E173" i="95"/>
  <c r="H172" i="95"/>
  <c r="J172" i="95" s="1"/>
  <c r="E172" i="95"/>
  <c r="G172" i="95" s="1"/>
  <c r="H171" i="95"/>
  <c r="J171" i="95" s="1"/>
  <c r="E171" i="95"/>
  <c r="G171" i="95" s="1"/>
  <c r="H170" i="95"/>
  <c r="J170" i="95" s="1"/>
  <c r="E170" i="95"/>
  <c r="G170" i="95" s="1"/>
  <c r="H169" i="95"/>
  <c r="J169" i="95" s="1"/>
  <c r="E169" i="95"/>
  <c r="G169" i="95" s="1"/>
  <c r="H168" i="95"/>
  <c r="J168" i="95" s="1"/>
  <c r="E168" i="95"/>
  <c r="G168" i="95" s="1"/>
  <c r="H167" i="95"/>
  <c r="J167" i="95" s="1"/>
  <c r="E167" i="95"/>
  <c r="G167" i="95" s="1"/>
  <c r="H166" i="95"/>
  <c r="J166" i="95" s="1"/>
  <c r="E166" i="95"/>
  <c r="G166" i="95" s="1"/>
  <c r="H165" i="95"/>
  <c r="J165" i="95" s="1"/>
  <c r="E165" i="95"/>
  <c r="G165" i="95" s="1"/>
  <c r="H164" i="95"/>
  <c r="J164" i="95" s="1"/>
  <c r="E164" i="95"/>
  <c r="G164" i="95" s="1"/>
  <c r="H163" i="95"/>
  <c r="J163" i="95" s="1"/>
  <c r="E163" i="95"/>
  <c r="G163" i="95" s="1"/>
  <c r="H162" i="95"/>
  <c r="J162" i="95" s="1"/>
  <c r="E162" i="95"/>
  <c r="G162" i="95" s="1"/>
  <c r="H161" i="95"/>
  <c r="J161" i="95" s="1"/>
  <c r="E161" i="95"/>
  <c r="G161" i="95" s="1"/>
  <c r="H160" i="95"/>
  <c r="J160" i="95" s="1"/>
  <c r="E160" i="95"/>
  <c r="G160" i="95" s="1"/>
  <c r="H159" i="95"/>
  <c r="J159" i="95" s="1"/>
  <c r="E159" i="95"/>
  <c r="G159" i="95" s="1"/>
  <c r="H158" i="95"/>
  <c r="J158" i="95" s="1"/>
  <c r="E158" i="95"/>
  <c r="G158" i="95" s="1"/>
  <c r="H157" i="95"/>
  <c r="J157" i="95" s="1"/>
  <c r="E157" i="95"/>
  <c r="G157" i="95" s="1"/>
  <c r="H156" i="95"/>
  <c r="J156" i="95" s="1"/>
  <c r="E156" i="95"/>
  <c r="J155" i="95"/>
  <c r="C138" i="95"/>
  <c r="H137" i="95"/>
  <c r="E137" i="95"/>
  <c r="G137" i="95" s="1"/>
  <c r="H136" i="95"/>
  <c r="J136" i="95" s="1"/>
  <c r="E136" i="95"/>
  <c r="G136" i="95" s="1"/>
  <c r="H135" i="95"/>
  <c r="J135" i="95" s="1"/>
  <c r="E135" i="95"/>
  <c r="G135" i="95" s="1"/>
  <c r="J134" i="95"/>
  <c r="H134" i="95"/>
  <c r="E134" i="95"/>
  <c r="G134" i="95" s="1"/>
  <c r="H133" i="95"/>
  <c r="J133" i="95" s="1"/>
  <c r="E133" i="95"/>
  <c r="G133" i="95" s="1"/>
  <c r="H132" i="95"/>
  <c r="J132" i="95" s="1"/>
  <c r="E132" i="95"/>
  <c r="G132" i="95" s="1"/>
  <c r="H131" i="95"/>
  <c r="J131" i="95" s="1"/>
  <c r="E131" i="95"/>
  <c r="G131" i="95" s="1"/>
  <c r="H130" i="95"/>
  <c r="J130" i="95" s="1"/>
  <c r="E130" i="95"/>
  <c r="G130" i="95" s="1"/>
  <c r="H129" i="95"/>
  <c r="J129" i="95" s="1"/>
  <c r="E129" i="95"/>
  <c r="G129" i="95" s="1"/>
  <c r="H128" i="95"/>
  <c r="J128" i="95" s="1"/>
  <c r="E128" i="95"/>
  <c r="G128" i="95" s="1"/>
  <c r="H127" i="95"/>
  <c r="J127" i="95" s="1"/>
  <c r="E127" i="95"/>
  <c r="G127" i="95" s="1"/>
  <c r="H126" i="95"/>
  <c r="J126" i="95" s="1"/>
  <c r="E126" i="95"/>
  <c r="G126" i="95" s="1"/>
  <c r="H125" i="95"/>
  <c r="J125" i="95" s="1"/>
  <c r="E125" i="95"/>
  <c r="G125" i="95" s="1"/>
  <c r="H124" i="95"/>
  <c r="J124" i="95" s="1"/>
  <c r="E124" i="95"/>
  <c r="G124" i="95" s="1"/>
  <c r="H123" i="95"/>
  <c r="J123" i="95" s="1"/>
  <c r="E123" i="95"/>
  <c r="G123" i="95" s="1"/>
  <c r="H122" i="95"/>
  <c r="J122" i="95" s="1"/>
  <c r="E122" i="95"/>
  <c r="G122" i="95" s="1"/>
  <c r="H121" i="95"/>
  <c r="J121" i="95" s="1"/>
  <c r="E121" i="95"/>
  <c r="G121" i="95" s="1"/>
  <c r="H120" i="95"/>
  <c r="J120" i="95" s="1"/>
  <c r="E120" i="95"/>
  <c r="J119" i="95"/>
  <c r="C101" i="95"/>
  <c r="E100" i="95"/>
  <c r="G100" i="95" s="1"/>
  <c r="H99" i="95"/>
  <c r="J99" i="95" s="1"/>
  <c r="E99" i="95"/>
  <c r="G99" i="95" s="1"/>
  <c r="H98" i="95"/>
  <c r="J98" i="95" s="1"/>
  <c r="E98" i="95"/>
  <c r="G98" i="95" s="1"/>
  <c r="H97" i="95"/>
  <c r="J97" i="95" s="1"/>
  <c r="E97" i="95"/>
  <c r="G97" i="95" s="1"/>
  <c r="H96" i="95"/>
  <c r="J96" i="95" s="1"/>
  <c r="E96" i="95"/>
  <c r="G96" i="95" s="1"/>
  <c r="H95" i="95"/>
  <c r="J95" i="95" s="1"/>
  <c r="E95" i="95"/>
  <c r="G95" i="95" s="1"/>
  <c r="H94" i="95"/>
  <c r="J94" i="95" s="1"/>
  <c r="E94" i="95"/>
  <c r="G94" i="95" s="1"/>
  <c r="H93" i="95"/>
  <c r="J93" i="95" s="1"/>
  <c r="E93" i="95"/>
  <c r="G93" i="95" s="1"/>
  <c r="H92" i="95"/>
  <c r="J92" i="95" s="1"/>
  <c r="E92" i="95"/>
  <c r="G92" i="95" s="1"/>
  <c r="H91" i="95"/>
  <c r="J91" i="95" s="1"/>
  <c r="G91" i="95"/>
  <c r="E91" i="95"/>
  <c r="J90" i="95"/>
  <c r="H90" i="95"/>
  <c r="E90" i="95"/>
  <c r="G90" i="95" s="1"/>
  <c r="H89" i="95"/>
  <c r="J89" i="95" s="1"/>
  <c r="E89" i="95"/>
  <c r="G89" i="95" s="1"/>
  <c r="H88" i="95"/>
  <c r="J88" i="95" s="1"/>
  <c r="E88" i="95"/>
  <c r="G88" i="95" s="1"/>
  <c r="H87" i="95"/>
  <c r="J87" i="95" s="1"/>
  <c r="E87" i="95"/>
  <c r="G87" i="95" s="1"/>
  <c r="H86" i="95"/>
  <c r="J86" i="95" s="1"/>
  <c r="E86" i="95"/>
  <c r="G86" i="95" s="1"/>
  <c r="H85" i="95"/>
  <c r="J85" i="95" s="1"/>
  <c r="E85" i="95"/>
  <c r="G85" i="95" s="1"/>
  <c r="H84" i="95"/>
  <c r="J84" i="95" s="1"/>
  <c r="E84" i="95"/>
  <c r="G84" i="95" s="1"/>
  <c r="H83" i="95"/>
  <c r="J83" i="95" s="1"/>
  <c r="E83" i="95"/>
  <c r="H82" i="95"/>
  <c r="J82" i="95" s="1"/>
  <c r="C64" i="95"/>
  <c r="H63" i="95"/>
  <c r="J63" i="95" s="1"/>
  <c r="G63" i="95"/>
  <c r="E63" i="95"/>
  <c r="H62" i="95"/>
  <c r="J62" i="95" s="1"/>
  <c r="E62" i="95"/>
  <c r="G62" i="95" s="1"/>
  <c r="H61" i="95"/>
  <c r="J61" i="95" s="1"/>
  <c r="G61" i="95"/>
  <c r="E61" i="95"/>
  <c r="J60" i="95"/>
  <c r="H60" i="95"/>
  <c r="G60" i="95"/>
  <c r="E60" i="95"/>
  <c r="H59" i="95"/>
  <c r="J59" i="95" s="1"/>
  <c r="E59" i="95"/>
  <c r="G59" i="95" s="1"/>
  <c r="H58" i="95"/>
  <c r="J58" i="95" s="1"/>
  <c r="G58" i="95"/>
  <c r="E58" i="95"/>
  <c r="J57" i="95"/>
  <c r="H57" i="95"/>
  <c r="E57" i="95"/>
  <c r="G57" i="95" s="1"/>
  <c r="J56" i="95"/>
  <c r="H56" i="95"/>
  <c r="E56" i="95"/>
  <c r="G56" i="95" s="1"/>
  <c r="H55" i="95"/>
  <c r="J55" i="95" s="1"/>
  <c r="E55" i="95"/>
  <c r="G55" i="95" s="1"/>
  <c r="H54" i="95"/>
  <c r="J54" i="95" s="1"/>
  <c r="G54" i="95"/>
  <c r="E54" i="95"/>
  <c r="J53" i="95"/>
  <c r="H53" i="95"/>
  <c r="E53" i="95"/>
  <c r="G53" i="95" s="1"/>
  <c r="H52" i="95"/>
  <c r="J52" i="95" s="1"/>
  <c r="E52" i="95"/>
  <c r="G52" i="95" s="1"/>
  <c r="J51" i="95"/>
  <c r="H51" i="95"/>
  <c r="G51" i="95"/>
  <c r="E51" i="95"/>
  <c r="H50" i="95"/>
  <c r="J50" i="95" s="1"/>
  <c r="E50" i="95"/>
  <c r="G50" i="95" s="1"/>
  <c r="H49" i="95"/>
  <c r="J49" i="95" s="1"/>
  <c r="G49" i="95"/>
  <c r="E49" i="95"/>
  <c r="J48" i="95"/>
  <c r="H48" i="95"/>
  <c r="G48" i="95"/>
  <c r="E48" i="95"/>
  <c r="H47" i="95"/>
  <c r="J47" i="95" s="1"/>
  <c r="E47" i="95"/>
  <c r="G47" i="95" s="1"/>
  <c r="H46" i="95"/>
  <c r="J46" i="95" s="1"/>
  <c r="G46" i="95"/>
  <c r="E46" i="95"/>
  <c r="E64" i="95" s="1"/>
  <c r="J45" i="95"/>
  <c r="C29" i="95"/>
  <c r="H28" i="95"/>
  <c r="G28" i="95"/>
  <c r="E28" i="95"/>
  <c r="H27" i="95"/>
  <c r="J27" i="95" s="1"/>
  <c r="E27" i="95"/>
  <c r="G27" i="95" s="1"/>
  <c r="H26" i="95"/>
  <c r="J26" i="95" s="1"/>
  <c r="E26" i="95"/>
  <c r="G26" i="95" s="1"/>
  <c r="H25" i="95"/>
  <c r="J25" i="95" s="1"/>
  <c r="G25" i="95"/>
  <c r="E25" i="95"/>
  <c r="J24" i="95"/>
  <c r="H24" i="95"/>
  <c r="E24" i="95"/>
  <c r="G24" i="95" s="1"/>
  <c r="H23" i="95"/>
  <c r="J23" i="95" s="1"/>
  <c r="E23" i="95"/>
  <c r="G23" i="95" s="1"/>
  <c r="H22" i="95"/>
  <c r="J22" i="95" s="1"/>
  <c r="G22" i="95"/>
  <c r="E22" i="95"/>
  <c r="J21" i="95"/>
  <c r="H21" i="95"/>
  <c r="E21" i="95"/>
  <c r="G21" i="95" s="1"/>
  <c r="H20" i="95"/>
  <c r="J20" i="95" s="1"/>
  <c r="E20" i="95"/>
  <c r="G20" i="95" s="1"/>
  <c r="H19" i="95"/>
  <c r="J19" i="95" s="1"/>
  <c r="G19" i="95"/>
  <c r="E19" i="95"/>
  <c r="J18" i="95"/>
  <c r="H18" i="95"/>
  <c r="E18" i="95"/>
  <c r="G18" i="95" s="1"/>
  <c r="H17" i="95"/>
  <c r="J17" i="95" s="1"/>
  <c r="E17" i="95"/>
  <c r="G17" i="95" s="1"/>
  <c r="H16" i="95"/>
  <c r="J16" i="95" s="1"/>
  <c r="G16" i="95"/>
  <c r="E16" i="95"/>
  <c r="J15" i="95"/>
  <c r="H15" i="95"/>
  <c r="E15" i="95"/>
  <c r="G15" i="95" s="1"/>
  <c r="H14" i="95"/>
  <c r="J14" i="95" s="1"/>
  <c r="E14" i="95"/>
  <c r="G14" i="95" s="1"/>
  <c r="H13" i="95"/>
  <c r="J13" i="95" s="1"/>
  <c r="G13" i="95"/>
  <c r="E13" i="95"/>
  <c r="J12" i="95"/>
  <c r="H12" i="95"/>
  <c r="E12" i="95"/>
  <c r="G12" i="95" s="1"/>
  <c r="J11" i="95"/>
  <c r="H11" i="95"/>
  <c r="E11" i="95"/>
  <c r="C95" i="97"/>
  <c r="H94" i="97"/>
  <c r="I94" i="97" s="1"/>
  <c r="E94" i="97"/>
  <c r="G94" i="97" s="1"/>
  <c r="H93" i="97"/>
  <c r="I93" i="97" s="1"/>
  <c r="G93" i="97"/>
  <c r="E93" i="97"/>
  <c r="H92" i="97"/>
  <c r="I92" i="97" s="1"/>
  <c r="E92" i="97"/>
  <c r="G92" i="97" s="1"/>
  <c r="H91" i="97"/>
  <c r="I91" i="97" s="1"/>
  <c r="E91" i="97"/>
  <c r="G91" i="97" s="1"/>
  <c r="I90" i="97"/>
  <c r="H90" i="97"/>
  <c r="E90" i="97"/>
  <c r="G90" i="97" s="1"/>
  <c r="H89" i="97"/>
  <c r="I89" i="97" s="1"/>
  <c r="E89" i="97"/>
  <c r="G89" i="97" s="1"/>
  <c r="H88" i="97"/>
  <c r="I88" i="97" s="1"/>
  <c r="E88" i="97"/>
  <c r="G88" i="97" s="1"/>
  <c r="H87" i="97"/>
  <c r="I87" i="97" s="1"/>
  <c r="E87" i="97"/>
  <c r="G87" i="97" s="1"/>
  <c r="H86" i="97"/>
  <c r="I86" i="97" s="1"/>
  <c r="G86" i="97"/>
  <c r="E86" i="97"/>
  <c r="H85" i="97"/>
  <c r="I85" i="97" s="1"/>
  <c r="E85" i="97"/>
  <c r="G85" i="97" s="1"/>
  <c r="H84" i="97"/>
  <c r="I84" i="97" s="1"/>
  <c r="E84" i="97"/>
  <c r="G84" i="97" s="1"/>
  <c r="I83" i="97"/>
  <c r="H83" i="97"/>
  <c r="E83" i="97"/>
  <c r="G83" i="97" s="1"/>
  <c r="H82" i="97"/>
  <c r="I82" i="97" s="1"/>
  <c r="E82" i="97"/>
  <c r="G82" i="97" s="1"/>
  <c r="H81" i="97"/>
  <c r="I81" i="97" s="1"/>
  <c r="E81" i="97"/>
  <c r="G81" i="97" s="1"/>
  <c r="I80" i="97"/>
  <c r="H80" i="97"/>
  <c r="G80" i="97"/>
  <c r="E80" i="97"/>
  <c r="H79" i="97"/>
  <c r="I79" i="97" s="1"/>
  <c r="E79" i="97"/>
  <c r="G79" i="97" s="1"/>
  <c r="H78" i="97"/>
  <c r="I78" i="97" s="1"/>
  <c r="G78" i="97"/>
  <c r="E78" i="97"/>
  <c r="I77" i="97"/>
  <c r="H77" i="97"/>
  <c r="E77" i="97"/>
  <c r="C62" i="97"/>
  <c r="H61" i="97"/>
  <c r="I61" i="97" s="1"/>
  <c r="E61" i="97"/>
  <c r="G61" i="97" s="1"/>
  <c r="H60" i="97"/>
  <c r="I60" i="97" s="1"/>
  <c r="E60" i="97"/>
  <c r="G60" i="97" s="1"/>
  <c r="I59" i="97"/>
  <c r="H59" i="97"/>
  <c r="E59" i="97"/>
  <c r="G59" i="97" s="1"/>
  <c r="H58" i="97"/>
  <c r="I58" i="97" s="1"/>
  <c r="E58" i="97"/>
  <c r="G58" i="97" s="1"/>
  <c r="H57" i="97"/>
  <c r="I57" i="97" s="1"/>
  <c r="E57" i="97"/>
  <c r="G57" i="97" s="1"/>
  <c r="I56" i="97"/>
  <c r="H56" i="97"/>
  <c r="E56" i="97"/>
  <c r="G56" i="97" s="1"/>
  <c r="H55" i="97"/>
  <c r="I55" i="97" s="1"/>
  <c r="E55" i="97"/>
  <c r="G55" i="97" s="1"/>
  <c r="H54" i="97"/>
  <c r="I54" i="97" s="1"/>
  <c r="E54" i="97"/>
  <c r="G54" i="97" s="1"/>
  <c r="I53" i="97"/>
  <c r="H53" i="97"/>
  <c r="E53" i="97"/>
  <c r="G53" i="97" s="1"/>
  <c r="H52" i="97"/>
  <c r="I52" i="97" s="1"/>
  <c r="E52" i="97"/>
  <c r="G52" i="97" s="1"/>
  <c r="H51" i="97"/>
  <c r="I51" i="97" s="1"/>
  <c r="E51" i="97"/>
  <c r="G51" i="97" s="1"/>
  <c r="I50" i="97"/>
  <c r="H50" i="97"/>
  <c r="E50" i="97"/>
  <c r="G50" i="97" s="1"/>
  <c r="H49" i="97"/>
  <c r="I49" i="97" s="1"/>
  <c r="E49" i="97"/>
  <c r="G49" i="97" s="1"/>
  <c r="H48" i="97"/>
  <c r="I48" i="97" s="1"/>
  <c r="E48" i="97"/>
  <c r="G48" i="97" s="1"/>
  <c r="H47" i="97"/>
  <c r="I47" i="97" s="1"/>
  <c r="E47" i="97"/>
  <c r="G47" i="97" s="1"/>
  <c r="H46" i="97"/>
  <c r="I46" i="97" s="1"/>
  <c r="G46" i="97"/>
  <c r="E46" i="97"/>
  <c r="I45" i="97"/>
  <c r="H45" i="97"/>
  <c r="E45" i="97"/>
  <c r="G45" i="97" s="1"/>
  <c r="H44" i="97"/>
  <c r="I44" i="97" s="1"/>
  <c r="E44" i="97"/>
  <c r="G44" i="97" s="1"/>
  <c r="C29" i="97"/>
  <c r="H28" i="97"/>
  <c r="I28" i="97" s="1"/>
  <c r="E28" i="97"/>
  <c r="G28" i="97" s="1"/>
  <c r="H27" i="97"/>
  <c r="I27" i="97" s="1"/>
  <c r="E27" i="97"/>
  <c r="G27" i="97" s="1"/>
  <c r="H26" i="97"/>
  <c r="I26" i="97" s="1"/>
  <c r="E26" i="97"/>
  <c r="G26" i="97" s="1"/>
  <c r="H25" i="97"/>
  <c r="I25" i="97" s="1"/>
  <c r="E25" i="97"/>
  <c r="G25" i="97" s="1"/>
  <c r="H24" i="97"/>
  <c r="I24" i="97" s="1"/>
  <c r="E24" i="97"/>
  <c r="G24" i="97" s="1"/>
  <c r="H23" i="97"/>
  <c r="I23" i="97" s="1"/>
  <c r="E23" i="97"/>
  <c r="G23" i="97" s="1"/>
  <c r="H22" i="97"/>
  <c r="I22" i="97" s="1"/>
  <c r="E22" i="97"/>
  <c r="G22" i="97" s="1"/>
  <c r="H21" i="97"/>
  <c r="I21" i="97" s="1"/>
  <c r="G21" i="97"/>
  <c r="E21" i="97"/>
  <c r="H20" i="97"/>
  <c r="I20" i="97" s="1"/>
  <c r="E20" i="97"/>
  <c r="G20" i="97" s="1"/>
  <c r="H19" i="97"/>
  <c r="I19" i="97" s="1"/>
  <c r="E19" i="97"/>
  <c r="G19" i="97" s="1"/>
  <c r="H18" i="97"/>
  <c r="I18" i="97" s="1"/>
  <c r="G18" i="97"/>
  <c r="E18" i="97"/>
  <c r="H17" i="97"/>
  <c r="I17" i="97" s="1"/>
  <c r="E17" i="97"/>
  <c r="G17" i="97" s="1"/>
  <c r="H16" i="97"/>
  <c r="I16" i="97" s="1"/>
  <c r="E16" i="97"/>
  <c r="G16" i="97" s="1"/>
  <c r="H15" i="97"/>
  <c r="I15" i="97" s="1"/>
  <c r="G15" i="97"/>
  <c r="E15" i="97"/>
  <c r="H14" i="97"/>
  <c r="I14" i="97" s="1"/>
  <c r="E14" i="97"/>
  <c r="G14" i="97" s="1"/>
  <c r="H13" i="97"/>
  <c r="I13" i="97" s="1"/>
  <c r="E13" i="97"/>
  <c r="G13" i="97" s="1"/>
  <c r="H12" i="97"/>
  <c r="I12" i="97" s="1"/>
  <c r="G12" i="97"/>
  <c r="E12" i="97"/>
  <c r="H11" i="97"/>
  <c r="I11" i="97" s="1"/>
  <c r="E11" i="97"/>
  <c r="E29" i="97" s="1"/>
  <c r="C2494" i="98"/>
  <c r="H2493" i="98"/>
  <c r="J2493" i="98" s="1"/>
  <c r="E2493" i="98"/>
  <c r="G2493" i="98" s="1"/>
  <c r="H2492" i="98"/>
  <c r="J2492" i="98" s="1"/>
  <c r="E2492" i="98"/>
  <c r="G2492" i="98" s="1"/>
  <c r="J2491" i="98"/>
  <c r="H2491" i="98"/>
  <c r="E2491" i="98"/>
  <c r="G2491" i="98" s="1"/>
  <c r="H2490" i="98"/>
  <c r="J2490" i="98" s="1"/>
  <c r="E2490" i="98"/>
  <c r="G2490" i="98" s="1"/>
  <c r="J2489" i="98"/>
  <c r="H2489" i="98"/>
  <c r="E2489" i="98"/>
  <c r="G2489" i="98" s="1"/>
  <c r="H2488" i="98"/>
  <c r="J2488" i="98" s="1"/>
  <c r="E2488" i="98"/>
  <c r="G2488" i="98" s="1"/>
  <c r="H2487" i="98"/>
  <c r="J2487" i="98" s="1"/>
  <c r="E2487" i="98"/>
  <c r="H2486" i="98"/>
  <c r="J2486" i="98" s="1"/>
  <c r="E2486" i="98"/>
  <c r="G2486" i="98" s="1"/>
  <c r="H2485" i="98"/>
  <c r="J2485" i="98" s="1"/>
  <c r="E2485" i="98"/>
  <c r="G2485" i="98" s="1"/>
  <c r="H2484" i="98"/>
  <c r="J2484" i="98" s="1"/>
  <c r="E2484" i="98"/>
  <c r="G2484" i="98" s="1"/>
  <c r="H2483" i="98"/>
  <c r="J2483" i="98" s="1"/>
  <c r="E2483" i="98"/>
  <c r="G2483" i="98" s="1"/>
  <c r="H2482" i="98"/>
  <c r="J2482" i="98" s="1"/>
  <c r="E2482" i="98"/>
  <c r="G2482" i="98" s="1"/>
  <c r="H2481" i="98"/>
  <c r="G2481" i="98"/>
  <c r="H2480" i="98"/>
  <c r="J2480" i="98" s="1"/>
  <c r="E2480" i="98"/>
  <c r="G2480" i="98" s="1"/>
  <c r="H2479" i="98"/>
  <c r="J2479" i="98" s="1"/>
  <c r="E2479" i="98"/>
  <c r="G2479" i="98" s="1"/>
  <c r="J2478" i="98"/>
  <c r="H2478" i="98"/>
  <c r="E2478" i="98"/>
  <c r="G2478" i="98" s="1"/>
  <c r="H2477" i="98"/>
  <c r="J2477" i="98" s="1"/>
  <c r="E2477" i="98"/>
  <c r="G2477" i="98" s="1"/>
  <c r="H2476" i="98"/>
  <c r="J2476" i="98" s="1"/>
  <c r="E2476" i="98"/>
  <c r="C2461" i="98"/>
  <c r="H2460" i="98"/>
  <c r="J2460" i="98" s="1"/>
  <c r="E2460" i="98"/>
  <c r="G2460" i="98" s="1"/>
  <c r="H2459" i="98"/>
  <c r="J2459" i="98" s="1"/>
  <c r="E2459" i="98"/>
  <c r="G2459" i="98" s="1"/>
  <c r="H2458" i="98"/>
  <c r="J2458" i="98" s="1"/>
  <c r="E2458" i="98"/>
  <c r="G2458" i="98" s="1"/>
  <c r="H2457" i="98"/>
  <c r="J2457" i="98" s="1"/>
  <c r="E2457" i="98"/>
  <c r="G2457" i="98" s="1"/>
  <c r="H2456" i="98"/>
  <c r="J2456" i="98" s="1"/>
  <c r="E2456" i="98"/>
  <c r="G2456" i="98" s="1"/>
  <c r="H2455" i="98"/>
  <c r="J2455" i="98" s="1"/>
  <c r="E2455" i="98"/>
  <c r="G2455" i="98" s="1"/>
  <c r="H2454" i="98"/>
  <c r="J2454" i="98" s="1"/>
  <c r="E2454" i="98"/>
  <c r="H2453" i="98"/>
  <c r="J2453" i="98" s="1"/>
  <c r="E2453" i="98"/>
  <c r="G2453" i="98" s="1"/>
  <c r="H2452" i="98"/>
  <c r="J2452" i="98" s="1"/>
  <c r="E2452" i="98"/>
  <c r="G2452" i="98" s="1"/>
  <c r="H2451" i="98"/>
  <c r="J2451" i="98" s="1"/>
  <c r="E2451" i="98"/>
  <c r="G2451" i="98" s="1"/>
  <c r="J2450" i="98"/>
  <c r="H2450" i="98"/>
  <c r="E2450" i="98"/>
  <c r="G2450" i="98" s="1"/>
  <c r="J2449" i="98"/>
  <c r="H2449" i="98"/>
  <c r="E2449" i="98"/>
  <c r="H2448" i="98"/>
  <c r="G2448" i="98"/>
  <c r="J2447" i="98"/>
  <c r="H2447" i="98"/>
  <c r="E2447" i="98"/>
  <c r="G2447" i="98" s="1"/>
  <c r="H2446" i="98"/>
  <c r="J2446" i="98" s="1"/>
  <c r="E2446" i="98"/>
  <c r="G2446" i="98" s="1"/>
  <c r="H2445" i="98"/>
  <c r="J2445" i="98" s="1"/>
  <c r="E2445" i="98"/>
  <c r="G2445" i="98" s="1"/>
  <c r="H2444" i="98"/>
  <c r="J2444" i="98" s="1"/>
  <c r="E2444" i="98"/>
  <c r="G2444" i="98" s="1"/>
  <c r="H2443" i="98"/>
  <c r="J2443" i="98" s="1"/>
  <c r="G2443" i="98"/>
  <c r="E2443" i="98"/>
  <c r="C2428" i="98"/>
  <c r="J2427" i="98"/>
  <c r="H2427" i="98"/>
  <c r="E2427" i="98"/>
  <c r="G2427" i="98" s="1"/>
  <c r="H2426" i="98"/>
  <c r="J2426" i="98" s="1"/>
  <c r="E2426" i="98"/>
  <c r="G2426" i="98" s="1"/>
  <c r="H2425" i="98"/>
  <c r="J2425" i="98" s="1"/>
  <c r="E2425" i="98"/>
  <c r="G2425" i="98" s="1"/>
  <c r="J2424" i="98"/>
  <c r="H2424" i="98"/>
  <c r="E2424" i="98"/>
  <c r="G2424" i="98" s="1"/>
  <c r="H2423" i="98"/>
  <c r="J2423" i="98" s="1"/>
  <c r="E2423" i="98"/>
  <c r="G2423" i="98" s="1"/>
  <c r="H2422" i="98"/>
  <c r="J2422" i="98" s="1"/>
  <c r="E2422" i="98"/>
  <c r="G2422" i="98" s="1"/>
  <c r="J2421" i="98"/>
  <c r="H2421" i="98"/>
  <c r="E2421" i="98"/>
  <c r="H2420" i="98"/>
  <c r="J2420" i="98" s="1"/>
  <c r="E2420" i="98"/>
  <c r="G2420" i="98" s="1"/>
  <c r="H2419" i="98"/>
  <c r="J2419" i="98" s="1"/>
  <c r="E2419" i="98"/>
  <c r="G2419" i="98" s="1"/>
  <c r="H2418" i="98"/>
  <c r="J2418" i="98" s="1"/>
  <c r="E2418" i="98"/>
  <c r="G2418" i="98" s="1"/>
  <c r="H2417" i="98"/>
  <c r="J2417" i="98" s="1"/>
  <c r="E2417" i="98"/>
  <c r="G2417" i="98" s="1"/>
  <c r="H2416" i="98"/>
  <c r="J2416" i="98" s="1"/>
  <c r="E2416" i="98"/>
  <c r="G2416" i="98" s="1"/>
  <c r="H2415" i="98"/>
  <c r="G2415" i="98"/>
  <c r="H2414" i="98"/>
  <c r="J2414" i="98" s="1"/>
  <c r="E2414" i="98"/>
  <c r="G2414" i="98" s="1"/>
  <c r="H2413" i="98"/>
  <c r="J2413" i="98" s="1"/>
  <c r="E2413" i="98"/>
  <c r="G2413" i="98" s="1"/>
  <c r="H2412" i="98"/>
  <c r="J2412" i="98" s="1"/>
  <c r="G2412" i="98"/>
  <c r="E2412" i="98"/>
  <c r="H2411" i="98"/>
  <c r="J2411" i="98" s="1"/>
  <c r="E2411" i="98"/>
  <c r="G2411" i="98" s="1"/>
  <c r="H2410" i="98"/>
  <c r="J2410" i="98" s="1"/>
  <c r="E2410" i="98"/>
  <c r="G2410" i="98" s="1"/>
  <c r="C2395" i="98"/>
  <c r="H2394" i="98"/>
  <c r="J2394" i="98" s="1"/>
  <c r="E2394" i="98"/>
  <c r="G2394" i="98" s="1"/>
  <c r="H2393" i="98"/>
  <c r="J2393" i="98" s="1"/>
  <c r="E2393" i="98"/>
  <c r="G2393" i="98" s="1"/>
  <c r="J2392" i="98"/>
  <c r="H2392" i="98"/>
  <c r="E2392" i="98"/>
  <c r="G2392" i="98" s="1"/>
  <c r="H2391" i="98"/>
  <c r="J2391" i="98" s="1"/>
  <c r="E2391" i="98"/>
  <c r="G2391" i="98" s="1"/>
  <c r="H2390" i="98"/>
  <c r="J2390" i="98" s="1"/>
  <c r="E2390" i="98"/>
  <c r="G2390" i="98" s="1"/>
  <c r="H2389" i="98"/>
  <c r="J2389" i="98" s="1"/>
  <c r="E2389" i="98"/>
  <c r="G2389" i="98" s="1"/>
  <c r="H2388" i="98"/>
  <c r="J2388" i="98" s="1"/>
  <c r="E2388" i="98"/>
  <c r="H2387" i="98"/>
  <c r="J2387" i="98" s="1"/>
  <c r="E2387" i="98"/>
  <c r="G2387" i="98" s="1"/>
  <c r="H2386" i="98"/>
  <c r="J2386" i="98" s="1"/>
  <c r="G2386" i="98"/>
  <c r="E2386" i="98"/>
  <c r="H2385" i="98"/>
  <c r="J2385" i="98" s="1"/>
  <c r="E2385" i="98"/>
  <c r="G2385" i="98" s="1"/>
  <c r="H2384" i="98"/>
  <c r="J2384" i="98" s="1"/>
  <c r="E2384" i="98"/>
  <c r="G2384" i="98" s="1"/>
  <c r="J2383" i="98"/>
  <c r="H2383" i="98"/>
  <c r="E2383" i="98"/>
  <c r="G2383" i="98" s="1"/>
  <c r="H2382" i="98"/>
  <c r="G2382" i="98"/>
  <c r="H2381" i="98"/>
  <c r="J2381" i="98" s="1"/>
  <c r="E2381" i="98"/>
  <c r="G2381" i="98" s="1"/>
  <c r="H2380" i="98"/>
  <c r="J2380" i="98" s="1"/>
  <c r="E2380" i="98"/>
  <c r="G2380" i="98" s="1"/>
  <c r="H2379" i="98"/>
  <c r="J2379" i="98" s="1"/>
  <c r="E2379" i="98"/>
  <c r="G2379" i="98" s="1"/>
  <c r="J2378" i="98"/>
  <c r="H2378" i="98"/>
  <c r="E2378" i="98"/>
  <c r="G2378" i="98" s="1"/>
  <c r="H2377" i="98"/>
  <c r="J2377" i="98" s="1"/>
  <c r="E2377" i="98"/>
  <c r="G2377" i="98" s="1"/>
  <c r="C2362" i="98"/>
  <c r="H2361" i="98"/>
  <c r="J2361" i="98" s="1"/>
  <c r="E2361" i="98"/>
  <c r="G2361" i="98" s="1"/>
  <c r="H2360" i="98"/>
  <c r="J2360" i="98" s="1"/>
  <c r="E2360" i="98"/>
  <c r="G2360" i="98" s="1"/>
  <c r="H2359" i="98"/>
  <c r="J2359" i="98" s="1"/>
  <c r="E2359" i="98"/>
  <c r="G2359" i="98" s="1"/>
  <c r="H2358" i="98"/>
  <c r="J2358" i="98" s="1"/>
  <c r="E2358" i="98"/>
  <c r="G2358" i="98" s="1"/>
  <c r="H2357" i="98"/>
  <c r="J2357" i="98" s="1"/>
  <c r="E2357" i="98"/>
  <c r="G2357" i="98" s="1"/>
  <c r="H2356" i="98"/>
  <c r="J2356" i="98" s="1"/>
  <c r="E2356" i="98"/>
  <c r="G2356" i="98" s="1"/>
  <c r="H2355" i="98"/>
  <c r="J2355" i="98" s="1"/>
  <c r="E2355" i="98"/>
  <c r="H2354" i="98"/>
  <c r="J2354" i="98" s="1"/>
  <c r="E2354" i="98"/>
  <c r="G2354" i="98" s="1"/>
  <c r="H2353" i="98"/>
  <c r="J2353" i="98" s="1"/>
  <c r="E2353" i="98"/>
  <c r="G2353" i="98" s="1"/>
  <c r="H2352" i="98"/>
  <c r="J2352" i="98" s="1"/>
  <c r="E2352" i="98"/>
  <c r="G2352" i="98" s="1"/>
  <c r="H2351" i="98"/>
  <c r="J2351" i="98" s="1"/>
  <c r="E2351" i="98"/>
  <c r="G2351" i="98" s="1"/>
  <c r="H2350" i="98"/>
  <c r="J2350" i="98" s="1"/>
  <c r="E2350" i="98"/>
  <c r="G2350" i="98" s="1"/>
  <c r="H2349" i="98"/>
  <c r="G2349" i="98"/>
  <c r="H2348" i="98"/>
  <c r="J2348" i="98" s="1"/>
  <c r="E2348" i="98"/>
  <c r="G2348" i="98" s="1"/>
  <c r="H2347" i="98"/>
  <c r="J2347" i="98" s="1"/>
  <c r="E2347" i="98"/>
  <c r="G2347" i="98" s="1"/>
  <c r="H2346" i="98"/>
  <c r="J2346" i="98" s="1"/>
  <c r="E2346" i="98"/>
  <c r="G2346" i="98" s="1"/>
  <c r="H2345" i="98"/>
  <c r="J2345" i="98" s="1"/>
  <c r="E2345" i="98"/>
  <c r="G2345" i="98" s="1"/>
  <c r="H2344" i="98"/>
  <c r="J2344" i="98" s="1"/>
  <c r="E2344" i="98"/>
  <c r="C2329" i="98"/>
  <c r="H2328" i="98"/>
  <c r="J2328" i="98" s="1"/>
  <c r="E2328" i="98"/>
  <c r="G2328" i="98" s="1"/>
  <c r="H2327" i="98"/>
  <c r="J2327" i="98" s="1"/>
  <c r="E2327" i="98"/>
  <c r="G2327" i="98" s="1"/>
  <c r="H2326" i="98"/>
  <c r="J2326" i="98" s="1"/>
  <c r="E2326" i="98"/>
  <c r="G2326" i="98" s="1"/>
  <c r="H2325" i="98"/>
  <c r="J2325" i="98" s="1"/>
  <c r="E2325" i="98"/>
  <c r="G2325" i="98" s="1"/>
  <c r="H2324" i="98"/>
  <c r="J2324" i="98" s="1"/>
  <c r="E2324" i="98"/>
  <c r="G2324" i="98" s="1"/>
  <c r="H2323" i="98"/>
  <c r="J2323" i="98" s="1"/>
  <c r="E2323" i="98"/>
  <c r="G2323" i="98" s="1"/>
  <c r="H2322" i="98"/>
  <c r="J2322" i="98" s="1"/>
  <c r="E2322" i="98"/>
  <c r="H2321" i="98"/>
  <c r="J2321" i="98" s="1"/>
  <c r="E2321" i="98"/>
  <c r="G2321" i="98" s="1"/>
  <c r="J2320" i="98"/>
  <c r="H2320" i="98"/>
  <c r="E2320" i="98"/>
  <c r="G2320" i="98" s="1"/>
  <c r="H2319" i="98"/>
  <c r="J2319" i="98" s="1"/>
  <c r="E2319" i="98"/>
  <c r="G2319" i="98" s="1"/>
  <c r="H2318" i="98"/>
  <c r="J2318" i="98" s="1"/>
  <c r="E2318" i="98"/>
  <c r="G2318" i="98" s="1"/>
  <c r="H2317" i="98"/>
  <c r="J2317" i="98" s="1"/>
  <c r="G2317" i="98"/>
  <c r="E2317" i="98"/>
  <c r="H2316" i="98"/>
  <c r="G2316" i="98"/>
  <c r="H2315" i="98"/>
  <c r="J2315" i="98" s="1"/>
  <c r="E2315" i="98"/>
  <c r="G2315" i="98" s="1"/>
  <c r="H2314" i="98"/>
  <c r="J2314" i="98" s="1"/>
  <c r="E2314" i="98"/>
  <c r="G2314" i="98" s="1"/>
  <c r="H2313" i="98"/>
  <c r="J2313" i="98" s="1"/>
  <c r="E2313" i="98"/>
  <c r="G2313" i="98" s="1"/>
  <c r="J2312" i="98"/>
  <c r="H2312" i="98"/>
  <c r="E2312" i="98"/>
  <c r="G2312" i="98" s="1"/>
  <c r="H2311" i="98"/>
  <c r="J2311" i="98" s="1"/>
  <c r="E2311" i="98"/>
  <c r="G2311" i="98" s="1"/>
  <c r="C2296" i="98"/>
  <c r="H2295" i="98"/>
  <c r="J2295" i="98" s="1"/>
  <c r="E2295" i="98"/>
  <c r="G2295" i="98" s="1"/>
  <c r="H2294" i="98"/>
  <c r="J2294" i="98" s="1"/>
  <c r="E2294" i="98"/>
  <c r="G2294" i="98" s="1"/>
  <c r="H2293" i="98"/>
  <c r="J2293" i="98" s="1"/>
  <c r="E2293" i="98"/>
  <c r="G2293" i="98" s="1"/>
  <c r="J2292" i="98"/>
  <c r="H2292" i="98"/>
  <c r="E2292" i="98"/>
  <c r="G2292" i="98" s="1"/>
  <c r="H2291" i="98"/>
  <c r="J2291" i="98" s="1"/>
  <c r="E2291" i="98"/>
  <c r="G2291" i="98" s="1"/>
  <c r="J2290" i="98"/>
  <c r="H2290" i="98"/>
  <c r="E2290" i="98"/>
  <c r="G2290" i="98" s="1"/>
  <c r="H2289" i="98"/>
  <c r="J2289" i="98" s="1"/>
  <c r="E2289" i="98"/>
  <c r="H2288" i="98"/>
  <c r="J2288" i="98" s="1"/>
  <c r="E2288" i="98"/>
  <c r="G2288" i="98" s="1"/>
  <c r="H2287" i="98"/>
  <c r="J2287" i="98" s="1"/>
  <c r="E2287" i="98"/>
  <c r="G2287" i="98" s="1"/>
  <c r="H2286" i="98"/>
  <c r="J2286" i="98" s="1"/>
  <c r="E2286" i="98"/>
  <c r="G2286" i="98" s="1"/>
  <c r="H2285" i="98"/>
  <c r="J2285" i="98" s="1"/>
  <c r="E2285" i="98"/>
  <c r="G2285" i="98" s="1"/>
  <c r="H2284" i="98"/>
  <c r="J2284" i="98" s="1"/>
  <c r="E2284" i="98"/>
  <c r="G2284" i="98" s="1"/>
  <c r="H2283" i="98"/>
  <c r="G2283" i="98"/>
  <c r="H2282" i="98"/>
  <c r="J2282" i="98" s="1"/>
  <c r="E2282" i="98"/>
  <c r="G2282" i="98" s="1"/>
  <c r="H2281" i="98"/>
  <c r="J2281" i="98" s="1"/>
  <c r="E2281" i="98"/>
  <c r="G2281" i="98" s="1"/>
  <c r="H2280" i="98"/>
  <c r="J2280" i="98" s="1"/>
  <c r="E2280" i="98"/>
  <c r="G2280" i="98" s="1"/>
  <c r="H2279" i="98"/>
  <c r="J2279" i="98" s="1"/>
  <c r="E2279" i="98"/>
  <c r="G2279" i="98" s="1"/>
  <c r="H2278" i="98"/>
  <c r="J2278" i="98" s="1"/>
  <c r="E2278" i="98"/>
  <c r="G2278" i="98" s="1"/>
  <c r="C2263" i="98"/>
  <c r="H2262" i="98"/>
  <c r="J2262" i="98" s="1"/>
  <c r="E2262" i="98"/>
  <c r="G2262" i="98" s="1"/>
  <c r="H2261" i="98"/>
  <c r="J2261" i="98" s="1"/>
  <c r="E2261" i="98"/>
  <c r="G2261" i="98" s="1"/>
  <c r="H2260" i="98"/>
  <c r="J2260" i="98" s="1"/>
  <c r="E2260" i="98"/>
  <c r="G2260" i="98" s="1"/>
  <c r="H2259" i="98"/>
  <c r="J2259" i="98" s="1"/>
  <c r="E2259" i="98"/>
  <c r="G2259" i="98" s="1"/>
  <c r="H2258" i="98"/>
  <c r="J2258" i="98" s="1"/>
  <c r="E2258" i="98"/>
  <c r="G2258" i="98" s="1"/>
  <c r="H2257" i="98"/>
  <c r="J2257" i="98" s="1"/>
  <c r="E2257" i="98"/>
  <c r="G2257" i="98" s="1"/>
  <c r="H2256" i="98"/>
  <c r="J2256" i="98" s="1"/>
  <c r="E2256" i="98"/>
  <c r="J2255" i="98"/>
  <c r="H2255" i="98"/>
  <c r="E2255" i="98"/>
  <c r="G2255" i="98" s="1"/>
  <c r="J2254" i="98"/>
  <c r="H2254" i="98"/>
  <c r="E2254" i="98"/>
  <c r="G2254" i="98" s="1"/>
  <c r="H2253" i="98"/>
  <c r="J2253" i="98" s="1"/>
  <c r="G2253" i="98"/>
  <c r="E2253" i="98"/>
  <c r="J2252" i="98"/>
  <c r="H2252" i="98"/>
  <c r="G2252" i="98"/>
  <c r="E2252" i="98"/>
  <c r="J2251" i="98"/>
  <c r="H2251" i="98"/>
  <c r="E2251" i="98"/>
  <c r="G2251" i="98" s="1"/>
  <c r="H2250" i="98"/>
  <c r="G2250" i="98"/>
  <c r="H2249" i="98"/>
  <c r="J2249" i="98" s="1"/>
  <c r="E2249" i="98"/>
  <c r="G2249" i="98" s="1"/>
  <c r="H2248" i="98"/>
  <c r="J2248" i="98" s="1"/>
  <c r="E2248" i="98"/>
  <c r="G2248" i="98" s="1"/>
  <c r="H2247" i="98"/>
  <c r="J2247" i="98" s="1"/>
  <c r="E2247" i="98"/>
  <c r="G2247" i="98" s="1"/>
  <c r="J2246" i="98"/>
  <c r="H2246" i="98"/>
  <c r="E2246" i="98"/>
  <c r="G2246" i="98" s="1"/>
  <c r="H2245" i="98"/>
  <c r="J2245" i="98" s="1"/>
  <c r="E2245" i="98"/>
  <c r="G2245" i="98" s="1"/>
  <c r="C2230" i="98"/>
  <c r="H2229" i="98"/>
  <c r="J2229" i="98" s="1"/>
  <c r="E2229" i="98"/>
  <c r="G2229" i="98" s="1"/>
  <c r="J2228" i="98"/>
  <c r="H2228" i="98"/>
  <c r="G2228" i="98"/>
  <c r="E2228" i="98"/>
  <c r="H2227" i="98"/>
  <c r="J2227" i="98" s="1"/>
  <c r="E2227" i="98"/>
  <c r="G2227" i="98" s="1"/>
  <c r="H2226" i="98"/>
  <c r="J2226" i="98" s="1"/>
  <c r="G2226" i="98"/>
  <c r="E2226" i="98"/>
  <c r="H2225" i="98"/>
  <c r="J2225" i="98" s="1"/>
  <c r="E2225" i="98"/>
  <c r="G2225" i="98" s="1"/>
  <c r="J2224" i="98"/>
  <c r="H2224" i="98"/>
  <c r="E2224" i="98"/>
  <c r="G2224" i="98" s="1"/>
  <c r="H2223" i="98"/>
  <c r="J2223" i="98" s="1"/>
  <c r="E2223" i="98"/>
  <c r="H2222" i="98"/>
  <c r="J2222" i="98" s="1"/>
  <c r="E2222" i="98"/>
  <c r="G2222" i="98" s="1"/>
  <c r="H2221" i="98"/>
  <c r="J2221" i="98" s="1"/>
  <c r="E2221" i="98"/>
  <c r="G2221" i="98" s="1"/>
  <c r="H2220" i="98"/>
  <c r="J2220" i="98" s="1"/>
  <c r="E2220" i="98"/>
  <c r="G2220" i="98" s="1"/>
  <c r="H2219" i="98"/>
  <c r="J2219" i="98" s="1"/>
  <c r="G2219" i="98"/>
  <c r="E2219" i="98"/>
  <c r="H2218" i="98"/>
  <c r="J2218" i="98" s="1"/>
  <c r="E2218" i="98"/>
  <c r="G2218" i="98" s="1"/>
  <c r="H2217" i="98"/>
  <c r="G2217" i="98"/>
  <c r="J2216" i="98"/>
  <c r="H2216" i="98"/>
  <c r="E2216" i="98"/>
  <c r="G2216" i="98" s="1"/>
  <c r="H2215" i="98"/>
  <c r="J2215" i="98" s="1"/>
  <c r="E2215" i="98"/>
  <c r="G2215" i="98" s="1"/>
  <c r="H2214" i="98"/>
  <c r="J2214" i="98" s="1"/>
  <c r="E2214" i="98"/>
  <c r="G2214" i="98" s="1"/>
  <c r="H2213" i="98"/>
  <c r="J2213" i="98" s="1"/>
  <c r="E2213" i="98"/>
  <c r="G2213" i="98" s="1"/>
  <c r="H2212" i="98"/>
  <c r="J2212" i="98" s="1"/>
  <c r="E2212" i="98"/>
  <c r="C2197" i="98"/>
  <c r="H2196" i="98"/>
  <c r="J2196" i="98" s="1"/>
  <c r="E2196" i="98"/>
  <c r="G2196" i="98" s="1"/>
  <c r="H2195" i="98"/>
  <c r="J2195" i="98" s="1"/>
  <c r="E2195" i="98"/>
  <c r="G2195" i="98" s="1"/>
  <c r="H2194" i="98"/>
  <c r="J2194" i="98" s="1"/>
  <c r="E2194" i="98"/>
  <c r="G2194" i="98" s="1"/>
  <c r="H2193" i="98"/>
  <c r="J2193" i="98" s="1"/>
  <c r="E2193" i="98"/>
  <c r="G2193" i="98" s="1"/>
  <c r="H2192" i="98"/>
  <c r="J2192" i="98" s="1"/>
  <c r="E2192" i="98"/>
  <c r="G2192" i="98" s="1"/>
  <c r="H2191" i="98"/>
  <c r="J2191" i="98" s="1"/>
  <c r="E2191" i="98"/>
  <c r="G2191" i="98" s="1"/>
  <c r="H2190" i="98"/>
  <c r="J2190" i="98" s="1"/>
  <c r="E2190" i="98"/>
  <c r="H2189" i="98"/>
  <c r="J2189" i="98" s="1"/>
  <c r="E2189" i="98"/>
  <c r="G2189" i="98" s="1"/>
  <c r="J2188" i="98"/>
  <c r="H2188" i="98"/>
  <c r="E2188" i="98"/>
  <c r="G2188" i="98" s="1"/>
  <c r="H2187" i="98"/>
  <c r="J2187" i="98" s="1"/>
  <c r="E2187" i="98"/>
  <c r="G2187" i="98" s="1"/>
  <c r="H2186" i="98"/>
  <c r="J2186" i="98" s="1"/>
  <c r="E2186" i="98"/>
  <c r="G2186" i="98" s="1"/>
  <c r="J2185" i="98"/>
  <c r="H2185" i="98"/>
  <c r="E2185" i="98"/>
  <c r="H2184" i="98"/>
  <c r="G2184" i="98"/>
  <c r="H2183" i="98"/>
  <c r="J2183" i="98" s="1"/>
  <c r="E2183" i="98"/>
  <c r="G2183" i="98" s="1"/>
  <c r="J2182" i="98"/>
  <c r="H2182" i="98"/>
  <c r="E2182" i="98"/>
  <c r="G2182" i="98" s="1"/>
  <c r="H2181" i="98"/>
  <c r="J2181" i="98" s="1"/>
  <c r="E2181" i="98"/>
  <c r="G2181" i="98" s="1"/>
  <c r="H2180" i="98"/>
  <c r="J2180" i="98" s="1"/>
  <c r="E2180" i="98"/>
  <c r="G2180" i="98" s="1"/>
  <c r="H2179" i="98"/>
  <c r="J2179" i="98" s="1"/>
  <c r="E2179" i="98"/>
  <c r="G2179" i="98" s="1"/>
  <c r="C2162" i="98"/>
  <c r="H2161" i="98"/>
  <c r="J2161" i="98" s="1"/>
  <c r="E2161" i="98"/>
  <c r="G2161" i="98" s="1"/>
  <c r="H2160" i="98"/>
  <c r="J2160" i="98" s="1"/>
  <c r="G2160" i="98"/>
  <c r="E2160" i="98"/>
  <c r="H2159" i="98"/>
  <c r="J2159" i="98" s="1"/>
  <c r="E2159" i="98"/>
  <c r="G2159" i="98" s="1"/>
  <c r="J2158" i="98"/>
  <c r="H2158" i="98"/>
  <c r="E2158" i="98"/>
  <c r="G2158" i="98" s="1"/>
  <c r="J2157" i="98"/>
  <c r="H2157" i="98"/>
  <c r="E2157" i="98"/>
  <c r="G2157" i="98" s="1"/>
  <c r="H2156" i="98"/>
  <c r="J2156" i="98" s="1"/>
  <c r="E2156" i="98"/>
  <c r="G2156" i="98" s="1"/>
  <c r="H2155" i="98"/>
  <c r="J2155" i="98" s="1"/>
  <c r="E2155" i="98"/>
  <c r="H2154" i="98"/>
  <c r="J2154" i="98" s="1"/>
  <c r="E2154" i="98"/>
  <c r="G2154" i="98" s="1"/>
  <c r="H2153" i="98"/>
  <c r="J2153" i="98" s="1"/>
  <c r="E2153" i="98"/>
  <c r="G2153" i="98" s="1"/>
  <c r="H2152" i="98"/>
  <c r="J2152" i="98" s="1"/>
  <c r="E2152" i="98"/>
  <c r="G2152" i="98" s="1"/>
  <c r="H2151" i="98"/>
  <c r="J2151" i="98" s="1"/>
  <c r="E2151" i="98"/>
  <c r="G2151" i="98" s="1"/>
  <c r="H2150" i="98"/>
  <c r="J2150" i="98" s="1"/>
  <c r="E2150" i="98"/>
  <c r="G2150" i="98" s="1"/>
  <c r="H2149" i="98"/>
  <c r="G2149" i="98"/>
  <c r="H2148" i="98"/>
  <c r="J2148" i="98" s="1"/>
  <c r="E2148" i="98"/>
  <c r="G2148" i="98" s="1"/>
  <c r="H2147" i="98"/>
  <c r="J2147" i="98" s="1"/>
  <c r="E2147" i="98"/>
  <c r="G2147" i="98" s="1"/>
  <c r="H2146" i="98"/>
  <c r="J2146" i="98" s="1"/>
  <c r="G2146" i="98"/>
  <c r="E2146" i="98"/>
  <c r="H2145" i="98"/>
  <c r="J2145" i="98" s="1"/>
  <c r="E2145" i="98"/>
  <c r="G2145" i="98" s="1"/>
  <c r="H2144" i="98"/>
  <c r="J2144" i="98" s="1"/>
  <c r="E2144" i="98"/>
  <c r="G2144" i="98" s="1"/>
  <c r="C2127" i="98"/>
  <c r="H2126" i="98"/>
  <c r="J2126" i="98" s="1"/>
  <c r="E2126" i="98"/>
  <c r="G2126" i="98" s="1"/>
  <c r="H2125" i="98"/>
  <c r="J2125" i="98" s="1"/>
  <c r="E2125" i="98"/>
  <c r="G2125" i="98" s="1"/>
  <c r="H2124" i="98"/>
  <c r="J2124" i="98" s="1"/>
  <c r="E2124" i="98"/>
  <c r="G2124" i="98" s="1"/>
  <c r="H2123" i="98"/>
  <c r="J2123" i="98" s="1"/>
  <c r="E2123" i="98"/>
  <c r="G2123" i="98" s="1"/>
  <c r="H2122" i="98"/>
  <c r="J2122" i="98" s="1"/>
  <c r="E2122" i="98"/>
  <c r="G2122" i="98" s="1"/>
  <c r="H2121" i="98"/>
  <c r="J2121" i="98" s="1"/>
  <c r="E2121" i="98"/>
  <c r="G2121" i="98" s="1"/>
  <c r="H2120" i="98"/>
  <c r="J2120" i="98" s="1"/>
  <c r="E2120" i="98"/>
  <c r="H2119" i="98"/>
  <c r="J2119" i="98" s="1"/>
  <c r="E2119" i="98"/>
  <c r="G2119" i="98" s="1"/>
  <c r="H2118" i="98"/>
  <c r="J2118" i="98" s="1"/>
  <c r="E2118" i="98"/>
  <c r="G2118" i="98" s="1"/>
  <c r="H2117" i="98"/>
  <c r="J2117" i="98" s="1"/>
  <c r="E2117" i="98"/>
  <c r="G2117" i="98" s="1"/>
  <c r="H2116" i="98"/>
  <c r="J2116" i="98" s="1"/>
  <c r="E2116" i="98"/>
  <c r="G2116" i="98" s="1"/>
  <c r="H2115" i="98"/>
  <c r="J2115" i="98" s="1"/>
  <c r="E2115" i="98"/>
  <c r="G2115" i="98" s="1"/>
  <c r="H2114" i="98"/>
  <c r="G2114" i="98"/>
  <c r="H2113" i="98"/>
  <c r="J2113" i="98" s="1"/>
  <c r="E2113" i="98"/>
  <c r="G2113" i="98" s="1"/>
  <c r="H2112" i="98"/>
  <c r="J2112" i="98" s="1"/>
  <c r="E2112" i="98"/>
  <c r="G2112" i="98" s="1"/>
  <c r="H2111" i="98"/>
  <c r="J2111" i="98" s="1"/>
  <c r="E2111" i="98"/>
  <c r="G2111" i="98" s="1"/>
  <c r="H2110" i="98"/>
  <c r="J2110" i="98" s="1"/>
  <c r="E2110" i="98"/>
  <c r="G2110" i="98" s="1"/>
  <c r="H2109" i="98"/>
  <c r="J2109" i="98" s="1"/>
  <c r="E2109" i="98"/>
  <c r="C2090" i="98"/>
  <c r="H2089" i="98"/>
  <c r="J2089" i="98" s="1"/>
  <c r="E2089" i="98"/>
  <c r="G2089" i="98" s="1"/>
  <c r="H2088" i="98"/>
  <c r="J2088" i="98" s="1"/>
  <c r="E2088" i="98"/>
  <c r="G2088" i="98" s="1"/>
  <c r="H2087" i="98"/>
  <c r="J2087" i="98" s="1"/>
  <c r="E2087" i="98"/>
  <c r="G2087" i="98" s="1"/>
  <c r="H2086" i="98"/>
  <c r="J2086" i="98" s="1"/>
  <c r="E2086" i="98"/>
  <c r="G2086" i="98" s="1"/>
  <c r="H2085" i="98"/>
  <c r="J2085" i="98" s="1"/>
  <c r="E2085" i="98"/>
  <c r="G2085" i="98" s="1"/>
  <c r="H2084" i="98"/>
  <c r="J2084" i="98" s="1"/>
  <c r="E2084" i="98"/>
  <c r="G2084" i="98" s="1"/>
  <c r="H2083" i="98"/>
  <c r="J2083" i="98" s="1"/>
  <c r="E2083" i="98"/>
  <c r="H2082" i="98"/>
  <c r="J2082" i="98" s="1"/>
  <c r="E2082" i="98"/>
  <c r="G2082" i="98" s="1"/>
  <c r="H2081" i="98"/>
  <c r="J2081" i="98" s="1"/>
  <c r="E2081" i="98"/>
  <c r="G2081" i="98" s="1"/>
  <c r="H2080" i="98"/>
  <c r="J2080" i="98" s="1"/>
  <c r="E2080" i="98"/>
  <c r="G2080" i="98" s="1"/>
  <c r="H2079" i="98"/>
  <c r="J2079" i="98" s="1"/>
  <c r="E2079" i="98"/>
  <c r="G2079" i="98" s="1"/>
  <c r="H2078" i="98"/>
  <c r="J2078" i="98" s="1"/>
  <c r="E2078" i="98"/>
  <c r="G2078" i="98" s="1"/>
  <c r="H2077" i="98"/>
  <c r="G2077" i="98"/>
  <c r="H2076" i="98"/>
  <c r="J2076" i="98" s="1"/>
  <c r="E2076" i="98"/>
  <c r="G2076" i="98" s="1"/>
  <c r="H2075" i="98"/>
  <c r="J2075" i="98" s="1"/>
  <c r="E2075" i="98"/>
  <c r="G2075" i="98" s="1"/>
  <c r="H2074" i="98"/>
  <c r="J2074" i="98" s="1"/>
  <c r="E2074" i="98"/>
  <c r="G2074" i="98" s="1"/>
  <c r="H2073" i="98"/>
  <c r="J2073" i="98" s="1"/>
  <c r="E2073" i="98"/>
  <c r="G2073" i="98" s="1"/>
  <c r="H2072" i="98"/>
  <c r="J2072" i="98" s="1"/>
  <c r="E2072" i="98"/>
  <c r="G2072" i="98" s="1"/>
  <c r="C2052" i="98"/>
  <c r="H2051" i="98"/>
  <c r="J2051" i="98" s="1"/>
  <c r="E2051" i="98"/>
  <c r="G2051" i="98" s="1"/>
  <c r="H2050" i="98"/>
  <c r="J2050" i="98" s="1"/>
  <c r="E2050" i="98"/>
  <c r="G2050" i="98" s="1"/>
  <c r="H2049" i="98"/>
  <c r="J2049" i="98" s="1"/>
  <c r="E2049" i="98"/>
  <c r="G2049" i="98" s="1"/>
  <c r="H2048" i="98"/>
  <c r="J2048" i="98" s="1"/>
  <c r="E2048" i="98"/>
  <c r="G2048" i="98" s="1"/>
  <c r="H2047" i="98"/>
  <c r="J2047" i="98" s="1"/>
  <c r="E2047" i="98"/>
  <c r="G2047" i="98" s="1"/>
  <c r="H2046" i="98"/>
  <c r="J2046" i="98" s="1"/>
  <c r="E2046" i="98"/>
  <c r="G2046" i="98" s="1"/>
  <c r="H2045" i="98"/>
  <c r="J2045" i="98" s="1"/>
  <c r="E2045" i="98"/>
  <c r="H2044" i="98"/>
  <c r="J2044" i="98" s="1"/>
  <c r="E2044" i="98"/>
  <c r="G2044" i="98" s="1"/>
  <c r="H2043" i="98"/>
  <c r="J2043" i="98" s="1"/>
  <c r="E2043" i="98"/>
  <c r="G2043" i="98" s="1"/>
  <c r="H2042" i="98"/>
  <c r="J2042" i="98" s="1"/>
  <c r="E2042" i="98"/>
  <c r="G2042" i="98" s="1"/>
  <c r="H2041" i="98"/>
  <c r="J2041" i="98" s="1"/>
  <c r="E2041" i="98"/>
  <c r="G2041" i="98" s="1"/>
  <c r="H2040" i="98"/>
  <c r="J2040" i="98" s="1"/>
  <c r="E2040" i="98"/>
  <c r="G2040" i="98" s="1"/>
  <c r="H2039" i="98"/>
  <c r="G2039" i="98"/>
  <c r="H2038" i="98"/>
  <c r="J2038" i="98" s="1"/>
  <c r="E2038" i="98"/>
  <c r="G2038" i="98" s="1"/>
  <c r="J2037" i="98"/>
  <c r="H2037" i="98"/>
  <c r="E2037" i="98"/>
  <c r="G2037" i="98" s="1"/>
  <c r="H2036" i="98"/>
  <c r="J2036" i="98" s="1"/>
  <c r="G2036" i="98"/>
  <c r="E2036" i="98"/>
  <c r="J2035" i="98"/>
  <c r="H2035" i="98"/>
  <c r="E2035" i="98"/>
  <c r="G2035" i="98" s="1"/>
  <c r="H2034" i="98"/>
  <c r="J2034" i="98" s="1"/>
  <c r="E2034" i="98"/>
  <c r="G2034" i="98" s="1"/>
  <c r="C2015" i="98"/>
  <c r="H2014" i="98"/>
  <c r="J2014" i="98" s="1"/>
  <c r="E2014" i="98"/>
  <c r="G2014" i="98" s="1"/>
  <c r="H2013" i="98"/>
  <c r="J2013" i="98" s="1"/>
  <c r="E2013" i="98"/>
  <c r="G2013" i="98" s="1"/>
  <c r="H2012" i="98"/>
  <c r="J2012" i="98" s="1"/>
  <c r="E2012" i="98"/>
  <c r="G2012" i="98" s="1"/>
  <c r="H2011" i="98"/>
  <c r="J2011" i="98" s="1"/>
  <c r="E2011" i="98"/>
  <c r="G2011" i="98" s="1"/>
  <c r="J2010" i="98"/>
  <c r="H2010" i="98"/>
  <c r="E2010" i="98"/>
  <c r="G2010" i="98" s="1"/>
  <c r="H2009" i="98"/>
  <c r="J2009" i="98" s="1"/>
  <c r="E2009" i="98"/>
  <c r="G2009" i="98" s="1"/>
  <c r="H2008" i="98"/>
  <c r="J2008" i="98" s="1"/>
  <c r="E2008" i="98"/>
  <c r="H2007" i="98"/>
  <c r="J2007" i="98" s="1"/>
  <c r="E2007" i="98"/>
  <c r="G2007" i="98" s="1"/>
  <c r="H2006" i="98"/>
  <c r="J2006" i="98" s="1"/>
  <c r="E2006" i="98"/>
  <c r="G2006" i="98" s="1"/>
  <c r="J2005" i="98"/>
  <c r="H2005" i="98"/>
  <c r="E2005" i="98"/>
  <c r="G2005" i="98" s="1"/>
  <c r="H2004" i="98"/>
  <c r="J2004" i="98" s="1"/>
  <c r="E2004" i="98"/>
  <c r="G2004" i="98" s="1"/>
  <c r="H2003" i="98"/>
  <c r="J2003" i="98" s="1"/>
  <c r="E2003" i="98"/>
  <c r="G2003" i="98" s="1"/>
  <c r="H2002" i="98"/>
  <c r="G2002" i="98"/>
  <c r="H2001" i="98"/>
  <c r="J2001" i="98" s="1"/>
  <c r="E2001" i="98"/>
  <c r="G2001" i="98" s="1"/>
  <c r="H2000" i="98"/>
  <c r="J2000" i="98" s="1"/>
  <c r="E2000" i="98"/>
  <c r="G2000" i="98" s="1"/>
  <c r="H1999" i="98"/>
  <c r="J1999" i="98" s="1"/>
  <c r="E1999" i="98"/>
  <c r="G1999" i="98" s="1"/>
  <c r="H1998" i="98"/>
  <c r="J1998" i="98" s="1"/>
  <c r="E1998" i="98"/>
  <c r="G1998" i="98" s="1"/>
  <c r="H1997" i="98"/>
  <c r="J1997" i="98" s="1"/>
  <c r="E1997" i="98"/>
  <c r="G1997" i="98" s="1"/>
  <c r="C1979" i="98"/>
  <c r="H1978" i="98"/>
  <c r="J1978" i="98" s="1"/>
  <c r="E1978" i="98"/>
  <c r="G1978" i="98" s="1"/>
  <c r="H1977" i="98"/>
  <c r="J1977" i="98" s="1"/>
  <c r="E1977" i="98"/>
  <c r="G1977" i="98" s="1"/>
  <c r="H1976" i="98"/>
  <c r="J1976" i="98" s="1"/>
  <c r="E1976" i="98"/>
  <c r="G1976" i="98" s="1"/>
  <c r="H1975" i="98"/>
  <c r="J1975" i="98" s="1"/>
  <c r="E1975" i="98"/>
  <c r="G1975" i="98" s="1"/>
  <c r="H1974" i="98"/>
  <c r="J1974" i="98" s="1"/>
  <c r="E1974" i="98"/>
  <c r="G1974" i="98" s="1"/>
  <c r="H1973" i="98"/>
  <c r="J1973" i="98" s="1"/>
  <c r="E1973" i="98"/>
  <c r="G1973" i="98" s="1"/>
  <c r="H1972" i="98"/>
  <c r="J1972" i="98" s="1"/>
  <c r="E1972" i="98"/>
  <c r="J1971" i="98"/>
  <c r="H1971" i="98"/>
  <c r="E1971" i="98"/>
  <c r="G1971" i="98" s="1"/>
  <c r="H1970" i="98"/>
  <c r="J1970" i="98" s="1"/>
  <c r="G1970" i="98"/>
  <c r="E1970" i="98"/>
  <c r="J1969" i="98"/>
  <c r="H1969" i="98"/>
  <c r="G1969" i="98"/>
  <c r="E1969" i="98"/>
  <c r="H1968" i="98"/>
  <c r="J1968" i="98" s="1"/>
  <c r="E1968" i="98"/>
  <c r="G1968" i="98" s="1"/>
  <c r="H1967" i="98"/>
  <c r="J1967" i="98" s="1"/>
  <c r="E1967" i="98"/>
  <c r="G1967" i="98" s="1"/>
  <c r="H1966" i="98"/>
  <c r="G1966" i="98"/>
  <c r="H1965" i="98"/>
  <c r="J1965" i="98" s="1"/>
  <c r="G1965" i="98"/>
  <c r="E1965" i="98"/>
  <c r="J1964" i="98"/>
  <c r="H1964" i="98"/>
  <c r="E1964" i="98"/>
  <c r="G1964" i="98" s="1"/>
  <c r="H1963" i="98"/>
  <c r="J1963" i="98" s="1"/>
  <c r="E1963" i="98"/>
  <c r="G1963" i="98" s="1"/>
  <c r="H1962" i="98"/>
  <c r="J1962" i="98" s="1"/>
  <c r="E1962" i="98"/>
  <c r="G1962" i="98" s="1"/>
  <c r="J1961" i="98"/>
  <c r="H1961" i="98"/>
  <c r="G1961" i="98"/>
  <c r="E1961" i="98"/>
  <c r="C1943" i="98"/>
  <c r="H1942" i="98"/>
  <c r="J1942" i="98" s="1"/>
  <c r="E1942" i="98"/>
  <c r="G1942" i="98" s="1"/>
  <c r="H1941" i="98"/>
  <c r="J1941" i="98" s="1"/>
  <c r="E1941" i="98"/>
  <c r="G1941" i="98" s="1"/>
  <c r="H1940" i="98"/>
  <c r="J1940" i="98" s="1"/>
  <c r="E1940" i="98"/>
  <c r="G1940" i="98" s="1"/>
  <c r="H1939" i="98"/>
  <c r="J1939" i="98" s="1"/>
  <c r="G1939" i="98"/>
  <c r="E1939" i="98"/>
  <c r="J1938" i="98"/>
  <c r="H1938" i="98"/>
  <c r="G1938" i="98"/>
  <c r="E1938" i="98"/>
  <c r="H1937" i="98"/>
  <c r="J1937" i="98" s="1"/>
  <c r="E1937" i="98"/>
  <c r="G1937" i="98" s="1"/>
  <c r="H1936" i="98"/>
  <c r="J1936" i="98" s="1"/>
  <c r="E1936" i="98"/>
  <c r="H1935" i="98"/>
  <c r="J1935" i="98" s="1"/>
  <c r="E1935" i="98"/>
  <c r="G1935" i="98" s="1"/>
  <c r="H1934" i="98"/>
  <c r="J1934" i="98" s="1"/>
  <c r="E1934" i="98"/>
  <c r="G1934" i="98" s="1"/>
  <c r="H1933" i="98"/>
  <c r="J1933" i="98" s="1"/>
  <c r="E1933" i="98"/>
  <c r="G1933" i="98" s="1"/>
  <c r="H1932" i="98"/>
  <c r="J1932" i="98" s="1"/>
  <c r="E1932" i="98"/>
  <c r="G1932" i="98" s="1"/>
  <c r="H1931" i="98"/>
  <c r="J1931" i="98" s="1"/>
  <c r="E1931" i="98"/>
  <c r="G1931" i="98" s="1"/>
  <c r="H1930" i="98"/>
  <c r="G1930" i="98"/>
  <c r="H1929" i="98"/>
  <c r="J1929" i="98" s="1"/>
  <c r="E1929" i="98"/>
  <c r="G1929" i="98" s="1"/>
  <c r="H1928" i="98"/>
  <c r="J1928" i="98" s="1"/>
  <c r="E1928" i="98"/>
  <c r="G1928" i="98" s="1"/>
  <c r="H1927" i="98"/>
  <c r="J1927" i="98" s="1"/>
  <c r="E1927" i="98"/>
  <c r="G1927" i="98" s="1"/>
  <c r="H1926" i="98"/>
  <c r="J1926" i="98" s="1"/>
  <c r="E1926" i="98"/>
  <c r="G1926" i="98" s="1"/>
  <c r="H1925" i="98"/>
  <c r="J1925" i="98" s="1"/>
  <c r="E1925" i="98"/>
  <c r="G1925" i="98" s="1"/>
  <c r="C1906" i="98"/>
  <c r="H1905" i="98"/>
  <c r="J1905" i="98" s="1"/>
  <c r="G1905" i="98"/>
  <c r="E1905" i="98"/>
  <c r="H1904" i="98"/>
  <c r="J1904" i="98" s="1"/>
  <c r="E1904" i="98"/>
  <c r="G1904" i="98" s="1"/>
  <c r="H1903" i="98"/>
  <c r="J1903" i="98" s="1"/>
  <c r="E1903" i="98"/>
  <c r="G1903" i="98" s="1"/>
  <c r="H1902" i="98"/>
  <c r="J1902" i="98" s="1"/>
  <c r="E1902" i="98"/>
  <c r="G1902" i="98" s="1"/>
  <c r="H1901" i="98"/>
  <c r="J1901" i="98" s="1"/>
  <c r="E1901" i="98"/>
  <c r="G1901" i="98" s="1"/>
  <c r="H1900" i="98"/>
  <c r="J1900" i="98" s="1"/>
  <c r="E1900" i="98"/>
  <c r="G1900" i="98" s="1"/>
  <c r="H1899" i="98"/>
  <c r="J1899" i="98" s="1"/>
  <c r="E1899" i="98"/>
  <c r="H1898" i="98"/>
  <c r="J1898" i="98" s="1"/>
  <c r="E1898" i="98"/>
  <c r="G1898" i="98" s="1"/>
  <c r="H1897" i="98"/>
  <c r="J1897" i="98" s="1"/>
  <c r="E1897" i="98"/>
  <c r="G1897" i="98" s="1"/>
  <c r="H1896" i="98"/>
  <c r="J1896" i="98" s="1"/>
  <c r="E1896" i="98"/>
  <c r="G1896" i="98" s="1"/>
  <c r="H1895" i="98"/>
  <c r="J1895" i="98" s="1"/>
  <c r="E1895" i="98"/>
  <c r="H1894" i="98"/>
  <c r="J1894" i="98" s="1"/>
  <c r="E1894" i="98"/>
  <c r="G1894" i="98" s="1"/>
  <c r="H1893" i="98"/>
  <c r="G1893" i="98"/>
  <c r="H1892" i="98"/>
  <c r="J1892" i="98" s="1"/>
  <c r="E1892" i="98"/>
  <c r="G1892" i="98" s="1"/>
  <c r="J1891" i="98"/>
  <c r="H1891" i="98"/>
  <c r="G1891" i="98"/>
  <c r="E1891" i="98"/>
  <c r="H1890" i="98"/>
  <c r="J1890" i="98" s="1"/>
  <c r="E1890" i="98"/>
  <c r="G1890" i="98" s="1"/>
  <c r="H1889" i="98"/>
  <c r="J1889" i="98" s="1"/>
  <c r="E1889" i="98"/>
  <c r="G1889" i="98" s="1"/>
  <c r="H1888" i="98"/>
  <c r="J1888" i="98" s="1"/>
  <c r="G1888" i="98"/>
  <c r="E1888" i="98"/>
  <c r="C1870" i="98"/>
  <c r="H1869" i="98"/>
  <c r="J1869" i="98" s="1"/>
  <c r="E1869" i="98"/>
  <c r="G1869" i="98" s="1"/>
  <c r="H1868" i="98"/>
  <c r="J1868" i="98" s="1"/>
  <c r="E1868" i="98"/>
  <c r="G1868" i="98" s="1"/>
  <c r="H1867" i="98"/>
  <c r="J1867" i="98" s="1"/>
  <c r="E1867" i="98"/>
  <c r="G1867" i="98" s="1"/>
  <c r="H1866" i="98"/>
  <c r="J1866" i="98" s="1"/>
  <c r="E1866" i="98"/>
  <c r="G1866" i="98" s="1"/>
  <c r="H1865" i="98"/>
  <c r="J1865" i="98" s="1"/>
  <c r="E1865" i="98"/>
  <c r="G1865" i="98" s="1"/>
  <c r="H1864" i="98"/>
  <c r="J1864" i="98" s="1"/>
  <c r="E1864" i="98"/>
  <c r="G1864" i="98" s="1"/>
  <c r="H1863" i="98"/>
  <c r="J1863" i="98" s="1"/>
  <c r="E1863" i="98"/>
  <c r="H1862" i="98"/>
  <c r="J1862" i="98" s="1"/>
  <c r="E1862" i="98"/>
  <c r="G1862" i="98" s="1"/>
  <c r="H1861" i="98"/>
  <c r="J1861" i="98" s="1"/>
  <c r="E1861" i="98"/>
  <c r="G1861" i="98" s="1"/>
  <c r="H1860" i="98"/>
  <c r="J1860" i="98" s="1"/>
  <c r="E1860" i="98"/>
  <c r="G1860" i="98" s="1"/>
  <c r="H1859" i="98"/>
  <c r="J1859" i="98" s="1"/>
  <c r="E1859" i="98"/>
  <c r="G1859" i="98" s="1"/>
  <c r="H1858" i="98"/>
  <c r="J1858" i="98" s="1"/>
  <c r="E1858" i="98"/>
  <c r="G1858" i="98" s="1"/>
  <c r="H1857" i="98"/>
  <c r="G1857" i="98"/>
  <c r="H1856" i="98"/>
  <c r="J1856" i="98" s="1"/>
  <c r="E1856" i="98"/>
  <c r="G1856" i="98" s="1"/>
  <c r="H1855" i="98"/>
  <c r="J1855" i="98" s="1"/>
  <c r="E1855" i="98"/>
  <c r="G1855" i="98" s="1"/>
  <c r="H1854" i="98"/>
  <c r="J1854" i="98" s="1"/>
  <c r="E1854" i="98"/>
  <c r="G1854" i="98" s="1"/>
  <c r="H1853" i="98"/>
  <c r="J1853" i="98" s="1"/>
  <c r="E1853" i="98"/>
  <c r="G1853" i="98" s="1"/>
  <c r="H1852" i="98"/>
  <c r="J1852" i="98" s="1"/>
  <c r="E1852" i="98"/>
  <c r="G1852" i="98" s="1"/>
  <c r="C1833" i="98"/>
  <c r="J1832" i="98"/>
  <c r="H1832" i="98"/>
  <c r="G1832" i="98"/>
  <c r="E1832" i="98"/>
  <c r="H1831" i="98"/>
  <c r="J1831" i="98" s="1"/>
  <c r="E1831" i="98"/>
  <c r="G1831" i="98" s="1"/>
  <c r="H1830" i="98"/>
  <c r="J1830" i="98" s="1"/>
  <c r="G1830" i="98"/>
  <c r="E1830" i="98"/>
  <c r="H1829" i="98"/>
  <c r="J1829" i="98" s="1"/>
  <c r="E1829" i="98"/>
  <c r="G1829" i="98" s="1"/>
  <c r="H1828" i="98"/>
  <c r="J1828" i="98" s="1"/>
  <c r="E1828" i="98"/>
  <c r="G1828" i="98" s="1"/>
  <c r="H1827" i="98"/>
  <c r="J1827" i="98" s="1"/>
  <c r="E1827" i="98"/>
  <c r="G1827" i="98" s="1"/>
  <c r="J1826" i="98"/>
  <c r="H1826" i="98"/>
  <c r="E1826" i="98"/>
  <c r="H1825" i="98"/>
  <c r="J1825" i="98" s="1"/>
  <c r="E1825" i="98"/>
  <c r="G1825" i="98" s="1"/>
  <c r="H1824" i="98"/>
  <c r="J1824" i="98" s="1"/>
  <c r="E1824" i="98"/>
  <c r="G1824" i="98" s="1"/>
  <c r="H1823" i="98"/>
  <c r="J1823" i="98" s="1"/>
  <c r="E1823" i="98"/>
  <c r="G1823" i="98" s="1"/>
  <c r="H1822" i="98"/>
  <c r="J1822" i="98" s="1"/>
  <c r="E1822" i="98"/>
  <c r="G1822" i="98" s="1"/>
  <c r="H1821" i="98"/>
  <c r="J1821" i="98" s="1"/>
  <c r="E1821" i="98"/>
  <c r="G1821" i="98" s="1"/>
  <c r="H1820" i="98"/>
  <c r="G1820" i="98"/>
  <c r="H1819" i="98"/>
  <c r="J1819" i="98" s="1"/>
  <c r="G1819" i="98"/>
  <c r="E1819" i="98"/>
  <c r="H1818" i="98"/>
  <c r="J1818" i="98" s="1"/>
  <c r="E1818" i="98"/>
  <c r="G1818" i="98" s="1"/>
  <c r="H1817" i="98"/>
  <c r="J1817" i="98" s="1"/>
  <c r="G1817" i="98"/>
  <c r="E1817" i="98"/>
  <c r="J1816" i="98"/>
  <c r="H1816" i="98"/>
  <c r="E1816" i="98"/>
  <c r="G1816" i="98" s="1"/>
  <c r="H1815" i="98"/>
  <c r="J1815" i="98" s="1"/>
  <c r="G1815" i="98"/>
  <c r="E1815" i="98"/>
  <c r="C1797" i="98"/>
  <c r="H1796" i="98"/>
  <c r="J1796" i="98" s="1"/>
  <c r="E1796" i="98"/>
  <c r="G1796" i="98" s="1"/>
  <c r="H1795" i="98"/>
  <c r="J1795" i="98" s="1"/>
  <c r="E1795" i="98"/>
  <c r="G1795" i="98" s="1"/>
  <c r="H1794" i="98"/>
  <c r="J1794" i="98" s="1"/>
  <c r="E1794" i="98"/>
  <c r="G1794" i="98" s="1"/>
  <c r="H1793" i="98"/>
  <c r="J1793" i="98" s="1"/>
  <c r="E1793" i="98"/>
  <c r="G1793" i="98" s="1"/>
  <c r="H1792" i="98"/>
  <c r="J1792" i="98" s="1"/>
  <c r="E1792" i="98"/>
  <c r="G1792" i="98" s="1"/>
  <c r="H1791" i="98"/>
  <c r="J1791" i="98" s="1"/>
  <c r="E1791" i="98"/>
  <c r="G1791" i="98" s="1"/>
  <c r="H1790" i="98"/>
  <c r="J1790" i="98" s="1"/>
  <c r="E1790" i="98"/>
  <c r="H1789" i="98"/>
  <c r="J1789" i="98" s="1"/>
  <c r="E1789" i="98"/>
  <c r="G1789" i="98" s="1"/>
  <c r="H1788" i="98"/>
  <c r="J1788" i="98" s="1"/>
  <c r="E1788" i="98"/>
  <c r="G1788" i="98" s="1"/>
  <c r="H1787" i="98"/>
  <c r="J1787" i="98" s="1"/>
  <c r="E1787" i="98"/>
  <c r="G1787" i="98" s="1"/>
  <c r="H1786" i="98"/>
  <c r="J1786" i="98" s="1"/>
  <c r="E1786" i="98"/>
  <c r="G1786" i="98" s="1"/>
  <c r="H1785" i="98"/>
  <c r="J1785" i="98" s="1"/>
  <c r="E1785" i="98"/>
  <c r="G1785" i="98" s="1"/>
  <c r="H1784" i="98"/>
  <c r="G1784" i="98"/>
  <c r="H1783" i="98"/>
  <c r="J1783" i="98" s="1"/>
  <c r="E1783" i="98"/>
  <c r="G1783" i="98" s="1"/>
  <c r="H1782" i="98"/>
  <c r="J1782" i="98" s="1"/>
  <c r="E1782" i="98"/>
  <c r="G1782" i="98" s="1"/>
  <c r="H1781" i="98"/>
  <c r="J1781" i="98" s="1"/>
  <c r="E1781" i="98"/>
  <c r="G1781" i="98" s="1"/>
  <c r="H1780" i="98"/>
  <c r="J1780" i="98" s="1"/>
  <c r="E1780" i="98"/>
  <c r="G1780" i="98" s="1"/>
  <c r="H1779" i="98"/>
  <c r="J1779" i="98" s="1"/>
  <c r="E1779" i="98"/>
  <c r="C1760" i="98"/>
  <c r="H1759" i="98"/>
  <c r="J1759" i="98" s="1"/>
  <c r="E1759" i="98"/>
  <c r="G1759" i="98" s="1"/>
  <c r="H1758" i="98"/>
  <c r="J1758" i="98" s="1"/>
  <c r="E1758" i="98"/>
  <c r="G1758" i="98" s="1"/>
  <c r="H1757" i="98"/>
  <c r="J1757" i="98" s="1"/>
  <c r="E1757" i="98"/>
  <c r="G1757" i="98" s="1"/>
  <c r="H1756" i="98"/>
  <c r="J1756" i="98" s="1"/>
  <c r="E1756" i="98"/>
  <c r="G1756" i="98" s="1"/>
  <c r="H1755" i="98"/>
  <c r="J1755" i="98" s="1"/>
  <c r="E1755" i="98"/>
  <c r="G1755" i="98" s="1"/>
  <c r="H1754" i="98"/>
  <c r="J1754" i="98" s="1"/>
  <c r="E1754" i="98"/>
  <c r="G1754" i="98" s="1"/>
  <c r="H1753" i="98"/>
  <c r="J1753" i="98" s="1"/>
  <c r="E1753" i="98"/>
  <c r="H1752" i="98"/>
  <c r="J1752" i="98" s="1"/>
  <c r="E1752" i="98"/>
  <c r="G1752" i="98" s="1"/>
  <c r="H1751" i="98"/>
  <c r="J1751" i="98" s="1"/>
  <c r="E1751" i="98"/>
  <c r="G1751" i="98" s="1"/>
  <c r="H1750" i="98"/>
  <c r="J1750" i="98" s="1"/>
  <c r="E1750" i="98"/>
  <c r="G1750" i="98" s="1"/>
  <c r="H1749" i="98"/>
  <c r="J1749" i="98" s="1"/>
  <c r="E1749" i="98"/>
  <c r="G1749" i="98" s="1"/>
  <c r="H1748" i="98"/>
  <c r="J1748" i="98" s="1"/>
  <c r="E1748" i="98"/>
  <c r="G1748" i="98" s="1"/>
  <c r="H1747" i="98"/>
  <c r="G1747" i="98"/>
  <c r="H1746" i="98"/>
  <c r="J1746" i="98" s="1"/>
  <c r="E1746" i="98"/>
  <c r="G1746" i="98" s="1"/>
  <c r="H1745" i="98"/>
  <c r="J1745" i="98" s="1"/>
  <c r="E1745" i="98"/>
  <c r="G1745" i="98" s="1"/>
  <c r="H1744" i="98"/>
  <c r="J1744" i="98" s="1"/>
  <c r="E1744" i="98"/>
  <c r="G1744" i="98" s="1"/>
  <c r="H1743" i="98"/>
  <c r="J1743" i="98" s="1"/>
  <c r="E1743" i="98"/>
  <c r="G1743" i="98" s="1"/>
  <c r="H1742" i="98"/>
  <c r="J1742" i="98" s="1"/>
  <c r="E1742" i="98"/>
  <c r="G1742" i="98" s="1"/>
  <c r="C1724" i="98"/>
  <c r="H1723" i="98"/>
  <c r="J1723" i="98" s="1"/>
  <c r="E1723" i="98"/>
  <c r="G1723" i="98" s="1"/>
  <c r="H1722" i="98"/>
  <c r="J1722" i="98" s="1"/>
  <c r="E1722" i="98"/>
  <c r="G1722" i="98" s="1"/>
  <c r="H1721" i="98"/>
  <c r="J1721" i="98" s="1"/>
  <c r="E1721" i="98"/>
  <c r="G1721" i="98" s="1"/>
  <c r="H1720" i="98"/>
  <c r="J1720" i="98" s="1"/>
  <c r="E1720" i="98"/>
  <c r="G1720" i="98" s="1"/>
  <c r="H1719" i="98"/>
  <c r="J1719" i="98" s="1"/>
  <c r="E1719" i="98"/>
  <c r="G1719" i="98" s="1"/>
  <c r="H1718" i="98"/>
  <c r="J1718" i="98" s="1"/>
  <c r="E1718" i="98"/>
  <c r="G1718" i="98" s="1"/>
  <c r="H1717" i="98"/>
  <c r="J1717" i="98" s="1"/>
  <c r="E1717" i="98"/>
  <c r="H1716" i="98"/>
  <c r="J1716" i="98" s="1"/>
  <c r="E1716" i="98"/>
  <c r="G1716" i="98" s="1"/>
  <c r="H1715" i="98"/>
  <c r="J1715" i="98" s="1"/>
  <c r="E1715" i="98"/>
  <c r="G1715" i="98" s="1"/>
  <c r="H1714" i="98"/>
  <c r="J1714" i="98" s="1"/>
  <c r="E1714" i="98"/>
  <c r="G1714" i="98" s="1"/>
  <c r="H1713" i="98"/>
  <c r="J1713" i="98" s="1"/>
  <c r="G1713" i="98"/>
  <c r="E1713" i="98"/>
  <c r="H1712" i="98"/>
  <c r="J1712" i="98" s="1"/>
  <c r="E1712" i="98"/>
  <c r="G1712" i="98" s="1"/>
  <c r="H1711" i="98"/>
  <c r="G1711" i="98"/>
  <c r="H1710" i="98"/>
  <c r="J1710" i="98" s="1"/>
  <c r="E1710" i="98"/>
  <c r="G1710" i="98" s="1"/>
  <c r="H1709" i="98"/>
  <c r="J1709" i="98" s="1"/>
  <c r="E1709" i="98"/>
  <c r="G1709" i="98" s="1"/>
  <c r="H1708" i="98"/>
  <c r="J1708" i="98" s="1"/>
  <c r="E1708" i="98"/>
  <c r="G1708" i="98" s="1"/>
  <c r="H1707" i="98"/>
  <c r="J1707" i="98" s="1"/>
  <c r="G1707" i="98"/>
  <c r="E1707" i="98"/>
  <c r="H1706" i="98"/>
  <c r="J1706" i="98" s="1"/>
  <c r="E1706" i="98"/>
  <c r="C1688" i="98"/>
  <c r="H1687" i="98"/>
  <c r="J1687" i="98" s="1"/>
  <c r="E1687" i="98"/>
  <c r="G1687" i="98" s="1"/>
  <c r="J1686" i="98"/>
  <c r="H1686" i="98"/>
  <c r="E1686" i="98"/>
  <c r="G1686" i="98" s="1"/>
  <c r="H1685" i="98"/>
  <c r="J1685" i="98" s="1"/>
  <c r="E1685" i="98"/>
  <c r="G1685" i="98" s="1"/>
  <c r="H1684" i="98"/>
  <c r="J1684" i="98" s="1"/>
  <c r="G1684" i="98"/>
  <c r="E1684" i="98"/>
  <c r="H1683" i="98"/>
  <c r="J1683" i="98" s="1"/>
  <c r="E1683" i="98"/>
  <c r="G1683" i="98" s="1"/>
  <c r="H1682" i="98"/>
  <c r="J1682" i="98" s="1"/>
  <c r="E1682" i="98"/>
  <c r="G1682" i="98" s="1"/>
  <c r="H1681" i="98"/>
  <c r="J1681" i="98" s="1"/>
  <c r="E1681" i="98"/>
  <c r="H1680" i="98"/>
  <c r="J1680" i="98" s="1"/>
  <c r="E1680" i="98"/>
  <c r="G1680" i="98" s="1"/>
  <c r="H1679" i="98"/>
  <c r="J1679" i="98" s="1"/>
  <c r="E1679" i="98"/>
  <c r="G1679" i="98" s="1"/>
  <c r="H1678" i="98"/>
  <c r="J1678" i="98" s="1"/>
  <c r="E1678" i="98"/>
  <c r="G1678" i="98" s="1"/>
  <c r="H1677" i="98"/>
  <c r="J1677" i="98" s="1"/>
  <c r="E1677" i="98"/>
  <c r="G1677" i="98" s="1"/>
  <c r="H1676" i="98"/>
  <c r="J1676" i="98" s="1"/>
  <c r="E1676" i="98"/>
  <c r="G1676" i="98" s="1"/>
  <c r="H1675" i="98"/>
  <c r="G1675" i="98"/>
  <c r="H1674" i="98"/>
  <c r="J1674" i="98" s="1"/>
  <c r="E1674" i="98"/>
  <c r="G1674" i="98" s="1"/>
  <c r="H1673" i="98"/>
  <c r="J1673" i="98" s="1"/>
  <c r="E1673" i="98"/>
  <c r="G1673" i="98" s="1"/>
  <c r="J1672" i="98"/>
  <c r="H1672" i="98"/>
  <c r="E1672" i="98"/>
  <c r="G1672" i="98" s="1"/>
  <c r="H1671" i="98"/>
  <c r="J1671" i="98" s="1"/>
  <c r="E1671" i="98"/>
  <c r="G1671" i="98" s="1"/>
  <c r="H1670" i="98"/>
  <c r="J1670" i="98" s="1"/>
  <c r="E1670" i="98"/>
  <c r="G1670" i="98" s="1"/>
  <c r="C1652" i="98"/>
  <c r="H1651" i="98"/>
  <c r="J1651" i="98" s="1"/>
  <c r="E1651" i="98"/>
  <c r="G1651" i="98" s="1"/>
  <c r="H1650" i="98"/>
  <c r="J1650" i="98" s="1"/>
  <c r="E1650" i="98"/>
  <c r="G1650" i="98" s="1"/>
  <c r="H1649" i="98"/>
  <c r="J1649" i="98" s="1"/>
  <c r="E1649" i="98"/>
  <c r="G1649" i="98" s="1"/>
  <c r="H1648" i="98"/>
  <c r="J1648" i="98" s="1"/>
  <c r="E1648" i="98"/>
  <c r="G1648" i="98" s="1"/>
  <c r="H1647" i="98"/>
  <c r="J1647" i="98" s="1"/>
  <c r="E1647" i="98"/>
  <c r="G1647" i="98" s="1"/>
  <c r="J1646" i="98"/>
  <c r="H1646" i="98"/>
  <c r="E1646" i="98"/>
  <c r="G1646" i="98" s="1"/>
  <c r="H1645" i="98"/>
  <c r="J1645" i="98" s="1"/>
  <c r="E1645" i="98"/>
  <c r="H1644" i="98"/>
  <c r="J1644" i="98" s="1"/>
  <c r="E1644" i="98"/>
  <c r="G1644" i="98" s="1"/>
  <c r="H1643" i="98"/>
  <c r="J1643" i="98" s="1"/>
  <c r="E1643" i="98"/>
  <c r="G1643" i="98" s="1"/>
  <c r="H1642" i="98"/>
  <c r="J1642" i="98" s="1"/>
  <c r="E1642" i="98"/>
  <c r="G1642" i="98" s="1"/>
  <c r="H1641" i="98"/>
  <c r="J1641" i="98" s="1"/>
  <c r="G1641" i="98"/>
  <c r="E1641" i="98"/>
  <c r="H1640" i="98"/>
  <c r="J1640" i="98" s="1"/>
  <c r="E1640" i="98"/>
  <c r="G1640" i="98" s="1"/>
  <c r="H1639" i="98"/>
  <c r="G1639" i="98"/>
  <c r="J1638" i="98"/>
  <c r="H1638" i="98"/>
  <c r="E1638" i="98"/>
  <c r="G1638" i="98" s="1"/>
  <c r="H1637" i="98"/>
  <c r="J1637" i="98" s="1"/>
  <c r="E1637" i="98"/>
  <c r="G1637" i="98" s="1"/>
  <c r="H1636" i="98"/>
  <c r="J1636" i="98" s="1"/>
  <c r="E1636" i="98"/>
  <c r="G1636" i="98" s="1"/>
  <c r="H1635" i="98"/>
  <c r="J1635" i="98" s="1"/>
  <c r="E1635" i="98"/>
  <c r="G1635" i="98" s="1"/>
  <c r="H1634" i="98"/>
  <c r="J1634" i="98" s="1"/>
  <c r="E1634" i="98"/>
  <c r="G1634" i="98" s="1"/>
  <c r="C1616" i="98"/>
  <c r="H1615" i="98"/>
  <c r="J1615" i="98" s="1"/>
  <c r="E1615" i="98"/>
  <c r="G1615" i="98" s="1"/>
  <c r="H1614" i="98"/>
  <c r="J1614" i="98" s="1"/>
  <c r="E1614" i="98"/>
  <c r="G1614" i="98" s="1"/>
  <c r="H1613" i="98"/>
  <c r="J1613" i="98" s="1"/>
  <c r="E1613" i="98"/>
  <c r="G1613" i="98" s="1"/>
  <c r="H1612" i="98"/>
  <c r="J1612" i="98" s="1"/>
  <c r="E1612" i="98"/>
  <c r="G1612" i="98" s="1"/>
  <c r="H1611" i="98"/>
  <c r="J1611" i="98" s="1"/>
  <c r="E1611" i="98"/>
  <c r="G1611" i="98" s="1"/>
  <c r="H1610" i="98"/>
  <c r="J1610" i="98" s="1"/>
  <c r="E1610" i="98"/>
  <c r="G1610" i="98" s="1"/>
  <c r="H1609" i="98"/>
  <c r="J1609" i="98" s="1"/>
  <c r="E1609" i="98"/>
  <c r="H1608" i="98"/>
  <c r="J1608" i="98" s="1"/>
  <c r="E1608" i="98"/>
  <c r="G1608" i="98" s="1"/>
  <c r="H1607" i="98"/>
  <c r="J1607" i="98" s="1"/>
  <c r="E1607" i="98"/>
  <c r="G1607" i="98" s="1"/>
  <c r="H1606" i="98"/>
  <c r="J1606" i="98" s="1"/>
  <c r="E1606" i="98"/>
  <c r="G1606" i="98" s="1"/>
  <c r="H1605" i="98"/>
  <c r="J1605" i="98" s="1"/>
  <c r="E1605" i="98"/>
  <c r="G1605" i="98" s="1"/>
  <c r="H1604" i="98"/>
  <c r="J1604" i="98" s="1"/>
  <c r="E1604" i="98"/>
  <c r="G1604" i="98" s="1"/>
  <c r="H1603" i="98"/>
  <c r="G1603" i="98"/>
  <c r="J1602" i="98"/>
  <c r="H1602" i="98"/>
  <c r="G1602" i="98"/>
  <c r="E1602" i="98"/>
  <c r="H1601" i="98"/>
  <c r="J1601" i="98" s="1"/>
  <c r="E1601" i="98"/>
  <c r="G1601" i="98" s="1"/>
  <c r="J1600" i="98"/>
  <c r="H1600" i="98"/>
  <c r="E1600" i="98"/>
  <c r="G1600" i="98" s="1"/>
  <c r="H1599" i="98"/>
  <c r="J1599" i="98" s="1"/>
  <c r="E1599" i="98"/>
  <c r="H1598" i="98"/>
  <c r="J1598" i="98" s="1"/>
  <c r="G1598" i="98"/>
  <c r="E1598" i="98"/>
  <c r="C1580" i="98"/>
  <c r="H1579" i="98"/>
  <c r="J1579" i="98" s="1"/>
  <c r="E1579" i="98"/>
  <c r="G1579" i="98" s="1"/>
  <c r="H1578" i="98"/>
  <c r="J1578" i="98" s="1"/>
  <c r="E1578" i="98"/>
  <c r="G1578" i="98" s="1"/>
  <c r="H1577" i="98"/>
  <c r="J1577" i="98" s="1"/>
  <c r="E1577" i="98"/>
  <c r="G1577" i="98" s="1"/>
  <c r="H1576" i="98"/>
  <c r="J1576" i="98" s="1"/>
  <c r="E1576" i="98"/>
  <c r="G1576" i="98" s="1"/>
  <c r="H1575" i="98"/>
  <c r="J1575" i="98" s="1"/>
  <c r="E1575" i="98"/>
  <c r="G1575" i="98" s="1"/>
  <c r="H1574" i="98"/>
  <c r="J1574" i="98" s="1"/>
  <c r="E1574" i="98"/>
  <c r="G1574" i="98" s="1"/>
  <c r="H1573" i="98"/>
  <c r="J1573" i="98" s="1"/>
  <c r="E1573" i="98"/>
  <c r="H1572" i="98"/>
  <c r="J1572" i="98" s="1"/>
  <c r="E1572" i="98"/>
  <c r="G1572" i="98" s="1"/>
  <c r="H1571" i="98"/>
  <c r="J1571" i="98" s="1"/>
  <c r="E1571" i="98"/>
  <c r="G1571" i="98" s="1"/>
  <c r="H1570" i="98"/>
  <c r="J1570" i="98" s="1"/>
  <c r="E1570" i="98"/>
  <c r="G1570" i="98" s="1"/>
  <c r="H1569" i="98"/>
  <c r="J1569" i="98" s="1"/>
  <c r="E1569" i="98"/>
  <c r="G1569" i="98" s="1"/>
  <c r="J1568" i="98"/>
  <c r="H1568" i="98"/>
  <c r="E1568" i="98"/>
  <c r="G1568" i="98" s="1"/>
  <c r="H1567" i="98"/>
  <c r="G1567" i="98"/>
  <c r="H1566" i="98"/>
  <c r="J1566" i="98" s="1"/>
  <c r="G1566" i="98"/>
  <c r="E1566" i="98"/>
  <c r="H1565" i="98"/>
  <c r="J1565" i="98" s="1"/>
  <c r="E1565" i="98"/>
  <c r="G1565" i="98" s="1"/>
  <c r="H1564" i="98"/>
  <c r="J1564" i="98" s="1"/>
  <c r="E1564" i="98"/>
  <c r="G1564" i="98" s="1"/>
  <c r="H1563" i="98"/>
  <c r="J1563" i="98" s="1"/>
  <c r="E1563" i="98"/>
  <c r="G1563" i="98" s="1"/>
  <c r="H1562" i="98"/>
  <c r="J1562" i="98" s="1"/>
  <c r="E1562" i="98"/>
  <c r="G1562" i="98" s="1"/>
  <c r="C1543" i="98"/>
  <c r="H1542" i="98"/>
  <c r="J1542" i="98" s="1"/>
  <c r="E1542" i="98"/>
  <c r="G1542" i="98" s="1"/>
  <c r="H1541" i="98"/>
  <c r="J1541" i="98" s="1"/>
  <c r="E1541" i="98"/>
  <c r="G1541" i="98" s="1"/>
  <c r="J1540" i="98"/>
  <c r="H1540" i="98"/>
  <c r="E1540" i="98"/>
  <c r="G1540" i="98" s="1"/>
  <c r="H1539" i="98"/>
  <c r="J1539" i="98" s="1"/>
  <c r="E1539" i="98"/>
  <c r="G1539" i="98" s="1"/>
  <c r="H1538" i="98"/>
  <c r="J1538" i="98" s="1"/>
  <c r="E1538" i="98"/>
  <c r="G1538" i="98" s="1"/>
  <c r="H1537" i="98"/>
  <c r="J1537" i="98" s="1"/>
  <c r="E1537" i="98"/>
  <c r="G1537" i="98" s="1"/>
  <c r="H1536" i="98"/>
  <c r="J1536" i="98" s="1"/>
  <c r="E1536" i="98"/>
  <c r="H1535" i="98"/>
  <c r="J1535" i="98" s="1"/>
  <c r="E1535" i="98"/>
  <c r="G1535" i="98" s="1"/>
  <c r="H1534" i="98"/>
  <c r="J1534" i="98" s="1"/>
  <c r="E1534" i="98"/>
  <c r="G1534" i="98" s="1"/>
  <c r="H1533" i="98"/>
  <c r="J1533" i="98" s="1"/>
  <c r="E1533" i="98"/>
  <c r="G1533" i="98" s="1"/>
  <c r="H1532" i="98"/>
  <c r="J1532" i="98" s="1"/>
  <c r="E1532" i="98"/>
  <c r="G1532" i="98" s="1"/>
  <c r="H1531" i="98"/>
  <c r="J1531" i="98" s="1"/>
  <c r="E1531" i="98"/>
  <c r="G1531" i="98" s="1"/>
  <c r="H1530" i="98"/>
  <c r="G1530" i="98"/>
  <c r="H1529" i="98"/>
  <c r="J1529" i="98" s="1"/>
  <c r="E1529" i="98"/>
  <c r="G1529" i="98" s="1"/>
  <c r="H1528" i="98"/>
  <c r="J1528" i="98" s="1"/>
  <c r="E1528" i="98"/>
  <c r="G1528" i="98" s="1"/>
  <c r="H1527" i="98"/>
  <c r="J1527" i="98" s="1"/>
  <c r="E1527" i="98"/>
  <c r="G1527" i="98" s="1"/>
  <c r="H1526" i="98"/>
  <c r="J1526" i="98" s="1"/>
  <c r="E1526" i="98"/>
  <c r="G1526" i="98" s="1"/>
  <c r="H1525" i="98"/>
  <c r="J1525" i="98" s="1"/>
  <c r="E1525" i="98"/>
  <c r="C1506" i="98"/>
  <c r="H1505" i="98"/>
  <c r="J1505" i="98" s="1"/>
  <c r="E1505" i="98"/>
  <c r="G1505" i="98" s="1"/>
  <c r="H1504" i="98"/>
  <c r="J1504" i="98" s="1"/>
  <c r="E1504" i="98"/>
  <c r="G1504" i="98" s="1"/>
  <c r="H1503" i="98"/>
  <c r="J1503" i="98" s="1"/>
  <c r="E1503" i="98"/>
  <c r="G1503" i="98" s="1"/>
  <c r="H1502" i="98"/>
  <c r="J1502" i="98" s="1"/>
  <c r="E1502" i="98"/>
  <c r="G1502" i="98" s="1"/>
  <c r="H1501" i="98"/>
  <c r="J1501" i="98" s="1"/>
  <c r="E1501" i="98"/>
  <c r="G1501" i="98" s="1"/>
  <c r="H1500" i="98"/>
  <c r="J1500" i="98" s="1"/>
  <c r="E1500" i="98"/>
  <c r="G1500" i="98" s="1"/>
  <c r="H1499" i="98"/>
  <c r="J1499" i="98" s="1"/>
  <c r="E1499" i="98"/>
  <c r="H1498" i="98"/>
  <c r="J1498" i="98" s="1"/>
  <c r="E1498" i="98"/>
  <c r="G1498" i="98" s="1"/>
  <c r="H1497" i="98"/>
  <c r="J1497" i="98" s="1"/>
  <c r="E1497" i="98"/>
  <c r="G1497" i="98" s="1"/>
  <c r="H1496" i="98"/>
  <c r="J1496" i="98" s="1"/>
  <c r="E1496" i="98"/>
  <c r="G1496" i="98" s="1"/>
  <c r="H1495" i="98"/>
  <c r="J1495" i="98" s="1"/>
  <c r="E1495" i="98"/>
  <c r="G1495" i="98" s="1"/>
  <c r="H1494" i="98"/>
  <c r="J1494" i="98" s="1"/>
  <c r="E1494" i="98"/>
  <c r="G1494" i="98" s="1"/>
  <c r="H1493" i="98"/>
  <c r="G1493" i="98"/>
  <c r="H1492" i="98"/>
  <c r="J1492" i="98" s="1"/>
  <c r="E1492" i="98"/>
  <c r="G1492" i="98" s="1"/>
  <c r="H1491" i="98"/>
  <c r="J1491" i="98" s="1"/>
  <c r="E1491" i="98"/>
  <c r="G1491" i="98" s="1"/>
  <c r="H1490" i="98"/>
  <c r="J1490" i="98" s="1"/>
  <c r="E1490" i="98"/>
  <c r="G1490" i="98" s="1"/>
  <c r="H1489" i="98"/>
  <c r="J1489" i="98" s="1"/>
  <c r="E1489" i="98"/>
  <c r="G1489" i="98" s="1"/>
  <c r="H1488" i="98"/>
  <c r="J1488" i="98" s="1"/>
  <c r="E1488" i="98"/>
  <c r="C1469" i="98"/>
  <c r="H1468" i="98"/>
  <c r="J1468" i="98" s="1"/>
  <c r="E1468" i="98"/>
  <c r="G1468" i="98" s="1"/>
  <c r="H1467" i="98"/>
  <c r="J1467" i="98" s="1"/>
  <c r="E1467" i="98"/>
  <c r="G1467" i="98" s="1"/>
  <c r="H1466" i="98"/>
  <c r="J1466" i="98" s="1"/>
  <c r="G1466" i="98"/>
  <c r="E1466" i="98"/>
  <c r="H1465" i="98"/>
  <c r="J1465" i="98" s="1"/>
  <c r="E1465" i="98"/>
  <c r="G1465" i="98" s="1"/>
  <c r="H1464" i="98"/>
  <c r="J1464" i="98" s="1"/>
  <c r="E1464" i="98"/>
  <c r="G1464" i="98" s="1"/>
  <c r="H1463" i="98"/>
  <c r="J1463" i="98" s="1"/>
  <c r="E1463" i="98"/>
  <c r="G1463" i="98" s="1"/>
  <c r="H1462" i="98"/>
  <c r="J1462" i="98" s="1"/>
  <c r="E1462" i="98"/>
  <c r="H1461" i="98"/>
  <c r="J1461" i="98" s="1"/>
  <c r="E1461" i="98"/>
  <c r="G1461" i="98" s="1"/>
  <c r="H1460" i="98"/>
  <c r="J1460" i="98" s="1"/>
  <c r="E1460" i="98"/>
  <c r="G1460" i="98" s="1"/>
  <c r="H1459" i="98"/>
  <c r="J1459" i="98" s="1"/>
  <c r="G1459" i="98"/>
  <c r="E1459" i="98"/>
  <c r="J1458" i="98"/>
  <c r="H1458" i="98"/>
  <c r="E1458" i="98"/>
  <c r="G1458" i="98" s="1"/>
  <c r="H1457" i="98"/>
  <c r="J1457" i="98" s="1"/>
  <c r="E1457" i="98"/>
  <c r="G1457" i="98" s="1"/>
  <c r="H1456" i="98"/>
  <c r="G1456" i="98"/>
  <c r="H1455" i="98"/>
  <c r="J1455" i="98" s="1"/>
  <c r="E1455" i="98"/>
  <c r="G1455" i="98" s="1"/>
  <c r="H1454" i="98"/>
  <c r="J1454" i="98" s="1"/>
  <c r="E1454" i="98"/>
  <c r="G1454" i="98" s="1"/>
  <c r="H1453" i="98"/>
  <c r="J1453" i="98" s="1"/>
  <c r="E1453" i="98"/>
  <c r="G1453" i="98" s="1"/>
  <c r="J1452" i="98"/>
  <c r="H1452" i="98"/>
  <c r="E1452" i="98"/>
  <c r="G1452" i="98" s="1"/>
  <c r="H1451" i="98"/>
  <c r="J1451" i="98" s="1"/>
  <c r="E1451" i="98"/>
  <c r="G1451" i="98" s="1"/>
  <c r="C1433" i="98"/>
  <c r="H1432" i="98"/>
  <c r="J1432" i="98" s="1"/>
  <c r="E1432" i="98"/>
  <c r="G1432" i="98" s="1"/>
  <c r="H1431" i="98"/>
  <c r="J1431" i="98" s="1"/>
  <c r="E1431" i="98"/>
  <c r="G1431" i="98" s="1"/>
  <c r="H1430" i="98"/>
  <c r="J1430" i="98" s="1"/>
  <c r="E1430" i="98"/>
  <c r="G1430" i="98" s="1"/>
  <c r="H1429" i="98"/>
  <c r="J1429" i="98" s="1"/>
  <c r="E1429" i="98"/>
  <c r="G1429" i="98" s="1"/>
  <c r="H1428" i="98"/>
  <c r="J1428" i="98" s="1"/>
  <c r="E1428" i="98"/>
  <c r="G1428" i="98" s="1"/>
  <c r="H1427" i="98"/>
  <c r="J1427" i="98" s="1"/>
  <c r="E1427" i="98"/>
  <c r="G1427" i="98" s="1"/>
  <c r="H1426" i="98"/>
  <c r="J1426" i="98" s="1"/>
  <c r="E1426" i="98"/>
  <c r="H1425" i="98"/>
  <c r="J1425" i="98" s="1"/>
  <c r="E1425" i="98"/>
  <c r="G1425" i="98" s="1"/>
  <c r="H1424" i="98"/>
  <c r="J1424" i="98" s="1"/>
  <c r="E1424" i="98"/>
  <c r="G1424" i="98" s="1"/>
  <c r="H1423" i="98"/>
  <c r="J1423" i="98" s="1"/>
  <c r="E1423" i="98"/>
  <c r="G1423" i="98" s="1"/>
  <c r="H1422" i="98"/>
  <c r="J1422" i="98" s="1"/>
  <c r="E1422" i="98"/>
  <c r="G1422" i="98" s="1"/>
  <c r="H1421" i="98"/>
  <c r="J1421" i="98" s="1"/>
  <c r="E1421" i="98"/>
  <c r="G1421" i="98" s="1"/>
  <c r="H1420" i="98"/>
  <c r="G1420" i="98"/>
  <c r="H1419" i="98"/>
  <c r="J1419" i="98" s="1"/>
  <c r="E1419" i="98"/>
  <c r="G1419" i="98" s="1"/>
  <c r="H1418" i="98"/>
  <c r="J1418" i="98" s="1"/>
  <c r="E1418" i="98"/>
  <c r="G1418" i="98" s="1"/>
  <c r="H1417" i="98"/>
  <c r="J1417" i="98" s="1"/>
  <c r="E1417" i="98"/>
  <c r="G1417" i="98" s="1"/>
  <c r="H1416" i="98"/>
  <c r="J1416" i="98" s="1"/>
  <c r="E1416" i="98"/>
  <c r="G1416" i="98" s="1"/>
  <c r="H1415" i="98"/>
  <c r="J1415" i="98" s="1"/>
  <c r="E1415" i="98"/>
  <c r="C1397" i="98"/>
  <c r="H1396" i="98"/>
  <c r="J1396" i="98" s="1"/>
  <c r="E1396" i="98"/>
  <c r="G1396" i="98" s="1"/>
  <c r="H1395" i="98"/>
  <c r="J1395" i="98" s="1"/>
  <c r="E1395" i="98"/>
  <c r="G1395" i="98" s="1"/>
  <c r="H1394" i="98"/>
  <c r="J1394" i="98" s="1"/>
  <c r="E1394" i="98"/>
  <c r="G1394" i="98" s="1"/>
  <c r="H1393" i="98"/>
  <c r="J1393" i="98" s="1"/>
  <c r="E1393" i="98"/>
  <c r="G1393" i="98" s="1"/>
  <c r="H1392" i="98"/>
  <c r="J1392" i="98" s="1"/>
  <c r="E1392" i="98"/>
  <c r="G1392" i="98" s="1"/>
  <c r="J1391" i="98"/>
  <c r="H1391" i="98"/>
  <c r="E1391" i="98"/>
  <c r="G1391" i="98" s="1"/>
  <c r="H1390" i="98"/>
  <c r="J1390" i="98" s="1"/>
  <c r="E1390" i="98"/>
  <c r="H1389" i="98"/>
  <c r="J1389" i="98" s="1"/>
  <c r="E1389" i="98"/>
  <c r="G1389" i="98" s="1"/>
  <c r="H1388" i="98"/>
  <c r="J1388" i="98" s="1"/>
  <c r="E1388" i="98"/>
  <c r="G1388" i="98" s="1"/>
  <c r="H1387" i="98"/>
  <c r="J1387" i="98" s="1"/>
  <c r="E1387" i="98"/>
  <c r="G1387" i="98" s="1"/>
  <c r="H1386" i="98"/>
  <c r="J1386" i="98" s="1"/>
  <c r="E1386" i="98"/>
  <c r="G1386" i="98" s="1"/>
  <c r="H1385" i="98"/>
  <c r="J1385" i="98" s="1"/>
  <c r="E1385" i="98"/>
  <c r="G1385" i="98" s="1"/>
  <c r="H1384" i="98"/>
  <c r="G1384" i="98"/>
  <c r="H1383" i="98"/>
  <c r="J1383" i="98" s="1"/>
  <c r="E1383" i="98"/>
  <c r="G1383" i="98" s="1"/>
  <c r="H1382" i="98"/>
  <c r="J1382" i="98" s="1"/>
  <c r="E1382" i="98"/>
  <c r="G1382" i="98" s="1"/>
  <c r="H1381" i="98"/>
  <c r="J1381" i="98" s="1"/>
  <c r="E1381" i="98"/>
  <c r="G1381" i="98" s="1"/>
  <c r="H1380" i="98"/>
  <c r="J1380" i="98" s="1"/>
  <c r="E1380" i="98"/>
  <c r="G1380" i="98" s="1"/>
  <c r="H1379" i="98"/>
  <c r="J1379" i="98" s="1"/>
  <c r="E1379" i="98"/>
  <c r="G1379" i="98" s="1"/>
  <c r="C1361" i="98"/>
  <c r="H1360" i="98"/>
  <c r="J1360" i="98" s="1"/>
  <c r="E1360" i="98"/>
  <c r="G1360" i="98" s="1"/>
  <c r="H1359" i="98"/>
  <c r="J1359" i="98" s="1"/>
  <c r="E1359" i="98"/>
  <c r="G1359" i="98" s="1"/>
  <c r="H1358" i="98"/>
  <c r="J1358" i="98" s="1"/>
  <c r="E1358" i="98"/>
  <c r="G1358" i="98" s="1"/>
  <c r="H1357" i="98"/>
  <c r="J1357" i="98" s="1"/>
  <c r="E1357" i="98"/>
  <c r="G1357" i="98" s="1"/>
  <c r="H1356" i="98"/>
  <c r="J1356" i="98" s="1"/>
  <c r="E1356" i="98"/>
  <c r="G1356" i="98" s="1"/>
  <c r="H1355" i="98"/>
  <c r="J1355" i="98" s="1"/>
  <c r="E1355" i="98"/>
  <c r="G1355" i="98" s="1"/>
  <c r="H1354" i="98"/>
  <c r="J1354" i="98" s="1"/>
  <c r="E1354" i="98"/>
  <c r="H1353" i="98"/>
  <c r="J1353" i="98" s="1"/>
  <c r="E1353" i="98"/>
  <c r="G1353" i="98" s="1"/>
  <c r="H1352" i="98"/>
  <c r="J1352" i="98" s="1"/>
  <c r="E1352" i="98"/>
  <c r="G1352" i="98" s="1"/>
  <c r="H1351" i="98"/>
  <c r="J1351" i="98" s="1"/>
  <c r="E1351" i="98"/>
  <c r="G1351" i="98" s="1"/>
  <c r="H1350" i="98"/>
  <c r="J1350" i="98" s="1"/>
  <c r="E1350" i="98"/>
  <c r="G1350" i="98" s="1"/>
  <c r="H1349" i="98"/>
  <c r="J1349" i="98" s="1"/>
  <c r="E1349" i="98"/>
  <c r="G1349" i="98" s="1"/>
  <c r="H1348" i="98"/>
  <c r="G1348" i="98"/>
  <c r="H1347" i="98"/>
  <c r="J1347" i="98" s="1"/>
  <c r="E1347" i="98"/>
  <c r="G1347" i="98" s="1"/>
  <c r="H1346" i="98"/>
  <c r="J1346" i="98" s="1"/>
  <c r="E1346" i="98"/>
  <c r="G1346" i="98" s="1"/>
  <c r="J1345" i="98"/>
  <c r="H1345" i="98"/>
  <c r="E1345" i="98"/>
  <c r="G1345" i="98" s="1"/>
  <c r="H1344" i="98"/>
  <c r="J1344" i="98" s="1"/>
  <c r="E1344" i="98"/>
  <c r="G1344" i="98" s="1"/>
  <c r="H1343" i="98"/>
  <c r="J1343" i="98" s="1"/>
  <c r="E1343" i="98"/>
  <c r="G1343" i="98" s="1"/>
  <c r="C1325" i="98"/>
  <c r="H1324" i="98"/>
  <c r="J1324" i="98" s="1"/>
  <c r="E1324" i="98"/>
  <c r="G1324" i="98" s="1"/>
  <c r="H1323" i="98"/>
  <c r="J1323" i="98" s="1"/>
  <c r="E1323" i="98"/>
  <c r="G1323" i="98" s="1"/>
  <c r="H1322" i="98"/>
  <c r="J1322" i="98" s="1"/>
  <c r="E1322" i="98"/>
  <c r="G1322" i="98" s="1"/>
  <c r="H1321" i="98"/>
  <c r="J1321" i="98" s="1"/>
  <c r="E1321" i="98"/>
  <c r="G1321" i="98" s="1"/>
  <c r="H1320" i="98"/>
  <c r="J1320" i="98" s="1"/>
  <c r="E1320" i="98"/>
  <c r="G1320" i="98" s="1"/>
  <c r="H1319" i="98"/>
  <c r="J1319" i="98" s="1"/>
  <c r="E1319" i="98"/>
  <c r="G1319" i="98" s="1"/>
  <c r="H1318" i="98"/>
  <c r="J1318" i="98" s="1"/>
  <c r="E1318" i="98"/>
  <c r="J1317" i="98"/>
  <c r="H1317" i="98"/>
  <c r="E1317" i="98"/>
  <c r="G1317" i="98" s="1"/>
  <c r="H1316" i="98"/>
  <c r="J1316" i="98" s="1"/>
  <c r="E1316" i="98"/>
  <c r="G1316" i="98" s="1"/>
  <c r="J1315" i="98"/>
  <c r="H1315" i="98"/>
  <c r="E1315" i="98"/>
  <c r="G1315" i="98" s="1"/>
  <c r="H1314" i="98"/>
  <c r="J1314" i="98" s="1"/>
  <c r="E1314" i="98"/>
  <c r="G1314" i="98" s="1"/>
  <c r="H1313" i="98"/>
  <c r="J1313" i="98" s="1"/>
  <c r="E1313" i="98"/>
  <c r="G1313" i="98" s="1"/>
  <c r="H1312" i="98"/>
  <c r="G1312" i="98"/>
  <c r="H1311" i="98"/>
  <c r="J1311" i="98" s="1"/>
  <c r="E1311" i="98"/>
  <c r="G1311" i="98" s="1"/>
  <c r="H1310" i="98"/>
  <c r="J1310" i="98" s="1"/>
  <c r="E1310" i="98"/>
  <c r="G1310" i="98" s="1"/>
  <c r="H1309" i="98"/>
  <c r="J1309" i="98" s="1"/>
  <c r="E1309" i="98"/>
  <c r="G1309" i="98" s="1"/>
  <c r="H1308" i="98"/>
  <c r="J1308" i="98" s="1"/>
  <c r="E1308" i="98"/>
  <c r="H1307" i="98"/>
  <c r="J1307" i="98" s="1"/>
  <c r="E1307" i="98"/>
  <c r="G1307" i="98" s="1"/>
  <c r="C1289" i="98"/>
  <c r="H1288" i="98"/>
  <c r="J1288" i="98" s="1"/>
  <c r="E1288" i="98"/>
  <c r="G1288" i="98" s="1"/>
  <c r="H1287" i="98"/>
  <c r="J1287" i="98" s="1"/>
  <c r="E1287" i="98"/>
  <c r="G1287" i="98" s="1"/>
  <c r="H1286" i="98"/>
  <c r="J1286" i="98" s="1"/>
  <c r="E1286" i="98"/>
  <c r="G1286" i="98" s="1"/>
  <c r="H1285" i="98"/>
  <c r="J1285" i="98" s="1"/>
  <c r="G1285" i="98"/>
  <c r="E1285" i="98"/>
  <c r="H1284" i="98"/>
  <c r="J1284" i="98" s="1"/>
  <c r="E1284" i="98"/>
  <c r="G1284" i="98" s="1"/>
  <c r="H1283" i="98"/>
  <c r="J1283" i="98" s="1"/>
  <c r="E1283" i="98"/>
  <c r="G1283" i="98" s="1"/>
  <c r="J1282" i="98"/>
  <c r="H1282" i="98"/>
  <c r="E1282" i="98"/>
  <c r="H1281" i="98"/>
  <c r="J1281" i="98" s="1"/>
  <c r="E1281" i="98"/>
  <c r="G1281" i="98" s="1"/>
  <c r="H1280" i="98"/>
  <c r="J1280" i="98" s="1"/>
  <c r="E1280" i="98"/>
  <c r="G1280" i="98" s="1"/>
  <c r="H1279" i="98"/>
  <c r="J1279" i="98" s="1"/>
  <c r="E1279" i="98"/>
  <c r="G1279" i="98" s="1"/>
  <c r="H1278" i="98"/>
  <c r="J1278" i="98" s="1"/>
  <c r="E1278" i="98"/>
  <c r="G1278" i="98" s="1"/>
  <c r="H1277" i="98"/>
  <c r="J1277" i="98" s="1"/>
  <c r="E1277" i="98"/>
  <c r="G1277" i="98" s="1"/>
  <c r="H1276" i="98"/>
  <c r="G1276" i="98"/>
  <c r="H1275" i="98"/>
  <c r="J1275" i="98" s="1"/>
  <c r="E1275" i="98"/>
  <c r="G1275" i="98" s="1"/>
  <c r="H1274" i="98"/>
  <c r="J1274" i="98" s="1"/>
  <c r="E1274" i="98"/>
  <c r="G1274" i="98" s="1"/>
  <c r="H1273" i="98"/>
  <c r="J1273" i="98" s="1"/>
  <c r="G1273" i="98"/>
  <c r="E1273" i="98"/>
  <c r="H1272" i="98"/>
  <c r="J1272" i="98" s="1"/>
  <c r="E1272" i="98"/>
  <c r="G1272" i="98" s="1"/>
  <c r="H1271" i="98"/>
  <c r="J1271" i="98" s="1"/>
  <c r="E1271" i="98"/>
  <c r="G1271" i="98" s="1"/>
  <c r="C1253" i="98"/>
  <c r="J1252" i="98"/>
  <c r="H1252" i="98"/>
  <c r="E1252" i="98"/>
  <c r="G1252" i="98" s="1"/>
  <c r="H1251" i="98"/>
  <c r="J1251" i="98" s="1"/>
  <c r="E1251" i="98"/>
  <c r="G1251" i="98" s="1"/>
  <c r="H1250" i="98"/>
  <c r="J1250" i="98" s="1"/>
  <c r="E1250" i="98"/>
  <c r="G1250" i="98" s="1"/>
  <c r="H1249" i="98"/>
  <c r="J1249" i="98" s="1"/>
  <c r="E1249" i="98"/>
  <c r="G1249" i="98" s="1"/>
  <c r="H1248" i="98"/>
  <c r="J1248" i="98" s="1"/>
  <c r="E1248" i="98"/>
  <c r="G1248" i="98" s="1"/>
  <c r="H1247" i="98"/>
  <c r="J1247" i="98" s="1"/>
  <c r="E1247" i="98"/>
  <c r="G1247" i="98" s="1"/>
  <c r="H1246" i="98"/>
  <c r="J1246" i="98" s="1"/>
  <c r="E1246" i="98"/>
  <c r="J1245" i="98"/>
  <c r="H1245" i="98"/>
  <c r="E1245" i="98"/>
  <c r="G1245" i="98" s="1"/>
  <c r="H1244" i="98"/>
  <c r="J1244" i="98" s="1"/>
  <c r="E1244" i="98"/>
  <c r="G1244" i="98" s="1"/>
  <c r="H1243" i="98"/>
  <c r="J1243" i="98" s="1"/>
  <c r="G1243" i="98"/>
  <c r="E1243" i="98"/>
  <c r="H1242" i="98"/>
  <c r="J1242" i="98" s="1"/>
  <c r="E1242" i="98"/>
  <c r="G1242" i="98" s="1"/>
  <c r="J1241" i="98"/>
  <c r="H1241" i="98"/>
  <c r="E1241" i="98"/>
  <c r="G1241" i="98" s="1"/>
  <c r="H1240" i="98"/>
  <c r="G1240" i="98"/>
  <c r="H1239" i="98"/>
  <c r="J1239" i="98" s="1"/>
  <c r="E1239" i="98"/>
  <c r="G1239" i="98" s="1"/>
  <c r="H1238" i="98"/>
  <c r="J1238" i="98" s="1"/>
  <c r="E1238" i="98"/>
  <c r="G1238" i="98" s="1"/>
  <c r="H1237" i="98"/>
  <c r="J1237" i="98" s="1"/>
  <c r="E1237" i="98"/>
  <c r="G1237" i="98" s="1"/>
  <c r="H1236" i="98"/>
  <c r="J1236" i="98" s="1"/>
  <c r="E1236" i="98"/>
  <c r="G1236" i="98" s="1"/>
  <c r="H1235" i="98"/>
  <c r="J1235" i="98" s="1"/>
  <c r="E1235" i="98"/>
  <c r="C1215" i="98"/>
  <c r="H1214" i="98"/>
  <c r="J1214" i="98" s="1"/>
  <c r="G1214" i="98"/>
  <c r="E1214" i="98"/>
  <c r="H1213" i="98"/>
  <c r="J1213" i="98" s="1"/>
  <c r="E1213" i="98"/>
  <c r="G1213" i="98" s="1"/>
  <c r="H1212" i="98"/>
  <c r="J1212" i="98" s="1"/>
  <c r="E1212" i="98"/>
  <c r="G1212" i="98" s="1"/>
  <c r="H1211" i="98"/>
  <c r="J1211" i="98" s="1"/>
  <c r="E1211" i="98"/>
  <c r="G1211" i="98" s="1"/>
  <c r="H1210" i="98"/>
  <c r="J1210" i="98" s="1"/>
  <c r="E1210" i="98"/>
  <c r="G1210" i="98" s="1"/>
  <c r="H1209" i="98"/>
  <c r="J1209" i="98" s="1"/>
  <c r="E1209" i="98"/>
  <c r="G1209" i="98" s="1"/>
  <c r="J1208" i="98"/>
  <c r="H1208" i="98"/>
  <c r="E1208" i="98"/>
  <c r="H1207" i="98"/>
  <c r="J1207" i="98" s="1"/>
  <c r="E1207" i="98"/>
  <c r="G1207" i="98" s="1"/>
  <c r="H1206" i="98"/>
  <c r="J1206" i="98" s="1"/>
  <c r="E1206" i="98"/>
  <c r="G1206" i="98" s="1"/>
  <c r="H1205" i="98"/>
  <c r="J1205" i="98" s="1"/>
  <c r="E1205" i="98"/>
  <c r="G1205" i="98" s="1"/>
  <c r="H1204" i="98"/>
  <c r="J1204" i="98" s="1"/>
  <c r="E1204" i="98"/>
  <c r="G1204" i="98" s="1"/>
  <c r="H1203" i="98"/>
  <c r="J1203" i="98" s="1"/>
  <c r="G1203" i="98"/>
  <c r="E1203" i="98"/>
  <c r="H1202" i="98"/>
  <c r="G1202" i="98"/>
  <c r="H1201" i="98"/>
  <c r="J1201" i="98" s="1"/>
  <c r="E1201" i="98"/>
  <c r="G1201" i="98" s="1"/>
  <c r="J1200" i="98"/>
  <c r="H1200" i="98"/>
  <c r="E1200" i="98"/>
  <c r="G1200" i="98" s="1"/>
  <c r="H1199" i="98"/>
  <c r="J1199" i="98" s="1"/>
  <c r="E1199" i="98"/>
  <c r="G1199" i="98" s="1"/>
  <c r="H1198" i="98"/>
  <c r="J1198" i="98" s="1"/>
  <c r="E1198" i="98"/>
  <c r="G1198" i="98" s="1"/>
  <c r="H1197" i="98"/>
  <c r="J1197" i="98" s="1"/>
  <c r="E1197" i="98"/>
  <c r="C1179" i="98"/>
  <c r="H1178" i="98"/>
  <c r="J1178" i="98" s="1"/>
  <c r="E1178" i="98"/>
  <c r="G1178" i="98" s="1"/>
  <c r="H1177" i="98"/>
  <c r="J1177" i="98" s="1"/>
  <c r="E1177" i="98"/>
  <c r="G1177" i="98" s="1"/>
  <c r="H1176" i="98"/>
  <c r="J1176" i="98" s="1"/>
  <c r="E1176" i="98"/>
  <c r="G1176" i="98" s="1"/>
  <c r="H1175" i="98"/>
  <c r="J1175" i="98" s="1"/>
  <c r="E1175" i="98"/>
  <c r="G1175" i="98" s="1"/>
  <c r="H1174" i="98"/>
  <c r="J1174" i="98" s="1"/>
  <c r="E1174" i="98"/>
  <c r="G1174" i="98" s="1"/>
  <c r="H1173" i="98"/>
  <c r="J1173" i="98" s="1"/>
  <c r="E1173" i="98"/>
  <c r="G1173" i="98" s="1"/>
  <c r="H1172" i="98"/>
  <c r="J1172" i="98" s="1"/>
  <c r="E1172" i="98"/>
  <c r="H1171" i="98"/>
  <c r="J1171" i="98" s="1"/>
  <c r="E1171" i="98"/>
  <c r="G1171" i="98" s="1"/>
  <c r="H1170" i="98"/>
  <c r="J1170" i="98" s="1"/>
  <c r="E1170" i="98"/>
  <c r="G1170" i="98" s="1"/>
  <c r="H1169" i="98"/>
  <c r="J1169" i="98" s="1"/>
  <c r="E1169" i="98"/>
  <c r="G1169" i="98" s="1"/>
  <c r="H1168" i="98"/>
  <c r="J1168" i="98" s="1"/>
  <c r="E1168" i="98"/>
  <c r="G1168" i="98" s="1"/>
  <c r="H1167" i="98"/>
  <c r="J1167" i="98" s="1"/>
  <c r="E1167" i="98"/>
  <c r="G1167" i="98" s="1"/>
  <c r="H1166" i="98"/>
  <c r="G1166" i="98"/>
  <c r="H1165" i="98"/>
  <c r="J1165" i="98" s="1"/>
  <c r="E1165" i="98"/>
  <c r="G1165" i="98" s="1"/>
  <c r="H1164" i="98"/>
  <c r="J1164" i="98" s="1"/>
  <c r="E1164" i="98"/>
  <c r="G1164" i="98" s="1"/>
  <c r="H1163" i="98"/>
  <c r="J1163" i="98" s="1"/>
  <c r="E1163" i="98"/>
  <c r="G1163" i="98" s="1"/>
  <c r="H1162" i="98"/>
  <c r="J1162" i="98" s="1"/>
  <c r="E1162" i="98"/>
  <c r="G1162" i="98" s="1"/>
  <c r="H1161" i="98"/>
  <c r="J1161" i="98" s="1"/>
  <c r="E1161" i="98"/>
  <c r="G1161" i="98" s="1"/>
  <c r="C1142" i="98"/>
  <c r="H1141" i="98"/>
  <c r="J1141" i="98" s="1"/>
  <c r="E1141" i="98"/>
  <c r="G1141" i="98" s="1"/>
  <c r="H1140" i="98"/>
  <c r="J1140" i="98" s="1"/>
  <c r="E1140" i="98"/>
  <c r="G1140" i="98" s="1"/>
  <c r="H1139" i="98"/>
  <c r="J1139" i="98" s="1"/>
  <c r="E1139" i="98"/>
  <c r="G1139" i="98" s="1"/>
  <c r="H1138" i="98"/>
  <c r="J1138" i="98" s="1"/>
  <c r="E1138" i="98"/>
  <c r="G1138" i="98" s="1"/>
  <c r="H1137" i="98"/>
  <c r="J1137" i="98" s="1"/>
  <c r="E1137" i="98"/>
  <c r="G1137" i="98" s="1"/>
  <c r="H1136" i="98"/>
  <c r="J1136" i="98" s="1"/>
  <c r="E1136" i="98"/>
  <c r="G1136" i="98" s="1"/>
  <c r="H1135" i="98"/>
  <c r="J1135" i="98" s="1"/>
  <c r="E1135" i="98"/>
  <c r="H1134" i="98"/>
  <c r="J1134" i="98" s="1"/>
  <c r="E1134" i="98"/>
  <c r="G1134" i="98" s="1"/>
  <c r="H1133" i="98"/>
  <c r="J1133" i="98" s="1"/>
  <c r="E1133" i="98"/>
  <c r="G1133" i="98" s="1"/>
  <c r="H1132" i="98"/>
  <c r="J1132" i="98" s="1"/>
  <c r="E1132" i="98"/>
  <c r="G1132" i="98" s="1"/>
  <c r="H1131" i="98"/>
  <c r="J1131" i="98" s="1"/>
  <c r="E1131" i="98"/>
  <c r="G1131" i="98" s="1"/>
  <c r="H1130" i="98"/>
  <c r="J1130" i="98" s="1"/>
  <c r="E1130" i="98"/>
  <c r="G1130" i="98" s="1"/>
  <c r="H1129" i="98"/>
  <c r="G1129" i="98"/>
  <c r="H1128" i="98"/>
  <c r="J1128" i="98" s="1"/>
  <c r="E1128" i="98"/>
  <c r="G1128" i="98" s="1"/>
  <c r="H1127" i="98"/>
  <c r="J1127" i="98" s="1"/>
  <c r="E1127" i="98"/>
  <c r="G1127" i="98" s="1"/>
  <c r="H1126" i="98"/>
  <c r="J1126" i="98" s="1"/>
  <c r="E1126" i="98"/>
  <c r="G1126" i="98" s="1"/>
  <c r="H1125" i="98"/>
  <c r="J1125" i="98" s="1"/>
  <c r="G1125" i="98"/>
  <c r="E1125" i="98"/>
  <c r="H1124" i="98"/>
  <c r="J1124" i="98" s="1"/>
  <c r="E1124" i="98"/>
  <c r="C1104" i="98"/>
  <c r="H1103" i="98"/>
  <c r="J1103" i="98" s="1"/>
  <c r="E1103" i="98"/>
  <c r="G1103" i="98" s="1"/>
  <c r="H1102" i="98"/>
  <c r="J1102" i="98" s="1"/>
  <c r="E1102" i="98"/>
  <c r="G1102" i="98" s="1"/>
  <c r="H1101" i="98"/>
  <c r="J1101" i="98" s="1"/>
  <c r="E1101" i="98"/>
  <c r="G1101" i="98" s="1"/>
  <c r="H1100" i="98"/>
  <c r="J1100" i="98" s="1"/>
  <c r="E1100" i="98"/>
  <c r="G1100" i="98" s="1"/>
  <c r="H1099" i="98"/>
  <c r="J1099" i="98" s="1"/>
  <c r="E1099" i="98"/>
  <c r="G1099" i="98" s="1"/>
  <c r="H1098" i="98"/>
  <c r="J1098" i="98" s="1"/>
  <c r="E1098" i="98"/>
  <c r="G1098" i="98" s="1"/>
  <c r="H1097" i="98"/>
  <c r="J1097" i="98" s="1"/>
  <c r="E1097" i="98"/>
  <c r="H1096" i="98"/>
  <c r="J1096" i="98" s="1"/>
  <c r="E1096" i="98"/>
  <c r="G1096" i="98" s="1"/>
  <c r="H1095" i="98"/>
  <c r="J1095" i="98" s="1"/>
  <c r="E1095" i="98"/>
  <c r="G1095" i="98" s="1"/>
  <c r="H1094" i="98"/>
  <c r="J1094" i="98" s="1"/>
  <c r="E1094" i="98"/>
  <c r="G1094" i="98" s="1"/>
  <c r="H1093" i="98"/>
  <c r="J1093" i="98" s="1"/>
  <c r="E1093" i="98"/>
  <c r="G1093" i="98" s="1"/>
  <c r="H1092" i="98"/>
  <c r="J1092" i="98" s="1"/>
  <c r="E1092" i="98"/>
  <c r="G1092" i="98" s="1"/>
  <c r="H1091" i="98"/>
  <c r="G1091" i="98"/>
  <c r="H1090" i="98"/>
  <c r="J1090" i="98" s="1"/>
  <c r="E1090" i="98"/>
  <c r="G1090" i="98" s="1"/>
  <c r="H1089" i="98"/>
  <c r="J1089" i="98" s="1"/>
  <c r="E1089" i="98"/>
  <c r="G1089" i="98" s="1"/>
  <c r="H1088" i="98"/>
  <c r="J1088" i="98" s="1"/>
  <c r="E1088" i="98"/>
  <c r="G1088" i="98" s="1"/>
  <c r="H1087" i="98"/>
  <c r="J1087" i="98" s="1"/>
  <c r="E1087" i="98"/>
  <c r="G1087" i="98" s="1"/>
  <c r="H1086" i="98"/>
  <c r="J1086" i="98" s="1"/>
  <c r="E1086" i="98"/>
  <c r="G1086" i="98" s="1"/>
  <c r="C1066" i="98"/>
  <c r="H1065" i="98"/>
  <c r="J1065" i="98" s="1"/>
  <c r="E1065" i="98"/>
  <c r="G1065" i="98" s="1"/>
  <c r="H1064" i="98"/>
  <c r="J1064" i="98" s="1"/>
  <c r="E1064" i="98"/>
  <c r="G1064" i="98" s="1"/>
  <c r="H1063" i="98"/>
  <c r="J1063" i="98" s="1"/>
  <c r="E1063" i="98"/>
  <c r="G1063" i="98" s="1"/>
  <c r="H1062" i="98"/>
  <c r="J1062" i="98" s="1"/>
  <c r="E1062" i="98"/>
  <c r="G1062" i="98" s="1"/>
  <c r="H1061" i="98"/>
  <c r="J1061" i="98" s="1"/>
  <c r="E1061" i="98"/>
  <c r="G1061" i="98" s="1"/>
  <c r="H1060" i="98"/>
  <c r="J1060" i="98" s="1"/>
  <c r="E1060" i="98"/>
  <c r="G1060" i="98" s="1"/>
  <c r="H1059" i="98"/>
  <c r="J1059" i="98" s="1"/>
  <c r="E1059" i="98"/>
  <c r="H1058" i="98"/>
  <c r="J1058" i="98" s="1"/>
  <c r="E1058" i="98"/>
  <c r="G1058" i="98" s="1"/>
  <c r="H1057" i="98"/>
  <c r="J1057" i="98" s="1"/>
  <c r="E1057" i="98"/>
  <c r="G1057" i="98" s="1"/>
  <c r="H1056" i="98"/>
  <c r="J1056" i="98" s="1"/>
  <c r="E1056" i="98"/>
  <c r="G1056" i="98" s="1"/>
  <c r="H1055" i="98"/>
  <c r="J1055" i="98" s="1"/>
  <c r="G1055" i="98"/>
  <c r="E1055" i="98"/>
  <c r="H1054" i="98"/>
  <c r="J1054" i="98" s="1"/>
  <c r="E1054" i="98"/>
  <c r="G1054" i="98" s="1"/>
  <c r="H1053" i="98"/>
  <c r="G1053" i="98"/>
  <c r="H1052" i="98"/>
  <c r="J1052" i="98" s="1"/>
  <c r="E1052" i="98"/>
  <c r="G1052" i="98" s="1"/>
  <c r="H1051" i="98"/>
  <c r="J1051" i="98" s="1"/>
  <c r="E1051" i="98"/>
  <c r="G1051" i="98" s="1"/>
  <c r="H1050" i="98"/>
  <c r="J1050" i="98" s="1"/>
  <c r="E1050" i="98"/>
  <c r="G1050" i="98" s="1"/>
  <c r="H1049" i="98"/>
  <c r="J1049" i="98" s="1"/>
  <c r="E1049" i="98"/>
  <c r="G1049" i="98" s="1"/>
  <c r="H1048" i="98"/>
  <c r="J1048" i="98" s="1"/>
  <c r="E1048" i="98"/>
  <c r="G1048" i="98" s="1"/>
  <c r="C1028" i="98"/>
  <c r="H1027" i="98"/>
  <c r="J1027" i="98" s="1"/>
  <c r="E1027" i="98"/>
  <c r="G1027" i="98" s="1"/>
  <c r="H1026" i="98"/>
  <c r="J1026" i="98" s="1"/>
  <c r="E1026" i="98"/>
  <c r="G1026" i="98" s="1"/>
  <c r="H1025" i="98"/>
  <c r="J1025" i="98" s="1"/>
  <c r="E1025" i="98"/>
  <c r="G1025" i="98" s="1"/>
  <c r="H1024" i="98"/>
  <c r="J1024" i="98" s="1"/>
  <c r="E1024" i="98"/>
  <c r="G1024" i="98" s="1"/>
  <c r="H1023" i="98"/>
  <c r="J1023" i="98" s="1"/>
  <c r="E1023" i="98"/>
  <c r="G1023" i="98" s="1"/>
  <c r="H1022" i="98"/>
  <c r="J1022" i="98" s="1"/>
  <c r="E1022" i="98"/>
  <c r="G1022" i="98" s="1"/>
  <c r="H1021" i="98"/>
  <c r="J1021" i="98" s="1"/>
  <c r="E1021" i="98"/>
  <c r="H1020" i="98"/>
  <c r="J1020" i="98" s="1"/>
  <c r="E1020" i="98"/>
  <c r="G1020" i="98" s="1"/>
  <c r="H1019" i="98"/>
  <c r="J1019" i="98" s="1"/>
  <c r="E1019" i="98"/>
  <c r="G1019" i="98" s="1"/>
  <c r="H1018" i="98"/>
  <c r="J1018" i="98" s="1"/>
  <c r="E1018" i="98"/>
  <c r="G1018" i="98" s="1"/>
  <c r="H1017" i="98"/>
  <c r="J1017" i="98" s="1"/>
  <c r="E1017" i="98"/>
  <c r="G1017" i="98" s="1"/>
  <c r="H1016" i="98"/>
  <c r="J1016" i="98" s="1"/>
  <c r="E1016" i="98"/>
  <c r="G1016" i="98" s="1"/>
  <c r="H1015" i="98"/>
  <c r="G1015" i="98"/>
  <c r="J1014" i="98"/>
  <c r="H1014" i="98"/>
  <c r="G1014" i="98"/>
  <c r="E1014" i="98"/>
  <c r="H1013" i="98"/>
  <c r="J1013" i="98" s="1"/>
  <c r="E1013" i="98"/>
  <c r="G1013" i="98" s="1"/>
  <c r="J1012" i="98"/>
  <c r="H1012" i="98"/>
  <c r="G1012" i="98"/>
  <c r="E1012" i="98"/>
  <c r="H1011" i="98"/>
  <c r="J1011" i="98" s="1"/>
  <c r="E1011" i="98"/>
  <c r="H1010" i="98"/>
  <c r="J1010" i="98" s="1"/>
  <c r="G1010" i="98"/>
  <c r="E1010" i="98"/>
  <c r="C991" i="98"/>
  <c r="H990" i="98"/>
  <c r="J990" i="98" s="1"/>
  <c r="E990" i="98"/>
  <c r="G990" i="98" s="1"/>
  <c r="H989" i="98"/>
  <c r="J989" i="98" s="1"/>
  <c r="E989" i="98"/>
  <c r="G989" i="98" s="1"/>
  <c r="H988" i="98"/>
  <c r="J988" i="98" s="1"/>
  <c r="E988" i="98"/>
  <c r="G988" i="98" s="1"/>
  <c r="H987" i="98"/>
  <c r="J987" i="98" s="1"/>
  <c r="E987" i="98"/>
  <c r="G987" i="98" s="1"/>
  <c r="H986" i="98"/>
  <c r="J986" i="98" s="1"/>
  <c r="E986" i="98"/>
  <c r="G986" i="98" s="1"/>
  <c r="H985" i="98"/>
  <c r="J985" i="98" s="1"/>
  <c r="E985" i="98"/>
  <c r="G985" i="98" s="1"/>
  <c r="H984" i="98"/>
  <c r="J984" i="98" s="1"/>
  <c r="E984" i="98"/>
  <c r="H983" i="98"/>
  <c r="J983" i="98" s="1"/>
  <c r="E983" i="98"/>
  <c r="G983" i="98" s="1"/>
  <c r="H982" i="98"/>
  <c r="J982" i="98" s="1"/>
  <c r="E982" i="98"/>
  <c r="G982" i="98" s="1"/>
  <c r="H981" i="98"/>
  <c r="J981" i="98" s="1"/>
  <c r="E981" i="98"/>
  <c r="G981" i="98" s="1"/>
  <c r="H980" i="98"/>
  <c r="J980" i="98" s="1"/>
  <c r="E980" i="98"/>
  <c r="G980" i="98" s="1"/>
  <c r="J979" i="98"/>
  <c r="H979" i="98"/>
  <c r="E979" i="98"/>
  <c r="G979" i="98" s="1"/>
  <c r="H978" i="98"/>
  <c r="G978" i="98"/>
  <c r="H977" i="98"/>
  <c r="J977" i="98" s="1"/>
  <c r="G977" i="98"/>
  <c r="E977" i="98"/>
  <c r="H976" i="98"/>
  <c r="J976" i="98" s="1"/>
  <c r="E976" i="98"/>
  <c r="G976" i="98" s="1"/>
  <c r="H975" i="98"/>
  <c r="J975" i="98" s="1"/>
  <c r="E975" i="98"/>
  <c r="G975" i="98" s="1"/>
  <c r="H974" i="98"/>
  <c r="J974" i="98" s="1"/>
  <c r="E974" i="98"/>
  <c r="G974" i="98" s="1"/>
  <c r="H973" i="98"/>
  <c r="J973" i="98" s="1"/>
  <c r="E973" i="98"/>
  <c r="G973" i="98" s="1"/>
  <c r="C954" i="98"/>
  <c r="H953" i="98"/>
  <c r="J953" i="98" s="1"/>
  <c r="E953" i="98"/>
  <c r="G953" i="98" s="1"/>
  <c r="H952" i="98"/>
  <c r="J952" i="98" s="1"/>
  <c r="E952" i="98"/>
  <c r="G952" i="98" s="1"/>
  <c r="J951" i="98"/>
  <c r="H951" i="98"/>
  <c r="E951" i="98"/>
  <c r="G951" i="98" s="1"/>
  <c r="H950" i="98"/>
  <c r="J950" i="98" s="1"/>
  <c r="E950" i="98"/>
  <c r="G950" i="98" s="1"/>
  <c r="H949" i="98"/>
  <c r="J949" i="98" s="1"/>
  <c r="E949" i="98"/>
  <c r="G949" i="98" s="1"/>
  <c r="H948" i="98"/>
  <c r="J948" i="98" s="1"/>
  <c r="E948" i="98"/>
  <c r="G948" i="98" s="1"/>
  <c r="H947" i="98"/>
  <c r="J947" i="98" s="1"/>
  <c r="E947" i="98"/>
  <c r="H946" i="98"/>
  <c r="J946" i="98" s="1"/>
  <c r="E946" i="98"/>
  <c r="G946" i="98" s="1"/>
  <c r="H945" i="98"/>
  <c r="J945" i="98" s="1"/>
  <c r="E945" i="98"/>
  <c r="G945" i="98" s="1"/>
  <c r="H944" i="98"/>
  <c r="J944" i="98" s="1"/>
  <c r="E944" i="98"/>
  <c r="G944" i="98" s="1"/>
  <c r="H943" i="98"/>
  <c r="J943" i="98" s="1"/>
  <c r="E943" i="98"/>
  <c r="G943" i="98" s="1"/>
  <c r="H942" i="98"/>
  <c r="J942" i="98" s="1"/>
  <c r="E942" i="98"/>
  <c r="G942" i="98" s="1"/>
  <c r="H941" i="98"/>
  <c r="G941" i="98"/>
  <c r="H940" i="98"/>
  <c r="J940" i="98" s="1"/>
  <c r="E940" i="98"/>
  <c r="G940" i="98" s="1"/>
  <c r="H939" i="98"/>
  <c r="J939" i="98" s="1"/>
  <c r="E939" i="98"/>
  <c r="G939" i="98" s="1"/>
  <c r="H938" i="98"/>
  <c r="J938" i="98" s="1"/>
  <c r="G938" i="98"/>
  <c r="E938" i="98"/>
  <c r="H937" i="98"/>
  <c r="J937" i="98" s="1"/>
  <c r="E937" i="98"/>
  <c r="G937" i="98" s="1"/>
  <c r="H936" i="98"/>
  <c r="J936" i="98" s="1"/>
  <c r="G936" i="98"/>
  <c r="E936" i="98"/>
  <c r="C915" i="98"/>
  <c r="H914" i="98"/>
  <c r="J914" i="98" s="1"/>
  <c r="E914" i="98"/>
  <c r="G914" i="98" s="1"/>
  <c r="H913" i="98"/>
  <c r="J913" i="98" s="1"/>
  <c r="E913" i="98"/>
  <c r="G913" i="98" s="1"/>
  <c r="H912" i="98"/>
  <c r="J912" i="98" s="1"/>
  <c r="E912" i="98"/>
  <c r="G912" i="98" s="1"/>
  <c r="H911" i="98"/>
  <c r="J911" i="98" s="1"/>
  <c r="E911" i="98"/>
  <c r="G911" i="98" s="1"/>
  <c r="H910" i="98"/>
  <c r="J910" i="98" s="1"/>
  <c r="E910" i="98"/>
  <c r="G910" i="98" s="1"/>
  <c r="H909" i="98"/>
  <c r="J909" i="98" s="1"/>
  <c r="E909" i="98"/>
  <c r="G909" i="98" s="1"/>
  <c r="H908" i="98"/>
  <c r="J908" i="98" s="1"/>
  <c r="E908" i="98"/>
  <c r="H907" i="98"/>
  <c r="J907" i="98" s="1"/>
  <c r="E907" i="98"/>
  <c r="G907" i="98" s="1"/>
  <c r="H906" i="98"/>
  <c r="J906" i="98" s="1"/>
  <c r="E906" i="98"/>
  <c r="G906" i="98" s="1"/>
  <c r="H905" i="98"/>
  <c r="J905" i="98" s="1"/>
  <c r="E905" i="98"/>
  <c r="G905" i="98" s="1"/>
  <c r="H904" i="98"/>
  <c r="J904" i="98" s="1"/>
  <c r="E904" i="98"/>
  <c r="G904" i="98" s="1"/>
  <c r="H903" i="98"/>
  <c r="J903" i="98" s="1"/>
  <c r="E903" i="98"/>
  <c r="G903" i="98" s="1"/>
  <c r="H902" i="98"/>
  <c r="G902" i="98"/>
  <c r="H901" i="98"/>
  <c r="J901" i="98" s="1"/>
  <c r="E901" i="98"/>
  <c r="G901" i="98" s="1"/>
  <c r="H900" i="98"/>
  <c r="J900" i="98" s="1"/>
  <c r="E900" i="98"/>
  <c r="G900" i="98" s="1"/>
  <c r="H899" i="98"/>
  <c r="J899" i="98" s="1"/>
  <c r="E899" i="98"/>
  <c r="G899" i="98" s="1"/>
  <c r="H898" i="98"/>
  <c r="J898" i="98" s="1"/>
  <c r="E898" i="98"/>
  <c r="G898" i="98" s="1"/>
  <c r="H897" i="98"/>
  <c r="J897" i="98" s="1"/>
  <c r="E897" i="98"/>
  <c r="C878" i="98"/>
  <c r="H877" i="98"/>
  <c r="J877" i="98" s="1"/>
  <c r="E877" i="98"/>
  <c r="G877" i="98" s="1"/>
  <c r="H876" i="98"/>
  <c r="J876" i="98" s="1"/>
  <c r="E876" i="98"/>
  <c r="G876" i="98" s="1"/>
  <c r="H875" i="98"/>
  <c r="J875" i="98" s="1"/>
  <c r="E875" i="98"/>
  <c r="G875" i="98" s="1"/>
  <c r="H874" i="98"/>
  <c r="J874" i="98" s="1"/>
  <c r="E874" i="98"/>
  <c r="G874" i="98" s="1"/>
  <c r="H873" i="98"/>
  <c r="J873" i="98" s="1"/>
  <c r="E873" i="98"/>
  <c r="G873" i="98" s="1"/>
  <c r="H872" i="98"/>
  <c r="J872" i="98" s="1"/>
  <c r="E872" i="98"/>
  <c r="G872" i="98" s="1"/>
  <c r="H871" i="98"/>
  <c r="J871" i="98" s="1"/>
  <c r="E871" i="98"/>
  <c r="H870" i="98"/>
  <c r="J870" i="98" s="1"/>
  <c r="E870" i="98"/>
  <c r="G870" i="98" s="1"/>
  <c r="H869" i="98"/>
  <c r="J869" i="98" s="1"/>
  <c r="E869" i="98"/>
  <c r="G869" i="98" s="1"/>
  <c r="H868" i="98"/>
  <c r="J868" i="98" s="1"/>
  <c r="E868" i="98"/>
  <c r="G868" i="98" s="1"/>
  <c r="H867" i="98"/>
  <c r="J867" i="98" s="1"/>
  <c r="E867" i="98"/>
  <c r="G867" i="98" s="1"/>
  <c r="H866" i="98"/>
  <c r="J866" i="98" s="1"/>
  <c r="E866" i="98"/>
  <c r="G866" i="98" s="1"/>
  <c r="H865" i="98"/>
  <c r="G865" i="98"/>
  <c r="H864" i="98"/>
  <c r="J864" i="98" s="1"/>
  <c r="E864" i="98"/>
  <c r="G864" i="98" s="1"/>
  <c r="H863" i="98"/>
  <c r="J863" i="98" s="1"/>
  <c r="E863" i="98"/>
  <c r="G863" i="98" s="1"/>
  <c r="H862" i="98"/>
  <c r="J862" i="98" s="1"/>
  <c r="E862" i="98"/>
  <c r="G862" i="98" s="1"/>
  <c r="H861" i="98"/>
  <c r="J861" i="98" s="1"/>
  <c r="E861" i="98"/>
  <c r="G861" i="98" s="1"/>
  <c r="H860" i="98"/>
  <c r="J860" i="98" s="1"/>
  <c r="E860" i="98"/>
  <c r="G860" i="98" s="1"/>
  <c r="C840" i="98"/>
  <c r="H839" i="98"/>
  <c r="J839" i="98" s="1"/>
  <c r="E839" i="98"/>
  <c r="G839" i="98" s="1"/>
  <c r="H838" i="98"/>
  <c r="J838" i="98" s="1"/>
  <c r="E838" i="98"/>
  <c r="G838" i="98" s="1"/>
  <c r="H837" i="98"/>
  <c r="J837" i="98" s="1"/>
  <c r="E837" i="98"/>
  <c r="G837" i="98" s="1"/>
  <c r="H836" i="98"/>
  <c r="J836" i="98" s="1"/>
  <c r="E836" i="98"/>
  <c r="G836" i="98" s="1"/>
  <c r="H835" i="98"/>
  <c r="J835" i="98" s="1"/>
  <c r="E835" i="98"/>
  <c r="G835" i="98" s="1"/>
  <c r="H834" i="98"/>
  <c r="J834" i="98" s="1"/>
  <c r="E834" i="98"/>
  <c r="G834" i="98" s="1"/>
  <c r="H833" i="98"/>
  <c r="J833" i="98" s="1"/>
  <c r="E833" i="98"/>
  <c r="H832" i="98"/>
  <c r="J832" i="98" s="1"/>
  <c r="E832" i="98"/>
  <c r="G832" i="98" s="1"/>
  <c r="H831" i="98"/>
  <c r="J831" i="98" s="1"/>
  <c r="E831" i="98"/>
  <c r="G831" i="98" s="1"/>
  <c r="H830" i="98"/>
  <c r="J830" i="98" s="1"/>
  <c r="E830" i="98"/>
  <c r="G830" i="98" s="1"/>
  <c r="H829" i="98"/>
  <c r="J829" i="98" s="1"/>
  <c r="E829" i="98"/>
  <c r="G829" i="98" s="1"/>
  <c r="H828" i="98"/>
  <c r="J828" i="98" s="1"/>
  <c r="E828" i="98"/>
  <c r="G828" i="98" s="1"/>
  <c r="H827" i="98"/>
  <c r="G827" i="98"/>
  <c r="H826" i="98"/>
  <c r="J826" i="98" s="1"/>
  <c r="E826" i="98"/>
  <c r="G826" i="98" s="1"/>
  <c r="H825" i="98"/>
  <c r="J825" i="98" s="1"/>
  <c r="E825" i="98"/>
  <c r="G825" i="98" s="1"/>
  <c r="H824" i="98"/>
  <c r="J824" i="98" s="1"/>
  <c r="E824" i="98"/>
  <c r="G824" i="98" s="1"/>
  <c r="H823" i="98"/>
  <c r="J823" i="98" s="1"/>
  <c r="E823" i="98"/>
  <c r="G823" i="98" s="1"/>
  <c r="H822" i="98"/>
  <c r="J822" i="98" s="1"/>
  <c r="E822" i="98"/>
  <c r="C803" i="98"/>
  <c r="H802" i="98"/>
  <c r="J802" i="98" s="1"/>
  <c r="E802" i="98"/>
  <c r="G802" i="98" s="1"/>
  <c r="H801" i="98"/>
  <c r="J801" i="98" s="1"/>
  <c r="E801" i="98"/>
  <c r="G801" i="98" s="1"/>
  <c r="H800" i="98"/>
  <c r="J800" i="98" s="1"/>
  <c r="E800" i="98"/>
  <c r="G800" i="98" s="1"/>
  <c r="J799" i="98"/>
  <c r="H799" i="98"/>
  <c r="E799" i="98"/>
  <c r="G799" i="98" s="1"/>
  <c r="H798" i="98"/>
  <c r="J798" i="98" s="1"/>
  <c r="E798" i="98"/>
  <c r="G798" i="98" s="1"/>
  <c r="H797" i="98"/>
  <c r="J797" i="98" s="1"/>
  <c r="E797" i="98"/>
  <c r="G797" i="98" s="1"/>
  <c r="H796" i="98"/>
  <c r="J796" i="98" s="1"/>
  <c r="E796" i="98"/>
  <c r="H795" i="98"/>
  <c r="J795" i="98" s="1"/>
  <c r="E795" i="98"/>
  <c r="G795" i="98" s="1"/>
  <c r="J794" i="98"/>
  <c r="H794" i="98"/>
  <c r="G794" i="98"/>
  <c r="E794" i="98"/>
  <c r="H793" i="98"/>
  <c r="J793" i="98" s="1"/>
  <c r="E793" i="98"/>
  <c r="G793" i="98" s="1"/>
  <c r="H792" i="98"/>
  <c r="J792" i="98" s="1"/>
  <c r="G792" i="98"/>
  <c r="E792" i="98"/>
  <c r="H791" i="98"/>
  <c r="J791" i="98" s="1"/>
  <c r="E791" i="98"/>
  <c r="G791" i="98" s="1"/>
  <c r="H790" i="98"/>
  <c r="G790" i="98"/>
  <c r="H789" i="98"/>
  <c r="J789" i="98" s="1"/>
  <c r="E789" i="98"/>
  <c r="G789" i="98" s="1"/>
  <c r="H788" i="98"/>
  <c r="J788" i="98" s="1"/>
  <c r="G788" i="98"/>
  <c r="E788" i="98"/>
  <c r="H787" i="98"/>
  <c r="J787" i="98" s="1"/>
  <c r="E787" i="98"/>
  <c r="G787" i="98" s="1"/>
  <c r="H786" i="98"/>
  <c r="J786" i="98" s="1"/>
  <c r="G786" i="98"/>
  <c r="E786" i="98"/>
  <c r="J785" i="98"/>
  <c r="H785" i="98"/>
  <c r="E785" i="98"/>
  <c r="G785" i="98" s="1"/>
  <c r="C766" i="98"/>
  <c r="H765" i="98"/>
  <c r="J765" i="98" s="1"/>
  <c r="E765" i="98"/>
  <c r="G765" i="98" s="1"/>
  <c r="J764" i="98"/>
  <c r="H764" i="98"/>
  <c r="G764" i="98"/>
  <c r="E764" i="98"/>
  <c r="H763" i="98"/>
  <c r="J763" i="98" s="1"/>
  <c r="E763" i="98"/>
  <c r="G763" i="98" s="1"/>
  <c r="H762" i="98"/>
  <c r="J762" i="98" s="1"/>
  <c r="G762" i="98"/>
  <c r="E762" i="98"/>
  <c r="H761" i="98"/>
  <c r="J761" i="98" s="1"/>
  <c r="E761" i="98"/>
  <c r="G761" i="98" s="1"/>
  <c r="H760" i="98"/>
  <c r="J760" i="98" s="1"/>
  <c r="E760" i="98"/>
  <c r="G760" i="98" s="1"/>
  <c r="H759" i="98"/>
  <c r="J759" i="98" s="1"/>
  <c r="E759" i="98"/>
  <c r="H758" i="98"/>
  <c r="J758" i="98" s="1"/>
  <c r="E758" i="98"/>
  <c r="G758" i="98" s="1"/>
  <c r="H757" i="98"/>
  <c r="J757" i="98" s="1"/>
  <c r="E757" i="98"/>
  <c r="G757" i="98" s="1"/>
  <c r="H756" i="98"/>
  <c r="J756" i="98" s="1"/>
  <c r="E756" i="98"/>
  <c r="G756" i="98" s="1"/>
  <c r="H755" i="98"/>
  <c r="J755" i="98" s="1"/>
  <c r="E755" i="98"/>
  <c r="G755" i="98" s="1"/>
  <c r="H754" i="98"/>
  <c r="J754" i="98" s="1"/>
  <c r="E754" i="98"/>
  <c r="G754" i="98" s="1"/>
  <c r="H753" i="98"/>
  <c r="G753" i="98"/>
  <c r="H752" i="98"/>
  <c r="J752" i="98" s="1"/>
  <c r="E752" i="98"/>
  <c r="G752" i="98" s="1"/>
  <c r="H751" i="98"/>
  <c r="J751" i="98" s="1"/>
  <c r="E751" i="98"/>
  <c r="G751" i="98" s="1"/>
  <c r="J750" i="98"/>
  <c r="H750" i="98"/>
  <c r="E750" i="98"/>
  <c r="G750" i="98" s="1"/>
  <c r="H749" i="98"/>
  <c r="J749" i="98" s="1"/>
  <c r="E749" i="98"/>
  <c r="G749" i="98" s="1"/>
  <c r="H748" i="98"/>
  <c r="J748" i="98" s="1"/>
  <c r="E748" i="98"/>
  <c r="G748" i="98" s="1"/>
  <c r="C729" i="98"/>
  <c r="H728" i="98"/>
  <c r="J728" i="98" s="1"/>
  <c r="E728" i="98"/>
  <c r="G728" i="98" s="1"/>
  <c r="H727" i="98"/>
  <c r="J727" i="98" s="1"/>
  <c r="E727" i="98"/>
  <c r="G727" i="98" s="1"/>
  <c r="H726" i="98"/>
  <c r="J726" i="98" s="1"/>
  <c r="E726" i="98"/>
  <c r="G726" i="98" s="1"/>
  <c r="H725" i="98"/>
  <c r="J725" i="98" s="1"/>
  <c r="E725" i="98"/>
  <c r="G725" i="98" s="1"/>
  <c r="H724" i="98"/>
  <c r="J724" i="98" s="1"/>
  <c r="E724" i="98"/>
  <c r="G724" i="98" s="1"/>
  <c r="H723" i="98"/>
  <c r="J723" i="98" s="1"/>
  <c r="E723" i="98"/>
  <c r="G723" i="98" s="1"/>
  <c r="H722" i="98"/>
  <c r="J722" i="98" s="1"/>
  <c r="E722" i="98"/>
  <c r="H721" i="98"/>
  <c r="J721" i="98" s="1"/>
  <c r="E721" i="98"/>
  <c r="G721" i="98" s="1"/>
  <c r="H720" i="98"/>
  <c r="J720" i="98" s="1"/>
  <c r="E720" i="98"/>
  <c r="G720" i="98" s="1"/>
  <c r="H719" i="98"/>
  <c r="J719" i="98" s="1"/>
  <c r="E719" i="98"/>
  <c r="G719" i="98" s="1"/>
  <c r="H718" i="98"/>
  <c r="J718" i="98" s="1"/>
  <c r="G718" i="98"/>
  <c r="E718" i="98"/>
  <c r="H717" i="98"/>
  <c r="J717" i="98" s="1"/>
  <c r="E717" i="98"/>
  <c r="G717" i="98" s="1"/>
  <c r="H716" i="98"/>
  <c r="G716" i="98"/>
  <c r="H715" i="98"/>
  <c r="J715" i="98" s="1"/>
  <c r="E715" i="98"/>
  <c r="G715" i="98" s="1"/>
  <c r="H714" i="98"/>
  <c r="J714" i="98" s="1"/>
  <c r="E714" i="98"/>
  <c r="G714" i="98" s="1"/>
  <c r="H713" i="98"/>
  <c r="J713" i="98" s="1"/>
  <c r="E713" i="98"/>
  <c r="G713" i="98" s="1"/>
  <c r="H712" i="98"/>
  <c r="J712" i="98" s="1"/>
  <c r="E712" i="98"/>
  <c r="H711" i="98"/>
  <c r="J711" i="98" s="1"/>
  <c r="E711" i="98"/>
  <c r="G711" i="98" s="1"/>
  <c r="C692" i="98"/>
  <c r="H691" i="98"/>
  <c r="J691" i="98" s="1"/>
  <c r="E691" i="98"/>
  <c r="G691" i="98" s="1"/>
  <c r="H690" i="98"/>
  <c r="J690" i="98" s="1"/>
  <c r="E690" i="98"/>
  <c r="G690" i="98" s="1"/>
  <c r="J689" i="98"/>
  <c r="H689" i="98"/>
  <c r="E689" i="98"/>
  <c r="G689" i="98" s="1"/>
  <c r="H688" i="98"/>
  <c r="J688" i="98" s="1"/>
  <c r="E688" i="98"/>
  <c r="G688" i="98" s="1"/>
  <c r="J687" i="98"/>
  <c r="H687" i="98"/>
  <c r="E687" i="98"/>
  <c r="G687" i="98" s="1"/>
  <c r="H686" i="98"/>
  <c r="J686" i="98" s="1"/>
  <c r="E686" i="98"/>
  <c r="G686" i="98" s="1"/>
  <c r="H685" i="98"/>
  <c r="J685" i="98" s="1"/>
  <c r="E685" i="98"/>
  <c r="H684" i="98"/>
  <c r="J684" i="98" s="1"/>
  <c r="E684" i="98"/>
  <c r="G684" i="98" s="1"/>
  <c r="H683" i="98"/>
  <c r="J683" i="98" s="1"/>
  <c r="E683" i="98"/>
  <c r="G683" i="98" s="1"/>
  <c r="J682" i="98"/>
  <c r="H682" i="98"/>
  <c r="E682" i="98"/>
  <c r="G682" i="98" s="1"/>
  <c r="H681" i="98"/>
  <c r="J681" i="98" s="1"/>
  <c r="E681" i="98"/>
  <c r="G681" i="98" s="1"/>
  <c r="H680" i="98"/>
  <c r="J680" i="98" s="1"/>
  <c r="E680" i="98"/>
  <c r="G680" i="98" s="1"/>
  <c r="H679" i="98"/>
  <c r="G679" i="98"/>
  <c r="H678" i="98"/>
  <c r="J678" i="98" s="1"/>
  <c r="E678" i="98"/>
  <c r="G678" i="98" s="1"/>
  <c r="H677" i="98"/>
  <c r="J677" i="98" s="1"/>
  <c r="E677" i="98"/>
  <c r="G677" i="98" s="1"/>
  <c r="H676" i="98"/>
  <c r="J676" i="98" s="1"/>
  <c r="E676" i="98"/>
  <c r="G676" i="98" s="1"/>
  <c r="H675" i="98"/>
  <c r="J675" i="98" s="1"/>
  <c r="E675" i="98"/>
  <c r="G675" i="98" s="1"/>
  <c r="H674" i="98"/>
  <c r="J674" i="98" s="1"/>
  <c r="E674" i="98"/>
  <c r="G674" i="98" s="1"/>
  <c r="C655" i="98"/>
  <c r="H654" i="98"/>
  <c r="J654" i="98" s="1"/>
  <c r="E654" i="98"/>
  <c r="G654" i="98" s="1"/>
  <c r="H653" i="98"/>
  <c r="J653" i="98" s="1"/>
  <c r="E653" i="98"/>
  <c r="G653" i="98" s="1"/>
  <c r="H652" i="98"/>
  <c r="J652" i="98" s="1"/>
  <c r="E652" i="98"/>
  <c r="G652" i="98" s="1"/>
  <c r="H651" i="98"/>
  <c r="J651" i="98" s="1"/>
  <c r="E651" i="98"/>
  <c r="G651" i="98" s="1"/>
  <c r="H650" i="98"/>
  <c r="J650" i="98" s="1"/>
  <c r="E650" i="98"/>
  <c r="G650" i="98" s="1"/>
  <c r="H649" i="98"/>
  <c r="J649" i="98" s="1"/>
  <c r="E649" i="98"/>
  <c r="G649" i="98" s="1"/>
  <c r="H648" i="98"/>
  <c r="J648" i="98" s="1"/>
  <c r="E648" i="98"/>
  <c r="H647" i="98"/>
  <c r="J647" i="98" s="1"/>
  <c r="G647" i="98"/>
  <c r="E647" i="98"/>
  <c r="H646" i="98"/>
  <c r="J646" i="98" s="1"/>
  <c r="E646" i="98"/>
  <c r="G646" i="98" s="1"/>
  <c r="J645" i="98"/>
  <c r="H645" i="98"/>
  <c r="E645" i="98"/>
  <c r="G645" i="98" s="1"/>
  <c r="H644" i="98"/>
  <c r="J644" i="98" s="1"/>
  <c r="E644" i="98"/>
  <c r="G644" i="98" s="1"/>
  <c r="J643" i="98"/>
  <c r="H643" i="98"/>
  <c r="G643" i="98"/>
  <c r="E643" i="98"/>
  <c r="H642" i="98"/>
  <c r="G642" i="98"/>
  <c r="H641" i="98"/>
  <c r="J641" i="98" s="1"/>
  <c r="E641" i="98"/>
  <c r="G641" i="98" s="1"/>
  <c r="H640" i="98"/>
  <c r="J640" i="98" s="1"/>
  <c r="E640" i="98"/>
  <c r="G640" i="98" s="1"/>
  <c r="H639" i="98"/>
  <c r="J639" i="98" s="1"/>
  <c r="E639" i="98"/>
  <c r="G639" i="98" s="1"/>
  <c r="H638" i="98"/>
  <c r="J638" i="98" s="1"/>
  <c r="E638" i="98"/>
  <c r="G638" i="98" s="1"/>
  <c r="H637" i="98"/>
  <c r="J637" i="98" s="1"/>
  <c r="E637" i="98"/>
  <c r="C619" i="98"/>
  <c r="H618" i="98"/>
  <c r="J618" i="98" s="1"/>
  <c r="E618" i="98"/>
  <c r="G618" i="98" s="1"/>
  <c r="H617" i="98"/>
  <c r="J617" i="98" s="1"/>
  <c r="E617" i="98"/>
  <c r="G617" i="98" s="1"/>
  <c r="H616" i="98"/>
  <c r="J616" i="98" s="1"/>
  <c r="E616" i="98"/>
  <c r="G616" i="98" s="1"/>
  <c r="H615" i="98"/>
  <c r="J615" i="98" s="1"/>
  <c r="E615" i="98"/>
  <c r="G615" i="98" s="1"/>
  <c r="H614" i="98"/>
  <c r="J614" i="98" s="1"/>
  <c r="E614" i="98"/>
  <c r="G614" i="98" s="1"/>
  <c r="H613" i="98"/>
  <c r="J613" i="98" s="1"/>
  <c r="E613" i="98"/>
  <c r="G613" i="98" s="1"/>
  <c r="H612" i="98"/>
  <c r="J612" i="98" s="1"/>
  <c r="E612" i="98"/>
  <c r="H611" i="98"/>
  <c r="J611" i="98" s="1"/>
  <c r="E611" i="98"/>
  <c r="G611" i="98" s="1"/>
  <c r="H610" i="98"/>
  <c r="J610" i="98" s="1"/>
  <c r="E610" i="98"/>
  <c r="G610" i="98" s="1"/>
  <c r="H609" i="98"/>
  <c r="J609" i="98" s="1"/>
  <c r="E609" i="98"/>
  <c r="G609" i="98" s="1"/>
  <c r="H608" i="98"/>
  <c r="J608" i="98" s="1"/>
  <c r="E608" i="98"/>
  <c r="G608" i="98" s="1"/>
  <c r="H607" i="98"/>
  <c r="J607" i="98" s="1"/>
  <c r="G607" i="98"/>
  <c r="E607" i="98"/>
  <c r="H606" i="98"/>
  <c r="G606" i="98"/>
  <c r="H605" i="98"/>
  <c r="J605" i="98" s="1"/>
  <c r="E605" i="98"/>
  <c r="G605" i="98" s="1"/>
  <c r="J604" i="98"/>
  <c r="H604" i="98"/>
  <c r="E604" i="98"/>
  <c r="G604" i="98" s="1"/>
  <c r="H603" i="98"/>
  <c r="J603" i="98" s="1"/>
  <c r="E603" i="98"/>
  <c r="G603" i="98" s="1"/>
  <c r="H602" i="98"/>
  <c r="J602" i="98" s="1"/>
  <c r="E602" i="98"/>
  <c r="G602" i="98" s="1"/>
  <c r="H601" i="98"/>
  <c r="J601" i="98" s="1"/>
  <c r="E601" i="98"/>
  <c r="C582" i="98"/>
  <c r="H581" i="98"/>
  <c r="J581" i="98" s="1"/>
  <c r="E581" i="98"/>
  <c r="G581" i="98" s="1"/>
  <c r="H580" i="98"/>
  <c r="J580" i="98" s="1"/>
  <c r="E580" i="98"/>
  <c r="G580" i="98" s="1"/>
  <c r="H579" i="98"/>
  <c r="J579" i="98" s="1"/>
  <c r="E579" i="98"/>
  <c r="G579" i="98" s="1"/>
  <c r="H578" i="98"/>
  <c r="J578" i="98" s="1"/>
  <c r="E578" i="98"/>
  <c r="G578" i="98" s="1"/>
  <c r="H577" i="98"/>
  <c r="J577" i="98" s="1"/>
  <c r="G577" i="98"/>
  <c r="E577" i="98"/>
  <c r="H576" i="98"/>
  <c r="J576" i="98" s="1"/>
  <c r="E576" i="98"/>
  <c r="G576" i="98" s="1"/>
  <c r="H575" i="98"/>
  <c r="J575" i="98" s="1"/>
  <c r="E575" i="98"/>
  <c r="H574" i="98"/>
  <c r="J574" i="98" s="1"/>
  <c r="E574" i="98"/>
  <c r="G574" i="98" s="1"/>
  <c r="H573" i="98"/>
  <c r="J573" i="98" s="1"/>
  <c r="E573" i="98"/>
  <c r="G573" i="98" s="1"/>
  <c r="H572" i="98"/>
  <c r="J572" i="98" s="1"/>
  <c r="E572" i="98"/>
  <c r="G572" i="98" s="1"/>
  <c r="H571" i="98"/>
  <c r="J571" i="98" s="1"/>
  <c r="E571" i="98"/>
  <c r="G571" i="98" s="1"/>
  <c r="H570" i="98"/>
  <c r="J570" i="98" s="1"/>
  <c r="E570" i="98"/>
  <c r="G570" i="98" s="1"/>
  <c r="H569" i="98"/>
  <c r="G569" i="98"/>
  <c r="H568" i="98"/>
  <c r="J568" i="98" s="1"/>
  <c r="E568" i="98"/>
  <c r="G568" i="98" s="1"/>
  <c r="H567" i="98"/>
  <c r="J567" i="98" s="1"/>
  <c r="E567" i="98"/>
  <c r="G567" i="98" s="1"/>
  <c r="H566" i="98"/>
  <c r="J566" i="98" s="1"/>
  <c r="E566" i="98"/>
  <c r="G566" i="98" s="1"/>
  <c r="H565" i="98"/>
  <c r="J565" i="98" s="1"/>
  <c r="E565" i="98"/>
  <c r="G565" i="98" s="1"/>
  <c r="H564" i="98"/>
  <c r="J564" i="98" s="1"/>
  <c r="E564" i="98"/>
  <c r="G564" i="98" s="1"/>
  <c r="C546" i="98"/>
  <c r="H545" i="98"/>
  <c r="J545" i="98" s="1"/>
  <c r="E545" i="98"/>
  <c r="G545" i="98" s="1"/>
  <c r="H544" i="98"/>
  <c r="J544" i="98" s="1"/>
  <c r="E544" i="98"/>
  <c r="G544" i="98" s="1"/>
  <c r="H543" i="98"/>
  <c r="J543" i="98" s="1"/>
  <c r="E543" i="98"/>
  <c r="G543" i="98" s="1"/>
  <c r="H542" i="98"/>
  <c r="J542" i="98" s="1"/>
  <c r="E542" i="98"/>
  <c r="G542" i="98" s="1"/>
  <c r="H541" i="98"/>
  <c r="J541" i="98" s="1"/>
  <c r="E541" i="98"/>
  <c r="G541" i="98" s="1"/>
  <c r="H540" i="98"/>
  <c r="J540" i="98" s="1"/>
  <c r="E540" i="98"/>
  <c r="G540" i="98" s="1"/>
  <c r="H539" i="98"/>
  <c r="J539" i="98" s="1"/>
  <c r="E539" i="98"/>
  <c r="H538" i="98"/>
  <c r="J538" i="98" s="1"/>
  <c r="E538" i="98"/>
  <c r="G538" i="98" s="1"/>
  <c r="H537" i="98"/>
  <c r="J537" i="98" s="1"/>
  <c r="E537" i="98"/>
  <c r="G537" i="98" s="1"/>
  <c r="H536" i="98"/>
  <c r="J536" i="98" s="1"/>
  <c r="E536" i="98"/>
  <c r="G536" i="98" s="1"/>
  <c r="H535" i="98"/>
  <c r="J535" i="98" s="1"/>
  <c r="E535" i="98"/>
  <c r="G535" i="98" s="1"/>
  <c r="H534" i="98"/>
  <c r="J534" i="98" s="1"/>
  <c r="E534" i="98"/>
  <c r="G534" i="98" s="1"/>
  <c r="H533" i="98"/>
  <c r="G533" i="98"/>
  <c r="H532" i="98"/>
  <c r="J532" i="98" s="1"/>
  <c r="E532" i="98"/>
  <c r="G532" i="98" s="1"/>
  <c r="H531" i="98"/>
  <c r="J531" i="98" s="1"/>
  <c r="E531" i="98"/>
  <c r="G531" i="98" s="1"/>
  <c r="H530" i="98"/>
  <c r="J530" i="98" s="1"/>
  <c r="E530" i="98"/>
  <c r="G530" i="98" s="1"/>
  <c r="H529" i="98"/>
  <c r="J529" i="98" s="1"/>
  <c r="E529" i="98"/>
  <c r="G529" i="98" s="1"/>
  <c r="H528" i="98"/>
  <c r="J528" i="98" s="1"/>
  <c r="E528" i="98"/>
  <c r="C510" i="98"/>
  <c r="H509" i="98"/>
  <c r="J509" i="98" s="1"/>
  <c r="E509" i="98"/>
  <c r="G509" i="98" s="1"/>
  <c r="J508" i="98"/>
  <c r="H508" i="98"/>
  <c r="E508" i="98"/>
  <c r="G508" i="98" s="1"/>
  <c r="H507" i="98"/>
  <c r="J507" i="98" s="1"/>
  <c r="E507" i="98"/>
  <c r="G507" i="98" s="1"/>
  <c r="H506" i="98"/>
  <c r="J506" i="98" s="1"/>
  <c r="E506" i="98"/>
  <c r="G506" i="98" s="1"/>
  <c r="H505" i="98"/>
  <c r="J505" i="98" s="1"/>
  <c r="E505" i="98"/>
  <c r="G505" i="98" s="1"/>
  <c r="H504" i="98"/>
  <c r="J504" i="98" s="1"/>
  <c r="E504" i="98"/>
  <c r="G504" i="98" s="1"/>
  <c r="H503" i="98"/>
  <c r="J503" i="98" s="1"/>
  <c r="E503" i="98"/>
  <c r="H502" i="98"/>
  <c r="J502" i="98" s="1"/>
  <c r="E502" i="98"/>
  <c r="G502" i="98" s="1"/>
  <c r="H501" i="98"/>
  <c r="J501" i="98" s="1"/>
  <c r="E501" i="98"/>
  <c r="G501" i="98" s="1"/>
  <c r="H500" i="98"/>
  <c r="J500" i="98" s="1"/>
  <c r="E500" i="98"/>
  <c r="G500" i="98" s="1"/>
  <c r="H499" i="98"/>
  <c r="J499" i="98" s="1"/>
  <c r="E499" i="98"/>
  <c r="G499" i="98" s="1"/>
  <c r="H498" i="98"/>
  <c r="J498" i="98" s="1"/>
  <c r="E498" i="98"/>
  <c r="G498" i="98" s="1"/>
  <c r="H497" i="98"/>
  <c r="G497" i="98"/>
  <c r="H496" i="98"/>
  <c r="J496" i="98" s="1"/>
  <c r="E496" i="98"/>
  <c r="G496" i="98" s="1"/>
  <c r="H495" i="98"/>
  <c r="J495" i="98" s="1"/>
  <c r="E495" i="98"/>
  <c r="G495" i="98" s="1"/>
  <c r="H494" i="98"/>
  <c r="J494" i="98" s="1"/>
  <c r="E494" i="98"/>
  <c r="G494" i="98" s="1"/>
  <c r="H493" i="98"/>
  <c r="J493" i="98" s="1"/>
  <c r="E493" i="98"/>
  <c r="G493" i="98" s="1"/>
  <c r="H492" i="98"/>
  <c r="J492" i="98" s="1"/>
  <c r="E492" i="98"/>
  <c r="G492" i="98" s="1"/>
  <c r="C472" i="98"/>
  <c r="H471" i="98"/>
  <c r="J471" i="98" s="1"/>
  <c r="E471" i="98"/>
  <c r="G471" i="98" s="1"/>
  <c r="H470" i="98"/>
  <c r="J470" i="98" s="1"/>
  <c r="E470" i="98"/>
  <c r="G470" i="98" s="1"/>
  <c r="H469" i="98"/>
  <c r="J469" i="98" s="1"/>
  <c r="E469" i="98"/>
  <c r="G469" i="98" s="1"/>
  <c r="H468" i="98"/>
  <c r="J468" i="98" s="1"/>
  <c r="E468" i="98"/>
  <c r="G468" i="98" s="1"/>
  <c r="H467" i="98"/>
  <c r="J467" i="98" s="1"/>
  <c r="E467" i="98"/>
  <c r="G467" i="98" s="1"/>
  <c r="H466" i="98"/>
  <c r="J466" i="98" s="1"/>
  <c r="E466" i="98"/>
  <c r="G466" i="98" s="1"/>
  <c r="H465" i="98"/>
  <c r="J465" i="98" s="1"/>
  <c r="E465" i="98"/>
  <c r="H464" i="98"/>
  <c r="J464" i="98" s="1"/>
  <c r="E464" i="98"/>
  <c r="G464" i="98" s="1"/>
  <c r="H463" i="98"/>
  <c r="J463" i="98" s="1"/>
  <c r="E463" i="98"/>
  <c r="G463" i="98" s="1"/>
  <c r="H462" i="98"/>
  <c r="J462" i="98" s="1"/>
  <c r="E462" i="98"/>
  <c r="G462" i="98" s="1"/>
  <c r="H461" i="98"/>
  <c r="J461" i="98" s="1"/>
  <c r="E461" i="98"/>
  <c r="G461" i="98" s="1"/>
  <c r="H460" i="98"/>
  <c r="J460" i="98" s="1"/>
  <c r="E460" i="98"/>
  <c r="G460" i="98" s="1"/>
  <c r="H459" i="98"/>
  <c r="G459" i="98"/>
  <c r="H458" i="98"/>
  <c r="J458" i="98" s="1"/>
  <c r="E458" i="98"/>
  <c r="G458" i="98" s="1"/>
  <c r="H457" i="98"/>
  <c r="J457" i="98" s="1"/>
  <c r="E457" i="98"/>
  <c r="G457" i="98" s="1"/>
  <c r="H456" i="98"/>
  <c r="J456" i="98" s="1"/>
  <c r="E456" i="98"/>
  <c r="G456" i="98" s="1"/>
  <c r="H455" i="98"/>
  <c r="J455" i="98" s="1"/>
  <c r="E455" i="98"/>
  <c r="G455" i="98" s="1"/>
  <c r="H454" i="98"/>
  <c r="J454" i="98" s="1"/>
  <c r="E454" i="98"/>
  <c r="G454" i="98" s="1"/>
  <c r="C435" i="98"/>
  <c r="H434" i="98"/>
  <c r="J434" i="98" s="1"/>
  <c r="E434" i="98"/>
  <c r="G434" i="98" s="1"/>
  <c r="H433" i="98"/>
  <c r="J433" i="98" s="1"/>
  <c r="E433" i="98"/>
  <c r="G433" i="98" s="1"/>
  <c r="H432" i="98"/>
  <c r="J432" i="98" s="1"/>
  <c r="E432" i="98"/>
  <c r="G432" i="98" s="1"/>
  <c r="H431" i="98"/>
  <c r="J431" i="98" s="1"/>
  <c r="E431" i="98"/>
  <c r="G431" i="98" s="1"/>
  <c r="H430" i="98"/>
  <c r="J430" i="98" s="1"/>
  <c r="E430" i="98"/>
  <c r="G430" i="98" s="1"/>
  <c r="H429" i="98"/>
  <c r="J429" i="98" s="1"/>
  <c r="E429" i="98"/>
  <c r="G429" i="98" s="1"/>
  <c r="H428" i="98"/>
  <c r="J428" i="98" s="1"/>
  <c r="E428" i="98"/>
  <c r="H427" i="98"/>
  <c r="J427" i="98" s="1"/>
  <c r="E427" i="98"/>
  <c r="G427" i="98" s="1"/>
  <c r="H426" i="98"/>
  <c r="J426" i="98" s="1"/>
  <c r="E426" i="98"/>
  <c r="G426" i="98" s="1"/>
  <c r="H425" i="98"/>
  <c r="J425" i="98" s="1"/>
  <c r="E425" i="98"/>
  <c r="G425" i="98" s="1"/>
  <c r="H424" i="98"/>
  <c r="J424" i="98" s="1"/>
  <c r="E424" i="98"/>
  <c r="G424" i="98" s="1"/>
  <c r="H423" i="98"/>
  <c r="J423" i="98" s="1"/>
  <c r="E423" i="98"/>
  <c r="G423" i="98" s="1"/>
  <c r="H422" i="98"/>
  <c r="G422" i="98"/>
  <c r="J421" i="98"/>
  <c r="H421" i="98"/>
  <c r="E421" i="98"/>
  <c r="G421" i="98" s="1"/>
  <c r="H420" i="98"/>
  <c r="J420" i="98" s="1"/>
  <c r="E420" i="98"/>
  <c r="G420" i="98" s="1"/>
  <c r="J419" i="98"/>
  <c r="H419" i="98"/>
  <c r="E419" i="98"/>
  <c r="G419" i="98" s="1"/>
  <c r="H418" i="98"/>
  <c r="J418" i="98" s="1"/>
  <c r="E418" i="98"/>
  <c r="H417" i="98"/>
  <c r="J417" i="98" s="1"/>
  <c r="E417" i="98"/>
  <c r="G417" i="98" s="1"/>
  <c r="C398" i="98"/>
  <c r="H397" i="98"/>
  <c r="J397" i="98" s="1"/>
  <c r="E397" i="98"/>
  <c r="G397" i="98" s="1"/>
  <c r="H396" i="98"/>
  <c r="J396" i="98" s="1"/>
  <c r="E396" i="98"/>
  <c r="G396" i="98" s="1"/>
  <c r="H395" i="98"/>
  <c r="J395" i="98" s="1"/>
  <c r="E395" i="98"/>
  <c r="G395" i="98" s="1"/>
  <c r="H394" i="98"/>
  <c r="J394" i="98" s="1"/>
  <c r="E394" i="98"/>
  <c r="G394" i="98" s="1"/>
  <c r="H393" i="98"/>
  <c r="J393" i="98" s="1"/>
  <c r="E393" i="98"/>
  <c r="G393" i="98" s="1"/>
  <c r="H392" i="98"/>
  <c r="J392" i="98" s="1"/>
  <c r="E392" i="98"/>
  <c r="G392" i="98" s="1"/>
  <c r="H391" i="98"/>
  <c r="J391" i="98" s="1"/>
  <c r="E391" i="98"/>
  <c r="J390" i="98"/>
  <c r="H390" i="98"/>
  <c r="E390" i="98"/>
  <c r="G390" i="98" s="1"/>
  <c r="H389" i="98"/>
  <c r="J389" i="98" s="1"/>
  <c r="E389" i="98"/>
  <c r="G389" i="98" s="1"/>
  <c r="H388" i="98"/>
  <c r="J388" i="98" s="1"/>
  <c r="E388" i="98"/>
  <c r="G388" i="98" s="1"/>
  <c r="H387" i="98"/>
  <c r="J387" i="98" s="1"/>
  <c r="G387" i="98"/>
  <c r="E387" i="98"/>
  <c r="H386" i="98"/>
  <c r="J386" i="98" s="1"/>
  <c r="E386" i="98"/>
  <c r="G386" i="98" s="1"/>
  <c r="H385" i="98"/>
  <c r="G385" i="98"/>
  <c r="H384" i="98"/>
  <c r="J384" i="98" s="1"/>
  <c r="E384" i="98"/>
  <c r="G384" i="98" s="1"/>
  <c r="H383" i="98"/>
  <c r="J383" i="98" s="1"/>
  <c r="E383" i="98"/>
  <c r="G383" i="98" s="1"/>
  <c r="H382" i="98"/>
  <c r="J382" i="98" s="1"/>
  <c r="E382" i="98"/>
  <c r="G382" i="98" s="1"/>
  <c r="H381" i="98"/>
  <c r="J381" i="98" s="1"/>
  <c r="E381" i="98"/>
  <c r="G381" i="98" s="1"/>
  <c r="H380" i="98"/>
  <c r="J380" i="98" s="1"/>
  <c r="E380" i="98"/>
  <c r="G380" i="98" s="1"/>
  <c r="C361" i="98"/>
  <c r="J360" i="98"/>
  <c r="H360" i="98"/>
  <c r="E360" i="98"/>
  <c r="G360" i="98" s="1"/>
  <c r="H359" i="98"/>
  <c r="J359" i="98" s="1"/>
  <c r="G359" i="98"/>
  <c r="E359" i="98"/>
  <c r="J358" i="98"/>
  <c r="H358" i="98"/>
  <c r="E358" i="98"/>
  <c r="G358" i="98" s="1"/>
  <c r="H357" i="98"/>
  <c r="J357" i="98" s="1"/>
  <c r="G357" i="98"/>
  <c r="E357" i="98"/>
  <c r="J356" i="98"/>
  <c r="H356" i="98"/>
  <c r="E356" i="98"/>
  <c r="G356" i="98" s="1"/>
  <c r="H355" i="98"/>
  <c r="J355" i="98" s="1"/>
  <c r="G355" i="98"/>
  <c r="E355" i="98"/>
  <c r="J354" i="98"/>
  <c r="H354" i="98"/>
  <c r="E354" i="98"/>
  <c r="H353" i="98"/>
  <c r="J353" i="98" s="1"/>
  <c r="E353" i="98"/>
  <c r="G353" i="98" s="1"/>
  <c r="H352" i="98"/>
  <c r="J352" i="98" s="1"/>
  <c r="E352" i="98"/>
  <c r="G352" i="98" s="1"/>
  <c r="H351" i="98"/>
  <c r="J351" i="98" s="1"/>
  <c r="E351" i="98"/>
  <c r="G351" i="98" s="1"/>
  <c r="H350" i="98"/>
  <c r="J350" i="98" s="1"/>
  <c r="E350" i="98"/>
  <c r="G350" i="98" s="1"/>
  <c r="H349" i="98"/>
  <c r="J349" i="98" s="1"/>
  <c r="E349" i="98"/>
  <c r="G349" i="98" s="1"/>
  <c r="H348" i="98"/>
  <c r="G348" i="98"/>
  <c r="H347" i="98"/>
  <c r="J347" i="98" s="1"/>
  <c r="E347" i="98"/>
  <c r="G347" i="98" s="1"/>
  <c r="J346" i="98"/>
  <c r="H346" i="98"/>
  <c r="E346" i="98"/>
  <c r="G346" i="98" s="1"/>
  <c r="H345" i="98"/>
  <c r="J345" i="98" s="1"/>
  <c r="G345" i="98"/>
  <c r="E345" i="98"/>
  <c r="J344" i="98"/>
  <c r="H344" i="98"/>
  <c r="E344" i="98"/>
  <c r="G344" i="98" s="1"/>
  <c r="H343" i="98"/>
  <c r="J343" i="98" s="1"/>
  <c r="G343" i="98"/>
  <c r="E343" i="98"/>
  <c r="C324" i="98"/>
  <c r="H323" i="98"/>
  <c r="J323" i="98" s="1"/>
  <c r="E323" i="98"/>
  <c r="G323" i="98" s="1"/>
  <c r="H322" i="98"/>
  <c r="J322" i="98" s="1"/>
  <c r="E322" i="98"/>
  <c r="G322" i="98" s="1"/>
  <c r="H321" i="98"/>
  <c r="J321" i="98" s="1"/>
  <c r="E321" i="98"/>
  <c r="G321" i="98" s="1"/>
  <c r="H320" i="98"/>
  <c r="J320" i="98" s="1"/>
  <c r="E320" i="98"/>
  <c r="G320" i="98" s="1"/>
  <c r="H319" i="98"/>
  <c r="J319" i="98" s="1"/>
  <c r="E319" i="98"/>
  <c r="G319" i="98" s="1"/>
  <c r="H318" i="98"/>
  <c r="J318" i="98" s="1"/>
  <c r="E318" i="98"/>
  <c r="G318" i="98" s="1"/>
  <c r="H317" i="98"/>
  <c r="J317" i="98" s="1"/>
  <c r="E317" i="98"/>
  <c r="H316" i="98"/>
  <c r="J316" i="98" s="1"/>
  <c r="E316" i="98"/>
  <c r="G316" i="98" s="1"/>
  <c r="H315" i="98"/>
  <c r="J315" i="98" s="1"/>
  <c r="E315" i="98"/>
  <c r="G315" i="98" s="1"/>
  <c r="H314" i="98"/>
  <c r="J314" i="98" s="1"/>
  <c r="E314" i="98"/>
  <c r="G314" i="98" s="1"/>
  <c r="H313" i="98"/>
  <c r="J313" i="98" s="1"/>
  <c r="E313" i="98"/>
  <c r="G313" i="98" s="1"/>
  <c r="H312" i="98"/>
  <c r="J312" i="98" s="1"/>
  <c r="E312" i="98"/>
  <c r="G312" i="98" s="1"/>
  <c r="H311" i="98"/>
  <c r="G311" i="98"/>
  <c r="H310" i="98"/>
  <c r="J310" i="98" s="1"/>
  <c r="E310" i="98"/>
  <c r="G310" i="98" s="1"/>
  <c r="J309" i="98"/>
  <c r="H309" i="98"/>
  <c r="E309" i="98"/>
  <c r="G309" i="98" s="1"/>
  <c r="H308" i="98"/>
  <c r="J308" i="98" s="1"/>
  <c r="E308" i="98"/>
  <c r="G308" i="98" s="1"/>
  <c r="J307" i="98"/>
  <c r="H307" i="98"/>
  <c r="G307" i="98"/>
  <c r="E307" i="98"/>
  <c r="H306" i="98"/>
  <c r="J306" i="98" s="1"/>
  <c r="E306" i="98"/>
  <c r="C287" i="98"/>
  <c r="H286" i="98"/>
  <c r="J286" i="98" s="1"/>
  <c r="G286" i="98"/>
  <c r="E286" i="98"/>
  <c r="J285" i="98"/>
  <c r="H285" i="98"/>
  <c r="E285" i="98"/>
  <c r="G285" i="98" s="1"/>
  <c r="H284" i="98"/>
  <c r="J284" i="98" s="1"/>
  <c r="G284" i="98"/>
  <c r="E284" i="98"/>
  <c r="J283" i="98"/>
  <c r="H283" i="98"/>
  <c r="E283" i="98"/>
  <c r="G283" i="98" s="1"/>
  <c r="H282" i="98"/>
  <c r="J282" i="98" s="1"/>
  <c r="E282" i="98"/>
  <c r="G282" i="98" s="1"/>
  <c r="H281" i="98"/>
  <c r="J281" i="98" s="1"/>
  <c r="E281" i="98"/>
  <c r="G281" i="98" s="1"/>
  <c r="H280" i="98"/>
  <c r="J280" i="98" s="1"/>
  <c r="E280" i="98"/>
  <c r="H279" i="98"/>
  <c r="J279" i="98" s="1"/>
  <c r="E279" i="98"/>
  <c r="G279" i="98" s="1"/>
  <c r="H278" i="98"/>
  <c r="J278" i="98" s="1"/>
  <c r="E278" i="98"/>
  <c r="G278" i="98" s="1"/>
  <c r="H277" i="98"/>
  <c r="J277" i="98" s="1"/>
  <c r="E277" i="98"/>
  <c r="G277" i="98" s="1"/>
  <c r="H276" i="98"/>
  <c r="J276" i="98" s="1"/>
  <c r="E276" i="98"/>
  <c r="G276" i="98" s="1"/>
  <c r="H275" i="98"/>
  <c r="J275" i="98" s="1"/>
  <c r="E275" i="98"/>
  <c r="G275" i="98" s="1"/>
  <c r="H274" i="98"/>
  <c r="G274" i="98"/>
  <c r="H273" i="98"/>
  <c r="J273" i="98" s="1"/>
  <c r="E273" i="98"/>
  <c r="G273" i="98" s="1"/>
  <c r="H272" i="98"/>
  <c r="J272" i="98" s="1"/>
  <c r="E272" i="98"/>
  <c r="G272" i="98" s="1"/>
  <c r="H271" i="98"/>
  <c r="J271" i="98" s="1"/>
  <c r="E271" i="98"/>
  <c r="G271" i="98" s="1"/>
  <c r="H270" i="98"/>
  <c r="J270" i="98" s="1"/>
  <c r="E270" i="98"/>
  <c r="G270" i="98" s="1"/>
  <c r="H269" i="98"/>
  <c r="J269" i="98" s="1"/>
  <c r="E269" i="98"/>
  <c r="C251" i="98"/>
  <c r="H250" i="98"/>
  <c r="J250" i="98" s="1"/>
  <c r="E250" i="98"/>
  <c r="G250" i="98" s="1"/>
  <c r="H249" i="98"/>
  <c r="J249" i="98" s="1"/>
  <c r="E249" i="98"/>
  <c r="G249" i="98" s="1"/>
  <c r="H248" i="98"/>
  <c r="J248" i="98" s="1"/>
  <c r="E248" i="98"/>
  <c r="G248" i="98" s="1"/>
  <c r="H247" i="98"/>
  <c r="J247" i="98" s="1"/>
  <c r="E247" i="98"/>
  <c r="G247" i="98" s="1"/>
  <c r="H246" i="98"/>
  <c r="J246" i="98" s="1"/>
  <c r="E246" i="98"/>
  <c r="G246" i="98" s="1"/>
  <c r="H245" i="98"/>
  <c r="J245" i="98" s="1"/>
  <c r="E245" i="98"/>
  <c r="G245" i="98" s="1"/>
  <c r="H244" i="98"/>
  <c r="J244" i="98" s="1"/>
  <c r="E244" i="98"/>
  <c r="H243" i="98"/>
  <c r="J243" i="98" s="1"/>
  <c r="E243" i="98"/>
  <c r="G243" i="98" s="1"/>
  <c r="H242" i="98"/>
  <c r="J242" i="98" s="1"/>
  <c r="E242" i="98"/>
  <c r="G242" i="98" s="1"/>
  <c r="H241" i="98"/>
  <c r="J241" i="98" s="1"/>
  <c r="E241" i="98"/>
  <c r="G241" i="98" s="1"/>
  <c r="H240" i="98"/>
  <c r="J240" i="98" s="1"/>
  <c r="E240" i="98"/>
  <c r="G240" i="98" s="1"/>
  <c r="H239" i="98"/>
  <c r="J239" i="98" s="1"/>
  <c r="E239" i="98"/>
  <c r="G239" i="98" s="1"/>
  <c r="H238" i="98"/>
  <c r="G238" i="98"/>
  <c r="H237" i="98"/>
  <c r="J237" i="98" s="1"/>
  <c r="E237" i="98"/>
  <c r="G237" i="98" s="1"/>
  <c r="H236" i="98"/>
  <c r="J236" i="98" s="1"/>
  <c r="E236" i="98"/>
  <c r="G236" i="98" s="1"/>
  <c r="H235" i="98"/>
  <c r="J235" i="98" s="1"/>
  <c r="E235" i="98"/>
  <c r="G235" i="98" s="1"/>
  <c r="H234" i="98"/>
  <c r="J234" i="98" s="1"/>
  <c r="E234" i="98"/>
  <c r="G234" i="98" s="1"/>
  <c r="H233" i="98"/>
  <c r="J233" i="98" s="1"/>
  <c r="E233" i="98"/>
  <c r="C215" i="98"/>
  <c r="H214" i="98"/>
  <c r="J214" i="98" s="1"/>
  <c r="E214" i="98"/>
  <c r="G214" i="98" s="1"/>
  <c r="H213" i="98"/>
  <c r="J213" i="98" s="1"/>
  <c r="E213" i="98"/>
  <c r="G213" i="98" s="1"/>
  <c r="H212" i="98"/>
  <c r="J212" i="98" s="1"/>
  <c r="E212" i="98"/>
  <c r="G212" i="98" s="1"/>
  <c r="H211" i="98"/>
  <c r="J211" i="98" s="1"/>
  <c r="E211" i="98"/>
  <c r="G211" i="98" s="1"/>
  <c r="H210" i="98"/>
  <c r="J210" i="98" s="1"/>
  <c r="E210" i="98"/>
  <c r="G210" i="98" s="1"/>
  <c r="H209" i="98"/>
  <c r="J209" i="98" s="1"/>
  <c r="E209" i="98"/>
  <c r="G209" i="98" s="1"/>
  <c r="H208" i="98"/>
  <c r="J208" i="98" s="1"/>
  <c r="E208" i="98"/>
  <c r="H207" i="98"/>
  <c r="J207" i="98" s="1"/>
  <c r="E207" i="98"/>
  <c r="G207" i="98" s="1"/>
  <c r="H206" i="98"/>
  <c r="J206" i="98" s="1"/>
  <c r="E206" i="98"/>
  <c r="G206" i="98" s="1"/>
  <c r="H205" i="98"/>
  <c r="J205" i="98" s="1"/>
  <c r="E205" i="98"/>
  <c r="G205" i="98" s="1"/>
  <c r="H204" i="98"/>
  <c r="J204" i="98" s="1"/>
  <c r="E204" i="98"/>
  <c r="G204" i="98" s="1"/>
  <c r="H203" i="98"/>
  <c r="J203" i="98" s="1"/>
  <c r="E203" i="98"/>
  <c r="G203" i="98" s="1"/>
  <c r="H202" i="98"/>
  <c r="G202" i="98"/>
  <c r="H201" i="98"/>
  <c r="J201" i="98" s="1"/>
  <c r="E201" i="98"/>
  <c r="G201" i="98" s="1"/>
  <c r="H200" i="98"/>
  <c r="J200" i="98" s="1"/>
  <c r="E200" i="98"/>
  <c r="G200" i="98" s="1"/>
  <c r="H199" i="98"/>
  <c r="J199" i="98" s="1"/>
  <c r="E199" i="98"/>
  <c r="G199" i="98" s="1"/>
  <c r="H198" i="98"/>
  <c r="J198" i="98" s="1"/>
  <c r="E198" i="98"/>
  <c r="G198" i="98" s="1"/>
  <c r="H197" i="98"/>
  <c r="J197" i="98" s="1"/>
  <c r="E197" i="98"/>
  <c r="G197" i="98" s="1"/>
  <c r="C178" i="98"/>
  <c r="H177" i="98"/>
  <c r="J177" i="98" s="1"/>
  <c r="E177" i="98"/>
  <c r="G177" i="98" s="1"/>
  <c r="H176" i="98"/>
  <c r="J176" i="98" s="1"/>
  <c r="E176" i="98"/>
  <c r="G176" i="98" s="1"/>
  <c r="H175" i="98"/>
  <c r="J175" i="98" s="1"/>
  <c r="E175" i="98"/>
  <c r="G175" i="98" s="1"/>
  <c r="H174" i="98"/>
  <c r="J174" i="98" s="1"/>
  <c r="E174" i="98"/>
  <c r="G174" i="98" s="1"/>
  <c r="H173" i="98"/>
  <c r="J173" i="98" s="1"/>
  <c r="E173" i="98"/>
  <c r="G173" i="98" s="1"/>
  <c r="H172" i="98"/>
  <c r="J172" i="98" s="1"/>
  <c r="E172" i="98"/>
  <c r="G172" i="98" s="1"/>
  <c r="H171" i="98"/>
  <c r="J171" i="98" s="1"/>
  <c r="E171" i="98"/>
  <c r="H170" i="98"/>
  <c r="J170" i="98" s="1"/>
  <c r="E170" i="98"/>
  <c r="G170" i="98" s="1"/>
  <c r="H169" i="98"/>
  <c r="J169" i="98" s="1"/>
  <c r="E169" i="98"/>
  <c r="G169" i="98" s="1"/>
  <c r="H168" i="98"/>
  <c r="J168" i="98" s="1"/>
  <c r="E168" i="98"/>
  <c r="G168" i="98" s="1"/>
  <c r="H167" i="98"/>
  <c r="J167" i="98" s="1"/>
  <c r="E167" i="98"/>
  <c r="G167" i="98" s="1"/>
  <c r="H166" i="98"/>
  <c r="J166" i="98" s="1"/>
  <c r="E166" i="98"/>
  <c r="G166" i="98" s="1"/>
  <c r="H165" i="98"/>
  <c r="G165" i="98"/>
  <c r="H164" i="98"/>
  <c r="J164" i="98" s="1"/>
  <c r="E164" i="98"/>
  <c r="G164" i="98" s="1"/>
  <c r="H163" i="98"/>
  <c r="J163" i="98" s="1"/>
  <c r="E163" i="98"/>
  <c r="G163" i="98" s="1"/>
  <c r="H162" i="98"/>
  <c r="J162" i="98" s="1"/>
  <c r="E162" i="98"/>
  <c r="G162" i="98" s="1"/>
  <c r="H161" i="98"/>
  <c r="J161" i="98" s="1"/>
  <c r="E161" i="98"/>
  <c r="G161" i="98" s="1"/>
  <c r="H160" i="98"/>
  <c r="J160" i="98" s="1"/>
  <c r="E160" i="98"/>
  <c r="G160" i="98" s="1"/>
  <c r="C141" i="98"/>
  <c r="H140" i="98"/>
  <c r="J140" i="98" s="1"/>
  <c r="E140" i="98"/>
  <c r="G140" i="98" s="1"/>
  <c r="H139" i="98"/>
  <c r="J139" i="98" s="1"/>
  <c r="E139" i="98"/>
  <c r="G139" i="98" s="1"/>
  <c r="H138" i="98"/>
  <c r="J138" i="98" s="1"/>
  <c r="E138" i="98"/>
  <c r="G138" i="98" s="1"/>
  <c r="H137" i="98"/>
  <c r="J137" i="98" s="1"/>
  <c r="E137" i="98"/>
  <c r="G137" i="98" s="1"/>
  <c r="H136" i="98"/>
  <c r="J136" i="98" s="1"/>
  <c r="E136" i="98"/>
  <c r="G136" i="98" s="1"/>
  <c r="J135" i="98"/>
  <c r="H135" i="98"/>
  <c r="G135" i="98"/>
  <c r="E135" i="98"/>
  <c r="H134" i="98"/>
  <c r="J134" i="98" s="1"/>
  <c r="E134" i="98"/>
  <c r="J133" i="98"/>
  <c r="H133" i="98"/>
  <c r="E133" i="98"/>
  <c r="G133" i="98" s="1"/>
  <c r="H132" i="98"/>
  <c r="J132" i="98" s="1"/>
  <c r="G132" i="98"/>
  <c r="E132" i="98"/>
  <c r="J131" i="98"/>
  <c r="H131" i="98"/>
  <c r="E131" i="98"/>
  <c r="G131" i="98" s="1"/>
  <c r="H130" i="98"/>
  <c r="J130" i="98" s="1"/>
  <c r="G130" i="98"/>
  <c r="E130" i="98"/>
  <c r="J129" i="98"/>
  <c r="H129" i="98"/>
  <c r="E129" i="98"/>
  <c r="G129" i="98" s="1"/>
  <c r="H128" i="98"/>
  <c r="G128" i="98"/>
  <c r="H127" i="98"/>
  <c r="J127" i="98" s="1"/>
  <c r="E127" i="98"/>
  <c r="G127" i="98" s="1"/>
  <c r="H126" i="98"/>
  <c r="J126" i="98" s="1"/>
  <c r="E126" i="98"/>
  <c r="G126" i="98" s="1"/>
  <c r="H125" i="98"/>
  <c r="J125" i="98" s="1"/>
  <c r="E125" i="98"/>
  <c r="G125" i="98" s="1"/>
  <c r="H124" i="98"/>
  <c r="J124" i="98" s="1"/>
  <c r="E124" i="98"/>
  <c r="H123" i="98"/>
  <c r="J123" i="98" s="1"/>
  <c r="E123" i="98"/>
  <c r="G123" i="98" s="1"/>
  <c r="C104" i="98"/>
  <c r="J103" i="98"/>
  <c r="H103" i="98"/>
  <c r="E103" i="98"/>
  <c r="G103" i="98" s="1"/>
  <c r="H102" i="98"/>
  <c r="J102" i="98" s="1"/>
  <c r="G102" i="98"/>
  <c r="E102" i="98"/>
  <c r="J101" i="98"/>
  <c r="H101" i="98"/>
  <c r="E101" i="98"/>
  <c r="G101" i="98" s="1"/>
  <c r="H100" i="98"/>
  <c r="J100" i="98" s="1"/>
  <c r="G100" i="98"/>
  <c r="E100" i="98"/>
  <c r="J99" i="98"/>
  <c r="H99" i="98"/>
  <c r="E99" i="98"/>
  <c r="G99" i="98" s="1"/>
  <c r="H98" i="98"/>
  <c r="J98" i="98" s="1"/>
  <c r="G98" i="98"/>
  <c r="E98" i="98"/>
  <c r="J97" i="98"/>
  <c r="H97" i="98"/>
  <c r="E97" i="98"/>
  <c r="H96" i="98"/>
  <c r="J96" i="98" s="1"/>
  <c r="E96" i="98"/>
  <c r="G96" i="98" s="1"/>
  <c r="H95" i="98"/>
  <c r="J95" i="98" s="1"/>
  <c r="E95" i="98"/>
  <c r="G95" i="98" s="1"/>
  <c r="H94" i="98"/>
  <c r="J94" i="98" s="1"/>
  <c r="E94" i="98"/>
  <c r="G94" i="98" s="1"/>
  <c r="H93" i="98"/>
  <c r="J93" i="98" s="1"/>
  <c r="E93" i="98"/>
  <c r="G93" i="98" s="1"/>
  <c r="H92" i="98"/>
  <c r="J92" i="98" s="1"/>
  <c r="E92" i="98"/>
  <c r="G92" i="98" s="1"/>
  <c r="H91" i="98"/>
  <c r="G91" i="98"/>
  <c r="H90" i="98"/>
  <c r="J90" i="98" s="1"/>
  <c r="E90" i="98"/>
  <c r="G90" i="98" s="1"/>
  <c r="H89" i="98"/>
  <c r="J89" i="98" s="1"/>
  <c r="E89" i="98"/>
  <c r="G89" i="98" s="1"/>
  <c r="H88" i="98"/>
  <c r="J88" i="98" s="1"/>
  <c r="E88" i="98"/>
  <c r="G88" i="98" s="1"/>
  <c r="H87" i="98"/>
  <c r="J87" i="98" s="1"/>
  <c r="E87" i="98"/>
  <c r="G87" i="98" s="1"/>
  <c r="H86" i="98"/>
  <c r="J86" i="98" s="1"/>
  <c r="E86" i="98"/>
  <c r="G86" i="98" s="1"/>
  <c r="C66" i="98"/>
  <c r="J65" i="98"/>
  <c r="H65" i="98"/>
  <c r="E65" i="98"/>
  <c r="G65" i="98" s="1"/>
  <c r="H64" i="98"/>
  <c r="J64" i="98" s="1"/>
  <c r="E64" i="98"/>
  <c r="G64" i="98" s="1"/>
  <c r="H63" i="98"/>
  <c r="J63" i="98" s="1"/>
  <c r="E63" i="98"/>
  <c r="G63" i="98" s="1"/>
  <c r="H62" i="98"/>
  <c r="J62" i="98" s="1"/>
  <c r="E62" i="98"/>
  <c r="G62" i="98" s="1"/>
  <c r="H61" i="98"/>
  <c r="J61" i="98" s="1"/>
  <c r="E61" i="98"/>
  <c r="G61" i="98" s="1"/>
  <c r="H60" i="98"/>
  <c r="J60" i="98" s="1"/>
  <c r="G60" i="98"/>
  <c r="E60" i="98"/>
  <c r="J59" i="98"/>
  <c r="H59" i="98"/>
  <c r="E59" i="98"/>
  <c r="H58" i="98"/>
  <c r="J58" i="98" s="1"/>
  <c r="E58" i="98"/>
  <c r="G58" i="98" s="1"/>
  <c r="H57" i="98"/>
  <c r="J57" i="98" s="1"/>
  <c r="E57" i="98"/>
  <c r="G57" i="98" s="1"/>
  <c r="H56" i="98"/>
  <c r="J56" i="98" s="1"/>
  <c r="E56" i="98"/>
  <c r="G56" i="98" s="1"/>
  <c r="H55" i="98"/>
  <c r="J55" i="98" s="1"/>
  <c r="E55" i="98"/>
  <c r="G55" i="98" s="1"/>
  <c r="H54" i="98"/>
  <c r="J54" i="98" s="1"/>
  <c r="E54" i="98"/>
  <c r="G54" i="98" s="1"/>
  <c r="H53" i="98"/>
  <c r="G53" i="98"/>
  <c r="H52" i="98"/>
  <c r="J52" i="98" s="1"/>
  <c r="G52" i="98"/>
  <c r="E52" i="98"/>
  <c r="J51" i="98"/>
  <c r="H51" i="98"/>
  <c r="E51" i="98"/>
  <c r="G51" i="98" s="1"/>
  <c r="H50" i="98"/>
  <c r="J50" i="98" s="1"/>
  <c r="G50" i="98"/>
  <c r="E50" i="98"/>
  <c r="J49" i="98"/>
  <c r="H49" i="98"/>
  <c r="E49" i="98"/>
  <c r="G49" i="98" s="1"/>
  <c r="H48" i="98"/>
  <c r="J48" i="98" s="1"/>
  <c r="G48" i="98"/>
  <c r="E48" i="98"/>
  <c r="C29" i="98"/>
  <c r="H28" i="98"/>
  <c r="J28" i="98" s="1"/>
  <c r="E28" i="98"/>
  <c r="G28" i="98" s="1"/>
  <c r="H27" i="98"/>
  <c r="J27" i="98" s="1"/>
  <c r="E27" i="98"/>
  <c r="G27" i="98" s="1"/>
  <c r="H26" i="98"/>
  <c r="J26" i="98" s="1"/>
  <c r="E26" i="98"/>
  <c r="G26" i="98" s="1"/>
  <c r="H25" i="98"/>
  <c r="J25" i="98" s="1"/>
  <c r="E25" i="98"/>
  <c r="G25" i="98" s="1"/>
  <c r="H24" i="98"/>
  <c r="J24" i="98" s="1"/>
  <c r="E24" i="98"/>
  <c r="G24" i="98" s="1"/>
  <c r="H23" i="98"/>
  <c r="J23" i="98" s="1"/>
  <c r="E23" i="98"/>
  <c r="G23" i="98" s="1"/>
  <c r="H22" i="98"/>
  <c r="J22" i="98" s="1"/>
  <c r="E22" i="98"/>
  <c r="H21" i="98"/>
  <c r="J21" i="98" s="1"/>
  <c r="E21" i="98"/>
  <c r="G21" i="98" s="1"/>
  <c r="H20" i="98"/>
  <c r="J20" i="98" s="1"/>
  <c r="E20" i="98"/>
  <c r="G20" i="98" s="1"/>
  <c r="H19" i="98"/>
  <c r="J19" i="98" s="1"/>
  <c r="E19" i="98"/>
  <c r="G19" i="98" s="1"/>
  <c r="H18" i="98"/>
  <c r="J18" i="98" s="1"/>
  <c r="E18" i="98"/>
  <c r="G18" i="98" s="1"/>
  <c r="H17" i="98"/>
  <c r="J17" i="98" s="1"/>
  <c r="E17" i="98"/>
  <c r="G17" i="98" s="1"/>
  <c r="H16" i="98"/>
  <c r="G16" i="98"/>
  <c r="H15" i="98"/>
  <c r="J15" i="98" s="1"/>
  <c r="E15" i="98"/>
  <c r="G15" i="98" s="1"/>
  <c r="H14" i="98"/>
  <c r="J14" i="98" s="1"/>
  <c r="E14" i="98"/>
  <c r="G14" i="98" s="1"/>
  <c r="H13" i="98"/>
  <c r="J13" i="98" s="1"/>
  <c r="E13" i="98"/>
  <c r="G13" i="98" s="1"/>
  <c r="H12" i="98"/>
  <c r="J12" i="98" s="1"/>
  <c r="E12" i="98"/>
  <c r="G12" i="98" s="1"/>
  <c r="H11" i="98"/>
  <c r="J11" i="98" s="1"/>
  <c r="G11" i="98"/>
  <c r="E11" i="98"/>
  <c r="C455" i="118"/>
  <c r="H454" i="118"/>
  <c r="J454" i="118" s="1"/>
  <c r="E454" i="118"/>
  <c r="G454" i="118" s="1"/>
  <c r="H453" i="118"/>
  <c r="J453" i="118" s="1"/>
  <c r="E453" i="118"/>
  <c r="G453" i="118" s="1"/>
  <c r="H452" i="118"/>
  <c r="J452" i="118" s="1"/>
  <c r="G452" i="118"/>
  <c r="E452" i="118"/>
  <c r="J451" i="118"/>
  <c r="H451" i="118"/>
  <c r="E451" i="118"/>
  <c r="G451" i="118" s="1"/>
  <c r="H450" i="118"/>
  <c r="J450" i="118" s="1"/>
  <c r="E450" i="118"/>
  <c r="G450" i="118" s="1"/>
  <c r="J449" i="118"/>
  <c r="H449" i="118"/>
  <c r="E449" i="118"/>
  <c r="G449" i="118" s="1"/>
  <c r="H448" i="118"/>
  <c r="J448" i="118" s="1"/>
  <c r="G448" i="118"/>
  <c r="E448" i="118"/>
  <c r="H447" i="118"/>
  <c r="J447" i="118" s="1"/>
  <c r="E447" i="118"/>
  <c r="G447" i="118" s="1"/>
  <c r="H446" i="118"/>
  <c r="J446" i="118" s="1"/>
  <c r="E446" i="118"/>
  <c r="G446" i="118" s="1"/>
  <c r="H445" i="118"/>
  <c r="J445" i="118" s="1"/>
  <c r="E445" i="118"/>
  <c r="G445" i="118" s="1"/>
  <c r="H444" i="118"/>
  <c r="J444" i="118" s="1"/>
  <c r="E444" i="118"/>
  <c r="G444" i="118" s="1"/>
  <c r="H443" i="118"/>
  <c r="J443" i="118" s="1"/>
  <c r="E443" i="118"/>
  <c r="G443" i="118" s="1"/>
  <c r="H442" i="118"/>
  <c r="J442" i="118" s="1"/>
  <c r="E442" i="118"/>
  <c r="G442" i="118" s="1"/>
  <c r="H441" i="118"/>
  <c r="J441" i="118" s="1"/>
  <c r="E441" i="118"/>
  <c r="G441" i="118" s="1"/>
  <c r="H440" i="118"/>
  <c r="J440" i="118" s="1"/>
  <c r="E440" i="118"/>
  <c r="G440" i="118" s="1"/>
  <c r="H439" i="118"/>
  <c r="J439" i="118" s="1"/>
  <c r="E439" i="118"/>
  <c r="G439" i="118" s="1"/>
  <c r="H438" i="118"/>
  <c r="J438" i="118" s="1"/>
  <c r="E438" i="118"/>
  <c r="G438" i="118" s="1"/>
  <c r="H437" i="118"/>
  <c r="J437" i="118" s="1"/>
  <c r="E437" i="118"/>
  <c r="C419" i="118"/>
  <c r="H418" i="118"/>
  <c r="J418" i="118" s="1"/>
  <c r="E418" i="118"/>
  <c r="G418" i="118" s="1"/>
  <c r="H417" i="118"/>
  <c r="J417" i="118" s="1"/>
  <c r="E417" i="118"/>
  <c r="G417" i="118" s="1"/>
  <c r="H416" i="118"/>
  <c r="J416" i="118" s="1"/>
  <c r="E416" i="118"/>
  <c r="G416" i="118" s="1"/>
  <c r="H415" i="118"/>
  <c r="J415" i="118" s="1"/>
  <c r="G415" i="118"/>
  <c r="E415" i="118"/>
  <c r="H414" i="118"/>
  <c r="J414" i="118" s="1"/>
  <c r="E414" i="118"/>
  <c r="G414" i="118" s="1"/>
  <c r="H413" i="118"/>
  <c r="J413" i="118" s="1"/>
  <c r="E413" i="118"/>
  <c r="G413" i="118" s="1"/>
  <c r="H412" i="118"/>
  <c r="J412" i="118" s="1"/>
  <c r="E412" i="118"/>
  <c r="G412" i="118" s="1"/>
  <c r="H411" i="118"/>
  <c r="J411" i="118" s="1"/>
  <c r="E411" i="118"/>
  <c r="G411" i="118" s="1"/>
  <c r="H410" i="118"/>
  <c r="J410" i="118" s="1"/>
  <c r="E410" i="118"/>
  <c r="G410" i="118" s="1"/>
  <c r="H409" i="118"/>
  <c r="J409" i="118" s="1"/>
  <c r="E409" i="118"/>
  <c r="G409" i="118" s="1"/>
  <c r="H408" i="118"/>
  <c r="J408" i="118" s="1"/>
  <c r="G408" i="118"/>
  <c r="E408" i="118"/>
  <c r="H407" i="118"/>
  <c r="J407" i="118" s="1"/>
  <c r="E407" i="118"/>
  <c r="G407" i="118" s="1"/>
  <c r="H406" i="118"/>
  <c r="J406" i="118" s="1"/>
  <c r="G406" i="118"/>
  <c r="E406" i="118"/>
  <c r="J405" i="118"/>
  <c r="H405" i="118"/>
  <c r="E405" i="118"/>
  <c r="G405" i="118" s="1"/>
  <c r="H404" i="118"/>
  <c r="J404" i="118" s="1"/>
  <c r="E404" i="118"/>
  <c r="G404" i="118" s="1"/>
  <c r="H403" i="118"/>
  <c r="J403" i="118" s="1"/>
  <c r="E403" i="118"/>
  <c r="G403" i="118" s="1"/>
  <c r="H402" i="118"/>
  <c r="J402" i="118" s="1"/>
  <c r="E402" i="118"/>
  <c r="G402" i="118" s="1"/>
  <c r="H401" i="118"/>
  <c r="J401" i="118" s="1"/>
  <c r="E401" i="118"/>
  <c r="G401" i="118" s="1"/>
  <c r="C383" i="118"/>
  <c r="J382" i="118"/>
  <c r="H382" i="118"/>
  <c r="E382" i="118"/>
  <c r="G382" i="118" s="1"/>
  <c r="J381" i="118"/>
  <c r="H381" i="118"/>
  <c r="E381" i="118"/>
  <c r="G381" i="118" s="1"/>
  <c r="H380" i="118"/>
  <c r="J380" i="118" s="1"/>
  <c r="E380" i="118"/>
  <c r="G380" i="118" s="1"/>
  <c r="J379" i="118"/>
  <c r="H379" i="118"/>
  <c r="E379" i="118"/>
  <c r="G379" i="118" s="1"/>
  <c r="H378" i="118"/>
  <c r="J378" i="118" s="1"/>
  <c r="E378" i="118"/>
  <c r="G378" i="118" s="1"/>
  <c r="H377" i="118"/>
  <c r="J377" i="118" s="1"/>
  <c r="E377" i="118"/>
  <c r="G377" i="118" s="1"/>
  <c r="H376" i="118"/>
  <c r="J376" i="118" s="1"/>
  <c r="E376" i="118"/>
  <c r="G376" i="118" s="1"/>
  <c r="H375" i="118"/>
  <c r="J375" i="118" s="1"/>
  <c r="G375" i="118"/>
  <c r="E375" i="118"/>
  <c r="H374" i="118"/>
  <c r="J374" i="118" s="1"/>
  <c r="E374" i="118"/>
  <c r="G374" i="118" s="1"/>
  <c r="H373" i="118"/>
  <c r="J373" i="118" s="1"/>
  <c r="E373" i="118"/>
  <c r="G373" i="118" s="1"/>
  <c r="J372" i="118"/>
  <c r="H372" i="118"/>
  <c r="E372" i="118"/>
  <c r="G372" i="118" s="1"/>
  <c r="H371" i="118"/>
  <c r="J371" i="118" s="1"/>
  <c r="E371" i="118"/>
  <c r="G371" i="118" s="1"/>
  <c r="H370" i="118"/>
  <c r="J370" i="118" s="1"/>
  <c r="E370" i="118"/>
  <c r="G370" i="118" s="1"/>
  <c r="J369" i="118"/>
  <c r="H369" i="118"/>
  <c r="E369" i="118"/>
  <c r="G369" i="118" s="1"/>
  <c r="H368" i="118"/>
  <c r="J368" i="118" s="1"/>
  <c r="E368" i="118"/>
  <c r="G368" i="118" s="1"/>
  <c r="H367" i="118"/>
  <c r="J367" i="118" s="1"/>
  <c r="E367" i="118"/>
  <c r="G367" i="118" s="1"/>
  <c r="J366" i="118"/>
  <c r="H366" i="118"/>
  <c r="E366" i="118"/>
  <c r="G366" i="118" s="1"/>
  <c r="H365" i="118"/>
  <c r="J365" i="118" s="1"/>
  <c r="G365" i="118"/>
  <c r="E365" i="118"/>
  <c r="C347" i="118"/>
  <c r="H346" i="118"/>
  <c r="J346" i="118" s="1"/>
  <c r="E346" i="118"/>
  <c r="G346" i="118" s="1"/>
  <c r="H345" i="118"/>
  <c r="J345" i="118" s="1"/>
  <c r="E345" i="118"/>
  <c r="G345" i="118" s="1"/>
  <c r="H344" i="118"/>
  <c r="J344" i="118" s="1"/>
  <c r="E344" i="118"/>
  <c r="G344" i="118" s="1"/>
  <c r="H343" i="118"/>
  <c r="J343" i="118" s="1"/>
  <c r="G343" i="118"/>
  <c r="E343" i="118"/>
  <c r="J342" i="118"/>
  <c r="H342" i="118"/>
  <c r="E342" i="118"/>
  <c r="G342" i="118" s="1"/>
  <c r="H341" i="118"/>
  <c r="J341" i="118" s="1"/>
  <c r="E341" i="118"/>
  <c r="G341" i="118" s="1"/>
  <c r="H340" i="118"/>
  <c r="J340" i="118" s="1"/>
  <c r="E340" i="118"/>
  <c r="G340" i="118" s="1"/>
  <c r="H339" i="118"/>
  <c r="J339" i="118" s="1"/>
  <c r="E339" i="118"/>
  <c r="G339" i="118" s="1"/>
  <c r="J338" i="118"/>
  <c r="H338" i="118"/>
  <c r="E338" i="118"/>
  <c r="G338" i="118" s="1"/>
  <c r="H337" i="118"/>
  <c r="J337" i="118" s="1"/>
  <c r="E337" i="118"/>
  <c r="G337" i="118" s="1"/>
  <c r="J336" i="118"/>
  <c r="H336" i="118"/>
  <c r="E336" i="118"/>
  <c r="G336" i="118" s="1"/>
  <c r="H335" i="118"/>
  <c r="J335" i="118" s="1"/>
  <c r="E335" i="118"/>
  <c r="G335" i="118" s="1"/>
  <c r="H334" i="118"/>
  <c r="J334" i="118" s="1"/>
  <c r="E334" i="118"/>
  <c r="G334" i="118" s="1"/>
  <c r="H333" i="118"/>
  <c r="J333" i="118" s="1"/>
  <c r="E333" i="118"/>
  <c r="G333" i="118" s="1"/>
  <c r="H332" i="118"/>
  <c r="J332" i="118" s="1"/>
  <c r="E332" i="118"/>
  <c r="G332" i="118" s="1"/>
  <c r="H331" i="118"/>
  <c r="J331" i="118" s="1"/>
  <c r="E331" i="118"/>
  <c r="G331" i="118" s="1"/>
  <c r="H330" i="118"/>
  <c r="J330" i="118" s="1"/>
  <c r="G330" i="118"/>
  <c r="E330" i="118"/>
  <c r="H329" i="118"/>
  <c r="J329" i="118" s="1"/>
  <c r="E329" i="118"/>
  <c r="G329" i="118" s="1"/>
  <c r="C311" i="118"/>
  <c r="H310" i="118"/>
  <c r="J310" i="118" s="1"/>
  <c r="E310" i="118"/>
  <c r="G310" i="118" s="1"/>
  <c r="H309" i="118"/>
  <c r="J309" i="118" s="1"/>
  <c r="E309" i="118"/>
  <c r="G309" i="118" s="1"/>
  <c r="H308" i="118"/>
  <c r="J308" i="118" s="1"/>
  <c r="E308" i="118"/>
  <c r="G308" i="118" s="1"/>
  <c r="H307" i="118"/>
  <c r="J307" i="118" s="1"/>
  <c r="E307" i="118"/>
  <c r="G307" i="118" s="1"/>
  <c r="H306" i="118"/>
  <c r="J306" i="118" s="1"/>
  <c r="G306" i="118"/>
  <c r="E306" i="118"/>
  <c r="H305" i="118"/>
  <c r="J305" i="118" s="1"/>
  <c r="E305" i="118"/>
  <c r="G305" i="118" s="1"/>
  <c r="H304" i="118"/>
  <c r="J304" i="118" s="1"/>
  <c r="G304" i="118"/>
  <c r="E304" i="118"/>
  <c r="H303" i="118"/>
  <c r="J303" i="118" s="1"/>
  <c r="E303" i="118"/>
  <c r="G303" i="118" s="1"/>
  <c r="H302" i="118"/>
  <c r="J302" i="118" s="1"/>
  <c r="G302" i="118"/>
  <c r="E302" i="118"/>
  <c r="H301" i="118"/>
  <c r="J301" i="118" s="1"/>
  <c r="E301" i="118"/>
  <c r="G301" i="118" s="1"/>
  <c r="H300" i="118"/>
  <c r="J300" i="118" s="1"/>
  <c r="E300" i="118"/>
  <c r="G300" i="118" s="1"/>
  <c r="H299" i="118"/>
  <c r="J299" i="118" s="1"/>
  <c r="E299" i="118"/>
  <c r="G299" i="118" s="1"/>
  <c r="H298" i="118"/>
  <c r="J298" i="118" s="1"/>
  <c r="E298" i="118"/>
  <c r="G298" i="118" s="1"/>
  <c r="J297" i="118"/>
  <c r="H297" i="118"/>
  <c r="E297" i="118"/>
  <c r="G297" i="118" s="1"/>
  <c r="J296" i="118"/>
  <c r="H296" i="118"/>
  <c r="E296" i="118"/>
  <c r="G296" i="118" s="1"/>
  <c r="H295" i="118"/>
  <c r="J295" i="118" s="1"/>
  <c r="E295" i="118"/>
  <c r="G295" i="118" s="1"/>
  <c r="H294" i="118"/>
  <c r="J294" i="118" s="1"/>
  <c r="G294" i="118"/>
  <c r="E294" i="118"/>
  <c r="H293" i="118"/>
  <c r="J293" i="118" s="1"/>
  <c r="E293" i="118"/>
  <c r="C275" i="118"/>
  <c r="H274" i="118"/>
  <c r="J274" i="118" s="1"/>
  <c r="E274" i="118"/>
  <c r="G274" i="118" s="1"/>
  <c r="H273" i="118"/>
  <c r="J273" i="118" s="1"/>
  <c r="E273" i="118"/>
  <c r="G273" i="118" s="1"/>
  <c r="H272" i="118"/>
  <c r="J272" i="118" s="1"/>
  <c r="E272" i="118"/>
  <c r="G272" i="118" s="1"/>
  <c r="H271" i="118"/>
  <c r="J271" i="118" s="1"/>
  <c r="G271" i="118"/>
  <c r="E271" i="118"/>
  <c r="H270" i="118"/>
  <c r="J270" i="118" s="1"/>
  <c r="E270" i="118"/>
  <c r="G270" i="118" s="1"/>
  <c r="H269" i="118"/>
  <c r="J269" i="118" s="1"/>
  <c r="E269" i="118"/>
  <c r="G269" i="118" s="1"/>
  <c r="H268" i="118"/>
  <c r="J268" i="118" s="1"/>
  <c r="E268" i="118"/>
  <c r="G268" i="118" s="1"/>
  <c r="H267" i="118"/>
  <c r="J267" i="118" s="1"/>
  <c r="E267" i="118"/>
  <c r="G267" i="118" s="1"/>
  <c r="H266" i="118"/>
  <c r="J266" i="118" s="1"/>
  <c r="G266" i="118"/>
  <c r="E266" i="118"/>
  <c r="H265" i="118"/>
  <c r="J265" i="118" s="1"/>
  <c r="E265" i="118"/>
  <c r="G265" i="118" s="1"/>
  <c r="H264" i="118"/>
  <c r="J264" i="118" s="1"/>
  <c r="G264" i="118"/>
  <c r="E264" i="118"/>
  <c r="H263" i="118"/>
  <c r="J263" i="118" s="1"/>
  <c r="E263" i="118"/>
  <c r="G263" i="118" s="1"/>
  <c r="H262" i="118"/>
  <c r="J262" i="118" s="1"/>
  <c r="E262" i="118"/>
  <c r="G262" i="118" s="1"/>
  <c r="H261" i="118"/>
  <c r="J261" i="118" s="1"/>
  <c r="E261" i="118"/>
  <c r="G261" i="118" s="1"/>
  <c r="H260" i="118"/>
  <c r="J260" i="118" s="1"/>
  <c r="E260" i="118"/>
  <c r="G260" i="118" s="1"/>
  <c r="H259" i="118"/>
  <c r="J259" i="118" s="1"/>
  <c r="E259" i="118"/>
  <c r="G259" i="118" s="1"/>
  <c r="H258" i="118"/>
  <c r="J258" i="118" s="1"/>
  <c r="E258" i="118"/>
  <c r="G258" i="118" s="1"/>
  <c r="J257" i="118"/>
  <c r="H257" i="118"/>
  <c r="E257" i="118"/>
  <c r="C237" i="118"/>
  <c r="H236" i="118"/>
  <c r="J236" i="118" s="1"/>
  <c r="E236" i="118"/>
  <c r="G236" i="118" s="1"/>
  <c r="H235" i="118"/>
  <c r="J235" i="118" s="1"/>
  <c r="G235" i="118"/>
  <c r="E235" i="118"/>
  <c r="H234" i="118"/>
  <c r="J234" i="118" s="1"/>
  <c r="E234" i="118"/>
  <c r="G234" i="118" s="1"/>
  <c r="H233" i="118"/>
  <c r="J233" i="118" s="1"/>
  <c r="E233" i="118"/>
  <c r="G233" i="118" s="1"/>
  <c r="H232" i="118"/>
  <c r="J232" i="118" s="1"/>
  <c r="E232" i="118"/>
  <c r="G232" i="118" s="1"/>
  <c r="H231" i="118"/>
  <c r="J231" i="118" s="1"/>
  <c r="E231" i="118"/>
  <c r="G231" i="118" s="1"/>
  <c r="H230" i="118"/>
  <c r="J230" i="118" s="1"/>
  <c r="E230" i="118"/>
  <c r="G230" i="118" s="1"/>
  <c r="H229" i="118"/>
  <c r="J229" i="118" s="1"/>
  <c r="E229" i="118"/>
  <c r="G229" i="118" s="1"/>
  <c r="H228" i="118"/>
  <c r="J228" i="118" s="1"/>
  <c r="E228" i="118"/>
  <c r="G228" i="118" s="1"/>
  <c r="H227" i="118"/>
  <c r="J227" i="118" s="1"/>
  <c r="E227" i="118"/>
  <c r="G227" i="118" s="1"/>
  <c r="H226" i="118"/>
  <c r="J226" i="118" s="1"/>
  <c r="E226" i="118"/>
  <c r="G226" i="118" s="1"/>
  <c r="H225" i="118"/>
  <c r="J225" i="118" s="1"/>
  <c r="G225" i="118"/>
  <c r="E225" i="118"/>
  <c r="H224" i="118"/>
  <c r="J224" i="118" s="1"/>
  <c r="E224" i="118"/>
  <c r="G224" i="118" s="1"/>
  <c r="H223" i="118"/>
  <c r="J223" i="118" s="1"/>
  <c r="E223" i="118"/>
  <c r="G223" i="118" s="1"/>
  <c r="H222" i="118"/>
  <c r="J222" i="118" s="1"/>
  <c r="E222" i="118"/>
  <c r="G222" i="118" s="1"/>
  <c r="H221" i="118"/>
  <c r="J221" i="118" s="1"/>
  <c r="G221" i="118"/>
  <c r="E221" i="118"/>
  <c r="H220" i="118"/>
  <c r="J220" i="118" s="1"/>
  <c r="E220" i="118"/>
  <c r="G220" i="118" s="1"/>
  <c r="J219" i="118"/>
  <c r="H219" i="118"/>
  <c r="E219" i="118"/>
  <c r="G219" i="118" s="1"/>
  <c r="C202" i="118"/>
  <c r="H201" i="118"/>
  <c r="J201" i="118" s="1"/>
  <c r="E201" i="118"/>
  <c r="G201" i="118" s="1"/>
  <c r="H200" i="118"/>
  <c r="J200" i="118" s="1"/>
  <c r="G200" i="118"/>
  <c r="E200" i="118"/>
  <c r="H199" i="118"/>
  <c r="J199" i="118" s="1"/>
  <c r="E199" i="118"/>
  <c r="G199" i="118" s="1"/>
  <c r="H198" i="118"/>
  <c r="J198" i="118" s="1"/>
  <c r="E198" i="118"/>
  <c r="G198" i="118" s="1"/>
  <c r="H197" i="118"/>
  <c r="J197" i="118" s="1"/>
  <c r="E197" i="118"/>
  <c r="G197" i="118" s="1"/>
  <c r="H196" i="118"/>
  <c r="J196" i="118" s="1"/>
  <c r="G196" i="118"/>
  <c r="E196" i="118"/>
  <c r="J195" i="118"/>
  <c r="H195" i="118"/>
  <c r="E195" i="118"/>
  <c r="G195" i="118" s="1"/>
  <c r="H194" i="118"/>
  <c r="J194" i="118" s="1"/>
  <c r="E194" i="118"/>
  <c r="G194" i="118" s="1"/>
  <c r="H193" i="118"/>
  <c r="J193" i="118" s="1"/>
  <c r="E193" i="118"/>
  <c r="G193" i="118" s="1"/>
  <c r="H192" i="118"/>
  <c r="J192" i="118" s="1"/>
  <c r="E192" i="118"/>
  <c r="G192" i="118" s="1"/>
  <c r="J191" i="118"/>
  <c r="H191" i="118"/>
  <c r="E191" i="118"/>
  <c r="G191" i="118" s="1"/>
  <c r="H190" i="118"/>
  <c r="J190" i="118" s="1"/>
  <c r="E190" i="118"/>
  <c r="G190" i="118" s="1"/>
  <c r="H189" i="118"/>
  <c r="J189" i="118" s="1"/>
  <c r="E189" i="118"/>
  <c r="G189" i="118" s="1"/>
  <c r="H188" i="118"/>
  <c r="J188" i="118" s="1"/>
  <c r="G188" i="118"/>
  <c r="E188" i="118"/>
  <c r="J187" i="118"/>
  <c r="H187" i="118"/>
  <c r="E187" i="118"/>
  <c r="G187" i="118" s="1"/>
  <c r="H186" i="118"/>
  <c r="J186" i="118" s="1"/>
  <c r="E186" i="118"/>
  <c r="G186" i="118" s="1"/>
  <c r="H185" i="118"/>
  <c r="J185" i="118" s="1"/>
  <c r="E185" i="118"/>
  <c r="G185" i="118" s="1"/>
  <c r="H184" i="118"/>
  <c r="J184" i="118" s="1"/>
  <c r="G184" i="118"/>
  <c r="E184" i="118"/>
  <c r="C168" i="118"/>
  <c r="H167" i="118"/>
  <c r="J167" i="118" s="1"/>
  <c r="E167" i="118"/>
  <c r="G167" i="118" s="1"/>
  <c r="H166" i="118"/>
  <c r="J166" i="118" s="1"/>
  <c r="E166" i="118"/>
  <c r="G166" i="118" s="1"/>
  <c r="H165" i="118"/>
  <c r="J165" i="118" s="1"/>
  <c r="E165" i="118"/>
  <c r="G165" i="118" s="1"/>
  <c r="H164" i="118"/>
  <c r="J164" i="118" s="1"/>
  <c r="E164" i="118"/>
  <c r="G164" i="118" s="1"/>
  <c r="H163" i="118"/>
  <c r="J163" i="118" s="1"/>
  <c r="E163" i="118"/>
  <c r="G163" i="118" s="1"/>
  <c r="H162" i="118"/>
  <c r="J162" i="118" s="1"/>
  <c r="E162" i="118"/>
  <c r="G162" i="118" s="1"/>
  <c r="H161" i="118"/>
  <c r="J161" i="118" s="1"/>
  <c r="E161" i="118"/>
  <c r="G161" i="118" s="1"/>
  <c r="H160" i="118"/>
  <c r="J160" i="118" s="1"/>
  <c r="E160" i="118"/>
  <c r="G160" i="118" s="1"/>
  <c r="H159" i="118"/>
  <c r="J159" i="118" s="1"/>
  <c r="E159" i="118"/>
  <c r="G159" i="118" s="1"/>
  <c r="H158" i="118"/>
  <c r="J158" i="118" s="1"/>
  <c r="E158" i="118"/>
  <c r="G158" i="118" s="1"/>
  <c r="H157" i="118"/>
  <c r="J157" i="118" s="1"/>
  <c r="E157" i="118"/>
  <c r="G157" i="118" s="1"/>
  <c r="H156" i="118"/>
  <c r="J156" i="118" s="1"/>
  <c r="E156" i="118"/>
  <c r="G156" i="118" s="1"/>
  <c r="H155" i="118"/>
  <c r="J155" i="118" s="1"/>
  <c r="E155" i="118"/>
  <c r="G155" i="118" s="1"/>
  <c r="H154" i="118"/>
  <c r="J154" i="118" s="1"/>
  <c r="E154" i="118"/>
  <c r="G154" i="118" s="1"/>
  <c r="H153" i="118"/>
  <c r="J153" i="118" s="1"/>
  <c r="E153" i="118"/>
  <c r="G153" i="118" s="1"/>
  <c r="H152" i="118"/>
  <c r="J152" i="118" s="1"/>
  <c r="E152" i="118"/>
  <c r="G152" i="118" s="1"/>
  <c r="H151" i="118"/>
  <c r="J151" i="118" s="1"/>
  <c r="G151" i="118"/>
  <c r="E151" i="118"/>
  <c r="H150" i="118"/>
  <c r="J150" i="118" s="1"/>
  <c r="E150" i="118"/>
  <c r="C135" i="118"/>
  <c r="H134" i="118"/>
  <c r="J134" i="118" s="1"/>
  <c r="E134" i="118"/>
  <c r="G134" i="118" s="1"/>
  <c r="H133" i="118"/>
  <c r="J133" i="118" s="1"/>
  <c r="E133" i="118"/>
  <c r="G133" i="118" s="1"/>
  <c r="H132" i="118"/>
  <c r="J132" i="118" s="1"/>
  <c r="E132" i="118"/>
  <c r="G132" i="118" s="1"/>
  <c r="H131" i="118"/>
  <c r="J131" i="118" s="1"/>
  <c r="E131" i="118"/>
  <c r="G131" i="118" s="1"/>
  <c r="H130" i="118"/>
  <c r="J130" i="118" s="1"/>
  <c r="E130" i="118"/>
  <c r="G130" i="118" s="1"/>
  <c r="H129" i="118"/>
  <c r="J129" i="118" s="1"/>
  <c r="E129" i="118"/>
  <c r="G129" i="118" s="1"/>
  <c r="H128" i="118"/>
  <c r="J128" i="118" s="1"/>
  <c r="E128" i="118"/>
  <c r="G128" i="118" s="1"/>
  <c r="H127" i="118"/>
  <c r="J127" i="118" s="1"/>
  <c r="E127" i="118"/>
  <c r="G127" i="118" s="1"/>
  <c r="H126" i="118"/>
  <c r="J126" i="118" s="1"/>
  <c r="E126" i="118"/>
  <c r="G126" i="118" s="1"/>
  <c r="H125" i="118"/>
  <c r="J125" i="118" s="1"/>
  <c r="E125" i="118"/>
  <c r="G125" i="118" s="1"/>
  <c r="H124" i="118"/>
  <c r="J124" i="118" s="1"/>
  <c r="E124" i="118"/>
  <c r="G124" i="118" s="1"/>
  <c r="H123" i="118"/>
  <c r="J123" i="118" s="1"/>
  <c r="E123" i="118"/>
  <c r="G123" i="118" s="1"/>
  <c r="H122" i="118"/>
  <c r="J122" i="118" s="1"/>
  <c r="E122" i="118"/>
  <c r="G122" i="118" s="1"/>
  <c r="H121" i="118"/>
  <c r="J121" i="118" s="1"/>
  <c r="E121" i="118"/>
  <c r="G121" i="118" s="1"/>
  <c r="H120" i="118"/>
  <c r="J120" i="118" s="1"/>
  <c r="E120" i="118"/>
  <c r="G120" i="118" s="1"/>
  <c r="H119" i="118"/>
  <c r="J119" i="118" s="1"/>
  <c r="E119" i="118"/>
  <c r="G119" i="118" s="1"/>
  <c r="H118" i="118"/>
  <c r="J118" i="118" s="1"/>
  <c r="E118" i="118"/>
  <c r="G118" i="118" s="1"/>
  <c r="H117" i="118"/>
  <c r="J117" i="118" s="1"/>
  <c r="E117" i="118"/>
  <c r="C100" i="118"/>
  <c r="H99" i="118"/>
  <c r="J99" i="118" s="1"/>
  <c r="E99" i="118"/>
  <c r="G99" i="118" s="1"/>
  <c r="J98" i="118"/>
  <c r="H98" i="118"/>
  <c r="E98" i="118"/>
  <c r="G98" i="118" s="1"/>
  <c r="H97" i="118"/>
  <c r="J97" i="118" s="1"/>
  <c r="E97" i="118"/>
  <c r="G97" i="118" s="1"/>
  <c r="H96" i="118"/>
  <c r="J96" i="118" s="1"/>
  <c r="E96" i="118"/>
  <c r="G96" i="118" s="1"/>
  <c r="H95" i="118"/>
  <c r="J95" i="118" s="1"/>
  <c r="E95" i="118"/>
  <c r="G95" i="118" s="1"/>
  <c r="H94" i="118"/>
  <c r="J94" i="118" s="1"/>
  <c r="E94" i="118"/>
  <c r="G94" i="118" s="1"/>
  <c r="H93" i="118"/>
  <c r="J93" i="118" s="1"/>
  <c r="E93" i="118"/>
  <c r="G93" i="118" s="1"/>
  <c r="H92" i="118"/>
  <c r="J92" i="118" s="1"/>
  <c r="E92" i="118"/>
  <c r="G92" i="118" s="1"/>
  <c r="H91" i="118"/>
  <c r="J91" i="118" s="1"/>
  <c r="E91" i="118"/>
  <c r="G91" i="118" s="1"/>
  <c r="J90" i="118"/>
  <c r="H90" i="118"/>
  <c r="E90" i="118"/>
  <c r="G90" i="118" s="1"/>
  <c r="H89" i="118"/>
  <c r="J89" i="118" s="1"/>
  <c r="E89" i="118"/>
  <c r="G89" i="118" s="1"/>
  <c r="H88" i="118"/>
  <c r="J88" i="118" s="1"/>
  <c r="E88" i="118"/>
  <c r="G88" i="118" s="1"/>
  <c r="H87" i="118"/>
  <c r="J87" i="118" s="1"/>
  <c r="E87" i="118"/>
  <c r="G87" i="118" s="1"/>
  <c r="H86" i="118"/>
  <c r="J86" i="118" s="1"/>
  <c r="E86" i="118"/>
  <c r="G86" i="118" s="1"/>
  <c r="H85" i="118"/>
  <c r="J85" i="118" s="1"/>
  <c r="E85" i="118"/>
  <c r="G85" i="118" s="1"/>
  <c r="H84" i="118"/>
  <c r="J84" i="118" s="1"/>
  <c r="E84" i="118"/>
  <c r="G84" i="118" s="1"/>
  <c r="H83" i="118"/>
  <c r="J83" i="118" s="1"/>
  <c r="E83" i="118"/>
  <c r="H82" i="118"/>
  <c r="J82" i="118" s="1"/>
  <c r="E82" i="118"/>
  <c r="G82" i="118" s="1"/>
  <c r="C65" i="118"/>
  <c r="J64" i="118"/>
  <c r="H64" i="118"/>
  <c r="E64" i="118"/>
  <c r="G64" i="118" s="1"/>
  <c r="H63" i="118"/>
  <c r="J63" i="118" s="1"/>
  <c r="E63" i="118"/>
  <c r="G63" i="118" s="1"/>
  <c r="H62" i="118"/>
  <c r="J62" i="118" s="1"/>
  <c r="E62" i="118"/>
  <c r="G62" i="118" s="1"/>
  <c r="H61" i="118"/>
  <c r="J61" i="118" s="1"/>
  <c r="G61" i="118"/>
  <c r="E61" i="118"/>
  <c r="J60" i="118"/>
  <c r="H60" i="118"/>
  <c r="E60" i="118"/>
  <c r="G60" i="118" s="1"/>
  <c r="H59" i="118"/>
  <c r="J59" i="118" s="1"/>
  <c r="E59" i="118"/>
  <c r="G59" i="118" s="1"/>
  <c r="H58" i="118"/>
  <c r="J58" i="118" s="1"/>
  <c r="E58" i="118"/>
  <c r="G58" i="118" s="1"/>
  <c r="H57" i="118"/>
  <c r="J57" i="118" s="1"/>
  <c r="G57" i="118"/>
  <c r="E57" i="118"/>
  <c r="H56" i="118"/>
  <c r="J56" i="118" s="1"/>
  <c r="E56" i="118"/>
  <c r="G56" i="118" s="1"/>
  <c r="H55" i="118"/>
  <c r="J55" i="118" s="1"/>
  <c r="E55" i="118"/>
  <c r="G55" i="118" s="1"/>
  <c r="H54" i="118"/>
  <c r="J54" i="118" s="1"/>
  <c r="E54" i="118"/>
  <c r="G54" i="118" s="1"/>
  <c r="H53" i="118"/>
  <c r="J53" i="118" s="1"/>
  <c r="E53" i="118"/>
  <c r="G53" i="118" s="1"/>
  <c r="H52" i="118"/>
  <c r="J52" i="118" s="1"/>
  <c r="E52" i="118"/>
  <c r="G52" i="118" s="1"/>
  <c r="H51" i="118"/>
  <c r="J51" i="118" s="1"/>
  <c r="E51" i="118"/>
  <c r="G51" i="118" s="1"/>
  <c r="H50" i="118"/>
  <c r="J50" i="118" s="1"/>
  <c r="E50" i="118"/>
  <c r="G50" i="118" s="1"/>
  <c r="H49" i="118"/>
  <c r="J49" i="118" s="1"/>
  <c r="G49" i="118"/>
  <c r="E49" i="118"/>
  <c r="H48" i="118"/>
  <c r="J48" i="118" s="1"/>
  <c r="E48" i="118"/>
  <c r="G48" i="118" s="1"/>
  <c r="H47" i="118"/>
  <c r="J47" i="118" s="1"/>
  <c r="E47" i="118"/>
  <c r="G47" i="118" s="1"/>
  <c r="C31" i="118"/>
  <c r="H30" i="118"/>
  <c r="J30" i="118" s="1"/>
  <c r="E30" i="118"/>
  <c r="G30" i="118" s="1"/>
  <c r="H29" i="118"/>
  <c r="J29" i="118" s="1"/>
  <c r="E29" i="118"/>
  <c r="G29" i="118" s="1"/>
  <c r="H28" i="118"/>
  <c r="J28" i="118" s="1"/>
  <c r="G28" i="118"/>
  <c r="E28" i="118"/>
  <c r="H27" i="118"/>
  <c r="J27" i="118" s="1"/>
  <c r="E27" i="118"/>
  <c r="G27" i="118" s="1"/>
  <c r="H26" i="118"/>
  <c r="J26" i="118" s="1"/>
  <c r="E26" i="118"/>
  <c r="G26" i="118" s="1"/>
  <c r="H25" i="118"/>
  <c r="J25" i="118" s="1"/>
  <c r="E25" i="118"/>
  <c r="G25" i="118" s="1"/>
  <c r="H24" i="118"/>
  <c r="J24" i="118" s="1"/>
  <c r="E24" i="118"/>
  <c r="G24" i="118" s="1"/>
  <c r="H23" i="118"/>
  <c r="J23" i="118" s="1"/>
  <c r="E23" i="118"/>
  <c r="G23" i="118" s="1"/>
  <c r="H22" i="118"/>
  <c r="J22" i="118" s="1"/>
  <c r="E22" i="118"/>
  <c r="G22" i="118" s="1"/>
  <c r="H21" i="118"/>
  <c r="J21" i="118" s="1"/>
  <c r="E21" i="118"/>
  <c r="G21" i="118" s="1"/>
  <c r="H20" i="118"/>
  <c r="J20" i="118" s="1"/>
  <c r="E20" i="118"/>
  <c r="G20" i="118" s="1"/>
  <c r="H19" i="118"/>
  <c r="J19" i="118" s="1"/>
  <c r="E19" i="118"/>
  <c r="G19" i="118" s="1"/>
  <c r="H18" i="118"/>
  <c r="J18" i="118" s="1"/>
  <c r="E18" i="118"/>
  <c r="G18" i="118" s="1"/>
  <c r="H17" i="118"/>
  <c r="J17" i="118" s="1"/>
  <c r="E17" i="118"/>
  <c r="G17" i="118" s="1"/>
  <c r="H16" i="118"/>
  <c r="J16" i="118" s="1"/>
  <c r="G16" i="118"/>
  <c r="E16" i="118"/>
  <c r="H15" i="118"/>
  <c r="J15" i="118" s="1"/>
  <c r="E15" i="118"/>
  <c r="G15" i="118" s="1"/>
  <c r="H14" i="118"/>
  <c r="J14" i="118" s="1"/>
  <c r="E14" i="118"/>
  <c r="G14" i="118" s="1"/>
  <c r="H13" i="118"/>
  <c r="J13" i="118" s="1"/>
  <c r="E13" i="118"/>
  <c r="D30" i="99"/>
  <c r="I29" i="99"/>
  <c r="K29" i="99" s="1"/>
  <c r="H29" i="99"/>
  <c r="F29" i="99"/>
  <c r="I28" i="99"/>
  <c r="K28" i="99" s="1"/>
  <c r="F28" i="99"/>
  <c r="H28" i="99" s="1"/>
  <c r="I27" i="99"/>
  <c r="K27" i="99" s="1"/>
  <c r="F27" i="99"/>
  <c r="H27" i="99" s="1"/>
  <c r="I26" i="99"/>
  <c r="K26" i="99" s="1"/>
  <c r="F26" i="99"/>
  <c r="H26" i="99" s="1"/>
  <c r="I25" i="99"/>
  <c r="K25" i="99" s="1"/>
  <c r="F25" i="99"/>
  <c r="H25" i="99" s="1"/>
  <c r="I24" i="99"/>
  <c r="K24" i="99" s="1"/>
  <c r="F24" i="99"/>
  <c r="H24" i="99" s="1"/>
  <c r="I23" i="99"/>
  <c r="K23" i="99" s="1"/>
  <c r="F23" i="99"/>
  <c r="H23" i="99" s="1"/>
  <c r="I22" i="99"/>
  <c r="K22" i="99" s="1"/>
  <c r="F22" i="99"/>
  <c r="H22" i="99" s="1"/>
  <c r="I21" i="99"/>
  <c r="K21" i="99" s="1"/>
  <c r="F21" i="99"/>
  <c r="H21" i="99" s="1"/>
  <c r="I20" i="99"/>
  <c r="K20" i="99" s="1"/>
  <c r="F20" i="99"/>
  <c r="H20" i="99" s="1"/>
  <c r="I19" i="99"/>
  <c r="K19" i="99" s="1"/>
  <c r="F19" i="99"/>
  <c r="H19" i="99" s="1"/>
  <c r="I18" i="99"/>
  <c r="K18" i="99" s="1"/>
  <c r="F18" i="99"/>
  <c r="H18" i="99" s="1"/>
  <c r="I17" i="99"/>
  <c r="K17" i="99" s="1"/>
  <c r="F17" i="99"/>
  <c r="H17" i="99" s="1"/>
  <c r="I16" i="99"/>
  <c r="K16" i="99" s="1"/>
  <c r="F16" i="99"/>
  <c r="H16" i="99" s="1"/>
  <c r="I15" i="99"/>
  <c r="K15" i="99" s="1"/>
  <c r="F15" i="99"/>
  <c r="H15" i="99" s="1"/>
  <c r="I14" i="99"/>
  <c r="K14" i="99" s="1"/>
  <c r="F14" i="99"/>
  <c r="H14" i="99" s="1"/>
  <c r="I13" i="99"/>
  <c r="K13" i="99" s="1"/>
  <c r="F13" i="99"/>
  <c r="H13" i="99" s="1"/>
  <c r="I12" i="99"/>
  <c r="K12" i="99" s="1"/>
  <c r="F12" i="99"/>
  <c r="D1376" i="114"/>
  <c r="I1375" i="114"/>
  <c r="K1375" i="114" s="1"/>
  <c r="F1375" i="114"/>
  <c r="H1375" i="114" s="1"/>
  <c r="I1374" i="114"/>
  <c r="K1374" i="114" s="1"/>
  <c r="F1374" i="114"/>
  <c r="H1374" i="114" s="1"/>
  <c r="I1373" i="114"/>
  <c r="K1373" i="114" s="1"/>
  <c r="F1373" i="114"/>
  <c r="H1373" i="114" s="1"/>
  <c r="I1372" i="114"/>
  <c r="K1372" i="114" s="1"/>
  <c r="F1372" i="114"/>
  <c r="H1372" i="114" s="1"/>
  <c r="I1371" i="114"/>
  <c r="K1371" i="114" s="1"/>
  <c r="F1371" i="114"/>
  <c r="H1371" i="114" s="1"/>
  <c r="I1370" i="114"/>
  <c r="K1370" i="114" s="1"/>
  <c r="F1370" i="114"/>
  <c r="H1370" i="114" s="1"/>
  <c r="I1369" i="114"/>
  <c r="K1369" i="114" s="1"/>
  <c r="F1369" i="114"/>
  <c r="H1369" i="114" s="1"/>
  <c r="I1368" i="114"/>
  <c r="K1368" i="114" s="1"/>
  <c r="F1368" i="114"/>
  <c r="H1368" i="114" s="1"/>
  <c r="I1367" i="114"/>
  <c r="K1367" i="114" s="1"/>
  <c r="F1367" i="114"/>
  <c r="H1367" i="114" s="1"/>
  <c r="I1366" i="114"/>
  <c r="K1366" i="114" s="1"/>
  <c r="F1366" i="114"/>
  <c r="H1366" i="114" s="1"/>
  <c r="I1365" i="114"/>
  <c r="K1365" i="114" s="1"/>
  <c r="F1365" i="114"/>
  <c r="H1365" i="114" s="1"/>
  <c r="I1364" i="114"/>
  <c r="K1364" i="114" s="1"/>
  <c r="F1364" i="114"/>
  <c r="H1364" i="114" s="1"/>
  <c r="I1363" i="114"/>
  <c r="K1363" i="114" s="1"/>
  <c r="F1363" i="114"/>
  <c r="H1363" i="114" s="1"/>
  <c r="I1362" i="114"/>
  <c r="K1362" i="114" s="1"/>
  <c r="F1362" i="114"/>
  <c r="H1362" i="114" s="1"/>
  <c r="I1361" i="114"/>
  <c r="K1361" i="114" s="1"/>
  <c r="F1361" i="114"/>
  <c r="H1361" i="114" s="1"/>
  <c r="I1360" i="114"/>
  <c r="K1360" i="114" s="1"/>
  <c r="F1360" i="114"/>
  <c r="H1360" i="114" s="1"/>
  <c r="I1359" i="114"/>
  <c r="K1359" i="114" s="1"/>
  <c r="F1359" i="114"/>
  <c r="H1359" i="114" s="1"/>
  <c r="I1358" i="114"/>
  <c r="K1358" i="114" s="1"/>
  <c r="F1358" i="114"/>
  <c r="H1358" i="114" s="1"/>
  <c r="D1339" i="114"/>
  <c r="I1338" i="114"/>
  <c r="K1338" i="114" s="1"/>
  <c r="F1338" i="114"/>
  <c r="H1338" i="114" s="1"/>
  <c r="I1337" i="114"/>
  <c r="K1337" i="114" s="1"/>
  <c r="F1337" i="114"/>
  <c r="H1337" i="114" s="1"/>
  <c r="I1336" i="114"/>
  <c r="K1336" i="114" s="1"/>
  <c r="F1336" i="114"/>
  <c r="H1336" i="114" s="1"/>
  <c r="I1335" i="114"/>
  <c r="K1335" i="114" s="1"/>
  <c r="F1335" i="114"/>
  <c r="H1335" i="114" s="1"/>
  <c r="I1334" i="114"/>
  <c r="K1334" i="114" s="1"/>
  <c r="F1334" i="114"/>
  <c r="H1334" i="114" s="1"/>
  <c r="I1333" i="114"/>
  <c r="K1333" i="114" s="1"/>
  <c r="F1333" i="114"/>
  <c r="I1332" i="114"/>
  <c r="K1332" i="114" s="1"/>
  <c r="F1332" i="114"/>
  <c r="H1332" i="114" s="1"/>
  <c r="I1331" i="114"/>
  <c r="K1331" i="114" s="1"/>
  <c r="H1331" i="114"/>
  <c r="F1331" i="114"/>
  <c r="I1330" i="114"/>
  <c r="K1330" i="114" s="1"/>
  <c r="F1330" i="114"/>
  <c r="H1330" i="114" s="1"/>
  <c r="I1329" i="114"/>
  <c r="K1329" i="114" s="1"/>
  <c r="H1329" i="114"/>
  <c r="F1329" i="114"/>
  <c r="K1328" i="114"/>
  <c r="I1328" i="114"/>
  <c r="F1328" i="114"/>
  <c r="H1328" i="114" s="1"/>
  <c r="I1327" i="114"/>
  <c r="K1327" i="114" s="1"/>
  <c r="F1327" i="114"/>
  <c r="H1327" i="114" s="1"/>
  <c r="K1326" i="114"/>
  <c r="I1326" i="114"/>
  <c r="F1326" i="114"/>
  <c r="H1326" i="114" s="1"/>
  <c r="I1325" i="114"/>
  <c r="K1325" i="114" s="1"/>
  <c r="H1325" i="114"/>
  <c r="F1325" i="114"/>
  <c r="I1324" i="114"/>
  <c r="K1324" i="114" s="1"/>
  <c r="F1324" i="114"/>
  <c r="H1324" i="114" s="1"/>
  <c r="I1323" i="114"/>
  <c r="K1323" i="114" s="1"/>
  <c r="H1323" i="114"/>
  <c r="F1323" i="114"/>
  <c r="K1322" i="114"/>
  <c r="I1322" i="114"/>
  <c r="F1322" i="114"/>
  <c r="H1322" i="114" s="1"/>
  <c r="I1321" i="114"/>
  <c r="K1321" i="114" s="1"/>
  <c r="H1321" i="114"/>
  <c r="F1321" i="114"/>
  <c r="D1306" i="114"/>
  <c r="I1305" i="114"/>
  <c r="K1305" i="114" s="1"/>
  <c r="F1305" i="114"/>
  <c r="H1305" i="114" s="1"/>
  <c r="I1304" i="114"/>
  <c r="K1304" i="114" s="1"/>
  <c r="F1304" i="114"/>
  <c r="H1304" i="114" s="1"/>
  <c r="I1303" i="114"/>
  <c r="K1303" i="114" s="1"/>
  <c r="F1303" i="114"/>
  <c r="H1303" i="114" s="1"/>
  <c r="I1302" i="114"/>
  <c r="K1302" i="114" s="1"/>
  <c r="F1302" i="114"/>
  <c r="H1302" i="114" s="1"/>
  <c r="I1301" i="114"/>
  <c r="K1301" i="114" s="1"/>
  <c r="F1301" i="114"/>
  <c r="H1301" i="114" s="1"/>
  <c r="I1300" i="114"/>
  <c r="K1300" i="114" s="1"/>
  <c r="F1300" i="114"/>
  <c r="H1300" i="114" s="1"/>
  <c r="I1299" i="114"/>
  <c r="K1299" i="114" s="1"/>
  <c r="F1299" i="114"/>
  <c r="H1299" i="114" s="1"/>
  <c r="I1298" i="114"/>
  <c r="K1298" i="114" s="1"/>
  <c r="F1298" i="114"/>
  <c r="H1298" i="114" s="1"/>
  <c r="I1297" i="114"/>
  <c r="K1297" i="114" s="1"/>
  <c r="F1297" i="114"/>
  <c r="H1297" i="114" s="1"/>
  <c r="I1296" i="114"/>
  <c r="K1296" i="114" s="1"/>
  <c r="F1296" i="114"/>
  <c r="H1296" i="114" s="1"/>
  <c r="I1295" i="114"/>
  <c r="K1295" i="114" s="1"/>
  <c r="F1295" i="114"/>
  <c r="H1295" i="114" s="1"/>
  <c r="I1294" i="114"/>
  <c r="K1294" i="114" s="1"/>
  <c r="F1294" i="114"/>
  <c r="H1294" i="114" s="1"/>
  <c r="I1293" i="114"/>
  <c r="K1293" i="114" s="1"/>
  <c r="F1293" i="114"/>
  <c r="H1293" i="114" s="1"/>
  <c r="I1292" i="114"/>
  <c r="K1292" i="114" s="1"/>
  <c r="F1292" i="114"/>
  <c r="H1292" i="114" s="1"/>
  <c r="I1291" i="114"/>
  <c r="K1291" i="114" s="1"/>
  <c r="F1291" i="114"/>
  <c r="H1291" i="114" s="1"/>
  <c r="I1290" i="114"/>
  <c r="K1290" i="114" s="1"/>
  <c r="F1290" i="114"/>
  <c r="H1290" i="114" s="1"/>
  <c r="I1289" i="114"/>
  <c r="K1289" i="114" s="1"/>
  <c r="F1289" i="114"/>
  <c r="H1289" i="114" s="1"/>
  <c r="I1288" i="114"/>
  <c r="K1288" i="114" s="1"/>
  <c r="F1288" i="114"/>
  <c r="D1270" i="114"/>
  <c r="I1269" i="114"/>
  <c r="K1269" i="114" s="1"/>
  <c r="F1269" i="114"/>
  <c r="H1269" i="114" s="1"/>
  <c r="I1268" i="114"/>
  <c r="K1268" i="114" s="1"/>
  <c r="F1268" i="114"/>
  <c r="H1268" i="114" s="1"/>
  <c r="I1267" i="114"/>
  <c r="K1267" i="114" s="1"/>
  <c r="F1267" i="114"/>
  <c r="H1267" i="114" s="1"/>
  <c r="I1266" i="114"/>
  <c r="K1266" i="114" s="1"/>
  <c r="F1266" i="114"/>
  <c r="H1266" i="114" s="1"/>
  <c r="I1265" i="114"/>
  <c r="K1265" i="114" s="1"/>
  <c r="F1265" i="114"/>
  <c r="H1265" i="114" s="1"/>
  <c r="I1264" i="114"/>
  <c r="K1264" i="114" s="1"/>
  <c r="F1264" i="114"/>
  <c r="H1264" i="114" s="1"/>
  <c r="I1263" i="114"/>
  <c r="K1263" i="114" s="1"/>
  <c r="F1263" i="114"/>
  <c r="H1263" i="114" s="1"/>
  <c r="I1262" i="114"/>
  <c r="K1262" i="114" s="1"/>
  <c r="F1262" i="114"/>
  <c r="H1262" i="114" s="1"/>
  <c r="I1261" i="114"/>
  <c r="K1261" i="114" s="1"/>
  <c r="F1261" i="114"/>
  <c r="H1261" i="114" s="1"/>
  <c r="I1260" i="114"/>
  <c r="K1260" i="114" s="1"/>
  <c r="F1260" i="114"/>
  <c r="H1260" i="114" s="1"/>
  <c r="I1259" i="114"/>
  <c r="K1259" i="114" s="1"/>
  <c r="F1259" i="114"/>
  <c r="H1259" i="114" s="1"/>
  <c r="I1258" i="114"/>
  <c r="K1258" i="114" s="1"/>
  <c r="F1258" i="114"/>
  <c r="H1258" i="114" s="1"/>
  <c r="I1257" i="114"/>
  <c r="K1257" i="114" s="1"/>
  <c r="F1257" i="114"/>
  <c r="H1257" i="114" s="1"/>
  <c r="I1256" i="114"/>
  <c r="K1256" i="114" s="1"/>
  <c r="F1256" i="114"/>
  <c r="H1256" i="114" s="1"/>
  <c r="I1255" i="114"/>
  <c r="K1255" i="114" s="1"/>
  <c r="F1255" i="114"/>
  <c r="H1255" i="114" s="1"/>
  <c r="I1254" i="114"/>
  <c r="K1254" i="114" s="1"/>
  <c r="F1254" i="114"/>
  <c r="H1254" i="114" s="1"/>
  <c r="I1253" i="114"/>
  <c r="K1253" i="114" s="1"/>
  <c r="F1253" i="114"/>
  <c r="H1253" i="114" s="1"/>
  <c r="I1252" i="114"/>
  <c r="K1252" i="114" s="1"/>
  <c r="F1252" i="114"/>
  <c r="D1235" i="114"/>
  <c r="I1234" i="114"/>
  <c r="K1234" i="114" s="1"/>
  <c r="F1234" i="114"/>
  <c r="H1234" i="114" s="1"/>
  <c r="K1233" i="114"/>
  <c r="I1233" i="114"/>
  <c r="F1233" i="114"/>
  <c r="H1233" i="114" s="1"/>
  <c r="I1232" i="114"/>
  <c r="K1232" i="114" s="1"/>
  <c r="F1232" i="114"/>
  <c r="H1232" i="114" s="1"/>
  <c r="I1231" i="114"/>
  <c r="K1231" i="114" s="1"/>
  <c r="F1231" i="114"/>
  <c r="H1231" i="114" s="1"/>
  <c r="I1230" i="114"/>
  <c r="K1230" i="114" s="1"/>
  <c r="F1230" i="114"/>
  <c r="H1230" i="114" s="1"/>
  <c r="K1229" i="114"/>
  <c r="I1229" i="114"/>
  <c r="F1229" i="114"/>
  <c r="H1229" i="114" s="1"/>
  <c r="I1228" i="114"/>
  <c r="K1228" i="114" s="1"/>
  <c r="F1228" i="114"/>
  <c r="H1228" i="114" s="1"/>
  <c r="I1227" i="114"/>
  <c r="K1227" i="114" s="1"/>
  <c r="F1227" i="114"/>
  <c r="H1227" i="114" s="1"/>
  <c r="I1226" i="114"/>
  <c r="K1226" i="114" s="1"/>
  <c r="F1226" i="114"/>
  <c r="H1226" i="114" s="1"/>
  <c r="I1225" i="114"/>
  <c r="K1225" i="114" s="1"/>
  <c r="H1225" i="114"/>
  <c r="F1225" i="114"/>
  <c r="I1224" i="114"/>
  <c r="K1224" i="114" s="1"/>
  <c r="F1224" i="114"/>
  <c r="H1224" i="114" s="1"/>
  <c r="I1223" i="114"/>
  <c r="K1223" i="114" s="1"/>
  <c r="F1223" i="114"/>
  <c r="H1223" i="114" s="1"/>
  <c r="I1222" i="114"/>
  <c r="K1222" i="114" s="1"/>
  <c r="F1222" i="114"/>
  <c r="H1222" i="114" s="1"/>
  <c r="I1221" i="114"/>
  <c r="K1221" i="114" s="1"/>
  <c r="H1221" i="114"/>
  <c r="F1221" i="114"/>
  <c r="I1220" i="114"/>
  <c r="K1220" i="114" s="1"/>
  <c r="F1220" i="114"/>
  <c r="H1220" i="114" s="1"/>
  <c r="I1219" i="114"/>
  <c r="K1219" i="114" s="1"/>
  <c r="H1219" i="114"/>
  <c r="F1219" i="114"/>
  <c r="I1218" i="114"/>
  <c r="K1218" i="114" s="1"/>
  <c r="F1218" i="114"/>
  <c r="H1218" i="114" s="1"/>
  <c r="I1217" i="114"/>
  <c r="K1217" i="114" s="1"/>
  <c r="F1217" i="114"/>
  <c r="H1217" i="114" s="1"/>
  <c r="D1199" i="114"/>
  <c r="I1198" i="114"/>
  <c r="K1198" i="114" s="1"/>
  <c r="F1198" i="114"/>
  <c r="H1198" i="114" s="1"/>
  <c r="I1197" i="114"/>
  <c r="K1197" i="114" s="1"/>
  <c r="F1197" i="114"/>
  <c r="H1197" i="114" s="1"/>
  <c r="I1196" i="114"/>
  <c r="K1196" i="114" s="1"/>
  <c r="F1196" i="114"/>
  <c r="H1196" i="114" s="1"/>
  <c r="I1195" i="114"/>
  <c r="K1195" i="114" s="1"/>
  <c r="H1195" i="114"/>
  <c r="F1195" i="114"/>
  <c r="I1194" i="114"/>
  <c r="K1194" i="114" s="1"/>
  <c r="F1194" i="114"/>
  <c r="H1194" i="114" s="1"/>
  <c r="I1193" i="114"/>
  <c r="K1193" i="114" s="1"/>
  <c r="F1193" i="114"/>
  <c r="H1193" i="114" s="1"/>
  <c r="I1192" i="114"/>
  <c r="K1192" i="114" s="1"/>
  <c r="F1192" i="114"/>
  <c r="H1192" i="114" s="1"/>
  <c r="I1191" i="114"/>
  <c r="K1191" i="114" s="1"/>
  <c r="F1191" i="114"/>
  <c r="H1191" i="114" s="1"/>
  <c r="I1190" i="114"/>
  <c r="K1190" i="114" s="1"/>
  <c r="F1190" i="114"/>
  <c r="H1190" i="114" s="1"/>
  <c r="I1189" i="114"/>
  <c r="K1189" i="114" s="1"/>
  <c r="F1189" i="114"/>
  <c r="H1189" i="114" s="1"/>
  <c r="I1188" i="114"/>
  <c r="K1188" i="114" s="1"/>
  <c r="F1188" i="114"/>
  <c r="H1188" i="114" s="1"/>
  <c r="I1187" i="114"/>
  <c r="K1187" i="114" s="1"/>
  <c r="F1187" i="114"/>
  <c r="H1187" i="114" s="1"/>
  <c r="I1186" i="114"/>
  <c r="K1186" i="114" s="1"/>
  <c r="F1186" i="114"/>
  <c r="H1186" i="114" s="1"/>
  <c r="I1185" i="114"/>
  <c r="K1185" i="114" s="1"/>
  <c r="F1185" i="114"/>
  <c r="H1185" i="114" s="1"/>
  <c r="I1184" i="114"/>
  <c r="K1184" i="114" s="1"/>
  <c r="F1184" i="114"/>
  <c r="H1184" i="114" s="1"/>
  <c r="I1183" i="114"/>
  <c r="K1183" i="114" s="1"/>
  <c r="H1183" i="114"/>
  <c r="F1183" i="114"/>
  <c r="I1182" i="114"/>
  <c r="K1182" i="114" s="1"/>
  <c r="F1182" i="114"/>
  <c r="H1182" i="114" s="1"/>
  <c r="I1181" i="114"/>
  <c r="K1181" i="114" s="1"/>
  <c r="F1181" i="114"/>
  <c r="F1199" i="114" s="1"/>
  <c r="D1164" i="114"/>
  <c r="I1163" i="114"/>
  <c r="K1163" i="114" s="1"/>
  <c r="F1163" i="114"/>
  <c r="H1163" i="114" s="1"/>
  <c r="I1162" i="114"/>
  <c r="K1162" i="114" s="1"/>
  <c r="F1162" i="114"/>
  <c r="H1162" i="114" s="1"/>
  <c r="K1161" i="114"/>
  <c r="I1161" i="114"/>
  <c r="F1161" i="114"/>
  <c r="H1161" i="114" s="1"/>
  <c r="I1160" i="114"/>
  <c r="K1160" i="114" s="1"/>
  <c r="F1160" i="114"/>
  <c r="H1160" i="114" s="1"/>
  <c r="I1159" i="114"/>
  <c r="K1159" i="114" s="1"/>
  <c r="H1159" i="114"/>
  <c r="F1159" i="114"/>
  <c r="I1158" i="114"/>
  <c r="K1158" i="114" s="1"/>
  <c r="F1158" i="114"/>
  <c r="H1158" i="114" s="1"/>
  <c r="I1157" i="114"/>
  <c r="K1157" i="114" s="1"/>
  <c r="F1157" i="114"/>
  <c r="H1157" i="114" s="1"/>
  <c r="I1156" i="114"/>
  <c r="K1156" i="114" s="1"/>
  <c r="F1156" i="114"/>
  <c r="H1156" i="114" s="1"/>
  <c r="I1155" i="114"/>
  <c r="K1155" i="114" s="1"/>
  <c r="F1155" i="114"/>
  <c r="H1155" i="114" s="1"/>
  <c r="I1154" i="114"/>
  <c r="K1154" i="114" s="1"/>
  <c r="F1154" i="114"/>
  <c r="H1154" i="114" s="1"/>
  <c r="K1153" i="114"/>
  <c r="I1153" i="114"/>
  <c r="F1153" i="114"/>
  <c r="H1153" i="114" s="1"/>
  <c r="I1152" i="114"/>
  <c r="K1152" i="114" s="1"/>
  <c r="F1152" i="114"/>
  <c r="H1152" i="114" s="1"/>
  <c r="I1151" i="114"/>
  <c r="K1151" i="114" s="1"/>
  <c r="H1151" i="114"/>
  <c r="F1151" i="114"/>
  <c r="I1150" i="114"/>
  <c r="K1150" i="114" s="1"/>
  <c r="F1150" i="114"/>
  <c r="H1150" i="114" s="1"/>
  <c r="I1149" i="114"/>
  <c r="K1149" i="114" s="1"/>
  <c r="F1149" i="114"/>
  <c r="H1149" i="114" s="1"/>
  <c r="I1148" i="114"/>
  <c r="K1148" i="114" s="1"/>
  <c r="F1148" i="114"/>
  <c r="H1148" i="114" s="1"/>
  <c r="I1147" i="114"/>
  <c r="K1147" i="114" s="1"/>
  <c r="F1147" i="114"/>
  <c r="H1147" i="114" s="1"/>
  <c r="I1146" i="114"/>
  <c r="K1146" i="114" s="1"/>
  <c r="F1146" i="114"/>
  <c r="D1130" i="114"/>
  <c r="I1129" i="114"/>
  <c r="K1129" i="114" s="1"/>
  <c r="F1129" i="114"/>
  <c r="H1129" i="114" s="1"/>
  <c r="I1128" i="114"/>
  <c r="K1128" i="114" s="1"/>
  <c r="F1128" i="114"/>
  <c r="H1128" i="114" s="1"/>
  <c r="I1127" i="114"/>
  <c r="K1127" i="114" s="1"/>
  <c r="H1127" i="114"/>
  <c r="F1127" i="114"/>
  <c r="I1126" i="114"/>
  <c r="K1126" i="114" s="1"/>
  <c r="F1126" i="114"/>
  <c r="H1126" i="114" s="1"/>
  <c r="I1125" i="114"/>
  <c r="K1125" i="114" s="1"/>
  <c r="F1125" i="114"/>
  <c r="H1125" i="114" s="1"/>
  <c r="I1124" i="114"/>
  <c r="K1124" i="114" s="1"/>
  <c r="F1124" i="114"/>
  <c r="H1124" i="114" s="1"/>
  <c r="I1123" i="114"/>
  <c r="K1123" i="114" s="1"/>
  <c r="H1123" i="114"/>
  <c r="F1123" i="114"/>
  <c r="I1122" i="114"/>
  <c r="K1122" i="114" s="1"/>
  <c r="F1122" i="114"/>
  <c r="H1122" i="114" s="1"/>
  <c r="I1121" i="114"/>
  <c r="K1121" i="114" s="1"/>
  <c r="H1121" i="114"/>
  <c r="F1121" i="114"/>
  <c r="I1120" i="114"/>
  <c r="K1120" i="114" s="1"/>
  <c r="F1120" i="114"/>
  <c r="H1120" i="114" s="1"/>
  <c r="I1119" i="114"/>
  <c r="K1119" i="114" s="1"/>
  <c r="F1119" i="114"/>
  <c r="H1119" i="114" s="1"/>
  <c r="I1118" i="114"/>
  <c r="K1118" i="114" s="1"/>
  <c r="F1118" i="114"/>
  <c r="H1118" i="114" s="1"/>
  <c r="I1117" i="114"/>
  <c r="K1117" i="114" s="1"/>
  <c r="H1117" i="114"/>
  <c r="F1117" i="114"/>
  <c r="I1116" i="114"/>
  <c r="K1116" i="114" s="1"/>
  <c r="F1116" i="114"/>
  <c r="H1116" i="114" s="1"/>
  <c r="I1115" i="114"/>
  <c r="K1115" i="114" s="1"/>
  <c r="F1115" i="114"/>
  <c r="H1115" i="114" s="1"/>
  <c r="I1114" i="114"/>
  <c r="K1114" i="114" s="1"/>
  <c r="F1114" i="114"/>
  <c r="H1114" i="114" s="1"/>
  <c r="I1113" i="114"/>
  <c r="K1113" i="114" s="1"/>
  <c r="F1113" i="114"/>
  <c r="H1113" i="114" s="1"/>
  <c r="K1112" i="114"/>
  <c r="I1112" i="114"/>
  <c r="F1112" i="114"/>
  <c r="D1095" i="114"/>
  <c r="I1094" i="114"/>
  <c r="K1094" i="114" s="1"/>
  <c r="F1094" i="114"/>
  <c r="H1094" i="114" s="1"/>
  <c r="I1093" i="114"/>
  <c r="K1093" i="114" s="1"/>
  <c r="H1093" i="114"/>
  <c r="F1093" i="114"/>
  <c r="I1092" i="114"/>
  <c r="K1092" i="114" s="1"/>
  <c r="F1092" i="114"/>
  <c r="H1092" i="114" s="1"/>
  <c r="K1091" i="114"/>
  <c r="I1091" i="114"/>
  <c r="F1091" i="114"/>
  <c r="H1091" i="114" s="1"/>
  <c r="I1090" i="114"/>
  <c r="K1090" i="114" s="1"/>
  <c r="F1090" i="114"/>
  <c r="H1090" i="114" s="1"/>
  <c r="I1089" i="114"/>
  <c r="K1089" i="114" s="1"/>
  <c r="F1089" i="114"/>
  <c r="H1089" i="114" s="1"/>
  <c r="I1088" i="114"/>
  <c r="K1088" i="114" s="1"/>
  <c r="F1088" i="114"/>
  <c r="H1088" i="114" s="1"/>
  <c r="I1087" i="114"/>
  <c r="K1087" i="114" s="1"/>
  <c r="H1087" i="114"/>
  <c r="F1087" i="114"/>
  <c r="I1086" i="114"/>
  <c r="K1086" i="114" s="1"/>
  <c r="F1086" i="114"/>
  <c r="H1086" i="114" s="1"/>
  <c r="I1085" i="114"/>
  <c r="K1085" i="114" s="1"/>
  <c r="F1085" i="114"/>
  <c r="H1085" i="114" s="1"/>
  <c r="I1084" i="114"/>
  <c r="K1084" i="114" s="1"/>
  <c r="F1084" i="114"/>
  <c r="H1084" i="114" s="1"/>
  <c r="I1083" i="114"/>
  <c r="K1083" i="114" s="1"/>
  <c r="H1083" i="114"/>
  <c r="F1083" i="114"/>
  <c r="I1082" i="114"/>
  <c r="K1082" i="114" s="1"/>
  <c r="F1082" i="114"/>
  <c r="H1082" i="114" s="1"/>
  <c r="I1081" i="114"/>
  <c r="K1081" i="114" s="1"/>
  <c r="H1081" i="114"/>
  <c r="F1081" i="114"/>
  <c r="I1080" i="114"/>
  <c r="K1080" i="114" s="1"/>
  <c r="F1080" i="114"/>
  <c r="H1080" i="114" s="1"/>
  <c r="I1079" i="114"/>
  <c r="K1079" i="114" s="1"/>
  <c r="F1079" i="114"/>
  <c r="H1079" i="114" s="1"/>
  <c r="I1078" i="114"/>
  <c r="K1078" i="114" s="1"/>
  <c r="F1078" i="114"/>
  <c r="H1078" i="114" s="1"/>
  <c r="I1077" i="114"/>
  <c r="K1077" i="114" s="1"/>
  <c r="H1077" i="114"/>
  <c r="F1077" i="114"/>
  <c r="D1061" i="114"/>
  <c r="I1060" i="114"/>
  <c r="K1060" i="114" s="1"/>
  <c r="F1060" i="114"/>
  <c r="H1060" i="114" s="1"/>
  <c r="I1059" i="114"/>
  <c r="K1059" i="114" s="1"/>
  <c r="F1059" i="114"/>
  <c r="H1059" i="114" s="1"/>
  <c r="I1058" i="114"/>
  <c r="K1058" i="114" s="1"/>
  <c r="F1058" i="114"/>
  <c r="H1058" i="114" s="1"/>
  <c r="I1057" i="114"/>
  <c r="K1057" i="114" s="1"/>
  <c r="F1057" i="114"/>
  <c r="H1057" i="114" s="1"/>
  <c r="I1056" i="114"/>
  <c r="K1056" i="114" s="1"/>
  <c r="F1056" i="114"/>
  <c r="H1056" i="114" s="1"/>
  <c r="I1055" i="114"/>
  <c r="K1055" i="114" s="1"/>
  <c r="H1055" i="114"/>
  <c r="F1055" i="114"/>
  <c r="I1054" i="114"/>
  <c r="K1054" i="114" s="1"/>
  <c r="F1054" i="114"/>
  <c r="H1054" i="114" s="1"/>
  <c r="I1053" i="114"/>
  <c r="K1053" i="114" s="1"/>
  <c r="F1053" i="114"/>
  <c r="H1053" i="114" s="1"/>
  <c r="I1052" i="114"/>
  <c r="K1052" i="114" s="1"/>
  <c r="F1052" i="114"/>
  <c r="H1052" i="114" s="1"/>
  <c r="I1051" i="114"/>
  <c r="K1051" i="114" s="1"/>
  <c r="H1051" i="114"/>
  <c r="F1051" i="114"/>
  <c r="I1050" i="114"/>
  <c r="K1050" i="114" s="1"/>
  <c r="F1050" i="114"/>
  <c r="H1050" i="114" s="1"/>
  <c r="I1049" i="114"/>
  <c r="K1049" i="114" s="1"/>
  <c r="F1049" i="114"/>
  <c r="H1049" i="114" s="1"/>
  <c r="I1048" i="114"/>
  <c r="K1048" i="114" s="1"/>
  <c r="F1048" i="114"/>
  <c r="H1048" i="114" s="1"/>
  <c r="I1047" i="114"/>
  <c r="K1047" i="114" s="1"/>
  <c r="H1047" i="114"/>
  <c r="F1047" i="114"/>
  <c r="I1046" i="114"/>
  <c r="K1046" i="114" s="1"/>
  <c r="F1046" i="114"/>
  <c r="H1046" i="114" s="1"/>
  <c r="I1045" i="114"/>
  <c r="K1045" i="114" s="1"/>
  <c r="H1045" i="114"/>
  <c r="F1045" i="114"/>
  <c r="I1044" i="114"/>
  <c r="K1044" i="114" s="1"/>
  <c r="F1044" i="114"/>
  <c r="I1043" i="114"/>
  <c r="K1043" i="114" s="1"/>
  <c r="F1043" i="114"/>
  <c r="H1043" i="114" s="1"/>
  <c r="D1026" i="114"/>
  <c r="I1025" i="114"/>
  <c r="K1025" i="114" s="1"/>
  <c r="F1025" i="114"/>
  <c r="H1025" i="114" s="1"/>
  <c r="I1024" i="114"/>
  <c r="K1024" i="114" s="1"/>
  <c r="F1024" i="114"/>
  <c r="H1024" i="114" s="1"/>
  <c r="I1023" i="114"/>
  <c r="K1023" i="114" s="1"/>
  <c r="F1023" i="114"/>
  <c r="H1023" i="114" s="1"/>
  <c r="I1022" i="114"/>
  <c r="K1022" i="114" s="1"/>
  <c r="F1022" i="114"/>
  <c r="H1022" i="114" s="1"/>
  <c r="I1021" i="114"/>
  <c r="K1021" i="114" s="1"/>
  <c r="F1021" i="114"/>
  <c r="H1021" i="114" s="1"/>
  <c r="I1020" i="114"/>
  <c r="K1020" i="114" s="1"/>
  <c r="F1020" i="114"/>
  <c r="H1020" i="114" s="1"/>
  <c r="I1019" i="114"/>
  <c r="K1019" i="114" s="1"/>
  <c r="F1019" i="114"/>
  <c r="H1019" i="114" s="1"/>
  <c r="I1018" i="114"/>
  <c r="K1018" i="114" s="1"/>
  <c r="F1018" i="114"/>
  <c r="H1018" i="114" s="1"/>
  <c r="I1017" i="114"/>
  <c r="K1017" i="114" s="1"/>
  <c r="F1017" i="114"/>
  <c r="H1017" i="114" s="1"/>
  <c r="I1016" i="114"/>
  <c r="K1016" i="114" s="1"/>
  <c r="F1016" i="114"/>
  <c r="H1016" i="114" s="1"/>
  <c r="I1015" i="114"/>
  <c r="K1015" i="114" s="1"/>
  <c r="F1015" i="114"/>
  <c r="H1015" i="114" s="1"/>
  <c r="I1014" i="114"/>
  <c r="K1014" i="114" s="1"/>
  <c r="F1014" i="114"/>
  <c r="H1014" i="114" s="1"/>
  <c r="I1013" i="114"/>
  <c r="K1013" i="114" s="1"/>
  <c r="F1013" i="114"/>
  <c r="H1013" i="114" s="1"/>
  <c r="I1012" i="114"/>
  <c r="K1012" i="114" s="1"/>
  <c r="F1012" i="114"/>
  <c r="H1012" i="114" s="1"/>
  <c r="I1011" i="114"/>
  <c r="K1011" i="114" s="1"/>
  <c r="F1011" i="114"/>
  <c r="H1011" i="114" s="1"/>
  <c r="I1010" i="114"/>
  <c r="K1010" i="114" s="1"/>
  <c r="F1010" i="114"/>
  <c r="H1010" i="114" s="1"/>
  <c r="I1009" i="114"/>
  <c r="K1009" i="114" s="1"/>
  <c r="F1009" i="114"/>
  <c r="H1009" i="114" s="1"/>
  <c r="I1008" i="114"/>
  <c r="K1008" i="114" s="1"/>
  <c r="F1008" i="114"/>
  <c r="D992" i="114"/>
  <c r="I991" i="114"/>
  <c r="K991" i="114" s="1"/>
  <c r="F991" i="114"/>
  <c r="H991" i="114" s="1"/>
  <c r="I990" i="114"/>
  <c r="K990" i="114" s="1"/>
  <c r="F990" i="114"/>
  <c r="H990" i="114" s="1"/>
  <c r="I989" i="114"/>
  <c r="K989" i="114" s="1"/>
  <c r="F989" i="114"/>
  <c r="H989" i="114" s="1"/>
  <c r="I988" i="114"/>
  <c r="K988" i="114" s="1"/>
  <c r="F988" i="114"/>
  <c r="H988" i="114" s="1"/>
  <c r="I987" i="114"/>
  <c r="K987" i="114" s="1"/>
  <c r="F987" i="114"/>
  <c r="H987" i="114" s="1"/>
  <c r="I986" i="114"/>
  <c r="K986" i="114" s="1"/>
  <c r="F986" i="114"/>
  <c r="H986" i="114" s="1"/>
  <c r="I985" i="114"/>
  <c r="K985" i="114" s="1"/>
  <c r="F985" i="114"/>
  <c r="H985" i="114" s="1"/>
  <c r="I984" i="114"/>
  <c r="K984" i="114" s="1"/>
  <c r="F984" i="114"/>
  <c r="H984" i="114" s="1"/>
  <c r="I983" i="114"/>
  <c r="K983" i="114" s="1"/>
  <c r="F983" i="114"/>
  <c r="H983" i="114" s="1"/>
  <c r="I982" i="114"/>
  <c r="K982" i="114" s="1"/>
  <c r="F982" i="114"/>
  <c r="H982" i="114" s="1"/>
  <c r="I981" i="114"/>
  <c r="K981" i="114" s="1"/>
  <c r="F981" i="114"/>
  <c r="H981" i="114" s="1"/>
  <c r="I980" i="114"/>
  <c r="K980" i="114" s="1"/>
  <c r="F980" i="114"/>
  <c r="H980" i="114" s="1"/>
  <c r="I979" i="114"/>
  <c r="K979" i="114" s="1"/>
  <c r="F979" i="114"/>
  <c r="H979" i="114" s="1"/>
  <c r="I978" i="114"/>
  <c r="K978" i="114" s="1"/>
  <c r="F978" i="114"/>
  <c r="H978" i="114" s="1"/>
  <c r="I977" i="114"/>
  <c r="K977" i="114" s="1"/>
  <c r="F977" i="114"/>
  <c r="H977" i="114" s="1"/>
  <c r="I976" i="114"/>
  <c r="K976" i="114" s="1"/>
  <c r="F976" i="114"/>
  <c r="H976" i="114" s="1"/>
  <c r="I975" i="114"/>
  <c r="K975" i="114" s="1"/>
  <c r="F975" i="114"/>
  <c r="H975" i="114" s="1"/>
  <c r="I974" i="114"/>
  <c r="K974" i="114" s="1"/>
  <c r="F974" i="114"/>
  <c r="D957" i="114"/>
  <c r="I956" i="114"/>
  <c r="K956" i="114" s="1"/>
  <c r="F956" i="114"/>
  <c r="H956" i="114" s="1"/>
  <c r="I955" i="114"/>
  <c r="K955" i="114" s="1"/>
  <c r="F955" i="114"/>
  <c r="H955" i="114" s="1"/>
  <c r="I954" i="114"/>
  <c r="K954" i="114" s="1"/>
  <c r="F954" i="114"/>
  <c r="H954" i="114" s="1"/>
  <c r="I953" i="114"/>
  <c r="K953" i="114" s="1"/>
  <c r="F953" i="114"/>
  <c r="H953" i="114" s="1"/>
  <c r="I952" i="114"/>
  <c r="K952" i="114" s="1"/>
  <c r="F952" i="114"/>
  <c r="H952" i="114" s="1"/>
  <c r="I951" i="114"/>
  <c r="K951" i="114" s="1"/>
  <c r="F951" i="114"/>
  <c r="H951" i="114" s="1"/>
  <c r="I950" i="114"/>
  <c r="K950" i="114" s="1"/>
  <c r="F950" i="114"/>
  <c r="H950" i="114" s="1"/>
  <c r="I949" i="114"/>
  <c r="K949" i="114" s="1"/>
  <c r="F949" i="114"/>
  <c r="H949" i="114" s="1"/>
  <c r="I948" i="114"/>
  <c r="K948" i="114" s="1"/>
  <c r="F948" i="114"/>
  <c r="H948" i="114" s="1"/>
  <c r="I947" i="114"/>
  <c r="K947" i="114" s="1"/>
  <c r="F947" i="114"/>
  <c r="H947" i="114" s="1"/>
  <c r="I946" i="114"/>
  <c r="K946" i="114" s="1"/>
  <c r="F946" i="114"/>
  <c r="H946" i="114" s="1"/>
  <c r="I945" i="114"/>
  <c r="K945" i="114" s="1"/>
  <c r="F945" i="114"/>
  <c r="H945" i="114" s="1"/>
  <c r="I944" i="114"/>
  <c r="K944" i="114" s="1"/>
  <c r="F944" i="114"/>
  <c r="H944" i="114" s="1"/>
  <c r="I943" i="114"/>
  <c r="K943" i="114" s="1"/>
  <c r="F943" i="114"/>
  <c r="H943" i="114" s="1"/>
  <c r="I942" i="114"/>
  <c r="K942" i="114" s="1"/>
  <c r="F942" i="114"/>
  <c r="H942" i="114" s="1"/>
  <c r="I941" i="114"/>
  <c r="K941" i="114" s="1"/>
  <c r="F941" i="114"/>
  <c r="H941" i="114" s="1"/>
  <c r="I940" i="114"/>
  <c r="K940" i="114" s="1"/>
  <c r="F940" i="114"/>
  <c r="H940" i="114" s="1"/>
  <c r="I939" i="114"/>
  <c r="K939" i="114" s="1"/>
  <c r="F939" i="114"/>
  <c r="H939" i="114" s="1"/>
  <c r="D923" i="114"/>
  <c r="I922" i="114"/>
  <c r="K922" i="114" s="1"/>
  <c r="F922" i="114"/>
  <c r="H922" i="114" s="1"/>
  <c r="I921" i="114"/>
  <c r="K921" i="114" s="1"/>
  <c r="F921" i="114"/>
  <c r="H921" i="114" s="1"/>
  <c r="I920" i="114"/>
  <c r="K920" i="114" s="1"/>
  <c r="F920" i="114"/>
  <c r="H920" i="114" s="1"/>
  <c r="I919" i="114"/>
  <c r="K919" i="114" s="1"/>
  <c r="F919" i="114"/>
  <c r="H919" i="114" s="1"/>
  <c r="I918" i="114"/>
  <c r="K918" i="114" s="1"/>
  <c r="F918" i="114"/>
  <c r="H918" i="114" s="1"/>
  <c r="I917" i="114"/>
  <c r="K917" i="114" s="1"/>
  <c r="F917" i="114"/>
  <c r="H917" i="114" s="1"/>
  <c r="I916" i="114"/>
  <c r="K916" i="114" s="1"/>
  <c r="F916" i="114"/>
  <c r="H916" i="114" s="1"/>
  <c r="I915" i="114"/>
  <c r="K915" i="114" s="1"/>
  <c r="F915" i="114"/>
  <c r="H915" i="114" s="1"/>
  <c r="I914" i="114"/>
  <c r="K914" i="114" s="1"/>
  <c r="F914" i="114"/>
  <c r="H914" i="114" s="1"/>
  <c r="I913" i="114"/>
  <c r="K913" i="114" s="1"/>
  <c r="F913" i="114"/>
  <c r="H913" i="114" s="1"/>
  <c r="I912" i="114"/>
  <c r="K912" i="114" s="1"/>
  <c r="F912" i="114"/>
  <c r="H912" i="114" s="1"/>
  <c r="I911" i="114"/>
  <c r="K911" i="114" s="1"/>
  <c r="F911" i="114"/>
  <c r="H911" i="114" s="1"/>
  <c r="I910" i="114"/>
  <c r="K910" i="114" s="1"/>
  <c r="F910" i="114"/>
  <c r="H910" i="114" s="1"/>
  <c r="I909" i="114"/>
  <c r="K909" i="114" s="1"/>
  <c r="F909" i="114"/>
  <c r="H909" i="114" s="1"/>
  <c r="I908" i="114"/>
  <c r="K908" i="114" s="1"/>
  <c r="F908" i="114"/>
  <c r="H908" i="114" s="1"/>
  <c r="I907" i="114"/>
  <c r="K907" i="114" s="1"/>
  <c r="F907" i="114"/>
  <c r="H907" i="114" s="1"/>
  <c r="I906" i="114"/>
  <c r="K906" i="114" s="1"/>
  <c r="F906" i="114"/>
  <c r="H906" i="114" s="1"/>
  <c r="I905" i="114"/>
  <c r="K905" i="114" s="1"/>
  <c r="F905" i="114"/>
  <c r="D888" i="114"/>
  <c r="I887" i="114"/>
  <c r="K887" i="114" s="1"/>
  <c r="F887" i="114"/>
  <c r="H887" i="114" s="1"/>
  <c r="I886" i="114"/>
  <c r="K886" i="114" s="1"/>
  <c r="F886" i="114"/>
  <c r="H886" i="114" s="1"/>
  <c r="I885" i="114"/>
  <c r="K885" i="114" s="1"/>
  <c r="F885" i="114"/>
  <c r="H885" i="114" s="1"/>
  <c r="I884" i="114"/>
  <c r="K884" i="114" s="1"/>
  <c r="F884" i="114"/>
  <c r="H884" i="114" s="1"/>
  <c r="K883" i="114"/>
  <c r="I883" i="114"/>
  <c r="F883" i="114"/>
  <c r="H883" i="114" s="1"/>
  <c r="I882" i="114"/>
  <c r="K882" i="114" s="1"/>
  <c r="F882" i="114"/>
  <c r="H882" i="114" s="1"/>
  <c r="I881" i="114"/>
  <c r="K881" i="114" s="1"/>
  <c r="H881" i="114"/>
  <c r="F881" i="114"/>
  <c r="I880" i="114"/>
  <c r="K880" i="114" s="1"/>
  <c r="F880" i="114"/>
  <c r="H880" i="114" s="1"/>
  <c r="I879" i="114"/>
  <c r="K879" i="114" s="1"/>
  <c r="F879" i="114"/>
  <c r="H879" i="114" s="1"/>
  <c r="I878" i="114"/>
  <c r="K878" i="114" s="1"/>
  <c r="F878" i="114"/>
  <c r="H878" i="114" s="1"/>
  <c r="I877" i="114"/>
  <c r="K877" i="114" s="1"/>
  <c r="F877" i="114"/>
  <c r="H877" i="114" s="1"/>
  <c r="I876" i="114"/>
  <c r="K876" i="114" s="1"/>
  <c r="F876" i="114"/>
  <c r="H876" i="114" s="1"/>
  <c r="K875" i="114"/>
  <c r="I875" i="114"/>
  <c r="F875" i="114"/>
  <c r="H875" i="114" s="1"/>
  <c r="I874" i="114"/>
  <c r="K874" i="114" s="1"/>
  <c r="F874" i="114"/>
  <c r="H874" i="114" s="1"/>
  <c r="I873" i="114"/>
  <c r="K873" i="114" s="1"/>
  <c r="H873" i="114"/>
  <c r="F873" i="114"/>
  <c r="I872" i="114"/>
  <c r="K872" i="114" s="1"/>
  <c r="F872" i="114"/>
  <c r="H872" i="114" s="1"/>
  <c r="I871" i="114"/>
  <c r="K871" i="114" s="1"/>
  <c r="F871" i="114"/>
  <c r="H871" i="114" s="1"/>
  <c r="I870" i="114"/>
  <c r="K870" i="114" s="1"/>
  <c r="F870" i="114"/>
  <c r="D853" i="114"/>
  <c r="I852" i="114"/>
  <c r="K852" i="114" s="1"/>
  <c r="F852" i="114"/>
  <c r="H852" i="114" s="1"/>
  <c r="I851" i="114"/>
  <c r="K851" i="114" s="1"/>
  <c r="F851" i="114"/>
  <c r="H851" i="114" s="1"/>
  <c r="I850" i="114"/>
  <c r="K850" i="114" s="1"/>
  <c r="F850" i="114"/>
  <c r="H850" i="114" s="1"/>
  <c r="I849" i="114"/>
  <c r="K849" i="114" s="1"/>
  <c r="F849" i="114"/>
  <c r="H849" i="114" s="1"/>
  <c r="I848" i="114"/>
  <c r="K848" i="114" s="1"/>
  <c r="H848" i="114"/>
  <c r="F848" i="114"/>
  <c r="I847" i="114"/>
  <c r="K847" i="114" s="1"/>
  <c r="F847" i="114"/>
  <c r="H847" i="114" s="1"/>
  <c r="I846" i="114"/>
  <c r="K846" i="114" s="1"/>
  <c r="F846" i="114"/>
  <c r="H846" i="114" s="1"/>
  <c r="K845" i="114"/>
  <c r="I845" i="114"/>
  <c r="F845" i="114"/>
  <c r="H845" i="114" s="1"/>
  <c r="I844" i="114"/>
  <c r="K844" i="114" s="1"/>
  <c r="F844" i="114"/>
  <c r="H844" i="114" s="1"/>
  <c r="I843" i="114"/>
  <c r="K843" i="114" s="1"/>
  <c r="F843" i="114"/>
  <c r="H843" i="114" s="1"/>
  <c r="I842" i="114"/>
  <c r="K842" i="114" s="1"/>
  <c r="F842" i="114"/>
  <c r="H842" i="114" s="1"/>
  <c r="I841" i="114"/>
  <c r="K841" i="114" s="1"/>
  <c r="F841" i="114"/>
  <c r="H841" i="114" s="1"/>
  <c r="I840" i="114"/>
  <c r="K840" i="114" s="1"/>
  <c r="H840" i="114"/>
  <c r="F840" i="114"/>
  <c r="I839" i="114"/>
  <c r="K839" i="114" s="1"/>
  <c r="F839" i="114"/>
  <c r="H839" i="114" s="1"/>
  <c r="I838" i="114"/>
  <c r="K838" i="114" s="1"/>
  <c r="F838" i="114"/>
  <c r="H838" i="114" s="1"/>
  <c r="K837" i="114"/>
  <c r="I837" i="114"/>
  <c r="F837" i="114"/>
  <c r="H837" i="114" s="1"/>
  <c r="I836" i="114"/>
  <c r="K836" i="114" s="1"/>
  <c r="F836" i="114"/>
  <c r="H836" i="114" s="1"/>
  <c r="I835" i="114"/>
  <c r="K835" i="114" s="1"/>
  <c r="F835" i="114"/>
  <c r="F853" i="114" s="1"/>
  <c r="D820" i="114"/>
  <c r="I819" i="114"/>
  <c r="K819" i="114" s="1"/>
  <c r="F819" i="114"/>
  <c r="H819" i="114" s="1"/>
  <c r="I818" i="114"/>
  <c r="K818" i="114" s="1"/>
  <c r="F818" i="114"/>
  <c r="H818" i="114" s="1"/>
  <c r="I817" i="114"/>
  <c r="K817" i="114" s="1"/>
  <c r="F817" i="114"/>
  <c r="H817" i="114" s="1"/>
  <c r="I816" i="114"/>
  <c r="K816" i="114" s="1"/>
  <c r="F816" i="114"/>
  <c r="H816" i="114" s="1"/>
  <c r="I815" i="114"/>
  <c r="K815" i="114" s="1"/>
  <c r="F815" i="114"/>
  <c r="H815" i="114" s="1"/>
  <c r="K814" i="114"/>
  <c r="I814" i="114"/>
  <c r="F814" i="114"/>
  <c r="H814" i="114" s="1"/>
  <c r="I813" i="114"/>
  <c r="K813" i="114" s="1"/>
  <c r="F813" i="114"/>
  <c r="H813" i="114" s="1"/>
  <c r="I812" i="114"/>
  <c r="K812" i="114" s="1"/>
  <c r="H812" i="114"/>
  <c r="F812" i="114"/>
  <c r="I811" i="114"/>
  <c r="K811" i="114" s="1"/>
  <c r="F811" i="114"/>
  <c r="H811" i="114" s="1"/>
  <c r="I810" i="114"/>
  <c r="K810" i="114" s="1"/>
  <c r="F810" i="114"/>
  <c r="H810" i="114" s="1"/>
  <c r="I809" i="114"/>
  <c r="K809" i="114" s="1"/>
  <c r="F809" i="114"/>
  <c r="H809" i="114" s="1"/>
  <c r="I808" i="114"/>
  <c r="K808" i="114" s="1"/>
  <c r="F808" i="114"/>
  <c r="H808" i="114" s="1"/>
  <c r="I807" i="114"/>
  <c r="K807" i="114" s="1"/>
  <c r="F807" i="114"/>
  <c r="H807" i="114" s="1"/>
  <c r="K806" i="114"/>
  <c r="I806" i="114"/>
  <c r="F806" i="114"/>
  <c r="H806" i="114" s="1"/>
  <c r="I805" i="114"/>
  <c r="K805" i="114" s="1"/>
  <c r="F805" i="114"/>
  <c r="H805" i="114" s="1"/>
  <c r="I804" i="114"/>
  <c r="K804" i="114" s="1"/>
  <c r="H804" i="114"/>
  <c r="F804" i="114"/>
  <c r="I803" i="114"/>
  <c r="K803" i="114" s="1"/>
  <c r="F803" i="114"/>
  <c r="H803" i="114" s="1"/>
  <c r="I802" i="114"/>
  <c r="K802" i="114" s="1"/>
  <c r="F802" i="114"/>
  <c r="H802" i="114" s="1"/>
  <c r="D785" i="114"/>
  <c r="K784" i="114"/>
  <c r="I784" i="114"/>
  <c r="F784" i="114"/>
  <c r="H784" i="114" s="1"/>
  <c r="I783" i="114"/>
  <c r="K783" i="114" s="1"/>
  <c r="F783" i="114"/>
  <c r="H783" i="114" s="1"/>
  <c r="I782" i="114"/>
  <c r="K782" i="114" s="1"/>
  <c r="F782" i="114"/>
  <c r="H782" i="114" s="1"/>
  <c r="I781" i="114"/>
  <c r="K781" i="114" s="1"/>
  <c r="F781" i="114"/>
  <c r="H781" i="114" s="1"/>
  <c r="I780" i="114"/>
  <c r="K780" i="114" s="1"/>
  <c r="F780" i="114"/>
  <c r="H780" i="114" s="1"/>
  <c r="I779" i="114"/>
  <c r="K779" i="114" s="1"/>
  <c r="F779" i="114"/>
  <c r="H779" i="114" s="1"/>
  <c r="I778" i="114"/>
  <c r="K778" i="114" s="1"/>
  <c r="F778" i="114"/>
  <c r="H778" i="114" s="1"/>
  <c r="I777" i="114"/>
  <c r="K777" i="114" s="1"/>
  <c r="F777" i="114"/>
  <c r="H777" i="114" s="1"/>
  <c r="K776" i="114"/>
  <c r="I776" i="114"/>
  <c r="F776" i="114"/>
  <c r="H776" i="114" s="1"/>
  <c r="I775" i="114"/>
  <c r="K775" i="114" s="1"/>
  <c r="H775" i="114"/>
  <c r="F775" i="114"/>
  <c r="I774" i="114"/>
  <c r="K774" i="114" s="1"/>
  <c r="F774" i="114"/>
  <c r="H774" i="114" s="1"/>
  <c r="I773" i="114"/>
  <c r="K773" i="114" s="1"/>
  <c r="F773" i="114"/>
  <c r="H773" i="114" s="1"/>
  <c r="K772" i="114"/>
  <c r="I772" i="114"/>
  <c r="F772" i="114"/>
  <c r="H772" i="114" s="1"/>
  <c r="I771" i="114"/>
  <c r="K771" i="114" s="1"/>
  <c r="H771" i="114"/>
  <c r="F771" i="114"/>
  <c r="I770" i="114"/>
  <c r="K770" i="114" s="1"/>
  <c r="F770" i="114"/>
  <c r="H770" i="114" s="1"/>
  <c r="I769" i="114"/>
  <c r="K769" i="114" s="1"/>
  <c r="F769" i="114"/>
  <c r="H769" i="114" s="1"/>
  <c r="K768" i="114"/>
  <c r="I768" i="114"/>
  <c r="F768" i="114"/>
  <c r="I767" i="114"/>
  <c r="K767" i="114" s="1"/>
  <c r="H767" i="114"/>
  <c r="F767" i="114"/>
  <c r="D750" i="114"/>
  <c r="I749" i="114"/>
  <c r="K749" i="114" s="1"/>
  <c r="F749" i="114"/>
  <c r="H749" i="114" s="1"/>
  <c r="I748" i="114"/>
  <c r="K748" i="114" s="1"/>
  <c r="F748" i="114"/>
  <c r="H748" i="114" s="1"/>
  <c r="I747" i="114"/>
  <c r="K747" i="114" s="1"/>
  <c r="F747" i="114"/>
  <c r="H747" i="114" s="1"/>
  <c r="I746" i="114"/>
  <c r="K746" i="114" s="1"/>
  <c r="F746" i="114"/>
  <c r="H746" i="114" s="1"/>
  <c r="I745" i="114"/>
  <c r="K745" i="114" s="1"/>
  <c r="F745" i="114"/>
  <c r="H745" i="114" s="1"/>
  <c r="I744" i="114"/>
  <c r="K744" i="114" s="1"/>
  <c r="F744" i="114"/>
  <c r="H744" i="114" s="1"/>
  <c r="I743" i="114"/>
  <c r="K743" i="114" s="1"/>
  <c r="F743" i="114"/>
  <c r="H743" i="114" s="1"/>
  <c r="I742" i="114"/>
  <c r="K742" i="114" s="1"/>
  <c r="F742" i="114"/>
  <c r="H742" i="114" s="1"/>
  <c r="I741" i="114"/>
  <c r="K741" i="114" s="1"/>
  <c r="F741" i="114"/>
  <c r="H741" i="114" s="1"/>
  <c r="I740" i="114"/>
  <c r="K740" i="114" s="1"/>
  <c r="F740" i="114"/>
  <c r="H740" i="114" s="1"/>
  <c r="I739" i="114"/>
  <c r="K739" i="114" s="1"/>
  <c r="F739" i="114"/>
  <c r="H739" i="114" s="1"/>
  <c r="I738" i="114"/>
  <c r="K738" i="114" s="1"/>
  <c r="F738" i="114"/>
  <c r="H738" i="114" s="1"/>
  <c r="I737" i="114"/>
  <c r="K737" i="114" s="1"/>
  <c r="F737" i="114"/>
  <c r="H737" i="114" s="1"/>
  <c r="I736" i="114"/>
  <c r="K736" i="114" s="1"/>
  <c r="F736" i="114"/>
  <c r="H736" i="114" s="1"/>
  <c r="I735" i="114"/>
  <c r="K735" i="114" s="1"/>
  <c r="F735" i="114"/>
  <c r="H735" i="114" s="1"/>
  <c r="I734" i="114"/>
  <c r="K734" i="114" s="1"/>
  <c r="F734" i="114"/>
  <c r="H734" i="114" s="1"/>
  <c r="I733" i="114"/>
  <c r="K733" i="114" s="1"/>
  <c r="F733" i="114"/>
  <c r="H733" i="114" s="1"/>
  <c r="I732" i="114"/>
  <c r="K732" i="114" s="1"/>
  <c r="F732" i="114"/>
  <c r="D716" i="114"/>
  <c r="I715" i="114"/>
  <c r="K715" i="114" s="1"/>
  <c r="F715" i="114"/>
  <c r="H715" i="114" s="1"/>
  <c r="I714" i="114"/>
  <c r="K714" i="114" s="1"/>
  <c r="F714" i="114"/>
  <c r="H714" i="114" s="1"/>
  <c r="I713" i="114"/>
  <c r="K713" i="114" s="1"/>
  <c r="F713" i="114"/>
  <c r="H713" i="114" s="1"/>
  <c r="I712" i="114"/>
  <c r="K712" i="114" s="1"/>
  <c r="F712" i="114"/>
  <c r="H712" i="114" s="1"/>
  <c r="I711" i="114"/>
  <c r="K711" i="114" s="1"/>
  <c r="F711" i="114"/>
  <c r="H711" i="114" s="1"/>
  <c r="I710" i="114"/>
  <c r="K710" i="114" s="1"/>
  <c r="F710" i="114"/>
  <c r="H710" i="114" s="1"/>
  <c r="I709" i="114"/>
  <c r="K709" i="114" s="1"/>
  <c r="F709" i="114"/>
  <c r="H709" i="114" s="1"/>
  <c r="I708" i="114"/>
  <c r="K708" i="114" s="1"/>
  <c r="F708" i="114"/>
  <c r="H708" i="114" s="1"/>
  <c r="I707" i="114"/>
  <c r="K707" i="114" s="1"/>
  <c r="F707" i="114"/>
  <c r="H707" i="114" s="1"/>
  <c r="I706" i="114"/>
  <c r="K706" i="114" s="1"/>
  <c r="F706" i="114"/>
  <c r="H706" i="114" s="1"/>
  <c r="I705" i="114"/>
  <c r="K705" i="114" s="1"/>
  <c r="F705" i="114"/>
  <c r="H705" i="114" s="1"/>
  <c r="I704" i="114"/>
  <c r="K704" i="114" s="1"/>
  <c r="F704" i="114"/>
  <c r="H704" i="114" s="1"/>
  <c r="I703" i="114"/>
  <c r="K703" i="114" s="1"/>
  <c r="F703" i="114"/>
  <c r="H703" i="114" s="1"/>
  <c r="I702" i="114"/>
  <c r="K702" i="114" s="1"/>
  <c r="F702" i="114"/>
  <c r="H702" i="114" s="1"/>
  <c r="I701" i="114"/>
  <c r="K701" i="114" s="1"/>
  <c r="F701" i="114"/>
  <c r="H701" i="114" s="1"/>
  <c r="I700" i="114"/>
  <c r="K700" i="114" s="1"/>
  <c r="F700" i="114"/>
  <c r="H700" i="114" s="1"/>
  <c r="I699" i="114"/>
  <c r="K699" i="114" s="1"/>
  <c r="F699" i="114"/>
  <c r="H699" i="114" s="1"/>
  <c r="I698" i="114"/>
  <c r="K698" i="114" s="1"/>
  <c r="F698" i="114"/>
  <c r="D682" i="114"/>
  <c r="I681" i="114"/>
  <c r="K681" i="114" s="1"/>
  <c r="F681" i="114"/>
  <c r="H681" i="114" s="1"/>
  <c r="I680" i="114"/>
  <c r="K680" i="114" s="1"/>
  <c r="F680" i="114"/>
  <c r="H680" i="114" s="1"/>
  <c r="I679" i="114"/>
  <c r="K679" i="114" s="1"/>
  <c r="F679" i="114"/>
  <c r="H679" i="114" s="1"/>
  <c r="I678" i="114"/>
  <c r="K678" i="114" s="1"/>
  <c r="F678" i="114"/>
  <c r="H678" i="114" s="1"/>
  <c r="I677" i="114"/>
  <c r="K677" i="114" s="1"/>
  <c r="F677" i="114"/>
  <c r="H677" i="114" s="1"/>
  <c r="I676" i="114"/>
  <c r="K676" i="114" s="1"/>
  <c r="F676" i="114"/>
  <c r="H676" i="114" s="1"/>
  <c r="I675" i="114"/>
  <c r="K675" i="114" s="1"/>
  <c r="F675" i="114"/>
  <c r="H675" i="114" s="1"/>
  <c r="I674" i="114"/>
  <c r="K674" i="114" s="1"/>
  <c r="F674" i="114"/>
  <c r="H674" i="114" s="1"/>
  <c r="I673" i="114"/>
  <c r="K673" i="114" s="1"/>
  <c r="F673" i="114"/>
  <c r="H673" i="114" s="1"/>
  <c r="I672" i="114"/>
  <c r="K672" i="114" s="1"/>
  <c r="F672" i="114"/>
  <c r="H672" i="114" s="1"/>
  <c r="I671" i="114"/>
  <c r="K671" i="114" s="1"/>
  <c r="F671" i="114"/>
  <c r="H671" i="114" s="1"/>
  <c r="I670" i="114"/>
  <c r="K670" i="114" s="1"/>
  <c r="F670" i="114"/>
  <c r="H670" i="114" s="1"/>
  <c r="I669" i="114"/>
  <c r="K669" i="114" s="1"/>
  <c r="F669" i="114"/>
  <c r="H669" i="114" s="1"/>
  <c r="I668" i="114"/>
  <c r="K668" i="114" s="1"/>
  <c r="F668" i="114"/>
  <c r="H668" i="114" s="1"/>
  <c r="I667" i="114"/>
  <c r="K667" i="114" s="1"/>
  <c r="F667" i="114"/>
  <c r="H667" i="114" s="1"/>
  <c r="I666" i="114"/>
  <c r="K666" i="114" s="1"/>
  <c r="F666" i="114"/>
  <c r="H666" i="114" s="1"/>
  <c r="I665" i="114"/>
  <c r="K665" i="114" s="1"/>
  <c r="F665" i="114"/>
  <c r="H665" i="114" s="1"/>
  <c r="I664" i="114"/>
  <c r="K664" i="114" s="1"/>
  <c r="F664" i="114"/>
  <c r="H664" i="114" s="1"/>
  <c r="D647" i="114"/>
  <c r="I646" i="114"/>
  <c r="K646" i="114" s="1"/>
  <c r="F646" i="114"/>
  <c r="H646" i="114" s="1"/>
  <c r="I645" i="114"/>
  <c r="K645" i="114" s="1"/>
  <c r="F645" i="114"/>
  <c r="H645" i="114" s="1"/>
  <c r="I644" i="114"/>
  <c r="K644" i="114" s="1"/>
  <c r="F644" i="114"/>
  <c r="H644" i="114" s="1"/>
  <c r="I643" i="114"/>
  <c r="K643" i="114" s="1"/>
  <c r="F643" i="114"/>
  <c r="H643" i="114" s="1"/>
  <c r="I642" i="114"/>
  <c r="K642" i="114" s="1"/>
  <c r="F642" i="114"/>
  <c r="H642" i="114" s="1"/>
  <c r="I641" i="114"/>
  <c r="K641" i="114" s="1"/>
  <c r="F641" i="114"/>
  <c r="H641" i="114" s="1"/>
  <c r="I640" i="114"/>
  <c r="K640" i="114" s="1"/>
  <c r="F640" i="114"/>
  <c r="H640" i="114" s="1"/>
  <c r="I639" i="114"/>
  <c r="K639" i="114" s="1"/>
  <c r="H639" i="114"/>
  <c r="F639" i="114"/>
  <c r="I638" i="114"/>
  <c r="K638" i="114" s="1"/>
  <c r="F638" i="114"/>
  <c r="H638" i="114" s="1"/>
  <c r="I637" i="114"/>
  <c r="K637" i="114" s="1"/>
  <c r="F637" i="114"/>
  <c r="H637" i="114" s="1"/>
  <c r="K636" i="114"/>
  <c r="I636" i="114"/>
  <c r="F636" i="114"/>
  <c r="H636" i="114" s="1"/>
  <c r="I635" i="114"/>
  <c r="K635" i="114" s="1"/>
  <c r="F635" i="114"/>
  <c r="H635" i="114" s="1"/>
  <c r="I634" i="114"/>
  <c r="K634" i="114" s="1"/>
  <c r="F634" i="114"/>
  <c r="H634" i="114" s="1"/>
  <c r="I633" i="114"/>
  <c r="K633" i="114" s="1"/>
  <c r="F633" i="114"/>
  <c r="H633" i="114" s="1"/>
  <c r="I632" i="114"/>
  <c r="K632" i="114" s="1"/>
  <c r="F632" i="114"/>
  <c r="H632" i="114" s="1"/>
  <c r="I631" i="114"/>
  <c r="K631" i="114" s="1"/>
  <c r="H631" i="114"/>
  <c r="F631" i="114"/>
  <c r="K630" i="114"/>
  <c r="I630" i="114"/>
  <c r="F630" i="114"/>
  <c r="H630" i="114" s="1"/>
  <c r="I629" i="114"/>
  <c r="K629" i="114" s="1"/>
  <c r="F629" i="114"/>
  <c r="H629" i="114" s="1"/>
  <c r="D613" i="114"/>
  <c r="I612" i="114"/>
  <c r="K612" i="114" s="1"/>
  <c r="F612" i="114"/>
  <c r="H612" i="114" s="1"/>
  <c r="I611" i="114"/>
  <c r="K611" i="114" s="1"/>
  <c r="F611" i="114"/>
  <c r="H611" i="114" s="1"/>
  <c r="I610" i="114"/>
  <c r="K610" i="114" s="1"/>
  <c r="F610" i="114"/>
  <c r="H610" i="114" s="1"/>
  <c r="I609" i="114"/>
  <c r="K609" i="114" s="1"/>
  <c r="F609" i="114"/>
  <c r="H609" i="114" s="1"/>
  <c r="I608" i="114"/>
  <c r="K608" i="114" s="1"/>
  <c r="F608" i="114"/>
  <c r="H608" i="114" s="1"/>
  <c r="I607" i="114"/>
  <c r="K607" i="114" s="1"/>
  <c r="F607" i="114"/>
  <c r="H607" i="114" s="1"/>
  <c r="I606" i="114"/>
  <c r="K606" i="114" s="1"/>
  <c r="F606" i="114"/>
  <c r="H606" i="114" s="1"/>
  <c r="I605" i="114"/>
  <c r="K605" i="114" s="1"/>
  <c r="F605" i="114"/>
  <c r="H605" i="114" s="1"/>
  <c r="I604" i="114"/>
  <c r="K604" i="114" s="1"/>
  <c r="F604" i="114"/>
  <c r="H604" i="114" s="1"/>
  <c r="I603" i="114"/>
  <c r="K603" i="114" s="1"/>
  <c r="F603" i="114"/>
  <c r="H603" i="114" s="1"/>
  <c r="I602" i="114"/>
  <c r="K602" i="114" s="1"/>
  <c r="F602" i="114"/>
  <c r="H602" i="114" s="1"/>
  <c r="I601" i="114"/>
  <c r="K601" i="114" s="1"/>
  <c r="F601" i="114"/>
  <c r="H601" i="114" s="1"/>
  <c r="I600" i="114"/>
  <c r="K600" i="114" s="1"/>
  <c r="F600" i="114"/>
  <c r="H600" i="114" s="1"/>
  <c r="I599" i="114"/>
  <c r="K599" i="114" s="1"/>
  <c r="F599" i="114"/>
  <c r="H599" i="114" s="1"/>
  <c r="I598" i="114"/>
  <c r="K598" i="114" s="1"/>
  <c r="F598" i="114"/>
  <c r="H598" i="114" s="1"/>
  <c r="I597" i="114"/>
  <c r="K597" i="114" s="1"/>
  <c r="F597" i="114"/>
  <c r="H597" i="114" s="1"/>
  <c r="I596" i="114"/>
  <c r="K596" i="114" s="1"/>
  <c r="F596" i="114"/>
  <c r="H596" i="114" s="1"/>
  <c r="I595" i="114"/>
  <c r="K595" i="114" s="1"/>
  <c r="F595" i="114"/>
  <c r="D578" i="114"/>
  <c r="I577" i="114"/>
  <c r="K577" i="114" s="1"/>
  <c r="F577" i="114"/>
  <c r="H577" i="114" s="1"/>
  <c r="I576" i="114"/>
  <c r="K576" i="114" s="1"/>
  <c r="F576" i="114"/>
  <c r="H576" i="114" s="1"/>
  <c r="I575" i="114"/>
  <c r="K575" i="114" s="1"/>
  <c r="F575" i="114"/>
  <c r="H575" i="114" s="1"/>
  <c r="I574" i="114"/>
  <c r="K574" i="114" s="1"/>
  <c r="F574" i="114"/>
  <c r="H574" i="114" s="1"/>
  <c r="I573" i="114"/>
  <c r="K573" i="114" s="1"/>
  <c r="F573" i="114"/>
  <c r="H573" i="114" s="1"/>
  <c r="I572" i="114"/>
  <c r="K572" i="114" s="1"/>
  <c r="F572" i="114"/>
  <c r="H572" i="114" s="1"/>
  <c r="I571" i="114"/>
  <c r="K571" i="114" s="1"/>
  <c r="F571" i="114"/>
  <c r="H571" i="114" s="1"/>
  <c r="I570" i="114"/>
  <c r="K570" i="114" s="1"/>
  <c r="F570" i="114"/>
  <c r="H570" i="114" s="1"/>
  <c r="I569" i="114"/>
  <c r="K569" i="114" s="1"/>
  <c r="F569" i="114"/>
  <c r="H569" i="114" s="1"/>
  <c r="I568" i="114"/>
  <c r="K568" i="114" s="1"/>
  <c r="F568" i="114"/>
  <c r="H568" i="114" s="1"/>
  <c r="I567" i="114"/>
  <c r="K567" i="114" s="1"/>
  <c r="F567" i="114"/>
  <c r="H567" i="114" s="1"/>
  <c r="I566" i="114"/>
  <c r="K566" i="114" s="1"/>
  <c r="F566" i="114"/>
  <c r="H566" i="114" s="1"/>
  <c r="I565" i="114"/>
  <c r="K565" i="114" s="1"/>
  <c r="F565" i="114"/>
  <c r="H565" i="114" s="1"/>
  <c r="I564" i="114"/>
  <c r="K564" i="114" s="1"/>
  <c r="F564" i="114"/>
  <c r="H564" i="114" s="1"/>
  <c r="I563" i="114"/>
  <c r="K563" i="114" s="1"/>
  <c r="F563" i="114"/>
  <c r="H563" i="114" s="1"/>
  <c r="I562" i="114"/>
  <c r="K562" i="114" s="1"/>
  <c r="F562" i="114"/>
  <c r="H562" i="114" s="1"/>
  <c r="I561" i="114"/>
  <c r="K561" i="114" s="1"/>
  <c r="F561" i="114"/>
  <c r="H561" i="114" s="1"/>
  <c r="I560" i="114"/>
  <c r="K560" i="114" s="1"/>
  <c r="F560" i="114"/>
  <c r="D543" i="114"/>
  <c r="I542" i="114"/>
  <c r="K542" i="114" s="1"/>
  <c r="F542" i="114"/>
  <c r="H542" i="114" s="1"/>
  <c r="I541" i="114"/>
  <c r="K541" i="114" s="1"/>
  <c r="F541" i="114"/>
  <c r="H541" i="114" s="1"/>
  <c r="I540" i="114"/>
  <c r="K540" i="114" s="1"/>
  <c r="F540" i="114"/>
  <c r="H540" i="114" s="1"/>
  <c r="I539" i="114"/>
  <c r="K539" i="114" s="1"/>
  <c r="F539" i="114"/>
  <c r="H539" i="114" s="1"/>
  <c r="I538" i="114"/>
  <c r="K538" i="114" s="1"/>
  <c r="F538" i="114"/>
  <c r="H538" i="114" s="1"/>
  <c r="I537" i="114"/>
  <c r="K537" i="114" s="1"/>
  <c r="F537" i="114"/>
  <c r="H537" i="114" s="1"/>
  <c r="I536" i="114"/>
  <c r="K536" i="114" s="1"/>
  <c r="F536" i="114"/>
  <c r="H536" i="114" s="1"/>
  <c r="I535" i="114"/>
  <c r="K535" i="114" s="1"/>
  <c r="F535" i="114"/>
  <c r="H535" i="114" s="1"/>
  <c r="I534" i="114"/>
  <c r="K534" i="114" s="1"/>
  <c r="F534" i="114"/>
  <c r="H534" i="114" s="1"/>
  <c r="I533" i="114"/>
  <c r="K533" i="114" s="1"/>
  <c r="F533" i="114"/>
  <c r="H533" i="114" s="1"/>
  <c r="I532" i="114"/>
  <c r="K532" i="114" s="1"/>
  <c r="F532" i="114"/>
  <c r="H532" i="114" s="1"/>
  <c r="I531" i="114"/>
  <c r="K531" i="114" s="1"/>
  <c r="F531" i="114"/>
  <c r="H531" i="114" s="1"/>
  <c r="I530" i="114"/>
  <c r="K530" i="114" s="1"/>
  <c r="F530" i="114"/>
  <c r="H530" i="114" s="1"/>
  <c r="I529" i="114"/>
  <c r="K529" i="114" s="1"/>
  <c r="F529" i="114"/>
  <c r="H529" i="114" s="1"/>
  <c r="I528" i="114"/>
  <c r="K528" i="114" s="1"/>
  <c r="F528" i="114"/>
  <c r="H528" i="114" s="1"/>
  <c r="I527" i="114"/>
  <c r="K527" i="114" s="1"/>
  <c r="F527" i="114"/>
  <c r="H527" i="114" s="1"/>
  <c r="I526" i="114"/>
  <c r="K526" i="114" s="1"/>
  <c r="F526" i="114"/>
  <c r="H526" i="114" s="1"/>
  <c r="I525" i="114"/>
  <c r="K525" i="114" s="1"/>
  <c r="F525" i="114"/>
  <c r="D508" i="114"/>
  <c r="I507" i="114"/>
  <c r="K507" i="114" s="1"/>
  <c r="F507" i="114"/>
  <c r="H507" i="114" s="1"/>
  <c r="I506" i="114"/>
  <c r="K506" i="114" s="1"/>
  <c r="F506" i="114"/>
  <c r="H506" i="114" s="1"/>
  <c r="I505" i="114"/>
  <c r="K505" i="114" s="1"/>
  <c r="F505" i="114"/>
  <c r="H505" i="114" s="1"/>
  <c r="I504" i="114"/>
  <c r="K504" i="114" s="1"/>
  <c r="F504" i="114"/>
  <c r="H504" i="114" s="1"/>
  <c r="I503" i="114"/>
  <c r="K503" i="114" s="1"/>
  <c r="F503" i="114"/>
  <c r="H503" i="114" s="1"/>
  <c r="I502" i="114"/>
  <c r="K502" i="114" s="1"/>
  <c r="F502" i="114"/>
  <c r="H502" i="114" s="1"/>
  <c r="I501" i="114"/>
  <c r="K501" i="114" s="1"/>
  <c r="F501" i="114"/>
  <c r="H501" i="114" s="1"/>
  <c r="I500" i="114"/>
  <c r="K500" i="114" s="1"/>
  <c r="F500" i="114"/>
  <c r="H500" i="114" s="1"/>
  <c r="I499" i="114"/>
  <c r="K499" i="114" s="1"/>
  <c r="F499" i="114"/>
  <c r="H499" i="114" s="1"/>
  <c r="I498" i="114"/>
  <c r="K498" i="114" s="1"/>
  <c r="F498" i="114"/>
  <c r="H498" i="114" s="1"/>
  <c r="I497" i="114"/>
  <c r="K497" i="114" s="1"/>
  <c r="F497" i="114"/>
  <c r="H497" i="114" s="1"/>
  <c r="I496" i="114"/>
  <c r="K496" i="114" s="1"/>
  <c r="F496" i="114"/>
  <c r="H496" i="114" s="1"/>
  <c r="I495" i="114"/>
  <c r="K495" i="114" s="1"/>
  <c r="F495" i="114"/>
  <c r="H495" i="114" s="1"/>
  <c r="I494" i="114"/>
  <c r="K494" i="114" s="1"/>
  <c r="F494" i="114"/>
  <c r="H494" i="114" s="1"/>
  <c r="I493" i="114"/>
  <c r="K493" i="114" s="1"/>
  <c r="F493" i="114"/>
  <c r="H493" i="114" s="1"/>
  <c r="I492" i="114"/>
  <c r="K492" i="114" s="1"/>
  <c r="F492" i="114"/>
  <c r="H492" i="114" s="1"/>
  <c r="I491" i="114"/>
  <c r="K491" i="114" s="1"/>
  <c r="F491" i="114"/>
  <c r="H491" i="114" s="1"/>
  <c r="I490" i="114"/>
  <c r="K490" i="114" s="1"/>
  <c r="F490" i="114"/>
  <c r="H490" i="114" s="1"/>
  <c r="D473" i="114"/>
  <c r="I472" i="114"/>
  <c r="K472" i="114" s="1"/>
  <c r="H472" i="114"/>
  <c r="F472" i="114"/>
  <c r="I471" i="114"/>
  <c r="K471" i="114" s="1"/>
  <c r="F471" i="114"/>
  <c r="H471" i="114" s="1"/>
  <c r="K470" i="114"/>
  <c r="I470" i="114"/>
  <c r="F470" i="114"/>
  <c r="H470" i="114" s="1"/>
  <c r="I469" i="114"/>
  <c r="K469" i="114" s="1"/>
  <c r="F469" i="114"/>
  <c r="H469" i="114" s="1"/>
  <c r="I468" i="114"/>
  <c r="K468" i="114" s="1"/>
  <c r="H468" i="114"/>
  <c r="F468" i="114"/>
  <c r="I467" i="114"/>
  <c r="K467" i="114" s="1"/>
  <c r="F467" i="114"/>
  <c r="H467" i="114" s="1"/>
  <c r="K466" i="114"/>
  <c r="I466" i="114"/>
  <c r="F466" i="114"/>
  <c r="H466" i="114" s="1"/>
  <c r="I465" i="114"/>
  <c r="K465" i="114" s="1"/>
  <c r="F465" i="114"/>
  <c r="H465" i="114" s="1"/>
  <c r="I464" i="114"/>
  <c r="K464" i="114" s="1"/>
  <c r="H464" i="114"/>
  <c r="F464" i="114"/>
  <c r="I463" i="114"/>
  <c r="K463" i="114" s="1"/>
  <c r="F463" i="114"/>
  <c r="H463" i="114" s="1"/>
  <c r="K462" i="114"/>
  <c r="I462" i="114"/>
  <c r="F462" i="114"/>
  <c r="H462" i="114" s="1"/>
  <c r="I461" i="114"/>
  <c r="K461" i="114" s="1"/>
  <c r="F461" i="114"/>
  <c r="H461" i="114" s="1"/>
  <c r="I460" i="114"/>
  <c r="K460" i="114" s="1"/>
  <c r="H460" i="114"/>
  <c r="F460" i="114"/>
  <c r="I459" i="114"/>
  <c r="K459" i="114" s="1"/>
  <c r="F459" i="114"/>
  <c r="H459" i="114" s="1"/>
  <c r="K458" i="114"/>
  <c r="I458" i="114"/>
  <c r="F458" i="114"/>
  <c r="H458" i="114" s="1"/>
  <c r="I457" i="114"/>
  <c r="K457" i="114" s="1"/>
  <c r="F457" i="114"/>
  <c r="H457" i="114" s="1"/>
  <c r="K456" i="114"/>
  <c r="I456" i="114"/>
  <c r="H456" i="114"/>
  <c r="F456" i="114"/>
  <c r="I455" i="114"/>
  <c r="K455" i="114" s="1"/>
  <c r="F455" i="114"/>
  <c r="F473" i="114" s="1"/>
  <c r="D438" i="114"/>
  <c r="I437" i="114"/>
  <c r="K437" i="114" s="1"/>
  <c r="H437" i="114"/>
  <c r="F437" i="114"/>
  <c r="K436" i="114"/>
  <c r="I436" i="114"/>
  <c r="F436" i="114"/>
  <c r="H436" i="114" s="1"/>
  <c r="I435" i="114"/>
  <c r="K435" i="114" s="1"/>
  <c r="H435" i="114"/>
  <c r="F435" i="114"/>
  <c r="K434" i="114"/>
  <c r="I434" i="114"/>
  <c r="F434" i="114"/>
  <c r="H434" i="114" s="1"/>
  <c r="I433" i="114"/>
  <c r="K433" i="114" s="1"/>
  <c r="F433" i="114"/>
  <c r="H433" i="114" s="1"/>
  <c r="K432" i="114"/>
  <c r="I432" i="114"/>
  <c r="F432" i="114"/>
  <c r="H432" i="114" s="1"/>
  <c r="I431" i="114"/>
  <c r="K431" i="114" s="1"/>
  <c r="H431" i="114"/>
  <c r="F431" i="114"/>
  <c r="I430" i="114"/>
  <c r="K430" i="114" s="1"/>
  <c r="F430" i="114"/>
  <c r="H430" i="114" s="1"/>
  <c r="I429" i="114"/>
  <c r="K429" i="114" s="1"/>
  <c r="H429" i="114"/>
  <c r="F429" i="114"/>
  <c r="K428" i="114"/>
  <c r="I428" i="114"/>
  <c r="F428" i="114"/>
  <c r="H428" i="114" s="1"/>
  <c r="I427" i="114"/>
  <c r="K427" i="114" s="1"/>
  <c r="H427" i="114"/>
  <c r="F427" i="114"/>
  <c r="K426" i="114"/>
  <c r="I426" i="114"/>
  <c r="F426" i="114"/>
  <c r="H426" i="114" s="1"/>
  <c r="I425" i="114"/>
  <c r="K425" i="114" s="1"/>
  <c r="F425" i="114"/>
  <c r="H425" i="114" s="1"/>
  <c r="K424" i="114"/>
  <c r="I424" i="114"/>
  <c r="F424" i="114"/>
  <c r="H424" i="114" s="1"/>
  <c r="I423" i="114"/>
  <c r="K423" i="114" s="1"/>
  <c r="H423" i="114"/>
  <c r="F423" i="114"/>
  <c r="I422" i="114"/>
  <c r="K422" i="114" s="1"/>
  <c r="F422" i="114"/>
  <c r="H422" i="114" s="1"/>
  <c r="I421" i="114"/>
  <c r="K421" i="114" s="1"/>
  <c r="H421" i="114"/>
  <c r="F421" i="114"/>
  <c r="K420" i="114"/>
  <c r="I420" i="114"/>
  <c r="F420" i="114"/>
  <c r="D404" i="114"/>
  <c r="I403" i="114"/>
  <c r="K403" i="114" s="1"/>
  <c r="F403" i="114"/>
  <c r="H403" i="114" s="1"/>
  <c r="K402" i="114"/>
  <c r="I402" i="114"/>
  <c r="H402" i="114"/>
  <c r="F402" i="114"/>
  <c r="I401" i="114"/>
  <c r="K401" i="114" s="1"/>
  <c r="F401" i="114"/>
  <c r="H401" i="114" s="1"/>
  <c r="K400" i="114"/>
  <c r="I400" i="114"/>
  <c r="H400" i="114"/>
  <c r="F400" i="114"/>
  <c r="I399" i="114"/>
  <c r="K399" i="114" s="1"/>
  <c r="F399" i="114"/>
  <c r="H399" i="114" s="1"/>
  <c r="I398" i="114"/>
  <c r="K398" i="114" s="1"/>
  <c r="H398" i="114"/>
  <c r="F398" i="114"/>
  <c r="I397" i="114"/>
  <c r="K397" i="114" s="1"/>
  <c r="F397" i="114"/>
  <c r="H397" i="114" s="1"/>
  <c r="K396" i="114"/>
  <c r="I396" i="114"/>
  <c r="F396" i="114"/>
  <c r="H396" i="114" s="1"/>
  <c r="I395" i="114"/>
  <c r="K395" i="114" s="1"/>
  <c r="F395" i="114"/>
  <c r="H395" i="114" s="1"/>
  <c r="K394" i="114"/>
  <c r="I394" i="114"/>
  <c r="H394" i="114"/>
  <c r="F394" i="114"/>
  <c r="I393" i="114"/>
  <c r="K393" i="114" s="1"/>
  <c r="F393" i="114"/>
  <c r="H393" i="114" s="1"/>
  <c r="K392" i="114"/>
  <c r="I392" i="114"/>
  <c r="H392" i="114"/>
  <c r="F392" i="114"/>
  <c r="I391" i="114"/>
  <c r="K391" i="114" s="1"/>
  <c r="F391" i="114"/>
  <c r="H391" i="114" s="1"/>
  <c r="I390" i="114"/>
  <c r="K390" i="114" s="1"/>
  <c r="H390" i="114"/>
  <c r="F390" i="114"/>
  <c r="I389" i="114"/>
  <c r="K389" i="114" s="1"/>
  <c r="F389" i="114"/>
  <c r="H389" i="114" s="1"/>
  <c r="K388" i="114"/>
  <c r="I388" i="114"/>
  <c r="F388" i="114"/>
  <c r="H388" i="114" s="1"/>
  <c r="I387" i="114"/>
  <c r="K387" i="114" s="1"/>
  <c r="F387" i="114"/>
  <c r="H387" i="114" s="1"/>
  <c r="K386" i="114"/>
  <c r="I386" i="114"/>
  <c r="H386" i="114"/>
  <c r="F386" i="114"/>
  <c r="D370" i="114"/>
  <c r="I369" i="114"/>
  <c r="K369" i="114" s="1"/>
  <c r="F369" i="114"/>
  <c r="H369" i="114" s="1"/>
  <c r="I368" i="114"/>
  <c r="K368" i="114" s="1"/>
  <c r="F368" i="114"/>
  <c r="H368" i="114" s="1"/>
  <c r="I367" i="114"/>
  <c r="K367" i="114" s="1"/>
  <c r="F367" i="114"/>
  <c r="H367" i="114" s="1"/>
  <c r="I366" i="114"/>
  <c r="K366" i="114" s="1"/>
  <c r="F366" i="114"/>
  <c r="H366" i="114" s="1"/>
  <c r="I365" i="114"/>
  <c r="K365" i="114" s="1"/>
  <c r="F365" i="114"/>
  <c r="H365" i="114" s="1"/>
  <c r="I364" i="114"/>
  <c r="K364" i="114" s="1"/>
  <c r="F364" i="114"/>
  <c r="H364" i="114" s="1"/>
  <c r="I363" i="114"/>
  <c r="K363" i="114" s="1"/>
  <c r="F363" i="114"/>
  <c r="H363" i="114" s="1"/>
  <c r="I362" i="114"/>
  <c r="K362" i="114" s="1"/>
  <c r="F362" i="114"/>
  <c r="H362" i="114" s="1"/>
  <c r="K361" i="114"/>
  <c r="I361" i="114"/>
  <c r="F361" i="114"/>
  <c r="H361" i="114" s="1"/>
  <c r="I360" i="114"/>
  <c r="K360" i="114" s="1"/>
  <c r="F360" i="114"/>
  <c r="H360" i="114" s="1"/>
  <c r="I359" i="114"/>
  <c r="K359" i="114" s="1"/>
  <c r="F359" i="114"/>
  <c r="H359" i="114" s="1"/>
  <c r="I358" i="114"/>
  <c r="K358" i="114" s="1"/>
  <c r="F358" i="114"/>
  <c r="H358" i="114" s="1"/>
  <c r="I357" i="114"/>
  <c r="K357" i="114" s="1"/>
  <c r="F357" i="114"/>
  <c r="H357" i="114" s="1"/>
  <c r="I356" i="114"/>
  <c r="K356" i="114" s="1"/>
  <c r="H356" i="114"/>
  <c r="F356" i="114"/>
  <c r="I355" i="114"/>
  <c r="K355" i="114" s="1"/>
  <c r="F355" i="114"/>
  <c r="H355" i="114" s="1"/>
  <c r="I354" i="114"/>
  <c r="K354" i="114" s="1"/>
  <c r="F354" i="114"/>
  <c r="H354" i="114" s="1"/>
  <c r="K353" i="114"/>
  <c r="I353" i="114"/>
  <c r="F353" i="114"/>
  <c r="I352" i="114"/>
  <c r="K352" i="114" s="1"/>
  <c r="F352" i="114"/>
  <c r="H352" i="114" s="1"/>
  <c r="D335" i="114"/>
  <c r="I334" i="114"/>
  <c r="K334" i="114" s="1"/>
  <c r="F334" i="114"/>
  <c r="H334" i="114" s="1"/>
  <c r="I333" i="114"/>
  <c r="K333" i="114" s="1"/>
  <c r="F333" i="114"/>
  <c r="H333" i="114" s="1"/>
  <c r="I332" i="114"/>
  <c r="K332" i="114" s="1"/>
  <c r="F332" i="114"/>
  <c r="H332" i="114" s="1"/>
  <c r="I331" i="114"/>
  <c r="K331" i="114" s="1"/>
  <c r="F331" i="114"/>
  <c r="H331" i="114" s="1"/>
  <c r="I330" i="114"/>
  <c r="K330" i="114" s="1"/>
  <c r="F330" i="114"/>
  <c r="H330" i="114" s="1"/>
  <c r="I329" i="114"/>
  <c r="K329" i="114" s="1"/>
  <c r="F329" i="114"/>
  <c r="H329" i="114" s="1"/>
  <c r="I328" i="114"/>
  <c r="K328" i="114" s="1"/>
  <c r="F328" i="114"/>
  <c r="H328" i="114" s="1"/>
  <c r="I327" i="114"/>
  <c r="K327" i="114" s="1"/>
  <c r="F327" i="114"/>
  <c r="H327" i="114" s="1"/>
  <c r="I326" i="114"/>
  <c r="K326" i="114" s="1"/>
  <c r="F326" i="114"/>
  <c r="H326" i="114" s="1"/>
  <c r="I325" i="114"/>
  <c r="K325" i="114" s="1"/>
  <c r="F325" i="114"/>
  <c r="H325" i="114" s="1"/>
  <c r="I324" i="114"/>
  <c r="K324" i="114" s="1"/>
  <c r="F324" i="114"/>
  <c r="H324" i="114" s="1"/>
  <c r="I323" i="114"/>
  <c r="K323" i="114" s="1"/>
  <c r="F323" i="114"/>
  <c r="H323" i="114" s="1"/>
  <c r="I322" i="114"/>
  <c r="K322" i="114" s="1"/>
  <c r="F322" i="114"/>
  <c r="H322" i="114" s="1"/>
  <c r="I321" i="114"/>
  <c r="K321" i="114" s="1"/>
  <c r="F321" i="114"/>
  <c r="H321" i="114" s="1"/>
  <c r="I320" i="114"/>
  <c r="K320" i="114" s="1"/>
  <c r="F320" i="114"/>
  <c r="H320" i="114" s="1"/>
  <c r="I319" i="114"/>
  <c r="K319" i="114" s="1"/>
  <c r="F319" i="114"/>
  <c r="H319" i="114" s="1"/>
  <c r="I318" i="114"/>
  <c r="K318" i="114" s="1"/>
  <c r="F318" i="114"/>
  <c r="H318" i="114" s="1"/>
  <c r="I317" i="114"/>
  <c r="K317" i="114" s="1"/>
  <c r="F317" i="114"/>
  <c r="D302" i="114"/>
  <c r="I301" i="114"/>
  <c r="K301" i="114" s="1"/>
  <c r="F301" i="114"/>
  <c r="H301" i="114" s="1"/>
  <c r="I300" i="114"/>
  <c r="K300" i="114" s="1"/>
  <c r="F300" i="114"/>
  <c r="H300" i="114" s="1"/>
  <c r="I299" i="114"/>
  <c r="K299" i="114" s="1"/>
  <c r="F299" i="114"/>
  <c r="H299" i="114" s="1"/>
  <c r="I298" i="114"/>
  <c r="K298" i="114" s="1"/>
  <c r="F298" i="114"/>
  <c r="H298" i="114" s="1"/>
  <c r="I297" i="114"/>
  <c r="K297" i="114" s="1"/>
  <c r="F297" i="114"/>
  <c r="H297" i="114" s="1"/>
  <c r="I296" i="114"/>
  <c r="K296" i="114" s="1"/>
  <c r="F296" i="114"/>
  <c r="H296" i="114" s="1"/>
  <c r="I295" i="114"/>
  <c r="K295" i="114" s="1"/>
  <c r="F295" i="114"/>
  <c r="H295" i="114" s="1"/>
  <c r="I294" i="114"/>
  <c r="K294" i="114" s="1"/>
  <c r="F294" i="114"/>
  <c r="H294" i="114" s="1"/>
  <c r="I293" i="114"/>
  <c r="K293" i="114" s="1"/>
  <c r="F293" i="114"/>
  <c r="H293" i="114" s="1"/>
  <c r="I292" i="114"/>
  <c r="K292" i="114" s="1"/>
  <c r="F292" i="114"/>
  <c r="H292" i="114" s="1"/>
  <c r="I291" i="114"/>
  <c r="K291" i="114" s="1"/>
  <c r="F291" i="114"/>
  <c r="H291" i="114" s="1"/>
  <c r="I290" i="114"/>
  <c r="K290" i="114" s="1"/>
  <c r="F290" i="114"/>
  <c r="H290" i="114" s="1"/>
  <c r="I289" i="114"/>
  <c r="K289" i="114" s="1"/>
  <c r="F289" i="114"/>
  <c r="H289" i="114" s="1"/>
  <c r="I288" i="114"/>
  <c r="K288" i="114" s="1"/>
  <c r="F288" i="114"/>
  <c r="H288" i="114" s="1"/>
  <c r="I287" i="114"/>
  <c r="K287" i="114" s="1"/>
  <c r="F287" i="114"/>
  <c r="H287" i="114" s="1"/>
  <c r="I286" i="114"/>
  <c r="K286" i="114" s="1"/>
  <c r="F286" i="114"/>
  <c r="H286" i="114" s="1"/>
  <c r="I285" i="114"/>
  <c r="K285" i="114" s="1"/>
  <c r="F285" i="114"/>
  <c r="H285" i="114" s="1"/>
  <c r="I284" i="114"/>
  <c r="K284" i="114" s="1"/>
  <c r="F284" i="114"/>
  <c r="D269" i="114"/>
  <c r="I268" i="114"/>
  <c r="K268" i="114" s="1"/>
  <c r="F268" i="114"/>
  <c r="H268" i="114" s="1"/>
  <c r="I267" i="114"/>
  <c r="K267" i="114" s="1"/>
  <c r="F267" i="114"/>
  <c r="H267" i="114" s="1"/>
  <c r="I266" i="114"/>
  <c r="K266" i="114" s="1"/>
  <c r="F266" i="114"/>
  <c r="H266" i="114" s="1"/>
  <c r="I265" i="114"/>
  <c r="K265" i="114" s="1"/>
  <c r="F265" i="114"/>
  <c r="H265" i="114" s="1"/>
  <c r="I264" i="114"/>
  <c r="K264" i="114" s="1"/>
  <c r="F264" i="114"/>
  <c r="H264" i="114" s="1"/>
  <c r="I263" i="114"/>
  <c r="K263" i="114" s="1"/>
  <c r="F263" i="114"/>
  <c r="H263" i="114" s="1"/>
  <c r="I262" i="114"/>
  <c r="K262" i="114" s="1"/>
  <c r="F262" i="114"/>
  <c r="H262" i="114" s="1"/>
  <c r="I261" i="114"/>
  <c r="K261" i="114" s="1"/>
  <c r="F261" i="114"/>
  <c r="H261" i="114" s="1"/>
  <c r="I260" i="114"/>
  <c r="K260" i="114" s="1"/>
  <c r="F260" i="114"/>
  <c r="H260" i="114" s="1"/>
  <c r="I259" i="114"/>
  <c r="K259" i="114" s="1"/>
  <c r="F259" i="114"/>
  <c r="H259" i="114" s="1"/>
  <c r="I258" i="114"/>
  <c r="K258" i="114" s="1"/>
  <c r="F258" i="114"/>
  <c r="H258" i="114" s="1"/>
  <c r="I257" i="114"/>
  <c r="K257" i="114" s="1"/>
  <c r="F257" i="114"/>
  <c r="H257" i="114" s="1"/>
  <c r="I256" i="114"/>
  <c r="K256" i="114" s="1"/>
  <c r="F256" i="114"/>
  <c r="H256" i="114" s="1"/>
  <c r="I255" i="114"/>
  <c r="K255" i="114" s="1"/>
  <c r="F255" i="114"/>
  <c r="H255" i="114" s="1"/>
  <c r="I254" i="114"/>
  <c r="K254" i="114" s="1"/>
  <c r="F254" i="114"/>
  <c r="H254" i="114" s="1"/>
  <c r="I253" i="114"/>
  <c r="K253" i="114" s="1"/>
  <c r="F253" i="114"/>
  <c r="H253" i="114" s="1"/>
  <c r="I252" i="114"/>
  <c r="K252" i="114" s="1"/>
  <c r="F252" i="114"/>
  <c r="H252" i="114" s="1"/>
  <c r="I251" i="114"/>
  <c r="K251" i="114" s="1"/>
  <c r="F251" i="114"/>
  <c r="H251" i="114" s="1"/>
  <c r="H269" i="114" s="1"/>
  <c r="D236" i="114"/>
  <c r="I235" i="114"/>
  <c r="K235" i="114" s="1"/>
  <c r="F235" i="114"/>
  <c r="H235" i="114" s="1"/>
  <c r="I234" i="114"/>
  <c r="K234" i="114" s="1"/>
  <c r="F234" i="114"/>
  <c r="H234" i="114" s="1"/>
  <c r="I233" i="114"/>
  <c r="K233" i="114" s="1"/>
  <c r="F233" i="114"/>
  <c r="H233" i="114" s="1"/>
  <c r="I232" i="114"/>
  <c r="K232" i="114" s="1"/>
  <c r="F232" i="114"/>
  <c r="H232" i="114" s="1"/>
  <c r="I231" i="114"/>
  <c r="K231" i="114" s="1"/>
  <c r="F231" i="114"/>
  <c r="H231" i="114" s="1"/>
  <c r="I230" i="114"/>
  <c r="K230" i="114" s="1"/>
  <c r="F230" i="114"/>
  <c r="H230" i="114" s="1"/>
  <c r="I229" i="114"/>
  <c r="K229" i="114" s="1"/>
  <c r="F229" i="114"/>
  <c r="H229" i="114" s="1"/>
  <c r="I228" i="114"/>
  <c r="K228" i="114" s="1"/>
  <c r="F228" i="114"/>
  <c r="H228" i="114" s="1"/>
  <c r="I227" i="114"/>
  <c r="K227" i="114" s="1"/>
  <c r="F227" i="114"/>
  <c r="H227" i="114" s="1"/>
  <c r="I226" i="114"/>
  <c r="K226" i="114" s="1"/>
  <c r="F226" i="114"/>
  <c r="H226" i="114" s="1"/>
  <c r="I225" i="114"/>
  <c r="K225" i="114" s="1"/>
  <c r="F225" i="114"/>
  <c r="H225" i="114" s="1"/>
  <c r="I224" i="114"/>
  <c r="K224" i="114" s="1"/>
  <c r="F224" i="114"/>
  <c r="H224" i="114" s="1"/>
  <c r="I223" i="114"/>
  <c r="K223" i="114" s="1"/>
  <c r="F223" i="114"/>
  <c r="H223" i="114" s="1"/>
  <c r="I222" i="114"/>
  <c r="K222" i="114" s="1"/>
  <c r="F222" i="114"/>
  <c r="H222" i="114" s="1"/>
  <c r="I221" i="114"/>
  <c r="K221" i="114" s="1"/>
  <c r="F221" i="114"/>
  <c r="H221" i="114" s="1"/>
  <c r="I220" i="114"/>
  <c r="K220" i="114" s="1"/>
  <c r="F220" i="114"/>
  <c r="H220" i="114" s="1"/>
  <c r="I219" i="114"/>
  <c r="K219" i="114" s="1"/>
  <c r="F219" i="114"/>
  <c r="H219" i="114" s="1"/>
  <c r="I218" i="114"/>
  <c r="K218" i="114" s="1"/>
  <c r="F218" i="114"/>
  <c r="H218" i="114" s="1"/>
  <c r="D202" i="114"/>
  <c r="I201" i="114"/>
  <c r="K201" i="114" s="1"/>
  <c r="H201" i="114"/>
  <c r="F201" i="114"/>
  <c r="I200" i="114"/>
  <c r="K200" i="114" s="1"/>
  <c r="F200" i="114"/>
  <c r="H200" i="114" s="1"/>
  <c r="I199" i="114"/>
  <c r="K199" i="114" s="1"/>
  <c r="F199" i="114"/>
  <c r="H199" i="114" s="1"/>
  <c r="I198" i="114"/>
  <c r="K198" i="114" s="1"/>
  <c r="F198" i="114"/>
  <c r="H198" i="114" s="1"/>
  <c r="I197" i="114"/>
  <c r="K197" i="114" s="1"/>
  <c r="F197" i="114"/>
  <c r="H197" i="114" s="1"/>
  <c r="I196" i="114"/>
  <c r="K196" i="114" s="1"/>
  <c r="F196" i="114"/>
  <c r="H196" i="114" s="1"/>
  <c r="I195" i="114"/>
  <c r="K195" i="114" s="1"/>
  <c r="H195" i="114"/>
  <c r="F195" i="114"/>
  <c r="I194" i="114"/>
  <c r="K194" i="114" s="1"/>
  <c r="F194" i="114"/>
  <c r="H194" i="114" s="1"/>
  <c r="K193" i="114"/>
  <c r="I193" i="114"/>
  <c r="F193" i="114"/>
  <c r="H193" i="114" s="1"/>
  <c r="I192" i="114"/>
  <c r="K192" i="114" s="1"/>
  <c r="F192" i="114"/>
  <c r="H192" i="114" s="1"/>
  <c r="I191" i="114"/>
  <c r="K191" i="114" s="1"/>
  <c r="F191" i="114"/>
  <c r="H191" i="114" s="1"/>
  <c r="I190" i="114"/>
  <c r="K190" i="114" s="1"/>
  <c r="F190" i="114"/>
  <c r="H190" i="114" s="1"/>
  <c r="I189" i="114"/>
  <c r="K189" i="114" s="1"/>
  <c r="F189" i="114"/>
  <c r="H189" i="114" s="1"/>
  <c r="I188" i="114"/>
  <c r="K188" i="114" s="1"/>
  <c r="F188" i="114"/>
  <c r="H188" i="114" s="1"/>
  <c r="I187" i="114"/>
  <c r="K187" i="114" s="1"/>
  <c r="F187" i="114"/>
  <c r="H187" i="114" s="1"/>
  <c r="I186" i="114"/>
  <c r="K186" i="114" s="1"/>
  <c r="F186" i="114"/>
  <c r="H186" i="114" s="1"/>
  <c r="I185" i="114"/>
  <c r="K185" i="114" s="1"/>
  <c r="H185" i="114"/>
  <c r="F185" i="114"/>
  <c r="I184" i="114"/>
  <c r="K184" i="114" s="1"/>
  <c r="F184" i="114"/>
  <c r="D168" i="114"/>
  <c r="I167" i="114"/>
  <c r="K167" i="114" s="1"/>
  <c r="F167" i="114"/>
  <c r="H167" i="114" s="1"/>
  <c r="K166" i="114"/>
  <c r="I166" i="114"/>
  <c r="F166" i="114"/>
  <c r="H166" i="114" s="1"/>
  <c r="I165" i="114"/>
  <c r="K165" i="114" s="1"/>
  <c r="H165" i="114"/>
  <c r="F165" i="114"/>
  <c r="I164" i="114"/>
  <c r="K164" i="114" s="1"/>
  <c r="F164" i="114"/>
  <c r="H164" i="114" s="1"/>
  <c r="I163" i="114"/>
  <c r="K163" i="114" s="1"/>
  <c r="F163" i="114"/>
  <c r="H163" i="114" s="1"/>
  <c r="K162" i="114"/>
  <c r="I162" i="114"/>
  <c r="F162" i="114"/>
  <c r="H162" i="114" s="1"/>
  <c r="I161" i="114"/>
  <c r="K161" i="114" s="1"/>
  <c r="F161" i="114"/>
  <c r="H161" i="114" s="1"/>
  <c r="I160" i="114"/>
  <c r="K160" i="114" s="1"/>
  <c r="F160" i="114"/>
  <c r="H160" i="114" s="1"/>
  <c r="I159" i="114"/>
  <c r="K159" i="114" s="1"/>
  <c r="H159" i="114"/>
  <c r="F159" i="114"/>
  <c r="I158" i="114"/>
  <c r="K158" i="114" s="1"/>
  <c r="F158" i="114"/>
  <c r="H158" i="114" s="1"/>
  <c r="I157" i="114"/>
  <c r="K157" i="114" s="1"/>
  <c r="H157" i="114"/>
  <c r="F157" i="114"/>
  <c r="K156" i="114"/>
  <c r="I156" i="114"/>
  <c r="F156" i="114"/>
  <c r="H156" i="114" s="1"/>
  <c r="I155" i="114"/>
  <c r="K155" i="114" s="1"/>
  <c r="F155" i="114"/>
  <c r="H155" i="114" s="1"/>
  <c r="K154" i="114"/>
  <c r="I154" i="114"/>
  <c r="F154" i="114"/>
  <c r="H154" i="114" s="1"/>
  <c r="I153" i="114"/>
  <c r="K153" i="114" s="1"/>
  <c r="H153" i="114"/>
  <c r="F153" i="114"/>
  <c r="I152" i="114"/>
  <c r="K152" i="114" s="1"/>
  <c r="F152" i="114"/>
  <c r="H152" i="114" s="1"/>
  <c r="I151" i="114"/>
  <c r="K151" i="114" s="1"/>
  <c r="H151" i="114"/>
  <c r="F151" i="114"/>
  <c r="K150" i="114"/>
  <c r="I150" i="114"/>
  <c r="F150" i="114"/>
  <c r="D134" i="114"/>
  <c r="I133" i="114"/>
  <c r="K133" i="114" s="1"/>
  <c r="F133" i="114"/>
  <c r="H133" i="114" s="1"/>
  <c r="K132" i="114"/>
  <c r="I132" i="114"/>
  <c r="H132" i="114"/>
  <c r="F132" i="114"/>
  <c r="I131" i="114"/>
  <c r="K131" i="114" s="1"/>
  <c r="F131" i="114"/>
  <c r="H131" i="114" s="1"/>
  <c r="K130" i="114"/>
  <c r="I130" i="114"/>
  <c r="H130" i="114"/>
  <c r="F130" i="114"/>
  <c r="I129" i="114"/>
  <c r="K129" i="114" s="1"/>
  <c r="F129" i="114"/>
  <c r="H129" i="114" s="1"/>
  <c r="I128" i="114"/>
  <c r="K128" i="114" s="1"/>
  <c r="H128" i="114"/>
  <c r="F128" i="114"/>
  <c r="I127" i="114"/>
  <c r="K127" i="114" s="1"/>
  <c r="F127" i="114"/>
  <c r="H127" i="114" s="1"/>
  <c r="K126" i="114"/>
  <c r="I126" i="114"/>
  <c r="F126" i="114"/>
  <c r="H126" i="114" s="1"/>
  <c r="I125" i="114"/>
  <c r="K125" i="114" s="1"/>
  <c r="F125" i="114"/>
  <c r="H125" i="114" s="1"/>
  <c r="K124" i="114"/>
  <c r="I124" i="114"/>
  <c r="H124" i="114"/>
  <c r="F124" i="114"/>
  <c r="I123" i="114"/>
  <c r="K123" i="114" s="1"/>
  <c r="F123" i="114"/>
  <c r="H123" i="114" s="1"/>
  <c r="K122" i="114"/>
  <c r="I122" i="114"/>
  <c r="H122" i="114"/>
  <c r="F122" i="114"/>
  <c r="I121" i="114"/>
  <c r="K121" i="114" s="1"/>
  <c r="F121" i="114"/>
  <c r="H121" i="114" s="1"/>
  <c r="I120" i="114"/>
  <c r="K120" i="114" s="1"/>
  <c r="H120" i="114"/>
  <c r="F120" i="114"/>
  <c r="I119" i="114"/>
  <c r="K119" i="114" s="1"/>
  <c r="F119" i="114"/>
  <c r="H119" i="114" s="1"/>
  <c r="K118" i="114"/>
  <c r="I118" i="114"/>
  <c r="H118" i="114"/>
  <c r="F118" i="114"/>
  <c r="I117" i="114"/>
  <c r="K117" i="114" s="1"/>
  <c r="F117" i="114"/>
  <c r="H117" i="114" s="1"/>
  <c r="K116" i="114"/>
  <c r="I116" i="114"/>
  <c r="H116" i="114"/>
  <c r="F116" i="114"/>
  <c r="D100" i="114"/>
  <c r="I99" i="114"/>
  <c r="K99" i="114" s="1"/>
  <c r="F99" i="114"/>
  <c r="H99" i="114" s="1"/>
  <c r="I98" i="114"/>
  <c r="K98" i="114" s="1"/>
  <c r="F98" i="114"/>
  <c r="H98" i="114" s="1"/>
  <c r="I97" i="114"/>
  <c r="K97" i="114" s="1"/>
  <c r="F97" i="114"/>
  <c r="H97" i="114" s="1"/>
  <c r="I96" i="114"/>
  <c r="K96" i="114" s="1"/>
  <c r="F96" i="114"/>
  <c r="H96" i="114" s="1"/>
  <c r="I95" i="114"/>
  <c r="K95" i="114" s="1"/>
  <c r="F95" i="114"/>
  <c r="H95" i="114" s="1"/>
  <c r="I94" i="114"/>
  <c r="K94" i="114" s="1"/>
  <c r="F94" i="114"/>
  <c r="H94" i="114" s="1"/>
  <c r="I93" i="114"/>
  <c r="K93" i="114" s="1"/>
  <c r="F93" i="114"/>
  <c r="H93" i="114" s="1"/>
  <c r="I92" i="114"/>
  <c r="K92" i="114" s="1"/>
  <c r="F92" i="114"/>
  <c r="H92" i="114" s="1"/>
  <c r="I91" i="114"/>
  <c r="K91" i="114" s="1"/>
  <c r="F91" i="114"/>
  <c r="H91" i="114" s="1"/>
  <c r="I90" i="114"/>
  <c r="K90" i="114" s="1"/>
  <c r="H90" i="114"/>
  <c r="F90" i="114"/>
  <c r="I89" i="114"/>
  <c r="K89" i="114" s="1"/>
  <c r="F89" i="114"/>
  <c r="H89" i="114" s="1"/>
  <c r="I88" i="114"/>
  <c r="K88" i="114" s="1"/>
  <c r="H88" i="114"/>
  <c r="F88" i="114"/>
  <c r="K87" i="114"/>
  <c r="I87" i="114"/>
  <c r="F87" i="114"/>
  <c r="H87" i="114" s="1"/>
  <c r="I86" i="114"/>
  <c r="K86" i="114" s="1"/>
  <c r="F86" i="114"/>
  <c r="H86" i="114" s="1"/>
  <c r="K85" i="114"/>
  <c r="I85" i="114"/>
  <c r="F85" i="114"/>
  <c r="H85" i="114" s="1"/>
  <c r="I84" i="114"/>
  <c r="K84" i="114" s="1"/>
  <c r="F84" i="114"/>
  <c r="H84" i="114" s="1"/>
  <c r="I83" i="114"/>
  <c r="K83" i="114" s="1"/>
  <c r="F83" i="114"/>
  <c r="H83" i="114" s="1"/>
  <c r="I82" i="114"/>
  <c r="K82" i="114" s="1"/>
  <c r="H82" i="114"/>
  <c r="F82" i="114"/>
  <c r="D66" i="114"/>
  <c r="I65" i="114"/>
  <c r="K65" i="114" s="1"/>
  <c r="F65" i="114"/>
  <c r="H65" i="114" s="1"/>
  <c r="I64" i="114"/>
  <c r="K64" i="114" s="1"/>
  <c r="F64" i="114"/>
  <c r="H64" i="114" s="1"/>
  <c r="I63" i="114"/>
  <c r="K63" i="114" s="1"/>
  <c r="F63" i="114"/>
  <c r="H63" i="114" s="1"/>
  <c r="I62" i="114"/>
  <c r="K62" i="114" s="1"/>
  <c r="F62" i="114"/>
  <c r="H62" i="114" s="1"/>
  <c r="I61" i="114"/>
  <c r="K61" i="114" s="1"/>
  <c r="F61" i="114"/>
  <c r="H61" i="114" s="1"/>
  <c r="I60" i="114"/>
  <c r="K60" i="114" s="1"/>
  <c r="F60" i="114"/>
  <c r="H60" i="114" s="1"/>
  <c r="I59" i="114"/>
  <c r="K59" i="114" s="1"/>
  <c r="F59" i="114"/>
  <c r="H59" i="114" s="1"/>
  <c r="I58" i="114"/>
  <c r="K58" i="114" s="1"/>
  <c r="F58" i="114"/>
  <c r="H58" i="114" s="1"/>
  <c r="I57" i="114"/>
  <c r="K57" i="114" s="1"/>
  <c r="F57" i="114"/>
  <c r="H57" i="114" s="1"/>
  <c r="I56" i="114"/>
  <c r="K56" i="114" s="1"/>
  <c r="F56" i="114"/>
  <c r="H56" i="114" s="1"/>
  <c r="I55" i="114"/>
  <c r="K55" i="114" s="1"/>
  <c r="F55" i="114"/>
  <c r="H55" i="114" s="1"/>
  <c r="I54" i="114"/>
  <c r="K54" i="114" s="1"/>
  <c r="F54" i="114"/>
  <c r="H54" i="114" s="1"/>
  <c r="I53" i="114"/>
  <c r="K53" i="114" s="1"/>
  <c r="F53" i="114"/>
  <c r="H53" i="114" s="1"/>
  <c r="I52" i="114"/>
  <c r="K52" i="114" s="1"/>
  <c r="F52" i="114"/>
  <c r="H52" i="114" s="1"/>
  <c r="I51" i="114"/>
  <c r="K51" i="114" s="1"/>
  <c r="F51" i="114"/>
  <c r="H51" i="114" s="1"/>
  <c r="I50" i="114"/>
  <c r="K50" i="114" s="1"/>
  <c r="F50" i="114"/>
  <c r="H50" i="114" s="1"/>
  <c r="I49" i="114"/>
  <c r="K49" i="114" s="1"/>
  <c r="F49" i="114"/>
  <c r="H49" i="114" s="1"/>
  <c r="I48" i="114"/>
  <c r="K48" i="114" s="1"/>
  <c r="F48" i="114"/>
  <c r="D31" i="114"/>
  <c r="I30" i="114"/>
  <c r="K30" i="114" s="1"/>
  <c r="F30" i="114"/>
  <c r="H30" i="114" s="1"/>
  <c r="I29" i="114"/>
  <c r="K29" i="114" s="1"/>
  <c r="F29" i="114"/>
  <c r="H29" i="114" s="1"/>
  <c r="I28" i="114"/>
  <c r="K28" i="114" s="1"/>
  <c r="F28" i="114"/>
  <c r="H28" i="114" s="1"/>
  <c r="I27" i="114"/>
  <c r="K27" i="114" s="1"/>
  <c r="F27" i="114"/>
  <c r="H27" i="114" s="1"/>
  <c r="I26" i="114"/>
  <c r="K26" i="114" s="1"/>
  <c r="F26" i="114"/>
  <c r="H26" i="114" s="1"/>
  <c r="I25" i="114"/>
  <c r="K25" i="114" s="1"/>
  <c r="F25" i="114"/>
  <c r="H25" i="114" s="1"/>
  <c r="I24" i="114"/>
  <c r="K24" i="114" s="1"/>
  <c r="F24" i="114"/>
  <c r="H24" i="114" s="1"/>
  <c r="I23" i="114"/>
  <c r="K23" i="114" s="1"/>
  <c r="F23" i="114"/>
  <c r="H23" i="114" s="1"/>
  <c r="I22" i="114"/>
  <c r="K22" i="114" s="1"/>
  <c r="F22" i="114"/>
  <c r="H22" i="114" s="1"/>
  <c r="I21" i="114"/>
  <c r="K21" i="114" s="1"/>
  <c r="F21" i="114"/>
  <c r="H21" i="114" s="1"/>
  <c r="I20" i="114"/>
  <c r="K20" i="114" s="1"/>
  <c r="F20" i="114"/>
  <c r="H20" i="114" s="1"/>
  <c r="I19" i="114"/>
  <c r="K19" i="114" s="1"/>
  <c r="F19" i="114"/>
  <c r="H19" i="114" s="1"/>
  <c r="I18" i="114"/>
  <c r="K18" i="114" s="1"/>
  <c r="F18" i="114"/>
  <c r="H18" i="114" s="1"/>
  <c r="I17" i="114"/>
  <c r="K17" i="114" s="1"/>
  <c r="F17" i="114"/>
  <c r="H17" i="114" s="1"/>
  <c r="I16" i="114"/>
  <c r="K16" i="114" s="1"/>
  <c r="F16" i="114"/>
  <c r="H16" i="114" s="1"/>
  <c r="I15" i="114"/>
  <c r="K15" i="114" s="1"/>
  <c r="F15" i="114"/>
  <c r="H15" i="114" s="1"/>
  <c r="I14" i="114"/>
  <c r="K14" i="114" s="1"/>
  <c r="F14" i="114"/>
  <c r="H14" i="114" s="1"/>
  <c r="I13" i="114"/>
  <c r="K13" i="114" s="1"/>
  <c r="F13" i="114"/>
  <c r="C1396" i="100"/>
  <c r="H1395" i="100"/>
  <c r="J1395" i="100" s="1"/>
  <c r="E1395" i="100"/>
  <c r="G1395" i="100" s="1"/>
  <c r="H1394" i="100"/>
  <c r="J1394" i="100" s="1"/>
  <c r="E1394" i="100"/>
  <c r="G1394" i="100" s="1"/>
  <c r="H1393" i="100"/>
  <c r="J1393" i="100" s="1"/>
  <c r="E1393" i="100"/>
  <c r="G1393" i="100" s="1"/>
  <c r="H1392" i="100"/>
  <c r="J1392" i="100" s="1"/>
  <c r="E1392" i="100"/>
  <c r="G1392" i="100" s="1"/>
  <c r="H1391" i="100"/>
  <c r="J1391" i="100" s="1"/>
  <c r="E1391" i="100"/>
  <c r="G1391" i="100" s="1"/>
  <c r="H1390" i="100"/>
  <c r="J1390" i="100" s="1"/>
  <c r="E1390" i="100"/>
  <c r="G1390" i="100" s="1"/>
  <c r="H1389" i="100"/>
  <c r="J1389" i="100" s="1"/>
  <c r="E1389" i="100"/>
  <c r="G1389" i="100" s="1"/>
  <c r="H1388" i="100"/>
  <c r="J1388" i="100" s="1"/>
  <c r="E1388" i="100"/>
  <c r="G1388" i="100" s="1"/>
  <c r="H1387" i="100"/>
  <c r="J1387" i="100" s="1"/>
  <c r="E1387" i="100"/>
  <c r="G1387" i="100" s="1"/>
  <c r="H1386" i="100"/>
  <c r="J1386" i="100" s="1"/>
  <c r="E1386" i="100"/>
  <c r="G1386" i="100" s="1"/>
  <c r="H1385" i="100"/>
  <c r="J1385" i="100" s="1"/>
  <c r="E1385" i="100"/>
  <c r="G1385" i="100" s="1"/>
  <c r="H1384" i="100"/>
  <c r="J1384" i="100" s="1"/>
  <c r="E1384" i="100"/>
  <c r="G1384" i="100" s="1"/>
  <c r="H1383" i="100"/>
  <c r="J1383" i="100" s="1"/>
  <c r="E1383" i="100"/>
  <c r="G1383" i="100" s="1"/>
  <c r="H1382" i="100"/>
  <c r="J1382" i="100" s="1"/>
  <c r="E1382" i="100"/>
  <c r="G1382" i="100" s="1"/>
  <c r="H1381" i="100"/>
  <c r="J1381" i="100" s="1"/>
  <c r="E1381" i="100"/>
  <c r="G1381" i="100" s="1"/>
  <c r="H1380" i="100"/>
  <c r="J1380" i="100" s="1"/>
  <c r="E1380" i="100"/>
  <c r="G1380" i="100" s="1"/>
  <c r="H1379" i="100"/>
  <c r="J1379" i="100" s="1"/>
  <c r="E1379" i="100"/>
  <c r="G1379" i="100" s="1"/>
  <c r="H1378" i="100"/>
  <c r="J1378" i="100" s="1"/>
  <c r="E1378" i="100"/>
  <c r="G1378" i="100" s="1"/>
  <c r="C1363" i="100"/>
  <c r="H1362" i="100"/>
  <c r="J1362" i="100" s="1"/>
  <c r="E1362" i="100"/>
  <c r="G1362" i="100" s="1"/>
  <c r="H1361" i="100"/>
  <c r="J1361" i="100" s="1"/>
  <c r="E1361" i="100"/>
  <c r="G1361" i="100" s="1"/>
  <c r="H1360" i="100"/>
  <c r="J1360" i="100" s="1"/>
  <c r="E1360" i="100"/>
  <c r="G1360" i="100" s="1"/>
  <c r="H1359" i="100"/>
  <c r="J1359" i="100" s="1"/>
  <c r="E1359" i="100"/>
  <c r="G1359" i="100" s="1"/>
  <c r="H1358" i="100"/>
  <c r="J1358" i="100" s="1"/>
  <c r="E1358" i="100"/>
  <c r="G1358" i="100" s="1"/>
  <c r="H1357" i="100"/>
  <c r="J1357" i="100" s="1"/>
  <c r="E1357" i="100"/>
  <c r="G1357" i="100" s="1"/>
  <c r="H1356" i="100"/>
  <c r="J1356" i="100" s="1"/>
  <c r="E1356" i="100"/>
  <c r="G1356" i="100" s="1"/>
  <c r="H1355" i="100"/>
  <c r="J1355" i="100" s="1"/>
  <c r="E1355" i="100"/>
  <c r="G1355" i="100" s="1"/>
  <c r="H1354" i="100"/>
  <c r="J1354" i="100" s="1"/>
  <c r="E1354" i="100"/>
  <c r="G1354" i="100" s="1"/>
  <c r="H1353" i="100"/>
  <c r="J1353" i="100" s="1"/>
  <c r="E1353" i="100"/>
  <c r="G1353" i="100" s="1"/>
  <c r="H1352" i="100"/>
  <c r="J1352" i="100" s="1"/>
  <c r="E1352" i="100"/>
  <c r="G1352" i="100" s="1"/>
  <c r="H1351" i="100"/>
  <c r="J1351" i="100" s="1"/>
  <c r="E1351" i="100"/>
  <c r="G1351" i="100" s="1"/>
  <c r="H1350" i="100"/>
  <c r="J1350" i="100" s="1"/>
  <c r="E1350" i="100"/>
  <c r="G1350" i="100" s="1"/>
  <c r="H1349" i="100"/>
  <c r="J1349" i="100" s="1"/>
  <c r="E1349" i="100"/>
  <c r="G1349" i="100" s="1"/>
  <c r="H1348" i="100"/>
  <c r="J1348" i="100" s="1"/>
  <c r="E1348" i="100"/>
  <c r="G1348" i="100" s="1"/>
  <c r="H1347" i="100"/>
  <c r="J1347" i="100" s="1"/>
  <c r="E1347" i="100"/>
  <c r="G1347" i="100" s="1"/>
  <c r="H1346" i="100"/>
  <c r="J1346" i="100" s="1"/>
  <c r="E1346" i="100"/>
  <c r="G1346" i="100" s="1"/>
  <c r="H1345" i="100"/>
  <c r="J1345" i="100" s="1"/>
  <c r="E1345" i="100"/>
  <c r="G1345" i="100" s="1"/>
  <c r="C1330" i="100"/>
  <c r="H1329" i="100"/>
  <c r="J1329" i="100" s="1"/>
  <c r="E1329" i="100"/>
  <c r="G1329" i="100" s="1"/>
  <c r="H1328" i="100"/>
  <c r="J1328" i="100" s="1"/>
  <c r="E1328" i="100"/>
  <c r="G1328" i="100" s="1"/>
  <c r="J1327" i="100"/>
  <c r="H1327" i="100"/>
  <c r="E1327" i="100"/>
  <c r="G1327" i="100" s="1"/>
  <c r="H1326" i="100"/>
  <c r="J1326" i="100" s="1"/>
  <c r="E1326" i="100"/>
  <c r="G1326" i="100" s="1"/>
  <c r="H1325" i="100"/>
  <c r="J1325" i="100" s="1"/>
  <c r="G1325" i="100"/>
  <c r="E1325" i="100"/>
  <c r="H1324" i="100"/>
  <c r="J1324" i="100" s="1"/>
  <c r="E1324" i="100"/>
  <c r="G1324" i="100" s="1"/>
  <c r="H1323" i="100"/>
  <c r="J1323" i="100" s="1"/>
  <c r="E1323" i="100"/>
  <c r="G1323" i="100" s="1"/>
  <c r="H1322" i="100"/>
  <c r="J1322" i="100" s="1"/>
  <c r="E1322" i="100"/>
  <c r="G1322" i="100" s="1"/>
  <c r="H1321" i="100"/>
  <c r="J1321" i="100" s="1"/>
  <c r="E1321" i="100"/>
  <c r="G1321" i="100" s="1"/>
  <c r="H1320" i="100"/>
  <c r="J1320" i="100" s="1"/>
  <c r="E1320" i="100"/>
  <c r="G1320" i="100" s="1"/>
  <c r="J1319" i="100"/>
  <c r="H1319" i="100"/>
  <c r="E1319" i="100"/>
  <c r="G1319" i="100" s="1"/>
  <c r="H1318" i="100"/>
  <c r="J1318" i="100" s="1"/>
  <c r="E1318" i="100"/>
  <c r="G1318" i="100" s="1"/>
  <c r="J1317" i="100"/>
  <c r="H1317" i="100"/>
  <c r="G1317" i="100"/>
  <c r="E1317" i="100"/>
  <c r="H1316" i="100"/>
  <c r="J1316" i="100" s="1"/>
  <c r="E1316" i="100"/>
  <c r="G1316" i="100" s="1"/>
  <c r="H1315" i="100"/>
  <c r="J1315" i="100" s="1"/>
  <c r="E1315" i="100"/>
  <c r="G1315" i="100" s="1"/>
  <c r="H1314" i="100"/>
  <c r="J1314" i="100" s="1"/>
  <c r="E1314" i="100"/>
  <c r="G1314" i="100" s="1"/>
  <c r="H1313" i="100"/>
  <c r="J1313" i="100" s="1"/>
  <c r="E1313" i="100"/>
  <c r="G1313" i="100" s="1"/>
  <c r="H1312" i="100"/>
  <c r="J1312" i="100" s="1"/>
  <c r="E1312" i="100"/>
  <c r="E1330" i="100" s="1"/>
  <c r="C1297" i="100"/>
  <c r="H1296" i="100"/>
  <c r="J1296" i="100" s="1"/>
  <c r="E1296" i="100"/>
  <c r="G1296" i="100" s="1"/>
  <c r="H1295" i="100"/>
  <c r="J1295" i="100" s="1"/>
  <c r="E1295" i="100"/>
  <c r="G1295" i="100" s="1"/>
  <c r="H1294" i="100"/>
  <c r="J1294" i="100" s="1"/>
  <c r="G1294" i="100"/>
  <c r="E1294" i="100"/>
  <c r="H1293" i="100"/>
  <c r="J1293" i="100" s="1"/>
  <c r="E1293" i="100"/>
  <c r="G1293" i="100" s="1"/>
  <c r="H1292" i="100"/>
  <c r="J1292" i="100" s="1"/>
  <c r="E1292" i="100"/>
  <c r="G1292" i="100" s="1"/>
  <c r="J1291" i="100"/>
  <c r="H1291" i="100"/>
  <c r="E1291" i="100"/>
  <c r="G1291" i="100" s="1"/>
  <c r="H1290" i="100"/>
  <c r="J1290" i="100" s="1"/>
  <c r="E1290" i="100"/>
  <c r="G1290" i="100" s="1"/>
  <c r="H1289" i="100"/>
  <c r="J1289" i="100" s="1"/>
  <c r="E1289" i="100"/>
  <c r="G1289" i="100" s="1"/>
  <c r="H1288" i="100"/>
  <c r="J1288" i="100" s="1"/>
  <c r="E1288" i="100"/>
  <c r="G1288" i="100" s="1"/>
  <c r="H1287" i="100"/>
  <c r="J1287" i="100" s="1"/>
  <c r="E1287" i="100"/>
  <c r="G1287" i="100" s="1"/>
  <c r="H1286" i="100"/>
  <c r="J1286" i="100" s="1"/>
  <c r="G1286" i="100"/>
  <c r="E1286" i="100"/>
  <c r="H1285" i="100"/>
  <c r="J1285" i="100" s="1"/>
  <c r="E1285" i="100"/>
  <c r="G1285" i="100" s="1"/>
  <c r="H1284" i="100"/>
  <c r="J1284" i="100" s="1"/>
  <c r="E1284" i="100"/>
  <c r="G1284" i="100" s="1"/>
  <c r="J1283" i="100"/>
  <c r="H1283" i="100"/>
  <c r="E1283" i="100"/>
  <c r="G1283" i="100" s="1"/>
  <c r="H1282" i="100"/>
  <c r="J1282" i="100" s="1"/>
  <c r="E1282" i="100"/>
  <c r="G1282" i="100" s="1"/>
  <c r="H1281" i="100"/>
  <c r="J1281" i="100" s="1"/>
  <c r="E1281" i="100"/>
  <c r="G1281" i="100" s="1"/>
  <c r="H1280" i="100"/>
  <c r="J1280" i="100" s="1"/>
  <c r="E1280" i="100"/>
  <c r="G1280" i="100" s="1"/>
  <c r="H1279" i="100"/>
  <c r="J1279" i="100" s="1"/>
  <c r="E1279" i="100"/>
  <c r="C1264" i="100"/>
  <c r="H1263" i="100"/>
  <c r="J1263" i="100" s="1"/>
  <c r="E1263" i="100"/>
  <c r="G1263" i="100" s="1"/>
  <c r="H1262" i="100"/>
  <c r="J1262" i="100" s="1"/>
  <c r="E1262" i="100"/>
  <c r="G1262" i="100" s="1"/>
  <c r="H1261" i="100"/>
  <c r="J1261" i="100" s="1"/>
  <c r="E1261" i="100"/>
  <c r="G1261" i="100" s="1"/>
  <c r="J1260" i="100"/>
  <c r="H1260" i="100"/>
  <c r="E1260" i="100"/>
  <c r="G1260" i="100" s="1"/>
  <c r="H1259" i="100"/>
  <c r="J1259" i="100" s="1"/>
  <c r="E1259" i="100"/>
  <c r="G1259" i="100" s="1"/>
  <c r="H1258" i="100"/>
  <c r="J1258" i="100" s="1"/>
  <c r="G1258" i="100"/>
  <c r="E1258" i="100"/>
  <c r="H1257" i="100"/>
  <c r="J1257" i="100" s="1"/>
  <c r="E1257" i="100"/>
  <c r="G1257" i="100" s="1"/>
  <c r="H1256" i="100"/>
  <c r="J1256" i="100" s="1"/>
  <c r="E1256" i="100"/>
  <c r="G1256" i="100" s="1"/>
  <c r="H1255" i="100"/>
  <c r="J1255" i="100" s="1"/>
  <c r="E1255" i="100"/>
  <c r="G1255" i="100" s="1"/>
  <c r="J1254" i="100"/>
  <c r="H1254" i="100"/>
  <c r="E1254" i="100"/>
  <c r="G1254" i="100" s="1"/>
  <c r="H1253" i="100"/>
  <c r="J1253" i="100" s="1"/>
  <c r="E1253" i="100"/>
  <c r="G1253" i="100" s="1"/>
  <c r="J1252" i="100"/>
  <c r="H1252" i="100"/>
  <c r="G1252" i="100"/>
  <c r="E1252" i="100"/>
  <c r="H1251" i="100"/>
  <c r="J1251" i="100" s="1"/>
  <c r="E1251" i="100"/>
  <c r="G1251" i="100" s="1"/>
  <c r="H1250" i="100"/>
  <c r="J1250" i="100" s="1"/>
  <c r="G1250" i="100"/>
  <c r="E1250" i="100"/>
  <c r="H1249" i="100"/>
  <c r="J1249" i="100" s="1"/>
  <c r="E1249" i="100"/>
  <c r="G1249" i="100" s="1"/>
  <c r="H1248" i="100"/>
  <c r="J1248" i="100" s="1"/>
  <c r="E1248" i="100"/>
  <c r="G1248" i="100" s="1"/>
  <c r="H1247" i="100"/>
  <c r="J1247" i="100" s="1"/>
  <c r="E1247" i="100"/>
  <c r="G1247" i="100" s="1"/>
  <c r="J1246" i="100"/>
  <c r="H1246" i="100"/>
  <c r="G1246" i="100"/>
  <c r="E1246" i="100"/>
  <c r="C1231" i="100"/>
  <c r="H1230" i="100"/>
  <c r="J1230" i="100" s="1"/>
  <c r="E1230" i="100"/>
  <c r="G1230" i="100" s="1"/>
  <c r="H1229" i="100"/>
  <c r="J1229" i="100" s="1"/>
  <c r="E1229" i="100"/>
  <c r="G1229" i="100" s="1"/>
  <c r="H1228" i="100"/>
  <c r="J1228" i="100" s="1"/>
  <c r="E1228" i="100"/>
  <c r="G1228" i="100" s="1"/>
  <c r="H1227" i="100"/>
  <c r="J1227" i="100" s="1"/>
  <c r="E1227" i="100"/>
  <c r="G1227" i="100" s="1"/>
  <c r="H1226" i="100"/>
  <c r="J1226" i="100" s="1"/>
  <c r="E1226" i="100"/>
  <c r="G1226" i="100" s="1"/>
  <c r="H1225" i="100"/>
  <c r="J1225" i="100" s="1"/>
  <c r="E1225" i="100"/>
  <c r="G1225" i="100" s="1"/>
  <c r="H1224" i="100"/>
  <c r="J1224" i="100" s="1"/>
  <c r="E1224" i="100"/>
  <c r="G1224" i="100" s="1"/>
  <c r="H1223" i="100"/>
  <c r="J1223" i="100" s="1"/>
  <c r="G1223" i="100"/>
  <c r="E1223" i="100"/>
  <c r="H1222" i="100"/>
  <c r="J1222" i="100" s="1"/>
  <c r="E1222" i="100"/>
  <c r="G1222" i="100" s="1"/>
  <c r="H1221" i="100"/>
  <c r="J1221" i="100" s="1"/>
  <c r="E1221" i="100"/>
  <c r="G1221" i="100" s="1"/>
  <c r="J1220" i="100"/>
  <c r="H1220" i="100"/>
  <c r="E1220" i="100"/>
  <c r="G1220" i="100" s="1"/>
  <c r="H1219" i="100"/>
  <c r="J1219" i="100" s="1"/>
  <c r="E1219" i="100"/>
  <c r="G1219" i="100" s="1"/>
  <c r="J1218" i="100"/>
  <c r="H1218" i="100"/>
  <c r="E1218" i="100"/>
  <c r="G1218" i="100" s="1"/>
  <c r="H1217" i="100"/>
  <c r="J1217" i="100" s="1"/>
  <c r="E1217" i="100"/>
  <c r="G1217" i="100" s="1"/>
  <c r="H1216" i="100"/>
  <c r="J1216" i="100" s="1"/>
  <c r="E1216" i="100"/>
  <c r="G1216" i="100" s="1"/>
  <c r="H1215" i="100"/>
  <c r="J1215" i="100" s="1"/>
  <c r="G1215" i="100"/>
  <c r="E1215" i="100"/>
  <c r="H1214" i="100"/>
  <c r="J1214" i="100" s="1"/>
  <c r="E1214" i="100"/>
  <c r="G1214" i="100" s="1"/>
  <c r="H1213" i="100"/>
  <c r="J1213" i="100" s="1"/>
  <c r="G1213" i="100"/>
  <c r="E1213" i="100"/>
  <c r="C1198" i="100"/>
  <c r="H1197" i="100"/>
  <c r="J1197" i="100" s="1"/>
  <c r="E1197" i="100"/>
  <c r="G1197" i="100" s="1"/>
  <c r="H1196" i="100"/>
  <c r="J1196" i="100" s="1"/>
  <c r="E1196" i="100"/>
  <c r="G1196" i="100" s="1"/>
  <c r="H1195" i="100"/>
  <c r="J1195" i="100" s="1"/>
  <c r="E1195" i="100"/>
  <c r="G1195" i="100" s="1"/>
  <c r="H1194" i="100"/>
  <c r="J1194" i="100" s="1"/>
  <c r="E1194" i="100"/>
  <c r="G1194" i="100" s="1"/>
  <c r="H1193" i="100"/>
  <c r="J1193" i="100" s="1"/>
  <c r="E1193" i="100"/>
  <c r="G1193" i="100" s="1"/>
  <c r="H1192" i="100"/>
  <c r="J1192" i="100" s="1"/>
  <c r="E1192" i="100"/>
  <c r="G1192" i="100" s="1"/>
  <c r="H1191" i="100"/>
  <c r="J1191" i="100" s="1"/>
  <c r="E1191" i="100"/>
  <c r="G1191" i="100" s="1"/>
  <c r="H1190" i="100"/>
  <c r="J1190" i="100" s="1"/>
  <c r="E1190" i="100"/>
  <c r="G1190" i="100" s="1"/>
  <c r="H1189" i="100"/>
  <c r="J1189" i="100" s="1"/>
  <c r="E1189" i="100"/>
  <c r="G1189" i="100" s="1"/>
  <c r="H1188" i="100"/>
  <c r="J1188" i="100" s="1"/>
  <c r="E1188" i="100"/>
  <c r="G1188" i="100" s="1"/>
  <c r="H1187" i="100"/>
  <c r="J1187" i="100" s="1"/>
  <c r="E1187" i="100"/>
  <c r="G1187" i="100" s="1"/>
  <c r="H1186" i="100"/>
  <c r="J1186" i="100" s="1"/>
  <c r="E1186" i="100"/>
  <c r="G1186" i="100" s="1"/>
  <c r="H1185" i="100"/>
  <c r="J1185" i="100" s="1"/>
  <c r="E1185" i="100"/>
  <c r="G1185" i="100" s="1"/>
  <c r="H1184" i="100"/>
  <c r="J1184" i="100" s="1"/>
  <c r="E1184" i="100"/>
  <c r="G1184" i="100" s="1"/>
  <c r="H1183" i="100"/>
  <c r="J1183" i="100" s="1"/>
  <c r="E1183" i="100"/>
  <c r="G1183" i="100" s="1"/>
  <c r="H1182" i="100"/>
  <c r="J1182" i="100" s="1"/>
  <c r="E1182" i="100"/>
  <c r="G1182" i="100" s="1"/>
  <c r="H1181" i="100"/>
  <c r="J1181" i="100" s="1"/>
  <c r="E1181" i="100"/>
  <c r="G1181" i="100" s="1"/>
  <c r="H1180" i="100"/>
  <c r="J1180" i="100" s="1"/>
  <c r="E1180" i="100"/>
  <c r="C1165" i="100"/>
  <c r="H1164" i="100"/>
  <c r="J1164" i="100" s="1"/>
  <c r="E1164" i="100"/>
  <c r="G1164" i="100" s="1"/>
  <c r="H1163" i="100"/>
  <c r="J1163" i="100" s="1"/>
  <c r="E1163" i="100"/>
  <c r="G1163" i="100" s="1"/>
  <c r="H1162" i="100"/>
  <c r="J1162" i="100" s="1"/>
  <c r="E1162" i="100"/>
  <c r="G1162" i="100" s="1"/>
  <c r="H1161" i="100"/>
  <c r="J1161" i="100" s="1"/>
  <c r="E1161" i="100"/>
  <c r="G1161" i="100" s="1"/>
  <c r="H1160" i="100"/>
  <c r="J1160" i="100" s="1"/>
  <c r="E1160" i="100"/>
  <c r="G1160" i="100" s="1"/>
  <c r="H1159" i="100"/>
  <c r="J1159" i="100" s="1"/>
  <c r="E1159" i="100"/>
  <c r="G1159" i="100" s="1"/>
  <c r="H1158" i="100"/>
  <c r="J1158" i="100" s="1"/>
  <c r="E1158" i="100"/>
  <c r="G1158" i="100" s="1"/>
  <c r="H1157" i="100"/>
  <c r="J1157" i="100" s="1"/>
  <c r="E1157" i="100"/>
  <c r="G1157" i="100" s="1"/>
  <c r="H1156" i="100"/>
  <c r="J1156" i="100" s="1"/>
  <c r="E1156" i="100"/>
  <c r="G1156" i="100" s="1"/>
  <c r="H1155" i="100"/>
  <c r="J1155" i="100" s="1"/>
  <c r="E1155" i="100"/>
  <c r="G1155" i="100" s="1"/>
  <c r="H1154" i="100"/>
  <c r="J1154" i="100" s="1"/>
  <c r="E1154" i="100"/>
  <c r="G1154" i="100" s="1"/>
  <c r="H1153" i="100"/>
  <c r="J1153" i="100" s="1"/>
  <c r="E1153" i="100"/>
  <c r="G1153" i="100" s="1"/>
  <c r="H1152" i="100"/>
  <c r="J1152" i="100" s="1"/>
  <c r="E1152" i="100"/>
  <c r="G1152" i="100" s="1"/>
  <c r="H1151" i="100"/>
  <c r="J1151" i="100" s="1"/>
  <c r="E1151" i="100"/>
  <c r="G1151" i="100" s="1"/>
  <c r="H1150" i="100"/>
  <c r="J1150" i="100" s="1"/>
  <c r="E1150" i="100"/>
  <c r="G1150" i="100" s="1"/>
  <c r="H1149" i="100"/>
  <c r="J1149" i="100" s="1"/>
  <c r="E1149" i="100"/>
  <c r="G1149" i="100" s="1"/>
  <c r="H1148" i="100"/>
  <c r="J1148" i="100" s="1"/>
  <c r="E1148" i="100"/>
  <c r="G1148" i="100" s="1"/>
  <c r="H1147" i="100"/>
  <c r="J1147" i="100" s="1"/>
  <c r="E1147" i="100"/>
  <c r="C1132" i="100"/>
  <c r="H1131" i="100"/>
  <c r="J1131" i="100" s="1"/>
  <c r="E1131" i="100"/>
  <c r="G1131" i="100" s="1"/>
  <c r="H1130" i="100"/>
  <c r="J1130" i="100" s="1"/>
  <c r="E1130" i="100"/>
  <c r="G1130" i="100" s="1"/>
  <c r="H1129" i="100"/>
  <c r="J1129" i="100" s="1"/>
  <c r="E1129" i="100"/>
  <c r="G1129" i="100" s="1"/>
  <c r="H1128" i="100"/>
  <c r="J1128" i="100" s="1"/>
  <c r="E1128" i="100"/>
  <c r="G1128" i="100" s="1"/>
  <c r="H1127" i="100"/>
  <c r="J1127" i="100" s="1"/>
  <c r="E1127" i="100"/>
  <c r="G1127" i="100" s="1"/>
  <c r="H1126" i="100"/>
  <c r="J1126" i="100" s="1"/>
  <c r="E1126" i="100"/>
  <c r="G1126" i="100" s="1"/>
  <c r="H1125" i="100"/>
  <c r="J1125" i="100" s="1"/>
  <c r="E1125" i="100"/>
  <c r="G1125" i="100" s="1"/>
  <c r="H1124" i="100"/>
  <c r="J1124" i="100" s="1"/>
  <c r="E1124" i="100"/>
  <c r="G1124" i="100" s="1"/>
  <c r="H1123" i="100"/>
  <c r="J1123" i="100" s="1"/>
  <c r="E1123" i="100"/>
  <c r="G1123" i="100" s="1"/>
  <c r="H1122" i="100"/>
  <c r="J1122" i="100" s="1"/>
  <c r="E1122" i="100"/>
  <c r="G1122" i="100" s="1"/>
  <c r="H1121" i="100"/>
  <c r="J1121" i="100" s="1"/>
  <c r="E1121" i="100"/>
  <c r="G1121" i="100" s="1"/>
  <c r="H1120" i="100"/>
  <c r="J1120" i="100" s="1"/>
  <c r="E1120" i="100"/>
  <c r="G1120" i="100" s="1"/>
  <c r="H1119" i="100"/>
  <c r="J1119" i="100" s="1"/>
  <c r="E1119" i="100"/>
  <c r="G1119" i="100" s="1"/>
  <c r="H1118" i="100"/>
  <c r="J1118" i="100" s="1"/>
  <c r="E1118" i="100"/>
  <c r="G1118" i="100" s="1"/>
  <c r="H1117" i="100"/>
  <c r="J1117" i="100" s="1"/>
  <c r="E1117" i="100"/>
  <c r="G1117" i="100" s="1"/>
  <c r="H1116" i="100"/>
  <c r="J1116" i="100" s="1"/>
  <c r="E1116" i="100"/>
  <c r="G1116" i="100" s="1"/>
  <c r="H1115" i="100"/>
  <c r="J1115" i="100" s="1"/>
  <c r="E1115" i="100"/>
  <c r="G1115" i="100" s="1"/>
  <c r="H1114" i="100"/>
  <c r="J1114" i="100" s="1"/>
  <c r="E1114" i="100"/>
  <c r="G1114" i="100" s="1"/>
  <c r="C1099" i="100"/>
  <c r="H1098" i="100"/>
  <c r="J1098" i="100" s="1"/>
  <c r="E1098" i="100"/>
  <c r="G1098" i="100" s="1"/>
  <c r="H1097" i="100"/>
  <c r="J1097" i="100" s="1"/>
  <c r="E1097" i="100"/>
  <c r="G1097" i="100" s="1"/>
  <c r="H1096" i="100"/>
  <c r="J1096" i="100" s="1"/>
  <c r="E1096" i="100"/>
  <c r="G1096" i="100" s="1"/>
  <c r="H1095" i="100"/>
  <c r="J1095" i="100" s="1"/>
  <c r="E1095" i="100"/>
  <c r="G1095" i="100" s="1"/>
  <c r="H1094" i="100"/>
  <c r="J1094" i="100" s="1"/>
  <c r="E1094" i="100"/>
  <c r="G1094" i="100" s="1"/>
  <c r="H1093" i="100"/>
  <c r="J1093" i="100" s="1"/>
  <c r="E1093" i="100"/>
  <c r="G1093" i="100" s="1"/>
  <c r="H1092" i="100"/>
  <c r="J1092" i="100" s="1"/>
  <c r="E1092" i="100"/>
  <c r="G1092" i="100" s="1"/>
  <c r="H1091" i="100"/>
  <c r="J1091" i="100" s="1"/>
  <c r="E1091" i="100"/>
  <c r="G1091" i="100" s="1"/>
  <c r="H1090" i="100"/>
  <c r="J1090" i="100" s="1"/>
  <c r="E1090" i="100"/>
  <c r="G1090" i="100" s="1"/>
  <c r="H1089" i="100"/>
  <c r="J1089" i="100" s="1"/>
  <c r="E1089" i="100"/>
  <c r="G1089" i="100" s="1"/>
  <c r="H1088" i="100"/>
  <c r="J1088" i="100" s="1"/>
  <c r="E1088" i="100"/>
  <c r="G1088" i="100" s="1"/>
  <c r="H1087" i="100"/>
  <c r="J1087" i="100" s="1"/>
  <c r="E1087" i="100"/>
  <c r="G1087" i="100" s="1"/>
  <c r="H1086" i="100"/>
  <c r="J1086" i="100" s="1"/>
  <c r="E1086" i="100"/>
  <c r="G1086" i="100" s="1"/>
  <c r="H1085" i="100"/>
  <c r="J1085" i="100" s="1"/>
  <c r="E1085" i="100"/>
  <c r="G1085" i="100" s="1"/>
  <c r="H1084" i="100"/>
  <c r="J1084" i="100" s="1"/>
  <c r="E1084" i="100"/>
  <c r="G1084" i="100" s="1"/>
  <c r="H1083" i="100"/>
  <c r="J1083" i="100" s="1"/>
  <c r="E1083" i="100"/>
  <c r="G1083" i="100" s="1"/>
  <c r="H1082" i="100"/>
  <c r="J1082" i="100" s="1"/>
  <c r="E1082" i="100"/>
  <c r="G1082" i="100" s="1"/>
  <c r="H1081" i="100"/>
  <c r="J1081" i="100" s="1"/>
  <c r="E1081" i="100"/>
  <c r="G1081" i="100" s="1"/>
  <c r="C1066" i="100"/>
  <c r="H1065" i="100"/>
  <c r="J1065" i="100" s="1"/>
  <c r="E1065" i="100"/>
  <c r="G1065" i="100" s="1"/>
  <c r="H1064" i="100"/>
  <c r="J1064" i="100" s="1"/>
  <c r="E1064" i="100"/>
  <c r="G1064" i="100" s="1"/>
  <c r="J1063" i="100"/>
  <c r="H1063" i="100"/>
  <c r="E1063" i="100"/>
  <c r="G1063" i="100" s="1"/>
  <c r="H1062" i="100"/>
  <c r="J1062" i="100" s="1"/>
  <c r="E1062" i="100"/>
  <c r="G1062" i="100" s="1"/>
  <c r="H1061" i="100"/>
  <c r="J1061" i="100" s="1"/>
  <c r="G1061" i="100"/>
  <c r="E1061" i="100"/>
  <c r="H1060" i="100"/>
  <c r="J1060" i="100" s="1"/>
  <c r="E1060" i="100"/>
  <c r="G1060" i="100" s="1"/>
  <c r="H1059" i="100"/>
  <c r="J1059" i="100" s="1"/>
  <c r="E1059" i="100"/>
  <c r="G1059" i="100" s="1"/>
  <c r="H1058" i="100"/>
  <c r="J1058" i="100" s="1"/>
  <c r="E1058" i="100"/>
  <c r="G1058" i="100" s="1"/>
  <c r="H1057" i="100"/>
  <c r="J1057" i="100" s="1"/>
  <c r="E1057" i="100"/>
  <c r="G1057" i="100" s="1"/>
  <c r="H1056" i="100"/>
  <c r="J1056" i="100" s="1"/>
  <c r="E1056" i="100"/>
  <c r="G1056" i="100" s="1"/>
  <c r="J1055" i="100"/>
  <c r="H1055" i="100"/>
  <c r="E1055" i="100"/>
  <c r="G1055" i="100" s="1"/>
  <c r="H1054" i="100"/>
  <c r="J1054" i="100" s="1"/>
  <c r="E1054" i="100"/>
  <c r="G1054" i="100" s="1"/>
  <c r="H1053" i="100"/>
  <c r="J1053" i="100" s="1"/>
  <c r="G1053" i="100"/>
  <c r="E1053" i="100"/>
  <c r="H1052" i="100"/>
  <c r="J1052" i="100" s="1"/>
  <c r="E1052" i="100"/>
  <c r="G1052" i="100" s="1"/>
  <c r="H1051" i="100"/>
  <c r="J1051" i="100" s="1"/>
  <c r="G1051" i="100"/>
  <c r="E1051" i="100"/>
  <c r="H1050" i="100"/>
  <c r="J1050" i="100" s="1"/>
  <c r="E1050" i="100"/>
  <c r="G1050" i="100" s="1"/>
  <c r="H1049" i="100"/>
  <c r="J1049" i="100" s="1"/>
  <c r="E1049" i="100"/>
  <c r="G1049" i="100" s="1"/>
  <c r="H1048" i="100"/>
  <c r="J1048" i="100" s="1"/>
  <c r="E1048" i="100"/>
  <c r="E1066" i="100" s="1"/>
  <c r="C1033" i="100"/>
  <c r="H1032" i="100"/>
  <c r="J1032" i="100" s="1"/>
  <c r="E1032" i="100"/>
  <c r="G1032" i="100" s="1"/>
  <c r="H1031" i="100"/>
  <c r="J1031" i="100" s="1"/>
  <c r="E1031" i="100"/>
  <c r="G1031" i="100" s="1"/>
  <c r="H1030" i="100"/>
  <c r="J1030" i="100" s="1"/>
  <c r="G1030" i="100"/>
  <c r="E1030" i="100"/>
  <c r="H1029" i="100"/>
  <c r="J1029" i="100" s="1"/>
  <c r="E1029" i="100"/>
  <c r="G1029" i="100" s="1"/>
  <c r="H1028" i="100"/>
  <c r="J1028" i="100" s="1"/>
  <c r="E1028" i="100"/>
  <c r="G1028" i="100" s="1"/>
  <c r="J1027" i="100"/>
  <c r="H1027" i="100"/>
  <c r="E1027" i="100"/>
  <c r="G1027" i="100" s="1"/>
  <c r="H1026" i="100"/>
  <c r="J1026" i="100" s="1"/>
  <c r="E1026" i="100"/>
  <c r="G1026" i="100" s="1"/>
  <c r="J1025" i="100"/>
  <c r="H1025" i="100"/>
  <c r="E1025" i="100"/>
  <c r="G1025" i="100" s="1"/>
  <c r="H1024" i="100"/>
  <c r="J1024" i="100" s="1"/>
  <c r="G1024" i="100"/>
  <c r="E1024" i="100"/>
  <c r="H1023" i="100"/>
  <c r="J1023" i="100" s="1"/>
  <c r="E1023" i="100"/>
  <c r="G1023" i="100" s="1"/>
  <c r="H1022" i="100"/>
  <c r="J1022" i="100" s="1"/>
  <c r="G1022" i="100"/>
  <c r="E1022" i="100"/>
  <c r="J1021" i="100"/>
  <c r="H1021" i="100"/>
  <c r="E1021" i="100"/>
  <c r="G1021" i="100" s="1"/>
  <c r="H1020" i="100"/>
  <c r="J1020" i="100" s="1"/>
  <c r="G1020" i="100"/>
  <c r="E1020" i="100"/>
  <c r="J1019" i="100"/>
  <c r="H1019" i="100"/>
  <c r="E1019" i="100"/>
  <c r="G1019" i="100" s="1"/>
  <c r="H1018" i="100"/>
  <c r="J1018" i="100" s="1"/>
  <c r="E1018" i="100"/>
  <c r="G1018" i="100" s="1"/>
  <c r="H1017" i="100"/>
  <c r="J1017" i="100" s="1"/>
  <c r="E1017" i="100"/>
  <c r="G1017" i="100" s="1"/>
  <c r="H1016" i="100"/>
  <c r="J1016" i="100" s="1"/>
  <c r="E1016" i="100"/>
  <c r="G1016" i="100" s="1"/>
  <c r="J1015" i="100"/>
  <c r="H1015" i="100"/>
  <c r="E1015" i="100"/>
  <c r="C1000" i="100"/>
  <c r="H999" i="100"/>
  <c r="J999" i="100" s="1"/>
  <c r="E999" i="100"/>
  <c r="G999" i="100" s="1"/>
  <c r="H998" i="100"/>
  <c r="J998" i="100" s="1"/>
  <c r="E998" i="100"/>
  <c r="G998" i="100" s="1"/>
  <c r="H997" i="100"/>
  <c r="J997" i="100" s="1"/>
  <c r="E997" i="100"/>
  <c r="G997" i="100" s="1"/>
  <c r="H996" i="100"/>
  <c r="J996" i="100" s="1"/>
  <c r="E996" i="100"/>
  <c r="G996" i="100" s="1"/>
  <c r="H995" i="100"/>
  <c r="J995" i="100" s="1"/>
  <c r="E995" i="100"/>
  <c r="G995" i="100" s="1"/>
  <c r="J994" i="100"/>
  <c r="H994" i="100"/>
  <c r="E994" i="100"/>
  <c r="G994" i="100" s="1"/>
  <c r="H993" i="100"/>
  <c r="J993" i="100" s="1"/>
  <c r="E993" i="100"/>
  <c r="G993" i="100" s="1"/>
  <c r="H992" i="100"/>
  <c r="J992" i="100" s="1"/>
  <c r="G992" i="100"/>
  <c r="E992" i="100"/>
  <c r="H991" i="100"/>
  <c r="J991" i="100" s="1"/>
  <c r="E991" i="100"/>
  <c r="G991" i="100" s="1"/>
  <c r="H990" i="100"/>
  <c r="J990" i="100" s="1"/>
  <c r="E990" i="100"/>
  <c r="G990" i="100" s="1"/>
  <c r="H989" i="100"/>
  <c r="J989" i="100" s="1"/>
  <c r="E989" i="100"/>
  <c r="G989" i="100" s="1"/>
  <c r="H988" i="100"/>
  <c r="J988" i="100" s="1"/>
  <c r="E988" i="100"/>
  <c r="G988" i="100" s="1"/>
  <c r="H987" i="100"/>
  <c r="J987" i="100" s="1"/>
  <c r="E987" i="100"/>
  <c r="G987" i="100" s="1"/>
  <c r="J986" i="100"/>
  <c r="H986" i="100"/>
  <c r="E986" i="100"/>
  <c r="G986" i="100" s="1"/>
  <c r="H985" i="100"/>
  <c r="J985" i="100" s="1"/>
  <c r="E985" i="100"/>
  <c r="G985" i="100" s="1"/>
  <c r="H984" i="100"/>
  <c r="J984" i="100" s="1"/>
  <c r="G984" i="100"/>
  <c r="E984" i="100"/>
  <c r="H983" i="100"/>
  <c r="J983" i="100" s="1"/>
  <c r="E983" i="100"/>
  <c r="G983" i="100" s="1"/>
  <c r="H982" i="100"/>
  <c r="J982" i="100" s="1"/>
  <c r="E982" i="100"/>
  <c r="G982" i="100" s="1"/>
  <c r="C967" i="100"/>
  <c r="H966" i="100"/>
  <c r="J966" i="100" s="1"/>
  <c r="E966" i="100"/>
  <c r="G966" i="100" s="1"/>
  <c r="H965" i="100"/>
  <c r="J965" i="100" s="1"/>
  <c r="E965" i="100"/>
  <c r="G965" i="100" s="1"/>
  <c r="J964" i="100"/>
  <c r="H964" i="100"/>
  <c r="E964" i="100"/>
  <c r="G964" i="100" s="1"/>
  <c r="H963" i="100"/>
  <c r="J963" i="100" s="1"/>
  <c r="G963" i="100"/>
  <c r="E963" i="100"/>
  <c r="H962" i="100"/>
  <c r="J962" i="100" s="1"/>
  <c r="E962" i="100"/>
  <c r="G962" i="100" s="1"/>
  <c r="H961" i="100"/>
  <c r="J961" i="100" s="1"/>
  <c r="E961" i="100"/>
  <c r="G961" i="100" s="1"/>
  <c r="J960" i="100"/>
  <c r="H960" i="100"/>
  <c r="E960" i="100"/>
  <c r="G960" i="100" s="1"/>
  <c r="H959" i="100"/>
  <c r="J959" i="100" s="1"/>
  <c r="G959" i="100"/>
  <c r="E959" i="100"/>
  <c r="H958" i="100"/>
  <c r="J958" i="100" s="1"/>
  <c r="E958" i="100"/>
  <c r="G958" i="100" s="1"/>
  <c r="H957" i="100"/>
  <c r="J957" i="100" s="1"/>
  <c r="E957" i="100"/>
  <c r="G957" i="100" s="1"/>
  <c r="J956" i="100"/>
  <c r="H956" i="100"/>
  <c r="E956" i="100"/>
  <c r="G956" i="100" s="1"/>
  <c r="H955" i="100"/>
  <c r="J955" i="100" s="1"/>
  <c r="G955" i="100"/>
  <c r="E955" i="100"/>
  <c r="H954" i="100"/>
  <c r="J954" i="100" s="1"/>
  <c r="E954" i="100"/>
  <c r="G954" i="100" s="1"/>
  <c r="H953" i="100"/>
  <c r="J953" i="100" s="1"/>
  <c r="E953" i="100"/>
  <c r="G953" i="100" s="1"/>
  <c r="J952" i="100"/>
  <c r="H952" i="100"/>
  <c r="E952" i="100"/>
  <c r="H951" i="100"/>
  <c r="J951" i="100" s="1"/>
  <c r="G951" i="100"/>
  <c r="E951" i="100"/>
  <c r="H950" i="100"/>
  <c r="J950" i="100" s="1"/>
  <c r="E950" i="100"/>
  <c r="G950" i="100" s="1"/>
  <c r="H949" i="100"/>
  <c r="J949" i="100" s="1"/>
  <c r="E949" i="100"/>
  <c r="G949" i="100" s="1"/>
  <c r="C934" i="100"/>
  <c r="H933" i="100"/>
  <c r="J933" i="100" s="1"/>
  <c r="E933" i="100"/>
  <c r="G933" i="100" s="1"/>
  <c r="H932" i="100"/>
  <c r="J932" i="100" s="1"/>
  <c r="E932" i="100"/>
  <c r="G932" i="100" s="1"/>
  <c r="H931" i="100"/>
  <c r="J931" i="100" s="1"/>
  <c r="E931" i="100"/>
  <c r="G931" i="100" s="1"/>
  <c r="H930" i="100"/>
  <c r="J930" i="100" s="1"/>
  <c r="E930" i="100"/>
  <c r="G930" i="100" s="1"/>
  <c r="H929" i="100"/>
  <c r="J929" i="100" s="1"/>
  <c r="E929" i="100"/>
  <c r="G929" i="100" s="1"/>
  <c r="H928" i="100"/>
  <c r="J928" i="100" s="1"/>
  <c r="E928" i="100"/>
  <c r="G928" i="100" s="1"/>
  <c r="H927" i="100"/>
  <c r="J927" i="100" s="1"/>
  <c r="E927" i="100"/>
  <c r="G927" i="100" s="1"/>
  <c r="H926" i="100"/>
  <c r="J926" i="100" s="1"/>
  <c r="E926" i="100"/>
  <c r="G926" i="100" s="1"/>
  <c r="H925" i="100"/>
  <c r="J925" i="100" s="1"/>
  <c r="E925" i="100"/>
  <c r="G925" i="100" s="1"/>
  <c r="H924" i="100"/>
  <c r="J924" i="100" s="1"/>
  <c r="E924" i="100"/>
  <c r="G924" i="100" s="1"/>
  <c r="H923" i="100"/>
  <c r="J923" i="100" s="1"/>
  <c r="E923" i="100"/>
  <c r="G923" i="100" s="1"/>
  <c r="H922" i="100"/>
  <c r="J922" i="100" s="1"/>
  <c r="E922" i="100"/>
  <c r="G922" i="100" s="1"/>
  <c r="H921" i="100"/>
  <c r="J921" i="100" s="1"/>
  <c r="E921" i="100"/>
  <c r="G921" i="100" s="1"/>
  <c r="H920" i="100"/>
  <c r="J920" i="100" s="1"/>
  <c r="E920" i="100"/>
  <c r="G920" i="100" s="1"/>
  <c r="H919" i="100"/>
  <c r="J919" i="100" s="1"/>
  <c r="E919" i="100"/>
  <c r="G919" i="100" s="1"/>
  <c r="H918" i="100"/>
  <c r="J918" i="100" s="1"/>
  <c r="E918" i="100"/>
  <c r="G918" i="100" s="1"/>
  <c r="H917" i="100"/>
  <c r="J917" i="100" s="1"/>
  <c r="E917" i="100"/>
  <c r="G917" i="100" s="1"/>
  <c r="H916" i="100"/>
  <c r="J916" i="100" s="1"/>
  <c r="E916" i="100"/>
  <c r="C901" i="100"/>
  <c r="H900" i="100"/>
  <c r="J900" i="100" s="1"/>
  <c r="E900" i="100"/>
  <c r="G900" i="100" s="1"/>
  <c r="H899" i="100"/>
  <c r="J899" i="100" s="1"/>
  <c r="E899" i="100"/>
  <c r="G899" i="100" s="1"/>
  <c r="H898" i="100"/>
  <c r="J898" i="100" s="1"/>
  <c r="E898" i="100"/>
  <c r="G898" i="100" s="1"/>
  <c r="H897" i="100"/>
  <c r="J897" i="100" s="1"/>
  <c r="E897" i="100"/>
  <c r="G897" i="100" s="1"/>
  <c r="H896" i="100"/>
  <c r="J896" i="100" s="1"/>
  <c r="E896" i="100"/>
  <c r="G896" i="100" s="1"/>
  <c r="H895" i="100"/>
  <c r="J895" i="100" s="1"/>
  <c r="E895" i="100"/>
  <c r="G895" i="100" s="1"/>
  <c r="H894" i="100"/>
  <c r="J894" i="100" s="1"/>
  <c r="E894" i="100"/>
  <c r="G894" i="100" s="1"/>
  <c r="H893" i="100"/>
  <c r="J893" i="100" s="1"/>
  <c r="E893" i="100"/>
  <c r="G893" i="100" s="1"/>
  <c r="H892" i="100"/>
  <c r="J892" i="100" s="1"/>
  <c r="E892" i="100"/>
  <c r="G892" i="100" s="1"/>
  <c r="H891" i="100"/>
  <c r="J891" i="100" s="1"/>
  <c r="E891" i="100"/>
  <c r="G891" i="100" s="1"/>
  <c r="H890" i="100"/>
  <c r="J890" i="100" s="1"/>
  <c r="E890" i="100"/>
  <c r="G890" i="100" s="1"/>
  <c r="H889" i="100"/>
  <c r="J889" i="100" s="1"/>
  <c r="E889" i="100"/>
  <c r="G889" i="100" s="1"/>
  <c r="H888" i="100"/>
  <c r="J888" i="100" s="1"/>
  <c r="E888" i="100"/>
  <c r="G888" i="100" s="1"/>
  <c r="H887" i="100"/>
  <c r="J887" i="100" s="1"/>
  <c r="E887" i="100"/>
  <c r="G887" i="100" s="1"/>
  <c r="H886" i="100"/>
  <c r="J886" i="100" s="1"/>
  <c r="E886" i="100"/>
  <c r="G886" i="100" s="1"/>
  <c r="H885" i="100"/>
  <c r="J885" i="100" s="1"/>
  <c r="E885" i="100"/>
  <c r="G885" i="100" s="1"/>
  <c r="H884" i="100"/>
  <c r="J884" i="100" s="1"/>
  <c r="E884" i="100"/>
  <c r="G884" i="100" s="1"/>
  <c r="H883" i="100"/>
  <c r="J883" i="100" s="1"/>
  <c r="E883" i="100"/>
  <c r="C868" i="100"/>
  <c r="H867" i="100"/>
  <c r="J867" i="100" s="1"/>
  <c r="E867" i="100"/>
  <c r="G867" i="100" s="1"/>
  <c r="H866" i="100"/>
  <c r="J866" i="100" s="1"/>
  <c r="E866" i="100"/>
  <c r="G866" i="100" s="1"/>
  <c r="H865" i="100"/>
  <c r="J865" i="100" s="1"/>
  <c r="E865" i="100"/>
  <c r="G865" i="100" s="1"/>
  <c r="H864" i="100"/>
  <c r="J864" i="100" s="1"/>
  <c r="E864" i="100"/>
  <c r="G864" i="100" s="1"/>
  <c r="H863" i="100"/>
  <c r="J863" i="100" s="1"/>
  <c r="E863" i="100"/>
  <c r="G863" i="100" s="1"/>
  <c r="H862" i="100"/>
  <c r="J862" i="100" s="1"/>
  <c r="E862" i="100"/>
  <c r="G862" i="100" s="1"/>
  <c r="H861" i="100"/>
  <c r="J861" i="100" s="1"/>
  <c r="E861" i="100"/>
  <c r="G861" i="100" s="1"/>
  <c r="H860" i="100"/>
  <c r="J860" i="100" s="1"/>
  <c r="E860" i="100"/>
  <c r="G860" i="100" s="1"/>
  <c r="H859" i="100"/>
  <c r="J859" i="100" s="1"/>
  <c r="E859" i="100"/>
  <c r="G859" i="100" s="1"/>
  <c r="H858" i="100"/>
  <c r="J858" i="100" s="1"/>
  <c r="E858" i="100"/>
  <c r="G858" i="100" s="1"/>
  <c r="H857" i="100"/>
  <c r="J857" i="100" s="1"/>
  <c r="E857" i="100"/>
  <c r="G857" i="100" s="1"/>
  <c r="H856" i="100"/>
  <c r="J856" i="100" s="1"/>
  <c r="E856" i="100"/>
  <c r="G856" i="100" s="1"/>
  <c r="H855" i="100"/>
  <c r="J855" i="100" s="1"/>
  <c r="E855" i="100"/>
  <c r="G855" i="100" s="1"/>
  <c r="H854" i="100"/>
  <c r="J854" i="100" s="1"/>
  <c r="E854" i="100"/>
  <c r="G854" i="100" s="1"/>
  <c r="H853" i="100"/>
  <c r="J853" i="100" s="1"/>
  <c r="E853" i="100"/>
  <c r="G853" i="100" s="1"/>
  <c r="H852" i="100"/>
  <c r="J852" i="100" s="1"/>
  <c r="E852" i="100"/>
  <c r="G852" i="100" s="1"/>
  <c r="H851" i="100"/>
  <c r="J851" i="100" s="1"/>
  <c r="E851" i="100"/>
  <c r="G851" i="100" s="1"/>
  <c r="H850" i="100"/>
  <c r="J850" i="100" s="1"/>
  <c r="E850" i="100"/>
  <c r="G850" i="100" s="1"/>
  <c r="C835" i="100"/>
  <c r="H834" i="100"/>
  <c r="J834" i="100" s="1"/>
  <c r="E834" i="100"/>
  <c r="G834" i="100" s="1"/>
  <c r="H833" i="100"/>
  <c r="J833" i="100" s="1"/>
  <c r="E833" i="100"/>
  <c r="G833" i="100" s="1"/>
  <c r="H832" i="100"/>
  <c r="J832" i="100" s="1"/>
  <c r="E832" i="100"/>
  <c r="G832" i="100" s="1"/>
  <c r="H831" i="100"/>
  <c r="J831" i="100" s="1"/>
  <c r="E831" i="100"/>
  <c r="G831" i="100" s="1"/>
  <c r="H830" i="100"/>
  <c r="J830" i="100" s="1"/>
  <c r="E830" i="100"/>
  <c r="G830" i="100" s="1"/>
  <c r="H829" i="100"/>
  <c r="J829" i="100" s="1"/>
  <c r="E829" i="100"/>
  <c r="G829" i="100" s="1"/>
  <c r="H828" i="100"/>
  <c r="J828" i="100" s="1"/>
  <c r="E828" i="100"/>
  <c r="G828" i="100" s="1"/>
  <c r="H827" i="100"/>
  <c r="J827" i="100" s="1"/>
  <c r="E827" i="100"/>
  <c r="G827" i="100" s="1"/>
  <c r="H826" i="100"/>
  <c r="J826" i="100" s="1"/>
  <c r="E826" i="100"/>
  <c r="G826" i="100" s="1"/>
  <c r="H825" i="100"/>
  <c r="J825" i="100" s="1"/>
  <c r="E825" i="100"/>
  <c r="G825" i="100" s="1"/>
  <c r="H824" i="100"/>
  <c r="J824" i="100" s="1"/>
  <c r="E824" i="100"/>
  <c r="G824" i="100" s="1"/>
  <c r="H823" i="100"/>
  <c r="J823" i="100" s="1"/>
  <c r="E823" i="100"/>
  <c r="G823" i="100" s="1"/>
  <c r="H822" i="100"/>
  <c r="J822" i="100" s="1"/>
  <c r="E822" i="100"/>
  <c r="G822" i="100" s="1"/>
  <c r="H821" i="100"/>
  <c r="J821" i="100" s="1"/>
  <c r="E821" i="100"/>
  <c r="G821" i="100" s="1"/>
  <c r="H820" i="100"/>
  <c r="J820" i="100" s="1"/>
  <c r="E820" i="100"/>
  <c r="G820" i="100" s="1"/>
  <c r="H819" i="100"/>
  <c r="J819" i="100" s="1"/>
  <c r="E819" i="100"/>
  <c r="G819" i="100" s="1"/>
  <c r="H818" i="100"/>
  <c r="J818" i="100" s="1"/>
  <c r="E818" i="100"/>
  <c r="G818" i="100" s="1"/>
  <c r="H817" i="100"/>
  <c r="J817" i="100" s="1"/>
  <c r="E817" i="100"/>
  <c r="C802" i="100"/>
  <c r="H801" i="100"/>
  <c r="J801" i="100" s="1"/>
  <c r="E801" i="100"/>
  <c r="G801" i="100" s="1"/>
  <c r="H800" i="100"/>
  <c r="J800" i="100" s="1"/>
  <c r="E800" i="100"/>
  <c r="G800" i="100" s="1"/>
  <c r="H799" i="100"/>
  <c r="J799" i="100" s="1"/>
  <c r="E799" i="100"/>
  <c r="G799" i="100" s="1"/>
  <c r="H798" i="100"/>
  <c r="J798" i="100" s="1"/>
  <c r="E798" i="100"/>
  <c r="G798" i="100" s="1"/>
  <c r="J797" i="100"/>
  <c r="H797" i="100"/>
  <c r="E797" i="100"/>
  <c r="G797" i="100" s="1"/>
  <c r="H796" i="100"/>
  <c r="J796" i="100" s="1"/>
  <c r="E796" i="100"/>
  <c r="G796" i="100" s="1"/>
  <c r="H795" i="100"/>
  <c r="J795" i="100" s="1"/>
  <c r="G795" i="100"/>
  <c r="E795" i="100"/>
  <c r="H794" i="100"/>
  <c r="J794" i="100" s="1"/>
  <c r="E794" i="100"/>
  <c r="G794" i="100" s="1"/>
  <c r="H793" i="100"/>
  <c r="J793" i="100" s="1"/>
  <c r="E793" i="100"/>
  <c r="G793" i="100" s="1"/>
  <c r="H792" i="100"/>
  <c r="J792" i="100" s="1"/>
  <c r="E792" i="100"/>
  <c r="G792" i="100" s="1"/>
  <c r="H791" i="100"/>
  <c r="J791" i="100" s="1"/>
  <c r="E791" i="100"/>
  <c r="G791" i="100" s="1"/>
  <c r="H790" i="100"/>
  <c r="J790" i="100" s="1"/>
  <c r="E790" i="100"/>
  <c r="G790" i="100" s="1"/>
  <c r="J789" i="100"/>
  <c r="H789" i="100"/>
  <c r="E789" i="100"/>
  <c r="G789" i="100" s="1"/>
  <c r="H788" i="100"/>
  <c r="J788" i="100" s="1"/>
  <c r="E788" i="100"/>
  <c r="G788" i="100" s="1"/>
  <c r="H787" i="100"/>
  <c r="J787" i="100" s="1"/>
  <c r="G787" i="100"/>
  <c r="E787" i="100"/>
  <c r="H786" i="100"/>
  <c r="J786" i="100" s="1"/>
  <c r="E786" i="100"/>
  <c r="G786" i="100" s="1"/>
  <c r="H785" i="100"/>
  <c r="J785" i="100" s="1"/>
  <c r="E785" i="100"/>
  <c r="G785" i="100" s="1"/>
  <c r="H784" i="100"/>
  <c r="J784" i="100" s="1"/>
  <c r="E784" i="100"/>
  <c r="C769" i="100"/>
  <c r="H768" i="100"/>
  <c r="J768" i="100" s="1"/>
  <c r="E768" i="100"/>
  <c r="G768" i="100" s="1"/>
  <c r="H767" i="100"/>
  <c r="J767" i="100" s="1"/>
  <c r="E767" i="100"/>
  <c r="G767" i="100" s="1"/>
  <c r="H766" i="100"/>
  <c r="J766" i="100" s="1"/>
  <c r="E766" i="100"/>
  <c r="G766" i="100" s="1"/>
  <c r="J765" i="100"/>
  <c r="H765" i="100"/>
  <c r="E765" i="100"/>
  <c r="G765" i="100" s="1"/>
  <c r="H764" i="100"/>
  <c r="J764" i="100" s="1"/>
  <c r="E764" i="100"/>
  <c r="G764" i="100" s="1"/>
  <c r="J763" i="100"/>
  <c r="H763" i="100"/>
  <c r="E763" i="100"/>
  <c r="G763" i="100" s="1"/>
  <c r="H762" i="100"/>
  <c r="J762" i="100" s="1"/>
  <c r="E762" i="100"/>
  <c r="G762" i="100" s="1"/>
  <c r="J761" i="100"/>
  <c r="H761" i="100"/>
  <c r="E761" i="100"/>
  <c r="G761" i="100" s="1"/>
  <c r="H760" i="100"/>
  <c r="J760" i="100" s="1"/>
  <c r="G760" i="100"/>
  <c r="E760" i="100"/>
  <c r="H759" i="100"/>
  <c r="J759" i="100" s="1"/>
  <c r="E759" i="100"/>
  <c r="G759" i="100" s="1"/>
  <c r="H758" i="100"/>
  <c r="J758" i="100" s="1"/>
  <c r="G758" i="100"/>
  <c r="E758" i="100"/>
  <c r="J757" i="100"/>
  <c r="H757" i="100"/>
  <c r="E757" i="100"/>
  <c r="G757" i="100" s="1"/>
  <c r="H756" i="100"/>
  <c r="J756" i="100" s="1"/>
  <c r="G756" i="100"/>
  <c r="E756" i="100"/>
  <c r="J755" i="100"/>
  <c r="H755" i="100"/>
  <c r="E755" i="100"/>
  <c r="G755" i="100" s="1"/>
  <c r="H754" i="100"/>
  <c r="J754" i="100" s="1"/>
  <c r="E754" i="100"/>
  <c r="G754" i="100" s="1"/>
  <c r="J753" i="100"/>
  <c r="H753" i="100"/>
  <c r="E753" i="100"/>
  <c r="G753" i="100" s="1"/>
  <c r="H752" i="100"/>
  <c r="J752" i="100" s="1"/>
  <c r="G752" i="100"/>
  <c r="E752" i="100"/>
  <c r="H751" i="100"/>
  <c r="J751" i="100" s="1"/>
  <c r="E751" i="100"/>
  <c r="C736" i="100"/>
  <c r="H735" i="100"/>
  <c r="J735" i="100" s="1"/>
  <c r="E735" i="100"/>
  <c r="G735" i="100" s="1"/>
  <c r="J734" i="100"/>
  <c r="H734" i="100"/>
  <c r="E734" i="100"/>
  <c r="G734" i="100" s="1"/>
  <c r="H733" i="100"/>
  <c r="J733" i="100" s="1"/>
  <c r="E733" i="100"/>
  <c r="G733" i="100" s="1"/>
  <c r="J732" i="100"/>
  <c r="H732" i="100"/>
  <c r="G732" i="100"/>
  <c r="E732" i="100"/>
  <c r="H731" i="100"/>
  <c r="J731" i="100" s="1"/>
  <c r="E731" i="100"/>
  <c r="G731" i="100" s="1"/>
  <c r="J730" i="100"/>
  <c r="H730" i="100"/>
  <c r="G730" i="100"/>
  <c r="E730" i="100"/>
  <c r="H729" i="100"/>
  <c r="J729" i="100" s="1"/>
  <c r="E729" i="100"/>
  <c r="G729" i="100" s="1"/>
  <c r="H728" i="100"/>
  <c r="J728" i="100" s="1"/>
  <c r="E728" i="100"/>
  <c r="G728" i="100" s="1"/>
  <c r="H727" i="100"/>
  <c r="J727" i="100" s="1"/>
  <c r="E727" i="100"/>
  <c r="G727" i="100" s="1"/>
  <c r="J726" i="100"/>
  <c r="H726" i="100"/>
  <c r="E726" i="100"/>
  <c r="G726" i="100" s="1"/>
  <c r="H725" i="100"/>
  <c r="J725" i="100" s="1"/>
  <c r="E725" i="100"/>
  <c r="G725" i="100" s="1"/>
  <c r="J724" i="100"/>
  <c r="H724" i="100"/>
  <c r="G724" i="100"/>
  <c r="E724" i="100"/>
  <c r="H723" i="100"/>
  <c r="J723" i="100" s="1"/>
  <c r="E723" i="100"/>
  <c r="G723" i="100" s="1"/>
  <c r="J722" i="100"/>
  <c r="H722" i="100"/>
  <c r="G722" i="100"/>
  <c r="E722" i="100"/>
  <c r="H721" i="100"/>
  <c r="J721" i="100" s="1"/>
  <c r="E721" i="100"/>
  <c r="G721" i="100" s="1"/>
  <c r="H720" i="100"/>
  <c r="J720" i="100" s="1"/>
  <c r="G720" i="100"/>
  <c r="E720" i="100"/>
  <c r="H719" i="100"/>
  <c r="J719" i="100" s="1"/>
  <c r="E719" i="100"/>
  <c r="G719" i="100" s="1"/>
  <c r="J718" i="100"/>
  <c r="H718" i="100"/>
  <c r="E718" i="100"/>
  <c r="G718" i="100" s="1"/>
  <c r="C703" i="100"/>
  <c r="J702" i="100"/>
  <c r="H702" i="100"/>
  <c r="E702" i="100"/>
  <c r="G702" i="100" s="1"/>
  <c r="H701" i="100"/>
  <c r="J701" i="100" s="1"/>
  <c r="E701" i="100"/>
  <c r="G701" i="100" s="1"/>
  <c r="J700" i="100"/>
  <c r="H700" i="100"/>
  <c r="E700" i="100"/>
  <c r="G700" i="100" s="1"/>
  <c r="H699" i="100"/>
  <c r="J699" i="100" s="1"/>
  <c r="E699" i="100"/>
  <c r="G699" i="100" s="1"/>
  <c r="H698" i="100"/>
  <c r="J698" i="100" s="1"/>
  <c r="E698" i="100"/>
  <c r="G698" i="100" s="1"/>
  <c r="H697" i="100"/>
  <c r="J697" i="100" s="1"/>
  <c r="G697" i="100"/>
  <c r="E697" i="100"/>
  <c r="H696" i="100"/>
  <c r="J696" i="100" s="1"/>
  <c r="E696" i="100"/>
  <c r="G696" i="100" s="1"/>
  <c r="H695" i="100"/>
  <c r="J695" i="100" s="1"/>
  <c r="G695" i="100"/>
  <c r="E695" i="100"/>
  <c r="J694" i="100"/>
  <c r="H694" i="100"/>
  <c r="E694" i="100"/>
  <c r="G694" i="100" s="1"/>
  <c r="H693" i="100"/>
  <c r="J693" i="100" s="1"/>
  <c r="E693" i="100"/>
  <c r="G693" i="100" s="1"/>
  <c r="J692" i="100"/>
  <c r="H692" i="100"/>
  <c r="E692" i="100"/>
  <c r="G692" i="100" s="1"/>
  <c r="H691" i="100"/>
  <c r="J691" i="100" s="1"/>
  <c r="E691" i="100"/>
  <c r="G691" i="100" s="1"/>
  <c r="H690" i="100"/>
  <c r="J690" i="100" s="1"/>
  <c r="E690" i="100"/>
  <c r="G690" i="100" s="1"/>
  <c r="H689" i="100"/>
  <c r="J689" i="100" s="1"/>
  <c r="G689" i="100"/>
  <c r="E689" i="100"/>
  <c r="H688" i="100"/>
  <c r="J688" i="100" s="1"/>
  <c r="E688" i="100"/>
  <c r="G688" i="100" s="1"/>
  <c r="H687" i="100"/>
  <c r="J687" i="100" s="1"/>
  <c r="G687" i="100"/>
  <c r="E687" i="100"/>
  <c r="J686" i="100"/>
  <c r="H686" i="100"/>
  <c r="E686" i="100"/>
  <c r="G686" i="100" s="1"/>
  <c r="H685" i="100"/>
  <c r="J685" i="100" s="1"/>
  <c r="E685" i="100"/>
  <c r="G685" i="100" s="1"/>
  <c r="C669" i="100"/>
  <c r="H668" i="100"/>
  <c r="J668" i="100" s="1"/>
  <c r="E668" i="100"/>
  <c r="G668" i="100" s="1"/>
  <c r="H667" i="100"/>
  <c r="J667" i="100" s="1"/>
  <c r="E667" i="100"/>
  <c r="G667" i="100" s="1"/>
  <c r="H666" i="100"/>
  <c r="J666" i="100" s="1"/>
  <c r="E666" i="100"/>
  <c r="G666" i="100" s="1"/>
  <c r="H665" i="100"/>
  <c r="J665" i="100" s="1"/>
  <c r="E665" i="100"/>
  <c r="G665" i="100" s="1"/>
  <c r="H664" i="100"/>
  <c r="J664" i="100" s="1"/>
  <c r="E664" i="100"/>
  <c r="G664" i="100" s="1"/>
  <c r="H663" i="100"/>
  <c r="J663" i="100" s="1"/>
  <c r="E663" i="100"/>
  <c r="G663" i="100" s="1"/>
  <c r="H662" i="100"/>
  <c r="J662" i="100" s="1"/>
  <c r="E662" i="100"/>
  <c r="G662" i="100" s="1"/>
  <c r="H661" i="100"/>
  <c r="J661" i="100" s="1"/>
  <c r="E661" i="100"/>
  <c r="G661" i="100" s="1"/>
  <c r="H660" i="100"/>
  <c r="J660" i="100" s="1"/>
  <c r="E660" i="100"/>
  <c r="G660" i="100" s="1"/>
  <c r="H659" i="100"/>
  <c r="J659" i="100" s="1"/>
  <c r="E659" i="100"/>
  <c r="G659" i="100" s="1"/>
  <c r="H658" i="100"/>
  <c r="J658" i="100" s="1"/>
  <c r="E658" i="100"/>
  <c r="G658" i="100" s="1"/>
  <c r="H657" i="100"/>
  <c r="J657" i="100" s="1"/>
  <c r="E657" i="100"/>
  <c r="G657" i="100" s="1"/>
  <c r="H656" i="100"/>
  <c r="J656" i="100" s="1"/>
  <c r="E656" i="100"/>
  <c r="G656" i="100" s="1"/>
  <c r="H655" i="100"/>
  <c r="J655" i="100" s="1"/>
  <c r="E655" i="100"/>
  <c r="G655" i="100" s="1"/>
  <c r="H654" i="100"/>
  <c r="J654" i="100" s="1"/>
  <c r="E654" i="100"/>
  <c r="G654" i="100" s="1"/>
  <c r="H653" i="100"/>
  <c r="J653" i="100" s="1"/>
  <c r="E653" i="100"/>
  <c r="G653" i="100" s="1"/>
  <c r="H652" i="100"/>
  <c r="J652" i="100" s="1"/>
  <c r="E652" i="100"/>
  <c r="G652" i="100" s="1"/>
  <c r="H651" i="100"/>
  <c r="J651" i="100" s="1"/>
  <c r="E651" i="100"/>
  <c r="C635" i="100"/>
  <c r="H634" i="100"/>
  <c r="J634" i="100" s="1"/>
  <c r="E634" i="100"/>
  <c r="G634" i="100" s="1"/>
  <c r="H633" i="100"/>
  <c r="J633" i="100" s="1"/>
  <c r="E633" i="100"/>
  <c r="G633" i="100" s="1"/>
  <c r="H632" i="100"/>
  <c r="J632" i="100" s="1"/>
  <c r="E632" i="100"/>
  <c r="G632" i="100" s="1"/>
  <c r="H631" i="100"/>
  <c r="J631" i="100" s="1"/>
  <c r="E631" i="100"/>
  <c r="G631" i="100" s="1"/>
  <c r="H630" i="100"/>
  <c r="J630" i="100" s="1"/>
  <c r="E630" i="100"/>
  <c r="G630" i="100" s="1"/>
  <c r="H629" i="100"/>
  <c r="J629" i="100" s="1"/>
  <c r="E629" i="100"/>
  <c r="G629" i="100" s="1"/>
  <c r="H628" i="100"/>
  <c r="J628" i="100" s="1"/>
  <c r="E628" i="100"/>
  <c r="G628" i="100" s="1"/>
  <c r="H627" i="100"/>
  <c r="J627" i="100" s="1"/>
  <c r="E627" i="100"/>
  <c r="G627" i="100" s="1"/>
  <c r="H626" i="100"/>
  <c r="J626" i="100" s="1"/>
  <c r="E626" i="100"/>
  <c r="G626" i="100" s="1"/>
  <c r="H625" i="100"/>
  <c r="J625" i="100" s="1"/>
  <c r="E625" i="100"/>
  <c r="G625" i="100" s="1"/>
  <c r="H624" i="100"/>
  <c r="J624" i="100" s="1"/>
  <c r="E624" i="100"/>
  <c r="G624" i="100" s="1"/>
  <c r="H623" i="100"/>
  <c r="J623" i="100" s="1"/>
  <c r="E623" i="100"/>
  <c r="G623" i="100" s="1"/>
  <c r="H622" i="100"/>
  <c r="J622" i="100" s="1"/>
  <c r="E622" i="100"/>
  <c r="G622" i="100" s="1"/>
  <c r="H621" i="100"/>
  <c r="J621" i="100" s="1"/>
  <c r="E621" i="100"/>
  <c r="G621" i="100" s="1"/>
  <c r="H620" i="100"/>
  <c r="J620" i="100" s="1"/>
  <c r="E620" i="100"/>
  <c r="G620" i="100" s="1"/>
  <c r="H619" i="100"/>
  <c r="J619" i="100" s="1"/>
  <c r="E619" i="100"/>
  <c r="G619" i="100" s="1"/>
  <c r="H618" i="100"/>
  <c r="J618" i="100" s="1"/>
  <c r="E618" i="100"/>
  <c r="G618" i="100" s="1"/>
  <c r="H617" i="100"/>
  <c r="J617" i="100" s="1"/>
  <c r="E617" i="100"/>
  <c r="C601" i="100"/>
  <c r="H600" i="100"/>
  <c r="J600" i="100" s="1"/>
  <c r="E600" i="100"/>
  <c r="G600" i="100" s="1"/>
  <c r="H599" i="100"/>
  <c r="J599" i="100" s="1"/>
  <c r="E599" i="100"/>
  <c r="G599" i="100" s="1"/>
  <c r="H598" i="100"/>
  <c r="J598" i="100" s="1"/>
  <c r="E598" i="100"/>
  <c r="G598" i="100" s="1"/>
  <c r="H597" i="100"/>
  <c r="J597" i="100" s="1"/>
  <c r="E597" i="100"/>
  <c r="G597" i="100" s="1"/>
  <c r="H596" i="100"/>
  <c r="J596" i="100" s="1"/>
  <c r="E596" i="100"/>
  <c r="G596" i="100" s="1"/>
  <c r="H595" i="100"/>
  <c r="J595" i="100" s="1"/>
  <c r="E595" i="100"/>
  <c r="G595" i="100" s="1"/>
  <c r="H594" i="100"/>
  <c r="J594" i="100" s="1"/>
  <c r="E594" i="100"/>
  <c r="G594" i="100" s="1"/>
  <c r="H593" i="100"/>
  <c r="J593" i="100" s="1"/>
  <c r="E593" i="100"/>
  <c r="G593" i="100" s="1"/>
  <c r="H592" i="100"/>
  <c r="J592" i="100" s="1"/>
  <c r="E592" i="100"/>
  <c r="G592" i="100" s="1"/>
  <c r="H591" i="100"/>
  <c r="J591" i="100" s="1"/>
  <c r="E591" i="100"/>
  <c r="G591" i="100" s="1"/>
  <c r="H590" i="100"/>
  <c r="J590" i="100" s="1"/>
  <c r="E590" i="100"/>
  <c r="G590" i="100" s="1"/>
  <c r="H589" i="100"/>
  <c r="J589" i="100" s="1"/>
  <c r="E589" i="100"/>
  <c r="G589" i="100" s="1"/>
  <c r="H588" i="100"/>
  <c r="J588" i="100" s="1"/>
  <c r="E588" i="100"/>
  <c r="G588" i="100" s="1"/>
  <c r="H587" i="100"/>
  <c r="J587" i="100" s="1"/>
  <c r="E587" i="100"/>
  <c r="G587" i="100" s="1"/>
  <c r="H586" i="100"/>
  <c r="J586" i="100" s="1"/>
  <c r="E586" i="100"/>
  <c r="G586" i="100" s="1"/>
  <c r="H585" i="100"/>
  <c r="J585" i="100" s="1"/>
  <c r="E585" i="100"/>
  <c r="G585" i="100" s="1"/>
  <c r="H584" i="100"/>
  <c r="J584" i="100" s="1"/>
  <c r="E584" i="100"/>
  <c r="G584" i="100" s="1"/>
  <c r="H583" i="100"/>
  <c r="J583" i="100" s="1"/>
  <c r="E583" i="100"/>
  <c r="G583" i="100" s="1"/>
  <c r="C567" i="100"/>
  <c r="H566" i="100"/>
  <c r="J566" i="100" s="1"/>
  <c r="E566" i="100"/>
  <c r="G566" i="100" s="1"/>
  <c r="H565" i="100"/>
  <c r="J565" i="100" s="1"/>
  <c r="E565" i="100"/>
  <c r="G565" i="100" s="1"/>
  <c r="H564" i="100"/>
  <c r="J564" i="100" s="1"/>
  <c r="E564" i="100"/>
  <c r="G564" i="100" s="1"/>
  <c r="H563" i="100"/>
  <c r="J563" i="100" s="1"/>
  <c r="E563" i="100"/>
  <c r="G563" i="100" s="1"/>
  <c r="H562" i="100"/>
  <c r="J562" i="100" s="1"/>
  <c r="E562" i="100"/>
  <c r="G562" i="100" s="1"/>
  <c r="H561" i="100"/>
  <c r="J561" i="100" s="1"/>
  <c r="E561" i="100"/>
  <c r="G561" i="100" s="1"/>
  <c r="H560" i="100"/>
  <c r="J560" i="100" s="1"/>
  <c r="E560" i="100"/>
  <c r="G560" i="100" s="1"/>
  <c r="H559" i="100"/>
  <c r="J559" i="100" s="1"/>
  <c r="E559" i="100"/>
  <c r="G559" i="100" s="1"/>
  <c r="H558" i="100"/>
  <c r="J558" i="100" s="1"/>
  <c r="E558" i="100"/>
  <c r="G558" i="100" s="1"/>
  <c r="H557" i="100"/>
  <c r="J557" i="100" s="1"/>
  <c r="E557" i="100"/>
  <c r="G557" i="100" s="1"/>
  <c r="H556" i="100"/>
  <c r="J556" i="100" s="1"/>
  <c r="E556" i="100"/>
  <c r="G556" i="100" s="1"/>
  <c r="H555" i="100"/>
  <c r="J555" i="100" s="1"/>
  <c r="E555" i="100"/>
  <c r="G555" i="100" s="1"/>
  <c r="H554" i="100"/>
  <c r="J554" i="100" s="1"/>
  <c r="E554" i="100"/>
  <c r="G554" i="100" s="1"/>
  <c r="H553" i="100"/>
  <c r="J553" i="100" s="1"/>
  <c r="E553" i="100"/>
  <c r="G553" i="100" s="1"/>
  <c r="H552" i="100"/>
  <c r="J552" i="100" s="1"/>
  <c r="E552" i="100"/>
  <c r="G552" i="100" s="1"/>
  <c r="H551" i="100"/>
  <c r="J551" i="100" s="1"/>
  <c r="E551" i="100"/>
  <c r="G551" i="100" s="1"/>
  <c r="H550" i="100"/>
  <c r="J550" i="100" s="1"/>
  <c r="E550" i="100"/>
  <c r="G550" i="100" s="1"/>
  <c r="H549" i="100"/>
  <c r="J549" i="100" s="1"/>
  <c r="E549" i="100"/>
  <c r="C534" i="100"/>
  <c r="H533" i="100"/>
  <c r="J533" i="100" s="1"/>
  <c r="G533" i="100"/>
  <c r="E533" i="100"/>
  <c r="H532" i="100"/>
  <c r="J532" i="100" s="1"/>
  <c r="E532" i="100"/>
  <c r="G532" i="100" s="1"/>
  <c r="H531" i="100"/>
  <c r="J531" i="100" s="1"/>
  <c r="E531" i="100"/>
  <c r="G531" i="100" s="1"/>
  <c r="H530" i="100"/>
  <c r="J530" i="100" s="1"/>
  <c r="E530" i="100"/>
  <c r="G530" i="100" s="1"/>
  <c r="H529" i="100"/>
  <c r="J529" i="100" s="1"/>
  <c r="E529" i="100"/>
  <c r="G529" i="100" s="1"/>
  <c r="H528" i="100"/>
  <c r="J528" i="100" s="1"/>
  <c r="E528" i="100"/>
  <c r="G528" i="100" s="1"/>
  <c r="J527" i="100"/>
  <c r="H527" i="100"/>
  <c r="E527" i="100"/>
  <c r="G527" i="100" s="1"/>
  <c r="H526" i="100"/>
  <c r="J526" i="100" s="1"/>
  <c r="E526" i="100"/>
  <c r="G526" i="100" s="1"/>
  <c r="H525" i="100"/>
  <c r="J525" i="100" s="1"/>
  <c r="G525" i="100"/>
  <c r="E525" i="100"/>
  <c r="H524" i="100"/>
  <c r="J524" i="100" s="1"/>
  <c r="E524" i="100"/>
  <c r="G524" i="100" s="1"/>
  <c r="H523" i="100"/>
  <c r="J523" i="100" s="1"/>
  <c r="E523" i="100"/>
  <c r="G523" i="100" s="1"/>
  <c r="H522" i="100"/>
  <c r="J522" i="100" s="1"/>
  <c r="E522" i="100"/>
  <c r="G522" i="100" s="1"/>
  <c r="H521" i="100"/>
  <c r="J521" i="100" s="1"/>
  <c r="E521" i="100"/>
  <c r="G521" i="100" s="1"/>
  <c r="H520" i="100"/>
  <c r="J520" i="100" s="1"/>
  <c r="E520" i="100"/>
  <c r="G520" i="100" s="1"/>
  <c r="J519" i="100"/>
  <c r="H519" i="100"/>
  <c r="E519" i="100"/>
  <c r="G519" i="100" s="1"/>
  <c r="H518" i="100"/>
  <c r="J518" i="100" s="1"/>
  <c r="E518" i="100"/>
  <c r="G518" i="100" s="1"/>
  <c r="H517" i="100"/>
  <c r="J517" i="100" s="1"/>
  <c r="G517" i="100"/>
  <c r="E517" i="100"/>
  <c r="H516" i="100"/>
  <c r="J516" i="100" s="1"/>
  <c r="E516" i="100"/>
  <c r="C501" i="100"/>
  <c r="H500" i="100"/>
  <c r="J500" i="100" s="1"/>
  <c r="E500" i="100"/>
  <c r="G500" i="100" s="1"/>
  <c r="J499" i="100"/>
  <c r="H499" i="100"/>
  <c r="E499" i="100"/>
  <c r="G499" i="100" s="1"/>
  <c r="H498" i="100"/>
  <c r="J498" i="100" s="1"/>
  <c r="E498" i="100"/>
  <c r="G498" i="100" s="1"/>
  <c r="H497" i="100"/>
  <c r="J497" i="100" s="1"/>
  <c r="E497" i="100"/>
  <c r="G497" i="100" s="1"/>
  <c r="H496" i="100"/>
  <c r="J496" i="100" s="1"/>
  <c r="E496" i="100"/>
  <c r="G496" i="100" s="1"/>
  <c r="H495" i="100"/>
  <c r="J495" i="100" s="1"/>
  <c r="E495" i="100"/>
  <c r="G495" i="100" s="1"/>
  <c r="H494" i="100"/>
  <c r="J494" i="100" s="1"/>
  <c r="G494" i="100"/>
  <c r="E494" i="100"/>
  <c r="H493" i="100"/>
  <c r="J493" i="100" s="1"/>
  <c r="E493" i="100"/>
  <c r="G493" i="100" s="1"/>
  <c r="H492" i="100"/>
  <c r="J492" i="100" s="1"/>
  <c r="E492" i="100"/>
  <c r="G492" i="100" s="1"/>
  <c r="J491" i="100"/>
  <c r="H491" i="100"/>
  <c r="E491" i="100"/>
  <c r="G491" i="100" s="1"/>
  <c r="H490" i="100"/>
  <c r="J490" i="100" s="1"/>
  <c r="E490" i="100"/>
  <c r="G490" i="100" s="1"/>
  <c r="H489" i="100"/>
  <c r="J489" i="100" s="1"/>
  <c r="E489" i="100"/>
  <c r="G489" i="100" s="1"/>
  <c r="H488" i="100"/>
  <c r="J488" i="100" s="1"/>
  <c r="E488" i="100"/>
  <c r="G488" i="100" s="1"/>
  <c r="H487" i="100"/>
  <c r="J487" i="100" s="1"/>
  <c r="E487" i="100"/>
  <c r="G487" i="100" s="1"/>
  <c r="H486" i="100"/>
  <c r="J486" i="100" s="1"/>
  <c r="G486" i="100"/>
  <c r="E486" i="100"/>
  <c r="H485" i="100"/>
  <c r="J485" i="100" s="1"/>
  <c r="E485" i="100"/>
  <c r="G485" i="100" s="1"/>
  <c r="H484" i="100"/>
  <c r="J484" i="100" s="1"/>
  <c r="E484" i="100"/>
  <c r="G484" i="100" s="1"/>
  <c r="J483" i="100"/>
  <c r="H483" i="100"/>
  <c r="E483" i="100"/>
  <c r="C468" i="100"/>
  <c r="H467" i="100"/>
  <c r="J467" i="100" s="1"/>
  <c r="E467" i="100"/>
  <c r="G467" i="100" s="1"/>
  <c r="H466" i="100"/>
  <c r="J466" i="100" s="1"/>
  <c r="E466" i="100"/>
  <c r="G466" i="100" s="1"/>
  <c r="H465" i="100"/>
  <c r="J465" i="100" s="1"/>
  <c r="E465" i="100"/>
  <c r="G465" i="100" s="1"/>
  <c r="H464" i="100"/>
  <c r="J464" i="100" s="1"/>
  <c r="E464" i="100"/>
  <c r="G464" i="100" s="1"/>
  <c r="H463" i="100"/>
  <c r="J463" i="100" s="1"/>
  <c r="E463" i="100"/>
  <c r="G463" i="100" s="1"/>
  <c r="H462" i="100"/>
  <c r="J462" i="100" s="1"/>
  <c r="E462" i="100"/>
  <c r="G462" i="100" s="1"/>
  <c r="H461" i="100"/>
  <c r="J461" i="100" s="1"/>
  <c r="E461" i="100"/>
  <c r="G461" i="100" s="1"/>
  <c r="H460" i="100"/>
  <c r="J460" i="100" s="1"/>
  <c r="E460" i="100"/>
  <c r="G460" i="100" s="1"/>
  <c r="H459" i="100"/>
  <c r="J459" i="100" s="1"/>
  <c r="E459" i="100"/>
  <c r="G459" i="100" s="1"/>
  <c r="H458" i="100"/>
  <c r="J458" i="100" s="1"/>
  <c r="E458" i="100"/>
  <c r="G458" i="100" s="1"/>
  <c r="H457" i="100"/>
  <c r="J457" i="100" s="1"/>
  <c r="E457" i="100"/>
  <c r="G457" i="100" s="1"/>
  <c r="H456" i="100"/>
  <c r="J456" i="100" s="1"/>
  <c r="E456" i="100"/>
  <c r="G456" i="100" s="1"/>
  <c r="H455" i="100"/>
  <c r="J455" i="100" s="1"/>
  <c r="E455" i="100"/>
  <c r="G455" i="100" s="1"/>
  <c r="H454" i="100"/>
  <c r="J454" i="100" s="1"/>
  <c r="E454" i="100"/>
  <c r="G454" i="100" s="1"/>
  <c r="H453" i="100"/>
  <c r="J453" i="100" s="1"/>
  <c r="E453" i="100"/>
  <c r="G453" i="100" s="1"/>
  <c r="H452" i="100"/>
  <c r="J452" i="100" s="1"/>
  <c r="E452" i="100"/>
  <c r="G452" i="100" s="1"/>
  <c r="H451" i="100"/>
  <c r="J451" i="100" s="1"/>
  <c r="E451" i="100"/>
  <c r="G451" i="100" s="1"/>
  <c r="H450" i="100"/>
  <c r="J450" i="100" s="1"/>
  <c r="E450" i="100"/>
  <c r="C433" i="100"/>
  <c r="H432" i="100"/>
  <c r="J432" i="100" s="1"/>
  <c r="E432" i="100"/>
  <c r="G432" i="100" s="1"/>
  <c r="H431" i="100"/>
  <c r="J431" i="100" s="1"/>
  <c r="E431" i="100"/>
  <c r="G431" i="100" s="1"/>
  <c r="H430" i="100"/>
  <c r="J430" i="100" s="1"/>
  <c r="E430" i="100"/>
  <c r="G430" i="100" s="1"/>
  <c r="H429" i="100"/>
  <c r="J429" i="100" s="1"/>
  <c r="E429" i="100"/>
  <c r="G429" i="100" s="1"/>
  <c r="H428" i="100"/>
  <c r="J428" i="100" s="1"/>
  <c r="E428" i="100"/>
  <c r="G428" i="100" s="1"/>
  <c r="H427" i="100"/>
  <c r="J427" i="100" s="1"/>
  <c r="E427" i="100"/>
  <c r="G427" i="100" s="1"/>
  <c r="H426" i="100"/>
  <c r="J426" i="100" s="1"/>
  <c r="E426" i="100"/>
  <c r="G426" i="100" s="1"/>
  <c r="H425" i="100"/>
  <c r="J425" i="100" s="1"/>
  <c r="E425" i="100"/>
  <c r="G425" i="100" s="1"/>
  <c r="H424" i="100"/>
  <c r="J424" i="100" s="1"/>
  <c r="E424" i="100"/>
  <c r="G424" i="100" s="1"/>
  <c r="H423" i="100"/>
  <c r="J423" i="100" s="1"/>
  <c r="E423" i="100"/>
  <c r="G423" i="100" s="1"/>
  <c r="H422" i="100"/>
  <c r="J422" i="100" s="1"/>
  <c r="E422" i="100"/>
  <c r="G422" i="100" s="1"/>
  <c r="H421" i="100"/>
  <c r="J421" i="100" s="1"/>
  <c r="E421" i="100"/>
  <c r="G421" i="100" s="1"/>
  <c r="H420" i="100"/>
  <c r="J420" i="100" s="1"/>
  <c r="E420" i="100"/>
  <c r="G420" i="100" s="1"/>
  <c r="H419" i="100"/>
  <c r="J419" i="100" s="1"/>
  <c r="E419" i="100"/>
  <c r="G419" i="100" s="1"/>
  <c r="H418" i="100"/>
  <c r="J418" i="100" s="1"/>
  <c r="E418" i="100"/>
  <c r="G418" i="100" s="1"/>
  <c r="H417" i="100"/>
  <c r="J417" i="100" s="1"/>
  <c r="E417" i="100"/>
  <c r="G417" i="100" s="1"/>
  <c r="H416" i="100"/>
  <c r="J416" i="100" s="1"/>
  <c r="E416" i="100"/>
  <c r="G416" i="100" s="1"/>
  <c r="H415" i="100"/>
  <c r="J415" i="100" s="1"/>
  <c r="E415" i="100"/>
  <c r="G415" i="100" s="1"/>
  <c r="C400" i="100"/>
  <c r="H399" i="100"/>
  <c r="J399" i="100" s="1"/>
  <c r="G399" i="100"/>
  <c r="E399" i="100"/>
  <c r="H398" i="100"/>
  <c r="J398" i="100" s="1"/>
  <c r="E398" i="100"/>
  <c r="G398" i="100" s="1"/>
  <c r="H397" i="100"/>
  <c r="J397" i="100" s="1"/>
  <c r="E397" i="100"/>
  <c r="G397" i="100" s="1"/>
  <c r="H396" i="100"/>
  <c r="J396" i="100" s="1"/>
  <c r="E396" i="100"/>
  <c r="G396" i="100" s="1"/>
  <c r="H395" i="100"/>
  <c r="J395" i="100" s="1"/>
  <c r="E395" i="100"/>
  <c r="G395" i="100" s="1"/>
  <c r="H394" i="100"/>
  <c r="J394" i="100" s="1"/>
  <c r="E394" i="100"/>
  <c r="G394" i="100" s="1"/>
  <c r="J393" i="100"/>
  <c r="H393" i="100"/>
  <c r="E393" i="100"/>
  <c r="G393" i="100" s="1"/>
  <c r="H392" i="100"/>
  <c r="J392" i="100" s="1"/>
  <c r="E392" i="100"/>
  <c r="G392" i="100" s="1"/>
  <c r="H391" i="100"/>
  <c r="J391" i="100" s="1"/>
  <c r="G391" i="100"/>
  <c r="E391" i="100"/>
  <c r="H390" i="100"/>
  <c r="J390" i="100" s="1"/>
  <c r="E390" i="100"/>
  <c r="G390" i="100" s="1"/>
  <c r="H389" i="100"/>
  <c r="J389" i="100" s="1"/>
  <c r="E389" i="100"/>
  <c r="G389" i="100" s="1"/>
  <c r="H388" i="100"/>
  <c r="J388" i="100" s="1"/>
  <c r="E388" i="100"/>
  <c r="G388" i="100" s="1"/>
  <c r="H387" i="100"/>
  <c r="J387" i="100" s="1"/>
  <c r="E387" i="100"/>
  <c r="G387" i="100" s="1"/>
  <c r="H386" i="100"/>
  <c r="J386" i="100" s="1"/>
  <c r="E386" i="100"/>
  <c r="G386" i="100" s="1"/>
  <c r="J385" i="100"/>
  <c r="H385" i="100"/>
  <c r="E385" i="100"/>
  <c r="G385" i="100" s="1"/>
  <c r="H384" i="100"/>
  <c r="J384" i="100" s="1"/>
  <c r="E384" i="100"/>
  <c r="G384" i="100" s="1"/>
  <c r="H383" i="100"/>
  <c r="J383" i="100" s="1"/>
  <c r="G383" i="100"/>
  <c r="E383" i="100"/>
  <c r="H382" i="100"/>
  <c r="J382" i="100" s="1"/>
  <c r="E382" i="100"/>
  <c r="C365" i="100"/>
  <c r="H364" i="100"/>
  <c r="J364" i="100" s="1"/>
  <c r="E364" i="100"/>
  <c r="G364" i="100" s="1"/>
  <c r="J363" i="100"/>
  <c r="H363" i="100"/>
  <c r="E363" i="100"/>
  <c r="G363" i="100" s="1"/>
  <c r="H362" i="100"/>
  <c r="J362" i="100" s="1"/>
  <c r="E362" i="100"/>
  <c r="G362" i="100" s="1"/>
  <c r="H361" i="100"/>
  <c r="J361" i="100" s="1"/>
  <c r="E361" i="100"/>
  <c r="G361" i="100" s="1"/>
  <c r="H360" i="100"/>
  <c r="J360" i="100" s="1"/>
  <c r="E360" i="100"/>
  <c r="G360" i="100" s="1"/>
  <c r="H359" i="100"/>
  <c r="J359" i="100" s="1"/>
  <c r="E359" i="100"/>
  <c r="G359" i="100" s="1"/>
  <c r="H358" i="100"/>
  <c r="J358" i="100" s="1"/>
  <c r="G358" i="100"/>
  <c r="E358" i="100"/>
  <c r="H357" i="100"/>
  <c r="J357" i="100" s="1"/>
  <c r="E357" i="100"/>
  <c r="G357" i="100" s="1"/>
  <c r="H356" i="100"/>
  <c r="J356" i="100" s="1"/>
  <c r="E356" i="100"/>
  <c r="G356" i="100" s="1"/>
  <c r="J355" i="100"/>
  <c r="H355" i="100"/>
  <c r="E355" i="100"/>
  <c r="G355" i="100" s="1"/>
  <c r="H354" i="100"/>
  <c r="J354" i="100" s="1"/>
  <c r="E354" i="100"/>
  <c r="G354" i="100" s="1"/>
  <c r="H353" i="100"/>
  <c r="J353" i="100" s="1"/>
  <c r="E353" i="100"/>
  <c r="G353" i="100" s="1"/>
  <c r="H352" i="100"/>
  <c r="J352" i="100" s="1"/>
  <c r="G352" i="100"/>
  <c r="E352" i="100"/>
  <c r="H351" i="100"/>
  <c r="J351" i="100" s="1"/>
  <c r="E351" i="100"/>
  <c r="G351" i="100" s="1"/>
  <c r="H350" i="100"/>
  <c r="J350" i="100" s="1"/>
  <c r="G350" i="100"/>
  <c r="E350" i="100"/>
  <c r="J349" i="100"/>
  <c r="H349" i="100"/>
  <c r="E349" i="100"/>
  <c r="G349" i="100" s="1"/>
  <c r="H348" i="100"/>
  <c r="J348" i="100" s="1"/>
  <c r="E348" i="100"/>
  <c r="G348" i="100" s="1"/>
  <c r="J347" i="100"/>
  <c r="H347" i="100"/>
  <c r="E347" i="100"/>
  <c r="C331" i="100"/>
  <c r="H330" i="100"/>
  <c r="J330" i="100" s="1"/>
  <c r="E330" i="100"/>
  <c r="G330" i="100" s="1"/>
  <c r="H329" i="100"/>
  <c r="J329" i="100" s="1"/>
  <c r="E329" i="100"/>
  <c r="G329" i="100" s="1"/>
  <c r="H328" i="100"/>
  <c r="J328" i="100" s="1"/>
  <c r="E328" i="100"/>
  <c r="G328" i="100" s="1"/>
  <c r="H327" i="100"/>
  <c r="J327" i="100" s="1"/>
  <c r="E327" i="100"/>
  <c r="G327" i="100" s="1"/>
  <c r="H326" i="100"/>
  <c r="J326" i="100" s="1"/>
  <c r="E326" i="100"/>
  <c r="G326" i="100" s="1"/>
  <c r="H325" i="100"/>
  <c r="J325" i="100" s="1"/>
  <c r="E325" i="100"/>
  <c r="G325" i="100" s="1"/>
  <c r="H324" i="100"/>
  <c r="J324" i="100" s="1"/>
  <c r="E324" i="100"/>
  <c r="G324" i="100" s="1"/>
  <c r="H323" i="100"/>
  <c r="J323" i="100" s="1"/>
  <c r="E323" i="100"/>
  <c r="G323" i="100" s="1"/>
  <c r="H322" i="100"/>
  <c r="J322" i="100" s="1"/>
  <c r="E322" i="100"/>
  <c r="G322" i="100" s="1"/>
  <c r="H321" i="100"/>
  <c r="J321" i="100" s="1"/>
  <c r="E321" i="100"/>
  <c r="G321" i="100" s="1"/>
  <c r="H320" i="100"/>
  <c r="J320" i="100" s="1"/>
  <c r="E320" i="100"/>
  <c r="G320" i="100" s="1"/>
  <c r="H319" i="100"/>
  <c r="J319" i="100" s="1"/>
  <c r="E319" i="100"/>
  <c r="G319" i="100" s="1"/>
  <c r="H318" i="100"/>
  <c r="J318" i="100" s="1"/>
  <c r="E318" i="100"/>
  <c r="G318" i="100" s="1"/>
  <c r="H317" i="100"/>
  <c r="J317" i="100" s="1"/>
  <c r="E317" i="100"/>
  <c r="G317" i="100" s="1"/>
  <c r="H316" i="100"/>
  <c r="J316" i="100" s="1"/>
  <c r="E316" i="100"/>
  <c r="G316" i="100" s="1"/>
  <c r="H315" i="100"/>
  <c r="J315" i="100" s="1"/>
  <c r="E315" i="100"/>
  <c r="G315" i="100" s="1"/>
  <c r="H314" i="100"/>
  <c r="J314" i="100" s="1"/>
  <c r="E314" i="100"/>
  <c r="G314" i="100" s="1"/>
  <c r="H313" i="100"/>
  <c r="J313" i="100" s="1"/>
  <c r="E313" i="100"/>
  <c r="G313" i="100" s="1"/>
  <c r="C298" i="100"/>
  <c r="H297" i="100"/>
  <c r="J297" i="100" s="1"/>
  <c r="E297" i="100"/>
  <c r="G297" i="100" s="1"/>
  <c r="H296" i="100"/>
  <c r="J296" i="100" s="1"/>
  <c r="E296" i="100"/>
  <c r="G296" i="100" s="1"/>
  <c r="H295" i="100"/>
  <c r="J295" i="100" s="1"/>
  <c r="E295" i="100"/>
  <c r="G295" i="100" s="1"/>
  <c r="H294" i="100"/>
  <c r="J294" i="100" s="1"/>
  <c r="E294" i="100"/>
  <c r="G294" i="100" s="1"/>
  <c r="H293" i="100"/>
  <c r="J293" i="100" s="1"/>
  <c r="E293" i="100"/>
  <c r="G293" i="100" s="1"/>
  <c r="H292" i="100"/>
  <c r="J292" i="100" s="1"/>
  <c r="E292" i="100"/>
  <c r="G292" i="100" s="1"/>
  <c r="H291" i="100"/>
  <c r="J291" i="100" s="1"/>
  <c r="E291" i="100"/>
  <c r="G291" i="100" s="1"/>
  <c r="H290" i="100"/>
  <c r="J290" i="100" s="1"/>
  <c r="E290" i="100"/>
  <c r="G290" i="100" s="1"/>
  <c r="H289" i="100"/>
  <c r="J289" i="100" s="1"/>
  <c r="E289" i="100"/>
  <c r="G289" i="100" s="1"/>
  <c r="H288" i="100"/>
  <c r="J288" i="100" s="1"/>
  <c r="E288" i="100"/>
  <c r="G288" i="100" s="1"/>
  <c r="H287" i="100"/>
  <c r="J287" i="100" s="1"/>
  <c r="E287" i="100"/>
  <c r="G287" i="100" s="1"/>
  <c r="H286" i="100"/>
  <c r="J286" i="100" s="1"/>
  <c r="E286" i="100"/>
  <c r="G286" i="100" s="1"/>
  <c r="H285" i="100"/>
  <c r="J285" i="100" s="1"/>
  <c r="E285" i="100"/>
  <c r="G285" i="100" s="1"/>
  <c r="H284" i="100"/>
  <c r="J284" i="100" s="1"/>
  <c r="E284" i="100"/>
  <c r="G284" i="100" s="1"/>
  <c r="H283" i="100"/>
  <c r="J283" i="100" s="1"/>
  <c r="E283" i="100"/>
  <c r="G283" i="100" s="1"/>
  <c r="H282" i="100"/>
  <c r="J282" i="100" s="1"/>
  <c r="E282" i="100"/>
  <c r="G282" i="100" s="1"/>
  <c r="H281" i="100"/>
  <c r="J281" i="100" s="1"/>
  <c r="E281" i="100"/>
  <c r="G281" i="100" s="1"/>
  <c r="H280" i="100"/>
  <c r="J280" i="100" s="1"/>
  <c r="E280" i="100"/>
  <c r="C265" i="100"/>
  <c r="H264" i="100"/>
  <c r="J264" i="100" s="1"/>
  <c r="G264" i="100"/>
  <c r="E264" i="100"/>
  <c r="H263" i="100"/>
  <c r="J263" i="100" s="1"/>
  <c r="E263" i="100"/>
  <c r="G263" i="100" s="1"/>
  <c r="H262" i="100"/>
  <c r="J262" i="100" s="1"/>
  <c r="E262" i="100"/>
  <c r="G262" i="100" s="1"/>
  <c r="H261" i="100"/>
  <c r="J261" i="100" s="1"/>
  <c r="E261" i="100"/>
  <c r="G261" i="100" s="1"/>
  <c r="J260" i="100"/>
  <c r="H260" i="100"/>
  <c r="E260" i="100"/>
  <c r="G260" i="100" s="1"/>
  <c r="H259" i="100"/>
  <c r="J259" i="100" s="1"/>
  <c r="E259" i="100"/>
  <c r="G259" i="100" s="1"/>
  <c r="J258" i="100"/>
  <c r="H258" i="100"/>
  <c r="G258" i="100"/>
  <c r="E258" i="100"/>
  <c r="H257" i="100"/>
  <c r="J257" i="100" s="1"/>
  <c r="E257" i="100"/>
  <c r="G257" i="100" s="1"/>
  <c r="H256" i="100"/>
  <c r="J256" i="100" s="1"/>
  <c r="G256" i="100"/>
  <c r="E256" i="100"/>
  <c r="H255" i="100"/>
  <c r="J255" i="100" s="1"/>
  <c r="E255" i="100"/>
  <c r="G255" i="100" s="1"/>
  <c r="H254" i="100"/>
  <c r="J254" i="100" s="1"/>
  <c r="E254" i="100"/>
  <c r="G254" i="100" s="1"/>
  <c r="H253" i="100"/>
  <c r="J253" i="100" s="1"/>
  <c r="E253" i="100"/>
  <c r="G253" i="100" s="1"/>
  <c r="J252" i="100"/>
  <c r="H252" i="100"/>
  <c r="E252" i="100"/>
  <c r="G252" i="100" s="1"/>
  <c r="H251" i="100"/>
  <c r="J251" i="100" s="1"/>
  <c r="E251" i="100"/>
  <c r="G251" i="100" s="1"/>
  <c r="J250" i="100"/>
  <c r="H250" i="100"/>
  <c r="G250" i="100"/>
  <c r="E250" i="100"/>
  <c r="H249" i="100"/>
  <c r="J249" i="100" s="1"/>
  <c r="E249" i="100"/>
  <c r="G249" i="100" s="1"/>
  <c r="H248" i="100"/>
  <c r="J248" i="100" s="1"/>
  <c r="G248" i="100"/>
  <c r="E248" i="100"/>
  <c r="H247" i="100"/>
  <c r="J247" i="100" s="1"/>
  <c r="E247" i="100"/>
  <c r="C232" i="100"/>
  <c r="H231" i="100"/>
  <c r="J231" i="100" s="1"/>
  <c r="E231" i="100"/>
  <c r="G231" i="100" s="1"/>
  <c r="J230" i="100"/>
  <c r="H230" i="100"/>
  <c r="E230" i="100"/>
  <c r="G230" i="100" s="1"/>
  <c r="H229" i="100"/>
  <c r="J229" i="100" s="1"/>
  <c r="E229" i="100"/>
  <c r="G229" i="100" s="1"/>
  <c r="H228" i="100"/>
  <c r="J228" i="100" s="1"/>
  <c r="E228" i="100"/>
  <c r="G228" i="100" s="1"/>
  <c r="H227" i="100"/>
  <c r="J227" i="100" s="1"/>
  <c r="G227" i="100"/>
  <c r="E227" i="100"/>
  <c r="H226" i="100"/>
  <c r="J226" i="100" s="1"/>
  <c r="E226" i="100"/>
  <c r="G226" i="100" s="1"/>
  <c r="H225" i="100"/>
  <c r="J225" i="100" s="1"/>
  <c r="G225" i="100"/>
  <c r="E225" i="100"/>
  <c r="J224" i="100"/>
  <c r="H224" i="100"/>
  <c r="E224" i="100"/>
  <c r="G224" i="100" s="1"/>
  <c r="H223" i="100"/>
  <c r="J223" i="100" s="1"/>
  <c r="E223" i="100"/>
  <c r="G223" i="100" s="1"/>
  <c r="J222" i="100"/>
  <c r="H222" i="100"/>
  <c r="E222" i="100"/>
  <c r="G222" i="100" s="1"/>
  <c r="H221" i="100"/>
  <c r="J221" i="100" s="1"/>
  <c r="E221" i="100"/>
  <c r="G221" i="100" s="1"/>
  <c r="H220" i="100"/>
  <c r="J220" i="100" s="1"/>
  <c r="E220" i="100"/>
  <c r="G220" i="100" s="1"/>
  <c r="H219" i="100"/>
  <c r="J219" i="100" s="1"/>
  <c r="G219" i="100"/>
  <c r="E219" i="100"/>
  <c r="H218" i="100"/>
  <c r="J218" i="100" s="1"/>
  <c r="E218" i="100"/>
  <c r="G218" i="100" s="1"/>
  <c r="H217" i="100"/>
  <c r="J217" i="100" s="1"/>
  <c r="G217" i="100"/>
  <c r="E217" i="100"/>
  <c r="J216" i="100"/>
  <c r="H216" i="100"/>
  <c r="E216" i="100"/>
  <c r="G216" i="100" s="1"/>
  <c r="H215" i="100"/>
  <c r="J215" i="100" s="1"/>
  <c r="E215" i="100"/>
  <c r="G215" i="100" s="1"/>
  <c r="J214" i="100"/>
  <c r="H214" i="100"/>
  <c r="E214" i="100"/>
  <c r="C199" i="100"/>
  <c r="H198" i="100"/>
  <c r="J198" i="100" s="1"/>
  <c r="E198" i="100"/>
  <c r="G198" i="100" s="1"/>
  <c r="H197" i="100"/>
  <c r="J197" i="100" s="1"/>
  <c r="E197" i="100"/>
  <c r="G197" i="100" s="1"/>
  <c r="H196" i="100"/>
  <c r="J196" i="100" s="1"/>
  <c r="E196" i="100"/>
  <c r="G196" i="100" s="1"/>
  <c r="H195" i="100"/>
  <c r="J195" i="100" s="1"/>
  <c r="E195" i="100"/>
  <c r="G195" i="100" s="1"/>
  <c r="H194" i="100"/>
  <c r="J194" i="100" s="1"/>
  <c r="E194" i="100"/>
  <c r="G194" i="100" s="1"/>
  <c r="H193" i="100"/>
  <c r="J193" i="100" s="1"/>
  <c r="E193" i="100"/>
  <c r="G193" i="100" s="1"/>
  <c r="H192" i="100"/>
  <c r="J192" i="100" s="1"/>
  <c r="E192" i="100"/>
  <c r="G192" i="100" s="1"/>
  <c r="H191" i="100"/>
  <c r="J191" i="100" s="1"/>
  <c r="E191" i="100"/>
  <c r="G191" i="100" s="1"/>
  <c r="H190" i="100"/>
  <c r="J190" i="100" s="1"/>
  <c r="E190" i="100"/>
  <c r="G190" i="100" s="1"/>
  <c r="H189" i="100"/>
  <c r="J189" i="100" s="1"/>
  <c r="E189" i="100"/>
  <c r="G189" i="100" s="1"/>
  <c r="H188" i="100"/>
  <c r="J188" i="100" s="1"/>
  <c r="E188" i="100"/>
  <c r="G188" i="100" s="1"/>
  <c r="H187" i="100"/>
  <c r="J187" i="100" s="1"/>
  <c r="E187" i="100"/>
  <c r="G187" i="100" s="1"/>
  <c r="H186" i="100"/>
  <c r="J186" i="100" s="1"/>
  <c r="E186" i="100"/>
  <c r="G186" i="100" s="1"/>
  <c r="H185" i="100"/>
  <c r="J185" i="100" s="1"/>
  <c r="E185" i="100"/>
  <c r="G185" i="100" s="1"/>
  <c r="H184" i="100"/>
  <c r="J184" i="100" s="1"/>
  <c r="E184" i="100"/>
  <c r="G184" i="100" s="1"/>
  <c r="H183" i="100"/>
  <c r="J183" i="100" s="1"/>
  <c r="E183" i="100"/>
  <c r="G183" i="100" s="1"/>
  <c r="H182" i="100"/>
  <c r="J182" i="100" s="1"/>
  <c r="E182" i="100"/>
  <c r="G182" i="100" s="1"/>
  <c r="H181" i="100"/>
  <c r="J181" i="100" s="1"/>
  <c r="E181" i="100"/>
  <c r="C166" i="100"/>
  <c r="H165" i="100"/>
  <c r="J165" i="100" s="1"/>
  <c r="E165" i="100"/>
  <c r="G165" i="100" s="1"/>
  <c r="H164" i="100"/>
  <c r="J164" i="100" s="1"/>
  <c r="E164" i="100"/>
  <c r="G164" i="100" s="1"/>
  <c r="H163" i="100"/>
  <c r="J163" i="100" s="1"/>
  <c r="E163" i="100"/>
  <c r="G163" i="100" s="1"/>
  <c r="H162" i="100"/>
  <c r="J162" i="100" s="1"/>
  <c r="E162" i="100"/>
  <c r="G162" i="100" s="1"/>
  <c r="H161" i="100"/>
  <c r="J161" i="100" s="1"/>
  <c r="E161" i="100"/>
  <c r="G161" i="100" s="1"/>
  <c r="H160" i="100"/>
  <c r="J160" i="100" s="1"/>
  <c r="E160" i="100"/>
  <c r="G160" i="100" s="1"/>
  <c r="H159" i="100"/>
  <c r="J159" i="100" s="1"/>
  <c r="E159" i="100"/>
  <c r="G159" i="100" s="1"/>
  <c r="H158" i="100"/>
  <c r="J158" i="100" s="1"/>
  <c r="E158" i="100"/>
  <c r="G158" i="100" s="1"/>
  <c r="H157" i="100"/>
  <c r="J157" i="100" s="1"/>
  <c r="E157" i="100"/>
  <c r="G157" i="100" s="1"/>
  <c r="H156" i="100"/>
  <c r="J156" i="100" s="1"/>
  <c r="E156" i="100"/>
  <c r="G156" i="100" s="1"/>
  <c r="H155" i="100"/>
  <c r="J155" i="100" s="1"/>
  <c r="E155" i="100"/>
  <c r="G155" i="100" s="1"/>
  <c r="H154" i="100"/>
  <c r="J154" i="100" s="1"/>
  <c r="E154" i="100"/>
  <c r="G154" i="100" s="1"/>
  <c r="H153" i="100"/>
  <c r="J153" i="100" s="1"/>
  <c r="E153" i="100"/>
  <c r="G153" i="100" s="1"/>
  <c r="H152" i="100"/>
  <c r="J152" i="100" s="1"/>
  <c r="E152" i="100"/>
  <c r="G152" i="100" s="1"/>
  <c r="H151" i="100"/>
  <c r="J151" i="100" s="1"/>
  <c r="E151" i="100"/>
  <c r="G151" i="100" s="1"/>
  <c r="H150" i="100"/>
  <c r="J150" i="100" s="1"/>
  <c r="E150" i="100"/>
  <c r="G150" i="100" s="1"/>
  <c r="H149" i="100"/>
  <c r="J149" i="100" s="1"/>
  <c r="E149" i="100"/>
  <c r="G149" i="100" s="1"/>
  <c r="H148" i="100"/>
  <c r="J148" i="100" s="1"/>
  <c r="E148" i="100"/>
  <c r="G148" i="100" s="1"/>
  <c r="C133" i="100"/>
  <c r="H132" i="100"/>
  <c r="I132" i="100" s="1"/>
  <c r="G132" i="100"/>
  <c r="E132" i="100"/>
  <c r="H131" i="100"/>
  <c r="I131" i="100" s="1"/>
  <c r="E131" i="100"/>
  <c r="G131" i="100" s="1"/>
  <c r="H130" i="100"/>
  <c r="I130" i="100" s="1"/>
  <c r="E130" i="100"/>
  <c r="G130" i="100" s="1"/>
  <c r="H129" i="100"/>
  <c r="I129" i="100" s="1"/>
  <c r="E129" i="100"/>
  <c r="G129" i="100" s="1"/>
  <c r="H128" i="100"/>
  <c r="I128" i="100" s="1"/>
  <c r="E128" i="100"/>
  <c r="G128" i="100" s="1"/>
  <c r="H127" i="100"/>
  <c r="I127" i="100" s="1"/>
  <c r="E127" i="100"/>
  <c r="G127" i="100" s="1"/>
  <c r="I126" i="100"/>
  <c r="H126" i="100"/>
  <c r="E126" i="100"/>
  <c r="G126" i="100" s="1"/>
  <c r="H125" i="100"/>
  <c r="I125" i="100" s="1"/>
  <c r="E125" i="100"/>
  <c r="G125" i="100" s="1"/>
  <c r="H124" i="100"/>
  <c r="I124" i="100" s="1"/>
  <c r="G124" i="100"/>
  <c r="E124" i="100"/>
  <c r="H123" i="100"/>
  <c r="I123" i="100" s="1"/>
  <c r="E123" i="100"/>
  <c r="G123" i="100" s="1"/>
  <c r="H122" i="100"/>
  <c r="I122" i="100" s="1"/>
  <c r="E122" i="100"/>
  <c r="G122" i="100" s="1"/>
  <c r="H121" i="100"/>
  <c r="I121" i="100" s="1"/>
  <c r="E121" i="100"/>
  <c r="G121" i="100" s="1"/>
  <c r="H120" i="100"/>
  <c r="I120" i="100" s="1"/>
  <c r="E120" i="100"/>
  <c r="G120" i="100" s="1"/>
  <c r="H119" i="100"/>
  <c r="I119" i="100" s="1"/>
  <c r="E119" i="100"/>
  <c r="G119" i="100" s="1"/>
  <c r="I118" i="100"/>
  <c r="H118" i="100"/>
  <c r="E118" i="100"/>
  <c r="G118" i="100" s="1"/>
  <c r="H117" i="100"/>
  <c r="I117" i="100" s="1"/>
  <c r="E117" i="100"/>
  <c r="G117" i="100" s="1"/>
  <c r="H116" i="100"/>
  <c r="I116" i="100" s="1"/>
  <c r="G116" i="100"/>
  <c r="E116" i="100"/>
  <c r="H115" i="100"/>
  <c r="I115" i="100" s="1"/>
  <c r="E115" i="100"/>
  <c r="C98" i="100"/>
  <c r="H97" i="100"/>
  <c r="I97" i="100" s="1"/>
  <c r="E97" i="100"/>
  <c r="G97" i="100" s="1"/>
  <c r="I96" i="100"/>
  <c r="H96" i="100"/>
  <c r="E96" i="100"/>
  <c r="G96" i="100" s="1"/>
  <c r="H95" i="100"/>
  <c r="I95" i="100" s="1"/>
  <c r="E95" i="100"/>
  <c r="G95" i="100" s="1"/>
  <c r="H94" i="100"/>
  <c r="I94" i="100" s="1"/>
  <c r="E94" i="100"/>
  <c r="G94" i="100" s="1"/>
  <c r="H93" i="100"/>
  <c r="I93" i="100" s="1"/>
  <c r="E93" i="100"/>
  <c r="G93" i="100" s="1"/>
  <c r="H92" i="100"/>
  <c r="I92" i="100" s="1"/>
  <c r="E92" i="100"/>
  <c r="G92" i="100" s="1"/>
  <c r="H91" i="100"/>
  <c r="I91" i="100" s="1"/>
  <c r="G91" i="100"/>
  <c r="E91" i="100"/>
  <c r="H90" i="100"/>
  <c r="I90" i="100" s="1"/>
  <c r="E90" i="100"/>
  <c r="G90" i="100" s="1"/>
  <c r="H89" i="100"/>
  <c r="I89" i="100" s="1"/>
  <c r="E89" i="100"/>
  <c r="G89" i="100" s="1"/>
  <c r="I88" i="100"/>
  <c r="H88" i="100"/>
  <c r="E88" i="100"/>
  <c r="G88" i="100" s="1"/>
  <c r="H87" i="100"/>
  <c r="I87" i="100" s="1"/>
  <c r="E87" i="100"/>
  <c r="G87" i="100" s="1"/>
  <c r="H86" i="100"/>
  <c r="I86" i="100" s="1"/>
  <c r="E86" i="100"/>
  <c r="G86" i="100" s="1"/>
  <c r="H85" i="100"/>
  <c r="I85" i="100" s="1"/>
  <c r="E85" i="100"/>
  <c r="G85" i="100" s="1"/>
  <c r="H84" i="100"/>
  <c r="I84" i="100" s="1"/>
  <c r="E84" i="100"/>
  <c r="G84" i="100" s="1"/>
  <c r="H83" i="100"/>
  <c r="I83" i="100" s="1"/>
  <c r="G83" i="100"/>
  <c r="E83" i="100"/>
  <c r="H82" i="100"/>
  <c r="I82" i="100" s="1"/>
  <c r="E82" i="100"/>
  <c r="G82" i="100" s="1"/>
  <c r="H81" i="100"/>
  <c r="I81" i="100" s="1"/>
  <c r="E81" i="100"/>
  <c r="G81" i="100" s="1"/>
  <c r="I80" i="100"/>
  <c r="H80" i="100"/>
  <c r="E80" i="100"/>
  <c r="C63" i="100"/>
  <c r="H62" i="100"/>
  <c r="I62" i="100" s="1"/>
  <c r="E62" i="100"/>
  <c r="G62" i="100" s="1"/>
  <c r="H61" i="100"/>
  <c r="I61" i="100" s="1"/>
  <c r="E61" i="100"/>
  <c r="G61" i="100" s="1"/>
  <c r="H60" i="100"/>
  <c r="I60" i="100" s="1"/>
  <c r="E60" i="100"/>
  <c r="G60" i="100" s="1"/>
  <c r="H59" i="100"/>
  <c r="I59" i="100" s="1"/>
  <c r="E59" i="100"/>
  <c r="G59" i="100" s="1"/>
  <c r="H58" i="100"/>
  <c r="I58" i="100" s="1"/>
  <c r="E58" i="100"/>
  <c r="G58" i="100" s="1"/>
  <c r="H57" i="100"/>
  <c r="I57" i="100" s="1"/>
  <c r="E57" i="100"/>
  <c r="G57" i="100" s="1"/>
  <c r="H56" i="100"/>
  <c r="I56" i="100" s="1"/>
  <c r="E56" i="100"/>
  <c r="G56" i="100" s="1"/>
  <c r="H55" i="100"/>
  <c r="I55" i="100" s="1"/>
  <c r="E55" i="100"/>
  <c r="G55" i="100" s="1"/>
  <c r="H54" i="100"/>
  <c r="I54" i="100" s="1"/>
  <c r="E54" i="100"/>
  <c r="G54" i="100" s="1"/>
  <c r="H53" i="100"/>
  <c r="I53" i="100" s="1"/>
  <c r="E53" i="100"/>
  <c r="G53" i="100" s="1"/>
  <c r="H52" i="100"/>
  <c r="I52" i="100" s="1"/>
  <c r="E52" i="100"/>
  <c r="G52" i="100" s="1"/>
  <c r="H51" i="100"/>
  <c r="I51" i="100" s="1"/>
  <c r="E51" i="100"/>
  <c r="G51" i="100" s="1"/>
  <c r="H50" i="100"/>
  <c r="I50" i="100" s="1"/>
  <c r="E50" i="100"/>
  <c r="G50" i="100" s="1"/>
  <c r="H49" i="100"/>
  <c r="I49" i="100" s="1"/>
  <c r="E49" i="100"/>
  <c r="G49" i="100" s="1"/>
  <c r="H48" i="100"/>
  <c r="I48" i="100" s="1"/>
  <c r="E48" i="100"/>
  <c r="G48" i="100" s="1"/>
  <c r="H47" i="100"/>
  <c r="I47" i="100" s="1"/>
  <c r="E47" i="100"/>
  <c r="G47" i="100" s="1"/>
  <c r="H46" i="100"/>
  <c r="I46" i="100" s="1"/>
  <c r="E46" i="100"/>
  <c r="G46" i="100" s="1"/>
  <c r="H45" i="100"/>
  <c r="I45" i="100" s="1"/>
  <c r="E45" i="100"/>
  <c r="C29" i="100"/>
  <c r="H28" i="100"/>
  <c r="I28" i="100" s="1"/>
  <c r="E28" i="100"/>
  <c r="G28" i="100" s="1"/>
  <c r="H27" i="100"/>
  <c r="I27" i="100" s="1"/>
  <c r="E27" i="100"/>
  <c r="G27" i="100" s="1"/>
  <c r="H26" i="100"/>
  <c r="I26" i="100" s="1"/>
  <c r="E26" i="100"/>
  <c r="G26" i="100" s="1"/>
  <c r="H25" i="100"/>
  <c r="I25" i="100" s="1"/>
  <c r="E25" i="100"/>
  <c r="G25" i="100" s="1"/>
  <c r="H24" i="100"/>
  <c r="I24" i="100" s="1"/>
  <c r="E24" i="100"/>
  <c r="G24" i="100" s="1"/>
  <c r="H23" i="100"/>
  <c r="I23" i="100" s="1"/>
  <c r="E23" i="100"/>
  <c r="G23" i="100" s="1"/>
  <c r="H22" i="100"/>
  <c r="I22" i="100" s="1"/>
  <c r="E22" i="100"/>
  <c r="G22" i="100" s="1"/>
  <c r="H21" i="100"/>
  <c r="I21" i="100" s="1"/>
  <c r="G21" i="100"/>
  <c r="E21" i="100"/>
  <c r="H20" i="100"/>
  <c r="I20" i="100" s="1"/>
  <c r="E20" i="100"/>
  <c r="G20" i="100" s="1"/>
  <c r="H19" i="100"/>
  <c r="I19" i="100" s="1"/>
  <c r="E19" i="100"/>
  <c r="G19" i="100" s="1"/>
  <c r="H18" i="100"/>
  <c r="I18" i="100" s="1"/>
  <c r="E18" i="100"/>
  <c r="G18" i="100" s="1"/>
  <c r="H17" i="100"/>
  <c r="I17" i="100" s="1"/>
  <c r="E17" i="100"/>
  <c r="G17" i="100" s="1"/>
  <c r="H16" i="100"/>
  <c r="I16" i="100" s="1"/>
  <c r="E16" i="100"/>
  <c r="G16" i="100" s="1"/>
  <c r="H15" i="100"/>
  <c r="I15" i="100" s="1"/>
  <c r="E15" i="100"/>
  <c r="G15" i="100" s="1"/>
  <c r="H14" i="100"/>
  <c r="I14" i="100" s="1"/>
  <c r="E14" i="100"/>
  <c r="G14" i="100" s="1"/>
  <c r="H13" i="100"/>
  <c r="I13" i="100" s="1"/>
  <c r="E13" i="100"/>
  <c r="G13" i="100" s="1"/>
  <c r="H12" i="100"/>
  <c r="I12" i="100" s="1"/>
  <c r="E12" i="100"/>
  <c r="G12" i="100" s="1"/>
  <c r="H11" i="100"/>
  <c r="I11" i="100" s="1"/>
  <c r="E11" i="100"/>
  <c r="C30" i="101"/>
  <c r="H29" i="101"/>
  <c r="I29" i="101" s="1"/>
  <c r="E29" i="101"/>
  <c r="G29" i="101" s="1"/>
  <c r="H28" i="101"/>
  <c r="I28" i="101" s="1"/>
  <c r="E28" i="101"/>
  <c r="G28" i="101" s="1"/>
  <c r="H27" i="101"/>
  <c r="I27" i="101" s="1"/>
  <c r="E27" i="101"/>
  <c r="G27" i="101" s="1"/>
  <c r="H26" i="101"/>
  <c r="I26" i="101" s="1"/>
  <c r="E26" i="101"/>
  <c r="G26" i="101" s="1"/>
  <c r="H25" i="101"/>
  <c r="I25" i="101" s="1"/>
  <c r="E25" i="101"/>
  <c r="G25" i="101" s="1"/>
  <c r="H24" i="101"/>
  <c r="I24" i="101" s="1"/>
  <c r="E24" i="101"/>
  <c r="G24" i="101" s="1"/>
  <c r="H23" i="101"/>
  <c r="I23" i="101" s="1"/>
  <c r="E23" i="101"/>
  <c r="G23" i="101" s="1"/>
  <c r="H22" i="101"/>
  <c r="I22" i="101" s="1"/>
  <c r="E22" i="101"/>
  <c r="G22" i="101" s="1"/>
  <c r="I21" i="101"/>
  <c r="H21" i="101"/>
  <c r="E21" i="101"/>
  <c r="G21" i="101" s="1"/>
  <c r="H20" i="101"/>
  <c r="I20" i="101" s="1"/>
  <c r="E20" i="101"/>
  <c r="G20" i="101" s="1"/>
  <c r="H19" i="101"/>
  <c r="I19" i="101" s="1"/>
  <c r="E19" i="101"/>
  <c r="G19" i="101" s="1"/>
  <c r="H18" i="101"/>
  <c r="I18" i="101" s="1"/>
  <c r="E18" i="101"/>
  <c r="G18" i="101" s="1"/>
  <c r="I17" i="101"/>
  <c r="H17" i="101"/>
  <c r="E17" i="101"/>
  <c r="G17" i="101" s="1"/>
  <c r="H16" i="101"/>
  <c r="I16" i="101" s="1"/>
  <c r="E16" i="101"/>
  <c r="G16" i="101" s="1"/>
  <c r="H15" i="101"/>
  <c r="I15" i="101" s="1"/>
  <c r="E15" i="101"/>
  <c r="G15" i="101" s="1"/>
  <c r="H14" i="101"/>
  <c r="I14" i="101" s="1"/>
  <c r="E14" i="101"/>
  <c r="G14" i="101" s="1"/>
  <c r="I13" i="101"/>
  <c r="H13" i="101"/>
  <c r="G13" i="101"/>
  <c r="E13" i="101"/>
  <c r="H12" i="101"/>
  <c r="I12" i="101" s="1"/>
  <c r="E12" i="101"/>
  <c r="C425" i="102"/>
  <c r="H424" i="102"/>
  <c r="I424" i="102" s="1"/>
  <c r="G424" i="102"/>
  <c r="E424" i="102"/>
  <c r="I423" i="102"/>
  <c r="H423" i="102"/>
  <c r="E423" i="102"/>
  <c r="G423" i="102" s="1"/>
  <c r="H422" i="102"/>
  <c r="I422" i="102" s="1"/>
  <c r="E422" i="102"/>
  <c r="G422" i="102" s="1"/>
  <c r="H421" i="102"/>
  <c r="I421" i="102" s="1"/>
  <c r="E421" i="102"/>
  <c r="G421" i="102" s="1"/>
  <c r="H420" i="102"/>
  <c r="I420" i="102" s="1"/>
  <c r="E420" i="102"/>
  <c r="G420" i="102" s="1"/>
  <c r="I419" i="102"/>
  <c r="H419" i="102"/>
  <c r="E419" i="102"/>
  <c r="G419" i="102" s="1"/>
  <c r="H418" i="102"/>
  <c r="I418" i="102" s="1"/>
  <c r="E418" i="102"/>
  <c r="G418" i="102" s="1"/>
  <c r="H417" i="102"/>
  <c r="I417" i="102" s="1"/>
  <c r="E417" i="102"/>
  <c r="G417" i="102" s="1"/>
  <c r="H416" i="102"/>
  <c r="I416" i="102" s="1"/>
  <c r="E416" i="102"/>
  <c r="G416" i="102" s="1"/>
  <c r="I415" i="102"/>
  <c r="H415" i="102"/>
  <c r="E415" i="102"/>
  <c r="G415" i="102" s="1"/>
  <c r="H414" i="102"/>
  <c r="I414" i="102" s="1"/>
  <c r="E414" i="102"/>
  <c r="G414" i="102" s="1"/>
  <c r="H413" i="102"/>
  <c r="I413" i="102" s="1"/>
  <c r="E413" i="102"/>
  <c r="G413" i="102" s="1"/>
  <c r="H412" i="102"/>
  <c r="I412" i="102" s="1"/>
  <c r="E412" i="102"/>
  <c r="G412" i="102" s="1"/>
  <c r="H411" i="102"/>
  <c r="I411" i="102" s="1"/>
  <c r="E411" i="102"/>
  <c r="G411" i="102" s="1"/>
  <c r="H410" i="102"/>
  <c r="I410" i="102" s="1"/>
  <c r="E410" i="102"/>
  <c r="G410" i="102" s="1"/>
  <c r="H409" i="102"/>
  <c r="I409" i="102" s="1"/>
  <c r="E409" i="102"/>
  <c r="G409" i="102" s="1"/>
  <c r="H408" i="102"/>
  <c r="I408" i="102" s="1"/>
  <c r="E408" i="102"/>
  <c r="G408" i="102" s="1"/>
  <c r="H407" i="102"/>
  <c r="I407" i="102" s="1"/>
  <c r="E407" i="102"/>
  <c r="C392" i="102"/>
  <c r="H391" i="102"/>
  <c r="I391" i="102" s="1"/>
  <c r="E391" i="102"/>
  <c r="G391" i="102" s="1"/>
  <c r="H390" i="102"/>
  <c r="I390" i="102" s="1"/>
  <c r="E390" i="102"/>
  <c r="G390" i="102" s="1"/>
  <c r="H389" i="102"/>
  <c r="I389" i="102" s="1"/>
  <c r="E389" i="102"/>
  <c r="G389" i="102" s="1"/>
  <c r="H388" i="102"/>
  <c r="I388" i="102" s="1"/>
  <c r="G388" i="102"/>
  <c r="E388" i="102"/>
  <c r="H387" i="102"/>
  <c r="I387" i="102" s="1"/>
  <c r="E387" i="102"/>
  <c r="G387" i="102" s="1"/>
  <c r="H386" i="102"/>
  <c r="I386" i="102" s="1"/>
  <c r="E386" i="102"/>
  <c r="G386" i="102" s="1"/>
  <c r="H385" i="102"/>
  <c r="I385" i="102" s="1"/>
  <c r="E385" i="102"/>
  <c r="G385" i="102" s="1"/>
  <c r="I384" i="102"/>
  <c r="H384" i="102"/>
  <c r="G384" i="102"/>
  <c r="E384" i="102"/>
  <c r="H383" i="102"/>
  <c r="I383" i="102" s="1"/>
  <c r="E383" i="102"/>
  <c r="G383" i="102" s="1"/>
  <c r="H382" i="102"/>
  <c r="I382" i="102" s="1"/>
  <c r="E382" i="102"/>
  <c r="G382" i="102" s="1"/>
  <c r="H381" i="102"/>
  <c r="I381" i="102" s="1"/>
  <c r="E381" i="102"/>
  <c r="G381" i="102" s="1"/>
  <c r="I380" i="102"/>
  <c r="H380" i="102"/>
  <c r="E380" i="102"/>
  <c r="G380" i="102" s="1"/>
  <c r="H379" i="102"/>
  <c r="I379" i="102" s="1"/>
  <c r="E379" i="102"/>
  <c r="G379" i="102" s="1"/>
  <c r="H378" i="102"/>
  <c r="I378" i="102" s="1"/>
  <c r="E378" i="102"/>
  <c r="G378" i="102" s="1"/>
  <c r="H377" i="102"/>
  <c r="I377" i="102" s="1"/>
  <c r="E377" i="102"/>
  <c r="G377" i="102" s="1"/>
  <c r="H376" i="102"/>
  <c r="I376" i="102" s="1"/>
  <c r="E376" i="102"/>
  <c r="G376" i="102" s="1"/>
  <c r="H375" i="102"/>
  <c r="I375" i="102" s="1"/>
  <c r="E375" i="102"/>
  <c r="G375" i="102" s="1"/>
  <c r="H374" i="102"/>
  <c r="I374" i="102" s="1"/>
  <c r="E374" i="102"/>
  <c r="G374" i="102" s="1"/>
  <c r="C359" i="102"/>
  <c r="I358" i="102"/>
  <c r="H358" i="102"/>
  <c r="E358" i="102"/>
  <c r="G358" i="102" s="1"/>
  <c r="H357" i="102"/>
  <c r="I357" i="102" s="1"/>
  <c r="E357" i="102"/>
  <c r="G357" i="102" s="1"/>
  <c r="H356" i="102"/>
  <c r="I356" i="102" s="1"/>
  <c r="E356" i="102"/>
  <c r="G356" i="102" s="1"/>
  <c r="H355" i="102"/>
  <c r="I355" i="102" s="1"/>
  <c r="E355" i="102"/>
  <c r="G355" i="102" s="1"/>
  <c r="H354" i="102"/>
  <c r="I354" i="102" s="1"/>
  <c r="E354" i="102"/>
  <c r="G354" i="102" s="1"/>
  <c r="H353" i="102"/>
  <c r="I353" i="102" s="1"/>
  <c r="E353" i="102"/>
  <c r="G353" i="102" s="1"/>
  <c r="H352" i="102"/>
  <c r="I352" i="102" s="1"/>
  <c r="E352" i="102"/>
  <c r="G352" i="102" s="1"/>
  <c r="H351" i="102"/>
  <c r="I351" i="102" s="1"/>
  <c r="E351" i="102"/>
  <c r="G351" i="102" s="1"/>
  <c r="H350" i="102"/>
  <c r="I350" i="102" s="1"/>
  <c r="E350" i="102"/>
  <c r="G350" i="102" s="1"/>
  <c r="H349" i="102"/>
  <c r="I349" i="102" s="1"/>
  <c r="E349" i="102"/>
  <c r="G349" i="102" s="1"/>
  <c r="H348" i="102"/>
  <c r="I348" i="102" s="1"/>
  <c r="E348" i="102"/>
  <c r="G348" i="102" s="1"/>
  <c r="H347" i="102"/>
  <c r="I347" i="102" s="1"/>
  <c r="E347" i="102"/>
  <c r="G347" i="102" s="1"/>
  <c r="H346" i="102"/>
  <c r="I346" i="102" s="1"/>
  <c r="E346" i="102"/>
  <c r="G346" i="102" s="1"/>
  <c r="H345" i="102"/>
  <c r="I345" i="102" s="1"/>
  <c r="G345" i="102"/>
  <c r="E345" i="102"/>
  <c r="H344" i="102"/>
  <c r="I344" i="102" s="1"/>
  <c r="E344" i="102"/>
  <c r="G344" i="102" s="1"/>
  <c r="H343" i="102"/>
  <c r="I343" i="102" s="1"/>
  <c r="E343" i="102"/>
  <c r="G343" i="102" s="1"/>
  <c r="H342" i="102"/>
  <c r="I342" i="102" s="1"/>
  <c r="E342" i="102"/>
  <c r="H341" i="102"/>
  <c r="I341" i="102" s="1"/>
  <c r="G341" i="102"/>
  <c r="E341" i="102"/>
  <c r="C326" i="102"/>
  <c r="H325" i="102"/>
  <c r="I325" i="102" s="1"/>
  <c r="E325" i="102"/>
  <c r="G325" i="102" s="1"/>
  <c r="H324" i="102"/>
  <c r="I324" i="102" s="1"/>
  <c r="E324" i="102"/>
  <c r="G324" i="102" s="1"/>
  <c r="H323" i="102"/>
  <c r="I323" i="102" s="1"/>
  <c r="E323" i="102"/>
  <c r="G323" i="102" s="1"/>
  <c r="H322" i="102"/>
  <c r="I322" i="102" s="1"/>
  <c r="E322" i="102"/>
  <c r="G322" i="102" s="1"/>
  <c r="H321" i="102"/>
  <c r="I321" i="102" s="1"/>
  <c r="E321" i="102"/>
  <c r="G321" i="102" s="1"/>
  <c r="H320" i="102"/>
  <c r="I320" i="102" s="1"/>
  <c r="E320" i="102"/>
  <c r="G320" i="102" s="1"/>
  <c r="H319" i="102"/>
  <c r="I319" i="102" s="1"/>
  <c r="E319" i="102"/>
  <c r="G319" i="102" s="1"/>
  <c r="H318" i="102"/>
  <c r="I318" i="102" s="1"/>
  <c r="E318" i="102"/>
  <c r="G318" i="102" s="1"/>
  <c r="H317" i="102"/>
  <c r="I317" i="102" s="1"/>
  <c r="E317" i="102"/>
  <c r="G317" i="102" s="1"/>
  <c r="H316" i="102"/>
  <c r="I316" i="102" s="1"/>
  <c r="E316" i="102"/>
  <c r="G316" i="102" s="1"/>
  <c r="H315" i="102"/>
  <c r="I315" i="102" s="1"/>
  <c r="E315" i="102"/>
  <c r="G315" i="102" s="1"/>
  <c r="H314" i="102"/>
  <c r="I314" i="102" s="1"/>
  <c r="E314" i="102"/>
  <c r="G314" i="102" s="1"/>
  <c r="H313" i="102"/>
  <c r="I313" i="102" s="1"/>
  <c r="E313" i="102"/>
  <c r="G313" i="102" s="1"/>
  <c r="H312" i="102"/>
  <c r="I312" i="102" s="1"/>
  <c r="E312" i="102"/>
  <c r="G312" i="102" s="1"/>
  <c r="H311" i="102"/>
  <c r="I311" i="102" s="1"/>
  <c r="E311" i="102"/>
  <c r="G311" i="102" s="1"/>
  <c r="H310" i="102"/>
  <c r="I310" i="102" s="1"/>
  <c r="E310" i="102"/>
  <c r="G310" i="102" s="1"/>
  <c r="H309" i="102"/>
  <c r="I309" i="102" s="1"/>
  <c r="E309" i="102"/>
  <c r="G309" i="102" s="1"/>
  <c r="H308" i="102"/>
  <c r="I308" i="102" s="1"/>
  <c r="E308" i="102"/>
  <c r="C293" i="102"/>
  <c r="H292" i="102"/>
  <c r="I292" i="102" s="1"/>
  <c r="E292" i="102"/>
  <c r="G292" i="102" s="1"/>
  <c r="H291" i="102"/>
  <c r="I291" i="102" s="1"/>
  <c r="E291" i="102"/>
  <c r="G291" i="102" s="1"/>
  <c r="H290" i="102"/>
  <c r="I290" i="102" s="1"/>
  <c r="E290" i="102"/>
  <c r="G290" i="102" s="1"/>
  <c r="H289" i="102"/>
  <c r="I289" i="102" s="1"/>
  <c r="E289" i="102"/>
  <c r="G289" i="102" s="1"/>
  <c r="H288" i="102"/>
  <c r="I288" i="102" s="1"/>
  <c r="E288" i="102"/>
  <c r="G288" i="102" s="1"/>
  <c r="H287" i="102"/>
  <c r="I287" i="102" s="1"/>
  <c r="E287" i="102"/>
  <c r="G287" i="102" s="1"/>
  <c r="H286" i="102"/>
  <c r="I286" i="102" s="1"/>
  <c r="E286" i="102"/>
  <c r="G286" i="102" s="1"/>
  <c r="H285" i="102"/>
  <c r="I285" i="102" s="1"/>
  <c r="E285" i="102"/>
  <c r="G285" i="102" s="1"/>
  <c r="H284" i="102"/>
  <c r="I284" i="102" s="1"/>
  <c r="E284" i="102"/>
  <c r="G284" i="102" s="1"/>
  <c r="H283" i="102"/>
  <c r="I283" i="102" s="1"/>
  <c r="E283" i="102"/>
  <c r="G283" i="102" s="1"/>
  <c r="H282" i="102"/>
  <c r="I282" i="102" s="1"/>
  <c r="E282" i="102"/>
  <c r="G282" i="102" s="1"/>
  <c r="H281" i="102"/>
  <c r="I281" i="102" s="1"/>
  <c r="E281" i="102"/>
  <c r="G281" i="102" s="1"/>
  <c r="H280" i="102"/>
  <c r="I280" i="102" s="1"/>
  <c r="E280" i="102"/>
  <c r="G280" i="102" s="1"/>
  <c r="H279" i="102"/>
  <c r="I279" i="102" s="1"/>
  <c r="E279" i="102"/>
  <c r="G279" i="102" s="1"/>
  <c r="H278" i="102"/>
  <c r="I278" i="102" s="1"/>
  <c r="E278" i="102"/>
  <c r="G278" i="102" s="1"/>
  <c r="H277" i="102"/>
  <c r="I277" i="102" s="1"/>
  <c r="E277" i="102"/>
  <c r="G277" i="102" s="1"/>
  <c r="H276" i="102"/>
  <c r="I276" i="102" s="1"/>
  <c r="E276" i="102"/>
  <c r="G276" i="102" s="1"/>
  <c r="H275" i="102"/>
  <c r="I275" i="102" s="1"/>
  <c r="E275" i="102"/>
  <c r="C260" i="102"/>
  <c r="H259" i="102"/>
  <c r="I259" i="102" s="1"/>
  <c r="E259" i="102"/>
  <c r="G259" i="102" s="1"/>
  <c r="H258" i="102"/>
  <c r="I258" i="102" s="1"/>
  <c r="E258" i="102"/>
  <c r="G258" i="102" s="1"/>
  <c r="H257" i="102"/>
  <c r="I257" i="102" s="1"/>
  <c r="E257" i="102"/>
  <c r="G257" i="102" s="1"/>
  <c r="H256" i="102"/>
  <c r="I256" i="102" s="1"/>
  <c r="G256" i="102"/>
  <c r="E256" i="102"/>
  <c r="H255" i="102"/>
  <c r="I255" i="102" s="1"/>
  <c r="E255" i="102"/>
  <c r="G255" i="102" s="1"/>
  <c r="H254" i="102"/>
  <c r="I254" i="102" s="1"/>
  <c r="E254" i="102"/>
  <c r="G254" i="102" s="1"/>
  <c r="H253" i="102"/>
  <c r="I253" i="102" s="1"/>
  <c r="E253" i="102"/>
  <c r="G253" i="102" s="1"/>
  <c r="H252" i="102"/>
  <c r="I252" i="102" s="1"/>
  <c r="E252" i="102"/>
  <c r="G252" i="102" s="1"/>
  <c r="H251" i="102"/>
  <c r="I251" i="102" s="1"/>
  <c r="E251" i="102"/>
  <c r="G251" i="102" s="1"/>
  <c r="H250" i="102"/>
  <c r="I250" i="102" s="1"/>
  <c r="E250" i="102"/>
  <c r="G250" i="102" s="1"/>
  <c r="H249" i="102"/>
  <c r="I249" i="102" s="1"/>
  <c r="E249" i="102"/>
  <c r="G249" i="102" s="1"/>
  <c r="H248" i="102"/>
  <c r="I248" i="102" s="1"/>
  <c r="E248" i="102"/>
  <c r="G248" i="102" s="1"/>
  <c r="H247" i="102"/>
  <c r="I247" i="102" s="1"/>
  <c r="E247" i="102"/>
  <c r="G247" i="102" s="1"/>
  <c r="H246" i="102"/>
  <c r="I246" i="102" s="1"/>
  <c r="E246" i="102"/>
  <c r="G246" i="102" s="1"/>
  <c r="H245" i="102"/>
  <c r="I245" i="102" s="1"/>
  <c r="E245" i="102"/>
  <c r="G245" i="102" s="1"/>
  <c r="H244" i="102"/>
  <c r="I244" i="102" s="1"/>
  <c r="E244" i="102"/>
  <c r="G244" i="102" s="1"/>
  <c r="H243" i="102"/>
  <c r="I243" i="102" s="1"/>
  <c r="E243" i="102"/>
  <c r="G243" i="102" s="1"/>
  <c r="H242" i="102"/>
  <c r="I242" i="102" s="1"/>
  <c r="E242" i="102"/>
  <c r="G242" i="102" s="1"/>
  <c r="C227" i="102"/>
  <c r="H226" i="102"/>
  <c r="I226" i="102" s="1"/>
  <c r="E226" i="102"/>
  <c r="G226" i="102" s="1"/>
  <c r="H225" i="102"/>
  <c r="I225" i="102" s="1"/>
  <c r="E225" i="102"/>
  <c r="G225" i="102" s="1"/>
  <c r="H224" i="102"/>
  <c r="I224" i="102" s="1"/>
  <c r="E224" i="102"/>
  <c r="G224" i="102" s="1"/>
  <c r="H223" i="102"/>
  <c r="I223" i="102" s="1"/>
  <c r="E223" i="102"/>
  <c r="G223" i="102" s="1"/>
  <c r="H222" i="102"/>
  <c r="I222" i="102" s="1"/>
  <c r="E222" i="102"/>
  <c r="G222" i="102" s="1"/>
  <c r="H221" i="102"/>
  <c r="I221" i="102" s="1"/>
  <c r="E221" i="102"/>
  <c r="G221" i="102" s="1"/>
  <c r="H220" i="102"/>
  <c r="I220" i="102" s="1"/>
  <c r="E220" i="102"/>
  <c r="G220" i="102" s="1"/>
  <c r="H219" i="102"/>
  <c r="I219" i="102" s="1"/>
  <c r="E219" i="102"/>
  <c r="G219" i="102" s="1"/>
  <c r="H218" i="102"/>
  <c r="I218" i="102" s="1"/>
  <c r="E218" i="102"/>
  <c r="G218" i="102" s="1"/>
  <c r="H217" i="102"/>
  <c r="I217" i="102" s="1"/>
  <c r="E217" i="102"/>
  <c r="G217" i="102" s="1"/>
  <c r="H216" i="102"/>
  <c r="I216" i="102" s="1"/>
  <c r="E216" i="102"/>
  <c r="G216" i="102" s="1"/>
  <c r="H215" i="102"/>
  <c r="I215" i="102" s="1"/>
  <c r="E215" i="102"/>
  <c r="G215" i="102" s="1"/>
  <c r="H214" i="102"/>
  <c r="I214" i="102" s="1"/>
  <c r="E214" i="102"/>
  <c r="G214" i="102" s="1"/>
  <c r="H213" i="102"/>
  <c r="I213" i="102" s="1"/>
  <c r="E213" i="102"/>
  <c r="G213" i="102" s="1"/>
  <c r="H212" i="102"/>
  <c r="I212" i="102" s="1"/>
  <c r="E212" i="102"/>
  <c r="G212" i="102" s="1"/>
  <c r="H211" i="102"/>
  <c r="I211" i="102" s="1"/>
  <c r="E211" i="102"/>
  <c r="G211" i="102" s="1"/>
  <c r="H210" i="102"/>
  <c r="I210" i="102" s="1"/>
  <c r="E210" i="102"/>
  <c r="G210" i="102" s="1"/>
  <c r="H209" i="102"/>
  <c r="I209" i="102" s="1"/>
  <c r="E209" i="102"/>
  <c r="G209" i="102" s="1"/>
  <c r="C194" i="102"/>
  <c r="I193" i="102"/>
  <c r="H193" i="102"/>
  <c r="E193" i="102"/>
  <c r="G193" i="102" s="1"/>
  <c r="H192" i="102"/>
  <c r="I192" i="102" s="1"/>
  <c r="E192" i="102"/>
  <c r="G192" i="102" s="1"/>
  <c r="H191" i="102"/>
  <c r="I191" i="102" s="1"/>
  <c r="E191" i="102"/>
  <c r="G191" i="102" s="1"/>
  <c r="H190" i="102"/>
  <c r="I190" i="102" s="1"/>
  <c r="E190" i="102"/>
  <c r="G190" i="102" s="1"/>
  <c r="H189" i="102"/>
  <c r="I189" i="102" s="1"/>
  <c r="E189" i="102"/>
  <c r="G189" i="102" s="1"/>
  <c r="H188" i="102"/>
  <c r="I188" i="102" s="1"/>
  <c r="E188" i="102"/>
  <c r="G188" i="102" s="1"/>
  <c r="H187" i="102"/>
  <c r="I187" i="102" s="1"/>
  <c r="E187" i="102"/>
  <c r="G187" i="102" s="1"/>
  <c r="H186" i="102"/>
  <c r="I186" i="102" s="1"/>
  <c r="E186" i="102"/>
  <c r="G186" i="102" s="1"/>
  <c r="H185" i="102"/>
  <c r="I185" i="102" s="1"/>
  <c r="G185" i="102"/>
  <c r="E185" i="102"/>
  <c r="H184" i="102"/>
  <c r="I184" i="102" s="1"/>
  <c r="E184" i="102"/>
  <c r="G184" i="102" s="1"/>
  <c r="H183" i="102"/>
  <c r="I183" i="102" s="1"/>
  <c r="G183" i="102"/>
  <c r="E183" i="102"/>
  <c r="H182" i="102"/>
  <c r="I182" i="102" s="1"/>
  <c r="E182" i="102"/>
  <c r="G182" i="102" s="1"/>
  <c r="H181" i="102"/>
  <c r="I181" i="102" s="1"/>
  <c r="E181" i="102"/>
  <c r="G181" i="102" s="1"/>
  <c r="H180" i="102"/>
  <c r="I180" i="102" s="1"/>
  <c r="E180" i="102"/>
  <c r="G180" i="102" s="1"/>
  <c r="H179" i="102"/>
  <c r="I179" i="102" s="1"/>
  <c r="G179" i="102"/>
  <c r="E179" i="102"/>
  <c r="H178" i="102"/>
  <c r="I178" i="102" s="1"/>
  <c r="E178" i="102"/>
  <c r="G178" i="102" s="1"/>
  <c r="H177" i="102"/>
  <c r="I177" i="102" s="1"/>
  <c r="E177" i="102"/>
  <c r="G177" i="102" s="1"/>
  <c r="H176" i="102"/>
  <c r="I176" i="102" s="1"/>
  <c r="E176" i="102"/>
  <c r="C161" i="102"/>
  <c r="H160" i="102"/>
  <c r="I160" i="102" s="1"/>
  <c r="E160" i="102"/>
  <c r="G160" i="102" s="1"/>
  <c r="H159" i="102"/>
  <c r="I159" i="102" s="1"/>
  <c r="E159" i="102"/>
  <c r="G159" i="102" s="1"/>
  <c r="H158" i="102"/>
  <c r="I158" i="102" s="1"/>
  <c r="G158" i="102"/>
  <c r="E158" i="102"/>
  <c r="H157" i="102"/>
  <c r="I157" i="102" s="1"/>
  <c r="E157" i="102"/>
  <c r="G157" i="102" s="1"/>
  <c r="H156" i="102"/>
  <c r="I156" i="102" s="1"/>
  <c r="G156" i="102"/>
  <c r="E156" i="102"/>
  <c r="I155" i="102"/>
  <c r="H155" i="102"/>
  <c r="E155" i="102"/>
  <c r="G155" i="102" s="1"/>
  <c r="H154" i="102"/>
  <c r="I154" i="102" s="1"/>
  <c r="G154" i="102"/>
  <c r="E154" i="102"/>
  <c r="I153" i="102"/>
  <c r="H153" i="102"/>
  <c r="E153" i="102"/>
  <c r="G153" i="102" s="1"/>
  <c r="H152" i="102"/>
  <c r="I152" i="102" s="1"/>
  <c r="G152" i="102"/>
  <c r="E152" i="102"/>
  <c r="I151" i="102"/>
  <c r="H151" i="102"/>
  <c r="E151" i="102"/>
  <c r="G151" i="102" s="1"/>
  <c r="H150" i="102"/>
  <c r="I150" i="102" s="1"/>
  <c r="G150" i="102"/>
  <c r="E150" i="102"/>
  <c r="I149" i="102"/>
  <c r="H149" i="102"/>
  <c r="E149" i="102"/>
  <c r="G149" i="102" s="1"/>
  <c r="H148" i="102"/>
  <c r="I148" i="102" s="1"/>
  <c r="G148" i="102"/>
  <c r="E148" i="102"/>
  <c r="I147" i="102"/>
  <c r="H147" i="102"/>
  <c r="E147" i="102"/>
  <c r="G147" i="102" s="1"/>
  <c r="H146" i="102"/>
  <c r="I146" i="102" s="1"/>
  <c r="G146" i="102"/>
  <c r="E146" i="102"/>
  <c r="I145" i="102"/>
  <c r="H145" i="102"/>
  <c r="E145" i="102"/>
  <c r="G145" i="102" s="1"/>
  <c r="H144" i="102"/>
  <c r="I144" i="102" s="1"/>
  <c r="G144" i="102"/>
  <c r="E144" i="102"/>
  <c r="I143" i="102"/>
  <c r="H143" i="102"/>
  <c r="E143" i="102"/>
  <c r="C128" i="102"/>
  <c r="H127" i="102"/>
  <c r="I127" i="102" s="1"/>
  <c r="E127" i="102"/>
  <c r="G127" i="102" s="1"/>
  <c r="I126" i="102"/>
  <c r="H126" i="102"/>
  <c r="E126" i="102"/>
  <c r="G126" i="102" s="1"/>
  <c r="H125" i="102"/>
  <c r="I125" i="102" s="1"/>
  <c r="E125" i="102"/>
  <c r="G125" i="102" s="1"/>
  <c r="H124" i="102"/>
  <c r="I124" i="102" s="1"/>
  <c r="G124" i="102"/>
  <c r="E124" i="102"/>
  <c r="H123" i="102"/>
  <c r="I123" i="102" s="1"/>
  <c r="E123" i="102"/>
  <c r="G123" i="102" s="1"/>
  <c r="H122" i="102"/>
  <c r="I122" i="102" s="1"/>
  <c r="E122" i="102"/>
  <c r="G122" i="102" s="1"/>
  <c r="H121" i="102"/>
  <c r="I121" i="102" s="1"/>
  <c r="E121" i="102"/>
  <c r="G121" i="102" s="1"/>
  <c r="I120" i="102"/>
  <c r="H120" i="102"/>
  <c r="G120" i="102"/>
  <c r="E120" i="102"/>
  <c r="H119" i="102"/>
  <c r="I119" i="102" s="1"/>
  <c r="E119" i="102"/>
  <c r="G119" i="102" s="1"/>
  <c r="H118" i="102"/>
  <c r="I118" i="102" s="1"/>
  <c r="E118" i="102"/>
  <c r="G118" i="102" s="1"/>
  <c r="H117" i="102"/>
  <c r="I117" i="102" s="1"/>
  <c r="E117" i="102"/>
  <c r="G117" i="102" s="1"/>
  <c r="H116" i="102"/>
  <c r="I116" i="102" s="1"/>
  <c r="E116" i="102"/>
  <c r="G116" i="102" s="1"/>
  <c r="H115" i="102"/>
  <c r="I115" i="102" s="1"/>
  <c r="E115" i="102"/>
  <c r="G115" i="102" s="1"/>
  <c r="H114" i="102"/>
  <c r="I114" i="102" s="1"/>
  <c r="E114" i="102"/>
  <c r="G114" i="102" s="1"/>
  <c r="H113" i="102"/>
  <c r="I113" i="102" s="1"/>
  <c r="E113" i="102"/>
  <c r="G113" i="102" s="1"/>
  <c r="H112" i="102"/>
  <c r="I112" i="102" s="1"/>
  <c r="G112" i="102"/>
  <c r="E112" i="102"/>
  <c r="H111" i="102"/>
  <c r="I111" i="102" s="1"/>
  <c r="E111" i="102"/>
  <c r="G111" i="102" s="1"/>
  <c r="I110" i="102"/>
  <c r="H110" i="102"/>
  <c r="E110" i="102"/>
  <c r="G110" i="102" s="1"/>
  <c r="C95" i="102"/>
  <c r="H94" i="102"/>
  <c r="I94" i="102" s="1"/>
  <c r="E94" i="102"/>
  <c r="G94" i="102" s="1"/>
  <c r="H93" i="102"/>
  <c r="I93" i="102" s="1"/>
  <c r="E93" i="102"/>
  <c r="G93" i="102" s="1"/>
  <c r="H92" i="102"/>
  <c r="I92" i="102" s="1"/>
  <c r="E92" i="102"/>
  <c r="G92" i="102" s="1"/>
  <c r="H91" i="102"/>
  <c r="I91" i="102" s="1"/>
  <c r="E91" i="102"/>
  <c r="G91" i="102" s="1"/>
  <c r="H90" i="102"/>
  <c r="I90" i="102" s="1"/>
  <c r="E90" i="102"/>
  <c r="G90" i="102" s="1"/>
  <c r="H89" i="102"/>
  <c r="I89" i="102" s="1"/>
  <c r="E89" i="102"/>
  <c r="G89" i="102" s="1"/>
  <c r="H88" i="102"/>
  <c r="I88" i="102" s="1"/>
  <c r="E88" i="102"/>
  <c r="G88" i="102" s="1"/>
  <c r="H87" i="102"/>
  <c r="I87" i="102" s="1"/>
  <c r="G87" i="102"/>
  <c r="E87" i="102"/>
  <c r="H86" i="102"/>
  <c r="I86" i="102" s="1"/>
  <c r="E86" i="102"/>
  <c r="G86" i="102" s="1"/>
  <c r="H85" i="102"/>
  <c r="I85" i="102" s="1"/>
  <c r="E85" i="102"/>
  <c r="G85" i="102" s="1"/>
  <c r="H84" i="102"/>
  <c r="I84" i="102" s="1"/>
  <c r="E84" i="102"/>
  <c r="G84" i="102" s="1"/>
  <c r="H83" i="102"/>
  <c r="I83" i="102" s="1"/>
  <c r="E83" i="102"/>
  <c r="G83" i="102" s="1"/>
  <c r="H82" i="102"/>
  <c r="I82" i="102" s="1"/>
  <c r="E82" i="102"/>
  <c r="G82" i="102" s="1"/>
  <c r="H81" i="102"/>
  <c r="I81" i="102" s="1"/>
  <c r="E81" i="102"/>
  <c r="G81" i="102" s="1"/>
  <c r="H80" i="102"/>
  <c r="I80" i="102" s="1"/>
  <c r="E80" i="102"/>
  <c r="G80" i="102" s="1"/>
  <c r="H79" i="102"/>
  <c r="I79" i="102" s="1"/>
  <c r="E79" i="102"/>
  <c r="G79" i="102" s="1"/>
  <c r="H78" i="102"/>
  <c r="I78" i="102" s="1"/>
  <c r="E78" i="102"/>
  <c r="G78" i="102" s="1"/>
  <c r="H77" i="102"/>
  <c r="I77" i="102" s="1"/>
  <c r="E77" i="102"/>
  <c r="C62" i="102"/>
  <c r="H61" i="102"/>
  <c r="I61" i="102" s="1"/>
  <c r="E61" i="102"/>
  <c r="G61" i="102" s="1"/>
  <c r="H60" i="102"/>
  <c r="I60" i="102" s="1"/>
  <c r="E60" i="102"/>
  <c r="G60" i="102" s="1"/>
  <c r="H59" i="102"/>
  <c r="I59" i="102" s="1"/>
  <c r="E59" i="102"/>
  <c r="G59" i="102" s="1"/>
  <c r="H58" i="102"/>
  <c r="I58" i="102" s="1"/>
  <c r="E58" i="102"/>
  <c r="G58" i="102" s="1"/>
  <c r="H57" i="102"/>
  <c r="I57" i="102" s="1"/>
  <c r="E57" i="102"/>
  <c r="G57" i="102" s="1"/>
  <c r="H56" i="102"/>
  <c r="I56" i="102" s="1"/>
  <c r="E56" i="102"/>
  <c r="G56" i="102" s="1"/>
  <c r="H55" i="102"/>
  <c r="I55" i="102" s="1"/>
  <c r="E55" i="102"/>
  <c r="G55" i="102" s="1"/>
  <c r="H54" i="102"/>
  <c r="I54" i="102" s="1"/>
  <c r="E54" i="102"/>
  <c r="G54" i="102" s="1"/>
  <c r="H53" i="102"/>
  <c r="I53" i="102" s="1"/>
  <c r="E53" i="102"/>
  <c r="G53" i="102" s="1"/>
  <c r="H52" i="102"/>
  <c r="I52" i="102" s="1"/>
  <c r="E52" i="102"/>
  <c r="G52" i="102" s="1"/>
  <c r="H51" i="102"/>
  <c r="I51" i="102" s="1"/>
  <c r="E51" i="102"/>
  <c r="G51" i="102" s="1"/>
  <c r="H50" i="102"/>
  <c r="I50" i="102" s="1"/>
  <c r="E50" i="102"/>
  <c r="G50" i="102" s="1"/>
  <c r="H49" i="102"/>
  <c r="I49" i="102" s="1"/>
  <c r="E49" i="102"/>
  <c r="G49" i="102" s="1"/>
  <c r="H48" i="102"/>
  <c r="I48" i="102" s="1"/>
  <c r="E48" i="102"/>
  <c r="G48" i="102" s="1"/>
  <c r="H47" i="102"/>
  <c r="I47" i="102" s="1"/>
  <c r="E47" i="102"/>
  <c r="G47" i="102" s="1"/>
  <c r="H46" i="102"/>
  <c r="I46" i="102" s="1"/>
  <c r="E46" i="102"/>
  <c r="G46" i="102" s="1"/>
  <c r="H45" i="102"/>
  <c r="I45" i="102" s="1"/>
  <c r="E45" i="102"/>
  <c r="G45" i="102" s="1"/>
  <c r="H44" i="102"/>
  <c r="I44" i="102" s="1"/>
  <c r="E44" i="102"/>
  <c r="C29" i="102"/>
  <c r="H28" i="102"/>
  <c r="I28" i="102" s="1"/>
  <c r="E28" i="102"/>
  <c r="G28" i="102" s="1"/>
  <c r="H27" i="102"/>
  <c r="I27" i="102" s="1"/>
  <c r="E27" i="102"/>
  <c r="G27" i="102" s="1"/>
  <c r="H26" i="102"/>
  <c r="I26" i="102" s="1"/>
  <c r="E26" i="102"/>
  <c r="G26" i="102" s="1"/>
  <c r="H25" i="102"/>
  <c r="I25" i="102" s="1"/>
  <c r="E25" i="102"/>
  <c r="G25" i="102" s="1"/>
  <c r="H24" i="102"/>
  <c r="I24" i="102" s="1"/>
  <c r="E24" i="102"/>
  <c r="G24" i="102" s="1"/>
  <c r="H23" i="102"/>
  <c r="I23" i="102" s="1"/>
  <c r="E23" i="102"/>
  <c r="G23" i="102" s="1"/>
  <c r="H22" i="102"/>
  <c r="I22" i="102" s="1"/>
  <c r="E22" i="102"/>
  <c r="G22" i="102" s="1"/>
  <c r="H21" i="102"/>
  <c r="I21" i="102" s="1"/>
  <c r="E21" i="102"/>
  <c r="G21" i="102" s="1"/>
  <c r="H20" i="102"/>
  <c r="I20" i="102" s="1"/>
  <c r="E20" i="102"/>
  <c r="G20" i="102" s="1"/>
  <c r="H19" i="102"/>
  <c r="I19" i="102" s="1"/>
  <c r="E19" i="102"/>
  <c r="G19" i="102" s="1"/>
  <c r="H18" i="102"/>
  <c r="I18" i="102" s="1"/>
  <c r="E18" i="102"/>
  <c r="G18" i="102" s="1"/>
  <c r="H17" i="102"/>
  <c r="I17" i="102" s="1"/>
  <c r="G17" i="102"/>
  <c r="E17" i="102"/>
  <c r="H16" i="102"/>
  <c r="I16" i="102" s="1"/>
  <c r="E16" i="102"/>
  <c r="G16" i="102" s="1"/>
  <c r="H15" i="102"/>
  <c r="I15" i="102" s="1"/>
  <c r="E15" i="102"/>
  <c r="G15" i="102" s="1"/>
  <c r="H14" i="102"/>
  <c r="I14" i="102" s="1"/>
  <c r="E14" i="102"/>
  <c r="G14" i="102" s="1"/>
  <c r="H13" i="102"/>
  <c r="I13" i="102" s="1"/>
  <c r="E13" i="102"/>
  <c r="G13" i="102" s="1"/>
  <c r="H12" i="102"/>
  <c r="I12" i="102" s="1"/>
  <c r="E12" i="102"/>
  <c r="G12" i="102" s="1"/>
  <c r="H11" i="102"/>
  <c r="I11" i="102" s="1"/>
  <c r="E11" i="102"/>
  <c r="G11" i="102" s="1"/>
  <c r="C64" i="103"/>
  <c r="H63" i="103"/>
  <c r="I63" i="103" s="1"/>
  <c r="E63" i="103"/>
  <c r="G63" i="103" s="1"/>
  <c r="H62" i="103"/>
  <c r="I62" i="103" s="1"/>
  <c r="E62" i="103"/>
  <c r="G62" i="103" s="1"/>
  <c r="H61" i="103"/>
  <c r="I61" i="103" s="1"/>
  <c r="E61" i="103"/>
  <c r="G61" i="103" s="1"/>
  <c r="H60" i="103"/>
  <c r="I60" i="103" s="1"/>
  <c r="E60" i="103"/>
  <c r="G60" i="103" s="1"/>
  <c r="H59" i="103"/>
  <c r="I59" i="103" s="1"/>
  <c r="E59" i="103"/>
  <c r="G59" i="103" s="1"/>
  <c r="H58" i="103"/>
  <c r="I58" i="103" s="1"/>
  <c r="E58" i="103"/>
  <c r="G58" i="103" s="1"/>
  <c r="H57" i="103"/>
  <c r="I57" i="103" s="1"/>
  <c r="E57" i="103"/>
  <c r="G57" i="103" s="1"/>
  <c r="H56" i="103"/>
  <c r="I56" i="103" s="1"/>
  <c r="E56" i="103"/>
  <c r="G56" i="103" s="1"/>
  <c r="H55" i="103"/>
  <c r="I55" i="103" s="1"/>
  <c r="E55" i="103"/>
  <c r="G55" i="103" s="1"/>
  <c r="H54" i="103"/>
  <c r="I54" i="103" s="1"/>
  <c r="E54" i="103"/>
  <c r="G54" i="103" s="1"/>
  <c r="H53" i="103"/>
  <c r="I53" i="103" s="1"/>
  <c r="E53" i="103"/>
  <c r="G53" i="103" s="1"/>
  <c r="H52" i="103"/>
  <c r="I52" i="103" s="1"/>
  <c r="E52" i="103"/>
  <c r="G52" i="103" s="1"/>
  <c r="H51" i="103"/>
  <c r="I51" i="103" s="1"/>
  <c r="E51" i="103"/>
  <c r="G51" i="103" s="1"/>
  <c r="H50" i="103"/>
  <c r="I50" i="103" s="1"/>
  <c r="E50" i="103"/>
  <c r="G50" i="103" s="1"/>
  <c r="H49" i="103"/>
  <c r="I49" i="103" s="1"/>
  <c r="E49" i="103"/>
  <c r="G49" i="103" s="1"/>
  <c r="H48" i="103"/>
  <c r="I48" i="103" s="1"/>
  <c r="E48" i="103"/>
  <c r="G48" i="103" s="1"/>
  <c r="H47" i="103"/>
  <c r="I47" i="103" s="1"/>
  <c r="E47" i="103"/>
  <c r="G47" i="103" s="1"/>
  <c r="H46" i="103"/>
  <c r="I46" i="103" s="1"/>
  <c r="E46" i="103"/>
  <c r="C29" i="103"/>
  <c r="H28" i="103"/>
  <c r="I28" i="103" s="1"/>
  <c r="E28" i="103"/>
  <c r="G28" i="103" s="1"/>
  <c r="H27" i="103"/>
  <c r="I27" i="103" s="1"/>
  <c r="E27" i="103"/>
  <c r="G27" i="103" s="1"/>
  <c r="H26" i="103"/>
  <c r="I26" i="103" s="1"/>
  <c r="E26" i="103"/>
  <c r="G26" i="103" s="1"/>
  <c r="H25" i="103"/>
  <c r="I25" i="103" s="1"/>
  <c r="E25" i="103"/>
  <c r="G25" i="103" s="1"/>
  <c r="H24" i="103"/>
  <c r="I24" i="103" s="1"/>
  <c r="E24" i="103"/>
  <c r="G24" i="103" s="1"/>
  <c r="H23" i="103"/>
  <c r="I23" i="103" s="1"/>
  <c r="E23" i="103"/>
  <c r="G23" i="103" s="1"/>
  <c r="H22" i="103"/>
  <c r="I22" i="103" s="1"/>
  <c r="G22" i="103"/>
  <c r="E22" i="103"/>
  <c r="H21" i="103"/>
  <c r="I21" i="103" s="1"/>
  <c r="E21" i="103"/>
  <c r="G21" i="103" s="1"/>
  <c r="H20" i="103"/>
  <c r="I20" i="103" s="1"/>
  <c r="E20" i="103"/>
  <c r="G20" i="103" s="1"/>
  <c r="H19" i="103"/>
  <c r="I19" i="103" s="1"/>
  <c r="E19" i="103"/>
  <c r="G19" i="103" s="1"/>
  <c r="H18" i="103"/>
  <c r="I18" i="103" s="1"/>
  <c r="E18" i="103"/>
  <c r="G18" i="103" s="1"/>
  <c r="H17" i="103"/>
  <c r="I17" i="103" s="1"/>
  <c r="E17" i="103"/>
  <c r="G17" i="103" s="1"/>
  <c r="H16" i="103"/>
  <c r="I16" i="103" s="1"/>
  <c r="E16" i="103"/>
  <c r="G16" i="103" s="1"/>
  <c r="H15" i="103"/>
  <c r="I15" i="103" s="1"/>
  <c r="E15" i="103"/>
  <c r="G15" i="103" s="1"/>
  <c r="H14" i="103"/>
  <c r="I14" i="103" s="1"/>
  <c r="E14" i="103"/>
  <c r="G14" i="103" s="1"/>
  <c r="H13" i="103"/>
  <c r="I13" i="103" s="1"/>
  <c r="E13" i="103"/>
  <c r="G13" i="103" s="1"/>
  <c r="H12" i="103"/>
  <c r="I12" i="103" s="1"/>
  <c r="E12" i="103"/>
  <c r="G12" i="103" s="1"/>
  <c r="H11" i="103"/>
  <c r="I11" i="103" s="1"/>
  <c r="E11" i="103"/>
  <c r="C30" i="104"/>
  <c r="H29" i="104"/>
  <c r="I29" i="104" s="1"/>
  <c r="E29" i="104"/>
  <c r="G29" i="104" s="1"/>
  <c r="H28" i="104"/>
  <c r="I28" i="104" s="1"/>
  <c r="E28" i="104"/>
  <c r="G28" i="104" s="1"/>
  <c r="H27" i="104"/>
  <c r="I27" i="104" s="1"/>
  <c r="E27" i="104"/>
  <c r="G27" i="104" s="1"/>
  <c r="H26" i="104"/>
  <c r="I26" i="104" s="1"/>
  <c r="E26" i="104"/>
  <c r="G26" i="104" s="1"/>
  <c r="H25" i="104"/>
  <c r="I25" i="104" s="1"/>
  <c r="E25" i="104"/>
  <c r="G25" i="104" s="1"/>
  <c r="H24" i="104"/>
  <c r="I24" i="104" s="1"/>
  <c r="E24" i="104"/>
  <c r="G24" i="104" s="1"/>
  <c r="H23" i="104"/>
  <c r="I23" i="104" s="1"/>
  <c r="E23" i="104"/>
  <c r="G23" i="104" s="1"/>
  <c r="H22" i="104"/>
  <c r="I22" i="104" s="1"/>
  <c r="E22" i="104"/>
  <c r="G22" i="104" s="1"/>
  <c r="H21" i="104"/>
  <c r="I21" i="104" s="1"/>
  <c r="E21" i="104"/>
  <c r="G21" i="104" s="1"/>
  <c r="H20" i="104"/>
  <c r="I20" i="104" s="1"/>
  <c r="E20" i="104"/>
  <c r="G20" i="104" s="1"/>
  <c r="H19" i="104"/>
  <c r="I19" i="104" s="1"/>
  <c r="E19" i="104"/>
  <c r="G19" i="104" s="1"/>
  <c r="H18" i="104"/>
  <c r="I18" i="104" s="1"/>
  <c r="E18" i="104"/>
  <c r="G18" i="104" s="1"/>
  <c r="H17" i="104"/>
  <c r="I17" i="104" s="1"/>
  <c r="E17" i="104"/>
  <c r="G17" i="104" s="1"/>
  <c r="I16" i="104"/>
  <c r="H16" i="104"/>
  <c r="E16" i="104"/>
  <c r="G16" i="104" s="1"/>
  <c r="H15" i="104"/>
  <c r="I15" i="104" s="1"/>
  <c r="E15" i="104"/>
  <c r="G15" i="104" s="1"/>
  <c r="H14" i="104"/>
  <c r="I14" i="104" s="1"/>
  <c r="E14" i="104"/>
  <c r="G14" i="104" s="1"/>
  <c r="H13" i="104"/>
  <c r="I13" i="104" s="1"/>
  <c r="E13" i="104"/>
  <c r="G13" i="104" s="1"/>
  <c r="H12" i="104"/>
  <c r="I12" i="104" s="1"/>
  <c r="E12" i="104"/>
  <c r="C295" i="105"/>
  <c r="H294" i="105"/>
  <c r="I294" i="105" s="1"/>
  <c r="E294" i="105"/>
  <c r="G294" i="105" s="1"/>
  <c r="H293" i="105"/>
  <c r="I293" i="105" s="1"/>
  <c r="E293" i="105"/>
  <c r="G293" i="105" s="1"/>
  <c r="H292" i="105"/>
  <c r="I292" i="105" s="1"/>
  <c r="E292" i="105"/>
  <c r="G292" i="105" s="1"/>
  <c r="H291" i="105"/>
  <c r="I291" i="105" s="1"/>
  <c r="E291" i="105"/>
  <c r="G291" i="105" s="1"/>
  <c r="H290" i="105"/>
  <c r="I290" i="105" s="1"/>
  <c r="E290" i="105"/>
  <c r="G290" i="105" s="1"/>
  <c r="H289" i="105"/>
  <c r="I289" i="105" s="1"/>
  <c r="E289" i="105"/>
  <c r="G289" i="105" s="1"/>
  <c r="H288" i="105"/>
  <c r="I288" i="105" s="1"/>
  <c r="E288" i="105"/>
  <c r="G288" i="105" s="1"/>
  <c r="H287" i="105"/>
  <c r="I287" i="105" s="1"/>
  <c r="E287" i="105"/>
  <c r="G287" i="105" s="1"/>
  <c r="H286" i="105"/>
  <c r="I286" i="105" s="1"/>
  <c r="E286" i="105"/>
  <c r="G286" i="105" s="1"/>
  <c r="H285" i="105"/>
  <c r="I285" i="105" s="1"/>
  <c r="E285" i="105"/>
  <c r="G285" i="105" s="1"/>
  <c r="H284" i="105"/>
  <c r="I284" i="105" s="1"/>
  <c r="E284" i="105"/>
  <c r="G284" i="105" s="1"/>
  <c r="H283" i="105"/>
  <c r="I283" i="105" s="1"/>
  <c r="G283" i="105"/>
  <c r="E283" i="105"/>
  <c r="H282" i="105"/>
  <c r="I282" i="105" s="1"/>
  <c r="E282" i="105"/>
  <c r="G282" i="105" s="1"/>
  <c r="H281" i="105"/>
  <c r="I281" i="105" s="1"/>
  <c r="E281" i="105"/>
  <c r="G281" i="105" s="1"/>
  <c r="H280" i="105"/>
  <c r="I280" i="105" s="1"/>
  <c r="E280" i="105"/>
  <c r="G280" i="105" s="1"/>
  <c r="H279" i="105"/>
  <c r="I279" i="105" s="1"/>
  <c r="E279" i="105"/>
  <c r="G279" i="105" s="1"/>
  <c r="H278" i="105"/>
  <c r="I278" i="105" s="1"/>
  <c r="E278" i="105"/>
  <c r="H277" i="105"/>
  <c r="I277" i="105" s="1"/>
  <c r="E277" i="105"/>
  <c r="G277" i="105" s="1"/>
  <c r="C262" i="105"/>
  <c r="H261" i="105"/>
  <c r="I261" i="105" s="1"/>
  <c r="E261" i="105"/>
  <c r="G261" i="105" s="1"/>
  <c r="H260" i="105"/>
  <c r="I260" i="105" s="1"/>
  <c r="E260" i="105"/>
  <c r="G260" i="105" s="1"/>
  <c r="H259" i="105"/>
  <c r="I259" i="105" s="1"/>
  <c r="E259" i="105"/>
  <c r="G259" i="105" s="1"/>
  <c r="H258" i="105"/>
  <c r="I258" i="105" s="1"/>
  <c r="E258" i="105"/>
  <c r="G258" i="105" s="1"/>
  <c r="H257" i="105"/>
  <c r="I257" i="105" s="1"/>
  <c r="E257" i="105"/>
  <c r="G257" i="105" s="1"/>
  <c r="H256" i="105"/>
  <c r="I256" i="105" s="1"/>
  <c r="E256" i="105"/>
  <c r="G256" i="105" s="1"/>
  <c r="H255" i="105"/>
  <c r="I255" i="105" s="1"/>
  <c r="E255" i="105"/>
  <c r="G255" i="105" s="1"/>
  <c r="H254" i="105"/>
  <c r="I254" i="105" s="1"/>
  <c r="E254" i="105"/>
  <c r="G254" i="105" s="1"/>
  <c r="H253" i="105"/>
  <c r="I253" i="105" s="1"/>
  <c r="E253" i="105"/>
  <c r="G253" i="105" s="1"/>
  <c r="H252" i="105"/>
  <c r="I252" i="105" s="1"/>
  <c r="E252" i="105"/>
  <c r="G252" i="105" s="1"/>
  <c r="H251" i="105"/>
  <c r="I251" i="105" s="1"/>
  <c r="E251" i="105"/>
  <c r="G251" i="105" s="1"/>
  <c r="H250" i="105"/>
  <c r="I250" i="105" s="1"/>
  <c r="E250" i="105"/>
  <c r="G250" i="105" s="1"/>
  <c r="H249" i="105"/>
  <c r="I249" i="105" s="1"/>
  <c r="E249" i="105"/>
  <c r="G249" i="105" s="1"/>
  <c r="H248" i="105"/>
  <c r="I248" i="105" s="1"/>
  <c r="E248" i="105"/>
  <c r="G248" i="105" s="1"/>
  <c r="H247" i="105"/>
  <c r="I247" i="105" s="1"/>
  <c r="E247" i="105"/>
  <c r="G247" i="105" s="1"/>
  <c r="H246" i="105"/>
  <c r="I246" i="105" s="1"/>
  <c r="E246" i="105"/>
  <c r="G246" i="105" s="1"/>
  <c r="H245" i="105"/>
  <c r="I245" i="105" s="1"/>
  <c r="E245" i="105"/>
  <c r="G245" i="105" s="1"/>
  <c r="H244" i="105"/>
  <c r="I244" i="105" s="1"/>
  <c r="E244" i="105"/>
  <c r="C229" i="105"/>
  <c r="H228" i="105"/>
  <c r="I228" i="105" s="1"/>
  <c r="E228" i="105"/>
  <c r="G228" i="105" s="1"/>
  <c r="H227" i="105"/>
  <c r="I227" i="105" s="1"/>
  <c r="E227" i="105"/>
  <c r="G227" i="105" s="1"/>
  <c r="H226" i="105"/>
  <c r="I226" i="105" s="1"/>
  <c r="E226" i="105"/>
  <c r="G226" i="105" s="1"/>
  <c r="H225" i="105"/>
  <c r="I225" i="105" s="1"/>
  <c r="E225" i="105"/>
  <c r="G225" i="105" s="1"/>
  <c r="H224" i="105"/>
  <c r="I224" i="105" s="1"/>
  <c r="E224" i="105"/>
  <c r="G224" i="105" s="1"/>
  <c r="H223" i="105"/>
  <c r="I223" i="105" s="1"/>
  <c r="E223" i="105"/>
  <c r="G223" i="105" s="1"/>
  <c r="H222" i="105"/>
  <c r="I222" i="105" s="1"/>
  <c r="E222" i="105"/>
  <c r="G222" i="105" s="1"/>
  <c r="H221" i="105"/>
  <c r="I221" i="105" s="1"/>
  <c r="E221" i="105"/>
  <c r="G221" i="105" s="1"/>
  <c r="H220" i="105"/>
  <c r="I220" i="105" s="1"/>
  <c r="E220" i="105"/>
  <c r="G220" i="105" s="1"/>
  <c r="H219" i="105"/>
  <c r="I219" i="105" s="1"/>
  <c r="E219" i="105"/>
  <c r="G219" i="105" s="1"/>
  <c r="H218" i="105"/>
  <c r="I218" i="105" s="1"/>
  <c r="E218" i="105"/>
  <c r="G218" i="105" s="1"/>
  <c r="H217" i="105"/>
  <c r="I217" i="105" s="1"/>
  <c r="E217" i="105"/>
  <c r="G217" i="105" s="1"/>
  <c r="H216" i="105"/>
  <c r="I216" i="105" s="1"/>
  <c r="E216" i="105"/>
  <c r="G216" i="105" s="1"/>
  <c r="H215" i="105"/>
  <c r="I215" i="105" s="1"/>
  <c r="E215" i="105"/>
  <c r="G215" i="105" s="1"/>
  <c r="H214" i="105"/>
  <c r="I214" i="105" s="1"/>
  <c r="E214" i="105"/>
  <c r="G214" i="105" s="1"/>
  <c r="H213" i="105"/>
  <c r="I213" i="105" s="1"/>
  <c r="E213" i="105"/>
  <c r="G213" i="105" s="1"/>
  <c r="H212" i="105"/>
  <c r="I212" i="105" s="1"/>
  <c r="E212" i="105"/>
  <c r="G212" i="105" s="1"/>
  <c r="H211" i="105"/>
  <c r="I211" i="105" s="1"/>
  <c r="E211" i="105"/>
  <c r="C196" i="105"/>
  <c r="H195" i="105"/>
  <c r="I195" i="105" s="1"/>
  <c r="E195" i="105"/>
  <c r="G195" i="105" s="1"/>
  <c r="H194" i="105"/>
  <c r="I194" i="105" s="1"/>
  <c r="E194" i="105"/>
  <c r="G194" i="105" s="1"/>
  <c r="H193" i="105"/>
  <c r="I193" i="105" s="1"/>
  <c r="E193" i="105"/>
  <c r="G193" i="105" s="1"/>
  <c r="H192" i="105"/>
  <c r="I192" i="105" s="1"/>
  <c r="E192" i="105"/>
  <c r="G192" i="105" s="1"/>
  <c r="H191" i="105"/>
  <c r="I191" i="105" s="1"/>
  <c r="E191" i="105"/>
  <c r="G191" i="105" s="1"/>
  <c r="H190" i="105"/>
  <c r="I190" i="105" s="1"/>
  <c r="E190" i="105"/>
  <c r="G190" i="105" s="1"/>
  <c r="H189" i="105"/>
  <c r="I189" i="105" s="1"/>
  <c r="E189" i="105"/>
  <c r="G189" i="105" s="1"/>
  <c r="H188" i="105"/>
  <c r="I188" i="105" s="1"/>
  <c r="E188" i="105"/>
  <c r="G188" i="105" s="1"/>
  <c r="H187" i="105"/>
  <c r="I187" i="105" s="1"/>
  <c r="E187" i="105"/>
  <c r="G187" i="105" s="1"/>
  <c r="I186" i="105"/>
  <c r="H186" i="105"/>
  <c r="E186" i="105"/>
  <c r="G186" i="105" s="1"/>
  <c r="H185" i="105"/>
  <c r="I185" i="105" s="1"/>
  <c r="E185" i="105"/>
  <c r="G185" i="105" s="1"/>
  <c r="H184" i="105"/>
  <c r="I184" i="105" s="1"/>
  <c r="E184" i="105"/>
  <c r="G184" i="105" s="1"/>
  <c r="H183" i="105"/>
  <c r="I183" i="105" s="1"/>
  <c r="E183" i="105"/>
  <c r="G183" i="105" s="1"/>
  <c r="H182" i="105"/>
  <c r="I182" i="105" s="1"/>
  <c r="E182" i="105"/>
  <c r="G182" i="105" s="1"/>
  <c r="H181" i="105"/>
  <c r="I181" i="105" s="1"/>
  <c r="E181" i="105"/>
  <c r="G181" i="105" s="1"/>
  <c r="H180" i="105"/>
  <c r="I180" i="105" s="1"/>
  <c r="E180" i="105"/>
  <c r="G180" i="105" s="1"/>
  <c r="H179" i="105"/>
  <c r="I179" i="105" s="1"/>
  <c r="E179" i="105"/>
  <c r="G179" i="105" s="1"/>
  <c r="H178" i="105"/>
  <c r="I178" i="105" s="1"/>
  <c r="E178" i="105"/>
  <c r="C163" i="105"/>
  <c r="H162" i="105"/>
  <c r="I162" i="105" s="1"/>
  <c r="E162" i="105"/>
  <c r="G162" i="105" s="1"/>
  <c r="H161" i="105"/>
  <c r="I161" i="105" s="1"/>
  <c r="G161" i="105"/>
  <c r="E161" i="105"/>
  <c r="H160" i="105"/>
  <c r="I160" i="105" s="1"/>
  <c r="E160" i="105"/>
  <c r="G160" i="105" s="1"/>
  <c r="H159" i="105"/>
  <c r="I159" i="105" s="1"/>
  <c r="E159" i="105"/>
  <c r="G159" i="105" s="1"/>
  <c r="H158" i="105"/>
  <c r="I158" i="105" s="1"/>
  <c r="E158" i="105"/>
  <c r="G158" i="105" s="1"/>
  <c r="H157" i="105"/>
  <c r="I157" i="105" s="1"/>
  <c r="E157" i="105"/>
  <c r="G157" i="105" s="1"/>
  <c r="H156" i="105"/>
  <c r="I156" i="105" s="1"/>
  <c r="E156" i="105"/>
  <c r="G156" i="105" s="1"/>
  <c r="H155" i="105"/>
  <c r="I155" i="105" s="1"/>
  <c r="E155" i="105"/>
  <c r="G155" i="105" s="1"/>
  <c r="H154" i="105"/>
  <c r="I154" i="105" s="1"/>
  <c r="E154" i="105"/>
  <c r="G154" i="105" s="1"/>
  <c r="H153" i="105"/>
  <c r="I153" i="105" s="1"/>
  <c r="G153" i="105"/>
  <c r="E153" i="105"/>
  <c r="H152" i="105"/>
  <c r="I152" i="105" s="1"/>
  <c r="E152" i="105"/>
  <c r="G152" i="105" s="1"/>
  <c r="H151" i="105"/>
  <c r="I151" i="105" s="1"/>
  <c r="E151" i="105"/>
  <c r="G151" i="105" s="1"/>
  <c r="H150" i="105"/>
  <c r="I150" i="105" s="1"/>
  <c r="E150" i="105"/>
  <c r="G150" i="105" s="1"/>
  <c r="H149" i="105"/>
  <c r="I149" i="105" s="1"/>
  <c r="E149" i="105"/>
  <c r="G149" i="105" s="1"/>
  <c r="H148" i="105"/>
  <c r="I148" i="105" s="1"/>
  <c r="E148" i="105"/>
  <c r="G148" i="105" s="1"/>
  <c r="H147" i="105"/>
  <c r="I147" i="105" s="1"/>
  <c r="E147" i="105"/>
  <c r="G147" i="105" s="1"/>
  <c r="H146" i="105"/>
  <c r="I146" i="105" s="1"/>
  <c r="E146" i="105"/>
  <c r="H145" i="105"/>
  <c r="I145" i="105" s="1"/>
  <c r="E145" i="105"/>
  <c r="G145" i="105" s="1"/>
  <c r="C130" i="105"/>
  <c r="H129" i="105"/>
  <c r="I129" i="105" s="1"/>
  <c r="E129" i="105"/>
  <c r="G129" i="105" s="1"/>
  <c r="H128" i="105"/>
  <c r="I128" i="105" s="1"/>
  <c r="E128" i="105"/>
  <c r="G128" i="105" s="1"/>
  <c r="H127" i="105"/>
  <c r="I127" i="105" s="1"/>
  <c r="E127" i="105"/>
  <c r="G127" i="105" s="1"/>
  <c r="H126" i="105"/>
  <c r="I126" i="105" s="1"/>
  <c r="E126" i="105"/>
  <c r="G126" i="105" s="1"/>
  <c r="H125" i="105"/>
  <c r="I125" i="105" s="1"/>
  <c r="E125" i="105"/>
  <c r="G125" i="105" s="1"/>
  <c r="H124" i="105"/>
  <c r="I124" i="105" s="1"/>
  <c r="E124" i="105"/>
  <c r="G124" i="105" s="1"/>
  <c r="H123" i="105"/>
  <c r="I123" i="105" s="1"/>
  <c r="E123" i="105"/>
  <c r="G123" i="105" s="1"/>
  <c r="H122" i="105"/>
  <c r="I122" i="105" s="1"/>
  <c r="E122" i="105"/>
  <c r="G122" i="105" s="1"/>
  <c r="H121" i="105"/>
  <c r="I121" i="105" s="1"/>
  <c r="E121" i="105"/>
  <c r="G121" i="105" s="1"/>
  <c r="H120" i="105"/>
  <c r="I120" i="105" s="1"/>
  <c r="E120" i="105"/>
  <c r="G120" i="105" s="1"/>
  <c r="H119" i="105"/>
  <c r="I119" i="105" s="1"/>
  <c r="E119" i="105"/>
  <c r="G119" i="105" s="1"/>
  <c r="H118" i="105"/>
  <c r="I118" i="105" s="1"/>
  <c r="E118" i="105"/>
  <c r="G118" i="105" s="1"/>
  <c r="H117" i="105"/>
  <c r="I117" i="105" s="1"/>
  <c r="E117" i="105"/>
  <c r="G117" i="105" s="1"/>
  <c r="H116" i="105"/>
  <c r="I116" i="105" s="1"/>
  <c r="E116" i="105"/>
  <c r="G116" i="105" s="1"/>
  <c r="H115" i="105"/>
  <c r="I115" i="105" s="1"/>
  <c r="E115" i="105"/>
  <c r="G115" i="105" s="1"/>
  <c r="H114" i="105"/>
  <c r="I114" i="105" s="1"/>
  <c r="E114" i="105"/>
  <c r="G114" i="105" s="1"/>
  <c r="H113" i="105"/>
  <c r="I113" i="105" s="1"/>
  <c r="E113" i="105"/>
  <c r="G113" i="105" s="1"/>
  <c r="H112" i="105"/>
  <c r="I112" i="105" s="1"/>
  <c r="E112" i="105"/>
  <c r="C97" i="105"/>
  <c r="H96" i="105"/>
  <c r="I96" i="105" s="1"/>
  <c r="E96" i="105"/>
  <c r="G96" i="105" s="1"/>
  <c r="H95" i="105"/>
  <c r="I95" i="105" s="1"/>
  <c r="E95" i="105"/>
  <c r="G95" i="105" s="1"/>
  <c r="H94" i="105"/>
  <c r="I94" i="105" s="1"/>
  <c r="E94" i="105"/>
  <c r="G94" i="105" s="1"/>
  <c r="H93" i="105"/>
  <c r="I93" i="105" s="1"/>
  <c r="E93" i="105"/>
  <c r="G93" i="105" s="1"/>
  <c r="H92" i="105"/>
  <c r="I92" i="105" s="1"/>
  <c r="E92" i="105"/>
  <c r="G92" i="105" s="1"/>
  <c r="H91" i="105"/>
  <c r="I91" i="105" s="1"/>
  <c r="E91" i="105"/>
  <c r="G91" i="105" s="1"/>
  <c r="H90" i="105"/>
  <c r="I90" i="105" s="1"/>
  <c r="E90" i="105"/>
  <c r="G90" i="105" s="1"/>
  <c r="H89" i="105"/>
  <c r="I89" i="105" s="1"/>
  <c r="E89" i="105"/>
  <c r="G89" i="105" s="1"/>
  <c r="H88" i="105"/>
  <c r="I88" i="105" s="1"/>
  <c r="G88" i="105"/>
  <c r="E88" i="105"/>
  <c r="H87" i="105"/>
  <c r="I87" i="105" s="1"/>
  <c r="E87" i="105"/>
  <c r="G87" i="105" s="1"/>
  <c r="H86" i="105"/>
  <c r="I86" i="105" s="1"/>
  <c r="E86" i="105"/>
  <c r="G86" i="105" s="1"/>
  <c r="H85" i="105"/>
  <c r="I85" i="105" s="1"/>
  <c r="E85" i="105"/>
  <c r="G85" i="105" s="1"/>
  <c r="H84" i="105"/>
  <c r="I84" i="105" s="1"/>
  <c r="G84" i="105"/>
  <c r="E84" i="105"/>
  <c r="H83" i="105"/>
  <c r="I83" i="105" s="1"/>
  <c r="E83" i="105"/>
  <c r="G83" i="105" s="1"/>
  <c r="H82" i="105"/>
  <c r="I82" i="105" s="1"/>
  <c r="E82" i="105"/>
  <c r="G82" i="105" s="1"/>
  <c r="H81" i="105"/>
  <c r="I81" i="105" s="1"/>
  <c r="E81" i="105"/>
  <c r="G81" i="105" s="1"/>
  <c r="H80" i="105"/>
  <c r="I80" i="105" s="1"/>
  <c r="G80" i="105"/>
  <c r="E80" i="105"/>
  <c r="H79" i="105"/>
  <c r="I79" i="105" s="1"/>
  <c r="E79" i="105"/>
  <c r="C64" i="105"/>
  <c r="H63" i="105"/>
  <c r="I63" i="105" s="1"/>
  <c r="E63" i="105"/>
  <c r="G63" i="105" s="1"/>
  <c r="H62" i="105"/>
  <c r="I62" i="105" s="1"/>
  <c r="E62" i="105"/>
  <c r="G62" i="105" s="1"/>
  <c r="H61" i="105"/>
  <c r="I61" i="105" s="1"/>
  <c r="E61" i="105"/>
  <c r="G61" i="105" s="1"/>
  <c r="H60" i="105"/>
  <c r="I60" i="105" s="1"/>
  <c r="E60" i="105"/>
  <c r="G60" i="105" s="1"/>
  <c r="H59" i="105"/>
  <c r="I59" i="105" s="1"/>
  <c r="E59" i="105"/>
  <c r="G59" i="105" s="1"/>
  <c r="H58" i="105"/>
  <c r="I58" i="105" s="1"/>
  <c r="E58" i="105"/>
  <c r="G58" i="105" s="1"/>
  <c r="H57" i="105"/>
  <c r="I57" i="105" s="1"/>
  <c r="E57" i="105"/>
  <c r="G57" i="105" s="1"/>
  <c r="H56" i="105"/>
  <c r="I56" i="105" s="1"/>
  <c r="E56" i="105"/>
  <c r="G56" i="105" s="1"/>
  <c r="H55" i="105"/>
  <c r="I55" i="105" s="1"/>
  <c r="E55" i="105"/>
  <c r="G55" i="105" s="1"/>
  <c r="H54" i="105"/>
  <c r="I54" i="105" s="1"/>
  <c r="E54" i="105"/>
  <c r="G54" i="105" s="1"/>
  <c r="H53" i="105"/>
  <c r="I53" i="105" s="1"/>
  <c r="E53" i="105"/>
  <c r="G53" i="105" s="1"/>
  <c r="H52" i="105"/>
  <c r="I52" i="105" s="1"/>
  <c r="E52" i="105"/>
  <c r="G52" i="105" s="1"/>
  <c r="H51" i="105"/>
  <c r="I51" i="105" s="1"/>
  <c r="E51" i="105"/>
  <c r="G51" i="105" s="1"/>
  <c r="H50" i="105"/>
  <c r="I50" i="105" s="1"/>
  <c r="E50" i="105"/>
  <c r="G50" i="105" s="1"/>
  <c r="H49" i="105"/>
  <c r="I49" i="105" s="1"/>
  <c r="E49" i="105"/>
  <c r="G49" i="105" s="1"/>
  <c r="H48" i="105"/>
  <c r="I48" i="105" s="1"/>
  <c r="E48" i="105"/>
  <c r="G48" i="105" s="1"/>
  <c r="H47" i="105"/>
  <c r="I47" i="105" s="1"/>
  <c r="E47" i="105"/>
  <c r="G47" i="105" s="1"/>
  <c r="H46" i="105"/>
  <c r="I46" i="105" s="1"/>
  <c r="E46" i="105"/>
  <c r="C29" i="105"/>
  <c r="H28" i="105"/>
  <c r="I28" i="105" s="1"/>
  <c r="E28" i="105"/>
  <c r="G28" i="105" s="1"/>
  <c r="H27" i="105"/>
  <c r="I27" i="105" s="1"/>
  <c r="E27" i="105"/>
  <c r="G27" i="105" s="1"/>
  <c r="H26" i="105"/>
  <c r="I26" i="105" s="1"/>
  <c r="E26" i="105"/>
  <c r="G26" i="105" s="1"/>
  <c r="H25" i="105"/>
  <c r="I25" i="105" s="1"/>
  <c r="G25" i="105"/>
  <c r="E25" i="105"/>
  <c r="H24" i="105"/>
  <c r="I24" i="105" s="1"/>
  <c r="E24" i="105"/>
  <c r="G24" i="105" s="1"/>
  <c r="H23" i="105"/>
  <c r="I23" i="105" s="1"/>
  <c r="E23" i="105"/>
  <c r="G23" i="105" s="1"/>
  <c r="H22" i="105"/>
  <c r="I22" i="105" s="1"/>
  <c r="E22" i="105"/>
  <c r="G22" i="105" s="1"/>
  <c r="H21" i="105"/>
  <c r="I21" i="105" s="1"/>
  <c r="E21" i="105"/>
  <c r="G21" i="105" s="1"/>
  <c r="H20" i="105"/>
  <c r="I20" i="105" s="1"/>
  <c r="E20" i="105"/>
  <c r="G20" i="105" s="1"/>
  <c r="H19" i="105"/>
  <c r="I19" i="105" s="1"/>
  <c r="E19" i="105"/>
  <c r="G19" i="105" s="1"/>
  <c r="H18" i="105"/>
  <c r="I18" i="105" s="1"/>
  <c r="E18" i="105"/>
  <c r="G18" i="105" s="1"/>
  <c r="H17" i="105"/>
  <c r="I17" i="105" s="1"/>
  <c r="E17" i="105"/>
  <c r="G17" i="105" s="1"/>
  <c r="H16" i="105"/>
  <c r="I16" i="105" s="1"/>
  <c r="E16" i="105"/>
  <c r="G16" i="105" s="1"/>
  <c r="H15" i="105"/>
  <c r="I15" i="105" s="1"/>
  <c r="E15" i="105"/>
  <c r="G15" i="105" s="1"/>
  <c r="H14" i="105"/>
  <c r="I14" i="105" s="1"/>
  <c r="E14" i="105"/>
  <c r="G14" i="105" s="1"/>
  <c r="H13" i="105"/>
  <c r="I13" i="105" s="1"/>
  <c r="G13" i="105"/>
  <c r="E13" i="105"/>
  <c r="H12" i="105"/>
  <c r="I12" i="105" s="1"/>
  <c r="E12" i="105"/>
  <c r="G12" i="105" s="1"/>
  <c r="H11" i="105"/>
  <c r="I11" i="105" s="1"/>
  <c r="E11" i="105"/>
  <c r="G11" i="105" s="1"/>
  <c r="C29" i="106"/>
  <c r="H28" i="106"/>
  <c r="I28" i="106" s="1"/>
  <c r="E28" i="106"/>
  <c r="G28" i="106" s="1"/>
  <c r="H27" i="106"/>
  <c r="I27" i="106" s="1"/>
  <c r="E27" i="106"/>
  <c r="G27" i="106" s="1"/>
  <c r="H26" i="106"/>
  <c r="I26" i="106" s="1"/>
  <c r="E26" i="106"/>
  <c r="G26" i="106" s="1"/>
  <c r="H25" i="106"/>
  <c r="I25" i="106" s="1"/>
  <c r="E25" i="106"/>
  <c r="G25" i="106" s="1"/>
  <c r="I24" i="106"/>
  <c r="H24" i="106"/>
  <c r="E24" i="106"/>
  <c r="G24" i="106" s="1"/>
  <c r="H23" i="106"/>
  <c r="I23" i="106" s="1"/>
  <c r="E23" i="106"/>
  <c r="G23" i="106" s="1"/>
  <c r="H22" i="106"/>
  <c r="I22" i="106" s="1"/>
  <c r="E22" i="106"/>
  <c r="G22" i="106" s="1"/>
  <c r="H21" i="106"/>
  <c r="I21" i="106" s="1"/>
  <c r="E21" i="106"/>
  <c r="G21" i="106" s="1"/>
  <c r="H20" i="106"/>
  <c r="I20" i="106" s="1"/>
  <c r="E20" i="106"/>
  <c r="G20" i="106" s="1"/>
  <c r="H19" i="106"/>
  <c r="I19" i="106" s="1"/>
  <c r="E19" i="106"/>
  <c r="G19" i="106" s="1"/>
  <c r="H18" i="106"/>
  <c r="I18" i="106" s="1"/>
  <c r="E18" i="106"/>
  <c r="G18" i="106" s="1"/>
  <c r="H17" i="106"/>
  <c r="I17" i="106" s="1"/>
  <c r="E17" i="106"/>
  <c r="G17" i="106" s="1"/>
  <c r="H16" i="106"/>
  <c r="I16" i="106" s="1"/>
  <c r="E16" i="106"/>
  <c r="G16" i="106" s="1"/>
  <c r="H15" i="106"/>
  <c r="I15" i="106" s="1"/>
  <c r="E15" i="106"/>
  <c r="G15" i="106" s="1"/>
  <c r="H14" i="106"/>
  <c r="I14" i="106" s="1"/>
  <c r="E14" i="106"/>
  <c r="G14" i="106" s="1"/>
  <c r="H13" i="106"/>
  <c r="I13" i="106" s="1"/>
  <c r="E13" i="106"/>
  <c r="G13" i="106" s="1"/>
  <c r="I12" i="106"/>
  <c r="H12" i="106"/>
  <c r="E12" i="106"/>
  <c r="G12" i="106" s="1"/>
  <c r="H11" i="106"/>
  <c r="I11" i="106" s="1"/>
  <c r="E11" i="106"/>
  <c r="C29" i="107"/>
  <c r="H28" i="107"/>
  <c r="I28" i="107" s="1"/>
  <c r="E28" i="107"/>
  <c r="G28" i="107" s="1"/>
  <c r="H27" i="107"/>
  <c r="I27" i="107" s="1"/>
  <c r="E27" i="107"/>
  <c r="G27" i="107" s="1"/>
  <c r="H26" i="107"/>
  <c r="I26" i="107" s="1"/>
  <c r="G26" i="107"/>
  <c r="E26" i="107"/>
  <c r="H25" i="107"/>
  <c r="I25" i="107" s="1"/>
  <c r="E25" i="107"/>
  <c r="G25" i="107" s="1"/>
  <c r="H24" i="107"/>
  <c r="I24" i="107" s="1"/>
  <c r="E24" i="107"/>
  <c r="G24" i="107" s="1"/>
  <c r="H23" i="107"/>
  <c r="I23" i="107" s="1"/>
  <c r="E23" i="107"/>
  <c r="G23" i="107" s="1"/>
  <c r="H22" i="107"/>
  <c r="I22" i="107" s="1"/>
  <c r="E22" i="107"/>
  <c r="G22" i="107" s="1"/>
  <c r="H21" i="107"/>
  <c r="I21" i="107" s="1"/>
  <c r="E21" i="107"/>
  <c r="G21" i="107" s="1"/>
  <c r="H20" i="107"/>
  <c r="I20" i="107" s="1"/>
  <c r="G20" i="107"/>
  <c r="E20" i="107"/>
  <c r="H19" i="107"/>
  <c r="I19" i="107" s="1"/>
  <c r="E19" i="107"/>
  <c r="G19" i="107" s="1"/>
  <c r="H18" i="107"/>
  <c r="I18" i="107" s="1"/>
  <c r="G18" i="107"/>
  <c r="E18" i="107"/>
  <c r="H17" i="107"/>
  <c r="I17" i="107" s="1"/>
  <c r="E17" i="107"/>
  <c r="G17" i="107" s="1"/>
  <c r="H16" i="107"/>
  <c r="I16" i="107" s="1"/>
  <c r="E16" i="107"/>
  <c r="G16" i="107" s="1"/>
  <c r="H15" i="107"/>
  <c r="I15" i="107" s="1"/>
  <c r="E15" i="107"/>
  <c r="G15" i="107" s="1"/>
  <c r="H14" i="107"/>
  <c r="I14" i="107" s="1"/>
  <c r="E14" i="107"/>
  <c r="G14" i="107" s="1"/>
  <c r="H13" i="107"/>
  <c r="I13" i="107" s="1"/>
  <c r="E13" i="107"/>
  <c r="G13" i="107" s="1"/>
  <c r="H12" i="107"/>
  <c r="I12" i="107" s="1"/>
  <c r="E12" i="107"/>
  <c r="G12" i="107" s="1"/>
  <c r="H11" i="107"/>
  <c r="I11" i="107" s="1"/>
  <c r="E11" i="107"/>
  <c r="C30" i="108"/>
  <c r="H29" i="108"/>
  <c r="J29" i="108" s="1"/>
  <c r="E29" i="108"/>
  <c r="G29" i="108" s="1"/>
  <c r="H28" i="108"/>
  <c r="J28" i="108" s="1"/>
  <c r="E28" i="108"/>
  <c r="G28" i="108" s="1"/>
  <c r="H27" i="108"/>
  <c r="J27" i="108" s="1"/>
  <c r="E27" i="108"/>
  <c r="G27" i="108" s="1"/>
  <c r="H26" i="108"/>
  <c r="J26" i="108" s="1"/>
  <c r="E26" i="108"/>
  <c r="G26" i="108" s="1"/>
  <c r="H25" i="108"/>
  <c r="J25" i="108" s="1"/>
  <c r="E25" i="108"/>
  <c r="G25" i="108" s="1"/>
  <c r="H24" i="108"/>
  <c r="J24" i="108" s="1"/>
  <c r="E24" i="108"/>
  <c r="G24" i="108" s="1"/>
  <c r="H23" i="108"/>
  <c r="J23" i="108" s="1"/>
  <c r="E23" i="108"/>
  <c r="G23" i="108" s="1"/>
  <c r="H22" i="108"/>
  <c r="J22" i="108" s="1"/>
  <c r="E22" i="108"/>
  <c r="G22" i="108" s="1"/>
  <c r="H21" i="108"/>
  <c r="J21" i="108" s="1"/>
  <c r="E21" i="108"/>
  <c r="G21" i="108" s="1"/>
  <c r="H20" i="108"/>
  <c r="J20" i="108" s="1"/>
  <c r="E20" i="108"/>
  <c r="G20" i="108" s="1"/>
  <c r="H19" i="108"/>
  <c r="J19" i="108" s="1"/>
  <c r="E19" i="108"/>
  <c r="G19" i="108" s="1"/>
  <c r="H18" i="108"/>
  <c r="J18" i="108" s="1"/>
  <c r="E18" i="108"/>
  <c r="G18" i="108" s="1"/>
  <c r="H17" i="108"/>
  <c r="J17" i="108" s="1"/>
  <c r="E17" i="108"/>
  <c r="G17" i="108" s="1"/>
  <c r="J16" i="108"/>
  <c r="H16" i="108"/>
  <c r="E16" i="108"/>
  <c r="G16" i="108" s="1"/>
  <c r="H15" i="108"/>
  <c r="J15" i="108" s="1"/>
  <c r="E15" i="108"/>
  <c r="G15" i="108" s="1"/>
  <c r="H14" i="108"/>
  <c r="J14" i="108" s="1"/>
  <c r="E14" i="108"/>
  <c r="G14" i="108" s="1"/>
  <c r="H13" i="108"/>
  <c r="J13" i="108" s="1"/>
  <c r="E13" i="108"/>
  <c r="G13" i="108" s="1"/>
  <c r="H12" i="108"/>
  <c r="J12" i="108" s="1"/>
  <c r="E12" i="108"/>
  <c r="C140" i="74"/>
  <c r="H139" i="74"/>
  <c r="J139" i="74" s="1"/>
  <c r="E139" i="74"/>
  <c r="G139" i="74" s="1"/>
  <c r="H138" i="74"/>
  <c r="J138" i="74" s="1"/>
  <c r="E138" i="74"/>
  <c r="G138" i="74" s="1"/>
  <c r="H137" i="74"/>
  <c r="J137" i="74" s="1"/>
  <c r="E137" i="74"/>
  <c r="G137" i="74" s="1"/>
  <c r="H136" i="74"/>
  <c r="J136" i="74" s="1"/>
  <c r="E136" i="74"/>
  <c r="G136" i="74" s="1"/>
  <c r="H135" i="74"/>
  <c r="J135" i="74" s="1"/>
  <c r="E135" i="74"/>
  <c r="G135" i="74" s="1"/>
  <c r="H134" i="74"/>
  <c r="J134" i="74" s="1"/>
  <c r="E134" i="74"/>
  <c r="G134" i="74" s="1"/>
  <c r="H133" i="74"/>
  <c r="J133" i="74" s="1"/>
  <c r="E133" i="74"/>
  <c r="G133" i="74" s="1"/>
  <c r="H132" i="74"/>
  <c r="J132" i="74" s="1"/>
  <c r="E132" i="74"/>
  <c r="G132" i="74" s="1"/>
  <c r="H131" i="74"/>
  <c r="J131" i="74" s="1"/>
  <c r="E131" i="74"/>
  <c r="G131" i="74" s="1"/>
  <c r="H130" i="74"/>
  <c r="J130" i="74" s="1"/>
  <c r="E130" i="74"/>
  <c r="G130" i="74" s="1"/>
  <c r="H129" i="74"/>
  <c r="J129" i="74" s="1"/>
  <c r="E129" i="74"/>
  <c r="G129" i="74" s="1"/>
  <c r="H128" i="74"/>
  <c r="J128" i="74" s="1"/>
  <c r="E128" i="74"/>
  <c r="G128" i="74" s="1"/>
  <c r="H127" i="74"/>
  <c r="J127" i="74" s="1"/>
  <c r="E127" i="74"/>
  <c r="G127" i="74" s="1"/>
  <c r="H126" i="74"/>
  <c r="J126" i="74" s="1"/>
  <c r="G126" i="74"/>
  <c r="E126" i="74"/>
  <c r="H125" i="74"/>
  <c r="J125" i="74" s="1"/>
  <c r="E125" i="74"/>
  <c r="G125" i="74" s="1"/>
  <c r="H124" i="74"/>
  <c r="J124" i="74" s="1"/>
  <c r="E124" i="74"/>
  <c r="G124" i="74" s="1"/>
  <c r="H123" i="74"/>
  <c r="J123" i="74" s="1"/>
  <c r="E123" i="74"/>
  <c r="G123" i="74" s="1"/>
  <c r="H122" i="74"/>
  <c r="J122" i="74" s="1"/>
  <c r="E122" i="74"/>
  <c r="C105" i="74"/>
  <c r="H104" i="74"/>
  <c r="J104" i="74" s="1"/>
  <c r="E104" i="74"/>
  <c r="G104" i="74" s="1"/>
  <c r="H103" i="74"/>
  <c r="J103" i="74" s="1"/>
  <c r="E103" i="74"/>
  <c r="G103" i="74" s="1"/>
  <c r="H102" i="74"/>
  <c r="J102" i="74" s="1"/>
  <c r="G102" i="74"/>
  <c r="E102" i="74"/>
  <c r="H101" i="74"/>
  <c r="J101" i="74" s="1"/>
  <c r="E101" i="74"/>
  <c r="G101" i="74" s="1"/>
  <c r="H100" i="74"/>
  <c r="J100" i="74" s="1"/>
  <c r="E100" i="74"/>
  <c r="G100" i="74" s="1"/>
  <c r="H99" i="74"/>
  <c r="J99" i="74" s="1"/>
  <c r="E99" i="74"/>
  <c r="G99" i="74" s="1"/>
  <c r="H98" i="74"/>
  <c r="J98" i="74" s="1"/>
  <c r="E98" i="74"/>
  <c r="G98" i="74" s="1"/>
  <c r="H97" i="74"/>
  <c r="J97" i="74" s="1"/>
  <c r="E97" i="74"/>
  <c r="G97" i="74" s="1"/>
  <c r="H96" i="74"/>
  <c r="J96" i="74" s="1"/>
  <c r="E96" i="74"/>
  <c r="G96" i="74" s="1"/>
  <c r="H95" i="74"/>
  <c r="J95" i="74" s="1"/>
  <c r="E95" i="74"/>
  <c r="G95" i="74" s="1"/>
  <c r="H94" i="74"/>
  <c r="J94" i="74" s="1"/>
  <c r="E94" i="74"/>
  <c r="G94" i="74" s="1"/>
  <c r="H93" i="74"/>
  <c r="J93" i="74" s="1"/>
  <c r="E93" i="74"/>
  <c r="G93" i="74" s="1"/>
  <c r="H92" i="74"/>
  <c r="J92" i="74" s="1"/>
  <c r="E92" i="74"/>
  <c r="G92" i="74" s="1"/>
  <c r="H91" i="74"/>
  <c r="J91" i="74" s="1"/>
  <c r="E91" i="74"/>
  <c r="G91" i="74" s="1"/>
  <c r="H90" i="74"/>
  <c r="J90" i="74" s="1"/>
  <c r="E90" i="74"/>
  <c r="G90" i="74" s="1"/>
  <c r="H89" i="74"/>
  <c r="J89" i="74" s="1"/>
  <c r="E89" i="74"/>
  <c r="G89" i="74" s="1"/>
  <c r="H88" i="74"/>
  <c r="J88" i="74" s="1"/>
  <c r="E88" i="74"/>
  <c r="G88" i="74" s="1"/>
  <c r="H87" i="74"/>
  <c r="J87" i="74" s="1"/>
  <c r="E87" i="74"/>
  <c r="C67" i="74"/>
  <c r="H66" i="74"/>
  <c r="J66" i="74" s="1"/>
  <c r="E66" i="74"/>
  <c r="G66" i="74" s="1"/>
  <c r="H65" i="74"/>
  <c r="J65" i="74" s="1"/>
  <c r="E65" i="74"/>
  <c r="G65" i="74" s="1"/>
  <c r="H64" i="74"/>
  <c r="J64" i="74" s="1"/>
  <c r="E64" i="74"/>
  <c r="G64" i="74" s="1"/>
  <c r="H63" i="74"/>
  <c r="J63" i="74" s="1"/>
  <c r="E63" i="74"/>
  <c r="G63" i="74" s="1"/>
  <c r="H62" i="74"/>
  <c r="J62" i="74" s="1"/>
  <c r="E62" i="74"/>
  <c r="G62" i="74" s="1"/>
  <c r="H61" i="74"/>
  <c r="J61" i="74" s="1"/>
  <c r="E61" i="74"/>
  <c r="G61" i="74" s="1"/>
  <c r="H60" i="74"/>
  <c r="J60" i="74" s="1"/>
  <c r="E60" i="74"/>
  <c r="G60" i="74" s="1"/>
  <c r="H59" i="74"/>
  <c r="J59" i="74" s="1"/>
  <c r="E59" i="74"/>
  <c r="G59" i="74" s="1"/>
  <c r="H58" i="74"/>
  <c r="J58" i="74" s="1"/>
  <c r="E58" i="74"/>
  <c r="G58" i="74" s="1"/>
  <c r="H57" i="74"/>
  <c r="J57" i="74" s="1"/>
  <c r="E57" i="74"/>
  <c r="G57" i="74" s="1"/>
  <c r="H56" i="74"/>
  <c r="J56" i="74" s="1"/>
  <c r="E56" i="74"/>
  <c r="G56" i="74" s="1"/>
  <c r="H55" i="74"/>
  <c r="J55" i="74" s="1"/>
  <c r="E55" i="74"/>
  <c r="G55" i="74" s="1"/>
  <c r="H54" i="74"/>
  <c r="J54" i="74" s="1"/>
  <c r="E54" i="74"/>
  <c r="G54" i="74" s="1"/>
  <c r="H53" i="74"/>
  <c r="J53" i="74" s="1"/>
  <c r="E53" i="74"/>
  <c r="G53" i="74" s="1"/>
  <c r="H52" i="74"/>
  <c r="J52" i="74" s="1"/>
  <c r="E52" i="74"/>
  <c r="G52" i="74" s="1"/>
  <c r="H51" i="74"/>
  <c r="J51" i="74" s="1"/>
  <c r="E51" i="74"/>
  <c r="H50" i="74"/>
  <c r="J50" i="74" s="1"/>
  <c r="E50" i="74"/>
  <c r="G50" i="74" s="1"/>
  <c r="H49" i="74"/>
  <c r="J49" i="74" s="1"/>
  <c r="E49" i="74"/>
  <c r="G49" i="74" s="1"/>
  <c r="C30" i="74"/>
  <c r="H29" i="74"/>
  <c r="J29" i="74" s="1"/>
  <c r="E29" i="74"/>
  <c r="G29" i="74" s="1"/>
  <c r="H28" i="74"/>
  <c r="J28" i="74" s="1"/>
  <c r="E28" i="74"/>
  <c r="G28" i="74" s="1"/>
  <c r="H27" i="74"/>
  <c r="J27" i="74" s="1"/>
  <c r="E27" i="74"/>
  <c r="G27" i="74" s="1"/>
  <c r="H26" i="74"/>
  <c r="J26" i="74" s="1"/>
  <c r="G26" i="74"/>
  <c r="E26" i="74"/>
  <c r="H25" i="74"/>
  <c r="J25" i="74" s="1"/>
  <c r="E25" i="74"/>
  <c r="G25" i="74" s="1"/>
  <c r="H24" i="74"/>
  <c r="J24" i="74" s="1"/>
  <c r="E24" i="74"/>
  <c r="G24" i="74" s="1"/>
  <c r="H23" i="74"/>
  <c r="J23" i="74" s="1"/>
  <c r="E23" i="74"/>
  <c r="G23" i="74" s="1"/>
  <c r="H22" i="74"/>
  <c r="J22" i="74" s="1"/>
  <c r="E22" i="74"/>
  <c r="G22" i="74" s="1"/>
  <c r="H21" i="74"/>
  <c r="J21" i="74" s="1"/>
  <c r="E21" i="74"/>
  <c r="G21" i="74" s="1"/>
  <c r="H20" i="74"/>
  <c r="J20" i="74" s="1"/>
  <c r="E20" i="74"/>
  <c r="G20" i="74" s="1"/>
  <c r="H19" i="74"/>
  <c r="J19" i="74" s="1"/>
  <c r="E19" i="74"/>
  <c r="G19" i="74" s="1"/>
  <c r="H18" i="74"/>
  <c r="J18" i="74" s="1"/>
  <c r="E18" i="74"/>
  <c r="G18" i="74" s="1"/>
  <c r="H17" i="74"/>
  <c r="J17" i="74" s="1"/>
  <c r="E17" i="74"/>
  <c r="G17" i="74" s="1"/>
  <c r="H16" i="74"/>
  <c r="J16" i="74" s="1"/>
  <c r="E16" i="74"/>
  <c r="G16" i="74" s="1"/>
  <c r="H15" i="74"/>
  <c r="J15" i="74" s="1"/>
  <c r="E15" i="74"/>
  <c r="G15" i="74" s="1"/>
  <c r="H14" i="74"/>
  <c r="J14" i="74" s="1"/>
  <c r="E14" i="74"/>
  <c r="G14" i="74" s="1"/>
  <c r="H13" i="74"/>
  <c r="J13" i="74" s="1"/>
  <c r="E13" i="74"/>
  <c r="G13" i="74" s="1"/>
  <c r="H12" i="74"/>
  <c r="J12" i="74" s="1"/>
  <c r="E12" i="74"/>
  <c r="C4069" i="109"/>
  <c r="H4068" i="109"/>
  <c r="J4068" i="109" s="1"/>
  <c r="E4068" i="109"/>
  <c r="G4068" i="109" s="1"/>
  <c r="H4067" i="109"/>
  <c r="J4067" i="109" s="1"/>
  <c r="E4067" i="109"/>
  <c r="G4067" i="109" s="1"/>
  <c r="H4066" i="109"/>
  <c r="J4066" i="109" s="1"/>
  <c r="E4066" i="109"/>
  <c r="G4066" i="109" s="1"/>
  <c r="H4065" i="109"/>
  <c r="J4065" i="109" s="1"/>
  <c r="E4065" i="109"/>
  <c r="G4065" i="109" s="1"/>
  <c r="H4064" i="109"/>
  <c r="J4064" i="109" s="1"/>
  <c r="E4064" i="109"/>
  <c r="G4064" i="109" s="1"/>
  <c r="H4063" i="109"/>
  <c r="J4063" i="109" s="1"/>
  <c r="E4063" i="109"/>
  <c r="G4063" i="109" s="1"/>
  <c r="H4062" i="109"/>
  <c r="J4062" i="109" s="1"/>
  <c r="E4062" i="109"/>
  <c r="G4062" i="109" s="1"/>
  <c r="H4061" i="109"/>
  <c r="J4061" i="109" s="1"/>
  <c r="E4061" i="109"/>
  <c r="G4061" i="109" s="1"/>
  <c r="H4060" i="109"/>
  <c r="J4060" i="109" s="1"/>
  <c r="E4060" i="109"/>
  <c r="G4060" i="109" s="1"/>
  <c r="H4059" i="109"/>
  <c r="J4059" i="109" s="1"/>
  <c r="E4059" i="109"/>
  <c r="G4059" i="109" s="1"/>
  <c r="H4058" i="109"/>
  <c r="J4058" i="109" s="1"/>
  <c r="E4058" i="109"/>
  <c r="G4058" i="109" s="1"/>
  <c r="H4057" i="109"/>
  <c r="J4057" i="109" s="1"/>
  <c r="E4057" i="109"/>
  <c r="G4057" i="109" s="1"/>
  <c r="H4056" i="109"/>
  <c r="J4056" i="109" s="1"/>
  <c r="E4056" i="109"/>
  <c r="G4056" i="109" s="1"/>
  <c r="H4055" i="109"/>
  <c r="J4055" i="109" s="1"/>
  <c r="E4055" i="109"/>
  <c r="G4055" i="109" s="1"/>
  <c r="H4054" i="109"/>
  <c r="J4054" i="109" s="1"/>
  <c r="E4054" i="109"/>
  <c r="G4054" i="109" s="1"/>
  <c r="H4053" i="109"/>
  <c r="J4053" i="109" s="1"/>
  <c r="E4053" i="109"/>
  <c r="G4053" i="109" s="1"/>
  <c r="H4052" i="109"/>
  <c r="J4052" i="109" s="1"/>
  <c r="E4052" i="109"/>
  <c r="G4052" i="109" s="1"/>
  <c r="H4051" i="109"/>
  <c r="J4051" i="109" s="1"/>
  <c r="E4051" i="109"/>
  <c r="C4032" i="109"/>
  <c r="H4031" i="109"/>
  <c r="J4031" i="109" s="1"/>
  <c r="E4031" i="109"/>
  <c r="G4031" i="109" s="1"/>
  <c r="H4030" i="109"/>
  <c r="J4030" i="109" s="1"/>
  <c r="E4030" i="109"/>
  <c r="G4030" i="109" s="1"/>
  <c r="H4029" i="109"/>
  <c r="J4029" i="109" s="1"/>
  <c r="E4029" i="109"/>
  <c r="G4029" i="109" s="1"/>
  <c r="H4028" i="109"/>
  <c r="J4028" i="109" s="1"/>
  <c r="E4028" i="109"/>
  <c r="G4028" i="109" s="1"/>
  <c r="H4027" i="109"/>
  <c r="J4027" i="109" s="1"/>
  <c r="E4027" i="109"/>
  <c r="G4027" i="109" s="1"/>
  <c r="H4026" i="109"/>
  <c r="J4026" i="109" s="1"/>
  <c r="E4026" i="109"/>
  <c r="G4026" i="109" s="1"/>
  <c r="H4025" i="109"/>
  <c r="J4025" i="109" s="1"/>
  <c r="E4025" i="109"/>
  <c r="G4025" i="109" s="1"/>
  <c r="H4024" i="109"/>
  <c r="J4024" i="109" s="1"/>
  <c r="E4024" i="109"/>
  <c r="G4024" i="109" s="1"/>
  <c r="H4023" i="109"/>
  <c r="J4023" i="109" s="1"/>
  <c r="E4023" i="109"/>
  <c r="G4023" i="109" s="1"/>
  <c r="H4022" i="109"/>
  <c r="J4022" i="109" s="1"/>
  <c r="E4022" i="109"/>
  <c r="G4022" i="109" s="1"/>
  <c r="H4021" i="109"/>
  <c r="J4021" i="109" s="1"/>
  <c r="E4021" i="109"/>
  <c r="G4021" i="109" s="1"/>
  <c r="H4020" i="109"/>
  <c r="J4020" i="109" s="1"/>
  <c r="E4020" i="109"/>
  <c r="G4020" i="109" s="1"/>
  <c r="H4019" i="109"/>
  <c r="J4019" i="109" s="1"/>
  <c r="G4019" i="109"/>
  <c r="E4019" i="109"/>
  <c r="H4018" i="109"/>
  <c r="J4018" i="109" s="1"/>
  <c r="E4018" i="109"/>
  <c r="G4018" i="109" s="1"/>
  <c r="H4017" i="109"/>
  <c r="J4017" i="109" s="1"/>
  <c r="E4017" i="109"/>
  <c r="G4017" i="109" s="1"/>
  <c r="J4016" i="109"/>
  <c r="H4016" i="109"/>
  <c r="E4016" i="109"/>
  <c r="G4016" i="109" s="1"/>
  <c r="H4015" i="109"/>
  <c r="J4015" i="109" s="1"/>
  <c r="E4015" i="109"/>
  <c r="G4015" i="109" s="1"/>
  <c r="H4014" i="109"/>
  <c r="J4014" i="109" s="1"/>
  <c r="E4014" i="109"/>
  <c r="C3994" i="109"/>
  <c r="H3993" i="109"/>
  <c r="J3993" i="109" s="1"/>
  <c r="E3993" i="109"/>
  <c r="G3993" i="109" s="1"/>
  <c r="J3992" i="109"/>
  <c r="H3992" i="109"/>
  <c r="E3992" i="109"/>
  <c r="G3992" i="109" s="1"/>
  <c r="H3991" i="109"/>
  <c r="J3991" i="109" s="1"/>
  <c r="E3991" i="109"/>
  <c r="G3991" i="109" s="1"/>
  <c r="H3990" i="109"/>
  <c r="J3990" i="109" s="1"/>
  <c r="E3990" i="109"/>
  <c r="G3990" i="109" s="1"/>
  <c r="H3989" i="109"/>
  <c r="J3989" i="109" s="1"/>
  <c r="E3989" i="109"/>
  <c r="G3989" i="109" s="1"/>
  <c r="H3988" i="109"/>
  <c r="J3988" i="109" s="1"/>
  <c r="E3988" i="109"/>
  <c r="G3988" i="109" s="1"/>
  <c r="H3987" i="109"/>
  <c r="J3987" i="109" s="1"/>
  <c r="E3987" i="109"/>
  <c r="G3987" i="109" s="1"/>
  <c r="H3986" i="109"/>
  <c r="J3986" i="109" s="1"/>
  <c r="E3986" i="109"/>
  <c r="G3986" i="109" s="1"/>
  <c r="H3985" i="109"/>
  <c r="J3985" i="109" s="1"/>
  <c r="E3985" i="109"/>
  <c r="G3985" i="109" s="1"/>
  <c r="H3984" i="109"/>
  <c r="J3984" i="109" s="1"/>
  <c r="E3984" i="109"/>
  <c r="G3984" i="109" s="1"/>
  <c r="H3983" i="109"/>
  <c r="J3983" i="109" s="1"/>
  <c r="E3983" i="109"/>
  <c r="G3983" i="109" s="1"/>
  <c r="H3982" i="109"/>
  <c r="J3982" i="109" s="1"/>
  <c r="E3982" i="109"/>
  <c r="G3982" i="109" s="1"/>
  <c r="H3981" i="109"/>
  <c r="J3981" i="109" s="1"/>
  <c r="E3981" i="109"/>
  <c r="G3981" i="109" s="1"/>
  <c r="H3980" i="109"/>
  <c r="J3980" i="109" s="1"/>
  <c r="E3980" i="109"/>
  <c r="G3980" i="109" s="1"/>
  <c r="H3979" i="109"/>
  <c r="J3979" i="109" s="1"/>
  <c r="E3979" i="109"/>
  <c r="G3979" i="109" s="1"/>
  <c r="H3978" i="109"/>
  <c r="J3978" i="109" s="1"/>
  <c r="E3978" i="109"/>
  <c r="H3977" i="109"/>
  <c r="J3977" i="109" s="1"/>
  <c r="E3977" i="109"/>
  <c r="G3977" i="109" s="1"/>
  <c r="H3976" i="109"/>
  <c r="J3976" i="109" s="1"/>
  <c r="E3976" i="109"/>
  <c r="G3976" i="109" s="1"/>
  <c r="C3959" i="109"/>
  <c r="H3958" i="109"/>
  <c r="J3958" i="109" s="1"/>
  <c r="E3958" i="109"/>
  <c r="G3958" i="109" s="1"/>
  <c r="H3957" i="109"/>
  <c r="J3957" i="109" s="1"/>
  <c r="E3957" i="109"/>
  <c r="G3957" i="109" s="1"/>
  <c r="H3956" i="109"/>
  <c r="J3956" i="109" s="1"/>
  <c r="E3956" i="109"/>
  <c r="G3956" i="109" s="1"/>
  <c r="H3955" i="109"/>
  <c r="J3955" i="109" s="1"/>
  <c r="E3955" i="109"/>
  <c r="G3955" i="109" s="1"/>
  <c r="H3954" i="109"/>
  <c r="J3954" i="109" s="1"/>
  <c r="E3954" i="109"/>
  <c r="G3954" i="109" s="1"/>
  <c r="H3953" i="109"/>
  <c r="J3953" i="109" s="1"/>
  <c r="E3953" i="109"/>
  <c r="G3953" i="109" s="1"/>
  <c r="H3952" i="109"/>
  <c r="J3952" i="109" s="1"/>
  <c r="E3952" i="109"/>
  <c r="G3952" i="109" s="1"/>
  <c r="H3951" i="109"/>
  <c r="J3951" i="109" s="1"/>
  <c r="E3951" i="109"/>
  <c r="G3951" i="109" s="1"/>
  <c r="H3950" i="109"/>
  <c r="J3950" i="109" s="1"/>
  <c r="E3950" i="109"/>
  <c r="G3950" i="109" s="1"/>
  <c r="H3949" i="109"/>
  <c r="J3949" i="109" s="1"/>
  <c r="E3949" i="109"/>
  <c r="G3949" i="109" s="1"/>
  <c r="H3948" i="109"/>
  <c r="J3948" i="109" s="1"/>
  <c r="E3948" i="109"/>
  <c r="G3948" i="109" s="1"/>
  <c r="H3947" i="109"/>
  <c r="J3947" i="109" s="1"/>
  <c r="E3947" i="109"/>
  <c r="G3947" i="109" s="1"/>
  <c r="H3946" i="109"/>
  <c r="J3946" i="109" s="1"/>
  <c r="E3946" i="109"/>
  <c r="G3946" i="109" s="1"/>
  <c r="H3945" i="109"/>
  <c r="J3945" i="109" s="1"/>
  <c r="E3945" i="109"/>
  <c r="G3945" i="109" s="1"/>
  <c r="H3944" i="109"/>
  <c r="J3944" i="109" s="1"/>
  <c r="E3944" i="109"/>
  <c r="G3944" i="109" s="1"/>
  <c r="H3943" i="109"/>
  <c r="J3943" i="109" s="1"/>
  <c r="E3943" i="109"/>
  <c r="G3943" i="109" s="1"/>
  <c r="H3942" i="109"/>
  <c r="J3942" i="109" s="1"/>
  <c r="E3942" i="109"/>
  <c r="G3942" i="109" s="1"/>
  <c r="H3941" i="109"/>
  <c r="J3941" i="109" s="1"/>
  <c r="E3941" i="109"/>
  <c r="G3941" i="109" s="1"/>
  <c r="C3924" i="109"/>
  <c r="H3923" i="109"/>
  <c r="J3923" i="109" s="1"/>
  <c r="E3923" i="109"/>
  <c r="G3923" i="109" s="1"/>
  <c r="H3922" i="109"/>
  <c r="J3922" i="109" s="1"/>
  <c r="E3922" i="109"/>
  <c r="G3922" i="109" s="1"/>
  <c r="H3921" i="109"/>
  <c r="J3921" i="109" s="1"/>
  <c r="E3921" i="109"/>
  <c r="G3921" i="109" s="1"/>
  <c r="H3920" i="109"/>
  <c r="J3920" i="109" s="1"/>
  <c r="E3920" i="109"/>
  <c r="G3920" i="109" s="1"/>
  <c r="H3919" i="109"/>
  <c r="J3919" i="109" s="1"/>
  <c r="E3919" i="109"/>
  <c r="G3919" i="109" s="1"/>
  <c r="H3918" i="109"/>
  <c r="J3918" i="109" s="1"/>
  <c r="E3918" i="109"/>
  <c r="G3918" i="109" s="1"/>
  <c r="H3917" i="109"/>
  <c r="J3917" i="109" s="1"/>
  <c r="E3917" i="109"/>
  <c r="G3917" i="109" s="1"/>
  <c r="H3916" i="109"/>
  <c r="J3916" i="109" s="1"/>
  <c r="E3916" i="109"/>
  <c r="G3916" i="109" s="1"/>
  <c r="J3915" i="109"/>
  <c r="H3915" i="109"/>
  <c r="E3915" i="109"/>
  <c r="G3915" i="109" s="1"/>
  <c r="H3914" i="109"/>
  <c r="J3914" i="109" s="1"/>
  <c r="E3914" i="109"/>
  <c r="G3914" i="109" s="1"/>
  <c r="H3913" i="109"/>
  <c r="J3913" i="109" s="1"/>
  <c r="G3913" i="109"/>
  <c r="E3913" i="109"/>
  <c r="H3912" i="109"/>
  <c r="J3912" i="109" s="1"/>
  <c r="E3912" i="109"/>
  <c r="G3912" i="109" s="1"/>
  <c r="H3911" i="109"/>
  <c r="J3911" i="109" s="1"/>
  <c r="E3911" i="109"/>
  <c r="G3911" i="109" s="1"/>
  <c r="H3910" i="109"/>
  <c r="J3910" i="109" s="1"/>
  <c r="E3910" i="109"/>
  <c r="G3910" i="109" s="1"/>
  <c r="H3909" i="109"/>
  <c r="J3909" i="109" s="1"/>
  <c r="E3909" i="109"/>
  <c r="G3909" i="109" s="1"/>
  <c r="H3908" i="109"/>
  <c r="J3908" i="109" s="1"/>
  <c r="E3908" i="109"/>
  <c r="G3908" i="109" s="1"/>
  <c r="H3907" i="109"/>
  <c r="J3907" i="109" s="1"/>
  <c r="E3907" i="109"/>
  <c r="G3907" i="109" s="1"/>
  <c r="H3906" i="109"/>
  <c r="J3906" i="109" s="1"/>
  <c r="E3906" i="109"/>
  <c r="C3889" i="109"/>
  <c r="H3888" i="109"/>
  <c r="J3888" i="109" s="1"/>
  <c r="E3888" i="109"/>
  <c r="G3888" i="109" s="1"/>
  <c r="H3887" i="109"/>
  <c r="J3887" i="109" s="1"/>
  <c r="E3887" i="109"/>
  <c r="G3887" i="109" s="1"/>
  <c r="H3886" i="109"/>
  <c r="J3886" i="109" s="1"/>
  <c r="E3886" i="109"/>
  <c r="G3886" i="109" s="1"/>
  <c r="H3885" i="109"/>
  <c r="J3885" i="109" s="1"/>
  <c r="E3885" i="109"/>
  <c r="G3885" i="109" s="1"/>
  <c r="H3884" i="109"/>
  <c r="J3884" i="109" s="1"/>
  <c r="E3884" i="109"/>
  <c r="G3884" i="109" s="1"/>
  <c r="H3883" i="109"/>
  <c r="J3883" i="109" s="1"/>
  <c r="E3883" i="109"/>
  <c r="G3883" i="109" s="1"/>
  <c r="H3882" i="109"/>
  <c r="J3882" i="109" s="1"/>
  <c r="E3882" i="109"/>
  <c r="G3882" i="109" s="1"/>
  <c r="H3881" i="109"/>
  <c r="J3881" i="109" s="1"/>
  <c r="E3881" i="109"/>
  <c r="G3881" i="109" s="1"/>
  <c r="H3880" i="109"/>
  <c r="J3880" i="109" s="1"/>
  <c r="E3880" i="109"/>
  <c r="G3880" i="109" s="1"/>
  <c r="H3879" i="109"/>
  <c r="J3879" i="109" s="1"/>
  <c r="E3879" i="109"/>
  <c r="G3879" i="109" s="1"/>
  <c r="H3878" i="109"/>
  <c r="J3878" i="109" s="1"/>
  <c r="E3878" i="109"/>
  <c r="G3878" i="109" s="1"/>
  <c r="H3877" i="109"/>
  <c r="J3877" i="109" s="1"/>
  <c r="E3877" i="109"/>
  <c r="G3877" i="109" s="1"/>
  <c r="H3876" i="109"/>
  <c r="J3876" i="109" s="1"/>
  <c r="E3876" i="109"/>
  <c r="G3876" i="109" s="1"/>
  <c r="H3875" i="109"/>
  <c r="J3875" i="109" s="1"/>
  <c r="E3875" i="109"/>
  <c r="G3875" i="109" s="1"/>
  <c r="H3874" i="109"/>
  <c r="J3874" i="109" s="1"/>
  <c r="E3874" i="109"/>
  <c r="G3874" i="109" s="1"/>
  <c r="H3873" i="109"/>
  <c r="J3873" i="109" s="1"/>
  <c r="E3873" i="109"/>
  <c r="G3873" i="109" s="1"/>
  <c r="H3872" i="109"/>
  <c r="J3872" i="109" s="1"/>
  <c r="E3872" i="109"/>
  <c r="G3872" i="109" s="1"/>
  <c r="H3871" i="109"/>
  <c r="J3871" i="109" s="1"/>
  <c r="E3871" i="109"/>
  <c r="C3854" i="109"/>
  <c r="H3853" i="109"/>
  <c r="J3853" i="109" s="1"/>
  <c r="E3853" i="109"/>
  <c r="G3853" i="109" s="1"/>
  <c r="H3852" i="109"/>
  <c r="J3852" i="109" s="1"/>
  <c r="E3852" i="109"/>
  <c r="G3852" i="109" s="1"/>
  <c r="H3851" i="109"/>
  <c r="J3851" i="109" s="1"/>
  <c r="E3851" i="109"/>
  <c r="G3851" i="109" s="1"/>
  <c r="H3850" i="109"/>
  <c r="J3850" i="109" s="1"/>
  <c r="G3850" i="109"/>
  <c r="E3850" i="109"/>
  <c r="H3849" i="109"/>
  <c r="J3849" i="109" s="1"/>
  <c r="E3849" i="109"/>
  <c r="G3849" i="109" s="1"/>
  <c r="H3848" i="109"/>
  <c r="J3848" i="109" s="1"/>
  <c r="E3848" i="109"/>
  <c r="G3848" i="109" s="1"/>
  <c r="H3847" i="109"/>
  <c r="J3847" i="109" s="1"/>
  <c r="E3847" i="109"/>
  <c r="G3847" i="109" s="1"/>
  <c r="H3846" i="109"/>
  <c r="J3846" i="109" s="1"/>
  <c r="E3846" i="109"/>
  <c r="G3846" i="109" s="1"/>
  <c r="H3845" i="109"/>
  <c r="J3845" i="109" s="1"/>
  <c r="E3845" i="109"/>
  <c r="G3845" i="109" s="1"/>
  <c r="H3844" i="109"/>
  <c r="J3844" i="109" s="1"/>
  <c r="E3844" i="109"/>
  <c r="G3844" i="109" s="1"/>
  <c r="H3843" i="109"/>
  <c r="J3843" i="109" s="1"/>
  <c r="E3843" i="109"/>
  <c r="G3843" i="109" s="1"/>
  <c r="H3842" i="109"/>
  <c r="J3842" i="109" s="1"/>
  <c r="E3842" i="109"/>
  <c r="G3842" i="109" s="1"/>
  <c r="H3841" i="109"/>
  <c r="J3841" i="109" s="1"/>
  <c r="E3841" i="109"/>
  <c r="G3841" i="109" s="1"/>
  <c r="H3840" i="109"/>
  <c r="J3840" i="109" s="1"/>
  <c r="E3840" i="109"/>
  <c r="G3840" i="109" s="1"/>
  <c r="H3839" i="109"/>
  <c r="J3839" i="109" s="1"/>
  <c r="E3839" i="109"/>
  <c r="G3839" i="109" s="1"/>
  <c r="J3838" i="109"/>
  <c r="H3838" i="109"/>
  <c r="E3838" i="109"/>
  <c r="H3837" i="109"/>
  <c r="J3837" i="109" s="1"/>
  <c r="E3837" i="109"/>
  <c r="G3837" i="109" s="1"/>
  <c r="H3836" i="109"/>
  <c r="J3836" i="109" s="1"/>
  <c r="E3836" i="109"/>
  <c r="G3836" i="109" s="1"/>
  <c r="C3818" i="109"/>
  <c r="H3817" i="109"/>
  <c r="J3817" i="109" s="1"/>
  <c r="E3817" i="109"/>
  <c r="G3817" i="109" s="1"/>
  <c r="H3816" i="109"/>
  <c r="J3816" i="109" s="1"/>
  <c r="E3816" i="109"/>
  <c r="G3816" i="109" s="1"/>
  <c r="H3815" i="109"/>
  <c r="J3815" i="109" s="1"/>
  <c r="E3815" i="109"/>
  <c r="G3815" i="109" s="1"/>
  <c r="H3814" i="109"/>
  <c r="J3814" i="109" s="1"/>
  <c r="E3814" i="109"/>
  <c r="G3814" i="109" s="1"/>
  <c r="H3813" i="109"/>
  <c r="J3813" i="109" s="1"/>
  <c r="E3813" i="109"/>
  <c r="G3813" i="109" s="1"/>
  <c r="H3812" i="109"/>
  <c r="J3812" i="109" s="1"/>
  <c r="E3812" i="109"/>
  <c r="G3812" i="109" s="1"/>
  <c r="H3811" i="109"/>
  <c r="J3811" i="109" s="1"/>
  <c r="E3811" i="109"/>
  <c r="G3811" i="109" s="1"/>
  <c r="H3810" i="109"/>
  <c r="J3810" i="109" s="1"/>
  <c r="E3810" i="109"/>
  <c r="G3810" i="109" s="1"/>
  <c r="H3809" i="109"/>
  <c r="J3809" i="109" s="1"/>
  <c r="E3809" i="109"/>
  <c r="G3809" i="109" s="1"/>
  <c r="H3808" i="109"/>
  <c r="J3808" i="109" s="1"/>
  <c r="E3808" i="109"/>
  <c r="G3808" i="109" s="1"/>
  <c r="H3807" i="109"/>
  <c r="J3807" i="109" s="1"/>
  <c r="E3807" i="109"/>
  <c r="G3807" i="109" s="1"/>
  <c r="H3806" i="109"/>
  <c r="J3806" i="109" s="1"/>
  <c r="E3806" i="109"/>
  <c r="G3806" i="109" s="1"/>
  <c r="H3805" i="109"/>
  <c r="J3805" i="109" s="1"/>
  <c r="E3805" i="109"/>
  <c r="G3805" i="109" s="1"/>
  <c r="H3804" i="109"/>
  <c r="J3804" i="109" s="1"/>
  <c r="E3804" i="109"/>
  <c r="G3804" i="109" s="1"/>
  <c r="H3803" i="109"/>
  <c r="J3803" i="109" s="1"/>
  <c r="E3803" i="109"/>
  <c r="G3803" i="109" s="1"/>
  <c r="H3802" i="109"/>
  <c r="J3802" i="109" s="1"/>
  <c r="E3802" i="109"/>
  <c r="G3802" i="109" s="1"/>
  <c r="H3801" i="109"/>
  <c r="J3801" i="109" s="1"/>
  <c r="E3801" i="109"/>
  <c r="G3801" i="109" s="1"/>
  <c r="H3800" i="109"/>
  <c r="J3800" i="109" s="1"/>
  <c r="E3800" i="109"/>
  <c r="G3800" i="109" s="1"/>
  <c r="C3783" i="109"/>
  <c r="J3782" i="109"/>
  <c r="H3782" i="109"/>
  <c r="E3782" i="109"/>
  <c r="G3782" i="109" s="1"/>
  <c r="H3781" i="109"/>
  <c r="J3781" i="109" s="1"/>
  <c r="E3781" i="109"/>
  <c r="G3781" i="109" s="1"/>
  <c r="H3780" i="109"/>
  <c r="J3780" i="109" s="1"/>
  <c r="E3780" i="109"/>
  <c r="G3780" i="109" s="1"/>
  <c r="H3779" i="109"/>
  <c r="J3779" i="109" s="1"/>
  <c r="E3779" i="109"/>
  <c r="G3779" i="109" s="1"/>
  <c r="H3778" i="109"/>
  <c r="J3778" i="109" s="1"/>
  <c r="E3778" i="109"/>
  <c r="G3778" i="109" s="1"/>
  <c r="H3777" i="109"/>
  <c r="J3777" i="109" s="1"/>
  <c r="E3777" i="109"/>
  <c r="G3777" i="109" s="1"/>
  <c r="H3776" i="109"/>
  <c r="J3776" i="109" s="1"/>
  <c r="E3776" i="109"/>
  <c r="G3776" i="109" s="1"/>
  <c r="H3775" i="109"/>
  <c r="J3775" i="109" s="1"/>
  <c r="E3775" i="109"/>
  <c r="G3775" i="109" s="1"/>
  <c r="H3774" i="109"/>
  <c r="J3774" i="109" s="1"/>
  <c r="E3774" i="109"/>
  <c r="G3774" i="109" s="1"/>
  <c r="H3773" i="109"/>
  <c r="J3773" i="109" s="1"/>
  <c r="E3773" i="109"/>
  <c r="G3773" i="109" s="1"/>
  <c r="H3772" i="109"/>
  <c r="J3772" i="109" s="1"/>
  <c r="E3772" i="109"/>
  <c r="G3772" i="109" s="1"/>
  <c r="H3771" i="109"/>
  <c r="J3771" i="109" s="1"/>
  <c r="E3771" i="109"/>
  <c r="G3771" i="109" s="1"/>
  <c r="H3770" i="109"/>
  <c r="J3770" i="109" s="1"/>
  <c r="E3770" i="109"/>
  <c r="G3770" i="109" s="1"/>
  <c r="H3769" i="109"/>
  <c r="J3769" i="109" s="1"/>
  <c r="E3769" i="109"/>
  <c r="G3769" i="109" s="1"/>
  <c r="H3768" i="109"/>
  <c r="J3768" i="109" s="1"/>
  <c r="E3768" i="109"/>
  <c r="G3768" i="109" s="1"/>
  <c r="H3767" i="109"/>
  <c r="J3767" i="109" s="1"/>
  <c r="E3767" i="109"/>
  <c r="G3767" i="109" s="1"/>
  <c r="H3766" i="109"/>
  <c r="J3766" i="109" s="1"/>
  <c r="E3766" i="109"/>
  <c r="G3766" i="109" s="1"/>
  <c r="H3765" i="109"/>
  <c r="J3765" i="109" s="1"/>
  <c r="E3765" i="109"/>
  <c r="C3748" i="109"/>
  <c r="H3747" i="109"/>
  <c r="J3747" i="109" s="1"/>
  <c r="E3747" i="109"/>
  <c r="G3747" i="109" s="1"/>
  <c r="H3746" i="109"/>
  <c r="J3746" i="109" s="1"/>
  <c r="E3746" i="109"/>
  <c r="G3746" i="109" s="1"/>
  <c r="H3745" i="109"/>
  <c r="J3745" i="109" s="1"/>
  <c r="E3745" i="109"/>
  <c r="G3745" i="109" s="1"/>
  <c r="H3744" i="109"/>
  <c r="J3744" i="109" s="1"/>
  <c r="E3744" i="109"/>
  <c r="G3744" i="109" s="1"/>
  <c r="H3743" i="109"/>
  <c r="J3743" i="109" s="1"/>
  <c r="G3743" i="109"/>
  <c r="E3743" i="109"/>
  <c r="H3742" i="109"/>
  <c r="J3742" i="109" s="1"/>
  <c r="E3742" i="109"/>
  <c r="G3742" i="109" s="1"/>
  <c r="H3741" i="109"/>
  <c r="J3741" i="109" s="1"/>
  <c r="E3741" i="109"/>
  <c r="G3741" i="109" s="1"/>
  <c r="J3740" i="109"/>
  <c r="H3740" i="109"/>
  <c r="E3740" i="109"/>
  <c r="G3740" i="109" s="1"/>
  <c r="H3739" i="109"/>
  <c r="J3739" i="109" s="1"/>
  <c r="E3739" i="109"/>
  <c r="G3739" i="109" s="1"/>
  <c r="H3738" i="109"/>
  <c r="J3738" i="109" s="1"/>
  <c r="E3738" i="109"/>
  <c r="G3738" i="109" s="1"/>
  <c r="H3737" i="109"/>
  <c r="J3737" i="109" s="1"/>
  <c r="E3737" i="109"/>
  <c r="G3737" i="109" s="1"/>
  <c r="H3736" i="109"/>
  <c r="J3736" i="109" s="1"/>
  <c r="E3736" i="109"/>
  <c r="G3736" i="109" s="1"/>
  <c r="H3735" i="109"/>
  <c r="J3735" i="109" s="1"/>
  <c r="E3735" i="109"/>
  <c r="G3735" i="109" s="1"/>
  <c r="H3734" i="109"/>
  <c r="J3734" i="109" s="1"/>
  <c r="E3734" i="109"/>
  <c r="G3734" i="109" s="1"/>
  <c r="H3733" i="109"/>
  <c r="J3733" i="109" s="1"/>
  <c r="E3733" i="109"/>
  <c r="G3733" i="109" s="1"/>
  <c r="J3732" i="109"/>
  <c r="H3732" i="109"/>
  <c r="E3732" i="109"/>
  <c r="G3732" i="109" s="1"/>
  <c r="H3731" i="109"/>
  <c r="J3731" i="109" s="1"/>
  <c r="E3731" i="109"/>
  <c r="G3731" i="109" s="1"/>
  <c r="H3730" i="109"/>
  <c r="J3730" i="109" s="1"/>
  <c r="E3730" i="109"/>
  <c r="C3713" i="109"/>
  <c r="H3712" i="109"/>
  <c r="J3712" i="109" s="1"/>
  <c r="E3712" i="109"/>
  <c r="G3712" i="109" s="1"/>
  <c r="H3711" i="109"/>
  <c r="J3711" i="109" s="1"/>
  <c r="E3711" i="109"/>
  <c r="G3711" i="109" s="1"/>
  <c r="H3710" i="109"/>
  <c r="J3710" i="109" s="1"/>
  <c r="E3710" i="109"/>
  <c r="G3710" i="109" s="1"/>
  <c r="H3709" i="109"/>
  <c r="J3709" i="109" s="1"/>
  <c r="E3709" i="109"/>
  <c r="G3709" i="109" s="1"/>
  <c r="H3708" i="109"/>
  <c r="J3708" i="109" s="1"/>
  <c r="E3708" i="109"/>
  <c r="G3708" i="109" s="1"/>
  <c r="H3707" i="109"/>
  <c r="J3707" i="109" s="1"/>
  <c r="E3707" i="109"/>
  <c r="G3707" i="109" s="1"/>
  <c r="H3706" i="109"/>
  <c r="J3706" i="109" s="1"/>
  <c r="E3706" i="109"/>
  <c r="G3706" i="109" s="1"/>
  <c r="H3705" i="109"/>
  <c r="J3705" i="109" s="1"/>
  <c r="E3705" i="109"/>
  <c r="G3705" i="109" s="1"/>
  <c r="H3704" i="109"/>
  <c r="J3704" i="109" s="1"/>
  <c r="E3704" i="109"/>
  <c r="G3704" i="109" s="1"/>
  <c r="H3703" i="109"/>
  <c r="J3703" i="109" s="1"/>
  <c r="E3703" i="109"/>
  <c r="G3703" i="109" s="1"/>
  <c r="H3702" i="109"/>
  <c r="J3702" i="109" s="1"/>
  <c r="E3702" i="109"/>
  <c r="G3702" i="109" s="1"/>
  <c r="H3701" i="109"/>
  <c r="J3701" i="109" s="1"/>
  <c r="E3701" i="109"/>
  <c r="G3701" i="109" s="1"/>
  <c r="H3700" i="109"/>
  <c r="J3700" i="109" s="1"/>
  <c r="E3700" i="109"/>
  <c r="G3700" i="109" s="1"/>
  <c r="H3699" i="109"/>
  <c r="J3699" i="109" s="1"/>
  <c r="E3699" i="109"/>
  <c r="G3699" i="109" s="1"/>
  <c r="H3698" i="109"/>
  <c r="J3698" i="109" s="1"/>
  <c r="E3698" i="109"/>
  <c r="G3698" i="109" s="1"/>
  <c r="H3697" i="109"/>
  <c r="J3697" i="109" s="1"/>
  <c r="E3697" i="109"/>
  <c r="G3697" i="109" s="1"/>
  <c r="H3696" i="109"/>
  <c r="J3696" i="109" s="1"/>
  <c r="E3696" i="109"/>
  <c r="G3696" i="109" s="1"/>
  <c r="H3695" i="109"/>
  <c r="J3695" i="109" s="1"/>
  <c r="E3695" i="109"/>
  <c r="G3695" i="109" s="1"/>
  <c r="C3678" i="109"/>
  <c r="H3677" i="109"/>
  <c r="J3677" i="109" s="1"/>
  <c r="E3677" i="109"/>
  <c r="G3677" i="109" s="1"/>
  <c r="H3676" i="109"/>
  <c r="J3676" i="109" s="1"/>
  <c r="E3676" i="109"/>
  <c r="G3676" i="109" s="1"/>
  <c r="H3675" i="109"/>
  <c r="J3675" i="109" s="1"/>
  <c r="E3675" i="109"/>
  <c r="G3675" i="109" s="1"/>
  <c r="J3674" i="109"/>
  <c r="H3674" i="109"/>
  <c r="E3674" i="109"/>
  <c r="G3674" i="109" s="1"/>
  <c r="H3673" i="109"/>
  <c r="J3673" i="109" s="1"/>
  <c r="E3673" i="109"/>
  <c r="G3673" i="109" s="1"/>
  <c r="H3672" i="109"/>
  <c r="J3672" i="109" s="1"/>
  <c r="E3672" i="109"/>
  <c r="G3672" i="109" s="1"/>
  <c r="H3671" i="109"/>
  <c r="J3671" i="109" s="1"/>
  <c r="E3671" i="109"/>
  <c r="G3671" i="109" s="1"/>
  <c r="H3670" i="109"/>
  <c r="J3670" i="109" s="1"/>
  <c r="E3670" i="109"/>
  <c r="G3670" i="109" s="1"/>
  <c r="H3669" i="109"/>
  <c r="J3669" i="109" s="1"/>
  <c r="E3669" i="109"/>
  <c r="G3669" i="109" s="1"/>
  <c r="H3668" i="109"/>
  <c r="J3668" i="109" s="1"/>
  <c r="E3668" i="109"/>
  <c r="G3668" i="109" s="1"/>
  <c r="H3667" i="109"/>
  <c r="J3667" i="109" s="1"/>
  <c r="E3667" i="109"/>
  <c r="G3667" i="109" s="1"/>
  <c r="H3666" i="109"/>
  <c r="J3666" i="109" s="1"/>
  <c r="E3666" i="109"/>
  <c r="G3666" i="109" s="1"/>
  <c r="H3665" i="109"/>
  <c r="J3665" i="109" s="1"/>
  <c r="E3665" i="109"/>
  <c r="G3665" i="109" s="1"/>
  <c r="H3664" i="109"/>
  <c r="J3664" i="109" s="1"/>
  <c r="E3664" i="109"/>
  <c r="G3664" i="109" s="1"/>
  <c r="H3663" i="109"/>
  <c r="J3663" i="109" s="1"/>
  <c r="E3663" i="109"/>
  <c r="G3663" i="109" s="1"/>
  <c r="H3662" i="109"/>
  <c r="J3662" i="109" s="1"/>
  <c r="E3662" i="109"/>
  <c r="G3662" i="109" s="1"/>
  <c r="H3661" i="109"/>
  <c r="J3661" i="109" s="1"/>
  <c r="E3661" i="109"/>
  <c r="G3661" i="109" s="1"/>
  <c r="H3660" i="109"/>
  <c r="J3660" i="109" s="1"/>
  <c r="E3660" i="109"/>
  <c r="G3660" i="109" s="1"/>
  <c r="C3643" i="109"/>
  <c r="H3642" i="109"/>
  <c r="J3642" i="109" s="1"/>
  <c r="E3642" i="109"/>
  <c r="G3642" i="109" s="1"/>
  <c r="H3641" i="109"/>
  <c r="J3641" i="109" s="1"/>
  <c r="E3641" i="109"/>
  <c r="G3641" i="109" s="1"/>
  <c r="H3640" i="109"/>
  <c r="J3640" i="109" s="1"/>
  <c r="E3640" i="109"/>
  <c r="G3640" i="109" s="1"/>
  <c r="H3639" i="109"/>
  <c r="J3639" i="109" s="1"/>
  <c r="E3639" i="109"/>
  <c r="G3639" i="109" s="1"/>
  <c r="H3638" i="109"/>
  <c r="J3638" i="109" s="1"/>
  <c r="E3638" i="109"/>
  <c r="G3638" i="109" s="1"/>
  <c r="H3637" i="109"/>
  <c r="J3637" i="109" s="1"/>
  <c r="E3637" i="109"/>
  <c r="G3637" i="109" s="1"/>
  <c r="H3636" i="109"/>
  <c r="J3636" i="109" s="1"/>
  <c r="E3636" i="109"/>
  <c r="G3636" i="109" s="1"/>
  <c r="H3635" i="109"/>
  <c r="J3635" i="109" s="1"/>
  <c r="E3635" i="109"/>
  <c r="G3635" i="109" s="1"/>
  <c r="H3634" i="109"/>
  <c r="J3634" i="109" s="1"/>
  <c r="E3634" i="109"/>
  <c r="G3634" i="109" s="1"/>
  <c r="H3633" i="109"/>
  <c r="J3633" i="109" s="1"/>
  <c r="E3633" i="109"/>
  <c r="G3633" i="109" s="1"/>
  <c r="H3632" i="109"/>
  <c r="J3632" i="109" s="1"/>
  <c r="E3632" i="109"/>
  <c r="G3632" i="109" s="1"/>
  <c r="H3631" i="109"/>
  <c r="J3631" i="109" s="1"/>
  <c r="E3631" i="109"/>
  <c r="G3631" i="109" s="1"/>
  <c r="H3630" i="109"/>
  <c r="J3630" i="109" s="1"/>
  <c r="E3630" i="109"/>
  <c r="G3630" i="109" s="1"/>
  <c r="H3629" i="109"/>
  <c r="J3629" i="109" s="1"/>
  <c r="E3629" i="109"/>
  <c r="G3629" i="109" s="1"/>
  <c r="H3628" i="109"/>
  <c r="J3628" i="109" s="1"/>
  <c r="E3628" i="109"/>
  <c r="G3628" i="109" s="1"/>
  <c r="J3627" i="109"/>
  <c r="H3627" i="109"/>
  <c r="E3627" i="109"/>
  <c r="G3627" i="109" s="1"/>
  <c r="H3626" i="109"/>
  <c r="J3626" i="109" s="1"/>
  <c r="E3626" i="109"/>
  <c r="G3626" i="109" s="1"/>
  <c r="H3625" i="109"/>
  <c r="J3625" i="109" s="1"/>
  <c r="E3625" i="109"/>
  <c r="C3608" i="109"/>
  <c r="H3607" i="109"/>
  <c r="J3607" i="109" s="1"/>
  <c r="E3607" i="109"/>
  <c r="G3607" i="109" s="1"/>
  <c r="H3606" i="109"/>
  <c r="J3606" i="109" s="1"/>
  <c r="E3606" i="109"/>
  <c r="G3606" i="109" s="1"/>
  <c r="H3605" i="109"/>
  <c r="J3605" i="109" s="1"/>
  <c r="E3605" i="109"/>
  <c r="G3605" i="109" s="1"/>
  <c r="H3604" i="109"/>
  <c r="J3604" i="109" s="1"/>
  <c r="G3604" i="109"/>
  <c r="E3604" i="109"/>
  <c r="H3603" i="109"/>
  <c r="J3603" i="109" s="1"/>
  <c r="E3603" i="109"/>
  <c r="G3603" i="109" s="1"/>
  <c r="H3602" i="109"/>
  <c r="J3602" i="109" s="1"/>
  <c r="E3602" i="109"/>
  <c r="G3602" i="109" s="1"/>
  <c r="H3601" i="109"/>
  <c r="J3601" i="109" s="1"/>
  <c r="E3601" i="109"/>
  <c r="G3601" i="109" s="1"/>
  <c r="H3600" i="109"/>
  <c r="J3600" i="109" s="1"/>
  <c r="E3600" i="109"/>
  <c r="G3600" i="109" s="1"/>
  <c r="H3599" i="109"/>
  <c r="J3599" i="109" s="1"/>
  <c r="E3599" i="109"/>
  <c r="G3599" i="109" s="1"/>
  <c r="H3598" i="109"/>
  <c r="J3598" i="109" s="1"/>
  <c r="E3598" i="109"/>
  <c r="G3598" i="109" s="1"/>
  <c r="H3597" i="109"/>
  <c r="J3597" i="109" s="1"/>
  <c r="E3597" i="109"/>
  <c r="G3597" i="109" s="1"/>
  <c r="H3596" i="109"/>
  <c r="J3596" i="109" s="1"/>
  <c r="G3596" i="109"/>
  <c r="E3596" i="109"/>
  <c r="H3595" i="109"/>
  <c r="J3595" i="109" s="1"/>
  <c r="E3595" i="109"/>
  <c r="G3595" i="109" s="1"/>
  <c r="H3594" i="109"/>
  <c r="J3594" i="109" s="1"/>
  <c r="E3594" i="109"/>
  <c r="G3594" i="109" s="1"/>
  <c r="H3593" i="109"/>
  <c r="J3593" i="109" s="1"/>
  <c r="E3593" i="109"/>
  <c r="G3593" i="109" s="1"/>
  <c r="H3592" i="109"/>
  <c r="J3592" i="109" s="1"/>
  <c r="E3592" i="109"/>
  <c r="G3592" i="109" s="1"/>
  <c r="H3591" i="109"/>
  <c r="J3591" i="109" s="1"/>
  <c r="E3591" i="109"/>
  <c r="G3591" i="109" s="1"/>
  <c r="H3590" i="109"/>
  <c r="J3590" i="109" s="1"/>
  <c r="G3590" i="109"/>
  <c r="E3590" i="109"/>
  <c r="C3573" i="109"/>
  <c r="H3572" i="109"/>
  <c r="J3572" i="109" s="1"/>
  <c r="E3572" i="109"/>
  <c r="G3572" i="109" s="1"/>
  <c r="H3571" i="109"/>
  <c r="J3571" i="109" s="1"/>
  <c r="E3571" i="109"/>
  <c r="G3571" i="109" s="1"/>
  <c r="H3570" i="109"/>
  <c r="J3570" i="109" s="1"/>
  <c r="E3570" i="109"/>
  <c r="G3570" i="109" s="1"/>
  <c r="H3569" i="109"/>
  <c r="J3569" i="109" s="1"/>
  <c r="E3569" i="109"/>
  <c r="G3569" i="109" s="1"/>
  <c r="J3568" i="109"/>
  <c r="H3568" i="109"/>
  <c r="E3568" i="109"/>
  <c r="G3568" i="109" s="1"/>
  <c r="H3567" i="109"/>
  <c r="J3567" i="109" s="1"/>
  <c r="E3567" i="109"/>
  <c r="G3567" i="109" s="1"/>
  <c r="H3566" i="109"/>
  <c r="J3566" i="109" s="1"/>
  <c r="E3566" i="109"/>
  <c r="G3566" i="109" s="1"/>
  <c r="H3565" i="109"/>
  <c r="J3565" i="109" s="1"/>
  <c r="E3565" i="109"/>
  <c r="G3565" i="109" s="1"/>
  <c r="H3564" i="109"/>
  <c r="J3564" i="109" s="1"/>
  <c r="E3564" i="109"/>
  <c r="G3564" i="109" s="1"/>
  <c r="H3563" i="109"/>
  <c r="J3563" i="109" s="1"/>
  <c r="E3563" i="109"/>
  <c r="G3563" i="109" s="1"/>
  <c r="H3562" i="109"/>
  <c r="J3562" i="109" s="1"/>
  <c r="E3562" i="109"/>
  <c r="G3562" i="109" s="1"/>
  <c r="H3561" i="109"/>
  <c r="J3561" i="109" s="1"/>
  <c r="E3561" i="109"/>
  <c r="G3561" i="109" s="1"/>
  <c r="H3560" i="109"/>
  <c r="J3560" i="109" s="1"/>
  <c r="E3560" i="109"/>
  <c r="G3560" i="109" s="1"/>
  <c r="H3559" i="109"/>
  <c r="J3559" i="109" s="1"/>
  <c r="E3559" i="109"/>
  <c r="G3559" i="109" s="1"/>
  <c r="H3558" i="109"/>
  <c r="J3558" i="109" s="1"/>
  <c r="E3558" i="109"/>
  <c r="G3558" i="109" s="1"/>
  <c r="H3557" i="109"/>
  <c r="J3557" i="109" s="1"/>
  <c r="E3557" i="109"/>
  <c r="G3557" i="109" s="1"/>
  <c r="H3556" i="109"/>
  <c r="J3556" i="109" s="1"/>
  <c r="E3556" i="109"/>
  <c r="G3556" i="109" s="1"/>
  <c r="H3555" i="109"/>
  <c r="J3555" i="109" s="1"/>
  <c r="E3555" i="109"/>
  <c r="C3538" i="109"/>
  <c r="H3537" i="109"/>
  <c r="J3537" i="109" s="1"/>
  <c r="E3537" i="109"/>
  <c r="G3537" i="109" s="1"/>
  <c r="H3536" i="109"/>
  <c r="J3536" i="109" s="1"/>
  <c r="E3536" i="109"/>
  <c r="G3536" i="109" s="1"/>
  <c r="H3535" i="109"/>
  <c r="J3535" i="109" s="1"/>
  <c r="E3535" i="109"/>
  <c r="G3535" i="109" s="1"/>
  <c r="H3534" i="109"/>
  <c r="J3534" i="109" s="1"/>
  <c r="E3534" i="109"/>
  <c r="G3534" i="109" s="1"/>
  <c r="H3533" i="109"/>
  <c r="J3533" i="109" s="1"/>
  <c r="E3533" i="109"/>
  <c r="G3533" i="109" s="1"/>
  <c r="H3532" i="109"/>
  <c r="J3532" i="109" s="1"/>
  <c r="E3532" i="109"/>
  <c r="G3532" i="109" s="1"/>
  <c r="H3531" i="109"/>
  <c r="J3531" i="109" s="1"/>
  <c r="E3531" i="109"/>
  <c r="G3531" i="109" s="1"/>
  <c r="H3530" i="109"/>
  <c r="J3530" i="109" s="1"/>
  <c r="E3530" i="109"/>
  <c r="G3530" i="109" s="1"/>
  <c r="H3529" i="109"/>
  <c r="J3529" i="109" s="1"/>
  <c r="E3529" i="109"/>
  <c r="G3529" i="109" s="1"/>
  <c r="H3528" i="109"/>
  <c r="J3528" i="109" s="1"/>
  <c r="E3528" i="109"/>
  <c r="G3528" i="109" s="1"/>
  <c r="H3527" i="109"/>
  <c r="J3527" i="109" s="1"/>
  <c r="E3527" i="109"/>
  <c r="G3527" i="109" s="1"/>
  <c r="H3526" i="109"/>
  <c r="J3526" i="109" s="1"/>
  <c r="E3526" i="109"/>
  <c r="G3526" i="109" s="1"/>
  <c r="H3525" i="109"/>
  <c r="J3525" i="109" s="1"/>
  <c r="E3525" i="109"/>
  <c r="G3525" i="109" s="1"/>
  <c r="H3524" i="109"/>
  <c r="J3524" i="109" s="1"/>
  <c r="E3524" i="109"/>
  <c r="G3524" i="109" s="1"/>
  <c r="H3523" i="109"/>
  <c r="J3523" i="109" s="1"/>
  <c r="E3523" i="109"/>
  <c r="G3523" i="109" s="1"/>
  <c r="H3522" i="109"/>
  <c r="J3522" i="109" s="1"/>
  <c r="E3522" i="109"/>
  <c r="G3522" i="109" s="1"/>
  <c r="H3521" i="109"/>
  <c r="J3521" i="109" s="1"/>
  <c r="E3521" i="109"/>
  <c r="G3521" i="109" s="1"/>
  <c r="H3520" i="109"/>
  <c r="J3520" i="109" s="1"/>
  <c r="E3520" i="109"/>
  <c r="C3503" i="109"/>
  <c r="H3502" i="109"/>
  <c r="J3502" i="109" s="1"/>
  <c r="E3502" i="109"/>
  <c r="G3502" i="109" s="1"/>
  <c r="H3501" i="109"/>
  <c r="J3501" i="109" s="1"/>
  <c r="E3501" i="109"/>
  <c r="G3501" i="109" s="1"/>
  <c r="H3500" i="109"/>
  <c r="J3500" i="109" s="1"/>
  <c r="E3500" i="109"/>
  <c r="G3500" i="109" s="1"/>
  <c r="H3499" i="109"/>
  <c r="J3499" i="109" s="1"/>
  <c r="E3499" i="109"/>
  <c r="G3499" i="109" s="1"/>
  <c r="H3498" i="109"/>
  <c r="J3498" i="109" s="1"/>
  <c r="E3498" i="109"/>
  <c r="G3498" i="109" s="1"/>
  <c r="J3497" i="109"/>
  <c r="H3497" i="109"/>
  <c r="E3497" i="109"/>
  <c r="G3497" i="109" s="1"/>
  <c r="H3496" i="109"/>
  <c r="J3496" i="109" s="1"/>
  <c r="E3496" i="109"/>
  <c r="G3496" i="109" s="1"/>
  <c r="H3495" i="109"/>
  <c r="J3495" i="109" s="1"/>
  <c r="E3495" i="109"/>
  <c r="G3495" i="109" s="1"/>
  <c r="H3494" i="109"/>
  <c r="J3494" i="109" s="1"/>
  <c r="E3494" i="109"/>
  <c r="G3494" i="109" s="1"/>
  <c r="H3493" i="109"/>
  <c r="J3493" i="109" s="1"/>
  <c r="E3493" i="109"/>
  <c r="G3493" i="109" s="1"/>
  <c r="H3492" i="109"/>
  <c r="J3492" i="109" s="1"/>
  <c r="E3492" i="109"/>
  <c r="G3492" i="109" s="1"/>
  <c r="H3491" i="109"/>
  <c r="J3491" i="109" s="1"/>
  <c r="E3491" i="109"/>
  <c r="G3491" i="109" s="1"/>
  <c r="H3490" i="109"/>
  <c r="J3490" i="109" s="1"/>
  <c r="E3490" i="109"/>
  <c r="G3490" i="109" s="1"/>
  <c r="H3489" i="109"/>
  <c r="J3489" i="109" s="1"/>
  <c r="E3489" i="109"/>
  <c r="G3489" i="109" s="1"/>
  <c r="H3488" i="109"/>
  <c r="J3488" i="109" s="1"/>
  <c r="E3488" i="109"/>
  <c r="G3488" i="109" s="1"/>
  <c r="H3487" i="109"/>
  <c r="J3487" i="109" s="1"/>
  <c r="E3487" i="109"/>
  <c r="G3487" i="109" s="1"/>
  <c r="H3486" i="109"/>
  <c r="J3486" i="109" s="1"/>
  <c r="E3486" i="109"/>
  <c r="G3486" i="109" s="1"/>
  <c r="H3485" i="109"/>
  <c r="J3485" i="109" s="1"/>
  <c r="E3485" i="109"/>
  <c r="G3485" i="109" s="1"/>
  <c r="C3468" i="109"/>
  <c r="H3467" i="109"/>
  <c r="J3467" i="109" s="1"/>
  <c r="E3467" i="109"/>
  <c r="G3467" i="109" s="1"/>
  <c r="H3466" i="109"/>
  <c r="J3466" i="109" s="1"/>
  <c r="E3466" i="109"/>
  <c r="G3466" i="109" s="1"/>
  <c r="H3465" i="109"/>
  <c r="J3465" i="109" s="1"/>
  <c r="E3465" i="109"/>
  <c r="G3465" i="109" s="1"/>
  <c r="H3464" i="109"/>
  <c r="J3464" i="109" s="1"/>
  <c r="E3464" i="109"/>
  <c r="G3464" i="109" s="1"/>
  <c r="H3463" i="109"/>
  <c r="J3463" i="109" s="1"/>
  <c r="E3463" i="109"/>
  <c r="G3463" i="109" s="1"/>
  <c r="H3462" i="109"/>
  <c r="J3462" i="109" s="1"/>
  <c r="E3462" i="109"/>
  <c r="G3462" i="109" s="1"/>
  <c r="H3461" i="109"/>
  <c r="J3461" i="109" s="1"/>
  <c r="E3461" i="109"/>
  <c r="G3461" i="109" s="1"/>
  <c r="H3460" i="109"/>
  <c r="J3460" i="109" s="1"/>
  <c r="E3460" i="109"/>
  <c r="G3460" i="109" s="1"/>
  <c r="H3459" i="109"/>
  <c r="J3459" i="109" s="1"/>
  <c r="E3459" i="109"/>
  <c r="G3459" i="109" s="1"/>
  <c r="H3458" i="109"/>
  <c r="J3458" i="109" s="1"/>
  <c r="E3458" i="109"/>
  <c r="G3458" i="109" s="1"/>
  <c r="H3457" i="109"/>
  <c r="J3457" i="109" s="1"/>
  <c r="E3457" i="109"/>
  <c r="G3457" i="109" s="1"/>
  <c r="H3456" i="109"/>
  <c r="J3456" i="109" s="1"/>
  <c r="E3456" i="109"/>
  <c r="G3456" i="109" s="1"/>
  <c r="H3455" i="109"/>
  <c r="J3455" i="109" s="1"/>
  <c r="E3455" i="109"/>
  <c r="G3455" i="109" s="1"/>
  <c r="H3454" i="109"/>
  <c r="J3454" i="109" s="1"/>
  <c r="E3454" i="109"/>
  <c r="G3454" i="109" s="1"/>
  <c r="H3453" i="109"/>
  <c r="J3453" i="109" s="1"/>
  <c r="E3453" i="109"/>
  <c r="G3453" i="109" s="1"/>
  <c r="H3452" i="109"/>
  <c r="J3452" i="109" s="1"/>
  <c r="E3452" i="109"/>
  <c r="G3452" i="109" s="1"/>
  <c r="H3451" i="109"/>
  <c r="J3451" i="109" s="1"/>
  <c r="E3451" i="109"/>
  <c r="G3451" i="109" s="1"/>
  <c r="H3450" i="109"/>
  <c r="J3450" i="109" s="1"/>
  <c r="G3450" i="109"/>
  <c r="E3450" i="109"/>
  <c r="C3433" i="109"/>
  <c r="H3432" i="109"/>
  <c r="J3432" i="109" s="1"/>
  <c r="E3432" i="109"/>
  <c r="G3432" i="109" s="1"/>
  <c r="H3431" i="109"/>
  <c r="J3431" i="109" s="1"/>
  <c r="E3431" i="109"/>
  <c r="G3431" i="109" s="1"/>
  <c r="H3430" i="109"/>
  <c r="J3430" i="109" s="1"/>
  <c r="E3430" i="109"/>
  <c r="G3430" i="109" s="1"/>
  <c r="H3429" i="109"/>
  <c r="J3429" i="109" s="1"/>
  <c r="E3429" i="109"/>
  <c r="G3429" i="109" s="1"/>
  <c r="H3428" i="109"/>
  <c r="J3428" i="109" s="1"/>
  <c r="E3428" i="109"/>
  <c r="G3428" i="109" s="1"/>
  <c r="H3427" i="109"/>
  <c r="J3427" i="109" s="1"/>
  <c r="E3427" i="109"/>
  <c r="G3427" i="109" s="1"/>
  <c r="H3426" i="109"/>
  <c r="J3426" i="109" s="1"/>
  <c r="E3426" i="109"/>
  <c r="G3426" i="109" s="1"/>
  <c r="H3425" i="109"/>
  <c r="J3425" i="109" s="1"/>
  <c r="E3425" i="109"/>
  <c r="G3425" i="109" s="1"/>
  <c r="H3424" i="109"/>
  <c r="J3424" i="109" s="1"/>
  <c r="E3424" i="109"/>
  <c r="G3424" i="109" s="1"/>
  <c r="H3423" i="109"/>
  <c r="J3423" i="109" s="1"/>
  <c r="E3423" i="109"/>
  <c r="G3423" i="109" s="1"/>
  <c r="H3422" i="109"/>
  <c r="J3422" i="109" s="1"/>
  <c r="E3422" i="109"/>
  <c r="G3422" i="109" s="1"/>
  <c r="H3421" i="109"/>
  <c r="J3421" i="109" s="1"/>
  <c r="E3421" i="109"/>
  <c r="G3421" i="109" s="1"/>
  <c r="J3420" i="109"/>
  <c r="H3420" i="109"/>
  <c r="G3420" i="109"/>
  <c r="E3420" i="109"/>
  <c r="H3419" i="109"/>
  <c r="J3419" i="109" s="1"/>
  <c r="E3419" i="109"/>
  <c r="G3419" i="109" s="1"/>
  <c r="H3418" i="109"/>
  <c r="J3418" i="109" s="1"/>
  <c r="G3418" i="109"/>
  <c r="E3418" i="109"/>
  <c r="H3417" i="109"/>
  <c r="J3417" i="109" s="1"/>
  <c r="E3417" i="109"/>
  <c r="G3417" i="109" s="1"/>
  <c r="J3416" i="109"/>
  <c r="H3416" i="109"/>
  <c r="E3416" i="109"/>
  <c r="G3416" i="109" s="1"/>
  <c r="H3415" i="109"/>
  <c r="J3415" i="109" s="1"/>
  <c r="E3415" i="109"/>
  <c r="C3398" i="109"/>
  <c r="H3397" i="109"/>
  <c r="J3397" i="109" s="1"/>
  <c r="G3397" i="109"/>
  <c r="E3397" i="109"/>
  <c r="H3396" i="109"/>
  <c r="J3396" i="109" s="1"/>
  <c r="E3396" i="109"/>
  <c r="G3396" i="109" s="1"/>
  <c r="H3395" i="109"/>
  <c r="J3395" i="109" s="1"/>
  <c r="E3395" i="109"/>
  <c r="G3395" i="109" s="1"/>
  <c r="H3394" i="109"/>
  <c r="J3394" i="109" s="1"/>
  <c r="E3394" i="109"/>
  <c r="G3394" i="109" s="1"/>
  <c r="H3393" i="109"/>
  <c r="J3393" i="109" s="1"/>
  <c r="G3393" i="109"/>
  <c r="E3393" i="109"/>
  <c r="H3392" i="109"/>
  <c r="J3392" i="109" s="1"/>
  <c r="E3392" i="109"/>
  <c r="G3392" i="109" s="1"/>
  <c r="H3391" i="109"/>
  <c r="J3391" i="109" s="1"/>
  <c r="G3391" i="109"/>
  <c r="E3391" i="109"/>
  <c r="H3390" i="109"/>
  <c r="J3390" i="109" s="1"/>
  <c r="E3390" i="109"/>
  <c r="G3390" i="109" s="1"/>
  <c r="H3389" i="109"/>
  <c r="J3389" i="109" s="1"/>
  <c r="G3389" i="109"/>
  <c r="E3389" i="109"/>
  <c r="H3388" i="109"/>
  <c r="J3388" i="109" s="1"/>
  <c r="E3388" i="109"/>
  <c r="G3388" i="109" s="1"/>
  <c r="H3387" i="109"/>
  <c r="J3387" i="109" s="1"/>
  <c r="G3387" i="109"/>
  <c r="E3387" i="109"/>
  <c r="H3386" i="109"/>
  <c r="J3386" i="109" s="1"/>
  <c r="E3386" i="109"/>
  <c r="G3386" i="109" s="1"/>
  <c r="H3385" i="109"/>
  <c r="J3385" i="109" s="1"/>
  <c r="E3385" i="109"/>
  <c r="G3385" i="109" s="1"/>
  <c r="H3384" i="109"/>
  <c r="J3384" i="109" s="1"/>
  <c r="E3384" i="109"/>
  <c r="G3384" i="109" s="1"/>
  <c r="H3383" i="109"/>
  <c r="J3383" i="109" s="1"/>
  <c r="G3383" i="109"/>
  <c r="E3383" i="109"/>
  <c r="J3382" i="109"/>
  <c r="H3382" i="109"/>
  <c r="E3382" i="109"/>
  <c r="G3382" i="109" s="1"/>
  <c r="H3381" i="109"/>
  <c r="J3381" i="109" s="1"/>
  <c r="G3381" i="109"/>
  <c r="E3381" i="109"/>
  <c r="H3380" i="109"/>
  <c r="J3380" i="109" s="1"/>
  <c r="E3380" i="109"/>
  <c r="E3398" i="109" s="1"/>
  <c r="C3362" i="109"/>
  <c r="H3361" i="109"/>
  <c r="J3361" i="109" s="1"/>
  <c r="E3361" i="109"/>
  <c r="G3361" i="109" s="1"/>
  <c r="J3360" i="109"/>
  <c r="H3360" i="109"/>
  <c r="E3360" i="109"/>
  <c r="G3360" i="109" s="1"/>
  <c r="H3359" i="109"/>
  <c r="J3359" i="109" s="1"/>
  <c r="E3359" i="109"/>
  <c r="G3359" i="109" s="1"/>
  <c r="H3358" i="109"/>
  <c r="J3358" i="109" s="1"/>
  <c r="E3358" i="109"/>
  <c r="G3358" i="109" s="1"/>
  <c r="H3357" i="109"/>
  <c r="J3357" i="109" s="1"/>
  <c r="E3357" i="109"/>
  <c r="G3357" i="109" s="1"/>
  <c r="J3356" i="109"/>
  <c r="H3356" i="109"/>
  <c r="G3356" i="109"/>
  <c r="E3356" i="109"/>
  <c r="H3355" i="109"/>
  <c r="J3355" i="109" s="1"/>
  <c r="E3355" i="109"/>
  <c r="G3355" i="109" s="1"/>
  <c r="H3354" i="109"/>
  <c r="J3354" i="109" s="1"/>
  <c r="E3354" i="109"/>
  <c r="G3354" i="109" s="1"/>
  <c r="H3353" i="109"/>
  <c r="J3353" i="109" s="1"/>
  <c r="E3353" i="109"/>
  <c r="G3353" i="109" s="1"/>
  <c r="H3352" i="109"/>
  <c r="J3352" i="109" s="1"/>
  <c r="G3352" i="109"/>
  <c r="E3352" i="109"/>
  <c r="H3351" i="109"/>
  <c r="J3351" i="109" s="1"/>
  <c r="E3351" i="109"/>
  <c r="G3351" i="109" s="1"/>
  <c r="H3350" i="109"/>
  <c r="J3350" i="109" s="1"/>
  <c r="G3350" i="109"/>
  <c r="E3350" i="109"/>
  <c r="H3349" i="109"/>
  <c r="J3349" i="109" s="1"/>
  <c r="E3349" i="109"/>
  <c r="G3349" i="109" s="1"/>
  <c r="J3348" i="109"/>
  <c r="H3348" i="109"/>
  <c r="G3348" i="109"/>
  <c r="E3348" i="109"/>
  <c r="H3347" i="109"/>
  <c r="J3347" i="109" s="1"/>
  <c r="E3347" i="109"/>
  <c r="G3347" i="109" s="1"/>
  <c r="H3346" i="109"/>
  <c r="J3346" i="109" s="1"/>
  <c r="G3346" i="109"/>
  <c r="E3346" i="109"/>
  <c r="H3345" i="109"/>
  <c r="J3345" i="109" s="1"/>
  <c r="E3345" i="109"/>
  <c r="G3345" i="109" s="1"/>
  <c r="H3344" i="109"/>
  <c r="J3344" i="109" s="1"/>
  <c r="E3344" i="109"/>
  <c r="C3327" i="109"/>
  <c r="H3326" i="109"/>
  <c r="J3326" i="109" s="1"/>
  <c r="E3326" i="109"/>
  <c r="G3326" i="109" s="1"/>
  <c r="H3325" i="109"/>
  <c r="J3325" i="109" s="1"/>
  <c r="E3325" i="109"/>
  <c r="G3325" i="109" s="1"/>
  <c r="H3324" i="109"/>
  <c r="J3324" i="109" s="1"/>
  <c r="E3324" i="109"/>
  <c r="G3324" i="109" s="1"/>
  <c r="H3323" i="109"/>
  <c r="J3323" i="109" s="1"/>
  <c r="E3323" i="109"/>
  <c r="G3323" i="109" s="1"/>
  <c r="H3322" i="109"/>
  <c r="J3322" i="109" s="1"/>
  <c r="E3322" i="109"/>
  <c r="G3322" i="109" s="1"/>
  <c r="H3321" i="109"/>
  <c r="J3321" i="109" s="1"/>
  <c r="E3321" i="109"/>
  <c r="G3321" i="109" s="1"/>
  <c r="J3320" i="109"/>
  <c r="H3320" i="109"/>
  <c r="E3320" i="109"/>
  <c r="G3320" i="109" s="1"/>
  <c r="H3319" i="109"/>
  <c r="J3319" i="109" s="1"/>
  <c r="E3319" i="109"/>
  <c r="G3319" i="109" s="1"/>
  <c r="H3318" i="109"/>
  <c r="J3318" i="109" s="1"/>
  <c r="E3318" i="109"/>
  <c r="G3318" i="109" s="1"/>
  <c r="H3317" i="109"/>
  <c r="J3317" i="109" s="1"/>
  <c r="G3317" i="109"/>
  <c r="E3317" i="109"/>
  <c r="H3316" i="109"/>
  <c r="J3316" i="109" s="1"/>
  <c r="E3316" i="109"/>
  <c r="G3316" i="109" s="1"/>
  <c r="H3315" i="109"/>
  <c r="J3315" i="109" s="1"/>
  <c r="E3315" i="109"/>
  <c r="G3315" i="109" s="1"/>
  <c r="H3314" i="109"/>
  <c r="J3314" i="109" s="1"/>
  <c r="E3314" i="109"/>
  <c r="G3314" i="109" s="1"/>
  <c r="H3313" i="109"/>
  <c r="J3313" i="109" s="1"/>
  <c r="E3313" i="109"/>
  <c r="G3313" i="109" s="1"/>
  <c r="H3312" i="109"/>
  <c r="J3312" i="109" s="1"/>
  <c r="E3312" i="109"/>
  <c r="G3312" i="109" s="1"/>
  <c r="H3311" i="109"/>
  <c r="J3311" i="109" s="1"/>
  <c r="E3311" i="109"/>
  <c r="G3311" i="109" s="1"/>
  <c r="H3310" i="109"/>
  <c r="J3310" i="109" s="1"/>
  <c r="E3310" i="109"/>
  <c r="G3310" i="109" s="1"/>
  <c r="H3309" i="109"/>
  <c r="J3309" i="109" s="1"/>
  <c r="E3309" i="109"/>
  <c r="C3292" i="109"/>
  <c r="H3291" i="109"/>
  <c r="J3291" i="109" s="1"/>
  <c r="E3291" i="109"/>
  <c r="G3291" i="109" s="1"/>
  <c r="H3290" i="109"/>
  <c r="J3290" i="109" s="1"/>
  <c r="E3290" i="109"/>
  <c r="G3290" i="109" s="1"/>
  <c r="H3289" i="109"/>
  <c r="J3289" i="109" s="1"/>
  <c r="E3289" i="109"/>
  <c r="G3289" i="109" s="1"/>
  <c r="H3288" i="109"/>
  <c r="J3288" i="109" s="1"/>
  <c r="E3288" i="109"/>
  <c r="G3288" i="109" s="1"/>
  <c r="H3287" i="109"/>
  <c r="J3287" i="109" s="1"/>
  <c r="E3287" i="109"/>
  <c r="G3287" i="109" s="1"/>
  <c r="H3286" i="109"/>
  <c r="J3286" i="109" s="1"/>
  <c r="E3286" i="109"/>
  <c r="G3286" i="109" s="1"/>
  <c r="H3285" i="109"/>
  <c r="J3285" i="109" s="1"/>
  <c r="E3285" i="109"/>
  <c r="G3285" i="109" s="1"/>
  <c r="H3284" i="109"/>
  <c r="J3284" i="109" s="1"/>
  <c r="E3284" i="109"/>
  <c r="G3284" i="109" s="1"/>
  <c r="H3283" i="109"/>
  <c r="J3283" i="109" s="1"/>
  <c r="E3283" i="109"/>
  <c r="G3283" i="109" s="1"/>
  <c r="H3282" i="109"/>
  <c r="J3282" i="109" s="1"/>
  <c r="E3282" i="109"/>
  <c r="G3282" i="109" s="1"/>
  <c r="J3281" i="109"/>
  <c r="H3281" i="109"/>
  <c r="E3281" i="109"/>
  <c r="G3281" i="109" s="1"/>
  <c r="H3280" i="109"/>
  <c r="J3280" i="109" s="1"/>
  <c r="E3280" i="109"/>
  <c r="G3280" i="109" s="1"/>
  <c r="H3279" i="109"/>
  <c r="J3279" i="109" s="1"/>
  <c r="E3279" i="109"/>
  <c r="G3279" i="109" s="1"/>
  <c r="H3278" i="109"/>
  <c r="J3278" i="109" s="1"/>
  <c r="E3278" i="109"/>
  <c r="G3278" i="109" s="1"/>
  <c r="H3277" i="109"/>
  <c r="J3277" i="109" s="1"/>
  <c r="E3277" i="109"/>
  <c r="G3277" i="109" s="1"/>
  <c r="H3276" i="109"/>
  <c r="J3276" i="109" s="1"/>
  <c r="E3276" i="109"/>
  <c r="G3276" i="109" s="1"/>
  <c r="H3275" i="109"/>
  <c r="J3275" i="109" s="1"/>
  <c r="E3275" i="109"/>
  <c r="G3275" i="109" s="1"/>
  <c r="H3274" i="109"/>
  <c r="J3274" i="109" s="1"/>
  <c r="E3274" i="109"/>
  <c r="C3255" i="109"/>
  <c r="H3254" i="109"/>
  <c r="J3254" i="109" s="1"/>
  <c r="E3254" i="109"/>
  <c r="G3254" i="109" s="1"/>
  <c r="H3253" i="109"/>
  <c r="J3253" i="109" s="1"/>
  <c r="E3253" i="109"/>
  <c r="G3253" i="109" s="1"/>
  <c r="H3252" i="109"/>
  <c r="J3252" i="109" s="1"/>
  <c r="E3252" i="109"/>
  <c r="G3252" i="109" s="1"/>
  <c r="H3251" i="109"/>
  <c r="J3251" i="109" s="1"/>
  <c r="E3251" i="109"/>
  <c r="G3251" i="109" s="1"/>
  <c r="H3250" i="109"/>
  <c r="J3250" i="109" s="1"/>
  <c r="E3250" i="109"/>
  <c r="G3250" i="109" s="1"/>
  <c r="H3249" i="109"/>
  <c r="J3249" i="109" s="1"/>
  <c r="E3249" i="109"/>
  <c r="G3249" i="109" s="1"/>
  <c r="H3248" i="109"/>
  <c r="J3248" i="109" s="1"/>
  <c r="E3248" i="109"/>
  <c r="G3248" i="109" s="1"/>
  <c r="H3247" i="109"/>
  <c r="J3247" i="109" s="1"/>
  <c r="E3247" i="109"/>
  <c r="G3247" i="109" s="1"/>
  <c r="H3246" i="109"/>
  <c r="J3246" i="109" s="1"/>
  <c r="E3246" i="109"/>
  <c r="G3246" i="109" s="1"/>
  <c r="H3245" i="109"/>
  <c r="J3245" i="109" s="1"/>
  <c r="E3245" i="109"/>
  <c r="G3245" i="109" s="1"/>
  <c r="H3244" i="109"/>
  <c r="J3244" i="109" s="1"/>
  <c r="E3244" i="109"/>
  <c r="G3244" i="109" s="1"/>
  <c r="H3243" i="109"/>
  <c r="J3243" i="109" s="1"/>
  <c r="E3243" i="109"/>
  <c r="G3243" i="109" s="1"/>
  <c r="H3242" i="109"/>
  <c r="J3242" i="109" s="1"/>
  <c r="E3242" i="109"/>
  <c r="G3242" i="109" s="1"/>
  <c r="H3241" i="109"/>
  <c r="J3241" i="109" s="1"/>
  <c r="E3241" i="109"/>
  <c r="G3241" i="109" s="1"/>
  <c r="H3240" i="109"/>
  <c r="J3240" i="109" s="1"/>
  <c r="E3240" i="109"/>
  <c r="G3240" i="109" s="1"/>
  <c r="H3239" i="109"/>
  <c r="J3239" i="109" s="1"/>
  <c r="E3239" i="109"/>
  <c r="G3239" i="109" s="1"/>
  <c r="H3238" i="109"/>
  <c r="J3238" i="109" s="1"/>
  <c r="E3238" i="109"/>
  <c r="G3238" i="109" s="1"/>
  <c r="H3237" i="109"/>
  <c r="J3237" i="109" s="1"/>
  <c r="E3237" i="109"/>
  <c r="C3218" i="109"/>
  <c r="H3217" i="109"/>
  <c r="J3217" i="109" s="1"/>
  <c r="E3217" i="109"/>
  <c r="G3217" i="109" s="1"/>
  <c r="H3216" i="109"/>
  <c r="J3216" i="109" s="1"/>
  <c r="E3216" i="109"/>
  <c r="G3216" i="109" s="1"/>
  <c r="H3215" i="109"/>
  <c r="J3215" i="109" s="1"/>
  <c r="E3215" i="109"/>
  <c r="G3215" i="109" s="1"/>
  <c r="H3214" i="109"/>
  <c r="J3214" i="109" s="1"/>
  <c r="E3214" i="109"/>
  <c r="G3214" i="109" s="1"/>
  <c r="H3213" i="109"/>
  <c r="J3213" i="109" s="1"/>
  <c r="E3213" i="109"/>
  <c r="G3213" i="109" s="1"/>
  <c r="H3212" i="109"/>
  <c r="J3212" i="109" s="1"/>
  <c r="E3212" i="109"/>
  <c r="G3212" i="109" s="1"/>
  <c r="H3211" i="109"/>
  <c r="J3211" i="109" s="1"/>
  <c r="E3211" i="109"/>
  <c r="G3211" i="109" s="1"/>
  <c r="H3210" i="109"/>
  <c r="J3210" i="109" s="1"/>
  <c r="E3210" i="109"/>
  <c r="G3210" i="109" s="1"/>
  <c r="H3209" i="109"/>
  <c r="J3209" i="109" s="1"/>
  <c r="E3209" i="109"/>
  <c r="G3209" i="109" s="1"/>
  <c r="H3208" i="109"/>
  <c r="J3208" i="109" s="1"/>
  <c r="E3208" i="109"/>
  <c r="G3208" i="109" s="1"/>
  <c r="H3207" i="109"/>
  <c r="J3207" i="109" s="1"/>
  <c r="E3207" i="109"/>
  <c r="G3207" i="109" s="1"/>
  <c r="J3206" i="109"/>
  <c r="H3206" i="109"/>
  <c r="E3206" i="109"/>
  <c r="G3206" i="109" s="1"/>
  <c r="H3205" i="109"/>
  <c r="J3205" i="109" s="1"/>
  <c r="E3205" i="109"/>
  <c r="G3205" i="109" s="1"/>
  <c r="H3204" i="109"/>
  <c r="J3204" i="109" s="1"/>
  <c r="E3204" i="109"/>
  <c r="G3204" i="109" s="1"/>
  <c r="H3203" i="109"/>
  <c r="J3203" i="109" s="1"/>
  <c r="E3203" i="109"/>
  <c r="G3203" i="109" s="1"/>
  <c r="H3202" i="109"/>
  <c r="J3202" i="109" s="1"/>
  <c r="E3202" i="109"/>
  <c r="G3202" i="109" s="1"/>
  <c r="H3201" i="109"/>
  <c r="J3201" i="109" s="1"/>
  <c r="E3201" i="109"/>
  <c r="G3201" i="109" s="1"/>
  <c r="H3200" i="109"/>
  <c r="J3200" i="109" s="1"/>
  <c r="E3200" i="109"/>
  <c r="G3200" i="109" s="1"/>
  <c r="C3182" i="109"/>
  <c r="H3181" i="109"/>
  <c r="J3181" i="109" s="1"/>
  <c r="E3181" i="109"/>
  <c r="G3181" i="109" s="1"/>
  <c r="H3180" i="109"/>
  <c r="J3180" i="109" s="1"/>
  <c r="E3180" i="109"/>
  <c r="G3180" i="109" s="1"/>
  <c r="H3179" i="109"/>
  <c r="J3179" i="109" s="1"/>
  <c r="E3179" i="109"/>
  <c r="G3179" i="109" s="1"/>
  <c r="H3178" i="109"/>
  <c r="J3178" i="109" s="1"/>
  <c r="E3178" i="109"/>
  <c r="G3178" i="109" s="1"/>
  <c r="H3177" i="109"/>
  <c r="J3177" i="109" s="1"/>
  <c r="E3177" i="109"/>
  <c r="G3177" i="109" s="1"/>
  <c r="H3176" i="109"/>
  <c r="J3176" i="109" s="1"/>
  <c r="E3176" i="109"/>
  <c r="G3176" i="109" s="1"/>
  <c r="H3175" i="109"/>
  <c r="J3175" i="109" s="1"/>
  <c r="E3175" i="109"/>
  <c r="G3175" i="109" s="1"/>
  <c r="H3174" i="109"/>
  <c r="J3174" i="109" s="1"/>
  <c r="E3174" i="109"/>
  <c r="G3174" i="109" s="1"/>
  <c r="H3173" i="109"/>
  <c r="J3173" i="109" s="1"/>
  <c r="E3173" i="109"/>
  <c r="G3173" i="109" s="1"/>
  <c r="H3172" i="109"/>
  <c r="J3172" i="109" s="1"/>
  <c r="E3172" i="109"/>
  <c r="G3172" i="109" s="1"/>
  <c r="H3171" i="109"/>
  <c r="J3171" i="109" s="1"/>
  <c r="E3171" i="109"/>
  <c r="G3171" i="109" s="1"/>
  <c r="H3170" i="109"/>
  <c r="J3170" i="109" s="1"/>
  <c r="E3170" i="109"/>
  <c r="G3170" i="109" s="1"/>
  <c r="H3169" i="109"/>
  <c r="J3169" i="109" s="1"/>
  <c r="E3169" i="109"/>
  <c r="G3169" i="109" s="1"/>
  <c r="H3168" i="109"/>
  <c r="J3168" i="109" s="1"/>
  <c r="E3168" i="109"/>
  <c r="G3168" i="109" s="1"/>
  <c r="H3167" i="109"/>
  <c r="J3167" i="109" s="1"/>
  <c r="E3167" i="109"/>
  <c r="G3167" i="109" s="1"/>
  <c r="H3166" i="109"/>
  <c r="J3166" i="109" s="1"/>
  <c r="E3166" i="109"/>
  <c r="G3166" i="109" s="1"/>
  <c r="H3165" i="109"/>
  <c r="J3165" i="109" s="1"/>
  <c r="E3165" i="109"/>
  <c r="G3165" i="109" s="1"/>
  <c r="H3164" i="109"/>
  <c r="J3164" i="109" s="1"/>
  <c r="E3164" i="109"/>
  <c r="C3147" i="109"/>
  <c r="J3146" i="109"/>
  <c r="H3146" i="109"/>
  <c r="E3146" i="109"/>
  <c r="G3146" i="109" s="1"/>
  <c r="H3145" i="109"/>
  <c r="J3145" i="109" s="1"/>
  <c r="E3145" i="109"/>
  <c r="G3145" i="109" s="1"/>
  <c r="J3144" i="109"/>
  <c r="H3144" i="109"/>
  <c r="E3144" i="109"/>
  <c r="G3144" i="109" s="1"/>
  <c r="H3143" i="109"/>
  <c r="J3143" i="109" s="1"/>
  <c r="E3143" i="109"/>
  <c r="G3143" i="109" s="1"/>
  <c r="H3142" i="109"/>
  <c r="J3142" i="109" s="1"/>
  <c r="E3142" i="109"/>
  <c r="G3142" i="109" s="1"/>
  <c r="H3141" i="109"/>
  <c r="J3141" i="109" s="1"/>
  <c r="E3141" i="109"/>
  <c r="G3141" i="109" s="1"/>
  <c r="H3140" i="109"/>
  <c r="J3140" i="109" s="1"/>
  <c r="E3140" i="109"/>
  <c r="G3140" i="109" s="1"/>
  <c r="H3139" i="109"/>
  <c r="J3139" i="109" s="1"/>
  <c r="E3139" i="109"/>
  <c r="G3139" i="109" s="1"/>
  <c r="H3138" i="109"/>
  <c r="J3138" i="109" s="1"/>
  <c r="E3138" i="109"/>
  <c r="G3138" i="109" s="1"/>
  <c r="H3137" i="109"/>
  <c r="J3137" i="109" s="1"/>
  <c r="E3137" i="109"/>
  <c r="G3137" i="109" s="1"/>
  <c r="H3136" i="109"/>
  <c r="J3136" i="109" s="1"/>
  <c r="E3136" i="109"/>
  <c r="G3136" i="109" s="1"/>
  <c r="H3135" i="109"/>
  <c r="J3135" i="109" s="1"/>
  <c r="E3135" i="109"/>
  <c r="G3135" i="109" s="1"/>
  <c r="H3134" i="109"/>
  <c r="J3134" i="109" s="1"/>
  <c r="E3134" i="109"/>
  <c r="G3134" i="109" s="1"/>
  <c r="H3133" i="109"/>
  <c r="J3133" i="109" s="1"/>
  <c r="E3133" i="109"/>
  <c r="G3133" i="109" s="1"/>
  <c r="H3132" i="109"/>
  <c r="J3132" i="109" s="1"/>
  <c r="E3132" i="109"/>
  <c r="G3132" i="109" s="1"/>
  <c r="H3131" i="109"/>
  <c r="J3131" i="109" s="1"/>
  <c r="E3131" i="109"/>
  <c r="G3131" i="109" s="1"/>
  <c r="J3130" i="109"/>
  <c r="H3130" i="109"/>
  <c r="E3130" i="109"/>
  <c r="G3130" i="109" s="1"/>
  <c r="H3129" i="109"/>
  <c r="J3129" i="109" s="1"/>
  <c r="E3129" i="109"/>
  <c r="C3112" i="109"/>
  <c r="H3111" i="109"/>
  <c r="J3111" i="109" s="1"/>
  <c r="G3111" i="109"/>
  <c r="E3111" i="109"/>
  <c r="H3110" i="109"/>
  <c r="J3110" i="109" s="1"/>
  <c r="E3110" i="109"/>
  <c r="G3110" i="109" s="1"/>
  <c r="H3109" i="109"/>
  <c r="J3109" i="109" s="1"/>
  <c r="G3109" i="109"/>
  <c r="E3109" i="109"/>
  <c r="J3108" i="109"/>
  <c r="H3108" i="109"/>
  <c r="E3108" i="109"/>
  <c r="G3108" i="109" s="1"/>
  <c r="H3107" i="109"/>
  <c r="J3107" i="109" s="1"/>
  <c r="G3107" i="109"/>
  <c r="E3107" i="109"/>
  <c r="H3106" i="109"/>
  <c r="J3106" i="109" s="1"/>
  <c r="E3106" i="109"/>
  <c r="G3106" i="109" s="1"/>
  <c r="H3105" i="109"/>
  <c r="J3105" i="109" s="1"/>
  <c r="G3105" i="109"/>
  <c r="E3105" i="109"/>
  <c r="H3104" i="109"/>
  <c r="J3104" i="109" s="1"/>
  <c r="E3104" i="109"/>
  <c r="G3104" i="109" s="1"/>
  <c r="H3103" i="109"/>
  <c r="J3103" i="109" s="1"/>
  <c r="E3103" i="109"/>
  <c r="G3103" i="109" s="1"/>
  <c r="H3102" i="109"/>
  <c r="J3102" i="109" s="1"/>
  <c r="E3102" i="109"/>
  <c r="G3102" i="109" s="1"/>
  <c r="H3101" i="109"/>
  <c r="J3101" i="109" s="1"/>
  <c r="E3101" i="109"/>
  <c r="G3101" i="109" s="1"/>
  <c r="H3100" i="109"/>
  <c r="J3100" i="109" s="1"/>
  <c r="E3100" i="109"/>
  <c r="G3100" i="109" s="1"/>
  <c r="H3099" i="109"/>
  <c r="J3099" i="109" s="1"/>
  <c r="E3099" i="109"/>
  <c r="G3099" i="109" s="1"/>
  <c r="H3098" i="109"/>
  <c r="J3098" i="109" s="1"/>
  <c r="E3098" i="109"/>
  <c r="G3098" i="109" s="1"/>
  <c r="H3097" i="109"/>
  <c r="J3097" i="109" s="1"/>
  <c r="E3097" i="109"/>
  <c r="G3097" i="109" s="1"/>
  <c r="J3096" i="109"/>
  <c r="H3096" i="109"/>
  <c r="E3096" i="109"/>
  <c r="G3096" i="109" s="1"/>
  <c r="H3095" i="109"/>
  <c r="J3095" i="109" s="1"/>
  <c r="G3095" i="109"/>
  <c r="E3095" i="109"/>
  <c r="H3094" i="109"/>
  <c r="J3094" i="109" s="1"/>
  <c r="E3094" i="109"/>
  <c r="C3076" i="109"/>
  <c r="H3075" i="109"/>
  <c r="J3075" i="109" s="1"/>
  <c r="E3075" i="109"/>
  <c r="G3075" i="109" s="1"/>
  <c r="J3074" i="109"/>
  <c r="H3074" i="109"/>
  <c r="E3074" i="109"/>
  <c r="G3074" i="109" s="1"/>
  <c r="H3073" i="109"/>
  <c r="J3073" i="109" s="1"/>
  <c r="E3073" i="109"/>
  <c r="G3073" i="109" s="1"/>
  <c r="H3072" i="109"/>
  <c r="J3072" i="109" s="1"/>
  <c r="G3072" i="109"/>
  <c r="E3072" i="109"/>
  <c r="H3071" i="109"/>
  <c r="J3071" i="109" s="1"/>
  <c r="E3071" i="109"/>
  <c r="G3071" i="109" s="1"/>
  <c r="H3070" i="109"/>
  <c r="J3070" i="109" s="1"/>
  <c r="E3070" i="109"/>
  <c r="G3070" i="109" s="1"/>
  <c r="H3069" i="109"/>
  <c r="J3069" i="109" s="1"/>
  <c r="E3069" i="109"/>
  <c r="G3069" i="109" s="1"/>
  <c r="H3068" i="109"/>
  <c r="J3068" i="109" s="1"/>
  <c r="E3068" i="109"/>
  <c r="G3068" i="109" s="1"/>
  <c r="H3067" i="109"/>
  <c r="J3067" i="109" s="1"/>
  <c r="E3067" i="109"/>
  <c r="G3067" i="109" s="1"/>
  <c r="J3066" i="109"/>
  <c r="H3066" i="109"/>
  <c r="E3066" i="109"/>
  <c r="G3066" i="109" s="1"/>
  <c r="H3065" i="109"/>
  <c r="J3065" i="109" s="1"/>
  <c r="E3065" i="109"/>
  <c r="G3065" i="109" s="1"/>
  <c r="H3064" i="109"/>
  <c r="J3064" i="109" s="1"/>
  <c r="G3064" i="109"/>
  <c r="E3064" i="109"/>
  <c r="H3063" i="109"/>
  <c r="J3063" i="109" s="1"/>
  <c r="E3063" i="109"/>
  <c r="G3063" i="109" s="1"/>
  <c r="H3062" i="109"/>
  <c r="J3062" i="109" s="1"/>
  <c r="E3062" i="109"/>
  <c r="G3062" i="109" s="1"/>
  <c r="H3061" i="109"/>
  <c r="J3061" i="109" s="1"/>
  <c r="E3061" i="109"/>
  <c r="G3061" i="109" s="1"/>
  <c r="H3060" i="109"/>
  <c r="J3060" i="109" s="1"/>
  <c r="E3060" i="109"/>
  <c r="G3060" i="109" s="1"/>
  <c r="H3059" i="109"/>
  <c r="J3059" i="109" s="1"/>
  <c r="E3059" i="109"/>
  <c r="G3059" i="109" s="1"/>
  <c r="J3058" i="109"/>
  <c r="H3058" i="109"/>
  <c r="E3058" i="109"/>
  <c r="G3058" i="109" s="1"/>
  <c r="C3040" i="109"/>
  <c r="H3039" i="109"/>
  <c r="J3039" i="109" s="1"/>
  <c r="E3039" i="109"/>
  <c r="G3039" i="109" s="1"/>
  <c r="H3038" i="109"/>
  <c r="J3038" i="109" s="1"/>
  <c r="E3038" i="109"/>
  <c r="G3038" i="109" s="1"/>
  <c r="J3037" i="109"/>
  <c r="H3037" i="109"/>
  <c r="E3037" i="109"/>
  <c r="G3037" i="109" s="1"/>
  <c r="H3036" i="109"/>
  <c r="J3036" i="109" s="1"/>
  <c r="E3036" i="109"/>
  <c r="G3036" i="109" s="1"/>
  <c r="J3035" i="109"/>
  <c r="H3035" i="109"/>
  <c r="E3035" i="109"/>
  <c r="G3035" i="109" s="1"/>
  <c r="H3034" i="109"/>
  <c r="J3034" i="109" s="1"/>
  <c r="E3034" i="109"/>
  <c r="G3034" i="109" s="1"/>
  <c r="J3033" i="109"/>
  <c r="H3033" i="109"/>
  <c r="E3033" i="109"/>
  <c r="G3033" i="109" s="1"/>
  <c r="H3032" i="109"/>
  <c r="J3032" i="109" s="1"/>
  <c r="G3032" i="109"/>
  <c r="E3032" i="109"/>
  <c r="H3031" i="109"/>
  <c r="J3031" i="109" s="1"/>
  <c r="E3031" i="109"/>
  <c r="G3031" i="109" s="1"/>
  <c r="H3030" i="109"/>
  <c r="J3030" i="109" s="1"/>
  <c r="G3030" i="109"/>
  <c r="E3030" i="109"/>
  <c r="J3029" i="109"/>
  <c r="H3029" i="109"/>
  <c r="E3029" i="109"/>
  <c r="G3029" i="109" s="1"/>
  <c r="H3028" i="109"/>
  <c r="J3028" i="109" s="1"/>
  <c r="G3028" i="109"/>
  <c r="E3028" i="109"/>
  <c r="J3027" i="109"/>
  <c r="H3027" i="109"/>
  <c r="E3027" i="109"/>
  <c r="G3027" i="109" s="1"/>
  <c r="H3026" i="109"/>
  <c r="J3026" i="109" s="1"/>
  <c r="E3026" i="109"/>
  <c r="G3026" i="109" s="1"/>
  <c r="J3025" i="109"/>
  <c r="H3025" i="109"/>
  <c r="E3025" i="109"/>
  <c r="G3025" i="109" s="1"/>
  <c r="H3024" i="109"/>
  <c r="J3024" i="109" s="1"/>
  <c r="G3024" i="109"/>
  <c r="E3024" i="109"/>
  <c r="H3023" i="109"/>
  <c r="J3023" i="109" s="1"/>
  <c r="E3023" i="109"/>
  <c r="G3023" i="109" s="1"/>
  <c r="H3022" i="109"/>
  <c r="J3022" i="109" s="1"/>
  <c r="E3022" i="109"/>
  <c r="G3022" i="109" s="1"/>
  <c r="C3004" i="109"/>
  <c r="H3003" i="109"/>
  <c r="J3003" i="109" s="1"/>
  <c r="E3003" i="109"/>
  <c r="G3003" i="109" s="1"/>
  <c r="H3002" i="109"/>
  <c r="J3002" i="109" s="1"/>
  <c r="E3002" i="109"/>
  <c r="G3002" i="109" s="1"/>
  <c r="H3001" i="109"/>
  <c r="J3001" i="109" s="1"/>
  <c r="E3001" i="109"/>
  <c r="G3001" i="109" s="1"/>
  <c r="H3000" i="109"/>
  <c r="J3000" i="109" s="1"/>
  <c r="E3000" i="109"/>
  <c r="G3000" i="109" s="1"/>
  <c r="H2999" i="109"/>
  <c r="J2999" i="109" s="1"/>
  <c r="E2999" i="109"/>
  <c r="G2999" i="109" s="1"/>
  <c r="H2998" i="109"/>
  <c r="J2998" i="109" s="1"/>
  <c r="E2998" i="109"/>
  <c r="G2998" i="109" s="1"/>
  <c r="H2997" i="109"/>
  <c r="J2997" i="109" s="1"/>
  <c r="E2997" i="109"/>
  <c r="G2997" i="109" s="1"/>
  <c r="H2996" i="109"/>
  <c r="J2996" i="109" s="1"/>
  <c r="E2996" i="109"/>
  <c r="G2996" i="109" s="1"/>
  <c r="H2995" i="109"/>
  <c r="J2995" i="109" s="1"/>
  <c r="E2995" i="109"/>
  <c r="G2995" i="109" s="1"/>
  <c r="H2994" i="109"/>
  <c r="J2994" i="109" s="1"/>
  <c r="E2994" i="109"/>
  <c r="G2994" i="109" s="1"/>
  <c r="H2993" i="109"/>
  <c r="J2993" i="109" s="1"/>
  <c r="E2993" i="109"/>
  <c r="G2993" i="109" s="1"/>
  <c r="H2992" i="109"/>
  <c r="J2992" i="109" s="1"/>
  <c r="E2992" i="109"/>
  <c r="G2992" i="109" s="1"/>
  <c r="H2991" i="109"/>
  <c r="J2991" i="109" s="1"/>
  <c r="E2991" i="109"/>
  <c r="G2991" i="109" s="1"/>
  <c r="H2990" i="109"/>
  <c r="J2990" i="109" s="1"/>
  <c r="E2990" i="109"/>
  <c r="G2990" i="109" s="1"/>
  <c r="H2989" i="109"/>
  <c r="J2989" i="109" s="1"/>
  <c r="E2989" i="109"/>
  <c r="G2989" i="109" s="1"/>
  <c r="H2988" i="109"/>
  <c r="J2988" i="109" s="1"/>
  <c r="E2988" i="109"/>
  <c r="G2988" i="109" s="1"/>
  <c r="H2987" i="109"/>
  <c r="J2987" i="109" s="1"/>
  <c r="E2987" i="109"/>
  <c r="G2987" i="109" s="1"/>
  <c r="H2986" i="109"/>
  <c r="J2986" i="109" s="1"/>
  <c r="E2986" i="109"/>
  <c r="C2968" i="109"/>
  <c r="H2967" i="109"/>
  <c r="J2967" i="109" s="1"/>
  <c r="E2967" i="109"/>
  <c r="G2967" i="109" s="1"/>
  <c r="H2966" i="109"/>
  <c r="J2966" i="109" s="1"/>
  <c r="E2966" i="109"/>
  <c r="G2966" i="109" s="1"/>
  <c r="H2965" i="109"/>
  <c r="J2965" i="109" s="1"/>
  <c r="E2965" i="109"/>
  <c r="G2965" i="109" s="1"/>
  <c r="H2964" i="109"/>
  <c r="J2964" i="109" s="1"/>
  <c r="E2964" i="109"/>
  <c r="G2964" i="109" s="1"/>
  <c r="H2963" i="109"/>
  <c r="J2963" i="109" s="1"/>
  <c r="E2963" i="109"/>
  <c r="G2963" i="109" s="1"/>
  <c r="H2962" i="109"/>
  <c r="J2962" i="109" s="1"/>
  <c r="E2962" i="109"/>
  <c r="G2962" i="109" s="1"/>
  <c r="H2961" i="109"/>
  <c r="J2961" i="109" s="1"/>
  <c r="E2961" i="109"/>
  <c r="G2961" i="109" s="1"/>
  <c r="H2960" i="109"/>
  <c r="J2960" i="109" s="1"/>
  <c r="E2960" i="109"/>
  <c r="G2960" i="109" s="1"/>
  <c r="H2959" i="109"/>
  <c r="J2959" i="109" s="1"/>
  <c r="E2959" i="109"/>
  <c r="G2959" i="109" s="1"/>
  <c r="H2958" i="109"/>
  <c r="J2958" i="109" s="1"/>
  <c r="E2958" i="109"/>
  <c r="G2958" i="109" s="1"/>
  <c r="H2957" i="109"/>
  <c r="J2957" i="109" s="1"/>
  <c r="G2957" i="109"/>
  <c r="E2957" i="109"/>
  <c r="H2956" i="109"/>
  <c r="J2956" i="109" s="1"/>
  <c r="E2956" i="109"/>
  <c r="G2956" i="109" s="1"/>
  <c r="H2955" i="109"/>
  <c r="J2955" i="109" s="1"/>
  <c r="E2955" i="109"/>
  <c r="G2955" i="109" s="1"/>
  <c r="H2954" i="109"/>
  <c r="J2954" i="109" s="1"/>
  <c r="E2954" i="109"/>
  <c r="G2954" i="109" s="1"/>
  <c r="H2953" i="109"/>
  <c r="J2953" i="109" s="1"/>
  <c r="E2953" i="109"/>
  <c r="G2953" i="109" s="1"/>
  <c r="H2952" i="109"/>
  <c r="J2952" i="109" s="1"/>
  <c r="E2952" i="109"/>
  <c r="G2952" i="109" s="1"/>
  <c r="H2951" i="109"/>
  <c r="J2951" i="109" s="1"/>
  <c r="E2951" i="109"/>
  <c r="G2951" i="109" s="1"/>
  <c r="H2950" i="109"/>
  <c r="J2950" i="109" s="1"/>
  <c r="E2950" i="109"/>
  <c r="C2932" i="109"/>
  <c r="H2931" i="109"/>
  <c r="J2931" i="109" s="1"/>
  <c r="E2931" i="109"/>
  <c r="G2931" i="109" s="1"/>
  <c r="H2930" i="109"/>
  <c r="J2930" i="109" s="1"/>
  <c r="E2930" i="109"/>
  <c r="G2930" i="109" s="1"/>
  <c r="H2929" i="109"/>
  <c r="J2929" i="109" s="1"/>
  <c r="E2929" i="109"/>
  <c r="G2929" i="109" s="1"/>
  <c r="H2928" i="109"/>
  <c r="J2928" i="109" s="1"/>
  <c r="E2928" i="109"/>
  <c r="G2928" i="109" s="1"/>
  <c r="H2927" i="109"/>
  <c r="J2927" i="109" s="1"/>
  <c r="E2927" i="109"/>
  <c r="G2927" i="109" s="1"/>
  <c r="H2926" i="109"/>
  <c r="J2926" i="109" s="1"/>
  <c r="E2926" i="109"/>
  <c r="G2926" i="109" s="1"/>
  <c r="H2925" i="109"/>
  <c r="J2925" i="109" s="1"/>
  <c r="E2925" i="109"/>
  <c r="G2925" i="109" s="1"/>
  <c r="H2924" i="109"/>
  <c r="J2924" i="109" s="1"/>
  <c r="E2924" i="109"/>
  <c r="G2924" i="109" s="1"/>
  <c r="H2923" i="109"/>
  <c r="J2923" i="109" s="1"/>
  <c r="E2923" i="109"/>
  <c r="G2923" i="109" s="1"/>
  <c r="J2922" i="109"/>
  <c r="H2922" i="109"/>
  <c r="E2922" i="109"/>
  <c r="G2922" i="109" s="1"/>
  <c r="H2921" i="109"/>
  <c r="J2921" i="109" s="1"/>
  <c r="E2921" i="109"/>
  <c r="G2921" i="109" s="1"/>
  <c r="H2920" i="109"/>
  <c r="J2920" i="109" s="1"/>
  <c r="E2920" i="109"/>
  <c r="G2920" i="109" s="1"/>
  <c r="H2919" i="109"/>
  <c r="J2919" i="109" s="1"/>
  <c r="E2919" i="109"/>
  <c r="G2919" i="109" s="1"/>
  <c r="H2918" i="109"/>
  <c r="J2918" i="109" s="1"/>
  <c r="E2918" i="109"/>
  <c r="G2918" i="109" s="1"/>
  <c r="H2917" i="109"/>
  <c r="J2917" i="109" s="1"/>
  <c r="E2917" i="109"/>
  <c r="G2917" i="109" s="1"/>
  <c r="H2916" i="109"/>
  <c r="J2916" i="109" s="1"/>
  <c r="E2916" i="109"/>
  <c r="G2916" i="109" s="1"/>
  <c r="H2915" i="109"/>
  <c r="J2915" i="109" s="1"/>
  <c r="E2915" i="109"/>
  <c r="G2915" i="109" s="1"/>
  <c r="H2914" i="109"/>
  <c r="J2914" i="109" s="1"/>
  <c r="E2914" i="109"/>
  <c r="C2896" i="109"/>
  <c r="H2895" i="109"/>
  <c r="J2895" i="109" s="1"/>
  <c r="E2895" i="109"/>
  <c r="G2895" i="109" s="1"/>
  <c r="H2894" i="109"/>
  <c r="J2894" i="109" s="1"/>
  <c r="E2894" i="109"/>
  <c r="G2894" i="109" s="1"/>
  <c r="J2893" i="109"/>
  <c r="H2893" i="109"/>
  <c r="E2893" i="109"/>
  <c r="G2893" i="109" s="1"/>
  <c r="H2892" i="109"/>
  <c r="J2892" i="109" s="1"/>
  <c r="E2892" i="109"/>
  <c r="G2892" i="109" s="1"/>
  <c r="H2891" i="109"/>
  <c r="J2891" i="109" s="1"/>
  <c r="E2891" i="109"/>
  <c r="G2891" i="109" s="1"/>
  <c r="H2890" i="109"/>
  <c r="J2890" i="109" s="1"/>
  <c r="E2890" i="109"/>
  <c r="G2890" i="109" s="1"/>
  <c r="H2889" i="109"/>
  <c r="J2889" i="109" s="1"/>
  <c r="E2889" i="109"/>
  <c r="G2889" i="109" s="1"/>
  <c r="H2888" i="109"/>
  <c r="J2888" i="109" s="1"/>
  <c r="E2888" i="109"/>
  <c r="G2888" i="109" s="1"/>
  <c r="H2887" i="109"/>
  <c r="J2887" i="109" s="1"/>
  <c r="E2887" i="109"/>
  <c r="G2887" i="109" s="1"/>
  <c r="H2886" i="109"/>
  <c r="J2886" i="109" s="1"/>
  <c r="G2886" i="109"/>
  <c r="E2886" i="109"/>
  <c r="H2885" i="109"/>
  <c r="J2885" i="109" s="1"/>
  <c r="E2885" i="109"/>
  <c r="G2885" i="109" s="1"/>
  <c r="H2884" i="109"/>
  <c r="J2884" i="109" s="1"/>
  <c r="E2884" i="109"/>
  <c r="G2884" i="109" s="1"/>
  <c r="J2883" i="109"/>
  <c r="H2883" i="109"/>
  <c r="E2883" i="109"/>
  <c r="G2883" i="109" s="1"/>
  <c r="H2882" i="109"/>
  <c r="J2882" i="109" s="1"/>
  <c r="G2882" i="109"/>
  <c r="E2882" i="109"/>
  <c r="H2881" i="109"/>
  <c r="J2881" i="109" s="1"/>
  <c r="E2881" i="109"/>
  <c r="G2881" i="109" s="1"/>
  <c r="H2880" i="109"/>
  <c r="J2880" i="109" s="1"/>
  <c r="G2880" i="109"/>
  <c r="E2880" i="109"/>
  <c r="J2879" i="109"/>
  <c r="H2879" i="109"/>
  <c r="E2879" i="109"/>
  <c r="G2879" i="109" s="1"/>
  <c r="H2878" i="109"/>
  <c r="J2878" i="109" s="1"/>
  <c r="G2878" i="109"/>
  <c r="E2878" i="109"/>
  <c r="C2860" i="109"/>
  <c r="H2859" i="109"/>
  <c r="J2859" i="109" s="1"/>
  <c r="E2859" i="109"/>
  <c r="G2859" i="109" s="1"/>
  <c r="H2858" i="109"/>
  <c r="J2858" i="109" s="1"/>
  <c r="E2858" i="109"/>
  <c r="G2858" i="109" s="1"/>
  <c r="J2857" i="109"/>
  <c r="H2857" i="109"/>
  <c r="E2857" i="109"/>
  <c r="G2857" i="109" s="1"/>
  <c r="H2856" i="109"/>
  <c r="J2856" i="109" s="1"/>
  <c r="E2856" i="109"/>
  <c r="G2856" i="109" s="1"/>
  <c r="H2855" i="109"/>
  <c r="J2855" i="109" s="1"/>
  <c r="E2855" i="109"/>
  <c r="G2855" i="109" s="1"/>
  <c r="H2854" i="109"/>
  <c r="J2854" i="109" s="1"/>
  <c r="E2854" i="109"/>
  <c r="G2854" i="109" s="1"/>
  <c r="J2853" i="109"/>
  <c r="H2853" i="109"/>
  <c r="E2853" i="109"/>
  <c r="G2853" i="109" s="1"/>
  <c r="H2852" i="109"/>
  <c r="J2852" i="109" s="1"/>
  <c r="E2852" i="109"/>
  <c r="G2852" i="109" s="1"/>
  <c r="H2851" i="109"/>
  <c r="J2851" i="109" s="1"/>
  <c r="E2851" i="109"/>
  <c r="G2851" i="109" s="1"/>
  <c r="H2850" i="109"/>
  <c r="J2850" i="109" s="1"/>
  <c r="E2850" i="109"/>
  <c r="G2850" i="109" s="1"/>
  <c r="H2849" i="109"/>
  <c r="J2849" i="109" s="1"/>
  <c r="E2849" i="109"/>
  <c r="G2849" i="109" s="1"/>
  <c r="H2848" i="109"/>
  <c r="J2848" i="109" s="1"/>
  <c r="E2848" i="109"/>
  <c r="G2848" i="109" s="1"/>
  <c r="H2847" i="109"/>
  <c r="J2847" i="109" s="1"/>
  <c r="E2847" i="109"/>
  <c r="G2847" i="109" s="1"/>
  <c r="H2846" i="109"/>
  <c r="J2846" i="109" s="1"/>
  <c r="E2846" i="109"/>
  <c r="G2846" i="109" s="1"/>
  <c r="J2845" i="109"/>
  <c r="H2845" i="109"/>
  <c r="E2845" i="109"/>
  <c r="G2845" i="109" s="1"/>
  <c r="H2844" i="109"/>
  <c r="J2844" i="109" s="1"/>
  <c r="E2844" i="109"/>
  <c r="G2844" i="109" s="1"/>
  <c r="H2843" i="109"/>
  <c r="J2843" i="109" s="1"/>
  <c r="E2843" i="109"/>
  <c r="G2843" i="109" s="1"/>
  <c r="H2842" i="109"/>
  <c r="J2842" i="109" s="1"/>
  <c r="E2842" i="109"/>
  <c r="C2824" i="109"/>
  <c r="H2823" i="109"/>
  <c r="J2823" i="109" s="1"/>
  <c r="E2823" i="109"/>
  <c r="G2823" i="109" s="1"/>
  <c r="H2822" i="109"/>
  <c r="J2822" i="109" s="1"/>
  <c r="E2822" i="109"/>
  <c r="G2822" i="109" s="1"/>
  <c r="H2821" i="109"/>
  <c r="J2821" i="109" s="1"/>
  <c r="E2821" i="109"/>
  <c r="G2821" i="109" s="1"/>
  <c r="H2820" i="109"/>
  <c r="J2820" i="109" s="1"/>
  <c r="E2820" i="109"/>
  <c r="G2820" i="109" s="1"/>
  <c r="H2819" i="109"/>
  <c r="J2819" i="109" s="1"/>
  <c r="E2819" i="109"/>
  <c r="G2819" i="109" s="1"/>
  <c r="H2818" i="109"/>
  <c r="J2818" i="109" s="1"/>
  <c r="E2818" i="109"/>
  <c r="G2818" i="109" s="1"/>
  <c r="H2817" i="109"/>
  <c r="J2817" i="109" s="1"/>
  <c r="E2817" i="109"/>
  <c r="G2817" i="109" s="1"/>
  <c r="H2816" i="109"/>
  <c r="J2816" i="109" s="1"/>
  <c r="E2816" i="109"/>
  <c r="G2816" i="109" s="1"/>
  <c r="H2815" i="109"/>
  <c r="J2815" i="109" s="1"/>
  <c r="G2815" i="109"/>
  <c r="E2815" i="109"/>
  <c r="H2814" i="109"/>
  <c r="J2814" i="109" s="1"/>
  <c r="E2814" i="109"/>
  <c r="G2814" i="109" s="1"/>
  <c r="H2813" i="109"/>
  <c r="J2813" i="109" s="1"/>
  <c r="E2813" i="109"/>
  <c r="G2813" i="109" s="1"/>
  <c r="H2812" i="109"/>
  <c r="J2812" i="109" s="1"/>
  <c r="E2812" i="109"/>
  <c r="G2812" i="109" s="1"/>
  <c r="H2811" i="109"/>
  <c r="J2811" i="109" s="1"/>
  <c r="G2811" i="109"/>
  <c r="E2811" i="109"/>
  <c r="H2810" i="109"/>
  <c r="J2810" i="109" s="1"/>
  <c r="E2810" i="109"/>
  <c r="G2810" i="109" s="1"/>
  <c r="H2809" i="109"/>
  <c r="J2809" i="109" s="1"/>
  <c r="E2809" i="109"/>
  <c r="G2809" i="109" s="1"/>
  <c r="H2808" i="109"/>
  <c r="J2808" i="109" s="1"/>
  <c r="E2808" i="109"/>
  <c r="G2808" i="109" s="1"/>
  <c r="H2807" i="109"/>
  <c r="J2807" i="109" s="1"/>
  <c r="E2807" i="109"/>
  <c r="G2807" i="109" s="1"/>
  <c r="H2806" i="109"/>
  <c r="J2806" i="109" s="1"/>
  <c r="E2806" i="109"/>
  <c r="C2788" i="109"/>
  <c r="H2787" i="109"/>
  <c r="J2787" i="109" s="1"/>
  <c r="E2787" i="109"/>
  <c r="G2787" i="109" s="1"/>
  <c r="H2786" i="109"/>
  <c r="J2786" i="109" s="1"/>
  <c r="E2786" i="109"/>
  <c r="G2786" i="109" s="1"/>
  <c r="H2785" i="109"/>
  <c r="J2785" i="109" s="1"/>
  <c r="E2785" i="109"/>
  <c r="G2785" i="109" s="1"/>
  <c r="H2784" i="109"/>
  <c r="J2784" i="109" s="1"/>
  <c r="E2784" i="109"/>
  <c r="G2784" i="109" s="1"/>
  <c r="H2783" i="109"/>
  <c r="J2783" i="109" s="1"/>
  <c r="E2783" i="109"/>
  <c r="G2783" i="109" s="1"/>
  <c r="H2782" i="109"/>
  <c r="J2782" i="109" s="1"/>
  <c r="E2782" i="109"/>
  <c r="G2782" i="109" s="1"/>
  <c r="H2781" i="109"/>
  <c r="J2781" i="109" s="1"/>
  <c r="E2781" i="109"/>
  <c r="G2781" i="109" s="1"/>
  <c r="H2780" i="109"/>
  <c r="J2780" i="109" s="1"/>
  <c r="E2780" i="109"/>
  <c r="G2780" i="109" s="1"/>
  <c r="H2779" i="109"/>
  <c r="J2779" i="109" s="1"/>
  <c r="E2779" i="109"/>
  <c r="G2779" i="109" s="1"/>
  <c r="H2778" i="109"/>
  <c r="J2778" i="109" s="1"/>
  <c r="E2778" i="109"/>
  <c r="G2778" i="109" s="1"/>
  <c r="H2777" i="109"/>
  <c r="J2777" i="109" s="1"/>
  <c r="E2777" i="109"/>
  <c r="G2777" i="109" s="1"/>
  <c r="H2776" i="109"/>
  <c r="J2776" i="109" s="1"/>
  <c r="E2776" i="109"/>
  <c r="G2776" i="109" s="1"/>
  <c r="H2775" i="109"/>
  <c r="J2775" i="109" s="1"/>
  <c r="E2775" i="109"/>
  <c r="G2775" i="109" s="1"/>
  <c r="H2774" i="109"/>
  <c r="J2774" i="109" s="1"/>
  <c r="E2774" i="109"/>
  <c r="G2774" i="109" s="1"/>
  <c r="H2773" i="109"/>
  <c r="J2773" i="109" s="1"/>
  <c r="E2773" i="109"/>
  <c r="G2773" i="109" s="1"/>
  <c r="J2772" i="109"/>
  <c r="H2772" i="109"/>
  <c r="E2772" i="109"/>
  <c r="G2772" i="109" s="1"/>
  <c r="H2771" i="109"/>
  <c r="J2771" i="109" s="1"/>
  <c r="E2771" i="109"/>
  <c r="G2771" i="109" s="1"/>
  <c r="H2770" i="109"/>
  <c r="J2770" i="109" s="1"/>
  <c r="E2770" i="109"/>
  <c r="C2752" i="109"/>
  <c r="H2751" i="109"/>
  <c r="J2751" i="109" s="1"/>
  <c r="E2751" i="109"/>
  <c r="G2751" i="109" s="1"/>
  <c r="H2750" i="109"/>
  <c r="J2750" i="109" s="1"/>
  <c r="E2750" i="109"/>
  <c r="G2750" i="109" s="1"/>
  <c r="H2749" i="109"/>
  <c r="J2749" i="109" s="1"/>
  <c r="E2749" i="109"/>
  <c r="G2749" i="109" s="1"/>
  <c r="H2748" i="109"/>
  <c r="J2748" i="109" s="1"/>
  <c r="G2748" i="109"/>
  <c r="E2748" i="109"/>
  <c r="H2747" i="109"/>
  <c r="J2747" i="109" s="1"/>
  <c r="E2747" i="109"/>
  <c r="G2747" i="109" s="1"/>
  <c r="H2746" i="109"/>
  <c r="J2746" i="109" s="1"/>
  <c r="G2746" i="109"/>
  <c r="E2746" i="109"/>
  <c r="J2745" i="109"/>
  <c r="H2745" i="109"/>
  <c r="E2745" i="109"/>
  <c r="G2745" i="109" s="1"/>
  <c r="H2744" i="109"/>
  <c r="J2744" i="109" s="1"/>
  <c r="E2744" i="109"/>
  <c r="G2744" i="109" s="1"/>
  <c r="J2743" i="109"/>
  <c r="H2743" i="109"/>
  <c r="E2743" i="109"/>
  <c r="G2743" i="109" s="1"/>
  <c r="H2742" i="109"/>
  <c r="J2742" i="109" s="1"/>
  <c r="E2742" i="109"/>
  <c r="G2742" i="109" s="1"/>
  <c r="H2741" i="109"/>
  <c r="J2741" i="109" s="1"/>
  <c r="E2741" i="109"/>
  <c r="G2741" i="109" s="1"/>
  <c r="H2740" i="109"/>
  <c r="J2740" i="109" s="1"/>
  <c r="G2740" i="109"/>
  <c r="E2740" i="109"/>
  <c r="H2739" i="109"/>
  <c r="J2739" i="109" s="1"/>
  <c r="E2739" i="109"/>
  <c r="G2739" i="109" s="1"/>
  <c r="H2738" i="109"/>
  <c r="J2738" i="109" s="1"/>
  <c r="E2738" i="109"/>
  <c r="G2738" i="109" s="1"/>
  <c r="J2737" i="109"/>
  <c r="H2737" i="109"/>
  <c r="E2737" i="109"/>
  <c r="G2737" i="109" s="1"/>
  <c r="H2736" i="109"/>
  <c r="J2736" i="109" s="1"/>
  <c r="E2736" i="109"/>
  <c r="G2736" i="109" s="1"/>
  <c r="H2735" i="109"/>
  <c r="J2735" i="109" s="1"/>
  <c r="E2735" i="109"/>
  <c r="G2735" i="109" s="1"/>
  <c r="H2734" i="109"/>
  <c r="J2734" i="109" s="1"/>
  <c r="E2734" i="109"/>
  <c r="C2716" i="109"/>
  <c r="J2715" i="109"/>
  <c r="H2715" i="109"/>
  <c r="E2715" i="109"/>
  <c r="G2715" i="109" s="1"/>
  <c r="H2714" i="109"/>
  <c r="J2714" i="109" s="1"/>
  <c r="E2714" i="109"/>
  <c r="G2714" i="109" s="1"/>
  <c r="H2713" i="109"/>
  <c r="J2713" i="109" s="1"/>
  <c r="E2713" i="109"/>
  <c r="G2713" i="109" s="1"/>
  <c r="H2712" i="109"/>
  <c r="J2712" i="109" s="1"/>
  <c r="E2712" i="109"/>
  <c r="G2712" i="109" s="1"/>
  <c r="H2711" i="109"/>
  <c r="J2711" i="109" s="1"/>
  <c r="E2711" i="109"/>
  <c r="G2711" i="109" s="1"/>
  <c r="H2710" i="109"/>
  <c r="J2710" i="109" s="1"/>
  <c r="E2710" i="109"/>
  <c r="G2710" i="109" s="1"/>
  <c r="H2709" i="109"/>
  <c r="J2709" i="109" s="1"/>
  <c r="E2709" i="109"/>
  <c r="G2709" i="109" s="1"/>
  <c r="H2708" i="109"/>
  <c r="J2708" i="109" s="1"/>
  <c r="E2708" i="109"/>
  <c r="G2708" i="109" s="1"/>
  <c r="H2707" i="109"/>
  <c r="J2707" i="109" s="1"/>
  <c r="E2707" i="109"/>
  <c r="G2707" i="109" s="1"/>
  <c r="H2706" i="109"/>
  <c r="J2706" i="109" s="1"/>
  <c r="E2706" i="109"/>
  <c r="G2706" i="109" s="1"/>
  <c r="H2705" i="109"/>
  <c r="J2705" i="109" s="1"/>
  <c r="E2705" i="109"/>
  <c r="G2705" i="109" s="1"/>
  <c r="H2704" i="109"/>
  <c r="J2704" i="109" s="1"/>
  <c r="E2704" i="109"/>
  <c r="G2704" i="109" s="1"/>
  <c r="H2703" i="109"/>
  <c r="J2703" i="109" s="1"/>
  <c r="E2703" i="109"/>
  <c r="G2703" i="109" s="1"/>
  <c r="H2702" i="109"/>
  <c r="J2702" i="109" s="1"/>
  <c r="E2702" i="109"/>
  <c r="G2702" i="109" s="1"/>
  <c r="H2701" i="109"/>
  <c r="J2701" i="109" s="1"/>
  <c r="E2701" i="109"/>
  <c r="G2701" i="109" s="1"/>
  <c r="H2700" i="109"/>
  <c r="J2700" i="109" s="1"/>
  <c r="E2700" i="109"/>
  <c r="G2700" i="109" s="1"/>
  <c r="J2699" i="109"/>
  <c r="H2699" i="109"/>
  <c r="E2699" i="109"/>
  <c r="G2699" i="109" s="1"/>
  <c r="H2698" i="109"/>
  <c r="J2698" i="109" s="1"/>
  <c r="E2698" i="109"/>
  <c r="C2680" i="109"/>
  <c r="H2679" i="109"/>
  <c r="J2679" i="109" s="1"/>
  <c r="E2679" i="109"/>
  <c r="G2679" i="109" s="1"/>
  <c r="H2678" i="109"/>
  <c r="J2678" i="109" s="1"/>
  <c r="E2678" i="109"/>
  <c r="G2678" i="109" s="1"/>
  <c r="H2677" i="109"/>
  <c r="J2677" i="109" s="1"/>
  <c r="E2677" i="109"/>
  <c r="G2677" i="109" s="1"/>
  <c r="H2676" i="109"/>
  <c r="J2676" i="109" s="1"/>
  <c r="E2676" i="109"/>
  <c r="G2676" i="109" s="1"/>
  <c r="H2675" i="109"/>
  <c r="J2675" i="109" s="1"/>
  <c r="E2675" i="109"/>
  <c r="G2675" i="109" s="1"/>
  <c r="H2674" i="109"/>
  <c r="J2674" i="109" s="1"/>
  <c r="E2674" i="109"/>
  <c r="G2674" i="109" s="1"/>
  <c r="H2673" i="109"/>
  <c r="J2673" i="109" s="1"/>
  <c r="G2673" i="109"/>
  <c r="E2673" i="109"/>
  <c r="J2672" i="109"/>
  <c r="H2672" i="109"/>
  <c r="E2672" i="109"/>
  <c r="G2672" i="109" s="1"/>
  <c r="H2671" i="109"/>
  <c r="J2671" i="109" s="1"/>
  <c r="E2671" i="109"/>
  <c r="G2671" i="109" s="1"/>
  <c r="J2670" i="109"/>
  <c r="H2670" i="109"/>
  <c r="E2670" i="109"/>
  <c r="G2670" i="109" s="1"/>
  <c r="H2669" i="109"/>
  <c r="J2669" i="109" s="1"/>
  <c r="E2669" i="109"/>
  <c r="G2669" i="109" s="1"/>
  <c r="J2668" i="109"/>
  <c r="H2668" i="109"/>
  <c r="E2668" i="109"/>
  <c r="G2668" i="109" s="1"/>
  <c r="H2667" i="109"/>
  <c r="J2667" i="109" s="1"/>
  <c r="G2667" i="109"/>
  <c r="E2667" i="109"/>
  <c r="H2666" i="109"/>
  <c r="J2666" i="109" s="1"/>
  <c r="E2666" i="109"/>
  <c r="G2666" i="109" s="1"/>
  <c r="H2665" i="109"/>
  <c r="J2665" i="109" s="1"/>
  <c r="G2665" i="109"/>
  <c r="E2665" i="109"/>
  <c r="J2664" i="109"/>
  <c r="H2664" i="109"/>
  <c r="E2664" i="109"/>
  <c r="G2664" i="109" s="1"/>
  <c r="H2663" i="109"/>
  <c r="J2663" i="109" s="1"/>
  <c r="G2663" i="109"/>
  <c r="E2663" i="109"/>
  <c r="J2662" i="109"/>
  <c r="H2662" i="109"/>
  <c r="E2662" i="109"/>
  <c r="C2644" i="109"/>
  <c r="H2643" i="109"/>
  <c r="J2643" i="109" s="1"/>
  <c r="E2643" i="109"/>
  <c r="G2643" i="109" s="1"/>
  <c r="J2642" i="109"/>
  <c r="H2642" i="109"/>
  <c r="E2642" i="109"/>
  <c r="G2642" i="109" s="1"/>
  <c r="H2641" i="109"/>
  <c r="J2641" i="109" s="1"/>
  <c r="E2641" i="109"/>
  <c r="G2641" i="109" s="1"/>
  <c r="H2640" i="109"/>
  <c r="J2640" i="109" s="1"/>
  <c r="E2640" i="109"/>
  <c r="G2640" i="109" s="1"/>
  <c r="H2639" i="109"/>
  <c r="J2639" i="109" s="1"/>
  <c r="E2639" i="109"/>
  <c r="G2639" i="109" s="1"/>
  <c r="H2638" i="109"/>
  <c r="J2638" i="109" s="1"/>
  <c r="E2638" i="109"/>
  <c r="G2638" i="109" s="1"/>
  <c r="H2637" i="109"/>
  <c r="J2637" i="109" s="1"/>
  <c r="E2637" i="109"/>
  <c r="G2637" i="109" s="1"/>
  <c r="H2636" i="109"/>
  <c r="J2636" i="109" s="1"/>
  <c r="E2636" i="109"/>
  <c r="G2636" i="109" s="1"/>
  <c r="H2635" i="109"/>
  <c r="J2635" i="109" s="1"/>
  <c r="E2635" i="109"/>
  <c r="G2635" i="109" s="1"/>
  <c r="H2634" i="109"/>
  <c r="J2634" i="109" s="1"/>
  <c r="E2634" i="109"/>
  <c r="G2634" i="109" s="1"/>
  <c r="H2633" i="109"/>
  <c r="J2633" i="109" s="1"/>
  <c r="E2633" i="109"/>
  <c r="G2633" i="109" s="1"/>
  <c r="H2632" i="109"/>
  <c r="J2632" i="109" s="1"/>
  <c r="E2632" i="109"/>
  <c r="G2632" i="109" s="1"/>
  <c r="H2631" i="109"/>
  <c r="J2631" i="109" s="1"/>
  <c r="E2631" i="109"/>
  <c r="G2631" i="109" s="1"/>
  <c r="H2630" i="109"/>
  <c r="J2630" i="109" s="1"/>
  <c r="E2630" i="109"/>
  <c r="G2630" i="109" s="1"/>
  <c r="H2629" i="109"/>
  <c r="J2629" i="109" s="1"/>
  <c r="E2629" i="109"/>
  <c r="G2629" i="109" s="1"/>
  <c r="H2628" i="109"/>
  <c r="J2628" i="109" s="1"/>
  <c r="E2628" i="109"/>
  <c r="G2628" i="109" s="1"/>
  <c r="H2627" i="109"/>
  <c r="J2627" i="109" s="1"/>
  <c r="E2627" i="109"/>
  <c r="G2627" i="109" s="1"/>
  <c r="H2626" i="109"/>
  <c r="J2626" i="109" s="1"/>
  <c r="E2626" i="109"/>
  <c r="G2626" i="109" s="1"/>
  <c r="C2608" i="109"/>
  <c r="H2607" i="109"/>
  <c r="J2607" i="109" s="1"/>
  <c r="E2607" i="109"/>
  <c r="G2607" i="109" s="1"/>
  <c r="H2606" i="109"/>
  <c r="J2606" i="109" s="1"/>
  <c r="E2606" i="109"/>
  <c r="G2606" i="109" s="1"/>
  <c r="H2605" i="109"/>
  <c r="J2605" i="109" s="1"/>
  <c r="E2605" i="109"/>
  <c r="G2605" i="109" s="1"/>
  <c r="H2604" i="109"/>
  <c r="J2604" i="109" s="1"/>
  <c r="E2604" i="109"/>
  <c r="G2604" i="109" s="1"/>
  <c r="H2603" i="109"/>
  <c r="J2603" i="109" s="1"/>
  <c r="E2603" i="109"/>
  <c r="G2603" i="109" s="1"/>
  <c r="H2602" i="109"/>
  <c r="J2602" i="109" s="1"/>
  <c r="E2602" i="109"/>
  <c r="G2602" i="109" s="1"/>
  <c r="H2601" i="109"/>
  <c r="J2601" i="109" s="1"/>
  <c r="E2601" i="109"/>
  <c r="G2601" i="109" s="1"/>
  <c r="H2600" i="109"/>
  <c r="J2600" i="109" s="1"/>
  <c r="G2600" i="109"/>
  <c r="E2600" i="109"/>
  <c r="H2599" i="109"/>
  <c r="J2599" i="109" s="1"/>
  <c r="E2599" i="109"/>
  <c r="G2599" i="109" s="1"/>
  <c r="H2598" i="109"/>
  <c r="J2598" i="109" s="1"/>
  <c r="E2598" i="109"/>
  <c r="G2598" i="109" s="1"/>
  <c r="H2597" i="109"/>
  <c r="J2597" i="109" s="1"/>
  <c r="E2597" i="109"/>
  <c r="G2597" i="109" s="1"/>
  <c r="H2596" i="109"/>
  <c r="J2596" i="109" s="1"/>
  <c r="E2596" i="109"/>
  <c r="G2596" i="109" s="1"/>
  <c r="H2595" i="109"/>
  <c r="J2595" i="109" s="1"/>
  <c r="E2595" i="109"/>
  <c r="G2595" i="109" s="1"/>
  <c r="H2594" i="109"/>
  <c r="J2594" i="109" s="1"/>
  <c r="E2594" i="109"/>
  <c r="G2594" i="109" s="1"/>
  <c r="H2593" i="109"/>
  <c r="J2593" i="109" s="1"/>
  <c r="E2593" i="109"/>
  <c r="G2593" i="109" s="1"/>
  <c r="H2592" i="109"/>
  <c r="J2592" i="109" s="1"/>
  <c r="E2592" i="109"/>
  <c r="G2592" i="109" s="1"/>
  <c r="H2591" i="109"/>
  <c r="J2591" i="109" s="1"/>
  <c r="E2591" i="109"/>
  <c r="G2591" i="109" s="1"/>
  <c r="H2590" i="109"/>
  <c r="J2590" i="109" s="1"/>
  <c r="E2590" i="109"/>
  <c r="C2571" i="109"/>
  <c r="H2570" i="109"/>
  <c r="J2570" i="109" s="1"/>
  <c r="G2570" i="109"/>
  <c r="E2570" i="109"/>
  <c r="H2569" i="109"/>
  <c r="J2569" i="109" s="1"/>
  <c r="E2569" i="109"/>
  <c r="G2569" i="109" s="1"/>
  <c r="H2568" i="109"/>
  <c r="J2568" i="109" s="1"/>
  <c r="E2568" i="109"/>
  <c r="G2568" i="109" s="1"/>
  <c r="H2567" i="109"/>
  <c r="J2567" i="109" s="1"/>
  <c r="E2567" i="109"/>
  <c r="G2567" i="109" s="1"/>
  <c r="H2566" i="109"/>
  <c r="J2566" i="109" s="1"/>
  <c r="E2566" i="109"/>
  <c r="G2566" i="109" s="1"/>
  <c r="H2565" i="109"/>
  <c r="J2565" i="109" s="1"/>
  <c r="E2565" i="109"/>
  <c r="G2565" i="109" s="1"/>
  <c r="J2564" i="109"/>
  <c r="H2564" i="109"/>
  <c r="E2564" i="109"/>
  <c r="G2564" i="109" s="1"/>
  <c r="H2563" i="109"/>
  <c r="J2563" i="109" s="1"/>
  <c r="E2563" i="109"/>
  <c r="G2563" i="109" s="1"/>
  <c r="H2562" i="109"/>
  <c r="J2562" i="109" s="1"/>
  <c r="G2562" i="109"/>
  <c r="E2562" i="109"/>
  <c r="H2561" i="109"/>
  <c r="J2561" i="109" s="1"/>
  <c r="E2561" i="109"/>
  <c r="G2561" i="109" s="1"/>
  <c r="H2560" i="109"/>
  <c r="J2560" i="109" s="1"/>
  <c r="E2560" i="109"/>
  <c r="G2560" i="109" s="1"/>
  <c r="H2559" i="109"/>
  <c r="J2559" i="109" s="1"/>
  <c r="E2559" i="109"/>
  <c r="G2559" i="109" s="1"/>
  <c r="H2558" i="109"/>
  <c r="J2558" i="109" s="1"/>
  <c r="E2558" i="109"/>
  <c r="G2558" i="109" s="1"/>
  <c r="H2557" i="109"/>
  <c r="J2557" i="109" s="1"/>
  <c r="E2557" i="109"/>
  <c r="G2557" i="109" s="1"/>
  <c r="J2556" i="109"/>
  <c r="H2556" i="109"/>
  <c r="E2556" i="109"/>
  <c r="G2556" i="109" s="1"/>
  <c r="H2555" i="109"/>
  <c r="J2555" i="109" s="1"/>
  <c r="E2555" i="109"/>
  <c r="G2555" i="109" s="1"/>
  <c r="H2554" i="109"/>
  <c r="J2554" i="109" s="1"/>
  <c r="G2554" i="109"/>
  <c r="E2554" i="109"/>
  <c r="H2553" i="109"/>
  <c r="J2553" i="109" s="1"/>
  <c r="E2553" i="109"/>
  <c r="C2536" i="109"/>
  <c r="H2535" i="109"/>
  <c r="J2535" i="109" s="1"/>
  <c r="E2535" i="109"/>
  <c r="G2535" i="109" s="1"/>
  <c r="J2534" i="109"/>
  <c r="H2534" i="109"/>
  <c r="E2534" i="109"/>
  <c r="G2534" i="109" s="1"/>
  <c r="H2533" i="109"/>
  <c r="J2533" i="109" s="1"/>
  <c r="G2533" i="109"/>
  <c r="E2533" i="109"/>
  <c r="H2532" i="109"/>
  <c r="J2532" i="109" s="1"/>
  <c r="E2532" i="109"/>
  <c r="G2532" i="109" s="1"/>
  <c r="H2531" i="109"/>
  <c r="J2531" i="109" s="1"/>
  <c r="E2531" i="109"/>
  <c r="G2531" i="109" s="1"/>
  <c r="J2530" i="109"/>
  <c r="H2530" i="109"/>
  <c r="E2530" i="109"/>
  <c r="G2530" i="109" s="1"/>
  <c r="H2529" i="109"/>
  <c r="J2529" i="109" s="1"/>
  <c r="G2529" i="109"/>
  <c r="E2529" i="109"/>
  <c r="H2528" i="109"/>
  <c r="J2528" i="109" s="1"/>
  <c r="E2528" i="109"/>
  <c r="G2528" i="109" s="1"/>
  <c r="H2527" i="109"/>
  <c r="J2527" i="109" s="1"/>
  <c r="E2527" i="109"/>
  <c r="G2527" i="109" s="1"/>
  <c r="J2526" i="109"/>
  <c r="H2526" i="109"/>
  <c r="E2526" i="109"/>
  <c r="G2526" i="109" s="1"/>
  <c r="H2525" i="109"/>
  <c r="J2525" i="109" s="1"/>
  <c r="G2525" i="109"/>
  <c r="E2525" i="109"/>
  <c r="H2524" i="109"/>
  <c r="J2524" i="109" s="1"/>
  <c r="E2524" i="109"/>
  <c r="G2524" i="109" s="1"/>
  <c r="H2523" i="109"/>
  <c r="J2523" i="109" s="1"/>
  <c r="E2523" i="109"/>
  <c r="G2523" i="109" s="1"/>
  <c r="J2522" i="109"/>
  <c r="H2522" i="109"/>
  <c r="E2522" i="109"/>
  <c r="G2522" i="109" s="1"/>
  <c r="H2521" i="109"/>
  <c r="J2521" i="109" s="1"/>
  <c r="G2521" i="109"/>
  <c r="E2521" i="109"/>
  <c r="H2520" i="109"/>
  <c r="J2520" i="109" s="1"/>
  <c r="E2520" i="109"/>
  <c r="G2520" i="109" s="1"/>
  <c r="H2519" i="109"/>
  <c r="J2519" i="109" s="1"/>
  <c r="E2519" i="109"/>
  <c r="G2519" i="109" s="1"/>
  <c r="J2518" i="109"/>
  <c r="H2518" i="109"/>
  <c r="E2518" i="109"/>
  <c r="C2501" i="109"/>
  <c r="H2500" i="109"/>
  <c r="J2500" i="109" s="1"/>
  <c r="E2500" i="109"/>
  <c r="G2500" i="109" s="1"/>
  <c r="J2499" i="109"/>
  <c r="H2499" i="109"/>
  <c r="G2499" i="109"/>
  <c r="E2499" i="109"/>
  <c r="H2498" i="109"/>
  <c r="J2498" i="109" s="1"/>
  <c r="E2498" i="109"/>
  <c r="G2498" i="109" s="1"/>
  <c r="J2497" i="109"/>
  <c r="H2497" i="109"/>
  <c r="E2497" i="109"/>
  <c r="G2497" i="109" s="1"/>
  <c r="H2496" i="109"/>
  <c r="J2496" i="109" s="1"/>
  <c r="E2496" i="109"/>
  <c r="G2496" i="109" s="1"/>
  <c r="H2495" i="109"/>
  <c r="J2495" i="109" s="1"/>
  <c r="E2495" i="109"/>
  <c r="G2495" i="109" s="1"/>
  <c r="H2494" i="109"/>
  <c r="J2494" i="109" s="1"/>
  <c r="E2494" i="109"/>
  <c r="G2494" i="109" s="1"/>
  <c r="J2493" i="109"/>
  <c r="H2493" i="109"/>
  <c r="E2493" i="109"/>
  <c r="G2493" i="109" s="1"/>
  <c r="H2492" i="109"/>
  <c r="J2492" i="109" s="1"/>
  <c r="E2492" i="109"/>
  <c r="G2492" i="109" s="1"/>
  <c r="H2491" i="109"/>
  <c r="J2491" i="109" s="1"/>
  <c r="E2491" i="109"/>
  <c r="G2491" i="109" s="1"/>
  <c r="H2490" i="109"/>
  <c r="J2490" i="109" s="1"/>
  <c r="E2490" i="109"/>
  <c r="G2490" i="109" s="1"/>
  <c r="H2489" i="109"/>
  <c r="J2489" i="109" s="1"/>
  <c r="G2489" i="109"/>
  <c r="E2489" i="109"/>
  <c r="H2488" i="109"/>
  <c r="J2488" i="109" s="1"/>
  <c r="E2488" i="109"/>
  <c r="G2488" i="109" s="1"/>
  <c r="J2487" i="109"/>
  <c r="H2487" i="109"/>
  <c r="E2487" i="109"/>
  <c r="G2487" i="109" s="1"/>
  <c r="H2486" i="109"/>
  <c r="J2486" i="109" s="1"/>
  <c r="E2486" i="109"/>
  <c r="G2486" i="109" s="1"/>
  <c r="H2485" i="109"/>
  <c r="J2485" i="109" s="1"/>
  <c r="G2485" i="109"/>
  <c r="E2485" i="109"/>
  <c r="H2484" i="109"/>
  <c r="J2484" i="109" s="1"/>
  <c r="E2484" i="109"/>
  <c r="G2484" i="109" s="1"/>
  <c r="J2483" i="109"/>
  <c r="H2483" i="109"/>
  <c r="E2483" i="109"/>
  <c r="G2483" i="109" s="1"/>
  <c r="C2466" i="109"/>
  <c r="J2465" i="109"/>
  <c r="H2465" i="109"/>
  <c r="E2465" i="109"/>
  <c r="G2465" i="109" s="1"/>
  <c r="H2464" i="109"/>
  <c r="J2464" i="109" s="1"/>
  <c r="G2464" i="109"/>
  <c r="E2464" i="109"/>
  <c r="H2463" i="109"/>
  <c r="J2463" i="109" s="1"/>
  <c r="E2463" i="109"/>
  <c r="G2463" i="109" s="1"/>
  <c r="H2462" i="109"/>
  <c r="J2462" i="109" s="1"/>
  <c r="E2462" i="109"/>
  <c r="G2462" i="109" s="1"/>
  <c r="J2461" i="109"/>
  <c r="H2461" i="109"/>
  <c r="E2461" i="109"/>
  <c r="G2461" i="109" s="1"/>
  <c r="H2460" i="109"/>
  <c r="J2460" i="109" s="1"/>
  <c r="E2460" i="109"/>
  <c r="G2460" i="109" s="1"/>
  <c r="H2459" i="109"/>
  <c r="J2459" i="109" s="1"/>
  <c r="E2459" i="109"/>
  <c r="G2459" i="109" s="1"/>
  <c r="H2458" i="109"/>
  <c r="J2458" i="109" s="1"/>
  <c r="E2458" i="109"/>
  <c r="G2458" i="109" s="1"/>
  <c r="J2457" i="109"/>
  <c r="H2457" i="109"/>
  <c r="E2457" i="109"/>
  <c r="G2457" i="109" s="1"/>
  <c r="H2456" i="109"/>
  <c r="J2456" i="109" s="1"/>
  <c r="G2456" i="109"/>
  <c r="E2456" i="109"/>
  <c r="H2455" i="109"/>
  <c r="J2455" i="109" s="1"/>
  <c r="E2455" i="109"/>
  <c r="G2455" i="109" s="1"/>
  <c r="H2454" i="109"/>
  <c r="J2454" i="109" s="1"/>
  <c r="E2454" i="109"/>
  <c r="G2454" i="109" s="1"/>
  <c r="H2453" i="109"/>
  <c r="J2453" i="109" s="1"/>
  <c r="E2453" i="109"/>
  <c r="G2453" i="109" s="1"/>
  <c r="H2452" i="109"/>
  <c r="J2452" i="109" s="1"/>
  <c r="E2452" i="109"/>
  <c r="G2452" i="109" s="1"/>
  <c r="H2451" i="109"/>
  <c r="J2451" i="109" s="1"/>
  <c r="E2451" i="109"/>
  <c r="G2451" i="109" s="1"/>
  <c r="H2450" i="109"/>
  <c r="J2450" i="109" s="1"/>
  <c r="E2450" i="109"/>
  <c r="G2450" i="109" s="1"/>
  <c r="H2449" i="109"/>
  <c r="J2449" i="109" s="1"/>
  <c r="E2449" i="109"/>
  <c r="G2449" i="109" s="1"/>
  <c r="H2448" i="109"/>
  <c r="J2448" i="109" s="1"/>
  <c r="E2448" i="109"/>
  <c r="C2431" i="109"/>
  <c r="H2430" i="109"/>
  <c r="J2430" i="109" s="1"/>
  <c r="E2430" i="109"/>
  <c r="G2430" i="109" s="1"/>
  <c r="H2429" i="109"/>
  <c r="J2429" i="109" s="1"/>
  <c r="E2429" i="109"/>
  <c r="G2429" i="109" s="1"/>
  <c r="H2428" i="109"/>
  <c r="J2428" i="109" s="1"/>
  <c r="E2428" i="109"/>
  <c r="G2428" i="109" s="1"/>
  <c r="H2427" i="109"/>
  <c r="J2427" i="109" s="1"/>
  <c r="E2427" i="109"/>
  <c r="G2427" i="109" s="1"/>
  <c r="H2426" i="109"/>
  <c r="J2426" i="109" s="1"/>
  <c r="E2426" i="109"/>
  <c r="G2426" i="109" s="1"/>
  <c r="H2425" i="109"/>
  <c r="J2425" i="109" s="1"/>
  <c r="E2425" i="109"/>
  <c r="G2425" i="109" s="1"/>
  <c r="H2424" i="109"/>
  <c r="J2424" i="109" s="1"/>
  <c r="E2424" i="109"/>
  <c r="G2424" i="109" s="1"/>
  <c r="H2423" i="109"/>
  <c r="J2423" i="109" s="1"/>
  <c r="E2423" i="109"/>
  <c r="G2423" i="109" s="1"/>
  <c r="H2422" i="109"/>
  <c r="J2422" i="109" s="1"/>
  <c r="E2422" i="109"/>
  <c r="G2422" i="109" s="1"/>
  <c r="H2421" i="109"/>
  <c r="J2421" i="109" s="1"/>
  <c r="E2421" i="109"/>
  <c r="G2421" i="109" s="1"/>
  <c r="H2420" i="109"/>
  <c r="J2420" i="109" s="1"/>
  <c r="E2420" i="109"/>
  <c r="G2420" i="109" s="1"/>
  <c r="H2419" i="109"/>
  <c r="J2419" i="109" s="1"/>
  <c r="E2419" i="109"/>
  <c r="G2419" i="109" s="1"/>
  <c r="H2418" i="109"/>
  <c r="J2418" i="109" s="1"/>
  <c r="E2418" i="109"/>
  <c r="G2418" i="109" s="1"/>
  <c r="H2417" i="109"/>
  <c r="J2417" i="109" s="1"/>
  <c r="E2417" i="109"/>
  <c r="G2417" i="109" s="1"/>
  <c r="H2416" i="109"/>
  <c r="J2416" i="109" s="1"/>
  <c r="E2416" i="109"/>
  <c r="G2416" i="109" s="1"/>
  <c r="H2415" i="109"/>
  <c r="J2415" i="109" s="1"/>
  <c r="E2415" i="109"/>
  <c r="G2415" i="109" s="1"/>
  <c r="H2414" i="109"/>
  <c r="J2414" i="109" s="1"/>
  <c r="E2414" i="109"/>
  <c r="G2414" i="109" s="1"/>
  <c r="H2413" i="109"/>
  <c r="J2413" i="109" s="1"/>
  <c r="E2413" i="109"/>
  <c r="C2396" i="109"/>
  <c r="H2395" i="109"/>
  <c r="J2395" i="109" s="1"/>
  <c r="E2395" i="109"/>
  <c r="G2395" i="109" s="1"/>
  <c r="H2394" i="109"/>
  <c r="J2394" i="109" s="1"/>
  <c r="E2394" i="109"/>
  <c r="G2394" i="109" s="1"/>
  <c r="H2393" i="109"/>
  <c r="J2393" i="109" s="1"/>
  <c r="G2393" i="109"/>
  <c r="E2393" i="109"/>
  <c r="H2392" i="109"/>
  <c r="J2392" i="109" s="1"/>
  <c r="E2392" i="109"/>
  <c r="G2392" i="109" s="1"/>
  <c r="H2391" i="109"/>
  <c r="J2391" i="109" s="1"/>
  <c r="E2391" i="109"/>
  <c r="G2391" i="109" s="1"/>
  <c r="J2390" i="109"/>
  <c r="H2390" i="109"/>
  <c r="E2390" i="109"/>
  <c r="G2390" i="109" s="1"/>
  <c r="H2389" i="109"/>
  <c r="J2389" i="109" s="1"/>
  <c r="G2389" i="109"/>
  <c r="E2389" i="109"/>
  <c r="H2388" i="109"/>
  <c r="J2388" i="109" s="1"/>
  <c r="E2388" i="109"/>
  <c r="G2388" i="109" s="1"/>
  <c r="H2387" i="109"/>
  <c r="J2387" i="109" s="1"/>
  <c r="E2387" i="109"/>
  <c r="G2387" i="109" s="1"/>
  <c r="J2386" i="109"/>
  <c r="H2386" i="109"/>
  <c r="E2386" i="109"/>
  <c r="G2386" i="109" s="1"/>
  <c r="H2385" i="109"/>
  <c r="J2385" i="109" s="1"/>
  <c r="G2385" i="109"/>
  <c r="E2385" i="109"/>
  <c r="H2384" i="109"/>
  <c r="J2384" i="109" s="1"/>
  <c r="G2384" i="109"/>
  <c r="E2384" i="109"/>
  <c r="H2383" i="109"/>
  <c r="J2383" i="109" s="1"/>
  <c r="E2383" i="109"/>
  <c r="G2383" i="109" s="1"/>
  <c r="H2382" i="109"/>
  <c r="J2382" i="109" s="1"/>
  <c r="E2382" i="109"/>
  <c r="G2382" i="109" s="1"/>
  <c r="H2381" i="109"/>
  <c r="J2381" i="109" s="1"/>
  <c r="E2381" i="109"/>
  <c r="G2381" i="109" s="1"/>
  <c r="J2380" i="109"/>
  <c r="H2380" i="109"/>
  <c r="E2380" i="109"/>
  <c r="G2380" i="109" s="1"/>
  <c r="H2379" i="109"/>
  <c r="J2379" i="109" s="1"/>
  <c r="E2379" i="109"/>
  <c r="G2379" i="109" s="1"/>
  <c r="H2378" i="109"/>
  <c r="J2378" i="109" s="1"/>
  <c r="E2378" i="109"/>
  <c r="G2378" i="109" s="1"/>
  <c r="C2360" i="109"/>
  <c r="H2359" i="109"/>
  <c r="J2359" i="109" s="1"/>
  <c r="E2359" i="109"/>
  <c r="G2359" i="109" s="1"/>
  <c r="H2358" i="109"/>
  <c r="J2358" i="109" s="1"/>
  <c r="E2358" i="109"/>
  <c r="G2358" i="109" s="1"/>
  <c r="H2357" i="109"/>
  <c r="J2357" i="109" s="1"/>
  <c r="E2357" i="109"/>
  <c r="G2357" i="109" s="1"/>
  <c r="H2356" i="109"/>
  <c r="J2356" i="109" s="1"/>
  <c r="E2356" i="109"/>
  <c r="G2356" i="109" s="1"/>
  <c r="J2355" i="109"/>
  <c r="H2355" i="109"/>
  <c r="E2355" i="109"/>
  <c r="G2355" i="109" s="1"/>
  <c r="H2354" i="109"/>
  <c r="J2354" i="109" s="1"/>
  <c r="E2354" i="109"/>
  <c r="G2354" i="109" s="1"/>
  <c r="H2353" i="109"/>
  <c r="J2353" i="109" s="1"/>
  <c r="E2353" i="109"/>
  <c r="G2353" i="109" s="1"/>
  <c r="J2352" i="109"/>
  <c r="H2352" i="109"/>
  <c r="E2352" i="109"/>
  <c r="G2352" i="109" s="1"/>
  <c r="H2351" i="109"/>
  <c r="J2351" i="109" s="1"/>
  <c r="E2351" i="109"/>
  <c r="G2351" i="109" s="1"/>
  <c r="H2350" i="109"/>
  <c r="J2350" i="109" s="1"/>
  <c r="E2350" i="109"/>
  <c r="G2350" i="109" s="1"/>
  <c r="H2349" i="109"/>
  <c r="J2349" i="109" s="1"/>
  <c r="E2349" i="109"/>
  <c r="G2349" i="109" s="1"/>
  <c r="H2348" i="109"/>
  <c r="J2348" i="109" s="1"/>
  <c r="G2348" i="109"/>
  <c r="E2348" i="109"/>
  <c r="H2347" i="109"/>
  <c r="J2347" i="109" s="1"/>
  <c r="E2347" i="109"/>
  <c r="G2347" i="109" s="1"/>
  <c r="H2346" i="109"/>
  <c r="J2346" i="109" s="1"/>
  <c r="E2346" i="109"/>
  <c r="G2346" i="109" s="1"/>
  <c r="H2345" i="109"/>
  <c r="J2345" i="109" s="1"/>
  <c r="E2345" i="109"/>
  <c r="G2345" i="109" s="1"/>
  <c r="H2344" i="109"/>
  <c r="J2344" i="109" s="1"/>
  <c r="G2344" i="109"/>
  <c r="E2344" i="109"/>
  <c r="J2343" i="109"/>
  <c r="H2343" i="109"/>
  <c r="E2343" i="109"/>
  <c r="G2343" i="109" s="1"/>
  <c r="H2342" i="109"/>
  <c r="J2342" i="109" s="1"/>
  <c r="E2342" i="109"/>
  <c r="G2342" i="109" s="1"/>
  <c r="C2324" i="109"/>
  <c r="H2323" i="109"/>
  <c r="J2323" i="109" s="1"/>
  <c r="E2323" i="109"/>
  <c r="G2323" i="109" s="1"/>
  <c r="H2322" i="109"/>
  <c r="J2322" i="109" s="1"/>
  <c r="E2322" i="109"/>
  <c r="G2322" i="109" s="1"/>
  <c r="H2321" i="109"/>
  <c r="J2321" i="109" s="1"/>
  <c r="G2321" i="109"/>
  <c r="E2321" i="109"/>
  <c r="H2320" i="109"/>
  <c r="J2320" i="109" s="1"/>
  <c r="E2320" i="109"/>
  <c r="G2320" i="109" s="1"/>
  <c r="H2319" i="109"/>
  <c r="J2319" i="109" s="1"/>
  <c r="E2319" i="109"/>
  <c r="G2319" i="109" s="1"/>
  <c r="H2318" i="109"/>
  <c r="J2318" i="109" s="1"/>
  <c r="E2318" i="109"/>
  <c r="G2318" i="109" s="1"/>
  <c r="H2317" i="109"/>
  <c r="J2317" i="109" s="1"/>
  <c r="E2317" i="109"/>
  <c r="G2317" i="109" s="1"/>
  <c r="H2316" i="109"/>
  <c r="J2316" i="109" s="1"/>
  <c r="E2316" i="109"/>
  <c r="G2316" i="109" s="1"/>
  <c r="H2315" i="109"/>
  <c r="J2315" i="109" s="1"/>
  <c r="E2315" i="109"/>
  <c r="G2315" i="109" s="1"/>
  <c r="H2314" i="109"/>
  <c r="J2314" i="109" s="1"/>
  <c r="G2314" i="109"/>
  <c r="E2314" i="109"/>
  <c r="J2313" i="109"/>
  <c r="H2313" i="109"/>
  <c r="E2313" i="109"/>
  <c r="G2313" i="109" s="1"/>
  <c r="H2312" i="109"/>
  <c r="J2312" i="109" s="1"/>
  <c r="E2312" i="109"/>
  <c r="G2312" i="109" s="1"/>
  <c r="H2311" i="109"/>
  <c r="J2311" i="109" s="1"/>
  <c r="E2311" i="109"/>
  <c r="G2311" i="109" s="1"/>
  <c r="H2310" i="109"/>
  <c r="J2310" i="109" s="1"/>
  <c r="E2310" i="109"/>
  <c r="G2310" i="109" s="1"/>
  <c r="H2309" i="109"/>
  <c r="J2309" i="109" s="1"/>
  <c r="G2309" i="109"/>
  <c r="E2309" i="109"/>
  <c r="H2308" i="109"/>
  <c r="J2308" i="109" s="1"/>
  <c r="E2308" i="109"/>
  <c r="G2308" i="109" s="1"/>
  <c r="H2307" i="109"/>
  <c r="J2307" i="109" s="1"/>
  <c r="E2307" i="109"/>
  <c r="G2307" i="109" s="1"/>
  <c r="H2306" i="109"/>
  <c r="J2306" i="109" s="1"/>
  <c r="G2306" i="109"/>
  <c r="E2306" i="109"/>
  <c r="C2288" i="109"/>
  <c r="H2287" i="109"/>
  <c r="J2287" i="109" s="1"/>
  <c r="E2287" i="109"/>
  <c r="G2287" i="109" s="1"/>
  <c r="H2286" i="109"/>
  <c r="J2286" i="109" s="1"/>
  <c r="E2286" i="109"/>
  <c r="G2286" i="109" s="1"/>
  <c r="J2285" i="109"/>
  <c r="H2285" i="109"/>
  <c r="G2285" i="109"/>
  <c r="E2285" i="109"/>
  <c r="J2284" i="109"/>
  <c r="H2284" i="109"/>
  <c r="E2284" i="109"/>
  <c r="G2284" i="109" s="1"/>
  <c r="H2283" i="109"/>
  <c r="J2283" i="109" s="1"/>
  <c r="G2283" i="109"/>
  <c r="E2283" i="109"/>
  <c r="H2282" i="109"/>
  <c r="J2282" i="109" s="1"/>
  <c r="E2282" i="109"/>
  <c r="G2282" i="109" s="1"/>
  <c r="J2281" i="109"/>
  <c r="H2281" i="109"/>
  <c r="E2281" i="109"/>
  <c r="G2281" i="109" s="1"/>
  <c r="J2280" i="109"/>
  <c r="H2280" i="109"/>
  <c r="E2280" i="109"/>
  <c r="G2280" i="109" s="1"/>
  <c r="H2279" i="109"/>
  <c r="J2279" i="109" s="1"/>
  <c r="E2279" i="109"/>
  <c r="G2279" i="109" s="1"/>
  <c r="H2278" i="109"/>
  <c r="J2278" i="109" s="1"/>
  <c r="E2278" i="109"/>
  <c r="G2278" i="109" s="1"/>
  <c r="J2277" i="109"/>
  <c r="H2277" i="109"/>
  <c r="G2277" i="109"/>
  <c r="E2277" i="109"/>
  <c r="J2276" i="109"/>
  <c r="H2276" i="109"/>
  <c r="E2276" i="109"/>
  <c r="G2276" i="109" s="1"/>
  <c r="H2275" i="109"/>
  <c r="J2275" i="109" s="1"/>
  <c r="E2275" i="109"/>
  <c r="G2275" i="109" s="1"/>
  <c r="H2274" i="109"/>
  <c r="J2274" i="109" s="1"/>
  <c r="E2274" i="109"/>
  <c r="G2274" i="109" s="1"/>
  <c r="H2273" i="109"/>
  <c r="J2273" i="109" s="1"/>
  <c r="E2273" i="109"/>
  <c r="G2273" i="109" s="1"/>
  <c r="H2272" i="109"/>
  <c r="J2272" i="109" s="1"/>
  <c r="E2272" i="109"/>
  <c r="G2272" i="109" s="1"/>
  <c r="H2271" i="109"/>
  <c r="J2271" i="109" s="1"/>
  <c r="E2271" i="109"/>
  <c r="G2271" i="109" s="1"/>
  <c r="H2270" i="109"/>
  <c r="J2270" i="109" s="1"/>
  <c r="E2270" i="109"/>
  <c r="C2253" i="109"/>
  <c r="H2252" i="109"/>
  <c r="J2252" i="109" s="1"/>
  <c r="G2252" i="109"/>
  <c r="E2252" i="109"/>
  <c r="J2251" i="109"/>
  <c r="H2251" i="109"/>
  <c r="G2251" i="109"/>
  <c r="E2251" i="109"/>
  <c r="H2250" i="109"/>
  <c r="J2250" i="109" s="1"/>
  <c r="E2250" i="109"/>
  <c r="G2250" i="109" s="1"/>
  <c r="H2249" i="109"/>
  <c r="J2249" i="109" s="1"/>
  <c r="E2249" i="109"/>
  <c r="G2249" i="109" s="1"/>
  <c r="H2248" i="109"/>
  <c r="J2248" i="109" s="1"/>
  <c r="G2248" i="109"/>
  <c r="E2248" i="109"/>
  <c r="H2247" i="109"/>
  <c r="J2247" i="109" s="1"/>
  <c r="G2247" i="109"/>
  <c r="E2247" i="109"/>
  <c r="H2246" i="109"/>
  <c r="J2246" i="109" s="1"/>
  <c r="E2246" i="109"/>
  <c r="G2246" i="109" s="1"/>
  <c r="J2245" i="109"/>
  <c r="H2245" i="109"/>
  <c r="E2245" i="109"/>
  <c r="G2245" i="109" s="1"/>
  <c r="H2244" i="109"/>
  <c r="J2244" i="109" s="1"/>
  <c r="G2244" i="109"/>
  <c r="E2244" i="109"/>
  <c r="J2243" i="109"/>
  <c r="H2243" i="109"/>
  <c r="G2243" i="109"/>
  <c r="E2243" i="109"/>
  <c r="H2242" i="109"/>
  <c r="J2242" i="109" s="1"/>
  <c r="E2242" i="109"/>
  <c r="G2242" i="109" s="1"/>
  <c r="H2241" i="109"/>
  <c r="J2241" i="109" s="1"/>
  <c r="E2241" i="109"/>
  <c r="G2241" i="109" s="1"/>
  <c r="H2240" i="109"/>
  <c r="J2240" i="109" s="1"/>
  <c r="G2240" i="109"/>
  <c r="E2240" i="109"/>
  <c r="H2239" i="109"/>
  <c r="J2239" i="109" s="1"/>
  <c r="G2239" i="109"/>
  <c r="E2239" i="109"/>
  <c r="H2238" i="109"/>
  <c r="J2238" i="109" s="1"/>
  <c r="E2238" i="109"/>
  <c r="G2238" i="109" s="1"/>
  <c r="H2237" i="109"/>
  <c r="J2237" i="109" s="1"/>
  <c r="E2237" i="109"/>
  <c r="G2237" i="109" s="1"/>
  <c r="H2236" i="109"/>
  <c r="J2236" i="109" s="1"/>
  <c r="E2236" i="109"/>
  <c r="G2236" i="109" s="1"/>
  <c r="H2235" i="109"/>
  <c r="J2235" i="109" s="1"/>
  <c r="E2235" i="109"/>
  <c r="G2235" i="109" s="1"/>
  <c r="C2217" i="109"/>
  <c r="H2216" i="109"/>
  <c r="J2216" i="109" s="1"/>
  <c r="E2216" i="109"/>
  <c r="G2216" i="109" s="1"/>
  <c r="J2215" i="109"/>
  <c r="H2215" i="109"/>
  <c r="G2215" i="109"/>
  <c r="E2215" i="109"/>
  <c r="J2214" i="109"/>
  <c r="H2214" i="109"/>
  <c r="E2214" i="109"/>
  <c r="G2214" i="109" s="1"/>
  <c r="H2213" i="109"/>
  <c r="J2213" i="109" s="1"/>
  <c r="E2213" i="109"/>
  <c r="G2213" i="109" s="1"/>
  <c r="H2212" i="109"/>
  <c r="J2212" i="109" s="1"/>
  <c r="E2212" i="109"/>
  <c r="G2212" i="109" s="1"/>
  <c r="J2211" i="109"/>
  <c r="H2211" i="109"/>
  <c r="E2211" i="109"/>
  <c r="G2211" i="109" s="1"/>
  <c r="H2210" i="109"/>
  <c r="J2210" i="109" s="1"/>
  <c r="E2210" i="109"/>
  <c r="G2210" i="109" s="1"/>
  <c r="H2209" i="109"/>
  <c r="J2209" i="109" s="1"/>
  <c r="E2209" i="109"/>
  <c r="G2209" i="109" s="1"/>
  <c r="H2208" i="109"/>
  <c r="J2208" i="109" s="1"/>
  <c r="E2208" i="109"/>
  <c r="G2208" i="109" s="1"/>
  <c r="H2207" i="109"/>
  <c r="J2207" i="109" s="1"/>
  <c r="G2207" i="109"/>
  <c r="E2207" i="109"/>
  <c r="J2206" i="109"/>
  <c r="H2206" i="109"/>
  <c r="E2206" i="109"/>
  <c r="G2206" i="109" s="1"/>
  <c r="H2205" i="109"/>
  <c r="J2205" i="109" s="1"/>
  <c r="E2205" i="109"/>
  <c r="G2205" i="109" s="1"/>
  <c r="H2204" i="109"/>
  <c r="J2204" i="109" s="1"/>
  <c r="E2204" i="109"/>
  <c r="G2204" i="109" s="1"/>
  <c r="H2203" i="109"/>
  <c r="J2203" i="109" s="1"/>
  <c r="E2203" i="109"/>
  <c r="G2203" i="109" s="1"/>
  <c r="H2202" i="109"/>
  <c r="J2202" i="109" s="1"/>
  <c r="E2202" i="109"/>
  <c r="G2202" i="109" s="1"/>
  <c r="H2201" i="109"/>
  <c r="J2201" i="109" s="1"/>
  <c r="E2201" i="109"/>
  <c r="G2201" i="109" s="1"/>
  <c r="J2200" i="109"/>
  <c r="H2200" i="109"/>
  <c r="E2200" i="109"/>
  <c r="G2200" i="109" s="1"/>
  <c r="H2199" i="109"/>
  <c r="J2199" i="109" s="1"/>
  <c r="E2199" i="109"/>
  <c r="G2199" i="109" s="1"/>
  <c r="C2182" i="109"/>
  <c r="J2181" i="109"/>
  <c r="H2181" i="109"/>
  <c r="G2181" i="109"/>
  <c r="E2181" i="109"/>
  <c r="H2180" i="109"/>
  <c r="J2180" i="109" s="1"/>
  <c r="E2180" i="109"/>
  <c r="G2180" i="109" s="1"/>
  <c r="H2179" i="109"/>
  <c r="J2179" i="109" s="1"/>
  <c r="E2179" i="109"/>
  <c r="G2179" i="109" s="1"/>
  <c r="H2178" i="109"/>
  <c r="J2178" i="109" s="1"/>
  <c r="E2178" i="109"/>
  <c r="G2178" i="109" s="1"/>
  <c r="H2177" i="109"/>
  <c r="J2177" i="109" s="1"/>
  <c r="E2177" i="109"/>
  <c r="G2177" i="109" s="1"/>
  <c r="H2176" i="109"/>
  <c r="J2176" i="109" s="1"/>
  <c r="E2176" i="109"/>
  <c r="G2176" i="109" s="1"/>
  <c r="H2175" i="109"/>
  <c r="J2175" i="109" s="1"/>
  <c r="E2175" i="109"/>
  <c r="G2175" i="109" s="1"/>
  <c r="H2174" i="109"/>
  <c r="J2174" i="109" s="1"/>
  <c r="E2174" i="109"/>
  <c r="G2174" i="109" s="1"/>
  <c r="J2173" i="109"/>
  <c r="H2173" i="109"/>
  <c r="G2173" i="109"/>
  <c r="E2173" i="109"/>
  <c r="H2172" i="109"/>
  <c r="J2172" i="109" s="1"/>
  <c r="E2172" i="109"/>
  <c r="G2172" i="109" s="1"/>
  <c r="H2171" i="109"/>
  <c r="J2171" i="109" s="1"/>
  <c r="E2171" i="109"/>
  <c r="G2171" i="109" s="1"/>
  <c r="H2170" i="109"/>
  <c r="J2170" i="109" s="1"/>
  <c r="E2170" i="109"/>
  <c r="G2170" i="109" s="1"/>
  <c r="H2169" i="109"/>
  <c r="J2169" i="109" s="1"/>
  <c r="E2169" i="109"/>
  <c r="G2169" i="109" s="1"/>
  <c r="H2168" i="109"/>
  <c r="J2168" i="109" s="1"/>
  <c r="E2168" i="109"/>
  <c r="G2168" i="109" s="1"/>
  <c r="H2167" i="109"/>
  <c r="J2167" i="109" s="1"/>
  <c r="G2167" i="109"/>
  <c r="E2167" i="109"/>
  <c r="H2166" i="109"/>
  <c r="J2166" i="109" s="1"/>
  <c r="E2166" i="109"/>
  <c r="G2166" i="109" s="1"/>
  <c r="H2165" i="109"/>
  <c r="J2165" i="109" s="1"/>
  <c r="E2165" i="109"/>
  <c r="G2165" i="109" s="1"/>
  <c r="H2164" i="109"/>
  <c r="J2164" i="109" s="1"/>
  <c r="E2164" i="109"/>
  <c r="C2147" i="109"/>
  <c r="H2146" i="109"/>
  <c r="J2146" i="109" s="1"/>
  <c r="G2146" i="109"/>
  <c r="E2146" i="109"/>
  <c r="J2145" i="109"/>
  <c r="H2145" i="109"/>
  <c r="E2145" i="109"/>
  <c r="G2145" i="109" s="1"/>
  <c r="H2144" i="109"/>
  <c r="J2144" i="109" s="1"/>
  <c r="E2144" i="109"/>
  <c r="G2144" i="109" s="1"/>
  <c r="H2143" i="109"/>
  <c r="J2143" i="109" s="1"/>
  <c r="E2143" i="109"/>
  <c r="G2143" i="109" s="1"/>
  <c r="J2142" i="109"/>
  <c r="H2142" i="109"/>
  <c r="G2142" i="109"/>
  <c r="E2142" i="109"/>
  <c r="H2141" i="109"/>
  <c r="J2141" i="109" s="1"/>
  <c r="E2141" i="109"/>
  <c r="G2141" i="109" s="1"/>
  <c r="H2140" i="109"/>
  <c r="J2140" i="109" s="1"/>
  <c r="G2140" i="109"/>
  <c r="E2140" i="109"/>
  <c r="H2139" i="109"/>
  <c r="J2139" i="109" s="1"/>
  <c r="E2139" i="109"/>
  <c r="G2139" i="109" s="1"/>
  <c r="H2138" i="109"/>
  <c r="J2138" i="109" s="1"/>
  <c r="G2138" i="109"/>
  <c r="E2138" i="109"/>
  <c r="J2137" i="109"/>
  <c r="H2137" i="109"/>
  <c r="E2137" i="109"/>
  <c r="G2137" i="109" s="1"/>
  <c r="H2136" i="109"/>
  <c r="J2136" i="109" s="1"/>
  <c r="E2136" i="109"/>
  <c r="G2136" i="109" s="1"/>
  <c r="H2135" i="109"/>
  <c r="J2135" i="109" s="1"/>
  <c r="E2135" i="109"/>
  <c r="G2135" i="109" s="1"/>
  <c r="J2134" i="109"/>
  <c r="H2134" i="109"/>
  <c r="G2134" i="109"/>
  <c r="E2134" i="109"/>
  <c r="H2133" i="109"/>
  <c r="J2133" i="109" s="1"/>
  <c r="E2133" i="109"/>
  <c r="G2133" i="109" s="1"/>
  <c r="H2132" i="109"/>
  <c r="J2132" i="109" s="1"/>
  <c r="E2132" i="109"/>
  <c r="G2132" i="109" s="1"/>
  <c r="H2131" i="109"/>
  <c r="J2131" i="109" s="1"/>
  <c r="E2131" i="109"/>
  <c r="G2131" i="109" s="1"/>
  <c r="J2130" i="109"/>
  <c r="H2130" i="109"/>
  <c r="E2130" i="109"/>
  <c r="G2130" i="109" s="1"/>
  <c r="H2129" i="109"/>
  <c r="J2129" i="109" s="1"/>
  <c r="E2129" i="109"/>
  <c r="C2112" i="109"/>
  <c r="H2111" i="109"/>
  <c r="J2111" i="109" s="1"/>
  <c r="E2111" i="109"/>
  <c r="G2111" i="109" s="1"/>
  <c r="H2110" i="109"/>
  <c r="J2110" i="109" s="1"/>
  <c r="E2110" i="109"/>
  <c r="G2110" i="109" s="1"/>
  <c r="H2109" i="109"/>
  <c r="J2109" i="109" s="1"/>
  <c r="G2109" i="109"/>
  <c r="E2109" i="109"/>
  <c r="J2108" i="109"/>
  <c r="H2108" i="109"/>
  <c r="E2108" i="109"/>
  <c r="G2108" i="109" s="1"/>
  <c r="H2107" i="109"/>
  <c r="J2107" i="109" s="1"/>
  <c r="E2107" i="109"/>
  <c r="G2107" i="109" s="1"/>
  <c r="H2106" i="109"/>
  <c r="J2106" i="109" s="1"/>
  <c r="E2106" i="109"/>
  <c r="G2106" i="109" s="1"/>
  <c r="H2105" i="109"/>
  <c r="J2105" i="109" s="1"/>
  <c r="E2105" i="109"/>
  <c r="G2105" i="109" s="1"/>
  <c r="J2104" i="109"/>
  <c r="H2104" i="109"/>
  <c r="G2104" i="109"/>
  <c r="E2104" i="109"/>
  <c r="H2103" i="109"/>
  <c r="J2103" i="109" s="1"/>
  <c r="E2103" i="109"/>
  <c r="G2103" i="109" s="1"/>
  <c r="H2102" i="109"/>
  <c r="J2102" i="109" s="1"/>
  <c r="E2102" i="109"/>
  <c r="G2102" i="109" s="1"/>
  <c r="H2101" i="109"/>
  <c r="J2101" i="109" s="1"/>
  <c r="G2101" i="109"/>
  <c r="E2101" i="109"/>
  <c r="J2100" i="109"/>
  <c r="H2100" i="109"/>
  <c r="E2100" i="109"/>
  <c r="G2100" i="109" s="1"/>
  <c r="H2099" i="109"/>
  <c r="J2099" i="109" s="1"/>
  <c r="E2099" i="109"/>
  <c r="G2099" i="109" s="1"/>
  <c r="H2098" i="109"/>
  <c r="J2098" i="109" s="1"/>
  <c r="E2098" i="109"/>
  <c r="G2098" i="109" s="1"/>
  <c r="H2097" i="109"/>
  <c r="J2097" i="109" s="1"/>
  <c r="E2097" i="109"/>
  <c r="G2097" i="109" s="1"/>
  <c r="J2096" i="109"/>
  <c r="H2096" i="109"/>
  <c r="G2096" i="109"/>
  <c r="E2096" i="109"/>
  <c r="H2095" i="109"/>
  <c r="J2095" i="109" s="1"/>
  <c r="E2095" i="109"/>
  <c r="G2095" i="109" s="1"/>
  <c r="H2094" i="109"/>
  <c r="J2094" i="109" s="1"/>
  <c r="E2094" i="109"/>
  <c r="C2077" i="109"/>
  <c r="H2076" i="109"/>
  <c r="J2076" i="109" s="1"/>
  <c r="E2076" i="109"/>
  <c r="G2076" i="109" s="1"/>
  <c r="J2075" i="109"/>
  <c r="H2075" i="109"/>
  <c r="E2075" i="109"/>
  <c r="G2075" i="109" s="1"/>
  <c r="H2074" i="109"/>
  <c r="J2074" i="109" s="1"/>
  <c r="E2074" i="109"/>
  <c r="G2074" i="109" s="1"/>
  <c r="H2073" i="109"/>
  <c r="J2073" i="109" s="1"/>
  <c r="E2073" i="109"/>
  <c r="G2073" i="109" s="1"/>
  <c r="H2072" i="109"/>
  <c r="J2072" i="109" s="1"/>
  <c r="E2072" i="109"/>
  <c r="G2072" i="109" s="1"/>
  <c r="H2071" i="109"/>
  <c r="J2071" i="109" s="1"/>
  <c r="E2071" i="109"/>
  <c r="G2071" i="109" s="1"/>
  <c r="H2070" i="109"/>
  <c r="J2070" i="109" s="1"/>
  <c r="E2070" i="109"/>
  <c r="G2070" i="109" s="1"/>
  <c r="J2069" i="109"/>
  <c r="H2069" i="109"/>
  <c r="E2069" i="109"/>
  <c r="G2069" i="109" s="1"/>
  <c r="J2068" i="109"/>
  <c r="H2068" i="109"/>
  <c r="E2068" i="109"/>
  <c r="G2068" i="109" s="1"/>
  <c r="H2067" i="109"/>
  <c r="J2067" i="109" s="1"/>
  <c r="E2067" i="109"/>
  <c r="G2067" i="109" s="1"/>
  <c r="H2066" i="109"/>
  <c r="J2066" i="109" s="1"/>
  <c r="E2066" i="109"/>
  <c r="G2066" i="109" s="1"/>
  <c r="H2065" i="109"/>
  <c r="J2065" i="109" s="1"/>
  <c r="E2065" i="109"/>
  <c r="G2065" i="109" s="1"/>
  <c r="H2064" i="109"/>
  <c r="J2064" i="109" s="1"/>
  <c r="E2064" i="109"/>
  <c r="G2064" i="109" s="1"/>
  <c r="H2063" i="109"/>
  <c r="J2063" i="109" s="1"/>
  <c r="E2063" i="109"/>
  <c r="G2063" i="109" s="1"/>
  <c r="H2062" i="109"/>
  <c r="J2062" i="109" s="1"/>
  <c r="E2062" i="109"/>
  <c r="G2062" i="109" s="1"/>
  <c r="J2061" i="109"/>
  <c r="H2061" i="109"/>
  <c r="E2061" i="109"/>
  <c r="G2061" i="109" s="1"/>
  <c r="H2060" i="109"/>
  <c r="J2060" i="109" s="1"/>
  <c r="E2060" i="109"/>
  <c r="G2060" i="109" s="1"/>
  <c r="H2059" i="109"/>
  <c r="J2059" i="109" s="1"/>
  <c r="E2059" i="109"/>
  <c r="G2059" i="109" s="1"/>
  <c r="C2042" i="109"/>
  <c r="H2041" i="109"/>
  <c r="J2041" i="109" s="1"/>
  <c r="E2041" i="109"/>
  <c r="G2041" i="109" s="1"/>
  <c r="H2040" i="109"/>
  <c r="J2040" i="109" s="1"/>
  <c r="E2040" i="109"/>
  <c r="G2040" i="109" s="1"/>
  <c r="H2039" i="109"/>
  <c r="J2039" i="109" s="1"/>
  <c r="E2039" i="109"/>
  <c r="G2039" i="109" s="1"/>
  <c r="H2038" i="109"/>
  <c r="J2038" i="109" s="1"/>
  <c r="E2038" i="109"/>
  <c r="G2038" i="109" s="1"/>
  <c r="H2037" i="109"/>
  <c r="J2037" i="109" s="1"/>
  <c r="E2037" i="109"/>
  <c r="G2037" i="109" s="1"/>
  <c r="H2036" i="109"/>
  <c r="J2036" i="109" s="1"/>
  <c r="G2036" i="109"/>
  <c r="E2036" i="109"/>
  <c r="H2035" i="109"/>
  <c r="J2035" i="109" s="1"/>
  <c r="E2035" i="109"/>
  <c r="G2035" i="109" s="1"/>
  <c r="H2034" i="109"/>
  <c r="J2034" i="109" s="1"/>
  <c r="E2034" i="109"/>
  <c r="G2034" i="109" s="1"/>
  <c r="H2033" i="109"/>
  <c r="J2033" i="109" s="1"/>
  <c r="E2033" i="109"/>
  <c r="G2033" i="109" s="1"/>
  <c r="H2032" i="109"/>
  <c r="J2032" i="109" s="1"/>
  <c r="E2032" i="109"/>
  <c r="G2032" i="109" s="1"/>
  <c r="H2031" i="109"/>
  <c r="J2031" i="109" s="1"/>
  <c r="G2031" i="109"/>
  <c r="E2031" i="109"/>
  <c r="H2030" i="109"/>
  <c r="J2030" i="109" s="1"/>
  <c r="E2030" i="109"/>
  <c r="G2030" i="109" s="1"/>
  <c r="H2029" i="109"/>
  <c r="J2029" i="109" s="1"/>
  <c r="E2029" i="109"/>
  <c r="G2029" i="109" s="1"/>
  <c r="H2028" i="109"/>
  <c r="J2028" i="109" s="1"/>
  <c r="G2028" i="109"/>
  <c r="E2028" i="109"/>
  <c r="J2027" i="109"/>
  <c r="H2027" i="109"/>
  <c r="G2027" i="109"/>
  <c r="E2027" i="109"/>
  <c r="H2026" i="109"/>
  <c r="J2026" i="109" s="1"/>
  <c r="E2026" i="109"/>
  <c r="G2026" i="109" s="1"/>
  <c r="H2025" i="109"/>
  <c r="J2025" i="109" s="1"/>
  <c r="G2025" i="109"/>
  <c r="E2025" i="109"/>
  <c r="H2024" i="109"/>
  <c r="J2024" i="109" s="1"/>
  <c r="G2024" i="109"/>
  <c r="E2024" i="109"/>
  <c r="C2006" i="109"/>
  <c r="H2005" i="109"/>
  <c r="J2005" i="109" s="1"/>
  <c r="E2005" i="109"/>
  <c r="G2005" i="109" s="1"/>
  <c r="H2004" i="109"/>
  <c r="J2004" i="109" s="1"/>
  <c r="E2004" i="109"/>
  <c r="G2004" i="109" s="1"/>
  <c r="H2003" i="109"/>
  <c r="J2003" i="109" s="1"/>
  <c r="E2003" i="109"/>
  <c r="G2003" i="109" s="1"/>
  <c r="H2002" i="109"/>
  <c r="J2002" i="109" s="1"/>
  <c r="E2002" i="109"/>
  <c r="G2002" i="109" s="1"/>
  <c r="H2001" i="109"/>
  <c r="J2001" i="109" s="1"/>
  <c r="E2001" i="109"/>
  <c r="G2001" i="109" s="1"/>
  <c r="J2000" i="109"/>
  <c r="H2000" i="109"/>
  <c r="E2000" i="109"/>
  <c r="G2000" i="109" s="1"/>
  <c r="H1999" i="109"/>
  <c r="J1999" i="109" s="1"/>
  <c r="G1999" i="109"/>
  <c r="E1999" i="109"/>
  <c r="H1998" i="109"/>
  <c r="J1998" i="109" s="1"/>
  <c r="E1998" i="109"/>
  <c r="G1998" i="109" s="1"/>
  <c r="H1997" i="109"/>
  <c r="J1997" i="109" s="1"/>
  <c r="E1997" i="109"/>
  <c r="G1997" i="109" s="1"/>
  <c r="H1996" i="109"/>
  <c r="J1996" i="109" s="1"/>
  <c r="E1996" i="109"/>
  <c r="G1996" i="109" s="1"/>
  <c r="H1995" i="109"/>
  <c r="J1995" i="109" s="1"/>
  <c r="E1995" i="109"/>
  <c r="G1995" i="109" s="1"/>
  <c r="H1994" i="109"/>
  <c r="J1994" i="109" s="1"/>
  <c r="E1994" i="109"/>
  <c r="G1994" i="109" s="1"/>
  <c r="J1993" i="109"/>
  <c r="H1993" i="109"/>
  <c r="E1993" i="109"/>
  <c r="G1993" i="109" s="1"/>
  <c r="H1992" i="109"/>
  <c r="J1992" i="109" s="1"/>
  <c r="E1992" i="109"/>
  <c r="G1992" i="109" s="1"/>
  <c r="H1991" i="109"/>
  <c r="J1991" i="109" s="1"/>
  <c r="G1991" i="109"/>
  <c r="E1991" i="109"/>
  <c r="H1990" i="109"/>
  <c r="J1990" i="109" s="1"/>
  <c r="E1990" i="109"/>
  <c r="G1990" i="109" s="1"/>
  <c r="H1989" i="109"/>
  <c r="J1989" i="109" s="1"/>
  <c r="E1989" i="109"/>
  <c r="G1989" i="109" s="1"/>
  <c r="H1988" i="109"/>
  <c r="J1988" i="109" s="1"/>
  <c r="E1988" i="109"/>
  <c r="C1973" i="109"/>
  <c r="H1972" i="109"/>
  <c r="J1972" i="109" s="1"/>
  <c r="E1972" i="109"/>
  <c r="G1972" i="109" s="1"/>
  <c r="H1971" i="109"/>
  <c r="J1971" i="109" s="1"/>
  <c r="G1971" i="109"/>
  <c r="E1971" i="109"/>
  <c r="H1970" i="109"/>
  <c r="J1970" i="109" s="1"/>
  <c r="E1970" i="109"/>
  <c r="G1970" i="109" s="1"/>
  <c r="H1969" i="109"/>
  <c r="J1969" i="109" s="1"/>
  <c r="E1969" i="109"/>
  <c r="G1969" i="109" s="1"/>
  <c r="H1968" i="109"/>
  <c r="J1968" i="109" s="1"/>
  <c r="E1968" i="109"/>
  <c r="G1968" i="109" s="1"/>
  <c r="H1967" i="109"/>
  <c r="J1967" i="109" s="1"/>
  <c r="E1967" i="109"/>
  <c r="G1967" i="109" s="1"/>
  <c r="H1966" i="109"/>
  <c r="J1966" i="109" s="1"/>
  <c r="E1966" i="109"/>
  <c r="G1966" i="109" s="1"/>
  <c r="H1965" i="109"/>
  <c r="J1965" i="109" s="1"/>
  <c r="G1965" i="109"/>
  <c r="E1965" i="109"/>
  <c r="H1964" i="109"/>
  <c r="J1964" i="109" s="1"/>
  <c r="E1964" i="109"/>
  <c r="G1964" i="109" s="1"/>
  <c r="H1963" i="109"/>
  <c r="J1963" i="109" s="1"/>
  <c r="E1963" i="109"/>
  <c r="G1963" i="109" s="1"/>
  <c r="H1962" i="109"/>
  <c r="J1962" i="109" s="1"/>
  <c r="E1962" i="109"/>
  <c r="G1962" i="109" s="1"/>
  <c r="H1961" i="109"/>
  <c r="J1961" i="109" s="1"/>
  <c r="E1961" i="109"/>
  <c r="G1961" i="109" s="1"/>
  <c r="H1960" i="109"/>
  <c r="J1960" i="109" s="1"/>
  <c r="E1960" i="109"/>
  <c r="G1960" i="109" s="1"/>
  <c r="H1959" i="109"/>
  <c r="J1959" i="109" s="1"/>
  <c r="E1959" i="109"/>
  <c r="G1959" i="109" s="1"/>
  <c r="H1958" i="109"/>
  <c r="J1958" i="109" s="1"/>
  <c r="E1958" i="109"/>
  <c r="G1958" i="109" s="1"/>
  <c r="H1957" i="109"/>
  <c r="J1957" i="109" s="1"/>
  <c r="E1957" i="109"/>
  <c r="G1957" i="109" s="1"/>
  <c r="H1956" i="109"/>
  <c r="J1956" i="109" s="1"/>
  <c r="E1956" i="109"/>
  <c r="G1956" i="109" s="1"/>
  <c r="H1955" i="109"/>
  <c r="J1955" i="109" s="1"/>
  <c r="E1955" i="109"/>
  <c r="G1955" i="109" s="1"/>
  <c r="C1940" i="109"/>
  <c r="H1939" i="109"/>
  <c r="J1939" i="109" s="1"/>
  <c r="E1939" i="109"/>
  <c r="G1939" i="109" s="1"/>
  <c r="H1938" i="109"/>
  <c r="J1938" i="109" s="1"/>
  <c r="E1938" i="109"/>
  <c r="G1938" i="109" s="1"/>
  <c r="J1937" i="109"/>
  <c r="H1937" i="109"/>
  <c r="E1937" i="109"/>
  <c r="G1937" i="109" s="1"/>
  <c r="H1936" i="109"/>
  <c r="J1936" i="109" s="1"/>
  <c r="E1936" i="109"/>
  <c r="G1936" i="109" s="1"/>
  <c r="H1935" i="109"/>
  <c r="J1935" i="109" s="1"/>
  <c r="E1935" i="109"/>
  <c r="G1935" i="109" s="1"/>
  <c r="J1934" i="109"/>
  <c r="H1934" i="109"/>
  <c r="G1934" i="109"/>
  <c r="E1934" i="109"/>
  <c r="H1933" i="109"/>
  <c r="J1933" i="109" s="1"/>
  <c r="E1933" i="109"/>
  <c r="G1933" i="109" s="1"/>
  <c r="H1932" i="109"/>
  <c r="J1932" i="109" s="1"/>
  <c r="E1932" i="109"/>
  <c r="G1932" i="109" s="1"/>
  <c r="H1931" i="109"/>
  <c r="J1931" i="109" s="1"/>
  <c r="E1931" i="109"/>
  <c r="G1931" i="109" s="1"/>
  <c r="J1930" i="109"/>
  <c r="H1930" i="109"/>
  <c r="E1930" i="109"/>
  <c r="G1930" i="109" s="1"/>
  <c r="H1929" i="109"/>
  <c r="J1929" i="109" s="1"/>
  <c r="E1929" i="109"/>
  <c r="G1929" i="109" s="1"/>
  <c r="H1928" i="109"/>
  <c r="J1928" i="109" s="1"/>
  <c r="E1928" i="109"/>
  <c r="G1928" i="109" s="1"/>
  <c r="H1927" i="109"/>
  <c r="J1927" i="109" s="1"/>
  <c r="E1927" i="109"/>
  <c r="G1927" i="109" s="1"/>
  <c r="H1926" i="109"/>
  <c r="J1926" i="109" s="1"/>
  <c r="G1926" i="109"/>
  <c r="E1926" i="109"/>
  <c r="J1925" i="109"/>
  <c r="H1925" i="109"/>
  <c r="E1925" i="109"/>
  <c r="G1925" i="109" s="1"/>
  <c r="H1924" i="109"/>
  <c r="J1924" i="109" s="1"/>
  <c r="E1924" i="109"/>
  <c r="G1924" i="109" s="1"/>
  <c r="H1923" i="109"/>
  <c r="J1923" i="109" s="1"/>
  <c r="E1923" i="109"/>
  <c r="G1923" i="109" s="1"/>
  <c r="H1922" i="109"/>
  <c r="J1922" i="109" s="1"/>
  <c r="E1922" i="109"/>
  <c r="G1922" i="109" s="1"/>
  <c r="C1907" i="109"/>
  <c r="H1906" i="109"/>
  <c r="J1906" i="109" s="1"/>
  <c r="G1906" i="109"/>
  <c r="E1906" i="109"/>
  <c r="H1905" i="109"/>
  <c r="J1905" i="109" s="1"/>
  <c r="E1905" i="109"/>
  <c r="G1905" i="109" s="1"/>
  <c r="H1904" i="109"/>
  <c r="J1904" i="109" s="1"/>
  <c r="E1904" i="109"/>
  <c r="G1904" i="109" s="1"/>
  <c r="H1903" i="109"/>
  <c r="J1903" i="109" s="1"/>
  <c r="G1903" i="109"/>
  <c r="E1903" i="109"/>
  <c r="J1902" i="109"/>
  <c r="H1902" i="109"/>
  <c r="E1902" i="109"/>
  <c r="G1902" i="109" s="1"/>
  <c r="H1901" i="109"/>
  <c r="J1901" i="109" s="1"/>
  <c r="E1901" i="109"/>
  <c r="G1901" i="109" s="1"/>
  <c r="H1900" i="109"/>
  <c r="J1900" i="109" s="1"/>
  <c r="E1900" i="109"/>
  <c r="G1900" i="109" s="1"/>
  <c r="H1899" i="109"/>
  <c r="J1899" i="109" s="1"/>
  <c r="E1899" i="109"/>
  <c r="G1899" i="109" s="1"/>
  <c r="J1898" i="109"/>
  <c r="H1898" i="109"/>
  <c r="E1898" i="109"/>
  <c r="G1898" i="109" s="1"/>
  <c r="H1897" i="109"/>
  <c r="J1897" i="109" s="1"/>
  <c r="E1897" i="109"/>
  <c r="G1897" i="109" s="1"/>
  <c r="H1896" i="109"/>
  <c r="J1896" i="109" s="1"/>
  <c r="E1896" i="109"/>
  <c r="G1896" i="109" s="1"/>
  <c r="H1895" i="109"/>
  <c r="J1895" i="109" s="1"/>
  <c r="E1895" i="109"/>
  <c r="G1895" i="109" s="1"/>
  <c r="J1894" i="109"/>
  <c r="H1894" i="109"/>
  <c r="G1894" i="109"/>
  <c r="E1894" i="109"/>
  <c r="H1893" i="109"/>
  <c r="J1893" i="109" s="1"/>
  <c r="E1893" i="109"/>
  <c r="G1893" i="109" s="1"/>
  <c r="H1892" i="109"/>
  <c r="J1892" i="109" s="1"/>
  <c r="E1892" i="109"/>
  <c r="G1892" i="109" s="1"/>
  <c r="H1891" i="109"/>
  <c r="J1891" i="109" s="1"/>
  <c r="E1891" i="109"/>
  <c r="G1891" i="109" s="1"/>
  <c r="H1890" i="109"/>
  <c r="J1890" i="109" s="1"/>
  <c r="G1890" i="109"/>
  <c r="E1890" i="109"/>
  <c r="H1889" i="109"/>
  <c r="J1889" i="109" s="1"/>
  <c r="E1889" i="109"/>
  <c r="C1872" i="109"/>
  <c r="J1871" i="109"/>
  <c r="H1871" i="109"/>
  <c r="E1871" i="109"/>
  <c r="G1871" i="109" s="1"/>
  <c r="H1870" i="109"/>
  <c r="J1870" i="109" s="1"/>
  <c r="E1870" i="109"/>
  <c r="G1870" i="109" s="1"/>
  <c r="H1869" i="109"/>
  <c r="J1869" i="109" s="1"/>
  <c r="E1869" i="109"/>
  <c r="G1869" i="109" s="1"/>
  <c r="H1868" i="109"/>
  <c r="J1868" i="109" s="1"/>
  <c r="E1868" i="109"/>
  <c r="G1868" i="109" s="1"/>
  <c r="J1867" i="109"/>
  <c r="H1867" i="109"/>
  <c r="E1867" i="109"/>
  <c r="G1867" i="109" s="1"/>
  <c r="H1866" i="109"/>
  <c r="J1866" i="109" s="1"/>
  <c r="E1866" i="109"/>
  <c r="G1866" i="109" s="1"/>
  <c r="H1865" i="109"/>
  <c r="J1865" i="109" s="1"/>
  <c r="E1865" i="109"/>
  <c r="G1865" i="109" s="1"/>
  <c r="H1864" i="109"/>
  <c r="J1864" i="109" s="1"/>
  <c r="E1864" i="109"/>
  <c r="G1864" i="109" s="1"/>
  <c r="H1863" i="109"/>
  <c r="J1863" i="109" s="1"/>
  <c r="E1863" i="109"/>
  <c r="G1863" i="109" s="1"/>
  <c r="J1862" i="109"/>
  <c r="H1862" i="109"/>
  <c r="E1862" i="109"/>
  <c r="G1862" i="109" s="1"/>
  <c r="H1861" i="109"/>
  <c r="J1861" i="109" s="1"/>
  <c r="E1861" i="109"/>
  <c r="G1861" i="109" s="1"/>
  <c r="H1860" i="109"/>
  <c r="J1860" i="109" s="1"/>
  <c r="E1860" i="109"/>
  <c r="G1860" i="109" s="1"/>
  <c r="J1859" i="109"/>
  <c r="H1859" i="109"/>
  <c r="E1859" i="109"/>
  <c r="G1859" i="109" s="1"/>
  <c r="H1858" i="109"/>
  <c r="J1858" i="109" s="1"/>
  <c r="E1858" i="109"/>
  <c r="G1858" i="109" s="1"/>
  <c r="H1857" i="109"/>
  <c r="J1857" i="109" s="1"/>
  <c r="E1857" i="109"/>
  <c r="G1857" i="109" s="1"/>
  <c r="H1856" i="109"/>
  <c r="J1856" i="109" s="1"/>
  <c r="E1856" i="109"/>
  <c r="G1856" i="109" s="1"/>
  <c r="H1855" i="109"/>
  <c r="J1855" i="109" s="1"/>
  <c r="E1855" i="109"/>
  <c r="G1855" i="109" s="1"/>
  <c r="J1854" i="109"/>
  <c r="H1854" i="109"/>
  <c r="E1854" i="109"/>
  <c r="C1837" i="109"/>
  <c r="H1836" i="109"/>
  <c r="J1836" i="109" s="1"/>
  <c r="E1836" i="109"/>
  <c r="G1836" i="109" s="1"/>
  <c r="H1835" i="109"/>
  <c r="J1835" i="109" s="1"/>
  <c r="E1835" i="109"/>
  <c r="G1835" i="109" s="1"/>
  <c r="H1834" i="109"/>
  <c r="J1834" i="109" s="1"/>
  <c r="E1834" i="109"/>
  <c r="G1834" i="109" s="1"/>
  <c r="J1833" i="109"/>
  <c r="H1833" i="109"/>
  <c r="G1833" i="109"/>
  <c r="E1833" i="109"/>
  <c r="H1832" i="109"/>
  <c r="J1832" i="109" s="1"/>
  <c r="E1832" i="109"/>
  <c r="G1832" i="109" s="1"/>
  <c r="H1831" i="109"/>
  <c r="J1831" i="109" s="1"/>
  <c r="E1831" i="109"/>
  <c r="G1831" i="109" s="1"/>
  <c r="H1830" i="109"/>
  <c r="J1830" i="109" s="1"/>
  <c r="E1830" i="109"/>
  <c r="G1830" i="109" s="1"/>
  <c r="H1829" i="109"/>
  <c r="J1829" i="109" s="1"/>
  <c r="G1829" i="109"/>
  <c r="E1829" i="109"/>
  <c r="H1828" i="109"/>
  <c r="J1828" i="109" s="1"/>
  <c r="E1828" i="109"/>
  <c r="G1828" i="109" s="1"/>
  <c r="H1827" i="109"/>
  <c r="J1827" i="109" s="1"/>
  <c r="G1827" i="109"/>
  <c r="E1827" i="109"/>
  <c r="H1826" i="109"/>
  <c r="J1826" i="109" s="1"/>
  <c r="G1826" i="109"/>
  <c r="E1826" i="109"/>
  <c r="H1825" i="109"/>
  <c r="J1825" i="109" s="1"/>
  <c r="E1825" i="109"/>
  <c r="G1825" i="109" s="1"/>
  <c r="H1824" i="109"/>
  <c r="J1824" i="109" s="1"/>
  <c r="E1824" i="109"/>
  <c r="G1824" i="109" s="1"/>
  <c r="J1823" i="109"/>
  <c r="H1823" i="109"/>
  <c r="E1823" i="109"/>
  <c r="G1823" i="109" s="1"/>
  <c r="H1822" i="109"/>
  <c r="J1822" i="109" s="1"/>
  <c r="E1822" i="109"/>
  <c r="G1822" i="109" s="1"/>
  <c r="H1821" i="109"/>
  <c r="J1821" i="109" s="1"/>
  <c r="G1821" i="109"/>
  <c r="E1821" i="109"/>
  <c r="H1820" i="109"/>
  <c r="J1820" i="109" s="1"/>
  <c r="G1820" i="109"/>
  <c r="E1820" i="109"/>
  <c r="H1819" i="109"/>
  <c r="J1819" i="109" s="1"/>
  <c r="E1819" i="109"/>
  <c r="G1819" i="109" s="1"/>
  <c r="C1803" i="109"/>
  <c r="J1802" i="109"/>
  <c r="H1802" i="109"/>
  <c r="E1802" i="109"/>
  <c r="G1802" i="109" s="1"/>
  <c r="H1801" i="109"/>
  <c r="J1801" i="109" s="1"/>
  <c r="E1801" i="109"/>
  <c r="G1801" i="109" s="1"/>
  <c r="H1800" i="109"/>
  <c r="J1800" i="109" s="1"/>
  <c r="E1800" i="109"/>
  <c r="G1800" i="109" s="1"/>
  <c r="J1799" i="109"/>
  <c r="H1799" i="109"/>
  <c r="E1799" i="109"/>
  <c r="G1799" i="109" s="1"/>
  <c r="H1798" i="109"/>
  <c r="J1798" i="109" s="1"/>
  <c r="E1798" i="109"/>
  <c r="G1798" i="109" s="1"/>
  <c r="J1797" i="109"/>
  <c r="H1797" i="109"/>
  <c r="E1797" i="109"/>
  <c r="G1797" i="109" s="1"/>
  <c r="H1796" i="109"/>
  <c r="J1796" i="109" s="1"/>
  <c r="E1796" i="109"/>
  <c r="G1796" i="109" s="1"/>
  <c r="H1795" i="109"/>
  <c r="J1795" i="109" s="1"/>
  <c r="E1795" i="109"/>
  <c r="G1795" i="109" s="1"/>
  <c r="J1794" i="109"/>
  <c r="H1794" i="109"/>
  <c r="E1794" i="109"/>
  <c r="G1794" i="109" s="1"/>
  <c r="H1793" i="109"/>
  <c r="J1793" i="109" s="1"/>
  <c r="E1793" i="109"/>
  <c r="G1793" i="109" s="1"/>
  <c r="H1792" i="109"/>
  <c r="J1792" i="109" s="1"/>
  <c r="E1792" i="109"/>
  <c r="G1792" i="109" s="1"/>
  <c r="J1791" i="109"/>
  <c r="H1791" i="109"/>
  <c r="E1791" i="109"/>
  <c r="G1791" i="109" s="1"/>
  <c r="J1790" i="109"/>
  <c r="H1790" i="109"/>
  <c r="E1790" i="109"/>
  <c r="G1790" i="109" s="1"/>
  <c r="H1789" i="109"/>
  <c r="J1789" i="109" s="1"/>
  <c r="E1789" i="109"/>
  <c r="G1789" i="109" s="1"/>
  <c r="H1788" i="109"/>
  <c r="J1788" i="109" s="1"/>
  <c r="E1788" i="109"/>
  <c r="G1788" i="109" s="1"/>
  <c r="H1787" i="109"/>
  <c r="J1787" i="109" s="1"/>
  <c r="E1787" i="109"/>
  <c r="G1787" i="109" s="1"/>
  <c r="H1786" i="109"/>
  <c r="J1786" i="109" s="1"/>
  <c r="E1786" i="109"/>
  <c r="G1786" i="109" s="1"/>
  <c r="H1785" i="109"/>
  <c r="J1785" i="109" s="1"/>
  <c r="E1785" i="109"/>
  <c r="G1785" i="109" s="1"/>
  <c r="C1768" i="109"/>
  <c r="H1767" i="109"/>
  <c r="J1767" i="109" s="1"/>
  <c r="E1767" i="109"/>
  <c r="G1767" i="109" s="1"/>
  <c r="H1766" i="109"/>
  <c r="J1766" i="109" s="1"/>
  <c r="G1766" i="109"/>
  <c r="E1766" i="109"/>
  <c r="H1765" i="109"/>
  <c r="J1765" i="109" s="1"/>
  <c r="E1765" i="109"/>
  <c r="G1765" i="109" s="1"/>
  <c r="H1764" i="109"/>
  <c r="J1764" i="109" s="1"/>
  <c r="G1764" i="109"/>
  <c r="E1764" i="109"/>
  <c r="H1763" i="109"/>
  <c r="J1763" i="109" s="1"/>
  <c r="E1763" i="109"/>
  <c r="G1763" i="109" s="1"/>
  <c r="H1762" i="109"/>
  <c r="J1762" i="109" s="1"/>
  <c r="E1762" i="109"/>
  <c r="G1762" i="109" s="1"/>
  <c r="H1761" i="109"/>
  <c r="J1761" i="109" s="1"/>
  <c r="G1761" i="109"/>
  <c r="E1761" i="109"/>
  <c r="H1760" i="109"/>
  <c r="J1760" i="109" s="1"/>
  <c r="E1760" i="109"/>
  <c r="G1760" i="109" s="1"/>
  <c r="H1759" i="109"/>
  <c r="J1759" i="109" s="1"/>
  <c r="E1759" i="109"/>
  <c r="G1759" i="109" s="1"/>
  <c r="H1758" i="109"/>
  <c r="J1758" i="109" s="1"/>
  <c r="G1758" i="109"/>
  <c r="E1758" i="109"/>
  <c r="H1757" i="109"/>
  <c r="J1757" i="109" s="1"/>
  <c r="G1757" i="109"/>
  <c r="E1757" i="109"/>
  <c r="H1756" i="109"/>
  <c r="J1756" i="109" s="1"/>
  <c r="E1756" i="109"/>
  <c r="G1756" i="109" s="1"/>
  <c r="H1755" i="109"/>
  <c r="J1755" i="109" s="1"/>
  <c r="E1755" i="109"/>
  <c r="G1755" i="109" s="1"/>
  <c r="H1754" i="109"/>
  <c r="J1754" i="109" s="1"/>
  <c r="E1754" i="109"/>
  <c r="G1754" i="109" s="1"/>
  <c r="H1753" i="109"/>
  <c r="J1753" i="109" s="1"/>
  <c r="E1753" i="109"/>
  <c r="G1753" i="109" s="1"/>
  <c r="H1752" i="109"/>
  <c r="J1752" i="109" s="1"/>
  <c r="E1752" i="109"/>
  <c r="G1752" i="109" s="1"/>
  <c r="H1751" i="109"/>
  <c r="J1751" i="109" s="1"/>
  <c r="E1751" i="109"/>
  <c r="G1751" i="109" s="1"/>
  <c r="H1750" i="109"/>
  <c r="J1750" i="109" s="1"/>
  <c r="G1750" i="109"/>
  <c r="E1750" i="109"/>
  <c r="C1733" i="109"/>
  <c r="H1732" i="109"/>
  <c r="J1732" i="109" s="1"/>
  <c r="E1732" i="109"/>
  <c r="G1732" i="109" s="1"/>
  <c r="H1731" i="109"/>
  <c r="J1731" i="109" s="1"/>
  <c r="E1731" i="109"/>
  <c r="G1731" i="109" s="1"/>
  <c r="H1730" i="109"/>
  <c r="J1730" i="109" s="1"/>
  <c r="E1730" i="109"/>
  <c r="G1730" i="109" s="1"/>
  <c r="H1729" i="109"/>
  <c r="J1729" i="109" s="1"/>
  <c r="E1729" i="109"/>
  <c r="G1729" i="109" s="1"/>
  <c r="H1728" i="109"/>
  <c r="J1728" i="109" s="1"/>
  <c r="E1728" i="109"/>
  <c r="G1728" i="109" s="1"/>
  <c r="H1727" i="109"/>
  <c r="J1727" i="109" s="1"/>
  <c r="E1727" i="109"/>
  <c r="G1727" i="109" s="1"/>
  <c r="J1726" i="109"/>
  <c r="H1726" i="109"/>
  <c r="E1726" i="109"/>
  <c r="G1726" i="109" s="1"/>
  <c r="J1725" i="109"/>
  <c r="H1725" i="109"/>
  <c r="E1725" i="109"/>
  <c r="G1725" i="109" s="1"/>
  <c r="H1724" i="109"/>
  <c r="J1724" i="109" s="1"/>
  <c r="E1724" i="109"/>
  <c r="G1724" i="109" s="1"/>
  <c r="H1723" i="109"/>
  <c r="J1723" i="109" s="1"/>
  <c r="E1723" i="109"/>
  <c r="G1723" i="109" s="1"/>
  <c r="J1722" i="109"/>
  <c r="H1722" i="109"/>
  <c r="E1722" i="109"/>
  <c r="G1722" i="109" s="1"/>
  <c r="J1721" i="109"/>
  <c r="H1721" i="109"/>
  <c r="E1721" i="109"/>
  <c r="G1721" i="109" s="1"/>
  <c r="H1720" i="109"/>
  <c r="J1720" i="109" s="1"/>
  <c r="G1720" i="109"/>
  <c r="E1720" i="109"/>
  <c r="H1719" i="109"/>
  <c r="J1719" i="109" s="1"/>
  <c r="E1719" i="109"/>
  <c r="G1719" i="109" s="1"/>
  <c r="J1718" i="109"/>
  <c r="H1718" i="109"/>
  <c r="E1718" i="109"/>
  <c r="G1718" i="109" s="1"/>
  <c r="J1717" i="109"/>
  <c r="H1717" i="109"/>
  <c r="E1717" i="109"/>
  <c r="G1717" i="109" s="1"/>
  <c r="H1716" i="109"/>
  <c r="J1716" i="109" s="1"/>
  <c r="E1716" i="109"/>
  <c r="G1716" i="109" s="1"/>
  <c r="H1715" i="109"/>
  <c r="J1715" i="109" s="1"/>
  <c r="E1715" i="109"/>
  <c r="C1700" i="109"/>
  <c r="H1699" i="109"/>
  <c r="J1699" i="109" s="1"/>
  <c r="G1699" i="109"/>
  <c r="E1699" i="109"/>
  <c r="J1698" i="109"/>
  <c r="H1698" i="109"/>
  <c r="E1698" i="109"/>
  <c r="G1698" i="109" s="1"/>
  <c r="H1697" i="109"/>
  <c r="J1697" i="109" s="1"/>
  <c r="E1697" i="109"/>
  <c r="G1697" i="109" s="1"/>
  <c r="H1696" i="109"/>
  <c r="J1696" i="109" s="1"/>
  <c r="E1696" i="109"/>
  <c r="G1696" i="109" s="1"/>
  <c r="H1695" i="109"/>
  <c r="J1695" i="109" s="1"/>
  <c r="E1695" i="109"/>
  <c r="G1695" i="109" s="1"/>
  <c r="H1694" i="109"/>
  <c r="J1694" i="109" s="1"/>
  <c r="E1694" i="109"/>
  <c r="G1694" i="109" s="1"/>
  <c r="H1693" i="109"/>
  <c r="J1693" i="109" s="1"/>
  <c r="E1693" i="109"/>
  <c r="G1693" i="109" s="1"/>
  <c r="H1692" i="109"/>
  <c r="J1692" i="109" s="1"/>
  <c r="E1692" i="109"/>
  <c r="G1692" i="109" s="1"/>
  <c r="H1691" i="109"/>
  <c r="J1691" i="109" s="1"/>
  <c r="G1691" i="109"/>
  <c r="E1691" i="109"/>
  <c r="H1690" i="109"/>
  <c r="J1690" i="109" s="1"/>
  <c r="G1690" i="109"/>
  <c r="E1690" i="109"/>
  <c r="H1689" i="109"/>
  <c r="J1689" i="109" s="1"/>
  <c r="E1689" i="109"/>
  <c r="G1689" i="109" s="1"/>
  <c r="H1688" i="109"/>
  <c r="J1688" i="109" s="1"/>
  <c r="E1688" i="109"/>
  <c r="G1688" i="109" s="1"/>
  <c r="H1687" i="109"/>
  <c r="J1687" i="109" s="1"/>
  <c r="E1687" i="109"/>
  <c r="G1687" i="109" s="1"/>
  <c r="H1686" i="109"/>
  <c r="J1686" i="109" s="1"/>
  <c r="G1686" i="109"/>
  <c r="E1686" i="109"/>
  <c r="H1685" i="109"/>
  <c r="J1685" i="109" s="1"/>
  <c r="E1685" i="109"/>
  <c r="G1685" i="109" s="1"/>
  <c r="H1684" i="109"/>
  <c r="J1684" i="109" s="1"/>
  <c r="E1684" i="109"/>
  <c r="G1684" i="109" s="1"/>
  <c r="H1683" i="109"/>
  <c r="J1683" i="109" s="1"/>
  <c r="G1683" i="109"/>
  <c r="E1683" i="109"/>
  <c r="H1682" i="109"/>
  <c r="J1682" i="109" s="1"/>
  <c r="E1682" i="109"/>
  <c r="G1682" i="109" s="1"/>
  <c r="C1667" i="109"/>
  <c r="H1666" i="109"/>
  <c r="J1666" i="109" s="1"/>
  <c r="E1666" i="109"/>
  <c r="G1666" i="109" s="1"/>
  <c r="H1665" i="109"/>
  <c r="J1665" i="109" s="1"/>
  <c r="G1665" i="109"/>
  <c r="E1665" i="109"/>
  <c r="H1664" i="109"/>
  <c r="J1664" i="109" s="1"/>
  <c r="E1664" i="109"/>
  <c r="G1664" i="109" s="1"/>
  <c r="H1663" i="109"/>
  <c r="J1663" i="109" s="1"/>
  <c r="E1663" i="109"/>
  <c r="G1663" i="109" s="1"/>
  <c r="H1662" i="109"/>
  <c r="J1662" i="109" s="1"/>
  <c r="E1662" i="109"/>
  <c r="G1662" i="109" s="1"/>
  <c r="H1661" i="109"/>
  <c r="J1661" i="109" s="1"/>
  <c r="G1661" i="109"/>
  <c r="E1661" i="109"/>
  <c r="H1660" i="109"/>
  <c r="J1660" i="109" s="1"/>
  <c r="E1660" i="109"/>
  <c r="G1660" i="109" s="1"/>
  <c r="H1659" i="109"/>
  <c r="J1659" i="109" s="1"/>
  <c r="E1659" i="109"/>
  <c r="G1659" i="109" s="1"/>
  <c r="H1658" i="109"/>
  <c r="J1658" i="109" s="1"/>
  <c r="E1658" i="109"/>
  <c r="G1658" i="109" s="1"/>
  <c r="H1657" i="109"/>
  <c r="J1657" i="109" s="1"/>
  <c r="G1657" i="109"/>
  <c r="E1657" i="109"/>
  <c r="H1656" i="109"/>
  <c r="J1656" i="109" s="1"/>
  <c r="E1656" i="109"/>
  <c r="G1656" i="109" s="1"/>
  <c r="H1655" i="109"/>
  <c r="J1655" i="109" s="1"/>
  <c r="E1655" i="109"/>
  <c r="G1655" i="109" s="1"/>
  <c r="H1654" i="109"/>
  <c r="J1654" i="109" s="1"/>
  <c r="E1654" i="109"/>
  <c r="G1654" i="109" s="1"/>
  <c r="H1653" i="109"/>
  <c r="J1653" i="109" s="1"/>
  <c r="E1653" i="109"/>
  <c r="G1653" i="109" s="1"/>
  <c r="H1652" i="109"/>
  <c r="J1652" i="109" s="1"/>
  <c r="E1652" i="109"/>
  <c r="G1652" i="109" s="1"/>
  <c r="H1651" i="109"/>
  <c r="J1651" i="109" s="1"/>
  <c r="E1651" i="109"/>
  <c r="G1651" i="109" s="1"/>
  <c r="H1650" i="109"/>
  <c r="J1650" i="109" s="1"/>
  <c r="E1650" i="109"/>
  <c r="G1650" i="109" s="1"/>
  <c r="J1649" i="109"/>
  <c r="H1649" i="109"/>
  <c r="E1649" i="109"/>
  <c r="G1649" i="109" s="1"/>
  <c r="C1634" i="109"/>
  <c r="H1633" i="109"/>
  <c r="J1633" i="109" s="1"/>
  <c r="E1633" i="109"/>
  <c r="G1633" i="109" s="1"/>
  <c r="H1632" i="109"/>
  <c r="J1632" i="109" s="1"/>
  <c r="E1632" i="109"/>
  <c r="G1632" i="109" s="1"/>
  <c r="H1631" i="109"/>
  <c r="J1631" i="109" s="1"/>
  <c r="E1631" i="109"/>
  <c r="G1631" i="109" s="1"/>
  <c r="H1630" i="109"/>
  <c r="J1630" i="109" s="1"/>
  <c r="E1630" i="109"/>
  <c r="G1630" i="109" s="1"/>
  <c r="H1629" i="109"/>
  <c r="J1629" i="109" s="1"/>
  <c r="E1629" i="109"/>
  <c r="G1629" i="109" s="1"/>
  <c r="H1628" i="109"/>
  <c r="J1628" i="109" s="1"/>
  <c r="E1628" i="109"/>
  <c r="G1628" i="109" s="1"/>
  <c r="H1627" i="109"/>
  <c r="J1627" i="109" s="1"/>
  <c r="E1627" i="109"/>
  <c r="G1627" i="109" s="1"/>
  <c r="H1626" i="109"/>
  <c r="J1626" i="109" s="1"/>
  <c r="E1626" i="109"/>
  <c r="G1626" i="109" s="1"/>
  <c r="J1625" i="109"/>
  <c r="H1625" i="109"/>
  <c r="E1625" i="109"/>
  <c r="G1625" i="109" s="1"/>
  <c r="H1624" i="109"/>
  <c r="J1624" i="109" s="1"/>
  <c r="E1624" i="109"/>
  <c r="G1624" i="109" s="1"/>
  <c r="H1623" i="109"/>
  <c r="J1623" i="109" s="1"/>
  <c r="E1623" i="109"/>
  <c r="G1623" i="109" s="1"/>
  <c r="H1622" i="109"/>
  <c r="J1622" i="109" s="1"/>
  <c r="E1622" i="109"/>
  <c r="G1622" i="109" s="1"/>
  <c r="J1621" i="109"/>
  <c r="H1621" i="109"/>
  <c r="E1621" i="109"/>
  <c r="G1621" i="109" s="1"/>
  <c r="H1620" i="109"/>
  <c r="J1620" i="109" s="1"/>
  <c r="E1620" i="109"/>
  <c r="G1620" i="109" s="1"/>
  <c r="H1619" i="109"/>
  <c r="J1619" i="109" s="1"/>
  <c r="E1619" i="109"/>
  <c r="G1619" i="109" s="1"/>
  <c r="H1618" i="109"/>
  <c r="J1618" i="109" s="1"/>
  <c r="E1618" i="109"/>
  <c r="G1618" i="109" s="1"/>
  <c r="H1617" i="109"/>
  <c r="J1617" i="109" s="1"/>
  <c r="G1617" i="109"/>
  <c r="E1617" i="109"/>
  <c r="H1616" i="109"/>
  <c r="J1616" i="109" s="1"/>
  <c r="E1616" i="109"/>
  <c r="C1601" i="109"/>
  <c r="H1600" i="109"/>
  <c r="J1600" i="109" s="1"/>
  <c r="E1600" i="109"/>
  <c r="G1600" i="109" s="1"/>
  <c r="H1599" i="109"/>
  <c r="J1599" i="109" s="1"/>
  <c r="E1599" i="109"/>
  <c r="G1599" i="109" s="1"/>
  <c r="H1598" i="109"/>
  <c r="J1598" i="109" s="1"/>
  <c r="E1598" i="109"/>
  <c r="G1598" i="109" s="1"/>
  <c r="H1597" i="109"/>
  <c r="J1597" i="109" s="1"/>
  <c r="E1597" i="109"/>
  <c r="G1597" i="109" s="1"/>
  <c r="J1596" i="109"/>
  <c r="H1596" i="109"/>
  <c r="E1596" i="109"/>
  <c r="G1596" i="109" s="1"/>
  <c r="J1595" i="109"/>
  <c r="H1595" i="109"/>
  <c r="E1595" i="109"/>
  <c r="G1595" i="109" s="1"/>
  <c r="H1594" i="109"/>
  <c r="J1594" i="109" s="1"/>
  <c r="E1594" i="109"/>
  <c r="G1594" i="109" s="1"/>
  <c r="H1593" i="109"/>
  <c r="J1593" i="109" s="1"/>
  <c r="E1593" i="109"/>
  <c r="G1593" i="109" s="1"/>
  <c r="J1592" i="109"/>
  <c r="H1592" i="109"/>
  <c r="G1592" i="109"/>
  <c r="E1592" i="109"/>
  <c r="H1591" i="109"/>
  <c r="J1591" i="109" s="1"/>
  <c r="E1591" i="109"/>
  <c r="G1591" i="109" s="1"/>
  <c r="H1590" i="109"/>
  <c r="J1590" i="109" s="1"/>
  <c r="E1590" i="109"/>
  <c r="G1590" i="109" s="1"/>
  <c r="H1589" i="109"/>
  <c r="J1589" i="109" s="1"/>
  <c r="E1589" i="109"/>
  <c r="G1589" i="109" s="1"/>
  <c r="H1588" i="109"/>
  <c r="J1588" i="109" s="1"/>
  <c r="E1588" i="109"/>
  <c r="G1588" i="109" s="1"/>
  <c r="J1587" i="109"/>
  <c r="H1587" i="109"/>
  <c r="E1587" i="109"/>
  <c r="G1587" i="109" s="1"/>
  <c r="H1586" i="109"/>
  <c r="J1586" i="109" s="1"/>
  <c r="G1586" i="109"/>
  <c r="E1586" i="109"/>
  <c r="H1585" i="109"/>
  <c r="J1585" i="109" s="1"/>
  <c r="E1585" i="109"/>
  <c r="G1585" i="109" s="1"/>
  <c r="J1584" i="109"/>
  <c r="H1584" i="109"/>
  <c r="E1584" i="109"/>
  <c r="G1584" i="109" s="1"/>
  <c r="J1583" i="109"/>
  <c r="H1583" i="109"/>
  <c r="E1583" i="109"/>
  <c r="C1568" i="109"/>
  <c r="H1567" i="109"/>
  <c r="J1567" i="109" s="1"/>
  <c r="E1567" i="109"/>
  <c r="G1567" i="109" s="1"/>
  <c r="H1566" i="109"/>
  <c r="J1566" i="109" s="1"/>
  <c r="E1566" i="109"/>
  <c r="G1566" i="109" s="1"/>
  <c r="H1565" i="109"/>
  <c r="J1565" i="109" s="1"/>
  <c r="E1565" i="109"/>
  <c r="G1565" i="109" s="1"/>
  <c r="H1564" i="109"/>
  <c r="J1564" i="109" s="1"/>
  <c r="E1564" i="109"/>
  <c r="G1564" i="109" s="1"/>
  <c r="H1563" i="109"/>
  <c r="J1563" i="109" s="1"/>
  <c r="E1563" i="109"/>
  <c r="G1563" i="109" s="1"/>
  <c r="H1562" i="109"/>
  <c r="J1562" i="109" s="1"/>
  <c r="E1562" i="109"/>
  <c r="G1562" i="109" s="1"/>
  <c r="H1561" i="109"/>
  <c r="J1561" i="109" s="1"/>
  <c r="G1561" i="109"/>
  <c r="E1561" i="109"/>
  <c r="H1560" i="109"/>
  <c r="J1560" i="109" s="1"/>
  <c r="G1560" i="109"/>
  <c r="E1560" i="109"/>
  <c r="H1559" i="109"/>
  <c r="J1559" i="109" s="1"/>
  <c r="E1559" i="109"/>
  <c r="G1559" i="109" s="1"/>
  <c r="H1558" i="109"/>
  <c r="J1558" i="109" s="1"/>
  <c r="E1558" i="109"/>
  <c r="G1558" i="109" s="1"/>
  <c r="H1557" i="109"/>
  <c r="J1557" i="109" s="1"/>
  <c r="E1557" i="109"/>
  <c r="G1557" i="109" s="1"/>
  <c r="H1556" i="109"/>
  <c r="J1556" i="109" s="1"/>
  <c r="E1556" i="109"/>
  <c r="G1556" i="109" s="1"/>
  <c r="H1555" i="109"/>
  <c r="J1555" i="109" s="1"/>
  <c r="E1555" i="109"/>
  <c r="G1555" i="109" s="1"/>
  <c r="H1554" i="109"/>
  <c r="J1554" i="109" s="1"/>
  <c r="G1554" i="109"/>
  <c r="E1554" i="109"/>
  <c r="H1553" i="109"/>
  <c r="J1553" i="109" s="1"/>
  <c r="E1553" i="109"/>
  <c r="G1553" i="109" s="1"/>
  <c r="J1552" i="109"/>
  <c r="H1552" i="109"/>
  <c r="E1552" i="109"/>
  <c r="G1552" i="109" s="1"/>
  <c r="H1551" i="109"/>
  <c r="J1551" i="109" s="1"/>
  <c r="E1551" i="109"/>
  <c r="G1551" i="109" s="1"/>
  <c r="H1550" i="109"/>
  <c r="J1550" i="109" s="1"/>
  <c r="E1550" i="109"/>
  <c r="C1534" i="109"/>
  <c r="H1533" i="109"/>
  <c r="J1533" i="109" s="1"/>
  <c r="E1533" i="109"/>
  <c r="G1533" i="109" s="1"/>
  <c r="H1532" i="109"/>
  <c r="J1532" i="109" s="1"/>
  <c r="E1532" i="109"/>
  <c r="G1532" i="109" s="1"/>
  <c r="J1531" i="109"/>
  <c r="H1531" i="109"/>
  <c r="E1531" i="109"/>
  <c r="G1531" i="109" s="1"/>
  <c r="J1530" i="109"/>
  <c r="H1530" i="109"/>
  <c r="E1530" i="109"/>
  <c r="G1530" i="109" s="1"/>
  <c r="H1529" i="109"/>
  <c r="J1529" i="109" s="1"/>
  <c r="E1529" i="109"/>
  <c r="G1529" i="109" s="1"/>
  <c r="H1528" i="109"/>
  <c r="J1528" i="109" s="1"/>
  <c r="G1528" i="109"/>
  <c r="E1528" i="109"/>
  <c r="H1527" i="109"/>
  <c r="J1527" i="109" s="1"/>
  <c r="E1527" i="109"/>
  <c r="G1527" i="109" s="1"/>
  <c r="H1526" i="109"/>
  <c r="J1526" i="109" s="1"/>
  <c r="E1526" i="109"/>
  <c r="G1526" i="109" s="1"/>
  <c r="J1525" i="109"/>
  <c r="H1525" i="109"/>
  <c r="E1525" i="109"/>
  <c r="G1525" i="109" s="1"/>
  <c r="H1524" i="109"/>
  <c r="J1524" i="109" s="1"/>
  <c r="E1524" i="109"/>
  <c r="G1524" i="109" s="1"/>
  <c r="H1523" i="109"/>
  <c r="J1523" i="109" s="1"/>
  <c r="E1523" i="109"/>
  <c r="G1523" i="109" s="1"/>
  <c r="J1522" i="109"/>
  <c r="H1522" i="109"/>
  <c r="G1522" i="109"/>
  <c r="E1522" i="109"/>
  <c r="H1521" i="109"/>
  <c r="J1521" i="109" s="1"/>
  <c r="E1521" i="109"/>
  <c r="G1521" i="109" s="1"/>
  <c r="H1520" i="109"/>
  <c r="J1520" i="109" s="1"/>
  <c r="E1520" i="109"/>
  <c r="G1520" i="109" s="1"/>
  <c r="H1519" i="109"/>
  <c r="J1519" i="109" s="1"/>
  <c r="E1519" i="109"/>
  <c r="G1519" i="109" s="1"/>
  <c r="H1518" i="109"/>
  <c r="J1518" i="109" s="1"/>
  <c r="G1518" i="109"/>
  <c r="E1518" i="109"/>
  <c r="H1517" i="109"/>
  <c r="J1517" i="109" s="1"/>
  <c r="E1517" i="109"/>
  <c r="G1517" i="109" s="1"/>
  <c r="H1516" i="109"/>
  <c r="J1516" i="109" s="1"/>
  <c r="E1516" i="109"/>
  <c r="C1501" i="109"/>
  <c r="H1500" i="109"/>
  <c r="J1500" i="109" s="1"/>
  <c r="E1500" i="109"/>
  <c r="G1500" i="109" s="1"/>
  <c r="H1499" i="109"/>
  <c r="J1499" i="109" s="1"/>
  <c r="E1499" i="109"/>
  <c r="G1499" i="109" s="1"/>
  <c r="H1498" i="109"/>
  <c r="J1498" i="109" s="1"/>
  <c r="G1498" i="109"/>
  <c r="E1498" i="109"/>
  <c r="H1497" i="109"/>
  <c r="J1497" i="109" s="1"/>
  <c r="E1497" i="109"/>
  <c r="G1497" i="109" s="1"/>
  <c r="H1496" i="109"/>
  <c r="J1496" i="109" s="1"/>
  <c r="E1496" i="109"/>
  <c r="G1496" i="109" s="1"/>
  <c r="H1495" i="109"/>
  <c r="J1495" i="109" s="1"/>
  <c r="G1495" i="109"/>
  <c r="E1495" i="109"/>
  <c r="H1494" i="109"/>
  <c r="J1494" i="109" s="1"/>
  <c r="E1494" i="109"/>
  <c r="G1494" i="109" s="1"/>
  <c r="H1493" i="109"/>
  <c r="J1493" i="109" s="1"/>
  <c r="E1493" i="109"/>
  <c r="G1493" i="109" s="1"/>
  <c r="H1492" i="109"/>
  <c r="J1492" i="109" s="1"/>
  <c r="E1492" i="109"/>
  <c r="G1492" i="109" s="1"/>
  <c r="H1491" i="109"/>
  <c r="J1491" i="109" s="1"/>
  <c r="E1491" i="109"/>
  <c r="G1491" i="109" s="1"/>
  <c r="H1490" i="109"/>
  <c r="J1490" i="109" s="1"/>
  <c r="G1490" i="109"/>
  <c r="E1490" i="109"/>
  <c r="H1489" i="109"/>
  <c r="J1489" i="109" s="1"/>
  <c r="E1489" i="109"/>
  <c r="G1489" i="109" s="1"/>
  <c r="H1488" i="109"/>
  <c r="J1488" i="109" s="1"/>
  <c r="E1488" i="109"/>
  <c r="G1488" i="109" s="1"/>
  <c r="H1487" i="109"/>
  <c r="J1487" i="109" s="1"/>
  <c r="E1487" i="109"/>
  <c r="G1487" i="109" s="1"/>
  <c r="H1486" i="109"/>
  <c r="J1486" i="109" s="1"/>
  <c r="E1486" i="109"/>
  <c r="G1486" i="109" s="1"/>
  <c r="H1485" i="109"/>
  <c r="J1485" i="109" s="1"/>
  <c r="E1485" i="109"/>
  <c r="G1485" i="109" s="1"/>
  <c r="H1484" i="109"/>
  <c r="J1484" i="109" s="1"/>
  <c r="E1484" i="109"/>
  <c r="G1484" i="109" s="1"/>
  <c r="H1483" i="109"/>
  <c r="J1483" i="109" s="1"/>
  <c r="G1483" i="109"/>
  <c r="E1483" i="109"/>
  <c r="C1464" i="109"/>
  <c r="H1463" i="109"/>
  <c r="J1463" i="109" s="1"/>
  <c r="E1463" i="109"/>
  <c r="G1463" i="109" s="1"/>
  <c r="H1462" i="109"/>
  <c r="J1462" i="109" s="1"/>
  <c r="E1462" i="109"/>
  <c r="G1462" i="109" s="1"/>
  <c r="H1461" i="109"/>
  <c r="J1461" i="109" s="1"/>
  <c r="E1461" i="109"/>
  <c r="G1461" i="109" s="1"/>
  <c r="H1460" i="109"/>
  <c r="J1460" i="109" s="1"/>
  <c r="E1460" i="109"/>
  <c r="G1460" i="109" s="1"/>
  <c r="H1459" i="109"/>
  <c r="J1459" i="109" s="1"/>
  <c r="E1459" i="109"/>
  <c r="G1459" i="109" s="1"/>
  <c r="H1458" i="109"/>
  <c r="J1458" i="109" s="1"/>
  <c r="E1458" i="109"/>
  <c r="G1458" i="109" s="1"/>
  <c r="H1457" i="109"/>
  <c r="J1457" i="109" s="1"/>
  <c r="E1457" i="109"/>
  <c r="G1457" i="109" s="1"/>
  <c r="J1456" i="109"/>
  <c r="H1456" i="109"/>
  <c r="E1456" i="109"/>
  <c r="G1456" i="109" s="1"/>
  <c r="H1455" i="109"/>
  <c r="J1455" i="109" s="1"/>
  <c r="E1455" i="109"/>
  <c r="G1455" i="109" s="1"/>
  <c r="H1454" i="109"/>
  <c r="J1454" i="109" s="1"/>
  <c r="E1454" i="109"/>
  <c r="G1454" i="109" s="1"/>
  <c r="H1453" i="109"/>
  <c r="J1453" i="109" s="1"/>
  <c r="E1453" i="109"/>
  <c r="G1453" i="109" s="1"/>
  <c r="H1452" i="109"/>
  <c r="J1452" i="109" s="1"/>
  <c r="E1452" i="109"/>
  <c r="G1452" i="109" s="1"/>
  <c r="H1451" i="109"/>
  <c r="J1451" i="109" s="1"/>
  <c r="E1451" i="109"/>
  <c r="G1451" i="109" s="1"/>
  <c r="J1450" i="109"/>
  <c r="H1450" i="109"/>
  <c r="E1450" i="109"/>
  <c r="G1450" i="109" s="1"/>
  <c r="H1449" i="109"/>
  <c r="J1449" i="109" s="1"/>
  <c r="G1449" i="109"/>
  <c r="E1449" i="109"/>
  <c r="H1448" i="109"/>
  <c r="J1448" i="109" s="1"/>
  <c r="E1448" i="109"/>
  <c r="G1448" i="109" s="1"/>
  <c r="H1447" i="109"/>
  <c r="J1447" i="109" s="1"/>
  <c r="E1447" i="109"/>
  <c r="G1447" i="109" s="1"/>
  <c r="H1446" i="109"/>
  <c r="J1446" i="109" s="1"/>
  <c r="E1446" i="109"/>
  <c r="C1429" i="109"/>
  <c r="H1428" i="109"/>
  <c r="J1428" i="109" s="1"/>
  <c r="E1428" i="109"/>
  <c r="G1428" i="109" s="1"/>
  <c r="H1427" i="109"/>
  <c r="J1427" i="109" s="1"/>
  <c r="G1427" i="109"/>
  <c r="E1427" i="109"/>
  <c r="H1426" i="109"/>
  <c r="J1426" i="109" s="1"/>
  <c r="E1426" i="109"/>
  <c r="G1426" i="109" s="1"/>
  <c r="H1425" i="109"/>
  <c r="J1425" i="109" s="1"/>
  <c r="E1425" i="109"/>
  <c r="G1425" i="109" s="1"/>
  <c r="H1424" i="109"/>
  <c r="J1424" i="109" s="1"/>
  <c r="E1424" i="109"/>
  <c r="G1424" i="109" s="1"/>
  <c r="H1423" i="109"/>
  <c r="J1423" i="109" s="1"/>
  <c r="G1423" i="109"/>
  <c r="E1423" i="109"/>
  <c r="H1422" i="109"/>
  <c r="J1422" i="109" s="1"/>
  <c r="E1422" i="109"/>
  <c r="G1422" i="109" s="1"/>
  <c r="H1421" i="109"/>
  <c r="J1421" i="109" s="1"/>
  <c r="E1421" i="109"/>
  <c r="G1421" i="109" s="1"/>
  <c r="H1420" i="109"/>
  <c r="J1420" i="109" s="1"/>
  <c r="E1420" i="109"/>
  <c r="G1420" i="109" s="1"/>
  <c r="H1419" i="109"/>
  <c r="J1419" i="109" s="1"/>
  <c r="E1419" i="109"/>
  <c r="G1419" i="109" s="1"/>
  <c r="H1418" i="109"/>
  <c r="J1418" i="109" s="1"/>
  <c r="E1418" i="109"/>
  <c r="G1418" i="109" s="1"/>
  <c r="H1417" i="109"/>
  <c r="J1417" i="109" s="1"/>
  <c r="E1417" i="109"/>
  <c r="G1417" i="109" s="1"/>
  <c r="H1416" i="109"/>
  <c r="J1416" i="109" s="1"/>
  <c r="G1416" i="109"/>
  <c r="E1416" i="109"/>
  <c r="H1415" i="109"/>
  <c r="J1415" i="109" s="1"/>
  <c r="E1415" i="109"/>
  <c r="G1415" i="109" s="1"/>
  <c r="H1414" i="109"/>
  <c r="J1414" i="109" s="1"/>
  <c r="E1414" i="109"/>
  <c r="G1414" i="109" s="1"/>
  <c r="H1413" i="109"/>
  <c r="J1413" i="109" s="1"/>
  <c r="E1413" i="109"/>
  <c r="G1413" i="109" s="1"/>
  <c r="H1412" i="109"/>
  <c r="J1412" i="109" s="1"/>
  <c r="E1412" i="109"/>
  <c r="G1412" i="109" s="1"/>
  <c r="J1411" i="109"/>
  <c r="H1411" i="109"/>
  <c r="G1411" i="109"/>
  <c r="E1411" i="109"/>
  <c r="C1394" i="109"/>
  <c r="H1393" i="109"/>
  <c r="J1393" i="109" s="1"/>
  <c r="E1393" i="109"/>
  <c r="G1393" i="109" s="1"/>
  <c r="H1392" i="109"/>
  <c r="J1392" i="109" s="1"/>
  <c r="E1392" i="109"/>
  <c r="G1392" i="109" s="1"/>
  <c r="H1391" i="109"/>
  <c r="J1391" i="109" s="1"/>
  <c r="E1391" i="109"/>
  <c r="G1391" i="109" s="1"/>
  <c r="H1390" i="109"/>
  <c r="J1390" i="109" s="1"/>
  <c r="E1390" i="109"/>
  <c r="G1390" i="109" s="1"/>
  <c r="J1389" i="109"/>
  <c r="H1389" i="109"/>
  <c r="E1389" i="109"/>
  <c r="G1389" i="109" s="1"/>
  <c r="H1388" i="109"/>
  <c r="J1388" i="109" s="1"/>
  <c r="G1388" i="109"/>
  <c r="E1388" i="109"/>
  <c r="H1387" i="109"/>
  <c r="J1387" i="109" s="1"/>
  <c r="E1387" i="109"/>
  <c r="G1387" i="109" s="1"/>
  <c r="H1386" i="109"/>
  <c r="J1386" i="109" s="1"/>
  <c r="E1386" i="109"/>
  <c r="G1386" i="109" s="1"/>
  <c r="H1385" i="109"/>
  <c r="J1385" i="109" s="1"/>
  <c r="E1385" i="109"/>
  <c r="G1385" i="109" s="1"/>
  <c r="H1384" i="109"/>
  <c r="J1384" i="109" s="1"/>
  <c r="E1384" i="109"/>
  <c r="G1384" i="109" s="1"/>
  <c r="H1383" i="109"/>
  <c r="J1383" i="109" s="1"/>
  <c r="E1383" i="109"/>
  <c r="G1383" i="109" s="1"/>
  <c r="H1382" i="109"/>
  <c r="J1382" i="109" s="1"/>
  <c r="E1382" i="109"/>
  <c r="G1382" i="109" s="1"/>
  <c r="H1381" i="109"/>
  <c r="J1381" i="109" s="1"/>
  <c r="E1381" i="109"/>
  <c r="G1381" i="109" s="1"/>
  <c r="H1380" i="109"/>
  <c r="J1380" i="109" s="1"/>
  <c r="G1380" i="109"/>
  <c r="E1380" i="109"/>
  <c r="H1379" i="109"/>
  <c r="J1379" i="109" s="1"/>
  <c r="E1379" i="109"/>
  <c r="G1379" i="109" s="1"/>
  <c r="H1378" i="109"/>
  <c r="J1378" i="109" s="1"/>
  <c r="E1378" i="109"/>
  <c r="G1378" i="109" s="1"/>
  <c r="H1377" i="109"/>
  <c r="J1377" i="109" s="1"/>
  <c r="E1377" i="109"/>
  <c r="G1377" i="109" s="1"/>
  <c r="H1376" i="109"/>
  <c r="J1376" i="109" s="1"/>
  <c r="G1376" i="109"/>
  <c r="E1376" i="109"/>
  <c r="C1359" i="109"/>
  <c r="J1358" i="109"/>
  <c r="H1358" i="109"/>
  <c r="G1358" i="109"/>
  <c r="E1358" i="109"/>
  <c r="H1357" i="109"/>
  <c r="J1357" i="109" s="1"/>
  <c r="E1357" i="109"/>
  <c r="G1357" i="109" s="1"/>
  <c r="H1356" i="109"/>
  <c r="J1356" i="109" s="1"/>
  <c r="G1356" i="109"/>
  <c r="E1356" i="109"/>
  <c r="H1355" i="109"/>
  <c r="J1355" i="109" s="1"/>
  <c r="G1355" i="109"/>
  <c r="E1355" i="109"/>
  <c r="H1354" i="109"/>
  <c r="J1354" i="109" s="1"/>
  <c r="E1354" i="109"/>
  <c r="G1354" i="109" s="1"/>
  <c r="H1353" i="109"/>
  <c r="J1353" i="109" s="1"/>
  <c r="E1353" i="109"/>
  <c r="G1353" i="109" s="1"/>
  <c r="H1352" i="109"/>
  <c r="J1352" i="109" s="1"/>
  <c r="E1352" i="109"/>
  <c r="G1352" i="109" s="1"/>
  <c r="H1351" i="109"/>
  <c r="J1351" i="109" s="1"/>
  <c r="G1351" i="109"/>
  <c r="E1351" i="109"/>
  <c r="J1350" i="109"/>
  <c r="H1350" i="109"/>
  <c r="E1350" i="109"/>
  <c r="G1350" i="109" s="1"/>
  <c r="H1349" i="109"/>
  <c r="J1349" i="109" s="1"/>
  <c r="E1349" i="109"/>
  <c r="G1349" i="109" s="1"/>
  <c r="H1348" i="109"/>
  <c r="J1348" i="109" s="1"/>
  <c r="E1348" i="109"/>
  <c r="G1348" i="109" s="1"/>
  <c r="H1347" i="109"/>
  <c r="J1347" i="109" s="1"/>
  <c r="E1347" i="109"/>
  <c r="G1347" i="109" s="1"/>
  <c r="H1346" i="109"/>
  <c r="J1346" i="109" s="1"/>
  <c r="G1346" i="109"/>
  <c r="E1346" i="109"/>
  <c r="H1345" i="109"/>
  <c r="J1345" i="109" s="1"/>
  <c r="E1345" i="109"/>
  <c r="G1345" i="109" s="1"/>
  <c r="H1344" i="109"/>
  <c r="J1344" i="109" s="1"/>
  <c r="E1344" i="109"/>
  <c r="G1344" i="109" s="1"/>
  <c r="H1343" i="109"/>
  <c r="J1343" i="109" s="1"/>
  <c r="E1343" i="109"/>
  <c r="G1343" i="109" s="1"/>
  <c r="H1342" i="109"/>
  <c r="J1342" i="109" s="1"/>
  <c r="G1342" i="109"/>
  <c r="E1342" i="109"/>
  <c r="H1341" i="109"/>
  <c r="J1341" i="109" s="1"/>
  <c r="E1341" i="109"/>
  <c r="C1324" i="109"/>
  <c r="J1323" i="109"/>
  <c r="H1323" i="109"/>
  <c r="G1323" i="109"/>
  <c r="E1323" i="109"/>
  <c r="H1322" i="109"/>
  <c r="J1322" i="109" s="1"/>
  <c r="E1322" i="109"/>
  <c r="G1322" i="109" s="1"/>
  <c r="H1321" i="109"/>
  <c r="J1321" i="109" s="1"/>
  <c r="E1321" i="109"/>
  <c r="G1321" i="109" s="1"/>
  <c r="H1320" i="109"/>
  <c r="J1320" i="109" s="1"/>
  <c r="E1320" i="109"/>
  <c r="G1320" i="109" s="1"/>
  <c r="J1319" i="109"/>
  <c r="H1319" i="109"/>
  <c r="E1319" i="109"/>
  <c r="G1319" i="109" s="1"/>
  <c r="H1318" i="109"/>
  <c r="J1318" i="109" s="1"/>
  <c r="E1318" i="109"/>
  <c r="G1318" i="109" s="1"/>
  <c r="H1317" i="109"/>
  <c r="J1317" i="109" s="1"/>
  <c r="E1317" i="109"/>
  <c r="G1317" i="109" s="1"/>
  <c r="H1316" i="109"/>
  <c r="J1316" i="109" s="1"/>
  <c r="E1316" i="109"/>
  <c r="G1316" i="109" s="1"/>
  <c r="H1315" i="109"/>
  <c r="J1315" i="109" s="1"/>
  <c r="E1315" i="109"/>
  <c r="G1315" i="109" s="1"/>
  <c r="J1314" i="109"/>
  <c r="H1314" i="109"/>
  <c r="E1314" i="109"/>
  <c r="G1314" i="109" s="1"/>
  <c r="J1313" i="109"/>
  <c r="H1313" i="109"/>
  <c r="E1313" i="109"/>
  <c r="G1313" i="109" s="1"/>
  <c r="H1312" i="109"/>
  <c r="J1312" i="109" s="1"/>
  <c r="E1312" i="109"/>
  <c r="G1312" i="109" s="1"/>
  <c r="J1311" i="109"/>
  <c r="H1311" i="109"/>
  <c r="G1311" i="109"/>
  <c r="E1311" i="109"/>
  <c r="H1310" i="109"/>
  <c r="J1310" i="109" s="1"/>
  <c r="E1310" i="109"/>
  <c r="G1310" i="109" s="1"/>
  <c r="H1309" i="109"/>
  <c r="J1309" i="109" s="1"/>
  <c r="E1309" i="109"/>
  <c r="G1309" i="109" s="1"/>
  <c r="H1308" i="109"/>
  <c r="J1308" i="109" s="1"/>
  <c r="E1308" i="109"/>
  <c r="G1308" i="109" s="1"/>
  <c r="H1307" i="109"/>
  <c r="J1307" i="109" s="1"/>
  <c r="E1307" i="109"/>
  <c r="G1307" i="109" s="1"/>
  <c r="J1306" i="109"/>
  <c r="H1306" i="109"/>
  <c r="E1306" i="109"/>
  <c r="C1289" i="109"/>
  <c r="H1288" i="109"/>
  <c r="J1288" i="109" s="1"/>
  <c r="G1288" i="109"/>
  <c r="E1288" i="109"/>
  <c r="H1287" i="109"/>
  <c r="J1287" i="109" s="1"/>
  <c r="E1287" i="109"/>
  <c r="G1287" i="109" s="1"/>
  <c r="H1286" i="109"/>
  <c r="J1286" i="109" s="1"/>
  <c r="E1286" i="109"/>
  <c r="G1286" i="109" s="1"/>
  <c r="H1285" i="109"/>
  <c r="J1285" i="109" s="1"/>
  <c r="E1285" i="109"/>
  <c r="G1285" i="109" s="1"/>
  <c r="H1284" i="109"/>
  <c r="J1284" i="109" s="1"/>
  <c r="E1284" i="109"/>
  <c r="G1284" i="109" s="1"/>
  <c r="J1283" i="109"/>
  <c r="H1283" i="109"/>
  <c r="E1283" i="109"/>
  <c r="G1283" i="109" s="1"/>
  <c r="H1282" i="109"/>
  <c r="J1282" i="109" s="1"/>
  <c r="E1282" i="109"/>
  <c r="G1282" i="109" s="1"/>
  <c r="H1281" i="109"/>
  <c r="J1281" i="109" s="1"/>
  <c r="E1281" i="109"/>
  <c r="G1281" i="109" s="1"/>
  <c r="H1280" i="109"/>
  <c r="J1280" i="109" s="1"/>
  <c r="E1280" i="109"/>
  <c r="G1280" i="109" s="1"/>
  <c r="H1279" i="109"/>
  <c r="J1279" i="109" s="1"/>
  <c r="E1279" i="109"/>
  <c r="G1279" i="109" s="1"/>
  <c r="H1278" i="109"/>
  <c r="J1278" i="109" s="1"/>
  <c r="E1278" i="109"/>
  <c r="G1278" i="109" s="1"/>
  <c r="H1277" i="109"/>
  <c r="J1277" i="109" s="1"/>
  <c r="E1277" i="109"/>
  <c r="G1277" i="109" s="1"/>
  <c r="H1276" i="109"/>
  <c r="J1276" i="109" s="1"/>
  <c r="E1276" i="109"/>
  <c r="G1276" i="109" s="1"/>
  <c r="J1275" i="109"/>
  <c r="H1275" i="109"/>
  <c r="E1275" i="109"/>
  <c r="G1275" i="109" s="1"/>
  <c r="H1274" i="109"/>
  <c r="J1274" i="109" s="1"/>
  <c r="G1274" i="109"/>
  <c r="E1274" i="109"/>
  <c r="H1273" i="109"/>
  <c r="J1273" i="109" s="1"/>
  <c r="E1273" i="109"/>
  <c r="G1273" i="109" s="1"/>
  <c r="H1272" i="109"/>
  <c r="J1272" i="109" s="1"/>
  <c r="E1272" i="109"/>
  <c r="G1272" i="109" s="1"/>
  <c r="H1271" i="109"/>
  <c r="J1271" i="109" s="1"/>
  <c r="E1271" i="109"/>
  <c r="C1254" i="109"/>
  <c r="H1253" i="109"/>
  <c r="J1253" i="109" s="1"/>
  <c r="E1253" i="109"/>
  <c r="G1253" i="109" s="1"/>
  <c r="H1252" i="109"/>
  <c r="J1252" i="109" s="1"/>
  <c r="E1252" i="109"/>
  <c r="G1252" i="109" s="1"/>
  <c r="H1251" i="109"/>
  <c r="J1251" i="109" s="1"/>
  <c r="E1251" i="109"/>
  <c r="G1251" i="109" s="1"/>
  <c r="J1250" i="109"/>
  <c r="H1250" i="109"/>
  <c r="E1250" i="109"/>
  <c r="G1250" i="109" s="1"/>
  <c r="H1249" i="109"/>
  <c r="J1249" i="109" s="1"/>
  <c r="E1249" i="109"/>
  <c r="G1249" i="109" s="1"/>
  <c r="H1248" i="109"/>
  <c r="J1248" i="109" s="1"/>
  <c r="G1248" i="109"/>
  <c r="E1248" i="109"/>
  <c r="H1247" i="109"/>
  <c r="J1247" i="109" s="1"/>
  <c r="E1247" i="109"/>
  <c r="G1247" i="109" s="1"/>
  <c r="H1246" i="109"/>
  <c r="J1246" i="109" s="1"/>
  <c r="E1246" i="109"/>
  <c r="G1246" i="109" s="1"/>
  <c r="H1245" i="109"/>
  <c r="J1245" i="109" s="1"/>
  <c r="E1245" i="109"/>
  <c r="G1245" i="109" s="1"/>
  <c r="J1244" i="109"/>
  <c r="H1244" i="109"/>
  <c r="E1244" i="109"/>
  <c r="G1244" i="109" s="1"/>
  <c r="J1243" i="109"/>
  <c r="H1243" i="109"/>
  <c r="E1243" i="109"/>
  <c r="G1243" i="109" s="1"/>
  <c r="H1242" i="109"/>
  <c r="J1242" i="109" s="1"/>
  <c r="E1242" i="109"/>
  <c r="G1242" i="109" s="1"/>
  <c r="H1241" i="109"/>
  <c r="J1241" i="109" s="1"/>
  <c r="E1241" i="109"/>
  <c r="G1241" i="109" s="1"/>
  <c r="H1240" i="109"/>
  <c r="J1240" i="109" s="1"/>
  <c r="G1240" i="109"/>
  <c r="E1240" i="109"/>
  <c r="J1239" i="109"/>
  <c r="H1239" i="109"/>
  <c r="E1239" i="109"/>
  <c r="G1239" i="109" s="1"/>
  <c r="H1238" i="109"/>
  <c r="J1238" i="109" s="1"/>
  <c r="E1238" i="109"/>
  <c r="G1238" i="109" s="1"/>
  <c r="H1237" i="109"/>
  <c r="J1237" i="109" s="1"/>
  <c r="E1237" i="109"/>
  <c r="G1237" i="109" s="1"/>
  <c r="H1236" i="109"/>
  <c r="J1236" i="109" s="1"/>
  <c r="E1236" i="109"/>
  <c r="G1236" i="109" s="1"/>
  <c r="C1219" i="109"/>
  <c r="H1218" i="109"/>
  <c r="J1218" i="109" s="1"/>
  <c r="G1218" i="109"/>
  <c r="E1218" i="109"/>
  <c r="H1217" i="109"/>
  <c r="J1217" i="109" s="1"/>
  <c r="E1217" i="109"/>
  <c r="G1217" i="109" s="1"/>
  <c r="H1216" i="109"/>
  <c r="J1216" i="109" s="1"/>
  <c r="E1216" i="109"/>
  <c r="G1216" i="109" s="1"/>
  <c r="H1215" i="109"/>
  <c r="J1215" i="109" s="1"/>
  <c r="G1215" i="109"/>
  <c r="E1215" i="109"/>
  <c r="H1214" i="109"/>
  <c r="J1214" i="109" s="1"/>
  <c r="E1214" i="109"/>
  <c r="G1214" i="109" s="1"/>
  <c r="H1213" i="109"/>
  <c r="J1213" i="109" s="1"/>
  <c r="E1213" i="109"/>
  <c r="G1213" i="109" s="1"/>
  <c r="H1212" i="109"/>
  <c r="J1212" i="109" s="1"/>
  <c r="E1212" i="109"/>
  <c r="G1212" i="109" s="1"/>
  <c r="H1211" i="109"/>
  <c r="J1211" i="109" s="1"/>
  <c r="E1211" i="109"/>
  <c r="G1211" i="109" s="1"/>
  <c r="H1210" i="109"/>
  <c r="J1210" i="109" s="1"/>
  <c r="G1210" i="109"/>
  <c r="E1210" i="109"/>
  <c r="H1209" i="109"/>
  <c r="J1209" i="109" s="1"/>
  <c r="E1209" i="109"/>
  <c r="G1209" i="109" s="1"/>
  <c r="H1208" i="109"/>
  <c r="J1208" i="109" s="1"/>
  <c r="E1208" i="109"/>
  <c r="G1208" i="109" s="1"/>
  <c r="H1207" i="109"/>
  <c r="J1207" i="109" s="1"/>
  <c r="E1207" i="109"/>
  <c r="G1207" i="109" s="1"/>
  <c r="J1206" i="109"/>
  <c r="H1206" i="109"/>
  <c r="E1206" i="109"/>
  <c r="G1206" i="109" s="1"/>
  <c r="H1205" i="109"/>
  <c r="J1205" i="109" s="1"/>
  <c r="E1205" i="109"/>
  <c r="G1205" i="109" s="1"/>
  <c r="H1204" i="109"/>
  <c r="J1204" i="109" s="1"/>
  <c r="E1204" i="109"/>
  <c r="G1204" i="109" s="1"/>
  <c r="H1203" i="109"/>
  <c r="J1203" i="109" s="1"/>
  <c r="E1203" i="109"/>
  <c r="G1203" i="109" s="1"/>
  <c r="H1202" i="109"/>
  <c r="J1202" i="109" s="1"/>
  <c r="E1202" i="109"/>
  <c r="G1202" i="109" s="1"/>
  <c r="H1201" i="109"/>
  <c r="J1201" i="109" s="1"/>
  <c r="E1201" i="109"/>
  <c r="C1184" i="109"/>
  <c r="H1183" i="109"/>
  <c r="J1183" i="109" s="1"/>
  <c r="E1183" i="109"/>
  <c r="G1183" i="109" s="1"/>
  <c r="H1182" i="109"/>
  <c r="J1182" i="109" s="1"/>
  <c r="E1182" i="109"/>
  <c r="G1182" i="109" s="1"/>
  <c r="H1181" i="109"/>
  <c r="J1181" i="109" s="1"/>
  <c r="E1181" i="109"/>
  <c r="G1181" i="109" s="1"/>
  <c r="H1180" i="109"/>
  <c r="J1180" i="109" s="1"/>
  <c r="E1180" i="109"/>
  <c r="G1180" i="109" s="1"/>
  <c r="J1179" i="109"/>
  <c r="H1179" i="109"/>
  <c r="E1179" i="109"/>
  <c r="G1179" i="109" s="1"/>
  <c r="J1178" i="109"/>
  <c r="H1178" i="109"/>
  <c r="E1178" i="109"/>
  <c r="G1178" i="109" s="1"/>
  <c r="H1177" i="109"/>
  <c r="J1177" i="109" s="1"/>
  <c r="E1177" i="109"/>
  <c r="G1177" i="109" s="1"/>
  <c r="J1176" i="109"/>
  <c r="H1176" i="109"/>
  <c r="E1176" i="109"/>
  <c r="G1176" i="109" s="1"/>
  <c r="J1175" i="109"/>
  <c r="H1175" i="109"/>
  <c r="G1175" i="109"/>
  <c r="E1175" i="109"/>
  <c r="J1174" i="109"/>
  <c r="H1174" i="109"/>
  <c r="E1174" i="109"/>
  <c r="G1174" i="109" s="1"/>
  <c r="H1173" i="109"/>
  <c r="J1173" i="109" s="1"/>
  <c r="G1173" i="109"/>
  <c r="E1173" i="109"/>
  <c r="H1172" i="109"/>
  <c r="J1172" i="109" s="1"/>
  <c r="E1172" i="109"/>
  <c r="G1172" i="109" s="1"/>
  <c r="J1171" i="109"/>
  <c r="H1171" i="109"/>
  <c r="E1171" i="109"/>
  <c r="G1171" i="109" s="1"/>
  <c r="J1170" i="109"/>
  <c r="H1170" i="109"/>
  <c r="E1170" i="109"/>
  <c r="G1170" i="109" s="1"/>
  <c r="J1169" i="109"/>
  <c r="H1169" i="109"/>
  <c r="E1169" i="109"/>
  <c r="G1169" i="109" s="1"/>
  <c r="H1168" i="109"/>
  <c r="J1168" i="109" s="1"/>
  <c r="E1168" i="109"/>
  <c r="G1168" i="109" s="1"/>
  <c r="J1167" i="109"/>
  <c r="H1167" i="109"/>
  <c r="E1167" i="109"/>
  <c r="G1167" i="109" s="1"/>
  <c r="H1166" i="109"/>
  <c r="J1166" i="109" s="1"/>
  <c r="E1166" i="109"/>
  <c r="C1149" i="109"/>
  <c r="H1148" i="109"/>
  <c r="J1148" i="109" s="1"/>
  <c r="E1148" i="109"/>
  <c r="G1148" i="109" s="1"/>
  <c r="H1147" i="109"/>
  <c r="J1147" i="109" s="1"/>
  <c r="E1147" i="109"/>
  <c r="G1147" i="109" s="1"/>
  <c r="H1146" i="109"/>
  <c r="J1146" i="109" s="1"/>
  <c r="E1146" i="109"/>
  <c r="G1146" i="109" s="1"/>
  <c r="J1145" i="109"/>
  <c r="H1145" i="109"/>
  <c r="E1145" i="109"/>
  <c r="G1145" i="109" s="1"/>
  <c r="H1144" i="109"/>
  <c r="J1144" i="109" s="1"/>
  <c r="E1144" i="109"/>
  <c r="G1144" i="109" s="1"/>
  <c r="H1143" i="109"/>
  <c r="J1143" i="109" s="1"/>
  <c r="E1143" i="109"/>
  <c r="G1143" i="109" s="1"/>
  <c r="H1142" i="109"/>
  <c r="J1142" i="109" s="1"/>
  <c r="E1142" i="109"/>
  <c r="G1142" i="109" s="1"/>
  <c r="J1141" i="109"/>
  <c r="H1141" i="109"/>
  <c r="G1141" i="109"/>
  <c r="E1141" i="109"/>
  <c r="H1140" i="109"/>
  <c r="J1140" i="109" s="1"/>
  <c r="E1140" i="109"/>
  <c r="G1140" i="109" s="1"/>
  <c r="H1139" i="109"/>
  <c r="J1139" i="109" s="1"/>
  <c r="E1139" i="109"/>
  <c r="G1139" i="109" s="1"/>
  <c r="H1138" i="109"/>
  <c r="J1138" i="109" s="1"/>
  <c r="G1138" i="109"/>
  <c r="E1138" i="109"/>
  <c r="J1137" i="109"/>
  <c r="H1137" i="109"/>
  <c r="E1137" i="109"/>
  <c r="G1137" i="109" s="1"/>
  <c r="H1136" i="109"/>
  <c r="J1136" i="109" s="1"/>
  <c r="E1136" i="109"/>
  <c r="G1136" i="109" s="1"/>
  <c r="J1135" i="109"/>
  <c r="H1135" i="109"/>
  <c r="E1135" i="109"/>
  <c r="G1135" i="109" s="1"/>
  <c r="H1134" i="109"/>
  <c r="J1134" i="109" s="1"/>
  <c r="E1134" i="109"/>
  <c r="G1134" i="109" s="1"/>
  <c r="J1133" i="109"/>
  <c r="H1133" i="109"/>
  <c r="G1133" i="109"/>
  <c r="E1133" i="109"/>
  <c r="H1132" i="109"/>
  <c r="J1132" i="109" s="1"/>
  <c r="G1132" i="109"/>
  <c r="E1132" i="109"/>
  <c r="H1131" i="109"/>
  <c r="J1131" i="109" s="1"/>
  <c r="E1131" i="109"/>
  <c r="C1114" i="109"/>
  <c r="J1113" i="109"/>
  <c r="H1113" i="109"/>
  <c r="E1113" i="109"/>
  <c r="G1113" i="109" s="1"/>
  <c r="H1112" i="109"/>
  <c r="J1112" i="109" s="1"/>
  <c r="E1112" i="109"/>
  <c r="G1112" i="109" s="1"/>
  <c r="H1111" i="109"/>
  <c r="J1111" i="109" s="1"/>
  <c r="E1111" i="109"/>
  <c r="G1111" i="109" s="1"/>
  <c r="J1110" i="109"/>
  <c r="H1110" i="109"/>
  <c r="G1110" i="109"/>
  <c r="E1110" i="109"/>
  <c r="H1109" i="109"/>
  <c r="J1109" i="109" s="1"/>
  <c r="E1109" i="109"/>
  <c r="G1109" i="109" s="1"/>
  <c r="H1108" i="109"/>
  <c r="J1108" i="109" s="1"/>
  <c r="E1108" i="109"/>
  <c r="G1108" i="109" s="1"/>
  <c r="H1107" i="109"/>
  <c r="J1107" i="109" s="1"/>
  <c r="E1107" i="109"/>
  <c r="G1107" i="109" s="1"/>
  <c r="H1106" i="109"/>
  <c r="J1106" i="109" s="1"/>
  <c r="G1106" i="109"/>
  <c r="E1106" i="109"/>
  <c r="H1105" i="109"/>
  <c r="J1105" i="109" s="1"/>
  <c r="E1105" i="109"/>
  <c r="G1105" i="109" s="1"/>
  <c r="H1104" i="109"/>
  <c r="J1104" i="109" s="1"/>
  <c r="E1104" i="109"/>
  <c r="G1104" i="109" s="1"/>
  <c r="H1103" i="109"/>
  <c r="J1103" i="109" s="1"/>
  <c r="E1103" i="109"/>
  <c r="G1103" i="109" s="1"/>
  <c r="J1102" i="109"/>
  <c r="H1102" i="109"/>
  <c r="E1102" i="109"/>
  <c r="G1102" i="109" s="1"/>
  <c r="H1101" i="109"/>
  <c r="J1101" i="109" s="1"/>
  <c r="E1101" i="109"/>
  <c r="G1101" i="109" s="1"/>
  <c r="H1100" i="109"/>
  <c r="J1100" i="109" s="1"/>
  <c r="E1100" i="109"/>
  <c r="G1100" i="109" s="1"/>
  <c r="H1099" i="109"/>
  <c r="J1099" i="109" s="1"/>
  <c r="E1099" i="109"/>
  <c r="G1099" i="109" s="1"/>
  <c r="H1098" i="109"/>
  <c r="J1098" i="109" s="1"/>
  <c r="E1098" i="109"/>
  <c r="G1098" i="109" s="1"/>
  <c r="J1097" i="109"/>
  <c r="H1097" i="109"/>
  <c r="E1097" i="109"/>
  <c r="G1097" i="109" s="1"/>
  <c r="H1096" i="109"/>
  <c r="J1096" i="109" s="1"/>
  <c r="E1096" i="109"/>
  <c r="G1096" i="109" s="1"/>
  <c r="C1079" i="109"/>
  <c r="H1078" i="109"/>
  <c r="J1078" i="109" s="1"/>
  <c r="E1078" i="109"/>
  <c r="G1078" i="109" s="1"/>
  <c r="H1077" i="109"/>
  <c r="J1077" i="109" s="1"/>
  <c r="E1077" i="109"/>
  <c r="G1077" i="109" s="1"/>
  <c r="H1076" i="109"/>
  <c r="J1076" i="109" s="1"/>
  <c r="E1076" i="109"/>
  <c r="G1076" i="109" s="1"/>
  <c r="H1075" i="109"/>
  <c r="J1075" i="109" s="1"/>
  <c r="E1075" i="109"/>
  <c r="G1075" i="109" s="1"/>
  <c r="H1074" i="109"/>
  <c r="J1074" i="109" s="1"/>
  <c r="E1074" i="109"/>
  <c r="G1074" i="109" s="1"/>
  <c r="H1073" i="109"/>
  <c r="J1073" i="109" s="1"/>
  <c r="E1073" i="109"/>
  <c r="G1073" i="109" s="1"/>
  <c r="J1072" i="109"/>
  <c r="H1072" i="109"/>
  <c r="E1072" i="109"/>
  <c r="G1072" i="109" s="1"/>
  <c r="H1071" i="109"/>
  <c r="J1071" i="109" s="1"/>
  <c r="E1071" i="109"/>
  <c r="G1071" i="109" s="1"/>
  <c r="H1070" i="109"/>
  <c r="J1070" i="109" s="1"/>
  <c r="E1070" i="109"/>
  <c r="G1070" i="109" s="1"/>
  <c r="H1069" i="109"/>
  <c r="J1069" i="109" s="1"/>
  <c r="G1069" i="109"/>
  <c r="E1069" i="109"/>
  <c r="H1068" i="109"/>
  <c r="J1068" i="109" s="1"/>
  <c r="G1068" i="109"/>
  <c r="E1068" i="109"/>
  <c r="H1067" i="109"/>
  <c r="J1067" i="109" s="1"/>
  <c r="E1067" i="109"/>
  <c r="G1067" i="109" s="1"/>
  <c r="H1066" i="109"/>
  <c r="J1066" i="109" s="1"/>
  <c r="E1066" i="109"/>
  <c r="G1066" i="109" s="1"/>
  <c r="H1065" i="109"/>
  <c r="J1065" i="109" s="1"/>
  <c r="E1065" i="109"/>
  <c r="G1065" i="109" s="1"/>
  <c r="J1064" i="109"/>
  <c r="H1064" i="109"/>
  <c r="G1064" i="109"/>
  <c r="E1064" i="109"/>
  <c r="H1063" i="109"/>
  <c r="J1063" i="109" s="1"/>
  <c r="E1063" i="109"/>
  <c r="G1063" i="109" s="1"/>
  <c r="H1062" i="109"/>
  <c r="J1062" i="109" s="1"/>
  <c r="E1062" i="109"/>
  <c r="G1062" i="109" s="1"/>
  <c r="H1061" i="109"/>
  <c r="J1061" i="109" s="1"/>
  <c r="E1061" i="109"/>
  <c r="G1061" i="109" s="1"/>
  <c r="C1043" i="109"/>
  <c r="H1042" i="109"/>
  <c r="J1042" i="109" s="1"/>
  <c r="E1042" i="109"/>
  <c r="G1042" i="109" s="1"/>
  <c r="H1041" i="109"/>
  <c r="J1041" i="109" s="1"/>
  <c r="E1041" i="109"/>
  <c r="G1041" i="109" s="1"/>
  <c r="H1040" i="109"/>
  <c r="J1040" i="109" s="1"/>
  <c r="E1040" i="109"/>
  <c r="G1040" i="109" s="1"/>
  <c r="H1039" i="109"/>
  <c r="J1039" i="109" s="1"/>
  <c r="E1039" i="109"/>
  <c r="G1039" i="109" s="1"/>
  <c r="H1038" i="109"/>
  <c r="J1038" i="109" s="1"/>
  <c r="E1038" i="109"/>
  <c r="G1038" i="109" s="1"/>
  <c r="J1037" i="109"/>
  <c r="H1037" i="109"/>
  <c r="E1037" i="109"/>
  <c r="G1037" i="109" s="1"/>
  <c r="H1036" i="109"/>
  <c r="J1036" i="109" s="1"/>
  <c r="G1036" i="109"/>
  <c r="E1036" i="109"/>
  <c r="H1035" i="109"/>
  <c r="J1035" i="109" s="1"/>
  <c r="E1035" i="109"/>
  <c r="G1035" i="109" s="1"/>
  <c r="H1034" i="109"/>
  <c r="J1034" i="109" s="1"/>
  <c r="E1034" i="109"/>
  <c r="G1034" i="109" s="1"/>
  <c r="J1033" i="109"/>
  <c r="H1033" i="109"/>
  <c r="E1033" i="109"/>
  <c r="G1033" i="109" s="1"/>
  <c r="J1032" i="109"/>
  <c r="H1032" i="109"/>
  <c r="G1032" i="109"/>
  <c r="E1032" i="109"/>
  <c r="H1031" i="109"/>
  <c r="J1031" i="109" s="1"/>
  <c r="E1031" i="109"/>
  <c r="G1031" i="109" s="1"/>
  <c r="H1030" i="109"/>
  <c r="J1030" i="109" s="1"/>
  <c r="E1030" i="109"/>
  <c r="G1030" i="109" s="1"/>
  <c r="H1029" i="109"/>
  <c r="J1029" i="109" s="1"/>
  <c r="E1029" i="109"/>
  <c r="G1029" i="109" s="1"/>
  <c r="J1028" i="109"/>
  <c r="H1028" i="109"/>
  <c r="E1028" i="109"/>
  <c r="G1028" i="109" s="1"/>
  <c r="H1027" i="109"/>
  <c r="J1027" i="109" s="1"/>
  <c r="E1027" i="109"/>
  <c r="G1027" i="109" s="1"/>
  <c r="H1026" i="109"/>
  <c r="J1026" i="109" s="1"/>
  <c r="E1026" i="109"/>
  <c r="G1026" i="109" s="1"/>
  <c r="H1025" i="109"/>
  <c r="J1025" i="109" s="1"/>
  <c r="E1025" i="109"/>
  <c r="C1008" i="109"/>
  <c r="H1007" i="109"/>
  <c r="J1007" i="109" s="1"/>
  <c r="G1007" i="109"/>
  <c r="E1007" i="109"/>
  <c r="H1006" i="109"/>
  <c r="J1006" i="109" s="1"/>
  <c r="E1006" i="109"/>
  <c r="G1006" i="109" s="1"/>
  <c r="H1005" i="109"/>
  <c r="J1005" i="109" s="1"/>
  <c r="E1005" i="109"/>
  <c r="G1005" i="109" s="1"/>
  <c r="H1004" i="109"/>
  <c r="J1004" i="109" s="1"/>
  <c r="E1004" i="109"/>
  <c r="G1004" i="109" s="1"/>
  <c r="H1003" i="109"/>
  <c r="J1003" i="109" s="1"/>
  <c r="E1003" i="109"/>
  <c r="G1003" i="109" s="1"/>
  <c r="H1002" i="109"/>
  <c r="J1002" i="109" s="1"/>
  <c r="G1002" i="109"/>
  <c r="E1002" i="109"/>
  <c r="H1001" i="109"/>
  <c r="J1001" i="109" s="1"/>
  <c r="E1001" i="109"/>
  <c r="G1001" i="109" s="1"/>
  <c r="H1000" i="109"/>
  <c r="J1000" i="109" s="1"/>
  <c r="G1000" i="109"/>
  <c r="E1000" i="109"/>
  <c r="H999" i="109"/>
  <c r="J999" i="109" s="1"/>
  <c r="G999" i="109"/>
  <c r="E999" i="109"/>
  <c r="J998" i="109"/>
  <c r="H998" i="109"/>
  <c r="E998" i="109"/>
  <c r="G998" i="109" s="1"/>
  <c r="H997" i="109"/>
  <c r="J997" i="109" s="1"/>
  <c r="E997" i="109"/>
  <c r="G997" i="109" s="1"/>
  <c r="J996" i="109"/>
  <c r="H996" i="109"/>
  <c r="G996" i="109"/>
  <c r="E996" i="109"/>
  <c r="H995" i="109"/>
  <c r="J995" i="109" s="1"/>
  <c r="G995" i="109"/>
  <c r="E995" i="109"/>
  <c r="H994" i="109"/>
  <c r="J994" i="109" s="1"/>
  <c r="E994" i="109"/>
  <c r="G994" i="109" s="1"/>
  <c r="H993" i="109"/>
  <c r="J993" i="109" s="1"/>
  <c r="E993" i="109"/>
  <c r="G993" i="109" s="1"/>
  <c r="H992" i="109"/>
  <c r="J992" i="109" s="1"/>
  <c r="E992" i="109"/>
  <c r="G992" i="109" s="1"/>
  <c r="H991" i="109"/>
  <c r="J991" i="109" s="1"/>
  <c r="G991" i="109"/>
  <c r="E991" i="109"/>
  <c r="H990" i="109"/>
  <c r="J990" i="109" s="1"/>
  <c r="E990" i="109"/>
  <c r="G990" i="109" s="1"/>
  <c r="C972" i="109"/>
  <c r="H971" i="109"/>
  <c r="J971" i="109" s="1"/>
  <c r="E971" i="109"/>
  <c r="G971" i="109" s="1"/>
  <c r="H970" i="109"/>
  <c r="J970" i="109" s="1"/>
  <c r="E970" i="109"/>
  <c r="G970" i="109" s="1"/>
  <c r="J969" i="109"/>
  <c r="H969" i="109"/>
  <c r="E969" i="109"/>
  <c r="G969" i="109" s="1"/>
  <c r="J968" i="109"/>
  <c r="H968" i="109"/>
  <c r="G968" i="109"/>
  <c r="E968" i="109"/>
  <c r="H967" i="109"/>
  <c r="J967" i="109" s="1"/>
  <c r="E967" i="109"/>
  <c r="G967" i="109" s="1"/>
  <c r="H966" i="109"/>
  <c r="J966" i="109" s="1"/>
  <c r="G966" i="109"/>
  <c r="E966" i="109"/>
  <c r="J965" i="109"/>
  <c r="H965" i="109"/>
  <c r="E965" i="109"/>
  <c r="G965" i="109" s="1"/>
  <c r="J964" i="109"/>
  <c r="H964" i="109"/>
  <c r="E964" i="109"/>
  <c r="G964" i="109" s="1"/>
  <c r="H963" i="109"/>
  <c r="J963" i="109" s="1"/>
  <c r="E963" i="109"/>
  <c r="G963" i="109" s="1"/>
  <c r="J962" i="109"/>
  <c r="H962" i="109"/>
  <c r="E962" i="109"/>
  <c r="G962" i="109" s="1"/>
  <c r="H961" i="109"/>
  <c r="J961" i="109" s="1"/>
  <c r="E961" i="109"/>
  <c r="G961" i="109" s="1"/>
  <c r="H960" i="109"/>
  <c r="J960" i="109" s="1"/>
  <c r="E960" i="109"/>
  <c r="G960" i="109" s="1"/>
  <c r="H959" i="109"/>
  <c r="J959" i="109" s="1"/>
  <c r="E959" i="109"/>
  <c r="G959" i="109" s="1"/>
  <c r="H958" i="109"/>
  <c r="J958" i="109" s="1"/>
  <c r="E958" i="109"/>
  <c r="G958" i="109" s="1"/>
  <c r="J957" i="109"/>
  <c r="H957" i="109"/>
  <c r="E957" i="109"/>
  <c r="G957" i="109" s="1"/>
  <c r="H956" i="109"/>
  <c r="J956" i="109" s="1"/>
  <c r="E956" i="109"/>
  <c r="G956" i="109" s="1"/>
  <c r="H955" i="109"/>
  <c r="J955" i="109" s="1"/>
  <c r="E955" i="109"/>
  <c r="G955" i="109" s="1"/>
  <c r="H954" i="109"/>
  <c r="J954" i="109" s="1"/>
  <c r="G954" i="109"/>
  <c r="E954" i="109"/>
  <c r="C936" i="109"/>
  <c r="J935" i="109"/>
  <c r="H935" i="109"/>
  <c r="E935" i="109"/>
  <c r="G935" i="109" s="1"/>
  <c r="H934" i="109"/>
  <c r="J934" i="109" s="1"/>
  <c r="G934" i="109"/>
  <c r="E934" i="109"/>
  <c r="H933" i="109"/>
  <c r="J933" i="109" s="1"/>
  <c r="E933" i="109"/>
  <c r="G933" i="109" s="1"/>
  <c r="H932" i="109"/>
  <c r="J932" i="109" s="1"/>
  <c r="G932" i="109"/>
  <c r="E932" i="109"/>
  <c r="J931" i="109"/>
  <c r="H931" i="109"/>
  <c r="E931" i="109"/>
  <c r="G931" i="109" s="1"/>
  <c r="H930" i="109"/>
  <c r="J930" i="109" s="1"/>
  <c r="E930" i="109"/>
  <c r="G930" i="109" s="1"/>
  <c r="H929" i="109"/>
  <c r="J929" i="109" s="1"/>
  <c r="E929" i="109"/>
  <c r="G929" i="109" s="1"/>
  <c r="H928" i="109"/>
  <c r="J928" i="109" s="1"/>
  <c r="E928" i="109"/>
  <c r="G928" i="109" s="1"/>
  <c r="H927" i="109"/>
  <c r="J927" i="109" s="1"/>
  <c r="E927" i="109"/>
  <c r="G927" i="109" s="1"/>
  <c r="H926" i="109"/>
  <c r="J926" i="109" s="1"/>
  <c r="E926" i="109"/>
  <c r="G926" i="109" s="1"/>
  <c r="H925" i="109"/>
  <c r="J925" i="109" s="1"/>
  <c r="E925" i="109"/>
  <c r="G925" i="109" s="1"/>
  <c r="H924" i="109"/>
  <c r="J924" i="109" s="1"/>
  <c r="E924" i="109"/>
  <c r="G924" i="109" s="1"/>
  <c r="H923" i="109"/>
  <c r="J923" i="109" s="1"/>
  <c r="E923" i="109"/>
  <c r="G923" i="109" s="1"/>
  <c r="H922" i="109"/>
  <c r="J922" i="109" s="1"/>
  <c r="E922" i="109"/>
  <c r="G922" i="109" s="1"/>
  <c r="H921" i="109"/>
  <c r="J921" i="109" s="1"/>
  <c r="E921" i="109"/>
  <c r="G921" i="109" s="1"/>
  <c r="H920" i="109"/>
  <c r="J920" i="109" s="1"/>
  <c r="E920" i="109"/>
  <c r="G920" i="109" s="1"/>
  <c r="H919" i="109"/>
  <c r="J919" i="109" s="1"/>
  <c r="E919" i="109"/>
  <c r="G919" i="109" s="1"/>
  <c r="H918" i="109"/>
  <c r="J918" i="109" s="1"/>
  <c r="E918" i="109"/>
  <c r="C900" i="109"/>
  <c r="J899" i="109"/>
  <c r="H899" i="109"/>
  <c r="E899" i="109"/>
  <c r="G899" i="109" s="1"/>
  <c r="H898" i="109"/>
  <c r="J898" i="109" s="1"/>
  <c r="E898" i="109"/>
  <c r="G898" i="109" s="1"/>
  <c r="H897" i="109"/>
  <c r="J897" i="109" s="1"/>
  <c r="E897" i="109"/>
  <c r="G897" i="109" s="1"/>
  <c r="H896" i="109"/>
  <c r="J896" i="109" s="1"/>
  <c r="E896" i="109"/>
  <c r="G896" i="109" s="1"/>
  <c r="H895" i="109"/>
  <c r="J895" i="109" s="1"/>
  <c r="E895" i="109"/>
  <c r="G895" i="109" s="1"/>
  <c r="H894" i="109"/>
  <c r="J894" i="109" s="1"/>
  <c r="E894" i="109"/>
  <c r="G894" i="109" s="1"/>
  <c r="H893" i="109"/>
  <c r="J893" i="109" s="1"/>
  <c r="E893" i="109"/>
  <c r="G893" i="109" s="1"/>
  <c r="J892" i="109"/>
  <c r="H892" i="109"/>
  <c r="E892" i="109"/>
  <c r="G892" i="109" s="1"/>
  <c r="H891" i="109"/>
  <c r="J891" i="109" s="1"/>
  <c r="E891" i="109"/>
  <c r="G891" i="109" s="1"/>
  <c r="H890" i="109"/>
  <c r="J890" i="109" s="1"/>
  <c r="E890" i="109"/>
  <c r="G890" i="109" s="1"/>
  <c r="H889" i="109"/>
  <c r="J889" i="109" s="1"/>
  <c r="E889" i="109"/>
  <c r="G889" i="109" s="1"/>
  <c r="H888" i="109"/>
  <c r="J888" i="109" s="1"/>
  <c r="E888" i="109"/>
  <c r="G888" i="109" s="1"/>
  <c r="J887" i="109"/>
  <c r="H887" i="109"/>
  <c r="E887" i="109"/>
  <c r="G887" i="109" s="1"/>
  <c r="H886" i="109"/>
  <c r="J886" i="109" s="1"/>
  <c r="E886" i="109"/>
  <c r="G886" i="109" s="1"/>
  <c r="H885" i="109"/>
  <c r="J885" i="109" s="1"/>
  <c r="E885" i="109"/>
  <c r="G885" i="109" s="1"/>
  <c r="H884" i="109"/>
  <c r="J884" i="109" s="1"/>
  <c r="E884" i="109"/>
  <c r="G884" i="109" s="1"/>
  <c r="H883" i="109"/>
  <c r="J883" i="109" s="1"/>
  <c r="E883" i="109"/>
  <c r="G883" i="109" s="1"/>
  <c r="H882" i="109"/>
  <c r="J882" i="109" s="1"/>
  <c r="E882" i="109"/>
  <c r="C864" i="109"/>
  <c r="H863" i="109"/>
  <c r="J863" i="109" s="1"/>
  <c r="E863" i="109"/>
  <c r="G863" i="109" s="1"/>
  <c r="H862" i="109"/>
  <c r="J862" i="109" s="1"/>
  <c r="E862" i="109"/>
  <c r="G862" i="109" s="1"/>
  <c r="H861" i="109"/>
  <c r="J861" i="109" s="1"/>
  <c r="E861" i="109"/>
  <c r="G861" i="109" s="1"/>
  <c r="H860" i="109"/>
  <c r="J860" i="109" s="1"/>
  <c r="E860" i="109"/>
  <c r="G860" i="109" s="1"/>
  <c r="H859" i="109"/>
  <c r="J859" i="109" s="1"/>
  <c r="E859" i="109"/>
  <c r="G859" i="109" s="1"/>
  <c r="H858" i="109"/>
  <c r="J858" i="109" s="1"/>
  <c r="E858" i="109"/>
  <c r="G858" i="109" s="1"/>
  <c r="H857" i="109"/>
  <c r="J857" i="109" s="1"/>
  <c r="E857" i="109"/>
  <c r="G857" i="109" s="1"/>
  <c r="H856" i="109"/>
  <c r="J856" i="109" s="1"/>
  <c r="E856" i="109"/>
  <c r="G856" i="109" s="1"/>
  <c r="H855" i="109"/>
  <c r="J855" i="109" s="1"/>
  <c r="E855" i="109"/>
  <c r="G855" i="109" s="1"/>
  <c r="H854" i="109"/>
  <c r="J854" i="109" s="1"/>
  <c r="E854" i="109"/>
  <c r="G854" i="109" s="1"/>
  <c r="H853" i="109"/>
  <c r="J853" i="109" s="1"/>
  <c r="E853" i="109"/>
  <c r="G853" i="109" s="1"/>
  <c r="H852" i="109"/>
  <c r="J852" i="109" s="1"/>
  <c r="E852" i="109"/>
  <c r="G852" i="109" s="1"/>
  <c r="H851" i="109"/>
  <c r="J851" i="109" s="1"/>
  <c r="E851" i="109"/>
  <c r="G851" i="109" s="1"/>
  <c r="H850" i="109"/>
  <c r="J850" i="109" s="1"/>
  <c r="E850" i="109"/>
  <c r="G850" i="109" s="1"/>
  <c r="H849" i="109"/>
  <c r="J849" i="109" s="1"/>
  <c r="E849" i="109"/>
  <c r="G849" i="109" s="1"/>
  <c r="J848" i="109"/>
  <c r="H848" i="109"/>
  <c r="G848" i="109"/>
  <c r="E848" i="109"/>
  <c r="H847" i="109"/>
  <c r="J847" i="109" s="1"/>
  <c r="E847" i="109"/>
  <c r="G847" i="109" s="1"/>
  <c r="H846" i="109"/>
  <c r="J846" i="109" s="1"/>
  <c r="E846" i="109"/>
  <c r="C828" i="109"/>
  <c r="H827" i="109"/>
  <c r="J827" i="109" s="1"/>
  <c r="E827" i="109"/>
  <c r="G827" i="109" s="1"/>
  <c r="H826" i="109"/>
  <c r="J826" i="109" s="1"/>
  <c r="E826" i="109"/>
  <c r="G826" i="109" s="1"/>
  <c r="H825" i="109"/>
  <c r="J825" i="109" s="1"/>
  <c r="E825" i="109"/>
  <c r="G825" i="109" s="1"/>
  <c r="H824" i="109"/>
  <c r="J824" i="109" s="1"/>
  <c r="E824" i="109"/>
  <c r="G824" i="109" s="1"/>
  <c r="J823" i="109"/>
  <c r="H823" i="109"/>
  <c r="E823" i="109"/>
  <c r="G823" i="109" s="1"/>
  <c r="J822" i="109"/>
  <c r="H822" i="109"/>
  <c r="E822" i="109"/>
  <c r="G822" i="109" s="1"/>
  <c r="H821" i="109"/>
  <c r="J821" i="109" s="1"/>
  <c r="E821" i="109"/>
  <c r="G821" i="109" s="1"/>
  <c r="H820" i="109"/>
  <c r="J820" i="109" s="1"/>
  <c r="G820" i="109"/>
  <c r="E820" i="109"/>
  <c r="H819" i="109"/>
  <c r="J819" i="109" s="1"/>
  <c r="E819" i="109"/>
  <c r="G819" i="109" s="1"/>
  <c r="J818" i="109"/>
  <c r="H818" i="109"/>
  <c r="E818" i="109"/>
  <c r="G818" i="109" s="1"/>
  <c r="H817" i="109"/>
  <c r="J817" i="109" s="1"/>
  <c r="E817" i="109"/>
  <c r="G817" i="109" s="1"/>
  <c r="H816" i="109"/>
  <c r="J816" i="109" s="1"/>
  <c r="E816" i="109"/>
  <c r="G816" i="109" s="1"/>
  <c r="H815" i="109"/>
  <c r="J815" i="109" s="1"/>
  <c r="E815" i="109"/>
  <c r="G815" i="109" s="1"/>
  <c r="H814" i="109"/>
  <c r="J814" i="109" s="1"/>
  <c r="E814" i="109"/>
  <c r="G814" i="109" s="1"/>
  <c r="H813" i="109"/>
  <c r="J813" i="109" s="1"/>
  <c r="E813" i="109"/>
  <c r="G813" i="109" s="1"/>
  <c r="H812" i="109"/>
  <c r="J812" i="109" s="1"/>
  <c r="E812" i="109"/>
  <c r="G812" i="109" s="1"/>
  <c r="J811" i="109"/>
  <c r="H811" i="109"/>
  <c r="E811" i="109"/>
  <c r="G811" i="109" s="1"/>
  <c r="H810" i="109"/>
  <c r="J810" i="109" s="1"/>
  <c r="E810" i="109"/>
  <c r="C792" i="109"/>
  <c r="J791" i="109"/>
  <c r="H791" i="109"/>
  <c r="E791" i="109"/>
  <c r="G791" i="109" s="1"/>
  <c r="H790" i="109"/>
  <c r="J790" i="109" s="1"/>
  <c r="G790" i="109"/>
  <c r="E790" i="109"/>
  <c r="H789" i="109"/>
  <c r="J789" i="109" s="1"/>
  <c r="E789" i="109"/>
  <c r="G789" i="109" s="1"/>
  <c r="H788" i="109"/>
  <c r="J788" i="109" s="1"/>
  <c r="E788" i="109"/>
  <c r="G788" i="109" s="1"/>
  <c r="H787" i="109"/>
  <c r="J787" i="109" s="1"/>
  <c r="E787" i="109"/>
  <c r="G787" i="109" s="1"/>
  <c r="H786" i="109"/>
  <c r="J786" i="109" s="1"/>
  <c r="G786" i="109"/>
  <c r="E786" i="109"/>
  <c r="J785" i="109"/>
  <c r="H785" i="109"/>
  <c r="E785" i="109"/>
  <c r="G785" i="109" s="1"/>
  <c r="H784" i="109"/>
  <c r="J784" i="109" s="1"/>
  <c r="E784" i="109"/>
  <c r="G784" i="109" s="1"/>
  <c r="J783" i="109"/>
  <c r="H783" i="109"/>
  <c r="E783" i="109"/>
  <c r="G783" i="109" s="1"/>
  <c r="H782" i="109"/>
  <c r="J782" i="109" s="1"/>
  <c r="E782" i="109"/>
  <c r="G782" i="109" s="1"/>
  <c r="J781" i="109"/>
  <c r="H781" i="109"/>
  <c r="E781" i="109"/>
  <c r="G781" i="109" s="1"/>
  <c r="H780" i="109"/>
  <c r="J780" i="109" s="1"/>
  <c r="E780" i="109"/>
  <c r="G780" i="109" s="1"/>
  <c r="J779" i="109"/>
  <c r="H779" i="109"/>
  <c r="E779" i="109"/>
  <c r="G779" i="109" s="1"/>
  <c r="H778" i="109"/>
  <c r="J778" i="109" s="1"/>
  <c r="E778" i="109"/>
  <c r="G778" i="109" s="1"/>
  <c r="H777" i="109"/>
  <c r="J777" i="109" s="1"/>
  <c r="G777" i="109"/>
  <c r="E777" i="109"/>
  <c r="H776" i="109"/>
  <c r="J776" i="109" s="1"/>
  <c r="E776" i="109"/>
  <c r="G776" i="109" s="1"/>
  <c r="H775" i="109"/>
  <c r="J775" i="109" s="1"/>
  <c r="E775" i="109"/>
  <c r="G775" i="109" s="1"/>
  <c r="H774" i="109"/>
  <c r="J774" i="109" s="1"/>
  <c r="E774" i="109"/>
  <c r="G774" i="109" s="1"/>
  <c r="C755" i="109"/>
  <c r="H754" i="109"/>
  <c r="J754" i="109" s="1"/>
  <c r="E754" i="109"/>
  <c r="G754" i="109" s="1"/>
  <c r="H753" i="109"/>
  <c r="J753" i="109" s="1"/>
  <c r="E753" i="109"/>
  <c r="G753" i="109" s="1"/>
  <c r="H752" i="109"/>
  <c r="J752" i="109" s="1"/>
  <c r="G752" i="109"/>
  <c r="E752" i="109"/>
  <c r="J751" i="109"/>
  <c r="H751" i="109"/>
  <c r="E751" i="109"/>
  <c r="G751" i="109" s="1"/>
  <c r="H750" i="109"/>
  <c r="J750" i="109" s="1"/>
  <c r="E750" i="109"/>
  <c r="G750" i="109" s="1"/>
  <c r="H749" i="109"/>
  <c r="J749" i="109" s="1"/>
  <c r="E749" i="109"/>
  <c r="G749" i="109" s="1"/>
  <c r="H748" i="109"/>
  <c r="J748" i="109" s="1"/>
  <c r="E748" i="109"/>
  <c r="G748" i="109" s="1"/>
  <c r="H747" i="109"/>
  <c r="J747" i="109" s="1"/>
  <c r="G747" i="109"/>
  <c r="E747" i="109"/>
  <c r="J746" i="109"/>
  <c r="H746" i="109"/>
  <c r="G746" i="109"/>
  <c r="E746" i="109"/>
  <c r="H745" i="109"/>
  <c r="J745" i="109" s="1"/>
  <c r="E745" i="109"/>
  <c r="G745" i="109" s="1"/>
  <c r="J744" i="109"/>
  <c r="H744" i="109"/>
  <c r="G744" i="109"/>
  <c r="E744" i="109"/>
  <c r="H743" i="109"/>
  <c r="J743" i="109" s="1"/>
  <c r="E743" i="109"/>
  <c r="G743" i="109" s="1"/>
  <c r="H742" i="109"/>
  <c r="J742" i="109" s="1"/>
  <c r="E742" i="109"/>
  <c r="G742" i="109" s="1"/>
  <c r="J741" i="109"/>
  <c r="H741" i="109"/>
  <c r="G741" i="109"/>
  <c r="E741" i="109"/>
  <c r="H740" i="109"/>
  <c r="J740" i="109" s="1"/>
  <c r="E740" i="109"/>
  <c r="G740" i="109" s="1"/>
  <c r="H739" i="109"/>
  <c r="J739" i="109" s="1"/>
  <c r="E739" i="109"/>
  <c r="G739" i="109" s="1"/>
  <c r="J738" i="109"/>
  <c r="H738" i="109"/>
  <c r="G738" i="109"/>
  <c r="E738" i="109"/>
  <c r="H737" i="109"/>
  <c r="J737" i="109" s="1"/>
  <c r="E737" i="109"/>
  <c r="G737" i="109" s="1"/>
  <c r="C720" i="109"/>
  <c r="H719" i="109"/>
  <c r="J719" i="109" s="1"/>
  <c r="E719" i="109"/>
  <c r="G719" i="109" s="1"/>
  <c r="H718" i="109"/>
  <c r="J718" i="109" s="1"/>
  <c r="E718" i="109"/>
  <c r="G718" i="109" s="1"/>
  <c r="H717" i="109"/>
  <c r="J717" i="109" s="1"/>
  <c r="E717" i="109"/>
  <c r="G717" i="109" s="1"/>
  <c r="H716" i="109"/>
  <c r="J716" i="109" s="1"/>
  <c r="E716" i="109"/>
  <c r="G716" i="109" s="1"/>
  <c r="H715" i="109"/>
  <c r="J715" i="109" s="1"/>
  <c r="E715" i="109"/>
  <c r="G715" i="109" s="1"/>
  <c r="H714" i="109"/>
  <c r="J714" i="109" s="1"/>
  <c r="E714" i="109"/>
  <c r="G714" i="109" s="1"/>
  <c r="H713" i="109"/>
  <c r="J713" i="109" s="1"/>
  <c r="E713" i="109"/>
  <c r="G713" i="109" s="1"/>
  <c r="H712" i="109"/>
  <c r="J712" i="109" s="1"/>
  <c r="E712" i="109"/>
  <c r="G712" i="109" s="1"/>
  <c r="H711" i="109"/>
  <c r="J711" i="109" s="1"/>
  <c r="E711" i="109"/>
  <c r="G711" i="109" s="1"/>
  <c r="J710" i="109"/>
  <c r="H710" i="109"/>
  <c r="E710" i="109"/>
  <c r="G710" i="109" s="1"/>
  <c r="H709" i="109"/>
  <c r="J709" i="109" s="1"/>
  <c r="E709" i="109"/>
  <c r="G709" i="109" s="1"/>
  <c r="H708" i="109"/>
  <c r="J708" i="109" s="1"/>
  <c r="E708" i="109"/>
  <c r="G708" i="109" s="1"/>
  <c r="J707" i="109"/>
  <c r="H707" i="109"/>
  <c r="E707" i="109"/>
  <c r="G707" i="109" s="1"/>
  <c r="J706" i="109"/>
  <c r="H706" i="109"/>
  <c r="E706" i="109"/>
  <c r="G706" i="109" s="1"/>
  <c r="H705" i="109"/>
  <c r="J705" i="109" s="1"/>
  <c r="G705" i="109"/>
  <c r="E705" i="109"/>
  <c r="H704" i="109"/>
  <c r="J704" i="109" s="1"/>
  <c r="E704" i="109"/>
  <c r="G704" i="109" s="1"/>
  <c r="H703" i="109"/>
  <c r="J703" i="109" s="1"/>
  <c r="E703" i="109"/>
  <c r="G703" i="109" s="1"/>
  <c r="H702" i="109"/>
  <c r="J702" i="109" s="1"/>
  <c r="E702" i="109"/>
  <c r="C684" i="109"/>
  <c r="H683" i="109"/>
  <c r="J683" i="109" s="1"/>
  <c r="E683" i="109"/>
  <c r="G683" i="109" s="1"/>
  <c r="H682" i="109"/>
  <c r="J682" i="109" s="1"/>
  <c r="E682" i="109"/>
  <c r="G682" i="109" s="1"/>
  <c r="H681" i="109"/>
  <c r="J681" i="109" s="1"/>
  <c r="E681" i="109"/>
  <c r="G681" i="109" s="1"/>
  <c r="J680" i="109"/>
  <c r="H680" i="109"/>
  <c r="E680" i="109"/>
  <c r="G680" i="109" s="1"/>
  <c r="J679" i="109"/>
  <c r="H679" i="109"/>
  <c r="G679" i="109"/>
  <c r="E679" i="109"/>
  <c r="H678" i="109"/>
  <c r="J678" i="109" s="1"/>
  <c r="E678" i="109"/>
  <c r="G678" i="109" s="1"/>
  <c r="J677" i="109"/>
  <c r="H677" i="109"/>
  <c r="E677" i="109"/>
  <c r="G677" i="109" s="1"/>
  <c r="H676" i="109"/>
  <c r="J676" i="109" s="1"/>
  <c r="G676" i="109"/>
  <c r="E676" i="109"/>
  <c r="H675" i="109"/>
  <c r="J675" i="109" s="1"/>
  <c r="E675" i="109"/>
  <c r="G675" i="109" s="1"/>
  <c r="H674" i="109"/>
  <c r="J674" i="109" s="1"/>
  <c r="E674" i="109"/>
  <c r="G674" i="109" s="1"/>
  <c r="H673" i="109"/>
  <c r="J673" i="109" s="1"/>
  <c r="G673" i="109"/>
  <c r="E673" i="109"/>
  <c r="J672" i="109"/>
  <c r="H672" i="109"/>
  <c r="E672" i="109"/>
  <c r="G672" i="109" s="1"/>
  <c r="H671" i="109"/>
  <c r="J671" i="109" s="1"/>
  <c r="E671" i="109"/>
  <c r="G671" i="109" s="1"/>
  <c r="H670" i="109"/>
  <c r="J670" i="109" s="1"/>
  <c r="E670" i="109"/>
  <c r="G670" i="109" s="1"/>
  <c r="J669" i="109"/>
  <c r="H669" i="109"/>
  <c r="E669" i="109"/>
  <c r="G669" i="109" s="1"/>
  <c r="H668" i="109"/>
  <c r="J668" i="109" s="1"/>
  <c r="E668" i="109"/>
  <c r="G668" i="109" s="1"/>
  <c r="H667" i="109"/>
  <c r="J667" i="109" s="1"/>
  <c r="E667" i="109"/>
  <c r="G667" i="109" s="1"/>
  <c r="J666" i="109"/>
  <c r="H666" i="109"/>
  <c r="G666" i="109"/>
  <c r="E666" i="109"/>
  <c r="C648" i="109"/>
  <c r="H647" i="109"/>
  <c r="J647" i="109" s="1"/>
  <c r="E647" i="109"/>
  <c r="G647" i="109" s="1"/>
  <c r="H646" i="109"/>
  <c r="J646" i="109" s="1"/>
  <c r="E646" i="109"/>
  <c r="G646" i="109" s="1"/>
  <c r="J645" i="109"/>
  <c r="H645" i="109"/>
  <c r="E645" i="109"/>
  <c r="G645" i="109" s="1"/>
  <c r="H644" i="109"/>
  <c r="J644" i="109" s="1"/>
  <c r="G644" i="109"/>
  <c r="E644" i="109"/>
  <c r="H643" i="109"/>
  <c r="J643" i="109" s="1"/>
  <c r="E643" i="109"/>
  <c r="G643" i="109" s="1"/>
  <c r="J642" i="109"/>
  <c r="H642" i="109"/>
  <c r="G642" i="109"/>
  <c r="E642" i="109"/>
  <c r="H641" i="109"/>
  <c r="J641" i="109" s="1"/>
  <c r="G641" i="109"/>
  <c r="E641" i="109"/>
  <c r="H640" i="109"/>
  <c r="J640" i="109" s="1"/>
  <c r="E640" i="109"/>
  <c r="G640" i="109" s="1"/>
  <c r="H639" i="109"/>
  <c r="J639" i="109" s="1"/>
  <c r="G639" i="109"/>
  <c r="E639" i="109"/>
  <c r="H638" i="109"/>
  <c r="J638" i="109" s="1"/>
  <c r="G638" i="109"/>
  <c r="E638" i="109"/>
  <c r="J637" i="109"/>
  <c r="H637" i="109"/>
  <c r="E637" i="109"/>
  <c r="G637" i="109" s="1"/>
  <c r="H636" i="109"/>
  <c r="J636" i="109" s="1"/>
  <c r="G636" i="109"/>
  <c r="E636" i="109"/>
  <c r="H635" i="109"/>
  <c r="J635" i="109" s="1"/>
  <c r="E635" i="109"/>
  <c r="G635" i="109" s="1"/>
  <c r="J634" i="109"/>
  <c r="H634" i="109"/>
  <c r="E634" i="109"/>
  <c r="G634" i="109" s="1"/>
  <c r="H633" i="109"/>
  <c r="J633" i="109" s="1"/>
  <c r="E633" i="109"/>
  <c r="G633" i="109" s="1"/>
  <c r="H632" i="109"/>
  <c r="J632" i="109" s="1"/>
  <c r="E632" i="109"/>
  <c r="G632" i="109" s="1"/>
  <c r="J631" i="109"/>
  <c r="H631" i="109"/>
  <c r="G631" i="109"/>
  <c r="E631" i="109"/>
  <c r="H630" i="109"/>
  <c r="J630" i="109" s="1"/>
  <c r="E630" i="109"/>
  <c r="G630" i="109" s="1"/>
  <c r="C612" i="109"/>
  <c r="H611" i="109"/>
  <c r="J611" i="109" s="1"/>
  <c r="E611" i="109"/>
  <c r="G611" i="109" s="1"/>
  <c r="J610" i="109"/>
  <c r="H610" i="109"/>
  <c r="E610" i="109"/>
  <c r="G610" i="109" s="1"/>
  <c r="J609" i="109"/>
  <c r="H609" i="109"/>
  <c r="E609" i="109"/>
  <c r="G609" i="109" s="1"/>
  <c r="H608" i="109"/>
  <c r="J608" i="109" s="1"/>
  <c r="E608" i="109"/>
  <c r="G608" i="109" s="1"/>
  <c r="J607" i="109"/>
  <c r="H607" i="109"/>
  <c r="E607" i="109"/>
  <c r="G607" i="109" s="1"/>
  <c r="H606" i="109"/>
  <c r="J606" i="109" s="1"/>
  <c r="E606" i="109"/>
  <c r="G606" i="109" s="1"/>
  <c r="H605" i="109"/>
  <c r="J605" i="109" s="1"/>
  <c r="E605" i="109"/>
  <c r="G605" i="109" s="1"/>
  <c r="H604" i="109"/>
  <c r="J604" i="109" s="1"/>
  <c r="E604" i="109"/>
  <c r="G604" i="109" s="1"/>
  <c r="H603" i="109"/>
  <c r="J603" i="109" s="1"/>
  <c r="E603" i="109"/>
  <c r="G603" i="109" s="1"/>
  <c r="H602" i="109"/>
  <c r="J602" i="109" s="1"/>
  <c r="E602" i="109"/>
  <c r="G602" i="109" s="1"/>
  <c r="H601" i="109"/>
  <c r="J601" i="109" s="1"/>
  <c r="G601" i="109"/>
  <c r="E601" i="109"/>
  <c r="H600" i="109"/>
  <c r="J600" i="109" s="1"/>
  <c r="E600" i="109"/>
  <c r="G600" i="109" s="1"/>
  <c r="H599" i="109"/>
  <c r="J599" i="109" s="1"/>
  <c r="E599" i="109"/>
  <c r="G599" i="109" s="1"/>
  <c r="H598" i="109"/>
  <c r="J598" i="109" s="1"/>
  <c r="E598" i="109"/>
  <c r="G598" i="109" s="1"/>
  <c r="H597" i="109"/>
  <c r="J597" i="109" s="1"/>
  <c r="E597" i="109"/>
  <c r="G597" i="109" s="1"/>
  <c r="J596" i="109"/>
  <c r="H596" i="109"/>
  <c r="E596" i="109"/>
  <c r="G596" i="109" s="1"/>
  <c r="H595" i="109"/>
  <c r="J595" i="109" s="1"/>
  <c r="E595" i="109"/>
  <c r="G595" i="109" s="1"/>
  <c r="H594" i="109"/>
  <c r="J594" i="109" s="1"/>
  <c r="E594" i="109"/>
  <c r="C575" i="109"/>
  <c r="H574" i="109"/>
  <c r="J574" i="109" s="1"/>
  <c r="E574" i="109"/>
  <c r="G574" i="109" s="1"/>
  <c r="H573" i="109"/>
  <c r="J573" i="109" s="1"/>
  <c r="E573" i="109"/>
  <c r="G573" i="109" s="1"/>
  <c r="J572" i="109"/>
  <c r="H572" i="109"/>
  <c r="G572" i="109"/>
  <c r="E572" i="109"/>
  <c r="H571" i="109"/>
  <c r="J571" i="109" s="1"/>
  <c r="G571" i="109"/>
  <c r="E571" i="109"/>
  <c r="H570" i="109"/>
  <c r="J570" i="109" s="1"/>
  <c r="E570" i="109"/>
  <c r="G570" i="109" s="1"/>
  <c r="H569" i="109"/>
  <c r="J569" i="109" s="1"/>
  <c r="G569" i="109"/>
  <c r="E569" i="109"/>
  <c r="J568" i="109"/>
  <c r="H568" i="109"/>
  <c r="E568" i="109"/>
  <c r="G568" i="109" s="1"/>
  <c r="H567" i="109"/>
  <c r="J567" i="109" s="1"/>
  <c r="E567" i="109"/>
  <c r="G567" i="109" s="1"/>
  <c r="H566" i="109"/>
  <c r="J566" i="109" s="1"/>
  <c r="E566" i="109"/>
  <c r="G566" i="109" s="1"/>
  <c r="H565" i="109"/>
  <c r="J565" i="109" s="1"/>
  <c r="G565" i="109"/>
  <c r="E565" i="109"/>
  <c r="H564" i="109"/>
  <c r="J564" i="109" s="1"/>
  <c r="E564" i="109"/>
  <c r="G564" i="109" s="1"/>
  <c r="H563" i="109"/>
  <c r="J563" i="109" s="1"/>
  <c r="E563" i="109"/>
  <c r="G563" i="109" s="1"/>
  <c r="H562" i="109"/>
  <c r="J562" i="109" s="1"/>
  <c r="E562" i="109"/>
  <c r="G562" i="109" s="1"/>
  <c r="H561" i="109"/>
  <c r="J561" i="109" s="1"/>
  <c r="E561" i="109"/>
  <c r="G561" i="109" s="1"/>
  <c r="H560" i="109"/>
  <c r="J560" i="109" s="1"/>
  <c r="E560" i="109"/>
  <c r="G560" i="109" s="1"/>
  <c r="H559" i="109"/>
  <c r="J559" i="109" s="1"/>
  <c r="E559" i="109"/>
  <c r="G559" i="109" s="1"/>
  <c r="H558" i="109"/>
  <c r="J558" i="109" s="1"/>
  <c r="E558" i="109"/>
  <c r="G558" i="109" s="1"/>
  <c r="H557" i="109"/>
  <c r="J557" i="109" s="1"/>
  <c r="G557" i="109"/>
  <c r="E557" i="109"/>
  <c r="C539" i="109"/>
  <c r="H538" i="109"/>
  <c r="J538" i="109" s="1"/>
  <c r="E538" i="109"/>
  <c r="G538" i="109" s="1"/>
  <c r="H537" i="109"/>
  <c r="J537" i="109" s="1"/>
  <c r="E537" i="109"/>
  <c r="G537" i="109" s="1"/>
  <c r="H536" i="109"/>
  <c r="J536" i="109" s="1"/>
  <c r="G536" i="109"/>
  <c r="E536" i="109"/>
  <c r="J535" i="109"/>
  <c r="H535" i="109"/>
  <c r="E535" i="109"/>
  <c r="G535" i="109" s="1"/>
  <c r="H534" i="109"/>
  <c r="J534" i="109" s="1"/>
  <c r="E534" i="109"/>
  <c r="G534" i="109" s="1"/>
  <c r="H533" i="109"/>
  <c r="J533" i="109" s="1"/>
  <c r="E533" i="109"/>
  <c r="G533" i="109" s="1"/>
  <c r="J532" i="109"/>
  <c r="H532" i="109"/>
  <c r="E532" i="109"/>
  <c r="G532" i="109" s="1"/>
  <c r="J531" i="109"/>
  <c r="H531" i="109"/>
  <c r="E531" i="109"/>
  <c r="G531" i="109" s="1"/>
  <c r="H530" i="109"/>
  <c r="J530" i="109" s="1"/>
  <c r="G530" i="109"/>
  <c r="E530" i="109"/>
  <c r="H529" i="109"/>
  <c r="J529" i="109" s="1"/>
  <c r="E529" i="109"/>
  <c r="G529" i="109" s="1"/>
  <c r="H528" i="109"/>
  <c r="J528" i="109" s="1"/>
  <c r="E528" i="109"/>
  <c r="G528" i="109" s="1"/>
  <c r="H527" i="109"/>
  <c r="J527" i="109" s="1"/>
  <c r="E527" i="109"/>
  <c r="G527" i="109" s="1"/>
  <c r="J526" i="109"/>
  <c r="H526" i="109"/>
  <c r="G526" i="109"/>
  <c r="E526" i="109"/>
  <c r="H525" i="109"/>
  <c r="J525" i="109" s="1"/>
  <c r="E525" i="109"/>
  <c r="G525" i="109" s="1"/>
  <c r="H524" i="109"/>
  <c r="J524" i="109" s="1"/>
  <c r="G524" i="109"/>
  <c r="E524" i="109"/>
  <c r="J523" i="109"/>
  <c r="H523" i="109"/>
  <c r="E523" i="109"/>
  <c r="G523" i="109" s="1"/>
  <c r="J522" i="109"/>
  <c r="H522" i="109"/>
  <c r="E522" i="109"/>
  <c r="G522" i="109" s="1"/>
  <c r="H521" i="109"/>
  <c r="J521" i="109" s="1"/>
  <c r="E521" i="109"/>
  <c r="C502" i="109"/>
  <c r="H501" i="109"/>
  <c r="J501" i="109" s="1"/>
  <c r="E501" i="109"/>
  <c r="G501" i="109" s="1"/>
  <c r="H500" i="109"/>
  <c r="J500" i="109" s="1"/>
  <c r="E500" i="109"/>
  <c r="G500" i="109" s="1"/>
  <c r="H499" i="109"/>
  <c r="J499" i="109" s="1"/>
  <c r="E499" i="109"/>
  <c r="G499" i="109" s="1"/>
  <c r="H498" i="109"/>
  <c r="J498" i="109" s="1"/>
  <c r="E498" i="109"/>
  <c r="G498" i="109" s="1"/>
  <c r="H497" i="109"/>
  <c r="J497" i="109" s="1"/>
  <c r="G497" i="109"/>
  <c r="E497" i="109"/>
  <c r="H496" i="109"/>
  <c r="J496" i="109" s="1"/>
  <c r="E496" i="109"/>
  <c r="G496" i="109" s="1"/>
  <c r="H495" i="109"/>
  <c r="J495" i="109" s="1"/>
  <c r="E495" i="109"/>
  <c r="G495" i="109" s="1"/>
  <c r="J494" i="109"/>
  <c r="H494" i="109"/>
  <c r="E494" i="109"/>
  <c r="G494" i="109" s="1"/>
  <c r="H493" i="109"/>
  <c r="J493" i="109" s="1"/>
  <c r="E493" i="109"/>
  <c r="G493" i="109" s="1"/>
  <c r="H492" i="109"/>
  <c r="J492" i="109" s="1"/>
  <c r="E492" i="109"/>
  <c r="G492" i="109" s="1"/>
  <c r="H491" i="109"/>
  <c r="J491" i="109" s="1"/>
  <c r="G491" i="109"/>
  <c r="E491" i="109"/>
  <c r="H490" i="109"/>
  <c r="J490" i="109" s="1"/>
  <c r="G490" i="109"/>
  <c r="E490" i="109"/>
  <c r="H489" i="109"/>
  <c r="J489" i="109" s="1"/>
  <c r="E489" i="109"/>
  <c r="G489" i="109" s="1"/>
  <c r="H488" i="109"/>
  <c r="J488" i="109" s="1"/>
  <c r="E488" i="109"/>
  <c r="G488" i="109" s="1"/>
  <c r="H487" i="109"/>
  <c r="J487" i="109" s="1"/>
  <c r="E487" i="109"/>
  <c r="G487" i="109" s="1"/>
  <c r="J486" i="109"/>
  <c r="H486" i="109"/>
  <c r="E486" i="109"/>
  <c r="G486" i="109" s="1"/>
  <c r="H485" i="109"/>
  <c r="J485" i="109" s="1"/>
  <c r="E485" i="109"/>
  <c r="G485" i="109" s="1"/>
  <c r="H484" i="109"/>
  <c r="J484" i="109" s="1"/>
  <c r="E484" i="109"/>
  <c r="G484" i="109" s="1"/>
  <c r="C466" i="109"/>
  <c r="H465" i="109"/>
  <c r="J465" i="109" s="1"/>
  <c r="E465" i="109"/>
  <c r="G465" i="109" s="1"/>
  <c r="H464" i="109"/>
  <c r="J464" i="109" s="1"/>
  <c r="E464" i="109"/>
  <c r="G464" i="109" s="1"/>
  <c r="J463" i="109"/>
  <c r="H463" i="109"/>
  <c r="E463" i="109"/>
  <c r="G463" i="109" s="1"/>
  <c r="H462" i="109"/>
  <c r="J462" i="109" s="1"/>
  <c r="E462" i="109"/>
  <c r="G462" i="109" s="1"/>
  <c r="H461" i="109"/>
  <c r="J461" i="109" s="1"/>
  <c r="E461" i="109"/>
  <c r="G461" i="109" s="1"/>
  <c r="H460" i="109"/>
  <c r="J460" i="109" s="1"/>
  <c r="E460" i="109"/>
  <c r="G460" i="109" s="1"/>
  <c r="H459" i="109"/>
  <c r="J459" i="109" s="1"/>
  <c r="E459" i="109"/>
  <c r="G459" i="109" s="1"/>
  <c r="H458" i="109"/>
  <c r="J458" i="109" s="1"/>
  <c r="E458" i="109"/>
  <c r="G458" i="109" s="1"/>
  <c r="H457" i="109"/>
  <c r="J457" i="109" s="1"/>
  <c r="E457" i="109"/>
  <c r="G457" i="109" s="1"/>
  <c r="H456" i="109"/>
  <c r="J456" i="109" s="1"/>
  <c r="E456" i="109"/>
  <c r="G456" i="109" s="1"/>
  <c r="H455" i="109"/>
  <c r="J455" i="109" s="1"/>
  <c r="E455" i="109"/>
  <c r="G455" i="109" s="1"/>
  <c r="H454" i="109"/>
  <c r="J454" i="109" s="1"/>
  <c r="E454" i="109"/>
  <c r="G454" i="109" s="1"/>
  <c r="H453" i="109"/>
  <c r="J453" i="109" s="1"/>
  <c r="E453" i="109"/>
  <c r="G453" i="109" s="1"/>
  <c r="H452" i="109"/>
  <c r="J452" i="109" s="1"/>
  <c r="E452" i="109"/>
  <c r="G452" i="109" s="1"/>
  <c r="H451" i="109"/>
  <c r="J451" i="109" s="1"/>
  <c r="E451" i="109"/>
  <c r="G451" i="109" s="1"/>
  <c r="H450" i="109"/>
  <c r="J450" i="109" s="1"/>
  <c r="E450" i="109"/>
  <c r="G450" i="109" s="1"/>
  <c r="H449" i="109"/>
  <c r="J449" i="109" s="1"/>
  <c r="E449" i="109"/>
  <c r="G449" i="109" s="1"/>
  <c r="H448" i="109"/>
  <c r="J448" i="109" s="1"/>
  <c r="E448" i="109"/>
  <c r="C429" i="109"/>
  <c r="J428" i="109"/>
  <c r="H428" i="109"/>
  <c r="E428" i="109"/>
  <c r="G428" i="109" s="1"/>
  <c r="H427" i="109"/>
  <c r="J427" i="109" s="1"/>
  <c r="G427" i="109"/>
  <c r="E427" i="109"/>
  <c r="H426" i="109"/>
  <c r="J426" i="109" s="1"/>
  <c r="E426" i="109"/>
  <c r="G426" i="109" s="1"/>
  <c r="H425" i="109"/>
  <c r="J425" i="109" s="1"/>
  <c r="E425" i="109"/>
  <c r="G425" i="109" s="1"/>
  <c r="H424" i="109"/>
  <c r="J424" i="109" s="1"/>
  <c r="G424" i="109"/>
  <c r="E424" i="109"/>
  <c r="H423" i="109"/>
  <c r="J423" i="109" s="1"/>
  <c r="E423" i="109"/>
  <c r="G423" i="109" s="1"/>
  <c r="H422" i="109"/>
  <c r="J422" i="109" s="1"/>
  <c r="E422" i="109"/>
  <c r="G422" i="109" s="1"/>
  <c r="H421" i="109"/>
  <c r="J421" i="109" s="1"/>
  <c r="E421" i="109"/>
  <c r="G421" i="109" s="1"/>
  <c r="J420" i="109"/>
  <c r="H420" i="109"/>
  <c r="E420" i="109"/>
  <c r="G420" i="109" s="1"/>
  <c r="H419" i="109"/>
  <c r="J419" i="109" s="1"/>
  <c r="E419" i="109"/>
  <c r="G419" i="109" s="1"/>
  <c r="H418" i="109"/>
  <c r="J418" i="109" s="1"/>
  <c r="E418" i="109"/>
  <c r="G418" i="109" s="1"/>
  <c r="J417" i="109"/>
  <c r="H417" i="109"/>
  <c r="E417" i="109"/>
  <c r="G417" i="109" s="1"/>
  <c r="H416" i="109"/>
  <c r="J416" i="109" s="1"/>
  <c r="E416" i="109"/>
  <c r="G416" i="109" s="1"/>
  <c r="H415" i="109"/>
  <c r="J415" i="109" s="1"/>
  <c r="E415" i="109"/>
  <c r="G415" i="109" s="1"/>
  <c r="H414" i="109"/>
  <c r="J414" i="109" s="1"/>
  <c r="G414" i="109"/>
  <c r="E414" i="109"/>
  <c r="H413" i="109"/>
  <c r="J413" i="109" s="1"/>
  <c r="E413" i="109"/>
  <c r="G413" i="109" s="1"/>
  <c r="H412" i="109"/>
  <c r="J412" i="109" s="1"/>
  <c r="E412" i="109"/>
  <c r="G412" i="109" s="1"/>
  <c r="H411" i="109"/>
  <c r="J411" i="109" s="1"/>
  <c r="G411" i="109"/>
  <c r="E411" i="109"/>
  <c r="C394" i="109"/>
  <c r="H393" i="109"/>
  <c r="J393" i="109" s="1"/>
  <c r="E393" i="109"/>
  <c r="G393" i="109" s="1"/>
  <c r="H392" i="109"/>
  <c r="J392" i="109" s="1"/>
  <c r="E392" i="109"/>
  <c r="G392" i="109" s="1"/>
  <c r="H391" i="109"/>
  <c r="J391" i="109" s="1"/>
  <c r="E391" i="109"/>
  <c r="G391" i="109" s="1"/>
  <c r="J390" i="109"/>
  <c r="H390" i="109"/>
  <c r="E390" i="109"/>
  <c r="G390" i="109" s="1"/>
  <c r="H389" i="109"/>
  <c r="J389" i="109" s="1"/>
  <c r="E389" i="109"/>
  <c r="G389" i="109" s="1"/>
  <c r="H388" i="109"/>
  <c r="J388" i="109" s="1"/>
  <c r="E388" i="109"/>
  <c r="G388" i="109" s="1"/>
  <c r="H387" i="109"/>
  <c r="J387" i="109" s="1"/>
  <c r="E387" i="109"/>
  <c r="G387" i="109" s="1"/>
  <c r="H386" i="109"/>
  <c r="J386" i="109" s="1"/>
  <c r="E386" i="109"/>
  <c r="G386" i="109" s="1"/>
  <c r="H385" i="109"/>
  <c r="J385" i="109" s="1"/>
  <c r="E385" i="109"/>
  <c r="G385" i="109" s="1"/>
  <c r="J384" i="109"/>
  <c r="H384" i="109"/>
  <c r="E384" i="109"/>
  <c r="G384" i="109" s="1"/>
  <c r="H383" i="109"/>
  <c r="J383" i="109" s="1"/>
  <c r="E383" i="109"/>
  <c r="G383" i="109" s="1"/>
  <c r="H382" i="109"/>
  <c r="J382" i="109" s="1"/>
  <c r="E382" i="109"/>
  <c r="G382" i="109" s="1"/>
  <c r="H381" i="109"/>
  <c r="J381" i="109" s="1"/>
  <c r="E381" i="109"/>
  <c r="G381" i="109" s="1"/>
  <c r="H380" i="109"/>
  <c r="J380" i="109" s="1"/>
  <c r="E380" i="109"/>
  <c r="G380" i="109" s="1"/>
  <c r="H379" i="109"/>
  <c r="J379" i="109" s="1"/>
  <c r="E379" i="109"/>
  <c r="G379" i="109" s="1"/>
  <c r="J378" i="109"/>
  <c r="H378" i="109"/>
  <c r="E378" i="109"/>
  <c r="G378" i="109" s="1"/>
  <c r="H377" i="109"/>
  <c r="J377" i="109" s="1"/>
  <c r="E377" i="109"/>
  <c r="G377" i="109" s="1"/>
  <c r="H376" i="109"/>
  <c r="J376" i="109" s="1"/>
  <c r="E376" i="109"/>
  <c r="C359" i="109"/>
  <c r="H358" i="109"/>
  <c r="J358" i="109" s="1"/>
  <c r="E358" i="109"/>
  <c r="G358" i="109" s="1"/>
  <c r="H357" i="109"/>
  <c r="J357" i="109" s="1"/>
  <c r="E357" i="109"/>
  <c r="G357" i="109" s="1"/>
  <c r="H356" i="109"/>
  <c r="J356" i="109" s="1"/>
  <c r="E356" i="109"/>
  <c r="G356" i="109" s="1"/>
  <c r="H355" i="109"/>
  <c r="J355" i="109" s="1"/>
  <c r="E355" i="109"/>
  <c r="G355" i="109" s="1"/>
  <c r="H354" i="109"/>
  <c r="J354" i="109" s="1"/>
  <c r="E354" i="109"/>
  <c r="G354" i="109" s="1"/>
  <c r="H353" i="109"/>
  <c r="J353" i="109" s="1"/>
  <c r="G353" i="109"/>
  <c r="E353" i="109"/>
  <c r="H352" i="109"/>
  <c r="J352" i="109" s="1"/>
  <c r="E352" i="109"/>
  <c r="G352" i="109" s="1"/>
  <c r="H351" i="109"/>
  <c r="J351" i="109" s="1"/>
  <c r="E351" i="109"/>
  <c r="G351" i="109" s="1"/>
  <c r="H350" i="109"/>
  <c r="J350" i="109" s="1"/>
  <c r="G350" i="109"/>
  <c r="E350" i="109"/>
  <c r="H349" i="109"/>
  <c r="J349" i="109" s="1"/>
  <c r="E349" i="109"/>
  <c r="G349" i="109" s="1"/>
  <c r="H348" i="109"/>
  <c r="J348" i="109" s="1"/>
  <c r="E348" i="109"/>
  <c r="G348" i="109" s="1"/>
  <c r="H347" i="109"/>
  <c r="J347" i="109" s="1"/>
  <c r="G347" i="109"/>
  <c r="E347" i="109"/>
  <c r="H346" i="109"/>
  <c r="J346" i="109" s="1"/>
  <c r="E346" i="109"/>
  <c r="G346" i="109" s="1"/>
  <c r="H345" i="109"/>
  <c r="J345" i="109" s="1"/>
  <c r="E345" i="109"/>
  <c r="G345" i="109" s="1"/>
  <c r="H344" i="109"/>
  <c r="J344" i="109" s="1"/>
  <c r="E344" i="109"/>
  <c r="G344" i="109" s="1"/>
  <c r="H343" i="109"/>
  <c r="J343" i="109" s="1"/>
  <c r="E343" i="109"/>
  <c r="G343" i="109" s="1"/>
  <c r="H342" i="109"/>
  <c r="J342" i="109" s="1"/>
  <c r="E342" i="109"/>
  <c r="G342" i="109" s="1"/>
  <c r="H341" i="109"/>
  <c r="J341" i="109" s="1"/>
  <c r="G341" i="109"/>
  <c r="E341" i="109"/>
  <c r="C324" i="109"/>
  <c r="H323" i="109"/>
  <c r="J323" i="109" s="1"/>
  <c r="E323" i="109"/>
  <c r="G323" i="109" s="1"/>
  <c r="H322" i="109"/>
  <c r="J322" i="109" s="1"/>
  <c r="E322" i="109"/>
  <c r="G322" i="109" s="1"/>
  <c r="H321" i="109"/>
  <c r="J321" i="109" s="1"/>
  <c r="E321" i="109"/>
  <c r="G321" i="109" s="1"/>
  <c r="H320" i="109"/>
  <c r="J320" i="109" s="1"/>
  <c r="E320" i="109"/>
  <c r="G320" i="109" s="1"/>
  <c r="H319" i="109"/>
  <c r="J319" i="109" s="1"/>
  <c r="E319" i="109"/>
  <c r="G319" i="109" s="1"/>
  <c r="J318" i="109"/>
  <c r="H318" i="109"/>
  <c r="E318" i="109"/>
  <c r="G318" i="109" s="1"/>
  <c r="H317" i="109"/>
  <c r="J317" i="109" s="1"/>
  <c r="E317" i="109"/>
  <c r="G317" i="109" s="1"/>
  <c r="H316" i="109"/>
  <c r="J316" i="109" s="1"/>
  <c r="E316" i="109"/>
  <c r="G316" i="109" s="1"/>
  <c r="H315" i="109"/>
  <c r="J315" i="109" s="1"/>
  <c r="E315" i="109"/>
  <c r="G315" i="109" s="1"/>
  <c r="H314" i="109"/>
  <c r="J314" i="109" s="1"/>
  <c r="E314" i="109"/>
  <c r="G314" i="109" s="1"/>
  <c r="H313" i="109"/>
  <c r="J313" i="109" s="1"/>
  <c r="E313" i="109"/>
  <c r="G313" i="109" s="1"/>
  <c r="J312" i="109"/>
  <c r="H312" i="109"/>
  <c r="E312" i="109"/>
  <c r="G312" i="109" s="1"/>
  <c r="H311" i="109"/>
  <c r="J311" i="109" s="1"/>
  <c r="E311" i="109"/>
  <c r="G311" i="109" s="1"/>
  <c r="H310" i="109"/>
  <c r="J310" i="109" s="1"/>
  <c r="E310" i="109"/>
  <c r="G310" i="109" s="1"/>
  <c r="J309" i="109"/>
  <c r="H309" i="109"/>
  <c r="E309" i="109"/>
  <c r="G309" i="109" s="1"/>
  <c r="H308" i="109"/>
  <c r="J308" i="109" s="1"/>
  <c r="E308" i="109"/>
  <c r="G308" i="109" s="1"/>
  <c r="H307" i="109"/>
  <c r="J307" i="109" s="1"/>
  <c r="E307" i="109"/>
  <c r="G307" i="109" s="1"/>
  <c r="J306" i="109"/>
  <c r="H306" i="109"/>
  <c r="E306" i="109"/>
  <c r="C289" i="109"/>
  <c r="H288" i="109"/>
  <c r="J288" i="109" s="1"/>
  <c r="G288" i="109"/>
  <c r="E288" i="109"/>
  <c r="J287" i="109"/>
  <c r="H287" i="109"/>
  <c r="E287" i="109"/>
  <c r="G287" i="109" s="1"/>
  <c r="H286" i="109"/>
  <c r="J286" i="109" s="1"/>
  <c r="G286" i="109"/>
  <c r="E286" i="109"/>
  <c r="J285" i="109"/>
  <c r="H285" i="109"/>
  <c r="E285" i="109"/>
  <c r="G285" i="109" s="1"/>
  <c r="H284" i="109"/>
  <c r="J284" i="109" s="1"/>
  <c r="G284" i="109"/>
  <c r="E284" i="109"/>
  <c r="J283" i="109"/>
  <c r="H283" i="109"/>
  <c r="E283" i="109"/>
  <c r="G283" i="109" s="1"/>
  <c r="H282" i="109"/>
  <c r="J282" i="109" s="1"/>
  <c r="G282" i="109"/>
  <c r="E282" i="109"/>
  <c r="J281" i="109"/>
  <c r="H281" i="109"/>
  <c r="E281" i="109"/>
  <c r="G281" i="109" s="1"/>
  <c r="H280" i="109"/>
  <c r="J280" i="109" s="1"/>
  <c r="G280" i="109"/>
  <c r="E280" i="109"/>
  <c r="J279" i="109"/>
  <c r="H279" i="109"/>
  <c r="E279" i="109"/>
  <c r="G279" i="109" s="1"/>
  <c r="H278" i="109"/>
  <c r="J278" i="109" s="1"/>
  <c r="G278" i="109"/>
  <c r="E278" i="109"/>
  <c r="J277" i="109"/>
  <c r="H277" i="109"/>
  <c r="E277" i="109"/>
  <c r="G277" i="109" s="1"/>
  <c r="H276" i="109"/>
  <c r="J276" i="109" s="1"/>
  <c r="G276" i="109"/>
  <c r="E276" i="109"/>
  <c r="J275" i="109"/>
  <c r="H275" i="109"/>
  <c r="E275" i="109"/>
  <c r="G275" i="109" s="1"/>
  <c r="H274" i="109"/>
  <c r="J274" i="109" s="1"/>
  <c r="E274" i="109"/>
  <c r="G274" i="109" s="1"/>
  <c r="J273" i="109"/>
  <c r="H273" i="109"/>
  <c r="E273" i="109"/>
  <c r="G273" i="109" s="1"/>
  <c r="J272" i="109"/>
  <c r="H272" i="109"/>
  <c r="E272" i="109"/>
  <c r="G272" i="109" s="1"/>
  <c r="J271" i="109"/>
  <c r="H271" i="109"/>
  <c r="E271" i="109"/>
  <c r="G271" i="109" s="1"/>
  <c r="C254" i="109"/>
  <c r="H253" i="109"/>
  <c r="J253" i="109" s="1"/>
  <c r="E253" i="109"/>
  <c r="G253" i="109" s="1"/>
  <c r="H252" i="109"/>
  <c r="J252" i="109" s="1"/>
  <c r="G252" i="109"/>
  <c r="E252" i="109"/>
  <c r="H251" i="109"/>
  <c r="J251" i="109" s="1"/>
  <c r="E251" i="109"/>
  <c r="G251" i="109" s="1"/>
  <c r="H250" i="109"/>
  <c r="J250" i="109" s="1"/>
  <c r="E250" i="109"/>
  <c r="G250" i="109" s="1"/>
  <c r="H249" i="109"/>
  <c r="J249" i="109" s="1"/>
  <c r="E249" i="109"/>
  <c r="G249" i="109" s="1"/>
  <c r="H248" i="109"/>
  <c r="J248" i="109" s="1"/>
  <c r="E248" i="109"/>
  <c r="G248" i="109" s="1"/>
  <c r="H247" i="109"/>
  <c r="J247" i="109" s="1"/>
  <c r="E247" i="109"/>
  <c r="G247" i="109" s="1"/>
  <c r="H246" i="109"/>
  <c r="J246" i="109" s="1"/>
  <c r="G246" i="109"/>
  <c r="E246" i="109"/>
  <c r="H245" i="109"/>
  <c r="J245" i="109" s="1"/>
  <c r="E245" i="109"/>
  <c r="G245" i="109" s="1"/>
  <c r="H244" i="109"/>
  <c r="J244" i="109" s="1"/>
  <c r="E244" i="109"/>
  <c r="G244" i="109" s="1"/>
  <c r="H243" i="109"/>
  <c r="J243" i="109" s="1"/>
  <c r="E243" i="109"/>
  <c r="G243" i="109" s="1"/>
  <c r="H242" i="109"/>
  <c r="J242" i="109" s="1"/>
  <c r="E242" i="109"/>
  <c r="G242" i="109" s="1"/>
  <c r="H241" i="109"/>
  <c r="J241" i="109" s="1"/>
  <c r="E241" i="109"/>
  <c r="G241" i="109" s="1"/>
  <c r="H240" i="109"/>
  <c r="J240" i="109" s="1"/>
  <c r="E240" i="109"/>
  <c r="G240" i="109" s="1"/>
  <c r="H239" i="109"/>
  <c r="J239" i="109" s="1"/>
  <c r="E239" i="109"/>
  <c r="G239" i="109" s="1"/>
  <c r="H238" i="109"/>
  <c r="J238" i="109" s="1"/>
  <c r="E238" i="109"/>
  <c r="G238" i="109" s="1"/>
  <c r="H237" i="109"/>
  <c r="J237" i="109" s="1"/>
  <c r="E237" i="109"/>
  <c r="G237" i="109" s="1"/>
  <c r="H236" i="109"/>
  <c r="J236" i="109" s="1"/>
  <c r="E236" i="109"/>
  <c r="C218" i="109"/>
  <c r="H217" i="109"/>
  <c r="J217" i="109" s="1"/>
  <c r="E217" i="109"/>
  <c r="G217" i="109" s="1"/>
  <c r="H216" i="109"/>
  <c r="J216" i="109" s="1"/>
  <c r="E216" i="109"/>
  <c r="G216" i="109" s="1"/>
  <c r="H215" i="109"/>
  <c r="J215" i="109" s="1"/>
  <c r="E215" i="109"/>
  <c r="G215" i="109" s="1"/>
  <c r="H214" i="109"/>
  <c r="J214" i="109" s="1"/>
  <c r="E214" i="109"/>
  <c r="G214" i="109" s="1"/>
  <c r="H213" i="109"/>
  <c r="J213" i="109" s="1"/>
  <c r="E213" i="109"/>
  <c r="G213" i="109" s="1"/>
  <c r="H212" i="109"/>
  <c r="J212" i="109" s="1"/>
  <c r="E212" i="109"/>
  <c r="G212" i="109" s="1"/>
  <c r="H211" i="109"/>
  <c r="J211" i="109" s="1"/>
  <c r="E211" i="109"/>
  <c r="G211" i="109" s="1"/>
  <c r="J210" i="109"/>
  <c r="H210" i="109"/>
  <c r="E210" i="109"/>
  <c r="G210" i="109" s="1"/>
  <c r="H209" i="109"/>
  <c r="J209" i="109" s="1"/>
  <c r="E209" i="109"/>
  <c r="G209" i="109" s="1"/>
  <c r="H208" i="109"/>
  <c r="J208" i="109" s="1"/>
  <c r="E208" i="109"/>
  <c r="G208" i="109" s="1"/>
  <c r="H207" i="109"/>
  <c r="J207" i="109" s="1"/>
  <c r="E207" i="109"/>
  <c r="G207" i="109" s="1"/>
  <c r="H206" i="109"/>
  <c r="J206" i="109" s="1"/>
  <c r="E206" i="109"/>
  <c r="G206" i="109" s="1"/>
  <c r="H205" i="109"/>
  <c r="J205" i="109" s="1"/>
  <c r="E205" i="109"/>
  <c r="G205" i="109" s="1"/>
  <c r="H204" i="109"/>
  <c r="J204" i="109" s="1"/>
  <c r="E204" i="109"/>
  <c r="G204" i="109" s="1"/>
  <c r="H203" i="109"/>
  <c r="J203" i="109" s="1"/>
  <c r="E203" i="109"/>
  <c r="G203" i="109" s="1"/>
  <c r="H202" i="109"/>
  <c r="J202" i="109" s="1"/>
  <c r="E202" i="109"/>
  <c r="G202" i="109" s="1"/>
  <c r="H201" i="109"/>
  <c r="J201" i="109" s="1"/>
  <c r="E201" i="109"/>
  <c r="G201" i="109" s="1"/>
  <c r="H200" i="109"/>
  <c r="J200" i="109" s="1"/>
  <c r="E200" i="109"/>
  <c r="C181" i="109"/>
  <c r="H180" i="109"/>
  <c r="J180" i="109" s="1"/>
  <c r="E180" i="109"/>
  <c r="G180" i="109" s="1"/>
  <c r="H179" i="109"/>
  <c r="J179" i="109" s="1"/>
  <c r="E179" i="109"/>
  <c r="G179" i="109" s="1"/>
  <c r="H178" i="109"/>
  <c r="J178" i="109" s="1"/>
  <c r="E178" i="109"/>
  <c r="G178" i="109" s="1"/>
  <c r="H177" i="109"/>
  <c r="J177" i="109" s="1"/>
  <c r="E177" i="109"/>
  <c r="G177" i="109" s="1"/>
  <c r="H176" i="109"/>
  <c r="J176" i="109" s="1"/>
  <c r="E176" i="109"/>
  <c r="G176" i="109" s="1"/>
  <c r="H175" i="109"/>
  <c r="J175" i="109" s="1"/>
  <c r="E175" i="109"/>
  <c r="G175" i="109" s="1"/>
  <c r="H174" i="109"/>
  <c r="J174" i="109" s="1"/>
  <c r="E174" i="109"/>
  <c r="G174" i="109" s="1"/>
  <c r="H173" i="109"/>
  <c r="J173" i="109" s="1"/>
  <c r="E173" i="109"/>
  <c r="G173" i="109" s="1"/>
  <c r="H172" i="109"/>
  <c r="J172" i="109" s="1"/>
  <c r="E172" i="109"/>
  <c r="G172" i="109" s="1"/>
  <c r="H171" i="109"/>
  <c r="J171" i="109" s="1"/>
  <c r="E171" i="109"/>
  <c r="G171" i="109" s="1"/>
  <c r="H170" i="109"/>
  <c r="J170" i="109" s="1"/>
  <c r="G170" i="109"/>
  <c r="E170" i="109"/>
  <c r="H169" i="109"/>
  <c r="J169" i="109" s="1"/>
  <c r="E169" i="109"/>
  <c r="G169" i="109" s="1"/>
  <c r="H168" i="109"/>
  <c r="J168" i="109" s="1"/>
  <c r="G168" i="109"/>
  <c r="E168" i="109"/>
  <c r="H167" i="109"/>
  <c r="J167" i="109" s="1"/>
  <c r="E167" i="109"/>
  <c r="G167" i="109" s="1"/>
  <c r="H166" i="109"/>
  <c r="J166" i="109" s="1"/>
  <c r="G166" i="109"/>
  <c r="E166" i="109"/>
  <c r="H165" i="109"/>
  <c r="J165" i="109" s="1"/>
  <c r="E165" i="109"/>
  <c r="G165" i="109" s="1"/>
  <c r="H164" i="109"/>
  <c r="J164" i="109" s="1"/>
  <c r="G164" i="109"/>
  <c r="E164" i="109"/>
  <c r="H163" i="109"/>
  <c r="J163" i="109" s="1"/>
  <c r="E163" i="109"/>
  <c r="G163" i="109" s="1"/>
  <c r="G181" i="109" s="1"/>
  <c r="C145" i="109"/>
  <c r="H144" i="109"/>
  <c r="J144" i="109" s="1"/>
  <c r="G144" i="109"/>
  <c r="E144" i="109"/>
  <c r="H143" i="109"/>
  <c r="J143" i="109" s="1"/>
  <c r="E143" i="109"/>
  <c r="G143" i="109" s="1"/>
  <c r="H142" i="109"/>
  <c r="J142" i="109" s="1"/>
  <c r="E142" i="109"/>
  <c r="G142" i="109" s="1"/>
  <c r="J141" i="109"/>
  <c r="H141" i="109"/>
  <c r="E141" i="109"/>
  <c r="G141" i="109" s="1"/>
  <c r="J140" i="109"/>
  <c r="H140" i="109"/>
  <c r="E140" i="109"/>
  <c r="G140" i="109" s="1"/>
  <c r="H139" i="109"/>
  <c r="J139" i="109" s="1"/>
  <c r="E139" i="109"/>
  <c r="G139" i="109" s="1"/>
  <c r="J138" i="109"/>
  <c r="H138" i="109"/>
  <c r="E138" i="109"/>
  <c r="G138" i="109" s="1"/>
  <c r="H137" i="109"/>
  <c r="J137" i="109" s="1"/>
  <c r="E137" i="109"/>
  <c r="G137" i="109" s="1"/>
  <c r="H136" i="109"/>
  <c r="J136" i="109" s="1"/>
  <c r="E136" i="109"/>
  <c r="G136" i="109" s="1"/>
  <c r="H135" i="109"/>
  <c r="J135" i="109" s="1"/>
  <c r="E135" i="109"/>
  <c r="G135" i="109" s="1"/>
  <c r="J134" i="109"/>
  <c r="H134" i="109"/>
  <c r="G134" i="109"/>
  <c r="E134" i="109"/>
  <c r="J133" i="109"/>
  <c r="H133" i="109"/>
  <c r="E133" i="109"/>
  <c r="G133" i="109" s="1"/>
  <c r="H132" i="109"/>
  <c r="J132" i="109" s="1"/>
  <c r="E132" i="109"/>
  <c r="G132" i="109" s="1"/>
  <c r="H131" i="109"/>
  <c r="J131" i="109" s="1"/>
  <c r="E131" i="109"/>
  <c r="G131" i="109" s="1"/>
  <c r="H130" i="109"/>
  <c r="J130" i="109" s="1"/>
  <c r="G130" i="109"/>
  <c r="E130" i="109"/>
  <c r="H129" i="109"/>
  <c r="J129" i="109" s="1"/>
  <c r="E129" i="109"/>
  <c r="G129" i="109" s="1"/>
  <c r="H128" i="109"/>
  <c r="J128" i="109" s="1"/>
  <c r="E128" i="109"/>
  <c r="G128" i="109" s="1"/>
  <c r="H127" i="109"/>
  <c r="J127" i="109" s="1"/>
  <c r="E127" i="109"/>
  <c r="C109" i="109"/>
  <c r="H108" i="109"/>
  <c r="J108" i="109" s="1"/>
  <c r="G108" i="109"/>
  <c r="E108" i="109"/>
  <c r="J107" i="109"/>
  <c r="H107" i="109"/>
  <c r="G107" i="109"/>
  <c r="E107" i="109"/>
  <c r="H106" i="109"/>
  <c r="J106" i="109" s="1"/>
  <c r="E106" i="109"/>
  <c r="G106" i="109" s="1"/>
  <c r="J105" i="109"/>
  <c r="H105" i="109"/>
  <c r="E105" i="109"/>
  <c r="G105" i="109" s="1"/>
  <c r="H104" i="109"/>
  <c r="J104" i="109" s="1"/>
  <c r="G104" i="109"/>
  <c r="E104" i="109"/>
  <c r="H103" i="109"/>
  <c r="J103" i="109" s="1"/>
  <c r="G103" i="109"/>
  <c r="E103" i="109"/>
  <c r="H102" i="109"/>
  <c r="J102" i="109" s="1"/>
  <c r="E102" i="109"/>
  <c r="G102" i="109" s="1"/>
  <c r="H101" i="109"/>
  <c r="J101" i="109" s="1"/>
  <c r="E101" i="109"/>
  <c r="G101" i="109" s="1"/>
  <c r="H100" i="109"/>
  <c r="J100" i="109" s="1"/>
  <c r="G100" i="109"/>
  <c r="E100" i="109"/>
  <c r="J99" i="109"/>
  <c r="H99" i="109"/>
  <c r="G99" i="109"/>
  <c r="E99" i="109"/>
  <c r="H98" i="109"/>
  <c r="J98" i="109" s="1"/>
  <c r="E98" i="109"/>
  <c r="G98" i="109" s="1"/>
  <c r="H97" i="109"/>
  <c r="J97" i="109" s="1"/>
  <c r="E97" i="109"/>
  <c r="G97" i="109" s="1"/>
  <c r="H96" i="109"/>
  <c r="J96" i="109" s="1"/>
  <c r="E96" i="109"/>
  <c r="G96" i="109" s="1"/>
  <c r="H95" i="109"/>
  <c r="J95" i="109" s="1"/>
  <c r="E95" i="109"/>
  <c r="G95" i="109" s="1"/>
  <c r="H94" i="109"/>
  <c r="J94" i="109" s="1"/>
  <c r="E94" i="109"/>
  <c r="G94" i="109" s="1"/>
  <c r="H93" i="109"/>
  <c r="J93" i="109" s="1"/>
  <c r="E93" i="109"/>
  <c r="G93" i="109" s="1"/>
  <c r="H92" i="109"/>
  <c r="J92" i="109" s="1"/>
  <c r="E92" i="109"/>
  <c r="G92" i="109" s="1"/>
  <c r="J91" i="109"/>
  <c r="H91" i="109"/>
  <c r="G91" i="109"/>
  <c r="E91" i="109"/>
  <c r="C72" i="109"/>
  <c r="H71" i="109"/>
  <c r="J71" i="109" s="1"/>
  <c r="E71" i="109"/>
  <c r="G71" i="109" s="1"/>
  <c r="H70" i="109"/>
  <c r="J70" i="109" s="1"/>
  <c r="G70" i="109"/>
  <c r="E70" i="109"/>
  <c r="H69" i="109"/>
  <c r="J69" i="109" s="1"/>
  <c r="E69" i="109"/>
  <c r="G69" i="109" s="1"/>
  <c r="H68" i="109"/>
  <c r="J68" i="109" s="1"/>
  <c r="G68" i="109"/>
  <c r="E68" i="109"/>
  <c r="J67" i="109"/>
  <c r="H67" i="109"/>
  <c r="E67" i="109"/>
  <c r="G67" i="109" s="1"/>
  <c r="J66" i="109"/>
  <c r="H66" i="109"/>
  <c r="E66" i="109"/>
  <c r="G66" i="109" s="1"/>
  <c r="H65" i="109"/>
  <c r="J65" i="109" s="1"/>
  <c r="E65" i="109"/>
  <c r="G65" i="109" s="1"/>
  <c r="J64" i="109"/>
  <c r="H64" i="109"/>
  <c r="G64" i="109"/>
  <c r="E64" i="109"/>
  <c r="H63" i="109"/>
  <c r="J63" i="109" s="1"/>
  <c r="E63" i="109"/>
  <c r="G63" i="109" s="1"/>
  <c r="H62" i="109"/>
  <c r="J62" i="109" s="1"/>
  <c r="E62" i="109"/>
  <c r="G62" i="109" s="1"/>
  <c r="H61" i="109"/>
  <c r="J61" i="109" s="1"/>
  <c r="E61" i="109"/>
  <c r="G61" i="109" s="1"/>
  <c r="J60" i="109"/>
  <c r="H60" i="109"/>
  <c r="E60" i="109"/>
  <c r="G60" i="109" s="1"/>
  <c r="J59" i="109"/>
  <c r="H59" i="109"/>
  <c r="E59" i="109"/>
  <c r="G59" i="109" s="1"/>
  <c r="H58" i="109"/>
  <c r="J58" i="109" s="1"/>
  <c r="E58" i="109"/>
  <c r="G58" i="109" s="1"/>
  <c r="H57" i="109"/>
  <c r="J57" i="109" s="1"/>
  <c r="E57" i="109"/>
  <c r="G57" i="109" s="1"/>
  <c r="J56" i="109"/>
  <c r="H56" i="109"/>
  <c r="G56" i="109"/>
  <c r="E56" i="109"/>
  <c r="J55" i="109"/>
  <c r="H55" i="109"/>
  <c r="E55" i="109"/>
  <c r="G55" i="109" s="1"/>
  <c r="H54" i="109"/>
  <c r="J54" i="109" s="1"/>
  <c r="E54" i="109"/>
  <c r="C35" i="109"/>
  <c r="J34" i="109"/>
  <c r="H34" i="109"/>
  <c r="G34" i="109"/>
  <c r="E34" i="109"/>
  <c r="H33" i="109"/>
  <c r="J33" i="109" s="1"/>
  <c r="E33" i="109"/>
  <c r="G33" i="109" s="1"/>
  <c r="H32" i="109"/>
  <c r="J32" i="109" s="1"/>
  <c r="E32" i="109"/>
  <c r="G32" i="109" s="1"/>
  <c r="H31" i="109"/>
  <c r="J31" i="109" s="1"/>
  <c r="E31" i="109"/>
  <c r="G31" i="109" s="1"/>
  <c r="H30" i="109"/>
  <c r="J30" i="109" s="1"/>
  <c r="E30" i="109"/>
  <c r="G30" i="109" s="1"/>
  <c r="H29" i="109"/>
  <c r="J29" i="109" s="1"/>
  <c r="E29" i="109"/>
  <c r="G29" i="109" s="1"/>
  <c r="H28" i="109"/>
  <c r="J28" i="109" s="1"/>
  <c r="E28" i="109"/>
  <c r="G28" i="109" s="1"/>
  <c r="H27" i="109"/>
  <c r="J27" i="109" s="1"/>
  <c r="E27" i="109"/>
  <c r="G27" i="109" s="1"/>
  <c r="J26" i="109"/>
  <c r="H26" i="109"/>
  <c r="G26" i="109"/>
  <c r="E26" i="109"/>
  <c r="H25" i="109"/>
  <c r="J25" i="109" s="1"/>
  <c r="E25" i="109"/>
  <c r="G25" i="109" s="1"/>
  <c r="H24" i="109"/>
  <c r="J24" i="109" s="1"/>
  <c r="E24" i="109"/>
  <c r="G24" i="109" s="1"/>
  <c r="H23" i="109"/>
  <c r="J23" i="109" s="1"/>
  <c r="G23" i="109"/>
  <c r="E23" i="109"/>
  <c r="J22" i="109"/>
  <c r="H22" i="109"/>
  <c r="G22" i="109"/>
  <c r="E22" i="109"/>
  <c r="H21" i="109"/>
  <c r="J21" i="109" s="1"/>
  <c r="E21" i="109"/>
  <c r="G21" i="109" s="1"/>
  <c r="J20" i="109"/>
  <c r="H20" i="109"/>
  <c r="E20" i="109"/>
  <c r="G20" i="109" s="1"/>
  <c r="H19" i="109"/>
  <c r="J19" i="109" s="1"/>
  <c r="G19" i="109"/>
  <c r="E19" i="109"/>
  <c r="J18" i="109"/>
  <c r="H18" i="109"/>
  <c r="G18" i="109"/>
  <c r="E18" i="109"/>
  <c r="H17" i="109"/>
  <c r="J17" i="109" s="1"/>
  <c r="G17" i="109"/>
  <c r="E17" i="109"/>
  <c r="C4881" i="72"/>
  <c r="J4880" i="72"/>
  <c r="H4880" i="72"/>
  <c r="G4880" i="72"/>
  <c r="E4880" i="72"/>
  <c r="J4879" i="72"/>
  <c r="H4879" i="72"/>
  <c r="E4879" i="72"/>
  <c r="G4879" i="72" s="1"/>
  <c r="H4878" i="72"/>
  <c r="J4878" i="72" s="1"/>
  <c r="G4878" i="72"/>
  <c r="E4878" i="72"/>
  <c r="H4877" i="72"/>
  <c r="J4877" i="72" s="1"/>
  <c r="E4877" i="72"/>
  <c r="G4877" i="72" s="1"/>
  <c r="J4876" i="72"/>
  <c r="H4876" i="72"/>
  <c r="E4876" i="72"/>
  <c r="G4876" i="72" s="1"/>
  <c r="J4875" i="72"/>
  <c r="H4875" i="72"/>
  <c r="E4875" i="72"/>
  <c r="G4875" i="72" s="1"/>
  <c r="H4874" i="72"/>
  <c r="J4874" i="72" s="1"/>
  <c r="E4874" i="72"/>
  <c r="G4874" i="72" s="1"/>
  <c r="H4873" i="72"/>
  <c r="J4873" i="72" s="1"/>
  <c r="E4873" i="72"/>
  <c r="G4873" i="72" s="1"/>
  <c r="J4872" i="72"/>
  <c r="H4872" i="72"/>
  <c r="G4872" i="72"/>
  <c r="E4872" i="72"/>
  <c r="J4871" i="72"/>
  <c r="H4871" i="72"/>
  <c r="E4871" i="72"/>
  <c r="G4871" i="72" s="1"/>
  <c r="H4870" i="72"/>
  <c r="J4870" i="72" s="1"/>
  <c r="E4870" i="72"/>
  <c r="G4870" i="72" s="1"/>
  <c r="H4869" i="72"/>
  <c r="J4869" i="72" s="1"/>
  <c r="E4869" i="72"/>
  <c r="G4869" i="72" s="1"/>
  <c r="H4868" i="72"/>
  <c r="J4868" i="72" s="1"/>
  <c r="E4868" i="72"/>
  <c r="G4868" i="72" s="1"/>
  <c r="H4867" i="72"/>
  <c r="J4867" i="72" s="1"/>
  <c r="E4867" i="72"/>
  <c r="G4867" i="72" s="1"/>
  <c r="H4866" i="72"/>
  <c r="J4866" i="72" s="1"/>
  <c r="E4866" i="72"/>
  <c r="G4866" i="72" s="1"/>
  <c r="H4865" i="72"/>
  <c r="J4865" i="72" s="1"/>
  <c r="E4865" i="72"/>
  <c r="G4865" i="72" s="1"/>
  <c r="J4864" i="72"/>
  <c r="H4864" i="72"/>
  <c r="G4864" i="72"/>
  <c r="E4864" i="72"/>
  <c r="J4863" i="72"/>
  <c r="H4863" i="72"/>
  <c r="E4863" i="72"/>
  <c r="C4846" i="72"/>
  <c r="H4845" i="72"/>
  <c r="J4845" i="72" s="1"/>
  <c r="E4845" i="72"/>
  <c r="G4845" i="72" s="1"/>
  <c r="H4844" i="72"/>
  <c r="J4844" i="72" s="1"/>
  <c r="E4844" i="72"/>
  <c r="G4844" i="72" s="1"/>
  <c r="H4843" i="72"/>
  <c r="J4843" i="72" s="1"/>
  <c r="E4843" i="72"/>
  <c r="G4843" i="72" s="1"/>
  <c r="H4842" i="72"/>
  <c r="J4842" i="72" s="1"/>
  <c r="G4842" i="72"/>
  <c r="E4842" i="72"/>
  <c r="H4841" i="72"/>
  <c r="J4841" i="72" s="1"/>
  <c r="E4841" i="72"/>
  <c r="G4841" i="72" s="1"/>
  <c r="J4840" i="72"/>
  <c r="H4840" i="72"/>
  <c r="E4840" i="72"/>
  <c r="G4840" i="72" s="1"/>
  <c r="H4839" i="72"/>
  <c r="J4839" i="72" s="1"/>
  <c r="G4839" i="72"/>
  <c r="E4839" i="72"/>
  <c r="J4838" i="72"/>
  <c r="H4838" i="72"/>
  <c r="G4838" i="72"/>
  <c r="E4838" i="72"/>
  <c r="H4837" i="72"/>
  <c r="J4837" i="72" s="1"/>
  <c r="E4837" i="72"/>
  <c r="G4837" i="72" s="1"/>
  <c r="H4836" i="72"/>
  <c r="J4836" i="72" s="1"/>
  <c r="E4836" i="72"/>
  <c r="G4836" i="72" s="1"/>
  <c r="H4835" i="72"/>
  <c r="J4835" i="72" s="1"/>
  <c r="G4835" i="72"/>
  <c r="E4835" i="72"/>
  <c r="J4834" i="72"/>
  <c r="H4834" i="72"/>
  <c r="G4834" i="72"/>
  <c r="E4834" i="72"/>
  <c r="H4833" i="72"/>
  <c r="J4833" i="72" s="1"/>
  <c r="E4833" i="72"/>
  <c r="G4833" i="72" s="1"/>
  <c r="H4832" i="72"/>
  <c r="J4832" i="72" s="1"/>
  <c r="E4832" i="72"/>
  <c r="G4832" i="72" s="1"/>
  <c r="H4831" i="72"/>
  <c r="J4831" i="72" s="1"/>
  <c r="E4831" i="72"/>
  <c r="G4831" i="72" s="1"/>
  <c r="H4830" i="72"/>
  <c r="J4830" i="72" s="1"/>
  <c r="E4830" i="72"/>
  <c r="G4830" i="72" s="1"/>
  <c r="H4829" i="72"/>
  <c r="J4829" i="72" s="1"/>
  <c r="E4829" i="72"/>
  <c r="G4829" i="72" s="1"/>
  <c r="H4828" i="72"/>
  <c r="J4828" i="72" s="1"/>
  <c r="E4828" i="72"/>
  <c r="C4811" i="72"/>
  <c r="H4810" i="72"/>
  <c r="J4810" i="72" s="1"/>
  <c r="E4810" i="72"/>
  <c r="G4810" i="72" s="1"/>
  <c r="H4809" i="72"/>
  <c r="J4809" i="72" s="1"/>
  <c r="E4809" i="72"/>
  <c r="G4809" i="72" s="1"/>
  <c r="H4808" i="72"/>
  <c r="J4808" i="72" s="1"/>
  <c r="E4808" i="72"/>
  <c r="G4808" i="72" s="1"/>
  <c r="H4807" i="72"/>
  <c r="J4807" i="72" s="1"/>
  <c r="E4807" i="72"/>
  <c r="G4807" i="72" s="1"/>
  <c r="H4806" i="72"/>
  <c r="J4806" i="72" s="1"/>
  <c r="E4806" i="72"/>
  <c r="G4806" i="72" s="1"/>
  <c r="H4805" i="72"/>
  <c r="J4805" i="72" s="1"/>
  <c r="E4805" i="72"/>
  <c r="G4805" i="72" s="1"/>
  <c r="H4804" i="72"/>
  <c r="J4804" i="72" s="1"/>
  <c r="E4804" i="72"/>
  <c r="G4804" i="72" s="1"/>
  <c r="J4803" i="72"/>
  <c r="H4803" i="72"/>
  <c r="E4803" i="72"/>
  <c r="G4803" i="72" s="1"/>
  <c r="H4802" i="72"/>
  <c r="J4802" i="72" s="1"/>
  <c r="E4802" i="72"/>
  <c r="G4802" i="72" s="1"/>
  <c r="H4801" i="72"/>
  <c r="J4801" i="72" s="1"/>
  <c r="E4801" i="72"/>
  <c r="G4801" i="72" s="1"/>
  <c r="H4800" i="72"/>
  <c r="J4800" i="72" s="1"/>
  <c r="E4800" i="72"/>
  <c r="G4800" i="72" s="1"/>
  <c r="H4799" i="72"/>
  <c r="J4799" i="72" s="1"/>
  <c r="E4799" i="72"/>
  <c r="G4799" i="72" s="1"/>
  <c r="H4798" i="72"/>
  <c r="J4798" i="72" s="1"/>
  <c r="E4798" i="72"/>
  <c r="G4798" i="72" s="1"/>
  <c r="J4797" i="72"/>
  <c r="H4797" i="72"/>
  <c r="E4797" i="72"/>
  <c r="G4797" i="72" s="1"/>
  <c r="J4796" i="72"/>
  <c r="H4796" i="72"/>
  <c r="E4796" i="72"/>
  <c r="G4796" i="72" s="1"/>
  <c r="H4795" i="72"/>
  <c r="J4795" i="72" s="1"/>
  <c r="E4795" i="72"/>
  <c r="G4795" i="72" s="1"/>
  <c r="H4794" i="72"/>
  <c r="J4794" i="72" s="1"/>
  <c r="E4794" i="72"/>
  <c r="G4794" i="72" s="1"/>
  <c r="H4793" i="72"/>
  <c r="J4793" i="72" s="1"/>
  <c r="E4793" i="72"/>
  <c r="G4793" i="72" s="1"/>
  <c r="C4776" i="72"/>
  <c r="J4775" i="72"/>
  <c r="H4775" i="72"/>
  <c r="E4775" i="72"/>
  <c r="G4775" i="72" s="1"/>
  <c r="H4774" i="72"/>
  <c r="J4774" i="72" s="1"/>
  <c r="E4774" i="72"/>
  <c r="G4774" i="72" s="1"/>
  <c r="H4773" i="72"/>
  <c r="J4773" i="72" s="1"/>
  <c r="E4773" i="72"/>
  <c r="G4773" i="72" s="1"/>
  <c r="H4772" i="72"/>
  <c r="J4772" i="72" s="1"/>
  <c r="E4772" i="72"/>
  <c r="G4772" i="72" s="1"/>
  <c r="J4771" i="72"/>
  <c r="H4771" i="72"/>
  <c r="E4771" i="72"/>
  <c r="G4771" i="72" s="1"/>
  <c r="H4770" i="72"/>
  <c r="J4770" i="72" s="1"/>
  <c r="G4770" i="72"/>
  <c r="E4770" i="72"/>
  <c r="H4769" i="72"/>
  <c r="J4769" i="72" s="1"/>
  <c r="E4769" i="72"/>
  <c r="G4769" i="72" s="1"/>
  <c r="H4768" i="72"/>
  <c r="J4768" i="72" s="1"/>
  <c r="G4768" i="72"/>
  <c r="E4768" i="72"/>
  <c r="J4767" i="72"/>
  <c r="H4767" i="72"/>
  <c r="E4767" i="72"/>
  <c r="G4767" i="72" s="1"/>
  <c r="H4766" i="72"/>
  <c r="J4766" i="72" s="1"/>
  <c r="E4766" i="72"/>
  <c r="G4766" i="72" s="1"/>
  <c r="H4765" i="72"/>
  <c r="J4765" i="72" s="1"/>
  <c r="E4765" i="72"/>
  <c r="G4765" i="72" s="1"/>
  <c r="H4764" i="72"/>
  <c r="J4764" i="72" s="1"/>
  <c r="G4764" i="72"/>
  <c r="E4764" i="72"/>
  <c r="H4763" i="72"/>
  <c r="J4763" i="72" s="1"/>
  <c r="G4763" i="72"/>
  <c r="E4763" i="72"/>
  <c r="H4762" i="72"/>
  <c r="J4762" i="72" s="1"/>
  <c r="E4762" i="72"/>
  <c r="G4762" i="72" s="1"/>
  <c r="H4761" i="72"/>
  <c r="J4761" i="72" s="1"/>
  <c r="E4761" i="72"/>
  <c r="G4761" i="72" s="1"/>
  <c r="H4760" i="72"/>
  <c r="J4760" i="72" s="1"/>
  <c r="E4760" i="72"/>
  <c r="G4760" i="72" s="1"/>
  <c r="J4759" i="72"/>
  <c r="H4759" i="72"/>
  <c r="G4759" i="72"/>
  <c r="E4759" i="72"/>
  <c r="H4758" i="72"/>
  <c r="J4758" i="72" s="1"/>
  <c r="E4758" i="72"/>
  <c r="C4741" i="72"/>
  <c r="J4740" i="72"/>
  <c r="H4740" i="72"/>
  <c r="E4740" i="72"/>
  <c r="G4740" i="72" s="1"/>
  <c r="H4739" i="72"/>
  <c r="J4739" i="72" s="1"/>
  <c r="E4739" i="72"/>
  <c r="G4739" i="72" s="1"/>
  <c r="H4738" i="72"/>
  <c r="J4738" i="72" s="1"/>
  <c r="E4738" i="72"/>
  <c r="G4738" i="72" s="1"/>
  <c r="H4737" i="72"/>
  <c r="J4737" i="72" s="1"/>
  <c r="E4737" i="72"/>
  <c r="G4737" i="72" s="1"/>
  <c r="J4736" i="72"/>
  <c r="H4736" i="72"/>
  <c r="E4736" i="72"/>
  <c r="G4736" i="72" s="1"/>
  <c r="H4735" i="72"/>
  <c r="J4735" i="72" s="1"/>
  <c r="E4735" i="72"/>
  <c r="G4735" i="72" s="1"/>
  <c r="H4734" i="72"/>
  <c r="J4734" i="72" s="1"/>
  <c r="E4734" i="72"/>
  <c r="G4734" i="72" s="1"/>
  <c r="H4733" i="72"/>
  <c r="J4733" i="72" s="1"/>
  <c r="E4733" i="72"/>
  <c r="G4733" i="72" s="1"/>
  <c r="J4732" i="72"/>
  <c r="H4732" i="72"/>
  <c r="G4732" i="72"/>
  <c r="E4732" i="72"/>
  <c r="H4731" i="72"/>
  <c r="J4731" i="72" s="1"/>
  <c r="E4731" i="72"/>
  <c r="G4731" i="72" s="1"/>
  <c r="H4730" i="72"/>
  <c r="J4730" i="72" s="1"/>
  <c r="E4730" i="72"/>
  <c r="G4730" i="72" s="1"/>
  <c r="H4729" i="72"/>
  <c r="J4729" i="72" s="1"/>
  <c r="E4729" i="72"/>
  <c r="G4729" i="72" s="1"/>
  <c r="H4728" i="72"/>
  <c r="J4728" i="72" s="1"/>
  <c r="E4728" i="72"/>
  <c r="G4728" i="72" s="1"/>
  <c r="J4727" i="72"/>
  <c r="H4727" i="72"/>
  <c r="E4727" i="72"/>
  <c r="G4727" i="72" s="1"/>
  <c r="H4726" i="72"/>
  <c r="J4726" i="72" s="1"/>
  <c r="E4726" i="72"/>
  <c r="G4726" i="72" s="1"/>
  <c r="H4725" i="72"/>
  <c r="J4725" i="72" s="1"/>
  <c r="E4725" i="72"/>
  <c r="G4725" i="72" s="1"/>
  <c r="J4724" i="72"/>
  <c r="H4724" i="72"/>
  <c r="G4724" i="72"/>
  <c r="E4724" i="72"/>
  <c r="H4723" i="72"/>
  <c r="J4723" i="72" s="1"/>
  <c r="E4723" i="72"/>
  <c r="C4706" i="72"/>
  <c r="H4705" i="72"/>
  <c r="J4705" i="72" s="1"/>
  <c r="E4705" i="72"/>
  <c r="G4705" i="72" s="1"/>
  <c r="H4704" i="72"/>
  <c r="J4704" i="72" s="1"/>
  <c r="E4704" i="72"/>
  <c r="G4704" i="72" s="1"/>
  <c r="H4703" i="72"/>
  <c r="J4703" i="72" s="1"/>
  <c r="G4703" i="72"/>
  <c r="E4703" i="72"/>
  <c r="H4702" i="72"/>
  <c r="J4702" i="72" s="1"/>
  <c r="E4702" i="72"/>
  <c r="G4702" i="72" s="1"/>
  <c r="H4701" i="72"/>
  <c r="J4701" i="72" s="1"/>
  <c r="E4701" i="72"/>
  <c r="G4701" i="72" s="1"/>
  <c r="H4700" i="72"/>
  <c r="J4700" i="72" s="1"/>
  <c r="E4700" i="72"/>
  <c r="G4700" i="72" s="1"/>
  <c r="H4699" i="72"/>
  <c r="J4699" i="72" s="1"/>
  <c r="G4699" i="72"/>
  <c r="E4699" i="72"/>
  <c r="H4698" i="72"/>
  <c r="J4698" i="72" s="1"/>
  <c r="E4698" i="72"/>
  <c r="G4698" i="72" s="1"/>
  <c r="H4697" i="72"/>
  <c r="J4697" i="72" s="1"/>
  <c r="E4697" i="72"/>
  <c r="G4697" i="72" s="1"/>
  <c r="H4696" i="72"/>
  <c r="J4696" i="72" s="1"/>
  <c r="E4696" i="72"/>
  <c r="G4696" i="72" s="1"/>
  <c r="H4695" i="72"/>
  <c r="J4695" i="72" s="1"/>
  <c r="G4695" i="72"/>
  <c r="E4695" i="72"/>
  <c r="H4694" i="72"/>
  <c r="J4694" i="72" s="1"/>
  <c r="E4694" i="72"/>
  <c r="G4694" i="72" s="1"/>
  <c r="H4693" i="72"/>
  <c r="J4693" i="72" s="1"/>
  <c r="E4693" i="72"/>
  <c r="G4693" i="72" s="1"/>
  <c r="J4692" i="72"/>
  <c r="H4692" i="72"/>
  <c r="E4692" i="72"/>
  <c r="G4692" i="72" s="1"/>
  <c r="H4691" i="72"/>
  <c r="J4691" i="72" s="1"/>
  <c r="E4691" i="72"/>
  <c r="G4691" i="72" s="1"/>
  <c r="H4690" i="72"/>
  <c r="J4690" i="72" s="1"/>
  <c r="E4690" i="72"/>
  <c r="G4690" i="72" s="1"/>
  <c r="H4689" i="72"/>
  <c r="J4689" i="72" s="1"/>
  <c r="E4689" i="72"/>
  <c r="G4689" i="72" s="1"/>
  <c r="H4688" i="72"/>
  <c r="J4688" i="72" s="1"/>
  <c r="E4688" i="72"/>
  <c r="C4671" i="72"/>
  <c r="H4670" i="72"/>
  <c r="J4670" i="72" s="1"/>
  <c r="G4670" i="72"/>
  <c r="E4670" i="72"/>
  <c r="H4669" i="72"/>
  <c r="J4669" i="72" s="1"/>
  <c r="E4669" i="72"/>
  <c r="G4669" i="72" s="1"/>
  <c r="H4668" i="72"/>
  <c r="J4668" i="72" s="1"/>
  <c r="E4668" i="72"/>
  <c r="G4668" i="72" s="1"/>
  <c r="H4667" i="72"/>
  <c r="J4667" i="72" s="1"/>
  <c r="G4667" i="72"/>
  <c r="E4667" i="72"/>
  <c r="J4666" i="72"/>
  <c r="H4666" i="72"/>
  <c r="E4666" i="72"/>
  <c r="G4666" i="72" s="1"/>
  <c r="H4665" i="72"/>
  <c r="J4665" i="72" s="1"/>
  <c r="G4665" i="72"/>
  <c r="E4665" i="72"/>
  <c r="J4664" i="72"/>
  <c r="H4664" i="72"/>
  <c r="E4664" i="72"/>
  <c r="G4664" i="72" s="1"/>
  <c r="H4663" i="72"/>
  <c r="J4663" i="72" s="1"/>
  <c r="G4663" i="72"/>
  <c r="E4663" i="72"/>
  <c r="J4662" i="72"/>
  <c r="H4662" i="72"/>
  <c r="E4662" i="72"/>
  <c r="G4662" i="72" s="1"/>
  <c r="H4661" i="72"/>
  <c r="J4661" i="72" s="1"/>
  <c r="G4661" i="72"/>
  <c r="E4661" i="72"/>
  <c r="J4660" i="72"/>
  <c r="H4660" i="72"/>
  <c r="E4660" i="72"/>
  <c r="G4660" i="72" s="1"/>
  <c r="H4659" i="72"/>
  <c r="J4659" i="72" s="1"/>
  <c r="G4659" i="72"/>
  <c r="E4659" i="72"/>
  <c r="J4658" i="72"/>
  <c r="H4658" i="72"/>
  <c r="E4658" i="72"/>
  <c r="G4658" i="72" s="1"/>
  <c r="H4657" i="72"/>
  <c r="J4657" i="72" s="1"/>
  <c r="G4657" i="72"/>
  <c r="E4657" i="72"/>
  <c r="J4656" i="72"/>
  <c r="H4656" i="72"/>
  <c r="E4656" i="72"/>
  <c r="G4656" i="72" s="1"/>
  <c r="H4655" i="72"/>
  <c r="J4655" i="72" s="1"/>
  <c r="G4655" i="72"/>
  <c r="E4655" i="72"/>
  <c r="J4654" i="72"/>
  <c r="H4654" i="72"/>
  <c r="E4654" i="72"/>
  <c r="G4654" i="72" s="1"/>
  <c r="H4653" i="72"/>
  <c r="J4653" i="72" s="1"/>
  <c r="G4653" i="72"/>
  <c r="E4653" i="72"/>
  <c r="C4636" i="72"/>
  <c r="H4635" i="72"/>
  <c r="J4635" i="72" s="1"/>
  <c r="E4635" i="72"/>
  <c r="G4635" i="72" s="1"/>
  <c r="H4634" i="72"/>
  <c r="J4634" i="72" s="1"/>
  <c r="E4634" i="72"/>
  <c r="G4634" i="72" s="1"/>
  <c r="H4633" i="72"/>
  <c r="J4633" i="72" s="1"/>
  <c r="E4633" i="72"/>
  <c r="G4633" i="72" s="1"/>
  <c r="H4632" i="72"/>
  <c r="J4632" i="72" s="1"/>
  <c r="G4632" i="72"/>
  <c r="E4632" i="72"/>
  <c r="H4631" i="72"/>
  <c r="J4631" i="72" s="1"/>
  <c r="E4631" i="72"/>
  <c r="G4631" i="72" s="1"/>
  <c r="H4630" i="72"/>
  <c r="J4630" i="72" s="1"/>
  <c r="E4630" i="72"/>
  <c r="G4630" i="72" s="1"/>
  <c r="H4629" i="72"/>
  <c r="J4629" i="72" s="1"/>
  <c r="G4629" i="72"/>
  <c r="E4629" i="72"/>
  <c r="H4628" i="72"/>
  <c r="J4628" i="72" s="1"/>
  <c r="E4628" i="72"/>
  <c r="G4628" i="72" s="1"/>
  <c r="H4627" i="72"/>
  <c r="J4627" i="72" s="1"/>
  <c r="E4627" i="72"/>
  <c r="G4627" i="72" s="1"/>
  <c r="H4626" i="72"/>
  <c r="J4626" i="72" s="1"/>
  <c r="E4626" i="72"/>
  <c r="G4626" i="72" s="1"/>
  <c r="H4625" i="72"/>
  <c r="J4625" i="72" s="1"/>
  <c r="E4625" i="72"/>
  <c r="G4625" i="72" s="1"/>
  <c r="H4624" i="72"/>
  <c r="J4624" i="72" s="1"/>
  <c r="E4624" i="72"/>
  <c r="G4624" i="72" s="1"/>
  <c r="H4623" i="72"/>
  <c r="J4623" i="72" s="1"/>
  <c r="G4623" i="72"/>
  <c r="E4623" i="72"/>
  <c r="H4622" i="72"/>
  <c r="J4622" i="72" s="1"/>
  <c r="E4622" i="72"/>
  <c r="G4622" i="72" s="1"/>
  <c r="H4621" i="72"/>
  <c r="J4621" i="72" s="1"/>
  <c r="E4621" i="72"/>
  <c r="G4621" i="72" s="1"/>
  <c r="H4620" i="72"/>
  <c r="J4620" i="72" s="1"/>
  <c r="E4620" i="72"/>
  <c r="G4620" i="72" s="1"/>
  <c r="H4619" i="72"/>
  <c r="J4619" i="72" s="1"/>
  <c r="E4619" i="72"/>
  <c r="G4619" i="72" s="1"/>
  <c r="H4618" i="72"/>
  <c r="J4618" i="72" s="1"/>
  <c r="E4618" i="72"/>
  <c r="C4601" i="72"/>
  <c r="H4600" i="72"/>
  <c r="J4600" i="72" s="1"/>
  <c r="G4600" i="72"/>
  <c r="E4600" i="72"/>
  <c r="J4599" i="72"/>
  <c r="H4599" i="72"/>
  <c r="E4599" i="72"/>
  <c r="G4599" i="72" s="1"/>
  <c r="H4598" i="72"/>
  <c r="J4598" i="72" s="1"/>
  <c r="G4598" i="72"/>
  <c r="E4598" i="72"/>
  <c r="J4597" i="72"/>
  <c r="H4597" i="72"/>
  <c r="E4597" i="72"/>
  <c r="G4597" i="72" s="1"/>
  <c r="H4596" i="72"/>
  <c r="J4596" i="72" s="1"/>
  <c r="G4596" i="72"/>
  <c r="E4596" i="72"/>
  <c r="J4595" i="72"/>
  <c r="H4595" i="72"/>
  <c r="E4595" i="72"/>
  <c r="G4595" i="72" s="1"/>
  <c r="H4594" i="72"/>
  <c r="J4594" i="72" s="1"/>
  <c r="G4594" i="72"/>
  <c r="E4594" i="72"/>
  <c r="J4593" i="72"/>
  <c r="H4593" i="72"/>
  <c r="E4593" i="72"/>
  <c r="G4593" i="72" s="1"/>
  <c r="H4592" i="72"/>
  <c r="J4592" i="72" s="1"/>
  <c r="G4592" i="72"/>
  <c r="E4592" i="72"/>
  <c r="J4591" i="72"/>
  <c r="H4591" i="72"/>
  <c r="E4591" i="72"/>
  <c r="G4591" i="72" s="1"/>
  <c r="H4590" i="72"/>
  <c r="J4590" i="72" s="1"/>
  <c r="G4590" i="72"/>
  <c r="E4590" i="72"/>
  <c r="J4589" i="72"/>
  <c r="H4589" i="72"/>
  <c r="E4589" i="72"/>
  <c r="G4589" i="72" s="1"/>
  <c r="H4588" i="72"/>
  <c r="J4588" i="72" s="1"/>
  <c r="G4588" i="72"/>
  <c r="E4588" i="72"/>
  <c r="J4587" i="72"/>
  <c r="H4587" i="72"/>
  <c r="E4587" i="72"/>
  <c r="G4587" i="72" s="1"/>
  <c r="H4586" i="72"/>
  <c r="J4586" i="72" s="1"/>
  <c r="G4586" i="72"/>
  <c r="E4586" i="72"/>
  <c r="J4585" i="72"/>
  <c r="H4585" i="72"/>
  <c r="E4585" i="72"/>
  <c r="G4585" i="72" s="1"/>
  <c r="H4584" i="72"/>
  <c r="J4584" i="72" s="1"/>
  <c r="G4584" i="72"/>
  <c r="E4584" i="72"/>
  <c r="J4583" i="72"/>
  <c r="H4583" i="72"/>
  <c r="E4583" i="72"/>
  <c r="C4566" i="72"/>
  <c r="H4565" i="72"/>
  <c r="J4565" i="72" s="1"/>
  <c r="E4565" i="72"/>
  <c r="G4565" i="72" s="1"/>
  <c r="H4564" i="72"/>
  <c r="J4564" i="72" s="1"/>
  <c r="E4564" i="72"/>
  <c r="G4564" i="72" s="1"/>
  <c r="H4563" i="72"/>
  <c r="J4563" i="72" s="1"/>
  <c r="E4563" i="72"/>
  <c r="G4563" i="72" s="1"/>
  <c r="H4562" i="72"/>
  <c r="J4562" i="72" s="1"/>
  <c r="E4562" i="72"/>
  <c r="G4562" i="72" s="1"/>
  <c r="H4561" i="72"/>
  <c r="J4561" i="72" s="1"/>
  <c r="E4561" i="72"/>
  <c r="G4561" i="72" s="1"/>
  <c r="H4560" i="72"/>
  <c r="J4560" i="72" s="1"/>
  <c r="E4560" i="72"/>
  <c r="G4560" i="72" s="1"/>
  <c r="J4559" i="72"/>
  <c r="H4559" i="72"/>
  <c r="E4559" i="72"/>
  <c r="G4559" i="72" s="1"/>
  <c r="H4558" i="72"/>
  <c r="J4558" i="72" s="1"/>
  <c r="E4558" i="72"/>
  <c r="G4558" i="72" s="1"/>
  <c r="H4557" i="72"/>
  <c r="J4557" i="72" s="1"/>
  <c r="E4557" i="72"/>
  <c r="G4557" i="72" s="1"/>
  <c r="H4556" i="72"/>
  <c r="J4556" i="72" s="1"/>
  <c r="E4556" i="72"/>
  <c r="G4556" i="72" s="1"/>
  <c r="H4555" i="72"/>
  <c r="J4555" i="72" s="1"/>
  <c r="E4555" i="72"/>
  <c r="G4555" i="72" s="1"/>
  <c r="H4554" i="72"/>
  <c r="J4554" i="72" s="1"/>
  <c r="E4554" i="72"/>
  <c r="G4554" i="72" s="1"/>
  <c r="J4553" i="72"/>
  <c r="H4553" i="72"/>
  <c r="E4553" i="72"/>
  <c r="G4553" i="72" s="1"/>
  <c r="H4552" i="72"/>
  <c r="J4552" i="72" s="1"/>
  <c r="E4552" i="72"/>
  <c r="G4552" i="72" s="1"/>
  <c r="H4551" i="72"/>
  <c r="J4551" i="72" s="1"/>
  <c r="E4551" i="72"/>
  <c r="G4551" i="72" s="1"/>
  <c r="J4550" i="72"/>
  <c r="H4550" i="72"/>
  <c r="E4550" i="72"/>
  <c r="G4550" i="72" s="1"/>
  <c r="H4549" i="72"/>
  <c r="J4549" i="72" s="1"/>
  <c r="E4549" i="72"/>
  <c r="G4549" i="72" s="1"/>
  <c r="H4548" i="72"/>
  <c r="J4548" i="72" s="1"/>
  <c r="E4548" i="72"/>
  <c r="C4531" i="72"/>
  <c r="H4530" i="72"/>
  <c r="J4530" i="72" s="1"/>
  <c r="E4530" i="72"/>
  <c r="G4530" i="72" s="1"/>
  <c r="H4529" i="72"/>
  <c r="J4529" i="72" s="1"/>
  <c r="E4529" i="72"/>
  <c r="G4529" i="72" s="1"/>
  <c r="H4528" i="72"/>
  <c r="J4528" i="72" s="1"/>
  <c r="E4528" i="72"/>
  <c r="G4528" i="72" s="1"/>
  <c r="H4527" i="72"/>
  <c r="J4527" i="72" s="1"/>
  <c r="E4527" i="72"/>
  <c r="G4527" i="72" s="1"/>
  <c r="H4526" i="72"/>
  <c r="J4526" i="72" s="1"/>
  <c r="E4526" i="72"/>
  <c r="G4526" i="72" s="1"/>
  <c r="H4525" i="72"/>
  <c r="J4525" i="72" s="1"/>
  <c r="E4525" i="72"/>
  <c r="G4525" i="72" s="1"/>
  <c r="H4524" i="72"/>
  <c r="J4524" i="72" s="1"/>
  <c r="E4524" i="72"/>
  <c r="G4524" i="72" s="1"/>
  <c r="H4523" i="72"/>
  <c r="J4523" i="72" s="1"/>
  <c r="E4523" i="72"/>
  <c r="G4523" i="72" s="1"/>
  <c r="H4522" i="72"/>
  <c r="J4522" i="72" s="1"/>
  <c r="G4522" i="72"/>
  <c r="E4522" i="72"/>
  <c r="H4521" i="72"/>
  <c r="J4521" i="72" s="1"/>
  <c r="E4521" i="72"/>
  <c r="G4521" i="72" s="1"/>
  <c r="H4520" i="72"/>
  <c r="J4520" i="72" s="1"/>
  <c r="E4520" i="72"/>
  <c r="G4520" i="72" s="1"/>
  <c r="H4519" i="72"/>
  <c r="J4519" i="72" s="1"/>
  <c r="E4519" i="72"/>
  <c r="G4519" i="72" s="1"/>
  <c r="H4518" i="72"/>
  <c r="J4518" i="72" s="1"/>
  <c r="E4518" i="72"/>
  <c r="G4518" i="72" s="1"/>
  <c r="H4517" i="72"/>
  <c r="J4517" i="72" s="1"/>
  <c r="E4517" i="72"/>
  <c r="G4517" i="72" s="1"/>
  <c r="H4516" i="72"/>
  <c r="J4516" i="72" s="1"/>
  <c r="G4516" i="72"/>
  <c r="E4516" i="72"/>
  <c r="H4515" i="72"/>
  <c r="J4515" i="72" s="1"/>
  <c r="E4515" i="72"/>
  <c r="G4515" i="72" s="1"/>
  <c r="H4514" i="72"/>
  <c r="J4514" i="72" s="1"/>
  <c r="E4514" i="72"/>
  <c r="H4513" i="72"/>
  <c r="J4513" i="72" s="1"/>
  <c r="G4513" i="72"/>
  <c r="E4513" i="72"/>
  <c r="C4496" i="72"/>
  <c r="J4495" i="72"/>
  <c r="H4495" i="72"/>
  <c r="E4495" i="72"/>
  <c r="G4495" i="72" s="1"/>
  <c r="H4494" i="72"/>
  <c r="J4494" i="72" s="1"/>
  <c r="G4494" i="72"/>
  <c r="E4494" i="72"/>
  <c r="J4493" i="72"/>
  <c r="H4493" i="72"/>
  <c r="E4493" i="72"/>
  <c r="G4493" i="72" s="1"/>
  <c r="H4492" i="72"/>
  <c r="J4492" i="72" s="1"/>
  <c r="G4492" i="72"/>
  <c r="E4492" i="72"/>
  <c r="J4491" i="72"/>
  <c r="H4491" i="72"/>
  <c r="E4491" i="72"/>
  <c r="G4491" i="72" s="1"/>
  <c r="H4490" i="72"/>
  <c r="J4490" i="72" s="1"/>
  <c r="G4490" i="72"/>
  <c r="E4490" i="72"/>
  <c r="J4489" i="72"/>
  <c r="H4489" i="72"/>
  <c r="E4489" i="72"/>
  <c r="G4489" i="72" s="1"/>
  <c r="H4488" i="72"/>
  <c r="J4488" i="72" s="1"/>
  <c r="G4488" i="72"/>
  <c r="E4488" i="72"/>
  <c r="J4487" i="72"/>
  <c r="H4487" i="72"/>
  <c r="E4487" i="72"/>
  <c r="G4487" i="72" s="1"/>
  <c r="H4486" i="72"/>
  <c r="J4486" i="72" s="1"/>
  <c r="G4486" i="72"/>
  <c r="E4486" i="72"/>
  <c r="J4485" i="72"/>
  <c r="H4485" i="72"/>
  <c r="E4485" i="72"/>
  <c r="G4485" i="72" s="1"/>
  <c r="H4484" i="72"/>
  <c r="J4484" i="72" s="1"/>
  <c r="G4484" i="72"/>
  <c r="E4484" i="72"/>
  <c r="J4483" i="72"/>
  <c r="H4483" i="72"/>
  <c r="E4483" i="72"/>
  <c r="G4483" i="72" s="1"/>
  <c r="H4482" i="72"/>
  <c r="J4482" i="72" s="1"/>
  <c r="G4482" i="72"/>
  <c r="E4482" i="72"/>
  <c r="J4481" i="72"/>
  <c r="H4481" i="72"/>
  <c r="E4481" i="72"/>
  <c r="G4481" i="72" s="1"/>
  <c r="H4480" i="72"/>
  <c r="J4480" i="72" s="1"/>
  <c r="G4480" i="72"/>
  <c r="E4480" i="72"/>
  <c r="J4479" i="72"/>
  <c r="H4479" i="72"/>
  <c r="E4479" i="72"/>
  <c r="G4479" i="72" s="1"/>
  <c r="H4478" i="72"/>
  <c r="J4478" i="72" s="1"/>
  <c r="G4478" i="72"/>
  <c r="E4478" i="72"/>
  <c r="C4461" i="72"/>
  <c r="H4460" i="72"/>
  <c r="J4460" i="72" s="1"/>
  <c r="G4460" i="72"/>
  <c r="E4460" i="72"/>
  <c r="J4459" i="72"/>
  <c r="H4459" i="72"/>
  <c r="E4459" i="72"/>
  <c r="G4459" i="72" s="1"/>
  <c r="H4458" i="72"/>
  <c r="J4458" i="72" s="1"/>
  <c r="G4458" i="72"/>
  <c r="E4458" i="72"/>
  <c r="J4457" i="72"/>
  <c r="H4457" i="72"/>
  <c r="E4457" i="72"/>
  <c r="G4457" i="72" s="1"/>
  <c r="H4456" i="72"/>
  <c r="J4456" i="72" s="1"/>
  <c r="G4456" i="72"/>
  <c r="E4456" i="72"/>
  <c r="J4455" i="72"/>
  <c r="H4455" i="72"/>
  <c r="E4455" i="72"/>
  <c r="G4455" i="72" s="1"/>
  <c r="H4454" i="72"/>
  <c r="J4454" i="72" s="1"/>
  <c r="G4454" i="72"/>
  <c r="E4454" i="72"/>
  <c r="J4453" i="72"/>
  <c r="H4453" i="72"/>
  <c r="E4453" i="72"/>
  <c r="G4453" i="72" s="1"/>
  <c r="H4452" i="72"/>
  <c r="J4452" i="72" s="1"/>
  <c r="G4452" i="72"/>
  <c r="E4452" i="72"/>
  <c r="J4451" i="72"/>
  <c r="H4451" i="72"/>
  <c r="E4451" i="72"/>
  <c r="G4451" i="72" s="1"/>
  <c r="H4450" i="72"/>
  <c r="J4450" i="72" s="1"/>
  <c r="G4450" i="72"/>
  <c r="E4450" i="72"/>
  <c r="J4449" i="72"/>
  <c r="H4449" i="72"/>
  <c r="E4449" i="72"/>
  <c r="G4449" i="72" s="1"/>
  <c r="H4448" i="72"/>
  <c r="J4448" i="72" s="1"/>
  <c r="G4448" i="72"/>
  <c r="E4448" i="72"/>
  <c r="J4447" i="72"/>
  <c r="H4447" i="72"/>
  <c r="E4447" i="72"/>
  <c r="G4447" i="72" s="1"/>
  <c r="H4446" i="72"/>
  <c r="J4446" i="72" s="1"/>
  <c r="G4446" i="72"/>
  <c r="E4446" i="72"/>
  <c r="J4445" i="72"/>
  <c r="H4445" i="72"/>
  <c r="E4445" i="72"/>
  <c r="G4445" i="72" s="1"/>
  <c r="H4444" i="72"/>
  <c r="J4444" i="72" s="1"/>
  <c r="G4444" i="72"/>
  <c r="E4444" i="72"/>
  <c r="J4443" i="72"/>
  <c r="H4443" i="72"/>
  <c r="E4443" i="72"/>
  <c r="G4443" i="72" s="1"/>
  <c r="C4426" i="72"/>
  <c r="H4425" i="72"/>
  <c r="J4425" i="72" s="1"/>
  <c r="E4425" i="72"/>
  <c r="G4425" i="72" s="1"/>
  <c r="H4424" i="72"/>
  <c r="J4424" i="72" s="1"/>
  <c r="G4424" i="72"/>
  <c r="E4424" i="72"/>
  <c r="H4423" i="72"/>
  <c r="J4423" i="72" s="1"/>
  <c r="E4423" i="72"/>
  <c r="G4423" i="72" s="1"/>
  <c r="H4422" i="72"/>
  <c r="J4422" i="72" s="1"/>
  <c r="E4422" i="72"/>
  <c r="G4422" i="72" s="1"/>
  <c r="H4421" i="72"/>
  <c r="J4421" i="72" s="1"/>
  <c r="E4421" i="72"/>
  <c r="G4421" i="72" s="1"/>
  <c r="H4420" i="72"/>
  <c r="J4420" i="72" s="1"/>
  <c r="E4420" i="72"/>
  <c r="G4420" i="72" s="1"/>
  <c r="H4419" i="72"/>
  <c r="J4419" i="72" s="1"/>
  <c r="E4419" i="72"/>
  <c r="G4419" i="72" s="1"/>
  <c r="H4418" i="72"/>
  <c r="J4418" i="72" s="1"/>
  <c r="G4418" i="72"/>
  <c r="E4418" i="72"/>
  <c r="H4417" i="72"/>
  <c r="J4417" i="72" s="1"/>
  <c r="E4417" i="72"/>
  <c r="G4417" i="72" s="1"/>
  <c r="H4416" i="72"/>
  <c r="J4416" i="72" s="1"/>
  <c r="E4416" i="72"/>
  <c r="G4416" i="72" s="1"/>
  <c r="H4415" i="72"/>
  <c r="J4415" i="72" s="1"/>
  <c r="E4415" i="72"/>
  <c r="G4415" i="72" s="1"/>
  <c r="H4414" i="72"/>
  <c r="J4414" i="72" s="1"/>
  <c r="E4414" i="72"/>
  <c r="G4414" i="72" s="1"/>
  <c r="H4413" i="72"/>
  <c r="J4413" i="72" s="1"/>
  <c r="E4413" i="72"/>
  <c r="G4413" i="72" s="1"/>
  <c r="H4412" i="72"/>
  <c r="J4412" i="72" s="1"/>
  <c r="E4412" i="72"/>
  <c r="G4412" i="72" s="1"/>
  <c r="H4411" i="72"/>
  <c r="J4411" i="72" s="1"/>
  <c r="E4411" i="72"/>
  <c r="G4411" i="72" s="1"/>
  <c r="H4410" i="72"/>
  <c r="J4410" i="72" s="1"/>
  <c r="E4410" i="72"/>
  <c r="G4410" i="72" s="1"/>
  <c r="H4409" i="72"/>
  <c r="J4409" i="72" s="1"/>
  <c r="G4409" i="72"/>
  <c r="E4409" i="72"/>
  <c r="H4408" i="72"/>
  <c r="J4408" i="72" s="1"/>
  <c r="E4408" i="72"/>
  <c r="C4391" i="72"/>
  <c r="H4390" i="72"/>
  <c r="J4390" i="72" s="1"/>
  <c r="E4390" i="72"/>
  <c r="G4390" i="72" s="1"/>
  <c r="H4389" i="72"/>
  <c r="J4389" i="72" s="1"/>
  <c r="E4389" i="72"/>
  <c r="G4389" i="72" s="1"/>
  <c r="H4388" i="72"/>
  <c r="J4388" i="72" s="1"/>
  <c r="E4388" i="72"/>
  <c r="G4388" i="72" s="1"/>
  <c r="H4387" i="72"/>
  <c r="J4387" i="72" s="1"/>
  <c r="E4387" i="72"/>
  <c r="G4387" i="72" s="1"/>
  <c r="J4386" i="72"/>
  <c r="H4386" i="72"/>
  <c r="E4386" i="72"/>
  <c r="G4386" i="72" s="1"/>
  <c r="H4385" i="72"/>
  <c r="J4385" i="72" s="1"/>
  <c r="E4385" i="72"/>
  <c r="G4385" i="72" s="1"/>
  <c r="H4384" i="72"/>
  <c r="J4384" i="72" s="1"/>
  <c r="E4384" i="72"/>
  <c r="G4384" i="72" s="1"/>
  <c r="J4383" i="72"/>
  <c r="H4383" i="72"/>
  <c r="E4383" i="72"/>
  <c r="G4383" i="72" s="1"/>
  <c r="H4382" i="72"/>
  <c r="J4382" i="72" s="1"/>
  <c r="E4382" i="72"/>
  <c r="G4382" i="72" s="1"/>
  <c r="H4381" i="72"/>
  <c r="J4381" i="72" s="1"/>
  <c r="E4381" i="72"/>
  <c r="G4381" i="72" s="1"/>
  <c r="H4380" i="72"/>
  <c r="J4380" i="72" s="1"/>
  <c r="E4380" i="72"/>
  <c r="G4380" i="72" s="1"/>
  <c r="H4379" i="72"/>
  <c r="J4379" i="72" s="1"/>
  <c r="E4379" i="72"/>
  <c r="G4379" i="72" s="1"/>
  <c r="H4378" i="72"/>
  <c r="J4378" i="72" s="1"/>
  <c r="E4378" i="72"/>
  <c r="G4378" i="72" s="1"/>
  <c r="J4377" i="72"/>
  <c r="H4377" i="72"/>
  <c r="E4377" i="72"/>
  <c r="G4377" i="72" s="1"/>
  <c r="H4376" i="72"/>
  <c r="J4376" i="72" s="1"/>
  <c r="E4376" i="72"/>
  <c r="G4376" i="72" s="1"/>
  <c r="H4375" i="72"/>
  <c r="J4375" i="72" s="1"/>
  <c r="E4375" i="72"/>
  <c r="G4375" i="72" s="1"/>
  <c r="H4374" i="72"/>
  <c r="J4374" i="72" s="1"/>
  <c r="E4374" i="72"/>
  <c r="G4374" i="72" s="1"/>
  <c r="H4373" i="72"/>
  <c r="J4373" i="72" s="1"/>
  <c r="E4373" i="72"/>
  <c r="C4356" i="72"/>
  <c r="J4355" i="72"/>
  <c r="H4355" i="72"/>
  <c r="E4355" i="72"/>
  <c r="G4355" i="72" s="1"/>
  <c r="H4354" i="72"/>
  <c r="J4354" i="72" s="1"/>
  <c r="G4354" i="72"/>
  <c r="E4354" i="72"/>
  <c r="J4353" i="72"/>
  <c r="H4353" i="72"/>
  <c r="E4353" i="72"/>
  <c r="G4353" i="72" s="1"/>
  <c r="H4352" i="72"/>
  <c r="J4352" i="72" s="1"/>
  <c r="G4352" i="72"/>
  <c r="E4352" i="72"/>
  <c r="J4351" i="72"/>
  <c r="H4351" i="72"/>
  <c r="E4351" i="72"/>
  <c r="G4351" i="72" s="1"/>
  <c r="H4350" i="72"/>
  <c r="J4350" i="72" s="1"/>
  <c r="G4350" i="72"/>
  <c r="E4350" i="72"/>
  <c r="J4349" i="72"/>
  <c r="H4349" i="72"/>
  <c r="E4349" i="72"/>
  <c r="G4349" i="72" s="1"/>
  <c r="H4348" i="72"/>
  <c r="J4348" i="72" s="1"/>
  <c r="G4348" i="72"/>
  <c r="E4348" i="72"/>
  <c r="J4347" i="72"/>
  <c r="H4347" i="72"/>
  <c r="E4347" i="72"/>
  <c r="G4347" i="72" s="1"/>
  <c r="H4346" i="72"/>
  <c r="J4346" i="72" s="1"/>
  <c r="G4346" i="72"/>
  <c r="E4346" i="72"/>
  <c r="J4345" i="72"/>
  <c r="H4345" i="72"/>
  <c r="E4345" i="72"/>
  <c r="G4345" i="72" s="1"/>
  <c r="H4344" i="72"/>
  <c r="J4344" i="72" s="1"/>
  <c r="G4344" i="72"/>
  <c r="E4344" i="72"/>
  <c r="J4343" i="72"/>
  <c r="H4343" i="72"/>
  <c r="E4343" i="72"/>
  <c r="G4343" i="72" s="1"/>
  <c r="H4342" i="72"/>
  <c r="J4342" i="72" s="1"/>
  <c r="G4342" i="72"/>
  <c r="E4342" i="72"/>
  <c r="J4341" i="72"/>
  <c r="H4341" i="72"/>
  <c r="E4341" i="72"/>
  <c r="G4341" i="72" s="1"/>
  <c r="H4340" i="72"/>
  <c r="J4340" i="72" s="1"/>
  <c r="G4340" i="72"/>
  <c r="E4340" i="72"/>
  <c r="J4339" i="72"/>
  <c r="H4339" i="72"/>
  <c r="E4339" i="72"/>
  <c r="G4339" i="72" s="1"/>
  <c r="H4338" i="72"/>
  <c r="J4338" i="72" s="1"/>
  <c r="G4338" i="72"/>
  <c r="E4338" i="72"/>
  <c r="E4321" i="72"/>
  <c r="C4321" i="72"/>
  <c r="H4320" i="72"/>
  <c r="J4320" i="72" s="1"/>
  <c r="E4320" i="72"/>
  <c r="G4320" i="72" s="1"/>
  <c r="J4319" i="72"/>
  <c r="H4319" i="72"/>
  <c r="G4319" i="72"/>
  <c r="E4319" i="72"/>
  <c r="H4318" i="72"/>
  <c r="J4318" i="72" s="1"/>
  <c r="E4318" i="72"/>
  <c r="G4318" i="72" s="1"/>
  <c r="J4317" i="72"/>
  <c r="H4317" i="72"/>
  <c r="G4317" i="72"/>
  <c r="E4317" i="72"/>
  <c r="H4316" i="72"/>
  <c r="J4316" i="72" s="1"/>
  <c r="E4316" i="72"/>
  <c r="G4316" i="72" s="1"/>
  <c r="J4315" i="72"/>
  <c r="H4315" i="72"/>
  <c r="G4315" i="72"/>
  <c r="E4315" i="72"/>
  <c r="H4314" i="72"/>
  <c r="J4314" i="72" s="1"/>
  <c r="E4314" i="72"/>
  <c r="G4314" i="72" s="1"/>
  <c r="J4313" i="72"/>
  <c r="H4313" i="72"/>
  <c r="G4313" i="72"/>
  <c r="E4313" i="72"/>
  <c r="H4312" i="72"/>
  <c r="J4312" i="72" s="1"/>
  <c r="E4312" i="72"/>
  <c r="G4312" i="72" s="1"/>
  <c r="J4311" i="72"/>
  <c r="H4311" i="72"/>
  <c r="G4311" i="72"/>
  <c r="E4311" i="72"/>
  <c r="H4310" i="72"/>
  <c r="J4310" i="72" s="1"/>
  <c r="E4310" i="72"/>
  <c r="G4310" i="72" s="1"/>
  <c r="J4309" i="72"/>
  <c r="H4309" i="72"/>
  <c r="G4309" i="72"/>
  <c r="E4309" i="72"/>
  <c r="H4308" i="72"/>
  <c r="J4308" i="72" s="1"/>
  <c r="E4308" i="72"/>
  <c r="G4308" i="72" s="1"/>
  <c r="J4307" i="72"/>
  <c r="H4307" i="72"/>
  <c r="G4307" i="72"/>
  <c r="E4307" i="72"/>
  <c r="H4306" i="72"/>
  <c r="J4306" i="72" s="1"/>
  <c r="E4306" i="72"/>
  <c r="G4306" i="72" s="1"/>
  <c r="J4305" i="72"/>
  <c r="H4305" i="72"/>
  <c r="G4305" i="72"/>
  <c r="E4305" i="72"/>
  <c r="H4304" i="72"/>
  <c r="J4304" i="72" s="1"/>
  <c r="E4304" i="72"/>
  <c r="G4304" i="72" s="1"/>
  <c r="J4303" i="72"/>
  <c r="H4303" i="72"/>
  <c r="G4303" i="72"/>
  <c r="E4303" i="72"/>
  <c r="C4286" i="72"/>
  <c r="J4285" i="72"/>
  <c r="H4285" i="72"/>
  <c r="E4285" i="72"/>
  <c r="G4285" i="72" s="1"/>
  <c r="H4284" i="72"/>
  <c r="J4284" i="72" s="1"/>
  <c r="E4284" i="72"/>
  <c r="G4284" i="72" s="1"/>
  <c r="H4283" i="72"/>
  <c r="J4283" i="72" s="1"/>
  <c r="E4283" i="72"/>
  <c r="G4283" i="72" s="1"/>
  <c r="H4282" i="72"/>
  <c r="J4282" i="72" s="1"/>
  <c r="E4282" i="72"/>
  <c r="G4282" i="72" s="1"/>
  <c r="H4281" i="72"/>
  <c r="J4281" i="72" s="1"/>
  <c r="E4281" i="72"/>
  <c r="G4281" i="72" s="1"/>
  <c r="H4280" i="72"/>
  <c r="J4280" i="72" s="1"/>
  <c r="E4280" i="72"/>
  <c r="G4280" i="72" s="1"/>
  <c r="H4279" i="72"/>
  <c r="J4279" i="72" s="1"/>
  <c r="E4279" i="72"/>
  <c r="G4279" i="72" s="1"/>
  <c r="H4278" i="72"/>
  <c r="J4278" i="72" s="1"/>
  <c r="E4278" i="72"/>
  <c r="G4278" i="72" s="1"/>
  <c r="H4277" i="72"/>
  <c r="J4277" i="72" s="1"/>
  <c r="E4277" i="72"/>
  <c r="G4277" i="72" s="1"/>
  <c r="J4276" i="72"/>
  <c r="H4276" i="72"/>
  <c r="E4276" i="72"/>
  <c r="G4276" i="72" s="1"/>
  <c r="H4275" i="72"/>
  <c r="J4275" i="72" s="1"/>
  <c r="E4275" i="72"/>
  <c r="G4275" i="72" s="1"/>
  <c r="H4274" i="72"/>
  <c r="J4274" i="72" s="1"/>
  <c r="E4274" i="72"/>
  <c r="G4274" i="72" s="1"/>
  <c r="H4273" i="72"/>
  <c r="J4273" i="72" s="1"/>
  <c r="E4273" i="72"/>
  <c r="G4273" i="72" s="1"/>
  <c r="H4272" i="72"/>
  <c r="J4272" i="72" s="1"/>
  <c r="E4272" i="72"/>
  <c r="G4272" i="72" s="1"/>
  <c r="H4271" i="72"/>
  <c r="J4271" i="72" s="1"/>
  <c r="E4271" i="72"/>
  <c r="G4271" i="72" s="1"/>
  <c r="J4270" i="72"/>
  <c r="H4270" i="72"/>
  <c r="E4270" i="72"/>
  <c r="G4270" i="72" s="1"/>
  <c r="H4269" i="72"/>
  <c r="J4269" i="72" s="1"/>
  <c r="E4269" i="72"/>
  <c r="G4269" i="72" s="1"/>
  <c r="H4268" i="72"/>
  <c r="J4268" i="72" s="1"/>
  <c r="E4268" i="72"/>
  <c r="C4251" i="72"/>
  <c r="H4250" i="72"/>
  <c r="J4250" i="72" s="1"/>
  <c r="E4250" i="72"/>
  <c r="G4250" i="72" s="1"/>
  <c r="H4249" i="72"/>
  <c r="J4249" i="72" s="1"/>
  <c r="E4249" i="72"/>
  <c r="G4249" i="72" s="1"/>
  <c r="H4248" i="72"/>
  <c r="J4248" i="72" s="1"/>
  <c r="G4248" i="72"/>
  <c r="E4248" i="72"/>
  <c r="H4247" i="72"/>
  <c r="J4247" i="72" s="1"/>
  <c r="E4247" i="72"/>
  <c r="G4247" i="72" s="1"/>
  <c r="H4246" i="72"/>
  <c r="J4246" i="72" s="1"/>
  <c r="E4246" i="72"/>
  <c r="G4246" i="72" s="1"/>
  <c r="H4245" i="72"/>
  <c r="J4245" i="72" s="1"/>
  <c r="E4245" i="72"/>
  <c r="G4245" i="72" s="1"/>
  <c r="H4244" i="72"/>
  <c r="J4244" i="72" s="1"/>
  <c r="E4244" i="72"/>
  <c r="G4244" i="72" s="1"/>
  <c r="H4243" i="72"/>
  <c r="J4243" i="72" s="1"/>
  <c r="E4243" i="72"/>
  <c r="G4243" i="72" s="1"/>
  <c r="H4242" i="72"/>
  <c r="J4242" i="72" s="1"/>
  <c r="E4242" i="72"/>
  <c r="G4242" i="72" s="1"/>
  <c r="H4241" i="72"/>
  <c r="J4241" i="72" s="1"/>
  <c r="E4241" i="72"/>
  <c r="G4241" i="72" s="1"/>
  <c r="H4240" i="72"/>
  <c r="J4240" i="72" s="1"/>
  <c r="E4240" i="72"/>
  <c r="G4240" i="72" s="1"/>
  <c r="H4239" i="72"/>
  <c r="J4239" i="72" s="1"/>
  <c r="G4239" i="72"/>
  <c r="E4239" i="72"/>
  <c r="H4238" i="72"/>
  <c r="J4238" i="72" s="1"/>
  <c r="E4238" i="72"/>
  <c r="G4238" i="72" s="1"/>
  <c r="H4237" i="72"/>
  <c r="J4237" i="72" s="1"/>
  <c r="E4237" i="72"/>
  <c r="G4237" i="72" s="1"/>
  <c r="H4236" i="72"/>
  <c r="J4236" i="72" s="1"/>
  <c r="E4236" i="72"/>
  <c r="G4236" i="72" s="1"/>
  <c r="H4235" i="72"/>
  <c r="J4235" i="72" s="1"/>
  <c r="E4235" i="72"/>
  <c r="G4235" i="72" s="1"/>
  <c r="H4234" i="72"/>
  <c r="J4234" i="72" s="1"/>
  <c r="E4234" i="72"/>
  <c r="H4233" i="72"/>
  <c r="J4233" i="72" s="1"/>
  <c r="G4233" i="72"/>
  <c r="E4233" i="72"/>
  <c r="C4216" i="72"/>
  <c r="H4215" i="72"/>
  <c r="J4215" i="72" s="1"/>
  <c r="G4215" i="72"/>
  <c r="E4215" i="72"/>
  <c r="H4214" i="72"/>
  <c r="J4214" i="72" s="1"/>
  <c r="E4214" i="72"/>
  <c r="G4214" i="72" s="1"/>
  <c r="H4213" i="72"/>
  <c r="J4213" i="72" s="1"/>
  <c r="G4213" i="72"/>
  <c r="E4213" i="72"/>
  <c r="H4212" i="72"/>
  <c r="J4212" i="72" s="1"/>
  <c r="E4212" i="72"/>
  <c r="G4212" i="72" s="1"/>
  <c r="H4211" i="72"/>
  <c r="J4211" i="72" s="1"/>
  <c r="G4211" i="72"/>
  <c r="E4211" i="72"/>
  <c r="H4210" i="72"/>
  <c r="J4210" i="72" s="1"/>
  <c r="E4210" i="72"/>
  <c r="G4210" i="72" s="1"/>
  <c r="H4209" i="72"/>
  <c r="J4209" i="72" s="1"/>
  <c r="G4209" i="72"/>
  <c r="E4209" i="72"/>
  <c r="H4208" i="72"/>
  <c r="J4208" i="72" s="1"/>
  <c r="E4208" i="72"/>
  <c r="G4208" i="72" s="1"/>
  <c r="H4207" i="72"/>
  <c r="J4207" i="72" s="1"/>
  <c r="G4207" i="72"/>
  <c r="E4207" i="72"/>
  <c r="H4206" i="72"/>
  <c r="J4206" i="72" s="1"/>
  <c r="E4206" i="72"/>
  <c r="G4206" i="72" s="1"/>
  <c r="H4205" i="72"/>
  <c r="J4205" i="72" s="1"/>
  <c r="G4205" i="72"/>
  <c r="E4205" i="72"/>
  <c r="H4204" i="72"/>
  <c r="J4204" i="72" s="1"/>
  <c r="E4204" i="72"/>
  <c r="G4204" i="72" s="1"/>
  <c r="H4203" i="72"/>
  <c r="J4203" i="72" s="1"/>
  <c r="G4203" i="72"/>
  <c r="E4203" i="72"/>
  <c r="H4202" i="72"/>
  <c r="J4202" i="72" s="1"/>
  <c r="E4202" i="72"/>
  <c r="G4202" i="72" s="1"/>
  <c r="H4201" i="72"/>
  <c r="J4201" i="72" s="1"/>
  <c r="E4201" i="72"/>
  <c r="G4201" i="72" s="1"/>
  <c r="H4200" i="72"/>
  <c r="J4200" i="72" s="1"/>
  <c r="G4200" i="72"/>
  <c r="E4200" i="72"/>
  <c r="J4199" i="72"/>
  <c r="H4199" i="72"/>
  <c r="E4199" i="72"/>
  <c r="G4199" i="72" s="1"/>
  <c r="H4198" i="72"/>
  <c r="J4198" i="72" s="1"/>
  <c r="E4198" i="72"/>
  <c r="C4181" i="72"/>
  <c r="J4180" i="72"/>
  <c r="H4180" i="72"/>
  <c r="E4180" i="72"/>
  <c r="G4180" i="72" s="1"/>
  <c r="H4179" i="72"/>
  <c r="J4179" i="72" s="1"/>
  <c r="G4179" i="72"/>
  <c r="E4179" i="72"/>
  <c r="J4178" i="72"/>
  <c r="H4178" i="72"/>
  <c r="E4178" i="72"/>
  <c r="G4178" i="72" s="1"/>
  <c r="H4177" i="72"/>
  <c r="J4177" i="72" s="1"/>
  <c r="G4177" i="72"/>
  <c r="E4177" i="72"/>
  <c r="J4176" i="72"/>
  <c r="H4176" i="72"/>
  <c r="E4176" i="72"/>
  <c r="G4176" i="72" s="1"/>
  <c r="H4175" i="72"/>
  <c r="J4175" i="72" s="1"/>
  <c r="G4175" i="72"/>
  <c r="E4175" i="72"/>
  <c r="J4174" i="72"/>
  <c r="H4174" i="72"/>
  <c r="E4174" i="72"/>
  <c r="G4174" i="72" s="1"/>
  <c r="H4173" i="72"/>
  <c r="J4173" i="72" s="1"/>
  <c r="G4173" i="72"/>
  <c r="E4173" i="72"/>
  <c r="J4172" i="72"/>
  <c r="H4172" i="72"/>
  <c r="E4172" i="72"/>
  <c r="G4172" i="72" s="1"/>
  <c r="H4171" i="72"/>
  <c r="J4171" i="72" s="1"/>
  <c r="G4171" i="72"/>
  <c r="E4171" i="72"/>
  <c r="J4170" i="72"/>
  <c r="H4170" i="72"/>
  <c r="E4170" i="72"/>
  <c r="G4170" i="72" s="1"/>
  <c r="H4169" i="72"/>
  <c r="J4169" i="72" s="1"/>
  <c r="G4169" i="72"/>
  <c r="E4169" i="72"/>
  <c r="J4168" i="72"/>
  <c r="H4168" i="72"/>
  <c r="E4168" i="72"/>
  <c r="G4168" i="72" s="1"/>
  <c r="H4167" i="72"/>
  <c r="J4167" i="72" s="1"/>
  <c r="G4167" i="72"/>
  <c r="E4167" i="72"/>
  <c r="J4166" i="72"/>
  <c r="H4166" i="72"/>
  <c r="E4166" i="72"/>
  <c r="G4166" i="72" s="1"/>
  <c r="J4165" i="72"/>
  <c r="H4165" i="72"/>
  <c r="G4165" i="72"/>
  <c r="E4165" i="72"/>
  <c r="J4164" i="72"/>
  <c r="H4164" i="72"/>
  <c r="E4164" i="72"/>
  <c r="G4164" i="72" s="1"/>
  <c r="J4163" i="72"/>
  <c r="H4163" i="72"/>
  <c r="G4163" i="72"/>
  <c r="E4163" i="72"/>
  <c r="C4146" i="72"/>
  <c r="H4145" i="72"/>
  <c r="J4145" i="72" s="1"/>
  <c r="E4145" i="72"/>
  <c r="G4145" i="72" s="1"/>
  <c r="H4144" i="72"/>
  <c r="J4144" i="72" s="1"/>
  <c r="E4144" i="72"/>
  <c r="G4144" i="72" s="1"/>
  <c r="H4143" i="72"/>
  <c r="J4143" i="72" s="1"/>
  <c r="E4143" i="72"/>
  <c r="G4143" i="72" s="1"/>
  <c r="H4142" i="72"/>
  <c r="J4142" i="72" s="1"/>
  <c r="E4142" i="72"/>
  <c r="G4142" i="72" s="1"/>
  <c r="H4141" i="72"/>
  <c r="J4141" i="72" s="1"/>
  <c r="G4141" i="72"/>
  <c r="E4141" i="72"/>
  <c r="H4140" i="72"/>
  <c r="J4140" i="72" s="1"/>
  <c r="E4140" i="72"/>
  <c r="G4140" i="72" s="1"/>
  <c r="H4139" i="72"/>
  <c r="J4139" i="72" s="1"/>
  <c r="E4139" i="72"/>
  <c r="G4139" i="72" s="1"/>
  <c r="H4138" i="72"/>
  <c r="J4138" i="72" s="1"/>
  <c r="E4138" i="72"/>
  <c r="G4138" i="72" s="1"/>
  <c r="H4137" i="72"/>
  <c r="J4137" i="72" s="1"/>
  <c r="E4137" i="72"/>
  <c r="G4137" i="72" s="1"/>
  <c r="H4136" i="72"/>
  <c r="J4136" i="72" s="1"/>
  <c r="E4136" i="72"/>
  <c r="G4136" i="72" s="1"/>
  <c r="H4135" i="72"/>
  <c r="J4135" i="72" s="1"/>
  <c r="E4135" i="72"/>
  <c r="G4135" i="72" s="1"/>
  <c r="H4134" i="72"/>
  <c r="J4134" i="72" s="1"/>
  <c r="E4134" i="72"/>
  <c r="G4134" i="72" s="1"/>
  <c r="H4133" i="72"/>
  <c r="J4133" i="72" s="1"/>
  <c r="E4133" i="72"/>
  <c r="G4133" i="72" s="1"/>
  <c r="H4132" i="72"/>
  <c r="J4132" i="72" s="1"/>
  <c r="E4132" i="72"/>
  <c r="G4132" i="72" s="1"/>
  <c r="H4131" i="72"/>
  <c r="J4131" i="72" s="1"/>
  <c r="E4131" i="72"/>
  <c r="G4131" i="72" s="1"/>
  <c r="H4130" i="72"/>
  <c r="J4130" i="72" s="1"/>
  <c r="E4130" i="72"/>
  <c r="G4130" i="72" s="1"/>
  <c r="H4129" i="72"/>
  <c r="J4129" i="72" s="1"/>
  <c r="E4129" i="72"/>
  <c r="G4129" i="72" s="1"/>
  <c r="H4128" i="72"/>
  <c r="J4128" i="72" s="1"/>
  <c r="E4128" i="72"/>
  <c r="C4111" i="72"/>
  <c r="H4110" i="72"/>
  <c r="J4110" i="72" s="1"/>
  <c r="E4110" i="72"/>
  <c r="G4110" i="72" s="1"/>
  <c r="H4109" i="72"/>
  <c r="J4109" i="72" s="1"/>
  <c r="E4109" i="72"/>
  <c r="G4109" i="72" s="1"/>
  <c r="H4108" i="72"/>
  <c r="J4108" i="72" s="1"/>
  <c r="E4108" i="72"/>
  <c r="G4108" i="72" s="1"/>
  <c r="H4107" i="72"/>
  <c r="J4107" i="72" s="1"/>
  <c r="E4107" i="72"/>
  <c r="G4107" i="72" s="1"/>
  <c r="J4106" i="72"/>
  <c r="H4106" i="72"/>
  <c r="E4106" i="72"/>
  <c r="G4106" i="72" s="1"/>
  <c r="H4105" i="72"/>
  <c r="J4105" i="72" s="1"/>
  <c r="E4105" i="72"/>
  <c r="G4105" i="72" s="1"/>
  <c r="H4104" i="72"/>
  <c r="J4104" i="72" s="1"/>
  <c r="E4104" i="72"/>
  <c r="G4104" i="72" s="1"/>
  <c r="H4103" i="72"/>
  <c r="J4103" i="72" s="1"/>
  <c r="E4103" i="72"/>
  <c r="G4103" i="72" s="1"/>
  <c r="H4102" i="72"/>
  <c r="J4102" i="72" s="1"/>
  <c r="E4102" i="72"/>
  <c r="G4102" i="72" s="1"/>
  <c r="H4101" i="72"/>
  <c r="J4101" i="72" s="1"/>
  <c r="E4101" i="72"/>
  <c r="G4101" i="72" s="1"/>
  <c r="H4100" i="72"/>
  <c r="J4100" i="72" s="1"/>
  <c r="E4100" i="72"/>
  <c r="G4100" i="72" s="1"/>
  <c r="H4099" i="72"/>
  <c r="J4099" i="72" s="1"/>
  <c r="G4099" i="72"/>
  <c r="E4099" i="72"/>
  <c r="H4098" i="72"/>
  <c r="J4098" i="72" s="1"/>
  <c r="E4098" i="72"/>
  <c r="G4098" i="72" s="1"/>
  <c r="H4097" i="72"/>
  <c r="J4097" i="72" s="1"/>
  <c r="E4097" i="72"/>
  <c r="G4097" i="72" s="1"/>
  <c r="H4096" i="72"/>
  <c r="J4096" i="72" s="1"/>
  <c r="G4096" i="72"/>
  <c r="E4096" i="72"/>
  <c r="H4095" i="72"/>
  <c r="J4095" i="72" s="1"/>
  <c r="E4095" i="72"/>
  <c r="G4095" i="72" s="1"/>
  <c r="J4094" i="72"/>
  <c r="H4094" i="72"/>
  <c r="E4094" i="72"/>
  <c r="G4094" i="72" s="1"/>
  <c r="J4093" i="72"/>
  <c r="H4093" i="72"/>
  <c r="E4093" i="72"/>
  <c r="G4093" i="72" s="1"/>
  <c r="C4076" i="72"/>
  <c r="H4075" i="72"/>
  <c r="J4075" i="72" s="1"/>
  <c r="E4075" i="72"/>
  <c r="G4075" i="72" s="1"/>
  <c r="H4074" i="72"/>
  <c r="J4074" i="72" s="1"/>
  <c r="E4074" i="72"/>
  <c r="G4074" i="72" s="1"/>
  <c r="H4073" i="72"/>
  <c r="J4073" i="72" s="1"/>
  <c r="E4073" i="72"/>
  <c r="G4073" i="72" s="1"/>
  <c r="H4072" i="72"/>
  <c r="J4072" i="72" s="1"/>
  <c r="E4072" i="72"/>
  <c r="G4072" i="72" s="1"/>
  <c r="H4071" i="72"/>
  <c r="J4071" i="72" s="1"/>
  <c r="E4071" i="72"/>
  <c r="G4071" i="72" s="1"/>
  <c r="H4070" i="72"/>
  <c r="J4070" i="72" s="1"/>
  <c r="E4070" i="72"/>
  <c r="G4070" i="72" s="1"/>
  <c r="H4069" i="72"/>
  <c r="J4069" i="72" s="1"/>
  <c r="G4069" i="72"/>
  <c r="E4069" i="72"/>
  <c r="H4068" i="72"/>
  <c r="J4068" i="72" s="1"/>
  <c r="E4068" i="72"/>
  <c r="G4068" i="72" s="1"/>
  <c r="H4067" i="72"/>
  <c r="J4067" i="72" s="1"/>
  <c r="E4067" i="72"/>
  <c r="G4067" i="72" s="1"/>
  <c r="H4066" i="72"/>
  <c r="J4066" i="72" s="1"/>
  <c r="E4066" i="72"/>
  <c r="G4066" i="72" s="1"/>
  <c r="H4065" i="72"/>
  <c r="J4065" i="72" s="1"/>
  <c r="E4065" i="72"/>
  <c r="G4065" i="72" s="1"/>
  <c r="H4064" i="72"/>
  <c r="J4064" i="72" s="1"/>
  <c r="E4064" i="72"/>
  <c r="G4064" i="72" s="1"/>
  <c r="H4063" i="72"/>
  <c r="J4063" i="72" s="1"/>
  <c r="G4063" i="72"/>
  <c r="E4063" i="72"/>
  <c r="H4062" i="72"/>
  <c r="J4062" i="72" s="1"/>
  <c r="E4062" i="72"/>
  <c r="G4062" i="72" s="1"/>
  <c r="H4061" i="72"/>
  <c r="J4061" i="72" s="1"/>
  <c r="E4061" i="72"/>
  <c r="G4061" i="72" s="1"/>
  <c r="H4060" i="72"/>
  <c r="J4060" i="72" s="1"/>
  <c r="E4060" i="72"/>
  <c r="G4060" i="72" s="1"/>
  <c r="H4059" i="72"/>
  <c r="J4059" i="72" s="1"/>
  <c r="E4059" i="72"/>
  <c r="G4059" i="72" s="1"/>
  <c r="H4058" i="72"/>
  <c r="J4058" i="72" s="1"/>
  <c r="E4058" i="72"/>
  <c r="C4041" i="72"/>
  <c r="J4040" i="72"/>
  <c r="H4040" i="72"/>
  <c r="E4040" i="72"/>
  <c r="G4040" i="72" s="1"/>
  <c r="H4039" i="72"/>
  <c r="J4039" i="72" s="1"/>
  <c r="E4039" i="72"/>
  <c r="G4039" i="72" s="1"/>
  <c r="H4038" i="72"/>
  <c r="J4038" i="72" s="1"/>
  <c r="E4038" i="72"/>
  <c r="G4038" i="72" s="1"/>
  <c r="J4037" i="72"/>
  <c r="H4037" i="72"/>
  <c r="E4037" i="72"/>
  <c r="G4037" i="72" s="1"/>
  <c r="H4036" i="72"/>
  <c r="J4036" i="72" s="1"/>
  <c r="E4036" i="72"/>
  <c r="G4036" i="72" s="1"/>
  <c r="H4035" i="72"/>
  <c r="J4035" i="72" s="1"/>
  <c r="E4035" i="72"/>
  <c r="G4035" i="72" s="1"/>
  <c r="H4034" i="72"/>
  <c r="J4034" i="72" s="1"/>
  <c r="E4034" i="72"/>
  <c r="G4034" i="72" s="1"/>
  <c r="H4033" i="72"/>
  <c r="J4033" i="72" s="1"/>
  <c r="E4033" i="72"/>
  <c r="G4033" i="72" s="1"/>
  <c r="H4032" i="72"/>
  <c r="J4032" i="72" s="1"/>
  <c r="E4032" i="72"/>
  <c r="G4032" i="72" s="1"/>
  <c r="H4031" i="72"/>
  <c r="J4031" i="72" s="1"/>
  <c r="E4031" i="72"/>
  <c r="G4031" i="72" s="1"/>
  <c r="H4030" i="72"/>
  <c r="J4030" i="72" s="1"/>
  <c r="E4030" i="72"/>
  <c r="G4030" i="72" s="1"/>
  <c r="H4029" i="72"/>
  <c r="J4029" i="72" s="1"/>
  <c r="E4029" i="72"/>
  <c r="G4029" i="72" s="1"/>
  <c r="J4028" i="72"/>
  <c r="H4028" i="72"/>
  <c r="E4028" i="72"/>
  <c r="G4028" i="72" s="1"/>
  <c r="H4027" i="72"/>
  <c r="J4027" i="72" s="1"/>
  <c r="E4027" i="72"/>
  <c r="G4027" i="72" s="1"/>
  <c r="H4026" i="72"/>
  <c r="J4026" i="72" s="1"/>
  <c r="E4026" i="72"/>
  <c r="G4026" i="72" s="1"/>
  <c r="H4025" i="72"/>
  <c r="J4025" i="72" s="1"/>
  <c r="E4025" i="72"/>
  <c r="G4025" i="72" s="1"/>
  <c r="H4024" i="72"/>
  <c r="J4024" i="72" s="1"/>
  <c r="E4024" i="72"/>
  <c r="G4024" i="72" s="1"/>
  <c r="H4023" i="72"/>
  <c r="J4023" i="72" s="1"/>
  <c r="E4023" i="72"/>
  <c r="C4006" i="72"/>
  <c r="H4005" i="72"/>
  <c r="J4005" i="72" s="1"/>
  <c r="E4005" i="72"/>
  <c r="G4005" i="72" s="1"/>
  <c r="H4004" i="72"/>
  <c r="J4004" i="72" s="1"/>
  <c r="E4004" i="72"/>
  <c r="G4004" i="72" s="1"/>
  <c r="H4003" i="72"/>
  <c r="J4003" i="72" s="1"/>
  <c r="G4003" i="72"/>
  <c r="E4003" i="72"/>
  <c r="H4002" i="72"/>
  <c r="J4002" i="72" s="1"/>
  <c r="E4002" i="72"/>
  <c r="G4002" i="72" s="1"/>
  <c r="H4001" i="72"/>
  <c r="J4001" i="72" s="1"/>
  <c r="E4001" i="72"/>
  <c r="G4001" i="72" s="1"/>
  <c r="H4000" i="72"/>
  <c r="J4000" i="72" s="1"/>
  <c r="G4000" i="72"/>
  <c r="E4000" i="72"/>
  <c r="H3999" i="72"/>
  <c r="J3999" i="72" s="1"/>
  <c r="E3999" i="72"/>
  <c r="G3999" i="72" s="1"/>
  <c r="H3998" i="72"/>
  <c r="J3998" i="72" s="1"/>
  <c r="E3998" i="72"/>
  <c r="G3998" i="72" s="1"/>
  <c r="H3997" i="72"/>
  <c r="J3997" i="72" s="1"/>
  <c r="E3997" i="72"/>
  <c r="G3997" i="72" s="1"/>
  <c r="H3996" i="72"/>
  <c r="J3996" i="72" s="1"/>
  <c r="E3996" i="72"/>
  <c r="G3996" i="72" s="1"/>
  <c r="H3995" i="72"/>
  <c r="J3995" i="72" s="1"/>
  <c r="E3995" i="72"/>
  <c r="G3995" i="72" s="1"/>
  <c r="H3994" i="72"/>
  <c r="J3994" i="72" s="1"/>
  <c r="E3994" i="72"/>
  <c r="G3994" i="72" s="1"/>
  <c r="H3993" i="72"/>
  <c r="J3993" i="72" s="1"/>
  <c r="E3993" i="72"/>
  <c r="G3993" i="72" s="1"/>
  <c r="H3992" i="72"/>
  <c r="J3992" i="72" s="1"/>
  <c r="E3992" i="72"/>
  <c r="G3992" i="72" s="1"/>
  <c r="H3991" i="72"/>
  <c r="J3991" i="72" s="1"/>
  <c r="G3991" i="72"/>
  <c r="E3991" i="72"/>
  <c r="H3990" i="72"/>
  <c r="J3990" i="72" s="1"/>
  <c r="E3990" i="72"/>
  <c r="G3990" i="72" s="1"/>
  <c r="H3989" i="72"/>
  <c r="J3989" i="72" s="1"/>
  <c r="E3989" i="72"/>
  <c r="H3988" i="72"/>
  <c r="J3988" i="72" s="1"/>
  <c r="E3988" i="72"/>
  <c r="G3988" i="72" s="1"/>
  <c r="C3971" i="72"/>
  <c r="H3970" i="72"/>
  <c r="J3970" i="72" s="1"/>
  <c r="E3970" i="72"/>
  <c r="G3970" i="72" s="1"/>
  <c r="H3969" i="72"/>
  <c r="J3969" i="72" s="1"/>
  <c r="E3969" i="72"/>
  <c r="G3969" i="72" s="1"/>
  <c r="J3968" i="72"/>
  <c r="H3968" i="72"/>
  <c r="E3968" i="72"/>
  <c r="G3968" i="72" s="1"/>
  <c r="H3967" i="72"/>
  <c r="J3967" i="72" s="1"/>
  <c r="E3967" i="72"/>
  <c r="G3967" i="72" s="1"/>
  <c r="H3966" i="72"/>
  <c r="J3966" i="72" s="1"/>
  <c r="E3966" i="72"/>
  <c r="G3966" i="72" s="1"/>
  <c r="H3965" i="72"/>
  <c r="J3965" i="72" s="1"/>
  <c r="E3965" i="72"/>
  <c r="G3965" i="72" s="1"/>
  <c r="H3964" i="72"/>
  <c r="J3964" i="72" s="1"/>
  <c r="E3964" i="72"/>
  <c r="G3964" i="72" s="1"/>
  <c r="H3963" i="72"/>
  <c r="J3963" i="72" s="1"/>
  <c r="E3963" i="72"/>
  <c r="G3963" i="72" s="1"/>
  <c r="H3962" i="72"/>
  <c r="J3962" i="72" s="1"/>
  <c r="E3962" i="72"/>
  <c r="G3962" i="72" s="1"/>
  <c r="H3961" i="72"/>
  <c r="J3961" i="72" s="1"/>
  <c r="E3961" i="72"/>
  <c r="G3961" i="72" s="1"/>
  <c r="H3960" i="72"/>
  <c r="J3960" i="72" s="1"/>
  <c r="E3960" i="72"/>
  <c r="G3960" i="72" s="1"/>
  <c r="J3959" i="72"/>
  <c r="H3959" i="72"/>
  <c r="E3959" i="72"/>
  <c r="G3959" i="72" s="1"/>
  <c r="H3958" i="72"/>
  <c r="J3958" i="72" s="1"/>
  <c r="E3958" i="72"/>
  <c r="G3958" i="72" s="1"/>
  <c r="H3957" i="72"/>
  <c r="J3957" i="72" s="1"/>
  <c r="E3957" i="72"/>
  <c r="G3957" i="72" s="1"/>
  <c r="H3956" i="72"/>
  <c r="J3956" i="72" s="1"/>
  <c r="E3956" i="72"/>
  <c r="G3956" i="72" s="1"/>
  <c r="H3955" i="72"/>
  <c r="J3955" i="72" s="1"/>
  <c r="E3955" i="72"/>
  <c r="G3955" i="72" s="1"/>
  <c r="H3954" i="72"/>
  <c r="J3954" i="72" s="1"/>
  <c r="E3954" i="72"/>
  <c r="G3954" i="72" s="1"/>
  <c r="H3953" i="72"/>
  <c r="J3953" i="72" s="1"/>
  <c r="E3953" i="72"/>
  <c r="C3936" i="72"/>
  <c r="H3935" i="72"/>
  <c r="J3935" i="72" s="1"/>
  <c r="E3935" i="72"/>
  <c r="G3935" i="72" s="1"/>
  <c r="H3934" i="72"/>
  <c r="J3934" i="72" s="1"/>
  <c r="E3934" i="72"/>
  <c r="G3934" i="72" s="1"/>
  <c r="J3933" i="72"/>
  <c r="H3933" i="72"/>
  <c r="G3933" i="72"/>
  <c r="E3933" i="72"/>
  <c r="J3932" i="72"/>
  <c r="H3932" i="72"/>
  <c r="E3932" i="72"/>
  <c r="G3932" i="72" s="1"/>
  <c r="J3931" i="72"/>
  <c r="H3931" i="72"/>
  <c r="E3931" i="72"/>
  <c r="G3931" i="72" s="1"/>
  <c r="H3930" i="72"/>
  <c r="J3930" i="72" s="1"/>
  <c r="E3930" i="72"/>
  <c r="G3930" i="72" s="1"/>
  <c r="J3929" i="72"/>
  <c r="H3929" i="72"/>
  <c r="E3929" i="72"/>
  <c r="G3929" i="72" s="1"/>
  <c r="H3928" i="72"/>
  <c r="J3928" i="72" s="1"/>
  <c r="E3928" i="72"/>
  <c r="G3928" i="72" s="1"/>
  <c r="H3927" i="72"/>
  <c r="J3927" i="72" s="1"/>
  <c r="G3927" i="72"/>
  <c r="E3927" i="72"/>
  <c r="J3926" i="72"/>
  <c r="H3926" i="72"/>
  <c r="G3926" i="72"/>
  <c r="E3926" i="72"/>
  <c r="H3925" i="72"/>
  <c r="J3925" i="72" s="1"/>
  <c r="E3925" i="72"/>
  <c r="G3925" i="72" s="1"/>
  <c r="H3924" i="72"/>
  <c r="J3924" i="72" s="1"/>
  <c r="E3924" i="72"/>
  <c r="G3924" i="72" s="1"/>
  <c r="H3923" i="72"/>
  <c r="J3923" i="72" s="1"/>
  <c r="G3923" i="72"/>
  <c r="E3923" i="72"/>
  <c r="H3922" i="72"/>
  <c r="J3922" i="72" s="1"/>
  <c r="E3922" i="72"/>
  <c r="G3922" i="72" s="1"/>
  <c r="J3921" i="72"/>
  <c r="H3921" i="72"/>
  <c r="E3921" i="72"/>
  <c r="G3921" i="72" s="1"/>
  <c r="J3920" i="72"/>
  <c r="H3920" i="72"/>
  <c r="G3920" i="72"/>
  <c r="E3920" i="72"/>
  <c r="J3919" i="72"/>
  <c r="H3919" i="72"/>
  <c r="E3919" i="72"/>
  <c r="G3919" i="72" s="1"/>
  <c r="J3918" i="72"/>
  <c r="H3918" i="72"/>
  <c r="E3918" i="72"/>
  <c r="G3918" i="72" s="1"/>
  <c r="C3901" i="72"/>
  <c r="H3900" i="72"/>
  <c r="J3900" i="72" s="1"/>
  <c r="E3900" i="72"/>
  <c r="G3900" i="72" s="1"/>
  <c r="H3899" i="72"/>
  <c r="J3899" i="72" s="1"/>
  <c r="G3899" i="72"/>
  <c r="E3899" i="72"/>
  <c r="H3898" i="72"/>
  <c r="J3898" i="72" s="1"/>
  <c r="E3898" i="72"/>
  <c r="G3898" i="72" s="1"/>
  <c r="H3897" i="72"/>
  <c r="J3897" i="72" s="1"/>
  <c r="E3897" i="72"/>
  <c r="G3897" i="72" s="1"/>
  <c r="H3896" i="72"/>
  <c r="J3896" i="72" s="1"/>
  <c r="E3896" i="72"/>
  <c r="G3896" i="72" s="1"/>
  <c r="H3895" i="72"/>
  <c r="J3895" i="72" s="1"/>
  <c r="E3895" i="72"/>
  <c r="G3895" i="72" s="1"/>
  <c r="H3894" i="72"/>
  <c r="J3894" i="72" s="1"/>
  <c r="E3894" i="72"/>
  <c r="G3894" i="72" s="1"/>
  <c r="H3893" i="72"/>
  <c r="J3893" i="72" s="1"/>
  <c r="E3893" i="72"/>
  <c r="G3893" i="72" s="1"/>
  <c r="H3892" i="72"/>
  <c r="J3892" i="72" s="1"/>
  <c r="E3892" i="72"/>
  <c r="G3892" i="72" s="1"/>
  <c r="H3891" i="72"/>
  <c r="J3891" i="72" s="1"/>
  <c r="E3891" i="72"/>
  <c r="G3891" i="72" s="1"/>
  <c r="H3890" i="72"/>
  <c r="J3890" i="72" s="1"/>
  <c r="G3890" i="72"/>
  <c r="E3890" i="72"/>
  <c r="H3889" i="72"/>
  <c r="J3889" i="72" s="1"/>
  <c r="E3889" i="72"/>
  <c r="G3889" i="72" s="1"/>
  <c r="H3888" i="72"/>
  <c r="J3888" i="72" s="1"/>
  <c r="E3888" i="72"/>
  <c r="G3888" i="72" s="1"/>
  <c r="H3887" i="72"/>
  <c r="J3887" i="72" s="1"/>
  <c r="E3887" i="72"/>
  <c r="G3887" i="72" s="1"/>
  <c r="H3886" i="72"/>
  <c r="J3886" i="72" s="1"/>
  <c r="E3886" i="72"/>
  <c r="G3886" i="72" s="1"/>
  <c r="H3885" i="72"/>
  <c r="J3885" i="72" s="1"/>
  <c r="E3885" i="72"/>
  <c r="G3885" i="72" s="1"/>
  <c r="H3884" i="72"/>
  <c r="J3884" i="72" s="1"/>
  <c r="E3884" i="72"/>
  <c r="G3884" i="72" s="1"/>
  <c r="H3883" i="72"/>
  <c r="J3883" i="72" s="1"/>
  <c r="E3883" i="72"/>
  <c r="C3866" i="72"/>
  <c r="H3865" i="72"/>
  <c r="J3865" i="72" s="1"/>
  <c r="E3865" i="72"/>
  <c r="G3865" i="72" s="1"/>
  <c r="J3864" i="72"/>
  <c r="H3864" i="72"/>
  <c r="E3864" i="72"/>
  <c r="G3864" i="72" s="1"/>
  <c r="H3863" i="72"/>
  <c r="J3863" i="72" s="1"/>
  <c r="E3863" i="72"/>
  <c r="G3863" i="72" s="1"/>
  <c r="H3862" i="72"/>
  <c r="J3862" i="72" s="1"/>
  <c r="E3862" i="72"/>
  <c r="G3862" i="72" s="1"/>
  <c r="J3861" i="72"/>
  <c r="H3861" i="72"/>
  <c r="E3861" i="72"/>
  <c r="G3861" i="72" s="1"/>
  <c r="H3860" i="72"/>
  <c r="J3860" i="72" s="1"/>
  <c r="E3860" i="72"/>
  <c r="G3860" i="72" s="1"/>
  <c r="H3859" i="72"/>
  <c r="J3859" i="72" s="1"/>
  <c r="E3859" i="72"/>
  <c r="G3859" i="72" s="1"/>
  <c r="J3858" i="72"/>
  <c r="H3858" i="72"/>
  <c r="E3858" i="72"/>
  <c r="G3858" i="72" s="1"/>
  <c r="H3857" i="72"/>
  <c r="J3857" i="72" s="1"/>
  <c r="E3857" i="72"/>
  <c r="G3857" i="72" s="1"/>
  <c r="H3856" i="72"/>
  <c r="J3856" i="72" s="1"/>
  <c r="E3856" i="72"/>
  <c r="G3856" i="72" s="1"/>
  <c r="H3855" i="72"/>
  <c r="J3855" i="72" s="1"/>
  <c r="E3855" i="72"/>
  <c r="G3855" i="72" s="1"/>
  <c r="H3854" i="72"/>
  <c r="J3854" i="72" s="1"/>
  <c r="E3854" i="72"/>
  <c r="G3854" i="72" s="1"/>
  <c r="H3853" i="72"/>
  <c r="J3853" i="72" s="1"/>
  <c r="E3853" i="72"/>
  <c r="G3853" i="72" s="1"/>
  <c r="H3852" i="72"/>
  <c r="J3852" i="72" s="1"/>
  <c r="E3852" i="72"/>
  <c r="G3852" i="72" s="1"/>
  <c r="H3851" i="72"/>
  <c r="J3851" i="72" s="1"/>
  <c r="E3851" i="72"/>
  <c r="G3851" i="72" s="1"/>
  <c r="H3850" i="72"/>
  <c r="J3850" i="72" s="1"/>
  <c r="E3850" i="72"/>
  <c r="G3850" i="72" s="1"/>
  <c r="J3849" i="72"/>
  <c r="H3849" i="72"/>
  <c r="E3849" i="72"/>
  <c r="G3849" i="72" s="1"/>
  <c r="H3848" i="72"/>
  <c r="J3848" i="72" s="1"/>
  <c r="E3848" i="72"/>
  <c r="C3830" i="72"/>
  <c r="H3829" i="72"/>
  <c r="J3829" i="72" s="1"/>
  <c r="E3829" i="72"/>
  <c r="G3829" i="72" s="1"/>
  <c r="H3828" i="72"/>
  <c r="J3828" i="72" s="1"/>
  <c r="E3828" i="72"/>
  <c r="G3828" i="72" s="1"/>
  <c r="H3827" i="72"/>
  <c r="J3827" i="72" s="1"/>
  <c r="E3827" i="72"/>
  <c r="G3827" i="72" s="1"/>
  <c r="H3826" i="72"/>
  <c r="J3826" i="72" s="1"/>
  <c r="E3826" i="72"/>
  <c r="G3826" i="72" s="1"/>
  <c r="H3825" i="72"/>
  <c r="J3825" i="72" s="1"/>
  <c r="E3825" i="72"/>
  <c r="G3825" i="72" s="1"/>
  <c r="H3824" i="72"/>
  <c r="J3824" i="72" s="1"/>
  <c r="E3824" i="72"/>
  <c r="G3824" i="72" s="1"/>
  <c r="H3823" i="72"/>
  <c r="J3823" i="72" s="1"/>
  <c r="G3823" i="72"/>
  <c r="E3823" i="72"/>
  <c r="H3822" i="72"/>
  <c r="J3822" i="72" s="1"/>
  <c r="E3822" i="72"/>
  <c r="G3822" i="72" s="1"/>
  <c r="H3821" i="72"/>
  <c r="J3821" i="72" s="1"/>
  <c r="E3821" i="72"/>
  <c r="G3821" i="72" s="1"/>
  <c r="H3820" i="72"/>
  <c r="J3820" i="72" s="1"/>
  <c r="E3820" i="72"/>
  <c r="G3820" i="72" s="1"/>
  <c r="H3819" i="72"/>
  <c r="J3819" i="72" s="1"/>
  <c r="E3819" i="72"/>
  <c r="G3819" i="72" s="1"/>
  <c r="H3818" i="72"/>
  <c r="J3818" i="72" s="1"/>
  <c r="E3818" i="72"/>
  <c r="G3818" i="72" s="1"/>
  <c r="H3817" i="72"/>
  <c r="J3817" i="72" s="1"/>
  <c r="G3817" i="72"/>
  <c r="E3817" i="72"/>
  <c r="H3816" i="72"/>
  <c r="J3816" i="72" s="1"/>
  <c r="E3816" i="72"/>
  <c r="G3816" i="72" s="1"/>
  <c r="H3815" i="72"/>
  <c r="J3815" i="72" s="1"/>
  <c r="E3815" i="72"/>
  <c r="G3815" i="72" s="1"/>
  <c r="H3814" i="72"/>
  <c r="J3814" i="72" s="1"/>
  <c r="E3814" i="72"/>
  <c r="G3814" i="72" s="1"/>
  <c r="H3813" i="72"/>
  <c r="J3813" i="72" s="1"/>
  <c r="E3813" i="72"/>
  <c r="G3813" i="72" s="1"/>
  <c r="H3812" i="72"/>
  <c r="J3812" i="72" s="1"/>
  <c r="E3812" i="72"/>
  <c r="C3796" i="72"/>
  <c r="H3795" i="72"/>
  <c r="J3795" i="72" s="1"/>
  <c r="E3795" i="72"/>
  <c r="G3795" i="72" s="1"/>
  <c r="H3794" i="72"/>
  <c r="J3794" i="72" s="1"/>
  <c r="E3794" i="72"/>
  <c r="G3794" i="72" s="1"/>
  <c r="J3793" i="72"/>
  <c r="H3793" i="72"/>
  <c r="E3793" i="72"/>
  <c r="G3793" i="72" s="1"/>
  <c r="H3792" i="72"/>
  <c r="J3792" i="72" s="1"/>
  <c r="G3792" i="72"/>
  <c r="E3792" i="72"/>
  <c r="H3791" i="72"/>
  <c r="J3791" i="72" s="1"/>
  <c r="E3791" i="72"/>
  <c r="G3791" i="72" s="1"/>
  <c r="J3790" i="72"/>
  <c r="H3790" i="72"/>
  <c r="G3790" i="72"/>
  <c r="E3790" i="72"/>
  <c r="H3789" i="72"/>
  <c r="J3789" i="72" s="1"/>
  <c r="G3789" i="72"/>
  <c r="E3789" i="72"/>
  <c r="H3788" i="72"/>
  <c r="J3788" i="72" s="1"/>
  <c r="E3788" i="72"/>
  <c r="G3788" i="72" s="1"/>
  <c r="H3787" i="72"/>
  <c r="J3787" i="72" s="1"/>
  <c r="G3787" i="72"/>
  <c r="E3787" i="72"/>
  <c r="H3786" i="72"/>
  <c r="J3786" i="72" s="1"/>
  <c r="G3786" i="72"/>
  <c r="E3786" i="72"/>
  <c r="H3785" i="72"/>
  <c r="J3785" i="72" s="1"/>
  <c r="E3785" i="72"/>
  <c r="G3785" i="72" s="1"/>
  <c r="H3784" i="72"/>
  <c r="J3784" i="72" s="1"/>
  <c r="G3784" i="72"/>
  <c r="E3784" i="72"/>
  <c r="H3783" i="72"/>
  <c r="J3783" i="72" s="1"/>
  <c r="E3783" i="72"/>
  <c r="G3783" i="72" s="1"/>
  <c r="J3782" i="72"/>
  <c r="H3782" i="72"/>
  <c r="E3782" i="72"/>
  <c r="G3782" i="72" s="1"/>
  <c r="H3781" i="72"/>
  <c r="J3781" i="72" s="1"/>
  <c r="E3781" i="72"/>
  <c r="G3781" i="72" s="1"/>
  <c r="H3780" i="72"/>
  <c r="J3780" i="72" s="1"/>
  <c r="E3780" i="72"/>
  <c r="G3780" i="72" s="1"/>
  <c r="J3779" i="72"/>
  <c r="H3779" i="72"/>
  <c r="G3779" i="72"/>
  <c r="E3779" i="72"/>
  <c r="H3778" i="72"/>
  <c r="J3778" i="72" s="1"/>
  <c r="E3778" i="72"/>
  <c r="G3778" i="72" s="1"/>
  <c r="C3761" i="72"/>
  <c r="H3760" i="72"/>
  <c r="J3760" i="72" s="1"/>
  <c r="E3760" i="72"/>
  <c r="G3760" i="72" s="1"/>
  <c r="H3759" i="72"/>
  <c r="J3759" i="72" s="1"/>
  <c r="E3759" i="72"/>
  <c r="G3759" i="72" s="1"/>
  <c r="H3758" i="72"/>
  <c r="J3758" i="72" s="1"/>
  <c r="E3758" i="72"/>
  <c r="G3758" i="72" s="1"/>
  <c r="J3757" i="72"/>
  <c r="H3757" i="72"/>
  <c r="E3757" i="72"/>
  <c r="G3757" i="72" s="1"/>
  <c r="H3756" i="72"/>
  <c r="J3756" i="72" s="1"/>
  <c r="E3756" i="72"/>
  <c r="G3756" i="72" s="1"/>
  <c r="H3755" i="72"/>
  <c r="J3755" i="72" s="1"/>
  <c r="E3755" i="72"/>
  <c r="G3755" i="72" s="1"/>
  <c r="H3754" i="72"/>
  <c r="J3754" i="72" s="1"/>
  <c r="E3754" i="72"/>
  <c r="G3754" i="72" s="1"/>
  <c r="H3753" i="72"/>
  <c r="J3753" i="72" s="1"/>
  <c r="E3753" i="72"/>
  <c r="G3753" i="72" s="1"/>
  <c r="H3752" i="72"/>
  <c r="J3752" i="72" s="1"/>
  <c r="E3752" i="72"/>
  <c r="G3752" i="72" s="1"/>
  <c r="H3751" i="72"/>
  <c r="J3751" i="72" s="1"/>
  <c r="E3751" i="72"/>
  <c r="G3751" i="72" s="1"/>
  <c r="H3750" i="72"/>
  <c r="J3750" i="72" s="1"/>
  <c r="E3750" i="72"/>
  <c r="G3750" i="72" s="1"/>
  <c r="H3749" i="72"/>
  <c r="J3749" i="72" s="1"/>
  <c r="E3749" i="72"/>
  <c r="G3749" i="72" s="1"/>
  <c r="J3748" i="72"/>
  <c r="H3748" i="72"/>
  <c r="E3748" i="72"/>
  <c r="G3748" i="72" s="1"/>
  <c r="H3747" i="72"/>
  <c r="J3747" i="72" s="1"/>
  <c r="E3747" i="72"/>
  <c r="G3747" i="72" s="1"/>
  <c r="H3746" i="72"/>
  <c r="J3746" i="72" s="1"/>
  <c r="E3746" i="72"/>
  <c r="G3746" i="72" s="1"/>
  <c r="H3745" i="72"/>
  <c r="J3745" i="72" s="1"/>
  <c r="E3745" i="72"/>
  <c r="G3745" i="72" s="1"/>
  <c r="H3744" i="72"/>
  <c r="J3744" i="72" s="1"/>
  <c r="E3744" i="72"/>
  <c r="H3743" i="72"/>
  <c r="J3743" i="72" s="1"/>
  <c r="E3743" i="72"/>
  <c r="G3743" i="72" s="1"/>
  <c r="C3726" i="72"/>
  <c r="H3725" i="72"/>
  <c r="J3725" i="72" s="1"/>
  <c r="E3725" i="72"/>
  <c r="G3725" i="72" s="1"/>
  <c r="H3724" i="72"/>
  <c r="J3724" i="72" s="1"/>
  <c r="E3724" i="72"/>
  <c r="G3724" i="72" s="1"/>
  <c r="H3723" i="72"/>
  <c r="J3723" i="72" s="1"/>
  <c r="E3723" i="72"/>
  <c r="G3723" i="72" s="1"/>
  <c r="H3722" i="72"/>
  <c r="J3722" i="72" s="1"/>
  <c r="E3722" i="72"/>
  <c r="G3722" i="72" s="1"/>
  <c r="H3721" i="72"/>
  <c r="J3721" i="72" s="1"/>
  <c r="E3721" i="72"/>
  <c r="G3721" i="72" s="1"/>
  <c r="H3720" i="72"/>
  <c r="J3720" i="72" s="1"/>
  <c r="G3720" i="72"/>
  <c r="E3720" i="72"/>
  <c r="H3719" i="72"/>
  <c r="J3719" i="72" s="1"/>
  <c r="E3719" i="72"/>
  <c r="G3719" i="72" s="1"/>
  <c r="H3718" i="72"/>
  <c r="J3718" i="72" s="1"/>
  <c r="E3718" i="72"/>
  <c r="G3718" i="72" s="1"/>
  <c r="H3717" i="72"/>
  <c r="J3717" i="72" s="1"/>
  <c r="E3717" i="72"/>
  <c r="G3717" i="72" s="1"/>
  <c r="H3716" i="72"/>
  <c r="J3716" i="72" s="1"/>
  <c r="E3716" i="72"/>
  <c r="G3716" i="72" s="1"/>
  <c r="H3715" i="72"/>
  <c r="J3715" i="72" s="1"/>
  <c r="E3715" i="72"/>
  <c r="G3715" i="72" s="1"/>
  <c r="H3714" i="72"/>
  <c r="J3714" i="72" s="1"/>
  <c r="E3714" i="72"/>
  <c r="G3714" i="72" s="1"/>
  <c r="H3713" i="72"/>
  <c r="J3713" i="72" s="1"/>
  <c r="E3713" i="72"/>
  <c r="G3713" i="72" s="1"/>
  <c r="H3712" i="72"/>
  <c r="J3712" i="72" s="1"/>
  <c r="E3712" i="72"/>
  <c r="G3712" i="72" s="1"/>
  <c r="H3711" i="72"/>
  <c r="J3711" i="72" s="1"/>
  <c r="G3711" i="72"/>
  <c r="E3711" i="72"/>
  <c r="H3710" i="72"/>
  <c r="J3710" i="72" s="1"/>
  <c r="E3710" i="72"/>
  <c r="G3710" i="72" s="1"/>
  <c r="H3709" i="72"/>
  <c r="J3709" i="72" s="1"/>
  <c r="E3709" i="72"/>
  <c r="H3708" i="72"/>
  <c r="J3708" i="72" s="1"/>
  <c r="E3708" i="72"/>
  <c r="G3708" i="72" s="1"/>
  <c r="C3691" i="72"/>
  <c r="H3690" i="72"/>
  <c r="J3690" i="72" s="1"/>
  <c r="E3690" i="72"/>
  <c r="G3690" i="72" s="1"/>
  <c r="H3689" i="72"/>
  <c r="J3689" i="72" s="1"/>
  <c r="E3689" i="72"/>
  <c r="G3689" i="72" s="1"/>
  <c r="J3688" i="72"/>
  <c r="H3688" i="72"/>
  <c r="E3688" i="72"/>
  <c r="G3688" i="72" s="1"/>
  <c r="H3687" i="72"/>
  <c r="J3687" i="72" s="1"/>
  <c r="E3687" i="72"/>
  <c r="G3687" i="72" s="1"/>
  <c r="H3686" i="72"/>
  <c r="J3686" i="72" s="1"/>
  <c r="E3686" i="72"/>
  <c r="G3686" i="72" s="1"/>
  <c r="H3685" i="72"/>
  <c r="J3685" i="72" s="1"/>
  <c r="E3685" i="72"/>
  <c r="G3685" i="72" s="1"/>
  <c r="H3684" i="72"/>
  <c r="J3684" i="72" s="1"/>
  <c r="E3684" i="72"/>
  <c r="G3684" i="72" s="1"/>
  <c r="H3683" i="72"/>
  <c r="J3683" i="72" s="1"/>
  <c r="E3683" i="72"/>
  <c r="G3683" i="72" s="1"/>
  <c r="J3682" i="72"/>
  <c r="H3682" i="72"/>
  <c r="E3682" i="72"/>
  <c r="G3682" i="72" s="1"/>
  <c r="H3681" i="72"/>
  <c r="J3681" i="72" s="1"/>
  <c r="E3681" i="72"/>
  <c r="G3681" i="72" s="1"/>
  <c r="H3680" i="72"/>
  <c r="J3680" i="72" s="1"/>
  <c r="E3680" i="72"/>
  <c r="G3680" i="72" s="1"/>
  <c r="J3679" i="72"/>
  <c r="H3679" i="72"/>
  <c r="E3679" i="72"/>
  <c r="G3679" i="72" s="1"/>
  <c r="H3678" i="72"/>
  <c r="J3678" i="72" s="1"/>
  <c r="E3678" i="72"/>
  <c r="G3678" i="72" s="1"/>
  <c r="H3677" i="72"/>
  <c r="J3677" i="72" s="1"/>
  <c r="E3677" i="72"/>
  <c r="G3677" i="72" s="1"/>
  <c r="H3676" i="72"/>
  <c r="J3676" i="72" s="1"/>
  <c r="E3676" i="72"/>
  <c r="G3676" i="72" s="1"/>
  <c r="H3675" i="72"/>
  <c r="J3675" i="72" s="1"/>
  <c r="E3675" i="72"/>
  <c r="G3675" i="72" s="1"/>
  <c r="H3674" i="72"/>
  <c r="J3674" i="72" s="1"/>
  <c r="E3674" i="72"/>
  <c r="G3674" i="72" s="1"/>
  <c r="H3673" i="72"/>
  <c r="J3673" i="72" s="1"/>
  <c r="E3673" i="72"/>
  <c r="C3656" i="72"/>
  <c r="H3655" i="72"/>
  <c r="J3655" i="72" s="1"/>
  <c r="E3655" i="72"/>
  <c r="G3655" i="72" s="1"/>
  <c r="H3654" i="72"/>
  <c r="J3654" i="72" s="1"/>
  <c r="E3654" i="72"/>
  <c r="G3654" i="72" s="1"/>
  <c r="H3653" i="72"/>
  <c r="J3653" i="72" s="1"/>
  <c r="E3653" i="72"/>
  <c r="G3653" i="72" s="1"/>
  <c r="J3652" i="72"/>
  <c r="H3652" i="72"/>
  <c r="E3652" i="72"/>
  <c r="G3652" i="72" s="1"/>
  <c r="H3651" i="72"/>
  <c r="J3651" i="72" s="1"/>
  <c r="E3651" i="72"/>
  <c r="G3651" i="72" s="1"/>
  <c r="H3650" i="72"/>
  <c r="J3650" i="72" s="1"/>
  <c r="E3650" i="72"/>
  <c r="G3650" i="72" s="1"/>
  <c r="J3649" i="72"/>
  <c r="H3649" i="72"/>
  <c r="E3649" i="72"/>
  <c r="G3649" i="72" s="1"/>
  <c r="H3648" i="72"/>
  <c r="J3648" i="72" s="1"/>
  <c r="E3648" i="72"/>
  <c r="G3648" i="72" s="1"/>
  <c r="H3647" i="72"/>
  <c r="J3647" i="72" s="1"/>
  <c r="E3647" i="72"/>
  <c r="G3647" i="72" s="1"/>
  <c r="J3646" i="72"/>
  <c r="H3646" i="72"/>
  <c r="G3646" i="72"/>
  <c r="E3646" i="72"/>
  <c r="H3645" i="72"/>
  <c r="J3645" i="72" s="1"/>
  <c r="E3645" i="72"/>
  <c r="G3645" i="72" s="1"/>
  <c r="H3644" i="72"/>
  <c r="J3644" i="72" s="1"/>
  <c r="E3644" i="72"/>
  <c r="G3644" i="72" s="1"/>
  <c r="H3643" i="72"/>
  <c r="J3643" i="72" s="1"/>
  <c r="G3643" i="72"/>
  <c r="E3643" i="72"/>
  <c r="H3642" i="72"/>
  <c r="J3642" i="72" s="1"/>
  <c r="E3642" i="72"/>
  <c r="G3642" i="72" s="1"/>
  <c r="J3641" i="72"/>
  <c r="H3641" i="72"/>
  <c r="E3641" i="72"/>
  <c r="G3641" i="72" s="1"/>
  <c r="H3640" i="72"/>
  <c r="J3640" i="72" s="1"/>
  <c r="G3640" i="72"/>
  <c r="E3640" i="72"/>
  <c r="J3639" i="72"/>
  <c r="H3639" i="72"/>
  <c r="E3639" i="72"/>
  <c r="G3639" i="72" s="1"/>
  <c r="J3638" i="72"/>
  <c r="H3638" i="72"/>
  <c r="E3638" i="72"/>
  <c r="G3638" i="72" s="1"/>
  <c r="C3621" i="72"/>
  <c r="H3620" i="72"/>
  <c r="J3620" i="72" s="1"/>
  <c r="E3620" i="72"/>
  <c r="G3620" i="72" s="1"/>
  <c r="H3619" i="72"/>
  <c r="J3619" i="72" s="1"/>
  <c r="G3619" i="72"/>
  <c r="E3619" i="72"/>
  <c r="H3618" i="72"/>
  <c r="J3618" i="72" s="1"/>
  <c r="E3618" i="72"/>
  <c r="G3618" i="72" s="1"/>
  <c r="H3617" i="72"/>
  <c r="J3617" i="72" s="1"/>
  <c r="E3617" i="72"/>
  <c r="G3617" i="72" s="1"/>
  <c r="H3616" i="72"/>
  <c r="J3616" i="72" s="1"/>
  <c r="E3616" i="72"/>
  <c r="G3616" i="72" s="1"/>
  <c r="H3615" i="72"/>
  <c r="J3615" i="72" s="1"/>
  <c r="E3615" i="72"/>
  <c r="G3615" i="72" s="1"/>
  <c r="H3614" i="72"/>
  <c r="J3614" i="72" s="1"/>
  <c r="E3614" i="72"/>
  <c r="G3614" i="72" s="1"/>
  <c r="H3613" i="72"/>
  <c r="J3613" i="72" s="1"/>
  <c r="E3613" i="72"/>
  <c r="G3613" i="72" s="1"/>
  <c r="H3612" i="72"/>
  <c r="J3612" i="72" s="1"/>
  <c r="E3612" i="72"/>
  <c r="G3612" i="72" s="1"/>
  <c r="H3611" i="72"/>
  <c r="J3611" i="72" s="1"/>
  <c r="E3611" i="72"/>
  <c r="G3611" i="72" s="1"/>
  <c r="H3610" i="72"/>
  <c r="J3610" i="72" s="1"/>
  <c r="G3610" i="72"/>
  <c r="E3610" i="72"/>
  <c r="H3609" i="72"/>
  <c r="J3609" i="72" s="1"/>
  <c r="E3609" i="72"/>
  <c r="G3609" i="72" s="1"/>
  <c r="H3608" i="72"/>
  <c r="J3608" i="72" s="1"/>
  <c r="E3608" i="72"/>
  <c r="G3608" i="72" s="1"/>
  <c r="H3607" i="72"/>
  <c r="J3607" i="72" s="1"/>
  <c r="E3607" i="72"/>
  <c r="G3607" i="72" s="1"/>
  <c r="H3606" i="72"/>
  <c r="J3606" i="72" s="1"/>
  <c r="E3606" i="72"/>
  <c r="G3606" i="72" s="1"/>
  <c r="H3605" i="72"/>
  <c r="J3605" i="72" s="1"/>
  <c r="E3605" i="72"/>
  <c r="G3605" i="72" s="1"/>
  <c r="H3604" i="72"/>
  <c r="J3604" i="72" s="1"/>
  <c r="G3604" i="72"/>
  <c r="E3604" i="72"/>
  <c r="H3603" i="72"/>
  <c r="J3603" i="72" s="1"/>
  <c r="E3603" i="72"/>
  <c r="C3586" i="72"/>
  <c r="J3585" i="72"/>
  <c r="H3585" i="72"/>
  <c r="E3585" i="72"/>
  <c r="G3585" i="72" s="1"/>
  <c r="H3584" i="72"/>
  <c r="J3584" i="72" s="1"/>
  <c r="G3584" i="72"/>
  <c r="E3584" i="72"/>
  <c r="H3583" i="72"/>
  <c r="J3583" i="72" s="1"/>
  <c r="E3583" i="72"/>
  <c r="G3583" i="72" s="1"/>
  <c r="J3582" i="72"/>
  <c r="H3582" i="72"/>
  <c r="G3582" i="72"/>
  <c r="E3582" i="72"/>
  <c r="H3581" i="72"/>
  <c r="J3581" i="72" s="1"/>
  <c r="G3581" i="72"/>
  <c r="E3581" i="72"/>
  <c r="H3580" i="72"/>
  <c r="J3580" i="72" s="1"/>
  <c r="E3580" i="72"/>
  <c r="G3580" i="72" s="1"/>
  <c r="H3579" i="72"/>
  <c r="J3579" i="72" s="1"/>
  <c r="G3579" i="72"/>
  <c r="E3579" i="72"/>
  <c r="H3578" i="72"/>
  <c r="J3578" i="72" s="1"/>
  <c r="G3578" i="72"/>
  <c r="E3578" i="72"/>
  <c r="J3577" i="72"/>
  <c r="H3577" i="72"/>
  <c r="E3577" i="72"/>
  <c r="G3577" i="72" s="1"/>
  <c r="H3576" i="72"/>
  <c r="J3576" i="72" s="1"/>
  <c r="G3576" i="72"/>
  <c r="E3576" i="72"/>
  <c r="H3575" i="72"/>
  <c r="J3575" i="72" s="1"/>
  <c r="E3575" i="72"/>
  <c r="G3575" i="72" s="1"/>
  <c r="J3574" i="72"/>
  <c r="H3574" i="72"/>
  <c r="E3574" i="72"/>
  <c r="G3574" i="72" s="1"/>
  <c r="H3573" i="72"/>
  <c r="J3573" i="72" s="1"/>
  <c r="E3573" i="72"/>
  <c r="G3573" i="72" s="1"/>
  <c r="H3572" i="72"/>
  <c r="J3572" i="72" s="1"/>
  <c r="E3572" i="72"/>
  <c r="G3572" i="72" s="1"/>
  <c r="J3571" i="72"/>
  <c r="H3571" i="72"/>
  <c r="G3571" i="72"/>
  <c r="E3571" i="72"/>
  <c r="H3570" i="72"/>
  <c r="J3570" i="72" s="1"/>
  <c r="E3570" i="72"/>
  <c r="G3570" i="72" s="1"/>
  <c r="H3569" i="72"/>
  <c r="J3569" i="72" s="1"/>
  <c r="E3569" i="72"/>
  <c r="G3569" i="72" s="1"/>
  <c r="H3568" i="72"/>
  <c r="J3568" i="72" s="1"/>
  <c r="G3568" i="72"/>
  <c r="E3568" i="72"/>
  <c r="C3551" i="72"/>
  <c r="H3550" i="72"/>
  <c r="J3550" i="72" s="1"/>
  <c r="E3550" i="72"/>
  <c r="G3550" i="72" s="1"/>
  <c r="H3549" i="72"/>
  <c r="J3549" i="72" s="1"/>
  <c r="E3549" i="72"/>
  <c r="G3549" i="72" s="1"/>
  <c r="J3548" i="72"/>
  <c r="H3548" i="72"/>
  <c r="G3548" i="72"/>
  <c r="E3548" i="72"/>
  <c r="H3547" i="72"/>
  <c r="J3547" i="72" s="1"/>
  <c r="E3547" i="72"/>
  <c r="G3547" i="72" s="1"/>
  <c r="H3546" i="72"/>
  <c r="J3546" i="72" s="1"/>
  <c r="E3546" i="72"/>
  <c r="G3546" i="72" s="1"/>
  <c r="H3545" i="72"/>
  <c r="J3545" i="72" s="1"/>
  <c r="G3545" i="72"/>
  <c r="E3545" i="72"/>
  <c r="H3544" i="72"/>
  <c r="J3544" i="72" s="1"/>
  <c r="E3544" i="72"/>
  <c r="G3544" i="72" s="1"/>
  <c r="J3543" i="72"/>
  <c r="H3543" i="72"/>
  <c r="E3543" i="72"/>
  <c r="G3543" i="72" s="1"/>
  <c r="H3542" i="72"/>
  <c r="J3542" i="72" s="1"/>
  <c r="G3542" i="72"/>
  <c r="E3542" i="72"/>
  <c r="J3541" i="72"/>
  <c r="H3541" i="72"/>
  <c r="E3541" i="72"/>
  <c r="G3541" i="72" s="1"/>
  <c r="J3540" i="72"/>
  <c r="H3540" i="72"/>
  <c r="E3540" i="72"/>
  <c r="G3540" i="72" s="1"/>
  <c r="H3539" i="72"/>
  <c r="J3539" i="72" s="1"/>
  <c r="E3539" i="72"/>
  <c r="G3539" i="72" s="1"/>
  <c r="J3538" i="72"/>
  <c r="H3538" i="72"/>
  <c r="E3538" i="72"/>
  <c r="G3538" i="72" s="1"/>
  <c r="J3537" i="72"/>
  <c r="H3537" i="72"/>
  <c r="G3537" i="72"/>
  <c r="E3537" i="72"/>
  <c r="H3536" i="72"/>
  <c r="J3536" i="72" s="1"/>
  <c r="E3536" i="72"/>
  <c r="G3536" i="72" s="1"/>
  <c r="J3535" i="72"/>
  <c r="H3535" i="72"/>
  <c r="E3535" i="72"/>
  <c r="G3535" i="72" s="1"/>
  <c r="H3534" i="72"/>
  <c r="J3534" i="72" s="1"/>
  <c r="G3534" i="72"/>
  <c r="E3534" i="72"/>
  <c r="H3533" i="72"/>
  <c r="J3533" i="72" s="1"/>
  <c r="J3551" i="72" s="1"/>
  <c r="E3533" i="72"/>
  <c r="C3516" i="72"/>
  <c r="H3515" i="72"/>
  <c r="J3515" i="72" s="1"/>
  <c r="G3515" i="72"/>
  <c r="E3515" i="72"/>
  <c r="H3514" i="72"/>
  <c r="J3514" i="72" s="1"/>
  <c r="E3514" i="72"/>
  <c r="G3514" i="72" s="1"/>
  <c r="H3513" i="72"/>
  <c r="J3513" i="72" s="1"/>
  <c r="E3513" i="72"/>
  <c r="G3513" i="72" s="1"/>
  <c r="H3512" i="72"/>
  <c r="J3512" i="72" s="1"/>
  <c r="E3512" i="72"/>
  <c r="G3512" i="72" s="1"/>
  <c r="H3511" i="72"/>
  <c r="J3511" i="72" s="1"/>
  <c r="E3511" i="72"/>
  <c r="G3511" i="72" s="1"/>
  <c r="H3510" i="72"/>
  <c r="J3510" i="72" s="1"/>
  <c r="E3510" i="72"/>
  <c r="G3510" i="72" s="1"/>
  <c r="H3509" i="72"/>
  <c r="J3509" i="72" s="1"/>
  <c r="E3509" i="72"/>
  <c r="G3509" i="72" s="1"/>
  <c r="H3508" i="72"/>
  <c r="J3508" i="72" s="1"/>
  <c r="E3508" i="72"/>
  <c r="G3508" i="72" s="1"/>
  <c r="H3507" i="72"/>
  <c r="J3507" i="72" s="1"/>
  <c r="E3507" i="72"/>
  <c r="G3507" i="72" s="1"/>
  <c r="H3506" i="72"/>
  <c r="J3506" i="72" s="1"/>
  <c r="G3506" i="72"/>
  <c r="E3506" i="72"/>
  <c r="H3505" i="72"/>
  <c r="J3505" i="72" s="1"/>
  <c r="E3505" i="72"/>
  <c r="G3505" i="72" s="1"/>
  <c r="H3504" i="72"/>
  <c r="J3504" i="72" s="1"/>
  <c r="E3504" i="72"/>
  <c r="G3504" i="72" s="1"/>
  <c r="H3503" i="72"/>
  <c r="J3503" i="72" s="1"/>
  <c r="E3503" i="72"/>
  <c r="G3503" i="72" s="1"/>
  <c r="H3502" i="72"/>
  <c r="J3502" i="72" s="1"/>
  <c r="E3502" i="72"/>
  <c r="G3502" i="72" s="1"/>
  <c r="H3501" i="72"/>
  <c r="J3501" i="72" s="1"/>
  <c r="E3501" i="72"/>
  <c r="G3501" i="72" s="1"/>
  <c r="H3500" i="72"/>
  <c r="J3500" i="72" s="1"/>
  <c r="G3500" i="72"/>
  <c r="E3500" i="72"/>
  <c r="H3499" i="72"/>
  <c r="J3499" i="72" s="1"/>
  <c r="E3499" i="72"/>
  <c r="H3498" i="72"/>
  <c r="J3498" i="72" s="1"/>
  <c r="E3498" i="72"/>
  <c r="G3498" i="72" s="1"/>
  <c r="C3481" i="72"/>
  <c r="J3480" i="72"/>
  <c r="H3480" i="72"/>
  <c r="E3480" i="72"/>
  <c r="G3480" i="72" s="1"/>
  <c r="H3479" i="72"/>
  <c r="J3479" i="72" s="1"/>
  <c r="E3479" i="72"/>
  <c r="G3479" i="72" s="1"/>
  <c r="H3478" i="72"/>
  <c r="J3478" i="72" s="1"/>
  <c r="E3478" i="72"/>
  <c r="G3478" i="72" s="1"/>
  <c r="J3477" i="72"/>
  <c r="H3477" i="72"/>
  <c r="E3477" i="72"/>
  <c r="G3477" i="72" s="1"/>
  <c r="H3476" i="72"/>
  <c r="J3476" i="72" s="1"/>
  <c r="E3476" i="72"/>
  <c r="G3476" i="72" s="1"/>
  <c r="H3475" i="72"/>
  <c r="J3475" i="72" s="1"/>
  <c r="E3475" i="72"/>
  <c r="G3475" i="72" s="1"/>
  <c r="J3474" i="72"/>
  <c r="H3474" i="72"/>
  <c r="E3474" i="72"/>
  <c r="G3474" i="72" s="1"/>
  <c r="H3473" i="72"/>
  <c r="J3473" i="72" s="1"/>
  <c r="E3473" i="72"/>
  <c r="G3473" i="72" s="1"/>
  <c r="H3472" i="72"/>
  <c r="J3472" i="72" s="1"/>
  <c r="E3472" i="72"/>
  <c r="G3472" i="72" s="1"/>
  <c r="H3471" i="72"/>
  <c r="J3471" i="72" s="1"/>
  <c r="E3471" i="72"/>
  <c r="G3471" i="72" s="1"/>
  <c r="H3470" i="72"/>
  <c r="J3470" i="72" s="1"/>
  <c r="E3470" i="72"/>
  <c r="G3470" i="72" s="1"/>
  <c r="H3469" i="72"/>
  <c r="J3469" i="72" s="1"/>
  <c r="E3469" i="72"/>
  <c r="G3469" i="72" s="1"/>
  <c r="H3468" i="72"/>
  <c r="J3468" i="72" s="1"/>
  <c r="E3468" i="72"/>
  <c r="G3468" i="72" s="1"/>
  <c r="H3467" i="72"/>
  <c r="J3467" i="72" s="1"/>
  <c r="E3467" i="72"/>
  <c r="G3467" i="72" s="1"/>
  <c r="H3466" i="72"/>
  <c r="J3466" i="72" s="1"/>
  <c r="E3466" i="72"/>
  <c r="G3466" i="72" s="1"/>
  <c r="J3465" i="72"/>
  <c r="H3465" i="72"/>
  <c r="E3465" i="72"/>
  <c r="G3465" i="72" s="1"/>
  <c r="H3464" i="72"/>
  <c r="J3464" i="72" s="1"/>
  <c r="E3464" i="72"/>
  <c r="G3464" i="72" s="1"/>
  <c r="H3463" i="72"/>
  <c r="J3463" i="72" s="1"/>
  <c r="E3463" i="72"/>
  <c r="C3446" i="72"/>
  <c r="H3445" i="72"/>
  <c r="J3445" i="72" s="1"/>
  <c r="E3445" i="72"/>
  <c r="G3445" i="72" s="1"/>
  <c r="H3444" i="72"/>
  <c r="J3444" i="72" s="1"/>
  <c r="E3444" i="72"/>
  <c r="G3444" i="72" s="1"/>
  <c r="H3443" i="72"/>
  <c r="J3443" i="72" s="1"/>
  <c r="G3443" i="72"/>
  <c r="E3443" i="72"/>
  <c r="H3442" i="72"/>
  <c r="J3442" i="72" s="1"/>
  <c r="E3442" i="72"/>
  <c r="G3442" i="72" s="1"/>
  <c r="H3441" i="72"/>
  <c r="J3441" i="72" s="1"/>
  <c r="E3441" i="72"/>
  <c r="G3441" i="72" s="1"/>
  <c r="H3440" i="72"/>
  <c r="J3440" i="72" s="1"/>
  <c r="E3440" i="72"/>
  <c r="G3440" i="72" s="1"/>
  <c r="H3439" i="72"/>
  <c r="J3439" i="72" s="1"/>
  <c r="E3439" i="72"/>
  <c r="G3439" i="72" s="1"/>
  <c r="H3438" i="72"/>
  <c r="J3438" i="72" s="1"/>
  <c r="E3438" i="72"/>
  <c r="G3438" i="72" s="1"/>
  <c r="H3437" i="72"/>
  <c r="J3437" i="72" s="1"/>
  <c r="G3437" i="72"/>
  <c r="E3437" i="72"/>
  <c r="H3436" i="72"/>
  <c r="J3436" i="72" s="1"/>
  <c r="E3436" i="72"/>
  <c r="G3436" i="72" s="1"/>
  <c r="H3435" i="72"/>
  <c r="J3435" i="72" s="1"/>
  <c r="E3435" i="72"/>
  <c r="G3435" i="72" s="1"/>
  <c r="H3434" i="72"/>
  <c r="J3434" i="72" s="1"/>
  <c r="E3434" i="72"/>
  <c r="G3434" i="72" s="1"/>
  <c r="H3433" i="72"/>
  <c r="J3433" i="72" s="1"/>
  <c r="E3433" i="72"/>
  <c r="G3433" i="72" s="1"/>
  <c r="H3432" i="72"/>
  <c r="J3432" i="72" s="1"/>
  <c r="E3432" i="72"/>
  <c r="G3432" i="72" s="1"/>
  <c r="H3431" i="72"/>
  <c r="J3431" i="72" s="1"/>
  <c r="G3431" i="72"/>
  <c r="E3431" i="72"/>
  <c r="H3430" i="72"/>
  <c r="J3430" i="72" s="1"/>
  <c r="E3430" i="72"/>
  <c r="G3430" i="72" s="1"/>
  <c r="H3429" i="72"/>
  <c r="J3429" i="72" s="1"/>
  <c r="E3429" i="72"/>
  <c r="H3428" i="72"/>
  <c r="J3428" i="72" s="1"/>
  <c r="G3428" i="72"/>
  <c r="E3428" i="72"/>
  <c r="C3411" i="72"/>
  <c r="H3410" i="72"/>
  <c r="J3410" i="72" s="1"/>
  <c r="E3410" i="72"/>
  <c r="G3410" i="72" s="1"/>
  <c r="H3409" i="72"/>
  <c r="J3409" i="72" s="1"/>
  <c r="E3409" i="72"/>
  <c r="G3409" i="72" s="1"/>
  <c r="H3408" i="72"/>
  <c r="J3408" i="72" s="1"/>
  <c r="E3408" i="72"/>
  <c r="G3408" i="72" s="1"/>
  <c r="H3407" i="72"/>
  <c r="J3407" i="72" s="1"/>
  <c r="E3407" i="72"/>
  <c r="G3407" i="72" s="1"/>
  <c r="H3406" i="72"/>
  <c r="J3406" i="72" s="1"/>
  <c r="E3406" i="72"/>
  <c r="G3406" i="72" s="1"/>
  <c r="J3405" i="72"/>
  <c r="H3405" i="72"/>
  <c r="E3405" i="72"/>
  <c r="G3405" i="72" s="1"/>
  <c r="H3404" i="72"/>
  <c r="J3404" i="72" s="1"/>
  <c r="E3404" i="72"/>
  <c r="G3404" i="72" s="1"/>
  <c r="H3403" i="72"/>
  <c r="J3403" i="72" s="1"/>
  <c r="E3403" i="72"/>
  <c r="G3403" i="72" s="1"/>
  <c r="H3402" i="72"/>
  <c r="J3402" i="72" s="1"/>
  <c r="E3402" i="72"/>
  <c r="G3402" i="72" s="1"/>
  <c r="H3401" i="72"/>
  <c r="J3401" i="72" s="1"/>
  <c r="E3401" i="72"/>
  <c r="G3401" i="72" s="1"/>
  <c r="H3400" i="72"/>
  <c r="J3400" i="72" s="1"/>
  <c r="E3400" i="72"/>
  <c r="G3400" i="72" s="1"/>
  <c r="J3399" i="72"/>
  <c r="H3399" i="72"/>
  <c r="E3399" i="72"/>
  <c r="G3399" i="72" s="1"/>
  <c r="H3398" i="72"/>
  <c r="J3398" i="72" s="1"/>
  <c r="E3398" i="72"/>
  <c r="G3398" i="72" s="1"/>
  <c r="H3397" i="72"/>
  <c r="J3397" i="72" s="1"/>
  <c r="E3397" i="72"/>
  <c r="G3397" i="72" s="1"/>
  <c r="J3396" i="72"/>
  <c r="H3396" i="72"/>
  <c r="E3396" i="72"/>
  <c r="G3396" i="72" s="1"/>
  <c r="H3395" i="72"/>
  <c r="J3395" i="72" s="1"/>
  <c r="E3395" i="72"/>
  <c r="G3395" i="72" s="1"/>
  <c r="H3394" i="72"/>
  <c r="J3394" i="72" s="1"/>
  <c r="E3394" i="72"/>
  <c r="G3394" i="72" s="1"/>
  <c r="H3393" i="72"/>
  <c r="J3393" i="72" s="1"/>
  <c r="E3393" i="72"/>
  <c r="C3376" i="72"/>
  <c r="J3375" i="72"/>
  <c r="H3375" i="72"/>
  <c r="G3375" i="72"/>
  <c r="E3375" i="72"/>
  <c r="H3374" i="72"/>
  <c r="J3374" i="72" s="1"/>
  <c r="E3374" i="72"/>
  <c r="G3374" i="72" s="1"/>
  <c r="J3373" i="72"/>
  <c r="H3373" i="72"/>
  <c r="E3373" i="72"/>
  <c r="G3373" i="72" s="1"/>
  <c r="J3372" i="72"/>
  <c r="H3372" i="72"/>
  <c r="G3372" i="72"/>
  <c r="E3372" i="72"/>
  <c r="H3371" i="72"/>
  <c r="J3371" i="72" s="1"/>
  <c r="E3371" i="72"/>
  <c r="G3371" i="72" s="1"/>
  <c r="J3370" i="72"/>
  <c r="H3370" i="72"/>
  <c r="E3370" i="72"/>
  <c r="G3370" i="72" s="1"/>
  <c r="J3369" i="72"/>
  <c r="H3369" i="72"/>
  <c r="E3369" i="72"/>
  <c r="G3369" i="72" s="1"/>
  <c r="J3368" i="72"/>
  <c r="H3368" i="72"/>
  <c r="E3368" i="72"/>
  <c r="G3368" i="72" s="1"/>
  <c r="J3367" i="72"/>
  <c r="H3367" i="72"/>
  <c r="E3367" i="72"/>
  <c r="G3367" i="72" s="1"/>
  <c r="H3366" i="72"/>
  <c r="J3366" i="72" s="1"/>
  <c r="E3366" i="72"/>
  <c r="G3366" i="72" s="1"/>
  <c r="J3365" i="72"/>
  <c r="H3365" i="72"/>
  <c r="E3365" i="72"/>
  <c r="G3365" i="72" s="1"/>
  <c r="H3364" i="72"/>
  <c r="J3364" i="72" s="1"/>
  <c r="G3364" i="72"/>
  <c r="E3364" i="72"/>
  <c r="H3363" i="72"/>
  <c r="J3363" i="72" s="1"/>
  <c r="G3363" i="72"/>
  <c r="E3363" i="72"/>
  <c r="H3362" i="72"/>
  <c r="J3362" i="72" s="1"/>
  <c r="E3362" i="72"/>
  <c r="G3362" i="72" s="1"/>
  <c r="H3361" i="72"/>
  <c r="J3361" i="72" s="1"/>
  <c r="G3361" i="72"/>
  <c r="E3361" i="72"/>
  <c r="J3360" i="72"/>
  <c r="H3360" i="72"/>
  <c r="E3360" i="72"/>
  <c r="G3360" i="72" s="1"/>
  <c r="H3359" i="72"/>
  <c r="J3359" i="72" s="1"/>
  <c r="E3359" i="72"/>
  <c r="J3358" i="72"/>
  <c r="H3358" i="72"/>
  <c r="E3358" i="72"/>
  <c r="G3358" i="72" s="1"/>
  <c r="E3341" i="72"/>
  <c r="C3341" i="72"/>
  <c r="H3340" i="72"/>
  <c r="J3340" i="72" s="1"/>
  <c r="G3340" i="72"/>
  <c r="E3340" i="72"/>
  <c r="H3339" i="72"/>
  <c r="J3339" i="72" s="1"/>
  <c r="E3339" i="72"/>
  <c r="G3339" i="72" s="1"/>
  <c r="H3338" i="72"/>
  <c r="J3338" i="72" s="1"/>
  <c r="G3338" i="72"/>
  <c r="E3338" i="72"/>
  <c r="J3337" i="72"/>
  <c r="H3337" i="72"/>
  <c r="E3337" i="72"/>
  <c r="G3337" i="72" s="1"/>
  <c r="H3336" i="72"/>
  <c r="J3336" i="72" s="1"/>
  <c r="E3336" i="72"/>
  <c r="G3336" i="72" s="1"/>
  <c r="J3335" i="72"/>
  <c r="H3335" i="72"/>
  <c r="G3335" i="72"/>
  <c r="E3335" i="72"/>
  <c r="J3334" i="72"/>
  <c r="H3334" i="72"/>
  <c r="E3334" i="72"/>
  <c r="G3334" i="72" s="1"/>
  <c r="H3333" i="72"/>
  <c r="J3333" i="72" s="1"/>
  <c r="E3333" i="72"/>
  <c r="G3333" i="72" s="1"/>
  <c r="H3332" i="72"/>
  <c r="J3332" i="72" s="1"/>
  <c r="E3332" i="72"/>
  <c r="G3332" i="72" s="1"/>
  <c r="J3331" i="72"/>
  <c r="H3331" i="72"/>
  <c r="E3331" i="72"/>
  <c r="G3331" i="72" s="1"/>
  <c r="H3330" i="72"/>
  <c r="J3330" i="72" s="1"/>
  <c r="G3330" i="72"/>
  <c r="E3330" i="72"/>
  <c r="H3329" i="72"/>
  <c r="J3329" i="72" s="1"/>
  <c r="G3329" i="72"/>
  <c r="E3329" i="72"/>
  <c r="J3328" i="72"/>
  <c r="H3328" i="72"/>
  <c r="G3328" i="72"/>
  <c r="E3328" i="72"/>
  <c r="H3327" i="72"/>
  <c r="J3327" i="72" s="1"/>
  <c r="G3327" i="72"/>
  <c r="E3327" i="72"/>
  <c r="H3326" i="72"/>
  <c r="J3326" i="72" s="1"/>
  <c r="E3326" i="72"/>
  <c r="G3326" i="72" s="1"/>
  <c r="H3325" i="72"/>
  <c r="J3325" i="72" s="1"/>
  <c r="G3325" i="72"/>
  <c r="E3325" i="72"/>
  <c r="H3324" i="72"/>
  <c r="J3324" i="72" s="1"/>
  <c r="G3324" i="72"/>
  <c r="E3324" i="72"/>
  <c r="J3323" i="72"/>
  <c r="H3323" i="72"/>
  <c r="E3323" i="72"/>
  <c r="G3323" i="72" s="1"/>
  <c r="C3306" i="72"/>
  <c r="H3305" i="72"/>
  <c r="J3305" i="72" s="1"/>
  <c r="E3305" i="72"/>
  <c r="G3305" i="72" s="1"/>
  <c r="H3304" i="72"/>
  <c r="J3304" i="72" s="1"/>
  <c r="E3304" i="72"/>
  <c r="G3304" i="72" s="1"/>
  <c r="H3303" i="72"/>
  <c r="J3303" i="72" s="1"/>
  <c r="E3303" i="72"/>
  <c r="G3303" i="72" s="1"/>
  <c r="H3302" i="72"/>
  <c r="J3302" i="72" s="1"/>
  <c r="E3302" i="72"/>
  <c r="G3302" i="72" s="1"/>
  <c r="J3301" i="72"/>
  <c r="H3301" i="72"/>
  <c r="E3301" i="72"/>
  <c r="G3301" i="72" s="1"/>
  <c r="H3300" i="72"/>
  <c r="J3300" i="72" s="1"/>
  <c r="E3300" i="72"/>
  <c r="G3300" i="72" s="1"/>
  <c r="H3299" i="72"/>
  <c r="J3299" i="72" s="1"/>
  <c r="E3299" i="72"/>
  <c r="G3299" i="72" s="1"/>
  <c r="J3298" i="72"/>
  <c r="H3298" i="72"/>
  <c r="E3298" i="72"/>
  <c r="G3298" i="72" s="1"/>
  <c r="H3297" i="72"/>
  <c r="J3297" i="72" s="1"/>
  <c r="E3297" i="72"/>
  <c r="G3297" i="72" s="1"/>
  <c r="H3296" i="72"/>
  <c r="J3296" i="72" s="1"/>
  <c r="E3296" i="72"/>
  <c r="G3296" i="72" s="1"/>
  <c r="J3295" i="72"/>
  <c r="H3295" i="72"/>
  <c r="E3295" i="72"/>
  <c r="G3295" i="72" s="1"/>
  <c r="H3294" i="72"/>
  <c r="J3294" i="72" s="1"/>
  <c r="E3294" i="72"/>
  <c r="G3294" i="72" s="1"/>
  <c r="H3293" i="72"/>
  <c r="J3293" i="72" s="1"/>
  <c r="E3293" i="72"/>
  <c r="G3293" i="72" s="1"/>
  <c r="J3292" i="72"/>
  <c r="H3292" i="72"/>
  <c r="E3292" i="72"/>
  <c r="G3292" i="72" s="1"/>
  <c r="H3291" i="72"/>
  <c r="J3291" i="72" s="1"/>
  <c r="E3291" i="72"/>
  <c r="G3291" i="72" s="1"/>
  <c r="H3290" i="72"/>
  <c r="J3290" i="72" s="1"/>
  <c r="E3290" i="72"/>
  <c r="G3290" i="72" s="1"/>
  <c r="H3289" i="72"/>
  <c r="J3289" i="72" s="1"/>
  <c r="E3289" i="72"/>
  <c r="G3289" i="72" s="1"/>
  <c r="H3288" i="72"/>
  <c r="J3288" i="72" s="1"/>
  <c r="E3288" i="72"/>
  <c r="C3271" i="72"/>
  <c r="H3270" i="72"/>
  <c r="J3270" i="72" s="1"/>
  <c r="G3270" i="72"/>
  <c r="E3270" i="72"/>
  <c r="H3269" i="72"/>
  <c r="J3269" i="72" s="1"/>
  <c r="E3269" i="72"/>
  <c r="G3269" i="72" s="1"/>
  <c r="H3268" i="72"/>
  <c r="J3268" i="72" s="1"/>
  <c r="E3268" i="72"/>
  <c r="G3268" i="72" s="1"/>
  <c r="H3267" i="72"/>
  <c r="J3267" i="72" s="1"/>
  <c r="G3267" i="72"/>
  <c r="E3267" i="72"/>
  <c r="H3266" i="72"/>
  <c r="J3266" i="72" s="1"/>
  <c r="E3266" i="72"/>
  <c r="G3266" i="72" s="1"/>
  <c r="H3265" i="72"/>
  <c r="J3265" i="72" s="1"/>
  <c r="E3265" i="72"/>
  <c r="G3265" i="72" s="1"/>
  <c r="H3264" i="72"/>
  <c r="J3264" i="72" s="1"/>
  <c r="E3264" i="72"/>
  <c r="G3264" i="72" s="1"/>
  <c r="H3263" i="72"/>
  <c r="J3263" i="72" s="1"/>
  <c r="E3263" i="72"/>
  <c r="G3263" i="72" s="1"/>
  <c r="H3262" i="72"/>
  <c r="J3262" i="72" s="1"/>
  <c r="E3262" i="72"/>
  <c r="G3262" i="72" s="1"/>
  <c r="H3261" i="72"/>
  <c r="J3261" i="72" s="1"/>
  <c r="G3261" i="72"/>
  <c r="E3261" i="72"/>
  <c r="H3260" i="72"/>
  <c r="J3260" i="72" s="1"/>
  <c r="E3260" i="72"/>
  <c r="G3260" i="72" s="1"/>
  <c r="H3259" i="72"/>
  <c r="J3259" i="72" s="1"/>
  <c r="E3259" i="72"/>
  <c r="G3259" i="72" s="1"/>
  <c r="H3258" i="72"/>
  <c r="J3258" i="72" s="1"/>
  <c r="G3258" i="72"/>
  <c r="E3258" i="72"/>
  <c r="H3257" i="72"/>
  <c r="J3257" i="72" s="1"/>
  <c r="E3257" i="72"/>
  <c r="G3257" i="72" s="1"/>
  <c r="H3256" i="72"/>
  <c r="J3256" i="72" s="1"/>
  <c r="E3256" i="72"/>
  <c r="G3256" i="72" s="1"/>
  <c r="H3255" i="72"/>
  <c r="J3255" i="72" s="1"/>
  <c r="E3255" i="72"/>
  <c r="G3255" i="72" s="1"/>
  <c r="H3254" i="72"/>
  <c r="J3254" i="72" s="1"/>
  <c r="E3254" i="72"/>
  <c r="G3254" i="72" s="1"/>
  <c r="H3253" i="72"/>
  <c r="J3253" i="72" s="1"/>
  <c r="E3253" i="72"/>
  <c r="C3236" i="72"/>
  <c r="J3235" i="72"/>
  <c r="H3235" i="72"/>
  <c r="E3235" i="72"/>
  <c r="G3235" i="72" s="1"/>
  <c r="H3234" i="72"/>
  <c r="J3234" i="72" s="1"/>
  <c r="E3234" i="72"/>
  <c r="G3234" i="72" s="1"/>
  <c r="H3233" i="72"/>
  <c r="J3233" i="72" s="1"/>
  <c r="E3233" i="72"/>
  <c r="G3233" i="72" s="1"/>
  <c r="H3232" i="72"/>
  <c r="J3232" i="72" s="1"/>
  <c r="E3232" i="72"/>
  <c r="G3232" i="72" s="1"/>
  <c r="H3231" i="72"/>
  <c r="J3231" i="72" s="1"/>
  <c r="E3231" i="72"/>
  <c r="G3231" i="72" s="1"/>
  <c r="H3230" i="72"/>
  <c r="J3230" i="72" s="1"/>
  <c r="E3230" i="72"/>
  <c r="G3230" i="72" s="1"/>
  <c r="J3229" i="72"/>
  <c r="H3229" i="72"/>
  <c r="E3229" i="72"/>
  <c r="G3229" i="72" s="1"/>
  <c r="H3228" i="72"/>
  <c r="J3228" i="72" s="1"/>
  <c r="E3228" i="72"/>
  <c r="G3228" i="72" s="1"/>
  <c r="H3227" i="72"/>
  <c r="J3227" i="72" s="1"/>
  <c r="E3227" i="72"/>
  <c r="G3227" i="72" s="1"/>
  <c r="J3226" i="72"/>
  <c r="H3226" i="72"/>
  <c r="E3226" i="72"/>
  <c r="G3226" i="72" s="1"/>
  <c r="H3225" i="72"/>
  <c r="J3225" i="72" s="1"/>
  <c r="E3225" i="72"/>
  <c r="G3225" i="72" s="1"/>
  <c r="H3224" i="72"/>
  <c r="J3224" i="72" s="1"/>
  <c r="E3224" i="72"/>
  <c r="G3224" i="72" s="1"/>
  <c r="H3223" i="72"/>
  <c r="J3223" i="72" s="1"/>
  <c r="E3223" i="72"/>
  <c r="G3223" i="72" s="1"/>
  <c r="H3222" i="72"/>
  <c r="J3222" i="72" s="1"/>
  <c r="E3222" i="72"/>
  <c r="G3222" i="72" s="1"/>
  <c r="H3221" i="72"/>
  <c r="J3221" i="72" s="1"/>
  <c r="E3221" i="72"/>
  <c r="G3221" i="72" s="1"/>
  <c r="J3220" i="72"/>
  <c r="H3220" i="72"/>
  <c r="E3220" i="72"/>
  <c r="G3220" i="72" s="1"/>
  <c r="H3219" i="72"/>
  <c r="J3219" i="72" s="1"/>
  <c r="E3219" i="72"/>
  <c r="G3219" i="72" s="1"/>
  <c r="H3218" i="72"/>
  <c r="J3218" i="72" s="1"/>
  <c r="E3218" i="72"/>
  <c r="C3201" i="72"/>
  <c r="H3200" i="72"/>
  <c r="J3200" i="72" s="1"/>
  <c r="E3200" i="72"/>
  <c r="G3200" i="72" s="1"/>
  <c r="H3199" i="72"/>
  <c r="J3199" i="72" s="1"/>
  <c r="E3199" i="72"/>
  <c r="G3199" i="72" s="1"/>
  <c r="H3198" i="72"/>
  <c r="J3198" i="72" s="1"/>
  <c r="G3198" i="72"/>
  <c r="E3198" i="72"/>
  <c r="H3197" i="72"/>
  <c r="J3197" i="72" s="1"/>
  <c r="E3197" i="72"/>
  <c r="G3197" i="72" s="1"/>
  <c r="H3196" i="72"/>
  <c r="J3196" i="72" s="1"/>
  <c r="E3196" i="72"/>
  <c r="G3196" i="72" s="1"/>
  <c r="H3195" i="72"/>
  <c r="J3195" i="72" s="1"/>
  <c r="E3195" i="72"/>
  <c r="G3195" i="72" s="1"/>
  <c r="H3194" i="72"/>
  <c r="J3194" i="72" s="1"/>
  <c r="E3194" i="72"/>
  <c r="G3194" i="72" s="1"/>
  <c r="H3193" i="72"/>
  <c r="J3193" i="72" s="1"/>
  <c r="E3193" i="72"/>
  <c r="G3193" i="72" s="1"/>
  <c r="H3192" i="72"/>
  <c r="J3192" i="72" s="1"/>
  <c r="G3192" i="72"/>
  <c r="E3192" i="72"/>
  <c r="H3191" i="72"/>
  <c r="J3191" i="72" s="1"/>
  <c r="E3191" i="72"/>
  <c r="G3191" i="72" s="1"/>
  <c r="H3190" i="72"/>
  <c r="J3190" i="72" s="1"/>
  <c r="E3190" i="72"/>
  <c r="G3190" i="72" s="1"/>
  <c r="H3189" i="72"/>
  <c r="J3189" i="72" s="1"/>
  <c r="G3189" i="72"/>
  <c r="E3189" i="72"/>
  <c r="H3188" i="72"/>
  <c r="J3188" i="72" s="1"/>
  <c r="E3188" i="72"/>
  <c r="G3188" i="72" s="1"/>
  <c r="H3187" i="72"/>
  <c r="J3187" i="72" s="1"/>
  <c r="E3187" i="72"/>
  <c r="G3187" i="72" s="1"/>
  <c r="H3186" i="72"/>
  <c r="J3186" i="72" s="1"/>
  <c r="E3186" i="72"/>
  <c r="G3186" i="72" s="1"/>
  <c r="H3185" i="72"/>
  <c r="J3185" i="72" s="1"/>
  <c r="E3185" i="72"/>
  <c r="G3185" i="72" s="1"/>
  <c r="H3184" i="72"/>
  <c r="J3184" i="72" s="1"/>
  <c r="E3184" i="72"/>
  <c r="H3183" i="72"/>
  <c r="J3183" i="72" s="1"/>
  <c r="G3183" i="72"/>
  <c r="E3183" i="72"/>
  <c r="C3166" i="72"/>
  <c r="J3165" i="72"/>
  <c r="H3165" i="72"/>
  <c r="G3165" i="72"/>
  <c r="E3165" i="72"/>
  <c r="J3164" i="72"/>
  <c r="H3164" i="72"/>
  <c r="E3164" i="72"/>
  <c r="G3164" i="72" s="1"/>
  <c r="H3163" i="72"/>
  <c r="J3163" i="72" s="1"/>
  <c r="E3163" i="72"/>
  <c r="G3163" i="72" s="1"/>
  <c r="H3162" i="72"/>
  <c r="J3162" i="72" s="1"/>
  <c r="G3162" i="72"/>
  <c r="E3162" i="72"/>
  <c r="J3161" i="72"/>
  <c r="H3161" i="72"/>
  <c r="E3161" i="72"/>
  <c r="G3161" i="72" s="1"/>
  <c r="H3160" i="72"/>
  <c r="J3160" i="72" s="1"/>
  <c r="G3160" i="72"/>
  <c r="E3160" i="72"/>
  <c r="H3159" i="72"/>
  <c r="J3159" i="72" s="1"/>
  <c r="G3159" i="72"/>
  <c r="E3159" i="72"/>
  <c r="J3158" i="72"/>
  <c r="H3158" i="72"/>
  <c r="G3158" i="72"/>
  <c r="E3158" i="72"/>
  <c r="H3157" i="72"/>
  <c r="J3157" i="72" s="1"/>
  <c r="G3157" i="72"/>
  <c r="E3157" i="72"/>
  <c r="H3156" i="72"/>
  <c r="J3156" i="72" s="1"/>
  <c r="E3156" i="72"/>
  <c r="G3156" i="72" s="1"/>
  <c r="J3155" i="72"/>
  <c r="H3155" i="72"/>
  <c r="G3155" i="72"/>
  <c r="E3155" i="72"/>
  <c r="H3154" i="72"/>
  <c r="J3154" i="72" s="1"/>
  <c r="G3154" i="72"/>
  <c r="E3154" i="72"/>
  <c r="J3153" i="72"/>
  <c r="H3153" i="72"/>
  <c r="E3153" i="72"/>
  <c r="G3153" i="72" s="1"/>
  <c r="H3152" i="72"/>
  <c r="J3152" i="72" s="1"/>
  <c r="G3152" i="72"/>
  <c r="E3152" i="72"/>
  <c r="H3151" i="72"/>
  <c r="J3151" i="72" s="1"/>
  <c r="G3151" i="72"/>
  <c r="E3151" i="72"/>
  <c r="J3150" i="72"/>
  <c r="H3150" i="72"/>
  <c r="E3150" i="72"/>
  <c r="G3150" i="72" s="1"/>
  <c r="H3149" i="72"/>
  <c r="J3149" i="72" s="1"/>
  <c r="G3149" i="72"/>
  <c r="E3149" i="72"/>
  <c r="H3148" i="72"/>
  <c r="J3148" i="72" s="1"/>
  <c r="E3148" i="72"/>
  <c r="E3131" i="72"/>
  <c r="C3131" i="72"/>
  <c r="J3130" i="72"/>
  <c r="H3130" i="72"/>
  <c r="E3130" i="72"/>
  <c r="G3130" i="72" s="1"/>
  <c r="H3129" i="72"/>
  <c r="J3129" i="72" s="1"/>
  <c r="E3129" i="72"/>
  <c r="G3129" i="72" s="1"/>
  <c r="H3128" i="72"/>
  <c r="J3128" i="72" s="1"/>
  <c r="G3128" i="72"/>
  <c r="E3128" i="72"/>
  <c r="J3127" i="72"/>
  <c r="H3127" i="72"/>
  <c r="E3127" i="72"/>
  <c r="G3127" i="72" s="1"/>
  <c r="H3126" i="72"/>
  <c r="J3126" i="72" s="1"/>
  <c r="E3126" i="72"/>
  <c r="G3126" i="72" s="1"/>
  <c r="H3125" i="72"/>
  <c r="J3125" i="72" s="1"/>
  <c r="E3125" i="72"/>
  <c r="G3125" i="72" s="1"/>
  <c r="J3124" i="72"/>
  <c r="H3124" i="72"/>
  <c r="G3124" i="72"/>
  <c r="E3124" i="72"/>
  <c r="H3123" i="72"/>
  <c r="J3123" i="72" s="1"/>
  <c r="E3123" i="72"/>
  <c r="G3123" i="72" s="1"/>
  <c r="H3122" i="72"/>
  <c r="J3122" i="72" s="1"/>
  <c r="E3122" i="72"/>
  <c r="G3122" i="72" s="1"/>
  <c r="J3121" i="72"/>
  <c r="H3121" i="72"/>
  <c r="G3121" i="72"/>
  <c r="E3121" i="72"/>
  <c r="H3120" i="72"/>
  <c r="J3120" i="72" s="1"/>
  <c r="E3120" i="72"/>
  <c r="G3120" i="72" s="1"/>
  <c r="J3119" i="72"/>
  <c r="H3119" i="72"/>
  <c r="E3119" i="72"/>
  <c r="G3119" i="72" s="1"/>
  <c r="J3118" i="72"/>
  <c r="H3118" i="72"/>
  <c r="G3118" i="72"/>
  <c r="E3118" i="72"/>
  <c r="J3117" i="72"/>
  <c r="H3117" i="72"/>
  <c r="E3117" i="72"/>
  <c r="G3117" i="72" s="1"/>
  <c r="J3116" i="72"/>
  <c r="H3116" i="72"/>
  <c r="E3116" i="72"/>
  <c r="G3116" i="72" s="1"/>
  <c r="H3115" i="72"/>
  <c r="J3115" i="72" s="1"/>
  <c r="E3115" i="72"/>
  <c r="G3115" i="72" s="1"/>
  <c r="J3114" i="72"/>
  <c r="H3114" i="72"/>
  <c r="E3114" i="72"/>
  <c r="G3114" i="72" s="1"/>
  <c r="J3113" i="72"/>
  <c r="H3113" i="72"/>
  <c r="E3113" i="72"/>
  <c r="G3113" i="72" s="1"/>
  <c r="C3096" i="72"/>
  <c r="H3095" i="72"/>
  <c r="J3095" i="72" s="1"/>
  <c r="E3095" i="72"/>
  <c r="G3095" i="72" s="1"/>
  <c r="H3094" i="72"/>
  <c r="J3094" i="72" s="1"/>
  <c r="G3094" i="72"/>
  <c r="E3094" i="72"/>
  <c r="H3093" i="72"/>
  <c r="J3093" i="72" s="1"/>
  <c r="E3093" i="72"/>
  <c r="G3093" i="72" s="1"/>
  <c r="H3092" i="72"/>
  <c r="J3092" i="72" s="1"/>
  <c r="E3092" i="72"/>
  <c r="G3092" i="72" s="1"/>
  <c r="H3091" i="72"/>
  <c r="J3091" i="72" s="1"/>
  <c r="E3091" i="72"/>
  <c r="G3091" i="72" s="1"/>
  <c r="H3090" i="72"/>
  <c r="J3090" i="72" s="1"/>
  <c r="E3090" i="72"/>
  <c r="G3090" i="72" s="1"/>
  <c r="H3089" i="72"/>
  <c r="J3089" i="72" s="1"/>
  <c r="E3089" i="72"/>
  <c r="G3089" i="72" s="1"/>
  <c r="H3088" i="72"/>
  <c r="J3088" i="72" s="1"/>
  <c r="G3088" i="72"/>
  <c r="E3088" i="72"/>
  <c r="H3087" i="72"/>
  <c r="J3087" i="72" s="1"/>
  <c r="E3087" i="72"/>
  <c r="G3087" i="72" s="1"/>
  <c r="H3086" i="72"/>
  <c r="J3086" i="72" s="1"/>
  <c r="E3086" i="72"/>
  <c r="G3086" i="72" s="1"/>
  <c r="H3085" i="72"/>
  <c r="J3085" i="72" s="1"/>
  <c r="G3085" i="72"/>
  <c r="E3085" i="72"/>
  <c r="H3084" i="72"/>
  <c r="J3084" i="72" s="1"/>
  <c r="E3084" i="72"/>
  <c r="G3084" i="72" s="1"/>
  <c r="H3083" i="72"/>
  <c r="J3083" i="72" s="1"/>
  <c r="E3083" i="72"/>
  <c r="G3083" i="72" s="1"/>
  <c r="H3082" i="72"/>
  <c r="J3082" i="72" s="1"/>
  <c r="E3082" i="72"/>
  <c r="G3082" i="72" s="1"/>
  <c r="H3081" i="72"/>
  <c r="J3081" i="72" s="1"/>
  <c r="E3081" i="72"/>
  <c r="G3081" i="72" s="1"/>
  <c r="H3080" i="72"/>
  <c r="J3080" i="72" s="1"/>
  <c r="E3080" i="72"/>
  <c r="G3080" i="72" s="1"/>
  <c r="H3079" i="72"/>
  <c r="J3079" i="72" s="1"/>
  <c r="E3079" i="72"/>
  <c r="G3079" i="72" s="1"/>
  <c r="H3078" i="72"/>
  <c r="J3078" i="72" s="1"/>
  <c r="E3078" i="72"/>
  <c r="C3061" i="72"/>
  <c r="J3060" i="72"/>
  <c r="H3060" i="72"/>
  <c r="E3060" i="72"/>
  <c r="G3060" i="72" s="1"/>
  <c r="H3059" i="72"/>
  <c r="J3059" i="72" s="1"/>
  <c r="G3059" i="72"/>
  <c r="E3059" i="72"/>
  <c r="H3058" i="72"/>
  <c r="J3058" i="72" s="1"/>
  <c r="G3058" i="72"/>
  <c r="E3058" i="72"/>
  <c r="H3057" i="72"/>
  <c r="J3057" i="72" s="1"/>
  <c r="G3057" i="72"/>
  <c r="E3057" i="72"/>
  <c r="H3056" i="72"/>
  <c r="J3056" i="72" s="1"/>
  <c r="G3056" i="72"/>
  <c r="E3056" i="72"/>
  <c r="H3055" i="72"/>
  <c r="J3055" i="72" s="1"/>
  <c r="E3055" i="72"/>
  <c r="G3055" i="72" s="1"/>
  <c r="H3054" i="72"/>
  <c r="J3054" i="72" s="1"/>
  <c r="G3054" i="72"/>
  <c r="E3054" i="72"/>
  <c r="H3053" i="72"/>
  <c r="J3053" i="72" s="1"/>
  <c r="G3053" i="72"/>
  <c r="E3053" i="72"/>
  <c r="J3052" i="72"/>
  <c r="H3052" i="72"/>
  <c r="E3052" i="72"/>
  <c r="G3052" i="72" s="1"/>
  <c r="H3051" i="72"/>
  <c r="J3051" i="72" s="1"/>
  <c r="G3051" i="72"/>
  <c r="E3051" i="72"/>
  <c r="H3050" i="72"/>
  <c r="J3050" i="72" s="1"/>
  <c r="E3050" i="72"/>
  <c r="G3050" i="72" s="1"/>
  <c r="J3049" i="72"/>
  <c r="H3049" i="72"/>
  <c r="E3049" i="72"/>
  <c r="G3049" i="72" s="1"/>
  <c r="H3048" i="72"/>
  <c r="J3048" i="72" s="1"/>
  <c r="E3048" i="72"/>
  <c r="G3048" i="72" s="1"/>
  <c r="H3047" i="72"/>
  <c r="J3047" i="72" s="1"/>
  <c r="E3047" i="72"/>
  <c r="G3047" i="72" s="1"/>
  <c r="J3046" i="72"/>
  <c r="H3046" i="72"/>
  <c r="G3046" i="72"/>
  <c r="E3046" i="72"/>
  <c r="H3045" i="72"/>
  <c r="J3045" i="72" s="1"/>
  <c r="E3045" i="72"/>
  <c r="G3045" i="72" s="1"/>
  <c r="H3044" i="72"/>
  <c r="J3044" i="72" s="1"/>
  <c r="E3044" i="72"/>
  <c r="G3044" i="72" s="1"/>
  <c r="H3043" i="72"/>
  <c r="J3043" i="72" s="1"/>
  <c r="G3043" i="72"/>
  <c r="E3043" i="72"/>
  <c r="C3026" i="72"/>
  <c r="H3025" i="72"/>
  <c r="J3025" i="72" s="1"/>
  <c r="E3025" i="72"/>
  <c r="G3025" i="72" s="1"/>
  <c r="J3024" i="72"/>
  <c r="H3024" i="72"/>
  <c r="E3024" i="72"/>
  <c r="G3024" i="72" s="1"/>
  <c r="H3023" i="72"/>
  <c r="J3023" i="72" s="1"/>
  <c r="E3023" i="72"/>
  <c r="G3023" i="72" s="1"/>
  <c r="H3022" i="72"/>
  <c r="J3022" i="72" s="1"/>
  <c r="E3022" i="72"/>
  <c r="G3022" i="72" s="1"/>
  <c r="H3021" i="72"/>
  <c r="J3021" i="72" s="1"/>
  <c r="E3021" i="72"/>
  <c r="G3021" i="72" s="1"/>
  <c r="H3020" i="72"/>
  <c r="J3020" i="72" s="1"/>
  <c r="E3020" i="72"/>
  <c r="G3020" i="72" s="1"/>
  <c r="H3019" i="72"/>
  <c r="J3019" i="72" s="1"/>
  <c r="E3019" i="72"/>
  <c r="G3019" i="72" s="1"/>
  <c r="J3018" i="72"/>
  <c r="H3018" i="72"/>
  <c r="E3018" i="72"/>
  <c r="G3018" i="72" s="1"/>
  <c r="H3017" i="72"/>
  <c r="J3017" i="72" s="1"/>
  <c r="E3017" i="72"/>
  <c r="G3017" i="72" s="1"/>
  <c r="H3016" i="72"/>
  <c r="J3016" i="72" s="1"/>
  <c r="E3016" i="72"/>
  <c r="G3016" i="72" s="1"/>
  <c r="J3015" i="72"/>
  <c r="H3015" i="72"/>
  <c r="E3015" i="72"/>
  <c r="G3015" i="72" s="1"/>
  <c r="H3014" i="72"/>
  <c r="J3014" i="72" s="1"/>
  <c r="E3014" i="72"/>
  <c r="G3014" i="72" s="1"/>
  <c r="H3013" i="72"/>
  <c r="J3013" i="72" s="1"/>
  <c r="E3013" i="72"/>
  <c r="G3013" i="72" s="1"/>
  <c r="J3012" i="72"/>
  <c r="H3012" i="72"/>
  <c r="E3012" i="72"/>
  <c r="G3012" i="72" s="1"/>
  <c r="H3011" i="72"/>
  <c r="J3011" i="72" s="1"/>
  <c r="E3011" i="72"/>
  <c r="G3011" i="72" s="1"/>
  <c r="H3010" i="72"/>
  <c r="J3010" i="72" s="1"/>
  <c r="E3010" i="72"/>
  <c r="G3010" i="72" s="1"/>
  <c r="J3009" i="72"/>
  <c r="H3009" i="72"/>
  <c r="E3009" i="72"/>
  <c r="G3009" i="72" s="1"/>
  <c r="H3008" i="72"/>
  <c r="J3008" i="72" s="1"/>
  <c r="E3008" i="72"/>
  <c r="C2991" i="72"/>
  <c r="H2990" i="72"/>
  <c r="J2990" i="72" s="1"/>
  <c r="E2990" i="72"/>
  <c r="G2990" i="72" s="1"/>
  <c r="H2989" i="72"/>
  <c r="J2989" i="72" s="1"/>
  <c r="E2989" i="72"/>
  <c r="G2989" i="72" s="1"/>
  <c r="H2988" i="72"/>
  <c r="J2988" i="72" s="1"/>
  <c r="E2988" i="72"/>
  <c r="G2988" i="72" s="1"/>
  <c r="H2987" i="72"/>
  <c r="J2987" i="72" s="1"/>
  <c r="E2987" i="72"/>
  <c r="G2987" i="72" s="1"/>
  <c r="H2986" i="72"/>
  <c r="J2986" i="72" s="1"/>
  <c r="E2986" i="72"/>
  <c r="G2986" i="72" s="1"/>
  <c r="H2985" i="72"/>
  <c r="J2985" i="72" s="1"/>
  <c r="E2985" i="72"/>
  <c r="G2985" i="72" s="1"/>
  <c r="H2984" i="72"/>
  <c r="J2984" i="72" s="1"/>
  <c r="G2984" i="72"/>
  <c r="E2984" i="72"/>
  <c r="H2983" i="72"/>
  <c r="J2983" i="72" s="1"/>
  <c r="E2983" i="72"/>
  <c r="G2983" i="72" s="1"/>
  <c r="H2982" i="72"/>
  <c r="J2982" i="72" s="1"/>
  <c r="E2982" i="72"/>
  <c r="G2982" i="72" s="1"/>
  <c r="H2981" i="72"/>
  <c r="J2981" i="72" s="1"/>
  <c r="E2981" i="72"/>
  <c r="G2981" i="72" s="1"/>
  <c r="H2980" i="72"/>
  <c r="J2980" i="72" s="1"/>
  <c r="E2980" i="72"/>
  <c r="G2980" i="72" s="1"/>
  <c r="H2979" i="72"/>
  <c r="J2979" i="72" s="1"/>
  <c r="E2979" i="72"/>
  <c r="G2979" i="72" s="1"/>
  <c r="H2978" i="72"/>
  <c r="J2978" i="72" s="1"/>
  <c r="G2978" i="72"/>
  <c r="E2978" i="72"/>
  <c r="H2977" i="72"/>
  <c r="J2977" i="72" s="1"/>
  <c r="E2977" i="72"/>
  <c r="G2977" i="72" s="1"/>
  <c r="H2976" i="72"/>
  <c r="J2976" i="72" s="1"/>
  <c r="E2976" i="72"/>
  <c r="G2976" i="72" s="1"/>
  <c r="H2975" i="72"/>
  <c r="J2975" i="72" s="1"/>
  <c r="E2975" i="72"/>
  <c r="G2975" i="72" s="1"/>
  <c r="H2974" i="72"/>
  <c r="J2974" i="72" s="1"/>
  <c r="E2974" i="72"/>
  <c r="G2974" i="72" s="1"/>
  <c r="H2973" i="72"/>
  <c r="J2973" i="72" s="1"/>
  <c r="E2973" i="72"/>
  <c r="C2955" i="72"/>
  <c r="H2954" i="72"/>
  <c r="J2954" i="72" s="1"/>
  <c r="E2954" i="72"/>
  <c r="G2954" i="72" s="1"/>
  <c r="H2953" i="72"/>
  <c r="J2953" i="72" s="1"/>
  <c r="G2953" i="72"/>
  <c r="E2953" i="72"/>
  <c r="J2952" i="72"/>
  <c r="H2952" i="72"/>
  <c r="E2952" i="72"/>
  <c r="G2952" i="72" s="1"/>
  <c r="H2951" i="72"/>
  <c r="J2951" i="72" s="1"/>
  <c r="G2951" i="72"/>
  <c r="E2951" i="72"/>
  <c r="H2950" i="72"/>
  <c r="J2950" i="72" s="1"/>
  <c r="E2950" i="72"/>
  <c r="G2950" i="72" s="1"/>
  <c r="J2949" i="72"/>
  <c r="H2949" i="72"/>
  <c r="G2949" i="72"/>
  <c r="E2949" i="72"/>
  <c r="H2948" i="72"/>
  <c r="J2948" i="72" s="1"/>
  <c r="G2948" i="72"/>
  <c r="E2948" i="72"/>
  <c r="H2947" i="72"/>
  <c r="J2947" i="72" s="1"/>
  <c r="E2947" i="72"/>
  <c r="G2947" i="72" s="1"/>
  <c r="H2946" i="72"/>
  <c r="J2946" i="72" s="1"/>
  <c r="G2946" i="72"/>
  <c r="E2946" i="72"/>
  <c r="H2945" i="72"/>
  <c r="J2945" i="72" s="1"/>
  <c r="G2945" i="72"/>
  <c r="E2945" i="72"/>
  <c r="J2944" i="72"/>
  <c r="H2944" i="72"/>
  <c r="E2944" i="72"/>
  <c r="G2944" i="72" s="1"/>
  <c r="H2943" i="72"/>
  <c r="J2943" i="72" s="1"/>
  <c r="E2943" i="72"/>
  <c r="G2943" i="72" s="1"/>
  <c r="H2942" i="72"/>
  <c r="J2942" i="72" s="1"/>
  <c r="E2942" i="72"/>
  <c r="G2942" i="72" s="1"/>
  <c r="J2941" i="72"/>
  <c r="H2941" i="72"/>
  <c r="E2941" i="72"/>
  <c r="G2941" i="72" s="1"/>
  <c r="H2940" i="72"/>
  <c r="J2940" i="72" s="1"/>
  <c r="E2940" i="72"/>
  <c r="G2940" i="72" s="1"/>
  <c r="H2939" i="72"/>
  <c r="J2939" i="72" s="1"/>
  <c r="G2939" i="72"/>
  <c r="E2939" i="72"/>
  <c r="H2938" i="72"/>
  <c r="J2938" i="72" s="1"/>
  <c r="G2938" i="72"/>
  <c r="E2938" i="72"/>
  <c r="H2937" i="72"/>
  <c r="J2937" i="72" s="1"/>
  <c r="G2937" i="72"/>
  <c r="E2937" i="72"/>
  <c r="C2920" i="72"/>
  <c r="H2919" i="72"/>
  <c r="J2919" i="72" s="1"/>
  <c r="E2919" i="72"/>
  <c r="G2919" i="72" s="1"/>
  <c r="H2918" i="72"/>
  <c r="J2918" i="72" s="1"/>
  <c r="E2918" i="72"/>
  <c r="G2918" i="72" s="1"/>
  <c r="H2917" i="72"/>
  <c r="J2917" i="72" s="1"/>
  <c r="E2917" i="72"/>
  <c r="G2917" i="72" s="1"/>
  <c r="J2916" i="72"/>
  <c r="H2916" i="72"/>
  <c r="E2916" i="72"/>
  <c r="G2916" i="72" s="1"/>
  <c r="H2915" i="72"/>
  <c r="J2915" i="72" s="1"/>
  <c r="E2915" i="72"/>
  <c r="G2915" i="72" s="1"/>
  <c r="H2914" i="72"/>
  <c r="J2914" i="72" s="1"/>
  <c r="E2914" i="72"/>
  <c r="G2914" i="72" s="1"/>
  <c r="H2913" i="72"/>
  <c r="J2913" i="72" s="1"/>
  <c r="E2913" i="72"/>
  <c r="G2913" i="72" s="1"/>
  <c r="H2912" i="72"/>
  <c r="J2912" i="72" s="1"/>
  <c r="E2912" i="72"/>
  <c r="G2912" i="72" s="1"/>
  <c r="H2911" i="72"/>
  <c r="J2911" i="72" s="1"/>
  <c r="G2911" i="72"/>
  <c r="E2911" i="72"/>
  <c r="H2910" i="72"/>
  <c r="J2910" i="72" s="1"/>
  <c r="E2910" i="72"/>
  <c r="G2910" i="72" s="1"/>
  <c r="H2909" i="72"/>
  <c r="J2909" i="72" s="1"/>
  <c r="E2909" i="72"/>
  <c r="G2909" i="72" s="1"/>
  <c r="H2908" i="72"/>
  <c r="J2908" i="72" s="1"/>
  <c r="G2908" i="72"/>
  <c r="E2908" i="72"/>
  <c r="H2907" i="72"/>
  <c r="J2907" i="72" s="1"/>
  <c r="E2907" i="72"/>
  <c r="G2907" i="72" s="1"/>
  <c r="H2906" i="72"/>
  <c r="J2906" i="72" s="1"/>
  <c r="E2906" i="72"/>
  <c r="G2906" i="72" s="1"/>
  <c r="H2905" i="72"/>
  <c r="J2905" i="72" s="1"/>
  <c r="G2905" i="72"/>
  <c r="E2905" i="72"/>
  <c r="H2904" i="72"/>
  <c r="J2904" i="72" s="1"/>
  <c r="E2904" i="72"/>
  <c r="G2904" i="72" s="1"/>
  <c r="H2903" i="72"/>
  <c r="J2903" i="72" s="1"/>
  <c r="E2903" i="72"/>
  <c r="G2903" i="72" s="1"/>
  <c r="H2902" i="72"/>
  <c r="J2902" i="72" s="1"/>
  <c r="G2902" i="72"/>
  <c r="E2902" i="72"/>
  <c r="C2885" i="72"/>
  <c r="H2884" i="72"/>
  <c r="J2884" i="72" s="1"/>
  <c r="G2884" i="72"/>
  <c r="E2884" i="72"/>
  <c r="H2883" i="72"/>
  <c r="J2883" i="72" s="1"/>
  <c r="E2883" i="72"/>
  <c r="G2883" i="72" s="1"/>
  <c r="H2882" i="72"/>
  <c r="J2882" i="72" s="1"/>
  <c r="E2882" i="72"/>
  <c r="G2882" i="72" s="1"/>
  <c r="J2881" i="72"/>
  <c r="H2881" i="72"/>
  <c r="G2881" i="72"/>
  <c r="E2881" i="72"/>
  <c r="J2880" i="72"/>
  <c r="H2880" i="72"/>
  <c r="E2880" i="72"/>
  <c r="G2880" i="72" s="1"/>
  <c r="J2879" i="72"/>
  <c r="H2879" i="72"/>
  <c r="E2879" i="72"/>
  <c r="G2879" i="72" s="1"/>
  <c r="H2878" i="72"/>
  <c r="J2878" i="72" s="1"/>
  <c r="E2878" i="72"/>
  <c r="G2878" i="72" s="1"/>
  <c r="J2877" i="72"/>
  <c r="H2877" i="72"/>
  <c r="E2877" i="72"/>
  <c r="G2877" i="72" s="1"/>
  <c r="J2876" i="72"/>
  <c r="H2876" i="72"/>
  <c r="E2876" i="72"/>
  <c r="G2876" i="72" s="1"/>
  <c r="H2875" i="72"/>
  <c r="J2875" i="72" s="1"/>
  <c r="G2875" i="72"/>
  <c r="E2875" i="72"/>
  <c r="J2874" i="72"/>
  <c r="H2874" i="72"/>
  <c r="E2874" i="72"/>
  <c r="G2874" i="72" s="1"/>
  <c r="H2873" i="72"/>
  <c r="J2873" i="72" s="1"/>
  <c r="E2873" i="72"/>
  <c r="G2873" i="72" s="1"/>
  <c r="H2872" i="72"/>
  <c r="J2872" i="72" s="1"/>
  <c r="G2872" i="72"/>
  <c r="E2872" i="72"/>
  <c r="H2871" i="72"/>
  <c r="J2871" i="72" s="1"/>
  <c r="G2871" i="72"/>
  <c r="E2871" i="72"/>
  <c r="H2870" i="72"/>
  <c r="J2870" i="72" s="1"/>
  <c r="E2870" i="72"/>
  <c r="G2870" i="72" s="1"/>
  <c r="H2869" i="72"/>
  <c r="J2869" i="72" s="1"/>
  <c r="E2869" i="72"/>
  <c r="G2869" i="72" s="1"/>
  <c r="J2868" i="72"/>
  <c r="H2868" i="72"/>
  <c r="G2868" i="72"/>
  <c r="E2868" i="72"/>
  <c r="H2867" i="72"/>
  <c r="J2867" i="72" s="1"/>
  <c r="E2867" i="72"/>
  <c r="C2850" i="72"/>
  <c r="J2849" i="72"/>
  <c r="H2849" i="72"/>
  <c r="G2849" i="72"/>
  <c r="E2849" i="72"/>
  <c r="H2848" i="72"/>
  <c r="J2848" i="72" s="1"/>
  <c r="E2848" i="72"/>
  <c r="G2848" i="72" s="1"/>
  <c r="H2847" i="72"/>
  <c r="J2847" i="72" s="1"/>
  <c r="E2847" i="72"/>
  <c r="G2847" i="72" s="1"/>
  <c r="J2846" i="72"/>
  <c r="H2846" i="72"/>
  <c r="E2846" i="72"/>
  <c r="G2846" i="72" s="1"/>
  <c r="J2845" i="72"/>
  <c r="H2845" i="72"/>
  <c r="E2845" i="72"/>
  <c r="G2845" i="72" s="1"/>
  <c r="H2844" i="72"/>
  <c r="J2844" i="72" s="1"/>
  <c r="E2844" i="72"/>
  <c r="G2844" i="72" s="1"/>
  <c r="H2843" i="72"/>
  <c r="J2843" i="72" s="1"/>
  <c r="G2843" i="72"/>
  <c r="E2843" i="72"/>
  <c r="J2842" i="72"/>
  <c r="H2842" i="72"/>
  <c r="E2842" i="72"/>
  <c r="G2842" i="72" s="1"/>
  <c r="H2841" i="72"/>
  <c r="J2841" i="72" s="1"/>
  <c r="G2841" i="72"/>
  <c r="E2841" i="72"/>
  <c r="H2840" i="72"/>
  <c r="J2840" i="72" s="1"/>
  <c r="E2840" i="72"/>
  <c r="G2840" i="72" s="1"/>
  <c r="H2839" i="72"/>
  <c r="J2839" i="72" s="1"/>
  <c r="G2839" i="72"/>
  <c r="E2839" i="72"/>
  <c r="H2838" i="72"/>
  <c r="J2838" i="72" s="1"/>
  <c r="G2838" i="72"/>
  <c r="E2838" i="72"/>
  <c r="J2837" i="72"/>
  <c r="H2837" i="72"/>
  <c r="E2837" i="72"/>
  <c r="G2837" i="72" s="1"/>
  <c r="J2836" i="72"/>
  <c r="H2836" i="72"/>
  <c r="G2836" i="72"/>
  <c r="E2836" i="72"/>
  <c r="H2835" i="72"/>
  <c r="J2835" i="72" s="1"/>
  <c r="E2835" i="72"/>
  <c r="G2835" i="72" s="1"/>
  <c r="J2834" i="72"/>
  <c r="H2834" i="72"/>
  <c r="E2834" i="72"/>
  <c r="G2834" i="72" s="1"/>
  <c r="H2833" i="72"/>
  <c r="J2833" i="72" s="1"/>
  <c r="G2833" i="72"/>
  <c r="E2833" i="72"/>
  <c r="H2832" i="72"/>
  <c r="J2832" i="72" s="1"/>
  <c r="G2832" i="72"/>
  <c r="E2832" i="72"/>
  <c r="C2815" i="72"/>
  <c r="H2814" i="72"/>
  <c r="J2814" i="72" s="1"/>
  <c r="E2814" i="72"/>
  <c r="G2814" i="72" s="1"/>
  <c r="H2813" i="72"/>
  <c r="J2813" i="72" s="1"/>
  <c r="E2813" i="72"/>
  <c r="G2813" i="72" s="1"/>
  <c r="J2812" i="72"/>
  <c r="H2812" i="72"/>
  <c r="E2812" i="72"/>
  <c r="G2812" i="72" s="1"/>
  <c r="J2811" i="72"/>
  <c r="H2811" i="72"/>
  <c r="E2811" i="72"/>
  <c r="G2811" i="72" s="1"/>
  <c r="H2810" i="72"/>
  <c r="J2810" i="72" s="1"/>
  <c r="E2810" i="72"/>
  <c r="G2810" i="72" s="1"/>
  <c r="H2809" i="72"/>
  <c r="J2809" i="72" s="1"/>
  <c r="E2809" i="72"/>
  <c r="G2809" i="72" s="1"/>
  <c r="J2808" i="72"/>
  <c r="H2808" i="72"/>
  <c r="E2808" i="72"/>
  <c r="G2808" i="72" s="1"/>
  <c r="H2807" i="72"/>
  <c r="J2807" i="72" s="1"/>
  <c r="E2807" i="72"/>
  <c r="G2807" i="72" s="1"/>
  <c r="H2806" i="72"/>
  <c r="J2806" i="72" s="1"/>
  <c r="E2806" i="72"/>
  <c r="G2806" i="72" s="1"/>
  <c r="J2805" i="72"/>
  <c r="H2805" i="72"/>
  <c r="G2805" i="72"/>
  <c r="E2805" i="72"/>
  <c r="H2804" i="72"/>
  <c r="J2804" i="72" s="1"/>
  <c r="E2804" i="72"/>
  <c r="G2804" i="72" s="1"/>
  <c r="H2803" i="72"/>
  <c r="J2803" i="72" s="1"/>
  <c r="E2803" i="72"/>
  <c r="G2803" i="72" s="1"/>
  <c r="H2802" i="72"/>
  <c r="J2802" i="72" s="1"/>
  <c r="G2802" i="72"/>
  <c r="E2802" i="72"/>
  <c r="H2801" i="72"/>
  <c r="J2801" i="72" s="1"/>
  <c r="E2801" i="72"/>
  <c r="G2801" i="72" s="1"/>
  <c r="J2800" i="72"/>
  <c r="H2800" i="72"/>
  <c r="E2800" i="72"/>
  <c r="G2800" i="72" s="1"/>
  <c r="H2799" i="72"/>
  <c r="J2799" i="72" s="1"/>
  <c r="G2799" i="72"/>
  <c r="E2799" i="72"/>
  <c r="J2798" i="72"/>
  <c r="H2798" i="72"/>
  <c r="E2798" i="72"/>
  <c r="G2798" i="72" s="1"/>
  <c r="J2797" i="72"/>
  <c r="H2797" i="72"/>
  <c r="E2797" i="72"/>
  <c r="G2797" i="72" s="1"/>
  <c r="C2780" i="72"/>
  <c r="H2779" i="72"/>
  <c r="J2779" i="72" s="1"/>
  <c r="E2779" i="72"/>
  <c r="G2779" i="72" s="1"/>
  <c r="H2778" i="72"/>
  <c r="J2778" i="72" s="1"/>
  <c r="E2778" i="72"/>
  <c r="G2778" i="72" s="1"/>
  <c r="H2777" i="72"/>
  <c r="J2777" i="72" s="1"/>
  <c r="E2777" i="72"/>
  <c r="G2777" i="72" s="1"/>
  <c r="H2776" i="72"/>
  <c r="J2776" i="72" s="1"/>
  <c r="E2776" i="72"/>
  <c r="G2776" i="72" s="1"/>
  <c r="H2775" i="72"/>
  <c r="J2775" i="72" s="1"/>
  <c r="E2775" i="72"/>
  <c r="G2775" i="72" s="1"/>
  <c r="H2774" i="72"/>
  <c r="J2774" i="72" s="1"/>
  <c r="E2774" i="72"/>
  <c r="G2774" i="72" s="1"/>
  <c r="H2773" i="72"/>
  <c r="J2773" i="72" s="1"/>
  <c r="E2773" i="72"/>
  <c r="G2773" i="72" s="1"/>
  <c r="H2772" i="72"/>
  <c r="J2772" i="72" s="1"/>
  <c r="E2772" i="72"/>
  <c r="G2772" i="72" s="1"/>
  <c r="H2771" i="72"/>
  <c r="J2771" i="72" s="1"/>
  <c r="E2771" i="72"/>
  <c r="G2771" i="72" s="1"/>
  <c r="H2770" i="72"/>
  <c r="J2770" i="72" s="1"/>
  <c r="E2770" i="72"/>
  <c r="G2770" i="72" s="1"/>
  <c r="H2769" i="72"/>
  <c r="J2769" i="72" s="1"/>
  <c r="E2769" i="72"/>
  <c r="G2769" i="72" s="1"/>
  <c r="H2768" i="72"/>
  <c r="J2768" i="72" s="1"/>
  <c r="E2768" i="72"/>
  <c r="G2768" i="72" s="1"/>
  <c r="H2767" i="72"/>
  <c r="J2767" i="72" s="1"/>
  <c r="E2767" i="72"/>
  <c r="G2767" i="72" s="1"/>
  <c r="H2766" i="72"/>
  <c r="J2766" i="72" s="1"/>
  <c r="E2766" i="72"/>
  <c r="G2766" i="72" s="1"/>
  <c r="H2765" i="72"/>
  <c r="J2765" i="72" s="1"/>
  <c r="E2765" i="72"/>
  <c r="G2765" i="72" s="1"/>
  <c r="H2764" i="72"/>
  <c r="J2764" i="72" s="1"/>
  <c r="E2764" i="72"/>
  <c r="G2764" i="72" s="1"/>
  <c r="H2763" i="72"/>
  <c r="J2763" i="72" s="1"/>
  <c r="E2763" i="72"/>
  <c r="G2763" i="72" s="1"/>
  <c r="H2762" i="72"/>
  <c r="J2762" i="72" s="1"/>
  <c r="E2762" i="72"/>
  <c r="C2745" i="72"/>
  <c r="J2744" i="72"/>
  <c r="H2744" i="72"/>
  <c r="G2744" i="72"/>
  <c r="E2744" i="72"/>
  <c r="H2743" i="72"/>
  <c r="J2743" i="72" s="1"/>
  <c r="E2743" i="72"/>
  <c r="G2743" i="72" s="1"/>
  <c r="J2742" i="72"/>
  <c r="H2742" i="72"/>
  <c r="E2742" i="72"/>
  <c r="G2742" i="72" s="1"/>
  <c r="H2741" i="72"/>
  <c r="J2741" i="72" s="1"/>
  <c r="E2741" i="72"/>
  <c r="G2741" i="72" s="1"/>
  <c r="H2740" i="72"/>
  <c r="J2740" i="72" s="1"/>
  <c r="G2740" i="72"/>
  <c r="E2740" i="72"/>
  <c r="J2739" i="72"/>
  <c r="H2739" i="72"/>
  <c r="E2739" i="72"/>
  <c r="G2739" i="72" s="1"/>
  <c r="H2738" i="72"/>
  <c r="J2738" i="72" s="1"/>
  <c r="G2738" i="72"/>
  <c r="E2738" i="72"/>
  <c r="H2737" i="72"/>
  <c r="J2737" i="72" s="1"/>
  <c r="E2737" i="72"/>
  <c r="G2737" i="72" s="1"/>
  <c r="H2736" i="72"/>
  <c r="J2736" i="72" s="1"/>
  <c r="G2736" i="72"/>
  <c r="E2736" i="72"/>
  <c r="H2735" i="72"/>
  <c r="J2735" i="72" s="1"/>
  <c r="E2735" i="72"/>
  <c r="G2735" i="72" s="1"/>
  <c r="H2734" i="72"/>
  <c r="J2734" i="72" s="1"/>
  <c r="E2734" i="72"/>
  <c r="G2734" i="72" s="1"/>
  <c r="J2733" i="72"/>
  <c r="H2733" i="72"/>
  <c r="G2733" i="72"/>
  <c r="E2733" i="72"/>
  <c r="H2732" i="72"/>
  <c r="J2732" i="72" s="1"/>
  <c r="E2732" i="72"/>
  <c r="G2732" i="72" s="1"/>
  <c r="H2731" i="72"/>
  <c r="J2731" i="72" s="1"/>
  <c r="E2731" i="72"/>
  <c r="G2731" i="72" s="1"/>
  <c r="H2730" i="72"/>
  <c r="J2730" i="72" s="1"/>
  <c r="G2730" i="72"/>
  <c r="E2730" i="72"/>
  <c r="J2729" i="72"/>
  <c r="H2729" i="72"/>
  <c r="E2729" i="72"/>
  <c r="G2729" i="72" s="1"/>
  <c r="H2728" i="72"/>
  <c r="J2728" i="72" s="1"/>
  <c r="E2728" i="72"/>
  <c r="G2728" i="72" s="1"/>
  <c r="H2727" i="72"/>
  <c r="J2727" i="72" s="1"/>
  <c r="G2727" i="72"/>
  <c r="E2727" i="72"/>
  <c r="C2710" i="72"/>
  <c r="H2709" i="72"/>
  <c r="J2709" i="72" s="1"/>
  <c r="E2709" i="72"/>
  <c r="G2709" i="72" s="1"/>
  <c r="J2708" i="72"/>
  <c r="H2708" i="72"/>
  <c r="E2708" i="72"/>
  <c r="G2708" i="72" s="1"/>
  <c r="J2707" i="72"/>
  <c r="H2707" i="72"/>
  <c r="E2707" i="72"/>
  <c r="G2707" i="72" s="1"/>
  <c r="J2706" i="72"/>
  <c r="H2706" i="72"/>
  <c r="E2706" i="72"/>
  <c r="G2706" i="72" s="1"/>
  <c r="J2705" i="72"/>
  <c r="H2705" i="72"/>
  <c r="E2705" i="72"/>
  <c r="G2705" i="72" s="1"/>
  <c r="H2704" i="72"/>
  <c r="J2704" i="72" s="1"/>
  <c r="G2704" i="72"/>
  <c r="E2704" i="72"/>
  <c r="J2703" i="72"/>
  <c r="H2703" i="72"/>
  <c r="E2703" i="72"/>
  <c r="G2703" i="72" s="1"/>
  <c r="J2702" i="72"/>
  <c r="H2702" i="72"/>
  <c r="G2702" i="72"/>
  <c r="E2702" i="72"/>
  <c r="H2701" i="72"/>
  <c r="J2701" i="72" s="1"/>
  <c r="E2701" i="72"/>
  <c r="G2701" i="72" s="1"/>
  <c r="J2700" i="72"/>
  <c r="H2700" i="72"/>
  <c r="E2700" i="72"/>
  <c r="G2700" i="72" s="1"/>
  <c r="J2699" i="72"/>
  <c r="H2699" i="72"/>
  <c r="G2699" i="72"/>
  <c r="E2699" i="72"/>
  <c r="H2698" i="72"/>
  <c r="J2698" i="72" s="1"/>
  <c r="E2698" i="72"/>
  <c r="J2697" i="72"/>
  <c r="H2697" i="72"/>
  <c r="E2697" i="72"/>
  <c r="G2697" i="72" s="1"/>
  <c r="H2696" i="72"/>
  <c r="J2696" i="72" s="1"/>
  <c r="G2696" i="72"/>
  <c r="E2696" i="72"/>
  <c r="J2695" i="72"/>
  <c r="H2695" i="72"/>
  <c r="E2695" i="72"/>
  <c r="G2695" i="72" s="1"/>
  <c r="H2694" i="72"/>
  <c r="J2694" i="72" s="1"/>
  <c r="E2694" i="72"/>
  <c r="G2694" i="72" s="1"/>
  <c r="H2693" i="72"/>
  <c r="J2693" i="72" s="1"/>
  <c r="G2693" i="72"/>
  <c r="E2693" i="72"/>
  <c r="J2692" i="72"/>
  <c r="H2692" i="72"/>
  <c r="E2692" i="72"/>
  <c r="G2692" i="72" s="1"/>
  <c r="C2675" i="72"/>
  <c r="H2674" i="72"/>
  <c r="J2674" i="72" s="1"/>
  <c r="E2674" i="72"/>
  <c r="G2674" i="72" s="1"/>
  <c r="H2673" i="72"/>
  <c r="J2673" i="72" s="1"/>
  <c r="G2673" i="72"/>
  <c r="E2673" i="72"/>
  <c r="J2672" i="72"/>
  <c r="H2672" i="72"/>
  <c r="E2672" i="72"/>
  <c r="G2672" i="72" s="1"/>
  <c r="H2671" i="72"/>
  <c r="J2671" i="72" s="1"/>
  <c r="E2671" i="72"/>
  <c r="G2671" i="72" s="1"/>
  <c r="H2670" i="72"/>
  <c r="J2670" i="72" s="1"/>
  <c r="G2670" i="72"/>
  <c r="E2670" i="72"/>
  <c r="J2669" i="72"/>
  <c r="H2669" i="72"/>
  <c r="E2669" i="72"/>
  <c r="G2669" i="72" s="1"/>
  <c r="H2668" i="72"/>
  <c r="J2668" i="72" s="1"/>
  <c r="G2668" i="72"/>
  <c r="E2668" i="72"/>
  <c r="H2667" i="72"/>
  <c r="J2667" i="72" s="1"/>
  <c r="E2667" i="72"/>
  <c r="G2667" i="72" s="1"/>
  <c r="J2666" i="72"/>
  <c r="H2666" i="72"/>
  <c r="G2666" i="72"/>
  <c r="E2666" i="72"/>
  <c r="H2665" i="72"/>
  <c r="J2665" i="72" s="1"/>
  <c r="G2665" i="72"/>
  <c r="E2665" i="72"/>
  <c r="H2664" i="72"/>
  <c r="J2664" i="72" s="1"/>
  <c r="E2664" i="72"/>
  <c r="G2664" i="72" s="1"/>
  <c r="J2663" i="72"/>
  <c r="H2663" i="72"/>
  <c r="G2663" i="72"/>
  <c r="E2663" i="72"/>
  <c r="H2662" i="72"/>
  <c r="J2662" i="72" s="1"/>
  <c r="G2662" i="72"/>
  <c r="E2662" i="72"/>
  <c r="J2661" i="72"/>
  <c r="H2661" i="72"/>
  <c r="E2661" i="72"/>
  <c r="G2661" i="72" s="1"/>
  <c r="H2660" i="72"/>
  <c r="J2660" i="72" s="1"/>
  <c r="G2660" i="72"/>
  <c r="E2660" i="72"/>
  <c r="H2659" i="72"/>
  <c r="J2659" i="72" s="1"/>
  <c r="G2659" i="72"/>
  <c r="E2659" i="72"/>
  <c r="J2658" i="72"/>
  <c r="H2658" i="72"/>
  <c r="E2658" i="72"/>
  <c r="G2658" i="72" s="1"/>
  <c r="H2657" i="72"/>
  <c r="J2657" i="72" s="1"/>
  <c r="G2657" i="72"/>
  <c r="E2657" i="72"/>
  <c r="C2640" i="72"/>
  <c r="H2639" i="72"/>
  <c r="J2639" i="72" s="1"/>
  <c r="E2639" i="72"/>
  <c r="G2639" i="72" s="1"/>
  <c r="H2638" i="72"/>
  <c r="J2638" i="72" s="1"/>
  <c r="E2638" i="72"/>
  <c r="G2638" i="72" s="1"/>
  <c r="H2637" i="72"/>
  <c r="J2637" i="72" s="1"/>
  <c r="E2637" i="72"/>
  <c r="G2637" i="72" s="1"/>
  <c r="H2636" i="72"/>
  <c r="J2636" i="72" s="1"/>
  <c r="E2636" i="72"/>
  <c r="G2636" i="72" s="1"/>
  <c r="H2635" i="72"/>
  <c r="J2635" i="72" s="1"/>
  <c r="E2635" i="72"/>
  <c r="G2635" i="72" s="1"/>
  <c r="H2634" i="72"/>
  <c r="J2634" i="72" s="1"/>
  <c r="E2634" i="72"/>
  <c r="G2634" i="72" s="1"/>
  <c r="H2633" i="72"/>
  <c r="J2633" i="72" s="1"/>
  <c r="E2633" i="72"/>
  <c r="G2633" i="72" s="1"/>
  <c r="H2632" i="72"/>
  <c r="J2632" i="72" s="1"/>
  <c r="E2632" i="72"/>
  <c r="G2632" i="72" s="1"/>
  <c r="H2631" i="72"/>
  <c r="J2631" i="72" s="1"/>
  <c r="E2631" i="72"/>
  <c r="G2631" i="72" s="1"/>
  <c r="H2630" i="72"/>
  <c r="J2630" i="72" s="1"/>
  <c r="E2630" i="72"/>
  <c r="G2630" i="72" s="1"/>
  <c r="H2629" i="72"/>
  <c r="J2629" i="72" s="1"/>
  <c r="E2629" i="72"/>
  <c r="G2629" i="72" s="1"/>
  <c r="H2628" i="72"/>
  <c r="J2628" i="72" s="1"/>
  <c r="E2628" i="72"/>
  <c r="G2628" i="72" s="1"/>
  <c r="H2627" i="72"/>
  <c r="J2627" i="72" s="1"/>
  <c r="E2627" i="72"/>
  <c r="G2627" i="72" s="1"/>
  <c r="H2626" i="72"/>
  <c r="J2626" i="72" s="1"/>
  <c r="E2626" i="72"/>
  <c r="G2626" i="72" s="1"/>
  <c r="H2625" i="72"/>
  <c r="J2625" i="72" s="1"/>
  <c r="E2625" i="72"/>
  <c r="G2625" i="72" s="1"/>
  <c r="H2624" i="72"/>
  <c r="J2624" i="72" s="1"/>
  <c r="E2624" i="72"/>
  <c r="G2624" i="72" s="1"/>
  <c r="H2623" i="72"/>
  <c r="J2623" i="72" s="1"/>
  <c r="E2623" i="72"/>
  <c r="G2623" i="72" s="1"/>
  <c r="H2622" i="72"/>
  <c r="J2622" i="72" s="1"/>
  <c r="E2622" i="72"/>
  <c r="G2622" i="72" s="1"/>
  <c r="C2605" i="72"/>
  <c r="H2604" i="72"/>
  <c r="J2604" i="72" s="1"/>
  <c r="E2604" i="72"/>
  <c r="G2604" i="72" s="1"/>
  <c r="J2603" i="72"/>
  <c r="H2603" i="72"/>
  <c r="G2603" i="72"/>
  <c r="E2603" i="72"/>
  <c r="H2602" i="72"/>
  <c r="J2602" i="72" s="1"/>
  <c r="E2602" i="72"/>
  <c r="G2602" i="72" s="1"/>
  <c r="J2601" i="72"/>
  <c r="H2601" i="72"/>
  <c r="E2601" i="72"/>
  <c r="G2601" i="72" s="1"/>
  <c r="J2600" i="72"/>
  <c r="H2600" i="72"/>
  <c r="G2600" i="72"/>
  <c r="E2600" i="72"/>
  <c r="J2599" i="72"/>
  <c r="H2599" i="72"/>
  <c r="E2599" i="72"/>
  <c r="G2599" i="72" s="1"/>
  <c r="J2598" i="72"/>
  <c r="H2598" i="72"/>
  <c r="E2598" i="72"/>
  <c r="G2598" i="72" s="1"/>
  <c r="H2597" i="72"/>
  <c r="J2597" i="72" s="1"/>
  <c r="G2597" i="72"/>
  <c r="E2597" i="72"/>
  <c r="J2596" i="72"/>
  <c r="H2596" i="72"/>
  <c r="E2596" i="72"/>
  <c r="G2596" i="72" s="1"/>
  <c r="J2595" i="72"/>
  <c r="H2595" i="72"/>
  <c r="G2595" i="72"/>
  <c r="E2595" i="72"/>
  <c r="H2594" i="72"/>
  <c r="J2594" i="72" s="1"/>
  <c r="G2594" i="72"/>
  <c r="E2594" i="72"/>
  <c r="J2593" i="72"/>
  <c r="H2593" i="72"/>
  <c r="E2593" i="72"/>
  <c r="G2593" i="72" s="1"/>
  <c r="J2592" i="72"/>
  <c r="H2592" i="72"/>
  <c r="G2592" i="72"/>
  <c r="E2592" i="72"/>
  <c r="H2591" i="72"/>
  <c r="J2591" i="72" s="1"/>
  <c r="E2591" i="72"/>
  <c r="G2591" i="72" s="1"/>
  <c r="J2590" i="72"/>
  <c r="H2590" i="72"/>
  <c r="E2590" i="72"/>
  <c r="G2590" i="72" s="1"/>
  <c r="J2589" i="72"/>
  <c r="H2589" i="72"/>
  <c r="G2589" i="72"/>
  <c r="E2589" i="72"/>
  <c r="J2588" i="72"/>
  <c r="H2588" i="72"/>
  <c r="E2588" i="72"/>
  <c r="G2588" i="72" s="1"/>
  <c r="J2587" i="72"/>
  <c r="H2587" i="72"/>
  <c r="E2587" i="72"/>
  <c r="C2570" i="72"/>
  <c r="J2569" i="72"/>
  <c r="H2569" i="72"/>
  <c r="E2569" i="72"/>
  <c r="G2569" i="72" s="1"/>
  <c r="J2568" i="72"/>
  <c r="H2568" i="72"/>
  <c r="G2568" i="72"/>
  <c r="E2568" i="72"/>
  <c r="H2567" i="72"/>
  <c r="J2567" i="72" s="1"/>
  <c r="G2567" i="72"/>
  <c r="E2567" i="72"/>
  <c r="J2566" i="72"/>
  <c r="H2566" i="72"/>
  <c r="E2566" i="72"/>
  <c r="G2566" i="72" s="1"/>
  <c r="H2565" i="72"/>
  <c r="J2565" i="72" s="1"/>
  <c r="G2565" i="72"/>
  <c r="E2565" i="72"/>
  <c r="H2564" i="72"/>
  <c r="J2564" i="72" s="1"/>
  <c r="G2564" i="72"/>
  <c r="E2564" i="72"/>
  <c r="J2563" i="72"/>
  <c r="H2563" i="72"/>
  <c r="G2563" i="72"/>
  <c r="E2563" i="72"/>
  <c r="H2562" i="72"/>
  <c r="J2562" i="72" s="1"/>
  <c r="G2562" i="72"/>
  <c r="E2562" i="72"/>
  <c r="H2561" i="72"/>
  <c r="J2561" i="72" s="1"/>
  <c r="E2561" i="72"/>
  <c r="G2561" i="72" s="1"/>
  <c r="J2560" i="72"/>
  <c r="H2560" i="72"/>
  <c r="G2560" i="72"/>
  <c r="E2560" i="72"/>
  <c r="H2559" i="72"/>
  <c r="J2559" i="72" s="1"/>
  <c r="E2559" i="72"/>
  <c r="G2559" i="72" s="1"/>
  <c r="H2558" i="72"/>
  <c r="J2558" i="72" s="1"/>
  <c r="E2558" i="72"/>
  <c r="G2558" i="72" s="1"/>
  <c r="J2557" i="72"/>
  <c r="H2557" i="72"/>
  <c r="G2557" i="72"/>
  <c r="E2557" i="72"/>
  <c r="J2556" i="72"/>
  <c r="H2556" i="72"/>
  <c r="E2556" i="72"/>
  <c r="G2556" i="72" s="1"/>
  <c r="H2555" i="72"/>
  <c r="J2555" i="72" s="1"/>
  <c r="E2555" i="72"/>
  <c r="G2555" i="72" s="1"/>
  <c r="H2554" i="72"/>
  <c r="J2554" i="72" s="1"/>
  <c r="G2554" i="72"/>
  <c r="E2554" i="72"/>
  <c r="J2553" i="72"/>
  <c r="H2553" i="72"/>
  <c r="E2553" i="72"/>
  <c r="H2552" i="72"/>
  <c r="J2552" i="72" s="1"/>
  <c r="G2552" i="72"/>
  <c r="E2552" i="72"/>
  <c r="C2535" i="72"/>
  <c r="J2534" i="72"/>
  <c r="H2534" i="72"/>
  <c r="E2534" i="72"/>
  <c r="G2534" i="72" s="1"/>
  <c r="H2533" i="72"/>
  <c r="J2533" i="72" s="1"/>
  <c r="E2533" i="72"/>
  <c r="G2533" i="72" s="1"/>
  <c r="H2532" i="72"/>
  <c r="J2532" i="72" s="1"/>
  <c r="G2532" i="72"/>
  <c r="E2532" i="72"/>
  <c r="J2531" i="72"/>
  <c r="H2531" i="72"/>
  <c r="G2531" i="72"/>
  <c r="E2531" i="72"/>
  <c r="H2530" i="72"/>
  <c r="J2530" i="72" s="1"/>
  <c r="E2530" i="72"/>
  <c r="G2530" i="72" s="1"/>
  <c r="H2529" i="72"/>
  <c r="J2529" i="72" s="1"/>
  <c r="E2529" i="72"/>
  <c r="G2529" i="72" s="1"/>
  <c r="J2528" i="72"/>
  <c r="H2528" i="72"/>
  <c r="G2528" i="72"/>
  <c r="E2528" i="72"/>
  <c r="H2527" i="72"/>
  <c r="J2527" i="72" s="1"/>
  <c r="E2527" i="72"/>
  <c r="G2527" i="72" s="1"/>
  <c r="J2526" i="72"/>
  <c r="H2526" i="72"/>
  <c r="E2526" i="72"/>
  <c r="G2526" i="72" s="1"/>
  <c r="J2525" i="72"/>
  <c r="H2525" i="72"/>
  <c r="G2525" i="72"/>
  <c r="E2525" i="72"/>
  <c r="J2524" i="72"/>
  <c r="H2524" i="72"/>
  <c r="E2524" i="72"/>
  <c r="G2524" i="72" s="1"/>
  <c r="J2523" i="72"/>
  <c r="H2523" i="72"/>
  <c r="E2523" i="72"/>
  <c r="G2523" i="72" s="1"/>
  <c r="H2522" i="72"/>
  <c r="J2522" i="72" s="1"/>
  <c r="E2522" i="72"/>
  <c r="G2522" i="72" s="1"/>
  <c r="J2521" i="72"/>
  <c r="H2521" i="72"/>
  <c r="E2521" i="72"/>
  <c r="G2521" i="72" s="1"/>
  <c r="J2520" i="72"/>
  <c r="H2520" i="72"/>
  <c r="G2520" i="72"/>
  <c r="E2520" i="72"/>
  <c r="H2519" i="72"/>
  <c r="J2519" i="72" s="1"/>
  <c r="G2519" i="72"/>
  <c r="E2519" i="72"/>
  <c r="J2518" i="72"/>
  <c r="H2518" i="72"/>
  <c r="E2518" i="72"/>
  <c r="H2517" i="72"/>
  <c r="J2517" i="72" s="1"/>
  <c r="G2517" i="72"/>
  <c r="E2517" i="72"/>
  <c r="C2500" i="72"/>
  <c r="H2499" i="72"/>
  <c r="J2499" i="72" s="1"/>
  <c r="E2499" i="72"/>
  <c r="G2499" i="72" s="1"/>
  <c r="J2498" i="72"/>
  <c r="H2498" i="72"/>
  <c r="E2498" i="72"/>
  <c r="G2498" i="72" s="1"/>
  <c r="H2497" i="72"/>
  <c r="J2497" i="72" s="1"/>
  <c r="E2497" i="72"/>
  <c r="G2497" i="72" s="1"/>
  <c r="H2496" i="72"/>
  <c r="J2496" i="72" s="1"/>
  <c r="E2496" i="72"/>
  <c r="G2496" i="72" s="1"/>
  <c r="J2495" i="72"/>
  <c r="H2495" i="72"/>
  <c r="E2495" i="72"/>
  <c r="G2495" i="72" s="1"/>
  <c r="H2494" i="72"/>
  <c r="J2494" i="72" s="1"/>
  <c r="E2494" i="72"/>
  <c r="G2494" i="72" s="1"/>
  <c r="H2493" i="72"/>
  <c r="J2493" i="72" s="1"/>
  <c r="E2493" i="72"/>
  <c r="G2493" i="72" s="1"/>
  <c r="J2492" i="72"/>
  <c r="H2492" i="72"/>
  <c r="E2492" i="72"/>
  <c r="G2492" i="72" s="1"/>
  <c r="H2491" i="72"/>
  <c r="J2491" i="72" s="1"/>
  <c r="E2491" i="72"/>
  <c r="G2491" i="72" s="1"/>
  <c r="H2490" i="72"/>
  <c r="J2490" i="72" s="1"/>
  <c r="E2490" i="72"/>
  <c r="G2490" i="72" s="1"/>
  <c r="J2489" i="72"/>
  <c r="H2489" i="72"/>
  <c r="E2489" i="72"/>
  <c r="G2489" i="72" s="1"/>
  <c r="H2488" i="72"/>
  <c r="J2488" i="72" s="1"/>
  <c r="E2488" i="72"/>
  <c r="G2488" i="72" s="1"/>
  <c r="H2487" i="72"/>
  <c r="J2487" i="72" s="1"/>
  <c r="E2487" i="72"/>
  <c r="G2487" i="72" s="1"/>
  <c r="J2486" i="72"/>
  <c r="H2486" i="72"/>
  <c r="E2486" i="72"/>
  <c r="G2486" i="72" s="1"/>
  <c r="H2485" i="72"/>
  <c r="J2485" i="72" s="1"/>
  <c r="E2485" i="72"/>
  <c r="G2485" i="72" s="1"/>
  <c r="H2484" i="72"/>
  <c r="J2484" i="72" s="1"/>
  <c r="E2484" i="72"/>
  <c r="G2484" i="72" s="1"/>
  <c r="J2483" i="72"/>
  <c r="H2483" i="72"/>
  <c r="E2483" i="72"/>
  <c r="G2483" i="72" s="1"/>
  <c r="H2482" i="72"/>
  <c r="J2482" i="72" s="1"/>
  <c r="E2482" i="72"/>
  <c r="C2465" i="72"/>
  <c r="H2464" i="72"/>
  <c r="J2464" i="72" s="1"/>
  <c r="G2464" i="72"/>
  <c r="E2464" i="72"/>
  <c r="H2463" i="72"/>
  <c r="J2463" i="72" s="1"/>
  <c r="E2463" i="72"/>
  <c r="G2463" i="72" s="1"/>
  <c r="J2462" i="72"/>
  <c r="H2462" i="72"/>
  <c r="E2462" i="72"/>
  <c r="G2462" i="72" s="1"/>
  <c r="H2461" i="72"/>
  <c r="J2461" i="72" s="1"/>
  <c r="E2461" i="72"/>
  <c r="G2461" i="72" s="1"/>
  <c r="H2460" i="72"/>
  <c r="J2460" i="72" s="1"/>
  <c r="E2460" i="72"/>
  <c r="G2460" i="72" s="1"/>
  <c r="J2459" i="72"/>
  <c r="H2459" i="72"/>
  <c r="G2459" i="72"/>
  <c r="E2459" i="72"/>
  <c r="H2458" i="72"/>
  <c r="J2458" i="72" s="1"/>
  <c r="E2458" i="72"/>
  <c r="G2458" i="72" s="1"/>
  <c r="H2457" i="72"/>
  <c r="J2457" i="72" s="1"/>
  <c r="E2457" i="72"/>
  <c r="G2457" i="72" s="1"/>
  <c r="H2456" i="72"/>
  <c r="J2456" i="72" s="1"/>
  <c r="G2456" i="72"/>
  <c r="E2456" i="72"/>
  <c r="H2455" i="72"/>
  <c r="J2455" i="72" s="1"/>
  <c r="E2455" i="72"/>
  <c r="G2455" i="72" s="1"/>
  <c r="H2454" i="72"/>
  <c r="J2454" i="72" s="1"/>
  <c r="E2454" i="72"/>
  <c r="G2454" i="72" s="1"/>
  <c r="H2453" i="72"/>
  <c r="J2453" i="72" s="1"/>
  <c r="G2453" i="72"/>
  <c r="E2453" i="72"/>
  <c r="J2452" i="72"/>
  <c r="H2452" i="72"/>
  <c r="E2452" i="72"/>
  <c r="G2452" i="72" s="1"/>
  <c r="H2451" i="72"/>
  <c r="J2451" i="72" s="1"/>
  <c r="E2451" i="72"/>
  <c r="G2451" i="72" s="1"/>
  <c r="H2450" i="72"/>
  <c r="J2450" i="72" s="1"/>
  <c r="E2450" i="72"/>
  <c r="G2450" i="72" s="1"/>
  <c r="J2449" i="72"/>
  <c r="H2449" i="72"/>
  <c r="E2449" i="72"/>
  <c r="G2449" i="72" s="1"/>
  <c r="H2448" i="72"/>
  <c r="J2448" i="72" s="1"/>
  <c r="G2448" i="72"/>
  <c r="E2448" i="72"/>
  <c r="H2447" i="72"/>
  <c r="J2447" i="72" s="1"/>
  <c r="E2447" i="72"/>
  <c r="G2447" i="72" s="1"/>
  <c r="C2430" i="72"/>
  <c r="H2429" i="72"/>
  <c r="J2429" i="72" s="1"/>
  <c r="G2429" i="72"/>
  <c r="E2429" i="72"/>
  <c r="H2428" i="72"/>
  <c r="J2428" i="72" s="1"/>
  <c r="E2428" i="72"/>
  <c r="G2428" i="72" s="1"/>
  <c r="H2427" i="72"/>
  <c r="J2427" i="72" s="1"/>
  <c r="E2427" i="72"/>
  <c r="G2427" i="72" s="1"/>
  <c r="H2426" i="72"/>
  <c r="J2426" i="72" s="1"/>
  <c r="G2426" i="72"/>
  <c r="E2426" i="72"/>
  <c r="H2425" i="72"/>
  <c r="J2425" i="72" s="1"/>
  <c r="E2425" i="72"/>
  <c r="G2425" i="72" s="1"/>
  <c r="H2424" i="72"/>
  <c r="J2424" i="72" s="1"/>
  <c r="E2424" i="72"/>
  <c r="G2424" i="72" s="1"/>
  <c r="H2423" i="72"/>
  <c r="J2423" i="72" s="1"/>
  <c r="E2423" i="72"/>
  <c r="G2423" i="72" s="1"/>
  <c r="H2422" i="72"/>
  <c r="J2422" i="72" s="1"/>
  <c r="E2422" i="72"/>
  <c r="G2422" i="72" s="1"/>
  <c r="H2421" i="72"/>
  <c r="J2421" i="72" s="1"/>
  <c r="E2421" i="72"/>
  <c r="G2421" i="72" s="1"/>
  <c r="H2420" i="72"/>
  <c r="J2420" i="72" s="1"/>
  <c r="G2420" i="72"/>
  <c r="E2420" i="72"/>
  <c r="J2419" i="72"/>
  <c r="H2419" i="72"/>
  <c r="E2419" i="72"/>
  <c r="G2419" i="72" s="1"/>
  <c r="H2418" i="72"/>
  <c r="J2418" i="72" s="1"/>
  <c r="E2418" i="72"/>
  <c r="G2418" i="72" s="1"/>
  <c r="H2417" i="72"/>
  <c r="J2417" i="72" s="1"/>
  <c r="G2417" i="72"/>
  <c r="E2417" i="72"/>
  <c r="H2416" i="72"/>
  <c r="J2416" i="72" s="1"/>
  <c r="E2416" i="72"/>
  <c r="G2416" i="72" s="1"/>
  <c r="H2415" i="72"/>
  <c r="J2415" i="72" s="1"/>
  <c r="E2415" i="72"/>
  <c r="G2415" i="72" s="1"/>
  <c r="H2414" i="72"/>
  <c r="J2414" i="72" s="1"/>
  <c r="E2414" i="72"/>
  <c r="G2414" i="72" s="1"/>
  <c r="H2413" i="72"/>
  <c r="J2413" i="72" s="1"/>
  <c r="E2413" i="72"/>
  <c r="G2413" i="72" s="1"/>
  <c r="H2412" i="72"/>
  <c r="J2412" i="72" s="1"/>
  <c r="E2412" i="72"/>
  <c r="C2395" i="72"/>
  <c r="H2394" i="72"/>
  <c r="J2394" i="72" s="1"/>
  <c r="E2394" i="72"/>
  <c r="G2394" i="72" s="1"/>
  <c r="H2393" i="72"/>
  <c r="J2393" i="72" s="1"/>
  <c r="E2393" i="72"/>
  <c r="G2393" i="72" s="1"/>
  <c r="J2392" i="72"/>
  <c r="H2392" i="72"/>
  <c r="E2392" i="72"/>
  <c r="G2392" i="72" s="1"/>
  <c r="H2391" i="72"/>
  <c r="J2391" i="72" s="1"/>
  <c r="E2391" i="72"/>
  <c r="G2391" i="72" s="1"/>
  <c r="H2390" i="72"/>
  <c r="J2390" i="72" s="1"/>
  <c r="E2390" i="72"/>
  <c r="G2390" i="72" s="1"/>
  <c r="J2389" i="72"/>
  <c r="H2389" i="72"/>
  <c r="G2389" i="72"/>
  <c r="E2389" i="72"/>
  <c r="H2388" i="72"/>
  <c r="J2388" i="72" s="1"/>
  <c r="E2388" i="72"/>
  <c r="G2388" i="72" s="1"/>
  <c r="H2387" i="72"/>
  <c r="J2387" i="72" s="1"/>
  <c r="E2387" i="72"/>
  <c r="G2387" i="72" s="1"/>
  <c r="H2386" i="72"/>
  <c r="J2386" i="72" s="1"/>
  <c r="G2386" i="72"/>
  <c r="E2386" i="72"/>
  <c r="H2385" i="72"/>
  <c r="J2385" i="72" s="1"/>
  <c r="E2385" i="72"/>
  <c r="G2385" i="72" s="1"/>
  <c r="J2384" i="72"/>
  <c r="H2384" i="72"/>
  <c r="E2384" i="72"/>
  <c r="G2384" i="72" s="1"/>
  <c r="H2383" i="72"/>
  <c r="J2383" i="72" s="1"/>
  <c r="G2383" i="72"/>
  <c r="E2383" i="72"/>
  <c r="H2382" i="72"/>
  <c r="J2382" i="72" s="1"/>
  <c r="E2382" i="72"/>
  <c r="G2382" i="72" s="1"/>
  <c r="H2381" i="72"/>
  <c r="J2381" i="72" s="1"/>
  <c r="E2381" i="72"/>
  <c r="G2381" i="72" s="1"/>
  <c r="J2380" i="72"/>
  <c r="H2380" i="72"/>
  <c r="G2380" i="72"/>
  <c r="E2380" i="72"/>
  <c r="H2379" i="72"/>
  <c r="J2379" i="72" s="1"/>
  <c r="E2379" i="72"/>
  <c r="G2379" i="72" s="1"/>
  <c r="H2378" i="72"/>
  <c r="J2378" i="72" s="1"/>
  <c r="E2378" i="72"/>
  <c r="G2378" i="72" s="1"/>
  <c r="H2377" i="72"/>
  <c r="J2377" i="72" s="1"/>
  <c r="G2377" i="72"/>
  <c r="E2377" i="72"/>
  <c r="C2360" i="72"/>
  <c r="J2359" i="72"/>
  <c r="H2359" i="72"/>
  <c r="G2359" i="72"/>
  <c r="E2359" i="72"/>
  <c r="H2358" i="72"/>
  <c r="J2358" i="72" s="1"/>
  <c r="E2358" i="72"/>
  <c r="G2358" i="72" s="1"/>
  <c r="H2357" i="72"/>
  <c r="J2357" i="72" s="1"/>
  <c r="E2357" i="72"/>
  <c r="G2357" i="72" s="1"/>
  <c r="J2356" i="72"/>
  <c r="H2356" i="72"/>
  <c r="G2356" i="72"/>
  <c r="E2356" i="72"/>
  <c r="H2355" i="72"/>
  <c r="J2355" i="72" s="1"/>
  <c r="E2355" i="72"/>
  <c r="G2355" i="72" s="1"/>
  <c r="H2354" i="72"/>
  <c r="J2354" i="72" s="1"/>
  <c r="E2354" i="72"/>
  <c r="G2354" i="72" s="1"/>
  <c r="J2353" i="72"/>
  <c r="H2353" i="72"/>
  <c r="E2353" i="72"/>
  <c r="G2353" i="72" s="1"/>
  <c r="H2352" i="72"/>
  <c r="J2352" i="72" s="1"/>
  <c r="E2352" i="72"/>
  <c r="G2352" i="72" s="1"/>
  <c r="H2351" i="72"/>
  <c r="J2351" i="72" s="1"/>
  <c r="E2351" i="72"/>
  <c r="G2351" i="72" s="1"/>
  <c r="H2350" i="72"/>
  <c r="J2350" i="72" s="1"/>
  <c r="E2350" i="72"/>
  <c r="G2350" i="72" s="1"/>
  <c r="H2349" i="72"/>
  <c r="J2349" i="72" s="1"/>
  <c r="E2349" i="72"/>
  <c r="G2349" i="72" s="1"/>
  <c r="H2348" i="72"/>
  <c r="J2348" i="72" s="1"/>
  <c r="E2348" i="72"/>
  <c r="G2348" i="72" s="1"/>
  <c r="H2347" i="72"/>
  <c r="J2347" i="72" s="1"/>
  <c r="E2347" i="72"/>
  <c r="G2347" i="72" s="1"/>
  <c r="H2346" i="72"/>
  <c r="J2346" i="72" s="1"/>
  <c r="E2346" i="72"/>
  <c r="G2346" i="72" s="1"/>
  <c r="J2345" i="72"/>
  <c r="H2345" i="72"/>
  <c r="E2345" i="72"/>
  <c r="G2345" i="72" s="1"/>
  <c r="J2344" i="72"/>
  <c r="H2344" i="72"/>
  <c r="E2344" i="72"/>
  <c r="G2344" i="72" s="1"/>
  <c r="H2343" i="72"/>
  <c r="J2343" i="72" s="1"/>
  <c r="E2343" i="72"/>
  <c r="G2343" i="72" s="1"/>
  <c r="H2342" i="72"/>
  <c r="J2342" i="72" s="1"/>
  <c r="E2342" i="72"/>
  <c r="C2326" i="72"/>
  <c r="H2325" i="72"/>
  <c r="J2325" i="72" s="1"/>
  <c r="E2325" i="72"/>
  <c r="G2325" i="72" s="1"/>
  <c r="J2324" i="72"/>
  <c r="H2324" i="72"/>
  <c r="E2324" i="72"/>
  <c r="G2324" i="72" s="1"/>
  <c r="H2323" i="72"/>
  <c r="J2323" i="72" s="1"/>
  <c r="E2323" i="72"/>
  <c r="G2323" i="72" s="1"/>
  <c r="H2322" i="72"/>
  <c r="J2322" i="72" s="1"/>
  <c r="E2322" i="72"/>
  <c r="G2322" i="72" s="1"/>
  <c r="J2321" i="72"/>
  <c r="H2321" i="72"/>
  <c r="G2321" i="72"/>
  <c r="E2321" i="72"/>
  <c r="H2320" i="72"/>
  <c r="J2320" i="72" s="1"/>
  <c r="E2320" i="72"/>
  <c r="G2320" i="72" s="1"/>
  <c r="H2319" i="72"/>
  <c r="J2319" i="72" s="1"/>
  <c r="E2319" i="72"/>
  <c r="G2319" i="72" s="1"/>
  <c r="H2318" i="72"/>
  <c r="J2318" i="72" s="1"/>
  <c r="G2318" i="72"/>
  <c r="E2318" i="72"/>
  <c r="H2317" i="72"/>
  <c r="J2317" i="72" s="1"/>
  <c r="E2317" i="72"/>
  <c r="G2317" i="72" s="1"/>
  <c r="H2316" i="72"/>
  <c r="J2316" i="72" s="1"/>
  <c r="E2316" i="72"/>
  <c r="G2316" i="72" s="1"/>
  <c r="H2315" i="72"/>
  <c r="J2315" i="72" s="1"/>
  <c r="G2315" i="72"/>
  <c r="E2315" i="72"/>
  <c r="J2314" i="72"/>
  <c r="H2314" i="72"/>
  <c r="E2314" i="72"/>
  <c r="G2314" i="72" s="1"/>
  <c r="H2313" i="72"/>
  <c r="J2313" i="72" s="1"/>
  <c r="E2313" i="72"/>
  <c r="G2313" i="72" s="1"/>
  <c r="H2312" i="72"/>
  <c r="J2312" i="72" s="1"/>
  <c r="E2312" i="72"/>
  <c r="G2312" i="72" s="1"/>
  <c r="J2311" i="72"/>
  <c r="H2311" i="72"/>
  <c r="E2311" i="72"/>
  <c r="G2311" i="72" s="1"/>
  <c r="H2310" i="72"/>
  <c r="J2310" i="72" s="1"/>
  <c r="G2310" i="72"/>
  <c r="E2310" i="72"/>
  <c r="H2309" i="72"/>
  <c r="J2309" i="72" s="1"/>
  <c r="E2309" i="72"/>
  <c r="G2309" i="72" s="1"/>
  <c r="J2308" i="72"/>
  <c r="H2308" i="72"/>
  <c r="G2308" i="72"/>
  <c r="E2308" i="72"/>
  <c r="C2291" i="72"/>
  <c r="J2290" i="72"/>
  <c r="H2290" i="72"/>
  <c r="E2290" i="72"/>
  <c r="G2290" i="72" s="1"/>
  <c r="H2289" i="72"/>
  <c r="J2289" i="72" s="1"/>
  <c r="E2289" i="72"/>
  <c r="G2289" i="72" s="1"/>
  <c r="J2288" i="72"/>
  <c r="H2288" i="72"/>
  <c r="E2288" i="72"/>
  <c r="G2288" i="72" s="1"/>
  <c r="J2287" i="72"/>
  <c r="H2287" i="72"/>
  <c r="G2287" i="72"/>
  <c r="E2287" i="72"/>
  <c r="H2286" i="72"/>
  <c r="J2286" i="72" s="1"/>
  <c r="E2286" i="72"/>
  <c r="G2286" i="72" s="1"/>
  <c r="J2285" i="72"/>
  <c r="H2285" i="72"/>
  <c r="E2285" i="72"/>
  <c r="G2285" i="72" s="1"/>
  <c r="H2284" i="72"/>
  <c r="J2284" i="72" s="1"/>
  <c r="G2284" i="72"/>
  <c r="E2284" i="72"/>
  <c r="H2283" i="72"/>
  <c r="J2283" i="72" s="1"/>
  <c r="E2283" i="72"/>
  <c r="G2283" i="72" s="1"/>
  <c r="H2282" i="72"/>
  <c r="J2282" i="72" s="1"/>
  <c r="E2282" i="72"/>
  <c r="G2282" i="72" s="1"/>
  <c r="H2281" i="72"/>
  <c r="J2281" i="72" s="1"/>
  <c r="G2281" i="72"/>
  <c r="E2281" i="72"/>
  <c r="J2280" i="72"/>
  <c r="H2280" i="72"/>
  <c r="E2280" i="72"/>
  <c r="G2280" i="72" s="1"/>
  <c r="H2279" i="72"/>
  <c r="J2279" i="72" s="1"/>
  <c r="E2279" i="72"/>
  <c r="G2279" i="72" s="1"/>
  <c r="H2278" i="72"/>
  <c r="J2278" i="72" s="1"/>
  <c r="E2278" i="72"/>
  <c r="G2278" i="72" s="1"/>
  <c r="J2277" i="72"/>
  <c r="H2277" i="72"/>
  <c r="E2277" i="72"/>
  <c r="G2277" i="72" s="1"/>
  <c r="H2276" i="72"/>
  <c r="J2276" i="72" s="1"/>
  <c r="E2276" i="72"/>
  <c r="G2276" i="72" s="1"/>
  <c r="H2275" i="72"/>
  <c r="J2275" i="72" s="1"/>
  <c r="E2275" i="72"/>
  <c r="G2275" i="72" s="1"/>
  <c r="J2274" i="72"/>
  <c r="H2274" i="72"/>
  <c r="G2274" i="72"/>
  <c r="E2274" i="72"/>
  <c r="H2273" i="72"/>
  <c r="J2273" i="72" s="1"/>
  <c r="E2273" i="72"/>
  <c r="C2256" i="72"/>
  <c r="H2255" i="72"/>
  <c r="J2255" i="72" s="1"/>
  <c r="E2255" i="72"/>
  <c r="G2255" i="72" s="1"/>
  <c r="H2254" i="72"/>
  <c r="J2254" i="72" s="1"/>
  <c r="E2254" i="72"/>
  <c r="G2254" i="72" s="1"/>
  <c r="H2253" i="72"/>
  <c r="J2253" i="72" s="1"/>
  <c r="E2253" i="72"/>
  <c r="G2253" i="72" s="1"/>
  <c r="H2252" i="72"/>
  <c r="J2252" i="72" s="1"/>
  <c r="E2252" i="72"/>
  <c r="G2252" i="72" s="1"/>
  <c r="H2251" i="72"/>
  <c r="J2251" i="72" s="1"/>
  <c r="E2251" i="72"/>
  <c r="G2251" i="72" s="1"/>
  <c r="H2250" i="72"/>
  <c r="J2250" i="72" s="1"/>
  <c r="E2250" i="72"/>
  <c r="G2250" i="72" s="1"/>
  <c r="H2249" i="72"/>
  <c r="J2249" i="72" s="1"/>
  <c r="E2249" i="72"/>
  <c r="G2249" i="72" s="1"/>
  <c r="H2248" i="72"/>
  <c r="J2248" i="72" s="1"/>
  <c r="E2248" i="72"/>
  <c r="G2248" i="72" s="1"/>
  <c r="J2247" i="72"/>
  <c r="H2247" i="72"/>
  <c r="E2247" i="72"/>
  <c r="G2247" i="72" s="1"/>
  <c r="H2246" i="72"/>
  <c r="J2246" i="72" s="1"/>
  <c r="E2246" i="72"/>
  <c r="G2246" i="72" s="1"/>
  <c r="H2245" i="72"/>
  <c r="J2245" i="72" s="1"/>
  <c r="E2245" i="72"/>
  <c r="G2245" i="72" s="1"/>
  <c r="H2244" i="72"/>
  <c r="J2244" i="72" s="1"/>
  <c r="E2244" i="72"/>
  <c r="G2244" i="72" s="1"/>
  <c r="H2243" i="72"/>
  <c r="J2243" i="72" s="1"/>
  <c r="E2243" i="72"/>
  <c r="G2243" i="72" s="1"/>
  <c r="H2242" i="72"/>
  <c r="J2242" i="72" s="1"/>
  <c r="E2242" i="72"/>
  <c r="G2242" i="72" s="1"/>
  <c r="J2241" i="72"/>
  <c r="H2241" i="72"/>
  <c r="E2241" i="72"/>
  <c r="G2241" i="72" s="1"/>
  <c r="H2240" i="72"/>
  <c r="J2240" i="72" s="1"/>
  <c r="E2240" i="72"/>
  <c r="G2240" i="72" s="1"/>
  <c r="H2239" i="72"/>
  <c r="J2239" i="72" s="1"/>
  <c r="E2239" i="72"/>
  <c r="G2239" i="72" s="1"/>
  <c r="H2238" i="72"/>
  <c r="J2238" i="72" s="1"/>
  <c r="E2238" i="72"/>
  <c r="C2221" i="72"/>
  <c r="H2220" i="72"/>
  <c r="J2220" i="72" s="1"/>
  <c r="E2220" i="72"/>
  <c r="G2220" i="72" s="1"/>
  <c r="H2219" i="72"/>
  <c r="J2219" i="72" s="1"/>
  <c r="G2219" i="72"/>
  <c r="E2219" i="72"/>
  <c r="H2218" i="72"/>
  <c r="J2218" i="72" s="1"/>
  <c r="E2218" i="72"/>
  <c r="G2218" i="72" s="1"/>
  <c r="H2217" i="72"/>
  <c r="J2217" i="72" s="1"/>
  <c r="E2217" i="72"/>
  <c r="G2217" i="72" s="1"/>
  <c r="H2216" i="72"/>
  <c r="J2216" i="72" s="1"/>
  <c r="G2216" i="72"/>
  <c r="E2216" i="72"/>
  <c r="H2215" i="72"/>
  <c r="J2215" i="72" s="1"/>
  <c r="E2215" i="72"/>
  <c r="G2215" i="72" s="1"/>
  <c r="H2214" i="72"/>
  <c r="J2214" i="72" s="1"/>
  <c r="E2214" i="72"/>
  <c r="G2214" i="72" s="1"/>
  <c r="H2213" i="72"/>
  <c r="J2213" i="72" s="1"/>
  <c r="E2213" i="72"/>
  <c r="G2213" i="72" s="1"/>
  <c r="H2212" i="72"/>
  <c r="J2212" i="72" s="1"/>
  <c r="E2212" i="72"/>
  <c r="G2212" i="72" s="1"/>
  <c r="H2211" i="72"/>
  <c r="J2211" i="72" s="1"/>
  <c r="E2211" i="72"/>
  <c r="G2211" i="72" s="1"/>
  <c r="H2210" i="72"/>
  <c r="J2210" i="72" s="1"/>
  <c r="E2210" i="72"/>
  <c r="G2210" i="72" s="1"/>
  <c r="H2209" i="72"/>
  <c r="J2209" i="72" s="1"/>
  <c r="E2209" i="72"/>
  <c r="G2209" i="72" s="1"/>
  <c r="H2208" i="72"/>
  <c r="J2208" i="72" s="1"/>
  <c r="E2208" i="72"/>
  <c r="G2208" i="72" s="1"/>
  <c r="H2207" i="72"/>
  <c r="J2207" i="72" s="1"/>
  <c r="G2207" i="72"/>
  <c r="E2207" i="72"/>
  <c r="H2206" i="72"/>
  <c r="J2206" i="72" s="1"/>
  <c r="E2206" i="72"/>
  <c r="G2206" i="72" s="1"/>
  <c r="H2205" i="72"/>
  <c r="J2205" i="72" s="1"/>
  <c r="E2205" i="72"/>
  <c r="G2205" i="72" s="1"/>
  <c r="H2204" i="72"/>
  <c r="J2204" i="72" s="1"/>
  <c r="E2204" i="72"/>
  <c r="G2204" i="72" s="1"/>
  <c r="H2203" i="72"/>
  <c r="J2203" i="72" s="1"/>
  <c r="E2203" i="72"/>
  <c r="C2186" i="72"/>
  <c r="H2185" i="72"/>
  <c r="J2185" i="72" s="1"/>
  <c r="G2185" i="72"/>
  <c r="E2185" i="72"/>
  <c r="J2184" i="72"/>
  <c r="H2184" i="72"/>
  <c r="E2184" i="72"/>
  <c r="G2184" i="72" s="1"/>
  <c r="J2183" i="72"/>
  <c r="H2183" i="72"/>
  <c r="E2183" i="72"/>
  <c r="G2183" i="72" s="1"/>
  <c r="H2182" i="72"/>
  <c r="J2182" i="72" s="1"/>
  <c r="E2182" i="72"/>
  <c r="G2182" i="72" s="1"/>
  <c r="J2181" i="72"/>
  <c r="H2181" i="72"/>
  <c r="E2181" i="72"/>
  <c r="G2181" i="72" s="1"/>
  <c r="J2180" i="72"/>
  <c r="H2180" i="72"/>
  <c r="G2180" i="72"/>
  <c r="E2180" i="72"/>
  <c r="H2179" i="72"/>
  <c r="J2179" i="72" s="1"/>
  <c r="E2179" i="72"/>
  <c r="G2179" i="72" s="1"/>
  <c r="J2178" i="72"/>
  <c r="H2178" i="72"/>
  <c r="E2178" i="72"/>
  <c r="G2178" i="72" s="1"/>
  <c r="H2177" i="72"/>
  <c r="J2177" i="72" s="1"/>
  <c r="G2177" i="72"/>
  <c r="E2177" i="72"/>
  <c r="H2176" i="72"/>
  <c r="J2176" i="72" s="1"/>
  <c r="E2176" i="72"/>
  <c r="G2176" i="72" s="1"/>
  <c r="H2175" i="72"/>
  <c r="J2175" i="72" s="1"/>
  <c r="E2175" i="72"/>
  <c r="G2175" i="72" s="1"/>
  <c r="H2174" i="72"/>
  <c r="J2174" i="72" s="1"/>
  <c r="G2174" i="72"/>
  <c r="E2174" i="72"/>
  <c r="J2173" i="72"/>
  <c r="H2173" i="72"/>
  <c r="E2173" i="72"/>
  <c r="G2173" i="72" s="1"/>
  <c r="H2172" i="72"/>
  <c r="J2172" i="72" s="1"/>
  <c r="E2172" i="72"/>
  <c r="G2172" i="72" s="1"/>
  <c r="H2171" i="72"/>
  <c r="J2171" i="72" s="1"/>
  <c r="E2171" i="72"/>
  <c r="G2171" i="72" s="1"/>
  <c r="J2170" i="72"/>
  <c r="H2170" i="72"/>
  <c r="E2170" i="72"/>
  <c r="G2170" i="72" s="1"/>
  <c r="H2169" i="72"/>
  <c r="J2169" i="72" s="1"/>
  <c r="E2169" i="72"/>
  <c r="G2169" i="72" s="1"/>
  <c r="H2168" i="72"/>
  <c r="J2168" i="72" s="1"/>
  <c r="G2168" i="72"/>
  <c r="E2168" i="72"/>
  <c r="C2151" i="72"/>
  <c r="H2150" i="72"/>
  <c r="J2150" i="72" s="1"/>
  <c r="E2150" i="72"/>
  <c r="G2150" i="72" s="1"/>
  <c r="H2149" i="72"/>
  <c r="J2149" i="72" s="1"/>
  <c r="E2149" i="72"/>
  <c r="G2149" i="72" s="1"/>
  <c r="H2148" i="72"/>
  <c r="J2148" i="72" s="1"/>
  <c r="E2148" i="72"/>
  <c r="G2148" i="72" s="1"/>
  <c r="H2147" i="72"/>
  <c r="J2147" i="72" s="1"/>
  <c r="E2147" i="72"/>
  <c r="G2147" i="72" s="1"/>
  <c r="J2146" i="72"/>
  <c r="H2146" i="72"/>
  <c r="E2146" i="72"/>
  <c r="G2146" i="72" s="1"/>
  <c r="H2145" i="72"/>
  <c r="J2145" i="72" s="1"/>
  <c r="E2145" i="72"/>
  <c r="G2145" i="72" s="1"/>
  <c r="H2144" i="72"/>
  <c r="J2144" i="72" s="1"/>
  <c r="E2144" i="72"/>
  <c r="G2144" i="72" s="1"/>
  <c r="H2143" i="72"/>
  <c r="J2143" i="72" s="1"/>
  <c r="E2143" i="72"/>
  <c r="G2143" i="72" s="1"/>
  <c r="H2142" i="72"/>
  <c r="J2142" i="72" s="1"/>
  <c r="E2142" i="72"/>
  <c r="G2142" i="72" s="1"/>
  <c r="H2141" i="72"/>
  <c r="J2141" i="72" s="1"/>
  <c r="E2141" i="72"/>
  <c r="G2141" i="72" s="1"/>
  <c r="J2140" i="72"/>
  <c r="H2140" i="72"/>
  <c r="E2140" i="72"/>
  <c r="G2140" i="72" s="1"/>
  <c r="H2139" i="72"/>
  <c r="J2139" i="72" s="1"/>
  <c r="E2139" i="72"/>
  <c r="G2139" i="72" s="1"/>
  <c r="H2138" i="72"/>
  <c r="J2138" i="72" s="1"/>
  <c r="E2138" i="72"/>
  <c r="G2138" i="72" s="1"/>
  <c r="H2137" i="72"/>
  <c r="J2137" i="72" s="1"/>
  <c r="E2137" i="72"/>
  <c r="G2137" i="72" s="1"/>
  <c r="H2136" i="72"/>
  <c r="J2136" i="72" s="1"/>
  <c r="E2136" i="72"/>
  <c r="G2136" i="72" s="1"/>
  <c r="H2135" i="72"/>
  <c r="J2135" i="72" s="1"/>
  <c r="E2135" i="72"/>
  <c r="G2135" i="72" s="1"/>
  <c r="J2134" i="72"/>
  <c r="H2134" i="72"/>
  <c r="E2134" i="72"/>
  <c r="G2134" i="72" s="1"/>
  <c r="H2133" i="72"/>
  <c r="J2133" i="72" s="1"/>
  <c r="E2133" i="72"/>
  <c r="C2116" i="72"/>
  <c r="H2115" i="72"/>
  <c r="J2115" i="72" s="1"/>
  <c r="E2115" i="72"/>
  <c r="G2115" i="72" s="1"/>
  <c r="H2114" i="72"/>
  <c r="J2114" i="72" s="1"/>
  <c r="E2114" i="72"/>
  <c r="G2114" i="72" s="1"/>
  <c r="H2113" i="72"/>
  <c r="J2113" i="72" s="1"/>
  <c r="G2113" i="72"/>
  <c r="E2113" i="72"/>
  <c r="H2112" i="72"/>
  <c r="J2112" i="72" s="1"/>
  <c r="E2112" i="72"/>
  <c r="G2112" i="72" s="1"/>
  <c r="H2111" i="72"/>
  <c r="J2111" i="72" s="1"/>
  <c r="E2111" i="72"/>
  <c r="G2111" i="72" s="1"/>
  <c r="H2110" i="72"/>
  <c r="J2110" i="72" s="1"/>
  <c r="G2110" i="72"/>
  <c r="E2110" i="72"/>
  <c r="J2109" i="72"/>
  <c r="H2109" i="72"/>
  <c r="E2109" i="72"/>
  <c r="G2109" i="72" s="1"/>
  <c r="H2108" i="72"/>
  <c r="J2108" i="72" s="1"/>
  <c r="E2108" i="72"/>
  <c r="G2108" i="72" s="1"/>
  <c r="H2107" i="72"/>
  <c r="J2107" i="72" s="1"/>
  <c r="E2107" i="72"/>
  <c r="G2107" i="72" s="1"/>
  <c r="J2106" i="72"/>
  <c r="H2106" i="72"/>
  <c r="E2106" i="72"/>
  <c r="G2106" i="72" s="1"/>
  <c r="H2105" i="72"/>
  <c r="J2105" i="72" s="1"/>
  <c r="G2105" i="72"/>
  <c r="E2105" i="72"/>
  <c r="H2104" i="72"/>
  <c r="J2104" i="72" s="1"/>
  <c r="G2104" i="72"/>
  <c r="E2104" i="72"/>
  <c r="J2103" i="72"/>
  <c r="H2103" i="72"/>
  <c r="G2103" i="72"/>
  <c r="E2103" i="72"/>
  <c r="H2102" i="72"/>
  <c r="J2102" i="72" s="1"/>
  <c r="G2102" i="72"/>
  <c r="E2102" i="72"/>
  <c r="H2101" i="72"/>
  <c r="J2101" i="72" s="1"/>
  <c r="E2101" i="72"/>
  <c r="G2101" i="72" s="1"/>
  <c r="H2100" i="72"/>
  <c r="J2100" i="72" s="1"/>
  <c r="G2100" i="72"/>
  <c r="E2100" i="72"/>
  <c r="H2099" i="72"/>
  <c r="J2099" i="72" s="1"/>
  <c r="G2099" i="72"/>
  <c r="E2099" i="72"/>
  <c r="J2098" i="72"/>
  <c r="H2098" i="72"/>
  <c r="E2098" i="72"/>
  <c r="C2081" i="72"/>
  <c r="J2080" i="72"/>
  <c r="H2080" i="72"/>
  <c r="E2080" i="72"/>
  <c r="G2080" i="72" s="1"/>
  <c r="H2079" i="72"/>
  <c r="J2079" i="72" s="1"/>
  <c r="G2079" i="72"/>
  <c r="E2079" i="72"/>
  <c r="H2078" i="72"/>
  <c r="J2078" i="72" s="1"/>
  <c r="E2078" i="72"/>
  <c r="G2078" i="72" s="1"/>
  <c r="H2077" i="72"/>
  <c r="J2077" i="72" s="1"/>
  <c r="E2077" i="72"/>
  <c r="G2077" i="72" s="1"/>
  <c r="H2076" i="72"/>
  <c r="J2076" i="72" s="1"/>
  <c r="G2076" i="72"/>
  <c r="E2076" i="72"/>
  <c r="J2075" i="72"/>
  <c r="H2075" i="72"/>
  <c r="E2075" i="72"/>
  <c r="G2075" i="72" s="1"/>
  <c r="H2074" i="72"/>
  <c r="J2074" i="72" s="1"/>
  <c r="E2074" i="72"/>
  <c r="G2074" i="72" s="1"/>
  <c r="H2073" i="72"/>
  <c r="J2073" i="72" s="1"/>
  <c r="E2073" i="72"/>
  <c r="G2073" i="72" s="1"/>
  <c r="J2072" i="72"/>
  <c r="H2072" i="72"/>
  <c r="E2072" i="72"/>
  <c r="G2072" i="72" s="1"/>
  <c r="H2071" i="72"/>
  <c r="J2071" i="72" s="1"/>
  <c r="E2071" i="72"/>
  <c r="G2071" i="72" s="1"/>
  <c r="H2070" i="72"/>
  <c r="J2070" i="72" s="1"/>
  <c r="E2070" i="72"/>
  <c r="G2070" i="72" s="1"/>
  <c r="J2069" i="72"/>
  <c r="H2069" i="72"/>
  <c r="G2069" i="72"/>
  <c r="E2069" i="72"/>
  <c r="H2068" i="72"/>
  <c r="J2068" i="72" s="1"/>
  <c r="E2068" i="72"/>
  <c r="G2068" i="72" s="1"/>
  <c r="H2067" i="72"/>
  <c r="J2067" i="72" s="1"/>
  <c r="E2067" i="72"/>
  <c r="G2067" i="72" s="1"/>
  <c r="J2066" i="72"/>
  <c r="H2066" i="72"/>
  <c r="G2066" i="72"/>
  <c r="E2066" i="72"/>
  <c r="H2065" i="72"/>
  <c r="J2065" i="72" s="1"/>
  <c r="E2065" i="72"/>
  <c r="G2065" i="72" s="1"/>
  <c r="J2064" i="72"/>
  <c r="H2064" i="72"/>
  <c r="E2064" i="72"/>
  <c r="G2064" i="72" s="1"/>
  <c r="H2063" i="72"/>
  <c r="J2063" i="72" s="1"/>
  <c r="G2063" i="72"/>
  <c r="E2063" i="72"/>
  <c r="C2046" i="72"/>
  <c r="H2045" i="72"/>
  <c r="J2045" i="72" s="1"/>
  <c r="G2045" i="72"/>
  <c r="E2045" i="72"/>
  <c r="H2044" i="72"/>
  <c r="J2044" i="72" s="1"/>
  <c r="E2044" i="72"/>
  <c r="G2044" i="72" s="1"/>
  <c r="J2043" i="72"/>
  <c r="H2043" i="72"/>
  <c r="G2043" i="72"/>
  <c r="E2043" i="72"/>
  <c r="H2042" i="72"/>
  <c r="J2042" i="72" s="1"/>
  <c r="G2042" i="72"/>
  <c r="E2042" i="72"/>
  <c r="H2041" i="72"/>
  <c r="J2041" i="72" s="1"/>
  <c r="E2041" i="72"/>
  <c r="G2041" i="72" s="1"/>
  <c r="H2040" i="72"/>
  <c r="J2040" i="72" s="1"/>
  <c r="G2040" i="72"/>
  <c r="E2040" i="72"/>
  <c r="H2039" i="72"/>
  <c r="J2039" i="72" s="1"/>
  <c r="G2039" i="72"/>
  <c r="E2039" i="72"/>
  <c r="J2038" i="72"/>
  <c r="H2038" i="72"/>
  <c r="E2038" i="72"/>
  <c r="G2038" i="72" s="1"/>
  <c r="H2037" i="72"/>
  <c r="J2037" i="72" s="1"/>
  <c r="G2037" i="72"/>
  <c r="E2037" i="72"/>
  <c r="H2036" i="72"/>
  <c r="J2036" i="72" s="1"/>
  <c r="E2036" i="72"/>
  <c r="G2036" i="72" s="1"/>
  <c r="J2035" i="72"/>
  <c r="H2035" i="72"/>
  <c r="E2035" i="72"/>
  <c r="G2035" i="72" s="1"/>
  <c r="H2034" i="72"/>
  <c r="J2034" i="72" s="1"/>
  <c r="E2034" i="72"/>
  <c r="G2034" i="72" s="1"/>
  <c r="H2033" i="72"/>
  <c r="J2033" i="72" s="1"/>
  <c r="E2033" i="72"/>
  <c r="G2033" i="72" s="1"/>
  <c r="H2032" i="72"/>
  <c r="J2032" i="72" s="1"/>
  <c r="G2032" i="72"/>
  <c r="E2032" i="72"/>
  <c r="H2031" i="72"/>
  <c r="J2031" i="72" s="1"/>
  <c r="E2031" i="72"/>
  <c r="G2031" i="72" s="1"/>
  <c r="H2030" i="72"/>
  <c r="J2030" i="72" s="1"/>
  <c r="E2030" i="72"/>
  <c r="G2030" i="72" s="1"/>
  <c r="H2029" i="72"/>
  <c r="J2029" i="72" s="1"/>
  <c r="G2029" i="72"/>
  <c r="E2029" i="72"/>
  <c r="H2028" i="72"/>
  <c r="J2028" i="72" s="1"/>
  <c r="E2028" i="72"/>
  <c r="C2011" i="72"/>
  <c r="H2010" i="72"/>
  <c r="J2010" i="72" s="1"/>
  <c r="E2010" i="72"/>
  <c r="G2010" i="72" s="1"/>
  <c r="J2009" i="72"/>
  <c r="H2009" i="72"/>
  <c r="G2009" i="72"/>
  <c r="E2009" i="72"/>
  <c r="H2008" i="72"/>
  <c r="J2008" i="72" s="1"/>
  <c r="E2008" i="72"/>
  <c r="G2008" i="72" s="1"/>
  <c r="J2007" i="72"/>
  <c r="H2007" i="72"/>
  <c r="E2007" i="72"/>
  <c r="G2007" i="72" s="1"/>
  <c r="J2006" i="72"/>
  <c r="H2006" i="72"/>
  <c r="G2006" i="72"/>
  <c r="E2006" i="72"/>
  <c r="J2005" i="72"/>
  <c r="H2005" i="72"/>
  <c r="E2005" i="72"/>
  <c r="G2005" i="72" s="1"/>
  <c r="J2004" i="72"/>
  <c r="H2004" i="72"/>
  <c r="E2004" i="72"/>
  <c r="G2004" i="72" s="1"/>
  <c r="H2003" i="72"/>
  <c r="J2003" i="72" s="1"/>
  <c r="G2003" i="72"/>
  <c r="E2003" i="72"/>
  <c r="J2002" i="72"/>
  <c r="H2002" i="72"/>
  <c r="E2002" i="72"/>
  <c r="G2002" i="72" s="1"/>
  <c r="J2001" i="72"/>
  <c r="H2001" i="72"/>
  <c r="E2001" i="72"/>
  <c r="G2001" i="72" s="1"/>
  <c r="H2000" i="72"/>
  <c r="J2000" i="72" s="1"/>
  <c r="E2000" i="72"/>
  <c r="G2000" i="72" s="1"/>
  <c r="J1999" i="72"/>
  <c r="H1999" i="72"/>
  <c r="E1999" i="72"/>
  <c r="G1999" i="72" s="1"/>
  <c r="H1998" i="72"/>
  <c r="J1998" i="72" s="1"/>
  <c r="G1998" i="72"/>
  <c r="E1998" i="72"/>
  <c r="H1997" i="72"/>
  <c r="J1997" i="72" s="1"/>
  <c r="E1997" i="72"/>
  <c r="G1997" i="72" s="1"/>
  <c r="H1996" i="72"/>
  <c r="J1996" i="72" s="1"/>
  <c r="E1996" i="72"/>
  <c r="G1996" i="72" s="1"/>
  <c r="H1995" i="72"/>
  <c r="J1995" i="72" s="1"/>
  <c r="G1995" i="72"/>
  <c r="E1995" i="72"/>
  <c r="J1994" i="72"/>
  <c r="H1994" i="72"/>
  <c r="E1994" i="72"/>
  <c r="G1994" i="72" s="1"/>
  <c r="J1993" i="72"/>
  <c r="H1993" i="72"/>
  <c r="E1993" i="72"/>
  <c r="C1976" i="72"/>
  <c r="H1975" i="72"/>
  <c r="J1975" i="72" s="1"/>
  <c r="E1975" i="72"/>
  <c r="G1975" i="72" s="1"/>
  <c r="H1974" i="72"/>
  <c r="J1974" i="72" s="1"/>
  <c r="E1974" i="72"/>
  <c r="G1974" i="72" s="1"/>
  <c r="J1973" i="72"/>
  <c r="H1973" i="72"/>
  <c r="E1973" i="72"/>
  <c r="G1973" i="72" s="1"/>
  <c r="H1972" i="72"/>
  <c r="J1972" i="72" s="1"/>
  <c r="E1972" i="72"/>
  <c r="G1972" i="72" s="1"/>
  <c r="H1971" i="72"/>
  <c r="J1971" i="72" s="1"/>
  <c r="E1971" i="72"/>
  <c r="G1971" i="72" s="1"/>
  <c r="J1970" i="72"/>
  <c r="H1970" i="72"/>
  <c r="E1970" i="72"/>
  <c r="G1970" i="72" s="1"/>
  <c r="H1969" i="72"/>
  <c r="J1969" i="72" s="1"/>
  <c r="E1969" i="72"/>
  <c r="G1969" i="72" s="1"/>
  <c r="H1968" i="72"/>
  <c r="J1968" i="72" s="1"/>
  <c r="E1968" i="72"/>
  <c r="G1968" i="72" s="1"/>
  <c r="H1967" i="72"/>
  <c r="J1967" i="72" s="1"/>
  <c r="E1967" i="72"/>
  <c r="G1967" i="72" s="1"/>
  <c r="H1966" i="72"/>
  <c r="J1966" i="72" s="1"/>
  <c r="E1966" i="72"/>
  <c r="G1966" i="72" s="1"/>
  <c r="H1965" i="72"/>
  <c r="J1965" i="72" s="1"/>
  <c r="E1965" i="72"/>
  <c r="G1965" i="72" s="1"/>
  <c r="J1964" i="72"/>
  <c r="H1964" i="72"/>
  <c r="E1964" i="72"/>
  <c r="G1964" i="72" s="1"/>
  <c r="H1963" i="72"/>
  <c r="J1963" i="72" s="1"/>
  <c r="E1963" i="72"/>
  <c r="G1963" i="72" s="1"/>
  <c r="H1962" i="72"/>
  <c r="J1962" i="72" s="1"/>
  <c r="E1962" i="72"/>
  <c r="G1962" i="72" s="1"/>
  <c r="J1961" i="72"/>
  <c r="H1961" i="72"/>
  <c r="E1961" i="72"/>
  <c r="G1961" i="72" s="1"/>
  <c r="H1960" i="72"/>
  <c r="J1960" i="72" s="1"/>
  <c r="E1960" i="72"/>
  <c r="G1960" i="72" s="1"/>
  <c r="H1959" i="72"/>
  <c r="J1959" i="72" s="1"/>
  <c r="E1959" i="72"/>
  <c r="G1959" i="72" s="1"/>
  <c r="H1958" i="72"/>
  <c r="J1958" i="72" s="1"/>
  <c r="E1958" i="72"/>
  <c r="C1941" i="72"/>
  <c r="H1940" i="72"/>
  <c r="J1940" i="72" s="1"/>
  <c r="E1940" i="72"/>
  <c r="G1940" i="72" s="1"/>
  <c r="H1939" i="72"/>
  <c r="J1939" i="72" s="1"/>
  <c r="G1939" i="72"/>
  <c r="E1939" i="72"/>
  <c r="H1938" i="72"/>
  <c r="J1938" i="72" s="1"/>
  <c r="E1938" i="72"/>
  <c r="G1938" i="72" s="1"/>
  <c r="H1937" i="72"/>
  <c r="J1937" i="72" s="1"/>
  <c r="E1937" i="72"/>
  <c r="G1937" i="72" s="1"/>
  <c r="H1936" i="72"/>
  <c r="J1936" i="72" s="1"/>
  <c r="E1936" i="72"/>
  <c r="G1936" i="72" s="1"/>
  <c r="H1935" i="72"/>
  <c r="J1935" i="72" s="1"/>
  <c r="E1935" i="72"/>
  <c r="G1935" i="72" s="1"/>
  <c r="H1934" i="72"/>
  <c r="J1934" i="72" s="1"/>
  <c r="E1934" i="72"/>
  <c r="G1934" i="72" s="1"/>
  <c r="H1933" i="72"/>
  <c r="J1933" i="72" s="1"/>
  <c r="G1933" i="72"/>
  <c r="E1933" i="72"/>
  <c r="H1932" i="72"/>
  <c r="J1932" i="72" s="1"/>
  <c r="E1932" i="72"/>
  <c r="G1932" i="72" s="1"/>
  <c r="H1931" i="72"/>
  <c r="J1931" i="72" s="1"/>
  <c r="E1931" i="72"/>
  <c r="G1931" i="72" s="1"/>
  <c r="H1930" i="72"/>
  <c r="J1930" i="72" s="1"/>
  <c r="G1930" i="72"/>
  <c r="E1930" i="72"/>
  <c r="H1929" i="72"/>
  <c r="J1929" i="72" s="1"/>
  <c r="E1929" i="72"/>
  <c r="G1929" i="72" s="1"/>
  <c r="H1928" i="72"/>
  <c r="J1928" i="72" s="1"/>
  <c r="E1928" i="72"/>
  <c r="G1928" i="72" s="1"/>
  <c r="H1927" i="72"/>
  <c r="J1927" i="72" s="1"/>
  <c r="E1927" i="72"/>
  <c r="G1927" i="72" s="1"/>
  <c r="H1926" i="72"/>
  <c r="J1926" i="72" s="1"/>
  <c r="E1926" i="72"/>
  <c r="G1926" i="72" s="1"/>
  <c r="H1925" i="72"/>
  <c r="J1925" i="72" s="1"/>
  <c r="E1925" i="72"/>
  <c r="G1925" i="72" s="1"/>
  <c r="H1924" i="72"/>
  <c r="J1924" i="72" s="1"/>
  <c r="G1924" i="72"/>
  <c r="E1924" i="72"/>
  <c r="H1923" i="72"/>
  <c r="J1923" i="72" s="1"/>
  <c r="E1923" i="72"/>
  <c r="C1905" i="72"/>
  <c r="H1904" i="72"/>
  <c r="J1904" i="72" s="1"/>
  <c r="E1904" i="72"/>
  <c r="G1904" i="72" s="1"/>
  <c r="H1903" i="72"/>
  <c r="J1903" i="72" s="1"/>
  <c r="E1903" i="72"/>
  <c r="G1903" i="72" s="1"/>
  <c r="H1902" i="72"/>
  <c r="J1902" i="72" s="1"/>
  <c r="E1902" i="72"/>
  <c r="G1902" i="72" s="1"/>
  <c r="H1901" i="72"/>
  <c r="J1901" i="72" s="1"/>
  <c r="E1901" i="72"/>
  <c r="G1901" i="72" s="1"/>
  <c r="J1900" i="72"/>
  <c r="H1900" i="72"/>
  <c r="E1900" i="72"/>
  <c r="G1900" i="72" s="1"/>
  <c r="H1899" i="72"/>
  <c r="J1899" i="72" s="1"/>
  <c r="E1899" i="72"/>
  <c r="G1899" i="72" s="1"/>
  <c r="H1898" i="72"/>
  <c r="J1898" i="72" s="1"/>
  <c r="E1898" i="72"/>
  <c r="G1898" i="72" s="1"/>
  <c r="J1897" i="72"/>
  <c r="H1897" i="72"/>
  <c r="E1897" i="72"/>
  <c r="G1897" i="72" s="1"/>
  <c r="H1896" i="72"/>
  <c r="J1896" i="72" s="1"/>
  <c r="E1896" i="72"/>
  <c r="G1896" i="72" s="1"/>
  <c r="H1895" i="72"/>
  <c r="J1895" i="72" s="1"/>
  <c r="E1895" i="72"/>
  <c r="G1895" i="72" s="1"/>
  <c r="H1894" i="72"/>
  <c r="J1894" i="72" s="1"/>
  <c r="E1894" i="72"/>
  <c r="G1894" i="72" s="1"/>
  <c r="H1893" i="72"/>
  <c r="J1893" i="72" s="1"/>
  <c r="E1893" i="72"/>
  <c r="G1893" i="72" s="1"/>
  <c r="H1892" i="72"/>
  <c r="J1892" i="72" s="1"/>
  <c r="E1892" i="72"/>
  <c r="G1892" i="72" s="1"/>
  <c r="H1891" i="72"/>
  <c r="J1891" i="72" s="1"/>
  <c r="E1891" i="72"/>
  <c r="G1891" i="72" s="1"/>
  <c r="H1890" i="72"/>
  <c r="J1890" i="72" s="1"/>
  <c r="E1890" i="72"/>
  <c r="G1890" i="72" s="1"/>
  <c r="H1889" i="72"/>
  <c r="J1889" i="72" s="1"/>
  <c r="E1889" i="72"/>
  <c r="G1889" i="72" s="1"/>
  <c r="J1888" i="72"/>
  <c r="H1888" i="72"/>
  <c r="E1888" i="72"/>
  <c r="G1888" i="72" s="1"/>
  <c r="H1887" i="72"/>
  <c r="J1887" i="72" s="1"/>
  <c r="E1887" i="72"/>
  <c r="C1868" i="72"/>
  <c r="H1867" i="72"/>
  <c r="J1867" i="72" s="1"/>
  <c r="G1867" i="72"/>
  <c r="E1867" i="72"/>
  <c r="H1866" i="72"/>
  <c r="J1866" i="72" s="1"/>
  <c r="E1866" i="72"/>
  <c r="G1866" i="72" s="1"/>
  <c r="H1865" i="72"/>
  <c r="J1865" i="72" s="1"/>
  <c r="E1865" i="72"/>
  <c r="G1865" i="72" s="1"/>
  <c r="H1864" i="72"/>
  <c r="J1864" i="72" s="1"/>
  <c r="E1864" i="72"/>
  <c r="G1864" i="72" s="1"/>
  <c r="J1863" i="72"/>
  <c r="H1863" i="72"/>
  <c r="E1863" i="72"/>
  <c r="G1863" i="72" s="1"/>
  <c r="H1862" i="72"/>
  <c r="J1862" i="72" s="1"/>
  <c r="E1862" i="72"/>
  <c r="G1862" i="72" s="1"/>
  <c r="H1861" i="72"/>
  <c r="J1861" i="72" s="1"/>
  <c r="E1861" i="72"/>
  <c r="G1861" i="72" s="1"/>
  <c r="H1860" i="72"/>
  <c r="J1860" i="72" s="1"/>
  <c r="E1860" i="72"/>
  <c r="G1860" i="72" s="1"/>
  <c r="H1859" i="72"/>
  <c r="J1859" i="72" s="1"/>
  <c r="E1859" i="72"/>
  <c r="G1859" i="72" s="1"/>
  <c r="H1858" i="72"/>
  <c r="J1858" i="72" s="1"/>
  <c r="E1858" i="72"/>
  <c r="G1858" i="72" s="1"/>
  <c r="H1857" i="72"/>
  <c r="J1857" i="72" s="1"/>
  <c r="E1857" i="72"/>
  <c r="G1857" i="72" s="1"/>
  <c r="H1856" i="72"/>
  <c r="J1856" i="72" s="1"/>
  <c r="E1856" i="72"/>
  <c r="G1856" i="72" s="1"/>
  <c r="H1855" i="72"/>
  <c r="J1855" i="72" s="1"/>
  <c r="E1855" i="72"/>
  <c r="G1855" i="72" s="1"/>
  <c r="J1854" i="72"/>
  <c r="H1854" i="72"/>
  <c r="E1854" i="72"/>
  <c r="G1854" i="72" s="1"/>
  <c r="H1853" i="72"/>
  <c r="J1853" i="72" s="1"/>
  <c r="E1853" i="72"/>
  <c r="G1853" i="72" s="1"/>
  <c r="H1852" i="72"/>
  <c r="J1852" i="72" s="1"/>
  <c r="E1852" i="72"/>
  <c r="G1852" i="72" s="1"/>
  <c r="H1851" i="72"/>
  <c r="J1851" i="72" s="1"/>
  <c r="E1851" i="72"/>
  <c r="G1851" i="72" s="1"/>
  <c r="H1850" i="72"/>
  <c r="J1850" i="72" s="1"/>
  <c r="E1850" i="72"/>
  <c r="C1831" i="72"/>
  <c r="H1830" i="72"/>
  <c r="J1830" i="72" s="1"/>
  <c r="E1830" i="72"/>
  <c r="G1830" i="72" s="1"/>
  <c r="H1829" i="72"/>
  <c r="J1829" i="72" s="1"/>
  <c r="E1829" i="72"/>
  <c r="G1829" i="72" s="1"/>
  <c r="J1828" i="72"/>
  <c r="H1828" i="72"/>
  <c r="G1828" i="72"/>
  <c r="E1828" i="72"/>
  <c r="H1827" i="72"/>
  <c r="J1827" i="72" s="1"/>
  <c r="E1827" i="72"/>
  <c r="G1827" i="72" s="1"/>
  <c r="H1826" i="72"/>
  <c r="J1826" i="72" s="1"/>
  <c r="E1826" i="72"/>
  <c r="G1826" i="72" s="1"/>
  <c r="H1825" i="72"/>
  <c r="J1825" i="72" s="1"/>
  <c r="E1825" i="72"/>
  <c r="G1825" i="72" s="1"/>
  <c r="J1824" i="72"/>
  <c r="H1824" i="72"/>
  <c r="E1824" i="72"/>
  <c r="G1824" i="72" s="1"/>
  <c r="H1823" i="72"/>
  <c r="J1823" i="72" s="1"/>
  <c r="E1823" i="72"/>
  <c r="G1823" i="72" s="1"/>
  <c r="H1822" i="72"/>
  <c r="J1822" i="72" s="1"/>
  <c r="G1822" i="72"/>
  <c r="E1822" i="72"/>
  <c r="J1821" i="72"/>
  <c r="H1821" i="72"/>
  <c r="E1821" i="72"/>
  <c r="G1821" i="72" s="1"/>
  <c r="H1820" i="72"/>
  <c r="J1820" i="72" s="1"/>
  <c r="G1820" i="72"/>
  <c r="E1820" i="72"/>
  <c r="H1819" i="72"/>
  <c r="J1819" i="72" s="1"/>
  <c r="E1819" i="72"/>
  <c r="G1819" i="72" s="1"/>
  <c r="H1818" i="72"/>
  <c r="J1818" i="72" s="1"/>
  <c r="G1818" i="72"/>
  <c r="E1818" i="72"/>
  <c r="H1817" i="72"/>
  <c r="J1817" i="72" s="1"/>
  <c r="G1817" i="72"/>
  <c r="E1817" i="72"/>
  <c r="H1816" i="72"/>
  <c r="J1816" i="72" s="1"/>
  <c r="E1816" i="72"/>
  <c r="G1816" i="72" s="1"/>
  <c r="J1815" i="72"/>
  <c r="H1815" i="72"/>
  <c r="G1815" i="72"/>
  <c r="E1815" i="72"/>
  <c r="H1814" i="72"/>
  <c r="J1814" i="72" s="1"/>
  <c r="E1814" i="72"/>
  <c r="G1814" i="72" s="1"/>
  <c r="J1813" i="72"/>
  <c r="H1813" i="72"/>
  <c r="E1813" i="72"/>
  <c r="C1796" i="72"/>
  <c r="H1795" i="72"/>
  <c r="J1795" i="72" s="1"/>
  <c r="E1795" i="72"/>
  <c r="G1795" i="72" s="1"/>
  <c r="J1794" i="72"/>
  <c r="H1794" i="72"/>
  <c r="G1794" i="72"/>
  <c r="E1794" i="72"/>
  <c r="J1793" i="72"/>
  <c r="H1793" i="72"/>
  <c r="E1793" i="72"/>
  <c r="G1793" i="72" s="1"/>
  <c r="J1792" i="72"/>
  <c r="H1792" i="72"/>
  <c r="E1792" i="72"/>
  <c r="G1792" i="72" s="1"/>
  <c r="H1791" i="72"/>
  <c r="J1791" i="72" s="1"/>
  <c r="E1791" i="72"/>
  <c r="G1791" i="72" s="1"/>
  <c r="J1790" i="72"/>
  <c r="H1790" i="72"/>
  <c r="E1790" i="72"/>
  <c r="G1790" i="72" s="1"/>
  <c r="H1789" i="72"/>
  <c r="J1789" i="72" s="1"/>
  <c r="E1789" i="72"/>
  <c r="G1789" i="72" s="1"/>
  <c r="H1788" i="72"/>
  <c r="J1788" i="72" s="1"/>
  <c r="G1788" i="72"/>
  <c r="E1788" i="72"/>
  <c r="J1787" i="72"/>
  <c r="H1787" i="72"/>
  <c r="E1787" i="72"/>
  <c r="G1787" i="72" s="1"/>
  <c r="H1786" i="72"/>
  <c r="J1786" i="72" s="1"/>
  <c r="E1786" i="72"/>
  <c r="G1786" i="72" s="1"/>
  <c r="H1785" i="72"/>
  <c r="J1785" i="72" s="1"/>
  <c r="E1785" i="72"/>
  <c r="G1785" i="72" s="1"/>
  <c r="J1784" i="72"/>
  <c r="H1784" i="72"/>
  <c r="G1784" i="72"/>
  <c r="E1784" i="72"/>
  <c r="H1783" i="72"/>
  <c r="J1783" i="72" s="1"/>
  <c r="E1783" i="72"/>
  <c r="G1783" i="72" s="1"/>
  <c r="H1782" i="72"/>
  <c r="J1782" i="72" s="1"/>
  <c r="E1782" i="72"/>
  <c r="G1782" i="72" s="1"/>
  <c r="J1781" i="72"/>
  <c r="H1781" i="72"/>
  <c r="G1781" i="72"/>
  <c r="E1781" i="72"/>
  <c r="H1780" i="72"/>
  <c r="J1780" i="72" s="1"/>
  <c r="E1780" i="72"/>
  <c r="G1780" i="72" s="1"/>
  <c r="J1779" i="72"/>
  <c r="H1779" i="72"/>
  <c r="E1779" i="72"/>
  <c r="G1779" i="72" s="1"/>
  <c r="J1778" i="72"/>
  <c r="H1778" i="72"/>
  <c r="G1778" i="72"/>
  <c r="E1778" i="72"/>
  <c r="E1796" i="72" s="1"/>
  <c r="C1761" i="72"/>
  <c r="H1760" i="72"/>
  <c r="J1760" i="72" s="1"/>
  <c r="G1760" i="72"/>
  <c r="E1760" i="72"/>
  <c r="H1759" i="72"/>
  <c r="J1759" i="72" s="1"/>
  <c r="E1759" i="72"/>
  <c r="G1759" i="72" s="1"/>
  <c r="J1758" i="72"/>
  <c r="H1758" i="72"/>
  <c r="G1758" i="72"/>
  <c r="E1758" i="72"/>
  <c r="H1757" i="72"/>
  <c r="J1757" i="72" s="1"/>
  <c r="G1757" i="72"/>
  <c r="E1757" i="72"/>
  <c r="J1756" i="72"/>
  <c r="H1756" i="72"/>
  <c r="E1756" i="72"/>
  <c r="G1756" i="72" s="1"/>
  <c r="J1755" i="72"/>
  <c r="H1755" i="72"/>
  <c r="G1755" i="72"/>
  <c r="E1755" i="72"/>
  <c r="H1754" i="72"/>
  <c r="J1754" i="72" s="1"/>
  <c r="G1754" i="72"/>
  <c r="E1754" i="72"/>
  <c r="J1753" i="72"/>
  <c r="H1753" i="72"/>
  <c r="E1753" i="72"/>
  <c r="G1753" i="72" s="1"/>
  <c r="H1752" i="72"/>
  <c r="J1752" i="72" s="1"/>
  <c r="G1752" i="72"/>
  <c r="E1752" i="72"/>
  <c r="H1751" i="72"/>
  <c r="J1751" i="72" s="1"/>
  <c r="E1751" i="72"/>
  <c r="G1751" i="72" s="1"/>
  <c r="J1750" i="72"/>
  <c r="H1750" i="72"/>
  <c r="G1750" i="72"/>
  <c r="E1750" i="72"/>
  <c r="H1749" i="72"/>
  <c r="J1749" i="72" s="1"/>
  <c r="G1749" i="72"/>
  <c r="E1749" i="72"/>
  <c r="H1748" i="72"/>
  <c r="J1748" i="72" s="1"/>
  <c r="E1748" i="72"/>
  <c r="G1748" i="72" s="1"/>
  <c r="J1747" i="72"/>
  <c r="H1747" i="72"/>
  <c r="G1747" i="72"/>
  <c r="E1747" i="72"/>
  <c r="H1746" i="72"/>
  <c r="J1746" i="72" s="1"/>
  <c r="E1746" i="72"/>
  <c r="G1746" i="72" s="1"/>
  <c r="H1745" i="72"/>
  <c r="J1745" i="72" s="1"/>
  <c r="E1745" i="72"/>
  <c r="G1745" i="72" s="1"/>
  <c r="J1744" i="72"/>
  <c r="H1744" i="72"/>
  <c r="G1744" i="72"/>
  <c r="E1744" i="72"/>
  <c r="J1743" i="72"/>
  <c r="H1743" i="72"/>
  <c r="E1743" i="72"/>
  <c r="G1743" i="72" s="1"/>
  <c r="C1725" i="72"/>
  <c r="H1724" i="72"/>
  <c r="J1724" i="72" s="1"/>
  <c r="E1724" i="72"/>
  <c r="G1724" i="72" s="1"/>
  <c r="J1723" i="72"/>
  <c r="H1723" i="72"/>
  <c r="G1723" i="72"/>
  <c r="E1723" i="72"/>
  <c r="H1722" i="72"/>
  <c r="J1722" i="72" s="1"/>
  <c r="E1722" i="72"/>
  <c r="G1722" i="72" s="1"/>
  <c r="J1721" i="72"/>
  <c r="H1721" i="72"/>
  <c r="E1721" i="72"/>
  <c r="G1721" i="72" s="1"/>
  <c r="J1720" i="72"/>
  <c r="H1720" i="72"/>
  <c r="G1720" i="72"/>
  <c r="E1720" i="72"/>
  <c r="J1719" i="72"/>
  <c r="H1719" i="72"/>
  <c r="E1719" i="72"/>
  <c r="G1719" i="72" s="1"/>
  <c r="J1718" i="72"/>
  <c r="H1718" i="72"/>
  <c r="E1718" i="72"/>
  <c r="G1718" i="72" s="1"/>
  <c r="H1717" i="72"/>
  <c r="J1717" i="72" s="1"/>
  <c r="G1717" i="72"/>
  <c r="E1717" i="72"/>
  <c r="J1716" i="72"/>
  <c r="H1716" i="72"/>
  <c r="E1716" i="72"/>
  <c r="G1716" i="72" s="1"/>
  <c r="J1715" i="72"/>
  <c r="H1715" i="72"/>
  <c r="G1715" i="72"/>
  <c r="E1715" i="72"/>
  <c r="H1714" i="72"/>
  <c r="J1714" i="72" s="1"/>
  <c r="E1714" i="72"/>
  <c r="G1714" i="72" s="1"/>
  <c r="J1713" i="72"/>
  <c r="H1713" i="72"/>
  <c r="E1713" i="72"/>
  <c r="G1713" i="72" s="1"/>
  <c r="J1712" i="72"/>
  <c r="H1712" i="72"/>
  <c r="G1712" i="72"/>
  <c r="E1712" i="72"/>
  <c r="H1711" i="72"/>
  <c r="J1711" i="72" s="1"/>
  <c r="E1711" i="72"/>
  <c r="G1711" i="72" s="1"/>
  <c r="J1710" i="72"/>
  <c r="H1710" i="72"/>
  <c r="E1710" i="72"/>
  <c r="G1710" i="72" s="1"/>
  <c r="H1709" i="72"/>
  <c r="J1709" i="72" s="1"/>
  <c r="G1709" i="72"/>
  <c r="E1709" i="72"/>
  <c r="J1708" i="72"/>
  <c r="H1708" i="72"/>
  <c r="E1708" i="72"/>
  <c r="G1708" i="72" s="1"/>
  <c r="H1707" i="72"/>
  <c r="J1707" i="72" s="1"/>
  <c r="E1707" i="72"/>
  <c r="C1691" i="72"/>
  <c r="H1690" i="72"/>
  <c r="J1690" i="72" s="1"/>
  <c r="E1690" i="72"/>
  <c r="G1690" i="72" s="1"/>
  <c r="H1689" i="72"/>
  <c r="J1689" i="72" s="1"/>
  <c r="E1689" i="72"/>
  <c r="G1689" i="72" s="1"/>
  <c r="J1688" i="72"/>
  <c r="H1688" i="72"/>
  <c r="E1688" i="72"/>
  <c r="G1688" i="72" s="1"/>
  <c r="H1687" i="72"/>
  <c r="J1687" i="72" s="1"/>
  <c r="E1687" i="72"/>
  <c r="G1687" i="72" s="1"/>
  <c r="H1686" i="72"/>
  <c r="J1686" i="72" s="1"/>
  <c r="E1686" i="72"/>
  <c r="G1686" i="72" s="1"/>
  <c r="J1685" i="72"/>
  <c r="H1685" i="72"/>
  <c r="E1685" i="72"/>
  <c r="G1685" i="72" s="1"/>
  <c r="H1684" i="72"/>
  <c r="J1684" i="72" s="1"/>
  <c r="E1684" i="72"/>
  <c r="G1684" i="72" s="1"/>
  <c r="H1683" i="72"/>
  <c r="J1683" i="72" s="1"/>
  <c r="E1683" i="72"/>
  <c r="G1683" i="72" s="1"/>
  <c r="H1682" i="72"/>
  <c r="J1682" i="72" s="1"/>
  <c r="E1682" i="72"/>
  <c r="G1682" i="72" s="1"/>
  <c r="H1681" i="72"/>
  <c r="J1681" i="72" s="1"/>
  <c r="E1681" i="72"/>
  <c r="G1681" i="72" s="1"/>
  <c r="H1680" i="72"/>
  <c r="J1680" i="72" s="1"/>
  <c r="E1680" i="72"/>
  <c r="G1680" i="72" s="1"/>
  <c r="J1679" i="72"/>
  <c r="H1679" i="72"/>
  <c r="E1679" i="72"/>
  <c r="G1679" i="72" s="1"/>
  <c r="H1678" i="72"/>
  <c r="J1678" i="72" s="1"/>
  <c r="E1678" i="72"/>
  <c r="G1678" i="72" s="1"/>
  <c r="H1677" i="72"/>
  <c r="J1677" i="72" s="1"/>
  <c r="E1677" i="72"/>
  <c r="G1677" i="72" s="1"/>
  <c r="J1676" i="72"/>
  <c r="H1676" i="72"/>
  <c r="E1676" i="72"/>
  <c r="G1676" i="72" s="1"/>
  <c r="H1675" i="72"/>
  <c r="J1675" i="72" s="1"/>
  <c r="E1675" i="72"/>
  <c r="G1675" i="72" s="1"/>
  <c r="H1674" i="72"/>
  <c r="J1674" i="72" s="1"/>
  <c r="E1674" i="72"/>
  <c r="G1674" i="72" s="1"/>
  <c r="H1673" i="72"/>
  <c r="J1673" i="72" s="1"/>
  <c r="E1673" i="72"/>
  <c r="C1656" i="72"/>
  <c r="H1655" i="72"/>
  <c r="J1655" i="72" s="1"/>
  <c r="E1655" i="72"/>
  <c r="G1655" i="72" s="1"/>
  <c r="H1654" i="72"/>
  <c r="J1654" i="72" s="1"/>
  <c r="G1654" i="72"/>
  <c r="E1654" i="72"/>
  <c r="H1653" i="72"/>
  <c r="J1653" i="72" s="1"/>
  <c r="E1653" i="72"/>
  <c r="G1653" i="72" s="1"/>
  <c r="H1652" i="72"/>
  <c r="J1652" i="72" s="1"/>
  <c r="E1652" i="72"/>
  <c r="G1652" i="72" s="1"/>
  <c r="H1651" i="72"/>
  <c r="J1651" i="72" s="1"/>
  <c r="E1651" i="72"/>
  <c r="G1651" i="72" s="1"/>
  <c r="H1650" i="72"/>
  <c r="J1650" i="72" s="1"/>
  <c r="E1650" i="72"/>
  <c r="G1650" i="72" s="1"/>
  <c r="H1649" i="72"/>
  <c r="J1649" i="72" s="1"/>
  <c r="E1649" i="72"/>
  <c r="G1649" i="72" s="1"/>
  <c r="H1648" i="72"/>
  <c r="J1648" i="72" s="1"/>
  <c r="E1648" i="72"/>
  <c r="G1648" i="72" s="1"/>
  <c r="H1647" i="72"/>
  <c r="J1647" i="72" s="1"/>
  <c r="E1647" i="72"/>
  <c r="G1647" i="72" s="1"/>
  <c r="H1646" i="72"/>
  <c r="J1646" i="72" s="1"/>
  <c r="E1646" i="72"/>
  <c r="G1646" i="72" s="1"/>
  <c r="H1645" i="72"/>
  <c r="J1645" i="72" s="1"/>
  <c r="G1645" i="72"/>
  <c r="E1645" i="72"/>
  <c r="H1644" i="72"/>
  <c r="J1644" i="72" s="1"/>
  <c r="E1644" i="72"/>
  <c r="G1644" i="72" s="1"/>
  <c r="H1643" i="72"/>
  <c r="J1643" i="72" s="1"/>
  <c r="E1643" i="72"/>
  <c r="G1643" i="72" s="1"/>
  <c r="H1642" i="72"/>
  <c r="J1642" i="72" s="1"/>
  <c r="E1642" i="72"/>
  <c r="G1642" i="72" s="1"/>
  <c r="H1641" i="72"/>
  <c r="J1641" i="72" s="1"/>
  <c r="E1641" i="72"/>
  <c r="G1641" i="72" s="1"/>
  <c r="H1640" i="72"/>
  <c r="J1640" i="72" s="1"/>
  <c r="E1640" i="72"/>
  <c r="G1640" i="72" s="1"/>
  <c r="H1639" i="72"/>
  <c r="J1639" i="72" s="1"/>
  <c r="G1639" i="72"/>
  <c r="E1639" i="72"/>
  <c r="H1638" i="72"/>
  <c r="J1638" i="72" s="1"/>
  <c r="E1638" i="72"/>
  <c r="C1621" i="72"/>
  <c r="H1620" i="72"/>
  <c r="J1620" i="72" s="1"/>
  <c r="E1620" i="72"/>
  <c r="G1620" i="72" s="1"/>
  <c r="J1619" i="72"/>
  <c r="H1619" i="72"/>
  <c r="E1619" i="72"/>
  <c r="G1619" i="72" s="1"/>
  <c r="H1618" i="72"/>
  <c r="J1618" i="72" s="1"/>
  <c r="E1618" i="72"/>
  <c r="G1618" i="72" s="1"/>
  <c r="H1617" i="72"/>
  <c r="J1617" i="72" s="1"/>
  <c r="E1617" i="72"/>
  <c r="G1617" i="72" s="1"/>
  <c r="H1616" i="72"/>
  <c r="J1616" i="72" s="1"/>
  <c r="E1616" i="72"/>
  <c r="G1616" i="72" s="1"/>
  <c r="H1615" i="72"/>
  <c r="J1615" i="72" s="1"/>
  <c r="E1615" i="72"/>
  <c r="G1615" i="72" s="1"/>
  <c r="H1614" i="72"/>
  <c r="J1614" i="72" s="1"/>
  <c r="E1614" i="72"/>
  <c r="G1614" i="72" s="1"/>
  <c r="J1613" i="72"/>
  <c r="H1613" i="72"/>
  <c r="E1613" i="72"/>
  <c r="G1613" i="72" s="1"/>
  <c r="H1612" i="72"/>
  <c r="J1612" i="72" s="1"/>
  <c r="E1612" i="72"/>
  <c r="G1612" i="72" s="1"/>
  <c r="H1611" i="72"/>
  <c r="J1611" i="72" s="1"/>
  <c r="E1611" i="72"/>
  <c r="G1611" i="72" s="1"/>
  <c r="H1610" i="72"/>
  <c r="J1610" i="72" s="1"/>
  <c r="E1610" i="72"/>
  <c r="G1610" i="72" s="1"/>
  <c r="H1609" i="72"/>
  <c r="J1609" i="72" s="1"/>
  <c r="E1609" i="72"/>
  <c r="G1609" i="72" s="1"/>
  <c r="H1608" i="72"/>
  <c r="J1608" i="72" s="1"/>
  <c r="E1608" i="72"/>
  <c r="G1608" i="72" s="1"/>
  <c r="H1607" i="72"/>
  <c r="J1607" i="72" s="1"/>
  <c r="E1607" i="72"/>
  <c r="G1607" i="72" s="1"/>
  <c r="H1606" i="72"/>
  <c r="J1606" i="72" s="1"/>
  <c r="E1606" i="72"/>
  <c r="G1606" i="72" s="1"/>
  <c r="H1605" i="72"/>
  <c r="J1605" i="72" s="1"/>
  <c r="E1605" i="72"/>
  <c r="G1605" i="72" s="1"/>
  <c r="J1604" i="72"/>
  <c r="H1604" i="72"/>
  <c r="E1604" i="72"/>
  <c r="G1604" i="72" s="1"/>
  <c r="H1603" i="72"/>
  <c r="J1603" i="72" s="1"/>
  <c r="E1603" i="72"/>
  <c r="C1588" i="72"/>
  <c r="H1587" i="72"/>
  <c r="J1587" i="72" s="1"/>
  <c r="E1587" i="72"/>
  <c r="G1587" i="72" s="1"/>
  <c r="H1586" i="72"/>
  <c r="J1586" i="72" s="1"/>
  <c r="E1586" i="72"/>
  <c r="G1586" i="72" s="1"/>
  <c r="H1585" i="72"/>
  <c r="J1585" i="72" s="1"/>
  <c r="E1585" i="72"/>
  <c r="G1585" i="72" s="1"/>
  <c r="H1584" i="72"/>
  <c r="J1584" i="72" s="1"/>
  <c r="G1584" i="72"/>
  <c r="E1584" i="72"/>
  <c r="H1583" i="72"/>
  <c r="J1583" i="72" s="1"/>
  <c r="E1583" i="72"/>
  <c r="G1583" i="72" s="1"/>
  <c r="H1582" i="72"/>
  <c r="J1582" i="72" s="1"/>
  <c r="E1582" i="72"/>
  <c r="G1582" i="72" s="1"/>
  <c r="H1581" i="72"/>
  <c r="J1581" i="72" s="1"/>
  <c r="G1581" i="72"/>
  <c r="E1581" i="72"/>
  <c r="H1580" i="72"/>
  <c r="J1580" i="72" s="1"/>
  <c r="E1580" i="72"/>
  <c r="G1580" i="72" s="1"/>
  <c r="H1579" i="72"/>
  <c r="J1579" i="72" s="1"/>
  <c r="E1579" i="72"/>
  <c r="G1579" i="72" s="1"/>
  <c r="H1578" i="72"/>
  <c r="J1578" i="72" s="1"/>
  <c r="E1578" i="72"/>
  <c r="G1578" i="72" s="1"/>
  <c r="H1577" i="72"/>
  <c r="J1577" i="72" s="1"/>
  <c r="E1577" i="72"/>
  <c r="G1577" i="72" s="1"/>
  <c r="H1576" i="72"/>
  <c r="J1576" i="72" s="1"/>
  <c r="E1576" i="72"/>
  <c r="G1576" i="72" s="1"/>
  <c r="H1575" i="72"/>
  <c r="J1575" i="72" s="1"/>
  <c r="E1575" i="72"/>
  <c r="G1575" i="72" s="1"/>
  <c r="H1574" i="72"/>
  <c r="J1574" i="72" s="1"/>
  <c r="E1574" i="72"/>
  <c r="G1574" i="72" s="1"/>
  <c r="H1573" i="72"/>
  <c r="J1573" i="72" s="1"/>
  <c r="E1573" i="72"/>
  <c r="G1573" i="72" s="1"/>
  <c r="H1572" i="72"/>
  <c r="J1572" i="72" s="1"/>
  <c r="E1572" i="72"/>
  <c r="G1572" i="72" s="1"/>
  <c r="H1571" i="72"/>
  <c r="J1571" i="72" s="1"/>
  <c r="E1571" i="72"/>
  <c r="G1571" i="72" s="1"/>
  <c r="H1570" i="72"/>
  <c r="J1570" i="72" s="1"/>
  <c r="E1570" i="72"/>
  <c r="C1555" i="72"/>
  <c r="H1554" i="72"/>
  <c r="J1554" i="72" s="1"/>
  <c r="E1554" i="72"/>
  <c r="G1554" i="72" s="1"/>
  <c r="H1553" i="72"/>
  <c r="J1553" i="72" s="1"/>
  <c r="G1553" i="72"/>
  <c r="E1553" i="72"/>
  <c r="J1552" i="72"/>
  <c r="H1552" i="72"/>
  <c r="E1552" i="72"/>
  <c r="G1552" i="72" s="1"/>
  <c r="H1551" i="72"/>
  <c r="J1551" i="72" s="1"/>
  <c r="E1551" i="72"/>
  <c r="G1551" i="72" s="1"/>
  <c r="H1550" i="72"/>
  <c r="J1550" i="72" s="1"/>
  <c r="E1550" i="72"/>
  <c r="G1550" i="72" s="1"/>
  <c r="H1549" i="72"/>
  <c r="J1549" i="72" s="1"/>
  <c r="G1549" i="72"/>
  <c r="E1549" i="72"/>
  <c r="H1548" i="72"/>
  <c r="J1548" i="72" s="1"/>
  <c r="E1548" i="72"/>
  <c r="G1548" i="72" s="1"/>
  <c r="J1547" i="72"/>
  <c r="H1547" i="72"/>
  <c r="E1547" i="72"/>
  <c r="G1547" i="72" s="1"/>
  <c r="J1546" i="72"/>
  <c r="H1546" i="72"/>
  <c r="G1546" i="72"/>
  <c r="E1546" i="72"/>
  <c r="J1545" i="72"/>
  <c r="H1545" i="72"/>
  <c r="E1545" i="72"/>
  <c r="G1545" i="72" s="1"/>
  <c r="J1544" i="72"/>
  <c r="H1544" i="72"/>
  <c r="E1544" i="72"/>
  <c r="G1544" i="72" s="1"/>
  <c r="H1543" i="72"/>
  <c r="J1543" i="72" s="1"/>
  <c r="E1543" i="72"/>
  <c r="G1543" i="72" s="1"/>
  <c r="J1542" i="72"/>
  <c r="H1542" i="72"/>
  <c r="E1542" i="72"/>
  <c r="G1542" i="72" s="1"/>
  <c r="J1541" i="72"/>
  <c r="H1541" i="72"/>
  <c r="E1541" i="72"/>
  <c r="G1541" i="72" s="1"/>
  <c r="H1540" i="72"/>
  <c r="J1540" i="72" s="1"/>
  <c r="E1540" i="72"/>
  <c r="G1540" i="72" s="1"/>
  <c r="J1539" i="72"/>
  <c r="H1539" i="72"/>
  <c r="E1539" i="72"/>
  <c r="G1539" i="72" s="1"/>
  <c r="H1538" i="72"/>
  <c r="J1538" i="72" s="1"/>
  <c r="G1538" i="72"/>
  <c r="E1538" i="72"/>
  <c r="H1537" i="72"/>
  <c r="J1537" i="72" s="1"/>
  <c r="E1537" i="72"/>
  <c r="G1537" i="72" s="1"/>
  <c r="C1522" i="72"/>
  <c r="H1521" i="72"/>
  <c r="J1521" i="72" s="1"/>
  <c r="G1521" i="72"/>
  <c r="E1521" i="72"/>
  <c r="J1520" i="72"/>
  <c r="H1520" i="72"/>
  <c r="G1520" i="72"/>
  <c r="E1520" i="72"/>
  <c r="H1519" i="72"/>
  <c r="J1519" i="72" s="1"/>
  <c r="G1519" i="72"/>
  <c r="E1519" i="72"/>
  <c r="H1518" i="72"/>
  <c r="J1518" i="72" s="1"/>
  <c r="E1518" i="72"/>
  <c r="G1518" i="72" s="1"/>
  <c r="H1517" i="72"/>
  <c r="J1517" i="72" s="1"/>
  <c r="G1517" i="72"/>
  <c r="E1517" i="72"/>
  <c r="H1516" i="72"/>
  <c r="J1516" i="72" s="1"/>
  <c r="E1516" i="72"/>
  <c r="G1516" i="72" s="1"/>
  <c r="H1515" i="72"/>
  <c r="J1515" i="72" s="1"/>
  <c r="E1515" i="72"/>
  <c r="G1515" i="72" s="1"/>
  <c r="J1514" i="72"/>
  <c r="H1514" i="72"/>
  <c r="G1514" i="72"/>
  <c r="E1514" i="72"/>
  <c r="J1513" i="72"/>
  <c r="H1513" i="72"/>
  <c r="E1513" i="72"/>
  <c r="G1513" i="72" s="1"/>
  <c r="H1512" i="72"/>
  <c r="J1512" i="72" s="1"/>
  <c r="E1512" i="72"/>
  <c r="G1512" i="72" s="1"/>
  <c r="H1511" i="72"/>
  <c r="J1511" i="72" s="1"/>
  <c r="E1511" i="72"/>
  <c r="G1511" i="72" s="1"/>
  <c r="J1510" i="72"/>
  <c r="H1510" i="72"/>
  <c r="E1510" i="72"/>
  <c r="G1510" i="72" s="1"/>
  <c r="H1509" i="72"/>
  <c r="J1509" i="72" s="1"/>
  <c r="G1509" i="72"/>
  <c r="E1509" i="72"/>
  <c r="H1508" i="72"/>
  <c r="J1508" i="72" s="1"/>
  <c r="G1508" i="72"/>
  <c r="E1508" i="72"/>
  <c r="J1507" i="72"/>
  <c r="H1507" i="72"/>
  <c r="G1507" i="72"/>
  <c r="E1507" i="72"/>
  <c r="H1506" i="72"/>
  <c r="J1506" i="72" s="1"/>
  <c r="G1506" i="72"/>
  <c r="E1506" i="72"/>
  <c r="H1505" i="72"/>
  <c r="J1505" i="72" s="1"/>
  <c r="E1505" i="72"/>
  <c r="G1505" i="72" s="1"/>
  <c r="H1504" i="72"/>
  <c r="J1504" i="72" s="1"/>
  <c r="G1504" i="72"/>
  <c r="E1504" i="72"/>
  <c r="E1522" i="72" s="1"/>
  <c r="C1489" i="72"/>
  <c r="H1488" i="72"/>
  <c r="J1488" i="72" s="1"/>
  <c r="E1488" i="72"/>
  <c r="G1488" i="72" s="1"/>
  <c r="H1487" i="72"/>
  <c r="J1487" i="72" s="1"/>
  <c r="E1487" i="72"/>
  <c r="G1487" i="72" s="1"/>
  <c r="H1486" i="72"/>
  <c r="J1486" i="72" s="1"/>
  <c r="G1486" i="72"/>
  <c r="E1486" i="72"/>
  <c r="H1485" i="72"/>
  <c r="J1485" i="72" s="1"/>
  <c r="E1485" i="72"/>
  <c r="G1485" i="72" s="1"/>
  <c r="H1484" i="72"/>
  <c r="J1484" i="72" s="1"/>
  <c r="E1484" i="72"/>
  <c r="G1484" i="72" s="1"/>
  <c r="H1483" i="72"/>
  <c r="J1483" i="72" s="1"/>
  <c r="E1483" i="72"/>
  <c r="G1483" i="72" s="1"/>
  <c r="H1482" i="72"/>
  <c r="J1482" i="72" s="1"/>
  <c r="E1482" i="72"/>
  <c r="G1482" i="72" s="1"/>
  <c r="H1481" i="72"/>
  <c r="J1481" i="72" s="1"/>
  <c r="E1481" i="72"/>
  <c r="G1481" i="72" s="1"/>
  <c r="H1480" i="72"/>
  <c r="J1480" i="72" s="1"/>
  <c r="E1480" i="72"/>
  <c r="G1480" i="72" s="1"/>
  <c r="H1479" i="72"/>
  <c r="J1479" i="72" s="1"/>
  <c r="E1479" i="72"/>
  <c r="G1479" i="72" s="1"/>
  <c r="H1478" i="72"/>
  <c r="J1478" i="72" s="1"/>
  <c r="E1478" i="72"/>
  <c r="G1478" i="72" s="1"/>
  <c r="H1477" i="72"/>
  <c r="J1477" i="72" s="1"/>
  <c r="G1477" i="72"/>
  <c r="E1477" i="72"/>
  <c r="H1476" i="72"/>
  <c r="J1476" i="72" s="1"/>
  <c r="E1476" i="72"/>
  <c r="G1476" i="72" s="1"/>
  <c r="H1475" i="72"/>
  <c r="J1475" i="72" s="1"/>
  <c r="E1475" i="72"/>
  <c r="G1475" i="72" s="1"/>
  <c r="H1474" i="72"/>
  <c r="J1474" i="72" s="1"/>
  <c r="E1474" i="72"/>
  <c r="G1474" i="72" s="1"/>
  <c r="H1473" i="72"/>
  <c r="J1473" i="72" s="1"/>
  <c r="E1473" i="72"/>
  <c r="G1473" i="72" s="1"/>
  <c r="H1472" i="72"/>
  <c r="J1472" i="72" s="1"/>
  <c r="E1472" i="72"/>
  <c r="G1472" i="72" s="1"/>
  <c r="H1471" i="72"/>
  <c r="J1471" i="72" s="1"/>
  <c r="G1471" i="72"/>
  <c r="E1471" i="72"/>
  <c r="C1456" i="72"/>
  <c r="H1455" i="72"/>
  <c r="J1455" i="72" s="1"/>
  <c r="G1455" i="72"/>
  <c r="E1455" i="72"/>
  <c r="H1454" i="72"/>
  <c r="J1454" i="72" s="1"/>
  <c r="E1454" i="72"/>
  <c r="G1454" i="72" s="1"/>
  <c r="H1453" i="72"/>
  <c r="J1453" i="72" s="1"/>
  <c r="E1453" i="72"/>
  <c r="G1453" i="72" s="1"/>
  <c r="J1452" i="72"/>
  <c r="H1452" i="72"/>
  <c r="G1452" i="72"/>
  <c r="E1452" i="72"/>
  <c r="J1451" i="72"/>
  <c r="H1451" i="72"/>
  <c r="E1451" i="72"/>
  <c r="G1451" i="72" s="1"/>
  <c r="J1450" i="72"/>
  <c r="H1450" i="72"/>
  <c r="E1450" i="72"/>
  <c r="G1450" i="72" s="1"/>
  <c r="H1449" i="72"/>
  <c r="J1449" i="72" s="1"/>
  <c r="E1449" i="72"/>
  <c r="G1449" i="72" s="1"/>
  <c r="J1448" i="72"/>
  <c r="H1448" i="72"/>
  <c r="E1448" i="72"/>
  <c r="G1448" i="72" s="1"/>
  <c r="H1447" i="72"/>
  <c r="J1447" i="72" s="1"/>
  <c r="E1447" i="72"/>
  <c r="G1447" i="72" s="1"/>
  <c r="H1446" i="72"/>
  <c r="J1446" i="72" s="1"/>
  <c r="G1446" i="72"/>
  <c r="E1446" i="72"/>
  <c r="J1445" i="72"/>
  <c r="H1445" i="72"/>
  <c r="G1445" i="72"/>
  <c r="E1445" i="72"/>
  <c r="H1444" i="72"/>
  <c r="J1444" i="72" s="1"/>
  <c r="E1444" i="72"/>
  <c r="G1444" i="72" s="1"/>
  <c r="H1443" i="72"/>
  <c r="J1443" i="72" s="1"/>
  <c r="E1443" i="72"/>
  <c r="G1443" i="72" s="1"/>
  <c r="H1442" i="72"/>
  <c r="J1442" i="72" s="1"/>
  <c r="G1442" i="72"/>
  <c r="E1442" i="72"/>
  <c r="H1441" i="72"/>
  <c r="J1441" i="72" s="1"/>
  <c r="E1441" i="72"/>
  <c r="G1441" i="72" s="1"/>
  <c r="J1440" i="72"/>
  <c r="H1440" i="72"/>
  <c r="E1440" i="72"/>
  <c r="G1440" i="72" s="1"/>
  <c r="J1439" i="72"/>
  <c r="H1439" i="72"/>
  <c r="G1439" i="72"/>
  <c r="E1439" i="72"/>
  <c r="J1438" i="72"/>
  <c r="H1438" i="72"/>
  <c r="E1438" i="72"/>
  <c r="C1423" i="72"/>
  <c r="H1422" i="72"/>
  <c r="J1422" i="72" s="1"/>
  <c r="E1422" i="72"/>
  <c r="G1422" i="72" s="1"/>
  <c r="H1421" i="72"/>
  <c r="J1421" i="72" s="1"/>
  <c r="E1421" i="72"/>
  <c r="G1421" i="72" s="1"/>
  <c r="H1420" i="72"/>
  <c r="J1420" i="72" s="1"/>
  <c r="E1420" i="72"/>
  <c r="G1420" i="72" s="1"/>
  <c r="H1419" i="72"/>
  <c r="J1419" i="72" s="1"/>
  <c r="E1419" i="72"/>
  <c r="G1419" i="72" s="1"/>
  <c r="H1418" i="72"/>
  <c r="J1418" i="72" s="1"/>
  <c r="E1418" i="72"/>
  <c r="G1418" i="72" s="1"/>
  <c r="H1417" i="72"/>
  <c r="J1417" i="72" s="1"/>
  <c r="E1417" i="72"/>
  <c r="G1417" i="72" s="1"/>
  <c r="H1416" i="72"/>
  <c r="J1416" i="72" s="1"/>
  <c r="E1416" i="72"/>
  <c r="G1416" i="72" s="1"/>
  <c r="H1415" i="72"/>
  <c r="J1415" i="72" s="1"/>
  <c r="E1415" i="72"/>
  <c r="G1415" i="72" s="1"/>
  <c r="J1414" i="72"/>
  <c r="H1414" i="72"/>
  <c r="E1414" i="72"/>
  <c r="G1414" i="72" s="1"/>
  <c r="H1413" i="72"/>
  <c r="J1413" i="72" s="1"/>
  <c r="E1413" i="72"/>
  <c r="G1413" i="72" s="1"/>
  <c r="H1412" i="72"/>
  <c r="J1412" i="72" s="1"/>
  <c r="E1412" i="72"/>
  <c r="G1412" i="72" s="1"/>
  <c r="H1411" i="72"/>
  <c r="J1411" i="72" s="1"/>
  <c r="E1411" i="72"/>
  <c r="G1411" i="72" s="1"/>
  <c r="H1410" i="72"/>
  <c r="J1410" i="72" s="1"/>
  <c r="E1410" i="72"/>
  <c r="G1410" i="72" s="1"/>
  <c r="H1409" i="72"/>
  <c r="J1409" i="72" s="1"/>
  <c r="E1409" i="72"/>
  <c r="G1409" i="72" s="1"/>
  <c r="J1408" i="72"/>
  <c r="H1408" i="72"/>
  <c r="E1408" i="72"/>
  <c r="G1408" i="72" s="1"/>
  <c r="H1407" i="72"/>
  <c r="J1407" i="72" s="1"/>
  <c r="E1407" i="72"/>
  <c r="G1407" i="72" s="1"/>
  <c r="H1406" i="72"/>
  <c r="J1406" i="72" s="1"/>
  <c r="E1406" i="72"/>
  <c r="G1406" i="72" s="1"/>
  <c r="J1405" i="72"/>
  <c r="H1405" i="72"/>
  <c r="E1405" i="72"/>
  <c r="C1390" i="72"/>
  <c r="H1389" i="72"/>
  <c r="J1389" i="72" s="1"/>
  <c r="E1389" i="72"/>
  <c r="G1389" i="72" s="1"/>
  <c r="H1388" i="72"/>
  <c r="J1388" i="72" s="1"/>
  <c r="E1388" i="72"/>
  <c r="G1388" i="72" s="1"/>
  <c r="H1387" i="72"/>
  <c r="J1387" i="72" s="1"/>
  <c r="E1387" i="72"/>
  <c r="G1387" i="72" s="1"/>
  <c r="H1386" i="72"/>
  <c r="J1386" i="72" s="1"/>
  <c r="E1386" i="72"/>
  <c r="G1386" i="72" s="1"/>
  <c r="H1385" i="72"/>
  <c r="J1385" i="72" s="1"/>
  <c r="E1385" i="72"/>
  <c r="G1385" i="72" s="1"/>
  <c r="H1384" i="72"/>
  <c r="J1384" i="72" s="1"/>
  <c r="E1384" i="72"/>
  <c r="G1384" i="72" s="1"/>
  <c r="H1383" i="72"/>
  <c r="J1383" i="72" s="1"/>
  <c r="E1383" i="72"/>
  <c r="G1383" i="72" s="1"/>
  <c r="H1382" i="72"/>
  <c r="J1382" i="72" s="1"/>
  <c r="E1382" i="72"/>
  <c r="G1382" i="72" s="1"/>
  <c r="H1381" i="72"/>
  <c r="J1381" i="72" s="1"/>
  <c r="E1381" i="72"/>
  <c r="G1381" i="72" s="1"/>
  <c r="H1380" i="72"/>
  <c r="J1380" i="72" s="1"/>
  <c r="E1380" i="72"/>
  <c r="G1380" i="72" s="1"/>
  <c r="H1379" i="72"/>
  <c r="J1379" i="72" s="1"/>
  <c r="E1379" i="72"/>
  <c r="G1379" i="72" s="1"/>
  <c r="H1378" i="72"/>
  <c r="J1378" i="72" s="1"/>
  <c r="E1378" i="72"/>
  <c r="G1378" i="72" s="1"/>
  <c r="H1377" i="72"/>
  <c r="J1377" i="72" s="1"/>
  <c r="E1377" i="72"/>
  <c r="G1377" i="72" s="1"/>
  <c r="H1376" i="72"/>
  <c r="J1376" i="72" s="1"/>
  <c r="G1376" i="72"/>
  <c r="E1376" i="72"/>
  <c r="H1375" i="72"/>
  <c r="J1375" i="72" s="1"/>
  <c r="E1375" i="72"/>
  <c r="G1375" i="72" s="1"/>
  <c r="H1374" i="72"/>
  <c r="J1374" i="72" s="1"/>
  <c r="E1374" i="72"/>
  <c r="G1374" i="72" s="1"/>
  <c r="H1373" i="72"/>
  <c r="J1373" i="72" s="1"/>
  <c r="E1373" i="72"/>
  <c r="G1373" i="72" s="1"/>
  <c r="H1372" i="72"/>
  <c r="J1372" i="72" s="1"/>
  <c r="E1372" i="72"/>
  <c r="C1357" i="72"/>
  <c r="H1356" i="72"/>
  <c r="J1356" i="72" s="1"/>
  <c r="G1356" i="72"/>
  <c r="E1356" i="72"/>
  <c r="J1355" i="72"/>
  <c r="H1355" i="72"/>
  <c r="E1355" i="72"/>
  <c r="G1355" i="72" s="1"/>
  <c r="H1354" i="72"/>
  <c r="J1354" i="72" s="1"/>
  <c r="G1354" i="72"/>
  <c r="E1354" i="72"/>
  <c r="J1353" i="72"/>
  <c r="H1353" i="72"/>
  <c r="E1353" i="72"/>
  <c r="G1353" i="72" s="1"/>
  <c r="H1352" i="72"/>
  <c r="J1352" i="72" s="1"/>
  <c r="G1352" i="72"/>
  <c r="E1352" i="72"/>
  <c r="J1351" i="72"/>
  <c r="H1351" i="72"/>
  <c r="E1351" i="72"/>
  <c r="G1351" i="72" s="1"/>
  <c r="H1350" i="72"/>
  <c r="J1350" i="72" s="1"/>
  <c r="G1350" i="72"/>
  <c r="E1350" i="72"/>
  <c r="J1349" i="72"/>
  <c r="H1349" i="72"/>
  <c r="E1349" i="72"/>
  <c r="G1349" i="72" s="1"/>
  <c r="H1348" i="72"/>
  <c r="J1348" i="72" s="1"/>
  <c r="G1348" i="72"/>
  <c r="E1348" i="72"/>
  <c r="J1347" i="72"/>
  <c r="H1347" i="72"/>
  <c r="E1347" i="72"/>
  <c r="G1347" i="72" s="1"/>
  <c r="H1346" i="72"/>
  <c r="J1346" i="72" s="1"/>
  <c r="G1346" i="72"/>
  <c r="E1346" i="72"/>
  <c r="J1345" i="72"/>
  <c r="H1345" i="72"/>
  <c r="E1345" i="72"/>
  <c r="G1345" i="72" s="1"/>
  <c r="H1344" i="72"/>
  <c r="J1344" i="72" s="1"/>
  <c r="G1344" i="72"/>
  <c r="E1344" i="72"/>
  <c r="J1343" i="72"/>
  <c r="H1343" i="72"/>
  <c r="E1343" i="72"/>
  <c r="G1343" i="72" s="1"/>
  <c r="H1342" i="72"/>
  <c r="J1342" i="72" s="1"/>
  <c r="G1342" i="72"/>
  <c r="E1342" i="72"/>
  <c r="J1341" i="72"/>
  <c r="H1341" i="72"/>
  <c r="E1341" i="72"/>
  <c r="G1341" i="72" s="1"/>
  <c r="H1340" i="72"/>
  <c r="J1340" i="72" s="1"/>
  <c r="G1340" i="72"/>
  <c r="E1340" i="72"/>
  <c r="J1339" i="72"/>
  <c r="H1339" i="72"/>
  <c r="E1339" i="72"/>
  <c r="G1339" i="72" s="1"/>
  <c r="G1357" i="72" s="1"/>
  <c r="C1324" i="72"/>
  <c r="H1323" i="72"/>
  <c r="J1323" i="72" s="1"/>
  <c r="E1323" i="72"/>
  <c r="G1323" i="72" s="1"/>
  <c r="H1322" i="72"/>
  <c r="J1322" i="72" s="1"/>
  <c r="E1322" i="72"/>
  <c r="G1322" i="72" s="1"/>
  <c r="H1321" i="72"/>
  <c r="J1321" i="72" s="1"/>
  <c r="E1321" i="72"/>
  <c r="G1321" i="72" s="1"/>
  <c r="H1320" i="72"/>
  <c r="J1320" i="72" s="1"/>
  <c r="E1320" i="72"/>
  <c r="G1320" i="72" s="1"/>
  <c r="J1319" i="72"/>
  <c r="H1319" i="72"/>
  <c r="E1319" i="72"/>
  <c r="G1319" i="72" s="1"/>
  <c r="H1318" i="72"/>
  <c r="J1318" i="72" s="1"/>
  <c r="E1318" i="72"/>
  <c r="G1318" i="72" s="1"/>
  <c r="H1317" i="72"/>
  <c r="J1317" i="72" s="1"/>
  <c r="E1317" i="72"/>
  <c r="G1317" i="72" s="1"/>
  <c r="J1316" i="72"/>
  <c r="H1316" i="72"/>
  <c r="E1316" i="72"/>
  <c r="G1316" i="72" s="1"/>
  <c r="H1315" i="72"/>
  <c r="J1315" i="72" s="1"/>
  <c r="E1315" i="72"/>
  <c r="G1315" i="72" s="1"/>
  <c r="H1314" i="72"/>
  <c r="J1314" i="72" s="1"/>
  <c r="E1314" i="72"/>
  <c r="G1314" i="72" s="1"/>
  <c r="H1313" i="72"/>
  <c r="J1313" i="72" s="1"/>
  <c r="E1313" i="72"/>
  <c r="G1313" i="72" s="1"/>
  <c r="H1312" i="72"/>
  <c r="J1312" i="72" s="1"/>
  <c r="E1312" i="72"/>
  <c r="G1312" i="72" s="1"/>
  <c r="H1311" i="72"/>
  <c r="J1311" i="72" s="1"/>
  <c r="E1311" i="72"/>
  <c r="G1311" i="72" s="1"/>
  <c r="J1310" i="72"/>
  <c r="H1310" i="72"/>
  <c r="E1310" i="72"/>
  <c r="G1310" i="72" s="1"/>
  <c r="H1309" i="72"/>
  <c r="J1309" i="72" s="1"/>
  <c r="E1309" i="72"/>
  <c r="G1309" i="72" s="1"/>
  <c r="H1308" i="72"/>
  <c r="J1308" i="72" s="1"/>
  <c r="E1308" i="72"/>
  <c r="G1308" i="72" s="1"/>
  <c r="H1307" i="72"/>
  <c r="J1307" i="72" s="1"/>
  <c r="E1307" i="72"/>
  <c r="G1307" i="72" s="1"/>
  <c r="H1306" i="72"/>
  <c r="J1306" i="72" s="1"/>
  <c r="E1306" i="72"/>
  <c r="C1291" i="72"/>
  <c r="J1290" i="72"/>
  <c r="H1290" i="72"/>
  <c r="E1290" i="72"/>
  <c r="G1290" i="72" s="1"/>
  <c r="H1289" i="72"/>
  <c r="J1289" i="72" s="1"/>
  <c r="G1289" i="72"/>
  <c r="E1289" i="72"/>
  <c r="J1288" i="72"/>
  <c r="H1288" i="72"/>
  <c r="E1288" i="72"/>
  <c r="G1288" i="72" s="1"/>
  <c r="H1287" i="72"/>
  <c r="J1287" i="72" s="1"/>
  <c r="G1287" i="72"/>
  <c r="E1287" i="72"/>
  <c r="J1286" i="72"/>
  <c r="H1286" i="72"/>
  <c r="E1286" i="72"/>
  <c r="G1286" i="72" s="1"/>
  <c r="H1285" i="72"/>
  <c r="J1285" i="72" s="1"/>
  <c r="G1285" i="72"/>
  <c r="E1285" i="72"/>
  <c r="J1284" i="72"/>
  <c r="H1284" i="72"/>
  <c r="E1284" i="72"/>
  <c r="G1284" i="72" s="1"/>
  <c r="H1283" i="72"/>
  <c r="J1283" i="72" s="1"/>
  <c r="G1283" i="72"/>
  <c r="E1283" i="72"/>
  <c r="J1282" i="72"/>
  <c r="H1282" i="72"/>
  <c r="E1282" i="72"/>
  <c r="G1282" i="72" s="1"/>
  <c r="H1281" i="72"/>
  <c r="J1281" i="72" s="1"/>
  <c r="E1281" i="72"/>
  <c r="G1281" i="72" s="1"/>
  <c r="J1280" i="72"/>
  <c r="H1280" i="72"/>
  <c r="E1280" i="72"/>
  <c r="G1280" i="72" s="1"/>
  <c r="H1279" i="72"/>
  <c r="J1279" i="72" s="1"/>
  <c r="G1279" i="72"/>
  <c r="E1279" i="72"/>
  <c r="J1278" i="72"/>
  <c r="H1278" i="72"/>
  <c r="E1278" i="72"/>
  <c r="G1278" i="72" s="1"/>
  <c r="H1277" i="72"/>
  <c r="J1277" i="72" s="1"/>
  <c r="G1277" i="72"/>
  <c r="E1277" i="72"/>
  <c r="J1276" i="72"/>
  <c r="H1276" i="72"/>
  <c r="G1276" i="72"/>
  <c r="E1276" i="72"/>
  <c r="H1275" i="72"/>
  <c r="J1275" i="72" s="1"/>
  <c r="G1275" i="72"/>
  <c r="E1275" i="72"/>
  <c r="J1274" i="72"/>
  <c r="H1274" i="72"/>
  <c r="G1274" i="72"/>
  <c r="E1274" i="72"/>
  <c r="H1273" i="72"/>
  <c r="J1273" i="72" s="1"/>
  <c r="G1273" i="72"/>
  <c r="E1273" i="72"/>
  <c r="E1291" i="72" s="1"/>
  <c r="C1258" i="72"/>
  <c r="H1257" i="72"/>
  <c r="J1257" i="72" s="1"/>
  <c r="E1257" i="72"/>
  <c r="G1257" i="72" s="1"/>
  <c r="H1256" i="72"/>
  <c r="J1256" i="72" s="1"/>
  <c r="E1256" i="72"/>
  <c r="G1256" i="72" s="1"/>
  <c r="H1255" i="72"/>
  <c r="J1255" i="72" s="1"/>
  <c r="E1255" i="72"/>
  <c r="G1255" i="72" s="1"/>
  <c r="H1254" i="72"/>
  <c r="J1254" i="72" s="1"/>
  <c r="E1254" i="72"/>
  <c r="G1254" i="72" s="1"/>
  <c r="H1253" i="72"/>
  <c r="J1253" i="72" s="1"/>
  <c r="E1253" i="72"/>
  <c r="G1253" i="72" s="1"/>
  <c r="H1252" i="72"/>
  <c r="J1252" i="72" s="1"/>
  <c r="E1252" i="72"/>
  <c r="G1252" i="72" s="1"/>
  <c r="H1251" i="72"/>
  <c r="J1251" i="72" s="1"/>
  <c r="E1251" i="72"/>
  <c r="G1251" i="72" s="1"/>
  <c r="H1250" i="72"/>
  <c r="J1250" i="72" s="1"/>
  <c r="E1250" i="72"/>
  <c r="G1250" i="72" s="1"/>
  <c r="H1249" i="72"/>
  <c r="J1249" i="72" s="1"/>
  <c r="E1249" i="72"/>
  <c r="G1249" i="72" s="1"/>
  <c r="H1248" i="72"/>
  <c r="J1248" i="72" s="1"/>
  <c r="E1248" i="72"/>
  <c r="G1248" i="72" s="1"/>
  <c r="H1247" i="72"/>
  <c r="J1247" i="72" s="1"/>
  <c r="E1247" i="72"/>
  <c r="G1247" i="72" s="1"/>
  <c r="H1246" i="72"/>
  <c r="J1246" i="72" s="1"/>
  <c r="E1246" i="72"/>
  <c r="G1246" i="72" s="1"/>
  <c r="H1245" i="72"/>
  <c r="J1245" i="72" s="1"/>
  <c r="E1245" i="72"/>
  <c r="G1245" i="72" s="1"/>
  <c r="H1244" i="72"/>
  <c r="J1244" i="72" s="1"/>
  <c r="E1244" i="72"/>
  <c r="G1244" i="72" s="1"/>
  <c r="H1243" i="72"/>
  <c r="J1243" i="72" s="1"/>
  <c r="E1243" i="72"/>
  <c r="G1243" i="72" s="1"/>
  <c r="H1242" i="72"/>
  <c r="J1242" i="72" s="1"/>
  <c r="E1242" i="72"/>
  <c r="G1242" i="72" s="1"/>
  <c r="H1241" i="72"/>
  <c r="J1241" i="72" s="1"/>
  <c r="E1241" i="72"/>
  <c r="G1241" i="72" s="1"/>
  <c r="H1240" i="72"/>
  <c r="J1240" i="72" s="1"/>
  <c r="E1240" i="72"/>
  <c r="G1240" i="72" s="1"/>
  <c r="C1225" i="72"/>
  <c r="H1224" i="72"/>
  <c r="J1224" i="72" s="1"/>
  <c r="E1224" i="72"/>
  <c r="G1224" i="72" s="1"/>
  <c r="H1223" i="72"/>
  <c r="J1223" i="72" s="1"/>
  <c r="E1223" i="72"/>
  <c r="G1223" i="72" s="1"/>
  <c r="H1222" i="72"/>
  <c r="J1222" i="72" s="1"/>
  <c r="E1222" i="72"/>
  <c r="G1222" i="72" s="1"/>
  <c r="H1221" i="72"/>
  <c r="J1221" i="72" s="1"/>
  <c r="E1221" i="72"/>
  <c r="G1221" i="72" s="1"/>
  <c r="H1220" i="72"/>
  <c r="J1220" i="72" s="1"/>
  <c r="E1220" i="72"/>
  <c r="G1220" i="72" s="1"/>
  <c r="H1219" i="72"/>
  <c r="J1219" i="72" s="1"/>
  <c r="E1219" i="72"/>
  <c r="G1219" i="72" s="1"/>
  <c r="H1218" i="72"/>
  <c r="J1218" i="72" s="1"/>
  <c r="E1218" i="72"/>
  <c r="G1218" i="72" s="1"/>
  <c r="H1217" i="72"/>
  <c r="J1217" i="72" s="1"/>
  <c r="E1217" i="72"/>
  <c r="G1217" i="72" s="1"/>
  <c r="H1216" i="72"/>
  <c r="J1216" i="72" s="1"/>
  <c r="E1216" i="72"/>
  <c r="G1216" i="72" s="1"/>
  <c r="H1215" i="72"/>
  <c r="J1215" i="72" s="1"/>
  <c r="E1215" i="72"/>
  <c r="G1215" i="72" s="1"/>
  <c r="H1214" i="72"/>
  <c r="J1214" i="72" s="1"/>
  <c r="E1214" i="72"/>
  <c r="G1214" i="72" s="1"/>
  <c r="H1213" i="72"/>
  <c r="J1213" i="72" s="1"/>
  <c r="E1213" i="72"/>
  <c r="G1213" i="72" s="1"/>
  <c r="H1212" i="72"/>
  <c r="J1212" i="72" s="1"/>
  <c r="E1212" i="72"/>
  <c r="G1212" i="72" s="1"/>
  <c r="H1211" i="72"/>
  <c r="J1211" i="72" s="1"/>
  <c r="E1211" i="72"/>
  <c r="G1211" i="72" s="1"/>
  <c r="H1210" i="72"/>
  <c r="J1210" i="72" s="1"/>
  <c r="E1210" i="72"/>
  <c r="G1210" i="72" s="1"/>
  <c r="H1209" i="72"/>
  <c r="J1209" i="72" s="1"/>
  <c r="E1209" i="72"/>
  <c r="G1209" i="72" s="1"/>
  <c r="H1208" i="72"/>
  <c r="J1208" i="72" s="1"/>
  <c r="E1208" i="72"/>
  <c r="G1208" i="72" s="1"/>
  <c r="H1207" i="72"/>
  <c r="J1207" i="72" s="1"/>
  <c r="E1207" i="72"/>
  <c r="C1192" i="72"/>
  <c r="H1191" i="72"/>
  <c r="J1191" i="72" s="1"/>
  <c r="G1191" i="72"/>
  <c r="E1191" i="72"/>
  <c r="J1190" i="72"/>
  <c r="H1190" i="72"/>
  <c r="E1190" i="72"/>
  <c r="G1190" i="72" s="1"/>
  <c r="H1189" i="72"/>
  <c r="J1189" i="72" s="1"/>
  <c r="G1189" i="72"/>
  <c r="E1189" i="72"/>
  <c r="J1188" i="72"/>
  <c r="H1188" i="72"/>
  <c r="E1188" i="72"/>
  <c r="G1188" i="72" s="1"/>
  <c r="H1187" i="72"/>
  <c r="J1187" i="72" s="1"/>
  <c r="G1187" i="72"/>
  <c r="E1187" i="72"/>
  <c r="J1186" i="72"/>
  <c r="H1186" i="72"/>
  <c r="E1186" i="72"/>
  <c r="G1186" i="72" s="1"/>
  <c r="H1185" i="72"/>
  <c r="J1185" i="72" s="1"/>
  <c r="G1185" i="72"/>
  <c r="E1185" i="72"/>
  <c r="J1184" i="72"/>
  <c r="H1184" i="72"/>
  <c r="G1184" i="72"/>
  <c r="E1184" i="72"/>
  <c r="H1183" i="72"/>
  <c r="J1183" i="72" s="1"/>
  <c r="G1183" i="72"/>
  <c r="E1183" i="72"/>
  <c r="J1182" i="72"/>
  <c r="H1182" i="72"/>
  <c r="G1182" i="72"/>
  <c r="E1182" i="72"/>
  <c r="H1181" i="72"/>
  <c r="J1181" i="72" s="1"/>
  <c r="G1181" i="72"/>
  <c r="E1181" i="72"/>
  <c r="J1180" i="72"/>
  <c r="H1180" i="72"/>
  <c r="G1180" i="72"/>
  <c r="E1180" i="72"/>
  <c r="H1179" i="72"/>
  <c r="J1179" i="72" s="1"/>
  <c r="E1179" i="72"/>
  <c r="G1179" i="72" s="1"/>
  <c r="J1178" i="72"/>
  <c r="H1178" i="72"/>
  <c r="E1178" i="72"/>
  <c r="G1178" i="72" s="1"/>
  <c r="H1177" i="72"/>
  <c r="J1177" i="72" s="1"/>
  <c r="E1177" i="72"/>
  <c r="G1177" i="72" s="1"/>
  <c r="J1176" i="72"/>
  <c r="H1176" i="72"/>
  <c r="E1176" i="72"/>
  <c r="G1176" i="72" s="1"/>
  <c r="H1175" i="72"/>
  <c r="J1175" i="72" s="1"/>
  <c r="E1175" i="72"/>
  <c r="E1192" i="72" s="1"/>
  <c r="J1174" i="72"/>
  <c r="H1174" i="72"/>
  <c r="E1174" i="72"/>
  <c r="G1174" i="72" s="1"/>
  <c r="C1159" i="72"/>
  <c r="H1158" i="72"/>
  <c r="J1158" i="72" s="1"/>
  <c r="E1158" i="72"/>
  <c r="G1158" i="72" s="1"/>
  <c r="H1157" i="72"/>
  <c r="J1157" i="72" s="1"/>
  <c r="E1157" i="72"/>
  <c r="G1157" i="72" s="1"/>
  <c r="H1156" i="72"/>
  <c r="J1156" i="72" s="1"/>
  <c r="E1156" i="72"/>
  <c r="G1156" i="72" s="1"/>
  <c r="H1155" i="72"/>
  <c r="J1155" i="72" s="1"/>
  <c r="E1155" i="72"/>
  <c r="G1155" i="72" s="1"/>
  <c r="H1154" i="72"/>
  <c r="J1154" i="72" s="1"/>
  <c r="E1154" i="72"/>
  <c r="G1154" i="72" s="1"/>
  <c r="H1153" i="72"/>
  <c r="J1153" i="72" s="1"/>
  <c r="E1153" i="72"/>
  <c r="G1153" i="72" s="1"/>
  <c r="H1152" i="72"/>
  <c r="J1152" i="72" s="1"/>
  <c r="E1152" i="72"/>
  <c r="G1152" i="72" s="1"/>
  <c r="H1151" i="72"/>
  <c r="J1151" i="72" s="1"/>
  <c r="E1151" i="72"/>
  <c r="G1151" i="72" s="1"/>
  <c r="H1150" i="72"/>
  <c r="J1150" i="72" s="1"/>
  <c r="E1150" i="72"/>
  <c r="G1150" i="72" s="1"/>
  <c r="H1149" i="72"/>
  <c r="J1149" i="72" s="1"/>
  <c r="E1149" i="72"/>
  <c r="G1149" i="72" s="1"/>
  <c r="H1148" i="72"/>
  <c r="J1148" i="72" s="1"/>
  <c r="E1148" i="72"/>
  <c r="G1148" i="72" s="1"/>
  <c r="H1147" i="72"/>
  <c r="J1147" i="72" s="1"/>
  <c r="E1147" i="72"/>
  <c r="G1147" i="72" s="1"/>
  <c r="H1146" i="72"/>
  <c r="J1146" i="72" s="1"/>
  <c r="E1146" i="72"/>
  <c r="G1146" i="72" s="1"/>
  <c r="H1145" i="72"/>
  <c r="J1145" i="72" s="1"/>
  <c r="E1145" i="72"/>
  <c r="G1145" i="72" s="1"/>
  <c r="H1144" i="72"/>
  <c r="J1144" i="72" s="1"/>
  <c r="E1144" i="72"/>
  <c r="G1144" i="72" s="1"/>
  <c r="H1143" i="72"/>
  <c r="J1143" i="72" s="1"/>
  <c r="E1143" i="72"/>
  <c r="G1143" i="72" s="1"/>
  <c r="H1142" i="72"/>
  <c r="J1142" i="72" s="1"/>
  <c r="E1142" i="72"/>
  <c r="H1141" i="72"/>
  <c r="J1141" i="72" s="1"/>
  <c r="E1141" i="72"/>
  <c r="G1141" i="72" s="1"/>
  <c r="C1126" i="72"/>
  <c r="H1125" i="72"/>
  <c r="J1125" i="72" s="1"/>
  <c r="E1125" i="72"/>
  <c r="G1125" i="72" s="1"/>
  <c r="H1124" i="72"/>
  <c r="J1124" i="72" s="1"/>
  <c r="G1124" i="72"/>
  <c r="E1124" i="72"/>
  <c r="H1123" i="72"/>
  <c r="J1123" i="72" s="1"/>
  <c r="E1123" i="72"/>
  <c r="G1123" i="72" s="1"/>
  <c r="H1122" i="72"/>
  <c r="J1122" i="72" s="1"/>
  <c r="G1122" i="72"/>
  <c r="E1122" i="72"/>
  <c r="H1121" i="72"/>
  <c r="J1121" i="72" s="1"/>
  <c r="E1121" i="72"/>
  <c r="G1121" i="72" s="1"/>
  <c r="H1120" i="72"/>
  <c r="J1120" i="72" s="1"/>
  <c r="G1120" i="72"/>
  <c r="E1120" i="72"/>
  <c r="H1119" i="72"/>
  <c r="J1119" i="72" s="1"/>
  <c r="E1119" i="72"/>
  <c r="G1119" i="72" s="1"/>
  <c r="H1118" i="72"/>
  <c r="J1118" i="72" s="1"/>
  <c r="G1118" i="72"/>
  <c r="E1118" i="72"/>
  <c r="H1117" i="72"/>
  <c r="J1117" i="72" s="1"/>
  <c r="E1117" i="72"/>
  <c r="G1117" i="72" s="1"/>
  <c r="H1116" i="72"/>
  <c r="J1116" i="72" s="1"/>
  <c r="G1116" i="72"/>
  <c r="E1116" i="72"/>
  <c r="H1115" i="72"/>
  <c r="J1115" i="72" s="1"/>
  <c r="E1115" i="72"/>
  <c r="G1115" i="72" s="1"/>
  <c r="J1114" i="72"/>
  <c r="H1114" i="72"/>
  <c r="G1114" i="72"/>
  <c r="E1114" i="72"/>
  <c r="H1113" i="72"/>
  <c r="J1113" i="72" s="1"/>
  <c r="E1113" i="72"/>
  <c r="G1113" i="72" s="1"/>
  <c r="J1112" i="72"/>
  <c r="H1112" i="72"/>
  <c r="G1112" i="72"/>
  <c r="E1112" i="72"/>
  <c r="H1111" i="72"/>
  <c r="J1111" i="72" s="1"/>
  <c r="E1111" i="72"/>
  <c r="G1111" i="72" s="1"/>
  <c r="J1110" i="72"/>
  <c r="H1110" i="72"/>
  <c r="G1110" i="72"/>
  <c r="E1110" i="72"/>
  <c r="H1109" i="72"/>
  <c r="J1109" i="72" s="1"/>
  <c r="E1109" i="72"/>
  <c r="G1109" i="72" s="1"/>
  <c r="J1108" i="72"/>
  <c r="H1108" i="72"/>
  <c r="G1108" i="72"/>
  <c r="E1108" i="72"/>
  <c r="C1093" i="72"/>
  <c r="H1092" i="72"/>
  <c r="J1092" i="72" s="1"/>
  <c r="E1092" i="72"/>
  <c r="G1092" i="72" s="1"/>
  <c r="H1091" i="72"/>
  <c r="J1091" i="72" s="1"/>
  <c r="E1091" i="72"/>
  <c r="G1091" i="72" s="1"/>
  <c r="H1090" i="72"/>
  <c r="J1090" i="72" s="1"/>
  <c r="E1090" i="72"/>
  <c r="G1090" i="72" s="1"/>
  <c r="H1089" i="72"/>
  <c r="J1089" i="72" s="1"/>
  <c r="E1089" i="72"/>
  <c r="G1089" i="72" s="1"/>
  <c r="H1088" i="72"/>
  <c r="J1088" i="72" s="1"/>
  <c r="E1088" i="72"/>
  <c r="G1088" i="72" s="1"/>
  <c r="H1087" i="72"/>
  <c r="J1087" i="72" s="1"/>
  <c r="E1087" i="72"/>
  <c r="G1087" i="72" s="1"/>
  <c r="H1086" i="72"/>
  <c r="J1086" i="72" s="1"/>
  <c r="E1086" i="72"/>
  <c r="G1086" i="72" s="1"/>
  <c r="H1085" i="72"/>
  <c r="J1085" i="72" s="1"/>
  <c r="E1085" i="72"/>
  <c r="G1085" i="72" s="1"/>
  <c r="H1084" i="72"/>
  <c r="J1084" i="72" s="1"/>
  <c r="E1084" i="72"/>
  <c r="G1084" i="72" s="1"/>
  <c r="H1083" i="72"/>
  <c r="J1083" i="72" s="1"/>
  <c r="E1083" i="72"/>
  <c r="G1083" i="72" s="1"/>
  <c r="H1082" i="72"/>
  <c r="J1082" i="72" s="1"/>
  <c r="E1082" i="72"/>
  <c r="G1082" i="72" s="1"/>
  <c r="H1081" i="72"/>
  <c r="J1081" i="72" s="1"/>
  <c r="E1081" i="72"/>
  <c r="G1081" i="72" s="1"/>
  <c r="H1080" i="72"/>
  <c r="J1080" i="72" s="1"/>
  <c r="E1080" i="72"/>
  <c r="G1080" i="72" s="1"/>
  <c r="H1079" i="72"/>
  <c r="J1079" i="72" s="1"/>
  <c r="E1079" i="72"/>
  <c r="G1079" i="72" s="1"/>
  <c r="H1078" i="72"/>
  <c r="J1078" i="72" s="1"/>
  <c r="E1078" i="72"/>
  <c r="G1078" i="72" s="1"/>
  <c r="H1077" i="72"/>
  <c r="J1077" i="72" s="1"/>
  <c r="E1077" i="72"/>
  <c r="G1077" i="72" s="1"/>
  <c r="H1076" i="72"/>
  <c r="J1076" i="72" s="1"/>
  <c r="E1076" i="72"/>
  <c r="G1076" i="72" s="1"/>
  <c r="H1075" i="72"/>
  <c r="J1075" i="72" s="1"/>
  <c r="E1075" i="72"/>
  <c r="C1060" i="72"/>
  <c r="H1059" i="72"/>
  <c r="J1059" i="72" s="1"/>
  <c r="E1059" i="72"/>
  <c r="G1059" i="72" s="1"/>
  <c r="H1058" i="72"/>
  <c r="J1058" i="72" s="1"/>
  <c r="E1058" i="72"/>
  <c r="G1058" i="72" s="1"/>
  <c r="H1057" i="72"/>
  <c r="J1057" i="72" s="1"/>
  <c r="E1057" i="72"/>
  <c r="G1057" i="72" s="1"/>
  <c r="H1056" i="72"/>
  <c r="J1056" i="72" s="1"/>
  <c r="E1056" i="72"/>
  <c r="G1056" i="72" s="1"/>
  <c r="H1055" i="72"/>
  <c r="J1055" i="72" s="1"/>
  <c r="E1055" i="72"/>
  <c r="G1055" i="72" s="1"/>
  <c r="H1054" i="72"/>
  <c r="J1054" i="72" s="1"/>
  <c r="E1054" i="72"/>
  <c r="G1054" i="72" s="1"/>
  <c r="H1053" i="72"/>
  <c r="J1053" i="72" s="1"/>
  <c r="E1053" i="72"/>
  <c r="G1053" i="72" s="1"/>
  <c r="H1052" i="72"/>
  <c r="J1052" i="72" s="1"/>
  <c r="E1052" i="72"/>
  <c r="G1052" i="72" s="1"/>
  <c r="H1051" i="72"/>
  <c r="J1051" i="72" s="1"/>
  <c r="E1051" i="72"/>
  <c r="G1051" i="72" s="1"/>
  <c r="H1050" i="72"/>
  <c r="J1050" i="72" s="1"/>
  <c r="E1050" i="72"/>
  <c r="G1050" i="72" s="1"/>
  <c r="H1049" i="72"/>
  <c r="J1049" i="72" s="1"/>
  <c r="E1049" i="72"/>
  <c r="G1049" i="72" s="1"/>
  <c r="H1048" i="72"/>
  <c r="J1048" i="72" s="1"/>
  <c r="E1048" i="72"/>
  <c r="G1048" i="72" s="1"/>
  <c r="H1047" i="72"/>
  <c r="J1047" i="72" s="1"/>
  <c r="E1047" i="72"/>
  <c r="G1047" i="72" s="1"/>
  <c r="H1046" i="72"/>
  <c r="J1046" i="72" s="1"/>
  <c r="E1046" i="72"/>
  <c r="G1046" i="72" s="1"/>
  <c r="H1045" i="72"/>
  <c r="J1045" i="72" s="1"/>
  <c r="E1045" i="72"/>
  <c r="G1045" i="72" s="1"/>
  <c r="H1044" i="72"/>
  <c r="J1044" i="72" s="1"/>
  <c r="E1044" i="72"/>
  <c r="G1044" i="72" s="1"/>
  <c r="H1043" i="72"/>
  <c r="J1043" i="72" s="1"/>
  <c r="E1043" i="72"/>
  <c r="G1043" i="72" s="1"/>
  <c r="H1042" i="72"/>
  <c r="J1042" i="72" s="1"/>
  <c r="E1042" i="72"/>
  <c r="C1027" i="72"/>
  <c r="J1026" i="72"/>
  <c r="H1026" i="72"/>
  <c r="E1026" i="72"/>
  <c r="G1026" i="72" s="1"/>
  <c r="H1025" i="72"/>
  <c r="J1025" i="72" s="1"/>
  <c r="E1025" i="72"/>
  <c r="G1025" i="72" s="1"/>
  <c r="J1024" i="72"/>
  <c r="H1024" i="72"/>
  <c r="E1024" i="72"/>
  <c r="G1024" i="72" s="1"/>
  <c r="H1023" i="72"/>
  <c r="J1023" i="72" s="1"/>
  <c r="E1023" i="72"/>
  <c r="G1023" i="72" s="1"/>
  <c r="J1022" i="72"/>
  <c r="H1022" i="72"/>
  <c r="E1022" i="72"/>
  <c r="G1022" i="72" s="1"/>
  <c r="H1021" i="72"/>
  <c r="J1021" i="72" s="1"/>
  <c r="E1021" i="72"/>
  <c r="G1021" i="72" s="1"/>
  <c r="J1020" i="72"/>
  <c r="H1020" i="72"/>
  <c r="E1020" i="72"/>
  <c r="G1020" i="72" s="1"/>
  <c r="H1019" i="72"/>
  <c r="J1019" i="72" s="1"/>
  <c r="E1019" i="72"/>
  <c r="G1019" i="72" s="1"/>
  <c r="J1018" i="72"/>
  <c r="H1018" i="72"/>
  <c r="E1018" i="72"/>
  <c r="G1018" i="72" s="1"/>
  <c r="H1017" i="72"/>
  <c r="J1017" i="72" s="1"/>
  <c r="E1017" i="72"/>
  <c r="G1017" i="72" s="1"/>
  <c r="J1016" i="72"/>
  <c r="H1016" i="72"/>
  <c r="E1016" i="72"/>
  <c r="G1016" i="72" s="1"/>
  <c r="J1015" i="72"/>
  <c r="H1015" i="72"/>
  <c r="E1015" i="72"/>
  <c r="G1015" i="72" s="1"/>
  <c r="J1014" i="72"/>
  <c r="H1014" i="72"/>
  <c r="E1014" i="72"/>
  <c r="G1014" i="72" s="1"/>
  <c r="J1013" i="72"/>
  <c r="H1013" i="72"/>
  <c r="E1013" i="72"/>
  <c r="G1013" i="72" s="1"/>
  <c r="J1012" i="72"/>
  <c r="H1012" i="72"/>
  <c r="E1012" i="72"/>
  <c r="G1012" i="72" s="1"/>
  <c r="H1011" i="72"/>
  <c r="J1011" i="72" s="1"/>
  <c r="E1011" i="72"/>
  <c r="G1011" i="72" s="1"/>
  <c r="J1010" i="72"/>
  <c r="H1010" i="72"/>
  <c r="E1010" i="72"/>
  <c r="G1010" i="72" s="1"/>
  <c r="H1009" i="72"/>
  <c r="J1009" i="72" s="1"/>
  <c r="E1009" i="72"/>
  <c r="G1009" i="72" s="1"/>
  <c r="C994" i="72"/>
  <c r="H993" i="72"/>
  <c r="J993" i="72" s="1"/>
  <c r="E993" i="72"/>
  <c r="G993" i="72" s="1"/>
  <c r="H992" i="72"/>
  <c r="J992" i="72" s="1"/>
  <c r="E992" i="72"/>
  <c r="G992" i="72" s="1"/>
  <c r="H991" i="72"/>
  <c r="J991" i="72" s="1"/>
  <c r="E991" i="72"/>
  <c r="G991" i="72" s="1"/>
  <c r="H990" i="72"/>
  <c r="J990" i="72" s="1"/>
  <c r="E990" i="72"/>
  <c r="G990" i="72" s="1"/>
  <c r="H989" i="72"/>
  <c r="J989" i="72" s="1"/>
  <c r="E989" i="72"/>
  <c r="G989" i="72" s="1"/>
  <c r="H988" i="72"/>
  <c r="J988" i="72" s="1"/>
  <c r="E988" i="72"/>
  <c r="G988" i="72" s="1"/>
  <c r="H987" i="72"/>
  <c r="J987" i="72" s="1"/>
  <c r="E987" i="72"/>
  <c r="G987" i="72" s="1"/>
  <c r="H986" i="72"/>
  <c r="J986" i="72" s="1"/>
  <c r="E986" i="72"/>
  <c r="G986" i="72" s="1"/>
  <c r="H985" i="72"/>
  <c r="J985" i="72" s="1"/>
  <c r="E985" i="72"/>
  <c r="G985" i="72" s="1"/>
  <c r="H984" i="72"/>
  <c r="J984" i="72" s="1"/>
  <c r="E984" i="72"/>
  <c r="G984" i="72" s="1"/>
  <c r="H983" i="72"/>
  <c r="J983" i="72" s="1"/>
  <c r="E983" i="72"/>
  <c r="G983" i="72" s="1"/>
  <c r="H982" i="72"/>
  <c r="J982" i="72" s="1"/>
  <c r="E982" i="72"/>
  <c r="G982" i="72" s="1"/>
  <c r="H981" i="72"/>
  <c r="J981" i="72" s="1"/>
  <c r="E981" i="72"/>
  <c r="G981" i="72" s="1"/>
  <c r="H980" i="72"/>
  <c r="J980" i="72" s="1"/>
  <c r="E980" i="72"/>
  <c r="G980" i="72" s="1"/>
  <c r="H979" i="72"/>
  <c r="J979" i="72" s="1"/>
  <c r="G979" i="72"/>
  <c r="E979" i="72"/>
  <c r="H978" i="72"/>
  <c r="J978" i="72" s="1"/>
  <c r="E978" i="72"/>
  <c r="G978" i="72" s="1"/>
  <c r="H977" i="72"/>
  <c r="J977" i="72" s="1"/>
  <c r="G977" i="72"/>
  <c r="E977" i="72"/>
  <c r="H976" i="72"/>
  <c r="J976" i="72" s="1"/>
  <c r="E976" i="72"/>
  <c r="G976" i="72" s="1"/>
  <c r="C961" i="72"/>
  <c r="H960" i="72"/>
  <c r="J960" i="72" s="1"/>
  <c r="E960" i="72"/>
  <c r="G960" i="72" s="1"/>
  <c r="H959" i="72"/>
  <c r="J959" i="72" s="1"/>
  <c r="E959" i="72"/>
  <c r="G959" i="72" s="1"/>
  <c r="J958" i="72"/>
  <c r="H958" i="72"/>
  <c r="E958" i="72"/>
  <c r="G958" i="72" s="1"/>
  <c r="H957" i="72"/>
  <c r="J957" i="72" s="1"/>
  <c r="E957" i="72"/>
  <c r="G957" i="72" s="1"/>
  <c r="H956" i="72"/>
  <c r="J956" i="72" s="1"/>
  <c r="E956" i="72"/>
  <c r="G956" i="72" s="1"/>
  <c r="H955" i="72"/>
  <c r="J955" i="72" s="1"/>
  <c r="E955" i="72"/>
  <c r="G955" i="72" s="1"/>
  <c r="H954" i="72"/>
  <c r="J954" i="72" s="1"/>
  <c r="G954" i="72"/>
  <c r="E954" i="72"/>
  <c r="H953" i="72"/>
  <c r="J953" i="72" s="1"/>
  <c r="E953" i="72"/>
  <c r="G953" i="72" s="1"/>
  <c r="H952" i="72"/>
  <c r="J952" i="72" s="1"/>
  <c r="E952" i="72"/>
  <c r="G952" i="72" s="1"/>
  <c r="H951" i="72"/>
  <c r="J951" i="72" s="1"/>
  <c r="E951" i="72"/>
  <c r="G951" i="72" s="1"/>
  <c r="H950" i="72"/>
  <c r="J950" i="72" s="1"/>
  <c r="G950" i="72"/>
  <c r="E950" i="72"/>
  <c r="H949" i="72"/>
  <c r="J949" i="72" s="1"/>
  <c r="E949" i="72"/>
  <c r="G949" i="72" s="1"/>
  <c r="H948" i="72"/>
  <c r="J948" i="72" s="1"/>
  <c r="E948" i="72"/>
  <c r="G948" i="72" s="1"/>
  <c r="H947" i="72"/>
  <c r="J947" i="72" s="1"/>
  <c r="E947" i="72"/>
  <c r="G947" i="72" s="1"/>
  <c r="H946" i="72"/>
  <c r="J946" i="72" s="1"/>
  <c r="E946" i="72"/>
  <c r="G946" i="72" s="1"/>
  <c r="H945" i="72"/>
  <c r="J945" i="72" s="1"/>
  <c r="E945" i="72"/>
  <c r="G945" i="72" s="1"/>
  <c r="H944" i="72"/>
  <c r="J944" i="72" s="1"/>
  <c r="E944" i="72"/>
  <c r="G944" i="72" s="1"/>
  <c r="H943" i="72"/>
  <c r="J943" i="72" s="1"/>
  <c r="E943" i="72"/>
  <c r="C928" i="72"/>
  <c r="H927" i="72"/>
  <c r="J927" i="72" s="1"/>
  <c r="E927" i="72"/>
  <c r="G927" i="72" s="1"/>
  <c r="H926" i="72"/>
  <c r="J926" i="72" s="1"/>
  <c r="E926" i="72"/>
  <c r="G926" i="72" s="1"/>
  <c r="H925" i="72"/>
  <c r="J925" i="72" s="1"/>
  <c r="E925" i="72"/>
  <c r="G925" i="72" s="1"/>
  <c r="H924" i="72"/>
  <c r="J924" i="72" s="1"/>
  <c r="E924" i="72"/>
  <c r="G924" i="72" s="1"/>
  <c r="H923" i="72"/>
  <c r="J923" i="72" s="1"/>
  <c r="E923" i="72"/>
  <c r="G923" i="72" s="1"/>
  <c r="H922" i="72"/>
  <c r="J922" i="72" s="1"/>
  <c r="E922" i="72"/>
  <c r="G922" i="72" s="1"/>
  <c r="H921" i="72"/>
  <c r="J921" i="72" s="1"/>
  <c r="E921" i="72"/>
  <c r="G921" i="72" s="1"/>
  <c r="H920" i="72"/>
  <c r="J920" i="72" s="1"/>
  <c r="E920" i="72"/>
  <c r="G920" i="72" s="1"/>
  <c r="H919" i="72"/>
  <c r="J919" i="72" s="1"/>
  <c r="E919" i="72"/>
  <c r="G919" i="72" s="1"/>
  <c r="H918" i="72"/>
  <c r="J918" i="72" s="1"/>
  <c r="E918" i="72"/>
  <c r="G918" i="72" s="1"/>
  <c r="H917" i="72"/>
  <c r="J917" i="72" s="1"/>
  <c r="E917" i="72"/>
  <c r="G917" i="72" s="1"/>
  <c r="H916" i="72"/>
  <c r="J916" i="72" s="1"/>
  <c r="E916" i="72"/>
  <c r="G916" i="72" s="1"/>
  <c r="H915" i="72"/>
  <c r="J915" i="72" s="1"/>
  <c r="E915" i="72"/>
  <c r="G915" i="72" s="1"/>
  <c r="H914" i="72"/>
  <c r="J914" i="72" s="1"/>
  <c r="E914" i="72"/>
  <c r="G914" i="72" s="1"/>
  <c r="H913" i="72"/>
  <c r="J913" i="72" s="1"/>
  <c r="E913" i="72"/>
  <c r="G913" i="72" s="1"/>
  <c r="H912" i="72"/>
  <c r="J912" i="72" s="1"/>
  <c r="E912" i="72"/>
  <c r="G912" i="72" s="1"/>
  <c r="H911" i="72"/>
  <c r="J911" i="72" s="1"/>
  <c r="E911" i="72"/>
  <c r="G911" i="72" s="1"/>
  <c r="H910" i="72"/>
  <c r="J910" i="72" s="1"/>
  <c r="E910" i="72"/>
  <c r="C895" i="72"/>
  <c r="H894" i="72"/>
  <c r="J894" i="72" s="1"/>
  <c r="E894" i="72"/>
  <c r="G894" i="72" s="1"/>
  <c r="H893" i="72"/>
  <c r="J893" i="72" s="1"/>
  <c r="E893" i="72"/>
  <c r="G893" i="72" s="1"/>
  <c r="H892" i="72"/>
  <c r="J892" i="72" s="1"/>
  <c r="E892" i="72"/>
  <c r="G892" i="72" s="1"/>
  <c r="H891" i="72"/>
  <c r="J891" i="72" s="1"/>
  <c r="E891" i="72"/>
  <c r="G891" i="72" s="1"/>
  <c r="H890" i="72"/>
  <c r="J890" i="72" s="1"/>
  <c r="E890" i="72"/>
  <c r="G890" i="72" s="1"/>
  <c r="H889" i="72"/>
  <c r="J889" i="72" s="1"/>
  <c r="E889" i="72"/>
  <c r="G889" i="72" s="1"/>
  <c r="H888" i="72"/>
  <c r="J888" i="72" s="1"/>
  <c r="E888" i="72"/>
  <c r="G888" i="72" s="1"/>
  <c r="H887" i="72"/>
  <c r="J887" i="72" s="1"/>
  <c r="E887" i="72"/>
  <c r="G887" i="72" s="1"/>
  <c r="H886" i="72"/>
  <c r="J886" i="72" s="1"/>
  <c r="E886" i="72"/>
  <c r="G886" i="72" s="1"/>
  <c r="H885" i="72"/>
  <c r="J885" i="72" s="1"/>
  <c r="E885" i="72"/>
  <c r="G885" i="72" s="1"/>
  <c r="H884" i="72"/>
  <c r="J884" i="72" s="1"/>
  <c r="E884" i="72"/>
  <c r="G884" i="72" s="1"/>
  <c r="H883" i="72"/>
  <c r="J883" i="72" s="1"/>
  <c r="E883" i="72"/>
  <c r="G883" i="72" s="1"/>
  <c r="H882" i="72"/>
  <c r="J882" i="72" s="1"/>
  <c r="E882" i="72"/>
  <c r="G882" i="72" s="1"/>
  <c r="H881" i="72"/>
  <c r="J881" i="72" s="1"/>
  <c r="E881" i="72"/>
  <c r="G881" i="72" s="1"/>
  <c r="H880" i="72"/>
  <c r="J880" i="72" s="1"/>
  <c r="E880" i="72"/>
  <c r="G880" i="72" s="1"/>
  <c r="H879" i="72"/>
  <c r="J879" i="72" s="1"/>
  <c r="E879" i="72"/>
  <c r="G879" i="72" s="1"/>
  <c r="H878" i="72"/>
  <c r="J878" i="72" s="1"/>
  <c r="E878" i="72"/>
  <c r="G878" i="72" s="1"/>
  <c r="H877" i="72"/>
  <c r="J877" i="72" s="1"/>
  <c r="E877" i="72"/>
  <c r="C862" i="72"/>
  <c r="H861" i="72"/>
  <c r="J861" i="72" s="1"/>
  <c r="E861" i="72"/>
  <c r="G861" i="72" s="1"/>
  <c r="H860" i="72"/>
  <c r="J860" i="72" s="1"/>
  <c r="E860" i="72"/>
  <c r="G860" i="72" s="1"/>
  <c r="H859" i="72"/>
  <c r="J859" i="72" s="1"/>
  <c r="E859" i="72"/>
  <c r="G859" i="72" s="1"/>
  <c r="H858" i="72"/>
  <c r="J858" i="72" s="1"/>
  <c r="E858" i="72"/>
  <c r="G858" i="72" s="1"/>
  <c r="H857" i="72"/>
  <c r="J857" i="72" s="1"/>
  <c r="E857" i="72"/>
  <c r="G857" i="72" s="1"/>
  <c r="H856" i="72"/>
  <c r="J856" i="72" s="1"/>
  <c r="E856" i="72"/>
  <c r="G856" i="72" s="1"/>
  <c r="H855" i="72"/>
  <c r="J855" i="72" s="1"/>
  <c r="E855" i="72"/>
  <c r="G855" i="72" s="1"/>
  <c r="H854" i="72"/>
  <c r="J854" i="72" s="1"/>
  <c r="E854" i="72"/>
  <c r="G854" i="72" s="1"/>
  <c r="H853" i="72"/>
  <c r="J853" i="72" s="1"/>
  <c r="E853" i="72"/>
  <c r="G853" i="72" s="1"/>
  <c r="H852" i="72"/>
  <c r="J852" i="72" s="1"/>
  <c r="E852" i="72"/>
  <c r="G852" i="72" s="1"/>
  <c r="H851" i="72"/>
  <c r="J851" i="72" s="1"/>
  <c r="E851" i="72"/>
  <c r="G851" i="72" s="1"/>
  <c r="H850" i="72"/>
  <c r="J850" i="72" s="1"/>
  <c r="E850" i="72"/>
  <c r="G850" i="72" s="1"/>
  <c r="H849" i="72"/>
  <c r="J849" i="72" s="1"/>
  <c r="E849" i="72"/>
  <c r="G849" i="72" s="1"/>
  <c r="H848" i="72"/>
  <c r="J848" i="72" s="1"/>
  <c r="E848" i="72"/>
  <c r="G848" i="72" s="1"/>
  <c r="H847" i="72"/>
  <c r="J847" i="72" s="1"/>
  <c r="E847" i="72"/>
  <c r="G847" i="72" s="1"/>
  <c r="H846" i="72"/>
  <c r="J846" i="72" s="1"/>
  <c r="E846" i="72"/>
  <c r="G846" i="72" s="1"/>
  <c r="H845" i="72"/>
  <c r="J845" i="72" s="1"/>
  <c r="E845" i="72"/>
  <c r="G845" i="72" s="1"/>
  <c r="H844" i="72"/>
  <c r="J844" i="72" s="1"/>
  <c r="E844" i="72"/>
  <c r="C829" i="72"/>
  <c r="J828" i="72"/>
  <c r="H828" i="72"/>
  <c r="E828" i="72"/>
  <c r="G828" i="72" s="1"/>
  <c r="J827" i="72"/>
  <c r="H827" i="72"/>
  <c r="E827" i="72"/>
  <c r="G827" i="72" s="1"/>
  <c r="H826" i="72"/>
  <c r="J826" i="72" s="1"/>
  <c r="E826" i="72"/>
  <c r="G826" i="72" s="1"/>
  <c r="J825" i="72"/>
  <c r="H825" i="72"/>
  <c r="E825" i="72"/>
  <c r="G825" i="72" s="1"/>
  <c r="H824" i="72"/>
  <c r="J824" i="72" s="1"/>
  <c r="E824" i="72"/>
  <c r="G824" i="72" s="1"/>
  <c r="J823" i="72"/>
  <c r="H823" i="72"/>
  <c r="E823" i="72"/>
  <c r="G823" i="72" s="1"/>
  <c r="H822" i="72"/>
  <c r="J822" i="72" s="1"/>
  <c r="E822" i="72"/>
  <c r="G822" i="72" s="1"/>
  <c r="J821" i="72"/>
  <c r="H821" i="72"/>
  <c r="E821" i="72"/>
  <c r="G821" i="72" s="1"/>
  <c r="H820" i="72"/>
  <c r="J820" i="72" s="1"/>
  <c r="E820" i="72"/>
  <c r="G820" i="72" s="1"/>
  <c r="J819" i="72"/>
  <c r="H819" i="72"/>
  <c r="E819" i="72"/>
  <c r="G819" i="72" s="1"/>
  <c r="H818" i="72"/>
  <c r="J818" i="72" s="1"/>
  <c r="E818" i="72"/>
  <c r="G818" i="72" s="1"/>
  <c r="J817" i="72"/>
  <c r="H817" i="72"/>
  <c r="E817" i="72"/>
  <c r="G817" i="72" s="1"/>
  <c r="H816" i="72"/>
  <c r="J816" i="72" s="1"/>
  <c r="E816" i="72"/>
  <c r="G816" i="72" s="1"/>
  <c r="J815" i="72"/>
  <c r="H815" i="72"/>
  <c r="E815" i="72"/>
  <c r="G815" i="72" s="1"/>
  <c r="H814" i="72"/>
  <c r="J814" i="72" s="1"/>
  <c r="E814" i="72"/>
  <c r="G814" i="72" s="1"/>
  <c r="J813" i="72"/>
  <c r="H813" i="72"/>
  <c r="E813" i="72"/>
  <c r="G813" i="72" s="1"/>
  <c r="H812" i="72"/>
  <c r="J812" i="72" s="1"/>
  <c r="G812" i="72"/>
  <c r="E812" i="72"/>
  <c r="J811" i="72"/>
  <c r="H811" i="72"/>
  <c r="E811" i="72"/>
  <c r="C796" i="72"/>
  <c r="H795" i="72"/>
  <c r="J795" i="72" s="1"/>
  <c r="E795" i="72"/>
  <c r="G795" i="72" s="1"/>
  <c r="H794" i="72"/>
  <c r="J794" i="72" s="1"/>
  <c r="E794" i="72"/>
  <c r="G794" i="72" s="1"/>
  <c r="H793" i="72"/>
  <c r="J793" i="72" s="1"/>
  <c r="E793" i="72"/>
  <c r="G793" i="72" s="1"/>
  <c r="H792" i="72"/>
  <c r="J792" i="72" s="1"/>
  <c r="E792" i="72"/>
  <c r="G792" i="72" s="1"/>
  <c r="H791" i="72"/>
  <c r="J791" i="72" s="1"/>
  <c r="E791" i="72"/>
  <c r="G791" i="72" s="1"/>
  <c r="H790" i="72"/>
  <c r="J790" i="72" s="1"/>
  <c r="E790" i="72"/>
  <c r="G790" i="72" s="1"/>
  <c r="H789" i="72"/>
  <c r="J789" i="72" s="1"/>
  <c r="E789" i="72"/>
  <c r="G789" i="72" s="1"/>
  <c r="H788" i="72"/>
  <c r="J788" i="72" s="1"/>
  <c r="E788" i="72"/>
  <c r="G788" i="72" s="1"/>
  <c r="H787" i="72"/>
  <c r="J787" i="72" s="1"/>
  <c r="E787" i="72"/>
  <c r="G787" i="72" s="1"/>
  <c r="H786" i="72"/>
  <c r="J786" i="72" s="1"/>
  <c r="E786" i="72"/>
  <c r="G786" i="72" s="1"/>
  <c r="H785" i="72"/>
  <c r="J785" i="72" s="1"/>
  <c r="E785" i="72"/>
  <c r="G785" i="72" s="1"/>
  <c r="H784" i="72"/>
  <c r="J784" i="72" s="1"/>
  <c r="E784" i="72"/>
  <c r="G784" i="72" s="1"/>
  <c r="H783" i="72"/>
  <c r="J783" i="72" s="1"/>
  <c r="E783" i="72"/>
  <c r="G783" i="72" s="1"/>
  <c r="H782" i="72"/>
  <c r="J782" i="72" s="1"/>
  <c r="E782" i="72"/>
  <c r="G782" i="72" s="1"/>
  <c r="H781" i="72"/>
  <c r="J781" i="72" s="1"/>
  <c r="E781" i="72"/>
  <c r="G781" i="72" s="1"/>
  <c r="H780" i="72"/>
  <c r="J780" i="72" s="1"/>
  <c r="E780" i="72"/>
  <c r="G780" i="72" s="1"/>
  <c r="H779" i="72"/>
  <c r="J779" i="72" s="1"/>
  <c r="E779" i="72"/>
  <c r="G779" i="72" s="1"/>
  <c r="H778" i="72"/>
  <c r="J778" i="72" s="1"/>
  <c r="E778" i="72"/>
  <c r="C763" i="72"/>
  <c r="H762" i="72"/>
  <c r="J762" i="72" s="1"/>
  <c r="E762" i="72"/>
  <c r="G762" i="72" s="1"/>
  <c r="H761" i="72"/>
  <c r="J761" i="72" s="1"/>
  <c r="E761" i="72"/>
  <c r="G761" i="72" s="1"/>
  <c r="H760" i="72"/>
  <c r="J760" i="72" s="1"/>
  <c r="E760" i="72"/>
  <c r="G760" i="72" s="1"/>
  <c r="H759" i="72"/>
  <c r="J759" i="72" s="1"/>
  <c r="E759" i="72"/>
  <c r="G759" i="72" s="1"/>
  <c r="H758" i="72"/>
  <c r="J758" i="72" s="1"/>
  <c r="E758" i="72"/>
  <c r="G758" i="72" s="1"/>
  <c r="H757" i="72"/>
  <c r="J757" i="72" s="1"/>
  <c r="E757" i="72"/>
  <c r="G757" i="72" s="1"/>
  <c r="H756" i="72"/>
  <c r="J756" i="72" s="1"/>
  <c r="E756" i="72"/>
  <c r="G756" i="72" s="1"/>
  <c r="H755" i="72"/>
  <c r="J755" i="72" s="1"/>
  <c r="E755" i="72"/>
  <c r="G755" i="72" s="1"/>
  <c r="H754" i="72"/>
  <c r="J754" i="72" s="1"/>
  <c r="E754" i="72"/>
  <c r="G754" i="72" s="1"/>
  <c r="H753" i="72"/>
  <c r="J753" i="72" s="1"/>
  <c r="E753" i="72"/>
  <c r="G753" i="72" s="1"/>
  <c r="H752" i="72"/>
  <c r="J752" i="72" s="1"/>
  <c r="E752" i="72"/>
  <c r="G752" i="72" s="1"/>
  <c r="H751" i="72"/>
  <c r="J751" i="72" s="1"/>
  <c r="E751" i="72"/>
  <c r="G751" i="72" s="1"/>
  <c r="H750" i="72"/>
  <c r="J750" i="72" s="1"/>
  <c r="E750" i="72"/>
  <c r="G750" i="72" s="1"/>
  <c r="H749" i="72"/>
  <c r="J749" i="72" s="1"/>
  <c r="E749" i="72"/>
  <c r="G749" i="72" s="1"/>
  <c r="H748" i="72"/>
  <c r="J748" i="72" s="1"/>
  <c r="E748" i="72"/>
  <c r="G748" i="72" s="1"/>
  <c r="H747" i="72"/>
  <c r="J747" i="72" s="1"/>
  <c r="E747" i="72"/>
  <c r="G747" i="72" s="1"/>
  <c r="H746" i="72"/>
  <c r="J746" i="72" s="1"/>
  <c r="E746" i="72"/>
  <c r="G746" i="72" s="1"/>
  <c r="H745" i="72"/>
  <c r="J745" i="72" s="1"/>
  <c r="G745" i="72"/>
  <c r="E745" i="72"/>
  <c r="C730" i="72"/>
  <c r="H729" i="72"/>
  <c r="J729" i="72" s="1"/>
  <c r="G729" i="72"/>
  <c r="E729" i="72"/>
  <c r="H728" i="72"/>
  <c r="J728" i="72" s="1"/>
  <c r="E728" i="72"/>
  <c r="G728" i="72" s="1"/>
  <c r="H727" i="72"/>
  <c r="J727" i="72" s="1"/>
  <c r="E727" i="72"/>
  <c r="G727" i="72" s="1"/>
  <c r="H726" i="72"/>
  <c r="J726" i="72" s="1"/>
  <c r="G726" i="72"/>
  <c r="E726" i="72"/>
  <c r="J725" i="72"/>
  <c r="H725" i="72"/>
  <c r="E725" i="72"/>
  <c r="G725" i="72" s="1"/>
  <c r="H724" i="72"/>
  <c r="J724" i="72" s="1"/>
  <c r="E724" i="72"/>
  <c r="G724" i="72" s="1"/>
  <c r="H723" i="72"/>
  <c r="J723" i="72" s="1"/>
  <c r="E723" i="72"/>
  <c r="G723" i="72" s="1"/>
  <c r="J722" i="72"/>
  <c r="H722" i="72"/>
  <c r="E722" i="72"/>
  <c r="G722" i="72" s="1"/>
  <c r="H721" i="72"/>
  <c r="J721" i="72" s="1"/>
  <c r="G721" i="72"/>
  <c r="E721" i="72"/>
  <c r="H720" i="72"/>
  <c r="J720" i="72" s="1"/>
  <c r="E720" i="72"/>
  <c r="G720" i="72" s="1"/>
  <c r="J719" i="72"/>
  <c r="H719" i="72"/>
  <c r="G719" i="72"/>
  <c r="E719" i="72"/>
  <c r="H718" i="72"/>
  <c r="J718" i="72" s="1"/>
  <c r="G718" i="72"/>
  <c r="E718" i="72"/>
  <c r="H717" i="72"/>
  <c r="J717" i="72" s="1"/>
  <c r="E717" i="72"/>
  <c r="G717" i="72" s="1"/>
  <c r="H716" i="72"/>
  <c r="J716" i="72" s="1"/>
  <c r="G716" i="72"/>
  <c r="E716" i="72"/>
  <c r="H715" i="72"/>
  <c r="J715" i="72" s="1"/>
  <c r="G715" i="72"/>
  <c r="E715" i="72"/>
  <c r="J714" i="72"/>
  <c r="H714" i="72"/>
  <c r="E714" i="72"/>
  <c r="G714" i="72" s="1"/>
  <c r="H713" i="72"/>
  <c r="J713" i="72" s="1"/>
  <c r="G713" i="72"/>
  <c r="E713" i="72"/>
  <c r="H712" i="72"/>
  <c r="J712" i="72" s="1"/>
  <c r="E712" i="72"/>
  <c r="G712" i="72" s="1"/>
  <c r="C697" i="72"/>
  <c r="H696" i="72"/>
  <c r="J696" i="72" s="1"/>
  <c r="E696" i="72"/>
  <c r="G696" i="72" s="1"/>
  <c r="H695" i="72"/>
  <c r="J695" i="72" s="1"/>
  <c r="E695" i="72"/>
  <c r="G695" i="72" s="1"/>
  <c r="J694" i="72"/>
  <c r="H694" i="72"/>
  <c r="E694" i="72"/>
  <c r="G694" i="72" s="1"/>
  <c r="H693" i="72"/>
  <c r="J693" i="72" s="1"/>
  <c r="E693" i="72"/>
  <c r="G693" i="72" s="1"/>
  <c r="H692" i="72"/>
  <c r="J692" i="72" s="1"/>
  <c r="E692" i="72"/>
  <c r="G692" i="72" s="1"/>
  <c r="H691" i="72"/>
  <c r="J691" i="72" s="1"/>
  <c r="E691" i="72"/>
  <c r="G691" i="72" s="1"/>
  <c r="H690" i="72"/>
  <c r="J690" i="72" s="1"/>
  <c r="E690" i="72"/>
  <c r="G690" i="72" s="1"/>
  <c r="H689" i="72"/>
  <c r="J689" i="72" s="1"/>
  <c r="E689" i="72"/>
  <c r="G689" i="72" s="1"/>
  <c r="H688" i="72"/>
  <c r="J688" i="72" s="1"/>
  <c r="E688" i="72"/>
  <c r="G688" i="72" s="1"/>
  <c r="H687" i="72"/>
  <c r="J687" i="72" s="1"/>
  <c r="E687" i="72"/>
  <c r="G687" i="72" s="1"/>
  <c r="H686" i="72"/>
  <c r="J686" i="72" s="1"/>
  <c r="E686" i="72"/>
  <c r="G686" i="72" s="1"/>
  <c r="H685" i="72"/>
  <c r="J685" i="72" s="1"/>
  <c r="E685" i="72"/>
  <c r="G685" i="72" s="1"/>
  <c r="H684" i="72"/>
  <c r="J684" i="72" s="1"/>
  <c r="E684" i="72"/>
  <c r="G684" i="72" s="1"/>
  <c r="H683" i="72"/>
  <c r="J683" i="72" s="1"/>
  <c r="E683" i="72"/>
  <c r="G683" i="72" s="1"/>
  <c r="H682" i="72"/>
  <c r="J682" i="72" s="1"/>
  <c r="E682" i="72"/>
  <c r="G682" i="72" s="1"/>
  <c r="H681" i="72"/>
  <c r="J681" i="72" s="1"/>
  <c r="E681" i="72"/>
  <c r="G681" i="72" s="1"/>
  <c r="H680" i="72"/>
  <c r="J680" i="72" s="1"/>
  <c r="E680" i="72"/>
  <c r="G680" i="72" s="1"/>
  <c r="H679" i="72"/>
  <c r="J679" i="72" s="1"/>
  <c r="E679" i="72"/>
  <c r="C664" i="72"/>
  <c r="H663" i="72"/>
  <c r="J663" i="72" s="1"/>
  <c r="E663" i="72"/>
  <c r="G663" i="72" s="1"/>
  <c r="H662" i="72"/>
  <c r="J662" i="72" s="1"/>
  <c r="E662" i="72"/>
  <c r="G662" i="72" s="1"/>
  <c r="H661" i="72"/>
  <c r="J661" i="72" s="1"/>
  <c r="E661" i="72"/>
  <c r="G661" i="72" s="1"/>
  <c r="H660" i="72"/>
  <c r="J660" i="72" s="1"/>
  <c r="E660" i="72"/>
  <c r="G660" i="72" s="1"/>
  <c r="H659" i="72"/>
  <c r="J659" i="72" s="1"/>
  <c r="E659" i="72"/>
  <c r="G659" i="72" s="1"/>
  <c r="H658" i="72"/>
  <c r="J658" i="72" s="1"/>
  <c r="E658" i="72"/>
  <c r="G658" i="72" s="1"/>
  <c r="H657" i="72"/>
  <c r="J657" i="72" s="1"/>
  <c r="E657" i="72"/>
  <c r="G657" i="72" s="1"/>
  <c r="H656" i="72"/>
  <c r="J656" i="72" s="1"/>
  <c r="E656" i="72"/>
  <c r="G656" i="72" s="1"/>
  <c r="H655" i="72"/>
  <c r="J655" i="72" s="1"/>
  <c r="E655" i="72"/>
  <c r="G655" i="72" s="1"/>
  <c r="H654" i="72"/>
  <c r="J654" i="72" s="1"/>
  <c r="G654" i="72"/>
  <c r="E654" i="72"/>
  <c r="H653" i="72"/>
  <c r="J653" i="72" s="1"/>
  <c r="E653" i="72"/>
  <c r="G653" i="72" s="1"/>
  <c r="H652" i="72"/>
  <c r="J652" i="72" s="1"/>
  <c r="E652" i="72"/>
  <c r="G652" i="72" s="1"/>
  <c r="H651" i="72"/>
  <c r="J651" i="72" s="1"/>
  <c r="G651" i="72"/>
  <c r="E651" i="72"/>
  <c r="H650" i="72"/>
  <c r="J650" i="72" s="1"/>
  <c r="E650" i="72"/>
  <c r="G650" i="72" s="1"/>
  <c r="H649" i="72"/>
  <c r="J649" i="72" s="1"/>
  <c r="E649" i="72"/>
  <c r="G649" i="72" s="1"/>
  <c r="H648" i="72"/>
  <c r="J648" i="72" s="1"/>
  <c r="G648" i="72"/>
  <c r="E648" i="72"/>
  <c r="H647" i="72"/>
  <c r="J647" i="72" s="1"/>
  <c r="E647" i="72"/>
  <c r="G647" i="72" s="1"/>
  <c r="H646" i="72"/>
  <c r="J646" i="72" s="1"/>
  <c r="E646" i="72"/>
  <c r="C629" i="72"/>
  <c r="J628" i="72"/>
  <c r="H628" i="72"/>
  <c r="E628" i="72"/>
  <c r="G628" i="72" s="1"/>
  <c r="H627" i="72"/>
  <c r="J627" i="72" s="1"/>
  <c r="E627" i="72"/>
  <c r="G627" i="72" s="1"/>
  <c r="H626" i="72"/>
  <c r="J626" i="72" s="1"/>
  <c r="G626" i="72"/>
  <c r="E626" i="72"/>
  <c r="J625" i="72"/>
  <c r="H625" i="72"/>
  <c r="E625" i="72"/>
  <c r="G625" i="72" s="1"/>
  <c r="J624" i="72"/>
  <c r="H624" i="72"/>
  <c r="G624" i="72"/>
  <c r="E624" i="72"/>
  <c r="H623" i="72"/>
  <c r="J623" i="72" s="1"/>
  <c r="E623" i="72"/>
  <c r="G623" i="72" s="1"/>
  <c r="J622" i="72"/>
  <c r="H622" i="72"/>
  <c r="E622" i="72"/>
  <c r="G622" i="72" s="1"/>
  <c r="J621" i="72"/>
  <c r="H621" i="72"/>
  <c r="E621" i="72"/>
  <c r="G621" i="72" s="1"/>
  <c r="H620" i="72"/>
  <c r="J620" i="72" s="1"/>
  <c r="E620" i="72"/>
  <c r="G620" i="72" s="1"/>
  <c r="J619" i="72"/>
  <c r="H619" i="72"/>
  <c r="G619" i="72"/>
  <c r="E619" i="72"/>
  <c r="H618" i="72"/>
  <c r="J618" i="72" s="1"/>
  <c r="E618" i="72"/>
  <c r="G618" i="72" s="1"/>
  <c r="H617" i="72"/>
  <c r="J617" i="72" s="1"/>
  <c r="G617" i="72"/>
  <c r="E617" i="72"/>
  <c r="H616" i="72"/>
  <c r="J616" i="72" s="1"/>
  <c r="G616" i="72"/>
  <c r="E616" i="72"/>
  <c r="H615" i="72"/>
  <c r="J615" i="72" s="1"/>
  <c r="G615" i="72"/>
  <c r="E615" i="72"/>
  <c r="H614" i="72"/>
  <c r="J614" i="72" s="1"/>
  <c r="E614" i="72"/>
  <c r="G614" i="72" s="1"/>
  <c r="H613" i="72"/>
  <c r="J613" i="72" s="1"/>
  <c r="G613" i="72"/>
  <c r="E613" i="72"/>
  <c r="H612" i="72"/>
  <c r="J612" i="72" s="1"/>
  <c r="E612" i="72"/>
  <c r="G612" i="72" s="1"/>
  <c r="H611" i="72"/>
  <c r="J611" i="72" s="1"/>
  <c r="E611" i="72"/>
  <c r="G611" i="72" s="1"/>
  <c r="C594" i="72"/>
  <c r="H593" i="72"/>
  <c r="J593" i="72" s="1"/>
  <c r="E593" i="72"/>
  <c r="G593" i="72" s="1"/>
  <c r="H592" i="72"/>
  <c r="J592" i="72" s="1"/>
  <c r="E592" i="72"/>
  <c r="G592" i="72" s="1"/>
  <c r="H591" i="72"/>
  <c r="J591" i="72" s="1"/>
  <c r="E591" i="72"/>
  <c r="G591" i="72" s="1"/>
  <c r="H590" i="72"/>
  <c r="J590" i="72" s="1"/>
  <c r="E590" i="72"/>
  <c r="G590" i="72" s="1"/>
  <c r="H589" i="72"/>
  <c r="J589" i="72" s="1"/>
  <c r="E589" i="72"/>
  <c r="G589" i="72" s="1"/>
  <c r="H588" i="72"/>
  <c r="J588" i="72" s="1"/>
  <c r="E588" i="72"/>
  <c r="G588" i="72" s="1"/>
  <c r="H587" i="72"/>
  <c r="J587" i="72" s="1"/>
  <c r="E587" i="72"/>
  <c r="G587" i="72" s="1"/>
  <c r="H586" i="72"/>
  <c r="J586" i="72" s="1"/>
  <c r="E586" i="72"/>
  <c r="G586" i="72" s="1"/>
  <c r="H585" i="72"/>
  <c r="J585" i="72" s="1"/>
  <c r="E585" i="72"/>
  <c r="G585" i="72" s="1"/>
  <c r="H584" i="72"/>
  <c r="J584" i="72" s="1"/>
  <c r="E584" i="72"/>
  <c r="G584" i="72" s="1"/>
  <c r="H583" i="72"/>
  <c r="J583" i="72" s="1"/>
  <c r="E583" i="72"/>
  <c r="G583" i="72" s="1"/>
  <c r="H582" i="72"/>
  <c r="J582" i="72" s="1"/>
  <c r="E582" i="72"/>
  <c r="G582" i="72" s="1"/>
  <c r="H581" i="72"/>
  <c r="J581" i="72" s="1"/>
  <c r="E581" i="72"/>
  <c r="G581" i="72" s="1"/>
  <c r="H580" i="72"/>
  <c r="J580" i="72" s="1"/>
  <c r="E580" i="72"/>
  <c r="G580" i="72" s="1"/>
  <c r="H579" i="72"/>
  <c r="J579" i="72" s="1"/>
  <c r="E579" i="72"/>
  <c r="G579" i="72" s="1"/>
  <c r="H578" i="72"/>
  <c r="J578" i="72" s="1"/>
  <c r="E578" i="72"/>
  <c r="G578" i="72" s="1"/>
  <c r="H577" i="72"/>
  <c r="J577" i="72" s="1"/>
  <c r="E577" i="72"/>
  <c r="G577" i="72" s="1"/>
  <c r="H576" i="72"/>
  <c r="J576" i="72" s="1"/>
  <c r="E576" i="72"/>
  <c r="E594" i="72" s="1"/>
  <c r="C558" i="72"/>
  <c r="H557" i="72"/>
  <c r="J557" i="72" s="1"/>
  <c r="G557" i="72"/>
  <c r="E557" i="72"/>
  <c r="J556" i="72"/>
  <c r="H556" i="72"/>
  <c r="E556" i="72"/>
  <c r="G556" i="72" s="1"/>
  <c r="H555" i="72"/>
  <c r="J555" i="72" s="1"/>
  <c r="G555" i="72"/>
  <c r="E555" i="72"/>
  <c r="H554" i="72"/>
  <c r="J554" i="72" s="1"/>
  <c r="E554" i="72"/>
  <c r="G554" i="72" s="1"/>
  <c r="H553" i="72"/>
  <c r="J553" i="72" s="1"/>
  <c r="E553" i="72"/>
  <c r="G553" i="72" s="1"/>
  <c r="J552" i="72"/>
  <c r="H552" i="72"/>
  <c r="G552" i="72"/>
  <c r="E552" i="72"/>
  <c r="J551" i="72"/>
  <c r="H551" i="72"/>
  <c r="E551" i="72"/>
  <c r="G551" i="72" s="1"/>
  <c r="J550" i="72"/>
  <c r="H550" i="72"/>
  <c r="E550" i="72"/>
  <c r="G550" i="72" s="1"/>
  <c r="H549" i="72"/>
  <c r="J549" i="72" s="1"/>
  <c r="E549" i="72"/>
  <c r="G549" i="72" s="1"/>
  <c r="J548" i="72"/>
  <c r="H548" i="72"/>
  <c r="E548" i="72"/>
  <c r="G548" i="72" s="1"/>
  <c r="H547" i="72"/>
  <c r="J547" i="72" s="1"/>
  <c r="E547" i="72"/>
  <c r="G547" i="72" s="1"/>
  <c r="H546" i="72"/>
  <c r="J546" i="72" s="1"/>
  <c r="G546" i="72"/>
  <c r="E546" i="72"/>
  <c r="J545" i="72"/>
  <c r="H545" i="72"/>
  <c r="G545" i="72"/>
  <c r="E545" i="72"/>
  <c r="H544" i="72"/>
  <c r="J544" i="72" s="1"/>
  <c r="E544" i="72"/>
  <c r="G544" i="72" s="1"/>
  <c r="H543" i="72"/>
  <c r="J543" i="72" s="1"/>
  <c r="E543" i="72"/>
  <c r="G543" i="72" s="1"/>
  <c r="J542" i="72"/>
  <c r="H542" i="72"/>
  <c r="G542" i="72"/>
  <c r="E542" i="72"/>
  <c r="H541" i="72"/>
  <c r="J541" i="72" s="1"/>
  <c r="E541" i="72"/>
  <c r="G541" i="72" s="1"/>
  <c r="J540" i="72"/>
  <c r="H540" i="72"/>
  <c r="E540" i="72"/>
  <c r="G540" i="72" s="1"/>
  <c r="C523" i="72"/>
  <c r="H522" i="72"/>
  <c r="J522" i="72" s="1"/>
  <c r="E522" i="72"/>
  <c r="G522" i="72" s="1"/>
  <c r="H521" i="72"/>
  <c r="J521" i="72" s="1"/>
  <c r="E521" i="72"/>
  <c r="G521" i="72" s="1"/>
  <c r="H520" i="72"/>
  <c r="J520" i="72" s="1"/>
  <c r="E520" i="72"/>
  <c r="G520" i="72" s="1"/>
  <c r="H519" i="72"/>
  <c r="J519" i="72" s="1"/>
  <c r="E519" i="72"/>
  <c r="G519" i="72" s="1"/>
  <c r="H518" i="72"/>
  <c r="J518" i="72" s="1"/>
  <c r="E518" i="72"/>
  <c r="G518" i="72" s="1"/>
  <c r="H517" i="72"/>
  <c r="J517" i="72" s="1"/>
  <c r="E517" i="72"/>
  <c r="G517" i="72" s="1"/>
  <c r="H516" i="72"/>
  <c r="J516" i="72" s="1"/>
  <c r="E516" i="72"/>
  <c r="G516" i="72" s="1"/>
  <c r="H515" i="72"/>
  <c r="J515" i="72" s="1"/>
  <c r="E515" i="72"/>
  <c r="G515" i="72" s="1"/>
  <c r="H514" i="72"/>
  <c r="J514" i="72" s="1"/>
  <c r="E514" i="72"/>
  <c r="G514" i="72" s="1"/>
  <c r="H513" i="72"/>
  <c r="J513" i="72" s="1"/>
  <c r="E513" i="72"/>
  <c r="G513" i="72" s="1"/>
  <c r="H512" i="72"/>
  <c r="J512" i="72" s="1"/>
  <c r="E512" i="72"/>
  <c r="G512" i="72" s="1"/>
  <c r="H511" i="72"/>
  <c r="J511" i="72" s="1"/>
  <c r="E511" i="72"/>
  <c r="G511" i="72" s="1"/>
  <c r="H510" i="72"/>
  <c r="J510" i="72" s="1"/>
  <c r="E510" i="72"/>
  <c r="G510" i="72" s="1"/>
  <c r="H509" i="72"/>
  <c r="J509" i="72" s="1"/>
  <c r="E509" i="72"/>
  <c r="G509" i="72" s="1"/>
  <c r="H508" i="72"/>
  <c r="J508" i="72" s="1"/>
  <c r="E508" i="72"/>
  <c r="G508" i="72" s="1"/>
  <c r="H507" i="72"/>
  <c r="J507" i="72" s="1"/>
  <c r="E507" i="72"/>
  <c r="G507" i="72" s="1"/>
  <c r="H506" i="72"/>
  <c r="J506" i="72" s="1"/>
  <c r="E506" i="72"/>
  <c r="G506" i="72" s="1"/>
  <c r="H505" i="72"/>
  <c r="J505" i="72" s="1"/>
  <c r="E505" i="72"/>
  <c r="C488" i="72"/>
  <c r="H487" i="72"/>
  <c r="J487" i="72" s="1"/>
  <c r="G487" i="72"/>
  <c r="E487" i="72"/>
  <c r="H486" i="72"/>
  <c r="J486" i="72" s="1"/>
  <c r="E486" i="72"/>
  <c r="G486" i="72" s="1"/>
  <c r="H485" i="72"/>
  <c r="J485" i="72" s="1"/>
  <c r="G485" i="72"/>
  <c r="E485" i="72"/>
  <c r="H484" i="72"/>
  <c r="J484" i="72" s="1"/>
  <c r="E484" i="72"/>
  <c r="G484" i="72" s="1"/>
  <c r="H483" i="72"/>
  <c r="J483" i="72" s="1"/>
  <c r="E483" i="72"/>
  <c r="G483" i="72" s="1"/>
  <c r="J482" i="72"/>
  <c r="H482" i="72"/>
  <c r="G482" i="72"/>
  <c r="E482" i="72"/>
  <c r="J481" i="72"/>
  <c r="H481" i="72"/>
  <c r="E481" i="72"/>
  <c r="G481" i="72" s="1"/>
  <c r="H480" i="72"/>
  <c r="J480" i="72" s="1"/>
  <c r="E480" i="72"/>
  <c r="G480" i="72" s="1"/>
  <c r="H479" i="72"/>
  <c r="J479" i="72" s="1"/>
  <c r="E479" i="72"/>
  <c r="G479" i="72" s="1"/>
  <c r="J478" i="72"/>
  <c r="H478" i="72"/>
  <c r="E478" i="72"/>
  <c r="G478" i="72" s="1"/>
  <c r="H477" i="72"/>
  <c r="J477" i="72" s="1"/>
  <c r="G477" i="72"/>
  <c r="E477" i="72"/>
  <c r="H476" i="72"/>
  <c r="J476" i="72" s="1"/>
  <c r="G476" i="72"/>
  <c r="E476" i="72"/>
  <c r="J475" i="72"/>
  <c r="H475" i="72"/>
  <c r="G475" i="72"/>
  <c r="E475" i="72"/>
  <c r="H474" i="72"/>
  <c r="J474" i="72" s="1"/>
  <c r="G474" i="72"/>
  <c r="E474" i="72"/>
  <c r="H473" i="72"/>
  <c r="J473" i="72" s="1"/>
  <c r="E473" i="72"/>
  <c r="G473" i="72" s="1"/>
  <c r="H472" i="72"/>
  <c r="J472" i="72" s="1"/>
  <c r="G472" i="72"/>
  <c r="E472" i="72"/>
  <c r="H471" i="72"/>
  <c r="J471" i="72" s="1"/>
  <c r="G471" i="72"/>
  <c r="E471" i="72"/>
  <c r="J470" i="72"/>
  <c r="H470" i="72"/>
  <c r="E470" i="72"/>
  <c r="C452" i="72"/>
  <c r="H451" i="72"/>
  <c r="J451" i="72" s="1"/>
  <c r="E451" i="72"/>
  <c r="G451" i="72" s="1"/>
  <c r="H450" i="72"/>
  <c r="J450" i="72" s="1"/>
  <c r="E450" i="72"/>
  <c r="G450" i="72" s="1"/>
  <c r="H449" i="72"/>
  <c r="J449" i="72" s="1"/>
  <c r="E449" i="72"/>
  <c r="G449" i="72" s="1"/>
  <c r="H448" i="72"/>
  <c r="J448" i="72" s="1"/>
  <c r="E448" i="72"/>
  <c r="G448" i="72" s="1"/>
  <c r="H447" i="72"/>
  <c r="J447" i="72" s="1"/>
  <c r="E447" i="72"/>
  <c r="G447" i="72" s="1"/>
  <c r="H446" i="72"/>
  <c r="J446" i="72" s="1"/>
  <c r="E446" i="72"/>
  <c r="G446" i="72" s="1"/>
  <c r="H445" i="72"/>
  <c r="J445" i="72" s="1"/>
  <c r="E445" i="72"/>
  <c r="G445" i="72" s="1"/>
  <c r="H444" i="72"/>
  <c r="J444" i="72" s="1"/>
  <c r="E444" i="72"/>
  <c r="G444" i="72" s="1"/>
  <c r="H443" i="72"/>
  <c r="J443" i="72" s="1"/>
  <c r="E443" i="72"/>
  <c r="G443" i="72" s="1"/>
  <c r="H442" i="72"/>
  <c r="J442" i="72" s="1"/>
  <c r="E442" i="72"/>
  <c r="G442" i="72" s="1"/>
  <c r="H441" i="72"/>
  <c r="J441" i="72" s="1"/>
  <c r="E441" i="72"/>
  <c r="G441" i="72" s="1"/>
  <c r="H440" i="72"/>
  <c r="J440" i="72" s="1"/>
  <c r="E440" i="72"/>
  <c r="G440" i="72" s="1"/>
  <c r="H439" i="72"/>
  <c r="J439" i="72" s="1"/>
  <c r="E439" i="72"/>
  <c r="G439" i="72" s="1"/>
  <c r="H438" i="72"/>
  <c r="J438" i="72" s="1"/>
  <c r="E438" i="72"/>
  <c r="G438" i="72" s="1"/>
  <c r="H437" i="72"/>
  <c r="J437" i="72" s="1"/>
  <c r="E437" i="72"/>
  <c r="G437" i="72" s="1"/>
  <c r="H436" i="72"/>
  <c r="J436" i="72" s="1"/>
  <c r="E436" i="72"/>
  <c r="G436" i="72" s="1"/>
  <c r="H435" i="72"/>
  <c r="J435" i="72" s="1"/>
  <c r="E435" i="72"/>
  <c r="G435" i="72" s="1"/>
  <c r="H434" i="72"/>
  <c r="J434" i="72" s="1"/>
  <c r="E434" i="72"/>
  <c r="G434" i="72" s="1"/>
  <c r="G452" i="72" s="1"/>
  <c r="C417" i="72"/>
  <c r="H416" i="72"/>
  <c r="J416" i="72" s="1"/>
  <c r="E416" i="72"/>
  <c r="G416" i="72" s="1"/>
  <c r="H415" i="72"/>
  <c r="J415" i="72" s="1"/>
  <c r="E415" i="72"/>
  <c r="G415" i="72" s="1"/>
  <c r="J414" i="72"/>
  <c r="H414" i="72"/>
  <c r="G414" i="72"/>
  <c r="E414" i="72"/>
  <c r="H413" i="72"/>
  <c r="J413" i="72" s="1"/>
  <c r="E413" i="72"/>
  <c r="G413" i="72" s="1"/>
  <c r="J412" i="72"/>
  <c r="H412" i="72"/>
  <c r="E412" i="72"/>
  <c r="G412" i="72" s="1"/>
  <c r="J411" i="72"/>
  <c r="H411" i="72"/>
  <c r="E411" i="72"/>
  <c r="G411" i="72" s="1"/>
  <c r="J410" i="72"/>
  <c r="H410" i="72"/>
  <c r="E410" i="72"/>
  <c r="G410" i="72" s="1"/>
  <c r="J409" i="72"/>
  <c r="H409" i="72"/>
  <c r="E409" i="72"/>
  <c r="G409" i="72" s="1"/>
  <c r="H408" i="72"/>
  <c r="J408" i="72" s="1"/>
  <c r="G408" i="72"/>
  <c r="E408" i="72"/>
  <c r="J407" i="72"/>
  <c r="H407" i="72"/>
  <c r="E407" i="72"/>
  <c r="G407" i="72" s="1"/>
  <c r="H406" i="72"/>
  <c r="J406" i="72" s="1"/>
  <c r="G406" i="72"/>
  <c r="E406" i="72"/>
  <c r="H405" i="72"/>
  <c r="J405" i="72" s="1"/>
  <c r="E405" i="72"/>
  <c r="G405" i="72" s="1"/>
  <c r="H404" i="72"/>
  <c r="J404" i="72" s="1"/>
  <c r="E404" i="72"/>
  <c r="G404" i="72" s="1"/>
  <c r="J403" i="72"/>
  <c r="H403" i="72"/>
  <c r="G403" i="72"/>
  <c r="E403" i="72"/>
  <c r="H402" i="72"/>
  <c r="J402" i="72" s="1"/>
  <c r="E402" i="72"/>
  <c r="G402" i="72" s="1"/>
  <c r="J401" i="72"/>
  <c r="H401" i="72"/>
  <c r="E401" i="72"/>
  <c r="G401" i="72" s="1"/>
  <c r="H400" i="72"/>
  <c r="J400" i="72" s="1"/>
  <c r="E400" i="72"/>
  <c r="G400" i="72" s="1"/>
  <c r="J399" i="72"/>
  <c r="H399" i="72"/>
  <c r="E399" i="72"/>
  <c r="G399" i="72" s="1"/>
  <c r="C382" i="72"/>
  <c r="H381" i="72"/>
  <c r="J381" i="72" s="1"/>
  <c r="E381" i="72"/>
  <c r="G381" i="72" s="1"/>
  <c r="H380" i="72"/>
  <c r="J380" i="72" s="1"/>
  <c r="E380" i="72"/>
  <c r="G380" i="72" s="1"/>
  <c r="H379" i="72"/>
  <c r="J379" i="72" s="1"/>
  <c r="E379" i="72"/>
  <c r="G379" i="72" s="1"/>
  <c r="H378" i="72"/>
  <c r="J378" i="72" s="1"/>
  <c r="E378" i="72"/>
  <c r="G378" i="72" s="1"/>
  <c r="H377" i="72"/>
  <c r="J377" i="72" s="1"/>
  <c r="E377" i="72"/>
  <c r="G377" i="72" s="1"/>
  <c r="H376" i="72"/>
  <c r="J376" i="72" s="1"/>
  <c r="E376" i="72"/>
  <c r="G376" i="72" s="1"/>
  <c r="H375" i="72"/>
  <c r="J375" i="72" s="1"/>
  <c r="E375" i="72"/>
  <c r="G375" i="72" s="1"/>
  <c r="H374" i="72"/>
  <c r="J374" i="72" s="1"/>
  <c r="E374" i="72"/>
  <c r="G374" i="72" s="1"/>
  <c r="H373" i="72"/>
  <c r="J373" i="72" s="1"/>
  <c r="E373" i="72"/>
  <c r="G373" i="72" s="1"/>
  <c r="H372" i="72"/>
  <c r="J372" i="72" s="1"/>
  <c r="E372" i="72"/>
  <c r="G372" i="72" s="1"/>
  <c r="H371" i="72"/>
  <c r="J371" i="72" s="1"/>
  <c r="E371" i="72"/>
  <c r="G371" i="72" s="1"/>
  <c r="H370" i="72"/>
  <c r="J370" i="72" s="1"/>
  <c r="E370" i="72"/>
  <c r="G370" i="72" s="1"/>
  <c r="H369" i="72"/>
  <c r="J369" i="72" s="1"/>
  <c r="E369" i="72"/>
  <c r="G369" i="72" s="1"/>
  <c r="H368" i="72"/>
  <c r="J368" i="72" s="1"/>
  <c r="E368" i="72"/>
  <c r="G368" i="72" s="1"/>
  <c r="H367" i="72"/>
  <c r="J367" i="72" s="1"/>
  <c r="E367" i="72"/>
  <c r="G367" i="72" s="1"/>
  <c r="H366" i="72"/>
  <c r="J366" i="72" s="1"/>
  <c r="E366" i="72"/>
  <c r="G366" i="72" s="1"/>
  <c r="H365" i="72"/>
  <c r="J365" i="72" s="1"/>
  <c r="E365" i="72"/>
  <c r="G365" i="72" s="1"/>
  <c r="H364" i="72"/>
  <c r="J364" i="72" s="1"/>
  <c r="E364" i="72"/>
  <c r="C346" i="72"/>
  <c r="H345" i="72"/>
  <c r="J345" i="72" s="1"/>
  <c r="G345" i="72"/>
  <c r="E345" i="72"/>
  <c r="H344" i="72"/>
  <c r="J344" i="72" s="1"/>
  <c r="E344" i="72"/>
  <c r="G344" i="72" s="1"/>
  <c r="H343" i="72"/>
  <c r="J343" i="72" s="1"/>
  <c r="G343" i="72"/>
  <c r="E343" i="72"/>
  <c r="H342" i="72"/>
  <c r="J342" i="72" s="1"/>
  <c r="G342" i="72"/>
  <c r="E342" i="72"/>
  <c r="J341" i="72"/>
  <c r="H341" i="72"/>
  <c r="E341" i="72"/>
  <c r="G341" i="72" s="1"/>
  <c r="H340" i="72"/>
  <c r="J340" i="72" s="1"/>
  <c r="G340" i="72"/>
  <c r="E340" i="72"/>
  <c r="H339" i="72"/>
  <c r="J339" i="72" s="1"/>
  <c r="E339" i="72"/>
  <c r="G339" i="72" s="1"/>
  <c r="J338" i="72"/>
  <c r="H338" i="72"/>
  <c r="E338" i="72"/>
  <c r="G338" i="72" s="1"/>
  <c r="H337" i="72"/>
  <c r="J337" i="72" s="1"/>
  <c r="E337" i="72"/>
  <c r="G337" i="72" s="1"/>
  <c r="H336" i="72"/>
  <c r="J336" i="72" s="1"/>
  <c r="E336" i="72"/>
  <c r="G336" i="72" s="1"/>
  <c r="J335" i="72"/>
  <c r="H335" i="72"/>
  <c r="G335" i="72"/>
  <c r="E335" i="72"/>
  <c r="H334" i="72"/>
  <c r="J334" i="72" s="1"/>
  <c r="E334" i="72"/>
  <c r="G334" i="72" s="1"/>
  <c r="H333" i="72"/>
  <c r="J333" i="72" s="1"/>
  <c r="E333" i="72"/>
  <c r="G333" i="72" s="1"/>
  <c r="H332" i="72"/>
  <c r="J332" i="72" s="1"/>
  <c r="G332" i="72"/>
  <c r="E332" i="72"/>
  <c r="H331" i="72"/>
  <c r="J331" i="72" s="1"/>
  <c r="E331" i="72"/>
  <c r="G331" i="72" s="1"/>
  <c r="H330" i="72"/>
  <c r="J330" i="72" s="1"/>
  <c r="E330" i="72"/>
  <c r="G330" i="72" s="1"/>
  <c r="H329" i="72"/>
  <c r="J329" i="72" s="1"/>
  <c r="G329" i="72"/>
  <c r="E329" i="72"/>
  <c r="J328" i="72"/>
  <c r="H328" i="72"/>
  <c r="E328" i="72"/>
  <c r="G328" i="72" s="1"/>
  <c r="C310" i="72"/>
  <c r="H309" i="72"/>
  <c r="J309" i="72" s="1"/>
  <c r="E309" i="72"/>
  <c r="G309" i="72" s="1"/>
  <c r="H308" i="72"/>
  <c r="J308" i="72" s="1"/>
  <c r="E308" i="72"/>
  <c r="G308" i="72" s="1"/>
  <c r="H307" i="72"/>
  <c r="J307" i="72" s="1"/>
  <c r="E307" i="72"/>
  <c r="G307" i="72" s="1"/>
  <c r="H306" i="72"/>
  <c r="J306" i="72" s="1"/>
  <c r="E306" i="72"/>
  <c r="G306" i="72" s="1"/>
  <c r="H305" i="72"/>
  <c r="J305" i="72" s="1"/>
  <c r="E305" i="72"/>
  <c r="G305" i="72" s="1"/>
  <c r="H304" i="72"/>
  <c r="J304" i="72" s="1"/>
  <c r="E304" i="72"/>
  <c r="G304" i="72" s="1"/>
  <c r="H303" i="72"/>
  <c r="J303" i="72" s="1"/>
  <c r="E303" i="72"/>
  <c r="G303" i="72" s="1"/>
  <c r="H302" i="72"/>
  <c r="J302" i="72" s="1"/>
  <c r="E302" i="72"/>
  <c r="G302" i="72" s="1"/>
  <c r="H301" i="72"/>
  <c r="J301" i="72" s="1"/>
  <c r="E301" i="72"/>
  <c r="G301" i="72" s="1"/>
  <c r="H300" i="72"/>
  <c r="J300" i="72" s="1"/>
  <c r="E300" i="72"/>
  <c r="G300" i="72" s="1"/>
  <c r="H299" i="72"/>
  <c r="J299" i="72" s="1"/>
  <c r="E299" i="72"/>
  <c r="G299" i="72" s="1"/>
  <c r="H298" i="72"/>
  <c r="J298" i="72" s="1"/>
  <c r="E298" i="72"/>
  <c r="G298" i="72" s="1"/>
  <c r="H297" i="72"/>
  <c r="J297" i="72" s="1"/>
  <c r="E297" i="72"/>
  <c r="G297" i="72" s="1"/>
  <c r="H296" i="72"/>
  <c r="J296" i="72" s="1"/>
  <c r="E296" i="72"/>
  <c r="G296" i="72" s="1"/>
  <c r="H295" i="72"/>
  <c r="J295" i="72" s="1"/>
  <c r="E295" i="72"/>
  <c r="G295" i="72" s="1"/>
  <c r="H294" i="72"/>
  <c r="J294" i="72" s="1"/>
  <c r="E294" i="72"/>
  <c r="G294" i="72" s="1"/>
  <c r="H293" i="72"/>
  <c r="J293" i="72" s="1"/>
  <c r="E293" i="72"/>
  <c r="G293" i="72" s="1"/>
  <c r="H292" i="72"/>
  <c r="J292" i="72" s="1"/>
  <c r="E292" i="72"/>
  <c r="C275" i="72"/>
  <c r="H274" i="72"/>
  <c r="J274" i="72" s="1"/>
  <c r="E274" i="72"/>
  <c r="G274" i="72" s="1"/>
  <c r="H273" i="72"/>
  <c r="J273" i="72" s="1"/>
  <c r="E273" i="72"/>
  <c r="G273" i="72" s="1"/>
  <c r="H272" i="72"/>
  <c r="J272" i="72" s="1"/>
  <c r="E272" i="72"/>
  <c r="G272" i="72" s="1"/>
  <c r="H271" i="72"/>
  <c r="J271" i="72" s="1"/>
  <c r="E271" i="72"/>
  <c r="G271" i="72" s="1"/>
  <c r="H270" i="72"/>
  <c r="J270" i="72" s="1"/>
  <c r="E270" i="72"/>
  <c r="G270" i="72" s="1"/>
  <c r="H269" i="72"/>
  <c r="J269" i="72" s="1"/>
  <c r="E269" i="72"/>
  <c r="G269" i="72" s="1"/>
  <c r="H268" i="72"/>
  <c r="J268" i="72" s="1"/>
  <c r="E268" i="72"/>
  <c r="G268" i="72" s="1"/>
  <c r="H267" i="72"/>
  <c r="J267" i="72" s="1"/>
  <c r="E267" i="72"/>
  <c r="G267" i="72" s="1"/>
  <c r="H266" i="72"/>
  <c r="J266" i="72" s="1"/>
  <c r="E266" i="72"/>
  <c r="G266" i="72" s="1"/>
  <c r="H265" i="72"/>
  <c r="J265" i="72" s="1"/>
  <c r="E265" i="72"/>
  <c r="G265" i="72" s="1"/>
  <c r="H264" i="72"/>
  <c r="J264" i="72" s="1"/>
  <c r="E264" i="72"/>
  <c r="G264" i="72" s="1"/>
  <c r="H263" i="72"/>
  <c r="J263" i="72" s="1"/>
  <c r="E263" i="72"/>
  <c r="G263" i="72" s="1"/>
  <c r="H262" i="72"/>
  <c r="J262" i="72" s="1"/>
  <c r="E262" i="72"/>
  <c r="G262" i="72" s="1"/>
  <c r="H261" i="72"/>
  <c r="J261" i="72" s="1"/>
  <c r="E261" i="72"/>
  <c r="G261" i="72" s="1"/>
  <c r="H260" i="72"/>
  <c r="J260" i="72" s="1"/>
  <c r="E260" i="72"/>
  <c r="G260" i="72" s="1"/>
  <c r="H259" i="72"/>
  <c r="J259" i="72" s="1"/>
  <c r="E259" i="72"/>
  <c r="G259" i="72" s="1"/>
  <c r="H258" i="72"/>
  <c r="J258" i="72" s="1"/>
  <c r="E258" i="72"/>
  <c r="G258" i="72" s="1"/>
  <c r="H257" i="72"/>
  <c r="J257" i="72" s="1"/>
  <c r="E257" i="72"/>
  <c r="C240" i="72"/>
  <c r="H239" i="72"/>
  <c r="J239" i="72" s="1"/>
  <c r="E239" i="72"/>
  <c r="G239" i="72" s="1"/>
  <c r="J238" i="72"/>
  <c r="H238" i="72"/>
  <c r="E238" i="72"/>
  <c r="G238" i="72" s="1"/>
  <c r="H237" i="72"/>
  <c r="J237" i="72" s="1"/>
  <c r="E237" i="72"/>
  <c r="G237" i="72" s="1"/>
  <c r="J236" i="72"/>
  <c r="H236" i="72"/>
  <c r="E236" i="72"/>
  <c r="G236" i="72" s="1"/>
  <c r="H235" i="72"/>
  <c r="J235" i="72" s="1"/>
  <c r="E235" i="72"/>
  <c r="G235" i="72" s="1"/>
  <c r="J234" i="72"/>
  <c r="H234" i="72"/>
  <c r="E234" i="72"/>
  <c r="G234" i="72" s="1"/>
  <c r="H233" i="72"/>
  <c r="J233" i="72" s="1"/>
  <c r="E233" i="72"/>
  <c r="G233" i="72" s="1"/>
  <c r="J232" i="72"/>
  <c r="H232" i="72"/>
  <c r="E232" i="72"/>
  <c r="G232" i="72" s="1"/>
  <c r="H231" i="72"/>
  <c r="J231" i="72" s="1"/>
  <c r="G231" i="72"/>
  <c r="E231" i="72"/>
  <c r="J230" i="72"/>
  <c r="H230" i="72"/>
  <c r="E230" i="72"/>
  <c r="G230" i="72" s="1"/>
  <c r="H229" i="72"/>
  <c r="J229" i="72" s="1"/>
  <c r="G229" i="72"/>
  <c r="E229" i="72"/>
  <c r="J228" i="72"/>
  <c r="H228" i="72"/>
  <c r="E228" i="72"/>
  <c r="G228" i="72" s="1"/>
  <c r="H227" i="72"/>
  <c r="J227" i="72" s="1"/>
  <c r="G227" i="72"/>
  <c r="E227" i="72"/>
  <c r="J226" i="72"/>
  <c r="H226" i="72"/>
  <c r="E226" i="72"/>
  <c r="G226" i="72" s="1"/>
  <c r="H225" i="72"/>
  <c r="J225" i="72" s="1"/>
  <c r="G225" i="72"/>
  <c r="E225" i="72"/>
  <c r="J224" i="72"/>
  <c r="H224" i="72"/>
  <c r="E224" i="72"/>
  <c r="G224" i="72" s="1"/>
  <c r="H223" i="72"/>
  <c r="J223" i="72" s="1"/>
  <c r="G223" i="72"/>
  <c r="E223" i="72"/>
  <c r="J222" i="72"/>
  <c r="H222" i="72"/>
  <c r="E222" i="72"/>
  <c r="G222" i="72" s="1"/>
  <c r="C204" i="72"/>
  <c r="J203" i="72"/>
  <c r="H203" i="72"/>
  <c r="G203" i="72"/>
  <c r="E203" i="72"/>
  <c r="H202" i="72"/>
  <c r="J202" i="72" s="1"/>
  <c r="E202" i="72"/>
  <c r="G202" i="72" s="1"/>
  <c r="J201" i="72"/>
  <c r="H201" i="72"/>
  <c r="G201" i="72"/>
  <c r="E201" i="72"/>
  <c r="H200" i="72"/>
  <c r="J200" i="72" s="1"/>
  <c r="E200" i="72"/>
  <c r="G200" i="72" s="1"/>
  <c r="J199" i="72"/>
  <c r="H199" i="72"/>
  <c r="G199" i="72"/>
  <c r="E199" i="72"/>
  <c r="H198" i="72"/>
  <c r="J198" i="72" s="1"/>
  <c r="E198" i="72"/>
  <c r="G198" i="72" s="1"/>
  <c r="J197" i="72"/>
  <c r="H197" i="72"/>
  <c r="G197" i="72"/>
  <c r="E197" i="72"/>
  <c r="H196" i="72"/>
  <c r="J196" i="72" s="1"/>
  <c r="E196" i="72"/>
  <c r="G196" i="72" s="1"/>
  <c r="J195" i="72"/>
  <c r="H195" i="72"/>
  <c r="G195" i="72"/>
  <c r="E195" i="72"/>
  <c r="H194" i="72"/>
  <c r="J194" i="72" s="1"/>
  <c r="E194" i="72"/>
  <c r="G194" i="72" s="1"/>
  <c r="J193" i="72"/>
  <c r="H193" i="72"/>
  <c r="E193" i="72"/>
  <c r="G193" i="72" s="1"/>
  <c r="H192" i="72"/>
  <c r="J192" i="72" s="1"/>
  <c r="E192" i="72"/>
  <c r="G192" i="72" s="1"/>
  <c r="J191" i="72"/>
  <c r="H191" i="72"/>
  <c r="G191" i="72"/>
  <c r="E191" i="72"/>
  <c r="H190" i="72"/>
  <c r="J190" i="72" s="1"/>
  <c r="E190" i="72"/>
  <c r="G190" i="72" s="1"/>
  <c r="J189" i="72"/>
  <c r="H189" i="72"/>
  <c r="G189" i="72"/>
  <c r="E189" i="72"/>
  <c r="H188" i="72"/>
  <c r="J188" i="72" s="1"/>
  <c r="E188" i="72"/>
  <c r="G188" i="72" s="1"/>
  <c r="J187" i="72"/>
  <c r="H187" i="72"/>
  <c r="G187" i="72"/>
  <c r="E187" i="72"/>
  <c r="H186" i="72"/>
  <c r="J186" i="72" s="1"/>
  <c r="E186" i="72"/>
  <c r="C168" i="72"/>
  <c r="H167" i="72"/>
  <c r="J167" i="72" s="1"/>
  <c r="E167" i="72"/>
  <c r="G167" i="72" s="1"/>
  <c r="H166" i="72"/>
  <c r="J166" i="72" s="1"/>
  <c r="G166" i="72"/>
  <c r="E166" i="72"/>
  <c r="H165" i="72"/>
  <c r="J165" i="72" s="1"/>
  <c r="E165" i="72"/>
  <c r="G165" i="72" s="1"/>
  <c r="H164" i="72"/>
  <c r="J164" i="72" s="1"/>
  <c r="G164" i="72"/>
  <c r="E164" i="72"/>
  <c r="H163" i="72"/>
  <c r="J163" i="72" s="1"/>
  <c r="E163" i="72"/>
  <c r="G163" i="72" s="1"/>
  <c r="H162" i="72"/>
  <c r="J162" i="72" s="1"/>
  <c r="G162" i="72"/>
  <c r="E162" i="72"/>
  <c r="J161" i="72"/>
  <c r="H161" i="72"/>
  <c r="E161" i="72"/>
  <c r="G161" i="72" s="1"/>
  <c r="H160" i="72"/>
  <c r="J160" i="72" s="1"/>
  <c r="G160" i="72"/>
  <c r="E160" i="72"/>
  <c r="H159" i="72"/>
  <c r="J159" i="72" s="1"/>
  <c r="E159" i="72"/>
  <c r="G159" i="72" s="1"/>
  <c r="H158" i="72"/>
  <c r="J158" i="72" s="1"/>
  <c r="G158" i="72"/>
  <c r="E158" i="72"/>
  <c r="H157" i="72"/>
  <c r="J157" i="72" s="1"/>
  <c r="E157" i="72"/>
  <c r="G157" i="72" s="1"/>
  <c r="H156" i="72"/>
  <c r="J156" i="72" s="1"/>
  <c r="G156" i="72"/>
  <c r="E156" i="72"/>
  <c r="J155" i="72"/>
  <c r="H155" i="72"/>
  <c r="G155" i="72"/>
  <c r="E155" i="72"/>
  <c r="H154" i="72"/>
  <c r="J154" i="72" s="1"/>
  <c r="G154" i="72"/>
  <c r="E154" i="72"/>
  <c r="J153" i="72"/>
  <c r="H153" i="72"/>
  <c r="G153" i="72"/>
  <c r="E153" i="72"/>
  <c r="H152" i="72"/>
  <c r="J152" i="72" s="1"/>
  <c r="G152" i="72"/>
  <c r="E152" i="72"/>
  <c r="J151" i="72"/>
  <c r="H151" i="72"/>
  <c r="G151" i="72"/>
  <c r="E151" i="72"/>
  <c r="H150" i="72"/>
  <c r="J150" i="72" s="1"/>
  <c r="J168" i="72" s="1"/>
  <c r="G150" i="72"/>
  <c r="E150" i="72"/>
  <c r="E133" i="72"/>
  <c r="C133" i="72"/>
  <c r="J132" i="72"/>
  <c r="H132" i="72"/>
  <c r="E132" i="72"/>
  <c r="G132" i="72" s="1"/>
  <c r="J131" i="72"/>
  <c r="H131" i="72"/>
  <c r="G131" i="72"/>
  <c r="E131" i="72"/>
  <c r="J130" i="72"/>
  <c r="H130" i="72"/>
  <c r="E130" i="72"/>
  <c r="G130" i="72" s="1"/>
  <c r="J129" i="72"/>
  <c r="H129" i="72"/>
  <c r="G129" i="72"/>
  <c r="E129" i="72"/>
  <c r="J128" i="72"/>
  <c r="H128" i="72"/>
  <c r="E128" i="72"/>
  <c r="G128" i="72" s="1"/>
  <c r="J127" i="72"/>
  <c r="H127" i="72"/>
  <c r="G127" i="72"/>
  <c r="E127" i="72"/>
  <c r="J126" i="72"/>
  <c r="H126" i="72"/>
  <c r="E126" i="72"/>
  <c r="G126" i="72" s="1"/>
  <c r="J125" i="72"/>
  <c r="H125" i="72"/>
  <c r="G125" i="72"/>
  <c r="E125" i="72"/>
  <c r="J124" i="72"/>
  <c r="H124" i="72"/>
  <c r="E124" i="72"/>
  <c r="G124" i="72" s="1"/>
  <c r="J123" i="72"/>
  <c r="H123" i="72"/>
  <c r="G123" i="72"/>
  <c r="E123" i="72"/>
  <c r="J122" i="72"/>
  <c r="H122" i="72"/>
  <c r="E122" i="72"/>
  <c r="G122" i="72" s="1"/>
  <c r="J121" i="72"/>
  <c r="H121" i="72"/>
  <c r="G121" i="72"/>
  <c r="E121" i="72"/>
  <c r="J120" i="72"/>
  <c r="H120" i="72"/>
  <c r="E120" i="72"/>
  <c r="G120" i="72" s="1"/>
  <c r="J119" i="72"/>
  <c r="H119" i="72"/>
  <c r="G119" i="72"/>
  <c r="E119" i="72"/>
  <c r="J118" i="72"/>
  <c r="H118" i="72"/>
  <c r="E118" i="72"/>
  <c r="G118" i="72" s="1"/>
  <c r="J117" i="72"/>
  <c r="H117" i="72"/>
  <c r="G117" i="72"/>
  <c r="E117" i="72"/>
  <c r="J116" i="72"/>
  <c r="H116" i="72"/>
  <c r="E116" i="72"/>
  <c r="G116" i="72" s="1"/>
  <c r="J115" i="72"/>
  <c r="H115" i="72"/>
  <c r="G115" i="72"/>
  <c r="E115" i="72"/>
  <c r="C98" i="72"/>
  <c r="H97" i="72"/>
  <c r="J97" i="72" s="1"/>
  <c r="E97" i="72"/>
  <c r="G97" i="72" s="1"/>
  <c r="H96" i="72"/>
  <c r="J96" i="72" s="1"/>
  <c r="E96" i="72"/>
  <c r="G96" i="72" s="1"/>
  <c r="H95" i="72"/>
  <c r="J95" i="72" s="1"/>
  <c r="E95" i="72"/>
  <c r="G95" i="72" s="1"/>
  <c r="H94" i="72"/>
  <c r="J94" i="72" s="1"/>
  <c r="E94" i="72"/>
  <c r="G94" i="72" s="1"/>
  <c r="H93" i="72"/>
  <c r="J93" i="72" s="1"/>
  <c r="E93" i="72"/>
  <c r="G93" i="72" s="1"/>
  <c r="H92" i="72"/>
  <c r="J92" i="72" s="1"/>
  <c r="E92" i="72"/>
  <c r="G92" i="72" s="1"/>
  <c r="H91" i="72"/>
  <c r="J91" i="72" s="1"/>
  <c r="E91" i="72"/>
  <c r="G91" i="72" s="1"/>
  <c r="H90" i="72"/>
  <c r="J90" i="72" s="1"/>
  <c r="E90" i="72"/>
  <c r="G90" i="72" s="1"/>
  <c r="H89" i="72"/>
  <c r="J89" i="72" s="1"/>
  <c r="E89" i="72"/>
  <c r="G89" i="72" s="1"/>
  <c r="H88" i="72"/>
  <c r="J88" i="72" s="1"/>
  <c r="E88" i="72"/>
  <c r="G88" i="72" s="1"/>
  <c r="H87" i="72"/>
  <c r="J87" i="72" s="1"/>
  <c r="E87" i="72"/>
  <c r="G87" i="72" s="1"/>
  <c r="H86" i="72"/>
  <c r="J86" i="72" s="1"/>
  <c r="E86" i="72"/>
  <c r="G86" i="72" s="1"/>
  <c r="H85" i="72"/>
  <c r="J85" i="72" s="1"/>
  <c r="E85" i="72"/>
  <c r="G85" i="72" s="1"/>
  <c r="H84" i="72"/>
  <c r="J84" i="72" s="1"/>
  <c r="E84" i="72"/>
  <c r="G84" i="72" s="1"/>
  <c r="H83" i="72"/>
  <c r="J83" i="72" s="1"/>
  <c r="E83" i="72"/>
  <c r="G83" i="72" s="1"/>
  <c r="H82" i="72"/>
  <c r="J82" i="72" s="1"/>
  <c r="E82" i="72"/>
  <c r="G82" i="72" s="1"/>
  <c r="H81" i="72"/>
  <c r="J81" i="72" s="1"/>
  <c r="E81" i="72"/>
  <c r="H80" i="72"/>
  <c r="J80" i="72" s="1"/>
  <c r="J98" i="72" s="1"/>
  <c r="E80" i="72"/>
  <c r="G80" i="72" s="1"/>
  <c r="C63" i="72"/>
  <c r="J62" i="72"/>
  <c r="H62" i="72"/>
  <c r="G62" i="72"/>
  <c r="E62" i="72"/>
  <c r="H61" i="72"/>
  <c r="J61" i="72" s="1"/>
  <c r="G61" i="72"/>
  <c r="E61" i="72"/>
  <c r="J60" i="72"/>
  <c r="H60" i="72"/>
  <c r="G60" i="72"/>
  <c r="E60" i="72"/>
  <c r="H59" i="72"/>
  <c r="J59" i="72" s="1"/>
  <c r="G59" i="72"/>
  <c r="E59" i="72"/>
  <c r="J58" i="72"/>
  <c r="H58" i="72"/>
  <c r="G58" i="72"/>
  <c r="E58" i="72"/>
  <c r="H57" i="72"/>
  <c r="J57" i="72" s="1"/>
  <c r="G57" i="72"/>
  <c r="E57" i="72"/>
  <c r="J56" i="72"/>
  <c r="H56" i="72"/>
  <c r="G56" i="72"/>
  <c r="E56" i="72"/>
  <c r="H55" i="72"/>
  <c r="J55" i="72" s="1"/>
  <c r="G55" i="72"/>
  <c r="E55" i="72"/>
  <c r="J54" i="72"/>
  <c r="H54" i="72"/>
  <c r="G54" i="72"/>
  <c r="E54" i="72"/>
  <c r="H53" i="72"/>
  <c r="J53" i="72" s="1"/>
  <c r="G53" i="72"/>
  <c r="E53" i="72"/>
  <c r="J52" i="72"/>
  <c r="H52" i="72"/>
  <c r="G52" i="72"/>
  <c r="E52" i="72"/>
  <c r="H51" i="72"/>
  <c r="J51" i="72" s="1"/>
  <c r="G51" i="72"/>
  <c r="E51" i="72"/>
  <c r="J50" i="72"/>
  <c r="H50" i="72"/>
  <c r="G50" i="72"/>
  <c r="E50" i="72"/>
  <c r="H49" i="72"/>
  <c r="J49" i="72" s="1"/>
  <c r="G49" i="72"/>
  <c r="E49" i="72"/>
  <c r="J48" i="72"/>
  <c r="H48" i="72"/>
  <c r="G48" i="72"/>
  <c r="E48" i="72"/>
  <c r="H47" i="72"/>
  <c r="J47" i="72" s="1"/>
  <c r="G47" i="72"/>
  <c r="E47" i="72"/>
  <c r="J46" i="72"/>
  <c r="H46" i="72"/>
  <c r="G46" i="72"/>
  <c r="E46" i="72"/>
  <c r="H45" i="72"/>
  <c r="J45" i="72" s="1"/>
  <c r="G45" i="72"/>
  <c r="E45" i="72"/>
  <c r="C28" i="72"/>
  <c r="H27" i="72"/>
  <c r="J27" i="72" s="1"/>
  <c r="E27" i="72"/>
  <c r="G27" i="72" s="1"/>
  <c r="H26" i="72"/>
  <c r="J26" i="72" s="1"/>
  <c r="E26" i="72"/>
  <c r="G26" i="72" s="1"/>
  <c r="H25" i="72"/>
  <c r="J25" i="72" s="1"/>
  <c r="E25" i="72"/>
  <c r="G25" i="72" s="1"/>
  <c r="H24" i="72"/>
  <c r="J24" i="72" s="1"/>
  <c r="E24" i="72"/>
  <c r="G24" i="72" s="1"/>
  <c r="H23" i="72"/>
  <c r="J23" i="72" s="1"/>
  <c r="E23" i="72"/>
  <c r="G23" i="72" s="1"/>
  <c r="H22" i="72"/>
  <c r="J22" i="72" s="1"/>
  <c r="E22" i="72"/>
  <c r="G22" i="72" s="1"/>
  <c r="H21" i="72"/>
  <c r="J21" i="72" s="1"/>
  <c r="E21" i="72"/>
  <c r="G21" i="72" s="1"/>
  <c r="H20" i="72"/>
  <c r="J20" i="72" s="1"/>
  <c r="E20" i="72"/>
  <c r="G20" i="72" s="1"/>
  <c r="H19" i="72"/>
  <c r="J19" i="72" s="1"/>
  <c r="E19" i="72"/>
  <c r="G19" i="72" s="1"/>
  <c r="H18" i="72"/>
  <c r="J18" i="72" s="1"/>
  <c r="E18" i="72"/>
  <c r="G18" i="72" s="1"/>
  <c r="H17" i="72"/>
  <c r="J17" i="72" s="1"/>
  <c r="E17" i="72"/>
  <c r="G17" i="72" s="1"/>
  <c r="H16" i="72"/>
  <c r="J16" i="72" s="1"/>
  <c r="E16" i="72"/>
  <c r="G16" i="72" s="1"/>
  <c r="H15" i="72"/>
  <c r="J15" i="72" s="1"/>
  <c r="E15" i="72"/>
  <c r="G15" i="72" s="1"/>
  <c r="H14" i="72"/>
  <c r="J14" i="72" s="1"/>
  <c r="E14" i="72"/>
  <c r="G14" i="72" s="1"/>
  <c r="H13" i="72"/>
  <c r="J13" i="72" s="1"/>
  <c r="E13" i="72"/>
  <c r="G13" i="72" s="1"/>
  <c r="H12" i="72"/>
  <c r="J12" i="72" s="1"/>
  <c r="E12" i="72"/>
  <c r="G12" i="72" s="1"/>
  <c r="H11" i="72"/>
  <c r="J11" i="72" s="1"/>
  <c r="E11" i="72"/>
  <c r="G11" i="72" s="1"/>
  <c r="H10" i="72"/>
  <c r="J10" i="72" s="1"/>
  <c r="E10" i="72"/>
  <c r="C1463" i="73"/>
  <c r="H1462" i="73"/>
  <c r="J1462" i="73" s="1"/>
  <c r="E1462" i="73"/>
  <c r="G1462" i="73" s="1"/>
  <c r="H1461" i="73"/>
  <c r="J1461" i="73" s="1"/>
  <c r="E1461" i="73"/>
  <c r="G1461" i="73" s="1"/>
  <c r="H1460" i="73"/>
  <c r="J1460" i="73" s="1"/>
  <c r="E1460" i="73"/>
  <c r="G1460" i="73" s="1"/>
  <c r="H1459" i="73"/>
  <c r="J1459" i="73" s="1"/>
  <c r="E1459" i="73"/>
  <c r="G1459" i="73" s="1"/>
  <c r="H1458" i="73"/>
  <c r="J1458" i="73" s="1"/>
  <c r="E1458" i="73"/>
  <c r="G1458" i="73" s="1"/>
  <c r="H1457" i="73"/>
  <c r="J1457" i="73" s="1"/>
  <c r="E1457" i="73"/>
  <c r="G1457" i="73" s="1"/>
  <c r="H1456" i="73"/>
  <c r="J1456" i="73" s="1"/>
  <c r="E1456" i="73"/>
  <c r="G1456" i="73" s="1"/>
  <c r="H1455" i="73"/>
  <c r="J1455" i="73" s="1"/>
  <c r="E1455" i="73"/>
  <c r="G1455" i="73" s="1"/>
  <c r="H1454" i="73"/>
  <c r="J1454" i="73" s="1"/>
  <c r="E1454" i="73"/>
  <c r="G1454" i="73" s="1"/>
  <c r="H1453" i="73"/>
  <c r="J1453" i="73" s="1"/>
  <c r="E1453" i="73"/>
  <c r="G1453" i="73" s="1"/>
  <c r="H1452" i="73"/>
  <c r="J1452" i="73" s="1"/>
  <c r="E1452" i="73"/>
  <c r="G1452" i="73" s="1"/>
  <c r="H1451" i="73"/>
  <c r="J1451" i="73" s="1"/>
  <c r="E1451" i="73"/>
  <c r="G1451" i="73" s="1"/>
  <c r="H1450" i="73"/>
  <c r="J1450" i="73" s="1"/>
  <c r="E1450" i="73"/>
  <c r="G1450" i="73" s="1"/>
  <c r="H1449" i="73"/>
  <c r="J1449" i="73" s="1"/>
  <c r="E1449" i="73"/>
  <c r="G1449" i="73" s="1"/>
  <c r="H1448" i="73"/>
  <c r="J1448" i="73" s="1"/>
  <c r="E1448" i="73"/>
  <c r="G1448" i="73" s="1"/>
  <c r="H1447" i="73"/>
  <c r="J1447" i="73" s="1"/>
  <c r="E1447" i="73"/>
  <c r="G1447" i="73" s="1"/>
  <c r="H1446" i="73"/>
  <c r="J1446" i="73" s="1"/>
  <c r="E1446" i="73"/>
  <c r="G1446" i="73" s="1"/>
  <c r="H1445" i="73"/>
  <c r="J1445" i="73" s="1"/>
  <c r="E1445" i="73"/>
  <c r="C1425" i="73"/>
  <c r="H1424" i="73"/>
  <c r="J1424" i="73" s="1"/>
  <c r="G1424" i="73"/>
  <c r="E1424" i="73"/>
  <c r="H1423" i="73"/>
  <c r="J1423" i="73" s="1"/>
  <c r="E1423" i="73"/>
  <c r="G1423" i="73" s="1"/>
  <c r="H1422" i="73"/>
  <c r="J1422" i="73" s="1"/>
  <c r="G1422" i="73"/>
  <c r="E1422" i="73"/>
  <c r="H1421" i="73"/>
  <c r="J1421" i="73" s="1"/>
  <c r="E1421" i="73"/>
  <c r="G1421" i="73" s="1"/>
  <c r="H1420" i="73"/>
  <c r="J1420" i="73" s="1"/>
  <c r="G1420" i="73"/>
  <c r="E1420" i="73"/>
  <c r="H1419" i="73"/>
  <c r="J1419" i="73" s="1"/>
  <c r="E1419" i="73"/>
  <c r="G1419" i="73" s="1"/>
  <c r="H1418" i="73"/>
  <c r="J1418" i="73" s="1"/>
  <c r="G1418" i="73"/>
  <c r="E1418" i="73"/>
  <c r="H1417" i="73"/>
  <c r="J1417" i="73" s="1"/>
  <c r="E1417" i="73"/>
  <c r="G1417" i="73" s="1"/>
  <c r="H1416" i="73"/>
  <c r="J1416" i="73" s="1"/>
  <c r="G1416" i="73"/>
  <c r="E1416" i="73"/>
  <c r="H1415" i="73"/>
  <c r="J1415" i="73" s="1"/>
  <c r="E1415" i="73"/>
  <c r="G1415" i="73" s="1"/>
  <c r="H1414" i="73"/>
  <c r="J1414" i="73" s="1"/>
  <c r="G1414" i="73"/>
  <c r="E1414" i="73"/>
  <c r="H1413" i="73"/>
  <c r="J1413" i="73" s="1"/>
  <c r="E1413" i="73"/>
  <c r="G1413" i="73" s="1"/>
  <c r="H1412" i="73"/>
  <c r="J1412" i="73" s="1"/>
  <c r="G1412" i="73"/>
  <c r="E1412" i="73"/>
  <c r="H1411" i="73"/>
  <c r="J1411" i="73" s="1"/>
  <c r="E1411" i="73"/>
  <c r="G1411" i="73" s="1"/>
  <c r="H1410" i="73"/>
  <c r="J1410" i="73" s="1"/>
  <c r="G1410" i="73"/>
  <c r="E1410" i="73"/>
  <c r="H1409" i="73"/>
  <c r="J1409" i="73" s="1"/>
  <c r="E1409" i="73"/>
  <c r="G1409" i="73" s="1"/>
  <c r="H1408" i="73"/>
  <c r="J1408" i="73" s="1"/>
  <c r="G1408" i="73"/>
  <c r="E1408" i="73"/>
  <c r="H1407" i="73"/>
  <c r="J1407" i="73" s="1"/>
  <c r="E1407" i="73"/>
  <c r="G1407" i="73" s="1"/>
  <c r="C1387" i="73"/>
  <c r="H1386" i="73"/>
  <c r="J1386" i="73" s="1"/>
  <c r="E1386" i="73"/>
  <c r="G1386" i="73" s="1"/>
  <c r="H1385" i="73"/>
  <c r="J1385" i="73" s="1"/>
  <c r="E1385" i="73"/>
  <c r="G1385" i="73" s="1"/>
  <c r="H1384" i="73"/>
  <c r="J1384" i="73" s="1"/>
  <c r="E1384" i="73"/>
  <c r="G1384" i="73" s="1"/>
  <c r="H1383" i="73"/>
  <c r="J1383" i="73" s="1"/>
  <c r="E1383" i="73"/>
  <c r="G1383" i="73" s="1"/>
  <c r="H1382" i="73"/>
  <c r="J1382" i="73" s="1"/>
  <c r="E1382" i="73"/>
  <c r="G1382" i="73" s="1"/>
  <c r="H1381" i="73"/>
  <c r="J1381" i="73" s="1"/>
  <c r="E1381" i="73"/>
  <c r="G1381" i="73" s="1"/>
  <c r="H1380" i="73"/>
  <c r="J1380" i="73" s="1"/>
  <c r="E1380" i="73"/>
  <c r="G1380" i="73" s="1"/>
  <c r="H1379" i="73"/>
  <c r="J1379" i="73" s="1"/>
  <c r="E1379" i="73"/>
  <c r="G1379" i="73" s="1"/>
  <c r="H1378" i="73"/>
  <c r="J1378" i="73" s="1"/>
  <c r="E1378" i="73"/>
  <c r="G1378" i="73" s="1"/>
  <c r="H1377" i="73"/>
  <c r="J1377" i="73" s="1"/>
  <c r="E1377" i="73"/>
  <c r="G1377" i="73" s="1"/>
  <c r="H1376" i="73"/>
  <c r="J1376" i="73" s="1"/>
  <c r="E1376" i="73"/>
  <c r="G1376" i="73" s="1"/>
  <c r="H1375" i="73"/>
  <c r="J1375" i="73" s="1"/>
  <c r="E1375" i="73"/>
  <c r="G1375" i="73" s="1"/>
  <c r="H1374" i="73"/>
  <c r="J1374" i="73" s="1"/>
  <c r="E1374" i="73"/>
  <c r="G1374" i="73" s="1"/>
  <c r="H1373" i="73"/>
  <c r="J1373" i="73" s="1"/>
  <c r="E1373" i="73"/>
  <c r="G1373" i="73" s="1"/>
  <c r="H1372" i="73"/>
  <c r="J1372" i="73" s="1"/>
  <c r="E1372" i="73"/>
  <c r="G1372" i="73" s="1"/>
  <c r="H1371" i="73"/>
  <c r="J1371" i="73" s="1"/>
  <c r="E1371" i="73"/>
  <c r="G1371" i="73" s="1"/>
  <c r="H1370" i="73"/>
  <c r="J1370" i="73" s="1"/>
  <c r="E1370" i="73"/>
  <c r="H1369" i="73"/>
  <c r="J1369" i="73" s="1"/>
  <c r="E1369" i="73"/>
  <c r="G1369" i="73" s="1"/>
  <c r="C1349" i="73"/>
  <c r="H1348" i="73"/>
  <c r="J1348" i="73" s="1"/>
  <c r="E1348" i="73"/>
  <c r="G1348" i="73" s="1"/>
  <c r="H1347" i="73"/>
  <c r="J1347" i="73" s="1"/>
  <c r="E1347" i="73"/>
  <c r="G1347" i="73" s="1"/>
  <c r="H1346" i="73"/>
  <c r="J1346" i="73" s="1"/>
  <c r="E1346" i="73"/>
  <c r="G1346" i="73" s="1"/>
  <c r="H1345" i="73"/>
  <c r="J1345" i="73" s="1"/>
  <c r="E1345" i="73"/>
  <c r="G1345" i="73" s="1"/>
  <c r="H1344" i="73"/>
  <c r="J1344" i="73" s="1"/>
  <c r="E1344" i="73"/>
  <c r="G1344" i="73" s="1"/>
  <c r="H1343" i="73"/>
  <c r="J1343" i="73" s="1"/>
  <c r="E1343" i="73"/>
  <c r="G1343" i="73" s="1"/>
  <c r="H1342" i="73"/>
  <c r="J1342" i="73" s="1"/>
  <c r="E1342" i="73"/>
  <c r="G1342" i="73" s="1"/>
  <c r="H1341" i="73"/>
  <c r="J1341" i="73" s="1"/>
  <c r="E1341" i="73"/>
  <c r="G1341" i="73" s="1"/>
  <c r="H1340" i="73"/>
  <c r="J1340" i="73" s="1"/>
  <c r="E1340" i="73"/>
  <c r="G1340" i="73" s="1"/>
  <c r="H1339" i="73"/>
  <c r="J1339" i="73" s="1"/>
  <c r="E1339" i="73"/>
  <c r="G1339" i="73" s="1"/>
  <c r="H1338" i="73"/>
  <c r="J1338" i="73" s="1"/>
  <c r="E1338" i="73"/>
  <c r="G1338" i="73" s="1"/>
  <c r="H1337" i="73"/>
  <c r="J1337" i="73" s="1"/>
  <c r="E1337" i="73"/>
  <c r="G1337" i="73" s="1"/>
  <c r="H1336" i="73"/>
  <c r="J1336" i="73" s="1"/>
  <c r="E1336" i="73"/>
  <c r="G1336" i="73" s="1"/>
  <c r="H1335" i="73"/>
  <c r="J1335" i="73" s="1"/>
  <c r="E1335" i="73"/>
  <c r="G1335" i="73" s="1"/>
  <c r="H1334" i="73"/>
  <c r="J1334" i="73" s="1"/>
  <c r="E1334" i="73"/>
  <c r="G1334" i="73" s="1"/>
  <c r="H1333" i="73"/>
  <c r="J1333" i="73" s="1"/>
  <c r="E1333" i="73"/>
  <c r="G1333" i="73" s="1"/>
  <c r="H1332" i="73"/>
  <c r="J1332" i="73" s="1"/>
  <c r="E1332" i="73"/>
  <c r="G1332" i="73" s="1"/>
  <c r="H1331" i="73"/>
  <c r="J1331" i="73" s="1"/>
  <c r="E1331" i="73"/>
  <c r="C1312" i="73"/>
  <c r="H1311" i="73"/>
  <c r="J1311" i="73" s="1"/>
  <c r="E1311" i="73"/>
  <c r="G1311" i="73" s="1"/>
  <c r="H1310" i="73"/>
  <c r="J1310" i="73" s="1"/>
  <c r="E1310" i="73"/>
  <c r="G1310" i="73" s="1"/>
  <c r="H1309" i="73"/>
  <c r="J1309" i="73" s="1"/>
  <c r="E1309" i="73"/>
  <c r="G1309" i="73" s="1"/>
  <c r="H1308" i="73"/>
  <c r="J1308" i="73" s="1"/>
  <c r="E1308" i="73"/>
  <c r="G1308" i="73" s="1"/>
  <c r="H1307" i="73"/>
  <c r="J1307" i="73" s="1"/>
  <c r="E1307" i="73"/>
  <c r="G1307" i="73" s="1"/>
  <c r="H1306" i="73"/>
  <c r="J1306" i="73" s="1"/>
  <c r="E1306" i="73"/>
  <c r="G1306" i="73" s="1"/>
  <c r="H1305" i="73"/>
  <c r="J1305" i="73" s="1"/>
  <c r="E1305" i="73"/>
  <c r="G1305" i="73" s="1"/>
  <c r="H1304" i="73"/>
  <c r="J1304" i="73" s="1"/>
  <c r="E1304" i="73"/>
  <c r="G1304" i="73" s="1"/>
  <c r="H1303" i="73"/>
  <c r="J1303" i="73" s="1"/>
  <c r="E1303" i="73"/>
  <c r="G1303" i="73" s="1"/>
  <c r="H1302" i="73"/>
  <c r="J1302" i="73" s="1"/>
  <c r="E1302" i="73"/>
  <c r="G1302" i="73" s="1"/>
  <c r="H1301" i="73"/>
  <c r="J1301" i="73" s="1"/>
  <c r="E1301" i="73"/>
  <c r="G1301" i="73" s="1"/>
  <c r="H1300" i="73"/>
  <c r="J1300" i="73" s="1"/>
  <c r="E1300" i="73"/>
  <c r="G1300" i="73" s="1"/>
  <c r="H1299" i="73"/>
  <c r="J1299" i="73" s="1"/>
  <c r="E1299" i="73"/>
  <c r="G1299" i="73" s="1"/>
  <c r="H1298" i="73"/>
  <c r="J1298" i="73" s="1"/>
  <c r="E1298" i="73"/>
  <c r="G1298" i="73" s="1"/>
  <c r="H1297" i="73"/>
  <c r="J1297" i="73" s="1"/>
  <c r="E1297" i="73"/>
  <c r="G1297" i="73" s="1"/>
  <c r="H1296" i="73"/>
  <c r="J1296" i="73" s="1"/>
  <c r="E1296" i="73"/>
  <c r="G1296" i="73" s="1"/>
  <c r="H1295" i="73"/>
  <c r="J1295" i="73" s="1"/>
  <c r="E1295" i="73"/>
  <c r="G1295" i="73" s="1"/>
  <c r="H1294" i="73"/>
  <c r="J1294" i="73" s="1"/>
  <c r="E1294" i="73"/>
  <c r="C1274" i="73"/>
  <c r="H1273" i="73"/>
  <c r="J1273" i="73" s="1"/>
  <c r="G1273" i="73"/>
  <c r="E1273" i="73"/>
  <c r="H1272" i="73"/>
  <c r="J1272" i="73" s="1"/>
  <c r="E1272" i="73"/>
  <c r="G1272" i="73" s="1"/>
  <c r="H1271" i="73"/>
  <c r="J1271" i="73" s="1"/>
  <c r="G1271" i="73"/>
  <c r="E1271" i="73"/>
  <c r="H1270" i="73"/>
  <c r="J1270" i="73" s="1"/>
  <c r="E1270" i="73"/>
  <c r="G1270" i="73" s="1"/>
  <c r="J1269" i="73"/>
  <c r="H1269" i="73"/>
  <c r="G1269" i="73"/>
  <c r="E1269" i="73"/>
  <c r="H1268" i="73"/>
  <c r="J1268" i="73" s="1"/>
  <c r="E1268" i="73"/>
  <c r="G1268" i="73" s="1"/>
  <c r="J1267" i="73"/>
  <c r="H1267" i="73"/>
  <c r="G1267" i="73"/>
  <c r="E1267" i="73"/>
  <c r="H1266" i="73"/>
  <c r="J1266" i="73" s="1"/>
  <c r="E1266" i="73"/>
  <c r="G1266" i="73" s="1"/>
  <c r="J1265" i="73"/>
  <c r="H1265" i="73"/>
  <c r="G1265" i="73"/>
  <c r="E1265" i="73"/>
  <c r="H1264" i="73"/>
  <c r="J1264" i="73" s="1"/>
  <c r="E1264" i="73"/>
  <c r="G1264" i="73" s="1"/>
  <c r="J1263" i="73"/>
  <c r="H1263" i="73"/>
  <c r="G1263" i="73"/>
  <c r="E1263" i="73"/>
  <c r="H1262" i="73"/>
  <c r="J1262" i="73" s="1"/>
  <c r="E1262" i="73"/>
  <c r="G1262" i="73" s="1"/>
  <c r="J1261" i="73"/>
  <c r="H1261" i="73"/>
  <c r="G1261" i="73"/>
  <c r="E1261" i="73"/>
  <c r="H1260" i="73"/>
  <c r="J1260" i="73" s="1"/>
  <c r="E1260" i="73"/>
  <c r="G1260" i="73" s="1"/>
  <c r="J1259" i="73"/>
  <c r="H1259" i="73"/>
  <c r="G1259" i="73"/>
  <c r="E1259" i="73"/>
  <c r="H1258" i="73"/>
  <c r="J1258" i="73" s="1"/>
  <c r="E1258" i="73"/>
  <c r="G1258" i="73" s="1"/>
  <c r="J1257" i="73"/>
  <c r="H1257" i="73"/>
  <c r="G1257" i="73"/>
  <c r="E1257" i="73"/>
  <c r="H1256" i="73"/>
  <c r="J1256" i="73" s="1"/>
  <c r="J1274" i="73" s="1"/>
  <c r="E1256" i="73"/>
  <c r="E1274" i="73" s="1"/>
  <c r="C1237" i="73"/>
  <c r="H1236" i="73"/>
  <c r="J1236" i="73" s="1"/>
  <c r="E1236" i="73"/>
  <c r="G1236" i="73" s="1"/>
  <c r="H1235" i="73"/>
  <c r="J1235" i="73" s="1"/>
  <c r="E1235" i="73"/>
  <c r="G1235" i="73" s="1"/>
  <c r="H1234" i="73"/>
  <c r="J1234" i="73" s="1"/>
  <c r="E1234" i="73"/>
  <c r="G1234" i="73" s="1"/>
  <c r="H1233" i="73"/>
  <c r="J1233" i="73" s="1"/>
  <c r="E1233" i="73"/>
  <c r="G1233" i="73" s="1"/>
  <c r="H1232" i="73"/>
  <c r="J1232" i="73" s="1"/>
  <c r="E1232" i="73"/>
  <c r="G1232" i="73" s="1"/>
  <c r="H1231" i="73"/>
  <c r="J1231" i="73" s="1"/>
  <c r="E1231" i="73"/>
  <c r="G1231" i="73" s="1"/>
  <c r="H1230" i="73"/>
  <c r="J1230" i="73" s="1"/>
  <c r="E1230" i="73"/>
  <c r="G1230" i="73" s="1"/>
  <c r="H1229" i="73"/>
  <c r="J1229" i="73" s="1"/>
  <c r="E1229" i="73"/>
  <c r="G1229" i="73" s="1"/>
  <c r="H1228" i="73"/>
  <c r="J1228" i="73" s="1"/>
  <c r="E1228" i="73"/>
  <c r="G1228" i="73" s="1"/>
  <c r="H1227" i="73"/>
  <c r="J1227" i="73" s="1"/>
  <c r="E1227" i="73"/>
  <c r="G1227" i="73" s="1"/>
  <c r="H1226" i="73"/>
  <c r="J1226" i="73" s="1"/>
  <c r="E1226" i="73"/>
  <c r="G1226" i="73" s="1"/>
  <c r="H1225" i="73"/>
  <c r="J1225" i="73" s="1"/>
  <c r="E1225" i="73"/>
  <c r="G1225" i="73" s="1"/>
  <c r="H1224" i="73"/>
  <c r="J1224" i="73" s="1"/>
  <c r="E1224" i="73"/>
  <c r="G1224" i="73" s="1"/>
  <c r="H1223" i="73"/>
  <c r="J1223" i="73" s="1"/>
  <c r="E1223" i="73"/>
  <c r="G1223" i="73" s="1"/>
  <c r="H1222" i="73"/>
  <c r="J1222" i="73" s="1"/>
  <c r="E1222" i="73"/>
  <c r="G1222" i="73" s="1"/>
  <c r="H1221" i="73"/>
  <c r="J1221" i="73" s="1"/>
  <c r="E1221" i="73"/>
  <c r="G1221" i="73" s="1"/>
  <c r="H1220" i="73"/>
  <c r="J1220" i="73" s="1"/>
  <c r="E1220" i="73"/>
  <c r="G1220" i="73" s="1"/>
  <c r="H1219" i="73"/>
  <c r="J1219" i="73" s="1"/>
  <c r="E1219" i="73"/>
  <c r="C1200" i="73"/>
  <c r="H1199" i="73"/>
  <c r="J1199" i="73" s="1"/>
  <c r="E1199" i="73"/>
  <c r="G1199" i="73" s="1"/>
  <c r="H1198" i="73"/>
  <c r="J1198" i="73" s="1"/>
  <c r="E1198" i="73"/>
  <c r="G1198" i="73" s="1"/>
  <c r="H1197" i="73"/>
  <c r="J1197" i="73" s="1"/>
  <c r="E1197" i="73"/>
  <c r="G1197" i="73" s="1"/>
  <c r="H1196" i="73"/>
  <c r="J1196" i="73" s="1"/>
  <c r="E1196" i="73"/>
  <c r="G1196" i="73" s="1"/>
  <c r="H1195" i="73"/>
  <c r="J1195" i="73" s="1"/>
  <c r="E1195" i="73"/>
  <c r="G1195" i="73" s="1"/>
  <c r="H1194" i="73"/>
  <c r="J1194" i="73" s="1"/>
  <c r="E1194" i="73"/>
  <c r="G1194" i="73" s="1"/>
  <c r="H1193" i="73"/>
  <c r="J1193" i="73" s="1"/>
  <c r="E1193" i="73"/>
  <c r="G1193" i="73" s="1"/>
  <c r="H1192" i="73"/>
  <c r="J1192" i="73" s="1"/>
  <c r="E1192" i="73"/>
  <c r="G1192" i="73" s="1"/>
  <c r="H1191" i="73"/>
  <c r="J1191" i="73" s="1"/>
  <c r="E1191" i="73"/>
  <c r="G1191" i="73" s="1"/>
  <c r="H1190" i="73"/>
  <c r="J1190" i="73" s="1"/>
  <c r="E1190" i="73"/>
  <c r="G1190" i="73" s="1"/>
  <c r="H1189" i="73"/>
  <c r="J1189" i="73" s="1"/>
  <c r="E1189" i="73"/>
  <c r="G1189" i="73" s="1"/>
  <c r="H1188" i="73"/>
  <c r="J1188" i="73" s="1"/>
  <c r="E1188" i="73"/>
  <c r="G1188" i="73" s="1"/>
  <c r="H1187" i="73"/>
  <c r="J1187" i="73" s="1"/>
  <c r="E1187" i="73"/>
  <c r="G1187" i="73" s="1"/>
  <c r="H1186" i="73"/>
  <c r="J1186" i="73" s="1"/>
  <c r="E1186" i="73"/>
  <c r="G1186" i="73" s="1"/>
  <c r="H1185" i="73"/>
  <c r="J1185" i="73" s="1"/>
  <c r="E1185" i="73"/>
  <c r="G1185" i="73" s="1"/>
  <c r="H1184" i="73"/>
  <c r="J1184" i="73" s="1"/>
  <c r="E1184" i="73"/>
  <c r="G1184" i="73" s="1"/>
  <c r="H1183" i="73"/>
  <c r="J1183" i="73" s="1"/>
  <c r="E1183" i="73"/>
  <c r="G1183" i="73" s="1"/>
  <c r="H1182" i="73"/>
  <c r="J1182" i="73" s="1"/>
  <c r="E1182" i="73"/>
  <c r="C1162" i="73"/>
  <c r="H1161" i="73"/>
  <c r="J1161" i="73" s="1"/>
  <c r="E1161" i="73"/>
  <c r="G1161" i="73" s="1"/>
  <c r="H1160" i="73"/>
  <c r="J1160" i="73" s="1"/>
  <c r="E1160" i="73"/>
  <c r="G1160" i="73" s="1"/>
  <c r="H1159" i="73"/>
  <c r="J1159" i="73" s="1"/>
  <c r="E1159" i="73"/>
  <c r="G1159" i="73" s="1"/>
  <c r="H1158" i="73"/>
  <c r="J1158" i="73" s="1"/>
  <c r="E1158" i="73"/>
  <c r="G1158" i="73" s="1"/>
  <c r="H1157" i="73"/>
  <c r="J1157" i="73" s="1"/>
  <c r="E1157" i="73"/>
  <c r="G1157" i="73" s="1"/>
  <c r="H1156" i="73"/>
  <c r="J1156" i="73" s="1"/>
  <c r="E1156" i="73"/>
  <c r="G1156" i="73" s="1"/>
  <c r="H1155" i="73"/>
  <c r="J1155" i="73" s="1"/>
  <c r="E1155" i="73"/>
  <c r="G1155" i="73" s="1"/>
  <c r="H1154" i="73"/>
  <c r="J1154" i="73" s="1"/>
  <c r="E1154" i="73"/>
  <c r="G1154" i="73" s="1"/>
  <c r="H1153" i="73"/>
  <c r="J1153" i="73" s="1"/>
  <c r="E1153" i="73"/>
  <c r="G1153" i="73" s="1"/>
  <c r="H1152" i="73"/>
  <c r="J1152" i="73" s="1"/>
  <c r="E1152" i="73"/>
  <c r="G1152" i="73" s="1"/>
  <c r="H1151" i="73"/>
  <c r="J1151" i="73" s="1"/>
  <c r="E1151" i="73"/>
  <c r="G1151" i="73" s="1"/>
  <c r="H1150" i="73"/>
  <c r="J1150" i="73" s="1"/>
  <c r="E1150" i="73"/>
  <c r="G1150" i="73" s="1"/>
  <c r="H1149" i="73"/>
  <c r="J1149" i="73" s="1"/>
  <c r="E1149" i="73"/>
  <c r="G1149" i="73" s="1"/>
  <c r="H1148" i="73"/>
  <c r="J1148" i="73" s="1"/>
  <c r="E1148" i="73"/>
  <c r="G1148" i="73" s="1"/>
  <c r="H1147" i="73"/>
  <c r="J1147" i="73" s="1"/>
  <c r="E1147" i="73"/>
  <c r="G1147" i="73" s="1"/>
  <c r="H1146" i="73"/>
  <c r="J1146" i="73" s="1"/>
  <c r="E1146" i="73"/>
  <c r="G1146" i="73" s="1"/>
  <c r="H1145" i="73"/>
  <c r="J1145" i="73" s="1"/>
  <c r="E1145" i="73"/>
  <c r="G1145" i="73" s="1"/>
  <c r="H1144" i="73"/>
  <c r="J1144" i="73" s="1"/>
  <c r="E1144" i="73"/>
  <c r="C1124" i="73"/>
  <c r="J1123" i="73"/>
  <c r="H1123" i="73"/>
  <c r="G1123" i="73"/>
  <c r="E1123" i="73"/>
  <c r="H1122" i="73"/>
  <c r="J1122" i="73" s="1"/>
  <c r="E1122" i="73"/>
  <c r="G1122" i="73" s="1"/>
  <c r="H1121" i="73"/>
  <c r="J1121" i="73" s="1"/>
  <c r="G1121" i="73"/>
  <c r="E1121" i="73"/>
  <c r="H1120" i="73"/>
  <c r="J1120" i="73" s="1"/>
  <c r="E1120" i="73"/>
  <c r="G1120" i="73" s="1"/>
  <c r="H1119" i="73"/>
  <c r="J1119" i="73" s="1"/>
  <c r="G1119" i="73"/>
  <c r="E1119" i="73"/>
  <c r="H1118" i="73"/>
  <c r="J1118" i="73" s="1"/>
  <c r="E1118" i="73"/>
  <c r="G1118" i="73" s="1"/>
  <c r="J1117" i="73"/>
  <c r="H1117" i="73"/>
  <c r="G1117" i="73"/>
  <c r="E1117" i="73"/>
  <c r="H1116" i="73"/>
  <c r="J1116" i="73" s="1"/>
  <c r="E1116" i="73"/>
  <c r="G1116" i="73" s="1"/>
  <c r="J1115" i="73"/>
  <c r="H1115" i="73"/>
  <c r="G1115" i="73"/>
  <c r="E1115" i="73"/>
  <c r="H1114" i="73"/>
  <c r="J1114" i="73" s="1"/>
  <c r="E1114" i="73"/>
  <c r="G1114" i="73" s="1"/>
  <c r="H1113" i="73"/>
  <c r="J1113" i="73" s="1"/>
  <c r="E1113" i="73"/>
  <c r="G1113" i="73" s="1"/>
  <c r="H1112" i="73"/>
  <c r="J1112" i="73" s="1"/>
  <c r="E1112" i="73"/>
  <c r="G1112" i="73" s="1"/>
  <c r="H1111" i="73"/>
  <c r="J1111" i="73" s="1"/>
  <c r="E1111" i="73"/>
  <c r="G1111" i="73" s="1"/>
  <c r="H1110" i="73"/>
  <c r="J1110" i="73" s="1"/>
  <c r="E1110" i="73"/>
  <c r="G1110" i="73" s="1"/>
  <c r="J1109" i="73"/>
  <c r="H1109" i="73"/>
  <c r="E1109" i="73"/>
  <c r="G1109" i="73" s="1"/>
  <c r="H1108" i="73"/>
  <c r="J1108" i="73" s="1"/>
  <c r="E1108" i="73"/>
  <c r="G1108" i="73" s="1"/>
  <c r="H1107" i="73"/>
  <c r="J1107" i="73" s="1"/>
  <c r="E1107" i="73"/>
  <c r="G1107" i="73" s="1"/>
  <c r="H1106" i="73"/>
  <c r="J1106" i="73" s="1"/>
  <c r="E1106" i="73"/>
  <c r="G1106" i="73" s="1"/>
  <c r="C1086" i="73"/>
  <c r="H1085" i="73"/>
  <c r="J1085" i="73" s="1"/>
  <c r="E1085" i="73"/>
  <c r="G1085" i="73" s="1"/>
  <c r="H1084" i="73"/>
  <c r="J1084" i="73" s="1"/>
  <c r="E1084" i="73"/>
  <c r="G1084" i="73" s="1"/>
  <c r="J1083" i="73"/>
  <c r="H1083" i="73"/>
  <c r="E1083" i="73"/>
  <c r="G1083" i="73" s="1"/>
  <c r="J1082" i="73"/>
  <c r="H1082" i="73"/>
  <c r="E1082" i="73"/>
  <c r="G1082" i="73" s="1"/>
  <c r="H1081" i="73"/>
  <c r="J1081" i="73" s="1"/>
  <c r="E1081" i="73"/>
  <c r="G1081" i="73" s="1"/>
  <c r="H1080" i="73"/>
  <c r="J1080" i="73" s="1"/>
  <c r="E1080" i="73"/>
  <c r="G1080" i="73" s="1"/>
  <c r="H1079" i="73"/>
  <c r="J1079" i="73" s="1"/>
  <c r="E1079" i="73"/>
  <c r="G1079" i="73" s="1"/>
  <c r="H1078" i="73"/>
  <c r="J1078" i="73" s="1"/>
  <c r="E1078" i="73"/>
  <c r="G1078" i="73" s="1"/>
  <c r="H1077" i="73"/>
  <c r="J1077" i="73" s="1"/>
  <c r="E1077" i="73"/>
  <c r="G1077" i="73" s="1"/>
  <c r="H1076" i="73"/>
  <c r="J1076" i="73" s="1"/>
  <c r="E1076" i="73"/>
  <c r="G1076" i="73" s="1"/>
  <c r="H1075" i="73"/>
  <c r="J1075" i="73" s="1"/>
  <c r="E1075" i="73"/>
  <c r="G1075" i="73" s="1"/>
  <c r="H1074" i="73"/>
  <c r="J1074" i="73" s="1"/>
  <c r="E1074" i="73"/>
  <c r="G1074" i="73" s="1"/>
  <c r="H1073" i="73"/>
  <c r="J1073" i="73" s="1"/>
  <c r="E1073" i="73"/>
  <c r="G1073" i="73" s="1"/>
  <c r="H1072" i="73"/>
  <c r="J1072" i="73" s="1"/>
  <c r="E1072" i="73"/>
  <c r="G1072" i="73" s="1"/>
  <c r="H1071" i="73"/>
  <c r="J1071" i="73" s="1"/>
  <c r="E1071" i="73"/>
  <c r="G1071" i="73" s="1"/>
  <c r="H1070" i="73"/>
  <c r="J1070" i="73" s="1"/>
  <c r="E1070" i="73"/>
  <c r="G1070" i="73" s="1"/>
  <c r="H1069" i="73"/>
  <c r="J1069" i="73" s="1"/>
  <c r="E1069" i="73"/>
  <c r="G1069" i="73" s="1"/>
  <c r="H1068" i="73"/>
  <c r="J1068" i="73" s="1"/>
  <c r="E1068" i="73"/>
  <c r="C1048" i="73"/>
  <c r="J1047" i="73"/>
  <c r="H1047" i="73"/>
  <c r="G1047" i="73"/>
  <c r="E1047" i="73"/>
  <c r="H1046" i="73"/>
  <c r="J1046" i="73" s="1"/>
  <c r="E1046" i="73"/>
  <c r="G1046" i="73" s="1"/>
  <c r="H1045" i="73"/>
  <c r="J1045" i="73" s="1"/>
  <c r="G1045" i="73"/>
  <c r="E1045" i="73"/>
  <c r="H1044" i="73"/>
  <c r="J1044" i="73" s="1"/>
  <c r="E1044" i="73"/>
  <c r="G1044" i="73" s="1"/>
  <c r="H1043" i="73"/>
  <c r="J1043" i="73" s="1"/>
  <c r="G1043" i="73"/>
  <c r="E1043" i="73"/>
  <c r="H1042" i="73"/>
  <c r="J1042" i="73" s="1"/>
  <c r="E1042" i="73"/>
  <c r="G1042" i="73" s="1"/>
  <c r="H1041" i="73"/>
  <c r="J1041" i="73" s="1"/>
  <c r="E1041" i="73"/>
  <c r="G1041" i="73" s="1"/>
  <c r="H1040" i="73"/>
  <c r="J1040" i="73" s="1"/>
  <c r="E1040" i="73"/>
  <c r="G1040" i="73" s="1"/>
  <c r="H1039" i="73"/>
  <c r="J1039" i="73" s="1"/>
  <c r="E1039" i="73"/>
  <c r="G1039" i="73" s="1"/>
  <c r="H1038" i="73"/>
  <c r="J1038" i="73" s="1"/>
  <c r="E1038" i="73"/>
  <c r="G1038" i="73" s="1"/>
  <c r="H1037" i="73"/>
  <c r="J1037" i="73" s="1"/>
  <c r="E1037" i="73"/>
  <c r="G1037" i="73" s="1"/>
  <c r="H1036" i="73"/>
  <c r="J1036" i="73" s="1"/>
  <c r="G1036" i="73"/>
  <c r="E1036" i="73"/>
  <c r="J1035" i="73"/>
  <c r="H1035" i="73"/>
  <c r="E1035" i="73"/>
  <c r="G1035" i="73" s="1"/>
  <c r="H1034" i="73"/>
  <c r="J1034" i="73" s="1"/>
  <c r="E1034" i="73"/>
  <c r="G1034" i="73" s="1"/>
  <c r="H1033" i="73"/>
  <c r="J1033" i="73" s="1"/>
  <c r="E1033" i="73"/>
  <c r="G1033" i="73" s="1"/>
  <c r="H1032" i="73"/>
  <c r="J1032" i="73" s="1"/>
  <c r="G1032" i="73"/>
  <c r="E1032" i="73"/>
  <c r="J1031" i="73"/>
  <c r="H1031" i="73"/>
  <c r="G1031" i="73"/>
  <c r="E1031" i="73"/>
  <c r="H1030" i="73"/>
  <c r="J1030" i="73" s="1"/>
  <c r="E1030" i="73"/>
  <c r="C1009" i="73"/>
  <c r="H1008" i="73"/>
  <c r="J1008" i="73" s="1"/>
  <c r="E1008" i="73"/>
  <c r="G1008" i="73" s="1"/>
  <c r="J1007" i="73"/>
  <c r="H1007" i="73"/>
  <c r="E1007" i="73"/>
  <c r="G1007" i="73" s="1"/>
  <c r="H1006" i="73"/>
  <c r="J1006" i="73" s="1"/>
  <c r="E1006" i="73"/>
  <c r="G1006" i="73" s="1"/>
  <c r="H1005" i="73"/>
  <c r="J1005" i="73" s="1"/>
  <c r="E1005" i="73"/>
  <c r="G1005" i="73" s="1"/>
  <c r="J1004" i="73"/>
  <c r="H1004" i="73"/>
  <c r="E1004" i="73"/>
  <c r="G1004" i="73" s="1"/>
  <c r="J1003" i="73"/>
  <c r="H1003" i="73"/>
  <c r="E1003" i="73"/>
  <c r="G1003" i="73" s="1"/>
  <c r="H1002" i="73"/>
  <c r="J1002" i="73" s="1"/>
  <c r="E1002" i="73"/>
  <c r="G1002" i="73" s="1"/>
  <c r="H1001" i="73"/>
  <c r="J1001" i="73" s="1"/>
  <c r="E1001" i="73"/>
  <c r="G1001" i="73" s="1"/>
  <c r="J1000" i="73"/>
  <c r="H1000" i="73"/>
  <c r="E1000" i="73"/>
  <c r="G1000" i="73" s="1"/>
  <c r="H999" i="73"/>
  <c r="J999" i="73" s="1"/>
  <c r="E999" i="73"/>
  <c r="G999" i="73" s="1"/>
  <c r="H998" i="73"/>
  <c r="J998" i="73" s="1"/>
  <c r="E998" i="73"/>
  <c r="G998" i="73" s="1"/>
  <c r="H997" i="73"/>
  <c r="J997" i="73" s="1"/>
  <c r="E997" i="73"/>
  <c r="G997" i="73" s="1"/>
  <c r="J996" i="73"/>
  <c r="H996" i="73"/>
  <c r="G996" i="73"/>
  <c r="E996" i="73"/>
  <c r="H995" i="73"/>
  <c r="J995" i="73" s="1"/>
  <c r="E995" i="73"/>
  <c r="G995" i="73" s="1"/>
  <c r="H994" i="73"/>
  <c r="J994" i="73" s="1"/>
  <c r="E994" i="73"/>
  <c r="G994" i="73" s="1"/>
  <c r="H993" i="73"/>
  <c r="J993" i="73" s="1"/>
  <c r="E993" i="73"/>
  <c r="G993" i="73" s="1"/>
  <c r="J992" i="73"/>
  <c r="H992" i="73"/>
  <c r="G992" i="73"/>
  <c r="E992" i="73"/>
  <c r="H991" i="73"/>
  <c r="J991" i="73" s="1"/>
  <c r="E991" i="73"/>
  <c r="C972" i="73"/>
  <c r="H971" i="73"/>
  <c r="J971" i="73" s="1"/>
  <c r="E971" i="73"/>
  <c r="G971" i="73" s="1"/>
  <c r="H970" i="73"/>
  <c r="J970" i="73" s="1"/>
  <c r="E970" i="73"/>
  <c r="G970" i="73" s="1"/>
  <c r="H969" i="73"/>
  <c r="J969" i="73" s="1"/>
  <c r="G969" i="73"/>
  <c r="E969" i="73"/>
  <c r="J968" i="73"/>
  <c r="H968" i="73"/>
  <c r="E968" i="73"/>
  <c r="G968" i="73" s="1"/>
  <c r="H967" i="73"/>
  <c r="J967" i="73" s="1"/>
  <c r="E967" i="73"/>
  <c r="G967" i="73" s="1"/>
  <c r="H966" i="73"/>
  <c r="J966" i="73" s="1"/>
  <c r="E966" i="73"/>
  <c r="G966" i="73" s="1"/>
  <c r="H965" i="73"/>
  <c r="J965" i="73" s="1"/>
  <c r="G965" i="73"/>
  <c r="E965" i="73"/>
  <c r="J964" i="73"/>
  <c r="H964" i="73"/>
  <c r="E964" i="73"/>
  <c r="G964" i="73" s="1"/>
  <c r="H963" i="73"/>
  <c r="J963" i="73" s="1"/>
  <c r="G963" i="73"/>
  <c r="E963" i="73"/>
  <c r="J962" i="73"/>
  <c r="H962" i="73"/>
  <c r="E962" i="73"/>
  <c r="G962" i="73" s="1"/>
  <c r="H961" i="73"/>
  <c r="J961" i="73" s="1"/>
  <c r="G961" i="73"/>
  <c r="E961" i="73"/>
  <c r="J960" i="73"/>
  <c r="H960" i="73"/>
  <c r="E960" i="73"/>
  <c r="G960" i="73" s="1"/>
  <c r="H959" i="73"/>
  <c r="J959" i="73" s="1"/>
  <c r="E959" i="73"/>
  <c r="G959" i="73" s="1"/>
  <c r="J958" i="73"/>
  <c r="H958" i="73"/>
  <c r="E958" i="73"/>
  <c r="G958" i="73" s="1"/>
  <c r="H957" i="73"/>
  <c r="J957" i="73" s="1"/>
  <c r="E957" i="73"/>
  <c r="G957" i="73" s="1"/>
  <c r="J956" i="73"/>
  <c r="H956" i="73"/>
  <c r="E956" i="73"/>
  <c r="G956" i="73" s="1"/>
  <c r="H955" i="73"/>
  <c r="J955" i="73" s="1"/>
  <c r="E955" i="73"/>
  <c r="G955" i="73" s="1"/>
  <c r="J954" i="73"/>
  <c r="H954" i="73"/>
  <c r="E954" i="73"/>
  <c r="G954" i="73" s="1"/>
  <c r="C933" i="73"/>
  <c r="H932" i="73"/>
  <c r="J932" i="73" s="1"/>
  <c r="E932" i="73"/>
  <c r="G932" i="73" s="1"/>
  <c r="H931" i="73"/>
  <c r="J931" i="73" s="1"/>
  <c r="E931" i="73"/>
  <c r="G931" i="73" s="1"/>
  <c r="H930" i="73"/>
  <c r="J930" i="73" s="1"/>
  <c r="E930" i="73"/>
  <c r="G930" i="73" s="1"/>
  <c r="H929" i="73"/>
  <c r="J929" i="73" s="1"/>
  <c r="E929" i="73"/>
  <c r="G929" i="73" s="1"/>
  <c r="H928" i="73"/>
  <c r="J928" i="73" s="1"/>
  <c r="E928" i="73"/>
  <c r="G928" i="73" s="1"/>
  <c r="H927" i="73"/>
  <c r="J927" i="73" s="1"/>
  <c r="E927" i="73"/>
  <c r="G927" i="73" s="1"/>
  <c r="H926" i="73"/>
  <c r="J926" i="73" s="1"/>
  <c r="E926" i="73"/>
  <c r="G926" i="73" s="1"/>
  <c r="H925" i="73"/>
  <c r="J925" i="73" s="1"/>
  <c r="E925" i="73"/>
  <c r="G925" i="73" s="1"/>
  <c r="H924" i="73"/>
  <c r="J924" i="73" s="1"/>
  <c r="E924" i="73"/>
  <c r="G924" i="73" s="1"/>
  <c r="H923" i="73"/>
  <c r="J923" i="73" s="1"/>
  <c r="E923" i="73"/>
  <c r="G923" i="73" s="1"/>
  <c r="H922" i="73"/>
  <c r="J922" i="73" s="1"/>
  <c r="E922" i="73"/>
  <c r="G922" i="73" s="1"/>
  <c r="J921" i="73"/>
  <c r="H921" i="73"/>
  <c r="E921" i="73"/>
  <c r="G921" i="73" s="1"/>
  <c r="H920" i="73"/>
  <c r="J920" i="73" s="1"/>
  <c r="E920" i="73"/>
  <c r="G920" i="73" s="1"/>
  <c r="J919" i="73"/>
  <c r="H919" i="73"/>
  <c r="E919" i="73"/>
  <c r="G919" i="73" s="1"/>
  <c r="H918" i="73"/>
  <c r="J918" i="73" s="1"/>
  <c r="E918" i="73"/>
  <c r="G918" i="73" s="1"/>
  <c r="J917" i="73"/>
  <c r="H917" i="73"/>
  <c r="E917" i="73"/>
  <c r="G917" i="73" s="1"/>
  <c r="H916" i="73"/>
  <c r="J916" i="73" s="1"/>
  <c r="E916" i="73"/>
  <c r="G916" i="73" s="1"/>
  <c r="H915" i="73"/>
  <c r="J915" i="73" s="1"/>
  <c r="E915" i="73"/>
  <c r="C896" i="73"/>
  <c r="H895" i="73"/>
  <c r="J895" i="73" s="1"/>
  <c r="E895" i="73"/>
  <c r="G895" i="73" s="1"/>
  <c r="H894" i="73"/>
  <c r="J894" i="73" s="1"/>
  <c r="E894" i="73"/>
  <c r="G894" i="73" s="1"/>
  <c r="H893" i="73"/>
  <c r="J893" i="73" s="1"/>
  <c r="E893" i="73"/>
  <c r="G893" i="73" s="1"/>
  <c r="H892" i="73"/>
  <c r="J892" i="73" s="1"/>
  <c r="E892" i="73"/>
  <c r="G892" i="73" s="1"/>
  <c r="H891" i="73"/>
  <c r="J891" i="73" s="1"/>
  <c r="E891" i="73"/>
  <c r="G891" i="73" s="1"/>
  <c r="H890" i="73"/>
  <c r="J890" i="73" s="1"/>
  <c r="G890" i="73"/>
  <c r="E890" i="73"/>
  <c r="H889" i="73"/>
  <c r="J889" i="73" s="1"/>
  <c r="E889" i="73"/>
  <c r="G889" i="73" s="1"/>
  <c r="H888" i="73"/>
  <c r="J888" i="73" s="1"/>
  <c r="G888" i="73"/>
  <c r="E888" i="73"/>
  <c r="H887" i="73"/>
  <c r="J887" i="73" s="1"/>
  <c r="E887" i="73"/>
  <c r="G887" i="73" s="1"/>
  <c r="H886" i="73"/>
  <c r="J886" i="73" s="1"/>
  <c r="G886" i="73"/>
  <c r="E886" i="73"/>
  <c r="H885" i="73"/>
  <c r="J885" i="73" s="1"/>
  <c r="E885" i="73"/>
  <c r="G885" i="73" s="1"/>
  <c r="H884" i="73"/>
  <c r="J884" i="73" s="1"/>
  <c r="E884" i="73"/>
  <c r="G884" i="73" s="1"/>
  <c r="H883" i="73"/>
  <c r="J883" i="73" s="1"/>
  <c r="E883" i="73"/>
  <c r="G883" i="73" s="1"/>
  <c r="H882" i="73"/>
  <c r="J882" i="73" s="1"/>
  <c r="E882" i="73"/>
  <c r="G882" i="73" s="1"/>
  <c r="H881" i="73"/>
  <c r="J881" i="73" s="1"/>
  <c r="E881" i="73"/>
  <c r="G881" i="73" s="1"/>
  <c r="H880" i="73"/>
  <c r="J880" i="73" s="1"/>
  <c r="E880" i="73"/>
  <c r="G880" i="73" s="1"/>
  <c r="H879" i="73"/>
  <c r="J879" i="73" s="1"/>
  <c r="E879" i="73"/>
  <c r="G879" i="73" s="1"/>
  <c r="H878" i="73"/>
  <c r="J878" i="73" s="1"/>
  <c r="E878" i="73"/>
  <c r="G878" i="73" s="1"/>
  <c r="C859" i="73"/>
  <c r="H858" i="73"/>
  <c r="J858" i="73" s="1"/>
  <c r="E858" i="73"/>
  <c r="G858" i="73" s="1"/>
  <c r="J857" i="73"/>
  <c r="H857" i="73"/>
  <c r="E857" i="73"/>
  <c r="G857" i="73" s="1"/>
  <c r="H856" i="73"/>
  <c r="J856" i="73" s="1"/>
  <c r="E856" i="73"/>
  <c r="G856" i="73" s="1"/>
  <c r="J855" i="73"/>
  <c r="H855" i="73"/>
  <c r="E855" i="73"/>
  <c r="G855" i="73" s="1"/>
  <c r="H854" i="73"/>
  <c r="J854" i="73" s="1"/>
  <c r="E854" i="73"/>
  <c r="G854" i="73" s="1"/>
  <c r="J853" i="73"/>
  <c r="H853" i="73"/>
  <c r="E853" i="73"/>
  <c r="G853" i="73" s="1"/>
  <c r="H852" i="73"/>
  <c r="J852" i="73" s="1"/>
  <c r="E852" i="73"/>
  <c r="G852" i="73" s="1"/>
  <c r="J851" i="73"/>
  <c r="H851" i="73"/>
  <c r="E851" i="73"/>
  <c r="G851" i="73" s="1"/>
  <c r="H850" i="73"/>
  <c r="J850" i="73" s="1"/>
  <c r="E850" i="73"/>
  <c r="G850" i="73" s="1"/>
  <c r="H849" i="73"/>
  <c r="J849" i="73" s="1"/>
  <c r="E849" i="73"/>
  <c r="G849" i="73" s="1"/>
  <c r="H848" i="73"/>
  <c r="J848" i="73" s="1"/>
  <c r="E848" i="73"/>
  <c r="G848" i="73" s="1"/>
  <c r="H847" i="73"/>
  <c r="J847" i="73" s="1"/>
  <c r="E847" i="73"/>
  <c r="G847" i="73" s="1"/>
  <c r="H846" i="73"/>
  <c r="J846" i="73" s="1"/>
  <c r="E846" i="73"/>
  <c r="G846" i="73" s="1"/>
  <c r="H845" i="73"/>
  <c r="J845" i="73" s="1"/>
  <c r="E845" i="73"/>
  <c r="G845" i="73" s="1"/>
  <c r="H844" i="73"/>
  <c r="J844" i="73" s="1"/>
  <c r="E844" i="73"/>
  <c r="G844" i="73" s="1"/>
  <c r="H843" i="73"/>
  <c r="J843" i="73" s="1"/>
  <c r="E843" i="73"/>
  <c r="G843" i="73" s="1"/>
  <c r="H842" i="73"/>
  <c r="J842" i="73" s="1"/>
  <c r="E842" i="73"/>
  <c r="G842" i="73" s="1"/>
  <c r="J841" i="73"/>
  <c r="H841" i="73"/>
  <c r="E841" i="73"/>
  <c r="C821" i="73"/>
  <c r="H820" i="73"/>
  <c r="J820" i="73" s="1"/>
  <c r="G820" i="73"/>
  <c r="E820" i="73"/>
  <c r="H819" i="73"/>
  <c r="J819" i="73" s="1"/>
  <c r="E819" i="73"/>
  <c r="G819" i="73" s="1"/>
  <c r="H818" i="73"/>
  <c r="J818" i="73" s="1"/>
  <c r="G818" i="73"/>
  <c r="E818" i="73"/>
  <c r="H817" i="73"/>
  <c r="J817" i="73" s="1"/>
  <c r="E817" i="73"/>
  <c r="G817" i="73" s="1"/>
  <c r="H816" i="73"/>
  <c r="J816" i="73" s="1"/>
  <c r="G816" i="73"/>
  <c r="E816" i="73"/>
  <c r="H815" i="73"/>
  <c r="J815" i="73" s="1"/>
  <c r="E815" i="73"/>
  <c r="G815" i="73" s="1"/>
  <c r="H814" i="73"/>
  <c r="J814" i="73" s="1"/>
  <c r="E814" i="73"/>
  <c r="G814" i="73" s="1"/>
  <c r="H813" i="73"/>
  <c r="J813" i="73" s="1"/>
  <c r="E813" i="73"/>
  <c r="G813" i="73" s="1"/>
  <c r="H812" i="73"/>
  <c r="J812" i="73" s="1"/>
  <c r="E812" i="73"/>
  <c r="G812" i="73" s="1"/>
  <c r="H811" i="73"/>
  <c r="J811" i="73" s="1"/>
  <c r="E811" i="73"/>
  <c r="G811" i="73" s="1"/>
  <c r="H810" i="73"/>
  <c r="J810" i="73" s="1"/>
  <c r="E810" i="73"/>
  <c r="G810" i="73" s="1"/>
  <c r="H809" i="73"/>
  <c r="J809" i="73" s="1"/>
  <c r="E809" i="73"/>
  <c r="G809" i="73" s="1"/>
  <c r="H808" i="73"/>
  <c r="J808" i="73" s="1"/>
  <c r="E808" i="73"/>
  <c r="G808" i="73" s="1"/>
  <c r="H807" i="73"/>
  <c r="J807" i="73" s="1"/>
  <c r="E807" i="73"/>
  <c r="G807" i="73" s="1"/>
  <c r="H806" i="73"/>
  <c r="J806" i="73" s="1"/>
  <c r="G806" i="73"/>
  <c r="E806" i="73"/>
  <c r="H805" i="73"/>
  <c r="J805" i="73" s="1"/>
  <c r="E805" i="73"/>
  <c r="G805" i="73" s="1"/>
  <c r="H804" i="73"/>
  <c r="J804" i="73" s="1"/>
  <c r="G804" i="73"/>
  <c r="E804" i="73"/>
  <c r="H803" i="73"/>
  <c r="J803" i="73" s="1"/>
  <c r="E803" i="73"/>
  <c r="G803" i="73" s="1"/>
  <c r="C784" i="73"/>
  <c r="J783" i="73"/>
  <c r="H783" i="73"/>
  <c r="E783" i="73"/>
  <c r="G783" i="73" s="1"/>
  <c r="H782" i="73"/>
  <c r="J782" i="73" s="1"/>
  <c r="E782" i="73"/>
  <c r="G782" i="73" s="1"/>
  <c r="J781" i="73"/>
  <c r="H781" i="73"/>
  <c r="E781" i="73"/>
  <c r="G781" i="73" s="1"/>
  <c r="H780" i="73"/>
  <c r="J780" i="73" s="1"/>
  <c r="E780" i="73"/>
  <c r="G780" i="73" s="1"/>
  <c r="H779" i="73"/>
  <c r="J779" i="73" s="1"/>
  <c r="E779" i="73"/>
  <c r="G779" i="73" s="1"/>
  <c r="H778" i="73"/>
  <c r="J778" i="73" s="1"/>
  <c r="E778" i="73"/>
  <c r="G778" i="73" s="1"/>
  <c r="H777" i="73"/>
  <c r="J777" i="73" s="1"/>
  <c r="E777" i="73"/>
  <c r="G777" i="73" s="1"/>
  <c r="H776" i="73"/>
  <c r="J776" i="73" s="1"/>
  <c r="E776" i="73"/>
  <c r="G776" i="73" s="1"/>
  <c r="H775" i="73"/>
  <c r="J775" i="73" s="1"/>
  <c r="E775" i="73"/>
  <c r="G775" i="73" s="1"/>
  <c r="H774" i="73"/>
  <c r="J774" i="73" s="1"/>
  <c r="E774" i="73"/>
  <c r="G774" i="73" s="1"/>
  <c r="J773" i="73"/>
  <c r="H773" i="73"/>
  <c r="E773" i="73"/>
  <c r="G773" i="73" s="1"/>
  <c r="H772" i="73"/>
  <c r="J772" i="73" s="1"/>
  <c r="E772" i="73"/>
  <c r="G772" i="73" s="1"/>
  <c r="J771" i="73"/>
  <c r="H771" i="73"/>
  <c r="E771" i="73"/>
  <c r="G771" i="73" s="1"/>
  <c r="H770" i="73"/>
  <c r="J770" i="73" s="1"/>
  <c r="E770" i="73"/>
  <c r="G770" i="73" s="1"/>
  <c r="J769" i="73"/>
  <c r="H769" i="73"/>
  <c r="E769" i="73"/>
  <c r="G769" i="73" s="1"/>
  <c r="H768" i="73"/>
  <c r="J768" i="73" s="1"/>
  <c r="E768" i="73"/>
  <c r="G768" i="73" s="1"/>
  <c r="J767" i="73"/>
  <c r="H767" i="73"/>
  <c r="E767" i="73"/>
  <c r="G767" i="73" s="1"/>
  <c r="H766" i="73"/>
  <c r="J766" i="73" s="1"/>
  <c r="E766" i="73"/>
  <c r="C746" i="73"/>
  <c r="H745" i="73"/>
  <c r="J745" i="73" s="1"/>
  <c r="E745" i="73"/>
  <c r="G745" i="73" s="1"/>
  <c r="H744" i="73"/>
  <c r="J744" i="73" s="1"/>
  <c r="E744" i="73"/>
  <c r="G744" i="73" s="1"/>
  <c r="H743" i="73"/>
  <c r="J743" i="73" s="1"/>
  <c r="E743" i="73"/>
  <c r="G743" i="73" s="1"/>
  <c r="H742" i="73"/>
  <c r="J742" i="73" s="1"/>
  <c r="E742" i="73"/>
  <c r="G742" i="73" s="1"/>
  <c r="H741" i="73"/>
  <c r="J741" i="73" s="1"/>
  <c r="E741" i="73"/>
  <c r="G741" i="73" s="1"/>
  <c r="H740" i="73"/>
  <c r="J740" i="73" s="1"/>
  <c r="G740" i="73"/>
  <c r="E740" i="73"/>
  <c r="J739" i="73"/>
  <c r="H739" i="73"/>
  <c r="E739" i="73"/>
  <c r="G739" i="73" s="1"/>
  <c r="H738" i="73"/>
  <c r="J738" i="73" s="1"/>
  <c r="E738" i="73"/>
  <c r="G738" i="73" s="1"/>
  <c r="H737" i="73"/>
  <c r="J737" i="73" s="1"/>
  <c r="E737" i="73"/>
  <c r="G737" i="73" s="1"/>
  <c r="H736" i="73"/>
  <c r="J736" i="73" s="1"/>
  <c r="E736" i="73"/>
  <c r="G736" i="73" s="1"/>
  <c r="J735" i="73"/>
  <c r="H735" i="73"/>
  <c r="E735" i="73"/>
  <c r="G735" i="73" s="1"/>
  <c r="H734" i="73"/>
  <c r="J734" i="73" s="1"/>
  <c r="E734" i="73"/>
  <c r="G734" i="73" s="1"/>
  <c r="H733" i="73"/>
  <c r="J733" i="73" s="1"/>
  <c r="E733" i="73"/>
  <c r="G733" i="73" s="1"/>
  <c r="H732" i="73"/>
  <c r="J732" i="73" s="1"/>
  <c r="E732" i="73"/>
  <c r="G732" i="73" s="1"/>
  <c r="J731" i="73"/>
  <c r="H731" i="73"/>
  <c r="G731" i="73"/>
  <c r="E731" i="73"/>
  <c r="H730" i="73"/>
  <c r="J730" i="73" s="1"/>
  <c r="E730" i="73"/>
  <c r="G730" i="73" s="1"/>
  <c r="H729" i="73"/>
  <c r="J729" i="73" s="1"/>
  <c r="E729" i="73"/>
  <c r="G729" i="73" s="1"/>
  <c r="H728" i="73"/>
  <c r="J728" i="73" s="1"/>
  <c r="E728" i="73"/>
  <c r="G728" i="73" s="1"/>
  <c r="C708" i="73"/>
  <c r="H707" i="73"/>
  <c r="J707" i="73" s="1"/>
  <c r="E707" i="73"/>
  <c r="G707" i="73" s="1"/>
  <c r="H706" i="73"/>
  <c r="J706" i="73" s="1"/>
  <c r="E706" i="73"/>
  <c r="G706" i="73" s="1"/>
  <c r="J705" i="73"/>
  <c r="H705" i="73"/>
  <c r="G705" i="73"/>
  <c r="E705" i="73"/>
  <c r="H704" i="73"/>
  <c r="J704" i="73" s="1"/>
  <c r="E704" i="73"/>
  <c r="G704" i="73" s="1"/>
  <c r="H703" i="73"/>
  <c r="J703" i="73" s="1"/>
  <c r="E703" i="73"/>
  <c r="G703" i="73" s="1"/>
  <c r="H702" i="73"/>
  <c r="J702" i="73" s="1"/>
  <c r="E702" i="73"/>
  <c r="G702" i="73" s="1"/>
  <c r="J701" i="73"/>
  <c r="H701" i="73"/>
  <c r="G701" i="73"/>
  <c r="E701" i="73"/>
  <c r="H700" i="73"/>
  <c r="J700" i="73" s="1"/>
  <c r="E700" i="73"/>
  <c r="G700" i="73" s="1"/>
  <c r="H699" i="73"/>
  <c r="J699" i="73" s="1"/>
  <c r="E699" i="73"/>
  <c r="G699" i="73" s="1"/>
  <c r="H698" i="73"/>
  <c r="J698" i="73" s="1"/>
  <c r="E698" i="73"/>
  <c r="G698" i="73" s="1"/>
  <c r="J697" i="73"/>
  <c r="H697" i="73"/>
  <c r="G697" i="73"/>
  <c r="E697" i="73"/>
  <c r="J696" i="73"/>
  <c r="H696" i="73"/>
  <c r="E696" i="73"/>
  <c r="G696" i="73" s="1"/>
  <c r="H695" i="73"/>
  <c r="J695" i="73" s="1"/>
  <c r="E695" i="73"/>
  <c r="G695" i="73" s="1"/>
  <c r="H694" i="73"/>
  <c r="J694" i="73" s="1"/>
  <c r="E694" i="73"/>
  <c r="G694" i="73" s="1"/>
  <c r="H693" i="73"/>
  <c r="J693" i="73" s="1"/>
  <c r="E693" i="73"/>
  <c r="G693" i="73" s="1"/>
  <c r="J692" i="73"/>
  <c r="H692" i="73"/>
  <c r="E692" i="73"/>
  <c r="G692" i="73" s="1"/>
  <c r="H691" i="73"/>
  <c r="J691" i="73" s="1"/>
  <c r="E691" i="73"/>
  <c r="G691" i="73" s="1"/>
  <c r="H690" i="73"/>
  <c r="J690" i="73" s="1"/>
  <c r="E690" i="73"/>
  <c r="C671" i="73"/>
  <c r="H670" i="73"/>
  <c r="J670" i="73" s="1"/>
  <c r="E670" i="73"/>
  <c r="G670" i="73" s="1"/>
  <c r="H669" i="73"/>
  <c r="J669" i="73" s="1"/>
  <c r="E669" i="73"/>
  <c r="G669" i="73" s="1"/>
  <c r="H668" i="73"/>
  <c r="J668" i="73" s="1"/>
  <c r="G668" i="73"/>
  <c r="E668" i="73"/>
  <c r="H667" i="73"/>
  <c r="J667" i="73" s="1"/>
  <c r="G667" i="73"/>
  <c r="E667" i="73"/>
  <c r="H666" i="73"/>
  <c r="J666" i="73" s="1"/>
  <c r="E666" i="73"/>
  <c r="G666" i="73" s="1"/>
  <c r="H665" i="73"/>
  <c r="J665" i="73" s="1"/>
  <c r="E665" i="73"/>
  <c r="G665" i="73" s="1"/>
  <c r="H664" i="73"/>
  <c r="J664" i="73" s="1"/>
  <c r="G664" i="73"/>
  <c r="E664" i="73"/>
  <c r="H663" i="73"/>
  <c r="J663" i="73" s="1"/>
  <c r="E663" i="73"/>
  <c r="G663" i="73" s="1"/>
  <c r="H662" i="73"/>
  <c r="J662" i="73" s="1"/>
  <c r="E662" i="73"/>
  <c r="G662" i="73" s="1"/>
  <c r="H661" i="73"/>
  <c r="J661" i="73" s="1"/>
  <c r="E661" i="73"/>
  <c r="G661" i="73" s="1"/>
  <c r="H660" i="73"/>
  <c r="J660" i="73" s="1"/>
  <c r="G660" i="73"/>
  <c r="E660" i="73"/>
  <c r="J659" i="73"/>
  <c r="H659" i="73"/>
  <c r="E659" i="73"/>
  <c r="G659" i="73" s="1"/>
  <c r="H658" i="73"/>
  <c r="J658" i="73" s="1"/>
  <c r="E658" i="73"/>
  <c r="G658" i="73" s="1"/>
  <c r="H657" i="73"/>
  <c r="J657" i="73" s="1"/>
  <c r="E657" i="73"/>
  <c r="G657" i="73" s="1"/>
  <c r="H656" i="73"/>
  <c r="J656" i="73" s="1"/>
  <c r="E656" i="73"/>
  <c r="G656" i="73" s="1"/>
  <c r="J655" i="73"/>
  <c r="H655" i="73"/>
  <c r="E655" i="73"/>
  <c r="G655" i="73" s="1"/>
  <c r="H654" i="73"/>
  <c r="J654" i="73" s="1"/>
  <c r="E654" i="73"/>
  <c r="G654" i="73" s="1"/>
  <c r="H653" i="73"/>
  <c r="J653" i="73" s="1"/>
  <c r="E653" i="73"/>
  <c r="C634" i="73"/>
  <c r="J633" i="73"/>
  <c r="H633" i="73"/>
  <c r="E633" i="73"/>
  <c r="G633" i="73" s="1"/>
  <c r="H632" i="73"/>
  <c r="J632" i="73" s="1"/>
  <c r="E632" i="73"/>
  <c r="G632" i="73" s="1"/>
  <c r="H631" i="73"/>
  <c r="J631" i="73" s="1"/>
  <c r="E631" i="73"/>
  <c r="G631" i="73" s="1"/>
  <c r="H630" i="73"/>
  <c r="J630" i="73" s="1"/>
  <c r="E630" i="73"/>
  <c r="G630" i="73" s="1"/>
  <c r="H629" i="73"/>
  <c r="J629" i="73" s="1"/>
  <c r="E629" i="73"/>
  <c r="G629" i="73" s="1"/>
  <c r="J628" i="73"/>
  <c r="H628" i="73"/>
  <c r="E628" i="73"/>
  <c r="G628" i="73" s="1"/>
  <c r="J627" i="73"/>
  <c r="H627" i="73"/>
  <c r="E627" i="73"/>
  <c r="G627" i="73" s="1"/>
  <c r="H626" i="73"/>
  <c r="J626" i="73" s="1"/>
  <c r="E626" i="73"/>
  <c r="G626" i="73" s="1"/>
  <c r="H625" i="73"/>
  <c r="J625" i="73" s="1"/>
  <c r="E625" i="73"/>
  <c r="G625" i="73" s="1"/>
  <c r="J624" i="73"/>
  <c r="H624" i="73"/>
  <c r="E624" i="73"/>
  <c r="G624" i="73" s="1"/>
  <c r="H623" i="73"/>
  <c r="J623" i="73" s="1"/>
  <c r="E623" i="73"/>
  <c r="G623" i="73" s="1"/>
  <c r="H622" i="73"/>
  <c r="J622" i="73" s="1"/>
  <c r="G622" i="73"/>
  <c r="E622" i="73"/>
  <c r="H621" i="73"/>
  <c r="J621" i="73" s="1"/>
  <c r="E621" i="73"/>
  <c r="G621" i="73" s="1"/>
  <c r="H620" i="73"/>
  <c r="J620" i="73" s="1"/>
  <c r="E620" i="73"/>
  <c r="G620" i="73" s="1"/>
  <c r="J619" i="73"/>
  <c r="H619" i="73"/>
  <c r="E619" i="73"/>
  <c r="G619" i="73" s="1"/>
  <c r="H618" i="73"/>
  <c r="J618" i="73" s="1"/>
  <c r="E618" i="73"/>
  <c r="G618" i="73" s="1"/>
  <c r="H617" i="73"/>
  <c r="J617" i="73" s="1"/>
  <c r="E617" i="73"/>
  <c r="G617" i="73" s="1"/>
  <c r="H616" i="73"/>
  <c r="J616" i="73" s="1"/>
  <c r="E616" i="73"/>
  <c r="G616" i="73" s="1"/>
  <c r="C597" i="73"/>
  <c r="H596" i="73"/>
  <c r="J596" i="73" s="1"/>
  <c r="E596" i="73"/>
  <c r="G596" i="73" s="1"/>
  <c r="H595" i="73"/>
  <c r="J595" i="73" s="1"/>
  <c r="E595" i="73"/>
  <c r="G595" i="73" s="1"/>
  <c r="H594" i="73"/>
  <c r="J594" i="73" s="1"/>
  <c r="G594" i="73"/>
  <c r="E594" i="73"/>
  <c r="H593" i="73"/>
  <c r="J593" i="73" s="1"/>
  <c r="E593" i="73"/>
  <c r="G593" i="73" s="1"/>
  <c r="H592" i="73"/>
  <c r="J592" i="73" s="1"/>
  <c r="E592" i="73"/>
  <c r="G592" i="73" s="1"/>
  <c r="H591" i="73"/>
  <c r="J591" i="73" s="1"/>
  <c r="E591" i="73"/>
  <c r="G591" i="73" s="1"/>
  <c r="H590" i="73"/>
  <c r="J590" i="73" s="1"/>
  <c r="E590" i="73"/>
  <c r="G590" i="73" s="1"/>
  <c r="H589" i="73"/>
  <c r="J589" i="73" s="1"/>
  <c r="E589" i="73"/>
  <c r="G589" i="73" s="1"/>
  <c r="H588" i="73"/>
  <c r="J588" i="73" s="1"/>
  <c r="E588" i="73"/>
  <c r="G588" i="73" s="1"/>
  <c r="H587" i="73"/>
  <c r="J587" i="73" s="1"/>
  <c r="G587" i="73"/>
  <c r="E587" i="73"/>
  <c r="H586" i="73"/>
  <c r="J586" i="73" s="1"/>
  <c r="G586" i="73"/>
  <c r="E586" i="73"/>
  <c r="H585" i="73"/>
  <c r="J585" i="73" s="1"/>
  <c r="E585" i="73"/>
  <c r="G585" i="73" s="1"/>
  <c r="H584" i="73"/>
  <c r="J584" i="73" s="1"/>
  <c r="E584" i="73"/>
  <c r="G584" i="73" s="1"/>
  <c r="H583" i="73"/>
  <c r="J583" i="73" s="1"/>
  <c r="G583" i="73"/>
  <c r="E583" i="73"/>
  <c r="H582" i="73"/>
  <c r="J582" i="73" s="1"/>
  <c r="E582" i="73"/>
  <c r="G582" i="73" s="1"/>
  <c r="H581" i="73"/>
  <c r="J581" i="73" s="1"/>
  <c r="E581" i="73"/>
  <c r="G581" i="73" s="1"/>
  <c r="H580" i="73"/>
  <c r="J580" i="73" s="1"/>
  <c r="E580" i="73"/>
  <c r="G580" i="73" s="1"/>
  <c r="H579" i="73"/>
  <c r="J579" i="73" s="1"/>
  <c r="G579" i="73"/>
  <c r="E579" i="73"/>
  <c r="C559" i="73"/>
  <c r="H558" i="73"/>
  <c r="J558" i="73" s="1"/>
  <c r="E558" i="73"/>
  <c r="G558" i="73" s="1"/>
  <c r="H557" i="73"/>
  <c r="J557" i="73" s="1"/>
  <c r="E557" i="73"/>
  <c r="G557" i="73" s="1"/>
  <c r="H556" i="73"/>
  <c r="J556" i="73" s="1"/>
  <c r="E556" i="73"/>
  <c r="G556" i="73" s="1"/>
  <c r="H555" i="73"/>
  <c r="J555" i="73" s="1"/>
  <c r="E555" i="73"/>
  <c r="G555" i="73" s="1"/>
  <c r="H554" i="73"/>
  <c r="J554" i="73" s="1"/>
  <c r="E554" i="73"/>
  <c r="G554" i="73" s="1"/>
  <c r="H553" i="73"/>
  <c r="J553" i="73" s="1"/>
  <c r="E553" i="73"/>
  <c r="G553" i="73" s="1"/>
  <c r="J552" i="73"/>
  <c r="H552" i="73"/>
  <c r="E552" i="73"/>
  <c r="G552" i="73" s="1"/>
  <c r="H551" i="73"/>
  <c r="J551" i="73" s="1"/>
  <c r="E551" i="73"/>
  <c r="G551" i="73" s="1"/>
  <c r="H550" i="73"/>
  <c r="J550" i="73" s="1"/>
  <c r="E550" i="73"/>
  <c r="G550" i="73" s="1"/>
  <c r="H549" i="73"/>
  <c r="J549" i="73" s="1"/>
  <c r="E549" i="73"/>
  <c r="G549" i="73" s="1"/>
  <c r="J548" i="73"/>
  <c r="H548" i="73"/>
  <c r="E548" i="73"/>
  <c r="G548" i="73" s="1"/>
  <c r="H547" i="73"/>
  <c r="J547" i="73" s="1"/>
  <c r="E547" i="73"/>
  <c r="G547" i="73" s="1"/>
  <c r="H546" i="73"/>
  <c r="J546" i="73" s="1"/>
  <c r="E546" i="73"/>
  <c r="G546" i="73" s="1"/>
  <c r="H545" i="73"/>
  <c r="J545" i="73" s="1"/>
  <c r="E545" i="73"/>
  <c r="G545" i="73" s="1"/>
  <c r="J544" i="73"/>
  <c r="H544" i="73"/>
  <c r="G544" i="73"/>
  <c r="E544" i="73"/>
  <c r="H543" i="73"/>
  <c r="J543" i="73" s="1"/>
  <c r="E543" i="73"/>
  <c r="G543" i="73" s="1"/>
  <c r="H542" i="73"/>
  <c r="J542" i="73" s="1"/>
  <c r="E542" i="73"/>
  <c r="G542" i="73" s="1"/>
  <c r="H541" i="73"/>
  <c r="J541" i="73" s="1"/>
  <c r="E541" i="73"/>
  <c r="C522" i="73"/>
  <c r="H521" i="73"/>
  <c r="J521" i="73" s="1"/>
  <c r="E521" i="73"/>
  <c r="G521" i="73" s="1"/>
  <c r="H520" i="73"/>
  <c r="J520" i="73" s="1"/>
  <c r="E520" i="73"/>
  <c r="G520" i="73" s="1"/>
  <c r="H519" i="73"/>
  <c r="J519" i="73" s="1"/>
  <c r="E519" i="73"/>
  <c r="G519" i="73" s="1"/>
  <c r="H518" i="73"/>
  <c r="J518" i="73" s="1"/>
  <c r="G518" i="73"/>
  <c r="E518" i="73"/>
  <c r="H517" i="73"/>
  <c r="J517" i="73" s="1"/>
  <c r="E517" i="73"/>
  <c r="G517" i="73" s="1"/>
  <c r="H516" i="73"/>
  <c r="J516" i="73" s="1"/>
  <c r="E516" i="73"/>
  <c r="G516" i="73" s="1"/>
  <c r="H515" i="73"/>
  <c r="J515" i="73" s="1"/>
  <c r="E515" i="73"/>
  <c r="G515" i="73" s="1"/>
  <c r="H514" i="73"/>
  <c r="J514" i="73" s="1"/>
  <c r="G514" i="73"/>
  <c r="E514" i="73"/>
  <c r="H513" i="73"/>
  <c r="J513" i="73" s="1"/>
  <c r="E513" i="73"/>
  <c r="G513" i="73" s="1"/>
  <c r="H512" i="73"/>
  <c r="J512" i="73" s="1"/>
  <c r="E512" i="73"/>
  <c r="G512" i="73" s="1"/>
  <c r="H511" i="73"/>
  <c r="J511" i="73" s="1"/>
  <c r="E511" i="73"/>
  <c r="G511" i="73" s="1"/>
  <c r="H510" i="73"/>
  <c r="J510" i="73" s="1"/>
  <c r="E510" i="73"/>
  <c r="G510" i="73" s="1"/>
  <c r="H509" i="73"/>
  <c r="J509" i="73" s="1"/>
  <c r="E509" i="73"/>
  <c r="G509" i="73" s="1"/>
  <c r="H508" i="73"/>
  <c r="J508" i="73" s="1"/>
  <c r="E508" i="73"/>
  <c r="G508" i="73" s="1"/>
  <c r="H507" i="73"/>
  <c r="J507" i="73" s="1"/>
  <c r="G507" i="73"/>
  <c r="E507" i="73"/>
  <c r="H506" i="73"/>
  <c r="J506" i="73" s="1"/>
  <c r="E506" i="73"/>
  <c r="G506" i="73" s="1"/>
  <c r="H505" i="73"/>
  <c r="J505" i="73" s="1"/>
  <c r="E505" i="73"/>
  <c r="G505" i="73" s="1"/>
  <c r="H504" i="73"/>
  <c r="J504" i="73" s="1"/>
  <c r="E504" i="73"/>
  <c r="G504" i="73" s="1"/>
  <c r="C484" i="73"/>
  <c r="J483" i="73"/>
  <c r="H483" i="73"/>
  <c r="E483" i="73"/>
  <c r="G483" i="73" s="1"/>
  <c r="H482" i="73"/>
  <c r="J482" i="73" s="1"/>
  <c r="E482" i="73"/>
  <c r="G482" i="73" s="1"/>
  <c r="H481" i="73"/>
  <c r="J481" i="73" s="1"/>
  <c r="E481" i="73"/>
  <c r="G481" i="73" s="1"/>
  <c r="H480" i="73"/>
  <c r="J480" i="73" s="1"/>
  <c r="E480" i="73"/>
  <c r="G480" i="73" s="1"/>
  <c r="J479" i="73"/>
  <c r="H479" i="73"/>
  <c r="E479" i="73"/>
  <c r="G479" i="73" s="1"/>
  <c r="H478" i="73"/>
  <c r="J478" i="73" s="1"/>
  <c r="E478" i="73"/>
  <c r="G478" i="73" s="1"/>
  <c r="H477" i="73"/>
  <c r="J477" i="73" s="1"/>
  <c r="E477" i="73"/>
  <c r="G477" i="73" s="1"/>
  <c r="H476" i="73"/>
  <c r="J476" i="73" s="1"/>
  <c r="E476" i="73"/>
  <c r="G476" i="73" s="1"/>
  <c r="H475" i="73"/>
  <c r="J475" i="73" s="1"/>
  <c r="E475" i="73"/>
  <c r="G475" i="73" s="1"/>
  <c r="H474" i="73"/>
  <c r="J474" i="73" s="1"/>
  <c r="E474" i="73"/>
  <c r="G474" i="73" s="1"/>
  <c r="H473" i="73"/>
  <c r="J473" i="73" s="1"/>
  <c r="E473" i="73"/>
  <c r="G473" i="73" s="1"/>
  <c r="H472" i="73"/>
  <c r="J472" i="73" s="1"/>
  <c r="E472" i="73"/>
  <c r="G472" i="73" s="1"/>
  <c r="J471" i="73"/>
  <c r="H471" i="73"/>
  <c r="E471" i="73"/>
  <c r="G471" i="73" s="1"/>
  <c r="H470" i="73"/>
  <c r="J470" i="73" s="1"/>
  <c r="E470" i="73"/>
  <c r="G470" i="73" s="1"/>
  <c r="H469" i="73"/>
  <c r="J469" i="73" s="1"/>
  <c r="E469" i="73"/>
  <c r="G469" i="73" s="1"/>
  <c r="H468" i="73"/>
  <c r="J468" i="73" s="1"/>
  <c r="E468" i="73"/>
  <c r="G468" i="73" s="1"/>
  <c r="H467" i="73"/>
  <c r="J467" i="73" s="1"/>
  <c r="E467" i="73"/>
  <c r="G467" i="73" s="1"/>
  <c r="H466" i="73"/>
  <c r="J466" i="73" s="1"/>
  <c r="E466" i="73"/>
  <c r="C445" i="73"/>
  <c r="H444" i="73"/>
  <c r="J444" i="73" s="1"/>
  <c r="E444" i="73"/>
  <c r="G444" i="73" s="1"/>
  <c r="H443" i="73"/>
  <c r="J443" i="73" s="1"/>
  <c r="E443" i="73"/>
  <c r="G443" i="73" s="1"/>
  <c r="H442" i="73"/>
  <c r="J442" i="73" s="1"/>
  <c r="E442" i="73"/>
  <c r="G442" i="73" s="1"/>
  <c r="H441" i="73"/>
  <c r="J441" i="73" s="1"/>
  <c r="E441" i="73"/>
  <c r="G441" i="73" s="1"/>
  <c r="H440" i="73"/>
  <c r="J440" i="73" s="1"/>
  <c r="E440" i="73"/>
  <c r="G440" i="73" s="1"/>
  <c r="H439" i="73"/>
  <c r="J439" i="73" s="1"/>
  <c r="E439" i="73"/>
  <c r="G439" i="73" s="1"/>
  <c r="H438" i="73"/>
  <c r="J438" i="73" s="1"/>
  <c r="E438" i="73"/>
  <c r="G438" i="73" s="1"/>
  <c r="H437" i="73"/>
  <c r="J437" i="73" s="1"/>
  <c r="E437" i="73"/>
  <c r="G437" i="73" s="1"/>
  <c r="H436" i="73"/>
  <c r="J436" i="73" s="1"/>
  <c r="E436" i="73"/>
  <c r="G436" i="73" s="1"/>
  <c r="H435" i="73"/>
  <c r="J435" i="73" s="1"/>
  <c r="E435" i="73"/>
  <c r="G435" i="73" s="1"/>
  <c r="H434" i="73"/>
  <c r="J434" i="73" s="1"/>
  <c r="G434" i="73"/>
  <c r="E434" i="73"/>
  <c r="H433" i="73"/>
  <c r="J433" i="73" s="1"/>
  <c r="E433" i="73"/>
  <c r="G433" i="73" s="1"/>
  <c r="H432" i="73"/>
  <c r="J432" i="73" s="1"/>
  <c r="G432" i="73"/>
  <c r="E432" i="73"/>
  <c r="H431" i="73"/>
  <c r="J431" i="73" s="1"/>
  <c r="E431" i="73"/>
  <c r="G431" i="73" s="1"/>
  <c r="H430" i="73"/>
  <c r="J430" i="73" s="1"/>
  <c r="E430" i="73"/>
  <c r="G430" i="73" s="1"/>
  <c r="H429" i="73"/>
  <c r="J429" i="73" s="1"/>
  <c r="E429" i="73"/>
  <c r="G429" i="73" s="1"/>
  <c r="H428" i="73"/>
  <c r="J428" i="73" s="1"/>
  <c r="E428" i="73"/>
  <c r="G428" i="73" s="1"/>
  <c r="H427" i="73"/>
  <c r="J427" i="73" s="1"/>
  <c r="E427" i="73"/>
  <c r="C407" i="73"/>
  <c r="H406" i="73"/>
  <c r="J406" i="73" s="1"/>
  <c r="E406" i="73"/>
  <c r="G406" i="73" s="1"/>
  <c r="H405" i="73"/>
  <c r="J405" i="73" s="1"/>
  <c r="E405" i="73"/>
  <c r="G405" i="73" s="1"/>
  <c r="H404" i="73"/>
  <c r="J404" i="73" s="1"/>
  <c r="E404" i="73"/>
  <c r="G404" i="73" s="1"/>
  <c r="J403" i="73"/>
  <c r="H403" i="73"/>
  <c r="E403" i="73"/>
  <c r="G403" i="73" s="1"/>
  <c r="H402" i="73"/>
  <c r="J402" i="73" s="1"/>
  <c r="E402" i="73"/>
  <c r="G402" i="73" s="1"/>
  <c r="H401" i="73"/>
  <c r="J401" i="73" s="1"/>
  <c r="E401" i="73"/>
  <c r="G401" i="73" s="1"/>
  <c r="J400" i="73"/>
  <c r="H400" i="73"/>
  <c r="E400" i="73"/>
  <c r="G400" i="73" s="1"/>
  <c r="H399" i="73"/>
  <c r="J399" i="73" s="1"/>
  <c r="E399" i="73"/>
  <c r="G399" i="73" s="1"/>
  <c r="H398" i="73"/>
  <c r="J398" i="73" s="1"/>
  <c r="E398" i="73"/>
  <c r="G398" i="73" s="1"/>
  <c r="H397" i="73"/>
  <c r="J397" i="73" s="1"/>
  <c r="E397" i="73"/>
  <c r="G397" i="73" s="1"/>
  <c r="H396" i="73"/>
  <c r="J396" i="73" s="1"/>
  <c r="E396" i="73"/>
  <c r="G396" i="73" s="1"/>
  <c r="H395" i="73"/>
  <c r="J395" i="73" s="1"/>
  <c r="E395" i="73"/>
  <c r="G395" i="73" s="1"/>
  <c r="H394" i="73"/>
  <c r="J394" i="73" s="1"/>
  <c r="E394" i="73"/>
  <c r="G394" i="73" s="1"/>
  <c r="H393" i="73"/>
  <c r="J393" i="73" s="1"/>
  <c r="E393" i="73"/>
  <c r="G393" i="73" s="1"/>
  <c r="H392" i="73"/>
  <c r="J392" i="73" s="1"/>
  <c r="E392" i="73"/>
  <c r="G392" i="73" s="1"/>
  <c r="H391" i="73"/>
  <c r="J391" i="73" s="1"/>
  <c r="E391" i="73"/>
  <c r="G391" i="73" s="1"/>
  <c r="H390" i="73"/>
  <c r="J390" i="73" s="1"/>
  <c r="E390" i="73"/>
  <c r="G390" i="73" s="1"/>
  <c r="H389" i="73"/>
  <c r="J389" i="73" s="1"/>
  <c r="E389" i="73"/>
  <c r="G389" i="73" s="1"/>
  <c r="C370" i="73"/>
  <c r="H369" i="73"/>
  <c r="J369" i="73" s="1"/>
  <c r="G369" i="73"/>
  <c r="E369" i="73"/>
  <c r="H368" i="73"/>
  <c r="J368" i="73" s="1"/>
  <c r="E368" i="73"/>
  <c r="G368" i="73" s="1"/>
  <c r="J367" i="73"/>
  <c r="H367" i="73"/>
  <c r="E367" i="73"/>
  <c r="G367" i="73" s="1"/>
  <c r="H366" i="73"/>
  <c r="J366" i="73" s="1"/>
  <c r="E366" i="73"/>
  <c r="G366" i="73" s="1"/>
  <c r="J365" i="73"/>
  <c r="H365" i="73"/>
  <c r="G365" i="73"/>
  <c r="E365" i="73"/>
  <c r="H364" i="73"/>
  <c r="J364" i="73" s="1"/>
  <c r="E364" i="73"/>
  <c r="G364" i="73" s="1"/>
  <c r="J363" i="73"/>
  <c r="H363" i="73"/>
  <c r="G363" i="73"/>
  <c r="E363" i="73"/>
  <c r="H362" i="73"/>
  <c r="J362" i="73" s="1"/>
  <c r="E362" i="73"/>
  <c r="G362" i="73" s="1"/>
  <c r="H361" i="73"/>
  <c r="J361" i="73" s="1"/>
  <c r="G361" i="73"/>
  <c r="E361" i="73"/>
  <c r="H360" i="73"/>
  <c r="J360" i="73" s="1"/>
  <c r="E360" i="73"/>
  <c r="G360" i="73" s="1"/>
  <c r="J359" i="73"/>
  <c r="H359" i="73"/>
  <c r="E359" i="73"/>
  <c r="G359" i="73" s="1"/>
  <c r="H358" i="73"/>
  <c r="J358" i="73" s="1"/>
  <c r="E358" i="73"/>
  <c r="G358" i="73" s="1"/>
  <c r="J357" i="73"/>
  <c r="H357" i="73"/>
  <c r="G357" i="73"/>
  <c r="E357" i="73"/>
  <c r="H356" i="73"/>
  <c r="J356" i="73" s="1"/>
  <c r="E356" i="73"/>
  <c r="G356" i="73" s="1"/>
  <c r="H355" i="73"/>
  <c r="J355" i="73" s="1"/>
  <c r="G355" i="73"/>
  <c r="E355" i="73"/>
  <c r="H354" i="73"/>
  <c r="J354" i="73" s="1"/>
  <c r="E354" i="73"/>
  <c r="G354" i="73" s="1"/>
  <c r="H353" i="73"/>
  <c r="J353" i="73" s="1"/>
  <c r="E353" i="73"/>
  <c r="G353" i="73" s="1"/>
  <c r="H352" i="73"/>
  <c r="J352" i="73" s="1"/>
  <c r="E352" i="73"/>
  <c r="C333" i="73"/>
  <c r="H332" i="73"/>
  <c r="J332" i="73" s="1"/>
  <c r="E332" i="73"/>
  <c r="G332" i="73" s="1"/>
  <c r="H331" i="73"/>
  <c r="J331" i="73" s="1"/>
  <c r="E331" i="73"/>
  <c r="G331" i="73" s="1"/>
  <c r="H330" i="73"/>
  <c r="J330" i="73" s="1"/>
  <c r="G330" i="73"/>
  <c r="E330" i="73"/>
  <c r="H329" i="73"/>
  <c r="J329" i="73" s="1"/>
  <c r="E329" i="73"/>
  <c r="G329" i="73" s="1"/>
  <c r="H328" i="73"/>
  <c r="J328" i="73" s="1"/>
  <c r="G328" i="73"/>
  <c r="E328" i="73"/>
  <c r="J327" i="73"/>
  <c r="H327" i="73"/>
  <c r="E327" i="73"/>
  <c r="G327" i="73" s="1"/>
  <c r="H326" i="73"/>
  <c r="J326" i="73" s="1"/>
  <c r="G326" i="73"/>
  <c r="E326" i="73"/>
  <c r="J325" i="73"/>
  <c r="H325" i="73"/>
  <c r="E325" i="73"/>
  <c r="G325" i="73" s="1"/>
  <c r="H324" i="73"/>
  <c r="J324" i="73" s="1"/>
  <c r="E324" i="73"/>
  <c r="G324" i="73" s="1"/>
  <c r="J323" i="73"/>
  <c r="H323" i="73"/>
  <c r="E323" i="73"/>
  <c r="G323" i="73" s="1"/>
  <c r="H322" i="73"/>
  <c r="J322" i="73" s="1"/>
  <c r="G322" i="73"/>
  <c r="E322" i="73"/>
  <c r="H321" i="73"/>
  <c r="J321" i="73" s="1"/>
  <c r="E321" i="73"/>
  <c r="G321" i="73" s="1"/>
  <c r="H320" i="73"/>
  <c r="J320" i="73" s="1"/>
  <c r="G320" i="73"/>
  <c r="E320" i="73"/>
  <c r="J319" i="73"/>
  <c r="H319" i="73"/>
  <c r="E319" i="73"/>
  <c r="G319" i="73" s="1"/>
  <c r="H318" i="73"/>
  <c r="J318" i="73" s="1"/>
  <c r="G318" i="73"/>
  <c r="E318" i="73"/>
  <c r="J317" i="73"/>
  <c r="H317" i="73"/>
  <c r="E317" i="73"/>
  <c r="G317" i="73" s="1"/>
  <c r="H316" i="73"/>
  <c r="J316" i="73" s="1"/>
  <c r="E316" i="73"/>
  <c r="G316" i="73" s="1"/>
  <c r="J315" i="73"/>
  <c r="H315" i="73"/>
  <c r="E315" i="73"/>
  <c r="C295" i="73"/>
  <c r="H294" i="73"/>
  <c r="J294" i="73" s="1"/>
  <c r="E294" i="73"/>
  <c r="G294" i="73" s="1"/>
  <c r="H293" i="73"/>
  <c r="J293" i="73" s="1"/>
  <c r="G293" i="73"/>
  <c r="E293" i="73"/>
  <c r="H292" i="73"/>
  <c r="J292" i="73" s="1"/>
  <c r="E292" i="73"/>
  <c r="G292" i="73" s="1"/>
  <c r="J291" i="73"/>
  <c r="H291" i="73"/>
  <c r="E291" i="73"/>
  <c r="G291" i="73" s="1"/>
  <c r="H290" i="73"/>
  <c r="J290" i="73" s="1"/>
  <c r="E290" i="73"/>
  <c r="G290" i="73" s="1"/>
  <c r="J289" i="73"/>
  <c r="H289" i="73"/>
  <c r="G289" i="73"/>
  <c r="E289" i="73"/>
  <c r="H288" i="73"/>
  <c r="J288" i="73" s="1"/>
  <c r="E288" i="73"/>
  <c r="G288" i="73" s="1"/>
  <c r="J287" i="73"/>
  <c r="H287" i="73"/>
  <c r="G287" i="73"/>
  <c r="E287" i="73"/>
  <c r="H286" i="73"/>
  <c r="J286" i="73" s="1"/>
  <c r="E286" i="73"/>
  <c r="G286" i="73" s="1"/>
  <c r="H285" i="73"/>
  <c r="J285" i="73" s="1"/>
  <c r="E285" i="73"/>
  <c r="G285" i="73" s="1"/>
  <c r="H284" i="73"/>
  <c r="J284" i="73" s="1"/>
  <c r="E284" i="73"/>
  <c r="G284" i="73" s="1"/>
  <c r="J283" i="73"/>
  <c r="H283" i="73"/>
  <c r="E283" i="73"/>
  <c r="G283" i="73" s="1"/>
  <c r="H282" i="73"/>
  <c r="J282" i="73" s="1"/>
  <c r="E282" i="73"/>
  <c r="G282" i="73" s="1"/>
  <c r="J281" i="73"/>
  <c r="H281" i="73"/>
  <c r="G281" i="73"/>
  <c r="E281" i="73"/>
  <c r="H280" i="73"/>
  <c r="J280" i="73" s="1"/>
  <c r="E280" i="73"/>
  <c r="G280" i="73" s="1"/>
  <c r="H279" i="73"/>
  <c r="J279" i="73" s="1"/>
  <c r="G279" i="73"/>
  <c r="E279" i="73"/>
  <c r="H278" i="73"/>
  <c r="J278" i="73" s="1"/>
  <c r="E278" i="73"/>
  <c r="J277" i="73"/>
  <c r="H277" i="73"/>
  <c r="E277" i="73"/>
  <c r="G277" i="73" s="1"/>
  <c r="C257" i="73"/>
  <c r="H256" i="73"/>
  <c r="J256" i="73" s="1"/>
  <c r="E256" i="73"/>
  <c r="G256" i="73" s="1"/>
  <c r="H255" i="73"/>
  <c r="J255" i="73" s="1"/>
  <c r="E255" i="73"/>
  <c r="G255" i="73" s="1"/>
  <c r="H254" i="73"/>
  <c r="J254" i="73" s="1"/>
  <c r="E254" i="73"/>
  <c r="G254" i="73" s="1"/>
  <c r="H253" i="73"/>
  <c r="J253" i="73" s="1"/>
  <c r="E253" i="73"/>
  <c r="G253" i="73" s="1"/>
  <c r="H252" i="73"/>
  <c r="J252" i="73" s="1"/>
  <c r="E252" i="73"/>
  <c r="G252" i="73" s="1"/>
  <c r="H251" i="73"/>
  <c r="J251" i="73" s="1"/>
  <c r="E251" i="73"/>
  <c r="G251" i="73" s="1"/>
  <c r="H250" i="73"/>
  <c r="J250" i="73" s="1"/>
  <c r="E250" i="73"/>
  <c r="G250" i="73" s="1"/>
  <c r="H249" i="73"/>
  <c r="J249" i="73" s="1"/>
  <c r="E249" i="73"/>
  <c r="G249" i="73" s="1"/>
  <c r="H248" i="73"/>
  <c r="J248" i="73" s="1"/>
  <c r="E248" i="73"/>
  <c r="G248" i="73" s="1"/>
  <c r="H247" i="73"/>
  <c r="J247" i="73" s="1"/>
  <c r="E247" i="73"/>
  <c r="G247" i="73" s="1"/>
  <c r="H246" i="73"/>
  <c r="J246" i="73" s="1"/>
  <c r="E246" i="73"/>
  <c r="G246" i="73" s="1"/>
  <c r="H245" i="73"/>
  <c r="J245" i="73" s="1"/>
  <c r="E245" i="73"/>
  <c r="G245" i="73" s="1"/>
  <c r="H244" i="73"/>
  <c r="J244" i="73" s="1"/>
  <c r="E244" i="73"/>
  <c r="G244" i="73" s="1"/>
  <c r="H243" i="73"/>
  <c r="J243" i="73" s="1"/>
  <c r="E243" i="73"/>
  <c r="G243" i="73" s="1"/>
  <c r="H242" i="73"/>
  <c r="J242" i="73" s="1"/>
  <c r="E242" i="73"/>
  <c r="G242" i="73" s="1"/>
  <c r="H241" i="73"/>
  <c r="J241" i="73" s="1"/>
  <c r="E241" i="73"/>
  <c r="G241" i="73" s="1"/>
  <c r="H240" i="73"/>
  <c r="J240" i="73" s="1"/>
  <c r="E240" i="73"/>
  <c r="G240" i="73" s="1"/>
  <c r="H239" i="73"/>
  <c r="J239" i="73" s="1"/>
  <c r="E239" i="73"/>
  <c r="G239" i="73" s="1"/>
  <c r="C219" i="73"/>
  <c r="H218" i="73"/>
  <c r="J218" i="73" s="1"/>
  <c r="G218" i="73"/>
  <c r="E218" i="73"/>
  <c r="H217" i="73"/>
  <c r="J217" i="73" s="1"/>
  <c r="E217" i="73"/>
  <c r="G217" i="73" s="1"/>
  <c r="H216" i="73"/>
  <c r="J216" i="73" s="1"/>
  <c r="G216" i="73"/>
  <c r="E216" i="73"/>
  <c r="H215" i="73"/>
  <c r="J215" i="73" s="1"/>
  <c r="E215" i="73"/>
  <c r="G215" i="73" s="1"/>
  <c r="J214" i="73"/>
  <c r="H214" i="73"/>
  <c r="E214" i="73"/>
  <c r="G214" i="73" s="1"/>
  <c r="H213" i="73"/>
  <c r="J213" i="73" s="1"/>
  <c r="E213" i="73"/>
  <c r="G213" i="73" s="1"/>
  <c r="J212" i="73"/>
  <c r="H212" i="73"/>
  <c r="G212" i="73"/>
  <c r="E212" i="73"/>
  <c r="H211" i="73"/>
  <c r="J211" i="73" s="1"/>
  <c r="E211" i="73"/>
  <c r="G211" i="73" s="1"/>
  <c r="J210" i="73"/>
  <c r="H210" i="73"/>
  <c r="G210" i="73"/>
  <c r="E210" i="73"/>
  <c r="H209" i="73"/>
  <c r="J209" i="73" s="1"/>
  <c r="E209" i="73"/>
  <c r="G209" i="73" s="1"/>
  <c r="H208" i="73"/>
  <c r="J208" i="73" s="1"/>
  <c r="G208" i="73"/>
  <c r="E208" i="73"/>
  <c r="H207" i="73"/>
  <c r="J207" i="73" s="1"/>
  <c r="E207" i="73"/>
  <c r="G207" i="73" s="1"/>
  <c r="J206" i="73"/>
  <c r="H206" i="73"/>
  <c r="E206" i="73"/>
  <c r="G206" i="73" s="1"/>
  <c r="H205" i="73"/>
  <c r="J205" i="73" s="1"/>
  <c r="E205" i="73"/>
  <c r="G205" i="73" s="1"/>
  <c r="J204" i="73"/>
  <c r="H204" i="73"/>
  <c r="G204" i="73"/>
  <c r="E204" i="73"/>
  <c r="H203" i="73"/>
  <c r="J203" i="73" s="1"/>
  <c r="E203" i="73"/>
  <c r="G203" i="73" s="1"/>
  <c r="J202" i="73"/>
  <c r="H202" i="73"/>
  <c r="G202" i="73"/>
  <c r="E202" i="73"/>
  <c r="H201" i="73"/>
  <c r="J201" i="73" s="1"/>
  <c r="E201" i="73"/>
  <c r="E219" i="73" s="1"/>
  <c r="C180" i="73"/>
  <c r="H179" i="73"/>
  <c r="J179" i="73" s="1"/>
  <c r="G179" i="73"/>
  <c r="E179" i="73"/>
  <c r="J178" i="73"/>
  <c r="H178" i="73"/>
  <c r="E178" i="73"/>
  <c r="G178" i="73" s="1"/>
  <c r="H177" i="73"/>
  <c r="J177" i="73" s="1"/>
  <c r="G177" i="73"/>
  <c r="E177" i="73"/>
  <c r="J176" i="73"/>
  <c r="H176" i="73"/>
  <c r="E176" i="73"/>
  <c r="G176" i="73" s="1"/>
  <c r="H175" i="73"/>
  <c r="J175" i="73" s="1"/>
  <c r="G175" i="73"/>
  <c r="E175" i="73"/>
  <c r="J174" i="73"/>
  <c r="H174" i="73"/>
  <c r="E174" i="73"/>
  <c r="G174" i="73" s="1"/>
  <c r="H173" i="73"/>
  <c r="J173" i="73" s="1"/>
  <c r="G173" i="73"/>
  <c r="E173" i="73"/>
  <c r="J172" i="73"/>
  <c r="H172" i="73"/>
  <c r="E172" i="73"/>
  <c r="G172" i="73" s="1"/>
  <c r="H171" i="73"/>
  <c r="J171" i="73" s="1"/>
  <c r="G171" i="73"/>
  <c r="E171" i="73"/>
  <c r="J170" i="73"/>
  <c r="H170" i="73"/>
  <c r="E170" i="73"/>
  <c r="G170" i="73" s="1"/>
  <c r="H169" i="73"/>
  <c r="J169" i="73" s="1"/>
  <c r="G169" i="73"/>
  <c r="E169" i="73"/>
  <c r="J168" i="73"/>
  <c r="H168" i="73"/>
  <c r="E168" i="73"/>
  <c r="G168" i="73" s="1"/>
  <c r="H167" i="73"/>
  <c r="J167" i="73" s="1"/>
  <c r="G167" i="73"/>
  <c r="E167" i="73"/>
  <c r="J166" i="73"/>
  <c r="H166" i="73"/>
  <c r="E166" i="73"/>
  <c r="G166" i="73" s="1"/>
  <c r="H165" i="73"/>
  <c r="J165" i="73" s="1"/>
  <c r="G165" i="73"/>
  <c r="E165" i="73"/>
  <c r="J164" i="73"/>
  <c r="H164" i="73"/>
  <c r="E164" i="73"/>
  <c r="G164" i="73" s="1"/>
  <c r="H163" i="73"/>
  <c r="J163" i="73" s="1"/>
  <c r="G163" i="73"/>
  <c r="E163" i="73"/>
  <c r="J162" i="73"/>
  <c r="H162" i="73"/>
  <c r="E162" i="73"/>
  <c r="C142" i="73"/>
  <c r="H141" i="73"/>
  <c r="J141" i="73" s="1"/>
  <c r="E141" i="73"/>
  <c r="G141" i="73" s="1"/>
  <c r="J140" i="73"/>
  <c r="H140" i="73"/>
  <c r="G140" i="73"/>
  <c r="E140" i="73"/>
  <c r="H139" i="73"/>
  <c r="J139" i="73" s="1"/>
  <c r="E139" i="73"/>
  <c r="G139" i="73" s="1"/>
  <c r="J138" i="73"/>
  <c r="H138" i="73"/>
  <c r="G138" i="73"/>
  <c r="E138" i="73"/>
  <c r="H137" i="73"/>
  <c r="J137" i="73" s="1"/>
  <c r="E137" i="73"/>
  <c r="G137" i="73" s="1"/>
  <c r="J136" i="73"/>
  <c r="H136" i="73"/>
  <c r="G136" i="73"/>
  <c r="E136" i="73"/>
  <c r="H135" i="73"/>
  <c r="J135" i="73" s="1"/>
  <c r="E135" i="73"/>
  <c r="G135" i="73" s="1"/>
  <c r="J134" i="73"/>
  <c r="H134" i="73"/>
  <c r="G134" i="73"/>
  <c r="E134" i="73"/>
  <c r="H133" i="73"/>
  <c r="J133" i="73" s="1"/>
  <c r="E133" i="73"/>
  <c r="G133" i="73" s="1"/>
  <c r="J132" i="73"/>
  <c r="H132" i="73"/>
  <c r="G132" i="73"/>
  <c r="E132" i="73"/>
  <c r="H131" i="73"/>
  <c r="J131" i="73" s="1"/>
  <c r="E131" i="73"/>
  <c r="G131" i="73" s="1"/>
  <c r="J130" i="73"/>
  <c r="H130" i="73"/>
  <c r="G130" i="73"/>
  <c r="E130" i="73"/>
  <c r="H129" i="73"/>
  <c r="J129" i="73" s="1"/>
  <c r="E129" i="73"/>
  <c r="G129" i="73" s="1"/>
  <c r="J128" i="73"/>
  <c r="H128" i="73"/>
  <c r="G128" i="73"/>
  <c r="E128" i="73"/>
  <c r="H127" i="73"/>
  <c r="J127" i="73" s="1"/>
  <c r="E127" i="73"/>
  <c r="G127" i="73" s="1"/>
  <c r="J126" i="73"/>
  <c r="H126" i="73"/>
  <c r="G126" i="73"/>
  <c r="E126" i="73"/>
  <c r="H125" i="73"/>
  <c r="J125" i="73" s="1"/>
  <c r="E125" i="73"/>
  <c r="J124" i="73"/>
  <c r="H124" i="73"/>
  <c r="G124" i="73"/>
  <c r="E124" i="73"/>
  <c r="C104" i="73"/>
  <c r="H103" i="73"/>
  <c r="J103" i="73" s="1"/>
  <c r="E103" i="73"/>
  <c r="G103" i="73" s="1"/>
  <c r="H102" i="73"/>
  <c r="J102" i="73" s="1"/>
  <c r="E102" i="73"/>
  <c r="G102" i="73" s="1"/>
  <c r="H101" i="73"/>
  <c r="J101" i="73" s="1"/>
  <c r="E101" i="73"/>
  <c r="G101" i="73" s="1"/>
  <c r="H100" i="73"/>
  <c r="J100" i="73" s="1"/>
  <c r="E100" i="73"/>
  <c r="G100" i="73" s="1"/>
  <c r="H99" i="73"/>
  <c r="J99" i="73" s="1"/>
  <c r="E99" i="73"/>
  <c r="G99" i="73" s="1"/>
  <c r="H98" i="73"/>
  <c r="J98" i="73" s="1"/>
  <c r="E98" i="73"/>
  <c r="G98" i="73" s="1"/>
  <c r="H97" i="73"/>
  <c r="J97" i="73" s="1"/>
  <c r="E97" i="73"/>
  <c r="G97" i="73" s="1"/>
  <c r="H96" i="73"/>
  <c r="J96" i="73" s="1"/>
  <c r="E96" i="73"/>
  <c r="G96" i="73" s="1"/>
  <c r="H95" i="73"/>
  <c r="J95" i="73" s="1"/>
  <c r="E95" i="73"/>
  <c r="G95" i="73" s="1"/>
  <c r="H94" i="73"/>
  <c r="J94" i="73" s="1"/>
  <c r="E94" i="73"/>
  <c r="G94" i="73" s="1"/>
  <c r="H93" i="73"/>
  <c r="J93" i="73" s="1"/>
  <c r="E93" i="73"/>
  <c r="G93" i="73" s="1"/>
  <c r="H92" i="73"/>
  <c r="J92" i="73" s="1"/>
  <c r="E92" i="73"/>
  <c r="G92" i="73" s="1"/>
  <c r="H91" i="73"/>
  <c r="J91" i="73" s="1"/>
  <c r="E91" i="73"/>
  <c r="G91" i="73" s="1"/>
  <c r="H90" i="73"/>
  <c r="J90" i="73" s="1"/>
  <c r="E90" i="73"/>
  <c r="G90" i="73" s="1"/>
  <c r="H89" i="73"/>
  <c r="J89" i="73" s="1"/>
  <c r="E89" i="73"/>
  <c r="G89" i="73" s="1"/>
  <c r="H88" i="73"/>
  <c r="J88" i="73" s="1"/>
  <c r="E88" i="73"/>
  <c r="G88" i="73" s="1"/>
  <c r="H87" i="73"/>
  <c r="J87" i="73" s="1"/>
  <c r="E87" i="73"/>
  <c r="G87" i="73" s="1"/>
  <c r="H86" i="73"/>
  <c r="J86" i="73" s="1"/>
  <c r="E86" i="73"/>
  <c r="G86" i="73" s="1"/>
  <c r="C67" i="73"/>
  <c r="J66" i="73"/>
  <c r="H66" i="73"/>
  <c r="G66" i="73"/>
  <c r="E66" i="73"/>
  <c r="H65" i="73"/>
  <c r="J65" i="73" s="1"/>
  <c r="E65" i="73"/>
  <c r="G65" i="73" s="1"/>
  <c r="J64" i="73"/>
  <c r="H64" i="73"/>
  <c r="G64" i="73"/>
  <c r="E64" i="73"/>
  <c r="H63" i="73"/>
  <c r="J63" i="73" s="1"/>
  <c r="E63" i="73"/>
  <c r="G63" i="73" s="1"/>
  <c r="J62" i="73"/>
  <c r="H62" i="73"/>
  <c r="G62" i="73"/>
  <c r="E62" i="73"/>
  <c r="H61" i="73"/>
  <c r="J61" i="73" s="1"/>
  <c r="E61" i="73"/>
  <c r="G61" i="73" s="1"/>
  <c r="J60" i="73"/>
  <c r="H60" i="73"/>
  <c r="G60" i="73"/>
  <c r="E60" i="73"/>
  <c r="H59" i="73"/>
  <c r="J59" i="73" s="1"/>
  <c r="E59" i="73"/>
  <c r="G59" i="73" s="1"/>
  <c r="J58" i="73"/>
  <c r="H58" i="73"/>
  <c r="G58" i="73"/>
  <c r="E58" i="73"/>
  <c r="H57" i="73"/>
  <c r="J57" i="73" s="1"/>
  <c r="E57" i="73"/>
  <c r="G57" i="73" s="1"/>
  <c r="J56" i="73"/>
  <c r="H56" i="73"/>
  <c r="G56" i="73"/>
  <c r="E56" i="73"/>
  <c r="H55" i="73"/>
  <c r="J55" i="73" s="1"/>
  <c r="E55" i="73"/>
  <c r="G55" i="73" s="1"/>
  <c r="J54" i="73"/>
  <c r="H54" i="73"/>
  <c r="G54" i="73"/>
  <c r="E54" i="73"/>
  <c r="H53" i="73"/>
  <c r="J53" i="73" s="1"/>
  <c r="E53" i="73"/>
  <c r="G53" i="73" s="1"/>
  <c r="J52" i="73"/>
  <c r="H52" i="73"/>
  <c r="G52" i="73"/>
  <c r="E52" i="73"/>
  <c r="H51" i="73"/>
  <c r="J51" i="73" s="1"/>
  <c r="E51" i="73"/>
  <c r="G51" i="73" s="1"/>
  <c r="J50" i="73"/>
  <c r="H50" i="73"/>
  <c r="G50" i="73"/>
  <c r="E50" i="73"/>
  <c r="H49" i="73"/>
  <c r="J49" i="73" s="1"/>
  <c r="E49" i="73"/>
  <c r="C30" i="73"/>
  <c r="H29" i="73"/>
  <c r="J29" i="73" s="1"/>
  <c r="G29" i="73"/>
  <c r="E29" i="73"/>
  <c r="J28" i="73"/>
  <c r="H28" i="73"/>
  <c r="E28" i="73"/>
  <c r="G28" i="73" s="1"/>
  <c r="H27" i="73"/>
  <c r="J27" i="73" s="1"/>
  <c r="G27" i="73"/>
  <c r="E27" i="73"/>
  <c r="J26" i="73"/>
  <c r="H26" i="73"/>
  <c r="E26" i="73"/>
  <c r="G26" i="73" s="1"/>
  <c r="H25" i="73"/>
  <c r="J25" i="73" s="1"/>
  <c r="G25" i="73"/>
  <c r="E25" i="73"/>
  <c r="J24" i="73"/>
  <c r="H24" i="73"/>
  <c r="E24" i="73"/>
  <c r="G24" i="73" s="1"/>
  <c r="H23" i="73"/>
  <c r="J23" i="73" s="1"/>
  <c r="G23" i="73"/>
  <c r="E23" i="73"/>
  <c r="J22" i="73"/>
  <c r="H22" i="73"/>
  <c r="E22" i="73"/>
  <c r="G22" i="73" s="1"/>
  <c r="H21" i="73"/>
  <c r="J21" i="73" s="1"/>
  <c r="G21" i="73"/>
  <c r="E21" i="73"/>
  <c r="J20" i="73"/>
  <c r="H20" i="73"/>
  <c r="E20" i="73"/>
  <c r="G20" i="73" s="1"/>
  <c r="H19" i="73"/>
  <c r="J19" i="73" s="1"/>
  <c r="G19" i="73"/>
  <c r="E19" i="73"/>
  <c r="J18" i="73"/>
  <c r="H18" i="73"/>
  <c r="E18" i="73"/>
  <c r="G18" i="73" s="1"/>
  <c r="H17" i="73"/>
  <c r="J17" i="73" s="1"/>
  <c r="G17" i="73"/>
  <c r="E17" i="73"/>
  <c r="J16" i="73"/>
  <c r="H16" i="73"/>
  <c r="E16" i="73"/>
  <c r="G16" i="73" s="1"/>
  <c r="H15" i="73"/>
  <c r="J15" i="73" s="1"/>
  <c r="G15" i="73"/>
  <c r="E15" i="73"/>
  <c r="J14" i="73"/>
  <c r="H14" i="73"/>
  <c r="E14" i="73"/>
  <c r="G14" i="73" s="1"/>
  <c r="H13" i="73"/>
  <c r="J13" i="73" s="1"/>
  <c r="G13" i="73"/>
  <c r="E13" i="73"/>
  <c r="J12" i="73"/>
  <c r="H12" i="73"/>
  <c r="E12" i="73"/>
  <c r="C29" i="68"/>
  <c r="H28" i="68"/>
  <c r="I28" i="68" s="1"/>
  <c r="E28" i="68"/>
  <c r="G28" i="68" s="1"/>
  <c r="I27" i="68"/>
  <c r="H27" i="68"/>
  <c r="G27" i="68"/>
  <c r="E27" i="68"/>
  <c r="H26" i="68"/>
  <c r="I26" i="68" s="1"/>
  <c r="E26" i="68"/>
  <c r="G26" i="68" s="1"/>
  <c r="I25" i="68"/>
  <c r="H25" i="68"/>
  <c r="G25" i="68"/>
  <c r="E25" i="68"/>
  <c r="H24" i="68"/>
  <c r="I24" i="68" s="1"/>
  <c r="E24" i="68"/>
  <c r="G24" i="68" s="1"/>
  <c r="I23" i="68"/>
  <c r="H23" i="68"/>
  <c r="G23" i="68"/>
  <c r="E23" i="68"/>
  <c r="H22" i="68"/>
  <c r="I22" i="68" s="1"/>
  <c r="E22" i="68"/>
  <c r="G22" i="68" s="1"/>
  <c r="I21" i="68"/>
  <c r="H21" i="68"/>
  <c r="G21" i="68"/>
  <c r="E21" i="68"/>
  <c r="H20" i="68"/>
  <c r="I20" i="68" s="1"/>
  <c r="E20" i="68"/>
  <c r="G20" i="68" s="1"/>
  <c r="I19" i="68"/>
  <c r="H19" i="68"/>
  <c r="G19" i="68"/>
  <c r="E19" i="68"/>
  <c r="H18" i="68"/>
  <c r="I18" i="68" s="1"/>
  <c r="E18" i="68"/>
  <c r="G18" i="68" s="1"/>
  <c r="I17" i="68"/>
  <c r="H17" i="68"/>
  <c r="G17" i="68"/>
  <c r="E17" i="68"/>
  <c r="H16" i="68"/>
  <c r="I16" i="68" s="1"/>
  <c r="E16" i="68"/>
  <c r="G16" i="68" s="1"/>
  <c r="I15" i="68"/>
  <c r="H15" i="68"/>
  <c r="G15" i="68"/>
  <c r="E15" i="68"/>
  <c r="H14" i="68"/>
  <c r="I14" i="68" s="1"/>
  <c r="E14" i="68"/>
  <c r="G14" i="68" s="1"/>
  <c r="I13" i="68"/>
  <c r="H13" i="68"/>
  <c r="G13" i="68"/>
  <c r="E13" i="68"/>
  <c r="H12" i="68"/>
  <c r="I12" i="68" s="1"/>
  <c r="E12" i="68"/>
  <c r="I11" i="68"/>
  <c r="H11" i="68"/>
  <c r="G11" i="68"/>
  <c r="E11" i="68"/>
  <c r="D456" i="117"/>
  <c r="I455" i="117"/>
  <c r="J455" i="117" s="1"/>
  <c r="F455" i="117"/>
  <c r="H455" i="117" s="1"/>
  <c r="I454" i="117"/>
  <c r="J454" i="117" s="1"/>
  <c r="F454" i="117"/>
  <c r="H454" i="117" s="1"/>
  <c r="I453" i="117"/>
  <c r="J453" i="117" s="1"/>
  <c r="F453" i="117"/>
  <c r="H453" i="117" s="1"/>
  <c r="I452" i="117"/>
  <c r="J452" i="117" s="1"/>
  <c r="F452" i="117"/>
  <c r="H452" i="117" s="1"/>
  <c r="D436" i="117"/>
  <c r="J435" i="117"/>
  <c r="I435" i="117"/>
  <c r="H435" i="117"/>
  <c r="F435" i="117"/>
  <c r="I434" i="117"/>
  <c r="J434" i="117" s="1"/>
  <c r="F434" i="117"/>
  <c r="H434" i="117" s="1"/>
  <c r="J433" i="117"/>
  <c r="I433" i="117"/>
  <c r="H433" i="117"/>
  <c r="F433" i="117"/>
  <c r="I432" i="117"/>
  <c r="J432" i="117" s="1"/>
  <c r="F432" i="117"/>
  <c r="F436" i="117" s="1"/>
  <c r="D416" i="117"/>
  <c r="I415" i="117"/>
  <c r="J415" i="117" s="1"/>
  <c r="H415" i="117"/>
  <c r="F415" i="117"/>
  <c r="J414" i="117"/>
  <c r="I414" i="117"/>
  <c r="F414" i="117"/>
  <c r="H414" i="117" s="1"/>
  <c r="I413" i="117"/>
  <c r="J413" i="117" s="1"/>
  <c r="H413" i="117"/>
  <c r="F413" i="117"/>
  <c r="J412" i="117"/>
  <c r="I412" i="117"/>
  <c r="F412" i="117"/>
  <c r="D397" i="117"/>
  <c r="I396" i="117"/>
  <c r="J396" i="117" s="1"/>
  <c r="F396" i="117"/>
  <c r="H396" i="117" s="1"/>
  <c r="J395" i="117"/>
  <c r="I395" i="117"/>
  <c r="H395" i="117"/>
  <c r="F395" i="117"/>
  <c r="I394" i="117"/>
  <c r="J394" i="117" s="1"/>
  <c r="F394" i="117"/>
  <c r="J393" i="117"/>
  <c r="I393" i="117"/>
  <c r="H393" i="117"/>
  <c r="F393" i="117"/>
  <c r="D377" i="117"/>
  <c r="I376" i="117"/>
  <c r="J376" i="117" s="1"/>
  <c r="F376" i="117"/>
  <c r="H376" i="117" s="1"/>
  <c r="I375" i="117"/>
  <c r="J375" i="117" s="1"/>
  <c r="F375" i="117"/>
  <c r="H375" i="117" s="1"/>
  <c r="I374" i="117"/>
  <c r="J374" i="117" s="1"/>
  <c r="F374" i="117"/>
  <c r="H374" i="117" s="1"/>
  <c r="I373" i="117"/>
  <c r="J373" i="117" s="1"/>
  <c r="J377" i="117" s="1"/>
  <c r="F373" i="117"/>
  <c r="H373" i="117" s="1"/>
  <c r="D357" i="117"/>
  <c r="I356" i="117"/>
  <c r="J356" i="117" s="1"/>
  <c r="H356" i="117"/>
  <c r="F356" i="117"/>
  <c r="I355" i="117"/>
  <c r="J355" i="117" s="1"/>
  <c r="F355" i="117"/>
  <c r="H355" i="117" s="1"/>
  <c r="I354" i="117"/>
  <c r="J354" i="117" s="1"/>
  <c r="F354" i="117"/>
  <c r="H354" i="117" s="1"/>
  <c r="I353" i="117"/>
  <c r="J353" i="117" s="1"/>
  <c r="F353" i="117"/>
  <c r="F357" i="117" s="1"/>
  <c r="D338" i="117"/>
  <c r="I337" i="117"/>
  <c r="J337" i="117" s="1"/>
  <c r="F337" i="117"/>
  <c r="H337" i="117" s="1"/>
  <c r="J336" i="117"/>
  <c r="I336" i="117"/>
  <c r="F336" i="117"/>
  <c r="H336" i="117" s="1"/>
  <c r="I335" i="117"/>
  <c r="J335" i="117" s="1"/>
  <c r="H335" i="117"/>
  <c r="F335" i="117"/>
  <c r="J334" i="117"/>
  <c r="I334" i="117"/>
  <c r="F334" i="117"/>
  <c r="D319" i="117"/>
  <c r="I318" i="117"/>
  <c r="J318" i="117" s="1"/>
  <c r="F318" i="117"/>
  <c r="H318" i="117" s="1"/>
  <c r="J317" i="117"/>
  <c r="I317" i="117"/>
  <c r="F317" i="117"/>
  <c r="H317" i="117" s="1"/>
  <c r="I316" i="117"/>
  <c r="J316" i="117" s="1"/>
  <c r="F316" i="117"/>
  <c r="J315" i="117"/>
  <c r="I315" i="117"/>
  <c r="H315" i="117"/>
  <c r="F315" i="117"/>
  <c r="D299" i="117"/>
  <c r="I298" i="117"/>
  <c r="J298" i="117" s="1"/>
  <c r="F298" i="117"/>
  <c r="H298" i="117" s="1"/>
  <c r="I297" i="117"/>
  <c r="J297" i="117" s="1"/>
  <c r="F297" i="117"/>
  <c r="H297" i="117" s="1"/>
  <c r="I296" i="117"/>
  <c r="J296" i="117" s="1"/>
  <c r="F296" i="117"/>
  <c r="H296" i="117" s="1"/>
  <c r="I295" i="117"/>
  <c r="J295" i="117" s="1"/>
  <c r="F295" i="117"/>
  <c r="H295" i="117" s="1"/>
  <c r="D279" i="117"/>
  <c r="I278" i="117"/>
  <c r="J278" i="117" s="1"/>
  <c r="H278" i="117"/>
  <c r="F278" i="117"/>
  <c r="I277" i="117"/>
  <c r="J277" i="117" s="1"/>
  <c r="F277" i="117"/>
  <c r="H277" i="117" s="1"/>
  <c r="J276" i="117"/>
  <c r="I276" i="117"/>
  <c r="H276" i="117"/>
  <c r="F276" i="117"/>
  <c r="I275" i="117"/>
  <c r="J275" i="117" s="1"/>
  <c r="F275" i="117"/>
  <c r="F279" i="117" s="1"/>
  <c r="D258" i="117"/>
  <c r="I257" i="117"/>
  <c r="J257" i="117" s="1"/>
  <c r="F257" i="117"/>
  <c r="H257" i="117" s="1"/>
  <c r="I256" i="117"/>
  <c r="J256" i="117" s="1"/>
  <c r="F256" i="117"/>
  <c r="H256" i="117" s="1"/>
  <c r="I255" i="117"/>
  <c r="J255" i="117" s="1"/>
  <c r="H255" i="117"/>
  <c r="F255" i="117"/>
  <c r="I254" i="117"/>
  <c r="J254" i="117" s="1"/>
  <c r="F254" i="117"/>
  <c r="D239" i="117"/>
  <c r="I238" i="117"/>
  <c r="J238" i="117" s="1"/>
  <c r="F238" i="117"/>
  <c r="H238" i="117" s="1"/>
  <c r="J237" i="117"/>
  <c r="I237" i="117"/>
  <c r="F237" i="117"/>
  <c r="H237" i="117" s="1"/>
  <c r="I236" i="117"/>
  <c r="J236" i="117" s="1"/>
  <c r="F236" i="117"/>
  <c r="H236" i="117" s="1"/>
  <c r="J235" i="117"/>
  <c r="I235" i="117"/>
  <c r="H235" i="117"/>
  <c r="F235" i="117"/>
  <c r="F239" i="117" s="1"/>
  <c r="D219" i="117"/>
  <c r="I218" i="117"/>
  <c r="J218" i="117" s="1"/>
  <c r="F218" i="117"/>
  <c r="H218" i="117" s="1"/>
  <c r="I217" i="117"/>
  <c r="J217" i="117" s="1"/>
  <c r="F217" i="117"/>
  <c r="H217" i="117" s="1"/>
  <c r="I216" i="117"/>
  <c r="J216" i="117" s="1"/>
  <c r="F216" i="117"/>
  <c r="H216" i="117" s="1"/>
  <c r="I215" i="117"/>
  <c r="J215" i="117" s="1"/>
  <c r="F215" i="117"/>
  <c r="H215" i="117" s="1"/>
  <c r="D198" i="117"/>
  <c r="I197" i="117"/>
  <c r="J197" i="117" s="1"/>
  <c r="H197" i="117"/>
  <c r="F197" i="117"/>
  <c r="I196" i="117"/>
  <c r="J196" i="117" s="1"/>
  <c r="F196" i="117"/>
  <c r="H196" i="117" s="1"/>
  <c r="J195" i="117"/>
  <c r="I195" i="117"/>
  <c r="H195" i="117"/>
  <c r="F195" i="117"/>
  <c r="I194" i="117"/>
  <c r="J194" i="117" s="1"/>
  <c r="F194" i="117"/>
  <c r="D179" i="117"/>
  <c r="I178" i="117"/>
  <c r="J178" i="117" s="1"/>
  <c r="F178" i="117"/>
  <c r="H178" i="117" s="1"/>
  <c r="I177" i="117"/>
  <c r="J177" i="117" s="1"/>
  <c r="F177" i="117"/>
  <c r="H177" i="117" s="1"/>
  <c r="I176" i="117"/>
  <c r="J176" i="117" s="1"/>
  <c r="F176" i="117"/>
  <c r="H176" i="117" s="1"/>
  <c r="I175" i="117"/>
  <c r="J175" i="117" s="1"/>
  <c r="F175" i="117"/>
  <c r="F179" i="117" s="1"/>
  <c r="D158" i="117"/>
  <c r="I157" i="117"/>
  <c r="J157" i="117" s="1"/>
  <c r="F157" i="117"/>
  <c r="H157" i="117" s="1"/>
  <c r="I156" i="117"/>
  <c r="J156" i="117" s="1"/>
  <c r="F156" i="117"/>
  <c r="H156" i="117" s="1"/>
  <c r="I155" i="117"/>
  <c r="J155" i="117" s="1"/>
  <c r="F155" i="117"/>
  <c r="H155" i="117" s="1"/>
  <c r="I154" i="117"/>
  <c r="J154" i="117" s="1"/>
  <c r="F154" i="117"/>
  <c r="D137" i="117"/>
  <c r="I136" i="117"/>
  <c r="J136" i="117" s="1"/>
  <c r="F136" i="117"/>
  <c r="H136" i="117" s="1"/>
  <c r="I135" i="117"/>
  <c r="J135" i="117" s="1"/>
  <c r="F135" i="117"/>
  <c r="H135" i="117" s="1"/>
  <c r="I134" i="117"/>
  <c r="J134" i="117" s="1"/>
  <c r="F134" i="117"/>
  <c r="H134" i="117" s="1"/>
  <c r="I133" i="117"/>
  <c r="J133" i="117" s="1"/>
  <c r="F133" i="117"/>
  <c r="H133" i="117" s="1"/>
  <c r="H137" i="117" s="1"/>
  <c r="D117" i="117"/>
  <c r="I116" i="117"/>
  <c r="J116" i="117" s="1"/>
  <c r="F116" i="117"/>
  <c r="H116" i="117" s="1"/>
  <c r="I115" i="117"/>
  <c r="J115" i="117" s="1"/>
  <c r="F115" i="117"/>
  <c r="H115" i="117" s="1"/>
  <c r="I114" i="117"/>
  <c r="J114" i="117" s="1"/>
  <c r="F114" i="117"/>
  <c r="H114" i="117" s="1"/>
  <c r="I113" i="117"/>
  <c r="J113" i="117" s="1"/>
  <c r="F113" i="117"/>
  <c r="D97" i="117"/>
  <c r="I96" i="117"/>
  <c r="J96" i="117" s="1"/>
  <c r="F96" i="117"/>
  <c r="H96" i="117" s="1"/>
  <c r="I95" i="117"/>
  <c r="J95" i="117" s="1"/>
  <c r="F95" i="117"/>
  <c r="H95" i="117" s="1"/>
  <c r="I94" i="117"/>
  <c r="J94" i="117" s="1"/>
  <c r="F94" i="117"/>
  <c r="H94" i="117" s="1"/>
  <c r="I93" i="117"/>
  <c r="J93" i="117" s="1"/>
  <c r="F93" i="117"/>
  <c r="D77" i="117"/>
  <c r="I76" i="117"/>
  <c r="J76" i="117" s="1"/>
  <c r="F76" i="117"/>
  <c r="H76" i="117" s="1"/>
  <c r="J75" i="117"/>
  <c r="I75" i="117"/>
  <c r="F75" i="117"/>
  <c r="H75" i="117" s="1"/>
  <c r="I74" i="117"/>
  <c r="J74" i="117" s="1"/>
  <c r="F74" i="117"/>
  <c r="H74" i="117" s="1"/>
  <c r="I73" i="117"/>
  <c r="J73" i="117" s="1"/>
  <c r="F73" i="117"/>
  <c r="D56" i="117"/>
  <c r="I55" i="117"/>
  <c r="J55" i="117" s="1"/>
  <c r="F55" i="117"/>
  <c r="H55" i="117" s="1"/>
  <c r="I54" i="117"/>
  <c r="J54" i="117" s="1"/>
  <c r="F54" i="117"/>
  <c r="H54" i="117" s="1"/>
  <c r="I53" i="117"/>
  <c r="J53" i="117" s="1"/>
  <c r="F53" i="117"/>
  <c r="H53" i="117" s="1"/>
  <c r="I52" i="117"/>
  <c r="J52" i="117" s="1"/>
  <c r="F52" i="117"/>
  <c r="H52" i="117" s="1"/>
  <c r="D36" i="117"/>
  <c r="I35" i="117"/>
  <c r="J35" i="117" s="1"/>
  <c r="F35" i="117"/>
  <c r="H35" i="117" s="1"/>
  <c r="I34" i="117"/>
  <c r="J34" i="117" s="1"/>
  <c r="F34" i="117"/>
  <c r="H34" i="117" s="1"/>
  <c r="J33" i="117"/>
  <c r="I33" i="117"/>
  <c r="F33" i="117"/>
  <c r="H33" i="117" s="1"/>
  <c r="I32" i="117"/>
  <c r="J32" i="117" s="1"/>
  <c r="F32" i="117"/>
  <c r="D15" i="117"/>
  <c r="I14" i="117"/>
  <c r="J14" i="117" s="1"/>
  <c r="H14" i="117"/>
  <c r="F14" i="117"/>
  <c r="J13" i="117"/>
  <c r="I13" i="117"/>
  <c r="F13" i="117"/>
  <c r="H13" i="117" s="1"/>
  <c r="I12" i="117"/>
  <c r="J12" i="117" s="1"/>
  <c r="H12" i="117"/>
  <c r="F12" i="117"/>
  <c r="I11" i="117"/>
  <c r="J11" i="117" s="1"/>
  <c r="F11" i="117"/>
  <c r="C589" i="1"/>
  <c r="H588" i="1"/>
  <c r="J588" i="1" s="1"/>
  <c r="E588" i="1"/>
  <c r="G588" i="1" s="1"/>
  <c r="H587" i="1"/>
  <c r="J587" i="1" s="1"/>
  <c r="E587" i="1"/>
  <c r="G587" i="1" s="1"/>
  <c r="H586" i="1"/>
  <c r="J586" i="1" s="1"/>
  <c r="E586" i="1"/>
  <c r="G586" i="1" s="1"/>
  <c r="H585" i="1"/>
  <c r="J585" i="1" s="1"/>
  <c r="E585" i="1"/>
  <c r="G585" i="1" s="1"/>
  <c r="H584" i="1"/>
  <c r="J584" i="1" s="1"/>
  <c r="E584" i="1"/>
  <c r="G584" i="1" s="1"/>
  <c r="H583" i="1"/>
  <c r="J583" i="1" s="1"/>
  <c r="E583" i="1"/>
  <c r="G583" i="1" s="1"/>
  <c r="H582" i="1"/>
  <c r="J582" i="1" s="1"/>
  <c r="E582" i="1"/>
  <c r="G582" i="1" s="1"/>
  <c r="H581" i="1"/>
  <c r="J581" i="1" s="1"/>
  <c r="E581" i="1"/>
  <c r="G581" i="1" s="1"/>
  <c r="H580" i="1"/>
  <c r="J580" i="1" s="1"/>
  <c r="E580" i="1"/>
  <c r="G580" i="1" s="1"/>
  <c r="H579" i="1"/>
  <c r="J579" i="1" s="1"/>
  <c r="E579" i="1"/>
  <c r="G579" i="1" s="1"/>
  <c r="H578" i="1"/>
  <c r="J578" i="1" s="1"/>
  <c r="E578" i="1"/>
  <c r="G578" i="1" s="1"/>
  <c r="H577" i="1"/>
  <c r="J577" i="1" s="1"/>
  <c r="E577" i="1"/>
  <c r="G577" i="1" s="1"/>
  <c r="H576" i="1"/>
  <c r="J576" i="1" s="1"/>
  <c r="E576" i="1"/>
  <c r="G576" i="1" s="1"/>
  <c r="H575" i="1"/>
  <c r="J575" i="1" s="1"/>
  <c r="E575" i="1"/>
  <c r="G575" i="1" s="1"/>
  <c r="H574" i="1"/>
  <c r="J574" i="1" s="1"/>
  <c r="E574" i="1"/>
  <c r="G574" i="1" s="1"/>
  <c r="H573" i="1"/>
  <c r="J573" i="1" s="1"/>
  <c r="E573" i="1"/>
  <c r="G573" i="1" s="1"/>
  <c r="H572" i="1"/>
  <c r="J572" i="1" s="1"/>
  <c r="E572" i="1"/>
  <c r="G572" i="1" s="1"/>
  <c r="H571" i="1"/>
  <c r="J571" i="1" s="1"/>
  <c r="E571" i="1"/>
  <c r="C554" i="1"/>
  <c r="H553" i="1"/>
  <c r="J553" i="1" s="1"/>
  <c r="E553" i="1"/>
  <c r="G553" i="1" s="1"/>
  <c r="H552" i="1"/>
  <c r="J552" i="1" s="1"/>
  <c r="G552" i="1"/>
  <c r="E552" i="1"/>
  <c r="H551" i="1"/>
  <c r="J551" i="1" s="1"/>
  <c r="E551" i="1"/>
  <c r="G551" i="1" s="1"/>
  <c r="H550" i="1"/>
  <c r="J550" i="1" s="1"/>
  <c r="E550" i="1"/>
  <c r="G550" i="1" s="1"/>
  <c r="H549" i="1"/>
  <c r="J549" i="1" s="1"/>
  <c r="E549" i="1"/>
  <c r="G549" i="1" s="1"/>
  <c r="H548" i="1"/>
  <c r="J548" i="1" s="1"/>
  <c r="E548" i="1"/>
  <c r="G548" i="1" s="1"/>
  <c r="H547" i="1"/>
  <c r="J547" i="1" s="1"/>
  <c r="E547" i="1"/>
  <c r="G547" i="1" s="1"/>
  <c r="H546" i="1"/>
  <c r="J546" i="1" s="1"/>
  <c r="E546" i="1"/>
  <c r="G546" i="1" s="1"/>
  <c r="H545" i="1"/>
  <c r="J545" i="1" s="1"/>
  <c r="E545" i="1"/>
  <c r="G545" i="1" s="1"/>
  <c r="H544" i="1"/>
  <c r="J544" i="1" s="1"/>
  <c r="E544" i="1"/>
  <c r="G544" i="1" s="1"/>
  <c r="J543" i="1"/>
  <c r="H543" i="1"/>
  <c r="E543" i="1"/>
  <c r="G543" i="1" s="1"/>
  <c r="H542" i="1"/>
  <c r="J542" i="1" s="1"/>
  <c r="E542" i="1"/>
  <c r="G542" i="1" s="1"/>
  <c r="H541" i="1"/>
  <c r="J541" i="1" s="1"/>
  <c r="E541" i="1"/>
  <c r="G541" i="1" s="1"/>
  <c r="H540" i="1"/>
  <c r="J540" i="1" s="1"/>
  <c r="G540" i="1"/>
  <c r="E540" i="1"/>
  <c r="J539" i="1"/>
  <c r="H539" i="1"/>
  <c r="E539" i="1"/>
  <c r="G539" i="1" s="1"/>
  <c r="H538" i="1"/>
  <c r="J538" i="1" s="1"/>
  <c r="E538" i="1"/>
  <c r="G538" i="1" s="1"/>
  <c r="H537" i="1"/>
  <c r="J537" i="1" s="1"/>
  <c r="E537" i="1"/>
  <c r="G537" i="1" s="1"/>
  <c r="H536" i="1"/>
  <c r="J536" i="1" s="1"/>
  <c r="G536" i="1"/>
  <c r="E536" i="1"/>
  <c r="C519" i="1"/>
  <c r="H518" i="1"/>
  <c r="J518" i="1" s="1"/>
  <c r="E518" i="1"/>
  <c r="G518" i="1" s="1"/>
  <c r="H517" i="1"/>
  <c r="J517" i="1" s="1"/>
  <c r="E517" i="1"/>
  <c r="G517" i="1" s="1"/>
  <c r="H516" i="1"/>
  <c r="J516" i="1" s="1"/>
  <c r="E516" i="1"/>
  <c r="G516" i="1" s="1"/>
  <c r="H515" i="1"/>
  <c r="J515" i="1" s="1"/>
  <c r="E515" i="1"/>
  <c r="G515" i="1" s="1"/>
  <c r="H514" i="1"/>
  <c r="J514" i="1" s="1"/>
  <c r="E514" i="1"/>
  <c r="G514" i="1" s="1"/>
  <c r="H513" i="1"/>
  <c r="J513" i="1" s="1"/>
  <c r="E513" i="1"/>
  <c r="G513" i="1" s="1"/>
  <c r="H512" i="1"/>
  <c r="J512" i="1" s="1"/>
  <c r="E512" i="1"/>
  <c r="G512" i="1" s="1"/>
  <c r="H511" i="1"/>
  <c r="J511" i="1" s="1"/>
  <c r="E511" i="1"/>
  <c r="G511" i="1" s="1"/>
  <c r="H510" i="1"/>
  <c r="J510" i="1" s="1"/>
  <c r="G510" i="1"/>
  <c r="E510" i="1"/>
  <c r="H509" i="1"/>
  <c r="J509" i="1" s="1"/>
  <c r="E509" i="1"/>
  <c r="G509" i="1" s="1"/>
  <c r="H508" i="1"/>
  <c r="J508" i="1" s="1"/>
  <c r="E508" i="1"/>
  <c r="G508" i="1" s="1"/>
  <c r="H507" i="1"/>
  <c r="J507" i="1" s="1"/>
  <c r="E507" i="1"/>
  <c r="G507" i="1" s="1"/>
  <c r="H506" i="1"/>
  <c r="J506" i="1" s="1"/>
  <c r="E506" i="1"/>
  <c r="G506" i="1" s="1"/>
  <c r="H505" i="1"/>
  <c r="J505" i="1" s="1"/>
  <c r="E505" i="1"/>
  <c r="G505" i="1" s="1"/>
  <c r="H504" i="1"/>
  <c r="J504" i="1" s="1"/>
  <c r="E504" i="1"/>
  <c r="G504" i="1" s="1"/>
  <c r="H503" i="1"/>
  <c r="J503" i="1" s="1"/>
  <c r="E503" i="1"/>
  <c r="G503" i="1" s="1"/>
  <c r="H502" i="1"/>
  <c r="J502" i="1" s="1"/>
  <c r="E502" i="1"/>
  <c r="G502" i="1" s="1"/>
  <c r="H501" i="1"/>
  <c r="J501" i="1" s="1"/>
  <c r="E501" i="1"/>
  <c r="C484" i="1"/>
  <c r="H483" i="1"/>
  <c r="J483" i="1" s="1"/>
  <c r="E483" i="1"/>
  <c r="G483" i="1" s="1"/>
  <c r="H482" i="1"/>
  <c r="J482" i="1" s="1"/>
  <c r="E482" i="1"/>
  <c r="G482" i="1" s="1"/>
  <c r="H481" i="1"/>
  <c r="J481" i="1" s="1"/>
  <c r="G481" i="1"/>
  <c r="E481" i="1"/>
  <c r="H480" i="1"/>
  <c r="J480" i="1" s="1"/>
  <c r="E480" i="1"/>
  <c r="G480" i="1" s="1"/>
  <c r="H479" i="1"/>
  <c r="J479" i="1" s="1"/>
  <c r="E479" i="1"/>
  <c r="G479" i="1" s="1"/>
  <c r="H478" i="1"/>
  <c r="J478" i="1" s="1"/>
  <c r="E478" i="1"/>
  <c r="G478" i="1" s="1"/>
  <c r="H477" i="1"/>
  <c r="J477" i="1" s="1"/>
  <c r="E477" i="1"/>
  <c r="G477" i="1" s="1"/>
  <c r="H476" i="1"/>
  <c r="J476" i="1" s="1"/>
  <c r="E476" i="1"/>
  <c r="G476" i="1" s="1"/>
  <c r="H475" i="1"/>
  <c r="J475" i="1" s="1"/>
  <c r="E475" i="1"/>
  <c r="G475" i="1" s="1"/>
  <c r="H474" i="1"/>
  <c r="J474" i="1" s="1"/>
  <c r="E474" i="1"/>
  <c r="G474" i="1" s="1"/>
  <c r="H473" i="1"/>
  <c r="J473" i="1" s="1"/>
  <c r="E473" i="1"/>
  <c r="G473" i="1" s="1"/>
  <c r="H472" i="1"/>
  <c r="J472" i="1" s="1"/>
  <c r="E472" i="1"/>
  <c r="G472" i="1" s="1"/>
  <c r="H471" i="1"/>
  <c r="J471" i="1" s="1"/>
  <c r="E471" i="1"/>
  <c r="G471" i="1" s="1"/>
  <c r="H470" i="1"/>
  <c r="J470" i="1" s="1"/>
  <c r="E470" i="1"/>
  <c r="G470" i="1" s="1"/>
  <c r="H469" i="1"/>
  <c r="J469" i="1" s="1"/>
  <c r="E469" i="1"/>
  <c r="G469" i="1" s="1"/>
  <c r="H468" i="1"/>
  <c r="J468" i="1" s="1"/>
  <c r="E468" i="1"/>
  <c r="G468" i="1" s="1"/>
  <c r="H467" i="1"/>
  <c r="J467" i="1" s="1"/>
  <c r="E467" i="1"/>
  <c r="G467" i="1" s="1"/>
  <c r="H466" i="1"/>
  <c r="J466" i="1" s="1"/>
  <c r="E466" i="1"/>
  <c r="C449" i="1"/>
  <c r="H448" i="1"/>
  <c r="J448" i="1" s="1"/>
  <c r="E448" i="1"/>
  <c r="G448" i="1" s="1"/>
  <c r="H447" i="1"/>
  <c r="J447" i="1" s="1"/>
  <c r="E447" i="1"/>
  <c r="G447" i="1" s="1"/>
  <c r="H446" i="1"/>
  <c r="J446" i="1" s="1"/>
  <c r="E446" i="1"/>
  <c r="G446" i="1" s="1"/>
  <c r="H445" i="1"/>
  <c r="J445" i="1" s="1"/>
  <c r="E445" i="1"/>
  <c r="G445" i="1" s="1"/>
  <c r="H444" i="1"/>
  <c r="J444" i="1" s="1"/>
  <c r="E444" i="1"/>
  <c r="G444" i="1" s="1"/>
  <c r="H443" i="1"/>
  <c r="J443" i="1" s="1"/>
  <c r="E443" i="1"/>
  <c r="G443" i="1" s="1"/>
  <c r="H442" i="1"/>
  <c r="J442" i="1" s="1"/>
  <c r="E442" i="1"/>
  <c r="G442" i="1" s="1"/>
  <c r="H441" i="1"/>
  <c r="J441" i="1" s="1"/>
  <c r="E441" i="1"/>
  <c r="G441" i="1" s="1"/>
  <c r="H440" i="1"/>
  <c r="J440" i="1" s="1"/>
  <c r="E440" i="1"/>
  <c r="G440" i="1" s="1"/>
  <c r="H439" i="1"/>
  <c r="J439" i="1" s="1"/>
  <c r="E439" i="1"/>
  <c r="G439" i="1" s="1"/>
  <c r="H438" i="1"/>
  <c r="J438" i="1" s="1"/>
  <c r="E438" i="1"/>
  <c r="G438" i="1" s="1"/>
  <c r="H437" i="1"/>
  <c r="J437" i="1" s="1"/>
  <c r="E437" i="1"/>
  <c r="G437" i="1" s="1"/>
  <c r="H436" i="1"/>
  <c r="J436" i="1" s="1"/>
  <c r="E436" i="1"/>
  <c r="G436" i="1" s="1"/>
  <c r="J435" i="1"/>
  <c r="E435" i="1"/>
  <c r="G435" i="1" s="1"/>
  <c r="H434" i="1"/>
  <c r="J434" i="1" s="1"/>
  <c r="E434" i="1"/>
  <c r="G434" i="1" s="1"/>
  <c r="H433" i="1"/>
  <c r="J433" i="1" s="1"/>
  <c r="E433" i="1"/>
  <c r="G433" i="1" s="1"/>
  <c r="H432" i="1"/>
  <c r="J432" i="1" s="1"/>
  <c r="E432" i="1"/>
  <c r="G432" i="1" s="1"/>
  <c r="H431" i="1"/>
  <c r="J431" i="1" s="1"/>
  <c r="E431" i="1"/>
  <c r="E449" i="1" s="1"/>
  <c r="C415" i="1"/>
  <c r="H414" i="1"/>
  <c r="J414" i="1" s="1"/>
  <c r="E414" i="1"/>
  <c r="G414" i="1" s="1"/>
  <c r="H413" i="1"/>
  <c r="J413" i="1" s="1"/>
  <c r="E413" i="1"/>
  <c r="G413" i="1" s="1"/>
  <c r="J412" i="1"/>
  <c r="H412" i="1"/>
  <c r="E412" i="1"/>
  <c r="G412" i="1" s="1"/>
  <c r="H411" i="1"/>
  <c r="J411" i="1" s="1"/>
  <c r="E411" i="1"/>
  <c r="G411" i="1" s="1"/>
  <c r="H410" i="1"/>
  <c r="J410" i="1" s="1"/>
  <c r="E410" i="1"/>
  <c r="G410" i="1" s="1"/>
  <c r="H409" i="1"/>
  <c r="J409" i="1" s="1"/>
  <c r="E409" i="1"/>
  <c r="G409" i="1" s="1"/>
  <c r="H408" i="1"/>
  <c r="J408" i="1" s="1"/>
  <c r="E408" i="1"/>
  <c r="G408" i="1" s="1"/>
  <c r="H407" i="1"/>
  <c r="J407" i="1" s="1"/>
  <c r="E407" i="1"/>
  <c r="G407" i="1" s="1"/>
  <c r="H406" i="1"/>
  <c r="J406" i="1" s="1"/>
  <c r="E406" i="1"/>
  <c r="G406" i="1" s="1"/>
  <c r="H405" i="1"/>
  <c r="J405" i="1" s="1"/>
  <c r="E405" i="1"/>
  <c r="G405" i="1" s="1"/>
  <c r="H404" i="1"/>
  <c r="J404" i="1" s="1"/>
  <c r="E404" i="1"/>
  <c r="G404" i="1" s="1"/>
  <c r="H403" i="1"/>
  <c r="J403" i="1" s="1"/>
  <c r="E403" i="1"/>
  <c r="G403" i="1" s="1"/>
  <c r="H402" i="1"/>
  <c r="J402" i="1" s="1"/>
  <c r="E402" i="1"/>
  <c r="G402" i="1" s="1"/>
  <c r="H401" i="1"/>
  <c r="J401" i="1" s="1"/>
  <c r="G401" i="1"/>
  <c r="E401" i="1"/>
  <c r="H400" i="1"/>
  <c r="J400" i="1" s="1"/>
  <c r="E400" i="1"/>
  <c r="G400" i="1" s="1"/>
  <c r="H399" i="1"/>
  <c r="J399" i="1" s="1"/>
  <c r="E399" i="1"/>
  <c r="G399" i="1" s="1"/>
  <c r="H398" i="1"/>
  <c r="J398" i="1" s="1"/>
  <c r="E398" i="1"/>
  <c r="G398" i="1" s="1"/>
  <c r="H397" i="1"/>
  <c r="J397" i="1" s="1"/>
  <c r="E397" i="1"/>
  <c r="G397" i="1" s="1"/>
  <c r="C379" i="1"/>
  <c r="H378" i="1"/>
  <c r="J378" i="1" s="1"/>
  <c r="E378" i="1"/>
  <c r="G378" i="1" s="1"/>
  <c r="H377" i="1"/>
  <c r="J377" i="1" s="1"/>
  <c r="E377" i="1"/>
  <c r="G377" i="1" s="1"/>
  <c r="H376" i="1"/>
  <c r="J376" i="1" s="1"/>
  <c r="E376" i="1"/>
  <c r="G376" i="1" s="1"/>
  <c r="H375" i="1"/>
  <c r="J375" i="1" s="1"/>
  <c r="E375" i="1"/>
  <c r="G375" i="1" s="1"/>
  <c r="H374" i="1"/>
  <c r="J374" i="1" s="1"/>
  <c r="G374" i="1"/>
  <c r="E374" i="1"/>
  <c r="H373" i="1"/>
  <c r="J373" i="1" s="1"/>
  <c r="E373" i="1"/>
  <c r="G373" i="1" s="1"/>
  <c r="J372" i="1"/>
  <c r="H372" i="1"/>
  <c r="E372" i="1"/>
  <c r="G372" i="1" s="1"/>
  <c r="H371" i="1"/>
  <c r="J371" i="1" s="1"/>
  <c r="E371" i="1"/>
  <c r="G371" i="1" s="1"/>
  <c r="H370" i="1"/>
  <c r="J370" i="1" s="1"/>
  <c r="E370" i="1"/>
  <c r="G370" i="1" s="1"/>
  <c r="H369" i="1"/>
  <c r="J369" i="1" s="1"/>
  <c r="E369" i="1"/>
  <c r="G369" i="1" s="1"/>
  <c r="H368" i="1"/>
  <c r="J368" i="1" s="1"/>
  <c r="G368" i="1"/>
  <c r="E368" i="1"/>
  <c r="H367" i="1"/>
  <c r="J367" i="1" s="1"/>
  <c r="E367" i="1"/>
  <c r="G367" i="1" s="1"/>
  <c r="H366" i="1"/>
  <c r="J366" i="1" s="1"/>
  <c r="E366" i="1"/>
  <c r="G366" i="1" s="1"/>
  <c r="H365" i="1"/>
  <c r="J365" i="1" s="1"/>
  <c r="E365" i="1"/>
  <c r="G365" i="1" s="1"/>
  <c r="H364" i="1"/>
  <c r="J364" i="1" s="1"/>
  <c r="E364" i="1"/>
  <c r="G364" i="1" s="1"/>
  <c r="H363" i="1"/>
  <c r="J363" i="1" s="1"/>
  <c r="E363" i="1"/>
  <c r="G363" i="1" s="1"/>
  <c r="H362" i="1"/>
  <c r="J362" i="1" s="1"/>
  <c r="G362" i="1"/>
  <c r="E362" i="1"/>
  <c r="H361" i="1"/>
  <c r="J361" i="1" s="1"/>
  <c r="E361" i="1"/>
  <c r="C347" i="1"/>
  <c r="H346" i="1"/>
  <c r="J346" i="1" s="1"/>
  <c r="E346" i="1"/>
  <c r="G346" i="1" s="1"/>
  <c r="H345" i="1"/>
  <c r="J345" i="1" s="1"/>
  <c r="E345" i="1"/>
  <c r="G345" i="1" s="1"/>
  <c r="H344" i="1"/>
  <c r="J344" i="1" s="1"/>
  <c r="G344" i="1"/>
  <c r="E344" i="1"/>
  <c r="H343" i="1"/>
  <c r="J343" i="1" s="1"/>
  <c r="E343" i="1"/>
  <c r="G343" i="1" s="1"/>
  <c r="H342" i="1"/>
  <c r="J342" i="1" s="1"/>
  <c r="E342" i="1"/>
  <c r="G342" i="1" s="1"/>
  <c r="H341" i="1"/>
  <c r="J341" i="1" s="1"/>
  <c r="E341" i="1"/>
  <c r="G341" i="1" s="1"/>
  <c r="H340" i="1"/>
  <c r="J340" i="1" s="1"/>
  <c r="E340" i="1"/>
  <c r="G340" i="1" s="1"/>
  <c r="J339" i="1"/>
  <c r="H339" i="1"/>
  <c r="E339" i="1"/>
  <c r="G339" i="1" s="1"/>
  <c r="H338" i="1"/>
  <c r="J338" i="1" s="1"/>
  <c r="E338" i="1"/>
  <c r="G338" i="1" s="1"/>
  <c r="H337" i="1"/>
  <c r="J337" i="1" s="1"/>
  <c r="E337" i="1"/>
  <c r="G337" i="1" s="1"/>
  <c r="H336" i="1"/>
  <c r="J336" i="1" s="1"/>
  <c r="E336" i="1"/>
  <c r="G336" i="1" s="1"/>
  <c r="H335" i="1"/>
  <c r="J335" i="1" s="1"/>
  <c r="E335" i="1"/>
  <c r="G335" i="1" s="1"/>
  <c r="H334" i="1"/>
  <c r="J334" i="1" s="1"/>
  <c r="G334" i="1"/>
  <c r="E334" i="1"/>
  <c r="H333" i="1"/>
  <c r="J333" i="1" s="1"/>
  <c r="E333" i="1"/>
  <c r="G333" i="1" s="1"/>
  <c r="H332" i="1"/>
  <c r="J332" i="1" s="1"/>
  <c r="E332" i="1"/>
  <c r="G332" i="1" s="1"/>
  <c r="H331" i="1"/>
  <c r="J331" i="1" s="1"/>
  <c r="E331" i="1"/>
  <c r="G331" i="1" s="1"/>
  <c r="J330" i="1"/>
  <c r="H330" i="1"/>
  <c r="E330" i="1"/>
  <c r="G330" i="1" s="1"/>
  <c r="H329" i="1"/>
  <c r="J329" i="1" s="1"/>
  <c r="E329" i="1"/>
  <c r="C314" i="1"/>
  <c r="H313" i="1"/>
  <c r="J313" i="1" s="1"/>
  <c r="E313" i="1"/>
  <c r="G313" i="1" s="1"/>
  <c r="H312" i="1"/>
  <c r="J312" i="1" s="1"/>
  <c r="E312" i="1"/>
  <c r="G312" i="1" s="1"/>
  <c r="H311" i="1"/>
  <c r="J311" i="1" s="1"/>
  <c r="E311" i="1"/>
  <c r="G311" i="1" s="1"/>
  <c r="H310" i="1"/>
  <c r="J310" i="1" s="1"/>
  <c r="E310" i="1"/>
  <c r="G310" i="1" s="1"/>
  <c r="H309" i="1"/>
  <c r="J309" i="1" s="1"/>
  <c r="E309" i="1"/>
  <c r="G309" i="1" s="1"/>
  <c r="H308" i="1"/>
  <c r="J308" i="1" s="1"/>
  <c r="E308" i="1"/>
  <c r="G308" i="1" s="1"/>
  <c r="H307" i="1"/>
  <c r="J307" i="1" s="1"/>
  <c r="E307" i="1"/>
  <c r="G307" i="1" s="1"/>
  <c r="H306" i="1"/>
  <c r="J306" i="1" s="1"/>
  <c r="E306" i="1"/>
  <c r="G306" i="1" s="1"/>
  <c r="H305" i="1"/>
  <c r="J305" i="1" s="1"/>
  <c r="E305" i="1"/>
  <c r="G305" i="1" s="1"/>
  <c r="H304" i="1"/>
  <c r="J304" i="1" s="1"/>
  <c r="E304" i="1"/>
  <c r="G304" i="1" s="1"/>
  <c r="H303" i="1"/>
  <c r="J303" i="1" s="1"/>
  <c r="E303" i="1"/>
  <c r="G303" i="1" s="1"/>
  <c r="H302" i="1"/>
  <c r="J302" i="1" s="1"/>
  <c r="E302" i="1"/>
  <c r="G302" i="1" s="1"/>
  <c r="H301" i="1"/>
  <c r="J301" i="1" s="1"/>
  <c r="E301" i="1"/>
  <c r="G301" i="1" s="1"/>
  <c r="H300" i="1"/>
  <c r="J300" i="1" s="1"/>
  <c r="E300" i="1"/>
  <c r="G300" i="1" s="1"/>
  <c r="H299" i="1"/>
  <c r="J299" i="1" s="1"/>
  <c r="G299" i="1"/>
  <c r="E299" i="1"/>
  <c r="H298" i="1"/>
  <c r="J298" i="1" s="1"/>
  <c r="E298" i="1"/>
  <c r="G298" i="1" s="1"/>
  <c r="H297" i="1"/>
  <c r="J297" i="1" s="1"/>
  <c r="E297" i="1"/>
  <c r="G297" i="1" s="1"/>
  <c r="J296" i="1"/>
  <c r="H296" i="1"/>
  <c r="E296" i="1"/>
  <c r="G296" i="1" s="1"/>
  <c r="C279" i="1"/>
  <c r="H278" i="1"/>
  <c r="J278" i="1" s="1"/>
  <c r="E278" i="1"/>
  <c r="G278" i="1" s="1"/>
  <c r="H277" i="1"/>
  <c r="J277" i="1" s="1"/>
  <c r="E277" i="1"/>
  <c r="G277" i="1" s="1"/>
  <c r="H276" i="1"/>
  <c r="J276" i="1" s="1"/>
  <c r="E276" i="1"/>
  <c r="G276" i="1" s="1"/>
  <c r="H275" i="1"/>
  <c r="J275" i="1" s="1"/>
  <c r="G275" i="1"/>
  <c r="E275" i="1"/>
  <c r="H274" i="1"/>
  <c r="J274" i="1" s="1"/>
  <c r="E274" i="1"/>
  <c r="G274" i="1" s="1"/>
  <c r="H273" i="1"/>
  <c r="J273" i="1" s="1"/>
  <c r="E273" i="1"/>
  <c r="G273" i="1" s="1"/>
  <c r="J272" i="1"/>
  <c r="H272" i="1"/>
  <c r="E272" i="1"/>
  <c r="G272" i="1" s="1"/>
  <c r="H271" i="1"/>
  <c r="J271" i="1" s="1"/>
  <c r="E271" i="1"/>
  <c r="G271" i="1" s="1"/>
  <c r="H270" i="1"/>
  <c r="J270" i="1" s="1"/>
  <c r="E270" i="1"/>
  <c r="G270" i="1" s="1"/>
  <c r="J269" i="1"/>
  <c r="H269" i="1"/>
  <c r="E269" i="1"/>
  <c r="G269" i="1" s="1"/>
  <c r="H268" i="1"/>
  <c r="J268" i="1" s="1"/>
  <c r="E268" i="1"/>
  <c r="G268" i="1" s="1"/>
  <c r="H267" i="1"/>
  <c r="J267" i="1" s="1"/>
  <c r="E267" i="1"/>
  <c r="G267" i="1" s="1"/>
  <c r="H266" i="1"/>
  <c r="J266" i="1" s="1"/>
  <c r="E266" i="1"/>
  <c r="G266" i="1" s="1"/>
  <c r="H265" i="1"/>
  <c r="J265" i="1" s="1"/>
  <c r="E265" i="1"/>
  <c r="G265" i="1" s="1"/>
  <c r="H264" i="1"/>
  <c r="J264" i="1" s="1"/>
  <c r="E264" i="1"/>
  <c r="G264" i="1" s="1"/>
  <c r="H263" i="1"/>
  <c r="J263" i="1" s="1"/>
  <c r="E263" i="1"/>
  <c r="G263" i="1" s="1"/>
  <c r="H262" i="1"/>
  <c r="J262" i="1" s="1"/>
  <c r="E262" i="1"/>
  <c r="G262" i="1" s="1"/>
  <c r="H261" i="1"/>
  <c r="J261" i="1" s="1"/>
  <c r="E261" i="1"/>
  <c r="C243" i="1"/>
  <c r="H242" i="1"/>
  <c r="J242" i="1" s="1"/>
  <c r="G242" i="1"/>
  <c r="E242" i="1"/>
  <c r="H241" i="1"/>
  <c r="J241" i="1" s="1"/>
  <c r="E241" i="1"/>
  <c r="G241" i="1" s="1"/>
  <c r="J240" i="1"/>
  <c r="H240" i="1"/>
  <c r="E240" i="1"/>
  <c r="G240" i="1" s="1"/>
  <c r="H239" i="1"/>
  <c r="J239" i="1" s="1"/>
  <c r="E239" i="1"/>
  <c r="G239" i="1" s="1"/>
  <c r="H238" i="1"/>
  <c r="J238" i="1" s="1"/>
  <c r="E238" i="1"/>
  <c r="G238" i="1" s="1"/>
  <c r="H237" i="1"/>
  <c r="J237" i="1" s="1"/>
  <c r="E237" i="1"/>
  <c r="G237" i="1" s="1"/>
  <c r="J236" i="1"/>
  <c r="H236" i="1"/>
  <c r="E236" i="1"/>
  <c r="G236" i="1" s="1"/>
  <c r="H235" i="1"/>
  <c r="J235" i="1" s="1"/>
  <c r="E235" i="1"/>
  <c r="G235" i="1" s="1"/>
  <c r="H234" i="1"/>
  <c r="J234" i="1" s="1"/>
  <c r="E234" i="1"/>
  <c r="G234" i="1" s="1"/>
  <c r="H233" i="1"/>
  <c r="J233" i="1" s="1"/>
  <c r="E233" i="1"/>
  <c r="G233" i="1" s="1"/>
  <c r="H232" i="1"/>
  <c r="J232" i="1" s="1"/>
  <c r="G232" i="1"/>
  <c r="E232" i="1"/>
  <c r="H231" i="1"/>
  <c r="J231" i="1" s="1"/>
  <c r="E231" i="1"/>
  <c r="G231" i="1" s="1"/>
  <c r="H230" i="1"/>
  <c r="J230" i="1" s="1"/>
  <c r="E230" i="1"/>
  <c r="G230" i="1" s="1"/>
  <c r="H229" i="1"/>
  <c r="J229" i="1" s="1"/>
  <c r="E229" i="1"/>
  <c r="G229" i="1" s="1"/>
  <c r="H228" i="1"/>
  <c r="J228" i="1" s="1"/>
  <c r="G228" i="1"/>
  <c r="E228" i="1"/>
  <c r="H227" i="1"/>
  <c r="J227" i="1" s="1"/>
  <c r="E227" i="1"/>
  <c r="G227" i="1" s="1"/>
  <c r="H226" i="1"/>
  <c r="J226" i="1" s="1"/>
  <c r="E226" i="1"/>
  <c r="G226" i="1" s="1"/>
  <c r="H225" i="1"/>
  <c r="J225" i="1" s="1"/>
  <c r="E225" i="1"/>
  <c r="C209" i="1"/>
  <c r="H208" i="1"/>
  <c r="J208" i="1" s="1"/>
  <c r="E208" i="1"/>
  <c r="G208" i="1" s="1"/>
  <c r="H207" i="1"/>
  <c r="J207" i="1" s="1"/>
  <c r="E207" i="1"/>
  <c r="G207" i="1" s="1"/>
  <c r="H206" i="1"/>
  <c r="J206" i="1" s="1"/>
  <c r="E206" i="1"/>
  <c r="G206" i="1" s="1"/>
  <c r="H205" i="1"/>
  <c r="J205" i="1" s="1"/>
  <c r="E205" i="1"/>
  <c r="G205" i="1" s="1"/>
  <c r="H204" i="1"/>
  <c r="J204" i="1" s="1"/>
  <c r="G204" i="1"/>
  <c r="E204" i="1"/>
  <c r="H203" i="1"/>
  <c r="J203" i="1" s="1"/>
  <c r="E203" i="1"/>
  <c r="G203" i="1" s="1"/>
  <c r="H202" i="1"/>
  <c r="J202" i="1" s="1"/>
  <c r="E202" i="1"/>
  <c r="G202" i="1" s="1"/>
  <c r="H201" i="1"/>
  <c r="J201" i="1" s="1"/>
  <c r="E201" i="1"/>
  <c r="G201" i="1" s="1"/>
  <c r="H200" i="1"/>
  <c r="J200" i="1" s="1"/>
  <c r="E200" i="1"/>
  <c r="G200" i="1" s="1"/>
  <c r="H199" i="1"/>
  <c r="J199" i="1" s="1"/>
  <c r="E199" i="1"/>
  <c r="G199" i="1" s="1"/>
  <c r="H198" i="1"/>
  <c r="J198" i="1" s="1"/>
  <c r="E198" i="1"/>
  <c r="G198" i="1" s="1"/>
  <c r="H197" i="1"/>
  <c r="J197" i="1" s="1"/>
  <c r="E197" i="1"/>
  <c r="G197" i="1" s="1"/>
  <c r="H196" i="1"/>
  <c r="J196" i="1" s="1"/>
  <c r="E196" i="1"/>
  <c r="G196" i="1" s="1"/>
  <c r="H195" i="1"/>
  <c r="J195" i="1" s="1"/>
  <c r="E195" i="1"/>
  <c r="G195" i="1" s="1"/>
  <c r="H194" i="1"/>
  <c r="J194" i="1" s="1"/>
  <c r="E194" i="1"/>
  <c r="G194" i="1" s="1"/>
  <c r="H193" i="1"/>
  <c r="J193" i="1" s="1"/>
  <c r="E193" i="1"/>
  <c r="G193" i="1" s="1"/>
  <c r="H192" i="1"/>
  <c r="J192" i="1" s="1"/>
  <c r="G192" i="1"/>
  <c r="E192" i="1"/>
  <c r="H191" i="1"/>
  <c r="J191" i="1" s="1"/>
  <c r="E191" i="1"/>
  <c r="C174" i="1"/>
  <c r="H173" i="1"/>
  <c r="J173" i="1" s="1"/>
  <c r="E173" i="1"/>
  <c r="G173" i="1" s="1"/>
  <c r="H172" i="1"/>
  <c r="J172" i="1" s="1"/>
  <c r="E172" i="1"/>
  <c r="G172" i="1" s="1"/>
  <c r="H171" i="1"/>
  <c r="J171" i="1" s="1"/>
  <c r="E171" i="1"/>
  <c r="G171" i="1" s="1"/>
  <c r="H170" i="1"/>
  <c r="J170" i="1" s="1"/>
  <c r="E170" i="1"/>
  <c r="G170" i="1" s="1"/>
  <c r="H169" i="1"/>
  <c r="J169" i="1" s="1"/>
  <c r="E169" i="1"/>
  <c r="G169" i="1" s="1"/>
  <c r="H168" i="1"/>
  <c r="J168" i="1" s="1"/>
  <c r="G168" i="1"/>
  <c r="E168" i="1"/>
  <c r="H167" i="1"/>
  <c r="J167" i="1" s="1"/>
  <c r="E167" i="1"/>
  <c r="G167" i="1" s="1"/>
  <c r="H166" i="1"/>
  <c r="J166" i="1" s="1"/>
  <c r="E166" i="1"/>
  <c r="G166" i="1" s="1"/>
  <c r="H165" i="1"/>
  <c r="J165" i="1" s="1"/>
  <c r="E165" i="1"/>
  <c r="G165" i="1" s="1"/>
  <c r="H164" i="1"/>
  <c r="J164" i="1" s="1"/>
  <c r="G164" i="1"/>
  <c r="E164" i="1"/>
  <c r="H163" i="1"/>
  <c r="J163" i="1" s="1"/>
  <c r="E163" i="1"/>
  <c r="G163" i="1" s="1"/>
  <c r="H162" i="1"/>
  <c r="J162" i="1" s="1"/>
  <c r="E162" i="1"/>
  <c r="G162" i="1" s="1"/>
  <c r="H161" i="1"/>
  <c r="J161" i="1" s="1"/>
  <c r="E161" i="1"/>
  <c r="G161" i="1" s="1"/>
  <c r="J160" i="1"/>
  <c r="H160" i="1"/>
  <c r="E160" i="1"/>
  <c r="G160" i="1" s="1"/>
  <c r="H159" i="1"/>
  <c r="J159" i="1" s="1"/>
  <c r="E159" i="1"/>
  <c r="G159" i="1" s="1"/>
  <c r="H158" i="1"/>
  <c r="J158" i="1" s="1"/>
  <c r="E158" i="1"/>
  <c r="G158" i="1" s="1"/>
  <c r="H157" i="1"/>
  <c r="J157" i="1" s="1"/>
  <c r="E157" i="1"/>
  <c r="G157" i="1" s="1"/>
  <c r="H156" i="1"/>
  <c r="J156" i="1" s="1"/>
  <c r="E156" i="1"/>
  <c r="G156" i="1" s="1"/>
  <c r="C138" i="1"/>
  <c r="H137" i="1"/>
  <c r="J137" i="1" s="1"/>
  <c r="E137" i="1"/>
  <c r="G137" i="1" s="1"/>
  <c r="H136" i="1"/>
  <c r="J136" i="1" s="1"/>
  <c r="E136" i="1"/>
  <c r="G136" i="1" s="1"/>
  <c r="H135" i="1"/>
  <c r="J135" i="1" s="1"/>
  <c r="E135" i="1"/>
  <c r="G135" i="1" s="1"/>
  <c r="H134" i="1"/>
  <c r="J134" i="1" s="1"/>
  <c r="E134" i="1"/>
  <c r="G134" i="1" s="1"/>
  <c r="H133" i="1"/>
  <c r="J133" i="1" s="1"/>
  <c r="E133" i="1"/>
  <c r="G133" i="1" s="1"/>
  <c r="J132" i="1"/>
  <c r="H132" i="1"/>
  <c r="E132" i="1"/>
  <c r="G132" i="1" s="1"/>
  <c r="H131" i="1"/>
  <c r="J131" i="1" s="1"/>
  <c r="E131" i="1"/>
  <c r="G131" i="1" s="1"/>
  <c r="H130" i="1"/>
  <c r="J130" i="1" s="1"/>
  <c r="E130" i="1"/>
  <c r="G130" i="1" s="1"/>
  <c r="H129" i="1"/>
  <c r="J129" i="1" s="1"/>
  <c r="E129" i="1"/>
  <c r="G129" i="1" s="1"/>
  <c r="H128" i="1"/>
  <c r="J128" i="1" s="1"/>
  <c r="E128" i="1"/>
  <c r="G128" i="1" s="1"/>
  <c r="H127" i="1"/>
  <c r="J127" i="1" s="1"/>
  <c r="E127" i="1"/>
  <c r="G127" i="1" s="1"/>
  <c r="H126" i="1"/>
  <c r="J126" i="1" s="1"/>
  <c r="E126" i="1"/>
  <c r="G126" i="1" s="1"/>
  <c r="H125" i="1"/>
  <c r="J125" i="1" s="1"/>
  <c r="E125" i="1"/>
  <c r="G125" i="1" s="1"/>
  <c r="H124" i="1"/>
  <c r="J124" i="1" s="1"/>
  <c r="E124" i="1"/>
  <c r="G124" i="1" s="1"/>
  <c r="H123" i="1"/>
  <c r="J123" i="1" s="1"/>
  <c r="E123" i="1"/>
  <c r="G123" i="1" s="1"/>
  <c r="H122" i="1"/>
  <c r="J122" i="1" s="1"/>
  <c r="E122" i="1"/>
  <c r="G122" i="1" s="1"/>
  <c r="H121" i="1"/>
  <c r="J121" i="1" s="1"/>
  <c r="E121" i="1"/>
  <c r="G121" i="1" s="1"/>
  <c r="H120" i="1"/>
  <c r="J120" i="1" s="1"/>
  <c r="E120" i="1"/>
  <c r="C103" i="1"/>
  <c r="H102" i="1"/>
  <c r="J102" i="1" s="1"/>
  <c r="E102" i="1"/>
  <c r="G102" i="1" s="1"/>
  <c r="H101" i="1"/>
  <c r="J101" i="1" s="1"/>
  <c r="E101" i="1"/>
  <c r="G101" i="1" s="1"/>
  <c r="H100" i="1"/>
  <c r="J100" i="1" s="1"/>
  <c r="E100" i="1"/>
  <c r="G100" i="1" s="1"/>
  <c r="H99" i="1"/>
  <c r="J99" i="1" s="1"/>
  <c r="G99" i="1"/>
  <c r="E99" i="1"/>
  <c r="H98" i="1"/>
  <c r="J98" i="1" s="1"/>
  <c r="E98" i="1"/>
  <c r="G98" i="1" s="1"/>
  <c r="H97" i="1"/>
  <c r="J97" i="1" s="1"/>
  <c r="E97" i="1"/>
  <c r="G97" i="1" s="1"/>
  <c r="H96" i="1"/>
  <c r="J96" i="1" s="1"/>
  <c r="G96" i="1"/>
  <c r="E96" i="1"/>
  <c r="H95" i="1"/>
  <c r="J95" i="1" s="1"/>
  <c r="E95" i="1"/>
  <c r="G95" i="1" s="1"/>
  <c r="H94" i="1"/>
  <c r="J94" i="1" s="1"/>
  <c r="E94" i="1"/>
  <c r="G94" i="1" s="1"/>
  <c r="H93" i="1"/>
  <c r="J93" i="1" s="1"/>
  <c r="E93" i="1"/>
  <c r="G93" i="1" s="1"/>
  <c r="H92" i="1"/>
  <c r="J92" i="1" s="1"/>
  <c r="E92" i="1"/>
  <c r="G92" i="1" s="1"/>
  <c r="H91" i="1"/>
  <c r="J91" i="1" s="1"/>
  <c r="E91" i="1"/>
  <c r="G91" i="1" s="1"/>
  <c r="H90" i="1"/>
  <c r="J90" i="1" s="1"/>
  <c r="E90" i="1"/>
  <c r="G90" i="1" s="1"/>
  <c r="H89" i="1"/>
  <c r="J89" i="1" s="1"/>
  <c r="E89" i="1"/>
  <c r="G89" i="1" s="1"/>
  <c r="H88" i="1"/>
  <c r="J88" i="1" s="1"/>
  <c r="E88" i="1"/>
  <c r="G88" i="1" s="1"/>
  <c r="H87" i="1"/>
  <c r="J87" i="1" s="1"/>
  <c r="E87" i="1"/>
  <c r="G87" i="1" s="1"/>
  <c r="H86" i="1"/>
  <c r="J86" i="1" s="1"/>
  <c r="E86" i="1"/>
  <c r="G86" i="1" s="1"/>
  <c r="H85" i="1"/>
  <c r="J85" i="1" s="1"/>
  <c r="E85" i="1"/>
  <c r="H66" i="1"/>
  <c r="J66" i="1" s="1"/>
  <c r="E66" i="1"/>
  <c r="G66" i="1" s="1"/>
  <c r="H65" i="1"/>
  <c r="J65" i="1" s="1"/>
  <c r="E65" i="1"/>
  <c r="G65" i="1" s="1"/>
  <c r="H64" i="1"/>
  <c r="J64" i="1" s="1"/>
  <c r="E64" i="1"/>
  <c r="G64" i="1" s="1"/>
  <c r="H63" i="1"/>
  <c r="J63" i="1" s="1"/>
  <c r="E63" i="1"/>
  <c r="G63" i="1" s="1"/>
  <c r="H62" i="1"/>
  <c r="J62" i="1" s="1"/>
  <c r="E62" i="1"/>
  <c r="G62" i="1" s="1"/>
  <c r="H61" i="1"/>
  <c r="J61" i="1" s="1"/>
  <c r="E61" i="1"/>
  <c r="G61" i="1" s="1"/>
  <c r="H60" i="1"/>
  <c r="J60" i="1" s="1"/>
  <c r="E60" i="1"/>
  <c r="G60" i="1" s="1"/>
  <c r="H59" i="1"/>
  <c r="J59" i="1" s="1"/>
  <c r="E59" i="1"/>
  <c r="G59" i="1" s="1"/>
  <c r="H58" i="1"/>
  <c r="J58" i="1" s="1"/>
  <c r="E58" i="1"/>
  <c r="G58" i="1" s="1"/>
  <c r="H57" i="1"/>
  <c r="J57" i="1" s="1"/>
  <c r="E57" i="1"/>
  <c r="G57" i="1" s="1"/>
  <c r="H56" i="1"/>
  <c r="J56" i="1" s="1"/>
  <c r="E56" i="1"/>
  <c r="G56" i="1" s="1"/>
  <c r="H55" i="1"/>
  <c r="J55" i="1" s="1"/>
  <c r="G55" i="1"/>
  <c r="E55" i="1"/>
  <c r="H54" i="1"/>
  <c r="J54" i="1" s="1"/>
  <c r="E54" i="1"/>
  <c r="G54" i="1" s="1"/>
  <c r="J53" i="1"/>
  <c r="E53" i="1"/>
  <c r="G53" i="1" s="1"/>
  <c r="H52" i="1"/>
  <c r="J52" i="1" s="1"/>
  <c r="E52" i="1"/>
  <c r="G52" i="1" s="1"/>
  <c r="H51" i="1"/>
  <c r="J51" i="1" s="1"/>
  <c r="E51" i="1"/>
  <c r="G51" i="1" s="1"/>
  <c r="H50" i="1"/>
  <c r="J50" i="1" s="1"/>
  <c r="E50" i="1"/>
  <c r="G50" i="1" s="1"/>
  <c r="H49" i="1"/>
  <c r="J49" i="1" s="1"/>
  <c r="E49" i="1"/>
  <c r="G49" i="1" s="1"/>
  <c r="C32" i="1"/>
  <c r="H31" i="1"/>
  <c r="K31" i="1" s="1"/>
  <c r="E31" i="1"/>
  <c r="G31" i="1" s="1"/>
  <c r="H30" i="1"/>
  <c r="K30" i="1" s="1"/>
  <c r="E30" i="1"/>
  <c r="G30" i="1" s="1"/>
  <c r="H29" i="1"/>
  <c r="K29" i="1" s="1"/>
  <c r="E29" i="1"/>
  <c r="G29" i="1" s="1"/>
  <c r="H28" i="1"/>
  <c r="K28" i="1" s="1"/>
  <c r="E28" i="1"/>
  <c r="G28" i="1" s="1"/>
  <c r="H27" i="1"/>
  <c r="K27" i="1" s="1"/>
  <c r="E27" i="1"/>
  <c r="G27" i="1" s="1"/>
  <c r="H26" i="1"/>
  <c r="K26" i="1" s="1"/>
  <c r="E26" i="1"/>
  <c r="G26" i="1" s="1"/>
  <c r="H25" i="1"/>
  <c r="K25" i="1" s="1"/>
  <c r="E25" i="1"/>
  <c r="G25" i="1" s="1"/>
  <c r="H24" i="1"/>
  <c r="K24" i="1" s="1"/>
  <c r="E24" i="1"/>
  <c r="G24" i="1" s="1"/>
  <c r="H23" i="1"/>
  <c r="K23" i="1" s="1"/>
  <c r="E23" i="1"/>
  <c r="G23" i="1" s="1"/>
  <c r="H22" i="1"/>
  <c r="K22" i="1" s="1"/>
  <c r="E22" i="1"/>
  <c r="G22" i="1" s="1"/>
  <c r="H21" i="1"/>
  <c r="K21" i="1" s="1"/>
  <c r="E21" i="1"/>
  <c r="G21" i="1" s="1"/>
  <c r="H20" i="1"/>
  <c r="K20" i="1" s="1"/>
  <c r="E20" i="1"/>
  <c r="G20" i="1" s="1"/>
  <c r="H19" i="1"/>
  <c r="K19" i="1" s="1"/>
  <c r="E19" i="1"/>
  <c r="G19" i="1" s="1"/>
  <c r="H18" i="1"/>
  <c r="K18" i="1" s="1"/>
  <c r="E18" i="1"/>
  <c r="G18" i="1" s="1"/>
  <c r="H17" i="1"/>
  <c r="K17" i="1" s="1"/>
  <c r="E17" i="1"/>
  <c r="G17" i="1" s="1"/>
  <c r="H16" i="1"/>
  <c r="K16" i="1" s="1"/>
  <c r="E16" i="1"/>
  <c r="G16" i="1" s="1"/>
  <c r="H15" i="1"/>
  <c r="K15" i="1" s="1"/>
  <c r="E15" i="1"/>
  <c r="G15" i="1" s="1"/>
  <c r="H14" i="1"/>
  <c r="K14" i="1" s="1"/>
  <c r="E14" i="1"/>
  <c r="D360" i="120"/>
  <c r="I359" i="120"/>
  <c r="L359" i="120" s="1"/>
  <c r="F359" i="120"/>
  <c r="H359" i="120" s="1"/>
  <c r="I358" i="120"/>
  <c r="L358" i="120" s="1"/>
  <c r="F358" i="120"/>
  <c r="H358" i="120" s="1"/>
  <c r="I357" i="120"/>
  <c r="L357" i="120" s="1"/>
  <c r="F357" i="120"/>
  <c r="H357" i="120" s="1"/>
  <c r="I356" i="120"/>
  <c r="L356" i="120" s="1"/>
  <c r="F356" i="120"/>
  <c r="H356" i="120" s="1"/>
  <c r="I355" i="120"/>
  <c r="L355" i="120" s="1"/>
  <c r="F355" i="120"/>
  <c r="H355" i="120" s="1"/>
  <c r="I354" i="120"/>
  <c r="L354" i="120" s="1"/>
  <c r="F354" i="120"/>
  <c r="H354" i="120" s="1"/>
  <c r="I353" i="120"/>
  <c r="L353" i="120" s="1"/>
  <c r="F353" i="120"/>
  <c r="H353" i="120" s="1"/>
  <c r="I352" i="120"/>
  <c r="L352" i="120" s="1"/>
  <c r="F352" i="120"/>
  <c r="H352" i="120" s="1"/>
  <c r="I351" i="120"/>
  <c r="L351" i="120" s="1"/>
  <c r="F351" i="120"/>
  <c r="H351" i="120" s="1"/>
  <c r="I350" i="120"/>
  <c r="L350" i="120" s="1"/>
  <c r="F350" i="120"/>
  <c r="H350" i="120" s="1"/>
  <c r="I349" i="120"/>
  <c r="L349" i="120" s="1"/>
  <c r="F349" i="120"/>
  <c r="H349" i="120" s="1"/>
  <c r="I348" i="120"/>
  <c r="L348" i="120" s="1"/>
  <c r="F348" i="120"/>
  <c r="H348" i="120" s="1"/>
  <c r="F347" i="120"/>
  <c r="H347" i="120" s="1"/>
  <c r="F346" i="120"/>
  <c r="H346" i="120" s="1"/>
  <c r="I345" i="120"/>
  <c r="L345" i="120" s="1"/>
  <c r="F345" i="120"/>
  <c r="H345" i="120" s="1"/>
  <c r="I344" i="120"/>
  <c r="L344" i="120" s="1"/>
  <c r="F344" i="120"/>
  <c r="H344" i="120" s="1"/>
  <c r="I343" i="120"/>
  <c r="L343" i="120" s="1"/>
  <c r="F343" i="120"/>
  <c r="H343" i="120" s="1"/>
  <c r="I342" i="120"/>
  <c r="L342" i="120" s="1"/>
  <c r="F342" i="120"/>
  <c r="D327" i="120"/>
  <c r="I326" i="120"/>
  <c r="L326" i="120" s="1"/>
  <c r="F326" i="120"/>
  <c r="H326" i="120" s="1"/>
  <c r="I325" i="120"/>
  <c r="L325" i="120" s="1"/>
  <c r="F325" i="120"/>
  <c r="H325" i="120" s="1"/>
  <c r="I324" i="120"/>
  <c r="L324" i="120" s="1"/>
  <c r="F324" i="120"/>
  <c r="H324" i="120" s="1"/>
  <c r="I323" i="120"/>
  <c r="L323" i="120" s="1"/>
  <c r="F323" i="120"/>
  <c r="H323" i="120" s="1"/>
  <c r="I322" i="120"/>
  <c r="L322" i="120" s="1"/>
  <c r="F322" i="120"/>
  <c r="H322" i="120" s="1"/>
  <c r="I321" i="120"/>
  <c r="L321" i="120" s="1"/>
  <c r="F321" i="120"/>
  <c r="H321" i="120" s="1"/>
  <c r="I320" i="120"/>
  <c r="L320" i="120" s="1"/>
  <c r="F320" i="120"/>
  <c r="H320" i="120" s="1"/>
  <c r="I319" i="120"/>
  <c r="L319" i="120" s="1"/>
  <c r="F319" i="120"/>
  <c r="H319" i="120" s="1"/>
  <c r="I318" i="120"/>
  <c r="L318" i="120" s="1"/>
  <c r="F318" i="120"/>
  <c r="H318" i="120" s="1"/>
  <c r="I317" i="120"/>
  <c r="L317" i="120" s="1"/>
  <c r="F317" i="120"/>
  <c r="H317" i="120" s="1"/>
  <c r="I316" i="120"/>
  <c r="L316" i="120" s="1"/>
  <c r="F316" i="120"/>
  <c r="H316" i="120" s="1"/>
  <c r="I315" i="120"/>
  <c r="L315" i="120" s="1"/>
  <c r="F315" i="120"/>
  <c r="H315" i="120" s="1"/>
  <c r="I314" i="120"/>
  <c r="L314" i="120" s="1"/>
  <c r="F314" i="120"/>
  <c r="H314" i="120" s="1"/>
  <c r="I313" i="120"/>
  <c r="L313" i="120" s="1"/>
  <c r="F313" i="120"/>
  <c r="H313" i="120" s="1"/>
  <c r="I312" i="120"/>
  <c r="L312" i="120" s="1"/>
  <c r="F312" i="120"/>
  <c r="H312" i="120" s="1"/>
  <c r="I311" i="120"/>
  <c r="L311" i="120" s="1"/>
  <c r="F311" i="120"/>
  <c r="H311" i="120" s="1"/>
  <c r="I310" i="120"/>
  <c r="L310" i="120" s="1"/>
  <c r="F310" i="120"/>
  <c r="H310" i="120" s="1"/>
  <c r="I309" i="120"/>
  <c r="L309" i="120" s="1"/>
  <c r="F309" i="120"/>
  <c r="D292" i="120"/>
  <c r="I291" i="120"/>
  <c r="L291" i="120" s="1"/>
  <c r="F291" i="120"/>
  <c r="H291" i="120" s="1"/>
  <c r="I290" i="120"/>
  <c r="L290" i="120" s="1"/>
  <c r="F290" i="120"/>
  <c r="H290" i="120" s="1"/>
  <c r="I289" i="120"/>
  <c r="L289" i="120" s="1"/>
  <c r="F289" i="120"/>
  <c r="H289" i="120" s="1"/>
  <c r="I288" i="120"/>
  <c r="L288" i="120" s="1"/>
  <c r="F288" i="120"/>
  <c r="H288" i="120" s="1"/>
  <c r="I287" i="120"/>
  <c r="L287" i="120" s="1"/>
  <c r="F287" i="120"/>
  <c r="H287" i="120" s="1"/>
  <c r="I286" i="120"/>
  <c r="L286" i="120" s="1"/>
  <c r="F286" i="120"/>
  <c r="H286" i="120" s="1"/>
  <c r="I285" i="120"/>
  <c r="L285" i="120" s="1"/>
  <c r="F285" i="120"/>
  <c r="H285" i="120" s="1"/>
  <c r="I284" i="120"/>
  <c r="L284" i="120" s="1"/>
  <c r="F284" i="120"/>
  <c r="H284" i="120" s="1"/>
  <c r="I283" i="120"/>
  <c r="L283" i="120" s="1"/>
  <c r="F283" i="120"/>
  <c r="H283" i="120" s="1"/>
  <c r="I282" i="120"/>
  <c r="L282" i="120" s="1"/>
  <c r="F282" i="120"/>
  <c r="H282" i="120" s="1"/>
  <c r="I281" i="120"/>
  <c r="L281" i="120" s="1"/>
  <c r="F281" i="120"/>
  <c r="H281" i="120" s="1"/>
  <c r="I280" i="120"/>
  <c r="L280" i="120" s="1"/>
  <c r="F280" i="120"/>
  <c r="H280" i="120" s="1"/>
  <c r="I279" i="120"/>
  <c r="L279" i="120" s="1"/>
  <c r="F279" i="120"/>
  <c r="H279" i="120" s="1"/>
  <c r="I278" i="120"/>
  <c r="L278" i="120" s="1"/>
  <c r="F278" i="120"/>
  <c r="H278" i="120" s="1"/>
  <c r="I277" i="120"/>
  <c r="L277" i="120" s="1"/>
  <c r="F277" i="120"/>
  <c r="H277" i="120" s="1"/>
  <c r="I276" i="120"/>
  <c r="L276" i="120" s="1"/>
  <c r="F276" i="120"/>
  <c r="H276" i="120" s="1"/>
  <c r="I275" i="120"/>
  <c r="L275" i="120" s="1"/>
  <c r="F275" i="120"/>
  <c r="I274" i="120"/>
  <c r="L274" i="120" s="1"/>
  <c r="F274" i="120"/>
  <c r="H274" i="120" s="1"/>
  <c r="D257" i="120"/>
  <c r="I256" i="120"/>
  <c r="L256" i="120" s="1"/>
  <c r="F256" i="120"/>
  <c r="H256" i="120" s="1"/>
  <c r="I255" i="120"/>
  <c r="L255" i="120" s="1"/>
  <c r="F255" i="120"/>
  <c r="H255" i="120" s="1"/>
  <c r="I254" i="120"/>
  <c r="L254" i="120" s="1"/>
  <c r="F254" i="120"/>
  <c r="H254" i="120" s="1"/>
  <c r="I253" i="120"/>
  <c r="L253" i="120" s="1"/>
  <c r="F253" i="120"/>
  <c r="H253" i="120" s="1"/>
  <c r="I252" i="120"/>
  <c r="L252" i="120" s="1"/>
  <c r="F252" i="120"/>
  <c r="H252" i="120" s="1"/>
  <c r="I251" i="120"/>
  <c r="L251" i="120" s="1"/>
  <c r="F251" i="120"/>
  <c r="H251" i="120" s="1"/>
  <c r="I250" i="120"/>
  <c r="L250" i="120" s="1"/>
  <c r="F250" i="120"/>
  <c r="H250" i="120" s="1"/>
  <c r="I249" i="120"/>
  <c r="L249" i="120" s="1"/>
  <c r="F249" i="120"/>
  <c r="H249" i="120" s="1"/>
  <c r="I248" i="120"/>
  <c r="L248" i="120" s="1"/>
  <c r="F248" i="120"/>
  <c r="H248" i="120" s="1"/>
  <c r="I247" i="120"/>
  <c r="L247" i="120" s="1"/>
  <c r="F247" i="120"/>
  <c r="H247" i="120" s="1"/>
  <c r="I246" i="120"/>
  <c r="L246" i="120" s="1"/>
  <c r="F246" i="120"/>
  <c r="H246" i="120" s="1"/>
  <c r="I245" i="120"/>
  <c r="L245" i="120" s="1"/>
  <c r="F245" i="120"/>
  <c r="H245" i="120" s="1"/>
  <c r="I244" i="120"/>
  <c r="L244" i="120" s="1"/>
  <c r="F244" i="120"/>
  <c r="H244" i="120" s="1"/>
  <c r="I243" i="120"/>
  <c r="L243" i="120" s="1"/>
  <c r="F243" i="120"/>
  <c r="H243" i="120" s="1"/>
  <c r="I242" i="120"/>
  <c r="L242" i="120" s="1"/>
  <c r="F242" i="120"/>
  <c r="H242" i="120" s="1"/>
  <c r="I241" i="120"/>
  <c r="L241" i="120" s="1"/>
  <c r="F241" i="120"/>
  <c r="H241" i="120" s="1"/>
  <c r="I240" i="120"/>
  <c r="L240" i="120" s="1"/>
  <c r="F240" i="120"/>
  <c r="H240" i="120" s="1"/>
  <c r="I239" i="120"/>
  <c r="L239" i="120" s="1"/>
  <c r="F239" i="120"/>
  <c r="H222" i="120"/>
  <c r="J222" i="120" s="1"/>
  <c r="E222" i="120"/>
  <c r="G222" i="120" s="1"/>
  <c r="H221" i="120"/>
  <c r="J221" i="120" s="1"/>
  <c r="E221" i="120"/>
  <c r="G221" i="120" s="1"/>
  <c r="H220" i="120"/>
  <c r="J220" i="120" s="1"/>
  <c r="E220" i="120"/>
  <c r="G220" i="120" s="1"/>
  <c r="H219" i="120"/>
  <c r="J219" i="120" s="1"/>
  <c r="E219" i="120"/>
  <c r="G219" i="120" s="1"/>
  <c r="H218" i="120"/>
  <c r="J218" i="120" s="1"/>
  <c r="E218" i="120"/>
  <c r="G218" i="120" s="1"/>
  <c r="H217" i="120"/>
  <c r="J217" i="120" s="1"/>
  <c r="E217" i="120"/>
  <c r="G217" i="120" s="1"/>
  <c r="H216" i="120"/>
  <c r="J216" i="120" s="1"/>
  <c r="E216" i="120"/>
  <c r="G216" i="120" s="1"/>
  <c r="H215" i="120"/>
  <c r="J215" i="120" s="1"/>
  <c r="E215" i="120"/>
  <c r="G215" i="120" s="1"/>
  <c r="H214" i="120"/>
  <c r="J214" i="120" s="1"/>
  <c r="E214" i="120"/>
  <c r="G214" i="120" s="1"/>
  <c r="H213" i="120"/>
  <c r="J213" i="120" s="1"/>
  <c r="E213" i="120"/>
  <c r="G213" i="120" s="1"/>
  <c r="H212" i="120"/>
  <c r="J212" i="120" s="1"/>
  <c r="E212" i="120"/>
  <c r="G212" i="120" s="1"/>
  <c r="H211" i="120"/>
  <c r="J211" i="120" s="1"/>
  <c r="E211" i="120"/>
  <c r="G211" i="120" s="1"/>
  <c r="H210" i="120"/>
  <c r="J210" i="120" s="1"/>
  <c r="E210" i="120"/>
  <c r="G210" i="120" s="1"/>
  <c r="H209" i="120"/>
  <c r="J209" i="120" s="1"/>
  <c r="E209" i="120"/>
  <c r="G209" i="120" s="1"/>
  <c r="H208" i="120"/>
  <c r="J208" i="120" s="1"/>
  <c r="E208" i="120"/>
  <c r="G208" i="120" s="1"/>
  <c r="H207" i="120"/>
  <c r="J207" i="120" s="1"/>
  <c r="E207" i="120"/>
  <c r="G207" i="120" s="1"/>
  <c r="H206" i="120"/>
  <c r="J206" i="120" s="1"/>
  <c r="E206" i="120"/>
  <c r="G206" i="120" s="1"/>
  <c r="H205" i="120"/>
  <c r="J205" i="120" s="1"/>
  <c r="E205" i="120"/>
  <c r="G188" i="120"/>
  <c r="E188" i="120"/>
  <c r="G187" i="120"/>
  <c r="E187" i="120"/>
  <c r="G186" i="120"/>
  <c r="E186" i="120"/>
  <c r="C169" i="120"/>
  <c r="H168" i="120"/>
  <c r="K168" i="120" s="1"/>
  <c r="E168" i="120"/>
  <c r="G168" i="120" s="1"/>
  <c r="H167" i="120"/>
  <c r="K167" i="120" s="1"/>
  <c r="E167" i="120"/>
  <c r="G167" i="120" s="1"/>
  <c r="H166" i="120"/>
  <c r="K166" i="120" s="1"/>
  <c r="E166" i="120"/>
  <c r="G166" i="120" s="1"/>
  <c r="H165" i="120"/>
  <c r="K165" i="120" s="1"/>
  <c r="E165" i="120"/>
  <c r="G165" i="120" s="1"/>
  <c r="H164" i="120"/>
  <c r="K164" i="120" s="1"/>
  <c r="E164" i="120"/>
  <c r="G164" i="120" s="1"/>
  <c r="H163" i="120"/>
  <c r="K163" i="120" s="1"/>
  <c r="E163" i="120"/>
  <c r="G163" i="120" s="1"/>
  <c r="H162" i="120"/>
  <c r="K162" i="120" s="1"/>
  <c r="E162" i="120"/>
  <c r="G162" i="120" s="1"/>
  <c r="H161" i="120"/>
  <c r="K161" i="120" s="1"/>
  <c r="E161" i="120"/>
  <c r="G161" i="120" s="1"/>
  <c r="H160" i="120"/>
  <c r="K160" i="120" s="1"/>
  <c r="E160" i="120"/>
  <c r="G160" i="120" s="1"/>
  <c r="H159" i="120"/>
  <c r="K159" i="120" s="1"/>
  <c r="E159" i="120"/>
  <c r="G159" i="120" s="1"/>
  <c r="H158" i="120"/>
  <c r="K158" i="120" s="1"/>
  <c r="E158" i="120"/>
  <c r="G158" i="120" s="1"/>
  <c r="H157" i="120"/>
  <c r="K157" i="120" s="1"/>
  <c r="E157" i="120"/>
  <c r="G157" i="120" s="1"/>
  <c r="H156" i="120"/>
  <c r="K156" i="120" s="1"/>
  <c r="E156" i="120"/>
  <c r="G156" i="120" s="1"/>
  <c r="H155" i="120"/>
  <c r="K155" i="120" s="1"/>
  <c r="E155" i="120"/>
  <c r="G155" i="120" s="1"/>
  <c r="H154" i="120"/>
  <c r="K154" i="120" s="1"/>
  <c r="E154" i="120"/>
  <c r="G154" i="120" s="1"/>
  <c r="H153" i="120"/>
  <c r="K153" i="120" s="1"/>
  <c r="E153" i="120"/>
  <c r="G153" i="120" s="1"/>
  <c r="H152" i="120"/>
  <c r="K152" i="120" s="1"/>
  <c r="E152" i="120"/>
  <c r="G152" i="120" s="1"/>
  <c r="K151" i="120"/>
  <c r="C134" i="120"/>
  <c r="H133" i="120"/>
  <c r="K133" i="120" s="1"/>
  <c r="E133" i="120"/>
  <c r="G133" i="120" s="1"/>
  <c r="H132" i="120"/>
  <c r="K132" i="120" s="1"/>
  <c r="E132" i="120"/>
  <c r="G132" i="120" s="1"/>
  <c r="H131" i="120"/>
  <c r="K131" i="120" s="1"/>
  <c r="E131" i="120"/>
  <c r="G131" i="120" s="1"/>
  <c r="H130" i="120"/>
  <c r="K130" i="120" s="1"/>
  <c r="E130" i="120"/>
  <c r="G130" i="120" s="1"/>
  <c r="H129" i="120"/>
  <c r="K129" i="120" s="1"/>
  <c r="E129" i="120"/>
  <c r="G129" i="120" s="1"/>
  <c r="H128" i="120"/>
  <c r="K128" i="120" s="1"/>
  <c r="E128" i="120"/>
  <c r="G128" i="120" s="1"/>
  <c r="H127" i="120"/>
  <c r="K127" i="120" s="1"/>
  <c r="E127" i="120"/>
  <c r="G127" i="120" s="1"/>
  <c r="H126" i="120"/>
  <c r="K126" i="120" s="1"/>
  <c r="E126" i="120"/>
  <c r="G126" i="120" s="1"/>
  <c r="H125" i="120"/>
  <c r="K125" i="120" s="1"/>
  <c r="E125" i="120"/>
  <c r="G125" i="120" s="1"/>
  <c r="H124" i="120"/>
  <c r="K124" i="120" s="1"/>
  <c r="E124" i="120"/>
  <c r="G124" i="120" s="1"/>
  <c r="H123" i="120"/>
  <c r="K123" i="120" s="1"/>
  <c r="E123" i="120"/>
  <c r="G123" i="120" s="1"/>
  <c r="H122" i="120"/>
  <c r="K122" i="120" s="1"/>
  <c r="E122" i="120"/>
  <c r="G122" i="120" s="1"/>
  <c r="H121" i="120"/>
  <c r="K121" i="120" s="1"/>
  <c r="E121" i="120"/>
  <c r="G121" i="120" s="1"/>
  <c r="H120" i="120"/>
  <c r="K120" i="120" s="1"/>
  <c r="E120" i="120"/>
  <c r="G120" i="120" s="1"/>
  <c r="H119" i="120"/>
  <c r="K119" i="120" s="1"/>
  <c r="E119" i="120"/>
  <c r="G119" i="120" s="1"/>
  <c r="H118" i="120"/>
  <c r="K118" i="120" s="1"/>
  <c r="E118" i="120"/>
  <c r="G118" i="120" s="1"/>
  <c r="H117" i="120"/>
  <c r="K117" i="120" s="1"/>
  <c r="E117" i="120"/>
  <c r="G117" i="120" s="1"/>
  <c r="H116" i="120"/>
  <c r="K116" i="120" s="1"/>
  <c r="E116" i="120"/>
  <c r="D101" i="120"/>
  <c r="I100" i="120"/>
  <c r="L100" i="120" s="1"/>
  <c r="F100" i="120"/>
  <c r="H100" i="120" s="1"/>
  <c r="I99" i="120"/>
  <c r="L99" i="120" s="1"/>
  <c r="F99" i="120"/>
  <c r="H99" i="120" s="1"/>
  <c r="I98" i="120"/>
  <c r="L98" i="120" s="1"/>
  <c r="F98" i="120"/>
  <c r="H98" i="120" s="1"/>
  <c r="I97" i="120"/>
  <c r="L97" i="120" s="1"/>
  <c r="F97" i="120"/>
  <c r="H97" i="120" s="1"/>
  <c r="I96" i="120"/>
  <c r="L96" i="120" s="1"/>
  <c r="F96" i="120"/>
  <c r="H96" i="120" s="1"/>
  <c r="I95" i="120"/>
  <c r="L95" i="120" s="1"/>
  <c r="F95" i="120"/>
  <c r="H95" i="120" s="1"/>
  <c r="I94" i="120"/>
  <c r="L94" i="120" s="1"/>
  <c r="F94" i="120"/>
  <c r="H94" i="120" s="1"/>
  <c r="I93" i="120"/>
  <c r="L93" i="120" s="1"/>
  <c r="F93" i="120"/>
  <c r="H93" i="120" s="1"/>
  <c r="I92" i="120"/>
  <c r="L92" i="120" s="1"/>
  <c r="F92" i="120"/>
  <c r="H92" i="120" s="1"/>
  <c r="I91" i="120"/>
  <c r="L91" i="120" s="1"/>
  <c r="F91" i="120"/>
  <c r="H91" i="120" s="1"/>
  <c r="I90" i="120"/>
  <c r="L90" i="120" s="1"/>
  <c r="F90" i="120"/>
  <c r="H90" i="120" s="1"/>
  <c r="I89" i="120"/>
  <c r="L89" i="120" s="1"/>
  <c r="F89" i="120"/>
  <c r="H89" i="120" s="1"/>
  <c r="I88" i="120"/>
  <c r="L88" i="120" s="1"/>
  <c r="F88" i="120"/>
  <c r="H88" i="120" s="1"/>
  <c r="I87" i="120"/>
  <c r="L87" i="120" s="1"/>
  <c r="F87" i="120"/>
  <c r="H87" i="120" s="1"/>
  <c r="I86" i="120"/>
  <c r="L86" i="120" s="1"/>
  <c r="F86" i="120"/>
  <c r="H86" i="120" s="1"/>
  <c r="I85" i="120"/>
  <c r="L85" i="120" s="1"/>
  <c r="F85" i="120"/>
  <c r="H85" i="120" s="1"/>
  <c r="I84" i="120"/>
  <c r="L84" i="120" s="1"/>
  <c r="F84" i="120"/>
  <c r="H84" i="120" s="1"/>
  <c r="I83" i="120"/>
  <c r="L83" i="120" s="1"/>
  <c r="F83" i="120"/>
  <c r="H83" i="120" s="1"/>
  <c r="D65" i="120"/>
  <c r="I64" i="120"/>
  <c r="L64" i="120" s="1"/>
  <c r="F64" i="120"/>
  <c r="H64" i="120" s="1"/>
  <c r="I63" i="120"/>
  <c r="L63" i="120" s="1"/>
  <c r="F63" i="120"/>
  <c r="H63" i="120" s="1"/>
  <c r="I62" i="120"/>
  <c r="L62" i="120" s="1"/>
  <c r="F62" i="120"/>
  <c r="H62" i="120" s="1"/>
  <c r="I61" i="120"/>
  <c r="L61" i="120" s="1"/>
  <c r="F61" i="120"/>
  <c r="H61" i="120" s="1"/>
  <c r="I60" i="120"/>
  <c r="L60" i="120" s="1"/>
  <c r="F60" i="120"/>
  <c r="H60" i="120" s="1"/>
  <c r="I59" i="120"/>
  <c r="L59" i="120" s="1"/>
  <c r="F59" i="120"/>
  <c r="H59" i="120" s="1"/>
  <c r="I58" i="120"/>
  <c r="L58" i="120" s="1"/>
  <c r="F58" i="120"/>
  <c r="H58" i="120" s="1"/>
  <c r="I57" i="120"/>
  <c r="L57" i="120" s="1"/>
  <c r="F57" i="120"/>
  <c r="H57" i="120" s="1"/>
  <c r="I56" i="120"/>
  <c r="L56" i="120" s="1"/>
  <c r="F56" i="120"/>
  <c r="H56" i="120" s="1"/>
  <c r="I55" i="120"/>
  <c r="L55" i="120" s="1"/>
  <c r="F55" i="120"/>
  <c r="H55" i="120" s="1"/>
  <c r="I54" i="120"/>
  <c r="L54" i="120" s="1"/>
  <c r="F54" i="120"/>
  <c r="H54" i="120" s="1"/>
  <c r="I53" i="120"/>
  <c r="L53" i="120" s="1"/>
  <c r="F53" i="120"/>
  <c r="H53" i="120" s="1"/>
  <c r="I52" i="120"/>
  <c r="L52" i="120" s="1"/>
  <c r="F52" i="120"/>
  <c r="H52" i="120" s="1"/>
  <c r="I51" i="120"/>
  <c r="L51" i="120" s="1"/>
  <c r="F51" i="120"/>
  <c r="H51" i="120" s="1"/>
  <c r="I50" i="120"/>
  <c r="L50" i="120" s="1"/>
  <c r="F50" i="120"/>
  <c r="H50" i="120" s="1"/>
  <c r="I49" i="120"/>
  <c r="L49" i="120" s="1"/>
  <c r="F49" i="120"/>
  <c r="H49" i="120" s="1"/>
  <c r="I48" i="120"/>
  <c r="L48" i="120" s="1"/>
  <c r="F48" i="120"/>
  <c r="H48" i="120" s="1"/>
  <c r="I47" i="120"/>
  <c r="L47" i="120" s="1"/>
  <c r="L65" i="120" s="1"/>
  <c r="F47" i="120"/>
  <c r="D30" i="120"/>
  <c r="I29" i="120"/>
  <c r="L29" i="120" s="1"/>
  <c r="F29" i="120"/>
  <c r="H29" i="120" s="1"/>
  <c r="I28" i="120"/>
  <c r="L28" i="120" s="1"/>
  <c r="F28" i="120"/>
  <c r="H28" i="120" s="1"/>
  <c r="I27" i="120"/>
  <c r="L27" i="120" s="1"/>
  <c r="F27" i="120"/>
  <c r="H27" i="120" s="1"/>
  <c r="I26" i="120"/>
  <c r="L26" i="120" s="1"/>
  <c r="F26" i="120"/>
  <c r="H26" i="120" s="1"/>
  <c r="I25" i="120"/>
  <c r="L25" i="120" s="1"/>
  <c r="F25" i="120"/>
  <c r="H25" i="120" s="1"/>
  <c r="I24" i="120"/>
  <c r="L24" i="120" s="1"/>
  <c r="F24" i="120"/>
  <c r="H24" i="120" s="1"/>
  <c r="I23" i="120"/>
  <c r="L23" i="120" s="1"/>
  <c r="F23" i="120"/>
  <c r="H23" i="120" s="1"/>
  <c r="I22" i="120"/>
  <c r="L22" i="120" s="1"/>
  <c r="F22" i="120"/>
  <c r="H22" i="120" s="1"/>
  <c r="I21" i="120"/>
  <c r="L21" i="120" s="1"/>
  <c r="F21" i="120"/>
  <c r="H21" i="120" s="1"/>
  <c r="I20" i="120"/>
  <c r="L20" i="120" s="1"/>
  <c r="F20" i="120"/>
  <c r="H20" i="120" s="1"/>
  <c r="I19" i="120"/>
  <c r="L19" i="120" s="1"/>
  <c r="F19" i="120"/>
  <c r="H19" i="120" s="1"/>
  <c r="I18" i="120"/>
  <c r="L18" i="120" s="1"/>
  <c r="F18" i="120"/>
  <c r="H18" i="120" s="1"/>
  <c r="I17" i="120"/>
  <c r="L17" i="120" s="1"/>
  <c r="F17" i="120"/>
  <c r="H17" i="120" s="1"/>
  <c r="I16" i="120"/>
  <c r="L16" i="120" s="1"/>
  <c r="F16" i="120"/>
  <c r="H16" i="120" s="1"/>
  <c r="I15" i="120"/>
  <c r="L15" i="120" s="1"/>
  <c r="F15" i="120"/>
  <c r="H15" i="120" s="1"/>
  <c r="I14" i="120"/>
  <c r="L14" i="120" s="1"/>
  <c r="F14" i="120"/>
  <c r="H14" i="120" s="1"/>
  <c r="I13" i="120"/>
  <c r="L13" i="120" s="1"/>
  <c r="F13" i="120"/>
  <c r="H13" i="120" s="1"/>
  <c r="I12" i="120"/>
  <c r="L12" i="120" s="1"/>
  <c r="F12" i="120"/>
  <c r="G54" i="109" l="1"/>
  <c r="E72" i="109"/>
  <c r="F198" i="117"/>
  <c r="E370" i="73"/>
  <c r="G1256" i="73"/>
  <c r="G1274" i="73" s="1"/>
  <c r="E1312" i="73"/>
  <c r="E204" i="72"/>
  <c r="G186" i="72"/>
  <c r="G204" i="72" s="1"/>
  <c r="E488" i="72"/>
  <c r="G470" i="72"/>
  <c r="G730" i="72"/>
  <c r="E2046" i="72"/>
  <c r="G2028" i="72"/>
  <c r="E2081" i="72"/>
  <c r="E2116" i="72"/>
  <c r="G2098" i="72"/>
  <c r="G2116" i="72" s="1"/>
  <c r="F158" i="117"/>
  <c r="J1463" i="73"/>
  <c r="J1555" i="72"/>
  <c r="G2081" i="72"/>
  <c r="H154" i="117"/>
  <c r="E29" i="68"/>
  <c r="E168" i="72"/>
  <c r="E664" i="72"/>
  <c r="E1831" i="72"/>
  <c r="G1813" i="72"/>
  <c r="G1831" i="72" s="1"/>
  <c r="E1868" i="72"/>
  <c r="J2081" i="72"/>
  <c r="J2291" i="72"/>
  <c r="F117" i="117"/>
  <c r="F338" i="117"/>
  <c r="G104" i="73"/>
  <c r="J133" i="72"/>
  <c r="G168" i="72"/>
  <c r="G1192" i="72"/>
  <c r="J1905" i="72"/>
  <c r="E67" i="73"/>
  <c r="E142" i="73"/>
  <c r="E859" i="73"/>
  <c r="E829" i="72"/>
  <c r="G811" i="72"/>
  <c r="G829" i="72" s="1"/>
  <c r="E2011" i="72"/>
  <c r="J2885" i="72"/>
  <c r="H299" i="117"/>
  <c r="E30" i="73"/>
  <c r="E671" i="73"/>
  <c r="E1200" i="73"/>
  <c r="G1522" i="72"/>
  <c r="E1425" i="73"/>
  <c r="E379" i="1"/>
  <c r="E295" i="73"/>
  <c r="J1349" i="73"/>
  <c r="E1761" i="72"/>
  <c r="G2698" i="72"/>
  <c r="E2710" i="72"/>
  <c r="J310" i="72"/>
  <c r="J311" i="72" s="1"/>
  <c r="J312" i="72" s="1"/>
  <c r="J523" i="72"/>
  <c r="E730" i="72"/>
  <c r="E1456" i="72"/>
  <c r="E1621" i="72"/>
  <c r="J1868" i="72"/>
  <c r="E2221" i="72"/>
  <c r="G3586" i="72"/>
  <c r="E1725" i="72"/>
  <c r="E4601" i="72"/>
  <c r="G4583" i="72"/>
  <c r="J1456" i="72"/>
  <c r="E2151" i="72"/>
  <c r="G2326" i="72"/>
  <c r="J1225" i="72"/>
  <c r="J1796" i="72"/>
  <c r="E1905" i="72"/>
  <c r="G3061" i="72"/>
  <c r="G3341" i="72"/>
  <c r="E3376" i="72"/>
  <c r="G4321" i="72"/>
  <c r="J629" i="72"/>
  <c r="J1126" i="72"/>
  <c r="G1175" i="72"/>
  <c r="G1291" i="72"/>
  <c r="E1324" i="72"/>
  <c r="E2291" i="72"/>
  <c r="E2675" i="72"/>
  <c r="E2815" i="72"/>
  <c r="E3551" i="72"/>
  <c r="G3533" i="72"/>
  <c r="G3551" i="72" s="1"/>
  <c r="E2850" i="72"/>
  <c r="E2885" i="72"/>
  <c r="E3830" i="72"/>
  <c r="E4181" i="72"/>
  <c r="E4496" i="72"/>
  <c r="E2570" i="72"/>
  <c r="E2605" i="72"/>
  <c r="E3446" i="72"/>
  <c r="E4216" i="72"/>
  <c r="J4321" i="72"/>
  <c r="J4322" i="72" s="1"/>
  <c r="J4323" i="72" s="1"/>
  <c r="G4356" i="72"/>
  <c r="E612" i="109"/>
  <c r="G594" i="109"/>
  <c r="G2553" i="72"/>
  <c r="J3306" i="72"/>
  <c r="J3481" i="72"/>
  <c r="E3726" i="72"/>
  <c r="E4006" i="72"/>
  <c r="G4198" i="72"/>
  <c r="J612" i="109"/>
  <c r="G2955" i="72"/>
  <c r="E3061" i="72"/>
  <c r="E3201" i="72"/>
  <c r="E3586" i="72"/>
  <c r="E4461" i="72"/>
  <c r="E4671" i="72"/>
  <c r="G429" i="109"/>
  <c r="G648" i="109"/>
  <c r="J429" i="109"/>
  <c r="J1667" i="109"/>
  <c r="E2991" i="72"/>
  <c r="E3166" i="72"/>
  <c r="E4076" i="72"/>
  <c r="J1114" i="109"/>
  <c r="J1115" i="109" s="1"/>
  <c r="J1116" i="109" s="1"/>
  <c r="G2745" i="72"/>
  <c r="E2955" i="72"/>
  <c r="J2991" i="72"/>
  <c r="E3096" i="72"/>
  <c r="G3148" i="72"/>
  <c r="E3271" i="72"/>
  <c r="E3516" i="72"/>
  <c r="E3621" i="72"/>
  <c r="E3901" i="72"/>
  <c r="J4076" i="72"/>
  <c r="J218" i="109"/>
  <c r="J828" i="109"/>
  <c r="E394" i="109"/>
  <c r="E648" i="109"/>
  <c r="E2182" i="109"/>
  <c r="E2466" i="109"/>
  <c r="G2448" i="109"/>
  <c r="J3362" i="109"/>
  <c r="J2536" i="109"/>
  <c r="E324" i="109"/>
  <c r="E1324" i="109"/>
  <c r="E218" i="109"/>
  <c r="J2077" i="109"/>
  <c r="E4811" i="72"/>
  <c r="E2608" i="109"/>
  <c r="E2932" i="109"/>
  <c r="J3994" i="109"/>
  <c r="E3538" i="109"/>
  <c r="E133" i="100"/>
  <c r="E265" i="100"/>
  <c r="E400" i="100"/>
  <c r="E534" i="100"/>
  <c r="E835" i="100"/>
  <c r="E2536" i="109"/>
  <c r="E2896" i="109"/>
  <c r="E3362" i="109"/>
  <c r="E232" i="100"/>
  <c r="E365" i="100"/>
  <c r="E802" i="100"/>
  <c r="E3182" i="109"/>
  <c r="G3344" i="109"/>
  <c r="E3468" i="109"/>
  <c r="E703" i="100"/>
  <c r="E3327" i="109"/>
  <c r="I161" i="102"/>
  <c r="G227" i="102"/>
  <c r="F923" i="114"/>
  <c r="F100" i="114"/>
  <c r="E655" i="98"/>
  <c r="K957" i="114"/>
  <c r="F438" i="114"/>
  <c r="K1095" i="114"/>
  <c r="F1130" i="114"/>
  <c r="K1376" i="114"/>
  <c r="E1297" i="100"/>
  <c r="F168" i="114"/>
  <c r="E202" i="118"/>
  <c r="E101" i="95"/>
  <c r="G1000" i="95"/>
  <c r="E2113" i="95"/>
  <c r="E95" i="97"/>
  <c r="J64" i="95"/>
  <c r="J758" i="95"/>
  <c r="G844" i="95"/>
  <c r="G862" i="95" s="1"/>
  <c r="E1107" i="95"/>
  <c r="E1216" i="95"/>
  <c r="J1879" i="95"/>
  <c r="G7510" i="95"/>
  <c r="J28" i="95"/>
  <c r="G1125" i="95"/>
  <c r="G62" i="97"/>
  <c r="J100" i="95"/>
  <c r="E554" i="95"/>
  <c r="G6206" i="95"/>
  <c r="J3056" i="95"/>
  <c r="G2993" i="95"/>
  <c r="J3088" i="95"/>
  <c r="E2830" i="95"/>
  <c r="E385" i="115"/>
  <c r="I65" i="90"/>
  <c r="I66" i="90" s="1"/>
  <c r="I67" i="90" s="1"/>
  <c r="I100" i="90"/>
  <c r="M28" i="88"/>
  <c r="K66" i="88"/>
  <c r="K216" i="88"/>
  <c r="G348" i="88"/>
  <c r="K421" i="88"/>
  <c r="K451" i="88"/>
  <c r="M580" i="88"/>
  <c r="K611" i="88"/>
  <c r="M696" i="88"/>
  <c r="M699" i="88"/>
  <c r="M887" i="88"/>
  <c r="M976" i="88"/>
  <c r="K983" i="88"/>
  <c r="M1020" i="88"/>
  <c r="K1081" i="88"/>
  <c r="K1119" i="88"/>
  <c r="K1152" i="88"/>
  <c r="M1227" i="88"/>
  <c r="K1233" i="88"/>
  <c r="M1235" i="88"/>
  <c r="M1263" i="88"/>
  <c r="M1268" i="88"/>
  <c r="M1328" i="88"/>
  <c r="K1399" i="88"/>
  <c r="K1517" i="88"/>
  <c r="M1540" i="88"/>
  <c r="K1585" i="88"/>
  <c r="J1652" i="88"/>
  <c r="K1652" i="88" s="1"/>
  <c r="J1658" i="88"/>
  <c r="K1658" i="88" s="1"/>
  <c r="M1686" i="88"/>
  <c r="M1733" i="88"/>
  <c r="M1764" i="88"/>
  <c r="G2243" i="88"/>
  <c r="G98" i="89"/>
  <c r="K20" i="88"/>
  <c r="K251" i="88"/>
  <c r="K461" i="88"/>
  <c r="K491" i="88"/>
  <c r="M533" i="88"/>
  <c r="M570" i="88"/>
  <c r="K732" i="88"/>
  <c r="K816" i="88"/>
  <c r="M1006" i="88"/>
  <c r="K1009" i="88"/>
  <c r="M1054" i="88"/>
  <c r="K1160" i="88"/>
  <c r="K1191" i="88"/>
  <c r="K1478" i="88"/>
  <c r="K1509" i="88"/>
  <c r="M1512" i="88"/>
  <c r="K1548" i="88"/>
  <c r="K1614" i="88"/>
  <c r="M1762" i="88"/>
  <c r="G291" i="88"/>
  <c r="M330" i="88"/>
  <c r="M659" i="88"/>
  <c r="K694" i="88"/>
  <c r="K742" i="88"/>
  <c r="K782" i="88"/>
  <c r="M897" i="88"/>
  <c r="K938" i="88"/>
  <c r="M941" i="88"/>
  <c r="K971" i="88"/>
  <c r="K1048" i="88"/>
  <c r="M1117" i="88"/>
  <c r="K1123" i="88"/>
  <c r="K1155" i="88"/>
  <c r="K1189" i="88"/>
  <c r="M1193" i="88"/>
  <c r="K1196" i="88"/>
  <c r="M1199" i="88"/>
  <c r="M1203" i="88" s="1"/>
  <c r="M1296" i="88"/>
  <c r="K1326" i="88"/>
  <c r="K1337" i="88"/>
  <c r="K1362" i="88"/>
  <c r="K1365" i="88"/>
  <c r="M1409" i="88"/>
  <c r="K1434" i="88"/>
  <c r="K1437" i="88"/>
  <c r="K1473" i="88"/>
  <c r="K1611" i="88"/>
  <c r="J1646" i="88"/>
  <c r="K1646" i="88" s="1"/>
  <c r="M1731" i="88"/>
  <c r="K1768" i="88"/>
  <c r="K1839" i="88"/>
  <c r="M23" i="88"/>
  <c r="M67" i="88"/>
  <c r="K179" i="88"/>
  <c r="K214" i="88"/>
  <c r="K333" i="88"/>
  <c r="K465" i="88"/>
  <c r="K700" i="88"/>
  <c r="K736" i="88"/>
  <c r="K826" i="88"/>
  <c r="K850" i="88"/>
  <c r="K891" i="88"/>
  <c r="M984" i="88"/>
  <c r="K1153" i="88"/>
  <c r="K1236" i="88"/>
  <c r="K1291" i="88"/>
  <c r="K1329" i="88"/>
  <c r="K1397" i="88"/>
  <c r="K1400" i="88"/>
  <c r="M1543" i="88"/>
  <c r="J1644" i="88"/>
  <c r="K1644" i="88" s="1"/>
  <c r="M1770" i="88"/>
  <c r="K1806" i="88"/>
  <c r="K1809" i="88"/>
  <c r="M18" i="88"/>
  <c r="K263" i="88"/>
  <c r="K295" i="88"/>
  <c r="M298" i="88"/>
  <c r="K347" i="88"/>
  <c r="M502" i="88"/>
  <c r="K546" i="88"/>
  <c r="M733" i="88"/>
  <c r="K777" i="88"/>
  <c r="M1016" i="88"/>
  <c r="M1130" i="88"/>
  <c r="K1161" i="88"/>
  <c r="K1224" i="88"/>
  <c r="K1232" i="88"/>
  <c r="M1264" i="88"/>
  <c r="K1504" i="88"/>
  <c r="K1516" i="88"/>
  <c r="K1574" i="88"/>
  <c r="M1586" i="88"/>
  <c r="K1589" i="88"/>
  <c r="K1609" i="88"/>
  <c r="K1618" i="88"/>
  <c r="J1657" i="88"/>
  <c r="K1657" i="88" s="1"/>
  <c r="K1831" i="88"/>
  <c r="J239" i="92"/>
  <c r="J240" i="92" s="1"/>
  <c r="M54" i="88"/>
  <c r="K65" i="88"/>
  <c r="M134" i="88"/>
  <c r="M177" i="88"/>
  <c r="K301" i="88"/>
  <c r="K304" i="88"/>
  <c r="K331" i="88"/>
  <c r="M382" i="88"/>
  <c r="M384" i="88"/>
  <c r="K975" i="88"/>
  <c r="K1272" i="88"/>
  <c r="K1363" i="88"/>
  <c r="J1654" i="88"/>
  <c r="K1654" i="88" s="1"/>
  <c r="M1717" i="88"/>
  <c r="E65" i="90"/>
  <c r="K137" i="88"/>
  <c r="M380" i="88"/>
  <c r="K413" i="88"/>
  <c r="K493" i="88"/>
  <c r="M535" i="88"/>
  <c r="K538" i="88"/>
  <c r="K586" i="88"/>
  <c r="K617" i="88"/>
  <c r="K660" i="88"/>
  <c r="M667" i="88"/>
  <c r="K693" i="88"/>
  <c r="M864" i="88"/>
  <c r="M930" i="88"/>
  <c r="K1056" i="88"/>
  <c r="K1156" i="88"/>
  <c r="K1188" i="88"/>
  <c r="M1304" i="88"/>
  <c r="K267" i="88"/>
  <c r="M747" i="88"/>
  <c r="K818" i="88"/>
  <c r="M855" i="88"/>
  <c r="M902" i="88"/>
  <c r="K1040" i="88"/>
  <c r="K1260" i="88"/>
  <c r="M1292" i="88"/>
  <c r="M1301" i="88"/>
  <c r="E1308" i="88"/>
  <c r="M1330" i="88"/>
  <c r="K1474" i="88"/>
  <c r="K1542" i="88"/>
  <c r="M1552" i="88"/>
  <c r="K1575" i="88"/>
  <c r="K1578" i="88"/>
  <c r="K1610" i="88"/>
  <c r="K1619" i="88"/>
  <c r="M1645" i="88"/>
  <c r="M1771" i="88"/>
  <c r="M1834" i="88"/>
  <c r="M1876" i="88"/>
  <c r="K1879" i="88"/>
  <c r="K1912" i="88"/>
  <c r="K1920" i="88"/>
  <c r="K1923" i="88"/>
  <c r="M1925" i="88"/>
  <c r="M1989" i="88"/>
  <c r="M2080" i="88"/>
  <c r="M2111" i="88"/>
  <c r="M2114" i="88"/>
  <c r="K2229" i="88"/>
  <c r="M2232" i="88"/>
  <c r="K2281" i="88"/>
  <c r="M2305" i="88"/>
  <c r="M2318" i="88"/>
  <c r="K2472" i="88"/>
  <c r="K2587" i="88"/>
  <c r="K2620" i="88"/>
  <c r="K2671" i="88"/>
  <c r="M2673" i="88"/>
  <c r="K2832" i="88"/>
  <c r="K2967" i="88"/>
  <c r="M2993" i="88"/>
  <c r="M2995" i="88"/>
  <c r="K3001" i="88"/>
  <c r="K3033" i="88"/>
  <c r="M3035" i="88"/>
  <c r="K3046" i="88"/>
  <c r="M3114" i="88"/>
  <c r="M3116" i="88"/>
  <c r="K3128" i="88"/>
  <c r="K3171" i="88"/>
  <c r="K3195" i="88"/>
  <c r="M3198" i="88"/>
  <c r="K1881" i="88"/>
  <c r="K1887" i="88"/>
  <c r="K1910" i="88"/>
  <c r="K2067" i="88"/>
  <c r="M2123" i="88"/>
  <c r="K2157" i="88"/>
  <c r="M2321" i="88"/>
  <c r="M2393" i="88"/>
  <c r="K2432" i="88"/>
  <c r="K2437" i="88"/>
  <c r="K2627" i="88"/>
  <c r="K2925" i="88"/>
  <c r="M3006" i="88"/>
  <c r="M3038" i="88"/>
  <c r="M3077" i="88"/>
  <c r="M1884" i="88"/>
  <c r="K1961" i="88"/>
  <c r="K1964" i="88"/>
  <c r="K2070" i="88"/>
  <c r="M2154" i="88"/>
  <c r="K2190" i="88"/>
  <c r="K2346" i="88"/>
  <c r="K2358" i="88"/>
  <c r="K2385" i="88"/>
  <c r="M2424" i="88"/>
  <c r="K2464" i="88"/>
  <c r="K2553" i="88"/>
  <c r="M2593" i="88"/>
  <c r="K2663" i="88"/>
  <c r="M2676" i="88"/>
  <c r="K2679" i="88"/>
  <c r="K2706" i="88"/>
  <c r="K2756" i="88"/>
  <c r="M2783" i="88"/>
  <c r="K2789" i="88"/>
  <c r="K2795" i="88"/>
  <c r="M2841" i="88"/>
  <c r="K2867" i="88"/>
  <c r="K2873" i="88"/>
  <c r="K2883" i="88"/>
  <c r="K2919" i="88"/>
  <c r="K3164" i="88"/>
  <c r="K3166" i="88"/>
  <c r="M1949" i="88"/>
  <c r="K2031" i="88"/>
  <c r="M2115" i="88"/>
  <c r="K2118" i="88"/>
  <c r="K2149" i="88"/>
  <c r="M2309" i="88"/>
  <c r="M2314" i="88"/>
  <c r="M2344" i="88"/>
  <c r="K2399" i="88"/>
  <c r="M2427" i="88"/>
  <c r="K2542" i="88"/>
  <c r="K2579" i="88"/>
  <c r="K2636" i="88"/>
  <c r="K2881" i="88"/>
  <c r="K3044" i="88"/>
  <c r="K3115" i="88"/>
  <c r="K3121" i="88"/>
  <c r="M1875" i="88"/>
  <c r="K1880" i="88"/>
  <c r="K1911" i="88"/>
  <c r="K1913" i="88"/>
  <c r="K1919" i="88"/>
  <c r="K1924" i="88"/>
  <c r="M1926" i="88"/>
  <c r="M2110" i="88"/>
  <c r="M2121" i="88"/>
  <c r="K2280" i="88"/>
  <c r="M2317" i="88"/>
  <c r="K2353" i="88"/>
  <c r="K2383" i="88"/>
  <c r="K2433" i="88"/>
  <c r="K2471" i="88"/>
  <c r="K2545" i="88"/>
  <c r="M2586" i="88"/>
  <c r="K2591" i="88"/>
  <c r="M2674" i="88"/>
  <c r="M2994" i="88"/>
  <c r="K3002" i="88"/>
  <c r="K3039" i="88"/>
  <c r="K3047" i="88"/>
  <c r="M3075" i="88"/>
  <c r="K3078" i="88"/>
  <c r="K3172" i="88"/>
  <c r="K3199" i="88"/>
  <c r="M3210" i="88"/>
  <c r="K1878" i="88"/>
  <c r="M2039" i="88"/>
  <c r="M2073" i="88"/>
  <c r="K2158" i="88"/>
  <c r="K2196" i="88"/>
  <c r="K2320" i="88"/>
  <c r="K2386" i="88"/>
  <c r="K2392" i="88"/>
  <c r="K2431" i="88"/>
  <c r="M2508" i="88"/>
  <c r="K2628" i="88"/>
  <c r="K2670" i="88"/>
  <c r="K2710" i="88"/>
  <c r="M2713" i="88"/>
  <c r="K2746" i="88"/>
  <c r="K2760" i="88"/>
  <c r="M2784" i="88"/>
  <c r="K2837" i="88"/>
  <c r="K2874" i="88"/>
  <c r="M2914" i="88"/>
  <c r="K2966" i="88"/>
  <c r="K3081" i="88"/>
  <c r="K3170" i="88"/>
  <c r="K1847" i="88"/>
  <c r="K1965" i="88"/>
  <c r="G2202" i="88"/>
  <c r="K2241" i="88"/>
  <c r="K2313" i="88"/>
  <c r="K2345" i="88"/>
  <c r="M2436" i="88"/>
  <c r="K2511" i="88"/>
  <c r="K2543" i="88"/>
  <c r="K2552" i="88"/>
  <c r="K2743" i="88"/>
  <c r="K2926" i="88"/>
  <c r="K2950" i="88"/>
  <c r="K2960" i="88"/>
  <c r="K3073" i="88"/>
  <c r="M3167" i="88"/>
  <c r="M3206" i="88"/>
  <c r="M3208" i="88"/>
  <c r="K1917" i="88"/>
  <c r="M1960" i="88"/>
  <c r="K2004" i="88"/>
  <c r="K2069" i="88"/>
  <c r="K2191" i="88"/>
  <c r="K2384" i="88"/>
  <c r="M2460" i="88"/>
  <c r="K2463" i="88"/>
  <c r="M2506" i="88"/>
  <c r="M2538" i="88"/>
  <c r="M2631" i="88"/>
  <c r="K2705" i="88"/>
  <c r="G2928" i="88"/>
  <c r="K3165" i="88"/>
  <c r="K3211" i="88"/>
  <c r="F30" i="120"/>
  <c r="E243" i="1"/>
  <c r="G77" i="97"/>
  <c r="G95" i="97" s="1"/>
  <c r="J209" i="1"/>
  <c r="J484" i="1"/>
  <c r="M370" i="88"/>
  <c r="K370" i="88"/>
  <c r="M619" i="88"/>
  <c r="K619" i="88"/>
  <c r="E174" i="1"/>
  <c r="E484" i="1"/>
  <c r="J279" i="117"/>
  <c r="J319" i="117"/>
  <c r="J559" i="73"/>
  <c r="E1048" i="73"/>
  <c r="G1030" i="73"/>
  <c r="G1048" i="73" s="1"/>
  <c r="E1463" i="73"/>
  <c r="J275" i="72"/>
  <c r="J417" i="72"/>
  <c r="J418" i="72" s="1"/>
  <c r="J419" i="72" s="1"/>
  <c r="E523" i="72"/>
  <c r="G505" i="72"/>
  <c r="G523" i="72" s="1"/>
  <c r="J1192" i="72"/>
  <c r="G1258" i="72"/>
  <c r="G225" i="1"/>
  <c r="E347" i="1"/>
  <c r="J1086" i="73"/>
  <c r="J28" i="72"/>
  <c r="J29" i="72" s="1"/>
  <c r="J30" i="72" s="1"/>
  <c r="G763" i="72"/>
  <c r="G174" i="1"/>
  <c r="F327" i="120"/>
  <c r="E32" i="1"/>
  <c r="J117" i="117"/>
  <c r="G896" i="73"/>
  <c r="J697" i="72"/>
  <c r="M1052" i="88"/>
  <c r="K1052" i="88"/>
  <c r="E67" i="1"/>
  <c r="E209" i="1"/>
  <c r="F97" i="117"/>
  <c r="J137" i="117"/>
  <c r="E1162" i="73"/>
  <c r="E138" i="1"/>
  <c r="J1162" i="73"/>
  <c r="J1163" i="73" s="1"/>
  <c r="J1164" i="73" s="1"/>
  <c r="E98" i="72"/>
  <c r="G81" i="72"/>
  <c r="G98" i="72" s="1"/>
  <c r="J452" i="72"/>
  <c r="K1991" i="88"/>
  <c r="M1991" i="88"/>
  <c r="G431" i="1"/>
  <c r="G449" i="1" s="1"/>
  <c r="E589" i="1"/>
  <c r="G821" i="73"/>
  <c r="G972" i="73"/>
  <c r="J1200" i="73"/>
  <c r="G488" i="72"/>
  <c r="G146" i="105"/>
  <c r="E163" i="105"/>
  <c r="E1252" i="95"/>
  <c r="G1234" i="95"/>
  <c r="M740" i="88"/>
  <c r="K740" i="88"/>
  <c r="K169" i="120"/>
  <c r="K170" i="120" s="1"/>
  <c r="E223" i="120"/>
  <c r="J138" i="1"/>
  <c r="E519" i="1"/>
  <c r="G571" i="1"/>
  <c r="F15" i="117"/>
  <c r="J708" i="73"/>
  <c r="J709" i="73" s="1"/>
  <c r="J710" i="73" s="1"/>
  <c r="J1237" i="73"/>
  <c r="E103" i="1"/>
  <c r="F36" i="117"/>
  <c r="G746" i="73"/>
  <c r="J730" i="72"/>
  <c r="F65" i="120"/>
  <c r="G85" i="1"/>
  <c r="G103" i="1" s="1"/>
  <c r="E279" i="1"/>
  <c r="J36" i="117"/>
  <c r="H56" i="117"/>
  <c r="G522" i="73"/>
  <c r="J784" i="73"/>
  <c r="J1312" i="73"/>
  <c r="E1349" i="73"/>
  <c r="G1331" i="73"/>
  <c r="G1349" i="73" s="1"/>
  <c r="J382" i="72"/>
  <c r="J594" i="72"/>
  <c r="E1086" i="73"/>
  <c r="G1068" i="73"/>
  <c r="M1007" i="88"/>
  <c r="K1007" i="88"/>
  <c r="M2028" i="88"/>
  <c r="K2028" i="88"/>
  <c r="H47" i="120"/>
  <c r="H65" i="120" s="1"/>
  <c r="G261" i="1"/>
  <c r="E314" i="1"/>
  <c r="J56" i="117"/>
  <c r="F416" i="117"/>
  <c r="J522" i="73"/>
  <c r="E522" i="73"/>
  <c r="E134" i="120"/>
  <c r="F292" i="120"/>
  <c r="G314" i="1"/>
  <c r="J1387" i="73"/>
  <c r="E275" i="72"/>
  <c r="J597" i="73"/>
  <c r="E746" i="73"/>
  <c r="E896" i="73"/>
  <c r="E972" i="73"/>
  <c r="E1124" i="73"/>
  <c r="G1294" i="73"/>
  <c r="G1312" i="73" s="1"/>
  <c r="E763" i="72"/>
  <c r="J1390" i="72"/>
  <c r="G1555" i="72"/>
  <c r="E634" i="73"/>
  <c r="E784" i="73"/>
  <c r="J1124" i="73"/>
  <c r="E558" i="72"/>
  <c r="J763" i="72"/>
  <c r="J1621" i="72"/>
  <c r="G1796" i="72"/>
  <c r="G2518" i="72"/>
  <c r="E2535" i="72"/>
  <c r="J488" i="72"/>
  <c r="G558" i="72"/>
  <c r="F319" i="117"/>
  <c r="G653" i="73"/>
  <c r="G671" i="73" s="1"/>
  <c r="E821" i="73"/>
  <c r="E240" i="72"/>
  <c r="G576" i="72"/>
  <c r="G594" i="72" s="1"/>
  <c r="E629" i="72"/>
  <c r="G646" i="72"/>
  <c r="G664" i="72" s="1"/>
  <c r="E697" i="72"/>
  <c r="G679" i="72"/>
  <c r="G697" i="72" s="1"/>
  <c r="E796" i="72"/>
  <c r="G778" i="72"/>
  <c r="G796" i="72" s="1"/>
  <c r="J1324" i="72"/>
  <c r="J2151" i="72"/>
  <c r="G1425" i="73"/>
  <c r="J204" i="72"/>
  <c r="G240" i="72"/>
  <c r="J558" i="72"/>
  <c r="J559" i="72" s="1"/>
  <c r="J560" i="72" s="1"/>
  <c r="G629" i="72"/>
  <c r="J796" i="72"/>
  <c r="J1291" i="72"/>
  <c r="J2326" i="72"/>
  <c r="F77" i="117"/>
  <c r="J97" i="117"/>
  <c r="E559" i="73"/>
  <c r="G1144" i="73"/>
  <c r="G1162" i="73" s="1"/>
  <c r="G1445" i="73"/>
  <c r="G1463" i="73" s="1"/>
  <c r="G257" i="72"/>
  <c r="G275" i="72" s="1"/>
  <c r="J664" i="72"/>
  <c r="E862" i="72"/>
  <c r="G844" i="72"/>
  <c r="G862" i="72" s="1"/>
  <c r="E1060" i="72"/>
  <c r="J1522" i="72"/>
  <c r="E1588" i="72"/>
  <c r="G1570" i="72"/>
  <c r="G1588" i="72" s="1"/>
  <c r="J2221" i="72"/>
  <c r="J2430" i="72"/>
  <c r="J436" i="117"/>
  <c r="E180" i="73"/>
  <c r="J859" i="73"/>
  <c r="E933" i="73"/>
  <c r="E1387" i="73"/>
  <c r="J1425" i="73"/>
  <c r="E28" i="72"/>
  <c r="J240" i="72"/>
  <c r="E310" i="72"/>
  <c r="J862" i="72"/>
  <c r="J863" i="72" s="1"/>
  <c r="J864" i="72" s="1"/>
  <c r="E895" i="72"/>
  <c r="J1060" i="72"/>
  <c r="J1588" i="72"/>
  <c r="J1590" i="72" s="1"/>
  <c r="E1941" i="72"/>
  <c r="J2046" i="72"/>
  <c r="F397" i="117"/>
  <c r="E708" i="73"/>
  <c r="G1182" i="73"/>
  <c r="G1200" i="73" s="1"/>
  <c r="G1370" i="73"/>
  <c r="G1387" i="73" s="1"/>
  <c r="G10" i="72"/>
  <c r="G28" i="72" s="1"/>
  <c r="E63" i="72"/>
  <c r="G292" i="72"/>
  <c r="G310" i="72" s="1"/>
  <c r="E346" i="72"/>
  <c r="J829" i="72"/>
  <c r="J895" i="72"/>
  <c r="E928" i="72"/>
  <c r="J1093" i="72"/>
  <c r="E1656" i="72"/>
  <c r="J1761" i="72"/>
  <c r="J1762" i="72" s="1"/>
  <c r="J1763" i="72" s="1"/>
  <c r="J1941" i="72"/>
  <c r="J219" i="117"/>
  <c r="F258" i="117"/>
  <c r="J933" i="73"/>
  <c r="E1009" i="73"/>
  <c r="E1237" i="73"/>
  <c r="G63" i="72"/>
  <c r="G346" i="72"/>
  <c r="E382" i="72"/>
  <c r="J928" i="72"/>
  <c r="E961" i="72"/>
  <c r="G943" i="72"/>
  <c r="G1126" i="72"/>
  <c r="J1656" i="72"/>
  <c r="E597" i="73"/>
  <c r="G1219" i="73"/>
  <c r="G1237" i="73" s="1"/>
  <c r="G364" i="72"/>
  <c r="G382" i="72" s="1"/>
  <c r="E417" i="72"/>
  <c r="J961" i="72"/>
  <c r="J1159" i="72"/>
  <c r="J1489" i="72"/>
  <c r="E333" i="73"/>
  <c r="E484" i="73"/>
  <c r="G597" i="73"/>
  <c r="J1009" i="73"/>
  <c r="J63" i="72"/>
  <c r="G133" i="72"/>
  <c r="J346" i="72"/>
  <c r="J347" i="72" s="1"/>
  <c r="J348" i="72" s="1"/>
  <c r="G417" i="72"/>
  <c r="E452" i="72"/>
  <c r="E1159" i="72"/>
  <c r="G1142" i="72"/>
  <c r="G1159" i="72" s="1"/>
  <c r="E1225" i="72"/>
  <c r="G1207" i="72"/>
  <c r="G1225" i="72" s="1"/>
  <c r="E1390" i="72"/>
  <c r="G1372" i="72"/>
  <c r="G1390" i="72" s="1"/>
  <c r="J2360" i="72"/>
  <c r="E1555" i="72"/>
  <c r="E2430" i="72"/>
  <c r="G2412" i="72"/>
  <c r="G2430" i="72" s="1"/>
  <c r="J3516" i="72"/>
  <c r="G4111" i="72"/>
  <c r="E1258" i="72"/>
  <c r="G2465" i="72"/>
  <c r="J2605" i="72"/>
  <c r="J3166" i="72"/>
  <c r="E3236" i="72"/>
  <c r="E3411" i="72"/>
  <c r="J3761" i="72"/>
  <c r="J4216" i="72"/>
  <c r="E4251" i="72"/>
  <c r="G4234" i="72"/>
  <c r="G4251" i="72" s="1"/>
  <c r="J2745" i="72"/>
  <c r="J3236" i="72"/>
  <c r="E3761" i="72"/>
  <c r="G3744" i="72"/>
  <c r="G3761" i="72" s="1"/>
  <c r="J1258" i="72"/>
  <c r="G1306" i="72"/>
  <c r="G1324" i="72" s="1"/>
  <c r="E1357" i="72"/>
  <c r="G1603" i="72"/>
  <c r="G1621" i="72" s="1"/>
  <c r="G1850" i="72"/>
  <c r="G1887" i="72"/>
  <c r="G1905" i="72" s="1"/>
  <c r="G2133" i="72"/>
  <c r="G2151" i="72" s="1"/>
  <c r="E2186" i="72"/>
  <c r="J2465" i="72"/>
  <c r="E3306" i="72"/>
  <c r="G3288" i="72"/>
  <c r="G3306" i="72" s="1"/>
  <c r="E3481" i="72"/>
  <c r="J3830" i="72"/>
  <c r="J4006" i="72"/>
  <c r="J1831" i="72"/>
  <c r="J2116" i="72"/>
  <c r="G2186" i="72"/>
  <c r="G2710" i="72"/>
  <c r="J3061" i="72"/>
  <c r="G3131" i="72"/>
  <c r="E994" i="72"/>
  <c r="G1638" i="72"/>
  <c r="G1656" i="72" s="1"/>
  <c r="G1923" i="72"/>
  <c r="G1941" i="72" s="1"/>
  <c r="G2203" i="72"/>
  <c r="G2221" i="72" s="1"/>
  <c r="G2395" i="72"/>
  <c r="J2850" i="72"/>
  <c r="J3901" i="72"/>
  <c r="E4146" i="72"/>
  <c r="G4128" i="72"/>
  <c r="G4146" i="72" s="1"/>
  <c r="G994" i="72"/>
  <c r="G1027" i="72"/>
  <c r="J1357" i="72"/>
  <c r="J1358" i="72" s="1"/>
  <c r="J1359" i="72" s="1"/>
  <c r="E1423" i="72"/>
  <c r="E1691" i="72"/>
  <c r="E1976" i="72"/>
  <c r="J2186" i="72"/>
  <c r="E2256" i="72"/>
  <c r="J2570" i="72"/>
  <c r="J2710" i="72"/>
  <c r="E2780" i="72"/>
  <c r="G2762" i="72"/>
  <c r="G2780" i="72" s="1"/>
  <c r="E3026" i="72"/>
  <c r="G3008" i="72"/>
  <c r="G3026" i="72" s="1"/>
  <c r="E3971" i="72"/>
  <c r="G877" i="72"/>
  <c r="G895" i="72" s="1"/>
  <c r="G1042" i="72"/>
  <c r="G1060" i="72" s="1"/>
  <c r="G1405" i="72"/>
  <c r="G1423" i="72" s="1"/>
  <c r="G1673" i="72"/>
  <c r="G1691" i="72" s="1"/>
  <c r="G1958" i="72"/>
  <c r="G1976" i="72" s="1"/>
  <c r="G2238" i="72"/>
  <c r="G2256" i="72" s="1"/>
  <c r="J2395" i="72"/>
  <c r="E2500" i="72"/>
  <c r="G2482" i="72"/>
  <c r="G2500" i="72" s="1"/>
  <c r="J2780" i="72"/>
  <c r="J2920" i="72"/>
  <c r="J2921" i="72" s="1"/>
  <c r="J2922" i="72" s="1"/>
  <c r="J2955" i="72"/>
  <c r="J3026" i="72"/>
  <c r="J3726" i="72"/>
  <c r="J994" i="72"/>
  <c r="J1027" i="72"/>
  <c r="E1093" i="72"/>
  <c r="G1438" i="72"/>
  <c r="G1456" i="72" s="1"/>
  <c r="E1489" i="72"/>
  <c r="G1707" i="72"/>
  <c r="G1725" i="72" s="1"/>
  <c r="G1993" i="72"/>
  <c r="G2011" i="72" s="1"/>
  <c r="G2273" i="72"/>
  <c r="G2291" i="72" s="1"/>
  <c r="J2500" i="72"/>
  <c r="J2640" i="72"/>
  <c r="G2675" i="72"/>
  <c r="G2815" i="72"/>
  <c r="J3201" i="72"/>
  <c r="J3202" i="72" s="1"/>
  <c r="J3203" i="72" s="1"/>
  <c r="E4041" i="72"/>
  <c r="G910" i="72"/>
  <c r="G928" i="72" s="1"/>
  <c r="E1027" i="72"/>
  <c r="G1075" i="72"/>
  <c r="G1093" i="72" s="1"/>
  <c r="E1126" i="72"/>
  <c r="J1423" i="72"/>
  <c r="G1489" i="72"/>
  <c r="J1691" i="72"/>
  <c r="J1976" i="72"/>
  <c r="J2256" i="72"/>
  <c r="E2326" i="72"/>
  <c r="G2535" i="72"/>
  <c r="J3096" i="72"/>
  <c r="J3271" i="72"/>
  <c r="J3621" i="72"/>
  <c r="E3866" i="72"/>
  <c r="G3848" i="72"/>
  <c r="G3866" i="72" s="1"/>
  <c r="J4041" i="72"/>
  <c r="J1725" i="72"/>
  <c r="G1761" i="72"/>
  <c r="J2011" i="72"/>
  <c r="G2046" i="72"/>
  <c r="E2360" i="72"/>
  <c r="G2342" i="72"/>
  <c r="G2360" i="72" s="1"/>
  <c r="J2675" i="72"/>
  <c r="J3446" i="72"/>
  <c r="E3691" i="72"/>
  <c r="J3796" i="72"/>
  <c r="J3866" i="72"/>
  <c r="E2395" i="72"/>
  <c r="G2973" i="72"/>
  <c r="G2991" i="72" s="1"/>
  <c r="G3184" i="72"/>
  <c r="G3201" i="72" s="1"/>
  <c r="G3253" i="72"/>
  <c r="G3271" i="72" s="1"/>
  <c r="G3429" i="72"/>
  <c r="G3446" i="72" s="1"/>
  <c r="G3709" i="72"/>
  <c r="G3812" i="72"/>
  <c r="G3830" i="72" s="1"/>
  <c r="G3989" i="72"/>
  <c r="G4006" i="72" s="1"/>
  <c r="G4058" i="72"/>
  <c r="G4076" i="72" s="1"/>
  <c r="E4111" i="72"/>
  <c r="J4251" i="72"/>
  <c r="J4252" i="72" s="1"/>
  <c r="J4253" i="72" s="1"/>
  <c r="J4601" i="72"/>
  <c r="J359" i="109"/>
  <c r="E828" i="109"/>
  <c r="G810" i="109"/>
  <c r="E1079" i="109"/>
  <c r="E2465" i="72"/>
  <c r="E2745" i="72"/>
  <c r="J4146" i="72"/>
  <c r="E4566" i="72"/>
  <c r="G4548" i="72"/>
  <c r="G4566" i="72" s="1"/>
  <c r="J4741" i="72"/>
  <c r="G1889" i="109"/>
  <c r="G1907" i="109" s="1"/>
  <c r="E1907" i="109"/>
  <c r="J4111" i="72"/>
  <c r="E4391" i="72"/>
  <c r="G4373" i="72"/>
  <c r="G4391" i="72" s="1"/>
  <c r="J4566" i="72"/>
  <c r="G3078" i="72"/>
  <c r="G3096" i="72" s="1"/>
  <c r="G3499" i="72"/>
  <c r="G3516" i="72" s="1"/>
  <c r="G3603" i="72"/>
  <c r="G3621" i="72" s="1"/>
  <c r="E3656" i="72"/>
  <c r="G3883" i="72"/>
  <c r="G3901" i="72" s="1"/>
  <c r="E3936" i="72"/>
  <c r="J4391" i="72"/>
  <c r="G684" i="109"/>
  <c r="E936" i="109"/>
  <c r="G918" i="109"/>
  <c r="G936" i="109" s="1"/>
  <c r="J3341" i="72"/>
  <c r="J3586" i="72"/>
  <c r="G3656" i="72"/>
  <c r="G3936" i="72"/>
  <c r="E4286" i="72"/>
  <c r="G4268" i="72"/>
  <c r="G4286" i="72" s="1"/>
  <c r="J4356" i="72"/>
  <c r="E4846" i="72"/>
  <c r="G4828" i="72"/>
  <c r="G4846" i="72" s="1"/>
  <c r="G3393" i="72"/>
  <c r="G3411" i="72" s="1"/>
  <c r="G3673" i="72"/>
  <c r="G3691" i="72" s="1"/>
  <c r="G3953" i="72"/>
  <c r="G3971" i="72" s="1"/>
  <c r="J4286" i="72"/>
  <c r="J4287" i="72" s="1"/>
  <c r="J4288" i="72" s="1"/>
  <c r="E4776" i="72"/>
  <c r="J394" i="109"/>
  <c r="E502" i="109"/>
  <c r="J1184" i="109"/>
  <c r="J1324" i="109"/>
  <c r="J2535" i="72"/>
  <c r="G2570" i="72"/>
  <c r="J2815" i="72"/>
  <c r="J2816" i="72" s="1"/>
  <c r="J2817" i="72" s="1"/>
  <c r="G2850" i="72"/>
  <c r="J3131" i="72"/>
  <c r="J3132" i="72" s="1"/>
  <c r="J3133" i="72" s="1"/>
  <c r="G3166" i="72"/>
  <c r="J3376" i="72"/>
  <c r="J3656" i="72"/>
  <c r="J3936" i="72"/>
  <c r="E466" i="109"/>
  <c r="G448" i="109"/>
  <c r="G466" i="109" s="1"/>
  <c r="J1043" i="109"/>
  <c r="J3411" i="72"/>
  <c r="J3691" i="72"/>
  <c r="G3726" i="72"/>
  <c r="J3971" i="72"/>
  <c r="J4671" i="72"/>
  <c r="J4672" i="72" s="1"/>
  <c r="J4673" i="72" s="1"/>
  <c r="J254" i="109"/>
  <c r="J466" i="109"/>
  <c r="J539" i="109"/>
  <c r="G2587" i="72"/>
  <c r="G2605" i="72" s="1"/>
  <c r="E2640" i="72"/>
  <c r="G2867" i="72"/>
  <c r="G2885" i="72" s="1"/>
  <c r="E2920" i="72"/>
  <c r="G3359" i="72"/>
  <c r="G3376" i="72" s="1"/>
  <c r="G4181" i="72"/>
  <c r="J4496" i="72"/>
  <c r="J4531" i="72"/>
  <c r="E4881" i="72"/>
  <c r="J145" i="109"/>
  <c r="J720" i="109"/>
  <c r="E792" i="109"/>
  <c r="J972" i="109"/>
  <c r="G2640" i="72"/>
  <c r="G2920" i="72"/>
  <c r="G3218" i="72"/>
  <c r="G3236" i="72" s="1"/>
  <c r="G3463" i="72"/>
  <c r="G3481" i="72" s="1"/>
  <c r="E3796" i="72"/>
  <c r="G4023" i="72"/>
  <c r="G4041" i="72" s="1"/>
  <c r="E4426" i="72"/>
  <c r="G4408" i="72"/>
  <c r="G4426" i="72" s="1"/>
  <c r="E4531" i="72"/>
  <c r="G4514" i="72"/>
  <c r="G4601" i="72"/>
  <c r="E4636" i="72"/>
  <c r="G4618" i="72"/>
  <c r="G4636" i="72" s="1"/>
  <c r="J72" i="109"/>
  <c r="E359" i="109"/>
  <c r="J648" i="109"/>
  <c r="J649" i="109" s="1"/>
  <c r="J650" i="109" s="1"/>
  <c r="E1219" i="109"/>
  <c r="G3796" i="72"/>
  <c r="J4181" i="72"/>
  <c r="J4426" i="72"/>
  <c r="J4636" i="72"/>
  <c r="G755" i="109"/>
  <c r="G376" i="109"/>
  <c r="G394" i="109" s="1"/>
  <c r="E429" i="109"/>
  <c r="E684" i="109"/>
  <c r="G1201" i="109"/>
  <c r="G1219" i="109" s="1"/>
  <c r="E1394" i="109"/>
  <c r="J1464" i="109"/>
  <c r="E2042" i="109"/>
  <c r="E4356" i="72"/>
  <c r="E181" i="109"/>
  <c r="E539" i="109"/>
  <c r="E1043" i="109"/>
  <c r="E1501" i="109"/>
  <c r="G1837" i="109"/>
  <c r="J3398" i="109"/>
  <c r="E4706" i="72"/>
  <c r="E755" i="109"/>
  <c r="E1149" i="109"/>
  <c r="J1394" i="109"/>
  <c r="J1395" i="109" s="1"/>
  <c r="J1396" i="109" s="1"/>
  <c r="G1501" i="109"/>
  <c r="E1601" i="109"/>
  <c r="J1733" i="109"/>
  <c r="J2360" i="109"/>
  <c r="E3608" i="109"/>
  <c r="E425" i="102"/>
  <c r="G4688" i="72"/>
  <c r="G4706" i="72" s="1"/>
  <c r="G4758" i="72"/>
  <c r="G4776" i="72" s="1"/>
  <c r="G200" i="109"/>
  <c r="G218" i="109" s="1"/>
  <c r="G1131" i="109"/>
  <c r="G1149" i="109" s="1"/>
  <c r="E1254" i="109"/>
  <c r="G2360" i="109"/>
  <c r="E2752" i="109"/>
  <c r="G2734" i="109"/>
  <c r="E3004" i="109"/>
  <c r="J181" i="109"/>
  <c r="E254" i="109"/>
  <c r="G792" i="109"/>
  <c r="E864" i="109"/>
  <c r="J1601" i="109"/>
  <c r="J3713" i="109"/>
  <c r="E109" i="109"/>
  <c r="G236" i="109"/>
  <c r="G254" i="109" s="1"/>
  <c r="E289" i="109"/>
  <c r="E575" i="109"/>
  <c r="G846" i="109"/>
  <c r="G864" i="109" s="1"/>
  <c r="E1359" i="109"/>
  <c r="G1341" i="109"/>
  <c r="G1359" i="109" s="1"/>
  <c r="E1768" i="109"/>
  <c r="J2006" i="109"/>
  <c r="J2288" i="109"/>
  <c r="I128" i="102"/>
  <c r="G342" i="102"/>
  <c r="G359" i="102" s="1"/>
  <c r="E359" i="102"/>
  <c r="G4461" i="72"/>
  <c r="J4881" i="72"/>
  <c r="G109" i="109"/>
  <c r="G289" i="109"/>
  <c r="G575" i="109"/>
  <c r="G1079" i="109"/>
  <c r="E1184" i="109"/>
  <c r="J1254" i="109"/>
  <c r="G1429" i="109"/>
  <c r="E1534" i="109"/>
  <c r="G1516" i="109"/>
  <c r="I392" i="102"/>
  <c r="G306" i="109"/>
  <c r="G324" i="109" s="1"/>
  <c r="E1289" i="109"/>
  <c r="J1534" i="109"/>
  <c r="G4216" i="72"/>
  <c r="J4461" i="72"/>
  <c r="G4496" i="72"/>
  <c r="E35" i="109"/>
  <c r="J289" i="109"/>
  <c r="E900" i="109"/>
  <c r="G1271" i="109"/>
  <c r="G1289" i="109" s="1"/>
  <c r="J1429" i="109"/>
  <c r="E1634" i="109"/>
  <c r="G1616" i="109"/>
  <c r="G1634" i="109" s="1"/>
  <c r="G1700" i="109"/>
  <c r="E2324" i="109"/>
  <c r="I260" i="102"/>
  <c r="I293" i="102"/>
  <c r="G4531" i="72"/>
  <c r="G35" i="109"/>
  <c r="E145" i="109"/>
  <c r="J324" i="109"/>
  <c r="G359" i="109"/>
  <c r="G502" i="109"/>
  <c r="E1008" i="109"/>
  <c r="J1634" i="109"/>
  <c r="E4741" i="72"/>
  <c r="J4811" i="72"/>
  <c r="E720" i="109"/>
  <c r="J900" i="109"/>
  <c r="G1008" i="109"/>
  <c r="E1114" i="109"/>
  <c r="J1803" i="109"/>
  <c r="E1700" i="109"/>
  <c r="G2164" i="109"/>
  <c r="G2182" i="109" s="1"/>
  <c r="E2288" i="109"/>
  <c r="E3433" i="109"/>
  <c r="E3994" i="109"/>
  <c r="E130" i="105"/>
  <c r="E98" i="100"/>
  <c r="G952" i="100"/>
  <c r="E967" i="100"/>
  <c r="E1429" i="109"/>
  <c r="E2006" i="109"/>
  <c r="J3004" i="109"/>
  <c r="E3255" i="109"/>
  <c r="E97" i="105"/>
  <c r="I98" i="100"/>
  <c r="E567" i="100"/>
  <c r="G549" i="100"/>
  <c r="G567" i="100" s="1"/>
  <c r="H353" i="114"/>
  <c r="H370" i="114" s="1"/>
  <c r="F370" i="114"/>
  <c r="E2112" i="109"/>
  <c r="E3040" i="109"/>
  <c r="E29" i="105"/>
  <c r="E62" i="102"/>
  <c r="I425" i="102"/>
  <c r="E29" i="100"/>
  <c r="E199" i="100"/>
  <c r="G181" i="100"/>
  <c r="G601" i="100"/>
  <c r="E1733" i="109"/>
  <c r="G2094" i="109"/>
  <c r="G2112" i="109" s="1"/>
  <c r="E2217" i="109"/>
  <c r="G2590" i="109"/>
  <c r="E3076" i="109"/>
  <c r="E3147" i="109"/>
  <c r="G3164" i="109"/>
  <c r="G3309" i="109"/>
  <c r="E30" i="74"/>
  <c r="I62" i="102"/>
  <c r="E95" i="102"/>
  <c r="G11" i="100"/>
  <c r="J199" i="100"/>
  <c r="G2324" i="109"/>
  <c r="E2680" i="109"/>
  <c r="J3147" i="109"/>
  <c r="J3182" i="109"/>
  <c r="J3327" i="109"/>
  <c r="G3468" i="109"/>
  <c r="J635" i="100"/>
  <c r="J1396" i="100"/>
  <c r="K716" i="114"/>
  <c r="E1464" i="109"/>
  <c r="E1940" i="109"/>
  <c r="J2466" i="109"/>
  <c r="E2824" i="109"/>
  <c r="E140" i="74"/>
  <c r="E295" i="105"/>
  <c r="E298" i="100"/>
  <c r="G280" i="100"/>
  <c r="G298" i="100" s="1"/>
  <c r="E1568" i="109"/>
  <c r="G2042" i="109"/>
  <c r="E2147" i="109"/>
  <c r="J2217" i="109"/>
  <c r="E229" i="105"/>
  <c r="E29" i="102"/>
  <c r="H236" i="114"/>
  <c r="K578" i="114"/>
  <c r="K579" i="114" s="1"/>
  <c r="K992" i="114"/>
  <c r="G1550" i="109"/>
  <c r="G1568" i="109" s="1"/>
  <c r="E2253" i="109"/>
  <c r="E2571" i="109"/>
  <c r="E2788" i="109"/>
  <c r="E2860" i="109"/>
  <c r="K1270" i="114"/>
  <c r="G1768" i="109"/>
  <c r="E1837" i="109"/>
  <c r="E1872" i="109"/>
  <c r="J1940" i="109"/>
  <c r="J2147" i="109"/>
  <c r="J2148" i="109" s="1"/>
  <c r="J2149" i="109" s="1"/>
  <c r="G2253" i="109"/>
  <c r="E2360" i="109"/>
  <c r="E2431" i="109"/>
  <c r="J2860" i="109"/>
  <c r="J2861" i="109" s="1"/>
  <c r="J2862" i="109" s="1"/>
  <c r="E3292" i="109"/>
  <c r="E3854" i="109"/>
  <c r="E29" i="107"/>
  <c r="E64" i="103"/>
  <c r="H768" i="114"/>
  <c r="H785" i="114" s="1"/>
  <c r="F785" i="114"/>
  <c r="E1973" i="109"/>
  <c r="J2431" i="109"/>
  <c r="J2432" i="109" s="1"/>
  <c r="J2433" i="109" s="1"/>
  <c r="E2501" i="109"/>
  <c r="J3040" i="109"/>
  <c r="K302" i="114"/>
  <c r="G65" i="118"/>
  <c r="J1872" i="109"/>
  <c r="G1973" i="109"/>
  <c r="E2077" i="109"/>
  <c r="E2396" i="109"/>
  <c r="E2644" i="109"/>
  <c r="E2716" i="109"/>
  <c r="E2968" i="109"/>
  <c r="E3112" i="109"/>
  <c r="E3218" i="109"/>
  <c r="E3503" i="109"/>
  <c r="E3573" i="109"/>
  <c r="G163" i="105"/>
  <c r="I196" i="105"/>
  <c r="E29" i="103"/>
  <c r="I194" i="102"/>
  <c r="I195" i="102" s="1"/>
  <c r="G45" i="100"/>
  <c r="E63" i="100"/>
  <c r="E468" i="100"/>
  <c r="H1044" i="114"/>
  <c r="F1061" i="114"/>
  <c r="G817" i="100"/>
  <c r="E1165" i="100"/>
  <c r="F236" i="114"/>
  <c r="K785" i="114"/>
  <c r="K853" i="114"/>
  <c r="K1061" i="114"/>
  <c r="K1130" i="114"/>
  <c r="K1131" i="114" s="1"/>
  <c r="K1132" i="114" s="1"/>
  <c r="E135" i="118"/>
  <c r="G2329" i="98"/>
  <c r="G2428" i="98"/>
  <c r="I63" i="100"/>
  <c r="I64" i="100" s="1"/>
  <c r="I65" i="100" s="1"/>
  <c r="E166" i="100"/>
  <c r="E433" i="100"/>
  <c r="E901" i="100"/>
  <c r="E1363" i="100"/>
  <c r="K543" i="114"/>
  <c r="J567" i="100"/>
  <c r="J1000" i="100"/>
  <c r="G1231" i="100"/>
  <c r="F335" i="114"/>
  <c r="E65" i="118"/>
  <c r="E331" i="100"/>
  <c r="G450" i="100"/>
  <c r="G468" i="100" s="1"/>
  <c r="E635" i="100"/>
  <c r="E1099" i="100"/>
  <c r="K750" i="114"/>
  <c r="K751" i="114" s="1"/>
  <c r="H905" i="114"/>
  <c r="H923" i="114" s="1"/>
  <c r="K1026" i="114"/>
  <c r="K1027" i="114" s="1"/>
  <c r="H1181" i="114"/>
  <c r="H1199" i="114" s="1"/>
  <c r="K1306" i="114"/>
  <c r="K1307" i="114" s="1"/>
  <c r="F66" i="114"/>
  <c r="K1235" i="114"/>
  <c r="G202" i="118"/>
  <c r="E275" i="118"/>
  <c r="E2127" i="98"/>
  <c r="G2109" i="98"/>
  <c r="G2127" i="98" s="1"/>
  <c r="I62" i="97"/>
  <c r="I63" i="97" s="1"/>
  <c r="J967" i="100"/>
  <c r="K682" i="114"/>
  <c r="K683" i="114" s="1"/>
  <c r="K684" i="114" s="1"/>
  <c r="F30" i="99"/>
  <c r="G257" i="118"/>
  <c r="J534" i="100"/>
  <c r="E1033" i="100"/>
  <c r="E1198" i="100"/>
  <c r="K236" i="114"/>
  <c r="H647" i="114"/>
  <c r="H820" i="114"/>
  <c r="F957" i="114"/>
  <c r="H1095" i="114"/>
  <c r="F1235" i="114"/>
  <c r="F302" i="114"/>
  <c r="F716" i="114"/>
  <c r="F992" i="114"/>
  <c r="F1270" i="114"/>
  <c r="E769" i="100"/>
  <c r="E934" i="100"/>
  <c r="E1231" i="100"/>
  <c r="K820" i="114"/>
  <c r="K821" i="114" s="1"/>
  <c r="K822" i="114" s="1"/>
  <c r="E29" i="95"/>
  <c r="G11" i="95"/>
  <c r="G29" i="95" s="1"/>
  <c r="J934" i="100"/>
  <c r="F31" i="114"/>
  <c r="F202" i="114"/>
  <c r="F543" i="114"/>
  <c r="I95" i="97"/>
  <c r="E501" i="100"/>
  <c r="E669" i="100"/>
  <c r="K202" i="114"/>
  <c r="H1061" i="114"/>
  <c r="K30" i="99"/>
  <c r="E383" i="95"/>
  <c r="E589" i="95"/>
  <c r="G178" i="98"/>
  <c r="J1906" i="98"/>
  <c r="G2090" i="98"/>
  <c r="J2494" i="98"/>
  <c r="E622" i="95"/>
  <c r="J793" i="95"/>
  <c r="J2246" i="95"/>
  <c r="J2247" i="95" s="1"/>
  <c r="J2248" i="95" s="1"/>
  <c r="G582" i="98"/>
  <c r="J878" i="98"/>
  <c r="J1289" i="98"/>
  <c r="J2090" i="98"/>
  <c r="E931" i="95"/>
  <c r="E1618" i="95"/>
  <c r="G1602" i="95"/>
  <c r="G1684" i="95"/>
  <c r="J2079" i="95"/>
  <c r="G104" i="98"/>
  <c r="J287" i="98"/>
  <c r="E435" i="98"/>
  <c r="E619" i="98"/>
  <c r="E246" i="95"/>
  <c r="E451" i="95"/>
  <c r="J931" i="95"/>
  <c r="E729" i="98"/>
  <c r="E1797" i="98"/>
  <c r="E2197" i="98"/>
  <c r="J2263" i="98"/>
  <c r="G64" i="95"/>
  <c r="E690" i="95"/>
  <c r="E324" i="98"/>
  <c r="G637" i="98"/>
  <c r="G655" i="98" s="1"/>
  <c r="E1616" i="98"/>
  <c r="G2185" i="98"/>
  <c r="G2197" i="98" s="1"/>
  <c r="G11" i="97"/>
  <c r="J723" i="95"/>
  <c r="J965" i="95"/>
  <c r="G66" i="98"/>
  <c r="J324" i="98"/>
  <c r="G766" i="98"/>
  <c r="E915" i="98"/>
  <c r="J1028" i="98"/>
  <c r="G1066" i="98"/>
  <c r="G1104" i="98"/>
  <c r="G1179" i="98"/>
  <c r="E1325" i="98"/>
  <c r="E1433" i="98"/>
  <c r="E1506" i="98"/>
  <c r="J1688" i="98"/>
  <c r="J1870" i="98"/>
  <c r="J173" i="95"/>
  <c r="J518" i="95"/>
  <c r="J1142" i="95"/>
  <c r="G1486" i="95"/>
  <c r="G897" i="98"/>
  <c r="E1028" i="98"/>
  <c r="E1142" i="98"/>
  <c r="E1215" i="98"/>
  <c r="E1543" i="98"/>
  <c r="E2461" i="98"/>
  <c r="I29" i="97"/>
  <c r="E62" i="97"/>
  <c r="J137" i="95"/>
  <c r="J138" i="95" s="1"/>
  <c r="E174" i="95"/>
  <c r="E315" i="95"/>
  <c r="E519" i="95"/>
  <c r="E1034" i="95"/>
  <c r="G1107" i="95"/>
  <c r="J1179" i="95"/>
  <c r="J178" i="98"/>
  <c r="J179" i="98" s="1"/>
  <c r="J180" i="98" s="1"/>
  <c r="E1253" i="98"/>
  <c r="G1525" i="98"/>
  <c r="E1724" i="98"/>
  <c r="E2015" i="98"/>
  <c r="G2449" i="98"/>
  <c r="G2461" i="98" s="1"/>
  <c r="G83" i="95"/>
  <c r="G101" i="95" s="1"/>
  <c r="J348" i="95"/>
  <c r="G1143" i="95"/>
  <c r="J2342" i="95"/>
  <c r="J2343" i="95" s="1"/>
  <c r="E361" i="98"/>
  <c r="E954" i="98"/>
  <c r="G1235" i="98"/>
  <c r="J1543" i="98"/>
  <c r="E1833" i="98"/>
  <c r="E1870" i="98"/>
  <c r="G1216" i="95"/>
  <c r="E546" i="98"/>
  <c r="E840" i="98"/>
  <c r="G954" i="98"/>
  <c r="G1833" i="98"/>
  <c r="E1906" i="98"/>
  <c r="G2263" i="98"/>
  <c r="J588" i="95"/>
  <c r="J589" i="95" s="1"/>
  <c r="J590" i="95" s="1"/>
  <c r="E1684" i="95"/>
  <c r="E1813" i="95"/>
  <c r="E3122" i="95"/>
  <c r="E3419" i="95"/>
  <c r="G3401" i="95"/>
  <c r="J3688" i="95"/>
  <c r="E1000" i="95"/>
  <c r="J1215" i="95"/>
  <c r="E1454" i="95"/>
  <c r="G3757" i="95"/>
  <c r="E1355" i="95"/>
  <c r="E1388" i="95"/>
  <c r="E1421" i="95"/>
  <c r="J1715" i="95"/>
  <c r="J1812" i="95"/>
  <c r="J1813" i="95" s="1"/>
  <c r="G2107" i="95"/>
  <c r="G2113" i="95" s="1"/>
  <c r="G1355" i="95"/>
  <c r="G1421" i="95"/>
  <c r="E1748" i="95"/>
  <c r="G2047" i="95"/>
  <c r="E2080" i="95"/>
  <c r="E2506" i="95"/>
  <c r="G2798" i="95"/>
  <c r="E1180" i="95"/>
  <c r="E1286" i="95"/>
  <c r="G1730" i="95"/>
  <c r="G1748" i="95" s="1"/>
  <c r="G2489" i="95"/>
  <c r="J862" i="95"/>
  <c r="E896" i="95"/>
  <c r="E1585" i="95"/>
  <c r="J1979" i="95"/>
  <c r="J1980" i="95" s="1"/>
  <c r="G1980" i="95"/>
  <c r="E4346" i="95"/>
  <c r="J2213" i="95"/>
  <c r="E2408" i="95"/>
  <c r="E2605" i="95"/>
  <c r="G3188" i="95"/>
  <c r="E4207" i="95"/>
  <c r="G4190" i="95"/>
  <c r="J1106" i="95"/>
  <c r="J1845" i="95"/>
  <c r="J1912" i="95"/>
  <c r="J1946" i="95"/>
  <c r="E2181" i="95"/>
  <c r="J2829" i="95"/>
  <c r="E724" i="95"/>
  <c r="G913" i="95"/>
  <c r="G931" i="95" s="1"/>
  <c r="E1913" i="95"/>
  <c r="G2637" i="95"/>
  <c r="G2734" i="95"/>
  <c r="E2766" i="95"/>
  <c r="G2748" i="95"/>
  <c r="G2766" i="95" s="1"/>
  <c r="G3104" i="95"/>
  <c r="G3122" i="95" s="1"/>
  <c r="J3521" i="95"/>
  <c r="J4065" i="95"/>
  <c r="J4345" i="95"/>
  <c r="J4347" i="95" s="1"/>
  <c r="E9258" i="95"/>
  <c r="J2604" i="95"/>
  <c r="J2960" i="95"/>
  <c r="J3121" i="95"/>
  <c r="G3723" i="95"/>
  <c r="E3824" i="95"/>
  <c r="J4685" i="95"/>
  <c r="G6338" i="95"/>
  <c r="J3418" i="95"/>
  <c r="J3253" i="95"/>
  <c r="E3287" i="95"/>
  <c r="J3995" i="95"/>
  <c r="E7337" i="95"/>
  <c r="G7319" i="95"/>
  <c r="G3655" i="95"/>
  <c r="J4100" i="95"/>
  <c r="G3089" i="95"/>
  <c r="E3858" i="95"/>
  <c r="J2893" i="95"/>
  <c r="E2894" i="95"/>
  <c r="G3287" i="95"/>
  <c r="J3487" i="95"/>
  <c r="G3840" i="95"/>
  <c r="G3858" i="95" s="1"/>
  <c r="J4170" i="95"/>
  <c r="J4171" i="95" s="1"/>
  <c r="J4276" i="95"/>
  <c r="G7903" i="95"/>
  <c r="G8862" i="95"/>
  <c r="G8961" i="95"/>
  <c r="J4030" i="95"/>
  <c r="J4031" i="95" s="1"/>
  <c r="E7406" i="95"/>
  <c r="G7388" i="95"/>
  <c r="G3155" i="95"/>
  <c r="E3555" i="95"/>
  <c r="G8465" i="95"/>
  <c r="E2734" i="95"/>
  <c r="G3555" i="95"/>
  <c r="J4719" i="95"/>
  <c r="G7475" i="95"/>
  <c r="G7723" i="95"/>
  <c r="E8264" i="95"/>
  <c r="E3089" i="95"/>
  <c r="G4137" i="95"/>
  <c r="E7976" i="95"/>
  <c r="G7958" i="95"/>
  <c r="G4992" i="95"/>
  <c r="E5095" i="95"/>
  <c r="E7201" i="95"/>
  <c r="E7475" i="95"/>
  <c r="E7903" i="95"/>
  <c r="E244" i="115"/>
  <c r="E701" i="115"/>
  <c r="J521" i="116"/>
  <c r="E5737" i="95"/>
  <c r="E5805" i="95"/>
  <c r="E6998" i="95"/>
  <c r="G5264" i="95"/>
  <c r="G6980" i="95"/>
  <c r="E8047" i="95"/>
  <c r="E8333" i="95"/>
  <c r="J137" i="115"/>
  <c r="G843" i="115"/>
  <c r="G6668" i="95"/>
  <c r="E7614" i="95"/>
  <c r="E7831" i="95"/>
  <c r="G8333" i="95"/>
  <c r="G8399" i="95"/>
  <c r="E173" i="115"/>
  <c r="J349" i="115"/>
  <c r="J701" i="115"/>
  <c r="J4991" i="95"/>
  <c r="E6136" i="95"/>
  <c r="E6437" i="95"/>
  <c r="G7596" i="95"/>
  <c r="G7813" i="95"/>
  <c r="G157" i="115"/>
  <c r="E313" i="115"/>
  <c r="J4651" i="95"/>
  <c r="G6965" i="95"/>
  <c r="E7269" i="95"/>
  <c r="E8119" i="95"/>
  <c r="E8597" i="95"/>
  <c r="G8729" i="95"/>
  <c r="J209" i="115"/>
  <c r="G313" i="115"/>
  <c r="G9027" i="95"/>
  <c r="E9192" i="95"/>
  <c r="E101" i="115"/>
  <c r="J4618" i="95"/>
  <c r="E6070" i="95"/>
  <c r="G6536" i="95"/>
  <c r="E6932" i="95"/>
  <c r="E7545" i="95"/>
  <c r="E7759" i="95"/>
  <c r="G9126" i="95"/>
  <c r="G9456" i="95"/>
  <c r="G4686" i="95"/>
  <c r="E4821" i="95"/>
  <c r="G5702" i="95"/>
  <c r="G5837" i="95"/>
  <c r="G6052" i="95"/>
  <c r="G6070" i="95" s="1"/>
  <c r="G6914" i="95"/>
  <c r="G7527" i="95"/>
  <c r="E7686" i="95"/>
  <c r="G7741" i="95"/>
  <c r="G7759" i="95" s="1"/>
  <c r="E8191" i="95"/>
  <c r="E7066" i="95"/>
  <c r="E7135" i="95"/>
  <c r="G7235" i="95"/>
  <c r="E29" i="115"/>
  <c r="G11" i="115"/>
  <c r="G29" i="115" s="1"/>
  <c r="E491" i="115"/>
  <c r="E665" i="115"/>
  <c r="E101" i="116"/>
  <c r="E65" i="115"/>
  <c r="G491" i="115"/>
  <c r="J524" i="115"/>
  <c r="J558" i="115"/>
  <c r="G83" i="116"/>
  <c r="E594" i="115"/>
  <c r="G173" i="115"/>
  <c r="J278" i="115"/>
  <c r="J420" i="115"/>
  <c r="E558" i="115"/>
  <c r="E594" i="116"/>
  <c r="E1324" i="116"/>
  <c r="G1309" i="116"/>
  <c r="E630" i="115"/>
  <c r="G942" i="115"/>
  <c r="E455" i="115"/>
  <c r="E737" i="115"/>
  <c r="E1042" i="115"/>
  <c r="G1438" i="115"/>
  <c r="J381" i="116"/>
  <c r="K14" i="88"/>
  <c r="M14" i="88"/>
  <c r="M1220" i="88"/>
  <c r="K1220" i="88"/>
  <c r="M2107" i="88"/>
  <c r="K2107" i="88"/>
  <c r="M24" i="88"/>
  <c r="K24" i="88"/>
  <c r="M339" i="88"/>
  <c r="K339" i="88"/>
  <c r="K705" i="88"/>
  <c r="M705" i="88"/>
  <c r="K935" i="88"/>
  <c r="M935" i="88"/>
  <c r="M1114" i="88"/>
  <c r="K1114" i="88"/>
  <c r="M1954" i="88"/>
  <c r="K1954" i="88"/>
  <c r="E1075" i="115"/>
  <c r="E170" i="116"/>
  <c r="J895" i="116"/>
  <c r="G29" i="88"/>
  <c r="E1108" i="115"/>
  <c r="J170" i="116"/>
  <c r="E994" i="116"/>
  <c r="E147" i="88"/>
  <c r="G134" i="88"/>
  <c r="G147" i="88" s="1"/>
  <c r="M181" i="88"/>
  <c r="K181" i="88"/>
  <c r="M866" i="88"/>
  <c r="K866" i="88"/>
  <c r="M899" i="88"/>
  <c r="K899" i="88"/>
  <c r="K1004" i="88"/>
  <c r="M1004" i="88"/>
  <c r="M1021" i="88"/>
  <c r="K1021" i="88"/>
  <c r="G994" i="116"/>
  <c r="M172" i="88"/>
  <c r="K172" i="88"/>
  <c r="M702" i="88"/>
  <c r="K702" i="88"/>
  <c r="E1927" i="88"/>
  <c r="G1911" i="88"/>
  <c r="G222" i="116"/>
  <c r="E486" i="116"/>
  <c r="J862" i="116"/>
  <c r="J863" i="116" s="1"/>
  <c r="J864" i="116" s="1"/>
  <c r="M255" i="88"/>
  <c r="K255" i="88"/>
  <c r="K306" i="88"/>
  <c r="M306" i="88"/>
  <c r="K539" i="88"/>
  <c r="M539" i="88"/>
  <c r="M773" i="88"/>
  <c r="K773" i="88"/>
  <c r="K813" i="88"/>
  <c r="M813" i="88"/>
  <c r="M969" i="88"/>
  <c r="K969" i="88"/>
  <c r="E310" i="116"/>
  <c r="G468" i="116"/>
  <c r="G503" i="116"/>
  <c r="G521" i="116" s="1"/>
  <c r="M503" i="88"/>
  <c r="K503" i="88"/>
  <c r="M1077" i="88"/>
  <c r="K1077" i="88"/>
  <c r="G1009" i="115"/>
  <c r="J66" i="116"/>
  <c r="M293" i="88"/>
  <c r="K293" i="88"/>
  <c r="M489" i="88"/>
  <c r="K489" i="88"/>
  <c r="J594" i="116"/>
  <c r="J595" i="116" s="1"/>
  <c r="M536" i="88"/>
  <c r="K536" i="88"/>
  <c r="K547" i="88" s="1"/>
  <c r="K980" i="88"/>
  <c r="M980" i="88"/>
  <c r="E1273" i="115"/>
  <c r="M220" i="88"/>
  <c r="K220" i="88"/>
  <c r="M572" i="88"/>
  <c r="K572" i="88"/>
  <c r="K622" i="88"/>
  <c r="M622" i="88"/>
  <c r="M928" i="88"/>
  <c r="K928" i="88"/>
  <c r="M942" i="88"/>
  <c r="K942" i="88"/>
  <c r="E30" i="116"/>
  <c r="E452" i="116"/>
  <c r="E629" i="116"/>
  <c r="J928" i="116"/>
  <c r="M89" i="88"/>
  <c r="K89" i="88"/>
  <c r="M387" i="88"/>
  <c r="K387" i="88"/>
  <c r="M654" i="88"/>
  <c r="K654" i="88"/>
  <c r="M1729" i="88"/>
  <c r="K1729" i="88"/>
  <c r="E1489" i="116"/>
  <c r="K27" i="88"/>
  <c r="G107" i="88"/>
  <c r="M92" i="88"/>
  <c r="M100" i="88"/>
  <c r="K105" i="88"/>
  <c r="M133" i="88"/>
  <c r="M136" i="88"/>
  <c r="M213" i="88"/>
  <c r="M257" i="88"/>
  <c r="K261" i="88"/>
  <c r="M332" i="88"/>
  <c r="M345" i="88"/>
  <c r="M372" i="88"/>
  <c r="K495" i="88"/>
  <c r="K542" i="88"/>
  <c r="M625" i="88"/>
  <c r="M650" i="88"/>
  <c r="E668" i="88"/>
  <c r="M776" i="88"/>
  <c r="K779" i="88"/>
  <c r="M858" i="88"/>
  <c r="M1084" i="88"/>
  <c r="M1444" i="88"/>
  <c r="K1444" i="88"/>
  <c r="M1511" i="88"/>
  <c r="K1511" i="88"/>
  <c r="M2351" i="88"/>
  <c r="K2351" i="88"/>
  <c r="M2549" i="88"/>
  <c r="K2549" i="88"/>
  <c r="M11" i="88"/>
  <c r="M21" i="88"/>
  <c r="K52" i="88"/>
  <c r="K60" i="88"/>
  <c r="K106" i="88"/>
  <c r="K131" i="88"/>
  <c r="K175" i="88"/>
  <c r="K210" i="88"/>
  <c r="M223" i="88"/>
  <c r="K226" i="88"/>
  <c r="M258" i="88"/>
  <c r="K262" i="88"/>
  <c r="K297" i="88"/>
  <c r="K343" i="88"/>
  <c r="K373" i="88"/>
  <c r="K417" i="88"/>
  <c r="M424" i="88"/>
  <c r="K427" i="88"/>
  <c r="K455" i="88"/>
  <c r="M500" i="88"/>
  <c r="K576" i="88"/>
  <c r="M616" i="88"/>
  <c r="K651" i="88"/>
  <c r="K658" i="88"/>
  <c r="M665" i="88"/>
  <c r="K824" i="88"/>
  <c r="K889" i="88"/>
  <c r="K973" i="88"/>
  <c r="K1011" i="88"/>
  <c r="K1042" i="88"/>
  <c r="M1049" i="88"/>
  <c r="K1085" i="88"/>
  <c r="K1088" i="88"/>
  <c r="K1092" i="88"/>
  <c r="M1118" i="88"/>
  <c r="K1118" i="88"/>
  <c r="M1405" i="88"/>
  <c r="K1405" i="88"/>
  <c r="K1479" i="88"/>
  <c r="M1588" i="88"/>
  <c r="J1648" i="88"/>
  <c r="K1648" i="88" s="1"/>
  <c r="M1765" i="88"/>
  <c r="K1765" i="88"/>
  <c r="M1802" i="88"/>
  <c r="K1802" i="88"/>
  <c r="M1882" i="88"/>
  <c r="M2225" i="88"/>
  <c r="K2225" i="88"/>
  <c r="M2273" i="88"/>
  <c r="K2273" i="88"/>
  <c r="K2316" i="88"/>
  <c r="M2316" i="88"/>
  <c r="K2468" i="88"/>
  <c r="M2468" i="88"/>
  <c r="G309" i="88"/>
  <c r="K1725" i="88"/>
  <c r="M1725" i="88"/>
  <c r="G1811" i="88"/>
  <c r="M1988" i="88"/>
  <c r="K1988" i="88"/>
  <c r="K2144" i="88"/>
  <c r="M2144" i="88"/>
  <c r="M2239" i="88"/>
  <c r="K2239" i="88"/>
  <c r="G47" i="90"/>
  <c r="K19" i="88"/>
  <c r="K57" i="88"/>
  <c r="K90" i="88"/>
  <c r="K98" i="88"/>
  <c r="K141" i="88"/>
  <c r="M217" i="88"/>
  <c r="K221" i="88"/>
  <c r="K228" i="88" s="1"/>
  <c r="K265" i="88"/>
  <c r="K337" i="88"/>
  <c r="K463" i="88"/>
  <c r="M466" i="88"/>
  <c r="K584" i="88"/>
  <c r="K692" i="88"/>
  <c r="K734" i="88"/>
  <c r="M737" i="88"/>
  <c r="K741" i="88"/>
  <c r="K781" i="88"/>
  <c r="K810" i="88"/>
  <c r="M821" i="88"/>
  <c r="M853" i="88"/>
  <c r="K893" i="88"/>
  <c r="M900" i="88"/>
  <c r="K903" i="88"/>
  <c r="M929" i="88"/>
  <c r="K932" i="88"/>
  <c r="M943" i="88"/>
  <c r="K977" i="88"/>
  <c r="K1015" i="88"/>
  <c r="K1046" i="88"/>
  <c r="M1053" i="88"/>
  <c r="M1078" i="88"/>
  <c r="K1115" i="88"/>
  <c r="K1162" i="88"/>
  <c r="M1162" i="88"/>
  <c r="M1226" i="88"/>
  <c r="K1226" i="88"/>
  <c r="M1372" i="88"/>
  <c r="K1372" i="88"/>
  <c r="K1872" i="88"/>
  <c r="I29" i="90"/>
  <c r="M94" i="88"/>
  <c r="K146" i="88"/>
  <c r="K173" i="88"/>
  <c r="M186" i="88"/>
  <c r="K253" i="88"/>
  <c r="K291" i="88"/>
  <c r="K307" i="88"/>
  <c r="M340" i="88"/>
  <c r="K344" i="88"/>
  <c r="M460" i="88"/>
  <c r="M490" i="88"/>
  <c r="K497" i="88"/>
  <c r="M537" i="88"/>
  <c r="K544" i="88"/>
  <c r="K613" i="88"/>
  <c r="M620" i="88"/>
  <c r="K623" i="88"/>
  <c r="K627" i="88"/>
  <c r="K662" i="88"/>
  <c r="M703" i="88"/>
  <c r="K706" i="88"/>
  <c r="M731" i="88"/>
  <c r="K785" i="88"/>
  <c r="K814" i="88"/>
  <c r="K860" i="88"/>
  <c r="K936" i="88"/>
  <c r="K981" i="88"/>
  <c r="K1005" i="88"/>
  <c r="M1012" i="88"/>
  <c r="M1124" i="88"/>
  <c r="K1124" i="88"/>
  <c r="M1200" i="88"/>
  <c r="K1200" i="88"/>
  <c r="M1508" i="88"/>
  <c r="K1508" i="88"/>
  <c r="K1520" i="88"/>
  <c r="M1799" i="88"/>
  <c r="K1799" i="88"/>
  <c r="K2083" i="88"/>
  <c r="K2199" i="88"/>
  <c r="M371" i="88"/>
  <c r="K415" i="88"/>
  <c r="M418" i="88"/>
  <c r="K453" i="88"/>
  <c r="K501" i="88"/>
  <c r="K534" i="88"/>
  <c r="K666" i="88"/>
  <c r="K940" i="88"/>
  <c r="K1019" i="88"/>
  <c r="M1043" i="88"/>
  <c r="M1057" i="88"/>
  <c r="K1093" i="88"/>
  <c r="M1151" i="88"/>
  <c r="K1151" i="88"/>
  <c r="K1342" i="88"/>
  <c r="M1441" i="88"/>
  <c r="K1441" i="88"/>
  <c r="K1615" i="88"/>
  <c r="M1615" i="88"/>
  <c r="M1998" i="88"/>
  <c r="K1998" i="88"/>
  <c r="K2117" i="88"/>
  <c r="M2235" i="88"/>
  <c r="M3043" i="88"/>
  <c r="K3043" i="88"/>
  <c r="K26" i="88"/>
  <c r="M1159" i="88"/>
  <c r="K1159" i="88"/>
  <c r="M1625" i="88"/>
  <c r="K1625" i="88"/>
  <c r="K17" i="88"/>
  <c r="K50" i="88"/>
  <c r="K58" i="88"/>
  <c r="K183" i="88"/>
  <c r="M215" i="88"/>
  <c r="K218" i="88"/>
  <c r="M250" i="88"/>
  <c r="K254" i="88"/>
  <c r="M266" i="88"/>
  <c r="K305" i="88"/>
  <c r="K335" i="88"/>
  <c r="K375" i="88"/>
  <c r="K379" i="88"/>
  <c r="M412" i="88"/>
  <c r="M450" i="88"/>
  <c r="K457" i="88"/>
  <c r="M464" i="88"/>
  <c r="K467" i="88"/>
  <c r="K505" i="88"/>
  <c r="K578" i="88"/>
  <c r="K585" i="88"/>
  <c r="M735" i="88"/>
  <c r="K738" i="88"/>
  <c r="M815" i="88"/>
  <c r="K822" i="88"/>
  <c r="K854" i="88"/>
  <c r="M861" i="88"/>
  <c r="M894" i="88"/>
  <c r="K944" i="88"/>
  <c r="M1255" i="88"/>
  <c r="K1255" i="88"/>
  <c r="K1957" i="88"/>
  <c r="J135" i="92"/>
  <c r="J136" i="92" s="1"/>
  <c r="K139" i="88"/>
  <c r="K187" i="88"/>
  <c r="K222" i="88"/>
  <c r="M292" i="88"/>
  <c r="K296" i="88"/>
  <c r="M308" i="88"/>
  <c r="M338" i="88"/>
  <c r="K341" i="88"/>
  <c r="K348" i="88" s="1"/>
  <c r="G1131" i="88"/>
  <c r="M1197" i="88"/>
  <c r="K1197" i="88"/>
  <c r="M1369" i="88"/>
  <c r="K1369" i="88"/>
  <c r="M1408" i="88"/>
  <c r="K1408" i="88"/>
  <c r="M2192" i="88"/>
  <c r="K2192" i="88"/>
  <c r="K2833" i="88"/>
  <c r="M2833" i="88"/>
  <c r="I29" i="94"/>
  <c r="I30" i="94" s="1"/>
  <c r="I31" i="94" s="1"/>
  <c r="M130" i="88"/>
  <c r="K174" i="88"/>
  <c r="M225" i="88"/>
  <c r="M416" i="88"/>
  <c r="K419" i="88"/>
  <c r="K423" i="88"/>
  <c r="M426" i="88"/>
  <c r="M575" i="88"/>
  <c r="M657" i="88"/>
  <c r="K708" i="88"/>
  <c r="K934" i="88"/>
  <c r="M972" i="88"/>
  <c r="K979" i="88"/>
  <c r="M1041" i="88"/>
  <c r="K1044" i="88"/>
  <c r="M1190" i="88"/>
  <c r="K1190" i="88"/>
  <c r="K1612" i="88"/>
  <c r="J1660" i="88"/>
  <c r="K1660" i="88" s="1"/>
  <c r="M1684" i="88"/>
  <c r="K1684" i="88"/>
  <c r="K1841" i="88"/>
  <c r="M1995" i="88"/>
  <c r="K1995" i="88"/>
  <c r="K2189" i="88"/>
  <c r="M2228" i="88"/>
  <c r="E1273" i="88"/>
  <c r="K1261" i="88"/>
  <c r="M1300" i="88"/>
  <c r="M1307" i="88"/>
  <c r="K1374" i="88"/>
  <c r="K1398" i="88"/>
  <c r="K1446" i="88"/>
  <c r="K1538" i="88"/>
  <c r="G1966" i="88"/>
  <c r="E2005" i="88"/>
  <c r="M2265" i="88"/>
  <c r="M2272" i="88"/>
  <c r="M2704" i="88"/>
  <c r="K2704" i="88"/>
  <c r="M2512" i="88"/>
  <c r="K2512" i="88"/>
  <c r="M3086" i="88"/>
  <c r="K3086" i="88"/>
  <c r="M1125" i="88"/>
  <c r="K1229" i="88"/>
  <c r="K1539" i="88"/>
  <c r="K1691" i="88"/>
  <c r="M1718" i="88"/>
  <c r="M1732" i="88"/>
  <c r="G2556" i="88"/>
  <c r="M2635" i="88"/>
  <c r="K2635" i="88"/>
  <c r="K3205" i="88"/>
  <c r="E1772" i="88"/>
  <c r="M2882" i="88"/>
  <c r="K2882" i="88"/>
  <c r="M2927" i="88"/>
  <c r="K2927" i="88"/>
  <c r="G424" i="86"/>
  <c r="G442" i="86" s="1"/>
  <c r="E442" i="86"/>
  <c r="K1299" i="88"/>
  <c r="K1333" i="88"/>
  <c r="K1366" i="88"/>
  <c r="K1438" i="88"/>
  <c r="K1470" i="88"/>
  <c r="K1505" i="88"/>
  <c r="K1518" i="88"/>
  <c r="K1546" i="88"/>
  <c r="K1573" i="88"/>
  <c r="M1579" i="88"/>
  <c r="K1613" i="88"/>
  <c r="J1649" i="88"/>
  <c r="K1649" i="88" s="1"/>
  <c r="K1726" i="88"/>
  <c r="G1756" i="88"/>
  <c r="G1772" i="88" s="1"/>
  <c r="K1760" i="88"/>
  <c r="K1793" i="88"/>
  <c r="K1800" i="88"/>
  <c r="K1810" i="88"/>
  <c r="K1870" i="88"/>
  <c r="M1914" i="88"/>
  <c r="K1948" i="88"/>
  <c r="K1996" i="88"/>
  <c r="M2042" i="88"/>
  <c r="K2084" i="88"/>
  <c r="K2151" i="88"/>
  <c r="K2233" i="88"/>
  <c r="M2236" i="88"/>
  <c r="K2240" i="88"/>
  <c r="K2278" i="88"/>
  <c r="K2306" i="88"/>
  <c r="K2505" i="88"/>
  <c r="M3082" i="88"/>
  <c r="K3082" i="88"/>
  <c r="J442" i="86"/>
  <c r="K1370" i="88"/>
  <c r="K1406" i="88"/>
  <c r="K1442" i="88"/>
  <c r="K1922" i="88"/>
  <c r="K2109" i="88"/>
  <c r="G2162" i="88"/>
  <c r="K2155" i="88"/>
  <c r="K2200" i="88"/>
  <c r="K2264" i="88"/>
  <c r="M2267" i="88"/>
  <c r="K2348" i="88"/>
  <c r="M2348" i="88"/>
  <c r="K2871" i="88"/>
  <c r="M2965" i="88"/>
  <c r="K2965" i="88"/>
  <c r="M3037" i="88"/>
  <c r="K3037" i="88"/>
  <c r="K3079" i="88"/>
  <c r="K3161" i="88"/>
  <c r="M3161" i="88"/>
  <c r="M1154" i="88"/>
  <c r="K1185" i="88"/>
  <c r="K1234" i="88"/>
  <c r="K1361" i="88"/>
  <c r="K1364" i="88"/>
  <c r="K1377" i="88"/>
  <c r="K1433" i="88"/>
  <c r="K1436" i="88"/>
  <c r="K1481" i="88"/>
  <c r="K1577" i="88"/>
  <c r="K1584" i="88"/>
  <c r="K1590" i="88"/>
  <c r="K1617" i="88"/>
  <c r="K1620" i="88"/>
  <c r="M1623" i="88"/>
  <c r="J1650" i="88"/>
  <c r="K1650" i="88" s="1"/>
  <c r="J1653" i="88"/>
  <c r="K1653" i="88" s="1"/>
  <c r="J1656" i="88"/>
  <c r="K1656" i="88" s="1"/>
  <c r="M1688" i="88"/>
  <c r="K1695" i="88"/>
  <c r="K1808" i="88"/>
  <c r="K1833" i="88"/>
  <c r="K1837" i="88"/>
  <c r="K1840" i="88"/>
  <c r="K1871" i="88"/>
  <c r="K1956" i="88"/>
  <c r="K1993" i="88"/>
  <c r="K2030" i="88"/>
  <c r="K2068" i="88"/>
  <c r="M2112" i="88"/>
  <c r="K2119" i="88"/>
  <c r="K2146" i="88"/>
  <c r="K2184" i="88"/>
  <c r="K2237" i="88"/>
  <c r="M2349" i="88"/>
  <c r="K2349" i="88"/>
  <c r="M2585" i="88"/>
  <c r="K2585" i="88"/>
  <c r="K2748" i="88"/>
  <c r="K3009" i="88"/>
  <c r="K1198" i="88"/>
  <c r="K1201" i="88"/>
  <c r="K1221" i="88"/>
  <c r="K1237" i="88"/>
  <c r="M1716" i="88"/>
  <c r="K2475" i="88"/>
  <c r="M2475" i="88"/>
  <c r="M2580" i="88"/>
  <c r="M2917" i="88"/>
  <c r="K2917" i="88"/>
  <c r="K3089" i="88"/>
  <c r="M3157" i="88"/>
  <c r="K3157" i="88"/>
  <c r="G29" i="84"/>
  <c r="K1297" i="88"/>
  <c r="K1371" i="88"/>
  <c r="K1407" i="88"/>
  <c r="K1443" i="88"/>
  <c r="K1510" i="88"/>
  <c r="K1798" i="88"/>
  <c r="K1885" i="88"/>
  <c r="K1987" i="88"/>
  <c r="M2000" i="88"/>
  <c r="M2075" i="88"/>
  <c r="M2085" i="88" s="1"/>
  <c r="M2082" i="88"/>
  <c r="M2106" i="88"/>
  <c r="M2152" i="88"/>
  <c r="M2275" i="88"/>
  <c r="M2312" i="88"/>
  <c r="K2312" i="88"/>
  <c r="M2315" i="88"/>
  <c r="K2515" i="88"/>
  <c r="M2515" i="88"/>
  <c r="G2843" i="88"/>
  <c r="M2954" i="88"/>
  <c r="K3005" i="88"/>
  <c r="M3005" i="88"/>
  <c r="K3131" i="88"/>
  <c r="G97" i="87"/>
  <c r="M2389" i="88"/>
  <c r="K2964" i="88"/>
  <c r="M3049" i="88"/>
  <c r="E97" i="87"/>
  <c r="E132" i="86"/>
  <c r="K2785" i="88"/>
  <c r="E2680" i="88"/>
  <c r="E2720" i="88"/>
  <c r="K3196" i="88"/>
  <c r="K2352" i="88"/>
  <c r="M2355" i="88"/>
  <c r="M2387" i="88"/>
  <c r="M2397" i="88"/>
  <c r="M2434" i="88"/>
  <c r="K2465" i="88"/>
  <c r="K2469" i="88"/>
  <c r="K2621" i="88"/>
  <c r="K2625" i="88"/>
  <c r="K2712" i="88"/>
  <c r="E3213" i="88"/>
  <c r="G510" i="86"/>
  <c r="E2360" i="88"/>
  <c r="M2540" i="88"/>
  <c r="K2632" i="88"/>
  <c r="K2677" i="88"/>
  <c r="K2680" i="88" s="1"/>
  <c r="K2828" i="88"/>
  <c r="M2962" i="88"/>
  <c r="M3083" i="88"/>
  <c r="M3090" i="88"/>
  <c r="K3203" i="88"/>
  <c r="K2398" i="88"/>
  <c r="K2421" i="88"/>
  <c r="K2504" i="88"/>
  <c r="M2547" i="88"/>
  <c r="K2551" i="88"/>
  <c r="K2619" i="88"/>
  <c r="K2626" i="88"/>
  <c r="K2664" i="88"/>
  <c r="M2716" i="88"/>
  <c r="K2747" i="88"/>
  <c r="K2787" i="88"/>
  <c r="K2797" i="88"/>
  <c r="K2911" i="88"/>
  <c r="K3007" i="88"/>
  <c r="M3041" i="88"/>
  <c r="K3074" i="88"/>
  <c r="K3088" i="88"/>
  <c r="K3120" i="88"/>
  <c r="K3169" i="88"/>
  <c r="K3197" i="88"/>
  <c r="G200" i="86"/>
  <c r="J510" i="86"/>
  <c r="M2357" i="88"/>
  <c r="M2622" i="88"/>
  <c r="M2825" i="88"/>
  <c r="M3200" i="88"/>
  <c r="J29" i="86"/>
  <c r="F1339" i="114"/>
  <c r="H1333" i="114"/>
  <c r="H1339" i="114" s="1"/>
  <c r="K1339" i="114"/>
  <c r="H101" i="120"/>
  <c r="L30" i="120"/>
  <c r="L31" i="120" s="1"/>
  <c r="L101" i="120"/>
  <c r="L102" i="120" s="1"/>
  <c r="E169" i="120"/>
  <c r="L292" i="120"/>
  <c r="L293" i="120" s="1"/>
  <c r="L294" i="120" s="1"/>
  <c r="H12" i="120"/>
  <c r="H30" i="120" s="1"/>
  <c r="G205" i="120"/>
  <c r="H309" i="120"/>
  <c r="H327" i="120" s="1"/>
  <c r="F101" i="120"/>
  <c r="E189" i="120"/>
  <c r="F257" i="120"/>
  <c r="G122" i="74"/>
  <c r="E67" i="74"/>
  <c r="E2162" i="98"/>
  <c r="J2162" i="98"/>
  <c r="J2163" i="98" s="1"/>
  <c r="I29" i="83"/>
  <c r="H1376" i="114"/>
  <c r="L360" i="120"/>
  <c r="L361" i="120" s="1"/>
  <c r="L362" i="120" s="1"/>
  <c r="F360" i="120"/>
  <c r="J223" i="120"/>
  <c r="G554" i="1"/>
  <c r="K32" i="1"/>
  <c r="J347" i="1"/>
  <c r="J519" i="1"/>
  <c r="J554" i="1"/>
  <c r="J179" i="117"/>
  <c r="H219" i="117"/>
  <c r="H377" i="117"/>
  <c r="G67" i="1"/>
  <c r="J314" i="1"/>
  <c r="J38" i="117"/>
  <c r="J37" i="117"/>
  <c r="J118" i="117"/>
  <c r="J119" i="117" s="1"/>
  <c r="J220" i="117"/>
  <c r="J221" i="117" s="1"/>
  <c r="J378" i="117"/>
  <c r="J379" i="117" s="1"/>
  <c r="J30" i="73"/>
  <c r="J333" i="73"/>
  <c r="G279" i="1"/>
  <c r="G415" i="1"/>
  <c r="J485" i="1"/>
  <c r="G257" i="73"/>
  <c r="J67" i="1"/>
  <c r="J210" i="1"/>
  <c r="G243" i="1"/>
  <c r="K134" i="120"/>
  <c r="J139" i="1"/>
  <c r="J174" i="1"/>
  <c r="J243" i="1"/>
  <c r="J279" i="1"/>
  <c r="J379" i="1"/>
  <c r="J415" i="1"/>
  <c r="G589" i="1"/>
  <c r="H158" i="117"/>
  <c r="J198" i="117"/>
  <c r="J258" i="117"/>
  <c r="J321" i="117"/>
  <c r="J320" i="117"/>
  <c r="J357" i="117"/>
  <c r="J416" i="117"/>
  <c r="I29" i="68"/>
  <c r="J219" i="73"/>
  <c r="J257" i="73"/>
  <c r="J295" i="73"/>
  <c r="L327" i="120"/>
  <c r="J449" i="1"/>
  <c r="J77" i="117"/>
  <c r="H456" i="117"/>
  <c r="L257" i="120"/>
  <c r="L66" i="120"/>
  <c r="J589" i="1"/>
  <c r="J15" i="117"/>
  <c r="J158" i="117"/>
  <c r="H239" i="117"/>
  <c r="J299" i="117"/>
  <c r="J456" i="117"/>
  <c r="J180" i="73"/>
  <c r="J98" i="117"/>
  <c r="J99" i="117" s="1"/>
  <c r="J57" i="117"/>
  <c r="J58" i="117" s="1"/>
  <c r="J138" i="117"/>
  <c r="J139" i="117" s="1"/>
  <c r="J239" i="117"/>
  <c r="J280" i="117"/>
  <c r="J281" i="117" s="1"/>
  <c r="J338" i="117"/>
  <c r="J397" i="117"/>
  <c r="J437" i="117"/>
  <c r="J438" i="117" s="1"/>
  <c r="J67" i="73"/>
  <c r="J104" i="73"/>
  <c r="J142" i="73"/>
  <c r="J370" i="73"/>
  <c r="J407" i="73"/>
  <c r="H239" i="120"/>
  <c r="H257" i="120" s="1"/>
  <c r="G14" i="1"/>
  <c r="G32" i="1" s="1"/>
  <c r="E407" i="73"/>
  <c r="J484" i="73"/>
  <c r="J785" i="73"/>
  <c r="J786" i="73" s="1"/>
  <c r="J1087" i="73"/>
  <c r="J1088" i="73" s="1"/>
  <c r="J1351" i="73"/>
  <c r="J1350" i="73"/>
  <c r="J100" i="72"/>
  <c r="J99" i="72"/>
  <c r="J276" i="72"/>
  <c r="J277" i="72" s="1"/>
  <c r="J524" i="72"/>
  <c r="J525" i="72" s="1"/>
  <c r="J1127" i="72"/>
  <c r="J1128" i="72" s="1"/>
  <c r="J2117" i="72"/>
  <c r="J2118" i="72" s="1"/>
  <c r="J2327" i="72"/>
  <c r="J2328" i="72" s="1"/>
  <c r="J2572" i="72"/>
  <c r="J2571" i="72"/>
  <c r="J2746" i="72"/>
  <c r="J2747" i="72" s="1"/>
  <c r="J2956" i="72"/>
  <c r="J2957" i="72" s="1"/>
  <c r="J3167" i="72"/>
  <c r="J3168" i="72" s="1"/>
  <c r="J3342" i="72"/>
  <c r="J3343" i="72" s="1"/>
  <c r="J4427" i="72"/>
  <c r="J4428" i="72" s="1"/>
  <c r="J4637" i="72"/>
  <c r="J4638" i="72" s="1"/>
  <c r="J4846" i="72"/>
  <c r="J73" i="109"/>
  <c r="J74" i="109" s="1"/>
  <c r="J146" i="109"/>
  <c r="J147" i="109" s="1"/>
  <c r="J360" i="109"/>
  <c r="J361" i="109" s="1"/>
  <c r="J502" i="109"/>
  <c r="J540" i="109"/>
  <c r="J541" i="109" s="1"/>
  <c r="J575" i="109"/>
  <c r="J829" i="109"/>
  <c r="J830" i="109" s="1"/>
  <c r="J864" i="109"/>
  <c r="J1044" i="109"/>
  <c r="J1045" i="109" s="1"/>
  <c r="J1079" i="109"/>
  <c r="G1114" i="109"/>
  <c r="G1803" i="109"/>
  <c r="J1941" i="109"/>
  <c r="J1942" i="109" s="1"/>
  <c r="J1973" i="109"/>
  <c r="J2182" i="109"/>
  <c r="G2466" i="109"/>
  <c r="J2501" i="109"/>
  <c r="J2571" i="109"/>
  <c r="J2608" i="109"/>
  <c r="G3040" i="109"/>
  <c r="J3112" i="109"/>
  <c r="J3433" i="109"/>
  <c r="G3959" i="109"/>
  <c r="G120" i="1"/>
  <c r="G138" i="1" s="1"/>
  <c r="E415" i="1"/>
  <c r="E554" i="1"/>
  <c r="F56" i="117"/>
  <c r="F137" i="117"/>
  <c r="F219" i="117"/>
  <c r="F299" i="117"/>
  <c r="F377" i="117"/>
  <c r="F456" i="117"/>
  <c r="E104" i="73"/>
  <c r="E257" i="73"/>
  <c r="G407" i="73"/>
  <c r="E445" i="73"/>
  <c r="J134" i="72"/>
  <c r="J135" i="72" s="1"/>
  <c r="J797" i="72"/>
  <c r="J798" i="72" s="1"/>
  <c r="J962" i="72"/>
  <c r="J963" i="72" s="1"/>
  <c r="J1160" i="72"/>
  <c r="J1161" i="72" s="1"/>
  <c r="J1424" i="72"/>
  <c r="J1425" i="72" s="1"/>
  <c r="J1622" i="72"/>
  <c r="J1623" i="72" s="1"/>
  <c r="J1977" i="72"/>
  <c r="J1978" i="72" s="1"/>
  <c r="J2152" i="72"/>
  <c r="J2153" i="72" s="1"/>
  <c r="J2361" i="72"/>
  <c r="J2362" i="72" s="1"/>
  <c r="J2781" i="72"/>
  <c r="J2782" i="72" s="1"/>
  <c r="J2992" i="72"/>
  <c r="J2993" i="72" s="1"/>
  <c r="J3517" i="72"/>
  <c r="J3518" i="72" s="1"/>
  <c r="J3727" i="72"/>
  <c r="J3728" i="72" s="1"/>
  <c r="J3902" i="72"/>
  <c r="J3903" i="72" s="1"/>
  <c r="J4077" i="72"/>
  <c r="J4078" i="72" s="1"/>
  <c r="J4462" i="72"/>
  <c r="J4463" i="72" s="1"/>
  <c r="J109" i="109"/>
  <c r="J613" i="109"/>
  <c r="J614" i="109" s="1"/>
  <c r="J722" i="109"/>
  <c r="J721" i="109"/>
  <c r="J1008" i="109"/>
  <c r="J1185" i="109"/>
  <c r="J1186" i="109" s="1"/>
  <c r="J1219" i="109"/>
  <c r="G1254" i="109"/>
  <c r="G1940" i="109"/>
  <c r="J2079" i="109"/>
  <c r="J2078" i="109"/>
  <c r="J2112" i="109"/>
  <c r="J2289" i="109"/>
  <c r="J2290" i="109" s="1"/>
  <c r="J2324" i="109"/>
  <c r="J2396" i="109"/>
  <c r="J2467" i="109"/>
  <c r="J2468" i="109" s="1"/>
  <c r="G2501" i="109"/>
  <c r="J2644" i="109"/>
  <c r="J3005" i="109"/>
  <c r="J3006" i="109" s="1"/>
  <c r="J3041" i="109"/>
  <c r="J3042" i="109" s="1"/>
  <c r="G3608" i="109"/>
  <c r="J3643" i="109"/>
  <c r="J3854" i="109"/>
  <c r="J4032" i="109"/>
  <c r="H275" i="120"/>
  <c r="H292" i="120" s="1"/>
  <c r="H342" i="120"/>
  <c r="H360" i="120" s="1"/>
  <c r="G427" i="73"/>
  <c r="G445" i="73" s="1"/>
  <c r="J671" i="73"/>
  <c r="J746" i="73"/>
  <c r="J1201" i="73"/>
  <c r="J1202" i="73" s="1"/>
  <c r="J1388" i="73"/>
  <c r="J1389" i="73" s="1"/>
  <c r="J595" i="72"/>
  <c r="J596" i="72" s="1"/>
  <c r="J830" i="72"/>
  <c r="J831" i="72" s="1"/>
  <c r="J1193" i="72"/>
  <c r="J1194" i="72" s="1"/>
  <c r="J1458" i="72"/>
  <c r="J1457" i="72"/>
  <c r="J1797" i="72"/>
  <c r="J1798" i="72" s="1"/>
  <c r="J2012" i="72"/>
  <c r="J2013" i="72" s="1"/>
  <c r="J2187" i="72"/>
  <c r="J2188" i="72" s="1"/>
  <c r="J2396" i="72"/>
  <c r="J2397" i="72" s="1"/>
  <c r="J2606" i="72"/>
  <c r="J2607" i="72" s="1"/>
  <c r="J3377" i="72"/>
  <c r="J3378" i="72" s="1"/>
  <c r="J3552" i="72"/>
  <c r="J3553" i="72" s="1"/>
  <c r="J3937" i="72"/>
  <c r="J3938" i="72" s="1"/>
  <c r="J4112" i="72"/>
  <c r="J4113" i="72" s="1"/>
  <c r="J4706" i="72"/>
  <c r="J219" i="109"/>
  <c r="J220" i="109" s="1"/>
  <c r="J395" i="109"/>
  <c r="J396" i="109" s="1"/>
  <c r="J755" i="109"/>
  <c r="J1149" i="109"/>
  <c r="J1325" i="109"/>
  <c r="J1326" i="109" s="1"/>
  <c r="J1359" i="109"/>
  <c r="G1394" i="109"/>
  <c r="G2077" i="109"/>
  <c r="J2218" i="109"/>
  <c r="J2219" i="109" s="1"/>
  <c r="J2253" i="109"/>
  <c r="J2537" i="109"/>
  <c r="J2538" i="109" s="1"/>
  <c r="G2644" i="109"/>
  <c r="G2896" i="109"/>
  <c r="J2932" i="109"/>
  <c r="J3076" i="109"/>
  <c r="J3399" i="109"/>
  <c r="J3400" i="109" s="1"/>
  <c r="J3608" i="109"/>
  <c r="G361" i="1"/>
  <c r="G379" i="1" s="1"/>
  <c r="G501" i="1"/>
  <c r="G519" i="1" s="1"/>
  <c r="H32" i="117"/>
  <c r="H36" i="117" s="1"/>
  <c r="H113" i="117"/>
  <c r="H117" i="117" s="1"/>
  <c r="H194" i="117"/>
  <c r="H198" i="117" s="1"/>
  <c r="H275" i="117"/>
  <c r="H279" i="117" s="1"/>
  <c r="H316" i="117"/>
  <c r="H319" i="117" s="1"/>
  <c r="H353" i="117"/>
  <c r="H357" i="117" s="1"/>
  <c r="H394" i="117"/>
  <c r="H397" i="117" s="1"/>
  <c r="H432" i="117"/>
  <c r="H436" i="117" s="1"/>
  <c r="G12" i="68"/>
  <c r="G29" i="68" s="1"/>
  <c r="G49" i="73"/>
  <c r="G67" i="73" s="1"/>
  <c r="G125" i="73"/>
  <c r="G142" i="73" s="1"/>
  <c r="G201" i="73"/>
  <c r="G219" i="73" s="1"/>
  <c r="G278" i="73"/>
  <c r="G295" i="73" s="1"/>
  <c r="G352" i="73"/>
  <c r="G370" i="73" s="1"/>
  <c r="J445" i="73"/>
  <c r="G634" i="73"/>
  <c r="J1010" i="73"/>
  <c r="J1011" i="73" s="1"/>
  <c r="J1048" i="73"/>
  <c r="J1426" i="73"/>
  <c r="J1427" i="73" s="1"/>
  <c r="J169" i="72"/>
  <c r="J170" i="72" s="1"/>
  <c r="J630" i="72"/>
  <c r="J631" i="72" s="1"/>
  <c r="J1226" i="72"/>
  <c r="J1227" i="72" s="1"/>
  <c r="J1259" i="72"/>
  <c r="J1260" i="72" s="1"/>
  <c r="J1490" i="72"/>
  <c r="J1491" i="72" s="1"/>
  <c r="J1657" i="72"/>
  <c r="J1658" i="72" s="1"/>
  <c r="G1868" i="72"/>
  <c r="J2222" i="72"/>
  <c r="J2223" i="72" s="1"/>
  <c r="J2431" i="72"/>
  <c r="J2432" i="72" s="1"/>
  <c r="J2641" i="72"/>
  <c r="J2642" i="72" s="1"/>
  <c r="J3027" i="72"/>
  <c r="J3028" i="72" s="1"/>
  <c r="J3237" i="72"/>
  <c r="J3238" i="72" s="1"/>
  <c r="J3412" i="72"/>
  <c r="J3413" i="72" s="1"/>
  <c r="J3762" i="72"/>
  <c r="J3763" i="72" s="1"/>
  <c r="J3972" i="72"/>
  <c r="J3973" i="72" s="1"/>
  <c r="J4498" i="72"/>
  <c r="J4497" i="72"/>
  <c r="J430" i="109"/>
  <c r="J431" i="109" s="1"/>
  <c r="J684" i="109"/>
  <c r="J792" i="109"/>
  <c r="J1255" i="109"/>
  <c r="J1256" i="109" s="1"/>
  <c r="J1289" i="109"/>
  <c r="J1465" i="109"/>
  <c r="J1466" i="109" s="1"/>
  <c r="J1501" i="109"/>
  <c r="G2217" i="109"/>
  <c r="J2361" i="109"/>
  <c r="J2362" i="109" s="1"/>
  <c r="J2716" i="109"/>
  <c r="J2824" i="109"/>
  <c r="J2896" i="109"/>
  <c r="G3076" i="109"/>
  <c r="G3182" i="109"/>
  <c r="G3327" i="109"/>
  <c r="J3573" i="109"/>
  <c r="G3713" i="109"/>
  <c r="J3748" i="109"/>
  <c r="J523" i="73"/>
  <c r="J524" i="73" s="1"/>
  <c r="J560" i="73"/>
  <c r="J561" i="73" s="1"/>
  <c r="J598" i="73"/>
  <c r="J599" i="73" s="1"/>
  <c r="J1238" i="73"/>
  <c r="J1239" i="73" s="1"/>
  <c r="J1464" i="73"/>
  <c r="J1465" i="73" s="1"/>
  <c r="J665" i="72"/>
  <c r="J666" i="72" s="1"/>
  <c r="J995" i="72"/>
  <c r="J996" i="72" s="1"/>
  <c r="J1028" i="72"/>
  <c r="J1029" i="72" s="1"/>
  <c r="J1293" i="72"/>
  <c r="J1292" i="72"/>
  <c r="J1523" i="72"/>
  <c r="J1524" i="72" s="1"/>
  <c r="J1832" i="72"/>
  <c r="J1833" i="72" s="1"/>
  <c r="J2047" i="72"/>
  <c r="J2048" i="72" s="1"/>
  <c r="J2467" i="72"/>
  <c r="J2466" i="72"/>
  <c r="J2676" i="72"/>
  <c r="J2677" i="72" s="1"/>
  <c r="J2851" i="72"/>
  <c r="J2852" i="72" s="1"/>
  <c r="J3062" i="72"/>
  <c r="J3063" i="72" s="1"/>
  <c r="J3587" i="72"/>
  <c r="J3588" i="72" s="1"/>
  <c r="J3797" i="72"/>
  <c r="J3798" i="72" s="1"/>
  <c r="J4147" i="72"/>
  <c r="J4148" i="72" s="1"/>
  <c r="J4532" i="72"/>
  <c r="J4533" i="72" s="1"/>
  <c r="J256" i="109"/>
  <c r="J255" i="109"/>
  <c r="J467" i="109"/>
  <c r="J468" i="109" s="1"/>
  <c r="J1430" i="109"/>
  <c r="J1431" i="109" s="1"/>
  <c r="J1602" i="109"/>
  <c r="J1603" i="109" s="1"/>
  <c r="J1635" i="109"/>
  <c r="J1636" i="109" s="1"/>
  <c r="J3148" i="109"/>
  <c r="J3149" i="109" s="1"/>
  <c r="J3183" i="109"/>
  <c r="J3184" i="109" s="1"/>
  <c r="J3328" i="109"/>
  <c r="J3329" i="109" s="1"/>
  <c r="J3363" i="109"/>
  <c r="J3364" i="109" s="1"/>
  <c r="J3714" i="109"/>
  <c r="J3715" i="109" s="1"/>
  <c r="J3995" i="109"/>
  <c r="J3996" i="109" s="1"/>
  <c r="G191" i="1"/>
  <c r="G209" i="1" s="1"/>
  <c r="G329" i="1"/>
  <c r="G347" i="1" s="1"/>
  <c r="G466" i="1"/>
  <c r="G484" i="1" s="1"/>
  <c r="H11" i="117"/>
  <c r="H15" i="117" s="1"/>
  <c r="H93" i="117"/>
  <c r="H97" i="117" s="1"/>
  <c r="H175" i="117"/>
  <c r="H179" i="117" s="1"/>
  <c r="H254" i="117"/>
  <c r="H258" i="117" s="1"/>
  <c r="H334" i="117"/>
  <c r="H338" i="117" s="1"/>
  <c r="H412" i="117"/>
  <c r="H416" i="117" s="1"/>
  <c r="G12" i="73"/>
  <c r="G30" i="73" s="1"/>
  <c r="G162" i="73"/>
  <c r="G180" i="73" s="1"/>
  <c r="G315" i="73"/>
  <c r="G333" i="73" s="1"/>
  <c r="J634" i="73"/>
  <c r="J934" i="73"/>
  <c r="J935" i="73" s="1"/>
  <c r="G1124" i="73"/>
  <c r="J1275" i="73"/>
  <c r="J1276" i="73" s="1"/>
  <c r="J205" i="72"/>
  <c r="J206" i="72" s="1"/>
  <c r="J698" i="72"/>
  <c r="J699" i="72" s="1"/>
  <c r="J896" i="72"/>
  <c r="J897" i="72" s="1"/>
  <c r="J1061" i="72"/>
  <c r="J1062" i="72" s="1"/>
  <c r="J1325" i="72"/>
  <c r="J1326" i="72" s="1"/>
  <c r="J1869" i="72"/>
  <c r="J1870" i="72" s="1"/>
  <c r="J1906" i="72"/>
  <c r="J1907" i="72" s="1"/>
  <c r="J2257" i="72"/>
  <c r="J2258" i="72" s="1"/>
  <c r="J3097" i="72"/>
  <c r="J3098" i="72" s="1"/>
  <c r="J3272" i="72"/>
  <c r="J3273" i="72" s="1"/>
  <c r="J3447" i="72"/>
  <c r="J3448" i="72" s="1"/>
  <c r="J3622" i="72"/>
  <c r="J3623" i="72" s="1"/>
  <c r="J3831" i="72"/>
  <c r="J3832" i="72" s="1"/>
  <c r="J4007" i="72"/>
  <c r="J4008" i="72" s="1"/>
  <c r="J4182" i="72"/>
  <c r="J4183" i="72" s="1"/>
  <c r="J4358" i="72"/>
  <c r="J4357" i="72"/>
  <c r="J4742" i="72"/>
  <c r="J4743" i="72" s="1"/>
  <c r="J4776" i="72"/>
  <c r="G4811" i="72"/>
  <c r="J290" i="109"/>
  <c r="J291" i="109" s="1"/>
  <c r="J1568" i="109"/>
  <c r="J1734" i="109"/>
  <c r="J1735" i="109" s="1"/>
  <c r="J1768" i="109"/>
  <c r="G2752" i="109"/>
  <c r="J2788" i="109"/>
  <c r="J3218" i="109"/>
  <c r="J3292" i="109"/>
  <c r="G3362" i="109"/>
  <c r="J3468" i="109"/>
  <c r="J3503" i="109"/>
  <c r="J3538" i="109"/>
  <c r="G3818" i="109"/>
  <c r="J896" i="73"/>
  <c r="G1086" i="73"/>
  <c r="J1126" i="73"/>
  <c r="J1125" i="73"/>
  <c r="J1313" i="73"/>
  <c r="J1314" i="73" s="1"/>
  <c r="J454" i="72"/>
  <c r="J453" i="72"/>
  <c r="J732" i="72"/>
  <c r="J731" i="72"/>
  <c r="J1556" i="72"/>
  <c r="J1557" i="72" s="1"/>
  <c r="J1727" i="72"/>
  <c r="J1726" i="72"/>
  <c r="J2082" i="72"/>
  <c r="J2083" i="72" s="1"/>
  <c r="J2292" i="72"/>
  <c r="J2293" i="72" s="1"/>
  <c r="J2536" i="72"/>
  <c r="J2537" i="72" s="1"/>
  <c r="J2711" i="72"/>
  <c r="J2712" i="72" s="1"/>
  <c r="J2887" i="72"/>
  <c r="J2886" i="72"/>
  <c r="J3657" i="72"/>
  <c r="J3658" i="72" s="1"/>
  <c r="J4568" i="72"/>
  <c r="J4567" i="72"/>
  <c r="G72" i="109"/>
  <c r="J325" i="109"/>
  <c r="J326" i="109" s="1"/>
  <c r="G828" i="109"/>
  <c r="G1534" i="109"/>
  <c r="J1668" i="109"/>
  <c r="J1669" i="109" s="1"/>
  <c r="J1700" i="109"/>
  <c r="J1873" i="109"/>
  <c r="J1874" i="109" s="1"/>
  <c r="J1907" i="109"/>
  <c r="J2680" i="109"/>
  <c r="J2752" i="109"/>
  <c r="G3218" i="109"/>
  <c r="G3503" i="109"/>
  <c r="G3678" i="109"/>
  <c r="J3889" i="109"/>
  <c r="G116" i="120"/>
  <c r="H73" i="117"/>
  <c r="H77" i="117" s="1"/>
  <c r="J821" i="73"/>
  <c r="J860" i="73"/>
  <c r="J861" i="73" s="1"/>
  <c r="J972" i="73"/>
  <c r="J64" i="72"/>
  <c r="J65" i="72" s="1"/>
  <c r="J241" i="72"/>
  <c r="J242" i="72" s="1"/>
  <c r="J489" i="72"/>
  <c r="J490" i="72" s="1"/>
  <c r="J764" i="72"/>
  <c r="J765" i="72" s="1"/>
  <c r="J929" i="72"/>
  <c r="J930" i="72" s="1"/>
  <c r="G961" i="72"/>
  <c r="J1094" i="72"/>
  <c r="J1095" i="72" s="1"/>
  <c r="J1391" i="72"/>
  <c r="J1392" i="72" s="1"/>
  <c r="J1589" i="72"/>
  <c r="J1942" i="72"/>
  <c r="J1943" i="72" s="1"/>
  <c r="J3308" i="72"/>
  <c r="J3307" i="72"/>
  <c r="J3482" i="72"/>
  <c r="J3483" i="72" s="1"/>
  <c r="J3692" i="72"/>
  <c r="J3693" i="72" s="1"/>
  <c r="J3867" i="72"/>
  <c r="J3868" i="72" s="1"/>
  <c r="J4043" i="72"/>
  <c r="J4042" i="72"/>
  <c r="J4218" i="72"/>
  <c r="J4217" i="72"/>
  <c r="J4602" i="72"/>
  <c r="J4603" i="72" s="1"/>
  <c r="G4671" i="72"/>
  <c r="J4813" i="72"/>
  <c r="J4812" i="72"/>
  <c r="J4882" i="72"/>
  <c r="J4883" i="72" s="1"/>
  <c r="J35" i="109"/>
  <c r="G612" i="109"/>
  <c r="J902" i="109"/>
  <c r="J901" i="109"/>
  <c r="J936" i="109"/>
  <c r="G972" i="109"/>
  <c r="G1667" i="109"/>
  <c r="J1804" i="109"/>
  <c r="J1805" i="109" s="1"/>
  <c r="J1837" i="109"/>
  <c r="J2007" i="109"/>
  <c r="J2008" i="109" s="1"/>
  <c r="J2042" i="109"/>
  <c r="G2396" i="109"/>
  <c r="G2608" i="109"/>
  <c r="J2968" i="109"/>
  <c r="J3255" i="109"/>
  <c r="J67" i="74"/>
  <c r="E3643" i="109"/>
  <c r="E3713" i="109"/>
  <c r="G3838" i="109"/>
  <c r="G3854" i="109" s="1"/>
  <c r="G3978" i="109"/>
  <c r="G3994" i="109" s="1"/>
  <c r="G51" i="74"/>
  <c r="G67" i="74" s="1"/>
  <c r="I262" i="105"/>
  <c r="I295" i="105"/>
  <c r="I29" i="102"/>
  <c r="I95" i="102"/>
  <c r="I393" i="102"/>
  <c r="I394" i="102" s="1"/>
  <c r="I99" i="100"/>
  <c r="I100" i="100" s="1"/>
  <c r="G541" i="73"/>
  <c r="G559" i="73" s="1"/>
  <c r="G690" i="73"/>
  <c r="G708" i="73" s="1"/>
  <c r="G841" i="73"/>
  <c r="G859" i="73" s="1"/>
  <c r="G991" i="73"/>
  <c r="G1009" i="73" s="1"/>
  <c r="G521" i="109"/>
  <c r="G539" i="109" s="1"/>
  <c r="E972" i="109"/>
  <c r="E1667" i="109"/>
  <c r="E1803" i="109"/>
  <c r="G2770" i="109"/>
  <c r="G2788" i="109" s="1"/>
  <c r="G2914" i="109"/>
  <c r="G2932" i="109" s="1"/>
  <c r="G3625" i="109"/>
  <c r="G3643" i="109" s="1"/>
  <c r="G12" i="74"/>
  <c r="G30" i="74" s="1"/>
  <c r="E29" i="106"/>
  <c r="G29" i="105"/>
  <c r="I64" i="105"/>
  <c r="I229" i="105"/>
  <c r="I64" i="103"/>
  <c r="I261" i="102"/>
  <c r="I262" i="102" s="1"/>
  <c r="I294" i="102"/>
  <c r="I295" i="102" s="1"/>
  <c r="J3818" i="109"/>
  <c r="J3959" i="109"/>
  <c r="J30" i="74"/>
  <c r="I29" i="106"/>
  <c r="I29" i="105"/>
  <c r="E196" i="105"/>
  <c r="G178" i="105"/>
  <c r="G196" i="105" s="1"/>
  <c r="E3748" i="109"/>
  <c r="G3730" i="109"/>
  <c r="G3748" i="109" s="1"/>
  <c r="E3889" i="109"/>
  <c r="G3871" i="109"/>
  <c r="G3889" i="109" s="1"/>
  <c r="E4032" i="109"/>
  <c r="G4014" i="109"/>
  <c r="G4032" i="109" s="1"/>
  <c r="I29" i="107"/>
  <c r="I29" i="103"/>
  <c r="I63" i="102"/>
  <c r="I64" i="102" s="1"/>
  <c r="J200" i="100"/>
  <c r="J201" i="100" s="1"/>
  <c r="E3678" i="109"/>
  <c r="E30" i="108"/>
  <c r="G12" i="108"/>
  <c r="G30" i="108" s="1"/>
  <c r="I197" i="105"/>
  <c r="I198" i="105" s="1"/>
  <c r="E30" i="104"/>
  <c r="G12" i="104"/>
  <c r="G30" i="104" s="1"/>
  <c r="I162" i="102"/>
  <c r="I163" i="102" s="1"/>
  <c r="G466" i="73"/>
  <c r="G484" i="73" s="1"/>
  <c r="G766" i="73"/>
  <c r="G784" i="73" s="1"/>
  <c r="G915" i="73"/>
  <c r="G933" i="73" s="1"/>
  <c r="G882" i="109"/>
  <c r="G900" i="109" s="1"/>
  <c r="G1025" i="109"/>
  <c r="G1043" i="109" s="1"/>
  <c r="G1166" i="109"/>
  <c r="G1184" i="109" s="1"/>
  <c r="G1306" i="109"/>
  <c r="G1324" i="109" s="1"/>
  <c r="G1446" i="109"/>
  <c r="G1464" i="109" s="1"/>
  <c r="G1583" i="109"/>
  <c r="G1601" i="109" s="1"/>
  <c r="G1715" i="109"/>
  <c r="G1733" i="109" s="1"/>
  <c r="G1854" i="109"/>
  <c r="G1872" i="109" s="1"/>
  <c r="G1988" i="109"/>
  <c r="G2006" i="109" s="1"/>
  <c r="G2129" i="109"/>
  <c r="G2147" i="109" s="1"/>
  <c r="G2270" i="109"/>
  <c r="G2288" i="109" s="1"/>
  <c r="G2413" i="109"/>
  <c r="G2431" i="109" s="1"/>
  <c r="G2553" i="109"/>
  <c r="G2571" i="109" s="1"/>
  <c r="G2698" i="109"/>
  <c r="G2716" i="109" s="1"/>
  <c r="G2842" i="109"/>
  <c r="G2860" i="109" s="1"/>
  <c r="G2986" i="109"/>
  <c r="G3004" i="109" s="1"/>
  <c r="G3129" i="109"/>
  <c r="G3147" i="109" s="1"/>
  <c r="G3274" i="109"/>
  <c r="G3292" i="109" s="1"/>
  <c r="G3415" i="109"/>
  <c r="G3433" i="109" s="1"/>
  <c r="G3555" i="109"/>
  <c r="G3573" i="109" s="1"/>
  <c r="E105" i="74"/>
  <c r="I130" i="105"/>
  <c r="I163" i="105"/>
  <c r="E3783" i="109"/>
  <c r="E3924" i="109"/>
  <c r="E4069" i="109"/>
  <c r="J105" i="74"/>
  <c r="G140" i="74"/>
  <c r="J30" i="108"/>
  <c r="I97" i="105"/>
  <c r="I30" i="104"/>
  <c r="I426" i="102"/>
  <c r="I427" i="102" s="1"/>
  <c r="G4723" i="72"/>
  <c r="G4741" i="72" s="1"/>
  <c r="G4863" i="72"/>
  <c r="G4881" i="72" s="1"/>
  <c r="G127" i="109"/>
  <c r="G145" i="109" s="1"/>
  <c r="G702" i="109"/>
  <c r="G720" i="109" s="1"/>
  <c r="G2518" i="109"/>
  <c r="G2536" i="109" s="1"/>
  <c r="G2662" i="109"/>
  <c r="G2680" i="109" s="1"/>
  <c r="G2806" i="109"/>
  <c r="G2824" i="109" s="1"/>
  <c r="G2950" i="109"/>
  <c r="G2968" i="109" s="1"/>
  <c r="G3094" i="109"/>
  <c r="G3112" i="109" s="1"/>
  <c r="G3237" i="109"/>
  <c r="G3255" i="109" s="1"/>
  <c r="G3380" i="109"/>
  <c r="G3398" i="109" s="1"/>
  <c r="G3520" i="109"/>
  <c r="G3538" i="109" s="1"/>
  <c r="J3678" i="109"/>
  <c r="J3783" i="109"/>
  <c r="E3818" i="109"/>
  <c r="J3924" i="109"/>
  <c r="E3959" i="109"/>
  <c r="J4069" i="109"/>
  <c r="J140" i="74"/>
  <c r="E64" i="105"/>
  <c r="G46" i="105"/>
  <c r="G64" i="105" s="1"/>
  <c r="E262" i="105"/>
  <c r="G29" i="102"/>
  <c r="G3765" i="109"/>
  <c r="G3783" i="109" s="1"/>
  <c r="G3906" i="109"/>
  <c r="G3924" i="109" s="1"/>
  <c r="G4051" i="109"/>
  <c r="G4069" i="109" s="1"/>
  <c r="G87" i="74"/>
  <c r="G105" i="74" s="1"/>
  <c r="G11" i="106"/>
  <c r="G29" i="106" s="1"/>
  <c r="G112" i="105"/>
  <c r="G130" i="105" s="1"/>
  <c r="G244" i="105"/>
  <c r="G262" i="105" s="1"/>
  <c r="G46" i="103"/>
  <c r="G64" i="103" s="1"/>
  <c r="G128" i="102"/>
  <c r="E326" i="102"/>
  <c r="G308" i="102"/>
  <c r="G326" i="102" s="1"/>
  <c r="E392" i="102"/>
  <c r="J166" i="100"/>
  <c r="J265" i="100"/>
  <c r="J298" i="100"/>
  <c r="J365" i="100"/>
  <c r="G703" i="100"/>
  <c r="G736" i="100"/>
  <c r="J769" i="100"/>
  <c r="J1066" i="100"/>
  <c r="J1099" i="100"/>
  <c r="K134" i="114"/>
  <c r="H404" i="114"/>
  <c r="K438" i="114"/>
  <c r="E161" i="102"/>
  <c r="G143" i="102"/>
  <c r="G161" i="102" s="1"/>
  <c r="I326" i="102"/>
  <c r="J232" i="100"/>
  <c r="J331" i="100"/>
  <c r="J669" i="100"/>
  <c r="J703" i="100"/>
  <c r="J1132" i="100"/>
  <c r="G1363" i="100"/>
  <c r="G1396" i="100"/>
  <c r="K31" i="114"/>
  <c r="K335" i="114"/>
  <c r="K370" i="114"/>
  <c r="K854" i="114"/>
  <c r="K855" i="114" s="1"/>
  <c r="G11" i="107"/>
  <c r="G29" i="107" s="1"/>
  <c r="G79" i="105"/>
  <c r="G97" i="105" s="1"/>
  <c r="G211" i="105"/>
  <c r="G229" i="105" s="1"/>
  <c r="G278" i="105"/>
  <c r="G295" i="105" s="1"/>
  <c r="G11" i="103"/>
  <c r="G29" i="103" s="1"/>
  <c r="G77" i="102"/>
  <c r="G95" i="102" s="1"/>
  <c r="E194" i="102"/>
  <c r="G176" i="102"/>
  <c r="G194" i="102" s="1"/>
  <c r="I196" i="102"/>
  <c r="E227" i="102"/>
  <c r="I359" i="102"/>
  <c r="G392" i="102"/>
  <c r="J736" i="100"/>
  <c r="G967" i="100"/>
  <c r="G1000" i="100"/>
  <c r="J1033" i="100"/>
  <c r="J1330" i="100"/>
  <c r="J1363" i="100"/>
  <c r="K404" i="114"/>
  <c r="K1096" i="114"/>
  <c r="K1097" i="114" s="1"/>
  <c r="K1236" i="114"/>
  <c r="K1237" i="114" s="1"/>
  <c r="J636" i="100"/>
  <c r="J637" i="100" s="1"/>
  <c r="J935" i="100"/>
  <c r="J936" i="100" s="1"/>
  <c r="J968" i="100"/>
  <c r="J969" i="100" s="1"/>
  <c r="J1397" i="100"/>
  <c r="J1398" i="100" s="1"/>
  <c r="K303" i="114"/>
  <c r="K304" i="114" s="1"/>
  <c r="K993" i="114"/>
  <c r="K994" i="114" s="1"/>
  <c r="K31" i="99"/>
  <c r="K32" i="99" s="1"/>
  <c r="G44" i="102"/>
  <c r="G62" i="102" s="1"/>
  <c r="E260" i="102"/>
  <c r="E30" i="101"/>
  <c r="G12" i="101"/>
  <c r="G30" i="101" s="1"/>
  <c r="J536" i="100"/>
  <c r="J535" i="100"/>
  <c r="J568" i="100"/>
  <c r="J569" i="100" s="1"/>
  <c r="J1001" i="100"/>
  <c r="J1002" i="100" s="1"/>
  <c r="G1264" i="100"/>
  <c r="J1297" i="100"/>
  <c r="K203" i="114"/>
  <c r="K204" i="114" s="1"/>
  <c r="K237" i="114"/>
  <c r="K238" i="114" s="1"/>
  <c r="I227" i="102"/>
  <c r="I30" i="101"/>
  <c r="G29" i="100"/>
  <c r="G63" i="100"/>
  <c r="G433" i="100"/>
  <c r="J601" i="100"/>
  <c r="G835" i="100"/>
  <c r="G868" i="100"/>
  <c r="J901" i="100"/>
  <c r="J1198" i="100"/>
  <c r="J1231" i="100"/>
  <c r="K269" i="114"/>
  <c r="E128" i="102"/>
  <c r="G260" i="102"/>
  <c r="I29" i="100"/>
  <c r="J400" i="100"/>
  <c r="J433" i="100"/>
  <c r="J501" i="100"/>
  <c r="J802" i="100"/>
  <c r="J835" i="100"/>
  <c r="J1264" i="100"/>
  <c r="H100" i="114"/>
  <c r="H134" i="114"/>
  <c r="K168" i="114"/>
  <c r="K473" i="114"/>
  <c r="K508" i="114"/>
  <c r="K958" i="114"/>
  <c r="K959" i="114" s="1"/>
  <c r="K1377" i="114"/>
  <c r="K1378" i="114" s="1"/>
  <c r="E293" i="102"/>
  <c r="G275" i="102"/>
  <c r="G293" i="102" s="1"/>
  <c r="I133" i="100"/>
  <c r="G166" i="100"/>
  <c r="G199" i="100"/>
  <c r="G331" i="100"/>
  <c r="J468" i="100"/>
  <c r="J868" i="100"/>
  <c r="G1099" i="100"/>
  <c r="G1132" i="100"/>
  <c r="J1165" i="100"/>
  <c r="K66" i="114"/>
  <c r="K100" i="114"/>
  <c r="H508" i="114"/>
  <c r="K544" i="114"/>
  <c r="K545" i="114" s="1"/>
  <c r="K717" i="114"/>
  <c r="K718" i="114" s="1"/>
  <c r="K1271" i="114"/>
  <c r="K1272" i="114" s="1"/>
  <c r="H525" i="114"/>
  <c r="H543" i="114" s="1"/>
  <c r="H682" i="114"/>
  <c r="K923" i="114"/>
  <c r="H957" i="114"/>
  <c r="K1199" i="114"/>
  <c r="H1235" i="114"/>
  <c r="J65" i="118"/>
  <c r="G347" i="118"/>
  <c r="E601" i="100"/>
  <c r="E736" i="100"/>
  <c r="E868" i="100"/>
  <c r="E1000" i="100"/>
  <c r="E1132" i="100"/>
  <c r="E1264" i="100"/>
  <c r="E1396" i="100"/>
  <c r="F134" i="114"/>
  <c r="F269" i="114"/>
  <c r="F404" i="114"/>
  <c r="K752" i="114"/>
  <c r="K1028" i="114"/>
  <c r="K1308" i="114"/>
  <c r="J135" i="118"/>
  <c r="J288" i="98"/>
  <c r="J289" i="98" s="1"/>
  <c r="F750" i="114"/>
  <c r="H732" i="114"/>
  <c r="H750" i="114" s="1"/>
  <c r="F820" i="114"/>
  <c r="F1026" i="114"/>
  <c r="H1008" i="114"/>
  <c r="H1026" i="114" s="1"/>
  <c r="F1095" i="114"/>
  <c r="F1306" i="114"/>
  <c r="H1288" i="114"/>
  <c r="H1306" i="114" s="1"/>
  <c r="F1376" i="114"/>
  <c r="J100" i="118"/>
  <c r="J311" i="118"/>
  <c r="F508" i="114"/>
  <c r="F578" i="114"/>
  <c r="H560" i="114"/>
  <c r="H578" i="114" s="1"/>
  <c r="G83" i="118"/>
  <c r="G100" i="118" s="1"/>
  <c r="E100" i="118"/>
  <c r="G419" i="118"/>
  <c r="F613" i="114"/>
  <c r="H595" i="114"/>
  <c r="H613" i="114" s="1"/>
  <c r="F647" i="114"/>
  <c r="K786" i="114"/>
  <c r="K787" i="114" s="1"/>
  <c r="K1062" i="114"/>
  <c r="K1063" i="114" s="1"/>
  <c r="K1340" i="114"/>
  <c r="K1341" i="114" s="1"/>
  <c r="G115" i="100"/>
  <c r="G133" i="100" s="1"/>
  <c r="G247" i="100"/>
  <c r="G265" i="100" s="1"/>
  <c r="G382" i="100"/>
  <c r="G400" i="100" s="1"/>
  <c r="G516" i="100"/>
  <c r="G534" i="100" s="1"/>
  <c r="G651" i="100"/>
  <c r="G669" i="100" s="1"/>
  <c r="G784" i="100"/>
  <c r="G802" i="100" s="1"/>
  <c r="G916" i="100"/>
  <c r="G934" i="100" s="1"/>
  <c r="G1048" i="100"/>
  <c r="G1066" i="100" s="1"/>
  <c r="G1180" i="100"/>
  <c r="G1198" i="100" s="1"/>
  <c r="G1312" i="100"/>
  <c r="G1330" i="100" s="1"/>
  <c r="H48" i="114"/>
  <c r="H66" i="114" s="1"/>
  <c r="H184" i="114"/>
  <c r="H202" i="114" s="1"/>
  <c r="H317" i="114"/>
  <c r="H335" i="114" s="1"/>
  <c r="H455" i="114"/>
  <c r="H473" i="114" s="1"/>
  <c r="K613" i="114"/>
  <c r="J455" i="118"/>
  <c r="F682" i="114"/>
  <c r="F888" i="114"/>
  <c r="H870" i="114"/>
  <c r="H888" i="114" s="1"/>
  <c r="F1164" i="114"/>
  <c r="H1146" i="114"/>
  <c r="H1164" i="114" s="1"/>
  <c r="E31" i="118"/>
  <c r="G13" i="118"/>
  <c r="G31" i="118" s="1"/>
  <c r="E168" i="118"/>
  <c r="G150" i="118"/>
  <c r="G168" i="118" s="1"/>
  <c r="G407" i="102"/>
  <c r="G425" i="102" s="1"/>
  <c r="G80" i="100"/>
  <c r="G98" i="100" s="1"/>
  <c r="G214" i="100"/>
  <c r="G232" i="100" s="1"/>
  <c r="G347" i="100"/>
  <c r="G365" i="100" s="1"/>
  <c r="G483" i="100"/>
  <c r="G501" i="100" s="1"/>
  <c r="G617" i="100"/>
  <c r="G635" i="100" s="1"/>
  <c r="G751" i="100"/>
  <c r="G769" i="100" s="1"/>
  <c r="G883" i="100"/>
  <c r="G901" i="100" s="1"/>
  <c r="G1015" i="100"/>
  <c r="G1033" i="100" s="1"/>
  <c r="G1147" i="100"/>
  <c r="G1165" i="100" s="1"/>
  <c r="G1279" i="100"/>
  <c r="G1297" i="100" s="1"/>
  <c r="H13" i="114"/>
  <c r="H31" i="114" s="1"/>
  <c r="H150" i="114"/>
  <c r="H168" i="114" s="1"/>
  <c r="H284" i="114"/>
  <c r="H302" i="114" s="1"/>
  <c r="H420" i="114"/>
  <c r="H438" i="114" s="1"/>
  <c r="K647" i="114"/>
  <c r="K888" i="114"/>
  <c r="K1164" i="114"/>
  <c r="J31" i="118"/>
  <c r="J168" i="118"/>
  <c r="J202" i="118"/>
  <c r="J251" i="98"/>
  <c r="E237" i="118"/>
  <c r="E383" i="118"/>
  <c r="G29" i="98"/>
  <c r="J104" i="98"/>
  <c r="J215" i="98"/>
  <c r="G361" i="98"/>
  <c r="J435" i="98"/>
  <c r="J472" i="98"/>
  <c r="J655" i="98"/>
  <c r="J803" i="98"/>
  <c r="J1066" i="98"/>
  <c r="J1253" i="98"/>
  <c r="J1469" i="98"/>
  <c r="G1580" i="98"/>
  <c r="J1724" i="98"/>
  <c r="J2052" i="98"/>
  <c r="G237" i="118"/>
  <c r="G383" i="118"/>
  <c r="J29" i="98"/>
  <c r="J361" i="98"/>
  <c r="J398" i="98"/>
  <c r="J510" i="98"/>
  <c r="J546" i="98"/>
  <c r="J729" i="98"/>
  <c r="J766" i="98"/>
  <c r="J840" i="98"/>
  <c r="J991" i="98"/>
  <c r="J1397" i="98"/>
  <c r="J1433" i="98"/>
  <c r="J1506" i="98"/>
  <c r="J1943" i="98"/>
  <c r="G1979" i="98"/>
  <c r="J419" i="118"/>
  <c r="J141" i="98"/>
  <c r="G398" i="98"/>
  <c r="J915" i="98"/>
  <c r="G991" i="98"/>
  <c r="G1543" i="98"/>
  <c r="J1616" i="98"/>
  <c r="G1652" i="98"/>
  <c r="G1688" i="98"/>
  <c r="G1760" i="98"/>
  <c r="J2015" i="98"/>
  <c r="G2052" i="98"/>
  <c r="J2230" i="98"/>
  <c r="J2264" i="98"/>
  <c r="J2265" i="98" s="1"/>
  <c r="J2329" i="98"/>
  <c r="J2362" i="98"/>
  <c r="J237" i="118"/>
  <c r="G275" i="118"/>
  <c r="E311" i="118"/>
  <c r="G293" i="118"/>
  <c r="G311" i="118" s="1"/>
  <c r="J383" i="118"/>
  <c r="E66" i="98"/>
  <c r="E141" i="98"/>
  <c r="G124" i="98"/>
  <c r="G141" i="98" s="1"/>
  <c r="E178" i="98"/>
  <c r="G472" i="98"/>
  <c r="G878" i="98"/>
  <c r="G915" i="98"/>
  <c r="J1361" i="98"/>
  <c r="J1544" i="98"/>
  <c r="J1545" i="98" s="1"/>
  <c r="J1760" i="98"/>
  <c r="J1907" i="98"/>
  <c r="J1908" i="98" s="1"/>
  <c r="J2495" i="98"/>
  <c r="J2496" i="98" s="1"/>
  <c r="E419" i="118"/>
  <c r="J325" i="98"/>
  <c r="J326" i="98" s="1"/>
  <c r="J879" i="98"/>
  <c r="J880" i="98" s="1"/>
  <c r="J1029" i="98"/>
  <c r="J1030" i="98" s="1"/>
  <c r="J1290" i="98"/>
  <c r="J1291" i="98" s="1"/>
  <c r="J1689" i="98"/>
  <c r="J1690" i="98"/>
  <c r="J1871" i="98"/>
  <c r="J1872" i="98" s="1"/>
  <c r="J2091" i="98"/>
  <c r="J2092" i="98" s="1"/>
  <c r="J275" i="118"/>
  <c r="E347" i="118"/>
  <c r="E455" i="118"/>
  <c r="G437" i="118"/>
  <c r="G455" i="118" s="1"/>
  <c r="J66" i="98"/>
  <c r="E104" i="98"/>
  <c r="E215" i="98"/>
  <c r="G269" i="98"/>
  <c r="G287" i="98" s="1"/>
  <c r="E287" i="98"/>
  <c r="J582" i="98"/>
  <c r="J692" i="98"/>
  <c r="J954" i="98"/>
  <c r="J1179" i="98"/>
  <c r="G1289" i="98"/>
  <c r="J1833" i="98"/>
  <c r="G215" i="98"/>
  <c r="E251" i="98"/>
  <c r="G233" i="98"/>
  <c r="G251" i="98" s="1"/>
  <c r="J619" i="98"/>
  <c r="G692" i="98"/>
  <c r="G803" i="98"/>
  <c r="J1104" i="98"/>
  <c r="J1142" i="98"/>
  <c r="J1215" i="98"/>
  <c r="J1652" i="98"/>
  <c r="J1979" i="98"/>
  <c r="H698" i="114"/>
  <c r="H716" i="114" s="1"/>
  <c r="H835" i="114"/>
  <c r="H853" i="114" s="1"/>
  <c r="H974" i="114"/>
  <c r="H992" i="114" s="1"/>
  <c r="H1112" i="114"/>
  <c r="H1130" i="114" s="1"/>
  <c r="H1252" i="114"/>
  <c r="H1270" i="114" s="1"/>
  <c r="H12" i="99"/>
  <c r="H30" i="99" s="1"/>
  <c r="G117" i="118"/>
  <c r="G135" i="118" s="1"/>
  <c r="J347" i="118"/>
  <c r="E29" i="98"/>
  <c r="G510" i="98"/>
  <c r="G1253" i="98"/>
  <c r="J1325" i="98"/>
  <c r="G1361" i="98"/>
  <c r="G1397" i="98"/>
  <c r="G1469" i="98"/>
  <c r="J1580" i="98"/>
  <c r="J1797" i="98"/>
  <c r="G1943" i="98"/>
  <c r="G306" i="98"/>
  <c r="G324" i="98" s="1"/>
  <c r="G601" i="98"/>
  <c r="G619" i="98" s="1"/>
  <c r="G1197" i="98"/>
  <c r="G1215" i="98" s="1"/>
  <c r="G1488" i="98"/>
  <c r="G1506" i="98" s="1"/>
  <c r="G1779" i="98"/>
  <c r="G1797" i="98" s="1"/>
  <c r="E2296" i="98"/>
  <c r="E2329" i="98"/>
  <c r="J245" i="95"/>
  <c r="E281" i="95"/>
  <c r="J450" i="95"/>
  <c r="G1071" i="95"/>
  <c r="J1180" i="95"/>
  <c r="J1181" i="95" s="1"/>
  <c r="G1320" i="95"/>
  <c r="J1947" i="95"/>
  <c r="J1948" i="95" s="1"/>
  <c r="E472" i="98"/>
  <c r="E766" i="98"/>
  <c r="E1066" i="98"/>
  <c r="E1361" i="98"/>
  <c r="E1652" i="98"/>
  <c r="G2162" i="98"/>
  <c r="E2362" i="98"/>
  <c r="G2344" i="98"/>
  <c r="G2362" i="98" s="1"/>
  <c r="I64" i="97"/>
  <c r="J416" i="95"/>
  <c r="G1618" i="95"/>
  <c r="J1880" i="95"/>
  <c r="J1881" i="95" s="1"/>
  <c r="G528" i="98"/>
  <c r="G546" i="98" s="1"/>
  <c r="E582" i="98"/>
  <c r="G822" i="98"/>
  <c r="G840" i="98" s="1"/>
  <c r="E878" i="98"/>
  <c r="G1124" i="98"/>
  <c r="G1142" i="98" s="1"/>
  <c r="E1179" i="98"/>
  <c r="G1415" i="98"/>
  <c r="G1433" i="98" s="1"/>
  <c r="E1469" i="98"/>
  <c r="G1706" i="98"/>
  <c r="G1724" i="98" s="1"/>
  <c r="E1760" i="98"/>
  <c r="G1895" i="98"/>
  <c r="G1906" i="98" s="1"/>
  <c r="E1979" i="98"/>
  <c r="G2212" i="98"/>
  <c r="G2230" i="98" s="1"/>
  <c r="E2230" i="98"/>
  <c r="G2296" i="98"/>
  <c r="E2395" i="98"/>
  <c r="J2428" i="98"/>
  <c r="J2461" i="98"/>
  <c r="J382" i="95"/>
  <c r="E417" i="95"/>
  <c r="G793" i="95"/>
  <c r="J863" i="95"/>
  <c r="J864" i="95" s="1"/>
  <c r="J1354" i="95"/>
  <c r="J1387" i="95"/>
  <c r="E398" i="98"/>
  <c r="E692" i="98"/>
  <c r="E991" i="98"/>
  <c r="E1289" i="98"/>
  <c r="E1580" i="98"/>
  <c r="E2052" i="98"/>
  <c r="E2263" i="98"/>
  <c r="J2296" i="98"/>
  <c r="G2395" i="98"/>
  <c r="J65" i="95"/>
  <c r="J66" i="95" s="1"/>
  <c r="J139" i="95"/>
  <c r="J208" i="95"/>
  <c r="J553" i="95"/>
  <c r="J896" i="95"/>
  <c r="J932" i="95"/>
  <c r="J933" i="95" s="1"/>
  <c r="G1518" i="95"/>
  <c r="J1716" i="95"/>
  <c r="J1717" i="95" s="1"/>
  <c r="J2080" i="95"/>
  <c r="J2081" i="95" s="1"/>
  <c r="E510" i="98"/>
  <c r="E803" i="98"/>
  <c r="E1104" i="98"/>
  <c r="E1397" i="98"/>
  <c r="E1688" i="98"/>
  <c r="J2127" i="98"/>
  <c r="G2476" i="98"/>
  <c r="G2494" i="98" s="1"/>
  <c r="E2494" i="98"/>
  <c r="J30" i="95"/>
  <c r="J29" i="95"/>
  <c r="J174" i="95"/>
  <c r="J175" i="95" s="1"/>
  <c r="E209" i="95"/>
  <c r="G191" i="95"/>
  <c r="G209" i="95" s="1"/>
  <c r="J349" i="95"/>
  <c r="J350" i="95" s="1"/>
  <c r="J520" i="95"/>
  <c r="J519" i="95"/>
  <c r="J724" i="95"/>
  <c r="J725" i="95" s="1"/>
  <c r="J759" i="95"/>
  <c r="J760" i="95" s="1"/>
  <c r="J794" i="95"/>
  <c r="J795" i="95" s="1"/>
  <c r="J967" i="95"/>
  <c r="J966" i="95"/>
  <c r="J1781" i="95"/>
  <c r="J1782" i="95" s="1"/>
  <c r="J1846" i="95"/>
  <c r="J1847" i="95" s="1"/>
  <c r="G418" i="98"/>
  <c r="G435" i="98" s="1"/>
  <c r="G712" i="98"/>
  <c r="G729" i="98" s="1"/>
  <c r="G1011" i="98"/>
  <c r="G1028" i="98" s="1"/>
  <c r="G1308" i="98"/>
  <c r="G1325" i="98" s="1"/>
  <c r="G1599" i="98"/>
  <c r="G1616" i="98" s="1"/>
  <c r="E2090" i="98"/>
  <c r="J2395" i="98"/>
  <c r="E2428" i="98"/>
  <c r="G29" i="97"/>
  <c r="E138" i="95"/>
  <c r="E349" i="95"/>
  <c r="G331" i="95"/>
  <c r="G349" i="95" s="1"/>
  <c r="G1252" i="95"/>
  <c r="J1650" i="95"/>
  <c r="G1870" i="98"/>
  <c r="E1943" i="98"/>
  <c r="G2015" i="98"/>
  <c r="J314" i="95"/>
  <c r="J484" i="95"/>
  <c r="G656" i="95"/>
  <c r="J689" i="95"/>
  <c r="G828" i="95"/>
  <c r="J1143" i="95"/>
  <c r="J1144" i="95" s="1"/>
  <c r="G1286" i="95"/>
  <c r="J1551" i="95"/>
  <c r="J1747" i="95"/>
  <c r="J2197" i="98"/>
  <c r="J280" i="95"/>
  <c r="E485" i="95"/>
  <c r="G467" i="95"/>
  <c r="G485" i="95" s="1"/>
  <c r="J621" i="95"/>
  <c r="J655" i="95"/>
  <c r="J827" i="95"/>
  <c r="J2439" i="95"/>
  <c r="J2894" i="95"/>
  <c r="J2895" i="95" s="1"/>
  <c r="J4277" i="95"/>
  <c r="J4278" i="95" s="1"/>
  <c r="G604" i="95"/>
  <c r="G622" i="95" s="1"/>
  <c r="G706" i="95"/>
  <c r="G724" i="95" s="1"/>
  <c r="G1370" i="95"/>
  <c r="G1388" i="95" s="1"/>
  <c r="G1439" i="95"/>
  <c r="G1454" i="95" s="1"/>
  <c r="J1485" i="95"/>
  <c r="G1567" i="95"/>
  <c r="G1585" i="95" s="1"/>
  <c r="J1617" i="95"/>
  <c r="J1683" i="95"/>
  <c r="G1797" i="95"/>
  <c r="G1813" i="95" s="1"/>
  <c r="G1895" i="95"/>
  <c r="G1913" i="95" s="1"/>
  <c r="E1947" i="95"/>
  <c r="G1929" i="95"/>
  <c r="G1947" i="95" s="1"/>
  <c r="J1981" i="95"/>
  <c r="J2180" i="95"/>
  <c r="G2390" i="95"/>
  <c r="G2408" i="95" s="1"/>
  <c r="J2572" i="95"/>
  <c r="E828" i="95"/>
  <c r="E1518" i="95"/>
  <c r="E1651" i="95"/>
  <c r="G1633" i="95"/>
  <c r="G1651" i="95" s="1"/>
  <c r="G1781" i="95"/>
  <c r="J2012" i="95"/>
  <c r="E2214" i="95"/>
  <c r="G2196" i="95"/>
  <c r="G2214" i="95" s="1"/>
  <c r="J2374" i="95"/>
  <c r="J2473" i="95"/>
  <c r="J2830" i="95"/>
  <c r="J2831" i="95" s="1"/>
  <c r="G156" i="95"/>
  <c r="G174" i="95" s="1"/>
  <c r="G297" i="95"/>
  <c r="G315" i="95" s="1"/>
  <c r="G433" i="95"/>
  <c r="G451" i="95" s="1"/>
  <c r="G571" i="95"/>
  <c r="G589" i="95" s="1"/>
  <c r="G672" i="95"/>
  <c r="G690" i="95" s="1"/>
  <c r="E1320" i="95"/>
  <c r="E1846" i="95"/>
  <c r="E2013" i="95"/>
  <c r="E2047" i="95"/>
  <c r="J2113" i="95"/>
  <c r="E2247" i="95"/>
  <c r="G2456" i="95"/>
  <c r="G2474" i="95" s="1"/>
  <c r="E2474" i="95"/>
  <c r="E2637" i="95"/>
  <c r="J3122" i="95"/>
  <c r="J3123" i="95" s="1"/>
  <c r="E793" i="95"/>
  <c r="E1071" i="95"/>
  <c r="J2046" i="95"/>
  <c r="G2247" i="95"/>
  <c r="J2605" i="95"/>
  <c r="J2606" i="95" s="1"/>
  <c r="G120" i="95"/>
  <c r="G138" i="95" s="1"/>
  <c r="G263" i="95"/>
  <c r="G281" i="95" s="1"/>
  <c r="G399" i="95"/>
  <c r="G417" i="95" s="1"/>
  <c r="G536" i="95"/>
  <c r="G554" i="95" s="1"/>
  <c r="E656" i="95"/>
  <c r="G947" i="95"/>
  <c r="G965" i="95" s="1"/>
  <c r="E1486" i="95"/>
  <c r="G1552" i="95"/>
  <c r="E1716" i="95"/>
  <c r="G1698" i="95"/>
  <c r="G1716" i="95" s="1"/>
  <c r="J1814" i="95"/>
  <c r="J2278" i="95"/>
  <c r="J2310" i="95"/>
  <c r="J2861" i="95"/>
  <c r="J3254" i="95"/>
  <c r="J3255" i="95" s="1"/>
  <c r="J1453" i="95"/>
  <c r="E1781" i="95"/>
  <c r="E1880" i="95"/>
  <c r="J2146" i="95"/>
  <c r="E2279" i="95"/>
  <c r="G2261" i="95"/>
  <c r="G2279" i="95" s="1"/>
  <c r="G2293" i="95"/>
  <c r="G2311" i="95" s="1"/>
  <c r="E2311" i="95"/>
  <c r="E2375" i="95"/>
  <c r="G228" i="95"/>
  <c r="G246" i="95" s="1"/>
  <c r="G365" i="95"/>
  <c r="G383" i="95" s="1"/>
  <c r="G501" i="95"/>
  <c r="G519" i="95" s="1"/>
  <c r="G740" i="95"/>
  <c r="G758" i="95" s="1"/>
  <c r="G878" i="95"/>
  <c r="G896" i="95" s="1"/>
  <c r="G1016" i="95"/>
  <c r="G1034" i="95" s="1"/>
  <c r="J1584" i="95"/>
  <c r="G1846" i="95"/>
  <c r="G1880" i="95"/>
  <c r="J1914" i="95"/>
  <c r="J1913" i="95"/>
  <c r="E1980" i="95"/>
  <c r="G2147" i="95"/>
  <c r="E2147" i="95"/>
  <c r="J2344" i="95"/>
  <c r="J2700" i="95"/>
  <c r="J2961" i="95"/>
  <c r="J2962" i="95" s="1"/>
  <c r="E1552" i="95"/>
  <c r="G1995" i="95"/>
  <c r="G2013" i="95" s="1"/>
  <c r="G2062" i="95"/>
  <c r="G2080" i="95" s="1"/>
  <c r="G2165" i="95"/>
  <c r="G2181" i="95" s="1"/>
  <c r="G2375" i="95"/>
  <c r="J2538" i="95"/>
  <c r="J2668" i="95"/>
  <c r="G2881" i="95"/>
  <c r="G2894" i="95" s="1"/>
  <c r="J2992" i="95"/>
  <c r="E2993" i="95"/>
  <c r="G3008" i="95"/>
  <c r="G3025" i="95" s="1"/>
  <c r="E3025" i="95"/>
  <c r="E3155" i="95"/>
  <c r="E3320" i="95"/>
  <c r="J2407" i="95"/>
  <c r="G2539" i="95"/>
  <c r="E2539" i="95"/>
  <c r="E2669" i="95"/>
  <c r="J2765" i="95"/>
  <c r="G2927" i="95"/>
  <c r="G3039" i="95"/>
  <c r="G3057" i="95" s="1"/>
  <c r="E3057" i="95"/>
  <c r="E3254" i="95"/>
  <c r="G3320" i="95"/>
  <c r="J3689" i="95"/>
  <c r="J3690" i="95" s="1"/>
  <c r="J4346" i="95"/>
  <c r="J2505" i="95"/>
  <c r="G2669" i="95"/>
  <c r="J3058" i="95"/>
  <c r="J3057" i="95"/>
  <c r="E3188" i="95"/>
  <c r="J3286" i="95"/>
  <c r="J3823" i="95"/>
  <c r="G2830" i="95"/>
  <c r="E2927" i="95"/>
  <c r="J3024" i="95"/>
  <c r="J3154" i="95"/>
  <c r="J3220" i="95"/>
  <c r="J3419" i="95"/>
  <c r="J3420" i="95" s="1"/>
  <c r="G4483" i="95"/>
  <c r="J4619" i="95"/>
  <c r="J4620" i="95" s="1"/>
  <c r="E2343" i="95"/>
  <c r="G2325" i="95"/>
  <c r="G2343" i="95" s="1"/>
  <c r="G2506" i="95"/>
  <c r="G2555" i="95"/>
  <c r="G2573" i="95" s="1"/>
  <c r="E2573" i="95"/>
  <c r="G2862" i="95"/>
  <c r="J3385" i="95"/>
  <c r="J3523" i="95"/>
  <c r="J3522" i="95"/>
  <c r="G4066" i="95"/>
  <c r="G4500" i="95"/>
  <c r="G4518" i="95" s="1"/>
  <c r="E4518" i="95"/>
  <c r="J3089" i="95"/>
  <c r="J3090" i="95" s="1"/>
  <c r="J4652" i="95"/>
  <c r="J4653" i="95" s="1"/>
  <c r="G2422" i="95"/>
  <c r="G2440" i="95" s="1"/>
  <c r="E2440" i="95"/>
  <c r="G2605" i="95"/>
  <c r="J2636" i="95"/>
  <c r="E2701" i="95"/>
  <c r="E2798" i="95"/>
  <c r="E2862" i="95"/>
  <c r="E2961" i="95"/>
  <c r="G3209" i="95"/>
  <c r="G3221" i="95" s="1"/>
  <c r="E3221" i="95"/>
  <c r="J3352" i="95"/>
  <c r="J3587" i="95"/>
  <c r="J4415" i="95"/>
  <c r="J4416" i="95" s="1"/>
  <c r="J4720" i="95"/>
  <c r="J4721" i="95" s="1"/>
  <c r="G2701" i="95"/>
  <c r="J2733" i="95"/>
  <c r="J2797" i="95"/>
  <c r="J2926" i="95"/>
  <c r="J3187" i="95"/>
  <c r="J3319" i="95"/>
  <c r="G3353" i="95"/>
  <c r="J3621" i="95"/>
  <c r="J4066" i="95"/>
  <c r="J4067" i="95" s="1"/>
  <c r="J3925" i="95"/>
  <c r="E4277" i="95"/>
  <c r="J4310" i="95"/>
  <c r="J4447" i="95"/>
  <c r="E4619" i="95"/>
  <c r="G4754" i="95"/>
  <c r="J4788" i="95"/>
  <c r="G2943" i="95"/>
  <c r="G2961" i="95" s="1"/>
  <c r="G3236" i="95"/>
  <c r="G3254" i="95" s="1"/>
  <c r="E3353" i="95"/>
  <c r="G3454" i="95"/>
  <c r="E3488" i="95"/>
  <c r="E3588" i="95"/>
  <c r="G3570" i="95"/>
  <c r="G3588" i="95" s="1"/>
  <c r="J3959" i="95"/>
  <c r="E4031" i="95"/>
  <c r="G4013" i="95"/>
  <c r="G4031" i="95" s="1"/>
  <c r="G4277" i="95"/>
  <c r="G4381" i="95"/>
  <c r="E4415" i="95"/>
  <c r="E4448" i="95"/>
  <c r="G4537" i="95"/>
  <c r="G4551" i="95" s="1"/>
  <c r="E4551" i="95"/>
  <c r="J4584" i="95"/>
  <c r="G4789" i="95"/>
  <c r="J4820" i="95"/>
  <c r="J4853" i="95"/>
  <c r="J4922" i="95"/>
  <c r="E4992" i="95"/>
  <c r="J5026" i="95"/>
  <c r="E5060" i="95"/>
  <c r="G5095" i="95"/>
  <c r="E5130" i="95"/>
  <c r="G5164" i="95"/>
  <c r="E5230" i="95"/>
  <c r="G5772" i="95"/>
  <c r="G5871" i="95"/>
  <c r="G5937" i="95"/>
  <c r="G6003" i="95"/>
  <c r="G3488" i="95"/>
  <c r="G3506" i="95"/>
  <c r="G3522" i="95" s="1"/>
  <c r="E3522" i="95"/>
  <c r="E3723" i="95"/>
  <c r="J4241" i="95"/>
  <c r="G4311" i="95"/>
  <c r="G4415" i="95"/>
  <c r="G4448" i="95"/>
  <c r="E4652" i="95"/>
  <c r="G4836" i="95"/>
  <c r="G4854" i="95" s="1"/>
  <c r="E4854" i="95"/>
  <c r="E4889" i="95"/>
  <c r="G4871" i="95"/>
  <c r="G4889" i="95" s="1"/>
  <c r="E4958" i="95"/>
  <c r="G4940" i="95"/>
  <c r="G4958" i="95" s="1"/>
  <c r="E5027" i="95"/>
  <c r="G5009" i="95"/>
  <c r="G5027" i="95" s="1"/>
  <c r="G5060" i="95"/>
  <c r="G5130" i="95"/>
  <c r="E3622" i="95"/>
  <c r="J3756" i="95"/>
  <c r="J3996" i="95"/>
  <c r="J3997" i="95" s="1"/>
  <c r="G4207" i="95"/>
  <c r="E4242" i="95"/>
  <c r="J4686" i="95"/>
  <c r="J4687" i="95" s="1"/>
  <c r="E4686" i="95"/>
  <c r="J4992" i="95"/>
  <c r="J4993" i="95" s="1"/>
  <c r="G5230" i="95"/>
  <c r="G6239" i="95"/>
  <c r="G3419" i="95"/>
  <c r="G3622" i="95"/>
  <c r="J3722" i="95"/>
  <c r="E3757" i="95"/>
  <c r="J3790" i="95"/>
  <c r="J3857" i="95"/>
  <c r="E3926" i="95"/>
  <c r="G3912" i="95"/>
  <c r="G3926" i="95" s="1"/>
  <c r="G3978" i="95"/>
  <c r="G3996" i="95" s="1"/>
  <c r="E3996" i="95"/>
  <c r="J4032" i="95"/>
  <c r="E4101" i="95"/>
  <c r="G4083" i="95"/>
  <c r="G4101" i="95" s="1"/>
  <c r="J4206" i="95"/>
  <c r="G4242" i="95"/>
  <c r="E4311" i="95"/>
  <c r="J4517" i="95"/>
  <c r="J4888" i="95"/>
  <c r="E4923" i="95"/>
  <c r="G4909" i="95"/>
  <c r="G4923" i="95" s="1"/>
  <c r="J4957" i="95"/>
  <c r="G5283" i="95"/>
  <c r="G5299" i="95" s="1"/>
  <c r="E5299" i="95"/>
  <c r="E3386" i="95"/>
  <c r="J3654" i="95"/>
  <c r="E3790" i="95"/>
  <c r="J3890" i="95"/>
  <c r="E4066" i="95"/>
  <c r="J4136" i="95"/>
  <c r="J4482" i="95"/>
  <c r="J4550" i="95"/>
  <c r="J4753" i="95"/>
  <c r="E5164" i="95"/>
  <c r="E5333" i="95"/>
  <c r="E5401" i="95"/>
  <c r="E5467" i="95"/>
  <c r="E5532" i="95"/>
  <c r="E5599" i="95"/>
  <c r="E5668" i="95"/>
  <c r="G5903" i="95"/>
  <c r="G5970" i="95"/>
  <c r="G3368" i="95"/>
  <c r="G3386" i="95" s="1"/>
  <c r="J3453" i="95"/>
  <c r="E3454" i="95"/>
  <c r="J3554" i="95"/>
  <c r="E3655" i="95"/>
  <c r="G3671" i="95"/>
  <c r="G3689" i="95" s="1"/>
  <c r="E3689" i="95"/>
  <c r="G3790" i="95"/>
  <c r="E3891" i="95"/>
  <c r="G3873" i="95"/>
  <c r="G3891" i="95" s="1"/>
  <c r="E3960" i="95"/>
  <c r="G3942" i="95"/>
  <c r="G3960" i="95" s="1"/>
  <c r="E4137" i="95"/>
  <c r="E4171" i="95"/>
  <c r="G4153" i="95"/>
  <c r="G4171" i="95" s="1"/>
  <c r="J4380" i="95"/>
  <c r="E4381" i="95"/>
  <c r="E4483" i="95"/>
  <c r="E4585" i="95"/>
  <c r="G4567" i="95"/>
  <c r="G4585" i="95" s="1"/>
  <c r="G4619" i="95"/>
  <c r="G4705" i="95"/>
  <c r="G4720" i="95" s="1"/>
  <c r="E4720" i="95"/>
  <c r="E4754" i="95"/>
  <c r="G5181" i="95"/>
  <c r="G5197" i="95" s="1"/>
  <c r="E5197" i="95"/>
  <c r="G5349" i="95"/>
  <c r="G5367" i="95" s="1"/>
  <c r="E5367" i="95"/>
  <c r="G5416" i="95"/>
  <c r="G5434" i="95" s="1"/>
  <c r="E5434" i="95"/>
  <c r="G5481" i="95"/>
  <c r="G5499" i="95" s="1"/>
  <c r="E5499" i="95"/>
  <c r="G5548" i="95"/>
  <c r="G5566" i="95" s="1"/>
  <c r="E5566" i="95"/>
  <c r="G5616" i="95"/>
  <c r="G5634" i="95" s="1"/>
  <c r="E5634" i="95"/>
  <c r="G6036" i="95"/>
  <c r="G6103" i="95"/>
  <c r="G6171" i="95"/>
  <c r="G6272" i="95"/>
  <c r="E5264" i="95"/>
  <c r="E5837" i="95"/>
  <c r="E5903" i="95"/>
  <c r="E5970" i="95"/>
  <c r="E6036" i="95"/>
  <c r="E6171" i="95"/>
  <c r="E6239" i="95"/>
  <c r="G6305" i="95"/>
  <c r="E4789" i="95"/>
  <c r="G5315" i="95"/>
  <c r="G5333" i="95" s="1"/>
  <c r="G5383" i="95"/>
  <c r="G5401" i="95" s="1"/>
  <c r="G5449" i="95"/>
  <c r="G5467" i="95" s="1"/>
  <c r="G5514" i="95"/>
  <c r="G5532" i="95" s="1"/>
  <c r="G5581" i="95"/>
  <c r="G5599" i="95" s="1"/>
  <c r="G5650" i="95"/>
  <c r="G5668" i="95" s="1"/>
  <c r="G5719" i="95"/>
  <c r="G5737" i="95" s="1"/>
  <c r="G5787" i="95"/>
  <c r="G5805" i="95" s="1"/>
  <c r="E6103" i="95"/>
  <c r="G6121" i="95"/>
  <c r="G6136" i="95" s="1"/>
  <c r="G6371" i="95"/>
  <c r="G6503" i="95"/>
  <c r="G6569" i="95"/>
  <c r="G6767" i="95"/>
  <c r="G6833" i="95"/>
  <c r="G7614" i="95"/>
  <c r="G7795" i="95"/>
  <c r="G8155" i="95"/>
  <c r="G6734" i="95"/>
  <c r="G7100" i="95"/>
  <c r="G7337" i="95"/>
  <c r="G7406" i="95"/>
  <c r="G7440" i="95"/>
  <c r="G7686" i="95"/>
  <c r="G7976" i="95"/>
  <c r="G8191" i="95"/>
  <c r="E5702" i="95"/>
  <c r="E5772" i="95"/>
  <c r="E6272" i="95"/>
  <c r="G6404" i="95"/>
  <c r="G6602" i="95"/>
  <c r="G6800" i="95"/>
  <c r="G6866" i="95"/>
  <c r="G7066" i="95"/>
  <c r="G7135" i="95"/>
  <c r="G7168" i="95"/>
  <c r="G7867" i="95"/>
  <c r="E5871" i="95"/>
  <c r="E5937" i="95"/>
  <c r="E6003" i="95"/>
  <c r="E6206" i="95"/>
  <c r="G6635" i="95"/>
  <c r="G6899" i="95"/>
  <c r="G7201" i="95"/>
  <c r="G7303" i="95"/>
  <c r="G7580" i="95"/>
  <c r="G8011" i="95"/>
  <c r="G8047" i="95"/>
  <c r="G8228" i="95"/>
  <c r="G6932" i="95"/>
  <c r="G7031" i="95"/>
  <c r="G7545" i="95"/>
  <c r="G7831" i="95"/>
  <c r="G8264" i="95"/>
  <c r="G3806" i="95"/>
  <c r="G3824" i="95" s="1"/>
  <c r="G4328" i="95"/>
  <c r="G4346" i="95" s="1"/>
  <c r="G4634" i="95"/>
  <c r="G4652" i="95" s="1"/>
  <c r="G6437" i="95"/>
  <c r="G6701" i="95"/>
  <c r="G7650" i="95"/>
  <c r="G8083" i="95"/>
  <c r="G4803" i="95"/>
  <c r="G4821" i="95" s="1"/>
  <c r="G6470" i="95"/>
  <c r="G6998" i="95"/>
  <c r="G7269" i="95"/>
  <c r="G7371" i="95"/>
  <c r="G7939" i="95"/>
  <c r="G8119" i="95"/>
  <c r="G8300" i="95"/>
  <c r="E6338" i="95"/>
  <c r="E6404" i="95"/>
  <c r="E6470" i="95"/>
  <c r="E6536" i="95"/>
  <c r="E6602" i="95"/>
  <c r="E6668" i="95"/>
  <c r="E6734" i="95"/>
  <c r="E6800" i="95"/>
  <c r="E6866" i="95"/>
  <c r="E8399" i="95"/>
  <c r="E8696" i="95"/>
  <c r="G8811" i="95"/>
  <c r="G8829" i="95" s="1"/>
  <c r="E8829" i="95"/>
  <c r="G9060" i="95"/>
  <c r="E8862" i="95"/>
  <c r="G8928" i="95"/>
  <c r="G8994" i="95"/>
  <c r="J350" i="115"/>
  <c r="J351" i="115" s="1"/>
  <c r="J421" i="115"/>
  <c r="J422" i="115" s="1"/>
  <c r="G8414" i="95"/>
  <c r="G8432" i="95" s="1"/>
  <c r="E8432" i="95"/>
  <c r="E8531" i="95"/>
  <c r="E8663" i="95"/>
  <c r="G8762" i="95"/>
  <c r="G8513" i="95"/>
  <c r="G8531" i="95" s="1"/>
  <c r="G8546" i="95"/>
  <c r="G8564" i="95" s="1"/>
  <c r="E8564" i="95"/>
  <c r="G8663" i="95"/>
  <c r="G8696" i="95"/>
  <c r="E8729" i="95"/>
  <c r="G8778" i="95"/>
  <c r="G8795" i="95" s="1"/>
  <c r="E8795" i="95"/>
  <c r="E6305" i="95"/>
  <c r="E6371" i="95"/>
  <c r="E6503" i="95"/>
  <c r="E6569" i="95"/>
  <c r="E6635" i="95"/>
  <c r="E6701" i="95"/>
  <c r="E6767" i="95"/>
  <c r="E6833" i="95"/>
  <c r="E6899" i="95"/>
  <c r="E6965" i="95"/>
  <c r="E7031" i="95"/>
  <c r="E7100" i="95"/>
  <c r="E7168" i="95"/>
  <c r="E7235" i="95"/>
  <c r="E7303" i="95"/>
  <c r="E7371" i="95"/>
  <c r="E7440" i="95"/>
  <c r="E7510" i="95"/>
  <c r="E7580" i="95"/>
  <c r="E7650" i="95"/>
  <c r="E7723" i="95"/>
  <c r="E7795" i="95"/>
  <c r="E7867" i="95"/>
  <c r="E7939" i="95"/>
  <c r="E8011" i="95"/>
  <c r="E8083" i="95"/>
  <c r="E8155" i="95"/>
  <c r="E8228" i="95"/>
  <c r="E8300" i="95"/>
  <c r="G8348" i="95"/>
  <c r="G8366" i="95" s="1"/>
  <c r="E8366" i="95"/>
  <c r="J279" i="115"/>
  <c r="J280" i="115" s="1"/>
  <c r="E8465" i="95"/>
  <c r="E8762" i="95"/>
  <c r="E8895" i="95"/>
  <c r="E8928" i="95"/>
  <c r="G9324" i="95"/>
  <c r="J560" i="115"/>
  <c r="J559" i="115"/>
  <c r="G8895" i="95"/>
  <c r="E8961" i="95"/>
  <c r="G9390" i="95"/>
  <c r="J702" i="115"/>
  <c r="J703" i="115" s="1"/>
  <c r="G8480" i="95"/>
  <c r="G8498" i="95" s="1"/>
  <c r="E8498" i="95"/>
  <c r="G8597" i="95"/>
  <c r="G8612" i="95"/>
  <c r="G8630" i="95" s="1"/>
  <c r="E8630" i="95"/>
  <c r="J65" i="115"/>
  <c r="J210" i="115"/>
  <c r="J211" i="115" s="1"/>
  <c r="E9027" i="95"/>
  <c r="E9093" i="95"/>
  <c r="G9075" i="95"/>
  <c r="G9093" i="95" s="1"/>
  <c r="E9126" i="95"/>
  <c r="G9240" i="95"/>
  <c r="G9258" i="95" s="1"/>
  <c r="G65" i="115"/>
  <c r="J173" i="115"/>
  <c r="G385" i="115"/>
  <c r="G455" i="115"/>
  <c r="J525" i="115"/>
  <c r="J526" i="115" s="1"/>
  <c r="G665" i="115"/>
  <c r="G763" i="116"/>
  <c r="E9324" i="95"/>
  <c r="E9423" i="95"/>
  <c r="G9405" i="95"/>
  <c r="G9423" i="95" s="1"/>
  <c r="E9489" i="95"/>
  <c r="G9471" i="95"/>
  <c r="G9489" i="95" s="1"/>
  <c r="E209" i="115"/>
  <c r="J385" i="115"/>
  <c r="J455" i="115"/>
  <c r="E525" i="115"/>
  <c r="G507" i="115"/>
  <c r="G525" i="115" s="1"/>
  <c r="G594" i="115"/>
  <c r="J665" i="115"/>
  <c r="J737" i="115"/>
  <c r="J772" i="115"/>
  <c r="G1207" i="115"/>
  <c r="J994" i="116"/>
  <c r="E9159" i="95"/>
  <c r="G9141" i="95"/>
  <c r="G9159" i="95" s="1"/>
  <c r="E9225" i="95"/>
  <c r="G9207" i="95"/>
  <c r="G9225" i="95" s="1"/>
  <c r="E9291" i="95"/>
  <c r="G9273" i="95"/>
  <c r="G9291" i="95" s="1"/>
  <c r="E9522" i="95"/>
  <c r="E137" i="115"/>
  <c r="G119" i="115"/>
  <c r="G137" i="115" s="1"/>
  <c r="G244" i="115"/>
  <c r="G349" i="115"/>
  <c r="J594" i="115"/>
  <c r="J630" i="115"/>
  <c r="G9174" i="95"/>
  <c r="G9192" i="95" s="1"/>
  <c r="E9357" i="95"/>
  <c r="G9339" i="95"/>
  <c r="G9357" i="95" s="1"/>
  <c r="G9504" i="95"/>
  <c r="G9522" i="95" s="1"/>
  <c r="J29" i="115"/>
  <c r="J244" i="115"/>
  <c r="J491" i="115"/>
  <c r="G737" i="115"/>
  <c r="E876" i="115"/>
  <c r="G858" i="115"/>
  <c r="G876" i="115" s="1"/>
  <c r="J67" i="116"/>
  <c r="J68" i="116" s="1"/>
  <c r="E730" i="116"/>
  <c r="G722" i="116"/>
  <c r="E8994" i="95"/>
  <c r="E9060" i="95"/>
  <c r="E9557" i="95"/>
  <c r="G9539" i="95"/>
  <c r="G9557" i="95" s="1"/>
  <c r="G209" i="115"/>
  <c r="J313" i="115"/>
  <c r="G1108" i="115"/>
  <c r="G1174" i="115"/>
  <c r="E9390" i="95"/>
  <c r="E9456" i="95"/>
  <c r="G101" i="115"/>
  <c r="E278" i="115"/>
  <c r="G260" i="115"/>
  <c r="G278" i="115" s="1"/>
  <c r="E349" i="115"/>
  <c r="E843" i="115"/>
  <c r="J101" i="115"/>
  <c r="E420" i="115"/>
  <c r="G402" i="115"/>
  <c r="G420" i="115" s="1"/>
  <c r="E810" i="115"/>
  <c r="G792" i="115"/>
  <c r="G810" i="115" s="1"/>
  <c r="G1273" i="115"/>
  <c r="E1240" i="115"/>
  <c r="G1306" i="115"/>
  <c r="E1339" i="115"/>
  <c r="E1471" i="115"/>
  <c r="E66" i="116"/>
  <c r="G49" i="116"/>
  <c r="G66" i="116" s="1"/>
  <c r="J101" i="116"/>
  <c r="E416" i="116"/>
  <c r="G398" i="116"/>
  <c r="G416" i="116" s="1"/>
  <c r="J452" i="116"/>
  <c r="J558" i="116"/>
  <c r="J596" i="116"/>
  <c r="E697" i="116"/>
  <c r="G680" i="116"/>
  <c r="E862" i="116"/>
  <c r="E961" i="116"/>
  <c r="G1075" i="116"/>
  <c r="G1093" i="116" s="1"/>
  <c r="E1093" i="116"/>
  <c r="I30" i="90"/>
  <c r="I31" i="90" s="1"/>
  <c r="G612" i="115"/>
  <c r="G630" i="115" s="1"/>
  <c r="G754" i="115"/>
  <c r="G772" i="115" s="1"/>
  <c r="E1009" i="115"/>
  <c r="G1240" i="115"/>
  <c r="G1321" i="115"/>
  <c r="G1339" i="115" s="1"/>
  <c r="J486" i="116"/>
  <c r="E664" i="116"/>
  <c r="G1027" i="116"/>
  <c r="G1225" i="116"/>
  <c r="E1291" i="116"/>
  <c r="G1273" i="116"/>
  <c r="G1291" i="116" s="1"/>
  <c r="E275" i="116"/>
  <c r="G257" i="116"/>
  <c r="G275" i="116" s="1"/>
  <c r="J310" i="116"/>
  <c r="J416" i="116"/>
  <c r="E763" i="116"/>
  <c r="E895" i="116"/>
  <c r="G1159" i="116"/>
  <c r="E101" i="92"/>
  <c r="G83" i="92"/>
  <c r="G101" i="92" s="1"/>
  <c r="E909" i="115"/>
  <c r="E976" i="115"/>
  <c r="G1141" i="115"/>
  <c r="E1174" i="115"/>
  <c r="E1207" i="115"/>
  <c r="J346" i="116"/>
  <c r="J629" i="116"/>
  <c r="G664" i="116"/>
  <c r="G895" i="116"/>
  <c r="E928" i="116"/>
  <c r="J1027" i="116"/>
  <c r="G909" i="115"/>
  <c r="G976" i="115"/>
  <c r="G1042" i="115"/>
  <c r="E1504" i="115"/>
  <c r="E135" i="116"/>
  <c r="G117" i="116"/>
  <c r="G135" i="116" s="1"/>
  <c r="J171" i="116"/>
  <c r="J172" i="116" s="1"/>
  <c r="G240" i="116"/>
  <c r="J275" i="116"/>
  <c r="E346" i="116"/>
  <c r="G329" i="116"/>
  <c r="G346" i="116" s="1"/>
  <c r="J382" i="116"/>
  <c r="J383" i="116" s="1"/>
  <c r="J763" i="116"/>
  <c r="J896" i="116"/>
  <c r="J897" i="116" s="1"/>
  <c r="J929" i="116"/>
  <c r="J930" i="116" s="1"/>
  <c r="G540" i="115"/>
  <c r="G558" i="115" s="1"/>
  <c r="G683" i="115"/>
  <c r="G701" i="115" s="1"/>
  <c r="G1057" i="115"/>
  <c r="G1075" i="115" s="1"/>
  <c r="E1306" i="115"/>
  <c r="G1405" i="115"/>
  <c r="G1504" i="115"/>
  <c r="J205" i="116"/>
  <c r="G381" i="116"/>
  <c r="J522" i="116"/>
  <c r="J523" i="116" s="1"/>
  <c r="J730" i="116"/>
  <c r="E829" i="116"/>
  <c r="G816" i="116"/>
  <c r="G829" i="116" s="1"/>
  <c r="E942" i="115"/>
  <c r="E1372" i="115"/>
  <c r="G1354" i="115"/>
  <c r="G1372" i="115" s="1"/>
  <c r="J30" i="116"/>
  <c r="G101" i="116"/>
  <c r="J135" i="116"/>
  <c r="E205" i="116"/>
  <c r="G188" i="116"/>
  <c r="G205" i="116" s="1"/>
  <c r="J240" i="116"/>
  <c r="J796" i="116"/>
  <c r="E1141" i="115"/>
  <c r="E1405" i="115"/>
  <c r="J829" i="116"/>
  <c r="E1027" i="116"/>
  <c r="M145" i="88"/>
  <c r="K145" i="88"/>
  <c r="E558" i="116"/>
  <c r="G611" i="116"/>
  <c r="G629" i="116" s="1"/>
  <c r="E1060" i="116"/>
  <c r="G1043" i="116"/>
  <c r="G1060" i="116" s="1"/>
  <c r="G1324" i="116"/>
  <c r="E378" i="92"/>
  <c r="G360" i="92"/>
  <c r="G378" i="92" s="1"/>
  <c r="M1295" i="88"/>
  <c r="K1295" i="88"/>
  <c r="E381" i="116"/>
  <c r="E796" i="116"/>
  <c r="G862" i="116"/>
  <c r="E1159" i="116"/>
  <c r="E1225" i="116"/>
  <c r="E1258" i="116"/>
  <c r="E1357" i="116"/>
  <c r="G1339" i="116"/>
  <c r="G1357" i="116" s="1"/>
  <c r="E1390" i="116"/>
  <c r="I62" i="94"/>
  <c r="I29" i="93"/>
  <c r="M62" i="88"/>
  <c r="K62" i="88"/>
  <c r="E1438" i="115"/>
  <c r="E1192" i="116"/>
  <c r="G1175" i="116"/>
  <c r="G1192" i="116" s="1"/>
  <c r="G95" i="94"/>
  <c r="E95" i="94"/>
  <c r="K13" i="88"/>
  <c r="M13" i="88"/>
  <c r="G486" i="116"/>
  <c r="G697" i="116"/>
  <c r="G730" i="116"/>
  <c r="G961" i="116"/>
  <c r="E1423" i="116"/>
  <c r="G1407" i="116"/>
  <c r="G1423" i="116" s="1"/>
  <c r="E1456" i="116"/>
  <c r="E29" i="93"/>
  <c r="G11" i="93"/>
  <c r="G29" i="93" s="1"/>
  <c r="G1454" i="115"/>
  <c r="G1471" i="115" s="1"/>
  <c r="J961" i="116"/>
  <c r="G1390" i="116"/>
  <c r="I101" i="90"/>
  <c r="I102" i="90" s="1"/>
  <c r="G12" i="116"/>
  <c r="G30" i="116" s="1"/>
  <c r="G152" i="116"/>
  <c r="G170" i="116" s="1"/>
  <c r="G292" i="116"/>
  <c r="G310" i="116" s="1"/>
  <c r="G434" i="116"/>
  <c r="G452" i="116" s="1"/>
  <c r="G594" i="116"/>
  <c r="J697" i="116"/>
  <c r="E1126" i="116"/>
  <c r="G1109" i="116"/>
  <c r="G1126" i="116" s="1"/>
  <c r="G1456" i="116"/>
  <c r="E29" i="94"/>
  <c r="G11" i="94"/>
  <c r="G29" i="94" s="1"/>
  <c r="E169" i="92"/>
  <c r="G151" i="92"/>
  <c r="G169" i="92" s="1"/>
  <c r="J203" i="92"/>
  <c r="J204" i="92" s="1"/>
  <c r="E29" i="90"/>
  <c r="K15" i="88"/>
  <c r="M15" i="88"/>
  <c r="M29" i="88" s="1"/>
  <c r="M51" i="88"/>
  <c r="K51" i="88"/>
  <c r="M582" i="88"/>
  <c r="K582" i="88"/>
  <c r="J511" i="86"/>
  <c r="J512" i="86" s="1"/>
  <c r="E62" i="94"/>
  <c r="G44" i="94"/>
  <c r="G62" i="94" s="1"/>
  <c r="E135" i="92"/>
  <c r="G117" i="92"/>
  <c r="G135" i="92" s="1"/>
  <c r="J169" i="92"/>
  <c r="J170" i="92" s="1"/>
  <c r="J241" i="92"/>
  <c r="G29" i="90"/>
  <c r="K30" i="89"/>
  <c r="E68" i="88"/>
  <c r="M91" i="88"/>
  <c r="K91" i="88"/>
  <c r="K653" i="88"/>
  <c r="M653" i="88"/>
  <c r="K890" i="88"/>
  <c r="M890" i="88"/>
  <c r="I95" i="94"/>
  <c r="E30" i="112"/>
  <c r="G12" i="112"/>
  <c r="G30" i="112" s="1"/>
  <c r="E65" i="92"/>
  <c r="G47" i="92"/>
  <c r="G65" i="92" s="1"/>
  <c r="J101" i="92"/>
  <c r="J102" i="92" s="1"/>
  <c r="J171" i="92"/>
  <c r="E344" i="92"/>
  <c r="G326" i="92"/>
  <c r="G344" i="92" s="1"/>
  <c r="J378" i="92"/>
  <c r="J379" i="92" s="1"/>
  <c r="G65" i="90"/>
  <c r="E100" i="90"/>
  <c r="G82" i="90"/>
  <c r="G100" i="90" s="1"/>
  <c r="G47" i="89"/>
  <c r="G65" i="89" s="1"/>
  <c r="E65" i="89"/>
  <c r="M102" i="88"/>
  <c r="K102" i="88"/>
  <c r="M1047" i="88"/>
  <c r="K1047" i="88"/>
  <c r="J30" i="112"/>
  <c r="E30" i="92"/>
  <c r="G12" i="92"/>
  <c r="G30" i="92" s="1"/>
  <c r="J65" i="92"/>
  <c r="J66" i="92" s="1"/>
  <c r="E310" i="92"/>
  <c r="G292" i="92"/>
  <c r="G310" i="92" s="1"/>
  <c r="J344" i="92"/>
  <c r="J345" i="92" s="1"/>
  <c r="E30" i="89"/>
  <c r="K65" i="89"/>
  <c r="G68" i="88"/>
  <c r="K612" i="88"/>
  <c r="M612" i="88"/>
  <c r="K626" i="88"/>
  <c r="M626" i="88"/>
  <c r="K1014" i="88"/>
  <c r="M1014" i="88"/>
  <c r="G1471" i="116"/>
  <c r="G1489" i="116" s="1"/>
  <c r="J30" i="92"/>
  <c r="J31" i="92" s="1"/>
  <c r="E276" i="92"/>
  <c r="G258" i="92"/>
  <c r="G276" i="92" s="1"/>
  <c r="J310" i="92"/>
  <c r="J311" i="92" s="1"/>
  <c r="J380" i="92"/>
  <c r="I29" i="110"/>
  <c r="G30" i="89"/>
  <c r="M138" i="88"/>
  <c r="K138" i="88"/>
  <c r="G490" i="88"/>
  <c r="G507" i="88" s="1"/>
  <c r="E507" i="88"/>
  <c r="K492" i="88"/>
  <c r="M492" i="88"/>
  <c r="M499" i="88"/>
  <c r="K499" i="88"/>
  <c r="K506" i="88"/>
  <c r="M506" i="88"/>
  <c r="K825" i="88"/>
  <c r="M825" i="88"/>
  <c r="K986" i="88"/>
  <c r="M986" i="88"/>
  <c r="G540" i="116"/>
  <c r="G558" i="116" s="1"/>
  <c r="G778" i="116"/>
  <c r="G796" i="116" s="1"/>
  <c r="G910" i="116"/>
  <c r="G928" i="116" s="1"/>
  <c r="G1258" i="116"/>
  <c r="E239" i="92"/>
  <c r="G221" i="92"/>
  <c r="G239" i="92" s="1"/>
  <c r="J276" i="92"/>
  <c r="J277" i="92" s="1"/>
  <c r="M64" i="88"/>
  <c r="K64" i="88"/>
  <c r="M143" i="88"/>
  <c r="K143" i="88"/>
  <c r="M180" i="88"/>
  <c r="K180" i="88"/>
  <c r="K545" i="88"/>
  <c r="M545" i="88"/>
  <c r="K823" i="88"/>
  <c r="M823" i="88"/>
  <c r="E203" i="92"/>
  <c r="G185" i="92"/>
  <c r="G203" i="92" s="1"/>
  <c r="J312" i="92"/>
  <c r="M104" i="88"/>
  <c r="K104" i="88"/>
  <c r="E228" i="88"/>
  <c r="E468" i="88"/>
  <c r="G450" i="88"/>
  <c r="G468" i="88" s="1"/>
  <c r="K452" i="88"/>
  <c r="M452" i="88"/>
  <c r="M459" i="88"/>
  <c r="K459" i="88"/>
  <c r="K543" i="88"/>
  <c r="M543" i="88"/>
  <c r="K937" i="88"/>
  <c r="M937" i="88"/>
  <c r="K504" i="88"/>
  <c r="M504" i="88"/>
  <c r="G571" i="88"/>
  <c r="E588" i="88"/>
  <c r="K573" i="88"/>
  <c r="M573" i="88"/>
  <c r="M771" i="88"/>
  <c r="K771" i="88"/>
  <c r="K780" i="88"/>
  <c r="M780" i="88"/>
  <c r="K811" i="88"/>
  <c r="M811" i="88"/>
  <c r="K888" i="88"/>
  <c r="M888" i="88"/>
  <c r="K904" i="88"/>
  <c r="M904" i="88"/>
  <c r="G1041" i="88"/>
  <c r="G1058" i="88" s="1"/>
  <c r="E1058" i="88"/>
  <c r="K1045" i="88"/>
  <c r="M1045" i="88"/>
  <c r="M1259" i="88"/>
  <c r="K1259" i="88"/>
  <c r="G250" i="88"/>
  <c r="G268" i="88" s="1"/>
  <c r="E268" i="88"/>
  <c r="M377" i="88"/>
  <c r="K377" i="88"/>
  <c r="K388" i="88" s="1"/>
  <c r="K386" i="88"/>
  <c r="M386" i="88"/>
  <c r="M532" i="88"/>
  <c r="K532" i="88"/>
  <c r="K571" i="88"/>
  <c r="M571" i="88"/>
  <c r="K587" i="88"/>
  <c r="M587" i="88"/>
  <c r="M615" i="88"/>
  <c r="K615" i="88"/>
  <c r="K624" i="88"/>
  <c r="M624" i="88"/>
  <c r="M656" i="88"/>
  <c r="K656" i="88"/>
  <c r="K697" i="88"/>
  <c r="M697" i="88"/>
  <c r="K745" i="88"/>
  <c r="M745" i="88"/>
  <c r="E748" i="88"/>
  <c r="K865" i="88"/>
  <c r="M865" i="88"/>
  <c r="K970" i="88"/>
  <c r="M970" i="88"/>
  <c r="M1010" i="88"/>
  <c r="K1010" i="88"/>
  <c r="E29" i="110"/>
  <c r="G11" i="110"/>
  <c r="G29" i="110" s="1"/>
  <c r="K25" i="88"/>
  <c r="M53" i="88"/>
  <c r="M55" i="88"/>
  <c r="K59" i="88"/>
  <c r="M93" i="88"/>
  <c r="M95" i="88"/>
  <c r="K99" i="88"/>
  <c r="E107" i="88"/>
  <c r="K140" i="88"/>
  <c r="K171" i="88"/>
  <c r="M182" i="88"/>
  <c r="M184" i="88"/>
  <c r="M211" i="88"/>
  <c r="M219" i="88"/>
  <c r="M227" i="88"/>
  <c r="M252" i="88"/>
  <c r="M268" i="88" s="1"/>
  <c r="M260" i="88"/>
  <c r="K428" i="88"/>
  <c r="M428" i="88"/>
  <c r="G668" i="88"/>
  <c r="K663" i="88"/>
  <c r="M663" i="88"/>
  <c r="K695" i="88"/>
  <c r="M695" i="88"/>
  <c r="K743" i="88"/>
  <c r="M743" i="88"/>
  <c r="M774" i="88"/>
  <c r="E867" i="88"/>
  <c r="G849" i="88"/>
  <c r="G867" i="88" s="1"/>
  <c r="K851" i="88"/>
  <c r="M851" i="88"/>
  <c r="K863" i="88"/>
  <c r="M863" i="88"/>
  <c r="K933" i="88"/>
  <c r="M933" i="88"/>
  <c r="E1022" i="88"/>
  <c r="G1004" i="88"/>
  <c r="G1022" i="88" s="1"/>
  <c r="K1008" i="88"/>
  <c r="M1008" i="88"/>
  <c r="M1469" i="88"/>
  <c r="K1469" i="88"/>
  <c r="E1556" i="88"/>
  <c r="G1540" i="88"/>
  <c r="G1556" i="88" s="1"/>
  <c r="E29" i="88"/>
  <c r="K661" i="88"/>
  <c r="M661" i="88"/>
  <c r="K786" i="88"/>
  <c r="M786" i="88"/>
  <c r="M812" i="88"/>
  <c r="K812" i="88"/>
  <c r="K819" i="88"/>
  <c r="M819" i="88"/>
  <c r="K849" i="88"/>
  <c r="M849" i="88"/>
  <c r="K898" i="88"/>
  <c r="M898" i="88"/>
  <c r="M1089" i="88"/>
  <c r="K1089" i="88"/>
  <c r="E98" i="89"/>
  <c r="K16" i="88"/>
  <c r="M61" i="88"/>
  <c r="M63" i="88"/>
  <c r="M101" i="88"/>
  <c r="M103" i="88"/>
  <c r="M142" i="88"/>
  <c r="M144" i="88"/>
  <c r="E188" i="88"/>
  <c r="G170" i="88"/>
  <c r="G188" i="88" s="1"/>
  <c r="G212" i="88"/>
  <c r="G228" i="88" s="1"/>
  <c r="M294" i="88"/>
  <c r="M302" i="88"/>
  <c r="E348" i="88"/>
  <c r="G388" i="88"/>
  <c r="M411" i="88"/>
  <c r="K411" i="88"/>
  <c r="K420" i="88"/>
  <c r="M420" i="88"/>
  <c r="M422" i="88"/>
  <c r="E429" i="88"/>
  <c r="K458" i="88"/>
  <c r="M458" i="88"/>
  <c r="K498" i="88"/>
  <c r="M498" i="88"/>
  <c r="E547" i="88"/>
  <c r="G529" i="88"/>
  <c r="G547" i="88" s="1"/>
  <c r="G588" i="88"/>
  <c r="K574" i="88"/>
  <c r="K581" i="88"/>
  <c r="M581" i="88"/>
  <c r="M698" i="88"/>
  <c r="K698" i="88"/>
  <c r="K707" i="88"/>
  <c r="M707" i="88"/>
  <c r="M746" i="88"/>
  <c r="K746" i="88"/>
  <c r="K784" i="88"/>
  <c r="M784" i="88"/>
  <c r="G813" i="88"/>
  <c r="G828" i="88" s="1"/>
  <c r="E828" i="88"/>
  <c r="K817" i="88"/>
  <c r="M817" i="88"/>
  <c r="K896" i="88"/>
  <c r="M896" i="88"/>
  <c r="K978" i="88"/>
  <c r="M978" i="88"/>
  <c r="K1080" i="88"/>
  <c r="M1080" i="88"/>
  <c r="M1343" i="88"/>
  <c r="K1343" i="88"/>
  <c r="K456" i="88"/>
  <c r="M456" i="88"/>
  <c r="K496" i="88"/>
  <c r="M496" i="88"/>
  <c r="K579" i="88"/>
  <c r="M579" i="88"/>
  <c r="M664" i="88"/>
  <c r="K664" i="88"/>
  <c r="K691" i="88"/>
  <c r="M691" i="88"/>
  <c r="M730" i="88"/>
  <c r="K730" i="88"/>
  <c r="K739" i="88"/>
  <c r="M739" i="88"/>
  <c r="K770" i="88"/>
  <c r="M770" i="88"/>
  <c r="M852" i="88"/>
  <c r="K852" i="88"/>
  <c r="K859" i="88"/>
  <c r="M859" i="88"/>
  <c r="K927" i="88"/>
  <c r="M927" i="88"/>
  <c r="K1338" i="88"/>
  <c r="M1338" i="88"/>
  <c r="K56" i="88"/>
  <c r="K96" i="88"/>
  <c r="K107" i="88" s="1"/>
  <c r="M170" i="88"/>
  <c r="K185" i="88"/>
  <c r="M334" i="88"/>
  <c r="M342" i="88"/>
  <c r="M374" i="88"/>
  <c r="M376" i="88"/>
  <c r="M414" i="88"/>
  <c r="M529" i="88"/>
  <c r="M531" i="88"/>
  <c r="M540" i="88"/>
  <c r="K540" i="88"/>
  <c r="M577" i="88"/>
  <c r="G628" i="88"/>
  <c r="K614" i="88"/>
  <c r="M614" i="88"/>
  <c r="E628" i="88"/>
  <c r="K655" i="88"/>
  <c r="M655" i="88"/>
  <c r="M668" i="88" s="1"/>
  <c r="M701" i="88"/>
  <c r="M787" i="88"/>
  <c r="K787" i="88"/>
  <c r="M820" i="88"/>
  <c r="K820" i="88"/>
  <c r="K827" i="88"/>
  <c r="M827" i="88"/>
  <c r="K857" i="88"/>
  <c r="M857" i="88"/>
  <c r="M939" i="88"/>
  <c r="K939" i="88"/>
  <c r="G972" i="88"/>
  <c r="G987" i="88" s="1"/>
  <c r="E987" i="88"/>
  <c r="M1076" i="88"/>
  <c r="K1076" i="88"/>
  <c r="G1365" i="88"/>
  <c r="G1379" i="88" s="1"/>
  <c r="E1379" i="88"/>
  <c r="E788" i="88"/>
  <c r="G770" i="88"/>
  <c r="G788" i="88" s="1"/>
  <c r="E1094" i="88"/>
  <c r="G1076" i="88"/>
  <c r="G1094" i="88" s="1"/>
  <c r="M1083" i="88"/>
  <c r="K1083" i="88"/>
  <c r="E1203" i="88"/>
  <c r="M1270" i="88"/>
  <c r="K1270" i="88"/>
  <c r="M1306" i="88"/>
  <c r="K1306" i="88"/>
  <c r="M1332" i="88"/>
  <c r="K1332" i="88"/>
  <c r="M1555" i="88"/>
  <c r="K1555" i="88"/>
  <c r="K1723" i="88"/>
  <c r="M1723" i="88"/>
  <c r="M1754" i="88"/>
  <c r="K1754" i="88"/>
  <c r="G1843" i="88"/>
  <c r="G1849" i="88" s="1"/>
  <c r="E1849" i="88"/>
  <c r="J1647" i="88"/>
  <c r="K1647" i="88" s="1"/>
  <c r="M1647" i="88"/>
  <c r="M2350" i="88"/>
  <c r="K2350" i="88"/>
  <c r="E709" i="88"/>
  <c r="G691" i="88"/>
  <c r="G709" i="88" s="1"/>
  <c r="E905" i="88"/>
  <c r="M982" i="88"/>
  <c r="K982" i="88"/>
  <c r="M1018" i="88"/>
  <c r="K1018" i="88"/>
  <c r="G1238" i="88"/>
  <c r="M1335" i="88"/>
  <c r="K1335" i="88"/>
  <c r="M1467" i="88"/>
  <c r="K1467" i="88"/>
  <c r="M1483" i="88"/>
  <c r="K1483" i="88"/>
  <c r="M1262" i="88"/>
  <c r="K1262" i="88"/>
  <c r="M1298" i="88"/>
  <c r="K1298" i="88"/>
  <c r="M1477" i="88"/>
  <c r="K1477" i="88"/>
  <c r="M1622" i="88"/>
  <c r="K1622" i="88"/>
  <c r="M1055" i="88"/>
  <c r="K1055" i="88"/>
  <c r="M1091" i="88"/>
  <c r="K1091" i="88"/>
  <c r="G1203" i="88"/>
  <c r="M1257" i="88"/>
  <c r="M1293" i="88"/>
  <c r="G1273" i="88"/>
  <c r="M1327" i="88"/>
  <c r="K1327" i="88"/>
  <c r="M1340" i="88"/>
  <c r="K1340" i="88"/>
  <c r="E388" i="88"/>
  <c r="G429" i="88"/>
  <c r="G748" i="88"/>
  <c r="G905" i="88"/>
  <c r="E945" i="88"/>
  <c r="G927" i="88"/>
  <c r="G945" i="88" s="1"/>
  <c r="M974" i="88"/>
  <c r="K974" i="88"/>
  <c r="M1051" i="88"/>
  <c r="M1267" i="88"/>
  <c r="K1267" i="88"/>
  <c r="M1290" i="88"/>
  <c r="K1290" i="88"/>
  <c r="M1303" i="88"/>
  <c r="K1303" i="88"/>
  <c r="E1485" i="88"/>
  <c r="G1469" i="88"/>
  <c r="G1485" i="88" s="1"/>
  <c r="M1475" i="88"/>
  <c r="K1475" i="88"/>
  <c r="M1113" i="88"/>
  <c r="K1113" i="88"/>
  <c r="M1158" i="88"/>
  <c r="K1158" i="88"/>
  <c r="G1308" i="88"/>
  <c r="E1591" i="88"/>
  <c r="K1624" i="88"/>
  <c r="M1624" i="88"/>
  <c r="J1655" i="88"/>
  <c r="K1655" i="88" s="1"/>
  <c r="M1655" i="88"/>
  <c r="M1794" i="88"/>
  <c r="K1794" i="88"/>
  <c r="K1874" i="88"/>
  <c r="M1874" i="88"/>
  <c r="M2188" i="88"/>
  <c r="K2188" i="88"/>
  <c r="M2279" i="88"/>
  <c r="K2279" i="88"/>
  <c r="K2921" i="88"/>
  <c r="M2921" i="88"/>
  <c r="M2956" i="88"/>
  <c r="K2956" i="88"/>
  <c r="M1150" i="88"/>
  <c r="K1150" i="88"/>
  <c r="M1223" i="88"/>
  <c r="K1223" i="88"/>
  <c r="M1231" i="88"/>
  <c r="K1231" i="88"/>
  <c r="E1414" i="88"/>
  <c r="M1432" i="88"/>
  <c r="K1432" i="88"/>
  <c r="M1440" i="88"/>
  <c r="K1440" i="88"/>
  <c r="M1448" i="88"/>
  <c r="K1448" i="88"/>
  <c r="M1507" i="88"/>
  <c r="K1507" i="88"/>
  <c r="M1515" i="88"/>
  <c r="K1515" i="88"/>
  <c r="M1583" i="88"/>
  <c r="K1583" i="88"/>
  <c r="G1626" i="88"/>
  <c r="K1616" i="88"/>
  <c r="M1616" i="88"/>
  <c r="E1661" i="88"/>
  <c r="E1888" i="88"/>
  <c r="G1871" i="88"/>
  <c r="M2045" i="88"/>
  <c r="K2045" i="88"/>
  <c r="M2238" i="88"/>
  <c r="K2238" i="88"/>
  <c r="M2274" i="88"/>
  <c r="K2274" i="88"/>
  <c r="M2669" i="88"/>
  <c r="K2669" i="88"/>
  <c r="K2757" i="88"/>
  <c r="M2757" i="88"/>
  <c r="K2798" i="88"/>
  <c r="M2798" i="88"/>
  <c r="M1120" i="88"/>
  <c r="K1120" i="88"/>
  <c r="G1414" i="88"/>
  <c r="E1522" i="88"/>
  <c r="M1719" i="88"/>
  <c r="K1719" i="88"/>
  <c r="M2270" i="88"/>
  <c r="K2270" i="88"/>
  <c r="M2319" i="88"/>
  <c r="K2319" i="88"/>
  <c r="K1086" i="88"/>
  <c r="M1129" i="88"/>
  <c r="K1129" i="88"/>
  <c r="M1187" i="88"/>
  <c r="K1187" i="88"/>
  <c r="M1195" i="88"/>
  <c r="K1195" i="88"/>
  <c r="E1238" i="88"/>
  <c r="E1344" i="88"/>
  <c r="G1326" i="88"/>
  <c r="G1344" i="88" s="1"/>
  <c r="M1396" i="88"/>
  <c r="K1396" i="88"/>
  <c r="M1404" i="88"/>
  <c r="K1404" i="88"/>
  <c r="M1412" i="88"/>
  <c r="K1412" i="88"/>
  <c r="K1472" i="88"/>
  <c r="K1480" i="88"/>
  <c r="G1504" i="88"/>
  <c r="G1522" i="88" s="1"/>
  <c r="M1553" i="88"/>
  <c r="K1553" i="88"/>
  <c r="M1581" i="88"/>
  <c r="K1581" i="88"/>
  <c r="M1608" i="88"/>
  <c r="M1626" i="88" s="1"/>
  <c r="G1734" i="88"/>
  <c r="M1955" i="88"/>
  <c r="K1955" i="88"/>
  <c r="E1449" i="88"/>
  <c r="G1591" i="88"/>
  <c r="M1767" i="88"/>
  <c r="K1767" i="88"/>
  <c r="M2304" i="88"/>
  <c r="K2304" i="88"/>
  <c r="M1082" i="88"/>
  <c r="K1082" i="88"/>
  <c r="M1090" i="88"/>
  <c r="K1090" i="88"/>
  <c r="E1131" i="88"/>
  <c r="M1121" i="88"/>
  <c r="K1121" i="88"/>
  <c r="G1167" i="88"/>
  <c r="M1166" i="88"/>
  <c r="K1166" i="88"/>
  <c r="M1368" i="88"/>
  <c r="K1368" i="88"/>
  <c r="M1376" i="88"/>
  <c r="K1376" i="88"/>
  <c r="G1449" i="88"/>
  <c r="K1545" i="88"/>
  <c r="K1796" i="88"/>
  <c r="M1796" i="88"/>
  <c r="G1927" i="88"/>
  <c r="M2076" i="88"/>
  <c r="K2076" i="88"/>
  <c r="G2124" i="88"/>
  <c r="M2266" i="88"/>
  <c r="K2266" i="88"/>
  <c r="K2546" i="88"/>
  <c r="M2546" i="88"/>
  <c r="K2555" i="88"/>
  <c r="M2555" i="88"/>
  <c r="E1699" i="88"/>
  <c r="K1959" i="88"/>
  <c r="M1959" i="88"/>
  <c r="K1992" i="88"/>
  <c r="M1992" i="88"/>
  <c r="K2122" i="88"/>
  <c r="M2122" i="88"/>
  <c r="K2194" i="88"/>
  <c r="M2194" i="88"/>
  <c r="M2197" i="88"/>
  <c r="K2197" i="88"/>
  <c r="K2201" i="88"/>
  <c r="M2201" i="88"/>
  <c r="K2227" i="88"/>
  <c r="M2227" i="88"/>
  <c r="E2282" i="88"/>
  <c r="M2311" i="88"/>
  <c r="K2311" i="88"/>
  <c r="M2422" i="88"/>
  <c r="K2422" i="88"/>
  <c r="M2502" i="88"/>
  <c r="K2502" i="88"/>
  <c r="M2584" i="88"/>
  <c r="K2584" i="88"/>
  <c r="M2634" i="88"/>
  <c r="K2634" i="88"/>
  <c r="M2711" i="88"/>
  <c r="K2711" i="88"/>
  <c r="G1681" i="88"/>
  <c r="G1699" i="88" s="1"/>
  <c r="K1683" i="88"/>
  <c r="K1689" i="88"/>
  <c r="M1689" i="88"/>
  <c r="M1697" i="88"/>
  <c r="K1728" i="88"/>
  <c r="M1756" i="88"/>
  <c r="M1759" i="88"/>
  <c r="K1759" i="88"/>
  <c r="K1805" i="88"/>
  <c r="K1807" i="88"/>
  <c r="K1835" i="88"/>
  <c r="M1835" i="88"/>
  <c r="M1843" i="88"/>
  <c r="K1909" i="88"/>
  <c r="K1915" i="88"/>
  <c r="M1915" i="88"/>
  <c r="M1921" i="88"/>
  <c r="K1953" i="88"/>
  <c r="M1962" i="88"/>
  <c r="K1962" i="88"/>
  <c r="M1990" i="88"/>
  <c r="K1990" i="88"/>
  <c r="M2001" i="88"/>
  <c r="G2028" i="88"/>
  <c r="G2046" i="88" s="1"/>
  <c r="E2046" i="88"/>
  <c r="M2033" i="88"/>
  <c r="K2040" i="88"/>
  <c r="M2040" i="88"/>
  <c r="M2113" i="88"/>
  <c r="M2161" i="88"/>
  <c r="E2243" i="88"/>
  <c r="M2230" i="88"/>
  <c r="K2230" i="88"/>
  <c r="M2234" i="88"/>
  <c r="G2265" i="88"/>
  <c r="M2268" i="88"/>
  <c r="M2282" i="88" s="1"/>
  <c r="M2277" i="88"/>
  <c r="M2390" i="88"/>
  <c r="K2390" i="88"/>
  <c r="K2459" i="88"/>
  <c r="M2459" i="88"/>
  <c r="K2667" i="88"/>
  <c r="M2667" i="88"/>
  <c r="K2708" i="88"/>
  <c r="M2708" i="88"/>
  <c r="M2719" i="88"/>
  <c r="K2719" i="88"/>
  <c r="K2751" i="88"/>
  <c r="M2751" i="88"/>
  <c r="K1551" i="88"/>
  <c r="M1551" i="88"/>
  <c r="K1681" i="88"/>
  <c r="M1681" i="88"/>
  <c r="M1720" i="88"/>
  <c r="K1720" i="88"/>
  <c r="E1811" i="88"/>
  <c r="M1877" i="88"/>
  <c r="K1877" i="88"/>
  <c r="E1966" i="88"/>
  <c r="M2043" i="88"/>
  <c r="K2043" i="88"/>
  <c r="K2074" i="88"/>
  <c r="M2074" i="88"/>
  <c r="M2077" i="88"/>
  <c r="K2077" i="88"/>
  <c r="M2120" i="88"/>
  <c r="K2120" i="88"/>
  <c r="E2202" i="88"/>
  <c r="G2517" i="88"/>
  <c r="M2503" i="88"/>
  <c r="K2503" i="88"/>
  <c r="K2629" i="88"/>
  <c r="M2629" i="88"/>
  <c r="G2801" i="88"/>
  <c r="K2792" i="88"/>
  <c r="M2792" i="88"/>
  <c r="J1659" i="88"/>
  <c r="K1659" i="88" s="1"/>
  <c r="M1659" i="88"/>
  <c r="M1963" i="88"/>
  <c r="K1963" i="88"/>
  <c r="G2005" i="88"/>
  <c r="K2034" i="88"/>
  <c r="M2034" i="88"/>
  <c r="M2116" i="88"/>
  <c r="K2116" i="88"/>
  <c r="M2231" i="88"/>
  <c r="K2231" i="88"/>
  <c r="K2473" i="88"/>
  <c r="M2473" i="88"/>
  <c r="K2516" i="88"/>
  <c r="M2516" i="88"/>
  <c r="G2596" i="88"/>
  <c r="K2582" i="88"/>
  <c r="M2582" i="88"/>
  <c r="E2596" i="88"/>
  <c r="G2871" i="88"/>
  <c r="G2885" i="88" s="1"/>
  <c r="E2885" i="88"/>
  <c r="M2923" i="88"/>
  <c r="K2923" i="88"/>
  <c r="K2961" i="88"/>
  <c r="M2961" i="88"/>
  <c r="K1128" i="88"/>
  <c r="K1149" i="88"/>
  <c r="K1157" i="88"/>
  <c r="K1165" i="88"/>
  <c r="K1186" i="88"/>
  <c r="K1194" i="88"/>
  <c r="K1202" i="88"/>
  <c r="K1222" i="88"/>
  <c r="K1230" i="88"/>
  <c r="K1258" i="88"/>
  <c r="K1266" i="88"/>
  <c r="K1294" i="88"/>
  <c r="K1302" i="88"/>
  <c r="K1331" i="88"/>
  <c r="K1339" i="88"/>
  <c r="K1367" i="88"/>
  <c r="K1375" i="88"/>
  <c r="K1403" i="88"/>
  <c r="K1411" i="88"/>
  <c r="K1431" i="88"/>
  <c r="K1439" i="88"/>
  <c r="K1447" i="88"/>
  <c r="K1468" i="88"/>
  <c r="K1476" i="88"/>
  <c r="K1484" i="88"/>
  <c r="K1506" i="88"/>
  <c r="K1514" i="88"/>
  <c r="K1554" i="88"/>
  <c r="M1587" i="88"/>
  <c r="G1661" i="88"/>
  <c r="J1651" i="88"/>
  <c r="K1651" i="88" s="1"/>
  <c r="M1651" i="88"/>
  <c r="K1690" i="88"/>
  <c r="K1692" i="88"/>
  <c r="K1698" i="88"/>
  <c r="M1724" i="88"/>
  <c r="M1757" i="88"/>
  <c r="M1795" i="88"/>
  <c r="M1803" i="88"/>
  <c r="K1836" i="88"/>
  <c r="K1838" i="88"/>
  <c r="K1844" i="88"/>
  <c r="G1888" i="88"/>
  <c r="M1873" i="88"/>
  <c r="M1883" i="88"/>
  <c r="K1916" i="88"/>
  <c r="K1918" i="88"/>
  <c r="M1951" i="88"/>
  <c r="M2037" i="88"/>
  <c r="K2037" i="88"/>
  <c r="K2041" i="88"/>
  <c r="M2041" i="88"/>
  <c r="M2044" i="88"/>
  <c r="K2044" i="88"/>
  <c r="K2081" i="88"/>
  <c r="M2081" i="88"/>
  <c r="K2307" i="88"/>
  <c r="K2356" i="88"/>
  <c r="M2356" i="88"/>
  <c r="M2428" i="88"/>
  <c r="K2428" i="88"/>
  <c r="K2466" i="88"/>
  <c r="M2466" i="88"/>
  <c r="M2500" i="88"/>
  <c r="M2514" i="88"/>
  <c r="K2514" i="88"/>
  <c r="E2761" i="88"/>
  <c r="G2743" i="88"/>
  <c r="G2761" i="88" s="1"/>
  <c r="K2749" i="88"/>
  <c r="M2749" i="88"/>
  <c r="M2786" i="88"/>
  <c r="K2786" i="88"/>
  <c r="K2800" i="88"/>
  <c r="M2800" i="88"/>
  <c r="E1626" i="88"/>
  <c r="J1643" i="88"/>
  <c r="K1643" i="88" s="1"/>
  <c r="M1643" i="88"/>
  <c r="M1766" i="88"/>
  <c r="K1766" i="88"/>
  <c r="M1886" i="88"/>
  <c r="K1886" i="88"/>
  <c r="K1958" i="88"/>
  <c r="M1958" i="88"/>
  <c r="G2067" i="88"/>
  <c r="G2085" i="88" s="1"/>
  <c r="E2085" i="88"/>
  <c r="K2153" i="88"/>
  <c r="M2153" i="88"/>
  <c r="M2156" i="88"/>
  <c r="K2156" i="88"/>
  <c r="K2160" i="88"/>
  <c r="M2160" i="88"/>
  <c r="K2226" i="88"/>
  <c r="M2226" i="88"/>
  <c r="M2242" i="88"/>
  <c r="K2242" i="88"/>
  <c r="E2322" i="88"/>
  <c r="K2347" i="88"/>
  <c r="M2347" i="88"/>
  <c r="K2868" i="88"/>
  <c r="M2868" i="88"/>
  <c r="K2996" i="88"/>
  <c r="M2996" i="88"/>
  <c r="J132" i="86"/>
  <c r="K1580" i="88"/>
  <c r="M1580" i="88"/>
  <c r="K1696" i="88"/>
  <c r="M1696" i="88"/>
  <c r="M1727" i="88"/>
  <c r="K1727" i="88"/>
  <c r="K1804" i="88"/>
  <c r="K1811" i="88" s="1"/>
  <c r="M1804" i="88"/>
  <c r="K1842" i="88"/>
  <c r="M1842" i="88"/>
  <c r="K1952" i="88"/>
  <c r="M1952" i="88"/>
  <c r="M1994" i="88"/>
  <c r="K1994" i="88"/>
  <c r="K2276" i="88"/>
  <c r="M2276" i="88"/>
  <c r="G2322" i="88"/>
  <c r="M2354" i="88"/>
  <c r="K2354" i="88"/>
  <c r="E2400" i="88"/>
  <c r="M2429" i="88"/>
  <c r="K2429" i="88"/>
  <c r="K2435" i="88"/>
  <c r="M2435" i="88"/>
  <c r="M2794" i="88"/>
  <c r="K2794" i="88"/>
  <c r="E2968" i="88"/>
  <c r="G2950" i="88"/>
  <c r="G2968" i="88" s="1"/>
  <c r="E1734" i="88"/>
  <c r="E2124" i="88"/>
  <c r="M2108" i="88"/>
  <c r="K2108" i="88"/>
  <c r="K2124" i="88" s="1"/>
  <c r="K2145" i="88"/>
  <c r="M2145" i="88"/>
  <c r="K2186" i="88"/>
  <c r="K2202" i="88" s="1"/>
  <c r="M2186" i="88"/>
  <c r="G2282" i="88"/>
  <c r="K2308" i="88"/>
  <c r="M2308" i="88"/>
  <c r="G2360" i="88"/>
  <c r="K2396" i="88"/>
  <c r="M2396" i="88"/>
  <c r="K2426" i="88"/>
  <c r="M2426" i="88"/>
  <c r="K2467" i="88"/>
  <c r="M2467" i="88"/>
  <c r="M2470" i="88"/>
  <c r="K2470" i="88"/>
  <c r="M2510" i="88"/>
  <c r="K2510" i="88"/>
  <c r="M2665" i="88"/>
  <c r="K2665" i="88"/>
  <c r="M2745" i="88"/>
  <c r="K2745" i="88"/>
  <c r="K2870" i="88"/>
  <c r="M2870" i="88"/>
  <c r="M2915" i="88"/>
  <c r="K2915" i="88"/>
  <c r="M2003" i="88"/>
  <c r="K2003" i="88"/>
  <c r="M2029" i="88"/>
  <c r="K2029" i="88"/>
  <c r="E2162" i="88"/>
  <c r="K2388" i="88"/>
  <c r="M2388" i="88"/>
  <c r="E2477" i="88"/>
  <c r="G2459" i="88"/>
  <c r="G2477" i="88" s="1"/>
  <c r="M2590" i="88"/>
  <c r="K2590" i="88"/>
  <c r="K2623" i="88"/>
  <c r="M2623" i="88"/>
  <c r="G2680" i="88"/>
  <c r="K2714" i="88"/>
  <c r="M2714" i="88"/>
  <c r="M2717" i="88"/>
  <c r="K2717" i="88"/>
  <c r="M3008" i="88"/>
  <c r="K3008" i="88"/>
  <c r="M3124" i="88"/>
  <c r="K3124" i="88"/>
  <c r="K2876" i="88"/>
  <c r="M2876" i="88"/>
  <c r="M3155" i="88"/>
  <c r="K3155" i="88"/>
  <c r="M2678" i="88"/>
  <c r="K2678" i="88"/>
  <c r="M2703" i="88"/>
  <c r="K2703" i="88"/>
  <c r="K2835" i="88"/>
  <c r="M2835" i="88"/>
  <c r="M2924" i="88"/>
  <c r="K2924" i="88"/>
  <c r="K3159" i="88"/>
  <c r="M3159" i="88"/>
  <c r="M3168" i="88"/>
  <c r="K3168" i="88"/>
  <c r="G2438" i="88"/>
  <c r="K2709" i="88"/>
  <c r="K2715" i="88"/>
  <c r="M2715" i="88"/>
  <c r="K2752" i="88"/>
  <c r="M2758" i="88"/>
  <c r="K2790" i="88"/>
  <c r="M2790" i="88"/>
  <c r="K2877" i="88"/>
  <c r="M2877" i="88"/>
  <c r="E2928" i="88"/>
  <c r="M2997" i="88"/>
  <c r="M3000" i="88"/>
  <c r="K3000" i="88"/>
  <c r="E3050" i="88"/>
  <c r="M3084" i="88"/>
  <c r="K3084" i="88"/>
  <c r="M3087" i="88"/>
  <c r="K3087" i="88"/>
  <c r="M3127" i="88"/>
  <c r="G64" i="87"/>
  <c r="G64" i="86"/>
  <c r="M2718" i="88"/>
  <c r="K2718" i="88"/>
  <c r="K2826" i="88"/>
  <c r="M2826" i="88"/>
  <c r="K2842" i="88"/>
  <c r="M2842" i="88"/>
  <c r="M2916" i="88"/>
  <c r="K2916" i="88"/>
  <c r="G3010" i="88"/>
  <c r="G3050" i="88"/>
  <c r="M3076" i="88"/>
  <c r="K3076" i="88"/>
  <c r="G269" i="86"/>
  <c r="E270" i="86"/>
  <c r="M2462" i="88"/>
  <c r="K2462" i="88"/>
  <c r="K2476" i="88"/>
  <c r="K2501" i="88"/>
  <c r="M2507" i="88"/>
  <c r="K2539" i="88"/>
  <c r="M2539" i="88"/>
  <c r="E2556" i="88"/>
  <c r="E2637" i="88"/>
  <c r="K2624" i="88"/>
  <c r="K2630" i="88"/>
  <c r="M2630" i="88"/>
  <c r="G2720" i="88"/>
  <c r="M2707" i="88"/>
  <c r="K2744" i="88"/>
  <c r="M2750" i="88"/>
  <c r="M2753" i="88"/>
  <c r="K2753" i="88"/>
  <c r="K2793" i="88"/>
  <c r="M2799" i="88"/>
  <c r="K2836" i="88"/>
  <c r="K2869" i="88"/>
  <c r="M2869" i="88"/>
  <c r="M2922" i="88"/>
  <c r="K2957" i="88"/>
  <c r="M2992" i="88"/>
  <c r="K2992" i="88"/>
  <c r="K3004" i="88"/>
  <c r="M3004" i="88"/>
  <c r="M3048" i="88"/>
  <c r="E3091" i="88"/>
  <c r="M3119" i="88"/>
  <c r="M3125" i="88"/>
  <c r="M3163" i="88"/>
  <c r="K3163" i="88"/>
  <c r="K2342" i="88"/>
  <c r="K2359" i="88"/>
  <c r="G2400" i="88"/>
  <c r="K2391" i="88"/>
  <c r="M2425" i="88"/>
  <c r="K2430" i="88"/>
  <c r="E2438" i="88"/>
  <c r="K2474" i="88"/>
  <c r="M2474" i="88"/>
  <c r="K2499" i="88"/>
  <c r="M2499" i="88"/>
  <c r="M2550" i="88"/>
  <c r="K2550" i="88"/>
  <c r="K2583" i="88"/>
  <c r="G2619" i="88"/>
  <c r="G2637" i="88" s="1"/>
  <c r="M2633" i="88"/>
  <c r="K2633" i="88"/>
  <c r="M2666" i="88"/>
  <c r="M2680" i="88" s="1"/>
  <c r="M2720" i="88"/>
  <c r="M2759" i="88"/>
  <c r="E2801" i="88"/>
  <c r="E2843" i="88"/>
  <c r="K2827" i="88"/>
  <c r="M2827" i="88"/>
  <c r="M2878" i="88"/>
  <c r="M2884" i="88"/>
  <c r="K2920" i="88"/>
  <c r="M2920" i="88"/>
  <c r="M2963" i="88"/>
  <c r="M2998" i="88"/>
  <c r="K3036" i="88"/>
  <c r="M3042" i="88"/>
  <c r="K3042" i="88"/>
  <c r="G3073" i="88"/>
  <c r="G3091" i="88" s="1"/>
  <c r="M3085" i="88"/>
  <c r="M3212" i="88"/>
  <c r="K3212" i="88"/>
  <c r="K3034" i="88"/>
  <c r="M3034" i="88"/>
  <c r="K3045" i="88"/>
  <c r="K3158" i="88"/>
  <c r="M3158" i="88"/>
  <c r="M3201" i="88"/>
  <c r="K3201" i="88"/>
  <c r="K2581" i="88"/>
  <c r="M2581" i="88"/>
  <c r="K2834" i="88"/>
  <c r="M2834" i="88"/>
  <c r="K2912" i="88"/>
  <c r="M2912" i="88"/>
  <c r="K2953" i="88"/>
  <c r="M2953" i="88"/>
  <c r="E3010" i="88"/>
  <c r="K3091" i="88"/>
  <c r="G3132" i="88"/>
  <c r="E3132" i="88"/>
  <c r="M3126" i="88"/>
  <c r="K3126" i="88"/>
  <c r="G131" i="87"/>
  <c r="E2517" i="88"/>
  <c r="K3117" i="88"/>
  <c r="M3117" i="88"/>
  <c r="I97" i="87"/>
  <c r="E165" i="86"/>
  <c r="G147" i="86"/>
  <c r="G165" i="86" s="1"/>
  <c r="E235" i="86"/>
  <c r="G270" i="86"/>
  <c r="J305" i="86"/>
  <c r="G14" i="82"/>
  <c r="E30" i="82"/>
  <c r="E64" i="87"/>
  <c r="E131" i="87"/>
  <c r="G235" i="86"/>
  <c r="E29" i="87"/>
  <c r="G11" i="87"/>
  <c r="G29" i="87" s="1"/>
  <c r="J64" i="86"/>
  <c r="J165" i="86"/>
  <c r="K2843" i="88"/>
  <c r="E3173" i="88"/>
  <c r="G3155" i="88"/>
  <c r="G3173" i="88" s="1"/>
  <c r="E98" i="86"/>
  <c r="G305" i="86"/>
  <c r="I29" i="87"/>
  <c r="I131" i="87"/>
  <c r="E29" i="86"/>
  <c r="G11" i="86"/>
  <c r="G29" i="86" s="1"/>
  <c r="G98" i="86"/>
  <c r="E200" i="86"/>
  <c r="G526" i="86"/>
  <c r="G544" i="86" s="1"/>
  <c r="E544" i="86"/>
  <c r="I30" i="83"/>
  <c r="I31" i="83" s="1"/>
  <c r="G132" i="86"/>
  <c r="M3118" i="88"/>
  <c r="K3118" i="88"/>
  <c r="M3160" i="88"/>
  <c r="K3160" i="88"/>
  <c r="G3213" i="88"/>
  <c r="I64" i="87"/>
  <c r="J98" i="86"/>
  <c r="J200" i="86"/>
  <c r="J340" i="86"/>
  <c r="G407" i="86"/>
  <c r="E30" i="80"/>
  <c r="J407" i="86"/>
  <c r="J476" i="86"/>
  <c r="E407" i="86"/>
  <c r="I30" i="80"/>
  <c r="E305" i="86"/>
  <c r="G29" i="83"/>
  <c r="J373" i="86"/>
  <c r="E510" i="86"/>
  <c r="M3209" i="88"/>
  <c r="M3213" i="88" s="1"/>
  <c r="K3209" i="88"/>
  <c r="E64" i="86"/>
  <c r="I29" i="111"/>
  <c r="E340" i="86"/>
  <c r="G322" i="86"/>
  <c r="G340" i="86" s="1"/>
  <c r="G30" i="82"/>
  <c r="J235" i="86"/>
  <c r="E476" i="86"/>
  <c r="G458" i="86"/>
  <c r="G476" i="86" s="1"/>
  <c r="J544" i="86"/>
  <c r="I30" i="85"/>
  <c r="E29" i="84"/>
  <c r="E373" i="86"/>
  <c r="G355" i="86"/>
  <c r="G373" i="86" s="1"/>
  <c r="G30" i="80"/>
  <c r="J270" i="86"/>
  <c r="E29" i="83"/>
  <c r="E30" i="85"/>
  <c r="G12" i="85"/>
  <c r="G30" i="85" s="1"/>
  <c r="E29" i="111"/>
  <c r="G11" i="111"/>
  <c r="G29" i="111" s="1"/>
  <c r="I29" i="84"/>
  <c r="I30" i="82"/>
  <c r="J102" i="95" l="1"/>
  <c r="J183" i="109"/>
  <c r="J974" i="109"/>
  <c r="J1217" i="95"/>
  <c r="J346" i="92"/>
  <c r="K2596" i="88"/>
  <c r="K68" i="88"/>
  <c r="K69" i="88" s="1"/>
  <c r="K70" i="88" s="1"/>
  <c r="K29" i="88"/>
  <c r="J4392" i="72"/>
  <c r="J4393" i="72" s="1"/>
  <c r="J383" i="72"/>
  <c r="J384" i="72" s="1"/>
  <c r="J182" i="109"/>
  <c r="M2968" i="88"/>
  <c r="M2969" i="88" s="1"/>
  <c r="M2970" i="88" s="1"/>
  <c r="M1661" i="88"/>
  <c r="M1662" i="88" s="1"/>
  <c r="M1663" i="88" s="1"/>
  <c r="M1379" i="88"/>
  <c r="M1380" i="88" s="1"/>
  <c r="M1381" i="88" s="1"/>
  <c r="K468" i="88"/>
  <c r="K469" i="88" s="1"/>
  <c r="K470" i="88" s="1"/>
  <c r="M309" i="88"/>
  <c r="M310" i="88" s="1"/>
  <c r="M311" i="88" s="1"/>
  <c r="K2968" i="88"/>
  <c r="K2885" i="88"/>
  <c r="K1449" i="88"/>
  <c r="K1058" i="88"/>
  <c r="J137" i="92"/>
  <c r="J973" i="109"/>
  <c r="K1966" i="88"/>
  <c r="M348" i="88"/>
  <c r="M987" i="88"/>
  <c r="M988" i="88" s="1"/>
  <c r="M989" i="88" s="1"/>
  <c r="J103" i="92"/>
  <c r="J1216" i="95"/>
  <c r="M228" i="88"/>
  <c r="K268" i="88"/>
  <c r="K270" i="88" s="1"/>
  <c r="J1107" i="95"/>
  <c r="J1108" i="95" s="1"/>
  <c r="I129" i="102"/>
  <c r="I130" i="102" s="1"/>
  <c r="M2162" i="88"/>
  <c r="M2163" i="88" s="1"/>
  <c r="M2164" i="88" s="1"/>
  <c r="M2637" i="88"/>
  <c r="M2801" i="88"/>
  <c r="K2400" i="88"/>
  <c r="K1888" i="88"/>
  <c r="K1889" i="88" s="1"/>
  <c r="K1890" i="88" s="1"/>
  <c r="J101" i="95"/>
  <c r="K3050" i="88"/>
  <c r="K3051" i="88" s="1"/>
  <c r="K3052" i="88" s="1"/>
  <c r="M1849" i="88"/>
  <c r="M1850" i="88" s="1"/>
  <c r="M1851" i="88" s="1"/>
  <c r="K2162" i="88"/>
  <c r="M1449" i="88"/>
  <c r="M1450" i="88" s="1"/>
  <c r="M1451" i="88" s="1"/>
  <c r="M188" i="88"/>
  <c r="M3050" i="88"/>
  <c r="M3051" i="88" s="1"/>
  <c r="M3052" i="88" s="1"/>
  <c r="M2928" i="88"/>
  <c r="K3010" i="88"/>
  <c r="K2761" i="88"/>
  <c r="M1734" i="88"/>
  <c r="M1735" i="88" s="1"/>
  <c r="K788" i="88"/>
  <c r="M507" i="88"/>
  <c r="M147" i="88"/>
  <c r="M3132" i="88"/>
  <c r="M2885" i="88"/>
  <c r="K1203" i="88"/>
  <c r="K1204" i="88" s="1"/>
  <c r="K1205" i="88" s="1"/>
  <c r="K2005" i="88"/>
  <c r="K828" i="88"/>
  <c r="K829" i="88" s="1"/>
  <c r="K830" i="88" s="1"/>
  <c r="J3488" i="95"/>
  <c r="J3489" i="95" s="1"/>
  <c r="K3132" i="88"/>
  <c r="K2928" i="88"/>
  <c r="K2929" i="88" s="1"/>
  <c r="K2930" i="88" s="1"/>
  <c r="M2843" i="88"/>
  <c r="K2438" i="88"/>
  <c r="M2124" i="88"/>
  <c r="M2125" i="88" s="1"/>
  <c r="M2126" i="88" s="1"/>
  <c r="K1849" i="88"/>
  <c r="K1556" i="88"/>
  <c r="K1379" i="88"/>
  <c r="M2005" i="88"/>
  <c r="K1238" i="88"/>
  <c r="M1058" i="88"/>
  <c r="M1344" i="88"/>
  <c r="M1345" i="88" s="1"/>
  <c r="M1346" i="88" s="1"/>
  <c r="M468" i="88"/>
  <c r="M469" i="88" s="1"/>
  <c r="M470" i="88" s="1"/>
  <c r="K429" i="88"/>
  <c r="K430" i="88" s="1"/>
  <c r="M107" i="88"/>
  <c r="J2501" i="72"/>
  <c r="J2502" i="72" s="1"/>
  <c r="K2556" i="88"/>
  <c r="K2720" i="88"/>
  <c r="K2721" i="88" s="1"/>
  <c r="K2722" i="88" s="1"/>
  <c r="M2360" i="88"/>
  <c r="M1238" i="88"/>
  <c r="K987" i="88"/>
  <c r="K1022" i="88"/>
  <c r="K1023" i="88" s="1"/>
  <c r="K1024" i="88" s="1"/>
  <c r="M1811" i="88"/>
  <c r="M1812" i="88" s="1"/>
  <c r="M1813" i="88" s="1"/>
  <c r="K1522" i="88"/>
  <c r="K1523" i="88" s="1"/>
  <c r="K1524" i="88" s="1"/>
  <c r="K1344" i="88"/>
  <c r="M1522" i="88"/>
  <c r="M1523" i="88" s="1"/>
  <c r="M1273" i="88"/>
  <c r="J2214" i="95"/>
  <c r="J2215" i="95" s="1"/>
  <c r="I96" i="97"/>
  <c r="I97" i="97"/>
  <c r="J30" i="86"/>
  <c r="J31" i="86" s="1"/>
  <c r="M2596" i="88"/>
  <c r="M2517" i="88"/>
  <c r="K2801" i="88"/>
  <c r="M1167" i="88"/>
  <c r="M388" i="88"/>
  <c r="M389" i="88" s="1"/>
  <c r="M390" i="88" s="1"/>
  <c r="M945" i="88"/>
  <c r="M709" i="88"/>
  <c r="M68" i="88"/>
  <c r="M69" i="88" s="1"/>
  <c r="M70" i="88" s="1"/>
  <c r="K668" i="88"/>
  <c r="K669" i="88" s="1"/>
  <c r="K670" i="88" s="1"/>
  <c r="K580" i="114"/>
  <c r="K2046" i="88"/>
  <c r="K2047" i="88" s="1"/>
  <c r="K2048" i="88" s="1"/>
  <c r="M1966" i="88"/>
  <c r="I30" i="97"/>
  <c r="I31" i="97"/>
  <c r="K3213" i="88"/>
  <c r="J443" i="86"/>
  <c r="J444" i="86" s="1"/>
  <c r="M2046" i="88"/>
  <c r="M1927" i="88"/>
  <c r="M2202" i="88"/>
  <c r="J1535" i="109"/>
  <c r="J1536" i="109" s="1"/>
  <c r="M1591" i="88"/>
  <c r="M2243" i="88"/>
  <c r="K1273" i="88"/>
  <c r="K1274" i="88" s="1"/>
  <c r="K1275" i="88" s="1"/>
  <c r="M1556" i="88"/>
  <c r="K2282" i="88"/>
  <c r="K2283" i="88" s="1"/>
  <c r="K2284" i="88" s="1"/>
  <c r="K1591" i="88"/>
  <c r="K1592" i="88" s="1"/>
  <c r="K1593" i="88" s="1"/>
  <c r="K507" i="88"/>
  <c r="J1692" i="72"/>
  <c r="J1693" i="72" s="1"/>
  <c r="K309" i="88"/>
  <c r="K310" i="88" s="1"/>
  <c r="K311" i="88" s="1"/>
  <c r="J4101" i="95"/>
  <c r="J4102" i="95" s="1"/>
  <c r="M2556" i="88"/>
  <c r="M2558" i="88" s="1"/>
  <c r="K2243" i="88"/>
  <c r="K2244" i="88" s="1"/>
  <c r="K2245" i="88" s="1"/>
  <c r="K2085" i="88"/>
  <c r="K2086" i="88" s="1"/>
  <c r="K2087" i="88" s="1"/>
  <c r="M2438" i="88"/>
  <c r="K628" i="88"/>
  <c r="K188" i="88"/>
  <c r="J138" i="115"/>
  <c r="J139" i="115" s="1"/>
  <c r="J4172" i="95"/>
  <c r="M2761" i="88"/>
  <c r="M2762" i="88" s="1"/>
  <c r="M2763" i="88" s="1"/>
  <c r="M1888" i="88"/>
  <c r="M1889" i="88" s="1"/>
  <c r="M828" i="88"/>
  <c r="J2164" i="98"/>
  <c r="M2681" i="88"/>
  <c r="M2682" i="88" s="1"/>
  <c r="M2638" i="88"/>
  <c r="M2639" i="88" s="1"/>
  <c r="M1557" i="88"/>
  <c r="M1558" i="88" s="1"/>
  <c r="M508" i="88"/>
  <c r="M509" i="88" s="1"/>
  <c r="M3133" i="88"/>
  <c r="M3134" i="88" s="1"/>
  <c r="M2597" i="88"/>
  <c r="M2598" i="88" s="1"/>
  <c r="K3133" i="88"/>
  <c r="K3134" i="88"/>
  <c r="K2439" i="88"/>
  <c r="K2440" i="88" s="1"/>
  <c r="K2203" i="88"/>
  <c r="K2204" i="88" s="1"/>
  <c r="K1557" i="88"/>
  <c r="K1558" i="88" s="1"/>
  <c r="K1239" i="88"/>
  <c r="K1240" i="88" s="1"/>
  <c r="M269" i="88"/>
  <c r="M270" i="88" s="1"/>
  <c r="K3214" i="88"/>
  <c r="K3215" i="88" s="1"/>
  <c r="K2557" i="88"/>
  <c r="K2558" i="88" s="1"/>
  <c r="M2802" i="88"/>
  <c r="M2803" i="88" s="1"/>
  <c r="M2361" i="88"/>
  <c r="M2362" i="88" s="1"/>
  <c r="K2163" i="88"/>
  <c r="K2164" i="88" s="1"/>
  <c r="M1928" i="88"/>
  <c r="M1929" i="88" s="1"/>
  <c r="M1239" i="88"/>
  <c r="M1240" i="88" s="1"/>
  <c r="M349" i="88"/>
  <c r="M350" i="88" s="1"/>
  <c r="K2969" i="88"/>
  <c r="K2970" i="88"/>
  <c r="M2929" i="88"/>
  <c r="M2930" i="88" s="1"/>
  <c r="K2762" i="88"/>
  <c r="K2763" i="88" s="1"/>
  <c r="M1592" i="88"/>
  <c r="M1593" i="88" s="1"/>
  <c r="M1274" i="88"/>
  <c r="M1275" i="88" s="1"/>
  <c r="K508" i="88"/>
  <c r="K509" i="88" s="1"/>
  <c r="K2886" i="88"/>
  <c r="K2887" i="88" s="1"/>
  <c r="M2557" i="88"/>
  <c r="K2802" i="88"/>
  <c r="K2803" i="88" s="1"/>
  <c r="K2006" i="88"/>
  <c r="K2007" i="88"/>
  <c r="M2439" i="88"/>
  <c r="M2440" i="88" s="1"/>
  <c r="M1168" i="88"/>
  <c r="M1169" i="88" s="1"/>
  <c r="K1850" i="88"/>
  <c r="K1851" i="88" s="1"/>
  <c r="M108" i="88"/>
  <c r="M109" i="88" s="1"/>
  <c r="K389" i="88"/>
  <c r="K390" i="88" s="1"/>
  <c r="M1967" i="88"/>
  <c r="M1968" i="88" s="1"/>
  <c r="K1380" i="88"/>
  <c r="K1381" i="88" s="1"/>
  <c r="M2006" i="88"/>
  <c r="M2007" i="88" s="1"/>
  <c r="M1059" i="88"/>
  <c r="M1060" i="88" s="1"/>
  <c r="M3214" i="88"/>
  <c r="M3215" i="88" s="1"/>
  <c r="M2047" i="88"/>
  <c r="M2048" i="88" s="1"/>
  <c r="M2283" i="88"/>
  <c r="M2284" i="88" s="1"/>
  <c r="M2203" i="88"/>
  <c r="M2204" i="88" s="1"/>
  <c r="K30" i="88"/>
  <c r="K31" i="88" s="1"/>
  <c r="M148" i="88"/>
  <c r="M149" i="88" s="1"/>
  <c r="M2844" i="88"/>
  <c r="M2845" i="88" s="1"/>
  <c r="K1345" i="88"/>
  <c r="K1346" i="88" s="1"/>
  <c r="M2886" i="88"/>
  <c r="M2887" i="88" s="1"/>
  <c r="K629" i="88"/>
  <c r="K630" i="88" s="1"/>
  <c r="K108" i="88"/>
  <c r="K109" i="88" s="1"/>
  <c r="K189" i="88"/>
  <c r="K190" i="88" s="1"/>
  <c r="J341" i="86"/>
  <c r="J342" i="86" s="1"/>
  <c r="K2597" i="88"/>
  <c r="K2598" i="88" s="1"/>
  <c r="M2086" i="88"/>
  <c r="M2087" i="88" s="1"/>
  <c r="K1967" i="88"/>
  <c r="K1968" i="88" s="1"/>
  <c r="J201" i="86"/>
  <c r="J202" i="86" s="1"/>
  <c r="J166" i="86"/>
  <c r="J167" i="86" s="1"/>
  <c r="M1485" i="88"/>
  <c r="M547" i="88"/>
  <c r="K945" i="88"/>
  <c r="M588" i="88"/>
  <c r="J278" i="92"/>
  <c r="I64" i="94"/>
  <c r="I63" i="94"/>
  <c r="J347" i="116"/>
  <c r="J348" i="116" s="1"/>
  <c r="J314" i="115"/>
  <c r="J315" i="115" s="1"/>
  <c r="J66" i="115"/>
  <c r="J67" i="115" s="1"/>
  <c r="J4551" i="95"/>
  <c r="J4552" i="95" s="1"/>
  <c r="J2927" i="95"/>
  <c r="J2928" i="95" s="1"/>
  <c r="J3353" i="95"/>
  <c r="J3354" i="95" s="1"/>
  <c r="J3824" i="95"/>
  <c r="J3825" i="95" s="1"/>
  <c r="J2539" i="95"/>
  <c r="J2540" i="95" s="1"/>
  <c r="J2701" i="95"/>
  <c r="J2702" i="95" s="1"/>
  <c r="J1454" i="95"/>
  <c r="J1455" i="95" s="1"/>
  <c r="J383" i="95"/>
  <c r="J384" i="95" s="1"/>
  <c r="J620" i="98"/>
  <c r="J621" i="98" s="1"/>
  <c r="J238" i="118"/>
  <c r="J239" i="118" s="1"/>
  <c r="J992" i="98"/>
  <c r="J993" i="98" s="1"/>
  <c r="J30" i="98"/>
  <c r="J31" i="98" s="1"/>
  <c r="J203" i="118"/>
  <c r="J204" i="118" s="1"/>
  <c r="J456" i="118"/>
  <c r="J457" i="118" s="1"/>
  <c r="J101" i="118"/>
  <c r="J102" i="118" s="1"/>
  <c r="K924" i="114"/>
  <c r="K925" i="114" s="1"/>
  <c r="J470" i="100"/>
  <c r="J469" i="100"/>
  <c r="K169" i="114"/>
  <c r="K170" i="114" s="1"/>
  <c r="J401" i="100"/>
  <c r="J402" i="100" s="1"/>
  <c r="J1199" i="100"/>
  <c r="J1200" i="100" s="1"/>
  <c r="K32" i="114"/>
  <c r="K33" i="114" s="1"/>
  <c r="I327" i="102"/>
  <c r="I328" i="102"/>
  <c r="J1067" i="100"/>
  <c r="J1068" i="100" s="1"/>
  <c r="J3784" i="109"/>
  <c r="J3785" i="109" s="1"/>
  <c r="I31" i="104"/>
  <c r="I32" i="104" s="1"/>
  <c r="I164" i="105"/>
  <c r="I165" i="105" s="1"/>
  <c r="I30" i="107"/>
  <c r="I31" i="107" s="1"/>
  <c r="J3293" i="109"/>
  <c r="J3294" i="109" s="1"/>
  <c r="J446" i="73"/>
  <c r="J447" i="73" s="1"/>
  <c r="J1360" i="109"/>
  <c r="J1361" i="109" s="1"/>
  <c r="J4033" i="109"/>
  <c r="J4034" i="109" s="1"/>
  <c r="J2645" i="109"/>
  <c r="J2646" i="109" s="1"/>
  <c r="J486" i="73"/>
  <c r="J485" i="73"/>
  <c r="J68" i="73"/>
  <c r="J69" i="73" s="1"/>
  <c r="J457" i="117"/>
  <c r="J458" i="117" s="1"/>
  <c r="J297" i="73"/>
  <c r="J296" i="73"/>
  <c r="J259" i="117"/>
  <c r="J260" i="117" s="1"/>
  <c r="J175" i="1"/>
  <c r="J315" i="1"/>
  <c r="J316" i="1" s="1"/>
  <c r="J555" i="1"/>
  <c r="I31" i="80"/>
  <c r="I32" i="80" s="1"/>
  <c r="J306" i="86"/>
  <c r="J307" i="86" s="1"/>
  <c r="M2722" i="88"/>
  <c r="M2721" i="88"/>
  <c r="M2518" i="88"/>
  <c r="M2519" i="88" s="1"/>
  <c r="K2125" i="88"/>
  <c r="K2126" i="88" s="1"/>
  <c r="M2244" i="88"/>
  <c r="M2245" i="88" s="1"/>
  <c r="K1167" i="88"/>
  <c r="M1204" i="88"/>
  <c r="M1205" i="88" s="1"/>
  <c r="M189" i="88"/>
  <c r="M190" i="88" s="1"/>
  <c r="M867" i="88"/>
  <c r="M1022" i="88"/>
  <c r="K588" i="88"/>
  <c r="J830" i="116"/>
  <c r="J831" i="116" s="1"/>
  <c r="J136" i="116"/>
  <c r="J137" i="116" s="1"/>
  <c r="J764" i="116"/>
  <c r="J765" i="116" s="1"/>
  <c r="J1028" i="116"/>
  <c r="J1029" i="116" s="1"/>
  <c r="J102" i="116"/>
  <c r="J103" i="116" s="1"/>
  <c r="J995" i="116"/>
  <c r="J996" i="116" s="1"/>
  <c r="J456" i="115"/>
  <c r="J457" i="115" s="1"/>
  <c r="J4483" i="95"/>
  <c r="J4484" i="95" s="1"/>
  <c r="J4207" i="95"/>
  <c r="J4208" i="95" s="1"/>
  <c r="J3858" i="95"/>
  <c r="J3859" i="95" s="1"/>
  <c r="J4585" i="95"/>
  <c r="J4586" i="95" s="1"/>
  <c r="J3926" i="95"/>
  <c r="J3927" i="95" s="1"/>
  <c r="J2798" i="95"/>
  <c r="J2799" i="95" s="1"/>
  <c r="J3287" i="95"/>
  <c r="J3288" i="95" s="1"/>
  <c r="J1585" i="95"/>
  <c r="J1586" i="95" s="1"/>
  <c r="J1486" i="95"/>
  <c r="J1487" i="95"/>
  <c r="J897" i="95"/>
  <c r="J898" i="95" s="1"/>
  <c r="J2462" i="98"/>
  <c r="J2463" i="98" s="1"/>
  <c r="J348" i="118"/>
  <c r="J349" i="118" s="1"/>
  <c r="J1980" i="98"/>
  <c r="J1981" i="98" s="1"/>
  <c r="J1180" i="98"/>
  <c r="J1181" i="98" s="1"/>
  <c r="J67" i="98"/>
  <c r="J68" i="98" s="1"/>
  <c r="J1761" i="98"/>
  <c r="J1762" i="98" s="1"/>
  <c r="J2363" i="98"/>
  <c r="J2364" i="98" s="1"/>
  <c r="J142" i="98"/>
  <c r="J143" i="98" s="1"/>
  <c r="J841" i="98"/>
  <c r="J842" i="98" s="1"/>
  <c r="J1470" i="98"/>
  <c r="J1471" i="98" s="1"/>
  <c r="J216" i="98"/>
  <c r="J217" i="98" s="1"/>
  <c r="J169" i="118"/>
  <c r="J170" i="118" s="1"/>
  <c r="K614" i="114"/>
  <c r="K615" i="114" s="1"/>
  <c r="I30" i="100"/>
  <c r="I31" i="100" s="1"/>
  <c r="J902" i="100"/>
  <c r="J903" i="100" s="1"/>
  <c r="I31" i="101"/>
  <c r="I32" i="101" s="1"/>
  <c r="K405" i="114"/>
  <c r="K406" i="114" s="1"/>
  <c r="I360" i="102"/>
  <c r="I361" i="102" s="1"/>
  <c r="J770" i="100"/>
  <c r="J771" i="100" s="1"/>
  <c r="J3679" i="109"/>
  <c r="J3680" i="109" s="1"/>
  <c r="I98" i="105"/>
  <c r="I99" i="105" s="1"/>
  <c r="I131" i="105"/>
  <c r="I132" i="105" s="1"/>
  <c r="J2753" i="109"/>
  <c r="J2754" i="109" s="1"/>
  <c r="J898" i="73"/>
  <c r="J897" i="73"/>
  <c r="J3219" i="109"/>
  <c r="J3220" i="109" s="1"/>
  <c r="J3574" i="109"/>
  <c r="J3575" i="109" s="1"/>
  <c r="J793" i="109"/>
  <c r="J794" i="109" s="1"/>
  <c r="J747" i="73"/>
  <c r="J748" i="73" s="1"/>
  <c r="J3855" i="109"/>
  <c r="J3856" i="109" s="1"/>
  <c r="J2183" i="109"/>
  <c r="J2184" i="109" s="1"/>
  <c r="J1080" i="109"/>
  <c r="J1081" i="109" s="1"/>
  <c r="J4847" i="72"/>
  <c r="J4848" i="72" s="1"/>
  <c r="J258" i="73"/>
  <c r="J259" i="73" s="1"/>
  <c r="J199" i="117"/>
  <c r="J200" i="117" s="1"/>
  <c r="J69" i="1"/>
  <c r="J520" i="1"/>
  <c r="I31" i="111"/>
  <c r="I30" i="111"/>
  <c r="I132" i="87"/>
  <c r="I133" i="87" s="1"/>
  <c r="M2477" i="88"/>
  <c r="K1414" i="88"/>
  <c r="K1131" i="88"/>
  <c r="K1308" i="88"/>
  <c r="K748" i="88"/>
  <c r="K548" i="88"/>
  <c r="K549" i="88" s="1"/>
  <c r="K867" i="88"/>
  <c r="K269" i="88"/>
  <c r="K1059" i="88"/>
  <c r="K1060" i="88" s="1"/>
  <c r="J731" i="116"/>
  <c r="J732" i="116" s="1"/>
  <c r="J386" i="115"/>
  <c r="J387" i="115" s="1"/>
  <c r="J3556" i="95"/>
  <c r="J3555" i="95"/>
  <c r="J4137" i="95"/>
  <c r="J4138" i="95" s="1"/>
  <c r="J4958" i="95"/>
  <c r="J4959" i="95" s="1"/>
  <c r="J3791" i="95"/>
  <c r="J3792" i="95" s="1"/>
  <c r="J3757" i="95"/>
  <c r="J3758" i="95" s="1"/>
  <c r="J5027" i="95"/>
  <c r="J5028" i="95" s="1"/>
  <c r="J2734" i="95"/>
  <c r="J2735" i="95" s="1"/>
  <c r="J2766" i="95"/>
  <c r="J2767" i="95" s="1"/>
  <c r="J2474" i="95"/>
  <c r="J2475" i="95" s="1"/>
  <c r="J2440" i="95"/>
  <c r="J2441" i="95" s="1"/>
  <c r="J281" i="95"/>
  <c r="J282" i="95" s="1"/>
  <c r="J554" i="95"/>
  <c r="J555" i="95" s="1"/>
  <c r="J2297" i="98"/>
  <c r="J2298" i="98" s="1"/>
  <c r="J1388" i="95"/>
  <c r="J1389" i="95" s="1"/>
  <c r="J2429" i="98"/>
  <c r="J2430" i="98" s="1"/>
  <c r="J417" i="95"/>
  <c r="J418" i="95" s="1"/>
  <c r="J1654" i="98"/>
  <c r="J1653" i="98"/>
  <c r="J955" i="98"/>
  <c r="J956" i="98" s="1"/>
  <c r="J2330" i="98"/>
  <c r="J2331" i="98"/>
  <c r="J420" i="118"/>
  <c r="J421" i="118" s="1"/>
  <c r="J768" i="98"/>
  <c r="J767" i="98"/>
  <c r="J1255" i="98"/>
  <c r="J1254" i="98"/>
  <c r="J32" i="118"/>
  <c r="J33" i="118" s="1"/>
  <c r="K101" i="114"/>
  <c r="K102" i="114" s="1"/>
  <c r="I228" i="102"/>
  <c r="I229" i="102" s="1"/>
  <c r="J1365" i="100"/>
  <c r="J1364" i="100"/>
  <c r="J31" i="108"/>
  <c r="J32" i="108"/>
  <c r="J2043" i="109"/>
  <c r="J2044" i="109" s="1"/>
  <c r="J937" i="109"/>
  <c r="J938" i="109" s="1"/>
  <c r="J822" i="73"/>
  <c r="J823" i="73" s="1"/>
  <c r="J2681" i="109"/>
  <c r="J2682" i="109" s="1"/>
  <c r="J2789" i="109"/>
  <c r="J2790" i="109" s="1"/>
  <c r="J685" i="109"/>
  <c r="J686" i="109" s="1"/>
  <c r="J3609" i="109"/>
  <c r="J3610" i="109" s="1"/>
  <c r="J3644" i="109"/>
  <c r="J3645" i="109" s="1"/>
  <c r="J2113" i="109"/>
  <c r="J2114" i="109" s="1"/>
  <c r="J1009" i="109"/>
  <c r="J1010" i="109" s="1"/>
  <c r="J3435" i="109"/>
  <c r="J3434" i="109"/>
  <c r="J503" i="109"/>
  <c r="J504" i="109" s="1"/>
  <c r="J300" i="117"/>
  <c r="J301" i="117" s="1"/>
  <c r="J220" i="73"/>
  <c r="J221" i="73" s="1"/>
  <c r="J348" i="1"/>
  <c r="I31" i="85"/>
  <c r="I32" i="85" s="1"/>
  <c r="J99" i="86"/>
  <c r="J100" i="86" s="1"/>
  <c r="J65" i="86"/>
  <c r="J66" i="86" s="1"/>
  <c r="J545" i="86"/>
  <c r="J546" i="86" s="1"/>
  <c r="I65" i="87"/>
  <c r="I66" i="87" s="1"/>
  <c r="I30" i="87"/>
  <c r="I31" i="87" s="1"/>
  <c r="K2517" i="88"/>
  <c r="J477" i="86"/>
  <c r="J478" i="86" s="1"/>
  <c r="K2360" i="88"/>
  <c r="K1661" i="88"/>
  <c r="K2477" i="88"/>
  <c r="M1414" i="88"/>
  <c r="K1734" i="88"/>
  <c r="K1626" i="88"/>
  <c r="M1131" i="88"/>
  <c r="M1308" i="88"/>
  <c r="M748" i="88"/>
  <c r="I30" i="110"/>
  <c r="I31" i="110" s="1"/>
  <c r="K229" i="88"/>
  <c r="K230" i="88" s="1"/>
  <c r="J698" i="116"/>
  <c r="J699" i="116" s="1"/>
  <c r="J418" i="116"/>
  <c r="J417" i="116"/>
  <c r="J773" i="115"/>
  <c r="J774" i="115" s="1"/>
  <c r="J3960" i="95"/>
  <c r="J3961" i="95" s="1"/>
  <c r="J4789" i="95"/>
  <c r="J4790" i="95" s="1"/>
  <c r="J3221" i="95"/>
  <c r="J3222" i="95" s="1"/>
  <c r="J2862" i="95"/>
  <c r="J2863" i="95" s="1"/>
  <c r="J2375" i="95"/>
  <c r="J2376" i="95" s="1"/>
  <c r="J2199" i="98"/>
  <c r="J2198" i="98"/>
  <c r="J690" i="95"/>
  <c r="J691" i="95" s="1"/>
  <c r="J2396" i="98"/>
  <c r="J2397" i="98" s="1"/>
  <c r="J209" i="95"/>
  <c r="J210" i="95" s="1"/>
  <c r="J1355" i="95"/>
  <c r="J1356" i="95" s="1"/>
  <c r="J452" i="95"/>
  <c r="J451" i="95"/>
  <c r="J1326" i="98"/>
  <c r="J1327" i="98" s="1"/>
  <c r="J1216" i="98"/>
  <c r="J1217" i="98" s="1"/>
  <c r="J694" i="98"/>
  <c r="J693" i="98"/>
  <c r="J1617" i="98"/>
  <c r="J1618" i="98" s="1"/>
  <c r="J730" i="98"/>
  <c r="J731" i="98" s="1"/>
  <c r="J1067" i="98"/>
  <c r="J1068" i="98" s="1"/>
  <c r="J105" i="98"/>
  <c r="J106" i="98" s="1"/>
  <c r="K1165" i="114"/>
  <c r="K1166" i="114" s="1"/>
  <c r="K67" i="114"/>
  <c r="K68" i="114" s="1"/>
  <c r="J1265" i="100"/>
  <c r="J1266" i="100" s="1"/>
  <c r="J1331" i="100"/>
  <c r="J1332" i="100" s="1"/>
  <c r="J1133" i="100"/>
  <c r="J1134" i="100" s="1"/>
  <c r="K439" i="114"/>
  <c r="K440" i="114" s="1"/>
  <c r="J141" i="74"/>
  <c r="J142" i="74" s="1"/>
  <c r="I31" i="105"/>
  <c r="I30" i="105"/>
  <c r="I97" i="102"/>
  <c r="I96" i="102"/>
  <c r="J1908" i="109"/>
  <c r="J1909" i="109" s="1"/>
  <c r="J635" i="73"/>
  <c r="J636" i="73" s="1"/>
  <c r="J1502" i="109"/>
  <c r="J1503" i="109" s="1"/>
  <c r="J2255" i="109"/>
  <c r="J2254" i="109"/>
  <c r="J1150" i="109"/>
  <c r="J1151" i="109" s="1"/>
  <c r="J3113" i="109"/>
  <c r="J3114" i="109" s="1"/>
  <c r="J398" i="117"/>
  <c r="J399" i="117" s="1"/>
  <c r="L258" i="120"/>
  <c r="L259" i="120" s="1"/>
  <c r="I30" i="68"/>
  <c r="I31" i="68" s="1"/>
  <c r="J334" i="73"/>
  <c r="J335" i="73" s="1"/>
  <c r="K33" i="1"/>
  <c r="K34" i="1" s="1"/>
  <c r="J374" i="86"/>
  <c r="J375" i="86" s="1"/>
  <c r="J271" i="86"/>
  <c r="J272" i="86" s="1"/>
  <c r="M2400" i="88"/>
  <c r="J133" i="86"/>
  <c r="J134" i="86" s="1"/>
  <c r="K2322" i="88"/>
  <c r="K1772" i="88"/>
  <c r="M711" i="88"/>
  <c r="M710" i="88"/>
  <c r="J31" i="116"/>
  <c r="J32" i="116" s="1"/>
  <c r="J311" i="116"/>
  <c r="J312" i="116" s="1"/>
  <c r="J487" i="116"/>
  <c r="J488" i="116" s="1"/>
  <c r="J631" i="115"/>
  <c r="J632" i="115" s="1"/>
  <c r="J738" i="115"/>
  <c r="J739" i="115" s="1"/>
  <c r="J3454" i="95"/>
  <c r="J3455" i="95" s="1"/>
  <c r="J3891" i="95"/>
  <c r="J3892" i="95" s="1"/>
  <c r="J3723" i="95"/>
  <c r="J3724" i="95" s="1"/>
  <c r="J4242" i="95"/>
  <c r="J4243" i="95" s="1"/>
  <c r="J4923" i="95"/>
  <c r="J4924" i="95" s="1"/>
  <c r="J3622" i="95"/>
  <c r="J3623" i="95" s="1"/>
  <c r="J3155" i="95"/>
  <c r="J3156" i="95" s="1"/>
  <c r="J2311" i="95"/>
  <c r="J2312" i="95" s="1"/>
  <c r="J2047" i="95"/>
  <c r="J2048" i="95" s="1"/>
  <c r="J1748" i="95"/>
  <c r="J1749" i="95" s="1"/>
  <c r="J1651" i="95"/>
  <c r="J1652" i="95" s="1"/>
  <c r="J2128" i="98"/>
  <c r="J2129" i="98" s="1"/>
  <c r="J1143" i="98"/>
  <c r="J1144" i="98" s="1"/>
  <c r="J583" i="98"/>
  <c r="J584" i="98" s="1"/>
  <c r="J1362" i="98"/>
  <c r="J1363" i="98" s="1"/>
  <c r="J384" i="118"/>
  <c r="J385" i="118" s="1"/>
  <c r="J1944" i="98"/>
  <c r="J1945" i="98"/>
  <c r="J547" i="98"/>
  <c r="J548" i="98" s="1"/>
  <c r="J804" i="98"/>
  <c r="J805" i="98" s="1"/>
  <c r="K889" i="114"/>
  <c r="K890" i="114" s="1"/>
  <c r="J136" i="118"/>
  <c r="J137" i="118" s="1"/>
  <c r="J67" i="118"/>
  <c r="J66" i="118"/>
  <c r="J1166" i="100"/>
  <c r="J1167" i="100" s="1"/>
  <c r="J836" i="100"/>
  <c r="J837" i="100" s="1"/>
  <c r="J602" i="100"/>
  <c r="J603" i="100" s="1"/>
  <c r="J1034" i="100"/>
  <c r="J1035" i="100" s="1"/>
  <c r="J704" i="100"/>
  <c r="J705" i="100" s="1"/>
  <c r="J366" i="100"/>
  <c r="J367" i="100" s="1"/>
  <c r="J4070" i="109"/>
  <c r="J4071" i="109" s="1"/>
  <c r="J106" i="74"/>
  <c r="J107" i="74" s="1"/>
  <c r="I30" i="106"/>
  <c r="I31" i="106" s="1"/>
  <c r="I65" i="103"/>
  <c r="I66" i="103" s="1"/>
  <c r="I30" i="102"/>
  <c r="I31" i="102" s="1"/>
  <c r="J68" i="74"/>
  <c r="J69" i="74" s="1"/>
  <c r="J3539" i="109"/>
  <c r="J3540" i="109" s="1"/>
  <c r="J1769" i="109"/>
  <c r="J1770" i="109" s="1"/>
  <c r="J1049" i="73"/>
  <c r="J1050" i="73" s="1"/>
  <c r="J4707" i="72"/>
  <c r="J4708" i="72" s="1"/>
  <c r="J672" i="73"/>
  <c r="J673" i="73" s="1"/>
  <c r="J1974" i="109"/>
  <c r="J1975" i="109" s="1"/>
  <c r="J865" i="109"/>
  <c r="J866" i="109" s="1"/>
  <c r="J408" i="73"/>
  <c r="J409" i="73" s="1"/>
  <c r="J339" i="117"/>
  <c r="J340" i="117" s="1"/>
  <c r="J159" i="117"/>
  <c r="J160" i="117" s="1"/>
  <c r="J417" i="117"/>
  <c r="J418" i="117" s="1"/>
  <c r="J416" i="1"/>
  <c r="J417" i="1" s="1"/>
  <c r="K135" i="120"/>
  <c r="J408" i="86"/>
  <c r="J409" i="86" s="1"/>
  <c r="K3011" i="88"/>
  <c r="K3012" i="88"/>
  <c r="K2681" i="88"/>
  <c r="K2682" i="88" s="1"/>
  <c r="M3091" i="88"/>
  <c r="K1812" i="88"/>
  <c r="K1813" i="88" s="1"/>
  <c r="I31" i="82"/>
  <c r="I32" i="82" s="1"/>
  <c r="J236" i="86"/>
  <c r="J237" i="86"/>
  <c r="M3010" i="88"/>
  <c r="M1699" i="88"/>
  <c r="M2322" i="88"/>
  <c r="M1772" i="88"/>
  <c r="K1094" i="88"/>
  <c r="K709" i="88"/>
  <c r="M429" i="88"/>
  <c r="M905" i="88"/>
  <c r="J32" i="92"/>
  <c r="J67" i="92"/>
  <c r="I96" i="94"/>
  <c r="I97" i="94" s="1"/>
  <c r="J798" i="116"/>
  <c r="J797" i="116"/>
  <c r="J559" i="116"/>
  <c r="J560" i="116" s="1"/>
  <c r="J102" i="115"/>
  <c r="J103" i="115"/>
  <c r="J492" i="115"/>
  <c r="J493" i="115" s="1"/>
  <c r="J595" i="115"/>
  <c r="J596" i="115" s="1"/>
  <c r="J666" i="115"/>
  <c r="J667" i="115" s="1"/>
  <c r="J4889" i="95"/>
  <c r="J4890" i="95" s="1"/>
  <c r="J4855" i="95"/>
  <c r="J4854" i="95"/>
  <c r="J3025" i="95"/>
  <c r="J3026" i="95" s="1"/>
  <c r="J2993" i="95"/>
  <c r="J2994" i="95" s="1"/>
  <c r="J2147" i="95"/>
  <c r="J2148" i="95" s="1"/>
  <c r="J2280" i="95"/>
  <c r="J2279" i="95"/>
  <c r="J2573" i="95"/>
  <c r="J2574" i="95" s="1"/>
  <c r="J828" i="95"/>
  <c r="J829" i="95" s="1"/>
  <c r="J1552" i="95"/>
  <c r="J1553" i="95" s="1"/>
  <c r="J485" i="95"/>
  <c r="J486" i="95" s="1"/>
  <c r="J247" i="95"/>
  <c r="J246" i="95"/>
  <c r="J1105" i="98"/>
  <c r="J1106" i="98"/>
  <c r="J276" i="118"/>
  <c r="J277" i="118" s="1"/>
  <c r="J2231" i="98"/>
  <c r="J2232" i="98" s="1"/>
  <c r="J1507" i="98"/>
  <c r="J1508" i="98" s="1"/>
  <c r="J511" i="98"/>
  <c r="J512" i="98" s="1"/>
  <c r="J2053" i="98"/>
  <c r="J2054" i="98" s="1"/>
  <c r="J656" i="98"/>
  <c r="J657" i="98" s="1"/>
  <c r="K648" i="114"/>
  <c r="K649" i="114" s="1"/>
  <c r="I134" i="100"/>
  <c r="I135" i="100" s="1"/>
  <c r="J803" i="100"/>
  <c r="J804" i="100" s="1"/>
  <c r="J670" i="100"/>
  <c r="J671" i="100" s="1"/>
  <c r="J299" i="100"/>
  <c r="J300" i="100" s="1"/>
  <c r="J31" i="74"/>
  <c r="J32" i="74" s="1"/>
  <c r="I230" i="105"/>
  <c r="I231" i="105" s="1"/>
  <c r="I297" i="105"/>
  <c r="I296" i="105"/>
  <c r="J1838" i="109"/>
  <c r="J1839" i="109" s="1"/>
  <c r="J3890" i="109"/>
  <c r="J3891" i="109" s="1"/>
  <c r="J3504" i="109"/>
  <c r="J3505" i="109" s="1"/>
  <c r="J4777" i="72"/>
  <c r="J4778" i="72" s="1"/>
  <c r="J2897" i="109"/>
  <c r="J2898" i="109" s="1"/>
  <c r="J3077" i="109"/>
  <c r="J3078" i="109" s="1"/>
  <c r="J110" i="109"/>
  <c r="J111" i="109" s="1"/>
  <c r="J2609" i="109"/>
  <c r="J2610" i="109" s="1"/>
  <c r="J371" i="73"/>
  <c r="J372" i="73" s="1"/>
  <c r="J16" i="117"/>
  <c r="J17" i="117" s="1"/>
  <c r="J78" i="117"/>
  <c r="J79" i="117" s="1"/>
  <c r="J358" i="117"/>
  <c r="J359" i="117" s="1"/>
  <c r="J380" i="1"/>
  <c r="J31" i="73"/>
  <c r="J32" i="73" s="1"/>
  <c r="I30" i="84"/>
  <c r="I31" i="84" s="1"/>
  <c r="I98" i="87"/>
  <c r="I99" i="87" s="1"/>
  <c r="K3173" i="88"/>
  <c r="K2637" i="88"/>
  <c r="K2401" i="88"/>
  <c r="K2402" i="88" s="1"/>
  <c r="K1699" i="88"/>
  <c r="K1927" i="88"/>
  <c r="M1627" i="88"/>
  <c r="M1628" i="88" s="1"/>
  <c r="M1094" i="88"/>
  <c r="K349" i="88"/>
  <c r="K350" i="88" s="1"/>
  <c r="M788" i="88"/>
  <c r="K905" i="88"/>
  <c r="K66" i="89"/>
  <c r="K67" i="89" s="1"/>
  <c r="M30" i="88"/>
  <c r="M31" i="88" s="1"/>
  <c r="J241" i="116"/>
  <c r="J242" i="116" s="1"/>
  <c r="J206" i="116"/>
  <c r="J207" i="116" s="1"/>
  <c r="J276" i="116"/>
  <c r="J277" i="116" s="1"/>
  <c r="J453" i="116"/>
  <c r="J454" i="116" s="1"/>
  <c r="J245" i="115"/>
  <c r="J246" i="115" s="1"/>
  <c r="J4381" i="95"/>
  <c r="J4382" i="95" s="1"/>
  <c r="J3655" i="95"/>
  <c r="J3656" i="95" s="1"/>
  <c r="J4518" i="95"/>
  <c r="J4519" i="95"/>
  <c r="J4821" i="95"/>
  <c r="J4822" i="95" s="1"/>
  <c r="J4448" i="95"/>
  <c r="J4449" i="95" s="1"/>
  <c r="J3320" i="95"/>
  <c r="J3321" i="95" s="1"/>
  <c r="J2506" i="95"/>
  <c r="J2507" i="95" s="1"/>
  <c r="J2408" i="95"/>
  <c r="J2409" i="95" s="1"/>
  <c r="J2114" i="95"/>
  <c r="J2115" i="95" s="1"/>
  <c r="J1684" i="95"/>
  <c r="J1685" i="95"/>
  <c r="J656" i="95"/>
  <c r="J657" i="95" s="1"/>
  <c r="J315" i="95"/>
  <c r="J316" i="95" s="1"/>
  <c r="J1798" i="98"/>
  <c r="J1799" i="98" s="1"/>
  <c r="J1834" i="98"/>
  <c r="J1835" i="98" s="1"/>
  <c r="J1434" i="98"/>
  <c r="J1435" i="98" s="1"/>
  <c r="J399" i="98"/>
  <c r="J400" i="98" s="1"/>
  <c r="J1725" i="98"/>
  <c r="J1726" i="98" s="1"/>
  <c r="J473" i="98"/>
  <c r="J474" i="98" s="1"/>
  <c r="K1200" i="114"/>
  <c r="K1201" i="114" s="1"/>
  <c r="K510" i="114"/>
  <c r="K509" i="114"/>
  <c r="J502" i="100"/>
  <c r="J503" i="100" s="1"/>
  <c r="K270" i="114"/>
  <c r="K271" i="114" s="1"/>
  <c r="K371" i="114"/>
  <c r="K372" i="114" s="1"/>
  <c r="J332" i="100"/>
  <c r="J333" i="100" s="1"/>
  <c r="K135" i="114"/>
  <c r="K136" i="114" s="1"/>
  <c r="J266" i="100"/>
  <c r="J267" i="100" s="1"/>
  <c r="J3925" i="109"/>
  <c r="J3926" i="109" s="1"/>
  <c r="J3960" i="109"/>
  <c r="J3961" i="109" s="1"/>
  <c r="I65" i="105"/>
  <c r="I66" i="105" s="1"/>
  <c r="I263" i="105"/>
  <c r="I264" i="105" s="1"/>
  <c r="J3256" i="109"/>
  <c r="J3257" i="109" s="1"/>
  <c r="J36" i="109"/>
  <c r="J37" i="109" s="1"/>
  <c r="J1701" i="109"/>
  <c r="J1702" i="109" s="1"/>
  <c r="J3469" i="109"/>
  <c r="J3470" i="109" s="1"/>
  <c r="J2825" i="109"/>
  <c r="J2826" i="109" s="1"/>
  <c r="J1290" i="109"/>
  <c r="J1291" i="109" s="1"/>
  <c r="J2933" i="109"/>
  <c r="J2934" i="109" s="1"/>
  <c r="J756" i="109"/>
  <c r="J757" i="109" s="1"/>
  <c r="J2397" i="109"/>
  <c r="J2398" i="109" s="1"/>
  <c r="J2572" i="109"/>
  <c r="J2573" i="109" s="1"/>
  <c r="J143" i="73"/>
  <c r="J144" i="73" s="1"/>
  <c r="J181" i="73"/>
  <c r="J182" i="73" s="1"/>
  <c r="J590" i="1"/>
  <c r="J591" i="1" s="1"/>
  <c r="J450" i="1"/>
  <c r="J280" i="1"/>
  <c r="J281" i="1" s="1"/>
  <c r="K2844" i="88"/>
  <c r="K2845" i="88" s="1"/>
  <c r="K3092" i="88"/>
  <c r="K3093" i="88"/>
  <c r="M3173" i="88"/>
  <c r="K1450" i="88"/>
  <c r="K1451" i="88" s="1"/>
  <c r="K1485" i="88"/>
  <c r="M669" i="88"/>
  <c r="M670" i="88" s="1"/>
  <c r="M229" i="88"/>
  <c r="M230" i="88" s="1"/>
  <c r="M946" i="88"/>
  <c r="K789" i="88"/>
  <c r="K790" i="88" s="1"/>
  <c r="K147" i="88"/>
  <c r="M628" i="88"/>
  <c r="J31" i="112"/>
  <c r="J32" i="112" s="1"/>
  <c r="K31" i="89"/>
  <c r="K32" i="89"/>
  <c r="J962" i="116"/>
  <c r="J963" i="116" s="1"/>
  <c r="I30" i="93"/>
  <c r="I31" i="93" s="1"/>
  <c r="J205" i="92"/>
  <c r="J630" i="116"/>
  <c r="J631" i="116" s="1"/>
  <c r="J30" i="115"/>
  <c r="J31" i="115" s="1"/>
  <c r="J174" i="115"/>
  <c r="J175" i="115"/>
  <c r="J4754" i="95"/>
  <c r="J4755" i="95" s="1"/>
  <c r="J4311" i="95"/>
  <c r="J4312" i="95" s="1"/>
  <c r="J3188" i="95"/>
  <c r="J3189" i="95" s="1"/>
  <c r="J3588" i="95"/>
  <c r="J3589" i="95" s="1"/>
  <c r="J2637" i="95"/>
  <c r="J2638" i="95" s="1"/>
  <c r="J3386" i="95"/>
  <c r="J3387" i="95" s="1"/>
  <c r="J2669" i="95"/>
  <c r="J2670" i="95" s="1"/>
  <c r="J2013" i="95"/>
  <c r="J2014" i="95" s="1"/>
  <c r="J2181" i="95"/>
  <c r="J2182" i="95" s="1"/>
  <c r="J1618" i="95"/>
  <c r="J1619" i="95" s="1"/>
  <c r="J622" i="95"/>
  <c r="J623" i="95" s="1"/>
  <c r="J1581" i="98"/>
  <c r="J1582" i="98" s="1"/>
  <c r="J2016" i="98"/>
  <c r="J2017" i="98" s="1"/>
  <c r="J916" i="98"/>
  <c r="J917" i="98" s="1"/>
  <c r="J1398" i="98"/>
  <c r="J1399" i="98" s="1"/>
  <c r="J362" i="98"/>
  <c r="J363" i="98" s="1"/>
  <c r="J436" i="98"/>
  <c r="J437" i="98" s="1"/>
  <c r="J252" i="98"/>
  <c r="J253" i="98" s="1"/>
  <c r="J312" i="118"/>
  <c r="J313" i="118" s="1"/>
  <c r="J869" i="100"/>
  <c r="J870" i="100" s="1"/>
  <c r="K474" i="114"/>
  <c r="K475" i="114" s="1"/>
  <c r="J434" i="100"/>
  <c r="J435" i="100" s="1"/>
  <c r="J1232" i="100"/>
  <c r="J1233" i="100" s="1"/>
  <c r="J1298" i="100"/>
  <c r="J1299" i="100" s="1"/>
  <c r="J737" i="100"/>
  <c r="J738" i="100" s="1"/>
  <c r="K336" i="114"/>
  <c r="K337" i="114" s="1"/>
  <c r="J233" i="100"/>
  <c r="J234" i="100" s="1"/>
  <c r="J1100" i="100"/>
  <c r="J1101" i="100" s="1"/>
  <c r="J167" i="100"/>
  <c r="J168" i="100" s="1"/>
  <c r="I30" i="103"/>
  <c r="I31" i="103" s="1"/>
  <c r="J3819" i="109"/>
  <c r="J3820" i="109" s="1"/>
  <c r="J2969" i="109"/>
  <c r="J2970" i="109" s="1"/>
  <c r="J973" i="73"/>
  <c r="J974" i="73" s="1"/>
  <c r="J1569" i="109"/>
  <c r="J1570" i="109" s="1"/>
  <c r="J3749" i="109"/>
  <c r="J3750" i="109" s="1"/>
  <c r="J2717" i="109"/>
  <c r="J2718" i="109" s="1"/>
  <c r="J2325" i="109"/>
  <c r="J2326" i="109" s="1"/>
  <c r="J1220" i="109"/>
  <c r="J1221" i="109" s="1"/>
  <c r="J2502" i="109"/>
  <c r="J2503" i="109" s="1"/>
  <c r="J576" i="109"/>
  <c r="J577" i="109" s="1"/>
  <c r="J105" i="73"/>
  <c r="J106" i="73" s="1"/>
  <c r="J240" i="117"/>
  <c r="J241" i="117" s="1"/>
  <c r="L328" i="120"/>
  <c r="L329" i="120" s="1"/>
  <c r="J244" i="1"/>
  <c r="J180" i="117"/>
  <c r="J181" i="117" s="1"/>
  <c r="K988" i="88" l="1"/>
  <c r="K989" i="88" s="1"/>
  <c r="M947" i="88"/>
  <c r="M830" i="88"/>
  <c r="M1524" i="88"/>
  <c r="M1736" i="88"/>
  <c r="K431" i="88"/>
  <c r="M829" i="88"/>
  <c r="M1890" i="88"/>
  <c r="K906" i="88"/>
  <c r="K907" i="88" s="1"/>
  <c r="M2323" i="88"/>
  <c r="M2324" i="88" s="1"/>
  <c r="M789" i="88"/>
  <c r="M790" i="88" s="1"/>
  <c r="M3092" i="88"/>
  <c r="M3093" i="88" s="1"/>
  <c r="K1735" i="88"/>
  <c r="K1736" i="88" s="1"/>
  <c r="K868" i="88"/>
  <c r="K869" i="88" s="1"/>
  <c r="K589" i="88"/>
  <c r="K590" i="88" s="1"/>
  <c r="K946" i="88"/>
  <c r="K947" i="88" s="1"/>
  <c r="M629" i="88"/>
  <c r="M630" i="88" s="1"/>
  <c r="M3011" i="88"/>
  <c r="M3012" i="88"/>
  <c r="M1415" i="88"/>
  <c r="M1416" i="88" s="1"/>
  <c r="M1023" i="88"/>
  <c r="M1024" i="88" s="1"/>
  <c r="M548" i="88"/>
  <c r="M549" i="88" s="1"/>
  <c r="M906" i="88"/>
  <c r="M907" i="88" s="1"/>
  <c r="K2478" i="88"/>
  <c r="K2479" i="88" s="1"/>
  <c r="M868" i="88"/>
  <c r="M869" i="88" s="1"/>
  <c r="M1486" i="88"/>
  <c r="M1487" i="88"/>
  <c r="M1095" i="88"/>
  <c r="M1096" i="88" s="1"/>
  <c r="M430" i="88"/>
  <c r="M431" i="88" s="1"/>
  <c r="K1773" i="88"/>
  <c r="K1774" i="88" s="1"/>
  <c r="K1662" i="88"/>
  <c r="K1663" i="88" s="1"/>
  <c r="K2638" i="88"/>
  <c r="K2639" i="88"/>
  <c r="K3174" i="88"/>
  <c r="K3175" i="88"/>
  <c r="K750" i="88"/>
  <c r="K749" i="88"/>
  <c r="K710" i="88"/>
  <c r="K711" i="88" s="1"/>
  <c r="K2323" i="88"/>
  <c r="K2324" i="88"/>
  <c r="M749" i="88"/>
  <c r="M750" i="88"/>
  <c r="K2361" i="88"/>
  <c r="K2362" i="88" s="1"/>
  <c r="K1309" i="88"/>
  <c r="K1310" i="88" s="1"/>
  <c r="M3174" i="88"/>
  <c r="M3175" i="88"/>
  <c r="K1486" i="88"/>
  <c r="K1487" i="88" s="1"/>
  <c r="K148" i="88"/>
  <c r="K149" i="88" s="1"/>
  <c r="K1095" i="88"/>
  <c r="K1096" i="88" s="1"/>
  <c r="M1309" i="88"/>
  <c r="M1310" i="88"/>
  <c r="K1132" i="88"/>
  <c r="K1133" i="88" s="1"/>
  <c r="K1928" i="88"/>
  <c r="K1929" i="88" s="1"/>
  <c r="M1773" i="88"/>
  <c r="M1774" i="88"/>
  <c r="M1132" i="88"/>
  <c r="M1133" i="88" s="1"/>
  <c r="K1415" i="88"/>
  <c r="K1416" i="88"/>
  <c r="M2401" i="88"/>
  <c r="M2402" i="88" s="1"/>
  <c r="K1627" i="88"/>
  <c r="K1628" i="88" s="1"/>
  <c r="K2518" i="88"/>
  <c r="K2519" i="88"/>
  <c r="M2478" i="88"/>
  <c r="M2479" i="88" s="1"/>
  <c r="K1168" i="88"/>
  <c r="K1169" i="88" s="1"/>
  <c r="M589" i="88"/>
  <c r="M590" i="88" s="1"/>
  <c r="K1700" i="88"/>
  <c r="K1701" i="88" s="1"/>
  <c r="M1700" i="88"/>
  <c r="M1701" i="88" s="1"/>
</calcChain>
</file>

<file path=xl/sharedStrings.xml><?xml version="1.0" encoding="utf-8"?>
<sst xmlns="http://schemas.openxmlformats.org/spreadsheetml/2006/main" count="47061" uniqueCount="1369">
  <si>
    <t>CÔNG TY TNHH MỘT THÀNH VIÊN TM VÀ DV NGỌC THƠM</t>
  </si>
  <si>
    <t>12/14/18 ĐƯỜNG 49,KP7.P.HIỆP BÌNH CHÁNH,TP.THỦ ĐỨC,TP.HỒ CHÍ MINH</t>
  </si>
  <si>
    <t>MST: 0 3 0 9391503</t>
  </si>
  <si>
    <t>anh ngọc nhận ck ngày 05-05-2022</t>
  </si>
  <si>
    <t xml:space="preserve">ĐT:028.62906631      Hotline: 0918.42.43.25 / 09.09.09.79.25 </t>
  </si>
  <si>
    <t>HĐ 10973</t>
  </si>
  <si>
    <t xml:space="preserve">PHIẾU XUẤT KHO </t>
  </si>
  <si>
    <t>Ngày  …03 Tháng 05 Năm 2022</t>
  </si>
  <si>
    <t xml:space="preserve">NHAN VIEN: </t>
  </si>
  <si>
    <t xml:space="preserve">CỬA HÀNG: </t>
  </si>
  <si>
    <t>TTFRAM</t>
  </si>
  <si>
    <t>ĐC:</t>
  </si>
  <si>
    <t>87 LĨNH NAM</t>
  </si>
  <si>
    <t>SỐ : 01</t>
  </si>
  <si>
    <t>STT</t>
  </si>
  <si>
    <t>MÃ CODE</t>
  </si>
  <si>
    <t>TÊN MẶT HÀNG</t>
  </si>
  <si>
    <t>SL</t>
  </si>
  <si>
    <t>ĐƠN GIÁ</t>
  </si>
  <si>
    <t>THÀNH TIỀN</t>
  </si>
  <si>
    <t>CK 0%</t>
  </si>
  <si>
    <t>TT SAU CK</t>
  </si>
  <si>
    <t>8938508668014</t>
  </si>
  <si>
    <t>CHÂN GIÒ HEO MUỐI 300G</t>
  </si>
  <si>
    <t>8938508668007</t>
  </si>
  <si>
    <t>CHÂN GIÒ HEO MUỐI 500G</t>
  </si>
  <si>
    <t>TAI HEO MUỐI 200G</t>
  </si>
  <si>
    <t>TAI HEO MUỐI 400G</t>
  </si>
  <si>
    <t>GÀ MUỐI  500G</t>
  </si>
  <si>
    <t>BẮP BÒ  MUỐI 200G</t>
  </si>
  <si>
    <t>BẮP BÒ  MUỐI 300G</t>
  </si>
  <si>
    <t>BẮP BÒ  MUỐI 500G</t>
  </si>
  <si>
    <t>GIÒ LỤA 500G</t>
  </si>
  <si>
    <t>GIÒ TAI NẤM HƯƠNG 500G</t>
  </si>
  <si>
    <t>GIÒ TAI LƯỠI XÀO 250G</t>
  </si>
  <si>
    <t>MỘC NẤM HƯƠNG 250G</t>
  </si>
  <si>
    <t>GIÒ LỤA CÂY 250G</t>
  </si>
  <si>
    <t>GIÒ SỤN GÀ 250G</t>
  </si>
  <si>
    <t>CHẢ NƯỚNG 300G</t>
  </si>
  <si>
    <t>CHẢ CỐM 300G</t>
  </si>
  <si>
    <t>ĐÙI GÀ SỐT CAY  500G</t>
  </si>
  <si>
    <t>CHÂN GÀ RÚT XƯƠNG 400G</t>
  </si>
  <si>
    <t>TONG</t>
  </si>
  <si>
    <t>Người Lập                 Beân  Nhaän</t>
  </si>
  <si>
    <t>Beân  Giao</t>
  </si>
  <si>
    <t>Thuû Tröôûng Ñôn Vò</t>
  </si>
  <si>
    <t>HĐ 10974</t>
  </si>
  <si>
    <t>8938508668212</t>
  </si>
  <si>
    <t>ANH NGỌC NHẬN CK NGÀY 11-05-2022</t>
  </si>
  <si>
    <t>Ngày  …9 Tháng 05 Năm 2022</t>
  </si>
  <si>
    <t>SẢNH C 423 MINH KHAI</t>
  </si>
  <si>
    <t>8938508668328</t>
  </si>
  <si>
    <t>8938529045047</t>
  </si>
  <si>
    <t>THANH TOÁN MÙNG 5 HANG THÁNG</t>
  </si>
  <si>
    <t>CK CỐ ĐỊNH 6%</t>
  </si>
  <si>
    <t>MÃ XUẤT HĐ : SIBAFOODHN</t>
  </si>
  <si>
    <t>Ngày  …02 Tháng 05 Năm 2022</t>
  </si>
  <si>
    <t>SIBAFOOD CẦU BƯOU</t>
  </si>
  <si>
    <t>HÀ NỘI</t>
  </si>
  <si>
    <t>HĐ 11391</t>
  </si>
  <si>
    <t>Ngày  …04 Tháng 05 Năm 2022</t>
  </si>
  <si>
    <t>SIBA XUÂN ĐỈNH</t>
  </si>
  <si>
    <t>ANH NGỌC ĐÃ NHẬN CK NGÀY 7-05-2022</t>
  </si>
  <si>
    <t>Ngày  …07 Tháng 05 Năm 2022</t>
  </si>
  <si>
    <t>SIÊU THỊ PHÚ SƠN - 0972.811.687 CẨM NHUNG</t>
  </si>
  <si>
    <t>HÀ NOOIIJ GIAO</t>
  </si>
  <si>
    <t>ST PHÚ SƠN, KỲ LIÊN, KỲ ANH, HÀ TĨNH</t>
  </si>
  <si>
    <t>Ngày  …07  Tháng 05 Năm 2022</t>
  </si>
  <si>
    <t>ANH NGỌC NHẬN CK NGÀY 07-05-2022</t>
  </si>
  <si>
    <t>KHÁCH LẼ Ở HÀ NỘI</t>
  </si>
  <si>
    <t>SỐ 51 ĐỘI 2 XUÂN BÁCH, SÓC SƠN( ĐỐI DIỆN VINMART XUÂN BÁCH )</t>
  </si>
  <si>
    <t>HĐ 12418</t>
  </si>
  <si>
    <t>Ngày  …11 Tháng 05 Năm 2022</t>
  </si>
  <si>
    <t>PARK 2 TIMES CITY</t>
  </si>
  <si>
    <t>8938529045030</t>
  </si>
  <si>
    <t>HĐ 12429</t>
  </si>
  <si>
    <t>SẢNH B 423 MINH KHAI</t>
  </si>
  <si>
    <t>CK 7%</t>
  </si>
  <si>
    <t>Ngày  …13 Tháng 05 Năm 2022</t>
  </si>
  <si>
    <t>CHỊ QUỲNH SIÊU THỊ CARA MART, TÒA NHÀ A2, CỤM T420</t>
  </si>
  <si>
    <t>ANH NGỌC GỬI TẶNG ANH THIỆN KHO VINMART TRUNG CHUYỂN</t>
  </si>
  <si>
    <t>CK CỐ ĐỊNH 4%</t>
  </si>
  <si>
    <t>HCM</t>
  </si>
  <si>
    <t>WOWMART-TÂN BÌNH</t>
  </si>
  <si>
    <t>54/22/33 BẠCH ĐẰNG, QUẬN TÂN BÌNH</t>
  </si>
  <si>
    <t>cố định 5%</t>
  </si>
  <si>
    <t>HĐ 11008</t>
  </si>
  <si>
    <t>MAXUAT: CTSGMART1</t>
  </si>
  <si>
    <t>Ngày  …03  Tháng 05 Năm 2022</t>
  </si>
  <si>
    <t>KHÁCH CỦA TÂM</t>
  </si>
  <si>
    <t>SÀI GON MART- HUỲNH ĐỨC HUY</t>
  </si>
  <si>
    <t>SHOP MP3-1,02 BLOCK MP3 KHU ĐÔ THỊ MIZUKI PARK, BÌNH HƯNG</t>
  </si>
  <si>
    <t>Ngày  …04  Tháng 05 Năm 2022</t>
  </si>
  <si>
    <t>CHỊ TUYẾT BÊN SALE GT CỦA ANH HOÀNG LẤY HÀNG MẪU ĐI CHÀO</t>
  </si>
  <si>
    <t>Ngày  …05  Tháng 05 Năm 2022</t>
  </si>
  <si>
    <t>ANH NGỌC NHẬN CK NGÀY 05-05-2022</t>
  </si>
  <si>
    <t>VÕ VĂN THẢO</t>
  </si>
  <si>
    <t>72/24 phan đăng lưu, p5, phú nhuận</t>
  </si>
  <si>
    <t>ĐÃ VIẾT MAIL THÔNG BÁO BÙ HÀNG</t>
  </si>
  <si>
    <t>Ngày  …06  Tháng 05 Năm 2022</t>
  </si>
  <si>
    <t>bù hàng cho coopmat cao lãnh vì giao thiếu</t>
  </si>
  <si>
    <t>ANH THẠCH THU RÙI ANH THANH NỘP</t>
  </si>
  <si>
    <t>Ngày  …09. Tháng 05 Năm 2022</t>
  </si>
  <si>
    <t>QUÁN HƯƠNG BẮC</t>
  </si>
  <si>
    <t>SỐ 8 NGUYỄN KHẮC VIỆN, P. PHÚ MỸ HƯNG, QUẬN 7</t>
  </si>
  <si>
    <t>HÀNG MẪU CHO KINGFOOD</t>
  </si>
  <si>
    <t>ANH THẠCH TẶNG ANH SỮA KHO LẠNH</t>
  </si>
  <si>
    <t>ĐÃ GỬI MAIL THÔNG BÁO BÙ AHNGF</t>
  </si>
  <si>
    <t>Ngày  …10 Tháng 05 Năm 2022</t>
  </si>
  <si>
    <t>BÙ HÀNG THIẾU CHO COOPMART TRẢNG BÀNG</t>
  </si>
  <si>
    <t>CHO HĐ 8232</t>
  </si>
  <si>
    <t>BÙ HÀNG THIẾU CHO COOPMART TÂY NINH</t>
  </si>
  <si>
    <t>CHO HĐ 8228</t>
  </si>
  <si>
    <t>ANH TRUNG SALE GT ĐI CHÀO MẪU</t>
  </si>
  <si>
    <t>anh thạch thu rùi anh thanh giao</t>
  </si>
  <si>
    <t>CHỊ NGÀNH HÀNG COOPFOOD HOÀNG ANH THANH BÌNH</t>
  </si>
  <si>
    <t>Ngày  …12 Tháng 05 Năm 2022</t>
  </si>
  <si>
    <t>TÂM SALE LẤY MẪU CHỤP HÌNH</t>
  </si>
  <si>
    <t xml:space="preserve">GỬI BIẾU VINMART NHA TRANG VÌ GIAO NHẦM </t>
  </si>
  <si>
    <t>NGUYỄN TRUNG THÀNH NHÂN VIÊN GT (NHÂN VIÊN SALE CUẨ NH HÒA)</t>
  </si>
  <si>
    <t>72/24 PHĂN ĐĂNG LƯU, PHÚ NHUẬN</t>
  </si>
  <si>
    <t>Ngày  02 Tháng 005 Năm 2022</t>
  </si>
  <si>
    <t>Siêu thị GS25</t>
  </si>
  <si>
    <t>GS25 CACH MANG THANG TAM</t>
  </si>
  <si>
    <t>ĐỒNG NAI</t>
  </si>
  <si>
    <t>GS25 DH LẠC HONG</t>
  </si>
  <si>
    <t>GS25 CD MY THUAT DN</t>
  </si>
  <si>
    <t>DỒNG NAI</t>
  </si>
  <si>
    <t>GS25 TTGTVT DONG NAI</t>
  </si>
  <si>
    <t>SỐ D4, ĐỒNG NAI</t>
  </si>
  <si>
    <t>GS25 DONG KHOI</t>
  </si>
  <si>
    <t>GS25 NGUYEN DINH CHIEU</t>
  </si>
  <si>
    <t>GS25 DH-GTVT</t>
  </si>
  <si>
    <t>QUẬN 9</t>
  </si>
  <si>
    <t>GS25 HONG HA</t>
  </si>
  <si>
    <t>TÂN BÌNH</t>
  </si>
  <si>
    <t>Ngày  03 Tháng 005 Năm 2022</t>
  </si>
  <si>
    <t>GS25 ERA TOWN</t>
  </si>
  <si>
    <t>QUẬN 7</t>
  </si>
  <si>
    <t>GS25 DIAMOND LOUTS</t>
  </si>
  <si>
    <t>QUẬN 8</t>
  </si>
  <si>
    <t>GS25 SADORA</t>
  </si>
  <si>
    <t>QUẬN 2</t>
  </si>
  <si>
    <t>GS25 BUI THI XUAN</t>
  </si>
  <si>
    <t>QUẬN 1</t>
  </si>
  <si>
    <t>GS25 PROSPER PLAZA</t>
  </si>
  <si>
    <t>QUẬN 12</t>
  </si>
  <si>
    <t>GS25 VINHOME LANDMARK</t>
  </si>
  <si>
    <t>QUẬN BÌNH THẠNH</t>
  </si>
  <si>
    <t>Ngày  05 Tháng 005 Năm 2022</t>
  </si>
  <si>
    <t>Dang Thuy Tram</t>
  </si>
  <si>
    <t>Becamex Tower</t>
  </si>
  <si>
    <t>Dong Khoi</t>
  </si>
  <si>
    <t>Cach Mang Thang Tam</t>
  </si>
  <si>
    <t>Ngày  06 Tháng 005 Năm 2022</t>
  </si>
  <si>
    <t>WH-C-J-Chill</t>
  </si>
  <si>
    <t>Nguyen Dinh Chieu</t>
  </si>
  <si>
    <t>SADORA</t>
  </si>
  <si>
    <t>Ngày  …00. Tháng 05 Năm 2022</t>
  </si>
  <si>
    <t>WONMART</t>
  </si>
  <si>
    <t>BÌNH CHNAHS</t>
  </si>
  <si>
    <t xml:space="preserve">SỐ HD: </t>
  </si>
  <si>
    <t>Ngày  …02  Tháng 5 Năm 2022</t>
  </si>
  <si>
    <t>THANH HÀ CIENCO 5</t>
  </si>
  <si>
    <t>TẦNG 1, KIOT 2&amp;4 - HH03C, KDT THANH HÀ, X. CỰ KHÊ. THANH OAI, HÀ NỘI</t>
  </si>
  <si>
    <t>GÀ MUỐI 500GX 25%</t>
  </si>
  <si>
    <t>TỪ NGÀY 14-04-2022 ĐẾN 18-05-2022</t>
  </si>
  <si>
    <t>ÁP DỤNG NCC</t>
  </si>
  <si>
    <t>CHÂN GÀ SỐT CAY 400GX23%</t>
  </si>
  <si>
    <t>TRIỀU KHÚC</t>
  </si>
  <si>
    <t>B8 /53 Triều khúc</t>
  </si>
  <si>
    <t>ROMAN PLAZA</t>
  </si>
  <si>
    <t>TẦNG 1, B1 ROMAN PLAZA, P. ĐẠI MỖ, Q. NAM TỪ LIÊM( NGÃ TƯ VẠN PHÚC)</t>
  </si>
  <si>
    <t>KIM VĂN KIM LŨ</t>
  </si>
  <si>
    <t>NHÀ LIỀN KỀ 07&amp;08 LÔ LIỀN KỀ TT2, KĐT MỚI KIM VĂN KIM LŨ, P. ĐẠI KIM, Q. HOÀNG MAI, HNOI</t>
  </si>
  <si>
    <t>Ngày  …03 Tháng 5 Năm 2022</t>
  </si>
  <si>
    <t>NHÂN CHÍNH</t>
  </si>
  <si>
    <t>ECOHOME</t>
  </si>
  <si>
    <t>THE VESTA</t>
  </si>
  <si>
    <t>THÁI HÀ CT4</t>
  </si>
  <si>
    <t>Ngày  …04 Tháng 5 Năm 2022</t>
  </si>
  <si>
    <t>MANDARIN</t>
  </si>
  <si>
    <t>VP6 LINH ĐÀM</t>
  </si>
  <si>
    <t>PHÙNG KHOANG</t>
  </si>
  <si>
    <t>Ngày  …06  Tháng 5 Năm 2022</t>
  </si>
  <si>
    <t>TECCO SKYVILLE</t>
  </si>
  <si>
    <t>TẦNG 1 TÒA NHÀ TECCO SKYVILLE – ĐƯỜNG QUANG LAI – TỨ HIỆP - THANH TRÌ - HN</t>
  </si>
  <si>
    <t>THÁI HÀ HH</t>
  </si>
  <si>
    <t>Tầng 1, Lô 05.1 nhà chung cư HH, Khu nhà ở cán bộ chiến sỹ - Bộ Công An, P. Cổ Nhuế 2, Q. Bắc Từ Liêm, TP.HN</t>
  </si>
  <si>
    <t>VĂN KHÊ</t>
  </si>
  <si>
    <t>CT 5a, KĐT Văn Khê, La Khê, Hà Đông, Hà Nội.</t>
  </si>
  <si>
    <t>ECO DREAM</t>
  </si>
  <si>
    <t>Tầng 1, SH ED.107, Nhà ở cao tầng kết hợp TMDV Eco Dream tại ô đất TT6 Khu ĐTM Tây Nam Kim Giang, Xã Tân Triều, H. Thanh Trì, TP Hà Nội</t>
  </si>
  <si>
    <t>Ngày  …07  Tháng 5 Năm 2022</t>
  </si>
  <si>
    <t>BẮC HÀ TOWER</t>
  </si>
  <si>
    <t>GREEN STARS</t>
  </si>
  <si>
    <t>KHƯƠNG TRUNG</t>
  </si>
  <si>
    <t>Ngày  …09  Tháng 5 Năm 2022</t>
  </si>
  <si>
    <t>ĐẠI ĐỒNG</t>
  </si>
  <si>
    <t>VP2 LINH ĐÀM</t>
  </si>
  <si>
    <t>EUROWINDOW</t>
  </si>
  <si>
    <t>ANLAND</t>
  </si>
  <si>
    <t>VĨNH HƯNG</t>
  </si>
  <si>
    <t>Ngày  …10  Tháng 5 Năm 2022</t>
  </si>
  <si>
    <t>HỒ TÙNG MẬU</t>
  </si>
  <si>
    <t>Ngày  …11  Tháng 5 Năm 2022</t>
  </si>
  <si>
    <t>NEW HORIZON</t>
  </si>
  <si>
    <t>BẮC HÀ C14</t>
  </si>
  <si>
    <t>XUÂN MAI DƯƠNG NỘI</t>
  </si>
  <si>
    <t>V7 THE VESTA</t>
  </si>
  <si>
    <t>NGOẠI GIAO ĐOÀN 1</t>
  </si>
  <si>
    <t>HATECO</t>
  </si>
  <si>
    <t>NGUYỄN VĂN CỪ NỐI DÀI</t>
  </si>
  <si>
    <t>CTHO</t>
  </si>
  <si>
    <t>TỈNH LỘ 15-275</t>
  </si>
  <si>
    <t>URBANHILL</t>
  </si>
  <si>
    <t>Ngày  …002  Tháng 5 Năm 2022</t>
  </si>
  <si>
    <t>372 NƠ TRANG LONG</t>
  </si>
  <si>
    <t>Ngày  …02 Tháng 5 Năm 2022</t>
  </si>
  <si>
    <t>TRẦN THỊ HOA</t>
  </si>
  <si>
    <t>BHOA</t>
  </si>
  <si>
    <t>ĐƯỜNG SỐ 1 TÊN LỬA</t>
  </si>
  <si>
    <t>CC SƠN KỲ</t>
  </si>
  <si>
    <t>MÃ LÒ</t>
  </si>
  <si>
    <t>GREEN HILL</t>
  </si>
  <si>
    <t>LIÊN ẤP 2-6</t>
  </si>
  <si>
    <t>Đ S9 LINH TÂY</t>
  </si>
  <si>
    <t>LINH TRUNG</t>
  </si>
  <si>
    <t>KHA VẠN CÂN</t>
  </si>
  <si>
    <t>HÀ ĐÔ</t>
  </si>
  <si>
    <t>BÌNH TRƯNG</t>
  </si>
  <si>
    <t>TỈNH LỘ 8-628</t>
  </si>
  <si>
    <t>NGUYỄN THỊ SÓC 153</t>
  </si>
  <si>
    <t>Kỳ Đồng</t>
  </si>
  <si>
    <t>Lê Văn Sỹ</t>
  </si>
  <si>
    <t>An Lạc</t>
  </si>
  <si>
    <t>CC Him Lam Phú An</t>
  </si>
  <si>
    <t>Ngày  …4 Tháng 5 Năm 2022</t>
  </si>
  <si>
    <t>1403 Nguyễn Duy Trinh</t>
  </si>
  <si>
    <t>Lê Văn Thọ</t>
  </si>
  <si>
    <t>Thống Nhất</t>
  </si>
  <si>
    <t>Trần Thị Cờ 292</t>
  </si>
  <si>
    <t>Ngày  …5 Tháng 5 Năm 2022</t>
  </si>
  <si>
    <t>BD KDC Viet Sing</t>
  </si>
  <si>
    <t>Bình Dương</t>
  </si>
  <si>
    <t>13 Lê Văn Thịnh</t>
  </si>
  <si>
    <t>KRISTA</t>
  </si>
  <si>
    <t>Bạch Mã</t>
  </si>
  <si>
    <t>Ngày  …6 Tháng 5 Năm 2022</t>
  </si>
  <si>
    <t>Tô Ngọc Vân 478</t>
  </si>
  <si>
    <t>Lê Văn Khương</t>
  </si>
  <si>
    <t>Nguyễn Thị Đặng 367</t>
  </si>
  <si>
    <t>Phú Hoàng Anh</t>
  </si>
  <si>
    <t>Lê Văn Lương 302</t>
  </si>
  <si>
    <t>Tân Quy</t>
  </si>
  <si>
    <t>Him Lam Chợ Lớn</t>
  </si>
  <si>
    <t>Phạm Thế Hiển 2649</t>
  </si>
  <si>
    <t>Hưng Phú</t>
  </si>
  <si>
    <t>Tân Lập 55</t>
  </si>
  <si>
    <t>Vinh Phú 41</t>
  </si>
  <si>
    <t>Hiệp Bình Phước</t>
  </si>
  <si>
    <t>Gò Dừa 112</t>
  </si>
  <si>
    <t>Tỉnh Lộ 43</t>
  </si>
  <si>
    <t>Xuân hiệp</t>
  </si>
  <si>
    <t>Hồ Văn Tư</t>
  </si>
  <si>
    <t>Ngày  …9 Tháng 5 Năm 2022</t>
  </si>
  <si>
    <t>KHU VỰC CẦN THO</t>
  </si>
  <si>
    <t>TRẦN NAM PHÚ</t>
  </si>
  <si>
    <t>TRẦN VĨNH KIẾT</t>
  </si>
  <si>
    <t>LÊ HỒNG PHONG</t>
  </si>
  <si>
    <t>THỚI THUẬN</t>
  </si>
  <si>
    <t>TRUNG SƠN</t>
  </si>
  <si>
    <t>Ngày  …10 Tháng 5 Năm 2022</t>
  </si>
  <si>
    <t>TRẦN HOÀNG NA 151</t>
  </si>
  <si>
    <t>NGUYỄN VĂN CỪ 227</t>
  </si>
  <si>
    <t>TÂY ĐÔ</t>
  </si>
  <si>
    <t>CF Nguyễn Văn Tạo</t>
  </si>
  <si>
    <t>Lâm Văn Bền</t>
  </si>
  <si>
    <t>Trần Quốc Thảo 171</t>
  </si>
  <si>
    <t>Lâm Văn Bền 22</t>
  </si>
  <si>
    <t>Savimex</t>
  </si>
  <si>
    <t>CC LACASA</t>
  </si>
  <si>
    <t>CC Hoàng Quân</t>
  </si>
  <si>
    <t>The Garden Mall</t>
  </si>
  <si>
    <t>Tô Hiến Thành</t>
  </si>
  <si>
    <t>Tân Sơn Nhì</t>
  </si>
  <si>
    <t>Nguyễn Thông 1</t>
  </si>
  <si>
    <t>Ngày  …7 Tháng 5 Năm 2022</t>
  </si>
  <si>
    <t>Tôn Đản</t>
  </si>
  <si>
    <t>Safira Khang Điền</t>
  </si>
  <si>
    <t>Flora</t>
  </si>
  <si>
    <t>Đường 339</t>
  </si>
  <si>
    <t>9 View</t>
  </si>
  <si>
    <t>Tăng Nhơn Phú 26</t>
  </si>
  <si>
    <t>Lê Văn Quới</t>
  </si>
  <si>
    <t>Vision</t>
  </si>
  <si>
    <t>Trương Công Định</t>
  </si>
  <si>
    <t>Tân Hương 262</t>
  </si>
  <si>
    <t>BH Huỳnh Văn Nghệ</t>
  </si>
  <si>
    <t>CC Belleza</t>
  </si>
  <si>
    <t>CC Calla Garden</t>
  </si>
  <si>
    <t xml:space="preserve">Phạm Thế Hiển 2 </t>
  </si>
  <si>
    <t>Vành Đai</t>
  </si>
  <si>
    <t>249 Lương Định Của</t>
  </si>
  <si>
    <t>Thảo Điền</t>
  </si>
  <si>
    <t xml:space="preserve">CC Eastern </t>
  </si>
  <si>
    <t>Ung Văn Khiêm</t>
  </si>
  <si>
    <t>Bùi Đình Túy</t>
  </si>
  <si>
    <t>Nguyễn Văn Tiên</t>
  </si>
  <si>
    <t>KCN Vĩnh Lộc</t>
  </si>
  <si>
    <t>Hồ Văn Long 70</t>
  </si>
  <si>
    <t>Lê Thị hà 2</t>
  </si>
  <si>
    <t>Ngày  …2 Tháng 5 Năm 2022</t>
  </si>
  <si>
    <t>BD Bình Đường</t>
  </si>
  <si>
    <t>Phạm Văn Bạch</t>
  </si>
  <si>
    <t>Cây Trâm</t>
  </si>
  <si>
    <t>CC Petroland</t>
  </si>
  <si>
    <t>Nguyễn Kiệm</t>
  </si>
  <si>
    <t>Nguyễn Oanh</t>
  </si>
  <si>
    <t>An Lộc</t>
  </si>
  <si>
    <t>Nhượng Quyền Phố Đông</t>
  </si>
  <si>
    <t>Ngày  …11 Tháng 5 Năm 2022</t>
  </si>
  <si>
    <t>Vạn Kiếp 31</t>
  </si>
  <si>
    <t>CC Linh Tây Tower</t>
  </si>
  <si>
    <t>Lê Thị Hoa 240</t>
  </si>
  <si>
    <t>Sunview</t>
  </si>
  <si>
    <t>Lã Xuân Oai 138</t>
  </si>
  <si>
    <t>Phú Lợi</t>
  </si>
  <si>
    <t>Nhà Bè</t>
  </si>
  <si>
    <t>Lê Văn Lương 1187</t>
  </si>
  <si>
    <t>37 Phan Huy Ích</t>
  </si>
  <si>
    <t>397 Phan Huy Ích</t>
  </si>
  <si>
    <t>Bùi Thế Mỹ 31</t>
  </si>
  <si>
    <t>Ngày  …010 Tháng 5 Năm 2022</t>
  </si>
  <si>
    <t>Hoàng Anh Thanh Bình</t>
  </si>
  <si>
    <t>Tân Chánh Hiệp 10</t>
  </si>
  <si>
    <t>Pasteur</t>
  </si>
  <si>
    <t>Nguyễn Cửu Đàm</t>
  </si>
  <si>
    <t>Hiệp bình Chánh</t>
  </si>
  <si>
    <t>Tam Hà 64</t>
  </si>
  <si>
    <t>Linh Đông</t>
  </si>
  <si>
    <t>Hiệp Bình</t>
  </si>
  <si>
    <t>Thăng Long 31</t>
  </si>
  <si>
    <t>Ngày  …12 Tháng 5 Năm 2022</t>
  </si>
  <si>
    <t>Phúc An Lộc</t>
  </si>
  <si>
    <t>Trương Quốc Dung</t>
  </si>
  <si>
    <t>Nhương Quyền Phổ Quang</t>
  </si>
  <si>
    <t>Đặng Văn Bi</t>
  </si>
  <si>
    <t>Linh Chiểu</t>
  </si>
  <si>
    <t>Mã Lò</t>
  </si>
  <si>
    <t>15 đường số 1</t>
  </si>
  <si>
    <t>Quách Đình Bảo</t>
  </si>
  <si>
    <t>Hồ Văn Long 30</t>
  </si>
  <si>
    <t>Gò Xoài</t>
  </si>
  <si>
    <t>Lê Hồng Phong</t>
  </si>
  <si>
    <t>BD Xuyên Á 209</t>
  </si>
  <si>
    <t>HÀ NỘI GIAO</t>
  </si>
  <si>
    <t>Ngày 02 Tháng 05 Năm 2022</t>
  </si>
  <si>
    <t>SỐ PO</t>
  </si>
  <si>
    <t xml:space="preserve">SCA- LONG BIÊN SDT: </t>
  </si>
  <si>
    <t>Tầng 2 TTTM Mipec – Số 2 Long Biên 2 – Ngọc Lâm – Long Biên – Hà Nội</t>
  </si>
  <si>
    <t>BÌNH THỦY</t>
  </si>
  <si>
    <t>TRẢNG BÀNG</t>
  </si>
  <si>
    <t>XLAIJ HĐ 11934</t>
  </si>
  <si>
    <t>HỦY HĐ 10550 DO GIAO NHẦM SẢN PHẨM CHÂN 500G THÀNH CHÂN 300G</t>
  </si>
  <si>
    <t>THANH HÓA- SĐT: 0911.843.165 CHỊ SEN</t>
  </si>
  <si>
    <t>TTTM HD, Đ. Phan Chu Trinh, P.Điện Biên, TP.Thanh Hóa</t>
  </si>
  <si>
    <t>Ngày 03 Tháng 05 Năm 2022</t>
  </si>
  <si>
    <t>QUY NHƠN</t>
  </si>
  <si>
    <t>ĐĂK NÔNG</t>
  </si>
  <si>
    <t>QUẢNG BÌNH</t>
  </si>
  <si>
    <t>CAM RANH</t>
  </si>
  <si>
    <t>BÀ RỊA</t>
  </si>
  <si>
    <t>THANH HÀ (PHAN RANG)</t>
  </si>
  <si>
    <t>KON TUM</t>
  </si>
  <si>
    <t>TÂN PHONG</t>
  </si>
  <si>
    <t>HUỲNH TẤN PHÁT</t>
  </si>
  <si>
    <t>HÒA BÌNH</t>
  </si>
  <si>
    <t>NGUYỄN ĐÌNH CHIỂU</t>
  </si>
  <si>
    <t>NGUYỄN ẢNH THỦ</t>
  </si>
  <si>
    <t>THẮNG LỢI</t>
  </si>
  <si>
    <t>CỦ CHI</t>
  </si>
  <si>
    <t>Ngày 04 Tháng 05 Năm 2022</t>
  </si>
  <si>
    <t>BẾN TRE</t>
  </si>
  <si>
    <t>PHAN RÍ CỬA</t>
  </si>
  <si>
    <t>TÂN AN</t>
  </si>
  <si>
    <t>BẢO LỘC</t>
  </si>
  <si>
    <t>CẦN GIUỘC</t>
  </si>
  <si>
    <t>Ngày 05 Tháng 05 Năm 2022</t>
  </si>
  <si>
    <t>CAO LÃNH</t>
  </si>
  <si>
    <t>SA ĐÉC</t>
  </si>
  <si>
    <t>TÂY NINH</t>
  </si>
  <si>
    <t>hà nội giao</t>
  </si>
  <si>
    <t>Ngày 06 Tháng 05 Năm 2022</t>
  </si>
  <si>
    <t>LONG BIÊN- SĐT:  0911807863</t>
  </si>
  <si>
    <t>HẢI PHÒNG- SĐT : 0911.859.102 CHỊ THẮM</t>
  </si>
  <si>
    <r>
      <rPr>
        <b/>
        <sz val="12"/>
        <color rgb="FF1F497D"/>
        <rFont val="Times New Roman"/>
        <family val="1"/>
      </rPr>
      <t>  </t>
    </r>
    <r>
      <rPr>
        <sz val="12"/>
        <color rgb="FF1F497D"/>
        <rFont val="Times New Roman"/>
        <family val="1"/>
      </rPr>
      <t>TTTM Cát Bi Plaza - Số 1 Lê Hồng Phong - P.Lạc Viên - Q.Ngô Quyền – TP.Hải Phòng</t>
    </r>
  </si>
  <si>
    <t>96 Hùng Vương Q5</t>
  </si>
  <si>
    <t>Toàn Tâm</t>
  </si>
  <si>
    <t>Nhiêu Lộc</t>
  </si>
  <si>
    <t>SAIGON MIA</t>
  </si>
  <si>
    <t>Thắng Lợi</t>
  </si>
  <si>
    <t>88 Lò Lu</t>
  </si>
  <si>
    <t>Xa Lộ Hà Nội</t>
  </si>
  <si>
    <t>Pham Văn Chiêu</t>
  </si>
  <si>
    <t>Hiệp Thành</t>
  </si>
  <si>
    <t>NGUYỄN KIỆM</t>
  </si>
  <si>
    <t>Hoàng Văn Thụ</t>
  </si>
  <si>
    <t>Văn Thánh</t>
  </si>
  <si>
    <t>BIÊN HÒA</t>
  </si>
  <si>
    <t>Cống Quỳnh</t>
  </si>
  <si>
    <t>Sư Vạn Hạnh</t>
  </si>
  <si>
    <t>Phú Lâm</t>
  </si>
  <si>
    <t>Bình Triệu</t>
  </si>
  <si>
    <t>Tam Bình</t>
  </si>
  <si>
    <t>Linh Trung</t>
  </si>
  <si>
    <t>Ngày 07 Tháng 05 Năm 2022</t>
  </si>
  <si>
    <t>HÀ ĐÔNG- SĐT : 0982.448.567 CHỊ HÀ</t>
  </si>
  <si>
    <t>KM 10 NGUYỄN TRÃI, HÀ ĐÔNG, HÀ NỘI</t>
  </si>
  <si>
    <t>DUYÊN HẢI</t>
  </si>
  <si>
    <t>CẦN THƠ</t>
  </si>
  <si>
    <t>VĨNH PHÚC</t>
  </si>
  <si>
    <t>NAM ĐỊNH- SĐT : 0911.843.179 CHỊ CHÂU</t>
  </si>
  <si>
    <t>Số 91 Điện Biên, P.Cửa Bắc, TP.Nam Định</t>
  </si>
  <si>
    <t>Co.op Hiệp Thành</t>
  </si>
  <si>
    <t>LÝ THƯỜNG KIỆT</t>
  </si>
  <si>
    <t>Xtra Linh Trung</t>
  </si>
  <si>
    <t>Ngày09 Tháng 05 Năm 2022</t>
  </si>
  <si>
    <t>DƯƠNG MINH CHÂU</t>
  </si>
  <si>
    <t>CAI LẬY</t>
  </si>
  <si>
    <t>Ngày 10Tháng 05 Năm 2022</t>
  </si>
  <si>
    <t>SCA- VICOTRIA- SĐT: 0911.80.78.51 CHỊ THỦY</t>
  </si>
  <si>
    <t>Tầng trệt tòa nhà V2, V3 - Văn Phú Victoria - CT9, khu đô thị mới Văn Phú, phường Phú La, quận Hà Đông, Thành phố Hà Nội </t>
  </si>
  <si>
    <t>Ngày 10 Tháng 05 Năm 2022</t>
  </si>
  <si>
    <t>BẮC GIANG-  SĐT: 0911867095 CHỊ HIỀN</t>
  </si>
  <si>
    <t>Số 51, Đ.Nguyễn Văn Cừ, P.Ngô Quyền, TP.Bắc Giang</t>
  </si>
  <si>
    <t>VŨNG TÀU</t>
  </si>
  <si>
    <t>Ngày10Tháng 05 Năm 2022</t>
  </si>
  <si>
    <t>MỸ THO</t>
  </si>
  <si>
    <t>ĐÀ NẴNG</t>
  </si>
  <si>
    <t>TAM KỲ</t>
  </si>
  <si>
    <t>Ngày 9 Tháng 05 Năm 2022</t>
  </si>
  <si>
    <t>Co.op Nguyễn Ánh Thủ</t>
  </si>
  <si>
    <t>Co.op Xtra Tân Phong</t>
  </si>
  <si>
    <t>SCA - Cao Thắng</t>
  </si>
  <si>
    <t>nguyễn Đình Chiểu</t>
  </si>
  <si>
    <t>Ngày 7 Tháng 05 Năm 2022</t>
  </si>
  <si>
    <t>Bình Tân</t>
  </si>
  <si>
    <t>Ngày 6 Tháng 05 Năm 2022</t>
  </si>
  <si>
    <t>Xtra Tân Phong</t>
  </si>
  <si>
    <t>huỳnh tấn phát</t>
  </si>
  <si>
    <t>Đồng Văn Cống</t>
  </si>
  <si>
    <t>rạch Miễu</t>
  </si>
  <si>
    <t>Ngày 11 Tháng 05 Năm 2022</t>
  </si>
  <si>
    <t>ĐỒNG PHÚ</t>
  </si>
  <si>
    <t>ĐỒNG XOÀI</t>
  </si>
  <si>
    <t>PHAN THIẾT</t>
  </si>
  <si>
    <t>Ngày 12 Tháng 05 Năm 2022</t>
  </si>
  <si>
    <t>HÀ TĨNH- SĐT : 0911.867.369 CHỊ TUYẾT</t>
  </si>
  <si>
    <t>SỐ 2 ĐƯỜNG PHAN ĐÌNH PHÙNG, P. NAM HÀ, TP HÀ TĨNH</t>
  </si>
  <si>
    <t>Food Cosa Đồng Thịnh</t>
  </si>
  <si>
    <t>Ngày 13 Tháng 05 Năm 2022</t>
  </si>
  <si>
    <t>ÂU Cơ</t>
  </si>
  <si>
    <t>Bình Tân 2</t>
  </si>
  <si>
    <t>Nam Sài Gòn</t>
  </si>
  <si>
    <t>Phú Nhuận</t>
  </si>
  <si>
    <t>Xtra Phạm Văn Đồng</t>
  </si>
  <si>
    <t>Củ Chi</t>
  </si>
  <si>
    <t>Co.op Tuy Lý Vương</t>
  </si>
  <si>
    <t>Đình Chiểu</t>
  </si>
  <si>
    <t>TUY HÒA</t>
  </si>
  <si>
    <t>GỒM CF NGUYỄN KHOÁI, BÌNH HÒA, SKY 9, PHƯƠNG VIỆT, GIA HÒA, , ĐẠI PHÚC,
 TRUNG TUYẾN CITY, FUJI GIABINH, , LINH XUÂN, CITY GATE TOWER, TĂNG LONG------NHATMINH--KG THU TIEN( KG CKHAU)</t>
  </si>
  <si>
    <t>GỒM 1 COOP ĐƯỜNG 48,THUDUC-----ĐIENCUONGGIAPHAT--THUTIEN</t>
  </si>
  <si>
    <t>GỒM 2 COOP : SONG HƯƠNG VÀ PHƯỚC BÌNH==&gt; HƯNG THỊNH--THUTIEN</t>
  </si>
  <si>
    <t>GỒM 1 COOP ĐẶNG THÙY TRÂM, SONG NGUYỄN FOOD==&gt; SONG NGUYEN--THUTIEN</t>
  </si>
  <si>
    <t>GỒM 2 COOP THÀNH THÁI VÀ ĐÀO DUY TỪ==&gt; GRELI--THUTIEN</t>
  </si>
  <si>
    <t>GỒM 1 COOP TÂY HÒA==&gt; NGUYEN CỬU--THUTIEN</t>
  </si>
  <si>
    <t>GỒM 1 SHINSEN MART MAI CHÍ THỌ, PHẠM VIẾT CHÁNH, NGÔ QUYỀN, NGUYỄN VĂN ĐẬU, NGUYENVANCONG---SHINSEN--KHONG THU TIỀN</t>
  </si>
  <si>
    <t>ĐO ĐẠC</t>
  </si>
  <si>
    <t>GỒM 1 COOPFOOD ĐO ĐẠC, thủ thiêm--CTK.A--THU TIỀN MẶT/CK(CKCODINH7%)</t>
  </si>
  <si>
    <t>gồm 1 coop bình hưng----song ngọc---thu tiên lun( maxuat : SONNGOC CHỨ HK XUẤT MÃ SONG NGOC) TÊN NGƯỜI MUA HÀNG: CHI NHÁNH OSIFOOD BÌNH HƯNG</t>
  </si>
  <si>
    <t>CỬA HÀNG THỰC PHẨM SÁNG</t>
  </si>
  <si>
    <t>CHỊ DIỄM: 0918066336</t>
  </si>
  <si>
    <t>Khách của Tâm Sale</t>
  </si>
  <si>
    <t>CỬA HÀNG THỰC PHẨM SÁNG CHỊ DIỄM-----NHATTHUONG---THUTIENLUN(CODINH7%)--MAXUAT: CTNHATTHUONG</t>
  </si>
  <si>
    <t>HĐ 11932 TÂM NỘP ANH THẠCH  XUẤT NGÀY 7-5-2022</t>
  </si>
  <si>
    <t>Ngày 09 Tháng 05 Năm 2022</t>
  </si>
  <si>
    <t>Osi Food Sky 9</t>
  </si>
  <si>
    <t>Osi Food Nguyễn Khoái</t>
  </si>
  <si>
    <t>CK 7% CỐ ĐỊNH</t>
  </si>
  <si>
    <t>5% CỐ ĐỊNH</t>
  </si>
  <si>
    <t>Ngày  ….. Tháng 05 Năm 2022</t>
  </si>
  <si>
    <t>Ngày  ….. Tháng 04 Năm 2022</t>
  </si>
  <si>
    <t>PHÚ MỸ HƯNG</t>
  </si>
  <si>
    <t>Ngày  …05 Tháng 05 Năm 2022</t>
  </si>
  <si>
    <t>ESTELLA-Q2</t>
  </si>
  <si>
    <t>Hai Bà Trưng</t>
  </si>
  <si>
    <t>Nguyễn Văn Trỗi</t>
  </si>
  <si>
    <t>Phú Mỹ Hưng</t>
  </si>
  <si>
    <t>Estella</t>
  </si>
  <si>
    <t>An Phú</t>
  </si>
  <si>
    <t>Ngày  …09 Tháng 05 Năm 2022</t>
  </si>
  <si>
    <t>LANDMARK 81</t>
  </si>
  <si>
    <t>CH 4% HOP DONG(LÀ GIÁ TRÊN P.O LUN STH ĐÃ CK)</t>
  </si>
  <si>
    <t>Ngày  …00Tháng 05 Năm 2022</t>
  </si>
  <si>
    <t>ESPCO STORE</t>
  </si>
  <si>
    <t>Q1</t>
  </si>
  <si>
    <t>Ngày 04. Tháng 05 Năm 2022</t>
  </si>
  <si>
    <t>KHO ABA QUÁ CẢNH</t>
  </si>
  <si>
    <t>NGUYỄN THỊ THẬP</t>
  </si>
  <si>
    <t>gà muối 500gx10%</t>
  </si>
  <si>
    <t>từ 01-04-2022-30-04-2022</t>
  </si>
  <si>
    <t>áp dụng ncc</t>
  </si>
  <si>
    <t>Ngày 07. Tháng 05 Năm 2022</t>
  </si>
  <si>
    <t>Ngày  …05  Tháng 05Năm 2022</t>
  </si>
  <si>
    <t>NEW SÀI GÒN</t>
  </si>
  <si>
    <t>HIM LAM QUẬN 7</t>
  </si>
  <si>
    <t>SUNVIEW</t>
  </si>
  <si>
    <t>BCA</t>
  </si>
  <si>
    <t>Ngày  …06  Tháng 05Năm 2022</t>
  </si>
  <si>
    <t>GREEN VIEW</t>
  </si>
  <si>
    <t>CONIC</t>
  </si>
  <si>
    <t>Ngày  …09  Tháng 05Năm 2022</t>
  </si>
  <si>
    <t xml:space="preserve">GARDEN </t>
  </si>
  <si>
    <t>SOMREST</t>
  </si>
  <si>
    <t>TROPIC GARDEN</t>
  </si>
  <si>
    <t>Cao Thắng</t>
  </si>
  <si>
    <t>Bộ Công An</t>
  </si>
  <si>
    <t>Ngày  …12  Tháng 05Năm 2022</t>
  </si>
  <si>
    <t>Him Lam 6</t>
  </si>
  <si>
    <t>Q6</t>
  </si>
  <si>
    <t>Ngày  …0 Tháng 05 Năm 2022</t>
  </si>
  <si>
    <t>Ngày  …02 Tháng 5Năm 2022</t>
  </si>
  <si>
    <t>80 NGUYỄN THƯỢNG HIỀN</t>
  </si>
  <si>
    <t xml:space="preserve"> </t>
  </si>
  <si>
    <t>15 NGUYÊN HỒNG</t>
  </si>
  <si>
    <t>20-22 CHÂU VĂN LIÊM</t>
  </si>
  <si>
    <t>Ngày  …03 Tháng 5Năm 2022</t>
  </si>
  <si>
    <t>652 TÔ KÝ</t>
  </si>
  <si>
    <t>Satra 2-4-6 Lê Thị Riêng</t>
  </si>
  <si>
    <t>Satra 204-206 Lê Thị Riêng</t>
  </si>
  <si>
    <t>Satra 793 Nguyễn Duy Trinh</t>
  </si>
  <si>
    <t>Satra 48-50 Lê Văn Linh</t>
  </si>
  <si>
    <t>11 Đường Số 6</t>
  </si>
  <si>
    <t>60 Hồ Văn Tư</t>
  </si>
  <si>
    <t>1560/2 Lê Văn Lương</t>
  </si>
  <si>
    <t>1131A-1131B Lê Văn Lương</t>
  </si>
  <si>
    <t>353 Lê Văn Lương</t>
  </si>
  <si>
    <t>324 Nguyễn Oanh</t>
  </si>
  <si>
    <t>512 Nguyễn Văn Công</t>
  </si>
  <si>
    <t>551 Thồng Nhất</t>
  </si>
  <si>
    <t>393 Quang Trung</t>
  </si>
  <si>
    <t>184 Ung Văn Khiêm</t>
  </si>
  <si>
    <t>109/4E Trịnh Thị Miếng</t>
  </si>
  <si>
    <t>32 Nguyễn Thị Kiểu</t>
  </si>
  <si>
    <t>ST Sài Gòn</t>
  </si>
  <si>
    <t>177 Đinh Tiên Hoàng</t>
  </si>
  <si>
    <t>249 Ấp Chiến Lược</t>
  </si>
  <si>
    <t>141 Vườn Lài</t>
  </si>
  <si>
    <t>3 Hoàng Bật Đạt</t>
  </si>
  <si>
    <t>163 Phan Đăng Lưu</t>
  </si>
  <si>
    <t>203 A Hoàng Hoa Thám</t>
  </si>
  <si>
    <t>204 Đình Phong Phú</t>
  </si>
  <si>
    <t>Ngày 4 Tháng 05 Năm 2022</t>
  </si>
  <si>
    <t>30A Phan Văn Khỏe</t>
  </si>
  <si>
    <t>2-4-6 Lê Thị Riêng</t>
  </si>
  <si>
    <t>140 - 142 Thích Quảng Đức</t>
  </si>
  <si>
    <t>KP2 Nguyễn Thị Tú - LCN Vĩnh Lộc</t>
  </si>
  <si>
    <t>173 Đường 5C</t>
  </si>
  <si>
    <t>863 Quốc lộ 22</t>
  </si>
  <si>
    <t>423B Quốc Lộ 22</t>
  </si>
  <si>
    <t>80 Nguyễn Thượng Hiền</t>
  </si>
  <si>
    <t>1/64 Nguyễn Văn Quá</t>
  </si>
  <si>
    <t>240 Phan Đình Phùng</t>
  </si>
  <si>
    <t>35 Đường Phú Thuận</t>
  </si>
  <si>
    <t>GIAO Ở KHO HÀ NỘI</t>
  </si>
  <si>
    <t>Ngày  03 Tháng 05 Năm 2022</t>
  </si>
  <si>
    <t>HỒNG BÀNG</t>
  </si>
  <si>
    <t>Ngày  02 Tháng 05 Năm 2022</t>
  </si>
  <si>
    <t>BÌNH PHÚ</t>
  </si>
  <si>
    <t>Ngày  05 Tháng 05 Năm 2022</t>
  </si>
  <si>
    <t>HƯNG LỢI</t>
  </si>
  <si>
    <t>LONG XUYÊN</t>
  </si>
  <si>
    <t>HẠ LONG</t>
  </si>
  <si>
    <t>NHA TRANG</t>
  </si>
  <si>
    <t>BUÔN MA THUỘT</t>
  </si>
  <si>
    <t>RẠCH GIÁ</t>
  </si>
  <si>
    <t>Biên Hòa</t>
  </si>
  <si>
    <t>Ngày  09 Tháng 05 Năm 2022</t>
  </si>
  <si>
    <t>hạ long</t>
  </si>
  <si>
    <t>ĐÀ NẵNG</t>
  </si>
  <si>
    <t>Ngày  12 Tháng 05 Năm 2022</t>
  </si>
  <si>
    <t>Ngày  012 Tháng 05 Năm 2022</t>
  </si>
  <si>
    <t>BMT</t>
  </si>
  <si>
    <t>Ngày  10 Tháng 05 Năm 2022</t>
  </si>
  <si>
    <t>BÌNH DƯƠNG</t>
  </si>
  <si>
    <t>HIỆP PHÚ</t>
  </si>
  <si>
    <t>AN PHÚ</t>
  </si>
  <si>
    <t>Ngày  16 Tháng 05 Năm 2022</t>
  </si>
  <si>
    <t>CHÂN GIÒ MUỐI 500GX15%</t>
  </si>
  <si>
    <t>ÁP DỤNG TỪ 12-05-2022</t>
  </si>
  <si>
    <t>TAI HEO MUỐI 400GX15%</t>
  </si>
  <si>
    <t>MÃ XUẤT HĐ : CTCOMMERCE1</t>
  </si>
  <si>
    <t>CK CỐ ĐỊNH  5 %</t>
  </si>
  <si>
    <t>CỬA HÀNG:                  NOVA COMMERCE</t>
  </si>
  <si>
    <t>KHO BÁN SUNRISE</t>
  </si>
  <si>
    <t>KHO BÁN LÝ THÁI TỔ</t>
  </si>
  <si>
    <t>KHO BÁN RIVERGATE RESIDENCE</t>
  </si>
  <si>
    <t>KHO BÁN SOHO</t>
  </si>
  <si>
    <t>KHO BÁN 65 NGUYỄN DU</t>
  </si>
  <si>
    <t>KHO BÁN RICHSTAR</t>
  </si>
  <si>
    <t>KHO BÁN LAKEVIEW</t>
  </si>
  <si>
    <t>Ngày  7 Tháng 05 Năm 2022</t>
  </si>
  <si>
    <t>Kho Botanica</t>
  </si>
  <si>
    <t>đùi gà 500gx15%</t>
  </si>
  <si>
    <t>từ ngày 09-05-2022 đến 25-05-2022</t>
  </si>
  <si>
    <t>chân gà sốt cay 400gx15%</t>
  </si>
  <si>
    <t>65 Nguyễn Du</t>
  </si>
  <si>
    <t>Ngày  9 Tháng 05 Năm 2022</t>
  </si>
  <si>
    <t>Orchard Garden</t>
  </si>
  <si>
    <t>Ngày  13 Tháng 05 Năm 2022</t>
  </si>
  <si>
    <t>Kho Bán 65 Nguyễn Du</t>
  </si>
  <si>
    <t>LakeView</t>
  </si>
  <si>
    <t>CỬA HÀNG:  BIG C</t>
  </si>
  <si>
    <t>THANH HÓA</t>
  </si>
  <si>
    <t>mọc nấm x10%</t>
  </si>
  <si>
    <t>áp dụng từ ngày 11-04-2022 đến 04-05-2022</t>
  </si>
  <si>
    <t>giò tai lưỡi xaox10%</t>
  </si>
  <si>
    <t>NAM ĐỊNH</t>
  </si>
  <si>
    <t>GARDEN</t>
  </si>
  <si>
    <t>THÁI BÌNH</t>
  </si>
  <si>
    <t>THÁI NGUYÊN</t>
  </si>
  <si>
    <t>TRÀ VINH</t>
  </si>
  <si>
    <t>NGUYỄN XIỂN</t>
  </si>
  <si>
    <t>BẮC GIANG</t>
  </si>
  <si>
    <t>ĐÀ LẠT</t>
  </si>
  <si>
    <t>HẢI DƯƠNG</t>
  </si>
  <si>
    <t>LONG BIÊN</t>
  </si>
  <si>
    <t>HUẾ</t>
  </si>
  <si>
    <t>THĂNG  LONG</t>
  </si>
  <si>
    <t>ÂU CƠ</t>
  </si>
  <si>
    <t>THĂNG LONG</t>
  </si>
  <si>
    <t>HẢI PHÒNG</t>
  </si>
  <si>
    <t>VINH</t>
  </si>
  <si>
    <t>LÀO CAI</t>
  </si>
  <si>
    <t>Âu Cơ</t>
  </si>
  <si>
    <t>Phú Thạnh</t>
  </si>
  <si>
    <t>Tân Hiệp</t>
  </si>
  <si>
    <t>Đồng Nai</t>
  </si>
  <si>
    <t>HẾT KM</t>
  </si>
  <si>
    <t>NINH BÌNH</t>
  </si>
  <si>
    <t>Ngày 12Tháng 05 Năm 2022</t>
  </si>
  <si>
    <t>LÊ TRỌNG TẤN</t>
  </si>
  <si>
    <t>VIỆT TRÌ</t>
  </si>
  <si>
    <t>CÀN THƠ</t>
  </si>
  <si>
    <t>Ngày12 Tháng 05 Năm 2022</t>
  </si>
  <si>
    <t>Trường Chinh</t>
  </si>
  <si>
    <t>Miền Đông</t>
  </si>
  <si>
    <t>Gò Vấp</t>
  </si>
  <si>
    <t>Nguyễn Thị Thập</t>
  </si>
  <si>
    <t>Dĩ An</t>
  </si>
  <si>
    <t>CK 9% THEO HỢP ĐỒNG CỐ ĐỊNH</t>
  </si>
  <si>
    <t>ELEVEN</t>
  </si>
  <si>
    <t>TANPHU</t>
  </si>
  <si>
    <t>257-259 LÊ THÁNH TÔNG</t>
  </si>
  <si>
    <t>DAK LĂK</t>
  </si>
  <si>
    <t>CHÂN GIÒ MUỐI 300GX20%</t>
  </si>
  <si>
    <t>ÁP DỤNG TỪ 01-04--2022 ĐẾN 30-4-2022</t>
  </si>
  <si>
    <t>CHÂN GÀ SỐT CAY 400GX20%</t>
  </si>
  <si>
    <t>LK1-3 KHU PHỐ 6</t>
  </si>
  <si>
    <t>DNAI</t>
  </si>
  <si>
    <t xml:space="preserve">HỦY HK GIAO VÌ HK HK NHẬN </t>
  </si>
  <si>
    <t>A4/183 BÙI HỮU NGHĨA</t>
  </si>
  <si>
    <t>80 NGUYỄN VĂN THẢNH</t>
  </si>
  <si>
    <t>VLONG</t>
  </si>
  <si>
    <t>86 NGUYỄN HUỆ</t>
  </si>
  <si>
    <t>MỌC GIAO 3 TÚI NHƯNG 1 TÚI HẾT DATE</t>
  </si>
  <si>
    <t>163 TÔN ĐỨC THẮNG</t>
  </si>
  <si>
    <t>DTHAP</t>
  </si>
  <si>
    <t>NINH KIỀU</t>
  </si>
  <si>
    <t>38 VÕ VĂN KIỆT</t>
  </si>
  <si>
    <t>69 TRƯỜNG SA</t>
  </si>
  <si>
    <t>NHÂTRNG</t>
  </si>
  <si>
    <t>390Z NGUYỄN VĂN CỪ</t>
  </si>
  <si>
    <t>184 TRẦN HƯNG ĐẠO</t>
  </si>
  <si>
    <t>493/26 QUẢN CƠ THÀNH</t>
  </si>
  <si>
    <t>ANGIANG</t>
  </si>
  <si>
    <t>13-15 XUÂN THỦY</t>
  </si>
  <si>
    <t>77 UNG VĂN KHIÊM</t>
  </si>
  <si>
    <t>491 NGUYỄN THỊ MINH KHAI</t>
  </si>
  <si>
    <t>TRAVINH</t>
  </si>
  <si>
    <t>214 LÊ LỢI</t>
  </si>
  <si>
    <t>TRÀVINH</t>
  </si>
  <si>
    <t>2 ĐƯỜNG NGUYỄN TRÃI</t>
  </si>
  <si>
    <t>TGAING</t>
  </si>
  <si>
    <t>517 NGUYỄN TẤT THÀNH</t>
  </si>
  <si>
    <t>CMAU</t>
  </si>
  <si>
    <t>192-194 LÊ LAI</t>
  </si>
  <si>
    <t>VTAU</t>
  </si>
  <si>
    <t>921 BÌNH GIÃ</t>
  </si>
  <si>
    <t>134B NAM KỲ KHỞI NGHĨA</t>
  </si>
  <si>
    <t>95 NGUYỄN TRUNG TRỰC</t>
  </si>
  <si>
    <t>KGIANG</t>
  </si>
  <si>
    <t>10-11-12 TRƯƠNG ĐỊNH</t>
  </si>
  <si>
    <t>LONGAN</t>
  </si>
  <si>
    <t>93 LÊ LỢI</t>
  </si>
  <si>
    <t>418 TRẦN VĂN THỜI</t>
  </si>
  <si>
    <t>CA MAU</t>
  </si>
  <si>
    <t>370 KHU VỰC YÊN TRUNG</t>
  </si>
  <si>
    <t>225 THOẠI NGỌC HẦU</t>
  </si>
  <si>
    <t>TĐS 47, TBĐ 001 UNG VĂN KHIÊM</t>
  </si>
  <si>
    <t>AN GIANG</t>
  </si>
  <si>
    <t>33A ĐƯỜNG 30 THÁNG 4</t>
  </si>
  <si>
    <t>TỔ 3, ẤP MỸ XUÂN</t>
  </si>
  <si>
    <t>602 TRƯƠNG CÔNG ĐỊNH</t>
  </si>
  <si>
    <t>152A XÔ VIẾT NGHỆ TĨNH</t>
  </si>
  <si>
    <t>CHUNG CƯ CHÍ LINH 08</t>
  </si>
  <si>
    <t>184 DÃ TƯỢNG</t>
  </si>
  <si>
    <t>NHATRANG</t>
  </si>
  <si>
    <t>BDINH</t>
  </si>
  <si>
    <t>21 NGUYỄN VĂN CỪ</t>
  </si>
  <si>
    <t>327 NGUYỄN TRUNG TRỰC</t>
  </si>
  <si>
    <t>LÔ SỐ D4-25, ĐƯỜNG 3/2</t>
  </si>
  <si>
    <t>NINH THUẬN</t>
  </si>
  <si>
    <t>VĨNH LONG</t>
  </si>
  <si>
    <t>7, DT746, KP KHÁNH HỘI</t>
  </si>
  <si>
    <t>BDUONG</t>
  </si>
  <si>
    <t>CÓ KM CHÂN 300G</t>
  </si>
  <si>
    <t>THỬA 1647 KHU MỸ PHƯỚC</t>
  </si>
  <si>
    <t>74 PHẠM HỮU LẦU</t>
  </si>
  <si>
    <t>68 ĐƯỜNG 2 THÁNG 9</t>
  </si>
  <si>
    <t>258 HOÀNG DIỆU</t>
  </si>
  <si>
    <t>868 BÔNG SAO</t>
  </si>
  <si>
    <t>D1,10 TẦNG 1 SUNRISE RIVE</t>
  </si>
  <si>
    <t>319 CHIẾN LƯỢC</t>
  </si>
  <si>
    <t>SÀI GÒN RES</t>
  </si>
  <si>
    <t>208 BÙI VĂN BA</t>
  </si>
  <si>
    <t xml:space="preserve">4138155884
</t>
  </si>
  <si>
    <t>A01-05, T1, CC GOLDEN STAR</t>
  </si>
  <si>
    <t>196 MÃ LÒ</t>
  </si>
  <si>
    <t>152 PHẠM ĐĂNG GIẢNG</t>
  </si>
  <si>
    <t>28 ĐƯỜNG 14</t>
  </si>
  <si>
    <t>THỦ ĐỨC</t>
  </si>
  <si>
    <t>300B NGUYỄN TRỌNG TUYỂN</t>
  </si>
  <si>
    <t>BTM1-3 TRỆT CHUNG CƯ CENTANA</t>
  </si>
  <si>
    <t>H1-04 CC CITIHOME</t>
  </si>
  <si>
    <t>SH11-SH12 LUX GARDEN</t>
  </si>
  <si>
    <t>39 ĐƯỜNG 19, KHU ĐỊNH CƯ SỐ 4</t>
  </si>
  <si>
    <t>200 NAM KỲ KHỞI NGHĨA</t>
  </si>
  <si>
    <t>TGIANG</t>
  </si>
  <si>
    <t>286 LÊ LỢI</t>
  </si>
  <si>
    <t>410-412 TRƯƠNG CÔNG ĐỊNH</t>
  </si>
  <si>
    <t>152 LÝ THƯỜNG KIỆT</t>
  </si>
  <si>
    <t>09 NGUYỄN HỮU CẢNH</t>
  </si>
  <si>
    <t>LÔ 112, A1 VĨNH ĐIỀM TRUNG</t>
  </si>
  <si>
    <t>44 NGUYỄN ĐÌNH CHIỂU</t>
  </si>
  <si>
    <t>ĐĂKLĂK</t>
  </si>
  <si>
    <t>128 HẺM BÊ TÔNG, NGUYỄN TRÃI</t>
  </si>
  <si>
    <t>CAMAU</t>
  </si>
  <si>
    <t>168 LÝ THƯỜNG KIỆT</t>
  </si>
  <si>
    <t>365/14 NGUYỄN VĂN CỪ</t>
  </si>
  <si>
    <t>544-546 NGUYỄN VĂN CỪ</t>
  </si>
  <si>
    <t>ĐẤT TRỐNG GIÁO XỨ THANH PHONG</t>
  </si>
  <si>
    <t>758 ĐƯỜNG NGÔ QUYỀN</t>
  </si>
  <si>
    <t>841 NGUYỄN TRƯNG TRỰC</t>
  </si>
  <si>
    <t>6A NGUYỄN HUỆ</t>
  </si>
  <si>
    <t>10 LÊ HỒNG PHONG</t>
  </si>
  <si>
    <t>SÓC TRĂNG</t>
  </si>
  <si>
    <t>THỬA 2359</t>
  </si>
  <si>
    <t>1042 NGUYỄN DUY TRINH</t>
  </si>
  <si>
    <t>A01-11 DREAM HOME RESIDENCE</t>
  </si>
  <si>
    <t>247/34 HÀ HUY GIÁP</t>
  </si>
  <si>
    <t>WMP_Fresh_Miền_Trung_Mát_SDS</t>
  </si>
  <si>
    <t>4899 WM+ GLI 306 CMT 8</t>
  </si>
  <si>
    <t>5035 WM+ QTI 150 Nguyễn Du</t>
  </si>
  <si>
    <t>5229 WM+ QNI 107 Phan Chu Trinh</t>
  </si>
  <si>
    <t>6365 WM+ QNM 199 Lý Thái Tổ</t>
  </si>
  <si>
    <t>1515 WM GLI Pleiku</t>
  </si>
  <si>
    <t>1681 WM HCM Hưng Gia</t>
  </si>
  <si>
    <t>1630 WM VCC HCM Landmark 81</t>
  </si>
  <si>
    <t>4608 - WM+ HCM 79A Huỳnh Tịnh Của</t>
  </si>
  <si>
    <t>3157 - WM+ HCM 537 Nguyên Duy Trinh</t>
  </si>
  <si>
    <t>5387 - WM+ HCM 51A Nguyễn Tuyển</t>
  </si>
  <si>
    <t>3469 - WM+ HCM 109 Đường 39</t>
  </si>
  <si>
    <t>4662 - WM+ HCM Tầng 1+2B Gateway Thảo Điền</t>
  </si>
  <si>
    <t>WM+ HCM Lương Đình Của</t>
  </si>
  <si>
    <t>306 CMT8</t>
  </si>
  <si>
    <t>46C ĐINH TIÊN HOÀNG</t>
  </si>
  <si>
    <t>106 TRẦN HƯNG ĐẠO</t>
  </si>
  <si>
    <t>STRANG</t>
  </si>
  <si>
    <t>14 NGUYỄN CÔNG TRỨ</t>
  </si>
  <si>
    <t>LDONG</t>
  </si>
  <si>
    <t>35 HOÀNG DIỆU</t>
  </si>
  <si>
    <t>134 NGÔ GIA TỰ</t>
  </si>
  <si>
    <t>NTHUAN</t>
  </si>
  <si>
    <t>213 NGUYỄN HỘI</t>
  </si>
  <si>
    <t>BTHUAN</t>
  </si>
  <si>
    <t>801 TÔN ĐỨC THẮNG</t>
  </si>
  <si>
    <t>67 LÊ QUANG ĐẠO</t>
  </si>
  <si>
    <t>mỹ phước 1</t>
  </si>
  <si>
    <t>bduong</t>
  </si>
  <si>
    <t>Diamond</t>
  </si>
  <si>
    <t>Q2</t>
  </si>
  <si>
    <t>The Era Town</t>
  </si>
  <si>
    <t>Q7</t>
  </si>
  <si>
    <t>97 PHAN CHÂU TRINH, TP TAM</t>
  </si>
  <si>
    <t>203 LÝ THƯỜNG KIỆT</t>
  </si>
  <si>
    <t>127 NGUYỄN CÔNG TRỨ</t>
  </si>
  <si>
    <t>66 MAI XUÂN THƯỞNG</t>
  </si>
  <si>
    <t>100-102 NGUYỄN TRI PHƯƠNG</t>
  </si>
  <si>
    <t>LÔ L7-6 HUỲNH THÚC KHÁNG</t>
  </si>
  <si>
    <t>6 MAI THỊ HỒNG HẠNH</t>
  </si>
  <si>
    <t>XUÂN KHÁNH</t>
  </si>
  <si>
    <t>LÊ THÁNH TÔN</t>
  </si>
  <si>
    <t>108A/3 ĐƯỜNG 3/2</t>
  </si>
  <si>
    <t>21A LÊ LỢI</t>
  </si>
  <si>
    <t>1B ĐINH TIÊN HOÀNG</t>
  </si>
  <si>
    <t>11-11A LÊ VĂN LỘC</t>
  </si>
  <si>
    <t>giao thiếu 2 gà</t>
  </si>
  <si>
    <t>21-22 VÕ NGUYÊN GIÁP, DIỆU HIỀN</t>
  </si>
  <si>
    <t>THỬA 12 YÊN HÒA</t>
  </si>
  <si>
    <t>VÌ GIAO NHẦM 3 BÒ 200G</t>
  </si>
  <si>
    <t>HK GIAO BÒ 300G NHÉ</t>
  </si>
  <si>
    <t>THỬA 491 VÀ THỬA 56</t>
  </si>
  <si>
    <t>90A2-92A2 KDC HƯNG PHÚ 1</t>
  </si>
  <si>
    <t>83-85 NGUYỄN HIỀN</t>
  </si>
  <si>
    <t>21 NGUYỄN ĐỨC CẢNH</t>
  </si>
  <si>
    <t>NHÂTRANG</t>
  </si>
  <si>
    <t>07 HOÀNG HOA THÁM</t>
  </si>
  <si>
    <t>244-245 HÀM NGHI</t>
  </si>
  <si>
    <t>915B TRẦN HƯNG ĐẠO</t>
  </si>
  <si>
    <t>104 ĐƯỜNG TRẦN QUANG KHẢI</t>
  </si>
  <si>
    <t>128A BẠCH ĐẰNG</t>
  </si>
  <si>
    <t>14 TRẦN QUANG KHẢI</t>
  </si>
  <si>
    <t>79 QUANG TRUNG</t>
  </si>
  <si>
    <t>298F KHU PHỐ 2</t>
  </si>
  <si>
    <t>BTRE</t>
  </si>
  <si>
    <t>19 ĐƯỜNG A1, KĐT VĨNH ĐIỀM TRUNG</t>
  </si>
  <si>
    <t>369/14 KDC BÌNH NHỰT</t>
  </si>
  <si>
    <t>51D1 ĐƯỜNG 3/2</t>
  </si>
  <si>
    <t>91 TRẦN VĂN LONG</t>
  </si>
  <si>
    <t>639 VÕ THỊ SÁU</t>
  </si>
  <si>
    <t>85 HAI BÀ TRƯNG</t>
  </si>
  <si>
    <t>1481 ĐƯỜNG 30/4</t>
  </si>
  <si>
    <t>GIAO THIẾU 5 CHÂN 300G</t>
  </si>
  <si>
    <t>VÀ GIAO DƯ 5 MỌC  STHIJ TẠO PO MỚI 4138476795 CHO 5 MỘC GIAO DƯ</t>
  </si>
  <si>
    <t>117 NGUYỄN THỊ MINH KHAI</t>
  </si>
  <si>
    <t>giao thiếu 1 túi gà</t>
  </si>
  <si>
    <t>15-17 NGUYỄN HỮU CẢNH</t>
  </si>
  <si>
    <t>140B/1 NGUYỄN VĂN CỪ</t>
  </si>
  <si>
    <t>31-33 ẤP THỊ TỨ</t>
  </si>
  <si>
    <t>155 ĐƯỜNG A2 PHƯỚC HẢI</t>
  </si>
  <si>
    <t>890 ĐƯỜNG 30/4</t>
  </si>
  <si>
    <t>159 LÊ QUANG ĐỊNH</t>
  </si>
  <si>
    <t>TRA VINH</t>
  </si>
  <si>
    <t>24A HỒ TRUNG THÀNH</t>
  </si>
  <si>
    <t>53/64 NGUYỄN VIỆT DÚNG</t>
  </si>
  <si>
    <t>270A BÌNH GIÃ</t>
  </si>
  <si>
    <t>GIAO THIẾU 1 TÚI MỘC NẤM HƯƠNG</t>
  </si>
  <si>
    <t>43-45 VÕ TRƯỜNG TOẢN</t>
  </si>
  <si>
    <t>TRẦN PHÚ</t>
  </si>
  <si>
    <t>N HA TRANG</t>
  </si>
  <si>
    <t>XH1 PHƯỚC LONG</t>
  </si>
  <si>
    <t>83 NGUYỄN CƯ TRINH</t>
  </si>
  <si>
    <t>32 TRẦN ĐỒNG</t>
  </si>
  <si>
    <t>GIAO KHO ABA NGÀY 04-05-2022</t>
  </si>
  <si>
    <t>WMP_FRESH_MIỀN NAM_THỊT</t>
  </si>
  <si>
    <t>68 đường db8</t>
  </si>
  <si>
    <t>binhduong</t>
  </si>
  <si>
    <t>669-671 phạm hữu lầu</t>
  </si>
  <si>
    <t>dthap</t>
  </si>
  <si>
    <t>Ngày11 Tháng 05 Năm 2022</t>
  </si>
  <si>
    <t>01 mậu thân</t>
  </si>
  <si>
    <t>vlong</t>
  </si>
  <si>
    <t>46c đinh tiên hoàng</t>
  </si>
  <si>
    <t>VM LM 81</t>
  </si>
  <si>
    <t>6065 - 132 Bến Vân Đồn</t>
  </si>
  <si>
    <t>Q4</t>
  </si>
  <si>
    <t>2023 331C Trần Hưng Đạo</t>
  </si>
  <si>
    <t>4097 - 29A Nguyễn Văn Vịnh</t>
  </si>
  <si>
    <t>Tân Phú</t>
  </si>
  <si>
    <t>4332 - 94 đường số 4</t>
  </si>
  <si>
    <t>3957 - 135 Bình Long</t>
  </si>
  <si>
    <t>5920 - 39 Đường 19, Khu Định Cư Số 4</t>
  </si>
  <si>
    <t>Bình Chánh</t>
  </si>
  <si>
    <t>1545 - Đồng Khởi</t>
  </si>
  <si>
    <t>1681 - Hưng Gia</t>
  </si>
  <si>
    <t>3069 - 57 Quang Trung</t>
  </si>
  <si>
    <t>Q9</t>
  </si>
  <si>
    <t>1567 - Lê Văn Việt</t>
  </si>
  <si>
    <t>3785 - 54 đường 339</t>
  </si>
  <si>
    <t>5637 - TM 03 Tầng 1, Khối D, CC Gi</t>
  </si>
  <si>
    <t>3386 - 909 Nguyễn Duy Trinh</t>
  </si>
  <si>
    <t>5823 - 136 Nguyễn Công Hoan</t>
  </si>
  <si>
    <t>1630 - LM81</t>
  </si>
  <si>
    <t>Bình Thạnh</t>
  </si>
  <si>
    <t>1561 - Thảo Điện</t>
  </si>
  <si>
    <t>4366 - CC 237 Nguyễn Văn Hưởng</t>
  </si>
  <si>
    <t>4235 - Tầng 1 Lô A, CC X1 Riverview</t>
  </si>
  <si>
    <t>4082 - 01.01 Tầng 1 Lô A1 số 56 Đư</t>
  </si>
  <si>
    <t>1683 - Trung Sơn</t>
  </si>
  <si>
    <t>3147 - 145 Vĩnh Viễn</t>
  </si>
  <si>
    <t>Q10</t>
  </si>
  <si>
    <t>6143 - 85-86 Phan Văn Khỏe</t>
  </si>
  <si>
    <t>3078 - 89 Hoàng Quốc Việt</t>
  </si>
  <si>
    <t>468 NGUYỄN ĐÌNH CHIỂU</t>
  </si>
  <si>
    <t>LONG AN</t>
  </si>
  <si>
    <t>CÀ MAU</t>
  </si>
  <si>
    <t>LÔ 232 KHU A- ĐÔNG NAM</t>
  </si>
  <si>
    <t>155 LÝ TỰ TRỌNG</t>
  </si>
  <si>
    <t>NHA TẢNG</t>
  </si>
  <si>
    <t>34 HOÀNG DIỆU</t>
  </si>
  <si>
    <t>69 HÙNG VƯƠNG</t>
  </si>
  <si>
    <t>LONGANA</t>
  </si>
  <si>
    <t>63/2 PHAN ĐÌNH PHÙNG</t>
  </si>
  <si>
    <t>09 BÙI THỊ XUÂN</t>
  </si>
  <si>
    <t>LAMDONG</t>
  </si>
  <si>
    <t>399 NGUYỄN ĐỆ</t>
  </si>
  <si>
    <t>600B1 NGUYỄN THỊ ĐỊNH</t>
  </si>
  <si>
    <t>168-170 HÀ HUY TẬP</t>
  </si>
  <si>
    <t>DAWK LĂK</t>
  </si>
  <si>
    <t>ĐƠN KT</t>
  </si>
  <si>
    <t>250 LÂM QUANG KỲ</t>
  </si>
  <si>
    <t>Ngày13 Tháng 05 Năm 2022</t>
  </si>
  <si>
    <t>VỊ THANH</t>
  </si>
  <si>
    <t>HGIANG</t>
  </si>
  <si>
    <t>C2-01 ĐƯỜNG TC3-KP3</t>
  </si>
  <si>
    <t>335-337 ĐƯỜNG 30 THÁNG 4</t>
  </si>
  <si>
    <t>TOỔ 6 ĐƯỜNG ĐT 746</t>
  </si>
  <si>
    <t>176 LÊ HỒNG PHONG</t>
  </si>
  <si>
    <t>KHU PHỐ ĐÔNG TÁC</t>
  </si>
  <si>
    <t>4879 - TTH 97 Trần Phú</t>
  </si>
  <si>
    <t>4899 - GLI 306 CMT8</t>
  </si>
  <si>
    <t>5035 - QTI 150 Nguyễn Du</t>
  </si>
  <si>
    <t>5229 - QNI 107 Phan Chu Trinh</t>
  </si>
  <si>
    <t>1515 - WM GLI Pleiku</t>
  </si>
  <si>
    <t>1546 - DNG Đà Nẵng</t>
  </si>
  <si>
    <t>1623 - QNI Quảng Ngãi</t>
  </si>
  <si>
    <t>3205 - HCM IDICO Lũy Bán Bích</t>
  </si>
  <si>
    <t>Q Tân Phú</t>
  </si>
  <si>
    <t>4704 - 159 Tân Lập II</t>
  </si>
  <si>
    <t>6267 - C10/21 Đinh Đức Thiện</t>
  </si>
  <si>
    <t>3663 - 56-58 Đường số 23</t>
  </si>
  <si>
    <t>3907 - HCM 2386-2388 Huỳnh Tấn Phát</t>
  </si>
  <si>
    <t>nhà bè</t>
  </si>
  <si>
    <t>6242 - HCM Shop 58-60-62, B3-CC The Pa</t>
  </si>
  <si>
    <t>3988 - 208 Bùi Băn Ba</t>
  </si>
  <si>
    <t>4073 - BS7 khu nhà ở Him Lam</t>
  </si>
  <si>
    <t>3379 - Cinhomes Central Park L6</t>
  </si>
  <si>
    <t>1685 - Diamond</t>
  </si>
  <si>
    <t>1527 - Bàu Cát</t>
  </si>
  <si>
    <t>Q Tân Bình</t>
  </si>
  <si>
    <t>3355 - 102 Khu Phố 2</t>
  </si>
  <si>
    <t>3894 - HCM 876 Huỳnh Tấn Phát</t>
  </si>
  <si>
    <t>1262 - WMP_Fresh_Miền_Trung_Mát_SDS</t>
  </si>
  <si>
    <t>4285 - 20H9-21H9 đường DD11</t>
  </si>
  <si>
    <t>Q12</t>
  </si>
  <si>
    <t>Tân Bình</t>
  </si>
  <si>
    <t>3775 - 55-57 Trần Văn Kiểu</t>
  </si>
  <si>
    <t>4239 - CC Lexington</t>
  </si>
  <si>
    <t>5006 - 185B Nguyên Thị Định</t>
  </si>
  <si>
    <t>6272 - 151 Nguyễn Duy Trinh</t>
  </si>
  <si>
    <t>Thủ Đức</t>
  </si>
  <si>
    <t>5231 - HCM T1.04 Tòa nhà La Astoria</t>
  </si>
  <si>
    <t>5436 - 70 Lê Văn Thịnh</t>
  </si>
  <si>
    <t>3157 - 537 Nguyễn Duy Trinh</t>
  </si>
  <si>
    <t>5591 - HCM VE-S06, KDC New City</t>
  </si>
  <si>
    <t>2052 - 300B Ng Trọng Tuyển</t>
  </si>
  <si>
    <t>5647 - 24B Lam Sơn</t>
  </si>
  <si>
    <t>3339 - 6 Trần Thị Nghỉ</t>
  </si>
  <si>
    <t>3413 - 18 đường số 2</t>
  </si>
  <si>
    <t>Thủ đức</t>
  </si>
  <si>
    <t>3936 - 19A Hiệp Bình</t>
  </si>
  <si>
    <t>4251 - 61/43 Đường số 48</t>
  </si>
  <si>
    <t>1597 - Nam Long</t>
  </si>
  <si>
    <t>6065 - 06 tháp A, Trệt, 132 Bến Vân</t>
  </si>
  <si>
    <t>3977 - 413/39 Lê Văn Quới</t>
  </si>
  <si>
    <t xml:space="preserve">6123 - 107-109 Độc Lập </t>
  </si>
  <si>
    <t>Tân phú</t>
  </si>
  <si>
    <t>3243 - 53 Vườn Lài</t>
  </si>
  <si>
    <t>5532 - 50-52 Đường 50A</t>
  </si>
  <si>
    <t>2615 - Chung Cư Thái Sơn</t>
  </si>
  <si>
    <t>4154 - 197-199 đường số 12</t>
  </si>
  <si>
    <t>4952 - 97 Nguyên Hồng</t>
  </si>
  <si>
    <t>PO TẠO CHO SP GIAO DƯ 5 MỘC</t>
  </si>
  <si>
    <t>15B NGUYỄN VĂN TIẾT</t>
  </si>
  <si>
    <t>342/2A KP CHIÊU LIÊU</t>
  </si>
  <si>
    <t>27/2 KP TÂN THẮNG</t>
  </si>
  <si>
    <t>CH SACOM BÌNH THẮNG</t>
  </si>
  <si>
    <t>86 NGÔ THÌ NHẬM</t>
  </si>
  <si>
    <t>248/1-24/3 LÊ TRỌNG TẤN</t>
  </si>
  <si>
    <t>3447 - WM+ BDG 17/9 Lê Hồng Phong</t>
  </si>
  <si>
    <t>3920 - WM+ BDG 108 Hoàng Hoa Thám</t>
  </si>
  <si>
    <t>5756 - WM+ BDG CC Phúc Đạt, Căn 124-125</t>
  </si>
  <si>
    <t>4181 - WM+ BDG CC Hiệp Thành 3</t>
  </si>
  <si>
    <t>4399 - WM_ BDG CC Hiệp Thành III Khối B</t>
  </si>
  <si>
    <t>3798 - WM+ BDG 223 Cách Mạng Tháng 8</t>
  </si>
  <si>
    <t xml:space="preserve">3800 - WM+ BDG 190/2 Cách Mạng Tháng 8 </t>
  </si>
  <si>
    <t>3357 - WM+ BDG 103/1 Khu Phố 1A</t>
  </si>
  <si>
    <t>12-14-14A Tân Lập</t>
  </si>
  <si>
    <t>Ngày  06 Tháng 05 Năm 2022</t>
  </si>
  <si>
    <t>39 Trần Hưng Đạo</t>
  </si>
  <si>
    <t>23/1 Khu Phố Tân Thắng</t>
  </si>
  <si>
    <t>416 Nguyễn Thị Minh Khai</t>
  </si>
  <si>
    <t>06 Đoàn Thị Kìa</t>
  </si>
  <si>
    <t>15B Nguyễn Văn Tiết</t>
  </si>
  <si>
    <t>5626 - BDG Marina Tower</t>
  </si>
  <si>
    <t>Ngày 8 Tháng 05 Năm 2022</t>
  </si>
  <si>
    <t>5212 - BDG 612/3C kp Thanh Bình</t>
  </si>
  <si>
    <t>3579 - WM+ BDG 62 bis CMT8</t>
  </si>
  <si>
    <t>4084 - WM+ BDG 147/4 CMT8</t>
  </si>
  <si>
    <t>5756 - BDG CC Phúc Đạt, Căn 124-125</t>
  </si>
  <si>
    <t>3798 - BDG 223 CMT8</t>
  </si>
  <si>
    <t>3847 - BDG Thửa 448-449 Thuận Giao</t>
  </si>
  <si>
    <t>4096 - BDG 14A ĐT 743</t>
  </si>
  <si>
    <t>5776 - BDG 01.01 CC Marina Phú Đông Premier</t>
  </si>
  <si>
    <t>4228 - BDG Thửa 4128, KP Nội Hóa 2</t>
  </si>
  <si>
    <t>4209 - BDG 116-118 Đường số 9</t>
  </si>
  <si>
    <t>3770 - 86 Ngô Thị Nhậm</t>
  </si>
  <si>
    <t>4471 - 300 Nguyễn Đức Thiệu</t>
  </si>
  <si>
    <t>3780 - 27 Nguyễn Du</t>
  </si>
  <si>
    <t>4092 - C3-3A_C3-05 KDC Him Lam</t>
  </si>
  <si>
    <t>5971 - 52/13, đường Vĩnh Phú 41</t>
  </si>
  <si>
    <t>6096 - 200 Đường D1-KDC Phú Hòa 1</t>
  </si>
  <si>
    <t>3920 - 108 Hoàng Hoa Thám</t>
  </si>
  <si>
    <t>3671 - 207A Ấp Bình Đường</t>
  </si>
  <si>
    <t>5776 - 01.01 CC Marina - Phú Đông Premier</t>
  </si>
  <si>
    <t>4472 - 2A Nguyễn Trãi</t>
  </si>
  <si>
    <t>389 ĐƯỜNG N6</t>
  </si>
  <si>
    <t>55/7 PHẠM VĂN ĐỒNG</t>
  </si>
  <si>
    <t>27 LÊ DUẨN</t>
  </si>
  <si>
    <t>G1, KHU 94 ẤP LONG ĐỨC 1</t>
  </si>
  <si>
    <t>G1/31 TỔ 9</t>
  </si>
  <si>
    <t>LÔ L17-18 KDC BÌNH DƯƠNG</t>
  </si>
  <si>
    <t>6 NGUYỄN BẢO ĐỨC</t>
  </si>
  <si>
    <t>27 LÝ VĂN SÂM</t>
  </si>
  <si>
    <t>89 TỔ 9, TÂN HIỆP</t>
  </si>
  <si>
    <t>2/11 KHU PHỐ 4</t>
  </si>
  <si>
    <t>31 LÔ B5 , P TÂN PHONG</t>
  </si>
  <si>
    <t>175-177 ĐƯỜNG N16</t>
  </si>
  <si>
    <t>27 ĐƯỜNG 643</t>
  </si>
  <si>
    <t>64 TRẤN THỊ HOA</t>
  </si>
  <si>
    <t>42 VŨ HỒNG PHÔ</t>
  </si>
  <si>
    <t>202/15/4-202/17 HUỲNH VĂN NGHỆ</t>
  </si>
  <si>
    <t>53 HOÀNG BÁ BÍCH</t>
  </si>
  <si>
    <t>5826 - DNI 507 Phùng Hưng</t>
  </si>
  <si>
    <t>Đông Nai</t>
  </si>
  <si>
    <t>4354 - 81 Nguyễn Hoàng</t>
  </si>
  <si>
    <t>5241 - 8F2-9F2 Đường N4</t>
  </si>
  <si>
    <t>4324 - A32 đường D5</t>
  </si>
  <si>
    <t>4351 - H1/1 Nguyễn Ái Quốc</t>
  </si>
  <si>
    <t>6185 - A4/183 Bùi Hữu Nghĩa</t>
  </si>
  <si>
    <t>5410 - 64 Trần Thị Hoa</t>
  </si>
  <si>
    <t>3820 - A2 Trần Quốc Toản</t>
  </si>
  <si>
    <t>4510 - 77/2 Đồng Khởi</t>
  </si>
  <si>
    <t>6283 - LK 1-3 Khu Phố 6</t>
  </si>
  <si>
    <t>4948 - 6 Nguyễn Bảo Đức</t>
  </si>
  <si>
    <t>6160 - 198 Nguyễn Tri Phương</t>
  </si>
  <si>
    <t>4939 - 48 Nguyễn Ái Quốc</t>
  </si>
  <si>
    <t>5781 - 518 Bình Minh - Quảng Tiến</t>
  </si>
  <si>
    <t>6260 - 60 Yên Thế</t>
  </si>
  <si>
    <t>3626 - 4/4 Tổ 6, KP10</t>
  </si>
  <si>
    <t>3592 - 2/11 Khu Phố 4</t>
  </si>
  <si>
    <t>4352 - H2/4 tổ 34, KDC Tân Phong</t>
  </si>
  <si>
    <t>3810 - 36-38 A13 Nguyễn Văn Tiên</t>
  </si>
  <si>
    <t>4134 - G15 Phạm Thị Nghĩa</t>
  </si>
  <si>
    <t>6138 - 1706, Tổ 13, Vường Dừa</t>
  </si>
  <si>
    <t>6055 - G1/31 Tổ 19</t>
  </si>
  <si>
    <t>4673 - 27 Phùng Hưng</t>
  </si>
  <si>
    <t>4163 - 3.9 Nguyễn Văn Tỏ</t>
  </si>
  <si>
    <t>4186 - 89 Tổ 9, Tân Hiệp</t>
  </si>
  <si>
    <t>CK CỐ ĐỊNH TRÊN HĐONG LÀ 10%</t>
  </si>
  <si>
    <t>12 Nguyễn Hữu Thọ</t>
  </si>
  <si>
    <t>Ngày  …06 Tháng 05 Năm 2022</t>
  </si>
  <si>
    <t>Thủ Thiêm Grader</t>
  </si>
  <si>
    <t>SIÊU THỊ HÀ NỘI CỐNG QUỲNH</t>
  </si>
  <si>
    <t xml:space="preserve">bichdao301298@gmail.com MAIL GỬI </t>
  </si>
  <si>
    <t>Thanh toán công nợ ngày mùng 10 hàng tháng tất cả các đơn phát sinh kì trước.</t>
  </si>
  <si>
    <t>MÃ XUẤT :BÁCH TÍN</t>
  </si>
  <si>
    <t>HĐ 7657</t>
  </si>
  <si>
    <t>Ngày  00 Tháng 04 Năm 2022</t>
  </si>
  <si>
    <t>NHAN VIEN: LOTTE</t>
  </si>
  <si>
    <t>SIÊU THỊ LALAMOW (HNOI)</t>
  </si>
  <si>
    <t>103 LÁNG HẠ</t>
  </si>
  <si>
    <t>TAI HEO 400GX 15%</t>
  </si>
  <si>
    <t>TỪ NGÀY 13-04-2022- 10-05-2022</t>
  </si>
  <si>
    <t>HĐ 10818</t>
  </si>
  <si>
    <t>PHÚ THỌ</t>
  </si>
  <si>
    <t>BA ĐÌNH</t>
  </si>
  <si>
    <t>CẦU GIẤY</t>
  </si>
  <si>
    <t>Phú Thọ Q11</t>
  </si>
  <si>
    <t>quận 7</t>
  </si>
  <si>
    <t>PHÚ NHUẬN</t>
  </si>
  <si>
    <t>Ngày 00. Tháng 05 Năm 2022</t>
  </si>
  <si>
    <t>KHO 16A LÊ HỒNG PHONG, QUẬN 10</t>
  </si>
  <si>
    <t>Ngày  04 Tháng 05 Năm 2022</t>
  </si>
  <si>
    <t>TMART</t>
  </si>
  <si>
    <t>245 TRẦN THỊ CỜ</t>
  </si>
  <si>
    <t>71 Bùi Văn Ngữ</t>
  </si>
  <si>
    <t>850A Lê Văn Lương</t>
  </si>
  <si>
    <t>NHAN VIEN: TMART</t>
  </si>
  <si>
    <t>1000 QUẦY 485 VŨ TÔNG PHAN</t>
  </si>
  <si>
    <t>Ngày   3 Tháng 05 Năm 2022</t>
  </si>
  <si>
    <t>1001 QUẦY TÒA K- KĐT DƯƠNG NỘI</t>
  </si>
  <si>
    <t>Ngày 3 Tháng 05 Năm 2022</t>
  </si>
  <si>
    <t>1019 QUẦY 19T6 KIẾN HƯNG</t>
  </si>
  <si>
    <t>Ngày03 Tháng 05 Năm 2022</t>
  </si>
  <si>
    <t>1021 QUẦY ECOLIFE, 58 TỐ HỮU, NAM TỪ LIÊM</t>
  </si>
  <si>
    <t>1023 QUẦY 39 CẦU DIỄN</t>
  </si>
  <si>
    <t>1025 QUẦY 20 ĐỨC DIỄN</t>
  </si>
  <si>
    <t xml:space="preserve"> 1027 QUẦY 69 PHỐ XỐM, HÀ ĐÔNG, HN</t>
  </si>
  <si>
    <t>Ngày    03 Tháng 05 Năm 2022</t>
  </si>
  <si>
    <t>1029 LINH ĐÀM</t>
  </si>
  <si>
    <t>1032 QUẦY VĨNH QUỲNH</t>
  </si>
  <si>
    <t>1036 KHU NGOẠI GIAO ĐOÀN, BẮC TỪ LIÊM</t>
  </si>
  <si>
    <t>Ngày   03 Tháng 05 Năm 2022</t>
  </si>
  <si>
    <t>1046 QUẦY 47 TÂN XUÂN, BẮC TỪ LIÊM</t>
  </si>
  <si>
    <t>1047 QUẦY TRẦN THỦ ĐỘ</t>
  </si>
  <si>
    <t>1048 QUẦY 32T - KĐT GOLDEN AN KHÁNH</t>
  </si>
  <si>
    <t>1049 QUẦY 59 XUÂN LA</t>
  </si>
  <si>
    <t>1051 QUẦY HƯNG YÊN</t>
  </si>
  <si>
    <t>1052 QUẦYH3.2 FLC ĐẠI MỖ</t>
  </si>
  <si>
    <t>1067 QUẦY NƠ 4A LINH ĐÀM</t>
  </si>
  <si>
    <t>1070 QUẦY GOLDEN TIME, ECOHOME 4</t>
  </si>
  <si>
    <t>1071 QUẦY ĐẠI THANH 2</t>
  </si>
  <si>
    <t>1073 QUẦY LÊ VĂN THIÊM</t>
  </si>
  <si>
    <t>1074 QUẦY 112 TÂN KHAI</t>
  </si>
  <si>
    <t>1075 QUẦY 280-282 XUÂN ĐỈNH</t>
  </si>
  <si>
    <t>1076 , KPRK VĂN PHÚ</t>
  </si>
  <si>
    <t>1078 QUẦY ECOHOME 1</t>
  </si>
  <si>
    <t>1080 QUẦY ROMAN TỐ HỮU</t>
  </si>
  <si>
    <t>1082 QUẦY CT2 - 43 PHẠM VĂN ĐỒNG</t>
  </si>
  <si>
    <t>1086 QUẦY HOMELAND</t>
  </si>
  <si>
    <t>1087 QUẦY CT3B NAM CƯỜNG CỔ NHUỆ</t>
  </si>
  <si>
    <t>1089 QUẦY LOCIGI 13</t>
  </si>
  <si>
    <t xml:space="preserve">1091 QUẦY HH03A THANH HÀ </t>
  </si>
  <si>
    <t>1092 QUẦY T1- A7 AN BÌNH CITY</t>
  </si>
  <si>
    <t>1094 QUẦY THÔN 7, GIA LÂM, HN</t>
  </si>
  <si>
    <t>628 QUẦY 274 KHƯƠNG ĐỈNH</t>
  </si>
  <si>
    <t>722 QUẦY SÓC SƠN</t>
  </si>
  <si>
    <t>868 QUẦY 29 XUÂN LA</t>
  </si>
  <si>
    <t>928 QUÂY CT12B KIM VĂN - KIM VŨ</t>
  </si>
  <si>
    <t>980 QUẦY 9B NGUYỄN CẢNH DỊ- ĐẠI KIM</t>
  </si>
  <si>
    <t>983 QUẦY XA LA</t>
  </si>
  <si>
    <t>992 QUẦY CT3 VĂN KHÊ</t>
  </si>
  <si>
    <t>994 QUẦY VICTORY THĂNG LONG</t>
  </si>
  <si>
    <t>995 QUẦY CT2- XA LA</t>
  </si>
  <si>
    <t>999 QUẦY 62 THANH LIỆT ( 658 KIM GIANG MỚI)</t>
  </si>
  <si>
    <t>SỐ 1 TRẦN NGUYÊN ĐÁN</t>
  </si>
  <si>
    <t>ĐƠN KT CK 10%</t>
  </si>
  <si>
    <t>Ngày  07 Tháng 05 Năm 2022</t>
  </si>
  <si>
    <t>01095 QUẦY 317 HÀ HUY TẬP, YÊN VIÊN, GIA LÂM, HÀ NỘI</t>
  </si>
  <si>
    <t>CK10% 
ĐƠN KT</t>
  </si>
  <si>
    <t>ANH ĐĂNG</t>
  </si>
  <si>
    <t>70 NGUYỄN ĐỨC CẢNH</t>
  </si>
  <si>
    <t>HATECO YÊN SỞ</t>
  </si>
  <si>
    <t>1003 QUẦY ECOHOME2</t>
  </si>
  <si>
    <t>1011 QUẦY TẦNG 5, KĐT MỚI LÊ TRỌNG TẤN</t>
  </si>
  <si>
    <t>1029 NƠ 6A. LINH ĐAM</t>
  </si>
  <si>
    <t>1036 KHU NGOẠI GIAO ĐOÀN, XUÂN TẢO, BẮC TỪ LIÊM, HN</t>
  </si>
  <si>
    <t>1041 QUẦY CÔNG ĐỊNH, SỐ 1 TRẦN NGUYÊN ĐÁN</t>
  </si>
  <si>
    <t>1046 QUẦY TÂN XUÂN, BẮC TỪ LIÊM, HN</t>
  </si>
  <si>
    <t>1053 QUẦY LIÊN ẤP 2-6 VĨNH LỘC A- BÌNH CHÁNH</t>
  </si>
  <si>
    <t>1062 QUẦY H3.2 ĐẠI MỖ</t>
  </si>
  <si>
    <t>1065 QUẦY TECCO TỨ HIỆP</t>
  </si>
  <si>
    <t>1076 T1 TÒA K3, VĂN PHÚ</t>
  </si>
  <si>
    <t>1081 QUẦY TRÂU QUỲ, GIA LÂM</t>
  </si>
  <si>
    <t>1082 QUẦY CT2- 43 PHẠM VĂN ĐỒNG</t>
  </si>
  <si>
    <t>1083 QUẦY ĐẠI THANH 3, CT8A</t>
  </si>
  <si>
    <t>1084 QUẦY KOSMO</t>
  </si>
  <si>
    <t>1085 QUẦY 44 TRIỀU KHÚC</t>
  </si>
  <si>
    <t>1088 QUẦY RUBY CITY PHÚC LỢI</t>
  </si>
  <si>
    <t xml:space="preserve">1090 QUẦY TRẦN THỦ ĐỘ 2- TỨ HIỆP </t>
  </si>
  <si>
    <t>1091 QUẦY HH3A THANH HÀ</t>
  </si>
  <si>
    <t>1093 QUẦY G2- SỐ 2 KIM GIANG</t>
  </si>
  <si>
    <t>00357 QUẦY 72 LĨNH NAM</t>
  </si>
  <si>
    <t>00628 QUẦY 274 KHƯƠNG ĐÌNH</t>
  </si>
  <si>
    <t>00722 QUẦY SÓC SƠN</t>
  </si>
  <si>
    <t>00868 QUẦY 29 XUÂN LA</t>
  </si>
  <si>
    <t>00928 QUẦY CT12B KIM VĂN - KIM VŨ</t>
  </si>
  <si>
    <t>00983 QUẦY XA LA</t>
  </si>
  <si>
    <t>00989 QUẦY TÂN TÂY ĐÔ</t>
  </si>
  <si>
    <t>00992 QUẦY CT3 KĐT VĂN KHÊ</t>
  </si>
  <si>
    <t>00993 QUẦY CT1 NGÔ THÌ NHẬM, HÀ ĐÔNG</t>
  </si>
  <si>
    <t>00995 QUẦY CT2- KĐT XALA</t>
  </si>
  <si>
    <t>00999 QUẦY 62 THANH LIỆT ( 658 KIM GIANG MỚI)</t>
  </si>
  <si>
    <t>Ngày  04Tháng 05Năm 2022</t>
  </si>
  <si>
    <t>SMART</t>
  </si>
  <si>
    <t>TÒA H3 SUNSHINE GARDEN Ô QUY HOẠCH I1-HH1 MAI ĐỘNG</t>
  </si>
  <si>
    <t>Ngày  05 Tháng 05Năm 2022</t>
  </si>
  <si>
    <t>KHU ĐÔ THỊ NAM THĂNG LONG, P. ĐÔNG NGẠC, QUẬN BẮC TỪ LIÊM</t>
  </si>
  <si>
    <t>Ngày  09Tháng 05Năm 2022</t>
  </si>
  <si>
    <t>SỐ 16 ĐƯỜNG PHẠM HÙNG</t>
  </si>
  <si>
    <t>HĐ IN+ PHOTO THÊM 1 TỜ + 1 PHIẾU XUẤT KHO</t>
  </si>
  <si>
    <t>NHAN VIEN: BRGMART</t>
  </si>
  <si>
    <t>BRGAMART THÀNH CÔNG</t>
  </si>
  <si>
    <t xml:space="preserve">CK </t>
  </si>
  <si>
    <t>CÓ KM</t>
  </si>
  <si>
    <t>HAPROFOOD 198 LÒ ĐÚC</t>
  </si>
  <si>
    <t>INTERSHOP 96 PHỐ HUẾ</t>
  </si>
  <si>
    <t>BRGMART UDIC RIVESIDE</t>
  </si>
  <si>
    <t>HAPROFOOD 98 TÔ NGỌC VÂN</t>
  </si>
  <si>
    <t>BRGMART K3 VIỆT HƯNG</t>
  </si>
  <si>
    <t>BRGMART 15-17 NGỌC KHÁNH</t>
  </si>
  <si>
    <t>FUJIMART 36 HOÀNG CẦU</t>
  </si>
  <si>
    <t>BRGMART 51 LÊ ĐẠI HÀNH</t>
  </si>
  <si>
    <t>FUJIMART 324 TÂY SƠN</t>
  </si>
  <si>
    <t>442-444-446 Nguyễn Tất Thành Q4</t>
  </si>
  <si>
    <t>HAPROFOOD 135 LƯƠNG ĐỊNH CỦA</t>
  </si>
  <si>
    <t>HAPROFOOD THÔN CƯƠNG NGÔ</t>
  </si>
  <si>
    <t>HAPROFOOD 41 ĐÔNG TÁC, A12 KHƯƠNG THƯỢNG</t>
  </si>
  <si>
    <t>HĐ 12932</t>
  </si>
  <si>
    <t>GIAO CHÀNH XE TOÀN THẮNG</t>
  </si>
  <si>
    <t>HAPROFOOD 1 LÊ HỒNG PHONG, VT</t>
  </si>
  <si>
    <t>Ngày  …10Tháng 05 Năm 2022</t>
  </si>
  <si>
    <t xml:space="preserve"> INTIMEX</t>
  </si>
  <si>
    <t>TRẦN HƯNG ĐẠO</t>
  </si>
  <si>
    <t xml:space="preserve">                      LOCARMART</t>
  </si>
  <si>
    <t>XÓM TỰ , THÔN PHÙ ĐỔNG, TP HNOI</t>
  </si>
  <si>
    <t>TP CK 6% CỐ ĐỊNH</t>
  </si>
  <si>
    <t>HẢI SẢN HK CK</t>
  </si>
  <si>
    <t>346 BẾN VÂN ĐỒN</t>
  </si>
  <si>
    <t>MEKONG</t>
  </si>
  <si>
    <t>SỐ HD:</t>
  </si>
  <si>
    <t>71B-73 CALMETTE, P. NGUYỄN  THÁI BÌNH, QUẬN 1 TP. HCM</t>
  </si>
  <si>
    <t>Ngày  …00 Tháng 04 Năm 2022</t>
  </si>
  <si>
    <t>SIÊU THỊ VIỆT Ý</t>
  </si>
  <si>
    <t>Ngày 14 Tháng 05 Năm 2022</t>
  </si>
  <si>
    <t>8938508668304</t>
  </si>
  <si>
    <t>8938508668137</t>
  </si>
  <si>
    <t>8938508668120</t>
  </si>
  <si>
    <t>8938508668106</t>
  </si>
  <si>
    <t>8938529045016</t>
  </si>
  <si>
    <t>8938529045023</t>
  </si>
  <si>
    <t>8938529045177</t>
  </si>
  <si>
    <t>8938529045191</t>
  </si>
  <si>
    <t>8938529045207</t>
  </si>
  <si>
    <t>8938529045139</t>
  </si>
  <si>
    <t>8938529045054</t>
  </si>
  <si>
    <t>8938529045221</t>
  </si>
  <si>
    <t>ANH THẠCH THU RÙI</t>
  </si>
  <si>
    <t>Ngày  …14 Tháng 05 Năm 2022</t>
  </si>
  <si>
    <t>13 LƯƠNG ĐỊNH CỦA, HỘI PHÚ, PLEIKU, GIA LAI</t>
  </si>
  <si>
    <t>CÔNG TY THÀNH NAM PHÁT GIA LAI( KHÁCH CỦA ANH HÒA KÊNH GT)</t>
  </si>
  <si>
    <t>ĐÃ THANH TOÁN TRƯỚC 50% RÙI</t>
  </si>
  <si>
    <t>CÒN LẠI CHƯA TT</t>
  </si>
  <si>
    <t>Ngày 14Tháng 05 Năm 2022</t>
  </si>
  <si>
    <t>Ngày 16 Tháng 05 Năm 2022</t>
  </si>
  <si>
    <t>MỸ PHƯỚC 1</t>
  </si>
  <si>
    <t>Ngày  …14  Tháng 5 Năm 2022</t>
  </si>
  <si>
    <t>39 NGÔ QUYỀN</t>
  </si>
  <si>
    <t>LONG THÀNH</t>
  </si>
  <si>
    <t>152 PHẠM VĂN ĐỒNG</t>
  </si>
  <si>
    <t>DAKLAK</t>
  </si>
  <si>
    <t>47 NGUYỄN VIẾT XUÂN</t>
  </si>
  <si>
    <t>DĂKLAWK</t>
  </si>
  <si>
    <t>33/15D PHẠM THÁI BƯỜNG</t>
  </si>
  <si>
    <t>27A LÊ VĂN TÁM</t>
  </si>
  <si>
    <t>98 LÊ LỢI</t>
  </si>
  <si>
    <t>70 Y WANG</t>
  </si>
  <si>
    <t>18 HÙNG VƯƠNG</t>
  </si>
  <si>
    <t>1062 TỈNH LỘ 768</t>
  </si>
  <si>
    <t>HỦY HĐ 12904 XLAIJ HĐ 12914</t>
  </si>
  <si>
    <t>HỦY HĐ 12907 XLAIJ HĐ 12913</t>
  </si>
  <si>
    <t>HẢI  PHÒNG</t>
  </si>
  <si>
    <t>NGÕ 13 LĨNH NAM, MAI ĐỘNG, HOÀNG MAI</t>
  </si>
  <si>
    <t>QUÁN HÀN QUỐC</t>
  </si>
  <si>
    <t>Ngày  17 Tháng 05 Năm 2022</t>
  </si>
  <si>
    <t>Ngày  …17  Tháng 05 Năm 2022</t>
  </si>
  <si>
    <t>CHỊ THỦY - SIEU THI G MART TẦNG 1 THÁP C TÒA NHÀ GOLDEN PALACE ĐƯỜNG MỄ TRÌ NAM TỪ LIÊM</t>
  </si>
  <si>
    <t>SĐT : 0986418191</t>
  </si>
  <si>
    <t>Ngày  …17 Tháng 05 Năm 2022</t>
  </si>
  <si>
    <t>NGUYỄN VĂN VỮNG CỬA HÀNG TPS KIOT 16 CT5 ĐƠN NGUYÊN 3 KĐT MỸ ĐÌNH 2, NGÃ 4 NGUYỄN CƠ THẠCH, TRẦN HỮU TƯỚC, NAM TLIÊM</t>
  </si>
  <si>
    <t>SĐT : 0982161962</t>
  </si>
  <si>
    <t>ĐƠN HÀNG KHÁCH LỄ Ở HÀ NỘI</t>
  </si>
  <si>
    <t>THU TIỀN LUN (HÀNG GỐI ĐẦU HK CK)</t>
  </si>
  <si>
    <t>KG XUẤT HĐ</t>
  </si>
  <si>
    <t>CK 5%</t>
  </si>
  <si>
    <t>CHỊ TRANG SIÊU THỊ PT MART NHÀ 09 LÔ TT-02 KHU LIỀN KỀ HD MON NGÕ 2 PHỐ HÀM NGHI</t>
  </si>
  <si>
    <t>SĐT : 0974229779</t>
  </si>
  <si>
    <t>GIAO NHAM GA THANH CHAN 300G</t>
  </si>
  <si>
    <t>HK CK</t>
  </si>
  <si>
    <t>CHỊ HÒA  SIÊU THỊ BÁO ĐƠN AN NAM MART CT1 C 14 BẮC HÀ , TRUNG VĂN , ĐƯỜNG TỐ HỮU</t>
  </si>
  <si>
    <t>SĐT : 0971723816</t>
  </si>
  <si>
    <t>Ngày  …18 Tháng 05 Năm 2022</t>
  </si>
  <si>
    <t>VĂN MINH SHOP CHỊ HÀ CP SHOP CNC VĂN MINH 32/C1 DOÃN KẾ THIỆN, CẦU GIẤY</t>
  </si>
  <si>
    <t>KL.C6.0002</t>
  </si>
  <si>
    <t>MÃ XUẤT</t>
  </si>
  <si>
    <t>KL.C6.0003</t>
  </si>
  <si>
    <t>KL.C6.0004</t>
  </si>
  <si>
    <t>KL.C6.0001</t>
  </si>
  <si>
    <t>KL.C6.0005</t>
  </si>
  <si>
    <t>THU TIỀN LUN TÍCH DZO THU TIỀN NGAY</t>
  </si>
  <si>
    <t xml:space="preserve"> (HÀNG GỐI ĐẦU HK CK)</t>
  </si>
  <si>
    <t>CHỊ HUẤN VINMART MART TẦNG 1 NHÀ 2A</t>
  </si>
  <si>
    <t>KL.C6.0006</t>
  </si>
  <si>
    <t>MÃ</t>
  </si>
  <si>
    <t>sthi tạo po moi 4138662687 cho sp giao nhầm 10 túi chân 300</t>
  </si>
  <si>
    <t>PO GIAO NHẦM GÀ THÀNH CHÂN</t>
  </si>
  <si>
    <t>KG GIAO CHÂN GÀ SỐT CAY VÀ GIÒ SỤN GÀ</t>
  </si>
  <si>
    <t>GIAO DƯ 11 CHẢ CỐM, CHÂN 300G 7, GIÒ TAI LƯỠI XÀO 7, TAI HEO 200G 4 TÚI, GÀ MUỐI 500G 4</t>
  </si>
  <si>
    <t>CHỜ STHI TẠO PO MỚI CHO SP GIAO DƯ</t>
  </si>
  <si>
    <t>THÀNH THÁI</t>
  </si>
  <si>
    <t>HĐ 13081 CHƯA THU TIỀN</t>
  </si>
  <si>
    <t>ĐÀO DUY TỪ</t>
  </si>
  <si>
    <t>HĐ 13080 THUT IỀN RÙI</t>
  </si>
  <si>
    <t xml:space="preserve">HADICO FOOD 202 HỒ TÙNG MẬU, CHỊ BÍCH </t>
  </si>
  <si>
    <t>KL.C6.0007</t>
  </si>
  <si>
    <t>AN MỘC MART 42 NGÕ NGÔ SỸ LIÊN, CHỊ MƠ</t>
  </si>
  <si>
    <t>Ngày  …19  Tháng 05 Năm 2022</t>
  </si>
  <si>
    <t>Ngày  …19 Tháng 05 Năm 2022</t>
  </si>
  <si>
    <t>KL.C6.0008</t>
  </si>
  <si>
    <t>ANH THẠCH THU</t>
  </si>
  <si>
    <t>Ngày  …20 Tháng 05 Năm 2022</t>
  </si>
  <si>
    <t xml:space="preserve">CHỊ PHƯƠNG </t>
  </si>
  <si>
    <t>VẠN KIM NGÂN- 477E MÃ LÒ, BÌNH HƯNG HÒA A, BÌNH TÂN, TP HCM</t>
  </si>
  <si>
    <t>CK 20%</t>
  </si>
  <si>
    <t>KL.00001</t>
  </si>
  <si>
    <t>GỒM CF NGUYỄN KHOÁI, BÌNH HÒA, SKY 9, PHƯƠNG VIỆT, GIA HÒA, , ĐẠI PHÚC,
 TRUNG TUYẾN CITY, FUJI GIABINH, , LINH XUÂN, CITY GATE TOWER, TĂNG LONG, CẦU KINH------NHATMINH--KG THU TIEN( KG CKHAU)</t>
  </si>
  <si>
    <t>mẫu</t>
  </si>
  <si>
    <t>Ngày 00 Tháng 05 Năm 2022</t>
  </si>
  <si>
    <t>Ngày  …27 Tháng 05 Năm 2022</t>
  </si>
  <si>
    <t>KL.C6.0009</t>
  </si>
  <si>
    <t>CÔNG TY ĐẠI THANH HẢI</t>
  </si>
  <si>
    <t>THANH TOÁN CÔNG NỢ CUỐI THÁNG</t>
  </si>
  <si>
    <t>GIÒ LỤA 250G</t>
  </si>
  <si>
    <t>GIÒ TAI NẤM HƯƠNG 250G</t>
  </si>
  <si>
    <t>CÓ SẢN PHẨM GIÒ LỤA 250 VÀ GIÒ TAI NẤM 250G</t>
  </si>
  <si>
    <t>SIÊU THỊ SUNMART CHUNG CƯ CT2 KĐT THÁI HÀ, THÀNH PHỐ GIAO LƯU</t>
  </si>
  <si>
    <t>ĐƠN GỐI ĐẦU</t>
  </si>
  <si>
    <t>HK CKHẤU</t>
  </si>
  <si>
    <t>MÃ XUẤT : KL C6.0010</t>
  </si>
  <si>
    <t>MÃ XUẤT : KL C6.0011</t>
  </si>
  <si>
    <t>SIÊU THỊ BÌNH MINH, TÒA NHÀ MỸ ĐÌNH PEARL, 1 CHÂU VĂN LIÊM, NAM TỪ LIÊM</t>
  </si>
  <si>
    <t>khách lẽ hk có thuế nhé</t>
  </si>
  <si>
    <t>Ngày  …30 Tháng 05 Năm 2022</t>
  </si>
  <si>
    <t>CÔNG TY ONE MOUNT DISTRIBUTION</t>
  </si>
  <si>
    <t>MA KL. 00008</t>
  </si>
  <si>
    <t>CK CỐ ĐỊNH 6%, ĐƠNKT 5%</t>
  </si>
  <si>
    <t>ĐỒNG XANH FOOOD MART, TẦNG 1 TÒA CT2A KĐT NAM CƯỜNG, CỔ NHUẾ</t>
  </si>
  <si>
    <t>KL.00009</t>
  </si>
  <si>
    <t>ĐẠI TRƯỜNG PHÚC</t>
  </si>
  <si>
    <t>TÍ NẤM</t>
  </si>
  <si>
    <t>KL.00010</t>
  </si>
  <si>
    <t>READY CN -TÒA B KLVK</t>
  </si>
  <si>
    <t xml:space="preserve">SIÊU THỊ EASYMART </t>
  </si>
  <si>
    <t>CK 4% CỐ ĐỊNH VÀ 10%ĐON HÀNG ĐẦU</t>
  </si>
  <si>
    <t>ĐƠN KHAI TRƯƠNG THÊM 10%</t>
  </si>
  <si>
    <t>KL.C6 0014/KL.C60013</t>
  </si>
  <si>
    <t>ECO FIRST TẦNG 1 TÒA NHÀ ECOLIFE CAPITAL, 58 TỐ HỮU TRUNG VĂN, TỪ LIÊM</t>
  </si>
  <si>
    <t>ANH HUỲNH 09034432432</t>
  </si>
  <si>
    <t>CK 5% THANH TOÁN LUN</t>
  </si>
  <si>
    <t>KL.C6.0015</t>
  </si>
  <si>
    <t>CK CỐ ĐỊNH 4%, HĐ 10819</t>
  </si>
  <si>
    <t>Cố định 5%, HĐ 11008, ANH NGỌC NHẬN CK NGÀY 03-05-2022( GỒM 2 ĐƠN: 4858908)</t>
  </si>
  <si>
    <t>HĐ 10974, anh ngọc nhận ck ngày 05-05-2022</t>
  </si>
  <si>
    <t>HĐ 11939, ANH NGỌC NHẬN CK NGÀY 11-05-2022</t>
  </si>
  <si>
    <t>CK CỐ ĐỊNH 6%, HĐ 10552, THANH TOÁN MÙNG 5 HANG THÁNG</t>
  </si>
  <si>
    <t>HĐ 12418, ANH NGỌC ĐÃ NHẬN CK NGÀY 15-05-2022</t>
  </si>
  <si>
    <t>HĐ 12429, ANH NGỌC ĐÃ NHẬN CK NGÀY 15-05-2022</t>
  </si>
  <si>
    <t>CK 7%, ĐƠN HÀNG KHÁCH LỄ Ở HÀ NỘI</t>
  </si>
  <si>
    <t>CK 7%, ĐƠN HÀNG KHÁCH LỄ Ở HÀ NỘI, THU TIỀN LUN (HÀNG GỐI ĐẦU HK CK)</t>
  </si>
  <si>
    <t>(HÀNG GỐI ĐẦU HK CK), CK 7%, KG XUẤT HĐ, ĐƠN HÀNG KHÁCH LỄ Ở HÀ NỘI</t>
  </si>
  <si>
    <t>CK 5%, ĐƠN HÀNG KHÁCH LỄ Ở HÀ NỘI, KG XUẤT HĐ, THU TIỀN LUN TÍCH DZO THU TIỀN NGAY</t>
  </si>
  <si>
    <t>(HÀNG GỐI ĐẦU HK CK), KG XUẤT HĐ, ĐƠN HÀNG KHÁCH LỄ Ở HÀ NỘI</t>
  </si>
  <si>
    <t>(HÀNG GỐI ĐẦU HK CK)</t>
  </si>
  <si>
    <t>(HÀNG GỐI ĐẦU HK CK), ĐƠN HÀNG KHÁCH LỄ Ở HÀ NỘI</t>
  </si>
  <si>
    <t>ĐƠN HÀNG KHÁCH LỄ Ở HÀ NỘI, CK CỐ ĐỊNH 3% VÀ 10% ĐƠN KHAI TRƯƠNG 10%, CÓ SẢN PHẨM GIÒ LỤA 250 VÀ GIÒ TAI NẤM 250G</t>
  </si>
  <si>
    <t>ĐƠN GỐI ĐẦU, HK CKHẤU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</si>
</sst>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_(* #,##0_);_(* \(#,##0\);_(* &quot;-&quot;??_);_(@_)"/>
    <numFmt numFmtId="165" formatCode="_ * #,##0.00_ ;_ * \-#,##0.00_ ;_ * &quot;-&quot;??_ ;_ @_ "/>
    <numFmt numFmtId="166" formatCode="_ * #,##0_ ;_ * \-#,##0_ ;_ * &quot;-&quot;??_ ;_ @_ "/>
  </numFmts>
  <fonts count="82">
    <font>
      <sz val="11"/>
      <color theme="1"/>
      <name val="Calibri"/>
      <charset val="134"/>
      <scheme val="minor"/>
    </font>
    <font>
      <b/>
      <sz val="12"/>
      <name val="Times New Roman"/>
      <family val="1"/>
    </font>
    <font>
      <b/>
      <sz val="22"/>
      <name val="Times New Roman"/>
      <family val="1"/>
    </font>
    <font>
      <b/>
      <sz val="11"/>
      <name val="Times New Roman"/>
      <family val="1"/>
    </font>
    <font>
      <b/>
      <sz val="11"/>
      <name val="VNI-Times"/>
    </font>
    <font>
      <b/>
      <sz val="22"/>
      <name val="VNI-Times"/>
    </font>
    <font>
      <sz val="11"/>
      <color theme="1"/>
      <name val="VNI-Times"/>
    </font>
    <font>
      <sz val="22"/>
      <name val="Times New Roman"/>
      <family val="1"/>
    </font>
    <font>
      <b/>
      <sz val="14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b/>
      <sz val="11"/>
      <color indexed="8"/>
      <name val="Times New Roman"/>
      <family val="1"/>
    </font>
    <font>
      <sz val="22"/>
      <name val="VNI-Times"/>
    </font>
    <font>
      <b/>
      <sz val="12"/>
      <name val="VNI-Times"/>
    </font>
    <font>
      <b/>
      <u/>
      <sz val="12"/>
      <name val="VNI-Times"/>
    </font>
    <font>
      <sz val="10"/>
      <color theme="1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sz val="11"/>
      <color indexed="8"/>
      <name val="Times New Roman"/>
      <family val="1"/>
    </font>
    <font>
      <b/>
      <sz val="10"/>
      <name val="VNI-Times"/>
    </font>
    <font>
      <sz val="10"/>
      <color theme="1"/>
      <name val="VNI-Times"/>
    </font>
    <font>
      <sz val="10"/>
      <name val="Arial"/>
      <family val="2"/>
    </font>
    <font>
      <sz val="11"/>
      <name val="Arial"/>
      <family val="2"/>
    </font>
    <font>
      <sz val="14"/>
      <name val="Arial"/>
      <family val="2"/>
    </font>
    <font>
      <u/>
      <sz val="11"/>
      <color theme="10"/>
      <name val="Calibri"/>
      <family val="2"/>
      <scheme val="minor"/>
    </font>
    <font>
      <sz val="11"/>
      <color rgb="FF001A33"/>
      <name val="Segoe UI"/>
      <family val="2"/>
    </font>
    <font>
      <b/>
      <sz val="11"/>
      <color theme="1"/>
      <name val="Calibri"/>
      <family val="2"/>
      <scheme val="minor"/>
    </font>
    <font>
      <b/>
      <sz val="12"/>
      <color rgb="FF1F497D"/>
      <name val="Times New Roman"/>
      <family val="1"/>
    </font>
    <font>
      <sz val="10"/>
      <color rgb="FF0000FF"/>
      <name val="Times New Roman"/>
      <family val="1"/>
    </font>
    <font>
      <sz val="14"/>
      <color rgb="FF0000FF"/>
      <name val="Times New Roman"/>
      <family val="1"/>
    </font>
    <font>
      <b/>
      <sz val="12"/>
      <color rgb="FF000000"/>
      <name val="Times New Roman"/>
      <family val="1"/>
    </font>
    <font>
      <sz val="12"/>
      <color rgb="FF500050"/>
      <name val="Arial"/>
      <family val="2"/>
    </font>
    <font>
      <b/>
      <sz val="12"/>
      <color rgb="FF003300"/>
      <name val="Times New Roman"/>
      <family val="1"/>
    </font>
    <font>
      <b/>
      <sz val="10"/>
      <color rgb="FF0000FF"/>
      <name val="Times New Roman"/>
      <family val="1"/>
    </font>
    <font>
      <b/>
      <sz val="12"/>
      <color rgb="FF365F91"/>
      <name val="Tahoma"/>
      <family val="2"/>
    </font>
    <font>
      <b/>
      <sz val="14"/>
      <color rgb="FF0000FF"/>
      <name val="Times New Roman"/>
      <family val="1"/>
    </font>
    <font>
      <sz val="14"/>
      <color theme="1"/>
      <name val="Calibri"/>
      <family val="2"/>
      <scheme val="minor"/>
    </font>
    <font>
      <sz val="14"/>
      <name val="Times New Roman"/>
      <family val="1"/>
    </font>
    <font>
      <sz val="14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4"/>
      <name val="VNI-Times"/>
    </font>
    <font>
      <b/>
      <sz val="10"/>
      <color rgb="FF000000"/>
      <name val="Times New Roman"/>
      <family val="1"/>
    </font>
    <font>
      <b/>
      <sz val="14"/>
      <color rgb="FF000000"/>
      <name val="Calibri"/>
      <family val="2"/>
      <scheme val="minor"/>
    </font>
    <font>
      <sz val="10"/>
      <color rgb="FF000000"/>
      <name val="Times New Roman"/>
      <family val="1"/>
    </font>
    <font>
      <sz val="16"/>
      <color rgb="FF0C882A"/>
      <name val="Times New Roman"/>
      <family val="1"/>
    </font>
    <font>
      <sz val="20"/>
      <color rgb="FF000000"/>
      <name val="Calibri"/>
      <family val="2"/>
      <scheme val="minor"/>
    </font>
    <font>
      <b/>
      <sz val="16"/>
      <color rgb="FF0C64C0"/>
      <name val="Arial"/>
      <family val="2"/>
    </font>
    <font>
      <b/>
      <i/>
      <sz val="12"/>
      <color rgb="FF000000"/>
      <name val="Calibri"/>
      <family val="2"/>
    </font>
    <font>
      <b/>
      <sz val="12"/>
      <color rgb="FF0C64C0"/>
      <name val="Arial"/>
      <family val="2"/>
    </font>
    <font>
      <b/>
      <sz val="16"/>
      <color rgb="FF001A33"/>
      <name val="Segoe UI"/>
      <family val="2"/>
    </font>
    <font>
      <b/>
      <sz val="12"/>
      <color rgb="FF001A33"/>
      <name val="Segoe UI"/>
      <family val="2"/>
    </font>
    <font>
      <sz val="11"/>
      <color rgb="FFFF0000"/>
      <name val="Calibri"/>
      <family val="2"/>
      <scheme val="minor"/>
    </font>
    <font>
      <b/>
      <sz val="11"/>
      <color rgb="FF001A33"/>
      <name val="Segoe UI"/>
      <family val="2"/>
    </font>
    <font>
      <sz val="16"/>
      <color rgb="FF001A33"/>
      <name val="Segoe U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2"/>
      <name val="VNI-Times"/>
    </font>
    <font>
      <b/>
      <sz val="13"/>
      <color indexed="56"/>
      <name val="Calibri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5"/>
      <color indexed="56"/>
      <name val="Calibri"/>
      <family val="2"/>
    </font>
    <font>
      <sz val="11"/>
      <color indexed="62"/>
      <name val="Calibri"/>
      <family val="2"/>
    </font>
    <font>
      <b/>
      <sz val="18"/>
      <color indexed="56"/>
      <name val="Cambria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color rgb="FF1F497D"/>
      <name val="Times New Roman"/>
      <family val="1"/>
    </font>
    <font>
      <sz val="11"/>
      <color theme="1"/>
      <name val="Calibri"/>
      <family val="2"/>
      <scheme val="minor"/>
    </font>
    <font>
      <sz val="13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</fonts>
  <fills count="3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B0F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7">
    <xf numFmtId="0" fontId="0" fillId="0" borderId="0"/>
    <xf numFmtId="43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1" fillId="0" borderId="0"/>
    <xf numFmtId="0" fontId="60" fillId="12" borderId="0" applyNumberFormat="0" applyBorder="0" applyAlignment="0" applyProtection="0"/>
    <xf numFmtId="0" fontId="59" fillId="13" borderId="0" applyNumberFormat="0" applyBorder="0" applyAlignment="0" applyProtection="0"/>
    <xf numFmtId="0" fontId="63" fillId="0" borderId="0" applyNumberFormat="0" applyFill="0" applyBorder="0" applyAlignment="0" applyProtection="0"/>
    <xf numFmtId="0" fontId="60" fillId="10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59" fillId="16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0" borderId="0" applyNumberFormat="0" applyBorder="0" applyAlignment="0" applyProtection="0"/>
    <xf numFmtId="0" fontId="59" fillId="9" borderId="0" applyNumberFormat="0" applyBorder="0" applyAlignment="0" applyProtection="0"/>
    <xf numFmtId="0" fontId="60" fillId="11" borderId="0" applyNumberFormat="0" applyBorder="0" applyAlignment="0" applyProtection="0"/>
    <xf numFmtId="0" fontId="59" fillId="10" borderId="0" applyNumberFormat="0" applyBorder="0" applyAlignment="0" applyProtection="0"/>
    <xf numFmtId="0" fontId="60" fillId="17" borderId="0" applyNumberFormat="0" applyBorder="0" applyAlignment="0" applyProtection="0"/>
    <xf numFmtId="0" fontId="60" fillId="13" borderId="0" applyNumberFormat="0" applyBorder="0" applyAlignment="0" applyProtection="0"/>
    <xf numFmtId="0" fontId="60" fillId="17" borderId="0" applyNumberFormat="0" applyBorder="0" applyAlignment="0" applyProtection="0"/>
    <xf numFmtId="0" fontId="60" fillId="21" borderId="0" applyNumberFormat="0" applyBorder="0" applyAlignment="0" applyProtection="0"/>
    <xf numFmtId="0" fontId="59" fillId="16" borderId="0" applyNumberFormat="0" applyBorder="0" applyAlignment="0" applyProtection="0"/>
    <xf numFmtId="0" fontId="59" fillId="14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59" fillId="14" borderId="0" applyNumberFormat="0" applyBorder="0" applyAlignment="0" applyProtection="0"/>
    <xf numFmtId="0" fontId="59" fillId="26" borderId="0" applyNumberFormat="0" applyBorder="0" applyAlignment="0" applyProtection="0"/>
    <xf numFmtId="0" fontId="64" fillId="19" borderId="0" applyNumberFormat="0" applyBorder="0" applyAlignment="0" applyProtection="0"/>
    <xf numFmtId="0" fontId="65" fillId="27" borderId="7" applyNumberFormat="0" applyAlignment="0" applyProtection="0"/>
    <xf numFmtId="43" fontId="21" fillId="0" borderId="0" applyFont="0" applyFill="0" applyBorder="0" applyAlignment="0" applyProtection="0"/>
    <xf numFmtId="165" fontId="21" fillId="0" borderId="0" applyFont="0" applyFill="0" applyBorder="0" applyAlignment="0" applyProtection="0">
      <alignment vertical="center"/>
    </xf>
    <xf numFmtId="43" fontId="21" fillId="0" borderId="0" applyFont="0" applyFill="0" applyBorder="0" applyAlignment="0" applyProtection="0"/>
    <xf numFmtId="0" fontId="21" fillId="28" borderId="8" applyNumberFormat="0" applyFont="0" applyAlignment="0" applyProtection="0"/>
    <xf numFmtId="165" fontId="21" fillId="0" borderId="0" applyFont="0" applyFill="0" applyBorder="0" applyAlignment="0" applyProtection="0">
      <alignment vertical="center"/>
    </xf>
    <xf numFmtId="0" fontId="66" fillId="29" borderId="9" applyNumberFormat="0" applyAlignment="0" applyProtection="0"/>
    <xf numFmtId="0" fontId="67" fillId="0" borderId="0" applyNumberFormat="0" applyFill="0" applyBorder="0" applyAlignment="0" applyProtection="0"/>
    <xf numFmtId="0" fontId="68" fillId="12" borderId="0" applyNumberFormat="0" applyBorder="0" applyAlignment="0" applyProtection="0"/>
    <xf numFmtId="0" fontId="61" fillId="0" borderId="6" applyNumberFormat="0" applyFill="0" applyAlignment="0" applyProtection="0"/>
    <xf numFmtId="0" fontId="58" fillId="0" borderId="5" applyNumberFormat="0" applyFill="0" applyAlignment="0" applyProtection="0"/>
    <xf numFmtId="0" fontId="69" fillId="0" borderId="10" applyNumberFormat="0" applyFill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62" fillId="11" borderId="7" applyNumberFormat="0" applyAlignment="0" applyProtection="0"/>
    <xf numFmtId="0" fontId="71" fillId="0" borderId="11" applyNumberFormat="0" applyFill="0" applyAlignment="0" applyProtection="0"/>
    <xf numFmtId="0" fontId="72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77" fillId="0" borderId="0"/>
    <xf numFmtId="0" fontId="21" fillId="0" borderId="0"/>
    <xf numFmtId="0" fontId="73" fillId="27" borderId="12" applyNumberFormat="0" applyAlignment="0" applyProtection="0"/>
    <xf numFmtId="0" fontId="74" fillId="0" borderId="13" applyNumberFormat="0" applyFill="0" applyAlignment="0" applyProtection="0"/>
    <xf numFmtId="0" fontId="75" fillId="0" borderId="0" applyNumberFormat="0" applyFill="0" applyBorder="0" applyAlignment="0" applyProtection="0"/>
  </cellStyleXfs>
  <cellXfs count="31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vertical="center"/>
    </xf>
    <xf numFmtId="0" fontId="5" fillId="0" borderId="0" xfId="0" applyFont="1"/>
    <xf numFmtId="0" fontId="5" fillId="0" borderId="0" xfId="0" applyFont="1" applyAlignment="1"/>
    <xf numFmtId="0" fontId="6" fillId="0" borderId="0" xfId="0" applyFont="1"/>
    <xf numFmtId="0" fontId="0" fillId="0" borderId="0" xfId="0" applyFont="1"/>
    <xf numFmtId="0" fontId="7" fillId="0" borderId="0" xfId="48" applyFont="1"/>
    <xf numFmtId="0" fontId="3" fillId="2" borderId="0" xfId="0" applyFont="1" applyFill="1"/>
    <xf numFmtId="0" fontId="1" fillId="0" borderId="0" xfId="4" applyFont="1" applyFill="1" applyBorder="1" applyAlignment="1">
      <alignment vertical="center"/>
    </xf>
    <xf numFmtId="0" fontId="1" fillId="0" borderId="0" xfId="4" applyFont="1" applyFill="1" applyBorder="1"/>
    <xf numFmtId="3" fontId="9" fillId="0" borderId="0" xfId="4" applyNumberFormat="1" applyFont="1" applyFill="1" applyBorder="1" applyAlignment="1">
      <alignment horizontal="right"/>
    </xf>
    <xf numFmtId="0" fontId="1" fillId="0" borderId="0" xfId="4" applyFont="1" applyFill="1" applyBorder="1" applyAlignment="1">
      <alignment horizontal="center" vertical="center"/>
    </xf>
    <xf numFmtId="0" fontId="3" fillId="3" borderId="0" xfId="0" applyFont="1" applyFill="1"/>
    <xf numFmtId="0" fontId="1" fillId="3" borderId="1" xfId="4" applyFont="1" applyFill="1" applyBorder="1" applyAlignment="1">
      <alignment horizontal="center"/>
    </xf>
    <xf numFmtId="0" fontId="3" fillId="0" borderId="0" xfId="4" applyFont="1" applyFill="1" applyBorder="1" applyAlignment="1">
      <alignment vertical="center"/>
    </xf>
    <xf numFmtId="0" fontId="1" fillId="0" borderId="1" xfId="4" applyFont="1" applyFill="1" applyBorder="1" applyAlignment="1">
      <alignment horizontal="center" vertical="center"/>
    </xf>
    <xf numFmtId="0" fontId="1" fillId="4" borderId="1" xfId="4" applyFont="1" applyFill="1" applyBorder="1" applyAlignment="1">
      <alignment horizontal="center"/>
    </xf>
    <xf numFmtId="0" fontId="3" fillId="5" borderId="0" xfId="4" applyFont="1" applyFill="1" applyBorder="1" applyAlignment="1">
      <alignment horizontal="right" vertical="center"/>
    </xf>
    <xf numFmtId="0" fontId="1" fillId="2" borderId="2" xfId="4" applyFont="1" applyFill="1" applyBorder="1" applyAlignment="1">
      <alignment horizontal="center" vertical="center"/>
    </xf>
    <xf numFmtId="164" fontId="1" fillId="2" borderId="2" xfId="32" applyNumberFormat="1" applyFont="1" applyFill="1" applyBorder="1" applyAlignment="1">
      <alignment horizontal="center" vertical="center"/>
    </xf>
    <xf numFmtId="3" fontId="1" fillId="2" borderId="2" xfId="4" applyNumberFormat="1" applyFont="1" applyFill="1" applyBorder="1" applyAlignment="1">
      <alignment horizontal="center" vertical="center"/>
    </xf>
    <xf numFmtId="0" fontId="10" fillId="6" borderId="2" xfId="4" applyFont="1" applyFill="1" applyBorder="1" applyAlignment="1">
      <alignment horizontal="center" vertical="center"/>
    </xf>
    <xf numFmtId="0" fontId="10" fillId="0" borderId="2" xfId="48" applyFont="1" applyFill="1" applyBorder="1" applyAlignment="1">
      <alignment vertical="center"/>
    </xf>
    <xf numFmtId="0" fontId="3" fillId="0" borderId="2" xfId="0" applyFont="1" applyBorder="1" applyAlignment="1">
      <alignment horizontal="center" vertical="center" wrapText="1"/>
    </xf>
    <xf numFmtId="166" fontId="10" fillId="0" borderId="2" xfId="32" applyNumberFormat="1" applyFont="1" applyFill="1" applyBorder="1" applyAlignment="1"/>
    <xf numFmtId="3" fontId="11" fillId="6" borderId="2" xfId="4" applyNumberFormat="1" applyFont="1" applyFill="1" applyBorder="1" applyAlignment="1">
      <alignment horizontal="center"/>
    </xf>
    <xf numFmtId="9" fontId="11" fillId="6" borderId="2" xfId="2" applyFont="1" applyFill="1" applyBorder="1" applyAlignment="1">
      <alignment horizontal="center"/>
    </xf>
    <xf numFmtId="164" fontId="11" fillId="0" borderId="2" xfId="1" applyNumberFormat="1" applyFont="1" applyFill="1" applyBorder="1" applyAlignment="1">
      <alignment horizontal="center"/>
    </xf>
    <xf numFmtId="164" fontId="10" fillId="0" borderId="0" xfId="0" applyNumberFormat="1" applyFont="1"/>
    <xf numFmtId="0" fontId="3" fillId="3" borderId="2" xfId="0" applyFont="1" applyFill="1" applyBorder="1" applyAlignment="1">
      <alignment horizontal="center" vertical="center" wrapText="1"/>
    </xf>
    <xf numFmtId="166" fontId="10" fillId="2" borderId="2" xfId="32" applyNumberFormat="1" applyFont="1" applyFill="1" applyBorder="1" applyAlignment="1"/>
    <xf numFmtId="0" fontId="11" fillId="0" borderId="2" xfId="0" applyFont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/>
    </xf>
    <xf numFmtId="0" fontId="10" fillId="0" borderId="2" xfId="48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166" fontId="10" fillId="0" borderId="2" xfId="1" applyNumberFormat="1" applyFont="1" applyFill="1" applyBorder="1" applyAlignment="1"/>
    <xf numFmtId="166" fontId="10" fillId="3" borderId="2" xfId="1" applyNumberFormat="1" applyFont="1" applyFill="1" applyBorder="1" applyAlignment="1"/>
    <xf numFmtId="0" fontId="4" fillId="0" borderId="2" xfId="4" applyFont="1" applyFill="1" applyBorder="1" applyAlignment="1">
      <alignment horizontal="center" vertical="center"/>
    </xf>
    <xf numFmtId="0" fontId="4" fillId="0" borderId="2" xfId="48" applyFont="1" applyBorder="1" applyAlignment="1">
      <alignment vertical="center"/>
    </xf>
    <xf numFmtId="0" fontId="4" fillId="0" borderId="2" xfId="48" applyFont="1" applyBorder="1" applyAlignment="1">
      <alignment horizontal="center" vertical="center"/>
    </xf>
    <xf numFmtId="3" fontId="4" fillId="3" borderId="2" xfId="4" applyNumberFormat="1" applyFont="1" applyFill="1" applyBorder="1" applyAlignment="1">
      <alignment horizontal="center" vertical="center"/>
    </xf>
    <xf numFmtId="164" fontId="4" fillId="6" borderId="2" xfId="4" applyNumberFormat="1" applyFont="1" applyFill="1" applyBorder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5" fillId="0" borderId="0" xfId="4" applyFont="1" applyFill="1" applyBorder="1" applyAlignment="1">
      <alignment horizontal="center"/>
    </xf>
    <xf numFmtId="0" fontId="5" fillId="0" borderId="0" xfId="48" applyFont="1" applyBorder="1" applyAlignment="1"/>
    <xf numFmtId="0" fontId="5" fillId="0" borderId="0" xfId="48" applyFont="1" applyBorder="1"/>
    <xf numFmtId="164" fontId="5" fillId="0" borderId="0" xfId="32" applyNumberFormat="1" applyFont="1" applyBorder="1"/>
    <xf numFmtId="9" fontId="12" fillId="6" borderId="0" xfId="4" applyNumberFormat="1" applyFont="1" applyFill="1" applyBorder="1" applyAlignment="1">
      <alignment horizontal="center"/>
    </xf>
    <xf numFmtId="0" fontId="4" fillId="0" borderId="0" xfId="0" applyFont="1"/>
    <xf numFmtId="0" fontId="13" fillId="0" borderId="0" xfId="4" applyFont="1" applyFill="1" applyBorder="1" applyAlignment="1">
      <alignment horizontal="center" vertical="center"/>
    </xf>
    <xf numFmtId="0" fontId="14" fillId="0" borderId="0" xfId="4" applyFont="1" applyFill="1" applyBorder="1" applyAlignment="1">
      <alignment horizontal="center" vertical="center"/>
    </xf>
    <xf numFmtId="3" fontId="13" fillId="0" borderId="0" xfId="4" applyNumberFormat="1" applyFont="1" applyFill="1" applyBorder="1" applyAlignment="1"/>
    <xf numFmtId="0" fontId="13" fillId="0" borderId="0" xfId="4" applyFont="1" applyFill="1" applyBorder="1" applyAlignment="1">
      <alignment vertical="center"/>
    </xf>
    <xf numFmtId="0" fontId="4" fillId="0" borderId="0" xfId="0" applyFont="1" applyAlignment="1"/>
    <xf numFmtId="164" fontId="4" fillId="2" borderId="0" xfId="32" applyNumberFormat="1" applyFont="1" applyFill="1" applyBorder="1" applyAlignment="1" applyProtection="1">
      <protection locked="0"/>
    </xf>
    <xf numFmtId="3" fontId="4" fillId="2" borderId="0" xfId="48" applyNumberFormat="1" applyFont="1" applyFill="1" applyBorder="1" applyAlignment="1" applyProtection="1">
      <alignment horizontal="center"/>
      <protection locked="0"/>
    </xf>
    <xf numFmtId="164" fontId="3" fillId="0" borderId="0" xfId="1" applyNumberFormat="1" applyFont="1"/>
    <xf numFmtId="164" fontId="3" fillId="0" borderId="0" xfId="1" applyNumberFormat="1" applyFont="1" applyAlignment="1">
      <alignment horizontal="left"/>
    </xf>
    <xf numFmtId="0" fontId="3" fillId="0" borderId="0" xfId="0" applyFont="1" applyAlignment="1">
      <alignment horizontal="left"/>
    </xf>
    <xf numFmtId="164" fontId="3" fillId="5" borderId="0" xfId="1" applyNumberFormat="1" applyFont="1" applyFill="1" applyAlignment="1">
      <alignment horizontal="left"/>
    </xf>
    <xf numFmtId="164" fontId="3" fillId="0" borderId="0" xfId="0" applyNumberFormat="1" applyFont="1"/>
    <xf numFmtId="164" fontId="4" fillId="0" borderId="2" xfId="1" applyNumberFormat="1" applyFont="1" applyBorder="1" applyAlignment="1">
      <alignment vertical="center"/>
    </xf>
    <xf numFmtId="164" fontId="4" fillId="0" borderId="2" xfId="1" applyNumberFormat="1" applyFont="1" applyBorder="1"/>
    <xf numFmtId="164" fontId="4" fillId="0" borderId="2" xfId="1" applyNumberFormat="1" applyFont="1" applyBorder="1" applyAlignment="1">
      <alignment horizontal="center" vertical="center"/>
    </xf>
    <xf numFmtId="164" fontId="6" fillId="0" borderId="0" xfId="1" applyNumberFormat="1" applyFont="1"/>
    <xf numFmtId="0" fontId="1" fillId="3" borderId="0" xfId="0" applyFont="1" applyFill="1"/>
    <xf numFmtId="0" fontId="1" fillId="5" borderId="0" xfId="4" applyFont="1" applyFill="1" applyBorder="1" applyAlignment="1">
      <alignment horizontal="right" vertical="center"/>
    </xf>
    <xf numFmtId="0" fontId="1" fillId="0" borderId="0" xfId="0" applyFont="1" applyAlignment="1">
      <alignment horizontal="center"/>
    </xf>
    <xf numFmtId="164" fontId="1" fillId="0" borderId="0" xfId="1" applyNumberFormat="1" applyFont="1"/>
    <xf numFmtId="164" fontId="2" fillId="0" borderId="0" xfId="1" applyNumberFormat="1" applyFont="1"/>
    <xf numFmtId="164" fontId="1" fillId="5" borderId="0" xfId="1" applyNumberFormat="1" applyFont="1" applyFill="1" applyAlignment="1">
      <alignment horizontal="left"/>
    </xf>
    <xf numFmtId="0" fontId="1" fillId="0" borderId="0" xfId="0" applyFont="1" applyAlignment="1">
      <alignment horizontal="left"/>
    </xf>
    <xf numFmtId="164" fontId="13" fillId="0" borderId="2" xfId="1" applyNumberFormat="1" applyFont="1" applyBorder="1"/>
    <xf numFmtId="164" fontId="13" fillId="0" borderId="2" xfId="1" applyNumberFormat="1" applyFont="1" applyBorder="1" applyAlignment="1">
      <alignment horizontal="center" vertical="center"/>
    </xf>
    <xf numFmtId="0" fontId="1" fillId="2" borderId="0" xfId="4" applyFont="1" applyFill="1" applyBorder="1" applyAlignment="1">
      <alignment horizontal="center" vertical="center"/>
    </xf>
    <xf numFmtId="164" fontId="13" fillId="2" borderId="0" xfId="32" applyNumberFormat="1" applyFont="1" applyFill="1" applyBorder="1" applyAlignment="1" applyProtection="1">
      <protection locked="0"/>
    </xf>
    <xf numFmtId="3" fontId="13" fillId="2" borderId="0" xfId="48" applyNumberFormat="1" applyFont="1" applyFill="1" applyBorder="1" applyAlignment="1" applyProtection="1">
      <alignment horizontal="center"/>
      <protection locked="0"/>
    </xf>
    <xf numFmtId="164" fontId="1" fillId="0" borderId="0" xfId="1" applyNumberFormat="1" applyFont="1" applyAlignment="1">
      <alignment horizontal="left"/>
    </xf>
    <xf numFmtId="166" fontId="3" fillId="0" borderId="0" xfId="0" applyNumberFormat="1" applyFont="1"/>
    <xf numFmtId="0" fontId="15" fillId="0" borderId="0" xfId="0" applyFont="1"/>
    <xf numFmtId="0" fontId="16" fillId="0" borderId="0" xfId="0" applyFont="1"/>
    <xf numFmtId="0" fontId="16" fillId="3" borderId="0" xfId="0" applyFont="1" applyFill="1"/>
    <xf numFmtId="0" fontId="16" fillId="0" borderId="0" xfId="4" applyFont="1" applyFill="1" applyBorder="1" applyAlignment="1">
      <alignment vertical="center"/>
    </xf>
    <xf numFmtId="0" fontId="16" fillId="5" borderId="0" xfId="4" applyFont="1" applyFill="1" applyBorder="1" applyAlignment="1">
      <alignment horizontal="right" vertical="center"/>
    </xf>
    <xf numFmtId="164" fontId="17" fillId="0" borderId="0" xfId="0" applyNumberFormat="1" applyFont="1"/>
    <xf numFmtId="0" fontId="18" fillId="0" borderId="2" xfId="0" applyFont="1" applyBorder="1" applyAlignment="1">
      <alignment horizontal="center" vertical="center" wrapText="1"/>
    </xf>
    <xf numFmtId="164" fontId="19" fillId="0" borderId="0" xfId="0" applyNumberFormat="1" applyFont="1" applyAlignment="1">
      <alignment vertical="center"/>
    </xf>
    <xf numFmtId="0" fontId="19" fillId="0" borderId="0" xfId="0" applyFont="1"/>
    <xf numFmtId="0" fontId="19" fillId="0" borderId="0" xfId="0" applyFont="1" applyAlignment="1"/>
    <xf numFmtId="0" fontId="20" fillId="0" borderId="0" xfId="0" applyFont="1"/>
    <xf numFmtId="164" fontId="19" fillId="2" borderId="0" xfId="32" applyNumberFormat="1" applyFont="1" applyFill="1" applyBorder="1" applyAlignment="1" applyProtection="1">
      <protection locked="0"/>
    </xf>
    <xf numFmtId="3" fontId="19" fillId="2" borderId="0" xfId="48" applyNumberFormat="1" applyFont="1" applyFill="1" applyBorder="1" applyAlignment="1" applyProtection="1">
      <alignment horizontal="center"/>
      <protection locked="0"/>
    </xf>
    <xf numFmtId="164" fontId="16" fillId="0" borderId="0" xfId="1" applyNumberFormat="1" applyFont="1"/>
    <xf numFmtId="164" fontId="16" fillId="0" borderId="0" xfId="1" applyNumberFormat="1" applyFont="1" applyAlignment="1">
      <alignment horizontal="left"/>
    </xf>
    <xf numFmtId="0" fontId="16" fillId="0" borderId="0" xfId="0" applyFont="1" applyAlignment="1">
      <alignment horizontal="left"/>
    </xf>
    <xf numFmtId="164" fontId="16" fillId="5" borderId="0" xfId="1" applyNumberFormat="1" applyFont="1" applyFill="1" applyAlignment="1">
      <alignment horizontal="left"/>
    </xf>
    <xf numFmtId="164" fontId="16" fillId="0" borderId="0" xfId="0" applyNumberFormat="1" applyFont="1"/>
    <xf numFmtId="164" fontId="19" fillId="0" borderId="2" xfId="1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164" fontId="19" fillId="0" borderId="2" xfId="1" applyNumberFormat="1" applyFont="1" applyBorder="1"/>
    <xf numFmtId="164" fontId="19" fillId="0" borderId="2" xfId="1" applyNumberFormat="1" applyFont="1" applyBorder="1" applyAlignment="1">
      <alignment horizontal="center" vertical="center"/>
    </xf>
    <xf numFmtId="164" fontId="20" fillId="0" borderId="0" xfId="1" applyNumberFormat="1" applyFont="1"/>
    <xf numFmtId="0" fontId="16" fillId="2" borderId="0" xfId="0" applyFont="1" applyFill="1"/>
    <xf numFmtId="0" fontId="3" fillId="3" borderId="2" xfId="0" applyFont="1" applyFill="1" applyBorder="1" applyAlignment="1">
      <alignment horizontal="center" vertical="center"/>
    </xf>
    <xf numFmtId="0" fontId="21" fillId="5" borderId="0" xfId="0" applyFont="1" applyFill="1"/>
    <xf numFmtId="164" fontId="17" fillId="2" borderId="0" xfId="0" applyNumberFormat="1" applyFont="1" applyFill="1"/>
    <xf numFmtId="164" fontId="19" fillId="2" borderId="2" xfId="1" applyNumberFormat="1" applyFont="1" applyFill="1" applyBorder="1" applyAlignment="1">
      <alignment horizontal="center" vertical="center"/>
    </xf>
    <xf numFmtId="0" fontId="1" fillId="0" borderId="1" xfId="4" applyFont="1" applyFill="1" applyBorder="1" applyAlignment="1">
      <alignment vertical="center"/>
    </xf>
    <xf numFmtId="164" fontId="4" fillId="2" borderId="2" xfId="4" applyNumberFormat="1" applyFont="1" applyFill="1" applyBorder="1" applyAlignment="1">
      <alignment horizontal="center" vertical="center"/>
    </xf>
    <xf numFmtId="0" fontId="22" fillId="5" borderId="0" xfId="0" applyFont="1" applyFill="1"/>
    <xf numFmtId="164" fontId="4" fillId="0" borderId="0" xfId="1" applyNumberFormat="1" applyFont="1" applyBorder="1" applyAlignment="1">
      <alignment vertical="center"/>
    </xf>
    <xf numFmtId="164" fontId="4" fillId="0" borderId="0" xfId="1" applyNumberFormat="1" applyFont="1" applyBorder="1"/>
    <xf numFmtId="164" fontId="13" fillId="0" borderId="0" xfId="0" applyNumberFormat="1" applyFont="1"/>
    <xf numFmtId="164" fontId="4" fillId="0" borderId="0" xfId="1" applyNumberFormat="1" applyFont="1" applyBorder="1" applyAlignment="1">
      <alignment horizontal="center" vertical="center"/>
    </xf>
    <xf numFmtId="164" fontId="13" fillId="2" borderId="0" xfId="0" applyNumberFormat="1" applyFont="1" applyFill="1" applyAlignment="1"/>
    <xf numFmtId="164" fontId="16" fillId="0" borderId="0" xfId="1" applyNumberFormat="1" applyFont="1" applyAlignment="1">
      <alignment horizontal="center" wrapText="1"/>
    </xf>
    <xf numFmtId="164" fontId="16" fillId="0" borderId="0" xfId="1" applyNumberFormat="1" applyFont="1" applyAlignment="1">
      <alignment wrapText="1"/>
    </xf>
    <xf numFmtId="0" fontId="10" fillId="2" borderId="2" xfId="4" applyFont="1" applyFill="1" applyBorder="1" applyAlignment="1">
      <alignment horizontal="center" vertical="center"/>
    </xf>
    <xf numFmtId="0" fontId="10" fillId="2" borderId="2" xfId="48" applyFont="1" applyFill="1" applyBorder="1" applyAlignment="1">
      <alignment vertical="center"/>
    </xf>
    <xf numFmtId="0" fontId="3" fillId="2" borderId="2" xfId="0" applyFont="1" applyFill="1" applyBorder="1" applyAlignment="1">
      <alignment horizontal="center" vertical="center"/>
    </xf>
    <xf numFmtId="3" fontId="11" fillId="2" borderId="2" xfId="4" applyNumberFormat="1" applyFont="1" applyFill="1" applyBorder="1" applyAlignment="1">
      <alignment horizontal="center"/>
    </xf>
    <xf numFmtId="9" fontId="11" fillId="2" borderId="2" xfId="2" applyFont="1" applyFill="1" applyBorder="1" applyAlignment="1">
      <alignment horizontal="center"/>
    </xf>
    <xf numFmtId="164" fontId="11" fillId="2" borderId="2" xfId="1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center" wrapText="1"/>
    </xf>
    <xf numFmtId="0" fontId="23" fillId="5" borderId="0" xfId="0" applyFont="1" applyFill="1"/>
    <xf numFmtId="164" fontId="10" fillId="2" borderId="0" xfId="0" applyNumberFormat="1" applyFont="1" applyFill="1"/>
    <xf numFmtId="164" fontId="3" fillId="2" borderId="0" xfId="1" applyNumberFormat="1" applyFont="1" applyFill="1"/>
    <xf numFmtId="164" fontId="3" fillId="2" borderId="0" xfId="0" applyNumberFormat="1" applyFont="1" applyFill="1"/>
    <xf numFmtId="0" fontId="0" fillId="2" borderId="0" xfId="0" applyFill="1"/>
    <xf numFmtId="0" fontId="0" fillId="2" borderId="0" xfId="0" applyFont="1" applyFill="1"/>
    <xf numFmtId="0" fontId="1" fillId="2" borderId="0" xfId="0" applyFont="1" applyFill="1"/>
    <xf numFmtId="164" fontId="1" fillId="2" borderId="0" xfId="1" applyNumberFormat="1" applyFont="1" applyFill="1"/>
    <xf numFmtId="164" fontId="16" fillId="2" borderId="0" xfId="1" applyNumberFormat="1" applyFont="1" applyFill="1"/>
    <xf numFmtId="164" fontId="15" fillId="0" borderId="0" xfId="0" applyNumberFormat="1" applyFont="1"/>
    <xf numFmtId="0" fontId="1" fillId="4" borderId="1" xfId="4" applyFont="1" applyFill="1" applyBorder="1" applyAlignment="1"/>
    <xf numFmtId="0" fontId="24" fillId="0" borderId="0" xfId="3"/>
    <xf numFmtId="0" fontId="25" fillId="0" borderId="0" xfId="0" applyFont="1"/>
    <xf numFmtId="3" fontId="1" fillId="2" borderId="0" xfId="48" applyNumberFormat="1" applyFont="1" applyFill="1" applyBorder="1" applyAlignment="1" applyProtection="1">
      <alignment horizontal="center"/>
      <protection locked="0"/>
    </xf>
    <xf numFmtId="0" fontId="26" fillId="0" borderId="0" xfId="0" applyFont="1"/>
    <xf numFmtId="0" fontId="2" fillId="0" borderId="0" xfId="48" applyFont="1"/>
    <xf numFmtId="3" fontId="1" fillId="0" borderId="0" xfId="4" applyNumberFormat="1" applyFont="1" applyFill="1" applyBorder="1" applyAlignment="1">
      <alignment horizontal="right"/>
    </xf>
    <xf numFmtId="0" fontId="3" fillId="6" borderId="2" xfId="4" applyFont="1" applyFill="1" applyBorder="1" applyAlignment="1">
      <alignment horizontal="center" vertical="center"/>
    </xf>
    <xf numFmtId="0" fontId="3" fillId="0" borderId="2" xfId="48" applyFont="1" applyFill="1" applyBorder="1" applyAlignment="1">
      <alignment vertical="center"/>
    </xf>
    <xf numFmtId="166" fontId="3" fillId="0" borderId="2" xfId="32" applyNumberFormat="1" applyFont="1" applyFill="1" applyBorder="1" applyAlignment="1"/>
    <xf numFmtId="166" fontId="3" fillId="2" borderId="2" xfId="32" applyNumberFormat="1" applyFont="1" applyFill="1" applyBorder="1" applyAlignment="1"/>
    <xf numFmtId="0" fontId="3" fillId="0" borderId="2" xfId="48" applyFont="1" applyFill="1" applyBorder="1" applyAlignment="1">
      <alignment horizontal="left" vertical="center"/>
    </xf>
    <xf numFmtId="166" fontId="3" fillId="0" borderId="2" xfId="1" applyNumberFormat="1" applyFont="1" applyFill="1" applyBorder="1" applyAlignment="1"/>
    <xf numFmtId="166" fontId="3" fillId="3" borderId="2" xfId="1" applyNumberFormat="1" applyFont="1" applyFill="1" applyBorder="1" applyAlignment="1"/>
    <xf numFmtId="9" fontId="5" fillId="6" borderId="0" xfId="4" applyNumberFormat="1" applyFont="1" applyFill="1" applyBorder="1" applyAlignment="1">
      <alignment horizontal="center"/>
    </xf>
    <xf numFmtId="0" fontId="26" fillId="2" borderId="0" xfId="0" applyFont="1" applyFill="1"/>
    <xf numFmtId="166" fontId="10" fillId="2" borderId="2" xfId="1" applyNumberFormat="1" applyFont="1" applyFill="1" applyBorder="1" applyAlignment="1"/>
    <xf numFmtId="0" fontId="26" fillId="0" borderId="0" xfId="0" applyFont="1" applyFill="1"/>
    <xf numFmtId="0" fontId="3" fillId="0" borderId="2" xfId="4" applyFont="1" applyFill="1" applyBorder="1" applyAlignment="1">
      <alignment horizontal="center" vertical="center"/>
    </xf>
    <xf numFmtId="3" fontId="11" fillId="0" borderId="2" xfId="4" applyNumberFormat="1" applyFont="1" applyFill="1" applyBorder="1" applyAlignment="1">
      <alignment horizontal="center"/>
    </xf>
    <xf numFmtId="9" fontId="11" fillId="0" borderId="2" xfId="2" applyFont="1" applyFill="1" applyBorder="1" applyAlignment="1">
      <alignment horizontal="center"/>
    </xf>
    <xf numFmtId="164" fontId="3" fillId="0" borderId="0" xfId="0" applyNumberFormat="1" applyFont="1" applyFill="1"/>
    <xf numFmtId="164" fontId="26" fillId="0" borderId="0" xfId="0" applyNumberFormat="1" applyFont="1"/>
    <xf numFmtId="0" fontId="3" fillId="2" borderId="2" xfId="4" applyFont="1" applyFill="1" applyBorder="1" applyAlignment="1">
      <alignment horizontal="center" vertical="center"/>
    </xf>
    <xf numFmtId="0" fontId="3" fillId="2" borderId="2" xfId="48" applyFont="1" applyFill="1" applyBorder="1" applyAlignment="1">
      <alignment vertical="center"/>
    </xf>
    <xf numFmtId="166" fontId="3" fillId="2" borderId="2" xfId="1" applyNumberFormat="1" applyFont="1" applyFill="1" applyBorder="1" applyAlignment="1"/>
    <xf numFmtId="0" fontId="2" fillId="2" borderId="0" xfId="0" applyFont="1" applyFill="1"/>
    <xf numFmtId="164" fontId="2" fillId="2" borderId="0" xfId="1" applyNumberFormat="1" applyFont="1" applyFill="1"/>
    <xf numFmtId="0" fontId="1" fillId="0" borderId="0" xfId="4" applyFont="1" applyFill="1" applyBorder="1" applyAlignment="1">
      <alignment wrapText="1"/>
    </xf>
    <xf numFmtId="164" fontId="0" fillId="0" borderId="0" xfId="0" applyNumberFormat="1"/>
    <xf numFmtId="0" fontId="8" fillId="0" borderId="2" xfId="0" applyFont="1" applyBorder="1" applyAlignment="1">
      <alignment horizontal="center" vertical="center" wrapText="1"/>
    </xf>
    <xf numFmtId="0" fontId="10" fillId="0" borderId="2" xfId="4" applyFont="1" applyFill="1" applyBorder="1" applyAlignment="1">
      <alignment horizontal="center" vertical="center"/>
    </xf>
    <xf numFmtId="164" fontId="10" fillId="7" borderId="0" xfId="0" applyNumberFormat="1" applyFont="1" applyFill="1"/>
    <xf numFmtId="164" fontId="10" fillId="0" borderId="0" xfId="0" applyNumberFormat="1" applyFont="1" applyFill="1"/>
    <xf numFmtId="0" fontId="10" fillId="2" borderId="2" xfId="4" applyFont="1" applyFill="1" applyBorder="1" applyAlignment="1">
      <alignment vertical="center"/>
    </xf>
    <xf numFmtId="0" fontId="10" fillId="0" borderId="3" xfId="48" applyFont="1" applyFill="1" applyBorder="1" applyAlignment="1">
      <alignment vertical="center"/>
    </xf>
    <xf numFmtId="0" fontId="10" fillId="8" borderId="2" xfId="4" applyFont="1" applyFill="1" applyBorder="1" applyAlignment="1">
      <alignment horizontal="center" vertical="center"/>
    </xf>
    <xf numFmtId="0" fontId="10" fillId="4" borderId="2" xfId="4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3" fontId="3" fillId="2" borderId="0" xfId="48" applyNumberFormat="1" applyFont="1" applyFill="1" applyBorder="1" applyAlignment="1" applyProtection="1">
      <protection locked="0"/>
    </xf>
    <xf numFmtId="0" fontId="27" fillId="0" borderId="0" xfId="0" applyFont="1"/>
    <xf numFmtId="0" fontId="28" fillId="0" borderId="0" xfId="0" applyFont="1" applyAlignment="1"/>
    <xf numFmtId="0" fontId="29" fillId="0" borderId="0" xfId="0" applyFont="1" applyAlignment="1"/>
    <xf numFmtId="0" fontId="30" fillId="0" borderId="0" xfId="0" applyFont="1" applyAlignment="1">
      <alignment vertical="center" wrapText="1"/>
    </xf>
    <xf numFmtId="0" fontId="31" fillId="0" borderId="2" xfId="0" applyFont="1" applyBorder="1"/>
    <xf numFmtId="0" fontId="22" fillId="2" borderId="0" xfId="0" applyFont="1" applyFill="1"/>
    <xf numFmtId="164" fontId="3" fillId="0" borderId="0" xfId="1" applyNumberFormat="1" applyFont="1" applyFill="1"/>
    <xf numFmtId="164" fontId="4" fillId="0" borderId="0" xfId="0" applyNumberFormat="1" applyFont="1"/>
    <xf numFmtId="164" fontId="4" fillId="0" borderId="0" xfId="0" applyNumberFormat="1" applyFont="1" applyAlignment="1"/>
    <xf numFmtId="0" fontId="21" fillId="0" borderId="0" xfId="0" applyFont="1"/>
    <xf numFmtId="0" fontId="1" fillId="0" borderId="2" xfId="0" applyFont="1" applyBorder="1" applyAlignment="1">
      <alignment horizontal="center" vertical="center" wrapText="1"/>
    </xf>
    <xf numFmtId="0" fontId="21" fillId="2" borderId="0" xfId="0" applyFont="1" applyFill="1"/>
    <xf numFmtId="164" fontId="0" fillId="0" borderId="0" xfId="1" applyNumberFormat="1" applyFont="1"/>
    <xf numFmtId="0" fontId="1" fillId="6" borderId="2" xfId="4" applyFont="1" applyFill="1" applyBorder="1" applyAlignment="1">
      <alignment horizontal="center" vertical="center"/>
    </xf>
    <xf numFmtId="164" fontId="1" fillId="3" borderId="2" xfId="32" applyNumberFormat="1" applyFont="1" applyFill="1" applyBorder="1" applyAlignment="1">
      <alignment horizontal="center" vertical="center"/>
    </xf>
    <xf numFmtId="3" fontId="1" fillId="3" borderId="2" xfId="4" applyNumberFormat="1" applyFont="1" applyFill="1" applyBorder="1" applyAlignment="1">
      <alignment horizontal="center" vertical="center"/>
    </xf>
    <xf numFmtId="0" fontId="0" fillId="2" borderId="0" xfId="0" applyFill="1" applyAlignment="1"/>
    <xf numFmtId="164" fontId="0" fillId="2" borderId="0" xfId="1" applyNumberFormat="1" applyFont="1" applyFill="1"/>
    <xf numFmtId="0" fontId="0" fillId="0" borderId="0" xfId="0" applyFill="1"/>
    <xf numFmtId="0" fontId="31" fillId="0" borderId="0" xfId="0" applyFont="1"/>
    <xf numFmtId="0" fontId="0" fillId="0" borderId="0" xfId="0" applyFont="1" applyFill="1"/>
    <xf numFmtId="0" fontId="32" fillId="0" borderId="0" xfId="0" applyFont="1"/>
    <xf numFmtId="0" fontId="30" fillId="0" borderId="0" xfId="0" applyFont="1"/>
    <xf numFmtId="0" fontId="29" fillId="0" borderId="1" xfId="0" applyFont="1" applyBorder="1" applyAlignment="1"/>
    <xf numFmtId="0" fontId="36" fillId="0" borderId="0" xfId="0" applyFont="1"/>
    <xf numFmtId="3" fontId="37" fillId="0" borderId="0" xfId="4" applyNumberFormat="1" applyFont="1" applyFill="1" applyBorder="1" applyAlignment="1">
      <alignment horizontal="right"/>
    </xf>
    <xf numFmtId="0" fontId="8" fillId="6" borderId="2" xfId="4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0" fontId="39" fillId="0" borderId="2" xfId="0" applyFont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40" fillId="0" borderId="2" xfId="48" applyFont="1" applyBorder="1" applyAlignment="1">
      <alignment horizontal="center" vertical="center"/>
    </xf>
    <xf numFmtId="0" fontId="40" fillId="0" borderId="0" xfId="48" applyFont="1" applyBorder="1"/>
    <xf numFmtId="0" fontId="0" fillId="4" borderId="0" xfId="0" applyFont="1" applyFill="1"/>
    <xf numFmtId="0" fontId="36" fillId="4" borderId="0" xfId="0" applyFont="1" applyFill="1"/>
    <xf numFmtId="0" fontId="0" fillId="4" borderId="0" xfId="0" applyFill="1"/>
    <xf numFmtId="0" fontId="8" fillId="0" borderId="0" xfId="0" applyFont="1"/>
    <xf numFmtId="0" fontId="42" fillId="0" borderId="1" xfId="0" applyFont="1" applyBorder="1" applyAlignment="1"/>
    <xf numFmtId="0" fontId="43" fillId="0" borderId="0" xfId="0" applyFont="1"/>
    <xf numFmtId="0" fontId="44" fillId="0" borderId="0" xfId="0" applyFont="1"/>
    <xf numFmtId="0" fontId="47" fillId="0" borderId="0" xfId="0" applyFont="1"/>
    <xf numFmtId="0" fontId="48" fillId="0" borderId="1" xfId="0" applyFont="1" applyBorder="1" applyAlignment="1">
      <alignment vertical="center"/>
    </xf>
    <xf numFmtId="43" fontId="3" fillId="0" borderId="0" xfId="1" applyNumberFormat="1" applyFont="1"/>
    <xf numFmtId="0" fontId="51" fillId="6" borderId="2" xfId="4" applyFont="1" applyFill="1" applyBorder="1" applyAlignment="1">
      <alignment horizontal="center" vertical="center"/>
    </xf>
    <xf numFmtId="0" fontId="10" fillId="6" borderId="3" xfId="4" applyFont="1" applyFill="1" applyBorder="1" applyAlignment="1">
      <alignment horizontal="center" vertical="center"/>
    </xf>
    <xf numFmtId="0" fontId="1" fillId="0" borderId="2" xfId="4" applyFont="1" applyFill="1" applyBorder="1" applyAlignment="1">
      <alignment vertical="center"/>
    </xf>
    <xf numFmtId="164" fontId="4" fillId="2" borderId="2" xfId="1" applyNumberFormat="1" applyFont="1" applyFill="1" applyBorder="1" applyAlignment="1">
      <alignment horizontal="center" vertical="center"/>
    </xf>
    <xf numFmtId="0" fontId="52" fillId="0" borderId="0" xfId="0" applyFont="1" applyAlignment="1"/>
    <xf numFmtId="0" fontId="30" fillId="0" borderId="1" xfId="0" applyFont="1" applyBorder="1" applyAlignment="1">
      <alignment vertical="center"/>
    </xf>
    <xf numFmtId="0" fontId="3" fillId="5" borderId="0" xfId="0" applyFont="1" applyFill="1"/>
    <xf numFmtId="0" fontId="8" fillId="0" borderId="0" xfId="0" applyFont="1" applyAlignment="1">
      <alignment horizontal="left"/>
    </xf>
    <xf numFmtId="164" fontId="8" fillId="0" borderId="0" xfId="0" applyNumberFormat="1" applyFont="1"/>
    <xf numFmtId="0" fontId="40" fillId="0" borderId="0" xfId="0" applyFont="1" applyAlignment="1">
      <alignment vertical="center"/>
    </xf>
    <xf numFmtId="0" fontId="40" fillId="0" borderId="0" xfId="0" applyFont="1"/>
    <xf numFmtId="0" fontId="40" fillId="0" borderId="0" xfId="0" applyFont="1" applyAlignment="1"/>
    <xf numFmtId="0" fontId="54" fillId="0" borderId="0" xfId="0" applyFont="1"/>
    <xf numFmtId="0" fontId="55" fillId="0" borderId="0" xfId="0" applyFont="1"/>
    <xf numFmtId="0" fontId="9" fillId="0" borderId="0" xfId="48" applyFont="1"/>
    <xf numFmtId="0" fontId="50" fillId="0" borderId="0" xfId="0" applyFont="1" applyAlignment="1"/>
    <xf numFmtId="0" fontId="9" fillId="6" borderId="2" xfId="4" applyFont="1" applyFill="1" applyBorder="1" applyAlignment="1">
      <alignment horizontal="center" vertical="center"/>
    </xf>
    <xf numFmtId="0" fontId="9" fillId="0" borderId="2" xfId="48" applyFont="1" applyFill="1" applyBorder="1" applyAlignment="1">
      <alignment vertical="center"/>
    </xf>
    <xf numFmtId="166" fontId="9" fillId="0" borderId="2" xfId="32" applyNumberFormat="1" applyFont="1" applyFill="1" applyBorder="1" applyAlignment="1"/>
    <xf numFmtId="3" fontId="56" fillId="6" borderId="2" xfId="4" applyNumberFormat="1" applyFont="1" applyFill="1" applyBorder="1" applyAlignment="1">
      <alignment horizontal="center"/>
    </xf>
    <xf numFmtId="9" fontId="56" fillId="6" borderId="2" xfId="2" applyFont="1" applyFill="1" applyBorder="1" applyAlignment="1">
      <alignment horizontal="center"/>
    </xf>
    <xf numFmtId="164" fontId="56" fillId="0" borderId="2" xfId="1" applyNumberFormat="1" applyFont="1" applyFill="1" applyBorder="1" applyAlignment="1">
      <alignment horizontal="center"/>
    </xf>
    <xf numFmtId="0" fontId="56" fillId="0" borderId="2" xfId="0" applyFont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3" fillId="0" borderId="2" xfId="4" applyFont="1" applyFill="1" applyBorder="1" applyAlignment="1">
      <alignment horizontal="center" vertical="center"/>
    </xf>
    <xf numFmtId="0" fontId="13" fillId="0" borderId="2" xfId="48" applyFont="1" applyBorder="1" applyAlignment="1">
      <alignment vertical="center"/>
    </xf>
    <xf numFmtId="0" fontId="13" fillId="0" borderId="2" xfId="48" applyFont="1" applyBorder="1" applyAlignment="1">
      <alignment horizontal="center" vertical="center"/>
    </xf>
    <xf numFmtId="3" fontId="13" fillId="3" borderId="2" xfId="4" applyNumberFormat="1" applyFont="1" applyFill="1" applyBorder="1" applyAlignment="1">
      <alignment horizontal="center" vertical="center"/>
    </xf>
    <xf numFmtId="164" fontId="13" fillId="2" borderId="2" xfId="4" applyNumberFormat="1" applyFont="1" applyFill="1" applyBorder="1" applyAlignment="1">
      <alignment horizontal="center" vertical="center"/>
    </xf>
    <xf numFmtId="0" fontId="13" fillId="0" borderId="0" xfId="4" applyFont="1" applyFill="1" applyBorder="1" applyAlignment="1">
      <alignment horizontal="center"/>
    </xf>
    <xf numFmtId="0" fontId="13" fillId="0" borderId="0" xfId="48" applyFont="1" applyBorder="1" applyAlignment="1"/>
    <xf numFmtId="0" fontId="13" fillId="0" borderId="0" xfId="48" applyFont="1" applyBorder="1"/>
    <xf numFmtId="164" fontId="13" fillId="0" borderId="0" xfId="32" applyNumberFormat="1" applyFont="1" applyBorder="1"/>
    <xf numFmtId="9" fontId="57" fillId="6" borderId="0" xfId="4" applyNumberFormat="1" applyFont="1" applyFill="1" applyBorder="1" applyAlignment="1">
      <alignment horizontal="center"/>
    </xf>
    <xf numFmtId="0" fontId="53" fillId="0" borderId="1" xfId="0" applyFont="1" applyBorder="1" applyAlignment="1"/>
    <xf numFmtId="0" fontId="10" fillId="6" borderId="2" xfId="4" quotePrefix="1" applyFont="1" applyFill="1" applyBorder="1" applyAlignment="1">
      <alignment horizontal="center" vertical="center"/>
    </xf>
    <xf numFmtId="0" fontId="1" fillId="0" borderId="1" xfId="4" applyFont="1" applyFill="1" applyBorder="1" applyAlignment="1">
      <alignment horizontal="center" vertical="center"/>
    </xf>
    <xf numFmtId="49" fontId="78" fillId="0" borderId="14" xfId="0" applyNumberFormat="1" applyFont="1" applyFill="1" applyBorder="1" applyAlignment="1">
      <alignment horizontal="center" vertical="center"/>
    </xf>
    <xf numFmtId="0" fontId="1" fillId="0" borderId="1" xfId="4" applyFont="1" applyFill="1" applyBorder="1" applyAlignment="1">
      <alignment horizontal="center" vertical="center"/>
    </xf>
    <xf numFmtId="0" fontId="81" fillId="0" borderId="0" xfId="0" applyFont="1"/>
    <xf numFmtId="164" fontId="81" fillId="0" borderId="0" xfId="1" applyNumberFormat="1" applyFont="1"/>
    <xf numFmtId="0" fontId="1" fillId="0" borderId="1" xfId="4" applyFont="1" applyFill="1" applyBorder="1" applyAlignment="1">
      <alignment horizontal="center" vertical="center"/>
    </xf>
    <xf numFmtId="0" fontId="1" fillId="2" borderId="0" xfId="4" applyFont="1" applyFill="1" applyBorder="1" applyAlignment="1">
      <alignment horizontal="center" vertical="center"/>
    </xf>
    <xf numFmtId="0" fontId="1" fillId="0" borderId="1" xfId="4" applyFont="1" applyFill="1" applyBorder="1" applyAlignment="1">
      <alignment horizontal="center" vertical="center"/>
    </xf>
    <xf numFmtId="164" fontId="10" fillId="31" borderId="0" xfId="0" applyNumberFormat="1" applyFont="1" applyFill="1"/>
    <xf numFmtId="0" fontId="1" fillId="0" borderId="1" xfId="4" applyFont="1" applyFill="1" applyBorder="1" applyAlignment="1">
      <alignment horizontal="center" vertical="center"/>
    </xf>
    <xf numFmtId="0" fontId="1" fillId="0" borderId="1" xfId="4" applyFont="1" applyFill="1" applyBorder="1" applyAlignment="1">
      <alignment horizontal="center" vertical="center"/>
    </xf>
    <xf numFmtId="0" fontId="1" fillId="2" borderId="0" xfId="4" applyFont="1" applyFill="1" applyBorder="1" applyAlignment="1">
      <alignment horizontal="center" vertical="center"/>
    </xf>
    <xf numFmtId="0" fontId="1" fillId="0" borderId="1" xfId="4" applyFont="1" applyFill="1" applyBorder="1" applyAlignment="1">
      <alignment horizontal="center" vertical="center"/>
    </xf>
    <xf numFmtId="0" fontId="1" fillId="0" borderId="1" xfId="4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 wrapText="1"/>
    </xf>
    <xf numFmtId="166" fontId="10" fillId="2" borderId="14" xfId="32" applyNumberFormat="1" applyFont="1" applyFill="1" applyBorder="1" applyAlignment="1"/>
    <xf numFmtId="0" fontId="10" fillId="2" borderId="14" xfId="4" applyFont="1" applyFill="1" applyBorder="1" applyAlignment="1">
      <alignment horizontal="center" vertical="center"/>
    </xf>
    <xf numFmtId="0" fontId="10" fillId="2" borderId="2" xfId="48" applyFont="1" applyFill="1" applyBorder="1" applyAlignment="1">
      <alignment horizontal="left" vertical="center"/>
    </xf>
    <xf numFmtId="3" fontId="11" fillId="2" borderId="14" xfId="4" applyNumberFormat="1" applyFont="1" applyFill="1" applyBorder="1" applyAlignment="1">
      <alignment horizontal="center"/>
    </xf>
    <xf numFmtId="164" fontId="8" fillId="2" borderId="0" xfId="0" applyNumberFormat="1" applyFont="1" applyFill="1"/>
    <xf numFmtId="0" fontId="1" fillId="0" borderId="1" xfId="4" applyFont="1" applyFill="1" applyBorder="1" applyAlignment="1">
      <alignment horizontal="center" vertical="center"/>
    </xf>
    <xf numFmtId="3" fontId="1" fillId="0" borderId="0" xfId="48" applyNumberFormat="1" applyFont="1" applyFill="1" applyBorder="1" applyAlignment="1" applyProtection="1">
      <alignment horizontal="center"/>
      <protection locked="0"/>
    </xf>
    <xf numFmtId="3" fontId="1" fillId="0" borderId="0" xfId="4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48" applyFont="1" applyAlignment="1">
      <alignment horizontal="right" vertical="center"/>
    </xf>
    <xf numFmtId="0" fontId="49" fillId="0" borderId="0" xfId="0" applyFont="1" applyAlignment="1">
      <alignment horizontal="center"/>
    </xf>
    <xf numFmtId="0" fontId="13" fillId="0" borderId="0" xfId="4" applyFont="1" applyFill="1" applyBorder="1" applyAlignment="1">
      <alignment horizontal="center" vertical="center"/>
    </xf>
    <xf numFmtId="0" fontId="14" fillId="0" borderId="0" xfId="4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1" fillId="0" borderId="0" xfId="4" applyFont="1" applyFill="1" applyBorder="1" applyAlignment="1">
      <alignment horizontal="center" vertical="center"/>
    </xf>
    <xf numFmtId="0" fontId="1" fillId="0" borderId="0" xfId="48" applyFont="1" applyAlignment="1">
      <alignment horizontal="right" vertical="center"/>
    </xf>
    <xf numFmtId="0" fontId="50" fillId="0" borderId="0" xfId="0" applyFont="1" applyAlignment="1">
      <alignment horizontal="center"/>
    </xf>
    <xf numFmtId="0" fontId="1" fillId="0" borderId="1" xfId="4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/>
    </xf>
    <xf numFmtId="0" fontId="50" fillId="0" borderId="1" xfId="0" applyFont="1" applyBorder="1" applyAlignment="1">
      <alignment horizontal="center" vertical="center"/>
    </xf>
    <xf numFmtId="0" fontId="79" fillId="0" borderId="0" xfId="48" applyFont="1" applyAlignment="1">
      <alignment horizontal="right" vertical="center"/>
    </xf>
    <xf numFmtId="0" fontId="80" fillId="0" borderId="0" xfId="4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/>
    </xf>
    <xf numFmtId="0" fontId="45" fillId="0" borderId="1" xfId="0" applyFont="1" applyBorder="1" applyAlignment="1">
      <alignment horizontal="center"/>
    </xf>
    <xf numFmtId="0" fontId="46" fillId="0" borderId="1" xfId="0" applyFont="1" applyBorder="1" applyAlignment="1">
      <alignment horizontal="center" vertical="center"/>
    </xf>
    <xf numFmtId="0" fontId="32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27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0" fontId="35" fillId="0" borderId="1" xfId="0" applyFont="1" applyBorder="1" applyAlignment="1">
      <alignment horizontal="center"/>
    </xf>
    <xf numFmtId="0" fontId="30" fillId="0" borderId="1" xfId="0" applyFont="1" applyBorder="1" applyAlignment="1">
      <alignment horizontal="center"/>
    </xf>
    <xf numFmtId="0" fontId="1" fillId="2" borderId="0" xfId="4" applyFont="1" applyFill="1" applyBorder="1" applyAlignment="1">
      <alignment horizontal="center" vertical="center"/>
    </xf>
    <xf numFmtId="0" fontId="1" fillId="5" borderId="4" xfId="4" applyFont="1" applyFill="1" applyBorder="1" applyAlignment="1">
      <alignment horizontal="center" vertical="center" wrapText="1"/>
    </xf>
    <xf numFmtId="0" fontId="1" fillId="5" borderId="0" xfId="4" applyFont="1" applyFill="1" applyBorder="1" applyAlignment="1">
      <alignment horizontal="center" vertical="center" wrapText="1"/>
    </xf>
    <xf numFmtId="164" fontId="0" fillId="2" borderId="0" xfId="1" applyNumberFormat="1" applyFont="1" applyFill="1" applyAlignment="1">
      <alignment horizontal="center" wrapText="1"/>
    </xf>
    <xf numFmtId="16" fontId="1" fillId="0" borderId="1" xfId="4" applyNumberFormat="1" applyFont="1" applyFill="1" applyBorder="1" applyAlignment="1">
      <alignment horizontal="center" vertical="center"/>
    </xf>
    <xf numFmtId="0" fontId="80" fillId="0" borderId="1" xfId="4" applyFont="1" applyFill="1" applyBorder="1" applyAlignment="1">
      <alignment horizontal="center" vertical="center"/>
    </xf>
    <xf numFmtId="0" fontId="1" fillId="0" borderId="0" xfId="4" applyFont="1" applyFill="1" applyBorder="1" applyAlignment="1">
      <alignment horizontal="center"/>
    </xf>
    <xf numFmtId="0" fontId="16" fillId="5" borderId="0" xfId="4" applyFont="1" applyFill="1" applyBorder="1" applyAlignment="1">
      <alignment horizontal="left" vertical="center"/>
    </xf>
    <xf numFmtId="43" fontId="10" fillId="0" borderId="0" xfId="0" applyNumberFormat="1" applyFont="1"/>
  </cellXfs>
  <cellStyles count="57">
    <cellStyle name="20% - Accent1 2" xfId="12"/>
    <cellStyle name="20% - Accent2 2" xfId="13"/>
    <cellStyle name="20% - Accent3 2" xfId="5"/>
    <cellStyle name="20% - Accent4 2" xfId="10"/>
    <cellStyle name="20% - Accent5 2" xfId="14"/>
    <cellStyle name="20% - Accent6 2" xfId="16"/>
    <cellStyle name="40% - Accent1 2" xfId="18"/>
    <cellStyle name="40% - Accent2 2" xfId="8"/>
    <cellStyle name="40% - Accent3 2" xfId="19"/>
    <cellStyle name="40% - Accent4 2" xfId="9"/>
    <cellStyle name="40% - Accent5 2" xfId="20"/>
    <cellStyle name="40% - Accent6 2" xfId="21"/>
    <cellStyle name="60% - Accent1 2" xfId="15"/>
    <cellStyle name="60% - Accent2 2" xfId="17"/>
    <cellStyle name="60% - Accent3 2" xfId="6"/>
    <cellStyle name="60% - Accent4 2" xfId="22"/>
    <cellStyle name="60% - Accent5 2" xfId="23"/>
    <cellStyle name="60% - Accent6 2" xfId="24"/>
    <cellStyle name="Accent1 2" xfId="25"/>
    <cellStyle name="Accent2 2" xfId="26"/>
    <cellStyle name="Accent3 2" xfId="27"/>
    <cellStyle name="Accent4 2" xfId="11"/>
    <cellStyle name="Accent5 2" xfId="28"/>
    <cellStyle name="Accent6 2" xfId="29"/>
    <cellStyle name="Bad 2" xfId="30"/>
    <cellStyle name="Calculation 2" xfId="31"/>
    <cellStyle name="Check Cell 2" xfId="37"/>
    <cellStyle name="Comma" xfId="1" builtinId="3"/>
    <cellStyle name="Comma 2" xfId="32"/>
    <cellStyle name="Comma 2 2" xfId="33"/>
    <cellStyle name="Comma 3" xfId="34"/>
    <cellStyle name="Comma 4" xfId="36"/>
    <cellStyle name="Explanatory Text 2" xfId="38"/>
    <cellStyle name="Good 2" xfId="39"/>
    <cellStyle name="Heading 1 2" xfId="40"/>
    <cellStyle name="Heading 2 2" xfId="41"/>
    <cellStyle name="Heading 3 2" xfId="42"/>
    <cellStyle name="Heading 4 2" xfId="43"/>
    <cellStyle name="Hyperlink" xfId="3" builtinId="8"/>
    <cellStyle name="Hyperlink 2" xfId="44"/>
    <cellStyle name="Input 2" xfId="45"/>
    <cellStyle name="Linked Cell 2" xfId="46"/>
    <cellStyle name="Neutral 2" xfId="47"/>
    <cellStyle name="Normal" xfId="0" builtinId="0"/>
    <cellStyle name="Normal 2" xfId="48"/>
    <cellStyle name="Normal 3" xfId="49"/>
    <cellStyle name="Normal 4" xfId="50"/>
    <cellStyle name="Normal 5" xfId="51"/>
    <cellStyle name="Normal 6" xfId="52"/>
    <cellStyle name="Normal 8" xfId="53"/>
    <cellStyle name="Normal_Sheet1" xfId="4"/>
    <cellStyle name="Note 2" xfId="35"/>
    <cellStyle name="Output 2" xfId="54"/>
    <cellStyle name="Percent" xfId="2" builtinId="5"/>
    <cellStyle name="Title 2" xfId="7"/>
    <cellStyle name="Total 2" xfId="55"/>
    <cellStyle name="Warning Text 2" xfId="5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hyperlink" Target="mailto:bichdao301298@gmail.com%20MAIL%20G&#7916;I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918"/>
  <sheetViews>
    <sheetView tabSelected="1" topLeftCell="A912" zoomScale="70" zoomScaleNormal="70" workbookViewId="0">
      <selection activeCell="A912" sqref="A912"/>
    </sheetView>
  </sheetViews>
  <sheetFormatPr defaultColWidth="9" defaultRowHeight="15"/>
  <cols>
    <col min="1" max="1" width="5.85546875" customWidth="1"/>
    <col min="2" max="2" width="28.7109375" hidden="1" customWidth="1"/>
    <col min="3" max="3" width="10.5703125" customWidth="1"/>
    <col min="4" max="4" width="11.42578125" customWidth="1"/>
    <col min="5" max="5" width="15.28515625" customWidth="1"/>
    <col min="6" max="6" width="13.140625" customWidth="1"/>
    <col min="7" max="7" width="15.5703125" customWidth="1"/>
    <col min="8" max="8" width="17.5703125" customWidth="1"/>
    <col min="9" max="9" width="15" customWidth="1"/>
    <col min="10" max="10" width="18" customWidth="1"/>
    <col min="11" max="11" width="18.28515625" hidden="1" customWidth="1"/>
    <col min="12" max="12" width="14.5703125" customWidth="1"/>
    <col min="13" max="13" width="9" customWidth="1"/>
  </cols>
  <sheetData>
    <row r="2" spans="1:13" s="1" customFormat="1" ht="16.5" customHeight="1">
      <c r="A2" s="279" t="s">
        <v>0</v>
      </c>
      <c r="B2" s="279"/>
      <c r="C2" s="279"/>
      <c r="D2" s="279"/>
      <c r="E2" s="279"/>
      <c r="F2" s="279"/>
      <c r="G2" s="279"/>
      <c r="H2" s="279"/>
      <c r="I2" s="10"/>
      <c r="J2" s="10"/>
      <c r="K2" s="3"/>
      <c r="L2" s="59"/>
      <c r="M2" s="215"/>
    </row>
    <row r="3" spans="1:13" s="1" customFormat="1" ht="15" customHeight="1">
      <c r="A3" s="279" t="s">
        <v>1</v>
      </c>
      <c r="B3" s="279"/>
      <c r="C3" s="279"/>
      <c r="D3" s="279"/>
      <c r="E3" s="279"/>
      <c r="F3" s="279"/>
      <c r="G3" s="279"/>
      <c r="H3" s="279"/>
      <c r="I3" s="10"/>
      <c r="J3" s="10"/>
      <c r="K3" s="3"/>
      <c r="L3" s="59"/>
      <c r="M3" s="215"/>
    </row>
    <row r="4" spans="1:13" s="1" customFormat="1" ht="15" customHeight="1">
      <c r="A4" s="279" t="s">
        <v>2</v>
      </c>
      <c r="B4" s="279"/>
      <c r="C4" s="279"/>
      <c r="D4" s="279"/>
      <c r="E4" s="279"/>
      <c r="F4" s="279"/>
      <c r="G4" s="279"/>
      <c r="H4" s="279"/>
      <c r="I4" s="10" t="s">
        <v>3</v>
      </c>
      <c r="J4" s="10"/>
      <c r="K4" s="3"/>
      <c r="L4" s="59"/>
      <c r="M4" s="215"/>
    </row>
    <row r="5" spans="1:13" s="1" customFormat="1" ht="15" customHeight="1">
      <c r="A5" s="279" t="s">
        <v>4</v>
      </c>
      <c r="B5" s="279"/>
      <c r="C5" s="279"/>
      <c r="D5" s="279"/>
      <c r="E5" s="279"/>
      <c r="F5" s="279"/>
      <c r="G5" s="279"/>
      <c r="H5" s="279"/>
      <c r="I5" s="10" t="s">
        <v>5</v>
      </c>
      <c r="J5" s="10"/>
      <c r="K5" s="3"/>
      <c r="L5" s="59"/>
      <c r="M5" s="215"/>
    </row>
    <row r="6" spans="1:13" s="1" customFormat="1" ht="15" customHeight="1">
      <c r="A6" s="280" t="s">
        <v>6</v>
      </c>
      <c r="B6" s="280"/>
      <c r="C6" s="280"/>
      <c r="D6" s="280"/>
      <c r="E6" s="280"/>
      <c r="F6" s="280"/>
      <c r="G6" s="280"/>
      <c r="H6" s="280"/>
      <c r="I6" s="10"/>
      <c r="J6" s="10"/>
      <c r="K6" s="3"/>
      <c r="L6" s="59"/>
      <c r="M6" s="215"/>
    </row>
    <row r="7" spans="1:13" s="2" customFormat="1" ht="15" customHeight="1">
      <c r="A7" s="9"/>
      <c r="B7" s="9"/>
      <c r="C7" s="9"/>
      <c r="D7" s="281" t="s">
        <v>7</v>
      </c>
      <c r="E7" s="281"/>
      <c r="F7" s="281"/>
      <c r="G7" s="281"/>
      <c r="H7" s="281"/>
      <c r="I7" s="3"/>
      <c r="J7" s="3"/>
      <c r="K7" s="3"/>
      <c r="L7" s="59"/>
      <c r="M7" s="215"/>
    </row>
    <row r="8" spans="1:13" s="1" customFormat="1" ht="26.25" customHeight="1">
      <c r="A8" s="11" t="s">
        <v>8</v>
      </c>
      <c r="B8" s="11"/>
      <c r="C8" s="282"/>
      <c r="D8" s="282"/>
      <c r="E8" s="282"/>
      <c r="F8" s="226"/>
      <c r="G8" s="226"/>
      <c r="H8" s="226"/>
      <c r="I8" s="15"/>
      <c r="J8" s="15"/>
      <c r="K8" s="15"/>
      <c r="L8" s="59"/>
      <c r="M8" s="215"/>
    </row>
    <row r="9" spans="1:13" s="1" customFormat="1" ht="18.75" customHeight="1">
      <c r="A9" s="11" t="s">
        <v>9</v>
      </c>
      <c r="B9" s="11"/>
      <c r="C9" s="286" t="s">
        <v>10</v>
      </c>
      <c r="D9" s="286"/>
      <c r="E9" s="286"/>
      <c r="F9" s="286"/>
      <c r="G9" s="286"/>
      <c r="H9" s="16"/>
      <c r="I9" s="17"/>
      <c r="J9" s="17"/>
      <c r="K9" s="17"/>
      <c r="L9" s="60"/>
      <c r="M9" s="229"/>
    </row>
    <row r="10" spans="1:13" s="1" customFormat="1" ht="23.25" customHeight="1">
      <c r="A10" s="11" t="s">
        <v>11</v>
      </c>
      <c r="B10" s="11"/>
      <c r="C10" s="285" t="s">
        <v>12</v>
      </c>
      <c r="D10" s="285"/>
      <c r="E10" s="285"/>
      <c r="F10" s="285"/>
      <c r="G10" s="285"/>
      <c r="H10" s="19" t="s">
        <v>13</v>
      </c>
      <c r="I10" s="3"/>
      <c r="J10" s="3"/>
      <c r="K10" s="3"/>
      <c r="L10" s="59"/>
      <c r="M10" s="215"/>
    </row>
    <row r="11" spans="1:13" s="1" customFormat="1" ht="15" customHeight="1">
      <c r="A11" s="190" t="s">
        <v>14</v>
      </c>
      <c r="B11" s="190" t="s">
        <v>15</v>
      </c>
      <c r="C11" s="190" t="s">
        <v>16</v>
      </c>
      <c r="D11" s="190" t="s">
        <v>17</v>
      </c>
      <c r="E11" s="191" t="s">
        <v>18</v>
      </c>
      <c r="F11" s="192" t="s">
        <v>19</v>
      </c>
      <c r="G11" s="192" t="s">
        <v>20</v>
      </c>
      <c r="H11" s="190" t="s">
        <v>21</v>
      </c>
      <c r="I11" s="3"/>
      <c r="J11" s="3"/>
      <c r="K11" s="3"/>
      <c r="L11" s="59"/>
      <c r="M11" s="215"/>
    </row>
    <row r="12" spans="1:13" s="3" customFormat="1" ht="15" customHeight="1">
      <c r="A12" s="24">
        <v>1</v>
      </c>
      <c r="B12" s="257" t="s">
        <v>22</v>
      </c>
      <c r="C12" s="25" t="s">
        <v>23</v>
      </c>
      <c r="D12" s="26">
        <v>5</v>
      </c>
      <c r="E12" s="27">
        <v>79305</v>
      </c>
      <c r="F12" s="28">
        <f t="shared" ref="F12:F29" si="0">E12*D12</f>
        <v>396525</v>
      </c>
      <c r="G12" s="29">
        <v>0</v>
      </c>
      <c r="H12" s="30">
        <f t="shared" ref="H12:H29" si="1">F12-F12*G12</f>
        <v>396525</v>
      </c>
      <c r="I12" s="31">
        <f>E12/1.08</f>
        <v>73430.555555555547</v>
      </c>
      <c r="J12" s="31"/>
      <c r="K12" s="31"/>
      <c r="L12" s="59">
        <f>I12*D12</f>
        <v>367152.77777777775</v>
      </c>
      <c r="M12" s="230"/>
    </row>
    <row r="13" spans="1:13" s="3" customFormat="1" ht="15" customHeight="1">
      <c r="A13" s="24">
        <v>2</v>
      </c>
      <c r="B13" s="257" t="s">
        <v>24</v>
      </c>
      <c r="C13" s="25" t="s">
        <v>25</v>
      </c>
      <c r="D13" s="32">
        <v>5</v>
      </c>
      <c r="E13" s="33">
        <v>128591</v>
      </c>
      <c r="F13" s="28">
        <f t="shared" si="0"/>
        <v>642955</v>
      </c>
      <c r="G13" s="29">
        <v>0</v>
      </c>
      <c r="H13" s="30">
        <f t="shared" si="1"/>
        <v>642955</v>
      </c>
      <c r="I13" s="31">
        <f t="shared" ref="I13:I29" si="2">E13/1.08</f>
        <v>119065.74074074073</v>
      </c>
      <c r="J13" s="31"/>
      <c r="K13" s="31"/>
      <c r="L13" s="59">
        <f t="shared" ref="L13:L29" si="3">I13*D13</f>
        <v>595328.70370370359</v>
      </c>
      <c r="M13" s="230"/>
    </row>
    <row r="14" spans="1:13" s="3" customFormat="1" ht="15" customHeight="1">
      <c r="A14" s="24">
        <v>3</v>
      </c>
      <c r="B14" s="24"/>
      <c r="C14" s="25" t="s">
        <v>26</v>
      </c>
      <c r="D14" s="34"/>
      <c r="E14" s="27">
        <v>60043</v>
      </c>
      <c r="F14" s="28">
        <f t="shared" si="0"/>
        <v>0</v>
      </c>
      <c r="G14" s="29">
        <v>0</v>
      </c>
      <c r="H14" s="30">
        <f t="shared" si="1"/>
        <v>0</v>
      </c>
      <c r="I14" s="31">
        <f t="shared" si="2"/>
        <v>55595.370370370365</v>
      </c>
      <c r="J14" s="31"/>
      <c r="K14" s="31"/>
      <c r="L14" s="59">
        <f t="shared" si="3"/>
        <v>0</v>
      </c>
      <c r="M14" s="230"/>
    </row>
    <row r="15" spans="1:13" s="3" customFormat="1" ht="15" customHeight="1">
      <c r="A15" s="24">
        <v>4</v>
      </c>
      <c r="B15" s="24"/>
      <c r="C15" s="25" t="s">
        <v>27</v>
      </c>
      <c r="D15" s="106"/>
      <c r="E15" s="27">
        <v>115781</v>
      </c>
      <c r="F15" s="28">
        <f t="shared" si="0"/>
        <v>0</v>
      </c>
      <c r="G15" s="29">
        <v>0</v>
      </c>
      <c r="H15" s="30">
        <f t="shared" si="1"/>
        <v>0</v>
      </c>
      <c r="I15" s="31">
        <f t="shared" si="2"/>
        <v>107204.62962962962</v>
      </c>
      <c r="J15" s="31"/>
      <c r="K15" s="31"/>
      <c r="L15" s="59">
        <f t="shared" si="3"/>
        <v>0</v>
      </c>
      <c r="M15" s="230"/>
    </row>
    <row r="16" spans="1:13" s="3" customFormat="1" ht="15" customHeight="1">
      <c r="A16" s="24">
        <v>5</v>
      </c>
      <c r="B16" s="24"/>
      <c r="C16" s="25" t="s">
        <v>28</v>
      </c>
      <c r="D16" s="32"/>
      <c r="E16" s="27">
        <v>119943</v>
      </c>
      <c r="F16" s="28">
        <f t="shared" si="0"/>
        <v>0</v>
      </c>
      <c r="G16" s="29">
        <v>0</v>
      </c>
      <c r="H16" s="30">
        <f t="shared" si="1"/>
        <v>0</v>
      </c>
      <c r="I16" s="31">
        <f t="shared" si="2"/>
        <v>111058.33333333333</v>
      </c>
      <c r="J16" s="31"/>
      <c r="K16" s="31"/>
      <c r="L16" s="59">
        <f t="shared" si="3"/>
        <v>0</v>
      </c>
      <c r="M16" s="230"/>
    </row>
    <row r="17" spans="1:13" s="3" customFormat="1" ht="15" customHeight="1">
      <c r="A17" s="24">
        <v>6</v>
      </c>
      <c r="B17" s="24"/>
      <c r="C17" s="25" t="s">
        <v>29</v>
      </c>
      <c r="D17" s="26"/>
      <c r="E17" s="27">
        <v>94810</v>
      </c>
      <c r="F17" s="28">
        <f t="shared" si="0"/>
        <v>0</v>
      </c>
      <c r="G17" s="29">
        <v>0</v>
      </c>
      <c r="H17" s="30">
        <f t="shared" si="1"/>
        <v>0</v>
      </c>
      <c r="I17" s="31">
        <f t="shared" si="2"/>
        <v>87787.037037037036</v>
      </c>
      <c r="J17" s="31"/>
      <c r="K17" s="31"/>
      <c r="L17" s="59">
        <f t="shared" si="3"/>
        <v>0</v>
      </c>
      <c r="M17" s="230"/>
    </row>
    <row r="18" spans="1:13" s="3" customFormat="1" ht="15" customHeight="1">
      <c r="A18" s="24">
        <v>7</v>
      </c>
      <c r="B18" s="24"/>
      <c r="C18" s="25" t="s">
        <v>30</v>
      </c>
      <c r="D18" s="34"/>
      <c r="E18" s="27">
        <v>141396</v>
      </c>
      <c r="F18" s="28">
        <f t="shared" si="0"/>
        <v>0</v>
      </c>
      <c r="G18" s="29">
        <v>0</v>
      </c>
      <c r="H18" s="30">
        <f t="shared" si="1"/>
        <v>0</v>
      </c>
      <c r="I18" s="31">
        <f t="shared" si="2"/>
        <v>130922.22222222222</v>
      </c>
      <c r="J18" s="31"/>
      <c r="K18" s="31"/>
      <c r="L18" s="59">
        <f t="shared" si="3"/>
        <v>0</v>
      </c>
      <c r="M18" s="230"/>
    </row>
    <row r="19" spans="1:13" s="3" customFormat="1" ht="15" customHeight="1">
      <c r="A19" s="24">
        <v>8</v>
      </c>
      <c r="B19" s="24"/>
      <c r="C19" s="25" t="s">
        <v>31</v>
      </c>
      <c r="D19" s="26"/>
      <c r="E19" s="27">
        <v>232931</v>
      </c>
      <c r="F19" s="28">
        <f t="shared" si="0"/>
        <v>0</v>
      </c>
      <c r="G19" s="29">
        <v>0</v>
      </c>
      <c r="H19" s="30">
        <f t="shared" si="1"/>
        <v>0</v>
      </c>
      <c r="I19" s="31">
        <f t="shared" si="2"/>
        <v>215676.85185185182</v>
      </c>
      <c r="J19" s="31"/>
      <c r="K19" s="31"/>
      <c r="L19" s="59">
        <f t="shared" si="3"/>
        <v>0</v>
      </c>
      <c r="M19" s="230"/>
    </row>
    <row r="20" spans="1:13" s="3" customFormat="1" ht="15" customHeight="1">
      <c r="A20" s="24">
        <v>9</v>
      </c>
      <c r="B20" s="24"/>
      <c r="C20" s="36" t="s">
        <v>32</v>
      </c>
      <c r="D20" s="126"/>
      <c r="E20" s="27">
        <v>101534</v>
      </c>
      <c r="F20" s="28">
        <f t="shared" si="0"/>
        <v>0</v>
      </c>
      <c r="G20" s="29">
        <v>0</v>
      </c>
      <c r="H20" s="30">
        <f t="shared" si="1"/>
        <v>0</v>
      </c>
      <c r="I20" s="31">
        <f t="shared" si="2"/>
        <v>94012.962962962964</v>
      </c>
      <c r="J20" s="31"/>
      <c r="K20" s="31"/>
      <c r="L20" s="59">
        <f t="shared" si="3"/>
        <v>0</v>
      </c>
      <c r="M20" s="230"/>
    </row>
    <row r="21" spans="1:13" s="3" customFormat="1" ht="15" customHeight="1">
      <c r="A21" s="24">
        <v>10</v>
      </c>
      <c r="B21" s="24"/>
      <c r="C21" s="36" t="s">
        <v>33</v>
      </c>
      <c r="D21" s="126"/>
      <c r="E21" s="33">
        <v>110148</v>
      </c>
      <c r="F21" s="28">
        <f t="shared" si="0"/>
        <v>0</v>
      </c>
      <c r="G21" s="29">
        <v>0</v>
      </c>
      <c r="H21" s="30">
        <f t="shared" si="1"/>
        <v>0</v>
      </c>
      <c r="I21" s="31">
        <f t="shared" si="2"/>
        <v>101988.88888888888</v>
      </c>
      <c r="J21" s="31"/>
      <c r="K21" s="31"/>
      <c r="L21" s="59">
        <f t="shared" si="3"/>
        <v>0</v>
      </c>
      <c r="M21" s="230"/>
    </row>
    <row r="22" spans="1:13" s="3" customFormat="1" ht="15" customHeight="1">
      <c r="A22" s="24">
        <v>11</v>
      </c>
      <c r="B22" s="24"/>
      <c r="C22" s="25" t="s">
        <v>34</v>
      </c>
      <c r="D22" s="37"/>
      <c r="E22" s="27">
        <v>54198</v>
      </c>
      <c r="F22" s="28">
        <f t="shared" si="0"/>
        <v>0</v>
      </c>
      <c r="G22" s="29">
        <v>0</v>
      </c>
      <c r="H22" s="30">
        <f t="shared" si="1"/>
        <v>0</v>
      </c>
      <c r="I22" s="31">
        <f t="shared" si="2"/>
        <v>50183.333333333328</v>
      </c>
      <c r="J22" s="31"/>
      <c r="K22" s="31"/>
      <c r="L22" s="59">
        <f t="shared" si="3"/>
        <v>0</v>
      </c>
      <c r="M22" s="230"/>
    </row>
    <row r="23" spans="1:13" s="3" customFormat="1" ht="15" customHeight="1">
      <c r="A23" s="24">
        <v>12</v>
      </c>
      <c r="B23" s="24"/>
      <c r="C23" s="25" t="s">
        <v>35</v>
      </c>
      <c r="D23" s="37"/>
      <c r="E23" s="27">
        <v>49680</v>
      </c>
      <c r="F23" s="28">
        <f t="shared" si="0"/>
        <v>0</v>
      </c>
      <c r="G23" s="29">
        <v>0</v>
      </c>
      <c r="H23" s="30">
        <f t="shared" si="1"/>
        <v>0</v>
      </c>
      <c r="I23" s="31">
        <f t="shared" si="2"/>
        <v>46000</v>
      </c>
      <c r="J23" s="31"/>
      <c r="K23" s="31"/>
      <c r="L23" s="59">
        <f t="shared" si="3"/>
        <v>0</v>
      </c>
      <c r="M23" s="230"/>
    </row>
    <row r="24" spans="1:13" s="3" customFormat="1" ht="15" customHeight="1">
      <c r="A24" s="24">
        <v>13</v>
      </c>
      <c r="B24" s="24"/>
      <c r="C24" s="25" t="s">
        <v>36</v>
      </c>
      <c r="D24" s="37"/>
      <c r="E24" s="38">
        <v>64152</v>
      </c>
      <c r="F24" s="28">
        <f t="shared" si="0"/>
        <v>0</v>
      </c>
      <c r="G24" s="29">
        <v>0</v>
      </c>
      <c r="H24" s="30">
        <f t="shared" si="1"/>
        <v>0</v>
      </c>
      <c r="I24" s="31">
        <f t="shared" si="2"/>
        <v>59399.999999999993</v>
      </c>
      <c r="J24" s="31"/>
      <c r="K24" s="31"/>
      <c r="L24" s="59">
        <f t="shared" si="3"/>
        <v>0</v>
      </c>
      <c r="M24" s="230"/>
    </row>
    <row r="25" spans="1:13" s="3" customFormat="1" ht="15" customHeight="1">
      <c r="A25" s="24">
        <v>14</v>
      </c>
      <c r="B25" s="24"/>
      <c r="C25" s="25" t="s">
        <v>37</v>
      </c>
      <c r="D25" s="37"/>
      <c r="E25" s="38">
        <v>65934</v>
      </c>
      <c r="F25" s="28">
        <f t="shared" si="0"/>
        <v>0</v>
      </c>
      <c r="G25" s="29">
        <v>0</v>
      </c>
      <c r="H25" s="30">
        <f t="shared" si="1"/>
        <v>0</v>
      </c>
      <c r="I25" s="31">
        <f t="shared" si="2"/>
        <v>61049.999999999993</v>
      </c>
      <c r="J25" s="31"/>
      <c r="K25" s="31"/>
      <c r="L25" s="59">
        <f t="shared" si="3"/>
        <v>0</v>
      </c>
      <c r="M25" s="230"/>
    </row>
    <row r="26" spans="1:13" s="3" customFormat="1" ht="15" customHeight="1">
      <c r="A26" s="24">
        <v>15</v>
      </c>
      <c r="B26" s="24"/>
      <c r="C26" s="25" t="s">
        <v>38</v>
      </c>
      <c r="D26" s="37"/>
      <c r="E26" s="38">
        <v>76626</v>
      </c>
      <c r="F26" s="28">
        <f t="shared" si="0"/>
        <v>0</v>
      </c>
      <c r="G26" s="29">
        <v>0</v>
      </c>
      <c r="H26" s="30">
        <f t="shared" si="1"/>
        <v>0</v>
      </c>
      <c r="I26" s="31">
        <f t="shared" si="2"/>
        <v>70950</v>
      </c>
      <c r="J26" s="31"/>
      <c r="K26" s="31"/>
      <c r="L26" s="59">
        <f t="shared" si="3"/>
        <v>0</v>
      </c>
      <c r="M26" s="230"/>
    </row>
    <row r="27" spans="1:13" s="3" customFormat="1" ht="15" customHeight="1">
      <c r="A27" s="24">
        <v>16</v>
      </c>
      <c r="B27" s="24"/>
      <c r="C27" s="25" t="s">
        <v>39</v>
      </c>
      <c r="D27" s="37"/>
      <c r="E27" s="38">
        <v>80190</v>
      </c>
      <c r="F27" s="28">
        <f t="shared" si="0"/>
        <v>0</v>
      </c>
      <c r="G27" s="29">
        <v>0</v>
      </c>
      <c r="H27" s="30">
        <f t="shared" si="1"/>
        <v>0</v>
      </c>
      <c r="I27" s="31">
        <f t="shared" si="2"/>
        <v>74250</v>
      </c>
      <c r="J27" s="31"/>
      <c r="K27" s="31"/>
      <c r="L27" s="59">
        <f t="shared" si="3"/>
        <v>0</v>
      </c>
      <c r="M27" s="230"/>
    </row>
    <row r="28" spans="1:13" s="3" customFormat="1" ht="15" customHeight="1">
      <c r="A28" s="24">
        <v>17</v>
      </c>
      <c r="B28" s="24"/>
      <c r="C28" s="25" t="s">
        <v>40</v>
      </c>
      <c r="D28" s="37"/>
      <c r="E28" s="38">
        <v>113832</v>
      </c>
      <c r="F28" s="28">
        <f t="shared" si="0"/>
        <v>0</v>
      </c>
      <c r="G28" s="29">
        <v>0</v>
      </c>
      <c r="H28" s="30">
        <f t="shared" si="1"/>
        <v>0</v>
      </c>
      <c r="I28" s="31">
        <f t="shared" si="2"/>
        <v>105400</v>
      </c>
      <c r="J28" s="31"/>
      <c r="K28" s="31"/>
      <c r="L28" s="59">
        <f t="shared" si="3"/>
        <v>0</v>
      </c>
      <c r="M28" s="230"/>
    </row>
    <row r="29" spans="1:13" s="3" customFormat="1" ht="15" customHeight="1">
      <c r="A29" s="24">
        <v>18</v>
      </c>
      <c r="B29" s="24"/>
      <c r="C29" s="25" t="s">
        <v>41</v>
      </c>
      <c r="D29" s="37"/>
      <c r="E29" s="39">
        <v>98010</v>
      </c>
      <c r="F29" s="28">
        <f t="shared" si="0"/>
        <v>0</v>
      </c>
      <c r="G29" s="29">
        <v>0</v>
      </c>
      <c r="H29" s="30">
        <f t="shared" si="1"/>
        <v>0</v>
      </c>
      <c r="I29" s="31">
        <f t="shared" si="2"/>
        <v>90750</v>
      </c>
      <c r="J29" s="31"/>
      <c r="K29" s="31"/>
      <c r="L29" s="59">
        <f t="shared" si="3"/>
        <v>0</v>
      </c>
      <c r="M29" s="230"/>
    </row>
    <row r="30" spans="1:13" s="4" customFormat="1" ht="15" customHeight="1">
      <c r="A30" s="40"/>
      <c r="B30" s="40"/>
      <c r="C30" s="41" t="s">
        <v>42</v>
      </c>
      <c r="D30" s="42">
        <f>SUM(D12:D29)</f>
        <v>10</v>
      </c>
      <c r="E30" s="42"/>
      <c r="F30" s="43">
        <f>SUM(F12:F29)</f>
        <v>1039480</v>
      </c>
      <c r="G30" s="43"/>
      <c r="H30" s="111">
        <f>SUM(H12:H29)</f>
        <v>1039480</v>
      </c>
      <c r="I30" s="45"/>
      <c r="J30" s="45"/>
      <c r="K30" s="45"/>
      <c r="L30" s="64">
        <f>SUM(L12:L29)</f>
        <v>962481.48148148134</v>
      </c>
      <c r="M30" s="231"/>
    </row>
    <row r="31" spans="1:13" s="5" customFormat="1" ht="30" customHeight="1">
      <c r="A31" s="46"/>
      <c r="B31" s="46"/>
      <c r="C31" s="47"/>
      <c r="D31" s="48"/>
      <c r="E31" s="48"/>
      <c r="F31" s="49"/>
      <c r="G31" s="49"/>
      <c r="H31" s="50"/>
      <c r="I31" s="51"/>
      <c r="J31" s="51"/>
      <c r="K31" s="51"/>
      <c r="L31" s="65">
        <f>L30*0.08</f>
        <v>76998.518518518511</v>
      </c>
      <c r="M31" s="232"/>
    </row>
    <row r="32" spans="1:13" s="6" customFormat="1" ht="15" customHeight="1">
      <c r="A32" s="283" t="s">
        <v>43</v>
      </c>
      <c r="B32" s="283"/>
      <c r="C32" s="283"/>
      <c r="D32" s="284" t="s">
        <v>44</v>
      </c>
      <c r="E32" s="284"/>
      <c r="F32" s="54"/>
      <c r="G32" s="54"/>
      <c r="H32" s="55" t="s">
        <v>45</v>
      </c>
      <c r="I32" s="56"/>
      <c r="J32" s="56"/>
      <c r="K32" s="56"/>
      <c r="L32" s="225">
        <f>SUM(L30:L31)</f>
        <v>1039479.9999999999</v>
      </c>
      <c r="M32" s="233"/>
    </row>
    <row r="37" spans="1:13" s="1" customFormat="1" ht="16.5" customHeight="1">
      <c r="A37" s="279" t="s">
        <v>0</v>
      </c>
      <c r="B37" s="279"/>
      <c r="C37" s="279"/>
      <c r="D37" s="279"/>
      <c r="E37" s="279"/>
      <c r="F37" s="279"/>
      <c r="G37" s="279"/>
      <c r="H37" s="279"/>
      <c r="I37" s="10"/>
      <c r="J37" s="10"/>
      <c r="K37" s="3"/>
      <c r="L37" s="59"/>
      <c r="M37" s="215"/>
    </row>
    <row r="38" spans="1:13" s="1" customFormat="1" ht="15" customHeight="1">
      <c r="A38" s="279" t="s">
        <v>1</v>
      </c>
      <c r="B38" s="279"/>
      <c r="C38" s="279"/>
      <c r="D38" s="279"/>
      <c r="E38" s="279"/>
      <c r="F38" s="279"/>
      <c r="G38" s="279"/>
      <c r="H38" s="279"/>
      <c r="I38" s="10"/>
      <c r="J38" s="10"/>
      <c r="K38" s="3"/>
      <c r="L38" s="59"/>
      <c r="M38" s="215"/>
    </row>
    <row r="39" spans="1:13" s="1" customFormat="1" ht="15" customHeight="1">
      <c r="A39" s="279" t="s">
        <v>2</v>
      </c>
      <c r="B39" s="279"/>
      <c r="C39" s="279"/>
      <c r="D39" s="279"/>
      <c r="E39" s="279"/>
      <c r="F39" s="279"/>
      <c r="G39" s="279"/>
      <c r="H39" s="279"/>
      <c r="I39" s="10" t="s">
        <v>1355</v>
      </c>
      <c r="J39" s="10"/>
      <c r="K39" s="3"/>
      <c r="L39" s="59"/>
      <c r="M39" s="215"/>
    </row>
    <row r="40" spans="1:13" s="1" customFormat="1" ht="15" customHeight="1">
      <c r="A40" s="279" t="s">
        <v>4</v>
      </c>
      <c r="B40" s="279"/>
      <c r="C40" s="279"/>
      <c r="D40" s="279"/>
      <c r="E40" s="279"/>
      <c r="F40" s="279"/>
      <c r="G40" s="279"/>
      <c r="H40" s="279"/>
      <c r="I40" s="10" t="s">
        <v>46</v>
      </c>
      <c r="J40" s="10"/>
      <c r="K40" s="3"/>
      <c r="L40" s="59"/>
      <c r="M40" s="215"/>
    </row>
    <row r="41" spans="1:13" s="1" customFormat="1" ht="15" customHeight="1">
      <c r="A41" s="280" t="s">
        <v>6</v>
      </c>
      <c r="B41" s="280"/>
      <c r="C41" s="280"/>
      <c r="D41" s="280"/>
      <c r="E41" s="280"/>
      <c r="F41" s="280"/>
      <c r="G41" s="280"/>
      <c r="H41" s="280"/>
      <c r="I41" s="10"/>
      <c r="J41" s="10"/>
      <c r="K41" s="3"/>
      <c r="L41" s="59"/>
      <c r="M41" s="215"/>
    </row>
    <row r="42" spans="1:13" s="2" customFormat="1" ht="15" customHeight="1">
      <c r="A42" s="9"/>
      <c r="B42" s="9"/>
      <c r="C42" s="9"/>
      <c r="D42" s="281" t="s">
        <v>7</v>
      </c>
      <c r="E42" s="281"/>
      <c r="F42" s="281"/>
      <c r="G42" s="281"/>
      <c r="H42" s="281"/>
      <c r="I42" s="3"/>
      <c r="J42" s="3"/>
      <c r="K42" s="3"/>
      <c r="L42" s="59"/>
      <c r="M42" s="215"/>
    </row>
    <row r="43" spans="1:13" s="1" customFormat="1" ht="26.25" customHeight="1">
      <c r="A43" s="11" t="s">
        <v>8</v>
      </c>
      <c r="B43" s="11"/>
      <c r="C43" s="282"/>
      <c r="D43" s="282"/>
      <c r="E43" s="282"/>
      <c r="F43" s="226"/>
      <c r="G43" s="226"/>
      <c r="H43" s="226"/>
      <c r="I43" s="15"/>
      <c r="J43" s="15"/>
      <c r="K43" s="15"/>
      <c r="L43" s="59"/>
      <c r="M43" s="215"/>
    </row>
    <row r="44" spans="1:13" s="1" customFormat="1" ht="18.75" customHeight="1">
      <c r="A44" s="11" t="s">
        <v>9</v>
      </c>
      <c r="B44" s="11"/>
      <c r="C44" s="286" t="s">
        <v>10</v>
      </c>
      <c r="D44" s="286"/>
      <c r="E44" s="286"/>
      <c r="F44" s="286"/>
      <c r="G44" s="286"/>
      <c r="H44" s="16"/>
      <c r="I44" s="17"/>
      <c r="J44" s="17"/>
      <c r="K44" s="17"/>
      <c r="L44" s="60"/>
      <c r="M44" s="229"/>
    </row>
    <row r="45" spans="1:13" s="1" customFormat="1" ht="23.25" customHeight="1">
      <c r="A45" s="11" t="s">
        <v>11</v>
      </c>
      <c r="B45" s="11"/>
      <c r="C45" s="285" t="s">
        <v>12</v>
      </c>
      <c r="D45" s="285"/>
      <c r="E45" s="285"/>
      <c r="F45" s="285"/>
      <c r="G45" s="285"/>
      <c r="H45" s="19" t="s">
        <v>13</v>
      </c>
      <c r="I45" s="3"/>
      <c r="J45" s="3"/>
      <c r="K45" s="3"/>
      <c r="L45" s="59"/>
      <c r="M45" s="215"/>
    </row>
    <row r="46" spans="1:13" s="1" customFormat="1" ht="15" customHeight="1">
      <c r="A46" s="190" t="s">
        <v>14</v>
      </c>
      <c r="B46" s="190" t="s">
        <v>15</v>
      </c>
      <c r="C46" s="190" t="s">
        <v>16</v>
      </c>
      <c r="D46" s="190" t="s">
        <v>17</v>
      </c>
      <c r="E46" s="191" t="s">
        <v>18</v>
      </c>
      <c r="F46" s="192" t="s">
        <v>19</v>
      </c>
      <c r="G46" s="192" t="s">
        <v>20</v>
      </c>
      <c r="H46" s="190" t="s">
        <v>21</v>
      </c>
      <c r="I46" s="3"/>
      <c r="J46" s="3"/>
      <c r="K46" s="3"/>
      <c r="L46" s="59"/>
      <c r="M46" s="215"/>
    </row>
    <row r="47" spans="1:13" s="3" customFormat="1" ht="15" customHeight="1">
      <c r="A47" s="24">
        <v>1</v>
      </c>
      <c r="B47" s="257" t="s">
        <v>22</v>
      </c>
      <c r="C47" s="25" t="s">
        <v>23</v>
      </c>
      <c r="D47" s="26"/>
      <c r="E47" s="27">
        <v>79305</v>
      </c>
      <c r="F47" s="28">
        <f t="shared" ref="F47:F64" si="4">E47*D47</f>
        <v>0</v>
      </c>
      <c r="G47" s="29">
        <v>0</v>
      </c>
      <c r="H47" s="30">
        <f t="shared" ref="H47:H64" si="5">F47-F47*G47</f>
        <v>0</v>
      </c>
      <c r="I47" s="31">
        <f>E47/1.08</f>
        <v>73430.555555555547</v>
      </c>
      <c r="J47" s="31"/>
      <c r="K47" s="31"/>
      <c r="L47" s="59">
        <f>I47*D47</f>
        <v>0</v>
      </c>
      <c r="M47" s="230"/>
    </row>
    <row r="48" spans="1:13" s="3" customFormat="1" ht="15" customHeight="1">
      <c r="A48" s="24">
        <v>2</v>
      </c>
      <c r="B48" s="257" t="s">
        <v>24</v>
      </c>
      <c r="C48" s="25" t="s">
        <v>25</v>
      </c>
      <c r="D48" s="32"/>
      <c r="E48" s="33">
        <v>128591</v>
      </c>
      <c r="F48" s="28">
        <f t="shared" si="4"/>
        <v>0</v>
      </c>
      <c r="G48" s="29">
        <v>0</v>
      </c>
      <c r="H48" s="30">
        <f t="shared" si="5"/>
        <v>0</v>
      </c>
      <c r="I48" s="31">
        <f t="shared" ref="I48:I64" si="6">E48/1.08</f>
        <v>119065.74074074073</v>
      </c>
      <c r="J48" s="31"/>
      <c r="K48" s="31"/>
      <c r="L48" s="59">
        <f t="shared" ref="L48:L64" si="7">I48*D48</f>
        <v>0</v>
      </c>
      <c r="M48" s="230"/>
    </row>
    <row r="49" spans="1:13" s="3" customFormat="1" ht="15" customHeight="1">
      <c r="A49" s="24">
        <v>3</v>
      </c>
      <c r="B49" s="24"/>
      <c r="C49" s="25" t="s">
        <v>26</v>
      </c>
      <c r="D49" s="34"/>
      <c r="E49" s="27">
        <v>60043</v>
      </c>
      <c r="F49" s="28">
        <f t="shared" si="4"/>
        <v>0</v>
      </c>
      <c r="G49" s="29">
        <v>0</v>
      </c>
      <c r="H49" s="30">
        <f t="shared" si="5"/>
        <v>0</v>
      </c>
      <c r="I49" s="31">
        <f t="shared" si="6"/>
        <v>55595.370370370365</v>
      </c>
      <c r="J49" s="31"/>
      <c r="K49" s="31"/>
      <c r="L49" s="59">
        <f t="shared" si="7"/>
        <v>0</v>
      </c>
      <c r="M49" s="230"/>
    </row>
    <row r="50" spans="1:13" s="3" customFormat="1" ht="15" customHeight="1">
      <c r="A50" s="24">
        <v>4</v>
      </c>
      <c r="B50" s="24"/>
      <c r="C50" s="25" t="s">
        <v>27</v>
      </c>
      <c r="D50" s="106"/>
      <c r="E50" s="27">
        <v>115781</v>
      </c>
      <c r="F50" s="28">
        <f t="shared" si="4"/>
        <v>0</v>
      </c>
      <c r="G50" s="29">
        <v>0</v>
      </c>
      <c r="H50" s="30">
        <f t="shared" si="5"/>
        <v>0</v>
      </c>
      <c r="I50" s="31">
        <f t="shared" si="6"/>
        <v>107204.62962962962</v>
      </c>
      <c r="J50" s="31"/>
      <c r="K50" s="31"/>
      <c r="L50" s="59">
        <f t="shared" si="7"/>
        <v>0</v>
      </c>
      <c r="M50" s="230"/>
    </row>
    <row r="51" spans="1:13" s="3" customFormat="1" ht="15" customHeight="1">
      <c r="A51" s="24">
        <v>5</v>
      </c>
      <c r="B51" s="257" t="s">
        <v>47</v>
      </c>
      <c r="C51" s="25" t="s">
        <v>28</v>
      </c>
      <c r="D51" s="32">
        <v>4</v>
      </c>
      <c r="E51" s="27">
        <v>119943</v>
      </c>
      <c r="F51" s="28">
        <f t="shared" si="4"/>
        <v>479772</v>
      </c>
      <c r="G51" s="29">
        <v>0</v>
      </c>
      <c r="H51" s="30">
        <f t="shared" si="5"/>
        <v>479772</v>
      </c>
      <c r="I51" s="31">
        <f t="shared" si="6"/>
        <v>111058.33333333333</v>
      </c>
      <c r="J51" s="31"/>
      <c r="K51" s="31"/>
      <c r="L51" s="59">
        <f t="shared" si="7"/>
        <v>444233.33333333331</v>
      </c>
      <c r="M51" s="230"/>
    </row>
    <row r="52" spans="1:13" s="3" customFormat="1" ht="15" customHeight="1">
      <c r="A52" s="24">
        <v>6</v>
      </c>
      <c r="B52" s="24"/>
      <c r="C52" s="25" t="s">
        <v>29</v>
      </c>
      <c r="D52" s="26"/>
      <c r="E52" s="27">
        <v>94810</v>
      </c>
      <c r="F52" s="28">
        <f t="shared" si="4"/>
        <v>0</v>
      </c>
      <c r="G52" s="29">
        <v>0</v>
      </c>
      <c r="H52" s="30">
        <f t="shared" si="5"/>
        <v>0</v>
      </c>
      <c r="I52" s="31">
        <f t="shared" si="6"/>
        <v>87787.037037037036</v>
      </c>
      <c r="J52" s="31"/>
      <c r="K52" s="31"/>
      <c r="L52" s="59">
        <f t="shared" si="7"/>
        <v>0</v>
      </c>
      <c r="M52" s="230"/>
    </row>
    <row r="53" spans="1:13" s="3" customFormat="1" ht="15" customHeight="1">
      <c r="A53" s="24">
        <v>7</v>
      </c>
      <c r="B53" s="24"/>
      <c r="C53" s="25" t="s">
        <v>30</v>
      </c>
      <c r="D53" s="34"/>
      <c r="E53" s="27">
        <v>141396</v>
      </c>
      <c r="F53" s="28">
        <f t="shared" si="4"/>
        <v>0</v>
      </c>
      <c r="G53" s="29">
        <v>0</v>
      </c>
      <c r="H53" s="30">
        <f t="shared" si="5"/>
        <v>0</v>
      </c>
      <c r="I53" s="31">
        <f t="shared" si="6"/>
        <v>130922.22222222222</v>
      </c>
      <c r="J53" s="31"/>
      <c r="K53" s="31"/>
      <c r="L53" s="59">
        <f t="shared" si="7"/>
        <v>0</v>
      </c>
      <c r="M53" s="230"/>
    </row>
    <row r="54" spans="1:13" s="3" customFormat="1" ht="15" customHeight="1">
      <c r="A54" s="24">
        <v>8</v>
      </c>
      <c r="B54" s="24"/>
      <c r="C54" s="25" t="s">
        <v>31</v>
      </c>
      <c r="D54" s="26"/>
      <c r="E54" s="27">
        <v>232931</v>
      </c>
      <c r="F54" s="28">
        <f t="shared" si="4"/>
        <v>0</v>
      </c>
      <c r="G54" s="29">
        <v>0</v>
      </c>
      <c r="H54" s="30">
        <f t="shared" si="5"/>
        <v>0</v>
      </c>
      <c r="I54" s="31">
        <f t="shared" si="6"/>
        <v>215676.85185185182</v>
      </c>
      <c r="J54" s="31"/>
      <c r="K54" s="31"/>
      <c r="L54" s="59">
        <f t="shared" si="7"/>
        <v>0</v>
      </c>
      <c r="M54" s="230"/>
    </row>
    <row r="55" spans="1:13" s="3" customFormat="1" ht="15" customHeight="1">
      <c r="A55" s="24">
        <v>9</v>
      </c>
      <c r="B55" s="24"/>
      <c r="C55" s="36" t="s">
        <v>32</v>
      </c>
      <c r="D55" s="126"/>
      <c r="E55" s="27">
        <v>101534</v>
      </c>
      <c r="F55" s="28">
        <f t="shared" si="4"/>
        <v>0</v>
      </c>
      <c r="G55" s="29">
        <v>0</v>
      </c>
      <c r="H55" s="30">
        <f t="shared" si="5"/>
        <v>0</v>
      </c>
      <c r="I55" s="31">
        <f t="shared" si="6"/>
        <v>94012.962962962964</v>
      </c>
      <c r="J55" s="31"/>
      <c r="K55" s="31"/>
      <c r="L55" s="59">
        <f t="shared" si="7"/>
        <v>0</v>
      </c>
      <c r="M55" s="230"/>
    </row>
    <row r="56" spans="1:13" s="3" customFormat="1" ht="15" customHeight="1">
      <c r="A56" s="24">
        <v>10</v>
      </c>
      <c r="B56" s="24"/>
      <c r="C56" s="36" t="s">
        <v>33</v>
      </c>
      <c r="D56" s="126"/>
      <c r="E56" s="33">
        <v>110148</v>
      </c>
      <c r="F56" s="28">
        <f t="shared" si="4"/>
        <v>0</v>
      </c>
      <c r="G56" s="29">
        <v>0</v>
      </c>
      <c r="H56" s="30">
        <f t="shared" si="5"/>
        <v>0</v>
      </c>
      <c r="I56" s="31">
        <f t="shared" si="6"/>
        <v>101988.88888888888</v>
      </c>
      <c r="J56" s="31"/>
      <c r="K56" s="31"/>
      <c r="L56" s="59">
        <f t="shared" si="7"/>
        <v>0</v>
      </c>
      <c r="M56" s="230"/>
    </row>
    <row r="57" spans="1:13" s="3" customFormat="1" ht="15" customHeight="1">
      <c r="A57" s="24">
        <v>11</v>
      </c>
      <c r="B57" s="24"/>
      <c r="C57" s="25" t="s">
        <v>34</v>
      </c>
      <c r="D57" s="37"/>
      <c r="E57" s="27">
        <v>54198</v>
      </c>
      <c r="F57" s="28">
        <f t="shared" si="4"/>
        <v>0</v>
      </c>
      <c r="G57" s="29">
        <v>0</v>
      </c>
      <c r="H57" s="30">
        <f t="shared" si="5"/>
        <v>0</v>
      </c>
      <c r="I57" s="31">
        <f t="shared" si="6"/>
        <v>50183.333333333328</v>
      </c>
      <c r="J57" s="31"/>
      <c r="K57" s="31"/>
      <c r="L57" s="59">
        <f t="shared" si="7"/>
        <v>0</v>
      </c>
      <c r="M57" s="230"/>
    </row>
    <row r="58" spans="1:13" s="3" customFormat="1" ht="15" customHeight="1">
      <c r="A58" s="24">
        <v>12</v>
      </c>
      <c r="B58" s="24"/>
      <c r="C58" s="25" t="s">
        <v>35</v>
      </c>
      <c r="D58" s="37"/>
      <c r="E58" s="27">
        <v>49680</v>
      </c>
      <c r="F58" s="28">
        <f t="shared" si="4"/>
        <v>0</v>
      </c>
      <c r="G58" s="29">
        <v>0</v>
      </c>
      <c r="H58" s="30">
        <f t="shared" si="5"/>
        <v>0</v>
      </c>
      <c r="I58" s="31">
        <f t="shared" si="6"/>
        <v>46000</v>
      </c>
      <c r="J58" s="31"/>
      <c r="K58" s="31"/>
      <c r="L58" s="59">
        <f t="shared" si="7"/>
        <v>0</v>
      </c>
      <c r="M58" s="230"/>
    </row>
    <row r="59" spans="1:13" s="3" customFormat="1" ht="15" customHeight="1">
      <c r="A59" s="24">
        <v>13</v>
      </c>
      <c r="B59" s="24"/>
      <c r="C59" s="25" t="s">
        <v>36</v>
      </c>
      <c r="D59" s="37"/>
      <c r="E59" s="38">
        <v>64152</v>
      </c>
      <c r="F59" s="28">
        <f t="shared" si="4"/>
        <v>0</v>
      </c>
      <c r="G59" s="29">
        <v>0</v>
      </c>
      <c r="H59" s="30">
        <f t="shared" si="5"/>
        <v>0</v>
      </c>
      <c r="I59" s="31">
        <f t="shared" si="6"/>
        <v>59399.999999999993</v>
      </c>
      <c r="J59" s="31"/>
      <c r="K59" s="31"/>
      <c r="L59" s="59">
        <f t="shared" si="7"/>
        <v>0</v>
      </c>
      <c r="M59" s="230"/>
    </row>
    <row r="60" spans="1:13" s="3" customFormat="1" ht="15" customHeight="1">
      <c r="A60" s="24">
        <v>14</v>
      </c>
      <c r="B60" s="24"/>
      <c r="C60" s="25" t="s">
        <v>37</v>
      </c>
      <c r="D60" s="37"/>
      <c r="E60" s="38">
        <v>65934</v>
      </c>
      <c r="F60" s="28">
        <f t="shared" si="4"/>
        <v>0</v>
      </c>
      <c r="G60" s="29">
        <v>0</v>
      </c>
      <c r="H60" s="30">
        <f t="shared" si="5"/>
        <v>0</v>
      </c>
      <c r="I60" s="31">
        <f t="shared" si="6"/>
        <v>61049.999999999993</v>
      </c>
      <c r="J60" s="31"/>
      <c r="K60" s="31"/>
      <c r="L60" s="59">
        <f t="shared" si="7"/>
        <v>0</v>
      </c>
      <c r="M60" s="230"/>
    </row>
    <row r="61" spans="1:13" s="3" customFormat="1" ht="15" customHeight="1">
      <c r="A61" s="24">
        <v>15</v>
      </c>
      <c r="B61" s="24"/>
      <c r="C61" s="25" t="s">
        <v>38</v>
      </c>
      <c r="D61" s="37"/>
      <c r="E61" s="38">
        <v>76626</v>
      </c>
      <c r="F61" s="28">
        <f t="shared" si="4"/>
        <v>0</v>
      </c>
      <c r="G61" s="29">
        <v>0</v>
      </c>
      <c r="H61" s="30">
        <f t="shared" si="5"/>
        <v>0</v>
      </c>
      <c r="I61" s="31">
        <f t="shared" si="6"/>
        <v>70950</v>
      </c>
      <c r="J61" s="31"/>
      <c r="K61" s="31"/>
      <c r="L61" s="59">
        <f t="shared" si="7"/>
        <v>0</v>
      </c>
      <c r="M61" s="230"/>
    </row>
    <row r="62" spans="1:13" s="3" customFormat="1" ht="15" customHeight="1">
      <c r="A62" s="24">
        <v>16</v>
      </c>
      <c r="B62" s="24"/>
      <c r="C62" s="25" t="s">
        <v>39</v>
      </c>
      <c r="D62" s="37"/>
      <c r="E62" s="38">
        <v>80190</v>
      </c>
      <c r="F62" s="28">
        <f t="shared" si="4"/>
        <v>0</v>
      </c>
      <c r="G62" s="29">
        <v>0</v>
      </c>
      <c r="H62" s="30">
        <f t="shared" si="5"/>
        <v>0</v>
      </c>
      <c r="I62" s="31">
        <f t="shared" si="6"/>
        <v>74250</v>
      </c>
      <c r="J62" s="31"/>
      <c r="K62" s="31"/>
      <c r="L62" s="59">
        <f t="shared" si="7"/>
        <v>0</v>
      </c>
      <c r="M62" s="230"/>
    </row>
    <row r="63" spans="1:13" s="3" customFormat="1" ht="15" customHeight="1">
      <c r="A63" s="24">
        <v>17</v>
      </c>
      <c r="B63" s="24"/>
      <c r="C63" s="25" t="s">
        <v>40</v>
      </c>
      <c r="D63" s="37"/>
      <c r="E63" s="38">
        <v>113832</v>
      </c>
      <c r="F63" s="28">
        <f t="shared" si="4"/>
        <v>0</v>
      </c>
      <c r="G63" s="29">
        <v>0</v>
      </c>
      <c r="H63" s="30">
        <f t="shared" si="5"/>
        <v>0</v>
      </c>
      <c r="I63" s="31">
        <f t="shared" si="6"/>
        <v>105400</v>
      </c>
      <c r="J63" s="31"/>
      <c r="K63" s="31"/>
      <c r="L63" s="59">
        <f t="shared" si="7"/>
        <v>0</v>
      </c>
      <c r="M63" s="230"/>
    </row>
    <row r="64" spans="1:13" s="3" customFormat="1" ht="15" customHeight="1">
      <c r="A64" s="24">
        <v>18</v>
      </c>
      <c r="B64" s="24"/>
      <c r="C64" s="25" t="s">
        <v>41</v>
      </c>
      <c r="D64" s="37"/>
      <c r="E64" s="39">
        <v>98010</v>
      </c>
      <c r="F64" s="28">
        <f t="shared" si="4"/>
        <v>0</v>
      </c>
      <c r="G64" s="29">
        <v>0</v>
      </c>
      <c r="H64" s="30">
        <f t="shared" si="5"/>
        <v>0</v>
      </c>
      <c r="I64" s="31">
        <f t="shared" si="6"/>
        <v>90750</v>
      </c>
      <c r="J64" s="31"/>
      <c r="K64" s="31"/>
      <c r="L64" s="59">
        <f t="shared" si="7"/>
        <v>0</v>
      </c>
      <c r="M64" s="230"/>
    </row>
    <row r="65" spans="1:13" s="4" customFormat="1" ht="15" customHeight="1">
      <c r="A65" s="40"/>
      <c r="B65" s="40"/>
      <c r="C65" s="41" t="s">
        <v>42</v>
      </c>
      <c r="D65" s="42">
        <f>SUM(D47:D64)</f>
        <v>4</v>
      </c>
      <c r="E65" s="42"/>
      <c r="F65" s="43">
        <f>SUM(F47:F64)</f>
        <v>479772</v>
      </c>
      <c r="G65" s="43"/>
      <c r="H65" s="111">
        <f>SUM(H47:H64)</f>
        <v>479772</v>
      </c>
      <c r="I65" s="45"/>
      <c r="J65" s="45"/>
      <c r="K65" s="45"/>
      <c r="L65" s="64">
        <f>SUM(L47:L64)</f>
        <v>444233.33333333331</v>
      </c>
      <c r="M65" s="231"/>
    </row>
    <row r="66" spans="1:13" s="5" customFormat="1" ht="30" customHeight="1">
      <c r="A66" s="46"/>
      <c r="B66" s="46"/>
      <c r="C66" s="47"/>
      <c r="D66" s="48"/>
      <c r="E66" s="48"/>
      <c r="F66" s="49"/>
      <c r="G66" s="49"/>
      <c r="H66" s="50"/>
      <c r="I66" s="51"/>
      <c r="J66" s="51"/>
      <c r="K66" s="51"/>
      <c r="L66" s="65">
        <f>L65*0.08</f>
        <v>35538.666666666664</v>
      </c>
      <c r="M66" s="232"/>
    </row>
    <row r="67" spans="1:13" s="6" customFormat="1" ht="15" customHeight="1">
      <c r="A67" s="283" t="s">
        <v>43</v>
      </c>
      <c r="B67" s="283"/>
      <c r="C67" s="283"/>
      <c r="D67" s="284" t="s">
        <v>44</v>
      </c>
      <c r="E67" s="284"/>
      <c r="F67" s="54"/>
      <c r="G67" s="54"/>
      <c r="H67" s="55" t="s">
        <v>45</v>
      </c>
      <c r="I67" s="56"/>
      <c r="J67" s="56"/>
      <c r="K67" s="56"/>
      <c r="L67" s="225">
        <f>SUM(L65:L66)</f>
        <v>479772</v>
      </c>
      <c r="M67" s="233"/>
    </row>
    <row r="73" spans="1:13" s="1" customFormat="1" ht="16.5" customHeight="1">
      <c r="A73" s="279" t="s">
        <v>0</v>
      </c>
      <c r="B73" s="279"/>
      <c r="C73" s="279"/>
      <c r="D73" s="279"/>
      <c r="E73" s="279"/>
      <c r="F73" s="279"/>
      <c r="G73" s="279"/>
      <c r="H73" s="279"/>
      <c r="I73" s="10"/>
      <c r="J73" s="10"/>
      <c r="K73" s="3"/>
      <c r="L73" s="59"/>
      <c r="M73" s="215"/>
    </row>
    <row r="74" spans="1:13" s="1" customFormat="1" ht="15" customHeight="1">
      <c r="A74" s="279" t="s">
        <v>1</v>
      </c>
      <c r="B74" s="279"/>
      <c r="C74" s="279"/>
      <c r="D74" s="279"/>
      <c r="E74" s="279"/>
      <c r="F74" s="279"/>
      <c r="G74" s="279"/>
      <c r="H74" s="279"/>
      <c r="I74" s="10"/>
      <c r="J74" s="10"/>
      <c r="K74" s="3"/>
      <c r="L74" s="59"/>
      <c r="M74" s="215"/>
    </row>
    <row r="75" spans="1:13" s="1" customFormat="1" ht="15" customHeight="1">
      <c r="A75" s="279" t="s">
        <v>2</v>
      </c>
      <c r="B75" s="279"/>
      <c r="C75" s="279"/>
      <c r="D75" s="279"/>
      <c r="E75" s="279"/>
      <c r="F75" s="279"/>
      <c r="G75" s="279"/>
      <c r="H75" s="279"/>
      <c r="I75" s="10" t="s">
        <v>1356</v>
      </c>
      <c r="J75" s="10"/>
      <c r="K75" s="3"/>
      <c r="L75" s="59"/>
      <c r="M75" s="215"/>
    </row>
    <row r="76" spans="1:13" s="1" customFormat="1" ht="15" customHeight="1">
      <c r="A76" s="279" t="s">
        <v>4</v>
      </c>
      <c r="B76" s="279"/>
      <c r="C76" s="279"/>
      <c r="D76" s="279"/>
      <c r="E76" s="279"/>
      <c r="F76" s="279"/>
      <c r="G76" s="279"/>
      <c r="H76" s="279"/>
      <c r="I76" s="10" t="s">
        <v>48</v>
      </c>
      <c r="J76" s="10"/>
      <c r="K76" s="3"/>
      <c r="L76" s="59"/>
      <c r="M76" s="215"/>
    </row>
    <row r="77" spans="1:13" s="1" customFormat="1" ht="15" customHeight="1">
      <c r="A77" s="280" t="s">
        <v>6</v>
      </c>
      <c r="B77" s="280"/>
      <c r="C77" s="280"/>
      <c r="D77" s="280"/>
      <c r="E77" s="280"/>
      <c r="F77" s="280"/>
      <c r="G77" s="280"/>
      <c r="H77" s="280"/>
      <c r="I77" s="10"/>
      <c r="J77" s="10"/>
      <c r="K77" s="3"/>
      <c r="L77" s="59"/>
      <c r="M77" s="215"/>
    </row>
    <row r="78" spans="1:13" s="2" customFormat="1" ht="15" customHeight="1">
      <c r="A78" s="9"/>
      <c r="B78" s="9"/>
      <c r="C78" s="9"/>
      <c r="D78" s="281" t="s">
        <v>49</v>
      </c>
      <c r="E78" s="281"/>
      <c r="F78" s="281"/>
      <c r="G78" s="281"/>
      <c r="H78" s="281"/>
      <c r="I78" s="3"/>
      <c r="J78" s="3"/>
      <c r="K78" s="3"/>
      <c r="L78" s="59"/>
      <c r="M78" s="215"/>
    </row>
    <row r="79" spans="1:13" s="1" customFormat="1" ht="26.25" customHeight="1">
      <c r="A79" s="11" t="s">
        <v>8</v>
      </c>
      <c r="B79" s="11"/>
      <c r="C79" s="282"/>
      <c r="D79" s="282"/>
      <c r="E79" s="282"/>
      <c r="F79" s="226"/>
      <c r="G79" s="226"/>
      <c r="H79" s="226"/>
      <c r="I79" s="15"/>
      <c r="J79" s="15"/>
      <c r="K79" s="15"/>
      <c r="L79" s="59"/>
      <c r="M79" s="215"/>
    </row>
    <row r="80" spans="1:13" s="1" customFormat="1" ht="18.75" customHeight="1">
      <c r="A80" s="11" t="s">
        <v>9</v>
      </c>
      <c r="B80" s="11"/>
      <c r="C80" s="286" t="s">
        <v>10</v>
      </c>
      <c r="D80" s="286"/>
      <c r="E80" s="286"/>
      <c r="F80" s="286"/>
      <c r="G80" s="286"/>
      <c r="H80" s="16"/>
      <c r="I80" s="17"/>
      <c r="J80" s="17"/>
      <c r="K80" s="17"/>
      <c r="L80" s="60"/>
      <c r="M80" s="229"/>
    </row>
    <row r="81" spans="1:13" s="1" customFormat="1" ht="23.25" customHeight="1">
      <c r="A81" s="11" t="s">
        <v>11</v>
      </c>
      <c r="B81" s="11"/>
      <c r="C81" s="285" t="s">
        <v>50</v>
      </c>
      <c r="D81" s="285"/>
      <c r="E81" s="285"/>
      <c r="F81" s="285"/>
      <c r="G81" s="285"/>
      <c r="H81" s="19" t="s">
        <v>13</v>
      </c>
      <c r="I81" s="3"/>
      <c r="J81" s="3"/>
      <c r="K81" s="3"/>
      <c r="L81" s="59"/>
      <c r="M81" s="215"/>
    </row>
    <row r="82" spans="1:13" s="1" customFormat="1" ht="15" customHeight="1">
      <c r="A82" s="190" t="s">
        <v>14</v>
      </c>
      <c r="B82" s="190" t="s">
        <v>15</v>
      </c>
      <c r="C82" s="190" t="s">
        <v>16</v>
      </c>
      <c r="D82" s="190" t="s">
        <v>17</v>
      </c>
      <c r="E82" s="191" t="s">
        <v>18</v>
      </c>
      <c r="F82" s="192" t="s">
        <v>19</v>
      </c>
      <c r="G82" s="192" t="s">
        <v>20</v>
      </c>
      <c r="H82" s="190" t="s">
        <v>21</v>
      </c>
      <c r="I82" s="3"/>
      <c r="J82" s="3"/>
      <c r="K82" s="3"/>
      <c r="L82" s="59"/>
      <c r="M82" s="215"/>
    </row>
    <row r="83" spans="1:13" s="3" customFormat="1" ht="15" customHeight="1">
      <c r="A83" s="24">
        <v>1</v>
      </c>
      <c r="B83" s="257" t="s">
        <v>22</v>
      </c>
      <c r="C83" s="25" t="s">
        <v>23</v>
      </c>
      <c r="D83" s="26">
        <v>3</v>
      </c>
      <c r="E83" s="27">
        <v>79305</v>
      </c>
      <c r="F83" s="28">
        <f t="shared" ref="F83:F100" si="8">E83*D83</f>
        <v>237915</v>
      </c>
      <c r="G83" s="29">
        <v>0</v>
      </c>
      <c r="H83" s="30">
        <f t="shared" ref="H83:H100" si="9">F83-F83*G83</f>
        <v>237915</v>
      </c>
      <c r="I83" s="31">
        <f>E83/1.08</f>
        <v>73430.555555555547</v>
      </c>
      <c r="J83" s="31"/>
      <c r="K83" s="31"/>
      <c r="L83" s="59">
        <f>I83*D83</f>
        <v>220291.66666666663</v>
      </c>
      <c r="M83" s="230"/>
    </row>
    <row r="84" spans="1:13" s="3" customFormat="1" ht="15" customHeight="1">
      <c r="A84" s="24">
        <v>2</v>
      </c>
      <c r="B84" s="257" t="s">
        <v>24</v>
      </c>
      <c r="C84" s="25" t="s">
        <v>25</v>
      </c>
      <c r="D84" s="32">
        <v>3</v>
      </c>
      <c r="E84" s="33">
        <v>128591</v>
      </c>
      <c r="F84" s="28">
        <f t="shared" si="8"/>
        <v>385773</v>
      </c>
      <c r="G84" s="29">
        <v>0</v>
      </c>
      <c r="H84" s="30">
        <f t="shared" si="9"/>
        <v>385773</v>
      </c>
      <c r="I84" s="31">
        <f t="shared" ref="I84:I100" si="10">E84/1.08</f>
        <v>119065.74074074073</v>
      </c>
      <c r="J84" s="31"/>
      <c r="K84" s="31"/>
      <c r="L84" s="59">
        <f t="shared" ref="L84:L100" si="11">I84*D84</f>
        <v>357197.22222222219</v>
      </c>
      <c r="M84" s="230"/>
    </row>
    <row r="85" spans="1:13" s="3" customFormat="1" ht="15" customHeight="1">
      <c r="A85" s="24">
        <v>3</v>
      </c>
      <c r="B85" s="257" t="s">
        <v>51</v>
      </c>
      <c r="C85" s="25" t="s">
        <v>26</v>
      </c>
      <c r="D85" s="34">
        <v>5</v>
      </c>
      <c r="E85" s="27">
        <v>60043</v>
      </c>
      <c r="F85" s="28">
        <f t="shared" si="8"/>
        <v>300215</v>
      </c>
      <c r="G85" s="29">
        <v>0</v>
      </c>
      <c r="H85" s="30">
        <f t="shared" si="9"/>
        <v>300215</v>
      </c>
      <c r="I85" s="31">
        <f t="shared" si="10"/>
        <v>55595.370370370365</v>
      </c>
      <c r="J85" s="31"/>
      <c r="K85" s="31"/>
      <c r="L85" s="59">
        <f t="shared" si="11"/>
        <v>277976.8518518518</v>
      </c>
      <c r="M85" s="230"/>
    </row>
    <row r="86" spans="1:13" s="3" customFormat="1" ht="15" customHeight="1">
      <c r="A86" s="24">
        <v>4</v>
      </c>
      <c r="B86" s="24"/>
      <c r="C86" s="25" t="s">
        <v>27</v>
      </c>
      <c r="D86" s="106"/>
      <c r="E86" s="27">
        <v>115781</v>
      </c>
      <c r="F86" s="28">
        <f t="shared" si="8"/>
        <v>0</v>
      </c>
      <c r="G86" s="29">
        <v>0</v>
      </c>
      <c r="H86" s="30">
        <f t="shared" si="9"/>
        <v>0</v>
      </c>
      <c r="I86" s="31">
        <f t="shared" si="10"/>
        <v>107204.62962962962</v>
      </c>
      <c r="J86" s="31"/>
      <c r="K86" s="31"/>
      <c r="L86" s="59">
        <f t="shared" si="11"/>
        <v>0</v>
      </c>
      <c r="M86" s="230"/>
    </row>
    <row r="87" spans="1:13" s="3" customFormat="1" ht="15" customHeight="1">
      <c r="A87" s="24">
        <v>5</v>
      </c>
      <c r="B87" s="257" t="s">
        <v>47</v>
      </c>
      <c r="C87" s="25" t="s">
        <v>28</v>
      </c>
      <c r="D87" s="32"/>
      <c r="E87" s="27">
        <v>119943</v>
      </c>
      <c r="F87" s="28">
        <f t="shared" si="8"/>
        <v>0</v>
      </c>
      <c r="G87" s="29">
        <v>0</v>
      </c>
      <c r="H87" s="30">
        <f t="shared" si="9"/>
        <v>0</v>
      </c>
      <c r="I87" s="31">
        <f t="shared" si="10"/>
        <v>111058.33333333333</v>
      </c>
      <c r="J87" s="31"/>
      <c r="K87" s="31"/>
      <c r="L87" s="59">
        <f t="shared" si="11"/>
        <v>0</v>
      </c>
      <c r="M87" s="230"/>
    </row>
    <row r="88" spans="1:13" s="3" customFormat="1" ht="15" customHeight="1">
      <c r="A88" s="24">
        <v>6</v>
      </c>
      <c r="B88" s="24"/>
      <c r="C88" s="25" t="s">
        <v>29</v>
      </c>
      <c r="D88" s="26"/>
      <c r="E88" s="27">
        <v>94810</v>
      </c>
      <c r="F88" s="28">
        <f t="shared" si="8"/>
        <v>0</v>
      </c>
      <c r="G88" s="29">
        <v>0</v>
      </c>
      <c r="H88" s="30">
        <f t="shared" si="9"/>
        <v>0</v>
      </c>
      <c r="I88" s="31">
        <f t="shared" si="10"/>
        <v>87787.037037037036</v>
      </c>
      <c r="J88" s="31"/>
      <c r="K88" s="31"/>
      <c r="L88" s="59">
        <f t="shared" si="11"/>
        <v>0</v>
      </c>
      <c r="M88" s="230"/>
    </row>
    <row r="89" spans="1:13" s="3" customFormat="1" ht="15" customHeight="1">
      <c r="A89" s="24">
        <v>7</v>
      </c>
      <c r="B89" s="24"/>
      <c r="C89" s="25" t="s">
        <v>30</v>
      </c>
      <c r="D89" s="34"/>
      <c r="E89" s="27">
        <v>141396</v>
      </c>
      <c r="F89" s="28">
        <f t="shared" si="8"/>
        <v>0</v>
      </c>
      <c r="G89" s="29">
        <v>0</v>
      </c>
      <c r="H89" s="30">
        <f t="shared" si="9"/>
        <v>0</v>
      </c>
      <c r="I89" s="31">
        <f t="shared" si="10"/>
        <v>130922.22222222222</v>
      </c>
      <c r="J89" s="31"/>
      <c r="K89" s="31"/>
      <c r="L89" s="59">
        <f t="shared" si="11"/>
        <v>0</v>
      </c>
      <c r="M89" s="230"/>
    </row>
    <row r="90" spans="1:13" s="3" customFormat="1" ht="15" customHeight="1">
      <c r="A90" s="24">
        <v>8</v>
      </c>
      <c r="B90" s="24"/>
      <c r="C90" s="25" t="s">
        <v>31</v>
      </c>
      <c r="D90" s="26"/>
      <c r="E90" s="27">
        <v>232931</v>
      </c>
      <c r="F90" s="28">
        <f t="shared" si="8"/>
        <v>0</v>
      </c>
      <c r="G90" s="29">
        <v>0</v>
      </c>
      <c r="H90" s="30">
        <f t="shared" si="9"/>
        <v>0</v>
      </c>
      <c r="I90" s="31">
        <f t="shared" si="10"/>
        <v>215676.85185185182</v>
      </c>
      <c r="J90" s="31"/>
      <c r="K90" s="31"/>
      <c r="L90" s="59">
        <f t="shared" si="11"/>
        <v>0</v>
      </c>
      <c r="M90" s="230"/>
    </row>
    <row r="91" spans="1:13" s="3" customFormat="1" ht="15" customHeight="1">
      <c r="A91" s="24">
        <v>9</v>
      </c>
      <c r="B91" s="24"/>
      <c r="C91" s="36" t="s">
        <v>32</v>
      </c>
      <c r="D91" s="126"/>
      <c r="E91" s="27">
        <v>101534</v>
      </c>
      <c r="F91" s="28">
        <f t="shared" si="8"/>
        <v>0</v>
      </c>
      <c r="G91" s="29">
        <v>0</v>
      </c>
      <c r="H91" s="30">
        <f t="shared" si="9"/>
        <v>0</v>
      </c>
      <c r="I91" s="31">
        <f t="shared" si="10"/>
        <v>94012.962962962964</v>
      </c>
      <c r="J91" s="31"/>
      <c r="K91" s="31"/>
      <c r="L91" s="59">
        <f t="shared" si="11"/>
        <v>0</v>
      </c>
      <c r="M91" s="230"/>
    </row>
    <row r="92" spans="1:13" s="3" customFormat="1" ht="15" customHeight="1">
      <c r="A92" s="24">
        <v>10</v>
      </c>
      <c r="B92" s="24"/>
      <c r="C92" s="36" t="s">
        <v>33</v>
      </c>
      <c r="D92" s="126"/>
      <c r="E92" s="33">
        <v>110148</v>
      </c>
      <c r="F92" s="28">
        <f t="shared" si="8"/>
        <v>0</v>
      </c>
      <c r="G92" s="29">
        <v>0</v>
      </c>
      <c r="H92" s="30">
        <f t="shared" si="9"/>
        <v>0</v>
      </c>
      <c r="I92" s="31">
        <f t="shared" si="10"/>
        <v>101988.88888888888</v>
      </c>
      <c r="J92" s="31"/>
      <c r="K92" s="31"/>
      <c r="L92" s="59">
        <f t="shared" si="11"/>
        <v>0</v>
      </c>
      <c r="M92" s="230"/>
    </row>
    <row r="93" spans="1:13" s="3" customFormat="1" ht="15" customHeight="1">
      <c r="A93" s="24">
        <v>11</v>
      </c>
      <c r="B93" s="24"/>
      <c r="C93" s="25" t="s">
        <v>34</v>
      </c>
      <c r="D93" s="37"/>
      <c r="E93" s="27">
        <v>54198</v>
      </c>
      <c r="F93" s="28">
        <f t="shared" si="8"/>
        <v>0</v>
      </c>
      <c r="G93" s="29">
        <v>0</v>
      </c>
      <c r="H93" s="30">
        <f t="shared" si="9"/>
        <v>0</v>
      </c>
      <c r="I93" s="31">
        <f t="shared" si="10"/>
        <v>50183.333333333328</v>
      </c>
      <c r="J93" s="31"/>
      <c r="K93" s="31"/>
      <c r="L93" s="59">
        <f t="shared" si="11"/>
        <v>0</v>
      </c>
      <c r="M93" s="230"/>
    </row>
    <row r="94" spans="1:13" s="3" customFormat="1" ht="15" customHeight="1">
      <c r="A94" s="24">
        <v>12</v>
      </c>
      <c r="B94" s="257" t="s">
        <v>52</v>
      </c>
      <c r="C94" s="25" t="s">
        <v>35</v>
      </c>
      <c r="D94" s="37">
        <v>2</v>
      </c>
      <c r="E94" s="27">
        <v>49680</v>
      </c>
      <c r="F94" s="28">
        <f t="shared" si="8"/>
        <v>99360</v>
      </c>
      <c r="G94" s="29">
        <v>0</v>
      </c>
      <c r="H94" s="30">
        <f t="shared" si="9"/>
        <v>99360</v>
      </c>
      <c r="I94" s="31">
        <f t="shared" si="10"/>
        <v>46000</v>
      </c>
      <c r="J94" s="31"/>
      <c r="K94" s="31"/>
      <c r="L94" s="59">
        <f t="shared" si="11"/>
        <v>92000</v>
      </c>
      <c r="M94" s="230"/>
    </row>
    <row r="95" spans="1:13" s="3" customFormat="1" ht="15" customHeight="1">
      <c r="A95" s="24">
        <v>13</v>
      </c>
      <c r="B95" s="24"/>
      <c r="C95" s="25" t="s">
        <v>36</v>
      </c>
      <c r="D95" s="37"/>
      <c r="E95" s="38">
        <v>64152</v>
      </c>
      <c r="F95" s="28">
        <f t="shared" si="8"/>
        <v>0</v>
      </c>
      <c r="G95" s="29">
        <v>0</v>
      </c>
      <c r="H95" s="30">
        <f t="shared" si="9"/>
        <v>0</v>
      </c>
      <c r="I95" s="31">
        <f t="shared" si="10"/>
        <v>59399.999999999993</v>
      </c>
      <c r="J95" s="31"/>
      <c r="K95" s="31"/>
      <c r="L95" s="59">
        <f t="shared" si="11"/>
        <v>0</v>
      </c>
      <c r="M95" s="230"/>
    </row>
    <row r="96" spans="1:13" s="3" customFormat="1" ht="15" customHeight="1">
      <c r="A96" s="24">
        <v>14</v>
      </c>
      <c r="B96" s="24"/>
      <c r="C96" s="25" t="s">
        <v>37</v>
      </c>
      <c r="D96" s="37"/>
      <c r="E96" s="38">
        <v>65934</v>
      </c>
      <c r="F96" s="28">
        <f t="shared" si="8"/>
        <v>0</v>
      </c>
      <c r="G96" s="29">
        <v>0</v>
      </c>
      <c r="H96" s="30">
        <f t="shared" si="9"/>
        <v>0</v>
      </c>
      <c r="I96" s="31">
        <f t="shared" si="10"/>
        <v>61049.999999999993</v>
      </c>
      <c r="J96" s="31"/>
      <c r="K96" s="31"/>
      <c r="L96" s="59">
        <f t="shared" si="11"/>
        <v>0</v>
      </c>
      <c r="M96" s="230"/>
    </row>
    <row r="97" spans="1:13" s="3" customFormat="1" ht="15" customHeight="1">
      <c r="A97" s="24">
        <v>15</v>
      </c>
      <c r="B97" s="24"/>
      <c r="C97" s="25" t="s">
        <v>38</v>
      </c>
      <c r="D97" s="37"/>
      <c r="E97" s="38">
        <v>76626</v>
      </c>
      <c r="F97" s="28">
        <f t="shared" si="8"/>
        <v>0</v>
      </c>
      <c r="G97" s="29">
        <v>0</v>
      </c>
      <c r="H97" s="30">
        <f t="shared" si="9"/>
        <v>0</v>
      </c>
      <c r="I97" s="31">
        <f t="shared" si="10"/>
        <v>70950</v>
      </c>
      <c r="J97" s="31"/>
      <c r="K97" s="31"/>
      <c r="L97" s="59">
        <f t="shared" si="11"/>
        <v>0</v>
      </c>
      <c r="M97" s="230"/>
    </row>
    <row r="98" spans="1:13" s="3" customFormat="1" ht="15" customHeight="1">
      <c r="A98" s="24">
        <v>16</v>
      </c>
      <c r="B98" s="24"/>
      <c r="C98" s="25" t="s">
        <v>39</v>
      </c>
      <c r="D98" s="37"/>
      <c r="E98" s="38">
        <v>80190</v>
      </c>
      <c r="F98" s="28">
        <f t="shared" si="8"/>
        <v>0</v>
      </c>
      <c r="G98" s="29">
        <v>0</v>
      </c>
      <c r="H98" s="30">
        <f t="shared" si="9"/>
        <v>0</v>
      </c>
      <c r="I98" s="31">
        <f t="shared" si="10"/>
        <v>74250</v>
      </c>
      <c r="J98" s="31"/>
      <c r="K98" s="31"/>
      <c r="L98" s="59">
        <f t="shared" si="11"/>
        <v>0</v>
      </c>
      <c r="M98" s="230"/>
    </row>
    <row r="99" spans="1:13" s="3" customFormat="1" ht="15" customHeight="1">
      <c r="A99" s="24">
        <v>17</v>
      </c>
      <c r="B99" s="24"/>
      <c r="C99" s="25" t="s">
        <v>40</v>
      </c>
      <c r="D99" s="37"/>
      <c r="E99" s="38">
        <v>113832</v>
      </c>
      <c r="F99" s="28">
        <f t="shared" si="8"/>
        <v>0</v>
      </c>
      <c r="G99" s="29">
        <v>0</v>
      </c>
      <c r="H99" s="30">
        <f t="shared" si="9"/>
        <v>0</v>
      </c>
      <c r="I99" s="31">
        <f t="shared" si="10"/>
        <v>105400</v>
      </c>
      <c r="J99" s="31"/>
      <c r="K99" s="31"/>
      <c r="L99" s="59">
        <f t="shared" si="11"/>
        <v>0</v>
      </c>
      <c r="M99" s="230"/>
    </row>
    <row r="100" spans="1:13" s="3" customFormat="1" ht="15" customHeight="1">
      <c r="A100" s="24">
        <v>18</v>
      </c>
      <c r="B100" s="24"/>
      <c r="C100" s="25" t="s">
        <v>41</v>
      </c>
      <c r="D100" s="37"/>
      <c r="E100" s="39">
        <v>98010</v>
      </c>
      <c r="F100" s="28">
        <f t="shared" si="8"/>
        <v>0</v>
      </c>
      <c r="G100" s="29">
        <v>0</v>
      </c>
      <c r="H100" s="30">
        <f t="shared" si="9"/>
        <v>0</v>
      </c>
      <c r="I100" s="31">
        <f t="shared" si="10"/>
        <v>90750</v>
      </c>
      <c r="J100" s="31"/>
      <c r="K100" s="31"/>
      <c r="L100" s="59">
        <f t="shared" si="11"/>
        <v>0</v>
      </c>
      <c r="M100" s="230"/>
    </row>
    <row r="101" spans="1:13" s="4" customFormat="1" ht="15" customHeight="1">
      <c r="A101" s="40"/>
      <c r="B101" s="40"/>
      <c r="C101" s="41" t="s">
        <v>42</v>
      </c>
      <c r="D101" s="42">
        <f>SUM(D83:D100)</f>
        <v>13</v>
      </c>
      <c r="E101" s="42"/>
      <c r="F101" s="43">
        <f>SUM(F83:F100)</f>
        <v>1023263</v>
      </c>
      <c r="G101" s="43"/>
      <c r="H101" s="111">
        <f>SUM(H83:H100)</f>
        <v>1023263</v>
      </c>
      <c r="I101" s="45"/>
      <c r="J101" s="45"/>
      <c r="K101" s="45"/>
      <c r="L101" s="64">
        <f>SUM(L83:L100)</f>
        <v>947465.74074074056</v>
      </c>
      <c r="M101" s="231"/>
    </row>
    <row r="102" spans="1:13" s="5" customFormat="1" ht="30" customHeight="1">
      <c r="A102" s="46"/>
      <c r="B102" s="46"/>
      <c r="C102" s="47"/>
      <c r="D102" s="48"/>
      <c r="E102" s="48"/>
      <c r="F102" s="49"/>
      <c r="G102" s="49"/>
      <c r="H102" s="50"/>
      <c r="I102" s="51"/>
      <c r="J102" s="51"/>
      <c r="K102" s="51"/>
      <c r="L102" s="65">
        <f>L101*0.08</f>
        <v>75797.259259259241</v>
      </c>
      <c r="M102" s="232"/>
    </row>
    <row r="103" spans="1:13" s="6" customFormat="1" ht="15" customHeight="1">
      <c r="A103" s="283" t="s">
        <v>43</v>
      </c>
      <c r="B103" s="283"/>
      <c r="C103" s="283"/>
      <c r="D103" s="284" t="s">
        <v>44</v>
      </c>
      <c r="E103" s="284"/>
      <c r="F103" s="54"/>
      <c r="G103" s="54"/>
      <c r="H103" s="55" t="s">
        <v>45</v>
      </c>
      <c r="I103" s="56"/>
      <c r="J103" s="56"/>
      <c r="K103" s="56"/>
      <c r="L103" s="225">
        <f>SUM(L101:L102)</f>
        <v>1023262.9999999998</v>
      </c>
      <c r="M103" s="233"/>
    </row>
    <row r="105" spans="1:13">
      <c r="I105" s="8"/>
    </row>
    <row r="106" spans="1:13" s="1" customFormat="1" ht="15" customHeight="1">
      <c r="A106" s="279" t="s">
        <v>0</v>
      </c>
      <c r="B106" s="279"/>
      <c r="C106" s="279"/>
      <c r="D106" s="279"/>
      <c r="E106" s="279"/>
      <c r="F106" s="279"/>
      <c r="G106" s="279"/>
      <c r="H106" s="10"/>
      <c r="I106" s="10"/>
      <c r="J106" s="3"/>
      <c r="K106" s="59"/>
      <c r="L106" s="215"/>
    </row>
    <row r="107" spans="1:13" s="1" customFormat="1" ht="15" customHeight="1">
      <c r="A107" s="279" t="s">
        <v>1</v>
      </c>
      <c r="B107" s="279"/>
      <c r="C107" s="279"/>
      <c r="D107" s="279"/>
      <c r="E107" s="279"/>
      <c r="F107" s="279"/>
      <c r="G107" s="279"/>
      <c r="H107" s="10" t="s">
        <v>1357</v>
      </c>
      <c r="I107" s="10"/>
      <c r="J107" s="3"/>
      <c r="K107" s="59"/>
      <c r="L107" s="215"/>
    </row>
    <row r="108" spans="1:13" s="1" customFormat="1" ht="15" customHeight="1">
      <c r="A108" s="279" t="s">
        <v>2</v>
      </c>
      <c r="B108" s="279"/>
      <c r="C108" s="279"/>
      <c r="D108" s="279"/>
      <c r="E108" s="279"/>
      <c r="F108" s="279"/>
      <c r="G108" s="279"/>
      <c r="H108" s="10" t="s">
        <v>53</v>
      </c>
      <c r="I108" s="10"/>
      <c r="J108" s="3"/>
      <c r="K108" s="59"/>
      <c r="L108" s="215"/>
    </row>
    <row r="109" spans="1:13" s="1" customFormat="1" ht="15" customHeight="1">
      <c r="A109" s="279" t="s">
        <v>4</v>
      </c>
      <c r="B109" s="279"/>
      <c r="C109" s="279"/>
      <c r="D109" s="279"/>
      <c r="E109" s="279"/>
      <c r="F109" s="279"/>
      <c r="G109" s="279"/>
      <c r="H109" s="10" t="s">
        <v>54</v>
      </c>
      <c r="I109" s="10"/>
      <c r="J109" s="3"/>
      <c r="K109" s="59"/>
      <c r="L109" s="215"/>
    </row>
    <row r="110" spans="1:13" s="1" customFormat="1" ht="15" customHeight="1">
      <c r="A110" s="280" t="s">
        <v>6</v>
      </c>
      <c r="B110" s="280"/>
      <c r="C110" s="280"/>
      <c r="D110" s="280"/>
      <c r="E110" s="280"/>
      <c r="F110" s="280"/>
      <c r="G110" s="280"/>
      <c r="H110" s="10" t="s">
        <v>55</v>
      </c>
      <c r="I110" s="10"/>
      <c r="J110" s="3"/>
      <c r="K110" s="59"/>
      <c r="L110" s="215"/>
    </row>
    <row r="111" spans="1:13" s="2" customFormat="1" ht="15" customHeight="1">
      <c r="A111" s="9"/>
      <c r="B111" s="9"/>
      <c r="C111" s="281" t="s">
        <v>56</v>
      </c>
      <c r="D111" s="281"/>
      <c r="E111" s="281"/>
      <c r="F111" s="281"/>
      <c r="G111" s="281"/>
      <c r="H111" s="3"/>
      <c r="I111" s="3"/>
      <c r="J111" s="3"/>
      <c r="K111" s="59"/>
      <c r="L111" s="215"/>
    </row>
    <row r="112" spans="1:13" s="1" customFormat="1" ht="26.25" customHeight="1">
      <c r="A112" s="11" t="s">
        <v>8</v>
      </c>
      <c r="B112" s="282"/>
      <c r="C112" s="282"/>
      <c r="D112" s="282"/>
      <c r="E112" s="226"/>
      <c r="F112" s="226"/>
      <c r="G112" s="226"/>
      <c r="H112" s="15"/>
      <c r="I112" s="15"/>
      <c r="J112" s="15"/>
      <c r="K112" s="59"/>
      <c r="L112" s="215"/>
    </row>
    <row r="113" spans="1:12" s="1" customFormat="1" ht="18.75" customHeight="1">
      <c r="A113" s="11" t="s">
        <v>9</v>
      </c>
      <c r="B113" s="286" t="s">
        <v>57</v>
      </c>
      <c r="C113" s="286"/>
      <c r="D113" s="286"/>
      <c r="E113" s="16"/>
      <c r="F113" s="11"/>
      <c r="G113" s="16"/>
      <c r="H113" s="17"/>
      <c r="I113" s="17"/>
      <c r="J113" s="17"/>
      <c r="K113" s="60"/>
      <c r="L113" s="229"/>
    </row>
    <row r="114" spans="1:12" s="1" customFormat="1" ht="23.25" customHeight="1">
      <c r="A114" s="11" t="s">
        <v>11</v>
      </c>
      <c r="B114" s="285" t="s">
        <v>58</v>
      </c>
      <c r="C114" s="285"/>
      <c r="D114" s="285"/>
      <c r="E114" s="285"/>
      <c r="F114" s="285"/>
      <c r="G114" s="19" t="s">
        <v>13</v>
      </c>
      <c r="H114" s="3"/>
      <c r="I114" s="3"/>
      <c r="J114" s="3"/>
      <c r="K114" s="59"/>
      <c r="L114" s="215"/>
    </row>
    <row r="115" spans="1:12" s="1" customFormat="1" ht="15" customHeight="1">
      <c r="A115" s="190" t="s">
        <v>14</v>
      </c>
      <c r="B115" s="190" t="s">
        <v>16</v>
      </c>
      <c r="C115" s="190" t="s">
        <v>17</v>
      </c>
      <c r="D115" s="191" t="s">
        <v>18</v>
      </c>
      <c r="E115" s="192" t="s">
        <v>19</v>
      </c>
      <c r="F115" s="192" t="s">
        <v>20</v>
      </c>
      <c r="G115" s="190" t="s">
        <v>21</v>
      </c>
      <c r="H115" s="3"/>
      <c r="I115" s="3"/>
      <c r="J115" s="3"/>
      <c r="K115" s="59"/>
      <c r="L115" s="215"/>
    </row>
    <row r="116" spans="1:12" s="3" customFormat="1" ht="15" customHeight="1">
      <c r="A116" s="24">
        <v>1</v>
      </c>
      <c r="B116" s="25" t="s">
        <v>23</v>
      </c>
      <c r="C116" s="26">
        <v>3</v>
      </c>
      <c r="D116" s="27">
        <v>79305</v>
      </c>
      <c r="E116" s="28">
        <f t="shared" ref="E116:E133" si="12">D116*C116</f>
        <v>237915</v>
      </c>
      <c r="F116" s="29">
        <v>0.06</v>
      </c>
      <c r="G116" s="30">
        <f t="shared" ref="G116:G133" si="13">E116-E116*F116</f>
        <v>223640.1</v>
      </c>
      <c r="H116" s="31">
        <f t="shared" ref="H116:H133" si="14">D116/1.08*0.94</f>
        <v>69024.722222222204</v>
      </c>
      <c r="I116" s="31"/>
      <c r="J116" s="31"/>
      <c r="K116" s="59">
        <f t="shared" ref="K116:K133" si="15">H116*C116</f>
        <v>207074.16666666663</v>
      </c>
      <c r="L116" s="230"/>
    </row>
    <row r="117" spans="1:12" s="3" customFormat="1" ht="15" customHeight="1">
      <c r="A117" s="24">
        <v>2</v>
      </c>
      <c r="B117" s="25" t="s">
        <v>25</v>
      </c>
      <c r="C117" s="32"/>
      <c r="D117" s="33">
        <v>128591</v>
      </c>
      <c r="E117" s="28">
        <f t="shared" si="12"/>
        <v>0</v>
      </c>
      <c r="F117" s="29">
        <v>0.06</v>
      </c>
      <c r="G117" s="30">
        <f t="shared" si="13"/>
        <v>0</v>
      </c>
      <c r="H117" s="31">
        <f t="shared" si="14"/>
        <v>111921.79629629628</v>
      </c>
      <c r="I117" s="31"/>
      <c r="J117" s="31"/>
      <c r="K117" s="59">
        <f t="shared" si="15"/>
        <v>0</v>
      </c>
      <c r="L117" s="230"/>
    </row>
    <row r="118" spans="1:12" s="3" customFormat="1" ht="15" customHeight="1">
      <c r="A118" s="24">
        <v>3</v>
      </c>
      <c r="B118" s="25" t="s">
        <v>26</v>
      </c>
      <c r="C118" s="34">
        <v>3</v>
      </c>
      <c r="D118" s="27">
        <v>60043</v>
      </c>
      <c r="E118" s="28">
        <f t="shared" si="12"/>
        <v>180129</v>
      </c>
      <c r="F118" s="29">
        <v>0.06</v>
      </c>
      <c r="G118" s="30">
        <f t="shared" si="13"/>
        <v>169321.26</v>
      </c>
      <c r="H118" s="31">
        <f t="shared" si="14"/>
        <v>52259.648148148139</v>
      </c>
      <c r="I118" s="31"/>
      <c r="J118" s="31"/>
      <c r="K118" s="59">
        <f t="shared" si="15"/>
        <v>156778.94444444441</v>
      </c>
      <c r="L118" s="230"/>
    </row>
    <row r="119" spans="1:12" s="3" customFormat="1" ht="15" customHeight="1">
      <c r="A119" s="24">
        <v>4</v>
      </c>
      <c r="B119" s="25" t="s">
        <v>27</v>
      </c>
      <c r="C119" s="35"/>
      <c r="D119" s="27">
        <v>115781</v>
      </c>
      <c r="E119" s="28">
        <f t="shared" si="12"/>
        <v>0</v>
      </c>
      <c r="F119" s="29">
        <v>0.06</v>
      </c>
      <c r="G119" s="30">
        <f t="shared" si="13"/>
        <v>0</v>
      </c>
      <c r="H119" s="31">
        <f t="shared" si="14"/>
        <v>100772.35185185184</v>
      </c>
      <c r="I119" s="31"/>
      <c r="J119" s="31"/>
      <c r="K119" s="59">
        <f t="shared" si="15"/>
        <v>0</v>
      </c>
      <c r="L119" s="230"/>
    </row>
    <row r="120" spans="1:12" s="3" customFormat="1" ht="15" customHeight="1">
      <c r="A120" s="24">
        <v>5</v>
      </c>
      <c r="B120" s="25" t="s">
        <v>28</v>
      </c>
      <c r="C120" s="32"/>
      <c r="D120" s="27">
        <v>119943</v>
      </c>
      <c r="E120" s="28">
        <f t="shared" si="12"/>
        <v>0</v>
      </c>
      <c r="F120" s="29">
        <v>0.06</v>
      </c>
      <c r="G120" s="30">
        <f t="shared" si="13"/>
        <v>0</v>
      </c>
      <c r="H120" s="31">
        <f t="shared" si="14"/>
        <v>104394.83333333333</v>
      </c>
      <c r="I120" s="31"/>
      <c r="J120" s="31"/>
      <c r="K120" s="59">
        <f t="shared" si="15"/>
        <v>0</v>
      </c>
      <c r="L120" s="230"/>
    </row>
    <row r="121" spans="1:12" s="3" customFormat="1" ht="15" customHeight="1">
      <c r="A121" s="24">
        <v>6</v>
      </c>
      <c r="B121" s="25" t="s">
        <v>29</v>
      </c>
      <c r="C121" s="26">
        <v>3</v>
      </c>
      <c r="D121" s="27">
        <v>94810</v>
      </c>
      <c r="E121" s="28">
        <f t="shared" si="12"/>
        <v>284430</v>
      </c>
      <c r="F121" s="29">
        <v>0.06</v>
      </c>
      <c r="G121" s="30">
        <f t="shared" si="13"/>
        <v>267364.2</v>
      </c>
      <c r="H121" s="31">
        <f t="shared" si="14"/>
        <v>82519.814814814803</v>
      </c>
      <c r="I121" s="31"/>
      <c r="J121" s="31"/>
      <c r="K121" s="59">
        <f t="shared" si="15"/>
        <v>247559.44444444441</v>
      </c>
      <c r="L121" s="230"/>
    </row>
    <row r="122" spans="1:12" s="3" customFormat="1" ht="15" customHeight="1">
      <c r="A122" s="24">
        <v>7</v>
      </c>
      <c r="B122" s="25" t="s">
        <v>30</v>
      </c>
      <c r="C122" s="34"/>
      <c r="D122" s="27">
        <v>141396</v>
      </c>
      <c r="E122" s="28">
        <f t="shared" si="12"/>
        <v>0</v>
      </c>
      <c r="F122" s="29">
        <v>0.06</v>
      </c>
      <c r="G122" s="30">
        <f t="shared" si="13"/>
        <v>0</v>
      </c>
      <c r="H122" s="31">
        <f t="shared" si="14"/>
        <v>123066.88888888888</v>
      </c>
      <c r="I122" s="31"/>
      <c r="J122" s="31"/>
      <c r="K122" s="59">
        <f t="shared" si="15"/>
        <v>0</v>
      </c>
      <c r="L122" s="230"/>
    </row>
    <row r="123" spans="1:12" s="3" customFormat="1" ht="15" customHeight="1">
      <c r="A123" s="24">
        <v>8</v>
      </c>
      <c r="B123" s="25" t="s">
        <v>31</v>
      </c>
      <c r="C123" s="26"/>
      <c r="D123" s="27">
        <v>232931</v>
      </c>
      <c r="E123" s="28">
        <f t="shared" si="12"/>
        <v>0</v>
      </c>
      <c r="F123" s="29">
        <v>0.06</v>
      </c>
      <c r="G123" s="30">
        <f t="shared" si="13"/>
        <v>0</v>
      </c>
      <c r="H123" s="31">
        <f t="shared" si="14"/>
        <v>202736.2407407407</v>
      </c>
      <c r="I123" s="31"/>
      <c r="J123" s="31"/>
      <c r="K123" s="59">
        <f t="shared" si="15"/>
        <v>0</v>
      </c>
      <c r="L123" s="230"/>
    </row>
    <row r="124" spans="1:12" s="3" customFormat="1" ht="15" customHeight="1">
      <c r="A124" s="24">
        <v>9</v>
      </c>
      <c r="B124" s="36" t="s">
        <v>32</v>
      </c>
      <c r="C124" s="126">
        <v>3</v>
      </c>
      <c r="D124" s="27">
        <v>101534</v>
      </c>
      <c r="E124" s="28">
        <f t="shared" si="12"/>
        <v>304602</v>
      </c>
      <c r="F124" s="29">
        <v>0.06</v>
      </c>
      <c r="G124" s="30">
        <f t="shared" si="13"/>
        <v>286325.88</v>
      </c>
      <c r="H124" s="31">
        <f t="shared" si="14"/>
        <v>88372.185185185182</v>
      </c>
      <c r="I124" s="31"/>
      <c r="J124" s="31"/>
      <c r="K124" s="59">
        <f t="shared" si="15"/>
        <v>265116.55555555556</v>
      </c>
      <c r="L124" s="230"/>
    </row>
    <row r="125" spans="1:12" s="3" customFormat="1" ht="15" customHeight="1">
      <c r="A125" s="24">
        <v>10</v>
      </c>
      <c r="B125" s="36" t="s">
        <v>33</v>
      </c>
      <c r="C125" s="126"/>
      <c r="D125" s="33">
        <v>110148</v>
      </c>
      <c r="E125" s="28">
        <f t="shared" si="12"/>
        <v>0</v>
      </c>
      <c r="F125" s="29">
        <v>0.06</v>
      </c>
      <c r="G125" s="30">
        <f t="shared" si="13"/>
        <v>0</v>
      </c>
      <c r="H125" s="31">
        <f t="shared" si="14"/>
        <v>95869.555555555533</v>
      </c>
      <c r="I125" s="31"/>
      <c r="J125" s="31"/>
      <c r="K125" s="59">
        <f t="shared" si="15"/>
        <v>0</v>
      </c>
      <c r="L125" s="230"/>
    </row>
    <row r="126" spans="1:12" s="3" customFormat="1" ht="15" customHeight="1">
      <c r="A126" s="24">
        <v>11</v>
      </c>
      <c r="B126" s="25" t="s">
        <v>34</v>
      </c>
      <c r="C126" s="37">
        <v>3</v>
      </c>
      <c r="D126" s="27">
        <v>54198</v>
      </c>
      <c r="E126" s="28">
        <f t="shared" si="12"/>
        <v>162594</v>
      </c>
      <c r="F126" s="29">
        <v>0.06</v>
      </c>
      <c r="G126" s="30">
        <f t="shared" si="13"/>
        <v>152838.35999999999</v>
      </c>
      <c r="H126" s="31">
        <f t="shared" si="14"/>
        <v>47172.333333333328</v>
      </c>
      <c r="I126" s="31"/>
      <c r="J126" s="31"/>
      <c r="K126" s="59">
        <f t="shared" si="15"/>
        <v>141517</v>
      </c>
      <c r="L126" s="230"/>
    </row>
    <row r="127" spans="1:12" s="3" customFormat="1" ht="15" customHeight="1">
      <c r="A127" s="24">
        <v>12</v>
      </c>
      <c r="B127" s="25" t="s">
        <v>35</v>
      </c>
      <c r="C127" s="37"/>
      <c r="D127" s="27">
        <v>49680</v>
      </c>
      <c r="E127" s="28">
        <f t="shared" si="12"/>
        <v>0</v>
      </c>
      <c r="F127" s="29">
        <v>0.06</v>
      </c>
      <c r="G127" s="30">
        <f t="shared" si="13"/>
        <v>0</v>
      </c>
      <c r="H127" s="31">
        <f t="shared" si="14"/>
        <v>43240</v>
      </c>
      <c r="I127" s="31"/>
      <c r="J127" s="31"/>
      <c r="K127" s="59">
        <f t="shared" si="15"/>
        <v>0</v>
      </c>
      <c r="L127" s="230"/>
    </row>
    <row r="128" spans="1:12" s="3" customFormat="1" ht="15" customHeight="1">
      <c r="A128" s="24">
        <v>13</v>
      </c>
      <c r="B128" s="25" t="s">
        <v>36</v>
      </c>
      <c r="C128" s="37">
        <v>3</v>
      </c>
      <c r="D128" s="38">
        <v>64152</v>
      </c>
      <c r="E128" s="28">
        <f t="shared" si="12"/>
        <v>192456</v>
      </c>
      <c r="F128" s="29">
        <v>0.06</v>
      </c>
      <c r="G128" s="30">
        <f t="shared" si="13"/>
        <v>180908.64</v>
      </c>
      <c r="H128" s="31">
        <f t="shared" si="14"/>
        <v>55835.999999999993</v>
      </c>
      <c r="I128" s="31"/>
      <c r="J128" s="31"/>
      <c r="K128" s="59">
        <f t="shared" si="15"/>
        <v>167507.99999999997</v>
      </c>
      <c r="L128" s="230"/>
    </row>
    <row r="129" spans="1:12" s="3" customFormat="1" ht="15" customHeight="1">
      <c r="A129" s="24">
        <v>14</v>
      </c>
      <c r="B129" s="25" t="s">
        <v>37</v>
      </c>
      <c r="C129" s="37">
        <v>3</v>
      </c>
      <c r="D129" s="38">
        <v>65934</v>
      </c>
      <c r="E129" s="28">
        <f t="shared" si="12"/>
        <v>197802</v>
      </c>
      <c r="F129" s="29">
        <v>0.06</v>
      </c>
      <c r="G129" s="30">
        <f t="shared" si="13"/>
        <v>185933.88</v>
      </c>
      <c r="H129" s="31">
        <f t="shared" si="14"/>
        <v>57386.999999999993</v>
      </c>
      <c r="I129" s="31"/>
      <c r="J129" s="31"/>
      <c r="K129" s="59">
        <f t="shared" si="15"/>
        <v>172160.99999999997</v>
      </c>
      <c r="L129" s="230"/>
    </row>
    <row r="130" spans="1:12" s="3" customFormat="1" ht="15" customHeight="1">
      <c r="A130" s="24">
        <v>15</v>
      </c>
      <c r="B130" s="25" t="s">
        <v>38</v>
      </c>
      <c r="C130" s="37"/>
      <c r="D130" s="38">
        <v>76626</v>
      </c>
      <c r="E130" s="28">
        <f t="shared" si="12"/>
        <v>0</v>
      </c>
      <c r="F130" s="29">
        <v>0.06</v>
      </c>
      <c r="G130" s="30">
        <f t="shared" si="13"/>
        <v>0</v>
      </c>
      <c r="H130" s="31">
        <f t="shared" si="14"/>
        <v>66693</v>
      </c>
      <c r="I130" s="31"/>
      <c r="J130" s="31"/>
      <c r="K130" s="59">
        <f t="shared" si="15"/>
        <v>0</v>
      </c>
      <c r="L130" s="230"/>
    </row>
    <row r="131" spans="1:12" s="3" customFormat="1" ht="15" customHeight="1">
      <c r="A131" s="24">
        <v>16</v>
      </c>
      <c r="B131" s="25" t="s">
        <v>39</v>
      </c>
      <c r="C131" s="37"/>
      <c r="D131" s="38">
        <v>80190</v>
      </c>
      <c r="E131" s="28">
        <f t="shared" si="12"/>
        <v>0</v>
      </c>
      <c r="F131" s="29">
        <v>0.06</v>
      </c>
      <c r="G131" s="30">
        <f t="shared" si="13"/>
        <v>0</v>
      </c>
      <c r="H131" s="31">
        <f t="shared" si="14"/>
        <v>69795</v>
      </c>
      <c r="I131" s="31"/>
      <c r="J131" s="31"/>
      <c r="K131" s="59">
        <f t="shared" si="15"/>
        <v>0</v>
      </c>
      <c r="L131" s="230"/>
    </row>
    <row r="132" spans="1:12" s="3" customFormat="1" ht="15" customHeight="1">
      <c r="A132" s="24">
        <v>17</v>
      </c>
      <c r="B132" s="25" t="s">
        <v>40</v>
      </c>
      <c r="C132" s="37"/>
      <c r="D132" s="38">
        <v>113832</v>
      </c>
      <c r="E132" s="28">
        <f t="shared" si="12"/>
        <v>0</v>
      </c>
      <c r="F132" s="29">
        <v>0.06</v>
      </c>
      <c r="G132" s="30">
        <f t="shared" si="13"/>
        <v>0</v>
      </c>
      <c r="H132" s="31">
        <f t="shared" si="14"/>
        <v>99076</v>
      </c>
      <c r="I132" s="31"/>
      <c r="J132" s="31"/>
      <c r="K132" s="59">
        <f t="shared" si="15"/>
        <v>0</v>
      </c>
      <c r="L132" s="230"/>
    </row>
    <row r="133" spans="1:12" s="3" customFormat="1" ht="15" customHeight="1">
      <c r="A133" s="24">
        <v>18</v>
      </c>
      <c r="B133" s="25" t="s">
        <v>41</v>
      </c>
      <c r="C133" s="37"/>
      <c r="D133" s="39">
        <v>98010</v>
      </c>
      <c r="E133" s="28">
        <f t="shared" si="12"/>
        <v>0</v>
      </c>
      <c r="F133" s="29">
        <v>0.06</v>
      </c>
      <c r="G133" s="30">
        <f t="shared" si="13"/>
        <v>0</v>
      </c>
      <c r="H133" s="31">
        <f t="shared" si="14"/>
        <v>85305</v>
      </c>
      <c r="I133" s="31"/>
      <c r="J133" s="31"/>
      <c r="K133" s="59">
        <f t="shared" si="15"/>
        <v>0</v>
      </c>
      <c r="L133" s="230"/>
    </row>
    <row r="134" spans="1:12" s="4" customFormat="1" ht="15" customHeight="1">
      <c r="A134" s="40"/>
      <c r="B134" s="41" t="s">
        <v>42</v>
      </c>
      <c r="C134" s="42">
        <f>SUM(C116:C133)</f>
        <v>21</v>
      </c>
      <c r="D134" s="42"/>
      <c r="E134" s="43">
        <f>SUM(E116:E133)</f>
        <v>1559928</v>
      </c>
      <c r="F134" s="43"/>
      <c r="G134" s="111">
        <f>SUM(G116:G133)</f>
        <v>1466332.3199999998</v>
      </c>
      <c r="H134" s="45"/>
      <c r="I134" s="45"/>
      <c r="J134" s="45"/>
      <c r="K134" s="64">
        <f>SUM(K116:K133)</f>
        <v>1357715.111111111</v>
      </c>
      <c r="L134" s="231"/>
    </row>
    <row r="135" spans="1:12" s="5" customFormat="1" ht="30" customHeight="1">
      <c r="A135" s="46"/>
      <c r="B135" s="47"/>
      <c r="C135" s="48"/>
      <c r="D135" s="48"/>
      <c r="E135" s="49"/>
      <c r="F135" s="49"/>
      <c r="G135" s="50"/>
      <c r="H135" s="51"/>
      <c r="I135" s="51"/>
      <c r="J135" s="51"/>
      <c r="K135" s="65">
        <f>K134*0.08</f>
        <v>108617.20888888888</v>
      </c>
      <c r="L135" s="232"/>
    </row>
    <row r="136" spans="1:12" s="6" customFormat="1" ht="15" customHeight="1">
      <c r="A136" s="283" t="s">
        <v>43</v>
      </c>
      <c r="B136" s="283"/>
      <c r="C136" s="284" t="s">
        <v>44</v>
      </c>
      <c r="D136" s="284"/>
      <c r="E136" s="54"/>
      <c r="F136" s="54"/>
      <c r="G136" s="55" t="s">
        <v>45</v>
      </c>
      <c r="H136" s="56"/>
      <c r="I136" s="56"/>
      <c r="J136" s="56"/>
      <c r="K136" s="225">
        <f>SUM(K134:K135)</f>
        <v>1466332.3199999998</v>
      </c>
      <c r="L136" s="233"/>
    </row>
    <row r="137" spans="1:12">
      <c r="I137" s="8"/>
    </row>
    <row r="141" spans="1:12" s="1" customFormat="1" ht="15" customHeight="1">
      <c r="A141" s="279" t="s">
        <v>0</v>
      </c>
      <c r="B141" s="279"/>
      <c r="C141" s="279"/>
      <c r="D141" s="279"/>
      <c r="E141" s="279"/>
      <c r="F141" s="279"/>
      <c r="G141" s="279"/>
      <c r="H141" s="10"/>
      <c r="I141" s="10"/>
      <c r="J141" s="3"/>
      <c r="K141" s="59"/>
      <c r="L141" s="215"/>
    </row>
    <row r="142" spans="1:12" s="1" customFormat="1" ht="15" customHeight="1">
      <c r="A142" s="279" t="s">
        <v>1</v>
      </c>
      <c r="B142" s="279"/>
      <c r="C142" s="279"/>
      <c r="D142" s="279"/>
      <c r="E142" s="279"/>
      <c r="F142" s="279"/>
      <c r="G142" s="279"/>
      <c r="H142" s="10" t="s">
        <v>59</v>
      </c>
      <c r="I142" s="10"/>
      <c r="J142" s="3"/>
      <c r="K142" s="59"/>
      <c r="L142" s="215"/>
    </row>
    <row r="143" spans="1:12" s="1" customFormat="1" ht="15" customHeight="1">
      <c r="A143" s="279" t="s">
        <v>2</v>
      </c>
      <c r="B143" s="279"/>
      <c r="C143" s="279"/>
      <c r="D143" s="279"/>
      <c r="E143" s="279"/>
      <c r="F143" s="279"/>
      <c r="G143" s="279"/>
      <c r="H143" s="10" t="s">
        <v>53</v>
      </c>
      <c r="I143" s="10"/>
      <c r="J143" s="3"/>
      <c r="K143" s="59"/>
      <c r="L143" s="215"/>
    </row>
    <row r="144" spans="1:12" s="1" customFormat="1" ht="15" customHeight="1">
      <c r="A144" s="279" t="s">
        <v>4</v>
      </c>
      <c r="B144" s="279"/>
      <c r="C144" s="279"/>
      <c r="D144" s="279"/>
      <c r="E144" s="279"/>
      <c r="F144" s="279"/>
      <c r="G144" s="279"/>
      <c r="H144" s="10" t="s">
        <v>54</v>
      </c>
      <c r="I144" s="10"/>
      <c r="J144" s="3"/>
      <c r="K144" s="59"/>
      <c r="L144" s="215"/>
    </row>
    <row r="145" spans="1:12" s="1" customFormat="1" ht="15" customHeight="1">
      <c r="A145" s="280" t="s">
        <v>6</v>
      </c>
      <c r="B145" s="280"/>
      <c r="C145" s="280"/>
      <c r="D145" s="280"/>
      <c r="E145" s="280"/>
      <c r="F145" s="280"/>
      <c r="G145" s="280"/>
      <c r="H145" s="10" t="s">
        <v>55</v>
      </c>
      <c r="I145" s="10"/>
      <c r="J145" s="3"/>
      <c r="K145" s="59"/>
      <c r="L145" s="215"/>
    </row>
    <row r="146" spans="1:12" s="2" customFormat="1" ht="15" customHeight="1">
      <c r="A146" s="9"/>
      <c r="B146" s="9"/>
      <c r="C146" s="281" t="s">
        <v>60</v>
      </c>
      <c r="D146" s="281"/>
      <c r="E146" s="281"/>
      <c r="F146" s="281"/>
      <c r="G146" s="281"/>
      <c r="H146" s="3"/>
      <c r="I146" s="3"/>
      <c r="J146" s="3"/>
      <c r="K146" s="59"/>
      <c r="L146" s="215"/>
    </row>
    <row r="147" spans="1:12" s="1" customFormat="1" ht="26.25" customHeight="1">
      <c r="A147" s="11" t="s">
        <v>8</v>
      </c>
      <c r="B147" s="282"/>
      <c r="C147" s="282"/>
      <c r="D147" s="282"/>
      <c r="E147" s="226"/>
      <c r="F147" s="226"/>
      <c r="G147" s="226"/>
      <c r="H147" s="15"/>
      <c r="I147" s="15"/>
      <c r="J147" s="15"/>
      <c r="K147" s="59"/>
      <c r="L147" s="215"/>
    </row>
    <row r="148" spans="1:12" s="1" customFormat="1" ht="18.75" customHeight="1">
      <c r="A148" s="11" t="s">
        <v>9</v>
      </c>
      <c r="B148" s="286" t="s">
        <v>61</v>
      </c>
      <c r="C148" s="286"/>
      <c r="D148" s="286"/>
      <c r="E148" s="16"/>
      <c r="F148" s="11"/>
      <c r="G148" s="16"/>
      <c r="H148" s="17"/>
      <c r="I148" s="17"/>
      <c r="J148" s="17"/>
      <c r="K148" s="60"/>
      <c r="L148" s="229"/>
    </row>
    <row r="149" spans="1:12" s="1" customFormat="1" ht="23.25" customHeight="1">
      <c r="A149" s="11" t="s">
        <v>11</v>
      </c>
      <c r="B149" s="285" t="s">
        <v>58</v>
      </c>
      <c r="C149" s="285"/>
      <c r="D149" s="285"/>
      <c r="E149" s="285"/>
      <c r="F149" s="285"/>
      <c r="G149" s="19" t="s">
        <v>13</v>
      </c>
      <c r="H149" s="3"/>
      <c r="I149" s="3"/>
      <c r="J149" s="3"/>
      <c r="K149" s="59"/>
      <c r="L149" s="215"/>
    </row>
    <row r="150" spans="1:12" s="1" customFormat="1" ht="15" customHeight="1">
      <c r="A150" s="190" t="s">
        <v>14</v>
      </c>
      <c r="B150" s="190" t="s">
        <v>16</v>
      </c>
      <c r="C150" s="190" t="s">
        <v>17</v>
      </c>
      <c r="D150" s="191" t="s">
        <v>18</v>
      </c>
      <c r="E150" s="192" t="s">
        <v>19</v>
      </c>
      <c r="F150" s="192" t="s">
        <v>20</v>
      </c>
      <c r="G150" s="190" t="s">
        <v>21</v>
      </c>
      <c r="H150" s="3"/>
      <c r="I150" s="3"/>
      <c r="J150" s="3"/>
      <c r="K150" s="59"/>
      <c r="L150" s="215"/>
    </row>
    <row r="151" spans="1:12" s="3" customFormat="1" ht="15" customHeight="1">
      <c r="A151" s="24">
        <v>1</v>
      </c>
      <c r="B151" s="25" t="s">
        <v>23</v>
      </c>
      <c r="C151" s="26">
        <v>5</v>
      </c>
      <c r="D151" s="27">
        <v>79305</v>
      </c>
      <c r="E151" s="28">
        <f>D151*C151</f>
        <v>396525</v>
      </c>
      <c r="F151" s="29">
        <v>0.06</v>
      </c>
      <c r="G151" s="30">
        <f>E151-E151*F151</f>
        <v>372733.5</v>
      </c>
      <c r="H151" s="31">
        <f>D151/1.08*0.94</f>
        <v>69024.722222222204</v>
      </c>
      <c r="I151" s="314"/>
      <c r="J151" s="31"/>
      <c r="K151" s="59">
        <f t="shared" ref="K151:K168" si="16">H151*C151</f>
        <v>345123.61111111101</v>
      </c>
      <c r="L151" s="230"/>
    </row>
    <row r="152" spans="1:12" s="3" customFormat="1" ht="15" customHeight="1">
      <c r="A152" s="24">
        <v>2</v>
      </c>
      <c r="B152" s="25" t="s">
        <v>25</v>
      </c>
      <c r="C152" s="32"/>
      <c r="D152" s="33">
        <v>128591</v>
      </c>
      <c r="E152" s="28">
        <f t="shared" ref="E151:E168" si="17">D152*C152</f>
        <v>0</v>
      </c>
      <c r="F152" s="29">
        <v>0.06</v>
      </c>
      <c r="G152" s="30">
        <f t="shared" ref="G151:G168" si="18">E152-E152*F152</f>
        <v>0</v>
      </c>
      <c r="H152" s="31">
        <f t="shared" ref="H151:H168" si="19">D152/1.08*0.94</f>
        <v>111921.79629629628</v>
      </c>
      <c r="I152" s="314"/>
      <c r="J152" s="31"/>
      <c r="K152" s="59">
        <f t="shared" si="16"/>
        <v>0</v>
      </c>
      <c r="L152" s="230"/>
    </row>
    <row r="153" spans="1:12" s="3" customFormat="1" ht="15" customHeight="1">
      <c r="A153" s="24">
        <v>3</v>
      </c>
      <c r="B153" s="25" t="s">
        <v>26</v>
      </c>
      <c r="C153" s="34"/>
      <c r="D153" s="27">
        <v>60043</v>
      </c>
      <c r="E153" s="28">
        <f t="shared" si="17"/>
        <v>0</v>
      </c>
      <c r="F153" s="29">
        <v>0.06</v>
      </c>
      <c r="G153" s="30">
        <f t="shared" si="18"/>
        <v>0</v>
      </c>
      <c r="H153" s="31">
        <f t="shared" si="19"/>
        <v>52259.648148148139</v>
      </c>
      <c r="I153" s="314"/>
      <c r="J153" s="31"/>
      <c r="K153" s="59">
        <f t="shared" si="16"/>
        <v>0</v>
      </c>
      <c r="L153" s="230"/>
    </row>
    <row r="154" spans="1:12" s="3" customFormat="1" ht="15" customHeight="1">
      <c r="A154" s="24">
        <v>4</v>
      </c>
      <c r="B154" s="25" t="s">
        <v>27</v>
      </c>
      <c r="C154" s="35"/>
      <c r="D154" s="27">
        <v>115781</v>
      </c>
      <c r="E154" s="28">
        <f t="shared" si="17"/>
        <v>0</v>
      </c>
      <c r="F154" s="29">
        <v>0.06</v>
      </c>
      <c r="G154" s="30">
        <f t="shared" si="18"/>
        <v>0</v>
      </c>
      <c r="H154" s="31">
        <f t="shared" si="19"/>
        <v>100772.35185185184</v>
      </c>
      <c r="I154" s="314"/>
      <c r="J154" s="31"/>
      <c r="K154" s="59">
        <f t="shared" si="16"/>
        <v>0</v>
      </c>
      <c r="L154" s="230"/>
    </row>
    <row r="155" spans="1:12" s="3" customFormat="1" ht="15" customHeight="1">
      <c r="A155" s="24">
        <v>5</v>
      </c>
      <c r="B155" s="25" t="s">
        <v>28</v>
      </c>
      <c r="C155" s="32"/>
      <c r="D155" s="27">
        <v>119943</v>
      </c>
      <c r="E155" s="28">
        <f t="shared" si="17"/>
        <v>0</v>
      </c>
      <c r="F155" s="29">
        <v>0.06</v>
      </c>
      <c r="G155" s="30">
        <f t="shared" si="18"/>
        <v>0</v>
      </c>
      <c r="H155" s="31">
        <f t="shared" si="19"/>
        <v>104394.83333333333</v>
      </c>
      <c r="I155" s="314"/>
      <c r="J155" s="31"/>
      <c r="K155" s="59">
        <f t="shared" si="16"/>
        <v>0</v>
      </c>
      <c r="L155" s="230"/>
    </row>
    <row r="156" spans="1:12" s="3" customFormat="1" ht="15" customHeight="1">
      <c r="A156" s="24">
        <v>6</v>
      </c>
      <c r="B156" s="25" t="s">
        <v>29</v>
      </c>
      <c r="C156" s="26"/>
      <c r="D156" s="27">
        <v>94810</v>
      </c>
      <c r="E156" s="28">
        <f t="shared" si="17"/>
        <v>0</v>
      </c>
      <c r="F156" s="29">
        <v>0.06</v>
      </c>
      <c r="G156" s="30">
        <f t="shared" si="18"/>
        <v>0</v>
      </c>
      <c r="H156" s="31">
        <f t="shared" si="19"/>
        <v>82519.814814814803</v>
      </c>
      <c r="I156" s="314"/>
      <c r="J156" s="31"/>
      <c r="K156" s="59">
        <f t="shared" si="16"/>
        <v>0</v>
      </c>
      <c r="L156" s="230"/>
    </row>
    <row r="157" spans="1:12" s="3" customFormat="1" ht="15" customHeight="1">
      <c r="A157" s="24">
        <v>7</v>
      </c>
      <c r="B157" s="25" t="s">
        <v>30</v>
      </c>
      <c r="C157" s="34"/>
      <c r="D157" s="27">
        <v>141396</v>
      </c>
      <c r="E157" s="28">
        <f t="shared" si="17"/>
        <v>0</v>
      </c>
      <c r="F157" s="29">
        <v>0.06</v>
      </c>
      <c r="G157" s="30">
        <f t="shared" si="18"/>
        <v>0</v>
      </c>
      <c r="H157" s="31">
        <f t="shared" si="19"/>
        <v>123066.88888888888</v>
      </c>
      <c r="I157" s="314"/>
      <c r="J157" s="31"/>
      <c r="K157" s="59">
        <f t="shared" si="16"/>
        <v>0</v>
      </c>
      <c r="L157" s="230"/>
    </row>
    <row r="158" spans="1:12" s="3" customFormat="1" ht="15" customHeight="1">
      <c r="A158" s="24">
        <v>8</v>
      </c>
      <c r="B158" s="25" t="s">
        <v>31</v>
      </c>
      <c r="C158" s="26"/>
      <c r="D158" s="27">
        <v>232931</v>
      </c>
      <c r="E158" s="28">
        <f t="shared" si="17"/>
        <v>0</v>
      </c>
      <c r="F158" s="29">
        <v>0.06</v>
      </c>
      <c r="G158" s="30">
        <f t="shared" si="18"/>
        <v>0</v>
      </c>
      <c r="H158" s="31">
        <f t="shared" si="19"/>
        <v>202736.2407407407</v>
      </c>
      <c r="I158" s="314"/>
      <c r="J158" s="31"/>
      <c r="K158" s="59">
        <f t="shared" si="16"/>
        <v>0</v>
      </c>
      <c r="L158" s="230"/>
    </row>
    <row r="159" spans="1:12" s="3" customFormat="1" ht="15" customHeight="1">
      <c r="A159" s="24">
        <v>9</v>
      </c>
      <c r="B159" s="36" t="s">
        <v>32</v>
      </c>
      <c r="C159" s="126"/>
      <c r="D159" s="27">
        <v>101534</v>
      </c>
      <c r="E159" s="28">
        <f t="shared" si="17"/>
        <v>0</v>
      </c>
      <c r="F159" s="29">
        <v>0.06</v>
      </c>
      <c r="G159" s="30">
        <f t="shared" si="18"/>
        <v>0</v>
      </c>
      <c r="H159" s="31">
        <f t="shared" si="19"/>
        <v>88372.185185185182</v>
      </c>
      <c r="I159" s="314"/>
      <c r="J159" s="31"/>
      <c r="K159" s="59">
        <f t="shared" si="16"/>
        <v>0</v>
      </c>
      <c r="L159" s="230"/>
    </row>
    <row r="160" spans="1:12" s="3" customFormat="1" ht="15" customHeight="1">
      <c r="A160" s="24">
        <v>10</v>
      </c>
      <c r="B160" s="36" t="s">
        <v>33</v>
      </c>
      <c r="C160" s="126">
        <v>3</v>
      </c>
      <c r="D160" s="33">
        <v>110148</v>
      </c>
      <c r="E160" s="28">
        <f t="shared" si="17"/>
        <v>330444</v>
      </c>
      <c r="F160" s="29">
        <v>0.06</v>
      </c>
      <c r="G160" s="30">
        <f t="shared" si="18"/>
        <v>310617.36</v>
      </c>
      <c r="H160" s="31">
        <f t="shared" si="19"/>
        <v>95869.555555555533</v>
      </c>
      <c r="I160" s="314"/>
      <c r="J160" s="31"/>
      <c r="K160" s="59">
        <f t="shared" si="16"/>
        <v>287608.66666666663</v>
      </c>
      <c r="L160" s="230"/>
    </row>
    <row r="161" spans="1:12" s="3" customFormat="1" ht="15" customHeight="1">
      <c r="A161" s="24">
        <v>11</v>
      </c>
      <c r="B161" s="25" t="s">
        <v>34</v>
      </c>
      <c r="C161" s="37">
        <v>5</v>
      </c>
      <c r="D161" s="27">
        <v>54198</v>
      </c>
      <c r="E161" s="28">
        <f t="shared" si="17"/>
        <v>270990</v>
      </c>
      <c r="F161" s="29">
        <v>0.06</v>
      </c>
      <c r="G161" s="30">
        <f t="shared" si="18"/>
        <v>254730.6</v>
      </c>
      <c r="H161" s="31">
        <f t="shared" si="19"/>
        <v>47172.333333333328</v>
      </c>
      <c r="I161" s="314"/>
      <c r="J161" s="31"/>
      <c r="K161" s="59">
        <f t="shared" si="16"/>
        <v>235861.66666666663</v>
      </c>
      <c r="L161" s="230"/>
    </row>
    <row r="162" spans="1:12" s="3" customFormat="1" ht="15" customHeight="1">
      <c r="A162" s="24">
        <v>12</v>
      </c>
      <c r="B162" s="25" t="s">
        <v>35</v>
      </c>
      <c r="C162" s="37"/>
      <c r="D162" s="27">
        <v>49680</v>
      </c>
      <c r="E162" s="28">
        <f t="shared" si="17"/>
        <v>0</v>
      </c>
      <c r="F162" s="29">
        <v>0.06</v>
      </c>
      <c r="G162" s="30">
        <f t="shared" si="18"/>
        <v>0</v>
      </c>
      <c r="H162" s="31">
        <f t="shared" si="19"/>
        <v>43240</v>
      </c>
      <c r="I162" s="314"/>
      <c r="J162" s="31"/>
      <c r="K162" s="59">
        <f t="shared" si="16"/>
        <v>0</v>
      </c>
      <c r="L162" s="230"/>
    </row>
    <row r="163" spans="1:12" s="3" customFormat="1" ht="15" customHeight="1">
      <c r="A163" s="24">
        <v>13</v>
      </c>
      <c r="B163" s="25" t="s">
        <v>36</v>
      </c>
      <c r="C163" s="37"/>
      <c r="D163" s="38">
        <v>64152</v>
      </c>
      <c r="E163" s="28">
        <f t="shared" si="17"/>
        <v>0</v>
      </c>
      <c r="F163" s="29">
        <v>0.06</v>
      </c>
      <c r="G163" s="30">
        <f t="shared" si="18"/>
        <v>0</v>
      </c>
      <c r="H163" s="31">
        <f t="shared" si="19"/>
        <v>55835.999999999993</v>
      </c>
      <c r="I163" s="314"/>
      <c r="J163" s="31"/>
      <c r="K163" s="59">
        <f t="shared" si="16"/>
        <v>0</v>
      </c>
      <c r="L163" s="230"/>
    </row>
    <row r="164" spans="1:12" s="3" customFormat="1" ht="15" customHeight="1">
      <c r="A164" s="24">
        <v>14</v>
      </c>
      <c r="B164" s="25" t="s">
        <v>37</v>
      </c>
      <c r="C164" s="37"/>
      <c r="D164" s="38">
        <v>65934</v>
      </c>
      <c r="E164" s="28">
        <f t="shared" si="17"/>
        <v>0</v>
      </c>
      <c r="F164" s="29">
        <v>0.06</v>
      </c>
      <c r="G164" s="30">
        <f t="shared" si="18"/>
        <v>0</v>
      </c>
      <c r="H164" s="31">
        <f t="shared" si="19"/>
        <v>57386.999999999993</v>
      </c>
      <c r="I164" s="314"/>
      <c r="J164" s="31"/>
      <c r="K164" s="59">
        <f t="shared" si="16"/>
        <v>0</v>
      </c>
      <c r="L164" s="230"/>
    </row>
    <row r="165" spans="1:12" s="3" customFormat="1" ht="15" customHeight="1">
      <c r="A165" s="24">
        <v>15</v>
      </c>
      <c r="B165" s="25" t="s">
        <v>38</v>
      </c>
      <c r="C165" s="37"/>
      <c r="D165" s="38">
        <v>76626</v>
      </c>
      <c r="E165" s="28">
        <f t="shared" si="17"/>
        <v>0</v>
      </c>
      <c r="F165" s="29">
        <v>0.06</v>
      </c>
      <c r="G165" s="30">
        <f t="shared" si="18"/>
        <v>0</v>
      </c>
      <c r="H165" s="31">
        <f t="shared" si="19"/>
        <v>66693</v>
      </c>
      <c r="I165" s="314"/>
      <c r="J165" s="31"/>
      <c r="K165" s="59">
        <f t="shared" si="16"/>
        <v>0</v>
      </c>
      <c r="L165" s="230"/>
    </row>
    <row r="166" spans="1:12" s="3" customFormat="1" ht="15" customHeight="1">
      <c r="A166" s="24">
        <v>16</v>
      </c>
      <c r="B166" s="25" t="s">
        <v>39</v>
      </c>
      <c r="C166" s="37"/>
      <c r="D166" s="38">
        <v>80190</v>
      </c>
      <c r="E166" s="28">
        <f t="shared" si="17"/>
        <v>0</v>
      </c>
      <c r="F166" s="29">
        <v>0.06</v>
      </c>
      <c r="G166" s="30">
        <f t="shared" si="18"/>
        <v>0</v>
      </c>
      <c r="H166" s="31">
        <f t="shared" si="19"/>
        <v>69795</v>
      </c>
      <c r="I166" s="314"/>
      <c r="J166" s="31"/>
      <c r="K166" s="59">
        <f t="shared" si="16"/>
        <v>0</v>
      </c>
      <c r="L166" s="230"/>
    </row>
    <row r="167" spans="1:12" s="3" customFormat="1" ht="15" customHeight="1">
      <c r="A167" s="24">
        <v>17</v>
      </c>
      <c r="B167" s="25" t="s">
        <v>40</v>
      </c>
      <c r="C167" s="37"/>
      <c r="D167" s="38">
        <v>113832</v>
      </c>
      <c r="E167" s="28">
        <f t="shared" si="17"/>
        <v>0</v>
      </c>
      <c r="F167" s="29">
        <v>0.06</v>
      </c>
      <c r="G167" s="30">
        <f t="shared" si="18"/>
        <v>0</v>
      </c>
      <c r="H167" s="31">
        <f t="shared" si="19"/>
        <v>99076</v>
      </c>
      <c r="I167" s="314"/>
      <c r="J167" s="31"/>
      <c r="K167" s="59">
        <f t="shared" si="16"/>
        <v>0</v>
      </c>
      <c r="L167" s="230"/>
    </row>
    <row r="168" spans="1:12" s="3" customFormat="1" ht="15" customHeight="1">
      <c r="A168" s="24">
        <v>18</v>
      </c>
      <c r="B168" s="25" t="s">
        <v>41</v>
      </c>
      <c r="C168" s="37"/>
      <c r="D168" s="39">
        <v>98010</v>
      </c>
      <c r="E168" s="28">
        <f t="shared" si="17"/>
        <v>0</v>
      </c>
      <c r="F168" s="29">
        <v>0.06</v>
      </c>
      <c r="G168" s="30">
        <f t="shared" si="18"/>
        <v>0</v>
      </c>
      <c r="H168" s="31">
        <f t="shared" si="19"/>
        <v>85305</v>
      </c>
      <c r="I168" s="314"/>
      <c r="J168" s="31"/>
      <c r="K168" s="59">
        <f t="shared" si="16"/>
        <v>0</v>
      </c>
      <c r="L168" s="230"/>
    </row>
    <row r="169" spans="1:12" s="4" customFormat="1" ht="15" customHeight="1">
      <c r="A169" s="40"/>
      <c r="B169" s="41" t="s">
        <v>42</v>
      </c>
      <c r="C169" s="42">
        <f>SUM(C151:C168)</f>
        <v>13</v>
      </c>
      <c r="D169" s="42"/>
      <c r="E169" s="43">
        <f>SUM(E151:E168)</f>
        <v>997959</v>
      </c>
      <c r="F169" s="43"/>
      <c r="G169" s="111">
        <f>SUM(G151:G168)</f>
        <v>938081.46</v>
      </c>
      <c r="H169" s="45"/>
      <c r="I169" s="45"/>
      <c r="J169" s="45"/>
      <c r="K169" s="64">
        <f>SUM(K151:K168)</f>
        <v>868593.94444444426</v>
      </c>
      <c r="L169" s="231"/>
    </row>
    <row r="170" spans="1:12" s="5" customFormat="1" ht="30" customHeight="1">
      <c r="A170" s="46"/>
      <c r="B170" s="47"/>
      <c r="C170" s="48"/>
      <c r="D170" s="48"/>
      <c r="E170" s="49"/>
      <c r="F170" s="49"/>
      <c r="G170" s="50"/>
      <c r="H170" s="51"/>
      <c r="I170" s="51"/>
      <c r="J170" s="51"/>
      <c r="K170" s="65">
        <f>K169*0.08</f>
        <v>69487.515555555539</v>
      </c>
      <c r="L170" s="232"/>
    </row>
    <row r="171" spans="1:12" s="6" customFormat="1" ht="15" customHeight="1">
      <c r="A171" s="283" t="s">
        <v>43</v>
      </c>
      <c r="B171" s="283"/>
      <c r="C171" s="284" t="s">
        <v>44</v>
      </c>
      <c r="D171" s="284"/>
      <c r="E171" s="54"/>
      <c r="F171" s="54"/>
      <c r="G171" s="55" t="s">
        <v>45</v>
      </c>
      <c r="H171" s="56"/>
      <c r="I171" s="56"/>
      <c r="J171" s="56"/>
      <c r="K171" s="225">
        <f>SUM(K169:K170)</f>
        <v>938081.45999999985</v>
      </c>
      <c r="L171" s="233"/>
    </row>
    <row r="172" spans="1:12">
      <c r="I172" s="8"/>
    </row>
    <row r="176" spans="1:12" s="234" customFormat="1" ht="35.1" customHeight="1">
      <c r="A176" s="279" t="s">
        <v>0</v>
      </c>
      <c r="B176" s="279"/>
      <c r="C176" s="279"/>
      <c r="D176" s="279"/>
      <c r="E176" s="279"/>
      <c r="F176" s="279"/>
      <c r="G176" s="279"/>
    </row>
    <row r="177" spans="1:8" s="234" customFormat="1" ht="35.1" customHeight="1">
      <c r="A177" s="279" t="s">
        <v>1</v>
      </c>
      <c r="B177" s="279"/>
      <c r="C177" s="279"/>
      <c r="D177" s="279"/>
      <c r="E177" s="279"/>
      <c r="F177" s="279"/>
      <c r="G177" s="279"/>
    </row>
    <row r="178" spans="1:8" s="234" customFormat="1" ht="35.1" customHeight="1">
      <c r="A178" s="279" t="s">
        <v>2</v>
      </c>
      <c r="B178" s="279"/>
      <c r="C178" s="279"/>
      <c r="D178" s="279"/>
      <c r="E178" s="279"/>
      <c r="F178" s="279"/>
      <c r="G178" s="279"/>
    </row>
    <row r="179" spans="1:8" s="234" customFormat="1" ht="35.1" customHeight="1">
      <c r="A179" s="279" t="s">
        <v>4</v>
      </c>
      <c r="B179" s="279"/>
      <c r="C179" s="279"/>
      <c r="D179" s="279"/>
      <c r="E179" s="279"/>
      <c r="F179" s="279"/>
      <c r="G179" s="279"/>
    </row>
    <row r="180" spans="1:8" s="234" customFormat="1" ht="35.1" customHeight="1">
      <c r="A180" s="280" t="s">
        <v>6</v>
      </c>
      <c r="B180" s="280"/>
      <c r="C180" s="280"/>
      <c r="D180" s="280"/>
      <c r="E180" s="280"/>
      <c r="F180" s="280"/>
      <c r="G180" s="280"/>
      <c r="H180" s="235" t="s">
        <v>62</v>
      </c>
    </row>
    <row r="181" spans="1:8" s="234" customFormat="1" ht="35.1" customHeight="1">
      <c r="A181" s="236"/>
      <c r="B181" s="236"/>
      <c r="C181" s="287" t="s">
        <v>63</v>
      </c>
      <c r="D181" s="287"/>
      <c r="E181" s="287"/>
      <c r="F181" s="287"/>
      <c r="G181" s="287"/>
    </row>
    <row r="182" spans="1:8" s="234" customFormat="1" ht="35.1" customHeight="1">
      <c r="A182" s="11" t="s">
        <v>8</v>
      </c>
      <c r="B182" s="288"/>
      <c r="C182" s="288"/>
      <c r="D182" s="288"/>
      <c r="E182" s="237"/>
      <c r="F182" s="237"/>
      <c r="G182" s="237"/>
    </row>
    <row r="183" spans="1:8" s="234" customFormat="1" ht="35.1" customHeight="1">
      <c r="A183" s="11" t="s">
        <v>9</v>
      </c>
      <c r="B183" s="286" t="s">
        <v>64</v>
      </c>
      <c r="C183" s="286"/>
      <c r="D183" s="286"/>
      <c r="E183" s="286"/>
      <c r="F183" s="11"/>
      <c r="G183" s="16"/>
      <c r="H183" s="234" t="s">
        <v>65</v>
      </c>
    </row>
    <row r="184" spans="1:8" s="234" customFormat="1" ht="35.1" customHeight="1">
      <c r="A184" s="11" t="s">
        <v>11</v>
      </c>
      <c r="B184" s="285" t="s">
        <v>66</v>
      </c>
      <c r="C184" s="285"/>
      <c r="D184" s="285"/>
      <c r="E184" s="285"/>
      <c r="F184" s="227"/>
      <c r="G184" s="19" t="s">
        <v>13</v>
      </c>
    </row>
    <row r="185" spans="1:8" s="234" customFormat="1" ht="35.1" customHeight="1">
      <c r="A185" s="190" t="s">
        <v>14</v>
      </c>
      <c r="B185" s="190" t="s">
        <v>16</v>
      </c>
      <c r="C185" s="190" t="s">
        <v>17</v>
      </c>
      <c r="D185" s="191" t="s">
        <v>18</v>
      </c>
      <c r="E185" s="192" t="s">
        <v>19</v>
      </c>
      <c r="F185" s="192" t="s">
        <v>20</v>
      </c>
      <c r="G185" s="190" t="s">
        <v>21</v>
      </c>
    </row>
    <row r="186" spans="1:8" s="234" customFormat="1" ht="35.1" customHeight="1">
      <c r="A186" s="238">
        <v>1</v>
      </c>
      <c r="B186" s="239" t="s">
        <v>23</v>
      </c>
      <c r="C186" s="187">
        <v>20</v>
      </c>
      <c r="D186" s="240">
        <v>79305</v>
      </c>
      <c r="E186" s="241">
        <f>C186*D186</f>
        <v>1586100</v>
      </c>
      <c r="F186" s="242">
        <v>0</v>
      </c>
      <c r="G186" s="243">
        <f>C186*D186</f>
        <v>1586100</v>
      </c>
    </row>
    <row r="187" spans="1:8" s="234" customFormat="1" ht="35.1" customHeight="1">
      <c r="A187" s="238">
        <v>2</v>
      </c>
      <c r="B187" s="239" t="s">
        <v>26</v>
      </c>
      <c r="C187" s="244">
        <v>5</v>
      </c>
      <c r="D187" s="240">
        <v>60043</v>
      </c>
      <c r="E187" s="241">
        <f>C187*D187</f>
        <v>300215</v>
      </c>
      <c r="F187" s="242">
        <v>0</v>
      </c>
      <c r="G187" s="243">
        <f>C187*D187</f>
        <v>300215</v>
      </c>
    </row>
    <row r="188" spans="1:8" s="234" customFormat="1" ht="35.1" customHeight="1">
      <c r="A188" s="238">
        <v>3</v>
      </c>
      <c r="B188" s="239" t="s">
        <v>28</v>
      </c>
      <c r="C188" s="245">
        <v>20</v>
      </c>
      <c r="D188" s="240">
        <v>119943</v>
      </c>
      <c r="E188" s="241">
        <f>C188*D188</f>
        <v>2398860</v>
      </c>
      <c r="F188" s="242">
        <v>0</v>
      </c>
      <c r="G188" s="243">
        <f>C188*D188</f>
        <v>2398860</v>
      </c>
    </row>
    <row r="189" spans="1:8" s="234" customFormat="1" ht="35.1" customHeight="1">
      <c r="A189" s="246"/>
      <c r="B189" s="247" t="s">
        <v>42</v>
      </c>
      <c r="C189" s="248"/>
      <c r="D189" s="248"/>
      <c r="E189" s="249">
        <f>SUM(E186:E188)</f>
        <v>4285175</v>
      </c>
      <c r="F189" s="249"/>
      <c r="G189" s="250">
        <f>SUM(G186:G188)</f>
        <v>4285175</v>
      </c>
    </row>
    <row r="190" spans="1:8" s="234" customFormat="1" ht="35.1" customHeight="1">
      <c r="A190" s="251"/>
      <c r="B190" s="252"/>
      <c r="C190" s="253"/>
      <c r="D190" s="253"/>
      <c r="E190" s="254"/>
      <c r="F190" s="254"/>
      <c r="G190" s="255"/>
    </row>
    <row r="191" spans="1:8" s="234" customFormat="1" ht="35.1" customHeight="1">
      <c r="A191" s="283" t="s">
        <v>43</v>
      </c>
      <c r="B191" s="283"/>
      <c r="C191" s="284" t="s">
        <v>44</v>
      </c>
      <c r="D191" s="284"/>
      <c r="E191" s="54"/>
      <c r="F191" s="54"/>
      <c r="G191" s="55" t="s">
        <v>45</v>
      </c>
    </row>
    <row r="195" spans="1:10" ht="15.75">
      <c r="A195" s="279" t="s">
        <v>0</v>
      </c>
      <c r="B195" s="279"/>
      <c r="C195" s="279"/>
      <c r="D195" s="279"/>
      <c r="E195" s="279"/>
      <c r="F195" s="279"/>
      <c r="G195" s="279"/>
      <c r="H195" s="3"/>
      <c r="I195" s="3"/>
      <c r="J195" s="59"/>
    </row>
    <row r="196" spans="1:10" ht="15.75">
      <c r="A196" s="279" t="s">
        <v>1</v>
      </c>
      <c r="B196" s="279"/>
      <c r="C196" s="279"/>
      <c r="D196" s="279"/>
      <c r="E196" s="279"/>
      <c r="F196" s="279"/>
      <c r="G196" s="279"/>
      <c r="H196" s="3"/>
      <c r="I196" s="3"/>
      <c r="J196" s="59"/>
    </row>
    <row r="197" spans="1:10" ht="15.75">
      <c r="A197" s="279" t="s">
        <v>2</v>
      </c>
      <c r="B197" s="279"/>
      <c r="C197" s="279"/>
      <c r="D197" s="279"/>
      <c r="E197" s="279"/>
      <c r="F197" s="279"/>
      <c r="G197" s="279"/>
      <c r="H197" s="3"/>
      <c r="I197" s="3"/>
      <c r="J197" s="59"/>
    </row>
    <row r="198" spans="1:10" ht="15.75">
      <c r="A198" s="279" t="s">
        <v>4</v>
      </c>
      <c r="B198" s="279"/>
      <c r="C198" s="279"/>
      <c r="D198" s="279"/>
      <c r="E198" s="279"/>
      <c r="F198" s="279"/>
      <c r="G198" s="279"/>
      <c r="H198" s="3"/>
      <c r="I198" s="3"/>
      <c r="J198" s="59"/>
    </row>
    <row r="199" spans="1:10" ht="15.75">
      <c r="A199" s="280" t="s">
        <v>6</v>
      </c>
      <c r="B199" s="280"/>
      <c r="C199" s="280"/>
      <c r="D199" s="280"/>
      <c r="E199" s="280"/>
      <c r="F199" s="280"/>
      <c r="G199" s="280"/>
      <c r="H199" s="3"/>
      <c r="I199" s="3"/>
      <c r="J199" s="59"/>
    </row>
    <row r="200" spans="1:10" ht="27.75">
      <c r="A200" s="9"/>
      <c r="B200" s="9"/>
      <c r="C200" s="281" t="s">
        <v>67</v>
      </c>
      <c r="D200" s="281"/>
      <c r="E200" s="281"/>
      <c r="F200" s="281"/>
      <c r="G200" s="281"/>
      <c r="H200" s="10" t="s">
        <v>68</v>
      </c>
      <c r="I200" s="3"/>
      <c r="J200" s="59"/>
    </row>
    <row r="201" spans="1:10" ht="25.5">
      <c r="A201" s="11" t="s">
        <v>8</v>
      </c>
      <c r="B201" s="282"/>
      <c r="C201" s="282"/>
      <c r="D201" s="282"/>
      <c r="E201" s="226"/>
      <c r="F201" s="226"/>
      <c r="G201" s="226"/>
      <c r="H201" s="15"/>
      <c r="I201" s="15"/>
      <c r="J201" s="59"/>
    </row>
    <row r="202" spans="1:10" ht="15.75">
      <c r="A202" s="11" t="s">
        <v>9</v>
      </c>
      <c r="B202" s="286" t="s">
        <v>69</v>
      </c>
      <c r="C202" s="286"/>
      <c r="D202" s="286"/>
      <c r="E202" s="286"/>
      <c r="F202" s="11"/>
      <c r="G202" s="16"/>
      <c r="H202" s="17"/>
      <c r="I202" s="17"/>
      <c r="J202" s="60"/>
    </row>
    <row r="203" spans="1:10" ht="25.5">
      <c r="A203" s="11" t="s">
        <v>11</v>
      </c>
      <c r="B203" s="256" t="s">
        <v>70</v>
      </c>
      <c r="C203" s="256"/>
      <c r="D203" s="256"/>
      <c r="E203" s="110"/>
      <c r="F203" s="227"/>
      <c r="G203" s="19" t="s">
        <v>13</v>
      </c>
      <c r="H203" s="228"/>
      <c r="I203" s="3"/>
      <c r="J203" s="59"/>
    </row>
    <row r="204" spans="1:10" ht="15.75">
      <c r="A204" s="190" t="s">
        <v>14</v>
      </c>
      <c r="B204" s="190" t="s">
        <v>16</v>
      </c>
      <c r="C204" s="190" t="s">
        <v>17</v>
      </c>
      <c r="D204" s="191" t="s">
        <v>18</v>
      </c>
      <c r="E204" s="192" t="s">
        <v>19</v>
      </c>
      <c r="F204" s="192" t="s">
        <v>20</v>
      </c>
      <c r="G204" s="190" t="s">
        <v>21</v>
      </c>
      <c r="H204" s="3"/>
      <c r="I204" s="3"/>
      <c r="J204" s="59"/>
    </row>
    <row r="205" spans="1:10" ht="19.5" customHeight="1">
      <c r="A205" s="24">
        <v>1</v>
      </c>
      <c r="B205" s="25" t="s">
        <v>23</v>
      </c>
      <c r="C205" s="26">
        <v>12</v>
      </c>
      <c r="D205" s="27">
        <v>79305</v>
      </c>
      <c r="E205" s="28">
        <f>C205*D205</f>
        <v>951660</v>
      </c>
      <c r="F205" s="29">
        <v>7.0000000000000007E-2</v>
      </c>
      <c r="G205" s="30">
        <f t="shared" ref="G205:G222" si="20">E205-E205*F205</f>
        <v>885043.8</v>
      </c>
      <c r="H205" s="31">
        <f>D205/1.08*0.93</f>
        <v>68290.416666666657</v>
      </c>
      <c r="I205" s="31"/>
      <c r="J205" s="59">
        <f t="shared" ref="J205:J222" si="21">H205*C205</f>
        <v>819484.99999999988</v>
      </c>
    </row>
    <row r="206" spans="1:10">
      <c r="A206" s="24">
        <v>2</v>
      </c>
      <c r="B206" s="25" t="s">
        <v>25</v>
      </c>
      <c r="C206" s="32"/>
      <c r="D206" s="33">
        <v>128591</v>
      </c>
      <c r="E206" s="28">
        <f>D206*C206</f>
        <v>0</v>
      </c>
      <c r="F206" s="29">
        <v>0</v>
      </c>
      <c r="G206" s="30">
        <f t="shared" si="20"/>
        <v>0</v>
      </c>
      <c r="H206" s="31">
        <f>D206/1.08</f>
        <v>119065.74074074073</v>
      </c>
      <c r="I206" s="31"/>
      <c r="J206" s="59">
        <f t="shared" si="21"/>
        <v>0</v>
      </c>
    </row>
    <row r="207" spans="1:10">
      <c r="A207" s="24">
        <v>3</v>
      </c>
      <c r="B207" s="25" t="s">
        <v>26</v>
      </c>
      <c r="C207" s="34">
        <v>6</v>
      </c>
      <c r="D207" s="27">
        <v>60043</v>
      </c>
      <c r="E207" s="28">
        <f>C207*D207</f>
        <v>360258</v>
      </c>
      <c r="F207" s="29">
        <v>7.0000000000000007E-2</v>
      </c>
      <c r="G207" s="30">
        <f t="shared" si="20"/>
        <v>335039.94</v>
      </c>
      <c r="H207" s="31">
        <f>D207/1.08*0.93</f>
        <v>51703.694444444445</v>
      </c>
      <c r="I207" s="31"/>
      <c r="J207" s="59">
        <f t="shared" si="21"/>
        <v>310222.16666666669</v>
      </c>
    </row>
    <row r="208" spans="1:10">
      <c r="A208" s="24">
        <v>4</v>
      </c>
      <c r="B208" s="25" t="s">
        <v>27</v>
      </c>
      <c r="C208" s="35"/>
      <c r="D208" s="27">
        <v>115781</v>
      </c>
      <c r="E208" s="28">
        <f>D208*C208</f>
        <v>0</v>
      </c>
      <c r="F208" s="29">
        <v>0</v>
      </c>
      <c r="G208" s="30">
        <f t="shared" si="20"/>
        <v>0</v>
      </c>
      <c r="H208" s="31">
        <f>D208/1.08</f>
        <v>107204.62962962962</v>
      </c>
      <c r="I208" s="31"/>
      <c r="J208" s="59">
        <f t="shared" si="21"/>
        <v>0</v>
      </c>
    </row>
    <row r="209" spans="1:10">
      <c r="A209" s="24">
        <v>5</v>
      </c>
      <c r="B209" s="25" t="s">
        <v>28</v>
      </c>
      <c r="C209" s="32">
        <v>6</v>
      </c>
      <c r="D209" s="27">
        <v>119943</v>
      </c>
      <c r="E209" s="28">
        <f>C209*D209</f>
        <v>719658</v>
      </c>
      <c r="F209" s="29">
        <v>7.0000000000000007E-2</v>
      </c>
      <c r="G209" s="30">
        <f t="shared" si="20"/>
        <v>669281.93999999994</v>
      </c>
      <c r="H209" s="31">
        <f>D209/1.08*0.93</f>
        <v>103284.25</v>
      </c>
      <c r="I209" s="31"/>
      <c r="J209" s="59">
        <f t="shared" si="21"/>
        <v>619705.5</v>
      </c>
    </row>
    <row r="210" spans="1:10">
      <c r="A210" s="24">
        <v>6</v>
      </c>
      <c r="B210" s="25" t="s">
        <v>29</v>
      </c>
      <c r="C210" s="26"/>
      <c r="D210" s="27">
        <v>94810</v>
      </c>
      <c r="E210" s="28">
        <f t="shared" ref="E210:E222" si="22">D210*C210</f>
        <v>0</v>
      </c>
      <c r="F210" s="29">
        <v>0</v>
      </c>
      <c r="G210" s="30">
        <f t="shared" si="20"/>
        <v>0</v>
      </c>
      <c r="H210" s="31">
        <f t="shared" ref="H210:H222" si="23">D210/1.08</f>
        <v>87787.037037037036</v>
      </c>
      <c r="I210" s="31"/>
      <c r="J210" s="59">
        <f t="shared" si="21"/>
        <v>0</v>
      </c>
    </row>
    <row r="211" spans="1:10">
      <c r="A211" s="24">
        <v>7</v>
      </c>
      <c r="B211" s="25" t="s">
        <v>30</v>
      </c>
      <c r="C211" s="34"/>
      <c r="D211" s="27">
        <v>141396</v>
      </c>
      <c r="E211" s="28">
        <f t="shared" si="22"/>
        <v>0</v>
      </c>
      <c r="F211" s="29">
        <v>0</v>
      </c>
      <c r="G211" s="30">
        <f t="shared" si="20"/>
        <v>0</v>
      </c>
      <c r="H211" s="31">
        <f t="shared" si="23"/>
        <v>130922.22222222222</v>
      </c>
      <c r="I211" s="31"/>
      <c r="J211" s="59">
        <f t="shared" si="21"/>
        <v>0</v>
      </c>
    </row>
    <row r="212" spans="1:10">
      <c r="A212" s="24">
        <v>8</v>
      </c>
      <c r="B212" s="25" t="s">
        <v>31</v>
      </c>
      <c r="C212" s="26"/>
      <c r="D212" s="27">
        <v>232931</v>
      </c>
      <c r="E212" s="28">
        <f t="shared" si="22"/>
        <v>0</v>
      </c>
      <c r="F212" s="29">
        <v>0</v>
      </c>
      <c r="G212" s="30">
        <f t="shared" si="20"/>
        <v>0</v>
      </c>
      <c r="H212" s="31">
        <f t="shared" si="23"/>
        <v>215676.85185185182</v>
      </c>
      <c r="I212" s="31"/>
      <c r="J212" s="59">
        <f t="shared" si="21"/>
        <v>0</v>
      </c>
    </row>
    <row r="213" spans="1:10">
      <c r="A213" s="24">
        <v>9</v>
      </c>
      <c r="B213" s="36" t="s">
        <v>32</v>
      </c>
      <c r="C213" s="26"/>
      <c r="D213" s="27">
        <v>101534</v>
      </c>
      <c r="E213" s="28">
        <f t="shared" si="22"/>
        <v>0</v>
      </c>
      <c r="F213" s="29">
        <v>0</v>
      </c>
      <c r="G213" s="30">
        <f t="shared" si="20"/>
        <v>0</v>
      </c>
      <c r="H213" s="31">
        <f t="shared" si="23"/>
        <v>94012.962962962964</v>
      </c>
      <c r="I213" s="31"/>
      <c r="J213" s="59">
        <f t="shared" si="21"/>
        <v>0</v>
      </c>
    </row>
    <row r="214" spans="1:10">
      <c r="A214" s="24">
        <v>10</v>
      </c>
      <c r="B214" s="36" t="s">
        <v>33</v>
      </c>
      <c r="C214" s="37"/>
      <c r="D214" s="33">
        <v>110148</v>
      </c>
      <c r="E214" s="28">
        <f t="shared" si="22"/>
        <v>0</v>
      </c>
      <c r="F214" s="29">
        <v>0</v>
      </c>
      <c r="G214" s="30">
        <f t="shared" si="20"/>
        <v>0</v>
      </c>
      <c r="H214" s="31">
        <f t="shared" si="23"/>
        <v>101988.88888888888</v>
      </c>
      <c r="I214" s="31"/>
      <c r="J214" s="59">
        <f t="shared" si="21"/>
        <v>0</v>
      </c>
    </row>
    <row r="215" spans="1:10">
      <c r="A215" s="24">
        <v>11</v>
      </c>
      <c r="B215" s="25" t="s">
        <v>34</v>
      </c>
      <c r="C215" s="37"/>
      <c r="D215" s="27">
        <v>54198</v>
      </c>
      <c r="E215" s="28">
        <f t="shared" si="22"/>
        <v>0</v>
      </c>
      <c r="F215" s="29">
        <v>0</v>
      </c>
      <c r="G215" s="30">
        <f t="shared" si="20"/>
        <v>0</v>
      </c>
      <c r="H215" s="31">
        <f t="shared" si="23"/>
        <v>50183.333333333328</v>
      </c>
      <c r="I215" s="31"/>
      <c r="J215" s="59">
        <f t="shared" si="21"/>
        <v>0</v>
      </c>
    </row>
    <row r="216" spans="1:10">
      <c r="A216" s="24">
        <v>12</v>
      </c>
      <c r="B216" s="25" t="s">
        <v>35</v>
      </c>
      <c r="C216" s="37"/>
      <c r="D216" s="27">
        <v>49680</v>
      </c>
      <c r="E216" s="28">
        <f t="shared" si="22"/>
        <v>0</v>
      </c>
      <c r="F216" s="29">
        <v>0</v>
      </c>
      <c r="G216" s="30">
        <f t="shared" si="20"/>
        <v>0</v>
      </c>
      <c r="H216" s="31">
        <f t="shared" si="23"/>
        <v>46000</v>
      </c>
      <c r="I216" s="31"/>
      <c r="J216" s="59">
        <f t="shared" si="21"/>
        <v>0</v>
      </c>
    </row>
    <row r="217" spans="1:10">
      <c r="A217" s="24">
        <v>13</v>
      </c>
      <c r="B217" s="25" t="s">
        <v>36</v>
      </c>
      <c r="C217" s="37"/>
      <c r="D217" s="38">
        <v>64152</v>
      </c>
      <c r="E217" s="28">
        <f t="shared" si="22"/>
        <v>0</v>
      </c>
      <c r="F217" s="29">
        <v>0</v>
      </c>
      <c r="G217" s="30">
        <f t="shared" si="20"/>
        <v>0</v>
      </c>
      <c r="H217" s="31">
        <f t="shared" si="23"/>
        <v>59399.999999999993</v>
      </c>
      <c r="I217" s="31"/>
      <c r="J217" s="59">
        <f t="shared" si="21"/>
        <v>0</v>
      </c>
    </row>
    <row r="218" spans="1:10">
      <c r="A218" s="24">
        <v>14</v>
      </c>
      <c r="B218" s="25" t="s">
        <v>37</v>
      </c>
      <c r="C218" s="37"/>
      <c r="D218" s="38">
        <v>65934</v>
      </c>
      <c r="E218" s="28">
        <f t="shared" si="22"/>
        <v>0</v>
      </c>
      <c r="F218" s="29">
        <v>0</v>
      </c>
      <c r="G218" s="30">
        <f t="shared" si="20"/>
        <v>0</v>
      </c>
      <c r="H218" s="31">
        <f t="shared" si="23"/>
        <v>61049.999999999993</v>
      </c>
      <c r="I218" s="31"/>
      <c r="J218" s="59">
        <f t="shared" si="21"/>
        <v>0</v>
      </c>
    </row>
    <row r="219" spans="1:10">
      <c r="A219" s="24">
        <v>15</v>
      </c>
      <c r="B219" s="25" t="s">
        <v>38</v>
      </c>
      <c r="C219" s="37"/>
      <c r="D219" s="38">
        <v>76626</v>
      </c>
      <c r="E219" s="28">
        <f t="shared" si="22"/>
        <v>0</v>
      </c>
      <c r="F219" s="29">
        <v>0</v>
      </c>
      <c r="G219" s="30">
        <f t="shared" si="20"/>
        <v>0</v>
      </c>
      <c r="H219" s="31">
        <f t="shared" si="23"/>
        <v>70950</v>
      </c>
      <c r="I219" s="31"/>
      <c r="J219" s="59">
        <f t="shared" si="21"/>
        <v>0</v>
      </c>
    </row>
    <row r="220" spans="1:10">
      <c r="A220" s="24">
        <v>16</v>
      </c>
      <c r="B220" s="25" t="s">
        <v>39</v>
      </c>
      <c r="C220" s="37"/>
      <c r="D220" s="38">
        <v>80190</v>
      </c>
      <c r="E220" s="28">
        <f t="shared" si="22"/>
        <v>0</v>
      </c>
      <c r="F220" s="29">
        <v>0</v>
      </c>
      <c r="G220" s="30">
        <f t="shared" si="20"/>
        <v>0</v>
      </c>
      <c r="H220" s="31">
        <f t="shared" si="23"/>
        <v>74250</v>
      </c>
      <c r="I220" s="31"/>
      <c r="J220" s="59">
        <f t="shared" si="21"/>
        <v>0</v>
      </c>
    </row>
    <row r="221" spans="1:10">
      <c r="A221" s="24">
        <v>17</v>
      </c>
      <c r="B221" s="25" t="s">
        <v>40</v>
      </c>
      <c r="C221" s="37"/>
      <c r="D221" s="38">
        <v>113832</v>
      </c>
      <c r="E221" s="28">
        <f t="shared" si="22"/>
        <v>0</v>
      </c>
      <c r="F221" s="29">
        <v>0</v>
      </c>
      <c r="G221" s="30">
        <f t="shared" si="20"/>
        <v>0</v>
      </c>
      <c r="H221" s="31">
        <f t="shared" si="23"/>
        <v>105400</v>
      </c>
      <c r="I221" s="31"/>
      <c r="J221" s="59">
        <f t="shared" si="21"/>
        <v>0</v>
      </c>
    </row>
    <row r="222" spans="1:10">
      <c r="A222" s="24">
        <v>18</v>
      </c>
      <c r="B222" s="25" t="s">
        <v>41</v>
      </c>
      <c r="C222" s="37"/>
      <c r="D222" s="39">
        <v>98010</v>
      </c>
      <c r="E222" s="28">
        <f t="shared" si="22"/>
        <v>0</v>
      </c>
      <c r="F222" s="29">
        <v>0</v>
      </c>
      <c r="G222" s="30">
        <f t="shared" si="20"/>
        <v>0</v>
      </c>
      <c r="H222" s="31">
        <f t="shared" si="23"/>
        <v>90750</v>
      </c>
      <c r="I222" s="31"/>
      <c r="J222" s="59">
        <f t="shared" si="21"/>
        <v>0</v>
      </c>
    </row>
    <row r="223" spans="1:10" ht="17.25">
      <c r="A223" s="40"/>
      <c r="B223" s="41" t="s">
        <v>42</v>
      </c>
      <c r="C223" s="42"/>
      <c r="D223" s="42"/>
      <c r="E223" s="43">
        <f>SUM(E205:E222)</f>
        <v>2031576</v>
      </c>
      <c r="F223" s="43"/>
      <c r="G223" s="111">
        <f>SUM(G205:G222)</f>
        <v>1889365.68</v>
      </c>
      <c r="H223" s="45"/>
      <c r="I223" s="45"/>
      <c r="J223" s="64">
        <f>SUM(J205:J222)</f>
        <v>1749412.6666666665</v>
      </c>
    </row>
    <row r="224" spans="1:10" ht="31.5">
      <c r="A224" s="46"/>
      <c r="B224" s="47"/>
      <c r="C224" s="48"/>
      <c r="D224" s="48"/>
      <c r="E224" s="49"/>
      <c r="F224" s="49"/>
      <c r="G224" s="50"/>
      <c r="H224" s="51"/>
      <c r="I224" s="51"/>
      <c r="J224" s="65">
        <f>J223*0.08</f>
        <v>139953.01333333334</v>
      </c>
    </row>
    <row r="225" spans="1:13" ht="18">
      <c r="A225" s="283" t="s">
        <v>43</v>
      </c>
      <c r="B225" s="283"/>
      <c r="C225" s="284" t="s">
        <v>44</v>
      </c>
      <c r="D225" s="284"/>
      <c r="E225" s="54"/>
      <c r="F225" s="54"/>
      <c r="G225" s="55" t="s">
        <v>45</v>
      </c>
      <c r="H225" s="56"/>
      <c r="I225" s="56"/>
      <c r="J225" s="225">
        <f>SUM(J223:J224)</f>
        <v>1889365.68</v>
      </c>
    </row>
    <row r="226" spans="1:13">
      <c r="I226" s="8"/>
    </row>
    <row r="229" spans="1:13" s="1" customFormat="1" ht="16.5" customHeight="1">
      <c r="A229" s="279" t="s">
        <v>0</v>
      </c>
      <c r="B229" s="279"/>
      <c r="C229" s="279"/>
      <c r="D229" s="279"/>
      <c r="E229" s="279"/>
      <c r="F229" s="279"/>
      <c r="G229" s="279"/>
      <c r="H229" s="279"/>
      <c r="I229" s="10"/>
      <c r="J229" s="10"/>
      <c r="K229" s="3"/>
      <c r="L229" s="59"/>
      <c r="M229" s="215"/>
    </row>
    <row r="230" spans="1:13" s="1" customFormat="1" ht="15" customHeight="1">
      <c r="A230" s="279" t="s">
        <v>1</v>
      </c>
      <c r="B230" s="279"/>
      <c r="C230" s="279"/>
      <c r="D230" s="279"/>
      <c r="E230" s="279"/>
      <c r="F230" s="279"/>
      <c r="G230" s="279"/>
      <c r="H230" s="279"/>
      <c r="I230" s="10" t="s">
        <v>1358</v>
      </c>
      <c r="J230" s="10"/>
      <c r="K230" s="3"/>
      <c r="L230" s="59"/>
      <c r="M230" s="215"/>
    </row>
    <row r="231" spans="1:13" s="1" customFormat="1" ht="15" customHeight="1">
      <c r="A231" s="279" t="s">
        <v>2</v>
      </c>
      <c r="B231" s="279"/>
      <c r="C231" s="279"/>
      <c r="D231" s="279"/>
      <c r="E231" s="279"/>
      <c r="F231" s="279"/>
      <c r="G231" s="279"/>
      <c r="H231" s="279"/>
      <c r="I231" s="10"/>
      <c r="J231" s="10"/>
      <c r="K231" s="3"/>
      <c r="L231" s="59"/>
      <c r="M231" s="215"/>
    </row>
    <row r="232" spans="1:13" s="1" customFormat="1" ht="15" customHeight="1">
      <c r="A232" s="279" t="s">
        <v>4</v>
      </c>
      <c r="B232" s="279"/>
      <c r="C232" s="279"/>
      <c r="D232" s="279"/>
      <c r="E232" s="279"/>
      <c r="F232" s="279"/>
      <c r="G232" s="279"/>
      <c r="H232" s="279"/>
      <c r="I232" s="10" t="s">
        <v>71</v>
      </c>
      <c r="J232" s="10"/>
      <c r="K232" s="3"/>
      <c r="L232" s="59"/>
      <c r="M232" s="215"/>
    </row>
    <row r="233" spans="1:13" s="1" customFormat="1" ht="15" customHeight="1">
      <c r="A233" s="280" t="s">
        <v>6</v>
      </c>
      <c r="B233" s="280"/>
      <c r="C233" s="280"/>
      <c r="D233" s="280"/>
      <c r="E233" s="280"/>
      <c r="F233" s="280"/>
      <c r="G233" s="280"/>
      <c r="H233" s="280"/>
      <c r="I233" s="10"/>
      <c r="J233" s="10"/>
      <c r="K233" s="3"/>
      <c r="L233" s="59"/>
      <c r="M233" s="215"/>
    </row>
    <row r="234" spans="1:13" s="2" customFormat="1" ht="15" customHeight="1">
      <c r="A234" s="9"/>
      <c r="B234" s="9"/>
      <c r="C234" s="9"/>
      <c r="D234" s="281" t="s">
        <v>72</v>
      </c>
      <c r="E234" s="281"/>
      <c r="F234" s="281"/>
      <c r="G234" s="281"/>
      <c r="H234" s="281"/>
      <c r="I234" s="3"/>
      <c r="J234" s="3"/>
      <c r="K234" s="3"/>
      <c r="L234" s="59"/>
      <c r="M234" s="215"/>
    </row>
    <row r="235" spans="1:13" s="1" customFormat="1" ht="26.25" customHeight="1">
      <c r="A235" s="11" t="s">
        <v>8</v>
      </c>
      <c r="B235" s="11"/>
      <c r="C235" s="282"/>
      <c r="D235" s="282"/>
      <c r="E235" s="282"/>
      <c r="F235" s="226"/>
      <c r="G235" s="226"/>
      <c r="H235" s="226"/>
      <c r="I235" s="15"/>
      <c r="J235" s="15"/>
      <c r="K235" s="15"/>
      <c r="L235" s="59"/>
      <c r="M235" s="215"/>
    </row>
    <row r="236" spans="1:13" s="1" customFormat="1" ht="18.75" customHeight="1">
      <c r="A236" s="11" t="s">
        <v>9</v>
      </c>
      <c r="B236" s="11"/>
      <c r="C236" s="286" t="s">
        <v>10</v>
      </c>
      <c r="D236" s="286"/>
      <c r="E236" s="286"/>
      <c r="F236" s="286"/>
      <c r="G236" s="286"/>
      <c r="H236" s="16"/>
      <c r="I236" s="17"/>
      <c r="J236" s="17"/>
      <c r="K236" s="17"/>
      <c r="L236" s="60"/>
      <c r="M236" s="229"/>
    </row>
    <row r="237" spans="1:13" s="1" customFormat="1" ht="23.25" customHeight="1">
      <c r="A237" s="11" t="s">
        <v>11</v>
      </c>
      <c r="B237" s="11"/>
      <c r="C237" s="285" t="s">
        <v>73</v>
      </c>
      <c r="D237" s="285"/>
      <c r="E237" s="285"/>
      <c r="F237" s="285"/>
      <c r="G237" s="285"/>
      <c r="H237" s="19" t="s">
        <v>13</v>
      </c>
      <c r="I237" s="3"/>
      <c r="J237" s="3"/>
      <c r="K237" s="3"/>
      <c r="L237" s="59"/>
      <c r="M237" s="215"/>
    </row>
    <row r="238" spans="1:13" s="1" customFormat="1" ht="15" customHeight="1">
      <c r="A238" s="190" t="s">
        <v>14</v>
      </c>
      <c r="B238" s="190" t="s">
        <v>15</v>
      </c>
      <c r="C238" s="190" t="s">
        <v>16</v>
      </c>
      <c r="D238" s="190" t="s">
        <v>17</v>
      </c>
      <c r="E238" s="191" t="s">
        <v>18</v>
      </c>
      <c r="F238" s="192" t="s">
        <v>19</v>
      </c>
      <c r="G238" s="192" t="s">
        <v>20</v>
      </c>
      <c r="H238" s="190" t="s">
        <v>21</v>
      </c>
      <c r="I238" s="3"/>
      <c r="J238" s="3"/>
      <c r="K238" s="3"/>
      <c r="L238" s="59"/>
      <c r="M238" s="215"/>
    </row>
    <row r="239" spans="1:13" s="3" customFormat="1" ht="15" customHeight="1">
      <c r="A239" s="24">
        <v>1</v>
      </c>
      <c r="B239" s="257" t="s">
        <v>22</v>
      </c>
      <c r="C239" s="25" t="s">
        <v>23</v>
      </c>
      <c r="D239" s="26"/>
      <c r="E239" s="27">
        <v>79305</v>
      </c>
      <c r="F239" s="28">
        <f t="shared" ref="F239:F256" si="24">E239*D239</f>
        <v>0</v>
      </c>
      <c r="G239" s="29">
        <v>0</v>
      </c>
      <c r="H239" s="30">
        <f t="shared" ref="H239:H256" si="25">F239-F239*G239</f>
        <v>0</v>
      </c>
      <c r="I239" s="31">
        <f>E239/1.08</f>
        <v>73430.555555555547</v>
      </c>
      <c r="J239" s="31"/>
      <c r="K239" s="31"/>
      <c r="L239" s="59">
        <f>I239*D239</f>
        <v>0</v>
      </c>
      <c r="M239" s="230"/>
    </row>
    <row r="240" spans="1:13" s="3" customFormat="1" ht="15" customHeight="1">
      <c r="A240" s="24">
        <v>2</v>
      </c>
      <c r="B240" s="257" t="s">
        <v>24</v>
      </c>
      <c r="C240" s="25" t="s">
        <v>25</v>
      </c>
      <c r="D240" s="32"/>
      <c r="E240" s="33">
        <v>128591</v>
      </c>
      <c r="F240" s="28">
        <f t="shared" si="24"/>
        <v>0</v>
      </c>
      <c r="G240" s="29">
        <v>0</v>
      </c>
      <c r="H240" s="30">
        <f t="shared" si="25"/>
        <v>0</v>
      </c>
      <c r="I240" s="31">
        <f t="shared" ref="I240:I256" si="26">E240/1.08</f>
        <v>119065.74074074073</v>
      </c>
      <c r="J240" s="31"/>
      <c r="K240" s="31"/>
      <c r="L240" s="59">
        <f t="shared" ref="L240:L256" si="27">I240*D240</f>
        <v>0</v>
      </c>
      <c r="M240" s="230"/>
    </row>
    <row r="241" spans="1:13" s="3" customFormat="1" ht="15" customHeight="1">
      <c r="A241" s="24">
        <v>3</v>
      </c>
      <c r="B241" s="257" t="s">
        <v>51</v>
      </c>
      <c r="C241" s="25" t="s">
        <v>26</v>
      </c>
      <c r="D241" s="34">
        <v>3</v>
      </c>
      <c r="E241" s="27">
        <v>60043</v>
      </c>
      <c r="F241" s="28">
        <f t="shared" si="24"/>
        <v>180129</v>
      </c>
      <c r="G241" s="29">
        <v>0</v>
      </c>
      <c r="H241" s="30">
        <f t="shared" si="25"/>
        <v>180129</v>
      </c>
      <c r="I241" s="31">
        <f t="shared" si="26"/>
        <v>55595.370370370365</v>
      </c>
      <c r="J241" s="31"/>
      <c r="K241" s="31"/>
      <c r="L241" s="59">
        <f t="shared" si="27"/>
        <v>166786.11111111109</v>
      </c>
      <c r="M241" s="230"/>
    </row>
    <row r="242" spans="1:13" s="3" customFormat="1" ht="15" customHeight="1">
      <c r="A242" s="24">
        <v>4</v>
      </c>
      <c r="B242" s="257" t="s">
        <v>51</v>
      </c>
      <c r="C242" s="25" t="s">
        <v>27</v>
      </c>
      <c r="D242" s="106"/>
      <c r="E242" s="27">
        <v>115781</v>
      </c>
      <c r="F242" s="28">
        <f t="shared" si="24"/>
        <v>0</v>
      </c>
      <c r="G242" s="29">
        <v>0</v>
      </c>
      <c r="H242" s="30">
        <f t="shared" si="25"/>
        <v>0</v>
      </c>
      <c r="I242" s="31">
        <f t="shared" si="26"/>
        <v>107204.62962962962</v>
      </c>
      <c r="J242" s="31"/>
      <c r="K242" s="31"/>
      <c r="L242" s="59">
        <f t="shared" si="27"/>
        <v>0</v>
      </c>
      <c r="M242" s="230"/>
    </row>
    <row r="243" spans="1:13" s="3" customFormat="1" ht="15" customHeight="1">
      <c r="A243" s="24">
        <v>5</v>
      </c>
      <c r="B243" s="257" t="s">
        <v>47</v>
      </c>
      <c r="C243" s="25" t="s">
        <v>28</v>
      </c>
      <c r="D243" s="32"/>
      <c r="E243" s="27">
        <v>119943</v>
      </c>
      <c r="F243" s="28">
        <f t="shared" si="24"/>
        <v>0</v>
      </c>
      <c r="G243" s="29">
        <v>0</v>
      </c>
      <c r="H243" s="30">
        <f t="shared" si="25"/>
        <v>0</v>
      </c>
      <c r="I243" s="31">
        <f t="shared" si="26"/>
        <v>111058.33333333333</v>
      </c>
      <c r="J243" s="31"/>
      <c r="K243" s="31"/>
      <c r="L243" s="59">
        <f t="shared" si="27"/>
        <v>0</v>
      </c>
      <c r="M243" s="230"/>
    </row>
    <row r="244" spans="1:13" s="3" customFormat="1" ht="15" customHeight="1">
      <c r="A244" s="24">
        <v>6</v>
      </c>
      <c r="B244" s="24"/>
      <c r="C244" s="25" t="s">
        <v>29</v>
      </c>
      <c r="D244" s="26"/>
      <c r="E244" s="27">
        <v>94810</v>
      </c>
      <c r="F244" s="28">
        <f t="shared" si="24"/>
        <v>0</v>
      </c>
      <c r="G244" s="29">
        <v>0</v>
      </c>
      <c r="H244" s="30">
        <f t="shared" si="25"/>
        <v>0</v>
      </c>
      <c r="I244" s="31">
        <f t="shared" si="26"/>
        <v>87787.037037037036</v>
      </c>
      <c r="J244" s="31"/>
      <c r="K244" s="31"/>
      <c r="L244" s="59">
        <f t="shared" si="27"/>
        <v>0</v>
      </c>
      <c r="M244" s="230"/>
    </row>
    <row r="245" spans="1:13" s="3" customFormat="1" ht="15" customHeight="1">
      <c r="A245" s="24">
        <v>7</v>
      </c>
      <c r="B245" s="24"/>
      <c r="C245" s="25" t="s">
        <v>30</v>
      </c>
      <c r="D245" s="34"/>
      <c r="E245" s="27">
        <v>141396</v>
      </c>
      <c r="F245" s="28">
        <f t="shared" si="24"/>
        <v>0</v>
      </c>
      <c r="G245" s="29">
        <v>0</v>
      </c>
      <c r="H245" s="30">
        <f t="shared" si="25"/>
        <v>0</v>
      </c>
      <c r="I245" s="31">
        <f t="shared" si="26"/>
        <v>130922.22222222222</v>
      </c>
      <c r="J245" s="31"/>
      <c r="K245" s="31"/>
      <c r="L245" s="59">
        <f t="shared" si="27"/>
        <v>0</v>
      </c>
      <c r="M245" s="230"/>
    </row>
    <row r="246" spans="1:13" s="3" customFormat="1" ht="15" customHeight="1">
      <c r="A246" s="24">
        <v>8</v>
      </c>
      <c r="B246" s="24"/>
      <c r="C246" s="25" t="s">
        <v>31</v>
      </c>
      <c r="D246" s="26"/>
      <c r="E246" s="27">
        <v>232931</v>
      </c>
      <c r="F246" s="28">
        <f t="shared" si="24"/>
        <v>0</v>
      </c>
      <c r="G246" s="29">
        <v>0</v>
      </c>
      <c r="H246" s="30">
        <f t="shared" si="25"/>
        <v>0</v>
      </c>
      <c r="I246" s="31">
        <f t="shared" si="26"/>
        <v>215676.85185185182</v>
      </c>
      <c r="J246" s="31"/>
      <c r="K246" s="31"/>
      <c r="L246" s="59">
        <f t="shared" si="27"/>
        <v>0</v>
      </c>
      <c r="M246" s="230"/>
    </row>
    <row r="247" spans="1:13" s="3" customFormat="1" ht="15" customHeight="1">
      <c r="A247" s="24">
        <v>9</v>
      </c>
      <c r="B247" s="24"/>
      <c r="C247" s="36" t="s">
        <v>32</v>
      </c>
      <c r="D247" s="126"/>
      <c r="E247" s="27">
        <v>101534</v>
      </c>
      <c r="F247" s="28">
        <f t="shared" si="24"/>
        <v>0</v>
      </c>
      <c r="G247" s="29">
        <v>0</v>
      </c>
      <c r="H247" s="30">
        <f t="shared" si="25"/>
        <v>0</v>
      </c>
      <c r="I247" s="31">
        <f t="shared" si="26"/>
        <v>94012.962962962964</v>
      </c>
      <c r="J247" s="31"/>
      <c r="K247" s="31"/>
      <c r="L247" s="59">
        <f t="shared" si="27"/>
        <v>0</v>
      </c>
      <c r="M247" s="230"/>
    </row>
    <row r="248" spans="1:13" s="3" customFormat="1" ht="15" customHeight="1">
      <c r="A248" s="24">
        <v>10</v>
      </c>
      <c r="B248" s="24"/>
      <c r="C248" s="36" t="s">
        <v>33</v>
      </c>
      <c r="D248" s="126"/>
      <c r="E248" s="33">
        <v>110148</v>
      </c>
      <c r="F248" s="28">
        <f t="shared" si="24"/>
        <v>0</v>
      </c>
      <c r="G248" s="29">
        <v>0</v>
      </c>
      <c r="H248" s="30">
        <f t="shared" si="25"/>
        <v>0</v>
      </c>
      <c r="I248" s="31">
        <f t="shared" si="26"/>
        <v>101988.88888888888</v>
      </c>
      <c r="J248" s="31"/>
      <c r="K248" s="31"/>
      <c r="L248" s="59">
        <f t="shared" si="27"/>
        <v>0</v>
      </c>
      <c r="M248" s="230"/>
    </row>
    <row r="249" spans="1:13" s="3" customFormat="1" ht="15" customHeight="1">
      <c r="A249" s="24">
        <v>11</v>
      </c>
      <c r="B249" s="257" t="s">
        <v>74</v>
      </c>
      <c r="C249" s="25" t="s">
        <v>34</v>
      </c>
      <c r="D249" s="37">
        <v>5</v>
      </c>
      <c r="E249" s="27">
        <v>54198</v>
      </c>
      <c r="F249" s="28">
        <f t="shared" si="24"/>
        <v>270990</v>
      </c>
      <c r="G249" s="29">
        <v>0</v>
      </c>
      <c r="H249" s="30">
        <f t="shared" si="25"/>
        <v>270990</v>
      </c>
      <c r="I249" s="31">
        <f t="shared" si="26"/>
        <v>50183.333333333328</v>
      </c>
      <c r="J249" s="31"/>
      <c r="K249" s="31"/>
      <c r="L249" s="59">
        <f t="shared" si="27"/>
        <v>250916.66666666663</v>
      </c>
      <c r="M249" s="230"/>
    </row>
    <row r="250" spans="1:13" s="3" customFormat="1" ht="15" customHeight="1">
      <c r="A250" s="24">
        <v>12</v>
      </c>
      <c r="B250" s="257" t="s">
        <v>52</v>
      </c>
      <c r="C250" s="25" t="s">
        <v>35</v>
      </c>
      <c r="D250" s="37"/>
      <c r="E250" s="27">
        <v>49680</v>
      </c>
      <c r="F250" s="28">
        <f t="shared" si="24"/>
        <v>0</v>
      </c>
      <c r="G250" s="29">
        <v>0</v>
      </c>
      <c r="H250" s="30">
        <f t="shared" si="25"/>
        <v>0</v>
      </c>
      <c r="I250" s="31">
        <f t="shared" si="26"/>
        <v>46000</v>
      </c>
      <c r="J250" s="31"/>
      <c r="K250" s="31"/>
      <c r="L250" s="59">
        <f t="shared" si="27"/>
        <v>0</v>
      </c>
      <c r="M250" s="230"/>
    </row>
    <row r="251" spans="1:13" s="3" customFormat="1" ht="15" customHeight="1">
      <c r="A251" s="24">
        <v>13</v>
      </c>
      <c r="B251" s="24"/>
      <c r="C251" s="25" t="s">
        <v>36</v>
      </c>
      <c r="D251" s="37"/>
      <c r="E251" s="38">
        <v>64152</v>
      </c>
      <c r="F251" s="28">
        <f t="shared" si="24"/>
        <v>0</v>
      </c>
      <c r="G251" s="29">
        <v>0</v>
      </c>
      <c r="H251" s="30">
        <f t="shared" si="25"/>
        <v>0</v>
      </c>
      <c r="I251" s="31">
        <f t="shared" si="26"/>
        <v>59399.999999999993</v>
      </c>
      <c r="J251" s="31"/>
      <c r="K251" s="31"/>
      <c r="L251" s="59">
        <f t="shared" si="27"/>
        <v>0</v>
      </c>
      <c r="M251" s="230"/>
    </row>
    <row r="252" spans="1:13" s="3" customFormat="1" ht="15" customHeight="1">
      <c r="A252" s="24">
        <v>14</v>
      </c>
      <c r="B252" s="24"/>
      <c r="C252" s="25" t="s">
        <v>37</v>
      </c>
      <c r="D252" s="37"/>
      <c r="E252" s="38">
        <v>65934</v>
      </c>
      <c r="F252" s="28">
        <f t="shared" si="24"/>
        <v>0</v>
      </c>
      <c r="G252" s="29">
        <v>0</v>
      </c>
      <c r="H252" s="30">
        <f t="shared" si="25"/>
        <v>0</v>
      </c>
      <c r="I252" s="31">
        <f t="shared" si="26"/>
        <v>61049.999999999993</v>
      </c>
      <c r="J252" s="31"/>
      <c r="K252" s="31"/>
      <c r="L252" s="59">
        <f t="shared" si="27"/>
        <v>0</v>
      </c>
      <c r="M252" s="230"/>
    </row>
    <row r="253" spans="1:13" s="3" customFormat="1" ht="15" customHeight="1">
      <c r="A253" s="24">
        <v>15</v>
      </c>
      <c r="B253" s="24"/>
      <c r="C253" s="25" t="s">
        <v>38</v>
      </c>
      <c r="D253" s="37"/>
      <c r="E253" s="38">
        <v>76626</v>
      </c>
      <c r="F253" s="28">
        <f t="shared" si="24"/>
        <v>0</v>
      </c>
      <c r="G253" s="29">
        <v>0</v>
      </c>
      <c r="H253" s="30">
        <f t="shared" si="25"/>
        <v>0</v>
      </c>
      <c r="I253" s="31">
        <f t="shared" si="26"/>
        <v>70950</v>
      </c>
      <c r="J253" s="31"/>
      <c r="K253" s="31"/>
      <c r="L253" s="59">
        <f t="shared" si="27"/>
        <v>0</v>
      </c>
      <c r="M253" s="230"/>
    </row>
    <row r="254" spans="1:13" s="3" customFormat="1" ht="15" customHeight="1">
      <c r="A254" s="24">
        <v>16</v>
      </c>
      <c r="B254" s="24"/>
      <c r="C254" s="25" t="s">
        <v>39</v>
      </c>
      <c r="D254" s="37"/>
      <c r="E254" s="38">
        <v>80190</v>
      </c>
      <c r="F254" s="28">
        <f t="shared" si="24"/>
        <v>0</v>
      </c>
      <c r="G254" s="29">
        <v>0</v>
      </c>
      <c r="H254" s="30">
        <f t="shared" si="25"/>
        <v>0</v>
      </c>
      <c r="I254" s="31">
        <f t="shared" si="26"/>
        <v>74250</v>
      </c>
      <c r="J254" s="31"/>
      <c r="K254" s="31"/>
      <c r="L254" s="59">
        <f t="shared" si="27"/>
        <v>0</v>
      </c>
      <c r="M254" s="230"/>
    </row>
    <row r="255" spans="1:13" s="3" customFormat="1" ht="15" customHeight="1">
      <c r="A255" s="24">
        <v>17</v>
      </c>
      <c r="B255" s="24"/>
      <c r="C255" s="25" t="s">
        <v>40</v>
      </c>
      <c r="D255" s="37"/>
      <c r="E255" s="38">
        <v>113832</v>
      </c>
      <c r="F255" s="28">
        <f t="shared" si="24"/>
        <v>0</v>
      </c>
      <c r="G255" s="29">
        <v>0</v>
      </c>
      <c r="H255" s="30">
        <f t="shared" si="25"/>
        <v>0</v>
      </c>
      <c r="I255" s="31">
        <f t="shared" si="26"/>
        <v>105400</v>
      </c>
      <c r="J255" s="31"/>
      <c r="K255" s="31"/>
      <c r="L255" s="59">
        <f t="shared" si="27"/>
        <v>0</v>
      </c>
      <c r="M255" s="230"/>
    </row>
    <row r="256" spans="1:13" s="3" customFormat="1" ht="15" customHeight="1">
      <c r="A256" s="24">
        <v>18</v>
      </c>
      <c r="B256" s="24"/>
      <c r="C256" s="25" t="s">
        <v>41</v>
      </c>
      <c r="D256" s="37"/>
      <c r="E256" s="39">
        <v>98010</v>
      </c>
      <c r="F256" s="28">
        <f t="shared" si="24"/>
        <v>0</v>
      </c>
      <c r="G256" s="29">
        <v>0</v>
      </c>
      <c r="H256" s="30">
        <f t="shared" si="25"/>
        <v>0</v>
      </c>
      <c r="I256" s="31">
        <f t="shared" si="26"/>
        <v>90750</v>
      </c>
      <c r="J256" s="31"/>
      <c r="K256" s="31"/>
      <c r="L256" s="59">
        <f t="shared" si="27"/>
        <v>0</v>
      </c>
      <c r="M256" s="230"/>
    </row>
    <row r="257" spans="1:13" s="4" customFormat="1" ht="15" customHeight="1">
      <c r="A257" s="40"/>
      <c r="B257" s="40"/>
      <c r="C257" s="41" t="s">
        <v>42</v>
      </c>
      <c r="D257" s="42">
        <f>SUM(D239:D256)</f>
        <v>8</v>
      </c>
      <c r="E257" s="42"/>
      <c r="F257" s="43">
        <f>SUM(F239:F256)</f>
        <v>451119</v>
      </c>
      <c r="G257" s="43"/>
      <c r="H257" s="111">
        <f>SUM(H239:H256)</f>
        <v>451119</v>
      </c>
      <c r="I257" s="45"/>
      <c r="J257" s="45"/>
      <c r="K257" s="45"/>
      <c r="L257" s="64">
        <f>SUM(L239:L256)</f>
        <v>417702.77777777775</v>
      </c>
      <c r="M257" s="231"/>
    </row>
    <row r="258" spans="1:13" s="5" customFormat="1" ht="30" customHeight="1">
      <c r="A258" s="46"/>
      <c r="B258" s="46"/>
      <c r="C258" s="47"/>
      <c r="D258" s="48"/>
      <c r="E258" s="48"/>
      <c r="F258" s="49"/>
      <c r="G258" s="49"/>
      <c r="H258" s="50"/>
      <c r="I258" s="51"/>
      <c r="J258" s="51"/>
      <c r="K258" s="51"/>
      <c r="L258" s="65">
        <f>L257*0.08</f>
        <v>33416.222222222219</v>
      </c>
      <c r="M258" s="232"/>
    </row>
    <row r="259" spans="1:13" s="6" customFormat="1" ht="15" customHeight="1">
      <c r="A259" s="283" t="s">
        <v>43</v>
      </c>
      <c r="B259" s="283"/>
      <c r="C259" s="283"/>
      <c r="D259" s="284" t="s">
        <v>44</v>
      </c>
      <c r="E259" s="284"/>
      <c r="F259" s="54"/>
      <c r="G259" s="54"/>
      <c r="H259" s="55" t="s">
        <v>45</v>
      </c>
      <c r="I259" s="56"/>
      <c r="J259" s="56"/>
      <c r="K259" s="56"/>
      <c r="L259" s="225">
        <f>SUM(L257:L258)</f>
        <v>451119</v>
      </c>
      <c r="M259" s="233"/>
    </row>
    <row r="264" spans="1:13" s="1" customFormat="1" ht="16.5" customHeight="1">
      <c r="A264" s="279" t="s">
        <v>0</v>
      </c>
      <c r="B264" s="279"/>
      <c r="C264" s="279"/>
      <c r="D264" s="279"/>
      <c r="E264" s="279"/>
      <c r="F264" s="279"/>
      <c r="G264" s="279"/>
      <c r="H264" s="279"/>
      <c r="I264" s="10"/>
      <c r="J264" s="10"/>
      <c r="K264" s="3"/>
      <c r="L264" s="59"/>
      <c r="M264" s="215"/>
    </row>
    <row r="265" spans="1:13" s="1" customFormat="1" ht="15" customHeight="1">
      <c r="A265" s="279" t="s">
        <v>1</v>
      </c>
      <c r="B265" s="279"/>
      <c r="C265" s="279"/>
      <c r="D265" s="279"/>
      <c r="E265" s="279"/>
      <c r="F265" s="279"/>
      <c r="G265" s="279"/>
      <c r="H265" s="279"/>
      <c r="I265" s="10" t="s">
        <v>1359</v>
      </c>
      <c r="J265" s="10"/>
      <c r="K265" s="3"/>
      <c r="L265" s="59"/>
      <c r="M265" s="215"/>
    </row>
    <row r="266" spans="1:13" s="1" customFormat="1" ht="15" customHeight="1">
      <c r="A266" s="279" t="s">
        <v>2</v>
      </c>
      <c r="B266" s="279"/>
      <c r="C266" s="279"/>
      <c r="D266" s="279"/>
      <c r="E266" s="279"/>
      <c r="F266" s="279"/>
      <c r="G266" s="279"/>
      <c r="H266" s="279"/>
      <c r="I266" s="10"/>
      <c r="J266" s="10"/>
      <c r="K266" s="3"/>
      <c r="L266" s="59"/>
      <c r="M266" s="215"/>
    </row>
    <row r="267" spans="1:13" s="1" customFormat="1" ht="15" customHeight="1">
      <c r="A267" s="279" t="s">
        <v>4</v>
      </c>
      <c r="B267" s="279"/>
      <c r="C267" s="279"/>
      <c r="D267" s="279"/>
      <c r="E267" s="279"/>
      <c r="F267" s="279"/>
      <c r="G267" s="279"/>
      <c r="H267" s="279"/>
      <c r="I267" s="10"/>
      <c r="J267" s="10"/>
      <c r="K267" s="3"/>
      <c r="L267" s="59"/>
      <c r="M267" s="215"/>
    </row>
    <row r="268" spans="1:13" s="1" customFormat="1" ht="15" customHeight="1">
      <c r="A268" s="280" t="s">
        <v>6</v>
      </c>
      <c r="B268" s="280"/>
      <c r="C268" s="280"/>
      <c r="D268" s="280"/>
      <c r="E268" s="280"/>
      <c r="F268" s="280"/>
      <c r="G268" s="280"/>
      <c r="H268" s="280"/>
      <c r="I268" s="10" t="s">
        <v>75</v>
      </c>
      <c r="J268" s="10"/>
      <c r="K268" s="3"/>
      <c r="L268" s="59"/>
      <c r="M268" s="215"/>
    </row>
    <row r="269" spans="1:13" s="2" customFormat="1" ht="15" customHeight="1">
      <c r="A269" s="9"/>
      <c r="B269" s="9"/>
      <c r="C269" s="9"/>
      <c r="D269" s="281" t="s">
        <v>72</v>
      </c>
      <c r="E269" s="281"/>
      <c r="F269" s="281"/>
      <c r="G269" s="281"/>
      <c r="H269" s="281"/>
      <c r="I269" s="3"/>
      <c r="J269" s="3"/>
      <c r="K269" s="3"/>
      <c r="L269" s="59"/>
      <c r="M269" s="215"/>
    </row>
    <row r="270" spans="1:13" s="1" customFormat="1" ht="26.25" customHeight="1">
      <c r="A270" s="11" t="s">
        <v>8</v>
      </c>
      <c r="B270" s="11"/>
      <c r="C270" s="282"/>
      <c r="D270" s="282"/>
      <c r="E270" s="282"/>
      <c r="F270" s="226"/>
      <c r="G270" s="226"/>
      <c r="H270" s="226"/>
      <c r="I270" s="15"/>
      <c r="J270" s="15"/>
      <c r="K270" s="15"/>
      <c r="L270" s="59"/>
      <c r="M270" s="215"/>
    </row>
    <row r="271" spans="1:13" s="1" customFormat="1" ht="18.75" customHeight="1">
      <c r="A271" s="11" t="s">
        <v>9</v>
      </c>
      <c r="B271" s="11"/>
      <c r="C271" s="286" t="s">
        <v>10</v>
      </c>
      <c r="D271" s="286"/>
      <c r="E271" s="286"/>
      <c r="F271" s="286"/>
      <c r="G271" s="286"/>
      <c r="H271" s="16"/>
      <c r="I271" s="17"/>
      <c r="J271" s="17"/>
      <c r="K271" s="17"/>
      <c r="L271" s="60"/>
      <c r="M271" s="229"/>
    </row>
    <row r="272" spans="1:13" s="1" customFormat="1" ht="23.25" customHeight="1">
      <c r="A272" s="11" t="s">
        <v>11</v>
      </c>
      <c r="B272" s="11"/>
      <c r="C272" s="285" t="s">
        <v>76</v>
      </c>
      <c r="D272" s="285"/>
      <c r="E272" s="285"/>
      <c r="F272" s="285"/>
      <c r="G272" s="285"/>
      <c r="H272" s="19" t="s">
        <v>13</v>
      </c>
      <c r="I272" s="3"/>
      <c r="J272" s="3"/>
      <c r="K272" s="3"/>
      <c r="L272" s="59"/>
      <c r="M272" s="215"/>
    </row>
    <row r="273" spans="1:13" s="1" customFormat="1" ht="15" customHeight="1">
      <c r="A273" s="190" t="s">
        <v>14</v>
      </c>
      <c r="B273" s="190" t="s">
        <v>15</v>
      </c>
      <c r="C273" s="190" t="s">
        <v>16</v>
      </c>
      <c r="D273" s="190" t="s">
        <v>17</v>
      </c>
      <c r="E273" s="191" t="s">
        <v>18</v>
      </c>
      <c r="F273" s="192" t="s">
        <v>19</v>
      </c>
      <c r="G273" s="192" t="s">
        <v>20</v>
      </c>
      <c r="H273" s="190" t="s">
        <v>21</v>
      </c>
      <c r="I273" s="3"/>
      <c r="J273" s="3"/>
      <c r="K273" s="3"/>
      <c r="L273" s="59"/>
      <c r="M273" s="215"/>
    </row>
    <row r="274" spans="1:13" s="3" customFormat="1" ht="15" customHeight="1">
      <c r="A274" s="24">
        <v>1</v>
      </c>
      <c r="B274" s="257" t="s">
        <v>22</v>
      </c>
      <c r="C274" s="25" t="s">
        <v>23</v>
      </c>
      <c r="D274" s="26">
        <v>3</v>
      </c>
      <c r="E274" s="27">
        <v>79305</v>
      </c>
      <c r="F274" s="28">
        <f t="shared" ref="F274:F291" si="28">E274*D274</f>
        <v>237915</v>
      </c>
      <c r="G274" s="29">
        <v>0</v>
      </c>
      <c r="H274" s="30">
        <f t="shared" ref="H274:H291" si="29">F274-F274*G274</f>
        <v>237915</v>
      </c>
      <c r="I274" s="31">
        <f>E274/1.08</f>
        <v>73430.555555555547</v>
      </c>
      <c r="J274" s="31"/>
      <c r="K274" s="31"/>
      <c r="L274" s="59">
        <f>I274*D274</f>
        <v>220291.66666666663</v>
      </c>
      <c r="M274" s="230"/>
    </row>
    <row r="275" spans="1:13" s="3" customFormat="1" ht="15" customHeight="1">
      <c r="A275" s="24">
        <v>2</v>
      </c>
      <c r="B275" s="257" t="s">
        <v>24</v>
      </c>
      <c r="C275" s="25" t="s">
        <v>25</v>
      </c>
      <c r="D275" s="32">
        <v>3</v>
      </c>
      <c r="E275" s="33">
        <v>128591</v>
      </c>
      <c r="F275" s="28">
        <f t="shared" si="28"/>
        <v>385773</v>
      </c>
      <c r="G275" s="29">
        <v>0</v>
      </c>
      <c r="H275" s="30">
        <f t="shared" si="29"/>
        <v>385773</v>
      </c>
      <c r="I275" s="31">
        <f t="shared" ref="I275:I291" si="30">E275/1.08</f>
        <v>119065.74074074073</v>
      </c>
      <c r="J275" s="31"/>
      <c r="K275" s="31"/>
      <c r="L275" s="59">
        <f t="shared" ref="L275:L291" si="31">I275*D275</f>
        <v>357197.22222222219</v>
      </c>
      <c r="M275" s="230"/>
    </row>
    <row r="276" spans="1:13" s="3" customFormat="1" ht="15" customHeight="1">
      <c r="A276" s="24">
        <v>3</v>
      </c>
      <c r="B276" s="257" t="s">
        <v>51</v>
      </c>
      <c r="C276" s="25" t="s">
        <v>26</v>
      </c>
      <c r="D276" s="34">
        <v>5</v>
      </c>
      <c r="E276" s="27">
        <v>60043</v>
      </c>
      <c r="F276" s="28">
        <f t="shared" si="28"/>
        <v>300215</v>
      </c>
      <c r="G276" s="29">
        <v>0</v>
      </c>
      <c r="H276" s="30">
        <f t="shared" si="29"/>
        <v>300215</v>
      </c>
      <c r="I276" s="31">
        <f t="shared" si="30"/>
        <v>55595.370370370365</v>
      </c>
      <c r="J276" s="31"/>
      <c r="K276" s="31"/>
      <c r="L276" s="59">
        <f t="shared" si="31"/>
        <v>277976.8518518518</v>
      </c>
      <c r="M276" s="230"/>
    </row>
    <row r="277" spans="1:13" s="3" customFormat="1" ht="15" customHeight="1">
      <c r="A277" s="24">
        <v>4</v>
      </c>
      <c r="B277" s="257" t="s">
        <v>51</v>
      </c>
      <c r="C277" s="25" t="s">
        <v>27</v>
      </c>
      <c r="D277" s="106"/>
      <c r="E277" s="27">
        <v>115781</v>
      </c>
      <c r="F277" s="28">
        <f t="shared" si="28"/>
        <v>0</v>
      </c>
      <c r="G277" s="29">
        <v>0</v>
      </c>
      <c r="H277" s="30">
        <f t="shared" si="29"/>
        <v>0</v>
      </c>
      <c r="I277" s="31">
        <f t="shared" si="30"/>
        <v>107204.62962962962</v>
      </c>
      <c r="J277" s="31"/>
      <c r="K277" s="31"/>
      <c r="L277" s="59">
        <f t="shared" si="31"/>
        <v>0</v>
      </c>
      <c r="M277" s="230"/>
    </row>
    <row r="278" spans="1:13" s="3" customFormat="1" ht="15" customHeight="1">
      <c r="A278" s="24">
        <v>5</v>
      </c>
      <c r="B278" s="257" t="s">
        <v>47</v>
      </c>
      <c r="C278" s="25" t="s">
        <v>28</v>
      </c>
      <c r="D278" s="32"/>
      <c r="E278" s="27">
        <v>119943</v>
      </c>
      <c r="F278" s="28">
        <f t="shared" si="28"/>
        <v>0</v>
      </c>
      <c r="G278" s="29">
        <v>0</v>
      </c>
      <c r="H278" s="30">
        <f t="shared" si="29"/>
        <v>0</v>
      </c>
      <c r="I278" s="31">
        <f t="shared" si="30"/>
        <v>111058.33333333333</v>
      </c>
      <c r="J278" s="31"/>
      <c r="K278" s="31"/>
      <c r="L278" s="59">
        <f t="shared" si="31"/>
        <v>0</v>
      </c>
      <c r="M278" s="230"/>
    </row>
    <row r="279" spans="1:13" s="3" customFormat="1" ht="15" customHeight="1">
      <c r="A279" s="24">
        <v>6</v>
      </c>
      <c r="B279" s="24"/>
      <c r="C279" s="25" t="s">
        <v>29</v>
      </c>
      <c r="D279" s="26">
        <v>3</v>
      </c>
      <c r="E279" s="27">
        <v>94810</v>
      </c>
      <c r="F279" s="28">
        <f t="shared" si="28"/>
        <v>284430</v>
      </c>
      <c r="G279" s="29">
        <v>0</v>
      </c>
      <c r="H279" s="30">
        <f t="shared" si="29"/>
        <v>284430</v>
      </c>
      <c r="I279" s="31">
        <f t="shared" si="30"/>
        <v>87787.037037037036</v>
      </c>
      <c r="J279" s="31"/>
      <c r="K279" s="31"/>
      <c r="L279" s="59">
        <f t="shared" si="31"/>
        <v>263361.11111111112</v>
      </c>
      <c r="M279" s="230"/>
    </row>
    <row r="280" spans="1:13" s="3" customFormat="1" ht="15" customHeight="1">
      <c r="A280" s="24">
        <v>7</v>
      </c>
      <c r="B280" s="24"/>
      <c r="C280" s="25" t="s">
        <v>30</v>
      </c>
      <c r="D280" s="34"/>
      <c r="E280" s="27">
        <v>141396</v>
      </c>
      <c r="F280" s="28">
        <f t="shared" si="28"/>
        <v>0</v>
      </c>
      <c r="G280" s="29">
        <v>0</v>
      </c>
      <c r="H280" s="30">
        <f t="shared" si="29"/>
        <v>0</v>
      </c>
      <c r="I280" s="31">
        <f t="shared" si="30"/>
        <v>130922.22222222222</v>
      </c>
      <c r="J280" s="31"/>
      <c r="K280" s="31"/>
      <c r="L280" s="59">
        <f t="shared" si="31"/>
        <v>0</v>
      </c>
      <c r="M280" s="230"/>
    </row>
    <row r="281" spans="1:13" s="3" customFormat="1" ht="15" customHeight="1">
      <c r="A281" s="24">
        <v>8</v>
      </c>
      <c r="B281" s="24"/>
      <c r="C281" s="25" t="s">
        <v>31</v>
      </c>
      <c r="D281" s="26"/>
      <c r="E281" s="27">
        <v>232931</v>
      </c>
      <c r="F281" s="28">
        <f t="shared" si="28"/>
        <v>0</v>
      </c>
      <c r="G281" s="29">
        <v>0</v>
      </c>
      <c r="H281" s="30">
        <f t="shared" si="29"/>
        <v>0</v>
      </c>
      <c r="I281" s="31">
        <f t="shared" si="30"/>
        <v>215676.85185185182</v>
      </c>
      <c r="J281" s="31"/>
      <c r="K281" s="31"/>
      <c r="L281" s="59">
        <f t="shared" si="31"/>
        <v>0</v>
      </c>
      <c r="M281" s="230"/>
    </row>
    <row r="282" spans="1:13" s="3" customFormat="1" ht="15" customHeight="1">
      <c r="A282" s="24">
        <v>9</v>
      </c>
      <c r="B282" s="24"/>
      <c r="C282" s="36" t="s">
        <v>32</v>
      </c>
      <c r="D282" s="126"/>
      <c r="E282" s="27">
        <v>101534</v>
      </c>
      <c r="F282" s="28">
        <f t="shared" si="28"/>
        <v>0</v>
      </c>
      <c r="G282" s="29">
        <v>0</v>
      </c>
      <c r="H282" s="30">
        <f t="shared" si="29"/>
        <v>0</v>
      </c>
      <c r="I282" s="31">
        <f t="shared" si="30"/>
        <v>94012.962962962964</v>
      </c>
      <c r="J282" s="31"/>
      <c r="K282" s="31"/>
      <c r="L282" s="59">
        <f t="shared" si="31"/>
        <v>0</v>
      </c>
      <c r="M282" s="230"/>
    </row>
    <row r="283" spans="1:13" s="3" customFormat="1" ht="15" customHeight="1">
      <c r="A283" s="24">
        <v>10</v>
      </c>
      <c r="B283" s="24"/>
      <c r="C283" s="36" t="s">
        <v>33</v>
      </c>
      <c r="D283" s="126"/>
      <c r="E283" s="33">
        <v>110148</v>
      </c>
      <c r="F283" s="28">
        <f t="shared" si="28"/>
        <v>0</v>
      </c>
      <c r="G283" s="29">
        <v>0</v>
      </c>
      <c r="H283" s="30">
        <f t="shared" si="29"/>
        <v>0</v>
      </c>
      <c r="I283" s="31">
        <f t="shared" si="30"/>
        <v>101988.88888888888</v>
      </c>
      <c r="J283" s="31"/>
      <c r="K283" s="31"/>
      <c r="L283" s="59">
        <f t="shared" si="31"/>
        <v>0</v>
      </c>
      <c r="M283" s="230"/>
    </row>
    <row r="284" spans="1:13" s="3" customFormat="1" ht="15" customHeight="1">
      <c r="A284" s="24">
        <v>11</v>
      </c>
      <c r="B284" s="257" t="s">
        <v>74</v>
      </c>
      <c r="C284" s="25" t="s">
        <v>34</v>
      </c>
      <c r="D284" s="37">
        <v>3</v>
      </c>
      <c r="E284" s="27">
        <v>54198</v>
      </c>
      <c r="F284" s="28">
        <f t="shared" si="28"/>
        <v>162594</v>
      </c>
      <c r="G284" s="29">
        <v>0</v>
      </c>
      <c r="H284" s="30">
        <f t="shared" si="29"/>
        <v>162594</v>
      </c>
      <c r="I284" s="31">
        <f t="shared" si="30"/>
        <v>50183.333333333328</v>
      </c>
      <c r="J284" s="31"/>
      <c r="K284" s="31"/>
      <c r="L284" s="59">
        <f t="shared" si="31"/>
        <v>150550</v>
      </c>
      <c r="M284" s="230"/>
    </row>
    <row r="285" spans="1:13" s="3" customFormat="1" ht="15" customHeight="1">
      <c r="A285" s="24">
        <v>12</v>
      </c>
      <c r="B285" s="257" t="s">
        <v>52</v>
      </c>
      <c r="C285" s="25" t="s">
        <v>35</v>
      </c>
      <c r="D285" s="37">
        <v>3</v>
      </c>
      <c r="E285" s="27">
        <v>49680</v>
      </c>
      <c r="F285" s="28">
        <f t="shared" si="28"/>
        <v>149040</v>
      </c>
      <c r="G285" s="29">
        <v>0</v>
      </c>
      <c r="H285" s="30">
        <f t="shared" si="29"/>
        <v>149040</v>
      </c>
      <c r="I285" s="31">
        <f t="shared" si="30"/>
        <v>46000</v>
      </c>
      <c r="J285" s="31"/>
      <c r="K285" s="31"/>
      <c r="L285" s="59">
        <f t="shared" si="31"/>
        <v>138000</v>
      </c>
      <c r="M285" s="230"/>
    </row>
    <row r="286" spans="1:13" s="3" customFormat="1" ht="15" customHeight="1">
      <c r="A286" s="24">
        <v>13</v>
      </c>
      <c r="B286" s="24"/>
      <c r="C286" s="25" t="s">
        <v>36</v>
      </c>
      <c r="D286" s="37"/>
      <c r="E286" s="38">
        <v>64152</v>
      </c>
      <c r="F286" s="28">
        <f t="shared" si="28"/>
        <v>0</v>
      </c>
      <c r="G286" s="29">
        <v>0</v>
      </c>
      <c r="H286" s="30">
        <f t="shared" si="29"/>
        <v>0</v>
      </c>
      <c r="I286" s="31">
        <f t="shared" si="30"/>
        <v>59399.999999999993</v>
      </c>
      <c r="J286" s="31"/>
      <c r="K286" s="31"/>
      <c r="L286" s="59">
        <f t="shared" si="31"/>
        <v>0</v>
      </c>
      <c r="M286" s="230"/>
    </row>
    <row r="287" spans="1:13" s="3" customFormat="1" ht="15" customHeight="1">
      <c r="A287" s="24">
        <v>14</v>
      </c>
      <c r="B287" s="24"/>
      <c r="C287" s="25" t="s">
        <v>37</v>
      </c>
      <c r="D287" s="37"/>
      <c r="E287" s="38">
        <v>65934</v>
      </c>
      <c r="F287" s="28">
        <f t="shared" si="28"/>
        <v>0</v>
      </c>
      <c r="G287" s="29">
        <v>0</v>
      </c>
      <c r="H287" s="30">
        <f t="shared" si="29"/>
        <v>0</v>
      </c>
      <c r="I287" s="31">
        <f t="shared" si="30"/>
        <v>61049.999999999993</v>
      </c>
      <c r="J287" s="31"/>
      <c r="K287" s="31"/>
      <c r="L287" s="59">
        <f t="shared" si="31"/>
        <v>0</v>
      </c>
      <c r="M287" s="230"/>
    </row>
    <row r="288" spans="1:13" s="3" customFormat="1" ht="15" customHeight="1">
      <c r="A288" s="24">
        <v>15</v>
      </c>
      <c r="B288" s="24"/>
      <c r="C288" s="25" t="s">
        <v>38</v>
      </c>
      <c r="D288" s="37"/>
      <c r="E288" s="38">
        <v>76626</v>
      </c>
      <c r="F288" s="28">
        <f t="shared" si="28"/>
        <v>0</v>
      </c>
      <c r="G288" s="29">
        <v>0</v>
      </c>
      <c r="H288" s="30">
        <f t="shared" si="29"/>
        <v>0</v>
      </c>
      <c r="I288" s="31">
        <f t="shared" si="30"/>
        <v>70950</v>
      </c>
      <c r="J288" s="31"/>
      <c r="K288" s="31"/>
      <c r="L288" s="59">
        <f t="shared" si="31"/>
        <v>0</v>
      </c>
      <c r="M288" s="230"/>
    </row>
    <row r="289" spans="1:13" s="3" customFormat="1" ht="15" customHeight="1">
      <c r="A289" s="24">
        <v>16</v>
      </c>
      <c r="B289" s="24"/>
      <c r="C289" s="25" t="s">
        <v>39</v>
      </c>
      <c r="D289" s="37"/>
      <c r="E289" s="38">
        <v>80190</v>
      </c>
      <c r="F289" s="28">
        <f t="shared" si="28"/>
        <v>0</v>
      </c>
      <c r="G289" s="29">
        <v>0</v>
      </c>
      <c r="H289" s="30">
        <f t="shared" si="29"/>
        <v>0</v>
      </c>
      <c r="I289" s="31">
        <f t="shared" si="30"/>
        <v>74250</v>
      </c>
      <c r="J289" s="31"/>
      <c r="K289" s="31"/>
      <c r="L289" s="59">
        <f t="shared" si="31"/>
        <v>0</v>
      </c>
      <c r="M289" s="230"/>
    </row>
    <row r="290" spans="1:13" s="3" customFormat="1" ht="15" customHeight="1">
      <c r="A290" s="24">
        <v>17</v>
      </c>
      <c r="B290" s="24"/>
      <c r="C290" s="25" t="s">
        <v>40</v>
      </c>
      <c r="D290" s="37"/>
      <c r="E290" s="38">
        <v>113832</v>
      </c>
      <c r="F290" s="28">
        <f t="shared" si="28"/>
        <v>0</v>
      </c>
      <c r="G290" s="29">
        <v>0</v>
      </c>
      <c r="H290" s="30">
        <f t="shared" si="29"/>
        <v>0</v>
      </c>
      <c r="I290" s="31">
        <f t="shared" si="30"/>
        <v>105400</v>
      </c>
      <c r="J290" s="31"/>
      <c r="K290" s="31"/>
      <c r="L290" s="59">
        <f t="shared" si="31"/>
        <v>0</v>
      </c>
      <c r="M290" s="230"/>
    </row>
    <row r="291" spans="1:13" s="3" customFormat="1" ht="15" customHeight="1">
      <c r="A291" s="24">
        <v>18</v>
      </c>
      <c r="B291" s="24"/>
      <c r="C291" s="25" t="s">
        <v>41</v>
      </c>
      <c r="D291" s="37"/>
      <c r="E291" s="39">
        <v>98010</v>
      </c>
      <c r="F291" s="28">
        <f t="shared" si="28"/>
        <v>0</v>
      </c>
      <c r="G291" s="29">
        <v>0</v>
      </c>
      <c r="H291" s="30">
        <f t="shared" si="29"/>
        <v>0</v>
      </c>
      <c r="I291" s="31">
        <f t="shared" si="30"/>
        <v>90750</v>
      </c>
      <c r="J291" s="31"/>
      <c r="K291" s="31"/>
      <c r="L291" s="59">
        <f t="shared" si="31"/>
        <v>0</v>
      </c>
      <c r="M291" s="230"/>
    </row>
    <row r="292" spans="1:13" s="4" customFormat="1" ht="15" customHeight="1">
      <c r="A292" s="40"/>
      <c r="B292" s="40"/>
      <c r="C292" s="41" t="s">
        <v>42</v>
      </c>
      <c r="D292" s="42">
        <f>SUM(D274:D291)</f>
        <v>20</v>
      </c>
      <c r="E292" s="42"/>
      <c r="F292" s="43">
        <f>SUM(F274:F291)</f>
        <v>1519967</v>
      </c>
      <c r="G292" s="43"/>
      <c r="H292" s="111">
        <f>SUM(H274:H291)</f>
        <v>1519967</v>
      </c>
      <c r="I292" s="45"/>
      <c r="J292" s="45"/>
      <c r="K292" s="45"/>
      <c r="L292" s="64">
        <f>SUM(L274:L291)</f>
        <v>1407376.8518518517</v>
      </c>
      <c r="M292" s="231"/>
    </row>
    <row r="293" spans="1:13" s="5" customFormat="1" ht="30" customHeight="1">
      <c r="A293" s="46"/>
      <c r="B293" s="46"/>
      <c r="C293" s="47"/>
      <c r="D293" s="48"/>
      <c r="E293" s="48"/>
      <c r="F293" s="49"/>
      <c r="G293" s="49"/>
      <c r="H293" s="50"/>
      <c r="I293" s="51"/>
      <c r="J293" s="51"/>
      <c r="K293" s="51"/>
      <c r="L293" s="65">
        <f>L292*0.08</f>
        <v>112590.14814814813</v>
      </c>
      <c r="M293" s="232"/>
    </row>
    <row r="294" spans="1:13" s="6" customFormat="1" ht="15" customHeight="1">
      <c r="A294" s="283" t="s">
        <v>43</v>
      </c>
      <c r="B294" s="283"/>
      <c r="C294" s="283"/>
      <c r="D294" s="284" t="s">
        <v>44</v>
      </c>
      <c r="E294" s="284"/>
      <c r="F294" s="54"/>
      <c r="G294" s="54"/>
      <c r="H294" s="55" t="s">
        <v>45</v>
      </c>
      <c r="I294" s="56"/>
      <c r="J294" s="56"/>
      <c r="K294" s="56"/>
      <c r="L294" s="225">
        <f>SUM(L292:L293)</f>
        <v>1519966.9999999998</v>
      </c>
      <c r="M294" s="233"/>
    </row>
    <row r="299" spans="1:13" s="1" customFormat="1" ht="16.5" customHeight="1">
      <c r="A299" s="279" t="s">
        <v>0</v>
      </c>
      <c r="B299" s="279"/>
      <c r="C299" s="279"/>
      <c r="D299" s="279"/>
      <c r="E299" s="279"/>
      <c r="F299" s="279"/>
      <c r="G299" s="279"/>
      <c r="H299" s="279"/>
      <c r="I299" s="10"/>
      <c r="J299" s="10"/>
      <c r="K299" s="3"/>
      <c r="L299" s="59"/>
      <c r="M299" s="215"/>
    </row>
    <row r="300" spans="1:13" s="1" customFormat="1" ht="15" customHeight="1">
      <c r="A300" s="279" t="s">
        <v>1</v>
      </c>
      <c r="B300" s="279"/>
      <c r="C300" s="279"/>
      <c r="D300" s="279"/>
      <c r="E300" s="279"/>
      <c r="F300" s="279"/>
      <c r="G300" s="279"/>
      <c r="H300" s="279"/>
      <c r="I300" s="10" t="s">
        <v>1361</v>
      </c>
      <c r="J300" s="10"/>
      <c r="K300" s="3"/>
      <c r="L300" s="59"/>
      <c r="M300" s="215"/>
    </row>
    <row r="301" spans="1:13" s="1" customFormat="1" ht="15" customHeight="1">
      <c r="A301" s="279" t="s">
        <v>2</v>
      </c>
      <c r="B301" s="279"/>
      <c r="C301" s="279"/>
      <c r="D301" s="279"/>
      <c r="E301" s="279"/>
      <c r="F301" s="279"/>
      <c r="G301" s="279"/>
      <c r="H301" s="279"/>
      <c r="I301" s="10" t="s">
        <v>1275</v>
      </c>
      <c r="J301" s="10"/>
      <c r="K301" s="3"/>
      <c r="L301" s="59"/>
      <c r="M301" s="215"/>
    </row>
    <row r="302" spans="1:13" s="1" customFormat="1" ht="15" customHeight="1">
      <c r="A302" s="279" t="s">
        <v>4</v>
      </c>
      <c r="B302" s="279"/>
      <c r="C302" s="279"/>
      <c r="D302" s="279"/>
      <c r="E302" s="279"/>
      <c r="F302" s="279"/>
      <c r="G302" s="279"/>
      <c r="H302" s="279"/>
      <c r="I302" s="10" t="s">
        <v>77</v>
      </c>
      <c r="J302" s="10"/>
      <c r="K302" s="3"/>
      <c r="L302" s="59"/>
      <c r="M302" s="215"/>
    </row>
    <row r="303" spans="1:13" s="1" customFormat="1" ht="15" customHeight="1">
      <c r="A303" s="280" t="s">
        <v>6</v>
      </c>
      <c r="B303" s="280"/>
      <c r="C303" s="280"/>
      <c r="D303" s="280"/>
      <c r="E303" s="280"/>
      <c r="F303" s="280"/>
      <c r="G303" s="280"/>
      <c r="H303" s="280"/>
      <c r="I303" s="10"/>
      <c r="J303" s="10"/>
      <c r="K303" s="3"/>
      <c r="L303" s="59"/>
      <c r="M303" s="215"/>
    </row>
    <row r="304" spans="1:13" s="2" customFormat="1" ht="15" customHeight="1">
      <c r="A304" s="9"/>
      <c r="B304" s="9"/>
      <c r="C304" s="9"/>
      <c r="D304" s="281" t="s">
        <v>78</v>
      </c>
      <c r="E304" s="281"/>
      <c r="F304" s="281"/>
      <c r="G304" s="281"/>
      <c r="H304" s="281"/>
      <c r="I304" s="3"/>
      <c r="J304" s="3"/>
      <c r="K304" s="3"/>
      <c r="L304" s="59"/>
      <c r="M304" s="215"/>
    </row>
    <row r="305" spans="1:13" s="1" customFormat="1" ht="26.25" customHeight="1">
      <c r="A305" s="11" t="s">
        <v>8</v>
      </c>
      <c r="B305" s="11"/>
      <c r="C305" s="282"/>
      <c r="D305" s="282"/>
      <c r="E305" s="282"/>
      <c r="F305" s="226"/>
      <c r="G305" s="226"/>
      <c r="H305" s="226"/>
      <c r="I305" s="15"/>
      <c r="J305" s="15"/>
      <c r="K305" s="15"/>
      <c r="L305" s="59"/>
      <c r="M305" s="215"/>
    </row>
    <row r="306" spans="1:13" s="1" customFormat="1" ht="18.75" customHeight="1">
      <c r="A306" s="11" t="s">
        <v>9</v>
      </c>
      <c r="B306" s="11"/>
      <c r="C306" s="286" t="s">
        <v>79</v>
      </c>
      <c r="D306" s="286"/>
      <c r="E306" s="286"/>
      <c r="F306" s="286"/>
      <c r="G306" s="286"/>
      <c r="H306" s="16"/>
      <c r="I306" s="17"/>
      <c r="J306" s="17"/>
      <c r="K306" s="17"/>
      <c r="L306" s="60"/>
      <c r="M306" s="229"/>
    </row>
    <row r="307" spans="1:13" s="1" customFormat="1" ht="23.25" customHeight="1">
      <c r="A307" s="11" t="s">
        <v>11</v>
      </c>
      <c r="B307" s="11"/>
      <c r="C307" s="285"/>
      <c r="D307" s="285"/>
      <c r="E307" s="285"/>
      <c r="F307" s="285"/>
      <c r="G307" s="285"/>
      <c r="H307" s="19" t="s">
        <v>13</v>
      </c>
      <c r="I307" s="3"/>
      <c r="J307" s="3"/>
      <c r="K307" s="3"/>
      <c r="L307" s="59"/>
      <c r="M307" s="215"/>
    </row>
    <row r="308" spans="1:13" s="1" customFormat="1" ht="15" customHeight="1">
      <c r="A308" s="190" t="s">
        <v>14</v>
      </c>
      <c r="B308" s="190" t="s">
        <v>15</v>
      </c>
      <c r="C308" s="190" t="s">
        <v>16</v>
      </c>
      <c r="D308" s="190" t="s">
        <v>17</v>
      </c>
      <c r="E308" s="191" t="s">
        <v>18</v>
      </c>
      <c r="F308" s="192" t="s">
        <v>19</v>
      </c>
      <c r="G308" s="192" t="s">
        <v>20</v>
      </c>
      <c r="H308" s="190" t="s">
        <v>21</v>
      </c>
      <c r="I308" s="3"/>
      <c r="J308" s="3"/>
      <c r="K308" s="3"/>
      <c r="L308" s="59"/>
      <c r="M308" s="215"/>
    </row>
    <row r="309" spans="1:13" s="3" customFormat="1" ht="15" customHeight="1">
      <c r="A309" s="24">
        <v>1</v>
      </c>
      <c r="B309" s="257" t="s">
        <v>22</v>
      </c>
      <c r="C309" s="25" t="s">
        <v>23</v>
      </c>
      <c r="D309" s="26">
        <v>2</v>
      </c>
      <c r="E309" s="27">
        <v>79305</v>
      </c>
      <c r="F309" s="28">
        <f t="shared" ref="F309:F326" si="32">E309*D309</f>
        <v>158610</v>
      </c>
      <c r="G309" s="29">
        <v>7.0000000000000007E-2</v>
      </c>
      <c r="H309" s="30">
        <f t="shared" ref="H309:H326" si="33">F309-F309*G309</f>
        <v>147507.29999999999</v>
      </c>
      <c r="I309" s="31">
        <f>E309/1.08</f>
        <v>73430.555555555547</v>
      </c>
      <c r="J309" s="31"/>
      <c r="K309" s="31"/>
      <c r="L309" s="59">
        <f>I309*D309</f>
        <v>146861.11111111109</v>
      </c>
      <c r="M309" s="230"/>
    </row>
    <row r="310" spans="1:13" s="3" customFormat="1" ht="15" customHeight="1">
      <c r="A310" s="24">
        <v>2</v>
      </c>
      <c r="B310" s="257" t="s">
        <v>24</v>
      </c>
      <c r="C310" s="25" t="s">
        <v>25</v>
      </c>
      <c r="D310" s="32"/>
      <c r="E310" s="33">
        <v>128591</v>
      </c>
      <c r="F310" s="28">
        <f t="shared" si="32"/>
        <v>0</v>
      </c>
      <c r="G310" s="29">
        <v>0</v>
      </c>
      <c r="H310" s="30">
        <f t="shared" si="33"/>
        <v>0</v>
      </c>
      <c r="I310" s="31">
        <f t="shared" ref="I310:I326" si="34">E310/1.08</f>
        <v>119065.74074074073</v>
      </c>
      <c r="J310" s="31"/>
      <c r="K310" s="31"/>
      <c r="L310" s="59">
        <f t="shared" ref="L310:L326" si="35">I310*D310</f>
        <v>0</v>
      </c>
      <c r="M310" s="230"/>
    </row>
    <row r="311" spans="1:13" s="3" customFormat="1" ht="15" customHeight="1">
      <c r="A311" s="24">
        <v>3</v>
      </c>
      <c r="B311" s="257" t="s">
        <v>51</v>
      </c>
      <c r="C311" s="25" t="s">
        <v>26</v>
      </c>
      <c r="D311" s="34"/>
      <c r="E311" s="27">
        <v>60043</v>
      </c>
      <c r="F311" s="28">
        <f t="shared" si="32"/>
        <v>0</v>
      </c>
      <c r="G311" s="29">
        <v>0</v>
      </c>
      <c r="H311" s="30">
        <f t="shared" si="33"/>
        <v>0</v>
      </c>
      <c r="I311" s="31">
        <f t="shared" si="34"/>
        <v>55595.370370370365</v>
      </c>
      <c r="J311" s="31"/>
      <c r="K311" s="31"/>
      <c r="L311" s="59">
        <f t="shared" si="35"/>
        <v>0</v>
      </c>
      <c r="M311" s="230"/>
    </row>
    <row r="312" spans="1:13" s="3" customFormat="1" ht="15" customHeight="1">
      <c r="A312" s="24">
        <v>4</v>
      </c>
      <c r="B312" s="257" t="s">
        <v>51</v>
      </c>
      <c r="C312" s="25" t="s">
        <v>27</v>
      </c>
      <c r="D312" s="106"/>
      <c r="E312" s="27">
        <v>115781</v>
      </c>
      <c r="F312" s="28">
        <f t="shared" si="32"/>
        <v>0</v>
      </c>
      <c r="G312" s="29">
        <v>0</v>
      </c>
      <c r="H312" s="30">
        <f t="shared" si="33"/>
        <v>0</v>
      </c>
      <c r="I312" s="31">
        <f t="shared" si="34"/>
        <v>107204.62962962962</v>
      </c>
      <c r="J312" s="31"/>
      <c r="K312" s="31"/>
      <c r="L312" s="59">
        <f t="shared" si="35"/>
        <v>0</v>
      </c>
      <c r="M312" s="230"/>
    </row>
    <row r="313" spans="1:13" s="3" customFormat="1" ht="15" customHeight="1">
      <c r="A313" s="24">
        <v>5</v>
      </c>
      <c r="B313" s="257" t="s">
        <v>47</v>
      </c>
      <c r="C313" s="25" t="s">
        <v>28</v>
      </c>
      <c r="D313" s="32"/>
      <c r="E313" s="27">
        <v>119943</v>
      </c>
      <c r="F313" s="28">
        <f t="shared" si="32"/>
        <v>0</v>
      </c>
      <c r="G313" s="29">
        <v>0</v>
      </c>
      <c r="H313" s="30">
        <f t="shared" si="33"/>
        <v>0</v>
      </c>
      <c r="I313" s="31">
        <f t="shared" si="34"/>
        <v>111058.33333333333</v>
      </c>
      <c r="J313" s="31"/>
      <c r="K313" s="31"/>
      <c r="L313" s="59">
        <f t="shared" si="35"/>
        <v>0</v>
      </c>
      <c r="M313" s="230"/>
    </row>
    <row r="314" spans="1:13" s="3" customFormat="1" ht="15" customHeight="1">
      <c r="A314" s="24">
        <v>6</v>
      </c>
      <c r="B314" s="24"/>
      <c r="C314" s="25" t="s">
        <v>29</v>
      </c>
      <c r="D314" s="26">
        <v>2</v>
      </c>
      <c r="E314" s="27">
        <v>94810</v>
      </c>
      <c r="F314" s="28">
        <f t="shared" si="32"/>
        <v>189620</v>
      </c>
      <c r="G314" s="29">
        <v>7.0000000000000007E-2</v>
      </c>
      <c r="H314" s="30">
        <f t="shared" si="33"/>
        <v>176346.6</v>
      </c>
      <c r="I314" s="31">
        <f t="shared" si="34"/>
        <v>87787.037037037036</v>
      </c>
      <c r="J314" s="31"/>
      <c r="K314" s="31"/>
      <c r="L314" s="59">
        <f t="shared" si="35"/>
        <v>175574.07407407407</v>
      </c>
      <c r="M314" s="230"/>
    </row>
    <row r="315" spans="1:13" s="3" customFormat="1" ht="15" customHeight="1">
      <c r="A315" s="24">
        <v>7</v>
      </c>
      <c r="B315" s="24"/>
      <c r="C315" s="25" t="s">
        <v>30</v>
      </c>
      <c r="D315" s="34"/>
      <c r="E315" s="27">
        <v>141396</v>
      </c>
      <c r="F315" s="28">
        <f t="shared" si="32"/>
        <v>0</v>
      </c>
      <c r="G315" s="29">
        <v>0</v>
      </c>
      <c r="H315" s="30">
        <f t="shared" si="33"/>
        <v>0</v>
      </c>
      <c r="I315" s="31">
        <f t="shared" si="34"/>
        <v>130922.22222222222</v>
      </c>
      <c r="J315" s="31"/>
      <c r="K315" s="31"/>
      <c r="L315" s="59">
        <f t="shared" si="35"/>
        <v>0</v>
      </c>
      <c r="M315" s="230"/>
    </row>
    <row r="316" spans="1:13" s="3" customFormat="1" ht="15" customHeight="1">
      <c r="A316" s="24">
        <v>8</v>
      </c>
      <c r="B316" s="24"/>
      <c r="C316" s="25" t="s">
        <v>31</v>
      </c>
      <c r="D316" s="26"/>
      <c r="E316" s="27">
        <v>232931</v>
      </c>
      <c r="F316" s="28">
        <f t="shared" si="32"/>
        <v>0</v>
      </c>
      <c r="G316" s="29">
        <v>0</v>
      </c>
      <c r="H316" s="30">
        <f t="shared" si="33"/>
        <v>0</v>
      </c>
      <c r="I316" s="31">
        <f t="shared" si="34"/>
        <v>215676.85185185182</v>
      </c>
      <c r="J316" s="31"/>
      <c r="K316" s="31"/>
      <c r="L316" s="59">
        <f t="shared" si="35"/>
        <v>0</v>
      </c>
      <c r="M316" s="230"/>
    </row>
    <row r="317" spans="1:13" s="3" customFormat="1" ht="15" customHeight="1">
      <c r="A317" s="24">
        <v>9</v>
      </c>
      <c r="B317" s="24"/>
      <c r="C317" s="36" t="s">
        <v>32</v>
      </c>
      <c r="D317" s="126"/>
      <c r="E317" s="27">
        <v>101534</v>
      </c>
      <c r="F317" s="28">
        <f t="shared" si="32"/>
        <v>0</v>
      </c>
      <c r="G317" s="29">
        <v>0</v>
      </c>
      <c r="H317" s="30">
        <f t="shared" si="33"/>
        <v>0</v>
      </c>
      <c r="I317" s="31">
        <f t="shared" si="34"/>
        <v>94012.962962962964</v>
      </c>
      <c r="J317" s="31"/>
      <c r="K317" s="31"/>
      <c r="L317" s="59">
        <f t="shared" si="35"/>
        <v>0</v>
      </c>
      <c r="M317" s="230"/>
    </row>
    <row r="318" spans="1:13" s="3" customFormat="1" ht="15" customHeight="1">
      <c r="A318" s="24">
        <v>10</v>
      </c>
      <c r="B318" s="24"/>
      <c r="C318" s="36" t="s">
        <v>33</v>
      </c>
      <c r="D318" s="126"/>
      <c r="E318" s="33">
        <v>110148</v>
      </c>
      <c r="F318" s="28">
        <f t="shared" si="32"/>
        <v>0</v>
      </c>
      <c r="G318" s="29">
        <v>0</v>
      </c>
      <c r="H318" s="30">
        <f t="shared" si="33"/>
        <v>0</v>
      </c>
      <c r="I318" s="31">
        <f t="shared" si="34"/>
        <v>101988.88888888888</v>
      </c>
      <c r="J318" s="31"/>
      <c r="K318" s="31"/>
      <c r="L318" s="59">
        <f t="shared" si="35"/>
        <v>0</v>
      </c>
      <c r="M318" s="230"/>
    </row>
    <row r="319" spans="1:13" s="3" customFormat="1" ht="15" customHeight="1">
      <c r="A319" s="24">
        <v>11</v>
      </c>
      <c r="B319" s="257" t="s">
        <v>74</v>
      </c>
      <c r="C319" s="25" t="s">
        <v>34</v>
      </c>
      <c r="D319" s="37"/>
      <c r="E319" s="27">
        <v>54198</v>
      </c>
      <c r="F319" s="28">
        <f t="shared" si="32"/>
        <v>0</v>
      </c>
      <c r="G319" s="29">
        <v>0</v>
      </c>
      <c r="H319" s="30">
        <f t="shared" si="33"/>
        <v>0</v>
      </c>
      <c r="I319" s="31">
        <f t="shared" si="34"/>
        <v>50183.333333333328</v>
      </c>
      <c r="J319" s="31"/>
      <c r="K319" s="31"/>
      <c r="L319" s="59">
        <f t="shared" si="35"/>
        <v>0</v>
      </c>
      <c r="M319" s="230"/>
    </row>
    <row r="320" spans="1:13" s="3" customFormat="1" ht="15" customHeight="1">
      <c r="A320" s="24">
        <v>12</v>
      </c>
      <c r="B320" s="257" t="s">
        <v>52</v>
      </c>
      <c r="C320" s="25" t="s">
        <v>35</v>
      </c>
      <c r="D320" s="37"/>
      <c r="E320" s="27">
        <v>49680</v>
      </c>
      <c r="F320" s="28">
        <f t="shared" si="32"/>
        <v>0</v>
      </c>
      <c r="G320" s="29">
        <v>0</v>
      </c>
      <c r="H320" s="30">
        <f t="shared" si="33"/>
        <v>0</v>
      </c>
      <c r="I320" s="31">
        <f t="shared" si="34"/>
        <v>46000</v>
      </c>
      <c r="J320" s="31"/>
      <c r="K320" s="31"/>
      <c r="L320" s="59">
        <f t="shared" si="35"/>
        <v>0</v>
      </c>
      <c r="M320" s="230"/>
    </row>
    <row r="321" spans="1:13" s="3" customFormat="1" ht="15" customHeight="1">
      <c r="A321" s="24">
        <v>13</v>
      </c>
      <c r="B321" s="24"/>
      <c r="C321" s="25" t="s">
        <v>36</v>
      </c>
      <c r="D321" s="37"/>
      <c r="E321" s="38">
        <v>64152</v>
      </c>
      <c r="F321" s="28">
        <f t="shared" si="32"/>
        <v>0</v>
      </c>
      <c r="G321" s="29">
        <v>0</v>
      </c>
      <c r="H321" s="30">
        <f t="shared" si="33"/>
        <v>0</v>
      </c>
      <c r="I321" s="31">
        <f t="shared" si="34"/>
        <v>59399.999999999993</v>
      </c>
      <c r="J321" s="31"/>
      <c r="K321" s="31"/>
      <c r="L321" s="59">
        <f t="shared" si="35"/>
        <v>0</v>
      </c>
      <c r="M321" s="230"/>
    </row>
    <row r="322" spans="1:13" s="3" customFormat="1" ht="15" customHeight="1">
      <c r="A322" s="24">
        <v>14</v>
      </c>
      <c r="B322" s="24"/>
      <c r="C322" s="25" t="s">
        <v>37</v>
      </c>
      <c r="D322" s="37"/>
      <c r="E322" s="38">
        <v>65934</v>
      </c>
      <c r="F322" s="28">
        <f t="shared" si="32"/>
        <v>0</v>
      </c>
      <c r="G322" s="29">
        <v>0</v>
      </c>
      <c r="H322" s="30">
        <f t="shared" si="33"/>
        <v>0</v>
      </c>
      <c r="I322" s="31">
        <f t="shared" si="34"/>
        <v>61049.999999999993</v>
      </c>
      <c r="J322" s="31"/>
      <c r="K322" s="31"/>
      <c r="L322" s="59">
        <f t="shared" si="35"/>
        <v>0</v>
      </c>
      <c r="M322" s="230"/>
    </row>
    <row r="323" spans="1:13" s="3" customFormat="1" ht="15" customHeight="1">
      <c r="A323" s="24">
        <v>15</v>
      </c>
      <c r="B323" s="24"/>
      <c r="C323" s="25" t="s">
        <v>38</v>
      </c>
      <c r="D323" s="37"/>
      <c r="E323" s="38">
        <v>76626</v>
      </c>
      <c r="F323" s="28">
        <f t="shared" si="32"/>
        <v>0</v>
      </c>
      <c r="G323" s="29">
        <v>0</v>
      </c>
      <c r="H323" s="30">
        <f t="shared" si="33"/>
        <v>0</v>
      </c>
      <c r="I323" s="31">
        <f t="shared" si="34"/>
        <v>70950</v>
      </c>
      <c r="J323" s="31"/>
      <c r="K323" s="31"/>
      <c r="L323" s="59">
        <f t="shared" si="35"/>
        <v>0</v>
      </c>
      <c r="M323" s="230"/>
    </row>
    <row r="324" spans="1:13" s="3" customFormat="1" ht="15" customHeight="1">
      <c r="A324" s="24">
        <v>16</v>
      </c>
      <c r="B324" s="24"/>
      <c r="C324" s="25" t="s">
        <v>39</v>
      </c>
      <c r="D324" s="37"/>
      <c r="E324" s="38">
        <v>80190</v>
      </c>
      <c r="F324" s="28">
        <f t="shared" si="32"/>
        <v>0</v>
      </c>
      <c r="G324" s="29">
        <v>0</v>
      </c>
      <c r="H324" s="30">
        <f t="shared" si="33"/>
        <v>0</v>
      </c>
      <c r="I324" s="31">
        <f t="shared" si="34"/>
        <v>74250</v>
      </c>
      <c r="J324" s="31"/>
      <c r="K324" s="31"/>
      <c r="L324" s="59">
        <f t="shared" si="35"/>
        <v>0</v>
      </c>
      <c r="M324" s="230"/>
    </row>
    <row r="325" spans="1:13" s="3" customFormat="1" ht="15" customHeight="1">
      <c r="A325" s="24">
        <v>17</v>
      </c>
      <c r="B325" s="24"/>
      <c r="C325" s="25" t="s">
        <v>40</v>
      </c>
      <c r="D325" s="37"/>
      <c r="E325" s="38">
        <v>113832</v>
      </c>
      <c r="F325" s="28">
        <f t="shared" si="32"/>
        <v>0</v>
      </c>
      <c r="G325" s="29">
        <v>0</v>
      </c>
      <c r="H325" s="30">
        <f t="shared" si="33"/>
        <v>0</v>
      </c>
      <c r="I325" s="31">
        <f t="shared" si="34"/>
        <v>105400</v>
      </c>
      <c r="J325" s="31"/>
      <c r="K325" s="31"/>
      <c r="L325" s="59">
        <f t="shared" si="35"/>
        <v>0</v>
      </c>
      <c r="M325" s="230"/>
    </row>
    <row r="326" spans="1:13" s="3" customFormat="1" ht="15" customHeight="1">
      <c r="A326" s="24">
        <v>18</v>
      </c>
      <c r="B326" s="24"/>
      <c r="C326" s="25" t="s">
        <v>41</v>
      </c>
      <c r="D326" s="37">
        <v>3</v>
      </c>
      <c r="E326" s="39">
        <v>98010</v>
      </c>
      <c r="F326" s="28">
        <f t="shared" si="32"/>
        <v>294030</v>
      </c>
      <c r="G326" s="29">
        <v>7.0000000000000007E-2</v>
      </c>
      <c r="H326" s="30">
        <f t="shared" si="33"/>
        <v>273447.90000000002</v>
      </c>
      <c r="I326" s="31">
        <f t="shared" si="34"/>
        <v>90750</v>
      </c>
      <c r="J326" s="31"/>
      <c r="K326" s="31"/>
      <c r="L326" s="59">
        <f t="shared" si="35"/>
        <v>272250</v>
      </c>
      <c r="M326" s="230"/>
    </row>
    <row r="327" spans="1:13" s="4" customFormat="1" ht="15" customHeight="1">
      <c r="A327" s="40"/>
      <c r="B327" s="40"/>
      <c r="C327" s="41" t="s">
        <v>42</v>
      </c>
      <c r="D327" s="42">
        <f>SUM(D309:D326)</f>
        <v>7</v>
      </c>
      <c r="E327" s="42"/>
      <c r="F327" s="43">
        <f>SUM(F309:F326)</f>
        <v>642260</v>
      </c>
      <c r="G327" s="43"/>
      <c r="H327" s="111">
        <f>SUM(H309:H326)</f>
        <v>597301.80000000005</v>
      </c>
      <c r="I327" s="45"/>
      <c r="J327" s="45"/>
      <c r="K327" s="45"/>
      <c r="L327" s="64">
        <f>SUM(L309:L326)</f>
        <v>594685.18518518517</v>
      </c>
      <c r="M327" s="231"/>
    </row>
    <row r="328" spans="1:13" s="5" customFormat="1" ht="30" customHeight="1">
      <c r="A328" s="46"/>
      <c r="B328" s="46"/>
      <c r="C328" s="47"/>
      <c r="D328" s="48"/>
      <c r="E328" s="48"/>
      <c r="F328" s="49"/>
      <c r="G328" s="49"/>
      <c r="H328" s="50"/>
      <c r="I328" s="51"/>
      <c r="J328" s="51"/>
      <c r="K328" s="51"/>
      <c r="L328" s="65">
        <f>L327*0.08</f>
        <v>47574.814814814818</v>
      </c>
      <c r="M328" s="232"/>
    </row>
    <row r="329" spans="1:13" s="6" customFormat="1" ht="15" customHeight="1">
      <c r="A329" s="283" t="s">
        <v>43</v>
      </c>
      <c r="B329" s="283"/>
      <c r="C329" s="283"/>
      <c r="D329" s="284" t="s">
        <v>44</v>
      </c>
      <c r="E329" s="284"/>
      <c r="F329" s="54"/>
      <c r="G329" s="54"/>
      <c r="H329" s="55" t="s">
        <v>45</v>
      </c>
      <c r="I329" s="56"/>
      <c r="J329" s="56"/>
      <c r="K329" s="56"/>
      <c r="L329" s="225">
        <f>SUM(L327:L328)</f>
        <v>642260</v>
      </c>
      <c r="M329" s="233"/>
    </row>
    <row r="332" spans="1:13" s="1" customFormat="1" ht="16.5" customHeight="1">
      <c r="A332" s="279" t="s">
        <v>0</v>
      </c>
      <c r="B332" s="279"/>
      <c r="C332" s="279"/>
      <c r="D332" s="279"/>
      <c r="E332" s="279"/>
      <c r="F332" s="279"/>
      <c r="G332" s="279"/>
      <c r="H332" s="279"/>
      <c r="I332" s="10"/>
      <c r="J332" s="10"/>
      <c r="K332" s="3"/>
      <c r="L332" s="59"/>
      <c r="M332" s="215"/>
    </row>
    <row r="333" spans="1:13" s="1" customFormat="1" ht="15" customHeight="1">
      <c r="A333" s="279" t="s">
        <v>1</v>
      </c>
      <c r="B333" s="279"/>
      <c r="C333" s="279"/>
      <c r="D333" s="279"/>
      <c r="E333" s="279"/>
      <c r="F333" s="279"/>
      <c r="G333" s="279"/>
      <c r="H333" s="279"/>
      <c r="I333" s="10"/>
      <c r="J333" s="10"/>
      <c r="K333" s="3"/>
      <c r="L333" s="59"/>
      <c r="M333" s="215"/>
    </row>
    <row r="334" spans="1:13" s="1" customFormat="1" ht="15" customHeight="1">
      <c r="A334" s="279" t="s">
        <v>2</v>
      </c>
      <c r="B334" s="279"/>
      <c r="C334" s="279"/>
      <c r="D334" s="279"/>
      <c r="E334" s="279"/>
      <c r="F334" s="279"/>
      <c r="G334" s="279"/>
      <c r="H334" s="279"/>
      <c r="I334" s="10"/>
      <c r="J334" s="10"/>
      <c r="K334" s="3"/>
      <c r="L334" s="59"/>
      <c r="M334" s="215"/>
    </row>
    <row r="335" spans="1:13" s="1" customFormat="1" ht="15" customHeight="1">
      <c r="A335" s="279" t="s">
        <v>4</v>
      </c>
      <c r="B335" s="279"/>
      <c r="C335" s="279"/>
      <c r="D335" s="279"/>
      <c r="E335" s="279"/>
      <c r="F335" s="279"/>
      <c r="G335" s="279"/>
      <c r="H335" s="279"/>
      <c r="I335" s="10"/>
      <c r="J335" s="10"/>
      <c r="K335" s="3"/>
      <c r="L335" s="59"/>
      <c r="M335" s="215"/>
    </row>
    <row r="336" spans="1:13" s="1" customFormat="1" ht="15" customHeight="1">
      <c r="A336" s="280" t="s">
        <v>6</v>
      </c>
      <c r="B336" s="280"/>
      <c r="C336" s="280"/>
      <c r="D336" s="280"/>
      <c r="E336" s="280"/>
      <c r="F336" s="280"/>
      <c r="G336" s="280"/>
      <c r="H336" s="280"/>
      <c r="I336" s="10"/>
      <c r="J336" s="10"/>
      <c r="K336" s="3"/>
      <c r="L336" s="59"/>
      <c r="M336" s="215"/>
    </row>
    <row r="337" spans="1:13" s="2" customFormat="1" ht="15" customHeight="1">
      <c r="A337" s="9"/>
      <c r="B337" s="9"/>
      <c r="C337" s="9"/>
      <c r="D337" s="281" t="s">
        <v>1227</v>
      </c>
      <c r="E337" s="281"/>
      <c r="F337" s="281"/>
      <c r="G337" s="281"/>
      <c r="H337" s="281"/>
      <c r="I337" s="3"/>
      <c r="J337" s="3"/>
      <c r="K337" s="3"/>
      <c r="L337" s="59"/>
      <c r="M337" s="215"/>
    </row>
    <row r="338" spans="1:13" s="1" customFormat="1" ht="26.25" customHeight="1">
      <c r="A338" s="11" t="s">
        <v>8</v>
      </c>
      <c r="B338" s="11"/>
      <c r="C338" s="282"/>
      <c r="D338" s="282"/>
      <c r="E338" s="282"/>
      <c r="F338" s="226"/>
      <c r="G338" s="226"/>
      <c r="H338" s="226"/>
      <c r="I338" s="15"/>
      <c r="J338" s="15"/>
      <c r="K338" s="15"/>
      <c r="L338" s="59"/>
      <c r="M338" s="215"/>
    </row>
    <row r="339" spans="1:13" s="1" customFormat="1" ht="18.75" customHeight="1">
      <c r="A339" s="11" t="s">
        <v>9</v>
      </c>
      <c r="B339" s="11"/>
      <c r="C339" s="286" t="s">
        <v>10</v>
      </c>
      <c r="D339" s="286"/>
      <c r="E339" s="286"/>
      <c r="F339" s="286"/>
      <c r="G339" s="286"/>
      <c r="H339" s="16"/>
      <c r="I339" s="17"/>
      <c r="J339" s="17"/>
      <c r="K339" s="17"/>
      <c r="L339" s="60"/>
      <c r="M339" s="229"/>
    </row>
    <row r="340" spans="1:13" s="1" customFormat="1" ht="23.25" customHeight="1">
      <c r="A340" s="11" t="s">
        <v>11</v>
      </c>
      <c r="B340" s="11"/>
      <c r="C340" s="285" t="s">
        <v>12</v>
      </c>
      <c r="D340" s="285"/>
      <c r="E340" s="285"/>
      <c r="F340" s="285"/>
      <c r="G340" s="285"/>
      <c r="H340" s="19" t="s">
        <v>13</v>
      </c>
      <c r="I340" s="3"/>
      <c r="J340" s="3"/>
      <c r="K340" s="3"/>
      <c r="L340" s="59"/>
      <c r="M340" s="215"/>
    </row>
    <row r="341" spans="1:13" s="1" customFormat="1" ht="15" customHeight="1">
      <c r="A341" s="190" t="s">
        <v>14</v>
      </c>
      <c r="B341" s="190" t="s">
        <v>15</v>
      </c>
      <c r="C341" s="190" t="s">
        <v>16</v>
      </c>
      <c r="D341" s="190" t="s">
        <v>17</v>
      </c>
      <c r="E341" s="191" t="s">
        <v>18</v>
      </c>
      <c r="F341" s="192" t="s">
        <v>19</v>
      </c>
      <c r="G341" s="192" t="s">
        <v>20</v>
      </c>
      <c r="H341" s="190" t="s">
        <v>21</v>
      </c>
      <c r="I341" s="3"/>
      <c r="J341" s="3"/>
      <c r="K341" s="3"/>
      <c r="L341" s="59"/>
      <c r="M341" s="215"/>
    </row>
    <row r="342" spans="1:13" s="3" customFormat="1" ht="15" customHeight="1">
      <c r="A342" s="24">
        <v>1</v>
      </c>
      <c r="B342" s="259" t="s">
        <v>22</v>
      </c>
      <c r="C342" s="25" t="s">
        <v>23</v>
      </c>
      <c r="D342" s="26"/>
      <c r="E342" s="27">
        <v>79305</v>
      </c>
      <c r="F342" s="28">
        <f t="shared" ref="F342:F359" si="36">E342*D342</f>
        <v>0</v>
      </c>
      <c r="G342" s="29">
        <v>0</v>
      </c>
      <c r="H342" s="30">
        <f t="shared" ref="H342:H359" si="37">F342-F342*G342</f>
        <v>0</v>
      </c>
      <c r="I342" s="31">
        <f t="shared" ref="I342:I359" si="38">E342/1.08</f>
        <v>73430.555555555547</v>
      </c>
      <c r="J342" s="31"/>
      <c r="K342" s="31"/>
      <c r="L342" s="59">
        <f t="shared" ref="L342:L359" si="39">I342*D342</f>
        <v>0</v>
      </c>
      <c r="M342" s="230"/>
    </row>
    <row r="343" spans="1:13" s="3" customFormat="1" ht="15" customHeight="1">
      <c r="A343" s="24">
        <v>2</v>
      </c>
      <c r="B343" s="259" t="s">
        <v>24</v>
      </c>
      <c r="C343" s="25" t="s">
        <v>25</v>
      </c>
      <c r="D343" s="32"/>
      <c r="E343" s="33">
        <v>128591</v>
      </c>
      <c r="F343" s="28">
        <f t="shared" si="36"/>
        <v>0</v>
      </c>
      <c r="G343" s="29">
        <v>0</v>
      </c>
      <c r="H343" s="30">
        <f t="shared" si="37"/>
        <v>0</v>
      </c>
      <c r="I343" s="31">
        <f t="shared" si="38"/>
        <v>119065.74074074073</v>
      </c>
      <c r="J343" s="31"/>
      <c r="K343" s="31"/>
      <c r="L343" s="59">
        <f t="shared" si="39"/>
        <v>0</v>
      </c>
      <c r="M343" s="230"/>
    </row>
    <row r="344" spans="1:13" s="3" customFormat="1" ht="15" customHeight="1">
      <c r="A344" s="24">
        <v>3</v>
      </c>
      <c r="B344" s="259" t="s">
        <v>51</v>
      </c>
      <c r="C344" s="25" t="s">
        <v>26</v>
      </c>
      <c r="D344" s="34"/>
      <c r="E344" s="27">
        <v>60043</v>
      </c>
      <c r="F344" s="28">
        <f t="shared" si="36"/>
        <v>0</v>
      </c>
      <c r="G344" s="29">
        <v>0</v>
      </c>
      <c r="H344" s="30">
        <f t="shared" si="37"/>
        <v>0</v>
      </c>
      <c r="I344" s="31">
        <f t="shared" si="38"/>
        <v>55595.370370370365</v>
      </c>
      <c r="J344" s="31"/>
      <c r="K344" s="31"/>
      <c r="L344" s="59">
        <f t="shared" si="39"/>
        <v>0</v>
      </c>
      <c r="M344" s="230"/>
    </row>
    <row r="345" spans="1:13" s="3" customFormat="1" ht="15" customHeight="1">
      <c r="A345" s="24">
        <v>4</v>
      </c>
      <c r="B345" s="259" t="s">
        <v>1228</v>
      </c>
      <c r="C345" s="25" t="s">
        <v>27</v>
      </c>
      <c r="D345" s="106"/>
      <c r="E345" s="27">
        <v>115781</v>
      </c>
      <c r="F345" s="28">
        <f t="shared" si="36"/>
        <v>0</v>
      </c>
      <c r="G345" s="29">
        <v>0</v>
      </c>
      <c r="H345" s="30">
        <f t="shared" si="37"/>
        <v>0</v>
      </c>
      <c r="I345" s="31">
        <f t="shared" si="38"/>
        <v>107204.62962962962</v>
      </c>
      <c r="J345" s="31"/>
      <c r="K345" s="31"/>
      <c r="L345" s="59">
        <f t="shared" si="39"/>
        <v>0</v>
      </c>
      <c r="M345" s="230"/>
    </row>
    <row r="346" spans="1:13" s="3" customFormat="1" ht="15" customHeight="1">
      <c r="A346" s="24">
        <v>1</v>
      </c>
      <c r="B346" s="259" t="s">
        <v>47</v>
      </c>
      <c r="C346" s="25" t="s">
        <v>28</v>
      </c>
      <c r="D346" s="32">
        <v>5</v>
      </c>
      <c r="E346" s="27">
        <v>119943</v>
      </c>
      <c r="F346" s="28">
        <f t="shared" si="36"/>
        <v>599715</v>
      </c>
      <c r="G346" s="29">
        <v>0</v>
      </c>
      <c r="H346" s="30">
        <f>F346-F346*G346</f>
        <v>599715</v>
      </c>
      <c r="I346" s="31">
        <f>E346/1.08</f>
        <v>111058.33333333333</v>
      </c>
      <c r="J346" s="31"/>
      <c r="K346" s="31"/>
      <c r="L346" s="59">
        <f>I346*D346</f>
        <v>555291.66666666663</v>
      </c>
      <c r="M346" s="230"/>
    </row>
    <row r="347" spans="1:13" s="3" customFormat="1" ht="15" customHeight="1">
      <c r="A347" s="24">
        <v>2</v>
      </c>
      <c r="B347" s="259" t="s">
        <v>1229</v>
      </c>
      <c r="C347" s="25" t="s">
        <v>29</v>
      </c>
      <c r="D347" s="26">
        <v>2</v>
      </c>
      <c r="E347" s="27">
        <v>94810</v>
      </c>
      <c r="F347" s="28">
        <f t="shared" si="36"/>
        <v>189620</v>
      </c>
      <c r="G347" s="29">
        <v>0</v>
      </c>
      <c r="H347" s="30">
        <f>F347-F347*G347</f>
        <v>189620</v>
      </c>
      <c r="I347" s="31">
        <f>E347/1.08</f>
        <v>87787.037037037036</v>
      </c>
      <c r="J347" s="31"/>
      <c r="K347" s="31"/>
      <c r="L347" s="59">
        <f>I347*D347</f>
        <v>175574.07407407407</v>
      </c>
      <c r="M347" s="230"/>
    </row>
    <row r="348" spans="1:13" s="3" customFormat="1" ht="15" customHeight="1">
      <c r="A348" s="24">
        <v>7</v>
      </c>
      <c r="B348" s="259" t="s">
        <v>1230</v>
      </c>
      <c r="C348" s="25" t="s">
        <v>30</v>
      </c>
      <c r="D348" s="34"/>
      <c r="E348" s="27">
        <v>141396</v>
      </c>
      <c r="F348" s="28">
        <f t="shared" si="36"/>
        <v>0</v>
      </c>
      <c r="G348" s="29">
        <v>0</v>
      </c>
      <c r="H348" s="30">
        <f t="shared" si="37"/>
        <v>0</v>
      </c>
      <c r="I348" s="31">
        <f t="shared" si="38"/>
        <v>130922.22222222222</v>
      </c>
      <c r="J348" s="31"/>
      <c r="K348" s="31"/>
      <c r="L348" s="59">
        <f t="shared" si="39"/>
        <v>0</v>
      </c>
      <c r="M348" s="230"/>
    </row>
    <row r="349" spans="1:13" s="3" customFormat="1" ht="15" customHeight="1">
      <c r="A349" s="24">
        <v>8</v>
      </c>
      <c r="B349" s="259" t="s">
        <v>1231</v>
      </c>
      <c r="C349" s="25" t="s">
        <v>31</v>
      </c>
      <c r="D349" s="26"/>
      <c r="E349" s="27">
        <v>232931</v>
      </c>
      <c r="F349" s="28">
        <f t="shared" si="36"/>
        <v>0</v>
      </c>
      <c r="G349" s="29">
        <v>0</v>
      </c>
      <c r="H349" s="30">
        <f t="shared" si="37"/>
        <v>0</v>
      </c>
      <c r="I349" s="31">
        <f t="shared" si="38"/>
        <v>215676.85185185182</v>
      </c>
      <c r="J349" s="31"/>
      <c r="K349" s="31"/>
      <c r="L349" s="59">
        <f t="shared" si="39"/>
        <v>0</v>
      </c>
      <c r="M349" s="230"/>
    </row>
    <row r="350" spans="1:13" s="3" customFormat="1" ht="15" customHeight="1">
      <c r="A350" s="24">
        <v>9</v>
      </c>
      <c r="B350" s="259" t="s">
        <v>1232</v>
      </c>
      <c r="C350" s="36" t="s">
        <v>32</v>
      </c>
      <c r="D350" s="126"/>
      <c r="E350" s="27">
        <v>101534</v>
      </c>
      <c r="F350" s="28">
        <f t="shared" si="36"/>
        <v>0</v>
      </c>
      <c r="G350" s="29">
        <v>0</v>
      </c>
      <c r="H350" s="30">
        <f t="shared" si="37"/>
        <v>0</v>
      </c>
      <c r="I350" s="31">
        <f t="shared" si="38"/>
        <v>94012.962962962964</v>
      </c>
      <c r="J350" s="31"/>
      <c r="K350" s="31"/>
      <c r="L350" s="59">
        <f t="shared" si="39"/>
        <v>0</v>
      </c>
      <c r="M350" s="230"/>
    </row>
    <row r="351" spans="1:13" s="3" customFormat="1" ht="15" customHeight="1">
      <c r="A351" s="24">
        <v>10</v>
      </c>
      <c r="B351" s="259" t="s">
        <v>1233</v>
      </c>
      <c r="C351" s="36" t="s">
        <v>33</v>
      </c>
      <c r="D351" s="126"/>
      <c r="E351" s="33">
        <v>110148</v>
      </c>
      <c r="F351" s="28">
        <f t="shared" si="36"/>
        <v>0</v>
      </c>
      <c r="G351" s="29">
        <v>0</v>
      </c>
      <c r="H351" s="30">
        <f t="shared" si="37"/>
        <v>0</v>
      </c>
      <c r="I351" s="31">
        <f t="shared" si="38"/>
        <v>101988.88888888888</v>
      </c>
      <c r="J351" s="31"/>
      <c r="K351" s="31"/>
      <c r="L351" s="59">
        <f t="shared" si="39"/>
        <v>0</v>
      </c>
      <c r="M351" s="230"/>
    </row>
    <row r="352" spans="1:13" s="3" customFormat="1" ht="15" customHeight="1">
      <c r="A352" s="24">
        <v>11</v>
      </c>
      <c r="B352" s="259" t="s">
        <v>74</v>
      </c>
      <c r="C352" s="25" t="s">
        <v>34</v>
      </c>
      <c r="D352" s="37"/>
      <c r="E352" s="27">
        <v>54198</v>
      </c>
      <c r="F352" s="28">
        <f t="shared" si="36"/>
        <v>0</v>
      </c>
      <c r="G352" s="29">
        <v>0</v>
      </c>
      <c r="H352" s="30">
        <f t="shared" si="37"/>
        <v>0</v>
      </c>
      <c r="I352" s="31">
        <f t="shared" si="38"/>
        <v>50183.333333333328</v>
      </c>
      <c r="J352" s="31"/>
      <c r="K352" s="31"/>
      <c r="L352" s="59">
        <f t="shared" si="39"/>
        <v>0</v>
      </c>
      <c r="M352" s="230"/>
    </row>
    <row r="353" spans="1:13" s="3" customFormat="1" ht="15" customHeight="1">
      <c r="A353" s="24">
        <v>12</v>
      </c>
      <c r="B353" s="259" t="s">
        <v>52</v>
      </c>
      <c r="C353" s="25" t="s">
        <v>35</v>
      </c>
      <c r="D353" s="37"/>
      <c r="E353" s="27">
        <v>49680</v>
      </c>
      <c r="F353" s="28">
        <f t="shared" si="36"/>
        <v>0</v>
      </c>
      <c r="G353" s="29">
        <v>0</v>
      </c>
      <c r="H353" s="30">
        <f t="shared" si="37"/>
        <v>0</v>
      </c>
      <c r="I353" s="31">
        <f t="shared" si="38"/>
        <v>46000</v>
      </c>
      <c r="J353" s="31"/>
      <c r="K353" s="31"/>
      <c r="L353" s="59">
        <f t="shared" si="39"/>
        <v>0</v>
      </c>
      <c r="M353" s="230"/>
    </row>
    <row r="354" spans="1:13" s="3" customFormat="1" ht="15" customHeight="1">
      <c r="A354" s="24">
        <v>13</v>
      </c>
      <c r="B354" s="259" t="s">
        <v>1234</v>
      </c>
      <c r="C354" s="25" t="s">
        <v>36</v>
      </c>
      <c r="D354" s="37"/>
      <c r="E354" s="38">
        <v>64152</v>
      </c>
      <c r="F354" s="28">
        <f t="shared" si="36"/>
        <v>0</v>
      </c>
      <c r="G354" s="29">
        <v>0</v>
      </c>
      <c r="H354" s="30">
        <f t="shared" si="37"/>
        <v>0</v>
      </c>
      <c r="I354" s="31">
        <f t="shared" si="38"/>
        <v>59399.999999999993</v>
      </c>
      <c r="J354" s="31"/>
      <c r="K354" s="31"/>
      <c r="L354" s="59">
        <f t="shared" si="39"/>
        <v>0</v>
      </c>
      <c r="M354" s="230"/>
    </row>
    <row r="355" spans="1:13" s="3" customFormat="1" ht="15" customHeight="1">
      <c r="A355" s="24">
        <v>14</v>
      </c>
      <c r="B355" s="259" t="s">
        <v>1235</v>
      </c>
      <c r="C355" s="25" t="s">
        <v>37</v>
      </c>
      <c r="D355" s="37"/>
      <c r="E355" s="38">
        <v>65934</v>
      </c>
      <c r="F355" s="28">
        <f t="shared" si="36"/>
        <v>0</v>
      </c>
      <c r="G355" s="29">
        <v>0</v>
      </c>
      <c r="H355" s="30">
        <f t="shared" si="37"/>
        <v>0</v>
      </c>
      <c r="I355" s="31">
        <f t="shared" si="38"/>
        <v>61049.999999999993</v>
      </c>
      <c r="J355" s="31"/>
      <c r="K355" s="31"/>
      <c r="L355" s="59">
        <f t="shared" si="39"/>
        <v>0</v>
      </c>
      <c r="M355" s="230"/>
    </row>
    <row r="356" spans="1:13" s="3" customFormat="1" ht="15" customHeight="1">
      <c r="A356" s="24">
        <v>15</v>
      </c>
      <c r="B356" s="259" t="s">
        <v>1236</v>
      </c>
      <c r="C356" s="25" t="s">
        <v>38</v>
      </c>
      <c r="D356" s="37"/>
      <c r="E356" s="38">
        <v>76626</v>
      </c>
      <c r="F356" s="28">
        <f t="shared" si="36"/>
        <v>0</v>
      </c>
      <c r="G356" s="29">
        <v>0</v>
      </c>
      <c r="H356" s="30">
        <f t="shared" si="37"/>
        <v>0</v>
      </c>
      <c r="I356" s="31">
        <f t="shared" si="38"/>
        <v>70950</v>
      </c>
      <c r="J356" s="31"/>
      <c r="K356" s="31"/>
      <c r="L356" s="59">
        <f t="shared" si="39"/>
        <v>0</v>
      </c>
      <c r="M356" s="230"/>
    </row>
    <row r="357" spans="1:13" s="3" customFormat="1" ht="15" customHeight="1">
      <c r="A357" s="24">
        <v>16</v>
      </c>
      <c r="B357" s="259" t="s">
        <v>1237</v>
      </c>
      <c r="C357" s="25" t="s">
        <v>39</v>
      </c>
      <c r="D357" s="37"/>
      <c r="E357" s="38">
        <v>80190</v>
      </c>
      <c r="F357" s="28">
        <f t="shared" si="36"/>
        <v>0</v>
      </c>
      <c r="G357" s="29">
        <v>0</v>
      </c>
      <c r="H357" s="30">
        <f t="shared" si="37"/>
        <v>0</v>
      </c>
      <c r="I357" s="31">
        <f t="shared" si="38"/>
        <v>74250</v>
      </c>
      <c r="J357" s="31"/>
      <c r="K357" s="31"/>
      <c r="L357" s="59">
        <f t="shared" si="39"/>
        <v>0</v>
      </c>
      <c r="M357" s="230"/>
    </row>
    <row r="358" spans="1:13" s="3" customFormat="1" ht="15" customHeight="1">
      <c r="A358" s="24">
        <v>17</v>
      </c>
      <c r="B358" s="259" t="s">
        <v>1238</v>
      </c>
      <c r="C358" s="25" t="s">
        <v>40</v>
      </c>
      <c r="D358" s="37"/>
      <c r="E358" s="38">
        <v>113832</v>
      </c>
      <c r="F358" s="28">
        <f t="shared" si="36"/>
        <v>0</v>
      </c>
      <c r="G358" s="29">
        <v>0</v>
      </c>
      <c r="H358" s="30">
        <f t="shared" si="37"/>
        <v>0</v>
      </c>
      <c r="I358" s="31">
        <f t="shared" si="38"/>
        <v>105400</v>
      </c>
      <c r="J358" s="31"/>
      <c r="K358" s="31"/>
      <c r="L358" s="59">
        <f t="shared" si="39"/>
        <v>0</v>
      </c>
      <c r="M358" s="230"/>
    </row>
    <row r="359" spans="1:13" s="3" customFormat="1" ht="15" customHeight="1">
      <c r="A359" s="24">
        <v>18</v>
      </c>
      <c r="B359" s="259" t="s">
        <v>1239</v>
      </c>
      <c r="C359" s="25" t="s">
        <v>41</v>
      </c>
      <c r="D359" s="37"/>
      <c r="E359" s="39">
        <v>98010</v>
      </c>
      <c r="F359" s="28">
        <f t="shared" si="36"/>
        <v>0</v>
      </c>
      <c r="G359" s="29">
        <v>0</v>
      </c>
      <c r="H359" s="30">
        <f t="shared" si="37"/>
        <v>0</v>
      </c>
      <c r="I359" s="31">
        <f t="shared" si="38"/>
        <v>90750</v>
      </c>
      <c r="J359" s="31"/>
      <c r="K359" s="31"/>
      <c r="L359" s="59">
        <f t="shared" si="39"/>
        <v>0</v>
      </c>
      <c r="M359" s="230"/>
    </row>
    <row r="360" spans="1:13" s="4" customFormat="1" ht="15" customHeight="1">
      <c r="A360" s="40"/>
      <c r="B360" s="40"/>
      <c r="C360" s="41" t="s">
        <v>42</v>
      </c>
      <c r="D360" s="42">
        <f t="shared" ref="D360:F360" si="40">SUM(D342:D359)</f>
        <v>7</v>
      </c>
      <c r="E360" s="42"/>
      <c r="F360" s="43">
        <f t="shared" si="40"/>
        <v>789335</v>
      </c>
      <c r="G360" s="43"/>
      <c r="H360" s="111">
        <f>SUM(H342:H359)</f>
        <v>789335</v>
      </c>
      <c r="I360" s="45"/>
      <c r="J360" s="45"/>
      <c r="K360" s="45"/>
      <c r="L360" s="64">
        <f>SUM(L342:L359)</f>
        <v>730865.74074074067</v>
      </c>
      <c r="M360" s="231"/>
    </row>
    <row r="361" spans="1:13" s="5" customFormat="1" ht="30" customHeight="1">
      <c r="A361" s="46"/>
      <c r="B361" s="46"/>
      <c r="C361" s="47"/>
      <c r="D361" s="48"/>
      <c r="E361" s="48"/>
      <c r="F361" s="49"/>
      <c r="G361" s="49"/>
      <c r="H361" s="50"/>
      <c r="I361" s="51"/>
      <c r="J361" s="51"/>
      <c r="K361" s="51"/>
      <c r="L361" s="65">
        <f>L360*0.08</f>
        <v>58469.259259259255</v>
      </c>
      <c r="M361" s="232"/>
    </row>
    <row r="362" spans="1:13" s="6" customFormat="1" ht="15" customHeight="1">
      <c r="A362" s="283" t="s">
        <v>43</v>
      </c>
      <c r="B362" s="283"/>
      <c r="C362" s="283"/>
      <c r="D362" s="284" t="s">
        <v>44</v>
      </c>
      <c r="E362" s="284"/>
      <c r="F362" s="54"/>
      <c r="G362" s="54"/>
      <c r="H362" s="55" t="s">
        <v>45</v>
      </c>
      <c r="I362" s="56"/>
      <c r="J362" s="56"/>
      <c r="K362" s="56"/>
      <c r="L362" s="225">
        <f>SUM(L360:L361)</f>
        <v>789334.99999999988</v>
      </c>
      <c r="M362" s="233"/>
    </row>
    <row r="368" spans="1:13" s="1" customFormat="1" ht="16.5" customHeight="1">
      <c r="A368" s="279" t="s">
        <v>0</v>
      </c>
      <c r="B368" s="279"/>
      <c r="C368" s="279"/>
      <c r="D368" s="279"/>
      <c r="E368" s="279"/>
      <c r="F368" s="279"/>
      <c r="G368" s="279"/>
      <c r="H368" s="279"/>
      <c r="I368" s="10" t="s">
        <v>1289</v>
      </c>
      <c r="J368" s="10"/>
      <c r="K368" s="3" t="s">
        <v>1287</v>
      </c>
      <c r="L368" s="59"/>
      <c r="M368" s="215"/>
    </row>
    <row r="369" spans="1:13" s="1" customFormat="1" ht="15" customHeight="1">
      <c r="A369" s="279" t="s">
        <v>1</v>
      </c>
      <c r="B369" s="279"/>
      <c r="C369" s="279"/>
      <c r="D369" s="279"/>
      <c r="E369" s="279"/>
      <c r="F369" s="279"/>
      <c r="G369" s="279"/>
      <c r="H369" s="279"/>
      <c r="I369" s="10"/>
      <c r="J369" s="10"/>
      <c r="K369" s="3"/>
      <c r="L369" s="59"/>
      <c r="M369" s="215"/>
    </row>
    <row r="370" spans="1:13" s="1" customFormat="1" ht="15" customHeight="1">
      <c r="A370" s="279" t="s">
        <v>2</v>
      </c>
      <c r="B370" s="279"/>
      <c r="C370" s="279"/>
      <c r="D370" s="279"/>
      <c r="E370" s="279"/>
      <c r="F370" s="279"/>
      <c r="G370" s="279"/>
      <c r="H370" s="279"/>
      <c r="I370" s="10" t="s">
        <v>1360</v>
      </c>
      <c r="J370" s="10"/>
      <c r="K370" s="3"/>
      <c r="L370" s="59"/>
      <c r="M370" s="215"/>
    </row>
    <row r="371" spans="1:13" s="1" customFormat="1" ht="15" customHeight="1">
      <c r="A371" s="279" t="s">
        <v>4</v>
      </c>
      <c r="B371" s="279"/>
      <c r="C371" s="279"/>
      <c r="D371" s="279"/>
      <c r="E371" s="279"/>
      <c r="F371" s="279"/>
      <c r="G371" s="279"/>
      <c r="H371" s="279"/>
      <c r="I371" s="10" t="s">
        <v>1293</v>
      </c>
      <c r="J371" s="10"/>
      <c r="K371" s="3"/>
      <c r="L371" s="59"/>
      <c r="M371" s="215"/>
    </row>
    <row r="372" spans="1:13" s="1" customFormat="1" ht="15" customHeight="1">
      <c r="A372" s="280" t="s">
        <v>6</v>
      </c>
      <c r="B372" s="280"/>
      <c r="C372" s="280"/>
      <c r="D372" s="280"/>
      <c r="E372" s="280"/>
      <c r="F372" s="280"/>
      <c r="G372" s="280"/>
      <c r="H372" s="280"/>
      <c r="I372" s="10" t="s">
        <v>77</v>
      </c>
      <c r="J372" s="10"/>
      <c r="K372" s="3"/>
      <c r="L372" s="59"/>
      <c r="M372" s="215"/>
    </row>
    <row r="373" spans="1:13" s="2" customFormat="1" ht="15" customHeight="1">
      <c r="A373" s="9"/>
      <c r="B373" s="9"/>
      <c r="C373" s="9"/>
      <c r="D373" s="281" t="s">
        <v>1268</v>
      </c>
      <c r="E373" s="281"/>
      <c r="F373" s="281"/>
      <c r="G373" s="281"/>
      <c r="H373" s="281"/>
      <c r="I373" s="3"/>
      <c r="J373" s="3"/>
      <c r="K373" s="3"/>
      <c r="L373" s="59"/>
      <c r="M373" s="215"/>
    </row>
    <row r="374" spans="1:13" s="1" customFormat="1" ht="26.25" customHeight="1">
      <c r="A374" s="11" t="s">
        <v>8</v>
      </c>
      <c r="B374" s="11"/>
      <c r="C374" s="282"/>
      <c r="D374" s="282"/>
      <c r="E374" s="282"/>
      <c r="F374" s="226"/>
      <c r="G374" s="226"/>
      <c r="H374" s="226"/>
      <c r="I374" s="15"/>
      <c r="J374" s="15"/>
      <c r="K374" s="15"/>
      <c r="L374" s="59"/>
      <c r="M374" s="215"/>
    </row>
    <row r="375" spans="1:13" s="1" customFormat="1" ht="18.75" customHeight="1">
      <c r="A375" s="11" t="s">
        <v>9</v>
      </c>
      <c r="B375" s="11"/>
      <c r="C375" s="11" t="s">
        <v>1269</v>
      </c>
      <c r="D375" s="11"/>
      <c r="E375" s="11"/>
      <c r="F375" s="11"/>
      <c r="G375" s="11"/>
      <c r="H375" s="16"/>
      <c r="I375" s="17"/>
      <c r="J375" s="17"/>
      <c r="K375" s="17"/>
      <c r="L375" s="60"/>
      <c r="M375" s="229"/>
    </row>
    <row r="376" spans="1:13" s="1" customFormat="1" ht="23.25" customHeight="1">
      <c r="A376" s="11" t="s">
        <v>11</v>
      </c>
      <c r="B376" s="11"/>
      <c r="C376" s="285" t="s">
        <v>1270</v>
      </c>
      <c r="D376" s="285"/>
      <c r="E376" s="285"/>
      <c r="F376" s="285"/>
      <c r="G376" s="285"/>
      <c r="H376" s="19" t="s">
        <v>13</v>
      </c>
      <c r="I376" s="3"/>
      <c r="J376" s="3"/>
      <c r="K376" s="3"/>
      <c r="L376" s="59"/>
      <c r="M376" s="215"/>
    </row>
    <row r="377" spans="1:13" s="1" customFormat="1" ht="15" customHeight="1">
      <c r="A377" s="190" t="s">
        <v>14</v>
      </c>
      <c r="B377" s="190" t="s">
        <v>15</v>
      </c>
      <c r="C377" s="190" t="s">
        <v>16</v>
      </c>
      <c r="D377" s="190" t="s">
        <v>17</v>
      </c>
      <c r="E377" s="191" t="s">
        <v>18</v>
      </c>
      <c r="F377" s="192" t="s">
        <v>19</v>
      </c>
      <c r="G377" s="192" t="s">
        <v>20</v>
      </c>
      <c r="H377" s="190" t="s">
        <v>21</v>
      </c>
      <c r="I377" s="3"/>
      <c r="J377" s="3"/>
      <c r="K377" s="3"/>
      <c r="L377" s="59"/>
      <c r="M377" s="215"/>
    </row>
    <row r="378" spans="1:13" s="3" customFormat="1" ht="15" customHeight="1">
      <c r="A378" s="24">
        <v>1</v>
      </c>
      <c r="B378" s="257" t="s">
        <v>22</v>
      </c>
      <c r="C378" s="25" t="s">
        <v>23</v>
      </c>
      <c r="D378" s="26">
        <v>5</v>
      </c>
      <c r="E378" s="27">
        <v>79305</v>
      </c>
      <c r="F378" s="28">
        <f t="shared" ref="F378:F395" si="41">E378*D378</f>
        <v>396525</v>
      </c>
      <c r="G378" s="29">
        <v>7.0000000000000007E-2</v>
      </c>
      <c r="H378" s="30">
        <f t="shared" ref="H378:H395" si="42">F378-F378*G378</f>
        <v>368768.25</v>
      </c>
      <c r="I378" s="31">
        <f>E378/1.08*0.93</f>
        <v>68290.416666666657</v>
      </c>
      <c r="J378" s="31"/>
      <c r="K378" s="31"/>
      <c r="L378" s="59">
        <f>I378*D378</f>
        <v>341452.08333333326</v>
      </c>
      <c r="M378" s="230"/>
    </row>
    <row r="379" spans="1:13" s="3" customFormat="1" ht="15" customHeight="1">
      <c r="A379" s="24">
        <v>2</v>
      </c>
      <c r="B379" s="257" t="s">
        <v>24</v>
      </c>
      <c r="C379" s="25" t="s">
        <v>25</v>
      </c>
      <c r="D379" s="32"/>
      <c r="E379" s="33">
        <v>128591</v>
      </c>
      <c r="F379" s="28">
        <f t="shared" si="41"/>
        <v>0</v>
      </c>
      <c r="G379" s="29">
        <v>7.0000000000000007E-2</v>
      </c>
      <c r="H379" s="30">
        <f t="shared" si="42"/>
        <v>0</v>
      </c>
      <c r="I379" s="31">
        <f t="shared" ref="I379:I395" si="43">E379/1.08*0.93</f>
        <v>110731.13888888889</v>
      </c>
      <c r="J379" s="31"/>
      <c r="K379" s="31"/>
      <c r="L379" s="59">
        <f t="shared" ref="L379:L395" si="44">I379*D379</f>
        <v>0</v>
      </c>
      <c r="M379" s="230"/>
    </row>
    <row r="380" spans="1:13" s="3" customFormat="1" ht="15" customHeight="1">
      <c r="A380" s="24">
        <v>3</v>
      </c>
      <c r="B380" s="257" t="s">
        <v>51</v>
      </c>
      <c r="C380" s="25" t="s">
        <v>26</v>
      </c>
      <c r="D380" s="34"/>
      <c r="E380" s="27">
        <v>60043</v>
      </c>
      <c r="F380" s="28">
        <f t="shared" si="41"/>
        <v>0</v>
      </c>
      <c r="G380" s="29">
        <v>7.0000000000000007E-2</v>
      </c>
      <c r="H380" s="30">
        <f t="shared" si="42"/>
        <v>0</v>
      </c>
      <c r="I380" s="31">
        <f t="shared" si="43"/>
        <v>51703.694444444445</v>
      </c>
      <c r="J380" s="31"/>
      <c r="K380" s="31"/>
      <c r="L380" s="59">
        <f t="shared" si="44"/>
        <v>0</v>
      </c>
      <c r="M380" s="230"/>
    </row>
    <row r="381" spans="1:13" s="3" customFormat="1" ht="15" customHeight="1">
      <c r="A381" s="24">
        <v>4</v>
      </c>
      <c r="B381" s="257" t="s">
        <v>51</v>
      </c>
      <c r="C381" s="25" t="s">
        <v>27</v>
      </c>
      <c r="D381" s="106"/>
      <c r="E381" s="27">
        <v>115781</v>
      </c>
      <c r="F381" s="28">
        <f t="shared" si="41"/>
        <v>0</v>
      </c>
      <c r="G381" s="29">
        <v>7.0000000000000007E-2</v>
      </c>
      <c r="H381" s="30">
        <f t="shared" si="42"/>
        <v>0</v>
      </c>
      <c r="I381" s="31">
        <f t="shared" si="43"/>
        <v>99700.305555555547</v>
      </c>
      <c r="J381" s="31"/>
      <c r="K381" s="31"/>
      <c r="L381" s="59">
        <f t="shared" si="44"/>
        <v>0</v>
      </c>
      <c r="M381" s="230"/>
    </row>
    <row r="382" spans="1:13" s="3" customFormat="1" ht="15" customHeight="1">
      <c r="A382" s="24">
        <v>5</v>
      </c>
      <c r="B382" s="257" t="s">
        <v>47</v>
      </c>
      <c r="C382" s="25" t="s">
        <v>28</v>
      </c>
      <c r="D382" s="32">
        <v>5</v>
      </c>
      <c r="E382" s="27">
        <v>119943</v>
      </c>
      <c r="F382" s="28">
        <f t="shared" si="41"/>
        <v>599715</v>
      </c>
      <c r="G382" s="29">
        <v>7.0000000000000007E-2</v>
      </c>
      <c r="H382" s="30">
        <f t="shared" si="42"/>
        <v>557734.94999999995</v>
      </c>
      <c r="I382" s="31">
        <f t="shared" si="43"/>
        <v>103284.25</v>
      </c>
      <c r="J382" s="31"/>
      <c r="K382" s="31"/>
      <c r="L382" s="59">
        <f t="shared" si="44"/>
        <v>516421.25</v>
      </c>
      <c r="M382" s="230"/>
    </row>
    <row r="383" spans="1:13" s="3" customFormat="1" ht="15" customHeight="1">
      <c r="A383" s="24">
        <v>6</v>
      </c>
      <c r="B383" s="24"/>
      <c r="C383" s="25" t="s">
        <v>29</v>
      </c>
      <c r="D383" s="26"/>
      <c r="E383" s="27">
        <v>94810</v>
      </c>
      <c r="F383" s="28">
        <f t="shared" si="41"/>
        <v>0</v>
      </c>
      <c r="G383" s="29">
        <v>7.0000000000000007E-2</v>
      </c>
      <c r="H383" s="30">
        <f t="shared" si="42"/>
        <v>0</v>
      </c>
      <c r="I383" s="31">
        <f t="shared" si="43"/>
        <v>81641.944444444453</v>
      </c>
      <c r="J383" s="31"/>
      <c r="K383" s="31"/>
      <c r="L383" s="59">
        <f t="shared" si="44"/>
        <v>0</v>
      </c>
      <c r="M383" s="230"/>
    </row>
    <row r="384" spans="1:13" s="3" customFormat="1" ht="15" customHeight="1">
      <c r="A384" s="24">
        <v>7</v>
      </c>
      <c r="B384" s="24"/>
      <c r="C384" s="25" t="s">
        <v>30</v>
      </c>
      <c r="D384" s="34">
        <v>3</v>
      </c>
      <c r="E384" s="27">
        <v>141396</v>
      </c>
      <c r="F384" s="28">
        <f t="shared" si="41"/>
        <v>424188</v>
      </c>
      <c r="G384" s="29">
        <v>7.0000000000000007E-2</v>
      </c>
      <c r="H384" s="30">
        <f t="shared" si="42"/>
        <v>394494.83999999997</v>
      </c>
      <c r="I384" s="31">
        <f t="shared" si="43"/>
        <v>121757.66666666667</v>
      </c>
      <c r="J384" s="31"/>
      <c r="K384" s="31"/>
      <c r="L384" s="59">
        <f t="shared" si="44"/>
        <v>365273</v>
      </c>
      <c r="M384" s="230"/>
    </row>
    <row r="385" spans="1:13" s="3" customFormat="1" ht="15" customHeight="1">
      <c r="A385" s="24">
        <v>8</v>
      </c>
      <c r="B385" s="24"/>
      <c r="C385" s="25" t="s">
        <v>31</v>
      </c>
      <c r="D385" s="26"/>
      <c r="E385" s="27">
        <v>232931</v>
      </c>
      <c r="F385" s="28">
        <f t="shared" si="41"/>
        <v>0</v>
      </c>
      <c r="G385" s="29">
        <v>7.0000000000000007E-2</v>
      </c>
      <c r="H385" s="30">
        <f t="shared" si="42"/>
        <v>0</v>
      </c>
      <c r="I385" s="31">
        <f t="shared" si="43"/>
        <v>200579.47222222222</v>
      </c>
      <c r="J385" s="31"/>
      <c r="K385" s="31"/>
      <c r="L385" s="59">
        <f t="shared" si="44"/>
        <v>0</v>
      </c>
      <c r="M385" s="230"/>
    </row>
    <row r="386" spans="1:13" s="3" customFormat="1" ht="15" customHeight="1">
      <c r="A386" s="24">
        <v>9</v>
      </c>
      <c r="B386" s="24"/>
      <c r="C386" s="36" t="s">
        <v>32</v>
      </c>
      <c r="D386" s="126"/>
      <c r="E386" s="27">
        <v>101534</v>
      </c>
      <c r="F386" s="28">
        <f t="shared" si="41"/>
        <v>0</v>
      </c>
      <c r="G386" s="29">
        <v>7.0000000000000007E-2</v>
      </c>
      <c r="H386" s="30">
        <f t="shared" si="42"/>
        <v>0</v>
      </c>
      <c r="I386" s="31">
        <f t="shared" si="43"/>
        <v>87432.055555555562</v>
      </c>
      <c r="J386" s="31"/>
      <c r="K386" s="31"/>
      <c r="L386" s="59">
        <f t="shared" si="44"/>
        <v>0</v>
      </c>
      <c r="M386" s="230"/>
    </row>
    <row r="387" spans="1:13" s="3" customFormat="1" ht="15" customHeight="1">
      <c r="A387" s="24">
        <v>10</v>
      </c>
      <c r="B387" s="24"/>
      <c r="C387" s="36" t="s">
        <v>33</v>
      </c>
      <c r="D387" s="126"/>
      <c r="E387" s="33">
        <v>110148</v>
      </c>
      <c r="F387" s="28">
        <f t="shared" si="41"/>
        <v>0</v>
      </c>
      <c r="G387" s="29">
        <v>7.0000000000000007E-2</v>
      </c>
      <c r="H387" s="30">
        <f t="shared" si="42"/>
        <v>0</v>
      </c>
      <c r="I387" s="31">
        <f t="shared" si="43"/>
        <v>94849.666666666657</v>
      </c>
      <c r="J387" s="31"/>
      <c r="K387" s="31"/>
      <c r="L387" s="59">
        <f t="shared" si="44"/>
        <v>0</v>
      </c>
      <c r="M387" s="230"/>
    </row>
    <row r="388" spans="1:13" s="3" customFormat="1" ht="15" customHeight="1">
      <c r="A388" s="24">
        <v>11</v>
      </c>
      <c r="B388" s="257" t="s">
        <v>74</v>
      </c>
      <c r="C388" s="25" t="s">
        <v>34</v>
      </c>
      <c r="D388" s="37"/>
      <c r="E388" s="27">
        <v>54198</v>
      </c>
      <c r="F388" s="28">
        <f t="shared" si="41"/>
        <v>0</v>
      </c>
      <c r="G388" s="29">
        <v>7.0000000000000007E-2</v>
      </c>
      <c r="H388" s="30">
        <f t="shared" si="42"/>
        <v>0</v>
      </c>
      <c r="I388" s="31">
        <f t="shared" si="43"/>
        <v>46670.5</v>
      </c>
      <c r="J388" s="31"/>
      <c r="K388" s="31"/>
      <c r="L388" s="59">
        <f t="shared" si="44"/>
        <v>0</v>
      </c>
      <c r="M388" s="230"/>
    </row>
    <row r="389" spans="1:13" s="3" customFormat="1" ht="15" customHeight="1">
      <c r="A389" s="24">
        <v>12</v>
      </c>
      <c r="B389" s="257" t="s">
        <v>52</v>
      </c>
      <c r="C389" s="25" t="s">
        <v>35</v>
      </c>
      <c r="D389" s="37">
        <v>5</v>
      </c>
      <c r="E389" s="27">
        <v>49680</v>
      </c>
      <c r="F389" s="28">
        <f t="shared" si="41"/>
        <v>248400</v>
      </c>
      <c r="G389" s="29">
        <v>7.0000000000000007E-2</v>
      </c>
      <c r="H389" s="30">
        <f t="shared" si="42"/>
        <v>231012</v>
      </c>
      <c r="I389" s="31">
        <f t="shared" si="43"/>
        <v>42780</v>
      </c>
      <c r="J389" s="31"/>
      <c r="K389" s="31"/>
      <c r="L389" s="59">
        <f t="shared" si="44"/>
        <v>213900</v>
      </c>
      <c r="M389" s="230"/>
    </row>
    <row r="390" spans="1:13" s="3" customFormat="1" ht="15" customHeight="1">
      <c r="A390" s="24">
        <v>13</v>
      </c>
      <c r="B390" s="24"/>
      <c r="C390" s="25" t="s">
        <v>36</v>
      </c>
      <c r="D390" s="37"/>
      <c r="E390" s="38">
        <v>64152</v>
      </c>
      <c r="F390" s="28">
        <f t="shared" si="41"/>
        <v>0</v>
      </c>
      <c r="G390" s="29">
        <v>7.0000000000000007E-2</v>
      </c>
      <c r="H390" s="30">
        <f t="shared" si="42"/>
        <v>0</v>
      </c>
      <c r="I390" s="31">
        <f t="shared" si="43"/>
        <v>55241.999999999993</v>
      </c>
      <c r="J390" s="31"/>
      <c r="K390" s="31"/>
      <c r="L390" s="59">
        <f t="shared" si="44"/>
        <v>0</v>
      </c>
      <c r="M390" s="230"/>
    </row>
    <row r="391" spans="1:13" s="3" customFormat="1" ht="15" customHeight="1">
      <c r="A391" s="24">
        <v>14</v>
      </c>
      <c r="B391" s="24"/>
      <c r="C391" s="25" t="s">
        <v>37</v>
      </c>
      <c r="D391" s="37"/>
      <c r="E391" s="38">
        <v>65934</v>
      </c>
      <c r="F391" s="28">
        <f t="shared" si="41"/>
        <v>0</v>
      </c>
      <c r="G391" s="29">
        <v>7.0000000000000007E-2</v>
      </c>
      <c r="H391" s="30">
        <f t="shared" si="42"/>
        <v>0</v>
      </c>
      <c r="I391" s="31">
        <f t="shared" si="43"/>
        <v>56776.499999999993</v>
      </c>
      <c r="J391" s="31"/>
      <c r="K391" s="31"/>
      <c r="L391" s="59">
        <f t="shared" si="44"/>
        <v>0</v>
      </c>
      <c r="M391" s="230"/>
    </row>
    <row r="392" spans="1:13" s="3" customFormat="1" ht="15" customHeight="1">
      <c r="A392" s="24">
        <v>15</v>
      </c>
      <c r="B392" s="24"/>
      <c r="C392" s="25" t="s">
        <v>38</v>
      </c>
      <c r="D392" s="37"/>
      <c r="E392" s="38">
        <v>76626</v>
      </c>
      <c r="F392" s="28">
        <f t="shared" si="41"/>
        <v>0</v>
      </c>
      <c r="G392" s="29">
        <v>7.0000000000000007E-2</v>
      </c>
      <c r="H392" s="30">
        <f t="shared" si="42"/>
        <v>0</v>
      </c>
      <c r="I392" s="31">
        <f t="shared" si="43"/>
        <v>65983.5</v>
      </c>
      <c r="J392" s="31"/>
      <c r="K392" s="31"/>
      <c r="L392" s="59">
        <f t="shared" si="44"/>
        <v>0</v>
      </c>
      <c r="M392" s="230"/>
    </row>
    <row r="393" spans="1:13" s="3" customFormat="1" ht="15" customHeight="1">
      <c r="A393" s="24">
        <v>16</v>
      </c>
      <c r="B393" s="24"/>
      <c r="C393" s="25" t="s">
        <v>39</v>
      </c>
      <c r="D393" s="37"/>
      <c r="E393" s="38">
        <v>80190</v>
      </c>
      <c r="F393" s="28">
        <f t="shared" si="41"/>
        <v>0</v>
      </c>
      <c r="G393" s="29">
        <v>7.0000000000000007E-2</v>
      </c>
      <c r="H393" s="30">
        <f t="shared" si="42"/>
        <v>0</v>
      </c>
      <c r="I393" s="31">
        <f t="shared" si="43"/>
        <v>69052.5</v>
      </c>
      <c r="J393" s="31"/>
      <c r="K393" s="31"/>
      <c r="L393" s="59">
        <f t="shared" si="44"/>
        <v>0</v>
      </c>
      <c r="M393" s="230"/>
    </row>
    <row r="394" spans="1:13" s="3" customFormat="1" ht="15" customHeight="1">
      <c r="A394" s="24">
        <v>17</v>
      </c>
      <c r="B394" s="24"/>
      <c r="C394" s="25" t="s">
        <v>40</v>
      </c>
      <c r="D394" s="37">
        <v>2</v>
      </c>
      <c r="E394" s="38">
        <v>113832</v>
      </c>
      <c r="F394" s="28">
        <f t="shared" si="41"/>
        <v>227664</v>
      </c>
      <c r="G394" s="29">
        <v>7.0000000000000007E-2</v>
      </c>
      <c r="H394" s="30">
        <f t="shared" si="42"/>
        <v>211727.52</v>
      </c>
      <c r="I394" s="31">
        <f t="shared" si="43"/>
        <v>98022</v>
      </c>
      <c r="J394" s="31"/>
      <c r="K394" s="31"/>
      <c r="L394" s="59">
        <f t="shared" si="44"/>
        <v>196044</v>
      </c>
      <c r="M394" s="230"/>
    </row>
    <row r="395" spans="1:13" s="3" customFormat="1" ht="15" customHeight="1">
      <c r="A395" s="24">
        <v>18</v>
      </c>
      <c r="B395" s="24"/>
      <c r="C395" s="25" t="s">
        <v>41</v>
      </c>
      <c r="D395" s="37">
        <v>2</v>
      </c>
      <c r="E395" s="39">
        <v>98010</v>
      </c>
      <c r="F395" s="28">
        <f t="shared" si="41"/>
        <v>196020</v>
      </c>
      <c r="G395" s="29">
        <v>7.0000000000000007E-2</v>
      </c>
      <c r="H395" s="30">
        <f t="shared" si="42"/>
        <v>182298.6</v>
      </c>
      <c r="I395" s="31">
        <f t="shared" si="43"/>
        <v>84397.5</v>
      </c>
      <c r="J395" s="31"/>
      <c r="K395" s="31"/>
      <c r="L395" s="59">
        <f t="shared" si="44"/>
        <v>168795</v>
      </c>
      <c r="M395" s="230"/>
    </row>
    <row r="396" spans="1:13" s="4" customFormat="1" ht="15" customHeight="1">
      <c r="A396" s="40"/>
      <c r="B396" s="40"/>
      <c r="C396" s="41" t="s">
        <v>42</v>
      </c>
      <c r="D396" s="42">
        <f>SUM(D378:D395)</f>
        <v>22</v>
      </c>
      <c r="E396" s="42"/>
      <c r="F396" s="43">
        <f>SUM(F378:F395)</f>
        <v>2092512</v>
      </c>
      <c r="G396" s="43"/>
      <c r="H396" s="111">
        <f>SUM(H378:H395)</f>
        <v>1946036.1600000001</v>
      </c>
      <c r="I396" s="45"/>
      <c r="J396" s="45"/>
      <c r="K396" s="45"/>
      <c r="L396" s="64">
        <f>SUM(L378:L395)</f>
        <v>1801885.3333333333</v>
      </c>
      <c r="M396" s="231"/>
    </row>
    <row r="397" spans="1:13" s="5" customFormat="1" ht="30" customHeight="1">
      <c r="A397" s="46"/>
      <c r="B397" s="46"/>
      <c r="C397" s="47"/>
      <c r="D397" s="48"/>
      <c r="E397" s="48"/>
      <c r="F397" s="49"/>
      <c r="G397" s="49"/>
      <c r="H397" s="50"/>
      <c r="I397" s="51"/>
      <c r="J397" s="51"/>
      <c r="K397" s="51"/>
      <c r="L397" s="65">
        <f>L396*0.08</f>
        <v>144150.82666666666</v>
      </c>
      <c r="M397" s="232"/>
    </row>
    <row r="398" spans="1:13" s="6" customFormat="1" ht="15" customHeight="1">
      <c r="A398" s="283" t="s">
        <v>43</v>
      </c>
      <c r="B398" s="283"/>
      <c r="C398" s="283"/>
      <c r="D398" s="284" t="s">
        <v>44</v>
      </c>
      <c r="E398" s="284"/>
      <c r="F398" s="54"/>
      <c r="G398" s="54"/>
      <c r="H398" s="55" t="s">
        <v>45</v>
      </c>
      <c r="I398" s="56"/>
      <c r="J398" s="56"/>
      <c r="K398" s="56"/>
      <c r="L398" s="225">
        <f>SUM(L396:L397)</f>
        <v>1946036.16</v>
      </c>
      <c r="M398" s="233"/>
    </row>
    <row r="404" spans="1:13" s="1" customFormat="1" ht="16.5" customHeight="1">
      <c r="A404" s="279" t="s">
        <v>0</v>
      </c>
      <c r="B404" s="279"/>
      <c r="C404" s="279"/>
      <c r="D404" s="279"/>
      <c r="E404" s="279"/>
      <c r="F404" s="279"/>
      <c r="G404" s="279"/>
      <c r="H404" s="279"/>
      <c r="I404" s="10" t="s">
        <v>1290</v>
      </c>
      <c r="J404" s="10"/>
      <c r="K404" s="3" t="s">
        <v>1287</v>
      </c>
      <c r="L404" s="59"/>
      <c r="M404" s="215"/>
    </row>
    <row r="405" spans="1:13" s="1" customFormat="1" ht="15" customHeight="1">
      <c r="A405" s="279" t="s">
        <v>1</v>
      </c>
      <c r="B405" s="279"/>
      <c r="C405" s="279"/>
      <c r="D405" s="279"/>
      <c r="E405" s="279"/>
      <c r="F405" s="279"/>
      <c r="G405" s="279"/>
      <c r="H405" s="279"/>
      <c r="I405" s="10" t="s">
        <v>1362</v>
      </c>
      <c r="J405" s="10"/>
      <c r="K405" s="3"/>
      <c r="L405" s="59"/>
      <c r="M405" s="215"/>
    </row>
    <row r="406" spans="1:13" s="1" customFormat="1" ht="15" customHeight="1">
      <c r="A406" s="279" t="s">
        <v>2</v>
      </c>
      <c r="B406" s="279"/>
      <c r="C406" s="279"/>
      <c r="D406" s="279"/>
      <c r="E406" s="279"/>
      <c r="F406" s="279"/>
      <c r="G406" s="279"/>
      <c r="H406" s="279"/>
      <c r="I406" s="10" t="s">
        <v>1274</v>
      </c>
      <c r="J406" s="10"/>
      <c r="K406" s="3"/>
      <c r="L406" s="59"/>
      <c r="M406" s="215"/>
    </row>
    <row r="407" spans="1:13" s="1" customFormat="1" ht="15" customHeight="1">
      <c r="A407" s="279" t="s">
        <v>4</v>
      </c>
      <c r="B407" s="279"/>
      <c r="C407" s="279"/>
      <c r="D407" s="279"/>
      <c r="E407" s="279"/>
      <c r="F407" s="279"/>
      <c r="G407" s="279"/>
      <c r="H407" s="279"/>
      <c r="I407" s="10" t="s">
        <v>1293</v>
      </c>
      <c r="J407" s="10"/>
      <c r="K407" s="3"/>
      <c r="L407" s="59"/>
      <c r="M407" s="215"/>
    </row>
    <row r="408" spans="1:13" s="1" customFormat="1" ht="15" customHeight="1">
      <c r="A408" s="280" t="s">
        <v>6</v>
      </c>
      <c r="B408" s="280"/>
      <c r="C408" s="280"/>
      <c r="D408" s="280"/>
      <c r="E408" s="280"/>
      <c r="F408" s="280"/>
      <c r="G408" s="280"/>
      <c r="H408" s="280"/>
      <c r="I408" s="10" t="s">
        <v>77</v>
      </c>
      <c r="J408" s="10"/>
      <c r="K408" s="3"/>
      <c r="L408" s="59"/>
      <c r="M408" s="215"/>
    </row>
    <row r="409" spans="1:13" s="2" customFormat="1" ht="15" customHeight="1">
      <c r="A409" s="9"/>
      <c r="B409" s="9"/>
      <c r="C409" s="9"/>
      <c r="D409" s="281" t="s">
        <v>1271</v>
      </c>
      <c r="E409" s="281"/>
      <c r="F409" s="281"/>
      <c r="G409" s="281"/>
      <c r="H409" s="281"/>
      <c r="I409" s="3"/>
      <c r="J409" s="3"/>
      <c r="K409" s="3"/>
      <c r="L409" s="59"/>
      <c r="M409" s="215"/>
    </row>
    <row r="410" spans="1:13" s="1" customFormat="1" ht="26.25" customHeight="1">
      <c r="A410" s="11" t="s">
        <v>8</v>
      </c>
      <c r="B410" s="11"/>
      <c r="C410" s="282"/>
      <c r="D410" s="282"/>
      <c r="E410" s="282"/>
      <c r="F410" s="226"/>
      <c r="G410" s="226"/>
      <c r="H410" s="226"/>
      <c r="I410" s="15"/>
      <c r="J410" s="15"/>
      <c r="K410" s="15"/>
      <c r="L410" s="59"/>
      <c r="M410" s="215"/>
    </row>
    <row r="411" spans="1:13" s="1" customFormat="1" ht="18.75" customHeight="1">
      <c r="A411" s="11" t="s">
        <v>9</v>
      </c>
      <c r="B411" s="11"/>
      <c r="C411" s="11" t="s">
        <v>1272</v>
      </c>
      <c r="D411" s="11"/>
      <c r="E411" s="11"/>
      <c r="F411" s="11"/>
      <c r="G411" s="11"/>
      <c r="H411" s="16"/>
      <c r="I411" s="17"/>
      <c r="J411" s="17"/>
      <c r="K411" s="17"/>
      <c r="L411" s="60"/>
      <c r="M411" s="229"/>
    </row>
    <row r="412" spans="1:13" s="1" customFormat="1" ht="23.25" customHeight="1">
      <c r="A412" s="11" t="s">
        <v>11</v>
      </c>
      <c r="B412" s="11"/>
      <c r="C412" s="285" t="s">
        <v>1273</v>
      </c>
      <c r="D412" s="285"/>
      <c r="E412" s="285"/>
      <c r="F412" s="285"/>
      <c r="G412" s="285"/>
      <c r="H412" s="19" t="s">
        <v>13</v>
      </c>
      <c r="I412" s="3"/>
      <c r="J412" s="3"/>
      <c r="K412" s="3"/>
      <c r="L412" s="59"/>
      <c r="M412" s="215"/>
    </row>
    <row r="413" spans="1:13" s="1" customFormat="1" ht="15" customHeight="1">
      <c r="A413" s="190" t="s">
        <v>14</v>
      </c>
      <c r="B413" s="190" t="s">
        <v>15</v>
      </c>
      <c r="C413" s="190" t="s">
        <v>16</v>
      </c>
      <c r="D413" s="190" t="s">
        <v>17</v>
      </c>
      <c r="E413" s="191" t="s">
        <v>18</v>
      </c>
      <c r="F413" s="192" t="s">
        <v>19</v>
      </c>
      <c r="G413" s="192" t="s">
        <v>20</v>
      </c>
      <c r="H413" s="190" t="s">
        <v>21</v>
      </c>
      <c r="I413" s="3"/>
      <c r="J413" s="3"/>
      <c r="K413" s="3"/>
      <c r="L413" s="59"/>
      <c r="M413" s="215"/>
    </row>
    <row r="414" spans="1:13" s="3" customFormat="1" ht="15" customHeight="1">
      <c r="A414" s="24">
        <v>1</v>
      </c>
      <c r="B414" s="257" t="s">
        <v>22</v>
      </c>
      <c r="C414" s="25" t="s">
        <v>23</v>
      </c>
      <c r="D414" s="26">
        <v>5</v>
      </c>
      <c r="E414" s="27">
        <v>79305</v>
      </c>
      <c r="F414" s="28">
        <f t="shared" ref="F414:F431" si="45">E414*D414</f>
        <v>396525</v>
      </c>
      <c r="G414" s="29">
        <v>7.0000000000000007E-2</v>
      </c>
      <c r="H414" s="30">
        <f t="shared" ref="H414:H431" si="46">F414-F414*G414</f>
        <v>368768.25</v>
      </c>
      <c r="I414" s="31">
        <f>E414/1.08*0.93</f>
        <v>68290.416666666657</v>
      </c>
      <c r="J414" s="31"/>
      <c r="K414" s="31"/>
      <c r="L414" s="59">
        <f>I414*D414</f>
        <v>341452.08333333326</v>
      </c>
      <c r="M414" s="230"/>
    </row>
    <row r="415" spans="1:13" s="3" customFormat="1" ht="15" customHeight="1">
      <c r="A415" s="24">
        <v>2</v>
      </c>
      <c r="B415" s="257" t="s">
        <v>24</v>
      </c>
      <c r="C415" s="25" t="s">
        <v>25</v>
      </c>
      <c r="D415" s="32"/>
      <c r="E415" s="33">
        <v>128591</v>
      </c>
      <c r="F415" s="28">
        <f t="shared" si="45"/>
        <v>0</v>
      </c>
      <c r="G415" s="29">
        <v>7.0000000000000007E-2</v>
      </c>
      <c r="H415" s="30">
        <f t="shared" si="46"/>
        <v>0</v>
      </c>
      <c r="I415" s="31">
        <f t="shared" ref="I415:I431" si="47">E415/1.08*0.93</f>
        <v>110731.13888888889</v>
      </c>
      <c r="J415" s="31"/>
      <c r="K415" s="31"/>
      <c r="L415" s="59">
        <f t="shared" ref="L415:L431" si="48">I415*D415</f>
        <v>0</v>
      </c>
      <c r="M415" s="230"/>
    </row>
    <row r="416" spans="1:13" s="3" customFormat="1" ht="15" customHeight="1">
      <c r="A416" s="24">
        <v>3</v>
      </c>
      <c r="B416" s="257" t="s">
        <v>51</v>
      </c>
      <c r="C416" s="25" t="s">
        <v>26</v>
      </c>
      <c r="D416" s="34">
        <v>5</v>
      </c>
      <c r="E416" s="27">
        <v>60043</v>
      </c>
      <c r="F416" s="28">
        <f t="shared" si="45"/>
        <v>300215</v>
      </c>
      <c r="G416" s="29">
        <v>7.0000000000000007E-2</v>
      </c>
      <c r="H416" s="30">
        <f t="shared" si="46"/>
        <v>279199.95</v>
      </c>
      <c r="I416" s="31">
        <f t="shared" si="47"/>
        <v>51703.694444444445</v>
      </c>
      <c r="J416" s="31"/>
      <c r="K416" s="31"/>
      <c r="L416" s="59">
        <f t="shared" si="48"/>
        <v>258518.47222222222</v>
      </c>
      <c r="M416" s="230"/>
    </row>
    <row r="417" spans="1:13" s="3" customFormat="1" ht="15" customHeight="1">
      <c r="A417" s="24">
        <v>4</v>
      </c>
      <c r="B417" s="257" t="s">
        <v>51</v>
      </c>
      <c r="C417" s="25" t="s">
        <v>27</v>
      </c>
      <c r="D417" s="106"/>
      <c r="E417" s="27">
        <v>115781</v>
      </c>
      <c r="F417" s="28">
        <f t="shared" si="45"/>
        <v>0</v>
      </c>
      <c r="G417" s="29">
        <v>7.0000000000000007E-2</v>
      </c>
      <c r="H417" s="30">
        <f t="shared" si="46"/>
        <v>0</v>
      </c>
      <c r="I417" s="31">
        <f t="shared" si="47"/>
        <v>99700.305555555547</v>
      </c>
      <c r="J417" s="31"/>
      <c r="K417" s="31"/>
      <c r="L417" s="59">
        <f t="shared" si="48"/>
        <v>0</v>
      </c>
      <c r="M417" s="230"/>
    </row>
    <row r="418" spans="1:13" s="3" customFormat="1" ht="15" customHeight="1">
      <c r="A418" s="24">
        <v>5</v>
      </c>
      <c r="B418" s="257" t="s">
        <v>47</v>
      </c>
      <c r="C418" s="25" t="s">
        <v>28</v>
      </c>
      <c r="D418" s="32">
        <v>5</v>
      </c>
      <c r="E418" s="27">
        <v>119943</v>
      </c>
      <c r="F418" s="28">
        <f t="shared" si="45"/>
        <v>599715</v>
      </c>
      <c r="G418" s="29">
        <v>7.0000000000000007E-2</v>
      </c>
      <c r="H418" s="30">
        <f t="shared" si="46"/>
        <v>557734.94999999995</v>
      </c>
      <c r="I418" s="31">
        <f t="shared" si="47"/>
        <v>103284.25</v>
      </c>
      <c r="J418" s="31"/>
      <c r="K418" s="31"/>
      <c r="L418" s="59">
        <f t="shared" si="48"/>
        <v>516421.25</v>
      </c>
      <c r="M418" s="230"/>
    </row>
    <row r="419" spans="1:13" s="3" customFormat="1" ht="15" customHeight="1">
      <c r="A419" s="24">
        <v>6</v>
      </c>
      <c r="B419" s="24"/>
      <c r="C419" s="25" t="s">
        <v>29</v>
      </c>
      <c r="D419" s="26"/>
      <c r="E419" s="27">
        <v>94810</v>
      </c>
      <c r="F419" s="28">
        <f t="shared" si="45"/>
        <v>0</v>
      </c>
      <c r="G419" s="29">
        <v>7.0000000000000007E-2</v>
      </c>
      <c r="H419" s="30">
        <f t="shared" si="46"/>
        <v>0</v>
      </c>
      <c r="I419" s="31">
        <f t="shared" si="47"/>
        <v>81641.944444444453</v>
      </c>
      <c r="J419" s="31"/>
      <c r="K419" s="31"/>
      <c r="L419" s="59">
        <f t="shared" si="48"/>
        <v>0</v>
      </c>
      <c r="M419" s="230"/>
    </row>
    <row r="420" spans="1:13" s="3" customFormat="1" ht="15" customHeight="1">
      <c r="A420" s="24">
        <v>7</v>
      </c>
      <c r="B420" s="24"/>
      <c r="C420" s="25" t="s">
        <v>30</v>
      </c>
      <c r="D420" s="34">
        <v>2</v>
      </c>
      <c r="E420" s="27">
        <v>141396</v>
      </c>
      <c r="F420" s="28">
        <f t="shared" si="45"/>
        <v>282792</v>
      </c>
      <c r="G420" s="29">
        <v>7.0000000000000007E-2</v>
      </c>
      <c r="H420" s="30">
        <f t="shared" si="46"/>
        <v>262996.56</v>
      </c>
      <c r="I420" s="31">
        <f t="shared" si="47"/>
        <v>121757.66666666667</v>
      </c>
      <c r="J420" s="31"/>
      <c r="K420" s="31"/>
      <c r="L420" s="59">
        <f t="shared" si="48"/>
        <v>243515.33333333334</v>
      </c>
      <c r="M420" s="230"/>
    </row>
    <row r="421" spans="1:13" s="3" customFormat="1" ht="15" customHeight="1">
      <c r="A421" s="24">
        <v>8</v>
      </c>
      <c r="B421" s="24"/>
      <c r="C421" s="25" t="s">
        <v>31</v>
      </c>
      <c r="D421" s="26"/>
      <c r="E421" s="27">
        <v>232931</v>
      </c>
      <c r="F421" s="28">
        <f t="shared" si="45"/>
        <v>0</v>
      </c>
      <c r="G421" s="29">
        <v>7.0000000000000007E-2</v>
      </c>
      <c r="H421" s="30">
        <f t="shared" si="46"/>
        <v>0</v>
      </c>
      <c r="I421" s="31">
        <f t="shared" si="47"/>
        <v>200579.47222222222</v>
      </c>
      <c r="J421" s="31"/>
      <c r="K421" s="31"/>
      <c r="L421" s="59">
        <f t="shared" si="48"/>
        <v>0</v>
      </c>
      <c r="M421" s="230"/>
    </row>
    <row r="422" spans="1:13" s="3" customFormat="1" ht="15" customHeight="1">
      <c r="A422" s="24">
        <v>9</v>
      </c>
      <c r="B422" s="24"/>
      <c r="C422" s="36" t="s">
        <v>32</v>
      </c>
      <c r="D422" s="126"/>
      <c r="E422" s="27">
        <v>101534</v>
      </c>
      <c r="F422" s="28">
        <f t="shared" si="45"/>
        <v>0</v>
      </c>
      <c r="G422" s="29">
        <v>7.0000000000000007E-2</v>
      </c>
      <c r="H422" s="30">
        <f t="shared" si="46"/>
        <v>0</v>
      </c>
      <c r="I422" s="31">
        <f t="shared" si="47"/>
        <v>87432.055555555562</v>
      </c>
      <c r="J422" s="31"/>
      <c r="K422" s="31"/>
      <c r="L422" s="59">
        <f t="shared" si="48"/>
        <v>0</v>
      </c>
      <c r="M422" s="230"/>
    </row>
    <row r="423" spans="1:13" s="3" customFormat="1" ht="15" customHeight="1">
      <c r="A423" s="24">
        <v>10</v>
      </c>
      <c r="B423" s="24"/>
      <c r="C423" s="36" t="s">
        <v>33</v>
      </c>
      <c r="D423" s="126"/>
      <c r="E423" s="33">
        <v>110148</v>
      </c>
      <c r="F423" s="28">
        <f t="shared" si="45"/>
        <v>0</v>
      </c>
      <c r="G423" s="29">
        <v>7.0000000000000007E-2</v>
      </c>
      <c r="H423" s="30">
        <f t="shared" si="46"/>
        <v>0</v>
      </c>
      <c r="I423" s="31">
        <f t="shared" si="47"/>
        <v>94849.666666666657</v>
      </c>
      <c r="J423" s="31"/>
      <c r="K423" s="31"/>
      <c r="L423" s="59">
        <f t="shared" si="48"/>
        <v>0</v>
      </c>
      <c r="M423" s="230"/>
    </row>
    <row r="424" spans="1:13" s="3" customFormat="1" ht="15" customHeight="1">
      <c r="A424" s="24">
        <v>11</v>
      </c>
      <c r="B424" s="257" t="s">
        <v>74</v>
      </c>
      <c r="C424" s="25" t="s">
        <v>34</v>
      </c>
      <c r="D424" s="37"/>
      <c r="E424" s="27">
        <v>54198</v>
      </c>
      <c r="F424" s="28">
        <f t="shared" si="45"/>
        <v>0</v>
      </c>
      <c r="G424" s="29">
        <v>7.0000000000000007E-2</v>
      </c>
      <c r="H424" s="30">
        <f t="shared" si="46"/>
        <v>0</v>
      </c>
      <c r="I424" s="31">
        <f t="shared" si="47"/>
        <v>46670.5</v>
      </c>
      <c r="J424" s="31"/>
      <c r="K424" s="31"/>
      <c r="L424" s="59">
        <f t="shared" si="48"/>
        <v>0</v>
      </c>
      <c r="M424" s="230"/>
    </row>
    <row r="425" spans="1:13" s="3" customFormat="1" ht="15" customHeight="1">
      <c r="A425" s="24">
        <v>12</v>
      </c>
      <c r="B425" s="257" t="s">
        <v>52</v>
      </c>
      <c r="C425" s="25" t="s">
        <v>35</v>
      </c>
      <c r="D425" s="37"/>
      <c r="E425" s="27">
        <v>49680</v>
      </c>
      <c r="F425" s="28">
        <f t="shared" si="45"/>
        <v>0</v>
      </c>
      <c r="G425" s="29">
        <v>7.0000000000000007E-2</v>
      </c>
      <c r="H425" s="30">
        <f t="shared" si="46"/>
        <v>0</v>
      </c>
      <c r="I425" s="31">
        <f t="shared" si="47"/>
        <v>42780</v>
      </c>
      <c r="J425" s="31"/>
      <c r="K425" s="31"/>
      <c r="L425" s="59">
        <f t="shared" si="48"/>
        <v>0</v>
      </c>
      <c r="M425" s="230"/>
    </row>
    <row r="426" spans="1:13" s="3" customFormat="1" ht="15" customHeight="1">
      <c r="A426" s="24">
        <v>13</v>
      </c>
      <c r="B426" s="24"/>
      <c r="C426" s="25" t="s">
        <v>36</v>
      </c>
      <c r="D426" s="37"/>
      <c r="E426" s="38">
        <v>64152</v>
      </c>
      <c r="F426" s="28">
        <f t="shared" si="45"/>
        <v>0</v>
      </c>
      <c r="G426" s="29">
        <v>7.0000000000000007E-2</v>
      </c>
      <c r="H426" s="30">
        <f t="shared" si="46"/>
        <v>0</v>
      </c>
      <c r="I426" s="31">
        <f t="shared" si="47"/>
        <v>55241.999999999993</v>
      </c>
      <c r="J426" s="31"/>
      <c r="K426" s="31"/>
      <c r="L426" s="59">
        <f t="shared" si="48"/>
        <v>0</v>
      </c>
      <c r="M426" s="230"/>
    </row>
    <row r="427" spans="1:13" s="3" customFormat="1" ht="15" customHeight="1">
      <c r="A427" s="24">
        <v>14</v>
      </c>
      <c r="B427" s="24"/>
      <c r="C427" s="25" t="s">
        <v>37</v>
      </c>
      <c r="D427" s="37"/>
      <c r="E427" s="38">
        <v>65934</v>
      </c>
      <c r="F427" s="28">
        <f t="shared" si="45"/>
        <v>0</v>
      </c>
      <c r="G427" s="29">
        <v>7.0000000000000007E-2</v>
      </c>
      <c r="H427" s="30">
        <f t="shared" si="46"/>
        <v>0</v>
      </c>
      <c r="I427" s="31">
        <f t="shared" si="47"/>
        <v>56776.499999999993</v>
      </c>
      <c r="J427" s="31"/>
      <c r="K427" s="31"/>
      <c r="L427" s="59">
        <f t="shared" si="48"/>
        <v>0</v>
      </c>
      <c r="M427" s="230"/>
    </row>
    <row r="428" spans="1:13" s="3" customFormat="1" ht="15" customHeight="1">
      <c r="A428" s="24">
        <v>15</v>
      </c>
      <c r="B428" s="24"/>
      <c r="C428" s="25" t="s">
        <v>38</v>
      </c>
      <c r="D428" s="37"/>
      <c r="E428" s="38">
        <v>76626</v>
      </c>
      <c r="F428" s="28">
        <f t="shared" si="45"/>
        <v>0</v>
      </c>
      <c r="G428" s="29">
        <v>7.0000000000000007E-2</v>
      </c>
      <c r="H428" s="30">
        <f t="shared" si="46"/>
        <v>0</v>
      </c>
      <c r="I428" s="31">
        <f t="shared" si="47"/>
        <v>65983.5</v>
      </c>
      <c r="J428" s="31"/>
      <c r="K428" s="31"/>
      <c r="L428" s="59">
        <f t="shared" si="48"/>
        <v>0</v>
      </c>
      <c r="M428" s="230"/>
    </row>
    <row r="429" spans="1:13" s="3" customFormat="1" ht="15" customHeight="1">
      <c r="A429" s="24">
        <v>16</v>
      </c>
      <c r="B429" s="24"/>
      <c r="C429" s="25" t="s">
        <v>39</v>
      </c>
      <c r="D429" s="37"/>
      <c r="E429" s="38">
        <v>80190</v>
      </c>
      <c r="F429" s="28">
        <f t="shared" si="45"/>
        <v>0</v>
      </c>
      <c r="G429" s="29">
        <v>7.0000000000000007E-2</v>
      </c>
      <c r="H429" s="30">
        <f t="shared" si="46"/>
        <v>0</v>
      </c>
      <c r="I429" s="31">
        <f t="shared" si="47"/>
        <v>69052.5</v>
      </c>
      <c r="J429" s="31"/>
      <c r="K429" s="31"/>
      <c r="L429" s="59">
        <f t="shared" si="48"/>
        <v>0</v>
      </c>
      <c r="M429" s="230"/>
    </row>
    <row r="430" spans="1:13" s="3" customFormat="1" ht="15" customHeight="1">
      <c r="A430" s="24">
        <v>17</v>
      </c>
      <c r="B430" s="24"/>
      <c r="C430" s="25" t="s">
        <v>40</v>
      </c>
      <c r="D430" s="37">
        <v>2</v>
      </c>
      <c r="E430" s="38">
        <v>113832</v>
      </c>
      <c r="F430" s="28">
        <f t="shared" si="45"/>
        <v>227664</v>
      </c>
      <c r="G430" s="29">
        <v>7.0000000000000007E-2</v>
      </c>
      <c r="H430" s="30">
        <f t="shared" si="46"/>
        <v>211727.52</v>
      </c>
      <c r="I430" s="31">
        <f t="shared" si="47"/>
        <v>98022</v>
      </c>
      <c r="J430" s="31"/>
      <c r="K430" s="31"/>
      <c r="L430" s="59">
        <f t="shared" si="48"/>
        <v>196044</v>
      </c>
      <c r="M430" s="230"/>
    </row>
    <row r="431" spans="1:13" s="3" customFormat="1" ht="15" customHeight="1">
      <c r="A431" s="24">
        <v>18</v>
      </c>
      <c r="B431" s="24"/>
      <c r="C431" s="25" t="s">
        <v>41</v>
      </c>
      <c r="D431" s="37">
        <v>2</v>
      </c>
      <c r="E431" s="39">
        <v>98010</v>
      </c>
      <c r="F431" s="28">
        <f t="shared" si="45"/>
        <v>196020</v>
      </c>
      <c r="G431" s="29">
        <v>7.0000000000000007E-2</v>
      </c>
      <c r="H431" s="30">
        <f t="shared" si="46"/>
        <v>182298.6</v>
      </c>
      <c r="I431" s="31">
        <f t="shared" si="47"/>
        <v>84397.5</v>
      </c>
      <c r="J431" s="31"/>
      <c r="K431" s="31"/>
      <c r="L431" s="59">
        <f t="shared" si="48"/>
        <v>168795</v>
      </c>
      <c r="M431" s="230"/>
    </row>
    <row r="432" spans="1:13" s="4" customFormat="1" ht="15" customHeight="1">
      <c r="A432" s="40"/>
      <c r="B432" s="40"/>
      <c r="C432" s="41" t="s">
        <v>42</v>
      </c>
      <c r="D432" s="42">
        <f>SUM(D414:D431)</f>
        <v>21</v>
      </c>
      <c r="E432" s="42"/>
      <c r="F432" s="43">
        <f>SUM(F414:F431)</f>
        <v>2002931</v>
      </c>
      <c r="G432" s="43"/>
      <c r="H432" s="111">
        <f>SUM(H414:H431)</f>
        <v>1862725.83</v>
      </c>
      <c r="I432" s="45"/>
      <c r="J432" s="45"/>
      <c r="K432" s="45"/>
      <c r="L432" s="64">
        <f>SUM(L414:L431)</f>
        <v>1724746.1388888888</v>
      </c>
      <c r="M432" s="231"/>
    </row>
    <row r="433" spans="1:13" s="5" customFormat="1" ht="30" customHeight="1">
      <c r="A433" s="46"/>
      <c r="B433" s="46"/>
      <c r="C433" s="47"/>
      <c r="D433" s="48"/>
      <c r="E433" s="48"/>
      <c r="F433" s="49"/>
      <c r="G433" s="49"/>
      <c r="H433" s="50"/>
      <c r="I433" s="51"/>
      <c r="J433" s="51"/>
      <c r="K433" s="51"/>
      <c r="L433" s="65">
        <f>L432*0.08</f>
        <v>137979.69111111111</v>
      </c>
      <c r="M433" s="232"/>
    </row>
    <row r="434" spans="1:13" s="6" customFormat="1" ht="15" customHeight="1">
      <c r="A434" s="283" t="s">
        <v>43</v>
      </c>
      <c r="B434" s="283"/>
      <c r="C434" s="283"/>
      <c r="D434" s="284" t="s">
        <v>44</v>
      </c>
      <c r="E434" s="284"/>
      <c r="F434" s="54"/>
      <c r="G434" s="54"/>
      <c r="H434" s="55" t="s">
        <v>45</v>
      </c>
      <c r="I434" s="56"/>
      <c r="J434" s="56"/>
      <c r="K434" s="56"/>
      <c r="L434" s="225">
        <f>SUM(L432:L433)</f>
        <v>1862725.8299999998</v>
      </c>
      <c r="M434" s="233"/>
    </row>
    <row r="438" spans="1:13" ht="15.75" customHeight="1"/>
    <row r="439" spans="1:13" s="1" customFormat="1" ht="16.5" customHeight="1">
      <c r="A439" s="279" t="s">
        <v>0</v>
      </c>
      <c r="B439" s="279"/>
      <c r="C439" s="279"/>
      <c r="D439" s="279"/>
      <c r="E439" s="279"/>
      <c r="F439" s="279"/>
      <c r="G439" s="279"/>
      <c r="H439" s="279"/>
      <c r="I439" s="10" t="s">
        <v>1287</v>
      </c>
      <c r="J439" s="10" t="s">
        <v>1288</v>
      </c>
      <c r="K439" s="3"/>
      <c r="L439" s="59"/>
      <c r="M439" s="215"/>
    </row>
    <row r="440" spans="1:13" s="1" customFormat="1" ht="15" customHeight="1">
      <c r="A440" s="279" t="s">
        <v>1</v>
      </c>
      <c r="B440" s="279"/>
      <c r="C440" s="279"/>
      <c r="D440" s="279"/>
      <c r="E440" s="279"/>
      <c r="F440" s="279"/>
      <c r="G440" s="279"/>
      <c r="H440" s="279"/>
      <c r="I440" s="10" t="s">
        <v>1363</v>
      </c>
      <c r="J440" s="10"/>
      <c r="K440" s="3"/>
      <c r="L440" s="59"/>
      <c r="M440" s="215"/>
    </row>
    <row r="441" spans="1:13" s="1" customFormat="1" ht="15" customHeight="1">
      <c r="A441" s="279" t="s">
        <v>2</v>
      </c>
      <c r="B441" s="279"/>
      <c r="C441" s="279"/>
      <c r="D441" s="279"/>
      <c r="E441" s="279"/>
      <c r="F441" s="279"/>
      <c r="G441" s="279"/>
      <c r="H441" s="279"/>
      <c r="I441" s="10" t="s">
        <v>1274</v>
      </c>
      <c r="J441" s="10"/>
      <c r="K441" s="3"/>
      <c r="L441" s="59"/>
      <c r="M441" s="215"/>
    </row>
    <row r="442" spans="1:13" s="1" customFormat="1" ht="15" customHeight="1">
      <c r="A442" s="279" t="s">
        <v>4</v>
      </c>
      <c r="B442" s="279"/>
      <c r="C442" s="279"/>
      <c r="D442" s="279"/>
      <c r="E442" s="279"/>
      <c r="F442" s="279"/>
      <c r="G442" s="279"/>
      <c r="H442" s="279"/>
      <c r="I442" s="10" t="s">
        <v>1292</v>
      </c>
      <c r="J442" s="10"/>
      <c r="K442" s="3"/>
      <c r="L442" s="59"/>
      <c r="M442" s="215"/>
    </row>
    <row r="443" spans="1:13" s="1" customFormat="1" ht="15" customHeight="1">
      <c r="A443" s="280" t="s">
        <v>6</v>
      </c>
      <c r="B443" s="280"/>
      <c r="C443" s="280"/>
      <c r="D443" s="280"/>
      <c r="E443" s="280"/>
      <c r="F443" s="280"/>
      <c r="G443" s="280"/>
      <c r="H443" s="280"/>
      <c r="I443" s="10" t="s">
        <v>1277</v>
      </c>
      <c r="J443" s="10"/>
      <c r="K443" s="3"/>
      <c r="L443" s="59"/>
      <c r="M443" s="215"/>
    </row>
    <row r="444" spans="1:13" s="2" customFormat="1" ht="15" customHeight="1">
      <c r="A444" s="9"/>
      <c r="B444" s="9"/>
      <c r="C444" s="9"/>
      <c r="D444" s="281" t="s">
        <v>1271</v>
      </c>
      <c r="E444" s="281"/>
      <c r="F444" s="281"/>
      <c r="G444" s="281"/>
      <c r="H444" s="281"/>
      <c r="I444" s="3"/>
      <c r="J444" s="3"/>
      <c r="K444" s="3"/>
      <c r="L444" s="59"/>
      <c r="M444" s="215"/>
    </row>
    <row r="445" spans="1:13" s="1" customFormat="1" ht="26.25" customHeight="1">
      <c r="A445" s="11" t="s">
        <v>8</v>
      </c>
      <c r="B445" s="11"/>
      <c r="C445" s="282"/>
      <c r="D445" s="282"/>
      <c r="E445" s="282"/>
      <c r="F445" s="226"/>
      <c r="G445" s="226"/>
      <c r="H445" s="226"/>
      <c r="I445" s="15"/>
      <c r="J445" s="15"/>
      <c r="K445" s="15"/>
      <c r="L445" s="59"/>
      <c r="M445" s="215"/>
    </row>
    <row r="446" spans="1:13" s="1" customFormat="1" ht="18.75" customHeight="1">
      <c r="A446" s="11" t="s">
        <v>9</v>
      </c>
      <c r="B446" s="11"/>
      <c r="C446" s="11" t="s">
        <v>1278</v>
      </c>
      <c r="D446" s="11"/>
      <c r="E446" s="11"/>
      <c r="F446" s="11"/>
      <c r="G446" s="11"/>
      <c r="H446" s="16"/>
      <c r="I446" s="17"/>
      <c r="J446" s="17"/>
      <c r="K446" s="17"/>
      <c r="L446" s="60"/>
      <c r="M446" s="229"/>
    </row>
    <row r="447" spans="1:13" s="1" customFormat="1" ht="23.25" customHeight="1">
      <c r="A447" s="11" t="s">
        <v>11</v>
      </c>
      <c r="B447" s="11"/>
      <c r="C447" s="285" t="s">
        <v>1279</v>
      </c>
      <c r="D447" s="285"/>
      <c r="E447" s="285"/>
      <c r="F447" s="285"/>
      <c r="G447" s="285"/>
      <c r="H447" s="19" t="s">
        <v>13</v>
      </c>
      <c r="I447" s="3"/>
      <c r="J447" s="3"/>
      <c r="K447" s="3"/>
      <c r="L447" s="59"/>
      <c r="M447" s="215"/>
    </row>
    <row r="448" spans="1:13" s="1" customFormat="1" ht="15" customHeight="1">
      <c r="A448" s="190" t="s">
        <v>14</v>
      </c>
      <c r="B448" s="190" t="s">
        <v>15</v>
      </c>
      <c r="C448" s="190" t="s">
        <v>16</v>
      </c>
      <c r="D448" s="190" t="s">
        <v>17</v>
      </c>
      <c r="E448" s="191" t="s">
        <v>18</v>
      </c>
      <c r="F448" s="192" t="s">
        <v>19</v>
      </c>
      <c r="G448" s="192" t="s">
        <v>20</v>
      </c>
      <c r="H448" s="190" t="s">
        <v>21</v>
      </c>
      <c r="I448" s="3"/>
      <c r="J448" s="3"/>
      <c r="K448" s="3"/>
      <c r="L448" s="59"/>
      <c r="M448" s="215"/>
    </row>
    <row r="449" spans="1:13" s="3" customFormat="1" ht="15" customHeight="1">
      <c r="A449" s="24">
        <v>1</v>
      </c>
      <c r="B449" s="257" t="s">
        <v>22</v>
      </c>
      <c r="C449" s="25" t="s">
        <v>23</v>
      </c>
      <c r="D449" s="26">
        <v>3</v>
      </c>
      <c r="E449" s="27">
        <v>79305</v>
      </c>
      <c r="F449" s="28">
        <f t="shared" ref="F449:F466" si="49">E449*D449</f>
        <v>237915</v>
      </c>
      <c r="G449" s="29">
        <v>0.05</v>
      </c>
      <c r="H449" s="30">
        <f t="shared" ref="H449:H466" si="50">F449-F449*G449</f>
        <v>226019.25</v>
      </c>
      <c r="I449" s="31">
        <f>E449/1.08*0.95</f>
        <v>69759.027777777766</v>
      </c>
      <c r="J449" s="31"/>
      <c r="K449" s="31"/>
      <c r="L449" s="59">
        <f>I449*D449</f>
        <v>209277.08333333331</v>
      </c>
      <c r="M449" s="230"/>
    </row>
    <row r="450" spans="1:13" s="3" customFormat="1" ht="15" customHeight="1">
      <c r="A450" s="24">
        <v>2</v>
      </c>
      <c r="B450" s="257" t="s">
        <v>24</v>
      </c>
      <c r="C450" s="25" t="s">
        <v>25</v>
      </c>
      <c r="D450" s="32"/>
      <c r="E450" s="33">
        <v>128591</v>
      </c>
      <c r="F450" s="28">
        <f t="shared" si="49"/>
        <v>0</v>
      </c>
      <c r="G450" s="29">
        <v>0.05</v>
      </c>
      <c r="H450" s="30">
        <f t="shared" si="50"/>
        <v>0</v>
      </c>
      <c r="I450" s="31">
        <f t="shared" ref="I450:I465" si="51">E450/1.08*0.95</f>
        <v>113112.45370370369</v>
      </c>
      <c r="J450" s="31"/>
      <c r="K450" s="31"/>
      <c r="L450" s="59">
        <f t="shared" ref="L450:L466" si="52">I450*D450</f>
        <v>0</v>
      </c>
      <c r="M450" s="230"/>
    </row>
    <row r="451" spans="1:13" s="3" customFormat="1" ht="15" customHeight="1">
      <c r="A451" s="24">
        <v>3</v>
      </c>
      <c r="B451" s="257" t="s">
        <v>51</v>
      </c>
      <c r="C451" s="25" t="s">
        <v>26</v>
      </c>
      <c r="D451" s="34">
        <v>3</v>
      </c>
      <c r="E451" s="27">
        <v>60043</v>
      </c>
      <c r="F451" s="28">
        <f t="shared" si="49"/>
        <v>180129</v>
      </c>
      <c r="G451" s="29">
        <v>0.05</v>
      </c>
      <c r="H451" s="30">
        <f t="shared" si="50"/>
        <v>171122.55</v>
      </c>
      <c r="I451" s="31">
        <f t="shared" si="51"/>
        <v>52815.601851851847</v>
      </c>
      <c r="J451" s="31"/>
      <c r="K451" s="31"/>
      <c r="L451" s="59">
        <f t="shared" si="52"/>
        <v>158446.80555555553</v>
      </c>
      <c r="M451" s="230"/>
    </row>
    <row r="452" spans="1:13" s="3" customFormat="1" ht="15" customHeight="1">
      <c r="A452" s="24">
        <v>4</v>
      </c>
      <c r="B452" s="257" t="s">
        <v>51</v>
      </c>
      <c r="C452" s="25" t="s">
        <v>27</v>
      </c>
      <c r="D452" s="106"/>
      <c r="E452" s="27">
        <v>115781</v>
      </c>
      <c r="F452" s="28">
        <f t="shared" si="49"/>
        <v>0</v>
      </c>
      <c r="G452" s="29">
        <v>0.05</v>
      </c>
      <c r="H452" s="30">
        <f t="shared" si="50"/>
        <v>0</v>
      </c>
      <c r="I452" s="31">
        <f t="shared" si="51"/>
        <v>101844.39814814813</v>
      </c>
      <c r="J452" s="31"/>
      <c r="K452" s="31"/>
      <c r="L452" s="59">
        <f t="shared" si="52"/>
        <v>0</v>
      </c>
      <c r="M452" s="230"/>
    </row>
    <row r="453" spans="1:13" s="3" customFormat="1" ht="15" customHeight="1">
      <c r="A453" s="24">
        <v>5</v>
      </c>
      <c r="B453" s="257" t="s">
        <v>47</v>
      </c>
      <c r="C453" s="25" t="s">
        <v>28</v>
      </c>
      <c r="D453" s="32">
        <v>3</v>
      </c>
      <c r="E453" s="27">
        <v>119943</v>
      </c>
      <c r="F453" s="28">
        <f t="shared" si="49"/>
        <v>359829</v>
      </c>
      <c r="G453" s="29">
        <v>0.05</v>
      </c>
      <c r="H453" s="30">
        <f t="shared" si="50"/>
        <v>341837.55</v>
      </c>
      <c r="I453" s="31">
        <f t="shared" si="51"/>
        <v>105505.41666666666</v>
      </c>
      <c r="J453" s="31"/>
      <c r="K453" s="31"/>
      <c r="L453" s="59">
        <f t="shared" si="52"/>
        <v>316516.25</v>
      </c>
      <c r="M453" s="230"/>
    </row>
    <row r="454" spans="1:13" s="3" customFormat="1" ht="15" customHeight="1">
      <c r="A454" s="24">
        <v>6</v>
      </c>
      <c r="B454" s="24"/>
      <c r="C454" s="25" t="s">
        <v>29</v>
      </c>
      <c r="D454" s="26">
        <v>2</v>
      </c>
      <c r="E454" s="27">
        <v>94810</v>
      </c>
      <c r="F454" s="28">
        <f t="shared" si="49"/>
        <v>189620</v>
      </c>
      <c r="G454" s="29">
        <v>0.05</v>
      </c>
      <c r="H454" s="30">
        <f t="shared" si="50"/>
        <v>180139</v>
      </c>
      <c r="I454" s="31">
        <f t="shared" si="51"/>
        <v>83397.685185185182</v>
      </c>
      <c r="J454" s="31"/>
      <c r="K454" s="31"/>
      <c r="L454" s="59">
        <f t="shared" si="52"/>
        <v>166795.37037037036</v>
      </c>
      <c r="M454" s="230"/>
    </row>
    <row r="455" spans="1:13" s="3" customFormat="1" ht="15" customHeight="1">
      <c r="A455" s="24">
        <v>7</v>
      </c>
      <c r="B455" s="24"/>
      <c r="C455" s="25" t="s">
        <v>30</v>
      </c>
      <c r="D455" s="34"/>
      <c r="E455" s="27">
        <v>141396</v>
      </c>
      <c r="F455" s="28">
        <f t="shared" si="49"/>
        <v>0</v>
      </c>
      <c r="G455" s="29">
        <v>0.05</v>
      </c>
      <c r="H455" s="30">
        <f t="shared" si="50"/>
        <v>0</v>
      </c>
      <c r="I455" s="31">
        <f t="shared" si="51"/>
        <v>124376.11111111111</v>
      </c>
      <c r="J455" s="31"/>
      <c r="K455" s="31"/>
      <c r="L455" s="59">
        <f t="shared" si="52"/>
        <v>0</v>
      </c>
      <c r="M455" s="230"/>
    </row>
    <row r="456" spans="1:13" s="3" customFormat="1" ht="15" customHeight="1">
      <c r="A456" s="24">
        <v>8</v>
      </c>
      <c r="B456" s="24"/>
      <c r="C456" s="25" t="s">
        <v>31</v>
      </c>
      <c r="D456" s="26"/>
      <c r="E456" s="27">
        <v>232931</v>
      </c>
      <c r="F456" s="28">
        <f t="shared" si="49"/>
        <v>0</v>
      </c>
      <c r="G456" s="29">
        <v>0.05</v>
      </c>
      <c r="H456" s="30">
        <f t="shared" si="50"/>
        <v>0</v>
      </c>
      <c r="I456" s="31">
        <f t="shared" si="51"/>
        <v>204893.00925925921</v>
      </c>
      <c r="J456" s="31"/>
      <c r="K456" s="31"/>
      <c r="L456" s="59">
        <f t="shared" si="52"/>
        <v>0</v>
      </c>
      <c r="M456" s="230"/>
    </row>
    <row r="457" spans="1:13" s="3" customFormat="1" ht="15" customHeight="1">
      <c r="A457" s="24">
        <v>9</v>
      </c>
      <c r="B457" s="24"/>
      <c r="C457" s="36" t="s">
        <v>32</v>
      </c>
      <c r="D457" s="126"/>
      <c r="E457" s="27">
        <v>101534</v>
      </c>
      <c r="F457" s="28">
        <f t="shared" si="49"/>
        <v>0</v>
      </c>
      <c r="G457" s="29">
        <v>0.05</v>
      </c>
      <c r="H457" s="30">
        <f t="shared" si="50"/>
        <v>0</v>
      </c>
      <c r="I457" s="31">
        <f t="shared" si="51"/>
        <v>89312.314814814818</v>
      </c>
      <c r="J457" s="31"/>
      <c r="K457" s="31"/>
      <c r="L457" s="59">
        <f t="shared" si="52"/>
        <v>0</v>
      </c>
      <c r="M457" s="230"/>
    </row>
    <row r="458" spans="1:13" s="3" customFormat="1" ht="15" customHeight="1">
      <c r="A458" s="24">
        <v>10</v>
      </c>
      <c r="B458" s="24"/>
      <c r="C458" s="36" t="s">
        <v>33</v>
      </c>
      <c r="D458" s="126"/>
      <c r="E458" s="33">
        <v>110148</v>
      </c>
      <c r="F458" s="28">
        <f t="shared" si="49"/>
        <v>0</v>
      </c>
      <c r="G458" s="29">
        <v>0.05</v>
      </c>
      <c r="H458" s="30">
        <f t="shared" si="50"/>
        <v>0</v>
      </c>
      <c r="I458" s="31">
        <f t="shared" si="51"/>
        <v>96889.444444444423</v>
      </c>
      <c r="J458" s="31"/>
      <c r="K458" s="31"/>
      <c r="L458" s="59">
        <f t="shared" si="52"/>
        <v>0</v>
      </c>
      <c r="M458" s="230"/>
    </row>
    <row r="459" spans="1:13" s="3" customFormat="1" ht="15" customHeight="1">
      <c r="A459" s="24">
        <v>11</v>
      </c>
      <c r="B459" s="257" t="s">
        <v>74</v>
      </c>
      <c r="C459" s="25" t="s">
        <v>34</v>
      </c>
      <c r="D459" s="37">
        <v>2</v>
      </c>
      <c r="E459" s="27">
        <v>54198</v>
      </c>
      <c r="F459" s="28">
        <f t="shared" si="49"/>
        <v>108396</v>
      </c>
      <c r="G459" s="29">
        <v>0.05</v>
      </c>
      <c r="H459" s="30">
        <f t="shared" si="50"/>
        <v>102976.2</v>
      </c>
      <c r="I459" s="31">
        <f t="shared" si="51"/>
        <v>47674.166666666657</v>
      </c>
      <c r="J459" s="31"/>
      <c r="K459" s="31"/>
      <c r="L459" s="59">
        <f t="shared" si="52"/>
        <v>95348.333333333314</v>
      </c>
      <c r="M459" s="230"/>
    </row>
    <row r="460" spans="1:13" s="3" customFormat="1" ht="15" customHeight="1">
      <c r="A460" s="24">
        <v>12</v>
      </c>
      <c r="B460" s="257" t="s">
        <v>52</v>
      </c>
      <c r="C460" s="25" t="s">
        <v>35</v>
      </c>
      <c r="D460" s="37">
        <v>2</v>
      </c>
      <c r="E460" s="27">
        <v>49680</v>
      </c>
      <c r="F460" s="28">
        <f t="shared" si="49"/>
        <v>99360</v>
      </c>
      <c r="G460" s="29">
        <v>0.05</v>
      </c>
      <c r="H460" s="30">
        <f t="shared" si="50"/>
        <v>94392</v>
      </c>
      <c r="I460" s="31">
        <f t="shared" si="51"/>
        <v>43700</v>
      </c>
      <c r="J460" s="31"/>
      <c r="K460" s="31"/>
      <c r="L460" s="59">
        <f t="shared" si="52"/>
        <v>87400</v>
      </c>
      <c r="M460" s="230"/>
    </row>
    <row r="461" spans="1:13" s="3" customFormat="1" ht="15" customHeight="1">
      <c r="A461" s="24">
        <v>13</v>
      </c>
      <c r="B461" s="24"/>
      <c r="C461" s="25" t="s">
        <v>36</v>
      </c>
      <c r="D461" s="37">
        <v>2</v>
      </c>
      <c r="E461" s="38">
        <v>64152</v>
      </c>
      <c r="F461" s="28">
        <f t="shared" si="49"/>
        <v>128304</v>
      </c>
      <c r="G461" s="29">
        <v>0.05</v>
      </c>
      <c r="H461" s="30">
        <f t="shared" si="50"/>
        <v>121888.8</v>
      </c>
      <c r="I461" s="31">
        <f t="shared" si="51"/>
        <v>56429.999999999993</v>
      </c>
      <c r="J461" s="31"/>
      <c r="K461" s="31"/>
      <c r="L461" s="59">
        <f t="shared" si="52"/>
        <v>112859.99999999999</v>
      </c>
      <c r="M461" s="230"/>
    </row>
    <row r="462" spans="1:13" s="3" customFormat="1" ht="15" customHeight="1">
      <c r="A462" s="24">
        <v>14</v>
      </c>
      <c r="B462" s="24"/>
      <c r="C462" s="25" t="s">
        <v>37</v>
      </c>
      <c r="D462" s="37"/>
      <c r="E462" s="38">
        <v>65934</v>
      </c>
      <c r="F462" s="28">
        <f t="shared" si="49"/>
        <v>0</v>
      </c>
      <c r="G462" s="29">
        <v>0.05</v>
      </c>
      <c r="H462" s="30">
        <f t="shared" si="50"/>
        <v>0</v>
      </c>
      <c r="I462" s="31">
        <f t="shared" si="51"/>
        <v>57997.499999999993</v>
      </c>
      <c r="J462" s="31"/>
      <c r="K462" s="31"/>
      <c r="L462" s="59">
        <f t="shared" si="52"/>
        <v>0</v>
      </c>
      <c r="M462" s="230"/>
    </row>
    <row r="463" spans="1:13" s="3" customFormat="1" ht="15" customHeight="1">
      <c r="A463" s="24">
        <v>15</v>
      </c>
      <c r="B463" s="24"/>
      <c r="C463" s="25" t="s">
        <v>38</v>
      </c>
      <c r="D463" s="37"/>
      <c r="E463" s="38">
        <v>76626</v>
      </c>
      <c r="F463" s="28">
        <f t="shared" si="49"/>
        <v>0</v>
      </c>
      <c r="G463" s="29">
        <v>0.05</v>
      </c>
      <c r="H463" s="30">
        <f t="shared" si="50"/>
        <v>0</v>
      </c>
      <c r="I463" s="31">
        <f t="shared" si="51"/>
        <v>67402.5</v>
      </c>
      <c r="J463" s="31"/>
      <c r="K463" s="31"/>
      <c r="L463" s="59">
        <f t="shared" si="52"/>
        <v>0</v>
      </c>
      <c r="M463" s="230"/>
    </row>
    <row r="464" spans="1:13" s="3" customFormat="1" ht="15" customHeight="1">
      <c r="A464" s="24">
        <v>16</v>
      </c>
      <c r="B464" s="24"/>
      <c r="C464" s="25" t="s">
        <v>39</v>
      </c>
      <c r="D464" s="37">
        <v>2</v>
      </c>
      <c r="E464" s="38">
        <v>80190</v>
      </c>
      <c r="F464" s="28">
        <f t="shared" si="49"/>
        <v>160380</v>
      </c>
      <c r="G464" s="29">
        <v>0.05</v>
      </c>
      <c r="H464" s="30">
        <f t="shared" si="50"/>
        <v>152361</v>
      </c>
      <c r="I464" s="31">
        <f t="shared" si="51"/>
        <v>70537.5</v>
      </c>
      <c r="J464" s="31"/>
      <c r="K464" s="31"/>
      <c r="L464" s="59">
        <f t="shared" si="52"/>
        <v>141075</v>
      </c>
      <c r="M464" s="230"/>
    </row>
    <row r="465" spans="1:13" s="3" customFormat="1" ht="15" customHeight="1">
      <c r="A465" s="24">
        <v>17</v>
      </c>
      <c r="B465" s="24"/>
      <c r="C465" s="25" t="s">
        <v>40</v>
      </c>
      <c r="D465" s="37">
        <v>2</v>
      </c>
      <c r="E465" s="38">
        <v>113832</v>
      </c>
      <c r="F465" s="28">
        <f t="shared" si="49"/>
        <v>227664</v>
      </c>
      <c r="G465" s="29">
        <v>0.05</v>
      </c>
      <c r="H465" s="30">
        <f t="shared" si="50"/>
        <v>216280.8</v>
      </c>
      <c r="I465" s="31">
        <f t="shared" si="51"/>
        <v>100130</v>
      </c>
      <c r="J465" s="31"/>
      <c r="K465" s="31"/>
      <c r="L465" s="59">
        <f t="shared" si="52"/>
        <v>200260</v>
      </c>
      <c r="M465" s="230"/>
    </row>
    <row r="466" spans="1:13" s="3" customFormat="1" ht="15" customHeight="1">
      <c r="A466" s="24">
        <v>18</v>
      </c>
      <c r="B466" s="24"/>
      <c r="C466" s="25" t="s">
        <v>41</v>
      </c>
      <c r="D466" s="37">
        <v>2</v>
      </c>
      <c r="E466" s="39">
        <v>98010</v>
      </c>
      <c r="F466" s="28">
        <f t="shared" si="49"/>
        <v>196020</v>
      </c>
      <c r="G466" s="29">
        <v>0.05</v>
      </c>
      <c r="H466" s="30">
        <f t="shared" si="50"/>
        <v>186219</v>
      </c>
      <c r="I466" s="31">
        <f>E466/1.08*0.95</f>
        <v>86212.5</v>
      </c>
      <c r="J466" s="31"/>
      <c r="K466" s="31"/>
      <c r="L466" s="59">
        <f t="shared" si="52"/>
        <v>172425</v>
      </c>
      <c r="M466" s="230"/>
    </row>
    <row r="467" spans="1:13" s="4" customFormat="1" ht="15" customHeight="1">
      <c r="A467" s="40"/>
      <c r="B467" s="40"/>
      <c r="C467" s="41" t="s">
        <v>42</v>
      </c>
      <c r="D467" s="42">
        <f>SUM(D449:D466)</f>
        <v>23</v>
      </c>
      <c r="E467" s="42"/>
      <c r="F467" s="43">
        <f>SUM(F449:F466)</f>
        <v>1887617</v>
      </c>
      <c r="G467" s="43"/>
      <c r="H467" s="111">
        <f>SUM(H449:H466)</f>
        <v>1793236.15</v>
      </c>
      <c r="I467" s="45"/>
      <c r="J467" s="45"/>
      <c r="K467" s="45"/>
      <c r="L467" s="64">
        <f>SUM(L449:L466)</f>
        <v>1660403.8425925926</v>
      </c>
      <c r="M467" s="231"/>
    </row>
    <row r="468" spans="1:13" s="5" customFormat="1" ht="30" customHeight="1">
      <c r="A468" s="46"/>
      <c r="B468" s="46"/>
      <c r="C468" s="47"/>
      <c r="D468" s="48"/>
      <c r="E468" s="48"/>
      <c r="F468" s="49"/>
      <c r="G468" s="49"/>
      <c r="H468" s="50"/>
      <c r="I468" s="51"/>
      <c r="J468" s="51"/>
      <c r="K468" s="51"/>
      <c r="L468" s="65">
        <f>L467*0.08</f>
        <v>132832.30740740741</v>
      </c>
      <c r="M468" s="232"/>
    </row>
    <row r="469" spans="1:13" s="6" customFormat="1" ht="15" customHeight="1">
      <c r="A469" s="283" t="s">
        <v>43</v>
      </c>
      <c r="B469" s="283"/>
      <c r="C469" s="283"/>
      <c r="D469" s="284" t="s">
        <v>44</v>
      </c>
      <c r="E469" s="284"/>
      <c r="F469" s="54"/>
      <c r="G469" s="54"/>
      <c r="H469" s="55" t="s">
        <v>45</v>
      </c>
      <c r="I469" s="56"/>
      <c r="J469" s="56"/>
      <c r="K469" s="56"/>
      <c r="L469" s="225">
        <f>SUM(L467:L468)</f>
        <v>1793236.15</v>
      </c>
      <c r="M469" s="233"/>
    </row>
    <row r="475" spans="1:13" s="1" customFormat="1" ht="16.5" customHeight="1">
      <c r="A475" s="279" t="s">
        <v>0</v>
      </c>
      <c r="B475" s="279"/>
      <c r="C475" s="279"/>
      <c r="D475" s="279"/>
      <c r="E475" s="279"/>
      <c r="F475" s="279"/>
      <c r="G475" s="279"/>
      <c r="H475" s="279"/>
      <c r="I475" s="10" t="s">
        <v>1291</v>
      </c>
      <c r="J475" s="10" t="s">
        <v>1287</v>
      </c>
      <c r="K475" s="3"/>
      <c r="L475" s="59"/>
      <c r="M475" s="215"/>
    </row>
    <row r="476" spans="1:13" s="1" customFormat="1" ht="15" customHeight="1">
      <c r="A476" s="279" t="s">
        <v>1</v>
      </c>
      <c r="B476" s="279"/>
      <c r="C476" s="279"/>
      <c r="D476" s="279"/>
      <c r="E476" s="279"/>
      <c r="F476" s="279"/>
      <c r="G476" s="279"/>
      <c r="H476" s="279"/>
      <c r="I476" s="10" t="s">
        <v>1364</v>
      </c>
      <c r="J476" s="10"/>
      <c r="K476" s="3"/>
      <c r="L476" s="59"/>
      <c r="M476" s="215"/>
    </row>
    <row r="477" spans="1:13" s="1" customFormat="1" ht="15" customHeight="1">
      <c r="A477" s="279" t="s">
        <v>2</v>
      </c>
      <c r="B477" s="279"/>
      <c r="C477" s="279"/>
      <c r="D477" s="279"/>
      <c r="E477" s="279"/>
      <c r="F477" s="279"/>
      <c r="G477" s="279"/>
      <c r="H477" s="279"/>
      <c r="I477" s="10" t="s">
        <v>1274</v>
      </c>
      <c r="J477" s="10"/>
      <c r="K477" s="3"/>
      <c r="L477" s="59"/>
      <c r="M477" s="215"/>
    </row>
    <row r="478" spans="1:13" s="1" customFormat="1" ht="15" customHeight="1">
      <c r="A478" s="279" t="s">
        <v>4</v>
      </c>
      <c r="B478" s="279"/>
      <c r="C478" s="279"/>
      <c r="D478" s="279"/>
      <c r="E478" s="279"/>
      <c r="F478" s="279"/>
      <c r="G478" s="279"/>
      <c r="H478" s="279"/>
      <c r="I478" s="10" t="s">
        <v>1293</v>
      </c>
      <c r="J478" s="10"/>
      <c r="K478" s="3"/>
      <c r="L478" s="59"/>
      <c r="M478" s="215"/>
    </row>
    <row r="479" spans="1:13" s="1" customFormat="1" ht="15" customHeight="1">
      <c r="A479" s="280" t="s">
        <v>6</v>
      </c>
      <c r="B479" s="280"/>
      <c r="C479" s="280"/>
      <c r="D479" s="280"/>
      <c r="E479" s="280"/>
      <c r="F479" s="280"/>
      <c r="G479" s="280"/>
      <c r="H479" s="280"/>
      <c r="I479" s="10" t="s">
        <v>1281</v>
      </c>
      <c r="J479" s="10"/>
      <c r="K479" s="3"/>
      <c r="L479" s="59"/>
      <c r="M479" s="215"/>
    </row>
    <row r="480" spans="1:13" s="2" customFormat="1" ht="15" customHeight="1">
      <c r="A480" s="9"/>
      <c r="B480" s="9"/>
      <c r="C480" s="9"/>
      <c r="D480" s="281" t="s">
        <v>1271</v>
      </c>
      <c r="E480" s="281"/>
      <c r="F480" s="281"/>
      <c r="G480" s="281"/>
      <c r="H480" s="281"/>
      <c r="I480" s="3"/>
      <c r="J480" s="3"/>
      <c r="K480" s="3"/>
      <c r="L480" s="59"/>
      <c r="M480" s="215"/>
    </row>
    <row r="481" spans="1:13" s="1" customFormat="1" ht="26.25" customHeight="1">
      <c r="A481" s="11" t="s">
        <v>8</v>
      </c>
      <c r="B481" s="11"/>
      <c r="C481" s="282"/>
      <c r="D481" s="282"/>
      <c r="E481" s="282"/>
      <c r="F481" s="226"/>
      <c r="G481" s="226"/>
      <c r="H481" s="226"/>
      <c r="I481" s="15"/>
      <c r="J481" s="15"/>
      <c r="K481" s="15"/>
      <c r="L481" s="59"/>
      <c r="M481" s="215"/>
    </row>
    <row r="482" spans="1:13" s="1" customFormat="1" ht="18.75" customHeight="1">
      <c r="A482" s="11" t="s">
        <v>9</v>
      </c>
      <c r="B482" s="11"/>
      <c r="C482" s="11" t="s">
        <v>1282</v>
      </c>
      <c r="D482" s="11"/>
      <c r="E482" s="11"/>
      <c r="F482" s="11"/>
      <c r="G482" s="11"/>
      <c r="H482" s="16"/>
      <c r="I482" s="17"/>
      <c r="J482" s="17"/>
      <c r="K482" s="17"/>
      <c r="L482" s="60"/>
      <c r="M482" s="229"/>
    </row>
    <row r="483" spans="1:13" s="1" customFormat="1" ht="23.25" customHeight="1">
      <c r="A483" s="11" t="s">
        <v>11</v>
      </c>
      <c r="B483" s="11"/>
      <c r="C483" s="285" t="s">
        <v>1283</v>
      </c>
      <c r="D483" s="285"/>
      <c r="E483" s="285"/>
      <c r="F483" s="285"/>
      <c r="G483" s="285"/>
      <c r="H483" s="19" t="s">
        <v>13</v>
      </c>
      <c r="I483" s="3"/>
      <c r="J483" s="3"/>
      <c r="K483" s="3"/>
      <c r="L483" s="59"/>
      <c r="M483" s="215"/>
    </row>
    <row r="484" spans="1:13" s="1" customFormat="1" ht="15" customHeight="1">
      <c r="A484" s="190" t="s">
        <v>14</v>
      </c>
      <c r="B484" s="190" t="s">
        <v>15</v>
      </c>
      <c r="C484" s="190" t="s">
        <v>16</v>
      </c>
      <c r="D484" s="190" t="s">
        <v>17</v>
      </c>
      <c r="E484" s="191" t="s">
        <v>18</v>
      </c>
      <c r="F484" s="192" t="s">
        <v>19</v>
      </c>
      <c r="G484" s="192" t="s">
        <v>20</v>
      </c>
      <c r="H484" s="190" t="s">
        <v>21</v>
      </c>
      <c r="I484" s="3"/>
      <c r="J484" s="3"/>
      <c r="K484" s="3"/>
      <c r="L484" s="59"/>
      <c r="M484" s="215"/>
    </row>
    <row r="485" spans="1:13" s="3" customFormat="1" ht="15" customHeight="1">
      <c r="A485" s="24">
        <v>1</v>
      </c>
      <c r="B485" s="257" t="s">
        <v>22</v>
      </c>
      <c r="C485" s="25" t="s">
        <v>23</v>
      </c>
      <c r="D485" s="26">
        <v>3</v>
      </c>
      <c r="E485" s="27">
        <v>79305</v>
      </c>
      <c r="F485" s="28">
        <f t="shared" ref="F485:F502" si="53">E485*D485</f>
        <v>237915</v>
      </c>
      <c r="G485" s="29">
        <v>0</v>
      </c>
      <c r="H485" s="30">
        <f t="shared" ref="H485:H502" si="54">F485-F485*G485</f>
        <v>237915</v>
      </c>
      <c r="I485" s="31">
        <f>E485/1.08</f>
        <v>73430.555555555547</v>
      </c>
      <c r="J485" s="31"/>
      <c r="K485" s="31"/>
      <c r="L485" s="59">
        <f>I485*D485</f>
        <v>220291.66666666663</v>
      </c>
      <c r="M485" s="230"/>
    </row>
    <row r="486" spans="1:13" s="3" customFormat="1" ht="15" customHeight="1">
      <c r="A486" s="24">
        <v>2</v>
      </c>
      <c r="B486" s="257" t="s">
        <v>24</v>
      </c>
      <c r="C486" s="25" t="s">
        <v>25</v>
      </c>
      <c r="D486" s="32"/>
      <c r="E486" s="33">
        <v>128591</v>
      </c>
      <c r="F486" s="28">
        <f t="shared" si="53"/>
        <v>0</v>
      </c>
      <c r="G486" s="29">
        <v>0</v>
      </c>
      <c r="H486" s="30">
        <f t="shared" si="54"/>
        <v>0</v>
      </c>
      <c r="I486" s="31">
        <f t="shared" ref="I486:I502" si="55">E486/1.08</f>
        <v>119065.74074074073</v>
      </c>
      <c r="J486" s="31"/>
      <c r="K486" s="31"/>
      <c r="L486" s="59">
        <f t="shared" ref="L486:L502" si="56">I486*D486</f>
        <v>0</v>
      </c>
      <c r="M486" s="230"/>
    </row>
    <row r="487" spans="1:13" s="3" customFormat="1" ht="15" customHeight="1">
      <c r="A487" s="24">
        <v>3</v>
      </c>
      <c r="B487" s="257" t="s">
        <v>51</v>
      </c>
      <c r="C487" s="25" t="s">
        <v>26</v>
      </c>
      <c r="D487" s="34">
        <v>3</v>
      </c>
      <c r="E487" s="27">
        <v>60043</v>
      </c>
      <c r="F487" s="28">
        <f t="shared" si="53"/>
        <v>180129</v>
      </c>
      <c r="G487" s="29">
        <v>0</v>
      </c>
      <c r="H487" s="30">
        <f t="shared" si="54"/>
        <v>180129</v>
      </c>
      <c r="I487" s="31">
        <f t="shared" si="55"/>
        <v>55595.370370370365</v>
      </c>
      <c r="J487" s="31"/>
      <c r="K487" s="31"/>
      <c r="L487" s="59">
        <f t="shared" si="56"/>
        <v>166786.11111111109</v>
      </c>
      <c r="M487" s="230"/>
    </row>
    <row r="488" spans="1:13" s="3" customFormat="1" ht="15" customHeight="1">
      <c r="A488" s="24">
        <v>4</v>
      </c>
      <c r="B488" s="257" t="s">
        <v>51</v>
      </c>
      <c r="C488" s="25" t="s">
        <v>27</v>
      </c>
      <c r="D488" s="106"/>
      <c r="E488" s="27">
        <v>115781</v>
      </c>
      <c r="F488" s="28">
        <f t="shared" si="53"/>
        <v>0</v>
      </c>
      <c r="G488" s="29">
        <v>0</v>
      </c>
      <c r="H488" s="30">
        <f t="shared" si="54"/>
        <v>0</v>
      </c>
      <c r="I488" s="31">
        <f t="shared" si="55"/>
        <v>107204.62962962962</v>
      </c>
      <c r="J488" s="31"/>
      <c r="K488" s="31"/>
      <c r="L488" s="59">
        <f t="shared" si="56"/>
        <v>0</v>
      </c>
      <c r="M488" s="230"/>
    </row>
    <row r="489" spans="1:13" s="3" customFormat="1" ht="15" customHeight="1">
      <c r="A489" s="24">
        <v>5</v>
      </c>
      <c r="B489" s="257" t="s">
        <v>47</v>
      </c>
      <c r="C489" s="25" t="s">
        <v>28</v>
      </c>
      <c r="D489" s="32">
        <v>3</v>
      </c>
      <c r="E489" s="27">
        <v>119943</v>
      </c>
      <c r="F489" s="28">
        <f t="shared" si="53"/>
        <v>359829</v>
      </c>
      <c r="G489" s="29">
        <v>0</v>
      </c>
      <c r="H489" s="30">
        <f t="shared" si="54"/>
        <v>359829</v>
      </c>
      <c r="I489" s="31">
        <f t="shared" si="55"/>
        <v>111058.33333333333</v>
      </c>
      <c r="J489" s="31"/>
      <c r="K489" s="31"/>
      <c r="L489" s="59">
        <f t="shared" si="56"/>
        <v>333175</v>
      </c>
      <c r="M489" s="230"/>
    </row>
    <row r="490" spans="1:13" s="3" customFormat="1" ht="15" customHeight="1">
      <c r="A490" s="24">
        <v>6</v>
      </c>
      <c r="B490" s="24"/>
      <c r="C490" s="25" t="s">
        <v>29</v>
      </c>
      <c r="D490" s="26">
        <v>2</v>
      </c>
      <c r="E490" s="27">
        <v>94810</v>
      </c>
      <c r="F490" s="28">
        <f t="shared" si="53"/>
        <v>189620</v>
      </c>
      <c r="G490" s="29">
        <v>0</v>
      </c>
      <c r="H490" s="30">
        <f t="shared" si="54"/>
        <v>189620</v>
      </c>
      <c r="I490" s="31">
        <f t="shared" si="55"/>
        <v>87787.037037037036</v>
      </c>
      <c r="J490" s="31"/>
      <c r="K490" s="31"/>
      <c r="L490" s="59">
        <f t="shared" si="56"/>
        <v>175574.07407407407</v>
      </c>
      <c r="M490" s="230"/>
    </row>
    <row r="491" spans="1:13" s="3" customFormat="1" ht="15" customHeight="1">
      <c r="A491" s="24">
        <v>7</v>
      </c>
      <c r="B491" s="24"/>
      <c r="C491" s="25" t="s">
        <v>30</v>
      </c>
      <c r="D491" s="34"/>
      <c r="E491" s="27">
        <v>141396</v>
      </c>
      <c r="F491" s="28">
        <f t="shared" si="53"/>
        <v>0</v>
      </c>
      <c r="G491" s="29">
        <v>0</v>
      </c>
      <c r="H491" s="30">
        <f t="shared" si="54"/>
        <v>0</v>
      </c>
      <c r="I491" s="31">
        <f t="shared" si="55"/>
        <v>130922.22222222222</v>
      </c>
      <c r="J491" s="31"/>
      <c r="K491" s="31"/>
      <c r="L491" s="59">
        <f t="shared" si="56"/>
        <v>0</v>
      </c>
      <c r="M491" s="230"/>
    </row>
    <row r="492" spans="1:13" s="3" customFormat="1" ht="15" customHeight="1">
      <c r="A492" s="24">
        <v>8</v>
      </c>
      <c r="B492" s="24"/>
      <c r="C492" s="25" t="s">
        <v>31</v>
      </c>
      <c r="D492" s="26"/>
      <c r="E492" s="27">
        <v>232931</v>
      </c>
      <c r="F492" s="28">
        <f t="shared" si="53"/>
        <v>0</v>
      </c>
      <c r="G492" s="29">
        <v>0</v>
      </c>
      <c r="H492" s="30">
        <f t="shared" si="54"/>
        <v>0</v>
      </c>
      <c r="I492" s="31">
        <f t="shared" si="55"/>
        <v>215676.85185185182</v>
      </c>
      <c r="J492" s="31"/>
      <c r="K492" s="31"/>
      <c r="L492" s="59">
        <f t="shared" si="56"/>
        <v>0</v>
      </c>
      <c r="M492" s="230"/>
    </row>
    <row r="493" spans="1:13" s="3" customFormat="1" ht="15" customHeight="1">
      <c r="A493" s="24">
        <v>9</v>
      </c>
      <c r="B493" s="24"/>
      <c r="C493" s="36" t="s">
        <v>32</v>
      </c>
      <c r="D493" s="126"/>
      <c r="E493" s="27">
        <v>101534</v>
      </c>
      <c r="F493" s="28">
        <f t="shared" si="53"/>
        <v>0</v>
      </c>
      <c r="G493" s="29">
        <v>0</v>
      </c>
      <c r="H493" s="30">
        <f t="shared" si="54"/>
        <v>0</v>
      </c>
      <c r="I493" s="31">
        <f t="shared" si="55"/>
        <v>94012.962962962964</v>
      </c>
      <c r="J493" s="31"/>
      <c r="K493" s="31"/>
      <c r="L493" s="59">
        <f t="shared" si="56"/>
        <v>0</v>
      </c>
      <c r="M493" s="230"/>
    </row>
    <row r="494" spans="1:13" s="3" customFormat="1" ht="15" customHeight="1">
      <c r="A494" s="24">
        <v>10</v>
      </c>
      <c r="B494" s="24"/>
      <c r="C494" s="36" t="s">
        <v>33</v>
      </c>
      <c r="D494" s="126"/>
      <c r="E494" s="33">
        <v>110148</v>
      </c>
      <c r="F494" s="28">
        <f t="shared" si="53"/>
        <v>0</v>
      </c>
      <c r="G494" s="29">
        <v>0</v>
      </c>
      <c r="H494" s="30">
        <f t="shared" si="54"/>
        <v>0</v>
      </c>
      <c r="I494" s="31">
        <f t="shared" si="55"/>
        <v>101988.88888888888</v>
      </c>
      <c r="J494" s="31"/>
      <c r="K494" s="31"/>
      <c r="L494" s="59">
        <f t="shared" si="56"/>
        <v>0</v>
      </c>
      <c r="M494" s="230"/>
    </row>
    <row r="495" spans="1:13" s="3" customFormat="1" ht="15" customHeight="1">
      <c r="A495" s="24">
        <v>11</v>
      </c>
      <c r="B495" s="257" t="s">
        <v>74</v>
      </c>
      <c r="C495" s="25" t="s">
        <v>34</v>
      </c>
      <c r="D495" s="37">
        <v>2</v>
      </c>
      <c r="E495" s="27">
        <v>54198</v>
      </c>
      <c r="F495" s="28">
        <f t="shared" si="53"/>
        <v>108396</v>
      </c>
      <c r="G495" s="29">
        <v>0</v>
      </c>
      <c r="H495" s="30">
        <f t="shared" si="54"/>
        <v>108396</v>
      </c>
      <c r="I495" s="31">
        <f t="shared" si="55"/>
        <v>50183.333333333328</v>
      </c>
      <c r="J495" s="31"/>
      <c r="K495" s="31"/>
      <c r="L495" s="59">
        <f t="shared" si="56"/>
        <v>100366.66666666666</v>
      </c>
      <c r="M495" s="230"/>
    </row>
    <row r="496" spans="1:13" s="3" customFormat="1" ht="15" customHeight="1">
      <c r="A496" s="24">
        <v>12</v>
      </c>
      <c r="B496" s="257" t="s">
        <v>52</v>
      </c>
      <c r="C496" s="25" t="s">
        <v>35</v>
      </c>
      <c r="D496" s="37">
        <v>2</v>
      </c>
      <c r="E496" s="27">
        <v>49680</v>
      </c>
      <c r="F496" s="28">
        <f t="shared" si="53"/>
        <v>99360</v>
      </c>
      <c r="G496" s="29">
        <v>0</v>
      </c>
      <c r="H496" s="30">
        <f t="shared" si="54"/>
        <v>99360</v>
      </c>
      <c r="I496" s="31">
        <f t="shared" si="55"/>
        <v>46000</v>
      </c>
      <c r="J496" s="31"/>
      <c r="K496" s="31"/>
      <c r="L496" s="59">
        <f t="shared" si="56"/>
        <v>92000</v>
      </c>
      <c r="M496" s="230"/>
    </row>
    <row r="497" spans="1:13" s="3" customFormat="1" ht="15" customHeight="1">
      <c r="A497" s="24">
        <v>13</v>
      </c>
      <c r="B497" s="24"/>
      <c r="C497" s="25" t="s">
        <v>36</v>
      </c>
      <c r="D497" s="37">
        <v>2</v>
      </c>
      <c r="E497" s="38">
        <v>64152</v>
      </c>
      <c r="F497" s="28">
        <f t="shared" si="53"/>
        <v>128304</v>
      </c>
      <c r="G497" s="29">
        <v>0</v>
      </c>
      <c r="H497" s="30">
        <f t="shared" si="54"/>
        <v>128304</v>
      </c>
      <c r="I497" s="31">
        <f t="shared" si="55"/>
        <v>59399.999999999993</v>
      </c>
      <c r="J497" s="31"/>
      <c r="K497" s="31"/>
      <c r="L497" s="59">
        <f t="shared" si="56"/>
        <v>118799.99999999999</v>
      </c>
      <c r="M497" s="230"/>
    </row>
    <row r="498" spans="1:13" s="3" customFormat="1" ht="15" customHeight="1">
      <c r="A498" s="24">
        <v>14</v>
      </c>
      <c r="B498" s="24"/>
      <c r="C498" s="25" t="s">
        <v>37</v>
      </c>
      <c r="D498" s="37"/>
      <c r="E498" s="38">
        <v>65934</v>
      </c>
      <c r="F498" s="28">
        <f t="shared" si="53"/>
        <v>0</v>
      </c>
      <c r="G498" s="29">
        <v>0</v>
      </c>
      <c r="H498" s="30">
        <f t="shared" si="54"/>
        <v>0</v>
      </c>
      <c r="I498" s="31">
        <f t="shared" si="55"/>
        <v>61049.999999999993</v>
      </c>
      <c r="J498" s="31"/>
      <c r="K498" s="31"/>
      <c r="L498" s="59">
        <f t="shared" si="56"/>
        <v>0</v>
      </c>
      <c r="M498" s="230"/>
    </row>
    <row r="499" spans="1:13" s="3" customFormat="1" ht="15" customHeight="1">
      <c r="A499" s="24">
        <v>15</v>
      </c>
      <c r="B499" s="24"/>
      <c r="C499" s="25" t="s">
        <v>38</v>
      </c>
      <c r="D499" s="37"/>
      <c r="E499" s="38">
        <v>76626</v>
      </c>
      <c r="F499" s="28">
        <f t="shared" si="53"/>
        <v>0</v>
      </c>
      <c r="G499" s="29">
        <v>0</v>
      </c>
      <c r="H499" s="30">
        <f t="shared" si="54"/>
        <v>0</v>
      </c>
      <c r="I499" s="31">
        <f t="shared" si="55"/>
        <v>70950</v>
      </c>
      <c r="J499" s="31"/>
      <c r="K499" s="31"/>
      <c r="L499" s="59">
        <f t="shared" si="56"/>
        <v>0</v>
      </c>
      <c r="M499" s="230"/>
    </row>
    <row r="500" spans="1:13" s="3" customFormat="1" ht="15" customHeight="1">
      <c r="A500" s="24">
        <v>16</v>
      </c>
      <c r="B500" s="24"/>
      <c r="C500" s="25" t="s">
        <v>39</v>
      </c>
      <c r="D500" s="37">
        <v>2</v>
      </c>
      <c r="E500" s="38">
        <v>80190</v>
      </c>
      <c r="F500" s="28">
        <f t="shared" si="53"/>
        <v>160380</v>
      </c>
      <c r="G500" s="29">
        <v>0</v>
      </c>
      <c r="H500" s="30">
        <f t="shared" si="54"/>
        <v>160380</v>
      </c>
      <c r="I500" s="31">
        <f t="shared" si="55"/>
        <v>74250</v>
      </c>
      <c r="J500" s="31"/>
      <c r="K500" s="31"/>
      <c r="L500" s="59">
        <f t="shared" si="56"/>
        <v>148500</v>
      </c>
      <c r="M500" s="230"/>
    </row>
    <row r="501" spans="1:13" s="3" customFormat="1" ht="15" customHeight="1">
      <c r="A501" s="24">
        <v>17</v>
      </c>
      <c r="B501" s="24"/>
      <c r="C501" s="25" t="s">
        <v>40</v>
      </c>
      <c r="D501" s="37">
        <v>2</v>
      </c>
      <c r="E501" s="38">
        <v>113832</v>
      </c>
      <c r="F501" s="28">
        <f t="shared" si="53"/>
        <v>227664</v>
      </c>
      <c r="G501" s="29">
        <v>0</v>
      </c>
      <c r="H501" s="30">
        <f t="shared" si="54"/>
        <v>227664</v>
      </c>
      <c r="I501" s="31">
        <f t="shared" si="55"/>
        <v>105400</v>
      </c>
      <c r="J501" s="31"/>
      <c r="K501" s="31"/>
      <c r="L501" s="59">
        <f t="shared" si="56"/>
        <v>210800</v>
      </c>
      <c r="M501" s="230"/>
    </row>
    <row r="502" spans="1:13" s="3" customFormat="1" ht="15" customHeight="1">
      <c r="A502" s="24">
        <v>18</v>
      </c>
      <c r="B502" s="24"/>
      <c r="C502" s="25" t="s">
        <v>41</v>
      </c>
      <c r="D502" s="37">
        <v>2</v>
      </c>
      <c r="E502" s="39">
        <v>98010</v>
      </c>
      <c r="F502" s="28">
        <f t="shared" si="53"/>
        <v>196020</v>
      </c>
      <c r="G502" s="29">
        <v>0</v>
      </c>
      <c r="H502" s="30">
        <f t="shared" si="54"/>
        <v>196020</v>
      </c>
      <c r="I502" s="31">
        <f t="shared" si="55"/>
        <v>90750</v>
      </c>
      <c r="J502" s="31"/>
      <c r="K502" s="31"/>
      <c r="L502" s="59">
        <f t="shared" si="56"/>
        <v>181500</v>
      </c>
      <c r="M502" s="230"/>
    </row>
    <row r="503" spans="1:13" s="4" customFormat="1" ht="15" customHeight="1">
      <c r="A503" s="40"/>
      <c r="B503" s="40"/>
      <c r="C503" s="41" t="s">
        <v>42</v>
      </c>
      <c r="D503" s="42">
        <f>SUM(D485:D502)</f>
        <v>23</v>
      </c>
      <c r="E503" s="42"/>
      <c r="F503" s="43">
        <f>SUM(F485:F502)</f>
        <v>1887617</v>
      </c>
      <c r="G503" s="43"/>
      <c r="H503" s="111">
        <f>SUM(H485:H502)</f>
        <v>1887617</v>
      </c>
      <c r="I503" s="45"/>
      <c r="J503" s="45"/>
      <c r="K503" s="45"/>
      <c r="L503" s="64">
        <f>SUM(L485:L502)</f>
        <v>1747793.5185185184</v>
      </c>
      <c r="M503" s="231"/>
    </row>
    <row r="504" spans="1:13" s="5" customFormat="1" ht="30" customHeight="1">
      <c r="A504" s="46"/>
      <c r="B504" s="46"/>
      <c r="C504" s="47"/>
      <c r="D504" s="48"/>
      <c r="E504" s="48"/>
      <c r="F504" s="49"/>
      <c r="G504" s="49"/>
      <c r="H504" s="50"/>
      <c r="I504" s="51"/>
      <c r="J504" s="51"/>
      <c r="K504" s="51"/>
      <c r="L504" s="65">
        <f>L503*0.08</f>
        <v>139823.48148148149</v>
      </c>
      <c r="M504" s="232"/>
    </row>
    <row r="505" spans="1:13" s="6" customFormat="1" ht="15" customHeight="1">
      <c r="A505" s="283" t="s">
        <v>43</v>
      </c>
      <c r="B505" s="283"/>
      <c r="C505" s="283"/>
      <c r="D505" s="284" t="s">
        <v>44</v>
      </c>
      <c r="E505" s="284"/>
      <c r="F505" s="54"/>
      <c r="G505" s="54"/>
      <c r="H505" s="55" t="s">
        <v>45</v>
      </c>
      <c r="I505" s="56"/>
      <c r="J505" s="56"/>
      <c r="K505" s="56"/>
      <c r="L505" s="225">
        <f>SUM(L503:L504)</f>
        <v>1887617</v>
      </c>
      <c r="M505" s="233"/>
    </row>
    <row r="511" spans="1:13">
      <c r="I511" t="s">
        <v>1287</v>
      </c>
      <c r="J511" t="s">
        <v>1286</v>
      </c>
    </row>
    <row r="512" spans="1:13" s="1" customFormat="1" ht="16.5" customHeight="1">
      <c r="A512" s="279" t="s">
        <v>0</v>
      </c>
      <c r="B512" s="279"/>
      <c r="C512" s="279"/>
      <c r="D512" s="279"/>
      <c r="E512" s="279"/>
      <c r="F512" s="279"/>
      <c r="G512" s="279"/>
      <c r="H512" s="279"/>
      <c r="I512" s="10"/>
      <c r="J512" s="10"/>
      <c r="K512" s="3"/>
      <c r="L512" s="59"/>
      <c r="M512" s="215"/>
    </row>
    <row r="513" spans="1:13" s="1" customFormat="1" ht="15" customHeight="1">
      <c r="A513" s="279" t="s">
        <v>1</v>
      </c>
      <c r="B513" s="279"/>
      <c r="C513" s="279"/>
      <c r="D513" s="279"/>
      <c r="E513" s="279"/>
      <c r="F513" s="279"/>
      <c r="G513" s="279"/>
      <c r="H513" s="279"/>
      <c r="I513" s="10" t="s">
        <v>1276</v>
      </c>
      <c r="J513" s="10"/>
      <c r="K513" s="3"/>
      <c r="L513" s="59"/>
      <c r="M513" s="215"/>
    </row>
    <row r="514" spans="1:13" s="1" customFormat="1" ht="15" customHeight="1">
      <c r="A514" s="279" t="s">
        <v>2</v>
      </c>
      <c r="B514" s="279"/>
      <c r="C514" s="279"/>
      <c r="D514" s="279"/>
      <c r="E514" s="279"/>
      <c r="F514" s="279"/>
      <c r="G514" s="279"/>
      <c r="H514" s="279"/>
      <c r="I514" s="10" t="s">
        <v>1366</v>
      </c>
      <c r="J514" s="10"/>
      <c r="K514" s="3"/>
      <c r="L514" s="59"/>
      <c r="M514" s="215"/>
    </row>
    <row r="515" spans="1:13" s="1" customFormat="1" ht="15" customHeight="1">
      <c r="A515" s="279" t="s">
        <v>4</v>
      </c>
      <c r="B515" s="279"/>
      <c r="C515" s="279"/>
      <c r="D515" s="279"/>
      <c r="E515" s="279"/>
      <c r="F515" s="279"/>
      <c r="G515" s="279"/>
      <c r="H515" s="279"/>
      <c r="I515" s="10" t="s">
        <v>1365</v>
      </c>
      <c r="J515" s="10"/>
      <c r="K515" s="3"/>
      <c r="L515" s="59"/>
      <c r="M515" s="215"/>
    </row>
    <row r="516" spans="1:13" s="1" customFormat="1" ht="15" customHeight="1">
      <c r="A516" s="280" t="s">
        <v>6</v>
      </c>
      <c r="B516" s="280"/>
      <c r="C516" s="280"/>
      <c r="D516" s="280"/>
      <c r="E516" s="280"/>
      <c r="F516" s="280"/>
      <c r="G516" s="280"/>
      <c r="H516" s="280"/>
      <c r="I516" s="10" t="s">
        <v>1281</v>
      </c>
      <c r="J516" s="10"/>
      <c r="K516" s="3"/>
      <c r="L516" s="59"/>
      <c r="M516" s="215"/>
    </row>
    <row r="517" spans="1:13" s="2" customFormat="1" ht="15" customHeight="1">
      <c r="A517" s="9"/>
      <c r="B517" s="9"/>
      <c r="C517" s="9"/>
      <c r="D517" s="281" t="s">
        <v>1284</v>
      </c>
      <c r="E517" s="281"/>
      <c r="F517" s="281"/>
      <c r="G517" s="281"/>
      <c r="H517" s="281"/>
      <c r="I517" s="3"/>
      <c r="J517" s="3"/>
      <c r="K517" s="3"/>
      <c r="L517" s="59"/>
      <c r="M517" s="215"/>
    </row>
    <row r="518" spans="1:13" s="1" customFormat="1" ht="26.25" customHeight="1">
      <c r="A518" s="11" t="s">
        <v>8</v>
      </c>
      <c r="B518" s="11"/>
      <c r="C518" s="282"/>
      <c r="D518" s="282"/>
      <c r="E518" s="282"/>
      <c r="F518" s="226"/>
      <c r="G518" s="226"/>
      <c r="H518" s="226"/>
      <c r="I518" s="15"/>
      <c r="J518" s="15"/>
      <c r="K518" s="15"/>
      <c r="L518" s="59"/>
      <c r="M518" s="215"/>
    </row>
    <row r="519" spans="1:13" s="1" customFormat="1" ht="18.75" customHeight="1">
      <c r="A519" s="11" t="s">
        <v>9</v>
      </c>
      <c r="B519" s="11"/>
      <c r="C519" s="11" t="s">
        <v>1285</v>
      </c>
      <c r="D519" s="11"/>
      <c r="E519" s="11"/>
      <c r="F519" s="11"/>
      <c r="G519" s="11"/>
      <c r="H519" s="16"/>
      <c r="I519" s="17"/>
      <c r="J519" s="17"/>
      <c r="K519" s="17"/>
      <c r="L519" s="60"/>
      <c r="M519" s="229"/>
    </row>
    <row r="520" spans="1:13" s="1" customFormat="1" ht="23.25" customHeight="1">
      <c r="A520" s="11" t="s">
        <v>11</v>
      </c>
      <c r="B520" s="11"/>
      <c r="C520" s="285"/>
      <c r="D520" s="285"/>
      <c r="E520" s="285"/>
      <c r="F520" s="285"/>
      <c r="G520" s="285"/>
      <c r="H520" s="19" t="s">
        <v>13</v>
      </c>
      <c r="I520" s="3"/>
      <c r="J520" s="3"/>
      <c r="K520" s="3"/>
      <c r="L520" s="59"/>
      <c r="M520" s="215"/>
    </row>
    <row r="521" spans="1:13" s="1" customFormat="1" ht="15" customHeight="1">
      <c r="A521" s="190" t="s">
        <v>14</v>
      </c>
      <c r="B521" s="190" t="s">
        <v>15</v>
      </c>
      <c r="C521" s="190" t="s">
        <v>16</v>
      </c>
      <c r="D521" s="190" t="s">
        <v>17</v>
      </c>
      <c r="E521" s="191" t="s">
        <v>18</v>
      </c>
      <c r="F521" s="192" t="s">
        <v>19</v>
      </c>
      <c r="G521" s="192" t="s">
        <v>20</v>
      </c>
      <c r="H521" s="190" t="s">
        <v>21</v>
      </c>
      <c r="I521" s="3"/>
      <c r="J521" s="3"/>
      <c r="K521" s="3"/>
      <c r="L521" s="59"/>
      <c r="M521" s="215"/>
    </row>
    <row r="522" spans="1:13" s="3" customFormat="1" ht="15" customHeight="1">
      <c r="A522" s="24">
        <v>1</v>
      </c>
      <c r="B522" s="257" t="s">
        <v>22</v>
      </c>
      <c r="C522" s="25" t="s">
        <v>23</v>
      </c>
      <c r="D522" s="26">
        <v>3</v>
      </c>
      <c r="E522" s="27">
        <v>79305</v>
      </c>
      <c r="F522" s="28">
        <f t="shared" ref="F522:F539" si="57">E522*D522</f>
        <v>237915</v>
      </c>
      <c r="G522" s="29">
        <v>0</v>
      </c>
      <c r="H522" s="30">
        <f t="shared" ref="H522:H539" si="58">F522-F522*G522</f>
        <v>237915</v>
      </c>
      <c r="I522" s="31">
        <f>E522/1.08</f>
        <v>73430.555555555547</v>
      </c>
      <c r="J522" s="31"/>
      <c r="K522" s="31"/>
      <c r="L522" s="59">
        <f>I522*D522</f>
        <v>220291.66666666663</v>
      </c>
      <c r="M522" s="230"/>
    </row>
    <row r="523" spans="1:13" s="3" customFormat="1" ht="15" customHeight="1">
      <c r="A523" s="24">
        <v>2</v>
      </c>
      <c r="B523" s="257" t="s">
        <v>24</v>
      </c>
      <c r="C523" s="25" t="s">
        <v>25</v>
      </c>
      <c r="D523" s="32"/>
      <c r="E523" s="33">
        <v>128591</v>
      </c>
      <c r="F523" s="28">
        <f t="shared" si="57"/>
        <v>0</v>
      </c>
      <c r="G523" s="29">
        <v>0</v>
      </c>
      <c r="H523" s="30">
        <f t="shared" si="58"/>
        <v>0</v>
      </c>
      <c r="I523" s="31">
        <f t="shared" ref="I523:I539" si="59">E523/1.08</f>
        <v>119065.74074074073</v>
      </c>
      <c r="J523" s="31"/>
      <c r="K523" s="31"/>
      <c r="L523" s="59">
        <f t="shared" ref="L523:L539" si="60">I523*D523</f>
        <v>0</v>
      </c>
      <c r="M523" s="230"/>
    </row>
    <row r="524" spans="1:13" s="3" customFormat="1" ht="15" customHeight="1">
      <c r="A524" s="24">
        <v>3</v>
      </c>
      <c r="B524" s="257" t="s">
        <v>51</v>
      </c>
      <c r="C524" s="25" t="s">
        <v>26</v>
      </c>
      <c r="D524" s="34">
        <v>3</v>
      </c>
      <c r="E524" s="27">
        <v>60043</v>
      </c>
      <c r="F524" s="28">
        <f t="shared" si="57"/>
        <v>180129</v>
      </c>
      <c r="G524" s="29">
        <v>0</v>
      </c>
      <c r="H524" s="30">
        <f t="shared" si="58"/>
        <v>180129</v>
      </c>
      <c r="I524" s="31">
        <f t="shared" si="59"/>
        <v>55595.370370370365</v>
      </c>
      <c r="J524" s="31"/>
      <c r="K524" s="31"/>
      <c r="L524" s="59">
        <f t="shared" si="60"/>
        <v>166786.11111111109</v>
      </c>
      <c r="M524" s="230"/>
    </row>
    <row r="525" spans="1:13" s="3" customFormat="1" ht="15" customHeight="1">
      <c r="A525" s="24">
        <v>4</v>
      </c>
      <c r="B525" s="257" t="s">
        <v>51</v>
      </c>
      <c r="C525" s="25" t="s">
        <v>27</v>
      </c>
      <c r="D525" s="106"/>
      <c r="E525" s="27">
        <v>115781</v>
      </c>
      <c r="F525" s="28">
        <f t="shared" si="57"/>
        <v>0</v>
      </c>
      <c r="G525" s="29">
        <v>0</v>
      </c>
      <c r="H525" s="30">
        <f t="shared" si="58"/>
        <v>0</v>
      </c>
      <c r="I525" s="31">
        <f t="shared" si="59"/>
        <v>107204.62962962962</v>
      </c>
      <c r="J525" s="31"/>
      <c r="K525" s="31"/>
      <c r="L525" s="59">
        <f t="shared" si="60"/>
        <v>0</v>
      </c>
      <c r="M525" s="230"/>
    </row>
    <row r="526" spans="1:13" s="3" customFormat="1" ht="15" customHeight="1">
      <c r="A526" s="24">
        <v>5</v>
      </c>
      <c r="B526" s="257" t="s">
        <v>47</v>
      </c>
      <c r="C526" s="25" t="s">
        <v>28</v>
      </c>
      <c r="D526" s="32">
        <v>3</v>
      </c>
      <c r="E526" s="27">
        <v>119943</v>
      </c>
      <c r="F526" s="28">
        <f t="shared" si="57"/>
        <v>359829</v>
      </c>
      <c r="G526" s="29">
        <v>0</v>
      </c>
      <c r="H526" s="30">
        <f t="shared" si="58"/>
        <v>359829</v>
      </c>
      <c r="I526" s="31">
        <f t="shared" si="59"/>
        <v>111058.33333333333</v>
      </c>
      <c r="J526" s="31"/>
      <c r="K526" s="31"/>
      <c r="L526" s="59">
        <f t="shared" si="60"/>
        <v>333175</v>
      </c>
      <c r="M526" s="230"/>
    </row>
    <row r="527" spans="1:13" s="3" customFormat="1" ht="15" customHeight="1">
      <c r="A527" s="24">
        <v>6</v>
      </c>
      <c r="B527" s="24"/>
      <c r="C527" s="25" t="s">
        <v>29</v>
      </c>
      <c r="D527" s="26">
        <v>3</v>
      </c>
      <c r="E527" s="27">
        <v>94810</v>
      </c>
      <c r="F527" s="28">
        <f t="shared" si="57"/>
        <v>284430</v>
      </c>
      <c r="G527" s="29">
        <v>0</v>
      </c>
      <c r="H527" s="30">
        <f t="shared" si="58"/>
        <v>284430</v>
      </c>
      <c r="I527" s="31">
        <f t="shared" si="59"/>
        <v>87787.037037037036</v>
      </c>
      <c r="J527" s="31"/>
      <c r="K527" s="31"/>
      <c r="L527" s="59">
        <f t="shared" si="60"/>
        <v>263361.11111111112</v>
      </c>
      <c r="M527" s="230"/>
    </row>
    <row r="528" spans="1:13" s="3" customFormat="1" ht="15" customHeight="1">
      <c r="A528" s="24">
        <v>7</v>
      </c>
      <c r="B528" s="24"/>
      <c r="C528" s="25" t="s">
        <v>30</v>
      </c>
      <c r="D528" s="34"/>
      <c r="E528" s="27">
        <v>141396</v>
      </c>
      <c r="F528" s="28">
        <f t="shared" si="57"/>
        <v>0</v>
      </c>
      <c r="G528" s="29">
        <v>0</v>
      </c>
      <c r="H528" s="30">
        <f t="shared" si="58"/>
        <v>0</v>
      </c>
      <c r="I528" s="31">
        <f t="shared" si="59"/>
        <v>130922.22222222222</v>
      </c>
      <c r="J528" s="31"/>
      <c r="K528" s="31"/>
      <c r="L528" s="59">
        <f t="shared" si="60"/>
        <v>0</v>
      </c>
      <c r="M528" s="230"/>
    </row>
    <row r="529" spans="1:13" s="3" customFormat="1" ht="15" customHeight="1">
      <c r="A529" s="24">
        <v>8</v>
      </c>
      <c r="B529" s="24"/>
      <c r="C529" s="25" t="s">
        <v>31</v>
      </c>
      <c r="D529" s="26"/>
      <c r="E529" s="27">
        <v>232931</v>
      </c>
      <c r="F529" s="28">
        <f t="shared" si="57"/>
        <v>0</v>
      </c>
      <c r="G529" s="29">
        <v>0</v>
      </c>
      <c r="H529" s="30">
        <f t="shared" si="58"/>
        <v>0</v>
      </c>
      <c r="I529" s="31">
        <f t="shared" si="59"/>
        <v>215676.85185185182</v>
      </c>
      <c r="J529" s="31"/>
      <c r="K529" s="31"/>
      <c r="L529" s="59">
        <f t="shared" si="60"/>
        <v>0</v>
      </c>
      <c r="M529" s="230"/>
    </row>
    <row r="530" spans="1:13" s="3" customFormat="1" ht="15" customHeight="1">
      <c r="A530" s="24">
        <v>9</v>
      </c>
      <c r="B530" s="24"/>
      <c r="C530" s="36" t="s">
        <v>32</v>
      </c>
      <c r="D530" s="126"/>
      <c r="E530" s="27">
        <v>101534</v>
      </c>
      <c r="F530" s="28">
        <f t="shared" si="57"/>
        <v>0</v>
      </c>
      <c r="G530" s="29">
        <v>0</v>
      </c>
      <c r="H530" s="30">
        <f t="shared" si="58"/>
        <v>0</v>
      </c>
      <c r="I530" s="31">
        <f t="shared" si="59"/>
        <v>94012.962962962964</v>
      </c>
      <c r="J530" s="31"/>
      <c r="K530" s="31"/>
      <c r="L530" s="59">
        <f t="shared" si="60"/>
        <v>0</v>
      </c>
      <c r="M530" s="230"/>
    </row>
    <row r="531" spans="1:13" s="3" customFormat="1" ht="15" customHeight="1">
      <c r="A531" s="24">
        <v>10</v>
      </c>
      <c r="B531" s="24"/>
      <c r="C531" s="36" t="s">
        <v>33</v>
      </c>
      <c r="D531" s="126"/>
      <c r="E531" s="33">
        <v>110148</v>
      </c>
      <c r="F531" s="28">
        <f t="shared" si="57"/>
        <v>0</v>
      </c>
      <c r="G531" s="29">
        <v>0</v>
      </c>
      <c r="H531" s="30">
        <f t="shared" si="58"/>
        <v>0</v>
      </c>
      <c r="I531" s="31">
        <f t="shared" si="59"/>
        <v>101988.88888888888</v>
      </c>
      <c r="J531" s="31"/>
      <c r="K531" s="31"/>
      <c r="L531" s="59">
        <f t="shared" si="60"/>
        <v>0</v>
      </c>
      <c r="M531" s="230"/>
    </row>
    <row r="532" spans="1:13" s="3" customFormat="1" ht="15" customHeight="1">
      <c r="A532" s="24">
        <v>11</v>
      </c>
      <c r="B532" s="257" t="s">
        <v>74</v>
      </c>
      <c r="C532" s="25" t="s">
        <v>34</v>
      </c>
      <c r="D532" s="37"/>
      <c r="E532" s="27">
        <v>54198</v>
      </c>
      <c r="F532" s="28">
        <f t="shared" si="57"/>
        <v>0</v>
      </c>
      <c r="G532" s="29">
        <v>0</v>
      </c>
      <c r="H532" s="30">
        <f t="shared" si="58"/>
        <v>0</v>
      </c>
      <c r="I532" s="31">
        <f t="shared" si="59"/>
        <v>50183.333333333328</v>
      </c>
      <c r="J532" s="31"/>
      <c r="K532" s="31"/>
      <c r="L532" s="59">
        <f t="shared" si="60"/>
        <v>0</v>
      </c>
      <c r="M532" s="230"/>
    </row>
    <row r="533" spans="1:13" s="3" customFormat="1" ht="15" customHeight="1">
      <c r="A533" s="24">
        <v>12</v>
      </c>
      <c r="B533" s="257" t="s">
        <v>52</v>
      </c>
      <c r="C533" s="25" t="s">
        <v>35</v>
      </c>
      <c r="D533" s="37"/>
      <c r="E533" s="27">
        <v>49680</v>
      </c>
      <c r="F533" s="28">
        <f t="shared" si="57"/>
        <v>0</v>
      </c>
      <c r="G533" s="29">
        <v>0</v>
      </c>
      <c r="H533" s="30">
        <f t="shared" si="58"/>
        <v>0</v>
      </c>
      <c r="I533" s="31">
        <f t="shared" si="59"/>
        <v>46000</v>
      </c>
      <c r="J533" s="31"/>
      <c r="K533" s="31"/>
      <c r="L533" s="59">
        <f t="shared" si="60"/>
        <v>0</v>
      </c>
      <c r="M533" s="230"/>
    </row>
    <row r="534" spans="1:13" s="3" customFormat="1" ht="15" customHeight="1">
      <c r="A534" s="24">
        <v>13</v>
      </c>
      <c r="B534" s="24"/>
      <c r="C534" s="25" t="s">
        <v>36</v>
      </c>
      <c r="D534" s="37"/>
      <c r="E534" s="38">
        <v>64152</v>
      </c>
      <c r="F534" s="28">
        <f t="shared" si="57"/>
        <v>0</v>
      </c>
      <c r="G534" s="29">
        <v>0</v>
      </c>
      <c r="H534" s="30">
        <f t="shared" si="58"/>
        <v>0</v>
      </c>
      <c r="I534" s="31">
        <f t="shared" si="59"/>
        <v>59399.999999999993</v>
      </c>
      <c r="J534" s="31"/>
      <c r="K534" s="31"/>
      <c r="L534" s="59">
        <f t="shared" si="60"/>
        <v>0</v>
      </c>
      <c r="M534" s="230"/>
    </row>
    <row r="535" spans="1:13" s="3" customFormat="1" ht="15" customHeight="1">
      <c r="A535" s="24">
        <v>14</v>
      </c>
      <c r="B535" s="24"/>
      <c r="C535" s="25" t="s">
        <v>37</v>
      </c>
      <c r="D535" s="37"/>
      <c r="E535" s="38">
        <v>65934</v>
      </c>
      <c r="F535" s="28">
        <f t="shared" si="57"/>
        <v>0</v>
      </c>
      <c r="G535" s="29">
        <v>0</v>
      </c>
      <c r="H535" s="30">
        <f t="shared" si="58"/>
        <v>0</v>
      </c>
      <c r="I535" s="31">
        <f t="shared" si="59"/>
        <v>61049.999999999993</v>
      </c>
      <c r="J535" s="31"/>
      <c r="K535" s="31"/>
      <c r="L535" s="59">
        <f t="shared" si="60"/>
        <v>0</v>
      </c>
      <c r="M535" s="230"/>
    </row>
    <row r="536" spans="1:13" s="3" customFormat="1" ht="15" customHeight="1">
      <c r="A536" s="24">
        <v>15</v>
      </c>
      <c r="B536" s="24"/>
      <c r="C536" s="25" t="s">
        <v>38</v>
      </c>
      <c r="D536" s="37"/>
      <c r="E536" s="38">
        <v>76626</v>
      </c>
      <c r="F536" s="28">
        <f t="shared" si="57"/>
        <v>0</v>
      </c>
      <c r="G536" s="29">
        <v>0</v>
      </c>
      <c r="H536" s="30">
        <f t="shared" si="58"/>
        <v>0</v>
      </c>
      <c r="I536" s="31">
        <f t="shared" si="59"/>
        <v>70950</v>
      </c>
      <c r="J536" s="31"/>
      <c r="K536" s="31"/>
      <c r="L536" s="59">
        <f t="shared" si="60"/>
        <v>0</v>
      </c>
      <c r="M536" s="230"/>
    </row>
    <row r="537" spans="1:13" s="3" customFormat="1" ht="15" customHeight="1">
      <c r="A537" s="24">
        <v>16</v>
      </c>
      <c r="B537" s="24"/>
      <c r="C537" s="25" t="s">
        <v>39</v>
      </c>
      <c r="D537" s="37"/>
      <c r="E537" s="38">
        <v>80190</v>
      </c>
      <c r="F537" s="28">
        <f t="shared" si="57"/>
        <v>0</v>
      </c>
      <c r="G537" s="29">
        <v>0</v>
      </c>
      <c r="H537" s="30">
        <f t="shared" si="58"/>
        <v>0</v>
      </c>
      <c r="I537" s="31">
        <f t="shared" si="59"/>
        <v>74250</v>
      </c>
      <c r="J537" s="31"/>
      <c r="K537" s="31"/>
      <c r="L537" s="59">
        <f t="shared" si="60"/>
        <v>0</v>
      </c>
      <c r="M537" s="230"/>
    </row>
    <row r="538" spans="1:13" s="3" customFormat="1" ht="15" customHeight="1">
      <c r="A538" s="24">
        <v>17</v>
      </c>
      <c r="B538" s="24"/>
      <c r="C538" s="25" t="s">
        <v>40</v>
      </c>
      <c r="D538" s="37">
        <v>3</v>
      </c>
      <c r="E538" s="38">
        <v>113832</v>
      </c>
      <c r="F538" s="28">
        <f t="shared" si="57"/>
        <v>341496</v>
      </c>
      <c r="G538" s="29">
        <v>0</v>
      </c>
      <c r="H538" s="30">
        <f t="shared" si="58"/>
        <v>341496</v>
      </c>
      <c r="I538" s="31">
        <f t="shared" si="59"/>
        <v>105400</v>
      </c>
      <c r="J538" s="31"/>
      <c r="K538" s="31"/>
      <c r="L538" s="59">
        <f t="shared" si="60"/>
        <v>316200</v>
      </c>
      <c r="M538" s="230"/>
    </row>
    <row r="539" spans="1:13" s="3" customFormat="1" ht="15" customHeight="1">
      <c r="A539" s="24">
        <v>18</v>
      </c>
      <c r="B539" s="24"/>
      <c r="C539" s="25" t="s">
        <v>41</v>
      </c>
      <c r="D539" s="37">
        <v>3</v>
      </c>
      <c r="E539" s="39">
        <v>98010</v>
      </c>
      <c r="F539" s="28">
        <f t="shared" si="57"/>
        <v>294030</v>
      </c>
      <c r="G539" s="29">
        <v>0</v>
      </c>
      <c r="H539" s="30">
        <f t="shared" si="58"/>
        <v>294030</v>
      </c>
      <c r="I539" s="31">
        <f t="shared" si="59"/>
        <v>90750</v>
      </c>
      <c r="J539" s="31"/>
      <c r="K539" s="31"/>
      <c r="L539" s="59">
        <f t="shared" si="60"/>
        <v>272250</v>
      </c>
      <c r="M539" s="230"/>
    </row>
    <row r="540" spans="1:13" s="4" customFormat="1" ht="15" customHeight="1">
      <c r="A540" s="40"/>
      <c r="B540" s="40"/>
      <c r="C540" s="41" t="s">
        <v>42</v>
      </c>
      <c r="D540" s="42">
        <f>SUM(D522:D539)</f>
        <v>18</v>
      </c>
      <c r="E540" s="42"/>
      <c r="F540" s="43">
        <f>SUM(F522:F539)</f>
        <v>1697829</v>
      </c>
      <c r="G540" s="43"/>
      <c r="H540" s="111">
        <f>SUM(H522:H539)</f>
        <v>1697829</v>
      </c>
      <c r="I540" s="45"/>
      <c r="J540" s="45"/>
      <c r="K540" s="45"/>
      <c r="L540" s="64">
        <f>SUM(L522:L539)</f>
        <v>1572063.888888889</v>
      </c>
      <c r="M540" s="231"/>
    </row>
    <row r="541" spans="1:13" s="5" customFormat="1" ht="30" customHeight="1">
      <c r="A541" s="46"/>
      <c r="B541" s="46"/>
      <c r="C541" s="47"/>
      <c r="D541" s="48"/>
      <c r="E541" s="48"/>
      <c r="F541" s="49"/>
      <c r="G541" s="49"/>
      <c r="H541" s="50"/>
      <c r="I541" s="51"/>
      <c r="J541" s="51"/>
      <c r="K541" s="51"/>
      <c r="L541" s="65">
        <f>L540*0.08</f>
        <v>125765.11111111112</v>
      </c>
      <c r="M541" s="232"/>
    </row>
    <row r="542" spans="1:13" s="6" customFormat="1" ht="15" customHeight="1">
      <c r="A542" s="283" t="s">
        <v>43</v>
      </c>
      <c r="B542" s="283"/>
      <c r="C542" s="283"/>
      <c r="D542" s="284" t="s">
        <v>44</v>
      </c>
      <c r="E542" s="284"/>
      <c r="F542" s="54"/>
      <c r="G542" s="54"/>
      <c r="H542" s="55" t="s">
        <v>45</v>
      </c>
      <c r="I542" s="56"/>
      <c r="J542" s="56"/>
      <c r="K542" s="56"/>
      <c r="L542" s="225">
        <f>SUM(L540:L541)</f>
        <v>1697829</v>
      </c>
      <c r="M542" s="233"/>
    </row>
    <row r="546" spans="1:13" s="1" customFormat="1" ht="16.5" customHeight="1">
      <c r="A546" s="279" t="s">
        <v>0</v>
      </c>
      <c r="B546" s="279"/>
      <c r="C546" s="279"/>
      <c r="D546" s="279"/>
      <c r="E546" s="279"/>
      <c r="F546" s="279"/>
      <c r="G546" s="279"/>
      <c r="H546" s="279"/>
      <c r="I546" s="10" t="s">
        <v>1295</v>
      </c>
      <c r="J546" s="10" t="s">
        <v>1296</v>
      </c>
      <c r="K546" s="3"/>
      <c r="L546" s="59"/>
      <c r="M546" s="215"/>
    </row>
    <row r="547" spans="1:13" s="1" customFormat="1" ht="15" customHeight="1">
      <c r="A547" s="279" t="s">
        <v>1</v>
      </c>
      <c r="B547" s="279"/>
      <c r="C547" s="279"/>
      <c r="D547" s="279"/>
      <c r="E547" s="279"/>
      <c r="F547" s="279"/>
      <c r="G547" s="279"/>
      <c r="H547" s="279"/>
      <c r="I547" s="10" t="s">
        <v>1276</v>
      </c>
      <c r="J547" s="10"/>
      <c r="K547" s="3"/>
      <c r="L547" s="59"/>
      <c r="M547" s="215"/>
    </row>
    <row r="548" spans="1:13" s="1" customFormat="1" ht="15" customHeight="1">
      <c r="A548" s="279" t="s">
        <v>2</v>
      </c>
      <c r="B548" s="279"/>
      <c r="C548" s="279"/>
      <c r="D548" s="279"/>
      <c r="E548" s="279"/>
      <c r="F548" s="279"/>
      <c r="G548" s="279"/>
      <c r="H548" s="279"/>
      <c r="I548" s="10" t="s">
        <v>1366</v>
      </c>
      <c r="J548" s="10"/>
      <c r="K548" s="3"/>
      <c r="L548" s="59"/>
      <c r="M548" s="215"/>
    </row>
    <row r="549" spans="1:13" s="1" customFormat="1" ht="15" customHeight="1">
      <c r="A549" s="279" t="s">
        <v>4</v>
      </c>
      <c r="B549" s="279"/>
      <c r="C549" s="279"/>
      <c r="D549" s="279"/>
      <c r="E549" s="279"/>
      <c r="F549" s="279"/>
      <c r="G549" s="279"/>
      <c r="H549" s="279"/>
      <c r="I549" s="10" t="s">
        <v>1365</v>
      </c>
      <c r="J549" s="10"/>
      <c r="K549" s="3"/>
      <c r="L549" s="59"/>
      <c r="M549" s="215"/>
    </row>
    <row r="550" spans="1:13" s="1" customFormat="1" ht="15" customHeight="1">
      <c r="A550" s="280" t="s">
        <v>6</v>
      </c>
      <c r="B550" s="280"/>
      <c r="C550" s="280"/>
      <c r="D550" s="280"/>
      <c r="E550" s="280"/>
      <c r="F550" s="280"/>
      <c r="G550" s="280"/>
      <c r="H550" s="280"/>
      <c r="I550" s="10" t="s">
        <v>1281</v>
      </c>
      <c r="J550" s="10"/>
      <c r="K550" s="3"/>
      <c r="L550" s="59"/>
      <c r="M550" s="215"/>
    </row>
    <row r="551" spans="1:13" s="2" customFormat="1" ht="15" customHeight="1">
      <c r="A551" s="9"/>
      <c r="B551" s="9"/>
      <c r="C551" s="9"/>
      <c r="D551" s="281" t="s">
        <v>1284</v>
      </c>
      <c r="E551" s="281"/>
      <c r="F551" s="281"/>
      <c r="G551" s="281"/>
      <c r="H551" s="281"/>
      <c r="I551" s="3"/>
      <c r="J551" s="3"/>
      <c r="K551" s="3"/>
      <c r="L551" s="59"/>
      <c r="M551" s="215"/>
    </row>
    <row r="552" spans="1:13" s="1" customFormat="1" ht="26.25" customHeight="1">
      <c r="A552" s="11" t="s">
        <v>8</v>
      </c>
      <c r="B552" s="11"/>
      <c r="C552" s="282"/>
      <c r="D552" s="282"/>
      <c r="E552" s="282"/>
      <c r="F552" s="226"/>
      <c r="G552" s="226"/>
      <c r="H552" s="226"/>
      <c r="I552" s="15"/>
      <c r="J552" s="15"/>
      <c r="K552" s="15"/>
      <c r="L552" s="59"/>
      <c r="M552" s="215"/>
    </row>
    <row r="553" spans="1:13" s="1" customFormat="1" ht="18.75" customHeight="1">
      <c r="A553" s="11" t="s">
        <v>9</v>
      </c>
      <c r="B553" s="11"/>
      <c r="C553" s="11" t="s">
        <v>1294</v>
      </c>
      <c r="D553" s="11"/>
      <c r="E553" s="11"/>
      <c r="F553" s="11"/>
      <c r="G553" s="11"/>
      <c r="H553" s="16"/>
      <c r="I553" s="17"/>
      <c r="J553" s="17"/>
      <c r="K553" s="17"/>
      <c r="L553" s="60"/>
      <c r="M553" s="229"/>
    </row>
    <row r="554" spans="1:13" s="1" customFormat="1" ht="23.25" customHeight="1">
      <c r="A554" s="11" t="s">
        <v>11</v>
      </c>
      <c r="B554" s="11"/>
      <c r="C554" s="285"/>
      <c r="D554" s="285"/>
      <c r="E554" s="285"/>
      <c r="F554" s="285"/>
      <c r="G554" s="285"/>
      <c r="H554" s="19" t="s">
        <v>13</v>
      </c>
      <c r="I554" s="3"/>
      <c r="J554" s="3"/>
      <c r="K554" s="3"/>
      <c r="L554" s="59"/>
      <c r="M554" s="215"/>
    </row>
    <row r="555" spans="1:13" s="1" customFormat="1" ht="15" customHeight="1">
      <c r="A555" s="190" t="s">
        <v>14</v>
      </c>
      <c r="B555" s="190" t="s">
        <v>15</v>
      </c>
      <c r="C555" s="190" t="s">
        <v>16</v>
      </c>
      <c r="D555" s="190" t="s">
        <v>17</v>
      </c>
      <c r="E555" s="191" t="s">
        <v>18</v>
      </c>
      <c r="F555" s="192" t="s">
        <v>19</v>
      </c>
      <c r="G555" s="192" t="s">
        <v>20</v>
      </c>
      <c r="H555" s="190" t="s">
        <v>21</v>
      </c>
      <c r="I555" s="3"/>
      <c r="J555" s="3"/>
      <c r="K555" s="3"/>
      <c r="L555" s="59"/>
      <c r="M555" s="215"/>
    </row>
    <row r="556" spans="1:13" s="3" customFormat="1" ht="15" customHeight="1">
      <c r="A556" s="24">
        <v>1</v>
      </c>
      <c r="B556" s="257" t="s">
        <v>22</v>
      </c>
      <c r="C556" s="25" t="s">
        <v>23</v>
      </c>
      <c r="D556" s="26"/>
      <c r="E556" s="27">
        <v>79305</v>
      </c>
      <c r="F556" s="28">
        <f t="shared" ref="F556:F573" si="61">E556*D556</f>
        <v>0</v>
      </c>
      <c r="G556" s="29">
        <v>0</v>
      </c>
      <c r="H556" s="30">
        <f t="shared" ref="H556:H573" si="62">F556-F556*G556</f>
        <v>0</v>
      </c>
      <c r="I556" s="31">
        <f>E556/1.08</f>
        <v>73430.555555555547</v>
      </c>
      <c r="J556" s="31"/>
      <c r="K556" s="31"/>
      <c r="L556" s="59">
        <f>I556*D556</f>
        <v>0</v>
      </c>
      <c r="M556" s="230"/>
    </row>
    <row r="557" spans="1:13" s="3" customFormat="1" ht="15" customHeight="1">
      <c r="A557" s="24">
        <v>2</v>
      </c>
      <c r="B557" s="257" t="s">
        <v>24</v>
      </c>
      <c r="C557" s="25" t="s">
        <v>25</v>
      </c>
      <c r="D557" s="32"/>
      <c r="E557" s="33">
        <v>128591</v>
      </c>
      <c r="F557" s="28">
        <f t="shared" si="61"/>
        <v>0</v>
      </c>
      <c r="G557" s="29">
        <v>0</v>
      </c>
      <c r="H557" s="30">
        <f t="shared" si="62"/>
        <v>0</v>
      </c>
      <c r="I557" s="31">
        <f t="shared" ref="I557:I573" si="63">E557/1.08</f>
        <v>119065.74074074073</v>
      </c>
      <c r="J557" s="31"/>
      <c r="K557" s="31"/>
      <c r="L557" s="59">
        <f t="shared" ref="L557:L573" si="64">I557*D557</f>
        <v>0</v>
      </c>
      <c r="M557" s="230"/>
    </row>
    <row r="558" spans="1:13" s="3" customFormat="1" ht="15" customHeight="1">
      <c r="A558" s="24">
        <v>3</v>
      </c>
      <c r="B558" s="257" t="s">
        <v>51</v>
      </c>
      <c r="C558" s="25" t="s">
        <v>26</v>
      </c>
      <c r="D558" s="34"/>
      <c r="E558" s="27">
        <v>60043</v>
      </c>
      <c r="F558" s="28">
        <f t="shared" si="61"/>
        <v>0</v>
      </c>
      <c r="G558" s="29">
        <v>0</v>
      </c>
      <c r="H558" s="30">
        <f t="shared" si="62"/>
        <v>0</v>
      </c>
      <c r="I558" s="31">
        <f t="shared" si="63"/>
        <v>55595.370370370365</v>
      </c>
      <c r="J558" s="31"/>
      <c r="K558" s="31"/>
      <c r="L558" s="59">
        <f t="shared" si="64"/>
        <v>0</v>
      </c>
      <c r="M558" s="230"/>
    </row>
    <row r="559" spans="1:13" s="3" customFormat="1" ht="15" customHeight="1">
      <c r="A559" s="24">
        <v>4</v>
      </c>
      <c r="B559" s="257" t="s">
        <v>51</v>
      </c>
      <c r="C559" s="25" t="s">
        <v>27</v>
      </c>
      <c r="D559" s="106"/>
      <c r="E559" s="27">
        <v>115781</v>
      </c>
      <c r="F559" s="28">
        <f t="shared" si="61"/>
        <v>0</v>
      </c>
      <c r="G559" s="29">
        <v>0</v>
      </c>
      <c r="H559" s="30">
        <f t="shared" si="62"/>
        <v>0</v>
      </c>
      <c r="I559" s="31">
        <f t="shared" si="63"/>
        <v>107204.62962962962</v>
      </c>
      <c r="J559" s="31"/>
      <c r="K559" s="31"/>
      <c r="L559" s="59">
        <f t="shared" si="64"/>
        <v>0</v>
      </c>
      <c r="M559" s="230"/>
    </row>
    <row r="560" spans="1:13" s="3" customFormat="1" ht="15" customHeight="1">
      <c r="A560" s="24">
        <v>5</v>
      </c>
      <c r="B560" s="257" t="s">
        <v>47</v>
      </c>
      <c r="C560" s="25" t="s">
        <v>28</v>
      </c>
      <c r="D560" s="32"/>
      <c r="E560" s="27">
        <v>119943</v>
      </c>
      <c r="F560" s="28">
        <f t="shared" si="61"/>
        <v>0</v>
      </c>
      <c r="G560" s="29">
        <v>0</v>
      </c>
      <c r="H560" s="30">
        <f t="shared" si="62"/>
        <v>0</v>
      </c>
      <c r="I560" s="31">
        <f t="shared" si="63"/>
        <v>111058.33333333333</v>
      </c>
      <c r="J560" s="31"/>
      <c r="K560" s="31"/>
      <c r="L560" s="59">
        <f t="shared" si="64"/>
        <v>0</v>
      </c>
      <c r="M560" s="230"/>
    </row>
    <row r="561" spans="1:13" s="3" customFormat="1" ht="15" customHeight="1">
      <c r="A561" s="24">
        <v>6</v>
      </c>
      <c r="B561" s="24"/>
      <c r="C561" s="25" t="s">
        <v>29</v>
      </c>
      <c r="D561" s="26"/>
      <c r="E561" s="27">
        <v>94810</v>
      </c>
      <c r="F561" s="28">
        <f t="shared" si="61"/>
        <v>0</v>
      </c>
      <c r="G561" s="29">
        <v>0</v>
      </c>
      <c r="H561" s="30">
        <f t="shared" si="62"/>
        <v>0</v>
      </c>
      <c r="I561" s="31">
        <f t="shared" si="63"/>
        <v>87787.037037037036</v>
      </c>
      <c r="J561" s="31"/>
      <c r="K561" s="31"/>
      <c r="L561" s="59">
        <f t="shared" si="64"/>
        <v>0</v>
      </c>
      <c r="M561" s="230"/>
    </row>
    <row r="562" spans="1:13" s="3" customFormat="1" ht="15" customHeight="1">
      <c r="A562" s="24">
        <v>7</v>
      </c>
      <c r="B562" s="24"/>
      <c r="C562" s="25" t="s">
        <v>30</v>
      </c>
      <c r="D562" s="34"/>
      <c r="E562" s="27">
        <v>141396</v>
      </c>
      <c r="F562" s="28">
        <f t="shared" si="61"/>
        <v>0</v>
      </c>
      <c r="G562" s="29">
        <v>0</v>
      </c>
      <c r="H562" s="30">
        <f t="shared" si="62"/>
        <v>0</v>
      </c>
      <c r="I562" s="31">
        <f t="shared" si="63"/>
        <v>130922.22222222222</v>
      </c>
      <c r="J562" s="31"/>
      <c r="K562" s="31"/>
      <c r="L562" s="59">
        <f t="shared" si="64"/>
        <v>0</v>
      </c>
      <c r="M562" s="230"/>
    </row>
    <row r="563" spans="1:13" s="3" customFormat="1" ht="15" customHeight="1">
      <c r="A563" s="24">
        <v>8</v>
      </c>
      <c r="B563" s="24"/>
      <c r="C563" s="25" t="s">
        <v>31</v>
      </c>
      <c r="D563" s="26"/>
      <c r="E563" s="27">
        <v>232931</v>
      </c>
      <c r="F563" s="28">
        <f t="shared" si="61"/>
        <v>0</v>
      </c>
      <c r="G563" s="29">
        <v>0</v>
      </c>
      <c r="H563" s="30">
        <f t="shared" si="62"/>
        <v>0</v>
      </c>
      <c r="I563" s="31">
        <f t="shared" si="63"/>
        <v>215676.85185185182</v>
      </c>
      <c r="J563" s="31"/>
      <c r="K563" s="31"/>
      <c r="L563" s="59">
        <f t="shared" si="64"/>
        <v>0</v>
      </c>
      <c r="M563" s="230"/>
    </row>
    <row r="564" spans="1:13" s="3" customFormat="1" ht="15" customHeight="1">
      <c r="A564" s="24">
        <v>9</v>
      </c>
      <c r="B564" s="24"/>
      <c r="C564" s="36" t="s">
        <v>32</v>
      </c>
      <c r="D564" s="126"/>
      <c r="E564" s="27">
        <v>101534</v>
      </c>
      <c r="F564" s="28">
        <f t="shared" si="61"/>
        <v>0</v>
      </c>
      <c r="G564" s="29">
        <v>0</v>
      </c>
      <c r="H564" s="30">
        <f t="shared" si="62"/>
        <v>0</v>
      </c>
      <c r="I564" s="31">
        <f t="shared" si="63"/>
        <v>94012.962962962964</v>
      </c>
      <c r="J564" s="31"/>
      <c r="K564" s="31"/>
      <c r="L564" s="59">
        <f t="shared" si="64"/>
        <v>0</v>
      </c>
      <c r="M564" s="230"/>
    </row>
    <row r="565" spans="1:13" s="3" customFormat="1" ht="15" customHeight="1">
      <c r="A565" s="24">
        <v>10</v>
      </c>
      <c r="B565" s="24"/>
      <c r="C565" s="36" t="s">
        <v>33</v>
      </c>
      <c r="D565" s="126"/>
      <c r="E565" s="33">
        <v>110148</v>
      </c>
      <c r="F565" s="28">
        <f t="shared" si="61"/>
        <v>0</v>
      </c>
      <c r="G565" s="29">
        <v>0</v>
      </c>
      <c r="H565" s="30">
        <f t="shared" si="62"/>
        <v>0</v>
      </c>
      <c r="I565" s="31">
        <f t="shared" si="63"/>
        <v>101988.88888888888</v>
      </c>
      <c r="J565" s="31"/>
      <c r="K565" s="31"/>
      <c r="L565" s="59">
        <f t="shared" si="64"/>
        <v>0</v>
      </c>
      <c r="M565" s="230"/>
    </row>
    <row r="566" spans="1:13" s="3" customFormat="1" ht="15" customHeight="1">
      <c r="A566" s="24">
        <v>11</v>
      </c>
      <c r="B566" s="257" t="s">
        <v>74</v>
      </c>
      <c r="C566" s="25" t="s">
        <v>34</v>
      </c>
      <c r="D566" s="37"/>
      <c r="E566" s="27">
        <v>54198</v>
      </c>
      <c r="F566" s="28">
        <f t="shared" si="61"/>
        <v>0</v>
      </c>
      <c r="G566" s="29">
        <v>0</v>
      </c>
      <c r="H566" s="30">
        <f t="shared" si="62"/>
        <v>0</v>
      </c>
      <c r="I566" s="31">
        <f t="shared" si="63"/>
        <v>50183.333333333328</v>
      </c>
      <c r="J566" s="31"/>
      <c r="K566" s="31"/>
      <c r="L566" s="59">
        <f t="shared" si="64"/>
        <v>0</v>
      </c>
      <c r="M566" s="230"/>
    </row>
    <row r="567" spans="1:13" s="3" customFormat="1" ht="15" customHeight="1">
      <c r="A567" s="24">
        <v>12</v>
      </c>
      <c r="B567" s="257" t="s">
        <v>52</v>
      </c>
      <c r="C567" s="25" t="s">
        <v>35</v>
      </c>
      <c r="D567" s="37">
        <v>3</v>
      </c>
      <c r="E567" s="27">
        <v>49680</v>
      </c>
      <c r="F567" s="28">
        <f t="shared" si="61"/>
        <v>149040</v>
      </c>
      <c r="G567" s="29">
        <v>0</v>
      </c>
      <c r="H567" s="30">
        <f t="shared" si="62"/>
        <v>149040</v>
      </c>
      <c r="I567" s="31">
        <f t="shared" si="63"/>
        <v>46000</v>
      </c>
      <c r="J567" s="31"/>
      <c r="K567" s="31"/>
      <c r="L567" s="59">
        <f t="shared" si="64"/>
        <v>138000</v>
      </c>
      <c r="M567" s="230"/>
    </row>
    <row r="568" spans="1:13" s="3" customFormat="1" ht="15" customHeight="1">
      <c r="A568" s="24">
        <v>13</v>
      </c>
      <c r="B568" s="24"/>
      <c r="C568" s="25" t="s">
        <v>36</v>
      </c>
      <c r="D568" s="37"/>
      <c r="E568" s="38">
        <v>64152</v>
      </c>
      <c r="F568" s="28">
        <f t="shared" si="61"/>
        <v>0</v>
      </c>
      <c r="G568" s="29">
        <v>0</v>
      </c>
      <c r="H568" s="30">
        <f t="shared" si="62"/>
        <v>0</v>
      </c>
      <c r="I568" s="31">
        <f t="shared" si="63"/>
        <v>59399.999999999993</v>
      </c>
      <c r="J568" s="31"/>
      <c r="K568" s="31"/>
      <c r="L568" s="59">
        <f t="shared" si="64"/>
        <v>0</v>
      </c>
      <c r="M568" s="230"/>
    </row>
    <row r="569" spans="1:13" s="3" customFormat="1" ht="15" customHeight="1">
      <c r="A569" s="24">
        <v>14</v>
      </c>
      <c r="B569" s="24"/>
      <c r="C569" s="25" t="s">
        <v>37</v>
      </c>
      <c r="D569" s="37"/>
      <c r="E569" s="38">
        <v>65934</v>
      </c>
      <c r="F569" s="28">
        <f t="shared" si="61"/>
        <v>0</v>
      </c>
      <c r="G569" s="29">
        <v>0</v>
      </c>
      <c r="H569" s="30">
        <f t="shared" si="62"/>
        <v>0</v>
      </c>
      <c r="I569" s="31">
        <f t="shared" si="63"/>
        <v>61049.999999999993</v>
      </c>
      <c r="J569" s="31"/>
      <c r="K569" s="31"/>
      <c r="L569" s="59">
        <f t="shared" si="64"/>
        <v>0</v>
      </c>
      <c r="M569" s="230"/>
    </row>
    <row r="570" spans="1:13" s="3" customFormat="1" ht="15" customHeight="1">
      <c r="A570" s="24">
        <v>15</v>
      </c>
      <c r="B570" s="24"/>
      <c r="C570" s="25" t="s">
        <v>38</v>
      </c>
      <c r="D570" s="37"/>
      <c r="E570" s="38">
        <v>76626</v>
      </c>
      <c r="F570" s="28">
        <f t="shared" si="61"/>
        <v>0</v>
      </c>
      <c r="G570" s="29">
        <v>0</v>
      </c>
      <c r="H570" s="30">
        <f t="shared" si="62"/>
        <v>0</v>
      </c>
      <c r="I570" s="31">
        <f t="shared" si="63"/>
        <v>70950</v>
      </c>
      <c r="J570" s="31"/>
      <c r="K570" s="31"/>
      <c r="L570" s="59">
        <f t="shared" si="64"/>
        <v>0</v>
      </c>
      <c r="M570" s="230"/>
    </row>
    <row r="571" spans="1:13" s="3" customFormat="1" ht="15" customHeight="1">
      <c r="A571" s="24">
        <v>16</v>
      </c>
      <c r="B571" s="24"/>
      <c r="C571" s="25" t="s">
        <v>39</v>
      </c>
      <c r="D571" s="37"/>
      <c r="E571" s="38">
        <v>80190</v>
      </c>
      <c r="F571" s="28">
        <f t="shared" si="61"/>
        <v>0</v>
      </c>
      <c r="G571" s="29">
        <v>0</v>
      </c>
      <c r="H571" s="30">
        <f t="shared" si="62"/>
        <v>0</v>
      </c>
      <c r="I571" s="31">
        <f t="shared" si="63"/>
        <v>74250</v>
      </c>
      <c r="J571" s="31"/>
      <c r="K571" s="31"/>
      <c r="L571" s="59">
        <f t="shared" si="64"/>
        <v>0</v>
      </c>
      <c r="M571" s="230"/>
    </row>
    <row r="572" spans="1:13" s="3" customFormat="1" ht="15" customHeight="1">
      <c r="A572" s="24">
        <v>17</v>
      </c>
      <c r="B572" s="24"/>
      <c r="C572" s="25" t="s">
        <v>40</v>
      </c>
      <c r="D572" s="37">
        <v>3</v>
      </c>
      <c r="E572" s="38">
        <v>113832</v>
      </c>
      <c r="F572" s="28">
        <f t="shared" si="61"/>
        <v>341496</v>
      </c>
      <c r="G572" s="29">
        <v>0</v>
      </c>
      <c r="H572" s="30">
        <f t="shared" si="62"/>
        <v>341496</v>
      </c>
      <c r="I572" s="31">
        <f t="shared" si="63"/>
        <v>105400</v>
      </c>
      <c r="J572" s="31"/>
      <c r="K572" s="31"/>
      <c r="L572" s="59">
        <f t="shared" si="64"/>
        <v>316200</v>
      </c>
      <c r="M572" s="230"/>
    </row>
    <row r="573" spans="1:13" s="3" customFormat="1" ht="15" customHeight="1">
      <c r="A573" s="24">
        <v>18</v>
      </c>
      <c r="B573" s="24"/>
      <c r="C573" s="25" t="s">
        <v>41</v>
      </c>
      <c r="D573" s="37">
        <v>3</v>
      </c>
      <c r="E573" s="39">
        <v>98010</v>
      </c>
      <c r="F573" s="28">
        <f t="shared" si="61"/>
        <v>294030</v>
      </c>
      <c r="G573" s="29">
        <v>0</v>
      </c>
      <c r="H573" s="30">
        <f t="shared" si="62"/>
        <v>294030</v>
      </c>
      <c r="I573" s="31">
        <f t="shared" si="63"/>
        <v>90750</v>
      </c>
      <c r="J573" s="31"/>
      <c r="K573" s="31"/>
      <c r="L573" s="59">
        <f t="shared" si="64"/>
        <v>272250</v>
      </c>
      <c r="M573" s="230"/>
    </row>
    <row r="574" spans="1:13" s="4" customFormat="1" ht="15" customHeight="1">
      <c r="A574" s="40"/>
      <c r="B574" s="40"/>
      <c r="C574" s="41" t="s">
        <v>42</v>
      </c>
      <c r="D574" s="42">
        <f>SUM(D556:D573)</f>
        <v>9</v>
      </c>
      <c r="E574" s="42"/>
      <c r="F574" s="43">
        <f>SUM(F556:F573)</f>
        <v>784566</v>
      </c>
      <c r="G574" s="43"/>
      <c r="H574" s="111">
        <f>SUM(H556:H573)</f>
        <v>784566</v>
      </c>
      <c r="I574" s="45"/>
      <c r="J574" s="45"/>
      <c r="K574" s="45"/>
      <c r="L574" s="64">
        <f>SUM(L556:L573)</f>
        <v>726450</v>
      </c>
      <c r="M574" s="231"/>
    </row>
    <row r="575" spans="1:13" s="5" customFormat="1" ht="30" customHeight="1">
      <c r="A575" s="46"/>
      <c r="B575" s="46"/>
      <c r="C575" s="47"/>
      <c r="D575" s="48"/>
      <c r="E575" s="48"/>
      <c r="F575" s="49"/>
      <c r="G575" s="49"/>
      <c r="H575" s="50"/>
      <c r="I575" s="51"/>
      <c r="J575" s="51"/>
      <c r="K575" s="51"/>
      <c r="L575" s="65">
        <f>L574*0.08</f>
        <v>58116</v>
      </c>
      <c r="M575" s="232"/>
    </row>
    <row r="576" spans="1:13" s="6" customFormat="1" ht="15" customHeight="1">
      <c r="A576" s="283" t="s">
        <v>43</v>
      </c>
      <c r="B576" s="283"/>
      <c r="C576" s="283"/>
      <c r="D576" s="284" t="s">
        <v>44</v>
      </c>
      <c r="E576" s="284"/>
      <c r="F576" s="54"/>
      <c r="G576" s="54"/>
      <c r="H576" s="55" t="s">
        <v>45</v>
      </c>
      <c r="I576" s="56"/>
      <c r="J576" s="56"/>
      <c r="K576" s="56"/>
      <c r="L576" s="225">
        <f>SUM(L574:L575)</f>
        <v>784566</v>
      </c>
      <c r="M576" s="233"/>
    </row>
    <row r="582" spans="1:13" s="1" customFormat="1" ht="16.5" customHeight="1">
      <c r="A582" s="279" t="s">
        <v>0</v>
      </c>
      <c r="B582" s="279"/>
      <c r="C582" s="279"/>
      <c r="D582" s="279"/>
      <c r="E582" s="279"/>
      <c r="F582" s="279"/>
      <c r="G582" s="279"/>
      <c r="H582" s="279"/>
      <c r="I582" s="10" t="s">
        <v>1307</v>
      </c>
      <c r="J582" s="10" t="s">
        <v>1296</v>
      </c>
      <c r="K582" s="3"/>
      <c r="L582" s="59"/>
      <c r="M582" s="215"/>
    </row>
    <row r="583" spans="1:13" s="1" customFormat="1" ht="15" customHeight="1">
      <c r="A583" s="279" t="s">
        <v>1</v>
      </c>
      <c r="B583" s="279"/>
      <c r="C583" s="279"/>
      <c r="D583" s="279"/>
      <c r="E583" s="279"/>
      <c r="F583" s="279"/>
      <c r="G583" s="279"/>
      <c r="H583" s="279"/>
      <c r="I583" s="10" t="s">
        <v>1276</v>
      </c>
      <c r="J583" s="10"/>
      <c r="K583" s="3"/>
      <c r="L583" s="59"/>
      <c r="M583" s="215"/>
    </row>
    <row r="584" spans="1:13" s="1" customFormat="1" ht="15" customHeight="1">
      <c r="A584" s="279" t="s">
        <v>2</v>
      </c>
      <c r="B584" s="279"/>
      <c r="C584" s="279"/>
      <c r="D584" s="279"/>
      <c r="E584" s="279"/>
      <c r="F584" s="279"/>
      <c r="G584" s="279"/>
      <c r="H584" s="279"/>
      <c r="I584" s="10" t="s">
        <v>1274</v>
      </c>
      <c r="J584" s="10"/>
      <c r="K584" s="3"/>
      <c r="L584" s="59"/>
      <c r="M584" s="215"/>
    </row>
    <row r="585" spans="1:13" s="1" customFormat="1" ht="15" customHeight="1">
      <c r="A585" s="279" t="s">
        <v>4</v>
      </c>
      <c r="B585" s="279"/>
      <c r="C585" s="279"/>
      <c r="D585" s="279"/>
      <c r="E585" s="279"/>
      <c r="F585" s="279"/>
      <c r="G585" s="279"/>
      <c r="H585" s="279"/>
      <c r="I585" s="10" t="s">
        <v>1293</v>
      </c>
      <c r="J585" s="10"/>
      <c r="K585" s="3"/>
      <c r="L585" s="59"/>
      <c r="M585" s="215"/>
    </row>
    <row r="586" spans="1:13" s="1" customFormat="1" ht="15" customHeight="1">
      <c r="A586" s="280" t="s">
        <v>6</v>
      </c>
      <c r="B586" s="280"/>
      <c r="C586" s="280"/>
      <c r="D586" s="280"/>
      <c r="E586" s="280"/>
      <c r="F586" s="280"/>
      <c r="G586" s="280"/>
      <c r="H586" s="280"/>
      <c r="I586" s="10" t="s">
        <v>1281</v>
      </c>
      <c r="J586" s="10"/>
      <c r="K586" s="3"/>
      <c r="L586" s="59"/>
      <c r="M586" s="215"/>
    </row>
    <row r="587" spans="1:13" s="2" customFormat="1" ht="15" customHeight="1">
      <c r="A587" s="9"/>
      <c r="B587" s="9"/>
      <c r="C587" s="9"/>
      <c r="D587" s="281" t="s">
        <v>1309</v>
      </c>
      <c r="E587" s="281"/>
      <c r="F587" s="281"/>
      <c r="G587" s="281"/>
      <c r="H587" s="281"/>
      <c r="I587" s="3"/>
      <c r="J587" s="3"/>
      <c r="K587" s="3"/>
      <c r="L587" s="59"/>
      <c r="M587" s="215"/>
    </row>
    <row r="588" spans="1:13" s="1" customFormat="1" ht="26.25" customHeight="1">
      <c r="A588" s="11" t="s">
        <v>8</v>
      </c>
      <c r="B588" s="11"/>
      <c r="C588" s="282"/>
      <c r="D588" s="282"/>
      <c r="E588" s="282"/>
      <c r="F588" s="226"/>
      <c r="G588" s="226"/>
      <c r="H588" s="226"/>
      <c r="I588" s="15"/>
      <c r="J588" s="15"/>
      <c r="K588" s="15"/>
      <c r="L588" s="59"/>
      <c r="M588" s="215"/>
    </row>
    <row r="589" spans="1:13" s="1" customFormat="1" ht="18.75" customHeight="1">
      <c r="A589" s="11" t="s">
        <v>9</v>
      </c>
      <c r="B589" s="11"/>
      <c r="C589" s="11" t="s">
        <v>1306</v>
      </c>
      <c r="D589" s="11"/>
      <c r="E589" s="11"/>
      <c r="F589" s="11"/>
      <c r="G589" s="11"/>
      <c r="H589" s="16"/>
      <c r="I589" s="17"/>
      <c r="J589" s="17"/>
      <c r="K589" s="17"/>
      <c r="L589" s="60"/>
      <c r="M589" s="229"/>
    </row>
    <row r="590" spans="1:13" s="1" customFormat="1" ht="23.25" customHeight="1">
      <c r="A590" s="11" t="s">
        <v>11</v>
      </c>
      <c r="B590" s="11"/>
      <c r="C590" s="285"/>
      <c r="D590" s="285"/>
      <c r="E590" s="285"/>
      <c r="F590" s="285"/>
      <c r="G590" s="285"/>
      <c r="H590" s="19" t="s">
        <v>13</v>
      </c>
      <c r="I590" s="3"/>
      <c r="J590" s="3"/>
      <c r="K590" s="3"/>
      <c r="L590" s="59"/>
      <c r="M590" s="215"/>
    </row>
    <row r="591" spans="1:13" s="1" customFormat="1" ht="15" customHeight="1">
      <c r="A591" s="190" t="s">
        <v>14</v>
      </c>
      <c r="B591" s="190" t="s">
        <v>15</v>
      </c>
      <c r="C591" s="190" t="s">
        <v>16</v>
      </c>
      <c r="D591" s="190" t="s">
        <v>17</v>
      </c>
      <c r="E591" s="191" t="s">
        <v>18</v>
      </c>
      <c r="F591" s="192" t="s">
        <v>19</v>
      </c>
      <c r="G591" s="192" t="s">
        <v>20</v>
      </c>
      <c r="H591" s="190" t="s">
        <v>21</v>
      </c>
      <c r="I591" s="3"/>
      <c r="J591" s="3"/>
      <c r="K591" s="3"/>
      <c r="L591" s="59"/>
      <c r="M591" s="215"/>
    </row>
    <row r="592" spans="1:13" s="3" customFormat="1" ht="15" customHeight="1">
      <c r="A592" s="24">
        <v>1</v>
      </c>
      <c r="B592" s="257" t="s">
        <v>22</v>
      </c>
      <c r="C592" s="25" t="s">
        <v>23</v>
      </c>
      <c r="D592" s="26">
        <v>3</v>
      </c>
      <c r="E592" s="27">
        <v>79305</v>
      </c>
      <c r="F592" s="28">
        <f t="shared" ref="F592:F609" si="65">E592*D592</f>
        <v>237915</v>
      </c>
      <c r="G592" s="29">
        <v>0</v>
      </c>
      <c r="H592" s="30">
        <f t="shared" ref="H592:H609" si="66">F592-F592*G592</f>
        <v>237915</v>
      </c>
      <c r="I592" s="31">
        <f>E592/1.08</f>
        <v>73430.555555555547</v>
      </c>
      <c r="J592" s="31"/>
      <c r="K592" s="31"/>
      <c r="L592" s="59">
        <f>I592*D592</f>
        <v>220291.66666666663</v>
      </c>
      <c r="M592" s="230"/>
    </row>
    <row r="593" spans="1:13" s="3" customFormat="1" ht="15" customHeight="1">
      <c r="A593" s="24">
        <v>2</v>
      </c>
      <c r="B593" s="257" t="s">
        <v>24</v>
      </c>
      <c r="C593" s="25" t="s">
        <v>25</v>
      </c>
      <c r="D593" s="32"/>
      <c r="E593" s="33">
        <v>128591</v>
      </c>
      <c r="F593" s="28">
        <f t="shared" si="65"/>
        <v>0</v>
      </c>
      <c r="G593" s="29">
        <v>0</v>
      </c>
      <c r="H593" s="30">
        <f t="shared" si="66"/>
        <v>0</v>
      </c>
      <c r="I593" s="31">
        <f t="shared" ref="I593:I609" si="67">E593/1.08</f>
        <v>119065.74074074073</v>
      </c>
      <c r="J593" s="31"/>
      <c r="K593" s="31"/>
      <c r="L593" s="59">
        <f t="shared" ref="L593:L609" si="68">I593*D593</f>
        <v>0</v>
      </c>
      <c r="M593" s="230"/>
    </row>
    <row r="594" spans="1:13" s="3" customFormat="1" ht="15" customHeight="1">
      <c r="A594" s="24">
        <v>3</v>
      </c>
      <c r="B594" s="257" t="s">
        <v>51</v>
      </c>
      <c r="C594" s="25" t="s">
        <v>26</v>
      </c>
      <c r="D594" s="34">
        <v>3</v>
      </c>
      <c r="E594" s="27">
        <v>60043</v>
      </c>
      <c r="F594" s="28">
        <f t="shared" si="65"/>
        <v>180129</v>
      </c>
      <c r="G594" s="29">
        <v>0</v>
      </c>
      <c r="H594" s="30">
        <f t="shared" si="66"/>
        <v>180129</v>
      </c>
      <c r="I594" s="31">
        <f t="shared" si="67"/>
        <v>55595.370370370365</v>
      </c>
      <c r="J594" s="31"/>
      <c r="K594" s="31"/>
      <c r="L594" s="59">
        <f t="shared" si="68"/>
        <v>166786.11111111109</v>
      </c>
      <c r="M594" s="230"/>
    </row>
    <row r="595" spans="1:13" s="3" customFormat="1" ht="15" customHeight="1">
      <c r="A595" s="24">
        <v>4</v>
      </c>
      <c r="B595" s="257" t="s">
        <v>51</v>
      </c>
      <c r="C595" s="25" t="s">
        <v>27</v>
      </c>
      <c r="D595" s="106"/>
      <c r="E595" s="27">
        <v>115781</v>
      </c>
      <c r="F595" s="28">
        <f t="shared" si="65"/>
        <v>0</v>
      </c>
      <c r="G595" s="29">
        <v>0</v>
      </c>
      <c r="H595" s="30">
        <f t="shared" si="66"/>
        <v>0</v>
      </c>
      <c r="I595" s="31">
        <f t="shared" si="67"/>
        <v>107204.62962962962</v>
      </c>
      <c r="J595" s="31"/>
      <c r="K595" s="31"/>
      <c r="L595" s="59">
        <f t="shared" si="68"/>
        <v>0</v>
      </c>
      <c r="M595" s="230"/>
    </row>
    <row r="596" spans="1:13" s="3" customFormat="1" ht="15" customHeight="1">
      <c r="A596" s="24">
        <v>5</v>
      </c>
      <c r="B596" s="257" t="s">
        <v>47</v>
      </c>
      <c r="C596" s="25" t="s">
        <v>28</v>
      </c>
      <c r="D596" s="32">
        <v>3</v>
      </c>
      <c r="E596" s="27">
        <v>119943</v>
      </c>
      <c r="F596" s="28">
        <f t="shared" si="65"/>
        <v>359829</v>
      </c>
      <c r="G596" s="29">
        <v>0</v>
      </c>
      <c r="H596" s="30">
        <f t="shared" si="66"/>
        <v>359829</v>
      </c>
      <c r="I596" s="31">
        <f t="shared" si="67"/>
        <v>111058.33333333333</v>
      </c>
      <c r="J596" s="31"/>
      <c r="K596" s="31"/>
      <c r="L596" s="59">
        <f t="shared" si="68"/>
        <v>333175</v>
      </c>
      <c r="M596" s="230"/>
    </row>
    <row r="597" spans="1:13" s="3" customFormat="1" ht="15" customHeight="1">
      <c r="A597" s="24">
        <v>6</v>
      </c>
      <c r="B597" s="24"/>
      <c r="C597" s="25" t="s">
        <v>29</v>
      </c>
      <c r="D597" s="26"/>
      <c r="E597" s="27">
        <v>94810</v>
      </c>
      <c r="F597" s="28">
        <f t="shared" si="65"/>
        <v>0</v>
      </c>
      <c r="G597" s="29">
        <v>0</v>
      </c>
      <c r="H597" s="30">
        <f t="shared" si="66"/>
        <v>0</v>
      </c>
      <c r="I597" s="31">
        <f t="shared" si="67"/>
        <v>87787.037037037036</v>
      </c>
      <c r="J597" s="31"/>
      <c r="K597" s="31"/>
      <c r="L597" s="59">
        <f t="shared" si="68"/>
        <v>0</v>
      </c>
      <c r="M597" s="230"/>
    </row>
    <row r="598" spans="1:13" s="3" customFormat="1" ht="15" customHeight="1">
      <c r="A598" s="24">
        <v>7</v>
      </c>
      <c r="B598" s="24"/>
      <c r="C598" s="25" t="s">
        <v>30</v>
      </c>
      <c r="D598" s="34"/>
      <c r="E598" s="27">
        <v>141396</v>
      </c>
      <c r="F598" s="28">
        <f t="shared" si="65"/>
        <v>0</v>
      </c>
      <c r="G598" s="29">
        <v>0</v>
      </c>
      <c r="H598" s="30">
        <f t="shared" si="66"/>
        <v>0</v>
      </c>
      <c r="I598" s="31">
        <f t="shared" si="67"/>
        <v>130922.22222222222</v>
      </c>
      <c r="J598" s="31"/>
      <c r="K598" s="31"/>
      <c r="L598" s="59">
        <f t="shared" si="68"/>
        <v>0</v>
      </c>
      <c r="M598" s="230"/>
    </row>
    <row r="599" spans="1:13" s="3" customFormat="1" ht="15" customHeight="1">
      <c r="A599" s="24">
        <v>8</v>
      </c>
      <c r="B599" s="24"/>
      <c r="C599" s="25" t="s">
        <v>31</v>
      </c>
      <c r="D599" s="26"/>
      <c r="E599" s="27">
        <v>232931</v>
      </c>
      <c r="F599" s="28">
        <f t="shared" si="65"/>
        <v>0</v>
      </c>
      <c r="G599" s="29">
        <v>0</v>
      </c>
      <c r="H599" s="30">
        <f t="shared" si="66"/>
        <v>0</v>
      </c>
      <c r="I599" s="31">
        <f t="shared" si="67"/>
        <v>215676.85185185182</v>
      </c>
      <c r="J599" s="31"/>
      <c r="K599" s="31"/>
      <c r="L599" s="59">
        <f t="shared" si="68"/>
        <v>0</v>
      </c>
      <c r="M599" s="230"/>
    </row>
    <row r="600" spans="1:13" s="3" customFormat="1" ht="15" customHeight="1">
      <c r="A600" s="24">
        <v>9</v>
      </c>
      <c r="B600" s="24"/>
      <c r="C600" s="36" t="s">
        <v>32</v>
      </c>
      <c r="D600" s="126"/>
      <c r="E600" s="27">
        <v>101534</v>
      </c>
      <c r="F600" s="28">
        <f t="shared" si="65"/>
        <v>0</v>
      </c>
      <c r="G600" s="29">
        <v>0</v>
      </c>
      <c r="H600" s="30">
        <f t="shared" si="66"/>
        <v>0</v>
      </c>
      <c r="I600" s="31">
        <f t="shared" si="67"/>
        <v>94012.962962962964</v>
      </c>
      <c r="J600" s="31"/>
      <c r="K600" s="31"/>
      <c r="L600" s="59">
        <f t="shared" si="68"/>
        <v>0</v>
      </c>
      <c r="M600" s="230"/>
    </row>
    <row r="601" spans="1:13" s="3" customFormat="1" ht="15" customHeight="1">
      <c r="A601" s="24">
        <v>10</v>
      </c>
      <c r="B601" s="24"/>
      <c r="C601" s="36" t="s">
        <v>33</v>
      </c>
      <c r="D601" s="126"/>
      <c r="E601" s="33">
        <v>110148</v>
      </c>
      <c r="F601" s="28">
        <f t="shared" si="65"/>
        <v>0</v>
      </c>
      <c r="G601" s="29">
        <v>0</v>
      </c>
      <c r="H601" s="30">
        <f t="shared" si="66"/>
        <v>0</v>
      </c>
      <c r="I601" s="31">
        <f t="shared" si="67"/>
        <v>101988.88888888888</v>
      </c>
      <c r="J601" s="31"/>
      <c r="K601" s="31"/>
      <c r="L601" s="59">
        <f t="shared" si="68"/>
        <v>0</v>
      </c>
      <c r="M601" s="230"/>
    </row>
    <row r="602" spans="1:13" s="3" customFormat="1" ht="15" customHeight="1">
      <c r="A602" s="24">
        <v>11</v>
      </c>
      <c r="B602" s="257" t="s">
        <v>74</v>
      </c>
      <c r="C602" s="25" t="s">
        <v>34</v>
      </c>
      <c r="D602" s="37"/>
      <c r="E602" s="27">
        <v>54198</v>
      </c>
      <c r="F602" s="28">
        <f t="shared" si="65"/>
        <v>0</v>
      </c>
      <c r="G602" s="29">
        <v>0</v>
      </c>
      <c r="H602" s="30">
        <f t="shared" si="66"/>
        <v>0</v>
      </c>
      <c r="I602" s="31">
        <f t="shared" si="67"/>
        <v>50183.333333333328</v>
      </c>
      <c r="J602" s="31"/>
      <c r="K602" s="31"/>
      <c r="L602" s="59">
        <f t="shared" si="68"/>
        <v>0</v>
      </c>
      <c r="M602" s="230"/>
    </row>
    <row r="603" spans="1:13" s="3" customFormat="1" ht="15" customHeight="1">
      <c r="A603" s="24">
        <v>12</v>
      </c>
      <c r="B603" s="257" t="s">
        <v>52</v>
      </c>
      <c r="C603" s="25" t="s">
        <v>35</v>
      </c>
      <c r="D603" s="37"/>
      <c r="E603" s="27">
        <v>49680</v>
      </c>
      <c r="F603" s="28">
        <f t="shared" si="65"/>
        <v>0</v>
      </c>
      <c r="G603" s="29">
        <v>0</v>
      </c>
      <c r="H603" s="30">
        <f t="shared" si="66"/>
        <v>0</v>
      </c>
      <c r="I603" s="31">
        <f t="shared" si="67"/>
        <v>46000</v>
      </c>
      <c r="J603" s="31"/>
      <c r="K603" s="31"/>
      <c r="L603" s="59">
        <f t="shared" si="68"/>
        <v>0</v>
      </c>
      <c r="M603" s="230"/>
    </row>
    <row r="604" spans="1:13" s="3" customFormat="1" ht="15" customHeight="1">
      <c r="A604" s="24">
        <v>13</v>
      </c>
      <c r="B604" s="24"/>
      <c r="C604" s="25" t="s">
        <v>36</v>
      </c>
      <c r="D604" s="37"/>
      <c r="E604" s="38">
        <v>64152</v>
      </c>
      <c r="F604" s="28">
        <f t="shared" si="65"/>
        <v>0</v>
      </c>
      <c r="G604" s="29">
        <v>0</v>
      </c>
      <c r="H604" s="30">
        <f t="shared" si="66"/>
        <v>0</v>
      </c>
      <c r="I604" s="31">
        <f t="shared" si="67"/>
        <v>59399.999999999993</v>
      </c>
      <c r="J604" s="31"/>
      <c r="K604" s="31"/>
      <c r="L604" s="59">
        <f t="shared" si="68"/>
        <v>0</v>
      </c>
      <c r="M604" s="230"/>
    </row>
    <row r="605" spans="1:13" s="3" customFormat="1" ht="15" customHeight="1">
      <c r="A605" s="24">
        <v>14</v>
      </c>
      <c r="B605" s="24"/>
      <c r="C605" s="25" t="s">
        <v>37</v>
      </c>
      <c r="D605" s="37"/>
      <c r="E605" s="38">
        <v>65934</v>
      </c>
      <c r="F605" s="28">
        <f t="shared" si="65"/>
        <v>0</v>
      </c>
      <c r="G605" s="29">
        <v>0</v>
      </c>
      <c r="H605" s="30">
        <f t="shared" si="66"/>
        <v>0</v>
      </c>
      <c r="I605" s="31">
        <f t="shared" si="67"/>
        <v>61049.999999999993</v>
      </c>
      <c r="J605" s="31"/>
      <c r="K605" s="31"/>
      <c r="L605" s="59">
        <f t="shared" si="68"/>
        <v>0</v>
      </c>
      <c r="M605" s="230"/>
    </row>
    <row r="606" spans="1:13" s="3" customFormat="1" ht="15" customHeight="1">
      <c r="A606" s="24">
        <v>15</v>
      </c>
      <c r="B606" s="24"/>
      <c r="C606" s="25" t="s">
        <v>38</v>
      </c>
      <c r="D606" s="37"/>
      <c r="E606" s="38">
        <v>76626</v>
      </c>
      <c r="F606" s="28">
        <f t="shared" si="65"/>
        <v>0</v>
      </c>
      <c r="G606" s="29">
        <v>0</v>
      </c>
      <c r="H606" s="30">
        <f t="shared" si="66"/>
        <v>0</v>
      </c>
      <c r="I606" s="31">
        <f t="shared" si="67"/>
        <v>70950</v>
      </c>
      <c r="J606" s="31"/>
      <c r="K606" s="31"/>
      <c r="L606" s="59">
        <f t="shared" si="68"/>
        <v>0</v>
      </c>
      <c r="M606" s="230"/>
    </row>
    <row r="607" spans="1:13" s="3" customFormat="1" ht="15" customHeight="1">
      <c r="A607" s="24">
        <v>16</v>
      </c>
      <c r="B607" s="24"/>
      <c r="C607" s="25" t="s">
        <v>39</v>
      </c>
      <c r="D607" s="37"/>
      <c r="E607" s="38">
        <v>80190</v>
      </c>
      <c r="F607" s="28">
        <f t="shared" si="65"/>
        <v>0</v>
      </c>
      <c r="G607" s="29">
        <v>0</v>
      </c>
      <c r="H607" s="30">
        <f t="shared" si="66"/>
        <v>0</v>
      </c>
      <c r="I607" s="31">
        <f t="shared" si="67"/>
        <v>74250</v>
      </c>
      <c r="J607" s="31"/>
      <c r="K607" s="31"/>
      <c r="L607" s="59">
        <f t="shared" si="68"/>
        <v>0</v>
      </c>
      <c r="M607" s="230"/>
    </row>
    <row r="608" spans="1:13" s="3" customFormat="1" ht="15" customHeight="1">
      <c r="A608" s="24">
        <v>17</v>
      </c>
      <c r="B608" s="24"/>
      <c r="C608" s="25" t="s">
        <v>40</v>
      </c>
      <c r="D608" s="37">
        <v>2</v>
      </c>
      <c r="E608" s="38">
        <v>113832</v>
      </c>
      <c r="F608" s="28">
        <f t="shared" si="65"/>
        <v>227664</v>
      </c>
      <c r="G608" s="29">
        <v>0</v>
      </c>
      <c r="H608" s="30">
        <f t="shared" si="66"/>
        <v>227664</v>
      </c>
      <c r="I608" s="31">
        <f t="shared" si="67"/>
        <v>105400</v>
      </c>
      <c r="J608" s="31"/>
      <c r="K608" s="31"/>
      <c r="L608" s="59">
        <f t="shared" si="68"/>
        <v>210800</v>
      </c>
      <c r="M608" s="230"/>
    </row>
    <row r="609" spans="1:13" s="3" customFormat="1" ht="15" customHeight="1">
      <c r="A609" s="24">
        <v>18</v>
      </c>
      <c r="B609" s="24"/>
      <c r="C609" s="25" t="s">
        <v>41</v>
      </c>
      <c r="D609" s="37">
        <v>2</v>
      </c>
      <c r="E609" s="39">
        <v>98010</v>
      </c>
      <c r="F609" s="28">
        <f t="shared" si="65"/>
        <v>196020</v>
      </c>
      <c r="G609" s="29">
        <v>0</v>
      </c>
      <c r="H609" s="30">
        <f t="shared" si="66"/>
        <v>196020</v>
      </c>
      <c r="I609" s="31">
        <f t="shared" si="67"/>
        <v>90750</v>
      </c>
      <c r="J609" s="31"/>
      <c r="K609" s="31"/>
      <c r="L609" s="59">
        <f t="shared" si="68"/>
        <v>181500</v>
      </c>
      <c r="M609" s="230"/>
    </row>
    <row r="610" spans="1:13" s="4" customFormat="1" ht="15" customHeight="1">
      <c r="A610" s="40"/>
      <c r="B610" s="40"/>
      <c r="C610" s="41" t="s">
        <v>42</v>
      </c>
      <c r="D610" s="42">
        <f>SUM(D592:D609)</f>
        <v>13</v>
      </c>
      <c r="E610" s="42"/>
      <c r="F610" s="43">
        <f>SUM(F592:F609)</f>
        <v>1201557</v>
      </c>
      <c r="G610" s="43"/>
      <c r="H610" s="111">
        <f>SUM(H592:H609)</f>
        <v>1201557</v>
      </c>
      <c r="I610" s="45"/>
      <c r="J610" s="45"/>
      <c r="K610" s="45"/>
      <c r="L610" s="64">
        <f>SUM(L592:L609)</f>
        <v>1112552.7777777778</v>
      </c>
      <c r="M610" s="231"/>
    </row>
    <row r="611" spans="1:13" s="5" customFormat="1" ht="30" customHeight="1">
      <c r="A611" s="46"/>
      <c r="B611" s="46"/>
      <c r="C611" s="47"/>
      <c r="D611" s="48"/>
      <c r="E611" s="48"/>
      <c r="F611" s="49"/>
      <c r="G611" s="49"/>
      <c r="H611" s="50"/>
      <c r="I611" s="51"/>
      <c r="J611" s="51"/>
      <c r="K611" s="51"/>
      <c r="L611" s="65">
        <f>L610*0.08</f>
        <v>89004.222222222219</v>
      </c>
      <c r="M611" s="232"/>
    </row>
    <row r="612" spans="1:13" s="6" customFormat="1" ht="15" customHeight="1">
      <c r="A612" s="283" t="s">
        <v>43</v>
      </c>
      <c r="B612" s="283"/>
      <c r="C612" s="283"/>
      <c r="D612" s="284" t="s">
        <v>44</v>
      </c>
      <c r="E612" s="284"/>
      <c r="F612" s="54"/>
      <c r="G612" s="54"/>
      <c r="H612" s="55" t="s">
        <v>45</v>
      </c>
      <c r="I612" s="56"/>
      <c r="J612" s="56"/>
      <c r="K612" s="56"/>
      <c r="L612" s="225">
        <f>SUM(L610:L611)</f>
        <v>1201557</v>
      </c>
      <c r="M612" s="233"/>
    </row>
    <row r="618" spans="1:13" s="1" customFormat="1" ht="16.5" customHeight="1">
      <c r="A618" s="279" t="s">
        <v>0</v>
      </c>
      <c r="B618" s="279"/>
      <c r="C618" s="279"/>
      <c r="D618" s="279"/>
      <c r="E618" s="279"/>
      <c r="F618" s="279"/>
      <c r="G618" s="279"/>
      <c r="H618" s="279"/>
      <c r="I618" s="10" t="s">
        <v>1311</v>
      </c>
      <c r="J618" s="10" t="s">
        <v>1296</v>
      </c>
      <c r="K618" s="3"/>
      <c r="L618" s="59"/>
      <c r="M618" s="215"/>
    </row>
    <row r="619" spans="1:13" s="1" customFormat="1" ht="15" customHeight="1">
      <c r="A619" s="279" t="s">
        <v>1</v>
      </c>
      <c r="B619" s="279"/>
      <c r="C619" s="279"/>
      <c r="D619" s="279"/>
      <c r="E619" s="279"/>
      <c r="F619" s="279"/>
      <c r="G619" s="279"/>
      <c r="H619" s="279"/>
      <c r="I619" s="10" t="s">
        <v>1364</v>
      </c>
      <c r="J619" s="10"/>
      <c r="K619" s="3"/>
      <c r="L619" s="59"/>
      <c r="M619" s="215"/>
    </row>
    <row r="620" spans="1:13" s="1" customFormat="1" ht="15" customHeight="1">
      <c r="A620" s="279" t="s">
        <v>2</v>
      </c>
      <c r="B620" s="279"/>
      <c r="C620" s="279"/>
      <c r="D620" s="279"/>
      <c r="E620" s="279"/>
      <c r="F620" s="279"/>
      <c r="G620" s="279"/>
      <c r="H620" s="279"/>
      <c r="I620" s="10" t="s">
        <v>1274</v>
      </c>
      <c r="J620" s="10"/>
      <c r="K620" s="3"/>
      <c r="L620" s="59"/>
      <c r="M620" s="215"/>
    </row>
    <row r="621" spans="1:13" s="1" customFormat="1" ht="15" customHeight="1">
      <c r="A621" s="279" t="s">
        <v>4</v>
      </c>
      <c r="B621" s="279"/>
      <c r="C621" s="279"/>
      <c r="D621" s="279"/>
      <c r="E621" s="279"/>
      <c r="F621" s="279"/>
      <c r="G621" s="279"/>
      <c r="H621" s="279"/>
      <c r="I621" s="10" t="s">
        <v>1365</v>
      </c>
      <c r="J621" s="10"/>
      <c r="K621" s="3"/>
      <c r="L621" s="59"/>
      <c r="M621" s="215"/>
    </row>
    <row r="622" spans="1:13" s="1" customFormat="1" ht="15" customHeight="1">
      <c r="A622" s="280" t="s">
        <v>6</v>
      </c>
      <c r="B622" s="280"/>
      <c r="C622" s="280"/>
      <c r="D622" s="280"/>
      <c r="E622" s="280"/>
      <c r="F622" s="280"/>
      <c r="G622" s="280"/>
      <c r="H622" s="280"/>
      <c r="I622" s="10" t="s">
        <v>1281</v>
      </c>
      <c r="J622" s="10"/>
      <c r="K622" s="3"/>
      <c r="L622" s="59"/>
      <c r="M622" s="215"/>
    </row>
    <row r="623" spans="1:13" s="2" customFormat="1" ht="15" customHeight="1">
      <c r="A623" s="9"/>
      <c r="B623" s="9"/>
      <c r="C623" s="9"/>
      <c r="D623" s="281" t="s">
        <v>1310</v>
      </c>
      <c r="E623" s="281"/>
      <c r="F623" s="281"/>
      <c r="G623" s="281"/>
      <c r="H623" s="281"/>
      <c r="I623" s="3"/>
      <c r="J623" s="3"/>
      <c r="K623" s="3"/>
      <c r="L623" s="59"/>
      <c r="M623" s="215"/>
    </row>
    <row r="624" spans="1:13" s="1" customFormat="1" ht="26.25" customHeight="1">
      <c r="A624" s="11" t="s">
        <v>8</v>
      </c>
      <c r="B624" s="11"/>
      <c r="C624" s="282"/>
      <c r="D624" s="282"/>
      <c r="E624" s="282"/>
      <c r="F624" s="226"/>
      <c r="G624" s="226"/>
      <c r="H624" s="226"/>
      <c r="I624" s="15"/>
      <c r="J624" s="15"/>
      <c r="K624" s="15"/>
      <c r="L624" s="59"/>
      <c r="M624" s="215"/>
    </row>
    <row r="625" spans="1:13" s="1" customFormat="1" ht="18.75" customHeight="1">
      <c r="A625" s="11" t="s">
        <v>9</v>
      </c>
      <c r="B625" s="11"/>
      <c r="C625" s="11" t="s">
        <v>1308</v>
      </c>
      <c r="D625" s="11"/>
      <c r="E625" s="11"/>
      <c r="F625" s="11"/>
      <c r="G625" s="11"/>
      <c r="H625" s="16"/>
      <c r="I625" s="17"/>
      <c r="J625" s="17"/>
      <c r="K625" s="17"/>
      <c r="L625" s="60"/>
      <c r="M625" s="229"/>
    </row>
    <row r="626" spans="1:13" s="1" customFormat="1" ht="23.25" customHeight="1">
      <c r="A626" s="11" t="s">
        <v>11</v>
      </c>
      <c r="B626" s="11"/>
      <c r="C626" s="285"/>
      <c r="D626" s="285"/>
      <c r="E626" s="285"/>
      <c r="F626" s="285"/>
      <c r="G626" s="285"/>
      <c r="H626" s="19" t="s">
        <v>13</v>
      </c>
      <c r="I626" s="3"/>
      <c r="J626" s="3"/>
      <c r="K626" s="3"/>
      <c r="L626" s="59"/>
      <c r="M626" s="215"/>
    </row>
    <row r="627" spans="1:13" s="1" customFormat="1" ht="15" customHeight="1">
      <c r="A627" s="190" t="s">
        <v>14</v>
      </c>
      <c r="B627" s="190" t="s">
        <v>15</v>
      </c>
      <c r="C627" s="190" t="s">
        <v>16</v>
      </c>
      <c r="D627" s="190" t="s">
        <v>17</v>
      </c>
      <c r="E627" s="191" t="s">
        <v>18</v>
      </c>
      <c r="F627" s="192" t="s">
        <v>19</v>
      </c>
      <c r="G627" s="192" t="s">
        <v>20</v>
      </c>
      <c r="H627" s="190" t="s">
        <v>21</v>
      </c>
      <c r="I627" s="3"/>
      <c r="J627" s="3"/>
      <c r="K627" s="3"/>
      <c r="L627" s="59"/>
      <c r="M627" s="215"/>
    </row>
    <row r="628" spans="1:13" s="3" customFormat="1" ht="15" customHeight="1">
      <c r="A628" s="24">
        <v>1</v>
      </c>
      <c r="B628" s="257" t="s">
        <v>22</v>
      </c>
      <c r="C628" s="25" t="s">
        <v>23</v>
      </c>
      <c r="D628" s="26">
        <v>3</v>
      </c>
      <c r="E628" s="27">
        <v>79305</v>
      </c>
      <c r="F628" s="28">
        <f t="shared" ref="F628:F645" si="69">E628*D628</f>
        <v>237915</v>
      </c>
      <c r="G628" s="29">
        <v>0</v>
      </c>
      <c r="H628" s="30">
        <f t="shared" ref="H628:H645" si="70">F628-F628*G628</f>
        <v>237915</v>
      </c>
      <c r="I628" s="31">
        <f>E628/1.08</f>
        <v>73430.555555555547</v>
      </c>
      <c r="J628" s="31"/>
      <c r="K628" s="31"/>
      <c r="L628" s="59">
        <f>I628*D628</f>
        <v>220291.66666666663</v>
      </c>
      <c r="M628" s="230"/>
    </row>
    <row r="629" spans="1:13" s="3" customFormat="1" ht="15" customHeight="1">
      <c r="A629" s="24">
        <v>2</v>
      </c>
      <c r="B629" s="257" t="s">
        <v>24</v>
      </c>
      <c r="C629" s="25" t="s">
        <v>25</v>
      </c>
      <c r="D629" s="32"/>
      <c r="E629" s="33">
        <v>128591</v>
      </c>
      <c r="F629" s="28">
        <f t="shared" si="69"/>
        <v>0</v>
      </c>
      <c r="G629" s="29">
        <v>0</v>
      </c>
      <c r="H629" s="30">
        <f t="shared" si="70"/>
        <v>0</v>
      </c>
      <c r="I629" s="31">
        <f t="shared" ref="I629:I645" si="71">E629/1.08</f>
        <v>119065.74074074073</v>
      </c>
      <c r="J629" s="31"/>
      <c r="K629" s="31"/>
      <c r="L629" s="59">
        <f t="shared" ref="L629:L645" si="72">I629*D629</f>
        <v>0</v>
      </c>
      <c r="M629" s="230"/>
    </row>
    <row r="630" spans="1:13" s="3" customFormat="1" ht="15" customHeight="1">
      <c r="A630" s="24">
        <v>3</v>
      </c>
      <c r="B630" s="257" t="s">
        <v>51</v>
      </c>
      <c r="C630" s="25" t="s">
        <v>26</v>
      </c>
      <c r="D630" s="34">
        <v>3</v>
      </c>
      <c r="E630" s="27">
        <v>60043</v>
      </c>
      <c r="F630" s="28">
        <f t="shared" si="69"/>
        <v>180129</v>
      </c>
      <c r="G630" s="29">
        <v>0</v>
      </c>
      <c r="H630" s="30">
        <f t="shared" si="70"/>
        <v>180129</v>
      </c>
      <c r="I630" s="31">
        <f t="shared" si="71"/>
        <v>55595.370370370365</v>
      </c>
      <c r="J630" s="31"/>
      <c r="K630" s="31"/>
      <c r="L630" s="59">
        <f t="shared" si="72"/>
        <v>166786.11111111109</v>
      </c>
      <c r="M630" s="230"/>
    </row>
    <row r="631" spans="1:13" s="3" customFormat="1" ht="15" customHeight="1">
      <c r="A631" s="24">
        <v>4</v>
      </c>
      <c r="B631" s="257" t="s">
        <v>51</v>
      </c>
      <c r="C631" s="25" t="s">
        <v>27</v>
      </c>
      <c r="D631" s="106"/>
      <c r="E631" s="27">
        <v>115781</v>
      </c>
      <c r="F631" s="28">
        <f t="shared" si="69"/>
        <v>0</v>
      </c>
      <c r="G631" s="29">
        <v>0</v>
      </c>
      <c r="H631" s="30">
        <f t="shared" si="70"/>
        <v>0</v>
      </c>
      <c r="I631" s="31">
        <f t="shared" si="71"/>
        <v>107204.62962962962</v>
      </c>
      <c r="J631" s="31"/>
      <c r="K631" s="31"/>
      <c r="L631" s="59">
        <f t="shared" si="72"/>
        <v>0</v>
      </c>
      <c r="M631" s="230"/>
    </row>
    <row r="632" spans="1:13" s="3" customFormat="1" ht="15" customHeight="1">
      <c r="A632" s="24">
        <v>5</v>
      </c>
      <c r="B632" s="257" t="s">
        <v>47</v>
      </c>
      <c r="C632" s="25" t="s">
        <v>28</v>
      </c>
      <c r="D632" s="32">
        <v>3</v>
      </c>
      <c r="E632" s="27">
        <v>119943</v>
      </c>
      <c r="F632" s="28">
        <f t="shared" si="69"/>
        <v>359829</v>
      </c>
      <c r="G632" s="29">
        <v>0</v>
      </c>
      <c r="H632" s="30">
        <f t="shared" si="70"/>
        <v>359829</v>
      </c>
      <c r="I632" s="31">
        <f t="shared" si="71"/>
        <v>111058.33333333333</v>
      </c>
      <c r="J632" s="31"/>
      <c r="K632" s="31"/>
      <c r="L632" s="59">
        <f t="shared" si="72"/>
        <v>333175</v>
      </c>
      <c r="M632" s="230"/>
    </row>
    <row r="633" spans="1:13" s="3" customFormat="1" ht="15" customHeight="1">
      <c r="A633" s="24">
        <v>6</v>
      </c>
      <c r="B633" s="24"/>
      <c r="C633" s="25" t="s">
        <v>29</v>
      </c>
      <c r="D633" s="26"/>
      <c r="E633" s="27">
        <v>94810</v>
      </c>
      <c r="F633" s="28">
        <f t="shared" si="69"/>
        <v>0</v>
      </c>
      <c r="G633" s="29">
        <v>0</v>
      </c>
      <c r="H633" s="30">
        <f t="shared" si="70"/>
        <v>0</v>
      </c>
      <c r="I633" s="31">
        <f t="shared" si="71"/>
        <v>87787.037037037036</v>
      </c>
      <c r="J633" s="31"/>
      <c r="K633" s="31"/>
      <c r="L633" s="59">
        <f t="shared" si="72"/>
        <v>0</v>
      </c>
      <c r="M633" s="230"/>
    </row>
    <row r="634" spans="1:13" s="3" customFormat="1" ht="15" customHeight="1">
      <c r="A634" s="24">
        <v>7</v>
      </c>
      <c r="B634" s="24"/>
      <c r="C634" s="25" t="s">
        <v>30</v>
      </c>
      <c r="D634" s="34"/>
      <c r="E634" s="27">
        <v>141396</v>
      </c>
      <c r="F634" s="28">
        <f t="shared" si="69"/>
        <v>0</v>
      </c>
      <c r="G634" s="29">
        <v>0</v>
      </c>
      <c r="H634" s="30">
        <f t="shared" si="70"/>
        <v>0</v>
      </c>
      <c r="I634" s="31">
        <f t="shared" si="71"/>
        <v>130922.22222222222</v>
      </c>
      <c r="J634" s="31"/>
      <c r="K634" s="31"/>
      <c r="L634" s="59">
        <f t="shared" si="72"/>
        <v>0</v>
      </c>
      <c r="M634" s="230"/>
    </row>
    <row r="635" spans="1:13" s="3" customFormat="1" ht="15" customHeight="1">
      <c r="A635" s="24">
        <v>8</v>
      </c>
      <c r="B635" s="24"/>
      <c r="C635" s="25" t="s">
        <v>31</v>
      </c>
      <c r="D635" s="26"/>
      <c r="E635" s="27">
        <v>232931</v>
      </c>
      <c r="F635" s="28">
        <f t="shared" si="69"/>
        <v>0</v>
      </c>
      <c r="G635" s="29">
        <v>0</v>
      </c>
      <c r="H635" s="30">
        <f t="shared" si="70"/>
        <v>0</v>
      </c>
      <c r="I635" s="31">
        <f t="shared" si="71"/>
        <v>215676.85185185182</v>
      </c>
      <c r="J635" s="31"/>
      <c r="K635" s="31"/>
      <c r="L635" s="59">
        <f t="shared" si="72"/>
        <v>0</v>
      </c>
      <c r="M635" s="230"/>
    </row>
    <row r="636" spans="1:13" s="3" customFormat="1" ht="15" customHeight="1">
      <c r="A636" s="24">
        <v>9</v>
      </c>
      <c r="B636" s="24"/>
      <c r="C636" s="36" t="s">
        <v>32</v>
      </c>
      <c r="D636" s="126"/>
      <c r="E636" s="27">
        <v>101534</v>
      </c>
      <c r="F636" s="28">
        <f t="shared" si="69"/>
        <v>0</v>
      </c>
      <c r="G636" s="29">
        <v>0</v>
      </c>
      <c r="H636" s="30">
        <f t="shared" si="70"/>
        <v>0</v>
      </c>
      <c r="I636" s="31">
        <f t="shared" si="71"/>
        <v>94012.962962962964</v>
      </c>
      <c r="J636" s="31"/>
      <c r="K636" s="31"/>
      <c r="L636" s="59">
        <f t="shared" si="72"/>
        <v>0</v>
      </c>
      <c r="M636" s="230"/>
    </row>
    <row r="637" spans="1:13" s="3" customFormat="1" ht="15" customHeight="1">
      <c r="A637" s="24">
        <v>10</v>
      </c>
      <c r="B637" s="24"/>
      <c r="C637" s="36" t="s">
        <v>33</v>
      </c>
      <c r="D637" s="126"/>
      <c r="E637" s="33">
        <v>110148</v>
      </c>
      <c r="F637" s="28">
        <f t="shared" si="69"/>
        <v>0</v>
      </c>
      <c r="G637" s="29">
        <v>0</v>
      </c>
      <c r="H637" s="30">
        <f t="shared" si="70"/>
        <v>0</v>
      </c>
      <c r="I637" s="31">
        <f t="shared" si="71"/>
        <v>101988.88888888888</v>
      </c>
      <c r="J637" s="31"/>
      <c r="K637" s="31"/>
      <c r="L637" s="59">
        <f t="shared" si="72"/>
        <v>0</v>
      </c>
      <c r="M637" s="230"/>
    </row>
    <row r="638" spans="1:13" s="3" customFormat="1" ht="15" customHeight="1">
      <c r="A638" s="24">
        <v>11</v>
      </c>
      <c r="B638" s="257" t="s">
        <v>74</v>
      </c>
      <c r="C638" s="25" t="s">
        <v>34</v>
      </c>
      <c r="D638" s="37"/>
      <c r="E638" s="27">
        <v>54198</v>
      </c>
      <c r="F638" s="28">
        <f t="shared" si="69"/>
        <v>0</v>
      </c>
      <c r="G638" s="29">
        <v>0</v>
      </c>
      <c r="H638" s="30">
        <f t="shared" si="70"/>
        <v>0</v>
      </c>
      <c r="I638" s="31">
        <f t="shared" si="71"/>
        <v>50183.333333333328</v>
      </c>
      <c r="J638" s="31"/>
      <c r="K638" s="31"/>
      <c r="L638" s="59">
        <f t="shared" si="72"/>
        <v>0</v>
      </c>
      <c r="M638" s="230"/>
    </row>
    <row r="639" spans="1:13" s="3" customFormat="1" ht="15" customHeight="1">
      <c r="A639" s="24">
        <v>12</v>
      </c>
      <c r="B639" s="257" t="s">
        <v>52</v>
      </c>
      <c r="C639" s="25" t="s">
        <v>35</v>
      </c>
      <c r="D639" s="37"/>
      <c r="E639" s="27">
        <v>49680</v>
      </c>
      <c r="F639" s="28">
        <f t="shared" si="69"/>
        <v>0</v>
      </c>
      <c r="G639" s="29">
        <v>0</v>
      </c>
      <c r="H639" s="30">
        <f t="shared" si="70"/>
        <v>0</v>
      </c>
      <c r="I639" s="31">
        <f t="shared" si="71"/>
        <v>46000</v>
      </c>
      <c r="J639" s="31"/>
      <c r="K639" s="31"/>
      <c r="L639" s="59">
        <f t="shared" si="72"/>
        <v>0</v>
      </c>
      <c r="M639" s="230"/>
    </row>
    <row r="640" spans="1:13" s="3" customFormat="1" ht="15" customHeight="1">
      <c r="A640" s="24">
        <v>13</v>
      </c>
      <c r="B640" s="24"/>
      <c r="C640" s="25" t="s">
        <v>36</v>
      </c>
      <c r="D640" s="37"/>
      <c r="E640" s="38">
        <v>64152</v>
      </c>
      <c r="F640" s="28">
        <f t="shared" si="69"/>
        <v>0</v>
      </c>
      <c r="G640" s="29">
        <v>0</v>
      </c>
      <c r="H640" s="30">
        <f t="shared" si="70"/>
        <v>0</v>
      </c>
      <c r="I640" s="31">
        <f t="shared" si="71"/>
        <v>59399.999999999993</v>
      </c>
      <c r="J640" s="31"/>
      <c r="K640" s="31"/>
      <c r="L640" s="59">
        <f t="shared" si="72"/>
        <v>0</v>
      </c>
      <c r="M640" s="230"/>
    </row>
    <row r="641" spans="1:13" s="3" customFormat="1" ht="15" customHeight="1">
      <c r="A641" s="24">
        <v>14</v>
      </c>
      <c r="B641" s="24"/>
      <c r="C641" s="25" t="s">
        <v>37</v>
      </c>
      <c r="D641" s="37"/>
      <c r="E641" s="38">
        <v>65934</v>
      </c>
      <c r="F641" s="28">
        <f t="shared" si="69"/>
        <v>0</v>
      </c>
      <c r="G641" s="29">
        <v>0</v>
      </c>
      <c r="H641" s="30">
        <f t="shared" si="70"/>
        <v>0</v>
      </c>
      <c r="I641" s="31">
        <f t="shared" si="71"/>
        <v>61049.999999999993</v>
      </c>
      <c r="J641" s="31"/>
      <c r="K641" s="31"/>
      <c r="L641" s="59">
        <f t="shared" si="72"/>
        <v>0</v>
      </c>
      <c r="M641" s="230"/>
    </row>
    <row r="642" spans="1:13" s="3" customFormat="1" ht="15" customHeight="1">
      <c r="A642" s="24">
        <v>15</v>
      </c>
      <c r="B642" s="24"/>
      <c r="C642" s="25" t="s">
        <v>38</v>
      </c>
      <c r="D642" s="37"/>
      <c r="E642" s="38">
        <v>76626</v>
      </c>
      <c r="F642" s="28">
        <f t="shared" si="69"/>
        <v>0</v>
      </c>
      <c r="G642" s="29">
        <v>0</v>
      </c>
      <c r="H642" s="30">
        <f t="shared" si="70"/>
        <v>0</v>
      </c>
      <c r="I642" s="31">
        <f t="shared" si="71"/>
        <v>70950</v>
      </c>
      <c r="J642" s="31"/>
      <c r="K642" s="31"/>
      <c r="L642" s="59">
        <f t="shared" si="72"/>
        <v>0</v>
      </c>
      <c r="M642" s="230"/>
    </row>
    <row r="643" spans="1:13" s="3" customFormat="1" ht="15" customHeight="1">
      <c r="A643" s="24">
        <v>16</v>
      </c>
      <c r="B643" s="24"/>
      <c r="C643" s="25" t="s">
        <v>39</v>
      </c>
      <c r="D643" s="37"/>
      <c r="E643" s="38">
        <v>80190</v>
      </c>
      <c r="F643" s="28">
        <f t="shared" si="69"/>
        <v>0</v>
      </c>
      <c r="G643" s="29">
        <v>0</v>
      </c>
      <c r="H643" s="30">
        <f t="shared" si="70"/>
        <v>0</v>
      </c>
      <c r="I643" s="31">
        <f t="shared" si="71"/>
        <v>74250</v>
      </c>
      <c r="J643" s="31"/>
      <c r="K643" s="31"/>
      <c r="L643" s="59">
        <f t="shared" si="72"/>
        <v>0</v>
      </c>
      <c r="M643" s="230"/>
    </row>
    <row r="644" spans="1:13" s="3" customFormat="1" ht="15" customHeight="1">
      <c r="A644" s="24">
        <v>17</v>
      </c>
      <c r="B644" s="24"/>
      <c r="C644" s="25" t="s">
        <v>40</v>
      </c>
      <c r="D644" s="37"/>
      <c r="E644" s="38">
        <v>113832</v>
      </c>
      <c r="F644" s="28">
        <f t="shared" si="69"/>
        <v>0</v>
      </c>
      <c r="G644" s="29">
        <v>0</v>
      </c>
      <c r="H644" s="30">
        <f t="shared" si="70"/>
        <v>0</v>
      </c>
      <c r="I644" s="31">
        <f t="shared" si="71"/>
        <v>105400</v>
      </c>
      <c r="J644" s="31"/>
      <c r="K644" s="31"/>
      <c r="L644" s="59">
        <f t="shared" si="72"/>
        <v>0</v>
      </c>
      <c r="M644" s="230"/>
    </row>
    <row r="645" spans="1:13" s="3" customFormat="1" ht="15" customHeight="1">
      <c r="A645" s="24">
        <v>18</v>
      </c>
      <c r="B645" s="24"/>
      <c r="C645" s="25" t="s">
        <v>41</v>
      </c>
      <c r="D645" s="37"/>
      <c r="E645" s="39">
        <v>98010</v>
      </c>
      <c r="F645" s="28">
        <f t="shared" si="69"/>
        <v>0</v>
      </c>
      <c r="G645" s="29">
        <v>0</v>
      </c>
      <c r="H645" s="30">
        <f t="shared" si="70"/>
        <v>0</v>
      </c>
      <c r="I645" s="31">
        <f t="shared" si="71"/>
        <v>90750</v>
      </c>
      <c r="J645" s="31"/>
      <c r="K645" s="31"/>
      <c r="L645" s="59">
        <f t="shared" si="72"/>
        <v>0</v>
      </c>
      <c r="M645" s="230"/>
    </row>
    <row r="646" spans="1:13" s="4" customFormat="1" ht="15" customHeight="1">
      <c r="A646" s="40"/>
      <c r="B646" s="40"/>
      <c r="C646" s="41" t="s">
        <v>42</v>
      </c>
      <c r="D646" s="42">
        <f>SUM(D628:D645)</f>
        <v>9</v>
      </c>
      <c r="E646" s="42"/>
      <c r="F646" s="43">
        <f>SUM(F628:F645)</f>
        <v>777873</v>
      </c>
      <c r="G646" s="43"/>
      <c r="H646" s="111">
        <f>SUM(H628:H645)</f>
        <v>777873</v>
      </c>
      <c r="I646" s="45"/>
      <c r="J646" s="45"/>
      <c r="K646" s="45"/>
      <c r="L646" s="64">
        <f>SUM(L628:L645)</f>
        <v>720252.77777777775</v>
      </c>
      <c r="M646" s="231"/>
    </row>
    <row r="647" spans="1:13" s="5" customFormat="1" ht="30" customHeight="1">
      <c r="A647" s="46"/>
      <c r="B647" s="46"/>
      <c r="C647" s="47"/>
      <c r="D647" s="48"/>
      <c r="E647" s="48"/>
      <c r="F647" s="49"/>
      <c r="G647" s="49"/>
      <c r="H647" s="50"/>
      <c r="I647" s="51"/>
      <c r="J647" s="51"/>
      <c r="K647" s="51"/>
      <c r="L647" s="65">
        <f>L646*0.08</f>
        <v>57620.222222222219</v>
      </c>
      <c r="M647" s="232"/>
    </row>
    <row r="648" spans="1:13" s="6" customFormat="1" ht="15" customHeight="1">
      <c r="A648" s="283" t="s">
        <v>43</v>
      </c>
      <c r="B648" s="283"/>
      <c r="C648" s="283"/>
      <c r="D648" s="284" t="s">
        <v>44</v>
      </c>
      <c r="E648" s="284"/>
      <c r="F648" s="54"/>
      <c r="G648" s="54"/>
      <c r="H648" s="55" t="s">
        <v>45</v>
      </c>
      <c r="I648" s="56"/>
      <c r="J648" s="56"/>
      <c r="K648" s="56"/>
      <c r="L648" s="225">
        <f>SUM(L646:L647)</f>
        <v>777873</v>
      </c>
      <c r="M648" s="233"/>
    </row>
    <row r="653" spans="1:13" s="1" customFormat="1" ht="16.5" customHeight="1">
      <c r="A653" s="279" t="s">
        <v>0</v>
      </c>
      <c r="B653" s="279"/>
      <c r="C653" s="279"/>
      <c r="D653" s="279"/>
      <c r="E653" s="279"/>
      <c r="F653" s="279"/>
      <c r="G653" s="279"/>
      <c r="H653" s="279"/>
      <c r="I653" s="10" t="s">
        <v>1322</v>
      </c>
      <c r="J653" s="10" t="s">
        <v>1296</v>
      </c>
      <c r="K653" s="3"/>
      <c r="L653" s="59"/>
      <c r="M653" s="215"/>
    </row>
    <row r="654" spans="1:13" s="1" customFormat="1" ht="15" customHeight="1">
      <c r="A654" s="279" t="s">
        <v>1</v>
      </c>
      <c r="B654" s="279"/>
      <c r="C654" s="279"/>
      <c r="D654" s="279"/>
      <c r="E654" s="279"/>
      <c r="F654" s="279"/>
      <c r="G654" s="279"/>
      <c r="H654" s="279"/>
      <c r="I654" s="10" t="s">
        <v>1367</v>
      </c>
      <c r="J654" s="10"/>
      <c r="K654" s="3"/>
      <c r="L654" s="59"/>
      <c r="M654" s="215"/>
    </row>
    <row r="655" spans="1:13" s="1" customFormat="1" ht="15" customHeight="1">
      <c r="A655" s="279" t="s">
        <v>2</v>
      </c>
      <c r="B655" s="279"/>
      <c r="C655" s="279"/>
      <c r="D655" s="279"/>
      <c r="E655" s="279"/>
      <c r="F655" s="279"/>
      <c r="G655" s="279"/>
      <c r="H655" s="279"/>
      <c r="I655" s="10" t="s">
        <v>1274</v>
      </c>
      <c r="J655" s="10"/>
      <c r="K655" s="3"/>
      <c r="L655" s="59"/>
      <c r="M655" s="215"/>
    </row>
    <row r="656" spans="1:13" s="1" customFormat="1" ht="15" customHeight="1">
      <c r="A656" s="279" t="s">
        <v>4</v>
      </c>
      <c r="B656" s="279"/>
      <c r="C656" s="279"/>
      <c r="D656" s="279"/>
      <c r="E656" s="279"/>
      <c r="F656" s="279"/>
      <c r="G656" s="279"/>
      <c r="H656" s="279"/>
      <c r="I656" s="10" t="s">
        <v>1327</v>
      </c>
      <c r="J656" s="10"/>
      <c r="K656" s="3"/>
      <c r="L656" s="59"/>
      <c r="M656" s="215"/>
    </row>
    <row r="657" spans="1:13" s="1" customFormat="1" ht="15" customHeight="1">
      <c r="A657" s="280" t="s">
        <v>6</v>
      </c>
      <c r="B657" s="280"/>
      <c r="C657" s="280"/>
      <c r="D657" s="280"/>
      <c r="E657" s="280"/>
      <c r="F657" s="280"/>
      <c r="G657" s="280"/>
      <c r="H657" s="280"/>
      <c r="I657" s="10" t="s">
        <v>1324</v>
      </c>
      <c r="J657" s="10"/>
      <c r="K657" s="3"/>
      <c r="L657" s="59"/>
      <c r="M657" s="215"/>
    </row>
    <row r="658" spans="1:13" s="2" customFormat="1" ht="15" customHeight="1">
      <c r="A658" s="9"/>
      <c r="B658" s="9"/>
      <c r="C658" s="9"/>
      <c r="D658" s="281" t="s">
        <v>1321</v>
      </c>
      <c r="E658" s="281"/>
      <c r="F658" s="281"/>
      <c r="G658" s="281"/>
      <c r="H658" s="281"/>
      <c r="I658" s="3"/>
      <c r="J658" s="3"/>
      <c r="K658" s="3"/>
      <c r="L658" s="59"/>
      <c r="M658" s="215"/>
    </row>
    <row r="659" spans="1:13" s="1" customFormat="1" ht="26.25" customHeight="1">
      <c r="A659" s="11" t="s">
        <v>8</v>
      </c>
      <c r="B659" s="11"/>
      <c r="C659" s="282"/>
      <c r="D659" s="282"/>
      <c r="E659" s="282"/>
      <c r="F659" s="226"/>
      <c r="G659" s="226"/>
      <c r="H659" s="226"/>
      <c r="I659" s="15"/>
      <c r="J659" s="15"/>
      <c r="K659" s="15"/>
      <c r="L659" s="59"/>
      <c r="M659" s="215"/>
    </row>
    <row r="660" spans="1:13" s="1" customFormat="1" ht="18.75" customHeight="1">
      <c r="A660" s="11" t="s">
        <v>9</v>
      </c>
      <c r="B660" s="11"/>
      <c r="C660" s="286" t="s">
        <v>1323</v>
      </c>
      <c r="D660" s="286"/>
      <c r="E660" s="286"/>
      <c r="F660" s="11"/>
      <c r="G660" s="11"/>
      <c r="H660" s="16"/>
      <c r="I660" s="17"/>
      <c r="J660" s="17"/>
      <c r="K660" s="17"/>
      <c r="L660" s="60"/>
      <c r="M660" s="229"/>
    </row>
    <row r="661" spans="1:13" s="1" customFormat="1" ht="23.25" customHeight="1">
      <c r="A661" s="11" t="s">
        <v>11</v>
      </c>
      <c r="B661" s="11"/>
      <c r="C661" s="227"/>
      <c r="D661" s="227"/>
      <c r="E661" s="227"/>
      <c r="F661" s="227"/>
      <c r="G661" s="227"/>
      <c r="H661" s="19" t="s">
        <v>13</v>
      </c>
      <c r="I661" s="3"/>
      <c r="J661" s="3"/>
      <c r="K661" s="3"/>
      <c r="L661" s="59"/>
      <c r="M661" s="215"/>
    </row>
    <row r="662" spans="1:13" s="1" customFormat="1" ht="15" customHeight="1">
      <c r="A662" s="190" t="s">
        <v>14</v>
      </c>
      <c r="B662" s="190" t="s">
        <v>15</v>
      </c>
      <c r="C662" s="190" t="s">
        <v>16</v>
      </c>
      <c r="D662" s="190" t="s">
        <v>17</v>
      </c>
      <c r="E662" s="191" t="s">
        <v>18</v>
      </c>
      <c r="F662" s="192" t="s">
        <v>19</v>
      </c>
      <c r="G662" s="192" t="s">
        <v>20</v>
      </c>
      <c r="H662" s="190" t="s">
        <v>21</v>
      </c>
      <c r="I662" s="3"/>
      <c r="J662" s="3"/>
      <c r="K662" s="3"/>
      <c r="L662" s="59"/>
      <c r="M662" s="215"/>
    </row>
    <row r="663" spans="1:13" s="3" customFormat="1" ht="15" customHeight="1">
      <c r="A663" s="24">
        <v>1</v>
      </c>
      <c r="B663" s="257" t="s">
        <v>22</v>
      </c>
      <c r="C663" s="25" t="s">
        <v>23</v>
      </c>
      <c r="D663" s="26"/>
      <c r="E663" s="27">
        <v>79305</v>
      </c>
      <c r="F663" s="28">
        <f t="shared" ref="F663:F682" si="73">E663*D663</f>
        <v>0</v>
      </c>
      <c r="G663" s="29">
        <v>0.03</v>
      </c>
      <c r="H663" s="30">
        <f t="shared" ref="H663:H682" si="74">F663-F663*G663</f>
        <v>0</v>
      </c>
      <c r="I663" s="31">
        <f>E663/1.08*0.97</f>
        <v>71227.638888888876</v>
      </c>
      <c r="J663" s="31"/>
      <c r="K663" s="31"/>
      <c r="L663" s="59">
        <f>I663*D663</f>
        <v>0</v>
      </c>
      <c r="M663" s="230"/>
    </row>
    <row r="664" spans="1:13" s="3" customFormat="1" ht="15" customHeight="1">
      <c r="A664" s="24">
        <v>2</v>
      </c>
      <c r="B664" s="257" t="s">
        <v>24</v>
      </c>
      <c r="C664" s="25" t="s">
        <v>25</v>
      </c>
      <c r="D664" s="32"/>
      <c r="E664" s="33">
        <v>128591</v>
      </c>
      <c r="F664" s="28">
        <f t="shared" si="73"/>
        <v>0</v>
      </c>
      <c r="G664" s="29">
        <v>0.03</v>
      </c>
      <c r="H664" s="30">
        <f t="shared" si="74"/>
        <v>0</v>
      </c>
      <c r="I664" s="31">
        <f t="shared" ref="I664:I682" si="75">E664/1.08*0.97*0.9</f>
        <v>103944.39166666666</v>
      </c>
      <c r="J664" s="31"/>
      <c r="K664" s="31"/>
      <c r="L664" s="59">
        <f t="shared" ref="L664:L682" si="76">I664*D664</f>
        <v>0</v>
      </c>
      <c r="M664" s="230"/>
    </row>
    <row r="665" spans="1:13" s="3" customFormat="1" ht="15" customHeight="1">
      <c r="A665" s="24">
        <v>3</v>
      </c>
      <c r="B665" s="257" t="s">
        <v>51</v>
      </c>
      <c r="C665" s="25" t="s">
        <v>26</v>
      </c>
      <c r="D665" s="34"/>
      <c r="E665" s="27">
        <v>60043</v>
      </c>
      <c r="F665" s="28">
        <f t="shared" si="73"/>
        <v>0</v>
      </c>
      <c r="G665" s="29">
        <v>0.03</v>
      </c>
      <c r="H665" s="30">
        <f t="shared" si="74"/>
        <v>0</v>
      </c>
      <c r="I665" s="31">
        <f t="shared" si="75"/>
        <v>48534.758333333331</v>
      </c>
      <c r="J665" s="31"/>
      <c r="K665" s="31"/>
      <c r="L665" s="59">
        <f t="shared" si="76"/>
        <v>0</v>
      </c>
      <c r="M665" s="230"/>
    </row>
    <row r="666" spans="1:13" s="3" customFormat="1" ht="15" customHeight="1">
      <c r="A666" s="24">
        <v>4</v>
      </c>
      <c r="B666" s="257" t="s">
        <v>51</v>
      </c>
      <c r="C666" s="25" t="s">
        <v>27</v>
      </c>
      <c r="D666" s="106"/>
      <c r="E666" s="27">
        <v>115781</v>
      </c>
      <c r="F666" s="28">
        <f t="shared" si="73"/>
        <v>0</v>
      </c>
      <c r="G666" s="29">
        <v>0.03</v>
      </c>
      <c r="H666" s="30">
        <f t="shared" si="74"/>
        <v>0</v>
      </c>
      <c r="I666" s="31">
        <f t="shared" si="75"/>
        <v>93589.641666666663</v>
      </c>
      <c r="J666" s="31"/>
      <c r="K666" s="31"/>
      <c r="L666" s="59">
        <f t="shared" si="76"/>
        <v>0</v>
      </c>
      <c r="M666" s="230"/>
    </row>
    <row r="667" spans="1:13" s="3" customFormat="1" ht="15" customHeight="1">
      <c r="A667" s="24">
        <v>5</v>
      </c>
      <c r="B667" s="257" t="s">
        <v>47</v>
      </c>
      <c r="C667" s="25" t="s">
        <v>28</v>
      </c>
      <c r="D667" s="32"/>
      <c r="E667" s="27">
        <v>119943</v>
      </c>
      <c r="F667" s="28">
        <f t="shared" si="73"/>
        <v>0</v>
      </c>
      <c r="G667" s="29">
        <v>0.03</v>
      </c>
      <c r="H667" s="30">
        <f t="shared" si="74"/>
        <v>0</v>
      </c>
      <c r="I667" s="31">
        <f t="shared" si="75"/>
        <v>96953.925000000003</v>
      </c>
      <c r="J667" s="31"/>
      <c r="K667" s="31"/>
      <c r="L667" s="59">
        <f t="shared" si="76"/>
        <v>0</v>
      </c>
      <c r="M667" s="230"/>
    </row>
    <row r="668" spans="1:13" s="3" customFormat="1" ht="15" customHeight="1">
      <c r="A668" s="24">
        <v>6</v>
      </c>
      <c r="B668" s="24"/>
      <c r="C668" s="25" t="s">
        <v>29</v>
      </c>
      <c r="D668" s="26"/>
      <c r="E668" s="27">
        <v>94810</v>
      </c>
      <c r="F668" s="28">
        <f t="shared" si="73"/>
        <v>0</v>
      </c>
      <c r="G668" s="29">
        <v>0.03</v>
      </c>
      <c r="H668" s="30">
        <f t="shared" si="74"/>
        <v>0</v>
      </c>
      <c r="I668" s="31">
        <f t="shared" si="75"/>
        <v>76638.083333333343</v>
      </c>
      <c r="J668" s="31"/>
      <c r="K668" s="31"/>
      <c r="L668" s="59">
        <f t="shared" si="76"/>
        <v>0</v>
      </c>
      <c r="M668" s="230"/>
    </row>
    <row r="669" spans="1:13" s="3" customFormat="1" ht="15" customHeight="1">
      <c r="A669" s="24">
        <v>7</v>
      </c>
      <c r="B669" s="24"/>
      <c r="C669" s="25" t="s">
        <v>30</v>
      </c>
      <c r="D669" s="34"/>
      <c r="E669" s="27">
        <v>141396</v>
      </c>
      <c r="F669" s="28">
        <f t="shared" si="73"/>
        <v>0</v>
      </c>
      <c r="G669" s="29">
        <v>0.03</v>
      </c>
      <c r="H669" s="30">
        <f t="shared" si="74"/>
        <v>0</v>
      </c>
      <c r="I669" s="31">
        <f t="shared" si="75"/>
        <v>114295.09999999999</v>
      </c>
      <c r="J669" s="31"/>
      <c r="K669" s="31"/>
      <c r="L669" s="59">
        <f t="shared" si="76"/>
        <v>0</v>
      </c>
      <c r="M669" s="230"/>
    </row>
    <row r="670" spans="1:13" s="3" customFormat="1" ht="15" customHeight="1">
      <c r="A670" s="24">
        <v>8</v>
      </c>
      <c r="B670" s="24"/>
      <c r="C670" s="25" t="s">
        <v>31</v>
      </c>
      <c r="D670" s="26"/>
      <c r="E670" s="27">
        <v>232931</v>
      </c>
      <c r="F670" s="28">
        <f t="shared" si="73"/>
        <v>0</v>
      </c>
      <c r="G670" s="29">
        <v>0.03</v>
      </c>
      <c r="H670" s="30">
        <f t="shared" si="74"/>
        <v>0</v>
      </c>
      <c r="I670" s="31">
        <f t="shared" si="75"/>
        <v>188285.89166666663</v>
      </c>
      <c r="J670" s="31"/>
      <c r="K670" s="31"/>
      <c r="L670" s="59">
        <f t="shared" si="76"/>
        <v>0</v>
      </c>
      <c r="M670" s="230"/>
    </row>
    <row r="671" spans="1:13" s="3" customFormat="1" ht="15" customHeight="1">
      <c r="A671" s="24">
        <v>9</v>
      </c>
      <c r="B671" s="24"/>
      <c r="C671" s="36" t="s">
        <v>32</v>
      </c>
      <c r="D671" s="37"/>
      <c r="E671" s="27">
        <v>101534</v>
      </c>
      <c r="F671" s="28">
        <f t="shared" si="73"/>
        <v>0</v>
      </c>
      <c r="G671" s="29">
        <v>0.03</v>
      </c>
      <c r="H671" s="30">
        <f t="shared" si="74"/>
        <v>0</v>
      </c>
      <c r="I671" s="31">
        <f t="shared" si="75"/>
        <v>82073.316666666666</v>
      </c>
      <c r="J671" s="31"/>
      <c r="K671" s="31"/>
      <c r="L671" s="59">
        <f t="shared" si="76"/>
        <v>0</v>
      </c>
      <c r="M671" s="230"/>
    </row>
    <row r="672" spans="1:13" s="3" customFormat="1" ht="15" customHeight="1">
      <c r="A672" s="24">
        <v>10</v>
      </c>
      <c r="B672" s="24"/>
      <c r="C672" s="36" t="s">
        <v>33</v>
      </c>
      <c r="D672" s="37"/>
      <c r="E672" s="27">
        <v>110148</v>
      </c>
      <c r="F672" s="28">
        <f t="shared" si="73"/>
        <v>0</v>
      </c>
      <c r="G672" s="29">
        <v>0.03</v>
      </c>
      <c r="H672" s="30">
        <f t="shared" si="74"/>
        <v>0</v>
      </c>
      <c r="I672" s="31">
        <f t="shared" si="75"/>
        <v>89036.299999999988</v>
      </c>
      <c r="J672" s="31"/>
      <c r="K672" s="31"/>
      <c r="L672" s="59">
        <f t="shared" si="76"/>
        <v>0</v>
      </c>
      <c r="M672" s="230"/>
    </row>
    <row r="673" spans="1:13" s="10" customFormat="1" ht="15" customHeight="1">
      <c r="A673" s="274"/>
      <c r="B673" s="274"/>
      <c r="C673" s="275" t="s">
        <v>1326</v>
      </c>
      <c r="D673" s="272"/>
      <c r="E673" s="273">
        <v>56644</v>
      </c>
      <c r="F673" s="276">
        <f t="shared" si="73"/>
        <v>0</v>
      </c>
      <c r="G673" s="124">
        <v>0.03</v>
      </c>
      <c r="H673" s="125">
        <f t="shared" si="74"/>
        <v>0</v>
      </c>
      <c r="I673" s="128">
        <f t="shared" si="75"/>
        <v>45787.23333333333</v>
      </c>
      <c r="J673" s="128"/>
      <c r="K673" s="128"/>
      <c r="L673" s="129">
        <f t="shared" si="76"/>
        <v>0</v>
      </c>
      <c r="M673" s="277"/>
    </row>
    <row r="674" spans="1:13" s="10" customFormat="1" ht="15" customHeight="1">
      <c r="A674" s="274"/>
      <c r="B674" s="274"/>
      <c r="C674" s="121" t="s">
        <v>1325</v>
      </c>
      <c r="D674" s="272"/>
      <c r="E674" s="273">
        <v>55769</v>
      </c>
      <c r="F674" s="276">
        <f t="shared" si="73"/>
        <v>0</v>
      </c>
      <c r="G674" s="124">
        <v>0.03</v>
      </c>
      <c r="H674" s="125">
        <f t="shared" si="74"/>
        <v>0</v>
      </c>
      <c r="I674" s="128">
        <f t="shared" si="75"/>
        <v>45079.941666666658</v>
      </c>
      <c r="J674" s="128"/>
      <c r="K674" s="128"/>
      <c r="L674" s="129">
        <f t="shared" si="76"/>
        <v>0</v>
      </c>
      <c r="M674" s="277"/>
    </row>
    <row r="675" spans="1:13" s="3" customFormat="1" ht="15" customHeight="1">
      <c r="A675" s="24">
        <v>11</v>
      </c>
      <c r="B675" s="257" t="s">
        <v>74</v>
      </c>
      <c r="C675" s="25" t="s">
        <v>34</v>
      </c>
      <c r="D675" s="37"/>
      <c r="E675" s="27">
        <v>54198</v>
      </c>
      <c r="F675" s="28">
        <f t="shared" si="73"/>
        <v>0</v>
      </c>
      <c r="G675" s="29">
        <v>0.03</v>
      </c>
      <c r="H675" s="30">
        <f t="shared" si="74"/>
        <v>0</v>
      </c>
      <c r="I675" s="31">
        <f t="shared" si="75"/>
        <v>43810.049999999996</v>
      </c>
      <c r="J675" s="31"/>
      <c r="K675" s="31"/>
      <c r="L675" s="59">
        <f t="shared" si="76"/>
        <v>0</v>
      </c>
      <c r="M675" s="230"/>
    </row>
    <row r="676" spans="1:13" s="3" customFormat="1" ht="15" customHeight="1">
      <c r="A676" s="24">
        <v>12</v>
      </c>
      <c r="B676" s="257" t="s">
        <v>52</v>
      </c>
      <c r="C676" s="25" t="s">
        <v>35</v>
      </c>
      <c r="D676" s="37"/>
      <c r="E676" s="27">
        <v>49680</v>
      </c>
      <c r="F676" s="28">
        <f t="shared" si="73"/>
        <v>0</v>
      </c>
      <c r="G676" s="29">
        <v>0.03</v>
      </c>
      <c r="H676" s="30">
        <f t="shared" si="74"/>
        <v>0</v>
      </c>
      <c r="I676" s="31">
        <f t="shared" si="75"/>
        <v>40158</v>
      </c>
      <c r="J676" s="31"/>
      <c r="K676" s="31"/>
      <c r="L676" s="59">
        <f t="shared" si="76"/>
        <v>0</v>
      </c>
      <c r="M676" s="230"/>
    </row>
    <row r="677" spans="1:13" s="3" customFormat="1" ht="15" customHeight="1">
      <c r="A677" s="24">
        <v>13</v>
      </c>
      <c r="B677" s="24"/>
      <c r="C677" s="25" t="s">
        <v>36</v>
      </c>
      <c r="D677" s="37"/>
      <c r="E677" s="38">
        <v>64152</v>
      </c>
      <c r="F677" s="28">
        <f t="shared" si="73"/>
        <v>0</v>
      </c>
      <c r="G677" s="29">
        <v>0.03</v>
      </c>
      <c r="H677" s="30">
        <f t="shared" si="74"/>
        <v>0</v>
      </c>
      <c r="I677" s="31">
        <f t="shared" si="75"/>
        <v>51856.2</v>
      </c>
      <c r="J677" s="31"/>
      <c r="K677" s="31"/>
      <c r="L677" s="59">
        <f t="shared" si="76"/>
        <v>0</v>
      </c>
      <c r="M677" s="230"/>
    </row>
    <row r="678" spans="1:13" s="3" customFormat="1" ht="15" customHeight="1">
      <c r="A678" s="24">
        <v>14</v>
      </c>
      <c r="B678" s="24"/>
      <c r="C678" s="25" t="s">
        <v>37</v>
      </c>
      <c r="D678" s="37"/>
      <c r="E678" s="38">
        <v>65934</v>
      </c>
      <c r="F678" s="28">
        <f t="shared" si="73"/>
        <v>0</v>
      </c>
      <c r="G678" s="29">
        <v>0.03</v>
      </c>
      <c r="H678" s="30">
        <f t="shared" si="74"/>
        <v>0</v>
      </c>
      <c r="I678" s="31">
        <f t="shared" si="75"/>
        <v>53296.649999999994</v>
      </c>
      <c r="J678" s="31"/>
      <c r="K678" s="31"/>
      <c r="L678" s="59">
        <f t="shared" si="76"/>
        <v>0</v>
      </c>
      <c r="M678" s="230"/>
    </row>
    <row r="679" spans="1:13" s="3" customFormat="1" ht="15" customHeight="1">
      <c r="A679" s="24">
        <v>15</v>
      </c>
      <c r="B679" s="24"/>
      <c r="C679" s="25" t="s">
        <v>38</v>
      </c>
      <c r="D679" s="37"/>
      <c r="E679" s="38">
        <v>76626</v>
      </c>
      <c r="F679" s="28">
        <f t="shared" si="73"/>
        <v>0</v>
      </c>
      <c r="G679" s="29">
        <v>0.03</v>
      </c>
      <c r="H679" s="30">
        <f t="shared" si="74"/>
        <v>0</v>
      </c>
      <c r="I679" s="31">
        <f t="shared" si="75"/>
        <v>61939.35</v>
      </c>
      <c r="J679" s="31"/>
      <c r="K679" s="31"/>
      <c r="L679" s="59">
        <f t="shared" si="76"/>
        <v>0</v>
      </c>
      <c r="M679" s="230"/>
    </row>
    <row r="680" spans="1:13" s="3" customFormat="1" ht="15" customHeight="1">
      <c r="A680" s="24">
        <v>16</v>
      </c>
      <c r="B680" s="24"/>
      <c r="C680" s="25" t="s">
        <v>39</v>
      </c>
      <c r="D680" s="37"/>
      <c r="E680" s="38">
        <v>80190</v>
      </c>
      <c r="F680" s="28">
        <f t="shared" si="73"/>
        <v>0</v>
      </c>
      <c r="G680" s="29">
        <v>0.03</v>
      </c>
      <c r="H680" s="30">
        <f t="shared" si="74"/>
        <v>0</v>
      </c>
      <c r="I680" s="31">
        <f t="shared" si="75"/>
        <v>64820.25</v>
      </c>
      <c r="J680" s="31"/>
      <c r="K680" s="31"/>
      <c r="L680" s="59">
        <f t="shared" si="76"/>
        <v>0</v>
      </c>
      <c r="M680" s="230"/>
    </row>
    <row r="681" spans="1:13" s="3" customFormat="1" ht="15" customHeight="1">
      <c r="A681" s="24">
        <v>17</v>
      </c>
      <c r="B681" s="24"/>
      <c r="C681" s="25" t="s">
        <v>40</v>
      </c>
      <c r="D681" s="37"/>
      <c r="E681" s="38">
        <v>113832</v>
      </c>
      <c r="F681" s="28">
        <f t="shared" si="73"/>
        <v>0</v>
      </c>
      <c r="G681" s="29">
        <v>0.03</v>
      </c>
      <c r="H681" s="30">
        <f t="shared" si="74"/>
        <v>0</v>
      </c>
      <c r="I681" s="31">
        <f t="shared" si="75"/>
        <v>92014.2</v>
      </c>
      <c r="J681" s="31"/>
      <c r="K681" s="31"/>
      <c r="L681" s="59">
        <f t="shared" si="76"/>
        <v>0</v>
      </c>
      <c r="M681" s="230"/>
    </row>
    <row r="682" spans="1:13" s="3" customFormat="1" ht="15" customHeight="1">
      <c r="A682" s="24">
        <v>18</v>
      </c>
      <c r="B682" s="24"/>
      <c r="C682" s="25" t="s">
        <v>41</v>
      </c>
      <c r="D682" s="37"/>
      <c r="E682" s="39">
        <v>98010</v>
      </c>
      <c r="F682" s="28">
        <f t="shared" si="73"/>
        <v>0</v>
      </c>
      <c r="G682" s="29">
        <v>0.03</v>
      </c>
      <c r="H682" s="30">
        <f t="shared" si="74"/>
        <v>0</v>
      </c>
      <c r="I682" s="31">
        <f t="shared" si="75"/>
        <v>79224.75</v>
      </c>
      <c r="J682" s="31"/>
      <c r="K682" s="31"/>
      <c r="L682" s="59">
        <f t="shared" si="76"/>
        <v>0</v>
      </c>
      <c r="M682" s="230"/>
    </row>
    <row r="683" spans="1:13" s="4" customFormat="1" ht="15" customHeight="1">
      <c r="A683" s="40"/>
      <c r="B683" s="40"/>
      <c r="C683" s="41" t="s">
        <v>42</v>
      </c>
      <c r="D683" s="42">
        <f>SUM(D663:D682)</f>
        <v>0</v>
      </c>
      <c r="E683" s="42"/>
      <c r="F683" s="43">
        <f>SUM(F663:F682)</f>
        <v>0</v>
      </c>
      <c r="G683" s="43"/>
      <c r="H683" s="111">
        <f>SUM(H663:H682)</f>
        <v>0</v>
      </c>
      <c r="I683" s="45"/>
      <c r="J683" s="45"/>
      <c r="K683" s="45"/>
      <c r="L683" s="64">
        <f>SUM(L663:L682)</f>
        <v>0</v>
      </c>
      <c r="M683" s="231"/>
    </row>
    <row r="684" spans="1:13" s="5" customFormat="1" ht="30" customHeight="1">
      <c r="A684" s="46"/>
      <c r="B684" s="46"/>
      <c r="C684" s="47"/>
      <c r="D684" s="48"/>
      <c r="E684" s="48"/>
      <c r="F684" s="49"/>
      <c r="G684" s="49"/>
      <c r="H684" s="50"/>
      <c r="I684" s="51"/>
      <c r="J684" s="51"/>
      <c r="K684" s="51"/>
      <c r="L684" s="65">
        <f>L683*0.08</f>
        <v>0</v>
      </c>
      <c r="M684" s="232"/>
    </row>
    <row r="685" spans="1:13" s="6" customFormat="1" ht="15" customHeight="1">
      <c r="A685" s="283" t="s">
        <v>43</v>
      </c>
      <c r="B685" s="283"/>
      <c r="C685" s="283"/>
      <c r="D685" s="284" t="s">
        <v>44</v>
      </c>
      <c r="E685" s="284"/>
      <c r="F685" s="54"/>
      <c r="G685" s="54"/>
      <c r="H685" s="55" t="s">
        <v>45</v>
      </c>
      <c r="I685" s="56"/>
      <c r="J685" s="56"/>
      <c r="K685" s="56"/>
      <c r="L685" s="225">
        <f>SUM(L683:L684)</f>
        <v>0</v>
      </c>
      <c r="M685" s="233"/>
    </row>
    <row r="695" spans="1:13" s="1" customFormat="1" ht="16.5" customHeight="1">
      <c r="A695" s="279" t="s">
        <v>0</v>
      </c>
      <c r="B695" s="279"/>
      <c r="C695" s="279"/>
      <c r="D695" s="279"/>
      <c r="E695" s="279"/>
      <c r="F695" s="279"/>
      <c r="G695" s="279"/>
      <c r="H695" s="279"/>
      <c r="I695" s="10"/>
      <c r="J695" s="10"/>
      <c r="K695" s="3"/>
      <c r="L695" s="59"/>
      <c r="M695" s="215"/>
    </row>
    <row r="696" spans="1:13" s="1" customFormat="1" ht="15" customHeight="1">
      <c r="A696" s="279" t="s">
        <v>1</v>
      </c>
      <c r="B696" s="279"/>
      <c r="C696" s="279"/>
      <c r="D696" s="279"/>
      <c r="E696" s="279"/>
      <c r="F696" s="279"/>
      <c r="G696" s="279"/>
      <c r="H696" s="279"/>
      <c r="I696" s="10" t="s">
        <v>1331</v>
      </c>
      <c r="J696" s="10"/>
      <c r="K696" s="3"/>
      <c r="L696" s="59"/>
      <c r="M696" s="215"/>
    </row>
    <row r="697" spans="1:13" s="1" customFormat="1" ht="15" customHeight="1">
      <c r="A697" s="279" t="s">
        <v>2</v>
      </c>
      <c r="B697" s="279"/>
      <c r="C697" s="279"/>
      <c r="D697" s="279"/>
      <c r="E697" s="279"/>
      <c r="F697" s="279"/>
      <c r="G697" s="279"/>
      <c r="H697" s="279"/>
      <c r="I697" s="10" t="s">
        <v>1368</v>
      </c>
      <c r="J697" s="10"/>
      <c r="K697" s="3"/>
      <c r="L697" s="59"/>
      <c r="M697" s="215"/>
    </row>
    <row r="698" spans="1:13" s="1" customFormat="1" ht="15" customHeight="1">
      <c r="A698" s="279" t="s">
        <v>4</v>
      </c>
      <c r="B698" s="279"/>
      <c r="C698" s="279"/>
      <c r="D698" s="279"/>
      <c r="E698" s="279"/>
      <c r="F698" s="279"/>
      <c r="G698" s="279"/>
      <c r="H698" s="279"/>
      <c r="I698" s="10" t="s">
        <v>1330</v>
      </c>
      <c r="J698" s="10"/>
      <c r="K698" s="3"/>
      <c r="L698" s="59"/>
      <c r="M698" s="215"/>
    </row>
    <row r="699" spans="1:13" s="1" customFormat="1" ht="15" customHeight="1">
      <c r="A699" s="280" t="s">
        <v>6</v>
      </c>
      <c r="B699" s="280"/>
      <c r="C699" s="280"/>
      <c r="D699" s="280"/>
      <c r="E699" s="280"/>
      <c r="F699" s="280"/>
      <c r="G699" s="280"/>
      <c r="H699" s="280"/>
      <c r="I699" s="10" t="s">
        <v>1334</v>
      </c>
      <c r="J699" s="10"/>
      <c r="K699" s="3"/>
      <c r="L699" s="59"/>
      <c r="M699" s="215"/>
    </row>
    <row r="700" spans="1:13" s="2" customFormat="1" ht="15" customHeight="1">
      <c r="A700" s="9"/>
      <c r="B700" s="9"/>
      <c r="C700" s="9"/>
      <c r="D700" s="281" t="s">
        <v>1321</v>
      </c>
      <c r="E700" s="281"/>
      <c r="F700" s="281"/>
      <c r="G700" s="281"/>
      <c r="H700" s="281"/>
      <c r="I700" s="3"/>
      <c r="J700" s="3"/>
      <c r="K700" s="3"/>
      <c r="L700" s="59"/>
      <c r="M700" s="215"/>
    </row>
    <row r="701" spans="1:13" s="1" customFormat="1" ht="26.25" customHeight="1">
      <c r="A701" s="11" t="s">
        <v>8</v>
      </c>
      <c r="B701" s="11"/>
      <c r="C701" s="282"/>
      <c r="D701" s="282"/>
      <c r="E701" s="282"/>
      <c r="F701" s="226"/>
      <c r="G701" s="226"/>
      <c r="H701" s="226"/>
      <c r="I701" s="15"/>
      <c r="J701" s="15"/>
      <c r="K701" s="15"/>
      <c r="L701" s="59"/>
      <c r="M701" s="215"/>
    </row>
    <row r="702" spans="1:13" s="1" customFormat="1" ht="18.75" customHeight="1">
      <c r="A702" s="11" t="s">
        <v>9</v>
      </c>
      <c r="B702" s="11"/>
      <c r="C702" s="11" t="s">
        <v>1328</v>
      </c>
      <c r="D702" s="11"/>
      <c r="E702" s="11"/>
      <c r="F702" s="11"/>
      <c r="G702" s="11"/>
      <c r="H702" s="16"/>
      <c r="I702" s="17"/>
      <c r="J702" s="17"/>
      <c r="K702" s="17"/>
      <c r="L702" s="60"/>
      <c r="M702" s="229"/>
    </row>
    <row r="703" spans="1:13" s="1" customFormat="1" ht="23.25" customHeight="1">
      <c r="A703" s="11" t="s">
        <v>11</v>
      </c>
      <c r="B703" s="11"/>
      <c r="C703" s="227"/>
      <c r="D703" s="227"/>
      <c r="E703" s="227"/>
      <c r="F703" s="227"/>
      <c r="G703" s="227"/>
      <c r="H703" s="19" t="s">
        <v>13</v>
      </c>
      <c r="I703" s="3"/>
      <c r="J703" s="3"/>
      <c r="K703" s="3"/>
      <c r="L703" s="59"/>
      <c r="M703" s="215"/>
    </row>
    <row r="704" spans="1:13" s="1" customFormat="1" ht="15" customHeight="1">
      <c r="A704" s="190" t="s">
        <v>14</v>
      </c>
      <c r="B704" s="190" t="s">
        <v>15</v>
      </c>
      <c r="C704" s="190" t="s">
        <v>16</v>
      </c>
      <c r="D704" s="190" t="s">
        <v>17</v>
      </c>
      <c r="E704" s="191" t="s">
        <v>18</v>
      </c>
      <c r="F704" s="192" t="s">
        <v>19</v>
      </c>
      <c r="G704" s="192" t="s">
        <v>20</v>
      </c>
      <c r="H704" s="190" t="s">
        <v>21</v>
      </c>
      <c r="I704" s="3"/>
      <c r="J704" s="3"/>
      <c r="K704" s="3"/>
      <c r="L704" s="59"/>
      <c r="M704" s="215"/>
    </row>
    <row r="705" spans="1:13" s="3" customFormat="1" ht="15" customHeight="1">
      <c r="A705" s="24">
        <v>1</v>
      </c>
      <c r="B705" s="257" t="s">
        <v>22</v>
      </c>
      <c r="C705" s="25" t="s">
        <v>23</v>
      </c>
      <c r="D705" s="26">
        <v>5</v>
      </c>
      <c r="E705" s="27">
        <v>79305</v>
      </c>
      <c r="F705" s="28">
        <f t="shared" ref="F705:F724" si="77">E705*D705</f>
        <v>396525</v>
      </c>
      <c r="G705" s="29">
        <v>0</v>
      </c>
      <c r="H705" s="30">
        <f t="shared" ref="H705:H724" si="78">F705-F705*G705</f>
        <v>396525</v>
      </c>
      <c r="I705" s="31">
        <f>E705/1.08</f>
        <v>73430.555555555547</v>
      </c>
      <c r="J705" s="31"/>
      <c r="K705" s="31"/>
      <c r="L705" s="59">
        <f>I705*D705</f>
        <v>367152.77777777775</v>
      </c>
      <c r="M705" s="230"/>
    </row>
    <row r="706" spans="1:13" s="3" customFormat="1" ht="15" customHeight="1">
      <c r="A706" s="24">
        <v>2</v>
      </c>
      <c r="B706" s="257" t="s">
        <v>24</v>
      </c>
      <c r="C706" s="25" t="s">
        <v>25</v>
      </c>
      <c r="D706" s="32"/>
      <c r="E706" s="33">
        <v>128591</v>
      </c>
      <c r="F706" s="28">
        <f t="shared" si="77"/>
        <v>0</v>
      </c>
      <c r="G706" s="29">
        <v>0</v>
      </c>
      <c r="H706" s="30">
        <f t="shared" si="78"/>
        <v>0</v>
      </c>
      <c r="I706" s="31">
        <f t="shared" ref="I706:I724" si="79">E706/1.08</f>
        <v>119065.74074074073</v>
      </c>
      <c r="J706" s="31"/>
      <c r="K706" s="31"/>
      <c r="L706" s="59">
        <f t="shared" ref="L706:L724" si="80">I706*D706</f>
        <v>0</v>
      </c>
      <c r="M706" s="230"/>
    </row>
    <row r="707" spans="1:13" s="3" customFormat="1" ht="15" customHeight="1">
      <c r="A707" s="24">
        <v>3</v>
      </c>
      <c r="B707" s="257" t="s">
        <v>51</v>
      </c>
      <c r="C707" s="25" t="s">
        <v>26</v>
      </c>
      <c r="D707" s="34">
        <v>5</v>
      </c>
      <c r="E707" s="27">
        <v>60043</v>
      </c>
      <c r="F707" s="28">
        <f t="shared" si="77"/>
        <v>300215</v>
      </c>
      <c r="G707" s="29">
        <v>0</v>
      </c>
      <c r="H707" s="30">
        <f t="shared" si="78"/>
        <v>300215</v>
      </c>
      <c r="I707" s="31">
        <f t="shared" si="79"/>
        <v>55595.370370370365</v>
      </c>
      <c r="J707" s="31"/>
      <c r="K707" s="31"/>
      <c r="L707" s="59">
        <f t="shared" si="80"/>
        <v>277976.8518518518</v>
      </c>
      <c r="M707" s="230"/>
    </row>
    <row r="708" spans="1:13" s="3" customFormat="1" ht="15" customHeight="1">
      <c r="A708" s="24">
        <v>4</v>
      </c>
      <c r="B708" s="257" t="s">
        <v>51</v>
      </c>
      <c r="C708" s="25" t="s">
        <v>27</v>
      </c>
      <c r="D708" s="106"/>
      <c r="E708" s="27">
        <v>115781</v>
      </c>
      <c r="F708" s="28">
        <f t="shared" si="77"/>
        <v>0</v>
      </c>
      <c r="G708" s="29">
        <v>0</v>
      </c>
      <c r="H708" s="30">
        <f t="shared" si="78"/>
        <v>0</v>
      </c>
      <c r="I708" s="31">
        <f t="shared" si="79"/>
        <v>107204.62962962962</v>
      </c>
      <c r="J708" s="31"/>
      <c r="K708" s="31"/>
      <c r="L708" s="59">
        <f t="shared" si="80"/>
        <v>0</v>
      </c>
      <c r="M708" s="230"/>
    </row>
    <row r="709" spans="1:13" s="3" customFormat="1" ht="15" customHeight="1">
      <c r="A709" s="24">
        <v>5</v>
      </c>
      <c r="B709" s="257" t="s">
        <v>47</v>
      </c>
      <c r="C709" s="25" t="s">
        <v>28</v>
      </c>
      <c r="D709" s="32">
        <v>5</v>
      </c>
      <c r="E709" s="27">
        <v>119943</v>
      </c>
      <c r="F709" s="28">
        <f t="shared" si="77"/>
        <v>599715</v>
      </c>
      <c r="G709" s="29">
        <v>0</v>
      </c>
      <c r="H709" s="30">
        <f t="shared" si="78"/>
        <v>599715</v>
      </c>
      <c r="I709" s="31">
        <f t="shared" si="79"/>
        <v>111058.33333333333</v>
      </c>
      <c r="J709" s="31"/>
      <c r="K709" s="31"/>
      <c r="L709" s="59">
        <f t="shared" si="80"/>
        <v>555291.66666666663</v>
      </c>
      <c r="M709" s="230"/>
    </row>
    <row r="710" spans="1:13" s="3" customFormat="1" ht="15" customHeight="1">
      <c r="A710" s="24">
        <v>6</v>
      </c>
      <c r="B710" s="24"/>
      <c r="C710" s="25" t="s">
        <v>29</v>
      </c>
      <c r="D710" s="26">
        <v>5</v>
      </c>
      <c r="E710" s="27">
        <v>94810</v>
      </c>
      <c r="F710" s="28">
        <f t="shared" si="77"/>
        <v>474050</v>
      </c>
      <c r="G710" s="29">
        <v>0</v>
      </c>
      <c r="H710" s="30">
        <f t="shared" si="78"/>
        <v>474050</v>
      </c>
      <c r="I710" s="31">
        <f t="shared" si="79"/>
        <v>87787.037037037036</v>
      </c>
      <c r="J710" s="31"/>
      <c r="K710" s="31"/>
      <c r="L710" s="59">
        <f t="shared" si="80"/>
        <v>438935.18518518517</v>
      </c>
      <c r="M710" s="230"/>
    </row>
    <row r="711" spans="1:13" s="3" customFormat="1" ht="15" customHeight="1">
      <c r="A711" s="24">
        <v>7</v>
      </c>
      <c r="B711" s="24"/>
      <c r="C711" s="25" t="s">
        <v>30</v>
      </c>
      <c r="D711" s="34"/>
      <c r="E711" s="27">
        <v>141396</v>
      </c>
      <c r="F711" s="28">
        <f t="shared" si="77"/>
        <v>0</v>
      </c>
      <c r="G711" s="29">
        <v>0</v>
      </c>
      <c r="H711" s="30">
        <f t="shared" si="78"/>
        <v>0</v>
      </c>
      <c r="I711" s="31">
        <f t="shared" si="79"/>
        <v>130922.22222222222</v>
      </c>
      <c r="J711" s="31"/>
      <c r="K711" s="31"/>
      <c r="L711" s="59">
        <f t="shared" si="80"/>
        <v>0</v>
      </c>
      <c r="M711" s="230"/>
    </row>
    <row r="712" spans="1:13" s="3" customFormat="1" ht="15" customHeight="1">
      <c r="A712" s="24">
        <v>8</v>
      </c>
      <c r="B712" s="24"/>
      <c r="C712" s="25" t="s">
        <v>31</v>
      </c>
      <c r="D712" s="26"/>
      <c r="E712" s="27">
        <v>232931</v>
      </c>
      <c r="F712" s="28">
        <f t="shared" si="77"/>
        <v>0</v>
      </c>
      <c r="G712" s="29">
        <v>0</v>
      </c>
      <c r="H712" s="30">
        <f t="shared" si="78"/>
        <v>0</v>
      </c>
      <c r="I712" s="31">
        <f t="shared" si="79"/>
        <v>215676.85185185182</v>
      </c>
      <c r="J712" s="31"/>
      <c r="K712" s="31"/>
      <c r="L712" s="59">
        <f t="shared" si="80"/>
        <v>0</v>
      </c>
      <c r="M712" s="230"/>
    </row>
    <row r="713" spans="1:13" s="3" customFormat="1" ht="15" customHeight="1">
      <c r="A713" s="24">
        <v>9</v>
      </c>
      <c r="B713" s="24"/>
      <c r="C713" s="36" t="s">
        <v>32</v>
      </c>
      <c r="D713" s="37"/>
      <c r="E713" s="27">
        <v>101534</v>
      </c>
      <c r="F713" s="28">
        <f t="shared" si="77"/>
        <v>0</v>
      </c>
      <c r="G713" s="29">
        <v>0</v>
      </c>
      <c r="H713" s="30">
        <f t="shared" si="78"/>
        <v>0</v>
      </c>
      <c r="I713" s="31">
        <f t="shared" si="79"/>
        <v>94012.962962962964</v>
      </c>
      <c r="J713" s="31"/>
      <c r="K713" s="31"/>
      <c r="L713" s="59">
        <f t="shared" si="80"/>
        <v>0</v>
      </c>
      <c r="M713" s="230"/>
    </row>
    <row r="714" spans="1:13" s="3" customFormat="1" ht="15" customHeight="1">
      <c r="A714" s="24">
        <v>10</v>
      </c>
      <c r="B714" s="24"/>
      <c r="C714" s="36" t="s">
        <v>33</v>
      </c>
      <c r="D714" s="37"/>
      <c r="E714" s="27">
        <v>110148</v>
      </c>
      <c r="F714" s="28">
        <f t="shared" si="77"/>
        <v>0</v>
      </c>
      <c r="G714" s="29">
        <v>0</v>
      </c>
      <c r="H714" s="30">
        <f t="shared" si="78"/>
        <v>0</v>
      </c>
      <c r="I714" s="31">
        <f t="shared" si="79"/>
        <v>101988.88888888888</v>
      </c>
      <c r="J714" s="31"/>
      <c r="K714" s="31"/>
      <c r="L714" s="59">
        <f t="shared" si="80"/>
        <v>0</v>
      </c>
      <c r="M714" s="230"/>
    </row>
    <row r="715" spans="1:13" s="10" customFormat="1" ht="15" customHeight="1">
      <c r="A715" s="274"/>
      <c r="B715" s="274"/>
      <c r="C715" s="275" t="s">
        <v>1326</v>
      </c>
      <c r="D715" s="272"/>
      <c r="E715" s="273">
        <v>56644</v>
      </c>
      <c r="F715" s="276">
        <f t="shared" si="77"/>
        <v>0</v>
      </c>
      <c r="G715" s="29">
        <v>0</v>
      </c>
      <c r="H715" s="125">
        <f t="shared" si="78"/>
        <v>0</v>
      </c>
      <c r="I715" s="31">
        <f t="shared" si="79"/>
        <v>52448.148148148146</v>
      </c>
      <c r="J715" s="128"/>
      <c r="K715" s="128"/>
      <c r="L715" s="129">
        <f t="shared" si="80"/>
        <v>0</v>
      </c>
      <c r="M715" s="277"/>
    </row>
    <row r="716" spans="1:13" s="10" customFormat="1" ht="15" customHeight="1">
      <c r="A716" s="274"/>
      <c r="B716" s="274"/>
      <c r="C716" s="121" t="s">
        <v>1325</v>
      </c>
      <c r="D716" s="272"/>
      <c r="E716" s="273">
        <v>55769</v>
      </c>
      <c r="F716" s="276">
        <f t="shared" si="77"/>
        <v>0</v>
      </c>
      <c r="G716" s="29">
        <v>0</v>
      </c>
      <c r="H716" s="125">
        <f t="shared" si="78"/>
        <v>0</v>
      </c>
      <c r="I716" s="31">
        <f t="shared" si="79"/>
        <v>51637.962962962956</v>
      </c>
      <c r="J716" s="128"/>
      <c r="K716" s="128"/>
      <c r="L716" s="129">
        <f t="shared" si="80"/>
        <v>0</v>
      </c>
      <c r="M716" s="277"/>
    </row>
    <row r="717" spans="1:13" s="3" customFormat="1" ht="15" customHeight="1">
      <c r="A717" s="24">
        <v>11</v>
      </c>
      <c r="B717" s="257" t="s">
        <v>74</v>
      </c>
      <c r="C717" s="25" t="s">
        <v>34</v>
      </c>
      <c r="D717" s="37">
        <v>5</v>
      </c>
      <c r="E717" s="27">
        <v>54198</v>
      </c>
      <c r="F717" s="28">
        <f t="shared" si="77"/>
        <v>270990</v>
      </c>
      <c r="G717" s="29">
        <v>0</v>
      </c>
      <c r="H717" s="30">
        <f t="shared" si="78"/>
        <v>270990</v>
      </c>
      <c r="I717" s="31">
        <f t="shared" si="79"/>
        <v>50183.333333333328</v>
      </c>
      <c r="J717" s="31"/>
      <c r="K717" s="31"/>
      <c r="L717" s="59">
        <f t="shared" si="80"/>
        <v>250916.66666666663</v>
      </c>
      <c r="M717" s="230"/>
    </row>
    <row r="718" spans="1:13" s="3" customFormat="1" ht="15" customHeight="1">
      <c r="A718" s="24">
        <v>12</v>
      </c>
      <c r="B718" s="257" t="s">
        <v>52</v>
      </c>
      <c r="C718" s="25" t="s">
        <v>35</v>
      </c>
      <c r="D718" s="37">
        <v>5</v>
      </c>
      <c r="E718" s="27">
        <v>49680</v>
      </c>
      <c r="F718" s="28">
        <f t="shared" si="77"/>
        <v>248400</v>
      </c>
      <c r="G718" s="29">
        <v>0</v>
      </c>
      <c r="H718" s="30">
        <f t="shared" si="78"/>
        <v>248400</v>
      </c>
      <c r="I718" s="31">
        <f t="shared" si="79"/>
        <v>46000</v>
      </c>
      <c r="J718" s="31"/>
      <c r="K718" s="31"/>
      <c r="L718" s="59">
        <f t="shared" si="80"/>
        <v>230000</v>
      </c>
      <c r="M718" s="230"/>
    </row>
    <row r="719" spans="1:13" s="3" customFormat="1" ht="15" customHeight="1">
      <c r="A719" s="24">
        <v>13</v>
      </c>
      <c r="B719" s="24"/>
      <c r="C719" s="25" t="s">
        <v>36</v>
      </c>
      <c r="D719" s="37"/>
      <c r="E719" s="38">
        <v>64152</v>
      </c>
      <c r="F719" s="28">
        <f t="shared" si="77"/>
        <v>0</v>
      </c>
      <c r="G719" s="29">
        <v>0</v>
      </c>
      <c r="H719" s="30">
        <f t="shared" si="78"/>
        <v>0</v>
      </c>
      <c r="I719" s="31">
        <f t="shared" si="79"/>
        <v>59399.999999999993</v>
      </c>
      <c r="J719" s="31"/>
      <c r="K719" s="31"/>
      <c r="L719" s="59">
        <f t="shared" si="80"/>
        <v>0</v>
      </c>
      <c r="M719" s="230"/>
    </row>
    <row r="720" spans="1:13" s="3" customFormat="1" ht="15" customHeight="1">
      <c r="A720" s="24">
        <v>14</v>
      </c>
      <c r="B720" s="24"/>
      <c r="C720" s="25" t="s">
        <v>37</v>
      </c>
      <c r="D720" s="37"/>
      <c r="E720" s="38">
        <v>65934</v>
      </c>
      <c r="F720" s="28">
        <f t="shared" si="77"/>
        <v>0</v>
      </c>
      <c r="G720" s="29">
        <v>0</v>
      </c>
      <c r="H720" s="30">
        <f t="shared" si="78"/>
        <v>0</v>
      </c>
      <c r="I720" s="31">
        <f t="shared" si="79"/>
        <v>61049.999999999993</v>
      </c>
      <c r="J720" s="31"/>
      <c r="K720" s="31"/>
      <c r="L720" s="59">
        <f t="shared" si="80"/>
        <v>0</v>
      </c>
      <c r="M720" s="230"/>
    </row>
    <row r="721" spans="1:13" s="3" customFormat="1" ht="15" customHeight="1">
      <c r="A721" s="24">
        <v>15</v>
      </c>
      <c r="B721" s="24"/>
      <c r="C721" s="25" t="s">
        <v>38</v>
      </c>
      <c r="D721" s="37"/>
      <c r="E721" s="38">
        <v>76626</v>
      </c>
      <c r="F721" s="28">
        <f t="shared" si="77"/>
        <v>0</v>
      </c>
      <c r="G721" s="29">
        <v>0</v>
      </c>
      <c r="H721" s="30">
        <f t="shared" si="78"/>
        <v>0</v>
      </c>
      <c r="I721" s="31">
        <f t="shared" si="79"/>
        <v>70950</v>
      </c>
      <c r="J721" s="31"/>
      <c r="K721" s="31"/>
      <c r="L721" s="59">
        <f t="shared" si="80"/>
        <v>0</v>
      </c>
      <c r="M721" s="230"/>
    </row>
    <row r="722" spans="1:13" s="3" customFormat="1" ht="15" customHeight="1">
      <c r="A722" s="24">
        <v>16</v>
      </c>
      <c r="B722" s="24"/>
      <c r="C722" s="25" t="s">
        <v>39</v>
      </c>
      <c r="D722" s="37"/>
      <c r="E722" s="38">
        <v>80190</v>
      </c>
      <c r="F722" s="28">
        <f t="shared" si="77"/>
        <v>0</v>
      </c>
      <c r="G722" s="29">
        <v>0</v>
      </c>
      <c r="H722" s="30">
        <f t="shared" si="78"/>
        <v>0</v>
      </c>
      <c r="I722" s="31">
        <f t="shared" si="79"/>
        <v>74250</v>
      </c>
      <c r="J722" s="31"/>
      <c r="K722" s="31"/>
      <c r="L722" s="59">
        <f t="shared" si="80"/>
        <v>0</v>
      </c>
      <c r="M722" s="230"/>
    </row>
    <row r="723" spans="1:13" s="3" customFormat="1" ht="15" customHeight="1">
      <c r="A723" s="24">
        <v>17</v>
      </c>
      <c r="B723" s="24"/>
      <c r="C723" s="25" t="s">
        <v>40</v>
      </c>
      <c r="D723" s="37">
        <v>5</v>
      </c>
      <c r="E723" s="38">
        <v>113832</v>
      </c>
      <c r="F723" s="28">
        <f t="shared" si="77"/>
        <v>569160</v>
      </c>
      <c r="G723" s="29">
        <v>0</v>
      </c>
      <c r="H723" s="30">
        <f t="shared" si="78"/>
        <v>569160</v>
      </c>
      <c r="I723" s="31">
        <f t="shared" si="79"/>
        <v>105400</v>
      </c>
      <c r="J723" s="31"/>
      <c r="K723" s="31"/>
      <c r="L723" s="59">
        <f t="shared" si="80"/>
        <v>527000</v>
      </c>
      <c r="M723" s="230"/>
    </row>
    <row r="724" spans="1:13" s="3" customFormat="1" ht="15" customHeight="1">
      <c r="A724" s="24">
        <v>18</v>
      </c>
      <c r="B724" s="24"/>
      <c r="C724" s="25" t="s">
        <v>41</v>
      </c>
      <c r="D724" s="37">
        <v>5</v>
      </c>
      <c r="E724" s="39">
        <v>98010</v>
      </c>
      <c r="F724" s="28">
        <f t="shared" si="77"/>
        <v>490050</v>
      </c>
      <c r="G724" s="29">
        <v>0</v>
      </c>
      <c r="H724" s="30">
        <f t="shared" si="78"/>
        <v>490050</v>
      </c>
      <c r="I724" s="31">
        <f t="shared" si="79"/>
        <v>90750</v>
      </c>
      <c r="J724" s="31"/>
      <c r="K724" s="31"/>
      <c r="L724" s="59">
        <f t="shared" si="80"/>
        <v>453750</v>
      </c>
      <c r="M724" s="230"/>
    </row>
    <row r="725" spans="1:13" s="4" customFormat="1" ht="15" customHeight="1">
      <c r="A725" s="40"/>
      <c r="B725" s="40"/>
      <c r="C725" s="41" t="s">
        <v>42</v>
      </c>
      <c r="D725" s="42">
        <f>SUM(D705:D724)</f>
        <v>40</v>
      </c>
      <c r="E725" s="42"/>
      <c r="F725" s="43">
        <f>SUM(F705:F724)</f>
        <v>3349105</v>
      </c>
      <c r="G725" s="43"/>
      <c r="H725" s="111">
        <f>SUM(H705:H724)</f>
        <v>3349105</v>
      </c>
      <c r="I725" s="45"/>
      <c r="J725" s="45"/>
      <c r="K725" s="45"/>
      <c r="L725" s="64">
        <f>SUM(L705:L724)</f>
        <v>3101023.1481481479</v>
      </c>
      <c r="M725" s="231"/>
    </row>
    <row r="726" spans="1:13" s="5" customFormat="1" ht="30" customHeight="1">
      <c r="A726" s="46"/>
      <c r="B726" s="46"/>
      <c r="C726" s="47"/>
      <c r="D726" s="48"/>
      <c r="E726" s="48"/>
      <c r="F726" s="49"/>
      <c r="G726" s="49"/>
      <c r="H726" s="50"/>
      <c r="I726" s="51"/>
      <c r="J726" s="51"/>
      <c r="K726" s="51"/>
      <c r="L726" s="65"/>
      <c r="M726" s="232"/>
    </row>
    <row r="727" spans="1:13" s="6" customFormat="1" ht="15" customHeight="1">
      <c r="A727" s="283" t="s">
        <v>43</v>
      </c>
      <c r="B727" s="283"/>
      <c r="C727" s="283"/>
      <c r="D727" s="284" t="s">
        <v>44</v>
      </c>
      <c r="E727" s="284"/>
      <c r="F727" s="54"/>
      <c r="G727" s="54"/>
      <c r="H727" s="55" t="s">
        <v>45</v>
      </c>
      <c r="I727" s="56"/>
      <c r="J727" s="56"/>
      <c r="K727" s="56"/>
      <c r="L727" s="225">
        <f>SUM(L725:L726)</f>
        <v>3101023.1481481479</v>
      </c>
      <c r="M727" s="233"/>
    </row>
    <row r="733" spans="1:13" s="1" customFormat="1" ht="16.5" customHeight="1">
      <c r="A733" s="279" t="s">
        <v>0</v>
      </c>
      <c r="B733" s="279"/>
      <c r="C733" s="279"/>
      <c r="D733" s="279"/>
      <c r="E733" s="279"/>
      <c r="F733" s="279"/>
      <c r="G733" s="279"/>
      <c r="H733" s="279"/>
      <c r="I733" s="10"/>
      <c r="J733" s="10"/>
      <c r="K733" s="3"/>
      <c r="L733" s="59"/>
      <c r="M733" s="215"/>
    </row>
    <row r="734" spans="1:13" s="1" customFormat="1" ht="15" customHeight="1">
      <c r="A734" s="279" t="s">
        <v>1</v>
      </c>
      <c r="B734" s="279"/>
      <c r="C734" s="279"/>
      <c r="D734" s="279"/>
      <c r="E734" s="279"/>
      <c r="F734" s="279"/>
      <c r="G734" s="279"/>
      <c r="H734" s="279"/>
      <c r="I734" s="10" t="s">
        <v>1332</v>
      </c>
      <c r="J734" s="10"/>
      <c r="K734" s="3"/>
      <c r="L734" s="59"/>
      <c r="M734" s="215"/>
    </row>
    <row r="735" spans="1:13" s="1" customFormat="1" ht="15" customHeight="1">
      <c r="A735" s="279" t="s">
        <v>2</v>
      </c>
      <c r="B735" s="279"/>
      <c r="C735" s="279"/>
      <c r="D735" s="279"/>
      <c r="E735" s="279"/>
      <c r="F735" s="279"/>
      <c r="G735" s="279"/>
      <c r="H735" s="279"/>
      <c r="I735" s="10" t="s">
        <v>1329</v>
      </c>
      <c r="J735" s="10"/>
      <c r="K735" s="3"/>
      <c r="L735" s="59"/>
      <c r="M735" s="215"/>
    </row>
    <row r="736" spans="1:13" s="1" customFormat="1" ht="15" customHeight="1">
      <c r="A736" s="279" t="s">
        <v>4</v>
      </c>
      <c r="B736" s="279"/>
      <c r="C736" s="279"/>
      <c r="D736" s="279"/>
      <c r="E736" s="279"/>
      <c r="F736" s="279"/>
      <c r="G736" s="279"/>
      <c r="H736" s="279"/>
      <c r="I736" s="10" t="s">
        <v>1330</v>
      </c>
      <c r="J736" s="10"/>
      <c r="K736" s="3"/>
      <c r="L736" s="59"/>
      <c r="M736" s="215"/>
    </row>
    <row r="737" spans="1:13" s="1" customFormat="1" ht="15" customHeight="1">
      <c r="A737" s="280" t="s">
        <v>6</v>
      </c>
      <c r="B737" s="280"/>
      <c r="C737" s="280"/>
      <c r="D737" s="280"/>
      <c r="E737" s="280"/>
      <c r="F737" s="280"/>
      <c r="G737" s="280"/>
      <c r="H737" s="280"/>
      <c r="I737" s="10" t="s">
        <v>1334</v>
      </c>
      <c r="J737" s="10"/>
      <c r="K737" s="3"/>
      <c r="L737" s="59"/>
      <c r="M737" s="215"/>
    </row>
    <row r="738" spans="1:13" s="2" customFormat="1" ht="15" customHeight="1">
      <c r="A738" s="9"/>
      <c r="B738" s="9"/>
      <c r="C738" s="9"/>
      <c r="D738" s="281" t="s">
        <v>1321</v>
      </c>
      <c r="E738" s="281"/>
      <c r="F738" s="281"/>
      <c r="G738" s="281"/>
      <c r="H738" s="281"/>
      <c r="I738" s="3"/>
      <c r="J738" s="3"/>
      <c r="K738" s="3"/>
      <c r="L738" s="59"/>
      <c r="M738" s="215"/>
    </row>
    <row r="739" spans="1:13" s="1" customFormat="1" ht="26.25" customHeight="1">
      <c r="A739" s="11" t="s">
        <v>8</v>
      </c>
      <c r="B739" s="11"/>
      <c r="C739" s="282"/>
      <c r="D739" s="282"/>
      <c r="E739" s="282"/>
      <c r="F739" s="226"/>
      <c r="G739" s="226"/>
      <c r="H739" s="226"/>
      <c r="I739" s="15"/>
      <c r="J739" s="15"/>
      <c r="K739" s="15"/>
      <c r="L739" s="59"/>
      <c r="M739" s="215"/>
    </row>
    <row r="740" spans="1:13" s="1" customFormat="1" ht="18.75" customHeight="1">
      <c r="A740" s="11" t="s">
        <v>9</v>
      </c>
      <c r="B740" s="11"/>
      <c r="C740" s="11" t="s">
        <v>1333</v>
      </c>
      <c r="D740" s="11"/>
      <c r="E740" s="11"/>
      <c r="F740" s="11"/>
      <c r="G740" s="11"/>
      <c r="H740" s="16"/>
      <c r="I740" s="17"/>
      <c r="J740" s="17"/>
      <c r="K740" s="17"/>
      <c r="L740" s="60"/>
      <c r="M740" s="229"/>
    </row>
    <row r="741" spans="1:13" s="1" customFormat="1" ht="23.25" customHeight="1">
      <c r="A741" s="11" t="s">
        <v>11</v>
      </c>
      <c r="B741" s="11"/>
      <c r="C741" s="227"/>
      <c r="D741" s="227"/>
      <c r="E741" s="227"/>
      <c r="F741" s="227"/>
      <c r="G741" s="227"/>
      <c r="H741" s="19" t="s">
        <v>13</v>
      </c>
      <c r="I741" s="3"/>
      <c r="J741" s="3"/>
      <c r="K741" s="3"/>
      <c r="L741" s="59"/>
      <c r="M741" s="215"/>
    </row>
    <row r="742" spans="1:13" s="1" customFormat="1" ht="15" customHeight="1">
      <c r="A742" s="190" t="s">
        <v>14</v>
      </c>
      <c r="B742" s="190" t="s">
        <v>15</v>
      </c>
      <c r="C742" s="190" t="s">
        <v>16</v>
      </c>
      <c r="D742" s="190" t="s">
        <v>17</v>
      </c>
      <c r="E742" s="191" t="s">
        <v>18</v>
      </c>
      <c r="F742" s="192" t="s">
        <v>19</v>
      </c>
      <c r="G742" s="192" t="s">
        <v>20</v>
      </c>
      <c r="H742" s="190" t="s">
        <v>21</v>
      </c>
      <c r="I742" s="3"/>
      <c r="J742" s="3"/>
      <c r="K742" s="3"/>
      <c r="L742" s="59"/>
      <c r="M742" s="215"/>
    </row>
    <row r="743" spans="1:13" s="3" customFormat="1" ht="15" customHeight="1">
      <c r="A743" s="24">
        <v>1</v>
      </c>
      <c r="B743" s="257" t="s">
        <v>22</v>
      </c>
      <c r="C743" s="25" t="s">
        <v>23</v>
      </c>
      <c r="D743" s="26">
        <v>5</v>
      </c>
      <c r="E743" s="27">
        <v>79305</v>
      </c>
      <c r="F743" s="28">
        <f t="shared" ref="F743:F762" si="81">E743*D743</f>
        <v>396525</v>
      </c>
      <c r="G743" s="29">
        <v>0.11</v>
      </c>
      <c r="H743" s="30">
        <f t="shared" ref="H743:H762" si="82">F743-F743*G743</f>
        <v>352907.25</v>
      </c>
      <c r="I743" s="31">
        <f>E743/1.08*0.89</f>
        <v>65353.194444444438</v>
      </c>
      <c r="J743" s="31"/>
      <c r="K743" s="31"/>
      <c r="L743" s="59">
        <f>I743*D743</f>
        <v>326765.97222222219</v>
      </c>
      <c r="M743" s="230"/>
    </row>
    <row r="744" spans="1:13" s="3" customFormat="1" ht="15" customHeight="1">
      <c r="A744" s="24">
        <v>2</v>
      </c>
      <c r="B744" s="257" t="s">
        <v>24</v>
      </c>
      <c r="C744" s="25" t="s">
        <v>25</v>
      </c>
      <c r="D744" s="32"/>
      <c r="E744" s="33">
        <v>128591</v>
      </c>
      <c r="F744" s="28">
        <f t="shared" si="81"/>
        <v>0</v>
      </c>
      <c r="G744" s="29">
        <v>0.11</v>
      </c>
      <c r="H744" s="30">
        <f t="shared" si="82"/>
        <v>0</v>
      </c>
      <c r="I744" s="31">
        <f t="shared" ref="I744:I762" si="83">E744/1.08*0.89</f>
        <v>105968.50925925926</v>
      </c>
      <c r="J744" s="31"/>
      <c r="K744" s="31"/>
      <c r="L744" s="59">
        <f t="shared" ref="L744:L762" si="84">I744*D744</f>
        <v>0</v>
      </c>
      <c r="M744" s="230"/>
    </row>
    <row r="745" spans="1:13" s="3" customFormat="1" ht="15" customHeight="1">
      <c r="A745" s="24">
        <v>3</v>
      </c>
      <c r="B745" s="257" t="s">
        <v>51</v>
      </c>
      <c r="C745" s="25" t="s">
        <v>26</v>
      </c>
      <c r="D745" s="34">
        <v>5</v>
      </c>
      <c r="E745" s="27">
        <v>60043</v>
      </c>
      <c r="F745" s="28">
        <f t="shared" si="81"/>
        <v>300215</v>
      </c>
      <c r="G745" s="29">
        <v>0.11</v>
      </c>
      <c r="H745" s="30">
        <f t="shared" si="82"/>
        <v>267191.34999999998</v>
      </c>
      <c r="I745" s="31">
        <f t="shared" si="83"/>
        <v>49479.879629629628</v>
      </c>
      <c r="J745" s="31"/>
      <c r="K745" s="31"/>
      <c r="L745" s="59">
        <f t="shared" si="84"/>
        <v>247399.39814814815</v>
      </c>
      <c r="M745" s="230"/>
    </row>
    <row r="746" spans="1:13" s="3" customFormat="1" ht="15" customHeight="1">
      <c r="A746" s="24">
        <v>4</v>
      </c>
      <c r="B746" s="257" t="s">
        <v>51</v>
      </c>
      <c r="C746" s="25" t="s">
        <v>27</v>
      </c>
      <c r="D746" s="106"/>
      <c r="E746" s="27">
        <v>115781</v>
      </c>
      <c r="F746" s="28">
        <f t="shared" si="81"/>
        <v>0</v>
      </c>
      <c r="G746" s="29">
        <v>0.11</v>
      </c>
      <c r="H746" s="30">
        <f t="shared" si="82"/>
        <v>0</v>
      </c>
      <c r="I746" s="31">
        <f t="shared" si="83"/>
        <v>95412.120370370365</v>
      </c>
      <c r="J746" s="31"/>
      <c r="K746" s="31"/>
      <c r="L746" s="59">
        <f t="shared" si="84"/>
        <v>0</v>
      </c>
      <c r="M746" s="230"/>
    </row>
    <row r="747" spans="1:13" s="3" customFormat="1" ht="15" customHeight="1">
      <c r="A747" s="24">
        <v>5</v>
      </c>
      <c r="B747" s="257" t="s">
        <v>47</v>
      </c>
      <c r="C747" s="25" t="s">
        <v>28</v>
      </c>
      <c r="D747" s="32">
        <v>5</v>
      </c>
      <c r="E747" s="27">
        <v>119943</v>
      </c>
      <c r="F747" s="28">
        <f t="shared" si="81"/>
        <v>599715</v>
      </c>
      <c r="G747" s="29">
        <v>0.11</v>
      </c>
      <c r="H747" s="30">
        <f t="shared" si="82"/>
        <v>533746.35</v>
      </c>
      <c r="I747" s="31">
        <f t="shared" si="83"/>
        <v>98841.916666666657</v>
      </c>
      <c r="J747" s="31"/>
      <c r="K747" s="31"/>
      <c r="L747" s="59">
        <f t="shared" si="84"/>
        <v>494209.58333333326</v>
      </c>
      <c r="M747" s="230"/>
    </row>
    <row r="748" spans="1:13" s="3" customFormat="1" ht="15" customHeight="1">
      <c r="A748" s="24">
        <v>6</v>
      </c>
      <c r="B748" s="24"/>
      <c r="C748" s="25" t="s">
        <v>29</v>
      </c>
      <c r="D748" s="26"/>
      <c r="E748" s="27">
        <v>94810</v>
      </c>
      <c r="F748" s="28">
        <f t="shared" si="81"/>
        <v>0</v>
      </c>
      <c r="G748" s="29">
        <v>0.11</v>
      </c>
      <c r="H748" s="30">
        <f t="shared" si="82"/>
        <v>0</v>
      </c>
      <c r="I748" s="31">
        <f t="shared" si="83"/>
        <v>78130.462962962964</v>
      </c>
      <c r="J748" s="31"/>
      <c r="K748" s="31"/>
      <c r="L748" s="59">
        <f t="shared" si="84"/>
        <v>0</v>
      </c>
      <c r="M748" s="230"/>
    </row>
    <row r="749" spans="1:13" s="3" customFormat="1" ht="15" customHeight="1">
      <c r="A749" s="24">
        <v>7</v>
      </c>
      <c r="B749" s="24"/>
      <c r="C749" s="25" t="s">
        <v>30</v>
      </c>
      <c r="D749" s="34"/>
      <c r="E749" s="27">
        <v>141396</v>
      </c>
      <c r="F749" s="28">
        <f t="shared" si="81"/>
        <v>0</v>
      </c>
      <c r="G749" s="29">
        <v>0.11</v>
      </c>
      <c r="H749" s="30">
        <f t="shared" si="82"/>
        <v>0</v>
      </c>
      <c r="I749" s="31">
        <f t="shared" si="83"/>
        <v>116520.77777777778</v>
      </c>
      <c r="J749" s="31"/>
      <c r="K749" s="31"/>
      <c r="L749" s="59">
        <f t="shared" si="84"/>
        <v>0</v>
      </c>
      <c r="M749" s="230"/>
    </row>
    <row r="750" spans="1:13" s="3" customFormat="1" ht="15" customHeight="1">
      <c r="A750" s="24">
        <v>8</v>
      </c>
      <c r="B750" s="24"/>
      <c r="C750" s="25" t="s">
        <v>31</v>
      </c>
      <c r="D750" s="26"/>
      <c r="E750" s="27">
        <v>232931</v>
      </c>
      <c r="F750" s="28">
        <f t="shared" si="81"/>
        <v>0</v>
      </c>
      <c r="G750" s="29">
        <v>0.11</v>
      </c>
      <c r="H750" s="30">
        <f t="shared" si="82"/>
        <v>0</v>
      </c>
      <c r="I750" s="31">
        <f t="shared" si="83"/>
        <v>191952.39814814812</v>
      </c>
      <c r="J750" s="31"/>
      <c r="K750" s="31"/>
      <c r="L750" s="59">
        <f t="shared" si="84"/>
        <v>0</v>
      </c>
      <c r="M750" s="230"/>
    </row>
    <row r="751" spans="1:13" s="3" customFormat="1" ht="15" customHeight="1">
      <c r="A751" s="24">
        <v>9</v>
      </c>
      <c r="B751" s="24"/>
      <c r="C751" s="36" t="s">
        <v>32</v>
      </c>
      <c r="D751" s="37"/>
      <c r="E751" s="27">
        <v>101534</v>
      </c>
      <c r="F751" s="28">
        <f t="shared" si="81"/>
        <v>0</v>
      </c>
      <c r="G751" s="29">
        <v>0.11</v>
      </c>
      <c r="H751" s="30">
        <f t="shared" si="82"/>
        <v>0</v>
      </c>
      <c r="I751" s="31">
        <f t="shared" si="83"/>
        <v>83671.537037037036</v>
      </c>
      <c r="J751" s="31"/>
      <c r="K751" s="31"/>
      <c r="L751" s="59">
        <f t="shared" si="84"/>
        <v>0</v>
      </c>
      <c r="M751" s="230"/>
    </row>
    <row r="752" spans="1:13" s="3" customFormat="1" ht="15" customHeight="1">
      <c r="A752" s="24">
        <v>10</v>
      </c>
      <c r="B752" s="24"/>
      <c r="C752" s="36" t="s">
        <v>33</v>
      </c>
      <c r="D752" s="37">
        <v>10</v>
      </c>
      <c r="E752" s="27">
        <v>110148</v>
      </c>
      <c r="F752" s="28">
        <f t="shared" si="81"/>
        <v>1101480</v>
      </c>
      <c r="G752" s="29">
        <v>0.11</v>
      </c>
      <c r="H752" s="30">
        <f t="shared" si="82"/>
        <v>980317.2</v>
      </c>
      <c r="I752" s="31">
        <f t="shared" si="83"/>
        <v>90770.111111111095</v>
      </c>
      <c r="J752" s="31"/>
      <c r="K752" s="31"/>
      <c r="L752" s="59">
        <f t="shared" si="84"/>
        <v>907701.11111111101</v>
      </c>
      <c r="M752" s="230"/>
    </row>
    <row r="753" spans="1:13" s="10" customFormat="1" ht="15" customHeight="1">
      <c r="A753" s="274"/>
      <c r="B753" s="274"/>
      <c r="C753" s="275" t="s">
        <v>1326</v>
      </c>
      <c r="D753" s="272"/>
      <c r="E753" s="273">
        <v>56644</v>
      </c>
      <c r="F753" s="276">
        <f t="shared" si="81"/>
        <v>0</v>
      </c>
      <c r="G753" s="29">
        <v>0.11</v>
      </c>
      <c r="H753" s="125">
        <f t="shared" si="82"/>
        <v>0</v>
      </c>
      <c r="I753" s="31">
        <f t="shared" si="83"/>
        <v>46678.851851851854</v>
      </c>
      <c r="J753" s="128"/>
      <c r="K753" s="128"/>
      <c r="L753" s="129">
        <f t="shared" si="84"/>
        <v>0</v>
      </c>
      <c r="M753" s="277"/>
    </row>
    <row r="754" spans="1:13" s="10" customFormat="1" ht="15" customHeight="1">
      <c r="A754" s="274"/>
      <c r="B754" s="274"/>
      <c r="C754" s="121" t="s">
        <v>1325</v>
      </c>
      <c r="D754" s="272"/>
      <c r="E754" s="273">
        <v>55769</v>
      </c>
      <c r="F754" s="276">
        <f t="shared" si="81"/>
        <v>0</v>
      </c>
      <c r="G754" s="29">
        <v>0.11</v>
      </c>
      <c r="H754" s="125">
        <f t="shared" si="82"/>
        <v>0</v>
      </c>
      <c r="I754" s="31">
        <f t="shared" si="83"/>
        <v>45957.787037037029</v>
      </c>
      <c r="J754" s="128"/>
      <c r="K754" s="128"/>
      <c r="L754" s="129">
        <f t="shared" si="84"/>
        <v>0</v>
      </c>
      <c r="M754" s="277"/>
    </row>
    <row r="755" spans="1:13" s="3" customFormat="1" ht="15" customHeight="1">
      <c r="A755" s="24">
        <v>11</v>
      </c>
      <c r="B755" s="257" t="s">
        <v>74</v>
      </c>
      <c r="C755" s="25" t="s">
        <v>34</v>
      </c>
      <c r="D755" s="37"/>
      <c r="E755" s="27">
        <v>54198</v>
      </c>
      <c r="F755" s="28">
        <f t="shared" si="81"/>
        <v>0</v>
      </c>
      <c r="G755" s="29">
        <v>0.11</v>
      </c>
      <c r="H755" s="30">
        <f t="shared" si="82"/>
        <v>0</v>
      </c>
      <c r="I755" s="31">
        <f t="shared" si="83"/>
        <v>44663.166666666664</v>
      </c>
      <c r="J755" s="31"/>
      <c r="K755" s="31"/>
      <c r="L755" s="59">
        <f t="shared" si="84"/>
        <v>0</v>
      </c>
      <c r="M755" s="230"/>
    </row>
    <row r="756" spans="1:13" s="3" customFormat="1" ht="15" customHeight="1">
      <c r="A756" s="24">
        <v>12</v>
      </c>
      <c r="B756" s="257" t="s">
        <v>52</v>
      </c>
      <c r="C756" s="25" t="s">
        <v>35</v>
      </c>
      <c r="D756" s="37">
        <v>10</v>
      </c>
      <c r="E756" s="27">
        <v>49680</v>
      </c>
      <c r="F756" s="28">
        <f t="shared" si="81"/>
        <v>496800</v>
      </c>
      <c r="G756" s="29">
        <v>0.11</v>
      </c>
      <c r="H756" s="30">
        <f t="shared" si="82"/>
        <v>442152</v>
      </c>
      <c r="I756" s="31">
        <f t="shared" si="83"/>
        <v>40940</v>
      </c>
      <c r="J756" s="31"/>
      <c r="K756" s="31"/>
      <c r="L756" s="59">
        <f t="shared" si="84"/>
        <v>409400</v>
      </c>
      <c r="M756" s="230"/>
    </row>
    <row r="757" spans="1:13" s="3" customFormat="1" ht="15" customHeight="1">
      <c r="A757" s="24">
        <v>13</v>
      </c>
      <c r="B757" s="24"/>
      <c r="C757" s="25" t="s">
        <v>36</v>
      </c>
      <c r="D757" s="37"/>
      <c r="E757" s="38">
        <v>64152</v>
      </c>
      <c r="F757" s="28">
        <f t="shared" si="81"/>
        <v>0</v>
      </c>
      <c r="G757" s="29">
        <v>0.11</v>
      </c>
      <c r="H757" s="30">
        <f t="shared" si="82"/>
        <v>0</v>
      </c>
      <c r="I757" s="31">
        <f t="shared" si="83"/>
        <v>52865.999999999993</v>
      </c>
      <c r="J757" s="31"/>
      <c r="K757" s="31"/>
      <c r="L757" s="59">
        <f t="shared" si="84"/>
        <v>0</v>
      </c>
      <c r="M757" s="230"/>
    </row>
    <row r="758" spans="1:13" s="3" customFormat="1" ht="15" customHeight="1">
      <c r="A758" s="24">
        <v>14</v>
      </c>
      <c r="B758" s="24"/>
      <c r="C758" s="25" t="s">
        <v>37</v>
      </c>
      <c r="D758" s="37">
        <v>10</v>
      </c>
      <c r="E758" s="38">
        <v>65934</v>
      </c>
      <c r="F758" s="28">
        <f t="shared" si="81"/>
        <v>659340</v>
      </c>
      <c r="G758" s="29">
        <v>0.11</v>
      </c>
      <c r="H758" s="30">
        <f t="shared" si="82"/>
        <v>586812.6</v>
      </c>
      <c r="I758" s="31">
        <f t="shared" si="83"/>
        <v>54334.499999999993</v>
      </c>
      <c r="J758" s="31"/>
      <c r="K758" s="31"/>
      <c r="L758" s="59">
        <f t="shared" si="84"/>
        <v>543344.99999999988</v>
      </c>
      <c r="M758" s="230"/>
    </row>
    <row r="759" spans="1:13" s="3" customFormat="1" ht="15" customHeight="1">
      <c r="A759" s="24">
        <v>15</v>
      </c>
      <c r="B759" s="24"/>
      <c r="C759" s="25" t="s">
        <v>38</v>
      </c>
      <c r="D759" s="37">
        <v>10</v>
      </c>
      <c r="E759" s="38">
        <v>76626</v>
      </c>
      <c r="F759" s="28">
        <f t="shared" si="81"/>
        <v>766260</v>
      </c>
      <c r="G759" s="29">
        <v>0.11</v>
      </c>
      <c r="H759" s="30">
        <f t="shared" si="82"/>
        <v>681971.4</v>
      </c>
      <c r="I759" s="31">
        <f t="shared" si="83"/>
        <v>63145.5</v>
      </c>
      <c r="J759" s="31"/>
      <c r="K759" s="31"/>
      <c r="L759" s="59">
        <f t="shared" si="84"/>
        <v>631455</v>
      </c>
      <c r="M759" s="230"/>
    </row>
    <row r="760" spans="1:13" s="3" customFormat="1" ht="15" customHeight="1">
      <c r="A760" s="24">
        <v>16</v>
      </c>
      <c r="B760" s="24"/>
      <c r="C760" s="25" t="s">
        <v>39</v>
      </c>
      <c r="D760" s="37">
        <v>20</v>
      </c>
      <c r="E760" s="38">
        <v>80190</v>
      </c>
      <c r="F760" s="28">
        <f t="shared" si="81"/>
        <v>1603800</v>
      </c>
      <c r="G760" s="29">
        <v>0.11</v>
      </c>
      <c r="H760" s="30">
        <f t="shared" si="82"/>
        <v>1427382</v>
      </c>
      <c r="I760" s="31">
        <f t="shared" si="83"/>
        <v>66082.5</v>
      </c>
      <c r="J760" s="31"/>
      <c r="K760" s="31"/>
      <c r="L760" s="59">
        <f t="shared" si="84"/>
        <v>1321650</v>
      </c>
      <c r="M760" s="230"/>
    </row>
    <row r="761" spans="1:13" s="3" customFormat="1" ht="15" customHeight="1">
      <c r="A761" s="24">
        <v>17</v>
      </c>
      <c r="B761" s="24"/>
      <c r="C761" s="25" t="s">
        <v>40</v>
      </c>
      <c r="D761" s="37"/>
      <c r="E761" s="38">
        <v>113832</v>
      </c>
      <c r="F761" s="28">
        <f t="shared" si="81"/>
        <v>0</v>
      </c>
      <c r="G761" s="29">
        <v>0.11</v>
      </c>
      <c r="H761" s="30">
        <f t="shared" si="82"/>
        <v>0</v>
      </c>
      <c r="I761" s="31">
        <f t="shared" si="83"/>
        <v>93806</v>
      </c>
      <c r="J761" s="31"/>
      <c r="K761" s="31"/>
      <c r="L761" s="59">
        <f t="shared" si="84"/>
        <v>0</v>
      </c>
      <c r="M761" s="230"/>
    </row>
    <row r="762" spans="1:13" s="3" customFormat="1" ht="15" customHeight="1">
      <c r="A762" s="24">
        <v>18</v>
      </c>
      <c r="B762" s="24"/>
      <c r="C762" s="25" t="s">
        <v>41</v>
      </c>
      <c r="D762" s="37"/>
      <c r="E762" s="39">
        <v>98010</v>
      </c>
      <c r="F762" s="28">
        <f t="shared" si="81"/>
        <v>0</v>
      </c>
      <c r="G762" s="29">
        <v>0.11</v>
      </c>
      <c r="H762" s="30">
        <f t="shared" si="82"/>
        <v>0</v>
      </c>
      <c r="I762" s="31">
        <f t="shared" si="83"/>
        <v>80767.5</v>
      </c>
      <c r="J762" s="31"/>
      <c r="K762" s="31"/>
      <c r="L762" s="59">
        <f t="shared" si="84"/>
        <v>0</v>
      </c>
      <c r="M762" s="230"/>
    </row>
    <row r="763" spans="1:13" s="4" customFormat="1" ht="15" customHeight="1">
      <c r="A763" s="40"/>
      <c r="B763" s="40"/>
      <c r="C763" s="41" t="s">
        <v>42</v>
      </c>
      <c r="D763" s="42">
        <f>SUM(D743:D762)</f>
        <v>75</v>
      </c>
      <c r="E763" s="42"/>
      <c r="F763" s="43">
        <f>SUM(F743:F762)</f>
        <v>5924135</v>
      </c>
      <c r="G763" s="43"/>
      <c r="H763" s="111">
        <f>SUM(H743:H762)</f>
        <v>5272480.1500000004</v>
      </c>
      <c r="I763" s="45"/>
      <c r="J763" s="45"/>
      <c r="K763" s="45"/>
      <c r="L763" s="64">
        <f>SUM(L743:L762)</f>
        <v>4881926.0648148144</v>
      </c>
      <c r="M763" s="231"/>
    </row>
    <row r="764" spans="1:13" s="5" customFormat="1" ht="30" customHeight="1">
      <c r="A764" s="46"/>
      <c r="B764" s="46"/>
      <c r="C764" s="47"/>
      <c r="D764" s="48"/>
      <c r="E764" s="48"/>
      <c r="F764" s="49"/>
      <c r="G764" s="49"/>
      <c r="H764" s="50"/>
      <c r="I764" s="51"/>
      <c r="J764" s="51"/>
      <c r="K764" s="51"/>
      <c r="L764" s="65">
        <f>L763*0.08</f>
        <v>390554.08518518513</v>
      </c>
      <c r="M764" s="232"/>
    </row>
    <row r="765" spans="1:13" s="6" customFormat="1" ht="15" customHeight="1">
      <c r="A765" s="283" t="s">
        <v>43</v>
      </c>
      <c r="B765" s="283"/>
      <c r="C765" s="283"/>
      <c r="D765" s="284" t="s">
        <v>44</v>
      </c>
      <c r="E765" s="284"/>
      <c r="F765" s="54"/>
      <c r="G765" s="54"/>
      <c r="H765" s="55" t="s">
        <v>45</v>
      </c>
      <c r="I765" s="56"/>
      <c r="J765" s="56"/>
      <c r="K765" s="56"/>
      <c r="L765" s="225">
        <f>SUM(L763:L764)</f>
        <v>5272480.1499999994</v>
      </c>
      <c r="M765" s="233"/>
    </row>
    <row r="773" spans="1:13" s="1" customFormat="1" ht="16.5" customHeight="1">
      <c r="A773" s="279" t="s">
        <v>0</v>
      </c>
      <c r="B773" s="279"/>
      <c r="C773" s="279"/>
      <c r="D773" s="279"/>
      <c r="E773" s="279"/>
      <c r="F773" s="279"/>
      <c r="G773" s="279"/>
      <c r="H773" s="279"/>
      <c r="I773" s="10"/>
      <c r="J773" s="10"/>
      <c r="K773" s="3"/>
      <c r="L773" s="59"/>
      <c r="M773" s="215"/>
    </row>
    <row r="774" spans="1:13" s="1" customFormat="1" ht="15" customHeight="1">
      <c r="A774" s="279" t="s">
        <v>1</v>
      </c>
      <c r="B774" s="279"/>
      <c r="C774" s="279"/>
      <c r="D774" s="279"/>
      <c r="E774" s="279"/>
      <c r="F774" s="279"/>
      <c r="G774" s="279"/>
      <c r="H774" s="279"/>
      <c r="I774" s="10" t="s">
        <v>1332</v>
      </c>
      <c r="J774" s="10"/>
      <c r="K774" s="3"/>
      <c r="L774" s="59"/>
      <c r="M774" s="215"/>
    </row>
    <row r="775" spans="1:13" s="1" customFormat="1" ht="15" customHeight="1">
      <c r="A775" s="279" t="s">
        <v>2</v>
      </c>
      <c r="B775" s="279"/>
      <c r="C775" s="279"/>
      <c r="D775" s="279"/>
      <c r="E775" s="279"/>
      <c r="F775" s="279"/>
      <c r="G775" s="279"/>
      <c r="H775" s="279"/>
      <c r="I775" s="10" t="s">
        <v>1329</v>
      </c>
      <c r="J775" s="10"/>
      <c r="K775" s="3"/>
      <c r="L775" s="59"/>
      <c r="M775" s="215"/>
    </row>
    <row r="776" spans="1:13" s="1" customFormat="1" ht="15" customHeight="1">
      <c r="A776" s="279" t="s">
        <v>4</v>
      </c>
      <c r="B776" s="279"/>
      <c r="C776" s="279"/>
      <c r="D776" s="279"/>
      <c r="E776" s="279"/>
      <c r="F776" s="279"/>
      <c r="G776" s="279"/>
      <c r="H776" s="279"/>
      <c r="I776" s="10" t="s">
        <v>1330</v>
      </c>
      <c r="J776" s="10"/>
      <c r="K776" s="3"/>
      <c r="L776" s="59"/>
      <c r="M776" s="215"/>
    </row>
    <row r="777" spans="1:13" s="1" customFormat="1" ht="15" customHeight="1">
      <c r="A777" s="280" t="s">
        <v>6</v>
      </c>
      <c r="B777" s="280"/>
      <c r="C777" s="280"/>
      <c r="D777" s="280"/>
      <c r="E777" s="280"/>
      <c r="F777" s="280"/>
      <c r="G777" s="280"/>
      <c r="H777" s="280"/>
      <c r="I777" s="10" t="s">
        <v>1334</v>
      </c>
      <c r="J777" s="10"/>
      <c r="K777" s="3"/>
      <c r="L777" s="59"/>
      <c r="M777" s="215"/>
    </row>
    <row r="778" spans="1:13" s="2" customFormat="1" ht="15" customHeight="1">
      <c r="A778" s="9"/>
      <c r="B778" s="9"/>
      <c r="C778" s="9"/>
      <c r="D778" s="281" t="s">
        <v>1335</v>
      </c>
      <c r="E778" s="281"/>
      <c r="F778" s="281"/>
      <c r="G778" s="281"/>
      <c r="H778" s="281"/>
      <c r="I778" s="3"/>
      <c r="J778" s="3"/>
      <c r="K778" s="3"/>
      <c r="L778" s="59"/>
      <c r="M778" s="215"/>
    </row>
    <row r="779" spans="1:13" s="1" customFormat="1" ht="26.25" customHeight="1">
      <c r="A779" s="11" t="s">
        <v>8</v>
      </c>
      <c r="B779" s="11"/>
      <c r="C779" s="282"/>
      <c r="D779" s="282"/>
      <c r="E779" s="282"/>
      <c r="F779" s="226"/>
      <c r="G779" s="226"/>
      <c r="H779" s="226"/>
      <c r="I779" s="15"/>
      <c r="J779" s="15"/>
      <c r="K779" s="15"/>
      <c r="L779" s="59"/>
      <c r="M779" s="215"/>
    </row>
    <row r="780" spans="1:13" s="1" customFormat="1" ht="18.75" customHeight="1">
      <c r="A780" s="11" t="s">
        <v>9</v>
      </c>
      <c r="B780" s="11"/>
      <c r="C780" s="11" t="s">
        <v>1339</v>
      </c>
      <c r="D780" s="11"/>
      <c r="E780" s="11"/>
      <c r="F780" s="11"/>
      <c r="G780" s="11"/>
      <c r="H780" s="16"/>
      <c r="I780" s="17"/>
      <c r="J780" s="17"/>
      <c r="K780" s="17"/>
      <c r="L780" s="60"/>
      <c r="M780" s="229"/>
    </row>
    <row r="781" spans="1:13" s="1" customFormat="1" ht="23.25" customHeight="1">
      <c r="A781" s="11" t="s">
        <v>11</v>
      </c>
      <c r="B781" s="11"/>
      <c r="C781" s="227"/>
      <c r="D781" s="227"/>
      <c r="E781" s="227"/>
      <c r="F781" s="227"/>
      <c r="G781" s="227"/>
      <c r="H781" s="19" t="s">
        <v>13</v>
      </c>
      <c r="I781" s="3"/>
      <c r="J781" s="3"/>
      <c r="K781" s="3"/>
      <c r="L781" s="59"/>
      <c r="M781" s="215"/>
    </row>
    <row r="782" spans="1:13" s="1" customFormat="1" ht="15" customHeight="1">
      <c r="A782" s="190" t="s">
        <v>14</v>
      </c>
      <c r="B782" s="190" t="s">
        <v>15</v>
      </c>
      <c r="C782" s="190" t="s">
        <v>16</v>
      </c>
      <c r="D782" s="190" t="s">
        <v>17</v>
      </c>
      <c r="E782" s="191" t="s">
        <v>18</v>
      </c>
      <c r="F782" s="192" t="s">
        <v>19</v>
      </c>
      <c r="G782" s="192" t="s">
        <v>20</v>
      </c>
      <c r="H782" s="190" t="s">
        <v>21</v>
      </c>
      <c r="I782" s="3"/>
      <c r="J782" s="3"/>
      <c r="K782" s="3"/>
      <c r="L782" s="59"/>
      <c r="M782" s="215"/>
    </row>
    <row r="783" spans="1:13" s="3" customFormat="1" ht="15" customHeight="1">
      <c r="A783" s="24">
        <v>1</v>
      </c>
      <c r="B783" s="257" t="s">
        <v>22</v>
      </c>
      <c r="C783" s="25" t="s">
        <v>23</v>
      </c>
      <c r="D783" s="26"/>
      <c r="E783" s="27">
        <v>79305</v>
      </c>
      <c r="F783" s="28">
        <f t="shared" ref="F783:F802" si="85">E783*D783</f>
        <v>0</v>
      </c>
      <c r="G783" s="29">
        <v>0</v>
      </c>
      <c r="H783" s="30">
        <f t="shared" ref="H783:H802" si="86">F783-F783*G783</f>
        <v>0</v>
      </c>
      <c r="I783" s="31">
        <f>E783/1.08</f>
        <v>73430.555555555547</v>
      </c>
      <c r="J783" s="31"/>
      <c r="K783" s="31"/>
      <c r="L783" s="59">
        <f>I783*D783</f>
        <v>0</v>
      </c>
      <c r="M783" s="230"/>
    </row>
    <row r="784" spans="1:13" s="3" customFormat="1" ht="15" customHeight="1">
      <c r="A784" s="24">
        <v>2</v>
      </c>
      <c r="B784" s="257" t="s">
        <v>24</v>
      </c>
      <c r="C784" s="25" t="s">
        <v>25</v>
      </c>
      <c r="D784" s="32"/>
      <c r="E784" s="33">
        <v>128591</v>
      </c>
      <c r="F784" s="28">
        <f t="shared" si="85"/>
        <v>0</v>
      </c>
      <c r="G784" s="29">
        <v>0</v>
      </c>
      <c r="H784" s="30">
        <f t="shared" si="86"/>
        <v>0</v>
      </c>
      <c r="I784" s="31">
        <f t="shared" ref="I784:I802" si="87">E784/1.08</f>
        <v>119065.74074074073</v>
      </c>
      <c r="J784" s="31"/>
      <c r="K784" s="31"/>
      <c r="L784" s="59">
        <f t="shared" ref="L784:L802" si="88">I784*D784</f>
        <v>0</v>
      </c>
      <c r="M784" s="230"/>
    </row>
    <row r="785" spans="1:13" s="3" customFormat="1" ht="15" customHeight="1">
      <c r="A785" s="24">
        <v>3</v>
      </c>
      <c r="B785" s="257" t="s">
        <v>51</v>
      </c>
      <c r="C785" s="25" t="s">
        <v>26</v>
      </c>
      <c r="D785" s="34">
        <v>5</v>
      </c>
      <c r="E785" s="27">
        <v>60043</v>
      </c>
      <c r="F785" s="28">
        <f t="shared" si="85"/>
        <v>300215</v>
      </c>
      <c r="G785" s="29">
        <v>0</v>
      </c>
      <c r="H785" s="30">
        <f t="shared" si="86"/>
        <v>300215</v>
      </c>
      <c r="I785" s="31">
        <f t="shared" si="87"/>
        <v>55595.370370370365</v>
      </c>
      <c r="J785" s="31"/>
      <c r="K785" s="31"/>
      <c r="L785" s="59">
        <f t="shared" si="88"/>
        <v>277976.8518518518</v>
      </c>
      <c r="M785" s="230"/>
    </row>
    <row r="786" spans="1:13" s="3" customFormat="1" ht="15" customHeight="1">
      <c r="A786" s="24">
        <v>4</v>
      </c>
      <c r="B786" s="257" t="s">
        <v>51</v>
      </c>
      <c r="C786" s="25" t="s">
        <v>27</v>
      </c>
      <c r="D786" s="106"/>
      <c r="E786" s="27">
        <v>115781</v>
      </c>
      <c r="F786" s="28">
        <f t="shared" si="85"/>
        <v>0</v>
      </c>
      <c r="G786" s="29">
        <v>0</v>
      </c>
      <c r="H786" s="30">
        <f t="shared" si="86"/>
        <v>0</v>
      </c>
      <c r="I786" s="31">
        <f t="shared" si="87"/>
        <v>107204.62962962962</v>
      </c>
      <c r="J786" s="31"/>
      <c r="K786" s="31"/>
      <c r="L786" s="59">
        <f t="shared" si="88"/>
        <v>0</v>
      </c>
      <c r="M786" s="230"/>
    </row>
    <row r="787" spans="1:13" s="3" customFormat="1" ht="15" customHeight="1">
      <c r="A787" s="24">
        <v>5</v>
      </c>
      <c r="B787" s="257" t="s">
        <v>47</v>
      </c>
      <c r="C787" s="25" t="s">
        <v>28</v>
      </c>
      <c r="D787" s="32">
        <v>5</v>
      </c>
      <c r="E787" s="27">
        <v>119943</v>
      </c>
      <c r="F787" s="28">
        <f t="shared" si="85"/>
        <v>599715</v>
      </c>
      <c r="G787" s="29">
        <v>0</v>
      </c>
      <c r="H787" s="30">
        <f t="shared" si="86"/>
        <v>599715</v>
      </c>
      <c r="I787" s="31">
        <f t="shared" si="87"/>
        <v>111058.33333333333</v>
      </c>
      <c r="J787" s="31"/>
      <c r="K787" s="31"/>
      <c r="L787" s="59">
        <f t="shared" si="88"/>
        <v>555291.66666666663</v>
      </c>
      <c r="M787" s="230"/>
    </row>
    <row r="788" spans="1:13" s="3" customFormat="1" ht="15" customHeight="1">
      <c r="A788" s="24">
        <v>6</v>
      </c>
      <c r="B788" s="24"/>
      <c r="C788" s="25" t="s">
        <v>29</v>
      </c>
      <c r="D788" s="26"/>
      <c r="E788" s="27">
        <v>94810</v>
      </c>
      <c r="F788" s="28">
        <f t="shared" si="85"/>
        <v>0</v>
      </c>
      <c r="G788" s="29">
        <v>0</v>
      </c>
      <c r="H788" s="30">
        <f t="shared" si="86"/>
        <v>0</v>
      </c>
      <c r="I788" s="31">
        <f t="shared" si="87"/>
        <v>87787.037037037036</v>
      </c>
      <c r="J788" s="31"/>
      <c r="K788" s="31"/>
      <c r="L788" s="59">
        <f t="shared" si="88"/>
        <v>0</v>
      </c>
      <c r="M788" s="230"/>
    </row>
    <row r="789" spans="1:13" s="3" customFormat="1" ht="15" customHeight="1">
      <c r="A789" s="24">
        <v>7</v>
      </c>
      <c r="B789" s="24"/>
      <c r="C789" s="25" t="s">
        <v>30</v>
      </c>
      <c r="D789" s="34"/>
      <c r="E789" s="27">
        <v>141396</v>
      </c>
      <c r="F789" s="28">
        <f t="shared" si="85"/>
        <v>0</v>
      </c>
      <c r="G789" s="29">
        <v>0</v>
      </c>
      <c r="H789" s="30">
        <f t="shared" si="86"/>
        <v>0</v>
      </c>
      <c r="I789" s="31">
        <f t="shared" si="87"/>
        <v>130922.22222222222</v>
      </c>
      <c r="J789" s="31"/>
      <c r="K789" s="31"/>
      <c r="L789" s="59">
        <f t="shared" si="88"/>
        <v>0</v>
      </c>
      <c r="M789" s="230"/>
    </row>
    <row r="790" spans="1:13" s="3" customFormat="1" ht="15" customHeight="1">
      <c r="A790" s="24">
        <v>8</v>
      </c>
      <c r="B790" s="24"/>
      <c r="C790" s="25" t="s">
        <v>31</v>
      </c>
      <c r="D790" s="26"/>
      <c r="E790" s="27">
        <v>232931</v>
      </c>
      <c r="F790" s="28">
        <f t="shared" si="85"/>
        <v>0</v>
      </c>
      <c r="G790" s="29">
        <v>0</v>
      </c>
      <c r="H790" s="30">
        <f t="shared" si="86"/>
        <v>0</v>
      </c>
      <c r="I790" s="31">
        <f t="shared" si="87"/>
        <v>215676.85185185182</v>
      </c>
      <c r="J790" s="31"/>
      <c r="K790" s="31"/>
      <c r="L790" s="59">
        <f t="shared" si="88"/>
        <v>0</v>
      </c>
      <c r="M790" s="230"/>
    </row>
    <row r="791" spans="1:13" s="3" customFormat="1" ht="15" customHeight="1">
      <c r="A791" s="24">
        <v>9</v>
      </c>
      <c r="B791" s="24"/>
      <c r="C791" s="36" t="s">
        <v>32</v>
      </c>
      <c r="D791" s="37"/>
      <c r="E791" s="27">
        <v>101534</v>
      </c>
      <c r="F791" s="28">
        <f t="shared" si="85"/>
        <v>0</v>
      </c>
      <c r="G791" s="29">
        <v>0</v>
      </c>
      <c r="H791" s="30">
        <f t="shared" si="86"/>
        <v>0</v>
      </c>
      <c r="I791" s="31">
        <f t="shared" si="87"/>
        <v>94012.962962962964</v>
      </c>
      <c r="J791" s="31"/>
      <c r="K791" s="31"/>
      <c r="L791" s="59">
        <f t="shared" si="88"/>
        <v>0</v>
      </c>
      <c r="M791" s="230"/>
    </row>
    <row r="792" spans="1:13" s="3" customFormat="1" ht="15" customHeight="1">
      <c r="A792" s="24">
        <v>10</v>
      </c>
      <c r="B792" s="24"/>
      <c r="C792" s="36" t="s">
        <v>33</v>
      </c>
      <c r="D792" s="37"/>
      <c r="E792" s="27">
        <v>110148</v>
      </c>
      <c r="F792" s="28">
        <f t="shared" si="85"/>
        <v>0</v>
      </c>
      <c r="G792" s="29">
        <v>0</v>
      </c>
      <c r="H792" s="30">
        <f t="shared" si="86"/>
        <v>0</v>
      </c>
      <c r="I792" s="31">
        <f t="shared" si="87"/>
        <v>101988.88888888888</v>
      </c>
      <c r="J792" s="31"/>
      <c r="K792" s="31"/>
      <c r="L792" s="59">
        <f t="shared" si="88"/>
        <v>0</v>
      </c>
      <c r="M792" s="230"/>
    </row>
    <row r="793" spans="1:13" s="10" customFormat="1" ht="15" customHeight="1">
      <c r="A793" s="274"/>
      <c r="B793" s="274"/>
      <c r="C793" s="275" t="s">
        <v>1326</v>
      </c>
      <c r="D793" s="272"/>
      <c r="E793" s="273">
        <v>56644</v>
      </c>
      <c r="F793" s="276">
        <f t="shared" si="85"/>
        <v>0</v>
      </c>
      <c r="G793" s="29">
        <v>0</v>
      </c>
      <c r="H793" s="125">
        <f t="shared" si="86"/>
        <v>0</v>
      </c>
      <c r="I793" s="31">
        <f t="shared" si="87"/>
        <v>52448.148148148146</v>
      </c>
      <c r="J793" s="128"/>
      <c r="K793" s="128"/>
      <c r="L793" s="129">
        <f t="shared" si="88"/>
        <v>0</v>
      </c>
      <c r="M793" s="277"/>
    </row>
    <row r="794" spans="1:13" s="10" customFormat="1" ht="15" customHeight="1">
      <c r="A794" s="274"/>
      <c r="B794" s="274"/>
      <c r="C794" s="121" t="s">
        <v>1325</v>
      </c>
      <c r="D794" s="272"/>
      <c r="E794" s="273">
        <v>55769</v>
      </c>
      <c r="F794" s="276">
        <f t="shared" si="85"/>
        <v>0</v>
      </c>
      <c r="G794" s="29">
        <v>0</v>
      </c>
      <c r="H794" s="125">
        <f t="shared" si="86"/>
        <v>0</v>
      </c>
      <c r="I794" s="31">
        <f t="shared" si="87"/>
        <v>51637.962962962956</v>
      </c>
      <c r="J794" s="128"/>
      <c r="K794" s="128"/>
      <c r="L794" s="129">
        <f t="shared" si="88"/>
        <v>0</v>
      </c>
      <c r="M794" s="277"/>
    </row>
    <row r="795" spans="1:13" s="3" customFormat="1" ht="15" customHeight="1">
      <c r="A795" s="24">
        <v>11</v>
      </c>
      <c r="B795" s="257" t="s">
        <v>74</v>
      </c>
      <c r="C795" s="25" t="s">
        <v>34</v>
      </c>
      <c r="D795" s="37">
        <v>5</v>
      </c>
      <c r="E795" s="27">
        <v>54198</v>
      </c>
      <c r="F795" s="28">
        <f t="shared" si="85"/>
        <v>270990</v>
      </c>
      <c r="G795" s="29">
        <v>0</v>
      </c>
      <c r="H795" s="30">
        <f t="shared" si="86"/>
        <v>270990</v>
      </c>
      <c r="I795" s="31">
        <f t="shared" si="87"/>
        <v>50183.333333333328</v>
      </c>
      <c r="J795" s="31"/>
      <c r="K795" s="31"/>
      <c r="L795" s="59">
        <f t="shared" si="88"/>
        <v>250916.66666666663</v>
      </c>
      <c r="M795" s="230"/>
    </row>
    <row r="796" spans="1:13" s="3" customFormat="1" ht="15" customHeight="1">
      <c r="A796" s="24">
        <v>12</v>
      </c>
      <c r="B796" s="257" t="s">
        <v>52</v>
      </c>
      <c r="C796" s="25" t="s">
        <v>35</v>
      </c>
      <c r="D796" s="37">
        <v>5</v>
      </c>
      <c r="E796" s="27">
        <v>49680</v>
      </c>
      <c r="F796" s="28">
        <f t="shared" si="85"/>
        <v>248400</v>
      </c>
      <c r="G796" s="29">
        <v>0</v>
      </c>
      <c r="H796" s="30">
        <f t="shared" si="86"/>
        <v>248400</v>
      </c>
      <c r="I796" s="31">
        <f t="shared" si="87"/>
        <v>46000</v>
      </c>
      <c r="J796" s="31"/>
      <c r="K796" s="31"/>
      <c r="L796" s="59">
        <f t="shared" si="88"/>
        <v>230000</v>
      </c>
      <c r="M796" s="230"/>
    </row>
    <row r="797" spans="1:13" s="3" customFormat="1" ht="15" customHeight="1">
      <c r="A797" s="24">
        <v>13</v>
      </c>
      <c r="B797" s="24"/>
      <c r="C797" s="25" t="s">
        <v>36</v>
      </c>
      <c r="D797" s="37"/>
      <c r="E797" s="38">
        <v>64152</v>
      </c>
      <c r="F797" s="28">
        <f t="shared" si="85"/>
        <v>0</v>
      </c>
      <c r="G797" s="29">
        <v>0</v>
      </c>
      <c r="H797" s="30">
        <f t="shared" si="86"/>
        <v>0</v>
      </c>
      <c r="I797" s="31">
        <f t="shared" si="87"/>
        <v>59399.999999999993</v>
      </c>
      <c r="J797" s="31"/>
      <c r="K797" s="31"/>
      <c r="L797" s="59">
        <f t="shared" si="88"/>
        <v>0</v>
      </c>
      <c r="M797" s="230"/>
    </row>
    <row r="798" spans="1:13" s="3" customFormat="1" ht="15" customHeight="1">
      <c r="A798" s="24">
        <v>14</v>
      </c>
      <c r="B798" s="24"/>
      <c r="C798" s="25" t="s">
        <v>37</v>
      </c>
      <c r="D798" s="37"/>
      <c r="E798" s="38">
        <v>65934</v>
      </c>
      <c r="F798" s="28">
        <f t="shared" si="85"/>
        <v>0</v>
      </c>
      <c r="G798" s="29">
        <v>0</v>
      </c>
      <c r="H798" s="30">
        <f t="shared" si="86"/>
        <v>0</v>
      </c>
      <c r="I798" s="31">
        <f t="shared" si="87"/>
        <v>61049.999999999993</v>
      </c>
      <c r="J798" s="31"/>
      <c r="K798" s="31"/>
      <c r="L798" s="59">
        <f t="shared" si="88"/>
        <v>0</v>
      </c>
      <c r="M798" s="230"/>
    </row>
    <row r="799" spans="1:13" s="3" customFormat="1" ht="15" customHeight="1">
      <c r="A799" s="24">
        <v>15</v>
      </c>
      <c r="B799" s="24"/>
      <c r="C799" s="25" t="s">
        <v>38</v>
      </c>
      <c r="D799" s="37"/>
      <c r="E799" s="38">
        <v>76626</v>
      </c>
      <c r="F799" s="28">
        <f t="shared" si="85"/>
        <v>0</v>
      </c>
      <c r="G799" s="29">
        <v>0</v>
      </c>
      <c r="H799" s="30">
        <f t="shared" si="86"/>
        <v>0</v>
      </c>
      <c r="I799" s="31">
        <f t="shared" si="87"/>
        <v>70950</v>
      </c>
      <c r="J799" s="31"/>
      <c r="K799" s="31"/>
      <c r="L799" s="59">
        <f t="shared" si="88"/>
        <v>0</v>
      </c>
      <c r="M799" s="230"/>
    </row>
    <row r="800" spans="1:13" s="3" customFormat="1" ht="15" customHeight="1">
      <c r="A800" s="24">
        <v>16</v>
      </c>
      <c r="B800" s="24"/>
      <c r="C800" s="25" t="s">
        <v>39</v>
      </c>
      <c r="D800" s="37"/>
      <c r="E800" s="38">
        <v>80190</v>
      </c>
      <c r="F800" s="28">
        <f t="shared" si="85"/>
        <v>0</v>
      </c>
      <c r="G800" s="29">
        <v>0</v>
      </c>
      <c r="H800" s="30">
        <f t="shared" si="86"/>
        <v>0</v>
      </c>
      <c r="I800" s="31">
        <f t="shared" si="87"/>
        <v>74250</v>
      </c>
      <c r="J800" s="31"/>
      <c r="K800" s="31"/>
      <c r="L800" s="59">
        <f t="shared" si="88"/>
        <v>0</v>
      </c>
      <c r="M800" s="230"/>
    </row>
    <row r="801" spans="1:13" s="3" customFormat="1" ht="15" customHeight="1">
      <c r="A801" s="24">
        <v>17</v>
      </c>
      <c r="B801" s="24"/>
      <c r="C801" s="25" t="s">
        <v>40</v>
      </c>
      <c r="D801" s="37"/>
      <c r="E801" s="38">
        <v>113832</v>
      </c>
      <c r="F801" s="28">
        <f t="shared" si="85"/>
        <v>0</v>
      </c>
      <c r="G801" s="29">
        <v>0</v>
      </c>
      <c r="H801" s="30">
        <f t="shared" si="86"/>
        <v>0</v>
      </c>
      <c r="I801" s="31">
        <f t="shared" si="87"/>
        <v>105400</v>
      </c>
      <c r="J801" s="31"/>
      <c r="K801" s="31"/>
      <c r="L801" s="59">
        <f t="shared" si="88"/>
        <v>0</v>
      </c>
      <c r="M801" s="230"/>
    </row>
    <row r="802" spans="1:13" s="3" customFormat="1" ht="15" customHeight="1">
      <c r="A802" s="24">
        <v>18</v>
      </c>
      <c r="B802" s="24"/>
      <c r="C802" s="25" t="s">
        <v>41</v>
      </c>
      <c r="D802" s="37"/>
      <c r="E802" s="39">
        <v>98010</v>
      </c>
      <c r="F802" s="28">
        <f t="shared" si="85"/>
        <v>0</v>
      </c>
      <c r="G802" s="29">
        <v>0</v>
      </c>
      <c r="H802" s="30">
        <f t="shared" si="86"/>
        <v>0</v>
      </c>
      <c r="I802" s="31">
        <f t="shared" si="87"/>
        <v>90750</v>
      </c>
      <c r="J802" s="31"/>
      <c r="K802" s="31"/>
      <c r="L802" s="59">
        <f t="shared" si="88"/>
        <v>0</v>
      </c>
      <c r="M802" s="230"/>
    </row>
    <row r="803" spans="1:13" s="4" customFormat="1" ht="15" customHeight="1">
      <c r="A803" s="40"/>
      <c r="B803" s="40"/>
      <c r="C803" s="41" t="s">
        <v>42</v>
      </c>
      <c r="D803" s="42">
        <f>SUM(D783:D802)</f>
        <v>20</v>
      </c>
      <c r="E803" s="42"/>
      <c r="F803" s="43">
        <f>SUM(F783:F802)</f>
        <v>1419320</v>
      </c>
      <c r="G803" s="43"/>
      <c r="H803" s="111">
        <f>SUM(H783:H802)</f>
        <v>1419320</v>
      </c>
      <c r="I803" s="45"/>
      <c r="J803" s="45"/>
      <c r="K803" s="45"/>
      <c r="L803" s="64">
        <f>SUM(L783:L802)</f>
        <v>1314185.1851851852</v>
      </c>
      <c r="M803" s="231"/>
    </row>
    <row r="804" spans="1:13" s="5" customFormat="1" ht="30" customHeight="1">
      <c r="A804" s="46"/>
      <c r="B804" s="46"/>
      <c r="C804" s="47"/>
      <c r="D804" s="48"/>
      <c r="E804" s="48"/>
      <c r="F804" s="49"/>
      <c r="G804" s="49"/>
      <c r="H804" s="50"/>
      <c r="I804" s="51"/>
      <c r="J804" s="51"/>
      <c r="K804" s="51"/>
      <c r="L804" s="65">
        <f>L803*0.08</f>
        <v>105134.81481481482</v>
      </c>
      <c r="M804" s="232"/>
    </row>
    <row r="805" spans="1:13" s="6" customFormat="1" ht="15" customHeight="1">
      <c r="A805" s="283" t="s">
        <v>43</v>
      </c>
      <c r="B805" s="283"/>
      <c r="C805" s="283"/>
      <c r="D805" s="284" t="s">
        <v>44</v>
      </c>
      <c r="E805" s="284"/>
      <c r="F805" s="54"/>
      <c r="G805" s="54"/>
      <c r="H805" s="55" t="s">
        <v>45</v>
      </c>
      <c r="I805" s="56"/>
      <c r="J805" s="56"/>
      <c r="K805" s="56"/>
      <c r="L805" s="225">
        <f>SUM(L803:L804)</f>
        <v>1419320</v>
      </c>
      <c r="M805" s="233"/>
    </row>
    <row r="811" spans="1:13" s="1" customFormat="1" ht="16.5" customHeight="1">
      <c r="A811" s="279" t="s">
        <v>0</v>
      </c>
      <c r="B811" s="279"/>
      <c r="C811" s="279"/>
      <c r="D811" s="279"/>
      <c r="E811" s="279"/>
      <c r="F811" s="279"/>
      <c r="G811" s="279"/>
      <c r="H811" s="279"/>
      <c r="I811" s="10"/>
      <c r="J811" s="10"/>
      <c r="K811" s="3"/>
      <c r="L811" s="59"/>
      <c r="M811" s="215"/>
    </row>
    <row r="812" spans="1:13" s="1" customFormat="1" ht="15" customHeight="1">
      <c r="A812" s="279" t="s">
        <v>1</v>
      </c>
      <c r="B812" s="279"/>
      <c r="C812" s="279"/>
      <c r="D812" s="279"/>
      <c r="E812" s="279"/>
      <c r="F812" s="279"/>
      <c r="G812" s="279"/>
      <c r="H812" s="279"/>
      <c r="I812" s="10" t="s">
        <v>1332</v>
      </c>
      <c r="J812" s="10"/>
      <c r="K812" s="3"/>
      <c r="L812" s="59"/>
      <c r="M812" s="215"/>
    </row>
    <row r="813" spans="1:13" s="1" customFormat="1" ht="15" customHeight="1">
      <c r="A813" s="279" t="s">
        <v>2</v>
      </c>
      <c r="B813" s="279"/>
      <c r="C813" s="279"/>
      <c r="D813" s="279"/>
      <c r="E813" s="279"/>
      <c r="F813" s="279"/>
      <c r="G813" s="279"/>
      <c r="H813" s="279"/>
      <c r="I813" s="10" t="s">
        <v>1329</v>
      </c>
      <c r="J813" s="10"/>
      <c r="K813" s="3"/>
      <c r="L813" s="59"/>
      <c r="M813" s="215"/>
    </row>
    <row r="814" spans="1:13" s="1" customFormat="1" ht="15" customHeight="1">
      <c r="A814" s="279" t="s">
        <v>4</v>
      </c>
      <c r="B814" s="279"/>
      <c r="C814" s="279"/>
      <c r="D814" s="279"/>
      <c r="E814" s="279"/>
      <c r="F814" s="279"/>
      <c r="G814" s="279"/>
      <c r="H814" s="279"/>
      <c r="I814" s="10" t="s">
        <v>1330</v>
      </c>
      <c r="J814" s="10"/>
      <c r="K814" s="3"/>
      <c r="L814" s="59"/>
      <c r="M814" s="215"/>
    </row>
    <row r="815" spans="1:13" s="1" customFormat="1" ht="15" customHeight="1">
      <c r="A815" s="280" t="s">
        <v>6</v>
      </c>
      <c r="B815" s="280"/>
      <c r="C815" s="280"/>
      <c r="D815" s="280"/>
      <c r="E815" s="280"/>
      <c r="F815" s="280"/>
      <c r="G815" s="280"/>
      <c r="H815" s="280"/>
      <c r="I815" s="10" t="s">
        <v>1334</v>
      </c>
      <c r="J815" s="10"/>
      <c r="K815" s="3"/>
      <c r="L815" s="59"/>
      <c r="M815" s="215"/>
    </row>
    <row r="816" spans="1:13" s="2" customFormat="1" ht="15" customHeight="1">
      <c r="A816" s="9"/>
      <c r="B816" s="9"/>
      <c r="C816" s="9"/>
      <c r="D816" s="281" t="s">
        <v>1335</v>
      </c>
      <c r="E816" s="281"/>
      <c r="F816" s="281"/>
      <c r="G816" s="281"/>
      <c r="H816" s="281"/>
      <c r="I816" s="3"/>
      <c r="J816" s="3"/>
      <c r="K816" s="3"/>
      <c r="L816" s="59"/>
      <c r="M816" s="215"/>
    </row>
    <row r="817" spans="1:13" s="1" customFormat="1" ht="26.25" customHeight="1">
      <c r="A817" s="11" t="s">
        <v>8</v>
      </c>
      <c r="B817" s="11"/>
      <c r="C817" s="282"/>
      <c r="D817" s="282"/>
      <c r="E817" s="282"/>
      <c r="F817" s="226"/>
      <c r="G817" s="226"/>
      <c r="H817" s="226"/>
      <c r="I817" s="15"/>
      <c r="J817" s="15"/>
      <c r="K817" s="15"/>
      <c r="L817" s="59"/>
      <c r="M817" s="215"/>
    </row>
    <row r="818" spans="1:13" s="1" customFormat="1" ht="18.75" customHeight="1">
      <c r="A818" s="11" t="s">
        <v>9</v>
      </c>
      <c r="B818" s="11"/>
      <c r="C818" s="11" t="s">
        <v>1344</v>
      </c>
      <c r="D818" s="11"/>
      <c r="E818" s="11"/>
      <c r="F818" s="11"/>
      <c r="G818" s="11"/>
      <c r="H818" s="16"/>
      <c r="I818" s="17"/>
      <c r="J818" s="17"/>
      <c r="K818" s="17"/>
      <c r="L818" s="60"/>
      <c r="M818" s="229"/>
    </row>
    <row r="819" spans="1:13" s="1" customFormat="1" ht="23.25" customHeight="1">
      <c r="A819" s="11" t="s">
        <v>11</v>
      </c>
      <c r="B819" s="11"/>
      <c r="C819" s="227"/>
      <c r="D819" s="227"/>
      <c r="E819" s="227"/>
      <c r="F819" s="227"/>
      <c r="G819" s="227"/>
      <c r="H819" s="19" t="s">
        <v>13</v>
      </c>
      <c r="I819" s="3"/>
      <c r="J819" s="3"/>
      <c r="K819" s="3"/>
      <c r="L819" s="59"/>
      <c r="M819" s="215"/>
    </row>
    <row r="820" spans="1:13" s="1" customFormat="1" ht="15" customHeight="1">
      <c r="A820" s="190" t="s">
        <v>14</v>
      </c>
      <c r="B820" s="190" t="s">
        <v>15</v>
      </c>
      <c r="C820" s="190" t="s">
        <v>16</v>
      </c>
      <c r="D820" s="190" t="s">
        <v>17</v>
      </c>
      <c r="E820" s="191" t="s">
        <v>18</v>
      </c>
      <c r="F820" s="192" t="s">
        <v>19</v>
      </c>
      <c r="G820" s="192" t="s">
        <v>20</v>
      </c>
      <c r="H820" s="190" t="s">
        <v>21</v>
      </c>
      <c r="I820" s="3"/>
      <c r="J820" s="3"/>
      <c r="K820" s="3"/>
      <c r="L820" s="59"/>
      <c r="M820" s="215"/>
    </row>
    <row r="821" spans="1:13" s="3" customFormat="1" ht="15" customHeight="1">
      <c r="A821" s="24">
        <v>1</v>
      </c>
      <c r="B821" s="257" t="s">
        <v>22</v>
      </c>
      <c r="C821" s="25" t="s">
        <v>23</v>
      </c>
      <c r="D821" s="26"/>
      <c r="E821" s="27">
        <v>79305</v>
      </c>
      <c r="F821" s="28">
        <f t="shared" ref="F821:F840" si="89">E821*D821</f>
        <v>0</v>
      </c>
      <c r="G821" s="29">
        <v>0</v>
      </c>
      <c r="H821" s="30">
        <f t="shared" ref="H821:H840" si="90">F821-F821*G821</f>
        <v>0</v>
      </c>
      <c r="I821" s="31">
        <f>E821/1.08</f>
        <v>73430.555555555547</v>
      </c>
      <c r="J821" s="31"/>
      <c r="K821" s="31"/>
      <c r="L821" s="59">
        <f>I821*D821</f>
        <v>0</v>
      </c>
      <c r="M821" s="230"/>
    </row>
    <row r="822" spans="1:13" s="3" customFormat="1" ht="15" customHeight="1">
      <c r="A822" s="24">
        <v>2</v>
      </c>
      <c r="B822" s="257" t="s">
        <v>24</v>
      </c>
      <c r="C822" s="25" t="s">
        <v>25</v>
      </c>
      <c r="D822" s="32"/>
      <c r="E822" s="33">
        <v>128591</v>
      </c>
      <c r="F822" s="28">
        <f t="shared" si="89"/>
        <v>0</v>
      </c>
      <c r="G822" s="29">
        <v>0</v>
      </c>
      <c r="H822" s="30">
        <f t="shared" si="90"/>
        <v>0</v>
      </c>
      <c r="I822" s="31">
        <f t="shared" ref="I822:I840" si="91">E822/1.08</f>
        <v>119065.74074074073</v>
      </c>
      <c r="J822" s="31"/>
      <c r="K822" s="31"/>
      <c r="L822" s="59">
        <f t="shared" ref="L822:L840" si="92">I822*D822</f>
        <v>0</v>
      </c>
      <c r="M822" s="230"/>
    </row>
    <row r="823" spans="1:13" s="3" customFormat="1" ht="15" customHeight="1">
      <c r="A823" s="24">
        <v>3</v>
      </c>
      <c r="B823" s="257" t="s">
        <v>51</v>
      </c>
      <c r="C823" s="25" t="s">
        <v>26</v>
      </c>
      <c r="D823" s="34"/>
      <c r="E823" s="27">
        <v>60043</v>
      </c>
      <c r="F823" s="28">
        <f t="shared" si="89"/>
        <v>0</v>
      </c>
      <c r="G823" s="29">
        <v>0</v>
      </c>
      <c r="H823" s="30">
        <f t="shared" si="90"/>
        <v>0</v>
      </c>
      <c r="I823" s="31">
        <f t="shared" si="91"/>
        <v>55595.370370370365</v>
      </c>
      <c r="J823" s="31"/>
      <c r="K823" s="31"/>
      <c r="L823" s="59">
        <f t="shared" si="92"/>
        <v>0</v>
      </c>
      <c r="M823" s="230"/>
    </row>
    <row r="824" spans="1:13" s="3" customFormat="1" ht="15" customHeight="1">
      <c r="A824" s="24">
        <v>4</v>
      </c>
      <c r="B824" s="257" t="s">
        <v>51</v>
      </c>
      <c r="C824" s="25" t="s">
        <v>27</v>
      </c>
      <c r="D824" s="106"/>
      <c r="E824" s="27">
        <v>115781</v>
      </c>
      <c r="F824" s="28">
        <f t="shared" si="89"/>
        <v>0</v>
      </c>
      <c r="G824" s="29">
        <v>0</v>
      </c>
      <c r="H824" s="30">
        <f t="shared" si="90"/>
        <v>0</v>
      </c>
      <c r="I824" s="31">
        <f t="shared" si="91"/>
        <v>107204.62962962962</v>
      </c>
      <c r="J824" s="31"/>
      <c r="K824" s="31"/>
      <c r="L824" s="59">
        <f t="shared" si="92"/>
        <v>0</v>
      </c>
      <c r="M824" s="230"/>
    </row>
    <row r="825" spans="1:13" s="3" customFormat="1" ht="15" customHeight="1">
      <c r="A825" s="24">
        <v>5</v>
      </c>
      <c r="B825" s="257" t="s">
        <v>47</v>
      </c>
      <c r="C825" s="25" t="s">
        <v>28</v>
      </c>
      <c r="D825" s="32"/>
      <c r="E825" s="27">
        <v>119943</v>
      </c>
      <c r="F825" s="28">
        <f t="shared" si="89"/>
        <v>0</v>
      </c>
      <c r="G825" s="29">
        <v>0</v>
      </c>
      <c r="H825" s="30">
        <f t="shared" si="90"/>
        <v>0</v>
      </c>
      <c r="I825" s="31">
        <f t="shared" si="91"/>
        <v>111058.33333333333</v>
      </c>
      <c r="J825" s="31"/>
      <c r="K825" s="31"/>
      <c r="L825" s="59">
        <f t="shared" si="92"/>
        <v>0</v>
      </c>
      <c r="M825" s="230"/>
    </row>
    <row r="826" spans="1:13" s="3" customFormat="1" ht="15" customHeight="1">
      <c r="A826" s="24">
        <v>6</v>
      </c>
      <c r="B826" s="24"/>
      <c r="C826" s="25" t="s">
        <v>29</v>
      </c>
      <c r="D826" s="26"/>
      <c r="E826" s="27">
        <v>94810</v>
      </c>
      <c r="F826" s="28">
        <f t="shared" si="89"/>
        <v>0</v>
      </c>
      <c r="G826" s="29">
        <v>0</v>
      </c>
      <c r="H826" s="30">
        <f t="shared" si="90"/>
        <v>0</v>
      </c>
      <c r="I826" s="31">
        <f t="shared" si="91"/>
        <v>87787.037037037036</v>
      </c>
      <c r="J826" s="31"/>
      <c r="K826" s="31"/>
      <c r="L826" s="59">
        <f t="shared" si="92"/>
        <v>0</v>
      </c>
      <c r="M826" s="230"/>
    </row>
    <row r="827" spans="1:13" s="3" customFormat="1" ht="15" customHeight="1">
      <c r="A827" s="24">
        <v>7</v>
      </c>
      <c r="B827" s="24"/>
      <c r="C827" s="25" t="s">
        <v>30</v>
      </c>
      <c r="D827" s="34"/>
      <c r="E827" s="27">
        <v>141396</v>
      </c>
      <c r="F827" s="28">
        <f t="shared" si="89"/>
        <v>0</v>
      </c>
      <c r="G827" s="29">
        <v>0</v>
      </c>
      <c r="H827" s="30">
        <f t="shared" si="90"/>
        <v>0</v>
      </c>
      <c r="I827" s="31">
        <f t="shared" si="91"/>
        <v>130922.22222222222</v>
      </c>
      <c r="J827" s="31"/>
      <c r="K827" s="31"/>
      <c r="L827" s="59">
        <f t="shared" si="92"/>
        <v>0</v>
      </c>
      <c r="M827" s="230"/>
    </row>
    <row r="828" spans="1:13" s="3" customFormat="1" ht="15" customHeight="1">
      <c r="A828" s="24">
        <v>8</v>
      </c>
      <c r="B828" s="24"/>
      <c r="C828" s="25" t="s">
        <v>31</v>
      </c>
      <c r="D828" s="26"/>
      <c r="E828" s="27">
        <v>232931</v>
      </c>
      <c r="F828" s="28">
        <f t="shared" si="89"/>
        <v>0</v>
      </c>
      <c r="G828" s="29">
        <v>0</v>
      </c>
      <c r="H828" s="30">
        <f t="shared" si="90"/>
        <v>0</v>
      </c>
      <c r="I828" s="31">
        <f t="shared" si="91"/>
        <v>215676.85185185182</v>
      </c>
      <c r="J828" s="31"/>
      <c r="K828" s="31"/>
      <c r="L828" s="59">
        <f t="shared" si="92"/>
        <v>0</v>
      </c>
      <c r="M828" s="230"/>
    </row>
    <row r="829" spans="1:13" s="3" customFormat="1" ht="15" customHeight="1">
      <c r="A829" s="24">
        <v>9</v>
      </c>
      <c r="B829" s="24"/>
      <c r="C829" s="36" t="s">
        <v>32</v>
      </c>
      <c r="D829" s="37"/>
      <c r="E829" s="27">
        <v>101534</v>
      </c>
      <c r="F829" s="28">
        <f t="shared" si="89"/>
        <v>0</v>
      </c>
      <c r="G829" s="29">
        <v>0</v>
      </c>
      <c r="H829" s="30">
        <f t="shared" si="90"/>
        <v>0</v>
      </c>
      <c r="I829" s="31">
        <f t="shared" si="91"/>
        <v>94012.962962962964</v>
      </c>
      <c r="J829" s="31"/>
      <c r="K829" s="31"/>
      <c r="L829" s="59">
        <f t="shared" si="92"/>
        <v>0</v>
      </c>
      <c r="M829" s="230"/>
    </row>
    <row r="830" spans="1:13" s="3" customFormat="1" ht="15" customHeight="1">
      <c r="A830" s="24">
        <v>10</v>
      </c>
      <c r="B830" s="24"/>
      <c r="C830" s="36" t="s">
        <v>33</v>
      </c>
      <c r="D830" s="37"/>
      <c r="E830" s="27">
        <v>110148</v>
      </c>
      <c r="F830" s="28">
        <f t="shared" si="89"/>
        <v>0</v>
      </c>
      <c r="G830" s="29">
        <v>0</v>
      </c>
      <c r="H830" s="30">
        <f t="shared" si="90"/>
        <v>0</v>
      </c>
      <c r="I830" s="31">
        <f t="shared" si="91"/>
        <v>101988.88888888888</v>
      </c>
      <c r="J830" s="31"/>
      <c r="K830" s="31"/>
      <c r="L830" s="59">
        <f t="shared" si="92"/>
        <v>0</v>
      </c>
      <c r="M830" s="230"/>
    </row>
    <row r="831" spans="1:13" s="10" customFormat="1" ht="15" customHeight="1">
      <c r="A831" s="274"/>
      <c r="B831" s="274"/>
      <c r="C831" s="275" t="s">
        <v>1326</v>
      </c>
      <c r="D831" s="272"/>
      <c r="E831" s="273">
        <v>56644</v>
      </c>
      <c r="F831" s="276">
        <f t="shared" si="89"/>
        <v>0</v>
      </c>
      <c r="G831" s="29">
        <v>0</v>
      </c>
      <c r="H831" s="125">
        <f t="shared" si="90"/>
        <v>0</v>
      </c>
      <c r="I831" s="31">
        <f t="shared" si="91"/>
        <v>52448.148148148146</v>
      </c>
      <c r="J831" s="128"/>
      <c r="K831" s="128"/>
      <c r="L831" s="129">
        <f t="shared" si="92"/>
        <v>0</v>
      </c>
      <c r="M831" s="277"/>
    </row>
    <row r="832" spans="1:13" s="10" customFormat="1" ht="15" customHeight="1">
      <c r="A832" s="274"/>
      <c r="B832" s="274"/>
      <c r="C832" s="121" t="s">
        <v>1325</v>
      </c>
      <c r="D832" s="272"/>
      <c r="E832" s="273">
        <v>55769</v>
      </c>
      <c r="F832" s="276">
        <f t="shared" si="89"/>
        <v>0</v>
      </c>
      <c r="G832" s="29">
        <v>0</v>
      </c>
      <c r="H832" s="125">
        <f t="shared" si="90"/>
        <v>0</v>
      </c>
      <c r="I832" s="31">
        <f t="shared" si="91"/>
        <v>51637.962962962956</v>
      </c>
      <c r="J832" s="128"/>
      <c r="K832" s="128"/>
      <c r="L832" s="129">
        <f t="shared" si="92"/>
        <v>0</v>
      </c>
      <c r="M832" s="277"/>
    </row>
    <row r="833" spans="1:13" s="3" customFormat="1" ht="15" customHeight="1">
      <c r="A833" s="24">
        <v>11</v>
      </c>
      <c r="B833" s="257" t="s">
        <v>74</v>
      </c>
      <c r="C833" s="25" t="s">
        <v>34</v>
      </c>
      <c r="D833" s="37"/>
      <c r="E833" s="27">
        <v>54198</v>
      </c>
      <c r="F833" s="28">
        <f t="shared" si="89"/>
        <v>0</v>
      </c>
      <c r="G833" s="29">
        <v>0</v>
      </c>
      <c r="H833" s="30">
        <f t="shared" si="90"/>
        <v>0</v>
      </c>
      <c r="I833" s="31">
        <f t="shared" si="91"/>
        <v>50183.333333333328</v>
      </c>
      <c r="J833" s="31"/>
      <c r="K833" s="31"/>
      <c r="L833" s="59">
        <f t="shared" si="92"/>
        <v>0</v>
      </c>
      <c r="M833" s="230"/>
    </row>
    <row r="834" spans="1:13" s="3" customFormat="1" ht="15" customHeight="1">
      <c r="A834" s="24">
        <v>12</v>
      </c>
      <c r="B834" s="257" t="s">
        <v>52</v>
      </c>
      <c r="C834" s="25" t="s">
        <v>35</v>
      </c>
      <c r="D834" s="37"/>
      <c r="E834" s="27">
        <v>49680</v>
      </c>
      <c r="F834" s="28">
        <f t="shared" si="89"/>
        <v>0</v>
      </c>
      <c r="G834" s="29">
        <v>0</v>
      </c>
      <c r="H834" s="30">
        <f t="shared" si="90"/>
        <v>0</v>
      </c>
      <c r="I834" s="31">
        <f t="shared" si="91"/>
        <v>46000</v>
      </c>
      <c r="J834" s="31"/>
      <c r="K834" s="31"/>
      <c r="L834" s="59">
        <f t="shared" si="92"/>
        <v>0</v>
      </c>
      <c r="M834" s="230"/>
    </row>
    <row r="835" spans="1:13" s="3" customFormat="1" ht="15" customHeight="1">
      <c r="A835" s="24">
        <v>13</v>
      </c>
      <c r="B835" s="24"/>
      <c r="C835" s="25" t="s">
        <v>36</v>
      </c>
      <c r="D835" s="37"/>
      <c r="E835" s="38">
        <v>64152</v>
      </c>
      <c r="F835" s="28">
        <f t="shared" si="89"/>
        <v>0</v>
      </c>
      <c r="G835" s="29">
        <v>0</v>
      </c>
      <c r="H835" s="30">
        <f t="shared" si="90"/>
        <v>0</v>
      </c>
      <c r="I835" s="31">
        <f t="shared" si="91"/>
        <v>59399.999999999993</v>
      </c>
      <c r="J835" s="31"/>
      <c r="K835" s="31"/>
      <c r="L835" s="59">
        <f t="shared" si="92"/>
        <v>0</v>
      </c>
      <c r="M835" s="230"/>
    </row>
    <row r="836" spans="1:13" s="3" customFormat="1" ht="15" customHeight="1">
      <c r="A836" s="24">
        <v>14</v>
      </c>
      <c r="B836" s="24"/>
      <c r="C836" s="25" t="s">
        <v>37</v>
      </c>
      <c r="D836" s="37"/>
      <c r="E836" s="38">
        <v>65934</v>
      </c>
      <c r="F836" s="28">
        <f t="shared" si="89"/>
        <v>0</v>
      </c>
      <c r="G836" s="29">
        <v>0</v>
      </c>
      <c r="H836" s="30">
        <f t="shared" si="90"/>
        <v>0</v>
      </c>
      <c r="I836" s="31">
        <f t="shared" si="91"/>
        <v>61049.999999999993</v>
      </c>
      <c r="J836" s="31"/>
      <c r="K836" s="31"/>
      <c r="L836" s="59">
        <f t="shared" si="92"/>
        <v>0</v>
      </c>
      <c r="M836" s="230"/>
    </row>
    <row r="837" spans="1:13" s="3" customFormat="1" ht="15" customHeight="1">
      <c r="A837" s="24">
        <v>15</v>
      </c>
      <c r="B837" s="24"/>
      <c r="C837" s="25" t="s">
        <v>38</v>
      </c>
      <c r="D837" s="37"/>
      <c r="E837" s="38">
        <v>76626</v>
      </c>
      <c r="F837" s="28">
        <f t="shared" si="89"/>
        <v>0</v>
      </c>
      <c r="G837" s="29">
        <v>0</v>
      </c>
      <c r="H837" s="30">
        <f t="shared" si="90"/>
        <v>0</v>
      </c>
      <c r="I837" s="31">
        <f t="shared" si="91"/>
        <v>70950</v>
      </c>
      <c r="J837" s="31"/>
      <c r="K837" s="31"/>
      <c r="L837" s="59">
        <f t="shared" si="92"/>
        <v>0</v>
      </c>
      <c r="M837" s="230"/>
    </row>
    <row r="838" spans="1:13" s="3" customFormat="1" ht="15" customHeight="1">
      <c r="A838" s="24">
        <v>16</v>
      </c>
      <c r="B838" s="24"/>
      <c r="C838" s="25" t="s">
        <v>39</v>
      </c>
      <c r="D838" s="37"/>
      <c r="E838" s="38">
        <v>80190</v>
      </c>
      <c r="F838" s="28">
        <f t="shared" si="89"/>
        <v>0</v>
      </c>
      <c r="G838" s="29">
        <v>0</v>
      </c>
      <c r="H838" s="30">
        <f t="shared" si="90"/>
        <v>0</v>
      </c>
      <c r="I838" s="31">
        <f t="shared" si="91"/>
        <v>74250</v>
      </c>
      <c r="J838" s="31"/>
      <c r="K838" s="31"/>
      <c r="L838" s="59">
        <f t="shared" si="92"/>
        <v>0</v>
      </c>
      <c r="M838" s="230"/>
    </row>
    <row r="839" spans="1:13" s="3" customFormat="1" ht="15" customHeight="1">
      <c r="A839" s="24">
        <v>17</v>
      </c>
      <c r="B839" s="24"/>
      <c r="C839" s="25" t="s">
        <v>40</v>
      </c>
      <c r="D839" s="37"/>
      <c r="E839" s="38">
        <v>113832</v>
      </c>
      <c r="F839" s="28">
        <f t="shared" si="89"/>
        <v>0</v>
      </c>
      <c r="G839" s="29">
        <v>0</v>
      </c>
      <c r="H839" s="30">
        <f t="shared" si="90"/>
        <v>0</v>
      </c>
      <c r="I839" s="31">
        <f t="shared" si="91"/>
        <v>105400</v>
      </c>
      <c r="J839" s="31"/>
      <c r="K839" s="31"/>
      <c r="L839" s="59">
        <f t="shared" si="92"/>
        <v>0</v>
      </c>
      <c r="M839" s="230"/>
    </row>
    <row r="840" spans="1:13" s="3" customFormat="1" ht="15" customHeight="1">
      <c r="A840" s="24">
        <v>18</v>
      </c>
      <c r="B840" s="24"/>
      <c r="C840" s="25" t="s">
        <v>41</v>
      </c>
      <c r="D840" s="37"/>
      <c r="E840" s="39">
        <v>98010</v>
      </c>
      <c r="F840" s="28">
        <f t="shared" si="89"/>
        <v>0</v>
      </c>
      <c r="G840" s="29">
        <v>0</v>
      </c>
      <c r="H840" s="30">
        <f t="shared" si="90"/>
        <v>0</v>
      </c>
      <c r="I840" s="31">
        <f t="shared" si="91"/>
        <v>90750</v>
      </c>
      <c r="J840" s="31"/>
      <c r="K840" s="31"/>
      <c r="L840" s="59">
        <f t="shared" si="92"/>
        <v>0</v>
      </c>
      <c r="M840" s="230"/>
    </row>
    <row r="841" spans="1:13" s="4" customFormat="1" ht="15" customHeight="1">
      <c r="A841" s="40"/>
      <c r="B841" s="40"/>
      <c r="C841" s="41" t="s">
        <v>42</v>
      </c>
      <c r="D841" s="42">
        <f>SUM(D821:D840)</f>
        <v>0</v>
      </c>
      <c r="E841" s="42"/>
      <c r="F841" s="43">
        <f>SUM(F821:F840)</f>
        <v>0</v>
      </c>
      <c r="G841" s="43"/>
      <c r="H841" s="111">
        <f>SUM(H821:H840)</f>
        <v>0</v>
      </c>
      <c r="I841" s="45"/>
      <c r="J841" s="45"/>
      <c r="K841" s="45"/>
      <c r="L841" s="64">
        <f>SUM(L821:L840)</f>
        <v>0</v>
      </c>
      <c r="M841" s="231"/>
    </row>
    <row r="842" spans="1:13" s="5" customFormat="1" ht="30" customHeight="1">
      <c r="A842" s="46"/>
      <c r="B842" s="46"/>
      <c r="C842" s="47"/>
      <c r="D842" s="48"/>
      <c r="E842" s="48"/>
      <c r="F842" s="49"/>
      <c r="G842" s="49"/>
      <c r="H842" s="50"/>
      <c r="I842" s="51"/>
      <c r="J842" s="51"/>
      <c r="K842" s="51"/>
      <c r="L842" s="65">
        <f>L841*0.08</f>
        <v>0</v>
      </c>
      <c r="M842" s="232"/>
    </row>
    <row r="843" spans="1:13" s="6" customFormat="1" ht="15" customHeight="1">
      <c r="A843" s="283" t="s">
        <v>43</v>
      </c>
      <c r="B843" s="283"/>
      <c r="C843" s="283"/>
      <c r="D843" s="284" t="s">
        <v>44</v>
      </c>
      <c r="E843" s="284"/>
      <c r="F843" s="54"/>
      <c r="G843" s="54"/>
      <c r="H843" s="55" t="s">
        <v>45</v>
      </c>
      <c r="I843" s="56"/>
      <c r="J843" s="56"/>
      <c r="K843" s="56"/>
      <c r="L843" s="225">
        <f>SUM(L841:L842)</f>
        <v>0</v>
      </c>
      <c r="M843" s="233"/>
    </row>
    <row r="849" spans="1:13" s="1" customFormat="1" ht="16.5" customHeight="1">
      <c r="A849" s="279" t="s">
        <v>0</v>
      </c>
      <c r="B849" s="279"/>
      <c r="C849" s="279"/>
      <c r="D849" s="279"/>
      <c r="E849" s="279"/>
      <c r="F849" s="279"/>
      <c r="G849" s="279"/>
      <c r="H849" s="279"/>
      <c r="I849" s="10"/>
      <c r="J849" s="10"/>
      <c r="K849" s="3"/>
      <c r="L849" s="59"/>
      <c r="M849" s="215"/>
    </row>
    <row r="850" spans="1:13" s="1" customFormat="1" ht="15" customHeight="1">
      <c r="A850" s="279" t="s">
        <v>1</v>
      </c>
      <c r="B850" s="279"/>
      <c r="C850" s="279"/>
      <c r="D850" s="279"/>
      <c r="E850" s="279"/>
      <c r="F850" s="279"/>
      <c r="G850" s="279"/>
      <c r="H850" s="279"/>
      <c r="I850" s="10" t="s">
        <v>1348</v>
      </c>
      <c r="J850" s="10"/>
      <c r="K850" s="3"/>
      <c r="L850" s="59"/>
      <c r="M850" s="215"/>
    </row>
    <row r="851" spans="1:13" s="1" customFormat="1" ht="15" customHeight="1">
      <c r="A851" s="279" t="s">
        <v>2</v>
      </c>
      <c r="B851" s="279"/>
      <c r="C851" s="279"/>
      <c r="D851" s="279"/>
      <c r="E851" s="279"/>
      <c r="F851" s="279"/>
      <c r="G851" s="279"/>
      <c r="H851" s="279"/>
      <c r="I851" s="10" t="s">
        <v>1346</v>
      </c>
      <c r="J851" s="10"/>
      <c r="K851" s="3"/>
      <c r="L851" s="59"/>
      <c r="M851" s="215"/>
    </row>
    <row r="852" spans="1:13" s="1" customFormat="1" ht="15" customHeight="1">
      <c r="A852" s="279" t="s">
        <v>4</v>
      </c>
      <c r="B852" s="279"/>
      <c r="C852" s="279"/>
      <c r="D852" s="279"/>
      <c r="E852" s="279"/>
      <c r="F852" s="279"/>
      <c r="G852" s="279"/>
      <c r="H852" s="279"/>
      <c r="I852" s="10" t="s">
        <v>1347</v>
      </c>
      <c r="J852" s="10"/>
      <c r="K852" s="3"/>
      <c r="L852" s="59"/>
      <c r="M852" s="215"/>
    </row>
    <row r="853" spans="1:13" s="1" customFormat="1" ht="15" customHeight="1">
      <c r="A853" s="280" t="s">
        <v>6</v>
      </c>
      <c r="B853" s="280"/>
      <c r="C853" s="280"/>
      <c r="D853" s="280"/>
      <c r="E853" s="280"/>
      <c r="F853" s="280"/>
      <c r="G853" s="280"/>
      <c r="H853" s="280"/>
      <c r="I853" s="10"/>
      <c r="J853" s="10"/>
      <c r="K853" s="3"/>
      <c r="L853" s="59"/>
      <c r="M853" s="215"/>
    </row>
    <row r="854" spans="1:13" s="2" customFormat="1" ht="15" customHeight="1">
      <c r="A854" s="9"/>
      <c r="B854" s="9"/>
      <c r="C854" s="9"/>
      <c r="D854" s="281" t="s">
        <v>1335</v>
      </c>
      <c r="E854" s="281"/>
      <c r="F854" s="281"/>
      <c r="G854" s="281"/>
      <c r="H854" s="281"/>
      <c r="I854" s="3"/>
      <c r="J854" s="3"/>
      <c r="K854" s="3"/>
      <c r="L854" s="59"/>
      <c r="M854" s="215"/>
    </row>
    <row r="855" spans="1:13" s="1" customFormat="1" ht="26.25" customHeight="1">
      <c r="A855" s="11" t="s">
        <v>8</v>
      </c>
      <c r="B855" s="11"/>
      <c r="C855" s="282"/>
      <c r="D855" s="282"/>
      <c r="E855" s="282"/>
      <c r="F855" s="226"/>
      <c r="G855" s="226"/>
      <c r="H855" s="226"/>
      <c r="I855" s="15"/>
      <c r="J855" s="15"/>
      <c r="K855" s="15"/>
      <c r="L855" s="59"/>
      <c r="M855" s="215"/>
    </row>
    <row r="856" spans="1:13" s="1" customFormat="1" ht="18.75" customHeight="1">
      <c r="A856" s="11" t="s">
        <v>9</v>
      </c>
      <c r="B856" s="11"/>
      <c r="C856" s="11" t="s">
        <v>1345</v>
      </c>
      <c r="D856" s="11"/>
      <c r="E856" s="11"/>
      <c r="F856" s="11"/>
      <c r="G856" s="11"/>
      <c r="H856" s="16"/>
      <c r="I856" s="17"/>
      <c r="J856" s="17"/>
      <c r="K856" s="17"/>
      <c r="L856" s="60"/>
      <c r="M856" s="229"/>
    </row>
    <row r="857" spans="1:13" s="1" customFormat="1" ht="23.25" customHeight="1">
      <c r="A857" s="11" t="s">
        <v>11</v>
      </c>
      <c r="B857" s="11"/>
      <c r="C857" s="227"/>
      <c r="D857" s="227"/>
      <c r="E857" s="227"/>
      <c r="F857" s="227"/>
      <c r="G857" s="227"/>
      <c r="H857" s="19" t="s">
        <v>13</v>
      </c>
      <c r="I857" s="3"/>
      <c r="J857" s="3"/>
      <c r="K857" s="3"/>
      <c r="L857" s="59"/>
      <c r="M857" s="215"/>
    </row>
    <row r="858" spans="1:13" s="1" customFormat="1" ht="15" customHeight="1">
      <c r="A858" s="190" t="s">
        <v>14</v>
      </c>
      <c r="B858" s="190" t="s">
        <v>15</v>
      </c>
      <c r="C858" s="190" t="s">
        <v>16</v>
      </c>
      <c r="D858" s="190" t="s">
        <v>17</v>
      </c>
      <c r="E858" s="191" t="s">
        <v>18</v>
      </c>
      <c r="F858" s="192" t="s">
        <v>19</v>
      </c>
      <c r="G858" s="192" t="s">
        <v>20</v>
      </c>
      <c r="H858" s="190" t="s">
        <v>21</v>
      </c>
      <c r="I858" s="3"/>
      <c r="J858" s="3"/>
      <c r="K858" s="3"/>
      <c r="L858" s="59"/>
      <c r="M858" s="215"/>
    </row>
    <row r="859" spans="1:13" s="3" customFormat="1" ht="15" customHeight="1">
      <c r="A859" s="24">
        <v>1</v>
      </c>
      <c r="B859" s="257" t="s">
        <v>22</v>
      </c>
      <c r="C859" s="25" t="s">
        <v>23</v>
      </c>
      <c r="D859" s="26"/>
      <c r="E859" s="27">
        <v>79305</v>
      </c>
      <c r="F859" s="28">
        <f t="shared" ref="F859:F878" si="93">E859*D859</f>
        <v>0</v>
      </c>
      <c r="G859" s="29">
        <v>0.04</v>
      </c>
      <c r="H859" s="30">
        <f t="shared" ref="H859:H878" si="94">F859-F859*G859</f>
        <v>0</v>
      </c>
      <c r="I859" s="31">
        <f>E859/1.08*0.96</f>
        <v>70493.333333333328</v>
      </c>
      <c r="J859" s="31"/>
      <c r="K859" s="31"/>
      <c r="L859" s="59">
        <f>I859*D859</f>
        <v>0</v>
      </c>
      <c r="M859" s="230"/>
    </row>
    <row r="860" spans="1:13" s="3" customFormat="1" ht="15" customHeight="1">
      <c r="A860" s="24">
        <v>2</v>
      </c>
      <c r="B860" s="257" t="s">
        <v>24</v>
      </c>
      <c r="C860" s="25" t="s">
        <v>25</v>
      </c>
      <c r="D860" s="32"/>
      <c r="E860" s="33">
        <v>128591</v>
      </c>
      <c r="F860" s="28">
        <f t="shared" si="93"/>
        <v>0</v>
      </c>
      <c r="G860" s="29">
        <v>0.04</v>
      </c>
      <c r="H860" s="30">
        <f t="shared" si="94"/>
        <v>0</v>
      </c>
      <c r="I860" s="31">
        <f t="shared" ref="I860:I864" si="95">E860/1.08*0.96</f>
        <v>114303.11111111109</v>
      </c>
      <c r="J860" s="31"/>
      <c r="K860" s="31"/>
      <c r="L860" s="59">
        <f t="shared" ref="L860:L878" si="96">I860*D860</f>
        <v>0</v>
      </c>
      <c r="M860" s="230"/>
    </row>
    <row r="861" spans="1:13" s="3" customFormat="1" ht="15" customHeight="1">
      <c r="A861" s="24">
        <v>3</v>
      </c>
      <c r="B861" s="257" t="s">
        <v>51</v>
      </c>
      <c r="C861" s="25" t="s">
        <v>26</v>
      </c>
      <c r="D861" s="34"/>
      <c r="E861" s="27">
        <v>60043</v>
      </c>
      <c r="F861" s="28">
        <f t="shared" si="93"/>
        <v>0</v>
      </c>
      <c r="G861" s="29">
        <v>0.04</v>
      </c>
      <c r="H861" s="30">
        <f t="shared" si="94"/>
        <v>0</v>
      </c>
      <c r="I861" s="31">
        <f t="shared" si="95"/>
        <v>53371.555555555547</v>
      </c>
      <c r="J861" s="31"/>
      <c r="K861" s="31"/>
      <c r="L861" s="59">
        <f t="shared" si="96"/>
        <v>0</v>
      </c>
      <c r="M861" s="230"/>
    </row>
    <row r="862" spans="1:13" s="3" customFormat="1" ht="15" customHeight="1">
      <c r="A862" s="24">
        <v>4</v>
      </c>
      <c r="B862" s="257" t="s">
        <v>51</v>
      </c>
      <c r="C862" s="25" t="s">
        <v>27</v>
      </c>
      <c r="D862" s="106"/>
      <c r="E862" s="27">
        <v>115781</v>
      </c>
      <c r="F862" s="28">
        <f t="shared" si="93"/>
        <v>0</v>
      </c>
      <c r="G862" s="29">
        <v>0.04</v>
      </c>
      <c r="H862" s="30">
        <f t="shared" si="94"/>
        <v>0</v>
      </c>
      <c r="I862" s="31">
        <f t="shared" si="95"/>
        <v>102916.44444444444</v>
      </c>
      <c r="J862" s="31"/>
      <c r="K862" s="31"/>
      <c r="L862" s="59">
        <f t="shared" si="96"/>
        <v>0</v>
      </c>
      <c r="M862" s="230"/>
    </row>
    <row r="863" spans="1:13" s="3" customFormat="1" ht="15" customHeight="1">
      <c r="A863" s="24">
        <v>5</v>
      </c>
      <c r="B863" s="257" t="s">
        <v>47</v>
      </c>
      <c r="C863" s="25" t="s">
        <v>28</v>
      </c>
      <c r="D863" s="32"/>
      <c r="E863" s="27">
        <v>119943</v>
      </c>
      <c r="F863" s="28">
        <f t="shared" si="93"/>
        <v>0</v>
      </c>
      <c r="G863" s="29">
        <v>0</v>
      </c>
      <c r="H863" s="30">
        <f t="shared" si="94"/>
        <v>0</v>
      </c>
      <c r="I863" s="31">
        <f t="shared" si="95"/>
        <v>106615.99999999999</v>
      </c>
      <c r="J863" s="31"/>
      <c r="K863" s="31"/>
      <c r="L863" s="59">
        <f t="shared" si="96"/>
        <v>0</v>
      </c>
      <c r="M863" s="230"/>
    </row>
    <row r="864" spans="1:13" s="3" customFormat="1" ht="15" customHeight="1">
      <c r="A864" s="24">
        <v>6</v>
      </c>
      <c r="B864" s="24"/>
      <c r="C864" s="25" t="s">
        <v>29</v>
      </c>
      <c r="D864" s="26"/>
      <c r="E864" s="27">
        <v>94810</v>
      </c>
      <c r="F864" s="28">
        <f t="shared" si="93"/>
        <v>0</v>
      </c>
      <c r="G864" s="29">
        <v>0.04</v>
      </c>
      <c r="H864" s="30">
        <f t="shared" si="94"/>
        <v>0</v>
      </c>
      <c r="I864" s="31">
        <f t="shared" si="95"/>
        <v>84275.555555555547</v>
      </c>
      <c r="J864" s="31"/>
      <c r="K864" s="31"/>
      <c r="L864" s="59">
        <f t="shared" si="96"/>
        <v>0</v>
      </c>
      <c r="M864" s="230"/>
    </row>
    <row r="865" spans="1:13" s="3" customFormat="1" ht="15" customHeight="1">
      <c r="A865" s="24">
        <v>7</v>
      </c>
      <c r="B865" s="24"/>
      <c r="C865" s="25" t="s">
        <v>30</v>
      </c>
      <c r="D865" s="34"/>
      <c r="E865" s="27">
        <v>141396</v>
      </c>
      <c r="F865" s="28">
        <f t="shared" si="93"/>
        <v>0</v>
      </c>
      <c r="G865" s="29">
        <v>0.04</v>
      </c>
      <c r="H865" s="30">
        <f t="shared" si="94"/>
        <v>0</v>
      </c>
      <c r="I865" s="31">
        <f t="shared" ref="I865:I878" si="97">E865/1.08*0.96*0.9</f>
        <v>113116.8</v>
      </c>
      <c r="J865" s="31"/>
      <c r="K865" s="31"/>
      <c r="L865" s="59">
        <f t="shared" si="96"/>
        <v>0</v>
      </c>
      <c r="M865" s="230"/>
    </row>
    <row r="866" spans="1:13" s="3" customFormat="1" ht="15" customHeight="1">
      <c r="A866" s="24">
        <v>8</v>
      </c>
      <c r="B866" s="24"/>
      <c r="C866" s="25" t="s">
        <v>31</v>
      </c>
      <c r="D866" s="26"/>
      <c r="E866" s="27">
        <v>232931</v>
      </c>
      <c r="F866" s="28">
        <f t="shared" si="93"/>
        <v>0</v>
      </c>
      <c r="G866" s="29">
        <v>0.04</v>
      </c>
      <c r="H866" s="30">
        <f t="shared" si="94"/>
        <v>0</v>
      </c>
      <c r="I866" s="31">
        <f t="shared" si="97"/>
        <v>186344.8</v>
      </c>
      <c r="J866" s="31"/>
      <c r="K866" s="31"/>
      <c r="L866" s="59">
        <f t="shared" si="96"/>
        <v>0</v>
      </c>
      <c r="M866" s="230"/>
    </row>
    <row r="867" spans="1:13" s="3" customFormat="1" ht="15" customHeight="1">
      <c r="A867" s="24">
        <v>9</v>
      </c>
      <c r="B867" s="24"/>
      <c r="C867" s="36" t="s">
        <v>32</v>
      </c>
      <c r="D867" s="37"/>
      <c r="E867" s="27">
        <v>101534</v>
      </c>
      <c r="F867" s="28">
        <f t="shared" si="93"/>
        <v>0</v>
      </c>
      <c r="G867" s="29">
        <v>0.04</v>
      </c>
      <c r="H867" s="30">
        <f t="shared" si="94"/>
        <v>0</v>
      </c>
      <c r="I867" s="31">
        <f t="shared" si="97"/>
        <v>81227.199999999997</v>
      </c>
      <c r="J867" s="31"/>
      <c r="K867" s="31"/>
      <c r="L867" s="59">
        <f t="shared" si="96"/>
        <v>0</v>
      </c>
      <c r="M867" s="230"/>
    </row>
    <row r="868" spans="1:13" s="3" customFormat="1" ht="15" customHeight="1">
      <c r="A868" s="24">
        <v>10</v>
      </c>
      <c r="B868" s="24"/>
      <c r="C868" s="36" t="s">
        <v>33</v>
      </c>
      <c r="D868" s="37"/>
      <c r="E868" s="27">
        <v>110148</v>
      </c>
      <c r="F868" s="28">
        <f t="shared" si="93"/>
        <v>0</v>
      </c>
      <c r="G868" s="29">
        <v>0.04</v>
      </c>
      <c r="H868" s="30">
        <f t="shared" si="94"/>
        <v>0</v>
      </c>
      <c r="I868" s="31">
        <f t="shared" si="97"/>
        <v>88118.39999999998</v>
      </c>
      <c r="J868" s="31"/>
      <c r="K868" s="31"/>
      <c r="L868" s="59">
        <f t="shared" si="96"/>
        <v>0</v>
      </c>
      <c r="M868" s="230"/>
    </row>
    <row r="869" spans="1:13" s="10" customFormat="1" ht="15" customHeight="1">
      <c r="A869" s="274"/>
      <c r="B869" s="274"/>
      <c r="C869" s="275" t="s">
        <v>1326</v>
      </c>
      <c r="D869" s="272"/>
      <c r="E869" s="273">
        <v>56644</v>
      </c>
      <c r="F869" s="276">
        <f t="shared" si="93"/>
        <v>0</v>
      </c>
      <c r="G869" s="29">
        <v>0.04</v>
      </c>
      <c r="H869" s="125">
        <f t="shared" si="94"/>
        <v>0</v>
      </c>
      <c r="I869" s="31">
        <f t="shared" si="97"/>
        <v>45315.199999999997</v>
      </c>
      <c r="J869" s="128"/>
      <c r="K869" s="128"/>
      <c r="L869" s="59">
        <f t="shared" si="96"/>
        <v>0</v>
      </c>
      <c r="M869" s="277"/>
    </row>
    <row r="870" spans="1:13" s="10" customFormat="1" ht="15" customHeight="1">
      <c r="A870" s="274"/>
      <c r="B870" s="274"/>
      <c r="C870" s="121" t="s">
        <v>1325</v>
      </c>
      <c r="D870" s="272"/>
      <c r="E870" s="273">
        <v>55769</v>
      </c>
      <c r="F870" s="276">
        <f t="shared" si="93"/>
        <v>0</v>
      </c>
      <c r="G870" s="29">
        <v>0.04</v>
      </c>
      <c r="H870" s="125">
        <f t="shared" si="94"/>
        <v>0</v>
      </c>
      <c r="I870" s="31">
        <f t="shared" si="97"/>
        <v>44615.199999999997</v>
      </c>
      <c r="J870" s="128"/>
      <c r="K870" s="128"/>
      <c r="L870" s="59">
        <f t="shared" si="96"/>
        <v>0</v>
      </c>
      <c r="M870" s="277"/>
    </row>
    <row r="871" spans="1:13" s="3" customFormat="1" ht="15" customHeight="1">
      <c r="A871" s="24">
        <v>11</v>
      </c>
      <c r="B871" s="257" t="s">
        <v>74</v>
      </c>
      <c r="C871" s="25" t="s">
        <v>34</v>
      </c>
      <c r="D871" s="37"/>
      <c r="E871" s="27">
        <v>54198</v>
      </c>
      <c r="F871" s="28">
        <f t="shared" si="93"/>
        <v>0</v>
      </c>
      <c r="G871" s="29">
        <v>0.04</v>
      </c>
      <c r="H871" s="30">
        <f t="shared" si="94"/>
        <v>0</v>
      </c>
      <c r="I871" s="31">
        <f t="shared" si="97"/>
        <v>43358.399999999994</v>
      </c>
      <c r="J871" s="31"/>
      <c r="K871" s="31"/>
      <c r="L871" s="59">
        <f t="shared" si="96"/>
        <v>0</v>
      </c>
      <c r="M871" s="230"/>
    </row>
    <row r="872" spans="1:13" s="3" customFormat="1" ht="15" customHeight="1">
      <c r="A872" s="24">
        <v>12</v>
      </c>
      <c r="B872" s="257" t="s">
        <v>52</v>
      </c>
      <c r="C872" s="25" t="s">
        <v>35</v>
      </c>
      <c r="D872" s="37"/>
      <c r="E872" s="27">
        <v>49680</v>
      </c>
      <c r="F872" s="28">
        <f t="shared" si="93"/>
        <v>0</v>
      </c>
      <c r="G872" s="29">
        <v>0.04</v>
      </c>
      <c r="H872" s="30">
        <f t="shared" si="94"/>
        <v>0</v>
      </c>
      <c r="I872" s="31">
        <f t="shared" si="97"/>
        <v>39744</v>
      </c>
      <c r="J872" s="31"/>
      <c r="K872" s="31"/>
      <c r="L872" s="59">
        <f t="shared" si="96"/>
        <v>0</v>
      </c>
      <c r="M872" s="230"/>
    </row>
    <row r="873" spans="1:13" s="3" customFormat="1" ht="15" customHeight="1">
      <c r="A873" s="24">
        <v>13</v>
      </c>
      <c r="B873" s="24"/>
      <c r="C873" s="25" t="s">
        <v>36</v>
      </c>
      <c r="D873" s="37"/>
      <c r="E873" s="38">
        <v>64152</v>
      </c>
      <c r="F873" s="28">
        <f t="shared" si="93"/>
        <v>0</v>
      </c>
      <c r="G873" s="29">
        <v>0.04</v>
      </c>
      <c r="H873" s="30">
        <f t="shared" si="94"/>
        <v>0</v>
      </c>
      <c r="I873" s="31">
        <f t="shared" si="97"/>
        <v>51321.599999999991</v>
      </c>
      <c r="J873" s="31"/>
      <c r="K873" s="31"/>
      <c r="L873" s="59">
        <f t="shared" si="96"/>
        <v>0</v>
      </c>
      <c r="M873" s="230"/>
    </row>
    <row r="874" spans="1:13" s="3" customFormat="1" ht="15" customHeight="1">
      <c r="A874" s="24">
        <v>14</v>
      </c>
      <c r="B874" s="24"/>
      <c r="C874" s="25" t="s">
        <v>37</v>
      </c>
      <c r="D874" s="37"/>
      <c r="E874" s="38">
        <v>65934</v>
      </c>
      <c r="F874" s="28">
        <f t="shared" si="93"/>
        <v>0</v>
      </c>
      <c r="G874" s="29">
        <v>0.04</v>
      </c>
      <c r="H874" s="30">
        <f t="shared" si="94"/>
        <v>0</v>
      </c>
      <c r="I874" s="31">
        <f t="shared" si="97"/>
        <v>52747.199999999997</v>
      </c>
      <c r="J874" s="31"/>
      <c r="K874" s="31"/>
      <c r="L874" s="59">
        <f t="shared" si="96"/>
        <v>0</v>
      </c>
      <c r="M874" s="230"/>
    </row>
    <row r="875" spans="1:13" s="3" customFormat="1" ht="15" customHeight="1">
      <c r="A875" s="24">
        <v>15</v>
      </c>
      <c r="B875" s="24"/>
      <c r="C875" s="25" t="s">
        <v>38</v>
      </c>
      <c r="D875" s="37"/>
      <c r="E875" s="38">
        <v>76626</v>
      </c>
      <c r="F875" s="28">
        <f t="shared" si="93"/>
        <v>0</v>
      </c>
      <c r="G875" s="29">
        <v>0.04</v>
      </c>
      <c r="H875" s="30">
        <f t="shared" si="94"/>
        <v>0</v>
      </c>
      <c r="I875" s="31">
        <f t="shared" si="97"/>
        <v>61300.800000000003</v>
      </c>
      <c r="J875" s="31"/>
      <c r="K875" s="31"/>
      <c r="L875" s="59">
        <f t="shared" si="96"/>
        <v>0</v>
      </c>
      <c r="M875" s="230"/>
    </row>
    <row r="876" spans="1:13" s="3" customFormat="1" ht="15" customHeight="1">
      <c r="A876" s="24">
        <v>16</v>
      </c>
      <c r="B876" s="24"/>
      <c r="C876" s="25" t="s">
        <v>39</v>
      </c>
      <c r="D876" s="37"/>
      <c r="E876" s="38">
        <v>80190</v>
      </c>
      <c r="F876" s="28">
        <f t="shared" si="93"/>
        <v>0</v>
      </c>
      <c r="G876" s="29">
        <v>0.04</v>
      </c>
      <c r="H876" s="30">
        <f t="shared" si="94"/>
        <v>0</v>
      </c>
      <c r="I876" s="31">
        <f t="shared" si="97"/>
        <v>64152</v>
      </c>
      <c r="J876" s="31"/>
      <c r="K876" s="31"/>
      <c r="L876" s="59">
        <f t="shared" si="96"/>
        <v>0</v>
      </c>
      <c r="M876" s="230"/>
    </row>
    <row r="877" spans="1:13" s="3" customFormat="1" ht="15" customHeight="1">
      <c r="A877" s="24">
        <v>17</v>
      </c>
      <c r="B877" s="24"/>
      <c r="C877" s="25" t="s">
        <v>40</v>
      </c>
      <c r="D877" s="37"/>
      <c r="E877" s="38">
        <v>113832</v>
      </c>
      <c r="F877" s="28">
        <f t="shared" si="93"/>
        <v>0</v>
      </c>
      <c r="G877" s="29">
        <v>0.04</v>
      </c>
      <c r="H877" s="30">
        <f t="shared" si="94"/>
        <v>0</v>
      </c>
      <c r="I877" s="31">
        <f t="shared" si="97"/>
        <v>91065.600000000006</v>
      </c>
      <c r="J877" s="31"/>
      <c r="K877" s="31"/>
      <c r="L877" s="59">
        <f t="shared" si="96"/>
        <v>0</v>
      </c>
      <c r="M877" s="230"/>
    </row>
    <row r="878" spans="1:13" s="3" customFormat="1" ht="15" customHeight="1">
      <c r="A878" s="24">
        <v>18</v>
      </c>
      <c r="B878" s="24"/>
      <c r="C878" s="25" t="s">
        <v>41</v>
      </c>
      <c r="D878" s="37"/>
      <c r="E878" s="39">
        <v>98010</v>
      </c>
      <c r="F878" s="28">
        <f t="shared" si="93"/>
        <v>0</v>
      </c>
      <c r="G878" s="29">
        <v>0.04</v>
      </c>
      <c r="H878" s="30">
        <f t="shared" si="94"/>
        <v>0</v>
      </c>
      <c r="I878" s="31">
        <f t="shared" si="97"/>
        <v>78408</v>
      </c>
      <c r="J878" s="31"/>
      <c r="K878" s="31"/>
      <c r="L878" s="59">
        <f t="shared" si="96"/>
        <v>0</v>
      </c>
      <c r="M878" s="230"/>
    </row>
    <row r="879" spans="1:13" s="4" customFormat="1" ht="15" customHeight="1">
      <c r="A879" s="40"/>
      <c r="B879" s="40"/>
      <c r="C879" s="41" t="s">
        <v>42</v>
      </c>
      <c r="D879" s="42">
        <f>SUM(D859:D878)</f>
        <v>0</v>
      </c>
      <c r="E879" s="42"/>
      <c r="F879" s="43">
        <f>SUM(F859:F878)</f>
        <v>0</v>
      </c>
      <c r="G879" s="43"/>
      <c r="H879" s="111">
        <f>SUM(H859:H878)</f>
        <v>0</v>
      </c>
      <c r="I879" s="45"/>
      <c r="J879" s="45"/>
      <c r="K879" s="45"/>
      <c r="L879" s="64">
        <f>SUM(L859:L878)</f>
        <v>0</v>
      </c>
      <c r="M879" s="231"/>
    </row>
    <row r="880" spans="1:13" s="5" customFormat="1" ht="30" customHeight="1">
      <c r="A880" s="46"/>
      <c r="B880" s="46"/>
      <c r="C880" s="47"/>
      <c r="D880" s="48"/>
      <c r="E880" s="48"/>
      <c r="F880" s="49"/>
      <c r="G880" s="49"/>
      <c r="H880" s="50"/>
      <c r="I880" s="51"/>
      <c r="J880" s="51"/>
      <c r="K880" s="51"/>
      <c r="L880" s="65">
        <f>L879*0.08</f>
        <v>0</v>
      </c>
      <c r="M880" s="232"/>
    </row>
    <row r="881" spans="1:13" s="6" customFormat="1" ht="15" customHeight="1">
      <c r="A881" s="283" t="s">
        <v>43</v>
      </c>
      <c r="B881" s="283"/>
      <c r="C881" s="283"/>
      <c r="D881" s="284" t="s">
        <v>44</v>
      </c>
      <c r="E881" s="284"/>
      <c r="F881" s="54"/>
      <c r="G881" s="54"/>
      <c r="H881" s="55" t="s">
        <v>45</v>
      </c>
      <c r="I881" s="56"/>
      <c r="J881" s="56"/>
      <c r="K881" s="56"/>
      <c r="L881" s="225">
        <f>SUM(L879:L880)</f>
        <v>0</v>
      </c>
      <c r="M881" s="233"/>
    </row>
    <row r="886" spans="1:13" s="1" customFormat="1" ht="16.5" customHeight="1">
      <c r="A886" s="279" t="s">
        <v>0</v>
      </c>
      <c r="B886" s="279"/>
      <c r="C886" s="279"/>
      <c r="D886" s="279"/>
      <c r="E886" s="279"/>
      <c r="F886" s="279"/>
      <c r="G886" s="279"/>
      <c r="H886" s="279"/>
      <c r="I886" s="10"/>
      <c r="J886" s="10"/>
      <c r="K886" s="3"/>
      <c r="L886" s="59"/>
      <c r="M886" s="215"/>
    </row>
    <row r="887" spans="1:13" s="1" customFormat="1" ht="15" customHeight="1">
      <c r="A887" s="279" t="s">
        <v>1</v>
      </c>
      <c r="B887" s="279"/>
      <c r="C887" s="279"/>
      <c r="D887" s="279"/>
      <c r="E887" s="279"/>
      <c r="F887" s="279"/>
      <c r="G887" s="279"/>
      <c r="H887" s="279"/>
      <c r="I887" s="10"/>
      <c r="J887" s="10"/>
      <c r="K887" s="3"/>
      <c r="L887" s="59"/>
      <c r="M887" s="215"/>
    </row>
    <row r="888" spans="1:13" s="1" customFormat="1" ht="15" customHeight="1">
      <c r="A888" s="279" t="s">
        <v>2</v>
      </c>
      <c r="B888" s="279"/>
      <c r="C888" s="279"/>
      <c r="D888" s="279"/>
      <c r="E888" s="279"/>
      <c r="F888" s="279"/>
      <c r="G888" s="279"/>
      <c r="H888" s="279"/>
      <c r="I888" s="10" t="s">
        <v>1352</v>
      </c>
      <c r="J888" s="10"/>
      <c r="K888" s="3"/>
      <c r="L888" s="59"/>
      <c r="M888" s="215"/>
    </row>
    <row r="889" spans="1:13" s="1" customFormat="1" ht="15" customHeight="1">
      <c r="A889" s="279" t="s">
        <v>4</v>
      </c>
      <c r="B889" s="279"/>
      <c r="C889" s="279"/>
      <c r="D889" s="279"/>
      <c r="E889" s="279"/>
      <c r="F889" s="279"/>
      <c r="G889" s="279"/>
      <c r="H889" s="279"/>
      <c r="I889" s="10" t="s">
        <v>1351</v>
      </c>
      <c r="J889" s="10"/>
      <c r="K889" s="3"/>
      <c r="L889" s="59"/>
      <c r="M889" s="215"/>
    </row>
    <row r="890" spans="1:13" s="1" customFormat="1" ht="15" customHeight="1">
      <c r="A890" s="280" t="s">
        <v>6</v>
      </c>
      <c r="B890" s="280"/>
      <c r="C890" s="280"/>
      <c r="D890" s="280"/>
      <c r="E890" s="280"/>
      <c r="F890" s="280"/>
      <c r="G890" s="280"/>
      <c r="H890" s="280"/>
      <c r="I890" s="10"/>
      <c r="J890" s="10"/>
      <c r="K890" s="3"/>
      <c r="L890" s="59"/>
      <c r="M890" s="215"/>
    </row>
    <row r="891" spans="1:13" s="2" customFormat="1" ht="15" customHeight="1">
      <c r="A891" s="9"/>
      <c r="B891" s="9"/>
      <c r="C891" s="9"/>
      <c r="D891" s="281" t="s">
        <v>1335</v>
      </c>
      <c r="E891" s="281"/>
      <c r="F891" s="281"/>
      <c r="G891" s="281"/>
      <c r="H891" s="281"/>
      <c r="I891" s="3"/>
      <c r="J891" s="3"/>
      <c r="K891" s="3"/>
      <c r="L891" s="59"/>
      <c r="M891" s="215"/>
    </row>
    <row r="892" spans="1:13" s="1" customFormat="1" ht="26.25" customHeight="1">
      <c r="A892" s="11" t="s">
        <v>8</v>
      </c>
      <c r="B892" s="11"/>
      <c r="C892" s="282"/>
      <c r="D892" s="282"/>
      <c r="E892" s="282"/>
      <c r="F892" s="226"/>
      <c r="G892" s="226"/>
      <c r="H892" s="226"/>
      <c r="I892" s="15"/>
      <c r="J892" s="15"/>
      <c r="K892" s="15"/>
      <c r="L892" s="59"/>
      <c r="M892" s="215"/>
    </row>
    <row r="893" spans="1:13" s="1" customFormat="1" ht="18.75" customHeight="1">
      <c r="A893" s="11" t="s">
        <v>9</v>
      </c>
      <c r="B893" s="11"/>
      <c r="C893" s="11" t="s">
        <v>1349</v>
      </c>
      <c r="D893" s="11"/>
      <c r="E893" s="11"/>
      <c r="F893" s="11"/>
      <c r="G893" s="11"/>
      <c r="H893" s="16"/>
      <c r="I893" s="17"/>
      <c r="J893" s="17"/>
      <c r="K893" s="17"/>
      <c r="L893" s="60"/>
      <c r="M893" s="229"/>
    </row>
    <row r="894" spans="1:13" s="1" customFormat="1" ht="23.25" customHeight="1">
      <c r="A894" s="11" t="s">
        <v>11</v>
      </c>
      <c r="B894" s="11"/>
      <c r="C894" s="285" t="s">
        <v>1350</v>
      </c>
      <c r="D894" s="285"/>
      <c r="E894" s="285"/>
      <c r="F894" s="227"/>
      <c r="G894" s="227"/>
      <c r="H894" s="19" t="s">
        <v>13</v>
      </c>
      <c r="I894" s="3"/>
      <c r="J894" s="3"/>
      <c r="K894" s="3"/>
      <c r="L894" s="59"/>
      <c r="M894" s="215"/>
    </row>
    <row r="895" spans="1:13" s="1" customFormat="1" ht="15" customHeight="1">
      <c r="A895" s="190" t="s">
        <v>14</v>
      </c>
      <c r="B895" s="190" t="s">
        <v>15</v>
      </c>
      <c r="C895" s="190" t="s">
        <v>16</v>
      </c>
      <c r="D895" s="190" t="s">
        <v>17</v>
      </c>
      <c r="E895" s="191" t="s">
        <v>18</v>
      </c>
      <c r="F895" s="192" t="s">
        <v>19</v>
      </c>
      <c r="G895" s="192" t="s">
        <v>20</v>
      </c>
      <c r="H895" s="190" t="s">
        <v>21</v>
      </c>
      <c r="I895" s="3"/>
      <c r="J895" s="3"/>
      <c r="K895" s="3"/>
      <c r="L895" s="59"/>
      <c r="M895" s="215"/>
    </row>
    <row r="896" spans="1:13" s="3" customFormat="1" ht="15" customHeight="1">
      <c r="A896" s="24">
        <v>1</v>
      </c>
      <c r="B896" s="257" t="s">
        <v>22</v>
      </c>
      <c r="C896" s="25" t="s">
        <v>23</v>
      </c>
      <c r="D896" s="26">
        <v>3</v>
      </c>
      <c r="E896" s="27">
        <v>79305</v>
      </c>
      <c r="F896" s="28">
        <f t="shared" ref="F896:F915" si="98">E896*D896</f>
        <v>237915</v>
      </c>
      <c r="G896" s="29">
        <v>0</v>
      </c>
      <c r="H896" s="30">
        <f t="shared" ref="H896:H915" si="99">F896-F896*G896</f>
        <v>237915</v>
      </c>
      <c r="I896" s="31">
        <f>E896/1.08</f>
        <v>73430.555555555547</v>
      </c>
      <c r="J896" s="31"/>
      <c r="K896" s="31"/>
      <c r="L896" s="59">
        <f>I896*D896</f>
        <v>220291.66666666663</v>
      </c>
      <c r="M896" s="230"/>
    </row>
    <row r="897" spans="1:13" s="3" customFormat="1" ht="15" customHeight="1">
      <c r="A897" s="24">
        <v>2</v>
      </c>
      <c r="B897" s="257" t="s">
        <v>24</v>
      </c>
      <c r="C897" s="25" t="s">
        <v>25</v>
      </c>
      <c r="D897" s="32"/>
      <c r="E897" s="33">
        <v>128591</v>
      </c>
      <c r="F897" s="28">
        <f t="shared" si="98"/>
        <v>0</v>
      </c>
      <c r="G897" s="29">
        <v>0</v>
      </c>
      <c r="H897" s="30">
        <f t="shared" si="99"/>
        <v>0</v>
      </c>
      <c r="I897" s="31">
        <f t="shared" ref="I897:I915" si="100">E897/1.08</f>
        <v>119065.74074074073</v>
      </c>
      <c r="J897" s="31"/>
      <c r="K897" s="31"/>
      <c r="L897" s="59">
        <f t="shared" ref="L897:L915" si="101">I897*D897</f>
        <v>0</v>
      </c>
      <c r="M897" s="230"/>
    </row>
    <row r="898" spans="1:13" s="3" customFormat="1" ht="15" customHeight="1">
      <c r="A898" s="24">
        <v>3</v>
      </c>
      <c r="B898" s="257" t="s">
        <v>51</v>
      </c>
      <c r="C898" s="25" t="s">
        <v>26</v>
      </c>
      <c r="D898" s="34">
        <v>2</v>
      </c>
      <c r="E898" s="27">
        <v>60043</v>
      </c>
      <c r="F898" s="28">
        <f t="shared" si="98"/>
        <v>120086</v>
      </c>
      <c r="G898" s="29">
        <v>0</v>
      </c>
      <c r="H898" s="30">
        <f t="shared" si="99"/>
        <v>120086</v>
      </c>
      <c r="I898" s="31">
        <f t="shared" si="100"/>
        <v>55595.370370370365</v>
      </c>
      <c r="J898" s="31"/>
      <c r="K898" s="31"/>
      <c r="L898" s="59">
        <f t="shared" si="101"/>
        <v>111190.74074074073</v>
      </c>
      <c r="M898" s="230"/>
    </row>
    <row r="899" spans="1:13" s="3" customFormat="1" ht="15" customHeight="1">
      <c r="A899" s="24">
        <v>4</v>
      </c>
      <c r="B899" s="257" t="s">
        <v>51</v>
      </c>
      <c r="C899" s="25" t="s">
        <v>27</v>
      </c>
      <c r="D899" s="106"/>
      <c r="E899" s="27">
        <v>115781</v>
      </c>
      <c r="F899" s="28">
        <f t="shared" si="98"/>
        <v>0</v>
      </c>
      <c r="G899" s="29">
        <v>0</v>
      </c>
      <c r="H899" s="30">
        <f t="shared" si="99"/>
        <v>0</v>
      </c>
      <c r="I899" s="31">
        <f t="shared" si="100"/>
        <v>107204.62962962962</v>
      </c>
      <c r="J899" s="31"/>
      <c r="K899" s="31"/>
      <c r="L899" s="59">
        <f t="shared" si="101"/>
        <v>0</v>
      </c>
      <c r="M899" s="230"/>
    </row>
    <row r="900" spans="1:13" s="3" customFormat="1" ht="15" customHeight="1">
      <c r="A900" s="24">
        <v>5</v>
      </c>
      <c r="B900" s="257" t="s">
        <v>47</v>
      </c>
      <c r="C900" s="25" t="s">
        <v>28</v>
      </c>
      <c r="D900" s="32">
        <v>3</v>
      </c>
      <c r="E900" s="27">
        <v>119943</v>
      </c>
      <c r="F900" s="28">
        <f t="shared" si="98"/>
        <v>359829</v>
      </c>
      <c r="G900" s="29">
        <v>0</v>
      </c>
      <c r="H900" s="30">
        <f t="shared" si="99"/>
        <v>359829</v>
      </c>
      <c r="I900" s="31">
        <f t="shared" si="100"/>
        <v>111058.33333333333</v>
      </c>
      <c r="J900" s="31"/>
      <c r="K900" s="31"/>
      <c r="L900" s="59">
        <f t="shared" si="101"/>
        <v>333175</v>
      </c>
      <c r="M900" s="230"/>
    </row>
    <row r="901" spans="1:13" s="3" customFormat="1" ht="15" customHeight="1">
      <c r="A901" s="24">
        <v>6</v>
      </c>
      <c r="B901" s="24"/>
      <c r="C901" s="25" t="s">
        <v>29</v>
      </c>
      <c r="D901" s="26">
        <v>2</v>
      </c>
      <c r="E901" s="27">
        <v>94810</v>
      </c>
      <c r="F901" s="28">
        <f t="shared" si="98"/>
        <v>189620</v>
      </c>
      <c r="G901" s="29">
        <v>0</v>
      </c>
      <c r="H901" s="30">
        <f t="shared" si="99"/>
        <v>189620</v>
      </c>
      <c r="I901" s="31">
        <f t="shared" si="100"/>
        <v>87787.037037037036</v>
      </c>
      <c r="J901" s="31"/>
      <c r="K901" s="31"/>
      <c r="L901" s="59">
        <f t="shared" si="101"/>
        <v>175574.07407407407</v>
      </c>
      <c r="M901" s="230"/>
    </row>
    <row r="902" spans="1:13" s="3" customFormat="1" ht="15" customHeight="1">
      <c r="A902" s="24">
        <v>7</v>
      </c>
      <c r="B902" s="24"/>
      <c r="C902" s="25" t="s">
        <v>30</v>
      </c>
      <c r="D902" s="34"/>
      <c r="E902" s="27">
        <v>141396</v>
      </c>
      <c r="F902" s="28">
        <f t="shared" si="98"/>
        <v>0</v>
      </c>
      <c r="G902" s="29">
        <v>0</v>
      </c>
      <c r="H902" s="30">
        <f t="shared" si="99"/>
        <v>0</v>
      </c>
      <c r="I902" s="31">
        <f t="shared" si="100"/>
        <v>130922.22222222222</v>
      </c>
      <c r="J902" s="31"/>
      <c r="K902" s="31"/>
      <c r="L902" s="59">
        <f t="shared" si="101"/>
        <v>0</v>
      </c>
      <c r="M902" s="230"/>
    </row>
    <row r="903" spans="1:13" s="3" customFormat="1" ht="15" customHeight="1">
      <c r="A903" s="24">
        <v>8</v>
      </c>
      <c r="B903" s="24"/>
      <c r="C903" s="25" t="s">
        <v>31</v>
      </c>
      <c r="D903" s="26"/>
      <c r="E903" s="27">
        <v>232931</v>
      </c>
      <c r="F903" s="28">
        <f t="shared" si="98"/>
        <v>0</v>
      </c>
      <c r="G903" s="29">
        <v>0</v>
      </c>
      <c r="H903" s="30">
        <f t="shared" si="99"/>
        <v>0</v>
      </c>
      <c r="I903" s="31">
        <f t="shared" si="100"/>
        <v>215676.85185185182</v>
      </c>
      <c r="J903" s="31"/>
      <c r="K903" s="31"/>
      <c r="L903" s="59">
        <f t="shared" si="101"/>
        <v>0</v>
      </c>
      <c r="M903" s="230"/>
    </row>
    <row r="904" spans="1:13" s="3" customFormat="1" ht="15" customHeight="1">
      <c r="A904" s="24">
        <v>9</v>
      </c>
      <c r="B904" s="24"/>
      <c r="C904" s="36" t="s">
        <v>32</v>
      </c>
      <c r="D904" s="37"/>
      <c r="E904" s="27">
        <v>101534</v>
      </c>
      <c r="F904" s="28">
        <f t="shared" si="98"/>
        <v>0</v>
      </c>
      <c r="G904" s="29">
        <v>0</v>
      </c>
      <c r="H904" s="30">
        <f t="shared" si="99"/>
        <v>0</v>
      </c>
      <c r="I904" s="31">
        <f t="shared" si="100"/>
        <v>94012.962962962964</v>
      </c>
      <c r="J904" s="31"/>
      <c r="K904" s="31"/>
      <c r="L904" s="59">
        <f t="shared" si="101"/>
        <v>0</v>
      </c>
      <c r="M904" s="230"/>
    </row>
    <row r="905" spans="1:13" s="3" customFormat="1" ht="15" customHeight="1">
      <c r="A905" s="24">
        <v>10</v>
      </c>
      <c r="B905" s="24"/>
      <c r="C905" s="36" t="s">
        <v>33</v>
      </c>
      <c r="D905" s="37"/>
      <c r="E905" s="27">
        <v>110148</v>
      </c>
      <c r="F905" s="28">
        <f t="shared" si="98"/>
        <v>0</v>
      </c>
      <c r="G905" s="29">
        <v>0</v>
      </c>
      <c r="H905" s="30">
        <f t="shared" si="99"/>
        <v>0</v>
      </c>
      <c r="I905" s="31">
        <f t="shared" si="100"/>
        <v>101988.88888888888</v>
      </c>
      <c r="J905" s="31"/>
      <c r="K905" s="31"/>
      <c r="L905" s="59">
        <f t="shared" si="101"/>
        <v>0</v>
      </c>
      <c r="M905" s="230"/>
    </row>
    <row r="906" spans="1:13" s="10" customFormat="1" ht="15" customHeight="1">
      <c r="A906" s="274"/>
      <c r="B906" s="274"/>
      <c r="C906" s="275" t="s">
        <v>1326</v>
      </c>
      <c r="D906" s="272">
        <v>2</v>
      </c>
      <c r="E906" s="273">
        <v>56644</v>
      </c>
      <c r="F906" s="276">
        <f t="shared" si="98"/>
        <v>113288</v>
      </c>
      <c r="G906" s="29">
        <v>0</v>
      </c>
      <c r="H906" s="125">
        <f t="shared" si="99"/>
        <v>113288</v>
      </c>
      <c r="I906" s="31">
        <f t="shared" si="100"/>
        <v>52448.148148148146</v>
      </c>
      <c r="J906" s="128"/>
      <c r="K906" s="128"/>
      <c r="L906" s="129">
        <f t="shared" si="101"/>
        <v>104896.29629629629</v>
      </c>
      <c r="M906" s="277"/>
    </row>
    <row r="907" spans="1:13" s="10" customFormat="1" ht="15" customHeight="1">
      <c r="A907" s="274"/>
      <c r="B907" s="274"/>
      <c r="C907" s="121" t="s">
        <v>1325</v>
      </c>
      <c r="D907" s="272">
        <v>2</v>
      </c>
      <c r="E907" s="273">
        <v>55769</v>
      </c>
      <c r="F907" s="276">
        <f t="shared" si="98"/>
        <v>111538</v>
      </c>
      <c r="G907" s="29">
        <v>0</v>
      </c>
      <c r="H907" s="125">
        <f t="shared" si="99"/>
        <v>111538</v>
      </c>
      <c r="I907" s="31">
        <f t="shared" si="100"/>
        <v>51637.962962962956</v>
      </c>
      <c r="J907" s="128"/>
      <c r="K907" s="128"/>
      <c r="L907" s="129">
        <f t="shared" si="101"/>
        <v>103275.92592592591</v>
      </c>
      <c r="M907" s="277"/>
    </row>
    <row r="908" spans="1:13" s="3" customFormat="1" ht="15" customHeight="1">
      <c r="A908" s="24">
        <v>11</v>
      </c>
      <c r="B908" s="257" t="s">
        <v>74</v>
      </c>
      <c r="C908" s="25" t="s">
        <v>34</v>
      </c>
      <c r="D908" s="37">
        <v>2</v>
      </c>
      <c r="E908" s="27">
        <v>54198</v>
      </c>
      <c r="F908" s="28">
        <f t="shared" si="98"/>
        <v>108396</v>
      </c>
      <c r="G908" s="29">
        <v>0</v>
      </c>
      <c r="H908" s="30">
        <f t="shared" si="99"/>
        <v>108396</v>
      </c>
      <c r="I908" s="31">
        <f t="shared" si="100"/>
        <v>50183.333333333328</v>
      </c>
      <c r="J908" s="31"/>
      <c r="K908" s="31"/>
      <c r="L908" s="59">
        <f t="shared" si="101"/>
        <v>100366.66666666666</v>
      </c>
      <c r="M908" s="230"/>
    </row>
    <row r="909" spans="1:13" s="3" customFormat="1" ht="15" customHeight="1">
      <c r="A909" s="24">
        <v>12</v>
      </c>
      <c r="B909" s="257" t="s">
        <v>52</v>
      </c>
      <c r="C909" s="25" t="s">
        <v>35</v>
      </c>
      <c r="D909" s="37">
        <v>3</v>
      </c>
      <c r="E909" s="27">
        <v>49680</v>
      </c>
      <c r="F909" s="28">
        <f t="shared" si="98"/>
        <v>149040</v>
      </c>
      <c r="G909" s="29">
        <v>0</v>
      </c>
      <c r="H909" s="30">
        <f t="shared" si="99"/>
        <v>149040</v>
      </c>
      <c r="I909" s="31">
        <f t="shared" si="100"/>
        <v>46000</v>
      </c>
      <c r="J909" s="31"/>
      <c r="K909" s="31"/>
      <c r="L909" s="59">
        <f t="shared" si="101"/>
        <v>138000</v>
      </c>
      <c r="M909" s="230"/>
    </row>
    <row r="910" spans="1:13" s="3" customFormat="1" ht="15" customHeight="1">
      <c r="A910" s="24">
        <v>13</v>
      </c>
      <c r="B910" s="24"/>
      <c r="C910" s="25" t="s">
        <v>36</v>
      </c>
      <c r="D910" s="37"/>
      <c r="E910" s="38">
        <v>64152</v>
      </c>
      <c r="F910" s="28">
        <f t="shared" si="98"/>
        <v>0</v>
      </c>
      <c r="G910" s="29">
        <v>0</v>
      </c>
      <c r="H910" s="30">
        <f t="shared" si="99"/>
        <v>0</v>
      </c>
      <c r="I910" s="31">
        <f t="shared" si="100"/>
        <v>59399.999999999993</v>
      </c>
      <c r="J910" s="31"/>
      <c r="K910" s="31"/>
      <c r="L910" s="59">
        <f t="shared" si="101"/>
        <v>0</v>
      </c>
      <c r="M910" s="230"/>
    </row>
    <row r="911" spans="1:13" s="3" customFormat="1" ht="15" customHeight="1">
      <c r="A911" s="24">
        <v>14</v>
      </c>
      <c r="B911" s="24"/>
      <c r="C911" s="25" t="s">
        <v>37</v>
      </c>
      <c r="D911" s="37"/>
      <c r="E911" s="38">
        <v>65934</v>
      </c>
      <c r="F911" s="28">
        <f t="shared" si="98"/>
        <v>0</v>
      </c>
      <c r="G911" s="29">
        <v>0</v>
      </c>
      <c r="H911" s="30">
        <f t="shared" si="99"/>
        <v>0</v>
      </c>
      <c r="I911" s="31">
        <f t="shared" si="100"/>
        <v>61049.999999999993</v>
      </c>
      <c r="J911" s="31"/>
      <c r="K911" s="31"/>
      <c r="L911" s="59">
        <f t="shared" si="101"/>
        <v>0</v>
      </c>
      <c r="M911" s="230"/>
    </row>
    <row r="912" spans="1:13" s="3" customFormat="1" ht="15" customHeight="1">
      <c r="A912" s="24">
        <v>15</v>
      </c>
      <c r="B912" s="24"/>
      <c r="C912" s="25" t="s">
        <v>38</v>
      </c>
      <c r="D912" s="37"/>
      <c r="E912" s="38">
        <v>76626</v>
      </c>
      <c r="F912" s="28">
        <f t="shared" si="98"/>
        <v>0</v>
      </c>
      <c r="G912" s="29">
        <v>0</v>
      </c>
      <c r="H912" s="30">
        <f t="shared" si="99"/>
        <v>0</v>
      </c>
      <c r="I912" s="31">
        <f t="shared" si="100"/>
        <v>70950</v>
      </c>
      <c r="J912" s="31"/>
      <c r="K912" s="31"/>
      <c r="L912" s="59">
        <f t="shared" si="101"/>
        <v>0</v>
      </c>
      <c r="M912" s="230"/>
    </row>
    <row r="913" spans="1:13" s="3" customFormat="1" ht="15" customHeight="1">
      <c r="A913" s="24">
        <v>16</v>
      </c>
      <c r="B913" s="24"/>
      <c r="C913" s="25" t="s">
        <v>39</v>
      </c>
      <c r="D913" s="37"/>
      <c r="E913" s="38">
        <v>80190</v>
      </c>
      <c r="F913" s="28">
        <f t="shared" si="98"/>
        <v>0</v>
      </c>
      <c r="G913" s="29">
        <v>0</v>
      </c>
      <c r="H913" s="30">
        <f t="shared" si="99"/>
        <v>0</v>
      </c>
      <c r="I913" s="31">
        <f t="shared" si="100"/>
        <v>74250</v>
      </c>
      <c r="J913" s="31"/>
      <c r="K913" s="31"/>
      <c r="L913" s="59">
        <f t="shared" si="101"/>
        <v>0</v>
      </c>
      <c r="M913" s="230"/>
    </row>
    <row r="914" spans="1:13" s="3" customFormat="1" ht="15" customHeight="1">
      <c r="A914" s="24">
        <v>17</v>
      </c>
      <c r="B914" s="24"/>
      <c r="C914" s="25" t="s">
        <v>40</v>
      </c>
      <c r="D914" s="37">
        <v>2</v>
      </c>
      <c r="E914" s="38">
        <v>113832</v>
      </c>
      <c r="F914" s="28">
        <f t="shared" si="98"/>
        <v>227664</v>
      </c>
      <c r="G914" s="29">
        <v>0</v>
      </c>
      <c r="H914" s="30">
        <f t="shared" si="99"/>
        <v>227664</v>
      </c>
      <c r="I914" s="31">
        <f t="shared" si="100"/>
        <v>105400</v>
      </c>
      <c r="J914" s="31"/>
      <c r="K914" s="31"/>
      <c r="L914" s="59">
        <f t="shared" si="101"/>
        <v>210800</v>
      </c>
      <c r="M914" s="230"/>
    </row>
    <row r="915" spans="1:13" s="3" customFormat="1" ht="15" customHeight="1">
      <c r="A915" s="24">
        <v>18</v>
      </c>
      <c r="B915" s="24"/>
      <c r="C915" s="25" t="s">
        <v>41</v>
      </c>
      <c r="D915" s="37">
        <v>2</v>
      </c>
      <c r="E915" s="39">
        <v>98010</v>
      </c>
      <c r="F915" s="28">
        <f t="shared" si="98"/>
        <v>196020</v>
      </c>
      <c r="G915" s="29">
        <v>0</v>
      </c>
      <c r="H915" s="30">
        <f t="shared" si="99"/>
        <v>196020</v>
      </c>
      <c r="I915" s="31">
        <f t="shared" si="100"/>
        <v>90750</v>
      </c>
      <c r="J915" s="31"/>
      <c r="K915" s="31"/>
      <c r="L915" s="59">
        <f t="shared" si="101"/>
        <v>181500</v>
      </c>
      <c r="M915" s="230"/>
    </row>
    <row r="916" spans="1:13" s="4" customFormat="1" ht="15" customHeight="1">
      <c r="A916" s="40"/>
      <c r="B916" s="40"/>
      <c r="C916" s="41" t="s">
        <v>42</v>
      </c>
      <c r="D916" s="42">
        <f>SUM(D896:D915)</f>
        <v>23</v>
      </c>
      <c r="E916" s="42"/>
      <c r="F916" s="43">
        <f>SUM(F896:F915)</f>
        <v>1813396</v>
      </c>
      <c r="G916" s="43"/>
      <c r="H916" s="111">
        <f>SUM(H896:H915)</f>
        <v>1813396</v>
      </c>
      <c r="I916" s="45"/>
      <c r="J916" s="45"/>
      <c r="K916" s="45"/>
      <c r="L916" s="64">
        <f>SUM(L896:L915)</f>
        <v>1679070.3703703703</v>
      </c>
      <c r="M916" s="231"/>
    </row>
    <row r="917" spans="1:13" s="5" customFormat="1" ht="30" customHeight="1">
      <c r="A917" s="46"/>
      <c r="B917" s="46"/>
      <c r="C917" s="47"/>
      <c r="D917" s="48"/>
      <c r="E917" s="48"/>
      <c r="F917" s="49"/>
      <c r="G917" s="49"/>
      <c r="H917" s="50"/>
      <c r="I917" s="51"/>
      <c r="J917" s="51"/>
      <c r="K917" s="51"/>
      <c r="L917" s="65">
        <f>L916*0.08</f>
        <v>134325.62962962964</v>
      </c>
      <c r="M917" s="232"/>
    </row>
    <row r="918" spans="1:13" s="6" customFormat="1" ht="15" customHeight="1">
      <c r="A918" s="283" t="s">
        <v>43</v>
      </c>
      <c r="B918" s="283"/>
      <c r="C918" s="283"/>
      <c r="D918" s="284" t="s">
        <v>44</v>
      </c>
      <c r="E918" s="284"/>
      <c r="F918" s="54"/>
      <c r="G918" s="54"/>
      <c r="H918" s="55" t="s">
        <v>45</v>
      </c>
      <c r="I918" s="56"/>
      <c r="J918" s="56"/>
      <c r="K918" s="56"/>
      <c r="L918" s="225">
        <f>SUM(L916:L917)</f>
        <v>1813396</v>
      </c>
      <c r="M918" s="233"/>
    </row>
  </sheetData>
  <mergeCells count="265">
    <mergeCell ref="A849:H849"/>
    <mergeCell ref="A850:H850"/>
    <mergeCell ref="A851:H851"/>
    <mergeCell ref="A852:H852"/>
    <mergeCell ref="A853:H853"/>
    <mergeCell ref="D854:H854"/>
    <mergeCell ref="C855:E855"/>
    <mergeCell ref="A881:C881"/>
    <mergeCell ref="D881:E881"/>
    <mergeCell ref="A733:H733"/>
    <mergeCell ref="A734:H734"/>
    <mergeCell ref="A735:H735"/>
    <mergeCell ref="A736:H736"/>
    <mergeCell ref="A737:H737"/>
    <mergeCell ref="D738:H738"/>
    <mergeCell ref="C739:E739"/>
    <mergeCell ref="A765:C765"/>
    <mergeCell ref="D765:E765"/>
    <mergeCell ref="A695:H695"/>
    <mergeCell ref="A696:H696"/>
    <mergeCell ref="A697:H697"/>
    <mergeCell ref="A698:H698"/>
    <mergeCell ref="A699:H699"/>
    <mergeCell ref="D700:H700"/>
    <mergeCell ref="C701:E701"/>
    <mergeCell ref="A727:C727"/>
    <mergeCell ref="D727:E727"/>
    <mergeCell ref="A653:H653"/>
    <mergeCell ref="A654:H654"/>
    <mergeCell ref="A655:H655"/>
    <mergeCell ref="A656:H656"/>
    <mergeCell ref="A657:H657"/>
    <mergeCell ref="D658:H658"/>
    <mergeCell ref="C659:E659"/>
    <mergeCell ref="A685:C685"/>
    <mergeCell ref="D685:E685"/>
    <mergeCell ref="C660:E660"/>
    <mergeCell ref="A618:H618"/>
    <mergeCell ref="A619:H619"/>
    <mergeCell ref="A620:H620"/>
    <mergeCell ref="A621:H621"/>
    <mergeCell ref="A622:H622"/>
    <mergeCell ref="D623:H623"/>
    <mergeCell ref="C624:E624"/>
    <mergeCell ref="C626:G626"/>
    <mergeCell ref="A648:C648"/>
    <mergeCell ref="D648:E648"/>
    <mergeCell ref="A582:H582"/>
    <mergeCell ref="A583:H583"/>
    <mergeCell ref="A584:H584"/>
    <mergeCell ref="A585:H585"/>
    <mergeCell ref="A586:H586"/>
    <mergeCell ref="D587:H587"/>
    <mergeCell ref="C588:E588"/>
    <mergeCell ref="C590:G590"/>
    <mergeCell ref="A612:C612"/>
    <mergeCell ref="D612:E612"/>
    <mergeCell ref="D444:H444"/>
    <mergeCell ref="C445:E445"/>
    <mergeCell ref="C447:G447"/>
    <mergeCell ref="A469:C469"/>
    <mergeCell ref="D469:E469"/>
    <mergeCell ref="C412:G412"/>
    <mergeCell ref="A434:C434"/>
    <mergeCell ref="D434:E434"/>
    <mergeCell ref="A439:H439"/>
    <mergeCell ref="A440:H440"/>
    <mergeCell ref="A441:H441"/>
    <mergeCell ref="A442:H442"/>
    <mergeCell ref="A443:H443"/>
    <mergeCell ref="A398:C398"/>
    <mergeCell ref="D398:E398"/>
    <mergeCell ref="A404:H404"/>
    <mergeCell ref="A405:H405"/>
    <mergeCell ref="A406:H406"/>
    <mergeCell ref="A407:H407"/>
    <mergeCell ref="A408:H408"/>
    <mergeCell ref="D409:H409"/>
    <mergeCell ref="C410:E410"/>
    <mergeCell ref="A368:H368"/>
    <mergeCell ref="A369:H369"/>
    <mergeCell ref="A370:H370"/>
    <mergeCell ref="A371:H371"/>
    <mergeCell ref="A372:H372"/>
    <mergeCell ref="D373:H373"/>
    <mergeCell ref="C374:E374"/>
    <mergeCell ref="C376:G376"/>
    <mergeCell ref="A362:C362"/>
    <mergeCell ref="D362:E362"/>
    <mergeCell ref="A332:H332"/>
    <mergeCell ref="A333:H333"/>
    <mergeCell ref="A334:H334"/>
    <mergeCell ref="A335:H335"/>
    <mergeCell ref="A336:H336"/>
    <mergeCell ref="D337:H337"/>
    <mergeCell ref="C338:E338"/>
    <mergeCell ref="C339:G339"/>
    <mergeCell ref="C340:G340"/>
    <mergeCell ref="A301:H301"/>
    <mergeCell ref="A302:H302"/>
    <mergeCell ref="A303:H303"/>
    <mergeCell ref="D304:H304"/>
    <mergeCell ref="C305:E305"/>
    <mergeCell ref="C306:G306"/>
    <mergeCell ref="C307:G307"/>
    <mergeCell ref="A329:C329"/>
    <mergeCell ref="D329:E329"/>
    <mergeCell ref="A268:H268"/>
    <mergeCell ref="D269:H269"/>
    <mergeCell ref="C270:E270"/>
    <mergeCell ref="C271:G271"/>
    <mergeCell ref="C272:G272"/>
    <mergeCell ref="A294:C294"/>
    <mergeCell ref="D294:E294"/>
    <mergeCell ref="A299:H299"/>
    <mergeCell ref="A300:H300"/>
    <mergeCell ref="C235:E235"/>
    <mergeCell ref="C236:G236"/>
    <mergeCell ref="C237:G237"/>
    <mergeCell ref="A259:C259"/>
    <mergeCell ref="D259:E259"/>
    <mergeCell ref="A264:H264"/>
    <mergeCell ref="A265:H265"/>
    <mergeCell ref="A266:H266"/>
    <mergeCell ref="A267:H267"/>
    <mergeCell ref="B202:E202"/>
    <mergeCell ref="A225:B225"/>
    <mergeCell ref="C225:D225"/>
    <mergeCell ref="A229:H229"/>
    <mergeCell ref="A230:H230"/>
    <mergeCell ref="A231:H231"/>
    <mergeCell ref="A232:H232"/>
    <mergeCell ref="A233:H233"/>
    <mergeCell ref="D234:H234"/>
    <mergeCell ref="A191:B191"/>
    <mergeCell ref="C191:D191"/>
    <mergeCell ref="A195:G195"/>
    <mergeCell ref="A196:G196"/>
    <mergeCell ref="A197:G197"/>
    <mergeCell ref="A198:G198"/>
    <mergeCell ref="A199:G199"/>
    <mergeCell ref="C200:G200"/>
    <mergeCell ref="B201:D201"/>
    <mergeCell ref="A176:G176"/>
    <mergeCell ref="A177:G177"/>
    <mergeCell ref="A178:G178"/>
    <mergeCell ref="A179:G179"/>
    <mergeCell ref="A180:G180"/>
    <mergeCell ref="C181:G181"/>
    <mergeCell ref="B182:D182"/>
    <mergeCell ref="B183:E183"/>
    <mergeCell ref="B184:E184"/>
    <mergeCell ref="A142:G142"/>
    <mergeCell ref="A143:G143"/>
    <mergeCell ref="A144:G144"/>
    <mergeCell ref="A145:G145"/>
    <mergeCell ref="C146:G146"/>
    <mergeCell ref="B147:D147"/>
    <mergeCell ref="B148:D148"/>
    <mergeCell ref="B149:F149"/>
    <mergeCell ref="A171:B171"/>
    <mergeCell ref="C171:D171"/>
    <mergeCell ref="A109:G109"/>
    <mergeCell ref="A110:G110"/>
    <mergeCell ref="C111:G111"/>
    <mergeCell ref="B112:D112"/>
    <mergeCell ref="B113:D113"/>
    <mergeCell ref="B114:F114"/>
    <mergeCell ref="A136:B136"/>
    <mergeCell ref="C136:D136"/>
    <mergeCell ref="A141:G141"/>
    <mergeCell ref="D78:H78"/>
    <mergeCell ref="C79:E79"/>
    <mergeCell ref="C80:G80"/>
    <mergeCell ref="C81:G81"/>
    <mergeCell ref="A103:C103"/>
    <mergeCell ref="D103:E103"/>
    <mergeCell ref="A106:G106"/>
    <mergeCell ref="A107:G107"/>
    <mergeCell ref="A108:G108"/>
    <mergeCell ref="C44:G44"/>
    <mergeCell ref="C45:G45"/>
    <mergeCell ref="A67:C67"/>
    <mergeCell ref="D67:E67"/>
    <mergeCell ref="A73:H73"/>
    <mergeCell ref="A74:H74"/>
    <mergeCell ref="A75:H75"/>
    <mergeCell ref="A76:H76"/>
    <mergeCell ref="A77:H77"/>
    <mergeCell ref="A32:C32"/>
    <mergeCell ref="D32:E32"/>
    <mergeCell ref="A37:H37"/>
    <mergeCell ref="A38:H38"/>
    <mergeCell ref="A39:H39"/>
    <mergeCell ref="A40:H40"/>
    <mergeCell ref="A41:H41"/>
    <mergeCell ref="D42:H42"/>
    <mergeCell ref="C43:E43"/>
    <mergeCell ref="A2:H2"/>
    <mergeCell ref="A3:H3"/>
    <mergeCell ref="A4:H4"/>
    <mergeCell ref="A5:H5"/>
    <mergeCell ref="A6:H6"/>
    <mergeCell ref="D7:H7"/>
    <mergeCell ref="C8:E8"/>
    <mergeCell ref="C9:G9"/>
    <mergeCell ref="C10:G10"/>
    <mergeCell ref="A475:H475"/>
    <mergeCell ref="A476:H476"/>
    <mergeCell ref="A477:H477"/>
    <mergeCell ref="A478:H478"/>
    <mergeCell ref="A479:H479"/>
    <mergeCell ref="D480:H480"/>
    <mergeCell ref="C481:E481"/>
    <mergeCell ref="C483:G483"/>
    <mergeCell ref="A505:C505"/>
    <mergeCell ref="D505:E505"/>
    <mergeCell ref="A512:H512"/>
    <mergeCell ref="A513:H513"/>
    <mergeCell ref="A514:H514"/>
    <mergeCell ref="A515:H515"/>
    <mergeCell ref="A516:H516"/>
    <mergeCell ref="D517:H517"/>
    <mergeCell ref="C518:E518"/>
    <mergeCell ref="C520:G520"/>
    <mergeCell ref="A542:C542"/>
    <mergeCell ref="D542:E542"/>
    <mergeCell ref="A546:H546"/>
    <mergeCell ref="A547:H547"/>
    <mergeCell ref="A548:H548"/>
    <mergeCell ref="A549:H549"/>
    <mergeCell ref="A550:H550"/>
    <mergeCell ref="D551:H551"/>
    <mergeCell ref="C552:E552"/>
    <mergeCell ref="C554:G554"/>
    <mergeCell ref="A576:C576"/>
    <mergeCell ref="D576:E576"/>
    <mergeCell ref="A773:H773"/>
    <mergeCell ref="A774:H774"/>
    <mergeCell ref="A775:H775"/>
    <mergeCell ref="A776:H776"/>
    <mergeCell ref="A777:H777"/>
    <mergeCell ref="D778:H778"/>
    <mergeCell ref="C779:E779"/>
    <mergeCell ref="A805:C805"/>
    <mergeCell ref="D805:E805"/>
    <mergeCell ref="A811:H811"/>
    <mergeCell ref="A812:H812"/>
    <mergeCell ref="A813:H813"/>
    <mergeCell ref="A814:H814"/>
    <mergeCell ref="A815:H815"/>
    <mergeCell ref="D816:H816"/>
    <mergeCell ref="C817:E817"/>
    <mergeCell ref="A843:C843"/>
    <mergeCell ref="D843:E843"/>
    <mergeCell ref="A886:H886"/>
    <mergeCell ref="A887:H887"/>
    <mergeCell ref="A888:H888"/>
    <mergeCell ref="A889:H889"/>
    <mergeCell ref="A890:H890"/>
    <mergeCell ref="D891:H891"/>
    <mergeCell ref="C892:E892"/>
    <mergeCell ref="A918:C918"/>
    <mergeCell ref="D918:E918"/>
    <mergeCell ref="C894:E89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2"/>
  <sheetViews>
    <sheetView workbookViewId="0">
      <selection activeCell="G12" sqref="G12"/>
    </sheetView>
  </sheetViews>
  <sheetFormatPr defaultColWidth="9" defaultRowHeight="15"/>
  <cols>
    <col min="2" max="2" width="29.85546875" customWidth="1"/>
    <col min="3" max="3" width="11.85546875" customWidth="1"/>
    <col min="4" max="4" width="14.85546875" customWidth="1"/>
    <col min="5" max="5" width="17.140625" customWidth="1"/>
    <col min="6" max="6" width="11.28515625" customWidth="1"/>
    <col min="7" max="7" width="15.7109375" customWidth="1"/>
    <col min="8" max="9" width="13.42578125" customWidth="1"/>
    <col min="10" max="10" width="15.7109375" customWidth="1"/>
  </cols>
  <sheetData>
    <row r="2" spans="1:11" s="1" customFormat="1" ht="15" customHeight="1">
      <c r="A2" s="279" t="s">
        <v>0</v>
      </c>
      <c r="B2" s="279"/>
      <c r="C2" s="279"/>
      <c r="D2" s="279"/>
      <c r="E2" s="279"/>
      <c r="F2" s="279"/>
      <c r="G2" s="279"/>
      <c r="J2" s="188" t="s">
        <v>489</v>
      </c>
    </row>
    <row r="3" spans="1:11" s="1" customFormat="1" ht="15" customHeight="1">
      <c r="A3" s="279" t="s">
        <v>1</v>
      </c>
      <c r="B3" s="279"/>
      <c r="C3" s="279"/>
      <c r="D3" s="279"/>
      <c r="E3" s="279"/>
      <c r="F3" s="279"/>
      <c r="G3" s="279"/>
      <c r="J3" s="79"/>
    </row>
    <row r="4" spans="1:11" s="1" customFormat="1" ht="15" customHeight="1">
      <c r="A4" s="279" t="s">
        <v>2</v>
      </c>
      <c r="B4" s="279"/>
      <c r="C4" s="279"/>
      <c r="D4" s="279"/>
      <c r="E4" s="279"/>
      <c r="F4" s="279"/>
      <c r="G4" s="279"/>
      <c r="J4" s="71"/>
    </row>
    <row r="5" spans="1:11" s="1" customFormat="1" ht="15" customHeight="1">
      <c r="A5" s="279" t="s">
        <v>4</v>
      </c>
      <c r="B5" s="279"/>
      <c r="C5" s="279"/>
      <c r="D5" s="279"/>
      <c r="E5" s="279"/>
      <c r="F5" s="279"/>
      <c r="G5" s="279"/>
      <c r="J5" s="71"/>
    </row>
    <row r="6" spans="1:11" s="1" customFormat="1" ht="15" customHeight="1">
      <c r="A6" s="280" t="s">
        <v>6</v>
      </c>
      <c r="B6" s="280"/>
      <c r="C6" s="280"/>
      <c r="D6" s="280"/>
      <c r="E6" s="280"/>
      <c r="F6" s="280"/>
      <c r="G6" s="280"/>
      <c r="J6" s="71"/>
    </row>
    <row r="7" spans="1:11" s="2" customFormat="1" ht="15" customHeight="1">
      <c r="A7" s="9"/>
      <c r="B7" s="9"/>
      <c r="C7" s="281" t="s">
        <v>7</v>
      </c>
      <c r="D7" s="281"/>
      <c r="E7" s="281"/>
      <c r="F7" s="281"/>
      <c r="G7" s="281"/>
      <c r="J7" s="72"/>
    </row>
    <row r="8" spans="1:11" s="1" customFormat="1" ht="15" customHeight="1">
      <c r="A8" s="11" t="s">
        <v>358</v>
      </c>
      <c r="B8" s="12"/>
      <c r="C8" s="13"/>
      <c r="D8" s="286"/>
      <c r="E8" s="286"/>
      <c r="F8" s="286"/>
      <c r="G8" s="286"/>
      <c r="H8" s="68"/>
      <c r="I8" s="68"/>
      <c r="J8" s="71"/>
    </row>
    <row r="9" spans="1:11" s="1" customFormat="1" ht="15" customHeight="1">
      <c r="A9" s="11" t="s">
        <v>9</v>
      </c>
      <c r="B9" s="11"/>
      <c r="C9" s="11"/>
      <c r="D9" s="11"/>
      <c r="E9" s="16"/>
      <c r="F9" s="11"/>
      <c r="G9" s="16"/>
      <c r="H9" s="69" t="s">
        <v>161</v>
      </c>
      <c r="I9" s="69"/>
      <c r="J9" s="73"/>
      <c r="K9" s="74"/>
    </row>
    <row r="10" spans="1:11" s="1" customFormat="1" ht="15" customHeight="1">
      <c r="A10" s="11" t="s">
        <v>11</v>
      </c>
      <c r="B10" s="289"/>
      <c r="C10" s="289"/>
      <c r="D10" s="289"/>
      <c r="E10" s="289"/>
      <c r="F10" s="18"/>
      <c r="G10" s="19" t="s">
        <v>13</v>
      </c>
      <c r="J10" s="71"/>
    </row>
    <row r="11" spans="1:11" s="1" customFormat="1" ht="15" customHeight="1">
      <c r="A11" s="21" t="s">
        <v>14</v>
      </c>
      <c r="B11" s="21" t="s">
        <v>16</v>
      </c>
      <c r="C11" s="21" t="s">
        <v>17</v>
      </c>
      <c r="D11" s="22" t="s">
        <v>18</v>
      </c>
      <c r="E11" s="23" t="s">
        <v>19</v>
      </c>
      <c r="F11" s="23" t="s">
        <v>20</v>
      </c>
      <c r="G11" s="21" t="s">
        <v>21</v>
      </c>
      <c r="J11" s="71"/>
    </row>
    <row r="12" spans="1:11" s="3" customFormat="1" ht="15" customHeight="1">
      <c r="A12" s="24">
        <v>1</v>
      </c>
      <c r="B12" s="25" t="s">
        <v>23</v>
      </c>
      <c r="C12" s="26"/>
      <c r="D12" s="27">
        <v>79305</v>
      </c>
      <c r="E12" s="28">
        <f>D12*C12</f>
        <v>0</v>
      </c>
      <c r="F12" s="29">
        <v>7.0000000000000007E-2</v>
      </c>
      <c r="G12" s="30">
        <f>E12-E12*F12</f>
        <v>0</v>
      </c>
      <c r="H12" s="31">
        <f>D12/1.08*0.93</f>
        <v>68290.416666666657</v>
      </c>
      <c r="I12" s="31"/>
      <c r="J12" s="59">
        <f t="shared" ref="J12:J29" si="0">H12*C12</f>
        <v>0</v>
      </c>
      <c r="K12" s="63"/>
    </row>
    <row r="13" spans="1:11" s="3" customFormat="1" ht="15" customHeight="1">
      <c r="A13" s="24">
        <v>2</v>
      </c>
      <c r="B13" s="25" t="s">
        <v>25</v>
      </c>
      <c r="C13" s="32"/>
      <c r="D13" s="33">
        <v>128591</v>
      </c>
      <c r="E13" s="28">
        <f t="shared" ref="E13:E29" si="1">D13*C13</f>
        <v>0</v>
      </c>
      <c r="F13" s="29">
        <v>7.0000000000000007E-2</v>
      </c>
      <c r="G13" s="30">
        <f t="shared" ref="G13:G16" si="2">E13-E13*F13</f>
        <v>0</v>
      </c>
      <c r="H13" s="31">
        <f t="shared" ref="H13:H22" si="3">D13/1.08*0.93</f>
        <v>110731.13888888889</v>
      </c>
      <c r="I13" s="31"/>
      <c r="J13" s="59">
        <f t="shared" si="0"/>
        <v>0</v>
      </c>
      <c r="K13" s="63"/>
    </row>
    <row r="14" spans="1:11" s="3" customFormat="1" ht="15" customHeight="1">
      <c r="A14" s="24">
        <v>3</v>
      </c>
      <c r="B14" s="25" t="s">
        <v>26</v>
      </c>
      <c r="C14" s="34"/>
      <c r="D14" s="27">
        <v>60043</v>
      </c>
      <c r="E14" s="28">
        <f t="shared" si="1"/>
        <v>0</v>
      </c>
      <c r="F14" s="29">
        <v>7.0000000000000007E-2</v>
      </c>
      <c r="G14" s="30">
        <f t="shared" si="2"/>
        <v>0</v>
      </c>
      <c r="H14" s="31">
        <f t="shared" si="3"/>
        <v>51703.694444444445</v>
      </c>
      <c r="I14" s="31"/>
      <c r="J14" s="59">
        <f t="shared" si="0"/>
        <v>0</v>
      </c>
      <c r="K14" s="63"/>
    </row>
    <row r="15" spans="1:11" s="3" customFormat="1" ht="15" customHeight="1">
      <c r="A15" s="24">
        <v>4</v>
      </c>
      <c r="B15" s="25" t="s">
        <v>27</v>
      </c>
      <c r="C15" s="35"/>
      <c r="D15" s="27">
        <v>115781</v>
      </c>
      <c r="E15" s="28">
        <f t="shared" si="1"/>
        <v>0</v>
      </c>
      <c r="F15" s="29">
        <v>7.0000000000000007E-2</v>
      </c>
      <c r="G15" s="30">
        <f t="shared" si="2"/>
        <v>0</v>
      </c>
      <c r="H15" s="31">
        <f t="shared" si="3"/>
        <v>99700.305555555547</v>
      </c>
      <c r="I15" s="31"/>
      <c r="J15" s="59">
        <f t="shared" si="0"/>
        <v>0</v>
      </c>
      <c r="K15" s="63"/>
    </row>
    <row r="16" spans="1:11" s="3" customFormat="1" ht="15" customHeight="1">
      <c r="A16" s="24">
        <v>5</v>
      </c>
      <c r="B16" s="25" t="s">
        <v>28</v>
      </c>
      <c r="C16" s="32"/>
      <c r="D16" s="27">
        <v>119943</v>
      </c>
      <c r="E16" s="28">
        <f t="shared" si="1"/>
        <v>0</v>
      </c>
      <c r="F16" s="29">
        <v>7.0000000000000007E-2</v>
      </c>
      <c r="G16" s="30">
        <f t="shared" si="2"/>
        <v>0</v>
      </c>
      <c r="H16" s="31">
        <f>D16/1.08*0.93*0.95</f>
        <v>98120.037499999991</v>
      </c>
      <c r="I16" s="31"/>
      <c r="J16" s="59">
        <f t="shared" si="0"/>
        <v>0</v>
      </c>
      <c r="K16" s="63"/>
    </row>
    <row r="17" spans="1:11" s="3" customFormat="1" ht="15" customHeight="1">
      <c r="A17" s="24">
        <v>6</v>
      </c>
      <c r="B17" s="25" t="s">
        <v>29</v>
      </c>
      <c r="C17" s="26"/>
      <c r="D17" s="27">
        <v>94810</v>
      </c>
      <c r="E17" s="28">
        <f t="shared" si="1"/>
        <v>0</v>
      </c>
      <c r="F17" s="29">
        <v>7.0000000000000007E-2</v>
      </c>
      <c r="G17" s="30">
        <f t="shared" ref="G17:G23" si="4">E17-E17*F17</f>
        <v>0</v>
      </c>
      <c r="H17" s="31">
        <f t="shared" si="3"/>
        <v>81641.944444444453</v>
      </c>
      <c r="I17" s="31"/>
      <c r="J17" s="59">
        <f t="shared" si="0"/>
        <v>0</v>
      </c>
      <c r="K17" s="63"/>
    </row>
    <row r="18" spans="1:11" s="3" customFormat="1" ht="15" customHeight="1">
      <c r="A18" s="24">
        <v>7</v>
      </c>
      <c r="B18" s="25" t="s">
        <v>30</v>
      </c>
      <c r="C18" s="34"/>
      <c r="D18" s="27">
        <v>141396</v>
      </c>
      <c r="E18" s="28">
        <f t="shared" si="1"/>
        <v>0</v>
      </c>
      <c r="F18" s="29">
        <v>7.0000000000000007E-2</v>
      </c>
      <c r="G18" s="30">
        <f t="shared" si="4"/>
        <v>0</v>
      </c>
      <c r="H18" s="31">
        <f t="shared" si="3"/>
        <v>121757.66666666667</v>
      </c>
      <c r="I18" s="31"/>
      <c r="J18" s="59">
        <f t="shared" si="0"/>
        <v>0</v>
      </c>
      <c r="K18" s="63"/>
    </row>
    <row r="19" spans="1:11" s="3" customFormat="1" ht="15" customHeight="1">
      <c r="A19" s="24">
        <v>8</v>
      </c>
      <c r="B19" s="25" t="s">
        <v>31</v>
      </c>
      <c r="C19" s="26"/>
      <c r="D19" s="27">
        <v>232931</v>
      </c>
      <c r="E19" s="28">
        <f t="shared" si="1"/>
        <v>0</v>
      </c>
      <c r="F19" s="29">
        <v>7.0000000000000007E-2</v>
      </c>
      <c r="G19" s="30">
        <f t="shared" si="4"/>
        <v>0</v>
      </c>
      <c r="H19" s="31">
        <f t="shared" si="3"/>
        <v>200579.47222222222</v>
      </c>
      <c r="I19" s="31"/>
      <c r="J19" s="59">
        <f t="shared" si="0"/>
        <v>0</v>
      </c>
      <c r="K19" s="63"/>
    </row>
    <row r="20" spans="1:11" s="3" customFormat="1" ht="15" customHeight="1">
      <c r="A20" s="24">
        <v>9</v>
      </c>
      <c r="B20" s="36" t="s">
        <v>32</v>
      </c>
      <c r="C20" s="26"/>
      <c r="D20" s="27">
        <v>101534</v>
      </c>
      <c r="E20" s="28">
        <f t="shared" si="1"/>
        <v>0</v>
      </c>
      <c r="F20" s="29">
        <v>7.0000000000000007E-2</v>
      </c>
      <c r="G20" s="30">
        <f t="shared" si="4"/>
        <v>0</v>
      </c>
      <c r="H20" s="31">
        <f t="shared" si="3"/>
        <v>87432.055555555562</v>
      </c>
      <c r="I20" s="31"/>
      <c r="J20" s="59">
        <f t="shared" si="0"/>
        <v>0</v>
      </c>
      <c r="K20" s="63"/>
    </row>
    <row r="21" spans="1:11" s="3" customFormat="1" ht="15" customHeight="1">
      <c r="A21" s="24">
        <v>10</v>
      </c>
      <c r="B21" s="36" t="s">
        <v>33</v>
      </c>
      <c r="C21" s="37"/>
      <c r="D21" s="33">
        <v>110148</v>
      </c>
      <c r="E21" s="28">
        <f t="shared" si="1"/>
        <v>0</v>
      </c>
      <c r="F21" s="29">
        <v>7.0000000000000007E-2</v>
      </c>
      <c r="G21" s="30">
        <f t="shared" si="4"/>
        <v>0</v>
      </c>
      <c r="H21" s="31">
        <f t="shared" si="3"/>
        <v>94849.666666666657</v>
      </c>
      <c r="I21" s="31"/>
      <c r="J21" s="59">
        <f t="shared" si="0"/>
        <v>0</v>
      </c>
      <c r="K21" s="63"/>
    </row>
    <row r="22" spans="1:11" s="3" customFormat="1" ht="15" customHeight="1">
      <c r="A22" s="24">
        <v>11</v>
      </c>
      <c r="B22" s="25" t="s">
        <v>34</v>
      </c>
      <c r="C22" s="37"/>
      <c r="D22" s="27">
        <v>54198</v>
      </c>
      <c r="E22" s="28">
        <f t="shared" si="1"/>
        <v>0</v>
      </c>
      <c r="F22" s="29">
        <v>7.0000000000000007E-2</v>
      </c>
      <c r="G22" s="30">
        <f t="shared" si="4"/>
        <v>0</v>
      </c>
      <c r="H22" s="31">
        <f t="shared" si="3"/>
        <v>46670.5</v>
      </c>
      <c r="I22" s="31"/>
      <c r="J22" s="59">
        <f t="shared" si="0"/>
        <v>0</v>
      </c>
      <c r="K22" s="63"/>
    </row>
    <row r="23" spans="1:11" s="3" customFormat="1" ht="15" customHeight="1">
      <c r="A23" s="24">
        <v>12</v>
      </c>
      <c r="B23" s="25" t="s">
        <v>35</v>
      </c>
      <c r="C23" s="37"/>
      <c r="D23" s="27">
        <v>49680</v>
      </c>
      <c r="E23" s="28">
        <f t="shared" si="1"/>
        <v>0</v>
      </c>
      <c r="F23" s="29">
        <v>7.0000000000000007E-2</v>
      </c>
      <c r="G23" s="30">
        <f t="shared" si="4"/>
        <v>0</v>
      </c>
      <c r="H23" s="128">
        <f>D23/1.08*0.93*0.95</f>
        <v>40641</v>
      </c>
      <c r="I23" s="31"/>
      <c r="J23" s="59">
        <f t="shared" si="0"/>
        <v>0</v>
      </c>
      <c r="K23" s="63"/>
    </row>
    <row r="24" spans="1:11" s="3" customFormat="1" ht="15" customHeight="1">
      <c r="A24" s="24">
        <v>13</v>
      </c>
      <c r="B24" s="25" t="s">
        <v>36</v>
      </c>
      <c r="C24" s="37"/>
      <c r="D24" s="38">
        <v>64152</v>
      </c>
      <c r="E24" s="28">
        <f t="shared" si="1"/>
        <v>0</v>
      </c>
      <c r="F24" s="29">
        <v>7.0000000000000007E-2</v>
      </c>
      <c r="G24" s="30">
        <f t="shared" ref="G24:G29" si="5">E24-E24*F24</f>
        <v>0</v>
      </c>
      <c r="H24" s="31">
        <f t="shared" ref="H24:H29" si="6">D24/1.08*0.93</f>
        <v>55241.999999999993</v>
      </c>
      <c r="I24" s="31"/>
      <c r="J24" s="59">
        <f t="shared" si="0"/>
        <v>0</v>
      </c>
      <c r="K24" s="63"/>
    </row>
    <row r="25" spans="1:11" s="3" customFormat="1" ht="15" customHeight="1">
      <c r="A25" s="24">
        <v>14</v>
      </c>
      <c r="B25" s="25" t="s">
        <v>37</v>
      </c>
      <c r="C25" s="37"/>
      <c r="D25" s="38">
        <v>65934</v>
      </c>
      <c r="E25" s="28">
        <f t="shared" si="1"/>
        <v>0</v>
      </c>
      <c r="F25" s="29">
        <v>7.0000000000000007E-2</v>
      </c>
      <c r="G25" s="30">
        <f t="shared" si="5"/>
        <v>0</v>
      </c>
      <c r="H25" s="31">
        <f t="shared" si="6"/>
        <v>56776.499999999993</v>
      </c>
      <c r="I25" s="31"/>
      <c r="J25" s="59">
        <f t="shared" si="0"/>
        <v>0</v>
      </c>
      <c r="K25" s="63"/>
    </row>
    <row r="26" spans="1:11" s="3" customFormat="1" ht="15" customHeight="1">
      <c r="A26" s="24">
        <v>15</v>
      </c>
      <c r="B26" s="25" t="s">
        <v>38</v>
      </c>
      <c r="C26" s="37"/>
      <c r="D26" s="38">
        <v>76626</v>
      </c>
      <c r="E26" s="28">
        <f t="shared" si="1"/>
        <v>0</v>
      </c>
      <c r="F26" s="29">
        <v>7.0000000000000007E-2</v>
      </c>
      <c r="G26" s="30">
        <f t="shared" si="5"/>
        <v>0</v>
      </c>
      <c r="H26" s="31">
        <f t="shared" si="6"/>
        <v>65983.5</v>
      </c>
      <c r="I26" s="31"/>
      <c r="J26" s="59">
        <f t="shared" si="0"/>
        <v>0</v>
      </c>
      <c r="K26" s="63"/>
    </row>
    <row r="27" spans="1:11" s="3" customFormat="1" ht="15" customHeight="1">
      <c r="A27" s="24">
        <v>16</v>
      </c>
      <c r="B27" s="25" t="s">
        <v>39</v>
      </c>
      <c r="C27" s="37"/>
      <c r="D27" s="38">
        <v>80190</v>
      </c>
      <c r="E27" s="28">
        <f t="shared" si="1"/>
        <v>0</v>
      </c>
      <c r="F27" s="29">
        <v>7.0000000000000007E-2</v>
      </c>
      <c r="G27" s="30">
        <f t="shared" si="5"/>
        <v>0</v>
      </c>
      <c r="H27" s="31">
        <f t="shared" si="6"/>
        <v>69052.5</v>
      </c>
      <c r="I27" s="31"/>
      <c r="J27" s="59">
        <f t="shared" si="0"/>
        <v>0</v>
      </c>
      <c r="K27" s="63"/>
    </row>
    <row r="28" spans="1:11" s="3" customFormat="1" ht="15" customHeight="1">
      <c r="A28" s="24">
        <v>17</v>
      </c>
      <c r="B28" s="25" t="s">
        <v>40</v>
      </c>
      <c r="C28" s="37"/>
      <c r="D28" s="38">
        <v>113832</v>
      </c>
      <c r="E28" s="28">
        <f t="shared" si="1"/>
        <v>0</v>
      </c>
      <c r="F28" s="29">
        <v>7.0000000000000007E-2</v>
      </c>
      <c r="G28" s="30">
        <f t="shared" si="5"/>
        <v>0</v>
      </c>
      <c r="H28" s="31">
        <f t="shared" si="6"/>
        <v>98022</v>
      </c>
      <c r="I28" s="31"/>
      <c r="J28" s="59">
        <f t="shared" si="0"/>
        <v>0</v>
      </c>
      <c r="K28" s="63"/>
    </row>
    <row r="29" spans="1:11" s="3" customFormat="1" ht="15" customHeight="1">
      <c r="A29" s="24">
        <v>18</v>
      </c>
      <c r="B29" s="25" t="s">
        <v>41</v>
      </c>
      <c r="C29" s="37"/>
      <c r="D29" s="39">
        <v>98010</v>
      </c>
      <c r="E29" s="28">
        <f t="shared" si="1"/>
        <v>0</v>
      </c>
      <c r="F29" s="29">
        <v>7.0000000000000007E-2</v>
      </c>
      <c r="G29" s="30">
        <f t="shared" si="5"/>
        <v>0</v>
      </c>
      <c r="H29" s="31">
        <f t="shared" si="6"/>
        <v>84397.5</v>
      </c>
      <c r="I29" s="31"/>
      <c r="J29" s="59">
        <f t="shared" si="0"/>
        <v>0</v>
      </c>
      <c r="K29" s="63"/>
    </row>
    <row r="30" spans="1:11" s="4" customFormat="1" ht="15" customHeight="1">
      <c r="A30" s="40"/>
      <c r="B30" s="41" t="s">
        <v>42</v>
      </c>
      <c r="C30" s="42">
        <f>SUM(C12:C29)</f>
        <v>0</v>
      </c>
      <c r="D30" s="42"/>
      <c r="E30" s="43">
        <f>SUM(E12:E29)</f>
        <v>0</v>
      </c>
      <c r="F30" s="43"/>
      <c r="G30" s="44">
        <f>SUM(G12:G29)</f>
        <v>0</v>
      </c>
      <c r="H30" s="45"/>
      <c r="I30" s="45"/>
      <c r="J30" s="64">
        <f>SUM(J12:J29)</f>
        <v>0</v>
      </c>
    </row>
    <row r="31" spans="1:11" s="5" customFormat="1" ht="27" customHeight="1">
      <c r="A31" s="46"/>
      <c r="B31" s="47"/>
      <c r="C31" s="48"/>
      <c r="D31" s="48"/>
      <c r="E31" s="49"/>
      <c r="F31" s="49"/>
      <c r="G31" s="50"/>
      <c r="J31" s="75">
        <f>J30*0.08</f>
        <v>0</v>
      </c>
    </row>
    <row r="32" spans="1:11" s="6" customFormat="1" ht="15" customHeight="1">
      <c r="A32" s="283" t="s">
        <v>43</v>
      </c>
      <c r="B32" s="283"/>
      <c r="C32" s="284" t="s">
        <v>44</v>
      </c>
      <c r="D32" s="284"/>
      <c r="E32" s="54"/>
      <c r="F32" s="54"/>
      <c r="G32" s="55" t="s">
        <v>45</v>
      </c>
      <c r="J32" s="76">
        <f>SUM(J30:J31)</f>
        <v>0</v>
      </c>
    </row>
  </sheetData>
  <mergeCells count="10">
    <mergeCell ref="C7:G7"/>
    <mergeCell ref="D8:G8"/>
    <mergeCell ref="B10:E10"/>
    <mergeCell ref="A32:B32"/>
    <mergeCell ref="C32:D32"/>
    <mergeCell ref="A2:G2"/>
    <mergeCell ref="A3:G3"/>
    <mergeCell ref="A4:G4"/>
    <mergeCell ref="A5:G5"/>
    <mergeCell ref="A6:G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topLeftCell="A4" workbookViewId="0">
      <selection activeCell="M12" sqref="M12"/>
    </sheetView>
  </sheetViews>
  <sheetFormatPr defaultColWidth="9" defaultRowHeight="15"/>
  <cols>
    <col min="2" max="2" width="29.85546875" customWidth="1"/>
    <col min="3" max="3" width="11.85546875" customWidth="1"/>
    <col min="4" max="4" width="14.85546875" customWidth="1"/>
    <col min="5" max="5" width="17.140625" customWidth="1"/>
    <col min="6" max="6" width="11.28515625" customWidth="1"/>
    <col min="7" max="7" width="15.7109375" customWidth="1"/>
    <col min="8" max="8" width="13.42578125" customWidth="1"/>
    <col min="9" max="9" width="15.7109375" customWidth="1"/>
  </cols>
  <sheetData>
    <row r="1" spans="1:10" s="1" customFormat="1" ht="15" customHeight="1">
      <c r="A1" s="279" t="s">
        <v>0</v>
      </c>
      <c r="B1" s="279"/>
      <c r="C1" s="279"/>
      <c r="D1" s="279"/>
      <c r="E1" s="279"/>
      <c r="F1" s="279"/>
      <c r="G1" s="279"/>
      <c r="I1" s="188" t="s">
        <v>490</v>
      </c>
    </row>
    <row r="2" spans="1:10" s="1" customFormat="1" ht="15" customHeight="1">
      <c r="A2" s="279" t="s">
        <v>1</v>
      </c>
      <c r="B2" s="279"/>
      <c r="C2" s="279"/>
      <c r="D2" s="279"/>
      <c r="E2" s="279"/>
      <c r="F2" s="279"/>
      <c r="G2" s="279"/>
      <c r="I2" s="79"/>
    </row>
    <row r="3" spans="1:10" s="1" customFormat="1" ht="15" customHeight="1">
      <c r="A3" s="279" t="s">
        <v>2</v>
      </c>
      <c r="B3" s="279"/>
      <c r="C3" s="279"/>
      <c r="D3" s="279"/>
      <c r="E3" s="279"/>
      <c r="F3" s="279"/>
      <c r="G3" s="279"/>
      <c r="I3" s="71"/>
    </row>
    <row r="4" spans="1:10" s="1" customFormat="1" ht="15" customHeight="1">
      <c r="A4" s="279" t="s">
        <v>4</v>
      </c>
      <c r="B4" s="279"/>
      <c r="C4" s="279"/>
      <c r="D4" s="279"/>
      <c r="E4" s="279"/>
      <c r="F4" s="279"/>
      <c r="G4" s="279"/>
      <c r="I4" s="71"/>
    </row>
    <row r="5" spans="1:10" s="1" customFormat="1" ht="15" customHeight="1">
      <c r="A5" s="280" t="s">
        <v>6</v>
      </c>
      <c r="B5" s="280"/>
      <c r="C5" s="280"/>
      <c r="D5" s="280"/>
      <c r="E5" s="280"/>
      <c r="F5" s="280"/>
      <c r="G5" s="280"/>
      <c r="I5" s="71"/>
    </row>
    <row r="6" spans="1:10" s="2" customFormat="1" ht="15" customHeight="1">
      <c r="A6" s="9"/>
      <c r="B6" s="9"/>
      <c r="C6" s="281" t="s">
        <v>491</v>
      </c>
      <c r="D6" s="281"/>
      <c r="E6" s="281"/>
      <c r="F6" s="281"/>
      <c r="G6" s="281"/>
      <c r="I6" s="72"/>
    </row>
    <row r="7" spans="1:10" s="1" customFormat="1" ht="15" customHeight="1">
      <c r="A7" s="11" t="s">
        <v>358</v>
      </c>
      <c r="B7" s="12"/>
      <c r="C7" s="13"/>
      <c r="D7" s="286"/>
      <c r="E7" s="286"/>
      <c r="F7" s="286"/>
      <c r="G7" s="286"/>
      <c r="H7" s="68"/>
      <c r="I7" s="71"/>
    </row>
    <row r="8" spans="1:10" s="1" customFormat="1" ht="15" customHeight="1">
      <c r="A8" s="11" t="s">
        <v>9</v>
      </c>
      <c r="B8" s="11"/>
      <c r="C8" s="11"/>
      <c r="D8" s="11"/>
      <c r="E8" s="16"/>
      <c r="F8" s="11"/>
      <c r="G8" s="16"/>
      <c r="H8" s="69" t="s">
        <v>161</v>
      </c>
      <c r="I8" s="73"/>
      <c r="J8" s="74"/>
    </row>
    <row r="9" spans="1:10" s="1" customFormat="1" ht="15" customHeight="1">
      <c r="A9" s="11" t="s">
        <v>11</v>
      </c>
      <c r="B9" s="289"/>
      <c r="C9" s="289"/>
      <c r="D9" s="289"/>
      <c r="E9" s="289"/>
      <c r="F9" s="18"/>
      <c r="G9" s="19" t="s">
        <v>13</v>
      </c>
      <c r="I9" s="71"/>
    </row>
    <row r="10" spans="1:10" s="1" customFormat="1" ht="15" customHeight="1">
      <c r="A10" s="21" t="s">
        <v>14</v>
      </c>
      <c r="B10" s="21" t="s">
        <v>16</v>
      </c>
      <c r="C10" s="21" t="s">
        <v>17</v>
      </c>
      <c r="D10" s="22" t="s">
        <v>18</v>
      </c>
      <c r="E10" s="23" t="s">
        <v>19</v>
      </c>
      <c r="F10" s="23" t="s">
        <v>20</v>
      </c>
      <c r="G10" s="21" t="s">
        <v>21</v>
      </c>
      <c r="I10" s="71"/>
    </row>
    <row r="11" spans="1:10" s="3" customFormat="1" ht="15" customHeight="1">
      <c r="A11" s="24">
        <v>1</v>
      </c>
      <c r="B11" s="25" t="s">
        <v>23</v>
      </c>
      <c r="C11" s="26"/>
      <c r="D11" s="27">
        <v>79305</v>
      </c>
      <c r="E11" s="28">
        <f>D11*C11</f>
        <v>0</v>
      </c>
      <c r="F11" s="29">
        <v>0.05</v>
      </c>
      <c r="G11" s="30">
        <f>E11-E11*F11</f>
        <v>0</v>
      </c>
      <c r="H11" s="31">
        <f>D11/1.08*0.95</f>
        <v>69759.027777777766</v>
      </c>
      <c r="I11" s="59">
        <f t="shared" ref="I11:I28" si="0">H11*C11</f>
        <v>0</v>
      </c>
      <c r="J11" s="63"/>
    </row>
    <row r="12" spans="1:10" s="3" customFormat="1" ht="15" customHeight="1">
      <c r="A12" s="24">
        <v>2</v>
      </c>
      <c r="B12" s="25" t="s">
        <v>25</v>
      </c>
      <c r="C12" s="32"/>
      <c r="D12" s="33">
        <v>128591</v>
      </c>
      <c r="E12" s="28">
        <f t="shared" ref="E12:E28" si="1">D12*C12</f>
        <v>0</v>
      </c>
      <c r="F12" s="29">
        <v>0.05</v>
      </c>
      <c r="G12" s="30">
        <f t="shared" ref="G12:G28" si="2">E12-E12*F12</f>
        <v>0</v>
      </c>
      <c r="H12" s="31">
        <f t="shared" ref="H12:H28" si="3">D12/1.08*0.95</f>
        <v>113112.45370370369</v>
      </c>
      <c r="I12" s="59">
        <f t="shared" si="0"/>
        <v>0</v>
      </c>
      <c r="J12" s="63"/>
    </row>
    <row r="13" spans="1:10" s="3" customFormat="1" ht="15" customHeight="1">
      <c r="A13" s="24">
        <v>3</v>
      </c>
      <c r="B13" s="25" t="s">
        <v>26</v>
      </c>
      <c r="C13" s="88"/>
      <c r="D13" s="27">
        <v>60043</v>
      </c>
      <c r="E13" s="28">
        <f t="shared" si="1"/>
        <v>0</v>
      </c>
      <c r="F13" s="29">
        <v>0.05</v>
      </c>
      <c r="G13" s="30">
        <f t="shared" si="2"/>
        <v>0</v>
      </c>
      <c r="H13" s="31">
        <f t="shared" si="3"/>
        <v>52815.601851851847</v>
      </c>
      <c r="I13" s="59">
        <f t="shared" si="0"/>
        <v>0</v>
      </c>
      <c r="J13" s="63"/>
    </row>
    <row r="14" spans="1:10" s="3" customFormat="1" ht="15" customHeight="1">
      <c r="A14" s="24">
        <v>4</v>
      </c>
      <c r="B14" s="25" t="s">
        <v>27</v>
      </c>
      <c r="C14" s="35"/>
      <c r="D14" s="27">
        <v>115781</v>
      </c>
      <c r="E14" s="28">
        <f t="shared" si="1"/>
        <v>0</v>
      </c>
      <c r="F14" s="29">
        <v>0.05</v>
      </c>
      <c r="G14" s="30">
        <f t="shared" si="2"/>
        <v>0</v>
      </c>
      <c r="H14" s="31">
        <f t="shared" si="3"/>
        <v>101844.39814814813</v>
      </c>
      <c r="I14" s="59">
        <f t="shared" si="0"/>
        <v>0</v>
      </c>
      <c r="J14" s="63"/>
    </row>
    <row r="15" spans="1:10" s="3" customFormat="1" ht="15" customHeight="1">
      <c r="A15" s="24">
        <v>5</v>
      </c>
      <c r="B15" s="25" t="s">
        <v>28</v>
      </c>
      <c r="C15" s="32"/>
      <c r="D15" s="27">
        <v>119943</v>
      </c>
      <c r="E15" s="28">
        <f t="shared" si="1"/>
        <v>0</v>
      </c>
      <c r="F15" s="29">
        <v>0.05</v>
      </c>
      <c r="G15" s="30">
        <f t="shared" si="2"/>
        <v>0</v>
      </c>
      <c r="H15" s="31">
        <f t="shared" si="3"/>
        <v>105505.41666666666</v>
      </c>
      <c r="I15" s="59">
        <f t="shared" si="0"/>
        <v>0</v>
      </c>
      <c r="J15" s="63"/>
    </row>
    <row r="16" spans="1:10" s="3" customFormat="1" ht="15" customHeight="1">
      <c r="A16" s="24">
        <v>6</v>
      </c>
      <c r="B16" s="25" t="s">
        <v>29</v>
      </c>
      <c r="C16" s="26"/>
      <c r="D16" s="27">
        <v>94810</v>
      </c>
      <c r="E16" s="28">
        <f t="shared" si="1"/>
        <v>0</v>
      </c>
      <c r="F16" s="29">
        <v>0.05</v>
      </c>
      <c r="G16" s="30">
        <f t="shared" si="2"/>
        <v>0</v>
      </c>
      <c r="H16" s="31">
        <f t="shared" si="3"/>
        <v>83397.685185185182</v>
      </c>
      <c r="I16" s="59">
        <f t="shared" si="0"/>
        <v>0</v>
      </c>
      <c r="J16" s="63"/>
    </row>
    <row r="17" spans="1:10" s="3" customFormat="1" ht="15" customHeight="1">
      <c r="A17" s="24">
        <v>7</v>
      </c>
      <c r="B17" s="25" t="s">
        <v>30</v>
      </c>
      <c r="C17" s="34"/>
      <c r="D17" s="27">
        <v>141396</v>
      </c>
      <c r="E17" s="28">
        <f t="shared" si="1"/>
        <v>0</v>
      </c>
      <c r="F17" s="29">
        <v>0.05</v>
      </c>
      <c r="G17" s="30">
        <f t="shared" si="2"/>
        <v>0</v>
      </c>
      <c r="H17" s="31">
        <f t="shared" si="3"/>
        <v>124376.11111111111</v>
      </c>
      <c r="I17" s="59">
        <f t="shared" si="0"/>
        <v>0</v>
      </c>
      <c r="J17" s="63"/>
    </row>
    <row r="18" spans="1:10" s="3" customFormat="1" ht="15" customHeight="1">
      <c r="A18" s="24">
        <v>8</v>
      </c>
      <c r="B18" s="25" t="s">
        <v>31</v>
      </c>
      <c r="C18" s="26"/>
      <c r="D18" s="27">
        <v>232931</v>
      </c>
      <c r="E18" s="28">
        <f t="shared" si="1"/>
        <v>0</v>
      </c>
      <c r="F18" s="29">
        <v>0.05</v>
      </c>
      <c r="G18" s="30">
        <f t="shared" si="2"/>
        <v>0</v>
      </c>
      <c r="H18" s="31">
        <f t="shared" si="3"/>
        <v>204893.00925925921</v>
      </c>
      <c r="I18" s="59">
        <f t="shared" si="0"/>
        <v>0</v>
      </c>
      <c r="J18" s="63"/>
    </row>
    <row r="19" spans="1:10" s="3" customFormat="1" ht="15" customHeight="1">
      <c r="A19" s="24">
        <v>9</v>
      </c>
      <c r="B19" s="36" t="s">
        <v>32</v>
      </c>
      <c r="C19" s="26"/>
      <c r="D19" s="27">
        <v>101534</v>
      </c>
      <c r="E19" s="28">
        <f t="shared" si="1"/>
        <v>0</v>
      </c>
      <c r="F19" s="29">
        <v>0.05</v>
      </c>
      <c r="G19" s="30">
        <f t="shared" si="2"/>
        <v>0</v>
      </c>
      <c r="H19" s="31">
        <f t="shared" si="3"/>
        <v>89312.314814814818</v>
      </c>
      <c r="I19" s="59">
        <f t="shared" si="0"/>
        <v>0</v>
      </c>
      <c r="J19" s="63"/>
    </row>
    <row r="20" spans="1:10" s="3" customFormat="1" ht="15" customHeight="1">
      <c r="A20" s="24">
        <v>10</v>
      </c>
      <c r="B20" s="36" t="s">
        <v>33</v>
      </c>
      <c r="C20" s="37"/>
      <c r="D20" s="33">
        <v>110148</v>
      </c>
      <c r="E20" s="28">
        <f t="shared" si="1"/>
        <v>0</v>
      </c>
      <c r="F20" s="29">
        <v>0.05</v>
      </c>
      <c r="G20" s="30">
        <f t="shared" si="2"/>
        <v>0</v>
      </c>
      <c r="H20" s="31">
        <f t="shared" si="3"/>
        <v>96889.444444444423</v>
      </c>
      <c r="I20" s="59">
        <f t="shared" si="0"/>
        <v>0</v>
      </c>
      <c r="J20" s="63"/>
    </row>
    <row r="21" spans="1:10" s="3" customFormat="1" ht="15" customHeight="1">
      <c r="A21" s="24">
        <v>11</v>
      </c>
      <c r="B21" s="25" t="s">
        <v>34</v>
      </c>
      <c r="C21" s="37"/>
      <c r="D21" s="27">
        <v>54198</v>
      </c>
      <c r="E21" s="28">
        <f t="shared" si="1"/>
        <v>0</v>
      </c>
      <c r="F21" s="29">
        <v>0.05</v>
      </c>
      <c r="G21" s="30">
        <f t="shared" si="2"/>
        <v>0</v>
      </c>
      <c r="H21" s="31">
        <f t="shared" si="3"/>
        <v>47674.166666666657</v>
      </c>
      <c r="I21" s="59">
        <f t="shared" si="0"/>
        <v>0</v>
      </c>
      <c r="J21" s="63"/>
    </row>
    <row r="22" spans="1:10" s="3" customFormat="1" ht="15" customHeight="1">
      <c r="A22" s="24">
        <v>12</v>
      </c>
      <c r="B22" s="25" t="s">
        <v>35</v>
      </c>
      <c r="C22" s="37"/>
      <c r="D22" s="27">
        <v>49680</v>
      </c>
      <c r="E22" s="28">
        <f t="shared" si="1"/>
        <v>0</v>
      </c>
      <c r="F22" s="29">
        <v>0.05</v>
      </c>
      <c r="G22" s="30">
        <f t="shared" si="2"/>
        <v>0</v>
      </c>
      <c r="H22" s="31">
        <f t="shared" si="3"/>
        <v>43700</v>
      </c>
      <c r="I22" s="59">
        <f t="shared" si="0"/>
        <v>0</v>
      </c>
      <c r="J22" s="63"/>
    </row>
    <row r="23" spans="1:10" s="3" customFormat="1" ht="15" customHeight="1">
      <c r="A23" s="24">
        <v>13</v>
      </c>
      <c r="B23" s="25" t="s">
        <v>36</v>
      </c>
      <c r="C23" s="37"/>
      <c r="D23" s="38">
        <v>64152</v>
      </c>
      <c r="E23" s="28">
        <f t="shared" si="1"/>
        <v>0</v>
      </c>
      <c r="F23" s="29">
        <v>0.05</v>
      </c>
      <c r="G23" s="30">
        <f t="shared" si="2"/>
        <v>0</v>
      </c>
      <c r="H23" s="31">
        <f t="shared" si="3"/>
        <v>56429.999999999993</v>
      </c>
      <c r="I23" s="59">
        <f t="shared" si="0"/>
        <v>0</v>
      </c>
      <c r="J23" s="63"/>
    </row>
    <row r="24" spans="1:10" s="3" customFormat="1" ht="15" customHeight="1">
      <c r="A24" s="24">
        <v>14</v>
      </c>
      <c r="B24" s="25" t="s">
        <v>37</v>
      </c>
      <c r="C24" s="37"/>
      <c r="D24" s="38">
        <v>65934</v>
      </c>
      <c r="E24" s="28">
        <f t="shared" si="1"/>
        <v>0</v>
      </c>
      <c r="F24" s="29">
        <v>0.05</v>
      </c>
      <c r="G24" s="30">
        <f t="shared" si="2"/>
        <v>0</v>
      </c>
      <c r="H24" s="31">
        <f t="shared" si="3"/>
        <v>57997.499999999993</v>
      </c>
      <c r="I24" s="59">
        <f t="shared" si="0"/>
        <v>0</v>
      </c>
      <c r="J24" s="63"/>
    </row>
    <row r="25" spans="1:10" s="3" customFormat="1" ht="15" customHeight="1">
      <c r="A25" s="24">
        <v>15</v>
      </c>
      <c r="B25" s="25" t="s">
        <v>38</v>
      </c>
      <c r="C25" s="37"/>
      <c r="D25" s="38">
        <v>76626</v>
      </c>
      <c r="E25" s="28">
        <f t="shared" si="1"/>
        <v>0</v>
      </c>
      <c r="F25" s="29">
        <v>0.05</v>
      </c>
      <c r="G25" s="30">
        <f t="shared" si="2"/>
        <v>0</v>
      </c>
      <c r="H25" s="31">
        <f t="shared" si="3"/>
        <v>67402.5</v>
      </c>
      <c r="I25" s="59">
        <f t="shared" si="0"/>
        <v>0</v>
      </c>
      <c r="J25" s="63"/>
    </row>
    <row r="26" spans="1:10" s="3" customFormat="1" ht="15" customHeight="1">
      <c r="A26" s="24">
        <v>16</v>
      </c>
      <c r="B26" s="25" t="s">
        <v>39</v>
      </c>
      <c r="C26" s="37"/>
      <c r="D26" s="38">
        <v>80190</v>
      </c>
      <c r="E26" s="28">
        <f t="shared" si="1"/>
        <v>0</v>
      </c>
      <c r="F26" s="29">
        <v>0.05</v>
      </c>
      <c r="G26" s="30">
        <f t="shared" si="2"/>
        <v>0</v>
      </c>
      <c r="H26" s="31">
        <f t="shared" si="3"/>
        <v>70537.5</v>
      </c>
      <c r="I26" s="59">
        <f t="shared" si="0"/>
        <v>0</v>
      </c>
      <c r="J26" s="63"/>
    </row>
    <row r="27" spans="1:10" s="3" customFormat="1" ht="15" customHeight="1">
      <c r="A27" s="24">
        <v>17</v>
      </c>
      <c r="B27" s="25" t="s">
        <v>40</v>
      </c>
      <c r="C27" s="37"/>
      <c r="D27" s="38">
        <v>113832</v>
      </c>
      <c r="E27" s="28">
        <f t="shared" si="1"/>
        <v>0</v>
      </c>
      <c r="F27" s="29">
        <v>0.05</v>
      </c>
      <c r="G27" s="30">
        <f t="shared" si="2"/>
        <v>0</v>
      </c>
      <c r="H27" s="31">
        <f t="shared" si="3"/>
        <v>100130</v>
      </c>
      <c r="I27" s="59">
        <f t="shared" si="0"/>
        <v>0</v>
      </c>
      <c r="J27" s="63"/>
    </row>
    <row r="28" spans="1:10" s="3" customFormat="1" ht="15" customHeight="1">
      <c r="A28" s="24">
        <v>18</v>
      </c>
      <c r="B28" s="25" t="s">
        <v>41</v>
      </c>
      <c r="C28" s="37"/>
      <c r="D28" s="39">
        <v>98010</v>
      </c>
      <c r="E28" s="28">
        <f t="shared" si="1"/>
        <v>0</v>
      </c>
      <c r="F28" s="29">
        <v>0.05</v>
      </c>
      <c r="G28" s="30">
        <f t="shared" si="2"/>
        <v>0</v>
      </c>
      <c r="H28" s="31">
        <f t="shared" si="3"/>
        <v>86212.5</v>
      </c>
      <c r="I28" s="59">
        <f t="shared" si="0"/>
        <v>0</v>
      </c>
      <c r="J28" s="63"/>
    </row>
    <row r="29" spans="1:10" s="4" customFormat="1" ht="15" customHeight="1">
      <c r="A29" s="40"/>
      <c r="B29" s="41" t="s">
        <v>42</v>
      </c>
      <c r="C29" s="42">
        <f>SUM(C11:C28)</f>
        <v>0</v>
      </c>
      <c r="D29" s="42"/>
      <c r="E29" s="43">
        <f>SUM(E11:E28)</f>
        <v>0</v>
      </c>
      <c r="F29" s="43"/>
      <c r="G29" s="44">
        <f>SUM(G11:G28)</f>
        <v>0</v>
      </c>
      <c r="H29" s="45"/>
      <c r="I29" s="64">
        <f>SUM(I11:I28)</f>
        <v>0</v>
      </c>
    </row>
    <row r="30" spans="1:10" s="5" customFormat="1" ht="30" customHeight="1">
      <c r="A30" s="46"/>
      <c r="B30" s="47"/>
      <c r="C30" s="48"/>
      <c r="D30" s="48"/>
      <c r="E30" s="49"/>
      <c r="F30" s="49"/>
      <c r="G30" s="50"/>
      <c r="I30" s="75">
        <f>I29*0.1</f>
        <v>0</v>
      </c>
    </row>
    <row r="31" spans="1:10" s="6" customFormat="1" ht="15" customHeight="1">
      <c r="A31" s="283" t="s">
        <v>43</v>
      </c>
      <c r="B31" s="283"/>
      <c r="C31" s="284" t="s">
        <v>44</v>
      </c>
      <c r="D31" s="284"/>
      <c r="E31" s="54"/>
      <c r="F31" s="54"/>
      <c r="G31" s="55" t="s">
        <v>45</v>
      </c>
      <c r="I31" s="76">
        <f>SUM(I29:I30)</f>
        <v>0</v>
      </c>
    </row>
    <row r="32" spans="1:10" s="7" customFormat="1" ht="15" customHeight="1">
      <c r="I32" s="67"/>
    </row>
  </sheetData>
  <mergeCells count="10">
    <mergeCell ref="C6:G6"/>
    <mergeCell ref="D7:G7"/>
    <mergeCell ref="B9:E9"/>
    <mergeCell ref="A31:B31"/>
    <mergeCell ref="C31:D31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workbookViewId="0">
      <selection activeCell="C6" sqref="C6:G6"/>
    </sheetView>
  </sheetViews>
  <sheetFormatPr defaultColWidth="9" defaultRowHeight="15"/>
  <cols>
    <col min="2" max="2" width="29.85546875" customWidth="1"/>
    <col min="3" max="3" width="11.85546875" customWidth="1"/>
    <col min="4" max="4" width="14.85546875" customWidth="1"/>
    <col min="5" max="5" width="17.140625" customWidth="1"/>
    <col min="6" max="6" width="11.28515625" customWidth="1"/>
    <col min="7" max="7" width="15.7109375" customWidth="1"/>
    <col min="8" max="8" width="13.42578125" customWidth="1"/>
    <col min="9" max="9" width="15.7109375" customWidth="1"/>
  </cols>
  <sheetData>
    <row r="1" spans="1:10" s="1" customFormat="1" ht="15" customHeight="1">
      <c r="A1" s="279" t="s">
        <v>0</v>
      </c>
      <c r="B1" s="279"/>
      <c r="C1" s="279"/>
      <c r="D1" s="279"/>
      <c r="E1" s="279"/>
      <c r="F1" s="279"/>
      <c r="G1" s="279"/>
      <c r="I1" s="188"/>
    </row>
    <row r="2" spans="1:10" s="1" customFormat="1" ht="15" customHeight="1">
      <c r="A2" s="279" t="s">
        <v>1</v>
      </c>
      <c r="B2" s="279"/>
      <c r="C2" s="279"/>
      <c r="D2" s="279"/>
      <c r="E2" s="279"/>
      <c r="F2" s="279"/>
      <c r="G2" s="279"/>
      <c r="I2" s="79"/>
    </row>
    <row r="3" spans="1:10" s="1" customFormat="1" ht="15" customHeight="1">
      <c r="A3" s="279" t="s">
        <v>2</v>
      </c>
      <c r="B3" s="279"/>
      <c r="C3" s="279"/>
      <c r="D3" s="279"/>
      <c r="E3" s="279"/>
      <c r="F3" s="279"/>
      <c r="G3" s="279"/>
      <c r="I3" s="71"/>
    </row>
    <row r="4" spans="1:10" s="1" customFormat="1" ht="15" customHeight="1">
      <c r="A4" s="279" t="s">
        <v>4</v>
      </c>
      <c r="B4" s="279"/>
      <c r="C4" s="279"/>
      <c r="D4" s="279"/>
      <c r="E4" s="279"/>
      <c r="F4" s="279"/>
      <c r="G4" s="279"/>
      <c r="I4" s="71"/>
    </row>
    <row r="5" spans="1:10" s="1" customFormat="1" ht="15" customHeight="1">
      <c r="A5" s="280" t="s">
        <v>6</v>
      </c>
      <c r="B5" s="280"/>
      <c r="C5" s="280"/>
      <c r="D5" s="280"/>
      <c r="E5" s="280"/>
      <c r="F5" s="280"/>
      <c r="G5" s="280"/>
      <c r="I5" s="71"/>
    </row>
    <row r="6" spans="1:10" s="2" customFormat="1" ht="15" customHeight="1">
      <c r="A6" s="9"/>
      <c r="B6" s="9"/>
      <c r="C6" s="281" t="s">
        <v>492</v>
      </c>
      <c r="D6" s="281"/>
      <c r="E6" s="281"/>
      <c r="F6" s="281"/>
      <c r="G6" s="281"/>
      <c r="I6" s="72"/>
    </row>
    <row r="7" spans="1:10" s="1" customFormat="1" ht="15" customHeight="1">
      <c r="A7" s="11" t="s">
        <v>358</v>
      </c>
      <c r="B7" s="12"/>
      <c r="C7" s="13"/>
      <c r="D7" s="286"/>
      <c r="E7" s="286"/>
      <c r="F7" s="286"/>
      <c r="G7" s="286"/>
      <c r="H7" s="68"/>
      <c r="I7" s="71"/>
    </row>
    <row r="8" spans="1:10" s="1" customFormat="1" ht="15" customHeight="1">
      <c r="A8" s="11" t="s">
        <v>9</v>
      </c>
      <c r="B8" s="11"/>
      <c r="C8" s="11"/>
      <c r="D8" s="11"/>
      <c r="E8" s="16"/>
      <c r="F8" s="11"/>
      <c r="G8" s="16"/>
      <c r="H8" s="69" t="s">
        <v>161</v>
      </c>
      <c r="I8" s="73"/>
      <c r="J8" s="74"/>
    </row>
    <row r="9" spans="1:10" s="1" customFormat="1" ht="15" customHeight="1">
      <c r="A9" s="11" t="s">
        <v>11</v>
      </c>
      <c r="B9" s="289"/>
      <c r="C9" s="289"/>
      <c r="D9" s="289"/>
      <c r="E9" s="289"/>
      <c r="F9" s="18"/>
      <c r="G9" s="19" t="s">
        <v>13</v>
      </c>
      <c r="I9" s="71"/>
    </row>
    <row r="10" spans="1:10" s="1" customFormat="1" ht="15" customHeight="1">
      <c r="A10" s="21" t="s">
        <v>14</v>
      </c>
      <c r="B10" s="21" t="s">
        <v>16</v>
      </c>
      <c r="C10" s="21" t="s">
        <v>17</v>
      </c>
      <c r="D10" s="22" t="s">
        <v>18</v>
      </c>
      <c r="E10" s="23" t="s">
        <v>19</v>
      </c>
      <c r="F10" s="23" t="s">
        <v>20</v>
      </c>
      <c r="G10" s="21" t="s">
        <v>21</v>
      </c>
      <c r="I10" s="71"/>
    </row>
    <row r="11" spans="1:10" s="3" customFormat="1" ht="15" customHeight="1">
      <c r="A11" s="24">
        <v>1</v>
      </c>
      <c r="B11" s="25" t="s">
        <v>23</v>
      </c>
      <c r="C11" s="26"/>
      <c r="D11" s="27">
        <v>79305</v>
      </c>
      <c r="E11" s="28">
        <f>D11*C11</f>
        <v>0</v>
      </c>
      <c r="F11" s="29">
        <v>0</v>
      </c>
      <c r="G11" s="30">
        <f>E11-E11*F11</f>
        <v>0</v>
      </c>
      <c r="H11" s="31">
        <f>D11/1.08</f>
        <v>73430.555555555547</v>
      </c>
      <c r="I11" s="59">
        <f t="shared" ref="I11:I28" si="0">H11*C11</f>
        <v>0</v>
      </c>
      <c r="J11" s="63"/>
    </row>
    <row r="12" spans="1:10" s="3" customFormat="1" ht="15" customHeight="1">
      <c r="A12" s="24">
        <v>2</v>
      </c>
      <c r="B12" s="25" t="s">
        <v>25</v>
      </c>
      <c r="C12" s="32"/>
      <c r="D12" s="33">
        <v>128591</v>
      </c>
      <c r="E12" s="28">
        <f t="shared" ref="E12:E28" si="1">D12*C12</f>
        <v>0</v>
      </c>
      <c r="F12" s="29">
        <v>0</v>
      </c>
      <c r="G12" s="30">
        <f t="shared" ref="G12:G28" si="2">E12-E12*F12</f>
        <v>0</v>
      </c>
      <c r="H12" s="31">
        <f t="shared" ref="H12:H28" si="3">D12/1.08</f>
        <v>119065.74074074073</v>
      </c>
      <c r="I12" s="59">
        <f t="shared" si="0"/>
        <v>0</v>
      </c>
      <c r="J12" s="63"/>
    </row>
    <row r="13" spans="1:10" s="3" customFormat="1" ht="15" customHeight="1">
      <c r="A13" s="24">
        <v>3</v>
      </c>
      <c r="B13" s="25" t="s">
        <v>26</v>
      </c>
      <c r="C13" s="88"/>
      <c r="D13" s="27">
        <v>60043</v>
      </c>
      <c r="E13" s="28">
        <f t="shared" si="1"/>
        <v>0</v>
      </c>
      <c r="F13" s="29">
        <v>0</v>
      </c>
      <c r="G13" s="30">
        <f t="shared" si="2"/>
        <v>0</v>
      </c>
      <c r="H13" s="31">
        <f t="shared" si="3"/>
        <v>55595.370370370365</v>
      </c>
      <c r="I13" s="59">
        <f t="shared" si="0"/>
        <v>0</v>
      </c>
      <c r="J13" s="63"/>
    </row>
    <row r="14" spans="1:10" s="3" customFormat="1" ht="15" customHeight="1">
      <c r="A14" s="24">
        <v>4</v>
      </c>
      <c r="B14" s="25" t="s">
        <v>27</v>
      </c>
      <c r="C14" s="35"/>
      <c r="D14" s="27">
        <v>115781</v>
      </c>
      <c r="E14" s="28">
        <f t="shared" si="1"/>
        <v>0</v>
      </c>
      <c r="F14" s="29">
        <v>0</v>
      </c>
      <c r="G14" s="30">
        <f t="shared" si="2"/>
        <v>0</v>
      </c>
      <c r="H14" s="31">
        <f t="shared" si="3"/>
        <v>107204.62962962962</v>
      </c>
      <c r="I14" s="59">
        <f t="shared" si="0"/>
        <v>0</v>
      </c>
      <c r="J14" s="63"/>
    </row>
    <row r="15" spans="1:10" s="3" customFormat="1" ht="15" customHeight="1">
      <c r="A15" s="24">
        <v>5</v>
      </c>
      <c r="B15" s="25" t="s">
        <v>28</v>
      </c>
      <c r="C15" s="32"/>
      <c r="D15" s="27">
        <v>119943</v>
      </c>
      <c r="E15" s="28">
        <f t="shared" si="1"/>
        <v>0</v>
      </c>
      <c r="F15" s="29">
        <v>0</v>
      </c>
      <c r="G15" s="30">
        <f t="shared" si="2"/>
        <v>0</v>
      </c>
      <c r="H15" s="31">
        <f t="shared" si="3"/>
        <v>111058.33333333333</v>
      </c>
      <c r="I15" s="59">
        <f t="shared" si="0"/>
        <v>0</v>
      </c>
      <c r="J15" s="63"/>
    </row>
    <row r="16" spans="1:10" s="3" customFormat="1" ht="15" customHeight="1">
      <c r="A16" s="24">
        <v>6</v>
      </c>
      <c r="B16" s="25" t="s">
        <v>29</v>
      </c>
      <c r="C16" s="26"/>
      <c r="D16" s="27">
        <v>94810</v>
      </c>
      <c r="E16" s="28">
        <f t="shared" si="1"/>
        <v>0</v>
      </c>
      <c r="F16" s="29">
        <v>0</v>
      </c>
      <c r="G16" s="30">
        <f t="shared" si="2"/>
        <v>0</v>
      </c>
      <c r="H16" s="31">
        <f t="shared" si="3"/>
        <v>87787.037037037036</v>
      </c>
      <c r="I16" s="59">
        <f t="shared" si="0"/>
        <v>0</v>
      </c>
      <c r="J16" s="63"/>
    </row>
    <row r="17" spans="1:10" s="3" customFormat="1" ht="15" customHeight="1">
      <c r="A17" s="24">
        <v>7</v>
      </c>
      <c r="B17" s="25" t="s">
        <v>30</v>
      </c>
      <c r="C17" s="34"/>
      <c r="D17" s="27">
        <v>141396</v>
      </c>
      <c r="E17" s="28">
        <f t="shared" si="1"/>
        <v>0</v>
      </c>
      <c r="F17" s="29">
        <v>0</v>
      </c>
      <c r="G17" s="30">
        <f t="shared" si="2"/>
        <v>0</v>
      </c>
      <c r="H17" s="31">
        <f t="shared" si="3"/>
        <v>130922.22222222222</v>
      </c>
      <c r="I17" s="59">
        <f t="shared" si="0"/>
        <v>0</v>
      </c>
      <c r="J17" s="63"/>
    </row>
    <row r="18" spans="1:10" s="3" customFormat="1" ht="15" customHeight="1">
      <c r="A18" s="24">
        <v>8</v>
      </c>
      <c r="B18" s="25" t="s">
        <v>31</v>
      </c>
      <c r="C18" s="26"/>
      <c r="D18" s="27">
        <v>232931</v>
      </c>
      <c r="E18" s="28">
        <f t="shared" si="1"/>
        <v>0</v>
      </c>
      <c r="F18" s="29">
        <v>0</v>
      </c>
      <c r="G18" s="30">
        <f t="shared" si="2"/>
        <v>0</v>
      </c>
      <c r="H18" s="31">
        <f t="shared" si="3"/>
        <v>215676.85185185182</v>
      </c>
      <c r="I18" s="59">
        <f t="shared" si="0"/>
        <v>0</v>
      </c>
      <c r="J18" s="63"/>
    </row>
    <row r="19" spans="1:10" s="3" customFormat="1" ht="15" customHeight="1">
      <c r="A19" s="24">
        <v>9</v>
      </c>
      <c r="B19" s="36" t="s">
        <v>32</v>
      </c>
      <c r="C19" s="26"/>
      <c r="D19" s="27">
        <v>101534</v>
      </c>
      <c r="E19" s="28">
        <f t="shared" si="1"/>
        <v>0</v>
      </c>
      <c r="F19" s="29">
        <v>0</v>
      </c>
      <c r="G19" s="30">
        <f t="shared" si="2"/>
        <v>0</v>
      </c>
      <c r="H19" s="31">
        <f t="shared" si="3"/>
        <v>94012.962962962964</v>
      </c>
      <c r="I19" s="59">
        <f t="shared" si="0"/>
        <v>0</v>
      </c>
      <c r="J19" s="63"/>
    </row>
    <row r="20" spans="1:10" s="3" customFormat="1" ht="15" customHeight="1">
      <c r="A20" s="24">
        <v>10</v>
      </c>
      <c r="B20" s="36" t="s">
        <v>33</v>
      </c>
      <c r="C20" s="37"/>
      <c r="D20" s="33">
        <v>110148</v>
      </c>
      <c r="E20" s="28">
        <f t="shared" si="1"/>
        <v>0</v>
      </c>
      <c r="F20" s="29">
        <v>0</v>
      </c>
      <c r="G20" s="30">
        <f t="shared" si="2"/>
        <v>0</v>
      </c>
      <c r="H20" s="31">
        <f t="shared" si="3"/>
        <v>101988.88888888888</v>
      </c>
      <c r="I20" s="59">
        <f t="shared" si="0"/>
        <v>0</v>
      </c>
      <c r="J20" s="63"/>
    </row>
    <row r="21" spans="1:10" s="3" customFormat="1" ht="15" customHeight="1">
      <c r="A21" s="24">
        <v>11</v>
      </c>
      <c r="B21" s="25" t="s">
        <v>34</v>
      </c>
      <c r="C21" s="37"/>
      <c r="D21" s="27">
        <v>54198</v>
      </c>
      <c r="E21" s="28">
        <f t="shared" si="1"/>
        <v>0</v>
      </c>
      <c r="F21" s="29">
        <v>0</v>
      </c>
      <c r="G21" s="30">
        <f t="shared" si="2"/>
        <v>0</v>
      </c>
      <c r="H21" s="31">
        <f t="shared" si="3"/>
        <v>50183.333333333328</v>
      </c>
      <c r="I21" s="59">
        <f t="shared" si="0"/>
        <v>0</v>
      </c>
      <c r="J21" s="63"/>
    </row>
    <row r="22" spans="1:10" s="3" customFormat="1" ht="15" customHeight="1">
      <c r="A22" s="24">
        <v>12</v>
      </c>
      <c r="B22" s="25" t="s">
        <v>35</v>
      </c>
      <c r="C22" s="37"/>
      <c r="D22" s="27">
        <v>49680</v>
      </c>
      <c r="E22" s="28">
        <f t="shared" si="1"/>
        <v>0</v>
      </c>
      <c r="F22" s="29">
        <v>0</v>
      </c>
      <c r="G22" s="30">
        <f t="shared" si="2"/>
        <v>0</v>
      </c>
      <c r="H22" s="31">
        <f t="shared" si="3"/>
        <v>46000</v>
      </c>
      <c r="I22" s="59">
        <f t="shared" si="0"/>
        <v>0</v>
      </c>
      <c r="J22" s="63"/>
    </row>
    <row r="23" spans="1:10" s="3" customFormat="1" ht="15" customHeight="1">
      <c r="A23" s="24">
        <v>13</v>
      </c>
      <c r="B23" s="25" t="s">
        <v>36</v>
      </c>
      <c r="C23" s="37"/>
      <c r="D23" s="38">
        <v>64152</v>
      </c>
      <c r="E23" s="28">
        <f t="shared" si="1"/>
        <v>0</v>
      </c>
      <c r="F23" s="29">
        <v>0</v>
      </c>
      <c r="G23" s="30">
        <f t="shared" si="2"/>
        <v>0</v>
      </c>
      <c r="H23" s="31">
        <f t="shared" si="3"/>
        <v>59399.999999999993</v>
      </c>
      <c r="I23" s="59">
        <f t="shared" si="0"/>
        <v>0</v>
      </c>
      <c r="J23" s="63"/>
    </row>
    <row r="24" spans="1:10" s="3" customFormat="1" ht="15" customHeight="1">
      <c r="A24" s="24">
        <v>14</v>
      </c>
      <c r="B24" s="25" t="s">
        <v>37</v>
      </c>
      <c r="C24" s="37"/>
      <c r="D24" s="38">
        <v>65934</v>
      </c>
      <c r="E24" s="28">
        <f t="shared" si="1"/>
        <v>0</v>
      </c>
      <c r="F24" s="29">
        <v>0</v>
      </c>
      <c r="G24" s="30">
        <f t="shared" si="2"/>
        <v>0</v>
      </c>
      <c r="H24" s="31">
        <f t="shared" si="3"/>
        <v>61049.999999999993</v>
      </c>
      <c r="I24" s="59">
        <f t="shared" si="0"/>
        <v>0</v>
      </c>
      <c r="J24" s="63"/>
    </row>
    <row r="25" spans="1:10" s="3" customFormat="1" ht="15" customHeight="1">
      <c r="A25" s="24">
        <v>15</v>
      </c>
      <c r="B25" s="25" t="s">
        <v>38</v>
      </c>
      <c r="C25" s="37"/>
      <c r="D25" s="38">
        <v>76626</v>
      </c>
      <c r="E25" s="28">
        <f t="shared" si="1"/>
        <v>0</v>
      </c>
      <c r="F25" s="29">
        <v>0</v>
      </c>
      <c r="G25" s="30">
        <f t="shared" si="2"/>
        <v>0</v>
      </c>
      <c r="H25" s="31">
        <f t="shared" si="3"/>
        <v>70950</v>
      </c>
      <c r="I25" s="59">
        <f t="shared" si="0"/>
        <v>0</v>
      </c>
      <c r="J25" s="63"/>
    </row>
    <row r="26" spans="1:10" s="3" customFormat="1" ht="15" customHeight="1">
      <c r="A26" s="24">
        <v>16</v>
      </c>
      <c r="B26" s="25" t="s">
        <v>39</v>
      </c>
      <c r="C26" s="37"/>
      <c r="D26" s="38">
        <v>80190</v>
      </c>
      <c r="E26" s="28">
        <f t="shared" si="1"/>
        <v>0</v>
      </c>
      <c r="F26" s="29">
        <v>0</v>
      </c>
      <c r="G26" s="30">
        <f t="shared" si="2"/>
        <v>0</v>
      </c>
      <c r="H26" s="31">
        <f t="shared" si="3"/>
        <v>74250</v>
      </c>
      <c r="I26" s="59">
        <f t="shared" si="0"/>
        <v>0</v>
      </c>
      <c r="J26" s="63"/>
    </row>
    <row r="27" spans="1:10" s="3" customFormat="1" ht="15" customHeight="1">
      <c r="A27" s="24">
        <v>17</v>
      </c>
      <c r="B27" s="25" t="s">
        <v>40</v>
      </c>
      <c r="C27" s="37"/>
      <c r="D27" s="38">
        <v>113832</v>
      </c>
      <c r="E27" s="28">
        <f t="shared" si="1"/>
        <v>0</v>
      </c>
      <c r="F27" s="29">
        <v>0</v>
      </c>
      <c r="G27" s="30">
        <f t="shared" si="2"/>
        <v>0</v>
      </c>
      <c r="H27" s="31">
        <f t="shared" si="3"/>
        <v>105400</v>
      </c>
      <c r="I27" s="59">
        <f t="shared" si="0"/>
        <v>0</v>
      </c>
      <c r="J27" s="63"/>
    </row>
    <row r="28" spans="1:10" s="3" customFormat="1" ht="15" customHeight="1">
      <c r="A28" s="24">
        <v>18</v>
      </c>
      <c r="B28" s="25" t="s">
        <v>41</v>
      </c>
      <c r="C28" s="37"/>
      <c r="D28" s="39">
        <v>98010</v>
      </c>
      <c r="E28" s="28">
        <f t="shared" si="1"/>
        <v>0</v>
      </c>
      <c r="F28" s="29">
        <v>0</v>
      </c>
      <c r="G28" s="30">
        <f t="shared" si="2"/>
        <v>0</v>
      </c>
      <c r="H28" s="31">
        <f t="shared" si="3"/>
        <v>90750</v>
      </c>
      <c r="I28" s="59">
        <f t="shared" si="0"/>
        <v>0</v>
      </c>
      <c r="J28" s="63"/>
    </row>
    <row r="29" spans="1:10" s="4" customFormat="1" ht="15" customHeight="1">
      <c r="A29" s="40"/>
      <c r="B29" s="41" t="s">
        <v>42</v>
      </c>
      <c r="C29" s="42">
        <f>SUM(C11:C28)</f>
        <v>0</v>
      </c>
      <c r="D29" s="42"/>
      <c r="E29" s="43">
        <f>SUM(E11:E28)</f>
        <v>0</v>
      </c>
      <c r="F29" s="43"/>
      <c r="G29" s="44">
        <f>SUM(G11:G28)</f>
        <v>0</v>
      </c>
      <c r="H29" s="45"/>
      <c r="I29" s="64">
        <f>SUM(I11:I28)</f>
        <v>0</v>
      </c>
    </row>
    <row r="30" spans="1:10" s="5" customFormat="1" ht="30" customHeight="1">
      <c r="A30" s="46"/>
      <c r="B30" s="47"/>
      <c r="C30" s="48"/>
      <c r="D30" s="48"/>
      <c r="E30" s="49"/>
      <c r="F30" s="49"/>
      <c r="G30" s="50"/>
      <c r="I30" s="75">
        <f>I29*0.1</f>
        <v>0</v>
      </c>
    </row>
    <row r="31" spans="1:10" s="6" customFormat="1" ht="15" customHeight="1">
      <c r="A31" s="283" t="s">
        <v>43</v>
      </c>
      <c r="B31" s="283"/>
      <c r="C31" s="284" t="s">
        <v>44</v>
      </c>
      <c r="D31" s="284"/>
      <c r="E31" s="54"/>
      <c r="F31" s="54"/>
      <c r="G31" s="55" t="s">
        <v>45</v>
      </c>
      <c r="I31" s="76">
        <f>SUM(I29:I30)</f>
        <v>0</v>
      </c>
    </row>
    <row r="32" spans="1:10" s="7" customFormat="1" ht="15" customHeight="1">
      <c r="I32" s="67"/>
    </row>
  </sheetData>
  <mergeCells count="10">
    <mergeCell ref="C6:G6"/>
    <mergeCell ref="D7:G7"/>
    <mergeCell ref="B9:E9"/>
    <mergeCell ref="A31:B31"/>
    <mergeCell ref="C31:D31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7"/>
  <sheetViews>
    <sheetView topLeftCell="A266" zoomScale="75" zoomScaleNormal="75" workbookViewId="0">
      <selection activeCell="C288" sqref="C288"/>
    </sheetView>
  </sheetViews>
  <sheetFormatPr defaultColWidth="9" defaultRowHeight="15"/>
  <cols>
    <col min="2" max="2" width="29.85546875" customWidth="1"/>
    <col min="3" max="3" width="11.85546875" customWidth="1"/>
    <col min="4" max="4" width="14.85546875" customWidth="1"/>
    <col min="5" max="5" width="17.140625" customWidth="1"/>
    <col min="6" max="6" width="11.28515625" customWidth="1"/>
    <col min="7" max="7" width="15.7109375" customWidth="1"/>
    <col min="8" max="8" width="13.42578125" style="82" customWidth="1"/>
    <col min="9" max="9" width="15.7109375" style="82" customWidth="1"/>
  </cols>
  <sheetData>
    <row r="1" spans="1:9" ht="15.75">
      <c r="A1" s="279" t="s">
        <v>0</v>
      </c>
      <c r="B1" s="279"/>
      <c r="C1" s="279"/>
      <c r="D1" s="279"/>
      <c r="E1" s="279"/>
      <c r="F1" s="279"/>
      <c r="G1" s="279"/>
      <c r="H1" s="83"/>
      <c r="I1" s="186"/>
    </row>
    <row r="2" spans="1:9" ht="16.5">
      <c r="A2" s="279" t="s">
        <v>1</v>
      </c>
      <c r="B2" s="279"/>
      <c r="C2" s="279"/>
      <c r="D2" s="279"/>
      <c r="E2" s="279"/>
      <c r="F2" s="279"/>
      <c r="G2" s="279"/>
      <c r="H2" s="83"/>
      <c r="I2" s="94"/>
    </row>
    <row r="3" spans="1:9" ht="15.75">
      <c r="A3" s="279" t="s">
        <v>2</v>
      </c>
      <c r="B3" s="279"/>
      <c r="C3" s="279"/>
      <c r="D3" s="279"/>
      <c r="E3" s="279"/>
      <c r="F3" s="279"/>
      <c r="G3" s="279"/>
      <c r="H3" s="83"/>
      <c r="I3" s="95"/>
    </row>
    <row r="4" spans="1:9" ht="15.75">
      <c r="A4" s="279" t="s">
        <v>4</v>
      </c>
      <c r="B4" s="279"/>
      <c r="C4" s="279"/>
      <c r="D4" s="279"/>
      <c r="E4" s="279"/>
      <c r="F4" s="279"/>
      <c r="G4" s="279"/>
      <c r="H4" s="83"/>
      <c r="I4" s="95"/>
    </row>
    <row r="5" spans="1:9" ht="15.75">
      <c r="A5" s="280" t="s">
        <v>6</v>
      </c>
      <c r="B5" s="280"/>
      <c r="C5" s="280"/>
      <c r="D5" s="280"/>
      <c r="E5" s="280"/>
      <c r="F5" s="280"/>
      <c r="G5" s="280"/>
      <c r="H5" s="83"/>
      <c r="I5" s="95"/>
    </row>
    <row r="6" spans="1:9" ht="27.75">
      <c r="A6" s="9"/>
      <c r="B6" s="9"/>
      <c r="C6" s="281" t="s">
        <v>7</v>
      </c>
      <c r="D6" s="281"/>
      <c r="E6" s="281"/>
      <c r="F6" s="281"/>
      <c r="G6" s="281"/>
      <c r="H6" s="83"/>
      <c r="I6" s="95"/>
    </row>
    <row r="7" spans="1:9" ht="15.75">
      <c r="A7" s="11" t="s">
        <v>358</v>
      </c>
      <c r="B7" s="12"/>
      <c r="C7" s="13"/>
      <c r="D7" s="286"/>
      <c r="E7" s="286"/>
      <c r="F7" s="286"/>
      <c r="G7" s="286"/>
      <c r="H7" s="84"/>
      <c r="I7" s="95"/>
    </row>
    <row r="8" spans="1:9" ht="15.75">
      <c r="A8" s="11" t="s">
        <v>9</v>
      </c>
      <c r="B8" s="286"/>
      <c r="C8" s="286"/>
      <c r="D8" s="286"/>
      <c r="E8" s="16"/>
      <c r="F8" s="11"/>
      <c r="G8" s="16"/>
      <c r="H8" s="86" t="s">
        <v>161</v>
      </c>
      <c r="I8" s="98"/>
    </row>
    <row r="9" spans="1:9" ht="15.75">
      <c r="A9" s="11" t="s">
        <v>11</v>
      </c>
      <c r="B9" s="289" t="s">
        <v>493</v>
      </c>
      <c r="C9" s="289"/>
      <c r="D9" s="289"/>
      <c r="E9" s="289"/>
      <c r="F9" s="18"/>
      <c r="G9" s="19" t="s">
        <v>13</v>
      </c>
      <c r="H9" s="83"/>
      <c r="I9" s="95"/>
    </row>
    <row r="10" spans="1:9" ht="15.75">
      <c r="A10" s="21" t="s">
        <v>14</v>
      </c>
      <c r="B10" s="21" t="s">
        <v>16</v>
      </c>
      <c r="C10" s="21" t="s">
        <v>17</v>
      </c>
      <c r="D10" s="22" t="s">
        <v>18</v>
      </c>
      <c r="E10" s="23" t="s">
        <v>19</v>
      </c>
      <c r="F10" s="23" t="s">
        <v>20</v>
      </c>
      <c r="G10" s="21" t="s">
        <v>21</v>
      </c>
      <c r="H10" s="83"/>
      <c r="I10" s="95"/>
    </row>
    <row r="11" spans="1:9">
      <c r="A11" s="24">
        <v>1</v>
      </c>
      <c r="B11" s="25" t="s">
        <v>23</v>
      </c>
      <c r="C11" s="26"/>
      <c r="D11" s="27">
        <v>79305</v>
      </c>
      <c r="E11" s="28">
        <f>D11*C11</f>
        <v>0</v>
      </c>
      <c r="F11" s="29">
        <v>0</v>
      </c>
      <c r="G11" s="30">
        <f>E11-E11*F11</f>
        <v>0</v>
      </c>
      <c r="H11" s="87">
        <f>D11/1.08</f>
        <v>73430.555555555547</v>
      </c>
      <c r="I11" s="95">
        <f t="shared" ref="I11:I28" si="0">H11*C11</f>
        <v>0</v>
      </c>
    </row>
    <row r="12" spans="1:9">
      <c r="A12" s="24">
        <v>2</v>
      </c>
      <c r="B12" s="25" t="s">
        <v>25</v>
      </c>
      <c r="C12" s="32"/>
      <c r="D12" s="33">
        <v>128591</v>
      </c>
      <c r="E12" s="28">
        <f t="shared" ref="E12:E28" si="1">D12*C12</f>
        <v>0</v>
      </c>
      <c r="F12" s="29">
        <v>0</v>
      </c>
      <c r="G12" s="30">
        <f t="shared" ref="G12:G28" si="2">E12-E12*F12</f>
        <v>0</v>
      </c>
      <c r="H12" s="87">
        <f t="shared" ref="H12:H28" si="3">D12/1.08</f>
        <v>119065.74074074073</v>
      </c>
      <c r="I12" s="95">
        <f t="shared" si="0"/>
        <v>0</v>
      </c>
    </row>
    <row r="13" spans="1:9">
      <c r="A13" s="24">
        <v>3</v>
      </c>
      <c r="B13" s="25" t="s">
        <v>26</v>
      </c>
      <c r="C13" s="34"/>
      <c r="D13" s="27">
        <v>60043</v>
      </c>
      <c r="E13" s="28">
        <f t="shared" si="1"/>
        <v>0</v>
      </c>
      <c r="F13" s="29">
        <v>0</v>
      </c>
      <c r="G13" s="30">
        <f t="shared" si="2"/>
        <v>0</v>
      </c>
      <c r="H13" s="87">
        <f t="shared" si="3"/>
        <v>55595.370370370365</v>
      </c>
      <c r="I13" s="95">
        <f t="shared" si="0"/>
        <v>0</v>
      </c>
    </row>
    <row r="14" spans="1:9">
      <c r="A14" s="24">
        <v>4</v>
      </c>
      <c r="B14" s="25" t="s">
        <v>27</v>
      </c>
      <c r="C14" s="35"/>
      <c r="D14" s="27">
        <v>115781</v>
      </c>
      <c r="E14" s="28">
        <f t="shared" si="1"/>
        <v>0</v>
      </c>
      <c r="F14" s="29">
        <v>0</v>
      </c>
      <c r="G14" s="30">
        <f t="shared" si="2"/>
        <v>0</v>
      </c>
      <c r="H14" s="87">
        <f t="shared" si="3"/>
        <v>107204.62962962962</v>
      </c>
      <c r="I14" s="95">
        <f t="shared" si="0"/>
        <v>0</v>
      </c>
    </row>
    <row r="15" spans="1:9">
      <c r="A15" s="24">
        <v>5</v>
      </c>
      <c r="B15" s="25" t="s">
        <v>28</v>
      </c>
      <c r="C15" s="32">
        <v>5</v>
      </c>
      <c r="D15" s="27">
        <v>119943</v>
      </c>
      <c r="E15" s="28">
        <f t="shared" si="1"/>
        <v>599715</v>
      </c>
      <c r="F15" s="29">
        <v>0</v>
      </c>
      <c r="G15" s="30">
        <f t="shared" si="2"/>
        <v>599715</v>
      </c>
      <c r="H15" s="87">
        <f t="shared" si="3"/>
        <v>111058.33333333333</v>
      </c>
      <c r="I15" s="95">
        <f t="shared" si="0"/>
        <v>555291.66666666663</v>
      </c>
    </row>
    <row r="16" spans="1:9">
      <c r="A16" s="24">
        <v>6</v>
      </c>
      <c r="B16" s="25" t="s">
        <v>29</v>
      </c>
      <c r="C16" s="26"/>
      <c r="D16" s="27">
        <v>94810</v>
      </c>
      <c r="E16" s="28">
        <f t="shared" si="1"/>
        <v>0</v>
      </c>
      <c r="F16" s="29">
        <v>0</v>
      </c>
      <c r="G16" s="30">
        <f t="shared" si="2"/>
        <v>0</v>
      </c>
      <c r="H16" s="87">
        <f t="shared" si="3"/>
        <v>87787.037037037036</v>
      </c>
      <c r="I16" s="95">
        <f t="shared" si="0"/>
        <v>0</v>
      </c>
    </row>
    <row r="17" spans="1:9">
      <c r="A17" s="24">
        <v>7</v>
      </c>
      <c r="B17" s="25" t="s">
        <v>30</v>
      </c>
      <c r="C17" s="34">
        <v>2</v>
      </c>
      <c r="D17" s="27">
        <v>141396</v>
      </c>
      <c r="E17" s="28">
        <f t="shared" si="1"/>
        <v>282792</v>
      </c>
      <c r="F17" s="29">
        <v>0</v>
      </c>
      <c r="G17" s="30">
        <f t="shared" si="2"/>
        <v>282792</v>
      </c>
      <c r="H17" s="87">
        <f t="shared" si="3"/>
        <v>130922.22222222222</v>
      </c>
      <c r="I17" s="95">
        <f t="shared" si="0"/>
        <v>261844.44444444444</v>
      </c>
    </row>
    <row r="18" spans="1:9">
      <c r="A18" s="24">
        <v>8</v>
      </c>
      <c r="B18" s="25" t="s">
        <v>31</v>
      </c>
      <c r="C18" s="26"/>
      <c r="D18" s="27">
        <v>232931</v>
      </c>
      <c r="E18" s="28">
        <f t="shared" si="1"/>
        <v>0</v>
      </c>
      <c r="F18" s="29">
        <v>0</v>
      </c>
      <c r="G18" s="30">
        <f t="shared" si="2"/>
        <v>0</v>
      </c>
      <c r="H18" s="87">
        <f t="shared" si="3"/>
        <v>215676.85185185182</v>
      </c>
      <c r="I18" s="95">
        <f t="shared" si="0"/>
        <v>0</v>
      </c>
    </row>
    <row r="19" spans="1:9">
      <c r="A19" s="24">
        <v>9</v>
      </c>
      <c r="B19" s="36" t="s">
        <v>32</v>
      </c>
      <c r="C19" s="26"/>
      <c r="D19" s="27">
        <v>101534</v>
      </c>
      <c r="E19" s="28">
        <f t="shared" si="1"/>
        <v>0</v>
      </c>
      <c r="F19" s="29">
        <v>0</v>
      </c>
      <c r="G19" s="30">
        <f t="shared" si="2"/>
        <v>0</v>
      </c>
      <c r="H19" s="87">
        <f t="shared" si="3"/>
        <v>94012.962962962964</v>
      </c>
      <c r="I19" s="95">
        <f t="shared" si="0"/>
        <v>0</v>
      </c>
    </row>
    <row r="20" spans="1:9">
      <c r="A20" s="24">
        <v>10</v>
      </c>
      <c r="B20" s="36" t="s">
        <v>33</v>
      </c>
      <c r="C20" s="37">
        <v>1</v>
      </c>
      <c r="D20" s="33">
        <v>110148</v>
      </c>
      <c r="E20" s="28">
        <f t="shared" si="1"/>
        <v>110148</v>
      </c>
      <c r="F20" s="29">
        <v>0</v>
      </c>
      <c r="G20" s="30">
        <f t="shared" si="2"/>
        <v>110148</v>
      </c>
      <c r="H20" s="87">
        <f t="shared" si="3"/>
        <v>101988.88888888888</v>
      </c>
      <c r="I20" s="95">
        <f t="shared" si="0"/>
        <v>101988.88888888888</v>
      </c>
    </row>
    <row r="21" spans="1:9">
      <c r="A21" s="24">
        <v>11</v>
      </c>
      <c r="B21" s="25" t="s">
        <v>34</v>
      </c>
      <c r="C21" s="37"/>
      <c r="D21" s="27">
        <v>54198</v>
      </c>
      <c r="E21" s="28">
        <f t="shared" si="1"/>
        <v>0</v>
      </c>
      <c r="F21" s="29">
        <v>0</v>
      </c>
      <c r="G21" s="30">
        <f t="shared" si="2"/>
        <v>0</v>
      </c>
      <c r="H21" s="87">
        <f t="shared" si="3"/>
        <v>50183.333333333328</v>
      </c>
      <c r="I21" s="95">
        <f t="shared" si="0"/>
        <v>0</v>
      </c>
    </row>
    <row r="22" spans="1:9">
      <c r="A22" s="24">
        <v>12</v>
      </c>
      <c r="B22" s="25" t="s">
        <v>35</v>
      </c>
      <c r="C22" s="37"/>
      <c r="D22" s="27">
        <v>49680</v>
      </c>
      <c r="E22" s="28">
        <f t="shared" si="1"/>
        <v>0</v>
      </c>
      <c r="F22" s="29">
        <v>0</v>
      </c>
      <c r="G22" s="30">
        <f t="shared" si="2"/>
        <v>0</v>
      </c>
      <c r="H22" s="87">
        <f t="shared" si="3"/>
        <v>46000</v>
      </c>
      <c r="I22" s="95">
        <f t="shared" si="0"/>
        <v>0</v>
      </c>
    </row>
    <row r="23" spans="1:9">
      <c r="A23" s="24">
        <v>13</v>
      </c>
      <c r="B23" s="25" t="s">
        <v>36</v>
      </c>
      <c r="C23" s="37"/>
      <c r="D23" s="38">
        <v>64152</v>
      </c>
      <c r="E23" s="28">
        <f t="shared" si="1"/>
        <v>0</v>
      </c>
      <c r="F23" s="29">
        <v>0</v>
      </c>
      <c r="G23" s="30">
        <f t="shared" si="2"/>
        <v>0</v>
      </c>
      <c r="H23" s="87">
        <f t="shared" si="3"/>
        <v>59399.999999999993</v>
      </c>
      <c r="I23" s="95">
        <f t="shared" si="0"/>
        <v>0</v>
      </c>
    </row>
    <row r="24" spans="1:9">
      <c r="A24" s="24">
        <v>14</v>
      </c>
      <c r="B24" s="25" t="s">
        <v>37</v>
      </c>
      <c r="C24" s="37"/>
      <c r="D24" s="38">
        <v>65934</v>
      </c>
      <c r="E24" s="28">
        <f t="shared" si="1"/>
        <v>0</v>
      </c>
      <c r="F24" s="29">
        <v>0</v>
      </c>
      <c r="G24" s="30">
        <f t="shared" si="2"/>
        <v>0</v>
      </c>
      <c r="H24" s="87">
        <f t="shared" si="3"/>
        <v>61049.999999999993</v>
      </c>
      <c r="I24" s="95">
        <f t="shared" si="0"/>
        <v>0</v>
      </c>
    </row>
    <row r="25" spans="1:9">
      <c r="A25" s="24">
        <v>15</v>
      </c>
      <c r="B25" s="25" t="s">
        <v>38</v>
      </c>
      <c r="C25" s="37"/>
      <c r="D25" s="38">
        <v>76626</v>
      </c>
      <c r="E25" s="28">
        <f t="shared" si="1"/>
        <v>0</v>
      </c>
      <c r="F25" s="29">
        <v>0</v>
      </c>
      <c r="G25" s="30">
        <f t="shared" si="2"/>
        <v>0</v>
      </c>
      <c r="H25" s="87">
        <f t="shared" si="3"/>
        <v>70950</v>
      </c>
      <c r="I25" s="95">
        <f t="shared" si="0"/>
        <v>0</v>
      </c>
    </row>
    <row r="26" spans="1:9">
      <c r="A26" s="24">
        <v>16</v>
      </c>
      <c r="B26" s="25" t="s">
        <v>39</v>
      </c>
      <c r="C26" s="37"/>
      <c r="D26" s="38">
        <v>80190</v>
      </c>
      <c r="E26" s="28">
        <f t="shared" si="1"/>
        <v>0</v>
      </c>
      <c r="F26" s="29">
        <v>0</v>
      </c>
      <c r="G26" s="30">
        <f t="shared" si="2"/>
        <v>0</v>
      </c>
      <c r="H26" s="87">
        <f t="shared" si="3"/>
        <v>74250</v>
      </c>
      <c r="I26" s="95">
        <f t="shared" si="0"/>
        <v>0</v>
      </c>
    </row>
    <row r="27" spans="1:9">
      <c r="A27" s="24">
        <v>17</v>
      </c>
      <c r="B27" s="25" t="s">
        <v>40</v>
      </c>
      <c r="C27" s="37"/>
      <c r="D27" s="38">
        <v>113832</v>
      </c>
      <c r="E27" s="28">
        <f t="shared" si="1"/>
        <v>0</v>
      </c>
      <c r="F27" s="29">
        <v>0</v>
      </c>
      <c r="G27" s="30">
        <f t="shared" si="2"/>
        <v>0</v>
      </c>
      <c r="H27" s="87">
        <f t="shared" si="3"/>
        <v>105400</v>
      </c>
      <c r="I27" s="95">
        <f t="shared" si="0"/>
        <v>0</v>
      </c>
    </row>
    <row r="28" spans="1:9">
      <c r="A28" s="24">
        <v>18</v>
      </c>
      <c r="B28" s="25" t="s">
        <v>41</v>
      </c>
      <c r="C28" s="37"/>
      <c r="D28" s="39">
        <v>98010</v>
      </c>
      <c r="E28" s="28">
        <f t="shared" si="1"/>
        <v>0</v>
      </c>
      <c r="F28" s="29">
        <v>0</v>
      </c>
      <c r="G28" s="30">
        <f t="shared" si="2"/>
        <v>0</v>
      </c>
      <c r="H28" s="87">
        <f t="shared" si="3"/>
        <v>90750</v>
      </c>
      <c r="I28" s="95">
        <f t="shared" si="0"/>
        <v>0</v>
      </c>
    </row>
    <row r="29" spans="1:9" ht="17.25">
      <c r="A29" s="40"/>
      <c r="B29" s="41" t="s">
        <v>42</v>
      </c>
      <c r="C29" s="42">
        <f>SUM(C11:C28)</f>
        <v>8</v>
      </c>
      <c r="D29" s="42"/>
      <c r="E29" s="43">
        <f>SUM(E11:E28)</f>
        <v>992655</v>
      </c>
      <c r="F29" s="43"/>
      <c r="G29" s="44">
        <f>SUM(G11:G28)</f>
        <v>992655</v>
      </c>
      <c r="H29" s="89"/>
      <c r="I29" s="100">
        <f>SUM(I11:I28)</f>
        <v>919124.99999999988</v>
      </c>
    </row>
    <row r="30" spans="1:9" ht="31.5">
      <c r="A30" s="46"/>
      <c r="B30" s="47"/>
      <c r="C30" s="48"/>
      <c r="D30" s="48"/>
      <c r="E30" s="49"/>
      <c r="F30" s="49"/>
      <c r="G30" s="50"/>
      <c r="H30" s="90"/>
      <c r="I30" s="102">
        <f>I29*0.08</f>
        <v>73529.999999999985</v>
      </c>
    </row>
    <row r="31" spans="1:9" ht="18">
      <c r="A31" s="283" t="s">
        <v>43</v>
      </c>
      <c r="B31" s="283"/>
      <c r="C31" s="284" t="s">
        <v>44</v>
      </c>
      <c r="D31" s="284"/>
      <c r="E31" s="54"/>
      <c r="F31" s="54"/>
      <c r="G31" s="55" t="s">
        <v>45</v>
      </c>
      <c r="H31" s="91"/>
      <c r="I31" s="103">
        <f>SUM(I29:I30)</f>
        <v>992654.99999999988</v>
      </c>
    </row>
    <row r="36" spans="1:9" ht="15.75">
      <c r="A36" s="279" t="s">
        <v>0</v>
      </c>
      <c r="B36" s="279"/>
      <c r="C36" s="279"/>
      <c r="D36" s="279"/>
      <c r="E36" s="279"/>
      <c r="F36" s="279"/>
      <c r="G36" s="279"/>
      <c r="H36" s="83"/>
      <c r="I36" s="186"/>
    </row>
    <row r="37" spans="1:9" ht="16.5">
      <c r="A37" s="279" t="s">
        <v>1</v>
      </c>
      <c r="B37" s="279"/>
      <c r="C37" s="279"/>
      <c r="D37" s="279"/>
      <c r="E37" s="279"/>
      <c r="F37" s="279"/>
      <c r="G37" s="279"/>
      <c r="H37" s="83"/>
      <c r="I37" s="94"/>
    </row>
    <row r="38" spans="1:9" ht="15.75">
      <c r="A38" s="279" t="s">
        <v>2</v>
      </c>
      <c r="B38" s="279"/>
      <c r="C38" s="279"/>
      <c r="D38" s="279"/>
      <c r="E38" s="279"/>
      <c r="F38" s="279"/>
      <c r="G38" s="279"/>
      <c r="H38" s="83"/>
      <c r="I38" s="95"/>
    </row>
    <row r="39" spans="1:9" ht="15.75">
      <c r="A39" s="279" t="s">
        <v>4</v>
      </c>
      <c r="B39" s="279"/>
      <c r="C39" s="279"/>
      <c r="D39" s="279"/>
      <c r="E39" s="279"/>
      <c r="F39" s="279"/>
      <c r="G39" s="279"/>
      <c r="H39" s="83"/>
      <c r="I39" s="95"/>
    </row>
    <row r="40" spans="1:9" ht="15.75">
      <c r="A40" s="280" t="s">
        <v>6</v>
      </c>
      <c r="B40" s="280"/>
      <c r="C40" s="280"/>
      <c r="D40" s="280"/>
      <c r="E40" s="280"/>
      <c r="F40" s="280"/>
      <c r="G40" s="280"/>
      <c r="H40" s="83"/>
      <c r="I40" s="95"/>
    </row>
    <row r="41" spans="1:9" ht="27.75">
      <c r="A41" s="9"/>
      <c r="B41" s="9"/>
      <c r="C41" s="281" t="s">
        <v>494</v>
      </c>
      <c r="D41" s="281"/>
      <c r="E41" s="281"/>
      <c r="F41" s="281"/>
      <c r="G41" s="281"/>
      <c r="H41" s="83"/>
      <c r="I41" s="95"/>
    </row>
    <row r="42" spans="1:9" ht="15.75">
      <c r="A42" s="11" t="s">
        <v>358</v>
      </c>
      <c r="B42" s="12"/>
      <c r="C42" s="13"/>
      <c r="D42" s="286"/>
      <c r="E42" s="286"/>
      <c r="F42" s="286"/>
      <c r="G42" s="286"/>
      <c r="H42" s="84"/>
      <c r="I42" s="95"/>
    </row>
    <row r="43" spans="1:9" ht="15.75">
      <c r="A43" s="11" t="s">
        <v>9</v>
      </c>
      <c r="B43" s="286"/>
      <c r="C43" s="286"/>
      <c r="D43" s="286"/>
      <c r="E43" s="16"/>
      <c r="F43" s="11"/>
      <c r="G43" s="16"/>
      <c r="H43" s="86" t="s">
        <v>161</v>
      </c>
      <c r="I43" s="98"/>
    </row>
    <row r="44" spans="1:9" ht="15.75">
      <c r="A44" s="11" t="s">
        <v>11</v>
      </c>
      <c r="B44" s="289" t="s">
        <v>495</v>
      </c>
      <c r="C44" s="289"/>
      <c r="D44" s="289"/>
      <c r="E44" s="289"/>
      <c r="F44" s="18"/>
      <c r="G44" s="19" t="s">
        <v>13</v>
      </c>
      <c r="H44" s="83"/>
      <c r="I44" s="95"/>
    </row>
    <row r="45" spans="1:9" ht="15.75">
      <c r="A45" s="21" t="s">
        <v>14</v>
      </c>
      <c r="B45" s="21" t="s">
        <v>16</v>
      </c>
      <c r="C45" s="21" t="s">
        <v>17</v>
      </c>
      <c r="D45" s="22" t="s">
        <v>18</v>
      </c>
      <c r="E45" s="23" t="s">
        <v>19</v>
      </c>
      <c r="F45" s="23" t="s">
        <v>20</v>
      </c>
      <c r="G45" s="21" t="s">
        <v>21</v>
      </c>
      <c r="H45" s="83"/>
      <c r="I45" s="95"/>
    </row>
    <row r="46" spans="1:9">
      <c r="A46" s="24">
        <v>1</v>
      </c>
      <c r="B46" s="25" t="s">
        <v>23</v>
      </c>
      <c r="C46" s="26">
        <v>5</v>
      </c>
      <c r="D46" s="27">
        <v>79305</v>
      </c>
      <c r="E46" s="28">
        <f>D46*C46</f>
        <v>396525</v>
      </c>
      <c r="F46" s="29">
        <v>0</v>
      </c>
      <c r="G46" s="30">
        <f>E46-E46*F46</f>
        <v>396525</v>
      </c>
      <c r="H46" s="87">
        <f>D46/1.08</f>
        <v>73430.555555555547</v>
      </c>
      <c r="I46" s="95">
        <f t="shared" ref="I46:I63" si="4">H46*C46</f>
        <v>367152.77777777775</v>
      </c>
    </row>
    <row r="47" spans="1:9">
      <c r="A47" s="24">
        <v>2</v>
      </c>
      <c r="B47" s="25" t="s">
        <v>25</v>
      </c>
      <c r="C47" s="32"/>
      <c r="D47" s="33">
        <v>128591</v>
      </c>
      <c r="E47" s="28">
        <f t="shared" ref="E47:E63" si="5">D47*C47</f>
        <v>0</v>
      </c>
      <c r="F47" s="29">
        <v>0</v>
      </c>
      <c r="G47" s="30">
        <f t="shared" ref="G47:G63" si="6">E47-E47*F47</f>
        <v>0</v>
      </c>
      <c r="H47" s="87">
        <f t="shared" ref="H47:H63" si="7">D47/1.08</f>
        <v>119065.74074074073</v>
      </c>
      <c r="I47" s="95">
        <f t="shared" si="4"/>
        <v>0</v>
      </c>
    </row>
    <row r="48" spans="1:9">
      <c r="A48" s="24">
        <v>3</v>
      </c>
      <c r="B48" s="25" t="s">
        <v>26</v>
      </c>
      <c r="C48" s="34">
        <v>5</v>
      </c>
      <c r="D48" s="27">
        <v>60043</v>
      </c>
      <c r="E48" s="28">
        <f t="shared" si="5"/>
        <v>300215</v>
      </c>
      <c r="F48" s="29">
        <v>0</v>
      </c>
      <c r="G48" s="30">
        <f t="shared" si="6"/>
        <v>300215</v>
      </c>
      <c r="H48" s="87">
        <f t="shared" si="7"/>
        <v>55595.370370370365</v>
      </c>
      <c r="I48" s="95">
        <f t="shared" si="4"/>
        <v>277976.8518518518</v>
      </c>
    </row>
    <row r="49" spans="1:9">
      <c r="A49" s="24">
        <v>4</v>
      </c>
      <c r="B49" s="25" t="s">
        <v>27</v>
      </c>
      <c r="C49" s="35"/>
      <c r="D49" s="27">
        <v>115781</v>
      </c>
      <c r="E49" s="28">
        <f t="shared" si="5"/>
        <v>0</v>
      </c>
      <c r="F49" s="29">
        <v>0</v>
      </c>
      <c r="G49" s="30">
        <f t="shared" si="6"/>
        <v>0</v>
      </c>
      <c r="H49" s="87">
        <f t="shared" si="7"/>
        <v>107204.62962962962</v>
      </c>
      <c r="I49" s="95">
        <f t="shared" si="4"/>
        <v>0</v>
      </c>
    </row>
    <row r="50" spans="1:9">
      <c r="A50" s="24">
        <v>5</v>
      </c>
      <c r="B50" s="25" t="s">
        <v>28</v>
      </c>
      <c r="C50" s="32"/>
      <c r="D50" s="27">
        <v>119943</v>
      </c>
      <c r="E50" s="28">
        <f t="shared" si="5"/>
        <v>0</v>
      </c>
      <c r="F50" s="29">
        <v>0</v>
      </c>
      <c r="G50" s="30">
        <f t="shared" si="6"/>
        <v>0</v>
      </c>
      <c r="H50" s="87">
        <f t="shared" si="7"/>
        <v>111058.33333333333</v>
      </c>
      <c r="I50" s="95">
        <f t="shared" si="4"/>
        <v>0</v>
      </c>
    </row>
    <row r="51" spans="1:9">
      <c r="A51" s="24">
        <v>6</v>
      </c>
      <c r="B51" s="25" t="s">
        <v>29</v>
      </c>
      <c r="C51" s="26"/>
      <c r="D51" s="27">
        <v>94810</v>
      </c>
      <c r="E51" s="28">
        <f t="shared" si="5"/>
        <v>0</v>
      </c>
      <c r="F51" s="29">
        <v>0</v>
      </c>
      <c r="G51" s="30">
        <f t="shared" si="6"/>
        <v>0</v>
      </c>
      <c r="H51" s="87">
        <f t="shared" si="7"/>
        <v>87787.037037037036</v>
      </c>
      <c r="I51" s="95">
        <f t="shared" si="4"/>
        <v>0</v>
      </c>
    </row>
    <row r="52" spans="1:9">
      <c r="A52" s="24">
        <v>7</v>
      </c>
      <c r="B52" s="25" t="s">
        <v>30</v>
      </c>
      <c r="C52" s="34"/>
      <c r="D52" s="27">
        <v>141396</v>
      </c>
      <c r="E52" s="28">
        <f t="shared" si="5"/>
        <v>0</v>
      </c>
      <c r="F52" s="29">
        <v>0</v>
      </c>
      <c r="G52" s="30">
        <f t="shared" si="6"/>
        <v>0</v>
      </c>
      <c r="H52" s="87">
        <f t="shared" si="7"/>
        <v>130922.22222222222</v>
      </c>
      <c r="I52" s="95">
        <f t="shared" si="4"/>
        <v>0</v>
      </c>
    </row>
    <row r="53" spans="1:9">
      <c r="A53" s="24">
        <v>8</v>
      </c>
      <c r="B53" s="25" t="s">
        <v>31</v>
      </c>
      <c r="C53" s="26"/>
      <c r="D53" s="27">
        <v>232931</v>
      </c>
      <c r="E53" s="28">
        <f t="shared" si="5"/>
        <v>0</v>
      </c>
      <c r="F53" s="29">
        <v>0</v>
      </c>
      <c r="G53" s="30">
        <f t="shared" si="6"/>
        <v>0</v>
      </c>
      <c r="H53" s="87">
        <f t="shared" si="7"/>
        <v>215676.85185185182</v>
      </c>
      <c r="I53" s="95">
        <f t="shared" si="4"/>
        <v>0</v>
      </c>
    </row>
    <row r="54" spans="1:9">
      <c r="A54" s="24">
        <v>9</v>
      </c>
      <c r="B54" s="36" t="s">
        <v>32</v>
      </c>
      <c r="C54" s="26"/>
      <c r="D54" s="27">
        <v>101534</v>
      </c>
      <c r="E54" s="28">
        <f t="shared" si="5"/>
        <v>0</v>
      </c>
      <c r="F54" s="29">
        <v>0</v>
      </c>
      <c r="G54" s="30">
        <f t="shared" si="6"/>
        <v>0</v>
      </c>
      <c r="H54" s="87">
        <f t="shared" si="7"/>
        <v>94012.962962962964</v>
      </c>
      <c r="I54" s="95">
        <f t="shared" si="4"/>
        <v>0</v>
      </c>
    </row>
    <row r="55" spans="1:9">
      <c r="A55" s="24">
        <v>10</v>
      </c>
      <c r="B55" s="36" t="s">
        <v>33</v>
      </c>
      <c r="C55" s="37">
        <v>2</v>
      </c>
      <c r="D55" s="33">
        <v>110148</v>
      </c>
      <c r="E55" s="28">
        <f t="shared" si="5"/>
        <v>220296</v>
      </c>
      <c r="F55" s="29">
        <v>0</v>
      </c>
      <c r="G55" s="30">
        <f t="shared" si="6"/>
        <v>220296</v>
      </c>
      <c r="H55" s="87">
        <f t="shared" si="7"/>
        <v>101988.88888888888</v>
      </c>
      <c r="I55" s="95">
        <f t="shared" si="4"/>
        <v>203977.77777777775</v>
      </c>
    </row>
    <row r="56" spans="1:9">
      <c r="A56" s="24">
        <v>11</v>
      </c>
      <c r="B56" s="25" t="s">
        <v>34</v>
      </c>
      <c r="C56" s="37">
        <v>4</v>
      </c>
      <c r="D56" s="27">
        <v>54198</v>
      </c>
      <c r="E56" s="28">
        <f t="shared" si="5"/>
        <v>216792</v>
      </c>
      <c r="F56" s="29">
        <v>0</v>
      </c>
      <c r="G56" s="30">
        <f t="shared" si="6"/>
        <v>216792</v>
      </c>
      <c r="H56" s="87">
        <f t="shared" si="7"/>
        <v>50183.333333333328</v>
      </c>
      <c r="I56" s="95">
        <f t="shared" si="4"/>
        <v>200733.33333333331</v>
      </c>
    </row>
    <row r="57" spans="1:9">
      <c r="A57" s="24">
        <v>12</v>
      </c>
      <c r="B57" s="25" t="s">
        <v>35</v>
      </c>
      <c r="C57" s="37">
        <v>3</v>
      </c>
      <c r="D57" s="27">
        <v>49680</v>
      </c>
      <c r="E57" s="28">
        <f t="shared" si="5"/>
        <v>149040</v>
      </c>
      <c r="F57" s="29">
        <v>0</v>
      </c>
      <c r="G57" s="30">
        <f t="shared" si="6"/>
        <v>149040</v>
      </c>
      <c r="H57" s="87">
        <f t="shared" si="7"/>
        <v>46000</v>
      </c>
      <c r="I57" s="95">
        <f t="shared" si="4"/>
        <v>138000</v>
      </c>
    </row>
    <row r="58" spans="1:9">
      <c r="A58" s="24">
        <v>13</v>
      </c>
      <c r="B58" s="25" t="s">
        <v>36</v>
      </c>
      <c r="C58" s="37"/>
      <c r="D58" s="38">
        <v>64152</v>
      </c>
      <c r="E58" s="28">
        <f t="shared" si="5"/>
        <v>0</v>
      </c>
      <c r="F58" s="29">
        <v>0</v>
      </c>
      <c r="G58" s="30">
        <f t="shared" si="6"/>
        <v>0</v>
      </c>
      <c r="H58" s="87">
        <f t="shared" si="7"/>
        <v>59399.999999999993</v>
      </c>
      <c r="I58" s="95">
        <f t="shared" si="4"/>
        <v>0</v>
      </c>
    </row>
    <row r="59" spans="1:9">
      <c r="A59" s="24">
        <v>14</v>
      </c>
      <c r="B59" s="25" t="s">
        <v>37</v>
      </c>
      <c r="C59" s="37"/>
      <c r="D59" s="38">
        <v>65934</v>
      </c>
      <c r="E59" s="28">
        <f t="shared" si="5"/>
        <v>0</v>
      </c>
      <c r="F59" s="29">
        <v>0</v>
      </c>
      <c r="G59" s="30">
        <f t="shared" si="6"/>
        <v>0</v>
      </c>
      <c r="H59" s="87">
        <f t="shared" si="7"/>
        <v>61049.999999999993</v>
      </c>
      <c r="I59" s="95">
        <f t="shared" si="4"/>
        <v>0</v>
      </c>
    </row>
    <row r="60" spans="1:9">
      <c r="A60" s="24">
        <v>15</v>
      </c>
      <c r="B60" s="25" t="s">
        <v>38</v>
      </c>
      <c r="C60" s="37"/>
      <c r="D60" s="38">
        <v>76626</v>
      </c>
      <c r="E60" s="28">
        <f t="shared" si="5"/>
        <v>0</v>
      </c>
      <c r="F60" s="29">
        <v>0</v>
      </c>
      <c r="G60" s="30">
        <f t="shared" si="6"/>
        <v>0</v>
      </c>
      <c r="H60" s="87">
        <f t="shared" si="7"/>
        <v>70950</v>
      </c>
      <c r="I60" s="95">
        <f t="shared" si="4"/>
        <v>0</v>
      </c>
    </row>
    <row r="61" spans="1:9">
      <c r="A61" s="24">
        <v>16</v>
      </c>
      <c r="B61" s="25" t="s">
        <v>39</v>
      </c>
      <c r="C61" s="37"/>
      <c r="D61" s="38">
        <v>80190</v>
      </c>
      <c r="E61" s="28">
        <f t="shared" si="5"/>
        <v>0</v>
      </c>
      <c r="F61" s="29">
        <v>0</v>
      </c>
      <c r="G61" s="30">
        <f t="shared" si="6"/>
        <v>0</v>
      </c>
      <c r="H61" s="87">
        <f t="shared" si="7"/>
        <v>74250</v>
      </c>
      <c r="I61" s="95">
        <f t="shared" si="4"/>
        <v>0</v>
      </c>
    </row>
    <row r="62" spans="1:9">
      <c r="A62" s="24">
        <v>17</v>
      </c>
      <c r="B62" s="25" t="s">
        <v>40</v>
      </c>
      <c r="C62" s="37"/>
      <c r="D62" s="38">
        <v>113832</v>
      </c>
      <c r="E62" s="28">
        <f t="shared" si="5"/>
        <v>0</v>
      </c>
      <c r="F62" s="29">
        <v>0</v>
      </c>
      <c r="G62" s="30">
        <f t="shared" si="6"/>
        <v>0</v>
      </c>
      <c r="H62" s="87">
        <f t="shared" si="7"/>
        <v>105400</v>
      </c>
      <c r="I62" s="95">
        <f t="shared" si="4"/>
        <v>0</v>
      </c>
    </row>
    <row r="63" spans="1:9">
      <c r="A63" s="24">
        <v>18</v>
      </c>
      <c r="B63" s="25" t="s">
        <v>41</v>
      </c>
      <c r="C63" s="37"/>
      <c r="D63" s="39">
        <v>98010</v>
      </c>
      <c r="E63" s="28">
        <f t="shared" si="5"/>
        <v>0</v>
      </c>
      <c r="F63" s="29">
        <v>0</v>
      </c>
      <c r="G63" s="30">
        <f t="shared" si="6"/>
        <v>0</v>
      </c>
      <c r="H63" s="87">
        <f t="shared" si="7"/>
        <v>90750</v>
      </c>
      <c r="I63" s="95">
        <f t="shared" si="4"/>
        <v>0</v>
      </c>
    </row>
    <row r="64" spans="1:9" ht="17.25">
      <c r="A64" s="40"/>
      <c r="B64" s="41" t="s">
        <v>42</v>
      </c>
      <c r="C64" s="42">
        <f>SUM(C46:C63)</f>
        <v>19</v>
      </c>
      <c r="D64" s="42"/>
      <c r="E64" s="43">
        <f>SUM(E46:E63)</f>
        <v>1282868</v>
      </c>
      <c r="F64" s="43"/>
      <c r="G64" s="44">
        <f>SUM(G46:G63)</f>
        <v>1282868</v>
      </c>
      <c r="H64" s="89"/>
      <c r="I64" s="100">
        <f>SUM(I46:I63)</f>
        <v>1187840.7407407407</v>
      </c>
    </row>
    <row r="65" spans="1:9" ht="31.5">
      <c r="A65" s="46"/>
      <c r="B65" s="47"/>
      <c r="C65" s="48"/>
      <c r="D65" s="48"/>
      <c r="E65" s="49"/>
      <c r="F65" s="49"/>
      <c r="G65" s="50"/>
      <c r="H65" s="90"/>
      <c r="I65" s="102">
        <f>I64*0.08</f>
        <v>95027.259259259255</v>
      </c>
    </row>
    <row r="66" spans="1:9" ht="18">
      <c r="A66" s="283" t="s">
        <v>43</v>
      </c>
      <c r="B66" s="283"/>
      <c r="C66" s="284" t="s">
        <v>44</v>
      </c>
      <c r="D66" s="284"/>
      <c r="E66" s="54"/>
      <c r="F66" s="54"/>
      <c r="G66" s="55" t="s">
        <v>45</v>
      </c>
      <c r="H66" s="91"/>
      <c r="I66" s="103">
        <f>SUM(I64:I65)</f>
        <v>1282868</v>
      </c>
    </row>
    <row r="69" spans="1:9" ht="15.75">
      <c r="A69" s="279" t="s">
        <v>0</v>
      </c>
      <c r="B69" s="279"/>
      <c r="C69" s="279"/>
      <c r="D69" s="279"/>
      <c r="E69" s="279"/>
      <c r="F69" s="279"/>
      <c r="G69" s="279"/>
      <c r="H69" s="83"/>
      <c r="I69" s="186"/>
    </row>
    <row r="70" spans="1:9" ht="16.5">
      <c r="A70" s="279" t="s">
        <v>1</v>
      </c>
      <c r="B70" s="279"/>
      <c r="C70" s="279"/>
      <c r="D70" s="279"/>
      <c r="E70" s="279"/>
      <c r="F70" s="279"/>
      <c r="G70" s="279"/>
      <c r="H70" s="83"/>
      <c r="I70" s="94"/>
    </row>
    <row r="71" spans="1:9" ht="15.75">
      <c r="A71" s="279" t="s">
        <v>2</v>
      </c>
      <c r="B71" s="279"/>
      <c r="C71" s="279"/>
      <c r="D71" s="279"/>
      <c r="E71" s="279"/>
      <c r="F71" s="279"/>
      <c r="G71" s="279"/>
      <c r="H71" s="83"/>
      <c r="I71" s="95"/>
    </row>
    <row r="72" spans="1:9" ht="15.75">
      <c r="A72" s="279" t="s">
        <v>4</v>
      </c>
      <c r="B72" s="279"/>
      <c r="C72" s="279"/>
      <c r="D72" s="279"/>
      <c r="E72" s="279"/>
      <c r="F72" s="279"/>
      <c r="G72" s="279"/>
      <c r="H72" s="83"/>
      <c r="I72" s="95"/>
    </row>
    <row r="73" spans="1:9" ht="15.75">
      <c r="A73" s="280" t="s">
        <v>6</v>
      </c>
      <c r="B73" s="280"/>
      <c r="C73" s="280"/>
      <c r="D73" s="280"/>
      <c r="E73" s="280"/>
      <c r="F73" s="280"/>
      <c r="G73" s="280"/>
      <c r="H73" s="83"/>
      <c r="I73" s="95"/>
    </row>
    <row r="74" spans="1:9" ht="27.75">
      <c r="A74" s="9"/>
      <c r="B74" s="9"/>
      <c r="C74" s="281" t="s">
        <v>494</v>
      </c>
      <c r="D74" s="281"/>
      <c r="E74" s="281"/>
      <c r="F74" s="281"/>
      <c r="G74" s="281"/>
      <c r="H74" s="83"/>
      <c r="I74" s="95"/>
    </row>
    <row r="75" spans="1:9" ht="15.75">
      <c r="A75" s="11" t="s">
        <v>358</v>
      </c>
      <c r="B75" s="12"/>
      <c r="C75" s="13"/>
      <c r="D75" s="286"/>
      <c r="E75" s="286"/>
      <c r="F75" s="286"/>
      <c r="G75" s="286"/>
      <c r="H75" s="84"/>
      <c r="I75" s="95"/>
    </row>
    <row r="76" spans="1:9" ht="15.75">
      <c r="A76" s="11" t="s">
        <v>9</v>
      </c>
      <c r="B76" s="286"/>
      <c r="C76" s="286"/>
      <c r="D76" s="286"/>
      <c r="E76" s="16"/>
      <c r="F76" s="11"/>
      <c r="G76" s="16"/>
      <c r="H76" s="86" t="s">
        <v>161</v>
      </c>
      <c r="I76" s="98"/>
    </row>
    <row r="77" spans="1:9" ht="15.75">
      <c r="A77" s="11" t="s">
        <v>11</v>
      </c>
      <c r="B77" s="289" t="s">
        <v>496</v>
      </c>
      <c r="C77" s="289"/>
      <c r="D77" s="289"/>
      <c r="E77" s="289"/>
      <c r="F77" s="18"/>
      <c r="G77" s="19" t="s">
        <v>13</v>
      </c>
      <c r="H77" s="83"/>
      <c r="I77" s="95"/>
    </row>
    <row r="78" spans="1:9" ht="15.75">
      <c r="A78" s="21" t="s">
        <v>14</v>
      </c>
      <c r="B78" s="21" t="s">
        <v>16</v>
      </c>
      <c r="C78" s="21" t="s">
        <v>17</v>
      </c>
      <c r="D78" s="22" t="s">
        <v>18</v>
      </c>
      <c r="E78" s="23" t="s">
        <v>19</v>
      </c>
      <c r="F78" s="23" t="s">
        <v>20</v>
      </c>
      <c r="G78" s="21" t="s">
        <v>21</v>
      </c>
      <c r="H78" s="83"/>
      <c r="I78" s="95"/>
    </row>
    <row r="79" spans="1:9">
      <c r="A79" s="24">
        <v>1</v>
      </c>
      <c r="B79" s="25" t="s">
        <v>23</v>
      </c>
      <c r="C79" s="26">
        <v>1</v>
      </c>
      <c r="D79" s="27">
        <v>79305</v>
      </c>
      <c r="E79" s="28">
        <f>D79*C79</f>
        <v>79305</v>
      </c>
      <c r="F79" s="29">
        <v>0</v>
      </c>
      <c r="G79" s="30">
        <f>E79-E79*F79</f>
        <v>79305</v>
      </c>
      <c r="H79" s="87">
        <f>D79/1.08</f>
        <v>73430.555555555547</v>
      </c>
      <c r="I79" s="95">
        <f t="shared" ref="I79:I96" si="8">H79*C79</f>
        <v>73430.555555555547</v>
      </c>
    </row>
    <row r="80" spans="1:9">
      <c r="A80" s="24">
        <v>2</v>
      </c>
      <c r="B80" s="25" t="s">
        <v>25</v>
      </c>
      <c r="C80" s="32"/>
      <c r="D80" s="33">
        <v>128591</v>
      </c>
      <c r="E80" s="28">
        <f t="shared" ref="E80:E96" si="9">D80*C80</f>
        <v>0</v>
      </c>
      <c r="F80" s="29">
        <v>0</v>
      </c>
      <c r="G80" s="30">
        <f t="shared" ref="G80:G96" si="10">E80-E80*F80</f>
        <v>0</v>
      </c>
      <c r="H80" s="87">
        <f t="shared" ref="H80:H96" si="11">D80/1.08</f>
        <v>119065.74074074073</v>
      </c>
      <c r="I80" s="95">
        <f t="shared" si="8"/>
        <v>0</v>
      </c>
    </row>
    <row r="81" spans="1:9">
      <c r="A81" s="24">
        <v>3</v>
      </c>
      <c r="B81" s="25" t="s">
        <v>26</v>
      </c>
      <c r="C81" s="34">
        <v>1</v>
      </c>
      <c r="D81" s="27">
        <v>60043</v>
      </c>
      <c r="E81" s="28">
        <f t="shared" si="9"/>
        <v>60043</v>
      </c>
      <c r="F81" s="29">
        <v>0</v>
      </c>
      <c r="G81" s="30">
        <f t="shared" si="10"/>
        <v>60043</v>
      </c>
      <c r="H81" s="87">
        <f t="shared" si="11"/>
        <v>55595.370370370365</v>
      </c>
      <c r="I81" s="95">
        <f t="shared" si="8"/>
        <v>55595.370370370365</v>
      </c>
    </row>
    <row r="82" spans="1:9">
      <c r="A82" s="24">
        <v>4</v>
      </c>
      <c r="B82" s="25" t="s">
        <v>27</v>
      </c>
      <c r="C82" s="35"/>
      <c r="D82" s="27">
        <v>115781</v>
      </c>
      <c r="E82" s="28">
        <f t="shared" si="9"/>
        <v>0</v>
      </c>
      <c r="F82" s="29">
        <v>0</v>
      </c>
      <c r="G82" s="30">
        <f t="shared" si="10"/>
        <v>0</v>
      </c>
      <c r="H82" s="87">
        <f t="shared" si="11"/>
        <v>107204.62962962962</v>
      </c>
      <c r="I82" s="95">
        <f t="shared" si="8"/>
        <v>0</v>
      </c>
    </row>
    <row r="83" spans="1:9">
      <c r="A83" s="24">
        <v>5</v>
      </c>
      <c r="B83" s="25" t="s">
        <v>28</v>
      </c>
      <c r="C83" s="32">
        <v>1</v>
      </c>
      <c r="D83" s="27">
        <v>119943</v>
      </c>
      <c r="E83" s="28">
        <f t="shared" si="9"/>
        <v>119943</v>
      </c>
      <c r="F83" s="29">
        <v>0</v>
      </c>
      <c r="G83" s="30">
        <f t="shared" si="10"/>
        <v>119943</v>
      </c>
      <c r="H83" s="87">
        <f t="shared" si="11"/>
        <v>111058.33333333333</v>
      </c>
      <c r="I83" s="95">
        <f t="shared" si="8"/>
        <v>111058.33333333333</v>
      </c>
    </row>
    <row r="84" spans="1:9">
      <c r="A84" s="24">
        <v>6</v>
      </c>
      <c r="B84" s="25" t="s">
        <v>29</v>
      </c>
      <c r="C84" s="26"/>
      <c r="D84" s="27">
        <v>94810</v>
      </c>
      <c r="E84" s="28">
        <f t="shared" si="9"/>
        <v>0</v>
      </c>
      <c r="F84" s="29">
        <v>0</v>
      </c>
      <c r="G84" s="30">
        <f t="shared" si="10"/>
        <v>0</v>
      </c>
      <c r="H84" s="87">
        <f t="shared" si="11"/>
        <v>87787.037037037036</v>
      </c>
      <c r="I84" s="95">
        <f t="shared" si="8"/>
        <v>0</v>
      </c>
    </row>
    <row r="85" spans="1:9">
      <c r="A85" s="24">
        <v>7</v>
      </c>
      <c r="B85" s="25" t="s">
        <v>30</v>
      </c>
      <c r="C85" s="34">
        <v>1</v>
      </c>
      <c r="D85" s="27">
        <v>141396</v>
      </c>
      <c r="E85" s="28">
        <f t="shared" si="9"/>
        <v>141396</v>
      </c>
      <c r="F85" s="29">
        <v>0</v>
      </c>
      <c r="G85" s="30">
        <f t="shared" si="10"/>
        <v>141396</v>
      </c>
      <c r="H85" s="87">
        <f t="shared" si="11"/>
        <v>130922.22222222222</v>
      </c>
      <c r="I85" s="95">
        <f t="shared" si="8"/>
        <v>130922.22222222222</v>
      </c>
    </row>
    <row r="86" spans="1:9">
      <c r="A86" s="24">
        <v>8</v>
      </c>
      <c r="B86" s="25" t="s">
        <v>31</v>
      </c>
      <c r="C86" s="26"/>
      <c r="D86" s="27">
        <v>232931</v>
      </c>
      <c r="E86" s="28">
        <f t="shared" si="9"/>
        <v>0</v>
      </c>
      <c r="F86" s="29">
        <v>0</v>
      </c>
      <c r="G86" s="30">
        <f t="shared" si="10"/>
        <v>0</v>
      </c>
      <c r="H86" s="87">
        <f t="shared" si="11"/>
        <v>215676.85185185182</v>
      </c>
      <c r="I86" s="95">
        <f t="shared" si="8"/>
        <v>0</v>
      </c>
    </row>
    <row r="87" spans="1:9">
      <c r="A87" s="24">
        <v>9</v>
      </c>
      <c r="B87" s="36" t="s">
        <v>32</v>
      </c>
      <c r="C87" s="26">
        <v>1</v>
      </c>
      <c r="D87" s="27">
        <v>101534</v>
      </c>
      <c r="E87" s="28">
        <f t="shared" si="9"/>
        <v>101534</v>
      </c>
      <c r="F87" s="29">
        <v>0</v>
      </c>
      <c r="G87" s="30">
        <f t="shared" si="10"/>
        <v>101534</v>
      </c>
      <c r="H87" s="87">
        <f t="shared" si="11"/>
        <v>94012.962962962964</v>
      </c>
      <c r="I87" s="95">
        <f t="shared" si="8"/>
        <v>94012.962962962964</v>
      </c>
    </row>
    <row r="88" spans="1:9">
      <c r="A88" s="24">
        <v>10</v>
      </c>
      <c r="B88" s="36" t="s">
        <v>33</v>
      </c>
      <c r="C88" s="37">
        <v>1</v>
      </c>
      <c r="D88" s="33">
        <v>110148</v>
      </c>
      <c r="E88" s="28">
        <f t="shared" si="9"/>
        <v>110148</v>
      </c>
      <c r="F88" s="29">
        <v>0</v>
      </c>
      <c r="G88" s="30">
        <f t="shared" si="10"/>
        <v>110148</v>
      </c>
      <c r="H88" s="87">
        <f t="shared" si="11"/>
        <v>101988.88888888888</v>
      </c>
      <c r="I88" s="95">
        <f t="shared" si="8"/>
        <v>101988.88888888888</v>
      </c>
    </row>
    <row r="89" spans="1:9">
      <c r="A89" s="24">
        <v>11</v>
      </c>
      <c r="B89" s="25" t="s">
        <v>34</v>
      </c>
      <c r="C89" s="37">
        <v>1</v>
      </c>
      <c r="D89" s="27">
        <v>54198</v>
      </c>
      <c r="E89" s="28">
        <f t="shared" si="9"/>
        <v>54198</v>
      </c>
      <c r="F89" s="29">
        <v>0</v>
      </c>
      <c r="G89" s="30">
        <f t="shared" si="10"/>
        <v>54198</v>
      </c>
      <c r="H89" s="87">
        <f t="shared" si="11"/>
        <v>50183.333333333328</v>
      </c>
      <c r="I89" s="95">
        <f t="shared" si="8"/>
        <v>50183.333333333328</v>
      </c>
    </row>
    <row r="90" spans="1:9">
      <c r="A90" s="24">
        <v>12</v>
      </c>
      <c r="B90" s="25" t="s">
        <v>35</v>
      </c>
      <c r="C90" s="37">
        <v>1</v>
      </c>
      <c r="D90" s="27">
        <v>49680</v>
      </c>
      <c r="E90" s="28">
        <f t="shared" si="9"/>
        <v>49680</v>
      </c>
      <c r="F90" s="29">
        <v>0</v>
      </c>
      <c r="G90" s="30">
        <f t="shared" si="10"/>
        <v>49680</v>
      </c>
      <c r="H90" s="87">
        <f t="shared" si="11"/>
        <v>46000</v>
      </c>
      <c r="I90" s="95">
        <f t="shared" si="8"/>
        <v>46000</v>
      </c>
    </row>
    <row r="91" spans="1:9">
      <c r="A91" s="24">
        <v>13</v>
      </c>
      <c r="B91" s="25" t="s">
        <v>36</v>
      </c>
      <c r="C91" s="37"/>
      <c r="D91" s="38">
        <v>64152</v>
      </c>
      <c r="E91" s="28">
        <f t="shared" si="9"/>
        <v>0</v>
      </c>
      <c r="F91" s="29">
        <v>0</v>
      </c>
      <c r="G91" s="30">
        <f t="shared" si="10"/>
        <v>0</v>
      </c>
      <c r="H91" s="87">
        <f t="shared" si="11"/>
        <v>59399.999999999993</v>
      </c>
      <c r="I91" s="95">
        <f t="shared" si="8"/>
        <v>0</v>
      </c>
    </row>
    <row r="92" spans="1:9">
      <c r="A92" s="24">
        <v>14</v>
      </c>
      <c r="B92" s="25" t="s">
        <v>37</v>
      </c>
      <c r="C92" s="37"/>
      <c r="D92" s="38">
        <v>65934</v>
      </c>
      <c r="E92" s="28">
        <f t="shared" si="9"/>
        <v>0</v>
      </c>
      <c r="F92" s="29">
        <v>0</v>
      </c>
      <c r="G92" s="30">
        <f t="shared" si="10"/>
        <v>0</v>
      </c>
      <c r="H92" s="87">
        <f t="shared" si="11"/>
        <v>61049.999999999993</v>
      </c>
      <c r="I92" s="95">
        <f t="shared" si="8"/>
        <v>0</v>
      </c>
    </row>
    <row r="93" spans="1:9">
      <c r="A93" s="24">
        <v>15</v>
      </c>
      <c r="B93" s="25" t="s">
        <v>38</v>
      </c>
      <c r="C93" s="37"/>
      <c r="D93" s="38">
        <v>76626</v>
      </c>
      <c r="E93" s="28">
        <f t="shared" si="9"/>
        <v>0</v>
      </c>
      <c r="F93" s="29">
        <v>0</v>
      </c>
      <c r="G93" s="30">
        <f t="shared" si="10"/>
        <v>0</v>
      </c>
      <c r="H93" s="87">
        <f t="shared" si="11"/>
        <v>70950</v>
      </c>
      <c r="I93" s="95">
        <f t="shared" si="8"/>
        <v>0</v>
      </c>
    </row>
    <row r="94" spans="1:9">
      <c r="A94" s="24">
        <v>16</v>
      </c>
      <c r="B94" s="25" t="s">
        <v>39</v>
      </c>
      <c r="C94" s="37"/>
      <c r="D94" s="38">
        <v>80190</v>
      </c>
      <c r="E94" s="28">
        <f t="shared" si="9"/>
        <v>0</v>
      </c>
      <c r="F94" s="29">
        <v>0</v>
      </c>
      <c r="G94" s="30">
        <f t="shared" si="10"/>
        <v>0</v>
      </c>
      <c r="H94" s="87">
        <f t="shared" si="11"/>
        <v>74250</v>
      </c>
      <c r="I94" s="95">
        <f t="shared" si="8"/>
        <v>0</v>
      </c>
    </row>
    <row r="95" spans="1:9">
      <c r="A95" s="24">
        <v>17</v>
      </c>
      <c r="B95" s="25" t="s">
        <v>40</v>
      </c>
      <c r="C95" s="37"/>
      <c r="D95" s="38">
        <v>113832</v>
      </c>
      <c r="E95" s="28">
        <f t="shared" si="9"/>
        <v>0</v>
      </c>
      <c r="F95" s="29">
        <v>0</v>
      </c>
      <c r="G95" s="30">
        <f t="shared" si="10"/>
        <v>0</v>
      </c>
      <c r="H95" s="87">
        <f t="shared" si="11"/>
        <v>105400</v>
      </c>
      <c r="I95" s="95">
        <f t="shared" si="8"/>
        <v>0</v>
      </c>
    </row>
    <row r="96" spans="1:9">
      <c r="A96" s="24">
        <v>18</v>
      </c>
      <c r="B96" s="25" t="s">
        <v>41</v>
      </c>
      <c r="C96" s="37"/>
      <c r="D96" s="39">
        <v>98010</v>
      </c>
      <c r="E96" s="28">
        <f t="shared" si="9"/>
        <v>0</v>
      </c>
      <c r="F96" s="29">
        <v>0</v>
      </c>
      <c r="G96" s="30">
        <f t="shared" si="10"/>
        <v>0</v>
      </c>
      <c r="H96" s="87">
        <f t="shared" si="11"/>
        <v>90750</v>
      </c>
      <c r="I96" s="95">
        <f t="shared" si="8"/>
        <v>0</v>
      </c>
    </row>
    <row r="97" spans="1:9" ht="17.25">
      <c r="A97" s="40"/>
      <c r="B97" s="41" t="s">
        <v>42</v>
      </c>
      <c r="C97" s="42">
        <f>SUM(C79:C96)</f>
        <v>8</v>
      </c>
      <c r="D97" s="42"/>
      <c r="E97" s="43">
        <f>SUM(E79:E96)</f>
        <v>716247</v>
      </c>
      <c r="F97" s="43"/>
      <c r="G97" s="44">
        <f>SUM(G79:G96)</f>
        <v>716247</v>
      </c>
      <c r="H97" s="89"/>
      <c r="I97" s="100">
        <f>SUM(I79:I96)</f>
        <v>663191.66666666663</v>
      </c>
    </row>
    <row r="98" spans="1:9" ht="31.5">
      <c r="A98" s="46"/>
      <c r="B98" s="47"/>
      <c r="C98" s="48"/>
      <c r="D98" s="48"/>
      <c r="E98" s="49"/>
      <c r="F98" s="49"/>
      <c r="G98" s="50"/>
      <c r="H98" s="90"/>
      <c r="I98" s="102">
        <f>I97*0.08</f>
        <v>53055.333333333328</v>
      </c>
    </row>
    <row r="99" spans="1:9" ht="18">
      <c r="A99" s="283" t="s">
        <v>43</v>
      </c>
      <c r="B99" s="283"/>
      <c r="C99" s="284" t="s">
        <v>44</v>
      </c>
      <c r="D99" s="284"/>
      <c r="E99" s="54"/>
      <c r="F99" s="54"/>
      <c r="G99" s="55" t="s">
        <v>45</v>
      </c>
      <c r="H99" s="91"/>
      <c r="I99" s="103">
        <f>SUM(I97:I98)</f>
        <v>716247</v>
      </c>
    </row>
    <row r="102" spans="1:9" ht="15.75">
      <c r="A102" s="279" t="s">
        <v>0</v>
      </c>
      <c r="B102" s="279"/>
      <c r="C102" s="279"/>
      <c r="D102" s="279"/>
      <c r="E102" s="279"/>
      <c r="F102" s="279"/>
      <c r="G102" s="279"/>
      <c r="H102" s="83"/>
      <c r="I102" s="186"/>
    </row>
    <row r="103" spans="1:9" ht="16.5">
      <c r="A103" s="279" t="s">
        <v>1</v>
      </c>
      <c r="B103" s="279"/>
      <c r="C103" s="279"/>
      <c r="D103" s="279"/>
      <c r="E103" s="279"/>
      <c r="F103" s="279"/>
      <c r="G103" s="279"/>
      <c r="H103" s="83"/>
      <c r="I103" s="94"/>
    </row>
    <row r="104" spans="1:9" ht="15.75">
      <c r="A104" s="279" t="s">
        <v>2</v>
      </c>
      <c r="B104" s="279"/>
      <c r="C104" s="279"/>
      <c r="D104" s="279"/>
      <c r="E104" s="279"/>
      <c r="F104" s="279"/>
      <c r="G104" s="279"/>
      <c r="H104" s="83"/>
      <c r="I104" s="95"/>
    </row>
    <row r="105" spans="1:9" ht="15.75">
      <c r="A105" s="279" t="s">
        <v>4</v>
      </c>
      <c r="B105" s="279"/>
      <c r="C105" s="279"/>
      <c r="D105" s="279"/>
      <c r="E105" s="279"/>
      <c r="F105" s="279"/>
      <c r="G105" s="279"/>
      <c r="H105" s="83"/>
      <c r="I105" s="95"/>
    </row>
    <row r="106" spans="1:9" ht="15.75">
      <c r="A106" s="280" t="s">
        <v>6</v>
      </c>
      <c r="B106" s="280"/>
      <c r="C106" s="280"/>
      <c r="D106" s="280"/>
      <c r="E106" s="280"/>
      <c r="F106" s="280"/>
      <c r="G106" s="280"/>
      <c r="H106" s="83"/>
      <c r="I106" s="95"/>
    </row>
    <row r="107" spans="1:9" ht="27.75">
      <c r="A107" s="9"/>
      <c r="B107" s="9"/>
      <c r="C107" s="281" t="s">
        <v>494</v>
      </c>
      <c r="D107" s="281"/>
      <c r="E107" s="281"/>
      <c r="F107" s="281"/>
      <c r="G107" s="281"/>
      <c r="H107" s="83"/>
      <c r="I107" s="95"/>
    </row>
    <row r="108" spans="1:9" ht="15.75">
      <c r="A108" s="11" t="s">
        <v>358</v>
      </c>
      <c r="B108" s="12"/>
      <c r="C108" s="13"/>
      <c r="D108" s="286"/>
      <c r="E108" s="286"/>
      <c r="F108" s="286"/>
      <c r="G108" s="286"/>
      <c r="H108" s="84"/>
      <c r="I108" s="95"/>
    </row>
    <row r="109" spans="1:9" ht="15.75">
      <c r="A109" s="11" t="s">
        <v>9</v>
      </c>
      <c r="B109" s="286" t="s">
        <v>497</v>
      </c>
      <c r="C109" s="286"/>
      <c r="D109" s="286"/>
      <c r="E109" s="16"/>
      <c r="F109" s="11"/>
      <c r="G109" s="16"/>
      <c r="H109" s="86" t="s">
        <v>161</v>
      </c>
      <c r="I109" s="98"/>
    </row>
    <row r="110" spans="1:9" ht="15.75">
      <c r="A110" s="11" t="s">
        <v>11</v>
      </c>
      <c r="B110" s="289"/>
      <c r="C110" s="289"/>
      <c r="D110" s="289"/>
      <c r="E110" s="289"/>
      <c r="F110" s="18"/>
      <c r="G110" s="19" t="s">
        <v>13</v>
      </c>
      <c r="H110" s="83"/>
      <c r="I110" s="95"/>
    </row>
    <row r="111" spans="1:9" ht="15.75">
      <c r="A111" s="21" t="s">
        <v>14</v>
      </c>
      <c r="B111" s="21" t="s">
        <v>16</v>
      </c>
      <c r="C111" s="21" t="s">
        <v>17</v>
      </c>
      <c r="D111" s="22" t="s">
        <v>18</v>
      </c>
      <c r="E111" s="23" t="s">
        <v>19</v>
      </c>
      <c r="F111" s="23" t="s">
        <v>20</v>
      </c>
      <c r="G111" s="21" t="s">
        <v>21</v>
      </c>
      <c r="H111" s="83"/>
      <c r="I111" s="95"/>
    </row>
    <row r="112" spans="1:9">
      <c r="A112" s="24">
        <v>1</v>
      </c>
      <c r="B112" s="25" t="s">
        <v>23</v>
      </c>
      <c r="C112" s="26">
        <v>10</v>
      </c>
      <c r="D112" s="27">
        <v>79305</v>
      </c>
      <c r="E112" s="28">
        <f>D112*C112</f>
        <v>793050</v>
      </c>
      <c r="F112" s="29">
        <v>0</v>
      </c>
      <c r="G112" s="30">
        <f>E112-E112*F112</f>
        <v>793050</v>
      </c>
      <c r="H112" s="87">
        <f>D112/1.08</f>
        <v>73430.555555555547</v>
      </c>
      <c r="I112" s="95">
        <f t="shared" ref="I112:I129" si="12">H112*C112</f>
        <v>734305.5555555555</v>
      </c>
    </row>
    <row r="113" spans="1:9">
      <c r="A113" s="24">
        <v>2</v>
      </c>
      <c r="B113" s="25" t="s">
        <v>25</v>
      </c>
      <c r="C113" s="32"/>
      <c r="D113" s="33">
        <v>128591</v>
      </c>
      <c r="E113" s="28">
        <f t="shared" ref="E113:E129" si="13">D113*C113</f>
        <v>0</v>
      </c>
      <c r="F113" s="29">
        <v>0</v>
      </c>
      <c r="G113" s="30">
        <f t="shared" ref="G113:G129" si="14">E113-E113*F113</f>
        <v>0</v>
      </c>
      <c r="H113" s="87">
        <f t="shared" ref="H113:H129" si="15">D113/1.08</f>
        <v>119065.74074074073</v>
      </c>
      <c r="I113" s="95">
        <f t="shared" si="12"/>
        <v>0</v>
      </c>
    </row>
    <row r="114" spans="1:9">
      <c r="A114" s="24">
        <v>3</v>
      </c>
      <c r="B114" s="25" t="s">
        <v>26</v>
      </c>
      <c r="C114" s="34">
        <v>5</v>
      </c>
      <c r="D114" s="27">
        <v>60043</v>
      </c>
      <c r="E114" s="28">
        <f t="shared" si="13"/>
        <v>300215</v>
      </c>
      <c r="F114" s="29">
        <v>0</v>
      </c>
      <c r="G114" s="30">
        <f t="shared" si="14"/>
        <v>300215</v>
      </c>
      <c r="H114" s="87">
        <f t="shared" si="15"/>
        <v>55595.370370370365</v>
      </c>
      <c r="I114" s="95">
        <f t="shared" si="12"/>
        <v>277976.8518518518</v>
      </c>
    </row>
    <row r="115" spans="1:9">
      <c r="A115" s="24">
        <v>4</v>
      </c>
      <c r="B115" s="25" t="s">
        <v>27</v>
      </c>
      <c r="C115" s="35"/>
      <c r="D115" s="27">
        <v>115781</v>
      </c>
      <c r="E115" s="28">
        <f t="shared" si="13"/>
        <v>0</v>
      </c>
      <c r="F115" s="29">
        <v>0</v>
      </c>
      <c r="G115" s="30">
        <f t="shared" si="14"/>
        <v>0</v>
      </c>
      <c r="H115" s="87">
        <f t="shared" si="15"/>
        <v>107204.62962962962</v>
      </c>
      <c r="I115" s="95">
        <f t="shared" si="12"/>
        <v>0</v>
      </c>
    </row>
    <row r="116" spans="1:9">
      <c r="A116" s="24">
        <v>5</v>
      </c>
      <c r="B116" s="25" t="s">
        <v>28</v>
      </c>
      <c r="C116" s="32">
        <v>3</v>
      </c>
      <c r="D116" s="27">
        <v>119943</v>
      </c>
      <c r="E116" s="28">
        <f t="shared" si="13"/>
        <v>359829</v>
      </c>
      <c r="F116" s="29">
        <v>0</v>
      </c>
      <c r="G116" s="30">
        <f t="shared" si="14"/>
        <v>359829</v>
      </c>
      <c r="H116" s="87">
        <f t="shared" si="15"/>
        <v>111058.33333333333</v>
      </c>
      <c r="I116" s="95">
        <f t="shared" si="12"/>
        <v>333175</v>
      </c>
    </row>
    <row r="117" spans="1:9">
      <c r="A117" s="24">
        <v>6</v>
      </c>
      <c r="B117" s="25" t="s">
        <v>29</v>
      </c>
      <c r="C117" s="26"/>
      <c r="D117" s="27">
        <v>94810</v>
      </c>
      <c r="E117" s="28">
        <f t="shared" si="13"/>
        <v>0</v>
      </c>
      <c r="F117" s="29">
        <v>0</v>
      </c>
      <c r="G117" s="30">
        <f t="shared" si="14"/>
        <v>0</v>
      </c>
      <c r="H117" s="87">
        <f t="shared" si="15"/>
        <v>87787.037037037036</v>
      </c>
      <c r="I117" s="95">
        <f t="shared" si="12"/>
        <v>0</v>
      </c>
    </row>
    <row r="118" spans="1:9">
      <c r="A118" s="24">
        <v>7</v>
      </c>
      <c r="B118" s="25" t="s">
        <v>30</v>
      </c>
      <c r="C118" s="34">
        <v>10</v>
      </c>
      <c r="D118" s="27">
        <v>141396</v>
      </c>
      <c r="E118" s="28">
        <f t="shared" si="13"/>
        <v>1413960</v>
      </c>
      <c r="F118" s="29">
        <v>0</v>
      </c>
      <c r="G118" s="30">
        <f t="shared" si="14"/>
        <v>1413960</v>
      </c>
      <c r="H118" s="87">
        <f t="shared" si="15"/>
        <v>130922.22222222222</v>
      </c>
      <c r="I118" s="95">
        <f t="shared" si="12"/>
        <v>1309222.2222222222</v>
      </c>
    </row>
    <row r="119" spans="1:9" ht="15.75">
      <c r="A119" s="24">
        <v>8</v>
      </c>
      <c r="B119" s="25" t="s">
        <v>31</v>
      </c>
      <c r="C119" s="187"/>
      <c r="D119" s="27">
        <v>232931</v>
      </c>
      <c r="E119" s="28">
        <f t="shared" si="13"/>
        <v>0</v>
      </c>
      <c r="F119" s="29">
        <v>0</v>
      </c>
      <c r="G119" s="30">
        <f t="shared" si="14"/>
        <v>0</v>
      </c>
      <c r="H119" s="87">
        <f t="shared" si="15"/>
        <v>215676.85185185182</v>
      </c>
      <c r="I119" s="95">
        <f t="shared" si="12"/>
        <v>0</v>
      </c>
    </row>
    <row r="120" spans="1:9">
      <c r="A120" s="24">
        <v>9</v>
      </c>
      <c r="B120" s="36" t="s">
        <v>32</v>
      </c>
      <c r="C120" s="26"/>
      <c r="D120" s="27">
        <v>101534</v>
      </c>
      <c r="E120" s="28">
        <f t="shared" si="13"/>
        <v>0</v>
      </c>
      <c r="F120" s="29">
        <v>0</v>
      </c>
      <c r="G120" s="30">
        <f t="shared" si="14"/>
        <v>0</v>
      </c>
      <c r="H120" s="87">
        <f t="shared" si="15"/>
        <v>94012.962962962964</v>
      </c>
      <c r="I120" s="95">
        <f t="shared" si="12"/>
        <v>0</v>
      </c>
    </row>
    <row r="121" spans="1:9">
      <c r="A121" s="24">
        <v>10</v>
      </c>
      <c r="B121" s="36" t="s">
        <v>33</v>
      </c>
      <c r="C121" s="37">
        <v>5</v>
      </c>
      <c r="D121" s="33">
        <v>110148</v>
      </c>
      <c r="E121" s="28">
        <f t="shared" si="13"/>
        <v>550740</v>
      </c>
      <c r="F121" s="29">
        <v>0</v>
      </c>
      <c r="G121" s="30">
        <f t="shared" si="14"/>
        <v>550740</v>
      </c>
      <c r="H121" s="87">
        <f t="shared" si="15"/>
        <v>101988.88888888888</v>
      </c>
      <c r="I121" s="95">
        <f t="shared" si="12"/>
        <v>509944.44444444438</v>
      </c>
    </row>
    <row r="122" spans="1:9">
      <c r="A122" s="24">
        <v>11</v>
      </c>
      <c r="B122" s="25" t="s">
        <v>34</v>
      </c>
      <c r="C122" s="37">
        <v>10</v>
      </c>
      <c r="D122" s="27">
        <v>54198</v>
      </c>
      <c r="E122" s="28">
        <f t="shared" si="13"/>
        <v>541980</v>
      </c>
      <c r="F122" s="29">
        <v>0</v>
      </c>
      <c r="G122" s="30">
        <f t="shared" si="14"/>
        <v>541980</v>
      </c>
      <c r="H122" s="87">
        <f t="shared" si="15"/>
        <v>50183.333333333328</v>
      </c>
      <c r="I122" s="95">
        <f t="shared" si="12"/>
        <v>501833.33333333326</v>
      </c>
    </row>
    <row r="123" spans="1:9">
      <c r="A123" s="24">
        <v>12</v>
      </c>
      <c r="B123" s="25" t="s">
        <v>35</v>
      </c>
      <c r="C123" s="37">
        <v>5</v>
      </c>
      <c r="D123" s="27">
        <v>49680</v>
      </c>
      <c r="E123" s="28">
        <f t="shared" si="13"/>
        <v>248400</v>
      </c>
      <c r="F123" s="29">
        <v>0</v>
      </c>
      <c r="G123" s="30">
        <f t="shared" si="14"/>
        <v>248400</v>
      </c>
      <c r="H123" s="87">
        <f t="shared" si="15"/>
        <v>46000</v>
      </c>
      <c r="I123" s="95">
        <f t="shared" si="12"/>
        <v>230000</v>
      </c>
    </row>
    <row r="124" spans="1:9">
      <c r="A124" s="24">
        <v>13</v>
      </c>
      <c r="B124" s="25" t="s">
        <v>36</v>
      </c>
      <c r="C124" s="37"/>
      <c r="D124" s="38">
        <v>64152</v>
      </c>
      <c r="E124" s="28">
        <f t="shared" si="13"/>
        <v>0</v>
      </c>
      <c r="F124" s="29">
        <v>0</v>
      </c>
      <c r="G124" s="30">
        <f t="shared" si="14"/>
        <v>0</v>
      </c>
      <c r="H124" s="87">
        <f t="shared" si="15"/>
        <v>59399.999999999993</v>
      </c>
      <c r="I124" s="95">
        <f t="shared" si="12"/>
        <v>0</v>
      </c>
    </row>
    <row r="125" spans="1:9">
      <c r="A125" s="24">
        <v>14</v>
      </c>
      <c r="B125" s="25" t="s">
        <v>37</v>
      </c>
      <c r="C125" s="37"/>
      <c r="D125" s="38">
        <v>65934</v>
      </c>
      <c r="E125" s="28">
        <f t="shared" si="13"/>
        <v>0</v>
      </c>
      <c r="F125" s="29">
        <v>0</v>
      </c>
      <c r="G125" s="30">
        <f t="shared" si="14"/>
        <v>0</v>
      </c>
      <c r="H125" s="87">
        <f t="shared" si="15"/>
        <v>61049.999999999993</v>
      </c>
      <c r="I125" s="95">
        <f t="shared" si="12"/>
        <v>0</v>
      </c>
    </row>
    <row r="126" spans="1:9">
      <c r="A126" s="24">
        <v>15</v>
      </c>
      <c r="B126" s="25" t="s">
        <v>38</v>
      </c>
      <c r="C126" s="37"/>
      <c r="D126" s="38">
        <v>76626</v>
      </c>
      <c r="E126" s="28">
        <f t="shared" si="13"/>
        <v>0</v>
      </c>
      <c r="F126" s="29">
        <v>0</v>
      </c>
      <c r="G126" s="30">
        <f t="shared" si="14"/>
        <v>0</v>
      </c>
      <c r="H126" s="87">
        <f t="shared" si="15"/>
        <v>70950</v>
      </c>
      <c r="I126" s="95">
        <f t="shared" si="12"/>
        <v>0</v>
      </c>
    </row>
    <row r="127" spans="1:9">
      <c r="A127" s="24">
        <v>16</v>
      </c>
      <c r="B127" s="25" t="s">
        <v>39</v>
      </c>
      <c r="C127" s="37"/>
      <c r="D127" s="38">
        <v>80190</v>
      </c>
      <c r="E127" s="28">
        <f t="shared" si="13"/>
        <v>0</v>
      </c>
      <c r="F127" s="29">
        <v>0</v>
      </c>
      <c r="G127" s="30">
        <f t="shared" si="14"/>
        <v>0</v>
      </c>
      <c r="H127" s="87">
        <f t="shared" si="15"/>
        <v>74250</v>
      </c>
      <c r="I127" s="95">
        <f t="shared" si="12"/>
        <v>0</v>
      </c>
    </row>
    <row r="128" spans="1:9">
      <c r="A128" s="24">
        <v>17</v>
      </c>
      <c r="B128" s="25" t="s">
        <v>40</v>
      </c>
      <c r="C128" s="37"/>
      <c r="D128" s="38">
        <v>113832</v>
      </c>
      <c r="E128" s="28">
        <f t="shared" si="13"/>
        <v>0</v>
      </c>
      <c r="F128" s="29">
        <v>0</v>
      </c>
      <c r="G128" s="30">
        <f t="shared" si="14"/>
        <v>0</v>
      </c>
      <c r="H128" s="87">
        <f t="shared" si="15"/>
        <v>105400</v>
      </c>
      <c r="I128" s="95">
        <f t="shared" si="12"/>
        <v>0</v>
      </c>
    </row>
    <row r="129" spans="1:9">
      <c r="A129" s="24">
        <v>18</v>
      </c>
      <c r="B129" s="25" t="s">
        <v>41</v>
      </c>
      <c r="C129" s="37"/>
      <c r="D129" s="39">
        <v>98010</v>
      </c>
      <c r="E129" s="28">
        <f t="shared" si="13"/>
        <v>0</v>
      </c>
      <c r="F129" s="29">
        <v>0</v>
      </c>
      <c r="G129" s="30">
        <f t="shared" si="14"/>
        <v>0</v>
      </c>
      <c r="H129" s="87">
        <f t="shared" si="15"/>
        <v>90750</v>
      </c>
      <c r="I129" s="95">
        <f t="shared" si="12"/>
        <v>0</v>
      </c>
    </row>
    <row r="130" spans="1:9" ht="17.25">
      <c r="A130" s="40"/>
      <c r="B130" s="41" t="s">
        <v>42</v>
      </c>
      <c r="C130" s="42">
        <f>SUM(C112:C129)</f>
        <v>48</v>
      </c>
      <c r="D130" s="42"/>
      <c r="E130" s="43">
        <f>SUM(E112:E129)</f>
        <v>4208174</v>
      </c>
      <c r="F130" s="43"/>
      <c r="G130" s="44">
        <f>SUM(G112:G129)</f>
        <v>4208174</v>
      </c>
      <c r="H130" s="89"/>
      <c r="I130" s="100">
        <f>SUM(I112:I129)</f>
        <v>3896457.4074074076</v>
      </c>
    </row>
    <row r="131" spans="1:9" ht="31.5">
      <c r="A131" s="46"/>
      <c r="B131" s="47"/>
      <c r="C131" s="48"/>
      <c r="D131" s="48"/>
      <c r="E131" s="49"/>
      <c r="F131" s="49"/>
      <c r="G131" s="50"/>
      <c r="H131" s="90"/>
      <c r="I131" s="102">
        <f>I130*0.08</f>
        <v>311716.59259259264</v>
      </c>
    </row>
    <row r="132" spans="1:9" ht="18">
      <c r="A132" s="283" t="s">
        <v>43</v>
      </c>
      <c r="B132" s="283"/>
      <c r="C132" s="284" t="s">
        <v>44</v>
      </c>
      <c r="D132" s="284"/>
      <c r="E132" s="54"/>
      <c r="F132" s="54"/>
      <c r="G132" s="55" t="s">
        <v>45</v>
      </c>
      <c r="H132" s="91"/>
      <c r="I132" s="103">
        <f>SUM(I130:I131)</f>
        <v>4208174</v>
      </c>
    </row>
    <row r="135" spans="1:9" ht="15.75">
      <c r="A135" s="279" t="s">
        <v>0</v>
      </c>
      <c r="B135" s="279"/>
      <c r="C135" s="279"/>
      <c r="D135" s="279"/>
      <c r="E135" s="279"/>
      <c r="F135" s="279"/>
      <c r="G135" s="279"/>
      <c r="H135" s="83"/>
      <c r="I135" s="186"/>
    </row>
    <row r="136" spans="1:9" ht="16.5">
      <c r="A136" s="279" t="s">
        <v>1</v>
      </c>
      <c r="B136" s="279"/>
      <c r="C136" s="279"/>
      <c r="D136" s="279"/>
      <c r="E136" s="279"/>
      <c r="F136" s="279"/>
      <c r="G136" s="279"/>
      <c r="H136" s="83"/>
      <c r="I136" s="94"/>
    </row>
    <row r="137" spans="1:9" ht="15.75">
      <c r="A137" s="279" t="s">
        <v>2</v>
      </c>
      <c r="B137" s="279"/>
      <c r="C137" s="279"/>
      <c r="D137" s="279"/>
      <c r="E137" s="279"/>
      <c r="F137" s="279"/>
      <c r="G137" s="279"/>
      <c r="H137" s="83"/>
      <c r="I137" s="95"/>
    </row>
    <row r="138" spans="1:9" ht="15.75">
      <c r="A138" s="279" t="s">
        <v>4</v>
      </c>
      <c r="B138" s="279"/>
      <c r="C138" s="279"/>
      <c r="D138" s="279"/>
      <c r="E138" s="279"/>
      <c r="F138" s="279"/>
      <c r="G138" s="279"/>
      <c r="H138" s="83"/>
      <c r="I138" s="95"/>
    </row>
    <row r="139" spans="1:9" ht="15.75">
      <c r="A139" s="280" t="s">
        <v>6</v>
      </c>
      <c r="B139" s="280"/>
      <c r="C139" s="280"/>
      <c r="D139" s="280"/>
      <c r="E139" s="280"/>
      <c r="F139" s="280"/>
      <c r="G139" s="280"/>
      <c r="H139" s="83"/>
      <c r="I139" s="95"/>
    </row>
    <row r="140" spans="1:9" ht="27.75">
      <c r="A140" s="9"/>
      <c r="B140" s="9"/>
      <c r="C140" s="281" t="s">
        <v>494</v>
      </c>
      <c r="D140" s="281"/>
      <c r="E140" s="281"/>
      <c r="F140" s="281"/>
      <c r="G140" s="281"/>
      <c r="H140" s="83"/>
      <c r="I140" s="95"/>
    </row>
    <row r="141" spans="1:9" ht="15.75">
      <c r="A141" s="11" t="s">
        <v>358</v>
      </c>
      <c r="B141" s="12"/>
      <c r="C141" s="13"/>
      <c r="D141" s="286"/>
      <c r="E141" s="286"/>
      <c r="F141" s="286"/>
      <c r="G141" s="286"/>
      <c r="H141" s="84"/>
      <c r="I141" s="95"/>
    </row>
    <row r="142" spans="1:9" ht="15.75">
      <c r="A142" s="11" t="s">
        <v>9</v>
      </c>
      <c r="B142" s="286" t="s">
        <v>498</v>
      </c>
      <c r="C142" s="286"/>
      <c r="D142" s="286"/>
      <c r="E142" s="16"/>
      <c r="F142" s="11"/>
      <c r="G142" s="16"/>
      <c r="H142" s="86" t="s">
        <v>161</v>
      </c>
      <c r="I142" s="98"/>
    </row>
    <row r="143" spans="1:9" ht="15.75">
      <c r="A143" s="11" t="s">
        <v>11</v>
      </c>
      <c r="B143" s="289"/>
      <c r="C143" s="289"/>
      <c r="D143" s="289"/>
      <c r="E143" s="289"/>
      <c r="F143" s="18"/>
      <c r="G143" s="19" t="s">
        <v>13</v>
      </c>
      <c r="H143" s="83"/>
      <c r="I143" s="95"/>
    </row>
    <row r="144" spans="1:9" ht="15.75">
      <c r="A144" s="21" t="s">
        <v>14</v>
      </c>
      <c r="B144" s="21" t="s">
        <v>16</v>
      </c>
      <c r="C144" s="21" t="s">
        <v>17</v>
      </c>
      <c r="D144" s="22" t="s">
        <v>18</v>
      </c>
      <c r="E144" s="23" t="s">
        <v>19</v>
      </c>
      <c r="F144" s="23" t="s">
        <v>20</v>
      </c>
      <c r="G144" s="21" t="s">
        <v>21</v>
      </c>
      <c r="H144" s="83"/>
      <c r="I144" s="95"/>
    </row>
    <row r="145" spans="1:9">
      <c r="A145" s="24">
        <v>1</v>
      </c>
      <c r="B145" s="25" t="s">
        <v>23</v>
      </c>
      <c r="C145" s="26">
        <v>6</v>
      </c>
      <c r="D145" s="27">
        <v>79305</v>
      </c>
      <c r="E145" s="28">
        <f>D145*C145</f>
        <v>475830</v>
      </c>
      <c r="F145" s="29">
        <v>0</v>
      </c>
      <c r="G145" s="30">
        <f>E145-E145*F145</f>
        <v>475830</v>
      </c>
      <c r="H145" s="87">
        <f>D145/1.08</f>
        <v>73430.555555555547</v>
      </c>
      <c r="I145" s="95">
        <f t="shared" ref="I145:I162" si="16">H145*C145</f>
        <v>440583.33333333326</v>
      </c>
    </row>
    <row r="146" spans="1:9">
      <c r="A146" s="24">
        <v>2</v>
      </c>
      <c r="B146" s="25" t="s">
        <v>25</v>
      </c>
      <c r="C146" s="32"/>
      <c r="D146" s="33">
        <v>128591</v>
      </c>
      <c r="E146" s="28">
        <f t="shared" ref="E146:E162" si="17">D146*C146</f>
        <v>0</v>
      </c>
      <c r="F146" s="29">
        <v>0</v>
      </c>
      <c r="G146" s="30">
        <f t="shared" ref="G146:G162" si="18">E146-E146*F146</f>
        <v>0</v>
      </c>
      <c r="H146" s="87">
        <f t="shared" ref="H146:H162" si="19">D146/1.08</f>
        <v>119065.74074074073</v>
      </c>
      <c r="I146" s="95">
        <f t="shared" si="16"/>
        <v>0</v>
      </c>
    </row>
    <row r="147" spans="1:9">
      <c r="A147" s="24">
        <v>3</v>
      </c>
      <c r="B147" s="25" t="s">
        <v>26</v>
      </c>
      <c r="C147" s="34">
        <v>6</v>
      </c>
      <c r="D147" s="27">
        <v>60043</v>
      </c>
      <c r="E147" s="28">
        <f t="shared" si="17"/>
        <v>360258</v>
      </c>
      <c r="F147" s="29">
        <v>0</v>
      </c>
      <c r="G147" s="30">
        <f t="shared" si="18"/>
        <v>360258</v>
      </c>
      <c r="H147" s="87">
        <f t="shared" si="19"/>
        <v>55595.370370370365</v>
      </c>
      <c r="I147" s="95">
        <f t="shared" si="16"/>
        <v>333572.22222222219</v>
      </c>
    </row>
    <row r="148" spans="1:9">
      <c r="A148" s="24">
        <v>4</v>
      </c>
      <c r="B148" s="25" t="s">
        <v>27</v>
      </c>
      <c r="C148" s="35"/>
      <c r="D148" s="27">
        <v>115781</v>
      </c>
      <c r="E148" s="28">
        <f t="shared" si="17"/>
        <v>0</v>
      </c>
      <c r="F148" s="29">
        <v>0</v>
      </c>
      <c r="G148" s="30">
        <f t="shared" si="18"/>
        <v>0</v>
      </c>
      <c r="H148" s="87">
        <f t="shared" si="19"/>
        <v>107204.62962962962</v>
      </c>
      <c r="I148" s="95">
        <f t="shared" si="16"/>
        <v>0</v>
      </c>
    </row>
    <row r="149" spans="1:9">
      <c r="A149" s="24">
        <v>5</v>
      </c>
      <c r="B149" s="25" t="s">
        <v>28</v>
      </c>
      <c r="C149" s="32"/>
      <c r="D149" s="27">
        <v>119943</v>
      </c>
      <c r="E149" s="28">
        <f t="shared" si="17"/>
        <v>0</v>
      </c>
      <c r="F149" s="29">
        <v>0</v>
      </c>
      <c r="G149" s="30">
        <f t="shared" si="18"/>
        <v>0</v>
      </c>
      <c r="H149" s="87">
        <f t="shared" si="19"/>
        <v>111058.33333333333</v>
      </c>
      <c r="I149" s="95">
        <f t="shared" si="16"/>
        <v>0</v>
      </c>
    </row>
    <row r="150" spans="1:9">
      <c r="A150" s="24">
        <v>6</v>
      </c>
      <c r="B150" s="25" t="s">
        <v>29</v>
      </c>
      <c r="C150" s="26"/>
      <c r="D150" s="27">
        <v>94810</v>
      </c>
      <c r="E150" s="28">
        <f t="shared" si="17"/>
        <v>0</v>
      </c>
      <c r="F150" s="29">
        <v>0</v>
      </c>
      <c r="G150" s="30">
        <f t="shared" si="18"/>
        <v>0</v>
      </c>
      <c r="H150" s="87">
        <f t="shared" si="19"/>
        <v>87787.037037037036</v>
      </c>
      <c r="I150" s="95">
        <f t="shared" si="16"/>
        <v>0</v>
      </c>
    </row>
    <row r="151" spans="1:9">
      <c r="A151" s="24">
        <v>7</v>
      </c>
      <c r="B151" s="25" t="s">
        <v>30</v>
      </c>
      <c r="C151" s="34"/>
      <c r="D151" s="27">
        <v>141396</v>
      </c>
      <c r="E151" s="28">
        <f t="shared" si="17"/>
        <v>0</v>
      </c>
      <c r="F151" s="29">
        <v>0</v>
      </c>
      <c r="G151" s="30">
        <f t="shared" si="18"/>
        <v>0</v>
      </c>
      <c r="H151" s="87">
        <f t="shared" si="19"/>
        <v>130922.22222222222</v>
      </c>
      <c r="I151" s="95">
        <f t="shared" si="16"/>
        <v>0</v>
      </c>
    </row>
    <row r="152" spans="1:9" ht="15.75">
      <c r="A152" s="24">
        <v>8</v>
      </c>
      <c r="B152" s="25" t="s">
        <v>31</v>
      </c>
      <c r="C152" s="187"/>
      <c r="D152" s="27">
        <v>232931</v>
      </c>
      <c r="E152" s="28">
        <f t="shared" si="17"/>
        <v>0</v>
      </c>
      <c r="F152" s="29">
        <v>0</v>
      </c>
      <c r="G152" s="30">
        <f t="shared" si="18"/>
        <v>0</v>
      </c>
      <c r="H152" s="87">
        <f t="shared" si="19"/>
        <v>215676.85185185182</v>
      </c>
      <c r="I152" s="95">
        <f t="shared" si="16"/>
        <v>0</v>
      </c>
    </row>
    <row r="153" spans="1:9">
      <c r="A153" s="24">
        <v>9</v>
      </c>
      <c r="B153" s="36" t="s">
        <v>32</v>
      </c>
      <c r="C153" s="26"/>
      <c r="D153" s="27">
        <v>101534</v>
      </c>
      <c r="E153" s="28">
        <f t="shared" si="17"/>
        <v>0</v>
      </c>
      <c r="F153" s="29">
        <v>0</v>
      </c>
      <c r="G153" s="30">
        <f t="shared" si="18"/>
        <v>0</v>
      </c>
      <c r="H153" s="87">
        <f t="shared" si="19"/>
        <v>94012.962962962964</v>
      </c>
      <c r="I153" s="95">
        <f t="shared" si="16"/>
        <v>0</v>
      </c>
    </row>
    <row r="154" spans="1:9">
      <c r="A154" s="24">
        <v>10</v>
      </c>
      <c r="B154" s="36" t="s">
        <v>33</v>
      </c>
      <c r="C154" s="37"/>
      <c r="D154" s="33">
        <v>110148</v>
      </c>
      <c r="E154" s="28">
        <f t="shared" si="17"/>
        <v>0</v>
      </c>
      <c r="F154" s="29">
        <v>0</v>
      </c>
      <c r="G154" s="30">
        <f t="shared" si="18"/>
        <v>0</v>
      </c>
      <c r="H154" s="87">
        <f t="shared" si="19"/>
        <v>101988.88888888888</v>
      </c>
      <c r="I154" s="95">
        <f t="shared" si="16"/>
        <v>0</v>
      </c>
    </row>
    <row r="155" spans="1:9">
      <c r="A155" s="24">
        <v>11</v>
      </c>
      <c r="B155" s="25" t="s">
        <v>34</v>
      </c>
      <c r="C155" s="37">
        <v>10</v>
      </c>
      <c r="D155" s="27">
        <v>54198</v>
      </c>
      <c r="E155" s="28">
        <f t="shared" si="17"/>
        <v>541980</v>
      </c>
      <c r="F155" s="29">
        <v>0</v>
      </c>
      <c r="G155" s="30">
        <f t="shared" si="18"/>
        <v>541980</v>
      </c>
      <c r="H155" s="87">
        <f t="shared" si="19"/>
        <v>50183.333333333328</v>
      </c>
      <c r="I155" s="95">
        <f t="shared" si="16"/>
        <v>501833.33333333326</v>
      </c>
    </row>
    <row r="156" spans="1:9">
      <c r="A156" s="24">
        <v>12</v>
      </c>
      <c r="B156" s="25" t="s">
        <v>35</v>
      </c>
      <c r="C156" s="37"/>
      <c r="D156" s="27">
        <v>49680</v>
      </c>
      <c r="E156" s="28">
        <f t="shared" si="17"/>
        <v>0</v>
      </c>
      <c r="F156" s="29">
        <v>0</v>
      </c>
      <c r="G156" s="30">
        <f t="shared" si="18"/>
        <v>0</v>
      </c>
      <c r="H156" s="87">
        <f t="shared" si="19"/>
        <v>46000</v>
      </c>
      <c r="I156" s="95">
        <f t="shared" si="16"/>
        <v>0</v>
      </c>
    </row>
    <row r="157" spans="1:9">
      <c r="A157" s="24">
        <v>13</v>
      </c>
      <c r="B157" s="25" t="s">
        <v>36</v>
      </c>
      <c r="C157" s="37"/>
      <c r="D157" s="38">
        <v>64152</v>
      </c>
      <c r="E157" s="28">
        <f t="shared" si="17"/>
        <v>0</v>
      </c>
      <c r="F157" s="29">
        <v>0</v>
      </c>
      <c r="G157" s="30">
        <f t="shared" si="18"/>
        <v>0</v>
      </c>
      <c r="H157" s="87">
        <f t="shared" si="19"/>
        <v>59399.999999999993</v>
      </c>
      <c r="I157" s="95">
        <f t="shared" si="16"/>
        <v>0</v>
      </c>
    </row>
    <row r="158" spans="1:9">
      <c r="A158" s="24">
        <v>14</v>
      </c>
      <c r="B158" s="25" t="s">
        <v>37</v>
      </c>
      <c r="C158" s="37"/>
      <c r="D158" s="38">
        <v>65934</v>
      </c>
      <c r="E158" s="28">
        <f t="shared" si="17"/>
        <v>0</v>
      </c>
      <c r="F158" s="29">
        <v>0</v>
      </c>
      <c r="G158" s="30">
        <f t="shared" si="18"/>
        <v>0</v>
      </c>
      <c r="H158" s="87">
        <f t="shared" si="19"/>
        <v>61049.999999999993</v>
      </c>
      <c r="I158" s="95">
        <f t="shared" si="16"/>
        <v>0</v>
      </c>
    </row>
    <row r="159" spans="1:9">
      <c r="A159" s="24">
        <v>15</v>
      </c>
      <c r="B159" s="25" t="s">
        <v>38</v>
      </c>
      <c r="C159" s="37"/>
      <c r="D159" s="38">
        <v>76626</v>
      </c>
      <c r="E159" s="28">
        <f t="shared" si="17"/>
        <v>0</v>
      </c>
      <c r="F159" s="29">
        <v>0</v>
      </c>
      <c r="G159" s="30">
        <f t="shared" si="18"/>
        <v>0</v>
      </c>
      <c r="H159" s="87">
        <f t="shared" si="19"/>
        <v>70950</v>
      </c>
      <c r="I159" s="95">
        <f t="shared" si="16"/>
        <v>0</v>
      </c>
    </row>
    <row r="160" spans="1:9">
      <c r="A160" s="24">
        <v>16</v>
      </c>
      <c r="B160" s="25" t="s">
        <v>39</v>
      </c>
      <c r="C160" s="37"/>
      <c r="D160" s="38">
        <v>80190</v>
      </c>
      <c r="E160" s="28">
        <f t="shared" si="17"/>
        <v>0</v>
      </c>
      <c r="F160" s="29">
        <v>0</v>
      </c>
      <c r="G160" s="30">
        <f t="shared" si="18"/>
        <v>0</v>
      </c>
      <c r="H160" s="87">
        <f t="shared" si="19"/>
        <v>74250</v>
      </c>
      <c r="I160" s="95">
        <f t="shared" si="16"/>
        <v>0</v>
      </c>
    </row>
    <row r="161" spans="1:9">
      <c r="A161" s="24">
        <v>17</v>
      </c>
      <c r="B161" s="25" t="s">
        <v>40</v>
      </c>
      <c r="C161" s="37"/>
      <c r="D161" s="38">
        <v>113832</v>
      </c>
      <c r="E161" s="28">
        <f t="shared" si="17"/>
        <v>0</v>
      </c>
      <c r="F161" s="29">
        <v>0</v>
      </c>
      <c r="G161" s="30">
        <f t="shared" si="18"/>
        <v>0</v>
      </c>
      <c r="H161" s="87">
        <f t="shared" si="19"/>
        <v>105400</v>
      </c>
      <c r="I161" s="95">
        <f t="shared" si="16"/>
        <v>0</v>
      </c>
    </row>
    <row r="162" spans="1:9">
      <c r="A162" s="24">
        <v>18</v>
      </c>
      <c r="B162" s="25" t="s">
        <v>41</v>
      </c>
      <c r="C162" s="37"/>
      <c r="D162" s="39">
        <v>98010</v>
      </c>
      <c r="E162" s="28">
        <f t="shared" si="17"/>
        <v>0</v>
      </c>
      <c r="F162" s="29">
        <v>0</v>
      </c>
      <c r="G162" s="30">
        <f t="shared" si="18"/>
        <v>0</v>
      </c>
      <c r="H162" s="87">
        <f t="shared" si="19"/>
        <v>90750</v>
      </c>
      <c r="I162" s="95">
        <f t="shared" si="16"/>
        <v>0</v>
      </c>
    </row>
    <row r="163" spans="1:9" ht="17.25">
      <c r="A163" s="40"/>
      <c r="B163" s="41" t="s">
        <v>42</v>
      </c>
      <c r="C163" s="42">
        <f>SUM(C145:C162)</f>
        <v>22</v>
      </c>
      <c r="D163" s="42"/>
      <c r="E163" s="43">
        <f>SUM(E145:E162)</f>
        <v>1378068</v>
      </c>
      <c r="F163" s="43"/>
      <c r="G163" s="44">
        <f>SUM(G145:G162)</f>
        <v>1378068</v>
      </c>
      <c r="H163" s="89"/>
      <c r="I163" s="100">
        <f>SUM(I145:I162)</f>
        <v>1275988.8888888888</v>
      </c>
    </row>
    <row r="164" spans="1:9" ht="31.5">
      <c r="A164" s="46"/>
      <c r="B164" s="47"/>
      <c r="C164" s="48"/>
      <c r="D164" s="48"/>
      <c r="E164" s="49"/>
      <c r="F164" s="49"/>
      <c r="G164" s="50"/>
      <c r="H164" s="90"/>
      <c r="I164" s="102">
        <f>I163*0.08</f>
        <v>102079.11111111111</v>
      </c>
    </row>
    <row r="165" spans="1:9" ht="18">
      <c r="A165" s="283" t="s">
        <v>43</v>
      </c>
      <c r="B165" s="283"/>
      <c r="C165" s="284" t="s">
        <v>44</v>
      </c>
      <c r="D165" s="284"/>
      <c r="E165" s="54"/>
      <c r="F165" s="54"/>
      <c r="G165" s="55" t="s">
        <v>45</v>
      </c>
      <c r="H165" s="91"/>
      <c r="I165" s="103">
        <f>SUM(I163:I164)</f>
        <v>1378067.9999999998</v>
      </c>
    </row>
    <row r="168" spans="1:9" ht="15.75">
      <c r="A168" s="279" t="s">
        <v>0</v>
      </c>
      <c r="B168" s="279"/>
      <c r="C168" s="279"/>
      <c r="D168" s="279"/>
      <c r="E168" s="279"/>
      <c r="F168" s="279"/>
      <c r="G168" s="279"/>
      <c r="H168" s="83"/>
      <c r="I168" s="186"/>
    </row>
    <row r="169" spans="1:9" ht="16.5">
      <c r="A169" s="279" t="s">
        <v>1</v>
      </c>
      <c r="B169" s="279"/>
      <c r="C169" s="279"/>
      <c r="D169" s="279"/>
      <c r="E169" s="279"/>
      <c r="F169" s="279"/>
      <c r="G169" s="279"/>
      <c r="H169" s="83"/>
      <c r="I169" s="94"/>
    </row>
    <row r="170" spans="1:9" ht="15.75">
      <c r="A170" s="279" t="s">
        <v>2</v>
      </c>
      <c r="B170" s="279"/>
      <c r="C170" s="279"/>
      <c r="D170" s="279"/>
      <c r="E170" s="279"/>
      <c r="F170" s="279"/>
      <c r="G170" s="279"/>
      <c r="H170" s="83"/>
      <c r="I170" s="95"/>
    </row>
    <row r="171" spans="1:9" ht="15.75">
      <c r="A171" s="279" t="s">
        <v>4</v>
      </c>
      <c r="B171" s="279"/>
      <c r="C171" s="279"/>
      <c r="D171" s="279"/>
      <c r="E171" s="279"/>
      <c r="F171" s="279"/>
      <c r="G171" s="279"/>
      <c r="H171" s="83"/>
      <c r="I171" s="95"/>
    </row>
    <row r="172" spans="1:9" ht="15.75">
      <c r="A172" s="280" t="s">
        <v>6</v>
      </c>
      <c r="B172" s="280"/>
      <c r="C172" s="280"/>
      <c r="D172" s="280"/>
      <c r="E172" s="280"/>
      <c r="F172" s="280"/>
      <c r="G172" s="280"/>
      <c r="H172" s="83"/>
      <c r="I172" s="95"/>
    </row>
    <row r="173" spans="1:9" ht="27.75">
      <c r="A173" s="9"/>
      <c r="B173" s="9"/>
      <c r="C173" s="281" t="s">
        <v>494</v>
      </c>
      <c r="D173" s="281"/>
      <c r="E173" s="281"/>
      <c r="F173" s="281"/>
      <c r="G173" s="281"/>
      <c r="H173" s="83"/>
      <c r="I173" s="95"/>
    </row>
    <row r="174" spans="1:9" ht="15.75">
      <c r="A174" s="11" t="s">
        <v>358</v>
      </c>
      <c r="B174" s="12"/>
      <c r="C174" s="13"/>
      <c r="D174" s="286"/>
      <c r="E174" s="286"/>
      <c r="F174" s="286"/>
      <c r="G174" s="286"/>
      <c r="H174" s="84"/>
      <c r="I174" s="95"/>
    </row>
    <row r="175" spans="1:9" ht="15.75">
      <c r="A175" s="11" t="s">
        <v>9</v>
      </c>
      <c r="B175" s="286" t="s">
        <v>499</v>
      </c>
      <c r="C175" s="286"/>
      <c r="D175" s="286"/>
      <c r="E175" s="16"/>
      <c r="F175" s="11"/>
      <c r="G175" s="16"/>
      <c r="H175" s="86" t="s">
        <v>161</v>
      </c>
      <c r="I175" s="98">
        <v>11473</v>
      </c>
    </row>
    <row r="176" spans="1:9" ht="15.75">
      <c r="A176" s="11" t="s">
        <v>11</v>
      </c>
      <c r="B176" s="289"/>
      <c r="C176" s="289"/>
      <c r="D176" s="289"/>
      <c r="E176" s="289"/>
      <c r="F176" s="18"/>
      <c r="G176" s="19" t="s">
        <v>13</v>
      </c>
      <c r="H176" s="83"/>
      <c r="I176" s="95"/>
    </row>
    <row r="177" spans="1:9" ht="15.75">
      <c r="A177" s="21" t="s">
        <v>14</v>
      </c>
      <c r="B177" s="21" t="s">
        <v>16</v>
      </c>
      <c r="C177" s="21" t="s">
        <v>17</v>
      </c>
      <c r="D177" s="22" t="s">
        <v>18</v>
      </c>
      <c r="E177" s="23" t="s">
        <v>19</v>
      </c>
      <c r="F177" s="23" t="s">
        <v>20</v>
      </c>
      <c r="G177" s="21" t="s">
        <v>21</v>
      </c>
      <c r="H177" s="83"/>
      <c r="I177" s="95"/>
    </row>
    <row r="178" spans="1:9">
      <c r="A178" s="24">
        <v>1</v>
      </c>
      <c r="B178" s="25" t="s">
        <v>23</v>
      </c>
      <c r="C178" s="26">
        <v>5</v>
      </c>
      <c r="D178" s="27">
        <v>79305</v>
      </c>
      <c r="E178" s="28">
        <f>D178*C178</f>
        <v>396525</v>
      </c>
      <c r="F178" s="29">
        <v>0</v>
      </c>
      <c r="G178" s="30">
        <f>E178-E178*F178</f>
        <v>396525</v>
      </c>
      <c r="H178" s="87">
        <f>D178/1.08</f>
        <v>73430.555555555547</v>
      </c>
      <c r="I178" s="95">
        <f t="shared" ref="I178:I195" si="20">H178*C178</f>
        <v>367152.77777777775</v>
      </c>
    </row>
    <row r="179" spans="1:9">
      <c r="A179" s="24">
        <v>2</v>
      </c>
      <c r="B179" s="25" t="s">
        <v>25</v>
      </c>
      <c r="C179" s="32"/>
      <c r="D179" s="33">
        <v>128591</v>
      </c>
      <c r="E179" s="28">
        <f t="shared" ref="E179:E195" si="21">D179*C179</f>
        <v>0</v>
      </c>
      <c r="F179" s="29">
        <v>0</v>
      </c>
      <c r="G179" s="30">
        <f t="shared" ref="G179:G195" si="22">E179-E179*F179</f>
        <v>0</v>
      </c>
      <c r="H179" s="87">
        <f t="shared" ref="H179:H195" si="23">D179/1.08</f>
        <v>119065.74074074073</v>
      </c>
      <c r="I179" s="95">
        <f t="shared" si="20"/>
        <v>0</v>
      </c>
    </row>
    <row r="180" spans="1:9">
      <c r="A180" s="24">
        <v>3</v>
      </c>
      <c r="B180" s="25" t="s">
        <v>26</v>
      </c>
      <c r="C180" s="34">
        <v>5</v>
      </c>
      <c r="D180" s="27">
        <v>60043</v>
      </c>
      <c r="E180" s="28">
        <f t="shared" si="21"/>
        <v>300215</v>
      </c>
      <c r="F180" s="29">
        <v>0</v>
      </c>
      <c r="G180" s="30">
        <f t="shared" si="22"/>
        <v>300215</v>
      </c>
      <c r="H180" s="87">
        <f t="shared" si="23"/>
        <v>55595.370370370365</v>
      </c>
      <c r="I180" s="95">
        <f t="shared" si="20"/>
        <v>277976.8518518518</v>
      </c>
    </row>
    <row r="181" spans="1:9">
      <c r="A181" s="24">
        <v>4</v>
      </c>
      <c r="B181" s="25" t="s">
        <v>27</v>
      </c>
      <c r="C181" s="35"/>
      <c r="D181" s="27">
        <v>115781</v>
      </c>
      <c r="E181" s="28">
        <f t="shared" si="21"/>
        <v>0</v>
      </c>
      <c r="F181" s="29">
        <v>0</v>
      </c>
      <c r="G181" s="30">
        <f t="shared" si="22"/>
        <v>0</v>
      </c>
      <c r="H181" s="87">
        <f t="shared" si="23"/>
        <v>107204.62962962962</v>
      </c>
      <c r="I181" s="95">
        <f t="shared" si="20"/>
        <v>0</v>
      </c>
    </row>
    <row r="182" spans="1:9">
      <c r="A182" s="24">
        <v>5</v>
      </c>
      <c r="B182" s="25" t="s">
        <v>28</v>
      </c>
      <c r="C182" s="32"/>
      <c r="D182" s="27">
        <v>119943</v>
      </c>
      <c r="E182" s="28">
        <f t="shared" si="21"/>
        <v>0</v>
      </c>
      <c r="F182" s="29">
        <v>0</v>
      </c>
      <c r="G182" s="30">
        <f t="shared" si="22"/>
        <v>0</v>
      </c>
      <c r="H182" s="87">
        <f t="shared" si="23"/>
        <v>111058.33333333333</v>
      </c>
      <c r="I182" s="95">
        <f t="shared" si="20"/>
        <v>0</v>
      </c>
    </row>
    <row r="183" spans="1:9">
      <c r="A183" s="24">
        <v>6</v>
      </c>
      <c r="B183" s="25" t="s">
        <v>29</v>
      </c>
      <c r="C183" s="26"/>
      <c r="D183" s="27">
        <v>94810</v>
      </c>
      <c r="E183" s="28">
        <f t="shared" si="21"/>
        <v>0</v>
      </c>
      <c r="F183" s="29">
        <v>0</v>
      </c>
      <c r="G183" s="30">
        <f t="shared" si="22"/>
        <v>0</v>
      </c>
      <c r="H183" s="87">
        <f t="shared" si="23"/>
        <v>87787.037037037036</v>
      </c>
      <c r="I183" s="95">
        <f t="shared" si="20"/>
        <v>0</v>
      </c>
    </row>
    <row r="184" spans="1:9">
      <c r="A184" s="24">
        <v>7</v>
      </c>
      <c r="B184" s="25" t="s">
        <v>30</v>
      </c>
      <c r="C184" s="34"/>
      <c r="D184" s="27">
        <v>141396</v>
      </c>
      <c r="E184" s="28">
        <f t="shared" si="21"/>
        <v>0</v>
      </c>
      <c r="F184" s="29">
        <v>0</v>
      </c>
      <c r="G184" s="30">
        <f t="shared" si="22"/>
        <v>0</v>
      </c>
      <c r="H184" s="87">
        <f t="shared" si="23"/>
        <v>130922.22222222222</v>
      </c>
      <c r="I184" s="95">
        <f t="shared" si="20"/>
        <v>0</v>
      </c>
    </row>
    <row r="185" spans="1:9" ht="15.75">
      <c r="A185" s="24">
        <v>8</v>
      </c>
      <c r="B185" s="25" t="s">
        <v>31</v>
      </c>
      <c r="C185" s="187"/>
      <c r="D185" s="27">
        <v>232931</v>
      </c>
      <c r="E185" s="28">
        <f t="shared" si="21"/>
        <v>0</v>
      </c>
      <c r="F185" s="29">
        <v>0</v>
      </c>
      <c r="G185" s="30">
        <f t="shared" si="22"/>
        <v>0</v>
      </c>
      <c r="H185" s="87">
        <f t="shared" si="23"/>
        <v>215676.85185185182</v>
      </c>
      <c r="I185" s="95">
        <f t="shared" si="20"/>
        <v>0</v>
      </c>
    </row>
    <row r="186" spans="1:9">
      <c r="A186" s="24">
        <v>9</v>
      </c>
      <c r="B186" s="36" t="s">
        <v>32</v>
      </c>
      <c r="C186" s="26"/>
      <c r="D186" s="27">
        <v>101534</v>
      </c>
      <c r="E186" s="28">
        <f t="shared" si="21"/>
        <v>0</v>
      </c>
      <c r="F186" s="29">
        <v>0</v>
      </c>
      <c r="G186" s="30">
        <f t="shared" si="22"/>
        <v>0</v>
      </c>
      <c r="H186" s="87">
        <f t="shared" si="23"/>
        <v>94012.962962962964</v>
      </c>
      <c r="I186" s="95">
        <f t="shared" si="20"/>
        <v>0</v>
      </c>
    </row>
    <row r="187" spans="1:9">
      <c r="A187" s="24">
        <v>10</v>
      </c>
      <c r="B187" s="36" t="s">
        <v>33</v>
      </c>
      <c r="C187" s="37">
        <v>2</v>
      </c>
      <c r="D187" s="33">
        <v>110148</v>
      </c>
      <c r="E187" s="28">
        <f t="shared" si="21"/>
        <v>220296</v>
      </c>
      <c r="F187" s="29">
        <v>0</v>
      </c>
      <c r="G187" s="30">
        <f t="shared" si="22"/>
        <v>220296</v>
      </c>
      <c r="H187" s="87">
        <f t="shared" si="23"/>
        <v>101988.88888888888</v>
      </c>
      <c r="I187" s="95">
        <f t="shared" si="20"/>
        <v>203977.77777777775</v>
      </c>
    </row>
    <row r="188" spans="1:9">
      <c r="A188" s="24">
        <v>11</v>
      </c>
      <c r="B188" s="25" t="s">
        <v>34</v>
      </c>
      <c r="C188" s="37">
        <v>4</v>
      </c>
      <c r="D188" s="27">
        <v>54198</v>
      </c>
      <c r="E188" s="28">
        <f t="shared" si="21"/>
        <v>216792</v>
      </c>
      <c r="F188" s="29">
        <v>0</v>
      </c>
      <c r="G188" s="30">
        <f t="shared" si="22"/>
        <v>216792</v>
      </c>
      <c r="H188" s="87">
        <f t="shared" si="23"/>
        <v>50183.333333333328</v>
      </c>
      <c r="I188" s="95">
        <f t="shared" si="20"/>
        <v>200733.33333333331</v>
      </c>
    </row>
    <row r="189" spans="1:9">
      <c r="A189" s="24">
        <v>12</v>
      </c>
      <c r="B189" s="25" t="s">
        <v>35</v>
      </c>
      <c r="C189" s="37">
        <v>3</v>
      </c>
      <c r="D189" s="27">
        <v>49680</v>
      </c>
      <c r="E189" s="28">
        <f t="shared" si="21"/>
        <v>149040</v>
      </c>
      <c r="F189" s="29">
        <v>0</v>
      </c>
      <c r="G189" s="30">
        <f t="shared" si="22"/>
        <v>149040</v>
      </c>
      <c r="H189" s="87">
        <f t="shared" si="23"/>
        <v>46000</v>
      </c>
      <c r="I189" s="95">
        <f t="shared" si="20"/>
        <v>138000</v>
      </c>
    </row>
    <row r="190" spans="1:9">
      <c r="A190" s="24">
        <v>13</v>
      </c>
      <c r="B190" s="25" t="s">
        <v>36</v>
      </c>
      <c r="C190" s="37"/>
      <c r="D190" s="38">
        <v>64152</v>
      </c>
      <c r="E190" s="28">
        <f t="shared" si="21"/>
        <v>0</v>
      </c>
      <c r="F190" s="29">
        <v>0</v>
      </c>
      <c r="G190" s="30">
        <f t="shared" si="22"/>
        <v>0</v>
      </c>
      <c r="H190" s="87">
        <f t="shared" si="23"/>
        <v>59399.999999999993</v>
      </c>
      <c r="I190" s="95">
        <f t="shared" si="20"/>
        <v>0</v>
      </c>
    </row>
    <row r="191" spans="1:9">
      <c r="A191" s="24">
        <v>14</v>
      </c>
      <c r="B191" s="25" t="s">
        <v>37</v>
      </c>
      <c r="C191" s="37"/>
      <c r="D191" s="38">
        <v>65934</v>
      </c>
      <c r="E191" s="28">
        <f t="shared" si="21"/>
        <v>0</v>
      </c>
      <c r="F191" s="29">
        <v>0</v>
      </c>
      <c r="G191" s="30">
        <f t="shared" si="22"/>
        <v>0</v>
      </c>
      <c r="H191" s="87">
        <f t="shared" si="23"/>
        <v>61049.999999999993</v>
      </c>
      <c r="I191" s="95">
        <f t="shared" si="20"/>
        <v>0</v>
      </c>
    </row>
    <row r="192" spans="1:9">
      <c r="A192" s="24">
        <v>15</v>
      </c>
      <c r="B192" s="25" t="s">
        <v>38</v>
      </c>
      <c r="C192" s="37"/>
      <c r="D192" s="38">
        <v>76626</v>
      </c>
      <c r="E192" s="28">
        <f t="shared" si="21"/>
        <v>0</v>
      </c>
      <c r="F192" s="29">
        <v>0</v>
      </c>
      <c r="G192" s="30">
        <f t="shared" si="22"/>
        <v>0</v>
      </c>
      <c r="H192" s="87">
        <f t="shared" si="23"/>
        <v>70950</v>
      </c>
      <c r="I192" s="95">
        <f t="shared" si="20"/>
        <v>0</v>
      </c>
    </row>
    <row r="193" spans="1:9">
      <c r="A193" s="24">
        <v>16</v>
      </c>
      <c r="B193" s="25" t="s">
        <v>39</v>
      </c>
      <c r="C193" s="37"/>
      <c r="D193" s="38">
        <v>80190</v>
      </c>
      <c r="E193" s="28">
        <f t="shared" si="21"/>
        <v>0</v>
      </c>
      <c r="F193" s="29">
        <v>0</v>
      </c>
      <c r="G193" s="30">
        <f t="shared" si="22"/>
        <v>0</v>
      </c>
      <c r="H193" s="87">
        <f t="shared" si="23"/>
        <v>74250</v>
      </c>
      <c r="I193" s="95">
        <f t="shared" si="20"/>
        <v>0</v>
      </c>
    </row>
    <row r="194" spans="1:9">
      <c r="A194" s="24">
        <v>17</v>
      </c>
      <c r="B194" s="25" t="s">
        <v>40</v>
      </c>
      <c r="C194" s="37"/>
      <c r="D194" s="38">
        <v>113832</v>
      </c>
      <c r="E194" s="28">
        <f t="shared" si="21"/>
        <v>0</v>
      </c>
      <c r="F194" s="29">
        <v>0</v>
      </c>
      <c r="G194" s="30">
        <f t="shared" si="22"/>
        <v>0</v>
      </c>
      <c r="H194" s="87">
        <f t="shared" si="23"/>
        <v>105400</v>
      </c>
      <c r="I194" s="95">
        <f t="shared" si="20"/>
        <v>0</v>
      </c>
    </row>
    <row r="195" spans="1:9">
      <c r="A195" s="24">
        <v>18</v>
      </c>
      <c r="B195" s="25" t="s">
        <v>41</v>
      </c>
      <c r="C195" s="37"/>
      <c r="D195" s="39">
        <v>98010</v>
      </c>
      <c r="E195" s="28">
        <f t="shared" si="21"/>
        <v>0</v>
      </c>
      <c r="F195" s="29">
        <v>0</v>
      </c>
      <c r="G195" s="30">
        <f t="shared" si="22"/>
        <v>0</v>
      </c>
      <c r="H195" s="87">
        <f t="shared" si="23"/>
        <v>90750</v>
      </c>
      <c r="I195" s="95">
        <f t="shared" si="20"/>
        <v>0</v>
      </c>
    </row>
    <row r="196" spans="1:9" ht="17.25">
      <c r="A196" s="40"/>
      <c r="B196" s="41" t="s">
        <v>42</v>
      </c>
      <c r="C196" s="42">
        <f>SUM(C178:C195)</f>
        <v>19</v>
      </c>
      <c r="D196" s="42"/>
      <c r="E196" s="43">
        <f>SUM(E178:E195)</f>
        <v>1282868</v>
      </c>
      <c r="F196" s="43"/>
      <c r="G196" s="44">
        <f>SUM(G178:G195)</f>
        <v>1282868</v>
      </c>
      <c r="H196" s="89"/>
      <c r="I196" s="100">
        <f>SUM(I178:I195)</f>
        <v>1187840.7407407407</v>
      </c>
    </row>
    <row r="197" spans="1:9" ht="31.5">
      <c r="A197" s="46"/>
      <c r="B197" s="47"/>
      <c r="C197" s="48"/>
      <c r="D197" s="48"/>
      <c r="E197" s="49"/>
      <c r="F197" s="49"/>
      <c r="G197" s="50"/>
      <c r="H197" s="90"/>
      <c r="I197" s="102">
        <f>I196*0.08</f>
        <v>95027.259259259255</v>
      </c>
    </row>
    <row r="198" spans="1:9" ht="18">
      <c r="A198" s="283" t="s">
        <v>43</v>
      </c>
      <c r="B198" s="283"/>
      <c r="C198" s="284" t="s">
        <v>44</v>
      </c>
      <c r="D198" s="284"/>
      <c r="E198" s="54"/>
      <c r="F198" s="54"/>
      <c r="G198" s="55" t="s">
        <v>45</v>
      </c>
      <c r="H198" s="91"/>
      <c r="I198" s="103">
        <f>SUM(I196:I197)</f>
        <v>1282868</v>
      </c>
    </row>
    <row r="201" spans="1:9" ht="15.75">
      <c r="A201" s="279" t="s">
        <v>0</v>
      </c>
      <c r="B201" s="279"/>
      <c r="C201" s="279"/>
      <c r="D201" s="279"/>
      <c r="E201" s="279"/>
      <c r="F201" s="279"/>
      <c r="G201" s="279"/>
      <c r="H201" s="83"/>
      <c r="I201" s="186"/>
    </row>
    <row r="202" spans="1:9" ht="16.5">
      <c r="A202" s="279" t="s">
        <v>1</v>
      </c>
      <c r="B202" s="279"/>
      <c r="C202" s="279"/>
      <c r="D202" s="279"/>
      <c r="E202" s="279"/>
      <c r="F202" s="279"/>
      <c r="G202" s="279"/>
      <c r="H202" s="83"/>
      <c r="I202" s="94"/>
    </row>
    <row r="203" spans="1:9" ht="15.75">
      <c r="A203" s="279" t="s">
        <v>2</v>
      </c>
      <c r="B203" s="279"/>
      <c r="C203" s="279"/>
      <c r="D203" s="279"/>
      <c r="E203" s="279"/>
      <c r="F203" s="279"/>
      <c r="G203" s="279"/>
      <c r="H203" s="83"/>
      <c r="I203" s="95"/>
    </row>
    <row r="204" spans="1:9" ht="15.75">
      <c r="A204" s="279" t="s">
        <v>4</v>
      </c>
      <c r="B204" s="279"/>
      <c r="C204" s="279"/>
      <c r="D204" s="279"/>
      <c r="E204" s="279"/>
      <c r="F204" s="279"/>
      <c r="G204" s="279"/>
      <c r="H204" s="83"/>
      <c r="I204" s="95"/>
    </row>
    <row r="205" spans="1:9" ht="15.75">
      <c r="A205" s="280" t="s">
        <v>6</v>
      </c>
      <c r="B205" s="280"/>
      <c r="C205" s="280"/>
      <c r="D205" s="280"/>
      <c r="E205" s="280"/>
      <c r="F205" s="280"/>
      <c r="G205" s="280"/>
      <c r="H205" s="83"/>
      <c r="I205" s="95"/>
    </row>
    <row r="206" spans="1:9" ht="27.75">
      <c r="A206" s="9"/>
      <c r="B206" s="9"/>
      <c r="C206" s="281" t="s">
        <v>63</v>
      </c>
      <c r="D206" s="281"/>
      <c r="E206" s="281"/>
      <c r="F206" s="281"/>
      <c r="G206" s="281"/>
      <c r="H206" s="83"/>
      <c r="I206" s="95"/>
    </row>
    <row r="207" spans="1:9" ht="15.75">
      <c r="A207" s="11" t="s">
        <v>358</v>
      </c>
      <c r="B207" s="12"/>
      <c r="C207" s="13"/>
      <c r="D207" s="286"/>
      <c r="E207" s="286"/>
      <c r="F207" s="286"/>
      <c r="G207" s="286"/>
      <c r="H207" s="84"/>
      <c r="I207" s="95"/>
    </row>
    <row r="208" spans="1:9" ht="15.75">
      <c r="A208" s="11" t="s">
        <v>9</v>
      </c>
      <c r="B208" s="286" t="s">
        <v>500</v>
      </c>
      <c r="C208" s="286"/>
      <c r="D208" s="286"/>
      <c r="E208" s="16"/>
      <c r="F208" s="11"/>
      <c r="G208" s="16"/>
      <c r="H208" s="86" t="s">
        <v>161</v>
      </c>
      <c r="I208" s="98">
        <v>11681</v>
      </c>
    </row>
    <row r="209" spans="1:9" ht="15.75">
      <c r="A209" s="11" t="s">
        <v>11</v>
      </c>
      <c r="B209" s="289"/>
      <c r="C209" s="289"/>
      <c r="D209" s="289"/>
      <c r="E209" s="289"/>
      <c r="F209" s="18"/>
      <c r="G209" s="19" t="s">
        <v>13</v>
      </c>
      <c r="H209" s="83"/>
      <c r="I209" s="95"/>
    </row>
    <row r="210" spans="1:9" ht="15.75">
      <c r="A210" s="21" t="s">
        <v>14</v>
      </c>
      <c r="B210" s="21" t="s">
        <v>16</v>
      </c>
      <c r="C210" s="21" t="s">
        <v>17</v>
      </c>
      <c r="D210" s="22" t="s">
        <v>18</v>
      </c>
      <c r="E210" s="23" t="s">
        <v>19</v>
      </c>
      <c r="F210" s="23" t="s">
        <v>20</v>
      </c>
      <c r="G210" s="21" t="s">
        <v>21</v>
      </c>
      <c r="H210" s="83"/>
      <c r="I210" s="95"/>
    </row>
    <row r="211" spans="1:9">
      <c r="A211" s="24">
        <v>1</v>
      </c>
      <c r="B211" s="25" t="s">
        <v>23</v>
      </c>
      <c r="C211" s="26"/>
      <c r="D211" s="27">
        <v>79305</v>
      </c>
      <c r="E211" s="28">
        <f>D211*C211</f>
        <v>0</v>
      </c>
      <c r="F211" s="29">
        <v>0</v>
      </c>
      <c r="G211" s="30">
        <f>E211-E211*F211</f>
        <v>0</v>
      </c>
      <c r="H211" s="87">
        <f>D211/1.08</f>
        <v>73430.555555555547</v>
      </c>
      <c r="I211" s="95">
        <f t="shared" ref="I211:I228" si="24">H211*C211</f>
        <v>0</v>
      </c>
    </row>
    <row r="212" spans="1:9">
      <c r="A212" s="24">
        <v>2</v>
      </c>
      <c r="B212" s="25" t="s">
        <v>25</v>
      </c>
      <c r="C212" s="32"/>
      <c r="D212" s="33">
        <v>128591</v>
      </c>
      <c r="E212" s="28">
        <f t="shared" ref="E212:E228" si="25">D212*C212</f>
        <v>0</v>
      </c>
      <c r="F212" s="29">
        <v>0</v>
      </c>
      <c r="G212" s="30">
        <f t="shared" ref="G212:G228" si="26">E212-E212*F212</f>
        <v>0</v>
      </c>
      <c r="H212" s="87">
        <f t="shared" ref="H212:H228" si="27">D212/1.08</f>
        <v>119065.74074074073</v>
      </c>
      <c r="I212" s="95">
        <f t="shared" si="24"/>
        <v>0</v>
      </c>
    </row>
    <row r="213" spans="1:9">
      <c r="A213" s="24">
        <v>3</v>
      </c>
      <c r="B213" s="25" t="s">
        <v>26</v>
      </c>
      <c r="C213" s="34">
        <v>3</v>
      </c>
      <c r="D213" s="27">
        <v>60043</v>
      </c>
      <c r="E213" s="28">
        <f t="shared" si="25"/>
        <v>180129</v>
      </c>
      <c r="F213" s="29">
        <v>0</v>
      </c>
      <c r="G213" s="30">
        <f t="shared" si="26"/>
        <v>180129</v>
      </c>
      <c r="H213" s="87">
        <f t="shared" si="27"/>
        <v>55595.370370370365</v>
      </c>
      <c r="I213" s="95">
        <f t="shared" si="24"/>
        <v>166786.11111111109</v>
      </c>
    </row>
    <row r="214" spans="1:9">
      <c r="A214" s="24">
        <v>4</v>
      </c>
      <c r="B214" s="25" t="s">
        <v>27</v>
      </c>
      <c r="C214" s="35"/>
      <c r="D214" s="27">
        <v>115781</v>
      </c>
      <c r="E214" s="28">
        <f t="shared" si="25"/>
        <v>0</v>
      </c>
      <c r="F214" s="29">
        <v>0</v>
      </c>
      <c r="G214" s="30">
        <f t="shared" si="26"/>
        <v>0</v>
      </c>
      <c r="H214" s="87">
        <f t="shared" si="27"/>
        <v>107204.62962962962</v>
      </c>
      <c r="I214" s="95">
        <f t="shared" si="24"/>
        <v>0</v>
      </c>
    </row>
    <row r="215" spans="1:9">
      <c r="A215" s="24">
        <v>5</v>
      </c>
      <c r="B215" s="25" t="s">
        <v>28</v>
      </c>
      <c r="C215" s="32">
        <v>2</v>
      </c>
      <c r="D215" s="27">
        <v>119943</v>
      </c>
      <c r="E215" s="28">
        <f t="shared" si="25"/>
        <v>239886</v>
      </c>
      <c r="F215" s="29">
        <v>0</v>
      </c>
      <c r="G215" s="30">
        <f t="shared" si="26"/>
        <v>239886</v>
      </c>
      <c r="H215" s="87">
        <f t="shared" si="27"/>
        <v>111058.33333333333</v>
      </c>
      <c r="I215" s="95">
        <f t="shared" si="24"/>
        <v>222116.66666666666</v>
      </c>
    </row>
    <row r="216" spans="1:9">
      <c r="A216" s="24">
        <v>6</v>
      </c>
      <c r="B216" s="25" t="s">
        <v>29</v>
      </c>
      <c r="C216" s="26"/>
      <c r="D216" s="27">
        <v>94810</v>
      </c>
      <c r="E216" s="28">
        <f t="shared" si="25"/>
        <v>0</v>
      </c>
      <c r="F216" s="29">
        <v>0</v>
      </c>
      <c r="G216" s="30">
        <f t="shared" si="26"/>
        <v>0</v>
      </c>
      <c r="H216" s="87">
        <f t="shared" si="27"/>
        <v>87787.037037037036</v>
      </c>
      <c r="I216" s="95">
        <f t="shared" si="24"/>
        <v>0</v>
      </c>
    </row>
    <row r="217" spans="1:9">
      <c r="A217" s="24">
        <v>7</v>
      </c>
      <c r="B217" s="25" t="s">
        <v>30</v>
      </c>
      <c r="C217" s="34"/>
      <c r="D217" s="27">
        <v>141396</v>
      </c>
      <c r="E217" s="28">
        <f t="shared" si="25"/>
        <v>0</v>
      </c>
      <c r="F217" s="29">
        <v>0</v>
      </c>
      <c r="G217" s="30">
        <f t="shared" si="26"/>
        <v>0</v>
      </c>
      <c r="H217" s="87">
        <f t="shared" si="27"/>
        <v>130922.22222222222</v>
      </c>
      <c r="I217" s="95">
        <f t="shared" si="24"/>
        <v>0</v>
      </c>
    </row>
    <row r="218" spans="1:9" ht="15.75">
      <c r="A218" s="24">
        <v>8</v>
      </c>
      <c r="B218" s="25" t="s">
        <v>31</v>
      </c>
      <c r="C218" s="187"/>
      <c r="D218" s="27">
        <v>232931</v>
      </c>
      <c r="E218" s="28">
        <f t="shared" si="25"/>
        <v>0</v>
      </c>
      <c r="F218" s="29">
        <v>0</v>
      </c>
      <c r="G218" s="30">
        <f t="shared" si="26"/>
        <v>0</v>
      </c>
      <c r="H218" s="87">
        <f t="shared" si="27"/>
        <v>215676.85185185182</v>
      </c>
      <c r="I218" s="95">
        <f t="shared" si="24"/>
        <v>0</v>
      </c>
    </row>
    <row r="219" spans="1:9">
      <c r="A219" s="24">
        <v>9</v>
      </c>
      <c r="B219" s="36" t="s">
        <v>32</v>
      </c>
      <c r="C219" s="26">
        <v>2</v>
      </c>
      <c r="D219" s="27">
        <v>101534</v>
      </c>
      <c r="E219" s="28">
        <f t="shared" si="25"/>
        <v>203068</v>
      </c>
      <c r="F219" s="29">
        <v>0</v>
      </c>
      <c r="G219" s="30">
        <f t="shared" si="26"/>
        <v>203068</v>
      </c>
      <c r="H219" s="87">
        <f t="shared" si="27"/>
        <v>94012.962962962964</v>
      </c>
      <c r="I219" s="95">
        <f t="shared" si="24"/>
        <v>188025.92592592593</v>
      </c>
    </row>
    <row r="220" spans="1:9">
      <c r="A220" s="24">
        <v>10</v>
      </c>
      <c r="B220" s="36" t="s">
        <v>33</v>
      </c>
      <c r="C220" s="37"/>
      <c r="D220" s="33">
        <v>110148</v>
      </c>
      <c r="E220" s="28">
        <f t="shared" si="25"/>
        <v>0</v>
      </c>
      <c r="F220" s="29">
        <v>0</v>
      </c>
      <c r="G220" s="30">
        <f t="shared" si="26"/>
        <v>0</v>
      </c>
      <c r="H220" s="87">
        <f t="shared" si="27"/>
        <v>101988.88888888888</v>
      </c>
      <c r="I220" s="95">
        <f t="shared" si="24"/>
        <v>0</v>
      </c>
    </row>
    <row r="221" spans="1:9">
      <c r="A221" s="24">
        <v>11</v>
      </c>
      <c r="B221" s="25" t="s">
        <v>34</v>
      </c>
      <c r="C221" s="37">
        <v>2</v>
      </c>
      <c r="D221" s="27">
        <v>54198</v>
      </c>
      <c r="E221" s="28">
        <f t="shared" si="25"/>
        <v>108396</v>
      </c>
      <c r="F221" s="29">
        <v>0</v>
      </c>
      <c r="G221" s="30">
        <f t="shared" si="26"/>
        <v>108396</v>
      </c>
      <c r="H221" s="87">
        <f t="shared" si="27"/>
        <v>50183.333333333328</v>
      </c>
      <c r="I221" s="95">
        <f t="shared" si="24"/>
        <v>100366.66666666666</v>
      </c>
    </row>
    <row r="222" spans="1:9">
      <c r="A222" s="24">
        <v>12</v>
      </c>
      <c r="B222" s="25" t="s">
        <v>35</v>
      </c>
      <c r="C222" s="37"/>
      <c r="D222" s="27">
        <v>49680</v>
      </c>
      <c r="E222" s="28">
        <f t="shared" si="25"/>
        <v>0</v>
      </c>
      <c r="F222" s="29">
        <v>0</v>
      </c>
      <c r="G222" s="30">
        <f t="shared" si="26"/>
        <v>0</v>
      </c>
      <c r="H222" s="87">
        <f t="shared" si="27"/>
        <v>46000</v>
      </c>
      <c r="I222" s="95">
        <f t="shared" si="24"/>
        <v>0</v>
      </c>
    </row>
    <row r="223" spans="1:9">
      <c r="A223" s="24">
        <v>13</v>
      </c>
      <c r="B223" s="25" t="s">
        <v>36</v>
      </c>
      <c r="C223" s="37"/>
      <c r="D223" s="38">
        <v>64152</v>
      </c>
      <c r="E223" s="28">
        <f t="shared" si="25"/>
        <v>0</v>
      </c>
      <c r="F223" s="29">
        <v>0</v>
      </c>
      <c r="G223" s="30">
        <f t="shared" si="26"/>
        <v>0</v>
      </c>
      <c r="H223" s="87">
        <f t="shared" si="27"/>
        <v>59399.999999999993</v>
      </c>
      <c r="I223" s="95">
        <f t="shared" si="24"/>
        <v>0</v>
      </c>
    </row>
    <row r="224" spans="1:9">
      <c r="A224" s="24">
        <v>14</v>
      </c>
      <c r="B224" s="25" t="s">
        <v>37</v>
      </c>
      <c r="C224" s="37"/>
      <c r="D224" s="38">
        <v>65934</v>
      </c>
      <c r="E224" s="28">
        <f t="shared" si="25"/>
        <v>0</v>
      </c>
      <c r="F224" s="29">
        <v>0</v>
      </c>
      <c r="G224" s="30">
        <f t="shared" si="26"/>
        <v>0</v>
      </c>
      <c r="H224" s="87">
        <f t="shared" si="27"/>
        <v>61049.999999999993</v>
      </c>
      <c r="I224" s="95">
        <f t="shared" si="24"/>
        <v>0</v>
      </c>
    </row>
    <row r="225" spans="1:9">
      <c r="A225" s="24">
        <v>15</v>
      </c>
      <c r="B225" s="25" t="s">
        <v>38</v>
      </c>
      <c r="C225" s="37"/>
      <c r="D225" s="38">
        <v>76626</v>
      </c>
      <c r="E225" s="28">
        <f t="shared" si="25"/>
        <v>0</v>
      </c>
      <c r="F225" s="29">
        <v>0</v>
      </c>
      <c r="G225" s="30">
        <f t="shared" si="26"/>
        <v>0</v>
      </c>
      <c r="H225" s="87">
        <f t="shared" si="27"/>
        <v>70950</v>
      </c>
      <c r="I225" s="95">
        <f t="shared" si="24"/>
        <v>0</v>
      </c>
    </row>
    <row r="226" spans="1:9">
      <c r="A226" s="24">
        <v>16</v>
      </c>
      <c r="B226" s="25" t="s">
        <v>39</v>
      </c>
      <c r="C226" s="37"/>
      <c r="D226" s="38">
        <v>80190</v>
      </c>
      <c r="E226" s="28">
        <f t="shared" si="25"/>
        <v>0</v>
      </c>
      <c r="F226" s="29">
        <v>0</v>
      </c>
      <c r="G226" s="30">
        <f t="shared" si="26"/>
        <v>0</v>
      </c>
      <c r="H226" s="87">
        <f t="shared" si="27"/>
        <v>74250</v>
      </c>
      <c r="I226" s="95">
        <f t="shared" si="24"/>
        <v>0</v>
      </c>
    </row>
    <row r="227" spans="1:9">
      <c r="A227" s="24">
        <v>17</v>
      </c>
      <c r="B227" s="25" t="s">
        <v>40</v>
      </c>
      <c r="C227" s="37"/>
      <c r="D227" s="38">
        <v>113832</v>
      </c>
      <c r="E227" s="28">
        <f t="shared" si="25"/>
        <v>0</v>
      </c>
      <c r="F227" s="29">
        <v>0</v>
      </c>
      <c r="G227" s="30">
        <f t="shared" si="26"/>
        <v>0</v>
      </c>
      <c r="H227" s="87">
        <f t="shared" si="27"/>
        <v>105400</v>
      </c>
      <c r="I227" s="95">
        <f t="shared" si="24"/>
        <v>0</v>
      </c>
    </row>
    <row r="228" spans="1:9">
      <c r="A228" s="24">
        <v>18</v>
      </c>
      <c r="B228" s="25" t="s">
        <v>41</v>
      </c>
      <c r="C228" s="37"/>
      <c r="D228" s="39">
        <v>98010</v>
      </c>
      <c r="E228" s="28">
        <f t="shared" si="25"/>
        <v>0</v>
      </c>
      <c r="F228" s="29">
        <v>0</v>
      </c>
      <c r="G228" s="30">
        <f t="shared" si="26"/>
        <v>0</v>
      </c>
      <c r="H228" s="87">
        <f t="shared" si="27"/>
        <v>90750</v>
      </c>
      <c r="I228" s="95">
        <f t="shared" si="24"/>
        <v>0</v>
      </c>
    </row>
    <row r="229" spans="1:9" ht="17.25">
      <c r="A229" s="40"/>
      <c r="B229" s="41" t="s">
        <v>42</v>
      </c>
      <c r="C229" s="42">
        <f>SUM(C211:C228)</f>
        <v>9</v>
      </c>
      <c r="D229" s="42"/>
      <c r="E229" s="43">
        <f>SUM(E211:E228)</f>
        <v>731479</v>
      </c>
      <c r="F229" s="43"/>
      <c r="G229" s="44">
        <f>SUM(G211:G228)</f>
        <v>731479</v>
      </c>
      <c r="H229" s="89"/>
      <c r="I229" s="100">
        <f>SUM(I211:I228)</f>
        <v>677295.37037037034</v>
      </c>
    </row>
    <row r="230" spans="1:9" ht="31.5">
      <c r="A230" s="46"/>
      <c r="B230" s="47"/>
      <c r="C230" s="48"/>
      <c r="D230" s="48"/>
      <c r="E230" s="49"/>
      <c r="F230" s="49"/>
      <c r="G230" s="50"/>
      <c r="H230" s="90"/>
      <c r="I230" s="102">
        <f>I229*0.08</f>
        <v>54183.629629629628</v>
      </c>
    </row>
    <row r="231" spans="1:9" ht="18">
      <c r="A231" s="283" t="s">
        <v>43</v>
      </c>
      <c r="B231" s="283"/>
      <c r="C231" s="284" t="s">
        <v>44</v>
      </c>
      <c r="D231" s="284"/>
      <c r="E231" s="54"/>
      <c r="F231" s="54"/>
      <c r="G231" s="55" t="s">
        <v>45</v>
      </c>
      <c r="H231" s="91"/>
      <c r="I231" s="103">
        <f>SUM(I229:I230)</f>
        <v>731479</v>
      </c>
    </row>
    <row r="234" spans="1:9" ht="15.75">
      <c r="A234" s="279" t="s">
        <v>0</v>
      </c>
      <c r="B234" s="279"/>
      <c r="C234" s="279"/>
      <c r="D234" s="279"/>
      <c r="E234" s="279"/>
      <c r="F234" s="279"/>
      <c r="G234" s="279"/>
      <c r="H234" s="83"/>
      <c r="I234" s="186"/>
    </row>
    <row r="235" spans="1:9" ht="16.5">
      <c r="A235" s="279" t="s">
        <v>1</v>
      </c>
      <c r="B235" s="279"/>
      <c r="C235" s="279"/>
      <c r="D235" s="279"/>
      <c r="E235" s="279"/>
      <c r="F235" s="279"/>
      <c r="G235" s="279"/>
      <c r="H235" s="83"/>
      <c r="I235" s="94"/>
    </row>
    <row r="236" spans="1:9" ht="15.75">
      <c r="A236" s="279" t="s">
        <v>2</v>
      </c>
      <c r="B236" s="279"/>
      <c r="C236" s="279"/>
      <c r="D236" s="279"/>
      <c r="E236" s="279"/>
      <c r="F236" s="279"/>
      <c r="G236" s="279"/>
      <c r="H236" s="83"/>
      <c r="I236" s="95"/>
    </row>
    <row r="237" spans="1:9" ht="15.75">
      <c r="A237" s="279" t="s">
        <v>4</v>
      </c>
      <c r="B237" s="279"/>
      <c r="C237" s="279"/>
      <c r="D237" s="279"/>
      <c r="E237" s="279"/>
      <c r="F237" s="279"/>
      <c r="G237" s="279"/>
      <c r="H237" s="83"/>
      <c r="I237" s="95"/>
    </row>
    <row r="238" spans="1:9" ht="15.75">
      <c r="A238" s="280" t="s">
        <v>6</v>
      </c>
      <c r="B238" s="280"/>
      <c r="C238" s="280"/>
      <c r="D238" s="280"/>
      <c r="E238" s="280"/>
      <c r="F238" s="280"/>
      <c r="G238" s="280"/>
      <c r="H238" s="83"/>
      <c r="I238" s="95"/>
    </row>
    <row r="239" spans="1:9" ht="27.75">
      <c r="A239" s="9"/>
      <c r="B239" s="9"/>
      <c r="C239" s="281" t="s">
        <v>501</v>
      </c>
      <c r="D239" s="281"/>
      <c r="E239" s="281"/>
      <c r="F239" s="281"/>
      <c r="G239" s="281"/>
      <c r="H239" s="83"/>
      <c r="I239" s="95"/>
    </row>
    <row r="240" spans="1:9" ht="15.75">
      <c r="A240" s="11" t="s">
        <v>358</v>
      </c>
      <c r="B240" s="12"/>
      <c r="C240" s="13"/>
      <c r="D240" s="286"/>
      <c r="E240" s="286"/>
      <c r="F240" s="286"/>
      <c r="G240" s="286"/>
      <c r="H240" s="84"/>
      <c r="I240" s="95"/>
    </row>
    <row r="241" spans="1:9" ht="15.75">
      <c r="A241" s="11" t="s">
        <v>9</v>
      </c>
      <c r="B241" s="286" t="s">
        <v>502</v>
      </c>
      <c r="C241" s="286"/>
      <c r="D241" s="286"/>
      <c r="E241" s="16"/>
      <c r="F241" s="11"/>
      <c r="G241" s="16"/>
      <c r="H241" s="86" t="s">
        <v>161</v>
      </c>
      <c r="I241" s="98">
        <v>12084</v>
      </c>
    </row>
    <row r="242" spans="1:9" ht="15.75">
      <c r="A242" s="11" t="s">
        <v>11</v>
      </c>
      <c r="B242" s="289"/>
      <c r="C242" s="289"/>
      <c r="D242" s="289"/>
      <c r="E242" s="289"/>
      <c r="F242" s="18"/>
      <c r="G242" s="19" t="s">
        <v>13</v>
      </c>
      <c r="H242" s="83"/>
      <c r="I242" s="95"/>
    </row>
    <row r="243" spans="1:9" ht="15.75">
      <c r="A243" s="21" t="s">
        <v>14</v>
      </c>
      <c r="B243" s="21" t="s">
        <v>16</v>
      </c>
      <c r="C243" s="21" t="s">
        <v>17</v>
      </c>
      <c r="D243" s="22" t="s">
        <v>18</v>
      </c>
      <c r="E243" s="23" t="s">
        <v>19</v>
      </c>
      <c r="F243" s="23" t="s">
        <v>20</v>
      </c>
      <c r="G243" s="21" t="s">
        <v>21</v>
      </c>
      <c r="H243" s="83"/>
      <c r="I243" s="95"/>
    </row>
    <row r="244" spans="1:9">
      <c r="A244" s="24">
        <v>1</v>
      </c>
      <c r="B244" s="25" t="s">
        <v>23</v>
      </c>
      <c r="C244" s="26">
        <v>3</v>
      </c>
      <c r="D244" s="27">
        <v>79305</v>
      </c>
      <c r="E244" s="28">
        <f>D244*C244</f>
        <v>237915</v>
      </c>
      <c r="F244" s="29">
        <v>0</v>
      </c>
      <c r="G244" s="30">
        <f>E244-E244*F244</f>
        <v>237915</v>
      </c>
      <c r="H244" s="87">
        <f>D244/1.08</f>
        <v>73430.555555555547</v>
      </c>
      <c r="I244" s="95">
        <f t="shared" ref="I244:I261" si="28">H244*C244</f>
        <v>220291.66666666663</v>
      </c>
    </row>
    <row r="245" spans="1:9">
      <c r="A245" s="24">
        <v>2</v>
      </c>
      <c r="B245" s="25" t="s">
        <v>25</v>
      </c>
      <c r="C245" s="32"/>
      <c r="D245" s="33">
        <v>128591</v>
      </c>
      <c r="E245" s="28">
        <f t="shared" ref="E245:E261" si="29">D245*C245</f>
        <v>0</v>
      </c>
      <c r="F245" s="29">
        <v>0</v>
      </c>
      <c r="G245" s="30">
        <f t="shared" ref="G245:G261" si="30">E245-E245*F245</f>
        <v>0</v>
      </c>
      <c r="H245" s="87">
        <f t="shared" ref="H245:H261" si="31">D245/1.08</f>
        <v>119065.74074074073</v>
      </c>
      <c r="I245" s="95">
        <f t="shared" si="28"/>
        <v>0</v>
      </c>
    </row>
    <row r="246" spans="1:9">
      <c r="A246" s="24">
        <v>3</v>
      </c>
      <c r="B246" s="25" t="s">
        <v>26</v>
      </c>
      <c r="C246" s="34">
        <v>5</v>
      </c>
      <c r="D246" s="27">
        <v>60043</v>
      </c>
      <c r="E246" s="28">
        <f t="shared" si="29"/>
        <v>300215</v>
      </c>
      <c r="F246" s="29">
        <v>0</v>
      </c>
      <c r="G246" s="30">
        <f t="shared" si="30"/>
        <v>300215</v>
      </c>
      <c r="H246" s="87">
        <f t="shared" si="31"/>
        <v>55595.370370370365</v>
      </c>
      <c r="I246" s="95">
        <f t="shared" si="28"/>
        <v>277976.8518518518</v>
      </c>
    </row>
    <row r="247" spans="1:9">
      <c r="A247" s="24">
        <v>4</v>
      </c>
      <c r="B247" s="25" t="s">
        <v>27</v>
      </c>
      <c r="C247" s="35"/>
      <c r="D247" s="27">
        <v>115781</v>
      </c>
      <c r="E247" s="28">
        <f t="shared" si="29"/>
        <v>0</v>
      </c>
      <c r="F247" s="29">
        <v>0</v>
      </c>
      <c r="G247" s="30">
        <f t="shared" si="30"/>
        <v>0</v>
      </c>
      <c r="H247" s="87">
        <f t="shared" si="31"/>
        <v>107204.62962962962</v>
      </c>
      <c r="I247" s="95">
        <f t="shared" si="28"/>
        <v>0</v>
      </c>
    </row>
    <row r="248" spans="1:9">
      <c r="A248" s="24">
        <v>5</v>
      </c>
      <c r="B248" s="25" t="s">
        <v>28</v>
      </c>
      <c r="C248" s="32">
        <v>3</v>
      </c>
      <c r="D248" s="27">
        <v>119943</v>
      </c>
      <c r="E248" s="28">
        <f t="shared" si="29"/>
        <v>359829</v>
      </c>
      <c r="F248" s="29">
        <v>0</v>
      </c>
      <c r="G248" s="30">
        <f t="shared" si="30"/>
        <v>359829</v>
      </c>
      <c r="H248" s="87">
        <f t="shared" si="31"/>
        <v>111058.33333333333</v>
      </c>
      <c r="I248" s="95">
        <f t="shared" si="28"/>
        <v>333175</v>
      </c>
    </row>
    <row r="249" spans="1:9">
      <c r="A249" s="24">
        <v>6</v>
      </c>
      <c r="B249" s="25" t="s">
        <v>29</v>
      </c>
      <c r="C249" s="26"/>
      <c r="D249" s="27">
        <v>94810</v>
      </c>
      <c r="E249" s="28">
        <f t="shared" si="29"/>
        <v>0</v>
      </c>
      <c r="F249" s="29">
        <v>0</v>
      </c>
      <c r="G249" s="30">
        <f t="shared" si="30"/>
        <v>0</v>
      </c>
      <c r="H249" s="87">
        <f t="shared" si="31"/>
        <v>87787.037037037036</v>
      </c>
      <c r="I249" s="95">
        <f t="shared" si="28"/>
        <v>0</v>
      </c>
    </row>
    <row r="250" spans="1:9">
      <c r="A250" s="24">
        <v>7</v>
      </c>
      <c r="B250" s="25" t="s">
        <v>30</v>
      </c>
      <c r="C250" s="34">
        <v>3</v>
      </c>
      <c r="D250" s="27">
        <v>141396</v>
      </c>
      <c r="E250" s="28">
        <f t="shared" si="29"/>
        <v>424188</v>
      </c>
      <c r="F250" s="29">
        <v>0</v>
      </c>
      <c r="G250" s="30">
        <f t="shared" si="30"/>
        <v>424188</v>
      </c>
      <c r="H250" s="87">
        <f t="shared" si="31"/>
        <v>130922.22222222222</v>
      </c>
      <c r="I250" s="95">
        <f t="shared" si="28"/>
        <v>392766.66666666663</v>
      </c>
    </row>
    <row r="251" spans="1:9" ht="15.75">
      <c r="A251" s="24">
        <v>8</v>
      </c>
      <c r="B251" s="25" t="s">
        <v>31</v>
      </c>
      <c r="C251" s="187"/>
      <c r="D251" s="27">
        <v>232931</v>
      </c>
      <c r="E251" s="28">
        <f t="shared" si="29"/>
        <v>0</v>
      </c>
      <c r="F251" s="29">
        <v>0</v>
      </c>
      <c r="G251" s="30">
        <f t="shared" si="30"/>
        <v>0</v>
      </c>
      <c r="H251" s="87">
        <f t="shared" si="31"/>
        <v>215676.85185185182</v>
      </c>
      <c r="I251" s="95">
        <f t="shared" si="28"/>
        <v>0</v>
      </c>
    </row>
    <row r="252" spans="1:9">
      <c r="A252" s="24">
        <v>9</v>
      </c>
      <c r="B252" s="36" t="s">
        <v>32</v>
      </c>
      <c r="C252" s="26">
        <v>3</v>
      </c>
      <c r="D252" s="27">
        <v>101534</v>
      </c>
      <c r="E252" s="28">
        <f t="shared" si="29"/>
        <v>304602</v>
      </c>
      <c r="F252" s="29">
        <v>0</v>
      </c>
      <c r="G252" s="30">
        <f t="shared" si="30"/>
        <v>304602</v>
      </c>
      <c r="H252" s="87">
        <f t="shared" si="31"/>
        <v>94012.962962962964</v>
      </c>
      <c r="I252" s="95">
        <f t="shared" si="28"/>
        <v>282038.88888888888</v>
      </c>
    </row>
    <row r="253" spans="1:9">
      <c r="A253" s="24">
        <v>10</v>
      </c>
      <c r="B253" s="36" t="s">
        <v>33</v>
      </c>
      <c r="C253" s="37">
        <v>3</v>
      </c>
      <c r="D253" s="33">
        <v>110148</v>
      </c>
      <c r="E253" s="28">
        <f t="shared" si="29"/>
        <v>330444</v>
      </c>
      <c r="F253" s="29">
        <v>0</v>
      </c>
      <c r="G253" s="30">
        <f t="shared" si="30"/>
        <v>330444</v>
      </c>
      <c r="H253" s="87">
        <f t="shared" si="31"/>
        <v>101988.88888888888</v>
      </c>
      <c r="I253" s="95">
        <f t="shared" si="28"/>
        <v>305966.66666666663</v>
      </c>
    </row>
    <row r="254" spans="1:9">
      <c r="A254" s="24">
        <v>11</v>
      </c>
      <c r="B254" s="25" t="s">
        <v>34</v>
      </c>
      <c r="C254" s="37">
        <v>3</v>
      </c>
      <c r="D254" s="27">
        <v>54198</v>
      </c>
      <c r="E254" s="28">
        <f t="shared" si="29"/>
        <v>162594</v>
      </c>
      <c r="F254" s="29">
        <v>0</v>
      </c>
      <c r="G254" s="30">
        <f t="shared" si="30"/>
        <v>162594</v>
      </c>
      <c r="H254" s="87">
        <f t="shared" si="31"/>
        <v>50183.333333333328</v>
      </c>
      <c r="I254" s="95">
        <f t="shared" si="28"/>
        <v>150550</v>
      </c>
    </row>
    <row r="255" spans="1:9">
      <c r="A255" s="24">
        <v>12</v>
      </c>
      <c r="B255" s="25" t="s">
        <v>35</v>
      </c>
      <c r="C255" s="37">
        <v>5</v>
      </c>
      <c r="D255" s="27">
        <v>49680</v>
      </c>
      <c r="E255" s="28">
        <f t="shared" si="29"/>
        <v>248400</v>
      </c>
      <c r="F255" s="29">
        <v>0</v>
      </c>
      <c r="G255" s="30">
        <f t="shared" si="30"/>
        <v>248400</v>
      </c>
      <c r="H255" s="87">
        <f t="shared" si="31"/>
        <v>46000</v>
      </c>
      <c r="I255" s="95">
        <f t="shared" si="28"/>
        <v>230000</v>
      </c>
    </row>
    <row r="256" spans="1:9">
      <c r="A256" s="24">
        <v>13</v>
      </c>
      <c r="B256" s="25" t="s">
        <v>36</v>
      </c>
      <c r="C256" s="37"/>
      <c r="D256" s="38">
        <v>64152</v>
      </c>
      <c r="E256" s="28">
        <f t="shared" si="29"/>
        <v>0</v>
      </c>
      <c r="F256" s="29">
        <v>0</v>
      </c>
      <c r="G256" s="30">
        <f t="shared" si="30"/>
        <v>0</v>
      </c>
      <c r="H256" s="87">
        <f t="shared" si="31"/>
        <v>59399.999999999993</v>
      </c>
      <c r="I256" s="95">
        <f t="shared" si="28"/>
        <v>0</v>
      </c>
    </row>
    <row r="257" spans="1:9">
      <c r="A257" s="24">
        <v>14</v>
      </c>
      <c r="B257" s="25" t="s">
        <v>37</v>
      </c>
      <c r="C257" s="37"/>
      <c r="D257" s="38">
        <v>65934</v>
      </c>
      <c r="E257" s="28">
        <f t="shared" si="29"/>
        <v>0</v>
      </c>
      <c r="F257" s="29">
        <v>0</v>
      </c>
      <c r="G257" s="30">
        <f t="shared" si="30"/>
        <v>0</v>
      </c>
      <c r="H257" s="87">
        <f t="shared" si="31"/>
        <v>61049.999999999993</v>
      </c>
      <c r="I257" s="95">
        <f t="shared" si="28"/>
        <v>0</v>
      </c>
    </row>
    <row r="258" spans="1:9">
      <c r="A258" s="24">
        <v>15</v>
      </c>
      <c r="B258" s="25" t="s">
        <v>38</v>
      </c>
      <c r="C258" s="37"/>
      <c r="D258" s="38">
        <v>76626</v>
      </c>
      <c r="E258" s="28">
        <f t="shared" si="29"/>
        <v>0</v>
      </c>
      <c r="F258" s="29">
        <v>0</v>
      </c>
      <c r="G258" s="30">
        <f t="shared" si="30"/>
        <v>0</v>
      </c>
      <c r="H258" s="87">
        <f t="shared" si="31"/>
        <v>70950</v>
      </c>
      <c r="I258" s="95">
        <f t="shared" si="28"/>
        <v>0</v>
      </c>
    </row>
    <row r="259" spans="1:9">
      <c r="A259" s="24">
        <v>16</v>
      </c>
      <c r="B259" s="25" t="s">
        <v>39</v>
      </c>
      <c r="C259" s="37"/>
      <c r="D259" s="38">
        <v>80190</v>
      </c>
      <c r="E259" s="28">
        <f t="shared" si="29"/>
        <v>0</v>
      </c>
      <c r="F259" s="29">
        <v>0</v>
      </c>
      <c r="G259" s="30">
        <f t="shared" si="30"/>
        <v>0</v>
      </c>
      <c r="H259" s="87">
        <f t="shared" si="31"/>
        <v>74250</v>
      </c>
      <c r="I259" s="95">
        <f t="shared" si="28"/>
        <v>0</v>
      </c>
    </row>
    <row r="260" spans="1:9">
      <c r="A260" s="24">
        <v>17</v>
      </c>
      <c r="B260" s="25" t="s">
        <v>40</v>
      </c>
      <c r="C260" s="37"/>
      <c r="D260" s="38">
        <v>113832</v>
      </c>
      <c r="E260" s="28">
        <f t="shared" si="29"/>
        <v>0</v>
      </c>
      <c r="F260" s="29">
        <v>0</v>
      </c>
      <c r="G260" s="30">
        <f t="shared" si="30"/>
        <v>0</v>
      </c>
      <c r="H260" s="87">
        <f t="shared" si="31"/>
        <v>105400</v>
      </c>
      <c r="I260" s="95">
        <f t="shared" si="28"/>
        <v>0</v>
      </c>
    </row>
    <row r="261" spans="1:9">
      <c r="A261" s="24">
        <v>18</v>
      </c>
      <c r="B261" s="25" t="s">
        <v>41</v>
      </c>
      <c r="C261" s="37"/>
      <c r="D261" s="39">
        <v>98010</v>
      </c>
      <c r="E261" s="28">
        <f t="shared" si="29"/>
        <v>0</v>
      </c>
      <c r="F261" s="29">
        <v>0</v>
      </c>
      <c r="G261" s="30">
        <f t="shared" si="30"/>
        <v>0</v>
      </c>
      <c r="H261" s="87">
        <f t="shared" si="31"/>
        <v>90750</v>
      </c>
      <c r="I261" s="95">
        <f t="shared" si="28"/>
        <v>0</v>
      </c>
    </row>
    <row r="262" spans="1:9" ht="17.25">
      <c r="A262" s="40"/>
      <c r="B262" s="41" t="s">
        <v>42</v>
      </c>
      <c r="C262" s="42">
        <f>SUM(C244:C261)</f>
        <v>28</v>
      </c>
      <c r="D262" s="42"/>
      <c r="E262" s="43">
        <f>SUM(E244:E261)</f>
        <v>2368187</v>
      </c>
      <c r="F262" s="43"/>
      <c r="G262" s="44">
        <f>SUM(G244:G261)</f>
        <v>2368187</v>
      </c>
      <c r="H262" s="89"/>
      <c r="I262" s="100">
        <f>SUM(I244:I261)</f>
        <v>2192765.7407407407</v>
      </c>
    </row>
    <row r="263" spans="1:9" ht="31.5">
      <c r="A263" s="46"/>
      <c r="B263" s="47"/>
      <c r="C263" s="48"/>
      <c r="D263" s="48"/>
      <c r="E263" s="49"/>
      <c r="F263" s="49"/>
      <c r="G263" s="50"/>
      <c r="H263" s="90"/>
      <c r="I263" s="102">
        <f>I262*0.08</f>
        <v>175421.25925925927</v>
      </c>
    </row>
    <row r="264" spans="1:9" ht="18">
      <c r="A264" s="283" t="s">
        <v>43</v>
      </c>
      <c r="B264" s="283"/>
      <c r="C264" s="284" t="s">
        <v>44</v>
      </c>
      <c r="D264" s="284"/>
      <c r="E264" s="54"/>
      <c r="F264" s="54"/>
      <c r="G264" s="55" t="s">
        <v>45</v>
      </c>
      <c r="H264" s="91"/>
      <c r="I264" s="103">
        <f>SUM(I262:I263)</f>
        <v>2368187</v>
      </c>
    </row>
    <row r="267" spans="1:9" ht="15.75">
      <c r="A267" s="279" t="s">
        <v>0</v>
      </c>
      <c r="B267" s="279"/>
      <c r="C267" s="279"/>
      <c r="D267" s="279"/>
      <c r="E267" s="279"/>
      <c r="F267" s="279"/>
      <c r="G267" s="279"/>
      <c r="H267" s="83"/>
      <c r="I267" s="186"/>
    </row>
    <row r="268" spans="1:9" ht="16.5">
      <c r="A268" s="279" t="s">
        <v>1</v>
      </c>
      <c r="B268" s="279"/>
      <c r="C268" s="279"/>
      <c r="D268" s="279"/>
      <c r="E268" s="279"/>
      <c r="F268" s="279"/>
      <c r="G268" s="279"/>
      <c r="H268" s="83"/>
      <c r="I268" s="94"/>
    </row>
    <row r="269" spans="1:9" ht="15.75">
      <c r="A269" s="279" t="s">
        <v>2</v>
      </c>
      <c r="B269" s="279"/>
      <c r="C269" s="279"/>
      <c r="D269" s="279"/>
      <c r="E269" s="279"/>
      <c r="F269" s="279"/>
      <c r="G269" s="279"/>
      <c r="H269" s="83"/>
      <c r="I269" s="95"/>
    </row>
    <row r="270" spans="1:9" ht="15.75">
      <c r="A270" s="279" t="s">
        <v>4</v>
      </c>
      <c r="B270" s="279"/>
      <c r="C270" s="279"/>
      <c r="D270" s="279"/>
      <c r="E270" s="279"/>
      <c r="F270" s="279"/>
      <c r="G270" s="279"/>
      <c r="H270" s="83"/>
      <c r="I270" s="95"/>
    </row>
    <row r="271" spans="1:9" ht="15.75">
      <c r="A271" s="280" t="s">
        <v>6</v>
      </c>
      <c r="B271" s="280"/>
      <c r="C271" s="280"/>
      <c r="D271" s="280"/>
      <c r="E271" s="280"/>
      <c r="F271" s="280"/>
      <c r="G271" s="280"/>
      <c r="H271" s="83"/>
      <c r="I271" s="95"/>
    </row>
    <row r="272" spans="1:9" ht="27.75">
      <c r="A272" s="9"/>
      <c r="B272" s="9"/>
      <c r="C272" s="281" t="s">
        <v>78</v>
      </c>
      <c r="D272" s="281"/>
      <c r="E272" s="281"/>
      <c r="F272" s="281"/>
      <c r="G272" s="281"/>
      <c r="H272" s="83"/>
      <c r="I272" s="95"/>
    </row>
    <row r="273" spans="1:9" ht="15.75">
      <c r="A273" s="11" t="s">
        <v>358</v>
      </c>
      <c r="B273" s="12"/>
      <c r="C273" s="13"/>
      <c r="D273" s="286"/>
      <c r="E273" s="286"/>
      <c r="F273" s="286"/>
      <c r="G273" s="286"/>
      <c r="H273" s="84"/>
      <c r="I273" s="95"/>
    </row>
    <row r="274" spans="1:9" ht="15.75">
      <c r="A274" s="11" t="s">
        <v>9</v>
      </c>
      <c r="B274" s="286" t="s">
        <v>498</v>
      </c>
      <c r="C274" s="286"/>
      <c r="D274" s="286"/>
      <c r="E274" s="16"/>
      <c r="F274" s="11"/>
      <c r="G274" s="16"/>
      <c r="H274" s="86" t="s">
        <v>161</v>
      </c>
      <c r="I274" s="98">
        <v>11473</v>
      </c>
    </row>
    <row r="275" spans="1:9" ht="15.75">
      <c r="A275" s="11" t="s">
        <v>11</v>
      </c>
      <c r="B275" s="289"/>
      <c r="C275" s="289"/>
      <c r="D275" s="289"/>
      <c r="E275" s="289"/>
      <c r="F275" s="18"/>
      <c r="G275" s="19" t="s">
        <v>13</v>
      </c>
      <c r="H275" s="83"/>
      <c r="I275" s="95"/>
    </row>
    <row r="276" spans="1:9" ht="15.75">
      <c r="A276" s="21" t="s">
        <v>14</v>
      </c>
      <c r="B276" s="21" t="s">
        <v>16</v>
      </c>
      <c r="C276" s="21" t="s">
        <v>17</v>
      </c>
      <c r="D276" s="22" t="s">
        <v>18</v>
      </c>
      <c r="E276" s="23" t="s">
        <v>19</v>
      </c>
      <c r="F276" s="23" t="s">
        <v>20</v>
      </c>
      <c r="G276" s="21" t="s">
        <v>21</v>
      </c>
      <c r="H276" s="83"/>
      <c r="I276" s="95"/>
    </row>
    <row r="277" spans="1:9">
      <c r="A277" s="24">
        <v>1</v>
      </c>
      <c r="B277" s="25" t="s">
        <v>23</v>
      </c>
      <c r="C277" s="26">
        <v>5</v>
      </c>
      <c r="D277" s="27">
        <v>79305</v>
      </c>
      <c r="E277" s="28">
        <f>D277*C277</f>
        <v>396525</v>
      </c>
      <c r="F277" s="29">
        <v>0</v>
      </c>
      <c r="G277" s="30">
        <f>E277-E277*F277</f>
        <v>396525</v>
      </c>
      <c r="H277" s="87">
        <f>D277/1.08</f>
        <v>73430.555555555547</v>
      </c>
      <c r="I277" s="95">
        <f t="shared" ref="I277:I294" si="32">H277*C277</f>
        <v>367152.77777777775</v>
      </c>
    </row>
    <row r="278" spans="1:9">
      <c r="A278" s="24">
        <v>2</v>
      </c>
      <c r="B278" s="25" t="s">
        <v>25</v>
      </c>
      <c r="C278" s="32"/>
      <c r="D278" s="33">
        <v>128591</v>
      </c>
      <c r="E278" s="28">
        <f t="shared" ref="E278:E294" si="33">D278*C278</f>
        <v>0</v>
      </c>
      <c r="F278" s="29">
        <v>0</v>
      </c>
      <c r="G278" s="30">
        <f t="shared" ref="G278:G294" si="34">E278-E278*F278</f>
        <v>0</v>
      </c>
      <c r="H278" s="87">
        <f t="shared" ref="H278:H294" si="35">D278/1.08</f>
        <v>119065.74074074073</v>
      </c>
      <c r="I278" s="95">
        <f t="shared" si="32"/>
        <v>0</v>
      </c>
    </row>
    <row r="279" spans="1:9">
      <c r="A279" s="24">
        <v>3</v>
      </c>
      <c r="B279" s="25" t="s">
        <v>26</v>
      </c>
      <c r="C279" s="34">
        <v>5</v>
      </c>
      <c r="D279" s="27">
        <v>60043</v>
      </c>
      <c r="E279" s="28">
        <f t="shared" si="33"/>
        <v>300215</v>
      </c>
      <c r="F279" s="29">
        <v>0</v>
      </c>
      <c r="G279" s="30">
        <f t="shared" si="34"/>
        <v>300215</v>
      </c>
      <c r="H279" s="87">
        <f t="shared" si="35"/>
        <v>55595.370370370365</v>
      </c>
      <c r="I279" s="95">
        <f t="shared" si="32"/>
        <v>277976.8518518518</v>
      </c>
    </row>
    <row r="280" spans="1:9">
      <c r="A280" s="24">
        <v>4</v>
      </c>
      <c r="B280" s="25" t="s">
        <v>27</v>
      </c>
      <c r="C280" s="35"/>
      <c r="D280" s="27">
        <v>115781</v>
      </c>
      <c r="E280" s="28">
        <f t="shared" si="33"/>
        <v>0</v>
      </c>
      <c r="F280" s="29">
        <v>0</v>
      </c>
      <c r="G280" s="30">
        <f t="shared" si="34"/>
        <v>0</v>
      </c>
      <c r="H280" s="87">
        <f t="shared" si="35"/>
        <v>107204.62962962962</v>
      </c>
      <c r="I280" s="95">
        <f t="shared" si="32"/>
        <v>0</v>
      </c>
    </row>
    <row r="281" spans="1:9">
      <c r="A281" s="24">
        <v>5</v>
      </c>
      <c r="B281" s="25" t="s">
        <v>28</v>
      </c>
      <c r="C281" s="32">
        <v>2</v>
      </c>
      <c r="D281" s="27">
        <v>119943</v>
      </c>
      <c r="E281" s="28">
        <f t="shared" si="33"/>
        <v>239886</v>
      </c>
      <c r="F281" s="29">
        <v>0</v>
      </c>
      <c r="G281" s="30">
        <f t="shared" si="34"/>
        <v>239886</v>
      </c>
      <c r="H281" s="87">
        <f t="shared" si="35"/>
        <v>111058.33333333333</v>
      </c>
      <c r="I281" s="95">
        <f t="shared" si="32"/>
        <v>222116.66666666666</v>
      </c>
    </row>
    <row r="282" spans="1:9">
      <c r="A282" s="24">
        <v>6</v>
      </c>
      <c r="B282" s="25" t="s">
        <v>29</v>
      </c>
      <c r="C282" s="26"/>
      <c r="D282" s="27">
        <v>94810</v>
      </c>
      <c r="E282" s="28">
        <f t="shared" si="33"/>
        <v>0</v>
      </c>
      <c r="F282" s="29">
        <v>0</v>
      </c>
      <c r="G282" s="30">
        <f t="shared" si="34"/>
        <v>0</v>
      </c>
      <c r="H282" s="87">
        <f t="shared" si="35"/>
        <v>87787.037037037036</v>
      </c>
      <c r="I282" s="95">
        <f t="shared" si="32"/>
        <v>0</v>
      </c>
    </row>
    <row r="283" spans="1:9">
      <c r="A283" s="24">
        <v>7</v>
      </c>
      <c r="B283" s="25" t="s">
        <v>30</v>
      </c>
      <c r="C283" s="34"/>
      <c r="D283" s="27">
        <v>141396</v>
      </c>
      <c r="E283" s="28">
        <f t="shared" si="33"/>
        <v>0</v>
      </c>
      <c r="F283" s="29">
        <v>0</v>
      </c>
      <c r="G283" s="30">
        <f t="shared" si="34"/>
        <v>0</v>
      </c>
      <c r="H283" s="87">
        <f t="shared" si="35"/>
        <v>130922.22222222222</v>
      </c>
      <c r="I283" s="95">
        <f t="shared" si="32"/>
        <v>0</v>
      </c>
    </row>
    <row r="284" spans="1:9" ht="15.75">
      <c r="A284" s="24">
        <v>8</v>
      </c>
      <c r="B284" s="25" t="s">
        <v>31</v>
      </c>
      <c r="C284" s="187"/>
      <c r="D284" s="27">
        <v>232931</v>
      </c>
      <c r="E284" s="28">
        <f t="shared" si="33"/>
        <v>0</v>
      </c>
      <c r="F284" s="29">
        <v>0</v>
      </c>
      <c r="G284" s="30">
        <f t="shared" si="34"/>
        <v>0</v>
      </c>
      <c r="H284" s="87">
        <f t="shared" si="35"/>
        <v>215676.85185185182</v>
      </c>
      <c r="I284" s="95">
        <f t="shared" si="32"/>
        <v>0</v>
      </c>
    </row>
    <row r="285" spans="1:9">
      <c r="A285" s="24">
        <v>9</v>
      </c>
      <c r="B285" s="36" t="s">
        <v>32</v>
      </c>
      <c r="C285" s="26"/>
      <c r="D285" s="27">
        <v>101534</v>
      </c>
      <c r="E285" s="28">
        <f t="shared" si="33"/>
        <v>0</v>
      </c>
      <c r="F285" s="29">
        <v>0</v>
      </c>
      <c r="G285" s="30">
        <f t="shared" si="34"/>
        <v>0</v>
      </c>
      <c r="H285" s="87">
        <f t="shared" si="35"/>
        <v>94012.962962962964</v>
      </c>
      <c r="I285" s="95">
        <f t="shared" si="32"/>
        <v>0</v>
      </c>
    </row>
    <row r="286" spans="1:9">
      <c r="A286" s="24">
        <v>10</v>
      </c>
      <c r="B286" s="36" t="s">
        <v>33</v>
      </c>
      <c r="C286" s="37"/>
      <c r="D286" s="33">
        <v>110148</v>
      </c>
      <c r="E286" s="28">
        <f t="shared" si="33"/>
        <v>0</v>
      </c>
      <c r="F286" s="29">
        <v>0</v>
      </c>
      <c r="G286" s="30">
        <f t="shared" si="34"/>
        <v>0</v>
      </c>
      <c r="H286" s="87">
        <f t="shared" si="35"/>
        <v>101988.88888888888</v>
      </c>
      <c r="I286" s="95">
        <f t="shared" si="32"/>
        <v>0</v>
      </c>
    </row>
    <row r="287" spans="1:9">
      <c r="A287" s="24">
        <v>11</v>
      </c>
      <c r="B287" s="25" t="s">
        <v>34</v>
      </c>
      <c r="C287" s="37">
        <v>5</v>
      </c>
      <c r="D287" s="27">
        <v>54198</v>
      </c>
      <c r="E287" s="28">
        <f t="shared" si="33"/>
        <v>270990</v>
      </c>
      <c r="F287" s="29">
        <v>0</v>
      </c>
      <c r="G287" s="30">
        <f t="shared" si="34"/>
        <v>270990</v>
      </c>
      <c r="H287" s="87">
        <f t="shared" si="35"/>
        <v>50183.333333333328</v>
      </c>
      <c r="I287" s="95">
        <f t="shared" si="32"/>
        <v>250916.66666666663</v>
      </c>
    </row>
    <row r="288" spans="1:9">
      <c r="A288" s="24">
        <v>12</v>
      </c>
      <c r="B288" s="25" t="s">
        <v>35</v>
      </c>
      <c r="C288" s="37"/>
      <c r="D288" s="27">
        <v>49680</v>
      </c>
      <c r="E288" s="28">
        <f t="shared" si="33"/>
        <v>0</v>
      </c>
      <c r="F288" s="29">
        <v>0</v>
      </c>
      <c r="G288" s="30">
        <f t="shared" si="34"/>
        <v>0</v>
      </c>
      <c r="H288" s="87">
        <f t="shared" si="35"/>
        <v>46000</v>
      </c>
      <c r="I288" s="95">
        <f t="shared" si="32"/>
        <v>0</v>
      </c>
    </row>
    <row r="289" spans="1:9">
      <c r="A289" s="24">
        <v>13</v>
      </c>
      <c r="B289" s="25" t="s">
        <v>36</v>
      </c>
      <c r="C289" s="37"/>
      <c r="D289" s="38">
        <v>64152</v>
      </c>
      <c r="E289" s="28">
        <f t="shared" si="33"/>
        <v>0</v>
      </c>
      <c r="F289" s="29">
        <v>0</v>
      </c>
      <c r="G289" s="30">
        <f t="shared" si="34"/>
        <v>0</v>
      </c>
      <c r="H289" s="87">
        <f t="shared" si="35"/>
        <v>59399.999999999993</v>
      </c>
      <c r="I289" s="95">
        <f t="shared" si="32"/>
        <v>0</v>
      </c>
    </row>
    <row r="290" spans="1:9">
      <c r="A290" s="24">
        <v>14</v>
      </c>
      <c r="B290" s="25" t="s">
        <v>37</v>
      </c>
      <c r="C290" s="37"/>
      <c r="D290" s="38">
        <v>65934</v>
      </c>
      <c r="E290" s="28">
        <f t="shared" si="33"/>
        <v>0</v>
      </c>
      <c r="F290" s="29">
        <v>0</v>
      </c>
      <c r="G290" s="30">
        <f t="shared" si="34"/>
        <v>0</v>
      </c>
      <c r="H290" s="87">
        <f t="shared" si="35"/>
        <v>61049.999999999993</v>
      </c>
      <c r="I290" s="95">
        <f t="shared" si="32"/>
        <v>0</v>
      </c>
    </row>
    <row r="291" spans="1:9">
      <c r="A291" s="24">
        <v>15</v>
      </c>
      <c r="B291" s="25" t="s">
        <v>38</v>
      </c>
      <c r="C291" s="37"/>
      <c r="D291" s="38">
        <v>76626</v>
      </c>
      <c r="E291" s="28">
        <f t="shared" si="33"/>
        <v>0</v>
      </c>
      <c r="F291" s="29">
        <v>0</v>
      </c>
      <c r="G291" s="30">
        <f t="shared" si="34"/>
        <v>0</v>
      </c>
      <c r="H291" s="87">
        <f t="shared" si="35"/>
        <v>70950</v>
      </c>
      <c r="I291" s="95">
        <f t="shared" si="32"/>
        <v>0</v>
      </c>
    </row>
    <row r="292" spans="1:9">
      <c r="A292" s="24">
        <v>16</v>
      </c>
      <c r="B292" s="25" t="s">
        <v>39</v>
      </c>
      <c r="C292" s="37"/>
      <c r="D292" s="38">
        <v>80190</v>
      </c>
      <c r="E292" s="28">
        <f t="shared" si="33"/>
        <v>0</v>
      </c>
      <c r="F292" s="29">
        <v>0</v>
      </c>
      <c r="G292" s="30">
        <f t="shared" si="34"/>
        <v>0</v>
      </c>
      <c r="H292" s="87">
        <f t="shared" si="35"/>
        <v>74250</v>
      </c>
      <c r="I292" s="95">
        <f t="shared" si="32"/>
        <v>0</v>
      </c>
    </row>
    <row r="293" spans="1:9">
      <c r="A293" s="24">
        <v>17</v>
      </c>
      <c r="B293" s="25" t="s">
        <v>40</v>
      </c>
      <c r="C293" s="37"/>
      <c r="D293" s="38">
        <v>113832</v>
      </c>
      <c r="E293" s="28">
        <f t="shared" si="33"/>
        <v>0</v>
      </c>
      <c r="F293" s="29">
        <v>0</v>
      </c>
      <c r="G293" s="30">
        <f t="shared" si="34"/>
        <v>0</v>
      </c>
      <c r="H293" s="87">
        <f t="shared" si="35"/>
        <v>105400</v>
      </c>
      <c r="I293" s="95">
        <f t="shared" si="32"/>
        <v>0</v>
      </c>
    </row>
    <row r="294" spans="1:9">
      <c r="A294" s="24">
        <v>18</v>
      </c>
      <c r="B294" s="25" t="s">
        <v>41</v>
      </c>
      <c r="C294" s="37"/>
      <c r="D294" s="39">
        <v>98010</v>
      </c>
      <c r="E294" s="28">
        <f t="shared" si="33"/>
        <v>0</v>
      </c>
      <c r="F294" s="29">
        <v>0</v>
      </c>
      <c r="G294" s="30">
        <f t="shared" si="34"/>
        <v>0</v>
      </c>
      <c r="H294" s="87">
        <f t="shared" si="35"/>
        <v>90750</v>
      </c>
      <c r="I294" s="95">
        <f t="shared" si="32"/>
        <v>0</v>
      </c>
    </row>
    <row r="295" spans="1:9" ht="17.25">
      <c r="A295" s="40"/>
      <c r="B295" s="41" t="s">
        <v>42</v>
      </c>
      <c r="C295" s="42">
        <f>SUM(C277:C294)</f>
        <v>17</v>
      </c>
      <c r="D295" s="42"/>
      <c r="E295" s="43">
        <f>SUM(E277:E294)</f>
        <v>1207616</v>
      </c>
      <c r="F295" s="43"/>
      <c r="G295" s="44">
        <f>SUM(G277:G294)</f>
        <v>1207616</v>
      </c>
      <c r="H295" s="89"/>
      <c r="I295" s="100">
        <f>SUM(I277:I294)</f>
        <v>1118162.9629629627</v>
      </c>
    </row>
    <row r="296" spans="1:9" ht="31.5">
      <c r="A296" s="46"/>
      <c r="B296" s="47"/>
      <c r="C296" s="48"/>
      <c r="D296" s="48"/>
      <c r="E296" s="49"/>
      <c r="F296" s="49"/>
      <c r="G296" s="50"/>
      <c r="H296" s="90"/>
      <c r="I296" s="102">
        <f>I295*0.08</f>
        <v>89453.037037037022</v>
      </c>
    </row>
    <row r="297" spans="1:9" ht="18">
      <c r="A297" s="283" t="s">
        <v>43</v>
      </c>
      <c r="B297" s="283"/>
      <c r="C297" s="284" t="s">
        <v>44</v>
      </c>
      <c r="D297" s="284"/>
      <c r="E297" s="54"/>
      <c r="F297" s="54"/>
      <c r="G297" s="55" t="s">
        <v>45</v>
      </c>
      <c r="H297" s="91"/>
      <c r="I297" s="103">
        <f>SUM(I295:I296)</f>
        <v>1207615.9999999998</v>
      </c>
    </row>
  </sheetData>
  <mergeCells count="99">
    <mergeCell ref="C272:G272"/>
    <mergeCell ref="D273:G273"/>
    <mergeCell ref="B274:D274"/>
    <mergeCell ref="B275:E275"/>
    <mergeCell ref="A297:B297"/>
    <mergeCell ref="C297:D297"/>
    <mergeCell ref="A267:G267"/>
    <mergeCell ref="A268:G268"/>
    <mergeCell ref="A269:G269"/>
    <mergeCell ref="A270:G270"/>
    <mergeCell ref="A271:G271"/>
    <mergeCell ref="C239:G239"/>
    <mergeCell ref="D240:G240"/>
    <mergeCell ref="B241:D241"/>
    <mergeCell ref="B242:E242"/>
    <mergeCell ref="A264:B264"/>
    <mergeCell ref="C264:D264"/>
    <mergeCell ref="A234:G234"/>
    <mergeCell ref="A235:G235"/>
    <mergeCell ref="A236:G236"/>
    <mergeCell ref="A237:G237"/>
    <mergeCell ref="A238:G238"/>
    <mergeCell ref="C206:G206"/>
    <mergeCell ref="D207:G207"/>
    <mergeCell ref="B208:D208"/>
    <mergeCell ref="B209:E209"/>
    <mergeCell ref="A231:B231"/>
    <mergeCell ref="C231:D231"/>
    <mergeCell ref="A201:G201"/>
    <mergeCell ref="A202:G202"/>
    <mergeCell ref="A203:G203"/>
    <mergeCell ref="A204:G204"/>
    <mergeCell ref="A205:G205"/>
    <mergeCell ref="C173:G173"/>
    <mergeCell ref="D174:G174"/>
    <mergeCell ref="B175:D175"/>
    <mergeCell ref="B176:E176"/>
    <mergeCell ref="A198:B198"/>
    <mergeCell ref="C198:D198"/>
    <mergeCell ref="A168:G168"/>
    <mergeCell ref="A169:G169"/>
    <mergeCell ref="A170:G170"/>
    <mergeCell ref="A171:G171"/>
    <mergeCell ref="A172:G172"/>
    <mergeCell ref="C140:G140"/>
    <mergeCell ref="D141:G141"/>
    <mergeCell ref="B142:D142"/>
    <mergeCell ref="B143:E143"/>
    <mergeCell ref="A165:B165"/>
    <mergeCell ref="C165:D165"/>
    <mergeCell ref="A135:G135"/>
    <mergeCell ref="A136:G136"/>
    <mergeCell ref="A137:G137"/>
    <mergeCell ref="A138:G138"/>
    <mergeCell ref="A139:G139"/>
    <mergeCell ref="C107:G107"/>
    <mergeCell ref="D108:G108"/>
    <mergeCell ref="B109:D109"/>
    <mergeCell ref="B110:E110"/>
    <mergeCell ref="A132:B132"/>
    <mergeCell ref="C132:D132"/>
    <mergeCell ref="A102:G102"/>
    <mergeCell ref="A103:G103"/>
    <mergeCell ref="A104:G104"/>
    <mergeCell ref="A105:G105"/>
    <mergeCell ref="A106:G106"/>
    <mergeCell ref="C74:G74"/>
    <mergeCell ref="D75:G75"/>
    <mergeCell ref="B76:D76"/>
    <mergeCell ref="B77:E77"/>
    <mergeCell ref="A99:B99"/>
    <mergeCell ref="C99:D99"/>
    <mergeCell ref="A69:G69"/>
    <mergeCell ref="A70:G70"/>
    <mergeCell ref="A71:G71"/>
    <mergeCell ref="A72:G72"/>
    <mergeCell ref="A73:G73"/>
    <mergeCell ref="C41:G41"/>
    <mergeCell ref="D42:G42"/>
    <mergeCell ref="B43:D43"/>
    <mergeCell ref="B44:E44"/>
    <mergeCell ref="A66:B66"/>
    <mergeCell ref="C66:D66"/>
    <mergeCell ref="A36:G36"/>
    <mergeCell ref="A37:G37"/>
    <mergeCell ref="A38:G38"/>
    <mergeCell ref="A39:G39"/>
    <mergeCell ref="A40:G40"/>
    <mergeCell ref="C6:G6"/>
    <mergeCell ref="D7:G7"/>
    <mergeCell ref="B8:D8"/>
    <mergeCell ref="B9:E9"/>
    <mergeCell ref="A31:B31"/>
    <mergeCell ref="C31:D31"/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scale="76" orientation="portrait"/>
  <colBreaks count="1" manualBreakCount="1">
    <brk id="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32"/>
  <sheetViews>
    <sheetView topLeftCell="A7" workbookViewId="0">
      <selection activeCell="J11" sqref="J11"/>
    </sheetView>
  </sheetViews>
  <sheetFormatPr defaultColWidth="9" defaultRowHeight="15"/>
  <cols>
    <col min="2" max="2" width="29.85546875" customWidth="1"/>
    <col min="3" max="3" width="11.85546875" customWidth="1"/>
    <col min="4" max="4" width="14.85546875" customWidth="1"/>
    <col min="5" max="5" width="17.140625" customWidth="1"/>
    <col min="6" max="6" width="11.28515625" customWidth="1"/>
    <col min="7" max="7" width="15.7109375" customWidth="1"/>
    <col min="8" max="8" width="13.42578125" customWidth="1"/>
    <col min="9" max="9" width="15.7109375" customWidth="1"/>
  </cols>
  <sheetData>
    <row r="2" spans="1:10" s="1" customFormat="1" ht="15" customHeight="1">
      <c r="A2" s="279" t="s">
        <v>0</v>
      </c>
      <c r="B2" s="279"/>
      <c r="C2" s="279"/>
      <c r="D2" s="279"/>
      <c r="E2" s="279"/>
      <c r="F2" s="279"/>
      <c r="G2" s="279"/>
      <c r="I2" s="186" t="s">
        <v>503</v>
      </c>
    </row>
    <row r="3" spans="1:10" s="1" customFormat="1" ht="15" customHeight="1">
      <c r="A3" s="279" t="s">
        <v>1</v>
      </c>
      <c r="B3" s="279"/>
      <c r="C3" s="279"/>
      <c r="D3" s="279"/>
      <c r="E3" s="279"/>
      <c r="F3" s="279"/>
      <c r="G3" s="279"/>
      <c r="I3" s="79"/>
    </row>
    <row r="4" spans="1:10" s="1" customFormat="1" ht="15" customHeight="1">
      <c r="A4" s="279" t="s">
        <v>2</v>
      </c>
      <c r="B4" s="279"/>
      <c r="C4" s="279"/>
      <c r="D4" s="279"/>
      <c r="E4" s="279"/>
      <c r="F4" s="279"/>
      <c r="G4" s="279"/>
      <c r="I4" s="71"/>
    </row>
    <row r="5" spans="1:10" s="1" customFormat="1" ht="15" customHeight="1">
      <c r="A5" s="279" t="s">
        <v>4</v>
      </c>
      <c r="B5" s="279"/>
      <c r="C5" s="279"/>
      <c r="D5" s="279"/>
      <c r="E5" s="279"/>
      <c r="F5" s="279"/>
      <c r="G5" s="279"/>
      <c r="I5" s="71"/>
    </row>
    <row r="6" spans="1:10" s="1" customFormat="1" ht="15" customHeight="1">
      <c r="A6" s="280" t="s">
        <v>6</v>
      </c>
      <c r="B6" s="280"/>
      <c r="C6" s="280"/>
      <c r="D6" s="280"/>
      <c r="E6" s="280"/>
      <c r="F6" s="280"/>
      <c r="G6" s="280"/>
      <c r="I6" s="71"/>
    </row>
    <row r="7" spans="1:10" s="2" customFormat="1" ht="15" customHeight="1">
      <c r="A7" s="9"/>
      <c r="B7" s="9"/>
      <c r="C7" s="281" t="s">
        <v>504</v>
      </c>
      <c r="D7" s="281"/>
      <c r="E7" s="281"/>
      <c r="F7" s="281"/>
      <c r="G7" s="281"/>
      <c r="I7" s="72"/>
    </row>
    <row r="8" spans="1:10" s="1" customFormat="1" ht="15" customHeight="1">
      <c r="A8" s="11" t="s">
        <v>358</v>
      </c>
      <c r="B8" s="12"/>
      <c r="C8" s="13"/>
      <c r="D8" s="286"/>
      <c r="E8" s="286"/>
      <c r="F8" s="286"/>
      <c r="G8" s="286"/>
      <c r="H8" s="68"/>
      <c r="I8" s="71"/>
    </row>
    <row r="9" spans="1:10" s="1" customFormat="1" ht="15" customHeight="1">
      <c r="A9" s="11" t="s">
        <v>9</v>
      </c>
      <c r="B9" s="286" t="s">
        <v>505</v>
      </c>
      <c r="C9" s="286"/>
      <c r="D9" s="286"/>
      <c r="E9" s="16"/>
      <c r="F9" s="11"/>
      <c r="G9" s="16"/>
      <c r="H9" s="69" t="s">
        <v>161</v>
      </c>
      <c r="I9" s="73"/>
      <c r="J9" s="74"/>
    </row>
    <row r="10" spans="1:10" s="1" customFormat="1" ht="15" customHeight="1">
      <c r="A10" s="11" t="s">
        <v>11</v>
      </c>
      <c r="B10" s="289" t="s">
        <v>506</v>
      </c>
      <c r="C10" s="289"/>
      <c r="D10" s="289"/>
      <c r="E10" s="289"/>
      <c r="F10" s="18"/>
      <c r="G10" s="19" t="s">
        <v>13</v>
      </c>
      <c r="I10" s="71"/>
    </row>
    <row r="11" spans="1:10" s="1" customFormat="1" ht="15" customHeight="1">
      <c r="A11" s="21" t="s">
        <v>14</v>
      </c>
      <c r="B11" s="21" t="s">
        <v>16</v>
      </c>
      <c r="C11" s="21" t="s">
        <v>17</v>
      </c>
      <c r="D11" s="22" t="s">
        <v>18</v>
      </c>
      <c r="E11" s="23" t="s">
        <v>19</v>
      </c>
      <c r="F11" s="23" t="s">
        <v>20</v>
      </c>
      <c r="G11" s="21" t="s">
        <v>21</v>
      </c>
      <c r="I11" s="71"/>
    </row>
    <row r="12" spans="1:10" s="3" customFormat="1" ht="15" customHeight="1">
      <c r="A12" s="24">
        <v>1</v>
      </c>
      <c r="B12" s="25" t="s">
        <v>23</v>
      </c>
      <c r="C12" s="26"/>
      <c r="D12" s="27">
        <v>79305</v>
      </c>
      <c r="E12" s="28">
        <f>D12*C12</f>
        <v>0</v>
      </c>
      <c r="F12" s="29">
        <v>0.04</v>
      </c>
      <c r="G12" s="30">
        <f>E12-E12*F12</f>
        <v>0</v>
      </c>
      <c r="H12" s="31">
        <f>D12/1.08*0.96</f>
        <v>70493.333333333328</v>
      </c>
      <c r="I12" s="59">
        <f t="shared" ref="I12:I29" si="0">H12*C12</f>
        <v>0</v>
      </c>
      <c r="J12" s="63"/>
    </row>
    <row r="13" spans="1:10" s="3" customFormat="1" ht="15" customHeight="1">
      <c r="A13" s="24">
        <v>2</v>
      </c>
      <c r="B13" s="25" t="s">
        <v>25</v>
      </c>
      <c r="C13" s="32"/>
      <c r="D13" s="33">
        <v>128591</v>
      </c>
      <c r="E13" s="28">
        <f t="shared" ref="E13:E29" si="1">D13*C13</f>
        <v>0</v>
      </c>
      <c r="F13" s="29">
        <v>0.04</v>
      </c>
      <c r="G13" s="30">
        <f t="shared" ref="G13:G29" si="2">E13-E13*F13</f>
        <v>0</v>
      </c>
      <c r="H13" s="31">
        <f t="shared" ref="H13:H29" si="3">D13/1.08*0.96</f>
        <v>114303.11111111109</v>
      </c>
      <c r="I13" s="59">
        <f t="shared" si="0"/>
        <v>0</v>
      </c>
      <c r="J13" s="63"/>
    </row>
    <row r="14" spans="1:10" s="3" customFormat="1" ht="15" customHeight="1">
      <c r="A14" s="24">
        <v>3</v>
      </c>
      <c r="B14" s="25" t="s">
        <v>26</v>
      </c>
      <c r="C14" s="34"/>
      <c r="D14" s="27">
        <v>60043</v>
      </c>
      <c r="E14" s="28">
        <f t="shared" si="1"/>
        <v>0</v>
      </c>
      <c r="F14" s="29">
        <v>0.04</v>
      </c>
      <c r="G14" s="30">
        <f t="shared" si="2"/>
        <v>0</v>
      </c>
      <c r="H14" s="31">
        <f t="shared" si="3"/>
        <v>53371.555555555547</v>
      </c>
      <c r="I14" s="59">
        <f t="shared" si="0"/>
        <v>0</v>
      </c>
      <c r="J14" s="63"/>
    </row>
    <row r="15" spans="1:10" s="3" customFormat="1" ht="15" customHeight="1">
      <c r="A15" s="24">
        <v>4</v>
      </c>
      <c r="B15" s="25" t="s">
        <v>27</v>
      </c>
      <c r="C15" s="35"/>
      <c r="D15" s="27">
        <v>115781</v>
      </c>
      <c r="E15" s="28">
        <f t="shared" si="1"/>
        <v>0</v>
      </c>
      <c r="F15" s="29">
        <v>0.04</v>
      </c>
      <c r="G15" s="30">
        <f t="shared" si="2"/>
        <v>0</v>
      </c>
      <c r="H15" s="31">
        <f t="shared" si="3"/>
        <v>102916.44444444444</v>
      </c>
      <c r="I15" s="59">
        <f t="shared" si="0"/>
        <v>0</v>
      </c>
      <c r="J15" s="63"/>
    </row>
    <row r="16" spans="1:10" s="3" customFormat="1" ht="15" customHeight="1">
      <c r="A16" s="24">
        <v>5</v>
      </c>
      <c r="B16" s="25" t="s">
        <v>28</v>
      </c>
      <c r="C16" s="32"/>
      <c r="D16" s="27">
        <v>119943</v>
      </c>
      <c r="E16" s="28">
        <f t="shared" si="1"/>
        <v>0</v>
      </c>
      <c r="F16" s="29">
        <v>0.04</v>
      </c>
      <c r="G16" s="30">
        <f t="shared" si="2"/>
        <v>0</v>
      </c>
      <c r="H16" s="31">
        <f t="shared" si="3"/>
        <v>106615.99999999999</v>
      </c>
      <c r="I16" s="59">
        <f t="shared" si="0"/>
        <v>0</v>
      </c>
      <c r="J16" s="63"/>
    </row>
    <row r="17" spans="1:10" s="3" customFormat="1" ht="15" customHeight="1">
      <c r="A17" s="24">
        <v>6</v>
      </c>
      <c r="B17" s="25" t="s">
        <v>29</v>
      </c>
      <c r="C17" s="26"/>
      <c r="D17" s="27">
        <v>94810</v>
      </c>
      <c r="E17" s="28">
        <f t="shared" si="1"/>
        <v>0</v>
      </c>
      <c r="F17" s="29">
        <v>0.04</v>
      </c>
      <c r="G17" s="30">
        <f t="shared" si="2"/>
        <v>0</v>
      </c>
      <c r="H17" s="31">
        <f t="shared" si="3"/>
        <v>84275.555555555547</v>
      </c>
      <c r="I17" s="59">
        <f t="shared" si="0"/>
        <v>0</v>
      </c>
      <c r="J17" s="63"/>
    </row>
    <row r="18" spans="1:10" s="3" customFormat="1" ht="15" customHeight="1">
      <c r="A18" s="24">
        <v>7</v>
      </c>
      <c r="B18" s="25" t="s">
        <v>30</v>
      </c>
      <c r="C18" s="34"/>
      <c r="D18" s="27">
        <v>141396</v>
      </c>
      <c r="E18" s="28">
        <f t="shared" si="1"/>
        <v>0</v>
      </c>
      <c r="F18" s="29">
        <v>0.04</v>
      </c>
      <c r="G18" s="30">
        <f t="shared" si="2"/>
        <v>0</v>
      </c>
      <c r="H18" s="31">
        <f t="shared" si="3"/>
        <v>125685.33333333333</v>
      </c>
      <c r="I18" s="59">
        <f t="shared" si="0"/>
        <v>0</v>
      </c>
      <c r="J18" s="63"/>
    </row>
    <row r="19" spans="1:10" s="3" customFormat="1" ht="15" customHeight="1">
      <c r="A19" s="24">
        <v>8</v>
      </c>
      <c r="B19" s="25" t="s">
        <v>31</v>
      </c>
      <c r="C19" s="26"/>
      <c r="D19" s="27">
        <v>232931</v>
      </c>
      <c r="E19" s="28">
        <f t="shared" si="1"/>
        <v>0</v>
      </c>
      <c r="F19" s="29">
        <v>0.04</v>
      </c>
      <c r="G19" s="30">
        <f t="shared" si="2"/>
        <v>0</v>
      </c>
      <c r="H19" s="31">
        <f t="shared" si="3"/>
        <v>207049.77777777775</v>
      </c>
      <c r="I19" s="59">
        <f t="shared" si="0"/>
        <v>0</v>
      </c>
      <c r="J19" s="63"/>
    </row>
    <row r="20" spans="1:10" s="3" customFormat="1" ht="15" customHeight="1">
      <c r="A20" s="24">
        <v>9</v>
      </c>
      <c r="B20" s="36" t="s">
        <v>32</v>
      </c>
      <c r="C20" s="26"/>
      <c r="D20" s="27">
        <v>101534</v>
      </c>
      <c r="E20" s="28">
        <f t="shared" si="1"/>
        <v>0</v>
      </c>
      <c r="F20" s="29">
        <v>0.04</v>
      </c>
      <c r="G20" s="30">
        <f t="shared" si="2"/>
        <v>0</v>
      </c>
      <c r="H20" s="31">
        <f t="shared" si="3"/>
        <v>90252.444444444438</v>
      </c>
      <c r="I20" s="59">
        <f t="shared" si="0"/>
        <v>0</v>
      </c>
      <c r="J20" s="63"/>
    </row>
    <row r="21" spans="1:10" s="3" customFormat="1" ht="15" customHeight="1">
      <c r="A21" s="24">
        <v>10</v>
      </c>
      <c r="B21" s="36" t="s">
        <v>33</v>
      </c>
      <c r="C21" s="37"/>
      <c r="D21" s="33">
        <v>110148</v>
      </c>
      <c r="E21" s="28">
        <f t="shared" si="1"/>
        <v>0</v>
      </c>
      <c r="F21" s="29">
        <v>0.04</v>
      </c>
      <c r="G21" s="30">
        <f t="shared" si="2"/>
        <v>0</v>
      </c>
      <c r="H21" s="31">
        <f t="shared" si="3"/>
        <v>97909.333333333314</v>
      </c>
      <c r="I21" s="59">
        <f t="shared" si="0"/>
        <v>0</v>
      </c>
      <c r="J21" s="63"/>
    </row>
    <row r="22" spans="1:10" s="3" customFormat="1" ht="15" customHeight="1">
      <c r="A22" s="24">
        <v>11</v>
      </c>
      <c r="B22" s="25" t="s">
        <v>34</v>
      </c>
      <c r="C22" s="37"/>
      <c r="D22" s="27">
        <v>54198</v>
      </c>
      <c r="E22" s="28">
        <f t="shared" si="1"/>
        <v>0</v>
      </c>
      <c r="F22" s="29">
        <v>0.04</v>
      </c>
      <c r="G22" s="30">
        <f t="shared" si="2"/>
        <v>0</v>
      </c>
      <c r="H22" s="31">
        <f t="shared" si="3"/>
        <v>48175.999999999993</v>
      </c>
      <c r="I22" s="59">
        <f t="shared" si="0"/>
        <v>0</v>
      </c>
      <c r="J22" s="63"/>
    </row>
    <row r="23" spans="1:10" s="3" customFormat="1" ht="15" customHeight="1">
      <c r="A23" s="24">
        <v>12</v>
      </c>
      <c r="B23" s="25" t="s">
        <v>35</v>
      </c>
      <c r="C23" s="37"/>
      <c r="D23" s="27">
        <v>49680</v>
      </c>
      <c r="E23" s="28">
        <f t="shared" si="1"/>
        <v>0</v>
      </c>
      <c r="F23" s="29">
        <v>0.04</v>
      </c>
      <c r="G23" s="30">
        <f t="shared" si="2"/>
        <v>0</v>
      </c>
      <c r="H23" s="31">
        <f t="shared" si="3"/>
        <v>44160</v>
      </c>
      <c r="I23" s="59">
        <f t="shared" si="0"/>
        <v>0</v>
      </c>
      <c r="J23" s="63"/>
    </row>
    <row r="24" spans="1:10" s="3" customFormat="1" ht="15" customHeight="1">
      <c r="A24" s="24">
        <v>13</v>
      </c>
      <c r="B24" s="25" t="s">
        <v>36</v>
      </c>
      <c r="C24" s="37"/>
      <c r="D24" s="38">
        <v>64152</v>
      </c>
      <c r="E24" s="28">
        <f t="shared" si="1"/>
        <v>0</v>
      </c>
      <c r="F24" s="29">
        <v>0.04</v>
      </c>
      <c r="G24" s="30">
        <f t="shared" si="2"/>
        <v>0</v>
      </c>
      <c r="H24" s="31">
        <f t="shared" si="3"/>
        <v>57023.999999999993</v>
      </c>
      <c r="I24" s="59">
        <f t="shared" si="0"/>
        <v>0</v>
      </c>
      <c r="J24" s="63"/>
    </row>
    <row r="25" spans="1:10" s="3" customFormat="1" ht="15" customHeight="1">
      <c r="A25" s="24">
        <v>14</v>
      </c>
      <c r="B25" s="25" t="s">
        <v>37</v>
      </c>
      <c r="C25" s="37"/>
      <c r="D25" s="38">
        <v>65934</v>
      </c>
      <c r="E25" s="28">
        <f t="shared" si="1"/>
        <v>0</v>
      </c>
      <c r="F25" s="29">
        <v>0.04</v>
      </c>
      <c r="G25" s="30">
        <f t="shared" si="2"/>
        <v>0</v>
      </c>
      <c r="H25" s="31">
        <f t="shared" si="3"/>
        <v>58607.999999999993</v>
      </c>
      <c r="I25" s="59">
        <f t="shared" si="0"/>
        <v>0</v>
      </c>
      <c r="J25" s="63"/>
    </row>
    <row r="26" spans="1:10" s="3" customFormat="1" ht="15" customHeight="1">
      <c r="A26" s="24">
        <v>15</v>
      </c>
      <c r="B26" s="25" t="s">
        <v>38</v>
      </c>
      <c r="C26" s="37"/>
      <c r="D26" s="38">
        <v>76626</v>
      </c>
      <c r="E26" s="28">
        <f t="shared" si="1"/>
        <v>0</v>
      </c>
      <c r="F26" s="29">
        <v>0.04</v>
      </c>
      <c r="G26" s="30">
        <f t="shared" si="2"/>
        <v>0</v>
      </c>
      <c r="H26" s="31">
        <f t="shared" si="3"/>
        <v>68112</v>
      </c>
      <c r="I26" s="59">
        <f t="shared" si="0"/>
        <v>0</v>
      </c>
      <c r="J26" s="63"/>
    </row>
    <row r="27" spans="1:10" s="3" customFormat="1" ht="15" customHeight="1">
      <c r="A27" s="24">
        <v>16</v>
      </c>
      <c r="B27" s="25" t="s">
        <v>39</v>
      </c>
      <c r="C27" s="37"/>
      <c r="D27" s="38">
        <v>80190</v>
      </c>
      <c r="E27" s="28">
        <f t="shared" si="1"/>
        <v>0</v>
      </c>
      <c r="F27" s="29">
        <v>0.04</v>
      </c>
      <c r="G27" s="30">
        <f t="shared" si="2"/>
        <v>0</v>
      </c>
      <c r="H27" s="31">
        <f t="shared" si="3"/>
        <v>71280</v>
      </c>
      <c r="I27" s="59">
        <f t="shared" si="0"/>
        <v>0</v>
      </c>
      <c r="J27" s="63"/>
    </row>
    <row r="28" spans="1:10" s="3" customFormat="1" ht="15" customHeight="1">
      <c r="A28" s="24">
        <v>17</v>
      </c>
      <c r="B28" s="25" t="s">
        <v>40</v>
      </c>
      <c r="C28" s="37"/>
      <c r="D28" s="38">
        <v>113832</v>
      </c>
      <c r="E28" s="28">
        <f t="shared" si="1"/>
        <v>0</v>
      </c>
      <c r="F28" s="29">
        <v>0.04</v>
      </c>
      <c r="G28" s="30">
        <f t="shared" si="2"/>
        <v>0</v>
      </c>
      <c r="H28" s="31">
        <f t="shared" si="3"/>
        <v>101184</v>
      </c>
      <c r="I28" s="59">
        <f t="shared" si="0"/>
        <v>0</v>
      </c>
      <c r="J28" s="63"/>
    </row>
    <row r="29" spans="1:10" s="3" customFormat="1" ht="15" customHeight="1">
      <c r="A29" s="24">
        <v>18</v>
      </c>
      <c r="B29" s="25" t="s">
        <v>41</v>
      </c>
      <c r="C29" s="37"/>
      <c r="D29" s="39">
        <v>98010</v>
      </c>
      <c r="E29" s="28">
        <f t="shared" si="1"/>
        <v>0</v>
      </c>
      <c r="F29" s="29">
        <v>0.04</v>
      </c>
      <c r="G29" s="30">
        <f t="shared" si="2"/>
        <v>0</v>
      </c>
      <c r="H29" s="31">
        <f t="shared" si="3"/>
        <v>87120</v>
      </c>
      <c r="I29" s="59">
        <f t="shared" si="0"/>
        <v>0</v>
      </c>
      <c r="J29" s="63"/>
    </row>
    <row r="30" spans="1:10" s="4" customFormat="1" ht="15" customHeight="1">
      <c r="A30" s="40"/>
      <c r="B30" s="41" t="s">
        <v>42</v>
      </c>
      <c r="C30" s="42">
        <f>SUM(C12:C29)</f>
        <v>0</v>
      </c>
      <c r="D30" s="42"/>
      <c r="E30" s="43">
        <f>SUM(E12:E29)</f>
        <v>0</v>
      </c>
      <c r="F30" s="43"/>
      <c r="G30" s="44">
        <f>SUM(G12:G29)</f>
        <v>0</v>
      </c>
      <c r="H30" s="45"/>
      <c r="I30" s="64">
        <f>SUM(I12:I29)</f>
        <v>0</v>
      </c>
    </row>
    <row r="31" spans="1:10" s="5" customFormat="1" ht="30" customHeight="1">
      <c r="A31" s="46"/>
      <c r="B31" s="47"/>
      <c r="C31" s="48"/>
      <c r="D31" s="48"/>
      <c r="E31" s="49"/>
      <c r="F31" s="49"/>
      <c r="G31" s="50"/>
      <c r="I31" s="75">
        <f>I30*0.08</f>
        <v>0</v>
      </c>
    </row>
    <row r="32" spans="1:10" s="6" customFormat="1" ht="15" customHeight="1">
      <c r="A32" s="283" t="s">
        <v>43</v>
      </c>
      <c r="B32" s="283"/>
      <c r="C32" s="284" t="s">
        <v>44</v>
      </c>
      <c r="D32" s="284"/>
      <c r="E32" s="54"/>
      <c r="F32" s="54"/>
      <c r="G32" s="55" t="s">
        <v>45</v>
      </c>
      <c r="I32" s="76">
        <f>SUM(I30:I31)</f>
        <v>0</v>
      </c>
    </row>
  </sheetData>
  <mergeCells count="11">
    <mergeCell ref="C7:G7"/>
    <mergeCell ref="D8:G8"/>
    <mergeCell ref="B9:D9"/>
    <mergeCell ref="B10:E10"/>
    <mergeCell ref="A32:B32"/>
    <mergeCell ref="C32:D32"/>
    <mergeCell ref="A2:G2"/>
    <mergeCell ref="A3:G3"/>
    <mergeCell ref="A4:G4"/>
    <mergeCell ref="A5:G5"/>
    <mergeCell ref="A6:G6"/>
  </mergeCells>
  <pageMargins left="0.7" right="0.7" top="0.75" bottom="0.75" header="0.3" footer="0.3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8"/>
  <sheetViews>
    <sheetView topLeftCell="A34" zoomScale="87" zoomScaleNormal="87" workbookViewId="0">
      <selection activeCell="C42" sqref="C42"/>
    </sheetView>
  </sheetViews>
  <sheetFormatPr defaultColWidth="9" defaultRowHeight="15"/>
  <cols>
    <col min="2" max="2" width="29.85546875" customWidth="1"/>
    <col min="3" max="3" width="11.85546875" customWidth="1"/>
    <col min="4" max="4" width="14.85546875" customWidth="1"/>
    <col min="5" max="5" width="17.140625" customWidth="1"/>
    <col min="6" max="6" width="11.28515625" customWidth="1"/>
    <col min="7" max="7" width="15.7109375" customWidth="1"/>
    <col min="8" max="8" width="13.42578125" customWidth="1"/>
    <col min="9" max="9" width="15.7109375" customWidth="1"/>
  </cols>
  <sheetData>
    <row r="1" spans="1:10" s="1" customFormat="1" ht="15" customHeight="1">
      <c r="A1" s="279" t="s">
        <v>0</v>
      </c>
      <c r="B1" s="279"/>
      <c r="C1" s="279"/>
      <c r="D1" s="279"/>
      <c r="E1" s="279"/>
      <c r="F1" s="279"/>
      <c r="G1" s="279"/>
      <c r="I1" s="127"/>
    </row>
    <row r="2" spans="1:10" s="1" customFormat="1" ht="15" customHeight="1">
      <c r="A2" s="279" t="s">
        <v>1</v>
      </c>
      <c r="B2" s="279"/>
      <c r="C2" s="279"/>
      <c r="D2" s="279"/>
      <c r="E2" s="279"/>
      <c r="F2" s="279"/>
      <c r="G2" s="279"/>
      <c r="I2" s="79"/>
    </row>
    <row r="3" spans="1:10" s="1" customFormat="1" ht="15" customHeight="1">
      <c r="A3" s="279" t="s">
        <v>2</v>
      </c>
      <c r="B3" s="279"/>
      <c r="C3" s="279"/>
      <c r="D3" s="279"/>
      <c r="E3" s="279"/>
      <c r="F3" s="279"/>
      <c r="G3" s="279"/>
      <c r="I3" s="71"/>
    </row>
    <row r="4" spans="1:10" s="1" customFormat="1" ht="15" customHeight="1">
      <c r="A4" s="279" t="s">
        <v>4</v>
      </c>
      <c r="B4" s="279"/>
      <c r="C4" s="279"/>
      <c r="D4" s="279"/>
      <c r="E4" s="279"/>
      <c r="F4" s="279"/>
      <c r="G4" s="279"/>
      <c r="I4" s="71"/>
    </row>
    <row r="5" spans="1:10" s="1" customFormat="1" ht="15" customHeight="1">
      <c r="A5" s="280" t="s">
        <v>6</v>
      </c>
      <c r="B5" s="280"/>
      <c r="C5" s="280"/>
      <c r="D5" s="280"/>
      <c r="E5" s="280"/>
      <c r="F5" s="280"/>
      <c r="G5" s="280"/>
      <c r="I5" s="71"/>
    </row>
    <row r="6" spans="1:10" s="2" customFormat="1" ht="15" customHeight="1">
      <c r="A6" s="9"/>
      <c r="B6" s="9"/>
      <c r="C6" s="281" t="s">
        <v>507</v>
      </c>
      <c r="D6" s="281"/>
      <c r="E6" s="281"/>
      <c r="F6" s="281"/>
      <c r="G6" s="281"/>
      <c r="I6" s="72"/>
    </row>
    <row r="7" spans="1:10" s="1" customFormat="1" ht="15" customHeight="1">
      <c r="A7" s="11" t="s">
        <v>358</v>
      </c>
      <c r="B7" s="12"/>
      <c r="C7" s="13"/>
      <c r="D7" s="286"/>
      <c r="E7" s="286"/>
      <c r="F7" s="286"/>
      <c r="G7" s="286"/>
      <c r="H7" s="68"/>
      <c r="I7" s="71"/>
    </row>
    <row r="8" spans="1:10" s="1" customFormat="1" ht="15" customHeight="1">
      <c r="A8" s="11" t="s">
        <v>9</v>
      </c>
      <c r="B8" s="286" t="s">
        <v>508</v>
      </c>
      <c r="C8" s="286"/>
      <c r="D8" s="286"/>
      <c r="E8" s="16"/>
      <c r="F8" s="11"/>
      <c r="G8" s="16"/>
      <c r="H8" s="69" t="s">
        <v>161</v>
      </c>
      <c r="I8" s="73"/>
      <c r="J8" s="74"/>
    </row>
    <row r="9" spans="1:10" s="1" customFormat="1" ht="15" customHeight="1">
      <c r="A9" s="11" t="s">
        <v>11</v>
      </c>
      <c r="B9" s="289" t="s">
        <v>509</v>
      </c>
      <c r="C9" s="289"/>
      <c r="D9" s="289"/>
      <c r="E9" s="289"/>
      <c r="F9" s="18"/>
      <c r="G9" s="19" t="s">
        <v>13</v>
      </c>
      <c r="I9" s="71"/>
    </row>
    <row r="10" spans="1:10" s="1" customFormat="1" ht="15" customHeight="1">
      <c r="A10" s="21" t="s">
        <v>14</v>
      </c>
      <c r="B10" s="21" t="s">
        <v>16</v>
      </c>
      <c r="C10" s="21" t="s">
        <v>17</v>
      </c>
      <c r="D10" s="22" t="s">
        <v>18</v>
      </c>
      <c r="E10" s="23" t="s">
        <v>19</v>
      </c>
      <c r="F10" s="23" t="s">
        <v>20</v>
      </c>
      <c r="G10" s="21" t="s">
        <v>21</v>
      </c>
      <c r="I10" s="71"/>
    </row>
    <row r="11" spans="1:10" s="3" customFormat="1" ht="15" customHeight="1">
      <c r="A11" s="24">
        <v>1</v>
      </c>
      <c r="B11" s="25" t="s">
        <v>23</v>
      </c>
      <c r="C11" s="26">
        <v>16</v>
      </c>
      <c r="D11" s="27">
        <v>79305</v>
      </c>
      <c r="E11" s="28">
        <f>D11*C11</f>
        <v>1268880</v>
      </c>
      <c r="F11" s="124">
        <v>0</v>
      </c>
      <c r="G11" s="30">
        <f>E11-E11*F11</f>
        <v>1268880</v>
      </c>
      <c r="H11" s="128">
        <f>D11/1.08</f>
        <v>73430.555555555547</v>
      </c>
      <c r="I11" s="59">
        <f t="shared" ref="I11:I28" si="0">H11*C11</f>
        <v>1174888.8888888888</v>
      </c>
      <c r="J11" s="63"/>
    </row>
    <row r="12" spans="1:10" s="3" customFormat="1" ht="15" customHeight="1">
      <c r="A12" s="24">
        <v>2</v>
      </c>
      <c r="B12" s="25" t="s">
        <v>25</v>
      </c>
      <c r="C12" s="32">
        <v>18</v>
      </c>
      <c r="D12" s="33">
        <v>128591</v>
      </c>
      <c r="E12" s="28">
        <f t="shared" ref="E12:E28" si="1">D12*C12</f>
        <v>2314638</v>
      </c>
      <c r="F12" s="29">
        <v>0</v>
      </c>
      <c r="G12" s="30">
        <f t="shared" ref="G12:G28" si="2">E12-E12*F12</f>
        <v>2314638</v>
      </c>
      <c r="H12" s="31">
        <f t="shared" ref="H12:H14" si="3">D12/1.08</f>
        <v>119065.74074074073</v>
      </c>
      <c r="I12" s="59">
        <f t="shared" si="0"/>
        <v>2143183.333333333</v>
      </c>
      <c r="J12" s="63"/>
    </row>
    <row r="13" spans="1:10" s="3" customFormat="1" ht="15" customHeight="1">
      <c r="A13" s="24">
        <v>3</v>
      </c>
      <c r="B13" s="25" t="s">
        <v>26</v>
      </c>
      <c r="C13" s="34">
        <v>10</v>
      </c>
      <c r="D13" s="27">
        <v>60043</v>
      </c>
      <c r="E13" s="28">
        <f t="shared" si="1"/>
        <v>600430</v>
      </c>
      <c r="F13" s="29">
        <v>0</v>
      </c>
      <c r="G13" s="30">
        <f t="shared" si="2"/>
        <v>600430</v>
      </c>
      <c r="H13" s="31">
        <f t="shared" si="3"/>
        <v>55595.370370370365</v>
      </c>
      <c r="I13" s="59">
        <f t="shared" si="0"/>
        <v>555953.70370370359</v>
      </c>
      <c r="J13" s="63"/>
    </row>
    <row r="14" spans="1:10" s="3" customFormat="1" ht="15" customHeight="1">
      <c r="A14" s="24">
        <v>4</v>
      </c>
      <c r="B14" s="25" t="s">
        <v>27</v>
      </c>
      <c r="C14" s="35"/>
      <c r="D14" s="27">
        <v>115781</v>
      </c>
      <c r="E14" s="28">
        <f t="shared" si="1"/>
        <v>0</v>
      </c>
      <c r="F14" s="29">
        <v>0</v>
      </c>
      <c r="G14" s="30">
        <f t="shared" si="2"/>
        <v>0</v>
      </c>
      <c r="H14" s="31">
        <f t="shared" si="3"/>
        <v>107204.62962962962</v>
      </c>
      <c r="I14" s="59">
        <f t="shared" si="0"/>
        <v>0</v>
      </c>
      <c r="J14" s="63"/>
    </row>
    <row r="15" spans="1:10" s="3" customFormat="1" ht="15" customHeight="1">
      <c r="A15" s="24">
        <v>5</v>
      </c>
      <c r="B15" s="25" t="s">
        <v>28</v>
      </c>
      <c r="C15" s="32">
        <v>40</v>
      </c>
      <c r="D15" s="27">
        <v>119943</v>
      </c>
      <c r="E15" s="28">
        <f t="shared" si="1"/>
        <v>4797720</v>
      </c>
      <c r="F15" s="124">
        <v>0.1</v>
      </c>
      <c r="G15" s="30">
        <f t="shared" si="2"/>
        <v>4317948</v>
      </c>
      <c r="H15" s="31">
        <f>D15/1.08*0.9</f>
        <v>99952.5</v>
      </c>
      <c r="I15" s="59">
        <f t="shared" si="0"/>
        <v>3998100</v>
      </c>
      <c r="J15" s="63"/>
    </row>
    <row r="16" spans="1:10" s="3" customFormat="1" ht="15" customHeight="1">
      <c r="A16" s="24">
        <v>6</v>
      </c>
      <c r="B16" s="25" t="s">
        <v>29</v>
      </c>
      <c r="C16" s="26">
        <v>24</v>
      </c>
      <c r="D16" s="27">
        <v>94810</v>
      </c>
      <c r="E16" s="28">
        <f t="shared" si="1"/>
        <v>2275440</v>
      </c>
      <c r="F16" s="29">
        <v>0</v>
      </c>
      <c r="G16" s="30">
        <f t="shared" si="2"/>
        <v>2275440</v>
      </c>
      <c r="H16" s="31">
        <f t="shared" ref="H16:H28" si="4">D16/1.08</f>
        <v>87787.037037037036</v>
      </c>
      <c r="I16" s="59">
        <f t="shared" si="0"/>
        <v>2106888.888888889</v>
      </c>
      <c r="J16" s="63"/>
    </row>
    <row r="17" spans="1:10" s="3" customFormat="1" ht="15" customHeight="1">
      <c r="A17" s="24">
        <v>7</v>
      </c>
      <c r="B17" s="25" t="s">
        <v>30</v>
      </c>
      <c r="C17" s="34"/>
      <c r="D17" s="27">
        <v>141396</v>
      </c>
      <c r="E17" s="28">
        <f t="shared" si="1"/>
        <v>0</v>
      </c>
      <c r="F17" s="29">
        <v>0</v>
      </c>
      <c r="G17" s="30">
        <f t="shared" si="2"/>
        <v>0</v>
      </c>
      <c r="H17" s="31">
        <f t="shared" si="4"/>
        <v>130922.22222222222</v>
      </c>
      <c r="I17" s="59">
        <f t="shared" si="0"/>
        <v>0</v>
      </c>
      <c r="J17" s="63"/>
    </row>
    <row r="18" spans="1:10" s="3" customFormat="1" ht="15" customHeight="1">
      <c r="A18" s="24">
        <v>8</v>
      </c>
      <c r="B18" s="25" t="s">
        <v>31</v>
      </c>
      <c r="C18" s="26"/>
      <c r="D18" s="27">
        <v>232931</v>
      </c>
      <c r="E18" s="28">
        <f t="shared" si="1"/>
        <v>0</v>
      </c>
      <c r="F18" s="29">
        <v>0</v>
      </c>
      <c r="G18" s="30">
        <f t="shared" si="2"/>
        <v>0</v>
      </c>
      <c r="H18" s="31">
        <f t="shared" si="4"/>
        <v>215676.85185185182</v>
      </c>
      <c r="I18" s="59">
        <f t="shared" si="0"/>
        <v>0</v>
      </c>
      <c r="J18" s="63"/>
    </row>
    <row r="19" spans="1:10" s="3" customFormat="1" ht="15" customHeight="1">
      <c r="A19" s="24">
        <v>9</v>
      </c>
      <c r="B19" s="36" t="s">
        <v>32</v>
      </c>
      <c r="C19" s="26"/>
      <c r="D19" s="27">
        <v>101534</v>
      </c>
      <c r="E19" s="28">
        <f t="shared" si="1"/>
        <v>0</v>
      </c>
      <c r="F19" s="29">
        <v>0</v>
      </c>
      <c r="G19" s="30">
        <f t="shared" si="2"/>
        <v>0</v>
      </c>
      <c r="H19" s="31">
        <f t="shared" si="4"/>
        <v>94012.962962962964</v>
      </c>
      <c r="I19" s="59">
        <f t="shared" si="0"/>
        <v>0</v>
      </c>
      <c r="J19" s="63"/>
    </row>
    <row r="20" spans="1:10" s="3" customFormat="1" ht="15" customHeight="1">
      <c r="A20" s="24">
        <v>10</v>
      </c>
      <c r="B20" s="36" t="s">
        <v>33</v>
      </c>
      <c r="C20" s="37"/>
      <c r="D20" s="33">
        <v>110148</v>
      </c>
      <c r="E20" s="28">
        <f t="shared" si="1"/>
        <v>0</v>
      </c>
      <c r="F20" s="29">
        <v>0</v>
      </c>
      <c r="G20" s="30">
        <f t="shared" si="2"/>
        <v>0</v>
      </c>
      <c r="H20" s="31">
        <f t="shared" si="4"/>
        <v>101988.88888888888</v>
      </c>
      <c r="I20" s="59">
        <f t="shared" si="0"/>
        <v>0</v>
      </c>
      <c r="J20" s="63"/>
    </row>
    <row r="21" spans="1:10" s="3" customFormat="1" ht="15" customHeight="1">
      <c r="A21" s="24">
        <v>11</v>
      </c>
      <c r="B21" s="25" t="s">
        <v>34</v>
      </c>
      <c r="C21" s="37"/>
      <c r="D21" s="27">
        <v>54198</v>
      </c>
      <c r="E21" s="28">
        <f t="shared" si="1"/>
        <v>0</v>
      </c>
      <c r="F21" s="29">
        <v>0</v>
      </c>
      <c r="G21" s="30">
        <f t="shared" si="2"/>
        <v>0</v>
      </c>
      <c r="H21" s="31">
        <f t="shared" si="4"/>
        <v>50183.333333333328</v>
      </c>
      <c r="I21" s="59">
        <f t="shared" si="0"/>
        <v>0</v>
      </c>
      <c r="J21" s="63"/>
    </row>
    <row r="22" spans="1:10" s="3" customFormat="1" ht="15" customHeight="1">
      <c r="A22" s="24">
        <v>12</v>
      </c>
      <c r="B22" s="25" t="s">
        <v>35</v>
      </c>
      <c r="C22" s="37"/>
      <c r="D22" s="27">
        <v>49680</v>
      </c>
      <c r="E22" s="28">
        <f t="shared" si="1"/>
        <v>0</v>
      </c>
      <c r="F22" s="29">
        <v>0</v>
      </c>
      <c r="G22" s="30">
        <f t="shared" si="2"/>
        <v>0</v>
      </c>
      <c r="H22" s="31">
        <f t="shared" si="4"/>
        <v>46000</v>
      </c>
      <c r="I22" s="59">
        <f t="shared" si="0"/>
        <v>0</v>
      </c>
      <c r="J22" s="63"/>
    </row>
    <row r="23" spans="1:10" s="3" customFormat="1" ht="15" customHeight="1">
      <c r="A23" s="24">
        <v>13</v>
      </c>
      <c r="B23" s="25" t="s">
        <v>36</v>
      </c>
      <c r="C23" s="37"/>
      <c r="D23" s="38">
        <v>64152</v>
      </c>
      <c r="E23" s="28">
        <f t="shared" si="1"/>
        <v>0</v>
      </c>
      <c r="F23" s="29">
        <v>0</v>
      </c>
      <c r="G23" s="30">
        <f t="shared" si="2"/>
        <v>0</v>
      </c>
      <c r="H23" s="31">
        <f t="shared" si="4"/>
        <v>59399.999999999993</v>
      </c>
      <c r="I23" s="59">
        <f t="shared" si="0"/>
        <v>0</v>
      </c>
      <c r="J23" s="63"/>
    </row>
    <row r="24" spans="1:10" s="3" customFormat="1" ht="15" customHeight="1">
      <c r="A24" s="24">
        <v>14</v>
      </c>
      <c r="B24" s="25" t="s">
        <v>37</v>
      </c>
      <c r="C24" s="37"/>
      <c r="D24" s="38">
        <v>65934</v>
      </c>
      <c r="E24" s="28">
        <f t="shared" si="1"/>
        <v>0</v>
      </c>
      <c r="F24" s="29">
        <v>0</v>
      </c>
      <c r="G24" s="30">
        <f t="shared" si="2"/>
        <v>0</v>
      </c>
      <c r="H24" s="31">
        <f t="shared" si="4"/>
        <v>61049.999999999993</v>
      </c>
      <c r="I24" s="59">
        <f t="shared" si="0"/>
        <v>0</v>
      </c>
      <c r="J24" s="63"/>
    </row>
    <row r="25" spans="1:10" s="3" customFormat="1" ht="15" customHeight="1">
      <c r="A25" s="24">
        <v>15</v>
      </c>
      <c r="B25" s="25" t="s">
        <v>38</v>
      </c>
      <c r="C25" s="37"/>
      <c r="D25" s="38">
        <v>76626</v>
      </c>
      <c r="E25" s="28">
        <f t="shared" si="1"/>
        <v>0</v>
      </c>
      <c r="F25" s="29">
        <v>0</v>
      </c>
      <c r="G25" s="30">
        <f t="shared" si="2"/>
        <v>0</v>
      </c>
      <c r="H25" s="31">
        <f t="shared" si="4"/>
        <v>70950</v>
      </c>
      <c r="I25" s="59">
        <f t="shared" si="0"/>
        <v>0</v>
      </c>
      <c r="J25" s="63"/>
    </row>
    <row r="26" spans="1:10" s="3" customFormat="1" ht="15" customHeight="1">
      <c r="A26" s="24">
        <v>16</v>
      </c>
      <c r="B26" s="25" t="s">
        <v>39</v>
      </c>
      <c r="C26" s="37"/>
      <c r="D26" s="38">
        <v>80190</v>
      </c>
      <c r="E26" s="28">
        <f t="shared" si="1"/>
        <v>0</v>
      </c>
      <c r="F26" s="29">
        <v>0</v>
      </c>
      <c r="G26" s="30">
        <f t="shared" si="2"/>
        <v>0</v>
      </c>
      <c r="H26" s="31">
        <f t="shared" si="4"/>
        <v>74250</v>
      </c>
      <c r="I26" s="59">
        <f t="shared" si="0"/>
        <v>0</v>
      </c>
      <c r="J26" s="63"/>
    </row>
    <row r="27" spans="1:10" s="3" customFormat="1" ht="15" customHeight="1">
      <c r="A27" s="24">
        <v>17</v>
      </c>
      <c r="B27" s="25" t="s">
        <v>40</v>
      </c>
      <c r="C27" s="37"/>
      <c r="D27" s="38">
        <v>113832</v>
      </c>
      <c r="E27" s="28">
        <f t="shared" si="1"/>
        <v>0</v>
      </c>
      <c r="F27" s="29">
        <v>0</v>
      </c>
      <c r="G27" s="30">
        <f t="shared" si="2"/>
        <v>0</v>
      </c>
      <c r="H27" s="31">
        <f t="shared" si="4"/>
        <v>105400</v>
      </c>
      <c r="I27" s="59">
        <f t="shared" si="0"/>
        <v>0</v>
      </c>
      <c r="J27" s="63"/>
    </row>
    <row r="28" spans="1:10" s="3" customFormat="1" ht="15" customHeight="1">
      <c r="A28" s="24">
        <v>18</v>
      </c>
      <c r="B28" s="25" t="s">
        <v>41</v>
      </c>
      <c r="C28" s="37"/>
      <c r="D28" s="39">
        <v>98010</v>
      </c>
      <c r="E28" s="28">
        <f t="shared" si="1"/>
        <v>0</v>
      </c>
      <c r="F28" s="29">
        <v>0</v>
      </c>
      <c r="G28" s="30">
        <f t="shared" si="2"/>
        <v>0</v>
      </c>
      <c r="H28" s="31">
        <f t="shared" si="4"/>
        <v>90750</v>
      </c>
      <c r="I28" s="59">
        <f t="shared" si="0"/>
        <v>0</v>
      </c>
      <c r="J28" s="63"/>
    </row>
    <row r="29" spans="1:10" s="4" customFormat="1" ht="15" customHeight="1">
      <c r="A29" s="40"/>
      <c r="B29" s="41" t="s">
        <v>42</v>
      </c>
      <c r="C29" s="42">
        <f>SUM(C11:C28)</f>
        <v>108</v>
      </c>
      <c r="D29" s="42"/>
      <c r="E29" s="43">
        <f>SUM(E11:E28)</f>
        <v>11257108</v>
      </c>
      <c r="F29" s="43"/>
      <c r="G29" s="44">
        <f>SUM(G11:G28)</f>
        <v>10777336</v>
      </c>
      <c r="H29" s="45"/>
      <c r="I29" s="64">
        <f>SUM(I11:I28)</f>
        <v>9979014.8148148134</v>
      </c>
    </row>
    <row r="30" spans="1:10" s="5" customFormat="1" ht="30" customHeight="1">
      <c r="A30" s="46"/>
      <c r="B30" s="47"/>
      <c r="C30" s="48"/>
      <c r="D30" s="48"/>
      <c r="E30" s="49"/>
      <c r="F30" s="49"/>
      <c r="G30" s="50"/>
      <c r="I30" s="75">
        <f>I29*0.08</f>
        <v>798321.18518518505</v>
      </c>
    </row>
    <row r="31" spans="1:10" s="6" customFormat="1" ht="15" customHeight="1">
      <c r="A31" s="283" t="s">
        <v>43</v>
      </c>
      <c r="B31" s="283"/>
      <c r="C31" s="284" t="s">
        <v>44</v>
      </c>
      <c r="D31" s="284"/>
      <c r="E31" s="54"/>
      <c r="F31" s="54"/>
      <c r="G31" s="55" t="s">
        <v>45</v>
      </c>
      <c r="I31" s="76">
        <f>SUM(I29:I30)</f>
        <v>10777335.999999998</v>
      </c>
    </row>
    <row r="33" spans="1:9">
      <c r="B33" s="132" t="s">
        <v>510</v>
      </c>
      <c r="C33" s="132" t="s">
        <v>511</v>
      </c>
      <c r="D33" s="131"/>
      <c r="E33" s="132" t="s">
        <v>512</v>
      </c>
    </row>
    <row r="36" spans="1:9" ht="18">
      <c r="A36" s="279" t="s">
        <v>0</v>
      </c>
      <c r="B36" s="279"/>
      <c r="C36" s="279"/>
      <c r="D36" s="279"/>
      <c r="E36" s="279"/>
      <c r="F36" s="279"/>
      <c r="G36" s="279"/>
      <c r="H36" s="1"/>
      <c r="I36" s="127"/>
    </row>
    <row r="37" spans="1:9" ht="18">
      <c r="A37" s="279" t="s">
        <v>1</v>
      </c>
      <c r="B37" s="279"/>
      <c r="C37" s="279"/>
      <c r="D37" s="279"/>
      <c r="E37" s="279"/>
      <c r="F37" s="279"/>
      <c r="G37" s="279"/>
      <c r="H37" s="1"/>
      <c r="I37" s="79"/>
    </row>
    <row r="38" spans="1:9" ht="15.75">
      <c r="A38" s="279" t="s">
        <v>2</v>
      </c>
      <c r="B38" s="279"/>
      <c r="C38" s="279"/>
      <c r="D38" s="279"/>
      <c r="E38" s="279"/>
      <c r="F38" s="279"/>
      <c r="G38" s="279"/>
      <c r="H38" s="1"/>
      <c r="I38" s="71"/>
    </row>
    <row r="39" spans="1:9" ht="15.75">
      <c r="A39" s="279" t="s">
        <v>4</v>
      </c>
      <c r="B39" s="279"/>
      <c r="C39" s="279"/>
      <c r="D39" s="279"/>
      <c r="E39" s="279"/>
      <c r="F39" s="279"/>
      <c r="G39" s="279"/>
      <c r="H39" s="1"/>
      <c r="I39" s="71"/>
    </row>
    <row r="40" spans="1:9" ht="15.75">
      <c r="A40" s="280" t="s">
        <v>6</v>
      </c>
      <c r="B40" s="280"/>
      <c r="C40" s="280"/>
      <c r="D40" s="280"/>
      <c r="E40" s="280"/>
      <c r="F40" s="280"/>
      <c r="G40" s="280"/>
      <c r="H40" s="1"/>
      <c r="I40" s="71"/>
    </row>
    <row r="41" spans="1:9" ht="27.75">
      <c r="A41" s="9"/>
      <c r="B41" s="9"/>
      <c r="C41" s="281" t="s">
        <v>513</v>
      </c>
      <c r="D41" s="281"/>
      <c r="E41" s="281"/>
      <c r="F41" s="281"/>
      <c r="G41" s="281"/>
      <c r="H41" s="2"/>
      <c r="I41" s="72"/>
    </row>
    <row r="42" spans="1:9" ht="15.75">
      <c r="A42" s="11" t="s">
        <v>358</v>
      </c>
      <c r="B42" s="12"/>
      <c r="C42" s="13"/>
      <c r="D42" s="286"/>
      <c r="E42" s="286"/>
      <c r="F42" s="286"/>
      <c r="G42" s="286"/>
      <c r="H42" s="68"/>
      <c r="I42" s="71"/>
    </row>
    <row r="43" spans="1:9" ht="15.75">
      <c r="A43" s="11" t="s">
        <v>9</v>
      </c>
      <c r="B43" s="286" t="s">
        <v>508</v>
      </c>
      <c r="C43" s="286"/>
      <c r="D43" s="286"/>
      <c r="E43" s="16"/>
      <c r="F43" s="11"/>
      <c r="G43" s="16"/>
      <c r="H43" s="69" t="s">
        <v>161</v>
      </c>
      <c r="I43" s="73"/>
    </row>
    <row r="44" spans="1:9" ht="15.75">
      <c r="A44" s="11" t="s">
        <v>11</v>
      </c>
      <c r="B44" s="289" t="s">
        <v>509</v>
      </c>
      <c r="C44" s="289"/>
      <c r="D44" s="289"/>
      <c r="E44" s="289"/>
      <c r="F44" s="18"/>
      <c r="G44" s="19" t="s">
        <v>13</v>
      </c>
      <c r="H44" s="1"/>
      <c r="I44" s="71"/>
    </row>
    <row r="45" spans="1:9" ht="15.75">
      <c r="A45" s="21" t="s">
        <v>14</v>
      </c>
      <c r="B45" s="21" t="s">
        <v>16</v>
      </c>
      <c r="C45" s="21" t="s">
        <v>17</v>
      </c>
      <c r="D45" s="22" t="s">
        <v>18</v>
      </c>
      <c r="E45" s="23" t="s">
        <v>19</v>
      </c>
      <c r="F45" s="23" t="s">
        <v>20</v>
      </c>
      <c r="G45" s="21" t="s">
        <v>21</v>
      </c>
      <c r="H45" s="1"/>
      <c r="I45" s="71"/>
    </row>
    <row r="46" spans="1:9">
      <c r="A46" s="24">
        <v>1</v>
      </c>
      <c r="B46" s="25" t="s">
        <v>23</v>
      </c>
      <c r="C46" s="26">
        <v>12</v>
      </c>
      <c r="D46" s="27">
        <v>79305</v>
      </c>
      <c r="E46" s="28">
        <f>D46*C46</f>
        <v>951660</v>
      </c>
      <c r="F46" s="124">
        <v>0</v>
      </c>
      <c r="G46" s="30">
        <f>E46-E46*F46</f>
        <v>951660</v>
      </c>
      <c r="H46" s="128">
        <f>D46/1.08</f>
        <v>73430.555555555547</v>
      </c>
      <c r="I46" s="59">
        <f t="shared" ref="I46:I63" si="5">H46*C46</f>
        <v>881166.66666666651</v>
      </c>
    </row>
    <row r="47" spans="1:9">
      <c r="A47" s="24">
        <v>2</v>
      </c>
      <c r="B47" s="25" t="s">
        <v>25</v>
      </c>
      <c r="C47" s="32"/>
      <c r="D47" s="33">
        <v>128591</v>
      </c>
      <c r="E47" s="28">
        <f t="shared" ref="E47:E63" si="6">D47*C47</f>
        <v>0</v>
      </c>
      <c r="F47" s="29">
        <v>0</v>
      </c>
      <c r="G47" s="30">
        <f t="shared" ref="G47:G63" si="7">E47-E47*F47</f>
        <v>0</v>
      </c>
      <c r="H47" s="31">
        <f t="shared" ref="H47:H49" si="8">D47/1.08</f>
        <v>119065.74074074073</v>
      </c>
      <c r="I47" s="59">
        <f t="shared" si="5"/>
        <v>0</v>
      </c>
    </row>
    <row r="48" spans="1:9">
      <c r="A48" s="24">
        <v>3</v>
      </c>
      <c r="B48" s="25" t="s">
        <v>26</v>
      </c>
      <c r="C48" s="34"/>
      <c r="D48" s="27">
        <v>60043</v>
      </c>
      <c r="E48" s="28">
        <f t="shared" si="6"/>
        <v>0</v>
      </c>
      <c r="F48" s="29">
        <v>0</v>
      </c>
      <c r="G48" s="30">
        <f t="shared" si="7"/>
        <v>0</v>
      </c>
      <c r="H48" s="31">
        <f t="shared" si="8"/>
        <v>55595.370370370365</v>
      </c>
      <c r="I48" s="59">
        <f t="shared" si="5"/>
        <v>0</v>
      </c>
    </row>
    <row r="49" spans="1:9">
      <c r="A49" s="24">
        <v>4</v>
      </c>
      <c r="B49" s="25" t="s">
        <v>27</v>
      </c>
      <c r="C49" s="35"/>
      <c r="D49" s="27">
        <v>115781</v>
      </c>
      <c r="E49" s="28">
        <f t="shared" si="6"/>
        <v>0</v>
      </c>
      <c r="F49" s="29">
        <v>0</v>
      </c>
      <c r="G49" s="30">
        <f t="shared" si="7"/>
        <v>0</v>
      </c>
      <c r="H49" s="31">
        <f t="shared" si="8"/>
        <v>107204.62962962962</v>
      </c>
      <c r="I49" s="59">
        <f t="shared" si="5"/>
        <v>0</v>
      </c>
    </row>
    <row r="50" spans="1:9">
      <c r="A50" s="24">
        <v>5</v>
      </c>
      <c r="B50" s="25" t="s">
        <v>28</v>
      </c>
      <c r="C50" s="32">
        <v>8</v>
      </c>
      <c r="D50" s="27">
        <v>119943</v>
      </c>
      <c r="E50" s="28">
        <f t="shared" si="6"/>
        <v>959544</v>
      </c>
      <c r="F50" s="124">
        <v>0.1</v>
      </c>
      <c r="G50" s="30">
        <f t="shared" si="7"/>
        <v>863589.6</v>
      </c>
      <c r="H50" s="31">
        <f>D50/1.08*0.9</f>
        <v>99952.5</v>
      </c>
      <c r="I50" s="59">
        <f t="shared" si="5"/>
        <v>799620</v>
      </c>
    </row>
    <row r="51" spans="1:9">
      <c r="A51" s="24">
        <v>6</v>
      </c>
      <c r="B51" s="25" t="s">
        <v>29</v>
      </c>
      <c r="C51" s="26"/>
      <c r="D51" s="27">
        <v>94810</v>
      </c>
      <c r="E51" s="28">
        <f t="shared" si="6"/>
        <v>0</v>
      </c>
      <c r="F51" s="29">
        <v>0</v>
      </c>
      <c r="G51" s="30">
        <f t="shared" si="7"/>
        <v>0</v>
      </c>
      <c r="H51" s="31">
        <f t="shared" ref="H51:H63" si="9">D51/1.08</f>
        <v>87787.037037037036</v>
      </c>
      <c r="I51" s="59">
        <f t="shared" si="5"/>
        <v>0</v>
      </c>
    </row>
    <row r="52" spans="1:9">
      <c r="A52" s="24">
        <v>7</v>
      </c>
      <c r="B52" s="25" t="s">
        <v>30</v>
      </c>
      <c r="C52" s="34"/>
      <c r="D52" s="27">
        <v>141396</v>
      </c>
      <c r="E52" s="28">
        <f t="shared" si="6"/>
        <v>0</v>
      </c>
      <c r="F52" s="29">
        <v>0</v>
      </c>
      <c r="G52" s="30">
        <f t="shared" si="7"/>
        <v>0</v>
      </c>
      <c r="H52" s="31">
        <f t="shared" si="9"/>
        <v>130922.22222222222</v>
      </c>
      <c r="I52" s="59">
        <f t="shared" si="5"/>
        <v>0</v>
      </c>
    </row>
    <row r="53" spans="1:9">
      <c r="A53" s="24">
        <v>8</v>
      </c>
      <c r="B53" s="25" t="s">
        <v>31</v>
      </c>
      <c r="C53" s="26"/>
      <c r="D53" s="27">
        <v>232931</v>
      </c>
      <c r="E53" s="28">
        <f t="shared" si="6"/>
        <v>0</v>
      </c>
      <c r="F53" s="29">
        <v>0</v>
      </c>
      <c r="G53" s="30">
        <f t="shared" si="7"/>
        <v>0</v>
      </c>
      <c r="H53" s="31">
        <f t="shared" si="9"/>
        <v>215676.85185185182</v>
      </c>
      <c r="I53" s="59">
        <f t="shared" si="5"/>
        <v>0</v>
      </c>
    </row>
    <row r="54" spans="1:9">
      <c r="A54" s="24">
        <v>9</v>
      </c>
      <c r="B54" s="36" t="s">
        <v>32</v>
      </c>
      <c r="C54" s="26"/>
      <c r="D54" s="27">
        <v>101534</v>
      </c>
      <c r="E54" s="28">
        <f t="shared" si="6"/>
        <v>0</v>
      </c>
      <c r="F54" s="29">
        <v>0</v>
      </c>
      <c r="G54" s="30">
        <f t="shared" si="7"/>
        <v>0</v>
      </c>
      <c r="H54" s="31">
        <f t="shared" si="9"/>
        <v>94012.962962962964</v>
      </c>
      <c r="I54" s="59">
        <f t="shared" si="5"/>
        <v>0</v>
      </c>
    </row>
    <row r="55" spans="1:9">
      <c r="A55" s="24">
        <v>10</v>
      </c>
      <c r="B55" s="36" t="s">
        <v>33</v>
      </c>
      <c r="C55" s="37"/>
      <c r="D55" s="33">
        <v>110148</v>
      </c>
      <c r="E55" s="28">
        <f t="shared" si="6"/>
        <v>0</v>
      </c>
      <c r="F55" s="29">
        <v>0</v>
      </c>
      <c r="G55" s="30">
        <f t="shared" si="7"/>
        <v>0</v>
      </c>
      <c r="H55" s="31">
        <f t="shared" si="9"/>
        <v>101988.88888888888</v>
      </c>
      <c r="I55" s="59">
        <f t="shared" si="5"/>
        <v>0</v>
      </c>
    </row>
    <row r="56" spans="1:9">
      <c r="A56" s="24">
        <v>11</v>
      </c>
      <c r="B56" s="25" t="s">
        <v>34</v>
      </c>
      <c r="C56" s="37"/>
      <c r="D56" s="27">
        <v>54198</v>
      </c>
      <c r="E56" s="28">
        <f t="shared" si="6"/>
        <v>0</v>
      </c>
      <c r="F56" s="29">
        <v>0</v>
      </c>
      <c r="G56" s="30">
        <f t="shared" si="7"/>
        <v>0</v>
      </c>
      <c r="H56" s="31">
        <f t="shared" si="9"/>
        <v>50183.333333333328</v>
      </c>
      <c r="I56" s="59">
        <f t="shared" si="5"/>
        <v>0</v>
      </c>
    </row>
    <row r="57" spans="1:9">
      <c r="A57" s="24">
        <v>12</v>
      </c>
      <c r="B57" s="25" t="s">
        <v>35</v>
      </c>
      <c r="C57" s="37"/>
      <c r="D57" s="27">
        <v>49680</v>
      </c>
      <c r="E57" s="28">
        <f t="shared" si="6"/>
        <v>0</v>
      </c>
      <c r="F57" s="29">
        <v>0</v>
      </c>
      <c r="G57" s="30">
        <f t="shared" si="7"/>
        <v>0</v>
      </c>
      <c r="H57" s="31">
        <f t="shared" si="9"/>
        <v>46000</v>
      </c>
      <c r="I57" s="59">
        <f t="shared" si="5"/>
        <v>0</v>
      </c>
    </row>
    <row r="58" spans="1:9">
      <c r="A58" s="24">
        <v>13</v>
      </c>
      <c r="B58" s="25" t="s">
        <v>36</v>
      </c>
      <c r="C58" s="37"/>
      <c r="D58" s="38">
        <v>64152</v>
      </c>
      <c r="E58" s="28">
        <f t="shared" si="6"/>
        <v>0</v>
      </c>
      <c r="F58" s="29">
        <v>0</v>
      </c>
      <c r="G58" s="30">
        <f t="shared" si="7"/>
        <v>0</v>
      </c>
      <c r="H58" s="31">
        <f t="shared" si="9"/>
        <v>59399.999999999993</v>
      </c>
      <c r="I58" s="59">
        <f t="shared" si="5"/>
        <v>0</v>
      </c>
    </row>
    <row r="59" spans="1:9">
      <c r="A59" s="24">
        <v>14</v>
      </c>
      <c r="B59" s="25" t="s">
        <v>37</v>
      </c>
      <c r="C59" s="37"/>
      <c r="D59" s="38">
        <v>65934</v>
      </c>
      <c r="E59" s="28">
        <f t="shared" si="6"/>
        <v>0</v>
      </c>
      <c r="F59" s="29">
        <v>0</v>
      </c>
      <c r="G59" s="30">
        <f t="shared" si="7"/>
        <v>0</v>
      </c>
      <c r="H59" s="31">
        <f t="shared" si="9"/>
        <v>61049.999999999993</v>
      </c>
      <c r="I59" s="59">
        <f t="shared" si="5"/>
        <v>0</v>
      </c>
    </row>
    <row r="60" spans="1:9">
      <c r="A60" s="24">
        <v>15</v>
      </c>
      <c r="B60" s="25" t="s">
        <v>38</v>
      </c>
      <c r="C60" s="37"/>
      <c r="D60" s="38">
        <v>76626</v>
      </c>
      <c r="E60" s="28">
        <f t="shared" si="6"/>
        <v>0</v>
      </c>
      <c r="F60" s="29">
        <v>0</v>
      </c>
      <c r="G60" s="30">
        <f t="shared" si="7"/>
        <v>0</v>
      </c>
      <c r="H60" s="31">
        <f t="shared" si="9"/>
        <v>70950</v>
      </c>
      <c r="I60" s="59">
        <f t="shared" si="5"/>
        <v>0</v>
      </c>
    </row>
    <row r="61" spans="1:9">
      <c r="A61" s="24">
        <v>16</v>
      </c>
      <c r="B61" s="25" t="s">
        <v>39</v>
      </c>
      <c r="C61" s="37"/>
      <c r="D61" s="38">
        <v>80190</v>
      </c>
      <c r="E61" s="28">
        <f t="shared" si="6"/>
        <v>0</v>
      </c>
      <c r="F61" s="29">
        <v>0</v>
      </c>
      <c r="G61" s="30">
        <f t="shared" si="7"/>
        <v>0</v>
      </c>
      <c r="H61" s="31">
        <f t="shared" si="9"/>
        <v>74250</v>
      </c>
      <c r="I61" s="59">
        <f t="shared" si="5"/>
        <v>0</v>
      </c>
    </row>
    <row r="62" spans="1:9">
      <c r="A62" s="24">
        <v>17</v>
      </c>
      <c r="B62" s="25" t="s">
        <v>40</v>
      </c>
      <c r="C62" s="37"/>
      <c r="D62" s="38">
        <v>113832</v>
      </c>
      <c r="E62" s="28">
        <f t="shared" si="6"/>
        <v>0</v>
      </c>
      <c r="F62" s="29">
        <v>0</v>
      </c>
      <c r="G62" s="30">
        <f t="shared" si="7"/>
        <v>0</v>
      </c>
      <c r="H62" s="31">
        <f t="shared" si="9"/>
        <v>105400</v>
      </c>
      <c r="I62" s="59">
        <f t="shared" si="5"/>
        <v>0</v>
      </c>
    </row>
    <row r="63" spans="1:9">
      <c r="A63" s="24">
        <v>18</v>
      </c>
      <c r="B63" s="25" t="s">
        <v>41</v>
      </c>
      <c r="C63" s="37"/>
      <c r="D63" s="39">
        <v>98010</v>
      </c>
      <c r="E63" s="28">
        <f t="shared" si="6"/>
        <v>0</v>
      </c>
      <c r="F63" s="29">
        <v>0</v>
      </c>
      <c r="G63" s="30">
        <f t="shared" si="7"/>
        <v>0</v>
      </c>
      <c r="H63" s="31">
        <f t="shared" si="9"/>
        <v>90750</v>
      </c>
      <c r="I63" s="59">
        <f t="shared" si="5"/>
        <v>0</v>
      </c>
    </row>
    <row r="64" spans="1:9" ht="17.25">
      <c r="A64" s="40"/>
      <c r="B64" s="41" t="s">
        <v>42</v>
      </c>
      <c r="C64" s="42">
        <f>SUM(C46:C63)</f>
        <v>20</v>
      </c>
      <c r="D64" s="42"/>
      <c r="E64" s="43">
        <f>SUM(E46:E63)</f>
        <v>1911204</v>
      </c>
      <c r="F64" s="43"/>
      <c r="G64" s="44">
        <f>SUM(G46:G63)</f>
        <v>1815249.6</v>
      </c>
      <c r="H64" s="45"/>
      <c r="I64" s="64">
        <f>SUM(I46:I63)</f>
        <v>1680786.6666666665</v>
      </c>
    </row>
    <row r="65" spans="1:9" ht="31.5">
      <c r="A65" s="46"/>
      <c r="B65" s="47"/>
      <c r="C65" s="48"/>
      <c r="D65" s="48"/>
      <c r="E65" s="49"/>
      <c r="F65" s="49"/>
      <c r="G65" s="50"/>
      <c r="H65" s="5"/>
      <c r="I65" s="75">
        <f>I64*0.08</f>
        <v>134462.93333333332</v>
      </c>
    </row>
    <row r="66" spans="1:9" ht="31.5">
      <c r="A66" s="283" t="s">
        <v>43</v>
      </c>
      <c r="B66" s="283"/>
      <c r="C66" s="284" t="s">
        <v>44</v>
      </c>
      <c r="D66" s="284"/>
      <c r="E66" s="54"/>
      <c r="F66" s="54"/>
      <c r="G66" s="55" t="s">
        <v>45</v>
      </c>
      <c r="H66" s="6"/>
      <c r="I66" s="76">
        <f>SUM(I64:I65)</f>
        <v>1815249.5999999999</v>
      </c>
    </row>
    <row r="68" spans="1:9">
      <c r="B68" s="132" t="s">
        <v>510</v>
      </c>
      <c r="C68" s="132" t="s">
        <v>511</v>
      </c>
      <c r="D68" s="131"/>
      <c r="E68" s="132" t="s">
        <v>512</v>
      </c>
    </row>
  </sheetData>
  <mergeCells count="22">
    <mergeCell ref="C41:G41"/>
    <mergeCell ref="D42:G42"/>
    <mergeCell ref="B43:D43"/>
    <mergeCell ref="B44:E44"/>
    <mergeCell ref="A66:B66"/>
    <mergeCell ref="C66:D66"/>
    <mergeCell ref="A36:G36"/>
    <mergeCell ref="A37:G37"/>
    <mergeCell ref="A38:G38"/>
    <mergeCell ref="A39:G39"/>
    <mergeCell ref="A40:G40"/>
    <mergeCell ref="C6:G6"/>
    <mergeCell ref="D7:G7"/>
    <mergeCell ref="B8:D8"/>
    <mergeCell ref="B9:E9"/>
    <mergeCell ref="A31:B31"/>
    <mergeCell ref="C31:D31"/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7"/>
  <sheetViews>
    <sheetView topLeftCell="A405" zoomScale="70" zoomScaleNormal="70" workbookViewId="0">
      <selection activeCell="M420" sqref="M420"/>
    </sheetView>
  </sheetViews>
  <sheetFormatPr defaultColWidth="9" defaultRowHeight="15"/>
  <cols>
    <col min="1" max="1" width="15.7109375" customWidth="1"/>
    <col min="2" max="2" width="29.85546875" customWidth="1"/>
    <col min="3" max="3" width="11.85546875" customWidth="1"/>
    <col min="4" max="4" width="14.85546875" customWidth="1"/>
    <col min="5" max="5" width="17.140625" customWidth="1"/>
    <col min="6" max="6" width="11.28515625" customWidth="1"/>
    <col min="7" max="7" width="15.7109375" customWidth="1"/>
    <col min="8" max="8" width="13.42578125" customWidth="1"/>
    <col min="9" max="9" width="15.7109375" customWidth="1"/>
  </cols>
  <sheetData>
    <row r="1" spans="1:9" ht="18">
      <c r="A1" s="279" t="s">
        <v>0</v>
      </c>
      <c r="B1" s="279"/>
      <c r="C1" s="279"/>
      <c r="D1" s="279"/>
      <c r="E1" s="279"/>
      <c r="F1" s="279"/>
      <c r="G1" s="279"/>
      <c r="H1" s="1"/>
      <c r="I1" s="127"/>
    </row>
    <row r="2" spans="1:9" ht="18">
      <c r="A2" s="279" t="s">
        <v>1</v>
      </c>
      <c r="B2" s="279"/>
      <c r="C2" s="279"/>
      <c r="D2" s="279"/>
      <c r="E2" s="279"/>
      <c r="F2" s="279"/>
      <c r="G2" s="279"/>
      <c r="H2" s="1"/>
      <c r="I2" s="79"/>
    </row>
    <row r="3" spans="1:9" ht="15.75">
      <c r="A3" s="279" t="s">
        <v>2</v>
      </c>
      <c r="B3" s="279"/>
      <c r="C3" s="279"/>
      <c r="D3" s="279"/>
      <c r="E3" s="279"/>
      <c r="F3" s="279"/>
      <c r="G3" s="279"/>
      <c r="H3" s="1"/>
      <c r="I3" s="71"/>
    </row>
    <row r="4" spans="1:9" ht="15.75">
      <c r="A4" s="279" t="s">
        <v>4</v>
      </c>
      <c r="B4" s="279"/>
      <c r="C4" s="279"/>
      <c r="D4" s="279"/>
      <c r="E4" s="279"/>
      <c r="F4" s="279"/>
      <c r="G4" s="279"/>
      <c r="H4" s="1"/>
      <c r="I4" s="71"/>
    </row>
    <row r="5" spans="1:9" ht="15.75">
      <c r="A5" s="280" t="s">
        <v>6</v>
      </c>
      <c r="B5" s="280"/>
      <c r="C5" s="280"/>
      <c r="D5" s="280"/>
      <c r="E5" s="280"/>
      <c r="F5" s="280"/>
      <c r="G5" s="280"/>
      <c r="H5" s="1"/>
      <c r="I5" s="71"/>
    </row>
    <row r="6" spans="1:9" ht="27.75">
      <c r="A6" s="9"/>
      <c r="B6" s="9"/>
      <c r="C6" s="281" t="s">
        <v>514</v>
      </c>
      <c r="D6" s="281"/>
      <c r="E6" s="281"/>
      <c r="F6" s="281"/>
      <c r="G6" s="281"/>
      <c r="H6" s="2"/>
      <c r="I6" s="72"/>
    </row>
    <row r="7" spans="1:9" ht="15.75">
      <c r="A7" s="11" t="s">
        <v>358</v>
      </c>
      <c r="B7" s="12"/>
      <c r="C7" s="13"/>
      <c r="D7" s="286"/>
      <c r="E7" s="286"/>
      <c r="F7" s="286"/>
      <c r="G7" s="286"/>
      <c r="H7" s="68"/>
      <c r="I7" s="71"/>
    </row>
    <row r="8" spans="1:9" ht="15.75">
      <c r="A8" s="11" t="s">
        <v>9</v>
      </c>
      <c r="B8" s="286" t="s">
        <v>515</v>
      </c>
      <c r="C8" s="286"/>
      <c r="D8" s="286"/>
      <c r="E8" s="286"/>
      <c r="F8" s="11"/>
      <c r="G8" s="16"/>
      <c r="H8" s="69" t="s">
        <v>161</v>
      </c>
      <c r="I8" s="73"/>
    </row>
    <row r="9" spans="1:9" ht="15.75">
      <c r="A9" s="11" t="s">
        <v>11</v>
      </c>
      <c r="B9" s="289"/>
      <c r="C9" s="289"/>
      <c r="D9" s="289"/>
      <c r="E9" s="289"/>
      <c r="F9" s="18"/>
      <c r="G9" s="19" t="s">
        <v>13</v>
      </c>
      <c r="H9" s="1"/>
      <c r="I9" s="71"/>
    </row>
    <row r="10" spans="1:9" ht="15.75">
      <c r="A10" s="21" t="s">
        <v>14</v>
      </c>
      <c r="B10" s="21" t="s">
        <v>16</v>
      </c>
      <c r="C10" s="21" t="s">
        <v>17</v>
      </c>
      <c r="D10" s="22" t="s">
        <v>18</v>
      </c>
      <c r="E10" s="23" t="s">
        <v>19</v>
      </c>
      <c r="F10" s="23" t="s">
        <v>20</v>
      </c>
      <c r="G10" s="21" t="s">
        <v>21</v>
      </c>
      <c r="H10" s="1"/>
      <c r="I10" s="71"/>
    </row>
    <row r="11" spans="1:9">
      <c r="A11" s="24">
        <v>1</v>
      </c>
      <c r="B11" s="25" t="s">
        <v>23</v>
      </c>
      <c r="C11" s="26">
        <v>5</v>
      </c>
      <c r="D11" s="27">
        <v>79305</v>
      </c>
      <c r="E11" s="28">
        <f t="shared" ref="E11:E28" si="0">D11*C11</f>
        <v>396525</v>
      </c>
      <c r="F11" s="29">
        <v>0.1</v>
      </c>
      <c r="G11" s="30">
        <f t="shared" ref="G11:G28" si="1">E11-E11*F11</f>
        <v>356872.5</v>
      </c>
      <c r="H11" s="31">
        <f>D11/1.08*0.9</f>
        <v>66087.5</v>
      </c>
      <c r="I11" s="59">
        <f t="shared" ref="I11:I28" si="2">H11*C11</f>
        <v>330437.5</v>
      </c>
    </row>
    <row r="12" spans="1:9">
      <c r="A12" s="24">
        <v>2</v>
      </c>
      <c r="B12" s="25" t="s">
        <v>25</v>
      </c>
      <c r="C12" s="32"/>
      <c r="D12" s="33">
        <v>128591</v>
      </c>
      <c r="E12" s="28">
        <f t="shared" si="0"/>
        <v>0</v>
      </c>
      <c r="F12" s="29">
        <v>0.1</v>
      </c>
      <c r="G12" s="30">
        <f t="shared" si="1"/>
        <v>0</v>
      </c>
      <c r="H12" s="31">
        <f t="shared" ref="H12:H18" si="3">D12/1.08*0.9</f>
        <v>107159.16666666666</v>
      </c>
      <c r="I12" s="59">
        <f t="shared" si="2"/>
        <v>0</v>
      </c>
    </row>
    <row r="13" spans="1:9">
      <c r="A13" s="24">
        <v>3</v>
      </c>
      <c r="B13" s="25" t="s">
        <v>26</v>
      </c>
      <c r="C13" s="34">
        <v>10</v>
      </c>
      <c r="D13" s="27">
        <v>60043</v>
      </c>
      <c r="E13" s="28">
        <f t="shared" si="0"/>
        <v>600430</v>
      </c>
      <c r="F13" s="29">
        <v>0.1</v>
      </c>
      <c r="G13" s="30">
        <f t="shared" si="1"/>
        <v>540387</v>
      </c>
      <c r="H13" s="31">
        <f t="shared" si="3"/>
        <v>50035.833333333328</v>
      </c>
      <c r="I13" s="59">
        <f t="shared" si="2"/>
        <v>500358.33333333326</v>
      </c>
    </row>
    <row r="14" spans="1:9">
      <c r="A14" s="24">
        <v>4</v>
      </c>
      <c r="B14" s="25" t="s">
        <v>27</v>
      </c>
      <c r="C14" s="35"/>
      <c r="D14" s="27">
        <v>115781</v>
      </c>
      <c r="E14" s="28">
        <f t="shared" si="0"/>
        <v>0</v>
      </c>
      <c r="F14" s="29">
        <v>0.1</v>
      </c>
      <c r="G14" s="30">
        <f t="shared" si="1"/>
        <v>0</v>
      </c>
      <c r="H14" s="31">
        <f t="shared" si="3"/>
        <v>96484.166666666657</v>
      </c>
      <c r="I14" s="59">
        <f t="shared" si="2"/>
        <v>0</v>
      </c>
    </row>
    <row r="15" spans="1:9">
      <c r="A15" s="24">
        <v>5</v>
      </c>
      <c r="B15" s="25" t="s">
        <v>28</v>
      </c>
      <c r="C15" s="32">
        <v>10</v>
      </c>
      <c r="D15" s="27">
        <v>119943</v>
      </c>
      <c r="E15" s="28">
        <f t="shared" si="0"/>
        <v>1199430</v>
      </c>
      <c r="F15" s="29">
        <v>0.1</v>
      </c>
      <c r="G15" s="30">
        <f t="shared" si="1"/>
        <v>1079487</v>
      </c>
      <c r="H15" s="31">
        <f t="shared" si="3"/>
        <v>99952.5</v>
      </c>
      <c r="I15" s="59">
        <f t="shared" si="2"/>
        <v>999525</v>
      </c>
    </row>
    <row r="16" spans="1:9">
      <c r="A16" s="24">
        <v>6</v>
      </c>
      <c r="B16" s="25" t="s">
        <v>29</v>
      </c>
      <c r="C16" s="26"/>
      <c r="D16" s="27">
        <v>94810</v>
      </c>
      <c r="E16" s="28">
        <f t="shared" si="0"/>
        <v>0</v>
      </c>
      <c r="F16" s="29">
        <v>0.1</v>
      </c>
      <c r="G16" s="30">
        <f t="shared" si="1"/>
        <v>0</v>
      </c>
      <c r="H16" s="31">
        <f t="shared" si="3"/>
        <v>79008.333333333328</v>
      </c>
      <c r="I16" s="59">
        <f t="shared" si="2"/>
        <v>0</v>
      </c>
    </row>
    <row r="17" spans="1:9">
      <c r="A17" s="24">
        <v>7</v>
      </c>
      <c r="B17" s="25" t="s">
        <v>30</v>
      </c>
      <c r="C17" s="34">
        <v>5</v>
      </c>
      <c r="D17" s="27">
        <v>141396</v>
      </c>
      <c r="E17" s="28">
        <f t="shared" si="0"/>
        <v>706980</v>
      </c>
      <c r="F17" s="29">
        <v>0.1</v>
      </c>
      <c r="G17" s="30">
        <f t="shared" si="1"/>
        <v>636282</v>
      </c>
      <c r="H17" s="31">
        <f t="shared" si="3"/>
        <v>117830</v>
      </c>
      <c r="I17" s="59">
        <f t="shared" si="2"/>
        <v>589150</v>
      </c>
    </row>
    <row r="18" spans="1:9">
      <c r="A18" s="24">
        <v>8</v>
      </c>
      <c r="B18" s="25" t="s">
        <v>31</v>
      </c>
      <c r="C18" s="26"/>
      <c r="D18" s="27">
        <v>232931</v>
      </c>
      <c r="E18" s="28">
        <f t="shared" si="0"/>
        <v>0</v>
      </c>
      <c r="F18" s="29">
        <v>0.1</v>
      </c>
      <c r="G18" s="30">
        <f t="shared" si="1"/>
        <v>0</v>
      </c>
      <c r="H18" s="31">
        <f t="shared" si="3"/>
        <v>194109.16666666666</v>
      </c>
      <c r="I18" s="59">
        <f t="shared" si="2"/>
        <v>0</v>
      </c>
    </row>
    <row r="19" spans="1:9">
      <c r="A19" s="24">
        <v>9</v>
      </c>
      <c r="B19" s="36" t="s">
        <v>32</v>
      </c>
      <c r="C19" s="26"/>
      <c r="D19" s="27">
        <v>101534</v>
      </c>
      <c r="E19" s="28">
        <f t="shared" si="0"/>
        <v>0</v>
      </c>
      <c r="F19" s="29">
        <v>0</v>
      </c>
      <c r="G19" s="30">
        <f t="shared" si="1"/>
        <v>0</v>
      </c>
      <c r="H19" s="31">
        <f>D19/1.08</f>
        <v>94012.962962962964</v>
      </c>
      <c r="I19" s="59">
        <f t="shared" si="2"/>
        <v>0</v>
      </c>
    </row>
    <row r="20" spans="1:9">
      <c r="A20" s="24">
        <v>10</v>
      </c>
      <c r="B20" s="36" t="s">
        <v>33</v>
      </c>
      <c r="C20" s="37"/>
      <c r="D20" s="33">
        <v>110148</v>
      </c>
      <c r="E20" s="28">
        <f t="shared" si="0"/>
        <v>0</v>
      </c>
      <c r="F20" s="29">
        <v>0</v>
      </c>
      <c r="G20" s="30">
        <f t="shared" si="1"/>
        <v>0</v>
      </c>
      <c r="H20" s="31">
        <f>D20/1.08</f>
        <v>101988.88888888888</v>
      </c>
      <c r="I20" s="59">
        <f t="shared" si="2"/>
        <v>0</v>
      </c>
    </row>
    <row r="21" spans="1:9">
      <c r="A21" s="24">
        <v>11</v>
      </c>
      <c r="B21" s="25" t="s">
        <v>34</v>
      </c>
      <c r="C21" s="37">
        <v>10</v>
      </c>
      <c r="D21" s="27">
        <v>54198</v>
      </c>
      <c r="E21" s="28">
        <f t="shared" si="0"/>
        <v>541980</v>
      </c>
      <c r="F21" s="29">
        <v>0.1</v>
      </c>
      <c r="G21" s="30">
        <f t="shared" si="1"/>
        <v>487782</v>
      </c>
      <c r="H21" s="31">
        <f t="shared" ref="H21:H28" si="4">D21/1.08*0.9</f>
        <v>45165</v>
      </c>
      <c r="I21" s="59">
        <f t="shared" si="2"/>
        <v>451650</v>
      </c>
    </row>
    <row r="22" spans="1:9">
      <c r="A22" s="24">
        <v>12</v>
      </c>
      <c r="B22" s="25" t="s">
        <v>35</v>
      </c>
      <c r="C22" s="37">
        <v>5</v>
      </c>
      <c r="D22" s="27">
        <v>49680</v>
      </c>
      <c r="E22" s="28">
        <f t="shared" si="0"/>
        <v>248400</v>
      </c>
      <c r="F22" s="29">
        <v>0.1</v>
      </c>
      <c r="G22" s="30">
        <f t="shared" si="1"/>
        <v>223560</v>
      </c>
      <c r="H22" s="31">
        <f t="shared" si="4"/>
        <v>41400</v>
      </c>
      <c r="I22" s="59">
        <f t="shared" si="2"/>
        <v>207000</v>
      </c>
    </row>
    <row r="23" spans="1:9">
      <c r="A23" s="24">
        <v>13</v>
      </c>
      <c r="B23" s="25" t="s">
        <v>36</v>
      </c>
      <c r="C23" s="37"/>
      <c r="D23" s="38">
        <v>64152</v>
      </c>
      <c r="E23" s="28">
        <f t="shared" si="0"/>
        <v>0</v>
      </c>
      <c r="F23" s="29">
        <v>0.1</v>
      </c>
      <c r="G23" s="30">
        <f t="shared" si="1"/>
        <v>0</v>
      </c>
      <c r="H23" s="31">
        <f t="shared" si="4"/>
        <v>53459.999999999993</v>
      </c>
      <c r="I23" s="59">
        <f t="shared" si="2"/>
        <v>0</v>
      </c>
    </row>
    <row r="24" spans="1:9">
      <c r="A24" s="24">
        <v>14</v>
      </c>
      <c r="B24" s="25" t="s">
        <v>37</v>
      </c>
      <c r="C24" s="37"/>
      <c r="D24" s="38">
        <v>65934</v>
      </c>
      <c r="E24" s="28">
        <f t="shared" si="0"/>
        <v>0</v>
      </c>
      <c r="F24" s="29">
        <v>0.1</v>
      </c>
      <c r="G24" s="30">
        <f t="shared" si="1"/>
        <v>0</v>
      </c>
      <c r="H24" s="31">
        <f t="shared" si="4"/>
        <v>54944.999999999993</v>
      </c>
      <c r="I24" s="59">
        <f t="shared" si="2"/>
        <v>0</v>
      </c>
    </row>
    <row r="25" spans="1:9">
      <c r="A25" s="24">
        <v>15</v>
      </c>
      <c r="B25" s="25" t="s">
        <v>38</v>
      </c>
      <c r="C25" s="37"/>
      <c r="D25" s="38">
        <v>76626</v>
      </c>
      <c r="E25" s="28">
        <f t="shared" si="0"/>
        <v>0</v>
      </c>
      <c r="F25" s="29">
        <v>0.1</v>
      </c>
      <c r="G25" s="30">
        <f t="shared" si="1"/>
        <v>0</v>
      </c>
      <c r="H25" s="31">
        <f t="shared" si="4"/>
        <v>63855</v>
      </c>
      <c r="I25" s="59">
        <f t="shared" si="2"/>
        <v>0</v>
      </c>
    </row>
    <row r="26" spans="1:9">
      <c r="A26" s="24">
        <v>16</v>
      </c>
      <c r="B26" s="25" t="s">
        <v>39</v>
      </c>
      <c r="C26" s="37"/>
      <c r="D26" s="38">
        <v>80190</v>
      </c>
      <c r="E26" s="28">
        <f t="shared" si="0"/>
        <v>0</v>
      </c>
      <c r="F26" s="29">
        <v>0.1</v>
      </c>
      <c r="G26" s="30">
        <f t="shared" si="1"/>
        <v>0</v>
      </c>
      <c r="H26" s="31">
        <f t="shared" si="4"/>
        <v>66825</v>
      </c>
      <c r="I26" s="59">
        <f t="shared" si="2"/>
        <v>0</v>
      </c>
    </row>
    <row r="27" spans="1:9">
      <c r="A27" s="24">
        <v>17</v>
      </c>
      <c r="B27" s="25" t="s">
        <v>40</v>
      </c>
      <c r="C27" s="37"/>
      <c r="D27" s="38">
        <v>113832</v>
      </c>
      <c r="E27" s="28">
        <f t="shared" si="0"/>
        <v>0</v>
      </c>
      <c r="F27" s="29">
        <v>0.1</v>
      </c>
      <c r="G27" s="30">
        <f t="shared" si="1"/>
        <v>0</v>
      </c>
      <c r="H27" s="31">
        <f t="shared" si="4"/>
        <v>94860</v>
      </c>
      <c r="I27" s="59">
        <f t="shared" si="2"/>
        <v>0</v>
      </c>
    </row>
    <row r="28" spans="1:9">
      <c r="A28" s="24">
        <v>18</v>
      </c>
      <c r="B28" s="25" t="s">
        <v>41</v>
      </c>
      <c r="C28" s="37"/>
      <c r="D28" s="39">
        <v>98010</v>
      </c>
      <c r="E28" s="28">
        <f t="shared" si="0"/>
        <v>0</v>
      </c>
      <c r="F28" s="29">
        <v>0.1</v>
      </c>
      <c r="G28" s="30">
        <f t="shared" si="1"/>
        <v>0</v>
      </c>
      <c r="H28" s="31">
        <f t="shared" si="4"/>
        <v>81675</v>
      </c>
      <c r="I28" s="59">
        <f t="shared" si="2"/>
        <v>0</v>
      </c>
    </row>
    <row r="29" spans="1:9" ht="17.25">
      <c r="A29" s="40"/>
      <c r="B29" s="41" t="s">
        <v>42</v>
      </c>
      <c r="C29" s="42">
        <f t="shared" ref="C29" si="5">SUM(C11:C28)</f>
        <v>45</v>
      </c>
      <c r="D29" s="42"/>
      <c r="E29" s="43">
        <f t="shared" ref="E29" si="6">SUM(E11:E28)</f>
        <v>3693745</v>
      </c>
      <c r="F29" s="43"/>
      <c r="G29" s="44">
        <f t="shared" ref="G29" si="7">SUM(G11:G28)</f>
        <v>3324370.5</v>
      </c>
      <c r="H29" s="45"/>
      <c r="I29" s="64">
        <f>SUM(I11:I28)</f>
        <v>3078120.833333333</v>
      </c>
    </row>
    <row r="30" spans="1:9" ht="31.5">
      <c r="A30" s="46"/>
      <c r="B30" s="47"/>
      <c r="C30" s="48"/>
      <c r="D30" s="48"/>
      <c r="E30" s="49"/>
      <c r="F30" s="49"/>
      <c r="G30" s="50"/>
      <c r="H30" s="5"/>
      <c r="I30" s="75">
        <f>I29*0.08</f>
        <v>246249.66666666666</v>
      </c>
    </row>
    <row r="31" spans="1:9" ht="31.5">
      <c r="A31" s="283" t="s">
        <v>43</v>
      </c>
      <c r="B31" s="283"/>
      <c r="C31" s="284" t="s">
        <v>44</v>
      </c>
      <c r="D31" s="284"/>
      <c r="E31" s="54"/>
      <c r="F31" s="54"/>
      <c r="G31" s="55" t="s">
        <v>45</v>
      </c>
      <c r="H31" s="6"/>
      <c r="I31" s="76">
        <f>SUM(I29:I30)</f>
        <v>3324370.4999999995</v>
      </c>
    </row>
    <row r="34" spans="1:9" ht="18">
      <c r="A34" s="279" t="s">
        <v>0</v>
      </c>
      <c r="B34" s="279"/>
      <c r="C34" s="279"/>
      <c r="D34" s="279"/>
      <c r="E34" s="279"/>
      <c r="F34" s="279"/>
      <c r="G34" s="279"/>
      <c r="H34" s="1"/>
      <c r="I34" s="127"/>
    </row>
    <row r="35" spans="1:9" ht="18">
      <c r="A35" s="279" t="s">
        <v>1</v>
      </c>
      <c r="B35" s="279"/>
      <c r="C35" s="279"/>
      <c r="D35" s="279"/>
      <c r="E35" s="279"/>
      <c r="F35" s="279"/>
      <c r="G35" s="279"/>
      <c r="H35" s="1"/>
      <c r="I35" s="79"/>
    </row>
    <row r="36" spans="1:9" ht="15.75">
      <c r="A36" s="279" t="s">
        <v>2</v>
      </c>
      <c r="B36" s="279"/>
      <c r="C36" s="279"/>
      <c r="D36" s="279"/>
      <c r="E36" s="279"/>
      <c r="F36" s="279"/>
      <c r="G36" s="279"/>
      <c r="H36" s="1"/>
      <c r="I36" s="71"/>
    </row>
    <row r="37" spans="1:9" ht="15.75">
      <c r="A37" s="279" t="s">
        <v>4</v>
      </c>
      <c r="B37" s="279"/>
      <c r="C37" s="279"/>
      <c r="D37" s="279"/>
      <c r="E37" s="279"/>
      <c r="F37" s="279"/>
      <c r="G37" s="279"/>
      <c r="H37" s="1"/>
      <c r="I37" s="71"/>
    </row>
    <row r="38" spans="1:9" ht="15.75">
      <c r="A38" s="280" t="s">
        <v>6</v>
      </c>
      <c r="B38" s="280"/>
      <c r="C38" s="280"/>
      <c r="D38" s="280"/>
      <c r="E38" s="280"/>
      <c r="F38" s="280"/>
      <c r="G38" s="280"/>
      <c r="H38" s="1"/>
      <c r="I38" s="71"/>
    </row>
    <row r="39" spans="1:9" ht="27.75">
      <c r="A39" s="9"/>
      <c r="B39" s="9"/>
      <c r="C39" s="281" t="s">
        <v>514</v>
      </c>
      <c r="D39" s="281"/>
      <c r="E39" s="281"/>
      <c r="F39" s="281"/>
      <c r="G39" s="281"/>
      <c r="H39" s="2"/>
      <c r="I39" s="72"/>
    </row>
    <row r="40" spans="1:9" ht="15.75">
      <c r="A40" s="11" t="s">
        <v>358</v>
      </c>
      <c r="B40" s="12"/>
      <c r="C40" s="13"/>
      <c r="D40" s="286"/>
      <c r="E40" s="286"/>
      <c r="F40" s="286"/>
      <c r="G40" s="286"/>
      <c r="H40" s="68"/>
      <c r="I40" s="71"/>
    </row>
    <row r="41" spans="1:9" ht="15.75">
      <c r="A41" s="11" t="s">
        <v>9</v>
      </c>
      <c r="B41" s="286" t="s">
        <v>516</v>
      </c>
      <c r="C41" s="286"/>
      <c r="D41" s="286"/>
      <c r="E41" s="286"/>
      <c r="F41" s="11"/>
      <c r="G41" s="16"/>
      <c r="H41" s="69" t="s">
        <v>161</v>
      </c>
      <c r="I41" s="73"/>
    </row>
    <row r="42" spans="1:9" ht="15.75">
      <c r="A42" s="11" t="s">
        <v>11</v>
      </c>
      <c r="B42" s="289"/>
      <c r="C42" s="289"/>
      <c r="D42" s="289"/>
      <c r="E42" s="289"/>
      <c r="F42" s="18"/>
      <c r="G42" s="19" t="s">
        <v>13</v>
      </c>
      <c r="H42" s="1"/>
      <c r="I42" s="71"/>
    </row>
    <row r="43" spans="1:9" ht="15.75">
      <c r="A43" s="21" t="s">
        <v>14</v>
      </c>
      <c r="B43" s="21" t="s">
        <v>16</v>
      </c>
      <c r="C43" s="21" t="s">
        <v>17</v>
      </c>
      <c r="D43" s="22" t="s">
        <v>18</v>
      </c>
      <c r="E43" s="23" t="s">
        <v>19</v>
      </c>
      <c r="F43" s="23" t="s">
        <v>20</v>
      </c>
      <c r="G43" s="21" t="s">
        <v>21</v>
      </c>
      <c r="H43" s="1"/>
      <c r="I43" s="71"/>
    </row>
    <row r="44" spans="1:9">
      <c r="A44" s="24">
        <v>1</v>
      </c>
      <c r="B44" s="25" t="s">
        <v>23</v>
      </c>
      <c r="C44" s="26"/>
      <c r="D44" s="27">
        <v>79305</v>
      </c>
      <c r="E44" s="28">
        <f t="shared" ref="E44:E61" si="8">D44*C44</f>
        <v>0</v>
      </c>
      <c r="F44" s="29">
        <v>0.1</v>
      </c>
      <c r="G44" s="30">
        <f t="shared" ref="G44:G61" si="9">E44-E44*F44</f>
        <v>0</v>
      </c>
      <c r="H44" s="31">
        <f>D44/1.08*0.9</f>
        <v>66087.5</v>
      </c>
      <c r="I44" s="59">
        <f t="shared" ref="I44:I61" si="10">H44*C44</f>
        <v>0</v>
      </c>
    </row>
    <row r="45" spans="1:9">
      <c r="A45" s="24">
        <v>2</v>
      </c>
      <c r="B45" s="25" t="s">
        <v>25</v>
      </c>
      <c r="C45" s="32"/>
      <c r="D45" s="33">
        <v>128591</v>
      </c>
      <c r="E45" s="28">
        <f t="shared" si="8"/>
        <v>0</v>
      </c>
      <c r="F45" s="29">
        <v>0.1</v>
      </c>
      <c r="G45" s="30">
        <f t="shared" si="9"/>
        <v>0</v>
      </c>
      <c r="H45" s="31">
        <f t="shared" ref="H45:H51" si="11">D45/1.08*0.9</f>
        <v>107159.16666666666</v>
      </c>
      <c r="I45" s="59">
        <f t="shared" si="10"/>
        <v>0</v>
      </c>
    </row>
    <row r="46" spans="1:9">
      <c r="A46" s="24">
        <v>3</v>
      </c>
      <c r="B46" s="25" t="s">
        <v>26</v>
      </c>
      <c r="C46" s="34"/>
      <c r="D46" s="27">
        <v>60043</v>
      </c>
      <c r="E46" s="28">
        <f t="shared" si="8"/>
        <v>0</v>
      </c>
      <c r="F46" s="29">
        <v>0.1</v>
      </c>
      <c r="G46" s="30">
        <f t="shared" si="9"/>
        <v>0</v>
      </c>
      <c r="H46" s="31">
        <f t="shared" si="11"/>
        <v>50035.833333333328</v>
      </c>
      <c r="I46" s="59">
        <f t="shared" si="10"/>
        <v>0</v>
      </c>
    </row>
    <row r="47" spans="1:9">
      <c r="A47" s="24">
        <v>4</v>
      </c>
      <c r="B47" s="25" t="s">
        <v>27</v>
      </c>
      <c r="C47" s="35"/>
      <c r="D47" s="27">
        <v>115781</v>
      </c>
      <c r="E47" s="28">
        <f t="shared" si="8"/>
        <v>0</v>
      </c>
      <c r="F47" s="29">
        <v>0.1</v>
      </c>
      <c r="G47" s="30">
        <f t="shared" si="9"/>
        <v>0</v>
      </c>
      <c r="H47" s="31">
        <f t="shared" si="11"/>
        <v>96484.166666666657</v>
      </c>
      <c r="I47" s="59">
        <f t="shared" si="10"/>
        <v>0</v>
      </c>
    </row>
    <row r="48" spans="1:9">
      <c r="A48" s="24">
        <v>5</v>
      </c>
      <c r="B48" s="25" t="s">
        <v>28</v>
      </c>
      <c r="C48" s="32">
        <v>7</v>
      </c>
      <c r="D48" s="27">
        <v>119943</v>
      </c>
      <c r="E48" s="28">
        <f t="shared" si="8"/>
        <v>839601</v>
      </c>
      <c r="F48" s="29">
        <v>0.1</v>
      </c>
      <c r="G48" s="30">
        <f t="shared" si="9"/>
        <v>755640.9</v>
      </c>
      <c r="H48" s="31">
        <f t="shared" si="11"/>
        <v>99952.5</v>
      </c>
      <c r="I48" s="59">
        <f t="shared" si="10"/>
        <v>699667.5</v>
      </c>
    </row>
    <row r="49" spans="1:9">
      <c r="A49" s="24">
        <v>6</v>
      </c>
      <c r="B49" s="25" t="s">
        <v>29</v>
      </c>
      <c r="C49" s="26"/>
      <c r="D49" s="27">
        <v>94810</v>
      </c>
      <c r="E49" s="28">
        <f t="shared" si="8"/>
        <v>0</v>
      </c>
      <c r="F49" s="29">
        <v>0.1</v>
      </c>
      <c r="G49" s="30">
        <f t="shared" si="9"/>
        <v>0</v>
      </c>
      <c r="H49" s="31">
        <f t="shared" si="11"/>
        <v>79008.333333333328</v>
      </c>
      <c r="I49" s="59">
        <f t="shared" si="10"/>
        <v>0</v>
      </c>
    </row>
    <row r="50" spans="1:9">
      <c r="A50" s="24">
        <v>7</v>
      </c>
      <c r="B50" s="25" t="s">
        <v>30</v>
      </c>
      <c r="C50" s="34"/>
      <c r="D50" s="27">
        <v>141396</v>
      </c>
      <c r="E50" s="28">
        <f t="shared" si="8"/>
        <v>0</v>
      </c>
      <c r="F50" s="29">
        <v>0.1</v>
      </c>
      <c r="G50" s="30">
        <f t="shared" si="9"/>
        <v>0</v>
      </c>
      <c r="H50" s="31">
        <f t="shared" si="11"/>
        <v>117830</v>
      </c>
      <c r="I50" s="59">
        <f t="shared" si="10"/>
        <v>0</v>
      </c>
    </row>
    <row r="51" spans="1:9">
      <c r="A51" s="24">
        <v>8</v>
      </c>
      <c r="B51" s="25" t="s">
        <v>31</v>
      </c>
      <c r="C51" s="26"/>
      <c r="D51" s="27">
        <v>232931</v>
      </c>
      <c r="E51" s="28">
        <f t="shared" si="8"/>
        <v>0</v>
      </c>
      <c r="F51" s="29">
        <v>0.1</v>
      </c>
      <c r="G51" s="30">
        <f t="shared" si="9"/>
        <v>0</v>
      </c>
      <c r="H51" s="31">
        <f t="shared" si="11"/>
        <v>194109.16666666666</v>
      </c>
      <c r="I51" s="59">
        <f t="shared" si="10"/>
        <v>0</v>
      </c>
    </row>
    <row r="52" spans="1:9">
      <c r="A52" s="24">
        <v>9</v>
      </c>
      <c r="B52" s="36" t="s">
        <v>32</v>
      </c>
      <c r="C52" s="26"/>
      <c r="D52" s="27">
        <v>101534</v>
      </c>
      <c r="E52" s="28">
        <f t="shared" si="8"/>
        <v>0</v>
      </c>
      <c r="F52" s="29">
        <v>0</v>
      </c>
      <c r="G52" s="30">
        <f t="shared" si="9"/>
        <v>0</v>
      </c>
      <c r="H52" s="31">
        <f>D52/1.08</f>
        <v>94012.962962962964</v>
      </c>
      <c r="I52" s="59">
        <f t="shared" si="10"/>
        <v>0</v>
      </c>
    </row>
    <row r="53" spans="1:9">
      <c r="A53" s="24">
        <v>10</v>
      </c>
      <c r="B53" s="36" t="s">
        <v>33</v>
      </c>
      <c r="C53" s="37"/>
      <c r="D53" s="33">
        <v>110148</v>
      </c>
      <c r="E53" s="28">
        <f t="shared" si="8"/>
        <v>0</v>
      </c>
      <c r="F53" s="29">
        <v>0</v>
      </c>
      <c r="G53" s="30">
        <f t="shared" si="9"/>
        <v>0</v>
      </c>
      <c r="H53" s="31">
        <f>D53/1.08</f>
        <v>101988.88888888888</v>
      </c>
      <c r="I53" s="59">
        <f t="shared" si="10"/>
        <v>0</v>
      </c>
    </row>
    <row r="54" spans="1:9">
      <c r="A54" s="24">
        <v>11</v>
      </c>
      <c r="B54" s="25" t="s">
        <v>34</v>
      </c>
      <c r="C54" s="37"/>
      <c r="D54" s="27">
        <v>54198</v>
      </c>
      <c r="E54" s="28">
        <f t="shared" si="8"/>
        <v>0</v>
      </c>
      <c r="F54" s="29">
        <v>0.1</v>
      </c>
      <c r="G54" s="30">
        <f t="shared" si="9"/>
        <v>0</v>
      </c>
      <c r="H54" s="31">
        <f t="shared" ref="H54:H61" si="12">D54/1.08*0.9</f>
        <v>45165</v>
      </c>
      <c r="I54" s="59">
        <f t="shared" si="10"/>
        <v>0</v>
      </c>
    </row>
    <row r="55" spans="1:9">
      <c r="A55" s="24">
        <v>12</v>
      </c>
      <c r="B55" s="25" t="s">
        <v>35</v>
      </c>
      <c r="C55" s="37"/>
      <c r="D55" s="27">
        <v>49680</v>
      </c>
      <c r="E55" s="28">
        <f t="shared" si="8"/>
        <v>0</v>
      </c>
      <c r="F55" s="29">
        <v>0.1</v>
      </c>
      <c r="G55" s="30">
        <f t="shared" si="9"/>
        <v>0</v>
      </c>
      <c r="H55" s="31">
        <f t="shared" si="12"/>
        <v>41400</v>
      </c>
      <c r="I55" s="59">
        <f t="shared" si="10"/>
        <v>0</v>
      </c>
    </row>
    <row r="56" spans="1:9">
      <c r="A56" s="24">
        <v>13</v>
      </c>
      <c r="B56" s="25" t="s">
        <v>36</v>
      </c>
      <c r="C56" s="37"/>
      <c r="D56" s="38">
        <v>64152</v>
      </c>
      <c r="E56" s="28">
        <f t="shared" si="8"/>
        <v>0</v>
      </c>
      <c r="F56" s="29">
        <v>0.1</v>
      </c>
      <c r="G56" s="30">
        <f t="shared" si="9"/>
        <v>0</v>
      </c>
      <c r="H56" s="31">
        <f t="shared" si="12"/>
        <v>53459.999999999993</v>
      </c>
      <c r="I56" s="59">
        <f t="shared" si="10"/>
        <v>0</v>
      </c>
    </row>
    <row r="57" spans="1:9">
      <c r="A57" s="24">
        <v>14</v>
      </c>
      <c r="B57" s="25" t="s">
        <v>37</v>
      </c>
      <c r="C57" s="37"/>
      <c r="D57" s="38">
        <v>65934</v>
      </c>
      <c r="E57" s="28">
        <f t="shared" si="8"/>
        <v>0</v>
      </c>
      <c r="F57" s="29">
        <v>0.1</v>
      </c>
      <c r="G57" s="30">
        <f t="shared" si="9"/>
        <v>0</v>
      </c>
      <c r="H57" s="31">
        <f t="shared" si="12"/>
        <v>54944.999999999993</v>
      </c>
      <c r="I57" s="59">
        <f t="shared" si="10"/>
        <v>0</v>
      </c>
    </row>
    <row r="58" spans="1:9">
      <c r="A58" s="24">
        <v>15</v>
      </c>
      <c r="B58" s="25" t="s">
        <v>38</v>
      </c>
      <c r="C58" s="37"/>
      <c r="D58" s="38">
        <v>76626</v>
      </c>
      <c r="E58" s="28">
        <f t="shared" si="8"/>
        <v>0</v>
      </c>
      <c r="F58" s="29">
        <v>0.1</v>
      </c>
      <c r="G58" s="30">
        <f t="shared" si="9"/>
        <v>0</v>
      </c>
      <c r="H58" s="31">
        <f t="shared" si="12"/>
        <v>63855</v>
      </c>
      <c r="I58" s="59">
        <f t="shared" si="10"/>
        <v>0</v>
      </c>
    </row>
    <row r="59" spans="1:9">
      <c r="A59" s="24">
        <v>16</v>
      </c>
      <c r="B59" s="25" t="s">
        <v>39</v>
      </c>
      <c r="C59" s="37"/>
      <c r="D59" s="38">
        <v>80190</v>
      </c>
      <c r="E59" s="28">
        <f t="shared" si="8"/>
        <v>0</v>
      </c>
      <c r="F59" s="29">
        <v>0.1</v>
      </c>
      <c r="G59" s="30">
        <f t="shared" si="9"/>
        <v>0</v>
      </c>
      <c r="H59" s="31">
        <f t="shared" si="12"/>
        <v>66825</v>
      </c>
      <c r="I59" s="59">
        <f t="shared" si="10"/>
        <v>0</v>
      </c>
    </row>
    <row r="60" spans="1:9">
      <c r="A60" s="24">
        <v>17</v>
      </c>
      <c r="B60" s="25" t="s">
        <v>40</v>
      </c>
      <c r="C60" s="37"/>
      <c r="D60" s="38">
        <v>113832</v>
      </c>
      <c r="E60" s="28">
        <f t="shared" si="8"/>
        <v>0</v>
      </c>
      <c r="F60" s="29">
        <v>0.1</v>
      </c>
      <c r="G60" s="30">
        <f t="shared" si="9"/>
        <v>0</v>
      </c>
      <c r="H60" s="31">
        <f t="shared" si="12"/>
        <v>94860</v>
      </c>
      <c r="I60" s="59">
        <f t="shared" si="10"/>
        <v>0</v>
      </c>
    </row>
    <row r="61" spans="1:9">
      <c r="A61" s="24">
        <v>18</v>
      </c>
      <c r="B61" s="25" t="s">
        <v>41</v>
      </c>
      <c r="C61" s="37"/>
      <c r="D61" s="39">
        <v>98010</v>
      </c>
      <c r="E61" s="28">
        <f t="shared" si="8"/>
        <v>0</v>
      </c>
      <c r="F61" s="29">
        <v>0.1</v>
      </c>
      <c r="G61" s="30">
        <f t="shared" si="9"/>
        <v>0</v>
      </c>
      <c r="H61" s="31">
        <f t="shared" si="12"/>
        <v>81675</v>
      </c>
      <c r="I61" s="59">
        <f t="shared" si="10"/>
        <v>0</v>
      </c>
    </row>
    <row r="62" spans="1:9" ht="17.25">
      <c r="A62" s="40"/>
      <c r="B62" s="41" t="s">
        <v>42</v>
      </c>
      <c r="C62" s="42">
        <f t="shared" ref="C62" si="13">SUM(C44:C61)</f>
        <v>7</v>
      </c>
      <c r="D62" s="42"/>
      <c r="E62" s="43">
        <f t="shared" ref="E62" si="14">SUM(E44:E61)</f>
        <v>839601</v>
      </c>
      <c r="F62" s="43"/>
      <c r="G62" s="44">
        <f t="shared" ref="G62" si="15">SUM(G44:G61)</f>
        <v>755640.9</v>
      </c>
      <c r="H62" s="45"/>
      <c r="I62" s="64">
        <f>SUM(I44:I61)</f>
        <v>699667.5</v>
      </c>
    </row>
    <row r="63" spans="1:9" ht="31.5">
      <c r="A63" s="46"/>
      <c r="B63" s="47"/>
      <c r="C63" s="48"/>
      <c r="D63" s="48"/>
      <c r="E63" s="49"/>
      <c r="F63" s="49"/>
      <c r="G63" s="50"/>
      <c r="H63" s="5"/>
      <c r="I63" s="75">
        <f>I62*0.08</f>
        <v>55973.4</v>
      </c>
    </row>
    <row r="64" spans="1:9" ht="31.5">
      <c r="A64" s="283" t="s">
        <v>43</v>
      </c>
      <c r="B64" s="283"/>
      <c r="C64" s="284" t="s">
        <v>44</v>
      </c>
      <c r="D64" s="284"/>
      <c r="E64" s="54"/>
      <c r="F64" s="54"/>
      <c r="G64" s="55" t="s">
        <v>45</v>
      </c>
      <c r="H64" s="6"/>
      <c r="I64" s="76">
        <f>SUM(I62:I63)</f>
        <v>755640.9</v>
      </c>
    </row>
    <row r="67" spans="1:9" ht="18">
      <c r="A67" s="279" t="s">
        <v>0</v>
      </c>
      <c r="B67" s="279"/>
      <c r="C67" s="279"/>
      <c r="D67" s="279"/>
      <c r="E67" s="279"/>
      <c r="F67" s="279"/>
      <c r="G67" s="279"/>
      <c r="H67" s="1"/>
      <c r="I67" s="127"/>
    </row>
    <row r="68" spans="1:9" ht="18">
      <c r="A68" s="279" t="s">
        <v>1</v>
      </c>
      <c r="B68" s="279"/>
      <c r="C68" s="279"/>
      <c r="D68" s="279"/>
      <c r="E68" s="279"/>
      <c r="F68" s="279"/>
      <c r="G68" s="279"/>
      <c r="H68" s="1"/>
      <c r="I68" s="79"/>
    </row>
    <row r="69" spans="1:9" ht="15.75">
      <c r="A69" s="279" t="s">
        <v>2</v>
      </c>
      <c r="B69" s="279"/>
      <c r="C69" s="279"/>
      <c r="D69" s="279"/>
      <c r="E69" s="279"/>
      <c r="F69" s="279"/>
      <c r="G69" s="279"/>
      <c r="H69" s="1"/>
      <c r="I69" s="71"/>
    </row>
    <row r="70" spans="1:9" ht="15.75">
      <c r="A70" s="279" t="s">
        <v>4</v>
      </c>
      <c r="B70" s="279"/>
      <c r="C70" s="279"/>
      <c r="D70" s="279"/>
      <c r="E70" s="279"/>
      <c r="F70" s="279"/>
      <c r="G70" s="279"/>
      <c r="H70" s="1"/>
      <c r="I70" s="71"/>
    </row>
    <row r="71" spans="1:9" ht="15.75">
      <c r="A71" s="280" t="s">
        <v>6</v>
      </c>
      <c r="B71" s="280"/>
      <c r="C71" s="280"/>
      <c r="D71" s="280"/>
      <c r="E71" s="280"/>
      <c r="F71" s="280"/>
      <c r="G71" s="280"/>
      <c r="H71" s="1"/>
      <c r="I71" s="71"/>
    </row>
    <row r="72" spans="1:9" ht="27.75">
      <c r="A72" s="9"/>
      <c r="B72" s="9"/>
      <c r="C72" s="281" t="s">
        <v>514</v>
      </c>
      <c r="D72" s="281"/>
      <c r="E72" s="281"/>
      <c r="F72" s="281"/>
      <c r="G72" s="281"/>
      <c r="H72" s="2"/>
      <c r="I72" s="72"/>
    </row>
    <row r="73" spans="1:9" ht="15.75">
      <c r="A73" s="11" t="s">
        <v>358</v>
      </c>
      <c r="B73" s="12"/>
      <c r="C73" s="13"/>
      <c r="D73" s="286"/>
      <c r="E73" s="286"/>
      <c r="F73" s="286"/>
      <c r="G73" s="286"/>
      <c r="H73" s="68"/>
      <c r="I73" s="71"/>
    </row>
    <row r="74" spans="1:9" ht="15.75">
      <c r="A74" s="11" t="s">
        <v>9</v>
      </c>
      <c r="B74" s="286" t="s">
        <v>517</v>
      </c>
      <c r="C74" s="286"/>
      <c r="D74" s="286"/>
      <c r="E74" s="286"/>
      <c r="F74" s="11"/>
      <c r="G74" s="16"/>
      <c r="H74" s="69" t="s">
        <v>161</v>
      </c>
      <c r="I74" s="73"/>
    </row>
    <row r="75" spans="1:9" ht="15.75">
      <c r="A75" s="11" t="s">
        <v>11</v>
      </c>
      <c r="B75" s="289"/>
      <c r="C75" s="289"/>
      <c r="D75" s="289"/>
      <c r="E75" s="289"/>
      <c r="F75" s="18"/>
      <c r="G75" s="19" t="s">
        <v>13</v>
      </c>
      <c r="H75" s="1"/>
      <c r="I75" s="71"/>
    </row>
    <row r="76" spans="1:9" ht="15.75">
      <c r="A76" s="21" t="s">
        <v>14</v>
      </c>
      <c r="B76" s="21" t="s">
        <v>16</v>
      </c>
      <c r="C76" s="21" t="s">
        <v>17</v>
      </c>
      <c r="D76" s="22" t="s">
        <v>18</v>
      </c>
      <c r="E76" s="23" t="s">
        <v>19</v>
      </c>
      <c r="F76" s="23" t="s">
        <v>20</v>
      </c>
      <c r="G76" s="21" t="s">
        <v>21</v>
      </c>
      <c r="H76" s="1"/>
      <c r="I76" s="71"/>
    </row>
    <row r="77" spans="1:9">
      <c r="A77" s="24">
        <v>1</v>
      </c>
      <c r="B77" s="25" t="s">
        <v>23</v>
      </c>
      <c r="C77" s="26">
        <v>5</v>
      </c>
      <c r="D77" s="27">
        <v>79305</v>
      </c>
      <c r="E77" s="28">
        <f t="shared" ref="E77:E94" si="16">D77*C77</f>
        <v>396525</v>
      </c>
      <c r="F77" s="29">
        <v>0.1</v>
      </c>
      <c r="G77" s="30">
        <f t="shared" ref="G77:G94" si="17">E77-E77*F77</f>
        <v>356872.5</v>
      </c>
      <c r="H77" s="31">
        <f>D77/1.08*0.9</f>
        <v>66087.5</v>
      </c>
      <c r="I77" s="59">
        <f t="shared" ref="I77:I94" si="18">H77*C77</f>
        <v>330437.5</v>
      </c>
    </row>
    <row r="78" spans="1:9">
      <c r="A78" s="24">
        <v>2</v>
      </c>
      <c r="B78" s="25" t="s">
        <v>25</v>
      </c>
      <c r="C78" s="32"/>
      <c r="D78" s="33">
        <v>128591</v>
      </c>
      <c r="E78" s="28">
        <f t="shared" si="16"/>
        <v>0</v>
      </c>
      <c r="F78" s="29">
        <v>0.1</v>
      </c>
      <c r="G78" s="30">
        <f t="shared" si="17"/>
        <v>0</v>
      </c>
      <c r="H78" s="31">
        <f t="shared" ref="H78:H84" si="19">D78/1.08*0.9</f>
        <v>107159.16666666666</v>
      </c>
      <c r="I78" s="59">
        <f t="shared" si="18"/>
        <v>0</v>
      </c>
    </row>
    <row r="79" spans="1:9">
      <c r="A79" s="24">
        <v>3</v>
      </c>
      <c r="B79" s="25" t="s">
        <v>26</v>
      </c>
      <c r="C79" s="34"/>
      <c r="D79" s="27">
        <v>60043</v>
      </c>
      <c r="E79" s="28">
        <f t="shared" si="16"/>
        <v>0</v>
      </c>
      <c r="F79" s="29">
        <v>0.1</v>
      </c>
      <c r="G79" s="30">
        <f t="shared" si="17"/>
        <v>0</v>
      </c>
      <c r="H79" s="31">
        <f t="shared" si="19"/>
        <v>50035.833333333328</v>
      </c>
      <c r="I79" s="59">
        <f t="shared" si="18"/>
        <v>0</v>
      </c>
    </row>
    <row r="80" spans="1:9">
      <c r="A80" s="24">
        <v>4</v>
      </c>
      <c r="B80" s="25" t="s">
        <v>27</v>
      </c>
      <c r="C80" s="35"/>
      <c r="D80" s="27">
        <v>115781</v>
      </c>
      <c r="E80" s="28">
        <f t="shared" si="16"/>
        <v>0</v>
      </c>
      <c r="F80" s="29">
        <v>0.1</v>
      </c>
      <c r="G80" s="30">
        <f t="shared" si="17"/>
        <v>0</v>
      </c>
      <c r="H80" s="31">
        <f t="shared" si="19"/>
        <v>96484.166666666657</v>
      </c>
      <c r="I80" s="59">
        <f t="shared" si="18"/>
        <v>0</v>
      </c>
    </row>
    <row r="81" spans="1:9">
      <c r="A81" s="24">
        <v>5</v>
      </c>
      <c r="B81" s="25" t="s">
        <v>28</v>
      </c>
      <c r="C81" s="32"/>
      <c r="D81" s="27">
        <v>119943</v>
      </c>
      <c r="E81" s="28">
        <f t="shared" si="16"/>
        <v>0</v>
      </c>
      <c r="F81" s="29">
        <v>0.1</v>
      </c>
      <c r="G81" s="30">
        <f t="shared" si="17"/>
        <v>0</v>
      </c>
      <c r="H81" s="31">
        <f t="shared" si="19"/>
        <v>99952.5</v>
      </c>
      <c r="I81" s="59">
        <f t="shared" si="18"/>
        <v>0</v>
      </c>
    </row>
    <row r="82" spans="1:9">
      <c r="A82" s="24">
        <v>6</v>
      </c>
      <c r="B82" s="25" t="s">
        <v>29</v>
      </c>
      <c r="C82" s="26"/>
      <c r="D82" s="27">
        <v>94810</v>
      </c>
      <c r="E82" s="28">
        <f t="shared" si="16"/>
        <v>0</v>
      </c>
      <c r="F82" s="29">
        <v>0.1</v>
      </c>
      <c r="G82" s="30">
        <f t="shared" si="17"/>
        <v>0</v>
      </c>
      <c r="H82" s="31">
        <f t="shared" si="19"/>
        <v>79008.333333333328</v>
      </c>
      <c r="I82" s="59">
        <f t="shared" si="18"/>
        <v>0</v>
      </c>
    </row>
    <row r="83" spans="1:9">
      <c r="A83" s="24">
        <v>7</v>
      </c>
      <c r="B83" s="25" t="s">
        <v>30</v>
      </c>
      <c r="C83" s="34"/>
      <c r="D83" s="27">
        <v>141396</v>
      </c>
      <c r="E83" s="28">
        <f t="shared" si="16"/>
        <v>0</v>
      </c>
      <c r="F83" s="29">
        <v>0.1</v>
      </c>
      <c r="G83" s="30">
        <f t="shared" si="17"/>
        <v>0</v>
      </c>
      <c r="H83" s="31">
        <f t="shared" si="19"/>
        <v>117830</v>
      </c>
      <c r="I83" s="59">
        <f t="shared" si="18"/>
        <v>0</v>
      </c>
    </row>
    <row r="84" spans="1:9">
      <c r="A84" s="24">
        <v>8</v>
      </c>
      <c r="B84" s="25" t="s">
        <v>31</v>
      </c>
      <c r="C84" s="26"/>
      <c r="D84" s="27">
        <v>232931</v>
      </c>
      <c r="E84" s="28">
        <f t="shared" si="16"/>
        <v>0</v>
      </c>
      <c r="F84" s="29">
        <v>0.1</v>
      </c>
      <c r="G84" s="30">
        <f t="shared" si="17"/>
        <v>0</v>
      </c>
      <c r="H84" s="31">
        <f t="shared" si="19"/>
        <v>194109.16666666666</v>
      </c>
      <c r="I84" s="59">
        <f t="shared" si="18"/>
        <v>0</v>
      </c>
    </row>
    <row r="85" spans="1:9">
      <c r="A85" s="24">
        <v>9</v>
      </c>
      <c r="B85" s="36" t="s">
        <v>32</v>
      </c>
      <c r="C85" s="26"/>
      <c r="D85" s="27">
        <v>101534</v>
      </c>
      <c r="E85" s="28">
        <f t="shared" si="16"/>
        <v>0</v>
      </c>
      <c r="F85" s="29">
        <v>0</v>
      </c>
      <c r="G85" s="30">
        <f t="shared" si="17"/>
        <v>0</v>
      </c>
      <c r="H85" s="31">
        <f>D85/1.08</f>
        <v>94012.962962962964</v>
      </c>
      <c r="I85" s="59">
        <f t="shared" si="18"/>
        <v>0</v>
      </c>
    </row>
    <row r="86" spans="1:9">
      <c r="A86" s="24">
        <v>10</v>
      </c>
      <c r="B86" s="36" t="s">
        <v>33</v>
      </c>
      <c r="C86" s="37"/>
      <c r="D86" s="33">
        <v>110148</v>
      </c>
      <c r="E86" s="28">
        <f t="shared" si="16"/>
        <v>0</v>
      </c>
      <c r="F86" s="29">
        <v>0</v>
      </c>
      <c r="G86" s="30">
        <f t="shared" si="17"/>
        <v>0</v>
      </c>
      <c r="H86" s="31">
        <f>D86/1.08</f>
        <v>101988.88888888888</v>
      </c>
      <c r="I86" s="59">
        <f t="shared" si="18"/>
        <v>0</v>
      </c>
    </row>
    <row r="87" spans="1:9">
      <c r="A87" s="24">
        <v>11</v>
      </c>
      <c r="B87" s="25" t="s">
        <v>34</v>
      </c>
      <c r="C87" s="37"/>
      <c r="D87" s="27">
        <v>54198</v>
      </c>
      <c r="E87" s="28">
        <f t="shared" si="16"/>
        <v>0</v>
      </c>
      <c r="F87" s="29">
        <v>0.1</v>
      </c>
      <c r="G87" s="30">
        <f t="shared" si="17"/>
        <v>0</v>
      </c>
      <c r="H87" s="31">
        <f t="shared" ref="H87:H94" si="20">D87/1.08*0.9</f>
        <v>45165</v>
      </c>
      <c r="I87" s="59">
        <f t="shared" si="18"/>
        <v>0</v>
      </c>
    </row>
    <row r="88" spans="1:9">
      <c r="A88" s="24">
        <v>12</v>
      </c>
      <c r="B88" s="25" t="s">
        <v>35</v>
      </c>
      <c r="C88" s="37">
        <v>5</v>
      </c>
      <c r="D88" s="27">
        <v>49680</v>
      </c>
      <c r="E88" s="28">
        <f t="shared" si="16"/>
        <v>248400</v>
      </c>
      <c r="F88" s="29">
        <v>0.1</v>
      </c>
      <c r="G88" s="30">
        <f t="shared" si="17"/>
        <v>223560</v>
      </c>
      <c r="H88" s="31">
        <f t="shared" si="20"/>
        <v>41400</v>
      </c>
      <c r="I88" s="59">
        <f t="shared" si="18"/>
        <v>207000</v>
      </c>
    </row>
    <row r="89" spans="1:9">
      <c r="A89" s="24">
        <v>13</v>
      </c>
      <c r="B89" s="25" t="s">
        <v>36</v>
      </c>
      <c r="C89" s="37"/>
      <c r="D89" s="38">
        <v>64152</v>
      </c>
      <c r="E89" s="28">
        <f t="shared" si="16"/>
        <v>0</v>
      </c>
      <c r="F89" s="29">
        <v>0.1</v>
      </c>
      <c r="G89" s="30">
        <f t="shared" si="17"/>
        <v>0</v>
      </c>
      <c r="H89" s="31">
        <f t="shared" si="20"/>
        <v>53459.999999999993</v>
      </c>
      <c r="I89" s="59">
        <f t="shared" si="18"/>
        <v>0</v>
      </c>
    </row>
    <row r="90" spans="1:9">
      <c r="A90" s="24">
        <v>14</v>
      </c>
      <c r="B90" s="25" t="s">
        <v>37</v>
      </c>
      <c r="C90" s="37"/>
      <c r="D90" s="38">
        <v>65934</v>
      </c>
      <c r="E90" s="28">
        <f t="shared" si="16"/>
        <v>0</v>
      </c>
      <c r="F90" s="29">
        <v>0.1</v>
      </c>
      <c r="G90" s="30">
        <f t="shared" si="17"/>
        <v>0</v>
      </c>
      <c r="H90" s="31">
        <f t="shared" si="20"/>
        <v>54944.999999999993</v>
      </c>
      <c r="I90" s="59">
        <f t="shared" si="18"/>
        <v>0</v>
      </c>
    </row>
    <row r="91" spans="1:9">
      <c r="A91" s="24">
        <v>15</v>
      </c>
      <c r="B91" s="25" t="s">
        <v>38</v>
      </c>
      <c r="C91" s="37"/>
      <c r="D91" s="38">
        <v>76626</v>
      </c>
      <c r="E91" s="28">
        <f t="shared" si="16"/>
        <v>0</v>
      </c>
      <c r="F91" s="29">
        <v>0.1</v>
      </c>
      <c r="G91" s="30">
        <f t="shared" si="17"/>
        <v>0</v>
      </c>
      <c r="H91" s="31">
        <f t="shared" si="20"/>
        <v>63855</v>
      </c>
      <c r="I91" s="59">
        <f t="shared" si="18"/>
        <v>0</v>
      </c>
    </row>
    <row r="92" spans="1:9">
      <c r="A92" s="24">
        <v>16</v>
      </c>
      <c r="B92" s="25" t="s">
        <v>39</v>
      </c>
      <c r="C92" s="37"/>
      <c r="D92" s="38">
        <v>80190</v>
      </c>
      <c r="E92" s="28">
        <f t="shared" si="16"/>
        <v>0</v>
      </c>
      <c r="F92" s="29">
        <v>0.1</v>
      </c>
      <c r="G92" s="30">
        <f t="shared" si="17"/>
        <v>0</v>
      </c>
      <c r="H92" s="31">
        <f t="shared" si="20"/>
        <v>66825</v>
      </c>
      <c r="I92" s="59">
        <f t="shared" si="18"/>
        <v>0</v>
      </c>
    </row>
    <row r="93" spans="1:9">
      <c r="A93" s="24">
        <v>17</v>
      </c>
      <c r="B93" s="25" t="s">
        <v>40</v>
      </c>
      <c r="C93" s="37"/>
      <c r="D93" s="38">
        <v>113832</v>
      </c>
      <c r="E93" s="28">
        <f t="shared" si="16"/>
        <v>0</v>
      </c>
      <c r="F93" s="29">
        <v>0.1</v>
      </c>
      <c r="G93" s="30">
        <f t="shared" si="17"/>
        <v>0</v>
      </c>
      <c r="H93" s="31">
        <f t="shared" si="20"/>
        <v>94860</v>
      </c>
      <c r="I93" s="59">
        <f t="shared" si="18"/>
        <v>0</v>
      </c>
    </row>
    <row r="94" spans="1:9">
      <c r="A94" s="24">
        <v>18</v>
      </c>
      <c r="B94" s="25" t="s">
        <v>41</v>
      </c>
      <c r="C94" s="37"/>
      <c r="D94" s="39">
        <v>98010</v>
      </c>
      <c r="E94" s="28">
        <f t="shared" si="16"/>
        <v>0</v>
      </c>
      <c r="F94" s="29">
        <v>0.1</v>
      </c>
      <c r="G94" s="30">
        <f t="shared" si="17"/>
        <v>0</v>
      </c>
      <c r="H94" s="31">
        <f t="shared" si="20"/>
        <v>81675</v>
      </c>
      <c r="I94" s="59">
        <f t="shared" si="18"/>
        <v>0</v>
      </c>
    </row>
    <row r="95" spans="1:9" ht="17.25">
      <c r="A95" s="40"/>
      <c r="B95" s="41" t="s">
        <v>42</v>
      </c>
      <c r="C95" s="42">
        <f t="shared" ref="C95" si="21">SUM(C77:C94)</f>
        <v>10</v>
      </c>
      <c r="D95" s="42"/>
      <c r="E95" s="43">
        <f t="shared" ref="E95" si="22">SUM(E77:E94)</f>
        <v>644925</v>
      </c>
      <c r="F95" s="43"/>
      <c r="G95" s="44">
        <f t="shared" ref="G95" si="23">SUM(G77:G94)</f>
        <v>580432.5</v>
      </c>
      <c r="H95" s="45"/>
      <c r="I95" s="64">
        <f>SUM(I77:I94)</f>
        <v>537437.5</v>
      </c>
    </row>
    <row r="96" spans="1:9" ht="31.5">
      <c r="A96" s="46"/>
      <c r="B96" s="47"/>
      <c r="C96" s="48"/>
      <c r="D96" s="48"/>
      <c r="E96" s="49"/>
      <c r="F96" s="49"/>
      <c r="G96" s="50"/>
      <c r="H96" s="5"/>
      <c r="I96" s="75">
        <f>I95*0.08</f>
        <v>42995</v>
      </c>
    </row>
    <row r="97" spans="1:9" ht="31.5">
      <c r="A97" s="283" t="s">
        <v>43</v>
      </c>
      <c r="B97" s="283"/>
      <c r="C97" s="284" t="s">
        <v>44</v>
      </c>
      <c r="D97" s="284"/>
      <c r="E97" s="54"/>
      <c r="F97" s="54"/>
      <c r="G97" s="55" t="s">
        <v>45</v>
      </c>
      <c r="H97" s="6"/>
      <c r="I97" s="76">
        <f>SUM(I95:I96)</f>
        <v>580432.5</v>
      </c>
    </row>
    <row r="100" spans="1:9" ht="18">
      <c r="A100" s="279" t="s">
        <v>0</v>
      </c>
      <c r="B100" s="279"/>
      <c r="C100" s="279"/>
      <c r="D100" s="279"/>
      <c r="E100" s="279"/>
      <c r="F100" s="279"/>
      <c r="G100" s="279"/>
      <c r="H100" s="1"/>
      <c r="I100" s="127"/>
    </row>
    <row r="101" spans="1:9" ht="18">
      <c r="A101" s="279" t="s">
        <v>1</v>
      </c>
      <c r="B101" s="279"/>
      <c r="C101" s="279"/>
      <c r="D101" s="279"/>
      <c r="E101" s="279"/>
      <c r="F101" s="279"/>
      <c r="G101" s="279"/>
      <c r="H101" s="1"/>
      <c r="I101" s="79"/>
    </row>
    <row r="102" spans="1:9" ht="15.75">
      <c r="A102" s="279" t="s">
        <v>2</v>
      </c>
      <c r="B102" s="279"/>
      <c r="C102" s="279"/>
      <c r="D102" s="279"/>
      <c r="E102" s="279"/>
      <c r="F102" s="279"/>
      <c r="G102" s="279"/>
      <c r="H102" s="1"/>
      <c r="I102" s="71"/>
    </row>
    <row r="103" spans="1:9" ht="15.75">
      <c r="A103" s="279" t="s">
        <v>4</v>
      </c>
      <c r="B103" s="279"/>
      <c r="C103" s="279"/>
      <c r="D103" s="279"/>
      <c r="E103" s="279"/>
      <c r="F103" s="279"/>
      <c r="G103" s="279"/>
      <c r="H103" s="1"/>
      <c r="I103" s="71"/>
    </row>
    <row r="104" spans="1:9" ht="15.75">
      <c r="A104" s="280" t="s">
        <v>6</v>
      </c>
      <c r="B104" s="280"/>
      <c r="C104" s="280"/>
      <c r="D104" s="280"/>
      <c r="E104" s="280"/>
      <c r="F104" s="280"/>
      <c r="G104" s="280"/>
      <c r="H104" s="1"/>
      <c r="I104" s="71"/>
    </row>
    <row r="105" spans="1:9" ht="27.75">
      <c r="A105" s="9"/>
      <c r="B105" s="9"/>
      <c r="C105" s="281" t="s">
        <v>514</v>
      </c>
      <c r="D105" s="281"/>
      <c r="E105" s="281"/>
      <c r="F105" s="281"/>
      <c r="G105" s="281"/>
      <c r="H105" s="2"/>
      <c r="I105" s="72"/>
    </row>
    <row r="106" spans="1:9" ht="15.75">
      <c r="A106" s="11" t="s">
        <v>358</v>
      </c>
      <c r="B106" s="12"/>
      <c r="C106" s="13"/>
      <c r="D106" s="286"/>
      <c r="E106" s="286"/>
      <c r="F106" s="286"/>
      <c r="G106" s="286"/>
      <c r="H106" s="68"/>
      <c r="I106" s="71"/>
    </row>
    <row r="107" spans="1:9" ht="15.75">
      <c r="A107" s="11" t="s">
        <v>9</v>
      </c>
      <c r="B107" s="286" t="s">
        <v>518</v>
      </c>
      <c r="C107" s="286"/>
      <c r="D107" s="286"/>
      <c r="E107" s="286"/>
      <c r="F107" s="11"/>
      <c r="G107" s="16"/>
      <c r="H107" s="69" t="s">
        <v>161</v>
      </c>
      <c r="I107" s="73"/>
    </row>
    <row r="108" spans="1:9" ht="15.75">
      <c r="A108" s="11" t="s">
        <v>11</v>
      </c>
      <c r="B108" s="289"/>
      <c r="C108" s="289"/>
      <c r="D108" s="289"/>
      <c r="E108" s="289"/>
      <c r="F108" s="18"/>
      <c r="G108" s="19" t="s">
        <v>13</v>
      </c>
      <c r="H108" s="1"/>
      <c r="I108" s="71"/>
    </row>
    <row r="109" spans="1:9" ht="15.75">
      <c r="A109" s="21" t="s">
        <v>14</v>
      </c>
      <c r="B109" s="21" t="s">
        <v>16</v>
      </c>
      <c r="C109" s="21" t="s">
        <v>17</v>
      </c>
      <c r="D109" s="22" t="s">
        <v>18</v>
      </c>
      <c r="E109" s="23" t="s">
        <v>19</v>
      </c>
      <c r="F109" s="23" t="s">
        <v>20</v>
      </c>
      <c r="G109" s="21" t="s">
        <v>21</v>
      </c>
      <c r="H109" s="1"/>
      <c r="I109" s="71"/>
    </row>
    <row r="110" spans="1:9">
      <c r="A110" s="24">
        <v>1</v>
      </c>
      <c r="B110" s="25" t="s">
        <v>23</v>
      </c>
      <c r="C110" s="26">
        <v>10</v>
      </c>
      <c r="D110" s="27">
        <v>79305</v>
      </c>
      <c r="E110" s="28">
        <f t="shared" ref="E110:E127" si="24">D110*C110</f>
        <v>793050</v>
      </c>
      <c r="F110" s="29">
        <v>0.1</v>
      </c>
      <c r="G110" s="30">
        <f t="shared" ref="G110:G127" si="25">E110-E110*F110</f>
        <v>713745</v>
      </c>
      <c r="H110" s="31">
        <f>D110/1.08*0.9</f>
        <v>66087.5</v>
      </c>
      <c r="I110" s="59">
        <f t="shared" ref="I110:I127" si="26">H110*C110</f>
        <v>660875</v>
      </c>
    </row>
    <row r="111" spans="1:9">
      <c r="A111" s="24">
        <v>2</v>
      </c>
      <c r="B111" s="25" t="s">
        <v>25</v>
      </c>
      <c r="C111" s="32"/>
      <c r="D111" s="33">
        <v>128591</v>
      </c>
      <c r="E111" s="28">
        <f t="shared" si="24"/>
        <v>0</v>
      </c>
      <c r="F111" s="29">
        <v>0.1</v>
      </c>
      <c r="G111" s="30">
        <f t="shared" si="25"/>
        <v>0</v>
      </c>
      <c r="H111" s="31">
        <f t="shared" ref="H111:H117" si="27">D111/1.08*0.9</f>
        <v>107159.16666666666</v>
      </c>
      <c r="I111" s="59">
        <f t="shared" si="26"/>
        <v>0</v>
      </c>
    </row>
    <row r="112" spans="1:9">
      <c r="A112" s="24">
        <v>3</v>
      </c>
      <c r="B112" s="25" t="s">
        <v>26</v>
      </c>
      <c r="C112" s="34"/>
      <c r="D112" s="27">
        <v>60043</v>
      </c>
      <c r="E112" s="28">
        <f t="shared" si="24"/>
        <v>0</v>
      </c>
      <c r="F112" s="29">
        <v>0.1</v>
      </c>
      <c r="G112" s="30">
        <f t="shared" si="25"/>
        <v>0</v>
      </c>
      <c r="H112" s="31">
        <f t="shared" si="27"/>
        <v>50035.833333333328</v>
      </c>
      <c r="I112" s="59">
        <f t="shared" si="26"/>
        <v>0</v>
      </c>
    </row>
    <row r="113" spans="1:9">
      <c r="A113" s="24">
        <v>4</v>
      </c>
      <c r="B113" s="25" t="s">
        <v>27</v>
      </c>
      <c r="C113" s="35"/>
      <c r="D113" s="27">
        <v>115781</v>
      </c>
      <c r="E113" s="28">
        <f t="shared" si="24"/>
        <v>0</v>
      </c>
      <c r="F113" s="29">
        <v>0.1</v>
      </c>
      <c r="G113" s="30">
        <f t="shared" si="25"/>
        <v>0</v>
      </c>
      <c r="H113" s="31">
        <f t="shared" si="27"/>
        <v>96484.166666666657</v>
      </c>
      <c r="I113" s="59">
        <f t="shared" si="26"/>
        <v>0</v>
      </c>
    </row>
    <row r="114" spans="1:9">
      <c r="A114" s="24">
        <v>5</v>
      </c>
      <c r="B114" s="25" t="s">
        <v>28</v>
      </c>
      <c r="C114" s="32">
        <v>4</v>
      </c>
      <c r="D114" s="27">
        <v>119943</v>
      </c>
      <c r="E114" s="28">
        <f t="shared" si="24"/>
        <v>479772</v>
      </c>
      <c r="F114" s="29">
        <v>0.1</v>
      </c>
      <c r="G114" s="30">
        <f t="shared" si="25"/>
        <v>431794.8</v>
      </c>
      <c r="H114" s="31">
        <f t="shared" si="27"/>
        <v>99952.5</v>
      </c>
      <c r="I114" s="59">
        <f t="shared" si="26"/>
        <v>399810</v>
      </c>
    </row>
    <row r="115" spans="1:9">
      <c r="A115" s="24">
        <v>6</v>
      </c>
      <c r="B115" s="25" t="s">
        <v>29</v>
      </c>
      <c r="C115" s="26"/>
      <c r="D115" s="27">
        <v>94810</v>
      </c>
      <c r="E115" s="28">
        <f t="shared" si="24"/>
        <v>0</v>
      </c>
      <c r="F115" s="29">
        <v>0.1</v>
      </c>
      <c r="G115" s="30">
        <f t="shared" si="25"/>
        <v>0</v>
      </c>
      <c r="H115" s="31">
        <f t="shared" si="27"/>
        <v>79008.333333333328</v>
      </c>
      <c r="I115" s="59">
        <f t="shared" si="26"/>
        <v>0</v>
      </c>
    </row>
    <row r="116" spans="1:9">
      <c r="A116" s="24">
        <v>7</v>
      </c>
      <c r="B116" s="25" t="s">
        <v>30</v>
      </c>
      <c r="C116" s="34"/>
      <c r="D116" s="27">
        <v>141396</v>
      </c>
      <c r="E116" s="28">
        <f t="shared" si="24"/>
        <v>0</v>
      </c>
      <c r="F116" s="29">
        <v>0.1</v>
      </c>
      <c r="G116" s="30">
        <f t="shared" si="25"/>
        <v>0</v>
      </c>
      <c r="H116" s="31">
        <f t="shared" si="27"/>
        <v>117830</v>
      </c>
      <c r="I116" s="59">
        <f t="shared" si="26"/>
        <v>0</v>
      </c>
    </row>
    <row r="117" spans="1:9">
      <c r="A117" s="24">
        <v>8</v>
      </c>
      <c r="B117" s="25" t="s">
        <v>31</v>
      </c>
      <c r="C117" s="26"/>
      <c r="D117" s="27">
        <v>232931</v>
      </c>
      <c r="E117" s="28">
        <f t="shared" si="24"/>
        <v>0</v>
      </c>
      <c r="F117" s="29">
        <v>0.1</v>
      </c>
      <c r="G117" s="30">
        <f t="shared" si="25"/>
        <v>0</v>
      </c>
      <c r="H117" s="31">
        <f t="shared" si="27"/>
        <v>194109.16666666666</v>
      </c>
      <c r="I117" s="59">
        <f t="shared" si="26"/>
        <v>0</v>
      </c>
    </row>
    <row r="118" spans="1:9">
      <c r="A118" s="24">
        <v>9</v>
      </c>
      <c r="B118" s="36" t="s">
        <v>32</v>
      </c>
      <c r="C118" s="26"/>
      <c r="D118" s="27">
        <v>101534</v>
      </c>
      <c r="E118" s="28">
        <f t="shared" si="24"/>
        <v>0</v>
      </c>
      <c r="F118" s="29">
        <v>0</v>
      </c>
      <c r="G118" s="30">
        <f t="shared" si="25"/>
        <v>0</v>
      </c>
      <c r="H118" s="31">
        <f>D118/1.08</f>
        <v>94012.962962962964</v>
      </c>
      <c r="I118" s="59">
        <f t="shared" si="26"/>
        <v>0</v>
      </c>
    </row>
    <row r="119" spans="1:9">
      <c r="A119" s="24">
        <v>10</v>
      </c>
      <c r="B119" s="36" t="s">
        <v>33</v>
      </c>
      <c r="C119" s="37"/>
      <c r="D119" s="33">
        <v>110148</v>
      </c>
      <c r="E119" s="28">
        <f t="shared" si="24"/>
        <v>0</v>
      </c>
      <c r="F119" s="29">
        <v>0</v>
      </c>
      <c r="G119" s="30">
        <f t="shared" si="25"/>
        <v>0</v>
      </c>
      <c r="H119" s="31">
        <f>D119/1.08</f>
        <v>101988.88888888888</v>
      </c>
      <c r="I119" s="59">
        <f t="shared" si="26"/>
        <v>0</v>
      </c>
    </row>
    <row r="120" spans="1:9">
      <c r="A120" s="24">
        <v>11</v>
      </c>
      <c r="B120" s="25" t="s">
        <v>34</v>
      </c>
      <c r="C120" s="37"/>
      <c r="D120" s="27">
        <v>54198</v>
      </c>
      <c r="E120" s="28">
        <f t="shared" si="24"/>
        <v>0</v>
      </c>
      <c r="F120" s="29">
        <v>0.1</v>
      </c>
      <c r="G120" s="30">
        <f t="shared" si="25"/>
        <v>0</v>
      </c>
      <c r="H120" s="31">
        <f t="shared" ref="H120:H127" si="28">D120/1.08*0.9</f>
        <v>45165</v>
      </c>
      <c r="I120" s="59">
        <f t="shared" si="26"/>
        <v>0</v>
      </c>
    </row>
    <row r="121" spans="1:9">
      <c r="A121" s="24">
        <v>12</v>
      </c>
      <c r="B121" s="25" t="s">
        <v>35</v>
      </c>
      <c r="C121" s="37"/>
      <c r="D121" s="27">
        <v>49680</v>
      </c>
      <c r="E121" s="28">
        <f t="shared" si="24"/>
        <v>0</v>
      </c>
      <c r="F121" s="29">
        <v>0.1</v>
      </c>
      <c r="G121" s="30">
        <f t="shared" si="25"/>
        <v>0</v>
      </c>
      <c r="H121" s="31">
        <f t="shared" si="28"/>
        <v>41400</v>
      </c>
      <c r="I121" s="59">
        <f t="shared" si="26"/>
        <v>0</v>
      </c>
    </row>
    <row r="122" spans="1:9">
      <c r="A122" s="24">
        <v>13</v>
      </c>
      <c r="B122" s="25" t="s">
        <v>36</v>
      </c>
      <c r="C122" s="37"/>
      <c r="D122" s="38">
        <v>64152</v>
      </c>
      <c r="E122" s="28">
        <f t="shared" si="24"/>
        <v>0</v>
      </c>
      <c r="F122" s="29">
        <v>0.1</v>
      </c>
      <c r="G122" s="30">
        <f t="shared" si="25"/>
        <v>0</v>
      </c>
      <c r="H122" s="31">
        <f t="shared" si="28"/>
        <v>53459.999999999993</v>
      </c>
      <c r="I122" s="59">
        <f t="shared" si="26"/>
        <v>0</v>
      </c>
    </row>
    <row r="123" spans="1:9">
      <c r="A123" s="24">
        <v>14</v>
      </c>
      <c r="B123" s="25" t="s">
        <v>37</v>
      </c>
      <c r="C123" s="37"/>
      <c r="D123" s="38">
        <v>65934</v>
      </c>
      <c r="E123" s="28">
        <f t="shared" si="24"/>
        <v>0</v>
      </c>
      <c r="F123" s="29">
        <v>0.1</v>
      </c>
      <c r="G123" s="30">
        <f t="shared" si="25"/>
        <v>0</v>
      </c>
      <c r="H123" s="31">
        <f t="shared" si="28"/>
        <v>54944.999999999993</v>
      </c>
      <c r="I123" s="59">
        <f t="shared" si="26"/>
        <v>0</v>
      </c>
    </row>
    <row r="124" spans="1:9">
      <c r="A124" s="24">
        <v>15</v>
      </c>
      <c r="B124" s="25" t="s">
        <v>38</v>
      </c>
      <c r="C124" s="37"/>
      <c r="D124" s="38">
        <v>76626</v>
      </c>
      <c r="E124" s="28">
        <f t="shared" si="24"/>
        <v>0</v>
      </c>
      <c r="F124" s="29">
        <v>0.1</v>
      </c>
      <c r="G124" s="30">
        <f t="shared" si="25"/>
        <v>0</v>
      </c>
      <c r="H124" s="31">
        <f t="shared" si="28"/>
        <v>63855</v>
      </c>
      <c r="I124" s="59">
        <f t="shared" si="26"/>
        <v>0</v>
      </c>
    </row>
    <row r="125" spans="1:9">
      <c r="A125" s="24">
        <v>16</v>
      </c>
      <c r="B125" s="25" t="s">
        <v>39</v>
      </c>
      <c r="C125" s="37"/>
      <c r="D125" s="38">
        <v>80190</v>
      </c>
      <c r="E125" s="28">
        <f t="shared" si="24"/>
        <v>0</v>
      </c>
      <c r="F125" s="29">
        <v>0.1</v>
      </c>
      <c r="G125" s="30">
        <f t="shared" si="25"/>
        <v>0</v>
      </c>
      <c r="H125" s="31">
        <f t="shared" si="28"/>
        <v>66825</v>
      </c>
      <c r="I125" s="59">
        <f t="shared" si="26"/>
        <v>0</v>
      </c>
    </row>
    <row r="126" spans="1:9">
      <c r="A126" s="24">
        <v>17</v>
      </c>
      <c r="B126" s="25" t="s">
        <v>40</v>
      </c>
      <c r="C126" s="37"/>
      <c r="D126" s="38">
        <v>113832</v>
      </c>
      <c r="E126" s="28">
        <f t="shared" si="24"/>
        <v>0</v>
      </c>
      <c r="F126" s="29">
        <v>0.1</v>
      </c>
      <c r="G126" s="30">
        <f t="shared" si="25"/>
        <v>0</v>
      </c>
      <c r="H126" s="31">
        <f t="shared" si="28"/>
        <v>94860</v>
      </c>
      <c r="I126" s="59">
        <f t="shared" si="26"/>
        <v>0</v>
      </c>
    </row>
    <row r="127" spans="1:9">
      <c r="A127" s="24">
        <v>18</v>
      </c>
      <c r="B127" s="25" t="s">
        <v>41</v>
      </c>
      <c r="C127" s="37"/>
      <c r="D127" s="39">
        <v>98010</v>
      </c>
      <c r="E127" s="28">
        <f t="shared" si="24"/>
        <v>0</v>
      </c>
      <c r="F127" s="29">
        <v>0.1</v>
      </c>
      <c r="G127" s="30">
        <f t="shared" si="25"/>
        <v>0</v>
      </c>
      <c r="H127" s="31">
        <f t="shared" si="28"/>
        <v>81675</v>
      </c>
      <c r="I127" s="59">
        <f t="shared" si="26"/>
        <v>0</v>
      </c>
    </row>
    <row r="128" spans="1:9" ht="17.25">
      <c r="A128" s="40"/>
      <c r="B128" s="41" t="s">
        <v>42</v>
      </c>
      <c r="C128" s="42">
        <f t="shared" ref="C128" si="29">SUM(C110:C127)</f>
        <v>14</v>
      </c>
      <c r="D128" s="42"/>
      <c r="E128" s="43">
        <f t="shared" ref="E128" si="30">SUM(E110:E127)</f>
        <v>1272822</v>
      </c>
      <c r="F128" s="43"/>
      <c r="G128" s="44">
        <f t="shared" ref="G128" si="31">SUM(G110:G127)</f>
        <v>1145539.8</v>
      </c>
      <c r="H128" s="45"/>
      <c r="I128" s="64">
        <f>SUM(I110:I127)</f>
        <v>1060685</v>
      </c>
    </row>
    <row r="129" spans="1:9" ht="31.5">
      <c r="A129" s="46"/>
      <c r="B129" s="47"/>
      <c r="C129" s="48"/>
      <c r="D129" s="48"/>
      <c r="E129" s="49"/>
      <c r="F129" s="49"/>
      <c r="G129" s="50"/>
      <c r="H129" s="5"/>
      <c r="I129" s="75">
        <f>I128*0.08</f>
        <v>84854.8</v>
      </c>
    </row>
    <row r="130" spans="1:9" ht="31.5">
      <c r="A130" s="283" t="s">
        <v>43</v>
      </c>
      <c r="B130" s="283"/>
      <c r="C130" s="284" t="s">
        <v>44</v>
      </c>
      <c r="D130" s="284"/>
      <c r="E130" s="54"/>
      <c r="F130" s="54"/>
      <c r="G130" s="55" t="s">
        <v>45</v>
      </c>
      <c r="H130" s="6"/>
      <c r="I130" s="76">
        <f>SUM(I128:I129)</f>
        <v>1145539.8</v>
      </c>
    </row>
    <row r="133" spans="1:9" ht="18">
      <c r="A133" s="279" t="s">
        <v>0</v>
      </c>
      <c r="B133" s="279"/>
      <c r="C133" s="279"/>
      <c r="D133" s="279"/>
      <c r="E133" s="279"/>
      <c r="F133" s="279"/>
      <c r="G133" s="279"/>
      <c r="H133" s="1"/>
      <c r="I133" s="127"/>
    </row>
    <row r="134" spans="1:9" ht="18">
      <c r="A134" s="279" t="s">
        <v>1</v>
      </c>
      <c r="B134" s="279"/>
      <c r="C134" s="279"/>
      <c r="D134" s="279"/>
      <c r="E134" s="279"/>
      <c r="F134" s="279"/>
      <c r="G134" s="279"/>
      <c r="H134" s="1"/>
      <c r="I134" s="79"/>
    </row>
    <row r="135" spans="1:9" ht="15.75">
      <c r="A135" s="279" t="s">
        <v>2</v>
      </c>
      <c r="B135" s="279"/>
      <c r="C135" s="279"/>
      <c r="D135" s="279"/>
      <c r="E135" s="279"/>
      <c r="F135" s="279"/>
      <c r="G135" s="279"/>
      <c r="H135" s="1"/>
      <c r="I135" s="71"/>
    </row>
    <row r="136" spans="1:9" ht="15.75">
      <c r="A136" s="279" t="s">
        <v>4</v>
      </c>
      <c r="B136" s="279"/>
      <c r="C136" s="279"/>
      <c r="D136" s="279"/>
      <c r="E136" s="279"/>
      <c r="F136" s="279"/>
      <c r="G136" s="279"/>
      <c r="H136" s="1"/>
      <c r="I136" s="71"/>
    </row>
    <row r="137" spans="1:9" ht="15.75">
      <c r="A137" s="280" t="s">
        <v>6</v>
      </c>
      <c r="B137" s="280"/>
      <c r="C137" s="280"/>
      <c r="D137" s="280"/>
      <c r="E137" s="280"/>
      <c r="F137" s="280"/>
      <c r="G137" s="280"/>
      <c r="H137" s="1"/>
      <c r="I137" s="71"/>
    </row>
    <row r="138" spans="1:9" ht="27.75">
      <c r="A138" s="9"/>
      <c r="B138" s="9"/>
      <c r="C138" s="281" t="s">
        <v>519</v>
      </c>
      <c r="D138" s="281"/>
      <c r="E138" s="281"/>
      <c r="F138" s="281"/>
      <c r="G138" s="281"/>
      <c r="H138" s="2"/>
      <c r="I138" s="72"/>
    </row>
    <row r="139" spans="1:9" ht="15.75">
      <c r="A139" s="11" t="s">
        <v>358</v>
      </c>
      <c r="B139" s="12"/>
      <c r="C139" s="13"/>
      <c r="D139" s="286"/>
      <c r="E139" s="286"/>
      <c r="F139" s="286"/>
      <c r="G139" s="286"/>
      <c r="H139" s="68"/>
      <c r="I139" s="71"/>
    </row>
    <row r="140" spans="1:9" ht="15.75">
      <c r="A140" s="11" t="s">
        <v>9</v>
      </c>
      <c r="B140" s="286" t="s">
        <v>520</v>
      </c>
      <c r="C140" s="286"/>
      <c r="D140" s="286"/>
      <c r="E140" s="286"/>
      <c r="F140" s="11"/>
      <c r="G140" s="16"/>
      <c r="H140" s="69" t="s">
        <v>161</v>
      </c>
      <c r="I140" s="73">
        <v>9901</v>
      </c>
    </row>
    <row r="141" spans="1:9" ht="15.75">
      <c r="A141" s="11" t="s">
        <v>11</v>
      </c>
      <c r="B141" s="289"/>
      <c r="C141" s="289"/>
      <c r="D141" s="289"/>
      <c r="E141" s="289"/>
      <c r="F141" s="18"/>
      <c r="G141" s="19" t="s">
        <v>13</v>
      </c>
      <c r="H141" s="1"/>
      <c r="I141" s="71"/>
    </row>
    <row r="142" spans="1:9" ht="15.75">
      <c r="A142" s="21" t="s">
        <v>14</v>
      </c>
      <c r="B142" s="21" t="s">
        <v>16</v>
      </c>
      <c r="C142" s="21" t="s">
        <v>17</v>
      </c>
      <c r="D142" s="22" t="s">
        <v>18</v>
      </c>
      <c r="E142" s="23" t="s">
        <v>19</v>
      </c>
      <c r="F142" s="23" t="s">
        <v>20</v>
      </c>
      <c r="G142" s="21" t="s">
        <v>21</v>
      </c>
      <c r="H142" s="1"/>
      <c r="I142" s="71"/>
    </row>
    <row r="143" spans="1:9">
      <c r="A143" s="24">
        <v>1</v>
      </c>
      <c r="B143" s="25" t="s">
        <v>23</v>
      </c>
      <c r="C143" s="26">
        <v>5</v>
      </c>
      <c r="D143" s="27">
        <v>79305</v>
      </c>
      <c r="E143" s="28">
        <f t="shared" ref="E143:E160" si="32">D143*C143</f>
        <v>396525</v>
      </c>
      <c r="F143" s="29">
        <v>0.1</v>
      </c>
      <c r="G143" s="30">
        <f t="shared" ref="G143:G160" si="33">E143-E143*F143</f>
        <v>356872.5</v>
      </c>
      <c r="H143" s="31">
        <f>D143/1.08*0.9</f>
        <v>66087.5</v>
      </c>
      <c r="I143" s="59">
        <f t="shared" ref="I143:I160" si="34">H143*C143</f>
        <v>330437.5</v>
      </c>
    </row>
    <row r="144" spans="1:9">
      <c r="A144" s="24">
        <v>2</v>
      </c>
      <c r="B144" s="25" t="s">
        <v>25</v>
      </c>
      <c r="C144" s="32"/>
      <c r="D144" s="33">
        <v>128591</v>
      </c>
      <c r="E144" s="28">
        <f t="shared" si="32"/>
        <v>0</v>
      </c>
      <c r="F144" s="29">
        <v>0.1</v>
      </c>
      <c r="G144" s="30">
        <f t="shared" si="33"/>
        <v>0</v>
      </c>
      <c r="H144" s="31">
        <f t="shared" ref="H144:H150" si="35">D144/1.08*0.9</f>
        <v>107159.16666666666</v>
      </c>
      <c r="I144" s="59">
        <f t="shared" si="34"/>
        <v>0</v>
      </c>
    </row>
    <row r="145" spans="1:9">
      <c r="A145" s="24">
        <v>3</v>
      </c>
      <c r="B145" s="25" t="s">
        <v>26</v>
      </c>
      <c r="C145" s="34">
        <v>5</v>
      </c>
      <c r="D145" s="27">
        <v>60043</v>
      </c>
      <c r="E145" s="28">
        <f t="shared" si="32"/>
        <v>300215</v>
      </c>
      <c r="F145" s="29">
        <v>0.1</v>
      </c>
      <c r="G145" s="30">
        <f t="shared" si="33"/>
        <v>270193.5</v>
      </c>
      <c r="H145" s="31">
        <f t="shared" si="35"/>
        <v>50035.833333333328</v>
      </c>
      <c r="I145" s="59">
        <f t="shared" si="34"/>
        <v>250179.16666666663</v>
      </c>
    </row>
    <row r="146" spans="1:9">
      <c r="A146" s="24">
        <v>4</v>
      </c>
      <c r="B146" s="25" t="s">
        <v>27</v>
      </c>
      <c r="C146" s="35"/>
      <c r="D146" s="27">
        <v>115781</v>
      </c>
      <c r="E146" s="28">
        <f t="shared" si="32"/>
        <v>0</v>
      </c>
      <c r="F146" s="29">
        <v>0.1</v>
      </c>
      <c r="G146" s="30">
        <f t="shared" si="33"/>
        <v>0</v>
      </c>
      <c r="H146" s="31">
        <f t="shared" si="35"/>
        <v>96484.166666666657</v>
      </c>
      <c r="I146" s="59">
        <f t="shared" si="34"/>
        <v>0</v>
      </c>
    </row>
    <row r="147" spans="1:9">
      <c r="A147" s="24">
        <v>5</v>
      </c>
      <c r="B147" s="25" t="s">
        <v>28</v>
      </c>
      <c r="C147" s="32">
        <v>10</v>
      </c>
      <c r="D147" s="27">
        <v>119943</v>
      </c>
      <c r="E147" s="28">
        <f t="shared" si="32"/>
        <v>1199430</v>
      </c>
      <c r="F147" s="29">
        <v>0.1</v>
      </c>
      <c r="G147" s="30">
        <f t="shared" si="33"/>
        <v>1079487</v>
      </c>
      <c r="H147" s="31">
        <f t="shared" si="35"/>
        <v>99952.5</v>
      </c>
      <c r="I147" s="59">
        <f t="shared" si="34"/>
        <v>999525</v>
      </c>
    </row>
    <row r="148" spans="1:9">
      <c r="A148" s="24">
        <v>6</v>
      </c>
      <c r="B148" s="25" t="s">
        <v>29</v>
      </c>
      <c r="C148" s="26"/>
      <c r="D148" s="27">
        <v>94810</v>
      </c>
      <c r="E148" s="28">
        <f t="shared" si="32"/>
        <v>0</v>
      </c>
      <c r="F148" s="29">
        <v>0.1</v>
      </c>
      <c r="G148" s="30">
        <f t="shared" si="33"/>
        <v>0</v>
      </c>
      <c r="H148" s="31">
        <f t="shared" si="35"/>
        <v>79008.333333333328</v>
      </c>
      <c r="I148" s="59">
        <f t="shared" si="34"/>
        <v>0</v>
      </c>
    </row>
    <row r="149" spans="1:9">
      <c r="A149" s="24">
        <v>7</v>
      </c>
      <c r="B149" s="25" t="s">
        <v>30</v>
      </c>
      <c r="C149" s="34">
        <v>5</v>
      </c>
      <c r="D149" s="27">
        <v>141396</v>
      </c>
      <c r="E149" s="28">
        <f t="shared" si="32"/>
        <v>706980</v>
      </c>
      <c r="F149" s="29">
        <v>0.1</v>
      </c>
      <c r="G149" s="30">
        <f t="shared" si="33"/>
        <v>636282</v>
      </c>
      <c r="H149" s="31">
        <f t="shared" si="35"/>
        <v>117830</v>
      </c>
      <c r="I149" s="59">
        <f t="shared" si="34"/>
        <v>589150</v>
      </c>
    </row>
    <row r="150" spans="1:9">
      <c r="A150" s="24">
        <v>8</v>
      </c>
      <c r="B150" s="25" t="s">
        <v>31</v>
      </c>
      <c r="C150" s="26"/>
      <c r="D150" s="27">
        <v>232931</v>
      </c>
      <c r="E150" s="28">
        <f t="shared" si="32"/>
        <v>0</v>
      </c>
      <c r="F150" s="29">
        <v>0.1</v>
      </c>
      <c r="G150" s="30">
        <f t="shared" si="33"/>
        <v>0</v>
      </c>
      <c r="H150" s="31">
        <f t="shared" si="35"/>
        <v>194109.16666666666</v>
      </c>
      <c r="I150" s="59">
        <f t="shared" si="34"/>
        <v>0</v>
      </c>
    </row>
    <row r="151" spans="1:9">
      <c r="A151" s="24">
        <v>9</v>
      </c>
      <c r="B151" s="36" t="s">
        <v>32</v>
      </c>
      <c r="C151" s="26"/>
      <c r="D151" s="27">
        <v>101534</v>
      </c>
      <c r="E151" s="28">
        <f t="shared" si="32"/>
        <v>0</v>
      </c>
      <c r="F151" s="29">
        <v>0</v>
      </c>
      <c r="G151" s="30">
        <f t="shared" si="33"/>
        <v>0</v>
      </c>
      <c r="H151" s="31">
        <f>D151/1.08</f>
        <v>94012.962962962964</v>
      </c>
      <c r="I151" s="59">
        <f t="shared" si="34"/>
        <v>0</v>
      </c>
    </row>
    <row r="152" spans="1:9">
      <c r="A152" s="24">
        <v>10</v>
      </c>
      <c r="B152" s="36" t="s">
        <v>33</v>
      </c>
      <c r="C152" s="37"/>
      <c r="D152" s="33">
        <v>110148</v>
      </c>
      <c r="E152" s="28">
        <f t="shared" si="32"/>
        <v>0</v>
      </c>
      <c r="F152" s="29">
        <v>0</v>
      </c>
      <c r="G152" s="30">
        <f t="shared" si="33"/>
        <v>0</v>
      </c>
      <c r="H152" s="31">
        <f>D152/1.08</f>
        <v>101988.88888888888</v>
      </c>
      <c r="I152" s="59">
        <f t="shared" si="34"/>
        <v>0</v>
      </c>
    </row>
    <row r="153" spans="1:9">
      <c r="A153" s="24">
        <v>11</v>
      </c>
      <c r="B153" s="25" t="s">
        <v>34</v>
      </c>
      <c r="C153" s="37">
        <v>5</v>
      </c>
      <c r="D153" s="27">
        <v>54198</v>
      </c>
      <c r="E153" s="28">
        <f t="shared" si="32"/>
        <v>270990</v>
      </c>
      <c r="F153" s="29">
        <v>0.1</v>
      </c>
      <c r="G153" s="30">
        <f t="shared" si="33"/>
        <v>243891</v>
      </c>
      <c r="H153" s="31">
        <f t="shared" ref="H153:H160" si="36">D153/1.08*0.9</f>
        <v>45165</v>
      </c>
      <c r="I153" s="59">
        <f t="shared" si="34"/>
        <v>225825</v>
      </c>
    </row>
    <row r="154" spans="1:9">
      <c r="A154" s="24">
        <v>12</v>
      </c>
      <c r="B154" s="25" t="s">
        <v>35</v>
      </c>
      <c r="C154" s="37"/>
      <c r="D154" s="27">
        <v>49680</v>
      </c>
      <c r="E154" s="28">
        <f t="shared" si="32"/>
        <v>0</v>
      </c>
      <c r="F154" s="29">
        <v>0.1</v>
      </c>
      <c r="G154" s="30">
        <f t="shared" si="33"/>
        <v>0</v>
      </c>
      <c r="H154" s="31">
        <f t="shared" si="36"/>
        <v>41400</v>
      </c>
      <c r="I154" s="59">
        <f t="shared" si="34"/>
        <v>0</v>
      </c>
    </row>
    <row r="155" spans="1:9">
      <c r="A155" s="24">
        <v>13</v>
      </c>
      <c r="B155" s="25" t="s">
        <v>36</v>
      </c>
      <c r="C155" s="37"/>
      <c r="D155" s="38">
        <v>64152</v>
      </c>
      <c r="E155" s="28">
        <f t="shared" si="32"/>
        <v>0</v>
      </c>
      <c r="F155" s="29">
        <v>0.1</v>
      </c>
      <c r="G155" s="30">
        <f t="shared" si="33"/>
        <v>0</v>
      </c>
      <c r="H155" s="31">
        <f t="shared" si="36"/>
        <v>53459.999999999993</v>
      </c>
      <c r="I155" s="59">
        <f t="shared" si="34"/>
        <v>0</v>
      </c>
    </row>
    <row r="156" spans="1:9">
      <c r="A156" s="24">
        <v>14</v>
      </c>
      <c r="B156" s="25" t="s">
        <v>37</v>
      </c>
      <c r="C156" s="37"/>
      <c r="D156" s="38">
        <v>65934</v>
      </c>
      <c r="E156" s="28">
        <f t="shared" si="32"/>
        <v>0</v>
      </c>
      <c r="F156" s="29">
        <v>0.1</v>
      </c>
      <c r="G156" s="30">
        <f t="shared" si="33"/>
        <v>0</v>
      </c>
      <c r="H156" s="31">
        <f t="shared" si="36"/>
        <v>54944.999999999993</v>
      </c>
      <c r="I156" s="59">
        <f t="shared" si="34"/>
        <v>0</v>
      </c>
    </row>
    <row r="157" spans="1:9">
      <c r="A157" s="24">
        <v>15</v>
      </c>
      <c r="B157" s="25" t="s">
        <v>38</v>
      </c>
      <c r="C157" s="37"/>
      <c r="D157" s="38">
        <v>76626</v>
      </c>
      <c r="E157" s="28">
        <f t="shared" si="32"/>
        <v>0</v>
      </c>
      <c r="F157" s="29">
        <v>0.1</v>
      </c>
      <c r="G157" s="30">
        <f t="shared" si="33"/>
        <v>0</v>
      </c>
      <c r="H157" s="31">
        <f t="shared" si="36"/>
        <v>63855</v>
      </c>
      <c r="I157" s="59">
        <f t="shared" si="34"/>
        <v>0</v>
      </c>
    </row>
    <row r="158" spans="1:9">
      <c r="A158" s="24">
        <v>16</v>
      </c>
      <c r="B158" s="25" t="s">
        <v>39</v>
      </c>
      <c r="C158" s="37"/>
      <c r="D158" s="38">
        <v>80190</v>
      </c>
      <c r="E158" s="28">
        <f t="shared" si="32"/>
        <v>0</v>
      </c>
      <c r="F158" s="29">
        <v>0.1</v>
      </c>
      <c r="G158" s="30">
        <f t="shared" si="33"/>
        <v>0</v>
      </c>
      <c r="H158" s="31">
        <f t="shared" si="36"/>
        <v>66825</v>
      </c>
      <c r="I158" s="59">
        <f t="shared" si="34"/>
        <v>0</v>
      </c>
    </row>
    <row r="159" spans="1:9">
      <c r="A159" s="24">
        <v>17</v>
      </c>
      <c r="B159" s="25" t="s">
        <v>40</v>
      </c>
      <c r="C159" s="37"/>
      <c r="D159" s="38">
        <v>113832</v>
      </c>
      <c r="E159" s="28">
        <f t="shared" si="32"/>
        <v>0</v>
      </c>
      <c r="F159" s="29">
        <v>0.1</v>
      </c>
      <c r="G159" s="30">
        <f t="shared" si="33"/>
        <v>0</v>
      </c>
      <c r="H159" s="31">
        <f t="shared" si="36"/>
        <v>94860</v>
      </c>
      <c r="I159" s="59">
        <f t="shared" si="34"/>
        <v>0</v>
      </c>
    </row>
    <row r="160" spans="1:9">
      <c r="A160" s="24">
        <v>18</v>
      </c>
      <c r="B160" s="25" t="s">
        <v>41</v>
      </c>
      <c r="C160" s="37"/>
      <c r="D160" s="39">
        <v>98010</v>
      </c>
      <c r="E160" s="28">
        <f t="shared" si="32"/>
        <v>0</v>
      </c>
      <c r="F160" s="29">
        <v>0.1</v>
      </c>
      <c r="G160" s="30">
        <f t="shared" si="33"/>
        <v>0</v>
      </c>
      <c r="H160" s="31">
        <f t="shared" si="36"/>
        <v>81675</v>
      </c>
      <c r="I160" s="59">
        <f t="shared" si="34"/>
        <v>0</v>
      </c>
    </row>
    <row r="161" spans="1:9" ht="17.25">
      <c r="A161" s="40"/>
      <c r="B161" s="41" t="s">
        <v>42</v>
      </c>
      <c r="C161" s="42">
        <f t="shared" ref="C161" si="37">SUM(C143:C160)</f>
        <v>30</v>
      </c>
      <c r="D161" s="42"/>
      <c r="E161" s="43">
        <f t="shared" ref="E161" si="38">SUM(E143:E160)</f>
        <v>2874140</v>
      </c>
      <c r="F161" s="43"/>
      <c r="G161" s="44">
        <f t="shared" ref="G161" si="39">SUM(G143:G160)</f>
        <v>2586726</v>
      </c>
      <c r="H161" s="45"/>
      <c r="I161" s="64">
        <f>SUM(I143:I160)</f>
        <v>2395116.6666666665</v>
      </c>
    </row>
    <row r="162" spans="1:9" ht="31.5">
      <c r="A162" s="46"/>
      <c r="B162" s="47"/>
      <c r="C162" s="48"/>
      <c r="D162" s="48"/>
      <c r="E162" s="49"/>
      <c r="F162" s="49"/>
      <c r="G162" s="50"/>
      <c r="H162" s="5"/>
      <c r="I162" s="75">
        <f>I161*0.08</f>
        <v>191609.33333333331</v>
      </c>
    </row>
    <row r="163" spans="1:9" ht="31.5">
      <c r="A163" s="283" t="s">
        <v>43</v>
      </c>
      <c r="B163" s="283"/>
      <c r="C163" s="284" t="s">
        <v>44</v>
      </c>
      <c r="D163" s="284"/>
      <c r="E163" s="54"/>
      <c r="F163" s="54"/>
      <c r="G163" s="55" t="s">
        <v>45</v>
      </c>
      <c r="H163" s="6"/>
      <c r="I163" s="76">
        <f>SUM(I161:I162)</f>
        <v>2586726</v>
      </c>
    </row>
    <row r="166" spans="1:9" ht="18">
      <c r="A166" s="279" t="s">
        <v>0</v>
      </c>
      <c r="B166" s="279"/>
      <c r="C166" s="279"/>
      <c r="D166" s="279"/>
      <c r="E166" s="279"/>
      <c r="F166" s="279"/>
      <c r="G166" s="279"/>
      <c r="H166" s="1"/>
      <c r="I166" s="127"/>
    </row>
    <row r="167" spans="1:9" ht="18">
      <c r="A167" s="279" t="s">
        <v>1</v>
      </c>
      <c r="B167" s="279"/>
      <c r="C167" s="279"/>
      <c r="D167" s="279"/>
      <c r="E167" s="279"/>
      <c r="F167" s="279"/>
      <c r="G167" s="279"/>
      <c r="H167" s="1"/>
      <c r="I167" s="79"/>
    </row>
    <row r="168" spans="1:9" ht="15.75">
      <c r="A168" s="279" t="s">
        <v>2</v>
      </c>
      <c r="B168" s="279"/>
      <c r="C168" s="279"/>
      <c r="D168" s="279"/>
      <c r="E168" s="279"/>
      <c r="F168" s="279"/>
      <c r="G168" s="279"/>
      <c r="H168" s="1"/>
      <c r="I168" s="71"/>
    </row>
    <row r="169" spans="1:9" ht="15.75">
      <c r="A169" s="279" t="s">
        <v>4</v>
      </c>
      <c r="B169" s="279"/>
      <c r="C169" s="279"/>
      <c r="D169" s="279"/>
      <c r="E169" s="279"/>
      <c r="F169" s="279"/>
      <c r="G169" s="279"/>
      <c r="H169" s="1"/>
      <c r="I169" s="71"/>
    </row>
    <row r="170" spans="1:9" ht="15.75">
      <c r="A170" s="280" t="s">
        <v>6</v>
      </c>
      <c r="B170" s="280"/>
      <c r="C170" s="280"/>
      <c r="D170" s="280"/>
      <c r="E170" s="280"/>
      <c r="F170" s="280"/>
      <c r="G170" s="280"/>
      <c r="H170" s="1"/>
      <c r="I170" s="71"/>
    </row>
    <row r="171" spans="1:9" ht="27.75">
      <c r="A171" s="9"/>
      <c r="B171" s="9"/>
      <c r="C171" s="281" t="s">
        <v>519</v>
      </c>
      <c r="D171" s="281"/>
      <c r="E171" s="281"/>
      <c r="F171" s="281"/>
      <c r="G171" s="281"/>
      <c r="H171" s="2"/>
      <c r="I171" s="72"/>
    </row>
    <row r="172" spans="1:9" ht="15.75">
      <c r="A172" s="11" t="s">
        <v>358</v>
      </c>
      <c r="B172" s="12"/>
      <c r="C172" s="13"/>
      <c r="D172" s="286"/>
      <c r="E172" s="286"/>
      <c r="F172" s="286"/>
      <c r="G172" s="286"/>
      <c r="H172" s="68"/>
      <c r="I172" s="71"/>
    </row>
    <row r="173" spans="1:9" ht="15.75">
      <c r="A173" s="11" t="s">
        <v>9</v>
      </c>
      <c r="B173" s="286" t="s">
        <v>521</v>
      </c>
      <c r="C173" s="286"/>
      <c r="D173" s="286"/>
      <c r="E173" s="286"/>
      <c r="F173" s="11"/>
      <c r="G173" s="16"/>
      <c r="H173" s="69" t="s">
        <v>161</v>
      </c>
      <c r="I173" s="73">
        <v>11598</v>
      </c>
    </row>
    <row r="174" spans="1:9" ht="15.75">
      <c r="A174" s="11" t="s">
        <v>11</v>
      </c>
      <c r="B174" s="289"/>
      <c r="C174" s="289"/>
      <c r="D174" s="289"/>
      <c r="E174" s="289"/>
      <c r="F174" s="18"/>
      <c r="G174" s="19" t="s">
        <v>13</v>
      </c>
      <c r="H174" s="1"/>
      <c r="I174" s="71"/>
    </row>
    <row r="175" spans="1:9" ht="15.75">
      <c r="A175" s="21" t="s">
        <v>14</v>
      </c>
      <c r="B175" s="21" t="s">
        <v>16</v>
      </c>
      <c r="C175" s="21" t="s">
        <v>17</v>
      </c>
      <c r="D175" s="22" t="s">
        <v>18</v>
      </c>
      <c r="E175" s="23" t="s">
        <v>19</v>
      </c>
      <c r="F175" s="23" t="s">
        <v>20</v>
      </c>
      <c r="G175" s="21" t="s">
        <v>21</v>
      </c>
      <c r="H175" s="1"/>
      <c r="I175" s="71"/>
    </row>
    <row r="176" spans="1:9">
      <c r="A176" s="24">
        <v>1</v>
      </c>
      <c r="B176" s="25" t="s">
        <v>23</v>
      </c>
      <c r="C176" s="26"/>
      <c r="D176" s="27">
        <v>79305</v>
      </c>
      <c r="E176" s="28">
        <f t="shared" ref="E176:E193" si="40">D176*C176</f>
        <v>0</v>
      </c>
      <c r="F176" s="29">
        <v>0.1</v>
      </c>
      <c r="G176" s="30">
        <f t="shared" ref="G176:G193" si="41">E176-E176*F176</f>
        <v>0</v>
      </c>
      <c r="H176" s="31">
        <f>D176/1.08*0.9</f>
        <v>66087.5</v>
      </c>
      <c r="I176" s="59">
        <f t="shared" ref="I176:I193" si="42">H176*C176</f>
        <v>0</v>
      </c>
    </row>
    <row r="177" spans="1:9">
      <c r="A177" s="24">
        <v>2</v>
      </c>
      <c r="B177" s="25" t="s">
        <v>25</v>
      </c>
      <c r="C177" s="32"/>
      <c r="D177" s="33">
        <v>128591</v>
      </c>
      <c r="E177" s="28">
        <f t="shared" si="40"/>
        <v>0</v>
      </c>
      <c r="F177" s="29">
        <v>0.1</v>
      </c>
      <c r="G177" s="30">
        <f t="shared" si="41"/>
        <v>0</v>
      </c>
      <c r="H177" s="31">
        <f t="shared" ref="H177:H183" si="43">D177/1.08*0.9</f>
        <v>107159.16666666666</v>
      </c>
      <c r="I177" s="59">
        <f t="shared" si="42"/>
        <v>0</v>
      </c>
    </row>
    <row r="178" spans="1:9">
      <c r="A178" s="24">
        <v>3</v>
      </c>
      <c r="B178" s="25" t="s">
        <v>26</v>
      </c>
      <c r="C178" s="34">
        <v>10</v>
      </c>
      <c r="D178" s="27">
        <v>60043</v>
      </c>
      <c r="E178" s="28">
        <f t="shared" si="40"/>
        <v>600430</v>
      </c>
      <c r="F178" s="29">
        <v>0.1</v>
      </c>
      <c r="G178" s="30">
        <f t="shared" si="41"/>
        <v>540387</v>
      </c>
      <c r="H178" s="31">
        <f t="shared" si="43"/>
        <v>50035.833333333328</v>
      </c>
      <c r="I178" s="59">
        <f t="shared" si="42"/>
        <v>500358.33333333326</v>
      </c>
    </row>
    <row r="179" spans="1:9">
      <c r="A179" s="24">
        <v>4</v>
      </c>
      <c r="B179" s="25" t="s">
        <v>27</v>
      </c>
      <c r="C179" s="35"/>
      <c r="D179" s="27">
        <v>115781</v>
      </c>
      <c r="E179" s="28">
        <f t="shared" si="40"/>
        <v>0</v>
      </c>
      <c r="F179" s="29">
        <v>0.1</v>
      </c>
      <c r="G179" s="30">
        <f t="shared" si="41"/>
        <v>0</v>
      </c>
      <c r="H179" s="31">
        <f t="shared" si="43"/>
        <v>96484.166666666657</v>
      </c>
      <c r="I179" s="59">
        <f t="shared" si="42"/>
        <v>0</v>
      </c>
    </row>
    <row r="180" spans="1:9">
      <c r="A180" s="24">
        <v>5</v>
      </c>
      <c r="B180" s="25" t="s">
        <v>28</v>
      </c>
      <c r="C180" s="32"/>
      <c r="D180" s="27">
        <v>119943</v>
      </c>
      <c r="E180" s="28">
        <f t="shared" si="40"/>
        <v>0</v>
      </c>
      <c r="F180" s="29">
        <v>0.1</v>
      </c>
      <c r="G180" s="30">
        <f t="shared" si="41"/>
        <v>0</v>
      </c>
      <c r="H180" s="31">
        <f t="shared" si="43"/>
        <v>99952.5</v>
      </c>
      <c r="I180" s="59">
        <f t="shared" si="42"/>
        <v>0</v>
      </c>
    </row>
    <row r="181" spans="1:9">
      <c r="A181" s="24">
        <v>6</v>
      </c>
      <c r="B181" s="25" t="s">
        <v>29</v>
      </c>
      <c r="C181" s="26"/>
      <c r="D181" s="27">
        <v>94810</v>
      </c>
      <c r="E181" s="28">
        <f t="shared" si="40"/>
        <v>0</v>
      </c>
      <c r="F181" s="29">
        <v>0.1</v>
      </c>
      <c r="G181" s="30">
        <f t="shared" si="41"/>
        <v>0</v>
      </c>
      <c r="H181" s="31">
        <f t="shared" si="43"/>
        <v>79008.333333333328</v>
      </c>
      <c r="I181" s="59">
        <f t="shared" si="42"/>
        <v>0</v>
      </c>
    </row>
    <row r="182" spans="1:9">
      <c r="A182" s="24">
        <v>7</v>
      </c>
      <c r="B182" s="25" t="s">
        <v>30</v>
      </c>
      <c r="C182" s="34"/>
      <c r="D182" s="27">
        <v>141396</v>
      </c>
      <c r="E182" s="28">
        <f t="shared" si="40"/>
        <v>0</v>
      </c>
      <c r="F182" s="29">
        <v>0.1</v>
      </c>
      <c r="G182" s="30">
        <f t="shared" si="41"/>
        <v>0</v>
      </c>
      <c r="H182" s="31">
        <f t="shared" si="43"/>
        <v>117830</v>
      </c>
      <c r="I182" s="59">
        <f t="shared" si="42"/>
        <v>0</v>
      </c>
    </row>
    <row r="183" spans="1:9">
      <c r="A183" s="24">
        <v>8</v>
      </c>
      <c r="B183" s="25" t="s">
        <v>31</v>
      </c>
      <c r="C183" s="26"/>
      <c r="D183" s="27">
        <v>232931</v>
      </c>
      <c r="E183" s="28">
        <f t="shared" si="40"/>
        <v>0</v>
      </c>
      <c r="F183" s="29">
        <v>0.1</v>
      </c>
      <c r="G183" s="30">
        <f t="shared" si="41"/>
        <v>0</v>
      </c>
      <c r="H183" s="31">
        <f t="shared" si="43"/>
        <v>194109.16666666666</v>
      </c>
      <c r="I183" s="59">
        <f t="shared" si="42"/>
        <v>0</v>
      </c>
    </row>
    <row r="184" spans="1:9">
      <c r="A184" s="24">
        <v>9</v>
      </c>
      <c r="B184" s="36" t="s">
        <v>32</v>
      </c>
      <c r="C184" s="26"/>
      <c r="D184" s="27">
        <v>101534</v>
      </c>
      <c r="E184" s="28">
        <f t="shared" si="40"/>
        <v>0</v>
      </c>
      <c r="F184" s="29">
        <v>0</v>
      </c>
      <c r="G184" s="30">
        <f t="shared" si="41"/>
        <v>0</v>
      </c>
      <c r="H184" s="31">
        <f>D184/1.08</f>
        <v>94012.962962962964</v>
      </c>
      <c r="I184" s="59">
        <f t="shared" si="42"/>
        <v>0</v>
      </c>
    </row>
    <row r="185" spans="1:9">
      <c r="A185" s="24">
        <v>10</v>
      </c>
      <c r="B185" s="36" t="s">
        <v>33</v>
      </c>
      <c r="C185" s="37"/>
      <c r="D185" s="33">
        <v>110148</v>
      </c>
      <c r="E185" s="28">
        <f t="shared" si="40"/>
        <v>0</v>
      </c>
      <c r="F185" s="29">
        <v>0</v>
      </c>
      <c r="G185" s="30">
        <f t="shared" si="41"/>
        <v>0</v>
      </c>
      <c r="H185" s="31">
        <f>D185/1.08</f>
        <v>101988.88888888888</v>
      </c>
      <c r="I185" s="59">
        <f t="shared" si="42"/>
        <v>0</v>
      </c>
    </row>
    <row r="186" spans="1:9">
      <c r="A186" s="24">
        <v>11</v>
      </c>
      <c r="B186" s="25" t="s">
        <v>34</v>
      </c>
      <c r="C186" s="37">
        <v>10</v>
      </c>
      <c r="D186" s="27">
        <v>54198</v>
      </c>
      <c r="E186" s="28">
        <f t="shared" si="40"/>
        <v>541980</v>
      </c>
      <c r="F186" s="29">
        <v>0.1</v>
      </c>
      <c r="G186" s="30">
        <f t="shared" si="41"/>
        <v>487782</v>
      </c>
      <c r="H186" s="31">
        <f t="shared" ref="H186:H193" si="44">D186/1.08*0.9</f>
        <v>45165</v>
      </c>
      <c r="I186" s="59">
        <f t="shared" si="42"/>
        <v>451650</v>
      </c>
    </row>
    <row r="187" spans="1:9">
      <c r="A187" s="24">
        <v>12</v>
      </c>
      <c r="B187" s="25" t="s">
        <v>35</v>
      </c>
      <c r="C187" s="37"/>
      <c r="D187" s="27">
        <v>49680</v>
      </c>
      <c r="E187" s="28">
        <f t="shared" si="40"/>
        <v>0</v>
      </c>
      <c r="F187" s="29">
        <v>0.1</v>
      </c>
      <c r="G187" s="30">
        <f t="shared" si="41"/>
        <v>0</v>
      </c>
      <c r="H187" s="31">
        <f t="shared" si="44"/>
        <v>41400</v>
      </c>
      <c r="I187" s="59">
        <f t="shared" si="42"/>
        <v>0</v>
      </c>
    </row>
    <row r="188" spans="1:9">
      <c r="A188" s="24">
        <v>13</v>
      </c>
      <c r="B188" s="25" t="s">
        <v>36</v>
      </c>
      <c r="C188" s="37"/>
      <c r="D188" s="38">
        <v>64152</v>
      </c>
      <c r="E188" s="28">
        <f t="shared" si="40"/>
        <v>0</v>
      </c>
      <c r="F188" s="29">
        <v>0.1</v>
      </c>
      <c r="G188" s="30">
        <f t="shared" si="41"/>
        <v>0</v>
      </c>
      <c r="H188" s="31">
        <f t="shared" si="44"/>
        <v>53459.999999999993</v>
      </c>
      <c r="I188" s="59">
        <f t="shared" si="42"/>
        <v>0</v>
      </c>
    </row>
    <row r="189" spans="1:9">
      <c r="A189" s="24">
        <v>14</v>
      </c>
      <c r="B189" s="25" t="s">
        <v>37</v>
      </c>
      <c r="C189" s="37"/>
      <c r="D189" s="38">
        <v>65934</v>
      </c>
      <c r="E189" s="28">
        <f t="shared" si="40"/>
        <v>0</v>
      </c>
      <c r="F189" s="29">
        <v>0.1</v>
      </c>
      <c r="G189" s="30">
        <f t="shared" si="41"/>
        <v>0</v>
      </c>
      <c r="H189" s="31">
        <f t="shared" si="44"/>
        <v>54944.999999999993</v>
      </c>
      <c r="I189" s="59">
        <f t="shared" si="42"/>
        <v>0</v>
      </c>
    </row>
    <row r="190" spans="1:9">
      <c r="A190" s="24">
        <v>15</v>
      </c>
      <c r="B190" s="25" t="s">
        <v>38</v>
      </c>
      <c r="C190" s="37"/>
      <c r="D190" s="38">
        <v>76626</v>
      </c>
      <c r="E190" s="28">
        <f t="shared" si="40"/>
        <v>0</v>
      </c>
      <c r="F190" s="29">
        <v>0.1</v>
      </c>
      <c r="G190" s="30">
        <f t="shared" si="41"/>
        <v>0</v>
      </c>
      <c r="H190" s="31">
        <f t="shared" si="44"/>
        <v>63855</v>
      </c>
      <c r="I190" s="59">
        <f t="shared" si="42"/>
        <v>0</v>
      </c>
    </row>
    <row r="191" spans="1:9">
      <c r="A191" s="24">
        <v>16</v>
      </c>
      <c r="B191" s="25" t="s">
        <v>39</v>
      </c>
      <c r="C191" s="37"/>
      <c r="D191" s="38">
        <v>80190</v>
      </c>
      <c r="E191" s="28">
        <f t="shared" si="40"/>
        <v>0</v>
      </c>
      <c r="F191" s="29">
        <v>0.1</v>
      </c>
      <c r="G191" s="30">
        <f t="shared" si="41"/>
        <v>0</v>
      </c>
      <c r="H191" s="31">
        <f t="shared" si="44"/>
        <v>66825</v>
      </c>
      <c r="I191" s="59">
        <f t="shared" si="42"/>
        <v>0</v>
      </c>
    </row>
    <row r="192" spans="1:9">
      <c r="A192" s="24">
        <v>17</v>
      </c>
      <c r="B192" s="25" t="s">
        <v>40</v>
      </c>
      <c r="C192" s="37"/>
      <c r="D192" s="38">
        <v>113832</v>
      </c>
      <c r="E192" s="28">
        <f t="shared" si="40"/>
        <v>0</v>
      </c>
      <c r="F192" s="29">
        <v>0.1</v>
      </c>
      <c r="G192" s="30">
        <f t="shared" si="41"/>
        <v>0</v>
      </c>
      <c r="H192" s="31">
        <f t="shared" si="44"/>
        <v>94860</v>
      </c>
      <c r="I192" s="59">
        <f t="shared" si="42"/>
        <v>0</v>
      </c>
    </row>
    <row r="193" spans="1:9">
      <c r="A193" s="24">
        <v>18</v>
      </c>
      <c r="B193" s="25" t="s">
        <v>41</v>
      </c>
      <c r="C193" s="37"/>
      <c r="D193" s="39">
        <v>98010</v>
      </c>
      <c r="E193" s="28">
        <f t="shared" si="40"/>
        <v>0</v>
      </c>
      <c r="F193" s="29">
        <v>0.1</v>
      </c>
      <c r="G193" s="30">
        <f t="shared" si="41"/>
        <v>0</v>
      </c>
      <c r="H193" s="31">
        <f t="shared" si="44"/>
        <v>81675</v>
      </c>
      <c r="I193" s="59">
        <f t="shared" si="42"/>
        <v>0</v>
      </c>
    </row>
    <row r="194" spans="1:9" ht="17.25">
      <c r="A194" s="40"/>
      <c r="B194" s="41" t="s">
        <v>42</v>
      </c>
      <c r="C194" s="42">
        <f t="shared" ref="C194" si="45">SUM(C176:C193)</f>
        <v>20</v>
      </c>
      <c r="D194" s="42"/>
      <c r="E194" s="43">
        <f t="shared" ref="E194" si="46">SUM(E176:E193)</f>
        <v>1142410</v>
      </c>
      <c r="F194" s="43"/>
      <c r="G194" s="44">
        <f t="shared" ref="G194" si="47">SUM(G176:G193)</f>
        <v>1028169</v>
      </c>
      <c r="H194" s="45"/>
      <c r="I194" s="64">
        <f>SUM(I176:I193)</f>
        <v>952008.33333333326</v>
      </c>
    </row>
    <row r="195" spans="1:9" ht="31.5">
      <c r="A195" s="46"/>
      <c r="B195" s="47"/>
      <c r="C195" s="48"/>
      <c r="D195" s="48"/>
      <c r="E195" s="49"/>
      <c r="F195" s="49"/>
      <c r="G195" s="50"/>
      <c r="H195" s="5"/>
      <c r="I195" s="75">
        <f>I194*0.08</f>
        <v>76160.666666666657</v>
      </c>
    </row>
    <row r="196" spans="1:9" ht="31.5">
      <c r="A196" s="283" t="s">
        <v>43</v>
      </c>
      <c r="B196" s="283"/>
      <c r="C196" s="284" t="s">
        <v>44</v>
      </c>
      <c r="D196" s="284"/>
      <c r="E196" s="54"/>
      <c r="F196" s="54"/>
      <c r="G196" s="55" t="s">
        <v>45</v>
      </c>
      <c r="H196" s="6"/>
      <c r="I196" s="76">
        <f>SUM(I194:I195)</f>
        <v>1028168.9999999999</v>
      </c>
    </row>
    <row r="199" spans="1:9" ht="18">
      <c r="A199" s="279" t="s">
        <v>0</v>
      </c>
      <c r="B199" s="279"/>
      <c r="C199" s="279"/>
      <c r="D199" s="279"/>
      <c r="E199" s="279"/>
      <c r="F199" s="279"/>
      <c r="G199" s="279"/>
      <c r="H199" s="1"/>
      <c r="I199" s="127"/>
    </row>
    <row r="200" spans="1:9" ht="18">
      <c r="A200" s="279" t="s">
        <v>1</v>
      </c>
      <c r="B200" s="279"/>
      <c r="C200" s="279"/>
      <c r="D200" s="279"/>
      <c r="E200" s="279"/>
      <c r="F200" s="279"/>
      <c r="G200" s="279"/>
      <c r="H200" s="1"/>
      <c r="I200" s="79"/>
    </row>
    <row r="201" spans="1:9" ht="15.75">
      <c r="A201" s="279" t="s">
        <v>2</v>
      </c>
      <c r="B201" s="279"/>
      <c r="C201" s="279"/>
      <c r="D201" s="279"/>
      <c r="E201" s="279"/>
      <c r="F201" s="279"/>
      <c r="G201" s="279"/>
      <c r="H201" s="1"/>
      <c r="I201" s="71"/>
    </row>
    <row r="202" spans="1:9" ht="15.75">
      <c r="A202" s="279" t="s">
        <v>4</v>
      </c>
      <c r="B202" s="279"/>
      <c r="C202" s="279"/>
      <c r="D202" s="279"/>
      <c r="E202" s="279"/>
      <c r="F202" s="279"/>
      <c r="G202" s="279"/>
      <c r="H202" s="1"/>
      <c r="I202" s="71"/>
    </row>
    <row r="203" spans="1:9" ht="15.75">
      <c r="A203" s="280" t="s">
        <v>6</v>
      </c>
      <c r="B203" s="280"/>
      <c r="C203" s="280"/>
      <c r="D203" s="280"/>
      <c r="E203" s="280"/>
      <c r="F203" s="280"/>
      <c r="G203" s="280"/>
      <c r="H203" s="1"/>
      <c r="I203" s="71"/>
    </row>
    <row r="204" spans="1:9" ht="27.75">
      <c r="A204" s="9"/>
      <c r="B204" s="9"/>
      <c r="C204" s="281" t="s">
        <v>519</v>
      </c>
      <c r="D204" s="281"/>
      <c r="E204" s="281"/>
      <c r="F204" s="281"/>
      <c r="G204" s="281"/>
      <c r="H204" s="2"/>
      <c r="I204" s="72"/>
    </row>
    <row r="205" spans="1:9" ht="15.75">
      <c r="A205" s="11" t="s">
        <v>358</v>
      </c>
      <c r="B205" s="12"/>
      <c r="C205" s="13"/>
      <c r="D205" s="286"/>
      <c r="E205" s="286"/>
      <c r="F205" s="286"/>
      <c r="G205" s="286"/>
      <c r="H205" s="68"/>
      <c r="I205" s="71"/>
    </row>
    <row r="206" spans="1:9" ht="15.75">
      <c r="A206" s="11" t="s">
        <v>9</v>
      </c>
      <c r="B206" s="286" t="s">
        <v>521</v>
      </c>
      <c r="C206" s="286"/>
      <c r="D206" s="286"/>
      <c r="E206" s="286"/>
      <c r="F206" s="11"/>
      <c r="G206" s="16"/>
      <c r="H206" s="69" t="s">
        <v>161</v>
      </c>
      <c r="I206" s="73">
        <v>11599</v>
      </c>
    </row>
    <row r="207" spans="1:9" ht="15.75">
      <c r="A207" s="11" t="s">
        <v>11</v>
      </c>
      <c r="B207" s="289"/>
      <c r="C207" s="289"/>
      <c r="D207" s="289"/>
      <c r="E207" s="289"/>
      <c r="F207" s="18"/>
      <c r="G207" s="19" t="s">
        <v>13</v>
      </c>
      <c r="H207" s="1"/>
      <c r="I207" s="71"/>
    </row>
    <row r="208" spans="1:9" ht="15.75">
      <c r="A208" s="21" t="s">
        <v>14</v>
      </c>
      <c r="B208" s="21" t="s">
        <v>16</v>
      </c>
      <c r="C208" s="21" t="s">
        <v>17</v>
      </c>
      <c r="D208" s="22" t="s">
        <v>18</v>
      </c>
      <c r="E208" s="23" t="s">
        <v>19</v>
      </c>
      <c r="F208" s="23" t="s">
        <v>20</v>
      </c>
      <c r="G208" s="21" t="s">
        <v>21</v>
      </c>
      <c r="H208" s="1"/>
      <c r="I208" s="71"/>
    </row>
    <row r="209" spans="1:9">
      <c r="A209" s="24">
        <v>1</v>
      </c>
      <c r="B209" s="25" t="s">
        <v>23</v>
      </c>
      <c r="C209" s="26"/>
      <c r="D209" s="27">
        <v>79305</v>
      </c>
      <c r="E209" s="28">
        <f t="shared" ref="E209:E226" si="48">D209*C209</f>
        <v>0</v>
      </c>
      <c r="F209" s="29">
        <v>0.1</v>
      </c>
      <c r="G209" s="30">
        <f t="shared" ref="G209:G226" si="49">E209-E209*F209</f>
        <v>0</v>
      </c>
      <c r="H209" s="31">
        <f>D209/1.08*0.9</f>
        <v>66087.5</v>
      </c>
      <c r="I209" s="59">
        <f t="shared" ref="I209:I226" si="50">H209*C209</f>
        <v>0</v>
      </c>
    </row>
    <row r="210" spans="1:9">
      <c r="A210" s="24">
        <v>2</v>
      </c>
      <c r="B210" s="25" t="s">
        <v>25</v>
      </c>
      <c r="C210" s="32"/>
      <c r="D210" s="33">
        <v>128591</v>
      </c>
      <c r="E210" s="28">
        <f t="shared" si="48"/>
        <v>0</v>
      </c>
      <c r="F210" s="29">
        <v>0.1</v>
      </c>
      <c r="G210" s="30">
        <f t="shared" si="49"/>
        <v>0</v>
      </c>
      <c r="H210" s="31">
        <f t="shared" ref="H210:H216" si="51">D210/1.08*0.9</f>
        <v>107159.16666666666</v>
      </c>
      <c r="I210" s="59">
        <f t="shared" si="50"/>
        <v>0</v>
      </c>
    </row>
    <row r="211" spans="1:9">
      <c r="A211" s="24">
        <v>3</v>
      </c>
      <c r="B211" s="25" t="s">
        <v>26</v>
      </c>
      <c r="C211" s="34"/>
      <c r="D211" s="27">
        <v>60043</v>
      </c>
      <c r="E211" s="28">
        <f t="shared" si="48"/>
        <v>0</v>
      </c>
      <c r="F211" s="29">
        <v>0.1</v>
      </c>
      <c r="G211" s="30">
        <f t="shared" si="49"/>
        <v>0</v>
      </c>
      <c r="H211" s="31">
        <f t="shared" si="51"/>
        <v>50035.833333333328</v>
      </c>
      <c r="I211" s="59">
        <f t="shared" si="50"/>
        <v>0</v>
      </c>
    </row>
    <row r="212" spans="1:9">
      <c r="A212" s="24">
        <v>4</v>
      </c>
      <c r="B212" s="25" t="s">
        <v>27</v>
      </c>
      <c r="C212" s="35"/>
      <c r="D212" s="27">
        <v>115781</v>
      </c>
      <c r="E212" s="28">
        <f t="shared" si="48"/>
        <v>0</v>
      </c>
      <c r="F212" s="29">
        <v>0.1</v>
      </c>
      <c r="G212" s="30">
        <f t="shared" si="49"/>
        <v>0</v>
      </c>
      <c r="H212" s="31">
        <f t="shared" si="51"/>
        <v>96484.166666666657</v>
      </c>
      <c r="I212" s="59">
        <f t="shared" si="50"/>
        <v>0</v>
      </c>
    </row>
    <row r="213" spans="1:9">
      <c r="A213" s="24">
        <v>5</v>
      </c>
      <c r="B213" s="25" t="s">
        <v>28</v>
      </c>
      <c r="C213" s="32">
        <v>7</v>
      </c>
      <c r="D213" s="27">
        <v>119943</v>
      </c>
      <c r="E213" s="28">
        <f t="shared" si="48"/>
        <v>839601</v>
      </c>
      <c r="F213" s="29">
        <v>0.1</v>
      </c>
      <c r="G213" s="30">
        <f t="shared" si="49"/>
        <v>755640.9</v>
      </c>
      <c r="H213" s="31">
        <f t="shared" si="51"/>
        <v>99952.5</v>
      </c>
      <c r="I213" s="59">
        <f t="shared" si="50"/>
        <v>699667.5</v>
      </c>
    </row>
    <row r="214" spans="1:9">
      <c r="A214" s="24">
        <v>6</v>
      </c>
      <c r="B214" s="25" t="s">
        <v>29</v>
      </c>
      <c r="C214" s="26"/>
      <c r="D214" s="27">
        <v>94810</v>
      </c>
      <c r="E214" s="28">
        <f t="shared" si="48"/>
        <v>0</v>
      </c>
      <c r="F214" s="29">
        <v>0.1</v>
      </c>
      <c r="G214" s="30">
        <f t="shared" si="49"/>
        <v>0</v>
      </c>
      <c r="H214" s="31">
        <f t="shared" si="51"/>
        <v>79008.333333333328</v>
      </c>
      <c r="I214" s="59">
        <f t="shared" si="50"/>
        <v>0</v>
      </c>
    </row>
    <row r="215" spans="1:9">
      <c r="A215" s="24">
        <v>7</v>
      </c>
      <c r="B215" s="25" t="s">
        <v>30</v>
      </c>
      <c r="C215" s="34"/>
      <c r="D215" s="27">
        <v>141396</v>
      </c>
      <c r="E215" s="28">
        <f t="shared" si="48"/>
        <v>0</v>
      </c>
      <c r="F215" s="29">
        <v>0.1</v>
      </c>
      <c r="G215" s="30">
        <f t="shared" si="49"/>
        <v>0</v>
      </c>
      <c r="H215" s="31">
        <f t="shared" si="51"/>
        <v>117830</v>
      </c>
      <c r="I215" s="59">
        <f t="shared" si="50"/>
        <v>0</v>
      </c>
    </row>
    <row r="216" spans="1:9">
      <c r="A216" s="24">
        <v>8</v>
      </c>
      <c r="B216" s="25" t="s">
        <v>31</v>
      </c>
      <c r="C216" s="26"/>
      <c r="D216" s="27">
        <v>232931</v>
      </c>
      <c r="E216" s="28">
        <f t="shared" si="48"/>
        <v>0</v>
      </c>
      <c r="F216" s="29">
        <v>0.1</v>
      </c>
      <c r="G216" s="30">
        <f t="shared" si="49"/>
        <v>0</v>
      </c>
      <c r="H216" s="31">
        <f t="shared" si="51"/>
        <v>194109.16666666666</v>
      </c>
      <c r="I216" s="59">
        <f t="shared" si="50"/>
        <v>0</v>
      </c>
    </row>
    <row r="217" spans="1:9">
      <c r="A217" s="24">
        <v>9</v>
      </c>
      <c r="B217" s="36" t="s">
        <v>32</v>
      </c>
      <c r="C217" s="26"/>
      <c r="D217" s="27">
        <v>101534</v>
      </c>
      <c r="E217" s="28">
        <f t="shared" si="48"/>
        <v>0</v>
      </c>
      <c r="F217" s="29">
        <v>0</v>
      </c>
      <c r="G217" s="30">
        <f t="shared" si="49"/>
        <v>0</v>
      </c>
      <c r="H217" s="31">
        <f>D217/1.08</f>
        <v>94012.962962962964</v>
      </c>
      <c r="I217" s="59">
        <f t="shared" si="50"/>
        <v>0</v>
      </c>
    </row>
    <row r="218" spans="1:9">
      <c r="A218" s="24">
        <v>10</v>
      </c>
      <c r="B218" s="36" t="s">
        <v>33</v>
      </c>
      <c r="C218" s="37"/>
      <c r="D218" s="33">
        <v>110148</v>
      </c>
      <c r="E218" s="28">
        <f t="shared" si="48"/>
        <v>0</v>
      </c>
      <c r="F218" s="29">
        <v>0</v>
      </c>
      <c r="G218" s="30">
        <f t="shared" si="49"/>
        <v>0</v>
      </c>
      <c r="H218" s="31">
        <f>D218/1.08</f>
        <v>101988.88888888888</v>
      </c>
      <c r="I218" s="59">
        <f t="shared" si="50"/>
        <v>0</v>
      </c>
    </row>
    <row r="219" spans="1:9">
      <c r="A219" s="24">
        <v>11</v>
      </c>
      <c r="B219" s="25" t="s">
        <v>34</v>
      </c>
      <c r="C219" s="37"/>
      <c r="D219" s="27">
        <v>54198</v>
      </c>
      <c r="E219" s="28">
        <f t="shared" si="48"/>
        <v>0</v>
      </c>
      <c r="F219" s="29">
        <v>0.1</v>
      </c>
      <c r="G219" s="30">
        <f t="shared" si="49"/>
        <v>0</v>
      </c>
      <c r="H219" s="31">
        <f t="shared" ref="H219:H226" si="52">D219/1.08*0.9</f>
        <v>45165</v>
      </c>
      <c r="I219" s="59">
        <f t="shared" si="50"/>
        <v>0</v>
      </c>
    </row>
    <row r="220" spans="1:9">
      <c r="A220" s="24">
        <v>12</v>
      </c>
      <c r="B220" s="25" t="s">
        <v>35</v>
      </c>
      <c r="C220" s="37"/>
      <c r="D220" s="27">
        <v>49680</v>
      </c>
      <c r="E220" s="28">
        <f t="shared" si="48"/>
        <v>0</v>
      </c>
      <c r="F220" s="29">
        <v>0.1</v>
      </c>
      <c r="G220" s="30">
        <f t="shared" si="49"/>
        <v>0</v>
      </c>
      <c r="H220" s="31">
        <f t="shared" si="52"/>
        <v>41400</v>
      </c>
      <c r="I220" s="59">
        <f t="shared" si="50"/>
        <v>0</v>
      </c>
    </row>
    <row r="221" spans="1:9">
      <c r="A221" s="24">
        <v>13</v>
      </c>
      <c r="B221" s="25" t="s">
        <v>36</v>
      </c>
      <c r="C221" s="37"/>
      <c r="D221" s="38">
        <v>64152</v>
      </c>
      <c r="E221" s="28">
        <f t="shared" si="48"/>
        <v>0</v>
      </c>
      <c r="F221" s="29">
        <v>0.1</v>
      </c>
      <c r="G221" s="30">
        <f t="shared" si="49"/>
        <v>0</v>
      </c>
      <c r="H221" s="31">
        <f t="shared" si="52"/>
        <v>53459.999999999993</v>
      </c>
      <c r="I221" s="59">
        <f t="shared" si="50"/>
        <v>0</v>
      </c>
    </row>
    <row r="222" spans="1:9">
      <c r="A222" s="24">
        <v>14</v>
      </c>
      <c r="B222" s="25" t="s">
        <v>37</v>
      </c>
      <c r="C222" s="37"/>
      <c r="D222" s="38">
        <v>65934</v>
      </c>
      <c r="E222" s="28">
        <f t="shared" si="48"/>
        <v>0</v>
      </c>
      <c r="F222" s="29">
        <v>0.1</v>
      </c>
      <c r="G222" s="30">
        <f t="shared" si="49"/>
        <v>0</v>
      </c>
      <c r="H222" s="31">
        <f t="shared" si="52"/>
        <v>54944.999999999993</v>
      </c>
      <c r="I222" s="59">
        <f t="shared" si="50"/>
        <v>0</v>
      </c>
    </row>
    <row r="223" spans="1:9">
      <c r="A223" s="24">
        <v>15</v>
      </c>
      <c r="B223" s="25" t="s">
        <v>38</v>
      </c>
      <c r="C223" s="37"/>
      <c r="D223" s="38">
        <v>76626</v>
      </c>
      <c r="E223" s="28">
        <f t="shared" si="48"/>
        <v>0</v>
      </c>
      <c r="F223" s="29">
        <v>0.1</v>
      </c>
      <c r="G223" s="30">
        <f t="shared" si="49"/>
        <v>0</v>
      </c>
      <c r="H223" s="31">
        <f t="shared" si="52"/>
        <v>63855</v>
      </c>
      <c r="I223" s="59">
        <f t="shared" si="50"/>
        <v>0</v>
      </c>
    </row>
    <row r="224" spans="1:9">
      <c r="A224" s="24">
        <v>16</v>
      </c>
      <c r="B224" s="25" t="s">
        <v>39</v>
      </c>
      <c r="C224" s="37"/>
      <c r="D224" s="38">
        <v>80190</v>
      </c>
      <c r="E224" s="28">
        <f t="shared" si="48"/>
        <v>0</v>
      </c>
      <c r="F224" s="29">
        <v>0.1</v>
      </c>
      <c r="G224" s="30">
        <f t="shared" si="49"/>
        <v>0</v>
      </c>
      <c r="H224" s="31">
        <f t="shared" si="52"/>
        <v>66825</v>
      </c>
      <c r="I224" s="59">
        <f t="shared" si="50"/>
        <v>0</v>
      </c>
    </row>
    <row r="225" spans="1:9">
      <c r="A225" s="24">
        <v>17</v>
      </c>
      <c r="B225" s="25" t="s">
        <v>40</v>
      </c>
      <c r="C225" s="37"/>
      <c r="D225" s="38">
        <v>113832</v>
      </c>
      <c r="E225" s="28">
        <f t="shared" si="48"/>
        <v>0</v>
      </c>
      <c r="F225" s="29">
        <v>0.1</v>
      </c>
      <c r="G225" s="30">
        <f t="shared" si="49"/>
        <v>0</v>
      </c>
      <c r="H225" s="31">
        <f t="shared" si="52"/>
        <v>94860</v>
      </c>
      <c r="I225" s="59">
        <f t="shared" si="50"/>
        <v>0</v>
      </c>
    </row>
    <row r="226" spans="1:9">
      <c r="A226" s="24">
        <v>18</v>
      </c>
      <c r="B226" s="25" t="s">
        <v>41</v>
      </c>
      <c r="C226" s="37"/>
      <c r="D226" s="39">
        <v>98010</v>
      </c>
      <c r="E226" s="28">
        <f t="shared" si="48"/>
        <v>0</v>
      </c>
      <c r="F226" s="29">
        <v>0.1</v>
      </c>
      <c r="G226" s="30">
        <f t="shared" si="49"/>
        <v>0</v>
      </c>
      <c r="H226" s="31">
        <f t="shared" si="52"/>
        <v>81675</v>
      </c>
      <c r="I226" s="59">
        <f t="shared" si="50"/>
        <v>0</v>
      </c>
    </row>
    <row r="227" spans="1:9" ht="17.25">
      <c r="A227" s="40"/>
      <c r="B227" s="41" t="s">
        <v>42</v>
      </c>
      <c r="C227" s="42">
        <f t="shared" ref="C227" si="53">SUM(C209:C226)</f>
        <v>7</v>
      </c>
      <c r="D227" s="42"/>
      <c r="E227" s="43">
        <f t="shared" ref="E227" si="54">SUM(E209:E226)</f>
        <v>839601</v>
      </c>
      <c r="F227" s="43"/>
      <c r="G227" s="44">
        <f t="shared" ref="G227" si="55">SUM(G209:G226)</f>
        <v>755640.9</v>
      </c>
      <c r="H227" s="45"/>
      <c r="I227" s="64">
        <f>SUM(I209:I226)</f>
        <v>699667.5</v>
      </c>
    </row>
    <row r="228" spans="1:9" ht="31.5">
      <c r="A228" s="46"/>
      <c r="B228" s="47"/>
      <c r="C228" s="48"/>
      <c r="D228" s="48"/>
      <c r="E228" s="49"/>
      <c r="F228" s="49"/>
      <c r="G228" s="50"/>
      <c r="H228" s="5"/>
      <c r="I228" s="75">
        <f>I227*0.08</f>
        <v>55973.4</v>
      </c>
    </row>
    <row r="229" spans="1:9" ht="31.5">
      <c r="A229" s="283" t="s">
        <v>43</v>
      </c>
      <c r="B229" s="283"/>
      <c r="C229" s="284" t="s">
        <v>44</v>
      </c>
      <c r="D229" s="284"/>
      <c r="E229" s="54"/>
      <c r="F229" s="54"/>
      <c r="G229" s="55" t="s">
        <v>45</v>
      </c>
      <c r="H229" s="6"/>
      <c r="I229" s="76">
        <f>SUM(I227:I228)</f>
        <v>755640.9</v>
      </c>
    </row>
    <row r="232" spans="1:9" ht="18">
      <c r="A232" s="279" t="s">
        <v>0</v>
      </c>
      <c r="B232" s="279"/>
      <c r="C232" s="279"/>
      <c r="D232" s="279"/>
      <c r="E232" s="279"/>
      <c r="F232" s="279"/>
      <c r="G232" s="279"/>
      <c r="H232" s="1"/>
      <c r="I232" s="127"/>
    </row>
    <row r="233" spans="1:9" ht="18">
      <c r="A233" s="279" t="s">
        <v>1</v>
      </c>
      <c r="B233" s="279"/>
      <c r="C233" s="279"/>
      <c r="D233" s="279"/>
      <c r="E233" s="279"/>
      <c r="F233" s="279"/>
      <c r="G233" s="279"/>
      <c r="H233" s="1"/>
      <c r="I233" s="79"/>
    </row>
    <row r="234" spans="1:9" ht="15.75">
      <c r="A234" s="279" t="s">
        <v>2</v>
      </c>
      <c r="B234" s="279"/>
      <c r="C234" s="279"/>
      <c r="D234" s="279"/>
      <c r="E234" s="279"/>
      <c r="F234" s="279"/>
      <c r="G234" s="279"/>
      <c r="H234" s="1"/>
      <c r="I234" s="71"/>
    </row>
    <row r="235" spans="1:9" ht="15.75">
      <c r="A235" s="279" t="s">
        <v>4</v>
      </c>
      <c r="B235" s="279"/>
      <c r="C235" s="279"/>
      <c r="D235" s="279"/>
      <c r="E235" s="279"/>
      <c r="F235" s="279"/>
      <c r="G235" s="279"/>
      <c r="H235" s="1"/>
      <c r="I235" s="71"/>
    </row>
    <row r="236" spans="1:9" ht="15.75">
      <c r="A236" s="280" t="s">
        <v>6</v>
      </c>
      <c r="B236" s="280"/>
      <c r="C236" s="280"/>
      <c r="D236" s="280"/>
      <c r="E236" s="280"/>
      <c r="F236" s="280"/>
      <c r="G236" s="280"/>
      <c r="H236" s="1"/>
      <c r="I236" s="71"/>
    </row>
    <row r="237" spans="1:9" ht="27.75">
      <c r="A237" s="9"/>
      <c r="B237" s="9"/>
      <c r="C237" s="281" t="s">
        <v>522</v>
      </c>
      <c r="D237" s="281"/>
      <c r="E237" s="281"/>
      <c r="F237" s="281"/>
      <c r="G237" s="281"/>
      <c r="H237" s="2"/>
      <c r="I237" s="72"/>
    </row>
    <row r="238" spans="1:9" ht="15.75">
      <c r="A238" s="11" t="s">
        <v>358</v>
      </c>
      <c r="B238" s="12"/>
      <c r="C238" s="13"/>
      <c r="D238" s="286"/>
      <c r="E238" s="286"/>
      <c r="F238" s="286"/>
      <c r="G238" s="286"/>
      <c r="H238" s="68"/>
      <c r="I238" s="71"/>
    </row>
    <row r="239" spans="1:9" ht="15.75">
      <c r="A239" s="11" t="s">
        <v>9</v>
      </c>
      <c r="B239" s="286" t="s">
        <v>523</v>
      </c>
      <c r="C239" s="286"/>
      <c r="D239" s="286"/>
      <c r="E239" s="286"/>
      <c r="F239" s="11"/>
      <c r="G239" s="16"/>
      <c r="H239" s="69" t="s">
        <v>161</v>
      </c>
      <c r="I239" s="73">
        <v>11943</v>
      </c>
    </row>
    <row r="240" spans="1:9" ht="15.75">
      <c r="A240" s="11" t="s">
        <v>11</v>
      </c>
      <c r="B240" s="289"/>
      <c r="C240" s="289"/>
      <c r="D240" s="289"/>
      <c r="E240" s="289"/>
      <c r="F240" s="18"/>
      <c r="G240" s="19" t="s">
        <v>13</v>
      </c>
      <c r="H240" s="1"/>
      <c r="I240" s="71"/>
    </row>
    <row r="241" spans="1:9" ht="15.75">
      <c r="A241" s="21" t="s">
        <v>14</v>
      </c>
      <c r="B241" s="21" t="s">
        <v>16</v>
      </c>
      <c r="C241" s="21" t="s">
        <v>17</v>
      </c>
      <c r="D241" s="22" t="s">
        <v>18</v>
      </c>
      <c r="E241" s="23" t="s">
        <v>19</v>
      </c>
      <c r="F241" s="23" t="s">
        <v>20</v>
      </c>
      <c r="G241" s="21" t="s">
        <v>21</v>
      </c>
      <c r="H241" s="1"/>
      <c r="I241" s="71"/>
    </row>
    <row r="242" spans="1:9">
      <c r="A242" s="24">
        <v>1</v>
      </c>
      <c r="B242" s="25" t="s">
        <v>23</v>
      </c>
      <c r="C242" s="26">
        <v>5</v>
      </c>
      <c r="D242" s="27">
        <v>79305</v>
      </c>
      <c r="E242" s="28">
        <f t="shared" ref="E242:E259" si="56">D242*C242</f>
        <v>396525</v>
      </c>
      <c r="F242" s="29">
        <v>0.1</v>
      </c>
      <c r="G242" s="30">
        <f t="shared" ref="G242:G259" si="57">E242-E242*F242</f>
        <v>356872.5</v>
      </c>
      <c r="H242" s="31">
        <f>D242/1.08*0.9</f>
        <v>66087.5</v>
      </c>
      <c r="I242" s="59">
        <f t="shared" ref="I242:I259" si="58">H242*C242</f>
        <v>330437.5</v>
      </c>
    </row>
    <row r="243" spans="1:9">
      <c r="A243" s="24">
        <v>2</v>
      </c>
      <c r="B243" s="25" t="s">
        <v>25</v>
      </c>
      <c r="C243" s="32"/>
      <c r="D243" s="33">
        <v>128591</v>
      </c>
      <c r="E243" s="28">
        <f t="shared" si="56"/>
        <v>0</v>
      </c>
      <c r="F243" s="29">
        <v>0.1</v>
      </c>
      <c r="G243" s="30">
        <f t="shared" si="57"/>
        <v>0</v>
      </c>
      <c r="H243" s="31">
        <f t="shared" ref="H243:H249" si="59">D243/1.08*0.9</f>
        <v>107159.16666666666</v>
      </c>
      <c r="I243" s="59">
        <f t="shared" si="58"/>
        <v>0</v>
      </c>
    </row>
    <row r="244" spans="1:9">
      <c r="A244" s="24">
        <v>3</v>
      </c>
      <c r="B244" s="25" t="s">
        <v>26</v>
      </c>
      <c r="C244" s="34">
        <v>5</v>
      </c>
      <c r="D244" s="27">
        <v>60043</v>
      </c>
      <c r="E244" s="28">
        <f t="shared" si="56"/>
        <v>300215</v>
      </c>
      <c r="F244" s="29">
        <v>0.1</v>
      </c>
      <c r="G244" s="30">
        <f t="shared" si="57"/>
        <v>270193.5</v>
      </c>
      <c r="H244" s="31">
        <f t="shared" si="59"/>
        <v>50035.833333333328</v>
      </c>
      <c r="I244" s="59">
        <f t="shared" si="58"/>
        <v>250179.16666666663</v>
      </c>
    </row>
    <row r="245" spans="1:9">
      <c r="A245" s="24">
        <v>4</v>
      </c>
      <c r="B245" s="25" t="s">
        <v>27</v>
      </c>
      <c r="C245" s="35"/>
      <c r="D245" s="27">
        <v>115781</v>
      </c>
      <c r="E245" s="28">
        <f t="shared" si="56"/>
        <v>0</v>
      </c>
      <c r="F245" s="29">
        <v>0.1</v>
      </c>
      <c r="G245" s="30">
        <f t="shared" si="57"/>
        <v>0</v>
      </c>
      <c r="H245" s="31">
        <f t="shared" si="59"/>
        <v>96484.166666666657</v>
      </c>
      <c r="I245" s="59">
        <f t="shared" si="58"/>
        <v>0</v>
      </c>
    </row>
    <row r="246" spans="1:9">
      <c r="A246" s="24">
        <v>5</v>
      </c>
      <c r="B246" s="25" t="s">
        <v>28</v>
      </c>
      <c r="C246" s="32"/>
      <c r="D246" s="27">
        <v>119943</v>
      </c>
      <c r="E246" s="28">
        <f t="shared" si="56"/>
        <v>0</v>
      </c>
      <c r="F246" s="29">
        <v>0.1</v>
      </c>
      <c r="G246" s="30">
        <f t="shared" si="57"/>
        <v>0</v>
      </c>
      <c r="H246" s="31">
        <f t="shared" si="59"/>
        <v>99952.5</v>
      </c>
      <c r="I246" s="59">
        <f t="shared" si="58"/>
        <v>0</v>
      </c>
    </row>
    <row r="247" spans="1:9">
      <c r="A247" s="24">
        <v>6</v>
      </c>
      <c r="B247" s="25" t="s">
        <v>29</v>
      </c>
      <c r="C247" s="26"/>
      <c r="D247" s="27">
        <v>94810</v>
      </c>
      <c r="E247" s="28">
        <f t="shared" si="56"/>
        <v>0</v>
      </c>
      <c r="F247" s="29">
        <v>0.1</v>
      </c>
      <c r="G247" s="30">
        <f t="shared" si="57"/>
        <v>0</v>
      </c>
      <c r="H247" s="31">
        <f t="shared" si="59"/>
        <v>79008.333333333328</v>
      </c>
      <c r="I247" s="59">
        <f t="shared" si="58"/>
        <v>0</v>
      </c>
    </row>
    <row r="248" spans="1:9">
      <c r="A248" s="24">
        <v>7</v>
      </c>
      <c r="B248" s="25" t="s">
        <v>30</v>
      </c>
      <c r="C248" s="34">
        <v>5</v>
      </c>
      <c r="D248" s="27">
        <v>141396</v>
      </c>
      <c r="E248" s="28">
        <f t="shared" si="56"/>
        <v>706980</v>
      </c>
      <c r="F248" s="29">
        <v>0.1</v>
      </c>
      <c r="G248" s="30">
        <f t="shared" si="57"/>
        <v>636282</v>
      </c>
      <c r="H248" s="31">
        <f t="shared" si="59"/>
        <v>117830</v>
      </c>
      <c r="I248" s="59">
        <f t="shared" si="58"/>
        <v>589150</v>
      </c>
    </row>
    <row r="249" spans="1:9">
      <c r="A249" s="24">
        <v>8</v>
      </c>
      <c r="B249" s="25" t="s">
        <v>31</v>
      </c>
      <c r="C249" s="26"/>
      <c r="D249" s="27">
        <v>232931</v>
      </c>
      <c r="E249" s="28">
        <f t="shared" si="56"/>
        <v>0</v>
      </c>
      <c r="F249" s="29">
        <v>0.1</v>
      </c>
      <c r="G249" s="30">
        <f t="shared" si="57"/>
        <v>0</v>
      </c>
      <c r="H249" s="31">
        <f t="shared" si="59"/>
        <v>194109.16666666666</v>
      </c>
      <c r="I249" s="59">
        <f t="shared" si="58"/>
        <v>0</v>
      </c>
    </row>
    <row r="250" spans="1:9">
      <c r="A250" s="24">
        <v>9</v>
      </c>
      <c r="B250" s="36" t="s">
        <v>32</v>
      </c>
      <c r="C250" s="26">
        <v>5</v>
      </c>
      <c r="D250" s="27">
        <v>101534</v>
      </c>
      <c r="E250" s="28">
        <f t="shared" si="56"/>
        <v>507670</v>
      </c>
      <c r="F250" s="29">
        <v>0</v>
      </c>
      <c r="G250" s="30">
        <f t="shared" si="57"/>
        <v>507670</v>
      </c>
      <c r="H250" s="31">
        <f>D250/1.08</f>
        <v>94012.962962962964</v>
      </c>
      <c r="I250" s="59">
        <f t="shared" si="58"/>
        <v>470064.81481481483</v>
      </c>
    </row>
    <row r="251" spans="1:9">
      <c r="A251" s="24">
        <v>10</v>
      </c>
      <c r="B251" s="36" t="s">
        <v>33</v>
      </c>
      <c r="C251" s="37"/>
      <c r="D251" s="33">
        <v>110148</v>
      </c>
      <c r="E251" s="28">
        <f t="shared" si="56"/>
        <v>0</v>
      </c>
      <c r="F251" s="29">
        <v>0</v>
      </c>
      <c r="G251" s="30">
        <f t="shared" si="57"/>
        <v>0</v>
      </c>
      <c r="H251" s="31">
        <f>D251/1.08</f>
        <v>101988.88888888888</v>
      </c>
      <c r="I251" s="59">
        <f t="shared" si="58"/>
        <v>0</v>
      </c>
    </row>
    <row r="252" spans="1:9">
      <c r="A252" s="24">
        <v>11</v>
      </c>
      <c r="B252" s="25" t="s">
        <v>34</v>
      </c>
      <c r="C252" s="37">
        <v>5</v>
      </c>
      <c r="D252" s="27">
        <v>54198</v>
      </c>
      <c r="E252" s="28">
        <f t="shared" si="56"/>
        <v>270990</v>
      </c>
      <c r="F252" s="29">
        <v>0.1</v>
      </c>
      <c r="G252" s="30">
        <f t="shared" si="57"/>
        <v>243891</v>
      </c>
      <c r="H252" s="31">
        <f t="shared" ref="H252:H259" si="60">D252/1.08*0.9</f>
        <v>45165</v>
      </c>
      <c r="I252" s="59">
        <f t="shared" si="58"/>
        <v>225825</v>
      </c>
    </row>
    <row r="253" spans="1:9">
      <c r="A253" s="24">
        <v>12</v>
      </c>
      <c r="B253" s="25" t="s">
        <v>35</v>
      </c>
      <c r="C253" s="37"/>
      <c r="D253" s="27">
        <v>49680</v>
      </c>
      <c r="E253" s="28">
        <f t="shared" si="56"/>
        <v>0</v>
      </c>
      <c r="F253" s="29">
        <v>0.1</v>
      </c>
      <c r="G253" s="30">
        <f t="shared" si="57"/>
        <v>0</v>
      </c>
      <c r="H253" s="31">
        <f t="shared" si="60"/>
        <v>41400</v>
      </c>
      <c r="I253" s="59">
        <f t="shared" si="58"/>
        <v>0</v>
      </c>
    </row>
    <row r="254" spans="1:9">
      <c r="A254" s="24">
        <v>13</v>
      </c>
      <c r="B254" s="25" t="s">
        <v>36</v>
      </c>
      <c r="C254" s="37"/>
      <c r="D254" s="38">
        <v>64152</v>
      </c>
      <c r="E254" s="28">
        <f t="shared" si="56"/>
        <v>0</v>
      </c>
      <c r="F254" s="29">
        <v>0.1</v>
      </c>
      <c r="G254" s="30">
        <f t="shared" si="57"/>
        <v>0</v>
      </c>
      <c r="H254" s="31">
        <f t="shared" si="60"/>
        <v>53459.999999999993</v>
      </c>
      <c r="I254" s="59">
        <f t="shared" si="58"/>
        <v>0</v>
      </c>
    </row>
    <row r="255" spans="1:9">
      <c r="A255" s="24">
        <v>14</v>
      </c>
      <c r="B255" s="25" t="s">
        <v>37</v>
      </c>
      <c r="C255" s="37"/>
      <c r="D255" s="38">
        <v>65934</v>
      </c>
      <c r="E255" s="28">
        <f t="shared" si="56"/>
        <v>0</v>
      </c>
      <c r="F255" s="29">
        <v>0.1</v>
      </c>
      <c r="G255" s="30">
        <f t="shared" si="57"/>
        <v>0</v>
      </c>
      <c r="H255" s="31">
        <f t="shared" si="60"/>
        <v>54944.999999999993</v>
      </c>
      <c r="I255" s="59">
        <f t="shared" si="58"/>
        <v>0</v>
      </c>
    </row>
    <row r="256" spans="1:9">
      <c r="A256" s="24">
        <v>15</v>
      </c>
      <c r="B256" s="25" t="s">
        <v>38</v>
      </c>
      <c r="C256" s="37"/>
      <c r="D256" s="38">
        <v>76626</v>
      </c>
      <c r="E256" s="28">
        <f t="shared" si="56"/>
        <v>0</v>
      </c>
      <c r="F256" s="29">
        <v>0.1</v>
      </c>
      <c r="G256" s="30">
        <f t="shared" si="57"/>
        <v>0</v>
      </c>
      <c r="H256" s="31">
        <f t="shared" si="60"/>
        <v>63855</v>
      </c>
      <c r="I256" s="59">
        <f t="shared" si="58"/>
        <v>0</v>
      </c>
    </row>
    <row r="257" spans="1:9">
      <c r="A257" s="24">
        <v>16</v>
      </c>
      <c r="B257" s="25" t="s">
        <v>39</v>
      </c>
      <c r="C257" s="37"/>
      <c r="D257" s="38">
        <v>80190</v>
      </c>
      <c r="E257" s="28">
        <f t="shared" si="56"/>
        <v>0</v>
      </c>
      <c r="F257" s="29">
        <v>0.1</v>
      </c>
      <c r="G257" s="30">
        <f t="shared" si="57"/>
        <v>0</v>
      </c>
      <c r="H257" s="31">
        <f t="shared" si="60"/>
        <v>66825</v>
      </c>
      <c r="I257" s="59">
        <f t="shared" si="58"/>
        <v>0</v>
      </c>
    </row>
    <row r="258" spans="1:9">
      <c r="A258" s="24">
        <v>17</v>
      </c>
      <c r="B258" s="25" t="s">
        <v>40</v>
      </c>
      <c r="C258" s="37"/>
      <c r="D258" s="38">
        <v>113832</v>
      </c>
      <c r="E258" s="28">
        <f t="shared" si="56"/>
        <v>0</v>
      </c>
      <c r="F258" s="29">
        <v>0.1</v>
      </c>
      <c r="G258" s="30">
        <f t="shared" si="57"/>
        <v>0</v>
      </c>
      <c r="H258" s="31">
        <f t="shared" si="60"/>
        <v>94860</v>
      </c>
      <c r="I258" s="59">
        <f t="shared" si="58"/>
        <v>0</v>
      </c>
    </row>
    <row r="259" spans="1:9">
      <c r="A259" s="24">
        <v>18</v>
      </c>
      <c r="B259" s="25" t="s">
        <v>41</v>
      </c>
      <c r="C259" s="37"/>
      <c r="D259" s="39">
        <v>98010</v>
      </c>
      <c r="E259" s="28">
        <f t="shared" si="56"/>
        <v>0</v>
      </c>
      <c r="F259" s="29">
        <v>0.1</v>
      </c>
      <c r="G259" s="30">
        <f t="shared" si="57"/>
        <v>0</v>
      </c>
      <c r="H259" s="31">
        <f t="shared" si="60"/>
        <v>81675</v>
      </c>
      <c r="I259" s="59">
        <f t="shared" si="58"/>
        <v>0</v>
      </c>
    </row>
    <row r="260" spans="1:9" ht="17.25">
      <c r="A260" s="40"/>
      <c r="B260" s="41" t="s">
        <v>42</v>
      </c>
      <c r="C260" s="42">
        <f t="shared" ref="C260" si="61">SUM(C242:C259)</f>
        <v>25</v>
      </c>
      <c r="D260" s="42"/>
      <c r="E260" s="43">
        <f t="shared" ref="E260" si="62">SUM(E242:E259)</f>
        <v>2182380</v>
      </c>
      <c r="F260" s="43"/>
      <c r="G260" s="44">
        <f t="shared" ref="G260" si="63">SUM(G242:G259)</f>
        <v>2014909</v>
      </c>
      <c r="H260" s="45"/>
      <c r="I260" s="64">
        <f>SUM(I242:I259)</f>
        <v>1865656.4814814813</v>
      </c>
    </row>
    <row r="261" spans="1:9" ht="31.5">
      <c r="A261" s="46"/>
      <c r="B261" s="47"/>
      <c r="C261" s="48"/>
      <c r="D261" s="48"/>
      <c r="E261" s="49"/>
      <c r="F261" s="49"/>
      <c r="G261" s="50"/>
      <c r="H261" s="5"/>
      <c r="I261" s="75">
        <f>I260*0.08</f>
        <v>149252.51851851851</v>
      </c>
    </row>
    <row r="262" spans="1:9" ht="31.5">
      <c r="A262" s="283" t="s">
        <v>43</v>
      </c>
      <c r="B262" s="283"/>
      <c r="C262" s="284" t="s">
        <v>44</v>
      </c>
      <c r="D262" s="284"/>
      <c r="E262" s="54"/>
      <c r="F262" s="54"/>
      <c r="G262" s="55" t="s">
        <v>45</v>
      </c>
      <c r="H262" s="6"/>
      <c r="I262" s="76">
        <f>SUM(I260:I261)</f>
        <v>2014908.9999999998</v>
      </c>
    </row>
    <row r="265" spans="1:9" ht="18">
      <c r="A265" s="279" t="s">
        <v>0</v>
      </c>
      <c r="B265" s="279"/>
      <c r="C265" s="279"/>
      <c r="D265" s="279"/>
      <c r="E265" s="279"/>
      <c r="F265" s="279"/>
      <c r="G265" s="279"/>
      <c r="H265" s="1"/>
      <c r="I265" s="127"/>
    </row>
    <row r="266" spans="1:9" ht="18">
      <c r="A266" s="279" t="s">
        <v>1</v>
      </c>
      <c r="B266" s="279"/>
      <c r="C266" s="279"/>
      <c r="D266" s="279"/>
      <c r="E266" s="279"/>
      <c r="F266" s="279"/>
      <c r="G266" s="279"/>
      <c r="H266" s="1"/>
      <c r="I266" s="79"/>
    </row>
    <row r="267" spans="1:9" ht="15.75">
      <c r="A267" s="279" t="s">
        <v>2</v>
      </c>
      <c r="B267" s="279"/>
      <c r="C267" s="279"/>
      <c r="D267" s="279"/>
      <c r="E267" s="279"/>
      <c r="F267" s="279"/>
      <c r="G267" s="279"/>
      <c r="H267" s="1"/>
      <c r="I267" s="71"/>
    </row>
    <row r="268" spans="1:9" ht="15.75">
      <c r="A268" s="279" t="s">
        <v>4</v>
      </c>
      <c r="B268" s="279"/>
      <c r="C268" s="279"/>
      <c r="D268" s="279"/>
      <c r="E268" s="279"/>
      <c r="F268" s="279"/>
      <c r="G268" s="279"/>
      <c r="H268" s="1"/>
      <c r="I268" s="71"/>
    </row>
    <row r="269" spans="1:9" ht="15.75">
      <c r="A269" s="280" t="s">
        <v>6</v>
      </c>
      <c r="B269" s="280"/>
      <c r="C269" s="280"/>
      <c r="D269" s="280"/>
      <c r="E269" s="280"/>
      <c r="F269" s="280"/>
      <c r="G269" s="280"/>
      <c r="H269" s="1"/>
      <c r="I269" s="71"/>
    </row>
    <row r="270" spans="1:9" ht="27.75">
      <c r="A270" s="9"/>
      <c r="B270" s="9"/>
      <c r="C270" s="281" t="s">
        <v>522</v>
      </c>
      <c r="D270" s="281"/>
      <c r="E270" s="281"/>
      <c r="F270" s="281"/>
      <c r="G270" s="281"/>
      <c r="H270" s="2"/>
      <c r="I270" s="72"/>
    </row>
    <row r="271" spans="1:9" ht="15.75">
      <c r="A271" s="11" t="s">
        <v>358</v>
      </c>
      <c r="B271" s="12"/>
      <c r="C271" s="13"/>
      <c r="D271" s="286"/>
      <c r="E271" s="286"/>
      <c r="F271" s="286"/>
      <c r="G271" s="286"/>
      <c r="H271" s="68"/>
      <c r="I271" s="71"/>
    </row>
    <row r="272" spans="1:9" ht="15.75">
      <c r="A272" s="11" t="s">
        <v>9</v>
      </c>
      <c r="B272" s="286" t="s">
        <v>524</v>
      </c>
      <c r="C272" s="286"/>
      <c r="D272" s="286"/>
      <c r="E272" s="286"/>
      <c r="F272" s="11"/>
      <c r="G272" s="16"/>
      <c r="H272" s="69" t="s">
        <v>161</v>
      </c>
      <c r="I272" s="73">
        <v>12086</v>
      </c>
    </row>
    <row r="273" spans="1:9" ht="15.75">
      <c r="A273" s="11" t="s">
        <v>11</v>
      </c>
      <c r="B273" s="289"/>
      <c r="C273" s="289"/>
      <c r="D273" s="289"/>
      <c r="E273" s="289"/>
      <c r="F273" s="18"/>
      <c r="G273" s="19" t="s">
        <v>13</v>
      </c>
      <c r="H273" s="1"/>
      <c r="I273" s="71"/>
    </row>
    <row r="274" spans="1:9" ht="15.75">
      <c r="A274" s="21" t="s">
        <v>14</v>
      </c>
      <c r="B274" s="21" t="s">
        <v>16</v>
      </c>
      <c r="C274" s="21" t="s">
        <v>17</v>
      </c>
      <c r="D274" s="22" t="s">
        <v>18</v>
      </c>
      <c r="E274" s="23" t="s">
        <v>19</v>
      </c>
      <c r="F274" s="23" t="s">
        <v>20</v>
      </c>
      <c r="G274" s="21" t="s">
        <v>21</v>
      </c>
      <c r="H274" s="1"/>
      <c r="I274" s="71"/>
    </row>
    <row r="275" spans="1:9">
      <c r="A275" s="24">
        <v>1</v>
      </c>
      <c r="B275" s="25" t="s">
        <v>23</v>
      </c>
      <c r="C275" s="26"/>
      <c r="D275" s="27">
        <v>79305</v>
      </c>
      <c r="E275" s="28">
        <f t="shared" ref="E275:E292" si="64">D275*C275</f>
        <v>0</v>
      </c>
      <c r="F275" s="29">
        <v>0.1</v>
      </c>
      <c r="G275" s="30">
        <f t="shared" ref="G275:G292" si="65">E275-E275*F275</f>
        <v>0</v>
      </c>
      <c r="H275" s="31">
        <f>D275/1.08*0.9</f>
        <v>66087.5</v>
      </c>
      <c r="I275" s="59">
        <f t="shared" ref="I275:I292" si="66">H275*C275</f>
        <v>0</v>
      </c>
    </row>
    <row r="276" spans="1:9">
      <c r="A276" s="24">
        <v>2</v>
      </c>
      <c r="B276" s="25" t="s">
        <v>25</v>
      </c>
      <c r="C276" s="32"/>
      <c r="D276" s="33">
        <v>128591</v>
      </c>
      <c r="E276" s="28">
        <f t="shared" si="64"/>
        <v>0</v>
      </c>
      <c r="F276" s="29">
        <v>0.1</v>
      </c>
      <c r="G276" s="30">
        <f t="shared" si="65"/>
        <v>0</v>
      </c>
      <c r="H276" s="31">
        <f t="shared" ref="H276:H282" si="67">D276/1.08*0.9</f>
        <v>107159.16666666666</v>
      </c>
      <c r="I276" s="59">
        <f t="shared" si="66"/>
        <v>0</v>
      </c>
    </row>
    <row r="277" spans="1:9">
      <c r="A277" s="24">
        <v>3</v>
      </c>
      <c r="B277" s="25" t="s">
        <v>26</v>
      </c>
      <c r="C277" s="34"/>
      <c r="D277" s="27">
        <v>60043</v>
      </c>
      <c r="E277" s="28">
        <f t="shared" si="64"/>
        <v>0</v>
      </c>
      <c r="F277" s="29">
        <v>0.1</v>
      </c>
      <c r="G277" s="30">
        <f t="shared" si="65"/>
        <v>0</v>
      </c>
      <c r="H277" s="31">
        <f t="shared" si="67"/>
        <v>50035.833333333328</v>
      </c>
      <c r="I277" s="59">
        <f t="shared" si="66"/>
        <v>0</v>
      </c>
    </row>
    <row r="278" spans="1:9">
      <c r="A278" s="24">
        <v>4</v>
      </c>
      <c r="B278" s="25" t="s">
        <v>27</v>
      </c>
      <c r="C278" s="35"/>
      <c r="D278" s="27">
        <v>115781</v>
      </c>
      <c r="E278" s="28">
        <f t="shared" si="64"/>
        <v>0</v>
      </c>
      <c r="F278" s="29">
        <v>0.1</v>
      </c>
      <c r="G278" s="30">
        <f t="shared" si="65"/>
        <v>0</v>
      </c>
      <c r="H278" s="31">
        <f t="shared" si="67"/>
        <v>96484.166666666657</v>
      </c>
      <c r="I278" s="59">
        <f t="shared" si="66"/>
        <v>0</v>
      </c>
    </row>
    <row r="279" spans="1:9">
      <c r="A279" s="24">
        <v>5</v>
      </c>
      <c r="B279" s="25" t="s">
        <v>28</v>
      </c>
      <c r="C279" s="32">
        <v>5</v>
      </c>
      <c r="D279" s="27">
        <v>119943</v>
      </c>
      <c r="E279" s="28">
        <f t="shared" si="64"/>
        <v>599715</v>
      </c>
      <c r="F279" s="29">
        <v>0.1</v>
      </c>
      <c r="G279" s="30">
        <f t="shared" si="65"/>
        <v>539743.5</v>
      </c>
      <c r="H279" s="31">
        <f t="shared" si="67"/>
        <v>99952.5</v>
      </c>
      <c r="I279" s="59">
        <f t="shared" si="66"/>
        <v>499762.5</v>
      </c>
    </row>
    <row r="280" spans="1:9">
      <c r="A280" s="24">
        <v>6</v>
      </c>
      <c r="B280" s="25" t="s">
        <v>29</v>
      </c>
      <c r="C280" s="26"/>
      <c r="D280" s="27">
        <v>94810</v>
      </c>
      <c r="E280" s="28">
        <f t="shared" si="64"/>
        <v>0</v>
      </c>
      <c r="F280" s="29">
        <v>0.1</v>
      </c>
      <c r="G280" s="30">
        <f t="shared" si="65"/>
        <v>0</v>
      </c>
      <c r="H280" s="31">
        <f t="shared" si="67"/>
        <v>79008.333333333328</v>
      </c>
      <c r="I280" s="59">
        <f t="shared" si="66"/>
        <v>0</v>
      </c>
    </row>
    <row r="281" spans="1:9">
      <c r="A281" s="24">
        <v>7</v>
      </c>
      <c r="B281" s="25" t="s">
        <v>30</v>
      </c>
      <c r="C281" s="34">
        <v>5</v>
      </c>
      <c r="D281" s="27">
        <v>141396</v>
      </c>
      <c r="E281" s="28">
        <f t="shared" si="64"/>
        <v>706980</v>
      </c>
      <c r="F281" s="29">
        <v>0.1</v>
      </c>
      <c r="G281" s="30">
        <f t="shared" si="65"/>
        <v>636282</v>
      </c>
      <c r="H281" s="31">
        <f t="shared" si="67"/>
        <v>117830</v>
      </c>
      <c r="I281" s="59">
        <f t="shared" si="66"/>
        <v>589150</v>
      </c>
    </row>
    <row r="282" spans="1:9">
      <c r="A282" s="24">
        <v>8</v>
      </c>
      <c r="B282" s="25" t="s">
        <v>31</v>
      </c>
      <c r="C282" s="26"/>
      <c r="D282" s="27">
        <v>232931</v>
      </c>
      <c r="E282" s="28">
        <f t="shared" si="64"/>
        <v>0</v>
      </c>
      <c r="F282" s="29">
        <v>0.1</v>
      </c>
      <c r="G282" s="30">
        <f t="shared" si="65"/>
        <v>0</v>
      </c>
      <c r="H282" s="31">
        <f t="shared" si="67"/>
        <v>194109.16666666666</v>
      </c>
      <c r="I282" s="59">
        <f t="shared" si="66"/>
        <v>0</v>
      </c>
    </row>
    <row r="283" spans="1:9">
      <c r="A283" s="24">
        <v>9</v>
      </c>
      <c r="B283" s="36" t="s">
        <v>32</v>
      </c>
      <c r="C283" s="26"/>
      <c r="D283" s="27">
        <v>101534</v>
      </c>
      <c r="E283" s="28">
        <f t="shared" si="64"/>
        <v>0</v>
      </c>
      <c r="F283" s="29">
        <v>0</v>
      </c>
      <c r="G283" s="30">
        <f t="shared" si="65"/>
        <v>0</v>
      </c>
      <c r="H283" s="31">
        <f>D283/1.08</f>
        <v>94012.962962962964</v>
      </c>
      <c r="I283" s="59">
        <f t="shared" si="66"/>
        <v>0</v>
      </c>
    </row>
    <row r="284" spans="1:9">
      <c r="A284" s="24">
        <v>10</v>
      </c>
      <c r="B284" s="36" t="s">
        <v>33</v>
      </c>
      <c r="C284" s="37"/>
      <c r="D284" s="33">
        <v>110148</v>
      </c>
      <c r="E284" s="28">
        <f t="shared" si="64"/>
        <v>0</v>
      </c>
      <c r="F284" s="29">
        <v>0</v>
      </c>
      <c r="G284" s="30">
        <f t="shared" si="65"/>
        <v>0</v>
      </c>
      <c r="H284" s="31">
        <f>D284/1.08</f>
        <v>101988.88888888888</v>
      </c>
      <c r="I284" s="59">
        <f t="shared" si="66"/>
        <v>0</v>
      </c>
    </row>
    <row r="285" spans="1:9">
      <c r="A285" s="24">
        <v>11</v>
      </c>
      <c r="B285" s="25" t="s">
        <v>34</v>
      </c>
      <c r="C285" s="37">
        <v>5</v>
      </c>
      <c r="D285" s="27">
        <v>54198</v>
      </c>
      <c r="E285" s="28">
        <f t="shared" si="64"/>
        <v>270990</v>
      </c>
      <c r="F285" s="29">
        <v>0.1</v>
      </c>
      <c r="G285" s="30">
        <f t="shared" si="65"/>
        <v>243891</v>
      </c>
      <c r="H285" s="31">
        <f t="shared" ref="H285:H292" si="68">D285/1.08*0.9</f>
        <v>45165</v>
      </c>
      <c r="I285" s="59">
        <f t="shared" si="66"/>
        <v>225825</v>
      </c>
    </row>
    <row r="286" spans="1:9">
      <c r="A286" s="24">
        <v>12</v>
      </c>
      <c r="B286" s="25" t="s">
        <v>35</v>
      </c>
      <c r="C286" s="37"/>
      <c r="D286" s="27">
        <v>49680</v>
      </c>
      <c r="E286" s="28">
        <f t="shared" si="64"/>
        <v>0</v>
      </c>
      <c r="F286" s="29">
        <v>0.1</v>
      </c>
      <c r="G286" s="30">
        <f t="shared" si="65"/>
        <v>0</v>
      </c>
      <c r="H286" s="31">
        <f t="shared" si="68"/>
        <v>41400</v>
      </c>
      <c r="I286" s="59">
        <f t="shared" si="66"/>
        <v>0</v>
      </c>
    </row>
    <row r="287" spans="1:9">
      <c r="A287" s="24">
        <v>13</v>
      </c>
      <c r="B287" s="25" t="s">
        <v>36</v>
      </c>
      <c r="C287" s="37"/>
      <c r="D287" s="38">
        <v>64152</v>
      </c>
      <c r="E287" s="28">
        <f t="shared" si="64"/>
        <v>0</v>
      </c>
      <c r="F287" s="29">
        <v>0.1</v>
      </c>
      <c r="G287" s="30">
        <f t="shared" si="65"/>
        <v>0</v>
      </c>
      <c r="H287" s="31">
        <f t="shared" si="68"/>
        <v>53459.999999999993</v>
      </c>
      <c r="I287" s="59">
        <f t="shared" si="66"/>
        <v>0</v>
      </c>
    </row>
    <row r="288" spans="1:9">
      <c r="A288" s="24">
        <v>14</v>
      </c>
      <c r="B288" s="25" t="s">
        <v>37</v>
      </c>
      <c r="C288" s="37"/>
      <c r="D288" s="38">
        <v>65934</v>
      </c>
      <c r="E288" s="28">
        <f t="shared" si="64"/>
        <v>0</v>
      </c>
      <c r="F288" s="29">
        <v>0.1</v>
      </c>
      <c r="G288" s="30">
        <f t="shared" si="65"/>
        <v>0</v>
      </c>
      <c r="H288" s="31">
        <f t="shared" si="68"/>
        <v>54944.999999999993</v>
      </c>
      <c r="I288" s="59">
        <f t="shared" si="66"/>
        <v>0</v>
      </c>
    </row>
    <row r="289" spans="1:9">
      <c r="A289" s="24">
        <v>15</v>
      </c>
      <c r="B289" s="25" t="s">
        <v>38</v>
      </c>
      <c r="C289" s="37"/>
      <c r="D289" s="38">
        <v>76626</v>
      </c>
      <c r="E289" s="28">
        <f t="shared" si="64"/>
        <v>0</v>
      </c>
      <c r="F289" s="29">
        <v>0.1</v>
      </c>
      <c r="G289" s="30">
        <f t="shared" si="65"/>
        <v>0</v>
      </c>
      <c r="H289" s="31">
        <f t="shared" si="68"/>
        <v>63855</v>
      </c>
      <c r="I289" s="59">
        <f t="shared" si="66"/>
        <v>0</v>
      </c>
    </row>
    <row r="290" spans="1:9">
      <c r="A290" s="24">
        <v>16</v>
      </c>
      <c r="B290" s="25" t="s">
        <v>39</v>
      </c>
      <c r="C290" s="37"/>
      <c r="D290" s="38">
        <v>80190</v>
      </c>
      <c r="E290" s="28">
        <f t="shared" si="64"/>
        <v>0</v>
      </c>
      <c r="F290" s="29">
        <v>0.1</v>
      </c>
      <c r="G290" s="30">
        <f t="shared" si="65"/>
        <v>0</v>
      </c>
      <c r="H290" s="31">
        <f t="shared" si="68"/>
        <v>66825</v>
      </c>
      <c r="I290" s="59">
        <f t="shared" si="66"/>
        <v>0</v>
      </c>
    </row>
    <row r="291" spans="1:9">
      <c r="A291" s="24">
        <v>17</v>
      </c>
      <c r="B291" s="25" t="s">
        <v>40</v>
      </c>
      <c r="C291" s="37"/>
      <c r="D291" s="38">
        <v>113832</v>
      </c>
      <c r="E291" s="28">
        <f t="shared" si="64"/>
        <v>0</v>
      </c>
      <c r="F291" s="29">
        <v>0.1</v>
      </c>
      <c r="G291" s="30">
        <f t="shared" si="65"/>
        <v>0</v>
      </c>
      <c r="H291" s="31">
        <f t="shared" si="68"/>
        <v>94860</v>
      </c>
      <c r="I291" s="59">
        <f t="shared" si="66"/>
        <v>0</v>
      </c>
    </row>
    <row r="292" spans="1:9">
      <c r="A292" s="24">
        <v>18</v>
      </c>
      <c r="B292" s="25" t="s">
        <v>41</v>
      </c>
      <c r="C292" s="37"/>
      <c r="D292" s="39">
        <v>98010</v>
      </c>
      <c r="E292" s="28">
        <f t="shared" si="64"/>
        <v>0</v>
      </c>
      <c r="F292" s="29">
        <v>0.1</v>
      </c>
      <c r="G292" s="30">
        <f t="shared" si="65"/>
        <v>0</v>
      </c>
      <c r="H292" s="31">
        <f t="shared" si="68"/>
        <v>81675</v>
      </c>
      <c r="I292" s="59">
        <f t="shared" si="66"/>
        <v>0</v>
      </c>
    </row>
    <row r="293" spans="1:9" ht="17.25">
      <c r="A293" s="40"/>
      <c r="B293" s="41" t="s">
        <v>42</v>
      </c>
      <c r="C293" s="42">
        <f t="shared" ref="C293" si="69">SUM(C275:C292)</f>
        <v>15</v>
      </c>
      <c r="D293" s="42"/>
      <c r="E293" s="43">
        <f t="shared" ref="E293" si="70">SUM(E275:E292)</f>
        <v>1577685</v>
      </c>
      <c r="F293" s="43"/>
      <c r="G293" s="44">
        <f t="shared" ref="G293" si="71">SUM(G275:G292)</f>
        <v>1419916.5</v>
      </c>
      <c r="H293" s="45"/>
      <c r="I293" s="64">
        <f>SUM(I275:I292)</f>
        <v>1314737.5</v>
      </c>
    </row>
    <row r="294" spans="1:9" ht="31.5">
      <c r="A294" s="46"/>
      <c r="B294" s="47"/>
      <c r="C294" s="48"/>
      <c r="D294" s="48"/>
      <c r="E294" s="49"/>
      <c r="F294" s="49"/>
      <c r="G294" s="50"/>
      <c r="H294" s="5"/>
      <c r="I294" s="75">
        <f>I293*0.08</f>
        <v>105179</v>
      </c>
    </row>
    <row r="295" spans="1:9" ht="31.5">
      <c r="A295" s="283" t="s">
        <v>43</v>
      </c>
      <c r="B295" s="283"/>
      <c r="C295" s="284" t="s">
        <v>44</v>
      </c>
      <c r="D295" s="284"/>
      <c r="E295" s="54"/>
      <c r="F295" s="54"/>
      <c r="G295" s="55" t="s">
        <v>45</v>
      </c>
      <c r="H295" s="6"/>
      <c r="I295" s="76">
        <f>SUM(I293:I294)</f>
        <v>1419916.5</v>
      </c>
    </row>
    <row r="298" spans="1:9" ht="18">
      <c r="A298" s="279" t="s">
        <v>0</v>
      </c>
      <c r="B298" s="279"/>
      <c r="C298" s="279"/>
      <c r="D298" s="279"/>
      <c r="E298" s="279"/>
      <c r="F298" s="279"/>
      <c r="G298" s="279"/>
      <c r="H298" s="1"/>
      <c r="I298" s="127"/>
    </row>
    <row r="299" spans="1:9" ht="18">
      <c r="A299" s="279" t="s">
        <v>1</v>
      </c>
      <c r="B299" s="279"/>
      <c r="C299" s="279"/>
      <c r="D299" s="279"/>
      <c r="E299" s="279"/>
      <c r="F299" s="279"/>
      <c r="G299" s="279"/>
      <c r="H299" s="1"/>
      <c r="I299" s="79"/>
    </row>
    <row r="300" spans="1:9" ht="15.75">
      <c r="A300" s="279" t="s">
        <v>2</v>
      </c>
      <c r="B300" s="279"/>
      <c r="C300" s="279"/>
      <c r="D300" s="279"/>
      <c r="E300" s="279"/>
      <c r="F300" s="279"/>
      <c r="G300" s="279"/>
      <c r="H300" s="1"/>
      <c r="I300" s="71"/>
    </row>
    <row r="301" spans="1:9" ht="15.75">
      <c r="A301" s="279" t="s">
        <v>4</v>
      </c>
      <c r="B301" s="279"/>
      <c r="C301" s="279"/>
      <c r="D301" s="279"/>
      <c r="E301" s="279"/>
      <c r="F301" s="279"/>
      <c r="G301" s="279"/>
      <c r="H301" s="1"/>
      <c r="I301" s="71"/>
    </row>
    <row r="302" spans="1:9" ht="15.75">
      <c r="A302" s="280" t="s">
        <v>6</v>
      </c>
      <c r="B302" s="280"/>
      <c r="C302" s="280"/>
      <c r="D302" s="280"/>
      <c r="E302" s="280"/>
      <c r="F302" s="280"/>
      <c r="G302" s="280"/>
      <c r="H302" s="1"/>
      <c r="I302" s="71"/>
    </row>
    <row r="303" spans="1:9" ht="27.75">
      <c r="A303" s="9"/>
      <c r="B303" s="9"/>
      <c r="C303" s="281" t="s">
        <v>522</v>
      </c>
      <c r="D303" s="281"/>
      <c r="E303" s="281"/>
      <c r="F303" s="281"/>
      <c r="G303" s="281"/>
      <c r="H303" s="2"/>
      <c r="I303" s="72"/>
    </row>
    <row r="304" spans="1:9" ht="15.75">
      <c r="A304" s="11" t="s">
        <v>358</v>
      </c>
      <c r="B304" s="12"/>
      <c r="C304" s="13"/>
      <c r="D304" s="286"/>
      <c r="E304" s="286"/>
      <c r="F304" s="286"/>
      <c r="G304" s="286"/>
      <c r="H304" s="68"/>
      <c r="I304" s="71"/>
    </row>
    <row r="305" spans="1:9" ht="15.75">
      <c r="A305" s="11" t="s">
        <v>9</v>
      </c>
      <c r="B305" s="286" t="s">
        <v>525</v>
      </c>
      <c r="C305" s="286"/>
      <c r="D305" s="286"/>
      <c r="E305" s="286"/>
      <c r="F305" s="11"/>
      <c r="G305" s="16"/>
      <c r="H305" s="69" t="s">
        <v>161</v>
      </c>
      <c r="I305" s="73">
        <v>12086</v>
      </c>
    </row>
    <row r="306" spans="1:9" ht="15.75">
      <c r="A306" s="11" t="s">
        <v>11</v>
      </c>
      <c r="B306" s="289"/>
      <c r="C306" s="289"/>
      <c r="D306" s="289"/>
      <c r="E306" s="289"/>
      <c r="F306" s="18"/>
      <c r="G306" s="19" t="s">
        <v>13</v>
      </c>
      <c r="H306" s="1"/>
      <c r="I306" s="71"/>
    </row>
    <row r="307" spans="1:9" ht="15.75">
      <c r="A307" s="21" t="s">
        <v>14</v>
      </c>
      <c r="B307" s="21" t="s">
        <v>16</v>
      </c>
      <c r="C307" s="21" t="s">
        <v>17</v>
      </c>
      <c r="D307" s="22" t="s">
        <v>18</v>
      </c>
      <c r="E307" s="23" t="s">
        <v>19</v>
      </c>
      <c r="F307" s="23" t="s">
        <v>20</v>
      </c>
      <c r="G307" s="21" t="s">
        <v>21</v>
      </c>
      <c r="H307" s="1"/>
      <c r="I307" s="71"/>
    </row>
    <row r="308" spans="1:9">
      <c r="A308" s="24">
        <v>1</v>
      </c>
      <c r="B308" s="25" t="s">
        <v>23</v>
      </c>
      <c r="C308" s="26">
        <v>10</v>
      </c>
      <c r="D308" s="27">
        <v>79305</v>
      </c>
      <c r="E308" s="28">
        <f t="shared" ref="E308:E325" si="72">D308*C308</f>
        <v>793050</v>
      </c>
      <c r="F308" s="29">
        <v>0.1</v>
      </c>
      <c r="G308" s="30">
        <f t="shared" ref="G308:G325" si="73">E308-E308*F308</f>
        <v>713745</v>
      </c>
      <c r="H308" s="31">
        <f>D308/1.08*0.9</f>
        <v>66087.5</v>
      </c>
      <c r="I308" s="59">
        <f t="shared" ref="I308:I325" si="74">H308*C308</f>
        <v>660875</v>
      </c>
    </row>
    <row r="309" spans="1:9">
      <c r="A309" s="24">
        <v>2</v>
      </c>
      <c r="B309" s="25" t="s">
        <v>25</v>
      </c>
      <c r="C309" s="32"/>
      <c r="D309" s="33">
        <v>128591</v>
      </c>
      <c r="E309" s="28">
        <f t="shared" si="72"/>
        <v>0</v>
      </c>
      <c r="F309" s="29">
        <v>0.1</v>
      </c>
      <c r="G309" s="30">
        <f t="shared" si="73"/>
        <v>0</v>
      </c>
      <c r="H309" s="31">
        <f t="shared" ref="H309:H315" si="75">D309/1.08*0.9</f>
        <v>107159.16666666666</v>
      </c>
      <c r="I309" s="59">
        <f t="shared" si="74"/>
        <v>0</v>
      </c>
    </row>
    <row r="310" spans="1:9">
      <c r="A310" s="24">
        <v>3</v>
      </c>
      <c r="B310" s="25" t="s">
        <v>26</v>
      </c>
      <c r="C310" s="34"/>
      <c r="D310" s="27">
        <v>60043</v>
      </c>
      <c r="E310" s="28">
        <f t="shared" si="72"/>
        <v>0</v>
      </c>
      <c r="F310" s="29">
        <v>0.1</v>
      </c>
      <c r="G310" s="30">
        <f t="shared" si="73"/>
        <v>0</v>
      </c>
      <c r="H310" s="31">
        <f t="shared" si="75"/>
        <v>50035.833333333328</v>
      </c>
      <c r="I310" s="59">
        <f t="shared" si="74"/>
        <v>0</v>
      </c>
    </row>
    <row r="311" spans="1:9">
      <c r="A311" s="24">
        <v>4</v>
      </c>
      <c r="B311" s="25" t="s">
        <v>27</v>
      </c>
      <c r="C311" s="35"/>
      <c r="D311" s="27">
        <v>115781</v>
      </c>
      <c r="E311" s="28">
        <f t="shared" si="72"/>
        <v>0</v>
      </c>
      <c r="F311" s="29">
        <v>0.1</v>
      </c>
      <c r="G311" s="30">
        <f t="shared" si="73"/>
        <v>0</v>
      </c>
      <c r="H311" s="31">
        <f t="shared" si="75"/>
        <v>96484.166666666657</v>
      </c>
      <c r="I311" s="59">
        <f t="shared" si="74"/>
        <v>0</v>
      </c>
    </row>
    <row r="312" spans="1:9">
      <c r="A312" s="24">
        <v>5</v>
      </c>
      <c r="B312" s="25" t="s">
        <v>28</v>
      </c>
      <c r="C312" s="32">
        <v>10</v>
      </c>
      <c r="D312" s="27">
        <v>119943</v>
      </c>
      <c r="E312" s="28">
        <f t="shared" si="72"/>
        <v>1199430</v>
      </c>
      <c r="F312" s="29">
        <v>0.1</v>
      </c>
      <c r="G312" s="30">
        <f t="shared" si="73"/>
        <v>1079487</v>
      </c>
      <c r="H312" s="31">
        <f t="shared" si="75"/>
        <v>99952.5</v>
      </c>
      <c r="I312" s="59">
        <f t="shared" si="74"/>
        <v>999525</v>
      </c>
    </row>
    <row r="313" spans="1:9">
      <c r="A313" s="24">
        <v>6</v>
      </c>
      <c r="B313" s="25" t="s">
        <v>29</v>
      </c>
      <c r="C313" s="26"/>
      <c r="D313" s="27">
        <v>94810</v>
      </c>
      <c r="E313" s="28">
        <f t="shared" si="72"/>
        <v>0</v>
      </c>
      <c r="F313" s="29">
        <v>0.1</v>
      </c>
      <c r="G313" s="30">
        <f t="shared" si="73"/>
        <v>0</v>
      </c>
      <c r="H313" s="31">
        <f t="shared" si="75"/>
        <v>79008.333333333328</v>
      </c>
      <c r="I313" s="59">
        <f t="shared" si="74"/>
        <v>0</v>
      </c>
    </row>
    <row r="314" spans="1:9">
      <c r="A314" s="24">
        <v>7</v>
      </c>
      <c r="B314" s="25" t="s">
        <v>30</v>
      </c>
      <c r="C314" s="34"/>
      <c r="D314" s="27">
        <v>141396</v>
      </c>
      <c r="E314" s="28">
        <f t="shared" si="72"/>
        <v>0</v>
      </c>
      <c r="F314" s="29">
        <v>0.1</v>
      </c>
      <c r="G314" s="30">
        <f t="shared" si="73"/>
        <v>0</v>
      </c>
      <c r="H314" s="31">
        <f t="shared" si="75"/>
        <v>117830</v>
      </c>
      <c r="I314" s="59">
        <f t="shared" si="74"/>
        <v>0</v>
      </c>
    </row>
    <row r="315" spans="1:9">
      <c r="A315" s="24">
        <v>8</v>
      </c>
      <c r="B315" s="25" t="s">
        <v>31</v>
      </c>
      <c r="C315" s="26"/>
      <c r="D315" s="27">
        <v>232931</v>
      </c>
      <c r="E315" s="28">
        <f t="shared" si="72"/>
        <v>0</v>
      </c>
      <c r="F315" s="29">
        <v>0.1</v>
      </c>
      <c r="G315" s="30">
        <f t="shared" si="73"/>
        <v>0</v>
      </c>
      <c r="H315" s="31">
        <f t="shared" si="75"/>
        <v>194109.16666666666</v>
      </c>
      <c r="I315" s="59">
        <f t="shared" si="74"/>
        <v>0</v>
      </c>
    </row>
    <row r="316" spans="1:9">
      <c r="A316" s="24">
        <v>9</v>
      </c>
      <c r="B316" s="36" t="s">
        <v>32</v>
      </c>
      <c r="C316" s="26"/>
      <c r="D316" s="27">
        <v>101534</v>
      </c>
      <c r="E316" s="28">
        <f t="shared" si="72"/>
        <v>0</v>
      </c>
      <c r="F316" s="29">
        <v>0</v>
      </c>
      <c r="G316" s="30">
        <f t="shared" si="73"/>
        <v>0</v>
      </c>
      <c r="H316" s="31">
        <f>D316/1.08</f>
        <v>94012.962962962964</v>
      </c>
      <c r="I316" s="59">
        <f t="shared" si="74"/>
        <v>0</v>
      </c>
    </row>
    <row r="317" spans="1:9">
      <c r="A317" s="24">
        <v>10</v>
      </c>
      <c r="B317" s="36" t="s">
        <v>33</v>
      </c>
      <c r="C317" s="37"/>
      <c r="D317" s="33">
        <v>110148</v>
      </c>
      <c r="E317" s="28">
        <f t="shared" si="72"/>
        <v>0</v>
      </c>
      <c r="F317" s="29">
        <v>0</v>
      </c>
      <c r="G317" s="30">
        <f t="shared" si="73"/>
        <v>0</v>
      </c>
      <c r="H317" s="31">
        <f>D317/1.08</f>
        <v>101988.88888888888</v>
      </c>
      <c r="I317" s="59">
        <f t="shared" si="74"/>
        <v>0</v>
      </c>
    </row>
    <row r="318" spans="1:9">
      <c r="A318" s="24">
        <v>11</v>
      </c>
      <c r="B318" s="25" t="s">
        <v>34</v>
      </c>
      <c r="C318" s="37"/>
      <c r="D318" s="27">
        <v>54198</v>
      </c>
      <c r="E318" s="28">
        <f t="shared" si="72"/>
        <v>0</v>
      </c>
      <c r="F318" s="29">
        <v>0.1</v>
      </c>
      <c r="G318" s="30">
        <f t="shared" si="73"/>
        <v>0</v>
      </c>
      <c r="H318" s="31">
        <f t="shared" ref="H318:H325" si="76">D318/1.08*0.9</f>
        <v>45165</v>
      </c>
      <c r="I318" s="59">
        <f t="shared" si="74"/>
        <v>0</v>
      </c>
    </row>
    <row r="319" spans="1:9">
      <c r="A319" s="24">
        <v>12</v>
      </c>
      <c r="B319" s="25" t="s">
        <v>35</v>
      </c>
      <c r="C319" s="37"/>
      <c r="D319" s="27">
        <v>49680</v>
      </c>
      <c r="E319" s="28">
        <f t="shared" si="72"/>
        <v>0</v>
      </c>
      <c r="F319" s="29">
        <v>0.1</v>
      </c>
      <c r="G319" s="30">
        <f t="shared" si="73"/>
        <v>0</v>
      </c>
      <c r="H319" s="31">
        <f t="shared" si="76"/>
        <v>41400</v>
      </c>
      <c r="I319" s="59">
        <f t="shared" si="74"/>
        <v>0</v>
      </c>
    </row>
    <row r="320" spans="1:9">
      <c r="A320" s="24">
        <v>13</v>
      </c>
      <c r="B320" s="25" t="s">
        <v>36</v>
      </c>
      <c r="C320" s="37"/>
      <c r="D320" s="38">
        <v>64152</v>
      </c>
      <c r="E320" s="28">
        <f t="shared" si="72"/>
        <v>0</v>
      </c>
      <c r="F320" s="29">
        <v>0.1</v>
      </c>
      <c r="G320" s="30">
        <f t="shared" si="73"/>
        <v>0</v>
      </c>
      <c r="H320" s="31">
        <f t="shared" si="76"/>
        <v>53459.999999999993</v>
      </c>
      <c r="I320" s="59">
        <f t="shared" si="74"/>
        <v>0</v>
      </c>
    </row>
    <row r="321" spans="1:9">
      <c r="A321" s="24">
        <v>14</v>
      </c>
      <c r="B321" s="25" t="s">
        <v>37</v>
      </c>
      <c r="C321" s="37"/>
      <c r="D321" s="38">
        <v>65934</v>
      </c>
      <c r="E321" s="28">
        <f t="shared" si="72"/>
        <v>0</v>
      </c>
      <c r="F321" s="29">
        <v>0.1</v>
      </c>
      <c r="G321" s="30">
        <f t="shared" si="73"/>
        <v>0</v>
      </c>
      <c r="H321" s="31">
        <f t="shared" si="76"/>
        <v>54944.999999999993</v>
      </c>
      <c r="I321" s="59">
        <f t="shared" si="74"/>
        <v>0</v>
      </c>
    </row>
    <row r="322" spans="1:9">
      <c r="A322" s="24">
        <v>15</v>
      </c>
      <c r="B322" s="25" t="s">
        <v>38</v>
      </c>
      <c r="C322" s="37"/>
      <c r="D322" s="38">
        <v>76626</v>
      </c>
      <c r="E322" s="28">
        <f t="shared" si="72"/>
        <v>0</v>
      </c>
      <c r="F322" s="29">
        <v>0.1</v>
      </c>
      <c r="G322" s="30">
        <f t="shared" si="73"/>
        <v>0</v>
      </c>
      <c r="H322" s="31">
        <f t="shared" si="76"/>
        <v>63855</v>
      </c>
      <c r="I322" s="59">
        <f t="shared" si="74"/>
        <v>0</v>
      </c>
    </row>
    <row r="323" spans="1:9">
      <c r="A323" s="24">
        <v>16</v>
      </c>
      <c r="B323" s="25" t="s">
        <v>39</v>
      </c>
      <c r="C323" s="37"/>
      <c r="D323" s="38">
        <v>80190</v>
      </c>
      <c r="E323" s="28">
        <f t="shared" si="72"/>
        <v>0</v>
      </c>
      <c r="F323" s="29">
        <v>0.1</v>
      </c>
      <c r="G323" s="30">
        <f t="shared" si="73"/>
        <v>0</v>
      </c>
      <c r="H323" s="31">
        <f t="shared" si="76"/>
        <v>66825</v>
      </c>
      <c r="I323" s="59">
        <f t="shared" si="74"/>
        <v>0</v>
      </c>
    </row>
    <row r="324" spans="1:9">
      <c r="A324" s="24">
        <v>17</v>
      </c>
      <c r="B324" s="25" t="s">
        <v>40</v>
      </c>
      <c r="C324" s="37"/>
      <c r="D324" s="38">
        <v>113832</v>
      </c>
      <c r="E324" s="28">
        <f t="shared" si="72"/>
        <v>0</v>
      </c>
      <c r="F324" s="29">
        <v>0.1</v>
      </c>
      <c r="G324" s="30">
        <f t="shared" si="73"/>
        <v>0</v>
      </c>
      <c r="H324" s="31">
        <f t="shared" si="76"/>
        <v>94860</v>
      </c>
      <c r="I324" s="59">
        <f t="shared" si="74"/>
        <v>0</v>
      </c>
    </row>
    <row r="325" spans="1:9">
      <c r="A325" s="24">
        <v>18</v>
      </c>
      <c r="B325" s="25" t="s">
        <v>41</v>
      </c>
      <c r="C325" s="37"/>
      <c r="D325" s="39">
        <v>98010</v>
      </c>
      <c r="E325" s="28">
        <f t="shared" si="72"/>
        <v>0</v>
      </c>
      <c r="F325" s="29">
        <v>0.1</v>
      </c>
      <c r="G325" s="30">
        <f t="shared" si="73"/>
        <v>0</v>
      </c>
      <c r="H325" s="31">
        <f t="shared" si="76"/>
        <v>81675</v>
      </c>
      <c r="I325" s="59">
        <f t="shared" si="74"/>
        <v>0</v>
      </c>
    </row>
    <row r="326" spans="1:9" ht="17.25">
      <c r="A326" s="40"/>
      <c r="B326" s="41" t="s">
        <v>42</v>
      </c>
      <c r="C326" s="42">
        <f t="shared" ref="C326" si="77">SUM(C308:C325)</f>
        <v>20</v>
      </c>
      <c r="D326" s="42"/>
      <c r="E326" s="43">
        <f t="shared" ref="E326" si="78">SUM(E308:E325)</f>
        <v>1992480</v>
      </c>
      <c r="F326" s="43"/>
      <c r="G326" s="44">
        <f t="shared" ref="G326" si="79">SUM(G308:G325)</f>
        <v>1793232</v>
      </c>
      <c r="H326" s="45"/>
      <c r="I326" s="64">
        <f>SUM(I308:I325)</f>
        <v>1660400</v>
      </c>
    </row>
    <row r="327" spans="1:9" ht="31.5">
      <c r="A327" s="46"/>
      <c r="B327" s="47"/>
      <c r="C327" s="48"/>
      <c r="D327" s="48"/>
      <c r="E327" s="49"/>
      <c r="F327" s="49"/>
      <c r="G327" s="50"/>
      <c r="H327" s="5"/>
      <c r="I327" s="75">
        <f>I326*0.08</f>
        <v>132832</v>
      </c>
    </row>
    <row r="328" spans="1:9" ht="31.5">
      <c r="A328" s="283" t="s">
        <v>43</v>
      </c>
      <c r="B328" s="283"/>
      <c r="C328" s="284" t="s">
        <v>44</v>
      </c>
      <c r="D328" s="284"/>
      <c r="E328" s="54"/>
      <c r="F328" s="54"/>
      <c r="G328" s="55" t="s">
        <v>45</v>
      </c>
      <c r="H328" s="6"/>
      <c r="I328" s="76">
        <f>SUM(I326:I327)</f>
        <v>1793232</v>
      </c>
    </row>
    <row r="331" spans="1:9" ht="18">
      <c r="A331" s="279" t="s">
        <v>0</v>
      </c>
      <c r="B331" s="279"/>
      <c r="C331" s="279"/>
      <c r="D331" s="279"/>
      <c r="E331" s="279"/>
      <c r="F331" s="279"/>
      <c r="G331" s="279"/>
      <c r="H331" s="1"/>
      <c r="I331" s="127"/>
    </row>
    <row r="332" spans="1:9" ht="18">
      <c r="A332" s="279" t="s">
        <v>1</v>
      </c>
      <c r="B332" s="279"/>
      <c r="C332" s="279"/>
      <c r="D332" s="279"/>
      <c r="E332" s="279"/>
      <c r="F332" s="279"/>
      <c r="G332" s="279"/>
      <c r="H332" s="1"/>
      <c r="I332" s="79"/>
    </row>
    <row r="333" spans="1:9" ht="15.75">
      <c r="A333" s="279" t="s">
        <v>2</v>
      </c>
      <c r="B333" s="279"/>
      <c r="C333" s="279"/>
      <c r="D333" s="279"/>
      <c r="E333" s="279"/>
      <c r="F333" s="279"/>
      <c r="G333" s="279"/>
      <c r="H333" s="1"/>
      <c r="I333" s="71"/>
    </row>
    <row r="334" spans="1:9" ht="15.75">
      <c r="A334" s="279" t="s">
        <v>4</v>
      </c>
      <c r="B334" s="279"/>
      <c r="C334" s="279"/>
      <c r="D334" s="279"/>
      <c r="E334" s="279"/>
      <c r="F334" s="279"/>
      <c r="G334" s="279"/>
      <c r="H334" s="1"/>
      <c r="I334" s="71"/>
    </row>
    <row r="335" spans="1:9" ht="15.75">
      <c r="A335" s="280" t="s">
        <v>6</v>
      </c>
      <c r="B335" s="280"/>
      <c r="C335" s="280"/>
      <c r="D335" s="280"/>
      <c r="E335" s="280"/>
      <c r="F335" s="280"/>
      <c r="G335" s="280"/>
      <c r="H335" s="1"/>
      <c r="I335" s="71"/>
    </row>
    <row r="336" spans="1:9" ht="27.75">
      <c r="A336" s="9"/>
      <c r="B336" s="9"/>
      <c r="C336" s="281" t="s">
        <v>522</v>
      </c>
      <c r="D336" s="281"/>
      <c r="E336" s="281"/>
      <c r="F336" s="281"/>
      <c r="G336" s="281"/>
      <c r="H336" s="2"/>
      <c r="I336" s="72"/>
    </row>
    <row r="337" spans="1:9" ht="15.75">
      <c r="A337" s="11" t="s">
        <v>358</v>
      </c>
      <c r="B337" s="12"/>
      <c r="C337" s="13"/>
      <c r="D337" s="286"/>
      <c r="E337" s="286"/>
      <c r="F337" s="286"/>
      <c r="G337" s="286"/>
      <c r="H337" s="68"/>
      <c r="I337" s="71"/>
    </row>
    <row r="338" spans="1:9" ht="15.75">
      <c r="A338" s="11" t="s">
        <v>9</v>
      </c>
      <c r="B338" s="286" t="s">
        <v>526</v>
      </c>
      <c r="C338" s="286"/>
      <c r="D338" s="286"/>
      <c r="E338" s="286"/>
      <c r="F338" s="11"/>
      <c r="G338" s="16"/>
      <c r="H338" s="69" t="s">
        <v>161</v>
      </c>
      <c r="I338" s="73">
        <v>12086</v>
      </c>
    </row>
    <row r="339" spans="1:9" ht="15.75">
      <c r="A339" s="11" t="s">
        <v>11</v>
      </c>
      <c r="B339" s="289"/>
      <c r="C339" s="289"/>
      <c r="D339" s="289"/>
      <c r="E339" s="289"/>
      <c r="F339" s="18"/>
      <c r="G339" s="19" t="s">
        <v>13</v>
      </c>
      <c r="H339" s="1"/>
      <c r="I339" s="71"/>
    </row>
    <row r="340" spans="1:9" ht="15.75">
      <c r="A340" s="21" t="s">
        <v>14</v>
      </c>
      <c r="B340" s="21" t="s">
        <v>16</v>
      </c>
      <c r="C340" s="21" t="s">
        <v>17</v>
      </c>
      <c r="D340" s="22" t="s">
        <v>18</v>
      </c>
      <c r="E340" s="23" t="s">
        <v>19</v>
      </c>
      <c r="F340" s="23" t="s">
        <v>20</v>
      </c>
      <c r="G340" s="21" t="s">
        <v>21</v>
      </c>
      <c r="H340" s="1"/>
      <c r="I340" s="71"/>
    </row>
    <row r="341" spans="1:9">
      <c r="A341" s="24">
        <v>1</v>
      </c>
      <c r="B341" s="25" t="s">
        <v>23</v>
      </c>
      <c r="C341" s="26">
        <v>6</v>
      </c>
      <c r="D341" s="27">
        <v>79305</v>
      </c>
      <c r="E341" s="28">
        <f t="shared" ref="E341:E358" si="80">D341*C341</f>
        <v>475830</v>
      </c>
      <c r="F341" s="29">
        <v>0.1</v>
      </c>
      <c r="G341" s="30">
        <f t="shared" ref="G341:G358" si="81">E341-E341*F341</f>
        <v>428247</v>
      </c>
      <c r="H341" s="31">
        <f>D341/1.08*0.9</f>
        <v>66087.5</v>
      </c>
      <c r="I341" s="59">
        <f t="shared" ref="I341:I358" si="82">H341*C341</f>
        <v>396525</v>
      </c>
    </row>
    <row r="342" spans="1:9">
      <c r="A342" s="24">
        <v>2</v>
      </c>
      <c r="B342" s="25" t="s">
        <v>25</v>
      </c>
      <c r="C342" s="32"/>
      <c r="D342" s="33">
        <v>128591</v>
      </c>
      <c r="E342" s="28">
        <f t="shared" si="80"/>
        <v>0</v>
      </c>
      <c r="F342" s="29">
        <v>0.1</v>
      </c>
      <c r="G342" s="30">
        <f t="shared" si="81"/>
        <v>0</v>
      </c>
      <c r="H342" s="31">
        <f t="shared" ref="H342:H348" si="83">D342/1.08*0.9</f>
        <v>107159.16666666666</v>
      </c>
      <c r="I342" s="59">
        <f t="shared" si="82"/>
        <v>0</v>
      </c>
    </row>
    <row r="343" spans="1:9">
      <c r="A343" s="24">
        <v>3</v>
      </c>
      <c r="B343" s="25" t="s">
        <v>26</v>
      </c>
      <c r="C343" s="34"/>
      <c r="D343" s="27">
        <v>60043</v>
      </c>
      <c r="E343" s="28">
        <f t="shared" si="80"/>
        <v>0</v>
      </c>
      <c r="F343" s="29">
        <v>0.1</v>
      </c>
      <c r="G343" s="30">
        <f t="shared" si="81"/>
        <v>0</v>
      </c>
      <c r="H343" s="31">
        <f t="shared" si="83"/>
        <v>50035.833333333328</v>
      </c>
      <c r="I343" s="59">
        <f t="shared" si="82"/>
        <v>0</v>
      </c>
    </row>
    <row r="344" spans="1:9">
      <c r="A344" s="24">
        <v>4</v>
      </c>
      <c r="B344" s="25" t="s">
        <v>27</v>
      </c>
      <c r="C344" s="35"/>
      <c r="D344" s="27">
        <v>115781</v>
      </c>
      <c r="E344" s="28">
        <f t="shared" si="80"/>
        <v>0</v>
      </c>
      <c r="F344" s="29">
        <v>0.1</v>
      </c>
      <c r="G344" s="30">
        <f t="shared" si="81"/>
        <v>0</v>
      </c>
      <c r="H344" s="31">
        <f t="shared" si="83"/>
        <v>96484.166666666657</v>
      </c>
      <c r="I344" s="59">
        <f t="shared" si="82"/>
        <v>0</v>
      </c>
    </row>
    <row r="345" spans="1:9">
      <c r="A345" s="24">
        <v>5</v>
      </c>
      <c r="B345" s="25" t="s">
        <v>28</v>
      </c>
      <c r="C345" s="32">
        <v>6</v>
      </c>
      <c r="D345" s="27">
        <v>119943</v>
      </c>
      <c r="E345" s="28">
        <f t="shared" si="80"/>
        <v>719658</v>
      </c>
      <c r="F345" s="29">
        <v>0.1</v>
      </c>
      <c r="G345" s="30">
        <f t="shared" si="81"/>
        <v>647692.19999999995</v>
      </c>
      <c r="H345" s="31">
        <f t="shared" si="83"/>
        <v>99952.5</v>
      </c>
      <c r="I345" s="59">
        <f t="shared" si="82"/>
        <v>599715</v>
      </c>
    </row>
    <row r="346" spans="1:9">
      <c r="A346" s="24">
        <v>6</v>
      </c>
      <c r="B346" s="25" t="s">
        <v>29</v>
      </c>
      <c r="C346" s="26"/>
      <c r="D346" s="27">
        <v>94810</v>
      </c>
      <c r="E346" s="28">
        <f t="shared" si="80"/>
        <v>0</v>
      </c>
      <c r="F346" s="29">
        <v>0.1</v>
      </c>
      <c r="G346" s="30">
        <f t="shared" si="81"/>
        <v>0</v>
      </c>
      <c r="H346" s="31">
        <f t="shared" si="83"/>
        <v>79008.333333333328</v>
      </c>
      <c r="I346" s="59">
        <f t="shared" si="82"/>
        <v>0</v>
      </c>
    </row>
    <row r="347" spans="1:9">
      <c r="A347" s="24">
        <v>7</v>
      </c>
      <c r="B347" s="25" t="s">
        <v>30</v>
      </c>
      <c r="C347" s="34"/>
      <c r="D347" s="27">
        <v>141396</v>
      </c>
      <c r="E347" s="28">
        <f t="shared" si="80"/>
        <v>0</v>
      </c>
      <c r="F347" s="29">
        <v>0.1</v>
      </c>
      <c r="G347" s="30">
        <f t="shared" si="81"/>
        <v>0</v>
      </c>
      <c r="H347" s="31">
        <f t="shared" si="83"/>
        <v>117830</v>
      </c>
      <c r="I347" s="59">
        <f t="shared" si="82"/>
        <v>0</v>
      </c>
    </row>
    <row r="348" spans="1:9">
      <c r="A348" s="24">
        <v>8</v>
      </c>
      <c r="B348" s="25" t="s">
        <v>31</v>
      </c>
      <c r="C348" s="26"/>
      <c r="D348" s="27">
        <v>232931</v>
      </c>
      <c r="E348" s="28">
        <f t="shared" si="80"/>
        <v>0</v>
      </c>
      <c r="F348" s="29">
        <v>0.1</v>
      </c>
      <c r="G348" s="30">
        <f t="shared" si="81"/>
        <v>0</v>
      </c>
      <c r="H348" s="31">
        <f t="shared" si="83"/>
        <v>194109.16666666666</v>
      </c>
      <c r="I348" s="59">
        <f t="shared" si="82"/>
        <v>0</v>
      </c>
    </row>
    <row r="349" spans="1:9">
      <c r="A349" s="24">
        <v>9</v>
      </c>
      <c r="B349" s="36" t="s">
        <v>32</v>
      </c>
      <c r="C349" s="26"/>
      <c r="D349" s="27">
        <v>101534</v>
      </c>
      <c r="E349" s="28">
        <f t="shared" si="80"/>
        <v>0</v>
      </c>
      <c r="F349" s="29">
        <v>0</v>
      </c>
      <c r="G349" s="30">
        <f t="shared" si="81"/>
        <v>0</v>
      </c>
      <c r="H349" s="31">
        <f>D349/1.08</f>
        <v>94012.962962962964</v>
      </c>
      <c r="I349" s="59">
        <f t="shared" si="82"/>
        <v>0</v>
      </c>
    </row>
    <row r="350" spans="1:9">
      <c r="A350" s="24">
        <v>10</v>
      </c>
      <c r="B350" s="36" t="s">
        <v>33</v>
      </c>
      <c r="C350" s="37"/>
      <c r="D350" s="33">
        <v>110148</v>
      </c>
      <c r="E350" s="28">
        <f t="shared" si="80"/>
        <v>0</v>
      </c>
      <c r="F350" s="29">
        <v>0</v>
      </c>
      <c r="G350" s="30">
        <f t="shared" si="81"/>
        <v>0</v>
      </c>
      <c r="H350" s="31">
        <f>D350/1.08</f>
        <v>101988.88888888888</v>
      </c>
      <c r="I350" s="59">
        <f t="shared" si="82"/>
        <v>0</v>
      </c>
    </row>
    <row r="351" spans="1:9">
      <c r="A351" s="24">
        <v>11</v>
      </c>
      <c r="B351" s="25" t="s">
        <v>34</v>
      </c>
      <c r="C351" s="37"/>
      <c r="D351" s="27">
        <v>54198</v>
      </c>
      <c r="E351" s="28">
        <f t="shared" si="80"/>
        <v>0</v>
      </c>
      <c r="F351" s="29">
        <v>0.1</v>
      </c>
      <c r="G351" s="30">
        <f t="shared" si="81"/>
        <v>0</v>
      </c>
      <c r="H351" s="31">
        <f t="shared" ref="H351:H358" si="84">D351/1.08*0.9</f>
        <v>45165</v>
      </c>
      <c r="I351" s="59">
        <f t="shared" si="82"/>
        <v>0</v>
      </c>
    </row>
    <row r="352" spans="1:9">
      <c r="A352" s="24">
        <v>12</v>
      </c>
      <c r="B352" s="25" t="s">
        <v>35</v>
      </c>
      <c r="C352" s="37"/>
      <c r="D352" s="27">
        <v>49680</v>
      </c>
      <c r="E352" s="28">
        <f t="shared" si="80"/>
        <v>0</v>
      </c>
      <c r="F352" s="29">
        <v>0.1</v>
      </c>
      <c r="G352" s="30">
        <f t="shared" si="81"/>
        <v>0</v>
      </c>
      <c r="H352" s="31">
        <f t="shared" si="84"/>
        <v>41400</v>
      </c>
      <c r="I352" s="59">
        <f t="shared" si="82"/>
        <v>0</v>
      </c>
    </row>
    <row r="353" spans="1:9">
      <c r="A353" s="24">
        <v>13</v>
      </c>
      <c r="B353" s="25" t="s">
        <v>36</v>
      </c>
      <c r="C353" s="37"/>
      <c r="D353" s="38">
        <v>64152</v>
      </c>
      <c r="E353" s="28">
        <f t="shared" si="80"/>
        <v>0</v>
      </c>
      <c r="F353" s="29">
        <v>0.1</v>
      </c>
      <c r="G353" s="30">
        <f t="shared" si="81"/>
        <v>0</v>
      </c>
      <c r="H353" s="31">
        <f t="shared" si="84"/>
        <v>53459.999999999993</v>
      </c>
      <c r="I353" s="59">
        <f t="shared" si="82"/>
        <v>0</v>
      </c>
    </row>
    <row r="354" spans="1:9">
      <c r="A354" s="24">
        <v>14</v>
      </c>
      <c r="B354" s="25" t="s">
        <v>37</v>
      </c>
      <c r="C354" s="37"/>
      <c r="D354" s="38">
        <v>65934</v>
      </c>
      <c r="E354" s="28">
        <f t="shared" si="80"/>
        <v>0</v>
      </c>
      <c r="F354" s="29">
        <v>0.1</v>
      </c>
      <c r="G354" s="30">
        <f t="shared" si="81"/>
        <v>0</v>
      </c>
      <c r="H354" s="31">
        <f t="shared" si="84"/>
        <v>54944.999999999993</v>
      </c>
      <c r="I354" s="59">
        <f t="shared" si="82"/>
        <v>0</v>
      </c>
    </row>
    <row r="355" spans="1:9">
      <c r="A355" s="24">
        <v>15</v>
      </c>
      <c r="B355" s="25" t="s">
        <v>38</v>
      </c>
      <c r="C355" s="37"/>
      <c r="D355" s="38">
        <v>76626</v>
      </c>
      <c r="E355" s="28">
        <f t="shared" si="80"/>
        <v>0</v>
      </c>
      <c r="F355" s="29">
        <v>0.1</v>
      </c>
      <c r="G355" s="30">
        <f t="shared" si="81"/>
        <v>0</v>
      </c>
      <c r="H355" s="31">
        <f t="shared" si="84"/>
        <v>63855</v>
      </c>
      <c r="I355" s="59">
        <f t="shared" si="82"/>
        <v>0</v>
      </c>
    </row>
    <row r="356" spans="1:9">
      <c r="A356" s="24">
        <v>16</v>
      </c>
      <c r="B356" s="25" t="s">
        <v>39</v>
      </c>
      <c r="C356" s="37"/>
      <c r="D356" s="38">
        <v>80190</v>
      </c>
      <c r="E356" s="28">
        <f t="shared" si="80"/>
        <v>0</v>
      </c>
      <c r="F356" s="29">
        <v>0.1</v>
      </c>
      <c r="G356" s="30">
        <f t="shared" si="81"/>
        <v>0</v>
      </c>
      <c r="H356" s="31">
        <f t="shared" si="84"/>
        <v>66825</v>
      </c>
      <c r="I356" s="59">
        <f t="shared" si="82"/>
        <v>0</v>
      </c>
    </row>
    <row r="357" spans="1:9">
      <c r="A357" s="24">
        <v>17</v>
      </c>
      <c r="B357" s="25" t="s">
        <v>40</v>
      </c>
      <c r="C357" s="37"/>
      <c r="D357" s="38">
        <v>113832</v>
      </c>
      <c r="E357" s="28">
        <f t="shared" si="80"/>
        <v>0</v>
      </c>
      <c r="F357" s="29">
        <v>0.1</v>
      </c>
      <c r="G357" s="30">
        <f t="shared" si="81"/>
        <v>0</v>
      </c>
      <c r="H357" s="31">
        <f t="shared" si="84"/>
        <v>94860</v>
      </c>
      <c r="I357" s="59">
        <f t="shared" si="82"/>
        <v>0</v>
      </c>
    </row>
    <row r="358" spans="1:9">
      <c r="A358" s="24">
        <v>18</v>
      </c>
      <c r="B358" s="25" t="s">
        <v>41</v>
      </c>
      <c r="C358" s="37"/>
      <c r="D358" s="39">
        <v>98010</v>
      </c>
      <c r="E358" s="28">
        <f t="shared" si="80"/>
        <v>0</v>
      </c>
      <c r="F358" s="29">
        <v>0.1</v>
      </c>
      <c r="G358" s="30">
        <f t="shared" si="81"/>
        <v>0</v>
      </c>
      <c r="H358" s="31">
        <f t="shared" si="84"/>
        <v>81675</v>
      </c>
      <c r="I358" s="59">
        <f t="shared" si="82"/>
        <v>0</v>
      </c>
    </row>
    <row r="359" spans="1:9" ht="17.25">
      <c r="A359" s="40"/>
      <c r="B359" s="41" t="s">
        <v>42</v>
      </c>
      <c r="C359" s="42">
        <f t="shared" ref="C359" si="85">SUM(C341:C358)</f>
        <v>12</v>
      </c>
      <c r="D359" s="42"/>
      <c r="E359" s="43">
        <f t="shared" ref="E359" si="86">SUM(E341:E358)</f>
        <v>1195488</v>
      </c>
      <c r="F359" s="43"/>
      <c r="G359" s="44">
        <f t="shared" ref="G359" si="87">SUM(G341:G358)</f>
        <v>1075939.2</v>
      </c>
      <c r="H359" s="45"/>
      <c r="I359" s="64">
        <f>SUM(I341:I358)</f>
        <v>996240</v>
      </c>
    </row>
    <row r="360" spans="1:9" ht="31.5">
      <c r="A360" s="46"/>
      <c r="B360" s="47"/>
      <c r="C360" s="48"/>
      <c r="D360" s="48"/>
      <c r="E360" s="49"/>
      <c r="F360" s="49"/>
      <c r="G360" s="50"/>
      <c r="H360" s="5"/>
      <c r="I360" s="75">
        <f>I359*0.08</f>
        <v>79699.199999999997</v>
      </c>
    </row>
    <row r="361" spans="1:9" ht="31.5">
      <c r="A361" s="283" t="s">
        <v>43</v>
      </c>
      <c r="B361" s="283"/>
      <c r="C361" s="284" t="s">
        <v>44</v>
      </c>
      <c r="D361" s="284"/>
      <c r="E361" s="54"/>
      <c r="F361" s="54"/>
      <c r="G361" s="55" t="s">
        <v>45</v>
      </c>
      <c r="H361" s="6"/>
      <c r="I361" s="76">
        <f>SUM(I359:I360)</f>
        <v>1075939.2</v>
      </c>
    </row>
    <row r="364" spans="1:9" ht="18">
      <c r="A364" s="279" t="s">
        <v>0</v>
      </c>
      <c r="B364" s="279"/>
      <c r="C364" s="279"/>
      <c r="D364" s="279"/>
      <c r="E364" s="279"/>
      <c r="F364" s="279"/>
      <c r="G364" s="279"/>
      <c r="H364" s="1"/>
      <c r="I364" s="127"/>
    </row>
    <row r="365" spans="1:9" ht="18">
      <c r="A365" s="279" t="s">
        <v>1</v>
      </c>
      <c r="B365" s="279"/>
      <c r="C365" s="279"/>
      <c r="D365" s="279"/>
      <c r="E365" s="279"/>
      <c r="F365" s="279"/>
      <c r="G365" s="279"/>
      <c r="H365" s="1"/>
      <c r="I365" s="79"/>
    </row>
    <row r="366" spans="1:9" ht="15.75">
      <c r="A366" s="279" t="s">
        <v>2</v>
      </c>
      <c r="B366" s="279"/>
      <c r="C366" s="279"/>
      <c r="D366" s="279"/>
      <c r="E366" s="279"/>
      <c r="F366" s="279"/>
      <c r="G366" s="279"/>
      <c r="H366" s="1"/>
      <c r="I366" s="71"/>
    </row>
    <row r="367" spans="1:9" ht="15.75">
      <c r="A367" s="279" t="s">
        <v>4</v>
      </c>
      <c r="B367" s="279"/>
      <c r="C367" s="279"/>
      <c r="D367" s="279"/>
      <c r="E367" s="279"/>
      <c r="F367" s="279"/>
      <c r="G367" s="279"/>
      <c r="H367" s="1"/>
      <c r="I367" s="71"/>
    </row>
    <row r="368" spans="1:9" ht="15.75">
      <c r="A368" s="280" t="s">
        <v>6</v>
      </c>
      <c r="B368" s="280"/>
      <c r="C368" s="280"/>
      <c r="D368" s="280"/>
      <c r="E368" s="280"/>
      <c r="F368" s="280"/>
      <c r="G368" s="280"/>
      <c r="H368" s="1"/>
      <c r="I368" s="71"/>
    </row>
    <row r="369" spans="1:9" ht="27.75">
      <c r="A369" s="9"/>
      <c r="B369" s="9"/>
      <c r="C369" s="281" t="s">
        <v>522</v>
      </c>
      <c r="D369" s="281"/>
      <c r="E369" s="281"/>
      <c r="F369" s="281"/>
      <c r="G369" s="281"/>
      <c r="H369" s="2"/>
      <c r="I369" s="72"/>
    </row>
    <row r="370" spans="1:9" ht="15.75">
      <c r="A370" s="11" t="s">
        <v>358</v>
      </c>
      <c r="B370" s="12"/>
      <c r="C370" s="13"/>
      <c r="D370" s="286"/>
      <c r="E370" s="286"/>
      <c r="F370" s="286"/>
      <c r="G370" s="286"/>
      <c r="H370" s="68"/>
      <c r="I370" s="71"/>
    </row>
    <row r="371" spans="1:9" ht="15.75">
      <c r="A371" s="11" t="s">
        <v>9</v>
      </c>
      <c r="B371" s="286" t="s">
        <v>527</v>
      </c>
      <c r="C371" s="286"/>
      <c r="D371" s="286"/>
      <c r="E371" s="286"/>
      <c r="F371" s="11"/>
      <c r="G371" s="16"/>
      <c r="H371" s="69" t="s">
        <v>161</v>
      </c>
      <c r="I371" s="73">
        <v>12086</v>
      </c>
    </row>
    <row r="372" spans="1:9" ht="15.75">
      <c r="A372" s="11" t="s">
        <v>11</v>
      </c>
      <c r="B372" s="289"/>
      <c r="C372" s="289"/>
      <c r="D372" s="289"/>
      <c r="E372" s="289"/>
      <c r="F372" s="18"/>
      <c r="G372" s="19" t="s">
        <v>13</v>
      </c>
      <c r="H372" s="1"/>
      <c r="I372" s="71"/>
    </row>
    <row r="373" spans="1:9" ht="15.75">
      <c r="A373" s="21" t="s">
        <v>14</v>
      </c>
      <c r="B373" s="21" t="s">
        <v>16</v>
      </c>
      <c r="C373" s="21" t="s">
        <v>17</v>
      </c>
      <c r="D373" s="22" t="s">
        <v>18</v>
      </c>
      <c r="E373" s="23" t="s">
        <v>19</v>
      </c>
      <c r="F373" s="23" t="s">
        <v>20</v>
      </c>
      <c r="G373" s="21" t="s">
        <v>21</v>
      </c>
      <c r="H373" s="1"/>
      <c r="I373" s="71"/>
    </row>
    <row r="374" spans="1:9">
      <c r="A374" s="24">
        <v>1</v>
      </c>
      <c r="B374" s="25" t="s">
        <v>23</v>
      </c>
      <c r="C374" s="26">
        <v>10</v>
      </c>
      <c r="D374" s="27">
        <v>79305</v>
      </c>
      <c r="E374" s="28">
        <f t="shared" ref="E374:E391" si="88">D374*C374</f>
        <v>793050</v>
      </c>
      <c r="F374" s="29">
        <v>0.1</v>
      </c>
      <c r="G374" s="30">
        <f t="shared" ref="G374:G391" si="89">E374-E374*F374</f>
        <v>713745</v>
      </c>
      <c r="H374" s="31">
        <f>D374/1.08*0.9</f>
        <v>66087.5</v>
      </c>
      <c r="I374" s="59">
        <f t="shared" ref="I374:I391" si="90">H374*C374</f>
        <v>660875</v>
      </c>
    </row>
    <row r="375" spans="1:9">
      <c r="A375" s="24">
        <v>2</v>
      </c>
      <c r="B375" s="25" t="s">
        <v>25</v>
      </c>
      <c r="C375" s="32"/>
      <c r="D375" s="33">
        <v>128591</v>
      </c>
      <c r="E375" s="28">
        <f t="shared" si="88"/>
        <v>0</v>
      </c>
      <c r="F375" s="29">
        <v>0.1</v>
      </c>
      <c r="G375" s="30">
        <f t="shared" si="89"/>
        <v>0</v>
      </c>
      <c r="H375" s="31">
        <f t="shared" ref="H375:H381" si="91">D375/1.08*0.9</f>
        <v>107159.16666666666</v>
      </c>
      <c r="I375" s="59">
        <f t="shared" si="90"/>
        <v>0</v>
      </c>
    </row>
    <row r="376" spans="1:9">
      <c r="A376" s="24">
        <v>3</v>
      </c>
      <c r="B376" s="25" t="s">
        <v>26</v>
      </c>
      <c r="C376" s="34"/>
      <c r="D376" s="27">
        <v>60043</v>
      </c>
      <c r="E376" s="28">
        <f t="shared" si="88"/>
        <v>0</v>
      </c>
      <c r="F376" s="29">
        <v>0.1</v>
      </c>
      <c r="G376" s="30">
        <f t="shared" si="89"/>
        <v>0</v>
      </c>
      <c r="H376" s="31">
        <f t="shared" si="91"/>
        <v>50035.833333333328</v>
      </c>
      <c r="I376" s="59">
        <f t="shared" si="90"/>
        <v>0</v>
      </c>
    </row>
    <row r="377" spans="1:9">
      <c r="A377" s="24">
        <v>4</v>
      </c>
      <c r="B377" s="25" t="s">
        <v>27</v>
      </c>
      <c r="C377" s="35"/>
      <c r="D377" s="27">
        <v>115781</v>
      </c>
      <c r="E377" s="28">
        <f t="shared" si="88"/>
        <v>0</v>
      </c>
      <c r="F377" s="29">
        <v>0.1</v>
      </c>
      <c r="G377" s="30">
        <f t="shared" si="89"/>
        <v>0</v>
      </c>
      <c r="H377" s="31">
        <f t="shared" si="91"/>
        <v>96484.166666666657</v>
      </c>
      <c r="I377" s="59">
        <f t="shared" si="90"/>
        <v>0</v>
      </c>
    </row>
    <row r="378" spans="1:9">
      <c r="A378" s="24">
        <v>5</v>
      </c>
      <c r="B378" s="25" t="s">
        <v>28</v>
      </c>
      <c r="C378" s="32">
        <v>5</v>
      </c>
      <c r="D378" s="27">
        <v>119943</v>
      </c>
      <c r="E378" s="28">
        <f t="shared" si="88"/>
        <v>599715</v>
      </c>
      <c r="F378" s="29">
        <v>0.1</v>
      </c>
      <c r="G378" s="30">
        <f t="shared" si="89"/>
        <v>539743.5</v>
      </c>
      <c r="H378" s="31">
        <f t="shared" si="91"/>
        <v>99952.5</v>
      </c>
      <c r="I378" s="59">
        <f t="shared" si="90"/>
        <v>499762.5</v>
      </c>
    </row>
    <row r="379" spans="1:9">
      <c r="A379" s="24">
        <v>6</v>
      </c>
      <c r="B379" s="25" t="s">
        <v>29</v>
      </c>
      <c r="C379" s="26"/>
      <c r="D379" s="27">
        <v>94810</v>
      </c>
      <c r="E379" s="28">
        <f t="shared" si="88"/>
        <v>0</v>
      </c>
      <c r="F379" s="29">
        <v>0.1</v>
      </c>
      <c r="G379" s="30">
        <f t="shared" si="89"/>
        <v>0</v>
      </c>
      <c r="H379" s="31">
        <f t="shared" si="91"/>
        <v>79008.333333333328</v>
      </c>
      <c r="I379" s="59">
        <f t="shared" si="90"/>
        <v>0</v>
      </c>
    </row>
    <row r="380" spans="1:9">
      <c r="A380" s="24">
        <v>7</v>
      </c>
      <c r="B380" s="25" t="s">
        <v>30</v>
      </c>
      <c r="C380" s="34"/>
      <c r="D380" s="27">
        <v>141396</v>
      </c>
      <c r="E380" s="28">
        <f t="shared" si="88"/>
        <v>0</v>
      </c>
      <c r="F380" s="29">
        <v>0.1</v>
      </c>
      <c r="G380" s="30">
        <f t="shared" si="89"/>
        <v>0</v>
      </c>
      <c r="H380" s="31">
        <f t="shared" si="91"/>
        <v>117830</v>
      </c>
      <c r="I380" s="59">
        <f t="shared" si="90"/>
        <v>0</v>
      </c>
    </row>
    <row r="381" spans="1:9">
      <c r="A381" s="24">
        <v>8</v>
      </c>
      <c r="B381" s="25" t="s">
        <v>31</v>
      </c>
      <c r="C381" s="26"/>
      <c r="D381" s="27">
        <v>232931</v>
      </c>
      <c r="E381" s="28">
        <f t="shared" si="88"/>
        <v>0</v>
      </c>
      <c r="F381" s="29">
        <v>0.1</v>
      </c>
      <c r="G381" s="30">
        <f t="shared" si="89"/>
        <v>0</v>
      </c>
      <c r="H381" s="31">
        <f t="shared" si="91"/>
        <v>194109.16666666666</v>
      </c>
      <c r="I381" s="59">
        <f t="shared" si="90"/>
        <v>0</v>
      </c>
    </row>
    <row r="382" spans="1:9">
      <c r="A382" s="24">
        <v>9</v>
      </c>
      <c r="B382" s="36" t="s">
        <v>32</v>
      </c>
      <c r="C382" s="26"/>
      <c r="D382" s="27">
        <v>101534</v>
      </c>
      <c r="E382" s="28">
        <f t="shared" si="88"/>
        <v>0</v>
      </c>
      <c r="F382" s="29">
        <v>0</v>
      </c>
      <c r="G382" s="30">
        <f t="shared" si="89"/>
        <v>0</v>
      </c>
      <c r="H382" s="31">
        <f>D382/1.08</f>
        <v>94012.962962962964</v>
      </c>
      <c r="I382" s="59">
        <f t="shared" si="90"/>
        <v>0</v>
      </c>
    </row>
    <row r="383" spans="1:9">
      <c r="A383" s="24">
        <v>10</v>
      </c>
      <c r="B383" s="36" t="s">
        <v>33</v>
      </c>
      <c r="C383" s="37"/>
      <c r="D383" s="33">
        <v>110148</v>
      </c>
      <c r="E383" s="28">
        <f t="shared" si="88"/>
        <v>0</v>
      </c>
      <c r="F383" s="29">
        <v>0</v>
      </c>
      <c r="G383" s="30">
        <f t="shared" si="89"/>
        <v>0</v>
      </c>
      <c r="H383" s="31">
        <f>D383/1.08</f>
        <v>101988.88888888888</v>
      </c>
      <c r="I383" s="59">
        <f t="shared" si="90"/>
        <v>0</v>
      </c>
    </row>
    <row r="384" spans="1:9">
      <c r="A384" s="24">
        <v>11</v>
      </c>
      <c r="B384" s="25" t="s">
        <v>34</v>
      </c>
      <c r="C384" s="37">
        <v>6</v>
      </c>
      <c r="D384" s="27">
        <v>54198</v>
      </c>
      <c r="E384" s="28">
        <f t="shared" si="88"/>
        <v>325188</v>
      </c>
      <c r="F384" s="29">
        <v>0.1</v>
      </c>
      <c r="G384" s="30">
        <f t="shared" si="89"/>
        <v>292669.2</v>
      </c>
      <c r="H384" s="31">
        <f t="shared" ref="H384:H391" si="92">D384/1.08*0.9</f>
        <v>45165</v>
      </c>
      <c r="I384" s="59">
        <f t="shared" si="90"/>
        <v>270990</v>
      </c>
    </row>
    <row r="385" spans="1:9">
      <c r="A385" s="24">
        <v>12</v>
      </c>
      <c r="B385" s="25" t="s">
        <v>35</v>
      </c>
      <c r="C385" s="37"/>
      <c r="D385" s="27">
        <v>49680</v>
      </c>
      <c r="E385" s="28">
        <f t="shared" si="88"/>
        <v>0</v>
      </c>
      <c r="F385" s="29">
        <v>0.1</v>
      </c>
      <c r="G385" s="30">
        <f t="shared" si="89"/>
        <v>0</v>
      </c>
      <c r="H385" s="31">
        <f t="shared" si="92"/>
        <v>41400</v>
      </c>
      <c r="I385" s="59">
        <f t="shared" si="90"/>
        <v>0</v>
      </c>
    </row>
    <row r="386" spans="1:9">
      <c r="A386" s="24">
        <v>13</v>
      </c>
      <c r="B386" s="25" t="s">
        <v>36</v>
      </c>
      <c r="C386" s="37"/>
      <c r="D386" s="38">
        <v>64152</v>
      </c>
      <c r="E386" s="28">
        <f t="shared" si="88"/>
        <v>0</v>
      </c>
      <c r="F386" s="29">
        <v>0.1</v>
      </c>
      <c r="G386" s="30">
        <f t="shared" si="89"/>
        <v>0</v>
      </c>
      <c r="H386" s="31">
        <f t="shared" si="92"/>
        <v>53459.999999999993</v>
      </c>
      <c r="I386" s="59">
        <f t="shared" si="90"/>
        <v>0</v>
      </c>
    </row>
    <row r="387" spans="1:9">
      <c r="A387" s="24">
        <v>14</v>
      </c>
      <c r="B387" s="25" t="s">
        <v>37</v>
      </c>
      <c r="C387" s="37"/>
      <c r="D387" s="38">
        <v>65934</v>
      </c>
      <c r="E387" s="28">
        <f t="shared" si="88"/>
        <v>0</v>
      </c>
      <c r="F387" s="29">
        <v>0.1</v>
      </c>
      <c r="G387" s="30">
        <f t="shared" si="89"/>
        <v>0</v>
      </c>
      <c r="H387" s="31">
        <f t="shared" si="92"/>
        <v>54944.999999999993</v>
      </c>
      <c r="I387" s="59">
        <f t="shared" si="90"/>
        <v>0</v>
      </c>
    </row>
    <row r="388" spans="1:9">
      <c r="A388" s="24">
        <v>15</v>
      </c>
      <c r="B388" s="25" t="s">
        <v>38</v>
      </c>
      <c r="C388" s="37"/>
      <c r="D388" s="38">
        <v>76626</v>
      </c>
      <c r="E388" s="28">
        <f t="shared" si="88"/>
        <v>0</v>
      </c>
      <c r="F388" s="29">
        <v>0.1</v>
      </c>
      <c r="G388" s="30">
        <f t="shared" si="89"/>
        <v>0</v>
      </c>
      <c r="H388" s="31">
        <f t="shared" si="92"/>
        <v>63855</v>
      </c>
      <c r="I388" s="59">
        <f t="shared" si="90"/>
        <v>0</v>
      </c>
    </row>
    <row r="389" spans="1:9">
      <c r="A389" s="24">
        <v>16</v>
      </c>
      <c r="B389" s="25" t="s">
        <v>39</v>
      </c>
      <c r="C389" s="37"/>
      <c r="D389" s="38">
        <v>80190</v>
      </c>
      <c r="E389" s="28">
        <f t="shared" si="88"/>
        <v>0</v>
      </c>
      <c r="F389" s="29">
        <v>0.1</v>
      </c>
      <c r="G389" s="30">
        <f t="shared" si="89"/>
        <v>0</v>
      </c>
      <c r="H389" s="31">
        <f t="shared" si="92"/>
        <v>66825</v>
      </c>
      <c r="I389" s="59">
        <f t="shared" si="90"/>
        <v>0</v>
      </c>
    </row>
    <row r="390" spans="1:9">
      <c r="A390" s="24">
        <v>17</v>
      </c>
      <c r="B390" s="25" t="s">
        <v>40</v>
      </c>
      <c r="C390" s="37"/>
      <c r="D390" s="38">
        <v>113832</v>
      </c>
      <c r="E390" s="28">
        <f t="shared" si="88"/>
        <v>0</v>
      </c>
      <c r="F390" s="29">
        <v>0.1</v>
      </c>
      <c r="G390" s="30">
        <f t="shared" si="89"/>
        <v>0</v>
      </c>
      <c r="H390" s="31">
        <f t="shared" si="92"/>
        <v>94860</v>
      </c>
      <c r="I390" s="59">
        <f t="shared" si="90"/>
        <v>0</v>
      </c>
    </row>
    <row r="391" spans="1:9">
      <c r="A391" s="24">
        <v>18</v>
      </c>
      <c r="B391" s="25" t="s">
        <v>41</v>
      </c>
      <c r="C391" s="37"/>
      <c r="D391" s="39">
        <v>98010</v>
      </c>
      <c r="E391" s="28">
        <f t="shared" si="88"/>
        <v>0</v>
      </c>
      <c r="F391" s="29">
        <v>0.1</v>
      </c>
      <c r="G391" s="30">
        <f t="shared" si="89"/>
        <v>0</v>
      </c>
      <c r="H391" s="31">
        <f t="shared" si="92"/>
        <v>81675</v>
      </c>
      <c r="I391" s="59">
        <f t="shared" si="90"/>
        <v>0</v>
      </c>
    </row>
    <row r="392" spans="1:9" ht="17.25">
      <c r="A392" s="40"/>
      <c r="B392" s="41" t="s">
        <v>42</v>
      </c>
      <c r="C392" s="42">
        <f t="shared" ref="C392" si="93">SUM(C374:C391)</f>
        <v>21</v>
      </c>
      <c r="D392" s="42"/>
      <c r="E392" s="43">
        <f t="shared" ref="E392" si="94">SUM(E374:E391)</f>
        <v>1717953</v>
      </c>
      <c r="F392" s="43"/>
      <c r="G392" s="44">
        <f t="shared" ref="G392" si="95">SUM(G374:G391)</f>
        <v>1546157.7</v>
      </c>
      <c r="H392" s="45"/>
      <c r="I392" s="64">
        <f>SUM(I374:I391)</f>
        <v>1431627.5</v>
      </c>
    </row>
    <row r="393" spans="1:9" ht="31.5">
      <c r="A393" s="46"/>
      <c r="B393" s="47"/>
      <c r="C393" s="48"/>
      <c r="D393" s="48"/>
      <c r="E393" s="49"/>
      <c r="F393" s="49"/>
      <c r="G393" s="50"/>
      <c r="H393" s="5"/>
      <c r="I393" s="75">
        <f>I392*0.08</f>
        <v>114530.2</v>
      </c>
    </row>
    <row r="394" spans="1:9" ht="31.5">
      <c r="A394" s="283" t="s">
        <v>43</v>
      </c>
      <c r="B394" s="283"/>
      <c r="C394" s="284" t="s">
        <v>44</v>
      </c>
      <c r="D394" s="284"/>
      <c r="E394" s="54"/>
      <c r="F394" s="54"/>
      <c r="G394" s="55" t="s">
        <v>45</v>
      </c>
      <c r="H394" s="6"/>
      <c r="I394" s="76">
        <f>SUM(I392:I393)</f>
        <v>1546157.7</v>
      </c>
    </row>
    <row r="397" spans="1:9" ht="18">
      <c r="A397" s="279" t="s">
        <v>0</v>
      </c>
      <c r="B397" s="279"/>
      <c r="C397" s="279"/>
      <c r="D397" s="279"/>
      <c r="E397" s="279"/>
      <c r="F397" s="279"/>
      <c r="G397" s="279"/>
      <c r="H397" s="1"/>
      <c r="I397" s="127"/>
    </row>
    <row r="398" spans="1:9" ht="18">
      <c r="A398" s="279" t="s">
        <v>1</v>
      </c>
      <c r="B398" s="279"/>
      <c r="C398" s="279"/>
      <c r="D398" s="279"/>
      <c r="E398" s="279"/>
      <c r="F398" s="279"/>
      <c r="G398" s="279"/>
      <c r="H398" s="1"/>
      <c r="I398" s="79"/>
    </row>
    <row r="399" spans="1:9" ht="15.75">
      <c r="A399" s="279" t="s">
        <v>2</v>
      </c>
      <c r="B399" s="279"/>
      <c r="C399" s="279"/>
      <c r="D399" s="279"/>
      <c r="E399" s="279"/>
      <c r="F399" s="279"/>
      <c r="G399" s="279"/>
      <c r="H399" s="1"/>
      <c r="I399" s="71"/>
    </row>
    <row r="400" spans="1:9" ht="15.75">
      <c r="A400" s="279" t="s">
        <v>4</v>
      </c>
      <c r="B400" s="279"/>
      <c r="C400" s="279"/>
      <c r="D400" s="279"/>
      <c r="E400" s="279"/>
      <c r="F400" s="279"/>
      <c r="G400" s="279"/>
      <c r="H400" s="1"/>
      <c r="I400" s="71"/>
    </row>
    <row r="401" spans="1:9" ht="15.75">
      <c r="A401" s="280" t="s">
        <v>6</v>
      </c>
      <c r="B401" s="280"/>
      <c r="C401" s="280"/>
      <c r="D401" s="280"/>
      <c r="E401" s="280"/>
      <c r="F401" s="280"/>
      <c r="G401" s="280"/>
      <c r="H401" s="1"/>
      <c r="I401" s="71"/>
    </row>
    <row r="402" spans="1:9" ht="27.75">
      <c r="A402" s="9"/>
      <c r="B402" s="9"/>
      <c r="C402" s="281" t="s">
        <v>528</v>
      </c>
      <c r="D402" s="281"/>
      <c r="E402" s="281"/>
      <c r="F402" s="281"/>
      <c r="G402" s="281"/>
      <c r="H402" s="2"/>
      <c r="I402" s="72"/>
    </row>
    <row r="403" spans="1:9" ht="15.75">
      <c r="A403" s="11" t="s">
        <v>358</v>
      </c>
      <c r="B403" s="12"/>
      <c r="C403" s="13"/>
      <c r="D403" s="286"/>
      <c r="E403" s="286"/>
      <c r="F403" s="286"/>
      <c r="G403" s="286"/>
      <c r="H403" s="68"/>
      <c r="I403" s="71"/>
    </row>
    <row r="404" spans="1:9" ht="15.75">
      <c r="A404" s="11" t="s">
        <v>9</v>
      </c>
      <c r="B404" s="286" t="s">
        <v>529</v>
      </c>
      <c r="C404" s="286"/>
      <c r="D404" s="286"/>
      <c r="E404" s="286"/>
      <c r="F404" s="11"/>
      <c r="G404" s="16"/>
      <c r="H404" s="69" t="s">
        <v>161</v>
      </c>
      <c r="I404" s="73">
        <v>12469</v>
      </c>
    </row>
    <row r="405" spans="1:9" ht="15.75">
      <c r="A405" s="11" t="s">
        <v>11</v>
      </c>
      <c r="B405" s="289" t="s">
        <v>530</v>
      </c>
      <c r="C405" s="289"/>
      <c r="D405" s="289"/>
      <c r="E405" s="289"/>
      <c r="F405" s="18"/>
      <c r="G405" s="19" t="s">
        <v>13</v>
      </c>
      <c r="H405" s="1"/>
      <c r="I405" s="71"/>
    </row>
    <row r="406" spans="1:9" ht="15.75">
      <c r="A406" s="21" t="s">
        <v>14</v>
      </c>
      <c r="B406" s="21" t="s">
        <v>16</v>
      </c>
      <c r="C406" s="21" t="s">
        <v>17</v>
      </c>
      <c r="D406" s="22" t="s">
        <v>18</v>
      </c>
      <c r="E406" s="23" t="s">
        <v>19</v>
      </c>
      <c r="F406" s="23" t="s">
        <v>20</v>
      </c>
      <c r="G406" s="21" t="s">
        <v>21</v>
      </c>
      <c r="H406" s="1"/>
      <c r="I406" s="71"/>
    </row>
    <row r="407" spans="1:9">
      <c r="A407" s="24">
        <v>1</v>
      </c>
      <c r="B407" s="25" t="s">
        <v>23</v>
      </c>
      <c r="C407" s="26">
        <v>6</v>
      </c>
      <c r="D407" s="27">
        <v>79305</v>
      </c>
      <c r="E407" s="28">
        <f t="shared" ref="E407:E424" si="96">D407*C407</f>
        <v>475830</v>
      </c>
      <c r="F407" s="29">
        <v>0.1</v>
      </c>
      <c r="G407" s="30">
        <f t="shared" ref="G407:G424" si="97">E407-E407*F407</f>
        <v>428247</v>
      </c>
      <c r="H407" s="31">
        <f>D407/1.08*0.9</f>
        <v>66087.5</v>
      </c>
      <c r="I407" s="59">
        <f t="shared" ref="I407:I424" si="98">H407*C407</f>
        <v>396525</v>
      </c>
    </row>
    <row r="408" spans="1:9">
      <c r="A408" s="24">
        <v>2</v>
      </c>
      <c r="B408" s="25" t="s">
        <v>25</v>
      </c>
      <c r="C408" s="32"/>
      <c r="D408" s="33">
        <v>128591</v>
      </c>
      <c r="E408" s="28">
        <f t="shared" si="96"/>
        <v>0</v>
      </c>
      <c r="F408" s="29">
        <v>0.1</v>
      </c>
      <c r="G408" s="30">
        <f t="shared" si="97"/>
        <v>0</v>
      </c>
      <c r="H408" s="31">
        <f t="shared" ref="H408:H414" si="99">D408/1.08*0.9</f>
        <v>107159.16666666666</v>
      </c>
      <c r="I408" s="59">
        <f t="shared" si="98"/>
        <v>0</v>
      </c>
    </row>
    <row r="409" spans="1:9">
      <c r="A409" s="24">
        <v>3</v>
      </c>
      <c r="B409" s="25" t="s">
        <v>26</v>
      </c>
      <c r="C409" s="34">
        <v>6</v>
      </c>
      <c r="D409" s="27">
        <v>60043</v>
      </c>
      <c r="E409" s="28">
        <f t="shared" si="96"/>
        <v>360258</v>
      </c>
      <c r="F409" s="29">
        <v>0.1</v>
      </c>
      <c r="G409" s="30">
        <f t="shared" si="97"/>
        <v>324232.2</v>
      </c>
      <c r="H409" s="31">
        <f t="shared" si="99"/>
        <v>50035.833333333328</v>
      </c>
      <c r="I409" s="59">
        <f t="shared" si="98"/>
        <v>300215</v>
      </c>
    </row>
    <row r="410" spans="1:9">
      <c r="A410" s="24">
        <v>4</v>
      </c>
      <c r="B410" s="25" t="s">
        <v>27</v>
      </c>
      <c r="C410" s="35"/>
      <c r="D410" s="27">
        <v>115781</v>
      </c>
      <c r="E410" s="28">
        <f t="shared" si="96"/>
        <v>0</v>
      </c>
      <c r="F410" s="29">
        <v>0.1</v>
      </c>
      <c r="G410" s="30">
        <f t="shared" si="97"/>
        <v>0</v>
      </c>
      <c r="H410" s="31">
        <f t="shared" si="99"/>
        <v>96484.166666666657</v>
      </c>
      <c r="I410" s="59">
        <f t="shared" si="98"/>
        <v>0</v>
      </c>
    </row>
    <row r="411" spans="1:9">
      <c r="A411" s="24">
        <v>5</v>
      </c>
      <c r="B411" s="25" t="s">
        <v>28</v>
      </c>
      <c r="C411" s="32">
        <v>6</v>
      </c>
      <c r="D411" s="27">
        <v>119943</v>
      </c>
      <c r="E411" s="28">
        <f t="shared" si="96"/>
        <v>719658</v>
      </c>
      <c r="F411" s="29">
        <v>0.1</v>
      </c>
      <c r="G411" s="30">
        <f t="shared" si="97"/>
        <v>647692.19999999995</v>
      </c>
      <c r="H411" s="31">
        <f t="shared" si="99"/>
        <v>99952.5</v>
      </c>
      <c r="I411" s="59">
        <f t="shared" si="98"/>
        <v>599715</v>
      </c>
    </row>
    <row r="412" spans="1:9">
      <c r="A412" s="24">
        <v>6</v>
      </c>
      <c r="B412" s="25" t="s">
        <v>29</v>
      </c>
      <c r="C412" s="26"/>
      <c r="D412" s="27">
        <v>94810</v>
      </c>
      <c r="E412" s="28">
        <f t="shared" si="96"/>
        <v>0</v>
      </c>
      <c r="F412" s="29">
        <v>0.1</v>
      </c>
      <c r="G412" s="30">
        <f t="shared" si="97"/>
        <v>0</v>
      </c>
      <c r="H412" s="31">
        <f t="shared" si="99"/>
        <v>79008.333333333328</v>
      </c>
      <c r="I412" s="59">
        <f t="shared" si="98"/>
        <v>0</v>
      </c>
    </row>
    <row r="413" spans="1:9">
      <c r="A413" s="24">
        <v>7</v>
      </c>
      <c r="B413" s="25" t="s">
        <v>30</v>
      </c>
      <c r="C413" s="34"/>
      <c r="D413" s="27">
        <v>141396</v>
      </c>
      <c r="E413" s="28">
        <f t="shared" si="96"/>
        <v>0</v>
      </c>
      <c r="F413" s="29">
        <v>0.1</v>
      </c>
      <c r="G413" s="30">
        <f t="shared" si="97"/>
        <v>0</v>
      </c>
      <c r="H413" s="31">
        <f t="shared" si="99"/>
        <v>117830</v>
      </c>
      <c r="I413" s="59">
        <f t="shared" si="98"/>
        <v>0</v>
      </c>
    </row>
    <row r="414" spans="1:9">
      <c r="A414" s="24">
        <v>8</v>
      </c>
      <c r="B414" s="25" t="s">
        <v>31</v>
      </c>
      <c r="C414" s="26"/>
      <c r="D414" s="27">
        <v>232931</v>
      </c>
      <c r="E414" s="28">
        <f t="shared" si="96"/>
        <v>0</v>
      </c>
      <c r="F414" s="29">
        <v>0.1</v>
      </c>
      <c r="G414" s="30">
        <f t="shared" si="97"/>
        <v>0</v>
      </c>
      <c r="H414" s="31">
        <f t="shared" si="99"/>
        <v>194109.16666666666</v>
      </c>
      <c r="I414" s="59">
        <f t="shared" si="98"/>
        <v>0</v>
      </c>
    </row>
    <row r="415" spans="1:9">
      <c r="A415" s="24">
        <v>9</v>
      </c>
      <c r="B415" s="36" t="s">
        <v>32</v>
      </c>
      <c r="C415" s="26"/>
      <c r="D415" s="27">
        <v>101534</v>
      </c>
      <c r="E415" s="28">
        <f t="shared" si="96"/>
        <v>0</v>
      </c>
      <c r="F415" s="29">
        <v>0</v>
      </c>
      <c r="G415" s="30">
        <f t="shared" si="97"/>
        <v>0</v>
      </c>
      <c r="H415" s="31">
        <f>D415/1.08</f>
        <v>94012.962962962964</v>
      </c>
      <c r="I415" s="59">
        <f t="shared" si="98"/>
        <v>0</v>
      </c>
    </row>
    <row r="416" spans="1:9">
      <c r="A416" s="24">
        <v>10</v>
      </c>
      <c r="B416" s="36" t="s">
        <v>33</v>
      </c>
      <c r="C416" s="37"/>
      <c r="D416" s="33">
        <v>110148</v>
      </c>
      <c r="E416" s="28">
        <f t="shared" si="96"/>
        <v>0</v>
      </c>
      <c r="F416" s="29">
        <v>0</v>
      </c>
      <c r="G416" s="30">
        <f t="shared" si="97"/>
        <v>0</v>
      </c>
      <c r="H416" s="31">
        <f>D416/1.08</f>
        <v>101988.88888888888</v>
      </c>
      <c r="I416" s="59">
        <f t="shared" si="98"/>
        <v>0</v>
      </c>
    </row>
    <row r="417" spans="1:9">
      <c r="A417" s="24">
        <v>11</v>
      </c>
      <c r="B417" s="25" t="s">
        <v>34</v>
      </c>
      <c r="C417" s="37">
        <v>6</v>
      </c>
      <c r="D417" s="27">
        <v>54198</v>
      </c>
      <c r="E417" s="28">
        <f t="shared" si="96"/>
        <v>325188</v>
      </c>
      <c r="F417" s="29">
        <v>0.1</v>
      </c>
      <c r="G417" s="30">
        <f t="shared" si="97"/>
        <v>292669.2</v>
      </c>
      <c r="H417" s="31">
        <f t="shared" ref="H417:H424" si="100">D417/1.08*0.9</f>
        <v>45165</v>
      </c>
      <c r="I417" s="59">
        <f t="shared" si="98"/>
        <v>270990</v>
      </c>
    </row>
    <row r="418" spans="1:9">
      <c r="A418" s="24">
        <v>12</v>
      </c>
      <c r="B418" s="25" t="s">
        <v>35</v>
      </c>
      <c r="C418" s="37"/>
      <c r="D418" s="27">
        <v>49680</v>
      </c>
      <c r="E418" s="28">
        <f t="shared" si="96"/>
        <v>0</v>
      </c>
      <c r="F418" s="29">
        <v>0.1</v>
      </c>
      <c r="G418" s="30">
        <f t="shared" si="97"/>
        <v>0</v>
      </c>
      <c r="H418" s="31">
        <f t="shared" si="100"/>
        <v>41400</v>
      </c>
      <c r="I418" s="59">
        <f t="shared" si="98"/>
        <v>0</v>
      </c>
    </row>
    <row r="419" spans="1:9">
      <c r="A419" s="24">
        <v>13</v>
      </c>
      <c r="B419" s="25" t="s">
        <v>36</v>
      </c>
      <c r="C419" s="37"/>
      <c r="D419" s="38">
        <v>64152</v>
      </c>
      <c r="E419" s="28">
        <f t="shared" si="96"/>
        <v>0</v>
      </c>
      <c r="F419" s="29">
        <v>0.1</v>
      </c>
      <c r="G419" s="30">
        <f t="shared" si="97"/>
        <v>0</v>
      </c>
      <c r="H419" s="31">
        <f t="shared" si="100"/>
        <v>53459.999999999993</v>
      </c>
      <c r="I419" s="59">
        <f t="shared" si="98"/>
        <v>0</v>
      </c>
    </row>
    <row r="420" spans="1:9">
      <c r="A420" s="24">
        <v>14</v>
      </c>
      <c r="B420" s="25" t="s">
        <v>37</v>
      </c>
      <c r="C420" s="37"/>
      <c r="D420" s="38">
        <v>65934</v>
      </c>
      <c r="E420" s="28">
        <f t="shared" si="96"/>
        <v>0</v>
      </c>
      <c r="F420" s="29">
        <v>0.1</v>
      </c>
      <c r="G420" s="30">
        <f t="shared" si="97"/>
        <v>0</v>
      </c>
      <c r="H420" s="31">
        <f t="shared" si="100"/>
        <v>54944.999999999993</v>
      </c>
      <c r="I420" s="59">
        <f t="shared" si="98"/>
        <v>0</v>
      </c>
    </row>
    <row r="421" spans="1:9">
      <c r="A421" s="24">
        <v>15</v>
      </c>
      <c r="B421" s="25" t="s">
        <v>38</v>
      </c>
      <c r="C421" s="37"/>
      <c r="D421" s="38">
        <v>76626</v>
      </c>
      <c r="E421" s="28">
        <f t="shared" si="96"/>
        <v>0</v>
      </c>
      <c r="F421" s="29">
        <v>0.1</v>
      </c>
      <c r="G421" s="30">
        <f t="shared" si="97"/>
        <v>0</v>
      </c>
      <c r="H421" s="31">
        <f t="shared" si="100"/>
        <v>63855</v>
      </c>
      <c r="I421" s="59">
        <f t="shared" si="98"/>
        <v>0</v>
      </c>
    </row>
    <row r="422" spans="1:9">
      <c r="A422" s="24">
        <v>16</v>
      </c>
      <c r="B422" s="25" t="s">
        <v>39</v>
      </c>
      <c r="C422" s="37"/>
      <c r="D422" s="38">
        <v>80190</v>
      </c>
      <c r="E422" s="28">
        <f t="shared" si="96"/>
        <v>0</v>
      </c>
      <c r="F422" s="29">
        <v>0.1</v>
      </c>
      <c r="G422" s="30">
        <f t="shared" si="97"/>
        <v>0</v>
      </c>
      <c r="H422" s="31">
        <f t="shared" si="100"/>
        <v>66825</v>
      </c>
      <c r="I422" s="59">
        <f t="shared" si="98"/>
        <v>0</v>
      </c>
    </row>
    <row r="423" spans="1:9">
      <c r="A423" s="24">
        <v>17</v>
      </c>
      <c r="B423" s="25" t="s">
        <v>40</v>
      </c>
      <c r="C423" s="37"/>
      <c r="D423" s="38">
        <v>113832</v>
      </c>
      <c r="E423" s="28">
        <f t="shared" si="96"/>
        <v>0</v>
      </c>
      <c r="F423" s="29">
        <v>0.1</v>
      </c>
      <c r="G423" s="30">
        <f t="shared" si="97"/>
        <v>0</v>
      </c>
      <c r="H423" s="31">
        <f t="shared" si="100"/>
        <v>94860</v>
      </c>
      <c r="I423" s="59">
        <f t="shared" si="98"/>
        <v>0</v>
      </c>
    </row>
    <row r="424" spans="1:9">
      <c r="A424" s="24">
        <v>18</v>
      </c>
      <c r="B424" s="25" t="s">
        <v>41</v>
      </c>
      <c r="C424" s="37"/>
      <c r="D424" s="39">
        <v>98010</v>
      </c>
      <c r="E424" s="28">
        <f t="shared" si="96"/>
        <v>0</v>
      </c>
      <c r="F424" s="29">
        <v>0.1</v>
      </c>
      <c r="G424" s="30">
        <f t="shared" si="97"/>
        <v>0</v>
      </c>
      <c r="H424" s="31">
        <f t="shared" si="100"/>
        <v>81675</v>
      </c>
      <c r="I424" s="59">
        <f t="shared" si="98"/>
        <v>0</v>
      </c>
    </row>
    <row r="425" spans="1:9" ht="17.25">
      <c r="A425" s="40"/>
      <c r="B425" s="41" t="s">
        <v>42</v>
      </c>
      <c r="C425" s="42">
        <f t="shared" ref="C425" si="101">SUM(C407:C424)</f>
        <v>24</v>
      </c>
      <c r="D425" s="42"/>
      <c r="E425" s="43">
        <f t="shared" ref="E425" si="102">SUM(E407:E424)</f>
        <v>1880934</v>
      </c>
      <c r="F425" s="43"/>
      <c r="G425" s="44">
        <f t="shared" ref="G425" si="103">SUM(G407:G424)</f>
        <v>1692840.5999999999</v>
      </c>
      <c r="H425" s="45"/>
      <c r="I425" s="64">
        <f>SUM(I407:I424)</f>
        <v>1567445</v>
      </c>
    </row>
    <row r="426" spans="1:9" ht="31.5">
      <c r="A426" s="46"/>
      <c r="B426" s="47"/>
      <c r="C426" s="48"/>
      <c r="D426" s="48"/>
      <c r="E426" s="49"/>
      <c r="F426" s="49"/>
      <c r="G426" s="50"/>
      <c r="H426" s="5"/>
      <c r="I426" s="75">
        <f>I425*0.08</f>
        <v>125395.6</v>
      </c>
    </row>
    <row r="427" spans="1:9" ht="31.5">
      <c r="A427" s="283" t="s">
        <v>43</v>
      </c>
      <c r="B427" s="283"/>
      <c r="C427" s="284" t="s">
        <v>44</v>
      </c>
      <c r="D427" s="284"/>
      <c r="E427" s="54"/>
      <c r="F427" s="54"/>
      <c r="G427" s="55" t="s">
        <v>45</v>
      </c>
      <c r="H427" s="6"/>
      <c r="I427" s="76">
        <f>SUM(I425:I426)</f>
        <v>1692840.6</v>
      </c>
    </row>
  </sheetData>
  <mergeCells count="143">
    <mergeCell ref="C402:G402"/>
    <mergeCell ref="D403:G403"/>
    <mergeCell ref="B404:E404"/>
    <mergeCell ref="B405:E405"/>
    <mergeCell ref="A427:B427"/>
    <mergeCell ref="C427:D427"/>
    <mergeCell ref="B371:E371"/>
    <mergeCell ref="B372:E372"/>
    <mergeCell ref="A394:B394"/>
    <mergeCell ref="C394:D394"/>
    <mergeCell ref="A397:G397"/>
    <mergeCell ref="A398:G398"/>
    <mergeCell ref="A399:G399"/>
    <mergeCell ref="A400:G400"/>
    <mergeCell ref="A401:G401"/>
    <mergeCell ref="A361:B361"/>
    <mergeCell ref="C361:D361"/>
    <mergeCell ref="A364:G364"/>
    <mergeCell ref="A365:G365"/>
    <mergeCell ref="A366:G366"/>
    <mergeCell ref="A367:G367"/>
    <mergeCell ref="A368:G368"/>
    <mergeCell ref="C369:G369"/>
    <mergeCell ref="D370:G370"/>
    <mergeCell ref="A331:G331"/>
    <mergeCell ref="A332:G332"/>
    <mergeCell ref="A333:G333"/>
    <mergeCell ref="A334:G334"/>
    <mergeCell ref="A335:G335"/>
    <mergeCell ref="C336:G336"/>
    <mergeCell ref="D337:G337"/>
    <mergeCell ref="B338:E338"/>
    <mergeCell ref="B339:E339"/>
    <mergeCell ref="A299:G299"/>
    <mergeCell ref="A300:G300"/>
    <mergeCell ref="A301:G301"/>
    <mergeCell ref="A302:G302"/>
    <mergeCell ref="C303:G303"/>
    <mergeCell ref="D304:G304"/>
    <mergeCell ref="B305:E305"/>
    <mergeCell ref="B306:E306"/>
    <mergeCell ref="A328:B328"/>
    <mergeCell ref="C328:D328"/>
    <mergeCell ref="A268:G268"/>
    <mergeCell ref="A269:G269"/>
    <mergeCell ref="C270:G270"/>
    <mergeCell ref="D271:G271"/>
    <mergeCell ref="B272:E272"/>
    <mergeCell ref="B273:E273"/>
    <mergeCell ref="A295:B295"/>
    <mergeCell ref="C295:D295"/>
    <mergeCell ref="A298:G298"/>
    <mergeCell ref="C237:G237"/>
    <mergeCell ref="D238:G238"/>
    <mergeCell ref="B239:E239"/>
    <mergeCell ref="B240:E240"/>
    <mergeCell ref="A262:B262"/>
    <mergeCell ref="C262:D262"/>
    <mergeCell ref="A265:G265"/>
    <mergeCell ref="A266:G266"/>
    <mergeCell ref="A267:G267"/>
    <mergeCell ref="B206:E206"/>
    <mergeCell ref="B207:E207"/>
    <mergeCell ref="A229:B229"/>
    <mergeCell ref="C229:D229"/>
    <mergeCell ref="A232:G232"/>
    <mergeCell ref="A233:G233"/>
    <mergeCell ref="A234:G234"/>
    <mergeCell ref="A235:G235"/>
    <mergeCell ref="A236:G236"/>
    <mergeCell ref="A196:B196"/>
    <mergeCell ref="C196:D196"/>
    <mergeCell ref="A199:G199"/>
    <mergeCell ref="A200:G200"/>
    <mergeCell ref="A201:G201"/>
    <mergeCell ref="A202:G202"/>
    <mergeCell ref="A203:G203"/>
    <mergeCell ref="C204:G204"/>
    <mergeCell ref="D205:G205"/>
    <mergeCell ref="A166:G166"/>
    <mergeCell ref="A167:G167"/>
    <mergeCell ref="A168:G168"/>
    <mergeCell ref="A169:G169"/>
    <mergeCell ref="A170:G170"/>
    <mergeCell ref="C171:G171"/>
    <mergeCell ref="D172:G172"/>
    <mergeCell ref="B173:E173"/>
    <mergeCell ref="B174:E174"/>
    <mergeCell ref="A134:G134"/>
    <mergeCell ref="A135:G135"/>
    <mergeCell ref="A136:G136"/>
    <mergeCell ref="A137:G137"/>
    <mergeCell ref="C138:G138"/>
    <mergeCell ref="D139:G139"/>
    <mergeCell ref="B140:E140"/>
    <mergeCell ref="B141:E141"/>
    <mergeCell ref="A163:B163"/>
    <mergeCell ref="C163:D163"/>
    <mergeCell ref="A103:G103"/>
    <mergeCell ref="A104:G104"/>
    <mergeCell ref="C105:G105"/>
    <mergeCell ref="D106:G106"/>
    <mergeCell ref="B107:E107"/>
    <mergeCell ref="B108:E108"/>
    <mergeCell ref="A130:B130"/>
    <mergeCell ref="C130:D130"/>
    <mergeCell ref="A133:G133"/>
    <mergeCell ref="C72:G72"/>
    <mergeCell ref="D73:G73"/>
    <mergeCell ref="B74:E74"/>
    <mergeCell ref="B75:E75"/>
    <mergeCell ref="A97:B97"/>
    <mergeCell ref="C97:D97"/>
    <mergeCell ref="A100:G100"/>
    <mergeCell ref="A101:G101"/>
    <mergeCell ref="A102:G102"/>
    <mergeCell ref="B41:E41"/>
    <mergeCell ref="B42:E42"/>
    <mergeCell ref="A64:B64"/>
    <mergeCell ref="C64:D64"/>
    <mergeCell ref="A67:G67"/>
    <mergeCell ref="A68:G68"/>
    <mergeCell ref="A69:G69"/>
    <mergeCell ref="A70:G70"/>
    <mergeCell ref="A71:G71"/>
    <mergeCell ref="A31:B31"/>
    <mergeCell ref="C31:D31"/>
    <mergeCell ref="A34:G34"/>
    <mergeCell ref="A35:G35"/>
    <mergeCell ref="A36:G36"/>
    <mergeCell ref="A37:G37"/>
    <mergeCell ref="A38:G38"/>
    <mergeCell ref="C39:G39"/>
    <mergeCell ref="D40:G40"/>
    <mergeCell ref="A1:G1"/>
    <mergeCell ref="A2:G2"/>
    <mergeCell ref="A3:G3"/>
    <mergeCell ref="A4:G4"/>
    <mergeCell ref="A5:G5"/>
    <mergeCell ref="C6:G6"/>
    <mergeCell ref="D7:G7"/>
    <mergeCell ref="B8:E8"/>
    <mergeCell ref="B9:E9"/>
  </mergeCells>
  <pageMargins left="0.7" right="0.7" top="0.75" bottom="0.75" header="0.3" footer="0.3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33"/>
  <sheetViews>
    <sheetView topLeftCell="A16" workbookViewId="0">
      <selection activeCell="L20" sqref="L20"/>
    </sheetView>
  </sheetViews>
  <sheetFormatPr defaultColWidth="9" defaultRowHeight="15"/>
  <cols>
    <col min="2" max="2" width="29.85546875" customWidth="1"/>
    <col min="3" max="3" width="11.85546875" customWidth="1"/>
    <col min="4" max="4" width="14.85546875" customWidth="1"/>
    <col min="5" max="5" width="17.140625" customWidth="1"/>
    <col min="6" max="6" width="11.28515625" customWidth="1"/>
    <col min="7" max="7" width="15.7109375" customWidth="1"/>
    <col min="8" max="8" width="13.42578125" style="8" customWidth="1"/>
    <col min="9" max="9" width="15.7109375" style="8" customWidth="1"/>
    <col min="10" max="10" width="9.140625" style="8"/>
  </cols>
  <sheetData>
    <row r="2" spans="1:10" s="1" customFormat="1" ht="15" customHeight="1">
      <c r="A2" s="279" t="s">
        <v>0</v>
      </c>
      <c r="B2" s="279"/>
      <c r="C2" s="279"/>
      <c r="D2" s="279"/>
      <c r="E2" s="279"/>
      <c r="F2" s="279"/>
      <c r="G2" s="279"/>
      <c r="H2" s="3"/>
      <c r="I2" s="112"/>
      <c r="J2" s="3"/>
    </row>
    <row r="3" spans="1:10" s="1" customFormat="1" ht="15" customHeight="1">
      <c r="A3" s="279" t="s">
        <v>1</v>
      </c>
      <c r="B3" s="279"/>
      <c r="C3" s="279"/>
      <c r="D3" s="279"/>
      <c r="E3" s="279"/>
      <c r="F3" s="279"/>
      <c r="G3" s="279"/>
      <c r="H3" s="3"/>
      <c r="I3" s="58"/>
      <c r="J3" s="3"/>
    </row>
    <row r="4" spans="1:10" s="1" customFormat="1" ht="15" customHeight="1">
      <c r="A4" s="279" t="s">
        <v>2</v>
      </c>
      <c r="B4" s="279"/>
      <c r="C4" s="279"/>
      <c r="D4" s="279"/>
      <c r="E4" s="279"/>
      <c r="F4" s="279"/>
      <c r="G4" s="279"/>
      <c r="H4" s="3"/>
      <c r="I4" s="59"/>
      <c r="J4" s="3"/>
    </row>
    <row r="5" spans="1:10" s="1" customFormat="1" ht="15" customHeight="1">
      <c r="A5" s="279" t="s">
        <v>4</v>
      </c>
      <c r="B5" s="279"/>
      <c r="C5" s="279"/>
      <c r="D5" s="279"/>
      <c r="E5" s="279"/>
      <c r="F5" s="279"/>
      <c r="G5" s="279"/>
      <c r="H5" s="3"/>
      <c r="I5" s="59"/>
      <c r="J5" s="3"/>
    </row>
    <row r="6" spans="1:10" s="1" customFormat="1" ht="15" customHeight="1">
      <c r="A6" s="280" t="s">
        <v>6</v>
      </c>
      <c r="B6" s="280"/>
      <c r="C6" s="280"/>
      <c r="D6" s="280"/>
      <c r="E6" s="280"/>
      <c r="F6" s="280"/>
      <c r="G6" s="280"/>
      <c r="H6" s="3"/>
      <c r="I6" s="59"/>
      <c r="J6" s="3"/>
    </row>
    <row r="7" spans="1:10" s="2" customFormat="1" ht="15" customHeight="1">
      <c r="A7" s="9"/>
      <c r="B7" s="9"/>
      <c r="C7" s="281" t="s">
        <v>531</v>
      </c>
      <c r="D7" s="281"/>
      <c r="E7" s="281"/>
      <c r="F7" s="281"/>
      <c r="G7" s="281"/>
      <c r="H7" s="10"/>
      <c r="I7" s="59"/>
      <c r="J7" s="3"/>
    </row>
    <row r="8" spans="1:10" s="1" customFormat="1" ht="15" customHeight="1">
      <c r="A8" s="11" t="s">
        <v>358</v>
      </c>
      <c r="B8" s="12"/>
      <c r="C8" s="13"/>
      <c r="D8" s="286"/>
      <c r="E8" s="286"/>
      <c r="F8" s="286"/>
      <c r="G8" s="286"/>
      <c r="H8" s="15"/>
      <c r="I8" s="59"/>
      <c r="J8" s="3"/>
    </row>
    <row r="9" spans="1:10" s="1" customFormat="1" ht="15" customHeight="1">
      <c r="A9" s="11" t="s">
        <v>9</v>
      </c>
      <c r="B9" s="286"/>
      <c r="C9" s="286"/>
      <c r="D9" s="286"/>
      <c r="E9" s="16"/>
      <c r="F9" s="11"/>
      <c r="G9" s="16"/>
      <c r="H9" s="20" t="s">
        <v>161</v>
      </c>
      <c r="I9" s="62"/>
      <c r="J9" s="61"/>
    </row>
    <row r="10" spans="1:10" s="1" customFormat="1" ht="15" customHeight="1">
      <c r="A10" s="11" t="s">
        <v>11</v>
      </c>
      <c r="B10" s="289"/>
      <c r="C10" s="289"/>
      <c r="D10" s="289"/>
      <c r="E10" s="289"/>
      <c r="F10" s="18"/>
      <c r="G10" s="19" t="s">
        <v>13</v>
      </c>
      <c r="H10" s="3"/>
      <c r="I10" s="59"/>
      <c r="J10" s="3"/>
    </row>
    <row r="11" spans="1:10" s="1" customFormat="1" ht="15" customHeight="1">
      <c r="A11" s="21" t="s">
        <v>14</v>
      </c>
      <c r="B11" s="21" t="s">
        <v>16</v>
      </c>
      <c r="C11" s="21" t="s">
        <v>17</v>
      </c>
      <c r="D11" s="22" t="s">
        <v>18</v>
      </c>
      <c r="E11" s="23" t="s">
        <v>19</v>
      </c>
      <c r="F11" s="23" t="s">
        <v>20</v>
      </c>
      <c r="G11" s="21" t="s">
        <v>21</v>
      </c>
      <c r="H11" s="3"/>
      <c r="I11" s="59"/>
      <c r="J11" s="3"/>
    </row>
    <row r="12" spans="1:10" s="3" customFormat="1" ht="15" customHeight="1">
      <c r="A12" s="24">
        <v>1</v>
      </c>
      <c r="B12" s="25" t="s">
        <v>23</v>
      </c>
      <c r="C12" s="26"/>
      <c r="D12" s="27">
        <v>79305</v>
      </c>
      <c r="E12" s="28">
        <f>D12*C12</f>
        <v>0</v>
      </c>
      <c r="F12" s="29">
        <v>0.1</v>
      </c>
      <c r="G12" s="30">
        <f>E12-E12*F12</f>
        <v>0</v>
      </c>
      <c r="H12" s="31">
        <f>D12/1.08*0.9</f>
        <v>66087.5</v>
      </c>
      <c r="I12" s="59">
        <f t="shared" ref="I12:I29" si="0">H12*C12</f>
        <v>0</v>
      </c>
      <c r="J12" s="63"/>
    </row>
    <row r="13" spans="1:10" s="3" customFormat="1" ht="15" customHeight="1">
      <c r="A13" s="24">
        <v>2</v>
      </c>
      <c r="B13" s="25" t="s">
        <v>25</v>
      </c>
      <c r="C13" s="32"/>
      <c r="D13" s="33">
        <v>128591</v>
      </c>
      <c r="E13" s="28">
        <f t="shared" ref="E13:E29" si="1">D13*C13</f>
        <v>0</v>
      </c>
      <c r="F13" s="29">
        <v>0.1</v>
      </c>
      <c r="G13" s="30">
        <f t="shared" ref="G13:G29" si="2">E13-E13*F13</f>
        <v>0</v>
      </c>
      <c r="H13" s="31">
        <f t="shared" ref="H13:H29" si="3">D13/1.08*0.9</f>
        <v>107159.16666666666</v>
      </c>
      <c r="I13" s="59">
        <f t="shared" si="0"/>
        <v>0</v>
      </c>
      <c r="J13" s="63"/>
    </row>
    <row r="14" spans="1:10" s="3" customFormat="1" ht="15" customHeight="1">
      <c r="A14" s="24">
        <v>3</v>
      </c>
      <c r="B14" s="25" t="s">
        <v>26</v>
      </c>
      <c r="C14" s="34"/>
      <c r="D14" s="27">
        <v>60043</v>
      </c>
      <c r="E14" s="28">
        <f t="shared" si="1"/>
        <v>0</v>
      </c>
      <c r="F14" s="29">
        <v>0.1</v>
      </c>
      <c r="G14" s="30">
        <f t="shared" si="2"/>
        <v>0</v>
      </c>
      <c r="H14" s="31">
        <f t="shared" si="3"/>
        <v>50035.833333333328</v>
      </c>
      <c r="I14" s="59">
        <f t="shared" si="0"/>
        <v>0</v>
      </c>
      <c r="J14" s="63"/>
    </row>
    <row r="15" spans="1:10" s="3" customFormat="1" ht="15" customHeight="1">
      <c r="A15" s="24">
        <v>4</v>
      </c>
      <c r="B15" s="25" t="s">
        <v>27</v>
      </c>
      <c r="C15" s="35"/>
      <c r="D15" s="27">
        <v>115781</v>
      </c>
      <c r="E15" s="28">
        <f t="shared" si="1"/>
        <v>0</v>
      </c>
      <c r="F15" s="29">
        <v>0.1</v>
      </c>
      <c r="G15" s="30">
        <f t="shared" si="2"/>
        <v>0</v>
      </c>
      <c r="H15" s="31">
        <f t="shared" si="3"/>
        <v>96484.166666666657</v>
      </c>
      <c r="I15" s="59">
        <f t="shared" si="0"/>
        <v>0</v>
      </c>
      <c r="J15" s="63"/>
    </row>
    <row r="16" spans="1:10" s="3" customFormat="1" ht="15" customHeight="1">
      <c r="A16" s="24">
        <v>5</v>
      </c>
      <c r="B16" s="25" t="s">
        <v>28</v>
      </c>
      <c r="C16" s="32"/>
      <c r="D16" s="27">
        <v>119943</v>
      </c>
      <c r="E16" s="28">
        <f t="shared" si="1"/>
        <v>0</v>
      </c>
      <c r="F16" s="29">
        <v>0.1</v>
      </c>
      <c r="G16" s="30">
        <f t="shared" si="2"/>
        <v>0</v>
      </c>
      <c r="H16" s="31">
        <f t="shared" si="3"/>
        <v>99952.5</v>
      </c>
      <c r="I16" s="59">
        <f t="shared" si="0"/>
        <v>0</v>
      </c>
      <c r="J16" s="63"/>
    </row>
    <row r="17" spans="1:10" s="3" customFormat="1" ht="15" customHeight="1">
      <c r="A17" s="24">
        <v>6</v>
      </c>
      <c r="B17" s="25" t="s">
        <v>29</v>
      </c>
      <c r="C17" s="26"/>
      <c r="D17" s="27">
        <v>94810</v>
      </c>
      <c r="E17" s="28">
        <f t="shared" si="1"/>
        <v>0</v>
      </c>
      <c r="F17" s="29">
        <v>0.1</v>
      </c>
      <c r="G17" s="30">
        <f t="shared" si="2"/>
        <v>0</v>
      </c>
      <c r="H17" s="31">
        <f t="shared" si="3"/>
        <v>79008.333333333328</v>
      </c>
      <c r="I17" s="59">
        <f t="shared" si="0"/>
        <v>0</v>
      </c>
      <c r="J17" s="63"/>
    </row>
    <row r="18" spans="1:10" s="3" customFormat="1" ht="15" customHeight="1">
      <c r="A18" s="24">
        <v>7</v>
      </c>
      <c r="B18" s="25" t="s">
        <v>30</v>
      </c>
      <c r="C18" s="34"/>
      <c r="D18" s="27">
        <v>141396</v>
      </c>
      <c r="E18" s="28">
        <f t="shared" si="1"/>
        <v>0</v>
      </c>
      <c r="F18" s="29">
        <v>0.1</v>
      </c>
      <c r="G18" s="30">
        <f t="shared" si="2"/>
        <v>0</v>
      </c>
      <c r="H18" s="31">
        <f t="shared" si="3"/>
        <v>117830</v>
      </c>
      <c r="I18" s="59">
        <f t="shared" si="0"/>
        <v>0</v>
      </c>
      <c r="J18" s="63"/>
    </row>
    <row r="19" spans="1:10" s="3" customFormat="1" ht="15" customHeight="1">
      <c r="A19" s="24">
        <v>8</v>
      </c>
      <c r="B19" s="25" t="s">
        <v>31</v>
      </c>
      <c r="C19" s="26"/>
      <c r="D19" s="27">
        <v>232931</v>
      </c>
      <c r="E19" s="28">
        <f t="shared" si="1"/>
        <v>0</v>
      </c>
      <c r="F19" s="29">
        <v>0.1</v>
      </c>
      <c r="G19" s="30">
        <f t="shared" si="2"/>
        <v>0</v>
      </c>
      <c r="H19" s="31">
        <f t="shared" si="3"/>
        <v>194109.16666666666</v>
      </c>
      <c r="I19" s="59">
        <f t="shared" si="0"/>
        <v>0</v>
      </c>
      <c r="J19" s="63"/>
    </row>
    <row r="20" spans="1:10" s="3" customFormat="1" ht="15" customHeight="1">
      <c r="A20" s="24">
        <v>9</v>
      </c>
      <c r="B20" s="36" t="s">
        <v>32</v>
      </c>
      <c r="C20" s="26"/>
      <c r="D20" s="27">
        <v>101534</v>
      </c>
      <c r="E20" s="28">
        <f t="shared" si="1"/>
        <v>0</v>
      </c>
      <c r="F20" s="29">
        <v>0</v>
      </c>
      <c r="G20" s="30">
        <f t="shared" si="2"/>
        <v>0</v>
      </c>
      <c r="H20" s="31">
        <f>D20/1.08</f>
        <v>94012.962962962964</v>
      </c>
      <c r="I20" s="59">
        <f t="shared" si="0"/>
        <v>0</v>
      </c>
      <c r="J20" s="63"/>
    </row>
    <row r="21" spans="1:10" s="3" customFormat="1" ht="15" customHeight="1">
      <c r="A21" s="24">
        <v>10</v>
      </c>
      <c r="B21" s="36" t="s">
        <v>33</v>
      </c>
      <c r="C21" s="37"/>
      <c r="D21" s="33">
        <v>110148</v>
      </c>
      <c r="E21" s="28">
        <f t="shared" si="1"/>
        <v>0</v>
      </c>
      <c r="F21" s="29">
        <v>0</v>
      </c>
      <c r="G21" s="30">
        <f t="shared" si="2"/>
        <v>0</v>
      </c>
      <c r="H21" s="31">
        <f>D21/1.08</f>
        <v>101988.88888888888</v>
      </c>
      <c r="I21" s="59">
        <f t="shared" si="0"/>
        <v>0</v>
      </c>
      <c r="J21" s="63"/>
    </row>
    <row r="22" spans="1:10" s="3" customFormat="1" ht="15" customHeight="1">
      <c r="A22" s="24">
        <v>11</v>
      </c>
      <c r="B22" s="25" t="s">
        <v>34</v>
      </c>
      <c r="C22" s="37"/>
      <c r="D22" s="27">
        <v>54198</v>
      </c>
      <c r="E22" s="28">
        <f t="shared" si="1"/>
        <v>0</v>
      </c>
      <c r="F22" s="29">
        <v>0.1</v>
      </c>
      <c r="G22" s="30">
        <f t="shared" si="2"/>
        <v>0</v>
      </c>
      <c r="H22" s="31">
        <f t="shared" si="3"/>
        <v>45165</v>
      </c>
      <c r="I22" s="59">
        <f t="shared" si="0"/>
        <v>0</v>
      </c>
      <c r="J22" s="63"/>
    </row>
    <row r="23" spans="1:10" s="3" customFormat="1" ht="15" customHeight="1">
      <c r="A23" s="24">
        <v>12</v>
      </c>
      <c r="B23" s="25" t="s">
        <v>35</v>
      </c>
      <c r="C23" s="37"/>
      <c r="D23" s="27">
        <v>49680</v>
      </c>
      <c r="E23" s="28">
        <f t="shared" si="1"/>
        <v>0</v>
      </c>
      <c r="F23" s="29">
        <v>0.1</v>
      </c>
      <c r="G23" s="30">
        <f t="shared" si="2"/>
        <v>0</v>
      </c>
      <c r="H23" s="31">
        <f t="shared" si="3"/>
        <v>41400</v>
      </c>
      <c r="I23" s="59">
        <f t="shared" si="0"/>
        <v>0</v>
      </c>
      <c r="J23" s="63"/>
    </row>
    <row r="24" spans="1:10" s="3" customFormat="1" ht="15" customHeight="1">
      <c r="A24" s="24">
        <v>13</v>
      </c>
      <c r="B24" s="25" t="s">
        <v>36</v>
      </c>
      <c r="C24" s="37"/>
      <c r="D24" s="38">
        <v>64152</v>
      </c>
      <c r="E24" s="28">
        <f t="shared" si="1"/>
        <v>0</v>
      </c>
      <c r="F24" s="29">
        <v>0.1</v>
      </c>
      <c r="G24" s="30">
        <f t="shared" si="2"/>
        <v>0</v>
      </c>
      <c r="H24" s="31">
        <f t="shared" si="3"/>
        <v>53459.999999999993</v>
      </c>
      <c r="I24" s="59">
        <f t="shared" si="0"/>
        <v>0</v>
      </c>
      <c r="J24" s="63"/>
    </row>
    <row r="25" spans="1:10" s="3" customFormat="1" ht="15" customHeight="1">
      <c r="A25" s="24">
        <v>14</v>
      </c>
      <c r="B25" s="25" t="s">
        <v>37</v>
      </c>
      <c r="C25" s="37"/>
      <c r="D25" s="38">
        <v>65934</v>
      </c>
      <c r="E25" s="28">
        <f t="shared" si="1"/>
        <v>0</v>
      </c>
      <c r="F25" s="29">
        <v>0.1</v>
      </c>
      <c r="G25" s="30">
        <f t="shared" si="2"/>
        <v>0</v>
      </c>
      <c r="H25" s="31">
        <f t="shared" si="3"/>
        <v>54944.999999999993</v>
      </c>
      <c r="I25" s="59">
        <f t="shared" si="0"/>
        <v>0</v>
      </c>
      <c r="J25" s="63"/>
    </row>
    <row r="26" spans="1:10" s="3" customFormat="1" ht="15" customHeight="1">
      <c r="A26" s="24">
        <v>15</v>
      </c>
      <c r="B26" s="25" t="s">
        <v>38</v>
      </c>
      <c r="C26" s="37"/>
      <c r="D26" s="38">
        <v>76626</v>
      </c>
      <c r="E26" s="28">
        <f t="shared" si="1"/>
        <v>0</v>
      </c>
      <c r="F26" s="29">
        <v>0.1</v>
      </c>
      <c r="G26" s="30">
        <f t="shared" si="2"/>
        <v>0</v>
      </c>
      <c r="H26" s="31">
        <f t="shared" si="3"/>
        <v>63855</v>
      </c>
      <c r="I26" s="59">
        <f t="shared" si="0"/>
        <v>0</v>
      </c>
      <c r="J26" s="63"/>
    </row>
    <row r="27" spans="1:10" s="3" customFormat="1" ht="15" customHeight="1">
      <c r="A27" s="24">
        <v>16</v>
      </c>
      <c r="B27" s="25" t="s">
        <v>39</v>
      </c>
      <c r="C27" s="37"/>
      <c r="D27" s="38">
        <v>80190</v>
      </c>
      <c r="E27" s="28">
        <f t="shared" si="1"/>
        <v>0</v>
      </c>
      <c r="F27" s="29">
        <v>0.1</v>
      </c>
      <c r="G27" s="30">
        <f t="shared" si="2"/>
        <v>0</v>
      </c>
      <c r="H27" s="31">
        <f t="shared" si="3"/>
        <v>66825</v>
      </c>
      <c r="I27" s="59">
        <f t="shared" si="0"/>
        <v>0</v>
      </c>
      <c r="J27" s="63"/>
    </row>
    <row r="28" spans="1:10" s="3" customFormat="1" ht="15" customHeight="1">
      <c r="A28" s="24">
        <v>17</v>
      </c>
      <c r="B28" s="25" t="s">
        <v>40</v>
      </c>
      <c r="C28" s="37"/>
      <c r="D28" s="38">
        <v>113832</v>
      </c>
      <c r="E28" s="28">
        <f t="shared" si="1"/>
        <v>0</v>
      </c>
      <c r="F28" s="29">
        <v>0.1</v>
      </c>
      <c r="G28" s="30">
        <f t="shared" si="2"/>
        <v>0</v>
      </c>
      <c r="H28" s="31">
        <f t="shared" si="3"/>
        <v>94860</v>
      </c>
      <c r="I28" s="59">
        <f t="shared" si="0"/>
        <v>0</v>
      </c>
      <c r="J28" s="63"/>
    </row>
    <row r="29" spans="1:10" s="3" customFormat="1" ht="15" customHeight="1">
      <c r="A29" s="24">
        <v>18</v>
      </c>
      <c r="B29" s="25" t="s">
        <v>41</v>
      </c>
      <c r="C29" s="37"/>
      <c r="D29" s="39">
        <v>98010</v>
      </c>
      <c r="E29" s="28">
        <f t="shared" si="1"/>
        <v>0</v>
      </c>
      <c r="F29" s="29">
        <v>0.1</v>
      </c>
      <c r="G29" s="30">
        <f t="shared" si="2"/>
        <v>0</v>
      </c>
      <c r="H29" s="31">
        <f t="shared" si="3"/>
        <v>81675</v>
      </c>
      <c r="I29" s="59">
        <f t="shared" si="0"/>
        <v>0</v>
      </c>
      <c r="J29" s="63"/>
    </row>
    <row r="30" spans="1:10" s="4" customFormat="1" ht="15" customHeight="1">
      <c r="A30" s="40"/>
      <c r="B30" s="41" t="s">
        <v>42</v>
      </c>
      <c r="C30" s="42">
        <f>SUM(C12:C29)</f>
        <v>0</v>
      </c>
      <c r="D30" s="42"/>
      <c r="E30" s="43">
        <f>SUM(E12:E29)</f>
        <v>0</v>
      </c>
      <c r="F30" s="43"/>
      <c r="G30" s="44">
        <f>SUM(G12:G29)</f>
        <v>0</v>
      </c>
      <c r="H30" s="45"/>
      <c r="I30" s="64">
        <f>SUM(I12:I29)</f>
        <v>0</v>
      </c>
    </row>
    <row r="31" spans="1:10" s="5" customFormat="1" ht="30" customHeight="1">
      <c r="A31" s="46"/>
      <c r="B31" s="47"/>
      <c r="C31" s="48"/>
      <c r="D31" s="48"/>
      <c r="E31" s="49"/>
      <c r="F31" s="49"/>
      <c r="G31" s="50"/>
      <c r="H31" s="51"/>
      <c r="I31" s="65">
        <f>I30*0.08</f>
        <v>0</v>
      </c>
      <c r="J31" s="51"/>
    </row>
    <row r="32" spans="1:10" s="6" customFormat="1" ht="15" customHeight="1">
      <c r="A32" s="283" t="s">
        <v>43</v>
      </c>
      <c r="B32" s="283"/>
      <c r="C32" s="284" t="s">
        <v>44</v>
      </c>
      <c r="D32" s="284"/>
      <c r="E32" s="54"/>
      <c r="F32" s="54"/>
      <c r="G32" s="55" t="s">
        <v>45</v>
      </c>
      <c r="H32" s="56"/>
      <c r="I32" s="66">
        <f>SUM(I30:I31)</f>
        <v>0</v>
      </c>
      <c r="J32" s="56"/>
    </row>
    <row r="33" spans="9:9" s="7" customFormat="1" ht="15" customHeight="1">
      <c r="I33" s="67"/>
    </row>
  </sheetData>
  <mergeCells count="11">
    <mergeCell ref="C7:G7"/>
    <mergeCell ref="D8:G8"/>
    <mergeCell ref="B9:D9"/>
    <mergeCell ref="B10:E10"/>
    <mergeCell ref="A32:B32"/>
    <mergeCell ref="C32:D32"/>
    <mergeCell ref="A2:G2"/>
    <mergeCell ref="A3:G3"/>
    <mergeCell ref="A4:G4"/>
    <mergeCell ref="A5:G5"/>
    <mergeCell ref="A6:G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98"/>
  <sheetViews>
    <sheetView topLeftCell="A1371" zoomScale="70" zoomScaleNormal="70" workbookViewId="0">
      <selection activeCell="R1371" sqref="R1371"/>
    </sheetView>
  </sheetViews>
  <sheetFormatPr defaultColWidth="9" defaultRowHeight="15"/>
  <cols>
    <col min="2" max="2" width="29.85546875" customWidth="1"/>
    <col min="3" max="3" width="11.85546875" customWidth="1"/>
    <col min="4" max="4" width="14.85546875" customWidth="1"/>
    <col min="5" max="5" width="17.140625" customWidth="1"/>
    <col min="6" max="6" width="11.28515625" customWidth="1"/>
    <col min="7" max="7" width="15.7109375" customWidth="1"/>
    <col min="8" max="8" width="13.42578125" customWidth="1"/>
    <col min="9" max="9" width="15.7109375" customWidth="1"/>
    <col min="10" max="10" width="12.42578125" customWidth="1"/>
  </cols>
  <sheetData>
    <row r="1" spans="1:9" ht="18">
      <c r="A1" s="279" t="s">
        <v>0</v>
      </c>
      <c r="B1" s="279"/>
      <c r="C1" s="279"/>
      <c r="D1" s="279"/>
      <c r="E1" s="279"/>
      <c r="F1" s="279"/>
      <c r="G1" s="279"/>
      <c r="H1" s="1"/>
      <c r="I1" s="127"/>
    </row>
    <row r="2" spans="1:9" ht="18">
      <c r="A2" s="279" t="s">
        <v>1</v>
      </c>
      <c r="B2" s="279"/>
      <c r="C2" s="279"/>
      <c r="D2" s="279"/>
      <c r="E2" s="279"/>
      <c r="F2" s="279"/>
      <c r="G2" s="279"/>
      <c r="H2" s="1"/>
      <c r="I2" s="79"/>
    </row>
    <row r="3" spans="1:9" ht="15.75">
      <c r="A3" s="279" t="s">
        <v>2</v>
      </c>
      <c r="B3" s="279"/>
      <c r="C3" s="279"/>
      <c r="D3" s="279"/>
      <c r="E3" s="279"/>
      <c r="F3" s="279"/>
      <c r="G3" s="279"/>
      <c r="H3" s="1"/>
      <c r="I3" s="71"/>
    </row>
    <row r="4" spans="1:9" ht="15.75">
      <c r="A4" s="279" t="s">
        <v>4</v>
      </c>
      <c r="B4" s="279"/>
      <c r="C4" s="279"/>
      <c r="D4" s="279"/>
      <c r="E4" s="279"/>
      <c r="F4" s="279"/>
      <c r="G4" s="279"/>
      <c r="H4" s="1"/>
      <c r="I4" s="71"/>
    </row>
    <row r="5" spans="1:9" ht="15.75">
      <c r="A5" s="280" t="s">
        <v>6</v>
      </c>
      <c r="B5" s="280"/>
      <c r="C5" s="280"/>
      <c r="D5" s="280"/>
      <c r="E5" s="280"/>
      <c r="F5" s="280"/>
      <c r="G5" s="280"/>
      <c r="H5" s="1"/>
      <c r="I5" s="71"/>
    </row>
    <row r="6" spans="1:9" ht="27.75">
      <c r="A6" s="9"/>
      <c r="B6" s="9"/>
      <c r="C6" s="281" t="s">
        <v>532</v>
      </c>
      <c r="D6" s="281"/>
      <c r="E6" s="281"/>
      <c r="F6" s="281"/>
      <c r="G6" s="281"/>
      <c r="H6" s="2"/>
      <c r="I6" s="72"/>
    </row>
    <row r="7" spans="1:9" ht="15.75">
      <c r="A7" s="11" t="s">
        <v>358</v>
      </c>
      <c r="B7" s="12"/>
      <c r="C7" s="13"/>
      <c r="D7" s="286"/>
      <c r="E7" s="286"/>
      <c r="F7" s="286"/>
      <c r="G7" s="286"/>
      <c r="H7" s="68"/>
      <c r="I7" s="71"/>
    </row>
    <row r="8" spans="1:9" ht="15.75">
      <c r="A8" s="11" t="s">
        <v>9</v>
      </c>
      <c r="B8" s="286" t="s">
        <v>533</v>
      </c>
      <c r="C8" s="286"/>
      <c r="D8" s="286"/>
      <c r="E8" s="286"/>
      <c r="F8" s="11"/>
      <c r="G8" s="16"/>
      <c r="H8" s="69" t="s">
        <v>161</v>
      </c>
      <c r="I8" s="73"/>
    </row>
    <row r="9" spans="1:9" ht="15.75">
      <c r="A9" s="11" t="s">
        <v>11</v>
      </c>
      <c r="B9" s="310"/>
      <c r="C9" s="289"/>
      <c r="D9" s="289"/>
      <c r="E9" s="289"/>
      <c r="F9" s="18"/>
      <c r="G9" s="19" t="s">
        <v>13</v>
      </c>
      <c r="H9" s="1"/>
      <c r="I9" s="71"/>
    </row>
    <row r="10" spans="1:9" ht="15.75">
      <c r="A10" s="21" t="s">
        <v>14</v>
      </c>
      <c r="B10" s="21" t="s">
        <v>534</v>
      </c>
      <c r="C10" s="21" t="s">
        <v>17</v>
      </c>
      <c r="D10" s="22" t="s">
        <v>18</v>
      </c>
      <c r="E10" s="23" t="s">
        <v>19</v>
      </c>
      <c r="F10" s="23" t="s">
        <v>20</v>
      </c>
      <c r="G10" s="21" t="s">
        <v>21</v>
      </c>
      <c r="H10" s="1"/>
      <c r="I10" s="71"/>
    </row>
    <row r="11" spans="1:9">
      <c r="A11" s="24">
        <v>1</v>
      </c>
      <c r="B11" s="25" t="s">
        <v>23</v>
      </c>
      <c r="C11" s="26">
        <v>6</v>
      </c>
      <c r="D11" s="27">
        <v>79305</v>
      </c>
      <c r="E11" s="28">
        <f t="shared" ref="E11:E28" si="0">D11*C11</f>
        <v>475830</v>
      </c>
      <c r="F11" s="29">
        <v>0</v>
      </c>
      <c r="G11" s="30">
        <f t="shared" ref="G11:G28" si="1">E11-E11*F11</f>
        <v>475830</v>
      </c>
      <c r="H11" s="31">
        <f>D11/1.08</f>
        <v>73430.555555555547</v>
      </c>
      <c r="I11" s="59">
        <f t="shared" ref="I11:I15" si="2">H11*C11</f>
        <v>440583.33333333326</v>
      </c>
    </row>
    <row r="12" spans="1:9">
      <c r="A12" s="24">
        <v>2</v>
      </c>
      <c r="B12" s="25" t="s">
        <v>25</v>
      </c>
      <c r="C12" s="126"/>
      <c r="D12" s="33">
        <v>128591</v>
      </c>
      <c r="E12" s="28">
        <f t="shared" si="0"/>
        <v>0</v>
      </c>
      <c r="F12" s="29">
        <v>0</v>
      </c>
      <c r="G12" s="30">
        <f t="shared" si="1"/>
        <v>0</v>
      </c>
      <c r="H12" s="31">
        <f t="shared" ref="H12:H28" si="3">D12/1.08</f>
        <v>119065.74074074073</v>
      </c>
      <c r="I12" s="59">
        <f t="shared" si="2"/>
        <v>0</v>
      </c>
    </row>
    <row r="13" spans="1:9">
      <c r="A13" s="24">
        <v>3</v>
      </c>
      <c r="B13" s="25" t="s">
        <v>26</v>
      </c>
      <c r="C13" s="34">
        <v>3</v>
      </c>
      <c r="D13" s="27">
        <v>60043</v>
      </c>
      <c r="E13" s="28">
        <f t="shared" si="0"/>
        <v>180129</v>
      </c>
      <c r="F13" s="29">
        <v>0</v>
      </c>
      <c r="G13" s="30">
        <f t="shared" si="1"/>
        <v>180129</v>
      </c>
      <c r="H13" s="31">
        <f t="shared" si="3"/>
        <v>55595.370370370365</v>
      </c>
      <c r="I13" s="59">
        <f t="shared" si="2"/>
        <v>166786.11111111109</v>
      </c>
    </row>
    <row r="14" spans="1:9">
      <c r="A14" s="24">
        <v>4</v>
      </c>
      <c r="B14" s="25" t="s">
        <v>27</v>
      </c>
      <c r="C14" s="106"/>
      <c r="D14" s="27">
        <v>115781</v>
      </c>
      <c r="E14" s="28">
        <f t="shared" si="0"/>
        <v>0</v>
      </c>
      <c r="F14" s="29">
        <v>0</v>
      </c>
      <c r="G14" s="30">
        <f t="shared" si="1"/>
        <v>0</v>
      </c>
      <c r="H14" s="31">
        <f t="shared" si="3"/>
        <v>107204.62962962962</v>
      </c>
      <c r="I14" s="59">
        <f t="shared" si="2"/>
        <v>0</v>
      </c>
    </row>
    <row r="15" spans="1:9" s="131" customFormat="1">
      <c r="A15" s="120">
        <v>5</v>
      </c>
      <c r="B15" s="121" t="s">
        <v>28</v>
      </c>
      <c r="C15" s="126">
        <v>3</v>
      </c>
      <c r="D15" s="27">
        <v>119943</v>
      </c>
      <c r="E15" s="123">
        <f t="shared" si="0"/>
        <v>359829</v>
      </c>
      <c r="F15" s="124">
        <v>0</v>
      </c>
      <c r="G15" s="125">
        <f t="shared" si="1"/>
        <v>359829</v>
      </c>
      <c r="H15" s="31">
        <f t="shared" si="3"/>
        <v>111058.33333333333</v>
      </c>
      <c r="I15" s="129">
        <f t="shared" si="2"/>
        <v>333175</v>
      </c>
    </row>
    <row r="16" spans="1:9">
      <c r="A16" s="24">
        <v>6</v>
      </c>
      <c r="B16" s="25" t="s">
        <v>29</v>
      </c>
      <c r="C16" s="26"/>
      <c r="D16" s="27">
        <v>94810</v>
      </c>
      <c r="E16" s="28">
        <f t="shared" si="0"/>
        <v>0</v>
      </c>
      <c r="F16" s="29">
        <v>0</v>
      </c>
      <c r="G16" s="30">
        <f t="shared" si="1"/>
        <v>0</v>
      </c>
      <c r="H16" s="31">
        <f t="shared" si="3"/>
        <v>87787.037037037036</v>
      </c>
      <c r="I16" s="59">
        <f t="shared" ref="I16:I28" si="4">H16*C16</f>
        <v>0</v>
      </c>
    </row>
    <row r="17" spans="1:9">
      <c r="A17" s="24">
        <v>7</v>
      </c>
      <c r="B17" s="25" t="s">
        <v>30</v>
      </c>
      <c r="C17" s="34"/>
      <c r="D17" s="27">
        <v>141396</v>
      </c>
      <c r="E17" s="28">
        <f t="shared" si="0"/>
        <v>0</v>
      </c>
      <c r="F17" s="29">
        <v>0</v>
      </c>
      <c r="G17" s="30">
        <f t="shared" si="1"/>
        <v>0</v>
      </c>
      <c r="H17" s="31">
        <f t="shared" si="3"/>
        <v>130922.22222222222</v>
      </c>
      <c r="I17" s="59">
        <f t="shared" si="4"/>
        <v>0</v>
      </c>
    </row>
    <row r="18" spans="1:9">
      <c r="A18" s="24">
        <v>8</v>
      </c>
      <c r="B18" s="25" t="s">
        <v>31</v>
      </c>
      <c r="C18" s="26"/>
      <c r="D18" s="27">
        <v>232931</v>
      </c>
      <c r="E18" s="28">
        <f t="shared" si="0"/>
        <v>0</v>
      </c>
      <c r="F18" s="29">
        <v>0</v>
      </c>
      <c r="G18" s="30">
        <f t="shared" si="1"/>
        <v>0</v>
      </c>
      <c r="H18" s="31">
        <f t="shared" si="3"/>
        <v>215676.85185185182</v>
      </c>
      <c r="I18" s="59">
        <f t="shared" si="4"/>
        <v>0</v>
      </c>
    </row>
    <row r="19" spans="1:9">
      <c r="A19" s="24">
        <v>9</v>
      </c>
      <c r="B19" s="36" t="s">
        <v>32</v>
      </c>
      <c r="C19" s="26"/>
      <c r="D19" s="27">
        <v>101534</v>
      </c>
      <c r="E19" s="28">
        <f t="shared" si="0"/>
        <v>0</v>
      </c>
      <c r="F19" s="29">
        <v>0</v>
      </c>
      <c r="G19" s="30">
        <f t="shared" si="1"/>
        <v>0</v>
      </c>
      <c r="H19" s="31">
        <f t="shared" si="3"/>
        <v>94012.962962962964</v>
      </c>
      <c r="I19" s="59">
        <f t="shared" si="4"/>
        <v>0</v>
      </c>
    </row>
    <row r="20" spans="1:9">
      <c r="A20" s="24">
        <v>10</v>
      </c>
      <c r="B20" s="36" t="s">
        <v>33</v>
      </c>
      <c r="C20" s="37"/>
      <c r="D20" s="33">
        <v>110148</v>
      </c>
      <c r="E20" s="28">
        <f t="shared" si="0"/>
        <v>0</v>
      </c>
      <c r="F20" s="29">
        <v>0</v>
      </c>
      <c r="G20" s="30">
        <f t="shared" si="1"/>
        <v>0</v>
      </c>
      <c r="H20" s="31">
        <f t="shared" si="3"/>
        <v>101988.88888888888</v>
      </c>
      <c r="I20" s="59">
        <f t="shared" si="4"/>
        <v>0</v>
      </c>
    </row>
    <row r="21" spans="1:9">
      <c r="A21" s="24">
        <v>11</v>
      </c>
      <c r="B21" s="25" t="s">
        <v>34</v>
      </c>
      <c r="C21" s="37"/>
      <c r="D21" s="27">
        <v>54198</v>
      </c>
      <c r="E21" s="28">
        <f t="shared" si="0"/>
        <v>0</v>
      </c>
      <c r="F21" s="29">
        <v>0</v>
      </c>
      <c r="G21" s="30">
        <f t="shared" si="1"/>
        <v>0</v>
      </c>
      <c r="H21" s="31">
        <f t="shared" si="3"/>
        <v>50183.333333333328</v>
      </c>
      <c r="I21" s="59">
        <f t="shared" si="4"/>
        <v>0</v>
      </c>
    </row>
    <row r="22" spans="1:9">
      <c r="A22" s="24">
        <v>12</v>
      </c>
      <c r="B22" s="25" t="s">
        <v>35</v>
      </c>
      <c r="C22" s="37"/>
      <c r="D22" s="27">
        <v>49680</v>
      </c>
      <c r="E22" s="28">
        <f t="shared" si="0"/>
        <v>0</v>
      </c>
      <c r="F22" s="29">
        <v>0</v>
      </c>
      <c r="G22" s="30">
        <f t="shared" si="1"/>
        <v>0</v>
      </c>
      <c r="H22" s="31">
        <f t="shared" si="3"/>
        <v>46000</v>
      </c>
      <c r="I22" s="59">
        <f t="shared" si="4"/>
        <v>0</v>
      </c>
    </row>
    <row r="23" spans="1:9">
      <c r="A23" s="24">
        <v>13</v>
      </c>
      <c r="B23" s="25" t="s">
        <v>36</v>
      </c>
      <c r="C23" s="37"/>
      <c r="D23" s="38">
        <v>64152</v>
      </c>
      <c r="E23" s="28">
        <f t="shared" si="0"/>
        <v>0</v>
      </c>
      <c r="F23" s="29">
        <v>0</v>
      </c>
      <c r="G23" s="30">
        <f t="shared" si="1"/>
        <v>0</v>
      </c>
      <c r="H23" s="31">
        <f t="shared" si="3"/>
        <v>59399.999999999993</v>
      </c>
      <c r="I23" s="59">
        <f t="shared" si="4"/>
        <v>0</v>
      </c>
    </row>
    <row r="24" spans="1:9">
      <c r="A24" s="24">
        <v>14</v>
      </c>
      <c r="B24" s="25" t="s">
        <v>37</v>
      </c>
      <c r="C24" s="37"/>
      <c r="D24" s="38">
        <v>65934</v>
      </c>
      <c r="E24" s="28">
        <f t="shared" si="0"/>
        <v>0</v>
      </c>
      <c r="F24" s="29">
        <v>0</v>
      </c>
      <c r="G24" s="30">
        <f t="shared" si="1"/>
        <v>0</v>
      </c>
      <c r="H24" s="31">
        <f t="shared" si="3"/>
        <v>61049.999999999993</v>
      </c>
      <c r="I24" s="59">
        <f t="shared" si="4"/>
        <v>0</v>
      </c>
    </row>
    <row r="25" spans="1:9">
      <c r="A25" s="24">
        <v>15</v>
      </c>
      <c r="B25" s="25" t="s">
        <v>38</v>
      </c>
      <c r="C25" s="37"/>
      <c r="D25" s="38">
        <v>76626</v>
      </c>
      <c r="E25" s="28">
        <f t="shared" si="0"/>
        <v>0</v>
      </c>
      <c r="F25" s="29">
        <v>0</v>
      </c>
      <c r="G25" s="30">
        <f t="shared" si="1"/>
        <v>0</v>
      </c>
      <c r="H25" s="31">
        <f t="shared" si="3"/>
        <v>70950</v>
      </c>
      <c r="I25" s="59">
        <f t="shared" si="4"/>
        <v>0</v>
      </c>
    </row>
    <row r="26" spans="1:9">
      <c r="A26" s="24">
        <v>16</v>
      </c>
      <c r="B26" s="25" t="s">
        <v>39</v>
      </c>
      <c r="C26" s="37"/>
      <c r="D26" s="38">
        <v>80190</v>
      </c>
      <c r="E26" s="28">
        <f t="shared" si="0"/>
        <v>0</v>
      </c>
      <c r="F26" s="29">
        <v>0</v>
      </c>
      <c r="G26" s="30">
        <f t="shared" si="1"/>
        <v>0</v>
      </c>
      <c r="H26" s="31">
        <f t="shared" si="3"/>
        <v>74250</v>
      </c>
      <c r="I26" s="59">
        <f t="shared" si="4"/>
        <v>0</v>
      </c>
    </row>
    <row r="27" spans="1:9">
      <c r="A27" s="24">
        <v>17</v>
      </c>
      <c r="B27" s="25" t="s">
        <v>40</v>
      </c>
      <c r="C27" s="37"/>
      <c r="D27" s="38">
        <v>113832</v>
      </c>
      <c r="E27" s="28">
        <f t="shared" si="0"/>
        <v>0</v>
      </c>
      <c r="F27" s="29">
        <v>0</v>
      </c>
      <c r="G27" s="30">
        <f t="shared" si="1"/>
        <v>0</v>
      </c>
      <c r="H27" s="31">
        <f t="shared" si="3"/>
        <v>105400</v>
      </c>
      <c r="I27" s="59">
        <f t="shared" si="4"/>
        <v>0</v>
      </c>
    </row>
    <row r="28" spans="1:9">
      <c r="A28" s="24">
        <v>18</v>
      </c>
      <c r="B28" s="25" t="s">
        <v>41</v>
      </c>
      <c r="C28" s="37"/>
      <c r="D28" s="39">
        <v>98010</v>
      </c>
      <c r="E28" s="28">
        <f t="shared" si="0"/>
        <v>0</v>
      </c>
      <c r="F28" s="29">
        <v>0</v>
      </c>
      <c r="G28" s="30">
        <f t="shared" si="1"/>
        <v>0</v>
      </c>
      <c r="H28" s="31">
        <f t="shared" si="3"/>
        <v>90750</v>
      </c>
      <c r="I28" s="59">
        <f t="shared" si="4"/>
        <v>0</v>
      </c>
    </row>
    <row r="29" spans="1:9" ht="17.25">
      <c r="A29" s="40"/>
      <c r="B29" s="41" t="s">
        <v>42</v>
      </c>
      <c r="C29" s="42">
        <f t="shared" ref="C29" si="5">SUM(C11:C28)</f>
        <v>12</v>
      </c>
      <c r="D29" s="42"/>
      <c r="E29" s="43">
        <f t="shared" ref="E29" si="6">SUM(E11:E28)</f>
        <v>1015788</v>
      </c>
      <c r="F29" s="43"/>
      <c r="G29" s="44">
        <f t="shared" ref="G29" si="7">SUM(G11:G28)</f>
        <v>1015788</v>
      </c>
      <c r="H29" s="45"/>
      <c r="I29" s="64">
        <f>SUM(I11:I28)</f>
        <v>940544.44444444438</v>
      </c>
    </row>
    <row r="30" spans="1:9" ht="31.5">
      <c r="A30" s="46"/>
      <c r="B30" s="47"/>
      <c r="C30" s="48"/>
      <c r="D30" s="48"/>
      <c r="E30" s="49"/>
      <c r="F30" s="49"/>
      <c r="G30" s="50"/>
      <c r="H30" s="5"/>
      <c r="I30" s="75">
        <f>I29*0.08</f>
        <v>75243.555555555547</v>
      </c>
    </row>
    <row r="31" spans="1:9" ht="31.5">
      <c r="A31" s="283" t="s">
        <v>43</v>
      </c>
      <c r="B31" s="283"/>
      <c r="C31" s="284" t="s">
        <v>44</v>
      </c>
      <c r="D31" s="284"/>
      <c r="E31" s="54"/>
      <c r="F31" s="54"/>
      <c r="G31" s="55" t="s">
        <v>45</v>
      </c>
      <c r="H31" s="6"/>
      <c r="I31" s="76">
        <f>SUM(I29:I30)</f>
        <v>1015787.9999999999</v>
      </c>
    </row>
    <row r="35" spans="1:9" ht="18">
      <c r="A35" s="279" t="s">
        <v>0</v>
      </c>
      <c r="B35" s="279"/>
      <c r="C35" s="279"/>
      <c r="D35" s="279"/>
      <c r="E35" s="279"/>
      <c r="F35" s="279"/>
      <c r="G35" s="279"/>
      <c r="H35" s="1"/>
      <c r="I35" s="127"/>
    </row>
    <row r="36" spans="1:9" ht="18">
      <c r="A36" s="279" t="s">
        <v>1</v>
      </c>
      <c r="B36" s="279"/>
      <c r="C36" s="279"/>
      <c r="D36" s="279"/>
      <c r="E36" s="279"/>
      <c r="F36" s="279"/>
      <c r="G36" s="279"/>
      <c r="H36" s="1"/>
      <c r="I36" s="79"/>
    </row>
    <row r="37" spans="1:9" ht="15.75">
      <c r="A37" s="279" t="s">
        <v>2</v>
      </c>
      <c r="B37" s="279"/>
      <c r="C37" s="279"/>
      <c r="D37" s="279"/>
      <c r="E37" s="279"/>
      <c r="F37" s="279"/>
      <c r="G37" s="279"/>
      <c r="H37" s="1"/>
      <c r="I37" s="71"/>
    </row>
    <row r="38" spans="1:9" ht="15.75">
      <c r="A38" s="279" t="s">
        <v>4</v>
      </c>
      <c r="B38" s="279"/>
      <c r="C38" s="279"/>
      <c r="D38" s="279"/>
      <c r="E38" s="279"/>
      <c r="F38" s="279"/>
      <c r="G38" s="279"/>
      <c r="H38" s="1"/>
      <c r="I38" s="71"/>
    </row>
    <row r="39" spans="1:9" ht="15.75">
      <c r="A39" s="280" t="s">
        <v>6</v>
      </c>
      <c r="B39" s="280"/>
      <c r="C39" s="280"/>
      <c r="D39" s="280"/>
      <c r="E39" s="280"/>
      <c r="F39" s="280"/>
      <c r="G39" s="280"/>
      <c r="H39" s="1"/>
      <c r="I39" s="71"/>
    </row>
    <row r="40" spans="1:9" ht="27.75">
      <c r="A40" s="9"/>
      <c r="B40" s="9"/>
      <c r="C40" s="281" t="s">
        <v>532</v>
      </c>
      <c r="D40" s="281"/>
      <c r="E40" s="281"/>
      <c r="F40" s="281"/>
      <c r="G40" s="281"/>
      <c r="H40" s="2"/>
      <c r="I40" s="72"/>
    </row>
    <row r="41" spans="1:9" ht="15.75">
      <c r="A41" s="11" t="s">
        <v>358</v>
      </c>
      <c r="B41" s="12"/>
      <c r="C41" s="13"/>
      <c r="D41" s="286"/>
      <c r="E41" s="286"/>
      <c r="F41" s="286"/>
      <c r="G41" s="286"/>
      <c r="H41" s="68"/>
      <c r="I41" s="71"/>
    </row>
    <row r="42" spans="1:9" ht="15.75">
      <c r="A42" s="11" t="s">
        <v>9</v>
      </c>
      <c r="B42" s="286" t="s">
        <v>535</v>
      </c>
      <c r="C42" s="286"/>
      <c r="D42" s="286"/>
      <c r="E42" s="286"/>
      <c r="F42" s="11"/>
      <c r="G42" s="16"/>
      <c r="H42" s="69" t="s">
        <v>161</v>
      </c>
      <c r="I42" s="73"/>
    </row>
    <row r="43" spans="1:9" ht="15.75">
      <c r="A43" s="11" t="s">
        <v>11</v>
      </c>
      <c r="B43" s="310"/>
      <c r="C43" s="289"/>
      <c r="D43" s="289"/>
      <c r="E43" s="289"/>
      <c r="F43" s="18"/>
      <c r="G43" s="19" t="s">
        <v>13</v>
      </c>
      <c r="H43" s="1"/>
      <c r="I43" s="71"/>
    </row>
    <row r="44" spans="1:9" ht="15.75">
      <c r="A44" s="21" t="s">
        <v>14</v>
      </c>
      <c r="B44" s="21" t="s">
        <v>534</v>
      </c>
      <c r="C44" s="21" t="s">
        <v>17</v>
      </c>
      <c r="D44" s="22" t="s">
        <v>18</v>
      </c>
      <c r="E44" s="23" t="s">
        <v>19</v>
      </c>
      <c r="F44" s="23" t="s">
        <v>20</v>
      </c>
      <c r="G44" s="21" t="s">
        <v>21</v>
      </c>
      <c r="H44" s="1"/>
      <c r="I44" s="71"/>
    </row>
    <row r="45" spans="1:9">
      <c r="A45" s="24">
        <v>1</v>
      </c>
      <c r="B45" s="25" t="s">
        <v>23</v>
      </c>
      <c r="C45" s="26"/>
      <c r="D45" s="27">
        <v>79305</v>
      </c>
      <c r="E45" s="28">
        <f t="shared" ref="E45:E62" si="8">D45*C45</f>
        <v>0</v>
      </c>
      <c r="F45" s="29">
        <v>0</v>
      </c>
      <c r="G45" s="30">
        <f t="shared" ref="G45:G62" si="9">E45-E45*F45</f>
        <v>0</v>
      </c>
      <c r="H45" s="31">
        <f>D45/1.08</f>
        <v>73430.555555555547</v>
      </c>
      <c r="I45" s="59">
        <f t="shared" ref="I45:I49" si="10">H45*C45</f>
        <v>0</v>
      </c>
    </row>
    <row r="46" spans="1:9">
      <c r="A46" s="24">
        <v>2</v>
      </c>
      <c r="B46" s="25" t="s">
        <v>25</v>
      </c>
      <c r="C46" s="126"/>
      <c r="D46" s="33">
        <v>128591</v>
      </c>
      <c r="E46" s="28">
        <f t="shared" si="8"/>
        <v>0</v>
      </c>
      <c r="F46" s="29">
        <v>0</v>
      </c>
      <c r="G46" s="30">
        <f t="shared" si="9"/>
        <v>0</v>
      </c>
      <c r="H46" s="31">
        <f t="shared" ref="H46:H62" si="11">D46/1.08</f>
        <v>119065.74074074073</v>
      </c>
      <c r="I46" s="59">
        <f t="shared" si="10"/>
        <v>0</v>
      </c>
    </row>
    <row r="47" spans="1:9">
      <c r="A47" s="24">
        <v>3</v>
      </c>
      <c r="B47" s="25" t="s">
        <v>26</v>
      </c>
      <c r="C47" s="34"/>
      <c r="D47" s="27">
        <v>60043</v>
      </c>
      <c r="E47" s="28">
        <f t="shared" si="8"/>
        <v>0</v>
      </c>
      <c r="F47" s="29">
        <v>0</v>
      </c>
      <c r="G47" s="30">
        <f t="shared" si="9"/>
        <v>0</v>
      </c>
      <c r="H47" s="31">
        <f t="shared" si="11"/>
        <v>55595.370370370365</v>
      </c>
      <c r="I47" s="59">
        <f t="shared" si="10"/>
        <v>0</v>
      </c>
    </row>
    <row r="48" spans="1:9">
      <c r="A48" s="24">
        <v>4</v>
      </c>
      <c r="B48" s="25" t="s">
        <v>27</v>
      </c>
      <c r="C48" s="106"/>
      <c r="D48" s="27">
        <v>115781</v>
      </c>
      <c r="E48" s="28">
        <f t="shared" si="8"/>
        <v>0</v>
      </c>
      <c r="F48" s="29">
        <v>0</v>
      </c>
      <c r="G48" s="30">
        <f t="shared" si="9"/>
        <v>0</v>
      </c>
      <c r="H48" s="31">
        <f t="shared" si="11"/>
        <v>107204.62962962962</v>
      </c>
      <c r="I48" s="59">
        <f t="shared" si="10"/>
        <v>0</v>
      </c>
    </row>
    <row r="49" spans="1:9" s="131" customFormat="1">
      <c r="A49" s="120">
        <v>5</v>
      </c>
      <c r="B49" s="121" t="s">
        <v>28</v>
      </c>
      <c r="C49" s="126">
        <v>8</v>
      </c>
      <c r="D49" s="27">
        <v>119943</v>
      </c>
      <c r="E49" s="123">
        <f t="shared" si="8"/>
        <v>959544</v>
      </c>
      <c r="F49" s="124">
        <v>0</v>
      </c>
      <c r="G49" s="125">
        <f t="shared" si="9"/>
        <v>959544</v>
      </c>
      <c r="H49" s="31">
        <f t="shared" si="11"/>
        <v>111058.33333333333</v>
      </c>
      <c r="I49" s="129">
        <f t="shared" si="10"/>
        <v>888466.66666666663</v>
      </c>
    </row>
    <row r="50" spans="1:9">
      <c r="A50" s="24">
        <v>6</v>
      </c>
      <c r="B50" s="25" t="s">
        <v>29</v>
      </c>
      <c r="C50" s="26"/>
      <c r="D50" s="27">
        <v>94810</v>
      </c>
      <c r="E50" s="28">
        <f t="shared" si="8"/>
        <v>0</v>
      </c>
      <c r="F50" s="29">
        <v>0</v>
      </c>
      <c r="G50" s="30">
        <f t="shared" si="9"/>
        <v>0</v>
      </c>
      <c r="H50" s="31">
        <f t="shared" si="11"/>
        <v>87787.037037037036</v>
      </c>
      <c r="I50" s="59">
        <f t="shared" ref="I50:I62" si="12">H50*C50</f>
        <v>0</v>
      </c>
    </row>
    <row r="51" spans="1:9">
      <c r="A51" s="24">
        <v>7</v>
      </c>
      <c r="B51" s="25" t="s">
        <v>30</v>
      </c>
      <c r="C51" s="34"/>
      <c r="D51" s="27">
        <v>141396</v>
      </c>
      <c r="E51" s="28">
        <f t="shared" si="8"/>
        <v>0</v>
      </c>
      <c r="F51" s="29">
        <v>0</v>
      </c>
      <c r="G51" s="30">
        <f t="shared" si="9"/>
        <v>0</v>
      </c>
      <c r="H51" s="31">
        <f t="shared" si="11"/>
        <v>130922.22222222222</v>
      </c>
      <c r="I51" s="59">
        <f t="shared" si="12"/>
        <v>0</v>
      </c>
    </row>
    <row r="52" spans="1:9">
      <c r="A52" s="24">
        <v>8</v>
      </c>
      <c r="B52" s="25" t="s">
        <v>31</v>
      </c>
      <c r="C52" s="26"/>
      <c r="D52" s="27">
        <v>232931</v>
      </c>
      <c r="E52" s="28">
        <f t="shared" si="8"/>
        <v>0</v>
      </c>
      <c r="F52" s="29">
        <v>0</v>
      </c>
      <c r="G52" s="30">
        <f t="shared" si="9"/>
        <v>0</v>
      </c>
      <c r="H52" s="31">
        <f t="shared" si="11"/>
        <v>215676.85185185182</v>
      </c>
      <c r="I52" s="59">
        <f t="shared" si="12"/>
        <v>0</v>
      </c>
    </row>
    <row r="53" spans="1:9">
      <c r="A53" s="24">
        <v>9</v>
      </c>
      <c r="B53" s="36" t="s">
        <v>32</v>
      </c>
      <c r="C53" s="26"/>
      <c r="D53" s="27">
        <v>101534</v>
      </c>
      <c r="E53" s="28">
        <f t="shared" si="8"/>
        <v>0</v>
      </c>
      <c r="F53" s="29">
        <v>0</v>
      </c>
      <c r="G53" s="30">
        <f t="shared" si="9"/>
        <v>0</v>
      </c>
      <c r="H53" s="31">
        <f t="shared" si="11"/>
        <v>94012.962962962964</v>
      </c>
      <c r="I53" s="59">
        <f t="shared" si="12"/>
        <v>0</v>
      </c>
    </row>
    <row r="54" spans="1:9">
      <c r="A54" s="24">
        <v>10</v>
      </c>
      <c r="B54" s="36" t="s">
        <v>33</v>
      </c>
      <c r="C54" s="37"/>
      <c r="D54" s="33">
        <v>110148</v>
      </c>
      <c r="E54" s="28">
        <f t="shared" si="8"/>
        <v>0</v>
      </c>
      <c r="F54" s="29">
        <v>0</v>
      </c>
      <c r="G54" s="30">
        <f t="shared" si="9"/>
        <v>0</v>
      </c>
      <c r="H54" s="31">
        <f t="shared" si="11"/>
        <v>101988.88888888888</v>
      </c>
      <c r="I54" s="59">
        <f t="shared" si="12"/>
        <v>0</v>
      </c>
    </row>
    <row r="55" spans="1:9">
      <c r="A55" s="24">
        <v>11</v>
      </c>
      <c r="B55" s="25" t="s">
        <v>34</v>
      </c>
      <c r="C55" s="37"/>
      <c r="D55" s="27">
        <v>54198</v>
      </c>
      <c r="E55" s="28">
        <f t="shared" si="8"/>
        <v>0</v>
      </c>
      <c r="F55" s="29">
        <v>0</v>
      </c>
      <c r="G55" s="30">
        <f t="shared" si="9"/>
        <v>0</v>
      </c>
      <c r="H55" s="31">
        <f t="shared" si="11"/>
        <v>50183.333333333328</v>
      </c>
      <c r="I55" s="59">
        <f t="shared" si="12"/>
        <v>0</v>
      </c>
    </row>
    <row r="56" spans="1:9">
      <c r="A56" s="24">
        <v>12</v>
      </c>
      <c r="B56" s="25" t="s">
        <v>35</v>
      </c>
      <c r="C56" s="37"/>
      <c r="D56" s="27">
        <v>49680</v>
      </c>
      <c r="E56" s="28">
        <f t="shared" si="8"/>
        <v>0</v>
      </c>
      <c r="F56" s="29">
        <v>0</v>
      </c>
      <c r="G56" s="30">
        <f t="shared" si="9"/>
        <v>0</v>
      </c>
      <c r="H56" s="31">
        <f t="shared" si="11"/>
        <v>46000</v>
      </c>
      <c r="I56" s="59">
        <f t="shared" si="12"/>
        <v>0</v>
      </c>
    </row>
    <row r="57" spans="1:9">
      <c r="A57" s="24">
        <v>13</v>
      </c>
      <c r="B57" s="25" t="s">
        <v>36</v>
      </c>
      <c r="C57" s="37"/>
      <c r="D57" s="38">
        <v>64152</v>
      </c>
      <c r="E57" s="28">
        <f t="shared" si="8"/>
        <v>0</v>
      </c>
      <c r="F57" s="29">
        <v>0</v>
      </c>
      <c r="G57" s="30">
        <f t="shared" si="9"/>
        <v>0</v>
      </c>
      <c r="H57" s="31">
        <f t="shared" si="11"/>
        <v>59399.999999999993</v>
      </c>
      <c r="I57" s="59">
        <f t="shared" si="12"/>
        <v>0</v>
      </c>
    </row>
    <row r="58" spans="1:9">
      <c r="A58" s="24">
        <v>14</v>
      </c>
      <c r="B58" s="25" t="s">
        <v>37</v>
      </c>
      <c r="C58" s="37"/>
      <c r="D58" s="38">
        <v>65934</v>
      </c>
      <c r="E58" s="28">
        <f t="shared" si="8"/>
        <v>0</v>
      </c>
      <c r="F58" s="29">
        <v>0</v>
      </c>
      <c r="G58" s="30">
        <f t="shared" si="9"/>
        <v>0</v>
      </c>
      <c r="H58" s="31">
        <f t="shared" si="11"/>
        <v>61049.999999999993</v>
      </c>
      <c r="I58" s="59">
        <f t="shared" si="12"/>
        <v>0</v>
      </c>
    </row>
    <row r="59" spans="1:9">
      <c r="A59" s="24">
        <v>15</v>
      </c>
      <c r="B59" s="25" t="s">
        <v>38</v>
      </c>
      <c r="C59" s="37"/>
      <c r="D59" s="38">
        <v>76626</v>
      </c>
      <c r="E59" s="28">
        <f t="shared" si="8"/>
        <v>0</v>
      </c>
      <c r="F59" s="29">
        <v>0</v>
      </c>
      <c r="G59" s="30">
        <f t="shared" si="9"/>
        <v>0</v>
      </c>
      <c r="H59" s="31">
        <f t="shared" si="11"/>
        <v>70950</v>
      </c>
      <c r="I59" s="59">
        <f t="shared" si="12"/>
        <v>0</v>
      </c>
    </row>
    <row r="60" spans="1:9">
      <c r="A60" s="24">
        <v>16</v>
      </c>
      <c r="B60" s="25" t="s">
        <v>39</v>
      </c>
      <c r="C60" s="37"/>
      <c r="D60" s="38">
        <v>80190</v>
      </c>
      <c r="E60" s="28">
        <f t="shared" si="8"/>
        <v>0</v>
      </c>
      <c r="F60" s="29">
        <v>0</v>
      </c>
      <c r="G60" s="30">
        <f t="shared" si="9"/>
        <v>0</v>
      </c>
      <c r="H60" s="31">
        <f t="shared" si="11"/>
        <v>74250</v>
      </c>
      <c r="I60" s="59">
        <f t="shared" si="12"/>
        <v>0</v>
      </c>
    </row>
    <row r="61" spans="1:9">
      <c r="A61" s="24">
        <v>17</v>
      </c>
      <c r="B61" s="25" t="s">
        <v>40</v>
      </c>
      <c r="C61" s="37"/>
      <c r="D61" s="38">
        <v>113832</v>
      </c>
      <c r="E61" s="28">
        <f t="shared" si="8"/>
        <v>0</v>
      </c>
      <c r="F61" s="29">
        <v>0</v>
      </c>
      <c r="G61" s="30">
        <f t="shared" si="9"/>
        <v>0</v>
      </c>
      <c r="H61" s="31">
        <f t="shared" si="11"/>
        <v>105400</v>
      </c>
      <c r="I61" s="59">
        <f t="shared" si="12"/>
        <v>0</v>
      </c>
    </row>
    <row r="62" spans="1:9">
      <c r="A62" s="24">
        <v>18</v>
      </c>
      <c r="B62" s="25" t="s">
        <v>41</v>
      </c>
      <c r="C62" s="37"/>
      <c r="D62" s="39">
        <v>98010</v>
      </c>
      <c r="E62" s="28">
        <f t="shared" si="8"/>
        <v>0</v>
      </c>
      <c r="F62" s="29">
        <v>0</v>
      </c>
      <c r="G62" s="30">
        <f t="shared" si="9"/>
        <v>0</v>
      </c>
      <c r="H62" s="31">
        <f t="shared" si="11"/>
        <v>90750</v>
      </c>
      <c r="I62" s="59">
        <f t="shared" si="12"/>
        <v>0</v>
      </c>
    </row>
    <row r="63" spans="1:9" ht="17.25">
      <c r="A63" s="40"/>
      <c r="B63" s="41" t="s">
        <v>42</v>
      </c>
      <c r="C63" s="42">
        <f t="shared" ref="C63" si="13">SUM(C45:C62)</f>
        <v>8</v>
      </c>
      <c r="D63" s="42"/>
      <c r="E63" s="43">
        <f t="shared" ref="E63" si="14">SUM(E45:E62)</f>
        <v>959544</v>
      </c>
      <c r="F63" s="43"/>
      <c r="G63" s="44">
        <f t="shared" ref="G63" si="15">SUM(G45:G62)</f>
        <v>959544</v>
      </c>
      <c r="H63" s="45"/>
      <c r="I63" s="64">
        <f>SUM(I45:I62)</f>
        <v>888466.66666666663</v>
      </c>
    </row>
    <row r="64" spans="1:9" ht="31.5">
      <c r="A64" s="46"/>
      <c r="B64" s="47"/>
      <c r="C64" s="48"/>
      <c r="D64" s="48"/>
      <c r="E64" s="49"/>
      <c r="F64" s="49"/>
      <c r="G64" s="50"/>
      <c r="H64" s="5"/>
      <c r="I64" s="75">
        <f>I63*0.08</f>
        <v>71077.333333333328</v>
      </c>
    </row>
    <row r="65" spans="1:9" ht="31.5">
      <c r="A65" s="283" t="s">
        <v>43</v>
      </c>
      <c r="B65" s="283"/>
      <c r="C65" s="284" t="s">
        <v>44</v>
      </c>
      <c r="D65" s="284"/>
      <c r="E65" s="54"/>
      <c r="F65" s="54"/>
      <c r="G65" s="55" t="s">
        <v>45</v>
      </c>
      <c r="H65" s="6"/>
      <c r="I65" s="76">
        <f>SUM(I63:I64)</f>
        <v>959544</v>
      </c>
    </row>
    <row r="70" spans="1:9" ht="18">
      <c r="A70" s="279" t="s">
        <v>0</v>
      </c>
      <c r="B70" s="279"/>
      <c r="C70" s="279"/>
      <c r="D70" s="279"/>
      <c r="E70" s="279"/>
      <c r="F70" s="279"/>
      <c r="G70" s="279"/>
      <c r="H70" s="1"/>
      <c r="I70" s="127"/>
    </row>
    <row r="71" spans="1:9" ht="18">
      <c r="A71" s="279" t="s">
        <v>1</v>
      </c>
      <c r="B71" s="279"/>
      <c r="C71" s="279"/>
      <c r="D71" s="279"/>
      <c r="E71" s="279"/>
      <c r="F71" s="279"/>
      <c r="G71" s="279"/>
      <c r="H71" s="1"/>
      <c r="I71" s="79"/>
    </row>
    <row r="72" spans="1:9" ht="15.75">
      <c r="A72" s="279" t="s">
        <v>2</v>
      </c>
      <c r="B72" s="279"/>
      <c r="C72" s="279"/>
      <c r="D72" s="279"/>
      <c r="E72" s="279"/>
      <c r="F72" s="279"/>
      <c r="G72" s="279"/>
      <c r="H72" s="1"/>
      <c r="I72" s="71"/>
    </row>
    <row r="73" spans="1:9" ht="15.75">
      <c r="A73" s="279" t="s">
        <v>4</v>
      </c>
      <c r="B73" s="279"/>
      <c r="C73" s="279"/>
      <c r="D73" s="279"/>
      <c r="E73" s="279"/>
      <c r="F73" s="279"/>
      <c r="G73" s="279"/>
      <c r="H73" s="1"/>
      <c r="I73" s="71"/>
    </row>
    <row r="74" spans="1:9" ht="15.75">
      <c r="A74" s="280" t="s">
        <v>6</v>
      </c>
      <c r="B74" s="280"/>
      <c r="C74" s="280"/>
      <c r="D74" s="280"/>
      <c r="E74" s="280"/>
      <c r="F74" s="280"/>
      <c r="G74" s="280"/>
      <c r="H74" s="1"/>
      <c r="I74" s="71"/>
    </row>
    <row r="75" spans="1:9" ht="27.75">
      <c r="A75" s="9"/>
      <c r="B75" s="9"/>
      <c r="C75" s="281" t="s">
        <v>532</v>
      </c>
      <c r="D75" s="281"/>
      <c r="E75" s="281"/>
      <c r="F75" s="281"/>
      <c r="G75" s="281"/>
      <c r="H75" s="2"/>
      <c r="I75" s="72"/>
    </row>
    <row r="76" spans="1:9" ht="15.75">
      <c r="A76" s="11" t="s">
        <v>358</v>
      </c>
      <c r="B76" s="12"/>
      <c r="C76" s="13"/>
      <c r="D76" s="286"/>
      <c r="E76" s="286"/>
      <c r="F76" s="286"/>
      <c r="G76" s="286"/>
      <c r="H76" s="68"/>
      <c r="I76" s="71"/>
    </row>
    <row r="77" spans="1:9" ht="15.75">
      <c r="A77" s="11" t="s">
        <v>9</v>
      </c>
      <c r="B77" s="286" t="s">
        <v>536</v>
      </c>
      <c r="C77" s="286"/>
      <c r="D77" s="286"/>
      <c r="E77" s="286"/>
      <c r="F77" s="11"/>
      <c r="G77" s="16"/>
      <c r="H77" s="69" t="s">
        <v>161</v>
      </c>
      <c r="I77" s="73"/>
    </row>
    <row r="78" spans="1:9" ht="15.75">
      <c r="A78" s="11" t="s">
        <v>11</v>
      </c>
      <c r="B78" s="310"/>
      <c r="C78" s="289"/>
      <c r="D78" s="289"/>
      <c r="E78" s="289"/>
      <c r="F78" s="18"/>
      <c r="G78" s="19" t="s">
        <v>13</v>
      </c>
      <c r="H78" s="1"/>
      <c r="I78" s="71"/>
    </row>
    <row r="79" spans="1:9" ht="15.75">
      <c r="A79" s="21" t="s">
        <v>14</v>
      </c>
      <c r="B79" s="21" t="s">
        <v>534</v>
      </c>
      <c r="C79" s="21" t="s">
        <v>17</v>
      </c>
      <c r="D79" s="22" t="s">
        <v>18</v>
      </c>
      <c r="E79" s="23" t="s">
        <v>19</v>
      </c>
      <c r="F79" s="23" t="s">
        <v>20</v>
      </c>
      <c r="G79" s="21" t="s">
        <v>21</v>
      </c>
      <c r="H79" s="1"/>
      <c r="I79" s="71"/>
    </row>
    <row r="80" spans="1:9">
      <c r="A80" s="24">
        <v>1</v>
      </c>
      <c r="B80" s="25" t="s">
        <v>23</v>
      </c>
      <c r="C80" s="26"/>
      <c r="D80" s="27">
        <v>79305</v>
      </c>
      <c r="E80" s="28">
        <f t="shared" ref="E80:E97" si="16">D80*C80</f>
        <v>0</v>
      </c>
      <c r="F80" s="29">
        <v>0</v>
      </c>
      <c r="G80" s="30">
        <f t="shared" ref="G80:G97" si="17">E80-E80*F80</f>
        <v>0</v>
      </c>
      <c r="H80" s="31">
        <f>D80/1.08</f>
        <v>73430.555555555547</v>
      </c>
      <c r="I80" s="59">
        <f t="shared" ref="I80:I84" si="18">H80*C80</f>
        <v>0</v>
      </c>
    </row>
    <row r="81" spans="1:9">
      <c r="A81" s="24">
        <v>2</v>
      </c>
      <c r="B81" s="25" t="s">
        <v>25</v>
      </c>
      <c r="C81" s="126"/>
      <c r="D81" s="33">
        <v>128591</v>
      </c>
      <c r="E81" s="28">
        <f t="shared" si="16"/>
        <v>0</v>
      </c>
      <c r="F81" s="29">
        <v>0</v>
      </c>
      <c r="G81" s="30">
        <f t="shared" si="17"/>
        <v>0</v>
      </c>
      <c r="H81" s="31">
        <f t="shared" ref="H81:H97" si="19">D81/1.08</f>
        <v>119065.74074074073</v>
      </c>
      <c r="I81" s="59">
        <f t="shared" si="18"/>
        <v>0</v>
      </c>
    </row>
    <row r="82" spans="1:9">
      <c r="A82" s="24">
        <v>3</v>
      </c>
      <c r="B82" s="25" t="s">
        <v>26</v>
      </c>
      <c r="C82" s="34">
        <v>4</v>
      </c>
      <c r="D82" s="27">
        <v>60043</v>
      </c>
      <c r="E82" s="28">
        <f t="shared" si="16"/>
        <v>240172</v>
      </c>
      <c r="F82" s="29">
        <v>0</v>
      </c>
      <c r="G82" s="30">
        <f t="shared" si="17"/>
        <v>240172</v>
      </c>
      <c r="H82" s="31">
        <f t="shared" si="19"/>
        <v>55595.370370370365</v>
      </c>
      <c r="I82" s="59">
        <f t="shared" si="18"/>
        <v>222381.48148148146</v>
      </c>
    </row>
    <row r="83" spans="1:9">
      <c r="A83" s="24">
        <v>4</v>
      </c>
      <c r="B83" s="25" t="s">
        <v>27</v>
      </c>
      <c r="C83" s="106"/>
      <c r="D83" s="27">
        <v>115781</v>
      </c>
      <c r="E83" s="28">
        <f t="shared" si="16"/>
        <v>0</v>
      </c>
      <c r="F83" s="29">
        <v>0</v>
      </c>
      <c r="G83" s="30">
        <f t="shared" si="17"/>
        <v>0</v>
      </c>
      <c r="H83" s="31">
        <f t="shared" si="19"/>
        <v>107204.62962962962</v>
      </c>
      <c r="I83" s="59">
        <f t="shared" si="18"/>
        <v>0</v>
      </c>
    </row>
    <row r="84" spans="1:9" s="131" customFormat="1">
      <c r="A84" s="120">
        <v>5</v>
      </c>
      <c r="B84" s="121" t="s">
        <v>28</v>
      </c>
      <c r="C84" s="126">
        <v>2</v>
      </c>
      <c r="D84" s="27">
        <v>119943</v>
      </c>
      <c r="E84" s="123">
        <f t="shared" si="16"/>
        <v>239886</v>
      </c>
      <c r="F84" s="124">
        <v>0</v>
      </c>
      <c r="G84" s="125">
        <f t="shared" si="17"/>
        <v>239886</v>
      </c>
      <c r="H84" s="31">
        <f t="shared" si="19"/>
        <v>111058.33333333333</v>
      </c>
      <c r="I84" s="129">
        <f t="shared" si="18"/>
        <v>222116.66666666666</v>
      </c>
    </row>
    <row r="85" spans="1:9">
      <c r="A85" s="24">
        <v>6</v>
      </c>
      <c r="B85" s="25" t="s">
        <v>29</v>
      </c>
      <c r="C85" s="26"/>
      <c r="D85" s="27">
        <v>94810</v>
      </c>
      <c r="E85" s="28">
        <f t="shared" si="16"/>
        <v>0</v>
      </c>
      <c r="F85" s="29">
        <v>0</v>
      </c>
      <c r="G85" s="30">
        <f t="shared" si="17"/>
        <v>0</v>
      </c>
      <c r="H85" s="31">
        <f t="shared" si="19"/>
        <v>87787.037037037036</v>
      </c>
      <c r="I85" s="59">
        <f t="shared" ref="I85:I97" si="20">H85*C85</f>
        <v>0</v>
      </c>
    </row>
    <row r="86" spans="1:9">
      <c r="A86" s="24">
        <v>7</v>
      </c>
      <c r="B86" s="25" t="s">
        <v>30</v>
      </c>
      <c r="C86" s="34"/>
      <c r="D86" s="27">
        <v>141396</v>
      </c>
      <c r="E86" s="28">
        <f t="shared" si="16"/>
        <v>0</v>
      </c>
      <c r="F86" s="29">
        <v>0</v>
      </c>
      <c r="G86" s="30">
        <f t="shared" si="17"/>
        <v>0</v>
      </c>
      <c r="H86" s="31">
        <f t="shared" si="19"/>
        <v>130922.22222222222</v>
      </c>
      <c r="I86" s="59">
        <f t="shared" si="20"/>
        <v>0</v>
      </c>
    </row>
    <row r="87" spans="1:9">
      <c r="A87" s="24">
        <v>8</v>
      </c>
      <c r="B87" s="25" t="s">
        <v>31</v>
      </c>
      <c r="C87" s="26"/>
      <c r="D87" s="27">
        <v>232931</v>
      </c>
      <c r="E87" s="28">
        <f t="shared" si="16"/>
        <v>0</v>
      </c>
      <c r="F87" s="29">
        <v>0</v>
      </c>
      <c r="G87" s="30">
        <f t="shared" si="17"/>
        <v>0</v>
      </c>
      <c r="H87" s="31">
        <f t="shared" si="19"/>
        <v>215676.85185185182</v>
      </c>
      <c r="I87" s="59">
        <f t="shared" si="20"/>
        <v>0</v>
      </c>
    </row>
    <row r="88" spans="1:9">
      <c r="A88" s="24">
        <v>9</v>
      </c>
      <c r="B88" s="36" t="s">
        <v>32</v>
      </c>
      <c r="C88" s="26"/>
      <c r="D88" s="27">
        <v>101534</v>
      </c>
      <c r="E88" s="28">
        <f t="shared" si="16"/>
        <v>0</v>
      </c>
      <c r="F88" s="29">
        <v>0</v>
      </c>
      <c r="G88" s="30">
        <f t="shared" si="17"/>
        <v>0</v>
      </c>
      <c r="H88" s="31">
        <f t="shared" si="19"/>
        <v>94012.962962962964</v>
      </c>
      <c r="I88" s="59">
        <f t="shared" si="20"/>
        <v>0</v>
      </c>
    </row>
    <row r="89" spans="1:9">
      <c r="A89" s="24">
        <v>10</v>
      </c>
      <c r="B89" s="36" t="s">
        <v>33</v>
      </c>
      <c r="C89" s="37"/>
      <c r="D89" s="33">
        <v>110148</v>
      </c>
      <c r="E89" s="28">
        <f t="shared" si="16"/>
        <v>0</v>
      </c>
      <c r="F89" s="29">
        <v>0</v>
      </c>
      <c r="G89" s="30">
        <f t="shared" si="17"/>
        <v>0</v>
      </c>
      <c r="H89" s="31">
        <f t="shared" si="19"/>
        <v>101988.88888888888</v>
      </c>
      <c r="I89" s="59">
        <f t="shared" si="20"/>
        <v>0</v>
      </c>
    </row>
    <row r="90" spans="1:9">
      <c r="A90" s="24">
        <v>11</v>
      </c>
      <c r="B90" s="25" t="s">
        <v>34</v>
      </c>
      <c r="C90" s="37"/>
      <c r="D90" s="27">
        <v>54198</v>
      </c>
      <c r="E90" s="28">
        <f t="shared" si="16"/>
        <v>0</v>
      </c>
      <c r="F90" s="29">
        <v>0</v>
      </c>
      <c r="G90" s="30">
        <f t="shared" si="17"/>
        <v>0</v>
      </c>
      <c r="H90" s="31">
        <f t="shared" si="19"/>
        <v>50183.333333333328</v>
      </c>
      <c r="I90" s="59">
        <f t="shared" si="20"/>
        <v>0</v>
      </c>
    </row>
    <row r="91" spans="1:9">
      <c r="A91" s="24">
        <v>12</v>
      </c>
      <c r="B91" s="25" t="s">
        <v>35</v>
      </c>
      <c r="C91" s="37"/>
      <c r="D91" s="27">
        <v>49680</v>
      </c>
      <c r="E91" s="28">
        <f t="shared" si="16"/>
        <v>0</v>
      </c>
      <c r="F91" s="29">
        <v>0</v>
      </c>
      <c r="G91" s="30">
        <f t="shared" si="17"/>
        <v>0</v>
      </c>
      <c r="H91" s="31">
        <f t="shared" si="19"/>
        <v>46000</v>
      </c>
      <c r="I91" s="59">
        <f t="shared" si="20"/>
        <v>0</v>
      </c>
    </row>
    <row r="92" spans="1:9">
      <c r="A92" s="24">
        <v>13</v>
      </c>
      <c r="B92" s="25" t="s">
        <v>36</v>
      </c>
      <c r="C92" s="37"/>
      <c r="D92" s="38">
        <v>64152</v>
      </c>
      <c r="E92" s="28">
        <f t="shared" si="16"/>
        <v>0</v>
      </c>
      <c r="F92" s="29">
        <v>0</v>
      </c>
      <c r="G92" s="30">
        <f t="shared" si="17"/>
        <v>0</v>
      </c>
      <c r="H92" s="31">
        <f t="shared" si="19"/>
        <v>59399.999999999993</v>
      </c>
      <c r="I92" s="59">
        <f t="shared" si="20"/>
        <v>0</v>
      </c>
    </row>
    <row r="93" spans="1:9">
      <c r="A93" s="24">
        <v>14</v>
      </c>
      <c r="B93" s="25" t="s">
        <v>37</v>
      </c>
      <c r="C93" s="37"/>
      <c r="D93" s="38">
        <v>65934</v>
      </c>
      <c r="E93" s="28">
        <f t="shared" si="16"/>
        <v>0</v>
      </c>
      <c r="F93" s="29">
        <v>0</v>
      </c>
      <c r="G93" s="30">
        <f t="shared" si="17"/>
        <v>0</v>
      </c>
      <c r="H93" s="31">
        <f t="shared" si="19"/>
        <v>61049.999999999993</v>
      </c>
      <c r="I93" s="59">
        <f t="shared" si="20"/>
        <v>0</v>
      </c>
    </row>
    <row r="94" spans="1:9">
      <c r="A94" s="24">
        <v>15</v>
      </c>
      <c r="B94" s="25" t="s">
        <v>38</v>
      </c>
      <c r="C94" s="37"/>
      <c r="D94" s="38">
        <v>76626</v>
      </c>
      <c r="E94" s="28">
        <f t="shared" si="16"/>
        <v>0</v>
      </c>
      <c r="F94" s="29">
        <v>0</v>
      </c>
      <c r="G94" s="30">
        <f t="shared" si="17"/>
        <v>0</v>
      </c>
      <c r="H94" s="31">
        <f t="shared" si="19"/>
        <v>70950</v>
      </c>
      <c r="I94" s="59">
        <f t="shared" si="20"/>
        <v>0</v>
      </c>
    </row>
    <row r="95" spans="1:9">
      <c r="A95" s="24">
        <v>16</v>
      </c>
      <c r="B95" s="25" t="s">
        <v>39</v>
      </c>
      <c r="C95" s="37"/>
      <c r="D95" s="38">
        <v>80190</v>
      </c>
      <c r="E95" s="28">
        <f t="shared" si="16"/>
        <v>0</v>
      </c>
      <c r="F95" s="29">
        <v>0</v>
      </c>
      <c r="G95" s="30">
        <f t="shared" si="17"/>
        <v>0</v>
      </c>
      <c r="H95" s="31">
        <f t="shared" si="19"/>
        <v>74250</v>
      </c>
      <c r="I95" s="59">
        <f t="shared" si="20"/>
        <v>0</v>
      </c>
    </row>
    <row r="96" spans="1:9">
      <c r="A96" s="24">
        <v>17</v>
      </c>
      <c r="B96" s="25" t="s">
        <v>40</v>
      </c>
      <c r="C96" s="37"/>
      <c r="D96" s="38">
        <v>113832</v>
      </c>
      <c r="E96" s="28">
        <f t="shared" si="16"/>
        <v>0</v>
      </c>
      <c r="F96" s="29">
        <v>0</v>
      </c>
      <c r="G96" s="30">
        <f t="shared" si="17"/>
        <v>0</v>
      </c>
      <c r="H96" s="31">
        <f t="shared" si="19"/>
        <v>105400</v>
      </c>
      <c r="I96" s="59">
        <f t="shared" si="20"/>
        <v>0</v>
      </c>
    </row>
    <row r="97" spans="1:9">
      <c r="A97" s="24">
        <v>18</v>
      </c>
      <c r="B97" s="25" t="s">
        <v>41</v>
      </c>
      <c r="C97" s="37"/>
      <c r="D97" s="39">
        <v>98010</v>
      </c>
      <c r="E97" s="28">
        <f t="shared" si="16"/>
        <v>0</v>
      </c>
      <c r="F97" s="29">
        <v>0</v>
      </c>
      <c r="G97" s="30">
        <f t="shared" si="17"/>
        <v>0</v>
      </c>
      <c r="H97" s="31">
        <f t="shared" si="19"/>
        <v>90750</v>
      </c>
      <c r="I97" s="59">
        <f t="shared" si="20"/>
        <v>0</v>
      </c>
    </row>
    <row r="98" spans="1:9" ht="17.25">
      <c r="A98" s="40"/>
      <c r="B98" s="41" t="s">
        <v>42</v>
      </c>
      <c r="C98" s="42">
        <f t="shared" ref="C98" si="21">SUM(C80:C97)</f>
        <v>6</v>
      </c>
      <c r="D98" s="42"/>
      <c r="E98" s="43">
        <f t="shared" ref="E98" si="22">SUM(E80:E97)</f>
        <v>480058</v>
      </c>
      <c r="F98" s="43"/>
      <c r="G98" s="44">
        <f t="shared" ref="G98" si="23">SUM(G80:G97)</f>
        <v>480058</v>
      </c>
      <c r="H98" s="45"/>
      <c r="I98" s="64">
        <f>SUM(I80:I97)</f>
        <v>444498.14814814809</v>
      </c>
    </row>
    <row r="99" spans="1:9" ht="31.5">
      <c r="A99" s="46"/>
      <c r="B99" s="47"/>
      <c r="C99" s="48"/>
      <c r="D99" s="48"/>
      <c r="E99" s="49"/>
      <c r="F99" s="49"/>
      <c r="G99" s="50"/>
      <c r="H99" s="5"/>
      <c r="I99" s="75">
        <f>I98*0.08</f>
        <v>35559.851851851847</v>
      </c>
    </row>
    <row r="100" spans="1:9" ht="31.5">
      <c r="A100" s="283" t="s">
        <v>43</v>
      </c>
      <c r="B100" s="283"/>
      <c r="C100" s="284" t="s">
        <v>44</v>
      </c>
      <c r="D100" s="284"/>
      <c r="E100" s="54"/>
      <c r="F100" s="54"/>
      <c r="G100" s="55" t="s">
        <v>45</v>
      </c>
      <c r="H100" s="6"/>
      <c r="I100" s="76">
        <f>SUM(I98:I99)</f>
        <v>480057.99999999994</v>
      </c>
    </row>
    <row r="105" spans="1:9" ht="18">
      <c r="A105" s="279" t="s">
        <v>0</v>
      </c>
      <c r="B105" s="279"/>
      <c r="C105" s="279"/>
      <c r="D105" s="279"/>
      <c r="E105" s="279"/>
      <c r="F105" s="279"/>
      <c r="G105" s="279"/>
      <c r="H105" s="1"/>
      <c r="I105" s="127"/>
    </row>
    <row r="106" spans="1:9" ht="18">
      <c r="A106" s="279" t="s">
        <v>1</v>
      </c>
      <c r="B106" s="279"/>
      <c r="C106" s="279"/>
      <c r="D106" s="279"/>
      <c r="E106" s="279"/>
      <c r="F106" s="279"/>
      <c r="G106" s="279"/>
      <c r="H106" s="1"/>
      <c r="I106" s="79"/>
    </row>
    <row r="107" spans="1:9" ht="15.75">
      <c r="A107" s="279" t="s">
        <v>2</v>
      </c>
      <c r="B107" s="279"/>
      <c r="C107" s="279"/>
      <c r="D107" s="279"/>
      <c r="E107" s="279"/>
      <c r="F107" s="279"/>
      <c r="G107" s="279"/>
      <c r="H107" s="1"/>
      <c r="I107" s="71"/>
    </row>
    <row r="108" spans="1:9" ht="15.75">
      <c r="A108" s="279" t="s">
        <v>4</v>
      </c>
      <c r="B108" s="279"/>
      <c r="C108" s="279"/>
      <c r="D108" s="279"/>
      <c r="E108" s="279"/>
      <c r="F108" s="279"/>
      <c r="G108" s="279"/>
      <c r="H108" s="1"/>
      <c r="I108" s="71"/>
    </row>
    <row r="109" spans="1:9" ht="15.75">
      <c r="A109" s="280" t="s">
        <v>6</v>
      </c>
      <c r="B109" s="280"/>
      <c r="C109" s="280"/>
      <c r="D109" s="280"/>
      <c r="E109" s="280"/>
      <c r="F109" s="280"/>
      <c r="G109" s="280"/>
      <c r="H109" s="1"/>
      <c r="I109" s="71"/>
    </row>
    <row r="110" spans="1:9" ht="27.75">
      <c r="A110" s="9"/>
      <c r="B110" s="9"/>
      <c r="C110" s="281" t="s">
        <v>537</v>
      </c>
      <c r="D110" s="281"/>
      <c r="E110" s="281"/>
      <c r="F110" s="281"/>
      <c r="G110" s="281"/>
      <c r="H110" s="2"/>
      <c r="I110" s="72"/>
    </row>
    <row r="111" spans="1:9" ht="15.75">
      <c r="A111" s="11" t="s">
        <v>358</v>
      </c>
      <c r="B111" s="12"/>
      <c r="C111" s="13"/>
      <c r="D111" s="286"/>
      <c r="E111" s="286"/>
      <c r="F111" s="286"/>
      <c r="G111" s="286"/>
      <c r="H111" s="68"/>
      <c r="I111" s="71"/>
    </row>
    <row r="112" spans="1:9" ht="15.75">
      <c r="A112" s="11" t="s">
        <v>9</v>
      </c>
      <c r="B112" s="286" t="s">
        <v>538</v>
      </c>
      <c r="C112" s="286"/>
      <c r="D112" s="286"/>
      <c r="E112" s="286"/>
      <c r="F112" s="11"/>
      <c r="G112" s="16"/>
      <c r="H112" s="69" t="s">
        <v>161</v>
      </c>
      <c r="I112" s="73"/>
    </row>
    <row r="113" spans="1:9" ht="15.75">
      <c r="A113" s="11" t="s">
        <v>11</v>
      </c>
      <c r="B113" s="310"/>
      <c r="C113" s="289"/>
      <c r="D113" s="289"/>
      <c r="E113" s="289"/>
      <c r="F113" s="18"/>
      <c r="G113" s="19" t="s">
        <v>13</v>
      </c>
      <c r="H113" s="1"/>
      <c r="I113" s="71"/>
    </row>
    <row r="114" spans="1:9" ht="15.75">
      <c r="A114" s="21" t="s">
        <v>14</v>
      </c>
      <c r="B114" s="21" t="s">
        <v>534</v>
      </c>
      <c r="C114" s="21" t="s">
        <v>17</v>
      </c>
      <c r="D114" s="22" t="s">
        <v>18</v>
      </c>
      <c r="E114" s="23" t="s">
        <v>19</v>
      </c>
      <c r="F114" s="23" t="s">
        <v>20</v>
      </c>
      <c r="G114" s="21" t="s">
        <v>21</v>
      </c>
      <c r="H114" s="1"/>
      <c r="I114" s="71"/>
    </row>
    <row r="115" spans="1:9">
      <c r="A115" s="24">
        <v>1</v>
      </c>
      <c r="B115" s="25" t="s">
        <v>23</v>
      </c>
      <c r="C115" s="26">
        <v>2</v>
      </c>
      <c r="D115" s="27">
        <v>79305</v>
      </c>
      <c r="E115" s="28">
        <f t="shared" ref="E115:E132" si="24">D115*C115</f>
        <v>158610</v>
      </c>
      <c r="F115" s="29">
        <v>0</v>
      </c>
      <c r="G115" s="30">
        <f t="shared" ref="G115:G132" si="25">E115-E115*F115</f>
        <v>158610</v>
      </c>
      <c r="H115" s="31">
        <f>D115/1.08</f>
        <v>73430.555555555547</v>
      </c>
      <c r="I115" s="59">
        <f t="shared" ref="I115:I119" si="26">H115*C115</f>
        <v>146861.11111111109</v>
      </c>
    </row>
    <row r="116" spans="1:9">
      <c r="A116" s="24">
        <v>2</v>
      </c>
      <c r="B116" s="25" t="s">
        <v>25</v>
      </c>
      <c r="C116" s="126">
        <v>6</v>
      </c>
      <c r="D116" s="33">
        <v>128591</v>
      </c>
      <c r="E116" s="28">
        <f t="shared" si="24"/>
        <v>771546</v>
      </c>
      <c r="F116" s="29">
        <v>0</v>
      </c>
      <c r="G116" s="30">
        <f t="shared" si="25"/>
        <v>771546</v>
      </c>
      <c r="H116" s="31">
        <f t="shared" ref="H116:H132" si="27">D116/1.08</f>
        <v>119065.74074074073</v>
      </c>
      <c r="I116" s="59">
        <f t="shared" si="26"/>
        <v>714394.44444444438</v>
      </c>
    </row>
    <row r="117" spans="1:9">
      <c r="A117" s="24">
        <v>3</v>
      </c>
      <c r="B117" s="25" t="s">
        <v>26</v>
      </c>
      <c r="C117" s="34">
        <v>6</v>
      </c>
      <c r="D117" s="27">
        <v>60043</v>
      </c>
      <c r="E117" s="28">
        <f t="shared" si="24"/>
        <v>360258</v>
      </c>
      <c r="F117" s="29">
        <v>0</v>
      </c>
      <c r="G117" s="30">
        <f t="shared" si="25"/>
        <v>360258</v>
      </c>
      <c r="H117" s="31">
        <f t="shared" si="27"/>
        <v>55595.370370370365</v>
      </c>
      <c r="I117" s="59">
        <f t="shared" si="26"/>
        <v>333572.22222222219</v>
      </c>
    </row>
    <row r="118" spans="1:9">
      <c r="A118" s="24">
        <v>4</v>
      </c>
      <c r="B118" s="25" t="s">
        <v>27</v>
      </c>
      <c r="C118" s="106">
        <v>4</v>
      </c>
      <c r="D118" s="27">
        <v>115781</v>
      </c>
      <c r="E118" s="28">
        <f t="shared" si="24"/>
        <v>463124</v>
      </c>
      <c r="F118" s="29">
        <v>0</v>
      </c>
      <c r="G118" s="30">
        <f t="shared" si="25"/>
        <v>463124</v>
      </c>
      <c r="H118" s="31">
        <f t="shared" si="27"/>
        <v>107204.62962962962</v>
      </c>
      <c r="I118" s="59">
        <f t="shared" si="26"/>
        <v>428818.51851851848</v>
      </c>
    </row>
    <row r="119" spans="1:9" s="131" customFormat="1">
      <c r="A119" s="120">
        <v>5</v>
      </c>
      <c r="B119" s="121" t="s">
        <v>28</v>
      </c>
      <c r="C119" s="126">
        <v>4</v>
      </c>
      <c r="D119" s="27">
        <v>119943</v>
      </c>
      <c r="E119" s="123">
        <f t="shared" si="24"/>
        <v>479772</v>
      </c>
      <c r="F119" s="124">
        <v>0</v>
      </c>
      <c r="G119" s="125">
        <f t="shared" si="25"/>
        <v>479772</v>
      </c>
      <c r="H119" s="31">
        <f t="shared" si="27"/>
        <v>111058.33333333333</v>
      </c>
      <c r="I119" s="129">
        <f t="shared" si="26"/>
        <v>444233.33333333331</v>
      </c>
    </row>
    <row r="120" spans="1:9">
      <c r="A120" s="24">
        <v>6</v>
      </c>
      <c r="B120" s="25" t="s">
        <v>29</v>
      </c>
      <c r="C120" s="26"/>
      <c r="D120" s="27">
        <v>94810</v>
      </c>
      <c r="E120" s="28">
        <f t="shared" si="24"/>
        <v>0</v>
      </c>
      <c r="F120" s="29">
        <v>0</v>
      </c>
      <c r="G120" s="30">
        <f t="shared" si="25"/>
        <v>0</v>
      </c>
      <c r="H120" s="31">
        <f t="shared" si="27"/>
        <v>87787.037037037036</v>
      </c>
      <c r="I120" s="59">
        <f t="shared" ref="I120:I132" si="28">H120*C120</f>
        <v>0</v>
      </c>
    </row>
    <row r="121" spans="1:9">
      <c r="A121" s="24">
        <v>7</v>
      </c>
      <c r="B121" s="25" t="s">
        <v>30</v>
      </c>
      <c r="C121" s="34"/>
      <c r="D121" s="27">
        <v>141396</v>
      </c>
      <c r="E121" s="28">
        <f t="shared" si="24"/>
        <v>0</v>
      </c>
      <c r="F121" s="29">
        <v>0</v>
      </c>
      <c r="G121" s="30">
        <f t="shared" si="25"/>
        <v>0</v>
      </c>
      <c r="H121" s="31">
        <f t="shared" si="27"/>
        <v>130922.22222222222</v>
      </c>
      <c r="I121" s="59">
        <f t="shared" si="28"/>
        <v>0</v>
      </c>
    </row>
    <row r="122" spans="1:9">
      <c r="A122" s="24">
        <v>8</v>
      </c>
      <c r="B122" s="25" t="s">
        <v>31</v>
      </c>
      <c r="C122" s="26"/>
      <c r="D122" s="27">
        <v>232931</v>
      </c>
      <c r="E122" s="28">
        <f t="shared" si="24"/>
        <v>0</v>
      </c>
      <c r="F122" s="29">
        <v>0</v>
      </c>
      <c r="G122" s="30">
        <f t="shared" si="25"/>
        <v>0</v>
      </c>
      <c r="H122" s="31">
        <f t="shared" si="27"/>
        <v>215676.85185185182</v>
      </c>
      <c r="I122" s="59">
        <f t="shared" si="28"/>
        <v>0</v>
      </c>
    </row>
    <row r="123" spans="1:9">
      <c r="A123" s="24">
        <v>9</v>
      </c>
      <c r="B123" s="36" t="s">
        <v>32</v>
      </c>
      <c r="C123" s="26"/>
      <c r="D123" s="27">
        <v>101534</v>
      </c>
      <c r="E123" s="28">
        <f t="shared" si="24"/>
        <v>0</v>
      </c>
      <c r="F123" s="29">
        <v>0</v>
      </c>
      <c r="G123" s="30">
        <f t="shared" si="25"/>
        <v>0</v>
      </c>
      <c r="H123" s="31">
        <f t="shared" si="27"/>
        <v>94012.962962962964</v>
      </c>
      <c r="I123" s="59">
        <f t="shared" si="28"/>
        <v>0</v>
      </c>
    </row>
    <row r="124" spans="1:9">
      <c r="A124" s="24">
        <v>10</v>
      </c>
      <c r="B124" s="36" t="s">
        <v>33</v>
      </c>
      <c r="C124" s="37"/>
      <c r="D124" s="33">
        <v>110148</v>
      </c>
      <c r="E124" s="28">
        <f t="shared" si="24"/>
        <v>0</v>
      </c>
      <c r="F124" s="29">
        <v>0</v>
      </c>
      <c r="G124" s="30">
        <f t="shared" si="25"/>
        <v>0</v>
      </c>
      <c r="H124" s="31">
        <f t="shared" si="27"/>
        <v>101988.88888888888</v>
      </c>
      <c r="I124" s="59">
        <f t="shared" si="28"/>
        <v>0</v>
      </c>
    </row>
    <row r="125" spans="1:9">
      <c r="A125" s="24">
        <v>11</v>
      </c>
      <c r="B125" s="25" t="s">
        <v>34</v>
      </c>
      <c r="C125" s="37"/>
      <c r="D125" s="27">
        <v>54198</v>
      </c>
      <c r="E125" s="28">
        <f t="shared" si="24"/>
        <v>0</v>
      </c>
      <c r="F125" s="29">
        <v>0</v>
      </c>
      <c r="G125" s="30">
        <f t="shared" si="25"/>
        <v>0</v>
      </c>
      <c r="H125" s="31">
        <f t="shared" si="27"/>
        <v>50183.333333333328</v>
      </c>
      <c r="I125" s="59">
        <f t="shared" si="28"/>
        <v>0</v>
      </c>
    </row>
    <row r="126" spans="1:9">
      <c r="A126" s="24">
        <v>12</v>
      </c>
      <c r="B126" s="25" t="s">
        <v>35</v>
      </c>
      <c r="C126" s="37"/>
      <c r="D126" s="27">
        <v>49680</v>
      </c>
      <c r="E126" s="28">
        <f t="shared" si="24"/>
        <v>0</v>
      </c>
      <c r="F126" s="29">
        <v>0</v>
      </c>
      <c r="G126" s="30">
        <f t="shared" si="25"/>
        <v>0</v>
      </c>
      <c r="H126" s="31">
        <f t="shared" si="27"/>
        <v>46000</v>
      </c>
      <c r="I126" s="59">
        <f t="shared" si="28"/>
        <v>0</v>
      </c>
    </row>
    <row r="127" spans="1:9">
      <c r="A127" s="24">
        <v>13</v>
      </c>
      <c r="B127" s="25" t="s">
        <v>36</v>
      </c>
      <c r="C127" s="37"/>
      <c r="D127" s="38">
        <v>64152</v>
      </c>
      <c r="E127" s="28">
        <f t="shared" si="24"/>
        <v>0</v>
      </c>
      <c r="F127" s="29">
        <v>0</v>
      </c>
      <c r="G127" s="30">
        <f t="shared" si="25"/>
        <v>0</v>
      </c>
      <c r="H127" s="31">
        <f t="shared" si="27"/>
        <v>59399.999999999993</v>
      </c>
      <c r="I127" s="59">
        <f t="shared" si="28"/>
        <v>0</v>
      </c>
    </row>
    <row r="128" spans="1:9">
      <c r="A128" s="24">
        <v>14</v>
      </c>
      <c r="B128" s="25" t="s">
        <v>37</v>
      </c>
      <c r="C128" s="37"/>
      <c r="D128" s="38">
        <v>65934</v>
      </c>
      <c r="E128" s="28">
        <f t="shared" si="24"/>
        <v>0</v>
      </c>
      <c r="F128" s="29">
        <v>0</v>
      </c>
      <c r="G128" s="30">
        <f t="shared" si="25"/>
        <v>0</v>
      </c>
      <c r="H128" s="31">
        <f t="shared" si="27"/>
        <v>61049.999999999993</v>
      </c>
      <c r="I128" s="59">
        <f t="shared" si="28"/>
        <v>0</v>
      </c>
    </row>
    <row r="129" spans="1:12">
      <c r="A129" s="24">
        <v>15</v>
      </c>
      <c r="B129" s="25" t="s">
        <v>38</v>
      </c>
      <c r="C129" s="37"/>
      <c r="D129" s="38">
        <v>76626</v>
      </c>
      <c r="E129" s="28">
        <f t="shared" si="24"/>
        <v>0</v>
      </c>
      <c r="F129" s="29">
        <v>0</v>
      </c>
      <c r="G129" s="30">
        <f t="shared" si="25"/>
        <v>0</v>
      </c>
      <c r="H129" s="31">
        <f t="shared" si="27"/>
        <v>70950</v>
      </c>
      <c r="I129" s="59">
        <f t="shared" si="28"/>
        <v>0</v>
      </c>
    </row>
    <row r="130" spans="1:12">
      <c r="A130" s="24">
        <v>16</v>
      </c>
      <c r="B130" s="25" t="s">
        <v>39</v>
      </c>
      <c r="C130" s="37"/>
      <c r="D130" s="38">
        <v>80190</v>
      </c>
      <c r="E130" s="28">
        <f t="shared" si="24"/>
        <v>0</v>
      </c>
      <c r="F130" s="29">
        <v>0</v>
      </c>
      <c r="G130" s="30">
        <f t="shared" si="25"/>
        <v>0</v>
      </c>
      <c r="H130" s="31">
        <f t="shared" si="27"/>
        <v>74250</v>
      </c>
      <c r="I130" s="59">
        <f t="shared" si="28"/>
        <v>0</v>
      </c>
    </row>
    <row r="131" spans="1:12">
      <c r="A131" s="24">
        <v>17</v>
      </c>
      <c r="B131" s="25" t="s">
        <v>40</v>
      </c>
      <c r="C131" s="37"/>
      <c r="D131" s="38">
        <v>113832</v>
      </c>
      <c r="E131" s="28">
        <f t="shared" si="24"/>
        <v>0</v>
      </c>
      <c r="F131" s="29">
        <v>0</v>
      </c>
      <c r="G131" s="30">
        <f t="shared" si="25"/>
        <v>0</v>
      </c>
      <c r="H131" s="31">
        <f t="shared" si="27"/>
        <v>105400</v>
      </c>
      <c r="I131" s="59">
        <f t="shared" si="28"/>
        <v>0</v>
      </c>
    </row>
    <row r="132" spans="1:12">
      <c r="A132" s="24">
        <v>18</v>
      </c>
      <c r="B132" s="25" t="s">
        <v>41</v>
      </c>
      <c r="C132" s="37"/>
      <c r="D132" s="39">
        <v>98010</v>
      </c>
      <c r="E132" s="28">
        <f t="shared" si="24"/>
        <v>0</v>
      </c>
      <c r="F132" s="29">
        <v>0</v>
      </c>
      <c r="G132" s="30">
        <f t="shared" si="25"/>
        <v>0</v>
      </c>
      <c r="H132" s="31">
        <f t="shared" si="27"/>
        <v>90750</v>
      </c>
      <c r="I132" s="59">
        <f t="shared" si="28"/>
        <v>0</v>
      </c>
    </row>
    <row r="133" spans="1:12" ht="17.25">
      <c r="A133" s="40"/>
      <c r="B133" s="41" t="s">
        <v>42</v>
      </c>
      <c r="C133" s="42">
        <f t="shared" ref="C133" si="29">SUM(C115:C132)</f>
        <v>22</v>
      </c>
      <c r="D133" s="42"/>
      <c r="E133" s="43">
        <f t="shared" ref="E133" si="30">SUM(E115:E132)</f>
        <v>2233310</v>
      </c>
      <c r="F133" s="43"/>
      <c r="G133" s="44">
        <f t="shared" ref="G133" si="31">SUM(G115:G132)</f>
        <v>2233310</v>
      </c>
      <c r="H133" s="45"/>
      <c r="I133" s="64">
        <f>SUM(I115:I132)</f>
        <v>2067879.6296296294</v>
      </c>
    </row>
    <row r="134" spans="1:12" ht="31.5">
      <c r="A134" s="46"/>
      <c r="B134" s="47"/>
      <c r="C134" s="48"/>
      <c r="D134" s="48"/>
      <c r="E134" s="49"/>
      <c r="F134" s="49"/>
      <c r="G134" s="50"/>
      <c r="H134" s="5"/>
      <c r="I134" s="75">
        <f>I133*0.08</f>
        <v>165430.37037037036</v>
      </c>
    </row>
    <row r="135" spans="1:12" ht="31.5">
      <c r="A135" s="283" t="s">
        <v>43</v>
      </c>
      <c r="B135" s="283"/>
      <c r="C135" s="284" t="s">
        <v>44</v>
      </c>
      <c r="D135" s="284"/>
      <c r="E135" s="54"/>
      <c r="F135" s="54"/>
      <c r="G135" s="55" t="s">
        <v>45</v>
      </c>
      <c r="H135" s="6"/>
      <c r="I135" s="76">
        <f>SUM(I133:I134)</f>
        <v>2233310</v>
      </c>
    </row>
    <row r="138" spans="1:12" ht="15.75">
      <c r="A138" s="279" t="s">
        <v>0</v>
      </c>
      <c r="B138" s="279"/>
      <c r="C138" s="279"/>
      <c r="D138" s="279"/>
      <c r="E138" s="279"/>
      <c r="F138" s="279"/>
      <c r="G138" s="279"/>
      <c r="H138" s="3"/>
      <c r="I138" s="182"/>
      <c r="J138" s="3"/>
      <c r="K138" s="8"/>
      <c r="L138" s="8"/>
    </row>
    <row r="139" spans="1:12" ht="15.75">
      <c r="A139" s="279" t="s">
        <v>1</v>
      </c>
      <c r="B139" s="279"/>
      <c r="C139" s="279"/>
      <c r="D139" s="279"/>
      <c r="E139" s="279"/>
      <c r="F139" s="279"/>
      <c r="G139" s="279"/>
      <c r="H139" s="176"/>
      <c r="I139" s="176"/>
      <c r="J139" s="176"/>
      <c r="K139" s="8"/>
      <c r="L139" s="8"/>
    </row>
    <row r="140" spans="1:12" ht="15.75">
      <c r="A140" s="279" t="s">
        <v>2</v>
      </c>
      <c r="B140" s="279"/>
      <c r="C140" s="279"/>
      <c r="D140" s="279"/>
      <c r="E140" s="279"/>
      <c r="F140" s="279"/>
      <c r="G140" s="279"/>
      <c r="H140" s="3"/>
      <c r="I140" s="59"/>
      <c r="J140" s="3"/>
      <c r="K140" s="8"/>
      <c r="L140" s="8"/>
    </row>
    <row r="141" spans="1:12" ht="15.75">
      <c r="A141" s="279" t="s">
        <v>4</v>
      </c>
      <c r="B141" s="279"/>
      <c r="C141" s="279"/>
      <c r="D141" s="279"/>
      <c r="E141" s="279"/>
      <c r="F141" s="279"/>
      <c r="G141" s="279"/>
      <c r="H141" s="3"/>
      <c r="I141" s="59"/>
      <c r="J141" s="3"/>
      <c r="K141" s="8"/>
      <c r="L141" s="8"/>
    </row>
    <row r="142" spans="1:12" ht="15.75">
      <c r="A142" s="280" t="s">
        <v>6</v>
      </c>
      <c r="B142" s="280"/>
      <c r="C142" s="280"/>
      <c r="D142" s="280"/>
      <c r="E142" s="280"/>
      <c r="F142" s="280"/>
      <c r="G142" s="280"/>
      <c r="H142" s="3"/>
      <c r="I142" s="59"/>
      <c r="J142" s="3"/>
      <c r="K142" s="8"/>
      <c r="L142" s="8"/>
    </row>
    <row r="143" spans="1:12" ht="27.75">
      <c r="A143" s="9"/>
      <c r="B143" s="9"/>
      <c r="C143" s="281" t="s">
        <v>388</v>
      </c>
      <c r="D143" s="281"/>
      <c r="E143" s="281"/>
      <c r="F143" s="281"/>
      <c r="G143" s="281"/>
      <c r="H143" s="3"/>
      <c r="I143" s="59"/>
      <c r="J143" s="3"/>
      <c r="K143" s="8"/>
      <c r="L143" s="8"/>
    </row>
    <row r="144" spans="1:12" ht="15.75">
      <c r="A144" s="11" t="s">
        <v>358</v>
      </c>
      <c r="B144" s="12"/>
      <c r="C144" s="13"/>
      <c r="D144" s="286"/>
      <c r="E144" s="286"/>
      <c r="F144" s="286"/>
      <c r="G144" s="286"/>
      <c r="H144" s="15"/>
      <c r="I144" s="59"/>
      <c r="J144" s="3"/>
      <c r="K144" s="8"/>
      <c r="L144" s="8"/>
    </row>
    <row r="145" spans="1:12" ht="15.75">
      <c r="A145" s="11" t="s">
        <v>9</v>
      </c>
      <c r="B145" s="286" t="s">
        <v>539</v>
      </c>
      <c r="C145" s="286"/>
      <c r="D145" s="286"/>
      <c r="E145" s="286"/>
      <c r="F145" s="286"/>
      <c r="G145" s="16"/>
      <c r="H145" s="20" t="s">
        <v>161</v>
      </c>
      <c r="I145" s="62"/>
      <c r="J145" s="61"/>
      <c r="K145" s="8"/>
      <c r="L145" s="8"/>
    </row>
    <row r="146" spans="1:12" ht="18.75">
      <c r="A146" s="11" t="s">
        <v>11</v>
      </c>
      <c r="B146" s="177"/>
      <c r="C146" s="178"/>
      <c r="D146" s="178"/>
      <c r="E146" s="178"/>
      <c r="F146" s="179"/>
      <c r="G146" s="180"/>
      <c r="H146" s="180"/>
      <c r="I146" s="180"/>
      <c r="J146" s="3"/>
      <c r="K146" s="8"/>
      <c r="L146" s="8"/>
    </row>
    <row r="147" spans="1:12" ht="15.75">
      <c r="A147" s="21" t="s">
        <v>14</v>
      </c>
      <c r="B147" s="181"/>
      <c r="C147" s="21" t="s">
        <v>17</v>
      </c>
      <c r="D147" s="22" t="s">
        <v>18</v>
      </c>
      <c r="E147" s="23" t="s">
        <v>19</v>
      </c>
      <c r="F147" s="23" t="s">
        <v>20</v>
      </c>
      <c r="G147" s="21" t="s">
        <v>21</v>
      </c>
      <c r="H147" s="3"/>
      <c r="I147" s="59"/>
      <c r="J147" s="3"/>
      <c r="K147" s="8"/>
      <c r="L147" s="8"/>
    </row>
    <row r="148" spans="1:12">
      <c r="A148" s="24">
        <v>1</v>
      </c>
      <c r="B148" s="25" t="s">
        <v>23</v>
      </c>
      <c r="C148" s="26"/>
      <c r="D148" s="27">
        <v>79305</v>
      </c>
      <c r="E148" s="28">
        <f t="shared" ref="E148:E165" si="32">D148*C148</f>
        <v>0</v>
      </c>
      <c r="F148" s="29">
        <v>0</v>
      </c>
      <c r="G148" s="30">
        <f t="shared" ref="G148:G165" si="33">E148-E148*F148</f>
        <v>0</v>
      </c>
      <c r="H148" s="31">
        <f>D148/1.08</f>
        <v>73430.555555555547</v>
      </c>
      <c r="I148" s="59"/>
      <c r="J148" s="63">
        <f t="shared" ref="J148:J165" si="34">H148*C148</f>
        <v>0</v>
      </c>
      <c r="K148" s="8"/>
      <c r="L148" s="8"/>
    </row>
    <row r="149" spans="1:12">
      <c r="A149" s="120">
        <v>2</v>
      </c>
      <c r="B149" s="121" t="s">
        <v>25</v>
      </c>
      <c r="C149" s="126"/>
      <c r="D149" s="33">
        <v>128591</v>
      </c>
      <c r="E149" s="123">
        <f t="shared" si="32"/>
        <v>0</v>
      </c>
      <c r="F149" s="29">
        <v>0</v>
      </c>
      <c r="G149" s="125">
        <f t="shared" si="33"/>
        <v>0</v>
      </c>
      <c r="H149" s="31">
        <f>D149/1.08</f>
        <v>119065.74074074073</v>
      </c>
      <c r="I149" s="129"/>
      <c r="J149" s="63">
        <f t="shared" si="34"/>
        <v>0</v>
      </c>
      <c r="K149" s="8"/>
      <c r="L149" s="8"/>
    </row>
    <row r="150" spans="1:12">
      <c r="A150" s="24">
        <v>3</v>
      </c>
      <c r="B150" s="25" t="s">
        <v>26</v>
      </c>
      <c r="C150" s="88"/>
      <c r="D150" s="27">
        <v>60043</v>
      </c>
      <c r="E150" s="28">
        <f t="shared" si="32"/>
        <v>0</v>
      </c>
      <c r="F150" s="29">
        <v>0</v>
      </c>
      <c r="G150" s="30">
        <f t="shared" si="33"/>
        <v>0</v>
      </c>
      <c r="H150" s="31">
        <f>D150/1.08</f>
        <v>55595.370370370365</v>
      </c>
      <c r="I150" s="59"/>
      <c r="J150" s="63">
        <f t="shared" si="34"/>
        <v>0</v>
      </c>
      <c r="K150" s="8"/>
      <c r="L150" s="8"/>
    </row>
    <row r="151" spans="1:12">
      <c r="A151" s="24">
        <v>4</v>
      </c>
      <c r="B151" s="25" t="s">
        <v>27</v>
      </c>
      <c r="C151" s="35"/>
      <c r="D151" s="27">
        <v>115781</v>
      </c>
      <c r="E151" s="28">
        <f t="shared" si="32"/>
        <v>0</v>
      </c>
      <c r="F151" s="29">
        <v>0</v>
      </c>
      <c r="G151" s="30">
        <f t="shared" si="33"/>
        <v>0</v>
      </c>
      <c r="H151" s="31">
        <f>D151/1.08</f>
        <v>107204.62962962962</v>
      </c>
      <c r="I151" s="59"/>
      <c r="J151" s="63">
        <f t="shared" si="34"/>
        <v>0</v>
      </c>
      <c r="K151" s="8"/>
      <c r="L151" s="8"/>
    </row>
    <row r="152" spans="1:12">
      <c r="A152" s="24">
        <v>5</v>
      </c>
      <c r="B152" s="25" t="s">
        <v>28</v>
      </c>
      <c r="C152" s="32">
        <v>3</v>
      </c>
      <c r="D152" s="33">
        <v>119943</v>
      </c>
      <c r="E152" s="123">
        <f t="shared" si="32"/>
        <v>359829</v>
      </c>
      <c r="F152" s="124">
        <v>0</v>
      </c>
      <c r="G152" s="125">
        <f t="shared" si="33"/>
        <v>359829</v>
      </c>
      <c r="H152" s="128">
        <f>D152/1.08*0.75</f>
        <v>83293.75</v>
      </c>
      <c r="I152" s="59"/>
      <c r="J152" s="63">
        <f t="shared" si="34"/>
        <v>249881.25</v>
      </c>
      <c r="K152" s="8"/>
      <c r="L152" s="8"/>
    </row>
    <row r="153" spans="1:12">
      <c r="A153" s="24">
        <v>6</v>
      </c>
      <c r="B153" s="25" t="s">
        <v>29</v>
      </c>
      <c r="C153" s="26"/>
      <c r="D153" s="27">
        <v>94810</v>
      </c>
      <c r="E153" s="28">
        <f t="shared" si="32"/>
        <v>0</v>
      </c>
      <c r="F153" s="29">
        <v>0</v>
      </c>
      <c r="G153" s="30">
        <f t="shared" si="33"/>
        <v>0</v>
      </c>
      <c r="H153" s="31">
        <f t="shared" ref="H153:H165" si="35">D153/1.08</f>
        <v>87787.037037037036</v>
      </c>
      <c r="I153" s="59"/>
      <c r="J153" s="63">
        <f t="shared" si="34"/>
        <v>0</v>
      </c>
      <c r="K153" s="8"/>
      <c r="L153" s="8"/>
    </row>
    <row r="154" spans="1:12">
      <c r="A154" s="24">
        <v>7</v>
      </c>
      <c r="B154" s="25" t="s">
        <v>30</v>
      </c>
      <c r="C154" s="34"/>
      <c r="D154" s="27">
        <v>141396</v>
      </c>
      <c r="E154" s="28">
        <f t="shared" si="32"/>
        <v>0</v>
      </c>
      <c r="F154" s="29">
        <v>0</v>
      </c>
      <c r="G154" s="30">
        <f t="shared" si="33"/>
        <v>0</v>
      </c>
      <c r="H154" s="31">
        <f t="shared" si="35"/>
        <v>130922.22222222222</v>
      </c>
      <c r="I154" s="59"/>
      <c r="J154" s="63">
        <f t="shared" si="34"/>
        <v>0</v>
      </c>
      <c r="K154" s="8"/>
      <c r="L154" s="8"/>
    </row>
    <row r="155" spans="1:12">
      <c r="A155" s="24">
        <v>8</v>
      </c>
      <c r="B155" s="25" t="s">
        <v>31</v>
      </c>
      <c r="C155" s="26"/>
      <c r="D155" s="27">
        <v>232931</v>
      </c>
      <c r="E155" s="28">
        <f t="shared" si="32"/>
        <v>0</v>
      </c>
      <c r="F155" s="29">
        <v>0</v>
      </c>
      <c r="G155" s="30">
        <f t="shared" si="33"/>
        <v>0</v>
      </c>
      <c r="H155" s="31">
        <f t="shared" si="35"/>
        <v>215676.85185185182</v>
      </c>
      <c r="I155" s="59"/>
      <c r="J155" s="63">
        <f t="shared" si="34"/>
        <v>0</v>
      </c>
      <c r="K155" s="8"/>
      <c r="L155" s="8"/>
    </row>
    <row r="156" spans="1:12">
      <c r="A156" s="24">
        <v>9</v>
      </c>
      <c r="B156" s="36" t="s">
        <v>32</v>
      </c>
      <c r="C156" s="26">
        <v>5</v>
      </c>
      <c r="D156" s="27">
        <v>101534</v>
      </c>
      <c r="E156" s="28">
        <f t="shared" si="32"/>
        <v>507670</v>
      </c>
      <c r="F156" s="29">
        <v>0</v>
      </c>
      <c r="G156" s="30">
        <f t="shared" si="33"/>
        <v>507670</v>
      </c>
      <c r="H156" s="31">
        <f t="shared" si="35"/>
        <v>94012.962962962964</v>
      </c>
      <c r="I156" s="59"/>
      <c r="J156" s="63">
        <f t="shared" si="34"/>
        <v>470064.81481481483</v>
      </c>
      <c r="K156" s="8"/>
      <c r="L156" s="8"/>
    </row>
    <row r="157" spans="1:12">
      <c r="A157" s="168">
        <v>10</v>
      </c>
      <c r="B157" s="36" t="s">
        <v>33</v>
      </c>
      <c r="C157" s="37"/>
      <c r="D157" s="27">
        <v>110148</v>
      </c>
      <c r="E157" s="156">
        <f t="shared" si="32"/>
        <v>0</v>
      </c>
      <c r="F157" s="157">
        <v>0</v>
      </c>
      <c r="G157" s="30">
        <f t="shared" si="33"/>
        <v>0</v>
      </c>
      <c r="H157" s="170">
        <f t="shared" si="35"/>
        <v>101988.88888888888</v>
      </c>
      <c r="I157" s="183"/>
      <c r="J157" s="158">
        <f t="shared" si="34"/>
        <v>0</v>
      </c>
      <c r="K157" s="8"/>
      <c r="L157" s="8"/>
    </row>
    <row r="158" spans="1:12">
      <c r="A158" s="24">
        <v>11</v>
      </c>
      <c r="B158" s="25" t="s">
        <v>34</v>
      </c>
      <c r="C158" s="37"/>
      <c r="D158" s="27">
        <v>54198</v>
      </c>
      <c r="E158" s="28">
        <f t="shared" si="32"/>
        <v>0</v>
      </c>
      <c r="F158" s="29">
        <v>0</v>
      </c>
      <c r="G158" s="30">
        <f t="shared" si="33"/>
        <v>0</v>
      </c>
      <c r="H158" s="31">
        <f t="shared" si="35"/>
        <v>50183.333333333328</v>
      </c>
      <c r="I158" s="59"/>
      <c r="J158" s="63">
        <f t="shared" si="34"/>
        <v>0</v>
      </c>
      <c r="K158" s="8"/>
      <c r="L158" s="8"/>
    </row>
    <row r="159" spans="1:12">
      <c r="A159" s="24">
        <v>12</v>
      </c>
      <c r="B159" s="25" t="s">
        <v>35</v>
      </c>
      <c r="C159" s="37"/>
      <c r="D159" s="27">
        <v>49680</v>
      </c>
      <c r="E159" s="28">
        <f t="shared" si="32"/>
        <v>0</v>
      </c>
      <c r="F159" s="29">
        <v>0</v>
      </c>
      <c r="G159" s="30">
        <f t="shared" si="33"/>
        <v>0</v>
      </c>
      <c r="H159" s="31">
        <f t="shared" si="35"/>
        <v>46000</v>
      </c>
      <c r="I159" s="59"/>
      <c r="J159" s="63">
        <f t="shared" si="34"/>
        <v>0</v>
      </c>
      <c r="K159" s="8"/>
      <c r="L159" s="8"/>
    </row>
    <row r="160" spans="1:12">
      <c r="A160" s="168">
        <v>13</v>
      </c>
      <c r="B160" s="25" t="s">
        <v>36</v>
      </c>
      <c r="C160" s="37"/>
      <c r="D160" s="38">
        <v>64152</v>
      </c>
      <c r="E160" s="156">
        <f t="shared" si="32"/>
        <v>0</v>
      </c>
      <c r="F160" s="157">
        <v>0</v>
      </c>
      <c r="G160" s="30">
        <f t="shared" si="33"/>
        <v>0</v>
      </c>
      <c r="H160" s="170">
        <f t="shared" si="35"/>
        <v>59399.999999999993</v>
      </c>
      <c r="I160" s="183"/>
      <c r="J160" s="158">
        <f t="shared" si="34"/>
        <v>0</v>
      </c>
      <c r="K160" s="8"/>
      <c r="L160" s="8"/>
    </row>
    <row r="161" spans="1:12">
      <c r="A161" s="168">
        <v>14</v>
      </c>
      <c r="B161" s="25" t="s">
        <v>37</v>
      </c>
      <c r="C161" s="37"/>
      <c r="D161" s="38">
        <v>65934</v>
      </c>
      <c r="E161" s="156">
        <f t="shared" si="32"/>
        <v>0</v>
      </c>
      <c r="F161" s="157">
        <v>0</v>
      </c>
      <c r="G161" s="30">
        <f t="shared" si="33"/>
        <v>0</v>
      </c>
      <c r="H161" s="170">
        <f t="shared" si="35"/>
        <v>61049.999999999993</v>
      </c>
      <c r="I161" s="183"/>
      <c r="J161" s="158">
        <f t="shared" si="34"/>
        <v>0</v>
      </c>
      <c r="K161" s="8"/>
      <c r="L161" s="8"/>
    </row>
    <row r="162" spans="1:12">
      <c r="A162" s="168">
        <v>15</v>
      </c>
      <c r="B162" s="25" t="s">
        <v>38</v>
      </c>
      <c r="C162" s="37"/>
      <c r="D162" s="38">
        <v>76626</v>
      </c>
      <c r="E162" s="156">
        <f t="shared" si="32"/>
        <v>0</v>
      </c>
      <c r="F162" s="157">
        <v>0</v>
      </c>
      <c r="G162" s="30">
        <f t="shared" si="33"/>
        <v>0</v>
      </c>
      <c r="H162" s="170">
        <f t="shared" si="35"/>
        <v>70950</v>
      </c>
      <c r="I162" s="183"/>
      <c r="J162" s="158">
        <f t="shared" si="34"/>
        <v>0</v>
      </c>
      <c r="K162" s="8"/>
      <c r="L162" s="8"/>
    </row>
    <row r="163" spans="1:12">
      <c r="A163" s="168">
        <v>16</v>
      </c>
      <c r="B163" s="25" t="s">
        <v>39</v>
      </c>
      <c r="C163" s="37"/>
      <c r="D163" s="38">
        <v>80190</v>
      </c>
      <c r="E163" s="156">
        <f t="shared" si="32"/>
        <v>0</v>
      </c>
      <c r="F163" s="157">
        <v>0</v>
      </c>
      <c r="G163" s="30">
        <f t="shared" si="33"/>
        <v>0</v>
      </c>
      <c r="H163" s="170">
        <f t="shared" si="35"/>
        <v>74250</v>
      </c>
      <c r="I163" s="183"/>
      <c r="J163" s="158">
        <f t="shared" si="34"/>
        <v>0</v>
      </c>
      <c r="K163" s="8"/>
      <c r="L163" s="8"/>
    </row>
    <row r="164" spans="1:12">
      <c r="A164" s="168">
        <v>17</v>
      </c>
      <c r="B164" s="25" t="s">
        <v>40</v>
      </c>
      <c r="C164" s="37"/>
      <c r="D164" s="38">
        <v>113832</v>
      </c>
      <c r="E164" s="156">
        <f t="shared" si="32"/>
        <v>0</v>
      </c>
      <c r="F164" s="157">
        <v>0</v>
      </c>
      <c r="G164" s="30">
        <f t="shared" si="33"/>
        <v>0</v>
      </c>
      <c r="H164" s="170">
        <f t="shared" si="35"/>
        <v>105400</v>
      </c>
      <c r="I164" s="183"/>
      <c r="J164" s="158">
        <f t="shared" si="34"/>
        <v>0</v>
      </c>
      <c r="K164" s="8"/>
      <c r="L164" s="8"/>
    </row>
    <row r="165" spans="1:12">
      <c r="A165" s="168">
        <v>18</v>
      </c>
      <c r="B165" s="25" t="s">
        <v>41</v>
      </c>
      <c r="C165" s="37"/>
      <c r="D165" s="38">
        <v>98010</v>
      </c>
      <c r="E165" s="156">
        <f t="shared" si="32"/>
        <v>0</v>
      </c>
      <c r="F165" s="157">
        <v>0</v>
      </c>
      <c r="G165" s="30">
        <f t="shared" si="33"/>
        <v>0</v>
      </c>
      <c r="H165" s="170">
        <f t="shared" si="35"/>
        <v>90750</v>
      </c>
      <c r="I165" s="183"/>
      <c r="J165" s="158">
        <f t="shared" si="34"/>
        <v>0</v>
      </c>
      <c r="K165" s="8"/>
      <c r="L165" s="8"/>
    </row>
    <row r="166" spans="1:12" ht="17.25">
      <c r="A166" s="40"/>
      <c r="B166" s="41" t="s">
        <v>42</v>
      </c>
      <c r="C166" s="42">
        <f>SUM(C148:C165)</f>
        <v>8</v>
      </c>
      <c r="D166" s="42"/>
      <c r="E166" s="43">
        <f>SUM(E148:E165)</f>
        <v>867499</v>
      </c>
      <c r="F166" s="43"/>
      <c r="G166" s="44">
        <f>SUM(G148:G165)</f>
        <v>867499</v>
      </c>
      <c r="H166" s="45"/>
      <c r="I166" s="64"/>
      <c r="J166" s="45">
        <f>SUM(J148:J165)</f>
        <v>719946.06481481483</v>
      </c>
      <c r="K166" s="8"/>
      <c r="L166" s="8"/>
    </row>
    <row r="167" spans="1:12" ht="31.5">
      <c r="A167" s="46"/>
      <c r="B167" s="47"/>
      <c r="C167" s="48"/>
      <c r="D167" s="48"/>
      <c r="E167" s="49"/>
      <c r="F167" s="49"/>
      <c r="G167" s="50"/>
      <c r="H167" s="51"/>
      <c r="I167" s="65"/>
      <c r="J167" s="184">
        <f>J166*0.08</f>
        <v>57595.68518518519</v>
      </c>
      <c r="K167" s="8"/>
      <c r="L167" s="8"/>
    </row>
    <row r="168" spans="1:12" ht="18">
      <c r="A168" s="283" t="s">
        <v>43</v>
      </c>
      <c r="B168" s="283"/>
      <c r="C168" s="284" t="s">
        <v>44</v>
      </c>
      <c r="D168" s="284"/>
      <c r="E168" s="54"/>
      <c r="F168" s="54"/>
      <c r="G168" s="55" t="s">
        <v>45</v>
      </c>
      <c r="H168" s="56"/>
      <c r="I168" s="66"/>
      <c r="J168" s="185">
        <f>SUM(J166:J167)</f>
        <v>777541.75</v>
      </c>
      <c r="K168" s="8"/>
      <c r="L168" s="8"/>
    </row>
    <row r="169" spans="1:12">
      <c r="H169" s="8"/>
      <c r="I169" s="8"/>
      <c r="J169" s="8"/>
      <c r="K169" s="8"/>
      <c r="L169" s="8"/>
    </row>
    <row r="170" spans="1:12">
      <c r="H170" s="8"/>
      <c r="I170" s="8"/>
      <c r="J170" s="8"/>
      <c r="K170" s="8"/>
      <c r="L170" s="8"/>
    </row>
    <row r="171" spans="1:12" ht="15.75">
      <c r="A171" s="279" t="s">
        <v>0</v>
      </c>
      <c r="B171" s="279"/>
      <c r="C171" s="279"/>
      <c r="D171" s="279"/>
      <c r="E171" s="279"/>
      <c r="F171" s="279"/>
      <c r="G171" s="279"/>
      <c r="H171" s="3"/>
      <c r="I171" s="182"/>
      <c r="J171" s="3"/>
      <c r="K171" s="8"/>
      <c r="L171" s="8"/>
    </row>
    <row r="172" spans="1:12" ht="15.75">
      <c r="A172" s="279" t="s">
        <v>1</v>
      </c>
      <c r="B172" s="279"/>
      <c r="C172" s="279"/>
      <c r="D172" s="279"/>
      <c r="E172" s="279"/>
      <c r="F172" s="279"/>
      <c r="G172" s="279"/>
      <c r="H172" s="176"/>
      <c r="I172" s="176"/>
      <c r="J172" s="176"/>
      <c r="K172" s="8"/>
      <c r="L172" s="8"/>
    </row>
    <row r="173" spans="1:12" ht="15.75">
      <c r="A173" s="279" t="s">
        <v>2</v>
      </c>
      <c r="B173" s="279"/>
      <c r="C173" s="279"/>
      <c r="D173" s="279"/>
      <c r="E173" s="279"/>
      <c r="F173" s="279"/>
      <c r="G173" s="279"/>
      <c r="H173" s="3"/>
      <c r="I173" s="59"/>
      <c r="J173" s="3"/>
      <c r="K173" s="8"/>
      <c r="L173" s="8"/>
    </row>
    <row r="174" spans="1:12" ht="15.75">
      <c r="A174" s="279" t="s">
        <v>4</v>
      </c>
      <c r="B174" s="279"/>
      <c r="C174" s="279"/>
      <c r="D174" s="279"/>
      <c r="E174" s="279"/>
      <c r="F174" s="279"/>
      <c r="G174" s="279"/>
      <c r="H174" s="3"/>
      <c r="I174" s="59"/>
      <c r="J174" s="3"/>
      <c r="K174" s="8"/>
      <c r="L174" s="8"/>
    </row>
    <row r="175" spans="1:12" ht="15.75">
      <c r="A175" s="280" t="s">
        <v>6</v>
      </c>
      <c r="B175" s="280"/>
      <c r="C175" s="280"/>
      <c r="D175" s="280"/>
      <c r="E175" s="280"/>
      <c r="F175" s="280"/>
      <c r="G175" s="280"/>
      <c r="H175" s="3"/>
      <c r="I175" s="59"/>
      <c r="J175" s="3"/>
      <c r="K175" s="8"/>
      <c r="L175" s="8"/>
    </row>
    <row r="176" spans="1:12" ht="27.75">
      <c r="A176" s="9"/>
      <c r="B176" s="9"/>
      <c r="C176" s="281" t="s">
        <v>388</v>
      </c>
      <c r="D176" s="281"/>
      <c r="E176" s="281"/>
      <c r="F176" s="281"/>
      <c r="G176" s="281"/>
      <c r="H176" s="3"/>
      <c r="I176" s="59"/>
      <c r="J176" s="3"/>
      <c r="K176" s="8"/>
      <c r="L176" s="8"/>
    </row>
    <row r="177" spans="1:12" ht="15.75">
      <c r="A177" s="11" t="s">
        <v>358</v>
      </c>
      <c r="B177" s="12"/>
      <c r="C177" s="13"/>
      <c r="D177" s="286"/>
      <c r="E177" s="286"/>
      <c r="F177" s="286"/>
      <c r="G177" s="286"/>
      <c r="H177" s="15"/>
      <c r="I177" s="59"/>
      <c r="J177" s="3"/>
      <c r="K177" s="8"/>
      <c r="L177" s="8"/>
    </row>
    <row r="178" spans="1:12" ht="15.75">
      <c r="A178" s="11" t="s">
        <v>9</v>
      </c>
      <c r="B178" s="286" t="s">
        <v>540</v>
      </c>
      <c r="C178" s="286"/>
      <c r="D178" s="286"/>
      <c r="E178" s="286"/>
      <c r="F178" s="286"/>
      <c r="G178" s="16"/>
      <c r="H178" s="20" t="s">
        <v>161</v>
      </c>
      <c r="I178" s="62"/>
      <c r="J178" s="61"/>
      <c r="K178" s="8"/>
      <c r="L178" s="8"/>
    </row>
    <row r="179" spans="1:12" ht="18.75">
      <c r="A179" s="11" t="s">
        <v>11</v>
      </c>
      <c r="B179" s="177"/>
      <c r="C179" s="178"/>
      <c r="D179" s="178"/>
      <c r="E179" s="178"/>
      <c r="F179" s="179"/>
      <c r="G179" s="180"/>
      <c r="H179" s="180"/>
      <c r="I179" s="180"/>
      <c r="J179" s="3"/>
      <c r="K179" s="8"/>
      <c r="L179" s="8"/>
    </row>
    <row r="180" spans="1:12" ht="15.75">
      <c r="A180" s="21" t="s">
        <v>14</v>
      </c>
      <c r="B180" s="181"/>
      <c r="C180" s="21" t="s">
        <v>17</v>
      </c>
      <c r="D180" s="22" t="s">
        <v>18</v>
      </c>
      <c r="E180" s="23" t="s">
        <v>19</v>
      </c>
      <c r="F180" s="23" t="s">
        <v>20</v>
      </c>
      <c r="G180" s="21" t="s">
        <v>21</v>
      </c>
      <c r="H180" s="3"/>
      <c r="I180" s="59"/>
      <c r="J180" s="3"/>
      <c r="K180" s="8"/>
      <c r="L180" s="8"/>
    </row>
    <row r="181" spans="1:12">
      <c r="A181" s="24">
        <v>1</v>
      </c>
      <c r="B181" s="25" t="s">
        <v>23</v>
      </c>
      <c r="C181" s="26">
        <v>6</v>
      </c>
      <c r="D181" s="27">
        <v>79305</v>
      </c>
      <c r="E181" s="28">
        <f t="shared" ref="E181:E198" si="36">D181*C181</f>
        <v>475830</v>
      </c>
      <c r="F181" s="29">
        <v>0</v>
      </c>
      <c r="G181" s="30">
        <f t="shared" ref="G181:G198" si="37">E181-E181*F181</f>
        <v>475830</v>
      </c>
      <c r="H181" s="31">
        <f>D181/1.08</f>
        <v>73430.555555555547</v>
      </c>
      <c r="I181" s="59"/>
      <c r="J181" s="63">
        <f t="shared" ref="J181:J198" si="38">H181*C181</f>
        <v>440583.33333333326</v>
      </c>
      <c r="K181" s="8"/>
      <c r="L181" s="8"/>
    </row>
    <row r="182" spans="1:12">
      <c r="A182" s="120">
        <v>2</v>
      </c>
      <c r="B182" s="121" t="s">
        <v>25</v>
      </c>
      <c r="C182" s="126"/>
      <c r="D182" s="33">
        <v>128591</v>
      </c>
      <c r="E182" s="123">
        <f t="shared" si="36"/>
        <v>0</v>
      </c>
      <c r="F182" s="29">
        <v>0</v>
      </c>
      <c r="G182" s="125">
        <f t="shared" si="37"/>
        <v>0</v>
      </c>
      <c r="H182" s="31">
        <f>D182/1.08</f>
        <v>119065.74074074073</v>
      </c>
      <c r="I182" s="129"/>
      <c r="J182" s="63">
        <f t="shared" si="38"/>
        <v>0</v>
      </c>
      <c r="K182" s="8"/>
      <c r="L182" s="8"/>
    </row>
    <row r="183" spans="1:12">
      <c r="A183" s="24">
        <v>3</v>
      </c>
      <c r="B183" s="25" t="s">
        <v>26</v>
      </c>
      <c r="C183" s="88">
        <v>6</v>
      </c>
      <c r="D183" s="27">
        <v>60043</v>
      </c>
      <c r="E183" s="28">
        <f t="shared" si="36"/>
        <v>360258</v>
      </c>
      <c r="F183" s="29">
        <v>0</v>
      </c>
      <c r="G183" s="30">
        <f t="shared" si="37"/>
        <v>360258</v>
      </c>
      <c r="H183" s="31">
        <f>D183/1.08</f>
        <v>55595.370370370365</v>
      </c>
      <c r="I183" s="59"/>
      <c r="J183" s="63">
        <f t="shared" si="38"/>
        <v>333572.22222222219</v>
      </c>
      <c r="K183" s="8"/>
      <c r="L183" s="8"/>
    </row>
    <row r="184" spans="1:12">
      <c r="A184" s="24">
        <v>4</v>
      </c>
      <c r="B184" s="25" t="s">
        <v>27</v>
      </c>
      <c r="C184" s="35"/>
      <c r="D184" s="27">
        <v>115781</v>
      </c>
      <c r="E184" s="28">
        <f t="shared" si="36"/>
        <v>0</v>
      </c>
      <c r="F184" s="29">
        <v>0</v>
      </c>
      <c r="G184" s="30">
        <f t="shared" si="37"/>
        <v>0</v>
      </c>
      <c r="H184" s="31">
        <f>D184/1.08</f>
        <v>107204.62962962962</v>
      </c>
      <c r="I184" s="59"/>
      <c r="J184" s="63">
        <f t="shared" si="38"/>
        <v>0</v>
      </c>
      <c r="K184" s="8"/>
      <c r="L184" s="8"/>
    </row>
    <row r="185" spans="1:12">
      <c r="A185" s="24">
        <v>5</v>
      </c>
      <c r="B185" s="25" t="s">
        <v>28</v>
      </c>
      <c r="C185" s="32">
        <v>2</v>
      </c>
      <c r="D185" s="33">
        <v>119943</v>
      </c>
      <c r="E185" s="123">
        <f t="shared" si="36"/>
        <v>239886</v>
      </c>
      <c r="F185" s="124">
        <v>0</v>
      </c>
      <c r="G185" s="125">
        <f t="shared" si="37"/>
        <v>239886</v>
      </c>
      <c r="H185" s="128">
        <f>D185/1.08*0.75</f>
        <v>83293.75</v>
      </c>
      <c r="I185" s="59"/>
      <c r="J185" s="63">
        <f t="shared" si="38"/>
        <v>166587.5</v>
      </c>
      <c r="K185" s="8"/>
      <c r="L185" s="8"/>
    </row>
    <row r="186" spans="1:12">
      <c r="A186" s="24">
        <v>6</v>
      </c>
      <c r="B186" s="25" t="s">
        <v>29</v>
      </c>
      <c r="C186" s="26"/>
      <c r="D186" s="27">
        <v>94810</v>
      </c>
      <c r="E186" s="28">
        <f t="shared" si="36"/>
        <v>0</v>
      </c>
      <c r="F186" s="29">
        <v>0</v>
      </c>
      <c r="G186" s="30">
        <f t="shared" si="37"/>
        <v>0</v>
      </c>
      <c r="H186" s="31">
        <f t="shared" ref="H186:H198" si="39">D186/1.08</f>
        <v>87787.037037037036</v>
      </c>
      <c r="I186" s="59"/>
      <c r="J186" s="63">
        <f t="shared" si="38"/>
        <v>0</v>
      </c>
      <c r="K186" s="8"/>
      <c r="L186" s="8"/>
    </row>
    <row r="187" spans="1:12">
      <c r="A187" s="24">
        <v>7</v>
      </c>
      <c r="B187" s="25" t="s">
        <v>30</v>
      </c>
      <c r="C187" s="34"/>
      <c r="D187" s="27">
        <v>141396</v>
      </c>
      <c r="E187" s="28">
        <f t="shared" si="36"/>
        <v>0</v>
      </c>
      <c r="F187" s="29">
        <v>0</v>
      </c>
      <c r="G187" s="30">
        <f t="shared" si="37"/>
        <v>0</v>
      </c>
      <c r="H187" s="31">
        <f t="shared" si="39"/>
        <v>130922.22222222222</v>
      </c>
      <c r="I187" s="59"/>
      <c r="J187" s="63">
        <f t="shared" si="38"/>
        <v>0</v>
      </c>
      <c r="K187" s="8"/>
      <c r="L187" s="8"/>
    </row>
    <row r="188" spans="1:12">
      <c r="A188" s="24">
        <v>8</v>
      </c>
      <c r="B188" s="25" t="s">
        <v>31</v>
      </c>
      <c r="C188" s="26"/>
      <c r="D188" s="27">
        <v>232931</v>
      </c>
      <c r="E188" s="28">
        <f t="shared" si="36"/>
        <v>0</v>
      </c>
      <c r="F188" s="29">
        <v>0</v>
      </c>
      <c r="G188" s="30">
        <f t="shared" si="37"/>
        <v>0</v>
      </c>
      <c r="H188" s="31">
        <f t="shared" si="39"/>
        <v>215676.85185185182</v>
      </c>
      <c r="I188" s="59"/>
      <c r="J188" s="63">
        <f t="shared" si="38"/>
        <v>0</v>
      </c>
      <c r="K188" s="8"/>
      <c r="L188" s="8"/>
    </row>
    <row r="189" spans="1:12">
      <c r="A189" s="24">
        <v>9</v>
      </c>
      <c r="B189" s="36" t="s">
        <v>32</v>
      </c>
      <c r="C189" s="26"/>
      <c r="D189" s="27">
        <v>101534</v>
      </c>
      <c r="E189" s="28">
        <f t="shared" si="36"/>
        <v>0</v>
      </c>
      <c r="F189" s="29">
        <v>0</v>
      </c>
      <c r="G189" s="30">
        <f t="shared" si="37"/>
        <v>0</v>
      </c>
      <c r="H189" s="31">
        <f t="shared" si="39"/>
        <v>94012.962962962964</v>
      </c>
      <c r="I189" s="59"/>
      <c r="J189" s="63">
        <f t="shared" si="38"/>
        <v>0</v>
      </c>
      <c r="K189" s="8"/>
      <c r="L189" s="8"/>
    </row>
    <row r="190" spans="1:12">
      <c r="A190" s="168">
        <v>10</v>
      </c>
      <c r="B190" s="36" t="s">
        <v>33</v>
      </c>
      <c r="C190" s="37"/>
      <c r="D190" s="27">
        <v>110148</v>
      </c>
      <c r="E190" s="156">
        <f t="shared" si="36"/>
        <v>0</v>
      </c>
      <c r="F190" s="157">
        <v>0</v>
      </c>
      <c r="G190" s="30">
        <f t="shared" si="37"/>
        <v>0</v>
      </c>
      <c r="H190" s="170">
        <f t="shared" si="39"/>
        <v>101988.88888888888</v>
      </c>
      <c r="I190" s="183"/>
      <c r="J190" s="158">
        <f t="shared" si="38"/>
        <v>0</v>
      </c>
      <c r="K190" s="8"/>
      <c r="L190" s="8"/>
    </row>
    <row r="191" spans="1:12">
      <c r="A191" s="24">
        <v>11</v>
      </c>
      <c r="B191" s="25" t="s">
        <v>34</v>
      </c>
      <c r="C191" s="37">
        <v>5</v>
      </c>
      <c r="D191" s="27">
        <v>54198</v>
      </c>
      <c r="E191" s="28">
        <f t="shared" si="36"/>
        <v>270990</v>
      </c>
      <c r="F191" s="29">
        <v>0</v>
      </c>
      <c r="G191" s="30">
        <f t="shared" si="37"/>
        <v>270990</v>
      </c>
      <c r="H191" s="31">
        <f t="shared" si="39"/>
        <v>50183.333333333328</v>
      </c>
      <c r="I191" s="59"/>
      <c r="J191" s="63">
        <f t="shared" si="38"/>
        <v>250916.66666666663</v>
      </c>
      <c r="K191" s="8"/>
      <c r="L191" s="8"/>
    </row>
    <row r="192" spans="1:12">
      <c r="A192" s="24">
        <v>12</v>
      </c>
      <c r="B192" s="25" t="s">
        <v>35</v>
      </c>
      <c r="C192" s="37"/>
      <c r="D192" s="27">
        <v>49680</v>
      </c>
      <c r="E192" s="28">
        <f t="shared" si="36"/>
        <v>0</v>
      </c>
      <c r="F192" s="29">
        <v>0</v>
      </c>
      <c r="G192" s="30">
        <f t="shared" si="37"/>
        <v>0</v>
      </c>
      <c r="H192" s="31">
        <f t="shared" si="39"/>
        <v>46000</v>
      </c>
      <c r="I192" s="59"/>
      <c r="J192" s="63">
        <f t="shared" si="38"/>
        <v>0</v>
      </c>
      <c r="K192" s="8"/>
      <c r="L192" s="8"/>
    </row>
    <row r="193" spans="1:12">
      <c r="A193" s="168">
        <v>13</v>
      </c>
      <c r="B193" s="25" t="s">
        <v>36</v>
      </c>
      <c r="C193" s="37"/>
      <c r="D193" s="38">
        <v>64152</v>
      </c>
      <c r="E193" s="156">
        <f t="shared" si="36"/>
        <v>0</v>
      </c>
      <c r="F193" s="157">
        <v>0</v>
      </c>
      <c r="G193" s="30">
        <f t="shared" si="37"/>
        <v>0</v>
      </c>
      <c r="H193" s="170">
        <f t="shared" si="39"/>
        <v>59399.999999999993</v>
      </c>
      <c r="I193" s="183"/>
      <c r="J193" s="158">
        <f t="shared" si="38"/>
        <v>0</v>
      </c>
      <c r="K193" s="8"/>
      <c r="L193" s="8"/>
    </row>
    <row r="194" spans="1:12">
      <c r="A194" s="168">
        <v>14</v>
      </c>
      <c r="B194" s="25" t="s">
        <v>37</v>
      </c>
      <c r="C194" s="37"/>
      <c r="D194" s="38">
        <v>65934</v>
      </c>
      <c r="E194" s="156">
        <f t="shared" si="36"/>
        <v>0</v>
      </c>
      <c r="F194" s="157">
        <v>0</v>
      </c>
      <c r="G194" s="30">
        <f t="shared" si="37"/>
        <v>0</v>
      </c>
      <c r="H194" s="170">
        <f t="shared" si="39"/>
        <v>61049.999999999993</v>
      </c>
      <c r="I194" s="183"/>
      <c r="J194" s="158">
        <f t="shared" si="38"/>
        <v>0</v>
      </c>
      <c r="K194" s="8"/>
      <c r="L194" s="8"/>
    </row>
    <row r="195" spans="1:12">
      <c r="A195" s="168">
        <v>15</v>
      </c>
      <c r="B195" s="25" t="s">
        <v>38</v>
      </c>
      <c r="C195" s="37"/>
      <c r="D195" s="38">
        <v>76626</v>
      </c>
      <c r="E195" s="156">
        <f t="shared" si="36"/>
        <v>0</v>
      </c>
      <c r="F195" s="157">
        <v>0</v>
      </c>
      <c r="G195" s="30">
        <f t="shared" si="37"/>
        <v>0</v>
      </c>
      <c r="H195" s="170">
        <f t="shared" si="39"/>
        <v>70950</v>
      </c>
      <c r="I195" s="183"/>
      <c r="J195" s="158">
        <f t="shared" si="38"/>
        <v>0</v>
      </c>
      <c r="K195" s="8"/>
      <c r="L195" s="8"/>
    </row>
    <row r="196" spans="1:12">
      <c r="A196" s="168">
        <v>16</v>
      </c>
      <c r="B196" s="25" t="s">
        <v>39</v>
      </c>
      <c r="C196" s="37"/>
      <c r="D196" s="38">
        <v>80190</v>
      </c>
      <c r="E196" s="156">
        <f t="shared" si="36"/>
        <v>0</v>
      </c>
      <c r="F196" s="157">
        <v>0</v>
      </c>
      <c r="G196" s="30">
        <f t="shared" si="37"/>
        <v>0</v>
      </c>
      <c r="H196" s="170">
        <f t="shared" si="39"/>
        <v>74250</v>
      </c>
      <c r="I196" s="183"/>
      <c r="J196" s="158">
        <f t="shared" si="38"/>
        <v>0</v>
      </c>
      <c r="K196" s="8"/>
      <c r="L196" s="8"/>
    </row>
    <row r="197" spans="1:12">
      <c r="A197" s="168">
        <v>17</v>
      </c>
      <c r="B197" s="25" t="s">
        <v>40</v>
      </c>
      <c r="C197" s="37"/>
      <c r="D197" s="38">
        <v>113832</v>
      </c>
      <c r="E197" s="156">
        <f t="shared" si="36"/>
        <v>0</v>
      </c>
      <c r="F197" s="157">
        <v>0</v>
      </c>
      <c r="G197" s="30">
        <f t="shared" si="37"/>
        <v>0</v>
      </c>
      <c r="H197" s="170">
        <f t="shared" si="39"/>
        <v>105400</v>
      </c>
      <c r="I197" s="183"/>
      <c r="J197" s="158">
        <f t="shared" si="38"/>
        <v>0</v>
      </c>
      <c r="K197" s="8"/>
      <c r="L197" s="8"/>
    </row>
    <row r="198" spans="1:12">
      <c r="A198" s="168">
        <v>18</v>
      </c>
      <c r="B198" s="25" t="s">
        <v>41</v>
      </c>
      <c r="C198" s="37"/>
      <c r="D198" s="38">
        <v>98010</v>
      </c>
      <c r="E198" s="156">
        <f t="shared" si="36"/>
        <v>0</v>
      </c>
      <c r="F198" s="157">
        <v>0</v>
      </c>
      <c r="G198" s="30">
        <f t="shared" si="37"/>
        <v>0</v>
      </c>
      <c r="H198" s="170">
        <f t="shared" si="39"/>
        <v>90750</v>
      </c>
      <c r="I198" s="183"/>
      <c r="J198" s="158">
        <f t="shared" si="38"/>
        <v>0</v>
      </c>
      <c r="K198" s="8"/>
      <c r="L198" s="8"/>
    </row>
    <row r="199" spans="1:12" ht="17.25">
      <c r="A199" s="40"/>
      <c r="B199" s="41" t="s">
        <v>42</v>
      </c>
      <c r="C199" s="42">
        <f>SUM(C181:C198)</f>
        <v>19</v>
      </c>
      <c r="D199" s="42"/>
      <c r="E199" s="43">
        <f>SUM(E181:E198)</f>
        <v>1346964</v>
      </c>
      <c r="F199" s="43"/>
      <c r="G199" s="44">
        <f>SUM(G181:G198)</f>
        <v>1346964</v>
      </c>
      <c r="H199" s="45"/>
      <c r="I199" s="64"/>
      <c r="J199" s="45">
        <f>SUM(J181:J198)</f>
        <v>1191659.722222222</v>
      </c>
      <c r="K199" s="8"/>
      <c r="L199" s="8"/>
    </row>
    <row r="200" spans="1:12" ht="31.5">
      <c r="A200" s="46"/>
      <c r="B200" s="47"/>
      <c r="C200" s="48"/>
      <c r="D200" s="48"/>
      <c r="E200" s="49"/>
      <c r="F200" s="49"/>
      <c r="G200" s="50"/>
      <c r="H200" s="51"/>
      <c r="I200" s="65"/>
      <c r="J200" s="184">
        <f>J199*0.08</f>
        <v>95332.777777777766</v>
      </c>
      <c r="K200" s="8"/>
      <c r="L200" s="8"/>
    </row>
    <row r="201" spans="1:12" ht="18">
      <c r="A201" s="283" t="s">
        <v>43</v>
      </c>
      <c r="B201" s="283"/>
      <c r="C201" s="284" t="s">
        <v>44</v>
      </c>
      <c r="D201" s="284"/>
      <c r="E201" s="54"/>
      <c r="F201" s="54"/>
      <c r="G201" s="55" t="s">
        <v>45</v>
      </c>
      <c r="H201" s="56"/>
      <c r="I201" s="66"/>
      <c r="J201" s="185">
        <f>SUM(J199:J200)</f>
        <v>1286992.4999999998</v>
      </c>
      <c r="K201" s="8"/>
      <c r="L201" s="8"/>
    </row>
    <row r="202" spans="1:12">
      <c r="H202" s="8"/>
      <c r="I202" s="8"/>
      <c r="J202" s="8"/>
      <c r="K202" s="8"/>
      <c r="L202" s="8"/>
    </row>
    <row r="203" spans="1:12">
      <c r="H203" s="8"/>
      <c r="I203" s="8"/>
      <c r="J203" s="8"/>
      <c r="K203" s="8"/>
      <c r="L203" s="8"/>
    </row>
    <row r="204" spans="1:12" ht="15.75">
      <c r="A204" s="279" t="s">
        <v>0</v>
      </c>
      <c r="B204" s="279"/>
      <c r="C204" s="279"/>
      <c r="D204" s="279"/>
      <c r="E204" s="279"/>
      <c r="F204" s="279"/>
      <c r="G204" s="279"/>
      <c r="H204" s="3"/>
      <c r="I204" s="182"/>
      <c r="J204" s="3"/>
      <c r="K204" s="8"/>
      <c r="L204" s="8"/>
    </row>
    <row r="205" spans="1:12" ht="15.75">
      <c r="A205" s="279" t="s">
        <v>1</v>
      </c>
      <c r="B205" s="279"/>
      <c r="C205" s="279"/>
      <c r="D205" s="279"/>
      <c r="E205" s="279"/>
      <c r="F205" s="279"/>
      <c r="G205" s="279"/>
      <c r="H205" s="176"/>
      <c r="I205" s="176"/>
      <c r="J205" s="176"/>
      <c r="K205" s="8"/>
      <c r="L205" s="8"/>
    </row>
    <row r="206" spans="1:12" ht="15.75">
      <c r="A206" s="279" t="s">
        <v>2</v>
      </c>
      <c r="B206" s="279"/>
      <c r="C206" s="279"/>
      <c r="D206" s="279"/>
      <c r="E206" s="279"/>
      <c r="F206" s="279"/>
      <c r="G206" s="279"/>
      <c r="H206" s="3"/>
      <c r="I206" s="59"/>
      <c r="J206" s="3"/>
      <c r="K206" s="8"/>
      <c r="L206" s="8"/>
    </row>
    <row r="207" spans="1:12" ht="15.75">
      <c r="A207" s="279" t="s">
        <v>4</v>
      </c>
      <c r="B207" s="279"/>
      <c r="C207" s="279"/>
      <c r="D207" s="279"/>
      <c r="E207" s="279"/>
      <c r="F207" s="279"/>
      <c r="G207" s="279"/>
      <c r="H207" s="3"/>
      <c r="I207" s="59"/>
      <c r="J207" s="3"/>
      <c r="K207" s="8"/>
      <c r="L207" s="8"/>
    </row>
    <row r="208" spans="1:12" ht="15.75">
      <c r="A208" s="280" t="s">
        <v>6</v>
      </c>
      <c r="B208" s="280"/>
      <c r="C208" s="280"/>
      <c r="D208" s="280"/>
      <c r="E208" s="280"/>
      <c r="F208" s="280"/>
      <c r="G208" s="280"/>
      <c r="H208" s="3"/>
      <c r="I208" s="59"/>
      <c r="J208" s="3"/>
      <c r="K208" s="8"/>
      <c r="L208" s="8"/>
    </row>
    <row r="209" spans="1:12" ht="27.75">
      <c r="A209" s="9"/>
      <c r="B209" s="9"/>
      <c r="C209" s="281" t="s">
        <v>388</v>
      </c>
      <c r="D209" s="281"/>
      <c r="E209" s="281"/>
      <c r="F209" s="281"/>
      <c r="G209" s="281"/>
      <c r="H209" s="3"/>
      <c r="I209" s="59"/>
      <c r="J209" s="3"/>
      <c r="K209" s="8"/>
      <c r="L209" s="8"/>
    </row>
    <row r="210" spans="1:12" ht="15.75">
      <c r="A210" s="11" t="s">
        <v>358</v>
      </c>
      <c r="B210" s="12"/>
      <c r="C210" s="13"/>
      <c r="D210" s="286"/>
      <c r="E210" s="286"/>
      <c r="F210" s="286"/>
      <c r="G210" s="286"/>
      <c r="H210" s="15"/>
      <c r="I210" s="59"/>
      <c r="J210" s="3"/>
      <c r="K210" s="8"/>
      <c r="L210" s="8"/>
    </row>
    <row r="211" spans="1:12" ht="15.75">
      <c r="A211" s="11" t="s">
        <v>9</v>
      </c>
      <c r="B211" s="286" t="s">
        <v>541</v>
      </c>
      <c r="C211" s="286"/>
      <c r="D211" s="286"/>
      <c r="E211" s="286"/>
      <c r="F211" s="286"/>
      <c r="G211" s="16"/>
      <c r="H211" s="20" t="s">
        <v>161</v>
      </c>
      <c r="I211" s="62"/>
      <c r="J211" s="61"/>
      <c r="K211" s="8"/>
      <c r="L211" s="8"/>
    </row>
    <row r="212" spans="1:12" ht="18.75">
      <c r="A212" s="11" t="s">
        <v>11</v>
      </c>
      <c r="B212" s="177"/>
      <c r="C212" s="178"/>
      <c r="D212" s="178"/>
      <c r="E212" s="178"/>
      <c r="F212" s="179"/>
      <c r="G212" s="180"/>
      <c r="H212" s="180"/>
      <c r="I212" s="180"/>
      <c r="J212" s="3"/>
      <c r="K212" s="8"/>
      <c r="L212" s="8"/>
    </row>
    <row r="213" spans="1:12" ht="15.75">
      <c r="A213" s="21" t="s">
        <v>14</v>
      </c>
      <c r="B213" s="181"/>
      <c r="C213" s="21" t="s">
        <v>17</v>
      </c>
      <c r="D213" s="22" t="s">
        <v>18</v>
      </c>
      <c r="E213" s="23" t="s">
        <v>19</v>
      </c>
      <c r="F213" s="23" t="s">
        <v>20</v>
      </c>
      <c r="G213" s="21" t="s">
        <v>21</v>
      </c>
      <c r="H213" s="3"/>
      <c r="I213" s="59"/>
      <c r="J213" s="3"/>
      <c r="K213" s="8"/>
      <c r="L213" s="8"/>
    </row>
    <row r="214" spans="1:12">
      <c r="A214" s="24">
        <v>1</v>
      </c>
      <c r="B214" s="25" t="s">
        <v>23</v>
      </c>
      <c r="C214" s="26">
        <v>3</v>
      </c>
      <c r="D214" s="27">
        <v>79305</v>
      </c>
      <c r="E214" s="28">
        <f t="shared" ref="E214:E231" si="40">D214*C214</f>
        <v>237915</v>
      </c>
      <c r="F214" s="29">
        <v>0</v>
      </c>
      <c r="G214" s="30">
        <f t="shared" ref="G214:G231" si="41">E214-E214*F214</f>
        <v>237915</v>
      </c>
      <c r="H214" s="31">
        <f>D214/1.08</f>
        <v>73430.555555555547</v>
      </c>
      <c r="I214" s="59"/>
      <c r="J214" s="63">
        <f t="shared" ref="J214:J231" si="42">H214*C214</f>
        <v>220291.66666666663</v>
      </c>
      <c r="K214" s="8"/>
      <c r="L214" s="8"/>
    </row>
    <row r="215" spans="1:12">
      <c r="A215" s="120">
        <v>2</v>
      </c>
      <c r="B215" s="121" t="s">
        <v>25</v>
      </c>
      <c r="C215" s="126"/>
      <c r="D215" s="33">
        <v>128591</v>
      </c>
      <c r="E215" s="123">
        <f t="shared" si="40"/>
        <v>0</v>
      </c>
      <c r="F215" s="29">
        <v>0</v>
      </c>
      <c r="G215" s="125">
        <f t="shared" si="41"/>
        <v>0</v>
      </c>
      <c r="H215" s="31">
        <f>D215/1.08</f>
        <v>119065.74074074073</v>
      </c>
      <c r="I215" s="129"/>
      <c r="J215" s="63">
        <f t="shared" si="42"/>
        <v>0</v>
      </c>
      <c r="K215" s="8"/>
      <c r="L215" s="8"/>
    </row>
    <row r="216" spans="1:12">
      <c r="A216" s="24">
        <v>3</v>
      </c>
      <c r="B216" s="25" t="s">
        <v>26</v>
      </c>
      <c r="C216" s="88"/>
      <c r="D216" s="27">
        <v>60043</v>
      </c>
      <c r="E216" s="28">
        <f t="shared" si="40"/>
        <v>0</v>
      </c>
      <c r="F216" s="29">
        <v>0</v>
      </c>
      <c r="G216" s="30">
        <f t="shared" si="41"/>
        <v>0</v>
      </c>
      <c r="H216" s="31">
        <f>D216/1.08</f>
        <v>55595.370370370365</v>
      </c>
      <c r="I216" s="59"/>
      <c r="J216" s="63">
        <f t="shared" si="42"/>
        <v>0</v>
      </c>
      <c r="K216" s="8"/>
      <c r="L216" s="8"/>
    </row>
    <row r="217" spans="1:12">
      <c r="A217" s="24">
        <v>4</v>
      </c>
      <c r="B217" s="25" t="s">
        <v>27</v>
      </c>
      <c r="C217" s="35"/>
      <c r="D217" s="27">
        <v>115781</v>
      </c>
      <c r="E217" s="28">
        <f t="shared" si="40"/>
        <v>0</v>
      </c>
      <c r="F217" s="29">
        <v>0</v>
      </c>
      <c r="G217" s="30">
        <f t="shared" si="41"/>
        <v>0</v>
      </c>
      <c r="H217" s="31">
        <f>D217/1.08</f>
        <v>107204.62962962962</v>
      </c>
      <c r="I217" s="59"/>
      <c r="J217" s="63">
        <f t="shared" si="42"/>
        <v>0</v>
      </c>
      <c r="K217" s="8"/>
      <c r="L217" s="8"/>
    </row>
    <row r="218" spans="1:12">
      <c r="A218" s="24">
        <v>5</v>
      </c>
      <c r="B218" s="25" t="s">
        <v>28</v>
      </c>
      <c r="C218" s="32"/>
      <c r="D218" s="33">
        <v>119943</v>
      </c>
      <c r="E218" s="123">
        <f t="shared" si="40"/>
        <v>0</v>
      </c>
      <c r="F218" s="124">
        <v>0</v>
      </c>
      <c r="G218" s="125">
        <f t="shared" si="41"/>
        <v>0</v>
      </c>
      <c r="H218" s="128">
        <f>D218/1.08*0.75</f>
        <v>83293.75</v>
      </c>
      <c r="I218" s="59"/>
      <c r="J218" s="63">
        <f t="shared" si="42"/>
        <v>0</v>
      </c>
      <c r="K218" s="8"/>
      <c r="L218" s="8"/>
    </row>
    <row r="219" spans="1:12">
      <c r="A219" s="24">
        <v>6</v>
      </c>
      <c r="B219" s="25" t="s">
        <v>29</v>
      </c>
      <c r="C219" s="26"/>
      <c r="D219" s="27">
        <v>94810</v>
      </c>
      <c r="E219" s="28">
        <f t="shared" si="40"/>
        <v>0</v>
      </c>
      <c r="F219" s="29">
        <v>0</v>
      </c>
      <c r="G219" s="30">
        <f t="shared" si="41"/>
        <v>0</v>
      </c>
      <c r="H219" s="31">
        <f t="shared" ref="H219:H231" si="43">D219/1.08</f>
        <v>87787.037037037036</v>
      </c>
      <c r="I219" s="59"/>
      <c r="J219" s="63">
        <f t="shared" si="42"/>
        <v>0</v>
      </c>
      <c r="K219" s="8"/>
      <c r="L219" s="8"/>
    </row>
    <row r="220" spans="1:12">
      <c r="A220" s="24">
        <v>7</v>
      </c>
      <c r="B220" s="25" t="s">
        <v>30</v>
      </c>
      <c r="C220" s="34"/>
      <c r="D220" s="27">
        <v>141396</v>
      </c>
      <c r="E220" s="28">
        <f t="shared" si="40"/>
        <v>0</v>
      </c>
      <c r="F220" s="29">
        <v>0</v>
      </c>
      <c r="G220" s="30">
        <f t="shared" si="41"/>
        <v>0</v>
      </c>
      <c r="H220" s="31">
        <f t="shared" si="43"/>
        <v>130922.22222222222</v>
      </c>
      <c r="I220" s="59"/>
      <c r="J220" s="63">
        <f t="shared" si="42"/>
        <v>0</v>
      </c>
      <c r="K220" s="8"/>
      <c r="L220" s="8"/>
    </row>
    <row r="221" spans="1:12">
      <c r="A221" s="24">
        <v>8</v>
      </c>
      <c r="B221" s="25" t="s">
        <v>31</v>
      </c>
      <c r="C221" s="26"/>
      <c r="D221" s="27">
        <v>232931</v>
      </c>
      <c r="E221" s="28">
        <f t="shared" si="40"/>
        <v>0</v>
      </c>
      <c r="F221" s="29">
        <v>0</v>
      </c>
      <c r="G221" s="30">
        <f t="shared" si="41"/>
        <v>0</v>
      </c>
      <c r="H221" s="31">
        <f t="shared" si="43"/>
        <v>215676.85185185182</v>
      </c>
      <c r="I221" s="59"/>
      <c r="J221" s="63">
        <f t="shared" si="42"/>
        <v>0</v>
      </c>
      <c r="K221" s="8"/>
      <c r="L221" s="8"/>
    </row>
    <row r="222" spans="1:12">
      <c r="A222" s="24">
        <v>9</v>
      </c>
      <c r="B222" s="36" t="s">
        <v>32</v>
      </c>
      <c r="C222" s="26"/>
      <c r="D222" s="27">
        <v>101534</v>
      </c>
      <c r="E222" s="28">
        <f t="shared" si="40"/>
        <v>0</v>
      </c>
      <c r="F222" s="29">
        <v>0</v>
      </c>
      <c r="G222" s="30">
        <f t="shared" si="41"/>
        <v>0</v>
      </c>
      <c r="H222" s="31">
        <f t="shared" si="43"/>
        <v>94012.962962962964</v>
      </c>
      <c r="I222" s="59"/>
      <c r="J222" s="63">
        <f t="shared" si="42"/>
        <v>0</v>
      </c>
      <c r="K222" s="8"/>
      <c r="L222" s="8"/>
    </row>
    <row r="223" spans="1:12">
      <c r="A223" s="168">
        <v>10</v>
      </c>
      <c r="B223" s="36" t="s">
        <v>33</v>
      </c>
      <c r="C223" s="37"/>
      <c r="D223" s="27">
        <v>110148</v>
      </c>
      <c r="E223" s="156">
        <f t="shared" si="40"/>
        <v>0</v>
      </c>
      <c r="F223" s="157">
        <v>0</v>
      </c>
      <c r="G223" s="30">
        <f t="shared" si="41"/>
        <v>0</v>
      </c>
      <c r="H223" s="170">
        <f t="shared" si="43"/>
        <v>101988.88888888888</v>
      </c>
      <c r="I223" s="183"/>
      <c r="J223" s="158">
        <f t="shared" si="42"/>
        <v>0</v>
      </c>
      <c r="K223" s="8"/>
      <c r="L223" s="8"/>
    </row>
    <row r="224" spans="1:12">
      <c r="A224" s="24">
        <v>11</v>
      </c>
      <c r="B224" s="25" t="s">
        <v>34</v>
      </c>
      <c r="C224" s="37">
        <v>4</v>
      </c>
      <c r="D224" s="27">
        <v>54198</v>
      </c>
      <c r="E224" s="28">
        <f t="shared" si="40"/>
        <v>216792</v>
      </c>
      <c r="F224" s="29">
        <v>0</v>
      </c>
      <c r="G224" s="30">
        <f t="shared" si="41"/>
        <v>216792</v>
      </c>
      <c r="H224" s="31">
        <f t="shared" si="43"/>
        <v>50183.333333333328</v>
      </c>
      <c r="I224" s="59"/>
      <c r="J224" s="63">
        <f t="shared" si="42"/>
        <v>200733.33333333331</v>
      </c>
      <c r="K224" s="8"/>
      <c r="L224" s="8"/>
    </row>
    <row r="225" spans="1:12">
      <c r="A225" s="24">
        <v>12</v>
      </c>
      <c r="B225" s="25" t="s">
        <v>35</v>
      </c>
      <c r="C225" s="37"/>
      <c r="D225" s="27">
        <v>49680</v>
      </c>
      <c r="E225" s="28">
        <f t="shared" si="40"/>
        <v>0</v>
      </c>
      <c r="F225" s="29">
        <v>0</v>
      </c>
      <c r="G225" s="30">
        <f t="shared" si="41"/>
        <v>0</v>
      </c>
      <c r="H225" s="31">
        <f t="shared" si="43"/>
        <v>46000</v>
      </c>
      <c r="I225" s="59"/>
      <c r="J225" s="63">
        <f t="shared" si="42"/>
        <v>0</v>
      </c>
      <c r="K225" s="8"/>
      <c r="L225" s="8"/>
    </row>
    <row r="226" spans="1:12">
      <c r="A226" s="168">
        <v>13</v>
      </c>
      <c r="B226" s="25" t="s">
        <v>36</v>
      </c>
      <c r="C226" s="37"/>
      <c r="D226" s="38">
        <v>64152</v>
      </c>
      <c r="E226" s="156">
        <f t="shared" si="40"/>
        <v>0</v>
      </c>
      <c r="F226" s="157">
        <v>0</v>
      </c>
      <c r="G226" s="30">
        <f t="shared" si="41"/>
        <v>0</v>
      </c>
      <c r="H226" s="170">
        <f t="shared" si="43"/>
        <v>59399.999999999993</v>
      </c>
      <c r="I226" s="183"/>
      <c r="J226" s="158">
        <f t="shared" si="42"/>
        <v>0</v>
      </c>
      <c r="K226" s="8"/>
      <c r="L226" s="8"/>
    </row>
    <row r="227" spans="1:12">
      <c r="A227" s="168">
        <v>14</v>
      </c>
      <c r="B227" s="25" t="s">
        <v>37</v>
      </c>
      <c r="C227" s="37"/>
      <c r="D227" s="38">
        <v>65934</v>
      </c>
      <c r="E227" s="156">
        <f t="shared" si="40"/>
        <v>0</v>
      </c>
      <c r="F227" s="157">
        <v>0</v>
      </c>
      <c r="G227" s="30">
        <f t="shared" si="41"/>
        <v>0</v>
      </c>
      <c r="H227" s="170">
        <f t="shared" si="43"/>
        <v>61049.999999999993</v>
      </c>
      <c r="I227" s="183"/>
      <c r="J227" s="158">
        <f t="shared" si="42"/>
        <v>0</v>
      </c>
      <c r="K227" s="8"/>
      <c r="L227" s="8"/>
    </row>
    <row r="228" spans="1:12">
      <c r="A228" s="168">
        <v>15</v>
      </c>
      <c r="B228" s="25" t="s">
        <v>38</v>
      </c>
      <c r="C228" s="37"/>
      <c r="D228" s="38">
        <v>76626</v>
      </c>
      <c r="E228" s="156">
        <f t="shared" si="40"/>
        <v>0</v>
      </c>
      <c r="F228" s="157">
        <v>0</v>
      </c>
      <c r="G228" s="30">
        <f t="shared" si="41"/>
        <v>0</v>
      </c>
      <c r="H228" s="170">
        <f t="shared" si="43"/>
        <v>70950</v>
      </c>
      <c r="I228" s="183"/>
      <c r="J228" s="158">
        <f t="shared" si="42"/>
        <v>0</v>
      </c>
      <c r="K228" s="8"/>
      <c r="L228" s="8"/>
    </row>
    <row r="229" spans="1:12">
      <c r="A229" s="168">
        <v>16</v>
      </c>
      <c r="B229" s="25" t="s">
        <v>39</v>
      </c>
      <c r="C229" s="37"/>
      <c r="D229" s="38">
        <v>80190</v>
      </c>
      <c r="E229" s="156">
        <f t="shared" si="40"/>
        <v>0</v>
      </c>
      <c r="F229" s="157">
        <v>0</v>
      </c>
      <c r="G229" s="30">
        <f t="shared" si="41"/>
        <v>0</v>
      </c>
      <c r="H229" s="170">
        <f t="shared" si="43"/>
        <v>74250</v>
      </c>
      <c r="I229" s="183"/>
      <c r="J229" s="158">
        <f t="shared" si="42"/>
        <v>0</v>
      </c>
      <c r="K229" s="8"/>
      <c r="L229" s="8"/>
    </row>
    <row r="230" spans="1:12">
      <c r="A230" s="168">
        <v>17</v>
      </c>
      <c r="B230" s="25" t="s">
        <v>40</v>
      </c>
      <c r="C230" s="37"/>
      <c r="D230" s="38">
        <v>113832</v>
      </c>
      <c r="E230" s="156">
        <f t="shared" si="40"/>
        <v>0</v>
      </c>
      <c r="F230" s="157">
        <v>0</v>
      </c>
      <c r="G230" s="30">
        <f t="shared" si="41"/>
        <v>0</v>
      </c>
      <c r="H230" s="170">
        <f t="shared" si="43"/>
        <v>105400</v>
      </c>
      <c r="I230" s="183"/>
      <c r="J230" s="158">
        <f t="shared" si="42"/>
        <v>0</v>
      </c>
      <c r="K230" s="8"/>
      <c r="L230" s="8"/>
    </row>
    <row r="231" spans="1:12">
      <c r="A231" s="168">
        <v>18</v>
      </c>
      <c r="B231" s="25" t="s">
        <v>41</v>
      </c>
      <c r="C231" s="37"/>
      <c r="D231" s="38">
        <v>98010</v>
      </c>
      <c r="E231" s="156">
        <f t="shared" si="40"/>
        <v>0</v>
      </c>
      <c r="F231" s="157">
        <v>0</v>
      </c>
      <c r="G231" s="30">
        <f t="shared" si="41"/>
        <v>0</v>
      </c>
      <c r="H231" s="170">
        <f t="shared" si="43"/>
        <v>90750</v>
      </c>
      <c r="I231" s="183"/>
      <c r="J231" s="158">
        <f t="shared" si="42"/>
        <v>0</v>
      </c>
      <c r="K231" s="8"/>
      <c r="L231" s="8"/>
    </row>
    <row r="232" spans="1:12" ht="17.25">
      <c r="A232" s="40"/>
      <c r="B232" s="41" t="s">
        <v>42</v>
      </c>
      <c r="C232" s="42">
        <f>SUM(C214:C231)</f>
        <v>7</v>
      </c>
      <c r="D232" s="42"/>
      <c r="E232" s="43">
        <f>SUM(E214:E231)</f>
        <v>454707</v>
      </c>
      <c r="F232" s="43"/>
      <c r="G232" s="44">
        <f>SUM(G214:G231)</f>
        <v>454707</v>
      </c>
      <c r="H232" s="45"/>
      <c r="I232" s="64"/>
      <c r="J232" s="45">
        <f>SUM(J214:J231)</f>
        <v>421024.99999999994</v>
      </c>
      <c r="K232" s="8"/>
      <c r="L232" s="8"/>
    </row>
    <row r="233" spans="1:12" ht="31.5">
      <c r="A233" s="46"/>
      <c r="B233" s="47"/>
      <c r="C233" s="48"/>
      <c r="D233" s="48"/>
      <c r="E233" s="49"/>
      <c r="F233" s="49"/>
      <c r="G233" s="50"/>
      <c r="H233" s="51"/>
      <c r="I233" s="65"/>
      <c r="J233" s="184">
        <f>J232*0.08</f>
        <v>33681.999999999993</v>
      </c>
      <c r="K233" s="8"/>
      <c r="L233" s="8"/>
    </row>
    <row r="234" spans="1:12" ht="18">
      <c r="A234" s="283" t="s">
        <v>43</v>
      </c>
      <c r="B234" s="283"/>
      <c r="C234" s="284" t="s">
        <v>44</v>
      </c>
      <c r="D234" s="284"/>
      <c r="E234" s="54"/>
      <c r="F234" s="54"/>
      <c r="G234" s="55" t="s">
        <v>45</v>
      </c>
      <c r="H234" s="56"/>
      <c r="I234" s="66"/>
      <c r="J234" s="185">
        <f>SUM(J232:J233)</f>
        <v>454706.99999999994</v>
      </c>
      <c r="K234" s="8"/>
      <c r="L234" s="8"/>
    </row>
    <row r="235" spans="1:12">
      <c r="H235" s="8"/>
      <c r="I235" s="8"/>
      <c r="J235" s="8"/>
      <c r="K235" s="8"/>
      <c r="L235" s="8"/>
    </row>
    <row r="237" spans="1:12" ht="32.25" customHeight="1">
      <c r="A237" s="279" t="s">
        <v>0</v>
      </c>
      <c r="B237" s="279"/>
      <c r="C237" s="279"/>
      <c r="D237" s="279"/>
      <c r="E237" s="279"/>
      <c r="F237" s="279"/>
      <c r="G237" s="279"/>
      <c r="H237" s="3"/>
      <c r="I237" s="182"/>
      <c r="J237" s="3"/>
      <c r="K237" s="8"/>
      <c r="L237" s="8"/>
    </row>
    <row r="238" spans="1:12" ht="15.75">
      <c r="A238" s="279" t="s">
        <v>1</v>
      </c>
      <c r="B238" s="279"/>
      <c r="C238" s="279"/>
      <c r="D238" s="279"/>
      <c r="E238" s="279"/>
      <c r="F238" s="279"/>
      <c r="G238" s="279"/>
      <c r="H238" s="176"/>
      <c r="I238" s="176"/>
      <c r="J238" s="176"/>
      <c r="K238" s="8"/>
      <c r="L238" s="8"/>
    </row>
    <row r="239" spans="1:12" ht="15.75">
      <c r="A239" s="279" t="s">
        <v>2</v>
      </c>
      <c r="B239" s="279"/>
      <c r="C239" s="279"/>
      <c r="D239" s="279"/>
      <c r="E239" s="279"/>
      <c r="F239" s="279"/>
      <c r="G239" s="279"/>
      <c r="H239" s="3"/>
      <c r="I239" s="59"/>
      <c r="J239" s="3"/>
      <c r="K239" s="8"/>
      <c r="L239" s="8"/>
    </row>
    <row r="240" spans="1:12" ht="15.75">
      <c r="A240" s="279" t="s">
        <v>4</v>
      </c>
      <c r="B240" s="279"/>
      <c r="C240" s="279"/>
      <c r="D240" s="279"/>
      <c r="E240" s="279"/>
      <c r="F240" s="279"/>
      <c r="G240" s="279"/>
      <c r="H240" s="3"/>
      <c r="I240" s="59"/>
      <c r="J240" s="3"/>
      <c r="K240" s="8"/>
      <c r="L240" s="8"/>
    </row>
    <row r="241" spans="1:12" ht="15.75">
      <c r="A241" s="280" t="s">
        <v>6</v>
      </c>
      <c r="B241" s="280"/>
      <c r="C241" s="280"/>
      <c r="D241" s="280"/>
      <c r="E241" s="280"/>
      <c r="F241" s="280"/>
      <c r="G241" s="280"/>
      <c r="H241" s="3"/>
      <c r="I241" s="59"/>
      <c r="J241" s="3"/>
      <c r="K241" s="8"/>
      <c r="L241" s="8"/>
    </row>
    <row r="242" spans="1:12" ht="27.75">
      <c r="A242" s="9"/>
      <c r="B242" s="9"/>
      <c r="C242" s="281" t="s">
        <v>388</v>
      </c>
      <c r="D242" s="281"/>
      <c r="E242" s="281"/>
      <c r="F242" s="281"/>
      <c r="G242" s="281"/>
      <c r="H242" s="3"/>
      <c r="I242" s="59"/>
      <c r="J242" s="3"/>
      <c r="K242" s="8"/>
      <c r="L242" s="8"/>
    </row>
    <row r="243" spans="1:12" ht="15.75">
      <c r="A243" s="11" t="s">
        <v>358</v>
      </c>
      <c r="B243" s="12"/>
      <c r="C243" s="13"/>
      <c r="D243" s="286"/>
      <c r="E243" s="286"/>
      <c r="F243" s="286"/>
      <c r="G243" s="286"/>
      <c r="H243" s="15"/>
      <c r="I243" s="59"/>
      <c r="J243" s="3"/>
      <c r="K243" s="8"/>
      <c r="L243" s="8"/>
    </row>
    <row r="244" spans="1:12" ht="15.75">
      <c r="A244" s="11" t="s">
        <v>9</v>
      </c>
      <c r="B244" s="286" t="s">
        <v>542</v>
      </c>
      <c r="C244" s="286"/>
      <c r="D244" s="286"/>
      <c r="E244" s="286"/>
      <c r="F244" s="286"/>
      <c r="G244" s="16"/>
      <c r="H244" s="20" t="s">
        <v>161</v>
      </c>
      <c r="I244" s="62"/>
      <c r="J244" s="61"/>
      <c r="K244" s="8"/>
      <c r="L244" s="8"/>
    </row>
    <row r="245" spans="1:12" ht="18.75">
      <c r="A245" s="11" t="s">
        <v>11</v>
      </c>
      <c r="B245" s="177"/>
      <c r="C245" s="178"/>
      <c r="D245" s="178"/>
      <c r="E245" s="178"/>
      <c r="F245" s="179"/>
      <c r="G245" s="180"/>
      <c r="H245" s="180"/>
      <c r="I245" s="180"/>
      <c r="J245" s="3"/>
      <c r="K245" s="8"/>
      <c r="L245" s="8"/>
    </row>
    <row r="246" spans="1:12" ht="15.75">
      <c r="A246" s="21" t="s">
        <v>14</v>
      </c>
      <c r="B246" s="181"/>
      <c r="C246" s="21" t="s">
        <v>17</v>
      </c>
      <c r="D246" s="22" t="s">
        <v>18</v>
      </c>
      <c r="E246" s="23" t="s">
        <v>19</v>
      </c>
      <c r="F246" s="23" t="s">
        <v>20</v>
      </c>
      <c r="G246" s="21" t="s">
        <v>21</v>
      </c>
      <c r="H246" s="3"/>
      <c r="I246" s="59"/>
      <c r="J246" s="3"/>
      <c r="K246" s="8"/>
      <c r="L246" s="8"/>
    </row>
    <row r="247" spans="1:12">
      <c r="A247" s="24">
        <v>1</v>
      </c>
      <c r="B247" s="25" t="s">
        <v>23</v>
      </c>
      <c r="C247" s="26">
        <v>3</v>
      </c>
      <c r="D247" s="27">
        <v>79305</v>
      </c>
      <c r="E247" s="28">
        <f t="shared" ref="E247:E264" si="44">D247*C247</f>
        <v>237915</v>
      </c>
      <c r="F247" s="29">
        <v>0</v>
      </c>
      <c r="G247" s="30">
        <f t="shared" ref="G247:G264" si="45">E247-E247*F247</f>
        <v>237915</v>
      </c>
      <c r="H247" s="31">
        <f>D247/1.08</f>
        <v>73430.555555555547</v>
      </c>
      <c r="I247" s="59"/>
      <c r="J247" s="63">
        <f t="shared" ref="J247:J264" si="46">H247*C247</f>
        <v>220291.66666666663</v>
      </c>
      <c r="K247" s="8"/>
      <c r="L247" s="8"/>
    </row>
    <row r="248" spans="1:12">
      <c r="A248" s="120">
        <v>2</v>
      </c>
      <c r="B248" s="121" t="s">
        <v>25</v>
      </c>
      <c r="C248" s="126"/>
      <c r="D248" s="33">
        <v>128591</v>
      </c>
      <c r="E248" s="123">
        <f t="shared" si="44"/>
        <v>0</v>
      </c>
      <c r="F248" s="29">
        <v>0</v>
      </c>
      <c r="G248" s="125">
        <f t="shared" si="45"/>
        <v>0</v>
      </c>
      <c r="H248" s="31">
        <f>D248/1.08</f>
        <v>119065.74074074073</v>
      </c>
      <c r="I248" s="129"/>
      <c r="J248" s="63">
        <f t="shared" si="46"/>
        <v>0</v>
      </c>
      <c r="K248" s="8"/>
      <c r="L248" s="8"/>
    </row>
    <row r="249" spans="1:12">
      <c r="A249" s="24">
        <v>3</v>
      </c>
      <c r="B249" s="25" t="s">
        <v>26</v>
      </c>
      <c r="C249" s="88"/>
      <c r="D249" s="27">
        <v>60043</v>
      </c>
      <c r="E249" s="28">
        <f t="shared" si="44"/>
        <v>0</v>
      </c>
      <c r="F249" s="29">
        <v>0</v>
      </c>
      <c r="G249" s="30">
        <f t="shared" si="45"/>
        <v>0</v>
      </c>
      <c r="H249" s="31">
        <f>D249/1.08</f>
        <v>55595.370370370365</v>
      </c>
      <c r="I249" s="59"/>
      <c r="J249" s="63">
        <f t="shared" si="46"/>
        <v>0</v>
      </c>
      <c r="K249" s="8"/>
      <c r="L249" s="8"/>
    </row>
    <row r="250" spans="1:12">
      <c r="A250" s="24">
        <v>4</v>
      </c>
      <c r="B250" s="25" t="s">
        <v>27</v>
      </c>
      <c r="C250" s="35"/>
      <c r="D250" s="27">
        <v>115781</v>
      </c>
      <c r="E250" s="28">
        <f t="shared" si="44"/>
        <v>0</v>
      </c>
      <c r="F250" s="29">
        <v>0</v>
      </c>
      <c r="G250" s="30">
        <f t="shared" si="45"/>
        <v>0</v>
      </c>
      <c r="H250" s="31">
        <f>D250/1.08</f>
        <v>107204.62962962962</v>
      </c>
      <c r="I250" s="59"/>
      <c r="J250" s="63">
        <f t="shared" si="46"/>
        <v>0</v>
      </c>
      <c r="K250" s="8"/>
      <c r="L250" s="8"/>
    </row>
    <row r="251" spans="1:12">
      <c r="A251" s="24">
        <v>5</v>
      </c>
      <c r="B251" s="25" t="s">
        <v>28</v>
      </c>
      <c r="C251" s="32">
        <v>5</v>
      </c>
      <c r="D251" s="33">
        <v>119943</v>
      </c>
      <c r="E251" s="123">
        <f t="shared" si="44"/>
        <v>599715</v>
      </c>
      <c r="F251" s="124">
        <v>0</v>
      </c>
      <c r="G251" s="125">
        <f t="shared" si="45"/>
        <v>599715</v>
      </c>
      <c r="H251" s="128">
        <f>D251/1.08*0.75</f>
        <v>83293.75</v>
      </c>
      <c r="I251" s="59"/>
      <c r="J251" s="63">
        <f t="shared" si="46"/>
        <v>416468.75</v>
      </c>
      <c r="K251" s="8"/>
      <c r="L251" s="8"/>
    </row>
    <row r="252" spans="1:12">
      <c r="A252" s="24">
        <v>6</v>
      </c>
      <c r="B252" s="25" t="s">
        <v>29</v>
      </c>
      <c r="C252" s="26"/>
      <c r="D252" s="27">
        <v>94810</v>
      </c>
      <c r="E252" s="28">
        <f t="shared" si="44"/>
        <v>0</v>
      </c>
      <c r="F252" s="29">
        <v>0</v>
      </c>
      <c r="G252" s="30">
        <f t="shared" si="45"/>
        <v>0</v>
      </c>
      <c r="H252" s="31">
        <f t="shared" ref="H252:H264" si="47">D252/1.08</f>
        <v>87787.037037037036</v>
      </c>
      <c r="I252" s="59"/>
      <c r="J252" s="63">
        <f t="shared" si="46"/>
        <v>0</v>
      </c>
      <c r="K252" s="8"/>
      <c r="L252" s="8"/>
    </row>
    <row r="253" spans="1:12">
      <c r="A253" s="24">
        <v>7</v>
      </c>
      <c r="B253" s="25" t="s">
        <v>30</v>
      </c>
      <c r="C253" s="34"/>
      <c r="D253" s="27">
        <v>141396</v>
      </c>
      <c r="E253" s="28">
        <f t="shared" si="44"/>
        <v>0</v>
      </c>
      <c r="F253" s="29">
        <v>0</v>
      </c>
      <c r="G253" s="30">
        <f t="shared" si="45"/>
        <v>0</v>
      </c>
      <c r="H253" s="31">
        <f t="shared" si="47"/>
        <v>130922.22222222222</v>
      </c>
      <c r="I253" s="59"/>
      <c r="J253" s="63">
        <f t="shared" si="46"/>
        <v>0</v>
      </c>
      <c r="K253" s="8"/>
      <c r="L253" s="8"/>
    </row>
    <row r="254" spans="1:12">
      <c r="A254" s="24">
        <v>8</v>
      </c>
      <c r="B254" s="25" t="s">
        <v>31</v>
      </c>
      <c r="C254" s="26"/>
      <c r="D254" s="27">
        <v>232931</v>
      </c>
      <c r="E254" s="28">
        <f t="shared" si="44"/>
        <v>0</v>
      </c>
      <c r="F254" s="29">
        <v>0</v>
      </c>
      <c r="G254" s="30">
        <f t="shared" si="45"/>
        <v>0</v>
      </c>
      <c r="H254" s="31">
        <f t="shared" si="47"/>
        <v>215676.85185185182</v>
      </c>
      <c r="I254" s="59"/>
      <c r="J254" s="63">
        <f t="shared" si="46"/>
        <v>0</v>
      </c>
      <c r="K254" s="8"/>
      <c r="L254" s="8"/>
    </row>
    <row r="255" spans="1:12">
      <c r="A255" s="24">
        <v>9</v>
      </c>
      <c r="B255" s="36" t="s">
        <v>32</v>
      </c>
      <c r="C255" s="26"/>
      <c r="D255" s="27">
        <v>101534</v>
      </c>
      <c r="E255" s="28">
        <f t="shared" si="44"/>
        <v>0</v>
      </c>
      <c r="F255" s="29">
        <v>0</v>
      </c>
      <c r="G255" s="30">
        <f t="shared" si="45"/>
        <v>0</v>
      </c>
      <c r="H255" s="31">
        <f t="shared" si="47"/>
        <v>94012.962962962964</v>
      </c>
      <c r="I255" s="59"/>
      <c r="J255" s="63">
        <f t="shared" si="46"/>
        <v>0</v>
      </c>
      <c r="K255" s="8"/>
      <c r="L255" s="8"/>
    </row>
    <row r="256" spans="1:12">
      <c r="A256" s="168">
        <v>10</v>
      </c>
      <c r="B256" s="36" t="s">
        <v>33</v>
      </c>
      <c r="C256" s="37"/>
      <c r="D256" s="27">
        <v>110148</v>
      </c>
      <c r="E256" s="156">
        <f t="shared" si="44"/>
        <v>0</v>
      </c>
      <c r="F256" s="157">
        <v>0</v>
      </c>
      <c r="G256" s="30">
        <f t="shared" si="45"/>
        <v>0</v>
      </c>
      <c r="H256" s="170">
        <f t="shared" si="47"/>
        <v>101988.88888888888</v>
      </c>
      <c r="I256" s="183"/>
      <c r="J256" s="158">
        <f t="shared" si="46"/>
        <v>0</v>
      </c>
      <c r="K256" s="8"/>
      <c r="L256" s="8"/>
    </row>
    <row r="257" spans="1:12">
      <c r="A257" s="24">
        <v>11</v>
      </c>
      <c r="B257" s="25" t="s">
        <v>34</v>
      </c>
      <c r="C257" s="37"/>
      <c r="D257" s="27">
        <v>54198</v>
      </c>
      <c r="E257" s="28">
        <f t="shared" si="44"/>
        <v>0</v>
      </c>
      <c r="F257" s="29">
        <v>0</v>
      </c>
      <c r="G257" s="30">
        <f t="shared" si="45"/>
        <v>0</v>
      </c>
      <c r="H257" s="31">
        <f t="shared" si="47"/>
        <v>50183.333333333328</v>
      </c>
      <c r="I257" s="59"/>
      <c r="J257" s="63">
        <f t="shared" si="46"/>
        <v>0</v>
      </c>
      <c r="K257" s="8"/>
      <c r="L257" s="8"/>
    </row>
    <row r="258" spans="1:12">
      <c r="A258" s="24">
        <v>12</v>
      </c>
      <c r="B258" s="25" t="s">
        <v>35</v>
      </c>
      <c r="C258" s="37"/>
      <c r="D258" s="27">
        <v>49680</v>
      </c>
      <c r="E258" s="28">
        <f t="shared" si="44"/>
        <v>0</v>
      </c>
      <c r="F258" s="29">
        <v>0</v>
      </c>
      <c r="G258" s="30">
        <f t="shared" si="45"/>
        <v>0</v>
      </c>
      <c r="H258" s="31">
        <f t="shared" si="47"/>
        <v>46000</v>
      </c>
      <c r="I258" s="59"/>
      <c r="J258" s="63">
        <f t="shared" si="46"/>
        <v>0</v>
      </c>
      <c r="K258" s="8"/>
      <c r="L258" s="8"/>
    </row>
    <row r="259" spans="1:12">
      <c r="A259" s="168">
        <v>13</v>
      </c>
      <c r="B259" s="25" t="s">
        <v>36</v>
      </c>
      <c r="C259" s="37"/>
      <c r="D259" s="38">
        <v>64152</v>
      </c>
      <c r="E259" s="156">
        <f t="shared" si="44"/>
        <v>0</v>
      </c>
      <c r="F259" s="157">
        <v>0</v>
      </c>
      <c r="G259" s="30">
        <f t="shared" si="45"/>
        <v>0</v>
      </c>
      <c r="H259" s="170">
        <f t="shared" si="47"/>
        <v>59399.999999999993</v>
      </c>
      <c r="I259" s="183"/>
      <c r="J259" s="158">
        <f t="shared" si="46"/>
        <v>0</v>
      </c>
      <c r="K259" s="8"/>
      <c r="L259" s="8"/>
    </row>
    <row r="260" spans="1:12">
      <c r="A260" s="168">
        <v>14</v>
      </c>
      <c r="B260" s="25" t="s">
        <v>37</v>
      </c>
      <c r="C260" s="37"/>
      <c r="D260" s="38">
        <v>65934</v>
      </c>
      <c r="E260" s="156">
        <f t="shared" si="44"/>
        <v>0</v>
      </c>
      <c r="F260" s="157">
        <v>0</v>
      </c>
      <c r="G260" s="30">
        <f t="shared" si="45"/>
        <v>0</v>
      </c>
      <c r="H260" s="170">
        <f t="shared" si="47"/>
        <v>61049.999999999993</v>
      </c>
      <c r="I260" s="183"/>
      <c r="J260" s="158">
        <f t="shared" si="46"/>
        <v>0</v>
      </c>
      <c r="K260" s="8"/>
      <c r="L260" s="8"/>
    </row>
    <row r="261" spans="1:12">
      <c r="A261" s="168">
        <v>15</v>
      </c>
      <c r="B261" s="25" t="s">
        <v>38</v>
      </c>
      <c r="C261" s="37"/>
      <c r="D261" s="38">
        <v>76626</v>
      </c>
      <c r="E261" s="156">
        <f t="shared" si="44"/>
        <v>0</v>
      </c>
      <c r="F261" s="157">
        <v>0</v>
      </c>
      <c r="G261" s="30">
        <f t="shared" si="45"/>
        <v>0</v>
      </c>
      <c r="H261" s="170">
        <f t="shared" si="47"/>
        <v>70950</v>
      </c>
      <c r="I261" s="183"/>
      <c r="J261" s="158">
        <f t="shared" si="46"/>
        <v>0</v>
      </c>
      <c r="K261" s="8"/>
      <c r="L261" s="8"/>
    </row>
    <row r="262" spans="1:12">
      <c r="A262" s="168">
        <v>16</v>
      </c>
      <c r="B262" s="25" t="s">
        <v>39</v>
      </c>
      <c r="C262" s="37"/>
      <c r="D262" s="38">
        <v>80190</v>
      </c>
      <c r="E262" s="156">
        <f t="shared" si="44"/>
        <v>0</v>
      </c>
      <c r="F262" s="157">
        <v>0</v>
      </c>
      <c r="G262" s="30">
        <f t="shared" si="45"/>
        <v>0</v>
      </c>
      <c r="H262" s="170">
        <f t="shared" si="47"/>
        <v>74250</v>
      </c>
      <c r="I262" s="183"/>
      <c r="J262" s="158">
        <f t="shared" si="46"/>
        <v>0</v>
      </c>
      <c r="K262" s="8"/>
      <c r="L262" s="8"/>
    </row>
    <row r="263" spans="1:12">
      <c r="A263" s="168">
        <v>17</v>
      </c>
      <c r="B263" s="25" t="s">
        <v>40</v>
      </c>
      <c r="C263" s="37"/>
      <c r="D263" s="38">
        <v>113832</v>
      </c>
      <c r="E263" s="156">
        <f t="shared" si="44"/>
        <v>0</v>
      </c>
      <c r="F263" s="157">
        <v>0</v>
      </c>
      <c r="G263" s="30">
        <f t="shared" si="45"/>
        <v>0</v>
      </c>
      <c r="H263" s="170">
        <f t="shared" si="47"/>
        <v>105400</v>
      </c>
      <c r="I263" s="183"/>
      <c r="J263" s="158">
        <f t="shared" si="46"/>
        <v>0</v>
      </c>
      <c r="K263" s="8"/>
      <c r="L263" s="8"/>
    </row>
    <row r="264" spans="1:12">
      <c r="A264" s="168">
        <v>18</v>
      </c>
      <c r="B264" s="25" t="s">
        <v>41</v>
      </c>
      <c r="C264" s="37"/>
      <c r="D264" s="38">
        <v>98010</v>
      </c>
      <c r="E264" s="156">
        <f t="shared" si="44"/>
        <v>0</v>
      </c>
      <c r="F264" s="157">
        <v>0</v>
      </c>
      <c r="G264" s="30">
        <f t="shared" si="45"/>
        <v>0</v>
      </c>
      <c r="H264" s="170">
        <f t="shared" si="47"/>
        <v>90750</v>
      </c>
      <c r="I264" s="183"/>
      <c r="J264" s="158">
        <f t="shared" si="46"/>
        <v>0</v>
      </c>
      <c r="K264" s="8"/>
      <c r="L264" s="8"/>
    </row>
    <row r="265" spans="1:12" ht="17.25">
      <c r="A265" s="40"/>
      <c r="B265" s="41" t="s">
        <v>42</v>
      </c>
      <c r="C265" s="42">
        <f>SUM(C247:C264)</f>
        <v>8</v>
      </c>
      <c r="D265" s="42"/>
      <c r="E265" s="43">
        <f>SUM(E247:E264)</f>
        <v>837630</v>
      </c>
      <c r="F265" s="43"/>
      <c r="G265" s="44">
        <f>SUM(G247:G264)</f>
        <v>837630</v>
      </c>
      <c r="H265" s="45"/>
      <c r="I265" s="64"/>
      <c r="J265" s="45">
        <f>SUM(J247:J264)</f>
        <v>636760.41666666663</v>
      </c>
      <c r="K265" s="8"/>
      <c r="L265" s="8"/>
    </row>
    <row r="266" spans="1:12" ht="31.5">
      <c r="A266" s="46"/>
      <c r="B266" s="47"/>
      <c r="C266" s="48"/>
      <c r="D266" s="48"/>
      <c r="E266" s="49"/>
      <c r="F266" s="49"/>
      <c r="G266" s="50"/>
      <c r="H266" s="51"/>
      <c r="I266" s="65"/>
      <c r="J266" s="184">
        <f>J265*0.08</f>
        <v>50940.833333333328</v>
      </c>
      <c r="K266" s="8"/>
      <c r="L266" s="8"/>
    </row>
    <row r="267" spans="1:12" ht="18">
      <c r="A267" s="283" t="s">
        <v>43</v>
      </c>
      <c r="B267" s="283"/>
      <c r="C267" s="284" t="s">
        <v>44</v>
      </c>
      <c r="D267" s="284"/>
      <c r="E267" s="54"/>
      <c r="F267" s="54"/>
      <c r="G267" s="55" t="s">
        <v>45</v>
      </c>
      <c r="H267" s="56"/>
      <c r="I267" s="66"/>
      <c r="J267" s="185">
        <f>SUM(J265:J266)</f>
        <v>687701.25</v>
      </c>
      <c r="K267" s="8"/>
      <c r="L267" s="8"/>
    </row>
    <row r="268" spans="1:12">
      <c r="H268" s="8"/>
      <c r="I268" s="8"/>
      <c r="J268" s="8"/>
      <c r="K268" s="8"/>
      <c r="L268" s="8"/>
    </row>
    <row r="270" spans="1:12" ht="15.75">
      <c r="A270" s="279" t="s">
        <v>0</v>
      </c>
      <c r="B270" s="279"/>
      <c r="C270" s="279"/>
      <c r="D270" s="279"/>
      <c r="E270" s="279"/>
      <c r="F270" s="279"/>
      <c r="G270" s="279"/>
      <c r="H270" s="3"/>
      <c r="I270" s="182"/>
      <c r="J270" s="3"/>
    </row>
    <row r="271" spans="1:12" ht="15.75">
      <c r="A271" s="279" t="s">
        <v>1</v>
      </c>
      <c r="B271" s="279"/>
      <c r="C271" s="279"/>
      <c r="D271" s="279"/>
      <c r="E271" s="279"/>
      <c r="F271" s="279"/>
      <c r="G271" s="279"/>
      <c r="H271" s="176"/>
      <c r="I271" s="176"/>
      <c r="J271" s="176"/>
    </row>
    <row r="272" spans="1:12" ht="15.75">
      <c r="A272" s="279" t="s">
        <v>2</v>
      </c>
      <c r="B272" s="279"/>
      <c r="C272" s="279"/>
      <c r="D272" s="279"/>
      <c r="E272" s="279"/>
      <c r="F272" s="279"/>
      <c r="G272" s="279"/>
      <c r="H272" s="3"/>
      <c r="I272" s="59"/>
      <c r="J272" s="3"/>
    </row>
    <row r="273" spans="1:10" ht="15.75">
      <c r="A273" s="279" t="s">
        <v>4</v>
      </c>
      <c r="B273" s="279"/>
      <c r="C273" s="279"/>
      <c r="D273" s="279"/>
      <c r="E273" s="279"/>
      <c r="F273" s="279"/>
      <c r="G273" s="279"/>
      <c r="H273" s="3"/>
      <c r="I273" s="59"/>
      <c r="J273" s="3"/>
    </row>
    <row r="274" spans="1:10" ht="15.75">
      <c r="A274" s="280" t="s">
        <v>6</v>
      </c>
      <c r="B274" s="280"/>
      <c r="C274" s="280"/>
      <c r="D274" s="280"/>
      <c r="E274" s="280"/>
      <c r="F274" s="280"/>
      <c r="G274" s="280"/>
      <c r="H274" s="3"/>
      <c r="I274" s="59"/>
      <c r="J274" s="3"/>
    </row>
    <row r="275" spans="1:10" ht="27.75">
      <c r="A275" s="9"/>
      <c r="B275" s="9"/>
      <c r="C275" s="281" t="s">
        <v>388</v>
      </c>
      <c r="D275" s="281"/>
      <c r="E275" s="281"/>
      <c r="F275" s="281"/>
      <c r="G275" s="281"/>
      <c r="H275" s="3"/>
      <c r="I275" s="59"/>
      <c r="J275" s="3"/>
    </row>
    <row r="276" spans="1:10" ht="15.75">
      <c r="A276" s="11" t="s">
        <v>358</v>
      </c>
      <c r="B276" s="12"/>
      <c r="C276" s="13"/>
      <c r="D276" s="286"/>
      <c r="E276" s="286"/>
      <c r="F276" s="286"/>
      <c r="G276" s="286"/>
      <c r="H276" s="15"/>
      <c r="I276" s="59"/>
      <c r="J276" s="3"/>
    </row>
    <row r="277" spans="1:10" ht="15.75">
      <c r="A277" s="11" t="s">
        <v>9</v>
      </c>
      <c r="B277" s="286" t="s">
        <v>543</v>
      </c>
      <c r="C277" s="286"/>
      <c r="D277" s="286"/>
      <c r="E277" s="286"/>
      <c r="F277" s="286"/>
      <c r="G277" s="16"/>
      <c r="H277" s="20" t="s">
        <v>161</v>
      </c>
      <c r="I277" s="62"/>
      <c r="J277" s="61"/>
    </row>
    <row r="278" spans="1:10" ht="18.75">
      <c r="A278" s="11" t="s">
        <v>11</v>
      </c>
      <c r="B278" s="177"/>
      <c r="C278" s="178"/>
      <c r="D278" s="178"/>
      <c r="E278" s="178"/>
      <c r="F278" s="179"/>
      <c r="G278" s="180"/>
      <c r="H278" s="180"/>
      <c r="I278" s="180"/>
      <c r="J278" s="3"/>
    </row>
    <row r="279" spans="1:10" ht="15.75">
      <c r="A279" s="21" t="s">
        <v>14</v>
      </c>
      <c r="B279" s="181"/>
      <c r="C279" s="21" t="s">
        <v>17</v>
      </c>
      <c r="D279" s="22" t="s">
        <v>18</v>
      </c>
      <c r="E279" s="23" t="s">
        <v>19</v>
      </c>
      <c r="F279" s="23" t="s">
        <v>20</v>
      </c>
      <c r="G279" s="21" t="s">
        <v>21</v>
      </c>
      <c r="H279" s="3"/>
      <c r="I279" s="59"/>
      <c r="J279" s="3"/>
    </row>
    <row r="280" spans="1:10">
      <c r="A280" s="24">
        <v>1</v>
      </c>
      <c r="B280" s="25" t="s">
        <v>23</v>
      </c>
      <c r="C280" s="26">
        <v>4</v>
      </c>
      <c r="D280" s="27">
        <v>79305</v>
      </c>
      <c r="E280" s="28">
        <f t="shared" ref="E280:E297" si="48">D280*C280</f>
        <v>317220</v>
      </c>
      <c r="F280" s="29">
        <v>0</v>
      </c>
      <c r="G280" s="30">
        <f t="shared" ref="G280:G297" si="49">E280-E280*F280</f>
        <v>317220</v>
      </c>
      <c r="H280" s="31">
        <f>D280/1.08</f>
        <v>73430.555555555547</v>
      </c>
      <c r="I280" s="59"/>
      <c r="J280" s="63">
        <f t="shared" ref="J280:J297" si="50">H280*C280</f>
        <v>293722.22222222219</v>
      </c>
    </row>
    <row r="281" spans="1:10">
      <c r="A281" s="120">
        <v>2</v>
      </c>
      <c r="B281" s="121" t="s">
        <v>25</v>
      </c>
      <c r="C281" s="126"/>
      <c r="D281" s="33">
        <v>128591</v>
      </c>
      <c r="E281" s="123">
        <f t="shared" si="48"/>
        <v>0</v>
      </c>
      <c r="F281" s="29">
        <v>0</v>
      </c>
      <c r="G281" s="125">
        <f t="shared" si="49"/>
        <v>0</v>
      </c>
      <c r="H281" s="31">
        <f>D281/1.08</f>
        <v>119065.74074074073</v>
      </c>
      <c r="I281" s="129"/>
      <c r="J281" s="63">
        <f t="shared" si="50"/>
        <v>0</v>
      </c>
    </row>
    <row r="282" spans="1:10">
      <c r="A282" s="24">
        <v>3</v>
      </c>
      <c r="B282" s="25" t="s">
        <v>26</v>
      </c>
      <c r="C282" s="88"/>
      <c r="D282" s="27">
        <v>60043</v>
      </c>
      <c r="E282" s="28">
        <f t="shared" si="48"/>
        <v>0</v>
      </c>
      <c r="F282" s="29">
        <v>0</v>
      </c>
      <c r="G282" s="30">
        <f t="shared" si="49"/>
        <v>0</v>
      </c>
      <c r="H282" s="31">
        <f>D282/1.08</f>
        <v>55595.370370370365</v>
      </c>
      <c r="I282" s="59"/>
      <c r="J282" s="63">
        <f t="shared" si="50"/>
        <v>0</v>
      </c>
    </row>
    <row r="283" spans="1:10">
      <c r="A283" s="24">
        <v>4</v>
      </c>
      <c r="B283" s="25" t="s">
        <v>27</v>
      </c>
      <c r="C283" s="35"/>
      <c r="D283" s="27">
        <v>115781</v>
      </c>
      <c r="E283" s="28">
        <f t="shared" si="48"/>
        <v>0</v>
      </c>
      <c r="F283" s="29">
        <v>0</v>
      </c>
      <c r="G283" s="30">
        <f t="shared" si="49"/>
        <v>0</v>
      </c>
      <c r="H283" s="31">
        <f>D283/1.08</f>
        <v>107204.62962962962</v>
      </c>
      <c r="I283" s="59"/>
      <c r="J283" s="63">
        <f t="shared" si="50"/>
        <v>0</v>
      </c>
    </row>
    <row r="284" spans="1:10">
      <c r="A284" s="24">
        <v>5</v>
      </c>
      <c r="B284" s="25" t="s">
        <v>28</v>
      </c>
      <c r="C284" s="32">
        <v>5</v>
      </c>
      <c r="D284" s="33">
        <v>119943</v>
      </c>
      <c r="E284" s="123">
        <f t="shared" si="48"/>
        <v>599715</v>
      </c>
      <c r="F284" s="124">
        <v>0</v>
      </c>
      <c r="G284" s="125">
        <f t="shared" si="49"/>
        <v>599715</v>
      </c>
      <c r="H284" s="128">
        <f>D284/1.08*0.75</f>
        <v>83293.75</v>
      </c>
      <c r="I284" s="59"/>
      <c r="J284" s="63">
        <f t="shared" si="50"/>
        <v>416468.75</v>
      </c>
    </row>
    <row r="285" spans="1:10">
      <c r="A285" s="24">
        <v>6</v>
      </c>
      <c r="B285" s="25" t="s">
        <v>29</v>
      </c>
      <c r="C285" s="26"/>
      <c r="D285" s="27">
        <v>94810</v>
      </c>
      <c r="E285" s="28">
        <f t="shared" si="48"/>
        <v>0</v>
      </c>
      <c r="F285" s="29">
        <v>0</v>
      </c>
      <c r="G285" s="30">
        <f t="shared" si="49"/>
        <v>0</v>
      </c>
      <c r="H285" s="31">
        <f t="shared" ref="H285:H297" si="51">D285/1.08</f>
        <v>87787.037037037036</v>
      </c>
      <c r="I285" s="59"/>
      <c r="J285" s="63">
        <f t="shared" si="50"/>
        <v>0</v>
      </c>
    </row>
    <row r="286" spans="1:10">
      <c r="A286" s="24">
        <v>7</v>
      </c>
      <c r="B286" s="25" t="s">
        <v>30</v>
      </c>
      <c r="C286" s="34"/>
      <c r="D286" s="27">
        <v>141396</v>
      </c>
      <c r="E286" s="28">
        <f t="shared" si="48"/>
        <v>0</v>
      </c>
      <c r="F286" s="29">
        <v>0</v>
      </c>
      <c r="G286" s="30">
        <f t="shared" si="49"/>
        <v>0</v>
      </c>
      <c r="H286" s="31">
        <f t="shared" si="51"/>
        <v>130922.22222222222</v>
      </c>
      <c r="I286" s="59"/>
      <c r="J286" s="63">
        <f t="shared" si="50"/>
        <v>0</v>
      </c>
    </row>
    <row r="287" spans="1:10">
      <c r="A287" s="24">
        <v>8</v>
      </c>
      <c r="B287" s="25" t="s">
        <v>31</v>
      </c>
      <c r="C287" s="26"/>
      <c r="D287" s="27">
        <v>232931</v>
      </c>
      <c r="E287" s="28">
        <f t="shared" si="48"/>
        <v>0</v>
      </c>
      <c r="F287" s="29">
        <v>0</v>
      </c>
      <c r="G287" s="30">
        <f t="shared" si="49"/>
        <v>0</v>
      </c>
      <c r="H287" s="31">
        <f t="shared" si="51"/>
        <v>215676.85185185182</v>
      </c>
      <c r="I287" s="59"/>
      <c r="J287" s="63">
        <f t="shared" si="50"/>
        <v>0</v>
      </c>
    </row>
    <row r="288" spans="1:10">
      <c r="A288" s="24">
        <v>9</v>
      </c>
      <c r="B288" s="36" t="s">
        <v>32</v>
      </c>
      <c r="C288" s="26"/>
      <c r="D288" s="27">
        <v>101534</v>
      </c>
      <c r="E288" s="28">
        <f t="shared" si="48"/>
        <v>0</v>
      </c>
      <c r="F288" s="29">
        <v>0</v>
      </c>
      <c r="G288" s="30">
        <f t="shared" si="49"/>
        <v>0</v>
      </c>
      <c r="H288" s="31">
        <f t="shared" si="51"/>
        <v>94012.962962962964</v>
      </c>
      <c r="I288" s="59"/>
      <c r="J288" s="63">
        <f t="shared" si="50"/>
        <v>0</v>
      </c>
    </row>
    <row r="289" spans="1:10">
      <c r="A289" s="168">
        <v>10</v>
      </c>
      <c r="B289" s="36" t="s">
        <v>33</v>
      </c>
      <c r="C289" s="37"/>
      <c r="D289" s="27">
        <v>110148</v>
      </c>
      <c r="E289" s="156">
        <f t="shared" si="48"/>
        <v>0</v>
      </c>
      <c r="F289" s="157">
        <v>0</v>
      </c>
      <c r="G289" s="30">
        <f t="shared" si="49"/>
        <v>0</v>
      </c>
      <c r="H289" s="170">
        <f t="shared" si="51"/>
        <v>101988.88888888888</v>
      </c>
      <c r="I289" s="183"/>
      <c r="J289" s="158">
        <f t="shared" si="50"/>
        <v>0</v>
      </c>
    </row>
    <row r="290" spans="1:10">
      <c r="A290" s="24">
        <v>11</v>
      </c>
      <c r="B290" s="25" t="s">
        <v>34</v>
      </c>
      <c r="C290" s="37"/>
      <c r="D290" s="27">
        <v>54198</v>
      </c>
      <c r="E290" s="28">
        <f t="shared" si="48"/>
        <v>0</v>
      </c>
      <c r="F290" s="29">
        <v>0</v>
      </c>
      <c r="G290" s="30">
        <f t="shared" si="49"/>
        <v>0</v>
      </c>
      <c r="H290" s="31">
        <f t="shared" si="51"/>
        <v>50183.333333333328</v>
      </c>
      <c r="I290" s="59"/>
      <c r="J290" s="63">
        <f t="shared" si="50"/>
        <v>0</v>
      </c>
    </row>
    <row r="291" spans="1:10">
      <c r="A291" s="24">
        <v>12</v>
      </c>
      <c r="B291" s="25" t="s">
        <v>35</v>
      </c>
      <c r="C291" s="37"/>
      <c r="D291" s="27">
        <v>49680</v>
      </c>
      <c r="E291" s="28">
        <f t="shared" si="48"/>
        <v>0</v>
      </c>
      <c r="F291" s="29">
        <v>0</v>
      </c>
      <c r="G291" s="30">
        <f t="shared" si="49"/>
        <v>0</v>
      </c>
      <c r="H291" s="31">
        <f t="shared" si="51"/>
        <v>46000</v>
      </c>
      <c r="I291" s="59"/>
      <c r="J291" s="63">
        <f t="shared" si="50"/>
        <v>0</v>
      </c>
    </row>
    <row r="292" spans="1:10">
      <c r="A292" s="168">
        <v>13</v>
      </c>
      <c r="B292" s="25" t="s">
        <v>36</v>
      </c>
      <c r="C292" s="37"/>
      <c r="D292" s="38">
        <v>64152</v>
      </c>
      <c r="E292" s="156">
        <f t="shared" si="48"/>
        <v>0</v>
      </c>
      <c r="F292" s="157">
        <v>0</v>
      </c>
      <c r="G292" s="30">
        <f t="shared" si="49"/>
        <v>0</v>
      </c>
      <c r="H292" s="170">
        <f t="shared" si="51"/>
        <v>59399.999999999993</v>
      </c>
      <c r="I292" s="183"/>
      <c r="J292" s="158">
        <f t="shared" si="50"/>
        <v>0</v>
      </c>
    </row>
    <row r="293" spans="1:10">
      <c r="A293" s="168">
        <v>14</v>
      </c>
      <c r="B293" s="25" t="s">
        <v>37</v>
      </c>
      <c r="C293" s="37"/>
      <c r="D293" s="38">
        <v>65934</v>
      </c>
      <c r="E293" s="156">
        <f t="shared" si="48"/>
        <v>0</v>
      </c>
      <c r="F293" s="157">
        <v>0</v>
      </c>
      <c r="G293" s="30">
        <f t="shared" si="49"/>
        <v>0</v>
      </c>
      <c r="H293" s="170">
        <f t="shared" si="51"/>
        <v>61049.999999999993</v>
      </c>
      <c r="I293" s="183"/>
      <c r="J293" s="158">
        <f t="shared" si="50"/>
        <v>0</v>
      </c>
    </row>
    <row r="294" spans="1:10">
      <c r="A294" s="168">
        <v>15</v>
      </c>
      <c r="B294" s="25" t="s">
        <v>38</v>
      </c>
      <c r="C294" s="37"/>
      <c r="D294" s="38">
        <v>76626</v>
      </c>
      <c r="E294" s="156">
        <f t="shared" si="48"/>
        <v>0</v>
      </c>
      <c r="F294" s="157">
        <v>0</v>
      </c>
      <c r="G294" s="30">
        <f t="shared" si="49"/>
        <v>0</v>
      </c>
      <c r="H294" s="170">
        <f t="shared" si="51"/>
        <v>70950</v>
      </c>
      <c r="I294" s="183"/>
      <c r="J294" s="158">
        <f t="shared" si="50"/>
        <v>0</v>
      </c>
    </row>
    <row r="295" spans="1:10">
      <c r="A295" s="168">
        <v>16</v>
      </c>
      <c r="B295" s="25" t="s">
        <v>39</v>
      </c>
      <c r="C295" s="37"/>
      <c r="D295" s="38">
        <v>80190</v>
      </c>
      <c r="E295" s="156">
        <f t="shared" si="48"/>
        <v>0</v>
      </c>
      <c r="F295" s="157">
        <v>0</v>
      </c>
      <c r="G295" s="30">
        <f t="shared" si="49"/>
        <v>0</v>
      </c>
      <c r="H295" s="170">
        <f t="shared" si="51"/>
        <v>74250</v>
      </c>
      <c r="I295" s="183"/>
      <c r="J295" s="158">
        <f t="shared" si="50"/>
        <v>0</v>
      </c>
    </row>
    <row r="296" spans="1:10">
      <c r="A296" s="168">
        <v>17</v>
      </c>
      <c r="B296" s="25" t="s">
        <v>40</v>
      </c>
      <c r="C296" s="37"/>
      <c r="D296" s="38">
        <v>113832</v>
      </c>
      <c r="E296" s="156">
        <f t="shared" si="48"/>
        <v>0</v>
      </c>
      <c r="F296" s="157">
        <v>0</v>
      </c>
      <c r="G296" s="30">
        <f t="shared" si="49"/>
        <v>0</v>
      </c>
      <c r="H296" s="170">
        <f t="shared" si="51"/>
        <v>105400</v>
      </c>
      <c r="I296" s="183"/>
      <c r="J296" s="158">
        <f t="shared" si="50"/>
        <v>0</v>
      </c>
    </row>
    <row r="297" spans="1:10">
      <c r="A297" s="168">
        <v>18</v>
      </c>
      <c r="B297" s="25" t="s">
        <v>41</v>
      </c>
      <c r="C297" s="37"/>
      <c r="D297" s="38">
        <v>98010</v>
      </c>
      <c r="E297" s="156">
        <f t="shared" si="48"/>
        <v>0</v>
      </c>
      <c r="F297" s="157">
        <v>0</v>
      </c>
      <c r="G297" s="30">
        <f t="shared" si="49"/>
        <v>0</v>
      </c>
      <c r="H297" s="170">
        <f t="shared" si="51"/>
        <v>90750</v>
      </c>
      <c r="I297" s="183"/>
      <c r="J297" s="158">
        <f t="shared" si="50"/>
        <v>0</v>
      </c>
    </row>
    <row r="298" spans="1:10" ht="17.25">
      <c r="A298" s="40"/>
      <c r="B298" s="41" t="s">
        <v>42</v>
      </c>
      <c r="C298" s="42">
        <f>SUM(C280:C297)</f>
        <v>9</v>
      </c>
      <c r="D298" s="42"/>
      <c r="E298" s="43">
        <f>SUM(E280:E297)</f>
        <v>916935</v>
      </c>
      <c r="F298" s="43"/>
      <c r="G298" s="44">
        <f>SUM(G280:G297)</f>
        <v>916935</v>
      </c>
      <c r="H298" s="45"/>
      <c r="I298" s="64"/>
      <c r="J298" s="45">
        <f>SUM(J280:J297)</f>
        <v>710190.97222222225</v>
      </c>
    </row>
    <row r="299" spans="1:10" ht="31.5">
      <c r="A299" s="46"/>
      <c r="B299" s="47"/>
      <c r="C299" s="48"/>
      <c r="D299" s="48"/>
      <c r="E299" s="49"/>
      <c r="F299" s="49"/>
      <c r="G299" s="50"/>
      <c r="H299" s="51"/>
      <c r="I299" s="65"/>
      <c r="J299" s="184">
        <f>J298*0.08</f>
        <v>56815.277777777781</v>
      </c>
    </row>
    <row r="300" spans="1:10" ht="18">
      <c r="A300" s="283" t="s">
        <v>43</v>
      </c>
      <c r="B300" s="283"/>
      <c r="C300" s="284" t="s">
        <v>44</v>
      </c>
      <c r="D300" s="284"/>
      <c r="E300" s="54"/>
      <c r="F300" s="54"/>
      <c r="G300" s="55" t="s">
        <v>45</v>
      </c>
      <c r="H300" s="56"/>
      <c r="I300" s="66"/>
      <c r="J300" s="185">
        <f>SUM(J298:J299)</f>
        <v>767006.25</v>
      </c>
    </row>
    <row r="303" spans="1:10" ht="15.75">
      <c r="A303" s="279" t="s">
        <v>0</v>
      </c>
      <c r="B303" s="279"/>
      <c r="C303" s="279"/>
      <c r="D303" s="279"/>
      <c r="E303" s="279"/>
      <c r="F303" s="279"/>
      <c r="G303" s="279"/>
      <c r="H303" s="3"/>
      <c r="I303" s="182"/>
      <c r="J303" s="3"/>
    </row>
    <row r="304" spans="1:10" ht="15.75">
      <c r="A304" s="279" t="s">
        <v>1</v>
      </c>
      <c r="B304" s="279"/>
      <c r="C304" s="279"/>
      <c r="D304" s="279"/>
      <c r="E304" s="279"/>
      <c r="F304" s="279"/>
      <c r="G304" s="279"/>
      <c r="H304" s="176"/>
      <c r="I304" s="176"/>
      <c r="J304" s="176"/>
    </row>
    <row r="305" spans="1:10" ht="15.75">
      <c r="A305" s="279" t="s">
        <v>2</v>
      </c>
      <c r="B305" s="279"/>
      <c r="C305" s="279"/>
      <c r="D305" s="279"/>
      <c r="E305" s="279"/>
      <c r="F305" s="279"/>
      <c r="G305" s="279"/>
      <c r="H305" s="3"/>
      <c r="I305" s="59"/>
      <c r="J305" s="3"/>
    </row>
    <row r="306" spans="1:10" ht="15.75">
      <c r="A306" s="279" t="s">
        <v>4</v>
      </c>
      <c r="B306" s="279"/>
      <c r="C306" s="279"/>
      <c r="D306" s="279"/>
      <c r="E306" s="279"/>
      <c r="F306" s="279"/>
      <c r="G306" s="279"/>
      <c r="H306" s="3"/>
      <c r="I306" s="59"/>
      <c r="J306" s="3"/>
    </row>
    <row r="307" spans="1:10" ht="15.75">
      <c r="A307" s="280" t="s">
        <v>6</v>
      </c>
      <c r="B307" s="280"/>
      <c r="C307" s="280"/>
      <c r="D307" s="280"/>
      <c r="E307" s="280"/>
      <c r="F307" s="280"/>
      <c r="G307" s="280"/>
      <c r="H307" s="3"/>
      <c r="I307" s="59"/>
      <c r="J307" s="3"/>
    </row>
    <row r="308" spans="1:10" ht="27.75">
      <c r="A308" s="9"/>
      <c r="B308" s="9"/>
      <c r="C308" s="281" t="s">
        <v>388</v>
      </c>
      <c r="D308" s="281"/>
      <c r="E308" s="281"/>
      <c r="F308" s="281"/>
      <c r="G308" s="281"/>
      <c r="H308" s="3"/>
      <c r="I308" s="59"/>
      <c r="J308" s="3"/>
    </row>
    <row r="309" spans="1:10" ht="15.75">
      <c r="A309" s="11" t="s">
        <v>358</v>
      </c>
      <c r="B309" s="12"/>
      <c r="C309" s="13"/>
      <c r="D309" s="286"/>
      <c r="E309" s="286"/>
      <c r="F309" s="286"/>
      <c r="G309" s="286"/>
      <c r="H309" s="15"/>
      <c r="I309" s="59"/>
      <c r="J309" s="3"/>
    </row>
    <row r="310" spans="1:10" ht="15.75">
      <c r="A310" s="11" t="s">
        <v>9</v>
      </c>
      <c r="B310" s="286" t="s">
        <v>544</v>
      </c>
      <c r="C310" s="286"/>
      <c r="D310" s="286"/>
      <c r="E310" s="286"/>
      <c r="F310" s="286"/>
      <c r="G310" s="16"/>
      <c r="H310" s="20" t="s">
        <v>161</v>
      </c>
      <c r="I310" s="62"/>
      <c r="J310" s="61"/>
    </row>
    <row r="311" spans="1:10" ht="18.75">
      <c r="A311" s="11" t="s">
        <v>11</v>
      </c>
      <c r="B311" s="177"/>
      <c r="C311" s="178"/>
      <c r="D311" s="178"/>
      <c r="E311" s="178"/>
      <c r="F311" s="179"/>
      <c r="G311" s="180"/>
      <c r="H311" s="180"/>
      <c r="I311" s="180"/>
      <c r="J311" s="3"/>
    </row>
    <row r="312" spans="1:10" ht="15.75">
      <c r="A312" s="21" t="s">
        <v>14</v>
      </c>
      <c r="B312" s="181"/>
      <c r="C312" s="21" t="s">
        <v>17</v>
      </c>
      <c r="D312" s="22" t="s">
        <v>18</v>
      </c>
      <c r="E312" s="23" t="s">
        <v>19</v>
      </c>
      <c r="F312" s="23" t="s">
        <v>20</v>
      </c>
      <c r="G312" s="21" t="s">
        <v>21</v>
      </c>
      <c r="H312" s="3"/>
      <c r="I312" s="59"/>
      <c r="J312" s="3"/>
    </row>
    <row r="313" spans="1:10">
      <c r="A313" s="24">
        <v>1</v>
      </c>
      <c r="B313" s="25" t="s">
        <v>23</v>
      </c>
      <c r="C313" s="26">
        <v>4</v>
      </c>
      <c r="D313" s="27">
        <v>79305</v>
      </c>
      <c r="E313" s="28">
        <f t="shared" ref="E313:E330" si="52">D313*C313</f>
        <v>317220</v>
      </c>
      <c r="F313" s="29">
        <v>0</v>
      </c>
      <c r="G313" s="30">
        <f t="shared" ref="G313:G330" si="53">E313-E313*F313</f>
        <v>317220</v>
      </c>
      <c r="H313" s="31">
        <f>D313/1.08</f>
        <v>73430.555555555547</v>
      </c>
      <c r="I313" s="59"/>
      <c r="J313" s="63">
        <f t="shared" ref="J313:J330" si="54">H313*C313</f>
        <v>293722.22222222219</v>
      </c>
    </row>
    <row r="314" spans="1:10">
      <c r="A314" s="120">
        <v>2</v>
      </c>
      <c r="B314" s="121" t="s">
        <v>25</v>
      </c>
      <c r="C314" s="126"/>
      <c r="D314" s="33">
        <v>128591</v>
      </c>
      <c r="E314" s="123">
        <f t="shared" si="52"/>
        <v>0</v>
      </c>
      <c r="F314" s="29">
        <v>0</v>
      </c>
      <c r="G314" s="125">
        <f t="shared" si="53"/>
        <v>0</v>
      </c>
      <c r="H314" s="31">
        <f>D314/1.08</f>
        <v>119065.74074074073</v>
      </c>
      <c r="I314" s="129"/>
      <c r="J314" s="63">
        <f t="shared" si="54"/>
        <v>0</v>
      </c>
    </row>
    <row r="315" spans="1:10">
      <c r="A315" s="24">
        <v>3</v>
      </c>
      <c r="B315" s="25" t="s">
        <v>26</v>
      </c>
      <c r="C315" s="88">
        <v>4</v>
      </c>
      <c r="D315" s="27">
        <v>60043</v>
      </c>
      <c r="E315" s="28">
        <f t="shared" si="52"/>
        <v>240172</v>
      </c>
      <c r="F315" s="29">
        <v>0</v>
      </c>
      <c r="G315" s="30">
        <f t="shared" si="53"/>
        <v>240172</v>
      </c>
      <c r="H315" s="31">
        <f>D315/1.08</f>
        <v>55595.370370370365</v>
      </c>
      <c r="I315" s="59"/>
      <c r="J315" s="63">
        <f t="shared" si="54"/>
        <v>222381.48148148146</v>
      </c>
    </row>
    <row r="316" spans="1:10">
      <c r="A316" s="24">
        <v>4</v>
      </c>
      <c r="B316" s="25" t="s">
        <v>27</v>
      </c>
      <c r="C316" s="35"/>
      <c r="D316" s="27">
        <v>115781</v>
      </c>
      <c r="E316" s="28">
        <f t="shared" si="52"/>
        <v>0</v>
      </c>
      <c r="F316" s="29">
        <v>0</v>
      </c>
      <c r="G316" s="30">
        <f t="shared" si="53"/>
        <v>0</v>
      </c>
      <c r="H316" s="31">
        <f>D316/1.08</f>
        <v>107204.62962962962</v>
      </c>
      <c r="I316" s="59"/>
      <c r="J316" s="63">
        <f t="shared" si="54"/>
        <v>0</v>
      </c>
    </row>
    <row r="317" spans="1:10">
      <c r="A317" s="24">
        <v>5</v>
      </c>
      <c r="B317" s="25" t="s">
        <v>28</v>
      </c>
      <c r="C317" s="32">
        <v>3</v>
      </c>
      <c r="D317" s="33">
        <v>119943</v>
      </c>
      <c r="E317" s="123">
        <f t="shared" si="52"/>
        <v>359829</v>
      </c>
      <c r="F317" s="124">
        <v>0</v>
      </c>
      <c r="G317" s="125">
        <f t="shared" si="53"/>
        <v>359829</v>
      </c>
      <c r="H317" s="128">
        <f>D317/1.08*0.75</f>
        <v>83293.75</v>
      </c>
      <c r="I317" s="59"/>
      <c r="J317" s="63">
        <f t="shared" si="54"/>
        <v>249881.25</v>
      </c>
    </row>
    <row r="318" spans="1:10">
      <c r="A318" s="24">
        <v>6</v>
      </c>
      <c r="B318" s="25" t="s">
        <v>29</v>
      </c>
      <c r="C318" s="26"/>
      <c r="D318" s="27">
        <v>94810</v>
      </c>
      <c r="E318" s="28">
        <f t="shared" si="52"/>
        <v>0</v>
      </c>
      <c r="F318" s="29">
        <v>0</v>
      </c>
      <c r="G318" s="30">
        <f t="shared" si="53"/>
        <v>0</v>
      </c>
      <c r="H318" s="31">
        <f t="shared" ref="H318:H330" si="55">D318/1.08</f>
        <v>87787.037037037036</v>
      </c>
      <c r="I318" s="59"/>
      <c r="J318" s="63">
        <f t="shared" si="54"/>
        <v>0</v>
      </c>
    </row>
    <row r="319" spans="1:10">
      <c r="A319" s="24">
        <v>7</v>
      </c>
      <c r="B319" s="25" t="s">
        <v>30</v>
      </c>
      <c r="C319" s="34"/>
      <c r="D319" s="27">
        <v>141396</v>
      </c>
      <c r="E319" s="28">
        <f t="shared" si="52"/>
        <v>0</v>
      </c>
      <c r="F319" s="29">
        <v>0</v>
      </c>
      <c r="G319" s="30">
        <f t="shared" si="53"/>
        <v>0</v>
      </c>
      <c r="H319" s="31">
        <f t="shared" si="55"/>
        <v>130922.22222222222</v>
      </c>
      <c r="I319" s="59"/>
      <c r="J319" s="63">
        <f t="shared" si="54"/>
        <v>0</v>
      </c>
    </row>
    <row r="320" spans="1:10">
      <c r="A320" s="24">
        <v>8</v>
      </c>
      <c r="B320" s="25" t="s">
        <v>31</v>
      </c>
      <c r="C320" s="26"/>
      <c r="D320" s="27">
        <v>232931</v>
      </c>
      <c r="E320" s="28">
        <f t="shared" si="52"/>
        <v>0</v>
      </c>
      <c r="F320" s="29">
        <v>0</v>
      </c>
      <c r="G320" s="30">
        <f t="shared" si="53"/>
        <v>0</v>
      </c>
      <c r="H320" s="31">
        <f t="shared" si="55"/>
        <v>215676.85185185182</v>
      </c>
      <c r="I320" s="59"/>
      <c r="J320" s="63">
        <f t="shared" si="54"/>
        <v>0</v>
      </c>
    </row>
    <row r="321" spans="1:10">
      <c r="A321" s="24">
        <v>9</v>
      </c>
      <c r="B321" s="36" t="s">
        <v>32</v>
      </c>
      <c r="C321" s="26"/>
      <c r="D321" s="27">
        <v>101534</v>
      </c>
      <c r="E321" s="28">
        <f t="shared" si="52"/>
        <v>0</v>
      </c>
      <c r="F321" s="29">
        <v>0</v>
      </c>
      <c r="G321" s="30">
        <f t="shared" si="53"/>
        <v>0</v>
      </c>
      <c r="H321" s="31">
        <f t="shared" si="55"/>
        <v>94012.962962962964</v>
      </c>
      <c r="I321" s="59"/>
      <c r="J321" s="63">
        <f t="shared" si="54"/>
        <v>0</v>
      </c>
    </row>
    <row r="322" spans="1:10">
      <c r="A322" s="168">
        <v>10</v>
      </c>
      <c r="B322" s="36" t="s">
        <v>33</v>
      </c>
      <c r="C322" s="37"/>
      <c r="D322" s="27">
        <v>110148</v>
      </c>
      <c r="E322" s="156">
        <f t="shared" si="52"/>
        <v>0</v>
      </c>
      <c r="F322" s="157">
        <v>0</v>
      </c>
      <c r="G322" s="30">
        <f t="shared" si="53"/>
        <v>0</v>
      </c>
      <c r="H322" s="170">
        <f t="shared" si="55"/>
        <v>101988.88888888888</v>
      </c>
      <c r="I322" s="183"/>
      <c r="J322" s="158">
        <f t="shared" si="54"/>
        <v>0</v>
      </c>
    </row>
    <row r="323" spans="1:10">
      <c r="A323" s="24">
        <v>11</v>
      </c>
      <c r="B323" s="25" t="s">
        <v>34</v>
      </c>
      <c r="C323" s="37"/>
      <c r="D323" s="27">
        <v>54198</v>
      </c>
      <c r="E323" s="28">
        <f t="shared" si="52"/>
        <v>0</v>
      </c>
      <c r="F323" s="29">
        <v>0</v>
      </c>
      <c r="G323" s="30">
        <f t="shared" si="53"/>
        <v>0</v>
      </c>
      <c r="H323" s="31">
        <f t="shared" si="55"/>
        <v>50183.333333333328</v>
      </c>
      <c r="I323" s="59"/>
      <c r="J323" s="63">
        <f t="shared" si="54"/>
        <v>0</v>
      </c>
    </row>
    <row r="324" spans="1:10">
      <c r="A324" s="24">
        <v>12</v>
      </c>
      <c r="B324" s="25" t="s">
        <v>35</v>
      </c>
      <c r="C324" s="37"/>
      <c r="D324" s="27">
        <v>49680</v>
      </c>
      <c r="E324" s="28">
        <f t="shared" si="52"/>
        <v>0</v>
      </c>
      <c r="F324" s="29">
        <v>0</v>
      </c>
      <c r="G324" s="30">
        <f t="shared" si="53"/>
        <v>0</v>
      </c>
      <c r="H324" s="31">
        <f t="shared" si="55"/>
        <v>46000</v>
      </c>
      <c r="I324" s="59"/>
      <c r="J324" s="63">
        <f t="shared" si="54"/>
        <v>0</v>
      </c>
    </row>
    <row r="325" spans="1:10">
      <c r="A325" s="168">
        <v>13</v>
      </c>
      <c r="B325" s="25" t="s">
        <v>36</v>
      </c>
      <c r="C325" s="37"/>
      <c r="D325" s="38">
        <v>64152</v>
      </c>
      <c r="E325" s="156">
        <f t="shared" si="52"/>
        <v>0</v>
      </c>
      <c r="F325" s="157">
        <v>0</v>
      </c>
      <c r="G325" s="30">
        <f t="shared" si="53"/>
        <v>0</v>
      </c>
      <c r="H325" s="170">
        <f t="shared" si="55"/>
        <v>59399.999999999993</v>
      </c>
      <c r="I325" s="183"/>
      <c r="J325" s="158">
        <f t="shared" si="54"/>
        <v>0</v>
      </c>
    </row>
    <row r="326" spans="1:10">
      <c r="A326" s="168">
        <v>14</v>
      </c>
      <c r="B326" s="25" t="s">
        <v>37</v>
      </c>
      <c r="C326" s="37"/>
      <c r="D326" s="38">
        <v>65934</v>
      </c>
      <c r="E326" s="156">
        <f t="shared" si="52"/>
        <v>0</v>
      </c>
      <c r="F326" s="157">
        <v>0</v>
      </c>
      <c r="G326" s="30">
        <f t="shared" si="53"/>
        <v>0</v>
      </c>
      <c r="H326" s="170">
        <f t="shared" si="55"/>
        <v>61049.999999999993</v>
      </c>
      <c r="I326" s="183"/>
      <c r="J326" s="158">
        <f t="shared" si="54"/>
        <v>0</v>
      </c>
    </row>
    <row r="327" spans="1:10">
      <c r="A327" s="168">
        <v>15</v>
      </c>
      <c r="B327" s="25" t="s">
        <v>38</v>
      </c>
      <c r="C327" s="37"/>
      <c r="D327" s="38">
        <v>76626</v>
      </c>
      <c r="E327" s="156">
        <f t="shared" si="52"/>
        <v>0</v>
      </c>
      <c r="F327" s="157">
        <v>0</v>
      </c>
      <c r="G327" s="30">
        <f t="shared" si="53"/>
        <v>0</v>
      </c>
      <c r="H327" s="170">
        <f t="shared" si="55"/>
        <v>70950</v>
      </c>
      <c r="I327" s="183"/>
      <c r="J327" s="158">
        <f t="shared" si="54"/>
        <v>0</v>
      </c>
    </row>
    <row r="328" spans="1:10">
      <c r="A328" s="168">
        <v>16</v>
      </c>
      <c r="B328" s="25" t="s">
        <v>39</v>
      </c>
      <c r="C328" s="37"/>
      <c r="D328" s="38">
        <v>80190</v>
      </c>
      <c r="E328" s="156">
        <f t="shared" si="52"/>
        <v>0</v>
      </c>
      <c r="F328" s="157">
        <v>0</v>
      </c>
      <c r="G328" s="30">
        <f t="shared" si="53"/>
        <v>0</v>
      </c>
      <c r="H328" s="170">
        <f t="shared" si="55"/>
        <v>74250</v>
      </c>
      <c r="I328" s="183"/>
      <c r="J328" s="158">
        <f t="shared" si="54"/>
        <v>0</v>
      </c>
    </row>
    <row r="329" spans="1:10">
      <c r="A329" s="168">
        <v>17</v>
      </c>
      <c r="B329" s="25" t="s">
        <v>40</v>
      </c>
      <c r="C329" s="37"/>
      <c r="D329" s="38">
        <v>113832</v>
      </c>
      <c r="E329" s="156">
        <f t="shared" si="52"/>
        <v>0</v>
      </c>
      <c r="F329" s="157">
        <v>0</v>
      </c>
      <c r="G329" s="30">
        <f t="shared" si="53"/>
        <v>0</v>
      </c>
      <c r="H329" s="170">
        <f t="shared" si="55"/>
        <v>105400</v>
      </c>
      <c r="I329" s="183"/>
      <c r="J329" s="158">
        <f t="shared" si="54"/>
        <v>0</v>
      </c>
    </row>
    <row r="330" spans="1:10">
      <c r="A330" s="168">
        <v>18</v>
      </c>
      <c r="B330" s="25" t="s">
        <v>41</v>
      </c>
      <c r="C330" s="37"/>
      <c r="D330" s="38">
        <v>98010</v>
      </c>
      <c r="E330" s="156">
        <f t="shared" si="52"/>
        <v>0</v>
      </c>
      <c r="F330" s="157">
        <v>0</v>
      </c>
      <c r="G330" s="30">
        <f t="shared" si="53"/>
        <v>0</v>
      </c>
      <c r="H330" s="170">
        <f t="shared" si="55"/>
        <v>90750</v>
      </c>
      <c r="I330" s="183"/>
      <c r="J330" s="158">
        <f t="shared" si="54"/>
        <v>0</v>
      </c>
    </row>
    <row r="331" spans="1:10" ht="17.25">
      <c r="A331" s="40"/>
      <c r="B331" s="41" t="s">
        <v>42</v>
      </c>
      <c r="C331" s="42">
        <f>SUM(C313:C330)</f>
        <v>11</v>
      </c>
      <c r="D331" s="42"/>
      <c r="E331" s="43">
        <f>SUM(E313:E330)</f>
        <v>917221</v>
      </c>
      <c r="F331" s="43"/>
      <c r="G331" s="44">
        <f>SUM(G313:G330)</f>
        <v>917221</v>
      </c>
      <c r="H331" s="45"/>
      <c r="I331" s="64"/>
      <c r="J331" s="45">
        <f>SUM(J313:J330)</f>
        <v>765984.95370370359</v>
      </c>
    </row>
    <row r="332" spans="1:10" ht="31.5">
      <c r="A332" s="46"/>
      <c r="B332" s="47"/>
      <c r="C332" s="48"/>
      <c r="D332" s="48"/>
      <c r="E332" s="49"/>
      <c r="F332" s="49"/>
      <c r="G332" s="50"/>
      <c r="H332" s="51"/>
      <c r="I332" s="65"/>
      <c r="J332" s="184">
        <f>J331*0.08</f>
        <v>61278.796296296292</v>
      </c>
    </row>
    <row r="333" spans="1:10" ht="18">
      <c r="A333" s="283" t="s">
        <v>43</v>
      </c>
      <c r="B333" s="283"/>
      <c r="C333" s="284" t="s">
        <v>44</v>
      </c>
      <c r="D333" s="284"/>
      <c r="E333" s="54"/>
      <c r="F333" s="54"/>
      <c r="G333" s="55" t="s">
        <v>45</v>
      </c>
      <c r="H333" s="56"/>
      <c r="I333" s="66"/>
      <c r="J333" s="185">
        <f>SUM(J331:J332)</f>
        <v>827263.74999999988</v>
      </c>
    </row>
    <row r="337" spans="1:12" ht="15.75">
      <c r="A337" s="279" t="s">
        <v>0</v>
      </c>
      <c r="B337" s="279"/>
      <c r="C337" s="279"/>
      <c r="D337" s="279"/>
      <c r="E337" s="279"/>
      <c r="F337" s="279"/>
      <c r="G337" s="279"/>
      <c r="H337" s="3"/>
      <c r="I337" s="182"/>
      <c r="J337" s="3"/>
      <c r="K337" s="8"/>
      <c r="L337" s="8"/>
    </row>
    <row r="338" spans="1:12" ht="15.75">
      <c r="A338" s="279" t="s">
        <v>1</v>
      </c>
      <c r="B338" s="279"/>
      <c r="C338" s="279"/>
      <c r="D338" s="279"/>
      <c r="E338" s="279"/>
      <c r="F338" s="279"/>
      <c r="G338" s="279"/>
      <c r="H338" s="176"/>
      <c r="I338" s="176"/>
      <c r="J338" s="176"/>
      <c r="K338" s="8"/>
      <c r="L338" s="8"/>
    </row>
    <row r="339" spans="1:12" ht="15.75">
      <c r="A339" s="279" t="s">
        <v>2</v>
      </c>
      <c r="B339" s="279"/>
      <c r="C339" s="279"/>
      <c r="D339" s="279"/>
      <c r="E339" s="279"/>
      <c r="F339" s="279"/>
      <c r="G339" s="279"/>
      <c r="H339" s="3"/>
      <c r="I339" s="59"/>
      <c r="J339" s="3"/>
      <c r="K339" s="8"/>
      <c r="L339" s="8"/>
    </row>
    <row r="340" spans="1:12" ht="15.75">
      <c r="A340" s="279" t="s">
        <v>4</v>
      </c>
      <c r="B340" s="279"/>
      <c r="C340" s="279"/>
      <c r="D340" s="279"/>
      <c r="E340" s="279"/>
      <c r="F340" s="279"/>
      <c r="G340" s="279"/>
      <c r="H340" s="3"/>
      <c r="I340" s="59"/>
      <c r="J340" s="3"/>
      <c r="K340" s="8"/>
      <c r="L340" s="8"/>
    </row>
    <row r="341" spans="1:12" ht="15.75">
      <c r="A341" s="280" t="s">
        <v>6</v>
      </c>
      <c r="B341" s="280"/>
      <c r="C341" s="280"/>
      <c r="D341" s="280"/>
      <c r="E341" s="280"/>
      <c r="F341" s="280"/>
      <c r="G341" s="280"/>
      <c r="H341" s="3"/>
      <c r="I341" s="59"/>
      <c r="J341" s="3"/>
      <c r="K341" s="8"/>
      <c r="L341" s="8"/>
    </row>
    <row r="342" spans="1:12" ht="27.75">
      <c r="A342" s="9"/>
      <c r="B342" s="9"/>
      <c r="C342" s="281" t="s">
        <v>388</v>
      </c>
      <c r="D342" s="281"/>
      <c r="E342" s="281"/>
      <c r="F342" s="281"/>
      <c r="G342" s="281"/>
      <c r="H342" s="3"/>
      <c r="I342" s="59"/>
      <c r="J342" s="3"/>
      <c r="K342" s="8"/>
      <c r="L342" s="8"/>
    </row>
    <row r="343" spans="1:12" ht="15.75">
      <c r="A343" s="11" t="s">
        <v>358</v>
      </c>
      <c r="B343" s="12"/>
      <c r="C343" s="13"/>
      <c r="D343" s="286"/>
      <c r="E343" s="286"/>
      <c r="F343" s="286"/>
      <c r="G343" s="286"/>
      <c r="H343" s="15"/>
      <c r="I343" s="59"/>
      <c r="J343" s="3"/>
      <c r="K343" s="8"/>
      <c r="L343" s="8"/>
    </row>
    <row r="344" spans="1:12" ht="15.75">
      <c r="A344" s="11" t="s">
        <v>9</v>
      </c>
      <c r="B344" s="286" t="s">
        <v>545</v>
      </c>
      <c r="C344" s="286"/>
      <c r="D344" s="286"/>
      <c r="E344" s="286"/>
      <c r="F344" s="286"/>
      <c r="G344" s="16"/>
      <c r="H344" s="20" t="s">
        <v>161</v>
      </c>
      <c r="I344" s="62"/>
      <c r="J344" s="61"/>
      <c r="K344" s="8"/>
      <c r="L344" s="8"/>
    </row>
    <row r="345" spans="1:12" ht="18.75">
      <c r="A345" s="11" t="s">
        <v>11</v>
      </c>
      <c r="B345" s="177"/>
      <c r="C345" s="178"/>
      <c r="D345" s="178"/>
      <c r="E345" s="178"/>
      <c r="F345" s="179"/>
      <c r="G345" s="180"/>
      <c r="H345" s="180"/>
      <c r="I345" s="180"/>
      <c r="J345" s="3"/>
      <c r="K345" s="8"/>
      <c r="L345" s="8"/>
    </row>
    <row r="346" spans="1:12" ht="15.75">
      <c r="A346" s="21" t="s">
        <v>14</v>
      </c>
      <c r="B346" s="181"/>
      <c r="C346" s="21" t="s">
        <v>17</v>
      </c>
      <c r="D346" s="22" t="s">
        <v>18</v>
      </c>
      <c r="E346" s="23" t="s">
        <v>19</v>
      </c>
      <c r="F346" s="23" t="s">
        <v>20</v>
      </c>
      <c r="G346" s="21" t="s">
        <v>21</v>
      </c>
      <c r="H346" s="3"/>
      <c r="I346" s="59"/>
      <c r="J346" s="3"/>
      <c r="K346" s="8"/>
      <c r="L346" s="8"/>
    </row>
    <row r="347" spans="1:12">
      <c r="A347" s="24">
        <v>1</v>
      </c>
      <c r="B347" s="25" t="s">
        <v>23</v>
      </c>
      <c r="C347" s="26">
        <v>3</v>
      </c>
      <c r="D347" s="27">
        <v>79305</v>
      </c>
      <c r="E347" s="28">
        <f t="shared" ref="E347:E364" si="56">D347*C347</f>
        <v>237915</v>
      </c>
      <c r="F347" s="29">
        <v>0</v>
      </c>
      <c r="G347" s="30">
        <f t="shared" ref="G347:G364" si="57">E347-E347*F347</f>
        <v>237915</v>
      </c>
      <c r="H347" s="31">
        <f>D347/1.08</f>
        <v>73430.555555555547</v>
      </c>
      <c r="I347" s="59"/>
      <c r="J347" s="63">
        <f t="shared" ref="J347:J364" si="58">H347*C347</f>
        <v>220291.66666666663</v>
      </c>
      <c r="K347" s="8"/>
      <c r="L347" s="8"/>
    </row>
    <row r="348" spans="1:12">
      <c r="A348" s="120">
        <v>2</v>
      </c>
      <c r="B348" s="121" t="s">
        <v>25</v>
      </c>
      <c r="C348" s="126"/>
      <c r="D348" s="33">
        <v>128591</v>
      </c>
      <c r="E348" s="123">
        <f t="shared" si="56"/>
        <v>0</v>
      </c>
      <c r="F348" s="29">
        <v>0</v>
      </c>
      <c r="G348" s="125">
        <f t="shared" si="57"/>
        <v>0</v>
      </c>
      <c r="H348" s="31">
        <f>D348/1.08</f>
        <v>119065.74074074073</v>
      </c>
      <c r="I348" s="129"/>
      <c r="J348" s="63">
        <f t="shared" si="58"/>
        <v>0</v>
      </c>
      <c r="K348" s="8"/>
      <c r="L348" s="8"/>
    </row>
    <row r="349" spans="1:12">
      <c r="A349" s="24">
        <v>3</v>
      </c>
      <c r="B349" s="25" t="s">
        <v>26</v>
      </c>
      <c r="C349" s="88">
        <v>3</v>
      </c>
      <c r="D349" s="27">
        <v>60043</v>
      </c>
      <c r="E349" s="28">
        <f t="shared" si="56"/>
        <v>180129</v>
      </c>
      <c r="F349" s="29">
        <v>0</v>
      </c>
      <c r="G349" s="30">
        <f t="shared" si="57"/>
        <v>180129</v>
      </c>
      <c r="H349" s="31">
        <f>D349/1.08</f>
        <v>55595.370370370365</v>
      </c>
      <c r="I349" s="59"/>
      <c r="J349" s="63">
        <f t="shared" si="58"/>
        <v>166786.11111111109</v>
      </c>
      <c r="K349" s="8"/>
      <c r="L349" s="8"/>
    </row>
    <row r="350" spans="1:12">
      <c r="A350" s="24">
        <v>4</v>
      </c>
      <c r="B350" s="25" t="s">
        <v>27</v>
      </c>
      <c r="C350" s="35"/>
      <c r="D350" s="27">
        <v>115781</v>
      </c>
      <c r="E350" s="28">
        <f t="shared" si="56"/>
        <v>0</v>
      </c>
      <c r="F350" s="29">
        <v>0</v>
      </c>
      <c r="G350" s="30">
        <f t="shared" si="57"/>
        <v>0</v>
      </c>
      <c r="H350" s="31">
        <f>D350/1.08</f>
        <v>107204.62962962962</v>
      </c>
      <c r="I350" s="59"/>
      <c r="J350" s="63">
        <f t="shared" si="58"/>
        <v>0</v>
      </c>
      <c r="K350" s="8"/>
      <c r="L350" s="8"/>
    </row>
    <row r="351" spans="1:12">
      <c r="A351" s="24">
        <v>5</v>
      </c>
      <c r="B351" s="25" t="s">
        <v>28</v>
      </c>
      <c r="C351" s="32">
        <v>5</v>
      </c>
      <c r="D351" s="33">
        <v>119943</v>
      </c>
      <c r="E351" s="123">
        <f t="shared" si="56"/>
        <v>599715</v>
      </c>
      <c r="F351" s="124">
        <v>0</v>
      </c>
      <c r="G351" s="125">
        <f t="shared" si="57"/>
        <v>599715</v>
      </c>
      <c r="H351" s="128">
        <f>D351/1.08*0.75</f>
        <v>83293.75</v>
      </c>
      <c r="I351" s="59"/>
      <c r="J351" s="63">
        <f t="shared" si="58"/>
        <v>416468.75</v>
      </c>
      <c r="K351" s="8"/>
      <c r="L351" s="8"/>
    </row>
    <row r="352" spans="1:12">
      <c r="A352" s="24">
        <v>6</v>
      </c>
      <c r="B352" s="25" t="s">
        <v>29</v>
      </c>
      <c r="C352" s="26"/>
      <c r="D352" s="27">
        <v>94810</v>
      </c>
      <c r="E352" s="28">
        <f t="shared" si="56"/>
        <v>0</v>
      </c>
      <c r="F352" s="29">
        <v>0</v>
      </c>
      <c r="G352" s="30">
        <f t="shared" si="57"/>
        <v>0</v>
      </c>
      <c r="H352" s="31">
        <f t="shared" ref="H352:H364" si="59">D352/1.08</f>
        <v>87787.037037037036</v>
      </c>
      <c r="I352" s="59"/>
      <c r="J352" s="63">
        <f t="shared" si="58"/>
        <v>0</v>
      </c>
      <c r="K352" s="8"/>
      <c r="L352" s="8"/>
    </row>
    <row r="353" spans="1:12">
      <c r="A353" s="24">
        <v>7</v>
      </c>
      <c r="B353" s="25" t="s">
        <v>30</v>
      </c>
      <c r="C353" s="34"/>
      <c r="D353" s="27">
        <v>141396</v>
      </c>
      <c r="E353" s="28">
        <f t="shared" si="56"/>
        <v>0</v>
      </c>
      <c r="F353" s="29">
        <v>0</v>
      </c>
      <c r="G353" s="30">
        <f t="shared" si="57"/>
        <v>0</v>
      </c>
      <c r="H353" s="31">
        <f t="shared" si="59"/>
        <v>130922.22222222222</v>
      </c>
      <c r="I353" s="59"/>
      <c r="J353" s="63">
        <f t="shared" si="58"/>
        <v>0</v>
      </c>
      <c r="K353" s="8"/>
      <c r="L353" s="8"/>
    </row>
    <row r="354" spans="1:12">
      <c r="A354" s="24">
        <v>8</v>
      </c>
      <c r="B354" s="25" t="s">
        <v>31</v>
      </c>
      <c r="C354" s="26"/>
      <c r="D354" s="27">
        <v>232931</v>
      </c>
      <c r="E354" s="28">
        <f t="shared" si="56"/>
        <v>0</v>
      </c>
      <c r="F354" s="29">
        <v>0</v>
      </c>
      <c r="G354" s="30">
        <f t="shared" si="57"/>
        <v>0</v>
      </c>
      <c r="H354" s="31">
        <f t="shared" si="59"/>
        <v>215676.85185185182</v>
      </c>
      <c r="I354" s="59"/>
      <c r="J354" s="63">
        <f t="shared" si="58"/>
        <v>0</v>
      </c>
      <c r="K354" s="8"/>
      <c r="L354" s="8"/>
    </row>
    <row r="355" spans="1:12">
      <c r="A355" s="24">
        <v>9</v>
      </c>
      <c r="B355" s="36" t="s">
        <v>32</v>
      </c>
      <c r="C355" s="26"/>
      <c r="D355" s="27">
        <v>101534</v>
      </c>
      <c r="E355" s="28">
        <f t="shared" si="56"/>
        <v>0</v>
      </c>
      <c r="F355" s="29">
        <v>0</v>
      </c>
      <c r="G355" s="30">
        <f t="shared" si="57"/>
        <v>0</v>
      </c>
      <c r="H355" s="31">
        <f t="shared" si="59"/>
        <v>94012.962962962964</v>
      </c>
      <c r="I355" s="59"/>
      <c r="J355" s="63">
        <f t="shared" si="58"/>
        <v>0</v>
      </c>
      <c r="K355" s="8"/>
      <c r="L355" s="8"/>
    </row>
    <row r="356" spans="1:12">
      <c r="A356" s="168">
        <v>10</v>
      </c>
      <c r="B356" s="36" t="s">
        <v>33</v>
      </c>
      <c r="C356" s="37"/>
      <c r="D356" s="27">
        <v>110148</v>
      </c>
      <c r="E356" s="156">
        <f t="shared" si="56"/>
        <v>0</v>
      </c>
      <c r="F356" s="157">
        <v>0</v>
      </c>
      <c r="G356" s="30">
        <f t="shared" si="57"/>
        <v>0</v>
      </c>
      <c r="H356" s="170">
        <f t="shared" si="59"/>
        <v>101988.88888888888</v>
      </c>
      <c r="I356" s="183"/>
      <c r="J356" s="158">
        <f t="shared" si="58"/>
        <v>0</v>
      </c>
      <c r="K356" s="8"/>
      <c r="L356" s="8"/>
    </row>
    <row r="357" spans="1:12">
      <c r="A357" s="24">
        <v>11</v>
      </c>
      <c r="B357" s="25" t="s">
        <v>34</v>
      </c>
      <c r="C357" s="37"/>
      <c r="D357" s="27">
        <v>54198</v>
      </c>
      <c r="E357" s="28">
        <f t="shared" si="56"/>
        <v>0</v>
      </c>
      <c r="F357" s="29">
        <v>0</v>
      </c>
      <c r="G357" s="30">
        <f t="shared" si="57"/>
        <v>0</v>
      </c>
      <c r="H357" s="31">
        <f t="shared" si="59"/>
        <v>50183.333333333328</v>
      </c>
      <c r="I357" s="59"/>
      <c r="J357" s="63">
        <f t="shared" si="58"/>
        <v>0</v>
      </c>
      <c r="K357" s="8"/>
      <c r="L357" s="8"/>
    </row>
    <row r="358" spans="1:12">
      <c r="A358" s="24">
        <v>12</v>
      </c>
      <c r="B358" s="25" t="s">
        <v>35</v>
      </c>
      <c r="C358" s="37"/>
      <c r="D358" s="27">
        <v>49680</v>
      </c>
      <c r="E358" s="28">
        <f t="shared" si="56"/>
        <v>0</v>
      </c>
      <c r="F358" s="29">
        <v>0</v>
      </c>
      <c r="G358" s="30">
        <f t="shared" si="57"/>
        <v>0</v>
      </c>
      <c r="H358" s="31">
        <f t="shared" si="59"/>
        <v>46000</v>
      </c>
      <c r="I358" s="59"/>
      <c r="J358" s="63">
        <f t="shared" si="58"/>
        <v>0</v>
      </c>
      <c r="K358" s="8"/>
      <c r="L358" s="8"/>
    </row>
    <row r="359" spans="1:12">
      <c r="A359" s="168">
        <v>13</v>
      </c>
      <c r="B359" s="25" t="s">
        <v>36</v>
      </c>
      <c r="C359" s="37"/>
      <c r="D359" s="38">
        <v>64152</v>
      </c>
      <c r="E359" s="156">
        <f t="shared" si="56"/>
        <v>0</v>
      </c>
      <c r="F359" s="157">
        <v>0</v>
      </c>
      <c r="G359" s="30">
        <f t="shared" si="57"/>
        <v>0</v>
      </c>
      <c r="H359" s="170">
        <f t="shared" si="59"/>
        <v>59399.999999999993</v>
      </c>
      <c r="I359" s="183"/>
      <c r="J359" s="158">
        <f t="shared" si="58"/>
        <v>0</v>
      </c>
      <c r="K359" s="8"/>
      <c r="L359" s="8"/>
    </row>
    <row r="360" spans="1:12">
      <c r="A360" s="168">
        <v>14</v>
      </c>
      <c r="B360" s="25" t="s">
        <v>37</v>
      </c>
      <c r="C360" s="37"/>
      <c r="D360" s="38">
        <v>65934</v>
      </c>
      <c r="E360" s="156">
        <f t="shared" si="56"/>
        <v>0</v>
      </c>
      <c r="F360" s="157">
        <v>0</v>
      </c>
      <c r="G360" s="30">
        <f t="shared" si="57"/>
        <v>0</v>
      </c>
      <c r="H360" s="170">
        <f t="shared" si="59"/>
        <v>61049.999999999993</v>
      </c>
      <c r="I360" s="183"/>
      <c r="J360" s="158">
        <f t="shared" si="58"/>
        <v>0</v>
      </c>
      <c r="K360" s="8"/>
      <c r="L360" s="8"/>
    </row>
    <row r="361" spans="1:12">
      <c r="A361" s="168">
        <v>15</v>
      </c>
      <c r="B361" s="25" t="s">
        <v>38</v>
      </c>
      <c r="C361" s="37"/>
      <c r="D361" s="38">
        <v>76626</v>
      </c>
      <c r="E361" s="156">
        <f t="shared" si="56"/>
        <v>0</v>
      </c>
      <c r="F361" s="157">
        <v>0</v>
      </c>
      <c r="G361" s="30">
        <f t="shared" si="57"/>
        <v>0</v>
      </c>
      <c r="H361" s="170">
        <f t="shared" si="59"/>
        <v>70950</v>
      </c>
      <c r="I361" s="183"/>
      <c r="J361" s="158">
        <f t="shared" si="58"/>
        <v>0</v>
      </c>
      <c r="K361" s="8"/>
      <c r="L361" s="8"/>
    </row>
    <row r="362" spans="1:12">
      <c r="A362" s="168">
        <v>16</v>
      </c>
      <c r="B362" s="25" t="s">
        <v>39</v>
      </c>
      <c r="C362" s="37"/>
      <c r="D362" s="38">
        <v>80190</v>
      </c>
      <c r="E362" s="156">
        <f t="shared" si="56"/>
        <v>0</v>
      </c>
      <c r="F362" s="157">
        <v>0</v>
      </c>
      <c r="G362" s="30">
        <f t="shared" si="57"/>
        <v>0</v>
      </c>
      <c r="H362" s="170">
        <f t="shared" si="59"/>
        <v>74250</v>
      </c>
      <c r="I362" s="183"/>
      <c r="J362" s="158">
        <f t="shared" si="58"/>
        <v>0</v>
      </c>
      <c r="K362" s="8"/>
      <c r="L362" s="8"/>
    </row>
    <row r="363" spans="1:12">
      <c r="A363" s="168">
        <v>17</v>
      </c>
      <c r="B363" s="25" t="s">
        <v>40</v>
      </c>
      <c r="C363" s="37"/>
      <c r="D363" s="38">
        <v>113832</v>
      </c>
      <c r="E363" s="156">
        <f t="shared" si="56"/>
        <v>0</v>
      </c>
      <c r="F363" s="157">
        <v>0</v>
      </c>
      <c r="G363" s="30">
        <f t="shared" si="57"/>
        <v>0</v>
      </c>
      <c r="H363" s="170">
        <f t="shared" si="59"/>
        <v>105400</v>
      </c>
      <c r="I363" s="183"/>
      <c r="J363" s="158">
        <f t="shared" si="58"/>
        <v>0</v>
      </c>
      <c r="K363" s="8"/>
      <c r="L363" s="8"/>
    </row>
    <row r="364" spans="1:12">
      <c r="A364" s="168">
        <v>18</v>
      </c>
      <c r="B364" s="25" t="s">
        <v>41</v>
      </c>
      <c r="C364" s="37"/>
      <c r="D364" s="38">
        <v>98010</v>
      </c>
      <c r="E364" s="156">
        <f t="shared" si="56"/>
        <v>0</v>
      </c>
      <c r="F364" s="157">
        <v>0</v>
      </c>
      <c r="G364" s="30">
        <f t="shared" si="57"/>
        <v>0</v>
      </c>
      <c r="H364" s="170">
        <f t="shared" si="59"/>
        <v>90750</v>
      </c>
      <c r="I364" s="183"/>
      <c r="J364" s="158">
        <f t="shared" si="58"/>
        <v>0</v>
      </c>
      <c r="K364" s="8"/>
      <c r="L364" s="8"/>
    </row>
    <row r="365" spans="1:12" ht="17.25">
      <c r="A365" s="40"/>
      <c r="B365" s="41" t="s">
        <v>42</v>
      </c>
      <c r="C365" s="42">
        <f>SUM(C347:C364)</f>
        <v>11</v>
      </c>
      <c r="D365" s="42"/>
      <c r="E365" s="43">
        <f>SUM(E347:E364)</f>
        <v>1017759</v>
      </c>
      <c r="F365" s="43"/>
      <c r="G365" s="44">
        <f>SUM(G347:G364)</f>
        <v>1017759</v>
      </c>
      <c r="H365" s="45"/>
      <c r="I365" s="64"/>
      <c r="J365" s="45">
        <f>SUM(J347:J364)</f>
        <v>803546.52777777775</v>
      </c>
      <c r="K365" s="8"/>
      <c r="L365" s="8"/>
    </row>
    <row r="366" spans="1:12" ht="31.5">
      <c r="A366" s="46"/>
      <c r="B366" s="47"/>
      <c r="C366" s="48"/>
      <c r="D366" s="48"/>
      <c r="E366" s="49"/>
      <c r="F366" s="49"/>
      <c r="G366" s="50"/>
      <c r="H366" s="51"/>
      <c r="I366" s="65"/>
      <c r="J366" s="184">
        <f>J365*0.08</f>
        <v>64283.722222222219</v>
      </c>
      <c r="K366" s="8"/>
      <c r="L366" s="8"/>
    </row>
    <row r="367" spans="1:12" ht="18">
      <c r="A367" s="283" t="s">
        <v>43</v>
      </c>
      <c r="B367" s="283"/>
      <c r="C367" s="284" t="s">
        <v>44</v>
      </c>
      <c r="D367" s="284"/>
      <c r="E367" s="54"/>
      <c r="F367" s="54"/>
      <c r="G367" s="55" t="s">
        <v>45</v>
      </c>
      <c r="H367" s="56"/>
      <c r="I367" s="66"/>
      <c r="J367" s="185">
        <f>SUM(J365:J366)</f>
        <v>867830.25</v>
      </c>
      <c r="K367" s="8"/>
      <c r="L367" s="8"/>
    </row>
    <row r="368" spans="1:12">
      <c r="H368" s="8"/>
      <c r="I368" s="8"/>
      <c r="J368" s="8"/>
      <c r="K368" s="8"/>
      <c r="L368" s="8"/>
    </row>
    <row r="369" spans="1:12">
      <c r="B369" s="131"/>
      <c r="C369" s="131"/>
      <c r="D369" s="131"/>
      <c r="E369" s="131"/>
      <c r="H369" s="8"/>
      <c r="I369" s="8"/>
      <c r="J369" s="8"/>
      <c r="K369" s="8"/>
      <c r="L369" s="8"/>
    </row>
    <row r="370" spans="1:12">
      <c r="H370" s="8"/>
      <c r="I370" s="8"/>
      <c r="J370" s="8"/>
      <c r="K370" s="8"/>
      <c r="L370" s="8"/>
    </row>
    <row r="371" spans="1:12">
      <c r="H371" s="8"/>
      <c r="I371" s="8"/>
      <c r="J371" s="8"/>
      <c r="K371" s="8"/>
      <c r="L371" s="8"/>
    </row>
    <row r="372" spans="1:12" ht="15.75">
      <c r="A372" s="279" t="s">
        <v>0</v>
      </c>
      <c r="B372" s="279"/>
      <c r="C372" s="279"/>
      <c r="D372" s="279"/>
      <c r="E372" s="279"/>
      <c r="F372" s="279"/>
      <c r="G372" s="279"/>
      <c r="H372" s="3"/>
      <c r="I372" s="182"/>
      <c r="J372" s="3"/>
      <c r="K372" s="8"/>
      <c r="L372" s="8"/>
    </row>
    <row r="373" spans="1:12" ht="15.75">
      <c r="A373" s="279" t="s">
        <v>1</v>
      </c>
      <c r="B373" s="279"/>
      <c r="C373" s="279"/>
      <c r="D373" s="279"/>
      <c r="E373" s="279"/>
      <c r="F373" s="279"/>
      <c r="G373" s="279"/>
      <c r="H373" s="176"/>
      <c r="I373" s="176"/>
      <c r="J373" s="176"/>
      <c r="K373" s="8"/>
      <c r="L373" s="8"/>
    </row>
    <row r="374" spans="1:12" ht="15.75">
      <c r="A374" s="279" t="s">
        <v>2</v>
      </c>
      <c r="B374" s="279"/>
      <c r="C374" s="279"/>
      <c r="D374" s="279"/>
      <c r="E374" s="279"/>
      <c r="F374" s="279"/>
      <c r="G374" s="279"/>
      <c r="H374" s="3"/>
      <c r="I374" s="59"/>
      <c r="J374" s="3"/>
      <c r="K374" s="8"/>
      <c r="L374" s="8"/>
    </row>
    <row r="375" spans="1:12" ht="15.75">
      <c r="A375" s="279" t="s">
        <v>4</v>
      </c>
      <c r="B375" s="279"/>
      <c r="C375" s="279"/>
      <c r="D375" s="279"/>
      <c r="E375" s="279"/>
      <c r="F375" s="279"/>
      <c r="G375" s="279"/>
      <c r="H375" s="3"/>
      <c r="I375" s="59"/>
      <c r="J375" s="3"/>
      <c r="K375" s="8"/>
      <c r="L375" s="8"/>
    </row>
    <row r="376" spans="1:12" ht="15.75">
      <c r="A376" s="280" t="s">
        <v>6</v>
      </c>
      <c r="B376" s="280"/>
      <c r="C376" s="280"/>
      <c r="D376" s="280"/>
      <c r="E376" s="280"/>
      <c r="F376" s="280"/>
      <c r="G376" s="280"/>
      <c r="H376" s="3"/>
      <c r="I376" s="59"/>
      <c r="J376" s="3"/>
      <c r="K376" s="8"/>
      <c r="L376" s="8"/>
    </row>
    <row r="377" spans="1:12" ht="27.75">
      <c r="A377" s="9"/>
      <c r="B377" s="9"/>
      <c r="C377" s="281" t="s">
        <v>388</v>
      </c>
      <c r="D377" s="281"/>
      <c r="E377" s="281"/>
      <c r="F377" s="281"/>
      <c r="G377" s="281"/>
      <c r="H377" s="3"/>
      <c r="I377" s="59"/>
      <c r="J377" s="3"/>
      <c r="K377" s="8"/>
      <c r="L377" s="8"/>
    </row>
    <row r="378" spans="1:12" ht="15.75">
      <c r="A378" s="11" t="s">
        <v>358</v>
      </c>
      <c r="B378" s="12"/>
      <c r="C378" s="13"/>
      <c r="D378" s="286"/>
      <c r="E378" s="286"/>
      <c r="F378" s="286"/>
      <c r="G378" s="286"/>
      <c r="H378" s="15"/>
      <c r="I378" s="59"/>
      <c r="J378" s="3"/>
      <c r="K378" s="8"/>
      <c r="L378" s="8"/>
    </row>
    <row r="379" spans="1:12" ht="15.75">
      <c r="A379" s="11" t="s">
        <v>9</v>
      </c>
      <c r="B379" s="286" t="s">
        <v>546</v>
      </c>
      <c r="C379" s="286"/>
      <c r="D379" s="286"/>
      <c r="E379" s="286"/>
      <c r="F379" s="286"/>
      <c r="G379" s="16"/>
      <c r="H379" s="20" t="s">
        <v>161</v>
      </c>
      <c r="I379" s="62"/>
      <c r="J379" s="61"/>
      <c r="K379" s="8"/>
      <c r="L379" s="8"/>
    </row>
    <row r="380" spans="1:12" ht="18.75">
      <c r="A380" s="11" t="s">
        <v>11</v>
      </c>
      <c r="B380" s="177"/>
      <c r="C380" s="178"/>
      <c r="D380" s="178"/>
      <c r="E380" s="178"/>
      <c r="F380" s="179"/>
      <c r="G380" s="180"/>
      <c r="H380" s="180"/>
      <c r="I380" s="180"/>
      <c r="J380" s="3"/>
      <c r="K380" s="8"/>
      <c r="L380" s="8"/>
    </row>
    <row r="381" spans="1:12" ht="15.75">
      <c r="A381" s="21" t="s">
        <v>14</v>
      </c>
      <c r="B381" s="181"/>
      <c r="C381" s="21" t="s">
        <v>17</v>
      </c>
      <c r="D381" s="22" t="s">
        <v>18</v>
      </c>
      <c r="E381" s="23" t="s">
        <v>19</v>
      </c>
      <c r="F381" s="23" t="s">
        <v>20</v>
      </c>
      <c r="G381" s="21" t="s">
        <v>21</v>
      </c>
      <c r="H381" s="3"/>
      <c r="I381" s="59"/>
      <c r="J381" s="3"/>
      <c r="K381" s="8"/>
      <c r="L381" s="8"/>
    </row>
    <row r="382" spans="1:12">
      <c r="A382" s="24">
        <v>1</v>
      </c>
      <c r="B382" s="25" t="s">
        <v>23</v>
      </c>
      <c r="C382" s="26">
        <v>5</v>
      </c>
      <c r="D382" s="27">
        <v>79305</v>
      </c>
      <c r="E382" s="28">
        <f t="shared" ref="E382:E399" si="60">D382*C382</f>
        <v>396525</v>
      </c>
      <c r="F382" s="29">
        <v>0</v>
      </c>
      <c r="G382" s="30">
        <f t="shared" ref="G382:G399" si="61">E382-E382*F382</f>
        <v>396525</v>
      </c>
      <c r="H382" s="31">
        <f>D382/1.08</f>
        <v>73430.555555555547</v>
      </c>
      <c r="I382" s="59"/>
      <c r="J382" s="63">
        <f t="shared" ref="J382:J399" si="62">H382*C382</f>
        <v>367152.77777777775</v>
      </c>
      <c r="K382" s="8"/>
      <c r="L382" s="8"/>
    </row>
    <row r="383" spans="1:12">
      <c r="A383" s="120">
        <v>2</v>
      </c>
      <c r="B383" s="121" t="s">
        <v>25</v>
      </c>
      <c r="C383" s="126"/>
      <c r="D383" s="33">
        <v>128591</v>
      </c>
      <c r="E383" s="123">
        <f t="shared" si="60"/>
        <v>0</v>
      </c>
      <c r="F383" s="29">
        <v>0</v>
      </c>
      <c r="G383" s="125">
        <f t="shared" si="61"/>
        <v>0</v>
      </c>
      <c r="H383" s="31">
        <f>D383/1.08</f>
        <v>119065.74074074073</v>
      </c>
      <c r="I383" s="129"/>
      <c r="J383" s="63">
        <f t="shared" si="62"/>
        <v>0</v>
      </c>
      <c r="K383" s="8"/>
      <c r="L383" s="8"/>
    </row>
    <row r="384" spans="1:12">
      <c r="A384" s="24">
        <v>3</v>
      </c>
      <c r="B384" s="25" t="s">
        <v>26</v>
      </c>
      <c r="C384" s="88"/>
      <c r="D384" s="27">
        <v>60043</v>
      </c>
      <c r="E384" s="28">
        <f t="shared" si="60"/>
        <v>0</v>
      </c>
      <c r="F384" s="29">
        <v>0</v>
      </c>
      <c r="G384" s="30">
        <f t="shared" si="61"/>
        <v>0</v>
      </c>
      <c r="H384" s="31">
        <f>D384/1.08</f>
        <v>55595.370370370365</v>
      </c>
      <c r="I384" s="59"/>
      <c r="J384" s="63">
        <f t="shared" si="62"/>
        <v>0</v>
      </c>
      <c r="K384" s="8"/>
      <c r="L384" s="8"/>
    </row>
    <row r="385" spans="1:12">
      <c r="A385" s="24">
        <v>4</v>
      </c>
      <c r="B385" s="25" t="s">
        <v>27</v>
      </c>
      <c r="C385" s="35"/>
      <c r="D385" s="27">
        <v>115781</v>
      </c>
      <c r="E385" s="28">
        <f t="shared" si="60"/>
        <v>0</v>
      </c>
      <c r="F385" s="29">
        <v>0</v>
      </c>
      <c r="G385" s="30">
        <f t="shared" si="61"/>
        <v>0</v>
      </c>
      <c r="H385" s="31">
        <f>D385/1.08</f>
        <v>107204.62962962962</v>
      </c>
      <c r="I385" s="59"/>
      <c r="J385" s="63">
        <f t="shared" si="62"/>
        <v>0</v>
      </c>
      <c r="K385" s="8"/>
      <c r="L385" s="8"/>
    </row>
    <row r="386" spans="1:12">
      <c r="A386" s="24">
        <v>5</v>
      </c>
      <c r="B386" s="25" t="s">
        <v>28</v>
      </c>
      <c r="C386" s="32">
        <v>5</v>
      </c>
      <c r="D386" s="33">
        <v>119943</v>
      </c>
      <c r="E386" s="123">
        <f t="shared" si="60"/>
        <v>599715</v>
      </c>
      <c r="F386" s="124">
        <v>0</v>
      </c>
      <c r="G386" s="125">
        <f t="shared" si="61"/>
        <v>599715</v>
      </c>
      <c r="H386" s="128">
        <f>D386/1.08*0.75</f>
        <v>83293.75</v>
      </c>
      <c r="I386" s="59"/>
      <c r="J386" s="63">
        <f t="shared" si="62"/>
        <v>416468.75</v>
      </c>
      <c r="K386" s="8"/>
      <c r="L386" s="8"/>
    </row>
    <row r="387" spans="1:12">
      <c r="A387" s="24">
        <v>6</v>
      </c>
      <c r="B387" s="25" t="s">
        <v>29</v>
      </c>
      <c r="C387" s="26"/>
      <c r="D387" s="27">
        <v>94810</v>
      </c>
      <c r="E387" s="28">
        <f t="shared" si="60"/>
        <v>0</v>
      </c>
      <c r="F387" s="29">
        <v>0</v>
      </c>
      <c r="G387" s="30">
        <f t="shared" si="61"/>
        <v>0</v>
      </c>
      <c r="H387" s="31">
        <f t="shared" ref="H387:H399" si="63">D387/1.08</f>
        <v>87787.037037037036</v>
      </c>
      <c r="I387" s="59"/>
      <c r="J387" s="63">
        <f t="shared" si="62"/>
        <v>0</v>
      </c>
      <c r="K387" s="8"/>
      <c r="L387" s="8"/>
    </row>
    <row r="388" spans="1:12">
      <c r="A388" s="24">
        <v>7</v>
      </c>
      <c r="B388" s="25" t="s">
        <v>30</v>
      </c>
      <c r="C388" s="34"/>
      <c r="D388" s="27">
        <v>141396</v>
      </c>
      <c r="E388" s="28">
        <f t="shared" si="60"/>
        <v>0</v>
      </c>
      <c r="F388" s="29">
        <v>0</v>
      </c>
      <c r="G388" s="30">
        <f t="shared" si="61"/>
        <v>0</v>
      </c>
      <c r="H388" s="31">
        <f t="shared" si="63"/>
        <v>130922.22222222222</v>
      </c>
      <c r="I388" s="59"/>
      <c r="J388" s="63">
        <f t="shared" si="62"/>
        <v>0</v>
      </c>
      <c r="K388" s="8"/>
      <c r="L388" s="8"/>
    </row>
    <row r="389" spans="1:12">
      <c r="A389" s="24">
        <v>8</v>
      </c>
      <c r="B389" s="25" t="s">
        <v>31</v>
      </c>
      <c r="C389" s="26"/>
      <c r="D389" s="27">
        <v>232931</v>
      </c>
      <c r="E389" s="28">
        <f t="shared" si="60"/>
        <v>0</v>
      </c>
      <c r="F389" s="29">
        <v>0</v>
      </c>
      <c r="G389" s="30">
        <f t="shared" si="61"/>
        <v>0</v>
      </c>
      <c r="H389" s="31">
        <f t="shared" si="63"/>
        <v>215676.85185185182</v>
      </c>
      <c r="I389" s="59"/>
      <c r="J389" s="63">
        <f t="shared" si="62"/>
        <v>0</v>
      </c>
      <c r="K389" s="8"/>
      <c r="L389" s="8"/>
    </row>
    <row r="390" spans="1:12">
      <c r="A390" s="24">
        <v>9</v>
      </c>
      <c r="B390" s="36" t="s">
        <v>32</v>
      </c>
      <c r="C390" s="26"/>
      <c r="D390" s="27">
        <v>101534</v>
      </c>
      <c r="E390" s="28">
        <f t="shared" si="60"/>
        <v>0</v>
      </c>
      <c r="F390" s="29">
        <v>0</v>
      </c>
      <c r="G390" s="30">
        <f t="shared" si="61"/>
        <v>0</v>
      </c>
      <c r="H390" s="31">
        <f t="shared" si="63"/>
        <v>94012.962962962964</v>
      </c>
      <c r="I390" s="59"/>
      <c r="J390" s="63">
        <f t="shared" si="62"/>
        <v>0</v>
      </c>
      <c r="K390" s="8"/>
      <c r="L390" s="8"/>
    </row>
    <row r="391" spans="1:12">
      <c r="A391" s="168">
        <v>10</v>
      </c>
      <c r="B391" s="36" t="s">
        <v>33</v>
      </c>
      <c r="C391" s="37"/>
      <c r="D391" s="27">
        <v>110148</v>
      </c>
      <c r="E391" s="156">
        <f t="shared" si="60"/>
        <v>0</v>
      </c>
      <c r="F391" s="157">
        <v>0</v>
      </c>
      <c r="G391" s="30">
        <f t="shared" si="61"/>
        <v>0</v>
      </c>
      <c r="H391" s="170">
        <f t="shared" si="63"/>
        <v>101988.88888888888</v>
      </c>
      <c r="I391" s="183"/>
      <c r="J391" s="158">
        <f t="shared" si="62"/>
        <v>0</v>
      </c>
      <c r="K391" s="8"/>
      <c r="L391" s="8"/>
    </row>
    <row r="392" spans="1:12">
      <c r="A392" s="24">
        <v>11</v>
      </c>
      <c r="B392" s="25" t="s">
        <v>34</v>
      </c>
      <c r="C392" s="37">
        <v>3</v>
      </c>
      <c r="D392" s="27">
        <v>54198</v>
      </c>
      <c r="E392" s="28">
        <f t="shared" si="60"/>
        <v>162594</v>
      </c>
      <c r="F392" s="29">
        <v>0</v>
      </c>
      <c r="G392" s="30">
        <f t="shared" si="61"/>
        <v>162594</v>
      </c>
      <c r="H392" s="31">
        <f t="shared" si="63"/>
        <v>50183.333333333328</v>
      </c>
      <c r="I392" s="59"/>
      <c r="J392" s="63">
        <f t="shared" si="62"/>
        <v>150550</v>
      </c>
      <c r="K392" s="8"/>
      <c r="L392" s="8"/>
    </row>
    <row r="393" spans="1:12">
      <c r="A393" s="24">
        <v>12</v>
      </c>
      <c r="B393" s="25" t="s">
        <v>35</v>
      </c>
      <c r="C393" s="37"/>
      <c r="D393" s="27">
        <v>49680</v>
      </c>
      <c r="E393" s="28">
        <f t="shared" si="60"/>
        <v>0</v>
      </c>
      <c r="F393" s="29">
        <v>0</v>
      </c>
      <c r="G393" s="30">
        <f t="shared" si="61"/>
        <v>0</v>
      </c>
      <c r="H393" s="31">
        <f t="shared" si="63"/>
        <v>46000</v>
      </c>
      <c r="I393" s="59"/>
      <c r="J393" s="63">
        <f t="shared" si="62"/>
        <v>0</v>
      </c>
      <c r="K393" s="8"/>
      <c r="L393" s="8"/>
    </row>
    <row r="394" spans="1:12">
      <c r="A394" s="168">
        <v>13</v>
      </c>
      <c r="B394" s="25" t="s">
        <v>36</v>
      </c>
      <c r="C394" s="37"/>
      <c r="D394" s="38">
        <v>64152</v>
      </c>
      <c r="E394" s="156">
        <f t="shared" si="60"/>
        <v>0</v>
      </c>
      <c r="F394" s="157">
        <v>0</v>
      </c>
      <c r="G394" s="30">
        <f t="shared" si="61"/>
        <v>0</v>
      </c>
      <c r="H394" s="170">
        <f t="shared" si="63"/>
        <v>59399.999999999993</v>
      </c>
      <c r="I394" s="183"/>
      <c r="J394" s="158">
        <f t="shared" si="62"/>
        <v>0</v>
      </c>
      <c r="K394" s="8"/>
      <c r="L394" s="8"/>
    </row>
    <row r="395" spans="1:12">
      <c r="A395" s="168">
        <v>14</v>
      </c>
      <c r="B395" s="25" t="s">
        <v>37</v>
      </c>
      <c r="C395" s="37"/>
      <c r="D395" s="38">
        <v>65934</v>
      </c>
      <c r="E395" s="156">
        <f t="shared" si="60"/>
        <v>0</v>
      </c>
      <c r="F395" s="157">
        <v>0</v>
      </c>
      <c r="G395" s="30">
        <f t="shared" si="61"/>
        <v>0</v>
      </c>
      <c r="H395" s="170">
        <f t="shared" si="63"/>
        <v>61049.999999999993</v>
      </c>
      <c r="I395" s="183"/>
      <c r="J395" s="158">
        <f t="shared" si="62"/>
        <v>0</v>
      </c>
      <c r="K395" s="8"/>
      <c r="L395" s="8"/>
    </row>
    <row r="396" spans="1:12">
      <c r="A396" s="168">
        <v>15</v>
      </c>
      <c r="B396" s="25" t="s">
        <v>38</v>
      </c>
      <c r="C396" s="37"/>
      <c r="D396" s="38">
        <v>76626</v>
      </c>
      <c r="E396" s="156">
        <f t="shared" si="60"/>
        <v>0</v>
      </c>
      <c r="F396" s="157">
        <v>0</v>
      </c>
      <c r="G396" s="30">
        <f t="shared" si="61"/>
        <v>0</v>
      </c>
      <c r="H396" s="170">
        <f t="shared" si="63"/>
        <v>70950</v>
      </c>
      <c r="I396" s="183"/>
      <c r="J396" s="158">
        <f t="shared" si="62"/>
        <v>0</v>
      </c>
      <c r="K396" s="8"/>
      <c r="L396" s="8"/>
    </row>
    <row r="397" spans="1:12">
      <c r="A397" s="168">
        <v>16</v>
      </c>
      <c r="B397" s="25" t="s">
        <v>39</v>
      </c>
      <c r="C397" s="37"/>
      <c r="D397" s="38">
        <v>80190</v>
      </c>
      <c r="E397" s="156">
        <f t="shared" si="60"/>
        <v>0</v>
      </c>
      <c r="F397" s="157">
        <v>0</v>
      </c>
      <c r="G397" s="30">
        <f t="shared" si="61"/>
        <v>0</v>
      </c>
      <c r="H397" s="170">
        <f t="shared" si="63"/>
        <v>74250</v>
      </c>
      <c r="I397" s="183"/>
      <c r="J397" s="158">
        <f t="shared" si="62"/>
        <v>0</v>
      </c>
      <c r="K397" s="8"/>
      <c r="L397" s="8"/>
    </row>
    <row r="398" spans="1:12">
      <c r="A398" s="168">
        <v>17</v>
      </c>
      <c r="B398" s="25" t="s">
        <v>40</v>
      </c>
      <c r="C398" s="37"/>
      <c r="D398" s="38">
        <v>113832</v>
      </c>
      <c r="E398" s="156">
        <f t="shared" si="60"/>
        <v>0</v>
      </c>
      <c r="F398" s="157">
        <v>0</v>
      </c>
      <c r="G398" s="30">
        <f t="shared" si="61"/>
        <v>0</v>
      </c>
      <c r="H398" s="170">
        <f t="shared" si="63"/>
        <v>105400</v>
      </c>
      <c r="I398" s="183"/>
      <c r="J398" s="158">
        <f t="shared" si="62"/>
        <v>0</v>
      </c>
      <c r="K398" s="8"/>
      <c r="L398" s="8"/>
    </row>
    <row r="399" spans="1:12">
      <c r="A399" s="168">
        <v>18</v>
      </c>
      <c r="B399" s="25" t="s">
        <v>41</v>
      </c>
      <c r="C399" s="37"/>
      <c r="D399" s="38">
        <v>98010</v>
      </c>
      <c r="E399" s="156">
        <f t="shared" si="60"/>
        <v>0</v>
      </c>
      <c r="F399" s="157">
        <v>0</v>
      </c>
      <c r="G399" s="30">
        <f t="shared" si="61"/>
        <v>0</v>
      </c>
      <c r="H399" s="170">
        <f t="shared" si="63"/>
        <v>90750</v>
      </c>
      <c r="I399" s="183"/>
      <c r="J399" s="158">
        <f t="shared" si="62"/>
        <v>0</v>
      </c>
      <c r="K399" s="8"/>
      <c r="L399" s="8"/>
    </row>
    <row r="400" spans="1:12" ht="17.25">
      <c r="A400" s="40"/>
      <c r="B400" s="41" t="s">
        <v>42</v>
      </c>
      <c r="C400" s="42">
        <f>SUM(C382:C399)</f>
        <v>13</v>
      </c>
      <c r="D400" s="42"/>
      <c r="E400" s="43">
        <f>SUM(E382:E399)</f>
        <v>1158834</v>
      </c>
      <c r="F400" s="43"/>
      <c r="G400" s="44">
        <f>SUM(G382:G399)</f>
        <v>1158834</v>
      </c>
      <c r="H400" s="45"/>
      <c r="I400" s="64"/>
      <c r="J400" s="45">
        <f>SUM(J382:J399)</f>
        <v>934171.52777777775</v>
      </c>
      <c r="K400" s="8"/>
      <c r="L400" s="8"/>
    </row>
    <row r="401" spans="1:12" ht="31.5">
      <c r="A401" s="46"/>
      <c r="B401" s="47"/>
      <c r="C401" s="48"/>
      <c r="D401" s="48"/>
      <c r="E401" s="49"/>
      <c r="F401" s="49"/>
      <c r="G401" s="50"/>
      <c r="H401" s="51"/>
      <c r="I401" s="65"/>
      <c r="J401" s="184">
        <f>J400*0.08</f>
        <v>74733.722222222219</v>
      </c>
      <c r="K401" s="8"/>
      <c r="L401" s="8"/>
    </row>
    <row r="402" spans="1:12" ht="18">
      <c r="A402" s="283" t="s">
        <v>43</v>
      </c>
      <c r="B402" s="283"/>
      <c r="C402" s="284" t="s">
        <v>44</v>
      </c>
      <c r="D402" s="284"/>
      <c r="E402" s="54"/>
      <c r="F402" s="54"/>
      <c r="G402" s="55" t="s">
        <v>45</v>
      </c>
      <c r="H402" s="56"/>
      <c r="I402" s="66"/>
      <c r="J402" s="185">
        <f>SUM(J400:J401)</f>
        <v>1008905.25</v>
      </c>
      <c r="K402" s="8"/>
      <c r="L402" s="8"/>
    </row>
    <row r="403" spans="1:12">
      <c r="B403" s="131"/>
      <c r="C403" s="131"/>
      <c r="D403" s="131"/>
      <c r="E403" s="131"/>
      <c r="H403" s="8"/>
      <c r="I403" s="8"/>
      <c r="J403" s="8"/>
      <c r="K403" s="8"/>
      <c r="L403" s="8"/>
    </row>
    <row r="404" spans="1:12">
      <c r="H404" s="8"/>
      <c r="I404" s="8"/>
      <c r="J404" s="8"/>
      <c r="K404" s="8"/>
      <c r="L404" s="8"/>
    </row>
    <row r="405" spans="1:12" ht="15.75">
      <c r="A405" s="279" t="s">
        <v>0</v>
      </c>
      <c r="B405" s="279"/>
      <c r="C405" s="279"/>
      <c r="D405" s="279"/>
      <c r="E405" s="279"/>
      <c r="F405" s="279"/>
      <c r="G405" s="279"/>
      <c r="H405" s="3"/>
      <c r="I405" s="182"/>
      <c r="J405" s="3"/>
      <c r="K405" s="8"/>
      <c r="L405" s="8"/>
    </row>
    <row r="406" spans="1:12" ht="15.75">
      <c r="A406" s="279" t="s">
        <v>1</v>
      </c>
      <c r="B406" s="279"/>
      <c r="C406" s="279"/>
      <c r="D406" s="279"/>
      <c r="E406" s="279"/>
      <c r="F406" s="279"/>
      <c r="G406" s="279"/>
      <c r="H406" s="176"/>
      <c r="I406" s="176"/>
      <c r="J406" s="176"/>
      <c r="K406" s="8"/>
      <c r="L406" s="8"/>
    </row>
    <row r="407" spans="1:12" ht="15.75">
      <c r="A407" s="279" t="s">
        <v>2</v>
      </c>
      <c r="B407" s="279"/>
      <c r="C407" s="279"/>
      <c r="D407" s="279"/>
      <c r="E407" s="279"/>
      <c r="F407" s="279"/>
      <c r="G407" s="279"/>
      <c r="H407" s="3"/>
      <c r="I407" s="59"/>
      <c r="J407" s="3"/>
      <c r="K407" s="8"/>
      <c r="L407" s="8"/>
    </row>
    <row r="408" spans="1:12" ht="15.75">
      <c r="A408" s="279" t="s">
        <v>4</v>
      </c>
      <c r="B408" s="279"/>
      <c r="C408" s="279"/>
      <c r="D408" s="279"/>
      <c r="E408" s="279"/>
      <c r="F408" s="279"/>
      <c r="G408" s="279"/>
      <c r="H408" s="3"/>
      <c r="I408" s="59"/>
      <c r="J408" s="3"/>
      <c r="K408" s="8"/>
      <c r="L408" s="8"/>
    </row>
    <row r="409" spans="1:12" ht="15.75">
      <c r="A409" s="280" t="s">
        <v>6</v>
      </c>
      <c r="B409" s="280"/>
      <c r="C409" s="280"/>
      <c r="D409" s="280"/>
      <c r="E409" s="280"/>
      <c r="F409" s="280"/>
      <c r="G409" s="280"/>
      <c r="H409" s="3"/>
      <c r="I409" s="59"/>
      <c r="J409" s="3"/>
      <c r="K409" s="8"/>
      <c r="L409" s="8"/>
    </row>
    <row r="410" spans="1:12" ht="27.75">
      <c r="A410" s="9"/>
      <c r="B410" s="9"/>
      <c r="C410" s="281" t="s">
        <v>388</v>
      </c>
      <c r="D410" s="281"/>
      <c r="E410" s="281"/>
      <c r="F410" s="281"/>
      <c r="G410" s="281"/>
      <c r="H410" s="3"/>
      <c r="I410" s="59"/>
      <c r="J410" s="3"/>
      <c r="K410" s="8"/>
      <c r="L410" s="8"/>
    </row>
    <row r="411" spans="1:12" ht="15.75">
      <c r="A411" s="11" t="s">
        <v>358</v>
      </c>
      <c r="B411" s="12"/>
      <c r="C411" s="13"/>
      <c r="D411" s="286"/>
      <c r="E411" s="286"/>
      <c r="F411" s="286"/>
      <c r="G411" s="286"/>
      <c r="H411" s="15"/>
      <c r="I411" s="59"/>
      <c r="J411" s="3"/>
      <c r="K411" s="8"/>
      <c r="L411" s="8"/>
    </row>
    <row r="412" spans="1:12" ht="15.75">
      <c r="A412" s="11" t="s">
        <v>9</v>
      </c>
      <c r="B412" s="286" t="s">
        <v>547</v>
      </c>
      <c r="C412" s="286"/>
      <c r="D412" s="286"/>
      <c r="E412" s="286"/>
      <c r="F412" s="286"/>
      <c r="G412" s="16"/>
      <c r="H412" s="20" t="s">
        <v>161</v>
      </c>
      <c r="I412" s="62"/>
      <c r="J412" s="61"/>
      <c r="K412" s="8"/>
      <c r="L412" s="8"/>
    </row>
    <row r="413" spans="1:12" ht="18.75">
      <c r="A413" s="11" t="s">
        <v>11</v>
      </c>
      <c r="B413" s="177"/>
      <c r="C413" s="178"/>
      <c r="D413" s="178"/>
      <c r="E413" s="178"/>
      <c r="F413" s="179"/>
      <c r="G413" s="180"/>
      <c r="H413" s="180"/>
      <c r="I413" s="180"/>
      <c r="J413" s="3"/>
      <c r="K413" s="8"/>
      <c r="L413" s="8"/>
    </row>
    <row r="414" spans="1:12" ht="15.75">
      <c r="A414" s="21" t="s">
        <v>14</v>
      </c>
      <c r="B414" s="181"/>
      <c r="C414" s="21" t="s">
        <v>17</v>
      </c>
      <c r="D414" s="22" t="s">
        <v>18</v>
      </c>
      <c r="E414" s="23" t="s">
        <v>19</v>
      </c>
      <c r="F414" s="23" t="s">
        <v>20</v>
      </c>
      <c r="G414" s="21" t="s">
        <v>21</v>
      </c>
      <c r="H414" s="3"/>
      <c r="I414" s="59"/>
      <c r="J414" s="3"/>
      <c r="K414" s="8"/>
      <c r="L414" s="8"/>
    </row>
    <row r="415" spans="1:12">
      <c r="A415" s="24">
        <v>1</v>
      </c>
      <c r="B415" s="25" t="s">
        <v>23</v>
      </c>
      <c r="C415" s="26"/>
      <c r="D415" s="27">
        <v>79305</v>
      </c>
      <c r="E415" s="28">
        <f t="shared" ref="E415:E432" si="64">D415*C415</f>
        <v>0</v>
      </c>
      <c r="F415" s="29">
        <v>0</v>
      </c>
      <c r="G415" s="30">
        <f t="shared" ref="G415:G432" si="65">E415-E415*F415</f>
        <v>0</v>
      </c>
      <c r="H415" s="31">
        <f>D415/1.08</f>
        <v>73430.555555555547</v>
      </c>
      <c r="I415" s="59"/>
      <c r="J415" s="63">
        <f t="shared" ref="J415:J432" si="66">H415*C415</f>
        <v>0</v>
      </c>
      <c r="K415" s="8"/>
      <c r="L415" s="8"/>
    </row>
    <row r="416" spans="1:12">
      <c r="A416" s="120">
        <v>2</v>
      </c>
      <c r="B416" s="121" t="s">
        <v>25</v>
      </c>
      <c r="C416" s="126"/>
      <c r="D416" s="33">
        <v>128591</v>
      </c>
      <c r="E416" s="123">
        <f t="shared" si="64"/>
        <v>0</v>
      </c>
      <c r="F416" s="29">
        <v>0</v>
      </c>
      <c r="G416" s="125">
        <f t="shared" si="65"/>
        <v>0</v>
      </c>
      <c r="H416" s="31">
        <f>D416/1.08</f>
        <v>119065.74074074073</v>
      </c>
      <c r="I416" s="129"/>
      <c r="J416" s="63">
        <f t="shared" si="66"/>
        <v>0</v>
      </c>
      <c r="K416" s="8"/>
      <c r="L416" s="8"/>
    </row>
    <row r="417" spans="1:12">
      <c r="A417" s="24">
        <v>3</v>
      </c>
      <c r="B417" s="25" t="s">
        <v>26</v>
      </c>
      <c r="C417" s="88"/>
      <c r="D417" s="27">
        <v>60043</v>
      </c>
      <c r="E417" s="28">
        <f t="shared" si="64"/>
        <v>0</v>
      </c>
      <c r="F417" s="29">
        <v>0</v>
      </c>
      <c r="G417" s="30">
        <f t="shared" si="65"/>
        <v>0</v>
      </c>
      <c r="H417" s="31">
        <f>D417/1.08</f>
        <v>55595.370370370365</v>
      </c>
      <c r="I417" s="59"/>
      <c r="J417" s="63">
        <f t="shared" si="66"/>
        <v>0</v>
      </c>
      <c r="K417" s="8"/>
      <c r="L417" s="8"/>
    </row>
    <row r="418" spans="1:12">
      <c r="A418" s="24">
        <v>4</v>
      </c>
      <c r="B418" s="25" t="s">
        <v>27</v>
      </c>
      <c r="C418" s="35"/>
      <c r="D418" s="27">
        <v>115781</v>
      </c>
      <c r="E418" s="28">
        <f t="shared" si="64"/>
        <v>0</v>
      </c>
      <c r="F418" s="29">
        <v>0</v>
      </c>
      <c r="G418" s="30">
        <f t="shared" si="65"/>
        <v>0</v>
      </c>
      <c r="H418" s="31">
        <f>D418/1.08</f>
        <v>107204.62962962962</v>
      </c>
      <c r="I418" s="59"/>
      <c r="J418" s="63">
        <f t="shared" si="66"/>
        <v>0</v>
      </c>
      <c r="K418" s="8"/>
      <c r="L418" s="8"/>
    </row>
    <row r="419" spans="1:12">
      <c r="A419" s="24">
        <v>5</v>
      </c>
      <c r="B419" s="25" t="s">
        <v>28</v>
      </c>
      <c r="C419" s="32">
        <v>3</v>
      </c>
      <c r="D419" s="33">
        <v>119943</v>
      </c>
      <c r="E419" s="123">
        <f t="shared" si="64"/>
        <v>359829</v>
      </c>
      <c r="F419" s="124">
        <v>0</v>
      </c>
      <c r="G419" s="125">
        <f t="shared" si="65"/>
        <v>359829</v>
      </c>
      <c r="H419" s="128">
        <f>D419/1.08*0.75</f>
        <v>83293.75</v>
      </c>
      <c r="I419" s="59"/>
      <c r="J419" s="63">
        <f t="shared" si="66"/>
        <v>249881.25</v>
      </c>
      <c r="K419" s="8"/>
      <c r="L419" s="8"/>
    </row>
    <row r="420" spans="1:12">
      <c r="A420" s="24">
        <v>6</v>
      </c>
      <c r="B420" s="25" t="s">
        <v>29</v>
      </c>
      <c r="C420" s="26"/>
      <c r="D420" s="27">
        <v>94810</v>
      </c>
      <c r="E420" s="28">
        <f t="shared" si="64"/>
        <v>0</v>
      </c>
      <c r="F420" s="29">
        <v>0</v>
      </c>
      <c r="G420" s="30">
        <f t="shared" si="65"/>
        <v>0</v>
      </c>
      <c r="H420" s="31">
        <f t="shared" ref="H420:H432" si="67">D420/1.08</f>
        <v>87787.037037037036</v>
      </c>
      <c r="I420" s="59"/>
      <c r="J420" s="63">
        <f t="shared" si="66"/>
        <v>0</v>
      </c>
      <c r="K420" s="8"/>
      <c r="L420" s="8"/>
    </row>
    <row r="421" spans="1:12">
      <c r="A421" s="24">
        <v>7</v>
      </c>
      <c r="B421" s="25" t="s">
        <v>30</v>
      </c>
      <c r="C421" s="34"/>
      <c r="D421" s="27">
        <v>141396</v>
      </c>
      <c r="E421" s="28">
        <f t="shared" si="64"/>
        <v>0</v>
      </c>
      <c r="F421" s="29">
        <v>0</v>
      </c>
      <c r="G421" s="30">
        <f t="shared" si="65"/>
        <v>0</v>
      </c>
      <c r="H421" s="31">
        <f t="shared" si="67"/>
        <v>130922.22222222222</v>
      </c>
      <c r="I421" s="59"/>
      <c r="J421" s="63">
        <f t="shared" si="66"/>
        <v>0</v>
      </c>
      <c r="K421" s="8"/>
      <c r="L421" s="8"/>
    </row>
    <row r="422" spans="1:12">
      <c r="A422" s="24">
        <v>8</v>
      </c>
      <c r="B422" s="25" t="s">
        <v>31</v>
      </c>
      <c r="C422" s="26"/>
      <c r="D422" s="27">
        <v>232931</v>
      </c>
      <c r="E422" s="28">
        <f t="shared" si="64"/>
        <v>0</v>
      </c>
      <c r="F422" s="29">
        <v>0</v>
      </c>
      <c r="G422" s="30">
        <f t="shared" si="65"/>
        <v>0</v>
      </c>
      <c r="H422" s="31">
        <f t="shared" si="67"/>
        <v>215676.85185185182</v>
      </c>
      <c r="I422" s="59"/>
      <c r="J422" s="63">
        <f t="shared" si="66"/>
        <v>0</v>
      </c>
      <c r="K422" s="8"/>
      <c r="L422" s="8"/>
    </row>
    <row r="423" spans="1:12">
      <c r="A423" s="24">
        <v>9</v>
      </c>
      <c r="B423" s="36" t="s">
        <v>32</v>
      </c>
      <c r="C423" s="26"/>
      <c r="D423" s="27">
        <v>101534</v>
      </c>
      <c r="E423" s="28">
        <f t="shared" si="64"/>
        <v>0</v>
      </c>
      <c r="F423" s="29">
        <v>0</v>
      </c>
      <c r="G423" s="30">
        <f t="shared" si="65"/>
        <v>0</v>
      </c>
      <c r="H423" s="31">
        <f t="shared" si="67"/>
        <v>94012.962962962964</v>
      </c>
      <c r="I423" s="59"/>
      <c r="J423" s="63">
        <f t="shared" si="66"/>
        <v>0</v>
      </c>
      <c r="K423" s="8"/>
      <c r="L423" s="8"/>
    </row>
    <row r="424" spans="1:12">
      <c r="A424" s="168">
        <v>10</v>
      </c>
      <c r="B424" s="36" t="s">
        <v>33</v>
      </c>
      <c r="C424" s="37"/>
      <c r="D424" s="27">
        <v>110148</v>
      </c>
      <c r="E424" s="156">
        <f t="shared" si="64"/>
        <v>0</v>
      </c>
      <c r="F424" s="157">
        <v>0</v>
      </c>
      <c r="G424" s="30">
        <f t="shared" si="65"/>
        <v>0</v>
      </c>
      <c r="H424" s="170">
        <f t="shared" si="67"/>
        <v>101988.88888888888</v>
      </c>
      <c r="I424" s="183"/>
      <c r="J424" s="158">
        <f t="shared" si="66"/>
        <v>0</v>
      </c>
      <c r="K424" s="8"/>
      <c r="L424" s="8"/>
    </row>
    <row r="425" spans="1:12">
      <c r="A425" s="24">
        <v>11</v>
      </c>
      <c r="B425" s="25" t="s">
        <v>34</v>
      </c>
      <c r="C425" s="37"/>
      <c r="D425" s="27">
        <v>54198</v>
      </c>
      <c r="E425" s="28">
        <f t="shared" si="64"/>
        <v>0</v>
      </c>
      <c r="F425" s="29">
        <v>0</v>
      </c>
      <c r="G425" s="30">
        <f t="shared" si="65"/>
        <v>0</v>
      </c>
      <c r="H425" s="31">
        <f t="shared" si="67"/>
        <v>50183.333333333328</v>
      </c>
      <c r="I425" s="59"/>
      <c r="J425" s="63">
        <f t="shared" si="66"/>
        <v>0</v>
      </c>
      <c r="K425" s="8"/>
      <c r="L425" s="8"/>
    </row>
    <row r="426" spans="1:12">
      <c r="A426" s="24">
        <v>12</v>
      </c>
      <c r="B426" s="25" t="s">
        <v>35</v>
      </c>
      <c r="C426" s="37">
        <v>3</v>
      </c>
      <c r="D426" s="27">
        <v>49680</v>
      </c>
      <c r="E426" s="28">
        <f t="shared" si="64"/>
        <v>149040</v>
      </c>
      <c r="F426" s="29">
        <v>0</v>
      </c>
      <c r="G426" s="30">
        <f t="shared" si="65"/>
        <v>149040</v>
      </c>
      <c r="H426" s="31">
        <f t="shared" si="67"/>
        <v>46000</v>
      </c>
      <c r="I426" s="59"/>
      <c r="J426" s="63">
        <f t="shared" si="66"/>
        <v>138000</v>
      </c>
      <c r="K426" s="8"/>
      <c r="L426" s="8"/>
    </row>
    <row r="427" spans="1:12">
      <c r="A427" s="168">
        <v>13</v>
      </c>
      <c r="B427" s="25" t="s">
        <v>36</v>
      </c>
      <c r="C427" s="37"/>
      <c r="D427" s="38">
        <v>64152</v>
      </c>
      <c r="E427" s="156">
        <f t="shared" si="64"/>
        <v>0</v>
      </c>
      <c r="F427" s="157">
        <v>0</v>
      </c>
      <c r="G427" s="30">
        <f t="shared" si="65"/>
        <v>0</v>
      </c>
      <c r="H427" s="170">
        <f t="shared" si="67"/>
        <v>59399.999999999993</v>
      </c>
      <c r="I427" s="183"/>
      <c r="J427" s="158">
        <f t="shared" si="66"/>
        <v>0</v>
      </c>
      <c r="K427" s="8"/>
      <c r="L427" s="8"/>
    </row>
    <row r="428" spans="1:12">
      <c r="A428" s="168">
        <v>14</v>
      </c>
      <c r="B428" s="25" t="s">
        <v>37</v>
      </c>
      <c r="C428" s="37"/>
      <c r="D428" s="38">
        <v>65934</v>
      </c>
      <c r="E428" s="156">
        <f t="shared" si="64"/>
        <v>0</v>
      </c>
      <c r="F428" s="157">
        <v>0</v>
      </c>
      <c r="G428" s="30">
        <f t="shared" si="65"/>
        <v>0</v>
      </c>
      <c r="H428" s="170">
        <f t="shared" si="67"/>
        <v>61049.999999999993</v>
      </c>
      <c r="I428" s="183"/>
      <c r="J428" s="158">
        <f t="shared" si="66"/>
        <v>0</v>
      </c>
      <c r="K428" s="8"/>
      <c r="L428" s="8"/>
    </row>
    <row r="429" spans="1:12">
      <c r="A429" s="168">
        <v>15</v>
      </c>
      <c r="B429" s="25" t="s">
        <v>38</v>
      </c>
      <c r="C429" s="37"/>
      <c r="D429" s="38">
        <v>76626</v>
      </c>
      <c r="E429" s="156">
        <f t="shared" si="64"/>
        <v>0</v>
      </c>
      <c r="F429" s="157">
        <v>0</v>
      </c>
      <c r="G429" s="30">
        <f t="shared" si="65"/>
        <v>0</v>
      </c>
      <c r="H429" s="170">
        <f t="shared" si="67"/>
        <v>70950</v>
      </c>
      <c r="I429" s="183"/>
      <c r="J429" s="158">
        <f t="shared" si="66"/>
        <v>0</v>
      </c>
      <c r="K429" s="8"/>
      <c r="L429" s="8"/>
    </row>
    <row r="430" spans="1:12">
      <c r="A430" s="168">
        <v>16</v>
      </c>
      <c r="B430" s="25" t="s">
        <v>39</v>
      </c>
      <c r="C430" s="37"/>
      <c r="D430" s="38">
        <v>80190</v>
      </c>
      <c r="E430" s="156">
        <f t="shared" si="64"/>
        <v>0</v>
      </c>
      <c r="F430" s="157">
        <v>0</v>
      </c>
      <c r="G430" s="30">
        <f t="shared" si="65"/>
        <v>0</v>
      </c>
      <c r="H430" s="170">
        <f t="shared" si="67"/>
        <v>74250</v>
      </c>
      <c r="I430" s="183"/>
      <c r="J430" s="158">
        <f t="shared" si="66"/>
        <v>0</v>
      </c>
      <c r="K430" s="8"/>
      <c r="L430" s="8"/>
    </row>
    <row r="431" spans="1:12">
      <c r="A431" s="168">
        <v>17</v>
      </c>
      <c r="B431" s="25" t="s">
        <v>40</v>
      </c>
      <c r="C431" s="37"/>
      <c r="D431" s="38">
        <v>113832</v>
      </c>
      <c r="E431" s="156">
        <f t="shared" si="64"/>
        <v>0</v>
      </c>
      <c r="F431" s="157">
        <v>0</v>
      </c>
      <c r="G431" s="30">
        <f t="shared" si="65"/>
        <v>0</v>
      </c>
      <c r="H431" s="170">
        <f t="shared" si="67"/>
        <v>105400</v>
      </c>
      <c r="I431" s="183"/>
      <c r="J431" s="158">
        <f t="shared" si="66"/>
        <v>0</v>
      </c>
      <c r="K431" s="8"/>
      <c r="L431" s="8"/>
    </row>
    <row r="432" spans="1:12">
      <c r="A432" s="168">
        <v>18</v>
      </c>
      <c r="B432" s="25" t="s">
        <v>41</v>
      </c>
      <c r="C432" s="37"/>
      <c r="D432" s="38">
        <v>98010</v>
      </c>
      <c r="E432" s="156">
        <f t="shared" si="64"/>
        <v>0</v>
      </c>
      <c r="F432" s="157">
        <v>0</v>
      </c>
      <c r="G432" s="30">
        <f t="shared" si="65"/>
        <v>0</v>
      </c>
      <c r="H432" s="170">
        <f t="shared" si="67"/>
        <v>90750</v>
      </c>
      <c r="I432" s="183"/>
      <c r="J432" s="158">
        <f t="shared" si="66"/>
        <v>0</v>
      </c>
      <c r="K432" s="8"/>
      <c r="L432" s="8"/>
    </row>
    <row r="433" spans="1:12" ht="17.25">
      <c r="A433" s="40"/>
      <c r="B433" s="41" t="s">
        <v>42</v>
      </c>
      <c r="C433" s="42">
        <f>SUM(C415:C432)</f>
        <v>6</v>
      </c>
      <c r="D433" s="42"/>
      <c r="E433" s="43">
        <f>SUM(E415:E432)</f>
        <v>508869</v>
      </c>
      <c r="F433" s="43"/>
      <c r="G433" s="44">
        <f>SUM(G415:G432)</f>
        <v>508869</v>
      </c>
      <c r="H433" s="45"/>
      <c r="I433" s="64"/>
      <c r="J433" s="45">
        <f>SUM(J415:J432)</f>
        <v>387881.25</v>
      </c>
      <c r="K433" s="8"/>
      <c r="L433" s="8"/>
    </row>
    <row r="434" spans="1:12" ht="31.5">
      <c r="A434" s="46"/>
      <c r="B434" s="47"/>
      <c r="C434" s="48"/>
      <c r="D434" s="48"/>
      <c r="E434" s="49"/>
      <c r="F434" s="49"/>
      <c r="G434" s="50"/>
      <c r="H434" s="51"/>
      <c r="I434" s="65"/>
      <c r="J434" s="184">
        <f>J433*0.08</f>
        <v>31030.5</v>
      </c>
      <c r="K434" s="8"/>
      <c r="L434" s="8"/>
    </row>
    <row r="435" spans="1:12" ht="18">
      <c r="A435" s="283" t="s">
        <v>43</v>
      </c>
      <c r="B435" s="283"/>
      <c r="C435" s="284" t="s">
        <v>44</v>
      </c>
      <c r="D435" s="284"/>
      <c r="E435" s="54"/>
      <c r="F435" s="54"/>
      <c r="G435" s="55" t="s">
        <v>45</v>
      </c>
      <c r="H435" s="56"/>
      <c r="I435" s="66"/>
      <c r="J435" s="185">
        <f>SUM(J433:J434)</f>
        <v>418911.75</v>
      </c>
      <c r="K435" s="8"/>
      <c r="L435" s="8"/>
    </row>
    <row r="436" spans="1:12">
      <c r="B436" s="131"/>
      <c r="C436" s="131"/>
      <c r="D436" s="131"/>
      <c r="E436" s="131"/>
      <c r="H436" s="8"/>
      <c r="I436" s="8"/>
      <c r="J436" s="8"/>
      <c r="K436" s="8"/>
      <c r="L436" s="8"/>
    </row>
    <row r="440" spans="1:12" ht="15.75">
      <c r="A440" s="279" t="s">
        <v>0</v>
      </c>
      <c r="B440" s="279"/>
      <c r="C440" s="279"/>
      <c r="D440" s="279"/>
      <c r="E440" s="279"/>
      <c r="F440" s="279"/>
      <c r="G440" s="279"/>
      <c r="H440" s="3"/>
      <c r="I440" s="182"/>
      <c r="J440" s="3"/>
      <c r="K440" s="8"/>
      <c r="L440" s="8"/>
    </row>
    <row r="441" spans="1:12" ht="15.75">
      <c r="A441" s="279" t="s">
        <v>1</v>
      </c>
      <c r="B441" s="279"/>
      <c r="C441" s="279"/>
      <c r="D441" s="279"/>
      <c r="E441" s="279"/>
      <c r="F441" s="279"/>
      <c r="G441" s="279"/>
      <c r="H441" s="176"/>
      <c r="I441" s="176"/>
      <c r="J441" s="176"/>
      <c r="K441" s="8"/>
      <c r="L441" s="8"/>
    </row>
    <row r="442" spans="1:12" ht="15.75">
      <c r="A442" s="279" t="s">
        <v>2</v>
      </c>
      <c r="B442" s="279"/>
      <c r="C442" s="279"/>
      <c r="D442" s="279"/>
      <c r="E442" s="279"/>
      <c r="F442" s="279"/>
      <c r="G442" s="279"/>
      <c r="H442" s="3"/>
      <c r="I442" s="59"/>
      <c r="J442" s="3"/>
      <c r="K442" s="8"/>
      <c r="L442" s="8"/>
    </row>
    <row r="443" spans="1:12" ht="15.75">
      <c r="A443" s="279" t="s">
        <v>4</v>
      </c>
      <c r="B443" s="279"/>
      <c r="C443" s="279"/>
      <c r="D443" s="279"/>
      <c r="E443" s="279"/>
      <c r="F443" s="279"/>
      <c r="G443" s="279"/>
      <c r="H443" s="3"/>
      <c r="I443" s="59"/>
      <c r="J443" s="3"/>
      <c r="K443" s="8"/>
      <c r="L443" s="8"/>
    </row>
    <row r="444" spans="1:12" ht="15.75">
      <c r="A444" s="280" t="s">
        <v>6</v>
      </c>
      <c r="B444" s="280"/>
      <c r="C444" s="280"/>
      <c r="D444" s="280"/>
      <c r="E444" s="280"/>
      <c r="F444" s="280"/>
      <c r="G444" s="280"/>
      <c r="H444" s="3"/>
      <c r="I444" s="59"/>
      <c r="J444" s="3"/>
      <c r="K444" s="8"/>
      <c r="L444" s="8"/>
    </row>
    <row r="445" spans="1:12" ht="27.75">
      <c r="A445" s="9"/>
      <c r="B445" s="9"/>
      <c r="C445" s="281" t="s">
        <v>388</v>
      </c>
      <c r="D445" s="281"/>
      <c r="E445" s="281"/>
      <c r="F445" s="281"/>
      <c r="G445" s="281"/>
      <c r="H445" s="3"/>
      <c r="I445" s="59"/>
      <c r="J445" s="3"/>
      <c r="K445" s="8"/>
      <c r="L445" s="8"/>
    </row>
    <row r="446" spans="1:12" ht="15.75">
      <c r="A446" s="11" t="s">
        <v>358</v>
      </c>
      <c r="B446" s="12"/>
      <c r="C446" s="13"/>
      <c r="D446" s="286"/>
      <c r="E446" s="286"/>
      <c r="F446" s="286"/>
      <c r="G446" s="286"/>
      <c r="H446" s="15"/>
      <c r="I446" s="59"/>
      <c r="J446" s="3"/>
      <c r="K446" s="8"/>
      <c r="L446" s="8"/>
    </row>
    <row r="447" spans="1:12" ht="15.75">
      <c r="A447" s="11" t="s">
        <v>9</v>
      </c>
      <c r="B447" s="286" t="s">
        <v>548</v>
      </c>
      <c r="C447" s="286"/>
      <c r="D447" s="286"/>
      <c r="E447" s="286"/>
      <c r="F447" s="286"/>
      <c r="G447" s="16"/>
      <c r="H447" s="20" t="s">
        <v>161</v>
      </c>
      <c r="I447" s="62"/>
      <c r="J447" s="61"/>
      <c r="K447" s="8"/>
      <c r="L447" s="8"/>
    </row>
    <row r="448" spans="1:12" ht="18.75">
      <c r="A448" s="11" t="s">
        <v>11</v>
      </c>
      <c r="B448" s="177"/>
      <c r="C448" s="178"/>
      <c r="D448" s="178"/>
      <c r="E448" s="178"/>
      <c r="F448" s="179"/>
      <c r="G448" s="180"/>
      <c r="H448" s="180"/>
      <c r="I448" s="180"/>
      <c r="J448" s="3"/>
      <c r="K448" s="8"/>
      <c r="L448" s="8"/>
    </row>
    <row r="449" spans="1:12" ht="15.75">
      <c r="A449" s="21" t="s">
        <v>14</v>
      </c>
      <c r="B449" s="181"/>
      <c r="C449" s="21" t="s">
        <v>17</v>
      </c>
      <c r="D449" s="22" t="s">
        <v>18</v>
      </c>
      <c r="E449" s="23" t="s">
        <v>19</v>
      </c>
      <c r="F449" s="23" t="s">
        <v>20</v>
      </c>
      <c r="G449" s="21" t="s">
        <v>21</v>
      </c>
      <c r="H449" s="3"/>
      <c r="I449" s="59"/>
      <c r="J449" s="3"/>
      <c r="K449" s="8"/>
      <c r="L449" s="8"/>
    </row>
    <row r="450" spans="1:12">
      <c r="A450" s="24">
        <v>1</v>
      </c>
      <c r="B450" s="25" t="s">
        <v>23</v>
      </c>
      <c r="C450" s="26"/>
      <c r="D450" s="27">
        <v>79305</v>
      </c>
      <c r="E450" s="28">
        <f t="shared" ref="E450:E467" si="68">D450*C450</f>
        <v>0</v>
      </c>
      <c r="F450" s="29">
        <v>0</v>
      </c>
      <c r="G450" s="30">
        <f t="shared" ref="G450:G467" si="69">E450-E450*F450</f>
        <v>0</v>
      </c>
      <c r="H450" s="31">
        <f>D450/1.08</f>
        <v>73430.555555555547</v>
      </c>
      <c r="I450" s="59"/>
      <c r="J450" s="63">
        <f t="shared" ref="J450:J467" si="70">H450*C450</f>
        <v>0</v>
      </c>
      <c r="K450" s="8"/>
      <c r="L450" s="8"/>
    </row>
    <row r="451" spans="1:12">
      <c r="A451" s="120">
        <v>2</v>
      </c>
      <c r="B451" s="121" t="s">
        <v>25</v>
      </c>
      <c r="C451" s="126"/>
      <c r="D451" s="33">
        <v>128591</v>
      </c>
      <c r="E451" s="123">
        <f t="shared" si="68"/>
        <v>0</v>
      </c>
      <c r="F451" s="29">
        <v>0</v>
      </c>
      <c r="G451" s="125">
        <f t="shared" si="69"/>
        <v>0</v>
      </c>
      <c r="H451" s="31">
        <f>D451/1.08</f>
        <v>119065.74074074073</v>
      </c>
      <c r="I451" s="129"/>
      <c r="J451" s="63">
        <f t="shared" si="70"/>
        <v>0</v>
      </c>
      <c r="K451" s="8"/>
      <c r="L451" s="8"/>
    </row>
    <row r="452" spans="1:12">
      <c r="A452" s="24">
        <v>3</v>
      </c>
      <c r="B452" s="25" t="s">
        <v>26</v>
      </c>
      <c r="C452" s="88">
        <v>4</v>
      </c>
      <c r="D452" s="27">
        <v>60043</v>
      </c>
      <c r="E452" s="28">
        <f t="shared" si="68"/>
        <v>240172</v>
      </c>
      <c r="F452" s="29">
        <v>0</v>
      </c>
      <c r="G452" s="30">
        <f t="shared" si="69"/>
        <v>240172</v>
      </c>
      <c r="H452" s="31">
        <f>D452/1.08</f>
        <v>55595.370370370365</v>
      </c>
      <c r="I452" s="59"/>
      <c r="J452" s="63">
        <f t="shared" si="70"/>
        <v>222381.48148148146</v>
      </c>
      <c r="K452" s="8"/>
      <c r="L452" s="8"/>
    </row>
    <row r="453" spans="1:12">
      <c r="A453" s="24">
        <v>4</v>
      </c>
      <c r="B453" s="25" t="s">
        <v>27</v>
      </c>
      <c r="C453" s="35"/>
      <c r="D453" s="27">
        <v>115781</v>
      </c>
      <c r="E453" s="28">
        <f t="shared" si="68"/>
        <v>0</v>
      </c>
      <c r="F453" s="29">
        <v>0</v>
      </c>
      <c r="G453" s="30">
        <f t="shared" si="69"/>
        <v>0</v>
      </c>
      <c r="H453" s="31">
        <f>D453/1.08</f>
        <v>107204.62962962962</v>
      </c>
      <c r="I453" s="59"/>
      <c r="J453" s="63">
        <f t="shared" si="70"/>
        <v>0</v>
      </c>
      <c r="K453" s="8"/>
      <c r="L453" s="8"/>
    </row>
    <row r="454" spans="1:12">
      <c r="A454" s="24">
        <v>5</v>
      </c>
      <c r="B454" s="25" t="s">
        <v>28</v>
      </c>
      <c r="C454" s="32"/>
      <c r="D454" s="33">
        <v>119943</v>
      </c>
      <c r="E454" s="123">
        <f t="shared" si="68"/>
        <v>0</v>
      </c>
      <c r="F454" s="124">
        <v>0</v>
      </c>
      <c r="G454" s="125">
        <f t="shared" si="69"/>
        <v>0</v>
      </c>
      <c r="H454" s="128">
        <f>D454/1.08*0.75</f>
        <v>83293.75</v>
      </c>
      <c r="I454" s="59"/>
      <c r="J454" s="63">
        <f t="shared" si="70"/>
        <v>0</v>
      </c>
      <c r="K454" s="8"/>
      <c r="L454" s="8"/>
    </row>
    <row r="455" spans="1:12">
      <c r="A455" s="24">
        <v>6</v>
      </c>
      <c r="B455" s="25" t="s">
        <v>29</v>
      </c>
      <c r="C455" s="26"/>
      <c r="D455" s="27">
        <v>94810</v>
      </c>
      <c r="E455" s="28">
        <f t="shared" si="68"/>
        <v>0</v>
      </c>
      <c r="F455" s="29">
        <v>0</v>
      </c>
      <c r="G455" s="30">
        <f t="shared" si="69"/>
        <v>0</v>
      </c>
      <c r="H455" s="31">
        <f t="shared" ref="H455:H467" si="71">D455/1.08</f>
        <v>87787.037037037036</v>
      </c>
      <c r="I455" s="59"/>
      <c r="J455" s="63">
        <f t="shared" si="70"/>
        <v>0</v>
      </c>
      <c r="K455" s="8"/>
      <c r="L455" s="8"/>
    </row>
    <row r="456" spans="1:12">
      <c r="A456" s="24">
        <v>7</v>
      </c>
      <c r="B456" s="25" t="s">
        <v>30</v>
      </c>
      <c r="C456" s="34"/>
      <c r="D456" s="27">
        <v>141396</v>
      </c>
      <c r="E456" s="28">
        <f t="shared" si="68"/>
        <v>0</v>
      </c>
      <c r="F456" s="29">
        <v>0</v>
      </c>
      <c r="G456" s="30">
        <f t="shared" si="69"/>
        <v>0</v>
      </c>
      <c r="H456" s="31">
        <f t="shared" si="71"/>
        <v>130922.22222222222</v>
      </c>
      <c r="I456" s="59"/>
      <c r="J456" s="63">
        <f t="shared" si="70"/>
        <v>0</v>
      </c>
      <c r="K456" s="8"/>
      <c r="L456" s="8"/>
    </row>
    <row r="457" spans="1:12">
      <c r="A457" s="24">
        <v>8</v>
      </c>
      <c r="B457" s="25" t="s">
        <v>31</v>
      </c>
      <c r="C457" s="26"/>
      <c r="D457" s="27">
        <v>232931</v>
      </c>
      <c r="E457" s="28">
        <f t="shared" si="68"/>
        <v>0</v>
      </c>
      <c r="F457" s="29">
        <v>0</v>
      </c>
      <c r="G457" s="30">
        <f t="shared" si="69"/>
        <v>0</v>
      </c>
      <c r="H457" s="31">
        <f t="shared" si="71"/>
        <v>215676.85185185182</v>
      </c>
      <c r="I457" s="59"/>
      <c r="J457" s="63">
        <f t="shared" si="70"/>
        <v>0</v>
      </c>
      <c r="K457" s="8"/>
      <c r="L457" s="8"/>
    </row>
    <row r="458" spans="1:12">
      <c r="A458" s="24">
        <v>9</v>
      </c>
      <c r="B458" s="36" t="s">
        <v>32</v>
      </c>
      <c r="C458" s="26">
        <v>3</v>
      </c>
      <c r="D458" s="27">
        <v>101534</v>
      </c>
      <c r="E458" s="28">
        <f t="shared" si="68"/>
        <v>304602</v>
      </c>
      <c r="F458" s="29">
        <v>0</v>
      </c>
      <c r="G458" s="30">
        <f t="shared" si="69"/>
        <v>304602</v>
      </c>
      <c r="H458" s="31">
        <f t="shared" si="71"/>
        <v>94012.962962962964</v>
      </c>
      <c r="I458" s="59"/>
      <c r="J458" s="63">
        <f t="shared" si="70"/>
        <v>282038.88888888888</v>
      </c>
      <c r="K458" s="8"/>
      <c r="L458" s="8"/>
    </row>
    <row r="459" spans="1:12">
      <c r="A459" s="168">
        <v>10</v>
      </c>
      <c r="B459" s="36" t="s">
        <v>33</v>
      </c>
      <c r="C459" s="37"/>
      <c r="D459" s="27">
        <v>110148</v>
      </c>
      <c r="E459" s="156">
        <f t="shared" si="68"/>
        <v>0</v>
      </c>
      <c r="F459" s="157">
        <v>0</v>
      </c>
      <c r="G459" s="30">
        <f t="shared" si="69"/>
        <v>0</v>
      </c>
      <c r="H459" s="170">
        <f t="shared" si="71"/>
        <v>101988.88888888888</v>
      </c>
      <c r="I459" s="183"/>
      <c r="J459" s="158">
        <f t="shared" si="70"/>
        <v>0</v>
      </c>
      <c r="K459" s="8"/>
      <c r="L459" s="8"/>
    </row>
    <row r="460" spans="1:12">
      <c r="A460" s="24">
        <v>11</v>
      </c>
      <c r="B460" s="25" t="s">
        <v>34</v>
      </c>
      <c r="C460" s="37"/>
      <c r="D460" s="27">
        <v>54198</v>
      </c>
      <c r="E460" s="28">
        <f t="shared" si="68"/>
        <v>0</v>
      </c>
      <c r="F460" s="29">
        <v>0</v>
      </c>
      <c r="G460" s="30">
        <f t="shared" si="69"/>
        <v>0</v>
      </c>
      <c r="H460" s="31">
        <f t="shared" si="71"/>
        <v>50183.333333333328</v>
      </c>
      <c r="I460" s="59"/>
      <c r="J460" s="63">
        <f t="shared" si="70"/>
        <v>0</v>
      </c>
      <c r="K460" s="8"/>
      <c r="L460" s="8"/>
    </row>
    <row r="461" spans="1:12">
      <c r="A461" s="24">
        <v>12</v>
      </c>
      <c r="B461" s="25" t="s">
        <v>35</v>
      </c>
      <c r="C461" s="37"/>
      <c r="D461" s="27">
        <v>49680</v>
      </c>
      <c r="E461" s="28">
        <f t="shared" si="68"/>
        <v>0</v>
      </c>
      <c r="F461" s="29">
        <v>0</v>
      </c>
      <c r="G461" s="30">
        <f t="shared" si="69"/>
        <v>0</v>
      </c>
      <c r="H461" s="31">
        <f t="shared" si="71"/>
        <v>46000</v>
      </c>
      <c r="I461" s="59"/>
      <c r="J461" s="63">
        <f t="shared" si="70"/>
        <v>0</v>
      </c>
      <c r="K461" s="8"/>
      <c r="L461" s="8"/>
    </row>
    <row r="462" spans="1:12">
      <c r="A462" s="168">
        <v>13</v>
      </c>
      <c r="B462" s="25" t="s">
        <v>36</v>
      </c>
      <c r="C462" s="37"/>
      <c r="D462" s="38">
        <v>64152</v>
      </c>
      <c r="E462" s="156">
        <f t="shared" si="68"/>
        <v>0</v>
      </c>
      <c r="F462" s="157">
        <v>0</v>
      </c>
      <c r="G462" s="30">
        <f t="shared" si="69"/>
        <v>0</v>
      </c>
      <c r="H462" s="170">
        <f t="shared" si="71"/>
        <v>59399.999999999993</v>
      </c>
      <c r="I462" s="183"/>
      <c r="J462" s="158">
        <f t="shared" si="70"/>
        <v>0</v>
      </c>
      <c r="K462" s="8"/>
      <c r="L462" s="8"/>
    </row>
    <row r="463" spans="1:12">
      <c r="A463" s="168">
        <v>14</v>
      </c>
      <c r="B463" s="25" t="s">
        <v>37</v>
      </c>
      <c r="C463" s="37"/>
      <c r="D463" s="38">
        <v>65934</v>
      </c>
      <c r="E463" s="156">
        <f t="shared" si="68"/>
        <v>0</v>
      </c>
      <c r="F463" s="157">
        <v>0</v>
      </c>
      <c r="G463" s="30">
        <f t="shared" si="69"/>
        <v>0</v>
      </c>
      <c r="H463" s="170">
        <f t="shared" si="71"/>
        <v>61049.999999999993</v>
      </c>
      <c r="I463" s="183"/>
      <c r="J463" s="158">
        <f t="shared" si="70"/>
        <v>0</v>
      </c>
      <c r="K463" s="8"/>
      <c r="L463" s="8"/>
    </row>
    <row r="464" spans="1:12">
      <c r="A464" s="168">
        <v>15</v>
      </c>
      <c r="B464" s="25" t="s">
        <v>38</v>
      </c>
      <c r="C464" s="37"/>
      <c r="D464" s="38">
        <v>76626</v>
      </c>
      <c r="E464" s="156">
        <f t="shared" si="68"/>
        <v>0</v>
      </c>
      <c r="F464" s="157">
        <v>0</v>
      </c>
      <c r="G464" s="30">
        <f t="shared" si="69"/>
        <v>0</v>
      </c>
      <c r="H464" s="170">
        <f t="shared" si="71"/>
        <v>70950</v>
      </c>
      <c r="I464" s="183"/>
      <c r="J464" s="158">
        <f t="shared" si="70"/>
        <v>0</v>
      </c>
      <c r="K464" s="8"/>
      <c r="L464" s="8"/>
    </row>
    <row r="465" spans="1:12">
      <c r="A465" s="168">
        <v>16</v>
      </c>
      <c r="B465" s="25" t="s">
        <v>39</v>
      </c>
      <c r="C465" s="37"/>
      <c r="D465" s="38">
        <v>80190</v>
      </c>
      <c r="E465" s="156">
        <f t="shared" si="68"/>
        <v>0</v>
      </c>
      <c r="F465" s="157">
        <v>0</v>
      </c>
      <c r="G465" s="30">
        <f t="shared" si="69"/>
        <v>0</v>
      </c>
      <c r="H465" s="170">
        <f t="shared" si="71"/>
        <v>74250</v>
      </c>
      <c r="I465" s="183"/>
      <c r="J465" s="158">
        <f t="shared" si="70"/>
        <v>0</v>
      </c>
      <c r="K465" s="8"/>
      <c r="L465" s="8"/>
    </row>
    <row r="466" spans="1:12">
      <c r="A466" s="168">
        <v>17</v>
      </c>
      <c r="B466" s="25" t="s">
        <v>40</v>
      </c>
      <c r="C466" s="37"/>
      <c r="D466" s="38">
        <v>113832</v>
      </c>
      <c r="E466" s="156">
        <f t="shared" si="68"/>
        <v>0</v>
      </c>
      <c r="F466" s="157">
        <v>0</v>
      </c>
      <c r="G466" s="30">
        <f t="shared" si="69"/>
        <v>0</v>
      </c>
      <c r="H466" s="170">
        <f t="shared" si="71"/>
        <v>105400</v>
      </c>
      <c r="I466" s="183"/>
      <c r="J466" s="158">
        <f t="shared" si="70"/>
        <v>0</v>
      </c>
      <c r="K466" s="8"/>
      <c r="L466" s="8"/>
    </row>
    <row r="467" spans="1:12">
      <c r="A467" s="168">
        <v>18</v>
      </c>
      <c r="B467" s="25" t="s">
        <v>41</v>
      </c>
      <c r="C467" s="37"/>
      <c r="D467" s="38">
        <v>98010</v>
      </c>
      <c r="E467" s="156">
        <f t="shared" si="68"/>
        <v>0</v>
      </c>
      <c r="F467" s="157">
        <v>0</v>
      </c>
      <c r="G467" s="30">
        <f t="shared" si="69"/>
        <v>0</v>
      </c>
      <c r="H467" s="170">
        <f t="shared" si="71"/>
        <v>90750</v>
      </c>
      <c r="I467" s="183"/>
      <c r="J467" s="158">
        <f t="shared" si="70"/>
        <v>0</v>
      </c>
      <c r="K467" s="8"/>
      <c r="L467" s="8"/>
    </row>
    <row r="468" spans="1:12" ht="17.25">
      <c r="A468" s="40"/>
      <c r="B468" s="41" t="s">
        <v>42</v>
      </c>
      <c r="C468" s="42">
        <f>SUM(C450:C467)</f>
        <v>7</v>
      </c>
      <c r="D468" s="42"/>
      <c r="E468" s="43">
        <f>SUM(E450:E467)</f>
        <v>544774</v>
      </c>
      <c r="F468" s="43"/>
      <c r="G468" s="44">
        <f>SUM(G450:G467)</f>
        <v>544774</v>
      </c>
      <c r="H468" s="45"/>
      <c r="I468" s="64"/>
      <c r="J468" s="45">
        <f>SUM(J450:J467)</f>
        <v>504420.37037037034</v>
      </c>
      <c r="K468" s="8"/>
      <c r="L468" s="8"/>
    </row>
    <row r="469" spans="1:12" ht="31.5">
      <c r="A469" s="46"/>
      <c r="B469" s="47"/>
      <c r="C469" s="48"/>
      <c r="D469" s="48"/>
      <c r="E469" s="49"/>
      <c r="F469" s="49"/>
      <c r="G469" s="50"/>
      <c r="H469" s="51"/>
      <c r="I469" s="65"/>
      <c r="J469" s="184">
        <f>J468*0.08</f>
        <v>40353.629629629628</v>
      </c>
      <c r="K469" s="8"/>
      <c r="L469" s="8"/>
    </row>
    <row r="470" spans="1:12" ht="18">
      <c r="A470" s="283" t="s">
        <v>43</v>
      </c>
      <c r="B470" s="283"/>
      <c r="C470" s="284" t="s">
        <v>44</v>
      </c>
      <c r="D470" s="284"/>
      <c r="E470" s="54"/>
      <c r="F470" s="54"/>
      <c r="G470" s="55" t="s">
        <v>45</v>
      </c>
      <c r="H470" s="56"/>
      <c r="I470" s="66"/>
      <c r="J470" s="185">
        <f>SUM(J468:J469)</f>
        <v>544774</v>
      </c>
      <c r="K470" s="8"/>
      <c r="L470" s="8"/>
    </row>
    <row r="471" spans="1:12">
      <c r="B471" s="131"/>
      <c r="C471" s="131"/>
      <c r="D471" s="131"/>
      <c r="E471" s="131"/>
      <c r="H471" s="8"/>
      <c r="I471" s="8"/>
      <c r="J471" s="8"/>
      <c r="K471" s="8"/>
      <c r="L471" s="8"/>
    </row>
    <row r="472" spans="1:12">
      <c r="H472" s="8"/>
      <c r="I472" s="8"/>
      <c r="J472" s="8"/>
      <c r="K472" s="8"/>
      <c r="L472" s="8"/>
    </row>
    <row r="473" spans="1:12" ht="15.75">
      <c r="A473" s="279" t="s">
        <v>0</v>
      </c>
      <c r="B473" s="279"/>
      <c r="C473" s="279"/>
      <c r="D473" s="279"/>
      <c r="E473" s="279"/>
      <c r="F473" s="279"/>
      <c r="G473" s="279"/>
      <c r="H473" s="3"/>
      <c r="I473" s="182"/>
      <c r="J473" s="3"/>
      <c r="K473" s="8"/>
      <c r="L473" s="8"/>
    </row>
    <row r="474" spans="1:12" ht="15.75">
      <c r="A474" s="279" t="s">
        <v>1</v>
      </c>
      <c r="B474" s="279"/>
      <c r="C474" s="279"/>
      <c r="D474" s="279"/>
      <c r="E474" s="279"/>
      <c r="F474" s="279"/>
      <c r="G474" s="279"/>
      <c r="H474" s="176"/>
      <c r="I474" s="176"/>
      <c r="J474" s="176"/>
      <c r="K474" s="8"/>
      <c r="L474" s="8"/>
    </row>
    <row r="475" spans="1:12" ht="15.75">
      <c r="A475" s="279" t="s">
        <v>2</v>
      </c>
      <c r="B475" s="279"/>
      <c r="C475" s="279"/>
      <c r="D475" s="279"/>
      <c r="E475" s="279"/>
      <c r="F475" s="279"/>
      <c r="G475" s="279"/>
      <c r="H475" s="3"/>
      <c r="I475" s="59"/>
      <c r="J475" s="3"/>
      <c r="K475" s="8"/>
      <c r="L475" s="8"/>
    </row>
    <row r="476" spans="1:12" ht="15.75">
      <c r="A476" s="279" t="s">
        <v>4</v>
      </c>
      <c r="B476" s="279"/>
      <c r="C476" s="279"/>
      <c r="D476" s="279"/>
      <c r="E476" s="279"/>
      <c r="F476" s="279"/>
      <c r="G476" s="279"/>
      <c r="H476" s="3"/>
      <c r="I476" s="59"/>
      <c r="J476" s="3"/>
      <c r="K476" s="8"/>
      <c r="L476" s="8"/>
    </row>
    <row r="477" spans="1:12" ht="15.75">
      <c r="A477" s="280" t="s">
        <v>6</v>
      </c>
      <c r="B477" s="280"/>
      <c r="C477" s="280"/>
      <c r="D477" s="280"/>
      <c r="E477" s="280"/>
      <c r="F477" s="280"/>
      <c r="G477" s="280"/>
      <c r="H477" s="3"/>
      <c r="I477" s="59"/>
      <c r="J477" s="3"/>
      <c r="K477" s="8"/>
      <c r="L477" s="8"/>
    </row>
    <row r="478" spans="1:12" ht="27.75">
      <c r="A478" s="9"/>
      <c r="B478" s="9"/>
      <c r="C478" s="281" t="s">
        <v>388</v>
      </c>
      <c r="D478" s="281"/>
      <c r="E478" s="281"/>
      <c r="F478" s="281"/>
      <c r="G478" s="281"/>
      <c r="H478" s="3"/>
      <c r="I478" s="59"/>
      <c r="J478" s="3"/>
      <c r="K478" s="8"/>
      <c r="L478" s="8"/>
    </row>
    <row r="479" spans="1:12" ht="15.75">
      <c r="A479" s="11" t="s">
        <v>358</v>
      </c>
      <c r="B479" s="12"/>
      <c r="C479" s="13"/>
      <c r="D479" s="286"/>
      <c r="E479" s="286"/>
      <c r="F479" s="286"/>
      <c r="G479" s="286"/>
      <c r="H479" s="15"/>
      <c r="I479" s="59"/>
      <c r="J479" s="3"/>
      <c r="K479" s="8"/>
      <c r="L479" s="8"/>
    </row>
    <row r="480" spans="1:12" ht="15.75">
      <c r="A480" s="11" t="s">
        <v>9</v>
      </c>
      <c r="B480" s="286" t="s">
        <v>549</v>
      </c>
      <c r="C480" s="286"/>
      <c r="D480" s="286"/>
      <c r="E480" s="286"/>
      <c r="F480" s="286"/>
      <c r="G480" s="16"/>
      <c r="H480" s="20" t="s">
        <v>161</v>
      </c>
      <c r="I480" s="62"/>
      <c r="J480" s="61"/>
      <c r="K480" s="8"/>
      <c r="L480" s="8"/>
    </row>
    <row r="481" spans="1:12" ht="18.75">
      <c r="A481" s="11" t="s">
        <v>11</v>
      </c>
      <c r="B481" s="177"/>
      <c r="C481" s="178"/>
      <c r="D481" s="178"/>
      <c r="E481" s="178"/>
      <c r="F481" s="179"/>
      <c r="G481" s="180"/>
      <c r="H481" s="180"/>
      <c r="I481" s="180"/>
      <c r="J481" s="3"/>
      <c r="K481" s="8"/>
      <c r="L481" s="8"/>
    </row>
    <row r="482" spans="1:12" ht="15.75">
      <c r="A482" s="21" t="s">
        <v>14</v>
      </c>
      <c r="B482" s="181"/>
      <c r="C482" s="21" t="s">
        <v>17</v>
      </c>
      <c r="D482" s="22" t="s">
        <v>18</v>
      </c>
      <c r="E482" s="23" t="s">
        <v>19</v>
      </c>
      <c r="F482" s="23" t="s">
        <v>20</v>
      </c>
      <c r="G482" s="21" t="s">
        <v>21</v>
      </c>
      <c r="H482" s="3"/>
      <c r="I482" s="59"/>
      <c r="J482" s="3"/>
      <c r="K482" s="8"/>
      <c r="L482" s="8"/>
    </row>
    <row r="483" spans="1:12">
      <c r="A483" s="24">
        <v>1</v>
      </c>
      <c r="B483" s="25" t="s">
        <v>23</v>
      </c>
      <c r="C483" s="26"/>
      <c r="D483" s="27">
        <v>79305</v>
      </c>
      <c r="E483" s="28">
        <f t="shared" ref="E483:E500" si="72">D483*C483</f>
        <v>0</v>
      </c>
      <c r="F483" s="29">
        <v>0</v>
      </c>
      <c r="G483" s="30">
        <f t="shared" ref="G483:G500" si="73">E483-E483*F483</f>
        <v>0</v>
      </c>
      <c r="H483" s="31">
        <f>D483/1.08</f>
        <v>73430.555555555547</v>
      </c>
      <c r="I483" s="59"/>
      <c r="J483" s="63">
        <f t="shared" ref="J483:J500" si="74">H483*C483</f>
        <v>0</v>
      </c>
      <c r="K483" s="8"/>
      <c r="L483" s="8"/>
    </row>
    <row r="484" spans="1:12">
      <c r="A484" s="120">
        <v>2</v>
      </c>
      <c r="B484" s="121" t="s">
        <v>25</v>
      </c>
      <c r="C484" s="126"/>
      <c r="D484" s="33">
        <v>128591</v>
      </c>
      <c r="E484" s="123">
        <f t="shared" si="72"/>
        <v>0</v>
      </c>
      <c r="F484" s="29">
        <v>0</v>
      </c>
      <c r="G484" s="125">
        <f t="shared" si="73"/>
        <v>0</v>
      </c>
      <c r="H484" s="31">
        <f>D484/1.08</f>
        <v>119065.74074074073</v>
      </c>
      <c r="I484" s="129"/>
      <c r="J484" s="63">
        <f t="shared" si="74"/>
        <v>0</v>
      </c>
      <c r="K484" s="8"/>
      <c r="L484" s="8"/>
    </row>
    <row r="485" spans="1:12">
      <c r="A485" s="24">
        <v>3</v>
      </c>
      <c r="B485" s="25" t="s">
        <v>26</v>
      </c>
      <c r="C485" s="88"/>
      <c r="D485" s="27">
        <v>60043</v>
      </c>
      <c r="E485" s="28">
        <f t="shared" si="72"/>
        <v>0</v>
      </c>
      <c r="F485" s="29">
        <v>0</v>
      </c>
      <c r="G485" s="30">
        <f t="shared" si="73"/>
        <v>0</v>
      </c>
      <c r="H485" s="31">
        <f>D485/1.08</f>
        <v>55595.370370370365</v>
      </c>
      <c r="I485" s="59"/>
      <c r="J485" s="63">
        <f t="shared" si="74"/>
        <v>0</v>
      </c>
      <c r="K485" s="8"/>
      <c r="L485" s="8"/>
    </row>
    <row r="486" spans="1:12">
      <c r="A486" s="24">
        <v>4</v>
      </c>
      <c r="B486" s="25" t="s">
        <v>27</v>
      </c>
      <c r="C486" s="35"/>
      <c r="D486" s="27">
        <v>115781</v>
      </c>
      <c r="E486" s="28">
        <f t="shared" si="72"/>
        <v>0</v>
      </c>
      <c r="F486" s="29">
        <v>0</v>
      </c>
      <c r="G486" s="30">
        <f t="shared" si="73"/>
        <v>0</v>
      </c>
      <c r="H486" s="31">
        <f>D486/1.08</f>
        <v>107204.62962962962</v>
      </c>
      <c r="I486" s="59"/>
      <c r="J486" s="63">
        <f t="shared" si="74"/>
        <v>0</v>
      </c>
      <c r="K486" s="8"/>
      <c r="L486" s="8"/>
    </row>
    <row r="487" spans="1:12">
      <c r="A487" s="24">
        <v>5</v>
      </c>
      <c r="B487" s="25" t="s">
        <v>28</v>
      </c>
      <c r="C487" s="32">
        <v>1</v>
      </c>
      <c r="D487" s="33">
        <v>119943</v>
      </c>
      <c r="E487" s="123">
        <f t="shared" si="72"/>
        <v>119943</v>
      </c>
      <c r="F487" s="124">
        <v>0</v>
      </c>
      <c r="G487" s="125">
        <f t="shared" si="73"/>
        <v>119943</v>
      </c>
      <c r="H487" s="128">
        <f>D487/1.08*0.75</f>
        <v>83293.75</v>
      </c>
      <c r="I487" s="59"/>
      <c r="J487" s="63">
        <f t="shared" si="74"/>
        <v>83293.75</v>
      </c>
      <c r="K487" s="8"/>
      <c r="L487" s="8"/>
    </row>
    <row r="488" spans="1:12">
      <c r="A488" s="24">
        <v>6</v>
      </c>
      <c r="B488" s="25" t="s">
        <v>29</v>
      </c>
      <c r="C488" s="26"/>
      <c r="D488" s="27">
        <v>94810</v>
      </c>
      <c r="E488" s="28">
        <f t="shared" si="72"/>
        <v>0</v>
      </c>
      <c r="F488" s="29">
        <v>0</v>
      </c>
      <c r="G488" s="30">
        <f t="shared" si="73"/>
        <v>0</v>
      </c>
      <c r="H488" s="31">
        <f t="shared" ref="H488:H500" si="75">D488/1.08</f>
        <v>87787.037037037036</v>
      </c>
      <c r="I488" s="59"/>
      <c r="J488" s="63">
        <f t="shared" si="74"/>
        <v>0</v>
      </c>
      <c r="K488" s="8"/>
      <c r="L488" s="8"/>
    </row>
    <row r="489" spans="1:12">
      <c r="A489" s="24">
        <v>7</v>
      </c>
      <c r="B489" s="25" t="s">
        <v>30</v>
      </c>
      <c r="C489" s="34"/>
      <c r="D489" s="27">
        <v>141396</v>
      </c>
      <c r="E489" s="28">
        <f t="shared" si="72"/>
        <v>0</v>
      </c>
      <c r="F489" s="29">
        <v>0</v>
      </c>
      <c r="G489" s="30">
        <f t="shared" si="73"/>
        <v>0</v>
      </c>
      <c r="H489" s="31">
        <f t="shared" si="75"/>
        <v>130922.22222222222</v>
      </c>
      <c r="I489" s="59"/>
      <c r="J489" s="63">
        <f t="shared" si="74"/>
        <v>0</v>
      </c>
      <c r="K489" s="8"/>
      <c r="L489" s="8"/>
    </row>
    <row r="490" spans="1:12">
      <c r="A490" s="24">
        <v>8</v>
      </c>
      <c r="B490" s="25" t="s">
        <v>31</v>
      </c>
      <c r="C490" s="26"/>
      <c r="D490" s="27">
        <v>232931</v>
      </c>
      <c r="E490" s="28">
        <f t="shared" si="72"/>
        <v>0</v>
      </c>
      <c r="F490" s="29">
        <v>0</v>
      </c>
      <c r="G490" s="30">
        <f t="shared" si="73"/>
        <v>0</v>
      </c>
      <c r="H490" s="31">
        <f t="shared" si="75"/>
        <v>215676.85185185182</v>
      </c>
      <c r="I490" s="59"/>
      <c r="J490" s="63">
        <f t="shared" si="74"/>
        <v>0</v>
      </c>
      <c r="K490" s="8"/>
      <c r="L490" s="8"/>
    </row>
    <row r="491" spans="1:12">
      <c r="A491" s="24">
        <v>9</v>
      </c>
      <c r="B491" s="36" t="s">
        <v>32</v>
      </c>
      <c r="C491" s="26"/>
      <c r="D491" s="27">
        <v>101534</v>
      </c>
      <c r="E491" s="28">
        <f t="shared" si="72"/>
        <v>0</v>
      </c>
      <c r="F491" s="29">
        <v>0</v>
      </c>
      <c r="G491" s="30">
        <f t="shared" si="73"/>
        <v>0</v>
      </c>
      <c r="H491" s="31">
        <f t="shared" si="75"/>
        <v>94012.962962962964</v>
      </c>
      <c r="I491" s="59"/>
      <c r="J491" s="63">
        <f t="shared" si="74"/>
        <v>0</v>
      </c>
      <c r="K491" s="8"/>
      <c r="L491" s="8"/>
    </row>
    <row r="492" spans="1:12">
      <c r="A492" s="168">
        <v>10</v>
      </c>
      <c r="B492" s="36" t="s">
        <v>33</v>
      </c>
      <c r="C492" s="37"/>
      <c r="D492" s="27">
        <v>110148</v>
      </c>
      <c r="E492" s="156">
        <f t="shared" si="72"/>
        <v>0</v>
      </c>
      <c r="F492" s="157">
        <v>0</v>
      </c>
      <c r="G492" s="30">
        <f t="shared" si="73"/>
        <v>0</v>
      </c>
      <c r="H492" s="170">
        <f t="shared" si="75"/>
        <v>101988.88888888888</v>
      </c>
      <c r="I492" s="183"/>
      <c r="J492" s="158">
        <f t="shared" si="74"/>
        <v>0</v>
      </c>
      <c r="K492" s="8"/>
      <c r="L492" s="8"/>
    </row>
    <row r="493" spans="1:12">
      <c r="A493" s="24">
        <v>11</v>
      </c>
      <c r="B493" s="25" t="s">
        <v>34</v>
      </c>
      <c r="C493" s="37"/>
      <c r="D493" s="27">
        <v>54198</v>
      </c>
      <c r="E493" s="28">
        <f t="shared" si="72"/>
        <v>0</v>
      </c>
      <c r="F493" s="29">
        <v>0</v>
      </c>
      <c r="G493" s="30">
        <f t="shared" si="73"/>
        <v>0</v>
      </c>
      <c r="H493" s="31">
        <f t="shared" si="75"/>
        <v>50183.333333333328</v>
      </c>
      <c r="I493" s="59"/>
      <c r="J493" s="63">
        <f t="shared" si="74"/>
        <v>0</v>
      </c>
      <c r="K493" s="8"/>
      <c r="L493" s="8"/>
    </row>
    <row r="494" spans="1:12">
      <c r="A494" s="24">
        <v>12</v>
      </c>
      <c r="B494" s="25" t="s">
        <v>35</v>
      </c>
      <c r="C494" s="37"/>
      <c r="D494" s="27">
        <v>49680</v>
      </c>
      <c r="E494" s="28">
        <f t="shared" si="72"/>
        <v>0</v>
      </c>
      <c r="F494" s="29">
        <v>0</v>
      </c>
      <c r="G494" s="30">
        <f t="shared" si="73"/>
        <v>0</v>
      </c>
      <c r="H494" s="31">
        <f t="shared" si="75"/>
        <v>46000</v>
      </c>
      <c r="I494" s="59"/>
      <c r="J494" s="63">
        <f t="shared" si="74"/>
        <v>0</v>
      </c>
      <c r="K494" s="8"/>
      <c r="L494" s="8"/>
    </row>
    <row r="495" spans="1:12">
      <c r="A495" s="168">
        <v>13</v>
      </c>
      <c r="B495" s="25" t="s">
        <v>36</v>
      </c>
      <c r="C495" s="37"/>
      <c r="D495" s="38">
        <v>64152</v>
      </c>
      <c r="E495" s="156">
        <f t="shared" si="72"/>
        <v>0</v>
      </c>
      <c r="F495" s="157">
        <v>0</v>
      </c>
      <c r="G495" s="30">
        <f t="shared" si="73"/>
        <v>0</v>
      </c>
      <c r="H495" s="170">
        <f t="shared" si="75"/>
        <v>59399.999999999993</v>
      </c>
      <c r="I495" s="183"/>
      <c r="J495" s="158">
        <f t="shared" si="74"/>
        <v>0</v>
      </c>
      <c r="K495" s="8"/>
      <c r="L495" s="8"/>
    </row>
    <row r="496" spans="1:12">
      <c r="A496" s="168">
        <v>14</v>
      </c>
      <c r="B496" s="25" t="s">
        <v>37</v>
      </c>
      <c r="C496" s="37"/>
      <c r="D496" s="38">
        <v>65934</v>
      </c>
      <c r="E496" s="156">
        <f t="shared" si="72"/>
        <v>0</v>
      </c>
      <c r="F496" s="157">
        <v>0</v>
      </c>
      <c r="G496" s="30">
        <f t="shared" si="73"/>
        <v>0</v>
      </c>
      <c r="H496" s="170">
        <f t="shared" si="75"/>
        <v>61049.999999999993</v>
      </c>
      <c r="I496" s="183"/>
      <c r="J496" s="158">
        <f t="shared" si="74"/>
        <v>0</v>
      </c>
      <c r="K496" s="8"/>
      <c r="L496" s="8"/>
    </row>
    <row r="497" spans="1:12">
      <c r="A497" s="168">
        <v>15</v>
      </c>
      <c r="B497" s="25" t="s">
        <v>38</v>
      </c>
      <c r="C497" s="37"/>
      <c r="D497" s="38">
        <v>76626</v>
      </c>
      <c r="E497" s="156">
        <f t="shared" si="72"/>
        <v>0</v>
      </c>
      <c r="F497" s="157">
        <v>0</v>
      </c>
      <c r="G497" s="30">
        <f t="shared" si="73"/>
        <v>0</v>
      </c>
      <c r="H497" s="170">
        <f t="shared" si="75"/>
        <v>70950</v>
      </c>
      <c r="I497" s="183"/>
      <c r="J497" s="158">
        <f t="shared" si="74"/>
        <v>0</v>
      </c>
      <c r="K497" s="8"/>
      <c r="L497" s="8"/>
    </row>
    <row r="498" spans="1:12">
      <c r="A498" s="168">
        <v>16</v>
      </c>
      <c r="B498" s="25" t="s">
        <v>39</v>
      </c>
      <c r="C498" s="37"/>
      <c r="D498" s="38">
        <v>80190</v>
      </c>
      <c r="E498" s="156">
        <f t="shared" si="72"/>
        <v>0</v>
      </c>
      <c r="F498" s="157">
        <v>0</v>
      </c>
      <c r="G498" s="30">
        <f t="shared" si="73"/>
        <v>0</v>
      </c>
      <c r="H498" s="170">
        <f t="shared" si="75"/>
        <v>74250</v>
      </c>
      <c r="I498" s="183"/>
      <c r="J498" s="158">
        <f t="shared" si="74"/>
        <v>0</v>
      </c>
      <c r="K498" s="8"/>
      <c r="L498" s="8"/>
    </row>
    <row r="499" spans="1:12">
      <c r="A499" s="168">
        <v>17</v>
      </c>
      <c r="B499" s="25" t="s">
        <v>40</v>
      </c>
      <c r="C499" s="37"/>
      <c r="D499" s="38">
        <v>113832</v>
      </c>
      <c r="E499" s="156">
        <f t="shared" si="72"/>
        <v>0</v>
      </c>
      <c r="F499" s="157">
        <v>0</v>
      </c>
      <c r="G499" s="30">
        <f t="shared" si="73"/>
        <v>0</v>
      </c>
      <c r="H499" s="170">
        <f t="shared" si="75"/>
        <v>105400</v>
      </c>
      <c r="I499" s="183"/>
      <c r="J499" s="158">
        <f t="shared" si="74"/>
        <v>0</v>
      </c>
      <c r="K499" s="8"/>
      <c r="L499" s="8"/>
    </row>
    <row r="500" spans="1:12">
      <c r="A500" s="168">
        <v>18</v>
      </c>
      <c r="B500" s="25" t="s">
        <v>41</v>
      </c>
      <c r="C500" s="37"/>
      <c r="D500" s="38">
        <v>98010</v>
      </c>
      <c r="E500" s="156">
        <f t="shared" si="72"/>
        <v>0</v>
      </c>
      <c r="F500" s="157">
        <v>0</v>
      </c>
      <c r="G500" s="30">
        <f t="shared" si="73"/>
        <v>0</v>
      </c>
      <c r="H500" s="170">
        <f t="shared" si="75"/>
        <v>90750</v>
      </c>
      <c r="I500" s="183"/>
      <c r="J500" s="158">
        <f t="shared" si="74"/>
        <v>0</v>
      </c>
      <c r="K500" s="8"/>
      <c r="L500" s="8"/>
    </row>
    <row r="501" spans="1:12" ht="17.25">
      <c r="A501" s="40"/>
      <c r="B501" s="41" t="s">
        <v>42</v>
      </c>
      <c r="C501" s="42">
        <f>SUM(C483:C500)</f>
        <v>1</v>
      </c>
      <c r="D501" s="42"/>
      <c r="E501" s="43">
        <f>SUM(E483:E500)</f>
        <v>119943</v>
      </c>
      <c r="F501" s="43"/>
      <c r="G501" s="44">
        <f>SUM(G483:G500)</f>
        <v>119943</v>
      </c>
      <c r="H501" s="45"/>
      <c r="I501" s="64"/>
      <c r="J501" s="45">
        <f>SUM(J483:J500)</f>
        <v>83293.75</v>
      </c>
      <c r="K501" s="8"/>
      <c r="L501" s="8"/>
    </row>
    <row r="502" spans="1:12" ht="31.5">
      <c r="A502" s="46"/>
      <c r="B502" s="47"/>
      <c r="C502" s="48"/>
      <c r="D502" s="48"/>
      <c r="E502" s="49"/>
      <c r="F502" s="49"/>
      <c r="G502" s="50"/>
      <c r="H502" s="51"/>
      <c r="I502" s="65"/>
      <c r="J502" s="184">
        <f>J501*0.08</f>
        <v>6663.5</v>
      </c>
      <c r="K502" s="8"/>
      <c r="L502" s="8"/>
    </row>
    <row r="503" spans="1:12" ht="18">
      <c r="A503" s="283" t="s">
        <v>43</v>
      </c>
      <c r="B503" s="283"/>
      <c r="C503" s="284" t="s">
        <v>44</v>
      </c>
      <c r="D503" s="284"/>
      <c r="E503" s="54"/>
      <c r="F503" s="54"/>
      <c r="G503" s="55" t="s">
        <v>45</v>
      </c>
      <c r="H503" s="56"/>
      <c r="I503" s="66"/>
      <c r="J503" s="185">
        <f>SUM(J501:J502)</f>
        <v>89957.25</v>
      </c>
      <c r="K503" s="8"/>
      <c r="L503" s="8"/>
    </row>
    <row r="504" spans="1:12">
      <c r="B504" s="131"/>
      <c r="C504" s="131"/>
      <c r="D504" s="131"/>
      <c r="E504" s="131"/>
      <c r="H504" s="8"/>
      <c r="I504" s="8"/>
      <c r="J504" s="8"/>
      <c r="K504" s="8"/>
      <c r="L504" s="8"/>
    </row>
    <row r="505" spans="1:12">
      <c r="H505" s="8"/>
      <c r="I505" s="8"/>
      <c r="J505" s="8"/>
      <c r="K505" s="8"/>
      <c r="L505" s="8"/>
    </row>
    <row r="506" spans="1:12" ht="15.75">
      <c r="A506" s="279" t="s">
        <v>0</v>
      </c>
      <c r="B506" s="279"/>
      <c r="C506" s="279"/>
      <c r="D506" s="279"/>
      <c r="E506" s="279"/>
      <c r="F506" s="279"/>
      <c r="G506" s="279"/>
      <c r="H506" s="3"/>
      <c r="I506" s="182"/>
      <c r="J506" s="3"/>
      <c r="K506" s="8"/>
      <c r="L506" s="8"/>
    </row>
    <row r="507" spans="1:12" ht="15.75">
      <c r="A507" s="279" t="s">
        <v>1</v>
      </c>
      <c r="B507" s="279"/>
      <c r="C507" s="279"/>
      <c r="D507" s="279"/>
      <c r="E507" s="279"/>
      <c r="F507" s="279"/>
      <c r="G507" s="279"/>
      <c r="H507" s="176"/>
      <c r="I507" s="176"/>
      <c r="J507" s="176"/>
      <c r="K507" s="8"/>
      <c r="L507" s="8"/>
    </row>
    <row r="508" spans="1:12" ht="15.75">
      <c r="A508" s="279" t="s">
        <v>2</v>
      </c>
      <c r="B508" s="279"/>
      <c r="C508" s="279"/>
      <c r="D508" s="279"/>
      <c r="E508" s="279"/>
      <c r="F508" s="279"/>
      <c r="G508" s="279"/>
      <c r="H508" s="3"/>
      <c r="I508" s="59"/>
      <c r="J508" s="3"/>
      <c r="K508" s="8"/>
      <c r="L508" s="8"/>
    </row>
    <row r="509" spans="1:12" ht="15.75">
      <c r="A509" s="279" t="s">
        <v>4</v>
      </c>
      <c r="B509" s="279"/>
      <c r="C509" s="279"/>
      <c r="D509" s="279"/>
      <c r="E509" s="279"/>
      <c r="F509" s="279"/>
      <c r="G509" s="279"/>
      <c r="H509" s="3"/>
      <c r="I509" s="59"/>
      <c r="J509" s="3"/>
      <c r="K509" s="8"/>
      <c r="L509" s="8"/>
    </row>
    <row r="510" spans="1:12" ht="15.75">
      <c r="A510" s="280" t="s">
        <v>6</v>
      </c>
      <c r="B510" s="280"/>
      <c r="C510" s="280"/>
      <c r="D510" s="280"/>
      <c r="E510" s="280"/>
      <c r="F510" s="280"/>
      <c r="G510" s="280"/>
      <c r="H510" s="3"/>
      <c r="I510" s="59"/>
      <c r="J510" s="3"/>
      <c r="K510" s="8"/>
      <c r="L510" s="8"/>
    </row>
    <row r="511" spans="1:12" ht="27.75">
      <c r="A511" s="9"/>
      <c r="B511" s="9"/>
      <c r="C511" s="281" t="s">
        <v>388</v>
      </c>
      <c r="D511" s="281"/>
      <c r="E511" s="281"/>
      <c r="F511" s="281"/>
      <c r="G511" s="281"/>
      <c r="H511" s="3"/>
      <c r="I511" s="59"/>
      <c r="J511" s="3"/>
      <c r="K511" s="8"/>
      <c r="L511" s="8"/>
    </row>
    <row r="512" spans="1:12" ht="15.75">
      <c r="A512" s="11" t="s">
        <v>358</v>
      </c>
      <c r="B512" s="12"/>
      <c r="C512" s="13"/>
      <c r="D512" s="286"/>
      <c r="E512" s="286"/>
      <c r="F512" s="286"/>
      <c r="G512" s="286"/>
      <c r="H512" s="15"/>
      <c r="I512" s="59"/>
      <c r="J512" s="3"/>
      <c r="K512" s="8"/>
      <c r="L512" s="8"/>
    </row>
    <row r="513" spans="1:12" ht="15.75">
      <c r="A513" s="11" t="s">
        <v>9</v>
      </c>
      <c r="B513" s="286" t="s">
        <v>550</v>
      </c>
      <c r="C513" s="286"/>
      <c r="D513" s="286"/>
      <c r="E513" s="286"/>
      <c r="F513" s="286"/>
      <c r="G513" s="16"/>
      <c r="H513" s="20" t="s">
        <v>161</v>
      </c>
      <c r="I513" s="62"/>
      <c r="J513" s="61"/>
      <c r="K513" s="8"/>
      <c r="L513" s="8"/>
    </row>
    <row r="514" spans="1:12" ht="18.75">
      <c r="A514" s="11" t="s">
        <v>11</v>
      </c>
      <c r="B514" s="177"/>
      <c r="C514" s="178"/>
      <c r="D514" s="178"/>
      <c r="E514" s="178"/>
      <c r="F514" s="179"/>
      <c r="G514" s="180"/>
      <c r="H514" s="180"/>
      <c r="I514" s="180"/>
      <c r="J514" s="3"/>
      <c r="K514" s="8"/>
      <c r="L514" s="8"/>
    </row>
    <row r="515" spans="1:12" ht="15.75">
      <c r="A515" s="21" t="s">
        <v>14</v>
      </c>
      <c r="B515" s="181"/>
      <c r="C515" s="21" t="s">
        <v>17</v>
      </c>
      <c r="D515" s="22" t="s">
        <v>18</v>
      </c>
      <c r="E515" s="23" t="s">
        <v>19</v>
      </c>
      <c r="F515" s="23" t="s">
        <v>20</v>
      </c>
      <c r="G515" s="21" t="s">
        <v>21</v>
      </c>
      <c r="H515" s="3"/>
      <c r="I515" s="59"/>
      <c r="J515" s="3"/>
      <c r="K515" s="8"/>
      <c r="L515" s="8"/>
    </row>
    <row r="516" spans="1:12">
      <c r="A516" s="24">
        <v>1</v>
      </c>
      <c r="B516" s="25" t="s">
        <v>23</v>
      </c>
      <c r="C516" s="26"/>
      <c r="D516" s="27">
        <v>79305</v>
      </c>
      <c r="E516" s="28">
        <f t="shared" ref="E516:E533" si="76">D516*C516</f>
        <v>0</v>
      </c>
      <c r="F516" s="29">
        <v>0</v>
      </c>
      <c r="G516" s="30">
        <f t="shared" ref="G516:G533" si="77">E516-E516*F516</f>
        <v>0</v>
      </c>
      <c r="H516" s="31">
        <f>D516/1.08</f>
        <v>73430.555555555547</v>
      </c>
      <c r="I516" s="59"/>
      <c r="J516" s="63">
        <f t="shared" ref="J516:J533" si="78">H516*C516</f>
        <v>0</v>
      </c>
      <c r="K516" s="8"/>
      <c r="L516" s="8"/>
    </row>
    <row r="517" spans="1:12">
      <c r="A517" s="120">
        <v>2</v>
      </c>
      <c r="B517" s="121" t="s">
        <v>25</v>
      </c>
      <c r="C517" s="126"/>
      <c r="D517" s="33">
        <v>128591</v>
      </c>
      <c r="E517" s="123">
        <f t="shared" si="76"/>
        <v>0</v>
      </c>
      <c r="F517" s="29">
        <v>0</v>
      </c>
      <c r="G517" s="125">
        <f t="shared" si="77"/>
        <v>0</v>
      </c>
      <c r="H517" s="31">
        <f>D517/1.08</f>
        <v>119065.74074074073</v>
      </c>
      <c r="I517" s="129"/>
      <c r="J517" s="63">
        <f t="shared" si="78"/>
        <v>0</v>
      </c>
      <c r="K517" s="8"/>
      <c r="L517" s="8"/>
    </row>
    <row r="518" spans="1:12">
      <c r="A518" s="24">
        <v>3</v>
      </c>
      <c r="B518" s="25" t="s">
        <v>26</v>
      </c>
      <c r="C518" s="88"/>
      <c r="D518" s="27">
        <v>60043</v>
      </c>
      <c r="E518" s="28">
        <f t="shared" si="76"/>
        <v>0</v>
      </c>
      <c r="F518" s="29">
        <v>0</v>
      </c>
      <c r="G518" s="30">
        <f t="shared" si="77"/>
        <v>0</v>
      </c>
      <c r="H518" s="31">
        <f>D518/1.08</f>
        <v>55595.370370370365</v>
      </c>
      <c r="I518" s="59"/>
      <c r="J518" s="63">
        <f t="shared" si="78"/>
        <v>0</v>
      </c>
      <c r="K518" s="8"/>
      <c r="L518" s="8"/>
    </row>
    <row r="519" spans="1:12">
      <c r="A519" s="24">
        <v>4</v>
      </c>
      <c r="B519" s="25" t="s">
        <v>27</v>
      </c>
      <c r="C519" s="35"/>
      <c r="D519" s="27">
        <v>115781</v>
      </c>
      <c r="E519" s="28">
        <f t="shared" si="76"/>
        <v>0</v>
      </c>
      <c r="F519" s="29">
        <v>0</v>
      </c>
      <c r="G519" s="30">
        <f t="shared" si="77"/>
        <v>0</v>
      </c>
      <c r="H519" s="31">
        <f>D519/1.08</f>
        <v>107204.62962962962</v>
      </c>
      <c r="I519" s="59"/>
      <c r="J519" s="63">
        <f t="shared" si="78"/>
        <v>0</v>
      </c>
      <c r="K519" s="8"/>
      <c r="L519" s="8"/>
    </row>
    <row r="520" spans="1:12">
      <c r="A520" s="24">
        <v>5</v>
      </c>
      <c r="B520" s="25" t="s">
        <v>28</v>
      </c>
      <c r="C520" s="32">
        <v>4</v>
      </c>
      <c r="D520" s="33">
        <v>119943</v>
      </c>
      <c r="E520" s="123">
        <f t="shared" si="76"/>
        <v>479772</v>
      </c>
      <c r="F520" s="124">
        <v>0</v>
      </c>
      <c r="G520" s="125">
        <f t="shared" si="77"/>
        <v>479772</v>
      </c>
      <c r="H520" s="128">
        <f>D520/1.08*0.75</f>
        <v>83293.75</v>
      </c>
      <c r="I520" s="59"/>
      <c r="J520" s="63">
        <f t="shared" si="78"/>
        <v>333175</v>
      </c>
      <c r="K520" s="8"/>
      <c r="L520" s="8"/>
    </row>
    <row r="521" spans="1:12">
      <c r="A521" s="24">
        <v>6</v>
      </c>
      <c r="B521" s="25" t="s">
        <v>29</v>
      </c>
      <c r="C521" s="26"/>
      <c r="D521" s="27">
        <v>94810</v>
      </c>
      <c r="E521" s="28">
        <f t="shared" si="76"/>
        <v>0</v>
      </c>
      <c r="F521" s="29">
        <v>0</v>
      </c>
      <c r="G521" s="30">
        <f t="shared" si="77"/>
        <v>0</v>
      </c>
      <c r="H521" s="31">
        <f t="shared" ref="H521:H533" si="79">D521/1.08</f>
        <v>87787.037037037036</v>
      </c>
      <c r="I521" s="59"/>
      <c r="J521" s="63">
        <f t="shared" si="78"/>
        <v>0</v>
      </c>
      <c r="K521" s="8"/>
      <c r="L521" s="8"/>
    </row>
    <row r="522" spans="1:12">
      <c r="A522" s="24">
        <v>7</v>
      </c>
      <c r="B522" s="25" t="s">
        <v>30</v>
      </c>
      <c r="C522" s="34"/>
      <c r="D522" s="27">
        <v>141396</v>
      </c>
      <c r="E522" s="28">
        <f t="shared" si="76"/>
        <v>0</v>
      </c>
      <c r="F522" s="29">
        <v>0</v>
      </c>
      <c r="G522" s="30">
        <f t="shared" si="77"/>
        <v>0</v>
      </c>
      <c r="H522" s="31">
        <f t="shared" si="79"/>
        <v>130922.22222222222</v>
      </c>
      <c r="I522" s="59"/>
      <c r="J522" s="63">
        <f t="shared" si="78"/>
        <v>0</v>
      </c>
      <c r="K522" s="8"/>
      <c r="L522" s="8"/>
    </row>
    <row r="523" spans="1:12">
      <c r="A523" s="24">
        <v>8</v>
      </c>
      <c r="B523" s="25" t="s">
        <v>31</v>
      </c>
      <c r="C523" s="26"/>
      <c r="D523" s="27">
        <v>232931</v>
      </c>
      <c r="E523" s="28">
        <f t="shared" si="76"/>
        <v>0</v>
      </c>
      <c r="F523" s="29">
        <v>0</v>
      </c>
      <c r="G523" s="30">
        <f t="shared" si="77"/>
        <v>0</v>
      </c>
      <c r="H523" s="31">
        <f t="shared" si="79"/>
        <v>215676.85185185182</v>
      </c>
      <c r="I523" s="59"/>
      <c r="J523" s="63">
        <f t="shared" si="78"/>
        <v>0</v>
      </c>
      <c r="K523" s="8"/>
      <c r="L523" s="8"/>
    </row>
    <row r="524" spans="1:12">
      <c r="A524" s="24">
        <v>9</v>
      </c>
      <c r="B524" s="36" t="s">
        <v>32</v>
      </c>
      <c r="C524" s="26"/>
      <c r="D524" s="27">
        <v>101534</v>
      </c>
      <c r="E524" s="28">
        <f t="shared" si="76"/>
        <v>0</v>
      </c>
      <c r="F524" s="29">
        <v>0</v>
      </c>
      <c r="G524" s="30">
        <f t="shared" si="77"/>
        <v>0</v>
      </c>
      <c r="H524" s="31">
        <f t="shared" si="79"/>
        <v>94012.962962962964</v>
      </c>
      <c r="I524" s="59"/>
      <c r="J524" s="63">
        <f t="shared" si="78"/>
        <v>0</v>
      </c>
      <c r="K524" s="8"/>
      <c r="L524" s="8"/>
    </row>
    <row r="525" spans="1:12">
      <c r="A525" s="168">
        <v>10</v>
      </c>
      <c r="B525" s="36" t="s">
        <v>33</v>
      </c>
      <c r="C525" s="37"/>
      <c r="D525" s="27">
        <v>110148</v>
      </c>
      <c r="E525" s="156">
        <f t="shared" si="76"/>
        <v>0</v>
      </c>
      <c r="F525" s="157">
        <v>0</v>
      </c>
      <c r="G525" s="30">
        <f t="shared" si="77"/>
        <v>0</v>
      </c>
      <c r="H525" s="170">
        <f t="shared" si="79"/>
        <v>101988.88888888888</v>
      </c>
      <c r="I525" s="183"/>
      <c r="J525" s="158">
        <f t="shared" si="78"/>
        <v>0</v>
      </c>
      <c r="K525" s="8"/>
      <c r="L525" s="8"/>
    </row>
    <row r="526" spans="1:12">
      <c r="A526" s="24">
        <v>11</v>
      </c>
      <c r="B526" s="25" t="s">
        <v>34</v>
      </c>
      <c r="C526" s="37"/>
      <c r="D526" s="27">
        <v>54198</v>
      </c>
      <c r="E526" s="28">
        <f t="shared" si="76"/>
        <v>0</v>
      </c>
      <c r="F526" s="29">
        <v>0</v>
      </c>
      <c r="G526" s="30">
        <f t="shared" si="77"/>
        <v>0</v>
      </c>
      <c r="H526" s="31">
        <f t="shared" si="79"/>
        <v>50183.333333333328</v>
      </c>
      <c r="I526" s="59"/>
      <c r="J526" s="63">
        <f t="shared" si="78"/>
        <v>0</v>
      </c>
      <c r="K526" s="8"/>
      <c r="L526" s="8"/>
    </row>
    <row r="527" spans="1:12">
      <c r="A527" s="24">
        <v>12</v>
      </c>
      <c r="B527" s="25" t="s">
        <v>35</v>
      </c>
      <c r="C527" s="37"/>
      <c r="D527" s="27">
        <v>49680</v>
      </c>
      <c r="E527" s="28">
        <f t="shared" si="76"/>
        <v>0</v>
      </c>
      <c r="F527" s="29">
        <v>0</v>
      </c>
      <c r="G527" s="30">
        <f t="shared" si="77"/>
        <v>0</v>
      </c>
      <c r="H527" s="31">
        <f t="shared" si="79"/>
        <v>46000</v>
      </c>
      <c r="I527" s="59"/>
      <c r="J527" s="63">
        <f t="shared" si="78"/>
        <v>0</v>
      </c>
      <c r="K527" s="8"/>
      <c r="L527" s="8"/>
    </row>
    <row r="528" spans="1:12">
      <c r="A528" s="168">
        <v>13</v>
      </c>
      <c r="B528" s="25" t="s">
        <v>36</v>
      </c>
      <c r="C528" s="37"/>
      <c r="D528" s="38">
        <v>64152</v>
      </c>
      <c r="E528" s="156">
        <f t="shared" si="76"/>
        <v>0</v>
      </c>
      <c r="F528" s="157">
        <v>0</v>
      </c>
      <c r="G528" s="30">
        <f t="shared" si="77"/>
        <v>0</v>
      </c>
      <c r="H528" s="170">
        <f t="shared" si="79"/>
        <v>59399.999999999993</v>
      </c>
      <c r="I528" s="183"/>
      <c r="J528" s="158">
        <f t="shared" si="78"/>
        <v>0</v>
      </c>
      <c r="K528" s="8"/>
      <c r="L528" s="8"/>
    </row>
    <row r="529" spans="1:12">
      <c r="A529" s="168">
        <v>14</v>
      </c>
      <c r="B529" s="25" t="s">
        <v>37</v>
      </c>
      <c r="C529" s="37"/>
      <c r="D529" s="38">
        <v>65934</v>
      </c>
      <c r="E529" s="156">
        <f t="shared" si="76"/>
        <v>0</v>
      </c>
      <c r="F529" s="157">
        <v>0</v>
      </c>
      <c r="G529" s="30">
        <f t="shared" si="77"/>
        <v>0</v>
      </c>
      <c r="H529" s="170">
        <f t="shared" si="79"/>
        <v>61049.999999999993</v>
      </c>
      <c r="I529" s="183"/>
      <c r="J529" s="158">
        <f t="shared" si="78"/>
        <v>0</v>
      </c>
      <c r="K529" s="8"/>
      <c r="L529" s="8"/>
    </row>
    <row r="530" spans="1:12">
      <c r="A530" s="168">
        <v>15</v>
      </c>
      <c r="B530" s="25" t="s">
        <v>38</v>
      </c>
      <c r="C530" s="37"/>
      <c r="D530" s="38">
        <v>76626</v>
      </c>
      <c r="E530" s="156">
        <f t="shared" si="76"/>
        <v>0</v>
      </c>
      <c r="F530" s="157">
        <v>0</v>
      </c>
      <c r="G530" s="30">
        <f t="shared" si="77"/>
        <v>0</v>
      </c>
      <c r="H530" s="170">
        <f t="shared" si="79"/>
        <v>70950</v>
      </c>
      <c r="I530" s="183"/>
      <c r="J530" s="158">
        <f t="shared" si="78"/>
        <v>0</v>
      </c>
      <c r="K530" s="8"/>
      <c r="L530" s="8"/>
    </row>
    <row r="531" spans="1:12">
      <c r="A531" s="168">
        <v>16</v>
      </c>
      <c r="B531" s="25" t="s">
        <v>39</v>
      </c>
      <c r="C531" s="37"/>
      <c r="D531" s="38">
        <v>80190</v>
      </c>
      <c r="E531" s="156">
        <f t="shared" si="76"/>
        <v>0</v>
      </c>
      <c r="F531" s="157">
        <v>0</v>
      </c>
      <c r="G531" s="30">
        <f t="shared" si="77"/>
        <v>0</v>
      </c>
      <c r="H531" s="170">
        <f t="shared" si="79"/>
        <v>74250</v>
      </c>
      <c r="I531" s="183"/>
      <c r="J531" s="158">
        <f t="shared" si="78"/>
        <v>0</v>
      </c>
      <c r="K531" s="8"/>
      <c r="L531" s="8"/>
    </row>
    <row r="532" spans="1:12">
      <c r="A532" s="168">
        <v>17</v>
      </c>
      <c r="B532" s="25" t="s">
        <v>40</v>
      </c>
      <c r="C532" s="37"/>
      <c r="D532" s="38">
        <v>113832</v>
      </c>
      <c r="E532" s="156">
        <f t="shared" si="76"/>
        <v>0</v>
      </c>
      <c r="F532" s="157">
        <v>0</v>
      </c>
      <c r="G532" s="30">
        <f t="shared" si="77"/>
        <v>0</v>
      </c>
      <c r="H532" s="170">
        <f t="shared" si="79"/>
        <v>105400</v>
      </c>
      <c r="I532" s="183"/>
      <c r="J532" s="158">
        <f t="shared" si="78"/>
        <v>0</v>
      </c>
      <c r="K532" s="8"/>
      <c r="L532" s="8"/>
    </row>
    <row r="533" spans="1:12">
      <c r="A533" s="168">
        <v>18</v>
      </c>
      <c r="B533" s="25" t="s">
        <v>41</v>
      </c>
      <c r="C533" s="37"/>
      <c r="D533" s="38">
        <v>98010</v>
      </c>
      <c r="E533" s="156">
        <f t="shared" si="76"/>
        <v>0</v>
      </c>
      <c r="F533" s="157">
        <v>0</v>
      </c>
      <c r="G533" s="30">
        <f t="shared" si="77"/>
        <v>0</v>
      </c>
      <c r="H533" s="170">
        <f t="shared" si="79"/>
        <v>90750</v>
      </c>
      <c r="I533" s="183"/>
      <c r="J533" s="158">
        <f t="shared" si="78"/>
        <v>0</v>
      </c>
      <c r="K533" s="8"/>
      <c r="L533" s="8"/>
    </row>
    <row r="534" spans="1:12" ht="17.25">
      <c r="A534" s="40"/>
      <c r="B534" s="41" t="s">
        <v>42</v>
      </c>
      <c r="C534" s="42">
        <f>SUM(C516:C533)</f>
        <v>4</v>
      </c>
      <c r="D534" s="42"/>
      <c r="E534" s="43">
        <f>SUM(E516:E533)</f>
        <v>479772</v>
      </c>
      <c r="F534" s="43"/>
      <c r="G534" s="44">
        <f>SUM(G516:G533)</f>
        <v>479772</v>
      </c>
      <c r="H534" s="45"/>
      <c r="I534" s="64"/>
      <c r="J534" s="45">
        <f>SUM(J516:J533)</f>
        <v>333175</v>
      </c>
      <c r="K534" s="8"/>
      <c r="L534" s="8"/>
    </row>
    <row r="535" spans="1:12" ht="31.5">
      <c r="A535" s="46"/>
      <c r="B535" s="47"/>
      <c r="C535" s="48"/>
      <c r="D535" s="48"/>
      <c r="E535" s="49"/>
      <c r="F535" s="49"/>
      <c r="G535" s="50"/>
      <c r="H535" s="51"/>
      <c r="I535" s="65"/>
      <c r="J535" s="184">
        <f>J534*0.08</f>
        <v>26654</v>
      </c>
      <c r="K535" s="8"/>
      <c r="L535" s="8"/>
    </row>
    <row r="536" spans="1:12" ht="18">
      <c r="A536" s="283" t="s">
        <v>43</v>
      </c>
      <c r="B536" s="283"/>
      <c r="C536" s="284" t="s">
        <v>44</v>
      </c>
      <c r="D536" s="284"/>
      <c r="E536" s="54"/>
      <c r="F536" s="54"/>
      <c r="G536" s="55" t="s">
        <v>45</v>
      </c>
      <c r="H536" s="56"/>
      <c r="I536" s="66"/>
      <c r="J536" s="185">
        <f>SUM(J534:J535)</f>
        <v>359829</v>
      </c>
      <c r="K536" s="8"/>
      <c r="L536" s="8"/>
    </row>
    <row r="537" spans="1:12">
      <c r="B537" s="131"/>
      <c r="C537" s="131"/>
      <c r="D537" s="131"/>
      <c r="E537" s="131"/>
      <c r="H537" s="8"/>
      <c r="I537" s="8"/>
      <c r="J537" s="8"/>
      <c r="K537" s="8"/>
      <c r="L537" s="8"/>
    </row>
    <row r="538" spans="1:12">
      <c r="H538" s="8"/>
      <c r="I538" s="8"/>
      <c r="J538" s="8"/>
      <c r="K538" s="8"/>
      <c r="L538" s="8"/>
    </row>
    <row r="539" spans="1:12" ht="15.75">
      <c r="A539" s="279" t="s">
        <v>0</v>
      </c>
      <c r="B539" s="279"/>
      <c r="C539" s="279"/>
      <c r="D539" s="279"/>
      <c r="E539" s="279"/>
      <c r="F539" s="279"/>
      <c r="G539" s="279"/>
      <c r="H539" s="3"/>
      <c r="I539" s="182"/>
      <c r="J539" s="3"/>
      <c r="K539" s="8"/>
      <c r="L539" s="8"/>
    </row>
    <row r="540" spans="1:12" ht="15.75">
      <c r="A540" s="279" t="s">
        <v>1</v>
      </c>
      <c r="B540" s="279"/>
      <c r="C540" s="279"/>
      <c r="D540" s="279"/>
      <c r="E540" s="279"/>
      <c r="F540" s="279"/>
      <c r="G540" s="279"/>
      <c r="H540" s="176"/>
      <c r="I540" s="176"/>
      <c r="J540" s="176"/>
      <c r="K540" s="8"/>
      <c r="L540" s="8"/>
    </row>
    <row r="541" spans="1:12" ht="15.75">
      <c r="A541" s="279" t="s">
        <v>2</v>
      </c>
      <c r="B541" s="279"/>
      <c r="C541" s="279"/>
      <c r="D541" s="279"/>
      <c r="E541" s="279"/>
      <c r="F541" s="279"/>
      <c r="G541" s="279"/>
      <c r="H541" s="3"/>
      <c r="I541" s="59"/>
      <c r="J541" s="3"/>
      <c r="K541" s="8"/>
      <c r="L541" s="8"/>
    </row>
    <row r="542" spans="1:12" ht="15.75">
      <c r="A542" s="279" t="s">
        <v>4</v>
      </c>
      <c r="B542" s="279"/>
      <c r="C542" s="279"/>
      <c r="D542" s="279"/>
      <c r="E542" s="279"/>
      <c r="F542" s="279"/>
      <c r="G542" s="279"/>
      <c r="H542" s="3"/>
      <c r="I542" s="59"/>
      <c r="J542" s="3"/>
      <c r="K542" s="8"/>
      <c r="L542" s="8"/>
    </row>
    <row r="543" spans="1:12" ht="15.75">
      <c r="A543" s="280" t="s">
        <v>6</v>
      </c>
      <c r="B543" s="280"/>
      <c r="C543" s="280"/>
      <c r="D543" s="280"/>
      <c r="E543" s="280"/>
      <c r="F543" s="280"/>
      <c r="G543" s="280"/>
      <c r="H543" s="3"/>
      <c r="I543" s="59"/>
      <c r="J543" s="3"/>
      <c r="K543" s="8"/>
      <c r="L543" s="8"/>
    </row>
    <row r="544" spans="1:12" ht="27.75">
      <c r="A544" s="9"/>
      <c r="B544" s="9"/>
      <c r="C544" s="281" t="s">
        <v>388</v>
      </c>
      <c r="D544" s="281"/>
      <c r="E544" s="281"/>
      <c r="F544" s="281"/>
      <c r="G544" s="281"/>
      <c r="H544" s="3"/>
      <c r="I544" s="59"/>
      <c r="J544" s="3"/>
      <c r="K544" s="8"/>
      <c r="L544" s="8"/>
    </row>
    <row r="545" spans="1:12" ht="15.75">
      <c r="A545" s="11" t="s">
        <v>358</v>
      </c>
      <c r="B545" s="12"/>
      <c r="C545" s="13"/>
      <c r="D545" s="286"/>
      <c r="E545" s="286"/>
      <c r="F545" s="286"/>
      <c r="G545" s="286"/>
      <c r="H545" s="15"/>
      <c r="I545" s="59"/>
      <c r="J545" s="3"/>
      <c r="K545" s="8"/>
      <c r="L545" s="8"/>
    </row>
    <row r="546" spans="1:12" ht="15.75">
      <c r="A546" s="11" t="s">
        <v>9</v>
      </c>
      <c r="B546" s="286" t="s">
        <v>551</v>
      </c>
      <c r="C546" s="286"/>
      <c r="D546" s="286"/>
      <c r="E546" s="286"/>
      <c r="F546" s="286"/>
      <c r="G546" s="16"/>
      <c r="H546" s="20" t="s">
        <v>161</v>
      </c>
      <c r="I546" s="62"/>
      <c r="J546" s="61"/>
      <c r="K546" s="8"/>
      <c r="L546" s="8"/>
    </row>
    <row r="547" spans="1:12" ht="18.75">
      <c r="A547" s="11" t="s">
        <v>11</v>
      </c>
      <c r="B547" s="177"/>
      <c r="C547" s="178"/>
      <c r="D547" s="178"/>
      <c r="E547" s="178"/>
      <c r="F547" s="179"/>
      <c r="G547" s="180"/>
      <c r="H547" s="180"/>
      <c r="I547" s="180"/>
      <c r="J547" s="3"/>
      <c r="K547" s="8"/>
      <c r="L547" s="8"/>
    </row>
    <row r="548" spans="1:12" ht="15.75">
      <c r="A548" s="21" t="s">
        <v>14</v>
      </c>
      <c r="B548" s="181"/>
      <c r="C548" s="21" t="s">
        <v>17</v>
      </c>
      <c r="D548" s="22" t="s">
        <v>18</v>
      </c>
      <c r="E548" s="23" t="s">
        <v>19</v>
      </c>
      <c r="F548" s="23" t="s">
        <v>20</v>
      </c>
      <c r="G548" s="21" t="s">
        <v>21</v>
      </c>
      <c r="H548" s="3"/>
      <c r="I548" s="59"/>
      <c r="J548" s="3"/>
      <c r="K548" s="8"/>
      <c r="L548" s="8"/>
    </row>
    <row r="549" spans="1:12">
      <c r="A549" s="24">
        <v>1</v>
      </c>
      <c r="B549" s="25" t="s">
        <v>23</v>
      </c>
      <c r="C549" s="26"/>
      <c r="D549" s="27">
        <v>79305</v>
      </c>
      <c r="E549" s="28">
        <f t="shared" ref="E549:E566" si="80">D549*C549</f>
        <v>0</v>
      </c>
      <c r="F549" s="29">
        <v>0</v>
      </c>
      <c r="G549" s="30">
        <f t="shared" ref="G549:G566" si="81">E549-E549*F549</f>
        <v>0</v>
      </c>
      <c r="H549" s="31">
        <f>D549/1.08</f>
        <v>73430.555555555547</v>
      </c>
      <c r="I549" s="59"/>
      <c r="J549" s="63">
        <f t="shared" ref="J549:J566" si="82">H549*C549</f>
        <v>0</v>
      </c>
      <c r="K549" s="8"/>
      <c r="L549" s="8"/>
    </row>
    <row r="550" spans="1:12">
      <c r="A550" s="120">
        <v>2</v>
      </c>
      <c r="B550" s="121" t="s">
        <v>25</v>
      </c>
      <c r="C550" s="126"/>
      <c r="D550" s="33">
        <v>128591</v>
      </c>
      <c r="E550" s="123">
        <f t="shared" si="80"/>
        <v>0</v>
      </c>
      <c r="F550" s="29">
        <v>0</v>
      </c>
      <c r="G550" s="125">
        <f t="shared" si="81"/>
        <v>0</v>
      </c>
      <c r="H550" s="31">
        <f>D550/1.08</f>
        <v>119065.74074074073</v>
      </c>
      <c r="I550" s="129"/>
      <c r="J550" s="63">
        <f t="shared" si="82"/>
        <v>0</v>
      </c>
      <c r="K550" s="8"/>
      <c r="L550" s="8"/>
    </row>
    <row r="551" spans="1:12">
      <c r="A551" s="24">
        <v>3</v>
      </c>
      <c r="B551" s="25" t="s">
        <v>26</v>
      </c>
      <c r="C551" s="88">
        <v>6</v>
      </c>
      <c r="D551" s="27">
        <v>60043</v>
      </c>
      <c r="E551" s="28">
        <f t="shared" si="80"/>
        <v>360258</v>
      </c>
      <c r="F551" s="29">
        <v>0</v>
      </c>
      <c r="G551" s="30">
        <f t="shared" si="81"/>
        <v>360258</v>
      </c>
      <c r="H551" s="31">
        <f>D551/1.08</f>
        <v>55595.370370370365</v>
      </c>
      <c r="I551" s="59"/>
      <c r="J551" s="63">
        <f t="shared" si="82"/>
        <v>333572.22222222219</v>
      </c>
      <c r="K551" s="8"/>
      <c r="L551" s="8"/>
    </row>
    <row r="552" spans="1:12">
      <c r="A552" s="24">
        <v>4</v>
      </c>
      <c r="B552" s="25" t="s">
        <v>27</v>
      </c>
      <c r="C552" s="35"/>
      <c r="D552" s="27">
        <v>115781</v>
      </c>
      <c r="E552" s="28">
        <f t="shared" si="80"/>
        <v>0</v>
      </c>
      <c r="F552" s="29">
        <v>0</v>
      </c>
      <c r="G552" s="30">
        <f t="shared" si="81"/>
        <v>0</v>
      </c>
      <c r="H552" s="31">
        <f>D552/1.08</f>
        <v>107204.62962962962</v>
      </c>
      <c r="I552" s="59"/>
      <c r="J552" s="63">
        <f t="shared" si="82"/>
        <v>0</v>
      </c>
      <c r="K552" s="8"/>
      <c r="L552" s="8"/>
    </row>
    <row r="553" spans="1:12">
      <c r="A553" s="24">
        <v>5</v>
      </c>
      <c r="B553" s="25" t="s">
        <v>28</v>
      </c>
      <c r="C553" s="32">
        <v>6</v>
      </c>
      <c r="D553" s="33">
        <v>119943</v>
      </c>
      <c r="E553" s="123">
        <f t="shared" si="80"/>
        <v>719658</v>
      </c>
      <c r="F553" s="124">
        <v>0</v>
      </c>
      <c r="G553" s="125">
        <f t="shared" si="81"/>
        <v>719658</v>
      </c>
      <c r="H553" s="128">
        <f>D553/1.08*0.75</f>
        <v>83293.75</v>
      </c>
      <c r="I553" s="59"/>
      <c r="J553" s="63">
        <f t="shared" si="82"/>
        <v>499762.5</v>
      </c>
      <c r="K553" s="8"/>
      <c r="L553" s="8"/>
    </row>
    <row r="554" spans="1:12">
      <c r="A554" s="24">
        <v>6</v>
      </c>
      <c r="B554" s="25" t="s">
        <v>29</v>
      </c>
      <c r="C554" s="26">
        <v>10</v>
      </c>
      <c r="D554" s="27">
        <v>94810</v>
      </c>
      <c r="E554" s="28">
        <f t="shared" si="80"/>
        <v>948100</v>
      </c>
      <c r="F554" s="29">
        <v>0</v>
      </c>
      <c r="G554" s="30">
        <f t="shared" si="81"/>
        <v>948100</v>
      </c>
      <c r="H554" s="31">
        <f t="shared" ref="H554:H566" si="83">D554/1.08</f>
        <v>87787.037037037036</v>
      </c>
      <c r="I554" s="59"/>
      <c r="J554" s="63">
        <f t="shared" si="82"/>
        <v>877870.37037037034</v>
      </c>
      <c r="K554" s="8"/>
      <c r="L554" s="8"/>
    </row>
    <row r="555" spans="1:12">
      <c r="A555" s="24">
        <v>7</v>
      </c>
      <c r="B555" s="25" t="s">
        <v>30</v>
      </c>
      <c r="C555" s="34"/>
      <c r="D555" s="27">
        <v>141396</v>
      </c>
      <c r="E555" s="28">
        <f t="shared" si="80"/>
        <v>0</v>
      </c>
      <c r="F555" s="29">
        <v>0</v>
      </c>
      <c r="G555" s="30">
        <f t="shared" si="81"/>
        <v>0</v>
      </c>
      <c r="H555" s="31">
        <f t="shared" si="83"/>
        <v>130922.22222222222</v>
      </c>
      <c r="I555" s="59"/>
      <c r="J555" s="63">
        <f t="shared" si="82"/>
        <v>0</v>
      </c>
      <c r="K555" s="8"/>
      <c r="L555" s="8"/>
    </row>
    <row r="556" spans="1:12">
      <c r="A556" s="24">
        <v>8</v>
      </c>
      <c r="B556" s="25" t="s">
        <v>31</v>
      </c>
      <c r="C556" s="26"/>
      <c r="D556" s="27">
        <v>232931</v>
      </c>
      <c r="E556" s="28">
        <f t="shared" si="80"/>
        <v>0</v>
      </c>
      <c r="F556" s="29">
        <v>0</v>
      </c>
      <c r="G556" s="30">
        <f t="shared" si="81"/>
        <v>0</v>
      </c>
      <c r="H556" s="31">
        <f t="shared" si="83"/>
        <v>215676.85185185182</v>
      </c>
      <c r="I556" s="59"/>
      <c r="J556" s="63">
        <f t="shared" si="82"/>
        <v>0</v>
      </c>
      <c r="K556" s="8"/>
      <c r="L556" s="8"/>
    </row>
    <row r="557" spans="1:12">
      <c r="A557" s="24">
        <v>9</v>
      </c>
      <c r="B557" s="36" t="s">
        <v>32</v>
      </c>
      <c r="C557" s="26"/>
      <c r="D557" s="27">
        <v>101534</v>
      </c>
      <c r="E557" s="28">
        <f t="shared" si="80"/>
        <v>0</v>
      </c>
      <c r="F557" s="29">
        <v>0</v>
      </c>
      <c r="G557" s="30">
        <f t="shared" si="81"/>
        <v>0</v>
      </c>
      <c r="H557" s="31">
        <f t="shared" si="83"/>
        <v>94012.962962962964</v>
      </c>
      <c r="I557" s="59"/>
      <c r="J557" s="63">
        <f t="shared" si="82"/>
        <v>0</v>
      </c>
      <c r="K557" s="8"/>
      <c r="L557" s="8"/>
    </row>
    <row r="558" spans="1:12">
      <c r="A558" s="168">
        <v>10</v>
      </c>
      <c r="B558" s="36" t="s">
        <v>33</v>
      </c>
      <c r="C558" s="37"/>
      <c r="D558" s="27">
        <v>110148</v>
      </c>
      <c r="E558" s="156">
        <f t="shared" si="80"/>
        <v>0</v>
      </c>
      <c r="F558" s="157">
        <v>0</v>
      </c>
      <c r="G558" s="30">
        <f t="shared" si="81"/>
        <v>0</v>
      </c>
      <c r="H558" s="170">
        <f t="shared" si="83"/>
        <v>101988.88888888888</v>
      </c>
      <c r="I558" s="183"/>
      <c r="J558" s="158">
        <f t="shared" si="82"/>
        <v>0</v>
      </c>
      <c r="K558" s="8"/>
      <c r="L558" s="8"/>
    </row>
    <row r="559" spans="1:12">
      <c r="A559" s="24">
        <v>11</v>
      </c>
      <c r="B559" s="25" t="s">
        <v>34</v>
      </c>
      <c r="C559" s="37"/>
      <c r="D559" s="27">
        <v>54198</v>
      </c>
      <c r="E559" s="28">
        <f t="shared" si="80"/>
        <v>0</v>
      </c>
      <c r="F559" s="29">
        <v>0</v>
      </c>
      <c r="G559" s="30">
        <f t="shared" si="81"/>
        <v>0</v>
      </c>
      <c r="H559" s="31">
        <f t="shared" si="83"/>
        <v>50183.333333333328</v>
      </c>
      <c r="I559" s="59"/>
      <c r="J559" s="63">
        <f t="shared" si="82"/>
        <v>0</v>
      </c>
      <c r="K559" s="8"/>
      <c r="L559" s="8"/>
    </row>
    <row r="560" spans="1:12">
      <c r="A560" s="24">
        <v>12</v>
      </c>
      <c r="B560" s="25" t="s">
        <v>35</v>
      </c>
      <c r="C560" s="37"/>
      <c r="D560" s="27">
        <v>49680</v>
      </c>
      <c r="E560" s="28">
        <f t="shared" si="80"/>
        <v>0</v>
      </c>
      <c r="F560" s="29">
        <v>0</v>
      </c>
      <c r="G560" s="30">
        <f t="shared" si="81"/>
        <v>0</v>
      </c>
      <c r="H560" s="31">
        <f t="shared" si="83"/>
        <v>46000</v>
      </c>
      <c r="I560" s="59"/>
      <c r="J560" s="63">
        <f t="shared" si="82"/>
        <v>0</v>
      </c>
      <c r="K560" s="8"/>
      <c r="L560" s="8"/>
    </row>
    <row r="561" spans="1:12">
      <c r="A561" s="168">
        <v>13</v>
      </c>
      <c r="B561" s="25" t="s">
        <v>36</v>
      </c>
      <c r="C561" s="37"/>
      <c r="D561" s="38">
        <v>64152</v>
      </c>
      <c r="E561" s="156">
        <f t="shared" si="80"/>
        <v>0</v>
      </c>
      <c r="F561" s="157">
        <v>0</v>
      </c>
      <c r="G561" s="30">
        <f t="shared" si="81"/>
        <v>0</v>
      </c>
      <c r="H561" s="170">
        <f t="shared" si="83"/>
        <v>59399.999999999993</v>
      </c>
      <c r="I561" s="183"/>
      <c r="J561" s="158">
        <f t="shared" si="82"/>
        <v>0</v>
      </c>
      <c r="K561" s="8"/>
      <c r="L561" s="8"/>
    </row>
    <row r="562" spans="1:12">
      <c r="A562" s="168">
        <v>14</v>
      </c>
      <c r="B562" s="25" t="s">
        <v>37</v>
      </c>
      <c r="C562" s="37"/>
      <c r="D562" s="38">
        <v>65934</v>
      </c>
      <c r="E562" s="156">
        <f t="shared" si="80"/>
        <v>0</v>
      </c>
      <c r="F562" s="157">
        <v>0</v>
      </c>
      <c r="G562" s="30">
        <f t="shared" si="81"/>
        <v>0</v>
      </c>
      <c r="H562" s="170">
        <f t="shared" si="83"/>
        <v>61049.999999999993</v>
      </c>
      <c r="I562" s="183"/>
      <c r="J562" s="158">
        <f t="shared" si="82"/>
        <v>0</v>
      </c>
      <c r="K562" s="8"/>
      <c r="L562" s="8"/>
    </row>
    <row r="563" spans="1:12">
      <c r="A563" s="168">
        <v>15</v>
      </c>
      <c r="B563" s="25" t="s">
        <v>38</v>
      </c>
      <c r="C563" s="37"/>
      <c r="D563" s="38">
        <v>76626</v>
      </c>
      <c r="E563" s="156">
        <f t="shared" si="80"/>
        <v>0</v>
      </c>
      <c r="F563" s="157">
        <v>0</v>
      </c>
      <c r="G563" s="30">
        <f t="shared" si="81"/>
        <v>0</v>
      </c>
      <c r="H563" s="170">
        <f t="shared" si="83"/>
        <v>70950</v>
      </c>
      <c r="I563" s="183"/>
      <c r="J563" s="158">
        <f t="shared" si="82"/>
        <v>0</v>
      </c>
      <c r="K563" s="8"/>
      <c r="L563" s="8"/>
    </row>
    <row r="564" spans="1:12">
      <c r="A564" s="168">
        <v>16</v>
      </c>
      <c r="B564" s="25" t="s">
        <v>39</v>
      </c>
      <c r="C564" s="37"/>
      <c r="D564" s="38">
        <v>80190</v>
      </c>
      <c r="E564" s="156">
        <f t="shared" si="80"/>
        <v>0</v>
      </c>
      <c r="F564" s="157">
        <v>0</v>
      </c>
      <c r="G564" s="30">
        <f t="shared" si="81"/>
        <v>0</v>
      </c>
      <c r="H564" s="170">
        <f t="shared" si="83"/>
        <v>74250</v>
      </c>
      <c r="I564" s="183"/>
      <c r="J564" s="158">
        <f t="shared" si="82"/>
        <v>0</v>
      </c>
      <c r="K564" s="8"/>
      <c r="L564" s="8"/>
    </row>
    <row r="565" spans="1:12">
      <c r="A565" s="168">
        <v>17</v>
      </c>
      <c r="B565" s="25" t="s">
        <v>40</v>
      </c>
      <c r="C565" s="37"/>
      <c r="D565" s="38">
        <v>113832</v>
      </c>
      <c r="E565" s="156">
        <f t="shared" si="80"/>
        <v>0</v>
      </c>
      <c r="F565" s="157">
        <v>0</v>
      </c>
      <c r="G565" s="30">
        <f t="shared" si="81"/>
        <v>0</v>
      </c>
      <c r="H565" s="170">
        <f t="shared" si="83"/>
        <v>105400</v>
      </c>
      <c r="I565" s="183"/>
      <c r="J565" s="158">
        <f t="shared" si="82"/>
        <v>0</v>
      </c>
      <c r="K565" s="8"/>
      <c r="L565" s="8"/>
    </row>
    <row r="566" spans="1:12">
      <c r="A566" s="168">
        <v>18</v>
      </c>
      <c r="B566" s="25" t="s">
        <v>41</v>
      </c>
      <c r="C566" s="37"/>
      <c r="D566" s="38">
        <v>98010</v>
      </c>
      <c r="E566" s="156">
        <f t="shared" si="80"/>
        <v>0</v>
      </c>
      <c r="F566" s="157">
        <v>0</v>
      </c>
      <c r="G566" s="30">
        <f t="shared" si="81"/>
        <v>0</v>
      </c>
      <c r="H566" s="170">
        <f t="shared" si="83"/>
        <v>90750</v>
      </c>
      <c r="I566" s="183"/>
      <c r="J566" s="158">
        <f t="shared" si="82"/>
        <v>0</v>
      </c>
      <c r="K566" s="8"/>
      <c r="L566" s="8"/>
    </row>
    <row r="567" spans="1:12" ht="17.25">
      <c r="A567" s="40"/>
      <c r="B567" s="41" t="s">
        <v>42</v>
      </c>
      <c r="C567" s="42">
        <f>SUM(C549:C566)</f>
        <v>22</v>
      </c>
      <c r="D567" s="42"/>
      <c r="E567" s="43">
        <f>SUM(E549:E566)</f>
        <v>2028016</v>
      </c>
      <c r="F567" s="43"/>
      <c r="G567" s="44">
        <f>SUM(G549:G566)</f>
        <v>2028016</v>
      </c>
      <c r="H567" s="45"/>
      <c r="I567" s="64"/>
      <c r="J567" s="45">
        <f>SUM(J549:J566)</f>
        <v>1711205.0925925926</v>
      </c>
      <c r="K567" s="8"/>
      <c r="L567" s="8"/>
    </row>
    <row r="568" spans="1:12" ht="31.5">
      <c r="A568" s="46"/>
      <c r="B568" s="47"/>
      <c r="C568" s="48"/>
      <c r="D568" s="48"/>
      <c r="E568" s="49"/>
      <c r="F568" s="49"/>
      <c r="G568" s="50"/>
      <c r="H568" s="51"/>
      <c r="I568" s="65"/>
      <c r="J568" s="184">
        <f>J567*0.08</f>
        <v>136896.40740740742</v>
      </c>
      <c r="K568" s="8"/>
      <c r="L568" s="8"/>
    </row>
    <row r="569" spans="1:12" ht="18">
      <c r="A569" s="283" t="s">
        <v>43</v>
      </c>
      <c r="B569" s="283"/>
      <c r="C569" s="284" t="s">
        <v>44</v>
      </c>
      <c r="D569" s="284"/>
      <c r="E569" s="54"/>
      <c r="F569" s="54"/>
      <c r="G569" s="55" t="s">
        <v>45</v>
      </c>
      <c r="H569" s="56"/>
      <c r="I569" s="66"/>
      <c r="J569" s="185">
        <f>SUM(J567:J568)</f>
        <v>1848101.5</v>
      </c>
      <c r="K569" s="8"/>
      <c r="L569" s="8"/>
    </row>
    <row r="570" spans="1:12">
      <c r="B570" s="131"/>
      <c r="C570" s="131"/>
      <c r="D570" s="131"/>
      <c r="E570" s="131"/>
      <c r="H570" s="8"/>
      <c r="I570" s="8"/>
      <c r="J570" s="8"/>
      <c r="K570" s="8"/>
      <c r="L570" s="8"/>
    </row>
    <row r="573" spans="1:12" ht="15.75">
      <c r="A573" s="279" t="s">
        <v>0</v>
      </c>
      <c r="B573" s="279"/>
      <c r="C573" s="279"/>
      <c r="D573" s="279"/>
      <c r="E573" s="279"/>
      <c r="F573" s="279"/>
      <c r="G573" s="279"/>
      <c r="H573" s="3"/>
      <c r="I573" s="182"/>
      <c r="J573" s="3"/>
    </row>
    <row r="574" spans="1:12" ht="15.75">
      <c r="A574" s="279" t="s">
        <v>1</v>
      </c>
      <c r="B574" s="279"/>
      <c r="C574" s="279"/>
      <c r="D574" s="279"/>
      <c r="E574" s="279"/>
      <c r="F574" s="279"/>
      <c r="G574" s="279"/>
      <c r="H574" s="176"/>
      <c r="I574" s="176"/>
      <c r="J574" s="176"/>
    </row>
    <row r="575" spans="1:12" ht="15.75">
      <c r="A575" s="279" t="s">
        <v>2</v>
      </c>
      <c r="B575" s="279"/>
      <c r="C575" s="279"/>
      <c r="D575" s="279"/>
      <c r="E575" s="279"/>
      <c r="F575" s="279"/>
      <c r="G575" s="279"/>
      <c r="H575" s="3"/>
      <c r="I575" s="59"/>
      <c r="J575" s="3"/>
    </row>
    <row r="576" spans="1:12" ht="15.75">
      <c r="A576" s="279" t="s">
        <v>4</v>
      </c>
      <c r="B576" s="279"/>
      <c r="C576" s="279"/>
      <c r="D576" s="279"/>
      <c r="E576" s="279"/>
      <c r="F576" s="279"/>
      <c r="G576" s="279"/>
      <c r="H576" s="3"/>
      <c r="I576" s="59"/>
      <c r="J576" s="3"/>
    </row>
    <row r="577" spans="1:10" ht="15.75">
      <c r="A577" s="280" t="s">
        <v>6</v>
      </c>
      <c r="B577" s="280"/>
      <c r="C577" s="280"/>
      <c r="D577" s="280"/>
      <c r="E577" s="280"/>
      <c r="F577" s="280"/>
      <c r="G577" s="280"/>
      <c r="H577" s="3"/>
      <c r="I577" s="59"/>
      <c r="J577" s="3"/>
    </row>
    <row r="578" spans="1:10" ht="27.75">
      <c r="A578" s="9"/>
      <c r="B578" s="9"/>
      <c r="C578" s="281" t="s">
        <v>393</v>
      </c>
      <c r="D578" s="281"/>
      <c r="E578" s="281"/>
      <c r="F578" s="281"/>
      <c r="G578" s="281"/>
      <c r="H578" s="3"/>
      <c r="I578" s="59"/>
      <c r="J578" s="3"/>
    </row>
    <row r="579" spans="1:10" ht="15.75">
      <c r="A579" s="11" t="s">
        <v>358</v>
      </c>
      <c r="B579" s="12"/>
      <c r="C579" s="13"/>
      <c r="D579" s="286"/>
      <c r="E579" s="286"/>
      <c r="F579" s="286"/>
      <c r="G579" s="286"/>
      <c r="H579" s="15"/>
      <c r="I579" s="59"/>
      <c r="J579" s="3"/>
    </row>
    <row r="580" spans="1:10" ht="15.75">
      <c r="A580" s="11" t="s">
        <v>9</v>
      </c>
      <c r="B580" s="286" t="s">
        <v>552</v>
      </c>
      <c r="C580" s="286"/>
      <c r="D580" s="286"/>
      <c r="E580" s="286"/>
      <c r="F580" s="286"/>
      <c r="G580" s="16"/>
      <c r="H580" s="20" t="s">
        <v>161</v>
      </c>
      <c r="I580" s="62"/>
      <c r="J580" s="61"/>
    </row>
    <row r="581" spans="1:10" ht="18.75">
      <c r="A581" s="11" t="s">
        <v>11</v>
      </c>
      <c r="B581" s="177"/>
      <c r="C581" s="178"/>
      <c r="D581" s="178"/>
      <c r="E581" s="178"/>
      <c r="F581" s="179"/>
      <c r="G581" s="180"/>
      <c r="H581" s="180"/>
      <c r="I581" s="180"/>
      <c r="J581" s="3"/>
    </row>
    <row r="582" spans="1:10" ht="15.75">
      <c r="A582" s="21" t="s">
        <v>14</v>
      </c>
      <c r="B582" s="181"/>
      <c r="C582" s="21" t="s">
        <v>17</v>
      </c>
      <c r="D582" s="22" t="s">
        <v>18</v>
      </c>
      <c r="E582" s="23" t="s">
        <v>19</v>
      </c>
      <c r="F582" s="23" t="s">
        <v>20</v>
      </c>
      <c r="G582" s="21" t="s">
        <v>21</v>
      </c>
      <c r="H582" s="3"/>
      <c r="I582" s="59"/>
      <c r="J582" s="3"/>
    </row>
    <row r="583" spans="1:10">
      <c r="A583" s="24">
        <v>1</v>
      </c>
      <c r="B583" s="25" t="s">
        <v>23</v>
      </c>
      <c r="C583" s="26">
        <v>4</v>
      </c>
      <c r="D583" s="27">
        <v>79305</v>
      </c>
      <c r="E583" s="28">
        <f t="shared" ref="E583:E600" si="84">D583*C583</f>
        <v>317220</v>
      </c>
      <c r="F583" s="29">
        <v>0</v>
      </c>
      <c r="G583" s="30">
        <f t="shared" ref="G583:G600" si="85">E583-E583*F583</f>
        <v>317220</v>
      </c>
      <c r="H583" s="31">
        <f>D583/1.08</f>
        <v>73430.555555555547</v>
      </c>
      <c r="I583" s="59"/>
      <c r="J583" s="63">
        <f t="shared" ref="J583:J600" si="86">H583*C583</f>
        <v>293722.22222222219</v>
      </c>
    </row>
    <row r="584" spans="1:10">
      <c r="A584" s="120">
        <v>2</v>
      </c>
      <c r="B584" s="121" t="s">
        <v>25</v>
      </c>
      <c r="C584" s="126">
        <v>3</v>
      </c>
      <c r="D584" s="33">
        <v>128591</v>
      </c>
      <c r="E584" s="123">
        <f t="shared" si="84"/>
        <v>385773</v>
      </c>
      <c r="F584" s="29">
        <v>0</v>
      </c>
      <c r="G584" s="125">
        <f t="shared" si="85"/>
        <v>385773</v>
      </c>
      <c r="H584" s="31">
        <f>D584/1.08</f>
        <v>119065.74074074073</v>
      </c>
      <c r="I584" s="129"/>
      <c r="J584" s="63">
        <f t="shared" si="86"/>
        <v>357197.22222222219</v>
      </c>
    </row>
    <row r="585" spans="1:10">
      <c r="A585" s="24">
        <v>3</v>
      </c>
      <c r="B585" s="25" t="s">
        <v>26</v>
      </c>
      <c r="C585" s="88">
        <v>3</v>
      </c>
      <c r="D585" s="27">
        <v>60043</v>
      </c>
      <c r="E585" s="28">
        <f t="shared" si="84"/>
        <v>180129</v>
      </c>
      <c r="F585" s="29">
        <v>0</v>
      </c>
      <c r="G585" s="30">
        <f t="shared" si="85"/>
        <v>180129</v>
      </c>
      <c r="H585" s="31">
        <f>D585/1.08</f>
        <v>55595.370370370365</v>
      </c>
      <c r="I585" s="59"/>
      <c r="J585" s="63">
        <f t="shared" si="86"/>
        <v>166786.11111111109</v>
      </c>
    </row>
    <row r="586" spans="1:10">
      <c r="A586" s="24">
        <v>4</v>
      </c>
      <c r="B586" s="25" t="s">
        <v>27</v>
      </c>
      <c r="C586" s="35"/>
      <c r="D586" s="27">
        <v>115781</v>
      </c>
      <c r="E586" s="28">
        <f t="shared" si="84"/>
        <v>0</v>
      </c>
      <c r="F586" s="29">
        <v>0</v>
      </c>
      <c r="G586" s="30">
        <f t="shared" si="85"/>
        <v>0</v>
      </c>
      <c r="H586" s="31">
        <f>D586/1.08</f>
        <v>107204.62962962962</v>
      </c>
      <c r="I586" s="59"/>
      <c r="J586" s="63">
        <f t="shared" si="86"/>
        <v>0</v>
      </c>
    </row>
    <row r="587" spans="1:10">
      <c r="A587" s="24">
        <v>5</v>
      </c>
      <c r="B587" s="25" t="s">
        <v>28</v>
      </c>
      <c r="C587" s="32"/>
      <c r="D587" s="33">
        <v>119943</v>
      </c>
      <c r="E587" s="123">
        <f t="shared" si="84"/>
        <v>0</v>
      </c>
      <c r="F587" s="124">
        <v>0</v>
      </c>
      <c r="G587" s="125">
        <f t="shared" si="85"/>
        <v>0</v>
      </c>
      <c r="H587" s="128">
        <f>D587/1.08*0.75</f>
        <v>83293.75</v>
      </c>
      <c r="I587" s="59"/>
      <c r="J587" s="63">
        <f t="shared" si="86"/>
        <v>0</v>
      </c>
    </row>
    <row r="588" spans="1:10">
      <c r="A588" s="24">
        <v>6</v>
      </c>
      <c r="B588" s="25" t="s">
        <v>29</v>
      </c>
      <c r="C588" s="26"/>
      <c r="D588" s="27">
        <v>94810</v>
      </c>
      <c r="E588" s="28">
        <f t="shared" si="84"/>
        <v>0</v>
      </c>
      <c r="F588" s="29">
        <v>0</v>
      </c>
      <c r="G588" s="30">
        <f t="shared" si="85"/>
        <v>0</v>
      </c>
      <c r="H588" s="31">
        <f t="shared" ref="H588:H600" si="87">D588/1.08</f>
        <v>87787.037037037036</v>
      </c>
      <c r="I588" s="59"/>
      <c r="J588" s="63">
        <f t="shared" si="86"/>
        <v>0</v>
      </c>
    </row>
    <row r="589" spans="1:10">
      <c r="A589" s="24">
        <v>7</v>
      </c>
      <c r="B589" s="25" t="s">
        <v>30</v>
      </c>
      <c r="C589" s="34"/>
      <c r="D589" s="27">
        <v>141396</v>
      </c>
      <c r="E589" s="28">
        <f t="shared" si="84"/>
        <v>0</v>
      </c>
      <c r="F589" s="29">
        <v>0</v>
      </c>
      <c r="G589" s="30">
        <f t="shared" si="85"/>
        <v>0</v>
      </c>
      <c r="H589" s="31">
        <f t="shared" si="87"/>
        <v>130922.22222222222</v>
      </c>
      <c r="I589" s="59"/>
      <c r="J589" s="63">
        <f t="shared" si="86"/>
        <v>0</v>
      </c>
    </row>
    <row r="590" spans="1:10">
      <c r="A590" s="24">
        <v>8</v>
      </c>
      <c r="B590" s="25" t="s">
        <v>31</v>
      </c>
      <c r="C590" s="26"/>
      <c r="D590" s="27">
        <v>232931</v>
      </c>
      <c r="E590" s="28">
        <f t="shared" si="84"/>
        <v>0</v>
      </c>
      <c r="F590" s="29">
        <v>0</v>
      </c>
      <c r="G590" s="30">
        <f t="shared" si="85"/>
        <v>0</v>
      </c>
      <c r="H590" s="31">
        <f t="shared" si="87"/>
        <v>215676.85185185182</v>
      </c>
      <c r="I590" s="59"/>
      <c r="J590" s="63">
        <f t="shared" si="86"/>
        <v>0</v>
      </c>
    </row>
    <row r="591" spans="1:10">
      <c r="A591" s="24">
        <v>9</v>
      </c>
      <c r="B591" s="36" t="s">
        <v>32</v>
      </c>
      <c r="C591" s="26"/>
      <c r="D591" s="27">
        <v>101534</v>
      </c>
      <c r="E591" s="28">
        <f t="shared" si="84"/>
        <v>0</v>
      </c>
      <c r="F591" s="29">
        <v>0</v>
      </c>
      <c r="G591" s="30">
        <f t="shared" si="85"/>
        <v>0</v>
      </c>
      <c r="H591" s="31">
        <f t="shared" si="87"/>
        <v>94012.962962962964</v>
      </c>
      <c r="I591" s="59"/>
      <c r="J591" s="63">
        <f t="shared" si="86"/>
        <v>0</v>
      </c>
    </row>
    <row r="592" spans="1:10">
      <c r="A592" s="168">
        <v>10</v>
      </c>
      <c r="B592" s="36" t="s">
        <v>33</v>
      </c>
      <c r="C592" s="37"/>
      <c r="D592" s="27">
        <v>110148</v>
      </c>
      <c r="E592" s="156">
        <f t="shared" si="84"/>
        <v>0</v>
      </c>
      <c r="F592" s="157">
        <v>0</v>
      </c>
      <c r="G592" s="30">
        <f t="shared" si="85"/>
        <v>0</v>
      </c>
      <c r="H592" s="170">
        <f t="shared" si="87"/>
        <v>101988.88888888888</v>
      </c>
      <c r="I592" s="183"/>
      <c r="J592" s="158">
        <f t="shared" si="86"/>
        <v>0</v>
      </c>
    </row>
    <row r="593" spans="1:10">
      <c r="A593" s="24">
        <v>11</v>
      </c>
      <c r="B593" s="25" t="s">
        <v>34</v>
      </c>
      <c r="C593" s="37"/>
      <c r="D593" s="27">
        <v>54198</v>
      </c>
      <c r="E593" s="28">
        <f t="shared" si="84"/>
        <v>0</v>
      </c>
      <c r="F593" s="29">
        <v>0</v>
      </c>
      <c r="G593" s="30">
        <f t="shared" si="85"/>
        <v>0</v>
      </c>
      <c r="H593" s="31">
        <f t="shared" si="87"/>
        <v>50183.333333333328</v>
      </c>
      <c r="I593" s="59"/>
      <c r="J593" s="63">
        <f t="shared" si="86"/>
        <v>0</v>
      </c>
    </row>
    <row r="594" spans="1:10">
      <c r="A594" s="24">
        <v>12</v>
      </c>
      <c r="B594" s="25" t="s">
        <v>35</v>
      </c>
      <c r="C594" s="37"/>
      <c r="D594" s="27">
        <v>49680</v>
      </c>
      <c r="E594" s="28">
        <f t="shared" si="84"/>
        <v>0</v>
      </c>
      <c r="F594" s="29">
        <v>0</v>
      </c>
      <c r="G594" s="30">
        <f t="shared" si="85"/>
        <v>0</v>
      </c>
      <c r="H594" s="31">
        <f t="shared" si="87"/>
        <v>46000</v>
      </c>
      <c r="I594" s="59"/>
      <c r="J594" s="63">
        <f t="shared" si="86"/>
        <v>0</v>
      </c>
    </row>
    <row r="595" spans="1:10">
      <c r="A595" s="168">
        <v>13</v>
      </c>
      <c r="B595" s="25" t="s">
        <v>36</v>
      </c>
      <c r="C595" s="37"/>
      <c r="D595" s="38">
        <v>64152</v>
      </c>
      <c r="E595" s="156">
        <f t="shared" si="84"/>
        <v>0</v>
      </c>
      <c r="F595" s="157">
        <v>0</v>
      </c>
      <c r="G595" s="30">
        <f t="shared" si="85"/>
        <v>0</v>
      </c>
      <c r="H595" s="170">
        <f t="shared" si="87"/>
        <v>59399.999999999993</v>
      </c>
      <c r="I595" s="183"/>
      <c r="J595" s="158">
        <f t="shared" si="86"/>
        <v>0</v>
      </c>
    </row>
    <row r="596" spans="1:10">
      <c r="A596" s="168">
        <v>14</v>
      </c>
      <c r="B596" s="25" t="s">
        <v>37</v>
      </c>
      <c r="C596" s="37"/>
      <c r="D596" s="38">
        <v>65934</v>
      </c>
      <c r="E596" s="156">
        <f t="shared" si="84"/>
        <v>0</v>
      </c>
      <c r="F596" s="157">
        <v>0</v>
      </c>
      <c r="G596" s="30">
        <f t="shared" si="85"/>
        <v>0</v>
      </c>
      <c r="H596" s="170">
        <f t="shared" si="87"/>
        <v>61049.999999999993</v>
      </c>
      <c r="I596" s="183"/>
      <c r="J596" s="158">
        <f t="shared" si="86"/>
        <v>0</v>
      </c>
    </row>
    <row r="597" spans="1:10">
      <c r="A597" s="168">
        <v>15</v>
      </c>
      <c r="B597" s="25" t="s">
        <v>38</v>
      </c>
      <c r="C597" s="37"/>
      <c r="D597" s="38">
        <v>76626</v>
      </c>
      <c r="E597" s="156">
        <f t="shared" si="84"/>
        <v>0</v>
      </c>
      <c r="F597" s="157">
        <v>0</v>
      </c>
      <c r="G597" s="30">
        <f t="shared" si="85"/>
        <v>0</v>
      </c>
      <c r="H597" s="170">
        <f t="shared" si="87"/>
        <v>70950</v>
      </c>
      <c r="I597" s="183"/>
      <c r="J597" s="158">
        <f t="shared" si="86"/>
        <v>0</v>
      </c>
    </row>
    <row r="598" spans="1:10">
      <c r="A598" s="168">
        <v>16</v>
      </c>
      <c r="B598" s="25" t="s">
        <v>39</v>
      </c>
      <c r="C598" s="37"/>
      <c r="D598" s="38">
        <v>80190</v>
      </c>
      <c r="E598" s="156">
        <f t="shared" si="84"/>
        <v>0</v>
      </c>
      <c r="F598" s="157">
        <v>0</v>
      </c>
      <c r="G598" s="30">
        <f t="shared" si="85"/>
        <v>0</v>
      </c>
      <c r="H598" s="170">
        <f t="shared" si="87"/>
        <v>74250</v>
      </c>
      <c r="I598" s="183"/>
      <c r="J598" s="158">
        <f t="shared" si="86"/>
        <v>0</v>
      </c>
    </row>
    <row r="599" spans="1:10">
      <c r="A599" s="168">
        <v>17</v>
      </c>
      <c r="B599" s="25" t="s">
        <v>40</v>
      </c>
      <c r="C599" s="37"/>
      <c r="D599" s="38">
        <v>113832</v>
      </c>
      <c r="E599" s="156">
        <f t="shared" si="84"/>
        <v>0</v>
      </c>
      <c r="F599" s="157">
        <v>0</v>
      </c>
      <c r="G599" s="30">
        <f t="shared" si="85"/>
        <v>0</v>
      </c>
      <c r="H599" s="170">
        <f t="shared" si="87"/>
        <v>105400</v>
      </c>
      <c r="I599" s="183"/>
      <c r="J599" s="158">
        <f t="shared" si="86"/>
        <v>0</v>
      </c>
    </row>
    <row r="600" spans="1:10">
      <c r="A600" s="168">
        <v>18</v>
      </c>
      <c r="B600" s="25" t="s">
        <v>41</v>
      </c>
      <c r="C600" s="37"/>
      <c r="D600" s="38">
        <v>98010</v>
      </c>
      <c r="E600" s="156">
        <f t="shared" si="84"/>
        <v>0</v>
      </c>
      <c r="F600" s="157">
        <v>0</v>
      </c>
      <c r="G600" s="30">
        <f t="shared" si="85"/>
        <v>0</v>
      </c>
      <c r="H600" s="170">
        <f t="shared" si="87"/>
        <v>90750</v>
      </c>
      <c r="I600" s="183"/>
      <c r="J600" s="158">
        <f t="shared" si="86"/>
        <v>0</v>
      </c>
    </row>
    <row r="601" spans="1:10" ht="17.25">
      <c r="A601" s="40"/>
      <c r="B601" s="41" t="s">
        <v>42</v>
      </c>
      <c r="C601" s="42">
        <f>SUM(C583:C600)</f>
        <v>10</v>
      </c>
      <c r="D601" s="42"/>
      <c r="E601" s="43">
        <f>SUM(E583:E600)</f>
        <v>883122</v>
      </c>
      <c r="F601" s="43"/>
      <c r="G601" s="44">
        <f>SUM(G583:G600)</f>
        <v>883122</v>
      </c>
      <c r="H601" s="45"/>
      <c r="I601" s="64"/>
      <c r="J601" s="45">
        <f>SUM(J583:J600)</f>
        <v>817705.5555555555</v>
      </c>
    </row>
    <row r="602" spans="1:10" ht="31.5">
      <c r="A602" s="46"/>
      <c r="B602" s="47"/>
      <c r="C602" s="48"/>
      <c r="D602" s="48"/>
      <c r="E602" s="49"/>
      <c r="F602" s="49"/>
      <c r="G602" s="50"/>
      <c r="H602" s="51"/>
      <c r="I602" s="65"/>
      <c r="J602" s="184">
        <f>J601*0.08</f>
        <v>65416.444444444445</v>
      </c>
    </row>
    <row r="603" spans="1:10" ht="18">
      <c r="A603" s="283" t="s">
        <v>43</v>
      </c>
      <c r="B603" s="283"/>
      <c r="C603" s="284" t="s">
        <v>44</v>
      </c>
      <c r="D603" s="284"/>
      <c r="E603" s="54"/>
      <c r="F603" s="54"/>
      <c r="G603" s="55" t="s">
        <v>45</v>
      </c>
      <c r="H603" s="56"/>
      <c r="I603" s="66"/>
      <c r="J603" s="185">
        <f>SUM(J601:J602)</f>
        <v>883122</v>
      </c>
    </row>
    <row r="604" spans="1:10">
      <c r="B604" s="131"/>
      <c r="C604" s="131"/>
      <c r="D604" s="131"/>
      <c r="E604" s="131"/>
      <c r="H604" s="8"/>
      <c r="I604" s="8"/>
      <c r="J604" s="8"/>
    </row>
    <row r="607" spans="1:10" ht="15.75">
      <c r="A607" s="279" t="s">
        <v>0</v>
      </c>
      <c r="B607" s="279"/>
      <c r="C607" s="279"/>
      <c r="D607" s="279"/>
      <c r="E607" s="279"/>
      <c r="F607" s="279"/>
      <c r="G607" s="279"/>
      <c r="H607" s="3"/>
      <c r="I607" s="182"/>
      <c r="J607" s="3"/>
    </row>
    <row r="608" spans="1:10" ht="15.75">
      <c r="A608" s="279" t="s">
        <v>1</v>
      </c>
      <c r="B608" s="279"/>
      <c r="C608" s="279"/>
      <c r="D608" s="279"/>
      <c r="E608" s="279"/>
      <c r="F608" s="279"/>
      <c r="G608" s="279"/>
      <c r="H608" s="176"/>
      <c r="I608" s="176"/>
      <c r="J608" s="176"/>
    </row>
    <row r="609" spans="1:10" ht="15.75">
      <c r="A609" s="279" t="s">
        <v>2</v>
      </c>
      <c r="B609" s="279"/>
      <c r="C609" s="279"/>
      <c r="D609" s="279"/>
      <c r="E609" s="279"/>
      <c r="F609" s="279"/>
      <c r="G609" s="279"/>
      <c r="H609" s="3"/>
      <c r="I609" s="59"/>
      <c r="J609" s="3"/>
    </row>
    <row r="610" spans="1:10" ht="15.75">
      <c r="A610" s="279" t="s">
        <v>4</v>
      </c>
      <c r="B610" s="279"/>
      <c r="C610" s="279"/>
      <c r="D610" s="279"/>
      <c r="E610" s="279"/>
      <c r="F610" s="279"/>
      <c r="G610" s="279"/>
      <c r="H610" s="3"/>
      <c r="I610" s="59"/>
      <c r="J610" s="3"/>
    </row>
    <row r="611" spans="1:10" ht="15.75">
      <c r="A611" s="280" t="s">
        <v>6</v>
      </c>
      <c r="B611" s="280"/>
      <c r="C611" s="280"/>
      <c r="D611" s="280"/>
      <c r="E611" s="280"/>
      <c r="F611" s="280"/>
      <c r="G611" s="280"/>
      <c r="H611" s="3"/>
      <c r="I611" s="59"/>
      <c r="J611" s="3"/>
    </row>
    <row r="612" spans="1:10" ht="27.75">
      <c r="A612" s="9"/>
      <c r="B612" s="9"/>
      <c r="C612" s="281" t="s">
        <v>393</v>
      </c>
      <c r="D612" s="281"/>
      <c r="E612" s="281"/>
      <c r="F612" s="281"/>
      <c r="G612" s="281"/>
      <c r="H612" s="3"/>
      <c r="I612" s="59"/>
      <c r="J612" s="3"/>
    </row>
    <row r="613" spans="1:10" ht="15.75">
      <c r="A613" s="11" t="s">
        <v>358</v>
      </c>
      <c r="B613" s="12"/>
      <c r="C613" s="13"/>
      <c r="D613" s="286"/>
      <c r="E613" s="286"/>
      <c r="F613" s="286"/>
      <c r="G613" s="286"/>
      <c r="H613" s="15"/>
      <c r="I613" s="59"/>
      <c r="J613" s="3"/>
    </row>
    <row r="614" spans="1:10" ht="15.75">
      <c r="A614" s="11" t="s">
        <v>9</v>
      </c>
      <c r="B614" s="286" t="s">
        <v>553</v>
      </c>
      <c r="C614" s="286"/>
      <c r="D614" s="286"/>
      <c r="E614" s="286"/>
      <c r="F614" s="286"/>
      <c r="G614" s="16"/>
      <c r="H614" s="20" t="s">
        <v>161</v>
      </c>
      <c r="I614" s="62"/>
      <c r="J614" s="61"/>
    </row>
    <row r="615" spans="1:10" ht="18.75">
      <c r="A615" s="11" t="s">
        <v>11</v>
      </c>
      <c r="B615" s="177"/>
      <c r="C615" s="178"/>
      <c r="D615" s="178"/>
      <c r="E615" s="178"/>
      <c r="F615" s="179"/>
      <c r="G615" s="180"/>
      <c r="H615" s="180"/>
      <c r="I615" s="180"/>
      <c r="J615" s="3"/>
    </row>
    <row r="616" spans="1:10" ht="15.75">
      <c r="A616" s="21" t="s">
        <v>14</v>
      </c>
      <c r="B616" s="181"/>
      <c r="C616" s="21" t="s">
        <v>17</v>
      </c>
      <c r="D616" s="22" t="s">
        <v>18</v>
      </c>
      <c r="E616" s="23" t="s">
        <v>19</v>
      </c>
      <c r="F616" s="23" t="s">
        <v>20</v>
      </c>
      <c r="G616" s="21" t="s">
        <v>21</v>
      </c>
      <c r="H616" s="3"/>
      <c r="I616" s="59"/>
      <c r="J616" s="3"/>
    </row>
    <row r="617" spans="1:10">
      <c r="A617" s="24">
        <v>1</v>
      </c>
      <c r="B617" s="25" t="s">
        <v>23</v>
      </c>
      <c r="C617" s="26"/>
      <c r="D617" s="27">
        <v>79305</v>
      </c>
      <c r="E617" s="28">
        <f t="shared" ref="E617:E634" si="88">D617*C617</f>
        <v>0</v>
      </c>
      <c r="F617" s="29">
        <v>0</v>
      </c>
      <c r="G617" s="30">
        <f t="shared" ref="G617:G634" si="89">E617-E617*F617</f>
        <v>0</v>
      </c>
      <c r="H617" s="31">
        <f>D617/1.08</f>
        <v>73430.555555555547</v>
      </c>
      <c r="I617" s="59"/>
      <c r="J617" s="63">
        <f t="shared" ref="J617:J634" si="90">H617*C617</f>
        <v>0</v>
      </c>
    </row>
    <row r="618" spans="1:10">
      <c r="A618" s="120">
        <v>2</v>
      </c>
      <c r="B618" s="121" t="s">
        <v>25</v>
      </c>
      <c r="C618" s="126"/>
      <c r="D618" s="33">
        <v>128591</v>
      </c>
      <c r="E618" s="123">
        <f t="shared" si="88"/>
        <v>0</v>
      </c>
      <c r="F618" s="29">
        <v>0</v>
      </c>
      <c r="G618" s="125">
        <f t="shared" si="89"/>
        <v>0</v>
      </c>
      <c r="H618" s="31">
        <f>D618/1.08</f>
        <v>119065.74074074073</v>
      </c>
      <c r="I618" s="129"/>
      <c r="J618" s="63">
        <f t="shared" si="90"/>
        <v>0</v>
      </c>
    </row>
    <row r="619" spans="1:10">
      <c r="A619" s="24">
        <v>3</v>
      </c>
      <c r="B619" s="25" t="s">
        <v>26</v>
      </c>
      <c r="C619" s="88"/>
      <c r="D619" s="27">
        <v>60043</v>
      </c>
      <c r="E619" s="28">
        <f t="shared" si="88"/>
        <v>0</v>
      </c>
      <c r="F619" s="29">
        <v>0</v>
      </c>
      <c r="G619" s="30">
        <f t="shared" si="89"/>
        <v>0</v>
      </c>
      <c r="H619" s="31">
        <f>D619/1.08</f>
        <v>55595.370370370365</v>
      </c>
      <c r="I619" s="59"/>
      <c r="J619" s="63">
        <f t="shared" si="90"/>
        <v>0</v>
      </c>
    </row>
    <row r="620" spans="1:10">
      <c r="A620" s="24">
        <v>4</v>
      </c>
      <c r="B620" s="25" t="s">
        <v>27</v>
      </c>
      <c r="C620" s="35"/>
      <c r="D620" s="27">
        <v>115781</v>
      </c>
      <c r="E620" s="28">
        <f t="shared" si="88"/>
        <v>0</v>
      </c>
      <c r="F620" s="29">
        <v>0</v>
      </c>
      <c r="G620" s="30">
        <f t="shared" si="89"/>
        <v>0</v>
      </c>
      <c r="H620" s="31">
        <f>D620/1.08</f>
        <v>107204.62962962962</v>
      </c>
      <c r="I620" s="59"/>
      <c r="J620" s="63">
        <f t="shared" si="90"/>
        <v>0</v>
      </c>
    </row>
    <row r="621" spans="1:10">
      <c r="A621" s="24">
        <v>5</v>
      </c>
      <c r="B621" s="25" t="s">
        <v>28</v>
      </c>
      <c r="C621" s="32">
        <v>5</v>
      </c>
      <c r="D621" s="33">
        <v>119943</v>
      </c>
      <c r="E621" s="123">
        <f t="shared" si="88"/>
        <v>599715</v>
      </c>
      <c r="F621" s="124">
        <v>0</v>
      </c>
      <c r="G621" s="125">
        <f t="shared" si="89"/>
        <v>599715</v>
      </c>
      <c r="H621" s="128">
        <f>D621/1.08*0.75</f>
        <v>83293.75</v>
      </c>
      <c r="I621" s="59"/>
      <c r="J621" s="63">
        <f t="shared" si="90"/>
        <v>416468.75</v>
      </c>
    </row>
    <row r="622" spans="1:10">
      <c r="A622" s="24">
        <v>6</v>
      </c>
      <c r="B622" s="25" t="s">
        <v>29</v>
      </c>
      <c r="C622" s="26">
        <v>2</v>
      </c>
      <c r="D622" s="27">
        <v>94810</v>
      </c>
      <c r="E622" s="28">
        <f t="shared" si="88"/>
        <v>189620</v>
      </c>
      <c r="F622" s="29">
        <v>0</v>
      </c>
      <c r="G622" s="30">
        <f t="shared" si="89"/>
        <v>189620</v>
      </c>
      <c r="H622" s="31">
        <f t="shared" ref="H622:H634" si="91">D622/1.08</f>
        <v>87787.037037037036</v>
      </c>
      <c r="I622" s="59"/>
      <c r="J622" s="63">
        <f t="shared" si="90"/>
        <v>175574.07407407407</v>
      </c>
    </row>
    <row r="623" spans="1:10">
      <c r="A623" s="24">
        <v>7</v>
      </c>
      <c r="B623" s="25" t="s">
        <v>30</v>
      </c>
      <c r="C623" s="34"/>
      <c r="D623" s="27">
        <v>141396</v>
      </c>
      <c r="E623" s="28">
        <f t="shared" si="88"/>
        <v>0</v>
      </c>
      <c r="F623" s="29">
        <v>0</v>
      </c>
      <c r="G623" s="30">
        <f t="shared" si="89"/>
        <v>0</v>
      </c>
      <c r="H623" s="31">
        <f t="shared" si="91"/>
        <v>130922.22222222222</v>
      </c>
      <c r="I623" s="59"/>
      <c r="J623" s="63">
        <f t="shared" si="90"/>
        <v>0</v>
      </c>
    </row>
    <row r="624" spans="1:10">
      <c r="A624" s="24">
        <v>8</v>
      </c>
      <c r="B624" s="25" t="s">
        <v>31</v>
      </c>
      <c r="C624" s="26"/>
      <c r="D624" s="27">
        <v>232931</v>
      </c>
      <c r="E624" s="28">
        <f t="shared" si="88"/>
        <v>0</v>
      </c>
      <c r="F624" s="29">
        <v>0</v>
      </c>
      <c r="G624" s="30">
        <f t="shared" si="89"/>
        <v>0</v>
      </c>
      <c r="H624" s="31">
        <f t="shared" si="91"/>
        <v>215676.85185185182</v>
      </c>
      <c r="I624" s="59"/>
      <c r="J624" s="63">
        <f t="shared" si="90"/>
        <v>0</v>
      </c>
    </row>
    <row r="625" spans="1:10">
      <c r="A625" s="24">
        <v>9</v>
      </c>
      <c r="B625" s="36" t="s">
        <v>32</v>
      </c>
      <c r="C625" s="26">
        <v>2</v>
      </c>
      <c r="D625" s="27">
        <v>101534</v>
      </c>
      <c r="E625" s="28">
        <f t="shared" si="88"/>
        <v>203068</v>
      </c>
      <c r="F625" s="29">
        <v>0</v>
      </c>
      <c r="G625" s="30">
        <f t="shared" si="89"/>
        <v>203068</v>
      </c>
      <c r="H625" s="31">
        <f t="shared" si="91"/>
        <v>94012.962962962964</v>
      </c>
      <c r="I625" s="59"/>
      <c r="J625" s="63">
        <f t="shared" si="90"/>
        <v>188025.92592592593</v>
      </c>
    </row>
    <row r="626" spans="1:10">
      <c r="A626" s="168">
        <v>10</v>
      </c>
      <c r="B626" s="36" t="s">
        <v>33</v>
      </c>
      <c r="C626" s="37">
        <v>2</v>
      </c>
      <c r="D626" s="27">
        <v>110148</v>
      </c>
      <c r="E626" s="156">
        <f t="shared" si="88"/>
        <v>220296</v>
      </c>
      <c r="F626" s="157">
        <v>0</v>
      </c>
      <c r="G626" s="30">
        <f t="shared" si="89"/>
        <v>220296</v>
      </c>
      <c r="H626" s="170">
        <f t="shared" si="91"/>
        <v>101988.88888888888</v>
      </c>
      <c r="I626" s="183"/>
      <c r="J626" s="158">
        <f t="shared" si="90"/>
        <v>203977.77777777775</v>
      </c>
    </row>
    <row r="627" spans="1:10">
      <c r="A627" s="24">
        <v>11</v>
      </c>
      <c r="B627" s="25" t="s">
        <v>34</v>
      </c>
      <c r="C627" s="37"/>
      <c r="D627" s="27">
        <v>54198</v>
      </c>
      <c r="E627" s="28">
        <f t="shared" si="88"/>
        <v>0</v>
      </c>
      <c r="F627" s="29">
        <v>0</v>
      </c>
      <c r="G627" s="30">
        <f t="shared" si="89"/>
        <v>0</v>
      </c>
      <c r="H627" s="31">
        <f t="shared" si="91"/>
        <v>50183.333333333328</v>
      </c>
      <c r="I627" s="59"/>
      <c r="J627" s="63">
        <f t="shared" si="90"/>
        <v>0</v>
      </c>
    </row>
    <row r="628" spans="1:10">
      <c r="A628" s="24">
        <v>12</v>
      </c>
      <c r="B628" s="25" t="s">
        <v>35</v>
      </c>
      <c r="C628" s="37">
        <v>2</v>
      </c>
      <c r="D628" s="27">
        <v>49680</v>
      </c>
      <c r="E628" s="28">
        <f t="shared" si="88"/>
        <v>99360</v>
      </c>
      <c r="F628" s="29">
        <v>0</v>
      </c>
      <c r="G628" s="30">
        <f t="shared" si="89"/>
        <v>99360</v>
      </c>
      <c r="H628" s="31">
        <f t="shared" si="91"/>
        <v>46000</v>
      </c>
      <c r="I628" s="59"/>
      <c r="J628" s="63">
        <f t="shared" si="90"/>
        <v>92000</v>
      </c>
    </row>
    <row r="629" spans="1:10">
      <c r="A629" s="168">
        <v>13</v>
      </c>
      <c r="B629" s="25" t="s">
        <v>36</v>
      </c>
      <c r="C629" s="37"/>
      <c r="D629" s="38">
        <v>64152</v>
      </c>
      <c r="E629" s="156">
        <f t="shared" si="88"/>
        <v>0</v>
      </c>
      <c r="F629" s="157">
        <v>0</v>
      </c>
      <c r="G629" s="30">
        <f t="shared" si="89"/>
        <v>0</v>
      </c>
      <c r="H629" s="170">
        <f t="shared" si="91"/>
        <v>59399.999999999993</v>
      </c>
      <c r="I629" s="183"/>
      <c r="J629" s="158">
        <f t="shared" si="90"/>
        <v>0</v>
      </c>
    </row>
    <row r="630" spans="1:10">
      <c r="A630" s="168">
        <v>14</v>
      </c>
      <c r="B630" s="25" t="s">
        <v>37</v>
      </c>
      <c r="C630" s="37"/>
      <c r="D630" s="38">
        <v>65934</v>
      </c>
      <c r="E630" s="156">
        <f t="shared" si="88"/>
        <v>0</v>
      </c>
      <c r="F630" s="157">
        <v>0</v>
      </c>
      <c r="G630" s="30">
        <f t="shared" si="89"/>
        <v>0</v>
      </c>
      <c r="H630" s="170">
        <f t="shared" si="91"/>
        <v>61049.999999999993</v>
      </c>
      <c r="I630" s="183"/>
      <c r="J630" s="158">
        <f t="shared" si="90"/>
        <v>0</v>
      </c>
    </row>
    <row r="631" spans="1:10">
      <c r="A631" s="168">
        <v>15</v>
      </c>
      <c r="B631" s="25" t="s">
        <v>38</v>
      </c>
      <c r="C631" s="37"/>
      <c r="D631" s="38">
        <v>76626</v>
      </c>
      <c r="E631" s="156">
        <f t="shared" si="88"/>
        <v>0</v>
      </c>
      <c r="F631" s="157">
        <v>0</v>
      </c>
      <c r="G631" s="30">
        <f t="shared" si="89"/>
        <v>0</v>
      </c>
      <c r="H631" s="170">
        <f t="shared" si="91"/>
        <v>70950</v>
      </c>
      <c r="I631" s="183"/>
      <c r="J631" s="158">
        <f t="shared" si="90"/>
        <v>0</v>
      </c>
    </row>
    <row r="632" spans="1:10">
      <c r="A632" s="168">
        <v>16</v>
      </c>
      <c r="B632" s="25" t="s">
        <v>39</v>
      </c>
      <c r="C632" s="37"/>
      <c r="D632" s="38">
        <v>80190</v>
      </c>
      <c r="E632" s="156">
        <f t="shared" si="88"/>
        <v>0</v>
      </c>
      <c r="F632" s="157">
        <v>0</v>
      </c>
      <c r="G632" s="30">
        <f t="shared" si="89"/>
        <v>0</v>
      </c>
      <c r="H632" s="170">
        <f t="shared" si="91"/>
        <v>74250</v>
      </c>
      <c r="I632" s="183"/>
      <c r="J632" s="158">
        <f t="shared" si="90"/>
        <v>0</v>
      </c>
    </row>
    <row r="633" spans="1:10">
      <c r="A633" s="168">
        <v>17</v>
      </c>
      <c r="B633" s="25" t="s">
        <v>40</v>
      </c>
      <c r="C633" s="37"/>
      <c r="D633" s="38">
        <v>113832</v>
      </c>
      <c r="E633" s="156">
        <f t="shared" si="88"/>
        <v>0</v>
      </c>
      <c r="F633" s="157">
        <v>0</v>
      </c>
      <c r="G633" s="30">
        <f t="shared" si="89"/>
        <v>0</v>
      </c>
      <c r="H633" s="170">
        <f t="shared" si="91"/>
        <v>105400</v>
      </c>
      <c r="I633" s="183"/>
      <c r="J633" s="158">
        <f t="shared" si="90"/>
        <v>0</v>
      </c>
    </row>
    <row r="634" spans="1:10">
      <c r="A634" s="168">
        <v>18</v>
      </c>
      <c r="B634" s="25" t="s">
        <v>41</v>
      </c>
      <c r="C634" s="37"/>
      <c r="D634" s="38">
        <v>98010</v>
      </c>
      <c r="E634" s="156">
        <f t="shared" si="88"/>
        <v>0</v>
      </c>
      <c r="F634" s="157">
        <v>0</v>
      </c>
      <c r="G634" s="30">
        <f t="shared" si="89"/>
        <v>0</v>
      </c>
      <c r="H634" s="170">
        <f t="shared" si="91"/>
        <v>90750</v>
      </c>
      <c r="I634" s="183"/>
      <c r="J634" s="158">
        <f t="shared" si="90"/>
        <v>0</v>
      </c>
    </row>
    <row r="635" spans="1:10" ht="17.25">
      <c r="A635" s="40"/>
      <c r="B635" s="41" t="s">
        <v>42</v>
      </c>
      <c r="C635" s="42">
        <f>SUM(C617:C634)</f>
        <v>13</v>
      </c>
      <c r="D635" s="42"/>
      <c r="E635" s="43">
        <f>SUM(E617:E634)</f>
        <v>1312059</v>
      </c>
      <c r="F635" s="43"/>
      <c r="G635" s="44">
        <f>SUM(G617:G634)</f>
        <v>1312059</v>
      </c>
      <c r="H635" s="45"/>
      <c r="I635" s="64"/>
      <c r="J635" s="45">
        <f>SUM(J617:J634)</f>
        <v>1076046.5277777778</v>
      </c>
    </row>
    <row r="636" spans="1:10" ht="31.5">
      <c r="A636" s="46"/>
      <c r="B636" s="47"/>
      <c r="C636" s="48"/>
      <c r="D636" s="48"/>
      <c r="E636" s="49"/>
      <c r="F636" s="49"/>
      <c r="G636" s="50"/>
      <c r="H636" s="51"/>
      <c r="I636" s="65"/>
      <c r="J636" s="184">
        <f>J635*0.08</f>
        <v>86083.722222222219</v>
      </c>
    </row>
    <row r="637" spans="1:10" ht="18">
      <c r="A637" s="283" t="s">
        <v>43</v>
      </c>
      <c r="B637" s="283"/>
      <c r="C637" s="284" t="s">
        <v>44</v>
      </c>
      <c r="D637" s="284"/>
      <c r="E637" s="54"/>
      <c r="F637" s="54"/>
      <c r="G637" s="55" t="s">
        <v>45</v>
      </c>
      <c r="H637" s="56"/>
      <c r="I637" s="66"/>
      <c r="J637" s="185">
        <f>SUM(J635:J636)</f>
        <v>1162130.25</v>
      </c>
    </row>
    <row r="638" spans="1:10">
      <c r="B638" s="131"/>
      <c r="C638" s="131"/>
      <c r="D638" s="131"/>
      <c r="E638" s="131"/>
      <c r="H638" s="8"/>
      <c r="I638" s="8"/>
      <c r="J638" s="8"/>
    </row>
    <row r="641" spans="1:10" ht="15.75">
      <c r="A641" s="279" t="s">
        <v>0</v>
      </c>
      <c r="B641" s="279"/>
      <c r="C641" s="279"/>
      <c r="D641" s="279"/>
      <c r="E641" s="279"/>
      <c r="F641" s="279"/>
      <c r="G641" s="279"/>
      <c r="H641" s="3"/>
      <c r="I641" s="182"/>
      <c r="J641" s="3"/>
    </row>
    <row r="642" spans="1:10" ht="15.75">
      <c r="A642" s="279" t="s">
        <v>1</v>
      </c>
      <c r="B642" s="279"/>
      <c r="C642" s="279"/>
      <c r="D642" s="279"/>
      <c r="E642" s="279"/>
      <c r="F642" s="279"/>
      <c r="G642" s="279"/>
      <c r="H642" s="176"/>
      <c r="I642" s="176"/>
      <c r="J642" s="176"/>
    </row>
    <row r="643" spans="1:10" ht="15.75">
      <c r="A643" s="279" t="s">
        <v>2</v>
      </c>
      <c r="B643" s="279"/>
      <c r="C643" s="279"/>
      <c r="D643" s="279"/>
      <c r="E643" s="279"/>
      <c r="F643" s="279"/>
      <c r="G643" s="279"/>
      <c r="H643" s="3"/>
      <c r="I643" s="59"/>
      <c r="J643" s="3"/>
    </row>
    <row r="644" spans="1:10" ht="15.75">
      <c r="A644" s="279" t="s">
        <v>4</v>
      </c>
      <c r="B644" s="279"/>
      <c r="C644" s="279"/>
      <c r="D644" s="279"/>
      <c r="E644" s="279"/>
      <c r="F644" s="279"/>
      <c r="G644" s="279"/>
      <c r="H644" s="3"/>
      <c r="I644" s="59"/>
      <c r="J644" s="3"/>
    </row>
    <row r="645" spans="1:10" ht="15.75">
      <c r="A645" s="280" t="s">
        <v>6</v>
      </c>
      <c r="B645" s="280"/>
      <c r="C645" s="280"/>
      <c r="D645" s="280"/>
      <c r="E645" s="280"/>
      <c r="F645" s="280"/>
      <c r="G645" s="280"/>
      <c r="H645" s="3"/>
      <c r="I645" s="59"/>
      <c r="J645" s="3"/>
    </row>
    <row r="646" spans="1:10" ht="27.75">
      <c r="A646" s="9"/>
      <c r="B646" s="9"/>
      <c r="C646" s="281" t="s">
        <v>393</v>
      </c>
      <c r="D646" s="281"/>
      <c r="E646" s="281"/>
      <c r="F646" s="281"/>
      <c r="G646" s="281"/>
      <c r="H646" s="3"/>
      <c r="I646" s="59"/>
      <c r="J646" s="3"/>
    </row>
    <row r="647" spans="1:10" ht="15.75">
      <c r="A647" s="11" t="s">
        <v>358</v>
      </c>
      <c r="B647" s="12"/>
      <c r="C647" s="13"/>
      <c r="D647" s="286"/>
      <c r="E647" s="286"/>
      <c r="F647" s="286"/>
      <c r="G647" s="286"/>
      <c r="H647" s="15"/>
      <c r="I647" s="59"/>
      <c r="J647" s="3"/>
    </row>
    <row r="648" spans="1:10" ht="15.75">
      <c r="A648" s="11" t="s">
        <v>9</v>
      </c>
      <c r="B648" s="286" t="s">
        <v>554</v>
      </c>
      <c r="C648" s="286"/>
      <c r="D648" s="286"/>
      <c r="E648" s="286"/>
      <c r="F648" s="286"/>
      <c r="G648" s="16"/>
      <c r="H648" s="20" t="s">
        <v>161</v>
      </c>
      <c r="I648" s="62"/>
      <c r="J648" s="61"/>
    </row>
    <row r="649" spans="1:10" ht="18.75">
      <c r="A649" s="11" t="s">
        <v>11</v>
      </c>
      <c r="B649" s="177"/>
      <c r="C649" s="178"/>
      <c r="D649" s="178"/>
      <c r="E649" s="178"/>
      <c r="F649" s="179"/>
      <c r="G649" s="180"/>
      <c r="H649" s="180"/>
      <c r="I649" s="180"/>
      <c r="J649" s="3"/>
    </row>
    <row r="650" spans="1:10" ht="15.75">
      <c r="A650" s="21" t="s">
        <v>14</v>
      </c>
      <c r="B650" s="181"/>
      <c r="C650" s="21" t="s">
        <v>17</v>
      </c>
      <c r="D650" s="22" t="s">
        <v>18</v>
      </c>
      <c r="E650" s="23" t="s">
        <v>19</v>
      </c>
      <c r="F650" s="23" t="s">
        <v>20</v>
      </c>
      <c r="G650" s="21" t="s">
        <v>21</v>
      </c>
      <c r="H650" s="3"/>
      <c r="I650" s="59"/>
      <c r="J650" s="3"/>
    </row>
    <row r="651" spans="1:10">
      <c r="A651" s="24">
        <v>1</v>
      </c>
      <c r="B651" s="25" t="s">
        <v>23</v>
      </c>
      <c r="C651" s="26"/>
      <c r="D651" s="27">
        <v>79305</v>
      </c>
      <c r="E651" s="28">
        <f t="shared" ref="E651:E668" si="92">D651*C651</f>
        <v>0</v>
      </c>
      <c r="F651" s="29">
        <v>0</v>
      </c>
      <c r="G651" s="30">
        <f t="shared" ref="G651:G668" si="93">E651-E651*F651</f>
        <v>0</v>
      </c>
      <c r="H651" s="31">
        <f>D651/1.08</f>
        <v>73430.555555555547</v>
      </c>
      <c r="I651" s="59"/>
      <c r="J651" s="63">
        <f t="shared" ref="J651:J668" si="94">H651*C651</f>
        <v>0</v>
      </c>
    </row>
    <row r="652" spans="1:10">
      <c r="A652" s="120">
        <v>2</v>
      </c>
      <c r="B652" s="121" t="s">
        <v>25</v>
      </c>
      <c r="C652" s="126"/>
      <c r="D652" s="33">
        <v>128591</v>
      </c>
      <c r="E652" s="123">
        <f t="shared" si="92"/>
        <v>0</v>
      </c>
      <c r="F652" s="29">
        <v>0</v>
      </c>
      <c r="G652" s="125">
        <f t="shared" si="93"/>
        <v>0</v>
      </c>
      <c r="H652" s="31">
        <f>D652/1.08</f>
        <v>119065.74074074073</v>
      </c>
      <c r="I652" s="129"/>
      <c r="J652" s="63">
        <f t="shared" si="94"/>
        <v>0</v>
      </c>
    </row>
    <row r="653" spans="1:10">
      <c r="A653" s="24">
        <v>3</v>
      </c>
      <c r="B653" s="25" t="s">
        <v>26</v>
      </c>
      <c r="C653" s="88"/>
      <c r="D653" s="27">
        <v>60043</v>
      </c>
      <c r="E653" s="28">
        <f t="shared" si="92"/>
        <v>0</v>
      </c>
      <c r="F653" s="29">
        <v>0</v>
      </c>
      <c r="G653" s="30">
        <f t="shared" si="93"/>
        <v>0</v>
      </c>
      <c r="H653" s="31">
        <f>D653/1.08</f>
        <v>55595.370370370365</v>
      </c>
      <c r="I653" s="59"/>
      <c r="J653" s="63">
        <f t="shared" si="94"/>
        <v>0</v>
      </c>
    </row>
    <row r="654" spans="1:10">
      <c r="A654" s="24">
        <v>4</v>
      </c>
      <c r="B654" s="25" t="s">
        <v>27</v>
      </c>
      <c r="C654" s="35"/>
      <c r="D654" s="27">
        <v>115781</v>
      </c>
      <c r="E654" s="28">
        <f t="shared" si="92"/>
        <v>0</v>
      </c>
      <c r="F654" s="29">
        <v>0</v>
      </c>
      <c r="G654" s="30">
        <f t="shared" si="93"/>
        <v>0</v>
      </c>
      <c r="H654" s="31">
        <f>D654/1.08</f>
        <v>107204.62962962962</v>
      </c>
      <c r="I654" s="59"/>
      <c r="J654" s="63">
        <f t="shared" si="94"/>
        <v>0</v>
      </c>
    </row>
    <row r="655" spans="1:10">
      <c r="A655" s="24">
        <v>5</v>
      </c>
      <c r="B655" s="25" t="s">
        <v>28</v>
      </c>
      <c r="C655" s="32">
        <v>4</v>
      </c>
      <c r="D655" s="33">
        <v>119943</v>
      </c>
      <c r="E655" s="123">
        <f t="shared" si="92"/>
        <v>479772</v>
      </c>
      <c r="F655" s="124">
        <v>0</v>
      </c>
      <c r="G655" s="125">
        <f t="shared" si="93"/>
        <v>479772</v>
      </c>
      <c r="H655" s="128">
        <f>D655/1.08*0.75</f>
        <v>83293.75</v>
      </c>
      <c r="I655" s="59"/>
      <c r="J655" s="63">
        <f t="shared" si="94"/>
        <v>333175</v>
      </c>
    </row>
    <row r="656" spans="1:10">
      <c r="A656" s="24">
        <v>6</v>
      </c>
      <c r="B656" s="25" t="s">
        <v>29</v>
      </c>
      <c r="C656" s="26"/>
      <c r="D656" s="27">
        <v>94810</v>
      </c>
      <c r="E656" s="28">
        <f t="shared" si="92"/>
        <v>0</v>
      </c>
      <c r="F656" s="29">
        <v>0</v>
      </c>
      <c r="G656" s="30">
        <f t="shared" si="93"/>
        <v>0</v>
      </c>
      <c r="H656" s="31">
        <f t="shared" ref="H656:H668" si="95">D656/1.08</f>
        <v>87787.037037037036</v>
      </c>
      <c r="I656" s="59"/>
      <c r="J656" s="63">
        <f t="shared" si="94"/>
        <v>0</v>
      </c>
    </row>
    <row r="657" spans="1:10">
      <c r="A657" s="24">
        <v>7</v>
      </c>
      <c r="B657" s="25" t="s">
        <v>30</v>
      </c>
      <c r="C657" s="34"/>
      <c r="D657" s="27">
        <v>141396</v>
      </c>
      <c r="E657" s="28">
        <f t="shared" si="92"/>
        <v>0</v>
      </c>
      <c r="F657" s="29">
        <v>0</v>
      </c>
      <c r="G657" s="30">
        <f t="shared" si="93"/>
        <v>0</v>
      </c>
      <c r="H657" s="31">
        <f t="shared" si="95"/>
        <v>130922.22222222222</v>
      </c>
      <c r="I657" s="59"/>
      <c r="J657" s="63">
        <f t="shared" si="94"/>
        <v>0</v>
      </c>
    </row>
    <row r="658" spans="1:10">
      <c r="A658" s="24">
        <v>8</v>
      </c>
      <c r="B658" s="25" t="s">
        <v>31</v>
      </c>
      <c r="C658" s="26"/>
      <c r="D658" s="27">
        <v>232931</v>
      </c>
      <c r="E658" s="28">
        <f t="shared" si="92"/>
        <v>0</v>
      </c>
      <c r="F658" s="29">
        <v>0</v>
      </c>
      <c r="G658" s="30">
        <f t="shared" si="93"/>
        <v>0</v>
      </c>
      <c r="H658" s="31">
        <f t="shared" si="95"/>
        <v>215676.85185185182</v>
      </c>
      <c r="I658" s="59"/>
      <c r="J658" s="63">
        <f t="shared" si="94"/>
        <v>0</v>
      </c>
    </row>
    <row r="659" spans="1:10">
      <c r="A659" s="24">
        <v>9</v>
      </c>
      <c r="B659" s="36" t="s">
        <v>32</v>
      </c>
      <c r="C659" s="26"/>
      <c r="D659" s="27">
        <v>101534</v>
      </c>
      <c r="E659" s="28">
        <f t="shared" si="92"/>
        <v>0</v>
      </c>
      <c r="F659" s="29">
        <v>0</v>
      </c>
      <c r="G659" s="30">
        <f t="shared" si="93"/>
        <v>0</v>
      </c>
      <c r="H659" s="31">
        <f t="shared" si="95"/>
        <v>94012.962962962964</v>
      </c>
      <c r="I659" s="59"/>
      <c r="J659" s="63">
        <f t="shared" si="94"/>
        <v>0</v>
      </c>
    </row>
    <row r="660" spans="1:10">
      <c r="A660" s="168">
        <v>10</v>
      </c>
      <c r="B660" s="36" t="s">
        <v>33</v>
      </c>
      <c r="C660" s="37"/>
      <c r="D660" s="27">
        <v>110148</v>
      </c>
      <c r="E660" s="156">
        <f t="shared" si="92"/>
        <v>0</v>
      </c>
      <c r="F660" s="157">
        <v>0</v>
      </c>
      <c r="G660" s="30">
        <f t="shared" si="93"/>
        <v>0</v>
      </c>
      <c r="H660" s="170">
        <f t="shared" si="95"/>
        <v>101988.88888888888</v>
      </c>
      <c r="I660" s="183"/>
      <c r="J660" s="158">
        <f t="shared" si="94"/>
        <v>0</v>
      </c>
    </row>
    <row r="661" spans="1:10">
      <c r="A661" s="24">
        <v>11</v>
      </c>
      <c r="B661" s="25" t="s">
        <v>34</v>
      </c>
      <c r="C661" s="37"/>
      <c r="D661" s="27">
        <v>54198</v>
      </c>
      <c r="E661" s="28">
        <f t="shared" si="92"/>
        <v>0</v>
      </c>
      <c r="F661" s="29">
        <v>0</v>
      </c>
      <c r="G661" s="30">
        <f t="shared" si="93"/>
        <v>0</v>
      </c>
      <c r="H661" s="31">
        <f t="shared" si="95"/>
        <v>50183.333333333328</v>
      </c>
      <c r="I661" s="59"/>
      <c r="J661" s="63">
        <f t="shared" si="94"/>
        <v>0</v>
      </c>
    </row>
    <row r="662" spans="1:10">
      <c r="A662" s="24">
        <v>12</v>
      </c>
      <c r="B662" s="25" t="s">
        <v>35</v>
      </c>
      <c r="C662" s="37">
        <v>4</v>
      </c>
      <c r="D662" s="27">
        <v>49680</v>
      </c>
      <c r="E662" s="28">
        <f t="shared" si="92"/>
        <v>198720</v>
      </c>
      <c r="F662" s="29">
        <v>0</v>
      </c>
      <c r="G662" s="30">
        <f t="shared" si="93"/>
        <v>198720</v>
      </c>
      <c r="H662" s="31">
        <f t="shared" si="95"/>
        <v>46000</v>
      </c>
      <c r="I662" s="59"/>
      <c r="J662" s="63">
        <f t="shared" si="94"/>
        <v>184000</v>
      </c>
    </row>
    <row r="663" spans="1:10">
      <c r="A663" s="168">
        <v>13</v>
      </c>
      <c r="B663" s="25" t="s">
        <v>36</v>
      </c>
      <c r="C663" s="37"/>
      <c r="D663" s="38">
        <v>64152</v>
      </c>
      <c r="E663" s="156">
        <f t="shared" si="92"/>
        <v>0</v>
      </c>
      <c r="F663" s="157">
        <v>0</v>
      </c>
      <c r="G663" s="30">
        <f t="shared" si="93"/>
        <v>0</v>
      </c>
      <c r="H663" s="170">
        <f t="shared" si="95"/>
        <v>59399.999999999993</v>
      </c>
      <c r="I663" s="183"/>
      <c r="J663" s="158">
        <f t="shared" si="94"/>
        <v>0</v>
      </c>
    </row>
    <row r="664" spans="1:10">
      <c r="A664" s="168">
        <v>14</v>
      </c>
      <c r="B664" s="25" t="s">
        <v>37</v>
      </c>
      <c r="C664" s="37"/>
      <c r="D664" s="38">
        <v>65934</v>
      </c>
      <c r="E664" s="156">
        <f t="shared" si="92"/>
        <v>0</v>
      </c>
      <c r="F664" s="157">
        <v>0</v>
      </c>
      <c r="G664" s="30">
        <f t="shared" si="93"/>
        <v>0</v>
      </c>
      <c r="H664" s="170">
        <f t="shared" si="95"/>
        <v>61049.999999999993</v>
      </c>
      <c r="I664" s="183"/>
      <c r="J664" s="158">
        <f t="shared" si="94"/>
        <v>0</v>
      </c>
    </row>
    <row r="665" spans="1:10">
      <c r="A665" s="168">
        <v>15</v>
      </c>
      <c r="B665" s="25" t="s">
        <v>38</v>
      </c>
      <c r="C665" s="37"/>
      <c r="D665" s="38">
        <v>76626</v>
      </c>
      <c r="E665" s="156">
        <f t="shared" si="92"/>
        <v>0</v>
      </c>
      <c r="F665" s="157">
        <v>0</v>
      </c>
      <c r="G665" s="30">
        <f t="shared" si="93"/>
        <v>0</v>
      </c>
      <c r="H665" s="170">
        <f t="shared" si="95"/>
        <v>70950</v>
      </c>
      <c r="I665" s="183"/>
      <c r="J665" s="158">
        <f t="shared" si="94"/>
        <v>0</v>
      </c>
    </row>
    <row r="666" spans="1:10">
      <c r="A666" s="168">
        <v>16</v>
      </c>
      <c r="B666" s="25" t="s">
        <v>39</v>
      </c>
      <c r="C666" s="37"/>
      <c r="D666" s="38">
        <v>80190</v>
      </c>
      <c r="E666" s="156">
        <f t="shared" si="92"/>
        <v>0</v>
      </c>
      <c r="F666" s="157">
        <v>0</v>
      </c>
      <c r="G666" s="30">
        <f t="shared" si="93"/>
        <v>0</v>
      </c>
      <c r="H666" s="170">
        <f t="shared" si="95"/>
        <v>74250</v>
      </c>
      <c r="I666" s="183"/>
      <c r="J666" s="158">
        <f t="shared" si="94"/>
        <v>0</v>
      </c>
    </row>
    <row r="667" spans="1:10">
      <c r="A667" s="168">
        <v>17</v>
      </c>
      <c r="B667" s="25" t="s">
        <v>40</v>
      </c>
      <c r="C667" s="37"/>
      <c r="D667" s="38">
        <v>113832</v>
      </c>
      <c r="E667" s="156">
        <f t="shared" si="92"/>
        <v>0</v>
      </c>
      <c r="F667" s="157">
        <v>0</v>
      </c>
      <c r="G667" s="30">
        <f t="shared" si="93"/>
        <v>0</v>
      </c>
      <c r="H667" s="170">
        <f t="shared" si="95"/>
        <v>105400</v>
      </c>
      <c r="I667" s="183"/>
      <c r="J667" s="158">
        <f t="shared" si="94"/>
        <v>0</v>
      </c>
    </row>
    <row r="668" spans="1:10">
      <c r="A668" s="168">
        <v>18</v>
      </c>
      <c r="B668" s="25" t="s">
        <v>41</v>
      </c>
      <c r="C668" s="37"/>
      <c r="D668" s="38">
        <v>98010</v>
      </c>
      <c r="E668" s="156">
        <f t="shared" si="92"/>
        <v>0</v>
      </c>
      <c r="F668" s="157">
        <v>0</v>
      </c>
      <c r="G668" s="30">
        <f t="shared" si="93"/>
        <v>0</v>
      </c>
      <c r="H668" s="170">
        <f t="shared" si="95"/>
        <v>90750</v>
      </c>
      <c r="I668" s="183"/>
      <c r="J668" s="158">
        <f t="shared" si="94"/>
        <v>0</v>
      </c>
    </row>
    <row r="669" spans="1:10" ht="17.25">
      <c r="A669" s="40"/>
      <c r="B669" s="41" t="s">
        <v>42</v>
      </c>
      <c r="C669" s="42">
        <f>SUM(C651:C668)</f>
        <v>8</v>
      </c>
      <c r="D669" s="42"/>
      <c r="E669" s="43">
        <f>SUM(E651:E668)</f>
        <v>678492</v>
      </c>
      <c r="F669" s="43"/>
      <c r="G669" s="44">
        <f>SUM(G651:G668)</f>
        <v>678492</v>
      </c>
      <c r="H669" s="45"/>
      <c r="I669" s="64"/>
      <c r="J669" s="45">
        <f>SUM(J651:J668)</f>
        <v>517175</v>
      </c>
    </row>
    <row r="670" spans="1:10" ht="31.5">
      <c r="A670" s="46"/>
      <c r="B670" s="47"/>
      <c r="C670" s="48"/>
      <c r="D670" s="48"/>
      <c r="E670" s="49"/>
      <c r="F670" s="49"/>
      <c r="G670" s="50"/>
      <c r="H670" s="51"/>
      <c r="I670" s="65"/>
      <c r="J670" s="184">
        <f>J669*0.08</f>
        <v>41374</v>
      </c>
    </row>
    <row r="671" spans="1:10" ht="18">
      <c r="A671" s="283" t="s">
        <v>43</v>
      </c>
      <c r="B671" s="283"/>
      <c r="C671" s="284" t="s">
        <v>44</v>
      </c>
      <c r="D671" s="284"/>
      <c r="E671" s="54"/>
      <c r="F671" s="54"/>
      <c r="G671" s="55" t="s">
        <v>45</v>
      </c>
      <c r="H671" s="56"/>
      <c r="I671" s="66"/>
      <c r="J671" s="185">
        <f>SUM(J669:J670)</f>
        <v>558549</v>
      </c>
    </row>
    <row r="672" spans="1:10">
      <c r="B672" s="131"/>
      <c r="C672" s="131"/>
      <c r="D672" s="131"/>
      <c r="E672" s="131"/>
      <c r="H672" s="8"/>
      <c r="I672" s="8"/>
      <c r="J672" s="8"/>
    </row>
    <row r="675" spans="1:10" ht="15.75">
      <c r="A675" s="279" t="s">
        <v>0</v>
      </c>
      <c r="B675" s="279"/>
      <c r="C675" s="279"/>
      <c r="D675" s="279"/>
      <c r="E675" s="279"/>
      <c r="F675" s="279"/>
      <c r="G675" s="279"/>
      <c r="H675" s="3"/>
      <c r="I675" s="182"/>
      <c r="J675" s="3"/>
    </row>
    <row r="676" spans="1:10" ht="15.75">
      <c r="A676" s="279" t="s">
        <v>1</v>
      </c>
      <c r="B676" s="279"/>
      <c r="C676" s="279"/>
      <c r="D676" s="279"/>
      <c r="E676" s="279"/>
      <c r="F676" s="279"/>
      <c r="G676" s="279"/>
      <c r="H676" s="176"/>
      <c r="I676" s="176"/>
      <c r="J676" s="176"/>
    </row>
    <row r="677" spans="1:10" ht="15.75">
      <c r="A677" s="279" t="s">
        <v>2</v>
      </c>
      <c r="B677" s="279"/>
      <c r="C677" s="279"/>
      <c r="D677" s="279"/>
      <c r="E677" s="279"/>
      <c r="F677" s="279"/>
      <c r="G677" s="279"/>
      <c r="H677" s="3"/>
      <c r="I677" s="59"/>
      <c r="J677" s="3"/>
    </row>
    <row r="678" spans="1:10" ht="15.75">
      <c r="A678" s="279" t="s">
        <v>4</v>
      </c>
      <c r="B678" s="279"/>
      <c r="C678" s="279"/>
      <c r="D678" s="279"/>
      <c r="E678" s="279"/>
      <c r="F678" s="279"/>
      <c r="G678" s="279"/>
      <c r="H678" s="3"/>
      <c r="I678" s="59"/>
      <c r="J678" s="3"/>
    </row>
    <row r="679" spans="1:10" ht="15.75">
      <c r="A679" s="280" t="s">
        <v>6</v>
      </c>
      <c r="B679" s="280"/>
      <c r="C679" s="280"/>
      <c r="D679" s="280"/>
      <c r="E679" s="280"/>
      <c r="F679" s="280"/>
      <c r="G679" s="280"/>
      <c r="H679" s="3"/>
      <c r="I679" s="59"/>
      <c r="J679" s="3"/>
    </row>
    <row r="680" spans="1:10" ht="27.75">
      <c r="A680" s="9"/>
      <c r="B680" s="9"/>
      <c r="C680" s="281" t="s">
        <v>486</v>
      </c>
      <c r="D680" s="281"/>
      <c r="E680" s="281"/>
      <c r="F680" s="281"/>
      <c r="G680" s="281"/>
      <c r="H680" s="3"/>
      <c r="I680" s="59"/>
      <c r="J680" s="3"/>
    </row>
    <row r="681" spans="1:10" ht="15.75">
      <c r="A681" s="11" t="s">
        <v>358</v>
      </c>
      <c r="B681" s="12"/>
      <c r="C681" s="13"/>
      <c r="D681" s="286"/>
      <c r="E681" s="286"/>
      <c r="F681" s="286"/>
      <c r="G681" s="286"/>
      <c r="H681" s="15"/>
      <c r="I681" s="59"/>
      <c r="J681" s="3"/>
    </row>
    <row r="682" spans="1:10" ht="15.75">
      <c r="A682" s="11" t="s">
        <v>9</v>
      </c>
      <c r="B682" s="286" t="s">
        <v>555</v>
      </c>
      <c r="C682" s="286"/>
      <c r="D682" s="286"/>
      <c r="E682" s="286"/>
      <c r="F682" s="286"/>
      <c r="G682" s="16"/>
      <c r="H682" s="20" t="s">
        <v>161</v>
      </c>
      <c r="I682" s="62"/>
      <c r="J682" s="61"/>
    </row>
    <row r="683" spans="1:10" ht="18.75">
      <c r="A683" s="11" t="s">
        <v>11</v>
      </c>
      <c r="B683" s="177"/>
      <c r="C683" s="178"/>
      <c r="D683" s="178"/>
      <c r="E683" s="178"/>
      <c r="F683" s="179"/>
      <c r="G683" s="180"/>
      <c r="H683" s="180"/>
      <c r="I683" s="180"/>
      <c r="J683" s="3"/>
    </row>
    <row r="684" spans="1:10" ht="15.75">
      <c r="A684" s="21" t="s">
        <v>14</v>
      </c>
      <c r="B684" s="181"/>
      <c r="C684" s="21" t="s">
        <v>17</v>
      </c>
      <c r="D684" s="22" t="s">
        <v>18</v>
      </c>
      <c r="E684" s="23" t="s">
        <v>19</v>
      </c>
      <c r="F684" s="23" t="s">
        <v>20</v>
      </c>
      <c r="G684" s="21" t="s">
        <v>21</v>
      </c>
      <c r="H684" s="3"/>
      <c r="I684" s="59"/>
      <c r="J684" s="3"/>
    </row>
    <row r="685" spans="1:10">
      <c r="A685" s="24">
        <v>1</v>
      </c>
      <c r="B685" s="25" t="s">
        <v>23</v>
      </c>
      <c r="C685" s="26">
        <v>5</v>
      </c>
      <c r="D685" s="27">
        <v>79305</v>
      </c>
      <c r="E685" s="28">
        <f t="shared" ref="E685:E702" si="96">D685*C685</f>
        <v>396525</v>
      </c>
      <c r="F685" s="29">
        <v>0</v>
      </c>
      <c r="G685" s="30">
        <f t="shared" ref="G685:G702" si="97">E685-E685*F685</f>
        <v>396525</v>
      </c>
      <c r="H685" s="31">
        <f>D685/1.08</f>
        <v>73430.555555555547</v>
      </c>
      <c r="I685" s="59"/>
      <c r="J685" s="63">
        <f t="shared" ref="J685:J702" si="98">H685*C685</f>
        <v>367152.77777777775</v>
      </c>
    </row>
    <row r="686" spans="1:10">
      <c r="A686" s="120">
        <v>2</v>
      </c>
      <c r="B686" s="121" t="s">
        <v>25</v>
      </c>
      <c r="C686" s="126"/>
      <c r="D686" s="33">
        <v>128591</v>
      </c>
      <c r="E686" s="123">
        <f t="shared" si="96"/>
        <v>0</v>
      </c>
      <c r="F686" s="29">
        <v>0</v>
      </c>
      <c r="G686" s="125">
        <f t="shared" si="97"/>
        <v>0</v>
      </c>
      <c r="H686" s="31">
        <f>D686/1.08</f>
        <v>119065.74074074073</v>
      </c>
      <c r="I686" s="129"/>
      <c r="J686" s="63">
        <f t="shared" si="98"/>
        <v>0</v>
      </c>
    </row>
    <row r="687" spans="1:10">
      <c r="A687" s="24">
        <v>3</v>
      </c>
      <c r="B687" s="25" t="s">
        <v>26</v>
      </c>
      <c r="C687" s="88"/>
      <c r="D687" s="27">
        <v>60043</v>
      </c>
      <c r="E687" s="28">
        <f t="shared" si="96"/>
        <v>0</v>
      </c>
      <c r="F687" s="29">
        <v>0</v>
      </c>
      <c r="G687" s="30">
        <f t="shared" si="97"/>
        <v>0</v>
      </c>
      <c r="H687" s="31">
        <f>D687/1.08</f>
        <v>55595.370370370365</v>
      </c>
      <c r="I687" s="59"/>
      <c r="J687" s="63">
        <f t="shared" si="98"/>
        <v>0</v>
      </c>
    </row>
    <row r="688" spans="1:10">
      <c r="A688" s="24">
        <v>4</v>
      </c>
      <c r="B688" s="25" t="s">
        <v>27</v>
      </c>
      <c r="C688" s="35">
        <v>5</v>
      </c>
      <c r="D688" s="27">
        <v>115781</v>
      </c>
      <c r="E688" s="28">
        <f t="shared" si="96"/>
        <v>578905</v>
      </c>
      <c r="F688" s="29">
        <v>0</v>
      </c>
      <c r="G688" s="30">
        <f t="shared" si="97"/>
        <v>578905</v>
      </c>
      <c r="H688" s="31">
        <f>D688/1.08</f>
        <v>107204.62962962962</v>
      </c>
      <c r="I688" s="59"/>
      <c r="J688" s="63">
        <f t="shared" si="98"/>
        <v>536023.14814814809</v>
      </c>
    </row>
    <row r="689" spans="1:10">
      <c r="A689" s="24">
        <v>5</v>
      </c>
      <c r="B689" s="25" t="s">
        <v>28</v>
      </c>
      <c r="C689" s="32">
        <v>15</v>
      </c>
      <c r="D689" s="33">
        <v>119943</v>
      </c>
      <c r="E689" s="123">
        <f t="shared" si="96"/>
        <v>1799145</v>
      </c>
      <c r="F689" s="124">
        <v>0</v>
      </c>
      <c r="G689" s="125">
        <f t="shared" si="97"/>
        <v>1799145</v>
      </c>
      <c r="H689" s="128">
        <f>D689/1.08*0.75</f>
        <v>83293.75</v>
      </c>
      <c r="I689" s="59"/>
      <c r="J689" s="63">
        <f t="shared" si="98"/>
        <v>1249406.25</v>
      </c>
    </row>
    <row r="690" spans="1:10">
      <c r="A690" s="24">
        <v>6</v>
      </c>
      <c r="B690" s="25" t="s">
        <v>29</v>
      </c>
      <c r="C690" s="26"/>
      <c r="D690" s="27">
        <v>94810</v>
      </c>
      <c r="E690" s="28">
        <f t="shared" si="96"/>
        <v>0</v>
      </c>
      <c r="F690" s="29">
        <v>0</v>
      </c>
      <c r="G690" s="30">
        <f t="shared" si="97"/>
        <v>0</v>
      </c>
      <c r="H690" s="31">
        <f t="shared" ref="H690:H702" si="99">D690/1.08</f>
        <v>87787.037037037036</v>
      </c>
      <c r="I690" s="59"/>
      <c r="J690" s="63">
        <f t="shared" si="98"/>
        <v>0</v>
      </c>
    </row>
    <row r="691" spans="1:10">
      <c r="A691" s="24">
        <v>7</v>
      </c>
      <c r="B691" s="25" t="s">
        <v>30</v>
      </c>
      <c r="C691" s="34"/>
      <c r="D691" s="27">
        <v>141396</v>
      </c>
      <c r="E691" s="28">
        <f t="shared" si="96"/>
        <v>0</v>
      </c>
      <c r="F691" s="29">
        <v>0</v>
      </c>
      <c r="G691" s="30">
        <f t="shared" si="97"/>
        <v>0</v>
      </c>
      <c r="H691" s="31">
        <f t="shared" si="99"/>
        <v>130922.22222222222</v>
      </c>
      <c r="I691" s="59"/>
      <c r="J691" s="63">
        <f t="shared" si="98"/>
        <v>0</v>
      </c>
    </row>
    <row r="692" spans="1:10">
      <c r="A692" s="24">
        <v>8</v>
      </c>
      <c r="B692" s="25" t="s">
        <v>31</v>
      </c>
      <c r="C692" s="26"/>
      <c r="D692" s="27">
        <v>232931</v>
      </c>
      <c r="E692" s="28">
        <f t="shared" si="96"/>
        <v>0</v>
      </c>
      <c r="F692" s="29">
        <v>0</v>
      </c>
      <c r="G692" s="30">
        <f t="shared" si="97"/>
        <v>0</v>
      </c>
      <c r="H692" s="31">
        <f t="shared" si="99"/>
        <v>215676.85185185182</v>
      </c>
      <c r="I692" s="59"/>
      <c r="J692" s="63">
        <f t="shared" si="98"/>
        <v>0</v>
      </c>
    </row>
    <row r="693" spans="1:10">
      <c r="A693" s="24">
        <v>9</v>
      </c>
      <c r="B693" s="36" t="s">
        <v>32</v>
      </c>
      <c r="C693" s="26"/>
      <c r="D693" s="27">
        <v>101534</v>
      </c>
      <c r="E693" s="28">
        <f t="shared" si="96"/>
        <v>0</v>
      </c>
      <c r="F693" s="29">
        <v>0</v>
      </c>
      <c r="G693" s="30">
        <f t="shared" si="97"/>
        <v>0</v>
      </c>
      <c r="H693" s="31">
        <f t="shared" si="99"/>
        <v>94012.962962962964</v>
      </c>
      <c r="I693" s="59"/>
      <c r="J693" s="63">
        <f t="shared" si="98"/>
        <v>0</v>
      </c>
    </row>
    <row r="694" spans="1:10">
      <c r="A694" s="168">
        <v>10</v>
      </c>
      <c r="B694" s="36" t="s">
        <v>33</v>
      </c>
      <c r="C694" s="37"/>
      <c r="D694" s="27">
        <v>110148</v>
      </c>
      <c r="E694" s="156">
        <f t="shared" si="96"/>
        <v>0</v>
      </c>
      <c r="F694" s="157">
        <v>0</v>
      </c>
      <c r="G694" s="30">
        <f t="shared" si="97"/>
        <v>0</v>
      </c>
      <c r="H694" s="170">
        <f t="shared" si="99"/>
        <v>101988.88888888888</v>
      </c>
      <c r="I694" s="183"/>
      <c r="J694" s="158">
        <f t="shared" si="98"/>
        <v>0</v>
      </c>
    </row>
    <row r="695" spans="1:10">
      <c r="A695" s="24">
        <v>11</v>
      </c>
      <c r="B695" s="25" t="s">
        <v>34</v>
      </c>
      <c r="C695" s="37"/>
      <c r="D695" s="27">
        <v>54198</v>
      </c>
      <c r="E695" s="28">
        <f t="shared" si="96"/>
        <v>0</v>
      </c>
      <c r="F695" s="29">
        <v>0</v>
      </c>
      <c r="G695" s="30">
        <f t="shared" si="97"/>
        <v>0</v>
      </c>
      <c r="H695" s="31">
        <f t="shared" si="99"/>
        <v>50183.333333333328</v>
      </c>
      <c r="I695" s="59"/>
      <c r="J695" s="63">
        <f t="shared" si="98"/>
        <v>0</v>
      </c>
    </row>
    <row r="696" spans="1:10">
      <c r="A696" s="24">
        <v>12</v>
      </c>
      <c r="B696" s="25" t="s">
        <v>35</v>
      </c>
      <c r="C696" s="37"/>
      <c r="D696" s="27">
        <v>49680</v>
      </c>
      <c r="E696" s="28">
        <f t="shared" si="96"/>
        <v>0</v>
      </c>
      <c r="F696" s="29">
        <v>0</v>
      </c>
      <c r="G696" s="30">
        <f t="shared" si="97"/>
        <v>0</v>
      </c>
      <c r="H696" s="31">
        <f t="shared" si="99"/>
        <v>46000</v>
      </c>
      <c r="I696" s="59"/>
      <c r="J696" s="63">
        <f t="shared" si="98"/>
        <v>0</v>
      </c>
    </row>
    <row r="697" spans="1:10">
      <c r="A697" s="168">
        <v>13</v>
      </c>
      <c r="B697" s="25" t="s">
        <v>36</v>
      </c>
      <c r="C697" s="37"/>
      <c r="D697" s="38">
        <v>64152</v>
      </c>
      <c r="E697" s="156">
        <f t="shared" si="96"/>
        <v>0</v>
      </c>
      <c r="F697" s="157">
        <v>0</v>
      </c>
      <c r="G697" s="30">
        <f t="shared" si="97"/>
        <v>0</v>
      </c>
      <c r="H697" s="170">
        <f t="shared" si="99"/>
        <v>59399.999999999993</v>
      </c>
      <c r="I697" s="183"/>
      <c r="J697" s="158">
        <f t="shared" si="98"/>
        <v>0</v>
      </c>
    </row>
    <row r="698" spans="1:10">
      <c r="A698" s="168">
        <v>14</v>
      </c>
      <c r="B698" s="25" t="s">
        <v>37</v>
      </c>
      <c r="C698" s="37"/>
      <c r="D698" s="38">
        <v>65934</v>
      </c>
      <c r="E698" s="156">
        <f t="shared" si="96"/>
        <v>0</v>
      </c>
      <c r="F698" s="157">
        <v>0</v>
      </c>
      <c r="G698" s="30">
        <f t="shared" si="97"/>
        <v>0</v>
      </c>
      <c r="H698" s="170">
        <f t="shared" si="99"/>
        <v>61049.999999999993</v>
      </c>
      <c r="I698" s="183"/>
      <c r="J698" s="158">
        <f t="shared" si="98"/>
        <v>0</v>
      </c>
    </row>
    <row r="699" spans="1:10">
      <c r="A699" s="168">
        <v>15</v>
      </c>
      <c r="B699" s="25" t="s">
        <v>38</v>
      </c>
      <c r="C699" s="37"/>
      <c r="D699" s="38">
        <v>76626</v>
      </c>
      <c r="E699" s="156">
        <f t="shared" si="96"/>
        <v>0</v>
      </c>
      <c r="F699" s="157">
        <v>0</v>
      </c>
      <c r="G699" s="30">
        <f t="shared" si="97"/>
        <v>0</v>
      </c>
      <c r="H699" s="170">
        <f t="shared" si="99"/>
        <v>70950</v>
      </c>
      <c r="I699" s="183"/>
      <c r="J699" s="158">
        <f t="shared" si="98"/>
        <v>0</v>
      </c>
    </row>
    <row r="700" spans="1:10">
      <c r="A700" s="168">
        <v>16</v>
      </c>
      <c r="B700" s="25" t="s">
        <v>39</v>
      </c>
      <c r="C700" s="37"/>
      <c r="D700" s="38">
        <v>80190</v>
      </c>
      <c r="E700" s="156">
        <f t="shared" si="96"/>
        <v>0</v>
      </c>
      <c r="F700" s="157">
        <v>0</v>
      </c>
      <c r="G700" s="30">
        <f t="shared" si="97"/>
        <v>0</v>
      </c>
      <c r="H700" s="170">
        <f t="shared" si="99"/>
        <v>74250</v>
      </c>
      <c r="I700" s="183"/>
      <c r="J700" s="158">
        <f t="shared" si="98"/>
        <v>0</v>
      </c>
    </row>
    <row r="701" spans="1:10">
      <c r="A701" s="168">
        <v>17</v>
      </c>
      <c r="B701" s="25" t="s">
        <v>40</v>
      </c>
      <c r="C701" s="37"/>
      <c r="D701" s="38">
        <v>113832</v>
      </c>
      <c r="E701" s="156">
        <f t="shared" si="96"/>
        <v>0</v>
      </c>
      <c r="F701" s="157">
        <v>0</v>
      </c>
      <c r="G701" s="30">
        <f t="shared" si="97"/>
        <v>0</v>
      </c>
      <c r="H701" s="170">
        <f t="shared" si="99"/>
        <v>105400</v>
      </c>
      <c r="I701" s="183"/>
      <c r="J701" s="158">
        <f t="shared" si="98"/>
        <v>0</v>
      </c>
    </row>
    <row r="702" spans="1:10">
      <c r="A702" s="168">
        <v>18</v>
      </c>
      <c r="B702" s="25" t="s">
        <v>41</v>
      </c>
      <c r="C702" s="37"/>
      <c r="D702" s="38">
        <v>98010</v>
      </c>
      <c r="E702" s="156">
        <f t="shared" si="96"/>
        <v>0</v>
      </c>
      <c r="F702" s="157">
        <v>0</v>
      </c>
      <c r="G702" s="30">
        <f t="shared" si="97"/>
        <v>0</v>
      </c>
      <c r="H702" s="170">
        <f t="shared" si="99"/>
        <v>90750</v>
      </c>
      <c r="I702" s="183"/>
      <c r="J702" s="158">
        <f t="shared" si="98"/>
        <v>0</v>
      </c>
    </row>
    <row r="703" spans="1:10" ht="17.25">
      <c r="A703" s="40"/>
      <c r="B703" s="41" t="s">
        <v>42</v>
      </c>
      <c r="C703" s="42">
        <f>SUM(C685:C702)</f>
        <v>25</v>
      </c>
      <c r="D703" s="42"/>
      <c r="E703" s="43">
        <f>SUM(E685:E702)</f>
        <v>2774575</v>
      </c>
      <c r="F703" s="43"/>
      <c r="G703" s="44">
        <f>SUM(G685:G702)</f>
        <v>2774575</v>
      </c>
      <c r="H703" s="45"/>
      <c r="I703" s="64"/>
      <c r="J703" s="45">
        <f>SUM(J685:J702)</f>
        <v>2152582.1759259258</v>
      </c>
    </row>
    <row r="704" spans="1:10" ht="31.5">
      <c r="A704" s="46"/>
      <c r="B704" s="47"/>
      <c r="C704" s="48"/>
      <c r="D704" s="48"/>
      <c r="E704" s="49"/>
      <c r="F704" s="49"/>
      <c r="G704" s="50"/>
      <c r="H704" s="51"/>
      <c r="I704" s="65"/>
      <c r="J704" s="184">
        <f>J703*0.08</f>
        <v>172206.57407407407</v>
      </c>
    </row>
    <row r="705" spans="1:10" ht="18">
      <c r="A705" s="283" t="s">
        <v>43</v>
      </c>
      <c r="B705" s="283"/>
      <c r="C705" s="284" t="s">
        <v>44</v>
      </c>
      <c r="D705" s="284"/>
      <c r="E705" s="54"/>
      <c r="F705" s="54"/>
      <c r="G705" s="55" t="s">
        <v>45</v>
      </c>
      <c r="H705" s="56"/>
      <c r="I705" s="66"/>
      <c r="J705" s="185">
        <f>SUM(J703:J704)</f>
        <v>2324788.75</v>
      </c>
    </row>
    <row r="708" spans="1:10" ht="15.75">
      <c r="A708" s="279" t="s">
        <v>0</v>
      </c>
      <c r="B708" s="279"/>
      <c r="C708" s="279"/>
      <c r="D708" s="279"/>
      <c r="E708" s="279"/>
      <c r="F708" s="279"/>
      <c r="G708" s="279"/>
      <c r="H708" s="3"/>
      <c r="I708" s="182"/>
      <c r="J708" s="3"/>
    </row>
    <row r="709" spans="1:10" ht="15.75">
      <c r="A709" s="279" t="s">
        <v>1</v>
      </c>
      <c r="B709" s="279"/>
      <c r="C709" s="279"/>
      <c r="D709" s="279"/>
      <c r="E709" s="279"/>
      <c r="F709" s="279"/>
      <c r="G709" s="279"/>
      <c r="H709" s="176"/>
      <c r="I709" s="176"/>
      <c r="J709" s="176"/>
    </row>
    <row r="710" spans="1:10" ht="15.75">
      <c r="A710" s="279" t="s">
        <v>2</v>
      </c>
      <c r="B710" s="279"/>
      <c r="C710" s="279"/>
      <c r="D710" s="279"/>
      <c r="E710" s="279"/>
      <c r="F710" s="279"/>
      <c r="G710" s="279"/>
      <c r="H710" s="3"/>
      <c r="I710" s="59"/>
      <c r="J710" s="3"/>
    </row>
    <row r="711" spans="1:10" ht="15.75">
      <c r="A711" s="279" t="s">
        <v>4</v>
      </c>
      <c r="B711" s="279"/>
      <c r="C711" s="279"/>
      <c r="D711" s="279"/>
      <c r="E711" s="279"/>
      <c r="F711" s="279"/>
      <c r="G711" s="279"/>
      <c r="H711" s="3"/>
      <c r="I711" s="59"/>
      <c r="J711" s="3"/>
    </row>
    <row r="712" spans="1:10" ht="15.75">
      <c r="A712" s="280" t="s">
        <v>6</v>
      </c>
      <c r="B712" s="280"/>
      <c r="C712" s="280"/>
      <c r="D712" s="280"/>
      <c r="E712" s="280"/>
      <c r="F712" s="280"/>
      <c r="G712" s="280"/>
      <c r="H712" s="3"/>
      <c r="I712" s="59"/>
      <c r="J712" s="3"/>
    </row>
    <row r="713" spans="1:10" ht="27.75">
      <c r="A713" s="9"/>
      <c r="B713" s="9"/>
      <c r="C713" s="281" t="s">
        <v>486</v>
      </c>
      <c r="D713" s="281"/>
      <c r="E713" s="281"/>
      <c r="F713" s="281"/>
      <c r="G713" s="281"/>
      <c r="H713" s="3"/>
      <c r="I713" s="59"/>
      <c r="J713" s="3"/>
    </row>
    <row r="714" spans="1:10" ht="15.75">
      <c r="A714" s="11" t="s">
        <v>358</v>
      </c>
      <c r="B714" s="12"/>
      <c r="C714" s="13"/>
      <c r="D714" s="286"/>
      <c r="E714" s="286"/>
      <c r="F714" s="286"/>
      <c r="G714" s="286"/>
      <c r="H714" s="15"/>
      <c r="I714" s="59"/>
      <c r="J714" s="3"/>
    </row>
    <row r="715" spans="1:10" ht="15.75">
      <c r="A715" s="11" t="s">
        <v>9</v>
      </c>
      <c r="B715" s="286" t="s">
        <v>556</v>
      </c>
      <c r="C715" s="286"/>
      <c r="D715" s="286"/>
      <c r="E715" s="286"/>
      <c r="F715" s="286"/>
      <c r="G715" s="16"/>
      <c r="H715" s="20" t="s">
        <v>161</v>
      </c>
      <c r="I715" s="62">
        <v>12093</v>
      </c>
      <c r="J715" s="61"/>
    </row>
    <row r="716" spans="1:10" ht="18.75">
      <c r="A716" s="11" t="s">
        <v>11</v>
      </c>
      <c r="B716" s="177"/>
      <c r="C716" s="178"/>
      <c r="D716" s="178"/>
      <c r="E716" s="178"/>
      <c r="F716" s="179"/>
      <c r="G716" s="180"/>
      <c r="H716" s="180"/>
      <c r="I716" s="180"/>
      <c r="J716" s="3"/>
    </row>
    <row r="717" spans="1:10" ht="15.75">
      <c r="A717" s="21" t="s">
        <v>14</v>
      </c>
      <c r="B717" s="181"/>
      <c r="C717" s="21" t="s">
        <v>17</v>
      </c>
      <c r="D717" s="22" t="s">
        <v>18</v>
      </c>
      <c r="E717" s="23" t="s">
        <v>19</v>
      </c>
      <c r="F717" s="23" t="s">
        <v>20</v>
      </c>
      <c r="G717" s="21" t="s">
        <v>21</v>
      </c>
      <c r="H717" s="3"/>
      <c r="I717" s="59"/>
      <c r="J717" s="3"/>
    </row>
    <row r="718" spans="1:10">
      <c r="A718" s="24">
        <v>1</v>
      </c>
      <c r="B718" s="25" t="s">
        <v>23</v>
      </c>
      <c r="C718" s="26"/>
      <c r="D718" s="27">
        <v>79305</v>
      </c>
      <c r="E718" s="28">
        <f t="shared" ref="E718:E735" si="100">D718*C718</f>
        <v>0</v>
      </c>
      <c r="F718" s="29">
        <v>0</v>
      </c>
      <c r="G718" s="30">
        <f t="shared" ref="G718:G735" si="101">E718-E718*F718</f>
        <v>0</v>
      </c>
      <c r="H718" s="31">
        <f>D718/1.08</f>
        <v>73430.555555555547</v>
      </c>
      <c r="I718" s="59"/>
      <c r="J718" s="63">
        <f t="shared" ref="J718:J735" si="102">H718*C718</f>
        <v>0</v>
      </c>
    </row>
    <row r="719" spans="1:10">
      <c r="A719" s="120">
        <v>2</v>
      </c>
      <c r="B719" s="121" t="s">
        <v>25</v>
      </c>
      <c r="C719" s="126">
        <v>3</v>
      </c>
      <c r="D719" s="33">
        <v>128591</v>
      </c>
      <c r="E719" s="123">
        <f t="shared" si="100"/>
        <v>385773</v>
      </c>
      <c r="F719" s="29">
        <v>0</v>
      </c>
      <c r="G719" s="125">
        <f t="shared" si="101"/>
        <v>385773</v>
      </c>
      <c r="H719" s="31">
        <f>D719/1.08</f>
        <v>119065.74074074073</v>
      </c>
      <c r="I719" s="129"/>
      <c r="J719" s="63">
        <f t="shared" si="102"/>
        <v>357197.22222222219</v>
      </c>
    </row>
    <row r="720" spans="1:10">
      <c r="A720" s="24">
        <v>3</v>
      </c>
      <c r="B720" s="25" t="s">
        <v>26</v>
      </c>
      <c r="C720" s="88">
        <v>5</v>
      </c>
      <c r="D720" s="27">
        <v>60043</v>
      </c>
      <c r="E720" s="28">
        <f t="shared" si="100"/>
        <v>300215</v>
      </c>
      <c r="F720" s="29">
        <v>0</v>
      </c>
      <c r="G720" s="30">
        <f t="shared" si="101"/>
        <v>300215</v>
      </c>
      <c r="H720" s="31">
        <f>D720/1.08</f>
        <v>55595.370370370365</v>
      </c>
      <c r="I720" s="59"/>
      <c r="J720" s="63">
        <f t="shared" si="102"/>
        <v>277976.8518518518</v>
      </c>
    </row>
    <row r="721" spans="1:10">
      <c r="A721" s="24">
        <v>4</v>
      </c>
      <c r="B721" s="25" t="s">
        <v>27</v>
      </c>
      <c r="C721" s="35"/>
      <c r="D721" s="27">
        <v>115781</v>
      </c>
      <c r="E721" s="28">
        <f t="shared" si="100"/>
        <v>0</v>
      </c>
      <c r="F721" s="29">
        <v>0</v>
      </c>
      <c r="G721" s="30">
        <f t="shared" si="101"/>
        <v>0</v>
      </c>
      <c r="H721" s="31">
        <f>D721/1.08</f>
        <v>107204.62962962962</v>
      </c>
      <c r="I721" s="59"/>
      <c r="J721" s="63">
        <f t="shared" si="102"/>
        <v>0</v>
      </c>
    </row>
    <row r="722" spans="1:10">
      <c r="A722" s="24">
        <v>5</v>
      </c>
      <c r="B722" s="25" t="s">
        <v>28</v>
      </c>
      <c r="C722" s="32">
        <v>5</v>
      </c>
      <c r="D722" s="33">
        <v>119943</v>
      </c>
      <c r="E722" s="123">
        <f t="shared" si="100"/>
        <v>599715</v>
      </c>
      <c r="F722" s="124">
        <v>0</v>
      </c>
      <c r="G722" s="125">
        <f t="shared" si="101"/>
        <v>599715</v>
      </c>
      <c r="H722" s="128">
        <f>D722/1.08*0.75</f>
        <v>83293.75</v>
      </c>
      <c r="I722" s="59"/>
      <c r="J722" s="63">
        <f t="shared" si="102"/>
        <v>416468.75</v>
      </c>
    </row>
    <row r="723" spans="1:10">
      <c r="A723" s="24">
        <v>6</v>
      </c>
      <c r="B723" s="25" t="s">
        <v>29</v>
      </c>
      <c r="C723" s="26"/>
      <c r="D723" s="27">
        <v>94810</v>
      </c>
      <c r="E723" s="28">
        <f t="shared" si="100"/>
        <v>0</v>
      </c>
      <c r="F723" s="29">
        <v>0</v>
      </c>
      <c r="G723" s="30">
        <f t="shared" si="101"/>
        <v>0</v>
      </c>
      <c r="H723" s="31">
        <f t="shared" ref="H723:H735" si="103">D723/1.08</f>
        <v>87787.037037037036</v>
      </c>
      <c r="I723" s="59"/>
      <c r="J723" s="63">
        <f t="shared" si="102"/>
        <v>0</v>
      </c>
    </row>
    <row r="724" spans="1:10">
      <c r="A724" s="24">
        <v>7</v>
      </c>
      <c r="B724" s="25" t="s">
        <v>30</v>
      </c>
      <c r="C724" s="34"/>
      <c r="D724" s="27">
        <v>141396</v>
      </c>
      <c r="E724" s="28">
        <f t="shared" si="100"/>
        <v>0</v>
      </c>
      <c r="F724" s="29">
        <v>0</v>
      </c>
      <c r="G724" s="30">
        <f t="shared" si="101"/>
        <v>0</v>
      </c>
      <c r="H724" s="31">
        <f t="shared" si="103"/>
        <v>130922.22222222222</v>
      </c>
      <c r="I724" s="59"/>
      <c r="J724" s="63">
        <f t="shared" si="102"/>
        <v>0</v>
      </c>
    </row>
    <row r="725" spans="1:10">
      <c r="A725" s="24">
        <v>8</v>
      </c>
      <c r="B725" s="25" t="s">
        <v>31</v>
      </c>
      <c r="C725" s="26"/>
      <c r="D725" s="27">
        <v>232931</v>
      </c>
      <c r="E725" s="28">
        <f t="shared" si="100"/>
        <v>0</v>
      </c>
      <c r="F725" s="29">
        <v>0</v>
      </c>
      <c r="G725" s="30">
        <f t="shared" si="101"/>
        <v>0</v>
      </c>
      <c r="H725" s="31">
        <f t="shared" si="103"/>
        <v>215676.85185185182</v>
      </c>
      <c r="I725" s="59"/>
      <c r="J725" s="63">
        <f t="shared" si="102"/>
        <v>0</v>
      </c>
    </row>
    <row r="726" spans="1:10">
      <c r="A726" s="24">
        <v>9</v>
      </c>
      <c r="B726" s="36" t="s">
        <v>32</v>
      </c>
      <c r="C726" s="26"/>
      <c r="D726" s="27">
        <v>101534</v>
      </c>
      <c r="E726" s="28">
        <f t="shared" si="100"/>
        <v>0</v>
      </c>
      <c r="F726" s="29">
        <v>0</v>
      </c>
      <c r="G726" s="30">
        <f t="shared" si="101"/>
        <v>0</v>
      </c>
      <c r="H726" s="31">
        <f t="shared" si="103"/>
        <v>94012.962962962964</v>
      </c>
      <c r="I726" s="59"/>
      <c r="J726" s="63">
        <f t="shared" si="102"/>
        <v>0</v>
      </c>
    </row>
    <row r="727" spans="1:10">
      <c r="A727" s="168">
        <v>10</v>
      </c>
      <c r="B727" s="36" t="s">
        <v>33</v>
      </c>
      <c r="C727" s="37"/>
      <c r="D727" s="27">
        <v>110148</v>
      </c>
      <c r="E727" s="156">
        <f t="shared" si="100"/>
        <v>0</v>
      </c>
      <c r="F727" s="157">
        <v>0</v>
      </c>
      <c r="G727" s="30">
        <f t="shared" si="101"/>
        <v>0</v>
      </c>
      <c r="H727" s="170">
        <f t="shared" si="103"/>
        <v>101988.88888888888</v>
      </c>
      <c r="I727" s="183"/>
      <c r="J727" s="158">
        <f t="shared" si="102"/>
        <v>0</v>
      </c>
    </row>
    <row r="728" spans="1:10">
      <c r="A728" s="24">
        <v>11</v>
      </c>
      <c r="B728" s="25" t="s">
        <v>34</v>
      </c>
      <c r="C728" s="37"/>
      <c r="D728" s="27">
        <v>54198</v>
      </c>
      <c r="E728" s="28">
        <f t="shared" si="100"/>
        <v>0</v>
      </c>
      <c r="F728" s="29">
        <v>0</v>
      </c>
      <c r="G728" s="30">
        <f t="shared" si="101"/>
        <v>0</v>
      </c>
      <c r="H728" s="31">
        <f t="shared" si="103"/>
        <v>50183.333333333328</v>
      </c>
      <c r="I728" s="59"/>
      <c r="J728" s="63">
        <f t="shared" si="102"/>
        <v>0</v>
      </c>
    </row>
    <row r="729" spans="1:10">
      <c r="A729" s="24">
        <v>12</v>
      </c>
      <c r="B729" s="25" t="s">
        <v>35</v>
      </c>
      <c r="C729" s="37"/>
      <c r="D729" s="27">
        <v>49680</v>
      </c>
      <c r="E729" s="28">
        <f t="shared" si="100"/>
        <v>0</v>
      </c>
      <c r="F729" s="29">
        <v>0</v>
      </c>
      <c r="G729" s="30">
        <f t="shared" si="101"/>
        <v>0</v>
      </c>
      <c r="H729" s="31">
        <f t="shared" si="103"/>
        <v>46000</v>
      </c>
      <c r="I729" s="59"/>
      <c r="J729" s="63">
        <f t="shared" si="102"/>
        <v>0</v>
      </c>
    </row>
    <row r="730" spans="1:10">
      <c r="A730" s="168">
        <v>13</v>
      </c>
      <c r="B730" s="25" t="s">
        <v>36</v>
      </c>
      <c r="C730" s="37"/>
      <c r="D730" s="38">
        <v>64152</v>
      </c>
      <c r="E730" s="156">
        <f t="shared" si="100"/>
        <v>0</v>
      </c>
      <c r="F730" s="157">
        <v>0</v>
      </c>
      <c r="G730" s="30">
        <f t="shared" si="101"/>
        <v>0</v>
      </c>
      <c r="H730" s="170">
        <f t="shared" si="103"/>
        <v>59399.999999999993</v>
      </c>
      <c r="I730" s="183"/>
      <c r="J730" s="158">
        <f t="shared" si="102"/>
        <v>0</v>
      </c>
    </row>
    <row r="731" spans="1:10">
      <c r="A731" s="168">
        <v>14</v>
      </c>
      <c r="B731" s="25" t="s">
        <v>37</v>
      </c>
      <c r="C731" s="37"/>
      <c r="D731" s="38">
        <v>65934</v>
      </c>
      <c r="E731" s="156">
        <f t="shared" si="100"/>
        <v>0</v>
      </c>
      <c r="F731" s="157">
        <v>0</v>
      </c>
      <c r="G731" s="30">
        <f t="shared" si="101"/>
        <v>0</v>
      </c>
      <c r="H731" s="170">
        <f t="shared" si="103"/>
        <v>61049.999999999993</v>
      </c>
      <c r="I731" s="183"/>
      <c r="J731" s="158">
        <f t="shared" si="102"/>
        <v>0</v>
      </c>
    </row>
    <row r="732" spans="1:10">
      <c r="A732" s="168">
        <v>15</v>
      </c>
      <c r="B732" s="25" t="s">
        <v>38</v>
      </c>
      <c r="C732" s="37"/>
      <c r="D732" s="38">
        <v>76626</v>
      </c>
      <c r="E732" s="156">
        <f t="shared" si="100"/>
        <v>0</v>
      </c>
      <c r="F732" s="157">
        <v>0</v>
      </c>
      <c r="G732" s="30">
        <f t="shared" si="101"/>
        <v>0</v>
      </c>
      <c r="H732" s="170">
        <f t="shared" si="103"/>
        <v>70950</v>
      </c>
      <c r="I732" s="183"/>
      <c r="J732" s="158">
        <f t="shared" si="102"/>
        <v>0</v>
      </c>
    </row>
    <row r="733" spans="1:10">
      <c r="A733" s="168">
        <v>16</v>
      </c>
      <c r="B733" s="25" t="s">
        <v>39</v>
      </c>
      <c r="C733" s="37"/>
      <c r="D733" s="38">
        <v>80190</v>
      </c>
      <c r="E733" s="156">
        <f t="shared" si="100"/>
        <v>0</v>
      </c>
      <c r="F733" s="157">
        <v>0</v>
      </c>
      <c r="G733" s="30">
        <f t="shared" si="101"/>
        <v>0</v>
      </c>
      <c r="H733" s="170">
        <f t="shared" si="103"/>
        <v>74250</v>
      </c>
      <c r="I733" s="183"/>
      <c r="J733" s="158">
        <f t="shared" si="102"/>
        <v>0</v>
      </c>
    </row>
    <row r="734" spans="1:10">
      <c r="A734" s="168">
        <v>17</v>
      </c>
      <c r="B734" s="25" t="s">
        <v>40</v>
      </c>
      <c r="C734" s="37"/>
      <c r="D734" s="38">
        <v>113832</v>
      </c>
      <c r="E734" s="156">
        <f t="shared" si="100"/>
        <v>0</v>
      </c>
      <c r="F734" s="157">
        <v>0</v>
      </c>
      <c r="G734" s="30">
        <f t="shared" si="101"/>
        <v>0</v>
      </c>
      <c r="H734" s="170">
        <f t="shared" si="103"/>
        <v>105400</v>
      </c>
      <c r="I734" s="183"/>
      <c r="J734" s="158">
        <f t="shared" si="102"/>
        <v>0</v>
      </c>
    </row>
    <row r="735" spans="1:10">
      <c r="A735" s="168">
        <v>18</v>
      </c>
      <c r="B735" s="25" t="s">
        <v>41</v>
      </c>
      <c r="C735" s="37"/>
      <c r="D735" s="38">
        <v>98010</v>
      </c>
      <c r="E735" s="156">
        <f t="shared" si="100"/>
        <v>0</v>
      </c>
      <c r="F735" s="157">
        <v>0</v>
      </c>
      <c r="G735" s="30">
        <f t="shared" si="101"/>
        <v>0</v>
      </c>
      <c r="H735" s="170">
        <f t="shared" si="103"/>
        <v>90750</v>
      </c>
      <c r="I735" s="183"/>
      <c r="J735" s="158">
        <f t="shared" si="102"/>
        <v>0</v>
      </c>
    </row>
    <row r="736" spans="1:10" ht="17.25">
      <c r="A736" s="40"/>
      <c r="B736" s="41" t="s">
        <v>42</v>
      </c>
      <c r="C736" s="42">
        <f>SUM(C718:C735)</f>
        <v>13</v>
      </c>
      <c r="D736" s="42"/>
      <c r="E736" s="43">
        <f>SUM(E718:E735)</f>
        <v>1285703</v>
      </c>
      <c r="F736" s="43"/>
      <c r="G736" s="44">
        <f>SUM(G718:G735)</f>
        <v>1285703</v>
      </c>
      <c r="H736" s="45"/>
      <c r="I736" s="64"/>
      <c r="J736" s="45">
        <f>SUM(J718:J735)</f>
        <v>1051642.8240740739</v>
      </c>
    </row>
    <row r="737" spans="1:10" ht="31.5">
      <c r="A737" s="46"/>
      <c r="B737" s="47"/>
      <c r="C737" s="48"/>
      <c r="D737" s="48"/>
      <c r="E737" s="49"/>
      <c r="F737" s="49"/>
      <c r="G737" s="50"/>
      <c r="H737" s="51"/>
      <c r="I737" s="65"/>
      <c r="J737" s="184">
        <f>J736*0.08</f>
        <v>84131.425925925912</v>
      </c>
    </row>
    <row r="738" spans="1:10" ht="18">
      <c r="A738" s="283" t="s">
        <v>43</v>
      </c>
      <c r="B738" s="283"/>
      <c r="C738" s="284" t="s">
        <v>44</v>
      </c>
      <c r="D738" s="284"/>
      <c r="E738" s="54"/>
      <c r="F738" s="54"/>
      <c r="G738" s="55" t="s">
        <v>45</v>
      </c>
      <c r="H738" s="56"/>
      <c r="I738" s="66"/>
      <c r="J738" s="185">
        <f>SUM(J736:J737)</f>
        <v>1135774.2499999998</v>
      </c>
    </row>
    <row r="741" spans="1:10" ht="15.75">
      <c r="A741" s="279" t="s">
        <v>0</v>
      </c>
      <c r="B741" s="279"/>
      <c r="C741" s="279"/>
      <c r="D741" s="279"/>
      <c r="E741" s="279"/>
      <c r="F741" s="279"/>
      <c r="G741" s="279"/>
      <c r="H741" s="3"/>
      <c r="I741" s="182"/>
      <c r="J741" s="3"/>
    </row>
    <row r="742" spans="1:10" ht="15.75">
      <c r="A742" s="279" t="s">
        <v>1</v>
      </c>
      <c r="B742" s="279"/>
      <c r="C742" s="279"/>
      <c r="D742" s="279"/>
      <c r="E742" s="279"/>
      <c r="F742" s="279"/>
      <c r="G742" s="279"/>
      <c r="H742" s="176"/>
      <c r="I742" s="176"/>
      <c r="J742" s="176"/>
    </row>
    <row r="743" spans="1:10" ht="15.75">
      <c r="A743" s="279" t="s">
        <v>2</v>
      </c>
      <c r="B743" s="279"/>
      <c r="C743" s="279"/>
      <c r="D743" s="279"/>
      <c r="E743" s="279"/>
      <c r="F743" s="279"/>
      <c r="G743" s="279"/>
      <c r="H743" s="3"/>
      <c r="I743" s="59"/>
      <c r="J743" s="3"/>
    </row>
    <row r="744" spans="1:10" ht="15.75">
      <c r="A744" s="279" t="s">
        <v>4</v>
      </c>
      <c r="B744" s="279"/>
      <c r="C744" s="279"/>
      <c r="D744" s="279"/>
      <c r="E744" s="279"/>
      <c r="F744" s="279"/>
      <c r="G744" s="279"/>
      <c r="H744" s="3"/>
      <c r="I744" s="59"/>
      <c r="J744" s="3"/>
    </row>
    <row r="745" spans="1:10" ht="15.75">
      <c r="A745" s="280" t="s">
        <v>6</v>
      </c>
      <c r="B745" s="280"/>
      <c r="C745" s="280"/>
      <c r="D745" s="280"/>
      <c r="E745" s="280"/>
      <c r="F745" s="280"/>
      <c r="G745" s="280"/>
      <c r="H745" s="3"/>
      <c r="I745" s="59"/>
      <c r="J745" s="3"/>
    </row>
    <row r="746" spans="1:10" ht="27.75">
      <c r="A746" s="9"/>
      <c r="B746" s="9"/>
      <c r="C746" s="281" t="s">
        <v>486</v>
      </c>
      <c r="D746" s="281"/>
      <c r="E746" s="281"/>
      <c r="F746" s="281"/>
      <c r="G746" s="281"/>
      <c r="H746" s="3"/>
      <c r="I746" s="59"/>
      <c r="J746" s="3"/>
    </row>
    <row r="747" spans="1:10" ht="15.75">
      <c r="A747" s="11" t="s">
        <v>358</v>
      </c>
      <c r="B747" s="12"/>
      <c r="C747" s="13"/>
      <c r="D747" s="286"/>
      <c r="E747" s="286"/>
      <c r="F747" s="286"/>
      <c r="G747" s="286"/>
      <c r="H747" s="15"/>
      <c r="I747" s="59"/>
      <c r="J747" s="3"/>
    </row>
    <row r="748" spans="1:10" ht="15.75">
      <c r="A748" s="11" t="s">
        <v>9</v>
      </c>
      <c r="B748" s="286" t="s">
        <v>557</v>
      </c>
      <c r="C748" s="286"/>
      <c r="D748" s="286"/>
      <c r="E748" s="286"/>
      <c r="F748" s="286"/>
      <c r="G748" s="16"/>
      <c r="H748" s="20" t="s">
        <v>161</v>
      </c>
      <c r="I748" s="62">
        <v>11668</v>
      </c>
      <c r="J748" s="61"/>
    </row>
    <row r="749" spans="1:10" ht="18.75">
      <c r="A749" s="11" t="s">
        <v>11</v>
      </c>
      <c r="B749" s="177"/>
      <c r="C749" s="178"/>
      <c r="D749" s="178"/>
      <c r="E749" s="178"/>
      <c r="F749" s="179"/>
      <c r="G749" s="180"/>
      <c r="H749" s="180"/>
      <c r="I749" s="180"/>
      <c r="J749" s="3"/>
    </row>
    <row r="750" spans="1:10" ht="15.75">
      <c r="A750" s="21" t="s">
        <v>14</v>
      </c>
      <c r="B750" s="181"/>
      <c r="C750" s="21" t="s">
        <v>17</v>
      </c>
      <c r="D750" s="22" t="s">
        <v>18</v>
      </c>
      <c r="E750" s="23" t="s">
        <v>19</v>
      </c>
      <c r="F750" s="23" t="s">
        <v>20</v>
      </c>
      <c r="G750" s="21" t="s">
        <v>21</v>
      </c>
      <c r="H750" s="3"/>
      <c r="I750" s="59"/>
      <c r="J750" s="3"/>
    </row>
    <row r="751" spans="1:10">
      <c r="A751" s="24">
        <v>1</v>
      </c>
      <c r="B751" s="25" t="s">
        <v>23</v>
      </c>
      <c r="C751" s="26"/>
      <c r="D751" s="27">
        <v>79305</v>
      </c>
      <c r="E751" s="28">
        <f t="shared" ref="E751:E768" si="104">D751*C751</f>
        <v>0</v>
      </c>
      <c r="F751" s="29">
        <v>0</v>
      </c>
      <c r="G751" s="30">
        <f t="shared" ref="G751:G768" si="105">E751-E751*F751</f>
        <v>0</v>
      </c>
      <c r="H751" s="31">
        <f>D751/1.08</f>
        <v>73430.555555555547</v>
      </c>
      <c r="I751" s="59"/>
      <c r="J751" s="63">
        <f t="shared" ref="J751:J768" si="106">H751*C751</f>
        <v>0</v>
      </c>
    </row>
    <row r="752" spans="1:10">
      <c r="A752" s="120">
        <v>2</v>
      </c>
      <c r="B752" s="121" t="s">
        <v>25</v>
      </c>
      <c r="C752" s="126"/>
      <c r="D752" s="33">
        <v>128591</v>
      </c>
      <c r="E752" s="123">
        <f t="shared" si="104"/>
        <v>0</v>
      </c>
      <c r="F752" s="29">
        <v>0</v>
      </c>
      <c r="G752" s="125">
        <f t="shared" si="105"/>
        <v>0</v>
      </c>
      <c r="H752" s="31">
        <f>D752/1.08</f>
        <v>119065.74074074073</v>
      </c>
      <c r="I752" s="129"/>
      <c r="J752" s="63">
        <f t="shared" si="106"/>
        <v>0</v>
      </c>
    </row>
    <row r="753" spans="1:10">
      <c r="A753" s="24">
        <v>3</v>
      </c>
      <c r="B753" s="25" t="s">
        <v>26</v>
      </c>
      <c r="C753" s="88">
        <v>3</v>
      </c>
      <c r="D753" s="27">
        <v>60043</v>
      </c>
      <c r="E753" s="28">
        <f t="shared" si="104"/>
        <v>180129</v>
      </c>
      <c r="F753" s="29">
        <v>0</v>
      </c>
      <c r="G753" s="30">
        <f t="shared" si="105"/>
        <v>180129</v>
      </c>
      <c r="H753" s="31">
        <f>D753/1.08</f>
        <v>55595.370370370365</v>
      </c>
      <c r="I753" s="59"/>
      <c r="J753" s="63">
        <f t="shared" si="106"/>
        <v>166786.11111111109</v>
      </c>
    </row>
    <row r="754" spans="1:10">
      <c r="A754" s="24">
        <v>4</v>
      </c>
      <c r="B754" s="25" t="s">
        <v>27</v>
      </c>
      <c r="C754" s="35"/>
      <c r="D754" s="27">
        <v>115781</v>
      </c>
      <c r="E754" s="28">
        <f t="shared" si="104"/>
        <v>0</v>
      </c>
      <c r="F754" s="29">
        <v>0</v>
      </c>
      <c r="G754" s="30">
        <f t="shared" si="105"/>
        <v>0</v>
      </c>
      <c r="H754" s="31">
        <f>D754/1.08</f>
        <v>107204.62962962962</v>
      </c>
      <c r="I754" s="59"/>
      <c r="J754" s="63">
        <f t="shared" si="106"/>
        <v>0</v>
      </c>
    </row>
    <row r="755" spans="1:10">
      <c r="A755" s="24">
        <v>5</v>
      </c>
      <c r="B755" s="25" t="s">
        <v>28</v>
      </c>
      <c r="C755" s="32">
        <v>3</v>
      </c>
      <c r="D755" s="33">
        <v>119943</v>
      </c>
      <c r="E755" s="123">
        <f t="shared" si="104"/>
        <v>359829</v>
      </c>
      <c r="F755" s="124">
        <v>0</v>
      </c>
      <c r="G755" s="125">
        <f t="shared" si="105"/>
        <v>359829</v>
      </c>
      <c r="H755" s="128">
        <f>D755/1.08*0.75</f>
        <v>83293.75</v>
      </c>
      <c r="I755" s="59"/>
      <c r="J755" s="63">
        <f t="shared" si="106"/>
        <v>249881.25</v>
      </c>
    </row>
    <row r="756" spans="1:10">
      <c r="A756" s="24">
        <v>6</v>
      </c>
      <c r="B756" s="25" t="s">
        <v>29</v>
      </c>
      <c r="C756" s="26">
        <v>3</v>
      </c>
      <c r="D756" s="27">
        <v>94810</v>
      </c>
      <c r="E756" s="28">
        <f t="shared" si="104"/>
        <v>284430</v>
      </c>
      <c r="F756" s="29">
        <v>0</v>
      </c>
      <c r="G756" s="30">
        <f t="shared" si="105"/>
        <v>284430</v>
      </c>
      <c r="H756" s="31">
        <f t="shared" ref="H756:H768" si="107">D756/1.08</f>
        <v>87787.037037037036</v>
      </c>
      <c r="I756" s="59"/>
      <c r="J756" s="63">
        <f t="shared" si="106"/>
        <v>263361.11111111112</v>
      </c>
    </row>
    <row r="757" spans="1:10">
      <c r="A757" s="24">
        <v>7</v>
      </c>
      <c r="B757" s="25" t="s">
        <v>30</v>
      </c>
      <c r="C757" s="34"/>
      <c r="D757" s="27">
        <v>141396</v>
      </c>
      <c r="E757" s="28">
        <f t="shared" si="104"/>
        <v>0</v>
      </c>
      <c r="F757" s="29">
        <v>0</v>
      </c>
      <c r="G757" s="30">
        <f t="shared" si="105"/>
        <v>0</v>
      </c>
      <c r="H757" s="31">
        <f t="shared" si="107"/>
        <v>130922.22222222222</v>
      </c>
      <c r="I757" s="59"/>
      <c r="J757" s="63">
        <f t="shared" si="106"/>
        <v>0</v>
      </c>
    </row>
    <row r="758" spans="1:10">
      <c r="A758" s="24">
        <v>8</v>
      </c>
      <c r="B758" s="25" t="s">
        <v>31</v>
      </c>
      <c r="C758" s="26"/>
      <c r="D758" s="27">
        <v>232931</v>
      </c>
      <c r="E758" s="28">
        <f t="shared" si="104"/>
        <v>0</v>
      </c>
      <c r="F758" s="29">
        <v>0</v>
      </c>
      <c r="G758" s="30">
        <f t="shared" si="105"/>
        <v>0</v>
      </c>
      <c r="H758" s="31">
        <f t="shared" si="107"/>
        <v>215676.85185185182</v>
      </c>
      <c r="I758" s="59"/>
      <c r="J758" s="63">
        <f t="shared" si="106"/>
        <v>0</v>
      </c>
    </row>
    <row r="759" spans="1:10">
      <c r="A759" s="24">
        <v>9</v>
      </c>
      <c r="B759" s="36" t="s">
        <v>32</v>
      </c>
      <c r="C759" s="26"/>
      <c r="D759" s="27">
        <v>101534</v>
      </c>
      <c r="E759" s="28">
        <f t="shared" si="104"/>
        <v>0</v>
      </c>
      <c r="F759" s="29">
        <v>0</v>
      </c>
      <c r="G759" s="30">
        <f t="shared" si="105"/>
        <v>0</v>
      </c>
      <c r="H759" s="31">
        <f t="shared" si="107"/>
        <v>94012.962962962964</v>
      </c>
      <c r="I759" s="59"/>
      <c r="J759" s="63">
        <f t="shared" si="106"/>
        <v>0</v>
      </c>
    </row>
    <row r="760" spans="1:10">
      <c r="A760" s="168">
        <v>10</v>
      </c>
      <c r="B760" s="36" t="s">
        <v>33</v>
      </c>
      <c r="C760" s="37"/>
      <c r="D760" s="27">
        <v>110148</v>
      </c>
      <c r="E760" s="156">
        <f t="shared" si="104"/>
        <v>0</v>
      </c>
      <c r="F760" s="157">
        <v>0</v>
      </c>
      <c r="G760" s="30">
        <f t="shared" si="105"/>
        <v>0</v>
      </c>
      <c r="H760" s="170">
        <f t="shared" si="107"/>
        <v>101988.88888888888</v>
      </c>
      <c r="I760" s="183"/>
      <c r="J760" s="158">
        <f t="shared" si="106"/>
        <v>0</v>
      </c>
    </row>
    <row r="761" spans="1:10">
      <c r="A761" s="24">
        <v>11</v>
      </c>
      <c r="B761" s="25" t="s">
        <v>34</v>
      </c>
      <c r="C761" s="37"/>
      <c r="D761" s="27">
        <v>54198</v>
      </c>
      <c r="E761" s="28">
        <f t="shared" si="104"/>
        <v>0</v>
      </c>
      <c r="F761" s="29">
        <v>0</v>
      </c>
      <c r="G761" s="30">
        <f t="shared" si="105"/>
        <v>0</v>
      </c>
      <c r="H761" s="31">
        <f t="shared" si="107"/>
        <v>50183.333333333328</v>
      </c>
      <c r="I761" s="59"/>
      <c r="J761" s="63">
        <f t="shared" si="106"/>
        <v>0</v>
      </c>
    </row>
    <row r="762" spans="1:10">
      <c r="A762" s="24">
        <v>12</v>
      </c>
      <c r="B762" s="25" t="s">
        <v>35</v>
      </c>
      <c r="C762" s="37"/>
      <c r="D762" s="27">
        <v>49680</v>
      </c>
      <c r="E762" s="28">
        <f t="shared" si="104"/>
        <v>0</v>
      </c>
      <c r="F762" s="29">
        <v>0</v>
      </c>
      <c r="G762" s="30">
        <f t="shared" si="105"/>
        <v>0</v>
      </c>
      <c r="H762" s="31">
        <f t="shared" si="107"/>
        <v>46000</v>
      </c>
      <c r="I762" s="59"/>
      <c r="J762" s="63">
        <f t="shared" si="106"/>
        <v>0</v>
      </c>
    </row>
    <row r="763" spans="1:10">
      <c r="A763" s="168">
        <v>13</v>
      </c>
      <c r="B763" s="25" t="s">
        <v>36</v>
      </c>
      <c r="C763" s="37"/>
      <c r="D763" s="38">
        <v>64152</v>
      </c>
      <c r="E763" s="156">
        <f t="shared" si="104"/>
        <v>0</v>
      </c>
      <c r="F763" s="157">
        <v>0</v>
      </c>
      <c r="G763" s="30">
        <f t="shared" si="105"/>
        <v>0</v>
      </c>
      <c r="H763" s="170">
        <f t="shared" si="107"/>
        <v>59399.999999999993</v>
      </c>
      <c r="I763" s="183"/>
      <c r="J763" s="158">
        <f t="shared" si="106"/>
        <v>0</v>
      </c>
    </row>
    <row r="764" spans="1:10">
      <c r="A764" s="168">
        <v>14</v>
      </c>
      <c r="B764" s="25" t="s">
        <v>37</v>
      </c>
      <c r="C764" s="37"/>
      <c r="D764" s="38">
        <v>65934</v>
      </c>
      <c r="E764" s="156">
        <f t="shared" si="104"/>
        <v>0</v>
      </c>
      <c r="F764" s="157">
        <v>0</v>
      </c>
      <c r="G764" s="30">
        <f t="shared" si="105"/>
        <v>0</v>
      </c>
      <c r="H764" s="170">
        <f t="shared" si="107"/>
        <v>61049.999999999993</v>
      </c>
      <c r="I764" s="183"/>
      <c r="J764" s="158">
        <f t="shared" si="106"/>
        <v>0</v>
      </c>
    </row>
    <row r="765" spans="1:10">
      <c r="A765" s="168">
        <v>15</v>
      </c>
      <c r="B765" s="25" t="s">
        <v>38</v>
      </c>
      <c r="C765" s="37"/>
      <c r="D765" s="38">
        <v>76626</v>
      </c>
      <c r="E765" s="156">
        <f t="shared" si="104"/>
        <v>0</v>
      </c>
      <c r="F765" s="157">
        <v>0</v>
      </c>
      <c r="G765" s="30">
        <f t="shared" si="105"/>
        <v>0</v>
      </c>
      <c r="H765" s="170">
        <f t="shared" si="107"/>
        <v>70950</v>
      </c>
      <c r="I765" s="183"/>
      <c r="J765" s="158">
        <f t="shared" si="106"/>
        <v>0</v>
      </c>
    </row>
    <row r="766" spans="1:10">
      <c r="A766" s="168">
        <v>16</v>
      </c>
      <c r="B766" s="25" t="s">
        <v>39</v>
      </c>
      <c r="C766" s="37"/>
      <c r="D766" s="38">
        <v>80190</v>
      </c>
      <c r="E766" s="156">
        <f t="shared" si="104"/>
        <v>0</v>
      </c>
      <c r="F766" s="157">
        <v>0</v>
      </c>
      <c r="G766" s="30">
        <f t="shared" si="105"/>
        <v>0</v>
      </c>
      <c r="H766" s="170">
        <f t="shared" si="107"/>
        <v>74250</v>
      </c>
      <c r="I766" s="183"/>
      <c r="J766" s="158">
        <f t="shared" si="106"/>
        <v>0</v>
      </c>
    </row>
    <row r="767" spans="1:10">
      <c r="A767" s="168">
        <v>17</v>
      </c>
      <c r="B767" s="25" t="s">
        <v>40</v>
      </c>
      <c r="C767" s="37"/>
      <c r="D767" s="38">
        <v>113832</v>
      </c>
      <c r="E767" s="156">
        <f t="shared" si="104"/>
        <v>0</v>
      </c>
      <c r="F767" s="157">
        <v>0</v>
      </c>
      <c r="G767" s="30">
        <f t="shared" si="105"/>
        <v>0</v>
      </c>
      <c r="H767" s="170">
        <f t="shared" si="107"/>
        <v>105400</v>
      </c>
      <c r="I767" s="183"/>
      <c r="J767" s="158">
        <f t="shared" si="106"/>
        <v>0</v>
      </c>
    </row>
    <row r="768" spans="1:10">
      <c r="A768" s="168">
        <v>18</v>
      </c>
      <c r="B768" s="25" t="s">
        <v>41</v>
      </c>
      <c r="C768" s="37"/>
      <c r="D768" s="38">
        <v>98010</v>
      </c>
      <c r="E768" s="156">
        <f t="shared" si="104"/>
        <v>0</v>
      </c>
      <c r="F768" s="157">
        <v>0</v>
      </c>
      <c r="G768" s="30">
        <f t="shared" si="105"/>
        <v>0</v>
      </c>
      <c r="H768" s="170">
        <f t="shared" si="107"/>
        <v>90750</v>
      </c>
      <c r="I768" s="183"/>
      <c r="J768" s="158">
        <f t="shared" si="106"/>
        <v>0</v>
      </c>
    </row>
    <row r="769" spans="1:10" ht="17.25">
      <c r="A769" s="40"/>
      <c r="B769" s="41" t="s">
        <v>42</v>
      </c>
      <c r="C769" s="42">
        <f>SUM(C751:C768)</f>
        <v>9</v>
      </c>
      <c r="D769" s="42"/>
      <c r="E769" s="43">
        <f>SUM(E751:E768)</f>
        <v>824388</v>
      </c>
      <c r="F769" s="43"/>
      <c r="G769" s="44">
        <f>SUM(G751:G768)</f>
        <v>824388</v>
      </c>
      <c r="H769" s="45"/>
      <c r="I769" s="64"/>
      <c r="J769" s="45">
        <f>SUM(J751:J768)</f>
        <v>680028.47222222225</v>
      </c>
    </row>
    <row r="770" spans="1:10" ht="31.5">
      <c r="A770" s="46"/>
      <c r="B770" s="47"/>
      <c r="C770" s="48"/>
      <c r="D770" s="48"/>
      <c r="E770" s="49"/>
      <c r="F770" s="49"/>
      <c r="G770" s="50"/>
      <c r="H770" s="51"/>
      <c r="I770" s="65"/>
      <c r="J770" s="184">
        <f>J769*0.08</f>
        <v>54402.277777777781</v>
      </c>
    </row>
    <row r="771" spans="1:10" ht="18">
      <c r="A771" s="283" t="s">
        <v>43</v>
      </c>
      <c r="B771" s="283"/>
      <c r="C771" s="284" t="s">
        <v>44</v>
      </c>
      <c r="D771" s="284"/>
      <c r="E771" s="54"/>
      <c r="F771" s="54"/>
      <c r="G771" s="55" t="s">
        <v>45</v>
      </c>
      <c r="H771" s="56"/>
      <c r="I771" s="66"/>
      <c r="J771" s="185">
        <f>SUM(J769:J770)</f>
        <v>734430.75</v>
      </c>
    </row>
    <row r="774" spans="1:10" ht="15.75">
      <c r="A774" s="279" t="s">
        <v>0</v>
      </c>
      <c r="B774" s="279"/>
      <c r="C774" s="279"/>
      <c r="D774" s="279"/>
      <c r="E774" s="279"/>
      <c r="F774" s="279"/>
      <c r="G774" s="279"/>
      <c r="H774" s="3"/>
      <c r="I774" s="182"/>
      <c r="J774" s="3"/>
    </row>
    <row r="775" spans="1:10" ht="15.75">
      <c r="A775" s="279" t="s">
        <v>1</v>
      </c>
      <c r="B775" s="279"/>
      <c r="C775" s="279"/>
      <c r="D775" s="279"/>
      <c r="E775" s="279"/>
      <c r="F775" s="279"/>
      <c r="G775" s="279"/>
      <c r="H775" s="176"/>
      <c r="I775" s="176"/>
      <c r="J775" s="176"/>
    </row>
    <row r="776" spans="1:10" ht="15.75">
      <c r="A776" s="279" t="s">
        <v>2</v>
      </c>
      <c r="B776" s="279"/>
      <c r="C776" s="279"/>
      <c r="D776" s="279"/>
      <c r="E776" s="279"/>
      <c r="F776" s="279"/>
      <c r="G776" s="279"/>
      <c r="H776" s="3"/>
      <c r="I776" s="59"/>
      <c r="J776" s="3"/>
    </row>
    <row r="777" spans="1:10" ht="15.75">
      <c r="A777" s="279" t="s">
        <v>4</v>
      </c>
      <c r="B777" s="279"/>
      <c r="C777" s="279"/>
      <c r="D777" s="279"/>
      <c r="E777" s="279"/>
      <c r="F777" s="279"/>
      <c r="G777" s="279"/>
      <c r="H777" s="3"/>
      <c r="I777" s="59"/>
      <c r="J777" s="3"/>
    </row>
    <row r="778" spans="1:10" ht="15.75">
      <c r="A778" s="280" t="s">
        <v>6</v>
      </c>
      <c r="B778" s="280"/>
      <c r="C778" s="280"/>
      <c r="D778" s="280"/>
      <c r="E778" s="280"/>
      <c r="F778" s="280"/>
      <c r="G778" s="280"/>
      <c r="H778" s="3"/>
      <c r="I778" s="59"/>
      <c r="J778" s="3"/>
    </row>
    <row r="779" spans="1:10" ht="27.75">
      <c r="A779" s="9"/>
      <c r="B779" s="9"/>
      <c r="C779" s="281" t="s">
        <v>486</v>
      </c>
      <c r="D779" s="281"/>
      <c r="E779" s="281"/>
      <c r="F779" s="281"/>
      <c r="G779" s="281"/>
      <c r="H779" s="3"/>
      <c r="I779" s="59"/>
      <c r="J779" s="3"/>
    </row>
    <row r="780" spans="1:10" ht="15.75">
      <c r="A780" s="11" t="s">
        <v>358</v>
      </c>
      <c r="B780" s="12"/>
      <c r="C780" s="13"/>
      <c r="D780" s="286"/>
      <c r="E780" s="286"/>
      <c r="F780" s="286"/>
      <c r="G780" s="286"/>
      <c r="H780" s="15"/>
      <c r="I780" s="59"/>
      <c r="J780" s="3"/>
    </row>
    <row r="781" spans="1:10" ht="15.75">
      <c r="A781" s="11" t="s">
        <v>9</v>
      </c>
      <c r="B781" s="286" t="s">
        <v>558</v>
      </c>
      <c r="C781" s="286"/>
      <c r="D781" s="286"/>
      <c r="E781" s="286"/>
      <c r="F781" s="286"/>
      <c r="G781" s="16"/>
      <c r="H781" s="20" t="s">
        <v>161</v>
      </c>
      <c r="I781" s="62"/>
      <c r="J781" s="61"/>
    </row>
    <row r="782" spans="1:10" ht="18.75">
      <c r="A782" s="11" t="s">
        <v>11</v>
      </c>
      <c r="B782" s="177"/>
      <c r="C782" s="178"/>
      <c r="D782" s="178"/>
      <c r="E782" s="178"/>
      <c r="F782" s="179"/>
      <c r="G782" s="180"/>
      <c r="H782" s="180"/>
      <c r="I782" s="180"/>
      <c r="J782" s="3"/>
    </row>
    <row r="783" spans="1:10" ht="15.75">
      <c r="A783" s="21" t="s">
        <v>14</v>
      </c>
      <c r="B783" s="181"/>
      <c r="C783" s="21" t="s">
        <v>17</v>
      </c>
      <c r="D783" s="22" t="s">
        <v>18</v>
      </c>
      <c r="E783" s="23" t="s">
        <v>19</v>
      </c>
      <c r="F783" s="23" t="s">
        <v>20</v>
      </c>
      <c r="G783" s="21" t="s">
        <v>21</v>
      </c>
      <c r="H783" s="3"/>
      <c r="I783" s="59"/>
      <c r="J783" s="3"/>
    </row>
    <row r="784" spans="1:10">
      <c r="A784" s="24">
        <v>1</v>
      </c>
      <c r="B784" s="25" t="s">
        <v>23</v>
      </c>
      <c r="C784" s="26"/>
      <c r="D784" s="27">
        <v>79305</v>
      </c>
      <c r="E784" s="28">
        <f t="shared" ref="E784:E801" si="108">D784*C784</f>
        <v>0</v>
      </c>
      <c r="F784" s="29">
        <v>0</v>
      </c>
      <c r="G784" s="30">
        <f t="shared" ref="G784:G801" si="109">E784-E784*F784</f>
        <v>0</v>
      </c>
      <c r="H784" s="31">
        <f>D784/1.08</f>
        <v>73430.555555555547</v>
      </c>
      <c r="I784" s="59"/>
      <c r="J784" s="63">
        <f t="shared" ref="J784:J801" si="110">H784*C784</f>
        <v>0</v>
      </c>
    </row>
    <row r="785" spans="1:10">
      <c r="A785" s="120">
        <v>2</v>
      </c>
      <c r="B785" s="121" t="s">
        <v>25</v>
      </c>
      <c r="C785" s="126"/>
      <c r="D785" s="33">
        <v>128591</v>
      </c>
      <c r="E785" s="123">
        <f t="shared" si="108"/>
        <v>0</v>
      </c>
      <c r="F785" s="29">
        <v>0</v>
      </c>
      <c r="G785" s="125">
        <f t="shared" si="109"/>
        <v>0</v>
      </c>
      <c r="H785" s="31">
        <f>D785/1.08</f>
        <v>119065.74074074073</v>
      </c>
      <c r="I785" s="129"/>
      <c r="J785" s="63">
        <f t="shared" si="110"/>
        <v>0</v>
      </c>
    </row>
    <row r="786" spans="1:10">
      <c r="A786" s="24">
        <v>3</v>
      </c>
      <c r="B786" s="25" t="s">
        <v>26</v>
      </c>
      <c r="C786" s="88">
        <v>3</v>
      </c>
      <c r="D786" s="27">
        <v>60043</v>
      </c>
      <c r="E786" s="28">
        <f t="shared" si="108"/>
        <v>180129</v>
      </c>
      <c r="F786" s="29">
        <v>0</v>
      </c>
      <c r="G786" s="30">
        <f t="shared" si="109"/>
        <v>180129</v>
      </c>
      <c r="H786" s="31">
        <f>D786/1.08</f>
        <v>55595.370370370365</v>
      </c>
      <c r="I786" s="59"/>
      <c r="J786" s="63">
        <f t="shared" si="110"/>
        <v>166786.11111111109</v>
      </c>
    </row>
    <row r="787" spans="1:10">
      <c r="A787" s="24">
        <v>4</v>
      </c>
      <c r="B787" s="25" t="s">
        <v>27</v>
      </c>
      <c r="C787" s="35"/>
      <c r="D787" s="27">
        <v>115781</v>
      </c>
      <c r="E787" s="28">
        <f t="shared" si="108"/>
        <v>0</v>
      </c>
      <c r="F787" s="29">
        <v>0</v>
      </c>
      <c r="G787" s="30">
        <f t="shared" si="109"/>
        <v>0</v>
      </c>
      <c r="H787" s="31">
        <f>D787/1.08</f>
        <v>107204.62962962962</v>
      </c>
      <c r="I787" s="59"/>
      <c r="J787" s="63">
        <f t="shared" si="110"/>
        <v>0</v>
      </c>
    </row>
    <row r="788" spans="1:10">
      <c r="A788" s="24">
        <v>5</v>
      </c>
      <c r="B788" s="25" t="s">
        <v>28</v>
      </c>
      <c r="C788" s="32"/>
      <c r="D788" s="33">
        <v>119943</v>
      </c>
      <c r="E788" s="123">
        <f t="shared" si="108"/>
        <v>0</v>
      </c>
      <c r="F788" s="124">
        <v>0</v>
      </c>
      <c r="G788" s="125">
        <f t="shared" si="109"/>
        <v>0</v>
      </c>
      <c r="H788" s="128">
        <f>D788/1.08*0.75</f>
        <v>83293.75</v>
      </c>
      <c r="I788" s="59"/>
      <c r="J788" s="63">
        <f t="shared" si="110"/>
        <v>0</v>
      </c>
    </row>
    <row r="789" spans="1:10">
      <c r="A789" s="24">
        <v>6</v>
      </c>
      <c r="B789" s="25" t="s">
        <v>29</v>
      </c>
      <c r="C789" s="26"/>
      <c r="D789" s="27">
        <v>94810</v>
      </c>
      <c r="E789" s="28">
        <f t="shared" si="108"/>
        <v>0</v>
      </c>
      <c r="F789" s="29">
        <v>0</v>
      </c>
      <c r="G789" s="30">
        <f t="shared" si="109"/>
        <v>0</v>
      </c>
      <c r="H789" s="31">
        <f t="shared" ref="H789:H801" si="111">D789/1.08</f>
        <v>87787.037037037036</v>
      </c>
      <c r="I789" s="59"/>
      <c r="J789" s="63">
        <f t="shared" si="110"/>
        <v>0</v>
      </c>
    </row>
    <row r="790" spans="1:10">
      <c r="A790" s="24">
        <v>7</v>
      </c>
      <c r="B790" s="25" t="s">
        <v>30</v>
      </c>
      <c r="C790" s="34"/>
      <c r="D790" s="27">
        <v>141396</v>
      </c>
      <c r="E790" s="28">
        <f t="shared" si="108"/>
        <v>0</v>
      </c>
      <c r="F790" s="29">
        <v>0</v>
      </c>
      <c r="G790" s="30">
        <f t="shared" si="109"/>
        <v>0</v>
      </c>
      <c r="H790" s="31">
        <f t="shared" si="111"/>
        <v>130922.22222222222</v>
      </c>
      <c r="I790" s="59"/>
      <c r="J790" s="63">
        <f t="shared" si="110"/>
        <v>0</v>
      </c>
    </row>
    <row r="791" spans="1:10">
      <c r="A791" s="24">
        <v>8</v>
      </c>
      <c r="B791" s="25" t="s">
        <v>31</v>
      </c>
      <c r="C791" s="26"/>
      <c r="D791" s="27">
        <v>232931</v>
      </c>
      <c r="E791" s="28">
        <f t="shared" si="108"/>
        <v>0</v>
      </c>
      <c r="F791" s="29">
        <v>0</v>
      </c>
      <c r="G791" s="30">
        <f t="shared" si="109"/>
        <v>0</v>
      </c>
      <c r="H791" s="31">
        <f t="shared" si="111"/>
        <v>215676.85185185182</v>
      </c>
      <c r="I791" s="59"/>
      <c r="J791" s="63">
        <f t="shared" si="110"/>
        <v>0</v>
      </c>
    </row>
    <row r="792" spans="1:10">
      <c r="A792" s="24">
        <v>9</v>
      </c>
      <c r="B792" s="36" t="s">
        <v>32</v>
      </c>
      <c r="C792" s="26">
        <v>5</v>
      </c>
      <c r="D792" s="27">
        <v>101534</v>
      </c>
      <c r="E792" s="28">
        <f t="shared" si="108"/>
        <v>507670</v>
      </c>
      <c r="F792" s="29">
        <v>0</v>
      </c>
      <c r="G792" s="30">
        <f t="shared" si="109"/>
        <v>507670</v>
      </c>
      <c r="H792" s="31">
        <f t="shared" si="111"/>
        <v>94012.962962962964</v>
      </c>
      <c r="I792" s="59"/>
      <c r="J792" s="63">
        <f t="shared" si="110"/>
        <v>470064.81481481483</v>
      </c>
    </row>
    <row r="793" spans="1:10">
      <c r="A793" s="168">
        <v>10</v>
      </c>
      <c r="B793" s="36" t="s">
        <v>33</v>
      </c>
      <c r="C793" s="37"/>
      <c r="D793" s="27">
        <v>110148</v>
      </c>
      <c r="E793" s="156">
        <f t="shared" si="108"/>
        <v>0</v>
      </c>
      <c r="F793" s="157">
        <v>0</v>
      </c>
      <c r="G793" s="30">
        <f t="shared" si="109"/>
        <v>0</v>
      </c>
      <c r="H793" s="170">
        <f t="shared" si="111"/>
        <v>101988.88888888888</v>
      </c>
      <c r="I793" s="183"/>
      <c r="J793" s="158">
        <f t="shared" si="110"/>
        <v>0</v>
      </c>
    </row>
    <row r="794" spans="1:10">
      <c r="A794" s="24">
        <v>11</v>
      </c>
      <c r="B794" s="25" t="s">
        <v>34</v>
      </c>
      <c r="C794" s="37"/>
      <c r="D794" s="27">
        <v>54198</v>
      </c>
      <c r="E794" s="28">
        <f t="shared" si="108"/>
        <v>0</v>
      </c>
      <c r="F794" s="29">
        <v>0</v>
      </c>
      <c r="G794" s="30">
        <f t="shared" si="109"/>
        <v>0</v>
      </c>
      <c r="H794" s="31">
        <f t="shared" si="111"/>
        <v>50183.333333333328</v>
      </c>
      <c r="I794" s="59"/>
      <c r="J794" s="63">
        <f t="shared" si="110"/>
        <v>0</v>
      </c>
    </row>
    <row r="795" spans="1:10">
      <c r="A795" s="24">
        <v>12</v>
      </c>
      <c r="B795" s="25" t="s">
        <v>35</v>
      </c>
      <c r="C795" s="37">
        <v>5</v>
      </c>
      <c r="D795" s="27">
        <v>49680</v>
      </c>
      <c r="E795" s="28">
        <f t="shared" si="108"/>
        <v>248400</v>
      </c>
      <c r="F795" s="29">
        <v>0</v>
      </c>
      <c r="G795" s="30">
        <f t="shared" si="109"/>
        <v>248400</v>
      </c>
      <c r="H795" s="31">
        <f t="shared" si="111"/>
        <v>46000</v>
      </c>
      <c r="I795" s="59"/>
      <c r="J795" s="63">
        <f t="shared" si="110"/>
        <v>230000</v>
      </c>
    </row>
    <row r="796" spans="1:10">
      <c r="A796" s="168">
        <v>13</v>
      </c>
      <c r="B796" s="25" t="s">
        <v>36</v>
      </c>
      <c r="C796" s="37"/>
      <c r="D796" s="38">
        <v>64152</v>
      </c>
      <c r="E796" s="156">
        <f t="shared" si="108"/>
        <v>0</v>
      </c>
      <c r="F796" s="157">
        <v>0</v>
      </c>
      <c r="G796" s="30">
        <f t="shared" si="109"/>
        <v>0</v>
      </c>
      <c r="H796" s="170">
        <f t="shared" si="111"/>
        <v>59399.999999999993</v>
      </c>
      <c r="I796" s="183"/>
      <c r="J796" s="158">
        <f t="shared" si="110"/>
        <v>0</v>
      </c>
    </row>
    <row r="797" spans="1:10">
      <c r="A797" s="168">
        <v>14</v>
      </c>
      <c r="B797" s="25" t="s">
        <v>37</v>
      </c>
      <c r="C797" s="37"/>
      <c r="D797" s="38">
        <v>65934</v>
      </c>
      <c r="E797" s="156">
        <f t="shared" si="108"/>
        <v>0</v>
      </c>
      <c r="F797" s="157">
        <v>0</v>
      </c>
      <c r="G797" s="30">
        <f t="shared" si="109"/>
        <v>0</v>
      </c>
      <c r="H797" s="170">
        <f t="shared" si="111"/>
        <v>61049.999999999993</v>
      </c>
      <c r="I797" s="183"/>
      <c r="J797" s="158">
        <f t="shared" si="110"/>
        <v>0</v>
      </c>
    </row>
    <row r="798" spans="1:10">
      <c r="A798" s="168">
        <v>15</v>
      </c>
      <c r="B798" s="25" t="s">
        <v>38</v>
      </c>
      <c r="C798" s="37"/>
      <c r="D798" s="38">
        <v>76626</v>
      </c>
      <c r="E798" s="156">
        <f t="shared" si="108"/>
        <v>0</v>
      </c>
      <c r="F798" s="157">
        <v>0</v>
      </c>
      <c r="G798" s="30">
        <f t="shared" si="109"/>
        <v>0</v>
      </c>
      <c r="H798" s="170">
        <f t="shared" si="111"/>
        <v>70950</v>
      </c>
      <c r="I798" s="183"/>
      <c r="J798" s="158">
        <f t="shared" si="110"/>
        <v>0</v>
      </c>
    </row>
    <row r="799" spans="1:10">
      <c r="A799" s="168">
        <v>16</v>
      </c>
      <c r="B799" s="25" t="s">
        <v>39</v>
      </c>
      <c r="C799" s="37"/>
      <c r="D799" s="38">
        <v>80190</v>
      </c>
      <c r="E799" s="156">
        <f t="shared" si="108"/>
        <v>0</v>
      </c>
      <c r="F799" s="157">
        <v>0</v>
      </c>
      <c r="G799" s="30">
        <f t="shared" si="109"/>
        <v>0</v>
      </c>
      <c r="H799" s="170">
        <f t="shared" si="111"/>
        <v>74250</v>
      </c>
      <c r="I799" s="183"/>
      <c r="J799" s="158">
        <f t="shared" si="110"/>
        <v>0</v>
      </c>
    </row>
    <row r="800" spans="1:10">
      <c r="A800" s="168">
        <v>17</v>
      </c>
      <c r="B800" s="25" t="s">
        <v>40</v>
      </c>
      <c r="C800" s="37"/>
      <c r="D800" s="38">
        <v>113832</v>
      </c>
      <c r="E800" s="156">
        <f t="shared" si="108"/>
        <v>0</v>
      </c>
      <c r="F800" s="157">
        <v>0</v>
      </c>
      <c r="G800" s="30">
        <f t="shared" si="109"/>
        <v>0</v>
      </c>
      <c r="H800" s="170">
        <f t="shared" si="111"/>
        <v>105400</v>
      </c>
      <c r="I800" s="183"/>
      <c r="J800" s="158">
        <f t="shared" si="110"/>
        <v>0</v>
      </c>
    </row>
    <row r="801" spans="1:10">
      <c r="A801" s="168">
        <v>18</v>
      </c>
      <c r="B801" s="25" t="s">
        <v>41</v>
      </c>
      <c r="C801" s="37"/>
      <c r="D801" s="38">
        <v>98010</v>
      </c>
      <c r="E801" s="156">
        <f t="shared" si="108"/>
        <v>0</v>
      </c>
      <c r="F801" s="157">
        <v>0</v>
      </c>
      <c r="G801" s="30">
        <f t="shared" si="109"/>
        <v>0</v>
      </c>
      <c r="H801" s="170">
        <f t="shared" si="111"/>
        <v>90750</v>
      </c>
      <c r="I801" s="183"/>
      <c r="J801" s="158">
        <f t="shared" si="110"/>
        <v>0</v>
      </c>
    </row>
    <row r="802" spans="1:10" ht="17.25">
      <c r="A802" s="40"/>
      <c r="B802" s="41" t="s">
        <v>42</v>
      </c>
      <c r="C802" s="42">
        <f>SUM(C784:C801)</f>
        <v>13</v>
      </c>
      <c r="D802" s="42"/>
      <c r="E802" s="43">
        <f>SUM(E784:E801)</f>
        <v>936199</v>
      </c>
      <c r="F802" s="43"/>
      <c r="G802" s="44">
        <f>SUM(G784:G801)</f>
        <v>936199</v>
      </c>
      <c r="H802" s="45"/>
      <c r="I802" s="64"/>
      <c r="J802" s="45">
        <f>SUM(J784:J801)</f>
        <v>866850.92592592596</v>
      </c>
    </row>
    <row r="803" spans="1:10" ht="31.5">
      <c r="A803" s="46"/>
      <c r="B803" s="47"/>
      <c r="C803" s="48"/>
      <c r="D803" s="48"/>
      <c r="E803" s="49"/>
      <c r="F803" s="49"/>
      <c r="G803" s="50"/>
      <c r="H803" s="51"/>
      <c r="I803" s="65"/>
      <c r="J803" s="184">
        <f>J802*0.08</f>
        <v>69348.074074074073</v>
      </c>
    </row>
    <row r="804" spans="1:10" ht="18">
      <c r="A804" s="283" t="s">
        <v>43</v>
      </c>
      <c r="B804" s="283"/>
      <c r="C804" s="284" t="s">
        <v>44</v>
      </c>
      <c r="D804" s="284"/>
      <c r="E804" s="54"/>
      <c r="F804" s="54"/>
      <c r="G804" s="55" t="s">
        <v>45</v>
      </c>
      <c r="H804" s="56"/>
      <c r="I804" s="66"/>
      <c r="J804" s="185">
        <f>SUM(J802:J803)</f>
        <v>936199</v>
      </c>
    </row>
    <row r="807" spans="1:10" ht="15.75">
      <c r="A807" s="279" t="s">
        <v>0</v>
      </c>
      <c r="B807" s="279"/>
      <c r="C807" s="279"/>
      <c r="D807" s="279"/>
      <c r="E807" s="279"/>
      <c r="F807" s="279"/>
      <c r="G807" s="279"/>
      <c r="H807" s="3"/>
      <c r="I807" s="182"/>
      <c r="J807" s="3"/>
    </row>
    <row r="808" spans="1:10" ht="15.75">
      <c r="A808" s="279" t="s">
        <v>1</v>
      </c>
      <c r="B808" s="279"/>
      <c r="C808" s="279"/>
      <c r="D808" s="279"/>
      <c r="E808" s="279"/>
      <c r="F808" s="279"/>
      <c r="G808" s="279"/>
      <c r="H808" s="176"/>
      <c r="I808" s="176"/>
      <c r="J808" s="176"/>
    </row>
    <row r="809" spans="1:10" ht="15.75">
      <c r="A809" s="279" t="s">
        <v>2</v>
      </c>
      <c r="B809" s="279"/>
      <c r="C809" s="279"/>
      <c r="D809" s="279"/>
      <c r="E809" s="279"/>
      <c r="F809" s="279"/>
      <c r="G809" s="279"/>
      <c r="H809" s="3"/>
      <c r="I809" s="59"/>
      <c r="J809" s="3"/>
    </row>
    <row r="810" spans="1:10" ht="15.75">
      <c r="A810" s="279" t="s">
        <v>4</v>
      </c>
      <c r="B810" s="279"/>
      <c r="C810" s="279"/>
      <c r="D810" s="279"/>
      <c r="E810" s="279"/>
      <c r="F810" s="279"/>
      <c r="G810" s="279"/>
      <c r="H810" s="3"/>
      <c r="I810" s="59"/>
      <c r="J810" s="3"/>
    </row>
    <row r="811" spans="1:10" ht="15.75">
      <c r="A811" s="280" t="s">
        <v>6</v>
      </c>
      <c r="B811" s="280"/>
      <c r="C811" s="280"/>
      <c r="D811" s="280"/>
      <c r="E811" s="280"/>
      <c r="F811" s="280"/>
      <c r="G811" s="280"/>
      <c r="H811" s="3"/>
      <c r="I811" s="59"/>
      <c r="J811" s="3"/>
    </row>
    <row r="812" spans="1:10" ht="27.75">
      <c r="A812" s="9"/>
      <c r="B812" s="9"/>
      <c r="C812" s="281" t="s">
        <v>457</v>
      </c>
      <c r="D812" s="281"/>
      <c r="E812" s="281"/>
      <c r="F812" s="281"/>
      <c r="G812" s="281"/>
      <c r="H812" s="3"/>
      <c r="I812" s="59"/>
      <c r="J812" s="3"/>
    </row>
    <row r="813" spans="1:10" ht="15.75">
      <c r="A813" s="11" t="s">
        <v>358</v>
      </c>
      <c r="B813" s="12"/>
      <c r="C813" s="13"/>
      <c r="D813" s="286"/>
      <c r="E813" s="286"/>
      <c r="F813" s="286"/>
      <c r="G813" s="286"/>
      <c r="H813" s="15"/>
      <c r="I813" s="59"/>
      <c r="J813" s="3"/>
    </row>
    <row r="814" spans="1:10" ht="15.75">
      <c r="A814" s="11" t="s">
        <v>9</v>
      </c>
      <c r="B814" s="286" t="s">
        <v>559</v>
      </c>
      <c r="C814" s="286"/>
      <c r="D814" s="286"/>
      <c r="E814" s="286"/>
      <c r="F814" s="286"/>
      <c r="G814" s="16"/>
      <c r="H814" s="20" t="s">
        <v>161</v>
      </c>
      <c r="I814" s="62">
        <v>11693</v>
      </c>
      <c r="J814" s="61"/>
    </row>
    <row r="815" spans="1:10" ht="18.75">
      <c r="A815" s="11" t="s">
        <v>11</v>
      </c>
      <c r="B815" s="177"/>
      <c r="C815" s="178"/>
      <c r="D815" s="178"/>
      <c r="E815" s="178"/>
      <c r="F815" s="179"/>
      <c r="G815" s="180"/>
      <c r="H815" s="180"/>
      <c r="I815" s="180"/>
      <c r="J815" s="3"/>
    </row>
    <row r="816" spans="1:10" ht="15.75">
      <c r="A816" s="21" t="s">
        <v>14</v>
      </c>
      <c r="B816" s="181"/>
      <c r="C816" s="21" t="s">
        <v>17</v>
      </c>
      <c r="D816" s="22" t="s">
        <v>18</v>
      </c>
      <c r="E816" s="23" t="s">
        <v>19</v>
      </c>
      <c r="F816" s="23" t="s">
        <v>20</v>
      </c>
      <c r="G816" s="21" t="s">
        <v>21</v>
      </c>
      <c r="H816" s="3"/>
      <c r="I816" s="59"/>
      <c r="J816" s="3"/>
    </row>
    <row r="817" spans="1:10">
      <c r="A817" s="24">
        <v>1</v>
      </c>
      <c r="B817" s="25" t="s">
        <v>23</v>
      </c>
      <c r="C817" s="26"/>
      <c r="D817" s="27">
        <v>79305</v>
      </c>
      <c r="E817" s="28">
        <f t="shared" ref="E817:E834" si="112">D817*C817</f>
        <v>0</v>
      </c>
      <c r="F817" s="29">
        <v>0</v>
      </c>
      <c r="G817" s="30">
        <f t="shared" ref="G817:G834" si="113">E817-E817*F817</f>
        <v>0</v>
      </c>
      <c r="H817" s="31">
        <f>D817/1.08</f>
        <v>73430.555555555547</v>
      </c>
      <c r="I817" s="59"/>
      <c r="J817" s="63">
        <f t="shared" ref="J817:J834" si="114">H817*C817</f>
        <v>0</v>
      </c>
    </row>
    <row r="818" spans="1:10">
      <c r="A818" s="120">
        <v>2</v>
      </c>
      <c r="B818" s="121" t="s">
        <v>25</v>
      </c>
      <c r="C818" s="126"/>
      <c r="D818" s="33">
        <v>128591</v>
      </c>
      <c r="E818" s="123">
        <f t="shared" si="112"/>
        <v>0</v>
      </c>
      <c r="F818" s="29">
        <v>0</v>
      </c>
      <c r="G818" s="125">
        <f t="shared" si="113"/>
        <v>0</v>
      </c>
      <c r="H818" s="31">
        <f>D818/1.08</f>
        <v>119065.74074074073</v>
      </c>
      <c r="I818" s="129"/>
      <c r="J818" s="63">
        <f t="shared" si="114"/>
        <v>0</v>
      </c>
    </row>
    <row r="819" spans="1:10">
      <c r="A819" s="24">
        <v>3</v>
      </c>
      <c r="B819" s="25" t="s">
        <v>26</v>
      </c>
      <c r="C819" s="88">
        <v>3</v>
      </c>
      <c r="D819" s="27">
        <v>60043</v>
      </c>
      <c r="E819" s="28">
        <f t="shared" si="112"/>
        <v>180129</v>
      </c>
      <c r="F819" s="29">
        <v>0</v>
      </c>
      <c r="G819" s="30">
        <f t="shared" si="113"/>
        <v>180129</v>
      </c>
      <c r="H819" s="31">
        <f>D819/1.08</f>
        <v>55595.370370370365</v>
      </c>
      <c r="I819" s="59"/>
      <c r="J819" s="63">
        <f t="shared" si="114"/>
        <v>166786.11111111109</v>
      </c>
    </row>
    <row r="820" spans="1:10">
      <c r="A820" s="24">
        <v>4</v>
      </c>
      <c r="B820" s="25" t="s">
        <v>27</v>
      </c>
      <c r="C820" s="35"/>
      <c r="D820" s="27">
        <v>115781</v>
      </c>
      <c r="E820" s="28">
        <f t="shared" si="112"/>
        <v>0</v>
      </c>
      <c r="F820" s="29">
        <v>0</v>
      </c>
      <c r="G820" s="30">
        <f t="shared" si="113"/>
        <v>0</v>
      </c>
      <c r="H820" s="31">
        <f>D820/1.08</f>
        <v>107204.62962962962</v>
      </c>
      <c r="I820" s="59"/>
      <c r="J820" s="63">
        <f t="shared" si="114"/>
        <v>0</v>
      </c>
    </row>
    <row r="821" spans="1:10">
      <c r="A821" s="24">
        <v>5</v>
      </c>
      <c r="B821" s="25" t="s">
        <v>28</v>
      </c>
      <c r="C821" s="32">
        <v>3</v>
      </c>
      <c r="D821" s="33">
        <v>119943</v>
      </c>
      <c r="E821" s="123">
        <f t="shared" si="112"/>
        <v>359829</v>
      </c>
      <c r="F821" s="124">
        <v>0</v>
      </c>
      <c r="G821" s="125">
        <f t="shared" si="113"/>
        <v>359829</v>
      </c>
      <c r="H821" s="128">
        <f>D821/1.08*0.75</f>
        <v>83293.75</v>
      </c>
      <c r="I821" s="59"/>
      <c r="J821" s="63">
        <f t="shared" si="114"/>
        <v>249881.25</v>
      </c>
    </row>
    <row r="822" spans="1:10">
      <c r="A822" s="24">
        <v>6</v>
      </c>
      <c r="B822" s="25" t="s">
        <v>29</v>
      </c>
      <c r="C822" s="26"/>
      <c r="D822" s="27">
        <v>94810</v>
      </c>
      <c r="E822" s="28">
        <f t="shared" si="112"/>
        <v>0</v>
      </c>
      <c r="F822" s="29">
        <v>0</v>
      </c>
      <c r="G822" s="30">
        <f t="shared" si="113"/>
        <v>0</v>
      </c>
      <c r="H822" s="31">
        <f t="shared" ref="H822:H834" si="115">D822/1.08</f>
        <v>87787.037037037036</v>
      </c>
      <c r="I822" s="59"/>
      <c r="J822" s="63">
        <f t="shared" si="114"/>
        <v>0</v>
      </c>
    </row>
    <row r="823" spans="1:10">
      <c r="A823" s="24">
        <v>7</v>
      </c>
      <c r="B823" s="25" t="s">
        <v>30</v>
      </c>
      <c r="C823" s="34"/>
      <c r="D823" s="27">
        <v>141396</v>
      </c>
      <c r="E823" s="28">
        <f t="shared" si="112"/>
        <v>0</v>
      </c>
      <c r="F823" s="29">
        <v>0</v>
      </c>
      <c r="G823" s="30">
        <f t="shared" si="113"/>
        <v>0</v>
      </c>
      <c r="H823" s="31">
        <f t="shared" si="115"/>
        <v>130922.22222222222</v>
      </c>
      <c r="I823" s="59"/>
      <c r="J823" s="63">
        <f t="shared" si="114"/>
        <v>0</v>
      </c>
    </row>
    <row r="824" spans="1:10">
      <c r="A824" s="24">
        <v>8</v>
      </c>
      <c r="B824" s="25" t="s">
        <v>31</v>
      </c>
      <c r="C824" s="26"/>
      <c r="D824" s="27">
        <v>232931</v>
      </c>
      <c r="E824" s="28">
        <f t="shared" si="112"/>
        <v>0</v>
      </c>
      <c r="F824" s="29">
        <v>0</v>
      </c>
      <c r="G824" s="30">
        <f t="shared" si="113"/>
        <v>0</v>
      </c>
      <c r="H824" s="31">
        <f t="shared" si="115"/>
        <v>215676.85185185182</v>
      </c>
      <c r="I824" s="59"/>
      <c r="J824" s="63">
        <f t="shared" si="114"/>
        <v>0</v>
      </c>
    </row>
    <row r="825" spans="1:10">
      <c r="A825" s="24">
        <v>9</v>
      </c>
      <c r="B825" s="36" t="s">
        <v>32</v>
      </c>
      <c r="C825" s="26"/>
      <c r="D825" s="27">
        <v>101534</v>
      </c>
      <c r="E825" s="28">
        <f t="shared" si="112"/>
        <v>0</v>
      </c>
      <c r="F825" s="29">
        <v>0</v>
      </c>
      <c r="G825" s="30">
        <f t="shared" si="113"/>
        <v>0</v>
      </c>
      <c r="H825" s="31">
        <f t="shared" si="115"/>
        <v>94012.962962962964</v>
      </c>
      <c r="I825" s="59"/>
      <c r="J825" s="63">
        <f t="shared" si="114"/>
        <v>0</v>
      </c>
    </row>
    <row r="826" spans="1:10">
      <c r="A826" s="168">
        <v>10</v>
      </c>
      <c r="B826" s="36" t="s">
        <v>33</v>
      </c>
      <c r="C826" s="37"/>
      <c r="D826" s="27">
        <v>110148</v>
      </c>
      <c r="E826" s="156">
        <f t="shared" si="112"/>
        <v>0</v>
      </c>
      <c r="F826" s="157">
        <v>0</v>
      </c>
      <c r="G826" s="30">
        <f t="shared" si="113"/>
        <v>0</v>
      </c>
      <c r="H826" s="170">
        <f t="shared" si="115"/>
        <v>101988.88888888888</v>
      </c>
      <c r="I826" s="183"/>
      <c r="J826" s="158">
        <f t="shared" si="114"/>
        <v>0</v>
      </c>
    </row>
    <row r="827" spans="1:10">
      <c r="A827" s="24">
        <v>11</v>
      </c>
      <c r="B827" s="25" t="s">
        <v>34</v>
      </c>
      <c r="C827" s="37"/>
      <c r="D827" s="27">
        <v>54198</v>
      </c>
      <c r="E827" s="28">
        <f t="shared" si="112"/>
        <v>0</v>
      </c>
      <c r="F827" s="29">
        <v>0</v>
      </c>
      <c r="G827" s="30">
        <f t="shared" si="113"/>
        <v>0</v>
      </c>
      <c r="H827" s="31">
        <f t="shared" si="115"/>
        <v>50183.333333333328</v>
      </c>
      <c r="I827" s="59"/>
      <c r="J827" s="63">
        <f t="shared" si="114"/>
        <v>0</v>
      </c>
    </row>
    <row r="828" spans="1:10">
      <c r="A828" s="24">
        <v>12</v>
      </c>
      <c r="B828" s="25" t="s">
        <v>35</v>
      </c>
      <c r="C828" s="37">
        <v>5</v>
      </c>
      <c r="D828" s="27">
        <v>49680</v>
      </c>
      <c r="E828" s="28">
        <f t="shared" si="112"/>
        <v>248400</v>
      </c>
      <c r="F828" s="29">
        <v>0</v>
      </c>
      <c r="G828" s="30">
        <f t="shared" si="113"/>
        <v>248400</v>
      </c>
      <c r="H828" s="31">
        <f t="shared" si="115"/>
        <v>46000</v>
      </c>
      <c r="I828" s="59"/>
      <c r="J828" s="63">
        <f t="shared" si="114"/>
        <v>230000</v>
      </c>
    </row>
    <row r="829" spans="1:10">
      <c r="A829" s="168">
        <v>13</v>
      </c>
      <c r="B829" s="25" t="s">
        <v>36</v>
      </c>
      <c r="C829" s="37"/>
      <c r="D829" s="38">
        <v>64152</v>
      </c>
      <c r="E829" s="156">
        <f t="shared" si="112"/>
        <v>0</v>
      </c>
      <c r="F829" s="157">
        <v>0</v>
      </c>
      <c r="G829" s="30">
        <f t="shared" si="113"/>
        <v>0</v>
      </c>
      <c r="H829" s="170">
        <f t="shared" si="115"/>
        <v>59399.999999999993</v>
      </c>
      <c r="I829" s="183"/>
      <c r="J829" s="158">
        <f t="shared" si="114"/>
        <v>0</v>
      </c>
    </row>
    <row r="830" spans="1:10">
      <c r="A830" s="168">
        <v>14</v>
      </c>
      <c r="B830" s="25" t="s">
        <v>37</v>
      </c>
      <c r="C830" s="37"/>
      <c r="D830" s="38">
        <v>65934</v>
      </c>
      <c r="E830" s="156">
        <f t="shared" si="112"/>
        <v>0</v>
      </c>
      <c r="F830" s="157">
        <v>0</v>
      </c>
      <c r="G830" s="30">
        <f t="shared" si="113"/>
        <v>0</v>
      </c>
      <c r="H830" s="170">
        <f t="shared" si="115"/>
        <v>61049.999999999993</v>
      </c>
      <c r="I830" s="183"/>
      <c r="J830" s="158">
        <f t="shared" si="114"/>
        <v>0</v>
      </c>
    </row>
    <row r="831" spans="1:10">
      <c r="A831" s="168">
        <v>15</v>
      </c>
      <c r="B831" s="25" t="s">
        <v>38</v>
      </c>
      <c r="C831" s="37"/>
      <c r="D831" s="38">
        <v>76626</v>
      </c>
      <c r="E831" s="156">
        <f t="shared" si="112"/>
        <v>0</v>
      </c>
      <c r="F831" s="157">
        <v>0</v>
      </c>
      <c r="G831" s="30">
        <f t="shared" si="113"/>
        <v>0</v>
      </c>
      <c r="H831" s="170">
        <f t="shared" si="115"/>
        <v>70950</v>
      </c>
      <c r="I831" s="183"/>
      <c r="J831" s="158">
        <f t="shared" si="114"/>
        <v>0</v>
      </c>
    </row>
    <row r="832" spans="1:10">
      <c r="A832" s="168">
        <v>16</v>
      </c>
      <c r="B832" s="25" t="s">
        <v>39</v>
      </c>
      <c r="C832" s="37"/>
      <c r="D832" s="38">
        <v>80190</v>
      </c>
      <c r="E832" s="156">
        <f t="shared" si="112"/>
        <v>0</v>
      </c>
      <c r="F832" s="157">
        <v>0</v>
      </c>
      <c r="G832" s="30">
        <f t="shared" si="113"/>
        <v>0</v>
      </c>
      <c r="H832" s="170">
        <f t="shared" si="115"/>
        <v>74250</v>
      </c>
      <c r="I832" s="183"/>
      <c r="J832" s="158">
        <f t="shared" si="114"/>
        <v>0</v>
      </c>
    </row>
    <row r="833" spans="1:10">
      <c r="A833" s="168">
        <v>17</v>
      </c>
      <c r="B833" s="25" t="s">
        <v>40</v>
      </c>
      <c r="C833" s="37"/>
      <c r="D833" s="38">
        <v>113832</v>
      </c>
      <c r="E833" s="156">
        <f t="shared" si="112"/>
        <v>0</v>
      </c>
      <c r="F833" s="157">
        <v>0</v>
      </c>
      <c r="G833" s="30">
        <f t="shared" si="113"/>
        <v>0</v>
      </c>
      <c r="H833" s="170">
        <f t="shared" si="115"/>
        <v>105400</v>
      </c>
      <c r="I833" s="183"/>
      <c r="J833" s="158">
        <f t="shared" si="114"/>
        <v>0</v>
      </c>
    </row>
    <row r="834" spans="1:10">
      <c r="A834" s="168">
        <v>18</v>
      </c>
      <c r="B834" s="25" t="s">
        <v>41</v>
      </c>
      <c r="C834" s="37"/>
      <c r="D834" s="38">
        <v>98010</v>
      </c>
      <c r="E834" s="156">
        <f t="shared" si="112"/>
        <v>0</v>
      </c>
      <c r="F834" s="157">
        <v>0</v>
      </c>
      <c r="G834" s="30">
        <f t="shared" si="113"/>
        <v>0</v>
      </c>
      <c r="H834" s="170">
        <f t="shared" si="115"/>
        <v>90750</v>
      </c>
      <c r="I834" s="183"/>
      <c r="J834" s="158">
        <f t="shared" si="114"/>
        <v>0</v>
      </c>
    </row>
    <row r="835" spans="1:10" ht="17.25">
      <c r="A835" s="40"/>
      <c r="B835" s="41" t="s">
        <v>42</v>
      </c>
      <c r="C835" s="42">
        <f>SUM(C817:C834)</f>
        <v>11</v>
      </c>
      <c r="D835" s="42"/>
      <c r="E835" s="43">
        <f>SUM(E817:E834)</f>
        <v>788358</v>
      </c>
      <c r="F835" s="43"/>
      <c r="G835" s="44">
        <f>SUM(G817:G834)</f>
        <v>788358</v>
      </c>
      <c r="H835" s="45"/>
      <c r="I835" s="64"/>
      <c r="J835" s="45">
        <f>SUM(J817:J834)</f>
        <v>646667.36111111112</v>
      </c>
    </row>
    <row r="836" spans="1:10" ht="31.5">
      <c r="A836" s="46"/>
      <c r="B836" s="47"/>
      <c r="C836" s="48"/>
      <c r="D836" s="48"/>
      <c r="E836" s="49"/>
      <c r="F836" s="49"/>
      <c r="G836" s="50"/>
      <c r="H836" s="51"/>
      <c r="I836" s="65"/>
      <c r="J836" s="184">
        <f>J835*0.08</f>
        <v>51733.388888888891</v>
      </c>
    </row>
    <row r="837" spans="1:10" ht="18">
      <c r="A837" s="283" t="s">
        <v>43</v>
      </c>
      <c r="B837" s="283"/>
      <c r="C837" s="284" t="s">
        <v>44</v>
      </c>
      <c r="D837" s="284"/>
      <c r="E837" s="54"/>
      <c r="F837" s="54"/>
      <c r="G837" s="55" t="s">
        <v>45</v>
      </c>
      <c r="H837" s="56"/>
      <c r="I837" s="66"/>
      <c r="J837" s="185">
        <f>SUM(J835:J836)</f>
        <v>698400.75</v>
      </c>
    </row>
    <row r="840" spans="1:10" ht="15.75">
      <c r="A840" s="279" t="s">
        <v>0</v>
      </c>
      <c r="B840" s="279"/>
      <c r="C840" s="279"/>
      <c r="D840" s="279"/>
      <c r="E840" s="279"/>
      <c r="F840" s="279"/>
      <c r="G840" s="279"/>
      <c r="H840" s="3"/>
      <c r="I840" s="182"/>
      <c r="J840" s="3"/>
    </row>
    <row r="841" spans="1:10" ht="15.75">
      <c r="A841" s="279" t="s">
        <v>1</v>
      </c>
      <c r="B841" s="279"/>
      <c r="C841" s="279"/>
      <c r="D841" s="279"/>
      <c r="E841" s="279"/>
      <c r="F841" s="279"/>
      <c r="G841" s="279"/>
      <c r="H841" s="176"/>
      <c r="I841" s="176"/>
      <c r="J841" s="176"/>
    </row>
    <row r="842" spans="1:10" ht="15.75">
      <c r="A842" s="279" t="s">
        <v>2</v>
      </c>
      <c r="B842" s="279"/>
      <c r="C842" s="279"/>
      <c r="D842" s="279"/>
      <c r="E842" s="279"/>
      <c r="F842" s="279"/>
      <c r="G842" s="279"/>
      <c r="H842" s="3"/>
      <c r="I842" s="59"/>
      <c r="J842" s="3"/>
    </row>
    <row r="843" spans="1:10" ht="15.75">
      <c r="A843" s="279" t="s">
        <v>4</v>
      </c>
      <c r="B843" s="279"/>
      <c r="C843" s="279"/>
      <c r="D843" s="279"/>
      <c r="E843" s="279"/>
      <c r="F843" s="279"/>
      <c r="G843" s="279"/>
      <c r="H843" s="3"/>
      <c r="I843" s="59"/>
      <c r="J843" s="3"/>
    </row>
    <row r="844" spans="1:10" ht="15.75">
      <c r="A844" s="280" t="s">
        <v>6</v>
      </c>
      <c r="B844" s="280"/>
      <c r="C844" s="280"/>
      <c r="D844" s="280"/>
      <c r="E844" s="280"/>
      <c r="F844" s="280"/>
      <c r="G844" s="280"/>
      <c r="H844" s="3"/>
      <c r="I844" s="59"/>
      <c r="J844" s="3"/>
    </row>
    <row r="845" spans="1:10" ht="27.75">
      <c r="A845" s="9"/>
      <c r="B845" s="9"/>
      <c r="C845" s="281" t="s">
        <v>457</v>
      </c>
      <c r="D845" s="281"/>
      <c r="E845" s="281"/>
      <c r="F845" s="281"/>
      <c r="G845" s="281"/>
      <c r="H845" s="3"/>
      <c r="I845" s="59"/>
      <c r="J845" s="3"/>
    </row>
    <row r="846" spans="1:10" ht="15.75">
      <c r="A846" s="11" t="s">
        <v>358</v>
      </c>
      <c r="B846" s="12"/>
      <c r="C846" s="13"/>
      <c r="D846" s="286"/>
      <c r="E846" s="286"/>
      <c r="F846" s="286"/>
      <c r="G846" s="286"/>
      <c r="H846" s="15"/>
      <c r="I846" s="59"/>
      <c r="J846" s="3"/>
    </row>
    <row r="847" spans="1:10" ht="15.75">
      <c r="A847" s="11" t="s">
        <v>9</v>
      </c>
      <c r="B847" s="286" t="s">
        <v>560</v>
      </c>
      <c r="C847" s="286"/>
      <c r="D847" s="286"/>
      <c r="E847" s="286"/>
      <c r="F847" s="286"/>
      <c r="G847" s="16"/>
      <c r="H847" s="20" t="s">
        <v>161</v>
      </c>
      <c r="I847" s="62">
        <v>12407</v>
      </c>
      <c r="J847" s="61"/>
    </row>
    <row r="848" spans="1:10" ht="18.75">
      <c r="A848" s="11" t="s">
        <v>11</v>
      </c>
      <c r="B848" s="177"/>
      <c r="C848" s="178"/>
      <c r="D848" s="178"/>
      <c r="E848" s="178"/>
      <c r="F848" s="179"/>
      <c r="G848" s="180"/>
      <c r="H848" s="180"/>
      <c r="I848" s="180"/>
      <c r="J848" s="3"/>
    </row>
    <row r="849" spans="1:10" ht="15.75">
      <c r="A849" s="21" t="s">
        <v>14</v>
      </c>
      <c r="B849" s="181"/>
      <c r="C849" s="21" t="s">
        <v>17</v>
      </c>
      <c r="D849" s="22" t="s">
        <v>18</v>
      </c>
      <c r="E849" s="23" t="s">
        <v>19</v>
      </c>
      <c r="F849" s="23" t="s">
        <v>20</v>
      </c>
      <c r="G849" s="21" t="s">
        <v>21</v>
      </c>
      <c r="H849" s="3"/>
      <c r="I849" s="59"/>
      <c r="J849" s="3"/>
    </row>
    <row r="850" spans="1:10">
      <c r="A850" s="24">
        <v>1</v>
      </c>
      <c r="B850" s="25" t="s">
        <v>23</v>
      </c>
      <c r="C850" s="26">
        <v>5</v>
      </c>
      <c r="D850" s="27">
        <v>79305</v>
      </c>
      <c r="E850" s="28">
        <f t="shared" ref="E850:E867" si="116">D850*C850</f>
        <v>396525</v>
      </c>
      <c r="F850" s="29">
        <v>0</v>
      </c>
      <c r="G850" s="30">
        <f t="shared" ref="G850:G867" si="117">E850-E850*F850</f>
        <v>396525</v>
      </c>
      <c r="H850" s="31">
        <f>D850/1.08</f>
        <v>73430.555555555547</v>
      </c>
      <c r="I850" s="59"/>
      <c r="J850" s="63">
        <f t="shared" ref="J850:J867" si="118">H850*C850</f>
        <v>367152.77777777775</v>
      </c>
    </row>
    <row r="851" spans="1:10">
      <c r="A851" s="120">
        <v>2</v>
      </c>
      <c r="B851" s="121" t="s">
        <v>25</v>
      </c>
      <c r="C851" s="126"/>
      <c r="D851" s="33">
        <v>128591</v>
      </c>
      <c r="E851" s="123">
        <f t="shared" si="116"/>
        <v>0</v>
      </c>
      <c r="F851" s="29">
        <v>0</v>
      </c>
      <c r="G851" s="125">
        <f t="shared" si="117"/>
        <v>0</v>
      </c>
      <c r="H851" s="31">
        <f>D851/1.08</f>
        <v>119065.74074074073</v>
      </c>
      <c r="I851" s="129"/>
      <c r="J851" s="63">
        <f t="shared" si="118"/>
        <v>0</v>
      </c>
    </row>
    <row r="852" spans="1:10">
      <c r="A852" s="24">
        <v>3</v>
      </c>
      <c r="B852" s="25" t="s">
        <v>26</v>
      </c>
      <c r="C852" s="88"/>
      <c r="D852" s="27">
        <v>60043</v>
      </c>
      <c r="E852" s="28">
        <f t="shared" si="116"/>
        <v>0</v>
      </c>
      <c r="F852" s="29">
        <v>0</v>
      </c>
      <c r="G852" s="30">
        <f t="shared" si="117"/>
        <v>0</v>
      </c>
      <c r="H852" s="31">
        <f>D852/1.08</f>
        <v>55595.370370370365</v>
      </c>
      <c r="I852" s="59"/>
      <c r="J852" s="63">
        <f t="shared" si="118"/>
        <v>0</v>
      </c>
    </row>
    <row r="853" spans="1:10">
      <c r="A853" s="24">
        <v>4</v>
      </c>
      <c r="B853" s="25" t="s">
        <v>27</v>
      </c>
      <c r="C853" s="35"/>
      <c r="D853" s="27">
        <v>115781</v>
      </c>
      <c r="E853" s="28">
        <f t="shared" si="116"/>
        <v>0</v>
      </c>
      <c r="F853" s="29">
        <v>0</v>
      </c>
      <c r="G853" s="30">
        <f t="shared" si="117"/>
        <v>0</v>
      </c>
      <c r="H853" s="31">
        <f>D853/1.08</f>
        <v>107204.62962962962</v>
      </c>
      <c r="I853" s="59"/>
      <c r="J853" s="63">
        <f t="shared" si="118"/>
        <v>0</v>
      </c>
    </row>
    <row r="854" spans="1:10">
      <c r="A854" s="24">
        <v>5</v>
      </c>
      <c r="B854" s="25" t="s">
        <v>28</v>
      </c>
      <c r="C854" s="32"/>
      <c r="D854" s="33">
        <v>119943</v>
      </c>
      <c r="E854" s="123">
        <f t="shared" si="116"/>
        <v>0</v>
      </c>
      <c r="F854" s="124">
        <v>0</v>
      </c>
      <c r="G854" s="125">
        <f t="shared" si="117"/>
        <v>0</v>
      </c>
      <c r="H854" s="128">
        <f>D854/1.08*0.75</f>
        <v>83293.75</v>
      </c>
      <c r="I854" s="59"/>
      <c r="J854" s="63">
        <f t="shared" si="118"/>
        <v>0</v>
      </c>
    </row>
    <row r="855" spans="1:10">
      <c r="A855" s="24">
        <v>6</v>
      </c>
      <c r="B855" s="25" t="s">
        <v>29</v>
      </c>
      <c r="C855" s="26"/>
      <c r="D855" s="27">
        <v>94810</v>
      </c>
      <c r="E855" s="28">
        <f t="shared" si="116"/>
        <v>0</v>
      </c>
      <c r="F855" s="29">
        <v>0</v>
      </c>
      <c r="G855" s="30">
        <f t="shared" si="117"/>
        <v>0</v>
      </c>
      <c r="H855" s="31">
        <f t="shared" ref="H855:H867" si="119">D855/1.08</f>
        <v>87787.037037037036</v>
      </c>
      <c r="I855" s="59"/>
      <c r="J855" s="63">
        <f t="shared" si="118"/>
        <v>0</v>
      </c>
    </row>
    <row r="856" spans="1:10">
      <c r="A856" s="24">
        <v>7</v>
      </c>
      <c r="B856" s="25" t="s">
        <v>30</v>
      </c>
      <c r="C856" s="34"/>
      <c r="D856" s="27">
        <v>141396</v>
      </c>
      <c r="E856" s="28">
        <f t="shared" si="116"/>
        <v>0</v>
      </c>
      <c r="F856" s="29">
        <v>0</v>
      </c>
      <c r="G856" s="30">
        <f t="shared" si="117"/>
        <v>0</v>
      </c>
      <c r="H856" s="31">
        <f t="shared" si="119"/>
        <v>130922.22222222222</v>
      </c>
      <c r="I856" s="59"/>
      <c r="J856" s="63">
        <f t="shared" si="118"/>
        <v>0</v>
      </c>
    </row>
    <row r="857" spans="1:10">
      <c r="A857" s="24">
        <v>8</v>
      </c>
      <c r="B857" s="25" t="s">
        <v>31</v>
      </c>
      <c r="C857" s="26"/>
      <c r="D857" s="27">
        <v>232931</v>
      </c>
      <c r="E857" s="28">
        <f t="shared" si="116"/>
        <v>0</v>
      </c>
      <c r="F857" s="29">
        <v>0</v>
      </c>
      <c r="G857" s="30">
        <f t="shared" si="117"/>
        <v>0</v>
      </c>
      <c r="H857" s="31">
        <f t="shared" si="119"/>
        <v>215676.85185185182</v>
      </c>
      <c r="I857" s="59"/>
      <c r="J857" s="63">
        <f t="shared" si="118"/>
        <v>0</v>
      </c>
    </row>
    <row r="858" spans="1:10">
      <c r="A858" s="24">
        <v>9</v>
      </c>
      <c r="B858" s="36" t="s">
        <v>32</v>
      </c>
      <c r="C858" s="26"/>
      <c r="D858" s="27">
        <v>101534</v>
      </c>
      <c r="E858" s="28">
        <f t="shared" si="116"/>
        <v>0</v>
      </c>
      <c r="F858" s="29">
        <v>0</v>
      </c>
      <c r="G858" s="30">
        <f t="shared" si="117"/>
        <v>0</v>
      </c>
      <c r="H858" s="31">
        <f t="shared" si="119"/>
        <v>94012.962962962964</v>
      </c>
      <c r="I858" s="59"/>
      <c r="J858" s="63">
        <f t="shared" si="118"/>
        <v>0</v>
      </c>
    </row>
    <row r="859" spans="1:10">
      <c r="A859" s="168">
        <v>10</v>
      </c>
      <c r="B859" s="36" t="s">
        <v>33</v>
      </c>
      <c r="C859" s="37"/>
      <c r="D859" s="27">
        <v>110148</v>
      </c>
      <c r="E859" s="156">
        <f t="shared" si="116"/>
        <v>0</v>
      </c>
      <c r="F859" s="157">
        <v>0</v>
      </c>
      <c r="G859" s="30">
        <f t="shared" si="117"/>
        <v>0</v>
      </c>
      <c r="H859" s="170">
        <f t="shared" si="119"/>
        <v>101988.88888888888</v>
      </c>
      <c r="I859" s="183"/>
      <c r="J859" s="158">
        <f t="shared" si="118"/>
        <v>0</v>
      </c>
    </row>
    <row r="860" spans="1:10">
      <c r="A860" s="24">
        <v>11</v>
      </c>
      <c r="B860" s="25" t="s">
        <v>34</v>
      </c>
      <c r="C860" s="37">
        <v>5</v>
      </c>
      <c r="D860" s="27">
        <v>54198</v>
      </c>
      <c r="E860" s="28">
        <f t="shared" si="116"/>
        <v>270990</v>
      </c>
      <c r="F860" s="29">
        <v>0</v>
      </c>
      <c r="G860" s="30">
        <f t="shared" si="117"/>
        <v>270990</v>
      </c>
      <c r="H860" s="31">
        <f t="shared" si="119"/>
        <v>50183.333333333328</v>
      </c>
      <c r="I860" s="59"/>
      <c r="J860" s="63">
        <f t="shared" si="118"/>
        <v>250916.66666666663</v>
      </c>
    </row>
    <row r="861" spans="1:10">
      <c r="A861" s="24">
        <v>12</v>
      </c>
      <c r="B861" s="25" t="s">
        <v>35</v>
      </c>
      <c r="C861" s="37"/>
      <c r="D861" s="27">
        <v>49680</v>
      </c>
      <c r="E861" s="28">
        <f t="shared" si="116"/>
        <v>0</v>
      </c>
      <c r="F861" s="29">
        <v>0</v>
      </c>
      <c r="G861" s="30">
        <f t="shared" si="117"/>
        <v>0</v>
      </c>
      <c r="H861" s="31">
        <f t="shared" si="119"/>
        <v>46000</v>
      </c>
      <c r="I861" s="59"/>
      <c r="J861" s="63">
        <f t="shared" si="118"/>
        <v>0</v>
      </c>
    </row>
    <row r="862" spans="1:10">
      <c r="A862" s="168">
        <v>13</v>
      </c>
      <c r="B862" s="25" t="s">
        <v>36</v>
      </c>
      <c r="C862" s="37"/>
      <c r="D862" s="38">
        <v>64152</v>
      </c>
      <c r="E862" s="156">
        <f t="shared" si="116"/>
        <v>0</v>
      </c>
      <c r="F862" s="157">
        <v>0</v>
      </c>
      <c r="G862" s="30">
        <f t="shared" si="117"/>
        <v>0</v>
      </c>
      <c r="H862" s="170">
        <f t="shared" si="119"/>
        <v>59399.999999999993</v>
      </c>
      <c r="I862" s="183"/>
      <c r="J862" s="158">
        <f t="shared" si="118"/>
        <v>0</v>
      </c>
    </row>
    <row r="863" spans="1:10">
      <c r="A863" s="168">
        <v>14</v>
      </c>
      <c r="B863" s="25" t="s">
        <v>37</v>
      </c>
      <c r="C863" s="37"/>
      <c r="D863" s="38">
        <v>65934</v>
      </c>
      <c r="E863" s="156">
        <f t="shared" si="116"/>
        <v>0</v>
      </c>
      <c r="F863" s="157">
        <v>0</v>
      </c>
      <c r="G863" s="30">
        <f t="shared" si="117"/>
        <v>0</v>
      </c>
      <c r="H863" s="170">
        <f t="shared" si="119"/>
        <v>61049.999999999993</v>
      </c>
      <c r="I863" s="183"/>
      <c r="J863" s="158">
        <f t="shared" si="118"/>
        <v>0</v>
      </c>
    </row>
    <row r="864" spans="1:10">
      <c r="A864" s="168">
        <v>15</v>
      </c>
      <c r="B864" s="25" t="s">
        <v>38</v>
      </c>
      <c r="C864" s="37"/>
      <c r="D864" s="38">
        <v>76626</v>
      </c>
      <c r="E864" s="156">
        <f t="shared" si="116"/>
        <v>0</v>
      </c>
      <c r="F864" s="157">
        <v>0</v>
      </c>
      <c r="G864" s="30">
        <f t="shared" si="117"/>
        <v>0</v>
      </c>
      <c r="H864" s="170">
        <f t="shared" si="119"/>
        <v>70950</v>
      </c>
      <c r="I864" s="183"/>
      <c r="J864" s="158">
        <f t="shared" si="118"/>
        <v>0</v>
      </c>
    </row>
    <row r="865" spans="1:10">
      <c r="A865" s="168">
        <v>16</v>
      </c>
      <c r="B865" s="25" t="s">
        <v>39</v>
      </c>
      <c r="C865" s="37"/>
      <c r="D865" s="38">
        <v>80190</v>
      </c>
      <c r="E865" s="156">
        <f t="shared" si="116"/>
        <v>0</v>
      </c>
      <c r="F865" s="157">
        <v>0</v>
      </c>
      <c r="G865" s="30">
        <f t="shared" si="117"/>
        <v>0</v>
      </c>
      <c r="H865" s="170">
        <f t="shared" si="119"/>
        <v>74250</v>
      </c>
      <c r="I865" s="183"/>
      <c r="J865" s="158">
        <f t="shared" si="118"/>
        <v>0</v>
      </c>
    </row>
    <row r="866" spans="1:10">
      <c r="A866" s="168">
        <v>17</v>
      </c>
      <c r="B866" s="25" t="s">
        <v>40</v>
      </c>
      <c r="C866" s="37"/>
      <c r="D866" s="38">
        <v>113832</v>
      </c>
      <c r="E866" s="156">
        <f t="shared" si="116"/>
        <v>0</v>
      </c>
      <c r="F866" s="157">
        <v>0</v>
      </c>
      <c r="G866" s="30">
        <f t="shared" si="117"/>
        <v>0</v>
      </c>
      <c r="H866" s="170">
        <f t="shared" si="119"/>
        <v>105400</v>
      </c>
      <c r="I866" s="183"/>
      <c r="J866" s="158">
        <f t="shared" si="118"/>
        <v>0</v>
      </c>
    </row>
    <row r="867" spans="1:10">
      <c r="A867" s="168">
        <v>18</v>
      </c>
      <c r="B867" s="25" t="s">
        <v>41</v>
      </c>
      <c r="C867" s="37"/>
      <c r="D867" s="38">
        <v>98010</v>
      </c>
      <c r="E867" s="156">
        <f t="shared" si="116"/>
        <v>0</v>
      </c>
      <c r="F867" s="157">
        <v>0</v>
      </c>
      <c r="G867" s="30">
        <f t="shared" si="117"/>
        <v>0</v>
      </c>
      <c r="H867" s="170">
        <f t="shared" si="119"/>
        <v>90750</v>
      </c>
      <c r="I867" s="183"/>
      <c r="J867" s="158">
        <f t="shared" si="118"/>
        <v>0</v>
      </c>
    </row>
    <row r="868" spans="1:10" ht="17.25">
      <c r="A868" s="40"/>
      <c r="B868" s="41" t="s">
        <v>42</v>
      </c>
      <c r="C868" s="42">
        <f>SUM(C850:C867)</f>
        <v>10</v>
      </c>
      <c r="D868" s="42"/>
      <c r="E868" s="43">
        <f>SUM(E850:E867)</f>
        <v>667515</v>
      </c>
      <c r="F868" s="43"/>
      <c r="G868" s="44">
        <f>SUM(G850:G867)</f>
        <v>667515</v>
      </c>
      <c r="H868" s="45"/>
      <c r="I868" s="64"/>
      <c r="J868" s="45">
        <f>SUM(J850:J867)</f>
        <v>618069.44444444438</v>
      </c>
    </row>
    <row r="869" spans="1:10" ht="31.5">
      <c r="A869" s="46"/>
      <c r="B869" s="47"/>
      <c r="C869" s="48"/>
      <c r="D869" s="48"/>
      <c r="E869" s="49"/>
      <c r="F869" s="49"/>
      <c r="G869" s="50"/>
      <c r="H869" s="51"/>
      <c r="I869" s="65"/>
      <c r="J869" s="184">
        <f>J868*0.08</f>
        <v>49445.555555555555</v>
      </c>
    </row>
    <row r="870" spans="1:10" ht="18">
      <c r="A870" s="283" t="s">
        <v>43</v>
      </c>
      <c r="B870" s="283"/>
      <c r="C870" s="284" t="s">
        <v>44</v>
      </c>
      <c r="D870" s="284"/>
      <c r="E870" s="54"/>
      <c r="F870" s="54"/>
      <c r="G870" s="55" t="s">
        <v>45</v>
      </c>
      <c r="H870" s="56"/>
      <c r="I870" s="66"/>
      <c r="J870" s="185">
        <f>SUM(J868:J869)</f>
        <v>667514.99999999988</v>
      </c>
    </row>
    <row r="873" spans="1:10" ht="15.75">
      <c r="A873" s="279" t="s">
        <v>0</v>
      </c>
      <c r="B873" s="279"/>
      <c r="C873" s="279"/>
      <c r="D873" s="279"/>
      <c r="E873" s="279"/>
      <c r="F873" s="279"/>
      <c r="G873" s="279"/>
      <c r="H873" s="3"/>
      <c r="I873" s="182"/>
      <c r="J873" s="3"/>
    </row>
    <row r="874" spans="1:10" ht="15.75">
      <c r="A874" s="279" t="s">
        <v>1</v>
      </c>
      <c r="B874" s="279"/>
      <c r="C874" s="279"/>
      <c r="D874" s="279"/>
      <c r="E874" s="279"/>
      <c r="F874" s="279"/>
      <c r="G874" s="279"/>
      <c r="H874" s="176"/>
      <c r="I874" s="176"/>
      <c r="J874" s="176"/>
    </row>
    <row r="875" spans="1:10" ht="15.75">
      <c r="A875" s="279" t="s">
        <v>2</v>
      </c>
      <c r="B875" s="279"/>
      <c r="C875" s="279"/>
      <c r="D875" s="279"/>
      <c r="E875" s="279"/>
      <c r="F875" s="279"/>
      <c r="G875" s="279"/>
      <c r="H875" s="3"/>
      <c r="I875" s="59"/>
      <c r="J875" s="3"/>
    </row>
    <row r="876" spans="1:10" ht="15.75">
      <c r="A876" s="279" t="s">
        <v>4</v>
      </c>
      <c r="B876" s="279"/>
      <c r="C876" s="279"/>
      <c r="D876" s="279"/>
      <c r="E876" s="279"/>
      <c r="F876" s="279"/>
      <c r="G876" s="279"/>
      <c r="H876" s="3"/>
      <c r="I876" s="59"/>
      <c r="J876" s="3"/>
    </row>
    <row r="877" spans="1:10" ht="15.75">
      <c r="A877" s="280" t="s">
        <v>6</v>
      </c>
      <c r="B877" s="280"/>
      <c r="C877" s="280"/>
      <c r="D877" s="280"/>
      <c r="E877" s="280"/>
      <c r="F877" s="280"/>
      <c r="G877" s="280"/>
      <c r="H877" s="3"/>
      <c r="I877" s="59"/>
      <c r="J877" s="3"/>
    </row>
    <row r="878" spans="1:10" ht="27.75">
      <c r="A878" s="9"/>
      <c r="B878" s="9"/>
      <c r="C878" s="281" t="s">
        <v>457</v>
      </c>
      <c r="D878" s="281"/>
      <c r="E878" s="281"/>
      <c r="F878" s="281"/>
      <c r="G878" s="281"/>
      <c r="H878" s="3"/>
      <c r="I878" s="59"/>
      <c r="J878" s="3"/>
    </row>
    <row r="879" spans="1:10" ht="15.75">
      <c r="A879" s="11" t="s">
        <v>358</v>
      </c>
      <c r="B879" s="12"/>
      <c r="C879" s="13"/>
      <c r="D879" s="286"/>
      <c r="E879" s="286"/>
      <c r="F879" s="286"/>
      <c r="G879" s="286"/>
      <c r="H879" s="15"/>
      <c r="I879" s="59"/>
      <c r="J879" s="3"/>
    </row>
    <row r="880" spans="1:10" ht="15.75">
      <c r="A880" s="11" t="s">
        <v>9</v>
      </c>
      <c r="B880" s="286" t="s">
        <v>561</v>
      </c>
      <c r="C880" s="286"/>
      <c r="D880" s="286"/>
      <c r="E880" s="286"/>
      <c r="F880" s="286"/>
      <c r="G880" s="16"/>
      <c r="H880" s="20" t="s">
        <v>161</v>
      </c>
      <c r="I880" s="62">
        <v>12408</v>
      </c>
      <c r="J880" s="61"/>
    </row>
    <row r="881" spans="1:10" ht="18.75">
      <c r="A881" s="11" t="s">
        <v>11</v>
      </c>
      <c r="B881" s="177"/>
      <c r="C881" s="178"/>
      <c r="D881" s="178"/>
      <c r="E881" s="178"/>
      <c r="F881" s="179"/>
      <c r="G881" s="180"/>
      <c r="H881" s="180"/>
      <c r="I881" s="180"/>
      <c r="J881" s="3"/>
    </row>
    <row r="882" spans="1:10" ht="15.75">
      <c r="A882" s="21" t="s">
        <v>14</v>
      </c>
      <c r="B882" s="181"/>
      <c r="C882" s="21" t="s">
        <v>17</v>
      </c>
      <c r="D882" s="22" t="s">
        <v>18</v>
      </c>
      <c r="E882" s="23" t="s">
        <v>19</v>
      </c>
      <c r="F882" s="23" t="s">
        <v>20</v>
      </c>
      <c r="G882" s="21" t="s">
        <v>21</v>
      </c>
      <c r="H882" s="3"/>
      <c r="I882" s="59"/>
      <c r="J882" s="3"/>
    </row>
    <row r="883" spans="1:10">
      <c r="A883" s="24">
        <v>1</v>
      </c>
      <c r="B883" s="25" t="s">
        <v>23</v>
      </c>
      <c r="C883" s="26"/>
      <c r="D883" s="27">
        <v>79305</v>
      </c>
      <c r="E883" s="28">
        <f t="shared" ref="E883:E900" si="120">D883*C883</f>
        <v>0</v>
      </c>
      <c r="F883" s="29">
        <v>0</v>
      </c>
      <c r="G883" s="30">
        <f t="shared" ref="G883:G900" si="121">E883-E883*F883</f>
        <v>0</v>
      </c>
      <c r="H883" s="31">
        <f>D883/1.08</f>
        <v>73430.555555555547</v>
      </c>
      <c r="I883" s="59"/>
      <c r="J883" s="63">
        <f t="shared" ref="J883:J900" si="122">H883*C883</f>
        <v>0</v>
      </c>
    </row>
    <row r="884" spans="1:10">
      <c r="A884" s="120">
        <v>2</v>
      </c>
      <c r="B884" s="121" t="s">
        <v>25</v>
      </c>
      <c r="C884" s="126"/>
      <c r="D884" s="33">
        <v>128591</v>
      </c>
      <c r="E884" s="123">
        <f t="shared" si="120"/>
        <v>0</v>
      </c>
      <c r="F884" s="29">
        <v>0</v>
      </c>
      <c r="G884" s="125">
        <f t="shared" si="121"/>
        <v>0</v>
      </c>
      <c r="H884" s="31">
        <f>D884/1.08</f>
        <v>119065.74074074073</v>
      </c>
      <c r="I884" s="129"/>
      <c r="J884" s="63">
        <f t="shared" si="122"/>
        <v>0</v>
      </c>
    </row>
    <row r="885" spans="1:10">
      <c r="A885" s="24">
        <v>3</v>
      </c>
      <c r="B885" s="25" t="s">
        <v>26</v>
      </c>
      <c r="C885" s="88"/>
      <c r="D885" s="27">
        <v>60043</v>
      </c>
      <c r="E885" s="28">
        <f t="shared" si="120"/>
        <v>0</v>
      </c>
      <c r="F885" s="29">
        <v>0</v>
      </c>
      <c r="G885" s="30">
        <f t="shared" si="121"/>
        <v>0</v>
      </c>
      <c r="H885" s="31">
        <f>D885/1.08</f>
        <v>55595.370370370365</v>
      </c>
      <c r="I885" s="59"/>
      <c r="J885" s="63">
        <f t="shared" si="122"/>
        <v>0</v>
      </c>
    </row>
    <row r="886" spans="1:10">
      <c r="A886" s="24">
        <v>4</v>
      </c>
      <c r="B886" s="25" t="s">
        <v>27</v>
      </c>
      <c r="C886" s="35"/>
      <c r="D886" s="27">
        <v>115781</v>
      </c>
      <c r="E886" s="28">
        <f t="shared" si="120"/>
        <v>0</v>
      </c>
      <c r="F886" s="29">
        <v>0</v>
      </c>
      <c r="G886" s="30">
        <f t="shared" si="121"/>
        <v>0</v>
      </c>
      <c r="H886" s="31">
        <f>D886/1.08</f>
        <v>107204.62962962962</v>
      </c>
      <c r="I886" s="59"/>
      <c r="J886" s="63">
        <f t="shared" si="122"/>
        <v>0</v>
      </c>
    </row>
    <row r="887" spans="1:10">
      <c r="A887" s="24">
        <v>5</v>
      </c>
      <c r="B887" s="25" t="s">
        <v>28</v>
      </c>
      <c r="C887" s="32">
        <v>10</v>
      </c>
      <c r="D887" s="33">
        <v>119943</v>
      </c>
      <c r="E887" s="123">
        <f t="shared" si="120"/>
        <v>1199430</v>
      </c>
      <c r="F887" s="124">
        <v>0</v>
      </c>
      <c r="G887" s="125">
        <f t="shared" si="121"/>
        <v>1199430</v>
      </c>
      <c r="H887" s="128">
        <f>D887/1.08*0.75</f>
        <v>83293.75</v>
      </c>
      <c r="I887" s="59"/>
      <c r="J887" s="63">
        <f t="shared" si="122"/>
        <v>832937.5</v>
      </c>
    </row>
    <row r="888" spans="1:10">
      <c r="A888" s="24">
        <v>6</v>
      </c>
      <c r="B888" s="25" t="s">
        <v>29</v>
      </c>
      <c r="C888" s="26"/>
      <c r="D888" s="27">
        <v>94810</v>
      </c>
      <c r="E888" s="28">
        <f t="shared" si="120"/>
        <v>0</v>
      </c>
      <c r="F888" s="29">
        <v>0</v>
      </c>
      <c r="G888" s="30">
        <f t="shared" si="121"/>
        <v>0</v>
      </c>
      <c r="H888" s="31">
        <f t="shared" ref="H888:H900" si="123">D888/1.08</f>
        <v>87787.037037037036</v>
      </c>
      <c r="I888" s="59"/>
      <c r="J888" s="63">
        <f t="shared" si="122"/>
        <v>0</v>
      </c>
    </row>
    <row r="889" spans="1:10">
      <c r="A889" s="24">
        <v>7</v>
      </c>
      <c r="B889" s="25" t="s">
        <v>30</v>
      </c>
      <c r="C889" s="34"/>
      <c r="D889" s="27">
        <v>141396</v>
      </c>
      <c r="E889" s="28">
        <f t="shared" si="120"/>
        <v>0</v>
      </c>
      <c r="F889" s="29">
        <v>0</v>
      </c>
      <c r="G889" s="30">
        <f t="shared" si="121"/>
        <v>0</v>
      </c>
      <c r="H889" s="31">
        <f t="shared" si="123"/>
        <v>130922.22222222222</v>
      </c>
      <c r="I889" s="59"/>
      <c r="J889" s="63">
        <f t="shared" si="122"/>
        <v>0</v>
      </c>
    </row>
    <row r="890" spans="1:10">
      <c r="A890" s="24">
        <v>8</v>
      </c>
      <c r="B890" s="25" t="s">
        <v>31</v>
      </c>
      <c r="C890" s="26"/>
      <c r="D890" s="27">
        <v>232931</v>
      </c>
      <c r="E890" s="28">
        <f t="shared" si="120"/>
        <v>0</v>
      </c>
      <c r="F890" s="29">
        <v>0</v>
      </c>
      <c r="G890" s="30">
        <f t="shared" si="121"/>
        <v>0</v>
      </c>
      <c r="H890" s="31">
        <f t="shared" si="123"/>
        <v>215676.85185185182</v>
      </c>
      <c r="I890" s="59"/>
      <c r="J890" s="63">
        <f t="shared" si="122"/>
        <v>0</v>
      </c>
    </row>
    <row r="891" spans="1:10">
      <c r="A891" s="24">
        <v>9</v>
      </c>
      <c r="B891" s="36" t="s">
        <v>32</v>
      </c>
      <c r="C891" s="26"/>
      <c r="D891" s="27">
        <v>101534</v>
      </c>
      <c r="E891" s="28">
        <f t="shared" si="120"/>
        <v>0</v>
      </c>
      <c r="F891" s="29">
        <v>0</v>
      </c>
      <c r="G891" s="30">
        <f t="shared" si="121"/>
        <v>0</v>
      </c>
      <c r="H891" s="31">
        <f t="shared" si="123"/>
        <v>94012.962962962964</v>
      </c>
      <c r="I891" s="59"/>
      <c r="J891" s="63">
        <f t="shared" si="122"/>
        <v>0</v>
      </c>
    </row>
    <row r="892" spans="1:10">
      <c r="A892" s="168">
        <v>10</v>
      </c>
      <c r="B892" s="36" t="s">
        <v>33</v>
      </c>
      <c r="C892" s="37"/>
      <c r="D892" s="27">
        <v>110148</v>
      </c>
      <c r="E892" s="156">
        <f t="shared" si="120"/>
        <v>0</v>
      </c>
      <c r="F892" s="157">
        <v>0</v>
      </c>
      <c r="G892" s="30">
        <f t="shared" si="121"/>
        <v>0</v>
      </c>
      <c r="H892" s="170">
        <f t="shared" si="123"/>
        <v>101988.88888888888</v>
      </c>
      <c r="I892" s="183"/>
      <c r="J892" s="158">
        <f t="shared" si="122"/>
        <v>0</v>
      </c>
    </row>
    <row r="893" spans="1:10">
      <c r="A893" s="24">
        <v>11</v>
      </c>
      <c r="B893" s="25" t="s">
        <v>34</v>
      </c>
      <c r="C893" s="37"/>
      <c r="D893" s="27">
        <v>54198</v>
      </c>
      <c r="E893" s="28">
        <f t="shared" si="120"/>
        <v>0</v>
      </c>
      <c r="F893" s="29">
        <v>0</v>
      </c>
      <c r="G893" s="30">
        <f t="shared" si="121"/>
        <v>0</v>
      </c>
      <c r="H893" s="31">
        <f t="shared" si="123"/>
        <v>50183.333333333328</v>
      </c>
      <c r="I893" s="59"/>
      <c r="J893" s="63">
        <f t="shared" si="122"/>
        <v>0</v>
      </c>
    </row>
    <row r="894" spans="1:10">
      <c r="A894" s="24">
        <v>12</v>
      </c>
      <c r="B894" s="25" t="s">
        <v>35</v>
      </c>
      <c r="C894" s="37"/>
      <c r="D894" s="27">
        <v>49680</v>
      </c>
      <c r="E894" s="28">
        <f t="shared" si="120"/>
        <v>0</v>
      </c>
      <c r="F894" s="29">
        <v>0</v>
      </c>
      <c r="G894" s="30">
        <f t="shared" si="121"/>
        <v>0</v>
      </c>
      <c r="H894" s="31">
        <f t="shared" si="123"/>
        <v>46000</v>
      </c>
      <c r="I894" s="59"/>
      <c r="J894" s="63">
        <f t="shared" si="122"/>
        <v>0</v>
      </c>
    </row>
    <row r="895" spans="1:10">
      <c r="A895" s="168">
        <v>13</v>
      </c>
      <c r="B895" s="25" t="s">
        <v>36</v>
      </c>
      <c r="C895" s="37"/>
      <c r="D895" s="38">
        <v>64152</v>
      </c>
      <c r="E895" s="156">
        <f t="shared" si="120"/>
        <v>0</v>
      </c>
      <c r="F895" s="157">
        <v>0</v>
      </c>
      <c r="G895" s="30">
        <f t="shared" si="121"/>
        <v>0</v>
      </c>
      <c r="H895" s="170">
        <f t="shared" si="123"/>
        <v>59399.999999999993</v>
      </c>
      <c r="I895" s="183"/>
      <c r="J895" s="158">
        <f t="shared" si="122"/>
        <v>0</v>
      </c>
    </row>
    <row r="896" spans="1:10">
      <c r="A896" s="168">
        <v>14</v>
      </c>
      <c r="B896" s="25" t="s">
        <v>37</v>
      </c>
      <c r="C896" s="37"/>
      <c r="D896" s="38">
        <v>65934</v>
      </c>
      <c r="E896" s="156">
        <f t="shared" si="120"/>
        <v>0</v>
      </c>
      <c r="F896" s="157">
        <v>0</v>
      </c>
      <c r="G896" s="30">
        <f t="shared" si="121"/>
        <v>0</v>
      </c>
      <c r="H896" s="170">
        <f t="shared" si="123"/>
        <v>61049.999999999993</v>
      </c>
      <c r="I896" s="183"/>
      <c r="J896" s="158">
        <f t="shared" si="122"/>
        <v>0</v>
      </c>
    </row>
    <row r="897" spans="1:10">
      <c r="A897" s="168">
        <v>15</v>
      </c>
      <c r="B897" s="25" t="s">
        <v>38</v>
      </c>
      <c r="C897" s="37"/>
      <c r="D897" s="38">
        <v>76626</v>
      </c>
      <c r="E897" s="156">
        <f t="shared" si="120"/>
        <v>0</v>
      </c>
      <c r="F897" s="157">
        <v>0</v>
      </c>
      <c r="G897" s="30">
        <f t="shared" si="121"/>
        <v>0</v>
      </c>
      <c r="H897" s="170">
        <f t="shared" si="123"/>
        <v>70950</v>
      </c>
      <c r="I897" s="183"/>
      <c r="J897" s="158">
        <f t="shared" si="122"/>
        <v>0</v>
      </c>
    </row>
    <row r="898" spans="1:10">
      <c r="A898" s="168">
        <v>16</v>
      </c>
      <c r="B898" s="25" t="s">
        <v>39</v>
      </c>
      <c r="C898" s="37"/>
      <c r="D898" s="38">
        <v>80190</v>
      </c>
      <c r="E898" s="156">
        <f t="shared" si="120"/>
        <v>0</v>
      </c>
      <c r="F898" s="157">
        <v>0</v>
      </c>
      <c r="G898" s="30">
        <f t="shared" si="121"/>
        <v>0</v>
      </c>
      <c r="H898" s="170">
        <f t="shared" si="123"/>
        <v>74250</v>
      </c>
      <c r="I898" s="183"/>
      <c r="J898" s="158">
        <f t="shared" si="122"/>
        <v>0</v>
      </c>
    </row>
    <row r="899" spans="1:10">
      <c r="A899" s="168">
        <v>17</v>
      </c>
      <c r="B899" s="25" t="s">
        <v>40</v>
      </c>
      <c r="C899" s="37"/>
      <c r="D899" s="38">
        <v>113832</v>
      </c>
      <c r="E899" s="156">
        <f t="shared" si="120"/>
        <v>0</v>
      </c>
      <c r="F899" s="157">
        <v>0</v>
      </c>
      <c r="G899" s="30">
        <f t="shared" si="121"/>
        <v>0</v>
      </c>
      <c r="H899" s="170">
        <f t="shared" si="123"/>
        <v>105400</v>
      </c>
      <c r="I899" s="183"/>
      <c r="J899" s="158">
        <f t="shared" si="122"/>
        <v>0</v>
      </c>
    </row>
    <row r="900" spans="1:10">
      <c r="A900" s="168">
        <v>18</v>
      </c>
      <c r="B900" s="25" t="s">
        <v>41</v>
      </c>
      <c r="C900" s="37"/>
      <c r="D900" s="38">
        <v>98010</v>
      </c>
      <c r="E900" s="156">
        <f t="shared" si="120"/>
        <v>0</v>
      </c>
      <c r="F900" s="157">
        <v>0</v>
      </c>
      <c r="G900" s="30">
        <f t="shared" si="121"/>
        <v>0</v>
      </c>
      <c r="H900" s="170">
        <f t="shared" si="123"/>
        <v>90750</v>
      </c>
      <c r="I900" s="183"/>
      <c r="J900" s="158">
        <f t="shared" si="122"/>
        <v>0</v>
      </c>
    </row>
    <row r="901" spans="1:10" ht="17.25">
      <c r="A901" s="40"/>
      <c r="B901" s="41" t="s">
        <v>42</v>
      </c>
      <c r="C901" s="42">
        <f>SUM(C883:C900)</f>
        <v>10</v>
      </c>
      <c r="D901" s="42"/>
      <c r="E901" s="43">
        <f>SUM(E883:E900)</f>
        <v>1199430</v>
      </c>
      <c r="F901" s="43"/>
      <c r="G901" s="44">
        <f>SUM(G883:G900)</f>
        <v>1199430</v>
      </c>
      <c r="H901" s="45"/>
      <c r="I901" s="64"/>
      <c r="J901" s="45">
        <f>SUM(J883:J900)</f>
        <v>832937.5</v>
      </c>
    </row>
    <row r="902" spans="1:10" ht="31.5">
      <c r="A902" s="46"/>
      <c r="B902" s="47"/>
      <c r="C902" s="48"/>
      <c r="D902" s="48"/>
      <c r="E902" s="49"/>
      <c r="F902" s="49"/>
      <c r="G902" s="50"/>
      <c r="H902" s="51"/>
      <c r="I902" s="65"/>
      <c r="J902" s="184">
        <f>J901*0.08</f>
        <v>66635</v>
      </c>
    </row>
    <row r="903" spans="1:10" ht="18">
      <c r="A903" s="283" t="s">
        <v>43</v>
      </c>
      <c r="B903" s="283"/>
      <c r="C903" s="284" t="s">
        <v>44</v>
      </c>
      <c r="D903" s="284"/>
      <c r="E903" s="54"/>
      <c r="F903" s="54"/>
      <c r="G903" s="55" t="s">
        <v>45</v>
      </c>
      <c r="H903" s="56"/>
      <c r="I903" s="66"/>
      <c r="J903" s="185">
        <f>SUM(J901:J902)</f>
        <v>899572.5</v>
      </c>
    </row>
    <row r="906" spans="1:10" ht="15.75">
      <c r="A906" s="279" t="s">
        <v>0</v>
      </c>
      <c r="B906" s="279"/>
      <c r="C906" s="279"/>
      <c r="D906" s="279"/>
      <c r="E906" s="279"/>
      <c r="F906" s="279"/>
      <c r="G906" s="279"/>
      <c r="H906" s="3"/>
      <c r="I906" s="182"/>
      <c r="J906" s="3"/>
    </row>
    <row r="907" spans="1:10" ht="15.75">
      <c r="A907" s="279" t="s">
        <v>1</v>
      </c>
      <c r="B907" s="279"/>
      <c r="C907" s="279"/>
      <c r="D907" s="279"/>
      <c r="E907" s="279"/>
      <c r="F907" s="279"/>
      <c r="G907" s="279"/>
      <c r="H907" s="176"/>
      <c r="I907" s="176"/>
      <c r="J907" s="176"/>
    </row>
    <row r="908" spans="1:10" ht="15.75">
      <c r="A908" s="279" t="s">
        <v>2</v>
      </c>
      <c r="B908" s="279"/>
      <c r="C908" s="279"/>
      <c r="D908" s="279"/>
      <c r="E908" s="279"/>
      <c r="F908" s="279"/>
      <c r="G908" s="279"/>
      <c r="H908" s="3"/>
      <c r="I908" s="59"/>
      <c r="J908" s="3"/>
    </row>
    <row r="909" spans="1:10" ht="15.75">
      <c r="A909" s="279" t="s">
        <v>4</v>
      </c>
      <c r="B909" s="279"/>
      <c r="C909" s="279"/>
      <c r="D909" s="279"/>
      <c r="E909" s="279"/>
      <c r="F909" s="279"/>
      <c r="G909" s="279"/>
      <c r="H909" s="3"/>
      <c r="I909" s="59"/>
      <c r="J909" s="3"/>
    </row>
    <row r="910" spans="1:10" ht="15.75">
      <c r="A910" s="280" t="s">
        <v>6</v>
      </c>
      <c r="B910" s="280"/>
      <c r="C910" s="280"/>
      <c r="D910" s="280"/>
      <c r="E910" s="280"/>
      <c r="F910" s="280"/>
      <c r="G910" s="280"/>
      <c r="H910" s="3"/>
      <c r="I910" s="59"/>
      <c r="J910" s="3"/>
    </row>
    <row r="911" spans="1:10" ht="27.75">
      <c r="A911" s="9"/>
      <c r="B911" s="9"/>
      <c r="C911" s="281" t="s">
        <v>453</v>
      </c>
      <c r="D911" s="281"/>
      <c r="E911" s="281"/>
      <c r="F911" s="281"/>
      <c r="G911" s="281"/>
      <c r="H911" s="3"/>
      <c r="I911" s="59"/>
      <c r="J911" s="3"/>
    </row>
    <row r="912" spans="1:10" ht="15.75">
      <c r="A912" s="11" t="s">
        <v>358</v>
      </c>
      <c r="B912" s="12"/>
      <c r="C912" s="13"/>
      <c r="D912" s="286"/>
      <c r="E912" s="286"/>
      <c r="F912" s="286"/>
      <c r="G912" s="286"/>
      <c r="H912" s="15"/>
      <c r="I912" s="59"/>
      <c r="J912" s="3"/>
    </row>
    <row r="913" spans="1:10" ht="15.75">
      <c r="A913" s="11" t="s">
        <v>9</v>
      </c>
      <c r="B913" s="286" t="s">
        <v>562</v>
      </c>
      <c r="C913" s="286"/>
      <c r="D913" s="286"/>
      <c r="E913" s="286"/>
      <c r="F913" s="286"/>
      <c r="G913" s="16"/>
      <c r="H913" s="20" t="s">
        <v>161</v>
      </c>
      <c r="I913" s="62">
        <v>12399</v>
      </c>
      <c r="J913" s="61"/>
    </row>
    <row r="914" spans="1:10" ht="18.75">
      <c r="A914" s="11" t="s">
        <v>11</v>
      </c>
      <c r="B914" s="177"/>
      <c r="C914" s="178"/>
      <c r="D914" s="178"/>
      <c r="E914" s="178"/>
      <c r="F914" s="179"/>
      <c r="G914" s="180"/>
      <c r="H914" s="180"/>
      <c r="I914" s="180"/>
      <c r="J914" s="3"/>
    </row>
    <row r="915" spans="1:10" ht="15.75">
      <c r="A915" s="21" t="s">
        <v>14</v>
      </c>
      <c r="B915" s="181"/>
      <c r="C915" s="21" t="s">
        <v>17</v>
      </c>
      <c r="D915" s="22" t="s">
        <v>18</v>
      </c>
      <c r="E915" s="23" t="s">
        <v>19</v>
      </c>
      <c r="F915" s="23" t="s">
        <v>20</v>
      </c>
      <c r="G915" s="21" t="s">
        <v>21</v>
      </c>
      <c r="H915" s="3"/>
      <c r="I915" s="59"/>
      <c r="J915" s="3"/>
    </row>
    <row r="916" spans="1:10">
      <c r="A916" s="24">
        <v>1</v>
      </c>
      <c r="B916" s="25" t="s">
        <v>23</v>
      </c>
      <c r="C916" s="26"/>
      <c r="D916" s="27">
        <v>79305</v>
      </c>
      <c r="E916" s="28">
        <f t="shared" ref="E916:E933" si="124">D916*C916</f>
        <v>0</v>
      </c>
      <c r="F916" s="29">
        <v>0</v>
      </c>
      <c r="G916" s="30">
        <f t="shared" ref="G916:G933" si="125">E916-E916*F916</f>
        <v>0</v>
      </c>
      <c r="H916" s="31">
        <f>D916/1.08</f>
        <v>73430.555555555547</v>
      </c>
      <c r="I916" s="59"/>
      <c r="J916" s="63">
        <f t="shared" ref="J916:J933" si="126">H916*C916</f>
        <v>0</v>
      </c>
    </row>
    <row r="917" spans="1:10">
      <c r="A917" s="120">
        <v>2</v>
      </c>
      <c r="B917" s="121" t="s">
        <v>25</v>
      </c>
      <c r="C917" s="126"/>
      <c r="D917" s="33">
        <v>128591</v>
      </c>
      <c r="E917" s="123">
        <f t="shared" si="124"/>
        <v>0</v>
      </c>
      <c r="F917" s="29">
        <v>0</v>
      </c>
      <c r="G917" s="125">
        <f t="shared" si="125"/>
        <v>0</v>
      </c>
      <c r="H917" s="31">
        <f>D917/1.08</f>
        <v>119065.74074074073</v>
      </c>
      <c r="I917" s="129"/>
      <c r="J917" s="63">
        <f t="shared" si="126"/>
        <v>0</v>
      </c>
    </row>
    <row r="918" spans="1:10">
      <c r="A918" s="24">
        <v>3</v>
      </c>
      <c r="B918" s="25" t="s">
        <v>26</v>
      </c>
      <c r="C918" s="88"/>
      <c r="D918" s="27">
        <v>60043</v>
      </c>
      <c r="E918" s="28">
        <f t="shared" si="124"/>
        <v>0</v>
      </c>
      <c r="F918" s="29">
        <v>0</v>
      </c>
      <c r="G918" s="30">
        <f t="shared" si="125"/>
        <v>0</v>
      </c>
      <c r="H918" s="31">
        <f>D918/1.08</f>
        <v>55595.370370370365</v>
      </c>
      <c r="I918" s="59"/>
      <c r="J918" s="63">
        <f t="shared" si="126"/>
        <v>0</v>
      </c>
    </row>
    <row r="919" spans="1:10">
      <c r="A919" s="24">
        <v>4</v>
      </c>
      <c r="B919" s="25" t="s">
        <v>27</v>
      </c>
      <c r="C919" s="35"/>
      <c r="D919" s="27">
        <v>115781</v>
      </c>
      <c r="E919" s="28">
        <f t="shared" si="124"/>
        <v>0</v>
      </c>
      <c r="F919" s="29">
        <v>0</v>
      </c>
      <c r="G919" s="30">
        <f t="shared" si="125"/>
        <v>0</v>
      </c>
      <c r="H919" s="31">
        <f>D919/1.08</f>
        <v>107204.62962962962</v>
      </c>
      <c r="I919" s="59"/>
      <c r="J919" s="63">
        <f t="shared" si="126"/>
        <v>0</v>
      </c>
    </row>
    <row r="920" spans="1:10">
      <c r="A920" s="24">
        <v>5</v>
      </c>
      <c r="B920" s="25" t="s">
        <v>28</v>
      </c>
      <c r="C920" s="32">
        <v>5</v>
      </c>
      <c r="D920" s="33">
        <v>119943</v>
      </c>
      <c r="E920" s="123">
        <f t="shared" si="124"/>
        <v>599715</v>
      </c>
      <c r="F920" s="124">
        <v>0</v>
      </c>
      <c r="G920" s="125">
        <f t="shared" si="125"/>
        <v>599715</v>
      </c>
      <c r="H920" s="128">
        <f>D920/1.08*0.75</f>
        <v>83293.75</v>
      </c>
      <c r="I920" s="59"/>
      <c r="J920" s="63">
        <f t="shared" si="126"/>
        <v>416468.75</v>
      </c>
    </row>
    <row r="921" spans="1:10">
      <c r="A921" s="24">
        <v>6</v>
      </c>
      <c r="B921" s="25" t="s">
        <v>29</v>
      </c>
      <c r="C921" s="26"/>
      <c r="D921" s="27">
        <v>94810</v>
      </c>
      <c r="E921" s="28">
        <f t="shared" si="124"/>
        <v>0</v>
      </c>
      <c r="F921" s="29">
        <v>0</v>
      </c>
      <c r="G921" s="30">
        <f t="shared" si="125"/>
        <v>0</v>
      </c>
      <c r="H921" s="31">
        <f t="shared" ref="H921:H933" si="127">D921/1.08</f>
        <v>87787.037037037036</v>
      </c>
      <c r="I921" s="59"/>
      <c r="J921" s="63">
        <f t="shared" si="126"/>
        <v>0</v>
      </c>
    </row>
    <row r="922" spans="1:10">
      <c r="A922" s="24">
        <v>7</v>
      </c>
      <c r="B922" s="25" t="s">
        <v>30</v>
      </c>
      <c r="C922" s="34"/>
      <c r="D922" s="27">
        <v>141396</v>
      </c>
      <c r="E922" s="28">
        <f t="shared" si="124"/>
        <v>0</v>
      </c>
      <c r="F922" s="29">
        <v>0</v>
      </c>
      <c r="G922" s="30">
        <f t="shared" si="125"/>
        <v>0</v>
      </c>
      <c r="H922" s="31">
        <f t="shared" si="127"/>
        <v>130922.22222222222</v>
      </c>
      <c r="I922" s="59"/>
      <c r="J922" s="63">
        <f t="shared" si="126"/>
        <v>0</v>
      </c>
    </row>
    <row r="923" spans="1:10">
      <c r="A923" s="24">
        <v>8</v>
      </c>
      <c r="B923" s="25" t="s">
        <v>31</v>
      </c>
      <c r="C923" s="26"/>
      <c r="D923" s="27">
        <v>232931</v>
      </c>
      <c r="E923" s="28">
        <f t="shared" si="124"/>
        <v>0</v>
      </c>
      <c r="F923" s="29">
        <v>0</v>
      </c>
      <c r="G923" s="30">
        <f t="shared" si="125"/>
        <v>0</v>
      </c>
      <c r="H923" s="31">
        <f t="shared" si="127"/>
        <v>215676.85185185182</v>
      </c>
      <c r="I923" s="59"/>
      <c r="J923" s="63">
        <f t="shared" si="126"/>
        <v>0</v>
      </c>
    </row>
    <row r="924" spans="1:10">
      <c r="A924" s="24">
        <v>9</v>
      </c>
      <c r="B924" s="36" t="s">
        <v>32</v>
      </c>
      <c r="C924" s="26"/>
      <c r="D924" s="27">
        <v>101534</v>
      </c>
      <c r="E924" s="28">
        <f t="shared" si="124"/>
        <v>0</v>
      </c>
      <c r="F924" s="29">
        <v>0</v>
      </c>
      <c r="G924" s="30">
        <f t="shared" si="125"/>
        <v>0</v>
      </c>
      <c r="H924" s="31">
        <f t="shared" si="127"/>
        <v>94012.962962962964</v>
      </c>
      <c r="I924" s="59"/>
      <c r="J924" s="63">
        <f t="shared" si="126"/>
        <v>0</v>
      </c>
    </row>
    <row r="925" spans="1:10">
      <c r="A925" s="168">
        <v>10</v>
      </c>
      <c r="B925" s="36" t="s">
        <v>33</v>
      </c>
      <c r="C925" s="37"/>
      <c r="D925" s="27">
        <v>110148</v>
      </c>
      <c r="E925" s="156">
        <f t="shared" si="124"/>
        <v>0</v>
      </c>
      <c r="F925" s="157">
        <v>0</v>
      </c>
      <c r="G925" s="30">
        <f t="shared" si="125"/>
        <v>0</v>
      </c>
      <c r="H925" s="170">
        <f t="shared" si="127"/>
        <v>101988.88888888888</v>
      </c>
      <c r="I925" s="183"/>
      <c r="J925" s="158">
        <f t="shared" si="126"/>
        <v>0</v>
      </c>
    </row>
    <row r="926" spans="1:10">
      <c r="A926" s="24">
        <v>11</v>
      </c>
      <c r="B926" s="25" t="s">
        <v>34</v>
      </c>
      <c r="C926" s="37"/>
      <c r="D926" s="27">
        <v>54198</v>
      </c>
      <c r="E926" s="28">
        <f t="shared" si="124"/>
        <v>0</v>
      </c>
      <c r="F926" s="29">
        <v>0</v>
      </c>
      <c r="G926" s="30">
        <f t="shared" si="125"/>
        <v>0</v>
      </c>
      <c r="H926" s="31">
        <f t="shared" si="127"/>
        <v>50183.333333333328</v>
      </c>
      <c r="I926" s="59"/>
      <c r="J926" s="63">
        <f t="shared" si="126"/>
        <v>0</v>
      </c>
    </row>
    <row r="927" spans="1:10">
      <c r="A927" s="24">
        <v>12</v>
      </c>
      <c r="B927" s="25" t="s">
        <v>35</v>
      </c>
      <c r="C927" s="37"/>
      <c r="D927" s="27">
        <v>49680</v>
      </c>
      <c r="E927" s="28">
        <f t="shared" si="124"/>
        <v>0</v>
      </c>
      <c r="F927" s="29">
        <v>0</v>
      </c>
      <c r="G927" s="30">
        <f t="shared" si="125"/>
        <v>0</v>
      </c>
      <c r="H927" s="31">
        <f t="shared" si="127"/>
        <v>46000</v>
      </c>
      <c r="I927" s="59"/>
      <c r="J927" s="63">
        <f t="shared" si="126"/>
        <v>0</v>
      </c>
    </row>
    <row r="928" spans="1:10">
      <c r="A928" s="168">
        <v>13</v>
      </c>
      <c r="B928" s="25" t="s">
        <v>36</v>
      </c>
      <c r="C928" s="37"/>
      <c r="D928" s="38">
        <v>64152</v>
      </c>
      <c r="E928" s="156">
        <f t="shared" si="124"/>
        <v>0</v>
      </c>
      <c r="F928" s="157">
        <v>0</v>
      </c>
      <c r="G928" s="30">
        <f t="shared" si="125"/>
        <v>0</v>
      </c>
      <c r="H928" s="170">
        <f t="shared" si="127"/>
        <v>59399.999999999993</v>
      </c>
      <c r="I928" s="183"/>
      <c r="J928" s="158">
        <f t="shared" si="126"/>
        <v>0</v>
      </c>
    </row>
    <row r="929" spans="1:10">
      <c r="A929" s="168">
        <v>14</v>
      </c>
      <c r="B929" s="25" t="s">
        <v>37</v>
      </c>
      <c r="C929" s="37"/>
      <c r="D929" s="38">
        <v>65934</v>
      </c>
      <c r="E929" s="156">
        <f t="shared" si="124"/>
        <v>0</v>
      </c>
      <c r="F929" s="157">
        <v>0</v>
      </c>
      <c r="G929" s="30">
        <f t="shared" si="125"/>
        <v>0</v>
      </c>
      <c r="H929" s="170">
        <f t="shared" si="127"/>
        <v>61049.999999999993</v>
      </c>
      <c r="I929" s="183"/>
      <c r="J929" s="158">
        <f t="shared" si="126"/>
        <v>0</v>
      </c>
    </row>
    <row r="930" spans="1:10">
      <c r="A930" s="168">
        <v>15</v>
      </c>
      <c r="B930" s="25" t="s">
        <v>38</v>
      </c>
      <c r="C930" s="37"/>
      <c r="D930" s="38">
        <v>76626</v>
      </c>
      <c r="E930" s="156">
        <f t="shared" si="124"/>
        <v>0</v>
      </c>
      <c r="F930" s="157">
        <v>0</v>
      </c>
      <c r="G930" s="30">
        <f t="shared" si="125"/>
        <v>0</v>
      </c>
      <c r="H930" s="170">
        <f t="shared" si="127"/>
        <v>70950</v>
      </c>
      <c r="I930" s="183"/>
      <c r="J930" s="158">
        <f t="shared" si="126"/>
        <v>0</v>
      </c>
    </row>
    <row r="931" spans="1:10">
      <c r="A931" s="168">
        <v>16</v>
      </c>
      <c r="B931" s="25" t="s">
        <v>39</v>
      </c>
      <c r="C931" s="37"/>
      <c r="D931" s="38">
        <v>80190</v>
      </c>
      <c r="E931" s="156">
        <f t="shared" si="124"/>
        <v>0</v>
      </c>
      <c r="F931" s="157">
        <v>0</v>
      </c>
      <c r="G931" s="30">
        <f t="shared" si="125"/>
        <v>0</v>
      </c>
      <c r="H931" s="170">
        <f t="shared" si="127"/>
        <v>74250</v>
      </c>
      <c r="I931" s="183"/>
      <c r="J931" s="158">
        <f t="shared" si="126"/>
        <v>0</v>
      </c>
    </row>
    <row r="932" spans="1:10">
      <c r="A932" s="168">
        <v>17</v>
      </c>
      <c r="B932" s="25" t="s">
        <v>40</v>
      </c>
      <c r="C932" s="37"/>
      <c r="D932" s="38">
        <v>113832</v>
      </c>
      <c r="E932" s="156">
        <f t="shared" si="124"/>
        <v>0</v>
      </c>
      <c r="F932" s="157">
        <v>0</v>
      </c>
      <c r="G932" s="30">
        <f t="shared" si="125"/>
        <v>0</v>
      </c>
      <c r="H932" s="170">
        <f t="shared" si="127"/>
        <v>105400</v>
      </c>
      <c r="I932" s="183"/>
      <c r="J932" s="158">
        <f t="shared" si="126"/>
        <v>0</v>
      </c>
    </row>
    <row r="933" spans="1:10">
      <c r="A933" s="168">
        <v>18</v>
      </c>
      <c r="B933" s="25" t="s">
        <v>41</v>
      </c>
      <c r="C933" s="37"/>
      <c r="D933" s="38">
        <v>98010</v>
      </c>
      <c r="E933" s="156">
        <f t="shared" si="124"/>
        <v>0</v>
      </c>
      <c r="F933" s="157">
        <v>0</v>
      </c>
      <c r="G933" s="30">
        <f t="shared" si="125"/>
        <v>0</v>
      </c>
      <c r="H933" s="170">
        <f t="shared" si="127"/>
        <v>90750</v>
      </c>
      <c r="I933" s="183"/>
      <c r="J933" s="158">
        <f t="shared" si="126"/>
        <v>0</v>
      </c>
    </row>
    <row r="934" spans="1:10" ht="17.25">
      <c r="A934" s="40"/>
      <c r="B934" s="41" t="s">
        <v>42</v>
      </c>
      <c r="C934" s="42">
        <f>SUM(C916:C933)</f>
        <v>5</v>
      </c>
      <c r="D934" s="42"/>
      <c r="E934" s="43">
        <f>SUM(E916:E933)</f>
        <v>599715</v>
      </c>
      <c r="F934" s="43"/>
      <c r="G934" s="44">
        <f>SUM(G916:G933)</f>
        <v>599715</v>
      </c>
      <c r="H934" s="45"/>
      <c r="I934" s="64"/>
      <c r="J934" s="45">
        <f>SUM(J916:J933)</f>
        <v>416468.75</v>
      </c>
    </row>
    <row r="935" spans="1:10" ht="31.5">
      <c r="A935" s="46"/>
      <c r="B935" s="47"/>
      <c r="C935" s="48"/>
      <c r="D935" s="48"/>
      <c r="E935" s="49"/>
      <c r="F935" s="49"/>
      <c r="G935" s="50"/>
      <c r="H935" s="51"/>
      <c r="I935" s="65"/>
      <c r="J935" s="184">
        <f>J934*0.08</f>
        <v>33317.5</v>
      </c>
    </row>
    <row r="936" spans="1:10" ht="18">
      <c r="A936" s="283" t="s">
        <v>43</v>
      </c>
      <c r="B936" s="283"/>
      <c r="C936" s="284" t="s">
        <v>44</v>
      </c>
      <c r="D936" s="284"/>
      <c r="E936" s="54"/>
      <c r="F936" s="54"/>
      <c r="G936" s="55" t="s">
        <v>45</v>
      </c>
      <c r="H936" s="56"/>
      <c r="I936" s="66"/>
      <c r="J936" s="185">
        <f>SUM(J934:J935)</f>
        <v>449786.25</v>
      </c>
    </row>
    <row r="939" spans="1:10" ht="15.75">
      <c r="A939" s="279" t="s">
        <v>0</v>
      </c>
      <c r="B939" s="279"/>
      <c r="C939" s="279"/>
      <c r="D939" s="279"/>
      <c r="E939" s="279"/>
      <c r="F939" s="279"/>
      <c r="G939" s="279"/>
      <c r="H939" s="3"/>
      <c r="I939" s="182"/>
      <c r="J939" s="3"/>
    </row>
    <row r="940" spans="1:10" ht="15.75">
      <c r="A940" s="279" t="s">
        <v>1</v>
      </c>
      <c r="B940" s="279"/>
      <c r="C940" s="279"/>
      <c r="D940" s="279"/>
      <c r="E940" s="279"/>
      <c r="F940" s="279"/>
      <c r="G940" s="279"/>
      <c r="H940" s="176"/>
      <c r="I940" s="176"/>
      <c r="J940" s="176"/>
    </row>
    <row r="941" spans="1:10" ht="15.75">
      <c r="A941" s="279" t="s">
        <v>2</v>
      </c>
      <c r="B941" s="279"/>
      <c r="C941" s="279"/>
      <c r="D941" s="279"/>
      <c r="E941" s="279"/>
      <c r="F941" s="279"/>
      <c r="G941" s="279"/>
      <c r="H941" s="3"/>
      <c r="I941" s="59"/>
      <c r="J941" s="3"/>
    </row>
    <row r="942" spans="1:10" ht="15.75">
      <c r="A942" s="279" t="s">
        <v>4</v>
      </c>
      <c r="B942" s="279"/>
      <c r="C942" s="279"/>
      <c r="D942" s="279"/>
      <c r="E942" s="279"/>
      <c r="F942" s="279"/>
      <c r="G942" s="279"/>
      <c r="H942" s="3"/>
      <c r="I942" s="59"/>
      <c r="J942" s="3"/>
    </row>
    <row r="943" spans="1:10" ht="15.75">
      <c r="A943" s="280" t="s">
        <v>6</v>
      </c>
      <c r="B943" s="280"/>
      <c r="C943" s="280"/>
      <c r="D943" s="280"/>
      <c r="E943" s="280"/>
      <c r="F943" s="280"/>
      <c r="G943" s="280"/>
      <c r="H943" s="3"/>
      <c r="I943" s="59"/>
      <c r="J943" s="3"/>
    </row>
    <row r="944" spans="1:10" ht="27.75">
      <c r="A944" s="9"/>
      <c r="B944" s="9"/>
      <c r="C944" s="281" t="s">
        <v>563</v>
      </c>
      <c r="D944" s="281"/>
      <c r="E944" s="281"/>
      <c r="F944" s="281"/>
      <c r="G944" s="281"/>
      <c r="H944" s="3"/>
      <c r="I944" s="59"/>
      <c r="J944" s="3"/>
    </row>
    <row r="945" spans="1:10" ht="15.75">
      <c r="A945" s="11" t="s">
        <v>358</v>
      </c>
      <c r="B945" s="12"/>
      <c r="C945" s="13"/>
      <c r="D945" s="286"/>
      <c r="E945" s="286"/>
      <c r="F945" s="286"/>
      <c r="G945" s="286"/>
      <c r="H945" s="15"/>
      <c r="I945" s="59"/>
      <c r="J945" s="3"/>
    </row>
    <row r="946" spans="1:10" ht="15.75">
      <c r="A946" s="11" t="s">
        <v>9</v>
      </c>
      <c r="B946" s="286" t="s">
        <v>402</v>
      </c>
      <c r="C946" s="286"/>
      <c r="D946" s="286"/>
      <c r="E946" s="286"/>
      <c r="F946" s="286"/>
      <c r="G946" s="16"/>
      <c r="H946" s="20" t="s">
        <v>161</v>
      </c>
      <c r="I946" s="62">
        <v>11228</v>
      </c>
      <c r="J946" s="61"/>
    </row>
    <row r="947" spans="1:10" ht="18.75">
      <c r="A947" s="11" t="s">
        <v>11</v>
      </c>
      <c r="B947" s="177"/>
      <c r="C947" s="178"/>
      <c r="D947" s="178"/>
      <c r="E947" s="178"/>
      <c r="F947" s="179"/>
      <c r="G947" s="180"/>
      <c r="H947" s="180"/>
      <c r="I947" s="180"/>
      <c r="J947" s="3"/>
    </row>
    <row r="948" spans="1:10" ht="15.75">
      <c r="A948" s="21" t="s">
        <v>14</v>
      </c>
      <c r="B948" s="181"/>
      <c r="C948" s="21" t="s">
        <v>17</v>
      </c>
      <c r="D948" s="22" t="s">
        <v>18</v>
      </c>
      <c r="E948" s="23" t="s">
        <v>19</v>
      </c>
      <c r="F948" s="23" t="s">
        <v>20</v>
      </c>
      <c r="G948" s="21" t="s">
        <v>21</v>
      </c>
      <c r="H948" s="3"/>
      <c r="I948" s="59"/>
      <c r="J948" s="3"/>
    </row>
    <row r="949" spans="1:10">
      <c r="A949" s="24">
        <v>1</v>
      </c>
      <c r="B949" s="25" t="s">
        <v>23</v>
      </c>
      <c r="C949" s="26"/>
      <c r="D949" s="27">
        <v>79305</v>
      </c>
      <c r="E949" s="28">
        <f t="shared" ref="E949:E966" si="128">D949*C949</f>
        <v>0</v>
      </c>
      <c r="F949" s="29">
        <v>0</v>
      </c>
      <c r="G949" s="30">
        <f t="shared" ref="G949:G966" si="129">E949-E949*F949</f>
        <v>0</v>
      </c>
      <c r="H949" s="31">
        <f>D949/1.08</f>
        <v>73430.555555555547</v>
      </c>
      <c r="I949" s="59"/>
      <c r="J949" s="63">
        <f t="shared" ref="J949:J966" si="130">H949*C949</f>
        <v>0</v>
      </c>
    </row>
    <row r="950" spans="1:10">
      <c r="A950" s="120">
        <v>2</v>
      </c>
      <c r="B950" s="121" t="s">
        <v>25</v>
      </c>
      <c r="C950" s="126">
        <v>2</v>
      </c>
      <c r="D950" s="33">
        <v>128591</v>
      </c>
      <c r="E950" s="123">
        <f t="shared" si="128"/>
        <v>257182</v>
      </c>
      <c r="F950" s="29">
        <v>0</v>
      </c>
      <c r="G950" s="125">
        <f t="shared" si="129"/>
        <v>257182</v>
      </c>
      <c r="H950" s="31">
        <f>D950/1.08</f>
        <v>119065.74074074073</v>
      </c>
      <c r="I950" s="129"/>
      <c r="J950" s="63">
        <f t="shared" si="130"/>
        <v>238131.48148148146</v>
      </c>
    </row>
    <row r="951" spans="1:10">
      <c r="A951" s="24">
        <v>3</v>
      </c>
      <c r="B951" s="25" t="s">
        <v>26</v>
      </c>
      <c r="C951" s="88">
        <v>2</v>
      </c>
      <c r="D951" s="27">
        <v>60043</v>
      </c>
      <c r="E951" s="28">
        <f t="shared" si="128"/>
        <v>120086</v>
      </c>
      <c r="F951" s="29">
        <v>0</v>
      </c>
      <c r="G951" s="30">
        <f t="shared" si="129"/>
        <v>120086</v>
      </c>
      <c r="H951" s="31">
        <f>D951/1.08</f>
        <v>55595.370370370365</v>
      </c>
      <c r="I951" s="59"/>
      <c r="J951" s="63">
        <f t="shared" si="130"/>
        <v>111190.74074074073</v>
      </c>
    </row>
    <row r="952" spans="1:10">
      <c r="A952" s="24">
        <v>4</v>
      </c>
      <c r="B952" s="25" t="s">
        <v>27</v>
      </c>
      <c r="C952" s="35"/>
      <c r="D952" s="27">
        <v>115781</v>
      </c>
      <c r="E952" s="28">
        <f t="shared" si="128"/>
        <v>0</v>
      </c>
      <c r="F952" s="29">
        <v>0</v>
      </c>
      <c r="G952" s="30">
        <f t="shared" si="129"/>
        <v>0</v>
      </c>
      <c r="H952" s="31">
        <f>D952/1.08</f>
        <v>107204.62962962962</v>
      </c>
      <c r="I952" s="59"/>
      <c r="J952" s="63">
        <f t="shared" si="130"/>
        <v>0</v>
      </c>
    </row>
    <row r="953" spans="1:10">
      <c r="A953" s="24">
        <v>5</v>
      </c>
      <c r="B953" s="25" t="s">
        <v>28</v>
      </c>
      <c r="C953" s="32">
        <v>2</v>
      </c>
      <c r="D953" s="33">
        <v>119943</v>
      </c>
      <c r="E953" s="123">
        <f t="shared" si="128"/>
        <v>239886</v>
      </c>
      <c r="F953" s="124">
        <v>0</v>
      </c>
      <c r="G953" s="125">
        <f t="shared" si="129"/>
        <v>239886</v>
      </c>
      <c r="H953" s="128">
        <f>D953/1.08*0.75</f>
        <v>83293.75</v>
      </c>
      <c r="I953" s="59"/>
      <c r="J953" s="63">
        <f t="shared" si="130"/>
        <v>166587.5</v>
      </c>
    </row>
    <row r="954" spans="1:10">
      <c r="A954" s="24">
        <v>6</v>
      </c>
      <c r="B954" s="25" t="s">
        <v>29</v>
      </c>
      <c r="C954" s="26"/>
      <c r="D954" s="27">
        <v>94810</v>
      </c>
      <c r="E954" s="28">
        <f t="shared" si="128"/>
        <v>0</v>
      </c>
      <c r="F954" s="29">
        <v>0</v>
      </c>
      <c r="G954" s="30">
        <f t="shared" si="129"/>
        <v>0</v>
      </c>
      <c r="H954" s="31">
        <f t="shared" ref="H954:H966" si="131">D954/1.08</f>
        <v>87787.037037037036</v>
      </c>
      <c r="I954" s="59"/>
      <c r="J954" s="63">
        <f t="shared" si="130"/>
        <v>0</v>
      </c>
    </row>
    <row r="955" spans="1:10">
      <c r="A955" s="24">
        <v>7</v>
      </c>
      <c r="B955" s="25" t="s">
        <v>30</v>
      </c>
      <c r="C955" s="34"/>
      <c r="D955" s="27">
        <v>141396</v>
      </c>
      <c r="E955" s="28">
        <f t="shared" si="128"/>
        <v>0</v>
      </c>
      <c r="F955" s="29">
        <v>0</v>
      </c>
      <c r="G955" s="30">
        <f t="shared" si="129"/>
        <v>0</v>
      </c>
      <c r="H955" s="31">
        <f t="shared" si="131"/>
        <v>130922.22222222222</v>
      </c>
      <c r="I955" s="59"/>
      <c r="J955" s="63">
        <f t="shared" si="130"/>
        <v>0</v>
      </c>
    </row>
    <row r="956" spans="1:10">
      <c r="A956" s="24">
        <v>8</v>
      </c>
      <c r="B956" s="25" t="s">
        <v>31</v>
      </c>
      <c r="C956" s="26"/>
      <c r="D956" s="27">
        <v>232931</v>
      </c>
      <c r="E956" s="28">
        <f t="shared" si="128"/>
        <v>0</v>
      </c>
      <c r="F956" s="29">
        <v>0</v>
      </c>
      <c r="G956" s="30">
        <f t="shared" si="129"/>
        <v>0</v>
      </c>
      <c r="H956" s="31">
        <f t="shared" si="131"/>
        <v>215676.85185185182</v>
      </c>
      <c r="I956" s="59"/>
      <c r="J956" s="63">
        <f t="shared" si="130"/>
        <v>0</v>
      </c>
    </row>
    <row r="957" spans="1:10">
      <c r="A957" s="24">
        <v>9</v>
      </c>
      <c r="B957" s="36" t="s">
        <v>32</v>
      </c>
      <c r="C957" s="26"/>
      <c r="D957" s="27">
        <v>101534</v>
      </c>
      <c r="E957" s="28">
        <f t="shared" si="128"/>
        <v>0</v>
      </c>
      <c r="F957" s="29">
        <v>0</v>
      </c>
      <c r="G957" s="30">
        <f t="shared" si="129"/>
        <v>0</v>
      </c>
      <c r="H957" s="31">
        <f t="shared" si="131"/>
        <v>94012.962962962964</v>
      </c>
      <c r="I957" s="59"/>
      <c r="J957" s="63">
        <f t="shared" si="130"/>
        <v>0</v>
      </c>
    </row>
    <row r="958" spans="1:10">
      <c r="A958" s="168">
        <v>10</v>
      </c>
      <c r="B958" s="36" t="s">
        <v>33</v>
      </c>
      <c r="C958" s="37"/>
      <c r="D958" s="27">
        <v>110148</v>
      </c>
      <c r="E958" s="156">
        <f t="shared" si="128"/>
        <v>0</v>
      </c>
      <c r="F958" s="157">
        <v>0</v>
      </c>
      <c r="G958" s="30">
        <f t="shared" si="129"/>
        <v>0</v>
      </c>
      <c r="H958" s="170">
        <f t="shared" si="131"/>
        <v>101988.88888888888</v>
      </c>
      <c r="I958" s="183"/>
      <c r="J958" s="158">
        <f t="shared" si="130"/>
        <v>0</v>
      </c>
    </row>
    <row r="959" spans="1:10">
      <c r="A959" s="24">
        <v>11</v>
      </c>
      <c r="B959" s="25" t="s">
        <v>34</v>
      </c>
      <c r="C959" s="37"/>
      <c r="D959" s="27">
        <v>54198</v>
      </c>
      <c r="E959" s="28">
        <f t="shared" si="128"/>
        <v>0</v>
      </c>
      <c r="F959" s="29">
        <v>0</v>
      </c>
      <c r="G959" s="30">
        <f t="shared" si="129"/>
        <v>0</v>
      </c>
      <c r="H959" s="31">
        <f t="shared" si="131"/>
        <v>50183.333333333328</v>
      </c>
      <c r="I959" s="59"/>
      <c r="J959" s="63">
        <f t="shared" si="130"/>
        <v>0</v>
      </c>
    </row>
    <row r="960" spans="1:10">
      <c r="A960" s="24">
        <v>12</v>
      </c>
      <c r="B960" s="25" t="s">
        <v>35</v>
      </c>
      <c r="C960" s="37"/>
      <c r="D960" s="27">
        <v>49680</v>
      </c>
      <c r="E960" s="28">
        <f t="shared" si="128"/>
        <v>0</v>
      </c>
      <c r="F960" s="29">
        <v>0</v>
      </c>
      <c r="G960" s="30">
        <f t="shared" si="129"/>
        <v>0</v>
      </c>
      <c r="H960" s="31">
        <f t="shared" si="131"/>
        <v>46000</v>
      </c>
      <c r="I960" s="59"/>
      <c r="J960" s="63">
        <f t="shared" si="130"/>
        <v>0</v>
      </c>
    </row>
    <row r="961" spans="1:10">
      <c r="A961" s="168">
        <v>13</v>
      </c>
      <c r="B961" s="25" t="s">
        <v>36</v>
      </c>
      <c r="C961" s="37"/>
      <c r="D961" s="38">
        <v>64152</v>
      </c>
      <c r="E961" s="156">
        <f t="shared" si="128"/>
        <v>0</v>
      </c>
      <c r="F961" s="157">
        <v>0</v>
      </c>
      <c r="G961" s="30">
        <f t="shared" si="129"/>
        <v>0</v>
      </c>
      <c r="H961" s="170">
        <f t="shared" si="131"/>
        <v>59399.999999999993</v>
      </c>
      <c r="I961" s="183"/>
      <c r="J961" s="158">
        <f t="shared" si="130"/>
        <v>0</v>
      </c>
    </row>
    <row r="962" spans="1:10">
      <c r="A962" s="168">
        <v>14</v>
      </c>
      <c r="B962" s="25" t="s">
        <v>37</v>
      </c>
      <c r="C962" s="37"/>
      <c r="D962" s="38">
        <v>65934</v>
      </c>
      <c r="E962" s="156">
        <f t="shared" si="128"/>
        <v>0</v>
      </c>
      <c r="F962" s="157">
        <v>0</v>
      </c>
      <c r="G962" s="30">
        <f t="shared" si="129"/>
        <v>0</v>
      </c>
      <c r="H962" s="170">
        <f t="shared" si="131"/>
        <v>61049.999999999993</v>
      </c>
      <c r="I962" s="183"/>
      <c r="J962" s="158">
        <f t="shared" si="130"/>
        <v>0</v>
      </c>
    </row>
    <row r="963" spans="1:10">
      <c r="A963" s="168">
        <v>15</v>
      </c>
      <c r="B963" s="25" t="s">
        <v>38</v>
      </c>
      <c r="C963" s="37"/>
      <c r="D963" s="38">
        <v>76626</v>
      </c>
      <c r="E963" s="156">
        <f t="shared" si="128"/>
        <v>0</v>
      </c>
      <c r="F963" s="157">
        <v>0</v>
      </c>
      <c r="G963" s="30">
        <f t="shared" si="129"/>
        <v>0</v>
      </c>
      <c r="H963" s="170">
        <f t="shared" si="131"/>
        <v>70950</v>
      </c>
      <c r="I963" s="183"/>
      <c r="J963" s="158">
        <f t="shared" si="130"/>
        <v>0</v>
      </c>
    </row>
    <row r="964" spans="1:10">
      <c r="A964" s="168">
        <v>16</v>
      </c>
      <c r="B964" s="25" t="s">
        <v>39</v>
      </c>
      <c r="C964" s="37"/>
      <c r="D964" s="38">
        <v>80190</v>
      </c>
      <c r="E964" s="156">
        <f t="shared" si="128"/>
        <v>0</v>
      </c>
      <c r="F964" s="157">
        <v>0</v>
      </c>
      <c r="G964" s="30">
        <f t="shared" si="129"/>
        <v>0</v>
      </c>
      <c r="H964" s="170">
        <f t="shared" si="131"/>
        <v>74250</v>
      </c>
      <c r="I964" s="183"/>
      <c r="J964" s="158">
        <f t="shared" si="130"/>
        <v>0</v>
      </c>
    </row>
    <row r="965" spans="1:10">
      <c r="A965" s="168">
        <v>17</v>
      </c>
      <c r="B965" s="25" t="s">
        <v>40</v>
      </c>
      <c r="C965" s="37"/>
      <c r="D965" s="38">
        <v>113832</v>
      </c>
      <c r="E965" s="156">
        <f t="shared" si="128"/>
        <v>0</v>
      </c>
      <c r="F965" s="157">
        <v>0</v>
      </c>
      <c r="G965" s="30">
        <f t="shared" si="129"/>
        <v>0</v>
      </c>
      <c r="H965" s="170">
        <f t="shared" si="131"/>
        <v>105400</v>
      </c>
      <c r="I965" s="183"/>
      <c r="J965" s="158">
        <f t="shared" si="130"/>
        <v>0</v>
      </c>
    </row>
    <row r="966" spans="1:10">
      <c r="A966" s="168">
        <v>18</v>
      </c>
      <c r="B966" s="25" t="s">
        <v>41</v>
      </c>
      <c r="C966" s="37"/>
      <c r="D966" s="38">
        <v>98010</v>
      </c>
      <c r="E966" s="156">
        <f t="shared" si="128"/>
        <v>0</v>
      </c>
      <c r="F966" s="157">
        <v>0</v>
      </c>
      <c r="G966" s="30">
        <f t="shared" si="129"/>
        <v>0</v>
      </c>
      <c r="H966" s="170">
        <f t="shared" si="131"/>
        <v>90750</v>
      </c>
      <c r="I966" s="183"/>
      <c r="J966" s="158">
        <f t="shared" si="130"/>
        <v>0</v>
      </c>
    </row>
    <row r="967" spans="1:10" ht="17.25">
      <c r="A967" s="40"/>
      <c r="B967" s="41" t="s">
        <v>42</v>
      </c>
      <c r="C967" s="42">
        <f>SUM(C949:C966)</f>
        <v>6</v>
      </c>
      <c r="D967" s="42"/>
      <c r="E967" s="43">
        <f>SUM(E949:E966)</f>
        <v>617154</v>
      </c>
      <c r="F967" s="43"/>
      <c r="G967" s="44">
        <f>SUM(G949:G966)</f>
        <v>617154</v>
      </c>
      <c r="H967" s="45"/>
      <c r="I967" s="64"/>
      <c r="J967" s="45">
        <f>SUM(J949:J966)</f>
        <v>515909.72222222219</v>
      </c>
    </row>
    <row r="968" spans="1:10" ht="31.5">
      <c r="A968" s="46"/>
      <c r="B968" s="47"/>
      <c r="C968" s="48"/>
      <c r="D968" s="48"/>
      <c r="E968" s="49"/>
      <c r="F968" s="49"/>
      <c r="G968" s="50"/>
      <c r="H968" s="51"/>
      <c r="I968" s="65"/>
      <c r="J968" s="184">
        <f>J967*0.08</f>
        <v>41272.777777777774</v>
      </c>
    </row>
    <row r="969" spans="1:10" ht="18">
      <c r="A969" s="283" t="s">
        <v>43</v>
      </c>
      <c r="B969" s="283"/>
      <c r="C969" s="284" t="s">
        <v>44</v>
      </c>
      <c r="D969" s="284"/>
      <c r="E969" s="54"/>
      <c r="F969" s="54"/>
      <c r="G969" s="55" t="s">
        <v>45</v>
      </c>
      <c r="H969" s="56"/>
      <c r="I969" s="66"/>
      <c r="J969" s="185">
        <f>SUM(J967:J968)</f>
        <v>557182.5</v>
      </c>
    </row>
    <row r="972" spans="1:10" ht="15.75">
      <c r="A972" s="279" t="s">
        <v>0</v>
      </c>
      <c r="B972" s="279"/>
      <c r="C972" s="279"/>
      <c r="D972" s="279"/>
      <c r="E972" s="279"/>
      <c r="F972" s="279"/>
      <c r="G972" s="279"/>
      <c r="H972" s="3"/>
      <c r="I972" s="182"/>
      <c r="J972" s="3"/>
    </row>
    <row r="973" spans="1:10" ht="15.75">
      <c r="A973" s="279" t="s">
        <v>1</v>
      </c>
      <c r="B973" s="279"/>
      <c r="C973" s="279"/>
      <c r="D973" s="279"/>
      <c r="E973" s="279"/>
      <c r="F973" s="279"/>
      <c r="G973" s="279"/>
      <c r="H973" s="176"/>
      <c r="I973" s="176"/>
      <c r="J973" s="176"/>
    </row>
    <row r="974" spans="1:10" ht="15.75">
      <c r="A974" s="279" t="s">
        <v>2</v>
      </c>
      <c r="B974" s="279"/>
      <c r="C974" s="279"/>
      <c r="D974" s="279"/>
      <c r="E974" s="279"/>
      <c r="F974" s="279"/>
      <c r="G974" s="279"/>
      <c r="H974" s="3"/>
      <c r="I974" s="59"/>
      <c r="J974" s="3"/>
    </row>
    <row r="975" spans="1:10" ht="15.75">
      <c r="A975" s="279" t="s">
        <v>4</v>
      </c>
      <c r="B975" s="279"/>
      <c r="C975" s="279"/>
      <c r="D975" s="279"/>
      <c r="E975" s="279"/>
      <c r="F975" s="279"/>
      <c r="G975" s="279"/>
      <c r="H975" s="3"/>
      <c r="I975" s="59"/>
      <c r="J975" s="3"/>
    </row>
    <row r="976" spans="1:10" ht="15.75">
      <c r="A976" s="280" t="s">
        <v>6</v>
      </c>
      <c r="B976" s="280"/>
      <c r="C976" s="280"/>
      <c r="D976" s="280"/>
      <c r="E976" s="280"/>
      <c r="F976" s="280"/>
      <c r="G976" s="280"/>
      <c r="H976" s="3"/>
      <c r="I976" s="59"/>
      <c r="J976" s="3"/>
    </row>
    <row r="977" spans="1:10" ht="27.75">
      <c r="A977" s="9"/>
      <c r="B977" s="9"/>
      <c r="C977" s="281" t="s">
        <v>433</v>
      </c>
      <c r="D977" s="281"/>
      <c r="E977" s="281"/>
      <c r="F977" s="281"/>
      <c r="G977" s="281"/>
      <c r="H977" s="3"/>
      <c r="I977" s="59"/>
      <c r="J977" s="3"/>
    </row>
    <row r="978" spans="1:10" ht="15.75">
      <c r="A978" s="11" t="s">
        <v>358</v>
      </c>
      <c r="B978" s="12"/>
      <c r="C978" s="13"/>
      <c r="D978" s="286"/>
      <c r="E978" s="286"/>
      <c r="F978" s="286"/>
      <c r="G978" s="286"/>
      <c r="H978" s="15"/>
      <c r="I978" s="59"/>
      <c r="J978" s="3"/>
    </row>
    <row r="979" spans="1:10" ht="15.75">
      <c r="A979" s="11" t="s">
        <v>9</v>
      </c>
      <c r="B979" s="286" t="s">
        <v>564</v>
      </c>
      <c r="C979" s="286"/>
      <c r="D979" s="286"/>
      <c r="E979" s="286"/>
      <c r="F979" s="286"/>
      <c r="G979" s="16"/>
      <c r="H979" s="20" t="s">
        <v>161</v>
      </c>
      <c r="I979" s="62">
        <v>12148</v>
      </c>
      <c r="J979" s="61"/>
    </row>
    <row r="980" spans="1:10" ht="18.75">
      <c r="A980" s="11" t="s">
        <v>11</v>
      </c>
      <c r="B980" s="177"/>
      <c r="C980" s="178"/>
      <c r="D980" s="178"/>
      <c r="E980" s="178"/>
      <c r="F980" s="179"/>
      <c r="G980" s="180"/>
      <c r="H980" s="180"/>
      <c r="I980" s="180"/>
      <c r="J980" s="3"/>
    </row>
    <row r="981" spans="1:10" ht="15.75">
      <c r="A981" s="21" t="s">
        <v>14</v>
      </c>
      <c r="B981" s="181"/>
      <c r="C981" s="21" t="s">
        <v>17</v>
      </c>
      <c r="D981" s="22" t="s">
        <v>18</v>
      </c>
      <c r="E981" s="23" t="s">
        <v>19</v>
      </c>
      <c r="F981" s="23" t="s">
        <v>20</v>
      </c>
      <c r="G981" s="21" t="s">
        <v>21</v>
      </c>
      <c r="H981" s="3"/>
      <c r="I981" s="59"/>
      <c r="J981" s="3"/>
    </row>
    <row r="982" spans="1:10">
      <c r="A982" s="24">
        <v>1</v>
      </c>
      <c r="B982" s="25" t="s">
        <v>23</v>
      </c>
      <c r="C982" s="26"/>
      <c r="D982" s="27">
        <v>79305</v>
      </c>
      <c r="E982" s="28">
        <f t="shared" ref="E982:E999" si="132">D982*C982</f>
        <v>0</v>
      </c>
      <c r="F982" s="29">
        <v>0</v>
      </c>
      <c r="G982" s="30">
        <f t="shared" ref="G982:G999" si="133">E982-E982*F982</f>
        <v>0</v>
      </c>
      <c r="H982" s="31">
        <f>D982/1.08</f>
        <v>73430.555555555547</v>
      </c>
      <c r="I982" s="59"/>
      <c r="J982" s="63">
        <f t="shared" ref="J982:J999" si="134">H982*C982</f>
        <v>0</v>
      </c>
    </row>
    <row r="983" spans="1:10">
      <c r="A983" s="120">
        <v>2</v>
      </c>
      <c r="B983" s="121" t="s">
        <v>25</v>
      </c>
      <c r="C983" s="126"/>
      <c r="D983" s="33">
        <v>128591</v>
      </c>
      <c r="E983" s="123">
        <f t="shared" si="132"/>
        <v>0</v>
      </c>
      <c r="F983" s="29">
        <v>0</v>
      </c>
      <c r="G983" s="125">
        <f t="shared" si="133"/>
        <v>0</v>
      </c>
      <c r="H983" s="31">
        <f>D983/1.08</f>
        <v>119065.74074074073</v>
      </c>
      <c r="I983" s="129"/>
      <c r="J983" s="63">
        <f t="shared" si="134"/>
        <v>0</v>
      </c>
    </row>
    <row r="984" spans="1:10">
      <c r="A984" s="24">
        <v>3</v>
      </c>
      <c r="B984" s="25" t="s">
        <v>26</v>
      </c>
      <c r="C984" s="88"/>
      <c r="D984" s="27">
        <v>60043</v>
      </c>
      <c r="E984" s="28">
        <f t="shared" si="132"/>
        <v>0</v>
      </c>
      <c r="F984" s="29">
        <v>0</v>
      </c>
      <c r="G984" s="30">
        <f t="shared" si="133"/>
        <v>0</v>
      </c>
      <c r="H984" s="31">
        <f>D984/1.08</f>
        <v>55595.370370370365</v>
      </c>
      <c r="I984" s="59"/>
      <c r="J984" s="63">
        <f t="shared" si="134"/>
        <v>0</v>
      </c>
    </row>
    <row r="985" spans="1:10">
      <c r="A985" s="24">
        <v>4</v>
      </c>
      <c r="B985" s="25" t="s">
        <v>27</v>
      </c>
      <c r="C985" s="35"/>
      <c r="D985" s="27">
        <v>115781</v>
      </c>
      <c r="E985" s="28">
        <f t="shared" si="132"/>
        <v>0</v>
      </c>
      <c r="F985" s="29">
        <v>0</v>
      </c>
      <c r="G985" s="30">
        <f t="shared" si="133"/>
        <v>0</v>
      </c>
      <c r="H985" s="31">
        <f>D985/1.08</f>
        <v>107204.62962962962</v>
      </c>
      <c r="I985" s="59"/>
      <c r="J985" s="63">
        <f t="shared" si="134"/>
        <v>0</v>
      </c>
    </row>
    <row r="986" spans="1:10">
      <c r="A986" s="24">
        <v>5</v>
      </c>
      <c r="B986" s="25" t="s">
        <v>28</v>
      </c>
      <c r="C986" s="32">
        <v>2</v>
      </c>
      <c r="D986" s="33">
        <v>119943</v>
      </c>
      <c r="E986" s="123">
        <f t="shared" si="132"/>
        <v>239886</v>
      </c>
      <c r="F986" s="124">
        <v>0</v>
      </c>
      <c r="G986" s="125">
        <f t="shared" si="133"/>
        <v>239886</v>
      </c>
      <c r="H986" s="128">
        <f>D986/1.08*0.75</f>
        <v>83293.75</v>
      </c>
      <c r="I986" s="59"/>
      <c r="J986" s="63">
        <f t="shared" si="134"/>
        <v>166587.5</v>
      </c>
    </row>
    <row r="987" spans="1:10">
      <c r="A987" s="24">
        <v>6</v>
      </c>
      <c r="B987" s="25" t="s">
        <v>29</v>
      </c>
      <c r="C987" s="26"/>
      <c r="D987" s="27">
        <v>94810</v>
      </c>
      <c r="E987" s="28">
        <f t="shared" si="132"/>
        <v>0</v>
      </c>
      <c r="F987" s="29">
        <v>0</v>
      </c>
      <c r="G987" s="30">
        <f t="shared" si="133"/>
        <v>0</v>
      </c>
      <c r="H987" s="31">
        <f t="shared" ref="H987:H999" si="135">D987/1.08</f>
        <v>87787.037037037036</v>
      </c>
      <c r="I987" s="59"/>
      <c r="J987" s="63">
        <f t="shared" si="134"/>
        <v>0</v>
      </c>
    </row>
    <row r="988" spans="1:10">
      <c r="A988" s="24">
        <v>7</v>
      </c>
      <c r="B988" s="25" t="s">
        <v>30</v>
      </c>
      <c r="C988" s="34"/>
      <c r="D988" s="27">
        <v>141396</v>
      </c>
      <c r="E988" s="28">
        <f t="shared" si="132"/>
        <v>0</v>
      </c>
      <c r="F988" s="29">
        <v>0</v>
      </c>
      <c r="G988" s="30">
        <f t="shared" si="133"/>
        <v>0</v>
      </c>
      <c r="H988" s="31">
        <f t="shared" si="135"/>
        <v>130922.22222222222</v>
      </c>
      <c r="I988" s="59"/>
      <c r="J988" s="63">
        <f t="shared" si="134"/>
        <v>0</v>
      </c>
    </row>
    <row r="989" spans="1:10">
      <c r="A989" s="24">
        <v>8</v>
      </c>
      <c r="B989" s="25" t="s">
        <v>31</v>
      </c>
      <c r="C989" s="26"/>
      <c r="D989" s="27">
        <v>232931</v>
      </c>
      <c r="E989" s="28">
        <f t="shared" si="132"/>
        <v>0</v>
      </c>
      <c r="F989" s="29">
        <v>0</v>
      </c>
      <c r="G989" s="30">
        <f t="shared" si="133"/>
        <v>0</v>
      </c>
      <c r="H989" s="31">
        <f t="shared" si="135"/>
        <v>215676.85185185182</v>
      </c>
      <c r="I989" s="59"/>
      <c r="J989" s="63">
        <f t="shared" si="134"/>
        <v>0</v>
      </c>
    </row>
    <row r="990" spans="1:10">
      <c r="A990" s="24">
        <v>9</v>
      </c>
      <c r="B990" s="36" t="s">
        <v>32</v>
      </c>
      <c r="C990" s="26">
        <v>2</v>
      </c>
      <c r="D990" s="27">
        <v>101534</v>
      </c>
      <c r="E990" s="28">
        <f t="shared" si="132"/>
        <v>203068</v>
      </c>
      <c r="F990" s="29">
        <v>0</v>
      </c>
      <c r="G990" s="30">
        <f t="shared" si="133"/>
        <v>203068</v>
      </c>
      <c r="H990" s="31">
        <f t="shared" si="135"/>
        <v>94012.962962962964</v>
      </c>
      <c r="I990" s="59"/>
      <c r="J990" s="63">
        <f t="shared" si="134"/>
        <v>188025.92592592593</v>
      </c>
    </row>
    <row r="991" spans="1:10">
      <c r="A991" s="168">
        <v>10</v>
      </c>
      <c r="B991" s="36" t="s">
        <v>33</v>
      </c>
      <c r="C991" s="37">
        <v>2</v>
      </c>
      <c r="D991" s="27">
        <v>110148</v>
      </c>
      <c r="E991" s="156">
        <f t="shared" si="132"/>
        <v>220296</v>
      </c>
      <c r="F991" s="157">
        <v>0</v>
      </c>
      <c r="G991" s="30">
        <f t="shared" si="133"/>
        <v>220296</v>
      </c>
      <c r="H991" s="170">
        <f t="shared" si="135"/>
        <v>101988.88888888888</v>
      </c>
      <c r="I991" s="183"/>
      <c r="J991" s="158">
        <f t="shared" si="134"/>
        <v>203977.77777777775</v>
      </c>
    </row>
    <row r="992" spans="1:10">
      <c r="A992" s="24">
        <v>11</v>
      </c>
      <c r="B992" s="25" t="s">
        <v>34</v>
      </c>
      <c r="C992" s="37"/>
      <c r="D992" s="27">
        <v>54198</v>
      </c>
      <c r="E992" s="28">
        <f t="shared" si="132"/>
        <v>0</v>
      </c>
      <c r="F992" s="29">
        <v>0</v>
      </c>
      <c r="G992" s="30">
        <f t="shared" si="133"/>
        <v>0</v>
      </c>
      <c r="H992" s="31">
        <f t="shared" si="135"/>
        <v>50183.333333333328</v>
      </c>
      <c r="I992" s="59"/>
      <c r="J992" s="63">
        <f t="shared" si="134"/>
        <v>0</v>
      </c>
    </row>
    <row r="993" spans="1:10">
      <c r="A993" s="24">
        <v>12</v>
      </c>
      <c r="B993" s="25" t="s">
        <v>35</v>
      </c>
      <c r="C993" s="37"/>
      <c r="D993" s="27">
        <v>49680</v>
      </c>
      <c r="E993" s="28">
        <f t="shared" si="132"/>
        <v>0</v>
      </c>
      <c r="F993" s="29">
        <v>0</v>
      </c>
      <c r="G993" s="30">
        <f t="shared" si="133"/>
        <v>0</v>
      </c>
      <c r="H993" s="31">
        <f t="shared" si="135"/>
        <v>46000</v>
      </c>
      <c r="I993" s="59"/>
      <c r="J993" s="63">
        <f t="shared" si="134"/>
        <v>0</v>
      </c>
    </row>
    <row r="994" spans="1:10">
      <c r="A994" s="168">
        <v>13</v>
      </c>
      <c r="B994" s="25" t="s">
        <v>36</v>
      </c>
      <c r="C994" s="37"/>
      <c r="D994" s="38">
        <v>64152</v>
      </c>
      <c r="E994" s="156">
        <f t="shared" si="132"/>
        <v>0</v>
      </c>
      <c r="F994" s="157">
        <v>0</v>
      </c>
      <c r="G994" s="30">
        <f t="shared" si="133"/>
        <v>0</v>
      </c>
      <c r="H994" s="170">
        <f t="shared" si="135"/>
        <v>59399.999999999993</v>
      </c>
      <c r="I994" s="183"/>
      <c r="J994" s="158">
        <f t="shared" si="134"/>
        <v>0</v>
      </c>
    </row>
    <row r="995" spans="1:10">
      <c r="A995" s="168">
        <v>14</v>
      </c>
      <c r="B995" s="25" t="s">
        <v>37</v>
      </c>
      <c r="C995" s="37"/>
      <c r="D995" s="38">
        <v>65934</v>
      </c>
      <c r="E995" s="156">
        <f t="shared" si="132"/>
        <v>0</v>
      </c>
      <c r="F995" s="157">
        <v>0</v>
      </c>
      <c r="G995" s="30">
        <f t="shared" si="133"/>
        <v>0</v>
      </c>
      <c r="H995" s="170">
        <f t="shared" si="135"/>
        <v>61049.999999999993</v>
      </c>
      <c r="I995" s="183"/>
      <c r="J995" s="158">
        <f t="shared" si="134"/>
        <v>0</v>
      </c>
    </row>
    <row r="996" spans="1:10">
      <c r="A996" s="168">
        <v>15</v>
      </c>
      <c r="B996" s="25" t="s">
        <v>38</v>
      </c>
      <c r="C996" s="37"/>
      <c r="D996" s="38">
        <v>76626</v>
      </c>
      <c r="E996" s="156">
        <f t="shared" si="132"/>
        <v>0</v>
      </c>
      <c r="F996" s="157">
        <v>0</v>
      </c>
      <c r="G996" s="30">
        <f t="shared" si="133"/>
        <v>0</v>
      </c>
      <c r="H996" s="170">
        <f t="shared" si="135"/>
        <v>70950</v>
      </c>
      <c r="I996" s="183"/>
      <c r="J996" s="158">
        <f t="shared" si="134"/>
        <v>0</v>
      </c>
    </row>
    <row r="997" spans="1:10">
      <c r="A997" s="168">
        <v>16</v>
      </c>
      <c r="B997" s="25" t="s">
        <v>39</v>
      </c>
      <c r="C997" s="37"/>
      <c r="D997" s="38">
        <v>80190</v>
      </c>
      <c r="E997" s="156">
        <f t="shared" si="132"/>
        <v>0</v>
      </c>
      <c r="F997" s="157">
        <v>0</v>
      </c>
      <c r="G997" s="30">
        <f t="shared" si="133"/>
        <v>0</v>
      </c>
      <c r="H997" s="170">
        <f t="shared" si="135"/>
        <v>74250</v>
      </c>
      <c r="I997" s="183"/>
      <c r="J997" s="158">
        <f t="shared" si="134"/>
        <v>0</v>
      </c>
    </row>
    <row r="998" spans="1:10">
      <c r="A998" s="168">
        <v>17</v>
      </c>
      <c r="B998" s="25" t="s">
        <v>40</v>
      </c>
      <c r="C998" s="37"/>
      <c r="D998" s="38">
        <v>113832</v>
      </c>
      <c r="E998" s="156">
        <f t="shared" si="132"/>
        <v>0</v>
      </c>
      <c r="F998" s="157">
        <v>0</v>
      </c>
      <c r="G998" s="30">
        <f t="shared" si="133"/>
        <v>0</v>
      </c>
      <c r="H998" s="170">
        <f t="shared" si="135"/>
        <v>105400</v>
      </c>
      <c r="I998" s="183"/>
      <c r="J998" s="158">
        <f t="shared" si="134"/>
        <v>0</v>
      </c>
    </row>
    <row r="999" spans="1:10">
      <c r="A999" s="168">
        <v>18</v>
      </c>
      <c r="B999" s="25" t="s">
        <v>41</v>
      </c>
      <c r="C999" s="37"/>
      <c r="D999" s="38">
        <v>98010</v>
      </c>
      <c r="E999" s="156">
        <f t="shared" si="132"/>
        <v>0</v>
      </c>
      <c r="F999" s="157">
        <v>0</v>
      </c>
      <c r="G999" s="30">
        <f t="shared" si="133"/>
        <v>0</v>
      </c>
      <c r="H999" s="170">
        <f t="shared" si="135"/>
        <v>90750</v>
      </c>
      <c r="I999" s="183"/>
      <c r="J999" s="158">
        <f t="shared" si="134"/>
        <v>0</v>
      </c>
    </row>
    <row r="1000" spans="1:10" ht="17.25">
      <c r="A1000" s="40"/>
      <c r="B1000" s="41" t="s">
        <v>42</v>
      </c>
      <c r="C1000" s="42">
        <f>SUM(C982:C999)</f>
        <v>6</v>
      </c>
      <c r="D1000" s="42"/>
      <c r="E1000" s="43">
        <f>SUM(E982:E999)</f>
        <v>663250</v>
      </c>
      <c r="F1000" s="43"/>
      <c r="G1000" s="44">
        <f>SUM(G982:G999)</f>
        <v>663250</v>
      </c>
      <c r="H1000" s="45"/>
      <c r="I1000" s="64"/>
      <c r="J1000" s="45">
        <f>SUM(J982:J999)</f>
        <v>558591.20370370371</v>
      </c>
    </row>
    <row r="1001" spans="1:10" ht="31.5">
      <c r="A1001" s="46"/>
      <c r="B1001" s="47"/>
      <c r="C1001" s="48"/>
      <c r="D1001" s="48"/>
      <c r="E1001" s="49"/>
      <c r="F1001" s="49"/>
      <c r="G1001" s="50"/>
      <c r="H1001" s="51"/>
      <c r="I1001" s="65"/>
      <c r="J1001" s="184">
        <f>J1000*0.08</f>
        <v>44687.296296296299</v>
      </c>
    </row>
    <row r="1002" spans="1:10" ht="18">
      <c r="A1002" s="283" t="s">
        <v>43</v>
      </c>
      <c r="B1002" s="283"/>
      <c r="C1002" s="284" t="s">
        <v>44</v>
      </c>
      <c r="D1002" s="284"/>
      <c r="E1002" s="54"/>
      <c r="F1002" s="54"/>
      <c r="G1002" s="55" t="s">
        <v>45</v>
      </c>
      <c r="H1002" s="56"/>
      <c r="I1002" s="66"/>
      <c r="J1002" s="185">
        <f>SUM(J1000:J1001)</f>
        <v>603278.5</v>
      </c>
    </row>
    <row r="1005" spans="1:10" ht="15.75">
      <c r="A1005" s="279" t="s">
        <v>0</v>
      </c>
      <c r="B1005" s="279"/>
      <c r="C1005" s="279"/>
      <c r="D1005" s="279"/>
      <c r="E1005" s="279"/>
      <c r="F1005" s="279"/>
      <c r="G1005" s="279"/>
      <c r="H1005" s="3"/>
      <c r="I1005" s="182"/>
      <c r="J1005" s="3"/>
    </row>
    <row r="1006" spans="1:10" ht="15.75">
      <c r="A1006" s="279" t="s">
        <v>1</v>
      </c>
      <c r="B1006" s="279"/>
      <c r="C1006" s="279"/>
      <c r="D1006" s="279"/>
      <c r="E1006" s="279"/>
      <c r="F1006" s="279"/>
      <c r="G1006" s="279"/>
      <c r="H1006" s="176"/>
      <c r="I1006" s="176"/>
      <c r="J1006" s="176"/>
    </row>
    <row r="1007" spans="1:10" ht="15.75">
      <c r="A1007" s="279" t="s">
        <v>2</v>
      </c>
      <c r="B1007" s="279"/>
      <c r="C1007" s="279"/>
      <c r="D1007" s="279"/>
      <c r="E1007" s="279"/>
      <c r="F1007" s="279"/>
      <c r="G1007" s="279"/>
      <c r="H1007" s="3"/>
      <c r="I1007" s="59"/>
      <c r="J1007" s="3"/>
    </row>
    <row r="1008" spans="1:10" ht="15.75">
      <c r="A1008" s="279" t="s">
        <v>4</v>
      </c>
      <c r="B1008" s="279"/>
      <c r="C1008" s="279"/>
      <c r="D1008" s="279"/>
      <c r="E1008" s="279"/>
      <c r="F1008" s="279"/>
      <c r="G1008" s="279"/>
      <c r="H1008" s="3"/>
      <c r="I1008" s="59"/>
      <c r="J1008" s="3"/>
    </row>
    <row r="1009" spans="1:10" ht="15.75">
      <c r="A1009" s="280" t="s">
        <v>6</v>
      </c>
      <c r="B1009" s="280"/>
      <c r="C1009" s="280"/>
      <c r="D1009" s="280"/>
      <c r="E1009" s="280"/>
      <c r="F1009" s="280"/>
      <c r="G1009" s="280"/>
      <c r="H1009" s="3"/>
      <c r="I1009" s="59"/>
      <c r="J1009" s="3"/>
    </row>
    <row r="1010" spans="1:10" ht="27.75">
      <c r="A1010" s="9"/>
      <c r="B1010" s="9"/>
      <c r="C1010" s="281" t="s">
        <v>433</v>
      </c>
      <c r="D1010" s="281"/>
      <c r="E1010" s="281"/>
      <c r="F1010" s="281"/>
      <c r="G1010" s="281"/>
      <c r="H1010" s="3"/>
      <c r="I1010" s="59"/>
      <c r="J1010" s="3"/>
    </row>
    <row r="1011" spans="1:10" ht="15.75">
      <c r="A1011" s="11" t="s">
        <v>358</v>
      </c>
      <c r="B1011" s="12"/>
      <c r="C1011" s="13"/>
      <c r="D1011" s="286"/>
      <c r="E1011" s="286"/>
      <c r="F1011" s="286"/>
      <c r="G1011" s="286"/>
      <c r="H1011" s="15"/>
      <c r="I1011" s="59"/>
      <c r="J1011" s="3"/>
    </row>
    <row r="1012" spans="1:10" ht="15.75">
      <c r="A1012" s="11" t="s">
        <v>9</v>
      </c>
      <c r="B1012" s="286" t="s">
        <v>565</v>
      </c>
      <c r="C1012" s="286"/>
      <c r="D1012" s="286"/>
      <c r="E1012" s="286"/>
      <c r="F1012" s="286"/>
      <c r="G1012" s="16"/>
      <c r="H1012" s="20" t="s">
        <v>161</v>
      </c>
      <c r="I1012" s="62">
        <v>12395</v>
      </c>
      <c r="J1012" s="61"/>
    </row>
    <row r="1013" spans="1:10" ht="18.75">
      <c r="A1013" s="11" t="s">
        <v>11</v>
      </c>
      <c r="B1013" s="177"/>
      <c r="C1013" s="178"/>
      <c r="D1013" s="178"/>
      <c r="E1013" s="178"/>
      <c r="F1013" s="179"/>
      <c r="G1013" s="180"/>
      <c r="H1013" s="180"/>
      <c r="I1013" s="180"/>
      <c r="J1013" s="3"/>
    </row>
    <row r="1014" spans="1:10" ht="15.75">
      <c r="A1014" s="21" t="s">
        <v>14</v>
      </c>
      <c r="B1014" s="181"/>
      <c r="C1014" s="21" t="s">
        <v>17</v>
      </c>
      <c r="D1014" s="22" t="s">
        <v>18</v>
      </c>
      <c r="E1014" s="23" t="s">
        <v>19</v>
      </c>
      <c r="F1014" s="23" t="s">
        <v>20</v>
      </c>
      <c r="G1014" s="21" t="s">
        <v>21</v>
      </c>
      <c r="H1014" s="3"/>
      <c r="I1014" s="59"/>
      <c r="J1014" s="3"/>
    </row>
    <row r="1015" spans="1:10">
      <c r="A1015" s="24">
        <v>1</v>
      </c>
      <c r="B1015" s="25" t="s">
        <v>23</v>
      </c>
      <c r="C1015" s="26"/>
      <c r="D1015" s="27">
        <v>79305</v>
      </c>
      <c r="E1015" s="28">
        <f t="shared" ref="E1015:E1032" si="136">D1015*C1015</f>
        <v>0</v>
      </c>
      <c r="F1015" s="29">
        <v>0</v>
      </c>
      <c r="G1015" s="30">
        <f t="shared" ref="G1015:G1032" si="137">E1015-E1015*F1015</f>
        <v>0</v>
      </c>
      <c r="H1015" s="31">
        <f>D1015/1.08</f>
        <v>73430.555555555547</v>
      </c>
      <c r="I1015" s="59"/>
      <c r="J1015" s="63">
        <f t="shared" ref="J1015:J1032" si="138">H1015*C1015</f>
        <v>0</v>
      </c>
    </row>
    <row r="1016" spans="1:10">
      <c r="A1016" s="120">
        <v>2</v>
      </c>
      <c r="B1016" s="121" t="s">
        <v>25</v>
      </c>
      <c r="C1016" s="126"/>
      <c r="D1016" s="33">
        <v>128591</v>
      </c>
      <c r="E1016" s="123">
        <f t="shared" si="136"/>
        <v>0</v>
      </c>
      <c r="F1016" s="29">
        <v>0</v>
      </c>
      <c r="G1016" s="125">
        <f t="shared" si="137"/>
        <v>0</v>
      </c>
      <c r="H1016" s="31">
        <f>D1016/1.08</f>
        <v>119065.74074074073</v>
      </c>
      <c r="I1016" s="129"/>
      <c r="J1016" s="63">
        <f t="shared" si="138"/>
        <v>0</v>
      </c>
    </row>
    <row r="1017" spans="1:10">
      <c r="A1017" s="24">
        <v>3</v>
      </c>
      <c r="B1017" s="25" t="s">
        <v>26</v>
      </c>
      <c r="C1017" s="88"/>
      <c r="D1017" s="27">
        <v>60043</v>
      </c>
      <c r="E1017" s="28">
        <f t="shared" si="136"/>
        <v>0</v>
      </c>
      <c r="F1017" s="29">
        <v>0</v>
      </c>
      <c r="G1017" s="30">
        <f t="shared" si="137"/>
        <v>0</v>
      </c>
      <c r="H1017" s="31">
        <f>D1017/1.08</f>
        <v>55595.370370370365</v>
      </c>
      <c r="I1017" s="59"/>
      <c r="J1017" s="63">
        <f t="shared" si="138"/>
        <v>0</v>
      </c>
    </row>
    <row r="1018" spans="1:10">
      <c r="A1018" s="24">
        <v>4</v>
      </c>
      <c r="B1018" s="25" t="s">
        <v>27</v>
      </c>
      <c r="C1018" s="35"/>
      <c r="D1018" s="27">
        <v>115781</v>
      </c>
      <c r="E1018" s="28">
        <f t="shared" si="136"/>
        <v>0</v>
      </c>
      <c r="F1018" s="29">
        <v>0</v>
      </c>
      <c r="G1018" s="30">
        <f t="shared" si="137"/>
        <v>0</v>
      </c>
      <c r="H1018" s="31">
        <f>D1018/1.08</f>
        <v>107204.62962962962</v>
      </c>
      <c r="I1018" s="59"/>
      <c r="J1018" s="63">
        <f t="shared" si="138"/>
        <v>0</v>
      </c>
    </row>
    <row r="1019" spans="1:10">
      <c r="A1019" s="24">
        <v>5</v>
      </c>
      <c r="B1019" s="25" t="s">
        <v>28</v>
      </c>
      <c r="C1019" s="32">
        <v>2</v>
      </c>
      <c r="D1019" s="33">
        <v>119943</v>
      </c>
      <c r="E1019" s="123">
        <f t="shared" si="136"/>
        <v>239886</v>
      </c>
      <c r="F1019" s="124">
        <v>0</v>
      </c>
      <c r="G1019" s="125">
        <f t="shared" si="137"/>
        <v>239886</v>
      </c>
      <c r="H1019" s="128">
        <f>D1019/1.08*0.75</f>
        <v>83293.75</v>
      </c>
      <c r="I1019" s="59"/>
      <c r="J1019" s="63">
        <f t="shared" si="138"/>
        <v>166587.5</v>
      </c>
    </row>
    <row r="1020" spans="1:10">
      <c r="A1020" s="24">
        <v>6</v>
      </c>
      <c r="B1020" s="25" t="s">
        <v>29</v>
      </c>
      <c r="C1020" s="26"/>
      <c r="D1020" s="27">
        <v>94810</v>
      </c>
      <c r="E1020" s="28">
        <f t="shared" si="136"/>
        <v>0</v>
      </c>
      <c r="F1020" s="29">
        <v>0</v>
      </c>
      <c r="G1020" s="30">
        <f t="shared" si="137"/>
        <v>0</v>
      </c>
      <c r="H1020" s="31">
        <f t="shared" ref="H1020:H1032" si="139">D1020/1.08</f>
        <v>87787.037037037036</v>
      </c>
      <c r="I1020" s="59"/>
      <c r="J1020" s="63">
        <f t="shared" si="138"/>
        <v>0</v>
      </c>
    </row>
    <row r="1021" spans="1:10">
      <c r="A1021" s="24">
        <v>7</v>
      </c>
      <c r="B1021" s="25" t="s">
        <v>30</v>
      </c>
      <c r="C1021" s="34"/>
      <c r="D1021" s="27">
        <v>141396</v>
      </c>
      <c r="E1021" s="28">
        <f t="shared" si="136"/>
        <v>0</v>
      </c>
      <c r="F1021" s="29">
        <v>0</v>
      </c>
      <c r="G1021" s="30">
        <f t="shared" si="137"/>
        <v>0</v>
      </c>
      <c r="H1021" s="31">
        <f t="shared" si="139"/>
        <v>130922.22222222222</v>
      </c>
      <c r="I1021" s="59"/>
      <c r="J1021" s="63">
        <f t="shared" si="138"/>
        <v>0</v>
      </c>
    </row>
    <row r="1022" spans="1:10">
      <c r="A1022" s="24">
        <v>8</v>
      </c>
      <c r="B1022" s="25" t="s">
        <v>31</v>
      </c>
      <c r="C1022" s="26"/>
      <c r="D1022" s="27">
        <v>232931</v>
      </c>
      <c r="E1022" s="28">
        <f t="shared" si="136"/>
        <v>0</v>
      </c>
      <c r="F1022" s="29">
        <v>0</v>
      </c>
      <c r="G1022" s="30">
        <f t="shared" si="137"/>
        <v>0</v>
      </c>
      <c r="H1022" s="31">
        <f t="shared" si="139"/>
        <v>215676.85185185182</v>
      </c>
      <c r="I1022" s="59"/>
      <c r="J1022" s="63">
        <f t="shared" si="138"/>
        <v>0</v>
      </c>
    </row>
    <row r="1023" spans="1:10">
      <c r="A1023" s="24">
        <v>9</v>
      </c>
      <c r="B1023" s="36" t="s">
        <v>32</v>
      </c>
      <c r="C1023" s="26">
        <v>3</v>
      </c>
      <c r="D1023" s="27">
        <v>101534</v>
      </c>
      <c r="E1023" s="28">
        <f t="shared" si="136"/>
        <v>304602</v>
      </c>
      <c r="F1023" s="29">
        <v>0</v>
      </c>
      <c r="G1023" s="30">
        <f t="shared" si="137"/>
        <v>304602</v>
      </c>
      <c r="H1023" s="31">
        <f t="shared" si="139"/>
        <v>94012.962962962964</v>
      </c>
      <c r="I1023" s="59"/>
      <c r="J1023" s="63">
        <f t="shared" si="138"/>
        <v>282038.88888888888</v>
      </c>
    </row>
    <row r="1024" spans="1:10">
      <c r="A1024" s="168">
        <v>10</v>
      </c>
      <c r="B1024" s="36" t="s">
        <v>33</v>
      </c>
      <c r="C1024" s="37"/>
      <c r="D1024" s="27">
        <v>110148</v>
      </c>
      <c r="E1024" s="156">
        <f t="shared" si="136"/>
        <v>0</v>
      </c>
      <c r="F1024" s="157">
        <v>0</v>
      </c>
      <c r="G1024" s="30">
        <f t="shared" si="137"/>
        <v>0</v>
      </c>
      <c r="H1024" s="170">
        <f t="shared" si="139"/>
        <v>101988.88888888888</v>
      </c>
      <c r="I1024" s="183"/>
      <c r="J1024" s="158">
        <f t="shared" si="138"/>
        <v>0</v>
      </c>
    </row>
    <row r="1025" spans="1:10">
      <c r="A1025" s="24">
        <v>11</v>
      </c>
      <c r="B1025" s="25" t="s">
        <v>34</v>
      </c>
      <c r="C1025" s="37">
        <v>3</v>
      </c>
      <c r="D1025" s="27">
        <v>54198</v>
      </c>
      <c r="E1025" s="28">
        <f t="shared" si="136"/>
        <v>162594</v>
      </c>
      <c r="F1025" s="29">
        <v>0</v>
      </c>
      <c r="G1025" s="30">
        <f t="shared" si="137"/>
        <v>162594</v>
      </c>
      <c r="H1025" s="31">
        <f t="shared" si="139"/>
        <v>50183.333333333328</v>
      </c>
      <c r="I1025" s="59"/>
      <c r="J1025" s="63">
        <f t="shared" si="138"/>
        <v>150550</v>
      </c>
    </row>
    <row r="1026" spans="1:10">
      <c r="A1026" s="24">
        <v>12</v>
      </c>
      <c r="B1026" s="25" t="s">
        <v>35</v>
      </c>
      <c r="C1026" s="37"/>
      <c r="D1026" s="27">
        <v>49680</v>
      </c>
      <c r="E1026" s="28">
        <f t="shared" si="136"/>
        <v>0</v>
      </c>
      <c r="F1026" s="29">
        <v>0</v>
      </c>
      <c r="G1026" s="30">
        <f t="shared" si="137"/>
        <v>0</v>
      </c>
      <c r="H1026" s="31">
        <f t="shared" si="139"/>
        <v>46000</v>
      </c>
      <c r="I1026" s="59"/>
      <c r="J1026" s="63">
        <f t="shared" si="138"/>
        <v>0</v>
      </c>
    </row>
    <row r="1027" spans="1:10">
      <c r="A1027" s="168">
        <v>13</v>
      </c>
      <c r="B1027" s="25" t="s">
        <v>36</v>
      </c>
      <c r="C1027" s="37"/>
      <c r="D1027" s="38">
        <v>64152</v>
      </c>
      <c r="E1027" s="156">
        <f t="shared" si="136"/>
        <v>0</v>
      </c>
      <c r="F1027" s="157">
        <v>0</v>
      </c>
      <c r="G1027" s="30">
        <f t="shared" si="137"/>
        <v>0</v>
      </c>
      <c r="H1027" s="170">
        <f t="shared" si="139"/>
        <v>59399.999999999993</v>
      </c>
      <c r="I1027" s="183"/>
      <c r="J1027" s="158">
        <f t="shared" si="138"/>
        <v>0</v>
      </c>
    </row>
    <row r="1028" spans="1:10">
      <c r="A1028" s="168">
        <v>14</v>
      </c>
      <c r="B1028" s="25" t="s">
        <v>37</v>
      </c>
      <c r="C1028" s="37"/>
      <c r="D1028" s="38">
        <v>65934</v>
      </c>
      <c r="E1028" s="156">
        <f t="shared" si="136"/>
        <v>0</v>
      </c>
      <c r="F1028" s="157">
        <v>0</v>
      </c>
      <c r="G1028" s="30">
        <f t="shared" si="137"/>
        <v>0</v>
      </c>
      <c r="H1028" s="170">
        <f t="shared" si="139"/>
        <v>61049.999999999993</v>
      </c>
      <c r="I1028" s="183"/>
      <c r="J1028" s="158">
        <f t="shared" si="138"/>
        <v>0</v>
      </c>
    </row>
    <row r="1029" spans="1:10">
      <c r="A1029" s="168">
        <v>15</v>
      </c>
      <c r="B1029" s="25" t="s">
        <v>38</v>
      </c>
      <c r="C1029" s="37"/>
      <c r="D1029" s="38">
        <v>76626</v>
      </c>
      <c r="E1029" s="156">
        <f t="shared" si="136"/>
        <v>0</v>
      </c>
      <c r="F1029" s="157">
        <v>0</v>
      </c>
      <c r="G1029" s="30">
        <f t="shared" si="137"/>
        <v>0</v>
      </c>
      <c r="H1029" s="170">
        <f t="shared" si="139"/>
        <v>70950</v>
      </c>
      <c r="I1029" s="183"/>
      <c r="J1029" s="158">
        <f t="shared" si="138"/>
        <v>0</v>
      </c>
    </row>
    <row r="1030" spans="1:10">
      <c r="A1030" s="168">
        <v>16</v>
      </c>
      <c r="B1030" s="25" t="s">
        <v>39</v>
      </c>
      <c r="C1030" s="37"/>
      <c r="D1030" s="38">
        <v>80190</v>
      </c>
      <c r="E1030" s="156">
        <f t="shared" si="136"/>
        <v>0</v>
      </c>
      <c r="F1030" s="157">
        <v>0</v>
      </c>
      <c r="G1030" s="30">
        <f t="shared" si="137"/>
        <v>0</v>
      </c>
      <c r="H1030" s="170">
        <f t="shared" si="139"/>
        <v>74250</v>
      </c>
      <c r="I1030" s="183"/>
      <c r="J1030" s="158">
        <f t="shared" si="138"/>
        <v>0</v>
      </c>
    </row>
    <row r="1031" spans="1:10">
      <c r="A1031" s="168">
        <v>17</v>
      </c>
      <c r="B1031" s="25" t="s">
        <v>40</v>
      </c>
      <c r="C1031" s="37"/>
      <c r="D1031" s="38">
        <v>113832</v>
      </c>
      <c r="E1031" s="156">
        <f t="shared" si="136"/>
        <v>0</v>
      </c>
      <c r="F1031" s="157">
        <v>0</v>
      </c>
      <c r="G1031" s="30">
        <f t="shared" si="137"/>
        <v>0</v>
      </c>
      <c r="H1031" s="170">
        <f t="shared" si="139"/>
        <v>105400</v>
      </c>
      <c r="I1031" s="183"/>
      <c r="J1031" s="158">
        <f t="shared" si="138"/>
        <v>0</v>
      </c>
    </row>
    <row r="1032" spans="1:10">
      <c r="A1032" s="168">
        <v>18</v>
      </c>
      <c r="B1032" s="25" t="s">
        <v>41</v>
      </c>
      <c r="C1032" s="37"/>
      <c r="D1032" s="38">
        <v>98010</v>
      </c>
      <c r="E1032" s="156">
        <f t="shared" si="136"/>
        <v>0</v>
      </c>
      <c r="F1032" s="157">
        <v>0</v>
      </c>
      <c r="G1032" s="30">
        <f t="shared" si="137"/>
        <v>0</v>
      </c>
      <c r="H1032" s="170">
        <f t="shared" si="139"/>
        <v>90750</v>
      </c>
      <c r="I1032" s="183"/>
      <c r="J1032" s="158">
        <f t="shared" si="138"/>
        <v>0</v>
      </c>
    </row>
    <row r="1033" spans="1:10" ht="17.25">
      <c r="A1033" s="40"/>
      <c r="B1033" s="41" t="s">
        <v>42</v>
      </c>
      <c r="C1033" s="42">
        <f>SUM(C1015:C1032)</f>
        <v>8</v>
      </c>
      <c r="D1033" s="42"/>
      <c r="E1033" s="43">
        <f>SUM(E1015:E1032)</f>
        <v>707082</v>
      </c>
      <c r="F1033" s="43"/>
      <c r="G1033" s="44">
        <f>SUM(G1015:G1032)</f>
        <v>707082</v>
      </c>
      <c r="H1033" s="45"/>
      <c r="I1033" s="64"/>
      <c r="J1033" s="45">
        <f>SUM(J1015:J1032)</f>
        <v>599176.38888888888</v>
      </c>
    </row>
    <row r="1034" spans="1:10" ht="31.5">
      <c r="A1034" s="46"/>
      <c r="B1034" s="47"/>
      <c r="C1034" s="48"/>
      <c r="D1034" s="48"/>
      <c r="E1034" s="49"/>
      <c r="F1034" s="49"/>
      <c r="G1034" s="50"/>
      <c r="H1034" s="51"/>
      <c r="I1034" s="65"/>
      <c r="J1034" s="184">
        <f>J1033*0.08</f>
        <v>47934.111111111109</v>
      </c>
    </row>
    <row r="1035" spans="1:10" ht="18">
      <c r="A1035" s="283" t="s">
        <v>43</v>
      </c>
      <c r="B1035" s="283"/>
      <c r="C1035" s="284" t="s">
        <v>44</v>
      </c>
      <c r="D1035" s="284"/>
      <c r="E1035" s="54"/>
      <c r="F1035" s="54"/>
      <c r="G1035" s="55" t="s">
        <v>45</v>
      </c>
      <c r="H1035" s="56"/>
      <c r="I1035" s="66"/>
      <c r="J1035" s="185">
        <f>SUM(J1033:J1034)</f>
        <v>647110.5</v>
      </c>
    </row>
    <row r="1038" spans="1:10" ht="15.75">
      <c r="A1038" s="279" t="s">
        <v>0</v>
      </c>
      <c r="B1038" s="279"/>
      <c r="C1038" s="279"/>
      <c r="D1038" s="279"/>
      <c r="E1038" s="279"/>
      <c r="F1038" s="279"/>
      <c r="G1038" s="279"/>
      <c r="H1038" s="3"/>
      <c r="I1038" s="182"/>
      <c r="J1038" s="3"/>
    </row>
    <row r="1039" spans="1:10" ht="15.75">
      <c r="A1039" s="279" t="s">
        <v>1</v>
      </c>
      <c r="B1039" s="279"/>
      <c r="C1039" s="279"/>
      <c r="D1039" s="279"/>
      <c r="E1039" s="279"/>
      <c r="F1039" s="279"/>
      <c r="G1039" s="279"/>
      <c r="H1039" s="176"/>
      <c r="I1039" s="176"/>
      <c r="J1039" s="176"/>
    </row>
    <row r="1040" spans="1:10" ht="15.75">
      <c r="A1040" s="279" t="s">
        <v>2</v>
      </c>
      <c r="B1040" s="279"/>
      <c r="C1040" s="279"/>
      <c r="D1040" s="279"/>
      <c r="E1040" s="279"/>
      <c r="F1040" s="279"/>
      <c r="G1040" s="279"/>
      <c r="H1040" s="3"/>
      <c r="I1040" s="59"/>
      <c r="J1040" s="3"/>
    </row>
    <row r="1041" spans="1:10" ht="15.75">
      <c r="A1041" s="279" t="s">
        <v>4</v>
      </c>
      <c r="B1041" s="279"/>
      <c r="C1041" s="279"/>
      <c r="D1041" s="279"/>
      <c r="E1041" s="279"/>
      <c r="F1041" s="279"/>
      <c r="G1041" s="279"/>
      <c r="H1041" s="3"/>
      <c r="I1041" s="59"/>
      <c r="J1041" s="3"/>
    </row>
    <row r="1042" spans="1:10" ht="15.75">
      <c r="A1042" s="280" t="s">
        <v>6</v>
      </c>
      <c r="B1042" s="280"/>
      <c r="C1042" s="280"/>
      <c r="D1042" s="280"/>
      <c r="E1042" s="280"/>
      <c r="F1042" s="280"/>
      <c r="G1042" s="280"/>
      <c r="H1042" s="3"/>
      <c r="I1042" s="59"/>
      <c r="J1042" s="3"/>
    </row>
    <row r="1043" spans="1:10" ht="27.75">
      <c r="A1043" s="9"/>
      <c r="B1043" s="9"/>
      <c r="C1043" s="281" t="s">
        <v>446</v>
      </c>
      <c r="D1043" s="281"/>
      <c r="E1043" s="281"/>
      <c r="F1043" s="281"/>
      <c r="G1043" s="281"/>
      <c r="H1043" s="3"/>
      <c r="I1043" s="59"/>
      <c r="J1043" s="3"/>
    </row>
    <row r="1044" spans="1:10" ht="15.75">
      <c r="A1044" s="11" t="s">
        <v>358</v>
      </c>
      <c r="B1044" s="12"/>
      <c r="C1044" s="13"/>
      <c r="D1044" s="286"/>
      <c r="E1044" s="286"/>
      <c r="F1044" s="286"/>
      <c r="G1044" s="286"/>
      <c r="H1044" s="15"/>
      <c r="I1044" s="59"/>
      <c r="J1044" s="3"/>
    </row>
    <row r="1045" spans="1:10" ht="15.75">
      <c r="A1045" s="11" t="s">
        <v>9</v>
      </c>
      <c r="B1045" s="286" t="s">
        <v>566</v>
      </c>
      <c r="C1045" s="286"/>
      <c r="D1045" s="286"/>
      <c r="E1045" s="286"/>
      <c r="F1045" s="286"/>
      <c r="G1045" s="16"/>
      <c r="H1045" s="20" t="s">
        <v>161</v>
      </c>
      <c r="I1045" s="62">
        <v>11675</v>
      </c>
      <c r="J1045" s="61"/>
    </row>
    <row r="1046" spans="1:10" ht="18.75">
      <c r="A1046" s="11" t="s">
        <v>11</v>
      </c>
      <c r="B1046" s="177"/>
      <c r="C1046" s="178"/>
      <c r="D1046" s="178"/>
      <c r="E1046" s="178"/>
      <c r="F1046" s="179"/>
      <c r="G1046" s="180"/>
      <c r="H1046" s="180"/>
      <c r="I1046" s="180"/>
      <c r="J1046" s="3"/>
    </row>
    <row r="1047" spans="1:10" ht="15.75">
      <c r="A1047" s="21" t="s">
        <v>14</v>
      </c>
      <c r="B1047" s="181"/>
      <c r="C1047" s="21" t="s">
        <v>17</v>
      </c>
      <c r="D1047" s="22" t="s">
        <v>18</v>
      </c>
      <c r="E1047" s="23" t="s">
        <v>19</v>
      </c>
      <c r="F1047" s="23" t="s">
        <v>20</v>
      </c>
      <c r="G1047" s="21" t="s">
        <v>21</v>
      </c>
      <c r="H1047" s="3"/>
      <c r="I1047" s="59"/>
      <c r="J1047" s="3"/>
    </row>
    <row r="1048" spans="1:10">
      <c r="A1048" s="24">
        <v>1</v>
      </c>
      <c r="B1048" s="25" t="s">
        <v>23</v>
      </c>
      <c r="C1048" s="26">
        <v>8</v>
      </c>
      <c r="D1048" s="27">
        <v>79305</v>
      </c>
      <c r="E1048" s="28">
        <f t="shared" ref="E1048:E1065" si="140">D1048*C1048</f>
        <v>634440</v>
      </c>
      <c r="F1048" s="29">
        <v>0</v>
      </c>
      <c r="G1048" s="30">
        <f t="shared" ref="G1048:G1065" si="141">E1048-E1048*F1048</f>
        <v>634440</v>
      </c>
      <c r="H1048" s="31">
        <f>D1048/1.08</f>
        <v>73430.555555555547</v>
      </c>
      <c r="I1048" s="59"/>
      <c r="J1048" s="63">
        <f t="shared" ref="J1048:J1065" si="142">H1048*C1048</f>
        <v>587444.44444444438</v>
      </c>
    </row>
    <row r="1049" spans="1:10">
      <c r="A1049" s="120">
        <v>2</v>
      </c>
      <c r="B1049" s="121" t="s">
        <v>25</v>
      </c>
      <c r="C1049" s="126"/>
      <c r="D1049" s="33">
        <v>128591</v>
      </c>
      <c r="E1049" s="123">
        <f t="shared" si="140"/>
        <v>0</v>
      </c>
      <c r="F1049" s="29">
        <v>0</v>
      </c>
      <c r="G1049" s="125">
        <f t="shared" si="141"/>
        <v>0</v>
      </c>
      <c r="H1049" s="31">
        <f>D1049/1.08</f>
        <v>119065.74074074073</v>
      </c>
      <c r="I1049" s="129"/>
      <c r="J1049" s="63">
        <f t="shared" si="142"/>
        <v>0</v>
      </c>
    </row>
    <row r="1050" spans="1:10">
      <c r="A1050" s="24">
        <v>3</v>
      </c>
      <c r="B1050" s="25" t="s">
        <v>26</v>
      </c>
      <c r="C1050" s="88">
        <v>4</v>
      </c>
      <c r="D1050" s="27">
        <v>60043</v>
      </c>
      <c r="E1050" s="28">
        <f t="shared" si="140"/>
        <v>240172</v>
      </c>
      <c r="F1050" s="29">
        <v>0</v>
      </c>
      <c r="G1050" s="30">
        <f t="shared" si="141"/>
        <v>240172</v>
      </c>
      <c r="H1050" s="31">
        <f>D1050/1.08</f>
        <v>55595.370370370365</v>
      </c>
      <c r="I1050" s="59"/>
      <c r="J1050" s="63">
        <f t="shared" si="142"/>
        <v>222381.48148148146</v>
      </c>
    </row>
    <row r="1051" spans="1:10">
      <c r="A1051" s="24">
        <v>4</v>
      </c>
      <c r="B1051" s="25" t="s">
        <v>27</v>
      </c>
      <c r="C1051" s="35"/>
      <c r="D1051" s="27">
        <v>115781</v>
      </c>
      <c r="E1051" s="28">
        <f t="shared" si="140"/>
        <v>0</v>
      </c>
      <c r="F1051" s="29">
        <v>0</v>
      </c>
      <c r="G1051" s="30">
        <f t="shared" si="141"/>
        <v>0</v>
      </c>
      <c r="H1051" s="31">
        <f>D1051/1.08</f>
        <v>107204.62962962962</v>
      </c>
      <c r="I1051" s="59"/>
      <c r="J1051" s="63">
        <f t="shared" si="142"/>
        <v>0</v>
      </c>
    </row>
    <row r="1052" spans="1:10">
      <c r="A1052" s="24">
        <v>5</v>
      </c>
      <c r="B1052" s="25" t="s">
        <v>28</v>
      </c>
      <c r="C1052" s="32">
        <v>6</v>
      </c>
      <c r="D1052" s="33">
        <v>119943</v>
      </c>
      <c r="E1052" s="123">
        <f t="shared" si="140"/>
        <v>719658</v>
      </c>
      <c r="F1052" s="124">
        <v>0</v>
      </c>
      <c r="G1052" s="125">
        <f t="shared" si="141"/>
        <v>719658</v>
      </c>
      <c r="H1052" s="128">
        <f>D1052/1.08*0.75</f>
        <v>83293.75</v>
      </c>
      <c r="I1052" s="59"/>
      <c r="J1052" s="63">
        <f t="shared" si="142"/>
        <v>499762.5</v>
      </c>
    </row>
    <row r="1053" spans="1:10">
      <c r="A1053" s="24">
        <v>6</v>
      </c>
      <c r="B1053" s="25" t="s">
        <v>29</v>
      </c>
      <c r="C1053" s="26"/>
      <c r="D1053" s="27">
        <v>94810</v>
      </c>
      <c r="E1053" s="28">
        <f t="shared" si="140"/>
        <v>0</v>
      </c>
      <c r="F1053" s="29">
        <v>0</v>
      </c>
      <c r="G1053" s="30">
        <f t="shared" si="141"/>
        <v>0</v>
      </c>
      <c r="H1053" s="31">
        <f t="shared" ref="H1053:H1065" si="143">D1053/1.08</f>
        <v>87787.037037037036</v>
      </c>
      <c r="I1053" s="59"/>
      <c r="J1053" s="63">
        <f t="shared" si="142"/>
        <v>0</v>
      </c>
    </row>
    <row r="1054" spans="1:10">
      <c r="A1054" s="24">
        <v>7</v>
      </c>
      <c r="B1054" s="25" t="s">
        <v>30</v>
      </c>
      <c r="C1054" s="34"/>
      <c r="D1054" s="27">
        <v>141396</v>
      </c>
      <c r="E1054" s="28">
        <f t="shared" si="140"/>
        <v>0</v>
      </c>
      <c r="F1054" s="29">
        <v>0</v>
      </c>
      <c r="G1054" s="30">
        <f t="shared" si="141"/>
        <v>0</v>
      </c>
      <c r="H1054" s="31">
        <f t="shared" si="143"/>
        <v>130922.22222222222</v>
      </c>
      <c r="I1054" s="59"/>
      <c r="J1054" s="63">
        <f t="shared" si="142"/>
        <v>0</v>
      </c>
    </row>
    <row r="1055" spans="1:10">
      <c r="A1055" s="24">
        <v>8</v>
      </c>
      <c r="B1055" s="25" t="s">
        <v>31</v>
      </c>
      <c r="C1055" s="26"/>
      <c r="D1055" s="27">
        <v>232931</v>
      </c>
      <c r="E1055" s="28">
        <f t="shared" si="140"/>
        <v>0</v>
      </c>
      <c r="F1055" s="29">
        <v>0</v>
      </c>
      <c r="G1055" s="30">
        <f t="shared" si="141"/>
        <v>0</v>
      </c>
      <c r="H1055" s="31">
        <f t="shared" si="143"/>
        <v>215676.85185185182</v>
      </c>
      <c r="I1055" s="59"/>
      <c r="J1055" s="63">
        <f t="shared" si="142"/>
        <v>0</v>
      </c>
    </row>
    <row r="1056" spans="1:10">
      <c r="A1056" s="24">
        <v>9</v>
      </c>
      <c r="B1056" s="36" t="s">
        <v>32</v>
      </c>
      <c r="C1056" s="26"/>
      <c r="D1056" s="27">
        <v>101534</v>
      </c>
      <c r="E1056" s="28">
        <f t="shared" si="140"/>
        <v>0</v>
      </c>
      <c r="F1056" s="29">
        <v>0</v>
      </c>
      <c r="G1056" s="30">
        <f t="shared" si="141"/>
        <v>0</v>
      </c>
      <c r="H1056" s="31">
        <f t="shared" si="143"/>
        <v>94012.962962962964</v>
      </c>
      <c r="I1056" s="59"/>
      <c r="J1056" s="63">
        <f t="shared" si="142"/>
        <v>0</v>
      </c>
    </row>
    <row r="1057" spans="1:10">
      <c r="A1057" s="168">
        <v>10</v>
      </c>
      <c r="B1057" s="36" t="s">
        <v>33</v>
      </c>
      <c r="C1057" s="37"/>
      <c r="D1057" s="27">
        <v>110148</v>
      </c>
      <c r="E1057" s="156">
        <f t="shared" si="140"/>
        <v>0</v>
      </c>
      <c r="F1057" s="157">
        <v>0</v>
      </c>
      <c r="G1057" s="30">
        <f t="shared" si="141"/>
        <v>0</v>
      </c>
      <c r="H1057" s="170">
        <f t="shared" si="143"/>
        <v>101988.88888888888</v>
      </c>
      <c r="I1057" s="183"/>
      <c r="J1057" s="158">
        <f t="shared" si="142"/>
        <v>0</v>
      </c>
    </row>
    <row r="1058" spans="1:10">
      <c r="A1058" s="24">
        <v>11</v>
      </c>
      <c r="B1058" s="25" t="s">
        <v>34</v>
      </c>
      <c r="C1058" s="37"/>
      <c r="D1058" s="27">
        <v>54198</v>
      </c>
      <c r="E1058" s="28">
        <f t="shared" si="140"/>
        <v>0</v>
      </c>
      <c r="F1058" s="29">
        <v>0</v>
      </c>
      <c r="G1058" s="30">
        <f t="shared" si="141"/>
        <v>0</v>
      </c>
      <c r="H1058" s="31">
        <f t="shared" si="143"/>
        <v>50183.333333333328</v>
      </c>
      <c r="I1058" s="59"/>
      <c r="J1058" s="63">
        <f t="shared" si="142"/>
        <v>0</v>
      </c>
    </row>
    <row r="1059" spans="1:10">
      <c r="A1059" s="24">
        <v>12</v>
      </c>
      <c r="B1059" s="25" t="s">
        <v>35</v>
      </c>
      <c r="C1059" s="37"/>
      <c r="D1059" s="27">
        <v>49680</v>
      </c>
      <c r="E1059" s="28">
        <f t="shared" si="140"/>
        <v>0</v>
      </c>
      <c r="F1059" s="29">
        <v>0</v>
      </c>
      <c r="G1059" s="30">
        <f t="shared" si="141"/>
        <v>0</v>
      </c>
      <c r="H1059" s="31">
        <f t="shared" si="143"/>
        <v>46000</v>
      </c>
      <c r="I1059" s="59"/>
      <c r="J1059" s="63">
        <f t="shared" si="142"/>
        <v>0</v>
      </c>
    </row>
    <row r="1060" spans="1:10">
      <c r="A1060" s="168">
        <v>13</v>
      </c>
      <c r="B1060" s="25" t="s">
        <v>36</v>
      </c>
      <c r="C1060" s="37"/>
      <c r="D1060" s="38">
        <v>64152</v>
      </c>
      <c r="E1060" s="156">
        <f t="shared" si="140"/>
        <v>0</v>
      </c>
      <c r="F1060" s="157">
        <v>0</v>
      </c>
      <c r="G1060" s="30">
        <f t="shared" si="141"/>
        <v>0</v>
      </c>
      <c r="H1060" s="170">
        <f t="shared" si="143"/>
        <v>59399.999999999993</v>
      </c>
      <c r="I1060" s="183"/>
      <c r="J1060" s="158">
        <f t="shared" si="142"/>
        <v>0</v>
      </c>
    </row>
    <row r="1061" spans="1:10">
      <c r="A1061" s="168">
        <v>14</v>
      </c>
      <c r="B1061" s="25" t="s">
        <v>37</v>
      </c>
      <c r="C1061" s="37"/>
      <c r="D1061" s="38">
        <v>65934</v>
      </c>
      <c r="E1061" s="156">
        <f t="shared" si="140"/>
        <v>0</v>
      </c>
      <c r="F1061" s="157">
        <v>0</v>
      </c>
      <c r="G1061" s="30">
        <f t="shared" si="141"/>
        <v>0</v>
      </c>
      <c r="H1061" s="170">
        <f t="shared" si="143"/>
        <v>61049.999999999993</v>
      </c>
      <c r="I1061" s="183"/>
      <c r="J1061" s="158">
        <f t="shared" si="142"/>
        <v>0</v>
      </c>
    </row>
    <row r="1062" spans="1:10">
      <c r="A1062" s="168">
        <v>15</v>
      </c>
      <c r="B1062" s="25" t="s">
        <v>38</v>
      </c>
      <c r="C1062" s="37"/>
      <c r="D1062" s="38">
        <v>76626</v>
      </c>
      <c r="E1062" s="156">
        <f t="shared" si="140"/>
        <v>0</v>
      </c>
      <c r="F1062" s="157">
        <v>0</v>
      </c>
      <c r="G1062" s="30">
        <f t="shared" si="141"/>
        <v>0</v>
      </c>
      <c r="H1062" s="170">
        <f t="shared" si="143"/>
        <v>70950</v>
      </c>
      <c r="I1062" s="183"/>
      <c r="J1062" s="158">
        <f t="shared" si="142"/>
        <v>0</v>
      </c>
    </row>
    <row r="1063" spans="1:10">
      <c r="A1063" s="168">
        <v>16</v>
      </c>
      <c r="B1063" s="25" t="s">
        <v>39</v>
      </c>
      <c r="C1063" s="37"/>
      <c r="D1063" s="38">
        <v>80190</v>
      </c>
      <c r="E1063" s="156">
        <f t="shared" si="140"/>
        <v>0</v>
      </c>
      <c r="F1063" s="157">
        <v>0</v>
      </c>
      <c r="G1063" s="30">
        <f t="shared" si="141"/>
        <v>0</v>
      </c>
      <c r="H1063" s="170">
        <f t="shared" si="143"/>
        <v>74250</v>
      </c>
      <c r="I1063" s="183"/>
      <c r="J1063" s="158">
        <f t="shared" si="142"/>
        <v>0</v>
      </c>
    </row>
    <row r="1064" spans="1:10">
      <c r="A1064" s="168">
        <v>17</v>
      </c>
      <c r="B1064" s="25" t="s">
        <v>40</v>
      </c>
      <c r="C1064" s="37"/>
      <c r="D1064" s="38">
        <v>113832</v>
      </c>
      <c r="E1064" s="156">
        <f t="shared" si="140"/>
        <v>0</v>
      </c>
      <c r="F1064" s="157">
        <v>0</v>
      </c>
      <c r="G1064" s="30">
        <f t="shared" si="141"/>
        <v>0</v>
      </c>
      <c r="H1064" s="170">
        <f t="shared" si="143"/>
        <v>105400</v>
      </c>
      <c r="I1064" s="183"/>
      <c r="J1064" s="158">
        <f t="shared" si="142"/>
        <v>0</v>
      </c>
    </row>
    <row r="1065" spans="1:10">
      <c r="A1065" s="168">
        <v>18</v>
      </c>
      <c r="B1065" s="25" t="s">
        <v>41</v>
      </c>
      <c r="C1065" s="37"/>
      <c r="D1065" s="38">
        <v>98010</v>
      </c>
      <c r="E1065" s="156">
        <f t="shared" si="140"/>
        <v>0</v>
      </c>
      <c r="F1065" s="157">
        <v>0</v>
      </c>
      <c r="G1065" s="30">
        <f t="shared" si="141"/>
        <v>0</v>
      </c>
      <c r="H1065" s="170">
        <f t="shared" si="143"/>
        <v>90750</v>
      </c>
      <c r="I1065" s="183"/>
      <c r="J1065" s="158">
        <f t="shared" si="142"/>
        <v>0</v>
      </c>
    </row>
    <row r="1066" spans="1:10" ht="17.25">
      <c r="A1066" s="40"/>
      <c r="B1066" s="41" t="s">
        <v>42</v>
      </c>
      <c r="C1066" s="42">
        <f>SUM(C1048:C1065)</f>
        <v>18</v>
      </c>
      <c r="D1066" s="42"/>
      <c r="E1066" s="43">
        <f>SUM(E1048:E1065)</f>
        <v>1594270</v>
      </c>
      <c r="F1066" s="43"/>
      <c r="G1066" s="44">
        <f>SUM(G1048:G1065)</f>
        <v>1594270</v>
      </c>
      <c r="H1066" s="45"/>
      <c r="I1066" s="64"/>
      <c r="J1066" s="45">
        <f>SUM(J1048:J1065)</f>
        <v>1309588.4259259258</v>
      </c>
    </row>
    <row r="1067" spans="1:10" ht="31.5">
      <c r="A1067" s="46"/>
      <c r="B1067" s="47"/>
      <c r="C1067" s="48"/>
      <c r="D1067" s="48"/>
      <c r="E1067" s="49"/>
      <c r="F1067" s="49"/>
      <c r="G1067" s="50"/>
      <c r="H1067" s="51"/>
      <c r="I1067" s="65"/>
      <c r="J1067" s="184">
        <f>J1066*0.08</f>
        <v>104767.07407407407</v>
      </c>
    </row>
    <row r="1068" spans="1:10" ht="18">
      <c r="A1068" s="283" t="s">
        <v>43</v>
      </c>
      <c r="B1068" s="283"/>
      <c r="C1068" s="284" t="s">
        <v>44</v>
      </c>
      <c r="D1068" s="284"/>
      <c r="E1068" s="54"/>
      <c r="F1068" s="54"/>
      <c r="G1068" s="55" t="s">
        <v>45</v>
      </c>
      <c r="H1068" s="56"/>
      <c r="I1068" s="66"/>
      <c r="J1068" s="185">
        <f>SUM(J1066:J1067)</f>
        <v>1414355.5</v>
      </c>
    </row>
    <row r="1071" spans="1:10" ht="15.75">
      <c r="A1071" s="279" t="s">
        <v>0</v>
      </c>
      <c r="B1071" s="279"/>
      <c r="C1071" s="279"/>
      <c r="D1071" s="279"/>
      <c r="E1071" s="279"/>
      <c r="F1071" s="279"/>
      <c r="G1071" s="279"/>
      <c r="H1071" s="3"/>
      <c r="I1071" s="182"/>
      <c r="J1071" s="3"/>
    </row>
    <row r="1072" spans="1:10" ht="15.75">
      <c r="A1072" s="279" t="s">
        <v>1</v>
      </c>
      <c r="B1072" s="279"/>
      <c r="C1072" s="279"/>
      <c r="D1072" s="279"/>
      <c r="E1072" s="279"/>
      <c r="F1072" s="279"/>
      <c r="G1072" s="279"/>
      <c r="H1072" s="176"/>
      <c r="I1072" s="176"/>
      <c r="J1072" s="176"/>
    </row>
    <row r="1073" spans="1:10" ht="15.75">
      <c r="A1073" s="279" t="s">
        <v>2</v>
      </c>
      <c r="B1073" s="279"/>
      <c r="C1073" s="279"/>
      <c r="D1073" s="279"/>
      <c r="E1073" s="279"/>
      <c r="F1073" s="279"/>
      <c r="G1073" s="279"/>
      <c r="H1073" s="3"/>
      <c r="I1073" s="59"/>
      <c r="J1073" s="3"/>
    </row>
    <row r="1074" spans="1:10" ht="15.75">
      <c r="A1074" s="279" t="s">
        <v>4</v>
      </c>
      <c r="B1074" s="279"/>
      <c r="C1074" s="279"/>
      <c r="D1074" s="279"/>
      <c r="E1074" s="279"/>
      <c r="F1074" s="279"/>
      <c r="G1074" s="279"/>
      <c r="H1074" s="3"/>
      <c r="I1074" s="59"/>
      <c r="J1074" s="3"/>
    </row>
    <row r="1075" spans="1:10" ht="15.75">
      <c r="A1075" s="280" t="s">
        <v>6</v>
      </c>
      <c r="B1075" s="280"/>
      <c r="C1075" s="280"/>
      <c r="D1075" s="280"/>
      <c r="E1075" s="280"/>
      <c r="F1075" s="280"/>
      <c r="G1075" s="280"/>
      <c r="H1075" s="3"/>
      <c r="I1075" s="59"/>
      <c r="J1075" s="3"/>
    </row>
    <row r="1076" spans="1:10" ht="27.75">
      <c r="A1076" s="9"/>
      <c r="B1076" s="9"/>
      <c r="C1076" s="281" t="s">
        <v>433</v>
      </c>
      <c r="D1076" s="281"/>
      <c r="E1076" s="281"/>
      <c r="F1076" s="281"/>
      <c r="G1076" s="281"/>
      <c r="H1076" s="3"/>
      <c r="I1076" s="59"/>
      <c r="J1076" s="3"/>
    </row>
    <row r="1077" spans="1:10" ht="15.75">
      <c r="A1077" s="11" t="s">
        <v>358</v>
      </c>
      <c r="B1077" s="12"/>
      <c r="C1077" s="13"/>
      <c r="D1077" s="286"/>
      <c r="E1077" s="286"/>
      <c r="F1077" s="286"/>
      <c r="G1077" s="286"/>
      <c r="H1077" s="15"/>
      <c r="I1077" s="59"/>
      <c r="J1077" s="3"/>
    </row>
    <row r="1078" spans="1:10" ht="15.75">
      <c r="A1078" s="11" t="s">
        <v>9</v>
      </c>
      <c r="B1078" s="286" t="s">
        <v>567</v>
      </c>
      <c r="C1078" s="286"/>
      <c r="D1078" s="286"/>
      <c r="E1078" s="286"/>
      <c r="F1078" s="286"/>
      <c r="G1078" s="16"/>
      <c r="H1078" s="20" t="s">
        <v>161</v>
      </c>
      <c r="I1078" s="62">
        <v>12146</v>
      </c>
      <c r="J1078" s="61"/>
    </row>
    <row r="1079" spans="1:10" ht="18.75">
      <c r="A1079" s="11" t="s">
        <v>11</v>
      </c>
      <c r="B1079" s="177"/>
      <c r="C1079" s="178"/>
      <c r="D1079" s="178"/>
      <c r="E1079" s="178"/>
      <c r="F1079" s="179"/>
      <c r="G1079" s="180"/>
      <c r="H1079" s="180"/>
      <c r="I1079" s="180"/>
      <c r="J1079" s="3"/>
    </row>
    <row r="1080" spans="1:10" ht="15.75">
      <c r="A1080" s="21" t="s">
        <v>14</v>
      </c>
      <c r="B1080" s="181"/>
      <c r="C1080" s="21" t="s">
        <v>17</v>
      </c>
      <c r="D1080" s="22" t="s">
        <v>18</v>
      </c>
      <c r="E1080" s="23" t="s">
        <v>19</v>
      </c>
      <c r="F1080" s="23" t="s">
        <v>20</v>
      </c>
      <c r="G1080" s="21" t="s">
        <v>21</v>
      </c>
      <c r="H1080" s="3"/>
      <c r="I1080" s="59"/>
      <c r="J1080" s="3"/>
    </row>
    <row r="1081" spans="1:10">
      <c r="A1081" s="24">
        <v>1</v>
      </c>
      <c r="B1081" s="25" t="s">
        <v>23</v>
      </c>
      <c r="C1081" s="26">
        <v>3</v>
      </c>
      <c r="D1081" s="27">
        <v>79305</v>
      </c>
      <c r="E1081" s="28">
        <f t="shared" ref="E1081:E1098" si="144">D1081*C1081</f>
        <v>237915</v>
      </c>
      <c r="F1081" s="29">
        <v>0</v>
      </c>
      <c r="G1081" s="30">
        <f t="shared" ref="G1081:G1098" si="145">E1081-E1081*F1081</f>
        <v>237915</v>
      </c>
      <c r="H1081" s="31">
        <f>D1081/1.08</f>
        <v>73430.555555555547</v>
      </c>
      <c r="I1081" s="59"/>
      <c r="J1081" s="63">
        <f t="shared" ref="J1081:J1098" si="146">H1081*C1081</f>
        <v>220291.66666666663</v>
      </c>
    </row>
    <row r="1082" spans="1:10">
      <c r="A1082" s="120">
        <v>2</v>
      </c>
      <c r="B1082" s="121" t="s">
        <v>25</v>
      </c>
      <c r="C1082" s="126"/>
      <c r="D1082" s="33">
        <v>128591</v>
      </c>
      <c r="E1082" s="123">
        <f t="shared" si="144"/>
        <v>0</v>
      </c>
      <c r="F1082" s="29">
        <v>0</v>
      </c>
      <c r="G1082" s="125">
        <f t="shared" si="145"/>
        <v>0</v>
      </c>
      <c r="H1082" s="31">
        <f>D1082/1.08</f>
        <v>119065.74074074073</v>
      </c>
      <c r="I1082" s="129"/>
      <c r="J1082" s="63">
        <f t="shared" si="146"/>
        <v>0</v>
      </c>
    </row>
    <row r="1083" spans="1:10">
      <c r="A1083" s="24">
        <v>3</v>
      </c>
      <c r="B1083" s="25" t="s">
        <v>26</v>
      </c>
      <c r="C1083" s="88">
        <v>3</v>
      </c>
      <c r="D1083" s="27">
        <v>60043</v>
      </c>
      <c r="E1083" s="28">
        <f t="shared" si="144"/>
        <v>180129</v>
      </c>
      <c r="F1083" s="29">
        <v>0</v>
      </c>
      <c r="G1083" s="30">
        <f t="shared" si="145"/>
        <v>180129</v>
      </c>
      <c r="H1083" s="31">
        <f>D1083/1.08</f>
        <v>55595.370370370365</v>
      </c>
      <c r="I1083" s="59"/>
      <c r="J1083" s="63">
        <f t="shared" si="146"/>
        <v>166786.11111111109</v>
      </c>
    </row>
    <row r="1084" spans="1:10">
      <c r="A1084" s="24">
        <v>4</v>
      </c>
      <c r="B1084" s="25" t="s">
        <v>27</v>
      </c>
      <c r="C1084" s="35"/>
      <c r="D1084" s="27">
        <v>115781</v>
      </c>
      <c r="E1084" s="28">
        <f t="shared" si="144"/>
        <v>0</v>
      </c>
      <c r="F1084" s="29">
        <v>0</v>
      </c>
      <c r="G1084" s="30">
        <f t="shared" si="145"/>
        <v>0</v>
      </c>
      <c r="H1084" s="31">
        <f>D1084/1.08</f>
        <v>107204.62962962962</v>
      </c>
      <c r="I1084" s="59"/>
      <c r="J1084" s="63">
        <f t="shared" si="146"/>
        <v>0</v>
      </c>
    </row>
    <row r="1085" spans="1:10">
      <c r="A1085" s="24">
        <v>5</v>
      </c>
      <c r="B1085" s="25" t="s">
        <v>28</v>
      </c>
      <c r="C1085" s="32">
        <v>5</v>
      </c>
      <c r="D1085" s="33">
        <v>119943</v>
      </c>
      <c r="E1085" s="123">
        <f t="shared" si="144"/>
        <v>599715</v>
      </c>
      <c r="F1085" s="124">
        <v>0</v>
      </c>
      <c r="G1085" s="125">
        <f t="shared" si="145"/>
        <v>599715</v>
      </c>
      <c r="H1085" s="128">
        <f>D1085/1.08*0.75</f>
        <v>83293.75</v>
      </c>
      <c r="I1085" s="59"/>
      <c r="J1085" s="63">
        <f t="shared" si="146"/>
        <v>416468.75</v>
      </c>
    </row>
    <row r="1086" spans="1:10">
      <c r="A1086" s="24">
        <v>6</v>
      </c>
      <c r="B1086" s="25" t="s">
        <v>29</v>
      </c>
      <c r="C1086" s="26">
        <v>3</v>
      </c>
      <c r="D1086" s="27">
        <v>94810</v>
      </c>
      <c r="E1086" s="28">
        <f t="shared" si="144"/>
        <v>284430</v>
      </c>
      <c r="F1086" s="29">
        <v>0</v>
      </c>
      <c r="G1086" s="30">
        <f t="shared" si="145"/>
        <v>284430</v>
      </c>
      <c r="H1086" s="31">
        <f t="shared" ref="H1086:H1098" si="147">D1086/1.08</f>
        <v>87787.037037037036</v>
      </c>
      <c r="I1086" s="59"/>
      <c r="J1086" s="63">
        <f t="shared" si="146"/>
        <v>263361.11111111112</v>
      </c>
    </row>
    <row r="1087" spans="1:10">
      <c r="A1087" s="24">
        <v>7</v>
      </c>
      <c r="B1087" s="25" t="s">
        <v>30</v>
      </c>
      <c r="C1087" s="34"/>
      <c r="D1087" s="27">
        <v>141396</v>
      </c>
      <c r="E1087" s="28">
        <f t="shared" si="144"/>
        <v>0</v>
      </c>
      <c r="F1087" s="29">
        <v>0</v>
      </c>
      <c r="G1087" s="30">
        <f t="shared" si="145"/>
        <v>0</v>
      </c>
      <c r="H1087" s="31">
        <f t="shared" si="147"/>
        <v>130922.22222222222</v>
      </c>
      <c r="I1087" s="59"/>
      <c r="J1087" s="63">
        <f t="shared" si="146"/>
        <v>0</v>
      </c>
    </row>
    <row r="1088" spans="1:10">
      <c r="A1088" s="24">
        <v>8</v>
      </c>
      <c r="B1088" s="25" t="s">
        <v>31</v>
      </c>
      <c r="C1088" s="26"/>
      <c r="D1088" s="27">
        <v>232931</v>
      </c>
      <c r="E1088" s="28">
        <f t="shared" si="144"/>
        <v>0</v>
      </c>
      <c r="F1088" s="29">
        <v>0</v>
      </c>
      <c r="G1088" s="30">
        <f t="shared" si="145"/>
        <v>0</v>
      </c>
      <c r="H1088" s="31">
        <f t="shared" si="147"/>
        <v>215676.85185185182</v>
      </c>
      <c r="I1088" s="59"/>
      <c r="J1088" s="63">
        <f t="shared" si="146"/>
        <v>0</v>
      </c>
    </row>
    <row r="1089" spans="1:10">
      <c r="A1089" s="24">
        <v>9</v>
      </c>
      <c r="B1089" s="36" t="s">
        <v>32</v>
      </c>
      <c r="C1089" s="26"/>
      <c r="D1089" s="27">
        <v>101534</v>
      </c>
      <c r="E1089" s="28">
        <f t="shared" si="144"/>
        <v>0</v>
      </c>
      <c r="F1089" s="29">
        <v>0</v>
      </c>
      <c r="G1089" s="30">
        <f t="shared" si="145"/>
        <v>0</v>
      </c>
      <c r="H1089" s="31">
        <f t="shared" si="147"/>
        <v>94012.962962962964</v>
      </c>
      <c r="I1089" s="59"/>
      <c r="J1089" s="63">
        <f t="shared" si="146"/>
        <v>0</v>
      </c>
    </row>
    <row r="1090" spans="1:10">
      <c r="A1090" s="168">
        <v>10</v>
      </c>
      <c r="B1090" s="36" t="s">
        <v>33</v>
      </c>
      <c r="C1090" s="37"/>
      <c r="D1090" s="27">
        <v>110148</v>
      </c>
      <c r="E1090" s="156">
        <f t="shared" si="144"/>
        <v>0</v>
      </c>
      <c r="F1090" s="157">
        <v>0</v>
      </c>
      <c r="G1090" s="30">
        <f t="shared" si="145"/>
        <v>0</v>
      </c>
      <c r="H1090" s="170">
        <f t="shared" si="147"/>
        <v>101988.88888888888</v>
      </c>
      <c r="I1090" s="183"/>
      <c r="J1090" s="158">
        <f t="shared" si="146"/>
        <v>0</v>
      </c>
    </row>
    <row r="1091" spans="1:10">
      <c r="A1091" s="24">
        <v>11</v>
      </c>
      <c r="B1091" s="25" t="s">
        <v>34</v>
      </c>
      <c r="C1091" s="37"/>
      <c r="D1091" s="27">
        <v>54198</v>
      </c>
      <c r="E1091" s="28">
        <f t="shared" si="144"/>
        <v>0</v>
      </c>
      <c r="F1091" s="29">
        <v>0</v>
      </c>
      <c r="G1091" s="30">
        <f t="shared" si="145"/>
        <v>0</v>
      </c>
      <c r="H1091" s="31">
        <f t="shared" si="147"/>
        <v>50183.333333333328</v>
      </c>
      <c r="I1091" s="59"/>
      <c r="J1091" s="63">
        <f t="shared" si="146"/>
        <v>0</v>
      </c>
    </row>
    <row r="1092" spans="1:10">
      <c r="A1092" s="24">
        <v>12</v>
      </c>
      <c r="B1092" s="25" t="s">
        <v>35</v>
      </c>
      <c r="C1092" s="37"/>
      <c r="D1092" s="27">
        <v>49680</v>
      </c>
      <c r="E1092" s="28">
        <f t="shared" si="144"/>
        <v>0</v>
      </c>
      <c r="F1092" s="29">
        <v>0</v>
      </c>
      <c r="G1092" s="30">
        <f t="shared" si="145"/>
        <v>0</v>
      </c>
      <c r="H1092" s="31">
        <f t="shared" si="147"/>
        <v>46000</v>
      </c>
      <c r="I1092" s="59"/>
      <c r="J1092" s="63">
        <f t="shared" si="146"/>
        <v>0</v>
      </c>
    </row>
    <row r="1093" spans="1:10">
      <c r="A1093" s="168">
        <v>13</v>
      </c>
      <c r="B1093" s="25" t="s">
        <v>36</v>
      </c>
      <c r="C1093" s="37"/>
      <c r="D1093" s="38">
        <v>64152</v>
      </c>
      <c r="E1093" s="156">
        <f t="shared" si="144"/>
        <v>0</v>
      </c>
      <c r="F1093" s="157">
        <v>0</v>
      </c>
      <c r="G1093" s="30">
        <f t="shared" si="145"/>
        <v>0</v>
      </c>
      <c r="H1093" s="170">
        <f t="shared" si="147"/>
        <v>59399.999999999993</v>
      </c>
      <c r="I1093" s="183"/>
      <c r="J1093" s="158">
        <f t="shared" si="146"/>
        <v>0</v>
      </c>
    </row>
    <row r="1094" spans="1:10">
      <c r="A1094" s="168">
        <v>14</v>
      </c>
      <c r="B1094" s="25" t="s">
        <v>37</v>
      </c>
      <c r="C1094" s="37"/>
      <c r="D1094" s="38">
        <v>65934</v>
      </c>
      <c r="E1094" s="156">
        <f t="shared" si="144"/>
        <v>0</v>
      </c>
      <c r="F1094" s="157">
        <v>0</v>
      </c>
      <c r="G1094" s="30">
        <f t="shared" si="145"/>
        <v>0</v>
      </c>
      <c r="H1094" s="170">
        <f t="shared" si="147"/>
        <v>61049.999999999993</v>
      </c>
      <c r="I1094" s="183"/>
      <c r="J1094" s="158">
        <f t="shared" si="146"/>
        <v>0</v>
      </c>
    </row>
    <row r="1095" spans="1:10">
      <c r="A1095" s="168">
        <v>15</v>
      </c>
      <c r="B1095" s="25" t="s">
        <v>38</v>
      </c>
      <c r="C1095" s="37"/>
      <c r="D1095" s="38">
        <v>76626</v>
      </c>
      <c r="E1095" s="156">
        <f t="shared" si="144"/>
        <v>0</v>
      </c>
      <c r="F1095" s="157">
        <v>0</v>
      </c>
      <c r="G1095" s="30">
        <f t="shared" si="145"/>
        <v>0</v>
      </c>
      <c r="H1095" s="170">
        <f t="shared" si="147"/>
        <v>70950</v>
      </c>
      <c r="I1095" s="183"/>
      <c r="J1095" s="158">
        <f t="shared" si="146"/>
        <v>0</v>
      </c>
    </row>
    <row r="1096" spans="1:10">
      <c r="A1096" s="168">
        <v>16</v>
      </c>
      <c r="B1096" s="25" t="s">
        <v>39</v>
      </c>
      <c r="C1096" s="37"/>
      <c r="D1096" s="38">
        <v>80190</v>
      </c>
      <c r="E1096" s="156">
        <f t="shared" si="144"/>
        <v>0</v>
      </c>
      <c r="F1096" s="157">
        <v>0</v>
      </c>
      <c r="G1096" s="30">
        <f t="shared" si="145"/>
        <v>0</v>
      </c>
      <c r="H1096" s="170">
        <f t="shared" si="147"/>
        <v>74250</v>
      </c>
      <c r="I1096" s="183"/>
      <c r="J1096" s="158">
        <f t="shared" si="146"/>
        <v>0</v>
      </c>
    </row>
    <row r="1097" spans="1:10">
      <c r="A1097" s="168">
        <v>17</v>
      </c>
      <c r="B1097" s="25" t="s">
        <v>40</v>
      </c>
      <c r="C1097" s="37"/>
      <c r="D1097" s="38">
        <v>113832</v>
      </c>
      <c r="E1097" s="156">
        <f t="shared" si="144"/>
        <v>0</v>
      </c>
      <c r="F1097" s="157">
        <v>0</v>
      </c>
      <c r="G1097" s="30">
        <f t="shared" si="145"/>
        <v>0</v>
      </c>
      <c r="H1097" s="170">
        <f t="shared" si="147"/>
        <v>105400</v>
      </c>
      <c r="I1097" s="183"/>
      <c r="J1097" s="158">
        <f t="shared" si="146"/>
        <v>0</v>
      </c>
    </row>
    <row r="1098" spans="1:10">
      <c r="A1098" s="168">
        <v>18</v>
      </c>
      <c r="B1098" s="25" t="s">
        <v>41</v>
      </c>
      <c r="C1098" s="37"/>
      <c r="D1098" s="38">
        <v>98010</v>
      </c>
      <c r="E1098" s="156">
        <f t="shared" si="144"/>
        <v>0</v>
      </c>
      <c r="F1098" s="157">
        <v>0</v>
      </c>
      <c r="G1098" s="30">
        <f t="shared" si="145"/>
        <v>0</v>
      </c>
      <c r="H1098" s="170">
        <f t="shared" si="147"/>
        <v>90750</v>
      </c>
      <c r="I1098" s="183"/>
      <c r="J1098" s="158">
        <f t="shared" si="146"/>
        <v>0</v>
      </c>
    </row>
    <row r="1099" spans="1:10" ht="17.25">
      <c r="A1099" s="40"/>
      <c r="B1099" s="41" t="s">
        <v>42</v>
      </c>
      <c r="C1099" s="42">
        <f>SUM(C1081:C1098)</f>
        <v>14</v>
      </c>
      <c r="D1099" s="42"/>
      <c r="E1099" s="43">
        <f>SUM(E1081:E1098)</f>
        <v>1302189</v>
      </c>
      <c r="F1099" s="43"/>
      <c r="G1099" s="44">
        <f>SUM(G1081:G1098)</f>
        <v>1302189</v>
      </c>
      <c r="H1099" s="45"/>
      <c r="I1099" s="64"/>
      <c r="J1099" s="45">
        <f>SUM(J1081:J1098)</f>
        <v>1066907.638888889</v>
      </c>
    </row>
    <row r="1100" spans="1:10" ht="31.5">
      <c r="A1100" s="46"/>
      <c r="B1100" s="47"/>
      <c r="C1100" s="48"/>
      <c r="D1100" s="48"/>
      <c r="E1100" s="49"/>
      <c r="F1100" s="49"/>
      <c r="G1100" s="50"/>
      <c r="H1100" s="51"/>
      <c r="I1100" s="65"/>
      <c r="J1100" s="184">
        <f>J1099*0.08</f>
        <v>85352.611111111124</v>
      </c>
    </row>
    <row r="1101" spans="1:10" ht="18">
      <c r="A1101" s="283" t="s">
        <v>43</v>
      </c>
      <c r="B1101" s="283"/>
      <c r="C1101" s="284" t="s">
        <v>44</v>
      </c>
      <c r="D1101" s="284"/>
      <c r="E1101" s="54"/>
      <c r="F1101" s="54"/>
      <c r="G1101" s="55" t="s">
        <v>45</v>
      </c>
      <c r="H1101" s="56"/>
      <c r="I1101" s="66"/>
      <c r="J1101" s="185">
        <f>SUM(J1099:J1100)</f>
        <v>1152260.25</v>
      </c>
    </row>
    <row r="1104" spans="1:10" ht="15.75">
      <c r="A1104" s="279" t="s">
        <v>0</v>
      </c>
      <c r="B1104" s="279"/>
      <c r="C1104" s="279"/>
      <c r="D1104" s="279"/>
      <c r="E1104" s="279"/>
      <c r="F1104" s="279"/>
      <c r="G1104" s="279"/>
      <c r="H1104" s="3"/>
      <c r="I1104" s="182"/>
      <c r="J1104" s="3"/>
    </row>
    <row r="1105" spans="1:10" ht="15.75">
      <c r="A1105" s="279" t="s">
        <v>1</v>
      </c>
      <c r="B1105" s="279"/>
      <c r="C1105" s="279"/>
      <c r="D1105" s="279"/>
      <c r="E1105" s="279"/>
      <c r="F1105" s="279"/>
      <c r="G1105" s="279"/>
      <c r="H1105" s="176"/>
      <c r="I1105" s="176"/>
      <c r="J1105" s="176"/>
    </row>
    <row r="1106" spans="1:10" ht="15.75">
      <c r="A1106" s="279" t="s">
        <v>2</v>
      </c>
      <c r="B1106" s="279"/>
      <c r="C1106" s="279"/>
      <c r="D1106" s="279"/>
      <c r="E1106" s="279"/>
      <c r="F1106" s="279"/>
      <c r="G1106" s="279"/>
      <c r="H1106" s="3"/>
      <c r="I1106" s="59"/>
      <c r="J1106" s="3"/>
    </row>
    <row r="1107" spans="1:10" ht="15.75">
      <c r="A1107" s="279" t="s">
        <v>4</v>
      </c>
      <c r="B1107" s="279"/>
      <c r="C1107" s="279"/>
      <c r="D1107" s="279"/>
      <c r="E1107" s="279"/>
      <c r="F1107" s="279"/>
      <c r="G1107" s="279"/>
      <c r="H1107" s="3"/>
      <c r="I1107" s="59"/>
      <c r="J1107" s="3"/>
    </row>
    <row r="1108" spans="1:10" ht="15.75">
      <c r="A1108" s="280" t="s">
        <v>6</v>
      </c>
      <c r="B1108" s="280"/>
      <c r="C1108" s="280"/>
      <c r="D1108" s="280"/>
      <c r="E1108" s="280"/>
      <c r="F1108" s="280"/>
      <c r="G1108" s="280"/>
      <c r="H1108" s="3"/>
      <c r="I1108" s="59"/>
      <c r="J1108" s="3"/>
    </row>
    <row r="1109" spans="1:10" ht="27.75">
      <c r="A1109" s="9"/>
      <c r="B1109" s="9"/>
      <c r="C1109" s="281" t="s">
        <v>433</v>
      </c>
      <c r="D1109" s="281"/>
      <c r="E1109" s="281"/>
      <c r="F1109" s="281"/>
      <c r="G1109" s="281"/>
      <c r="H1109" s="3"/>
      <c r="I1109" s="59"/>
      <c r="J1109" s="3"/>
    </row>
    <row r="1110" spans="1:10" ht="15.75">
      <c r="A1110" s="11" t="s">
        <v>358</v>
      </c>
      <c r="B1110" s="12"/>
      <c r="C1110" s="13"/>
      <c r="D1110" s="286"/>
      <c r="E1110" s="286"/>
      <c r="F1110" s="286"/>
      <c r="G1110" s="286"/>
      <c r="H1110" s="15"/>
      <c r="I1110" s="59"/>
      <c r="J1110" s="3"/>
    </row>
    <row r="1111" spans="1:10" ht="15.75">
      <c r="A1111" s="11" t="s">
        <v>9</v>
      </c>
      <c r="B1111" s="286" t="s">
        <v>568</v>
      </c>
      <c r="C1111" s="286"/>
      <c r="D1111" s="286"/>
      <c r="E1111" s="286"/>
      <c r="F1111" s="286"/>
      <c r="G1111" s="16"/>
      <c r="H1111" s="20" t="s">
        <v>161</v>
      </c>
      <c r="I1111" s="62">
        <v>12145</v>
      </c>
      <c r="J1111" s="61"/>
    </row>
    <row r="1112" spans="1:10" ht="18.75">
      <c r="A1112" s="11" t="s">
        <v>11</v>
      </c>
      <c r="B1112" s="177"/>
      <c r="C1112" s="178"/>
      <c r="D1112" s="178"/>
      <c r="E1112" s="178"/>
      <c r="F1112" s="179"/>
      <c r="G1112" s="180"/>
      <c r="H1112" s="180"/>
      <c r="I1112" s="180"/>
      <c r="J1112" s="3"/>
    </row>
    <row r="1113" spans="1:10" ht="15.75">
      <c r="A1113" s="21" t="s">
        <v>14</v>
      </c>
      <c r="B1113" s="181"/>
      <c r="C1113" s="21" t="s">
        <v>17</v>
      </c>
      <c r="D1113" s="22" t="s">
        <v>18</v>
      </c>
      <c r="E1113" s="23" t="s">
        <v>19</v>
      </c>
      <c r="F1113" s="23" t="s">
        <v>20</v>
      </c>
      <c r="G1113" s="21" t="s">
        <v>21</v>
      </c>
      <c r="H1113" s="3"/>
      <c r="I1113" s="59"/>
      <c r="J1113" s="3"/>
    </row>
    <row r="1114" spans="1:10">
      <c r="A1114" s="24">
        <v>1</v>
      </c>
      <c r="B1114" s="25" t="s">
        <v>23</v>
      </c>
      <c r="C1114" s="26">
        <v>2</v>
      </c>
      <c r="D1114" s="27">
        <v>79305</v>
      </c>
      <c r="E1114" s="28">
        <f t="shared" ref="E1114:E1131" si="148">D1114*C1114</f>
        <v>158610</v>
      </c>
      <c r="F1114" s="29">
        <v>0</v>
      </c>
      <c r="G1114" s="30">
        <f t="shared" ref="G1114:G1131" si="149">E1114-E1114*F1114</f>
        <v>158610</v>
      </c>
      <c r="H1114" s="31">
        <f>D1114/1.08</f>
        <v>73430.555555555547</v>
      </c>
      <c r="I1114" s="59"/>
      <c r="J1114" s="63">
        <f t="shared" ref="J1114:J1131" si="150">H1114*C1114</f>
        <v>146861.11111111109</v>
      </c>
    </row>
    <row r="1115" spans="1:10">
      <c r="A1115" s="120">
        <v>2</v>
      </c>
      <c r="B1115" s="121" t="s">
        <v>25</v>
      </c>
      <c r="C1115" s="126">
        <v>2</v>
      </c>
      <c r="D1115" s="33">
        <v>128591</v>
      </c>
      <c r="E1115" s="123">
        <f t="shared" si="148"/>
        <v>257182</v>
      </c>
      <c r="F1115" s="29">
        <v>0</v>
      </c>
      <c r="G1115" s="125">
        <f t="shared" si="149"/>
        <v>257182</v>
      </c>
      <c r="H1115" s="31">
        <f>D1115/1.08</f>
        <v>119065.74074074073</v>
      </c>
      <c r="I1115" s="129"/>
      <c r="J1115" s="63">
        <f t="shared" si="150"/>
        <v>238131.48148148146</v>
      </c>
    </row>
    <row r="1116" spans="1:10">
      <c r="A1116" s="24">
        <v>3</v>
      </c>
      <c r="B1116" s="25" t="s">
        <v>26</v>
      </c>
      <c r="C1116" s="88">
        <v>3</v>
      </c>
      <c r="D1116" s="27">
        <v>60043</v>
      </c>
      <c r="E1116" s="28">
        <f t="shared" si="148"/>
        <v>180129</v>
      </c>
      <c r="F1116" s="29">
        <v>0</v>
      </c>
      <c r="G1116" s="30">
        <f t="shared" si="149"/>
        <v>180129</v>
      </c>
      <c r="H1116" s="31">
        <f>D1116/1.08</f>
        <v>55595.370370370365</v>
      </c>
      <c r="I1116" s="59"/>
      <c r="J1116" s="63">
        <f t="shared" si="150"/>
        <v>166786.11111111109</v>
      </c>
    </row>
    <row r="1117" spans="1:10">
      <c r="A1117" s="24">
        <v>4</v>
      </c>
      <c r="B1117" s="25" t="s">
        <v>27</v>
      </c>
      <c r="C1117" s="35">
        <v>2</v>
      </c>
      <c r="D1117" s="27">
        <v>115781</v>
      </c>
      <c r="E1117" s="28">
        <f t="shared" si="148"/>
        <v>231562</v>
      </c>
      <c r="F1117" s="29">
        <v>0</v>
      </c>
      <c r="G1117" s="30">
        <f t="shared" si="149"/>
        <v>231562</v>
      </c>
      <c r="H1117" s="31">
        <f>D1117/1.08</f>
        <v>107204.62962962962</v>
      </c>
      <c r="I1117" s="59"/>
      <c r="J1117" s="63">
        <f t="shared" si="150"/>
        <v>214409.25925925924</v>
      </c>
    </row>
    <row r="1118" spans="1:10">
      <c r="A1118" s="24">
        <v>5</v>
      </c>
      <c r="B1118" s="25" t="s">
        <v>28</v>
      </c>
      <c r="C1118" s="32">
        <v>3</v>
      </c>
      <c r="D1118" s="33">
        <v>119943</v>
      </c>
      <c r="E1118" s="123">
        <f t="shared" si="148"/>
        <v>359829</v>
      </c>
      <c r="F1118" s="124">
        <v>0</v>
      </c>
      <c r="G1118" s="125">
        <f t="shared" si="149"/>
        <v>359829</v>
      </c>
      <c r="H1118" s="128">
        <f>D1118/1.08*0.75</f>
        <v>83293.75</v>
      </c>
      <c r="I1118" s="59"/>
      <c r="J1118" s="63">
        <f t="shared" si="150"/>
        <v>249881.25</v>
      </c>
    </row>
    <row r="1119" spans="1:10">
      <c r="A1119" s="24">
        <v>6</v>
      </c>
      <c r="B1119" s="25" t="s">
        <v>29</v>
      </c>
      <c r="C1119" s="26"/>
      <c r="D1119" s="27">
        <v>94810</v>
      </c>
      <c r="E1119" s="28">
        <f t="shared" si="148"/>
        <v>0</v>
      </c>
      <c r="F1119" s="29">
        <v>0</v>
      </c>
      <c r="G1119" s="30">
        <f t="shared" si="149"/>
        <v>0</v>
      </c>
      <c r="H1119" s="31">
        <f t="shared" ref="H1119:H1131" si="151">D1119/1.08</f>
        <v>87787.037037037036</v>
      </c>
      <c r="I1119" s="59"/>
      <c r="J1119" s="63">
        <f t="shared" si="150"/>
        <v>0</v>
      </c>
    </row>
    <row r="1120" spans="1:10">
      <c r="A1120" s="24">
        <v>7</v>
      </c>
      <c r="B1120" s="25" t="s">
        <v>30</v>
      </c>
      <c r="C1120" s="34"/>
      <c r="D1120" s="27">
        <v>141396</v>
      </c>
      <c r="E1120" s="28">
        <f t="shared" si="148"/>
        <v>0</v>
      </c>
      <c r="F1120" s="29">
        <v>0</v>
      </c>
      <c r="G1120" s="30">
        <f t="shared" si="149"/>
        <v>0</v>
      </c>
      <c r="H1120" s="31">
        <f t="shared" si="151"/>
        <v>130922.22222222222</v>
      </c>
      <c r="I1120" s="59"/>
      <c r="J1120" s="63">
        <f t="shared" si="150"/>
        <v>0</v>
      </c>
    </row>
    <row r="1121" spans="1:10">
      <c r="A1121" s="24">
        <v>8</v>
      </c>
      <c r="B1121" s="25" t="s">
        <v>31</v>
      </c>
      <c r="C1121" s="26"/>
      <c r="D1121" s="27">
        <v>232931</v>
      </c>
      <c r="E1121" s="28">
        <f t="shared" si="148"/>
        <v>0</v>
      </c>
      <c r="F1121" s="29">
        <v>0</v>
      </c>
      <c r="G1121" s="30">
        <f t="shared" si="149"/>
        <v>0</v>
      </c>
      <c r="H1121" s="31">
        <f t="shared" si="151"/>
        <v>215676.85185185182</v>
      </c>
      <c r="I1121" s="59"/>
      <c r="J1121" s="63">
        <f t="shared" si="150"/>
        <v>0</v>
      </c>
    </row>
    <row r="1122" spans="1:10">
      <c r="A1122" s="24">
        <v>9</v>
      </c>
      <c r="B1122" s="36" t="s">
        <v>32</v>
      </c>
      <c r="C1122" s="26"/>
      <c r="D1122" s="27">
        <v>101534</v>
      </c>
      <c r="E1122" s="28">
        <f t="shared" si="148"/>
        <v>0</v>
      </c>
      <c r="F1122" s="29">
        <v>0</v>
      </c>
      <c r="G1122" s="30">
        <f t="shared" si="149"/>
        <v>0</v>
      </c>
      <c r="H1122" s="31">
        <f t="shared" si="151"/>
        <v>94012.962962962964</v>
      </c>
      <c r="I1122" s="59"/>
      <c r="J1122" s="63">
        <f t="shared" si="150"/>
        <v>0</v>
      </c>
    </row>
    <row r="1123" spans="1:10">
      <c r="A1123" s="168">
        <v>10</v>
      </c>
      <c r="B1123" s="36" t="s">
        <v>33</v>
      </c>
      <c r="C1123" s="37"/>
      <c r="D1123" s="27">
        <v>110148</v>
      </c>
      <c r="E1123" s="156">
        <f t="shared" si="148"/>
        <v>0</v>
      </c>
      <c r="F1123" s="157">
        <v>0</v>
      </c>
      <c r="G1123" s="30">
        <f t="shared" si="149"/>
        <v>0</v>
      </c>
      <c r="H1123" s="170">
        <f t="shared" si="151"/>
        <v>101988.88888888888</v>
      </c>
      <c r="I1123" s="183"/>
      <c r="J1123" s="158">
        <f t="shared" si="150"/>
        <v>0</v>
      </c>
    </row>
    <row r="1124" spans="1:10">
      <c r="A1124" s="24">
        <v>11</v>
      </c>
      <c r="B1124" s="25" t="s">
        <v>34</v>
      </c>
      <c r="C1124" s="37">
        <v>3</v>
      </c>
      <c r="D1124" s="27">
        <v>54198</v>
      </c>
      <c r="E1124" s="28">
        <f t="shared" si="148"/>
        <v>162594</v>
      </c>
      <c r="F1124" s="29">
        <v>0</v>
      </c>
      <c r="G1124" s="30">
        <f t="shared" si="149"/>
        <v>162594</v>
      </c>
      <c r="H1124" s="31">
        <f t="shared" si="151"/>
        <v>50183.333333333328</v>
      </c>
      <c r="I1124" s="59"/>
      <c r="J1124" s="63">
        <f t="shared" si="150"/>
        <v>150550</v>
      </c>
    </row>
    <row r="1125" spans="1:10">
      <c r="A1125" s="24">
        <v>12</v>
      </c>
      <c r="B1125" s="25" t="s">
        <v>35</v>
      </c>
      <c r="C1125" s="37"/>
      <c r="D1125" s="27">
        <v>49680</v>
      </c>
      <c r="E1125" s="28">
        <f t="shared" si="148"/>
        <v>0</v>
      </c>
      <c r="F1125" s="29">
        <v>0</v>
      </c>
      <c r="G1125" s="30">
        <f t="shared" si="149"/>
        <v>0</v>
      </c>
      <c r="H1125" s="31">
        <f t="shared" si="151"/>
        <v>46000</v>
      </c>
      <c r="I1125" s="59"/>
      <c r="J1125" s="63">
        <f t="shared" si="150"/>
        <v>0</v>
      </c>
    </row>
    <row r="1126" spans="1:10">
      <c r="A1126" s="168">
        <v>13</v>
      </c>
      <c r="B1126" s="25" t="s">
        <v>36</v>
      </c>
      <c r="C1126" s="37"/>
      <c r="D1126" s="38">
        <v>64152</v>
      </c>
      <c r="E1126" s="156">
        <f t="shared" si="148"/>
        <v>0</v>
      </c>
      <c r="F1126" s="157">
        <v>0</v>
      </c>
      <c r="G1126" s="30">
        <f t="shared" si="149"/>
        <v>0</v>
      </c>
      <c r="H1126" s="170">
        <f t="shared" si="151"/>
        <v>59399.999999999993</v>
      </c>
      <c r="I1126" s="183"/>
      <c r="J1126" s="158">
        <f t="shared" si="150"/>
        <v>0</v>
      </c>
    </row>
    <row r="1127" spans="1:10">
      <c r="A1127" s="168">
        <v>14</v>
      </c>
      <c r="B1127" s="25" t="s">
        <v>37</v>
      </c>
      <c r="C1127" s="37"/>
      <c r="D1127" s="38">
        <v>65934</v>
      </c>
      <c r="E1127" s="156">
        <f t="shared" si="148"/>
        <v>0</v>
      </c>
      <c r="F1127" s="157">
        <v>0</v>
      </c>
      <c r="G1127" s="30">
        <f t="shared" si="149"/>
        <v>0</v>
      </c>
      <c r="H1127" s="170">
        <f t="shared" si="151"/>
        <v>61049.999999999993</v>
      </c>
      <c r="I1127" s="183"/>
      <c r="J1127" s="158">
        <f t="shared" si="150"/>
        <v>0</v>
      </c>
    </row>
    <row r="1128" spans="1:10">
      <c r="A1128" s="168">
        <v>15</v>
      </c>
      <c r="B1128" s="25" t="s">
        <v>38</v>
      </c>
      <c r="C1128" s="37"/>
      <c r="D1128" s="38">
        <v>76626</v>
      </c>
      <c r="E1128" s="156">
        <f t="shared" si="148"/>
        <v>0</v>
      </c>
      <c r="F1128" s="157">
        <v>0</v>
      </c>
      <c r="G1128" s="30">
        <f t="shared" si="149"/>
        <v>0</v>
      </c>
      <c r="H1128" s="170">
        <f t="shared" si="151"/>
        <v>70950</v>
      </c>
      <c r="I1128" s="183"/>
      <c r="J1128" s="158">
        <f t="shared" si="150"/>
        <v>0</v>
      </c>
    </row>
    <row r="1129" spans="1:10">
      <c r="A1129" s="168">
        <v>16</v>
      </c>
      <c r="B1129" s="25" t="s">
        <v>39</v>
      </c>
      <c r="C1129" s="37"/>
      <c r="D1129" s="38">
        <v>80190</v>
      </c>
      <c r="E1129" s="156">
        <f t="shared" si="148"/>
        <v>0</v>
      </c>
      <c r="F1129" s="157">
        <v>0</v>
      </c>
      <c r="G1129" s="30">
        <f t="shared" si="149"/>
        <v>0</v>
      </c>
      <c r="H1129" s="170">
        <f t="shared" si="151"/>
        <v>74250</v>
      </c>
      <c r="I1129" s="183"/>
      <c r="J1129" s="158">
        <f t="shared" si="150"/>
        <v>0</v>
      </c>
    </row>
    <row r="1130" spans="1:10">
      <c r="A1130" s="168">
        <v>17</v>
      </c>
      <c r="B1130" s="25" t="s">
        <v>40</v>
      </c>
      <c r="C1130" s="37"/>
      <c r="D1130" s="38">
        <v>113832</v>
      </c>
      <c r="E1130" s="156">
        <f t="shared" si="148"/>
        <v>0</v>
      </c>
      <c r="F1130" s="157">
        <v>0</v>
      </c>
      <c r="G1130" s="30">
        <f t="shared" si="149"/>
        <v>0</v>
      </c>
      <c r="H1130" s="170">
        <f t="shared" si="151"/>
        <v>105400</v>
      </c>
      <c r="I1130" s="183"/>
      <c r="J1130" s="158">
        <f t="shared" si="150"/>
        <v>0</v>
      </c>
    </row>
    <row r="1131" spans="1:10">
      <c r="A1131" s="168">
        <v>18</v>
      </c>
      <c r="B1131" s="25" t="s">
        <v>41</v>
      </c>
      <c r="C1131" s="37"/>
      <c r="D1131" s="38">
        <v>98010</v>
      </c>
      <c r="E1131" s="156">
        <f t="shared" si="148"/>
        <v>0</v>
      </c>
      <c r="F1131" s="157">
        <v>0</v>
      </c>
      <c r="G1131" s="30">
        <f t="shared" si="149"/>
        <v>0</v>
      </c>
      <c r="H1131" s="170">
        <f t="shared" si="151"/>
        <v>90750</v>
      </c>
      <c r="I1131" s="183"/>
      <c r="J1131" s="158">
        <f t="shared" si="150"/>
        <v>0</v>
      </c>
    </row>
    <row r="1132" spans="1:10" ht="17.25">
      <c r="A1132" s="40"/>
      <c r="B1132" s="41" t="s">
        <v>42</v>
      </c>
      <c r="C1132" s="42">
        <f>SUM(C1114:C1131)</f>
        <v>15</v>
      </c>
      <c r="D1132" s="42"/>
      <c r="E1132" s="43">
        <f>SUM(E1114:E1131)</f>
        <v>1349906</v>
      </c>
      <c r="F1132" s="43"/>
      <c r="G1132" s="44">
        <f>SUM(G1114:G1131)</f>
        <v>1349906</v>
      </c>
      <c r="H1132" s="45"/>
      <c r="I1132" s="64"/>
      <c r="J1132" s="45">
        <f>SUM(J1114:J1131)</f>
        <v>1166619.2129629629</v>
      </c>
    </row>
    <row r="1133" spans="1:10" ht="31.5">
      <c r="A1133" s="46"/>
      <c r="B1133" s="47"/>
      <c r="C1133" s="48"/>
      <c r="D1133" s="48"/>
      <c r="E1133" s="49"/>
      <c r="F1133" s="49"/>
      <c r="G1133" s="50"/>
      <c r="H1133" s="51"/>
      <c r="I1133" s="65"/>
      <c r="J1133" s="184">
        <f>J1132*0.08</f>
        <v>93329.537037037036</v>
      </c>
    </row>
    <row r="1134" spans="1:10" ht="18">
      <c r="A1134" s="283" t="s">
        <v>43</v>
      </c>
      <c r="B1134" s="283"/>
      <c r="C1134" s="284" t="s">
        <v>44</v>
      </c>
      <c r="D1134" s="284"/>
      <c r="E1134" s="54"/>
      <c r="F1134" s="54"/>
      <c r="G1134" s="55" t="s">
        <v>45</v>
      </c>
      <c r="H1134" s="56"/>
      <c r="I1134" s="66"/>
      <c r="J1134" s="185">
        <f>SUM(J1132:J1133)</f>
        <v>1259948.75</v>
      </c>
    </row>
    <row r="1137" spans="1:10" ht="15.75">
      <c r="A1137" s="279" t="s">
        <v>0</v>
      </c>
      <c r="B1137" s="279"/>
      <c r="C1137" s="279"/>
      <c r="D1137" s="279"/>
      <c r="E1137" s="279"/>
      <c r="F1137" s="279"/>
      <c r="G1137" s="279"/>
      <c r="H1137" s="3"/>
      <c r="I1137" s="182"/>
      <c r="J1137" s="3"/>
    </row>
    <row r="1138" spans="1:10" ht="15.75">
      <c r="A1138" s="279" t="s">
        <v>1</v>
      </c>
      <c r="B1138" s="279"/>
      <c r="C1138" s="279"/>
      <c r="D1138" s="279"/>
      <c r="E1138" s="279"/>
      <c r="F1138" s="279"/>
      <c r="G1138" s="279"/>
      <c r="H1138" s="176"/>
      <c r="I1138" s="176"/>
      <c r="J1138" s="176"/>
    </row>
    <row r="1139" spans="1:10" ht="15.75">
      <c r="A1139" s="279" t="s">
        <v>2</v>
      </c>
      <c r="B1139" s="279"/>
      <c r="C1139" s="279"/>
      <c r="D1139" s="279"/>
      <c r="E1139" s="279"/>
      <c r="F1139" s="279"/>
      <c r="G1139" s="279"/>
      <c r="H1139" s="3"/>
      <c r="I1139" s="59"/>
      <c r="J1139" s="3"/>
    </row>
    <row r="1140" spans="1:10" ht="15.75">
      <c r="A1140" s="279" t="s">
        <v>4</v>
      </c>
      <c r="B1140" s="279"/>
      <c r="C1140" s="279"/>
      <c r="D1140" s="279"/>
      <c r="E1140" s="279"/>
      <c r="F1140" s="279"/>
      <c r="G1140" s="279"/>
      <c r="H1140" s="3"/>
      <c r="I1140" s="59"/>
      <c r="J1140" s="3"/>
    </row>
    <row r="1141" spans="1:10" ht="15.75">
      <c r="A1141" s="280" t="s">
        <v>6</v>
      </c>
      <c r="B1141" s="280"/>
      <c r="C1141" s="280"/>
      <c r="D1141" s="280"/>
      <c r="E1141" s="280"/>
      <c r="F1141" s="280"/>
      <c r="G1141" s="280"/>
      <c r="H1141" s="3"/>
      <c r="I1141" s="59"/>
      <c r="J1141" s="3"/>
    </row>
    <row r="1142" spans="1:10" ht="27.75">
      <c r="A1142" s="9"/>
      <c r="B1142" s="9"/>
      <c r="C1142" s="281" t="s">
        <v>433</v>
      </c>
      <c r="D1142" s="281"/>
      <c r="E1142" s="281"/>
      <c r="F1142" s="281"/>
      <c r="G1142" s="281"/>
      <c r="H1142" s="3"/>
      <c r="I1142" s="59"/>
      <c r="J1142" s="3"/>
    </row>
    <row r="1143" spans="1:10" ht="15.75">
      <c r="A1143" s="11" t="s">
        <v>358</v>
      </c>
      <c r="B1143" s="12"/>
      <c r="C1143" s="13"/>
      <c r="D1143" s="286"/>
      <c r="E1143" s="286"/>
      <c r="F1143" s="286"/>
      <c r="G1143" s="286"/>
      <c r="H1143" s="15"/>
      <c r="I1143" s="59"/>
      <c r="J1143" s="3"/>
    </row>
    <row r="1144" spans="1:10" ht="15.75">
      <c r="A1144" s="11" t="s">
        <v>9</v>
      </c>
      <c r="B1144" s="286" t="s">
        <v>569</v>
      </c>
      <c r="C1144" s="286"/>
      <c r="D1144" s="286"/>
      <c r="E1144" s="286"/>
      <c r="F1144" s="286"/>
      <c r="G1144" s="16"/>
      <c r="H1144" s="20" t="s">
        <v>161</v>
      </c>
      <c r="I1144" s="62">
        <v>12140</v>
      </c>
      <c r="J1144" s="61"/>
    </row>
    <row r="1145" spans="1:10" ht="18.75">
      <c r="A1145" s="11" t="s">
        <v>11</v>
      </c>
      <c r="B1145" s="177"/>
      <c r="C1145" s="178"/>
      <c r="D1145" s="178"/>
      <c r="E1145" s="178"/>
      <c r="F1145" s="179"/>
      <c r="G1145" s="180"/>
      <c r="H1145" s="180"/>
      <c r="I1145" s="180"/>
      <c r="J1145" s="3"/>
    </row>
    <row r="1146" spans="1:10" ht="15.75">
      <c r="A1146" s="21" t="s">
        <v>14</v>
      </c>
      <c r="B1146" s="181"/>
      <c r="C1146" s="21" t="s">
        <v>17</v>
      </c>
      <c r="D1146" s="22" t="s">
        <v>18</v>
      </c>
      <c r="E1146" s="23" t="s">
        <v>19</v>
      </c>
      <c r="F1146" s="23" t="s">
        <v>20</v>
      </c>
      <c r="G1146" s="21" t="s">
        <v>21</v>
      </c>
      <c r="H1146" s="3"/>
      <c r="I1146" s="59"/>
      <c r="J1146" s="3"/>
    </row>
    <row r="1147" spans="1:10">
      <c r="A1147" s="24">
        <v>1</v>
      </c>
      <c r="B1147" s="25" t="s">
        <v>23</v>
      </c>
      <c r="C1147" s="26">
        <v>6</v>
      </c>
      <c r="D1147" s="27">
        <v>79305</v>
      </c>
      <c r="E1147" s="28">
        <f t="shared" ref="E1147:E1164" si="152">D1147*C1147</f>
        <v>475830</v>
      </c>
      <c r="F1147" s="29">
        <v>0</v>
      </c>
      <c r="G1147" s="30">
        <f t="shared" ref="G1147:G1164" si="153">E1147-E1147*F1147</f>
        <v>475830</v>
      </c>
      <c r="H1147" s="31">
        <f>D1147/1.08</f>
        <v>73430.555555555547</v>
      </c>
      <c r="I1147" s="59"/>
      <c r="J1147" s="63">
        <f t="shared" ref="J1147:J1164" si="154">H1147*C1147</f>
        <v>440583.33333333326</v>
      </c>
    </row>
    <row r="1148" spans="1:10">
      <c r="A1148" s="120">
        <v>2</v>
      </c>
      <c r="B1148" s="121" t="s">
        <v>25</v>
      </c>
      <c r="C1148" s="126"/>
      <c r="D1148" s="33">
        <v>128591</v>
      </c>
      <c r="E1148" s="123">
        <f t="shared" si="152"/>
        <v>0</v>
      </c>
      <c r="F1148" s="29">
        <v>0</v>
      </c>
      <c r="G1148" s="125">
        <f t="shared" si="153"/>
        <v>0</v>
      </c>
      <c r="H1148" s="31">
        <f>D1148/1.08</f>
        <v>119065.74074074073</v>
      </c>
      <c r="I1148" s="129"/>
      <c r="J1148" s="63">
        <f t="shared" si="154"/>
        <v>0</v>
      </c>
    </row>
    <row r="1149" spans="1:10">
      <c r="A1149" s="24">
        <v>3</v>
      </c>
      <c r="B1149" s="25" t="s">
        <v>26</v>
      </c>
      <c r="C1149" s="88">
        <v>6</v>
      </c>
      <c r="D1149" s="27">
        <v>60043</v>
      </c>
      <c r="E1149" s="28">
        <f t="shared" si="152"/>
        <v>360258</v>
      </c>
      <c r="F1149" s="29">
        <v>0</v>
      </c>
      <c r="G1149" s="30">
        <f t="shared" si="153"/>
        <v>360258</v>
      </c>
      <c r="H1149" s="31">
        <f>D1149/1.08</f>
        <v>55595.370370370365</v>
      </c>
      <c r="I1149" s="59"/>
      <c r="J1149" s="63">
        <f t="shared" si="154"/>
        <v>333572.22222222219</v>
      </c>
    </row>
    <row r="1150" spans="1:10">
      <c r="A1150" s="24">
        <v>4</v>
      </c>
      <c r="B1150" s="25" t="s">
        <v>27</v>
      </c>
      <c r="C1150" s="35"/>
      <c r="D1150" s="27">
        <v>115781</v>
      </c>
      <c r="E1150" s="28">
        <f t="shared" si="152"/>
        <v>0</v>
      </c>
      <c r="F1150" s="29">
        <v>0</v>
      </c>
      <c r="G1150" s="30">
        <f t="shared" si="153"/>
        <v>0</v>
      </c>
      <c r="H1150" s="31">
        <f>D1150/1.08</f>
        <v>107204.62962962962</v>
      </c>
      <c r="I1150" s="59"/>
      <c r="J1150" s="63">
        <f t="shared" si="154"/>
        <v>0</v>
      </c>
    </row>
    <row r="1151" spans="1:10">
      <c r="A1151" s="24">
        <v>5</v>
      </c>
      <c r="B1151" s="25" t="s">
        <v>28</v>
      </c>
      <c r="C1151" s="32">
        <v>10</v>
      </c>
      <c r="D1151" s="33">
        <v>119943</v>
      </c>
      <c r="E1151" s="123">
        <f t="shared" si="152"/>
        <v>1199430</v>
      </c>
      <c r="F1151" s="124">
        <v>0</v>
      </c>
      <c r="G1151" s="125">
        <f t="shared" si="153"/>
        <v>1199430</v>
      </c>
      <c r="H1151" s="128">
        <f>D1151/1.08*0.75</f>
        <v>83293.75</v>
      </c>
      <c r="I1151" s="59"/>
      <c r="J1151" s="63">
        <f t="shared" si="154"/>
        <v>832937.5</v>
      </c>
    </row>
    <row r="1152" spans="1:10">
      <c r="A1152" s="24">
        <v>6</v>
      </c>
      <c r="B1152" s="25" t="s">
        <v>29</v>
      </c>
      <c r="C1152" s="26"/>
      <c r="D1152" s="27">
        <v>94810</v>
      </c>
      <c r="E1152" s="28">
        <f t="shared" si="152"/>
        <v>0</v>
      </c>
      <c r="F1152" s="29">
        <v>0</v>
      </c>
      <c r="G1152" s="30">
        <f t="shared" si="153"/>
        <v>0</v>
      </c>
      <c r="H1152" s="31">
        <f t="shared" ref="H1152:H1164" si="155">D1152/1.08</f>
        <v>87787.037037037036</v>
      </c>
      <c r="I1152" s="59"/>
      <c r="J1152" s="63">
        <f t="shared" si="154"/>
        <v>0</v>
      </c>
    </row>
    <row r="1153" spans="1:10">
      <c r="A1153" s="24">
        <v>7</v>
      </c>
      <c r="B1153" s="25" t="s">
        <v>30</v>
      </c>
      <c r="C1153" s="34"/>
      <c r="D1153" s="27">
        <v>141396</v>
      </c>
      <c r="E1153" s="28">
        <f t="shared" si="152"/>
        <v>0</v>
      </c>
      <c r="F1153" s="29">
        <v>0</v>
      </c>
      <c r="G1153" s="30">
        <f t="shared" si="153"/>
        <v>0</v>
      </c>
      <c r="H1153" s="31">
        <f t="shared" si="155"/>
        <v>130922.22222222222</v>
      </c>
      <c r="I1153" s="59"/>
      <c r="J1153" s="63">
        <f t="shared" si="154"/>
        <v>0</v>
      </c>
    </row>
    <row r="1154" spans="1:10">
      <c r="A1154" s="24">
        <v>8</v>
      </c>
      <c r="B1154" s="25" t="s">
        <v>31</v>
      </c>
      <c r="C1154" s="26"/>
      <c r="D1154" s="27">
        <v>232931</v>
      </c>
      <c r="E1154" s="28">
        <f t="shared" si="152"/>
        <v>0</v>
      </c>
      <c r="F1154" s="29">
        <v>0</v>
      </c>
      <c r="G1154" s="30">
        <f t="shared" si="153"/>
        <v>0</v>
      </c>
      <c r="H1154" s="31">
        <f t="shared" si="155"/>
        <v>215676.85185185182</v>
      </c>
      <c r="I1154" s="59"/>
      <c r="J1154" s="63">
        <f t="shared" si="154"/>
        <v>0</v>
      </c>
    </row>
    <row r="1155" spans="1:10">
      <c r="A1155" s="24">
        <v>9</v>
      </c>
      <c r="B1155" s="36" t="s">
        <v>32</v>
      </c>
      <c r="C1155" s="26"/>
      <c r="D1155" s="27">
        <v>101534</v>
      </c>
      <c r="E1155" s="28">
        <f t="shared" si="152"/>
        <v>0</v>
      </c>
      <c r="F1155" s="29">
        <v>0</v>
      </c>
      <c r="G1155" s="30">
        <f t="shared" si="153"/>
        <v>0</v>
      </c>
      <c r="H1155" s="31">
        <f t="shared" si="155"/>
        <v>94012.962962962964</v>
      </c>
      <c r="I1155" s="59"/>
      <c r="J1155" s="63">
        <f t="shared" si="154"/>
        <v>0</v>
      </c>
    </row>
    <row r="1156" spans="1:10">
      <c r="A1156" s="168">
        <v>10</v>
      </c>
      <c r="B1156" s="36" t="s">
        <v>33</v>
      </c>
      <c r="C1156" s="37"/>
      <c r="D1156" s="27">
        <v>110148</v>
      </c>
      <c r="E1156" s="156">
        <f t="shared" si="152"/>
        <v>0</v>
      </c>
      <c r="F1156" s="157">
        <v>0</v>
      </c>
      <c r="G1156" s="30">
        <f t="shared" si="153"/>
        <v>0</v>
      </c>
      <c r="H1156" s="170">
        <f t="shared" si="155"/>
        <v>101988.88888888888</v>
      </c>
      <c r="I1156" s="183"/>
      <c r="J1156" s="158">
        <f t="shared" si="154"/>
        <v>0</v>
      </c>
    </row>
    <row r="1157" spans="1:10">
      <c r="A1157" s="24">
        <v>11</v>
      </c>
      <c r="B1157" s="25" t="s">
        <v>34</v>
      </c>
      <c r="C1157" s="37"/>
      <c r="D1157" s="27">
        <v>54198</v>
      </c>
      <c r="E1157" s="28">
        <f t="shared" si="152"/>
        <v>0</v>
      </c>
      <c r="F1157" s="29">
        <v>0</v>
      </c>
      <c r="G1157" s="30">
        <f t="shared" si="153"/>
        <v>0</v>
      </c>
      <c r="H1157" s="31">
        <f t="shared" si="155"/>
        <v>50183.333333333328</v>
      </c>
      <c r="I1157" s="59"/>
      <c r="J1157" s="63">
        <f t="shared" si="154"/>
        <v>0</v>
      </c>
    </row>
    <row r="1158" spans="1:10">
      <c r="A1158" s="24">
        <v>12</v>
      </c>
      <c r="B1158" s="25" t="s">
        <v>35</v>
      </c>
      <c r="C1158" s="37"/>
      <c r="D1158" s="27">
        <v>49680</v>
      </c>
      <c r="E1158" s="28">
        <f t="shared" si="152"/>
        <v>0</v>
      </c>
      <c r="F1158" s="29">
        <v>0</v>
      </c>
      <c r="G1158" s="30">
        <f t="shared" si="153"/>
        <v>0</v>
      </c>
      <c r="H1158" s="31">
        <f t="shared" si="155"/>
        <v>46000</v>
      </c>
      <c r="I1158" s="59"/>
      <c r="J1158" s="63">
        <f t="shared" si="154"/>
        <v>0</v>
      </c>
    </row>
    <row r="1159" spans="1:10">
      <c r="A1159" s="168">
        <v>13</v>
      </c>
      <c r="B1159" s="25" t="s">
        <v>36</v>
      </c>
      <c r="C1159" s="37"/>
      <c r="D1159" s="38">
        <v>64152</v>
      </c>
      <c r="E1159" s="156">
        <f t="shared" si="152"/>
        <v>0</v>
      </c>
      <c r="F1159" s="157">
        <v>0</v>
      </c>
      <c r="G1159" s="30">
        <f t="shared" si="153"/>
        <v>0</v>
      </c>
      <c r="H1159" s="170">
        <f t="shared" si="155"/>
        <v>59399.999999999993</v>
      </c>
      <c r="I1159" s="183"/>
      <c r="J1159" s="158">
        <f t="shared" si="154"/>
        <v>0</v>
      </c>
    </row>
    <row r="1160" spans="1:10">
      <c r="A1160" s="168">
        <v>14</v>
      </c>
      <c r="B1160" s="25" t="s">
        <v>37</v>
      </c>
      <c r="C1160" s="37"/>
      <c r="D1160" s="38">
        <v>65934</v>
      </c>
      <c r="E1160" s="156">
        <f t="shared" si="152"/>
        <v>0</v>
      </c>
      <c r="F1160" s="157">
        <v>0</v>
      </c>
      <c r="G1160" s="30">
        <f t="shared" si="153"/>
        <v>0</v>
      </c>
      <c r="H1160" s="170">
        <f t="shared" si="155"/>
        <v>61049.999999999993</v>
      </c>
      <c r="I1160" s="183"/>
      <c r="J1160" s="158">
        <f t="shared" si="154"/>
        <v>0</v>
      </c>
    </row>
    <row r="1161" spans="1:10">
      <c r="A1161" s="168">
        <v>15</v>
      </c>
      <c r="B1161" s="25" t="s">
        <v>38</v>
      </c>
      <c r="C1161" s="37"/>
      <c r="D1161" s="38">
        <v>76626</v>
      </c>
      <c r="E1161" s="156">
        <f t="shared" si="152"/>
        <v>0</v>
      </c>
      <c r="F1161" s="157">
        <v>0</v>
      </c>
      <c r="G1161" s="30">
        <f t="shared" si="153"/>
        <v>0</v>
      </c>
      <c r="H1161" s="170">
        <f t="shared" si="155"/>
        <v>70950</v>
      </c>
      <c r="I1161" s="183"/>
      <c r="J1161" s="158">
        <f t="shared" si="154"/>
        <v>0</v>
      </c>
    </row>
    <row r="1162" spans="1:10">
      <c r="A1162" s="168">
        <v>16</v>
      </c>
      <c r="B1162" s="25" t="s">
        <v>39</v>
      </c>
      <c r="C1162" s="37"/>
      <c r="D1162" s="38">
        <v>80190</v>
      </c>
      <c r="E1162" s="156">
        <f t="shared" si="152"/>
        <v>0</v>
      </c>
      <c r="F1162" s="157">
        <v>0</v>
      </c>
      <c r="G1162" s="30">
        <f t="shared" si="153"/>
        <v>0</v>
      </c>
      <c r="H1162" s="170">
        <f t="shared" si="155"/>
        <v>74250</v>
      </c>
      <c r="I1162" s="183"/>
      <c r="J1162" s="158">
        <f t="shared" si="154"/>
        <v>0</v>
      </c>
    </row>
    <row r="1163" spans="1:10">
      <c r="A1163" s="168">
        <v>17</v>
      </c>
      <c r="B1163" s="25" t="s">
        <v>40</v>
      </c>
      <c r="C1163" s="37"/>
      <c r="D1163" s="38">
        <v>113832</v>
      </c>
      <c r="E1163" s="156">
        <f t="shared" si="152"/>
        <v>0</v>
      </c>
      <c r="F1163" s="157">
        <v>0</v>
      </c>
      <c r="G1163" s="30">
        <f t="shared" si="153"/>
        <v>0</v>
      </c>
      <c r="H1163" s="170">
        <f t="shared" si="155"/>
        <v>105400</v>
      </c>
      <c r="I1163" s="183"/>
      <c r="J1163" s="158">
        <f t="shared" si="154"/>
        <v>0</v>
      </c>
    </row>
    <row r="1164" spans="1:10">
      <c r="A1164" s="168">
        <v>18</v>
      </c>
      <c r="B1164" s="25" t="s">
        <v>41</v>
      </c>
      <c r="C1164" s="37"/>
      <c r="D1164" s="38">
        <v>98010</v>
      </c>
      <c r="E1164" s="156">
        <f t="shared" si="152"/>
        <v>0</v>
      </c>
      <c r="F1164" s="157">
        <v>0</v>
      </c>
      <c r="G1164" s="30">
        <f t="shared" si="153"/>
        <v>0</v>
      </c>
      <c r="H1164" s="170">
        <f t="shared" si="155"/>
        <v>90750</v>
      </c>
      <c r="I1164" s="183"/>
      <c r="J1164" s="158">
        <f t="shared" si="154"/>
        <v>0</v>
      </c>
    </row>
    <row r="1165" spans="1:10" ht="17.25">
      <c r="A1165" s="40"/>
      <c r="B1165" s="41" t="s">
        <v>42</v>
      </c>
      <c r="C1165" s="42">
        <f>SUM(C1147:C1164)</f>
        <v>22</v>
      </c>
      <c r="D1165" s="42"/>
      <c r="E1165" s="43">
        <f>SUM(E1147:E1164)</f>
        <v>2035518</v>
      </c>
      <c r="F1165" s="43"/>
      <c r="G1165" s="44">
        <f>SUM(G1147:G1164)</f>
        <v>2035518</v>
      </c>
      <c r="H1165" s="45"/>
      <c r="I1165" s="64"/>
      <c r="J1165" s="45">
        <f>SUM(J1147:J1164)</f>
        <v>1607093.0555555555</v>
      </c>
    </row>
    <row r="1166" spans="1:10" ht="31.5">
      <c r="A1166" s="46"/>
      <c r="B1166" s="47"/>
      <c r="C1166" s="48"/>
      <c r="D1166" s="48"/>
      <c r="E1166" s="49"/>
      <c r="F1166" s="49"/>
      <c r="G1166" s="50"/>
      <c r="H1166" s="51"/>
      <c r="I1166" s="65"/>
      <c r="J1166" s="184">
        <f>J1165*0.08</f>
        <v>128567.44444444444</v>
      </c>
    </row>
    <row r="1167" spans="1:10" ht="18">
      <c r="A1167" s="283" t="s">
        <v>43</v>
      </c>
      <c r="B1167" s="283"/>
      <c r="C1167" s="284" t="s">
        <v>44</v>
      </c>
      <c r="D1167" s="284"/>
      <c r="E1167" s="54"/>
      <c r="F1167" s="54"/>
      <c r="G1167" s="55" t="s">
        <v>45</v>
      </c>
      <c r="H1167" s="56"/>
      <c r="I1167" s="66"/>
      <c r="J1167" s="185">
        <f>SUM(J1165:J1166)</f>
        <v>1735660.5</v>
      </c>
    </row>
    <row r="1170" spans="1:10" ht="15.75">
      <c r="A1170" s="279" t="s">
        <v>0</v>
      </c>
      <c r="B1170" s="279"/>
      <c r="C1170" s="279"/>
      <c r="D1170" s="279"/>
      <c r="E1170" s="279"/>
      <c r="F1170" s="279"/>
      <c r="G1170" s="279"/>
      <c r="H1170" s="3"/>
      <c r="I1170" s="182"/>
      <c r="J1170" s="3"/>
    </row>
    <row r="1171" spans="1:10" ht="15.75">
      <c r="A1171" s="279" t="s">
        <v>1</v>
      </c>
      <c r="B1171" s="279"/>
      <c r="C1171" s="279"/>
      <c r="D1171" s="279"/>
      <c r="E1171" s="279"/>
      <c r="F1171" s="279"/>
      <c r="G1171" s="279"/>
      <c r="H1171" s="176"/>
      <c r="I1171" s="176"/>
      <c r="J1171" s="176"/>
    </row>
    <row r="1172" spans="1:10" ht="15.75">
      <c r="A1172" s="279" t="s">
        <v>2</v>
      </c>
      <c r="B1172" s="279"/>
      <c r="C1172" s="279"/>
      <c r="D1172" s="279"/>
      <c r="E1172" s="279"/>
      <c r="F1172" s="279"/>
      <c r="G1172" s="279"/>
      <c r="H1172" s="3"/>
      <c r="I1172" s="59"/>
      <c r="J1172" s="3"/>
    </row>
    <row r="1173" spans="1:10" ht="15.75">
      <c r="A1173" s="279" t="s">
        <v>4</v>
      </c>
      <c r="B1173" s="279"/>
      <c r="C1173" s="279"/>
      <c r="D1173" s="279"/>
      <c r="E1173" s="279"/>
      <c r="F1173" s="279"/>
      <c r="G1173" s="279"/>
      <c r="H1173" s="3"/>
      <c r="I1173" s="59"/>
      <c r="J1173" s="3"/>
    </row>
    <row r="1174" spans="1:10" ht="15.75">
      <c r="A1174" s="280" t="s">
        <v>6</v>
      </c>
      <c r="B1174" s="280"/>
      <c r="C1174" s="280"/>
      <c r="D1174" s="280"/>
      <c r="E1174" s="280"/>
      <c r="F1174" s="280"/>
      <c r="G1174" s="280"/>
      <c r="H1174" s="3"/>
      <c r="I1174" s="59"/>
      <c r="J1174" s="3"/>
    </row>
    <row r="1175" spans="1:10" ht="27.75">
      <c r="A1175" s="9"/>
      <c r="B1175" s="9"/>
      <c r="C1175" s="281" t="s">
        <v>433</v>
      </c>
      <c r="D1175" s="281"/>
      <c r="E1175" s="281"/>
      <c r="F1175" s="281"/>
      <c r="G1175" s="281"/>
      <c r="H1175" s="3"/>
      <c r="I1175" s="59"/>
      <c r="J1175" s="3"/>
    </row>
    <row r="1176" spans="1:10" ht="15.75">
      <c r="A1176" s="11" t="s">
        <v>358</v>
      </c>
      <c r="B1176" s="12"/>
      <c r="C1176" s="13"/>
      <c r="D1176" s="286"/>
      <c r="E1176" s="286"/>
      <c r="F1176" s="286"/>
      <c r="G1176" s="286"/>
      <c r="H1176" s="15"/>
      <c r="I1176" s="59"/>
      <c r="J1176" s="3"/>
    </row>
    <row r="1177" spans="1:10" ht="15.75">
      <c r="A1177" s="11" t="s">
        <v>9</v>
      </c>
      <c r="B1177" s="286" t="s">
        <v>570</v>
      </c>
      <c r="C1177" s="286"/>
      <c r="D1177" s="286"/>
      <c r="E1177" s="286"/>
      <c r="F1177" s="286"/>
      <c r="G1177" s="16"/>
      <c r="H1177" s="20" t="s">
        <v>161</v>
      </c>
      <c r="I1177" s="62">
        <v>12140</v>
      </c>
      <c r="J1177" s="61"/>
    </row>
    <row r="1178" spans="1:10" ht="18.75">
      <c r="A1178" s="11" t="s">
        <v>11</v>
      </c>
      <c r="B1178" s="177"/>
      <c r="C1178" s="178"/>
      <c r="D1178" s="178"/>
      <c r="E1178" s="178"/>
      <c r="F1178" s="179"/>
      <c r="G1178" s="180"/>
      <c r="H1178" s="180"/>
      <c r="I1178" s="180"/>
      <c r="J1178" s="3"/>
    </row>
    <row r="1179" spans="1:10" ht="15.75">
      <c r="A1179" s="21" t="s">
        <v>14</v>
      </c>
      <c r="B1179" s="181"/>
      <c r="C1179" s="21" t="s">
        <v>17</v>
      </c>
      <c r="D1179" s="22" t="s">
        <v>18</v>
      </c>
      <c r="E1179" s="23" t="s">
        <v>19</v>
      </c>
      <c r="F1179" s="23" t="s">
        <v>20</v>
      </c>
      <c r="G1179" s="21" t="s">
        <v>21</v>
      </c>
      <c r="H1179" s="3"/>
      <c r="I1179" s="59"/>
      <c r="J1179" s="3"/>
    </row>
    <row r="1180" spans="1:10">
      <c r="A1180" s="24">
        <v>1</v>
      </c>
      <c r="B1180" s="25" t="s">
        <v>23</v>
      </c>
      <c r="C1180" s="26">
        <v>6</v>
      </c>
      <c r="D1180" s="27">
        <v>79305</v>
      </c>
      <c r="E1180" s="28">
        <f t="shared" ref="E1180:E1197" si="156">D1180*C1180</f>
        <v>475830</v>
      </c>
      <c r="F1180" s="29">
        <v>0</v>
      </c>
      <c r="G1180" s="30">
        <f t="shared" ref="G1180:G1197" si="157">E1180-E1180*F1180</f>
        <v>475830</v>
      </c>
      <c r="H1180" s="31">
        <f>D1180/1.08</f>
        <v>73430.555555555547</v>
      </c>
      <c r="I1180" s="59"/>
      <c r="J1180" s="63">
        <f t="shared" ref="J1180:J1197" si="158">H1180*C1180</f>
        <v>440583.33333333326</v>
      </c>
    </row>
    <row r="1181" spans="1:10">
      <c r="A1181" s="120">
        <v>2</v>
      </c>
      <c r="B1181" s="121" t="s">
        <v>25</v>
      </c>
      <c r="C1181" s="126"/>
      <c r="D1181" s="33">
        <v>128591</v>
      </c>
      <c r="E1181" s="123">
        <f t="shared" si="156"/>
        <v>0</v>
      </c>
      <c r="F1181" s="29">
        <v>0</v>
      </c>
      <c r="G1181" s="125">
        <f t="shared" si="157"/>
        <v>0</v>
      </c>
      <c r="H1181" s="31">
        <f>D1181/1.08</f>
        <v>119065.74074074073</v>
      </c>
      <c r="I1181" s="129"/>
      <c r="J1181" s="63">
        <f t="shared" si="158"/>
        <v>0</v>
      </c>
    </row>
    <row r="1182" spans="1:10">
      <c r="A1182" s="24">
        <v>3</v>
      </c>
      <c r="B1182" s="25" t="s">
        <v>26</v>
      </c>
      <c r="C1182" s="88"/>
      <c r="D1182" s="27">
        <v>60043</v>
      </c>
      <c r="E1182" s="28">
        <f t="shared" si="156"/>
        <v>0</v>
      </c>
      <c r="F1182" s="29">
        <v>0</v>
      </c>
      <c r="G1182" s="30">
        <f t="shared" si="157"/>
        <v>0</v>
      </c>
      <c r="H1182" s="31">
        <f>D1182/1.08</f>
        <v>55595.370370370365</v>
      </c>
      <c r="I1182" s="59"/>
      <c r="J1182" s="63">
        <f t="shared" si="158"/>
        <v>0</v>
      </c>
    </row>
    <row r="1183" spans="1:10">
      <c r="A1183" s="24">
        <v>4</v>
      </c>
      <c r="B1183" s="25" t="s">
        <v>27</v>
      </c>
      <c r="C1183" s="35"/>
      <c r="D1183" s="27">
        <v>115781</v>
      </c>
      <c r="E1183" s="28">
        <f t="shared" si="156"/>
        <v>0</v>
      </c>
      <c r="F1183" s="29">
        <v>0</v>
      </c>
      <c r="G1183" s="30">
        <f t="shared" si="157"/>
        <v>0</v>
      </c>
      <c r="H1183" s="31">
        <f>D1183/1.08</f>
        <v>107204.62962962962</v>
      </c>
      <c r="I1183" s="59"/>
      <c r="J1183" s="63">
        <f t="shared" si="158"/>
        <v>0</v>
      </c>
    </row>
    <row r="1184" spans="1:10">
      <c r="A1184" s="24">
        <v>5</v>
      </c>
      <c r="B1184" s="25" t="s">
        <v>28</v>
      </c>
      <c r="C1184" s="32">
        <v>8</v>
      </c>
      <c r="D1184" s="33">
        <v>119943</v>
      </c>
      <c r="E1184" s="123">
        <f t="shared" si="156"/>
        <v>959544</v>
      </c>
      <c r="F1184" s="124">
        <v>0</v>
      </c>
      <c r="G1184" s="125">
        <f t="shared" si="157"/>
        <v>959544</v>
      </c>
      <c r="H1184" s="128">
        <f>D1184/1.08*0.75</f>
        <v>83293.75</v>
      </c>
      <c r="I1184" s="59"/>
      <c r="J1184" s="63">
        <f t="shared" si="158"/>
        <v>666350</v>
      </c>
    </row>
    <row r="1185" spans="1:10">
      <c r="A1185" s="24">
        <v>6</v>
      </c>
      <c r="B1185" s="25" t="s">
        <v>29</v>
      </c>
      <c r="C1185" s="26">
        <v>4</v>
      </c>
      <c r="D1185" s="27">
        <v>94810</v>
      </c>
      <c r="E1185" s="28">
        <f t="shared" si="156"/>
        <v>379240</v>
      </c>
      <c r="F1185" s="29">
        <v>0</v>
      </c>
      <c r="G1185" s="30">
        <f t="shared" si="157"/>
        <v>379240</v>
      </c>
      <c r="H1185" s="31">
        <f t="shared" ref="H1185:H1197" si="159">D1185/1.08</f>
        <v>87787.037037037036</v>
      </c>
      <c r="I1185" s="59"/>
      <c r="J1185" s="63">
        <f t="shared" si="158"/>
        <v>351148.14814814815</v>
      </c>
    </row>
    <row r="1186" spans="1:10">
      <c r="A1186" s="24">
        <v>7</v>
      </c>
      <c r="B1186" s="25" t="s">
        <v>30</v>
      </c>
      <c r="C1186" s="34"/>
      <c r="D1186" s="27">
        <v>141396</v>
      </c>
      <c r="E1186" s="28">
        <f t="shared" si="156"/>
        <v>0</v>
      </c>
      <c r="F1186" s="29">
        <v>0</v>
      </c>
      <c r="G1186" s="30">
        <f t="shared" si="157"/>
        <v>0</v>
      </c>
      <c r="H1186" s="31">
        <f t="shared" si="159"/>
        <v>130922.22222222222</v>
      </c>
      <c r="I1186" s="59"/>
      <c r="J1186" s="63">
        <f t="shared" si="158"/>
        <v>0</v>
      </c>
    </row>
    <row r="1187" spans="1:10">
      <c r="A1187" s="24">
        <v>8</v>
      </c>
      <c r="B1187" s="25" t="s">
        <v>31</v>
      </c>
      <c r="C1187" s="26"/>
      <c r="D1187" s="27">
        <v>232931</v>
      </c>
      <c r="E1187" s="28">
        <f t="shared" si="156"/>
        <v>0</v>
      </c>
      <c r="F1187" s="29">
        <v>0</v>
      </c>
      <c r="G1187" s="30">
        <f t="shared" si="157"/>
        <v>0</v>
      </c>
      <c r="H1187" s="31">
        <f t="shared" si="159"/>
        <v>215676.85185185182</v>
      </c>
      <c r="I1187" s="59"/>
      <c r="J1187" s="63">
        <f t="shared" si="158"/>
        <v>0</v>
      </c>
    </row>
    <row r="1188" spans="1:10">
      <c r="A1188" s="24">
        <v>9</v>
      </c>
      <c r="B1188" s="36" t="s">
        <v>32</v>
      </c>
      <c r="C1188" s="26"/>
      <c r="D1188" s="27">
        <v>101534</v>
      </c>
      <c r="E1188" s="28">
        <f t="shared" si="156"/>
        <v>0</v>
      </c>
      <c r="F1188" s="29">
        <v>0</v>
      </c>
      <c r="G1188" s="30">
        <f t="shared" si="157"/>
        <v>0</v>
      </c>
      <c r="H1188" s="31">
        <f t="shared" si="159"/>
        <v>94012.962962962964</v>
      </c>
      <c r="I1188" s="59"/>
      <c r="J1188" s="63">
        <f t="shared" si="158"/>
        <v>0</v>
      </c>
    </row>
    <row r="1189" spans="1:10">
      <c r="A1189" s="168">
        <v>10</v>
      </c>
      <c r="B1189" s="36" t="s">
        <v>33</v>
      </c>
      <c r="C1189" s="37"/>
      <c r="D1189" s="27">
        <v>110148</v>
      </c>
      <c r="E1189" s="156">
        <f t="shared" si="156"/>
        <v>0</v>
      </c>
      <c r="F1189" s="157">
        <v>0</v>
      </c>
      <c r="G1189" s="30">
        <f t="shared" si="157"/>
        <v>0</v>
      </c>
      <c r="H1189" s="170">
        <f t="shared" si="159"/>
        <v>101988.88888888888</v>
      </c>
      <c r="I1189" s="183"/>
      <c r="J1189" s="158">
        <f t="shared" si="158"/>
        <v>0</v>
      </c>
    </row>
    <row r="1190" spans="1:10">
      <c r="A1190" s="24">
        <v>11</v>
      </c>
      <c r="B1190" s="25" t="s">
        <v>34</v>
      </c>
      <c r="C1190" s="37"/>
      <c r="D1190" s="27">
        <v>54198</v>
      </c>
      <c r="E1190" s="28">
        <f t="shared" si="156"/>
        <v>0</v>
      </c>
      <c r="F1190" s="29">
        <v>0</v>
      </c>
      <c r="G1190" s="30">
        <f t="shared" si="157"/>
        <v>0</v>
      </c>
      <c r="H1190" s="31">
        <f t="shared" si="159"/>
        <v>50183.333333333328</v>
      </c>
      <c r="I1190" s="59"/>
      <c r="J1190" s="63">
        <f t="shared" si="158"/>
        <v>0</v>
      </c>
    </row>
    <row r="1191" spans="1:10">
      <c r="A1191" s="24">
        <v>12</v>
      </c>
      <c r="B1191" s="25" t="s">
        <v>35</v>
      </c>
      <c r="C1191" s="37">
        <v>6</v>
      </c>
      <c r="D1191" s="27">
        <v>49680</v>
      </c>
      <c r="E1191" s="28">
        <f t="shared" si="156"/>
        <v>298080</v>
      </c>
      <c r="F1191" s="29">
        <v>0</v>
      </c>
      <c r="G1191" s="30">
        <f t="shared" si="157"/>
        <v>298080</v>
      </c>
      <c r="H1191" s="31">
        <f t="shared" si="159"/>
        <v>46000</v>
      </c>
      <c r="I1191" s="59"/>
      <c r="J1191" s="63">
        <f t="shared" si="158"/>
        <v>276000</v>
      </c>
    </row>
    <row r="1192" spans="1:10">
      <c r="A1192" s="168">
        <v>13</v>
      </c>
      <c r="B1192" s="25" t="s">
        <v>36</v>
      </c>
      <c r="C1192" s="37"/>
      <c r="D1192" s="38">
        <v>64152</v>
      </c>
      <c r="E1192" s="156">
        <f t="shared" si="156"/>
        <v>0</v>
      </c>
      <c r="F1192" s="157">
        <v>0</v>
      </c>
      <c r="G1192" s="30">
        <f t="shared" si="157"/>
        <v>0</v>
      </c>
      <c r="H1192" s="170">
        <f t="shared" si="159"/>
        <v>59399.999999999993</v>
      </c>
      <c r="I1192" s="183"/>
      <c r="J1192" s="158">
        <f t="shared" si="158"/>
        <v>0</v>
      </c>
    </row>
    <row r="1193" spans="1:10">
      <c r="A1193" s="168">
        <v>14</v>
      </c>
      <c r="B1193" s="25" t="s">
        <v>37</v>
      </c>
      <c r="C1193" s="37"/>
      <c r="D1193" s="38">
        <v>65934</v>
      </c>
      <c r="E1193" s="156">
        <f t="shared" si="156"/>
        <v>0</v>
      </c>
      <c r="F1193" s="157">
        <v>0</v>
      </c>
      <c r="G1193" s="30">
        <f t="shared" si="157"/>
        <v>0</v>
      </c>
      <c r="H1193" s="170">
        <f t="shared" si="159"/>
        <v>61049.999999999993</v>
      </c>
      <c r="I1193" s="183"/>
      <c r="J1193" s="158">
        <f t="shared" si="158"/>
        <v>0</v>
      </c>
    </row>
    <row r="1194" spans="1:10">
      <c r="A1194" s="168">
        <v>15</v>
      </c>
      <c r="B1194" s="25" t="s">
        <v>38</v>
      </c>
      <c r="C1194" s="37"/>
      <c r="D1194" s="38">
        <v>76626</v>
      </c>
      <c r="E1194" s="156">
        <f t="shared" si="156"/>
        <v>0</v>
      </c>
      <c r="F1194" s="157">
        <v>0</v>
      </c>
      <c r="G1194" s="30">
        <f t="shared" si="157"/>
        <v>0</v>
      </c>
      <c r="H1194" s="170">
        <f t="shared" si="159"/>
        <v>70950</v>
      </c>
      <c r="I1194" s="183"/>
      <c r="J1194" s="158">
        <f t="shared" si="158"/>
        <v>0</v>
      </c>
    </row>
    <row r="1195" spans="1:10">
      <c r="A1195" s="168">
        <v>16</v>
      </c>
      <c r="B1195" s="25" t="s">
        <v>39</v>
      </c>
      <c r="C1195" s="37"/>
      <c r="D1195" s="38">
        <v>80190</v>
      </c>
      <c r="E1195" s="156">
        <f t="shared" si="156"/>
        <v>0</v>
      </c>
      <c r="F1195" s="157">
        <v>0</v>
      </c>
      <c r="G1195" s="30">
        <f t="shared" si="157"/>
        <v>0</v>
      </c>
      <c r="H1195" s="170">
        <f t="shared" si="159"/>
        <v>74250</v>
      </c>
      <c r="I1195" s="183"/>
      <c r="J1195" s="158">
        <f t="shared" si="158"/>
        <v>0</v>
      </c>
    </row>
    <row r="1196" spans="1:10">
      <c r="A1196" s="168">
        <v>17</v>
      </c>
      <c r="B1196" s="25" t="s">
        <v>40</v>
      </c>
      <c r="C1196" s="37"/>
      <c r="D1196" s="38">
        <v>113832</v>
      </c>
      <c r="E1196" s="156">
        <f t="shared" si="156"/>
        <v>0</v>
      </c>
      <c r="F1196" s="157">
        <v>0</v>
      </c>
      <c r="G1196" s="30">
        <f t="shared" si="157"/>
        <v>0</v>
      </c>
      <c r="H1196" s="170">
        <f t="shared" si="159"/>
        <v>105400</v>
      </c>
      <c r="I1196" s="183"/>
      <c r="J1196" s="158">
        <f t="shared" si="158"/>
        <v>0</v>
      </c>
    </row>
    <row r="1197" spans="1:10">
      <c r="A1197" s="168">
        <v>18</v>
      </c>
      <c r="B1197" s="25" t="s">
        <v>41</v>
      </c>
      <c r="C1197" s="37"/>
      <c r="D1197" s="38">
        <v>98010</v>
      </c>
      <c r="E1197" s="156">
        <f t="shared" si="156"/>
        <v>0</v>
      </c>
      <c r="F1197" s="157">
        <v>0</v>
      </c>
      <c r="G1197" s="30">
        <f t="shared" si="157"/>
        <v>0</v>
      </c>
      <c r="H1197" s="170">
        <f t="shared" si="159"/>
        <v>90750</v>
      </c>
      <c r="I1197" s="183"/>
      <c r="J1197" s="158">
        <f t="shared" si="158"/>
        <v>0</v>
      </c>
    </row>
    <row r="1198" spans="1:10" ht="17.25">
      <c r="A1198" s="40"/>
      <c r="B1198" s="41" t="s">
        <v>42</v>
      </c>
      <c r="C1198" s="42">
        <f>SUM(C1180:C1197)</f>
        <v>24</v>
      </c>
      <c r="D1198" s="42"/>
      <c r="E1198" s="43">
        <f>SUM(E1180:E1197)</f>
        <v>2112694</v>
      </c>
      <c r="F1198" s="43"/>
      <c r="G1198" s="44">
        <f>SUM(G1180:G1197)</f>
        <v>2112694</v>
      </c>
      <c r="H1198" s="45"/>
      <c r="I1198" s="64"/>
      <c r="J1198" s="45">
        <f>SUM(J1180:J1197)</f>
        <v>1734081.4814814813</v>
      </c>
    </row>
    <row r="1199" spans="1:10" ht="31.5">
      <c r="A1199" s="46"/>
      <c r="B1199" s="47"/>
      <c r="C1199" s="48"/>
      <c r="D1199" s="48"/>
      <c r="E1199" s="49"/>
      <c r="F1199" s="49"/>
      <c r="G1199" s="50"/>
      <c r="H1199" s="51"/>
      <c r="I1199" s="65"/>
      <c r="J1199" s="184">
        <f>J1198*0.08</f>
        <v>138726.51851851851</v>
      </c>
    </row>
    <row r="1200" spans="1:10" ht="18">
      <c r="A1200" s="283" t="s">
        <v>43</v>
      </c>
      <c r="B1200" s="283"/>
      <c r="C1200" s="284" t="s">
        <v>44</v>
      </c>
      <c r="D1200" s="284"/>
      <c r="E1200" s="54"/>
      <c r="F1200" s="54"/>
      <c r="G1200" s="55" t="s">
        <v>45</v>
      </c>
      <c r="H1200" s="56"/>
      <c r="I1200" s="66"/>
      <c r="J1200" s="185">
        <f>SUM(J1198:J1199)</f>
        <v>1872807.9999999998</v>
      </c>
    </row>
    <row r="1203" spans="1:10" ht="15.75">
      <c r="A1203" s="279" t="s">
        <v>0</v>
      </c>
      <c r="B1203" s="279"/>
      <c r="C1203" s="279"/>
      <c r="D1203" s="279"/>
      <c r="E1203" s="279"/>
      <c r="F1203" s="279"/>
      <c r="G1203" s="279"/>
      <c r="H1203" s="3"/>
      <c r="I1203" s="182"/>
      <c r="J1203" s="3"/>
    </row>
    <row r="1204" spans="1:10" ht="15.75">
      <c r="A1204" s="279" t="s">
        <v>1</v>
      </c>
      <c r="B1204" s="279"/>
      <c r="C1204" s="279"/>
      <c r="D1204" s="279"/>
      <c r="E1204" s="279"/>
      <c r="F1204" s="279"/>
      <c r="G1204" s="279"/>
      <c r="H1204" s="176"/>
      <c r="I1204" s="176"/>
      <c r="J1204" s="176"/>
    </row>
    <row r="1205" spans="1:10" ht="15.75">
      <c r="A1205" s="279" t="s">
        <v>2</v>
      </c>
      <c r="B1205" s="279"/>
      <c r="C1205" s="279"/>
      <c r="D1205" s="279"/>
      <c r="E1205" s="279"/>
      <c r="F1205" s="279"/>
      <c r="G1205" s="279"/>
      <c r="H1205" s="3"/>
      <c r="I1205" s="59"/>
      <c r="J1205" s="3"/>
    </row>
    <row r="1206" spans="1:10" ht="15.75">
      <c r="A1206" s="279" t="s">
        <v>4</v>
      </c>
      <c r="B1206" s="279"/>
      <c r="C1206" s="279"/>
      <c r="D1206" s="279"/>
      <c r="E1206" s="279"/>
      <c r="F1206" s="279"/>
      <c r="G1206" s="279"/>
      <c r="H1206" s="3"/>
      <c r="I1206" s="59"/>
      <c r="J1206" s="3"/>
    </row>
    <row r="1207" spans="1:10" ht="15.75">
      <c r="A1207" s="280" t="s">
        <v>6</v>
      </c>
      <c r="B1207" s="280"/>
      <c r="C1207" s="280"/>
      <c r="D1207" s="280"/>
      <c r="E1207" s="280"/>
      <c r="F1207" s="280"/>
      <c r="G1207" s="280"/>
      <c r="H1207" s="3"/>
      <c r="I1207" s="59"/>
      <c r="J1207" s="3"/>
    </row>
    <row r="1208" spans="1:10" ht="27.75">
      <c r="A1208" s="9"/>
      <c r="B1208" s="9"/>
      <c r="C1208" s="281" t="s">
        <v>457</v>
      </c>
      <c r="D1208" s="281"/>
      <c r="E1208" s="281"/>
      <c r="F1208" s="281"/>
      <c r="G1208" s="281"/>
      <c r="H1208" s="3"/>
      <c r="I1208" s="59"/>
      <c r="J1208" s="3"/>
    </row>
    <row r="1209" spans="1:10" ht="15.75">
      <c r="A1209" s="11" t="s">
        <v>358</v>
      </c>
      <c r="B1209" s="12"/>
      <c r="C1209" s="13"/>
      <c r="D1209" s="286"/>
      <c r="E1209" s="286"/>
      <c r="F1209" s="286"/>
      <c r="G1209" s="286"/>
      <c r="H1209" s="15"/>
      <c r="I1209" s="59"/>
      <c r="J1209" s="3"/>
    </row>
    <row r="1210" spans="1:10" ht="15.75">
      <c r="A1210" s="11" t="s">
        <v>9</v>
      </c>
      <c r="B1210" s="286" t="s">
        <v>571</v>
      </c>
      <c r="C1210" s="286"/>
      <c r="D1210" s="286"/>
      <c r="E1210" s="286"/>
      <c r="F1210" s="286"/>
      <c r="G1210" s="16"/>
      <c r="H1210" s="20" t="s">
        <v>161</v>
      </c>
      <c r="I1210" s="62">
        <v>12466</v>
      </c>
      <c r="J1210" s="61"/>
    </row>
    <row r="1211" spans="1:10" ht="18.75">
      <c r="A1211" s="11" t="s">
        <v>11</v>
      </c>
      <c r="B1211" s="177"/>
      <c r="C1211" s="178"/>
      <c r="D1211" s="178"/>
      <c r="E1211" s="178"/>
      <c r="F1211" s="179"/>
      <c r="G1211" s="180"/>
      <c r="H1211" s="180"/>
      <c r="I1211" s="180"/>
      <c r="J1211" s="3"/>
    </row>
    <row r="1212" spans="1:10" ht="15.75">
      <c r="A1212" s="21" t="s">
        <v>14</v>
      </c>
      <c r="B1212" s="181"/>
      <c r="C1212" s="21" t="s">
        <v>17</v>
      </c>
      <c r="D1212" s="22" t="s">
        <v>18</v>
      </c>
      <c r="E1212" s="23" t="s">
        <v>19</v>
      </c>
      <c r="F1212" s="23" t="s">
        <v>20</v>
      </c>
      <c r="G1212" s="21" t="s">
        <v>21</v>
      </c>
      <c r="H1212" s="3"/>
      <c r="I1212" s="59"/>
      <c r="J1212" s="3"/>
    </row>
    <row r="1213" spans="1:10">
      <c r="A1213" s="24">
        <v>1</v>
      </c>
      <c r="B1213" s="25" t="s">
        <v>23</v>
      </c>
      <c r="C1213" s="26"/>
      <c r="D1213" s="27">
        <v>79305</v>
      </c>
      <c r="E1213" s="28">
        <f t="shared" ref="E1213:E1230" si="160">D1213*C1213</f>
        <v>0</v>
      </c>
      <c r="F1213" s="29">
        <v>0</v>
      </c>
      <c r="G1213" s="30">
        <f t="shared" ref="G1213:G1230" si="161">E1213-E1213*F1213</f>
        <v>0</v>
      </c>
      <c r="H1213" s="31">
        <f>D1213/1.08</f>
        <v>73430.555555555547</v>
      </c>
      <c r="I1213" s="59"/>
      <c r="J1213" s="63">
        <f t="shared" ref="J1213:J1230" si="162">H1213*C1213</f>
        <v>0</v>
      </c>
    </row>
    <row r="1214" spans="1:10">
      <c r="A1214" s="120">
        <v>2</v>
      </c>
      <c r="B1214" s="121" t="s">
        <v>25</v>
      </c>
      <c r="C1214" s="126"/>
      <c r="D1214" s="33">
        <v>128591</v>
      </c>
      <c r="E1214" s="123">
        <f t="shared" si="160"/>
        <v>0</v>
      </c>
      <c r="F1214" s="29">
        <v>0</v>
      </c>
      <c r="G1214" s="125">
        <f t="shared" si="161"/>
        <v>0</v>
      </c>
      <c r="H1214" s="31">
        <f>D1214/1.08</f>
        <v>119065.74074074073</v>
      </c>
      <c r="I1214" s="129"/>
      <c r="J1214" s="63">
        <f t="shared" si="162"/>
        <v>0</v>
      </c>
    </row>
    <row r="1215" spans="1:10">
      <c r="A1215" s="24">
        <v>3</v>
      </c>
      <c r="B1215" s="25" t="s">
        <v>26</v>
      </c>
      <c r="C1215" s="88"/>
      <c r="D1215" s="27">
        <v>60043</v>
      </c>
      <c r="E1215" s="28">
        <f t="shared" si="160"/>
        <v>0</v>
      </c>
      <c r="F1215" s="29">
        <v>0</v>
      </c>
      <c r="G1215" s="30">
        <f t="shared" si="161"/>
        <v>0</v>
      </c>
      <c r="H1215" s="31">
        <f>D1215/1.08</f>
        <v>55595.370370370365</v>
      </c>
      <c r="I1215" s="59"/>
      <c r="J1215" s="63">
        <f t="shared" si="162"/>
        <v>0</v>
      </c>
    </row>
    <row r="1216" spans="1:10">
      <c r="A1216" s="24">
        <v>4</v>
      </c>
      <c r="B1216" s="25" t="s">
        <v>27</v>
      </c>
      <c r="C1216" s="35"/>
      <c r="D1216" s="27">
        <v>115781</v>
      </c>
      <c r="E1216" s="28">
        <f t="shared" si="160"/>
        <v>0</v>
      </c>
      <c r="F1216" s="29">
        <v>0</v>
      </c>
      <c r="G1216" s="30">
        <f t="shared" si="161"/>
        <v>0</v>
      </c>
      <c r="H1216" s="31">
        <f>D1216/1.08</f>
        <v>107204.62962962962</v>
      </c>
      <c r="I1216" s="59"/>
      <c r="J1216" s="63">
        <f t="shared" si="162"/>
        <v>0</v>
      </c>
    </row>
    <row r="1217" spans="1:10">
      <c r="A1217" s="24">
        <v>5</v>
      </c>
      <c r="B1217" s="25" t="s">
        <v>28</v>
      </c>
      <c r="C1217" s="32">
        <v>5</v>
      </c>
      <c r="D1217" s="33">
        <v>119943</v>
      </c>
      <c r="E1217" s="123">
        <f t="shared" si="160"/>
        <v>599715</v>
      </c>
      <c r="F1217" s="124">
        <v>0</v>
      </c>
      <c r="G1217" s="125">
        <f t="shared" si="161"/>
        <v>599715</v>
      </c>
      <c r="H1217" s="128">
        <f>D1217/1.08*0.75</f>
        <v>83293.75</v>
      </c>
      <c r="I1217" s="59"/>
      <c r="J1217" s="63">
        <f t="shared" si="162"/>
        <v>416468.75</v>
      </c>
    </row>
    <row r="1218" spans="1:10">
      <c r="A1218" s="24">
        <v>6</v>
      </c>
      <c r="B1218" s="25" t="s">
        <v>29</v>
      </c>
      <c r="C1218" s="26"/>
      <c r="D1218" s="27">
        <v>94810</v>
      </c>
      <c r="E1218" s="28">
        <f t="shared" si="160"/>
        <v>0</v>
      </c>
      <c r="F1218" s="29">
        <v>0</v>
      </c>
      <c r="G1218" s="30">
        <f t="shared" si="161"/>
        <v>0</v>
      </c>
      <c r="H1218" s="31">
        <f t="shared" ref="H1218:H1230" si="163">D1218/1.08</f>
        <v>87787.037037037036</v>
      </c>
      <c r="I1218" s="59"/>
      <c r="J1218" s="63">
        <f t="shared" si="162"/>
        <v>0</v>
      </c>
    </row>
    <row r="1219" spans="1:10">
      <c r="A1219" s="24">
        <v>7</v>
      </c>
      <c r="B1219" s="25" t="s">
        <v>30</v>
      </c>
      <c r="C1219" s="34"/>
      <c r="D1219" s="27">
        <v>141396</v>
      </c>
      <c r="E1219" s="28">
        <f t="shared" si="160"/>
        <v>0</v>
      </c>
      <c r="F1219" s="29">
        <v>0</v>
      </c>
      <c r="G1219" s="30">
        <f t="shared" si="161"/>
        <v>0</v>
      </c>
      <c r="H1219" s="31">
        <f t="shared" si="163"/>
        <v>130922.22222222222</v>
      </c>
      <c r="I1219" s="59"/>
      <c r="J1219" s="63">
        <f t="shared" si="162"/>
        <v>0</v>
      </c>
    </row>
    <row r="1220" spans="1:10">
      <c r="A1220" s="24">
        <v>8</v>
      </c>
      <c r="B1220" s="25" t="s">
        <v>31</v>
      </c>
      <c r="C1220" s="26"/>
      <c r="D1220" s="27">
        <v>232931</v>
      </c>
      <c r="E1220" s="28">
        <f t="shared" si="160"/>
        <v>0</v>
      </c>
      <c r="F1220" s="29">
        <v>0</v>
      </c>
      <c r="G1220" s="30">
        <f t="shared" si="161"/>
        <v>0</v>
      </c>
      <c r="H1220" s="31">
        <f t="shared" si="163"/>
        <v>215676.85185185182</v>
      </c>
      <c r="I1220" s="59"/>
      <c r="J1220" s="63">
        <f t="shared" si="162"/>
        <v>0</v>
      </c>
    </row>
    <row r="1221" spans="1:10">
      <c r="A1221" s="24">
        <v>9</v>
      </c>
      <c r="B1221" s="36" t="s">
        <v>32</v>
      </c>
      <c r="C1221" s="26"/>
      <c r="D1221" s="27">
        <v>101534</v>
      </c>
      <c r="E1221" s="28">
        <f t="shared" si="160"/>
        <v>0</v>
      </c>
      <c r="F1221" s="29">
        <v>0</v>
      </c>
      <c r="G1221" s="30">
        <f t="shared" si="161"/>
        <v>0</v>
      </c>
      <c r="H1221" s="31">
        <f t="shared" si="163"/>
        <v>94012.962962962964</v>
      </c>
      <c r="I1221" s="59"/>
      <c r="J1221" s="63">
        <f t="shared" si="162"/>
        <v>0</v>
      </c>
    </row>
    <row r="1222" spans="1:10">
      <c r="A1222" s="168">
        <v>10</v>
      </c>
      <c r="B1222" s="36" t="s">
        <v>33</v>
      </c>
      <c r="C1222" s="37"/>
      <c r="D1222" s="27">
        <v>110148</v>
      </c>
      <c r="E1222" s="156">
        <f t="shared" si="160"/>
        <v>0</v>
      </c>
      <c r="F1222" s="157">
        <v>0</v>
      </c>
      <c r="G1222" s="30">
        <f t="shared" si="161"/>
        <v>0</v>
      </c>
      <c r="H1222" s="170">
        <f t="shared" si="163"/>
        <v>101988.88888888888</v>
      </c>
      <c r="I1222" s="183"/>
      <c r="J1222" s="158">
        <f t="shared" si="162"/>
        <v>0</v>
      </c>
    </row>
    <row r="1223" spans="1:10">
      <c r="A1223" s="24">
        <v>11</v>
      </c>
      <c r="B1223" s="25" t="s">
        <v>34</v>
      </c>
      <c r="C1223" s="37"/>
      <c r="D1223" s="27">
        <v>54198</v>
      </c>
      <c r="E1223" s="28">
        <f t="shared" si="160"/>
        <v>0</v>
      </c>
      <c r="F1223" s="29">
        <v>0</v>
      </c>
      <c r="G1223" s="30">
        <f t="shared" si="161"/>
        <v>0</v>
      </c>
      <c r="H1223" s="31">
        <f t="shared" si="163"/>
        <v>50183.333333333328</v>
      </c>
      <c r="I1223" s="59"/>
      <c r="J1223" s="63">
        <f t="shared" si="162"/>
        <v>0</v>
      </c>
    </row>
    <row r="1224" spans="1:10">
      <c r="A1224" s="24">
        <v>12</v>
      </c>
      <c r="B1224" s="25" t="s">
        <v>35</v>
      </c>
      <c r="C1224" s="37"/>
      <c r="D1224" s="27">
        <v>49680</v>
      </c>
      <c r="E1224" s="28">
        <f t="shared" si="160"/>
        <v>0</v>
      </c>
      <c r="F1224" s="29">
        <v>0</v>
      </c>
      <c r="G1224" s="30">
        <f t="shared" si="161"/>
        <v>0</v>
      </c>
      <c r="H1224" s="31">
        <f t="shared" si="163"/>
        <v>46000</v>
      </c>
      <c r="I1224" s="59"/>
      <c r="J1224" s="63">
        <f t="shared" si="162"/>
        <v>0</v>
      </c>
    </row>
    <row r="1225" spans="1:10">
      <c r="A1225" s="168">
        <v>13</v>
      </c>
      <c r="B1225" s="25" t="s">
        <v>36</v>
      </c>
      <c r="C1225" s="37"/>
      <c r="D1225" s="38">
        <v>64152</v>
      </c>
      <c r="E1225" s="156">
        <f t="shared" si="160"/>
        <v>0</v>
      </c>
      <c r="F1225" s="157">
        <v>0</v>
      </c>
      <c r="G1225" s="30">
        <f t="shared" si="161"/>
        <v>0</v>
      </c>
      <c r="H1225" s="170">
        <f t="shared" si="163"/>
        <v>59399.999999999993</v>
      </c>
      <c r="I1225" s="183"/>
      <c r="J1225" s="158">
        <f t="shared" si="162"/>
        <v>0</v>
      </c>
    </row>
    <row r="1226" spans="1:10">
      <c r="A1226" s="168">
        <v>14</v>
      </c>
      <c r="B1226" s="25" t="s">
        <v>37</v>
      </c>
      <c r="C1226" s="37"/>
      <c r="D1226" s="38">
        <v>65934</v>
      </c>
      <c r="E1226" s="156">
        <f t="shared" si="160"/>
        <v>0</v>
      </c>
      <c r="F1226" s="157">
        <v>0</v>
      </c>
      <c r="G1226" s="30">
        <f t="shared" si="161"/>
        <v>0</v>
      </c>
      <c r="H1226" s="170">
        <f t="shared" si="163"/>
        <v>61049.999999999993</v>
      </c>
      <c r="I1226" s="183"/>
      <c r="J1226" s="158">
        <f t="shared" si="162"/>
        <v>0</v>
      </c>
    </row>
    <row r="1227" spans="1:10">
      <c r="A1227" s="168">
        <v>15</v>
      </c>
      <c r="B1227" s="25" t="s">
        <v>38</v>
      </c>
      <c r="C1227" s="37"/>
      <c r="D1227" s="38">
        <v>76626</v>
      </c>
      <c r="E1227" s="156">
        <f t="shared" si="160"/>
        <v>0</v>
      </c>
      <c r="F1227" s="157">
        <v>0</v>
      </c>
      <c r="G1227" s="30">
        <f t="shared" si="161"/>
        <v>0</v>
      </c>
      <c r="H1227" s="170">
        <f t="shared" si="163"/>
        <v>70950</v>
      </c>
      <c r="I1227" s="183"/>
      <c r="J1227" s="158">
        <f t="shared" si="162"/>
        <v>0</v>
      </c>
    </row>
    <row r="1228" spans="1:10">
      <c r="A1228" s="168">
        <v>16</v>
      </c>
      <c r="B1228" s="25" t="s">
        <v>39</v>
      </c>
      <c r="C1228" s="37"/>
      <c r="D1228" s="38">
        <v>80190</v>
      </c>
      <c r="E1228" s="156">
        <f t="shared" si="160"/>
        <v>0</v>
      </c>
      <c r="F1228" s="157">
        <v>0</v>
      </c>
      <c r="G1228" s="30">
        <f t="shared" si="161"/>
        <v>0</v>
      </c>
      <c r="H1228" s="170">
        <f t="shared" si="163"/>
        <v>74250</v>
      </c>
      <c r="I1228" s="183"/>
      <c r="J1228" s="158">
        <f t="shared" si="162"/>
        <v>0</v>
      </c>
    </row>
    <row r="1229" spans="1:10">
      <c r="A1229" s="168">
        <v>17</v>
      </c>
      <c r="B1229" s="25" t="s">
        <v>40</v>
      </c>
      <c r="C1229" s="37"/>
      <c r="D1229" s="38">
        <v>113832</v>
      </c>
      <c r="E1229" s="156">
        <f t="shared" si="160"/>
        <v>0</v>
      </c>
      <c r="F1229" s="157">
        <v>0</v>
      </c>
      <c r="G1229" s="30">
        <f t="shared" si="161"/>
        <v>0</v>
      </c>
      <c r="H1229" s="170">
        <f t="shared" si="163"/>
        <v>105400</v>
      </c>
      <c r="I1229" s="183"/>
      <c r="J1229" s="158">
        <f t="shared" si="162"/>
        <v>0</v>
      </c>
    </row>
    <row r="1230" spans="1:10">
      <c r="A1230" s="168">
        <v>18</v>
      </c>
      <c r="B1230" s="25" t="s">
        <v>41</v>
      </c>
      <c r="C1230" s="37"/>
      <c r="D1230" s="38">
        <v>98010</v>
      </c>
      <c r="E1230" s="156">
        <f t="shared" si="160"/>
        <v>0</v>
      </c>
      <c r="F1230" s="157">
        <v>0</v>
      </c>
      <c r="G1230" s="30">
        <f t="shared" si="161"/>
        <v>0</v>
      </c>
      <c r="H1230" s="170">
        <f t="shared" si="163"/>
        <v>90750</v>
      </c>
      <c r="I1230" s="183"/>
      <c r="J1230" s="158">
        <f t="shared" si="162"/>
        <v>0</v>
      </c>
    </row>
    <row r="1231" spans="1:10" ht="17.25">
      <c r="A1231" s="40"/>
      <c r="B1231" s="41" t="s">
        <v>42</v>
      </c>
      <c r="C1231" s="42">
        <f>SUM(C1213:C1230)</f>
        <v>5</v>
      </c>
      <c r="D1231" s="42"/>
      <c r="E1231" s="43">
        <f>SUM(E1213:E1230)</f>
        <v>599715</v>
      </c>
      <c r="F1231" s="43"/>
      <c r="G1231" s="44">
        <f>SUM(G1213:G1230)</f>
        <v>599715</v>
      </c>
      <c r="H1231" s="45"/>
      <c r="I1231" s="64"/>
      <c r="J1231" s="45">
        <f>SUM(J1213:J1230)</f>
        <v>416468.75</v>
      </c>
    </row>
    <row r="1232" spans="1:10" ht="31.5">
      <c r="A1232" s="46"/>
      <c r="B1232" s="47"/>
      <c r="C1232" s="48"/>
      <c r="D1232" s="48"/>
      <c r="E1232" s="49"/>
      <c r="F1232" s="49"/>
      <c r="G1232" s="50"/>
      <c r="H1232" s="51"/>
      <c r="I1232" s="65"/>
      <c r="J1232" s="184">
        <f>J1231*0.08</f>
        <v>33317.5</v>
      </c>
    </row>
    <row r="1233" spans="1:10" ht="18">
      <c r="A1233" s="283" t="s">
        <v>43</v>
      </c>
      <c r="B1233" s="283"/>
      <c r="C1233" s="284" t="s">
        <v>44</v>
      </c>
      <c r="D1233" s="284"/>
      <c r="E1233" s="54"/>
      <c r="F1233" s="54"/>
      <c r="G1233" s="55" t="s">
        <v>45</v>
      </c>
      <c r="H1233" s="56"/>
      <c r="I1233" s="66"/>
      <c r="J1233" s="185">
        <f>SUM(J1231:J1232)</f>
        <v>449786.25</v>
      </c>
    </row>
    <row r="1236" spans="1:10" ht="15.75">
      <c r="A1236" s="279" t="s">
        <v>0</v>
      </c>
      <c r="B1236" s="279"/>
      <c r="C1236" s="279"/>
      <c r="D1236" s="279"/>
      <c r="E1236" s="279"/>
      <c r="F1236" s="279"/>
      <c r="G1236" s="279"/>
      <c r="H1236" s="3"/>
      <c r="I1236" s="182"/>
      <c r="J1236" s="3"/>
    </row>
    <row r="1237" spans="1:10" ht="15.75">
      <c r="A1237" s="279" t="s">
        <v>1</v>
      </c>
      <c r="B1237" s="279"/>
      <c r="C1237" s="279"/>
      <c r="D1237" s="279"/>
      <c r="E1237" s="279"/>
      <c r="F1237" s="279"/>
      <c r="G1237" s="279"/>
      <c r="H1237" s="176"/>
      <c r="I1237" s="176"/>
      <c r="J1237" s="176"/>
    </row>
    <row r="1238" spans="1:10" ht="15.75">
      <c r="A1238" s="279" t="s">
        <v>2</v>
      </c>
      <c r="B1238" s="279"/>
      <c r="C1238" s="279"/>
      <c r="D1238" s="279"/>
      <c r="E1238" s="279"/>
      <c r="F1238" s="279"/>
      <c r="G1238" s="279"/>
      <c r="H1238" s="3"/>
      <c r="I1238" s="59"/>
      <c r="J1238" s="3"/>
    </row>
    <row r="1239" spans="1:10" ht="15.75">
      <c r="A1239" s="279" t="s">
        <v>4</v>
      </c>
      <c r="B1239" s="279"/>
      <c r="C1239" s="279"/>
      <c r="D1239" s="279"/>
      <c r="E1239" s="279"/>
      <c r="F1239" s="279"/>
      <c r="G1239" s="279"/>
      <c r="H1239" s="3"/>
      <c r="I1239" s="59"/>
      <c r="J1239" s="3"/>
    </row>
    <row r="1240" spans="1:10" ht="15.75">
      <c r="A1240" s="280" t="s">
        <v>6</v>
      </c>
      <c r="B1240" s="280"/>
      <c r="C1240" s="280"/>
      <c r="D1240" s="280"/>
      <c r="E1240" s="280"/>
      <c r="F1240" s="280"/>
      <c r="G1240" s="280"/>
      <c r="H1240" s="3"/>
      <c r="I1240" s="59"/>
      <c r="J1240" s="3"/>
    </row>
    <row r="1241" spans="1:10" ht="27.75">
      <c r="A1241" s="9"/>
      <c r="B1241" s="9"/>
      <c r="C1241" s="281" t="s">
        <v>457</v>
      </c>
      <c r="D1241" s="281"/>
      <c r="E1241" s="281"/>
      <c r="F1241" s="281"/>
      <c r="G1241" s="281"/>
      <c r="H1241" s="3"/>
      <c r="I1241" s="59"/>
      <c r="J1241" s="3"/>
    </row>
    <row r="1242" spans="1:10" ht="15.75">
      <c r="A1242" s="11" t="s">
        <v>358</v>
      </c>
      <c r="B1242" s="12"/>
      <c r="C1242" s="13"/>
      <c r="D1242" s="286"/>
      <c r="E1242" s="286"/>
      <c r="F1242" s="286"/>
      <c r="G1242" s="286"/>
      <c r="H1242" s="15"/>
      <c r="I1242" s="59"/>
      <c r="J1242" s="3"/>
    </row>
    <row r="1243" spans="1:10" ht="15.75">
      <c r="A1243" s="11" t="s">
        <v>9</v>
      </c>
      <c r="B1243" s="286" t="s">
        <v>572</v>
      </c>
      <c r="C1243" s="286"/>
      <c r="D1243" s="286"/>
      <c r="E1243" s="286"/>
      <c r="F1243" s="286"/>
      <c r="G1243" s="16"/>
      <c r="H1243" s="20" t="s">
        <v>161</v>
      </c>
      <c r="I1243" s="62">
        <v>12460</v>
      </c>
      <c r="J1243" s="61"/>
    </row>
    <row r="1244" spans="1:10" ht="18.75">
      <c r="A1244" s="11" t="s">
        <v>11</v>
      </c>
      <c r="B1244" s="177"/>
      <c r="C1244" s="178"/>
      <c r="D1244" s="178"/>
      <c r="E1244" s="178"/>
      <c r="F1244" s="179"/>
      <c r="G1244" s="180"/>
      <c r="H1244" s="180"/>
      <c r="I1244" s="180"/>
      <c r="J1244" s="3"/>
    </row>
    <row r="1245" spans="1:10" ht="15.75">
      <c r="A1245" s="21" t="s">
        <v>14</v>
      </c>
      <c r="B1245" s="181"/>
      <c r="C1245" s="21" t="s">
        <v>17</v>
      </c>
      <c r="D1245" s="22" t="s">
        <v>18</v>
      </c>
      <c r="E1245" s="23" t="s">
        <v>19</v>
      </c>
      <c r="F1245" s="23" t="s">
        <v>20</v>
      </c>
      <c r="G1245" s="21" t="s">
        <v>21</v>
      </c>
      <c r="H1245" s="3"/>
      <c r="I1245" s="59"/>
      <c r="J1245" s="3"/>
    </row>
    <row r="1246" spans="1:10">
      <c r="A1246" s="24">
        <v>1</v>
      </c>
      <c r="B1246" s="25" t="s">
        <v>23</v>
      </c>
      <c r="C1246" s="26">
        <v>5</v>
      </c>
      <c r="D1246" s="27">
        <v>79305</v>
      </c>
      <c r="E1246" s="28">
        <f t="shared" ref="E1246:E1263" si="164">D1246*C1246</f>
        <v>396525</v>
      </c>
      <c r="F1246" s="29">
        <v>0</v>
      </c>
      <c r="G1246" s="30">
        <f t="shared" ref="G1246:G1263" si="165">E1246-E1246*F1246</f>
        <v>396525</v>
      </c>
      <c r="H1246" s="31">
        <f>D1246/1.08</f>
        <v>73430.555555555547</v>
      </c>
      <c r="I1246" s="59"/>
      <c r="J1246" s="63">
        <f t="shared" ref="J1246:J1263" si="166">H1246*C1246</f>
        <v>367152.77777777775</v>
      </c>
    </row>
    <row r="1247" spans="1:10">
      <c r="A1247" s="120">
        <v>2</v>
      </c>
      <c r="B1247" s="121" t="s">
        <v>25</v>
      </c>
      <c r="C1247" s="126"/>
      <c r="D1247" s="33">
        <v>128591</v>
      </c>
      <c r="E1247" s="123">
        <f t="shared" si="164"/>
        <v>0</v>
      </c>
      <c r="F1247" s="29">
        <v>0</v>
      </c>
      <c r="G1247" s="125">
        <f t="shared" si="165"/>
        <v>0</v>
      </c>
      <c r="H1247" s="31">
        <f>D1247/1.08</f>
        <v>119065.74074074073</v>
      </c>
      <c r="I1247" s="129"/>
      <c r="J1247" s="63">
        <f t="shared" si="166"/>
        <v>0</v>
      </c>
    </row>
    <row r="1248" spans="1:10">
      <c r="A1248" s="24">
        <v>3</v>
      </c>
      <c r="B1248" s="25" t="s">
        <v>26</v>
      </c>
      <c r="C1248" s="88">
        <v>5</v>
      </c>
      <c r="D1248" s="27">
        <v>60043</v>
      </c>
      <c r="E1248" s="28">
        <f t="shared" si="164"/>
        <v>300215</v>
      </c>
      <c r="F1248" s="29">
        <v>0</v>
      </c>
      <c r="G1248" s="30">
        <f t="shared" si="165"/>
        <v>300215</v>
      </c>
      <c r="H1248" s="31">
        <f>D1248/1.08</f>
        <v>55595.370370370365</v>
      </c>
      <c r="I1248" s="59"/>
      <c r="J1248" s="63">
        <f t="shared" si="166"/>
        <v>277976.8518518518</v>
      </c>
    </row>
    <row r="1249" spans="1:10">
      <c r="A1249" s="24">
        <v>4</v>
      </c>
      <c r="B1249" s="25" t="s">
        <v>27</v>
      </c>
      <c r="C1249" s="35"/>
      <c r="D1249" s="27">
        <v>115781</v>
      </c>
      <c r="E1249" s="28">
        <f t="shared" si="164"/>
        <v>0</v>
      </c>
      <c r="F1249" s="29">
        <v>0</v>
      </c>
      <c r="G1249" s="30">
        <f t="shared" si="165"/>
        <v>0</v>
      </c>
      <c r="H1249" s="31">
        <f>D1249/1.08</f>
        <v>107204.62962962962</v>
      </c>
      <c r="I1249" s="59"/>
      <c r="J1249" s="63">
        <f t="shared" si="166"/>
        <v>0</v>
      </c>
    </row>
    <row r="1250" spans="1:10">
      <c r="A1250" s="24">
        <v>5</v>
      </c>
      <c r="B1250" s="25" t="s">
        <v>28</v>
      </c>
      <c r="C1250" s="32">
        <v>2</v>
      </c>
      <c r="D1250" s="33">
        <v>119943</v>
      </c>
      <c r="E1250" s="123">
        <f t="shared" si="164"/>
        <v>239886</v>
      </c>
      <c r="F1250" s="124">
        <v>0</v>
      </c>
      <c r="G1250" s="125">
        <f t="shared" si="165"/>
        <v>239886</v>
      </c>
      <c r="H1250" s="128">
        <f>D1250/1.08*0.75</f>
        <v>83293.75</v>
      </c>
      <c r="I1250" s="59"/>
      <c r="J1250" s="63">
        <f t="shared" si="166"/>
        <v>166587.5</v>
      </c>
    </row>
    <row r="1251" spans="1:10">
      <c r="A1251" s="24">
        <v>6</v>
      </c>
      <c r="B1251" s="25" t="s">
        <v>29</v>
      </c>
      <c r="C1251" s="26"/>
      <c r="D1251" s="27">
        <v>94810</v>
      </c>
      <c r="E1251" s="28">
        <f t="shared" si="164"/>
        <v>0</v>
      </c>
      <c r="F1251" s="29">
        <v>0</v>
      </c>
      <c r="G1251" s="30">
        <f t="shared" si="165"/>
        <v>0</v>
      </c>
      <c r="H1251" s="31">
        <f t="shared" ref="H1251:H1263" si="167">D1251/1.08</f>
        <v>87787.037037037036</v>
      </c>
      <c r="I1251" s="59"/>
      <c r="J1251" s="63">
        <f t="shared" si="166"/>
        <v>0</v>
      </c>
    </row>
    <row r="1252" spans="1:10">
      <c r="A1252" s="24">
        <v>7</v>
      </c>
      <c r="B1252" s="25" t="s">
        <v>30</v>
      </c>
      <c r="C1252" s="34"/>
      <c r="D1252" s="27">
        <v>141396</v>
      </c>
      <c r="E1252" s="28">
        <f t="shared" si="164"/>
        <v>0</v>
      </c>
      <c r="F1252" s="29">
        <v>0</v>
      </c>
      <c r="G1252" s="30">
        <f t="shared" si="165"/>
        <v>0</v>
      </c>
      <c r="H1252" s="31">
        <f t="shared" si="167"/>
        <v>130922.22222222222</v>
      </c>
      <c r="I1252" s="59"/>
      <c r="J1252" s="63">
        <f t="shared" si="166"/>
        <v>0</v>
      </c>
    </row>
    <row r="1253" spans="1:10">
      <c r="A1253" s="24">
        <v>8</v>
      </c>
      <c r="B1253" s="25" t="s">
        <v>31</v>
      </c>
      <c r="C1253" s="26"/>
      <c r="D1253" s="27">
        <v>232931</v>
      </c>
      <c r="E1253" s="28">
        <f t="shared" si="164"/>
        <v>0</v>
      </c>
      <c r="F1253" s="29">
        <v>0</v>
      </c>
      <c r="G1253" s="30">
        <f t="shared" si="165"/>
        <v>0</v>
      </c>
      <c r="H1253" s="31">
        <f t="shared" si="167"/>
        <v>215676.85185185182</v>
      </c>
      <c r="I1253" s="59"/>
      <c r="J1253" s="63">
        <f t="shared" si="166"/>
        <v>0</v>
      </c>
    </row>
    <row r="1254" spans="1:10">
      <c r="A1254" s="24">
        <v>9</v>
      </c>
      <c r="B1254" s="36" t="s">
        <v>32</v>
      </c>
      <c r="C1254" s="26"/>
      <c r="D1254" s="27">
        <v>101534</v>
      </c>
      <c r="E1254" s="28">
        <f t="shared" si="164"/>
        <v>0</v>
      </c>
      <c r="F1254" s="29">
        <v>0</v>
      </c>
      <c r="G1254" s="30">
        <f t="shared" si="165"/>
        <v>0</v>
      </c>
      <c r="H1254" s="31">
        <f t="shared" si="167"/>
        <v>94012.962962962964</v>
      </c>
      <c r="I1254" s="59"/>
      <c r="J1254" s="63">
        <f t="shared" si="166"/>
        <v>0</v>
      </c>
    </row>
    <row r="1255" spans="1:10">
      <c r="A1255" s="168">
        <v>10</v>
      </c>
      <c r="B1255" s="36" t="s">
        <v>33</v>
      </c>
      <c r="C1255" s="37"/>
      <c r="D1255" s="27">
        <v>110148</v>
      </c>
      <c r="E1255" s="156">
        <f t="shared" si="164"/>
        <v>0</v>
      </c>
      <c r="F1255" s="157">
        <v>0</v>
      </c>
      <c r="G1255" s="30">
        <f t="shared" si="165"/>
        <v>0</v>
      </c>
      <c r="H1255" s="170">
        <f t="shared" si="167"/>
        <v>101988.88888888888</v>
      </c>
      <c r="I1255" s="183"/>
      <c r="J1255" s="158">
        <f t="shared" si="166"/>
        <v>0</v>
      </c>
    </row>
    <row r="1256" spans="1:10">
      <c r="A1256" s="24">
        <v>11</v>
      </c>
      <c r="B1256" s="25" t="s">
        <v>34</v>
      </c>
      <c r="C1256" s="37"/>
      <c r="D1256" s="27">
        <v>54198</v>
      </c>
      <c r="E1256" s="28">
        <f t="shared" si="164"/>
        <v>0</v>
      </c>
      <c r="F1256" s="29">
        <v>0</v>
      </c>
      <c r="G1256" s="30">
        <f t="shared" si="165"/>
        <v>0</v>
      </c>
      <c r="H1256" s="31">
        <f t="shared" si="167"/>
        <v>50183.333333333328</v>
      </c>
      <c r="I1256" s="59"/>
      <c r="J1256" s="63">
        <f t="shared" si="166"/>
        <v>0</v>
      </c>
    </row>
    <row r="1257" spans="1:10">
      <c r="A1257" s="24">
        <v>12</v>
      </c>
      <c r="B1257" s="25" t="s">
        <v>35</v>
      </c>
      <c r="C1257" s="37"/>
      <c r="D1257" s="27">
        <v>49680</v>
      </c>
      <c r="E1257" s="28">
        <f t="shared" si="164"/>
        <v>0</v>
      </c>
      <c r="F1257" s="29">
        <v>0</v>
      </c>
      <c r="G1257" s="30">
        <f t="shared" si="165"/>
        <v>0</v>
      </c>
      <c r="H1257" s="31">
        <f t="shared" si="167"/>
        <v>46000</v>
      </c>
      <c r="I1257" s="59"/>
      <c r="J1257" s="63">
        <f t="shared" si="166"/>
        <v>0</v>
      </c>
    </row>
    <row r="1258" spans="1:10">
      <c r="A1258" s="168">
        <v>13</v>
      </c>
      <c r="B1258" s="25" t="s">
        <v>36</v>
      </c>
      <c r="C1258" s="37"/>
      <c r="D1258" s="38">
        <v>64152</v>
      </c>
      <c r="E1258" s="156">
        <f t="shared" si="164"/>
        <v>0</v>
      </c>
      <c r="F1258" s="157">
        <v>0</v>
      </c>
      <c r="G1258" s="30">
        <f t="shared" si="165"/>
        <v>0</v>
      </c>
      <c r="H1258" s="170">
        <f t="shared" si="167"/>
        <v>59399.999999999993</v>
      </c>
      <c r="I1258" s="183"/>
      <c r="J1258" s="158">
        <f t="shared" si="166"/>
        <v>0</v>
      </c>
    </row>
    <row r="1259" spans="1:10">
      <c r="A1259" s="168">
        <v>14</v>
      </c>
      <c r="B1259" s="25" t="s">
        <v>37</v>
      </c>
      <c r="C1259" s="37"/>
      <c r="D1259" s="38">
        <v>65934</v>
      </c>
      <c r="E1259" s="156">
        <f t="shared" si="164"/>
        <v>0</v>
      </c>
      <c r="F1259" s="157">
        <v>0</v>
      </c>
      <c r="G1259" s="30">
        <f t="shared" si="165"/>
        <v>0</v>
      </c>
      <c r="H1259" s="170">
        <f t="shared" si="167"/>
        <v>61049.999999999993</v>
      </c>
      <c r="I1259" s="183"/>
      <c r="J1259" s="158">
        <f t="shared" si="166"/>
        <v>0</v>
      </c>
    </row>
    <row r="1260" spans="1:10">
      <c r="A1260" s="168">
        <v>15</v>
      </c>
      <c r="B1260" s="25" t="s">
        <v>38</v>
      </c>
      <c r="C1260" s="37"/>
      <c r="D1260" s="38">
        <v>76626</v>
      </c>
      <c r="E1260" s="156">
        <f t="shared" si="164"/>
        <v>0</v>
      </c>
      <c r="F1260" s="157">
        <v>0</v>
      </c>
      <c r="G1260" s="30">
        <f t="shared" si="165"/>
        <v>0</v>
      </c>
      <c r="H1260" s="170">
        <f t="shared" si="167"/>
        <v>70950</v>
      </c>
      <c r="I1260" s="183"/>
      <c r="J1260" s="158">
        <f t="shared" si="166"/>
        <v>0</v>
      </c>
    </row>
    <row r="1261" spans="1:10">
      <c r="A1261" s="168">
        <v>16</v>
      </c>
      <c r="B1261" s="25" t="s">
        <v>39</v>
      </c>
      <c r="C1261" s="37"/>
      <c r="D1261" s="38">
        <v>80190</v>
      </c>
      <c r="E1261" s="156">
        <f t="shared" si="164"/>
        <v>0</v>
      </c>
      <c r="F1261" s="157">
        <v>0</v>
      </c>
      <c r="G1261" s="30">
        <f t="shared" si="165"/>
        <v>0</v>
      </c>
      <c r="H1261" s="170">
        <f t="shared" si="167"/>
        <v>74250</v>
      </c>
      <c r="I1261" s="183"/>
      <c r="J1261" s="158">
        <f t="shared" si="166"/>
        <v>0</v>
      </c>
    </row>
    <row r="1262" spans="1:10">
      <c r="A1262" s="168">
        <v>17</v>
      </c>
      <c r="B1262" s="25" t="s">
        <v>40</v>
      </c>
      <c r="C1262" s="37"/>
      <c r="D1262" s="38">
        <v>113832</v>
      </c>
      <c r="E1262" s="156">
        <f t="shared" si="164"/>
        <v>0</v>
      </c>
      <c r="F1262" s="157">
        <v>0</v>
      </c>
      <c r="G1262" s="30">
        <f t="shared" si="165"/>
        <v>0</v>
      </c>
      <c r="H1262" s="170">
        <f t="shared" si="167"/>
        <v>105400</v>
      </c>
      <c r="I1262" s="183"/>
      <c r="J1262" s="158">
        <f t="shared" si="166"/>
        <v>0</v>
      </c>
    </row>
    <row r="1263" spans="1:10">
      <c r="A1263" s="168">
        <v>18</v>
      </c>
      <c r="B1263" s="25" t="s">
        <v>41</v>
      </c>
      <c r="C1263" s="37"/>
      <c r="D1263" s="38">
        <v>98010</v>
      </c>
      <c r="E1263" s="156">
        <f t="shared" si="164"/>
        <v>0</v>
      </c>
      <c r="F1263" s="157">
        <v>0</v>
      </c>
      <c r="G1263" s="30">
        <f t="shared" si="165"/>
        <v>0</v>
      </c>
      <c r="H1263" s="170">
        <f t="shared" si="167"/>
        <v>90750</v>
      </c>
      <c r="I1263" s="183"/>
      <c r="J1263" s="158">
        <f t="shared" si="166"/>
        <v>0</v>
      </c>
    </row>
    <row r="1264" spans="1:10" ht="17.25">
      <c r="A1264" s="40"/>
      <c r="B1264" s="41" t="s">
        <v>42</v>
      </c>
      <c r="C1264" s="42">
        <f>SUM(C1246:C1263)</f>
        <v>12</v>
      </c>
      <c r="D1264" s="42"/>
      <c r="E1264" s="43">
        <f>SUM(E1246:E1263)</f>
        <v>936626</v>
      </c>
      <c r="F1264" s="43"/>
      <c r="G1264" s="44">
        <f>SUM(G1246:G1263)</f>
        <v>936626</v>
      </c>
      <c r="H1264" s="45"/>
      <c r="I1264" s="64"/>
      <c r="J1264" s="45">
        <f>SUM(J1246:J1263)</f>
        <v>811717.12962962955</v>
      </c>
    </row>
    <row r="1265" spans="1:10" ht="31.5">
      <c r="A1265" s="46"/>
      <c r="B1265" s="47"/>
      <c r="C1265" s="48"/>
      <c r="D1265" s="48"/>
      <c r="E1265" s="49"/>
      <c r="F1265" s="49"/>
      <c r="G1265" s="50"/>
      <c r="H1265" s="51"/>
      <c r="I1265" s="65"/>
      <c r="J1265" s="184">
        <f>J1264*0.08</f>
        <v>64937.370370370365</v>
      </c>
    </row>
    <row r="1266" spans="1:10" ht="18">
      <c r="A1266" s="283" t="s">
        <v>43</v>
      </c>
      <c r="B1266" s="283"/>
      <c r="C1266" s="284" t="s">
        <v>44</v>
      </c>
      <c r="D1266" s="284"/>
      <c r="E1266" s="54"/>
      <c r="F1266" s="54"/>
      <c r="G1266" s="55" t="s">
        <v>45</v>
      </c>
      <c r="H1266" s="56"/>
      <c r="I1266" s="66"/>
      <c r="J1266" s="185">
        <f>SUM(J1264:J1265)</f>
        <v>876654.49999999988</v>
      </c>
    </row>
    <row r="1269" spans="1:10" ht="15.75">
      <c r="A1269" s="279" t="s">
        <v>0</v>
      </c>
      <c r="B1269" s="279"/>
      <c r="C1269" s="279"/>
      <c r="D1269" s="279"/>
      <c r="E1269" s="279"/>
      <c r="F1269" s="279"/>
      <c r="G1269" s="279"/>
      <c r="H1269" s="3"/>
      <c r="I1269" s="182"/>
      <c r="J1269" s="3"/>
    </row>
    <row r="1270" spans="1:10" ht="15.75">
      <c r="A1270" s="279" t="s">
        <v>1</v>
      </c>
      <c r="B1270" s="279"/>
      <c r="C1270" s="279"/>
      <c r="D1270" s="279"/>
      <c r="E1270" s="279"/>
      <c r="F1270" s="279"/>
      <c r="G1270" s="279"/>
      <c r="H1270" s="176"/>
      <c r="I1270" s="176"/>
      <c r="J1270" s="176"/>
    </row>
    <row r="1271" spans="1:10" ht="15.75">
      <c r="A1271" s="279" t="s">
        <v>2</v>
      </c>
      <c r="B1271" s="279"/>
      <c r="C1271" s="279"/>
      <c r="D1271" s="279"/>
      <c r="E1271" s="279"/>
      <c r="F1271" s="279"/>
      <c r="G1271" s="279"/>
      <c r="H1271" s="3"/>
      <c r="I1271" s="59"/>
      <c r="J1271" s="3"/>
    </row>
    <row r="1272" spans="1:10" ht="15.75">
      <c r="A1272" s="279" t="s">
        <v>4</v>
      </c>
      <c r="B1272" s="279"/>
      <c r="C1272" s="279"/>
      <c r="D1272" s="279"/>
      <c r="E1272" s="279"/>
      <c r="F1272" s="279"/>
      <c r="G1272" s="279"/>
      <c r="H1272" s="3"/>
      <c r="I1272" s="59"/>
      <c r="J1272" s="3"/>
    </row>
    <row r="1273" spans="1:10" ht="15.75">
      <c r="A1273" s="280" t="s">
        <v>6</v>
      </c>
      <c r="B1273" s="280"/>
      <c r="C1273" s="280"/>
      <c r="D1273" s="280"/>
      <c r="E1273" s="280"/>
      <c r="F1273" s="280"/>
      <c r="G1273" s="280"/>
      <c r="H1273" s="3"/>
      <c r="I1273" s="59"/>
      <c r="J1273" s="3"/>
    </row>
    <row r="1274" spans="1:10" ht="27.75">
      <c r="A1274" s="9"/>
      <c r="B1274" s="9"/>
      <c r="C1274" s="281" t="s">
        <v>457</v>
      </c>
      <c r="D1274" s="281"/>
      <c r="E1274" s="281"/>
      <c r="F1274" s="281"/>
      <c r="G1274" s="281"/>
      <c r="H1274" s="3"/>
      <c r="I1274" s="59"/>
      <c r="J1274" s="3"/>
    </row>
    <row r="1275" spans="1:10" ht="15.75">
      <c r="A1275" s="11" t="s">
        <v>358</v>
      </c>
      <c r="B1275" s="12"/>
      <c r="C1275" s="13"/>
      <c r="D1275" s="286"/>
      <c r="E1275" s="286"/>
      <c r="F1275" s="286"/>
      <c r="G1275" s="286"/>
      <c r="H1275" s="15"/>
      <c r="I1275" s="59"/>
      <c r="J1275" s="3"/>
    </row>
    <row r="1276" spans="1:10" ht="15.75">
      <c r="A1276" s="11" t="s">
        <v>9</v>
      </c>
      <c r="B1276" s="286" t="s">
        <v>561</v>
      </c>
      <c r="C1276" s="286"/>
      <c r="D1276" s="286"/>
      <c r="E1276" s="286"/>
      <c r="F1276" s="286"/>
      <c r="G1276" s="16"/>
      <c r="H1276" s="20" t="s">
        <v>161</v>
      </c>
      <c r="I1276" s="62">
        <v>12465</v>
      </c>
      <c r="J1276" s="61"/>
    </row>
    <row r="1277" spans="1:10" ht="18.75">
      <c r="A1277" s="11" t="s">
        <v>11</v>
      </c>
      <c r="B1277" s="177"/>
      <c r="C1277" s="178"/>
      <c r="D1277" s="178"/>
      <c r="E1277" s="178"/>
      <c r="F1277" s="179"/>
      <c r="G1277" s="180"/>
      <c r="H1277" s="180"/>
      <c r="I1277" s="180"/>
      <c r="J1277" s="3"/>
    </row>
    <row r="1278" spans="1:10" ht="15.75">
      <c r="A1278" s="21" t="s">
        <v>14</v>
      </c>
      <c r="B1278" s="181"/>
      <c r="C1278" s="21" t="s">
        <v>17</v>
      </c>
      <c r="D1278" s="22" t="s">
        <v>18</v>
      </c>
      <c r="E1278" s="23" t="s">
        <v>19</v>
      </c>
      <c r="F1278" s="23" t="s">
        <v>20</v>
      </c>
      <c r="G1278" s="21" t="s">
        <v>21</v>
      </c>
      <c r="H1278" s="3"/>
      <c r="I1278" s="59"/>
      <c r="J1278" s="3"/>
    </row>
    <row r="1279" spans="1:10">
      <c r="A1279" s="24">
        <v>1</v>
      </c>
      <c r="B1279" s="25" t="s">
        <v>23</v>
      </c>
      <c r="C1279" s="26"/>
      <c r="D1279" s="27">
        <v>79305</v>
      </c>
      <c r="E1279" s="28">
        <f t="shared" ref="E1279:E1296" si="168">D1279*C1279</f>
        <v>0</v>
      </c>
      <c r="F1279" s="29">
        <v>0</v>
      </c>
      <c r="G1279" s="30">
        <f t="shared" ref="G1279:G1296" si="169">E1279-E1279*F1279</f>
        <v>0</v>
      </c>
      <c r="H1279" s="31">
        <f>D1279/1.08</f>
        <v>73430.555555555547</v>
      </c>
      <c r="I1279" s="59"/>
      <c r="J1279" s="63">
        <f t="shared" ref="J1279:J1296" si="170">H1279*C1279</f>
        <v>0</v>
      </c>
    </row>
    <row r="1280" spans="1:10">
      <c r="A1280" s="120">
        <v>2</v>
      </c>
      <c r="B1280" s="121" t="s">
        <v>25</v>
      </c>
      <c r="C1280" s="126"/>
      <c r="D1280" s="33">
        <v>128591</v>
      </c>
      <c r="E1280" s="123">
        <f t="shared" si="168"/>
        <v>0</v>
      </c>
      <c r="F1280" s="29">
        <v>0</v>
      </c>
      <c r="G1280" s="125">
        <f t="shared" si="169"/>
        <v>0</v>
      </c>
      <c r="H1280" s="31">
        <f>D1280/1.08</f>
        <v>119065.74074074073</v>
      </c>
      <c r="I1280" s="129"/>
      <c r="J1280" s="63">
        <f t="shared" si="170"/>
        <v>0</v>
      </c>
    </row>
    <row r="1281" spans="1:10">
      <c r="A1281" s="24">
        <v>3</v>
      </c>
      <c r="B1281" s="25" t="s">
        <v>26</v>
      </c>
      <c r="C1281" s="88"/>
      <c r="D1281" s="27">
        <v>60043</v>
      </c>
      <c r="E1281" s="28">
        <f t="shared" si="168"/>
        <v>0</v>
      </c>
      <c r="F1281" s="29">
        <v>0</v>
      </c>
      <c r="G1281" s="30">
        <f t="shared" si="169"/>
        <v>0</v>
      </c>
      <c r="H1281" s="31">
        <f>D1281/1.08</f>
        <v>55595.370370370365</v>
      </c>
      <c r="I1281" s="59"/>
      <c r="J1281" s="63">
        <f t="shared" si="170"/>
        <v>0</v>
      </c>
    </row>
    <row r="1282" spans="1:10">
      <c r="A1282" s="24">
        <v>4</v>
      </c>
      <c r="B1282" s="25" t="s">
        <v>27</v>
      </c>
      <c r="C1282" s="35"/>
      <c r="D1282" s="27">
        <v>115781</v>
      </c>
      <c r="E1282" s="28">
        <f t="shared" si="168"/>
        <v>0</v>
      </c>
      <c r="F1282" s="29">
        <v>0</v>
      </c>
      <c r="G1282" s="30">
        <f t="shared" si="169"/>
        <v>0</v>
      </c>
      <c r="H1282" s="31">
        <f>D1282/1.08</f>
        <v>107204.62962962962</v>
      </c>
      <c r="I1282" s="59"/>
      <c r="J1282" s="63">
        <f t="shared" si="170"/>
        <v>0</v>
      </c>
    </row>
    <row r="1283" spans="1:10">
      <c r="A1283" s="24">
        <v>5</v>
      </c>
      <c r="B1283" s="25" t="s">
        <v>28</v>
      </c>
      <c r="C1283" s="32">
        <v>10</v>
      </c>
      <c r="D1283" s="33">
        <v>119943</v>
      </c>
      <c r="E1283" s="123">
        <f t="shared" si="168"/>
        <v>1199430</v>
      </c>
      <c r="F1283" s="124">
        <v>0</v>
      </c>
      <c r="G1283" s="125">
        <f t="shared" si="169"/>
        <v>1199430</v>
      </c>
      <c r="H1283" s="128">
        <f>D1283/1.08*0.75</f>
        <v>83293.75</v>
      </c>
      <c r="I1283" s="59"/>
      <c r="J1283" s="63">
        <f t="shared" si="170"/>
        <v>832937.5</v>
      </c>
    </row>
    <row r="1284" spans="1:10">
      <c r="A1284" s="24">
        <v>6</v>
      </c>
      <c r="B1284" s="25" t="s">
        <v>29</v>
      </c>
      <c r="C1284" s="26"/>
      <c r="D1284" s="27">
        <v>94810</v>
      </c>
      <c r="E1284" s="28">
        <f t="shared" si="168"/>
        <v>0</v>
      </c>
      <c r="F1284" s="29">
        <v>0</v>
      </c>
      <c r="G1284" s="30">
        <f t="shared" si="169"/>
        <v>0</v>
      </c>
      <c r="H1284" s="31">
        <f t="shared" ref="H1284:H1296" si="171">D1284/1.08</f>
        <v>87787.037037037036</v>
      </c>
      <c r="I1284" s="59"/>
      <c r="J1284" s="63">
        <f t="shared" si="170"/>
        <v>0</v>
      </c>
    </row>
    <row r="1285" spans="1:10">
      <c r="A1285" s="24">
        <v>7</v>
      </c>
      <c r="B1285" s="25" t="s">
        <v>30</v>
      </c>
      <c r="C1285" s="34"/>
      <c r="D1285" s="27">
        <v>141396</v>
      </c>
      <c r="E1285" s="28">
        <f t="shared" si="168"/>
        <v>0</v>
      </c>
      <c r="F1285" s="29">
        <v>0</v>
      </c>
      <c r="G1285" s="30">
        <f t="shared" si="169"/>
        <v>0</v>
      </c>
      <c r="H1285" s="31">
        <f t="shared" si="171"/>
        <v>130922.22222222222</v>
      </c>
      <c r="I1285" s="59"/>
      <c r="J1285" s="63">
        <f t="shared" si="170"/>
        <v>0</v>
      </c>
    </row>
    <row r="1286" spans="1:10">
      <c r="A1286" s="24">
        <v>8</v>
      </c>
      <c r="B1286" s="25" t="s">
        <v>31</v>
      </c>
      <c r="C1286" s="26"/>
      <c r="D1286" s="27">
        <v>232931</v>
      </c>
      <c r="E1286" s="28">
        <f t="shared" si="168"/>
        <v>0</v>
      </c>
      <c r="F1286" s="29">
        <v>0</v>
      </c>
      <c r="G1286" s="30">
        <f t="shared" si="169"/>
        <v>0</v>
      </c>
      <c r="H1286" s="31">
        <f t="shared" si="171"/>
        <v>215676.85185185182</v>
      </c>
      <c r="I1286" s="59"/>
      <c r="J1286" s="63">
        <f t="shared" si="170"/>
        <v>0</v>
      </c>
    </row>
    <row r="1287" spans="1:10">
      <c r="A1287" s="24">
        <v>9</v>
      </c>
      <c r="B1287" s="36" t="s">
        <v>32</v>
      </c>
      <c r="C1287" s="26"/>
      <c r="D1287" s="27">
        <v>101534</v>
      </c>
      <c r="E1287" s="28">
        <f t="shared" si="168"/>
        <v>0</v>
      </c>
      <c r="F1287" s="29">
        <v>0</v>
      </c>
      <c r="G1287" s="30">
        <f t="shared" si="169"/>
        <v>0</v>
      </c>
      <c r="H1287" s="31">
        <f t="shared" si="171"/>
        <v>94012.962962962964</v>
      </c>
      <c r="I1287" s="59"/>
      <c r="J1287" s="63">
        <f t="shared" si="170"/>
        <v>0</v>
      </c>
    </row>
    <row r="1288" spans="1:10">
      <c r="A1288" s="168">
        <v>10</v>
      </c>
      <c r="B1288" s="36" t="s">
        <v>33</v>
      </c>
      <c r="C1288" s="37"/>
      <c r="D1288" s="27">
        <v>110148</v>
      </c>
      <c r="E1288" s="156">
        <f t="shared" si="168"/>
        <v>0</v>
      </c>
      <c r="F1288" s="157">
        <v>0</v>
      </c>
      <c r="G1288" s="30">
        <f t="shared" si="169"/>
        <v>0</v>
      </c>
      <c r="H1288" s="170">
        <f t="shared" si="171"/>
        <v>101988.88888888888</v>
      </c>
      <c r="I1288" s="183"/>
      <c r="J1288" s="158">
        <f t="shared" si="170"/>
        <v>0</v>
      </c>
    </row>
    <row r="1289" spans="1:10">
      <c r="A1289" s="24">
        <v>11</v>
      </c>
      <c r="B1289" s="25" t="s">
        <v>34</v>
      </c>
      <c r="C1289" s="37"/>
      <c r="D1289" s="27">
        <v>54198</v>
      </c>
      <c r="E1289" s="28">
        <f t="shared" si="168"/>
        <v>0</v>
      </c>
      <c r="F1289" s="29">
        <v>0</v>
      </c>
      <c r="G1289" s="30">
        <f t="shared" si="169"/>
        <v>0</v>
      </c>
      <c r="H1289" s="31">
        <f t="shared" si="171"/>
        <v>50183.333333333328</v>
      </c>
      <c r="I1289" s="59"/>
      <c r="J1289" s="63">
        <f t="shared" si="170"/>
        <v>0</v>
      </c>
    </row>
    <row r="1290" spans="1:10">
      <c r="A1290" s="24">
        <v>12</v>
      </c>
      <c r="B1290" s="25" t="s">
        <v>35</v>
      </c>
      <c r="C1290" s="37"/>
      <c r="D1290" s="27">
        <v>49680</v>
      </c>
      <c r="E1290" s="28">
        <f t="shared" si="168"/>
        <v>0</v>
      </c>
      <c r="F1290" s="29">
        <v>0</v>
      </c>
      <c r="G1290" s="30">
        <f t="shared" si="169"/>
        <v>0</v>
      </c>
      <c r="H1290" s="31">
        <f t="shared" si="171"/>
        <v>46000</v>
      </c>
      <c r="I1290" s="59"/>
      <c r="J1290" s="63">
        <f t="shared" si="170"/>
        <v>0</v>
      </c>
    </row>
    <row r="1291" spans="1:10">
      <c r="A1291" s="168">
        <v>13</v>
      </c>
      <c r="B1291" s="25" t="s">
        <v>36</v>
      </c>
      <c r="C1291" s="37"/>
      <c r="D1291" s="38">
        <v>64152</v>
      </c>
      <c r="E1291" s="156">
        <f t="shared" si="168"/>
        <v>0</v>
      </c>
      <c r="F1291" s="157">
        <v>0</v>
      </c>
      <c r="G1291" s="30">
        <f t="shared" si="169"/>
        <v>0</v>
      </c>
      <c r="H1291" s="170">
        <f t="shared" si="171"/>
        <v>59399.999999999993</v>
      </c>
      <c r="I1291" s="183"/>
      <c r="J1291" s="158">
        <f t="shared" si="170"/>
        <v>0</v>
      </c>
    </row>
    <row r="1292" spans="1:10">
      <c r="A1292" s="168">
        <v>14</v>
      </c>
      <c r="B1292" s="25" t="s">
        <v>37</v>
      </c>
      <c r="C1292" s="37"/>
      <c r="D1292" s="38">
        <v>65934</v>
      </c>
      <c r="E1292" s="156">
        <f t="shared" si="168"/>
        <v>0</v>
      </c>
      <c r="F1292" s="157">
        <v>0</v>
      </c>
      <c r="G1292" s="30">
        <f t="shared" si="169"/>
        <v>0</v>
      </c>
      <c r="H1292" s="170">
        <f t="shared" si="171"/>
        <v>61049.999999999993</v>
      </c>
      <c r="I1292" s="183"/>
      <c r="J1292" s="158">
        <f t="shared" si="170"/>
        <v>0</v>
      </c>
    </row>
    <row r="1293" spans="1:10">
      <c r="A1293" s="168">
        <v>15</v>
      </c>
      <c r="B1293" s="25" t="s">
        <v>38</v>
      </c>
      <c r="C1293" s="37"/>
      <c r="D1293" s="38">
        <v>76626</v>
      </c>
      <c r="E1293" s="156">
        <f t="shared" si="168"/>
        <v>0</v>
      </c>
      <c r="F1293" s="157">
        <v>0</v>
      </c>
      <c r="G1293" s="30">
        <f t="shared" si="169"/>
        <v>0</v>
      </c>
      <c r="H1293" s="170">
        <f t="shared" si="171"/>
        <v>70950</v>
      </c>
      <c r="I1293" s="183"/>
      <c r="J1293" s="158">
        <f t="shared" si="170"/>
        <v>0</v>
      </c>
    </row>
    <row r="1294" spans="1:10">
      <c r="A1294" s="168">
        <v>16</v>
      </c>
      <c r="B1294" s="25" t="s">
        <v>39</v>
      </c>
      <c r="C1294" s="37"/>
      <c r="D1294" s="38">
        <v>80190</v>
      </c>
      <c r="E1294" s="156">
        <f t="shared" si="168"/>
        <v>0</v>
      </c>
      <c r="F1294" s="157">
        <v>0</v>
      </c>
      <c r="G1294" s="30">
        <f t="shared" si="169"/>
        <v>0</v>
      </c>
      <c r="H1294" s="170">
        <f t="shared" si="171"/>
        <v>74250</v>
      </c>
      <c r="I1294" s="183"/>
      <c r="J1294" s="158">
        <f t="shared" si="170"/>
        <v>0</v>
      </c>
    </row>
    <row r="1295" spans="1:10">
      <c r="A1295" s="168">
        <v>17</v>
      </c>
      <c r="B1295" s="25" t="s">
        <v>40</v>
      </c>
      <c r="C1295" s="37"/>
      <c r="D1295" s="38">
        <v>113832</v>
      </c>
      <c r="E1295" s="156">
        <f t="shared" si="168"/>
        <v>0</v>
      </c>
      <c r="F1295" s="157">
        <v>0</v>
      </c>
      <c r="G1295" s="30">
        <f t="shared" si="169"/>
        <v>0</v>
      </c>
      <c r="H1295" s="170">
        <f t="shared" si="171"/>
        <v>105400</v>
      </c>
      <c r="I1295" s="183"/>
      <c r="J1295" s="158">
        <f t="shared" si="170"/>
        <v>0</v>
      </c>
    </row>
    <row r="1296" spans="1:10">
      <c r="A1296" s="168">
        <v>18</v>
      </c>
      <c r="B1296" s="25" t="s">
        <v>41</v>
      </c>
      <c r="C1296" s="37"/>
      <c r="D1296" s="38">
        <v>98010</v>
      </c>
      <c r="E1296" s="156">
        <f t="shared" si="168"/>
        <v>0</v>
      </c>
      <c r="F1296" s="157">
        <v>0</v>
      </c>
      <c r="G1296" s="30">
        <f t="shared" si="169"/>
        <v>0</v>
      </c>
      <c r="H1296" s="170">
        <f t="shared" si="171"/>
        <v>90750</v>
      </c>
      <c r="I1296" s="183"/>
      <c r="J1296" s="158">
        <f t="shared" si="170"/>
        <v>0</v>
      </c>
    </row>
    <row r="1297" spans="1:10" ht="17.25">
      <c r="A1297" s="40"/>
      <c r="B1297" s="41" t="s">
        <v>42</v>
      </c>
      <c r="C1297" s="42">
        <f>SUM(C1279:C1296)</f>
        <v>10</v>
      </c>
      <c r="D1297" s="42"/>
      <c r="E1297" s="43">
        <f>SUM(E1279:E1296)</f>
        <v>1199430</v>
      </c>
      <c r="F1297" s="43"/>
      <c r="G1297" s="44">
        <f>SUM(G1279:G1296)</f>
        <v>1199430</v>
      </c>
      <c r="H1297" s="45"/>
      <c r="I1297" s="64"/>
      <c r="J1297" s="45">
        <f>SUM(J1279:J1296)</f>
        <v>832937.5</v>
      </c>
    </row>
    <row r="1298" spans="1:10" ht="31.5">
      <c r="A1298" s="46"/>
      <c r="B1298" s="47"/>
      <c r="C1298" s="48"/>
      <c r="D1298" s="48"/>
      <c r="E1298" s="49"/>
      <c r="F1298" s="49"/>
      <c r="G1298" s="50"/>
      <c r="H1298" s="51"/>
      <c r="I1298" s="65"/>
      <c r="J1298" s="184">
        <f>J1297*0.08</f>
        <v>66635</v>
      </c>
    </row>
    <row r="1299" spans="1:10" ht="18">
      <c r="A1299" s="283" t="s">
        <v>43</v>
      </c>
      <c r="B1299" s="283"/>
      <c r="C1299" s="284" t="s">
        <v>44</v>
      </c>
      <c r="D1299" s="284"/>
      <c r="E1299" s="54"/>
      <c r="F1299" s="54"/>
      <c r="G1299" s="55" t="s">
        <v>45</v>
      </c>
      <c r="H1299" s="56"/>
      <c r="I1299" s="66"/>
      <c r="J1299" s="185">
        <f>SUM(J1297:J1298)</f>
        <v>899572.5</v>
      </c>
    </row>
    <row r="1302" spans="1:10" ht="15.75">
      <c r="A1302" s="279" t="s">
        <v>0</v>
      </c>
      <c r="B1302" s="279"/>
      <c r="C1302" s="279"/>
      <c r="D1302" s="279"/>
      <c r="E1302" s="279"/>
      <c r="F1302" s="279"/>
      <c r="G1302" s="279"/>
      <c r="H1302" s="3"/>
      <c r="I1302" s="182"/>
      <c r="J1302" s="3"/>
    </row>
    <row r="1303" spans="1:10" ht="15.75">
      <c r="A1303" s="279" t="s">
        <v>1</v>
      </c>
      <c r="B1303" s="279"/>
      <c r="C1303" s="279"/>
      <c r="D1303" s="279"/>
      <c r="E1303" s="279"/>
      <c r="F1303" s="279"/>
      <c r="G1303" s="279"/>
      <c r="H1303" s="176"/>
      <c r="I1303" s="176"/>
      <c r="J1303" s="176"/>
    </row>
    <row r="1304" spans="1:10" ht="15.75">
      <c r="A1304" s="279" t="s">
        <v>2</v>
      </c>
      <c r="B1304" s="279"/>
      <c r="C1304" s="279"/>
      <c r="D1304" s="279"/>
      <c r="E1304" s="279"/>
      <c r="F1304" s="279"/>
      <c r="G1304" s="279"/>
      <c r="H1304" s="3"/>
      <c r="I1304" s="59"/>
      <c r="J1304" s="3"/>
    </row>
    <row r="1305" spans="1:10" ht="15.75">
      <c r="A1305" s="279" t="s">
        <v>4</v>
      </c>
      <c r="B1305" s="279"/>
      <c r="C1305" s="279"/>
      <c r="D1305" s="279"/>
      <c r="E1305" s="279"/>
      <c r="F1305" s="279"/>
      <c r="G1305" s="279"/>
      <c r="H1305" s="3"/>
      <c r="I1305" s="59"/>
      <c r="J1305" s="3"/>
    </row>
    <row r="1306" spans="1:10" ht="15.75">
      <c r="A1306" s="280" t="s">
        <v>6</v>
      </c>
      <c r="B1306" s="280"/>
      <c r="C1306" s="280"/>
      <c r="D1306" s="280"/>
      <c r="E1306" s="280"/>
      <c r="F1306" s="280"/>
      <c r="G1306" s="280"/>
      <c r="H1306" s="3"/>
      <c r="I1306" s="59"/>
      <c r="J1306" s="3"/>
    </row>
    <row r="1307" spans="1:10" ht="27.75">
      <c r="A1307" s="9"/>
      <c r="B1307" s="9"/>
      <c r="C1307" s="281" t="s">
        <v>457</v>
      </c>
      <c r="D1307" s="281"/>
      <c r="E1307" s="281"/>
      <c r="F1307" s="281"/>
      <c r="G1307" s="281"/>
      <c r="H1307" s="3"/>
      <c r="I1307" s="59"/>
      <c r="J1307" s="3"/>
    </row>
    <row r="1308" spans="1:10" ht="15.75">
      <c r="A1308" s="11" t="s">
        <v>358</v>
      </c>
      <c r="B1308" s="12"/>
      <c r="C1308" s="13"/>
      <c r="D1308" s="286"/>
      <c r="E1308" s="286"/>
      <c r="F1308" s="286"/>
      <c r="G1308" s="286"/>
      <c r="H1308" s="15"/>
      <c r="I1308" s="59"/>
      <c r="J1308" s="3"/>
    </row>
    <row r="1309" spans="1:10" ht="15.75">
      <c r="A1309" s="11" t="s">
        <v>9</v>
      </c>
      <c r="B1309" s="286" t="s">
        <v>573</v>
      </c>
      <c r="C1309" s="286"/>
      <c r="D1309" s="286"/>
      <c r="E1309" s="286"/>
      <c r="F1309" s="286"/>
      <c r="G1309" s="16"/>
      <c r="H1309" s="20" t="s">
        <v>161</v>
      </c>
      <c r="I1309" s="62">
        <v>12464</v>
      </c>
      <c r="J1309" s="61"/>
    </row>
    <row r="1310" spans="1:10" ht="18.75">
      <c r="A1310" s="11" t="s">
        <v>11</v>
      </c>
      <c r="B1310" s="177"/>
      <c r="C1310" s="178"/>
      <c r="D1310" s="178"/>
      <c r="E1310" s="178"/>
      <c r="F1310" s="179"/>
      <c r="G1310" s="180"/>
      <c r="H1310" s="180"/>
      <c r="I1310" s="180"/>
      <c r="J1310" s="3"/>
    </row>
    <row r="1311" spans="1:10" ht="15.75">
      <c r="A1311" s="21" t="s">
        <v>14</v>
      </c>
      <c r="B1311" s="181"/>
      <c r="C1311" s="21" t="s">
        <v>17</v>
      </c>
      <c r="D1311" s="22" t="s">
        <v>18</v>
      </c>
      <c r="E1311" s="23" t="s">
        <v>19</v>
      </c>
      <c r="F1311" s="23" t="s">
        <v>20</v>
      </c>
      <c r="G1311" s="21" t="s">
        <v>21</v>
      </c>
      <c r="H1311" s="3"/>
      <c r="I1311" s="59"/>
      <c r="J1311" s="3"/>
    </row>
    <row r="1312" spans="1:10">
      <c r="A1312" s="24">
        <v>1</v>
      </c>
      <c r="B1312" s="25" t="s">
        <v>23</v>
      </c>
      <c r="C1312" s="26"/>
      <c r="D1312" s="27">
        <v>79305</v>
      </c>
      <c r="E1312" s="28">
        <f t="shared" ref="E1312:E1329" si="172">D1312*C1312</f>
        <v>0</v>
      </c>
      <c r="F1312" s="29">
        <v>0</v>
      </c>
      <c r="G1312" s="30">
        <f t="shared" ref="G1312:G1329" si="173">E1312-E1312*F1312</f>
        <v>0</v>
      </c>
      <c r="H1312" s="31">
        <f>D1312/1.08</f>
        <v>73430.555555555547</v>
      </c>
      <c r="I1312" s="59"/>
      <c r="J1312" s="63">
        <f t="shared" ref="J1312:J1329" si="174">H1312*C1312</f>
        <v>0</v>
      </c>
    </row>
    <row r="1313" spans="1:10">
      <c r="A1313" s="120">
        <v>2</v>
      </c>
      <c r="B1313" s="121" t="s">
        <v>25</v>
      </c>
      <c r="C1313" s="126"/>
      <c r="D1313" s="33">
        <v>128591</v>
      </c>
      <c r="E1313" s="123">
        <f t="shared" si="172"/>
        <v>0</v>
      </c>
      <c r="F1313" s="29">
        <v>0</v>
      </c>
      <c r="G1313" s="125">
        <f t="shared" si="173"/>
        <v>0</v>
      </c>
      <c r="H1313" s="31">
        <f>D1313/1.08</f>
        <v>119065.74074074073</v>
      </c>
      <c r="I1313" s="129"/>
      <c r="J1313" s="63">
        <f t="shared" si="174"/>
        <v>0</v>
      </c>
    </row>
    <row r="1314" spans="1:10">
      <c r="A1314" s="24">
        <v>3</v>
      </c>
      <c r="B1314" s="25" t="s">
        <v>26</v>
      </c>
      <c r="C1314" s="88"/>
      <c r="D1314" s="27">
        <v>60043</v>
      </c>
      <c r="E1314" s="28">
        <f t="shared" si="172"/>
        <v>0</v>
      </c>
      <c r="F1314" s="29">
        <v>0</v>
      </c>
      <c r="G1314" s="30">
        <f t="shared" si="173"/>
        <v>0</v>
      </c>
      <c r="H1314" s="31">
        <f>D1314/1.08</f>
        <v>55595.370370370365</v>
      </c>
      <c r="I1314" s="59"/>
      <c r="J1314" s="63">
        <f t="shared" si="174"/>
        <v>0</v>
      </c>
    </row>
    <row r="1315" spans="1:10">
      <c r="A1315" s="24">
        <v>4</v>
      </c>
      <c r="B1315" s="25" t="s">
        <v>27</v>
      </c>
      <c r="C1315" s="35"/>
      <c r="D1315" s="27">
        <v>115781</v>
      </c>
      <c r="E1315" s="28">
        <f t="shared" si="172"/>
        <v>0</v>
      </c>
      <c r="F1315" s="29">
        <v>0</v>
      </c>
      <c r="G1315" s="30">
        <f t="shared" si="173"/>
        <v>0</v>
      </c>
      <c r="H1315" s="31">
        <f>D1315/1.08</f>
        <v>107204.62962962962</v>
      </c>
      <c r="I1315" s="59"/>
      <c r="J1315" s="63">
        <f t="shared" si="174"/>
        <v>0</v>
      </c>
    </row>
    <row r="1316" spans="1:10">
      <c r="A1316" s="24">
        <v>5</v>
      </c>
      <c r="B1316" s="25" t="s">
        <v>28</v>
      </c>
      <c r="C1316" s="32">
        <v>2</v>
      </c>
      <c r="D1316" s="33">
        <v>119943</v>
      </c>
      <c r="E1316" s="123">
        <f t="shared" si="172"/>
        <v>239886</v>
      </c>
      <c r="F1316" s="124">
        <v>0</v>
      </c>
      <c r="G1316" s="125">
        <f t="shared" si="173"/>
        <v>239886</v>
      </c>
      <c r="H1316" s="128">
        <f>D1316/1.08*0.75</f>
        <v>83293.75</v>
      </c>
      <c r="I1316" s="59"/>
      <c r="J1316" s="63">
        <f t="shared" si="174"/>
        <v>166587.5</v>
      </c>
    </row>
    <row r="1317" spans="1:10">
      <c r="A1317" s="24">
        <v>6</v>
      </c>
      <c r="B1317" s="25" t="s">
        <v>29</v>
      </c>
      <c r="C1317" s="26">
        <v>6</v>
      </c>
      <c r="D1317" s="27">
        <v>94810</v>
      </c>
      <c r="E1317" s="28">
        <f t="shared" si="172"/>
        <v>568860</v>
      </c>
      <c r="F1317" s="29">
        <v>0</v>
      </c>
      <c r="G1317" s="30">
        <f t="shared" si="173"/>
        <v>568860</v>
      </c>
      <c r="H1317" s="31">
        <f t="shared" ref="H1317:H1329" si="175">D1317/1.08</f>
        <v>87787.037037037036</v>
      </c>
      <c r="I1317" s="59"/>
      <c r="J1317" s="63">
        <f t="shared" si="174"/>
        <v>526722.22222222225</v>
      </c>
    </row>
    <row r="1318" spans="1:10">
      <c r="A1318" s="24">
        <v>7</v>
      </c>
      <c r="B1318" s="25" t="s">
        <v>30</v>
      </c>
      <c r="C1318" s="34"/>
      <c r="D1318" s="27">
        <v>141396</v>
      </c>
      <c r="E1318" s="28">
        <f t="shared" si="172"/>
        <v>0</v>
      </c>
      <c r="F1318" s="29">
        <v>0</v>
      </c>
      <c r="G1318" s="30">
        <f t="shared" si="173"/>
        <v>0</v>
      </c>
      <c r="H1318" s="31">
        <f t="shared" si="175"/>
        <v>130922.22222222222</v>
      </c>
      <c r="I1318" s="59"/>
      <c r="J1318" s="63">
        <f t="shared" si="174"/>
        <v>0</v>
      </c>
    </row>
    <row r="1319" spans="1:10">
      <c r="A1319" s="24">
        <v>8</v>
      </c>
      <c r="B1319" s="25" t="s">
        <v>31</v>
      </c>
      <c r="C1319" s="26"/>
      <c r="D1319" s="27">
        <v>232931</v>
      </c>
      <c r="E1319" s="28">
        <f t="shared" si="172"/>
        <v>0</v>
      </c>
      <c r="F1319" s="29">
        <v>0</v>
      </c>
      <c r="G1319" s="30">
        <f t="shared" si="173"/>
        <v>0</v>
      </c>
      <c r="H1319" s="31">
        <f t="shared" si="175"/>
        <v>215676.85185185182</v>
      </c>
      <c r="I1319" s="59"/>
      <c r="J1319" s="63">
        <f t="shared" si="174"/>
        <v>0</v>
      </c>
    </row>
    <row r="1320" spans="1:10">
      <c r="A1320" s="24">
        <v>9</v>
      </c>
      <c r="B1320" s="36" t="s">
        <v>32</v>
      </c>
      <c r="C1320" s="26"/>
      <c r="D1320" s="27">
        <v>101534</v>
      </c>
      <c r="E1320" s="28">
        <f t="shared" si="172"/>
        <v>0</v>
      </c>
      <c r="F1320" s="29">
        <v>0</v>
      </c>
      <c r="G1320" s="30">
        <f t="shared" si="173"/>
        <v>0</v>
      </c>
      <c r="H1320" s="31">
        <f t="shared" si="175"/>
        <v>94012.962962962964</v>
      </c>
      <c r="I1320" s="59"/>
      <c r="J1320" s="63">
        <f t="shared" si="174"/>
        <v>0</v>
      </c>
    </row>
    <row r="1321" spans="1:10">
      <c r="A1321" s="168">
        <v>10</v>
      </c>
      <c r="B1321" s="36" t="s">
        <v>33</v>
      </c>
      <c r="C1321" s="37"/>
      <c r="D1321" s="27">
        <v>110148</v>
      </c>
      <c r="E1321" s="156">
        <f t="shared" si="172"/>
        <v>0</v>
      </c>
      <c r="F1321" s="157">
        <v>0</v>
      </c>
      <c r="G1321" s="30">
        <f t="shared" si="173"/>
        <v>0</v>
      </c>
      <c r="H1321" s="170">
        <f t="shared" si="175"/>
        <v>101988.88888888888</v>
      </c>
      <c r="I1321" s="183"/>
      <c r="J1321" s="158">
        <f t="shared" si="174"/>
        <v>0</v>
      </c>
    </row>
    <row r="1322" spans="1:10">
      <c r="A1322" s="24">
        <v>11</v>
      </c>
      <c r="B1322" s="25" t="s">
        <v>34</v>
      </c>
      <c r="C1322" s="37"/>
      <c r="D1322" s="27">
        <v>54198</v>
      </c>
      <c r="E1322" s="28">
        <f t="shared" si="172"/>
        <v>0</v>
      </c>
      <c r="F1322" s="29">
        <v>0</v>
      </c>
      <c r="G1322" s="30">
        <f t="shared" si="173"/>
        <v>0</v>
      </c>
      <c r="H1322" s="31">
        <f t="shared" si="175"/>
        <v>50183.333333333328</v>
      </c>
      <c r="I1322" s="59"/>
      <c r="J1322" s="63">
        <f t="shared" si="174"/>
        <v>0</v>
      </c>
    </row>
    <row r="1323" spans="1:10">
      <c r="A1323" s="24">
        <v>12</v>
      </c>
      <c r="B1323" s="25" t="s">
        <v>35</v>
      </c>
      <c r="C1323" s="37"/>
      <c r="D1323" s="27">
        <v>49680</v>
      </c>
      <c r="E1323" s="28">
        <f t="shared" si="172"/>
        <v>0</v>
      </c>
      <c r="F1323" s="29">
        <v>0</v>
      </c>
      <c r="G1323" s="30">
        <f t="shared" si="173"/>
        <v>0</v>
      </c>
      <c r="H1323" s="31">
        <f t="shared" si="175"/>
        <v>46000</v>
      </c>
      <c r="I1323" s="59"/>
      <c r="J1323" s="63">
        <f t="shared" si="174"/>
        <v>0</v>
      </c>
    </row>
    <row r="1324" spans="1:10">
      <c r="A1324" s="168">
        <v>13</v>
      </c>
      <c r="B1324" s="25" t="s">
        <v>36</v>
      </c>
      <c r="C1324" s="37"/>
      <c r="D1324" s="38">
        <v>64152</v>
      </c>
      <c r="E1324" s="156">
        <f t="shared" si="172"/>
        <v>0</v>
      </c>
      <c r="F1324" s="157">
        <v>0</v>
      </c>
      <c r="G1324" s="30">
        <f t="shared" si="173"/>
        <v>0</v>
      </c>
      <c r="H1324" s="170">
        <f t="shared" si="175"/>
        <v>59399.999999999993</v>
      </c>
      <c r="I1324" s="183"/>
      <c r="J1324" s="158">
        <f t="shared" si="174"/>
        <v>0</v>
      </c>
    </row>
    <row r="1325" spans="1:10">
      <c r="A1325" s="168">
        <v>14</v>
      </c>
      <c r="B1325" s="25" t="s">
        <v>37</v>
      </c>
      <c r="C1325" s="37"/>
      <c r="D1325" s="38">
        <v>65934</v>
      </c>
      <c r="E1325" s="156">
        <f t="shared" si="172"/>
        <v>0</v>
      </c>
      <c r="F1325" s="157">
        <v>0</v>
      </c>
      <c r="G1325" s="30">
        <f t="shared" si="173"/>
        <v>0</v>
      </c>
      <c r="H1325" s="170">
        <f t="shared" si="175"/>
        <v>61049.999999999993</v>
      </c>
      <c r="I1325" s="183"/>
      <c r="J1325" s="158">
        <f t="shared" si="174"/>
        <v>0</v>
      </c>
    </row>
    <row r="1326" spans="1:10">
      <c r="A1326" s="168">
        <v>15</v>
      </c>
      <c r="B1326" s="25" t="s">
        <v>38</v>
      </c>
      <c r="C1326" s="37"/>
      <c r="D1326" s="38">
        <v>76626</v>
      </c>
      <c r="E1326" s="156">
        <f t="shared" si="172"/>
        <v>0</v>
      </c>
      <c r="F1326" s="157">
        <v>0</v>
      </c>
      <c r="G1326" s="30">
        <f t="shared" si="173"/>
        <v>0</v>
      </c>
      <c r="H1326" s="170">
        <f t="shared" si="175"/>
        <v>70950</v>
      </c>
      <c r="I1326" s="183"/>
      <c r="J1326" s="158">
        <f t="shared" si="174"/>
        <v>0</v>
      </c>
    </row>
    <row r="1327" spans="1:10">
      <c r="A1327" s="168">
        <v>16</v>
      </c>
      <c r="B1327" s="25" t="s">
        <v>39</v>
      </c>
      <c r="C1327" s="37"/>
      <c r="D1327" s="38">
        <v>80190</v>
      </c>
      <c r="E1327" s="156">
        <f t="shared" si="172"/>
        <v>0</v>
      </c>
      <c r="F1327" s="157">
        <v>0</v>
      </c>
      <c r="G1327" s="30">
        <f t="shared" si="173"/>
        <v>0</v>
      </c>
      <c r="H1327" s="170">
        <f t="shared" si="175"/>
        <v>74250</v>
      </c>
      <c r="I1327" s="183"/>
      <c r="J1327" s="158">
        <f t="shared" si="174"/>
        <v>0</v>
      </c>
    </row>
    <row r="1328" spans="1:10">
      <c r="A1328" s="168">
        <v>17</v>
      </c>
      <c r="B1328" s="25" t="s">
        <v>40</v>
      </c>
      <c r="C1328" s="37"/>
      <c r="D1328" s="38">
        <v>113832</v>
      </c>
      <c r="E1328" s="156">
        <f t="shared" si="172"/>
        <v>0</v>
      </c>
      <c r="F1328" s="157">
        <v>0</v>
      </c>
      <c r="G1328" s="30">
        <f t="shared" si="173"/>
        <v>0</v>
      </c>
      <c r="H1328" s="170">
        <f t="shared" si="175"/>
        <v>105400</v>
      </c>
      <c r="I1328" s="183"/>
      <c r="J1328" s="158">
        <f t="shared" si="174"/>
        <v>0</v>
      </c>
    </row>
    <row r="1329" spans="1:10">
      <c r="A1329" s="168">
        <v>18</v>
      </c>
      <c r="B1329" s="25" t="s">
        <v>41</v>
      </c>
      <c r="C1329" s="37"/>
      <c r="D1329" s="38">
        <v>98010</v>
      </c>
      <c r="E1329" s="156">
        <f t="shared" si="172"/>
        <v>0</v>
      </c>
      <c r="F1329" s="157">
        <v>0</v>
      </c>
      <c r="G1329" s="30">
        <f t="shared" si="173"/>
        <v>0</v>
      </c>
      <c r="H1329" s="170">
        <f t="shared" si="175"/>
        <v>90750</v>
      </c>
      <c r="I1329" s="183"/>
      <c r="J1329" s="158">
        <f t="shared" si="174"/>
        <v>0</v>
      </c>
    </row>
    <row r="1330" spans="1:10" ht="17.25">
      <c r="A1330" s="40"/>
      <c r="B1330" s="41" t="s">
        <v>42</v>
      </c>
      <c r="C1330" s="42">
        <f>SUM(C1312:C1329)</f>
        <v>8</v>
      </c>
      <c r="D1330" s="42"/>
      <c r="E1330" s="43">
        <f>SUM(E1312:E1329)</f>
        <v>808746</v>
      </c>
      <c r="F1330" s="43"/>
      <c r="G1330" s="44">
        <f>SUM(G1312:G1329)</f>
        <v>808746</v>
      </c>
      <c r="H1330" s="45"/>
      <c r="I1330" s="64"/>
      <c r="J1330" s="45">
        <f>SUM(J1312:J1329)</f>
        <v>693309.72222222225</v>
      </c>
    </row>
    <row r="1331" spans="1:10" ht="31.5">
      <c r="A1331" s="46"/>
      <c r="B1331" s="47"/>
      <c r="C1331" s="48"/>
      <c r="D1331" s="48"/>
      <c r="E1331" s="49"/>
      <c r="F1331" s="49"/>
      <c r="G1331" s="50"/>
      <c r="H1331" s="51"/>
      <c r="I1331" s="65"/>
      <c r="J1331" s="184">
        <f>J1330*0.08</f>
        <v>55464.777777777781</v>
      </c>
    </row>
    <row r="1332" spans="1:10" ht="18">
      <c r="A1332" s="283" t="s">
        <v>43</v>
      </c>
      <c r="B1332" s="283"/>
      <c r="C1332" s="284" t="s">
        <v>44</v>
      </c>
      <c r="D1332" s="284"/>
      <c r="E1332" s="54"/>
      <c r="F1332" s="54"/>
      <c r="G1332" s="55" t="s">
        <v>45</v>
      </c>
      <c r="H1332" s="56"/>
      <c r="I1332" s="66"/>
      <c r="J1332" s="185">
        <f>SUM(J1330:J1331)</f>
        <v>748774.5</v>
      </c>
    </row>
    <row r="1335" spans="1:10" ht="15.75">
      <c r="A1335" s="279" t="s">
        <v>0</v>
      </c>
      <c r="B1335" s="279"/>
      <c r="C1335" s="279"/>
      <c r="D1335" s="279"/>
      <c r="E1335" s="279"/>
      <c r="F1335" s="279"/>
      <c r="G1335" s="279"/>
      <c r="H1335" s="3"/>
      <c r="I1335" s="182"/>
      <c r="J1335" s="3"/>
    </row>
    <row r="1336" spans="1:10" ht="15.75">
      <c r="A1336" s="279" t="s">
        <v>1</v>
      </c>
      <c r="B1336" s="279"/>
      <c r="C1336" s="279"/>
      <c r="D1336" s="279"/>
      <c r="E1336" s="279"/>
      <c r="F1336" s="279"/>
      <c r="G1336" s="279"/>
      <c r="H1336" s="176"/>
      <c r="I1336" s="176"/>
      <c r="J1336" s="176"/>
    </row>
    <row r="1337" spans="1:10" ht="15.75">
      <c r="A1337" s="279" t="s">
        <v>2</v>
      </c>
      <c r="B1337" s="279"/>
      <c r="C1337" s="279"/>
      <c r="D1337" s="279"/>
      <c r="E1337" s="279"/>
      <c r="F1337" s="279"/>
      <c r="G1337" s="279"/>
      <c r="H1337" s="3"/>
      <c r="I1337" s="59"/>
      <c r="J1337" s="3"/>
    </row>
    <row r="1338" spans="1:10" ht="15.75">
      <c r="A1338" s="279" t="s">
        <v>4</v>
      </c>
      <c r="B1338" s="279"/>
      <c r="C1338" s="279"/>
      <c r="D1338" s="279"/>
      <c r="E1338" s="279"/>
      <c r="F1338" s="279"/>
      <c r="G1338" s="279"/>
      <c r="H1338" s="3"/>
      <c r="I1338" s="59"/>
      <c r="J1338" s="3"/>
    </row>
    <row r="1339" spans="1:10" ht="15.75">
      <c r="A1339" s="280" t="s">
        <v>6</v>
      </c>
      <c r="B1339" s="280"/>
      <c r="C1339" s="280"/>
      <c r="D1339" s="280"/>
      <c r="E1339" s="280"/>
      <c r="F1339" s="280"/>
      <c r="G1339" s="280"/>
      <c r="H1339" s="3"/>
      <c r="I1339" s="59"/>
      <c r="J1339" s="3"/>
    </row>
    <row r="1340" spans="1:10" ht="27.75">
      <c r="A1340" s="9"/>
      <c r="B1340" s="9"/>
      <c r="C1340" s="281" t="s">
        <v>457</v>
      </c>
      <c r="D1340" s="281"/>
      <c r="E1340" s="281"/>
      <c r="F1340" s="281"/>
      <c r="G1340" s="281"/>
      <c r="H1340" s="3"/>
      <c r="I1340" s="59"/>
      <c r="J1340" s="3"/>
    </row>
    <row r="1341" spans="1:10" ht="15.75">
      <c r="A1341" s="11" t="s">
        <v>358</v>
      </c>
      <c r="B1341" s="12"/>
      <c r="C1341" s="13"/>
      <c r="D1341" s="286"/>
      <c r="E1341" s="286"/>
      <c r="F1341" s="286"/>
      <c r="G1341" s="286"/>
      <c r="H1341" s="15"/>
      <c r="I1341" s="59"/>
      <c r="J1341" s="3"/>
    </row>
    <row r="1342" spans="1:10" ht="15.75">
      <c r="A1342" s="11" t="s">
        <v>9</v>
      </c>
      <c r="B1342" s="286" t="s">
        <v>574</v>
      </c>
      <c r="C1342" s="286"/>
      <c r="D1342" s="286"/>
      <c r="E1342" s="286"/>
      <c r="F1342" s="286"/>
      <c r="G1342" s="16"/>
      <c r="H1342" s="20" t="s">
        <v>161</v>
      </c>
      <c r="I1342" s="62">
        <v>12443</v>
      </c>
      <c r="J1342" s="61"/>
    </row>
    <row r="1343" spans="1:10" ht="18.75">
      <c r="A1343" s="11" t="s">
        <v>11</v>
      </c>
      <c r="B1343" s="177"/>
      <c r="C1343" s="178"/>
      <c r="D1343" s="178"/>
      <c r="E1343" s="178"/>
      <c r="F1343" s="179"/>
      <c r="G1343" s="180"/>
      <c r="H1343" s="180"/>
      <c r="I1343" s="180"/>
      <c r="J1343" s="3"/>
    </row>
    <row r="1344" spans="1:10" ht="15.75">
      <c r="A1344" s="21" t="s">
        <v>14</v>
      </c>
      <c r="B1344" s="181"/>
      <c r="C1344" s="21" t="s">
        <v>17</v>
      </c>
      <c r="D1344" s="22" t="s">
        <v>18</v>
      </c>
      <c r="E1344" s="23" t="s">
        <v>19</v>
      </c>
      <c r="F1344" s="23" t="s">
        <v>20</v>
      </c>
      <c r="G1344" s="21" t="s">
        <v>21</v>
      </c>
      <c r="H1344" s="3"/>
      <c r="I1344" s="59"/>
      <c r="J1344" s="3"/>
    </row>
    <row r="1345" spans="1:10">
      <c r="A1345" s="24">
        <v>1</v>
      </c>
      <c r="B1345" s="25" t="s">
        <v>23</v>
      </c>
      <c r="C1345" s="26">
        <v>5</v>
      </c>
      <c r="D1345" s="27">
        <v>79305</v>
      </c>
      <c r="E1345" s="28">
        <f t="shared" ref="E1345:E1362" si="176">D1345*C1345</f>
        <v>396525</v>
      </c>
      <c r="F1345" s="29">
        <v>0</v>
      </c>
      <c r="G1345" s="30">
        <f t="shared" ref="G1345:G1362" si="177">E1345-E1345*F1345</f>
        <v>396525</v>
      </c>
      <c r="H1345" s="31">
        <f>D1345/1.08</f>
        <v>73430.555555555547</v>
      </c>
      <c r="I1345" s="59"/>
      <c r="J1345" s="63">
        <f t="shared" ref="J1345:J1362" si="178">H1345*C1345</f>
        <v>367152.77777777775</v>
      </c>
    </row>
    <row r="1346" spans="1:10">
      <c r="A1346" s="120">
        <v>2</v>
      </c>
      <c r="B1346" s="121" t="s">
        <v>25</v>
      </c>
      <c r="C1346" s="126"/>
      <c r="D1346" s="33">
        <v>128591</v>
      </c>
      <c r="E1346" s="123">
        <f t="shared" si="176"/>
        <v>0</v>
      </c>
      <c r="F1346" s="29">
        <v>0</v>
      </c>
      <c r="G1346" s="125">
        <f t="shared" si="177"/>
        <v>0</v>
      </c>
      <c r="H1346" s="31">
        <f>D1346/1.08</f>
        <v>119065.74074074073</v>
      </c>
      <c r="I1346" s="129"/>
      <c r="J1346" s="63">
        <f t="shared" si="178"/>
        <v>0</v>
      </c>
    </row>
    <row r="1347" spans="1:10">
      <c r="A1347" s="24">
        <v>3</v>
      </c>
      <c r="B1347" s="25" t="s">
        <v>26</v>
      </c>
      <c r="C1347" s="88">
        <v>3</v>
      </c>
      <c r="D1347" s="27">
        <v>60043</v>
      </c>
      <c r="E1347" s="28">
        <f t="shared" si="176"/>
        <v>180129</v>
      </c>
      <c r="F1347" s="29">
        <v>0</v>
      </c>
      <c r="G1347" s="30">
        <f t="shared" si="177"/>
        <v>180129</v>
      </c>
      <c r="H1347" s="31">
        <f>D1347/1.08</f>
        <v>55595.370370370365</v>
      </c>
      <c r="I1347" s="59"/>
      <c r="J1347" s="63">
        <f t="shared" si="178"/>
        <v>166786.11111111109</v>
      </c>
    </row>
    <row r="1348" spans="1:10">
      <c r="A1348" s="24">
        <v>4</v>
      </c>
      <c r="B1348" s="25" t="s">
        <v>27</v>
      </c>
      <c r="C1348" s="35"/>
      <c r="D1348" s="27">
        <v>115781</v>
      </c>
      <c r="E1348" s="28">
        <f t="shared" si="176"/>
        <v>0</v>
      </c>
      <c r="F1348" s="29">
        <v>0</v>
      </c>
      <c r="G1348" s="30">
        <f t="shared" si="177"/>
        <v>0</v>
      </c>
      <c r="H1348" s="31">
        <f>D1348/1.08</f>
        <v>107204.62962962962</v>
      </c>
      <c r="I1348" s="59"/>
      <c r="J1348" s="63">
        <f t="shared" si="178"/>
        <v>0</v>
      </c>
    </row>
    <row r="1349" spans="1:10">
      <c r="A1349" s="24">
        <v>5</v>
      </c>
      <c r="B1349" s="25" t="s">
        <v>28</v>
      </c>
      <c r="C1349" s="32">
        <v>3</v>
      </c>
      <c r="D1349" s="33">
        <v>119943</v>
      </c>
      <c r="E1349" s="123">
        <f t="shared" si="176"/>
        <v>359829</v>
      </c>
      <c r="F1349" s="124">
        <v>0</v>
      </c>
      <c r="G1349" s="125">
        <f t="shared" si="177"/>
        <v>359829</v>
      </c>
      <c r="H1349" s="128">
        <f>D1349/1.08*0.75</f>
        <v>83293.75</v>
      </c>
      <c r="I1349" s="59"/>
      <c r="J1349" s="63">
        <f t="shared" si="178"/>
        <v>249881.25</v>
      </c>
    </row>
    <row r="1350" spans="1:10">
      <c r="A1350" s="24">
        <v>6</v>
      </c>
      <c r="B1350" s="25" t="s">
        <v>29</v>
      </c>
      <c r="C1350" s="26"/>
      <c r="D1350" s="27">
        <v>94810</v>
      </c>
      <c r="E1350" s="28">
        <f t="shared" si="176"/>
        <v>0</v>
      </c>
      <c r="F1350" s="29">
        <v>0</v>
      </c>
      <c r="G1350" s="30">
        <f t="shared" si="177"/>
        <v>0</v>
      </c>
      <c r="H1350" s="31">
        <f t="shared" ref="H1350:H1362" si="179">D1350/1.08</f>
        <v>87787.037037037036</v>
      </c>
      <c r="I1350" s="59"/>
      <c r="J1350" s="63">
        <f t="shared" si="178"/>
        <v>0</v>
      </c>
    </row>
    <row r="1351" spans="1:10">
      <c r="A1351" s="24">
        <v>7</v>
      </c>
      <c r="B1351" s="25" t="s">
        <v>30</v>
      </c>
      <c r="C1351" s="34"/>
      <c r="D1351" s="27">
        <v>141396</v>
      </c>
      <c r="E1351" s="28">
        <f t="shared" si="176"/>
        <v>0</v>
      </c>
      <c r="F1351" s="29">
        <v>0</v>
      </c>
      <c r="G1351" s="30">
        <f t="shared" si="177"/>
        <v>0</v>
      </c>
      <c r="H1351" s="31">
        <f t="shared" si="179"/>
        <v>130922.22222222222</v>
      </c>
      <c r="I1351" s="59"/>
      <c r="J1351" s="63">
        <f t="shared" si="178"/>
        <v>0</v>
      </c>
    </row>
    <row r="1352" spans="1:10">
      <c r="A1352" s="24">
        <v>8</v>
      </c>
      <c r="B1352" s="25" t="s">
        <v>31</v>
      </c>
      <c r="C1352" s="26"/>
      <c r="D1352" s="27">
        <v>232931</v>
      </c>
      <c r="E1352" s="28">
        <f t="shared" si="176"/>
        <v>0</v>
      </c>
      <c r="F1352" s="29">
        <v>0</v>
      </c>
      <c r="G1352" s="30">
        <f t="shared" si="177"/>
        <v>0</v>
      </c>
      <c r="H1352" s="31">
        <f t="shared" si="179"/>
        <v>215676.85185185182</v>
      </c>
      <c r="I1352" s="59"/>
      <c r="J1352" s="63">
        <f t="shared" si="178"/>
        <v>0</v>
      </c>
    </row>
    <row r="1353" spans="1:10">
      <c r="A1353" s="24">
        <v>9</v>
      </c>
      <c r="B1353" s="36" t="s">
        <v>32</v>
      </c>
      <c r="C1353" s="26">
        <v>5</v>
      </c>
      <c r="D1353" s="27">
        <v>101534</v>
      </c>
      <c r="E1353" s="28">
        <f t="shared" si="176"/>
        <v>507670</v>
      </c>
      <c r="F1353" s="29">
        <v>0</v>
      </c>
      <c r="G1353" s="30">
        <f t="shared" si="177"/>
        <v>507670</v>
      </c>
      <c r="H1353" s="31">
        <f t="shared" si="179"/>
        <v>94012.962962962964</v>
      </c>
      <c r="I1353" s="59"/>
      <c r="J1353" s="63">
        <f t="shared" si="178"/>
        <v>470064.81481481483</v>
      </c>
    </row>
    <row r="1354" spans="1:10">
      <c r="A1354" s="168">
        <v>10</v>
      </c>
      <c r="B1354" s="36" t="s">
        <v>33</v>
      </c>
      <c r="C1354" s="37">
        <v>3</v>
      </c>
      <c r="D1354" s="27">
        <v>110148</v>
      </c>
      <c r="E1354" s="156">
        <f t="shared" si="176"/>
        <v>330444</v>
      </c>
      <c r="F1354" s="157">
        <v>0</v>
      </c>
      <c r="G1354" s="30">
        <f t="shared" si="177"/>
        <v>330444</v>
      </c>
      <c r="H1354" s="170">
        <f t="shared" si="179"/>
        <v>101988.88888888888</v>
      </c>
      <c r="I1354" s="183"/>
      <c r="J1354" s="158">
        <f t="shared" si="178"/>
        <v>305966.66666666663</v>
      </c>
    </row>
    <row r="1355" spans="1:10">
      <c r="A1355" s="24">
        <v>11</v>
      </c>
      <c r="B1355" s="25" t="s">
        <v>34</v>
      </c>
      <c r="C1355" s="37"/>
      <c r="D1355" s="27">
        <v>54198</v>
      </c>
      <c r="E1355" s="28">
        <f t="shared" si="176"/>
        <v>0</v>
      </c>
      <c r="F1355" s="29">
        <v>0</v>
      </c>
      <c r="G1355" s="30">
        <f t="shared" si="177"/>
        <v>0</v>
      </c>
      <c r="H1355" s="31">
        <f t="shared" si="179"/>
        <v>50183.333333333328</v>
      </c>
      <c r="I1355" s="59"/>
      <c r="J1355" s="63">
        <f t="shared" si="178"/>
        <v>0</v>
      </c>
    </row>
    <row r="1356" spans="1:10">
      <c r="A1356" s="24">
        <v>12</v>
      </c>
      <c r="B1356" s="25" t="s">
        <v>35</v>
      </c>
      <c r="C1356" s="37"/>
      <c r="D1356" s="27">
        <v>49680</v>
      </c>
      <c r="E1356" s="28">
        <f t="shared" si="176"/>
        <v>0</v>
      </c>
      <c r="F1356" s="29">
        <v>0</v>
      </c>
      <c r="G1356" s="30">
        <f t="shared" si="177"/>
        <v>0</v>
      </c>
      <c r="H1356" s="31">
        <f t="shared" si="179"/>
        <v>46000</v>
      </c>
      <c r="I1356" s="59"/>
      <c r="J1356" s="63">
        <f t="shared" si="178"/>
        <v>0</v>
      </c>
    </row>
    <row r="1357" spans="1:10">
      <c r="A1357" s="168">
        <v>13</v>
      </c>
      <c r="B1357" s="25" t="s">
        <v>36</v>
      </c>
      <c r="C1357" s="37"/>
      <c r="D1357" s="38">
        <v>64152</v>
      </c>
      <c r="E1357" s="156">
        <f t="shared" si="176"/>
        <v>0</v>
      </c>
      <c r="F1357" s="157">
        <v>0</v>
      </c>
      <c r="G1357" s="30">
        <f t="shared" si="177"/>
        <v>0</v>
      </c>
      <c r="H1357" s="170">
        <f t="shared" si="179"/>
        <v>59399.999999999993</v>
      </c>
      <c r="I1357" s="183"/>
      <c r="J1357" s="158">
        <f t="shared" si="178"/>
        <v>0</v>
      </c>
    </row>
    <row r="1358" spans="1:10">
      <c r="A1358" s="168">
        <v>14</v>
      </c>
      <c r="B1358" s="25" t="s">
        <v>37</v>
      </c>
      <c r="C1358" s="37"/>
      <c r="D1358" s="38">
        <v>65934</v>
      </c>
      <c r="E1358" s="156">
        <f t="shared" si="176"/>
        <v>0</v>
      </c>
      <c r="F1358" s="157">
        <v>0</v>
      </c>
      <c r="G1358" s="30">
        <f t="shared" si="177"/>
        <v>0</v>
      </c>
      <c r="H1358" s="170">
        <f t="shared" si="179"/>
        <v>61049.999999999993</v>
      </c>
      <c r="I1358" s="183"/>
      <c r="J1358" s="158">
        <f t="shared" si="178"/>
        <v>0</v>
      </c>
    </row>
    <row r="1359" spans="1:10">
      <c r="A1359" s="168">
        <v>15</v>
      </c>
      <c r="B1359" s="25" t="s">
        <v>38</v>
      </c>
      <c r="C1359" s="37"/>
      <c r="D1359" s="38">
        <v>76626</v>
      </c>
      <c r="E1359" s="156">
        <f t="shared" si="176"/>
        <v>0</v>
      </c>
      <c r="F1359" s="157">
        <v>0</v>
      </c>
      <c r="G1359" s="30">
        <f t="shared" si="177"/>
        <v>0</v>
      </c>
      <c r="H1359" s="170">
        <f t="shared" si="179"/>
        <v>70950</v>
      </c>
      <c r="I1359" s="183"/>
      <c r="J1359" s="158">
        <f t="shared" si="178"/>
        <v>0</v>
      </c>
    </row>
    <row r="1360" spans="1:10">
      <c r="A1360" s="168">
        <v>16</v>
      </c>
      <c r="B1360" s="25" t="s">
        <v>39</v>
      </c>
      <c r="C1360" s="37"/>
      <c r="D1360" s="38">
        <v>80190</v>
      </c>
      <c r="E1360" s="156">
        <f t="shared" si="176"/>
        <v>0</v>
      </c>
      <c r="F1360" s="157">
        <v>0</v>
      </c>
      <c r="G1360" s="30">
        <f t="shared" si="177"/>
        <v>0</v>
      </c>
      <c r="H1360" s="170">
        <f t="shared" si="179"/>
        <v>74250</v>
      </c>
      <c r="I1360" s="183"/>
      <c r="J1360" s="158">
        <f t="shared" si="178"/>
        <v>0</v>
      </c>
    </row>
    <row r="1361" spans="1:10">
      <c r="A1361" s="168">
        <v>17</v>
      </c>
      <c r="B1361" s="25" t="s">
        <v>40</v>
      </c>
      <c r="C1361" s="37"/>
      <c r="D1361" s="38">
        <v>113832</v>
      </c>
      <c r="E1361" s="156">
        <f t="shared" si="176"/>
        <v>0</v>
      </c>
      <c r="F1361" s="157">
        <v>0</v>
      </c>
      <c r="G1361" s="30">
        <f t="shared" si="177"/>
        <v>0</v>
      </c>
      <c r="H1361" s="170">
        <f t="shared" si="179"/>
        <v>105400</v>
      </c>
      <c r="I1361" s="183"/>
      <c r="J1361" s="158">
        <f t="shared" si="178"/>
        <v>0</v>
      </c>
    </row>
    <row r="1362" spans="1:10">
      <c r="A1362" s="168">
        <v>18</v>
      </c>
      <c r="B1362" s="25" t="s">
        <v>41</v>
      </c>
      <c r="C1362" s="37"/>
      <c r="D1362" s="38">
        <v>98010</v>
      </c>
      <c r="E1362" s="156">
        <f t="shared" si="176"/>
        <v>0</v>
      </c>
      <c r="F1362" s="157">
        <v>0</v>
      </c>
      <c r="G1362" s="30">
        <f t="shared" si="177"/>
        <v>0</v>
      </c>
      <c r="H1362" s="170">
        <f t="shared" si="179"/>
        <v>90750</v>
      </c>
      <c r="I1362" s="183"/>
      <c r="J1362" s="158">
        <f t="shared" si="178"/>
        <v>0</v>
      </c>
    </row>
    <row r="1363" spans="1:10" ht="17.25">
      <c r="A1363" s="40"/>
      <c r="B1363" s="41" t="s">
        <v>42</v>
      </c>
      <c r="C1363" s="42">
        <f>SUM(C1345:C1362)</f>
        <v>19</v>
      </c>
      <c r="D1363" s="42"/>
      <c r="E1363" s="43">
        <f>SUM(E1345:E1362)</f>
        <v>1774597</v>
      </c>
      <c r="F1363" s="43"/>
      <c r="G1363" s="44">
        <f>SUM(G1345:G1362)</f>
        <v>1774597</v>
      </c>
      <c r="H1363" s="45"/>
      <c r="I1363" s="64"/>
      <c r="J1363" s="45">
        <f>SUM(J1345:J1362)</f>
        <v>1559851.6203703703</v>
      </c>
    </row>
    <row r="1364" spans="1:10" ht="31.5">
      <c r="A1364" s="46"/>
      <c r="B1364" s="47"/>
      <c r="C1364" s="48"/>
      <c r="D1364" s="48"/>
      <c r="E1364" s="49"/>
      <c r="F1364" s="49"/>
      <c r="G1364" s="50"/>
      <c r="H1364" s="51"/>
      <c r="I1364" s="65"/>
      <c r="J1364" s="184">
        <f>J1363*0.08</f>
        <v>124788.12962962964</v>
      </c>
    </row>
    <row r="1365" spans="1:10" ht="18">
      <c r="A1365" s="283" t="s">
        <v>43</v>
      </c>
      <c r="B1365" s="283"/>
      <c r="C1365" s="284" t="s">
        <v>44</v>
      </c>
      <c r="D1365" s="284"/>
      <c r="E1365" s="54"/>
      <c r="F1365" s="54"/>
      <c r="G1365" s="55" t="s">
        <v>45</v>
      </c>
      <c r="H1365" s="56"/>
      <c r="I1365" s="66"/>
      <c r="J1365" s="185">
        <f>SUM(J1363:J1364)</f>
        <v>1684639.75</v>
      </c>
    </row>
    <row r="1368" spans="1:10" ht="15.75">
      <c r="A1368" s="279" t="s">
        <v>0</v>
      </c>
      <c r="B1368" s="279"/>
      <c r="C1368" s="279"/>
      <c r="D1368" s="279"/>
      <c r="E1368" s="279"/>
      <c r="F1368" s="279"/>
      <c r="G1368" s="279"/>
      <c r="H1368" s="3"/>
      <c r="I1368" s="182"/>
      <c r="J1368" s="3"/>
    </row>
    <row r="1369" spans="1:10" ht="15.75">
      <c r="A1369" s="279" t="s">
        <v>1</v>
      </c>
      <c r="B1369" s="279"/>
      <c r="C1369" s="279"/>
      <c r="D1369" s="279"/>
      <c r="E1369" s="279"/>
      <c r="F1369" s="279"/>
      <c r="G1369" s="279"/>
      <c r="H1369" s="176"/>
      <c r="I1369" s="176"/>
      <c r="J1369" s="176"/>
    </row>
    <row r="1370" spans="1:10" ht="15.75">
      <c r="A1370" s="279" t="s">
        <v>2</v>
      </c>
      <c r="B1370" s="279"/>
      <c r="C1370" s="279"/>
      <c r="D1370" s="279"/>
      <c r="E1370" s="279"/>
      <c r="F1370" s="279"/>
      <c r="G1370" s="279"/>
      <c r="H1370" s="3"/>
      <c r="I1370" s="59"/>
      <c r="J1370" s="3"/>
    </row>
    <row r="1371" spans="1:10" ht="15.75">
      <c r="A1371" s="279" t="s">
        <v>4</v>
      </c>
      <c r="B1371" s="279"/>
      <c r="C1371" s="279"/>
      <c r="D1371" s="279"/>
      <c r="E1371" s="279"/>
      <c r="F1371" s="279"/>
      <c r="G1371" s="279"/>
      <c r="H1371" s="3"/>
      <c r="I1371" s="59"/>
      <c r="J1371" s="3"/>
    </row>
    <row r="1372" spans="1:10" ht="15.75">
      <c r="A1372" s="280" t="s">
        <v>6</v>
      </c>
      <c r="B1372" s="280"/>
      <c r="C1372" s="280"/>
      <c r="D1372" s="280"/>
      <c r="E1372" s="280"/>
      <c r="F1372" s="280"/>
      <c r="G1372" s="280"/>
      <c r="H1372" s="3"/>
      <c r="I1372" s="59"/>
      <c r="J1372" s="3"/>
    </row>
    <row r="1373" spans="1:10" ht="27.75">
      <c r="A1373" s="9"/>
      <c r="B1373" s="9"/>
      <c r="C1373" s="281" t="s">
        <v>457</v>
      </c>
      <c r="D1373" s="281"/>
      <c r="E1373" s="281"/>
      <c r="F1373" s="281"/>
      <c r="G1373" s="281"/>
      <c r="H1373" s="3"/>
      <c r="I1373" s="59"/>
      <c r="J1373" s="3"/>
    </row>
    <row r="1374" spans="1:10" ht="15.75">
      <c r="A1374" s="11" t="s">
        <v>358</v>
      </c>
      <c r="B1374" s="12"/>
      <c r="C1374" s="13"/>
      <c r="D1374" s="286"/>
      <c r="E1374" s="286"/>
      <c r="F1374" s="286"/>
      <c r="G1374" s="286"/>
      <c r="H1374" s="15"/>
      <c r="I1374" s="59"/>
      <c r="J1374" s="3"/>
    </row>
    <row r="1375" spans="1:10" ht="15.75">
      <c r="A1375" s="11" t="s">
        <v>9</v>
      </c>
      <c r="B1375" s="286" t="s">
        <v>545</v>
      </c>
      <c r="C1375" s="286"/>
      <c r="D1375" s="286"/>
      <c r="E1375" s="286"/>
      <c r="F1375" s="286"/>
      <c r="G1375" s="16"/>
      <c r="H1375" s="20" t="s">
        <v>161</v>
      </c>
      <c r="I1375" s="62">
        <v>12444</v>
      </c>
      <c r="J1375" s="61"/>
    </row>
    <row r="1376" spans="1:10" ht="18.75">
      <c r="A1376" s="11" t="s">
        <v>11</v>
      </c>
      <c r="B1376" s="177"/>
      <c r="C1376" s="178"/>
      <c r="D1376" s="178"/>
      <c r="E1376" s="178"/>
      <c r="F1376" s="179"/>
      <c r="G1376" s="180"/>
      <c r="H1376" s="180"/>
      <c r="I1376" s="180"/>
      <c r="J1376" s="3"/>
    </row>
    <row r="1377" spans="1:10" ht="15.75">
      <c r="A1377" s="21" t="s">
        <v>14</v>
      </c>
      <c r="B1377" s="181"/>
      <c r="C1377" s="21" t="s">
        <v>17</v>
      </c>
      <c r="D1377" s="22" t="s">
        <v>18</v>
      </c>
      <c r="E1377" s="23" t="s">
        <v>19</v>
      </c>
      <c r="F1377" s="23" t="s">
        <v>20</v>
      </c>
      <c r="G1377" s="21" t="s">
        <v>21</v>
      </c>
      <c r="H1377" s="3"/>
      <c r="I1377" s="59"/>
      <c r="J1377" s="3"/>
    </row>
    <row r="1378" spans="1:10">
      <c r="A1378" s="24">
        <v>1</v>
      </c>
      <c r="B1378" s="25" t="s">
        <v>23</v>
      </c>
      <c r="C1378" s="26"/>
      <c r="D1378" s="27">
        <v>79305</v>
      </c>
      <c r="E1378" s="28">
        <f t="shared" ref="E1378:E1395" si="180">D1378*C1378</f>
        <v>0</v>
      </c>
      <c r="F1378" s="29">
        <v>0</v>
      </c>
      <c r="G1378" s="30">
        <f t="shared" ref="G1378:G1395" si="181">E1378-E1378*F1378</f>
        <v>0</v>
      </c>
      <c r="H1378" s="31">
        <f>D1378/1.08</f>
        <v>73430.555555555547</v>
      </c>
      <c r="I1378" s="59"/>
      <c r="J1378" s="63">
        <f t="shared" ref="J1378:J1395" si="182">H1378*C1378</f>
        <v>0</v>
      </c>
    </row>
    <row r="1379" spans="1:10">
      <c r="A1379" s="120">
        <v>2</v>
      </c>
      <c r="B1379" s="121" t="s">
        <v>25</v>
      </c>
      <c r="C1379" s="126"/>
      <c r="D1379" s="33">
        <v>128591</v>
      </c>
      <c r="E1379" s="123">
        <f t="shared" si="180"/>
        <v>0</v>
      </c>
      <c r="F1379" s="29">
        <v>0</v>
      </c>
      <c r="G1379" s="125">
        <f t="shared" si="181"/>
        <v>0</v>
      </c>
      <c r="H1379" s="31">
        <f>D1379/1.08</f>
        <v>119065.74074074073</v>
      </c>
      <c r="I1379" s="129"/>
      <c r="J1379" s="63">
        <f t="shared" si="182"/>
        <v>0</v>
      </c>
    </row>
    <row r="1380" spans="1:10">
      <c r="A1380" s="24">
        <v>3</v>
      </c>
      <c r="B1380" s="25" t="s">
        <v>26</v>
      </c>
      <c r="C1380" s="88"/>
      <c r="D1380" s="27">
        <v>60043</v>
      </c>
      <c r="E1380" s="28">
        <f t="shared" si="180"/>
        <v>0</v>
      </c>
      <c r="F1380" s="29">
        <v>0</v>
      </c>
      <c r="G1380" s="30">
        <f t="shared" si="181"/>
        <v>0</v>
      </c>
      <c r="H1380" s="31">
        <f>D1380/1.08</f>
        <v>55595.370370370365</v>
      </c>
      <c r="I1380" s="59"/>
      <c r="J1380" s="63">
        <f t="shared" si="182"/>
        <v>0</v>
      </c>
    </row>
    <row r="1381" spans="1:10">
      <c r="A1381" s="24">
        <v>4</v>
      </c>
      <c r="B1381" s="25" t="s">
        <v>27</v>
      </c>
      <c r="C1381" s="35"/>
      <c r="D1381" s="27">
        <v>115781</v>
      </c>
      <c r="E1381" s="28">
        <f t="shared" si="180"/>
        <v>0</v>
      </c>
      <c r="F1381" s="29">
        <v>0</v>
      </c>
      <c r="G1381" s="30">
        <f t="shared" si="181"/>
        <v>0</v>
      </c>
      <c r="H1381" s="31">
        <f>D1381/1.08</f>
        <v>107204.62962962962</v>
      </c>
      <c r="I1381" s="59"/>
      <c r="J1381" s="63">
        <f t="shared" si="182"/>
        <v>0</v>
      </c>
    </row>
    <row r="1382" spans="1:10">
      <c r="A1382" s="24">
        <v>5</v>
      </c>
      <c r="B1382" s="25" t="s">
        <v>28</v>
      </c>
      <c r="C1382" s="32">
        <v>4</v>
      </c>
      <c r="D1382" s="33">
        <v>119943</v>
      </c>
      <c r="E1382" s="123">
        <f t="shared" si="180"/>
        <v>479772</v>
      </c>
      <c r="F1382" s="124">
        <v>0</v>
      </c>
      <c r="G1382" s="125">
        <f t="shared" si="181"/>
        <v>479772</v>
      </c>
      <c r="H1382" s="128">
        <f>D1382/1.08*0.75</f>
        <v>83293.75</v>
      </c>
      <c r="I1382" s="59"/>
      <c r="J1382" s="63">
        <f t="shared" si="182"/>
        <v>333175</v>
      </c>
    </row>
    <row r="1383" spans="1:10">
      <c r="A1383" s="24">
        <v>6</v>
      </c>
      <c r="B1383" s="25" t="s">
        <v>29</v>
      </c>
      <c r="C1383" s="26"/>
      <c r="D1383" s="27">
        <v>94810</v>
      </c>
      <c r="E1383" s="28">
        <f t="shared" si="180"/>
        <v>0</v>
      </c>
      <c r="F1383" s="29">
        <v>0</v>
      </c>
      <c r="G1383" s="30">
        <f t="shared" si="181"/>
        <v>0</v>
      </c>
      <c r="H1383" s="31">
        <f t="shared" ref="H1383:H1395" si="183">D1383/1.08</f>
        <v>87787.037037037036</v>
      </c>
      <c r="I1383" s="59"/>
      <c r="J1383" s="63">
        <f t="shared" si="182"/>
        <v>0</v>
      </c>
    </row>
    <row r="1384" spans="1:10">
      <c r="A1384" s="24">
        <v>7</v>
      </c>
      <c r="B1384" s="25" t="s">
        <v>30</v>
      </c>
      <c r="C1384" s="34"/>
      <c r="D1384" s="27">
        <v>141396</v>
      </c>
      <c r="E1384" s="28">
        <f t="shared" si="180"/>
        <v>0</v>
      </c>
      <c r="F1384" s="29">
        <v>0</v>
      </c>
      <c r="G1384" s="30">
        <f t="shared" si="181"/>
        <v>0</v>
      </c>
      <c r="H1384" s="31">
        <f t="shared" si="183"/>
        <v>130922.22222222222</v>
      </c>
      <c r="I1384" s="59"/>
      <c r="J1384" s="63">
        <f t="shared" si="182"/>
        <v>0</v>
      </c>
    </row>
    <row r="1385" spans="1:10">
      <c r="A1385" s="24">
        <v>8</v>
      </c>
      <c r="B1385" s="25" t="s">
        <v>31</v>
      </c>
      <c r="C1385" s="26"/>
      <c r="D1385" s="27">
        <v>232931</v>
      </c>
      <c r="E1385" s="28">
        <f t="shared" si="180"/>
        <v>0</v>
      </c>
      <c r="F1385" s="29">
        <v>0</v>
      </c>
      <c r="G1385" s="30">
        <f t="shared" si="181"/>
        <v>0</v>
      </c>
      <c r="H1385" s="31">
        <f t="shared" si="183"/>
        <v>215676.85185185182</v>
      </c>
      <c r="I1385" s="59"/>
      <c r="J1385" s="63">
        <f t="shared" si="182"/>
        <v>0</v>
      </c>
    </row>
    <row r="1386" spans="1:10">
      <c r="A1386" s="24">
        <v>9</v>
      </c>
      <c r="B1386" s="36" t="s">
        <v>32</v>
      </c>
      <c r="C1386" s="26"/>
      <c r="D1386" s="27">
        <v>101534</v>
      </c>
      <c r="E1386" s="28">
        <f t="shared" si="180"/>
        <v>0</v>
      </c>
      <c r="F1386" s="29">
        <v>0</v>
      </c>
      <c r="G1386" s="30">
        <f t="shared" si="181"/>
        <v>0</v>
      </c>
      <c r="H1386" s="31">
        <f t="shared" si="183"/>
        <v>94012.962962962964</v>
      </c>
      <c r="I1386" s="59"/>
      <c r="J1386" s="63">
        <f t="shared" si="182"/>
        <v>0</v>
      </c>
    </row>
    <row r="1387" spans="1:10">
      <c r="A1387" s="168">
        <v>10</v>
      </c>
      <c r="B1387" s="36" t="s">
        <v>33</v>
      </c>
      <c r="C1387" s="37"/>
      <c r="D1387" s="27">
        <v>110148</v>
      </c>
      <c r="E1387" s="156">
        <f t="shared" si="180"/>
        <v>0</v>
      </c>
      <c r="F1387" s="157">
        <v>0</v>
      </c>
      <c r="G1387" s="30">
        <f t="shared" si="181"/>
        <v>0</v>
      </c>
      <c r="H1387" s="170">
        <f t="shared" si="183"/>
        <v>101988.88888888888</v>
      </c>
      <c r="I1387" s="183"/>
      <c r="J1387" s="158">
        <f t="shared" si="182"/>
        <v>0</v>
      </c>
    </row>
    <row r="1388" spans="1:10">
      <c r="A1388" s="24">
        <v>11</v>
      </c>
      <c r="B1388" s="25" t="s">
        <v>34</v>
      </c>
      <c r="C1388" s="37">
        <v>4</v>
      </c>
      <c r="D1388" s="27">
        <v>54198</v>
      </c>
      <c r="E1388" s="28">
        <f t="shared" si="180"/>
        <v>216792</v>
      </c>
      <c r="F1388" s="29">
        <v>0</v>
      </c>
      <c r="G1388" s="30">
        <f t="shared" si="181"/>
        <v>216792</v>
      </c>
      <c r="H1388" s="31">
        <f t="shared" si="183"/>
        <v>50183.333333333328</v>
      </c>
      <c r="I1388" s="59"/>
      <c r="J1388" s="63">
        <f t="shared" si="182"/>
        <v>200733.33333333331</v>
      </c>
    </row>
    <row r="1389" spans="1:10">
      <c r="A1389" s="24">
        <v>12</v>
      </c>
      <c r="B1389" s="25" t="s">
        <v>35</v>
      </c>
      <c r="C1389" s="37"/>
      <c r="D1389" s="27">
        <v>49680</v>
      </c>
      <c r="E1389" s="28">
        <f t="shared" si="180"/>
        <v>0</v>
      </c>
      <c r="F1389" s="29">
        <v>0</v>
      </c>
      <c r="G1389" s="30">
        <f t="shared" si="181"/>
        <v>0</v>
      </c>
      <c r="H1389" s="31">
        <f t="shared" si="183"/>
        <v>46000</v>
      </c>
      <c r="I1389" s="59"/>
      <c r="J1389" s="63">
        <f t="shared" si="182"/>
        <v>0</v>
      </c>
    </row>
    <row r="1390" spans="1:10">
      <c r="A1390" s="168">
        <v>13</v>
      </c>
      <c r="B1390" s="25" t="s">
        <v>36</v>
      </c>
      <c r="C1390" s="37"/>
      <c r="D1390" s="38">
        <v>64152</v>
      </c>
      <c r="E1390" s="156">
        <f t="shared" si="180"/>
        <v>0</v>
      </c>
      <c r="F1390" s="157">
        <v>0</v>
      </c>
      <c r="G1390" s="30">
        <f t="shared" si="181"/>
        <v>0</v>
      </c>
      <c r="H1390" s="170">
        <f t="shared" si="183"/>
        <v>59399.999999999993</v>
      </c>
      <c r="I1390" s="183"/>
      <c r="J1390" s="158">
        <f t="shared" si="182"/>
        <v>0</v>
      </c>
    </row>
    <row r="1391" spans="1:10">
      <c r="A1391" s="168">
        <v>14</v>
      </c>
      <c r="B1391" s="25" t="s">
        <v>37</v>
      </c>
      <c r="C1391" s="37"/>
      <c r="D1391" s="38">
        <v>65934</v>
      </c>
      <c r="E1391" s="156">
        <f t="shared" si="180"/>
        <v>0</v>
      </c>
      <c r="F1391" s="157">
        <v>0</v>
      </c>
      <c r="G1391" s="30">
        <f t="shared" si="181"/>
        <v>0</v>
      </c>
      <c r="H1391" s="170">
        <f t="shared" si="183"/>
        <v>61049.999999999993</v>
      </c>
      <c r="I1391" s="183"/>
      <c r="J1391" s="158">
        <f t="shared" si="182"/>
        <v>0</v>
      </c>
    </row>
    <row r="1392" spans="1:10">
      <c r="A1392" s="168">
        <v>15</v>
      </c>
      <c r="B1392" s="25" t="s">
        <v>38</v>
      </c>
      <c r="C1392" s="37"/>
      <c r="D1392" s="38">
        <v>76626</v>
      </c>
      <c r="E1392" s="156">
        <f t="shared" si="180"/>
        <v>0</v>
      </c>
      <c r="F1392" s="157">
        <v>0</v>
      </c>
      <c r="G1392" s="30">
        <f t="shared" si="181"/>
        <v>0</v>
      </c>
      <c r="H1392" s="170">
        <f t="shared" si="183"/>
        <v>70950</v>
      </c>
      <c r="I1392" s="183"/>
      <c r="J1392" s="158">
        <f t="shared" si="182"/>
        <v>0</v>
      </c>
    </row>
    <row r="1393" spans="1:10">
      <c r="A1393" s="168">
        <v>16</v>
      </c>
      <c r="B1393" s="25" t="s">
        <v>39</v>
      </c>
      <c r="C1393" s="37"/>
      <c r="D1393" s="38">
        <v>80190</v>
      </c>
      <c r="E1393" s="156">
        <f t="shared" si="180"/>
        <v>0</v>
      </c>
      <c r="F1393" s="157">
        <v>0</v>
      </c>
      <c r="G1393" s="30">
        <f t="shared" si="181"/>
        <v>0</v>
      </c>
      <c r="H1393" s="170">
        <f t="shared" si="183"/>
        <v>74250</v>
      </c>
      <c r="I1393" s="183"/>
      <c r="J1393" s="158">
        <f t="shared" si="182"/>
        <v>0</v>
      </c>
    </row>
    <row r="1394" spans="1:10">
      <c r="A1394" s="168">
        <v>17</v>
      </c>
      <c r="B1394" s="25" t="s">
        <v>40</v>
      </c>
      <c r="C1394" s="37"/>
      <c r="D1394" s="38">
        <v>113832</v>
      </c>
      <c r="E1394" s="156">
        <f t="shared" si="180"/>
        <v>0</v>
      </c>
      <c r="F1394" s="157">
        <v>0</v>
      </c>
      <c r="G1394" s="30">
        <f t="shared" si="181"/>
        <v>0</v>
      </c>
      <c r="H1394" s="170">
        <f t="shared" si="183"/>
        <v>105400</v>
      </c>
      <c r="I1394" s="183"/>
      <c r="J1394" s="158">
        <f t="shared" si="182"/>
        <v>0</v>
      </c>
    </row>
    <row r="1395" spans="1:10">
      <c r="A1395" s="168">
        <v>18</v>
      </c>
      <c r="B1395" s="25" t="s">
        <v>41</v>
      </c>
      <c r="C1395" s="37"/>
      <c r="D1395" s="38">
        <v>98010</v>
      </c>
      <c r="E1395" s="156">
        <f t="shared" si="180"/>
        <v>0</v>
      </c>
      <c r="F1395" s="157">
        <v>0</v>
      </c>
      <c r="G1395" s="30">
        <f t="shared" si="181"/>
        <v>0</v>
      </c>
      <c r="H1395" s="170">
        <f t="shared" si="183"/>
        <v>90750</v>
      </c>
      <c r="I1395" s="183"/>
      <c r="J1395" s="158">
        <f t="shared" si="182"/>
        <v>0</v>
      </c>
    </row>
    <row r="1396" spans="1:10" ht="17.25">
      <c r="A1396" s="40"/>
      <c r="B1396" s="41" t="s">
        <v>42</v>
      </c>
      <c r="C1396" s="42">
        <f>SUM(C1378:C1395)</f>
        <v>8</v>
      </c>
      <c r="D1396" s="42"/>
      <c r="E1396" s="43">
        <f>SUM(E1378:E1395)</f>
        <v>696564</v>
      </c>
      <c r="F1396" s="43"/>
      <c r="G1396" s="44">
        <f>SUM(G1378:G1395)</f>
        <v>696564</v>
      </c>
      <c r="H1396" s="45"/>
      <c r="I1396" s="64"/>
      <c r="J1396" s="45">
        <f>SUM(J1378:J1395)</f>
        <v>533908.33333333326</v>
      </c>
    </row>
    <row r="1397" spans="1:10" ht="31.5">
      <c r="A1397" s="46"/>
      <c r="B1397" s="47"/>
      <c r="C1397" s="48"/>
      <c r="D1397" s="48"/>
      <c r="E1397" s="49"/>
      <c r="F1397" s="49"/>
      <c r="G1397" s="50"/>
      <c r="H1397" s="51"/>
      <c r="I1397" s="65"/>
      <c r="J1397" s="184">
        <f>J1396*0.08</f>
        <v>42712.666666666664</v>
      </c>
    </row>
    <row r="1398" spans="1:10" ht="18">
      <c r="A1398" s="283" t="s">
        <v>43</v>
      </c>
      <c r="B1398" s="283"/>
      <c r="C1398" s="284" t="s">
        <v>44</v>
      </c>
      <c r="D1398" s="284"/>
      <c r="E1398" s="54"/>
      <c r="F1398" s="54"/>
      <c r="G1398" s="55" t="s">
        <v>45</v>
      </c>
      <c r="H1398" s="56"/>
      <c r="I1398" s="66"/>
      <c r="J1398" s="185">
        <f>SUM(J1396:J1397)</f>
        <v>576620.99999999988</v>
      </c>
    </row>
  </sheetData>
  <mergeCells count="424">
    <mergeCell ref="A1368:G1368"/>
    <mergeCell ref="A1369:G1369"/>
    <mergeCell ref="A1370:G1370"/>
    <mergeCell ref="A1371:G1371"/>
    <mergeCell ref="A1372:G1372"/>
    <mergeCell ref="C1373:G1373"/>
    <mergeCell ref="D1374:G1374"/>
    <mergeCell ref="B1375:F1375"/>
    <mergeCell ref="A1398:B1398"/>
    <mergeCell ref="C1398:D1398"/>
    <mergeCell ref="A1335:G1335"/>
    <mergeCell ref="A1336:G1336"/>
    <mergeCell ref="A1337:G1337"/>
    <mergeCell ref="A1338:G1338"/>
    <mergeCell ref="A1339:G1339"/>
    <mergeCell ref="C1340:G1340"/>
    <mergeCell ref="D1341:G1341"/>
    <mergeCell ref="B1342:F1342"/>
    <mergeCell ref="A1365:B1365"/>
    <mergeCell ref="C1365:D1365"/>
    <mergeCell ref="A1302:G1302"/>
    <mergeCell ref="A1303:G1303"/>
    <mergeCell ref="A1304:G1304"/>
    <mergeCell ref="A1305:G1305"/>
    <mergeCell ref="A1306:G1306"/>
    <mergeCell ref="C1307:G1307"/>
    <mergeCell ref="D1308:G1308"/>
    <mergeCell ref="B1309:F1309"/>
    <mergeCell ref="A1332:B1332"/>
    <mergeCell ref="C1332:D1332"/>
    <mergeCell ref="A1269:G1269"/>
    <mergeCell ref="A1270:G1270"/>
    <mergeCell ref="A1271:G1271"/>
    <mergeCell ref="A1272:G1272"/>
    <mergeCell ref="A1273:G1273"/>
    <mergeCell ref="C1274:G1274"/>
    <mergeCell ref="D1275:G1275"/>
    <mergeCell ref="B1276:F1276"/>
    <mergeCell ref="A1299:B1299"/>
    <mergeCell ref="C1299:D1299"/>
    <mergeCell ref="A1236:G1236"/>
    <mergeCell ref="A1237:G1237"/>
    <mergeCell ref="A1238:G1238"/>
    <mergeCell ref="A1239:G1239"/>
    <mergeCell ref="A1240:G1240"/>
    <mergeCell ref="C1241:G1241"/>
    <mergeCell ref="D1242:G1242"/>
    <mergeCell ref="B1243:F1243"/>
    <mergeCell ref="A1266:B1266"/>
    <mergeCell ref="C1266:D1266"/>
    <mergeCell ref="A1203:G1203"/>
    <mergeCell ref="A1204:G1204"/>
    <mergeCell ref="A1205:G1205"/>
    <mergeCell ref="A1206:G1206"/>
    <mergeCell ref="A1207:G1207"/>
    <mergeCell ref="C1208:G1208"/>
    <mergeCell ref="D1209:G1209"/>
    <mergeCell ref="B1210:F1210"/>
    <mergeCell ref="A1233:B1233"/>
    <mergeCell ref="C1233:D1233"/>
    <mergeCell ref="A1170:G1170"/>
    <mergeCell ref="A1171:G1171"/>
    <mergeCell ref="A1172:G1172"/>
    <mergeCell ref="A1173:G1173"/>
    <mergeCell ref="A1174:G1174"/>
    <mergeCell ref="C1175:G1175"/>
    <mergeCell ref="D1176:G1176"/>
    <mergeCell ref="B1177:F1177"/>
    <mergeCell ref="A1200:B1200"/>
    <mergeCell ref="C1200:D1200"/>
    <mergeCell ref="A1137:G1137"/>
    <mergeCell ref="A1138:G1138"/>
    <mergeCell ref="A1139:G1139"/>
    <mergeCell ref="A1140:G1140"/>
    <mergeCell ref="A1141:G1141"/>
    <mergeCell ref="C1142:G1142"/>
    <mergeCell ref="D1143:G1143"/>
    <mergeCell ref="B1144:F1144"/>
    <mergeCell ref="A1167:B1167"/>
    <mergeCell ref="C1167:D1167"/>
    <mergeCell ref="A1104:G1104"/>
    <mergeCell ref="A1105:G1105"/>
    <mergeCell ref="A1106:G1106"/>
    <mergeCell ref="A1107:G1107"/>
    <mergeCell ref="A1108:G1108"/>
    <mergeCell ref="C1109:G1109"/>
    <mergeCell ref="D1110:G1110"/>
    <mergeCell ref="B1111:F1111"/>
    <mergeCell ref="A1134:B1134"/>
    <mergeCell ref="C1134:D1134"/>
    <mergeCell ref="A1071:G1071"/>
    <mergeCell ref="A1072:G1072"/>
    <mergeCell ref="A1073:G1073"/>
    <mergeCell ref="A1074:G1074"/>
    <mergeCell ref="A1075:G1075"/>
    <mergeCell ref="C1076:G1076"/>
    <mergeCell ref="D1077:G1077"/>
    <mergeCell ref="B1078:F1078"/>
    <mergeCell ref="A1101:B1101"/>
    <mergeCell ref="C1101:D1101"/>
    <mergeCell ref="A1038:G1038"/>
    <mergeCell ref="A1039:G1039"/>
    <mergeCell ref="A1040:G1040"/>
    <mergeCell ref="A1041:G1041"/>
    <mergeCell ref="A1042:G1042"/>
    <mergeCell ref="C1043:G1043"/>
    <mergeCell ref="D1044:G1044"/>
    <mergeCell ref="B1045:F1045"/>
    <mergeCell ref="A1068:B1068"/>
    <mergeCell ref="C1068:D1068"/>
    <mergeCell ref="A1005:G1005"/>
    <mergeCell ref="A1006:G1006"/>
    <mergeCell ref="A1007:G1007"/>
    <mergeCell ref="A1008:G1008"/>
    <mergeCell ref="A1009:G1009"/>
    <mergeCell ref="C1010:G1010"/>
    <mergeCell ref="D1011:G1011"/>
    <mergeCell ref="B1012:F1012"/>
    <mergeCell ref="A1035:B1035"/>
    <mergeCell ref="C1035:D1035"/>
    <mergeCell ref="A972:G972"/>
    <mergeCell ref="A973:G973"/>
    <mergeCell ref="A974:G974"/>
    <mergeCell ref="A975:G975"/>
    <mergeCell ref="A976:G976"/>
    <mergeCell ref="C977:G977"/>
    <mergeCell ref="D978:G978"/>
    <mergeCell ref="B979:F979"/>
    <mergeCell ref="A1002:B1002"/>
    <mergeCell ref="C1002:D1002"/>
    <mergeCell ref="A939:G939"/>
    <mergeCell ref="A940:G940"/>
    <mergeCell ref="A941:G941"/>
    <mergeCell ref="A942:G942"/>
    <mergeCell ref="A943:G943"/>
    <mergeCell ref="C944:G944"/>
    <mergeCell ref="D945:G945"/>
    <mergeCell ref="B946:F946"/>
    <mergeCell ref="A969:B969"/>
    <mergeCell ref="C969:D969"/>
    <mergeCell ref="A906:G906"/>
    <mergeCell ref="A907:G907"/>
    <mergeCell ref="A908:G908"/>
    <mergeCell ref="A909:G909"/>
    <mergeCell ref="A910:G910"/>
    <mergeCell ref="C911:G911"/>
    <mergeCell ref="D912:G912"/>
    <mergeCell ref="B913:F913"/>
    <mergeCell ref="A936:B936"/>
    <mergeCell ref="C936:D936"/>
    <mergeCell ref="A873:G873"/>
    <mergeCell ref="A874:G874"/>
    <mergeCell ref="A875:G875"/>
    <mergeCell ref="A876:G876"/>
    <mergeCell ref="A877:G877"/>
    <mergeCell ref="C878:G878"/>
    <mergeCell ref="D879:G879"/>
    <mergeCell ref="B880:F880"/>
    <mergeCell ref="A903:B903"/>
    <mergeCell ref="C903:D903"/>
    <mergeCell ref="A840:G840"/>
    <mergeCell ref="A841:G841"/>
    <mergeCell ref="A842:G842"/>
    <mergeCell ref="A843:G843"/>
    <mergeCell ref="A844:G844"/>
    <mergeCell ref="C845:G845"/>
    <mergeCell ref="D846:G846"/>
    <mergeCell ref="B847:F847"/>
    <mergeCell ref="A870:B870"/>
    <mergeCell ref="C870:D870"/>
    <mergeCell ref="A807:G807"/>
    <mergeCell ref="A808:G808"/>
    <mergeCell ref="A809:G809"/>
    <mergeCell ref="A810:G810"/>
    <mergeCell ref="A811:G811"/>
    <mergeCell ref="C812:G812"/>
    <mergeCell ref="D813:G813"/>
    <mergeCell ref="B814:F814"/>
    <mergeCell ref="A837:B837"/>
    <mergeCell ref="C837:D837"/>
    <mergeCell ref="A774:G774"/>
    <mergeCell ref="A775:G775"/>
    <mergeCell ref="A776:G776"/>
    <mergeCell ref="A777:G777"/>
    <mergeCell ref="A778:G778"/>
    <mergeCell ref="C779:G779"/>
    <mergeCell ref="D780:G780"/>
    <mergeCell ref="B781:F781"/>
    <mergeCell ref="A804:B804"/>
    <mergeCell ref="C804:D804"/>
    <mergeCell ref="A741:G741"/>
    <mergeCell ref="A742:G742"/>
    <mergeCell ref="A743:G743"/>
    <mergeCell ref="A744:G744"/>
    <mergeCell ref="A745:G745"/>
    <mergeCell ref="C746:G746"/>
    <mergeCell ref="D747:G747"/>
    <mergeCell ref="B748:F748"/>
    <mergeCell ref="A771:B771"/>
    <mergeCell ref="C771:D771"/>
    <mergeCell ref="A708:G708"/>
    <mergeCell ref="A709:G709"/>
    <mergeCell ref="A710:G710"/>
    <mergeCell ref="A711:G711"/>
    <mergeCell ref="A712:G712"/>
    <mergeCell ref="C713:G713"/>
    <mergeCell ref="D714:G714"/>
    <mergeCell ref="B715:F715"/>
    <mergeCell ref="A738:B738"/>
    <mergeCell ref="C738:D738"/>
    <mergeCell ref="A675:G675"/>
    <mergeCell ref="A676:G676"/>
    <mergeCell ref="A677:G677"/>
    <mergeCell ref="A678:G678"/>
    <mergeCell ref="A679:G679"/>
    <mergeCell ref="C680:G680"/>
    <mergeCell ref="D681:G681"/>
    <mergeCell ref="B682:F682"/>
    <mergeCell ref="A705:B705"/>
    <mergeCell ref="C705:D705"/>
    <mergeCell ref="A641:G641"/>
    <mergeCell ref="A642:G642"/>
    <mergeCell ref="A643:G643"/>
    <mergeCell ref="A644:G644"/>
    <mergeCell ref="A645:G645"/>
    <mergeCell ref="C646:G646"/>
    <mergeCell ref="D647:G647"/>
    <mergeCell ref="B648:F648"/>
    <mergeCell ref="A671:B671"/>
    <mergeCell ref="C671:D671"/>
    <mergeCell ref="A607:G607"/>
    <mergeCell ref="A608:G608"/>
    <mergeCell ref="A609:G609"/>
    <mergeCell ref="A610:G610"/>
    <mergeCell ref="A611:G611"/>
    <mergeCell ref="C612:G612"/>
    <mergeCell ref="D613:G613"/>
    <mergeCell ref="B614:F614"/>
    <mergeCell ref="A637:B637"/>
    <mergeCell ref="C637:D637"/>
    <mergeCell ref="A573:G573"/>
    <mergeCell ref="A574:G574"/>
    <mergeCell ref="A575:G575"/>
    <mergeCell ref="A576:G576"/>
    <mergeCell ref="A577:G577"/>
    <mergeCell ref="C578:G578"/>
    <mergeCell ref="D579:G579"/>
    <mergeCell ref="B580:F580"/>
    <mergeCell ref="A603:B603"/>
    <mergeCell ref="C603:D603"/>
    <mergeCell ref="A539:G539"/>
    <mergeCell ref="A540:G540"/>
    <mergeCell ref="A541:G541"/>
    <mergeCell ref="A542:G542"/>
    <mergeCell ref="A543:G543"/>
    <mergeCell ref="C544:G544"/>
    <mergeCell ref="D545:G545"/>
    <mergeCell ref="B546:F546"/>
    <mergeCell ref="A569:B569"/>
    <mergeCell ref="C569:D569"/>
    <mergeCell ref="A506:G506"/>
    <mergeCell ref="A507:G507"/>
    <mergeCell ref="A508:G508"/>
    <mergeCell ref="A509:G509"/>
    <mergeCell ref="A510:G510"/>
    <mergeCell ref="C511:G511"/>
    <mergeCell ref="D512:G512"/>
    <mergeCell ref="B513:F513"/>
    <mergeCell ref="A536:B536"/>
    <mergeCell ref="C536:D536"/>
    <mergeCell ref="A473:G473"/>
    <mergeCell ref="A474:G474"/>
    <mergeCell ref="A475:G475"/>
    <mergeCell ref="A476:G476"/>
    <mergeCell ref="A477:G477"/>
    <mergeCell ref="C478:G478"/>
    <mergeCell ref="D479:G479"/>
    <mergeCell ref="B480:F480"/>
    <mergeCell ref="A503:B503"/>
    <mergeCell ref="C503:D503"/>
    <mergeCell ref="A440:G440"/>
    <mergeCell ref="A441:G441"/>
    <mergeCell ref="A442:G442"/>
    <mergeCell ref="A443:G443"/>
    <mergeCell ref="A444:G444"/>
    <mergeCell ref="C445:G445"/>
    <mergeCell ref="D446:G446"/>
    <mergeCell ref="B447:F447"/>
    <mergeCell ref="A470:B470"/>
    <mergeCell ref="C470:D470"/>
    <mergeCell ref="A405:G405"/>
    <mergeCell ref="A406:G406"/>
    <mergeCell ref="A407:G407"/>
    <mergeCell ref="A408:G408"/>
    <mergeCell ref="A409:G409"/>
    <mergeCell ref="C410:G410"/>
    <mergeCell ref="D411:G411"/>
    <mergeCell ref="B412:F412"/>
    <mergeCell ref="A435:B435"/>
    <mergeCell ref="C435:D435"/>
    <mergeCell ref="A372:G372"/>
    <mergeCell ref="A373:G373"/>
    <mergeCell ref="A374:G374"/>
    <mergeCell ref="A375:G375"/>
    <mergeCell ref="A376:G376"/>
    <mergeCell ref="C377:G377"/>
    <mergeCell ref="D378:G378"/>
    <mergeCell ref="B379:F379"/>
    <mergeCell ref="A402:B402"/>
    <mergeCell ref="C402:D402"/>
    <mergeCell ref="A337:G337"/>
    <mergeCell ref="A338:G338"/>
    <mergeCell ref="A339:G339"/>
    <mergeCell ref="A340:G340"/>
    <mergeCell ref="A341:G341"/>
    <mergeCell ref="C342:G342"/>
    <mergeCell ref="D343:G343"/>
    <mergeCell ref="B344:F344"/>
    <mergeCell ref="A367:B367"/>
    <mergeCell ref="C367:D367"/>
    <mergeCell ref="A303:G303"/>
    <mergeCell ref="A304:G304"/>
    <mergeCell ref="A305:G305"/>
    <mergeCell ref="A306:G306"/>
    <mergeCell ref="A307:G307"/>
    <mergeCell ref="C308:G308"/>
    <mergeCell ref="D309:G309"/>
    <mergeCell ref="B310:F310"/>
    <mergeCell ref="A333:B333"/>
    <mergeCell ref="C333:D333"/>
    <mergeCell ref="A270:G270"/>
    <mergeCell ref="A271:G271"/>
    <mergeCell ref="A272:G272"/>
    <mergeCell ref="A273:G273"/>
    <mergeCell ref="A274:G274"/>
    <mergeCell ref="C275:G275"/>
    <mergeCell ref="D276:G276"/>
    <mergeCell ref="B277:F277"/>
    <mergeCell ref="A300:B300"/>
    <mergeCell ref="C300:D300"/>
    <mergeCell ref="A237:G237"/>
    <mergeCell ref="A238:G238"/>
    <mergeCell ref="A239:G239"/>
    <mergeCell ref="A240:G240"/>
    <mergeCell ref="A241:G241"/>
    <mergeCell ref="C242:G242"/>
    <mergeCell ref="D243:G243"/>
    <mergeCell ref="B244:F244"/>
    <mergeCell ref="A267:B267"/>
    <mergeCell ref="C267:D267"/>
    <mergeCell ref="A204:G204"/>
    <mergeCell ref="A205:G205"/>
    <mergeCell ref="A206:G206"/>
    <mergeCell ref="A207:G207"/>
    <mergeCell ref="A208:G208"/>
    <mergeCell ref="C209:G209"/>
    <mergeCell ref="D210:G210"/>
    <mergeCell ref="B211:F211"/>
    <mergeCell ref="A234:B234"/>
    <mergeCell ref="C234:D234"/>
    <mergeCell ref="A171:G171"/>
    <mergeCell ref="A172:G172"/>
    <mergeCell ref="A173:G173"/>
    <mergeCell ref="A174:G174"/>
    <mergeCell ref="A175:G175"/>
    <mergeCell ref="C176:G176"/>
    <mergeCell ref="D177:G177"/>
    <mergeCell ref="B178:F178"/>
    <mergeCell ref="A201:B201"/>
    <mergeCell ref="C201:D201"/>
    <mergeCell ref="A139:G139"/>
    <mergeCell ref="A140:G140"/>
    <mergeCell ref="A141:G141"/>
    <mergeCell ref="A142:G142"/>
    <mergeCell ref="C143:G143"/>
    <mergeCell ref="D144:G144"/>
    <mergeCell ref="B145:F145"/>
    <mergeCell ref="A168:B168"/>
    <mergeCell ref="C168:D168"/>
    <mergeCell ref="A108:G108"/>
    <mergeCell ref="A109:G109"/>
    <mergeCell ref="C110:G110"/>
    <mergeCell ref="D111:G111"/>
    <mergeCell ref="B112:E112"/>
    <mergeCell ref="B113:E113"/>
    <mergeCell ref="A135:B135"/>
    <mergeCell ref="C135:D135"/>
    <mergeCell ref="A138:G138"/>
    <mergeCell ref="C75:G75"/>
    <mergeCell ref="D76:G76"/>
    <mergeCell ref="B77:E77"/>
    <mergeCell ref="B78:E78"/>
    <mergeCell ref="A100:B100"/>
    <mergeCell ref="C100:D100"/>
    <mergeCell ref="A105:G105"/>
    <mergeCell ref="A106:G106"/>
    <mergeCell ref="A107:G107"/>
    <mergeCell ref="B42:E42"/>
    <mergeCell ref="B43:E43"/>
    <mergeCell ref="A65:B65"/>
    <mergeCell ref="C65:D65"/>
    <mergeCell ref="A70:G70"/>
    <mergeCell ref="A71:G71"/>
    <mergeCell ref="A72:G72"/>
    <mergeCell ref="A73:G73"/>
    <mergeCell ref="A74:G74"/>
    <mergeCell ref="A31:B31"/>
    <mergeCell ref="C31:D31"/>
    <mergeCell ref="A35:G35"/>
    <mergeCell ref="A36:G36"/>
    <mergeCell ref="A37:G37"/>
    <mergeCell ref="A38:G38"/>
    <mergeCell ref="A39:G39"/>
    <mergeCell ref="C40:G40"/>
    <mergeCell ref="D41:G41"/>
    <mergeCell ref="A1:G1"/>
    <mergeCell ref="A2:G2"/>
    <mergeCell ref="A3:G3"/>
    <mergeCell ref="A4:G4"/>
    <mergeCell ref="A5:G5"/>
    <mergeCell ref="C6:G6"/>
    <mergeCell ref="D7:G7"/>
    <mergeCell ref="B8:E8"/>
    <mergeCell ref="B9:E9"/>
  </mergeCells>
  <pageMargins left="0.7" right="0.7" top="0.75" bottom="0.75" header="0.3" footer="0.3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903"/>
  <sheetViews>
    <sheetView topLeftCell="A1512" zoomScale="82" zoomScaleNormal="82" workbookViewId="0">
      <selection activeCell="I1518" sqref="I1518"/>
    </sheetView>
  </sheetViews>
  <sheetFormatPr defaultColWidth="9" defaultRowHeight="15"/>
  <cols>
    <col min="2" max="2" width="13.7109375" customWidth="1"/>
    <col min="3" max="3" width="37.42578125" customWidth="1"/>
    <col min="5" max="5" width="15.42578125" customWidth="1"/>
    <col min="6" max="6" width="15.28515625" customWidth="1"/>
    <col min="7" max="7" width="15.140625" customWidth="1"/>
    <col min="8" max="8" width="22.28515625" customWidth="1"/>
    <col min="9" max="9" width="12" style="8" customWidth="1"/>
    <col min="10" max="10" width="9.140625" style="8"/>
    <col min="11" max="11" width="14" style="8" customWidth="1"/>
    <col min="16" max="16" width="7.5703125" customWidth="1"/>
    <col min="17" max="17" width="7.42578125" style="8" customWidth="1"/>
  </cols>
  <sheetData>
    <row r="2" spans="1:11" ht="21" customHeight="1"/>
    <row r="3" spans="1:11" ht="15.75">
      <c r="A3" s="279" t="s">
        <v>0</v>
      </c>
      <c r="B3" s="279"/>
      <c r="C3" s="279"/>
      <c r="D3" s="279"/>
      <c r="E3" s="279"/>
      <c r="F3" s="279"/>
      <c r="G3" s="279"/>
      <c r="H3" s="279"/>
      <c r="I3" s="3"/>
      <c r="J3" s="3"/>
      <c r="K3" s="112"/>
    </row>
    <row r="4" spans="1:11" ht="17.25">
      <c r="A4" s="279" t="s">
        <v>1</v>
      </c>
      <c r="B4" s="279"/>
      <c r="C4" s="279"/>
      <c r="D4" s="279"/>
      <c r="E4" s="279"/>
      <c r="F4" s="279"/>
      <c r="G4" s="279"/>
      <c r="H4" s="279"/>
      <c r="I4" s="3"/>
      <c r="J4" s="3"/>
      <c r="K4" s="58"/>
    </row>
    <row r="5" spans="1:11" ht="15.75">
      <c r="A5" s="279" t="s">
        <v>2</v>
      </c>
      <c r="B5" s="279"/>
      <c r="C5" s="279"/>
      <c r="D5" s="279"/>
      <c r="E5" s="279"/>
      <c r="F5" s="279"/>
      <c r="G5" s="279"/>
      <c r="H5" s="279"/>
      <c r="I5" s="3"/>
      <c r="J5" s="3"/>
      <c r="K5" s="59"/>
    </row>
    <row r="6" spans="1:11" ht="15.75">
      <c r="A6" s="279" t="s">
        <v>4</v>
      </c>
      <c r="B6" s="279"/>
      <c r="C6" s="279"/>
      <c r="D6" s="279"/>
      <c r="E6" s="279"/>
      <c r="F6" s="279"/>
      <c r="G6" s="279"/>
      <c r="H6" s="279"/>
      <c r="I6" s="3"/>
      <c r="J6" s="3"/>
      <c r="K6" s="59"/>
    </row>
    <row r="7" spans="1:11" ht="15.75">
      <c r="A7" s="280" t="s">
        <v>6</v>
      </c>
      <c r="B7" s="280"/>
      <c r="C7" s="280"/>
      <c r="D7" s="280"/>
      <c r="E7" s="280"/>
      <c r="F7" s="280"/>
      <c r="G7" s="280"/>
      <c r="H7" s="280"/>
      <c r="I7" s="3"/>
      <c r="J7" s="3" t="s">
        <v>575</v>
      </c>
      <c r="K7" s="59"/>
    </row>
    <row r="8" spans="1:11" ht="27.75">
      <c r="A8" s="9"/>
      <c r="B8" s="9"/>
      <c r="C8" s="9"/>
      <c r="D8" s="281" t="s">
        <v>576</v>
      </c>
      <c r="E8" s="281"/>
      <c r="F8" s="281"/>
      <c r="G8" s="281"/>
      <c r="H8" s="281"/>
      <c r="I8" s="3"/>
      <c r="J8" s="3"/>
      <c r="K8" s="59"/>
    </row>
    <row r="9" spans="1:11" ht="15.75">
      <c r="A9" s="11" t="s">
        <v>358</v>
      </c>
      <c r="B9" s="1"/>
      <c r="C9" s="11">
        <v>16283665</v>
      </c>
      <c r="D9" s="13"/>
      <c r="E9" s="286"/>
      <c r="F9" s="286"/>
      <c r="G9" s="286"/>
      <c r="H9" s="286"/>
      <c r="I9" s="15"/>
      <c r="J9" s="15"/>
      <c r="K9" s="59"/>
    </row>
    <row r="10" spans="1:11" ht="15.75">
      <c r="A10" s="11" t="s">
        <v>9</v>
      </c>
      <c r="B10" s="11"/>
      <c r="C10" s="286" t="s">
        <v>577</v>
      </c>
      <c r="D10" s="286"/>
      <c r="E10" s="286"/>
      <c r="F10" s="16"/>
      <c r="G10" s="11"/>
      <c r="H10" s="16"/>
      <c r="I10" s="20" t="s">
        <v>161</v>
      </c>
      <c r="J10" s="20"/>
      <c r="K10" s="62"/>
    </row>
    <row r="11" spans="1:11" ht="15.75">
      <c r="A11" s="11" t="s">
        <v>11</v>
      </c>
      <c r="B11" s="11"/>
      <c r="C11" s="289"/>
      <c r="D11" s="289"/>
      <c r="E11" s="289"/>
      <c r="F11" s="289"/>
      <c r="G11" s="18"/>
      <c r="H11" s="19" t="s">
        <v>13</v>
      </c>
      <c r="I11" s="3"/>
      <c r="J11" s="3"/>
      <c r="K11" s="59"/>
    </row>
    <row r="12" spans="1:11" ht="15.75">
      <c r="A12" s="21" t="s">
        <v>14</v>
      </c>
      <c r="B12" s="21"/>
      <c r="C12" s="21" t="s">
        <v>16</v>
      </c>
      <c r="D12" s="21"/>
      <c r="E12" s="22" t="s">
        <v>18</v>
      </c>
      <c r="F12" s="23" t="s">
        <v>19</v>
      </c>
      <c r="G12" s="23" t="s">
        <v>20</v>
      </c>
      <c r="H12" s="21" t="s">
        <v>21</v>
      </c>
      <c r="I12" s="3"/>
      <c r="J12" s="175"/>
      <c r="K12" s="59"/>
    </row>
    <row r="13" spans="1:11">
      <c r="A13" s="24">
        <v>1</v>
      </c>
      <c r="B13" s="171"/>
      <c r="C13" s="172" t="s">
        <v>23</v>
      </c>
      <c r="D13" s="26"/>
      <c r="E13" s="27">
        <v>79305</v>
      </c>
      <c r="F13" s="28">
        <f t="shared" ref="F13:F30" si="0">E13*D13</f>
        <v>0</v>
      </c>
      <c r="G13" s="29">
        <v>0</v>
      </c>
      <c r="H13" s="30">
        <f t="shared" ref="H13:H30" si="1">F13-F13*G13</f>
        <v>0</v>
      </c>
      <c r="I13" s="31">
        <f>E13/1.08</f>
        <v>73430.555555555547</v>
      </c>
      <c r="J13" s="31"/>
      <c r="K13" s="59">
        <f t="shared" ref="K13:K30" si="2">I13*D13</f>
        <v>0</v>
      </c>
    </row>
    <row r="14" spans="1:11">
      <c r="A14" s="24">
        <v>2</v>
      </c>
      <c r="B14" s="173"/>
      <c r="C14" s="25" t="s">
        <v>25</v>
      </c>
      <c r="D14" s="32"/>
      <c r="E14" s="33">
        <v>128591</v>
      </c>
      <c r="F14" s="28">
        <f t="shared" si="0"/>
        <v>0</v>
      </c>
      <c r="G14" s="29">
        <v>0</v>
      </c>
      <c r="H14" s="30">
        <f t="shared" si="1"/>
        <v>0</v>
      </c>
      <c r="I14" s="31">
        <f t="shared" ref="I14:I30" si="3">E14/1.08</f>
        <v>119065.74074074073</v>
      </c>
      <c r="J14" s="128"/>
      <c r="K14" s="59">
        <f t="shared" si="2"/>
        <v>0</v>
      </c>
    </row>
    <row r="15" spans="1:11">
      <c r="A15" s="24">
        <v>3</v>
      </c>
      <c r="B15" s="173"/>
      <c r="C15" s="25" t="s">
        <v>26</v>
      </c>
      <c r="D15" s="88"/>
      <c r="E15" s="27">
        <v>60043</v>
      </c>
      <c r="F15" s="28">
        <f t="shared" si="0"/>
        <v>0</v>
      </c>
      <c r="G15" s="29">
        <v>0</v>
      </c>
      <c r="H15" s="30">
        <f t="shared" si="1"/>
        <v>0</v>
      </c>
      <c r="I15" s="31">
        <f t="shared" si="3"/>
        <v>55595.370370370365</v>
      </c>
      <c r="J15" s="31"/>
      <c r="K15" s="59">
        <f t="shared" si="2"/>
        <v>0</v>
      </c>
    </row>
    <row r="16" spans="1:11">
      <c r="A16" s="24">
        <v>4</v>
      </c>
      <c r="B16" s="24"/>
      <c r="C16" s="25" t="s">
        <v>27</v>
      </c>
      <c r="D16" s="106">
        <v>20</v>
      </c>
      <c r="E16" s="27">
        <v>115781</v>
      </c>
      <c r="F16" s="28">
        <f t="shared" si="0"/>
        <v>2315620</v>
      </c>
      <c r="G16" s="124">
        <v>0</v>
      </c>
      <c r="H16" s="30">
        <f t="shared" si="1"/>
        <v>2315620</v>
      </c>
      <c r="I16" s="31">
        <f t="shared" si="3"/>
        <v>107204.62962962962</v>
      </c>
      <c r="J16" s="128"/>
      <c r="K16" s="59">
        <f t="shared" si="2"/>
        <v>2144092.5925925924</v>
      </c>
    </row>
    <row r="17" spans="1:11">
      <c r="A17" s="24">
        <v>5</v>
      </c>
      <c r="B17" s="174"/>
      <c r="C17" s="172" t="s">
        <v>28</v>
      </c>
      <c r="D17" s="32">
        <v>20</v>
      </c>
      <c r="E17" s="27">
        <v>119943</v>
      </c>
      <c r="F17" s="28">
        <f t="shared" si="0"/>
        <v>2398860</v>
      </c>
      <c r="G17" s="124">
        <v>0</v>
      </c>
      <c r="H17" s="30">
        <f t="shared" si="1"/>
        <v>2398860</v>
      </c>
      <c r="I17" s="31">
        <f t="shared" si="3"/>
        <v>111058.33333333333</v>
      </c>
      <c r="J17" s="128"/>
      <c r="K17" s="59">
        <f t="shared" si="2"/>
        <v>2221166.6666666665</v>
      </c>
    </row>
    <row r="18" spans="1:11">
      <c r="A18" s="24">
        <v>6</v>
      </c>
      <c r="B18" s="24"/>
      <c r="C18" s="25" t="s">
        <v>29</v>
      </c>
      <c r="D18" s="26"/>
      <c r="E18" s="27">
        <v>94810</v>
      </c>
      <c r="F18" s="28">
        <f t="shared" si="0"/>
        <v>0</v>
      </c>
      <c r="G18" s="29">
        <v>0</v>
      </c>
      <c r="H18" s="30">
        <f t="shared" si="1"/>
        <v>0</v>
      </c>
      <c r="I18" s="31">
        <f t="shared" si="3"/>
        <v>87787.037037037036</v>
      </c>
      <c r="J18" s="31"/>
      <c r="K18" s="59">
        <f t="shared" si="2"/>
        <v>0</v>
      </c>
    </row>
    <row r="19" spans="1:11">
      <c r="A19" s="24">
        <v>7</v>
      </c>
      <c r="B19" s="24"/>
      <c r="C19" s="25" t="s">
        <v>30</v>
      </c>
      <c r="D19" s="34"/>
      <c r="E19" s="27">
        <v>141396</v>
      </c>
      <c r="F19" s="28">
        <f t="shared" si="0"/>
        <v>0</v>
      </c>
      <c r="G19" s="29">
        <v>0</v>
      </c>
      <c r="H19" s="30">
        <f t="shared" si="1"/>
        <v>0</v>
      </c>
      <c r="I19" s="31">
        <f t="shared" si="3"/>
        <v>130922.22222222222</v>
      </c>
      <c r="J19" s="31"/>
      <c r="K19" s="59">
        <f t="shared" si="2"/>
        <v>0</v>
      </c>
    </row>
    <row r="20" spans="1:11">
      <c r="A20" s="24">
        <v>8</v>
      </c>
      <c r="B20" s="24"/>
      <c r="C20" s="25" t="s">
        <v>31</v>
      </c>
      <c r="D20" s="34"/>
      <c r="E20" s="27">
        <v>232931</v>
      </c>
      <c r="F20" s="28">
        <f t="shared" si="0"/>
        <v>0</v>
      </c>
      <c r="G20" s="29">
        <v>0</v>
      </c>
      <c r="H20" s="30">
        <f t="shared" si="1"/>
        <v>0</v>
      </c>
      <c r="I20" s="31">
        <f t="shared" si="3"/>
        <v>215676.85185185182</v>
      </c>
      <c r="J20" s="31"/>
      <c r="K20" s="59">
        <f t="shared" si="2"/>
        <v>0</v>
      </c>
    </row>
    <row r="21" spans="1:11">
      <c r="A21" s="24">
        <v>9</v>
      </c>
      <c r="B21" s="171"/>
      <c r="C21" s="172" t="s">
        <v>32</v>
      </c>
      <c r="D21" s="26"/>
      <c r="E21" s="33">
        <v>93150</v>
      </c>
      <c r="F21" s="28">
        <f t="shared" si="0"/>
        <v>0</v>
      </c>
      <c r="G21" s="29">
        <v>0</v>
      </c>
      <c r="H21" s="30">
        <f t="shared" si="1"/>
        <v>0</v>
      </c>
      <c r="I21" s="31">
        <f t="shared" si="3"/>
        <v>86250</v>
      </c>
      <c r="J21" s="31"/>
      <c r="K21" s="59">
        <f t="shared" si="2"/>
        <v>0</v>
      </c>
    </row>
    <row r="22" spans="1:11">
      <c r="A22" s="24">
        <v>10</v>
      </c>
      <c r="B22" s="174"/>
      <c r="C22" s="36" t="s">
        <v>33</v>
      </c>
      <c r="D22" s="37"/>
      <c r="E22" s="33">
        <v>101053</v>
      </c>
      <c r="F22" s="28">
        <f t="shared" si="0"/>
        <v>0</v>
      </c>
      <c r="G22" s="29">
        <v>0</v>
      </c>
      <c r="H22" s="30">
        <f t="shared" si="1"/>
        <v>0</v>
      </c>
      <c r="I22" s="31">
        <f t="shared" si="3"/>
        <v>93567.592592592584</v>
      </c>
      <c r="J22" s="31"/>
      <c r="K22" s="59">
        <f t="shared" si="2"/>
        <v>0</v>
      </c>
    </row>
    <row r="23" spans="1:11">
      <c r="A23" s="24">
        <v>11</v>
      </c>
      <c r="B23" s="171"/>
      <c r="C23" s="172" t="s">
        <v>34</v>
      </c>
      <c r="D23" s="37"/>
      <c r="E23" s="27">
        <v>54198</v>
      </c>
      <c r="F23" s="28">
        <f t="shared" si="0"/>
        <v>0</v>
      </c>
      <c r="G23" s="29">
        <v>0</v>
      </c>
      <c r="H23" s="30">
        <f t="shared" si="1"/>
        <v>0</v>
      </c>
      <c r="I23" s="31">
        <f t="shared" si="3"/>
        <v>50183.333333333328</v>
      </c>
      <c r="J23" s="31"/>
      <c r="K23" s="59">
        <f t="shared" si="2"/>
        <v>0</v>
      </c>
    </row>
    <row r="24" spans="1:11">
      <c r="A24" s="24">
        <v>12</v>
      </c>
      <c r="B24" s="24"/>
      <c r="C24" s="25" t="s">
        <v>35</v>
      </c>
      <c r="D24" s="37"/>
      <c r="E24" s="27">
        <v>49680</v>
      </c>
      <c r="F24" s="28">
        <f t="shared" si="0"/>
        <v>0</v>
      </c>
      <c r="G24" s="29">
        <v>0</v>
      </c>
      <c r="H24" s="30">
        <f t="shared" si="1"/>
        <v>0</v>
      </c>
      <c r="I24" s="31">
        <f t="shared" si="3"/>
        <v>46000</v>
      </c>
      <c r="J24" s="31"/>
      <c r="K24" s="59">
        <f t="shared" si="2"/>
        <v>0</v>
      </c>
    </row>
    <row r="25" spans="1:11">
      <c r="A25" s="24">
        <v>13</v>
      </c>
      <c r="B25" s="24"/>
      <c r="C25" s="25" t="s">
        <v>36</v>
      </c>
      <c r="D25" s="37"/>
      <c r="E25" s="38">
        <v>64152</v>
      </c>
      <c r="F25" s="28">
        <f t="shared" si="0"/>
        <v>0</v>
      </c>
      <c r="G25" s="29">
        <v>0</v>
      </c>
      <c r="H25" s="30">
        <f t="shared" si="1"/>
        <v>0</v>
      </c>
      <c r="I25" s="31">
        <f t="shared" si="3"/>
        <v>59399.999999999993</v>
      </c>
      <c r="J25" s="31"/>
      <c r="K25" s="59">
        <f t="shared" si="2"/>
        <v>0</v>
      </c>
    </row>
    <row r="26" spans="1:11">
      <c r="A26" s="24">
        <v>14</v>
      </c>
      <c r="B26" s="24"/>
      <c r="C26" s="25" t="s">
        <v>37</v>
      </c>
      <c r="D26" s="37"/>
      <c r="E26" s="38">
        <v>65934</v>
      </c>
      <c r="F26" s="28">
        <f t="shared" si="0"/>
        <v>0</v>
      </c>
      <c r="G26" s="29">
        <v>0</v>
      </c>
      <c r="H26" s="30">
        <f t="shared" si="1"/>
        <v>0</v>
      </c>
      <c r="I26" s="31">
        <f t="shared" si="3"/>
        <v>61049.999999999993</v>
      </c>
      <c r="J26" s="31"/>
      <c r="K26" s="59">
        <f t="shared" si="2"/>
        <v>0</v>
      </c>
    </row>
    <row r="27" spans="1:11">
      <c r="A27" s="24">
        <v>15</v>
      </c>
      <c r="B27" s="24"/>
      <c r="C27" s="25" t="s">
        <v>38</v>
      </c>
      <c r="D27" s="37"/>
      <c r="E27" s="38">
        <v>76626</v>
      </c>
      <c r="F27" s="28">
        <f t="shared" si="0"/>
        <v>0</v>
      </c>
      <c r="G27" s="29">
        <v>0</v>
      </c>
      <c r="H27" s="30">
        <f t="shared" si="1"/>
        <v>0</v>
      </c>
      <c r="I27" s="31">
        <f t="shared" si="3"/>
        <v>70950</v>
      </c>
      <c r="J27" s="31"/>
      <c r="K27" s="59">
        <f t="shared" si="2"/>
        <v>0</v>
      </c>
    </row>
    <row r="28" spans="1:11">
      <c r="A28" s="24">
        <v>16</v>
      </c>
      <c r="B28" s="24"/>
      <c r="C28" s="25" t="s">
        <v>39</v>
      </c>
      <c r="D28" s="37"/>
      <c r="E28" s="38">
        <v>80190</v>
      </c>
      <c r="F28" s="28">
        <f t="shared" si="0"/>
        <v>0</v>
      </c>
      <c r="G28" s="29">
        <v>0</v>
      </c>
      <c r="H28" s="30">
        <f t="shared" si="1"/>
        <v>0</v>
      </c>
      <c r="I28" s="31">
        <f t="shared" si="3"/>
        <v>74250</v>
      </c>
      <c r="J28" s="31"/>
      <c r="K28" s="59">
        <f t="shared" si="2"/>
        <v>0</v>
      </c>
    </row>
    <row r="29" spans="1:11">
      <c r="A29" s="24">
        <v>17</v>
      </c>
      <c r="B29" s="24"/>
      <c r="C29" s="25" t="s">
        <v>40</v>
      </c>
      <c r="D29" s="37"/>
      <c r="E29" s="38">
        <v>113832</v>
      </c>
      <c r="F29" s="28">
        <f t="shared" si="0"/>
        <v>0</v>
      </c>
      <c r="G29" s="124">
        <v>0</v>
      </c>
      <c r="H29" s="30">
        <f t="shared" si="1"/>
        <v>0</v>
      </c>
      <c r="I29" s="31">
        <f t="shared" si="3"/>
        <v>105400</v>
      </c>
      <c r="J29" s="128"/>
      <c r="K29" s="59">
        <f t="shared" si="2"/>
        <v>0</v>
      </c>
    </row>
    <row r="30" spans="1:11">
      <c r="A30" s="24">
        <v>18</v>
      </c>
      <c r="B30" s="24"/>
      <c r="C30" s="25" t="s">
        <v>41</v>
      </c>
      <c r="D30" s="37"/>
      <c r="E30" s="39">
        <v>98010</v>
      </c>
      <c r="F30" s="28">
        <f t="shared" si="0"/>
        <v>0</v>
      </c>
      <c r="G30" s="124">
        <v>0</v>
      </c>
      <c r="H30" s="30">
        <f t="shared" si="1"/>
        <v>0</v>
      </c>
      <c r="I30" s="31">
        <f t="shared" si="3"/>
        <v>90750</v>
      </c>
      <c r="J30" s="128"/>
      <c r="K30" s="59">
        <f t="shared" si="2"/>
        <v>0</v>
      </c>
    </row>
    <row r="31" spans="1:11" ht="17.25">
      <c r="A31" s="40"/>
      <c r="B31" s="40"/>
      <c r="C31" s="41" t="s">
        <v>42</v>
      </c>
      <c r="D31" s="42">
        <f>SUM(D13:D30)</f>
        <v>40</v>
      </c>
      <c r="E31" s="42"/>
      <c r="F31" s="43">
        <f>SUM(F13:F30)</f>
        <v>4714480</v>
      </c>
      <c r="G31" s="43"/>
      <c r="H31" s="44">
        <f>SUM(H13:H30)</f>
        <v>4714480</v>
      </c>
      <c r="I31" s="45"/>
      <c r="J31" s="45"/>
      <c r="K31" s="64">
        <f>SUM(K13:K30)</f>
        <v>4365259.2592592593</v>
      </c>
    </row>
    <row r="32" spans="1:11" ht="31.5">
      <c r="A32" s="46"/>
      <c r="B32" s="46"/>
      <c r="C32" s="47"/>
      <c r="D32" s="48"/>
      <c r="E32" s="48"/>
      <c r="F32" s="49"/>
      <c r="G32" s="49"/>
      <c r="H32" s="50"/>
      <c r="I32" s="51"/>
      <c r="J32" s="51"/>
      <c r="K32" s="65">
        <f>K31*0.08</f>
        <v>349220.74074074073</v>
      </c>
    </row>
    <row r="33" spans="1:11" ht="18">
      <c r="A33" s="283" t="s">
        <v>43</v>
      </c>
      <c r="B33" s="283"/>
      <c r="C33" s="283"/>
      <c r="D33" s="284" t="s">
        <v>44</v>
      </c>
      <c r="E33" s="284"/>
      <c r="F33" s="54"/>
      <c r="G33" s="54"/>
      <c r="H33" s="55" t="s">
        <v>45</v>
      </c>
      <c r="I33" s="56"/>
      <c r="J33" s="56"/>
      <c r="K33" s="66">
        <f>SUM(K31:K32)</f>
        <v>4714480</v>
      </c>
    </row>
    <row r="38" spans="1:11" ht="15.75">
      <c r="A38" s="279" t="s">
        <v>0</v>
      </c>
      <c r="B38" s="279"/>
      <c r="C38" s="279"/>
      <c r="D38" s="279"/>
      <c r="E38" s="279"/>
      <c r="F38" s="279"/>
      <c r="G38" s="279"/>
      <c r="H38" s="279"/>
      <c r="I38" s="3"/>
      <c r="J38" s="3"/>
      <c r="K38" s="112"/>
    </row>
    <row r="39" spans="1:11" ht="17.25">
      <c r="A39" s="279" t="s">
        <v>1</v>
      </c>
      <c r="B39" s="279"/>
      <c r="C39" s="279"/>
      <c r="D39" s="279"/>
      <c r="E39" s="279"/>
      <c r="F39" s="279"/>
      <c r="G39" s="279"/>
      <c r="H39" s="279"/>
      <c r="I39" s="3"/>
      <c r="J39" s="3"/>
      <c r="K39" s="58"/>
    </row>
    <row r="40" spans="1:11" ht="15.75">
      <c r="A40" s="279" t="s">
        <v>2</v>
      </c>
      <c r="B40" s="279"/>
      <c r="C40" s="279"/>
      <c r="D40" s="279"/>
      <c r="E40" s="279"/>
      <c r="F40" s="279"/>
      <c r="G40" s="279"/>
      <c r="H40" s="279"/>
      <c r="I40" s="3"/>
      <c r="J40" s="3"/>
      <c r="K40" s="59"/>
    </row>
    <row r="41" spans="1:11" ht="15.75">
      <c r="A41" s="279" t="s">
        <v>4</v>
      </c>
      <c r="B41" s="279"/>
      <c r="C41" s="279"/>
      <c r="D41" s="279"/>
      <c r="E41" s="279"/>
      <c r="F41" s="279"/>
      <c r="G41" s="279"/>
      <c r="H41" s="279"/>
      <c r="I41" s="3"/>
      <c r="J41" s="3"/>
      <c r="K41" s="59"/>
    </row>
    <row r="42" spans="1:11" ht="15.75">
      <c r="A42" s="280" t="s">
        <v>6</v>
      </c>
      <c r="B42" s="280"/>
      <c r="C42" s="280"/>
      <c r="D42" s="280"/>
      <c r="E42" s="280"/>
      <c r="F42" s="280"/>
      <c r="G42" s="280"/>
      <c r="H42" s="280"/>
      <c r="I42" s="3"/>
      <c r="J42" s="3"/>
      <c r="K42" s="59"/>
    </row>
    <row r="43" spans="1:11" ht="27.75">
      <c r="A43" s="9"/>
      <c r="B43" s="9"/>
      <c r="C43" s="9"/>
      <c r="D43" s="281" t="s">
        <v>578</v>
      </c>
      <c r="E43" s="281"/>
      <c r="F43" s="281"/>
      <c r="G43" s="281"/>
      <c r="H43" s="281"/>
      <c r="I43" s="3"/>
      <c r="J43" s="3"/>
      <c r="K43" s="59"/>
    </row>
    <row r="44" spans="1:11" ht="15.75">
      <c r="A44" s="11" t="s">
        <v>358</v>
      </c>
      <c r="B44" s="1"/>
      <c r="C44" s="11">
        <v>18016415</v>
      </c>
      <c r="D44" s="13"/>
      <c r="E44" s="286"/>
      <c r="F44" s="286"/>
      <c r="G44" s="286"/>
      <c r="H44" s="286"/>
      <c r="I44" s="15"/>
      <c r="J44" s="15"/>
      <c r="K44" s="59"/>
    </row>
    <row r="45" spans="1:11" ht="15.75">
      <c r="A45" s="11" t="s">
        <v>9</v>
      </c>
      <c r="B45" s="11"/>
      <c r="C45" s="286" t="s">
        <v>409</v>
      </c>
      <c r="D45" s="286"/>
      <c r="E45" s="286"/>
      <c r="F45" s="16"/>
      <c r="G45" s="11"/>
      <c r="H45" s="16"/>
      <c r="I45" s="20" t="s">
        <v>161</v>
      </c>
      <c r="J45" s="20"/>
      <c r="K45" s="62"/>
    </row>
    <row r="46" spans="1:11" ht="15.75">
      <c r="A46" s="11" t="s">
        <v>11</v>
      </c>
      <c r="B46" s="11"/>
      <c r="C46" s="289"/>
      <c r="D46" s="289"/>
      <c r="E46" s="289"/>
      <c r="F46" s="289"/>
      <c r="G46" s="18"/>
      <c r="H46" s="19" t="s">
        <v>13</v>
      </c>
      <c r="I46" s="3"/>
      <c r="J46" s="3"/>
      <c r="K46" s="59"/>
    </row>
    <row r="47" spans="1:11" ht="15.75">
      <c r="A47" s="21" t="s">
        <v>14</v>
      </c>
      <c r="B47" s="21"/>
      <c r="C47" s="21" t="s">
        <v>16</v>
      </c>
      <c r="D47" s="21"/>
      <c r="E47" s="22" t="s">
        <v>18</v>
      </c>
      <c r="F47" s="23" t="s">
        <v>19</v>
      </c>
      <c r="G47" s="23" t="s">
        <v>20</v>
      </c>
      <c r="H47" s="21" t="s">
        <v>21</v>
      </c>
      <c r="I47" s="3"/>
      <c r="J47" s="175"/>
      <c r="K47" s="59"/>
    </row>
    <row r="48" spans="1:11">
      <c r="A48" s="24">
        <v>1</v>
      </c>
      <c r="B48" s="171"/>
      <c r="C48" s="172" t="s">
        <v>23</v>
      </c>
      <c r="D48" s="26"/>
      <c r="E48" s="27">
        <v>79305</v>
      </c>
      <c r="F48" s="28">
        <f t="shared" ref="F48:F65" si="4">E48*D48</f>
        <v>0</v>
      </c>
      <c r="G48" s="29">
        <v>0</v>
      </c>
      <c r="H48" s="30">
        <f t="shared" ref="H48:H65" si="5">F48-F48*G48</f>
        <v>0</v>
      </c>
      <c r="I48" s="31">
        <f>E48/1.08</f>
        <v>73430.555555555547</v>
      </c>
      <c r="J48" s="31"/>
      <c r="K48" s="59">
        <f t="shared" ref="K48:K65" si="6">I48*D48</f>
        <v>0</v>
      </c>
    </row>
    <row r="49" spans="1:11">
      <c r="A49" s="24">
        <v>2</v>
      </c>
      <c r="B49" s="173"/>
      <c r="C49" s="25" t="s">
        <v>25</v>
      </c>
      <c r="D49" s="32"/>
      <c r="E49" s="33">
        <v>128591</v>
      </c>
      <c r="F49" s="28">
        <f t="shared" si="4"/>
        <v>0</v>
      </c>
      <c r="G49" s="29">
        <v>0</v>
      </c>
      <c r="H49" s="30">
        <f t="shared" si="5"/>
        <v>0</v>
      </c>
      <c r="I49" s="31">
        <f t="shared" ref="I49:I65" si="7">E49/1.08</f>
        <v>119065.74074074073</v>
      </c>
      <c r="J49" s="128"/>
      <c r="K49" s="59">
        <f t="shared" si="6"/>
        <v>0</v>
      </c>
    </row>
    <row r="50" spans="1:11">
      <c r="A50" s="24">
        <v>3</v>
      </c>
      <c r="B50" s="173"/>
      <c r="C50" s="25" t="s">
        <v>26</v>
      </c>
      <c r="D50" s="88"/>
      <c r="E50" s="27">
        <v>60043</v>
      </c>
      <c r="F50" s="28">
        <f t="shared" si="4"/>
        <v>0</v>
      </c>
      <c r="G50" s="29">
        <v>0</v>
      </c>
      <c r="H50" s="30">
        <f t="shared" si="5"/>
        <v>0</v>
      </c>
      <c r="I50" s="31">
        <f t="shared" si="7"/>
        <v>55595.370370370365</v>
      </c>
      <c r="J50" s="31"/>
      <c r="K50" s="59">
        <f t="shared" si="6"/>
        <v>0</v>
      </c>
    </row>
    <row r="51" spans="1:11">
      <c r="A51" s="24">
        <v>4</v>
      </c>
      <c r="B51" s="24"/>
      <c r="C51" s="25" t="s">
        <v>27</v>
      </c>
      <c r="D51" s="106"/>
      <c r="E51" s="27">
        <v>115781</v>
      </c>
      <c r="F51" s="28">
        <f t="shared" si="4"/>
        <v>0</v>
      </c>
      <c r="G51" s="124">
        <v>0</v>
      </c>
      <c r="H51" s="30">
        <f t="shared" si="5"/>
        <v>0</v>
      </c>
      <c r="I51" s="31">
        <f t="shared" si="7"/>
        <v>107204.62962962962</v>
      </c>
      <c r="J51" s="128"/>
      <c r="K51" s="59">
        <f t="shared" si="6"/>
        <v>0</v>
      </c>
    </row>
    <row r="52" spans="1:11">
      <c r="A52" s="24">
        <v>5</v>
      </c>
      <c r="B52" s="174"/>
      <c r="C52" s="172" t="s">
        <v>28</v>
      </c>
      <c r="D52" s="32">
        <v>20</v>
      </c>
      <c r="E52" s="27">
        <v>119943</v>
      </c>
      <c r="F52" s="28">
        <f t="shared" si="4"/>
        <v>2398860</v>
      </c>
      <c r="G52" s="124">
        <v>0</v>
      </c>
      <c r="H52" s="30">
        <f t="shared" si="5"/>
        <v>2398860</v>
      </c>
      <c r="I52" s="31">
        <f t="shared" si="7"/>
        <v>111058.33333333333</v>
      </c>
      <c r="J52" s="128"/>
      <c r="K52" s="59">
        <f t="shared" si="6"/>
        <v>2221166.6666666665</v>
      </c>
    </row>
    <row r="53" spans="1:11">
      <c r="A53" s="24">
        <v>6</v>
      </c>
      <c r="B53" s="24"/>
      <c r="C53" s="25" t="s">
        <v>29</v>
      </c>
      <c r="D53" s="26"/>
      <c r="E53" s="27">
        <v>94810</v>
      </c>
      <c r="F53" s="28">
        <f t="shared" si="4"/>
        <v>0</v>
      </c>
      <c r="G53" s="29">
        <v>0</v>
      </c>
      <c r="H53" s="30">
        <f t="shared" si="5"/>
        <v>0</v>
      </c>
      <c r="I53" s="31">
        <f t="shared" si="7"/>
        <v>87787.037037037036</v>
      </c>
      <c r="J53" s="31"/>
      <c r="K53" s="59">
        <f t="shared" si="6"/>
        <v>0</v>
      </c>
    </row>
    <row r="54" spans="1:11">
      <c r="A54" s="24">
        <v>7</v>
      </c>
      <c r="B54" s="24"/>
      <c r="C54" s="25" t="s">
        <v>30</v>
      </c>
      <c r="D54" s="34"/>
      <c r="E54" s="27">
        <v>141396</v>
      </c>
      <c r="F54" s="28">
        <f t="shared" si="4"/>
        <v>0</v>
      </c>
      <c r="G54" s="29">
        <v>0</v>
      </c>
      <c r="H54" s="30">
        <f t="shared" si="5"/>
        <v>0</v>
      </c>
      <c r="I54" s="31">
        <f t="shared" si="7"/>
        <v>130922.22222222222</v>
      </c>
      <c r="J54" s="31"/>
      <c r="K54" s="59">
        <f t="shared" si="6"/>
        <v>0</v>
      </c>
    </row>
    <row r="55" spans="1:11">
      <c r="A55" s="24">
        <v>8</v>
      </c>
      <c r="B55" s="24"/>
      <c r="C55" s="25" t="s">
        <v>31</v>
      </c>
      <c r="D55" s="34"/>
      <c r="E55" s="27">
        <v>232931</v>
      </c>
      <c r="F55" s="28">
        <f t="shared" si="4"/>
        <v>0</v>
      </c>
      <c r="G55" s="29">
        <v>0</v>
      </c>
      <c r="H55" s="30">
        <f t="shared" si="5"/>
        <v>0</v>
      </c>
      <c r="I55" s="31">
        <f t="shared" si="7"/>
        <v>215676.85185185182</v>
      </c>
      <c r="J55" s="31"/>
      <c r="K55" s="59">
        <f t="shared" si="6"/>
        <v>0</v>
      </c>
    </row>
    <row r="56" spans="1:11">
      <c r="A56" s="24">
        <v>9</v>
      </c>
      <c r="B56" s="171"/>
      <c r="C56" s="172" t="s">
        <v>32</v>
      </c>
      <c r="D56" s="26"/>
      <c r="E56" s="33">
        <v>93150</v>
      </c>
      <c r="F56" s="28">
        <f t="shared" si="4"/>
        <v>0</v>
      </c>
      <c r="G56" s="29">
        <v>0</v>
      </c>
      <c r="H56" s="30">
        <f t="shared" si="5"/>
        <v>0</v>
      </c>
      <c r="I56" s="31">
        <f t="shared" si="7"/>
        <v>86250</v>
      </c>
      <c r="J56" s="31"/>
      <c r="K56" s="59">
        <f t="shared" si="6"/>
        <v>0</v>
      </c>
    </row>
    <row r="57" spans="1:11">
      <c r="A57" s="24">
        <v>10</v>
      </c>
      <c r="B57" s="174"/>
      <c r="C57" s="36" t="s">
        <v>33</v>
      </c>
      <c r="D57" s="37"/>
      <c r="E57" s="33">
        <v>101053</v>
      </c>
      <c r="F57" s="28">
        <f t="shared" si="4"/>
        <v>0</v>
      </c>
      <c r="G57" s="29">
        <v>0</v>
      </c>
      <c r="H57" s="30">
        <f t="shared" si="5"/>
        <v>0</v>
      </c>
      <c r="I57" s="31">
        <f t="shared" si="7"/>
        <v>93567.592592592584</v>
      </c>
      <c r="J57" s="31"/>
      <c r="K57" s="59">
        <f t="shared" si="6"/>
        <v>0</v>
      </c>
    </row>
    <row r="58" spans="1:11">
      <c r="A58" s="24">
        <v>11</v>
      </c>
      <c r="B58" s="171"/>
      <c r="C58" s="172" t="s">
        <v>34</v>
      </c>
      <c r="D58" s="37">
        <v>10</v>
      </c>
      <c r="E58" s="27">
        <v>54198</v>
      </c>
      <c r="F58" s="28">
        <f t="shared" si="4"/>
        <v>541980</v>
      </c>
      <c r="G58" s="29">
        <v>0</v>
      </c>
      <c r="H58" s="30">
        <f t="shared" si="5"/>
        <v>541980</v>
      </c>
      <c r="I58" s="31">
        <f t="shared" si="7"/>
        <v>50183.333333333328</v>
      </c>
      <c r="J58" s="31"/>
      <c r="K58" s="59">
        <f t="shared" si="6"/>
        <v>501833.33333333326</v>
      </c>
    </row>
    <row r="59" spans="1:11">
      <c r="A59" s="24">
        <v>12</v>
      </c>
      <c r="B59" s="24"/>
      <c r="C59" s="25" t="s">
        <v>35</v>
      </c>
      <c r="D59" s="37"/>
      <c r="E59" s="27">
        <v>49680</v>
      </c>
      <c r="F59" s="28">
        <f t="shared" si="4"/>
        <v>0</v>
      </c>
      <c r="G59" s="29">
        <v>0</v>
      </c>
      <c r="H59" s="30">
        <f t="shared" si="5"/>
        <v>0</v>
      </c>
      <c r="I59" s="31">
        <f t="shared" si="7"/>
        <v>46000</v>
      </c>
      <c r="J59" s="31"/>
      <c r="K59" s="59">
        <f t="shared" si="6"/>
        <v>0</v>
      </c>
    </row>
    <row r="60" spans="1:11">
      <c r="A60" s="24">
        <v>13</v>
      </c>
      <c r="B60" s="24"/>
      <c r="C60" s="25" t="s">
        <v>36</v>
      </c>
      <c r="D60" s="37"/>
      <c r="E60" s="38">
        <v>64152</v>
      </c>
      <c r="F60" s="28">
        <f t="shared" si="4"/>
        <v>0</v>
      </c>
      <c r="G60" s="29">
        <v>0</v>
      </c>
      <c r="H60" s="30">
        <f t="shared" si="5"/>
        <v>0</v>
      </c>
      <c r="I60" s="31">
        <f t="shared" si="7"/>
        <v>59399.999999999993</v>
      </c>
      <c r="J60" s="31"/>
      <c r="K60" s="59">
        <f t="shared" si="6"/>
        <v>0</v>
      </c>
    </row>
    <row r="61" spans="1:11">
      <c r="A61" s="24">
        <v>14</v>
      </c>
      <c r="B61" s="24"/>
      <c r="C61" s="25" t="s">
        <v>37</v>
      </c>
      <c r="D61" s="37"/>
      <c r="E61" s="38">
        <v>65934</v>
      </c>
      <c r="F61" s="28">
        <f t="shared" si="4"/>
        <v>0</v>
      </c>
      <c r="G61" s="29">
        <v>0</v>
      </c>
      <c r="H61" s="30">
        <f t="shared" si="5"/>
        <v>0</v>
      </c>
      <c r="I61" s="31">
        <f t="shared" si="7"/>
        <v>61049.999999999993</v>
      </c>
      <c r="J61" s="31"/>
      <c r="K61" s="59">
        <f t="shared" si="6"/>
        <v>0</v>
      </c>
    </row>
    <row r="62" spans="1:11">
      <c r="A62" s="24">
        <v>15</v>
      </c>
      <c r="B62" s="24"/>
      <c r="C62" s="25" t="s">
        <v>38</v>
      </c>
      <c r="D62" s="37"/>
      <c r="E62" s="38">
        <v>76626</v>
      </c>
      <c r="F62" s="28">
        <f t="shared" si="4"/>
        <v>0</v>
      </c>
      <c r="G62" s="29">
        <v>0</v>
      </c>
      <c r="H62" s="30">
        <f t="shared" si="5"/>
        <v>0</v>
      </c>
      <c r="I62" s="31">
        <f t="shared" si="7"/>
        <v>70950</v>
      </c>
      <c r="J62" s="31"/>
      <c r="K62" s="59">
        <f t="shared" si="6"/>
        <v>0</v>
      </c>
    </row>
    <row r="63" spans="1:11">
      <c r="A63" s="24">
        <v>16</v>
      </c>
      <c r="B63" s="24"/>
      <c r="C63" s="25" t="s">
        <v>39</v>
      </c>
      <c r="D63" s="37"/>
      <c r="E63" s="38">
        <v>80190</v>
      </c>
      <c r="F63" s="28">
        <f t="shared" si="4"/>
        <v>0</v>
      </c>
      <c r="G63" s="29">
        <v>0</v>
      </c>
      <c r="H63" s="30">
        <f t="shared" si="5"/>
        <v>0</v>
      </c>
      <c r="I63" s="31">
        <f t="shared" si="7"/>
        <v>74250</v>
      </c>
      <c r="J63" s="31"/>
      <c r="K63" s="59">
        <f t="shared" si="6"/>
        <v>0</v>
      </c>
    </row>
    <row r="64" spans="1:11">
      <c r="A64" s="24">
        <v>17</v>
      </c>
      <c r="B64" s="24"/>
      <c r="C64" s="25" t="s">
        <v>40</v>
      </c>
      <c r="D64" s="37"/>
      <c r="E64" s="38">
        <v>113832</v>
      </c>
      <c r="F64" s="28">
        <f t="shared" si="4"/>
        <v>0</v>
      </c>
      <c r="G64" s="124">
        <v>0</v>
      </c>
      <c r="H64" s="30">
        <f t="shared" si="5"/>
        <v>0</v>
      </c>
      <c r="I64" s="31">
        <f t="shared" si="7"/>
        <v>105400</v>
      </c>
      <c r="J64" s="128"/>
      <c r="K64" s="59">
        <f t="shared" si="6"/>
        <v>0</v>
      </c>
    </row>
    <row r="65" spans="1:11">
      <c r="A65" s="24">
        <v>18</v>
      </c>
      <c r="B65" s="24"/>
      <c r="C65" s="25" t="s">
        <v>41</v>
      </c>
      <c r="D65" s="37"/>
      <c r="E65" s="39">
        <v>98010</v>
      </c>
      <c r="F65" s="28">
        <f t="shared" si="4"/>
        <v>0</v>
      </c>
      <c r="G65" s="124">
        <v>0</v>
      </c>
      <c r="H65" s="30">
        <f t="shared" si="5"/>
        <v>0</v>
      </c>
      <c r="I65" s="31">
        <f t="shared" si="7"/>
        <v>90750</v>
      </c>
      <c r="J65" s="128"/>
      <c r="K65" s="59">
        <f t="shared" si="6"/>
        <v>0</v>
      </c>
    </row>
    <row r="66" spans="1:11" ht="17.25">
      <c r="A66" s="40"/>
      <c r="B66" s="40"/>
      <c r="C66" s="41" t="s">
        <v>42</v>
      </c>
      <c r="D66" s="42">
        <f>SUM(D48:D65)</f>
        <v>30</v>
      </c>
      <c r="E66" s="42"/>
      <c r="F66" s="43">
        <f>SUM(F48:F65)</f>
        <v>2940840</v>
      </c>
      <c r="G66" s="43"/>
      <c r="H66" s="44">
        <f>SUM(H48:H65)</f>
        <v>2940840</v>
      </c>
      <c r="I66" s="45"/>
      <c r="J66" s="45"/>
      <c r="K66" s="64">
        <f>SUM(K48:K65)</f>
        <v>2723000</v>
      </c>
    </row>
    <row r="67" spans="1:11" ht="31.5">
      <c r="A67" s="46"/>
      <c r="B67" s="46"/>
      <c r="C67" s="47"/>
      <c r="D67" s="48"/>
      <c r="E67" s="48"/>
      <c r="F67" s="49"/>
      <c r="G67" s="49"/>
      <c r="H67" s="50"/>
      <c r="I67" s="51"/>
      <c r="J67" s="51"/>
      <c r="K67" s="65">
        <f>K66*0.08</f>
        <v>217840</v>
      </c>
    </row>
    <row r="68" spans="1:11" ht="18">
      <c r="A68" s="283" t="s">
        <v>43</v>
      </c>
      <c r="B68" s="283"/>
      <c r="C68" s="283"/>
      <c r="D68" s="284" t="s">
        <v>44</v>
      </c>
      <c r="E68" s="284"/>
      <c r="F68" s="54"/>
      <c r="G68" s="54"/>
      <c r="H68" s="55" t="s">
        <v>45</v>
      </c>
      <c r="I68" s="56"/>
      <c r="J68" s="56"/>
      <c r="K68" s="66">
        <f>SUM(K66:K67)</f>
        <v>2940840</v>
      </c>
    </row>
    <row r="72" spans="1:11" ht="15.75">
      <c r="A72" s="279" t="s">
        <v>0</v>
      </c>
      <c r="B72" s="279"/>
      <c r="C72" s="279"/>
      <c r="D72" s="279"/>
      <c r="E72" s="279"/>
      <c r="F72" s="279"/>
      <c r="G72" s="279"/>
      <c r="H72" s="279"/>
      <c r="I72" s="3"/>
      <c r="J72" s="3"/>
      <c r="K72" s="112"/>
    </row>
    <row r="73" spans="1:11" ht="17.25">
      <c r="A73" s="279" t="s">
        <v>1</v>
      </c>
      <c r="B73" s="279"/>
      <c r="C73" s="279"/>
      <c r="D73" s="279"/>
      <c r="E73" s="279"/>
      <c r="F73" s="279"/>
      <c r="G73" s="279"/>
      <c r="H73" s="279"/>
      <c r="I73" s="3"/>
      <c r="J73" s="3"/>
      <c r="K73" s="58"/>
    </row>
    <row r="74" spans="1:11" ht="15.75">
      <c r="A74" s="279" t="s">
        <v>2</v>
      </c>
      <c r="B74" s="279"/>
      <c r="C74" s="279"/>
      <c r="D74" s="279"/>
      <c r="E74" s="279"/>
      <c r="F74" s="279"/>
      <c r="G74" s="279"/>
      <c r="H74" s="279"/>
      <c r="I74" s="3"/>
      <c r="J74" s="3"/>
      <c r="K74" s="59"/>
    </row>
    <row r="75" spans="1:11" ht="15.75">
      <c r="A75" s="279" t="s">
        <v>4</v>
      </c>
      <c r="B75" s="279"/>
      <c r="C75" s="279"/>
      <c r="D75" s="279"/>
      <c r="E75" s="279"/>
      <c r="F75" s="279"/>
      <c r="G75" s="279"/>
      <c r="H75" s="279"/>
      <c r="I75" s="3"/>
      <c r="J75" s="3"/>
      <c r="K75" s="59"/>
    </row>
    <row r="76" spans="1:11" ht="15.75">
      <c r="A76" s="280" t="s">
        <v>6</v>
      </c>
      <c r="B76" s="280"/>
      <c r="C76" s="280"/>
      <c r="D76" s="280"/>
      <c r="E76" s="280"/>
      <c r="F76" s="280"/>
      <c r="G76" s="280"/>
      <c r="H76" s="280"/>
      <c r="I76" s="3"/>
      <c r="J76" s="3"/>
      <c r="K76" s="59"/>
    </row>
    <row r="77" spans="1:11" ht="27.75">
      <c r="A77" s="9"/>
      <c r="B77" s="9"/>
      <c r="C77" s="9"/>
      <c r="D77" s="281" t="s">
        <v>576</v>
      </c>
      <c r="E77" s="281"/>
      <c r="F77" s="281"/>
      <c r="G77" s="281"/>
      <c r="H77" s="281"/>
      <c r="I77" s="3"/>
      <c r="J77" s="3"/>
      <c r="K77" s="59"/>
    </row>
    <row r="78" spans="1:11" ht="15.75">
      <c r="A78" s="11" t="s">
        <v>358</v>
      </c>
      <c r="B78" s="1"/>
      <c r="C78" s="11">
        <v>11043598</v>
      </c>
      <c r="D78" s="13"/>
      <c r="E78" s="286"/>
      <c r="F78" s="286"/>
      <c r="G78" s="286"/>
      <c r="H78" s="286"/>
      <c r="I78" s="15"/>
      <c r="J78" s="15"/>
      <c r="K78" s="59"/>
    </row>
    <row r="79" spans="1:11" ht="15.75">
      <c r="A79" s="11" t="s">
        <v>9</v>
      </c>
      <c r="B79" s="11"/>
      <c r="C79" s="286" t="s">
        <v>579</v>
      </c>
      <c r="D79" s="286"/>
      <c r="E79" s="286"/>
      <c r="F79" s="16"/>
      <c r="G79" s="11"/>
      <c r="H79" s="16"/>
      <c r="I79" s="20" t="s">
        <v>161</v>
      </c>
      <c r="J79" s="20"/>
      <c r="K79" s="62"/>
    </row>
    <row r="80" spans="1:11" ht="15.75">
      <c r="A80" s="11" t="s">
        <v>11</v>
      </c>
      <c r="B80" s="11"/>
      <c r="C80" s="289"/>
      <c r="D80" s="289"/>
      <c r="E80" s="289"/>
      <c r="F80" s="289"/>
      <c r="G80" s="18"/>
      <c r="H80" s="19" t="s">
        <v>13</v>
      </c>
      <c r="I80" s="3"/>
      <c r="J80" s="3"/>
      <c r="K80" s="59"/>
    </row>
    <row r="81" spans="1:11" ht="15.75">
      <c r="A81" s="21" t="s">
        <v>14</v>
      </c>
      <c r="B81" s="21"/>
      <c r="C81" s="21" t="s">
        <v>16</v>
      </c>
      <c r="D81" s="21"/>
      <c r="E81" s="22" t="s">
        <v>18</v>
      </c>
      <c r="F81" s="23" t="s">
        <v>19</v>
      </c>
      <c r="G81" s="23" t="s">
        <v>20</v>
      </c>
      <c r="H81" s="21" t="s">
        <v>21</v>
      </c>
      <c r="I81" s="3"/>
      <c r="J81" s="175"/>
      <c r="K81" s="59"/>
    </row>
    <row r="82" spans="1:11">
      <c r="A82" s="24">
        <v>1</v>
      </c>
      <c r="B82" s="171"/>
      <c r="C82" s="172" t="s">
        <v>23</v>
      </c>
      <c r="D82" s="26"/>
      <c r="E82" s="27">
        <v>79305</v>
      </c>
      <c r="F82" s="28">
        <f t="shared" ref="F82:F99" si="8">E82*D82</f>
        <v>0</v>
      </c>
      <c r="G82" s="29">
        <v>0</v>
      </c>
      <c r="H82" s="30">
        <f t="shared" ref="H82:H99" si="9">F82-F82*G82</f>
        <v>0</v>
      </c>
      <c r="I82" s="31">
        <f>E82/1.08</f>
        <v>73430.555555555547</v>
      </c>
      <c r="J82" s="31"/>
      <c r="K82" s="59">
        <f t="shared" ref="K82:K99" si="10">I82*D82</f>
        <v>0</v>
      </c>
    </row>
    <row r="83" spans="1:11">
      <c r="A83" s="24">
        <v>2</v>
      </c>
      <c r="B83" s="173"/>
      <c r="C83" s="25" t="s">
        <v>25</v>
      </c>
      <c r="D83" s="32"/>
      <c r="E83" s="33">
        <v>128591</v>
      </c>
      <c r="F83" s="28">
        <f t="shared" si="8"/>
        <v>0</v>
      </c>
      <c r="G83" s="29">
        <v>0</v>
      </c>
      <c r="H83" s="30">
        <f t="shared" si="9"/>
        <v>0</v>
      </c>
      <c r="I83" s="31">
        <f t="shared" ref="I83:I99" si="11">E83/1.08</f>
        <v>119065.74074074073</v>
      </c>
      <c r="J83" s="128"/>
      <c r="K83" s="59">
        <f t="shared" si="10"/>
        <v>0</v>
      </c>
    </row>
    <row r="84" spans="1:11">
      <c r="A84" s="24">
        <v>3</v>
      </c>
      <c r="B84" s="173"/>
      <c r="C84" s="25" t="s">
        <v>26</v>
      </c>
      <c r="D84" s="88"/>
      <c r="E84" s="27">
        <v>60043</v>
      </c>
      <c r="F84" s="28">
        <f t="shared" si="8"/>
        <v>0</v>
      </c>
      <c r="G84" s="29">
        <v>0</v>
      </c>
      <c r="H84" s="30">
        <f t="shared" si="9"/>
        <v>0</v>
      </c>
      <c r="I84" s="31">
        <f t="shared" si="11"/>
        <v>55595.370370370365</v>
      </c>
      <c r="J84" s="31"/>
      <c r="K84" s="59">
        <f t="shared" si="10"/>
        <v>0</v>
      </c>
    </row>
    <row r="85" spans="1:11">
      <c r="A85" s="24">
        <v>4</v>
      </c>
      <c r="B85" s="24"/>
      <c r="C85" s="25" t="s">
        <v>27</v>
      </c>
      <c r="D85" s="106"/>
      <c r="E85" s="27">
        <v>115781</v>
      </c>
      <c r="F85" s="28">
        <f t="shared" si="8"/>
        <v>0</v>
      </c>
      <c r="G85" s="124">
        <v>0</v>
      </c>
      <c r="H85" s="30">
        <f t="shared" si="9"/>
        <v>0</v>
      </c>
      <c r="I85" s="31">
        <f t="shared" si="11"/>
        <v>107204.62962962962</v>
      </c>
      <c r="J85" s="128"/>
      <c r="K85" s="59">
        <f t="shared" si="10"/>
        <v>0</v>
      </c>
    </row>
    <row r="86" spans="1:11">
      <c r="A86" s="24">
        <v>5</v>
      </c>
      <c r="B86" s="174"/>
      <c r="C86" s="172" t="s">
        <v>28</v>
      </c>
      <c r="D86" s="32"/>
      <c r="E86" s="27">
        <v>119943</v>
      </c>
      <c r="F86" s="28">
        <f t="shared" si="8"/>
        <v>0</v>
      </c>
      <c r="G86" s="124">
        <v>0</v>
      </c>
      <c r="H86" s="30">
        <f t="shared" si="9"/>
        <v>0</v>
      </c>
      <c r="I86" s="31">
        <f t="shared" si="11"/>
        <v>111058.33333333333</v>
      </c>
      <c r="J86" s="128"/>
      <c r="K86" s="59">
        <f t="shared" si="10"/>
        <v>0</v>
      </c>
    </row>
    <row r="87" spans="1:11">
      <c r="A87" s="24">
        <v>6</v>
      </c>
      <c r="B87" s="24"/>
      <c r="C87" s="25" t="s">
        <v>29</v>
      </c>
      <c r="D87" s="26"/>
      <c r="E87" s="27">
        <v>94810</v>
      </c>
      <c r="F87" s="28">
        <f t="shared" si="8"/>
        <v>0</v>
      </c>
      <c r="G87" s="29">
        <v>0</v>
      </c>
      <c r="H87" s="30">
        <f t="shared" si="9"/>
        <v>0</v>
      </c>
      <c r="I87" s="31">
        <f t="shared" si="11"/>
        <v>87787.037037037036</v>
      </c>
      <c r="J87" s="31"/>
      <c r="K87" s="59">
        <f t="shared" si="10"/>
        <v>0</v>
      </c>
    </row>
    <row r="88" spans="1:11">
      <c r="A88" s="24">
        <v>7</v>
      </c>
      <c r="B88" s="24"/>
      <c r="C88" s="25" t="s">
        <v>30</v>
      </c>
      <c r="D88" s="34"/>
      <c r="E88" s="27">
        <v>141396</v>
      </c>
      <c r="F88" s="28">
        <f t="shared" si="8"/>
        <v>0</v>
      </c>
      <c r="G88" s="29">
        <v>0</v>
      </c>
      <c r="H88" s="30">
        <f t="shared" si="9"/>
        <v>0</v>
      </c>
      <c r="I88" s="31">
        <f t="shared" si="11"/>
        <v>130922.22222222222</v>
      </c>
      <c r="J88" s="31"/>
      <c r="K88" s="59">
        <f t="shared" si="10"/>
        <v>0</v>
      </c>
    </row>
    <row r="89" spans="1:11">
      <c r="A89" s="24">
        <v>8</v>
      </c>
      <c r="B89" s="24"/>
      <c r="C89" s="25" t="s">
        <v>31</v>
      </c>
      <c r="D89" s="34"/>
      <c r="E89" s="27">
        <v>232931</v>
      </c>
      <c r="F89" s="28">
        <f t="shared" si="8"/>
        <v>0</v>
      </c>
      <c r="G89" s="29">
        <v>0</v>
      </c>
      <c r="H89" s="30">
        <f t="shared" si="9"/>
        <v>0</v>
      </c>
      <c r="I89" s="31">
        <f t="shared" si="11"/>
        <v>215676.85185185182</v>
      </c>
      <c r="J89" s="31"/>
      <c r="K89" s="59">
        <f t="shared" si="10"/>
        <v>0</v>
      </c>
    </row>
    <row r="90" spans="1:11">
      <c r="A90" s="24">
        <v>9</v>
      </c>
      <c r="B90" s="171"/>
      <c r="C90" s="172" t="s">
        <v>32</v>
      </c>
      <c r="D90" s="26"/>
      <c r="E90" s="33">
        <v>93150</v>
      </c>
      <c r="F90" s="28">
        <f t="shared" si="8"/>
        <v>0</v>
      </c>
      <c r="G90" s="29">
        <v>0</v>
      </c>
      <c r="H90" s="30">
        <f t="shared" si="9"/>
        <v>0</v>
      </c>
      <c r="I90" s="31">
        <f t="shared" si="11"/>
        <v>86250</v>
      </c>
      <c r="J90" s="31"/>
      <c r="K90" s="59">
        <f t="shared" si="10"/>
        <v>0</v>
      </c>
    </row>
    <row r="91" spans="1:11">
      <c r="A91" s="24">
        <v>10</v>
      </c>
      <c r="B91" s="174"/>
      <c r="C91" s="36" t="s">
        <v>33</v>
      </c>
      <c r="D91" s="37"/>
      <c r="E91" s="33">
        <v>101053</v>
      </c>
      <c r="F91" s="28">
        <f t="shared" si="8"/>
        <v>0</v>
      </c>
      <c r="G91" s="29">
        <v>0</v>
      </c>
      <c r="H91" s="30">
        <f t="shared" si="9"/>
        <v>0</v>
      </c>
      <c r="I91" s="31">
        <f t="shared" si="11"/>
        <v>93567.592592592584</v>
      </c>
      <c r="J91" s="31"/>
      <c r="K91" s="59">
        <f t="shared" si="10"/>
        <v>0</v>
      </c>
    </row>
    <row r="92" spans="1:11">
      <c r="A92" s="24">
        <v>11</v>
      </c>
      <c r="B92" s="171"/>
      <c r="C92" s="172" t="s">
        <v>34</v>
      </c>
      <c r="D92" s="37">
        <v>20</v>
      </c>
      <c r="E92" s="27">
        <v>54198</v>
      </c>
      <c r="F92" s="28">
        <f t="shared" si="8"/>
        <v>1083960</v>
      </c>
      <c r="G92" s="29">
        <v>0</v>
      </c>
      <c r="H92" s="30">
        <f t="shared" si="9"/>
        <v>1083960</v>
      </c>
      <c r="I92" s="31">
        <f t="shared" si="11"/>
        <v>50183.333333333328</v>
      </c>
      <c r="J92" s="31"/>
      <c r="K92" s="59">
        <f t="shared" si="10"/>
        <v>1003666.6666666665</v>
      </c>
    </row>
    <row r="93" spans="1:11">
      <c r="A93" s="24">
        <v>12</v>
      </c>
      <c r="B93" s="24"/>
      <c r="C93" s="25" t="s">
        <v>35</v>
      </c>
      <c r="D93" s="37"/>
      <c r="E93" s="27">
        <v>49680</v>
      </c>
      <c r="F93" s="28">
        <f t="shared" si="8"/>
        <v>0</v>
      </c>
      <c r="G93" s="29">
        <v>0</v>
      </c>
      <c r="H93" s="30">
        <f t="shared" si="9"/>
        <v>0</v>
      </c>
      <c r="I93" s="31">
        <f t="shared" si="11"/>
        <v>46000</v>
      </c>
      <c r="J93" s="31"/>
      <c r="K93" s="59">
        <f t="shared" si="10"/>
        <v>0</v>
      </c>
    </row>
    <row r="94" spans="1:11">
      <c r="A94" s="24">
        <v>13</v>
      </c>
      <c r="B94" s="24"/>
      <c r="C94" s="25" t="s">
        <v>36</v>
      </c>
      <c r="D94" s="37"/>
      <c r="E94" s="38">
        <v>64152</v>
      </c>
      <c r="F94" s="28">
        <f t="shared" si="8"/>
        <v>0</v>
      </c>
      <c r="G94" s="29">
        <v>0</v>
      </c>
      <c r="H94" s="30">
        <f t="shared" si="9"/>
        <v>0</v>
      </c>
      <c r="I94" s="31">
        <f t="shared" si="11"/>
        <v>59399.999999999993</v>
      </c>
      <c r="J94" s="31"/>
      <c r="K94" s="59">
        <f t="shared" si="10"/>
        <v>0</v>
      </c>
    </row>
    <row r="95" spans="1:11">
      <c r="A95" s="24">
        <v>14</v>
      </c>
      <c r="B95" s="24"/>
      <c r="C95" s="25" t="s">
        <v>37</v>
      </c>
      <c r="D95" s="37"/>
      <c r="E95" s="38">
        <v>65934</v>
      </c>
      <c r="F95" s="28">
        <f t="shared" si="8"/>
        <v>0</v>
      </c>
      <c r="G95" s="29">
        <v>0</v>
      </c>
      <c r="H95" s="30">
        <f t="shared" si="9"/>
        <v>0</v>
      </c>
      <c r="I95" s="31">
        <f t="shared" si="11"/>
        <v>61049.999999999993</v>
      </c>
      <c r="J95" s="31"/>
      <c r="K95" s="59">
        <f t="shared" si="10"/>
        <v>0</v>
      </c>
    </row>
    <row r="96" spans="1:11">
      <c r="A96" s="24">
        <v>15</v>
      </c>
      <c r="B96" s="24"/>
      <c r="C96" s="25" t="s">
        <v>38</v>
      </c>
      <c r="D96" s="37"/>
      <c r="E96" s="38">
        <v>76626</v>
      </c>
      <c r="F96" s="28">
        <f t="shared" si="8"/>
        <v>0</v>
      </c>
      <c r="G96" s="29">
        <v>0</v>
      </c>
      <c r="H96" s="30">
        <f t="shared" si="9"/>
        <v>0</v>
      </c>
      <c r="I96" s="31">
        <f t="shared" si="11"/>
        <v>70950</v>
      </c>
      <c r="J96" s="31"/>
      <c r="K96" s="59">
        <f t="shared" si="10"/>
        <v>0</v>
      </c>
    </row>
    <row r="97" spans="1:11">
      <c r="A97" s="24">
        <v>16</v>
      </c>
      <c r="B97" s="24"/>
      <c r="C97" s="25" t="s">
        <v>39</v>
      </c>
      <c r="D97" s="37"/>
      <c r="E97" s="38">
        <v>80190</v>
      </c>
      <c r="F97" s="28">
        <f t="shared" si="8"/>
        <v>0</v>
      </c>
      <c r="G97" s="29">
        <v>0</v>
      </c>
      <c r="H97" s="30">
        <f t="shared" si="9"/>
        <v>0</v>
      </c>
      <c r="I97" s="31">
        <f t="shared" si="11"/>
        <v>74250</v>
      </c>
      <c r="J97" s="31"/>
      <c r="K97" s="59">
        <f t="shared" si="10"/>
        <v>0</v>
      </c>
    </row>
    <row r="98" spans="1:11">
      <c r="A98" s="24">
        <v>17</v>
      </c>
      <c r="B98" s="24"/>
      <c r="C98" s="25" t="s">
        <v>40</v>
      </c>
      <c r="D98" s="37"/>
      <c r="E98" s="38">
        <v>113832</v>
      </c>
      <c r="F98" s="28">
        <f t="shared" si="8"/>
        <v>0</v>
      </c>
      <c r="G98" s="124">
        <v>0</v>
      </c>
      <c r="H98" s="30">
        <f t="shared" si="9"/>
        <v>0</v>
      </c>
      <c r="I98" s="31">
        <f t="shared" si="11"/>
        <v>105400</v>
      </c>
      <c r="J98" s="128"/>
      <c r="K98" s="59">
        <f t="shared" si="10"/>
        <v>0</v>
      </c>
    </row>
    <row r="99" spans="1:11">
      <c r="A99" s="24">
        <v>18</v>
      </c>
      <c r="B99" s="24"/>
      <c r="C99" s="25" t="s">
        <v>41</v>
      </c>
      <c r="D99" s="37"/>
      <c r="E99" s="39">
        <v>98010</v>
      </c>
      <c r="F99" s="28">
        <f t="shared" si="8"/>
        <v>0</v>
      </c>
      <c r="G99" s="124">
        <v>0</v>
      </c>
      <c r="H99" s="30">
        <f t="shared" si="9"/>
        <v>0</v>
      </c>
      <c r="I99" s="31">
        <f t="shared" si="11"/>
        <v>90750</v>
      </c>
      <c r="J99" s="128"/>
      <c r="K99" s="59">
        <f t="shared" si="10"/>
        <v>0</v>
      </c>
    </row>
    <row r="100" spans="1:11" ht="17.25">
      <c r="A100" s="40"/>
      <c r="B100" s="40"/>
      <c r="C100" s="41" t="s">
        <v>42</v>
      </c>
      <c r="D100" s="42">
        <f>SUM(D82:D99)</f>
        <v>20</v>
      </c>
      <c r="E100" s="42"/>
      <c r="F100" s="43">
        <f>SUM(F82:F99)</f>
        <v>1083960</v>
      </c>
      <c r="G100" s="43"/>
      <c r="H100" s="44">
        <f>SUM(H82:H99)</f>
        <v>1083960</v>
      </c>
      <c r="I100" s="45"/>
      <c r="J100" s="45"/>
      <c r="K100" s="64">
        <f>SUM(K82:K99)</f>
        <v>1003666.6666666665</v>
      </c>
    </row>
    <row r="101" spans="1:11" ht="31.5">
      <c r="A101" s="46"/>
      <c r="B101" s="46"/>
      <c r="C101" s="47"/>
      <c r="D101" s="48"/>
      <c r="E101" s="48"/>
      <c r="F101" s="49"/>
      <c r="G101" s="49"/>
      <c r="H101" s="50"/>
      <c r="I101" s="51"/>
      <c r="J101" s="51"/>
      <c r="K101" s="65">
        <f>K100*0.08</f>
        <v>80293.333333333328</v>
      </c>
    </row>
    <row r="102" spans="1:11" ht="18">
      <c r="A102" s="283" t="s">
        <v>43</v>
      </c>
      <c r="B102" s="283"/>
      <c r="C102" s="283"/>
      <c r="D102" s="284" t="s">
        <v>44</v>
      </c>
      <c r="E102" s="284"/>
      <c r="F102" s="54"/>
      <c r="G102" s="54"/>
      <c r="H102" s="55" t="s">
        <v>45</v>
      </c>
      <c r="I102" s="56"/>
      <c r="J102" s="56"/>
      <c r="K102" s="66">
        <f>SUM(K100:K101)</f>
        <v>1083959.9999999998</v>
      </c>
    </row>
    <row r="106" spans="1:11" ht="15.75">
      <c r="A106" s="279" t="s">
        <v>0</v>
      </c>
      <c r="B106" s="279"/>
      <c r="C106" s="279"/>
      <c r="D106" s="279"/>
      <c r="E106" s="279"/>
      <c r="F106" s="279"/>
      <c r="G106" s="279"/>
      <c r="H106" s="279"/>
      <c r="I106" s="3"/>
      <c r="J106" s="3"/>
      <c r="K106" s="112"/>
    </row>
    <row r="107" spans="1:11" ht="17.25">
      <c r="A107" s="279" t="s">
        <v>1</v>
      </c>
      <c r="B107" s="279"/>
      <c r="C107" s="279"/>
      <c r="D107" s="279"/>
      <c r="E107" s="279"/>
      <c r="F107" s="279"/>
      <c r="G107" s="279"/>
      <c r="H107" s="279"/>
      <c r="I107" s="3"/>
      <c r="J107" s="3"/>
      <c r="K107" s="58"/>
    </row>
    <row r="108" spans="1:11" ht="15.75">
      <c r="A108" s="279" t="s">
        <v>2</v>
      </c>
      <c r="B108" s="279"/>
      <c r="C108" s="279"/>
      <c r="D108" s="279"/>
      <c r="E108" s="279"/>
      <c r="F108" s="279"/>
      <c r="G108" s="279"/>
      <c r="H108" s="279"/>
      <c r="I108" s="3"/>
      <c r="J108" s="3"/>
      <c r="K108" s="59"/>
    </row>
    <row r="109" spans="1:11" ht="15.75">
      <c r="A109" s="279" t="s">
        <v>4</v>
      </c>
      <c r="B109" s="279"/>
      <c r="C109" s="279"/>
      <c r="D109" s="279"/>
      <c r="E109" s="279"/>
      <c r="F109" s="279"/>
      <c r="G109" s="279"/>
      <c r="H109" s="279"/>
      <c r="I109" s="3"/>
      <c r="J109" s="3"/>
      <c r="K109" s="59"/>
    </row>
    <row r="110" spans="1:11" ht="15.75">
      <c r="A110" s="280" t="s">
        <v>6</v>
      </c>
      <c r="B110" s="280"/>
      <c r="C110" s="280"/>
      <c r="D110" s="280"/>
      <c r="E110" s="280"/>
      <c r="F110" s="280"/>
      <c r="G110" s="280"/>
      <c r="H110" s="280"/>
      <c r="I110" s="3"/>
      <c r="J110" s="3"/>
      <c r="K110" s="59"/>
    </row>
    <row r="111" spans="1:11" ht="27.75">
      <c r="A111" s="9"/>
      <c r="B111" s="9"/>
      <c r="C111" s="9"/>
      <c r="D111" s="281" t="s">
        <v>580</v>
      </c>
      <c r="E111" s="281"/>
      <c r="F111" s="281"/>
      <c r="G111" s="281"/>
      <c r="H111" s="281"/>
      <c r="I111" s="3"/>
      <c r="J111" s="3"/>
      <c r="K111" s="59"/>
    </row>
    <row r="112" spans="1:11" ht="15.75">
      <c r="A112" s="11" t="s">
        <v>358</v>
      </c>
      <c r="B112" s="1"/>
      <c r="C112" s="11">
        <v>15284227</v>
      </c>
      <c r="D112" s="13"/>
      <c r="E112" s="286"/>
      <c r="F112" s="286"/>
      <c r="G112" s="286"/>
      <c r="H112" s="286"/>
      <c r="I112" s="15"/>
      <c r="J112" s="15"/>
      <c r="K112" s="59"/>
    </row>
    <row r="113" spans="1:11" ht="15.75">
      <c r="A113" s="11" t="s">
        <v>9</v>
      </c>
      <c r="B113" s="11"/>
      <c r="C113" s="286" t="s">
        <v>581</v>
      </c>
      <c r="D113" s="286"/>
      <c r="E113" s="286"/>
      <c r="F113" s="16"/>
      <c r="G113" s="11"/>
      <c r="H113" s="16"/>
      <c r="I113" s="20" t="s">
        <v>161</v>
      </c>
      <c r="J113" s="20"/>
      <c r="K113" s="62"/>
    </row>
    <row r="114" spans="1:11" ht="15.75">
      <c r="A114" s="11" t="s">
        <v>11</v>
      </c>
      <c r="B114" s="11"/>
      <c r="C114" s="289"/>
      <c r="D114" s="289"/>
      <c r="E114" s="289"/>
      <c r="F114" s="289"/>
      <c r="G114" s="18"/>
      <c r="H114" s="19" t="s">
        <v>13</v>
      </c>
      <c r="I114" s="3"/>
      <c r="J114" s="3"/>
      <c r="K114" s="59"/>
    </row>
    <row r="115" spans="1:11" ht="15.75">
      <c r="A115" s="21" t="s">
        <v>14</v>
      </c>
      <c r="B115" s="21"/>
      <c r="C115" s="21" t="s">
        <v>16</v>
      </c>
      <c r="D115" s="21"/>
      <c r="E115" s="22" t="s">
        <v>18</v>
      </c>
      <c r="F115" s="23" t="s">
        <v>19</v>
      </c>
      <c r="G115" s="23" t="s">
        <v>20</v>
      </c>
      <c r="H115" s="21" t="s">
        <v>21</v>
      </c>
      <c r="I115" s="3"/>
      <c r="J115" s="175"/>
      <c r="K115" s="59"/>
    </row>
    <row r="116" spans="1:11">
      <c r="A116" s="24">
        <v>1</v>
      </c>
      <c r="B116" s="171"/>
      <c r="C116" s="172" t="s">
        <v>23</v>
      </c>
      <c r="D116" s="26"/>
      <c r="E116" s="27">
        <v>79305</v>
      </c>
      <c r="F116" s="28">
        <f t="shared" ref="F116:F133" si="12">E116*D116</f>
        <v>0</v>
      </c>
      <c r="G116" s="29">
        <v>0</v>
      </c>
      <c r="H116" s="30">
        <f t="shared" ref="H116:H133" si="13">F116-F116*G116</f>
        <v>0</v>
      </c>
      <c r="I116" s="31">
        <f>E116/1.08</f>
        <v>73430.555555555547</v>
      </c>
      <c r="J116" s="31"/>
      <c r="K116" s="59">
        <f t="shared" ref="K116:K133" si="14">I116*D116</f>
        <v>0</v>
      </c>
    </row>
    <row r="117" spans="1:11">
      <c r="A117" s="24">
        <v>2</v>
      </c>
      <c r="B117" s="173"/>
      <c r="C117" s="25" t="s">
        <v>25</v>
      </c>
      <c r="D117" s="32"/>
      <c r="E117" s="33">
        <v>128591</v>
      </c>
      <c r="F117" s="28">
        <f t="shared" si="12"/>
        <v>0</v>
      </c>
      <c r="G117" s="29">
        <v>0</v>
      </c>
      <c r="H117" s="30">
        <f t="shared" si="13"/>
        <v>0</v>
      </c>
      <c r="I117" s="31">
        <f t="shared" ref="I117:I133" si="15">E117/1.08</f>
        <v>119065.74074074073</v>
      </c>
      <c r="J117" s="128"/>
      <c r="K117" s="59">
        <f t="shared" si="14"/>
        <v>0</v>
      </c>
    </row>
    <row r="118" spans="1:11">
      <c r="A118" s="24">
        <v>3</v>
      </c>
      <c r="B118" s="173"/>
      <c r="C118" s="25" t="s">
        <v>26</v>
      </c>
      <c r="D118" s="88"/>
      <c r="E118" s="27">
        <v>60043</v>
      </c>
      <c r="F118" s="28">
        <f t="shared" si="12"/>
        <v>0</v>
      </c>
      <c r="G118" s="29">
        <v>0</v>
      </c>
      <c r="H118" s="30">
        <f t="shared" si="13"/>
        <v>0</v>
      </c>
      <c r="I118" s="31">
        <f t="shared" si="15"/>
        <v>55595.370370370365</v>
      </c>
      <c r="J118" s="31"/>
      <c r="K118" s="59">
        <f t="shared" si="14"/>
        <v>0</v>
      </c>
    </row>
    <row r="119" spans="1:11">
      <c r="A119" s="24">
        <v>4</v>
      </c>
      <c r="B119" s="24"/>
      <c r="C119" s="25" t="s">
        <v>27</v>
      </c>
      <c r="D119" s="106"/>
      <c r="E119" s="27">
        <v>115781</v>
      </c>
      <c r="F119" s="28">
        <f t="shared" si="12"/>
        <v>0</v>
      </c>
      <c r="G119" s="124">
        <v>0</v>
      </c>
      <c r="H119" s="30">
        <f t="shared" si="13"/>
        <v>0</v>
      </c>
      <c r="I119" s="31">
        <f t="shared" si="15"/>
        <v>107204.62962962962</v>
      </c>
      <c r="J119" s="128"/>
      <c r="K119" s="59">
        <f t="shared" si="14"/>
        <v>0</v>
      </c>
    </row>
    <row r="120" spans="1:11">
      <c r="A120" s="24">
        <v>5</v>
      </c>
      <c r="B120" s="174"/>
      <c r="C120" s="172" t="s">
        <v>28</v>
      </c>
      <c r="D120" s="32"/>
      <c r="E120" s="27">
        <v>119943</v>
      </c>
      <c r="F120" s="28">
        <f t="shared" si="12"/>
        <v>0</v>
      </c>
      <c r="G120" s="124">
        <v>0</v>
      </c>
      <c r="H120" s="30">
        <f t="shared" si="13"/>
        <v>0</v>
      </c>
      <c r="I120" s="31">
        <f t="shared" si="15"/>
        <v>111058.33333333333</v>
      </c>
      <c r="J120" s="128"/>
      <c r="K120" s="59">
        <f t="shared" si="14"/>
        <v>0</v>
      </c>
    </row>
    <row r="121" spans="1:11">
      <c r="A121" s="24">
        <v>6</v>
      </c>
      <c r="B121" s="24"/>
      <c r="C121" s="25" t="s">
        <v>29</v>
      </c>
      <c r="D121" s="26"/>
      <c r="E121" s="27">
        <v>94810</v>
      </c>
      <c r="F121" s="28">
        <f t="shared" si="12"/>
        <v>0</v>
      </c>
      <c r="G121" s="29">
        <v>0</v>
      </c>
      <c r="H121" s="30">
        <f t="shared" si="13"/>
        <v>0</v>
      </c>
      <c r="I121" s="31">
        <f t="shared" si="15"/>
        <v>87787.037037037036</v>
      </c>
      <c r="J121" s="31"/>
      <c r="K121" s="59">
        <f t="shared" si="14"/>
        <v>0</v>
      </c>
    </row>
    <row r="122" spans="1:11">
      <c r="A122" s="24">
        <v>7</v>
      </c>
      <c r="B122" s="24"/>
      <c r="C122" s="25" t="s">
        <v>30</v>
      </c>
      <c r="D122" s="34"/>
      <c r="E122" s="27">
        <v>141396</v>
      </c>
      <c r="F122" s="28">
        <f t="shared" si="12"/>
        <v>0</v>
      </c>
      <c r="G122" s="29">
        <v>0</v>
      </c>
      <c r="H122" s="30">
        <f t="shared" si="13"/>
        <v>0</v>
      </c>
      <c r="I122" s="31">
        <f t="shared" si="15"/>
        <v>130922.22222222222</v>
      </c>
      <c r="J122" s="31"/>
      <c r="K122" s="59">
        <f t="shared" si="14"/>
        <v>0</v>
      </c>
    </row>
    <row r="123" spans="1:11">
      <c r="A123" s="24">
        <v>8</v>
      </c>
      <c r="B123" s="24"/>
      <c r="C123" s="25" t="s">
        <v>31</v>
      </c>
      <c r="D123" s="34"/>
      <c r="E123" s="27">
        <v>232931</v>
      </c>
      <c r="F123" s="28">
        <f t="shared" si="12"/>
        <v>0</v>
      </c>
      <c r="G123" s="29">
        <v>0</v>
      </c>
      <c r="H123" s="30">
        <f t="shared" si="13"/>
        <v>0</v>
      </c>
      <c r="I123" s="31">
        <f t="shared" si="15"/>
        <v>215676.85185185182</v>
      </c>
      <c r="J123" s="31"/>
      <c r="K123" s="59">
        <f t="shared" si="14"/>
        <v>0</v>
      </c>
    </row>
    <row r="124" spans="1:11">
      <c r="A124" s="24">
        <v>9</v>
      </c>
      <c r="B124" s="171"/>
      <c r="C124" s="172" t="s">
        <v>32</v>
      </c>
      <c r="D124" s="26"/>
      <c r="E124" s="33">
        <v>93150</v>
      </c>
      <c r="F124" s="28">
        <f t="shared" si="12"/>
        <v>0</v>
      </c>
      <c r="G124" s="29">
        <v>0</v>
      </c>
      <c r="H124" s="30">
        <f t="shared" si="13"/>
        <v>0</v>
      </c>
      <c r="I124" s="31">
        <f t="shared" si="15"/>
        <v>86250</v>
      </c>
      <c r="J124" s="31"/>
      <c r="K124" s="59">
        <f t="shared" si="14"/>
        <v>0</v>
      </c>
    </row>
    <row r="125" spans="1:11">
      <c r="A125" s="24">
        <v>10</v>
      </c>
      <c r="B125" s="174"/>
      <c r="C125" s="36" t="s">
        <v>33</v>
      </c>
      <c r="D125" s="37"/>
      <c r="E125" s="33">
        <v>101053</v>
      </c>
      <c r="F125" s="28">
        <f t="shared" si="12"/>
        <v>0</v>
      </c>
      <c r="G125" s="29">
        <v>0</v>
      </c>
      <c r="H125" s="30">
        <f t="shared" si="13"/>
        <v>0</v>
      </c>
      <c r="I125" s="31">
        <f t="shared" si="15"/>
        <v>93567.592592592584</v>
      </c>
      <c r="J125" s="31"/>
      <c r="K125" s="59">
        <f t="shared" si="14"/>
        <v>0</v>
      </c>
    </row>
    <row r="126" spans="1:11">
      <c r="A126" s="24">
        <v>11</v>
      </c>
      <c r="B126" s="171"/>
      <c r="C126" s="172" t="s">
        <v>34</v>
      </c>
      <c r="D126" s="37"/>
      <c r="E126" s="27">
        <v>54198</v>
      </c>
      <c r="F126" s="28">
        <f t="shared" si="12"/>
        <v>0</v>
      </c>
      <c r="G126" s="29">
        <v>0</v>
      </c>
      <c r="H126" s="30">
        <f t="shared" si="13"/>
        <v>0</v>
      </c>
      <c r="I126" s="31">
        <f t="shared" si="15"/>
        <v>50183.333333333328</v>
      </c>
      <c r="J126" s="31"/>
      <c r="K126" s="59">
        <f t="shared" si="14"/>
        <v>0</v>
      </c>
    </row>
    <row r="127" spans="1:11">
      <c r="A127" s="24">
        <v>12</v>
      </c>
      <c r="B127" s="24"/>
      <c r="C127" s="25" t="s">
        <v>35</v>
      </c>
      <c r="D127" s="37"/>
      <c r="E127" s="27">
        <v>49680</v>
      </c>
      <c r="F127" s="28">
        <f t="shared" si="12"/>
        <v>0</v>
      </c>
      <c r="G127" s="29">
        <v>0</v>
      </c>
      <c r="H127" s="30">
        <f t="shared" si="13"/>
        <v>0</v>
      </c>
      <c r="I127" s="31">
        <f t="shared" si="15"/>
        <v>46000</v>
      </c>
      <c r="J127" s="31"/>
      <c r="K127" s="59">
        <f t="shared" si="14"/>
        <v>0</v>
      </c>
    </row>
    <row r="128" spans="1:11">
      <c r="A128" s="24">
        <v>13</v>
      </c>
      <c r="B128" s="24"/>
      <c r="C128" s="25" t="s">
        <v>36</v>
      </c>
      <c r="D128" s="37"/>
      <c r="E128" s="38">
        <v>64152</v>
      </c>
      <c r="F128" s="28">
        <f t="shared" si="12"/>
        <v>0</v>
      </c>
      <c r="G128" s="29">
        <v>0</v>
      </c>
      <c r="H128" s="30">
        <f t="shared" si="13"/>
        <v>0</v>
      </c>
      <c r="I128" s="31">
        <f t="shared" si="15"/>
        <v>59399.999999999993</v>
      </c>
      <c r="J128" s="31"/>
      <c r="K128" s="59">
        <f t="shared" si="14"/>
        <v>0</v>
      </c>
    </row>
    <row r="129" spans="1:11">
      <c r="A129" s="24">
        <v>14</v>
      </c>
      <c r="B129" s="24"/>
      <c r="C129" s="25" t="s">
        <v>37</v>
      </c>
      <c r="D129" s="37"/>
      <c r="E129" s="38">
        <v>65934</v>
      </c>
      <c r="F129" s="28">
        <f t="shared" si="12"/>
        <v>0</v>
      </c>
      <c r="G129" s="29">
        <v>0</v>
      </c>
      <c r="H129" s="30">
        <f t="shared" si="13"/>
        <v>0</v>
      </c>
      <c r="I129" s="31">
        <f t="shared" si="15"/>
        <v>61049.999999999993</v>
      </c>
      <c r="J129" s="31"/>
      <c r="K129" s="59">
        <f t="shared" si="14"/>
        <v>0</v>
      </c>
    </row>
    <row r="130" spans="1:11">
      <c r="A130" s="24">
        <v>15</v>
      </c>
      <c r="B130" s="24"/>
      <c r="C130" s="25" t="s">
        <v>38</v>
      </c>
      <c r="D130" s="37"/>
      <c r="E130" s="38">
        <v>76626</v>
      </c>
      <c r="F130" s="28">
        <f t="shared" si="12"/>
        <v>0</v>
      </c>
      <c r="G130" s="29">
        <v>0</v>
      </c>
      <c r="H130" s="30">
        <f t="shared" si="13"/>
        <v>0</v>
      </c>
      <c r="I130" s="31">
        <f t="shared" si="15"/>
        <v>70950</v>
      </c>
      <c r="J130" s="31"/>
      <c r="K130" s="59">
        <f t="shared" si="14"/>
        <v>0</v>
      </c>
    </row>
    <row r="131" spans="1:11">
      <c r="A131" s="24">
        <v>16</v>
      </c>
      <c r="B131" s="24"/>
      <c r="C131" s="25" t="s">
        <v>39</v>
      </c>
      <c r="D131" s="37"/>
      <c r="E131" s="38">
        <v>80190</v>
      </c>
      <c r="F131" s="28">
        <f t="shared" si="12"/>
        <v>0</v>
      </c>
      <c r="G131" s="29">
        <v>0</v>
      </c>
      <c r="H131" s="30">
        <f t="shared" si="13"/>
        <v>0</v>
      </c>
      <c r="I131" s="31">
        <f t="shared" si="15"/>
        <v>74250</v>
      </c>
      <c r="J131" s="31"/>
      <c r="K131" s="59">
        <f t="shared" si="14"/>
        <v>0</v>
      </c>
    </row>
    <row r="132" spans="1:11">
      <c r="A132" s="24">
        <v>17</v>
      </c>
      <c r="B132" s="24"/>
      <c r="C132" s="25" t="s">
        <v>40</v>
      </c>
      <c r="D132" s="37">
        <v>5</v>
      </c>
      <c r="E132" s="38">
        <v>113832</v>
      </c>
      <c r="F132" s="28">
        <f t="shared" si="12"/>
        <v>569160</v>
      </c>
      <c r="G132" s="124">
        <v>0</v>
      </c>
      <c r="H132" s="30">
        <f t="shared" si="13"/>
        <v>569160</v>
      </c>
      <c r="I132" s="31">
        <f t="shared" si="15"/>
        <v>105400</v>
      </c>
      <c r="J132" s="128"/>
      <c r="K132" s="59">
        <f t="shared" si="14"/>
        <v>527000</v>
      </c>
    </row>
    <row r="133" spans="1:11">
      <c r="A133" s="24">
        <v>18</v>
      </c>
      <c r="B133" s="24"/>
      <c r="C133" s="25" t="s">
        <v>41</v>
      </c>
      <c r="D133" s="37"/>
      <c r="E133" s="39">
        <v>98010</v>
      </c>
      <c r="F133" s="28">
        <f t="shared" si="12"/>
        <v>0</v>
      </c>
      <c r="G133" s="124">
        <v>0</v>
      </c>
      <c r="H133" s="30">
        <f t="shared" si="13"/>
        <v>0</v>
      </c>
      <c r="I133" s="31">
        <f t="shared" si="15"/>
        <v>90750</v>
      </c>
      <c r="J133" s="128"/>
      <c r="K133" s="59">
        <f t="shared" si="14"/>
        <v>0</v>
      </c>
    </row>
    <row r="134" spans="1:11" ht="17.25">
      <c r="A134" s="40"/>
      <c r="B134" s="40"/>
      <c r="C134" s="41" t="s">
        <v>42</v>
      </c>
      <c r="D134" s="42">
        <f>SUM(D116:D133)</f>
        <v>5</v>
      </c>
      <c r="E134" s="42"/>
      <c r="F134" s="43">
        <f>SUM(F116:F133)</f>
        <v>569160</v>
      </c>
      <c r="G134" s="43"/>
      <c r="H134" s="44">
        <f>SUM(H116:H133)</f>
        <v>569160</v>
      </c>
      <c r="I134" s="45"/>
      <c r="J134" s="45"/>
      <c r="K134" s="64">
        <f>SUM(K116:K133)</f>
        <v>527000</v>
      </c>
    </row>
    <row r="135" spans="1:11" ht="31.5">
      <c r="A135" s="46"/>
      <c r="B135" s="46"/>
      <c r="C135" s="47"/>
      <c r="D135" s="48"/>
      <c r="E135" s="48"/>
      <c r="F135" s="49"/>
      <c r="G135" s="49"/>
      <c r="H135" s="50"/>
      <c r="I135" s="51"/>
      <c r="J135" s="51"/>
      <c r="K135" s="65">
        <f>K134*0.08</f>
        <v>42160</v>
      </c>
    </row>
    <row r="136" spans="1:11" ht="18">
      <c r="A136" s="283" t="s">
        <v>43</v>
      </c>
      <c r="B136" s="283"/>
      <c r="C136" s="283"/>
      <c r="D136" s="284" t="s">
        <v>44</v>
      </c>
      <c r="E136" s="284"/>
      <c r="F136" s="54"/>
      <c r="G136" s="54"/>
      <c r="H136" s="55" t="s">
        <v>45</v>
      </c>
      <c r="I136" s="56"/>
      <c r="J136" s="56"/>
      <c r="K136" s="66">
        <f>SUM(K134:K135)</f>
        <v>569160</v>
      </c>
    </row>
    <row r="140" spans="1:11" ht="15.75">
      <c r="A140" s="279" t="s">
        <v>0</v>
      </c>
      <c r="B140" s="279"/>
      <c r="C140" s="279"/>
      <c r="D140" s="279"/>
      <c r="E140" s="279"/>
      <c r="F140" s="279"/>
      <c r="G140" s="279"/>
      <c r="H140" s="279"/>
      <c r="I140" s="3"/>
      <c r="J140" s="3"/>
      <c r="K140" s="112"/>
    </row>
    <row r="141" spans="1:11" ht="17.25">
      <c r="A141" s="279" t="s">
        <v>1</v>
      </c>
      <c r="B141" s="279"/>
      <c r="C141" s="279"/>
      <c r="D141" s="279"/>
      <c r="E141" s="279"/>
      <c r="F141" s="279"/>
      <c r="G141" s="279"/>
      <c r="H141" s="279"/>
      <c r="I141" s="3"/>
      <c r="J141" s="3"/>
      <c r="K141" s="58"/>
    </row>
    <row r="142" spans="1:11" ht="15.75">
      <c r="A142" s="279" t="s">
        <v>2</v>
      </c>
      <c r="B142" s="279"/>
      <c r="C142" s="279"/>
      <c r="D142" s="279"/>
      <c r="E142" s="279"/>
      <c r="F142" s="279"/>
      <c r="G142" s="279"/>
      <c r="H142" s="279"/>
      <c r="I142" s="3"/>
      <c r="J142" s="3"/>
      <c r="K142" s="59"/>
    </row>
    <row r="143" spans="1:11" ht="15.75">
      <c r="A143" s="279" t="s">
        <v>4</v>
      </c>
      <c r="B143" s="279"/>
      <c r="C143" s="279"/>
      <c r="D143" s="279"/>
      <c r="E143" s="279"/>
      <c r="F143" s="279"/>
      <c r="G143" s="279"/>
      <c r="H143" s="279"/>
      <c r="I143" s="3"/>
      <c r="J143" s="3"/>
      <c r="K143" s="59"/>
    </row>
    <row r="144" spans="1:11" ht="15.75">
      <c r="A144" s="280" t="s">
        <v>6</v>
      </c>
      <c r="B144" s="280"/>
      <c r="C144" s="280"/>
      <c r="D144" s="280"/>
      <c r="E144" s="280"/>
      <c r="F144" s="280"/>
      <c r="G144" s="280"/>
      <c r="H144" s="280"/>
      <c r="I144" s="3"/>
      <c r="J144" s="3"/>
      <c r="K144" s="59"/>
    </row>
    <row r="145" spans="1:11" ht="27.75">
      <c r="A145" s="9"/>
      <c r="B145" s="9"/>
      <c r="C145" s="9"/>
      <c r="D145" s="281" t="s">
        <v>580</v>
      </c>
      <c r="E145" s="281"/>
      <c r="F145" s="281"/>
      <c r="G145" s="281"/>
      <c r="H145" s="281"/>
      <c r="I145" s="3"/>
      <c r="J145" s="3"/>
      <c r="K145" s="59"/>
    </row>
    <row r="146" spans="1:11" ht="15.75">
      <c r="A146" s="11" t="s">
        <v>358</v>
      </c>
      <c r="B146" s="1"/>
      <c r="C146" s="11">
        <v>15283233</v>
      </c>
      <c r="D146" s="13"/>
      <c r="E146" s="286"/>
      <c r="F146" s="286"/>
      <c r="G146" s="286"/>
      <c r="H146" s="286"/>
      <c r="I146" s="15"/>
      <c r="J146" s="15"/>
      <c r="K146" s="59"/>
    </row>
    <row r="147" spans="1:11" ht="15.75">
      <c r="A147" s="11" t="s">
        <v>9</v>
      </c>
      <c r="B147" s="11"/>
      <c r="C147" s="286" t="s">
        <v>581</v>
      </c>
      <c r="D147" s="286"/>
      <c r="E147" s="286"/>
      <c r="F147" s="16"/>
      <c r="G147" s="11"/>
      <c r="H147" s="16"/>
      <c r="I147" s="20" t="s">
        <v>161</v>
      </c>
      <c r="J147" s="20"/>
      <c r="K147" s="62"/>
    </row>
    <row r="148" spans="1:11" ht="15.75">
      <c r="A148" s="11" t="s">
        <v>11</v>
      </c>
      <c r="B148" s="11"/>
      <c r="C148" s="289"/>
      <c r="D148" s="289"/>
      <c r="E148" s="289"/>
      <c r="F148" s="289"/>
      <c r="G148" s="18"/>
      <c r="H148" s="19" t="s">
        <v>13</v>
      </c>
      <c r="I148" s="3"/>
      <c r="J148" s="3"/>
      <c r="K148" s="59"/>
    </row>
    <row r="149" spans="1:11" ht="15.75">
      <c r="A149" s="21" t="s">
        <v>14</v>
      </c>
      <c r="B149" s="21"/>
      <c r="C149" s="21" t="s">
        <v>16</v>
      </c>
      <c r="D149" s="21"/>
      <c r="E149" s="22" t="s">
        <v>18</v>
      </c>
      <c r="F149" s="23" t="s">
        <v>19</v>
      </c>
      <c r="G149" s="23" t="s">
        <v>20</v>
      </c>
      <c r="H149" s="21" t="s">
        <v>21</v>
      </c>
      <c r="I149" s="3"/>
      <c r="J149" s="175"/>
      <c r="K149" s="59"/>
    </row>
    <row r="150" spans="1:11">
      <c r="A150" s="24">
        <v>1</v>
      </c>
      <c r="B150" s="171"/>
      <c r="C150" s="172" t="s">
        <v>23</v>
      </c>
      <c r="D150" s="26"/>
      <c r="E150" s="27">
        <v>79305</v>
      </c>
      <c r="F150" s="28">
        <f t="shared" ref="F150:F167" si="16">E150*D150</f>
        <v>0</v>
      </c>
      <c r="G150" s="29">
        <v>0</v>
      </c>
      <c r="H150" s="30">
        <f t="shared" ref="H150:H167" si="17">F150-F150*G150</f>
        <v>0</v>
      </c>
      <c r="I150" s="31">
        <f>E150/1.08</f>
        <v>73430.555555555547</v>
      </c>
      <c r="J150" s="31"/>
      <c r="K150" s="59">
        <f t="shared" ref="K150:K167" si="18">I150*D150</f>
        <v>0</v>
      </c>
    </row>
    <row r="151" spans="1:11">
      <c r="A151" s="24">
        <v>2</v>
      </c>
      <c r="B151" s="173"/>
      <c r="C151" s="25" t="s">
        <v>25</v>
      </c>
      <c r="D151" s="32">
        <v>20</v>
      </c>
      <c r="E151" s="33">
        <v>128591</v>
      </c>
      <c r="F151" s="28">
        <f t="shared" si="16"/>
        <v>2571820</v>
      </c>
      <c r="G151" s="29">
        <v>0</v>
      </c>
      <c r="H151" s="30">
        <f t="shared" si="17"/>
        <v>2571820</v>
      </c>
      <c r="I151" s="31">
        <f t="shared" ref="I151:I167" si="19">E151/1.08</f>
        <v>119065.74074074073</v>
      </c>
      <c r="J151" s="128"/>
      <c r="K151" s="59">
        <f t="shared" si="18"/>
        <v>2381314.8148148144</v>
      </c>
    </row>
    <row r="152" spans="1:11">
      <c r="A152" s="24">
        <v>3</v>
      </c>
      <c r="B152" s="173"/>
      <c r="C152" s="25" t="s">
        <v>26</v>
      </c>
      <c r="D152" s="88"/>
      <c r="E152" s="27">
        <v>60043</v>
      </c>
      <c r="F152" s="28">
        <f t="shared" si="16"/>
        <v>0</v>
      </c>
      <c r="G152" s="29">
        <v>0</v>
      </c>
      <c r="H152" s="30">
        <f t="shared" si="17"/>
        <v>0</v>
      </c>
      <c r="I152" s="31">
        <f t="shared" si="19"/>
        <v>55595.370370370365</v>
      </c>
      <c r="J152" s="31"/>
      <c r="K152" s="59">
        <f t="shared" si="18"/>
        <v>0</v>
      </c>
    </row>
    <row r="153" spans="1:11">
      <c r="A153" s="24">
        <v>4</v>
      </c>
      <c r="B153" s="24"/>
      <c r="C153" s="25" t="s">
        <v>27</v>
      </c>
      <c r="D153" s="106"/>
      <c r="E153" s="27">
        <v>115781</v>
      </c>
      <c r="F153" s="28">
        <f t="shared" si="16"/>
        <v>0</v>
      </c>
      <c r="G153" s="124">
        <v>0</v>
      </c>
      <c r="H153" s="30">
        <f t="shared" si="17"/>
        <v>0</v>
      </c>
      <c r="I153" s="31">
        <f t="shared" si="19"/>
        <v>107204.62962962962</v>
      </c>
      <c r="J153" s="128"/>
      <c r="K153" s="59">
        <f t="shared" si="18"/>
        <v>0</v>
      </c>
    </row>
    <row r="154" spans="1:11">
      <c r="A154" s="24">
        <v>5</v>
      </c>
      <c r="B154" s="174"/>
      <c r="C154" s="172" t="s">
        <v>28</v>
      </c>
      <c r="D154" s="32">
        <v>30</v>
      </c>
      <c r="E154" s="27">
        <v>119943</v>
      </c>
      <c r="F154" s="28">
        <f t="shared" si="16"/>
        <v>3598290</v>
      </c>
      <c r="G154" s="124">
        <v>0</v>
      </c>
      <c r="H154" s="30">
        <f t="shared" si="17"/>
        <v>3598290</v>
      </c>
      <c r="I154" s="31">
        <f t="shared" si="19"/>
        <v>111058.33333333333</v>
      </c>
      <c r="J154" s="128"/>
      <c r="K154" s="59">
        <f t="shared" si="18"/>
        <v>3331750</v>
      </c>
    </row>
    <row r="155" spans="1:11">
      <c r="A155" s="24">
        <v>6</v>
      </c>
      <c r="B155" s="24"/>
      <c r="C155" s="25" t="s">
        <v>29</v>
      </c>
      <c r="D155" s="26"/>
      <c r="E155" s="27">
        <v>94810</v>
      </c>
      <c r="F155" s="28">
        <f t="shared" si="16"/>
        <v>0</v>
      </c>
      <c r="G155" s="29">
        <v>0</v>
      </c>
      <c r="H155" s="30">
        <f t="shared" si="17"/>
        <v>0</v>
      </c>
      <c r="I155" s="31">
        <f t="shared" si="19"/>
        <v>87787.037037037036</v>
      </c>
      <c r="J155" s="31"/>
      <c r="K155" s="59">
        <f t="shared" si="18"/>
        <v>0</v>
      </c>
    </row>
    <row r="156" spans="1:11">
      <c r="A156" s="24">
        <v>7</v>
      </c>
      <c r="B156" s="24"/>
      <c r="C156" s="25" t="s">
        <v>30</v>
      </c>
      <c r="D156" s="34"/>
      <c r="E156" s="27">
        <v>141396</v>
      </c>
      <c r="F156" s="28">
        <f t="shared" si="16"/>
        <v>0</v>
      </c>
      <c r="G156" s="29">
        <v>0</v>
      </c>
      <c r="H156" s="30">
        <f t="shared" si="17"/>
        <v>0</v>
      </c>
      <c r="I156" s="31">
        <f t="shared" si="19"/>
        <v>130922.22222222222</v>
      </c>
      <c r="J156" s="31"/>
      <c r="K156" s="59">
        <f t="shared" si="18"/>
        <v>0</v>
      </c>
    </row>
    <row r="157" spans="1:11">
      <c r="A157" s="24">
        <v>8</v>
      </c>
      <c r="B157" s="24"/>
      <c r="C157" s="25" t="s">
        <v>31</v>
      </c>
      <c r="D157" s="34"/>
      <c r="E157" s="27">
        <v>232931</v>
      </c>
      <c r="F157" s="28">
        <f t="shared" si="16"/>
        <v>0</v>
      </c>
      <c r="G157" s="29">
        <v>0</v>
      </c>
      <c r="H157" s="30">
        <f t="shared" si="17"/>
        <v>0</v>
      </c>
      <c r="I157" s="31">
        <f t="shared" si="19"/>
        <v>215676.85185185182</v>
      </c>
      <c r="J157" s="31"/>
      <c r="K157" s="59">
        <f t="shared" si="18"/>
        <v>0</v>
      </c>
    </row>
    <row r="158" spans="1:11">
      <c r="A158" s="24">
        <v>9</v>
      </c>
      <c r="B158" s="171"/>
      <c r="C158" s="172" t="s">
        <v>32</v>
      </c>
      <c r="D158" s="26"/>
      <c r="E158" s="33">
        <v>93150</v>
      </c>
      <c r="F158" s="28">
        <f t="shared" si="16"/>
        <v>0</v>
      </c>
      <c r="G158" s="29">
        <v>0</v>
      </c>
      <c r="H158" s="30">
        <f t="shared" si="17"/>
        <v>0</v>
      </c>
      <c r="I158" s="31">
        <f t="shared" si="19"/>
        <v>86250</v>
      </c>
      <c r="J158" s="31"/>
      <c r="K158" s="59">
        <f t="shared" si="18"/>
        <v>0</v>
      </c>
    </row>
    <row r="159" spans="1:11">
      <c r="A159" s="24">
        <v>10</v>
      </c>
      <c r="B159" s="174"/>
      <c r="C159" s="36" t="s">
        <v>33</v>
      </c>
      <c r="D159" s="37"/>
      <c r="E159" s="33">
        <v>101053</v>
      </c>
      <c r="F159" s="28">
        <f t="shared" si="16"/>
        <v>0</v>
      </c>
      <c r="G159" s="29">
        <v>0</v>
      </c>
      <c r="H159" s="30">
        <f t="shared" si="17"/>
        <v>0</v>
      </c>
      <c r="I159" s="31">
        <f t="shared" si="19"/>
        <v>93567.592592592584</v>
      </c>
      <c r="J159" s="31"/>
      <c r="K159" s="59">
        <f t="shared" si="18"/>
        <v>0</v>
      </c>
    </row>
    <row r="160" spans="1:11">
      <c r="A160" s="24">
        <v>11</v>
      </c>
      <c r="B160" s="171"/>
      <c r="C160" s="172" t="s">
        <v>34</v>
      </c>
      <c r="D160" s="37"/>
      <c r="E160" s="27">
        <v>54198</v>
      </c>
      <c r="F160" s="28">
        <f t="shared" si="16"/>
        <v>0</v>
      </c>
      <c r="G160" s="29">
        <v>0</v>
      </c>
      <c r="H160" s="30">
        <f t="shared" si="17"/>
        <v>0</v>
      </c>
      <c r="I160" s="31">
        <f t="shared" si="19"/>
        <v>50183.333333333328</v>
      </c>
      <c r="J160" s="31"/>
      <c r="K160" s="59">
        <f t="shared" si="18"/>
        <v>0</v>
      </c>
    </row>
    <row r="161" spans="1:11">
      <c r="A161" s="24">
        <v>12</v>
      </c>
      <c r="B161" s="24"/>
      <c r="C161" s="25" t="s">
        <v>35</v>
      </c>
      <c r="D161" s="37"/>
      <c r="E161" s="27">
        <v>49680</v>
      </c>
      <c r="F161" s="28">
        <f t="shared" si="16"/>
        <v>0</v>
      </c>
      <c r="G161" s="29">
        <v>0</v>
      </c>
      <c r="H161" s="30">
        <f t="shared" si="17"/>
        <v>0</v>
      </c>
      <c r="I161" s="31">
        <f t="shared" si="19"/>
        <v>46000</v>
      </c>
      <c r="J161" s="31"/>
      <c r="K161" s="59">
        <f t="shared" si="18"/>
        <v>0</v>
      </c>
    </row>
    <row r="162" spans="1:11">
      <c r="A162" s="24">
        <v>13</v>
      </c>
      <c r="B162" s="24"/>
      <c r="C162" s="25" t="s">
        <v>36</v>
      </c>
      <c r="D162" s="37"/>
      <c r="E162" s="38">
        <v>64152</v>
      </c>
      <c r="F162" s="28">
        <f t="shared" si="16"/>
        <v>0</v>
      </c>
      <c r="G162" s="29">
        <v>0</v>
      </c>
      <c r="H162" s="30">
        <f t="shared" si="17"/>
        <v>0</v>
      </c>
      <c r="I162" s="31">
        <f t="shared" si="19"/>
        <v>59399.999999999993</v>
      </c>
      <c r="J162" s="31"/>
      <c r="K162" s="59">
        <f t="shared" si="18"/>
        <v>0</v>
      </c>
    </row>
    <row r="163" spans="1:11">
      <c r="A163" s="24">
        <v>14</v>
      </c>
      <c r="B163" s="24"/>
      <c r="C163" s="25" t="s">
        <v>37</v>
      </c>
      <c r="D163" s="37"/>
      <c r="E163" s="38">
        <v>65934</v>
      </c>
      <c r="F163" s="28">
        <f t="shared" si="16"/>
        <v>0</v>
      </c>
      <c r="G163" s="29">
        <v>0</v>
      </c>
      <c r="H163" s="30">
        <f t="shared" si="17"/>
        <v>0</v>
      </c>
      <c r="I163" s="31">
        <f t="shared" si="19"/>
        <v>61049.999999999993</v>
      </c>
      <c r="J163" s="31"/>
      <c r="K163" s="59">
        <f t="shared" si="18"/>
        <v>0</v>
      </c>
    </row>
    <row r="164" spans="1:11">
      <c r="A164" s="24">
        <v>15</v>
      </c>
      <c r="B164" s="24"/>
      <c r="C164" s="25" t="s">
        <v>38</v>
      </c>
      <c r="D164" s="37"/>
      <c r="E164" s="38">
        <v>76626</v>
      </c>
      <c r="F164" s="28">
        <f t="shared" si="16"/>
        <v>0</v>
      </c>
      <c r="G164" s="29">
        <v>0</v>
      </c>
      <c r="H164" s="30">
        <f t="shared" si="17"/>
        <v>0</v>
      </c>
      <c r="I164" s="31">
        <f t="shared" si="19"/>
        <v>70950</v>
      </c>
      <c r="J164" s="31"/>
      <c r="K164" s="59">
        <f t="shared" si="18"/>
        <v>0</v>
      </c>
    </row>
    <row r="165" spans="1:11">
      <c r="A165" s="24">
        <v>16</v>
      </c>
      <c r="B165" s="24"/>
      <c r="C165" s="25" t="s">
        <v>39</v>
      </c>
      <c r="D165" s="37"/>
      <c r="E165" s="38">
        <v>80190</v>
      </c>
      <c r="F165" s="28">
        <f t="shared" si="16"/>
        <v>0</v>
      </c>
      <c r="G165" s="29">
        <v>0</v>
      </c>
      <c r="H165" s="30">
        <f t="shared" si="17"/>
        <v>0</v>
      </c>
      <c r="I165" s="31">
        <f t="shared" si="19"/>
        <v>74250</v>
      </c>
      <c r="J165" s="31"/>
      <c r="K165" s="59">
        <f t="shared" si="18"/>
        <v>0</v>
      </c>
    </row>
    <row r="166" spans="1:11">
      <c r="A166" s="24">
        <v>17</v>
      </c>
      <c r="B166" s="24"/>
      <c r="C166" s="25" t="s">
        <v>40</v>
      </c>
      <c r="D166" s="37"/>
      <c r="E166" s="38">
        <v>113832</v>
      </c>
      <c r="F166" s="28">
        <f t="shared" si="16"/>
        <v>0</v>
      </c>
      <c r="G166" s="124">
        <v>0</v>
      </c>
      <c r="H166" s="30">
        <f t="shared" si="17"/>
        <v>0</v>
      </c>
      <c r="I166" s="31">
        <f t="shared" si="19"/>
        <v>105400</v>
      </c>
      <c r="J166" s="128"/>
      <c r="K166" s="59">
        <f t="shared" si="18"/>
        <v>0</v>
      </c>
    </row>
    <row r="167" spans="1:11">
      <c r="A167" s="24">
        <v>18</v>
      </c>
      <c r="B167" s="24"/>
      <c r="C167" s="25" t="s">
        <v>41</v>
      </c>
      <c r="D167" s="37"/>
      <c r="E167" s="39">
        <v>98010</v>
      </c>
      <c r="F167" s="28">
        <f t="shared" si="16"/>
        <v>0</v>
      </c>
      <c r="G167" s="124">
        <v>0</v>
      </c>
      <c r="H167" s="30">
        <f t="shared" si="17"/>
        <v>0</v>
      </c>
      <c r="I167" s="31">
        <f t="shared" si="19"/>
        <v>90750</v>
      </c>
      <c r="J167" s="128"/>
      <c r="K167" s="59">
        <f t="shared" si="18"/>
        <v>0</v>
      </c>
    </row>
    <row r="168" spans="1:11" ht="17.25">
      <c r="A168" s="40"/>
      <c r="B168" s="40"/>
      <c r="C168" s="41" t="s">
        <v>42</v>
      </c>
      <c r="D168" s="42">
        <f>SUM(D150:D167)</f>
        <v>50</v>
      </c>
      <c r="E168" s="42"/>
      <c r="F168" s="43">
        <f>SUM(F150:F167)</f>
        <v>6170110</v>
      </c>
      <c r="G168" s="43"/>
      <c r="H168" s="44">
        <f>SUM(H150:H167)</f>
        <v>6170110</v>
      </c>
      <c r="I168" s="45"/>
      <c r="J168" s="45"/>
      <c r="K168" s="64">
        <f>SUM(K150:K167)</f>
        <v>5713064.8148148144</v>
      </c>
    </row>
    <row r="169" spans="1:11" ht="31.5">
      <c r="A169" s="46"/>
      <c r="B169" s="46"/>
      <c r="C169" s="47"/>
      <c r="D169" s="48"/>
      <c r="E169" s="48"/>
      <c r="F169" s="49"/>
      <c r="G169" s="49"/>
      <c r="H169" s="50"/>
      <c r="I169" s="51"/>
      <c r="J169" s="51"/>
      <c r="K169" s="65">
        <f>K168*0.08</f>
        <v>457045.18518518517</v>
      </c>
    </row>
    <row r="170" spans="1:11" ht="18">
      <c r="A170" s="283" t="s">
        <v>43</v>
      </c>
      <c r="B170" s="283"/>
      <c r="C170" s="283"/>
      <c r="D170" s="284" t="s">
        <v>44</v>
      </c>
      <c r="E170" s="284"/>
      <c r="F170" s="54"/>
      <c r="G170" s="54"/>
      <c r="H170" s="55" t="s">
        <v>45</v>
      </c>
      <c r="I170" s="56"/>
      <c r="J170" s="56"/>
      <c r="K170" s="66">
        <f>SUM(K168:K169)</f>
        <v>6170110</v>
      </c>
    </row>
    <row r="174" spans="1:11" ht="15.75">
      <c r="A174" s="279" t="s">
        <v>0</v>
      </c>
      <c r="B174" s="279"/>
      <c r="C174" s="279"/>
      <c r="D174" s="279"/>
      <c r="E174" s="279"/>
      <c r="F174" s="279"/>
      <c r="G174" s="279"/>
      <c r="H174" s="279"/>
      <c r="I174" s="3"/>
      <c r="J174" s="3"/>
      <c r="K174" s="112"/>
    </row>
    <row r="175" spans="1:11" ht="17.25">
      <c r="A175" s="279" t="s">
        <v>1</v>
      </c>
      <c r="B175" s="279"/>
      <c r="C175" s="279"/>
      <c r="D175" s="279"/>
      <c r="E175" s="279"/>
      <c r="F175" s="279"/>
      <c r="G175" s="279"/>
      <c r="H175" s="279"/>
      <c r="I175" s="3"/>
      <c r="J175" s="3"/>
      <c r="K175" s="58"/>
    </row>
    <row r="176" spans="1:11" ht="15.75">
      <c r="A176" s="279" t="s">
        <v>2</v>
      </c>
      <c r="B176" s="279"/>
      <c r="C176" s="279"/>
      <c r="D176" s="279"/>
      <c r="E176" s="279"/>
      <c r="F176" s="279"/>
      <c r="G176" s="279"/>
      <c r="H176" s="279"/>
      <c r="I176" s="3"/>
      <c r="J176" s="3"/>
      <c r="K176" s="59"/>
    </row>
    <row r="177" spans="1:11" ht="15.75">
      <c r="A177" s="279" t="s">
        <v>4</v>
      </c>
      <c r="B177" s="279"/>
      <c r="C177" s="279"/>
      <c r="D177" s="279"/>
      <c r="E177" s="279"/>
      <c r="F177" s="279"/>
      <c r="G177" s="279"/>
      <c r="H177" s="279"/>
      <c r="I177" s="3"/>
      <c r="J177" s="3"/>
      <c r="K177" s="59"/>
    </row>
    <row r="178" spans="1:11" ht="15.75">
      <c r="A178" s="280" t="s">
        <v>6</v>
      </c>
      <c r="B178" s="280"/>
      <c r="C178" s="280"/>
      <c r="D178" s="280"/>
      <c r="E178" s="280"/>
      <c r="F178" s="280"/>
      <c r="G178" s="280"/>
      <c r="H178" s="280"/>
      <c r="I178" s="3"/>
      <c r="J178" s="3"/>
      <c r="K178" s="59"/>
    </row>
    <row r="179" spans="1:11" ht="27.75">
      <c r="A179" s="9"/>
      <c r="B179" s="9"/>
      <c r="C179" s="9"/>
      <c r="D179" s="281" t="s">
        <v>580</v>
      </c>
      <c r="E179" s="281"/>
      <c r="F179" s="281"/>
      <c r="G179" s="281"/>
      <c r="H179" s="281"/>
      <c r="I179" s="3"/>
      <c r="J179" s="3"/>
      <c r="K179" s="59"/>
    </row>
    <row r="180" spans="1:11" ht="15.75">
      <c r="A180" s="11" t="s">
        <v>358</v>
      </c>
      <c r="B180" s="1"/>
      <c r="C180" s="11">
        <v>15283092</v>
      </c>
      <c r="D180" s="13"/>
      <c r="E180" s="286"/>
      <c r="F180" s="286"/>
      <c r="G180" s="286"/>
      <c r="H180" s="286"/>
      <c r="I180" s="15"/>
      <c r="J180" s="15"/>
      <c r="K180" s="59"/>
    </row>
    <row r="181" spans="1:11" ht="15.75">
      <c r="A181" s="11" t="s">
        <v>9</v>
      </c>
      <c r="B181" s="11"/>
      <c r="C181" s="286" t="s">
        <v>581</v>
      </c>
      <c r="D181" s="286"/>
      <c r="E181" s="286"/>
      <c r="F181" s="16"/>
      <c r="G181" s="11"/>
      <c r="H181" s="16"/>
      <c r="I181" s="20" t="s">
        <v>161</v>
      </c>
      <c r="J181" s="20"/>
      <c r="K181" s="62"/>
    </row>
    <row r="182" spans="1:11" ht="15.75">
      <c r="A182" s="11" t="s">
        <v>11</v>
      </c>
      <c r="B182" s="11"/>
      <c r="C182" s="289"/>
      <c r="D182" s="289"/>
      <c r="E182" s="289"/>
      <c r="F182" s="289"/>
      <c r="G182" s="18"/>
      <c r="H182" s="19" t="s">
        <v>13</v>
      </c>
      <c r="I182" s="3"/>
      <c r="J182" s="3"/>
      <c r="K182" s="59"/>
    </row>
    <row r="183" spans="1:11" ht="15.75">
      <c r="A183" s="21" t="s">
        <v>14</v>
      </c>
      <c r="B183" s="21"/>
      <c r="C183" s="21" t="s">
        <v>16</v>
      </c>
      <c r="D183" s="21"/>
      <c r="E183" s="22" t="s">
        <v>18</v>
      </c>
      <c r="F183" s="23" t="s">
        <v>19</v>
      </c>
      <c r="G183" s="23" t="s">
        <v>20</v>
      </c>
      <c r="H183" s="21" t="s">
        <v>21</v>
      </c>
      <c r="I183" s="3"/>
      <c r="J183" s="175"/>
      <c r="K183" s="59"/>
    </row>
    <row r="184" spans="1:11">
      <c r="A184" s="24">
        <v>1</v>
      </c>
      <c r="B184" s="171"/>
      <c r="C184" s="172" t="s">
        <v>23</v>
      </c>
      <c r="D184" s="26"/>
      <c r="E184" s="27">
        <v>79305</v>
      </c>
      <c r="F184" s="28">
        <f t="shared" ref="F184:F201" si="20">E184*D184</f>
        <v>0</v>
      </c>
      <c r="G184" s="29">
        <v>0</v>
      </c>
      <c r="H184" s="30">
        <f t="shared" ref="H184:H201" si="21">F184-F184*G184</f>
        <v>0</v>
      </c>
      <c r="I184" s="31">
        <f>E184/1.08</f>
        <v>73430.555555555547</v>
      </c>
      <c r="J184" s="31"/>
      <c r="K184" s="59">
        <f t="shared" ref="K184:K201" si="22">I184*D184</f>
        <v>0</v>
      </c>
    </row>
    <row r="185" spans="1:11">
      <c r="A185" s="24">
        <v>2</v>
      </c>
      <c r="B185" s="173"/>
      <c r="C185" s="25" t="s">
        <v>25</v>
      </c>
      <c r="D185" s="32"/>
      <c r="E185" s="33">
        <v>128591</v>
      </c>
      <c r="F185" s="28">
        <f t="shared" si="20"/>
        <v>0</v>
      </c>
      <c r="G185" s="29">
        <v>0</v>
      </c>
      <c r="H185" s="30">
        <f t="shared" si="21"/>
        <v>0</v>
      </c>
      <c r="I185" s="31">
        <f t="shared" ref="I185:I201" si="23">E185/1.08</f>
        <v>119065.74074074073</v>
      </c>
      <c r="J185" s="128"/>
      <c r="K185" s="59">
        <f t="shared" si="22"/>
        <v>0</v>
      </c>
    </row>
    <row r="186" spans="1:11">
      <c r="A186" s="24">
        <v>3</v>
      </c>
      <c r="B186" s="173"/>
      <c r="C186" s="25" t="s">
        <v>26</v>
      </c>
      <c r="D186" s="88"/>
      <c r="E186" s="27">
        <v>60043</v>
      </c>
      <c r="F186" s="28">
        <f t="shared" si="20"/>
        <v>0</v>
      </c>
      <c r="G186" s="29">
        <v>0</v>
      </c>
      <c r="H186" s="30">
        <f t="shared" si="21"/>
        <v>0</v>
      </c>
      <c r="I186" s="31">
        <f t="shared" si="23"/>
        <v>55595.370370370365</v>
      </c>
      <c r="J186" s="31"/>
      <c r="K186" s="59">
        <f t="shared" si="22"/>
        <v>0</v>
      </c>
    </row>
    <row r="187" spans="1:11">
      <c r="A187" s="24">
        <v>4</v>
      </c>
      <c r="B187" s="24"/>
      <c r="C187" s="25" t="s">
        <v>27</v>
      </c>
      <c r="D187" s="106"/>
      <c r="E187" s="27">
        <v>115781</v>
      </c>
      <c r="F187" s="28">
        <f t="shared" si="20"/>
        <v>0</v>
      </c>
      <c r="G187" s="124">
        <v>0</v>
      </c>
      <c r="H187" s="30">
        <f t="shared" si="21"/>
        <v>0</v>
      </c>
      <c r="I187" s="31">
        <f t="shared" si="23"/>
        <v>107204.62962962962</v>
      </c>
      <c r="J187" s="128"/>
      <c r="K187" s="59">
        <f t="shared" si="22"/>
        <v>0</v>
      </c>
    </row>
    <row r="188" spans="1:11">
      <c r="A188" s="24">
        <v>5</v>
      </c>
      <c r="B188" s="174"/>
      <c r="C188" s="172" t="s">
        <v>28</v>
      </c>
      <c r="D188" s="32"/>
      <c r="E188" s="27">
        <v>119943</v>
      </c>
      <c r="F188" s="28">
        <f t="shared" si="20"/>
        <v>0</v>
      </c>
      <c r="G188" s="124">
        <v>0</v>
      </c>
      <c r="H188" s="30">
        <f t="shared" si="21"/>
        <v>0</v>
      </c>
      <c r="I188" s="31">
        <f t="shared" si="23"/>
        <v>111058.33333333333</v>
      </c>
      <c r="J188" s="128"/>
      <c r="K188" s="59">
        <f t="shared" si="22"/>
        <v>0</v>
      </c>
    </row>
    <row r="189" spans="1:11">
      <c r="A189" s="24">
        <v>6</v>
      </c>
      <c r="B189" s="24"/>
      <c r="C189" s="25" t="s">
        <v>29</v>
      </c>
      <c r="D189" s="26"/>
      <c r="E189" s="27">
        <v>94810</v>
      </c>
      <c r="F189" s="28">
        <f t="shared" si="20"/>
        <v>0</v>
      </c>
      <c r="G189" s="29">
        <v>0</v>
      </c>
      <c r="H189" s="30">
        <f t="shared" si="21"/>
        <v>0</v>
      </c>
      <c r="I189" s="31">
        <f t="shared" si="23"/>
        <v>87787.037037037036</v>
      </c>
      <c r="J189" s="31"/>
      <c r="K189" s="59">
        <f t="shared" si="22"/>
        <v>0</v>
      </c>
    </row>
    <row r="190" spans="1:11">
      <c r="A190" s="24">
        <v>7</v>
      </c>
      <c r="B190" s="24"/>
      <c r="C190" s="25" t="s">
        <v>30</v>
      </c>
      <c r="D190" s="34"/>
      <c r="E190" s="27">
        <v>141396</v>
      </c>
      <c r="F190" s="28">
        <f t="shared" si="20"/>
        <v>0</v>
      </c>
      <c r="G190" s="29">
        <v>0</v>
      </c>
      <c r="H190" s="30">
        <f t="shared" si="21"/>
        <v>0</v>
      </c>
      <c r="I190" s="31">
        <f t="shared" si="23"/>
        <v>130922.22222222222</v>
      </c>
      <c r="J190" s="31"/>
      <c r="K190" s="59">
        <f t="shared" si="22"/>
        <v>0</v>
      </c>
    </row>
    <row r="191" spans="1:11">
      <c r="A191" s="24">
        <v>8</v>
      </c>
      <c r="B191" s="24"/>
      <c r="C191" s="25" t="s">
        <v>31</v>
      </c>
      <c r="D191" s="34"/>
      <c r="E191" s="27">
        <v>232931</v>
      </c>
      <c r="F191" s="28">
        <f t="shared" si="20"/>
        <v>0</v>
      </c>
      <c r="G191" s="29">
        <v>0</v>
      </c>
      <c r="H191" s="30">
        <f t="shared" si="21"/>
        <v>0</v>
      </c>
      <c r="I191" s="31">
        <f t="shared" si="23"/>
        <v>215676.85185185182</v>
      </c>
      <c r="J191" s="31"/>
      <c r="K191" s="59">
        <f t="shared" si="22"/>
        <v>0</v>
      </c>
    </row>
    <row r="192" spans="1:11">
      <c r="A192" s="24">
        <v>9</v>
      </c>
      <c r="B192" s="171"/>
      <c r="C192" s="172" t="s">
        <v>32</v>
      </c>
      <c r="D192" s="26"/>
      <c r="E192" s="33">
        <v>93150</v>
      </c>
      <c r="F192" s="28">
        <f t="shared" si="20"/>
        <v>0</v>
      </c>
      <c r="G192" s="29">
        <v>0</v>
      </c>
      <c r="H192" s="30">
        <f t="shared" si="21"/>
        <v>0</v>
      </c>
      <c r="I192" s="31">
        <f t="shared" si="23"/>
        <v>86250</v>
      </c>
      <c r="J192" s="31"/>
      <c r="K192" s="59">
        <f t="shared" si="22"/>
        <v>0</v>
      </c>
    </row>
    <row r="193" spans="1:11">
      <c r="A193" s="24">
        <v>10</v>
      </c>
      <c r="B193" s="174"/>
      <c r="C193" s="36" t="s">
        <v>33</v>
      </c>
      <c r="D193" s="37">
        <v>15</v>
      </c>
      <c r="E193" s="33">
        <v>101053</v>
      </c>
      <c r="F193" s="28">
        <f t="shared" si="20"/>
        <v>1515795</v>
      </c>
      <c r="G193" s="29">
        <v>0</v>
      </c>
      <c r="H193" s="30">
        <f t="shared" si="21"/>
        <v>1515795</v>
      </c>
      <c r="I193" s="31">
        <f t="shared" si="23"/>
        <v>93567.592592592584</v>
      </c>
      <c r="J193" s="31"/>
      <c r="K193" s="59">
        <f t="shared" si="22"/>
        <v>1403513.8888888888</v>
      </c>
    </row>
    <row r="194" spans="1:11">
      <c r="A194" s="24">
        <v>11</v>
      </c>
      <c r="B194" s="171"/>
      <c r="C194" s="172" t="s">
        <v>34</v>
      </c>
      <c r="D194" s="37"/>
      <c r="E194" s="27">
        <v>54198</v>
      </c>
      <c r="F194" s="28">
        <f t="shared" si="20"/>
        <v>0</v>
      </c>
      <c r="G194" s="29">
        <v>0</v>
      </c>
      <c r="H194" s="30">
        <f t="shared" si="21"/>
        <v>0</v>
      </c>
      <c r="I194" s="31">
        <f t="shared" si="23"/>
        <v>50183.333333333328</v>
      </c>
      <c r="J194" s="31"/>
      <c r="K194" s="59">
        <f t="shared" si="22"/>
        <v>0</v>
      </c>
    </row>
    <row r="195" spans="1:11">
      <c r="A195" s="24">
        <v>12</v>
      </c>
      <c r="B195" s="24"/>
      <c r="C195" s="25" t="s">
        <v>35</v>
      </c>
      <c r="D195" s="37"/>
      <c r="E195" s="27">
        <v>49680</v>
      </c>
      <c r="F195" s="28">
        <f t="shared" si="20"/>
        <v>0</v>
      </c>
      <c r="G195" s="29">
        <v>0</v>
      </c>
      <c r="H195" s="30">
        <f t="shared" si="21"/>
        <v>0</v>
      </c>
      <c r="I195" s="31">
        <f t="shared" si="23"/>
        <v>46000</v>
      </c>
      <c r="J195" s="31"/>
      <c r="K195" s="59">
        <f t="shared" si="22"/>
        <v>0</v>
      </c>
    </row>
    <row r="196" spans="1:11">
      <c r="A196" s="24">
        <v>13</v>
      </c>
      <c r="B196" s="24"/>
      <c r="C196" s="25" t="s">
        <v>36</v>
      </c>
      <c r="D196" s="37"/>
      <c r="E196" s="38">
        <v>64152</v>
      </c>
      <c r="F196" s="28">
        <f t="shared" si="20"/>
        <v>0</v>
      </c>
      <c r="G196" s="29">
        <v>0</v>
      </c>
      <c r="H196" s="30">
        <f t="shared" si="21"/>
        <v>0</v>
      </c>
      <c r="I196" s="31">
        <f t="shared" si="23"/>
        <v>59399.999999999993</v>
      </c>
      <c r="J196" s="31"/>
      <c r="K196" s="59">
        <f t="shared" si="22"/>
        <v>0</v>
      </c>
    </row>
    <row r="197" spans="1:11">
      <c r="A197" s="24">
        <v>14</v>
      </c>
      <c r="B197" s="24"/>
      <c r="C197" s="25" t="s">
        <v>37</v>
      </c>
      <c r="D197" s="37"/>
      <c r="E197" s="38">
        <v>65934</v>
      </c>
      <c r="F197" s="28">
        <f t="shared" si="20"/>
        <v>0</v>
      </c>
      <c r="G197" s="29">
        <v>0</v>
      </c>
      <c r="H197" s="30">
        <f t="shared" si="21"/>
        <v>0</v>
      </c>
      <c r="I197" s="31">
        <f t="shared" si="23"/>
        <v>61049.999999999993</v>
      </c>
      <c r="J197" s="31"/>
      <c r="K197" s="59">
        <f t="shared" si="22"/>
        <v>0</v>
      </c>
    </row>
    <row r="198" spans="1:11">
      <c r="A198" s="24">
        <v>15</v>
      </c>
      <c r="B198" s="24"/>
      <c r="C198" s="25" t="s">
        <v>38</v>
      </c>
      <c r="D198" s="37"/>
      <c r="E198" s="38">
        <v>76626</v>
      </c>
      <c r="F198" s="28">
        <f t="shared" si="20"/>
        <v>0</v>
      </c>
      <c r="G198" s="29">
        <v>0</v>
      </c>
      <c r="H198" s="30">
        <f t="shared" si="21"/>
        <v>0</v>
      </c>
      <c r="I198" s="31">
        <f t="shared" si="23"/>
        <v>70950</v>
      </c>
      <c r="J198" s="31"/>
      <c r="K198" s="59">
        <f t="shared" si="22"/>
        <v>0</v>
      </c>
    </row>
    <row r="199" spans="1:11">
      <c r="A199" s="24">
        <v>16</v>
      </c>
      <c r="B199" s="24"/>
      <c r="C199" s="25" t="s">
        <v>39</v>
      </c>
      <c r="D199" s="37"/>
      <c r="E199" s="38">
        <v>80190</v>
      </c>
      <c r="F199" s="28">
        <f t="shared" si="20"/>
        <v>0</v>
      </c>
      <c r="G199" s="29">
        <v>0</v>
      </c>
      <c r="H199" s="30">
        <f t="shared" si="21"/>
        <v>0</v>
      </c>
      <c r="I199" s="31">
        <f t="shared" si="23"/>
        <v>74250</v>
      </c>
      <c r="J199" s="31"/>
      <c r="K199" s="59">
        <f t="shared" si="22"/>
        <v>0</v>
      </c>
    </row>
    <row r="200" spans="1:11">
      <c r="A200" s="24">
        <v>17</v>
      </c>
      <c r="B200" s="24"/>
      <c r="C200" s="25" t="s">
        <v>40</v>
      </c>
      <c r="D200" s="37"/>
      <c r="E200" s="38">
        <v>113832</v>
      </c>
      <c r="F200" s="28">
        <f t="shared" si="20"/>
        <v>0</v>
      </c>
      <c r="G200" s="124">
        <v>0</v>
      </c>
      <c r="H200" s="30">
        <f t="shared" si="21"/>
        <v>0</v>
      </c>
      <c r="I200" s="31">
        <f t="shared" si="23"/>
        <v>105400</v>
      </c>
      <c r="J200" s="128"/>
      <c r="K200" s="59">
        <f t="shared" si="22"/>
        <v>0</v>
      </c>
    </row>
    <row r="201" spans="1:11">
      <c r="A201" s="24">
        <v>18</v>
      </c>
      <c r="B201" s="24"/>
      <c r="C201" s="25" t="s">
        <v>41</v>
      </c>
      <c r="D201" s="37"/>
      <c r="E201" s="39">
        <v>98010</v>
      </c>
      <c r="F201" s="28">
        <f t="shared" si="20"/>
        <v>0</v>
      </c>
      <c r="G201" s="124">
        <v>0</v>
      </c>
      <c r="H201" s="30">
        <f t="shared" si="21"/>
        <v>0</v>
      </c>
      <c r="I201" s="31">
        <f t="shared" si="23"/>
        <v>90750</v>
      </c>
      <c r="J201" s="128"/>
      <c r="K201" s="59">
        <f t="shared" si="22"/>
        <v>0</v>
      </c>
    </row>
    <row r="202" spans="1:11" ht="17.25">
      <c r="A202" s="40"/>
      <c r="B202" s="40"/>
      <c r="C202" s="41" t="s">
        <v>42</v>
      </c>
      <c r="D202" s="42">
        <f>SUM(D184:D201)</f>
        <v>15</v>
      </c>
      <c r="E202" s="42"/>
      <c r="F202" s="43">
        <f>SUM(F184:F201)</f>
        <v>1515795</v>
      </c>
      <c r="G202" s="43"/>
      <c r="H202" s="44">
        <f>SUM(H184:H201)</f>
        <v>1515795</v>
      </c>
      <c r="I202" s="45"/>
      <c r="J202" s="45"/>
      <c r="K202" s="64">
        <f>SUM(K184:K201)</f>
        <v>1403513.8888888888</v>
      </c>
    </row>
    <row r="203" spans="1:11" ht="31.5">
      <c r="A203" s="46"/>
      <c r="B203" s="46"/>
      <c r="C203" s="47"/>
      <c r="D203" s="48"/>
      <c r="E203" s="48"/>
      <c r="F203" s="49"/>
      <c r="G203" s="49"/>
      <c r="H203" s="50"/>
      <c r="I203" s="51"/>
      <c r="J203" s="51"/>
      <c r="K203" s="65">
        <f>K202*0.08</f>
        <v>112281.11111111111</v>
      </c>
    </row>
    <row r="204" spans="1:11" ht="18">
      <c r="A204" s="283" t="s">
        <v>43</v>
      </c>
      <c r="B204" s="283"/>
      <c r="C204" s="283"/>
      <c r="D204" s="284" t="s">
        <v>44</v>
      </c>
      <c r="E204" s="284"/>
      <c r="F204" s="54"/>
      <c r="G204" s="54"/>
      <c r="H204" s="55" t="s">
        <v>45</v>
      </c>
      <c r="I204" s="56"/>
      <c r="J204" s="56"/>
      <c r="K204" s="66">
        <f>SUM(K202:K203)</f>
        <v>1515794.9999999998</v>
      </c>
    </row>
    <row r="208" spans="1:11" ht="15.75">
      <c r="A208" s="279" t="s">
        <v>0</v>
      </c>
      <c r="B208" s="279"/>
      <c r="C208" s="279"/>
      <c r="D208" s="279"/>
      <c r="E208" s="279"/>
      <c r="F208" s="279"/>
      <c r="G208" s="279"/>
      <c r="H208" s="279"/>
      <c r="I208" s="3"/>
      <c r="J208" s="3"/>
      <c r="K208" s="112"/>
    </row>
    <row r="209" spans="1:11" ht="17.25">
      <c r="A209" s="279" t="s">
        <v>1</v>
      </c>
      <c r="B209" s="279"/>
      <c r="C209" s="279"/>
      <c r="D209" s="279"/>
      <c r="E209" s="279"/>
      <c r="F209" s="279"/>
      <c r="G209" s="279"/>
      <c r="H209" s="279"/>
      <c r="I209" s="3"/>
      <c r="J209" s="3"/>
      <c r="K209" s="58"/>
    </row>
    <row r="210" spans="1:11" ht="15.75">
      <c r="A210" s="279" t="s">
        <v>2</v>
      </c>
      <c r="B210" s="279"/>
      <c r="C210" s="279"/>
      <c r="D210" s="279"/>
      <c r="E210" s="279"/>
      <c r="F210" s="279"/>
      <c r="G210" s="279"/>
      <c r="H210" s="279"/>
      <c r="I210" s="3"/>
      <c r="J210" s="3"/>
      <c r="K210" s="59"/>
    </row>
    <row r="211" spans="1:11" ht="15.75">
      <c r="A211" s="279" t="s">
        <v>4</v>
      </c>
      <c r="B211" s="279"/>
      <c r="C211" s="279"/>
      <c r="D211" s="279"/>
      <c r="E211" s="279"/>
      <c r="F211" s="279"/>
      <c r="G211" s="279"/>
      <c r="H211" s="279"/>
      <c r="I211" s="3"/>
      <c r="J211" s="3"/>
      <c r="K211" s="59"/>
    </row>
    <row r="212" spans="1:11" ht="15.75">
      <c r="A212" s="280" t="s">
        <v>6</v>
      </c>
      <c r="B212" s="280"/>
      <c r="C212" s="280"/>
      <c r="D212" s="280"/>
      <c r="E212" s="280"/>
      <c r="F212" s="280"/>
      <c r="G212" s="280"/>
      <c r="H212" s="280"/>
      <c r="I212" s="3"/>
      <c r="J212" s="3"/>
      <c r="K212" s="59"/>
    </row>
    <row r="213" spans="1:11" ht="27.75">
      <c r="A213" s="9"/>
      <c r="B213" s="9"/>
      <c r="C213" s="9"/>
      <c r="D213" s="281" t="s">
        <v>580</v>
      </c>
      <c r="E213" s="281"/>
      <c r="F213" s="281"/>
      <c r="G213" s="281"/>
      <c r="H213" s="281"/>
      <c r="I213" s="3"/>
      <c r="J213" s="3"/>
      <c r="K213" s="59"/>
    </row>
    <row r="214" spans="1:11" ht="15.75">
      <c r="A214" s="11" t="s">
        <v>358</v>
      </c>
      <c r="B214" s="1"/>
      <c r="C214" s="11">
        <v>17046865</v>
      </c>
      <c r="D214" s="13"/>
      <c r="E214" s="286"/>
      <c r="F214" s="286"/>
      <c r="G214" s="286"/>
      <c r="H214" s="286"/>
      <c r="I214" s="15"/>
      <c r="J214" s="15"/>
      <c r="K214" s="59"/>
    </row>
    <row r="215" spans="1:11" ht="15.75">
      <c r="A215" s="11" t="s">
        <v>9</v>
      </c>
      <c r="B215" s="11"/>
      <c r="C215" s="286" t="s">
        <v>439</v>
      </c>
      <c r="D215" s="286"/>
      <c r="E215" s="286"/>
      <c r="F215" s="16"/>
      <c r="G215" s="11"/>
      <c r="H215" s="16"/>
      <c r="I215" s="20" t="s">
        <v>161</v>
      </c>
      <c r="J215" s="20"/>
      <c r="K215" s="62"/>
    </row>
    <row r="216" spans="1:11" ht="15.75">
      <c r="A216" s="11" t="s">
        <v>11</v>
      </c>
      <c r="B216" s="11"/>
      <c r="C216" s="289"/>
      <c r="D216" s="289"/>
      <c r="E216" s="289"/>
      <c r="F216" s="289"/>
      <c r="G216" s="18"/>
      <c r="H216" s="19" t="s">
        <v>13</v>
      </c>
      <c r="I216" s="3"/>
      <c r="J216" s="3"/>
      <c r="K216" s="59"/>
    </row>
    <row r="217" spans="1:11" ht="15.75">
      <c r="A217" s="21" t="s">
        <v>14</v>
      </c>
      <c r="B217" s="21"/>
      <c r="C217" s="21" t="s">
        <v>16</v>
      </c>
      <c r="D217" s="21"/>
      <c r="E217" s="22" t="s">
        <v>18</v>
      </c>
      <c r="F217" s="23" t="s">
        <v>19</v>
      </c>
      <c r="G217" s="23" t="s">
        <v>20</v>
      </c>
      <c r="H217" s="21" t="s">
        <v>21</v>
      </c>
      <c r="I217" s="3"/>
      <c r="J217" s="175"/>
      <c r="K217" s="59"/>
    </row>
    <row r="218" spans="1:11">
      <c r="A218" s="24">
        <v>1</v>
      </c>
      <c r="B218" s="171"/>
      <c r="C218" s="172" t="s">
        <v>23</v>
      </c>
      <c r="D218" s="26"/>
      <c r="E218" s="27">
        <v>79305</v>
      </c>
      <c r="F218" s="28">
        <f t="shared" ref="F218:F235" si="24">E218*D218</f>
        <v>0</v>
      </c>
      <c r="G218" s="29">
        <v>0</v>
      </c>
      <c r="H218" s="30">
        <f t="shared" ref="H218:H235" si="25">F218-F218*G218</f>
        <v>0</v>
      </c>
      <c r="I218" s="31">
        <f>E218/1.08</f>
        <v>73430.555555555547</v>
      </c>
      <c r="J218" s="31"/>
      <c r="K218" s="59">
        <f t="shared" ref="K218:K235" si="26">I218*D218</f>
        <v>0</v>
      </c>
    </row>
    <row r="219" spans="1:11">
      <c r="A219" s="24">
        <v>2</v>
      </c>
      <c r="B219" s="173"/>
      <c r="C219" s="25" t="s">
        <v>25</v>
      </c>
      <c r="D219" s="32">
        <v>20</v>
      </c>
      <c r="E219" s="33">
        <v>128591</v>
      </c>
      <c r="F219" s="28">
        <f t="shared" si="24"/>
        <v>2571820</v>
      </c>
      <c r="G219" s="29">
        <v>0</v>
      </c>
      <c r="H219" s="30">
        <f t="shared" si="25"/>
        <v>2571820</v>
      </c>
      <c r="I219" s="31">
        <f t="shared" ref="I219:I235" si="27">E219/1.08</f>
        <v>119065.74074074073</v>
      </c>
      <c r="J219" s="128"/>
      <c r="K219" s="59">
        <f t="shared" si="26"/>
        <v>2381314.8148148144</v>
      </c>
    </row>
    <row r="220" spans="1:11">
      <c r="A220" s="24">
        <v>3</v>
      </c>
      <c r="B220" s="173"/>
      <c r="C220" s="25" t="s">
        <v>26</v>
      </c>
      <c r="D220" s="88"/>
      <c r="E220" s="27">
        <v>60043</v>
      </c>
      <c r="F220" s="28">
        <f t="shared" si="24"/>
        <v>0</v>
      </c>
      <c r="G220" s="29">
        <v>0</v>
      </c>
      <c r="H220" s="30">
        <f t="shared" si="25"/>
        <v>0</v>
      </c>
      <c r="I220" s="31">
        <f t="shared" si="27"/>
        <v>55595.370370370365</v>
      </c>
      <c r="J220" s="31"/>
      <c r="K220" s="59">
        <f t="shared" si="26"/>
        <v>0</v>
      </c>
    </row>
    <row r="221" spans="1:11">
      <c r="A221" s="24">
        <v>4</v>
      </c>
      <c r="B221" s="24"/>
      <c r="C221" s="25" t="s">
        <v>27</v>
      </c>
      <c r="D221" s="106"/>
      <c r="E221" s="27">
        <v>115781</v>
      </c>
      <c r="F221" s="28">
        <f t="shared" si="24"/>
        <v>0</v>
      </c>
      <c r="G221" s="124">
        <v>0</v>
      </c>
      <c r="H221" s="30">
        <f t="shared" si="25"/>
        <v>0</v>
      </c>
      <c r="I221" s="31">
        <f t="shared" si="27"/>
        <v>107204.62962962962</v>
      </c>
      <c r="J221" s="128"/>
      <c r="K221" s="59">
        <f t="shared" si="26"/>
        <v>0</v>
      </c>
    </row>
    <row r="222" spans="1:11">
      <c r="A222" s="24">
        <v>5</v>
      </c>
      <c r="B222" s="174"/>
      <c r="C222" s="172" t="s">
        <v>28</v>
      </c>
      <c r="D222" s="32"/>
      <c r="E222" s="27">
        <v>119943</v>
      </c>
      <c r="F222" s="28">
        <f t="shared" si="24"/>
        <v>0</v>
      </c>
      <c r="G222" s="124">
        <v>0</v>
      </c>
      <c r="H222" s="30">
        <f t="shared" si="25"/>
        <v>0</v>
      </c>
      <c r="I222" s="31">
        <f t="shared" si="27"/>
        <v>111058.33333333333</v>
      </c>
      <c r="J222" s="128"/>
      <c r="K222" s="59">
        <f t="shared" si="26"/>
        <v>0</v>
      </c>
    </row>
    <row r="223" spans="1:11">
      <c r="A223" s="24">
        <v>6</v>
      </c>
      <c r="B223" s="24"/>
      <c r="C223" s="25" t="s">
        <v>29</v>
      </c>
      <c r="D223" s="26"/>
      <c r="E223" s="27">
        <v>94810</v>
      </c>
      <c r="F223" s="28">
        <f t="shared" si="24"/>
        <v>0</v>
      </c>
      <c r="G223" s="29">
        <v>0</v>
      </c>
      <c r="H223" s="30">
        <f t="shared" si="25"/>
        <v>0</v>
      </c>
      <c r="I223" s="31">
        <f t="shared" si="27"/>
        <v>87787.037037037036</v>
      </c>
      <c r="J223" s="31"/>
      <c r="K223" s="59">
        <f t="shared" si="26"/>
        <v>0</v>
      </c>
    </row>
    <row r="224" spans="1:11">
      <c r="A224" s="24">
        <v>7</v>
      </c>
      <c r="B224" s="24"/>
      <c r="C224" s="25" t="s">
        <v>30</v>
      </c>
      <c r="D224" s="34"/>
      <c r="E224" s="27">
        <v>141396</v>
      </c>
      <c r="F224" s="28">
        <f t="shared" si="24"/>
        <v>0</v>
      </c>
      <c r="G224" s="29">
        <v>0</v>
      </c>
      <c r="H224" s="30">
        <f t="shared" si="25"/>
        <v>0</v>
      </c>
      <c r="I224" s="31">
        <f t="shared" si="27"/>
        <v>130922.22222222222</v>
      </c>
      <c r="J224" s="31"/>
      <c r="K224" s="59">
        <f t="shared" si="26"/>
        <v>0</v>
      </c>
    </row>
    <row r="225" spans="1:11">
      <c r="A225" s="24">
        <v>8</v>
      </c>
      <c r="B225" s="24"/>
      <c r="C225" s="25" t="s">
        <v>31</v>
      </c>
      <c r="D225" s="34"/>
      <c r="E225" s="27">
        <v>232931</v>
      </c>
      <c r="F225" s="28">
        <f t="shared" si="24"/>
        <v>0</v>
      </c>
      <c r="G225" s="29">
        <v>0</v>
      </c>
      <c r="H225" s="30">
        <f t="shared" si="25"/>
        <v>0</v>
      </c>
      <c r="I225" s="31">
        <f t="shared" si="27"/>
        <v>215676.85185185182</v>
      </c>
      <c r="J225" s="31"/>
      <c r="K225" s="59">
        <f t="shared" si="26"/>
        <v>0</v>
      </c>
    </row>
    <row r="226" spans="1:11">
      <c r="A226" s="24">
        <v>9</v>
      </c>
      <c r="B226" s="171"/>
      <c r="C226" s="172" t="s">
        <v>32</v>
      </c>
      <c r="D226" s="26"/>
      <c r="E226" s="33">
        <v>93150</v>
      </c>
      <c r="F226" s="28">
        <f t="shared" si="24"/>
        <v>0</v>
      </c>
      <c r="G226" s="29">
        <v>0</v>
      </c>
      <c r="H226" s="30">
        <f t="shared" si="25"/>
        <v>0</v>
      </c>
      <c r="I226" s="31">
        <f t="shared" si="27"/>
        <v>86250</v>
      </c>
      <c r="J226" s="31"/>
      <c r="K226" s="59">
        <f t="shared" si="26"/>
        <v>0</v>
      </c>
    </row>
    <row r="227" spans="1:11">
      <c r="A227" s="24">
        <v>10</v>
      </c>
      <c r="B227" s="174"/>
      <c r="C227" s="36" t="s">
        <v>33</v>
      </c>
      <c r="D227" s="37"/>
      <c r="E227" s="33">
        <v>101053</v>
      </c>
      <c r="F227" s="28">
        <f t="shared" si="24"/>
        <v>0</v>
      </c>
      <c r="G227" s="29">
        <v>0</v>
      </c>
      <c r="H227" s="30">
        <f t="shared" si="25"/>
        <v>0</v>
      </c>
      <c r="I227" s="31">
        <f t="shared" si="27"/>
        <v>93567.592592592584</v>
      </c>
      <c r="J227" s="31"/>
      <c r="K227" s="59">
        <f t="shared" si="26"/>
        <v>0</v>
      </c>
    </row>
    <row r="228" spans="1:11">
      <c r="A228" s="24">
        <v>11</v>
      </c>
      <c r="B228" s="171"/>
      <c r="C228" s="172" t="s">
        <v>34</v>
      </c>
      <c r="D228" s="37">
        <v>2</v>
      </c>
      <c r="E228" s="27">
        <v>54198</v>
      </c>
      <c r="F228" s="28">
        <f t="shared" si="24"/>
        <v>108396</v>
      </c>
      <c r="G228" s="29">
        <v>0</v>
      </c>
      <c r="H228" s="30">
        <f t="shared" si="25"/>
        <v>108396</v>
      </c>
      <c r="I228" s="31">
        <f t="shared" si="27"/>
        <v>50183.333333333328</v>
      </c>
      <c r="J228" s="31"/>
      <c r="K228" s="59">
        <f t="shared" si="26"/>
        <v>100366.66666666666</v>
      </c>
    </row>
    <row r="229" spans="1:11">
      <c r="A229" s="24">
        <v>12</v>
      </c>
      <c r="B229" s="24"/>
      <c r="C229" s="25" t="s">
        <v>35</v>
      </c>
      <c r="D229" s="37"/>
      <c r="E229" s="27">
        <v>49680</v>
      </c>
      <c r="F229" s="28">
        <f t="shared" si="24"/>
        <v>0</v>
      </c>
      <c r="G229" s="29">
        <v>0</v>
      </c>
      <c r="H229" s="30">
        <f t="shared" si="25"/>
        <v>0</v>
      </c>
      <c r="I229" s="31">
        <f t="shared" si="27"/>
        <v>46000</v>
      </c>
      <c r="J229" s="31"/>
      <c r="K229" s="59">
        <f t="shared" si="26"/>
        <v>0</v>
      </c>
    </row>
    <row r="230" spans="1:11">
      <c r="A230" s="24">
        <v>13</v>
      </c>
      <c r="B230" s="24"/>
      <c r="C230" s="25" t="s">
        <v>36</v>
      </c>
      <c r="D230" s="37"/>
      <c r="E230" s="38">
        <v>64152</v>
      </c>
      <c r="F230" s="28">
        <f t="shared" si="24"/>
        <v>0</v>
      </c>
      <c r="G230" s="29">
        <v>0</v>
      </c>
      <c r="H230" s="30">
        <f t="shared" si="25"/>
        <v>0</v>
      </c>
      <c r="I230" s="31">
        <f t="shared" si="27"/>
        <v>59399.999999999993</v>
      </c>
      <c r="J230" s="31"/>
      <c r="K230" s="59">
        <f t="shared" si="26"/>
        <v>0</v>
      </c>
    </row>
    <row r="231" spans="1:11">
      <c r="A231" s="24">
        <v>14</v>
      </c>
      <c r="B231" s="24"/>
      <c r="C231" s="25" t="s">
        <v>37</v>
      </c>
      <c r="D231" s="37"/>
      <c r="E231" s="38">
        <v>65934</v>
      </c>
      <c r="F231" s="28">
        <f t="shared" si="24"/>
        <v>0</v>
      </c>
      <c r="G231" s="29">
        <v>0</v>
      </c>
      <c r="H231" s="30">
        <f t="shared" si="25"/>
        <v>0</v>
      </c>
      <c r="I231" s="31">
        <f t="shared" si="27"/>
        <v>61049.999999999993</v>
      </c>
      <c r="J231" s="31"/>
      <c r="K231" s="59">
        <f t="shared" si="26"/>
        <v>0</v>
      </c>
    </row>
    <row r="232" spans="1:11">
      <c r="A232" s="24">
        <v>15</v>
      </c>
      <c r="B232" s="24"/>
      <c r="C232" s="25" t="s">
        <v>38</v>
      </c>
      <c r="D232" s="37"/>
      <c r="E232" s="38">
        <v>76626</v>
      </c>
      <c r="F232" s="28">
        <f t="shared" si="24"/>
        <v>0</v>
      </c>
      <c r="G232" s="29">
        <v>0</v>
      </c>
      <c r="H232" s="30">
        <f t="shared" si="25"/>
        <v>0</v>
      </c>
      <c r="I232" s="31">
        <f t="shared" si="27"/>
        <v>70950</v>
      </c>
      <c r="J232" s="31"/>
      <c r="K232" s="59">
        <f t="shared" si="26"/>
        <v>0</v>
      </c>
    </row>
    <row r="233" spans="1:11">
      <c r="A233" s="24">
        <v>16</v>
      </c>
      <c r="B233" s="24"/>
      <c r="C233" s="25" t="s">
        <v>39</v>
      </c>
      <c r="D233" s="37"/>
      <c r="E233" s="38">
        <v>80190</v>
      </c>
      <c r="F233" s="28">
        <f t="shared" si="24"/>
        <v>0</v>
      </c>
      <c r="G233" s="29">
        <v>0</v>
      </c>
      <c r="H233" s="30">
        <f t="shared" si="25"/>
        <v>0</v>
      </c>
      <c r="I233" s="31">
        <f t="shared" si="27"/>
        <v>74250</v>
      </c>
      <c r="J233" s="31"/>
      <c r="K233" s="59">
        <f t="shared" si="26"/>
        <v>0</v>
      </c>
    </row>
    <row r="234" spans="1:11">
      <c r="A234" s="24">
        <v>17</v>
      </c>
      <c r="B234" s="24"/>
      <c r="C234" s="25" t="s">
        <v>40</v>
      </c>
      <c r="D234" s="37"/>
      <c r="E234" s="38">
        <v>113832</v>
      </c>
      <c r="F234" s="28">
        <f t="shared" si="24"/>
        <v>0</v>
      </c>
      <c r="G234" s="124">
        <v>0</v>
      </c>
      <c r="H234" s="30">
        <f t="shared" si="25"/>
        <v>0</v>
      </c>
      <c r="I234" s="31">
        <f t="shared" si="27"/>
        <v>105400</v>
      </c>
      <c r="J234" s="128"/>
      <c r="K234" s="59">
        <f t="shared" si="26"/>
        <v>0</v>
      </c>
    </row>
    <row r="235" spans="1:11">
      <c r="A235" s="24">
        <v>18</v>
      </c>
      <c r="B235" s="24"/>
      <c r="C235" s="25" t="s">
        <v>41</v>
      </c>
      <c r="D235" s="37"/>
      <c r="E235" s="39">
        <v>98010</v>
      </c>
      <c r="F235" s="28">
        <f t="shared" si="24"/>
        <v>0</v>
      </c>
      <c r="G235" s="124">
        <v>0</v>
      </c>
      <c r="H235" s="30">
        <f t="shared" si="25"/>
        <v>0</v>
      </c>
      <c r="I235" s="31">
        <f t="shared" si="27"/>
        <v>90750</v>
      </c>
      <c r="J235" s="128"/>
      <c r="K235" s="59">
        <f t="shared" si="26"/>
        <v>0</v>
      </c>
    </row>
    <row r="236" spans="1:11" ht="17.25">
      <c r="A236" s="40"/>
      <c r="B236" s="40"/>
      <c r="C236" s="41" t="s">
        <v>42</v>
      </c>
      <c r="D236" s="42">
        <f>SUM(D218:D235)</f>
        <v>22</v>
      </c>
      <c r="E236" s="42"/>
      <c r="F236" s="43">
        <f>SUM(F218:F235)</f>
        <v>2680216</v>
      </c>
      <c r="G236" s="43"/>
      <c r="H236" s="44">
        <f>SUM(H218:H235)</f>
        <v>2680216</v>
      </c>
      <c r="I236" s="45"/>
      <c r="J236" s="45"/>
      <c r="K236" s="64">
        <f>SUM(K218:K235)</f>
        <v>2481681.4814814809</v>
      </c>
    </row>
    <row r="237" spans="1:11" ht="31.5">
      <c r="A237" s="46"/>
      <c r="B237" s="46"/>
      <c r="C237" s="47"/>
      <c r="D237" s="48"/>
      <c r="E237" s="48"/>
      <c r="F237" s="49"/>
      <c r="G237" s="49"/>
      <c r="H237" s="50"/>
      <c r="I237" s="51"/>
      <c r="J237" s="51"/>
      <c r="K237" s="65">
        <f>K236*0.08</f>
        <v>198534.51851851848</v>
      </c>
    </row>
    <row r="238" spans="1:11" ht="18">
      <c r="A238" s="283" t="s">
        <v>43</v>
      </c>
      <c r="B238" s="283"/>
      <c r="C238" s="283"/>
      <c r="D238" s="284" t="s">
        <v>44</v>
      </c>
      <c r="E238" s="284"/>
      <c r="F238" s="54"/>
      <c r="G238" s="54"/>
      <c r="H238" s="55" t="s">
        <v>45</v>
      </c>
      <c r="I238" s="56"/>
      <c r="J238" s="56"/>
      <c r="K238" s="66">
        <f>SUM(K236:K237)</f>
        <v>2680215.9999999995</v>
      </c>
    </row>
    <row r="241" spans="1:11" ht="15.75">
      <c r="A241" s="279" t="s">
        <v>0</v>
      </c>
      <c r="B241" s="279"/>
      <c r="C241" s="279"/>
      <c r="D241" s="279"/>
      <c r="E241" s="279"/>
      <c r="F241" s="279"/>
      <c r="G241" s="279"/>
      <c r="H241" s="279"/>
      <c r="I241" s="3"/>
      <c r="J241" s="3"/>
      <c r="K241" s="112"/>
    </row>
    <row r="242" spans="1:11" ht="17.25">
      <c r="A242" s="279" t="s">
        <v>1</v>
      </c>
      <c r="B242" s="279"/>
      <c r="C242" s="279"/>
      <c r="D242" s="279"/>
      <c r="E242" s="279"/>
      <c r="F242" s="279"/>
      <c r="G242" s="279"/>
      <c r="H242" s="279"/>
      <c r="I242" s="3"/>
      <c r="J242" s="3"/>
      <c r="K242" s="58"/>
    </row>
    <row r="243" spans="1:11" ht="15.75">
      <c r="A243" s="279" t="s">
        <v>2</v>
      </c>
      <c r="B243" s="279"/>
      <c r="C243" s="279"/>
      <c r="D243" s="279"/>
      <c r="E243" s="279"/>
      <c r="F243" s="279"/>
      <c r="G243" s="279"/>
      <c r="H243" s="279"/>
      <c r="I243" s="3"/>
      <c r="J243" s="3"/>
      <c r="K243" s="59"/>
    </row>
    <row r="244" spans="1:11" ht="15.75">
      <c r="A244" s="279" t="s">
        <v>4</v>
      </c>
      <c r="B244" s="279"/>
      <c r="C244" s="279"/>
      <c r="D244" s="279"/>
      <c r="E244" s="279"/>
      <c r="F244" s="279"/>
      <c r="G244" s="279"/>
      <c r="H244" s="279"/>
      <c r="I244" s="3"/>
      <c r="J244" s="3"/>
      <c r="K244" s="59"/>
    </row>
    <row r="245" spans="1:11" ht="15.75">
      <c r="A245" s="280" t="s">
        <v>6</v>
      </c>
      <c r="B245" s="280"/>
      <c r="C245" s="280"/>
      <c r="D245" s="280"/>
      <c r="E245" s="280"/>
      <c r="F245" s="280"/>
      <c r="G245" s="280"/>
      <c r="H245" s="280"/>
      <c r="I245" s="3"/>
      <c r="J245" s="3"/>
      <c r="K245" s="59"/>
    </row>
    <row r="246" spans="1:11" ht="27.75">
      <c r="A246" s="9"/>
      <c r="B246" s="9"/>
      <c r="C246" s="9"/>
      <c r="D246" s="281" t="s">
        <v>580</v>
      </c>
      <c r="E246" s="281"/>
      <c r="F246" s="281"/>
      <c r="G246" s="281"/>
      <c r="H246" s="281"/>
      <c r="I246" s="3"/>
      <c r="J246" s="3"/>
      <c r="K246" s="59"/>
    </row>
    <row r="247" spans="1:11" ht="15.75">
      <c r="A247" s="11" t="s">
        <v>358</v>
      </c>
      <c r="B247" s="1"/>
      <c r="C247" s="11">
        <v>20248932</v>
      </c>
      <c r="D247" s="13"/>
      <c r="E247" s="286"/>
      <c r="F247" s="286"/>
      <c r="G247" s="286"/>
      <c r="H247" s="286"/>
      <c r="I247" s="15"/>
      <c r="J247" s="15"/>
      <c r="K247" s="59"/>
    </row>
    <row r="248" spans="1:11" ht="15.75">
      <c r="A248" s="11" t="s">
        <v>9</v>
      </c>
      <c r="B248" s="11"/>
      <c r="C248" s="286" t="s">
        <v>582</v>
      </c>
      <c r="D248" s="286"/>
      <c r="E248" s="286"/>
      <c r="F248" s="16"/>
      <c r="G248" s="11"/>
      <c r="H248" s="16"/>
      <c r="I248" s="20" t="s">
        <v>161</v>
      </c>
      <c r="J248" s="20"/>
      <c r="K248" s="62"/>
    </row>
    <row r="249" spans="1:11" ht="15.75">
      <c r="A249" s="11" t="s">
        <v>11</v>
      </c>
      <c r="B249" s="11"/>
      <c r="C249" s="289"/>
      <c r="D249" s="289"/>
      <c r="E249" s="289"/>
      <c r="F249" s="289"/>
      <c r="G249" s="18"/>
      <c r="H249" s="19" t="s">
        <v>13</v>
      </c>
      <c r="I249" s="3"/>
      <c r="J249" s="3"/>
      <c r="K249" s="59"/>
    </row>
    <row r="250" spans="1:11" ht="15.75">
      <c r="A250" s="21" t="s">
        <v>14</v>
      </c>
      <c r="B250" s="21"/>
      <c r="C250" s="21" t="s">
        <v>16</v>
      </c>
      <c r="D250" s="21"/>
      <c r="E250" s="22" t="s">
        <v>18</v>
      </c>
      <c r="F250" s="23" t="s">
        <v>19</v>
      </c>
      <c r="G250" s="23" t="s">
        <v>20</v>
      </c>
      <c r="H250" s="21" t="s">
        <v>21</v>
      </c>
      <c r="I250" s="3"/>
      <c r="J250" s="175"/>
      <c r="K250" s="59"/>
    </row>
    <row r="251" spans="1:11">
      <c r="A251" s="24">
        <v>1</v>
      </c>
      <c r="B251" s="171"/>
      <c r="C251" s="172" t="s">
        <v>23</v>
      </c>
      <c r="D251" s="26"/>
      <c r="E251" s="27">
        <v>79305</v>
      </c>
      <c r="F251" s="28">
        <f t="shared" ref="F251:F268" si="28">E251*D251</f>
        <v>0</v>
      </c>
      <c r="G251" s="29">
        <v>0</v>
      </c>
      <c r="H251" s="30">
        <f t="shared" ref="H251:H268" si="29">F251-F251*G251</f>
        <v>0</v>
      </c>
      <c r="I251" s="31">
        <f>E251/1.08</f>
        <v>73430.555555555547</v>
      </c>
      <c r="J251" s="31"/>
      <c r="K251" s="59">
        <f t="shared" ref="K251:K268" si="30">I251*D251</f>
        <v>0</v>
      </c>
    </row>
    <row r="252" spans="1:11">
      <c r="A252" s="24">
        <v>2</v>
      </c>
      <c r="B252" s="173"/>
      <c r="C252" s="25" t="s">
        <v>25</v>
      </c>
      <c r="D252" s="32"/>
      <c r="E252" s="33">
        <v>128591</v>
      </c>
      <c r="F252" s="28">
        <f t="shared" si="28"/>
        <v>0</v>
      </c>
      <c r="G252" s="29">
        <v>0</v>
      </c>
      <c r="H252" s="30">
        <f t="shared" si="29"/>
        <v>0</v>
      </c>
      <c r="I252" s="31">
        <f t="shared" ref="I252:I268" si="31">E252/1.08</f>
        <v>119065.74074074073</v>
      </c>
      <c r="J252" s="128"/>
      <c r="K252" s="59">
        <f t="shared" si="30"/>
        <v>0</v>
      </c>
    </row>
    <row r="253" spans="1:11">
      <c r="A253" s="24">
        <v>3</v>
      </c>
      <c r="B253" s="173"/>
      <c r="C253" s="25" t="s">
        <v>26</v>
      </c>
      <c r="D253" s="88"/>
      <c r="E253" s="27">
        <v>60043</v>
      </c>
      <c r="F253" s="28">
        <f t="shared" si="28"/>
        <v>0</v>
      </c>
      <c r="G253" s="29">
        <v>0</v>
      </c>
      <c r="H253" s="30">
        <f t="shared" si="29"/>
        <v>0</v>
      </c>
      <c r="I253" s="31">
        <f t="shared" si="31"/>
        <v>55595.370370370365</v>
      </c>
      <c r="J253" s="31"/>
      <c r="K253" s="59">
        <f t="shared" si="30"/>
        <v>0</v>
      </c>
    </row>
    <row r="254" spans="1:11">
      <c r="A254" s="24">
        <v>4</v>
      </c>
      <c r="B254" s="24"/>
      <c r="C254" s="25" t="s">
        <v>27</v>
      </c>
      <c r="D254" s="106"/>
      <c r="E254" s="27">
        <v>115781</v>
      </c>
      <c r="F254" s="28">
        <f t="shared" si="28"/>
        <v>0</v>
      </c>
      <c r="G254" s="124">
        <v>0</v>
      </c>
      <c r="H254" s="30">
        <f t="shared" si="29"/>
        <v>0</v>
      </c>
      <c r="I254" s="31">
        <f t="shared" si="31"/>
        <v>107204.62962962962</v>
      </c>
      <c r="J254" s="128"/>
      <c r="K254" s="59">
        <f t="shared" si="30"/>
        <v>0</v>
      </c>
    </row>
    <row r="255" spans="1:11">
      <c r="A255" s="24">
        <v>5</v>
      </c>
      <c r="B255" s="174"/>
      <c r="C255" s="172" t="s">
        <v>28</v>
      </c>
      <c r="D255" s="32">
        <v>10</v>
      </c>
      <c r="E255" s="27">
        <v>119943</v>
      </c>
      <c r="F255" s="28">
        <f t="shared" si="28"/>
        <v>1199430</v>
      </c>
      <c r="G255" s="124">
        <v>0</v>
      </c>
      <c r="H255" s="30">
        <f t="shared" si="29"/>
        <v>1199430</v>
      </c>
      <c r="I255" s="31">
        <f t="shared" si="31"/>
        <v>111058.33333333333</v>
      </c>
      <c r="J255" s="128"/>
      <c r="K255" s="59">
        <f t="shared" si="30"/>
        <v>1110583.3333333333</v>
      </c>
    </row>
    <row r="256" spans="1:11">
      <c r="A256" s="24">
        <v>6</v>
      </c>
      <c r="B256" s="24"/>
      <c r="C256" s="25" t="s">
        <v>29</v>
      </c>
      <c r="D256" s="26"/>
      <c r="E256" s="27">
        <v>94810</v>
      </c>
      <c r="F256" s="28">
        <f t="shared" si="28"/>
        <v>0</v>
      </c>
      <c r="G256" s="29">
        <v>0</v>
      </c>
      <c r="H256" s="30">
        <f t="shared" si="29"/>
        <v>0</v>
      </c>
      <c r="I256" s="31">
        <f t="shared" si="31"/>
        <v>87787.037037037036</v>
      </c>
      <c r="J256" s="31"/>
      <c r="K256" s="59">
        <f t="shared" si="30"/>
        <v>0</v>
      </c>
    </row>
    <row r="257" spans="1:11">
      <c r="A257" s="24">
        <v>7</v>
      </c>
      <c r="B257" s="24"/>
      <c r="C257" s="25" t="s">
        <v>30</v>
      </c>
      <c r="D257" s="34"/>
      <c r="E257" s="27">
        <v>141396</v>
      </c>
      <c r="F257" s="28">
        <f t="shared" si="28"/>
        <v>0</v>
      </c>
      <c r="G257" s="29">
        <v>0</v>
      </c>
      <c r="H257" s="30">
        <f t="shared" si="29"/>
        <v>0</v>
      </c>
      <c r="I257" s="31">
        <f t="shared" si="31"/>
        <v>130922.22222222222</v>
      </c>
      <c r="J257" s="31"/>
      <c r="K257" s="59">
        <f t="shared" si="30"/>
        <v>0</v>
      </c>
    </row>
    <row r="258" spans="1:11">
      <c r="A258" s="24">
        <v>8</v>
      </c>
      <c r="B258" s="24"/>
      <c r="C258" s="25" t="s">
        <v>31</v>
      </c>
      <c r="D258" s="34"/>
      <c r="E258" s="27">
        <v>232931</v>
      </c>
      <c r="F258" s="28">
        <f t="shared" si="28"/>
        <v>0</v>
      </c>
      <c r="G258" s="29">
        <v>0</v>
      </c>
      <c r="H258" s="30">
        <f t="shared" si="29"/>
        <v>0</v>
      </c>
      <c r="I258" s="31">
        <f t="shared" si="31"/>
        <v>215676.85185185182</v>
      </c>
      <c r="J258" s="31"/>
      <c r="K258" s="59">
        <f t="shared" si="30"/>
        <v>0</v>
      </c>
    </row>
    <row r="259" spans="1:11">
      <c r="A259" s="24">
        <v>9</v>
      </c>
      <c r="B259" s="171"/>
      <c r="C259" s="172" t="s">
        <v>32</v>
      </c>
      <c r="D259" s="26"/>
      <c r="E259" s="33">
        <v>93150</v>
      </c>
      <c r="F259" s="28">
        <f t="shared" si="28"/>
        <v>0</v>
      </c>
      <c r="G259" s="29">
        <v>0</v>
      </c>
      <c r="H259" s="30">
        <f t="shared" si="29"/>
        <v>0</v>
      </c>
      <c r="I259" s="31">
        <f t="shared" si="31"/>
        <v>86250</v>
      </c>
      <c r="J259" s="31"/>
      <c r="K259" s="59">
        <f t="shared" si="30"/>
        <v>0</v>
      </c>
    </row>
    <row r="260" spans="1:11">
      <c r="A260" s="24">
        <v>10</v>
      </c>
      <c r="B260" s="174"/>
      <c r="C260" s="36" t="s">
        <v>33</v>
      </c>
      <c r="D260" s="37"/>
      <c r="E260" s="33">
        <v>101053</v>
      </c>
      <c r="F260" s="28">
        <f t="shared" si="28"/>
        <v>0</v>
      </c>
      <c r="G260" s="29">
        <v>0</v>
      </c>
      <c r="H260" s="30">
        <f t="shared" si="29"/>
        <v>0</v>
      </c>
      <c r="I260" s="31">
        <f t="shared" si="31"/>
        <v>93567.592592592584</v>
      </c>
      <c r="J260" s="31"/>
      <c r="K260" s="59">
        <f t="shared" si="30"/>
        <v>0</v>
      </c>
    </row>
    <row r="261" spans="1:11">
      <c r="A261" s="24">
        <v>11</v>
      </c>
      <c r="B261" s="171"/>
      <c r="C261" s="172" t="s">
        <v>34</v>
      </c>
      <c r="D261" s="37"/>
      <c r="E261" s="27">
        <v>54198</v>
      </c>
      <c r="F261" s="28">
        <f t="shared" si="28"/>
        <v>0</v>
      </c>
      <c r="G261" s="29">
        <v>0</v>
      </c>
      <c r="H261" s="30">
        <f t="shared" si="29"/>
        <v>0</v>
      </c>
      <c r="I261" s="31">
        <f t="shared" si="31"/>
        <v>50183.333333333328</v>
      </c>
      <c r="J261" s="31"/>
      <c r="K261" s="59">
        <f t="shared" si="30"/>
        <v>0</v>
      </c>
    </row>
    <row r="262" spans="1:11">
      <c r="A262" s="24">
        <v>12</v>
      </c>
      <c r="B262" s="24"/>
      <c r="C262" s="25" t="s">
        <v>35</v>
      </c>
      <c r="D262" s="37"/>
      <c r="E262" s="27">
        <v>49680</v>
      </c>
      <c r="F262" s="28">
        <f t="shared" si="28"/>
        <v>0</v>
      </c>
      <c r="G262" s="29">
        <v>0</v>
      </c>
      <c r="H262" s="30">
        <f t="shared" si="29"/>
        <v>0</v>
      </c>
      <c r="I262" s="31">
        <f t="shared" si="31"/>
        <v>46000</v>
      </c>
      <c r="J262" s="31"/>
      <c r="K262" s="59">
        <f t="shared" si="30"/>
        <v>0</v>
      </c>
    </row>
    <row r="263" spans="1:11">
      <c r="A263" s="24">
        <v>13</v>
      </c>
      <c r="B263" s="24"/>
      <c r="C263" s="25" t="s">
        <v>36</v>
      </c>
      <c r="D263" s="37"/>
      <c r="E263" s="38">
        <v>64152</v>
      </c>
      <c r="F263" s="28">
        <f t="shared" si="28"/>
        <v>0</v>
      </c>
      <c r="G263" s="29">
        <v>0</v>
      </c>
      <c r="H263" s="30">
        <f t="shared" si="29"/>
        <v>0</v>
      </c>
      <c r="I263" s="31">
        <f t="shared" si="31"/>
        <v>59399.999999999993</v>
      </c>
      <c r="J263" s="31"/>
      <c r="K263" s="59">
        <f t="shared" si="30"/>
        <v>0</v>
      </c>
    </row>
    <row r="264" spans="1:11">
      <c r="A264" s="24">
        <v>14</v>
      </c>
      <c r="B264" s="24"/>
      <c r="C264" s="25" t="s">
        <v>37</v>
      </c>
      <c r="D264" s="37"/>
      <c r="E264" s="38">
        <v>65934</v>
      </c>
      <c r="F264" s="28">
        <f t="shared" si="28"/>
        <v>0</v>
      </c>
      <c r="G264" s="29">
        <v>0</v>
      </c>
      <c r="H264" s="30">
        <f t="shared" si="29"/>
        <v>0</v>
      </c>
      <c r="I264" s="31">
        <f t="shared" si="31"/>
        <v>61049.999999999993</v>
      </c>
      <c r="J264" s="31"/>
      <c r="K264" s="59">
        <f t="shared" si="30"/>
        <v>0</v>
      </c>
    </row>
    <row r="265" spans="1:11">
      <c r="A265" s="24">
        <v>15</v>
      </c>
      <c r="B265" s="24"/>
      <c r="C265" s="25" t="s">
        <v>38</v>
      </c>
      <c r="D265" s="37"/>
      <c r="E265" s="38">
        <v>76626</v>
      </c>
      <c r="F265" s="28">
        <f t="shared" si="28"/>
        <v>0</v>
      </c>
      <c r="G265" s="29">
        <v>0</v>
      </c>
      <c r="H265" s="30">
        <f t="shared" si="29"/>
        <v>0</v>
      </c>
      <c r="I265" s="31">
        <f t="shared" si="31"/>
        <v>70950</v>
      </c>
      <c r="J265" s="31"/>
      <c r="K265" s="59">
        <f t="shared" si="30"/>
        <v>0</v>
      </c>
    </row>
    <row r="266" spans="1:11">
      <c r="A266" s="24">
        <v>16</v>
      </c>
      <c r="B266" s="24"/>
      <c r="C266" s="25" t="s">
        <v>39</v>
      </c>
      <c r="D266" s="37"/>
      <c r="E266" s="38">
        <v>80190</v>
      </c>
      <c r="F266" s="28">
        <f t="shared" si="28"/>
        <v>0</v>
      </c>
      <c r="G266" s="29">
        <v>0</v>
      </c>
      <c r="H266" s="30">
        <f t="shared" si="29"/>
        <v>0</v>
      </c>
      <c r="I266" s="31">
        <f t="shared" si="31"/>
        <v>74250</v>
      </c>
      <c r="J266" s="31"/>
      <c r="K266" s="59">
        <f t="shared" si="30"/>
        <v>0</v>
      </c>
    </row>
    <row r="267" spans="1:11">
      <c r="A267" s="24">
        <v>17</v>
      </c>
      <c r="B267" s="24"/>
      <c r="C267" s="25" t="s">
        <v>40</v>
      </c>
      <c r="D267" s="37"/>
      <c r="E267" s="38">
        <v>113832</v>
      </c>
      <c r="F267" s="28">
        <f t="shared" si="28"/>
        <v>0</v>
      </c>
      <c r="G267" s="124">
        <v>0</v>
      </c>
      <c r="H267" s="30">
        <f t="shared" si="29"/>
        <v>0</v>
      </c>
      <c r="I267" s="31">
        <f t="shared" si="31"/>
        <v>105400</v>
      </c>
      <c r="J267" s="128"/>
      <c r="K267" s="59">
        <f t="shared" si="30"/>
        <v>0</v>
      </c>
    </row>
    <row r="268" spans="1:11">
      <c r="A268" s="24">
        <v>18</v>
      </c>
      <c r="B268" s="24"/>
      <c r="C268" s="25" t="s">
        <v>41</v>
      </c>
      <c r="D268" s="37"/>
      <c r="E268" s="39">
        <v>98010</v>
      </c>
      <c r="F268" s="28">
        <f t="shared" si="28"/>
        <v>0</v>
      </c>
      <c r="G268" s="124">
        <v>0</v>
      </c>
      <c r="H268" s="30">
        <f t="shared" si="29"/>
        <v>0</v>
      </c>
      <c r="I268" s="31">
        <f t="shared" si="31"/>
        <v>90750</v>
      </c>
      <c r="J268" s="128"/>
      <c r="K268" s="59">
        <f t="shared" si="30"/>
        <v>0</v>
      </c>
    </row>
    <row r="269" spans="1:11" ht="17.25">
      <c r="A269" s="40"/>
      <c r="B269" s="40"/>
      <c r="C269" s="41" t="s">
        <v>42</v>
      </c>
      <c r="D269" s="42">
        <f>SUM(D251:D268)</f>
        <v>10</v>
      </c>
      <c r="E269" s="42"/>
      <c r="F269" s="43">
        <f>SUM(F251:F268)</f>
        <v>1199430</v>
      </c>
      <c r="G269" s="43"/>
      <c r="H269" s="44">
        <f>SUM(H251:H268)</f>
        <v>1199430</v>
      </c>
      <c r="I269" s="45"/>
      <c r="J269" s="45"/>
      <c r="K269" s="64">
        <f>SUM(K251:K268)</f>
        <v>1110583.3333333333</v>
      </c>
    </row>
    <row r="270" spans="1:11" ht="31.5">
      <c r="A270" s="46"/>
      <c r="B270" s="46"/>
      <c r="C270" s="47"/>
      <c r="D270" s="48"/>
      <c r="E270" s="48"/>
      <c r="F270" s="49"/>
      <c r="G270" s="49"/>
      <c r="H270" s="50"/>
      <c r="I270" s="51"/>
      <c r="J270" s="51"/>
      <c r="K270" s="65">
        <f>K269*0.08</f>
        <v>88846.666666666657</v>
      </c>
    </row>
    <row r="271" spans="1:11" ht="18">
      <c r="A271" s="283" t="s">
        <v>43</v>
      </c>
      <c r="B271" s="283"/>
      <c r="C271" s="283"/>
      <c r="D271" s="284" t="s">
        <v>44</v>
      </c>
      <c r="E271" s="284"/>
      <c r="F271" s="54"/>
      <c r="G271" s="54"/>
      <c r="H271" s="55" t="s">
        <v>45</v>
      </c>
      <c r="I271" s="56"/>
      <c r="J271" s="56"/>
      <c r="K271" s="66">
        <f>SUM(K269:K270)</f>
        <v>1199430</v>
      </c>
    </row>
    <row r="274" spans="1:11" ht="15.75">
      <c r="A274" s="279" t="s">
        <v>0</v>
      </c>
      <c r="B274" s="279"/>
      <c r="C274" s="279"/>
      <c r="D274" s="279"/>
      <c r="E274" s="279"/>
      <c r="F274" s="279"/>
      <c r="G274" s="279"/>
      <c r="H274" s="279"/>
      <c r="I274" s="3"/>
      <c r="J274" s="3"/>
      <c r="K274" s="112"/>
    </row>
    <row r="275" spans="1:11" ht="17.25">
      <c r="A275" s="279" t="s">
        <v>1</v>
      </c>
      <c r="B275" s="279"/>
      <c r="C275" s="279"/>
      <c r="D275" s="279"/>
      <c r="E275" s="279"/>
      <c r="F275" s="279"/>
      <c r="G275" s="279"/>
      <c r="H275" s="279"/>
      <c r="I275" s="3"/>
      <c r="J275" s="3"/>
      <c r="K275" s="58"/>
    </row>
    <row r="276" spans="1:11" ht="15.75">
      <c r="A276" s="279" t="s">
        <v>2</v>
      </c>
      <c r="B276" s="279"/>
      <c r="C276" s="279"/>
      <c r="D276" s="279"/>
      <c r="E276" s="279"/>
      <c r="F276" s="279"/>
      <c r="G276" s="279"/>
      <c r="H276" s="279"/>
      <c r="I276" s="3"/>
      <c r="J276" s="3"/>
      <c r="K276" s="59"/>
    </row>
    <row r="277" spans="1:11" ht="15.75">
      <c r="A277" s="279" t="s">
        <v>4</v>
      </c>
      <c r="B277" s="279"/>
      <c r="C277" s="279"/>
      <c r="D277" s="279"/>
      <c r="E277" s="279"/>
      <c r="F277" s="279"/>
      <c r="G277" s="279"/>
      <c r="H277" s="279"/>
      <c r="I277" s="3"/>
      <c r="J277" s="3"/>
      <c r="K277" s="59"/>
    </row>
    <row r="278" spans="1:11" ht="15.75">
      <c r="A278" s="280" t="s">
        <v>6</v>
      </c>
      <c r="B278" s="280"/>
      <c r="C278" s="280"/>
      <c r="D278" s="280"/>
      <c r="E278" s="280"/>
      <c r="F278" s="280"/>
      <c r="G278" s="280"/>
      <c r="H278" s="280"/>
      <c r="I278" s="3"/>
      <c r="J278" s="3"/>
      <c r="K278" s="59"/>
    </row>
    <row r="279" spans="1:11" ht="27.75">
      <c r="A279" s="9"/>
      <c r="B279" s="9"/>
      <c r="C279" s="9"/>
      <c r="D279" s="281" t="s">
        <v>580</v>
      </c>
      <c r="E279" s="281"/>
      <c r="F279" s="281"/>
      <c r="G279" s="281"/>
      <c r="H279" s="281"/>
      <c r="I279" s="3"/>
      <c r="J279" s="3"/>
      <c r="K279" s="59"/>
    </row>
    <row r="280" spans="1:11" ht="15.75">
      <c r="A280" s="11" t="s">
        <v>358</v>
      </c>
      <c r="B280" s="1"/>
      <c r="C280" s="11">
        <v>20247994</v>
      </c>
      <c r="D280" s="13"/>
      <c r="E280" s="286"/>
      <c r="F280" s="286"/>
      <c r="G280" s="286"/>
      <c r="H280" s="286"/>
      <c r="I280" s="15"/>
      <c r="J280" s="15"/>
      <c r="K280" s="59"/>
    </row>
    <row r="281" spans="1:11" ht="15.75">
      <c r="A281" s="11" t="s">
        <v>9</v>
      </c>
      <c r="B281" s="11"/>
      <c r="C281" s="286" t="s">
        <v>582</v>
      </c>
      <c r="D281" s="286"/>
      <c r="E281" s="286"/>
      <c r="F281" s="16"/>
      <c r="G281" s="11"/>
      <c r="H281" s="16"/>
      <c r="I281" s="20" t="s">
        <v>161</v>
      </c>
      <c r="J281" s="20"/>
      <c r="K281" s="62"/>
    </row>
    <row r="282" spans="1:11" ht="15.75">
      <c r="A282" s="11" t="s">
        <v>11</v>
      </c>
      <c r="B282" s="11"/>
      <c r="C282" s="289"/>
      <c r="D282" s="289"/>
      <c r="E282" s="289"/>
      <c r="F282" s="289"/>
      <c r="G282" s="18"/>
      <c r="H282" s="19" t="s">
        <v>13</v>
      </c>
      <c r="I282" s="3"/>
      <c r="J282" s="3"/>
      <c r="K282" s="59"/>
    </row>
    <row r="283" spans="1:11" ht="15.75">
      <c r="A283" s="21" t="s">
        <v>14</v>
      </c>
      <c r="B283" s="21"/>
      <c r="C283" s="21" t="s">
        <v>16</v>
      </c>
      <c r="D283" s="21"/>
      <c r="E283" s="22" t="s">
        <v>18</v>
      </c>
      <c r="F283" s="23" t="s">
        <v>19</v>
      </c>
      <c r="G283" s="23" t="s">
        <v>20</v>
      </c>
      <c r="H283" s="21" t="s">
        <v>21</v>
      </c>
      <c r="I283" s="3"/>
      <c r="J283" s="175"/>
      <c r="K283" s="59"/>
    </row>
    <row r="284" spans="1:11">
      <c r="A284" s="24">
        <v>1</v>
      </c>
      <c r="B284" s="171"/>
      <c r="C284" s="172" t="s">
        <v>23</v>
      </c>
      <c r="D284" s="26"/>
      <c r="E284" s="27">
        <v>79305</v>
      </c>
      <c r="F284" s="28">
        <f t="shared" ref="F284:F301" si="32">E284*D284</f>
        <v>0</v>
      </c>
      <c r="G284" s="29">
        <v>0</v>
      </c>
      <c r="H284" s="30">
        <f t="shared" ref="H284:H301" si="33">F284-F284*G284</f>
        <v>0</v>
      </c>
      <c r="I284" s="31">
        <f>E284/1.08</f>
        <v>73430.555555555547</v>
      </c>
      <c r="J284" s="31"/>
      <c r="K284" s="59">
        <f t="shared" ref="K284:K301" si="34">I284*D284</f>
        <v>0</v>
      </c>
    </row>
    <row r="285" spans="1:11">
      <c r="A285" s="24">
        <v>2</v>
      </c>
      <c r="B285" s="173"/>
      <c r="C285" s="25" t="s">
        <v>25</v>
      </c>
      <c r="D285" s="32"/>
      <c r="E285" s="33">
        <v>128591</v>
      </c>
      <c r="F285" s="28">
        <f t="shared" si="32"/>
        <v>0</v>
      </c>
      <c r="G285" s="29">
        <v>0</v>
      </c>
      <c r="H285" s="30">
        <f t="shared" si="33"/>
        <v>0</v>
      </c>
      <c r="I285" s="31">
        <f t="shared" ref="I285:I301" si="35">E285/1.08</f>
        <v>119065.74074074073</v>
      </c>
      <c r="J285" s="128"/>
      <c r="K285" s="59">
        <f t="shared" si="34"/>
        <v>0</v>
      </c>
    </row>
    <row r="286" spans="1:11">
      <c r="A286" s="24">
        <v>3</v>
      </c>
      <c r="B286" s="173"/>
      <c r="C286" s="25" t="s">
        <v>26</v>
      </c>
      <c r="D286" s="88"/>
      <c r="E286" s="27">
        <v>60043</v>
      </c>
      <c r="F286" s="28">
        <f t="shared" si="32"/>
        <v>0</v>
      </c>
      <c r="G286" s="29">
        <v>0</v>
      </c>
      <c r="H286" s="30">
        <f t="shared" si="33"/>
        <v>0</v>
      </c>
      <c r="I286" s="31">
        <f t="shared" si="35"/>
        <v>55595.370370370365</v>
      </c>
      <c r="J286" s="31"/>
      <c r="K286" s="59">
        <f t="shared" si="34"/>
        <v>0</v>
      </c>
    </row>
    <row r="287" spans="1:11">
      <c r="A287" s="24">
        <v>4</v>
      </c>
      <c r="B287" s="24"/>
      <c r="C287" s="25" t="s">
        <v>27</v>
      </c>
      <c r="D287" s="106"/>
      <c r="E287" s="27">
        <v>115781</v>
      </c>
      <c r="F287" s="28">
        <f t="shared" si="32"/>
        <v>0</v>
      </c>
      <c r="G287" s="124">
        <v>0</v>
      </c>
      <c r="H287" s="30">
        <f t="shared" si="33"/>
        <v>0</v>
      </c>
      <c r="I287" s="31">
        <f t="shared" si="35"/>
        <v>107204.62962962962</v>
      </c>
      <c r="J287" s="128"/>
      <c r="K287" s="59">
        <f t="shared" si="34"/>
        <v>0</v>
      </c>
    </row>
    <row r="288" spans="1:11">
      <c r="A288" s="24">
        <v>5</v>
      </c>
      <c r="B288" s="174"/>
      <c r="C288" s="172" t="s">
        <v>28</v>
      </c>
      <c r="D288" s="32">
        <v>10</v>
      </c>
      <c r="E288" s="27">
        <v>119943</v>
      </c>
      <c r="F288" s="28">
        <f t="shared" si="32"/>
        <v>1199430</v>
      </c>
      <c r="G288" s="124">
        <v>0</v>
      </c>
      <c r="H288" s="30">
        <f t="shared" si="33"/>
        <v>1199430</v>
      </c>
      <c r="I288" s="31">
        <f t="shared" si="35"/>
        <v>111058.33333333333</v>
      </c>
      <c r="J288" s="128"/>
      <c r="K288" s="59">
        <f t="shared" si="34"/>
        <v>1110583.3333333333</v>
      </c>
    </row>
    <row r="289" spans="1:11">
      <c r="A289" s="24">
        <v>6</v>
      </c>
      <c r="B289" s="24"/>
      <c r="C289" s="25" t="s">
        <v>29</v>
      </c>
      <c r="D289" s="26"/>
      <c r="E289" s="27">
        <v>94810</v>
      </c>
      <c r="F289" s="28">
        <f t="shared" si="32"/>
        <v>0</v>
      </c>
      <c r="G289" s="29">
        <v>0</v>
      </c>
      <c r="H289" s="30">
        <f t="shared" si="33"/>
        <v>0</v>
      </c>
      <c r="I289" s="31">
        <f t="shared" si="35"/>
        <v>87787.037037037036</v>
      </c>
      <c r="J289" s="31"/>
      <c r="K289" s="59">
        <f t="shared" si="34"/>
        <v>0</v>
      </c>
    </row>
    <row r="290" spans="1:11">
      <c r="A290" s="24">
        <v>7</v>
      </c>
      <c r="B290" s="24"/>
      <c r="C290" s="25" t="s">
        <v>30</v>
      </c>
      <c r="D290" s="34"/>
      <c r="E290" s="27">
        <v>141396</v>
      </c>
      <c r="F290" s="28">
        <f t="shared" si="32"/>
        <v>0</v>
      </c>
      <c r="G290" s="29">
        <v>0</v>
      </c>
      <c r="H290" s="30">
        <f t="shared" si="33"/>
        <v>0</v>
      </c>
      <c r="I290" s="31">
        <f t="shared" si="35"/>
        <v>130922.22222222222</v>
      </c>
      <c r="J290" s="31"/>
      <c r="K290" s="59">
        <f t="shared" si="34"/>
        <v>0</v>
      </c>
    </row>
    <row r="291" spans="1:11">
      <c r="A291" s="24">
        <v>8</v>
      </c>
      <c r="B291" s="24"/>
      <c r="C291" s="25" t="s">
        <v>31</v>
      </c>
      <c r="D291" s="34"/>
      <c r="E291" s="27">
        <v>232931</v>
      </c>
      <c r="F291" s="28">
        <f t="shared" si="32"/>
        <v>0</v>
      </c>
      <c r="G291" s="29">
        <v>0</v>
      </c>
      <c r="H291" s="30">
        <f t="shared" si="33"/>
        <v>0</v>
      </c>
      <c r="I291" s="31">
        <f t="shared" si="35"/>
        <v>215676.85185185182</v>
      </c>
      <c r="J291" s="31"/>
      <c r="K291" s="59">
        <f t="shared" si="34"/>
        <v>0</v>
      </c>
    </row>
    <row r="292" spans="1:11">
      <c r="A292" s="24">
        <v>9</v>
      </c>
      <c r="B292" s="171"/>
      <c r="C292" s="172" t="s">
        <v>32</v>
      </c>
      <c r="D292" s="26"/>
      <c r="E292" s="33">
        <v>93150</v>
      </c>
      <c r="F292" s="28">
        <f t="shared" si="32"/>
        <v>0</v>
      </c>
      <c r="G292" s="29">
        <v>0</v>
      </c>
      <c r="H292" s="30">
        <f t="shared" si="33"/>
        <v>0</v>
      </c>
      <c r="I292" s="31">
        <f t="shared" si="35"/>
        <v>86250</v>
      </c>
      <c r="J292" s="31"/>
      <c r="K292" s="59">
        <f t="shared" si="34"/>
        <v>0</v>
      </c>
    </row>
    <row r="293" spans="1:11">
      <c r="A293" s="24">
        <v>10</v>
      </c>
      <c r="B293" s="174"/>
      <c r="C293" s="36" t="s">
        <v>33</v>
      </c>
      <c r="D293" s="37"/>
      <c r="E293" s="33">
        <v>101053</v>
      </c>
      <c r="F293" s="28">
        <f t="shared" si="32"/>
        <v>0</v>
      </c>
      <c r="G293" s="29">
        <v>0</v>
      </c>
      <c r="H293" s="30">
        <f t="shared" si="33"/>
        <v>0</v>
      </c>
      <c r="I293" s="31">
        <f t="shared" si="35"/>
        <v>93567.592592592584</v>
      </c>
      <c r="J293" s="31"/>
      <c r="K293" s="59">
        <f t="shared" si="34"/>
        <v>0</v>
      </c>
    </row>
    <row r="294" spans="1:11">
      <c r="A294" s="24">
        <v>11</v>
      </c>
      <c r="B294" s="171"/>
      <c r="C294" s="172" t="s">
        <v>34</v>
      </c>
      <c r="D294" s="37"/>
      <c r="E294" s="27">
        <v>54198</v>
      </c>
      <c r="F294" s="28">
        <f t="shared" si="32"/>
        <v>0</v>
      </c>
      <c r="G294" s="29">
        <v>0</v>
      </c>
      <c r="H294" s="30">
        <f t="shared" si="33"/>
        <v>0</v>
      </c>
      <c r="I294" s="31">
        <f t="shared" si="35"/>
        <v>50183.333333333328</v>
      </c>
      <c r="J294" s="31"/>
      <c r="K294" s="59">
        <f t="shared" si="34"/>
        <v>0</v>
      </c>
    </row>
    <row r="295" spans="1:11">
      <c r="A295" s="24">
        <v>12</v>
      </c>
      <c r="B295" s="24"/>
      <c r="C295" s="25" t="s">
        <v>35</v>
      </c>
      <c r="D295" s="37"/>
      <c r="E295" s="27">
        <v>49680</v>
      </c>
      <c r="F295" s="28">
        <f t="shared" si="32"/>
        <v>0</v>
      </c>
      <c r="G295" s="29">
        <v>0</v>
      </c>
      <c r="H295" s="30">
        <f t="shared" si="33"/>
        <v>0</v>
      </c>
      <c r="I295" s="31">
        <f t="shared" si="35"/>
        <v>46000</v>
      </c>
      <c r="J295" s="31"/>
      <c r="K295" s="59">
        <f t="shared" si="34"/>
        <v>0</v>
      </c>
    </row>
    <row r="296" spans="1:11">
      <c r="A296" s="24">
        <v>13</v>
      </c>
      <c r="B296" s="24"/>
      <c r="C296" s="25" t="s">
        <v>36</v>
      </c>
      <c r="D296" s="37"/>
      <c r="E296" s="38">
        <v>64152</v>
      </c>
      <c r="F296" s="28">
        <f t="shared" si="32"/>
        <v>0</v>
      </c>
      <c r="G296" s="29">
        <v>0</v>
      </c>
      <c r="H296" s="30">
        <f t="shared" si="33"/>
        <v>0</v>
      </c>
      <c r="I296" s="31">
        <f t="shared" si="35"/>
        <v>59399.999999999993</v>
      </c>
      <c r="J296" s="31"/>
      <c r="K296" s="59">
        <f t="shared" si="34"/>
        <v>0</v>
      </c>
    </row>
    <row r="297" spans="1:11">
      <c r="A297" s="24">
        <v>14</v>
      </c>
      <c r="B297" s="24"/>
      <c r="C297" s="25" t="s">
        <v>37</v>
      </c>
      <c r="D297" s="37"/>
      <c r="E297" s="38">
        <v>65934</v>
      </c>
      <c r="F297" s="28">
        <f t="shared" si="32"/>
        <v>0</v>
      </c>
      <c r="G297" s="29">
        <v>0</v>
      </c>
      <c r="H297" s="30">
        <f t="shared" si="33"/>
        <v>0</v>
      </c>
      <c r="I297" s="31">
        <f t="shared" si="35"/>
        <v>61049.999999999993</v>
      </c>
      <c r="J297" s="31"/>
      <c r="K297" s="59">
        <f t="shared" si="34"/>
        <v>0</v>
      </c>
    </row>
    <row r="298" spans="1:11">
      <c r="A298" s="24">
        <v>15</v>
      </c>
      <c r="B298" s="24"/>
      <c r="C298" s="25" t="s">
        <v>38</v>
      </c>
      <c r="D298" s="37"/>
      <c r="E298" s="38">
        <v>76626</v>
      </c>
      <c r="F298" s="28">
        <f t="shared" si="32"/>
        <v>0</v>
      </c>
      <c r="G298" s="29">
        <v>0</v>
      </c>
      <c r="H298" s="30">
        <f t="shared" si="33"/>
        <v>0</v>
      </c>
      <c r="I298" s="31">
        <f t="shared" si="35"/>
        <v>70950</v>
      </c>
      <c r="J298" s="31"/>
      <c r="K298" s="59">
        <f t="shared" si="34"/>
        <v>0</v>
      </c>
    </row>
    <row r="299" spans="1:11">
      <c r="A299" s="24">
        <v>16</v>
      </c>
      <c r="B299" s="24"/>
      <c r="C299" s="25" t="s">
        <v>39</v>
      </c>
      <c r="D299" s="37"/>
      <c r="E299" s="38">
        <v>80190</v>
      </c>
      <c r="F299" s="28">
        <f t="shared" si="32"/>
        <v>0</v>
      </c>
      <c r="G299" s="29">
        <v>0</v>
      </c>
      <c r="H299" s="30">
        <f t="shared" si="33"/>
        <v>0</v>
      </c>
      <c r="I299" s="31">
        <f t="shared" si="35"/>
        <v>74250</v>
      </c>
      <c r="J299" s="31"/>
      <c r="K299" s="59">
        <f t="shared" si="34"/>
        <v>0</v>
      </c>
    </row>
    <row r="300" spans="1:11">
      <c r="A300" s="24">
        <v>17</v>
      </c>
      <c r="B300" s="24"/>
      <c r="C300" s="25" t="s">
        <v>40</v>
      </c>
      <c r="D300" s="37"/>
      <c r="E300" s="38">
        <v>113832</v>
      </c>
      <c r="F300" s="28">
        <f t="shared" si="32"/>
        <v>0</v>
      </c>
      <c r="G300" s="124">
        <v>0</v>
      </c>
      <c r="H300" s="30">
        <f t="shared" si="33"/>
        <v>0</v>
      </c>
      <c r="I300" s="31">
        <f t="shared" si="35"/>
        <v>105400</v>
      </c>
      <c r="J300" s="128"/>
      <c r="K300" s="59">
        <f t="shared" si="34"/>
        <v>0</v>
      </c>
    </row>
    <row r="301" spans="1:11">
      <c r="A301" s="24">
        <v>18</v>
      </c>
      <c r="B301" s="24"/>
      <c r="C301" s="25" t="s">
        <v>41</v>
      </c>
      <c r="D301" s="37"/>
      <c r="E301" s="39">
        <v>98010</v>
      </c>
      <c r="F301" s="28">
        <f t="shared" si="32"/>
        <v>0</v>
      </c>
      <c r="G301" s="124">
        <v>0</v>
      </c>
      <c r="H301" s="30">
        <f t="shared" si="33"/>
        <v>0</v>
      </c>
      <c r="I301" s="31">
        <f t="shared" si="35"/>
        <v>90750</v>
      </c>
      <c r="J301" s="128"/>
      <c r="K301" s="59">
        <f t="shared" si="34"/>
        <v>0</v>
      </c>
    </row>
    <row r="302" spans="1:11" ht="17.25">
      <c r="A302" s="40"/>
      <c r="B302" s="40"/>
      <c r="C302" s="41" t="s">
        <v>42</v>
      </c>
      <c r="D302" s="42">
        <f>SUM(D284:D301)</f>
        <v>10</v>
      </c>
      <c r="E302" s="42"/>
      <c r="F302" s="43">
        <f>SUM(F284:F301)</f>
        <v>1199430</v>
      </c>
      <c r="G302" s="43"/>
      <c r="H302" s="44">
        <f>SUM(H284:H301)</f>
        <v>1199430</v>
      </c>
      <c r="I302" s="45"/>
      <c r="J302" s="45"/>
      <c r="K302" s="64">
        <f>SUM(K284:K301)</f>
        <v>1110583.3333333333</v>
      </c>
    </row>
    <row r="303" spans="1:11" ht="31.5">
      <c r="A303" s="46"/>
      <c r="B303" s="46"/>
      <c r="C303" s="47"/>
      <c r="D303" s="48"/>
      <c r="E303" s="48"/>
      <c r="F303" s="49"/>
      <c r="G303" s="49"/>
      <c r="H303" s="50"/>
      <c r="I303" s="51"/>
      <c r="J303" s="51"/>
      <c r="K303" s="65">
        <f>K302*0.08</f>
        <v>88846.666666666657</v>
      </c>
    </row>
    <row r="304" spans="1:11" ht="18">
      <c r="A304" s="283" t="s">
        <v>43</v>
      </c>
      <c r="B304" s="283"/>
      <c r="C304" s="283"/>
      <c r="D304" s="284" t="s">
        <v>44</v>
      </c>
      <c r="E304" s="284"/>
      <c r="F304" s="54"/>
      <c r="G304" s="54"/>
      <c r="H304" s="55" t="s">
        <v>45</v>
      </c>
      <c r="I304" s="56"/>
      <c r="J304" s="56"/>
      <c r="K304" s="66">
        <f>SUM(K302:K303)</f>
        <v>1199430</v>
      </c>
    </row>
    <row r="307" spans="1:11" ht="15.75">
      <c r="A307" s="279" t="s">
        <v>0</v>
      </c>
      <c r="B307" s="279"/>
      <c r="C307" s="279"/>
      <c r="D307" s="279"/>
      <c r="E307" s="279"/>
      <c r="F307" s="279"/>
      <c r="G307" s="279"/>
      <c r="H307" s="279"/>
      <c r="I307" s="3"/>
      <c r="J307" s="3"/>
      <c r="K307" s="112"/>
    </row>
    <row r="308" spans="1:11" ht="17.25">
      <c r="A308" s="279" t="s">
        <v>1</v>
      </c>
      <c r="B308" s="279"/>
      <c r="C308" s="279"/>
      <c r="D308" s="279"/>
      <c r="E308" s="279"/>
      <c r="F308" s="279"/>
      <c r="G308" s="279"/>
      <c r="H308" s="279"/>
      <c r="I308" s="3"/>
      <c r="J308" s="3"/>
      <c r="K308" s="58"/>
    </row>
    <row r="309" spans="1:11" ht="15.75">
      <c r="A309" s="279" t="s">
        <v>2</v>
      </c>
      <c r="B309" s="279"/>
      <c r="C309" s="279"/>
      <c r="D309" s="279"/>
      <c r="E309" s="279"/>
      <c r="F309" s="279"/>
      <c r="G309" s="279"/>
      <c r="H309" s="279"/>
      <c r="I309" s="3"/>
      <c r="J309" s="3"/>
      <c r="K309" s="59"/>
    </row>
    <row r="310" spans="1:11" ht="15.75">
      <c r="A310" s="279" t="s">
        <v>4</v>
      </c>
      <c r="B310" s="279"/>
      <c r="C310" s="279"/>
      <c r="D310" s="279"/>
      <c r="E310" s="279"/>
      <c r="F310" s="279"/>
      <c r="G310" s="279"/>
      <c r="H310" s="279"/>
      <c r="I310" s="3"/>
      <c r="J310" s="3"/>
      <c r="K310" s="59"/>
    </row>
    <row r="311" spans="1:11" ht="15.75">
      <c r="A311" s="280" t="s">
        <v>6</v>
      </c>
      <c r="B311" s="280"/>
      <c r="C311" s="280"/>
      <c r="D311" s="280"/>
      <c r="E311" s="280"/>
      <c r="F311" s="280"/>
      <c r="G311" s="280"/>
      <c r="H311" s="280"/>
      <c r="I311" s="3"/>
      <c r="J311" s="3"/>
      <c r="K311" s="59"/>
    </row>
    <row r="312" spans="1:11" ht="27.75">
      <c r="A312" s="9"/>
      <c r="B312" s="9"/>
      <c r="C312" s="9"/>
      <c r="D312" s="281" t="s">
        <v>580</v>
      </c>
      <c r="E312" s="281"/>
      <c r="F312" s="281"/>
      <c r="G312" s="281"/>
      <c r="H312" s="281"/>
      <c r="I312" s="3"/>
      <c r="J312" s="3"/>
      <c r="K312" s="59"/>
    </row>
    <row r="313" spans="1:11" ht="15.75">
      <c r="A313" s="11" t="s">
        <v>358</v>
      </c>
      <c r="B313" s="1"/>
      <c r="C313" s="11">
        <v>22220839</v>
      </c>
      <c r="D313" s="13"/>
      <c r="E313" s="286"/>
      <c r="F313" s="286"/>
      <c r="G313" s="286"/>
      <c r="H313" s="286"/>
      <c r="I313" s="15"/>
      <c r="J313" s="15"/>
      <c r="K313" s="59"/>
    </row>
    <row r="314" spans="1:11" ht="15.75">
      <c r="A314" s="11" t="s">
        <v>9</v>
      </c>
      <c r="B314" s="11"/>
      <c r="C314" s="286" t="s">
        <v>436</v>
      </c>
      <c r="D314" s="286"/>
      <c r="E314" s="286"/>
      <c r="F314" s="16"/>
      <c r="G314" s="11"/>
      <c r="H314" s="16"/>
      <c r="I314" s="20" t="s">
        <v>161</v>
      </c>
      <c r="J314" s="20"/>
      <c r="K314" s="62"/>
    </row>
    <row r="315" spans="1:11" ht="15.75">
      <c r="A315" s="11" t="s">
        <v>11</v>
      </c>
      <c r="B315" s="11"/>
      <c r="C315" s="289"/>
      <c r="D315" s="289"/>
      <c r="E315" s="289"/>
      <c r="F315" s="289"/>
      <c r="G315" s="18"/>
      <c r="H315" s="19" t="s">
        <v>13</v>
      </c>
      <c r="I315" s="3"/>
      <c r="J315" s="3"/>
      <c r="K315" s="59"/>
    </row>
    <row r="316" spans="1:11" ht="15.75">
      <c r="A316" s="21" t="s">
        <v>14</v>
      </c>
      <c r="B316" s="21"/>
      <c r="C316" s="21" t="s">
        <v>16</v>
      </c>
      <c r="D316" s="21"/>
      <c r="E316" s="22" t="s">
        <v>18</v>
      </c>
      <c r="F316" s="23" t="s">
        <v>19</v>
      </c>
      <c r="G316" s="23" t="s">
        <v>20</v>
      </c>
      <c r="H316" s="21" t="s">
        <v>21</v>
      </c>
      <c r="I316" s="3"/>
      <c r="J316" s="175"/>
      <c r="K316" s="59"/>
    </row>
    <row r="317" spans="1:11">
      <c r="A317" s="24">
        <v>1</v>
      </c>
      <c r="B317" s="171"/>
      <c r="C317" s="172" t="s">
        <v>23</v>
      </c>
      <c r="D317" s="26"/>
      <c r="E317" s="27">
        <v>79305</v>
      </c>
      <c r="F317" s="28">
        <f t="shared" ref="F317:F334" si="36">E317*D317</f>
        <v>0</v>
      </c>
      <c r="G317" s="29">
        <v>0</v>
      </c>
      <c r="H317" s="30">
        <f t="shared" ref="H317:H334" si="37">F317-F317*G317</f>
        <v>0</v>
      </c>
      <c r="I317" s="31">
        <f>E317/1.08</f>
        <v>73430.555555555547</v>
      </c>
      <c r="J317" s="31"/>
      <c r="K317" s="59">
        <f t="shared" ref="K317:K334" si="38">I317*D317</f>
        <v>0</v>
      </c>
    </row>
    <row r="318" spans="1:11">
      <c r="A318" s="24">
        <v>2</v>
      </c>
      <c r="B318" s="173"/>
      <c r="C318" s="25" t="s">
        <v>25</v>
      </c>
      <c r="D318" s="32"/>
      <c r="E318" s="33">
        <v>128591</v>
      </c>
      <c r="F318" s="28">
        <f t="shared" si="36"/>
        <v>0</v>
      </c>
      <c r="G318" s="29">
        <v>0</v>
      </c>
      <c r="H318" s="30">
        <f t="shared" si="37"/>
        <v>0</v>
      </c>
      <c r="I318" s="31">
        <f t="shared" ref="I318:I334" si="39">E318/1.08</f>
        <v>119065.74074074073</v>
      </c>
      <c r="J318" s="128"/>
      <c r="K318" s="59">
        <f t="shared" si="38"/>
        <v>0</v>
      </c>
    </row>
    <row r="319" spans="1:11">
      <c r="A319" s="24">
        <v>3</v>
      </c>
      <c r="B319" s="173"/>
      <c r="C319" s="25" t="s">
        <v>26</v>
      </c>
      <c r="D319" s="88"/>
      <c r="E319" s="27">
        <v>60043</v>
      </c>
      <c r="F319" s="28">
        <f t="shared" si="36"/>
        <v>0</v>
      </c>
      <c r="G319" s="29">
        <v>0</v>
      </c>
      <c r="H319" s="30">
        <f t="shared" si="37"/>
        <v>0</v>
      </c>
      <c r="I319" s="31">
        <f t="shared" si="39"/>
        <v>55595.370370370365</v>
      </c>
      <c r="J319" s="31"/>
      <c r="K319" s="59">
        <f t="shared" si="38"/>
        <v>0</v>
      </c>
    </row>
    <row r="320" spans="1:11">
      <c r="A320" s="24">
        <v>4</v>
      </c>
      <c r="B320" s="24"/>
      <c r="C320" s="25" t="s">
        <v>27</v>
      </c>
      <c r="D320" s="106"/>
      <c r="E320" s="27">
        <v>115781</v>
      </c>
      <c r="F320" s="28">
        <f t="shared" si="36"/>
        <v>0</v>
      </c>
      <c r="G320" s="124">
        <v>0</v>
      </c>
      <c r="H320" s="30">
        <f t="shared" si="37"/>
        <v>0</v>
      </c>
      <c r="I320" s="31">
        <f t="shared" si="39"/>
        <v>107204.62962962962</v>
      </c>
      <c r="J320" s="128"/>
      <c r="K320" s="59">
        <f t="shared" si="38"/>
        <v>0</v>
      </c>
    </row>
    <row r="321" spans="1:11">
      <c r="A321" s="24">
        <v>5</v>
      </c>
      <c r="B321" s="174"/>
      <c r="C321" s="172" t="s">
        <v>28</v>
      </c>
      <c r="D321" s="32">
        <v>10</v>
      </c>
      <c r="E321" s="27">
        <v>119943</v>
      </c>
      <c r="F321" s="28">
        <f t="shared" si="36"/>
        <v>1199430</v>
      </c>
      <c r="G321" s="124">
        <v>0</v>
      </c>
      <c r="H321" s="30">
        <f t="shared" si="37"/>
        <v>1199430</v>
      </c>
      <c r="I321" s="31">
        <f t="shared" si="39"/>
        <v>111058.33333333333</v>
      </c>
      <c r="J321" s="128"/>
      <c r="K321" s="59">
        <f t="shared" si="38"/>
        <v>1110583.3333333333</v>
      </c>
    </row>
    <row r="322" spans="1:11">
      <c r="A322" s="24">
        <v>6</v>
      </c>
      <c r="B322" s="24"/>
      <c r="C322" s="25" t="s">
        <v>29</v>
      </c>
      <c r="D322" s="26"/>
      <c r="E322" s="27">
        <v>94810</v>
      </c>
      <c r="F322" s="28">
        <f t="shared" si="36"/>
        <v>0</v>
      </c>
      <c r="G322" s="29">
        <v>0</v>
      </c>
      <c r="H322" s="30">
        <f t="shared" si="37"/>
        <v>0</v>
      </c>
      <c r="I322" s="31">
        <f t="shared" si="39"/>
        <v>87787.037037037036</v>
      </c>
      <c r="J322" s="31"/>
      <c r="K322" s="59">
        <f t="shared" si="38"/>
        <v>0</v>
      </c>
    </row>
    <row r="323" spans="1:11">
      <c r="A323" s="24">
        <v>7</v>
      </c>
      <c r="B323" s="24"/>
      <c r="C323" s="25" t="s">
        <v>30</v>
      </c>
      <c r="D323" s="34"/>
      <c r="E323" s="27">
        <v>141396</v>
      </c>
      <c r="F323" s="28">
        <f t="shared" si="36"/>
        <v>0</v>
      </c>
      <c r="G323" s="29">
        <v>0</v>
      </c>
      <c r="H323" s="30">
        <f t="shared" si="37"/>
        <v>0</v>
      </c>
      <c r="I323" s="31">
        <f t="shared" si="39"/>
        <v>130922.22222222222</v>
      </c>
      <c r="J323" s="31"/>
      <c r="K323" s="59">
        <f t="shared" si="38"/>
        <v>0</v>
      </c>
    </row>
    <row r="324" spans="1:11">
      <c r="A324" s="24">
        <v>8</v>
      </c>
      <c r="B324" s="24"/>
      <c r="C324" s="25" t="s">
        <v>31</v>
      </c>
      <c r="D324" s="34"/>
      <c r="E324" s="27">
        <v>232931</v>
      </c>
      <c r="F324" s="28">
        <f t="shared" si="36"/>
        <v>0</v>
      </c>
      <c r="G324" s="29">
        <v>0</v>
      </c>
      <c r="H324" s="30">
        <f t="shared" si="37"/>
        <v>0</v>
      </c>
      <c r="I324" s="31">
        <f t="shared" si="39"/>
        <v>215676.85185185182</v>
      </c>
      <c r="J324" s="31"/>
      <c r="K324" s="59">
        <f t="shared" si="38"/>
        <v>0</v>
      </c>
    </row>
    <row r="325" spans="1:11">
      <c r="A325" s="24">
        <v>9</v>
      </c>
      <c r="B325" s="171"/>
      <c r="C325" s="172" t="s">
        <v>32</v>
      </c>
      <c r="D325" s="26"/>
      <c r="E325" s="33">
        <v>93150</v>
      </c>
      <c r="F325" s="28">
        <f t="shared" si="36"/>
        <v>0</v>
      </c>
      <c r="G325" s="29">
        <v>0</v>
      </c>
      <c r="H325" s="30">
        <f t="shared" si="37"/>
        <v>0</v>
      </c>
      <c r="I325" s="31">
        <f t="shared" si="39"/>
        <v>86250</v>
      </c>
      <c r="J325" s="31"/>
      <c r="K325" s="59">
        <f t="shared" si="38"/>
        <v>0</v>
      </c>
    </row>
    <row r="326" spans="1:11">
      <c r="A326" s="24">
        <v>10</v>
      </c>
      <c r="B326" s="174"/>
      <c r="C326" s="36" t="s">
        <v>33</v>
      </c>
      <c r="D326" s="37"/>
      <c r="E326" s="33">
        <v>101053</v>
      </c>
      <c r="F326" s="28">
        <f t="shared" si="36"/>
        <v>0</v>
      </c>
      <c r="G326" s="29">
        <v>0</v>
      </c>
      <c r="H326" s="30">
        <f t="shared" si="37"/>
        <v>0</v>
      </c>
      <c r="I326" s="31">
        <f t="shared" si="39"/>
        <v>93567.592592592584</v>
      </c>
      <c r="J326" s="31"/>
      <c r="K326" s="59">
        <f t="shared" si="38"/>
        <v>0</v>
      </c>
    </row>
    <row r="327" spans="1:11">
      <c r="A327" s="24">
        <v>11</v>
      </c>
      <c r="B327" s="171"/>
      <c r="C327" s="172" t="s">
        <v>34</v>
      </c>
      <c r="D327" s="37">
        <v>10</v>
      </c>
      <c r="E327" s="27">
        <v>54198</v>
      </c>
      <c r="F327" s="28">
        <f t="shared" si="36"/>
        <v>541980</v>
      </c>
      <c r="G327" s="29">
        <v>0</v>
      </c>
      <c r="H327" s="30">
        <f t="shared" si="37"/>
        <v>541980</v>
      </c>
      <c r="I327" s="31">
        <f t="shared" si="39"/>
        <v>50183.333333333328</v>
      </c>
      <c r="J327" s="31"/>
      <c r="K327" s="59">
        <f t="shared" si="38"/>
        <v>501833.33333333326</v>
      </c>
    </row>
    <row r="328" spans="1:11">
      <c r="A328" s="24">
        <v>12</v>
      </c>
      <c r="B328" s="24"/>
      <c r="C328" s="25" t="s">
        <v>35</v>
      </c>
      <c r="D328" s="37"/>
      <c r="E328" s="27">
        <v>49680</v>
      </c>
      <c r="F328" s="28">
        <f t="shared" si="36"/>
        <v>0</v>
      </c>
      <c r="G328" s="29">
        <v>0</v>
      </c>
      <c r="H328" s="30">
        <f t="shared" si="37"/>
        <v>0</v>
      </c>
      <c r="I328" s="31">
        <f t="shared" si="39"/>
        <v>46000</v>
      </c>
      <c r="J328" s="31"/>
      <c r="K328" s="59">
        <f t="shared" si="38"/>
        <v>0</v>
      </c>
    </row>
    <row r="329" spans="1:11">
      <c r="A329" s="24">
        <v>13</v>
      </c>
      <c r="B329" s="24"/>
      <c r="C329" s="25" t="s">
        <v>36</v>
      </c>
      <c r="D329" s="37"/>
      <c r="E329" s="38">
        <v>64152</v>
      </c>
      <c r="F329" s="28">
        <f t="shared" si="36"/>
        <v>0</v>
      </c>
      <c r="G329" s="29">
        <v>0</v>
      </c>
      <c r="H329" s="30">
        <f t="shared" si="37"/>
        <v>0</v>
      </c>
      <c r="I329" s="31">
        <f t="shared" si="39"/>
        <v>59399.999999999993</v>
      </c>
      <c r="J329" s="31"/>
      <c r="K329" s="59">
        <f t="shared" si="38"/>
        <v>0</v>
      </c>
    </row>
    <row r="330" spans="1:11">
      <c r="A330" s="24">
        <v>14</v>
      </c>
      <c r="B330" s="24"/>
      <c r="C330" s="25" t="s">
        <v>37</v>
      </c>
      <c r="D330" s="37"/>
      <c r="E330" s="38">
        <v>65934</v>
      </c>
      <c r="F330" s="28">
        <f t="shared" si="36"/>
        <v>0</v>
      </c>
      <c r="G330" s="29">
        <v>0</v>
      </c>
      <c r="H330" s="30">
        <f t="shared" si="37"/>
        <v>0</v>
      </c>
      <c r="I330" s="31">
        <f t="shared" si="39"/>
        <v>61049.999999999993</v>
      </c>
      <c r="J330" s="31"/>
      <c r="K330" s="59">
        <f t="shared" si="38"/>
        <v>0</v>
      </c>
    </row>
    <row r="331" spans="1:11">
      <c r="A331" s="24">
        <v>15</v>
      </c>
      <c r="B331" s="24"/>
      <c r="C331" s="25" t="s">
        <v>38</v>
      </c>
      <c r="D331" s="37"/>
      <c r="E331" s="38">
        <v>76626</v>
      </c>
      <c r="F331" s="28">
        <f t="shared" si="36"/>
        <v>0</v>
      </c>
      <c r="G331" s="29">
        <v>0</v>
      </c>
      <c r="H331" s="30">
        <f t="shared" si="37"/>
        <v>0</v>
      </c>
      <c r="I331" s="31">
        <f t="shared" si="39"/>
        <v>70950</v>
      </c>
      <c r="J331" s="31"/>
      <c r="K331" s="59">
        <f t="shared" si="38"/>
        <v>0</v>
      </c>
    </row>
    <row r="332" spans="1:11">
      <c r="A332" s="24">
        <v>16</v>
      </c>
      <c r="B332" s="24"/>
      <c r="C332" s="25" t="s">
        <v>39</v>
      </c>
      <c r="D332" s="37"/>
      <c r="E332" s="38">
        <v>80190</v>
      </c>
      <c r="F332" s="28">
        <f t="shared" si="36"/>
        <v>0</v>
      </c>
      <c r="G332" s="29">
        <v>0</v>
      </c>
      <c r="H332" s="30">
        <f t="shared" si="37"/>
        <v>0</v>
      </c>
      <c r="I332" s="31">
        <f t="shared" si="39"/>
        <v>74250</v>
      </c>
      <c r="J332" s="31"/>
      <c r="K332" s="59">
        <f t="shared" si="38"/>
        <v>0</v>
      </c>
    </row>
    <row r="333" spans="1:11">
      <c r="A333" s="24">
        <v>17</v>
      </c>
      <c r="B333" s="24"/>
      <c r="C333" s="25" t="s">
        <v>40</v>
      </c>
      <c r="D333" s="37"/>
      <c r="E333" s="38">
        <v>113832</v>
      </c>
      <c r="F333" s="28">
        <f t="shared" si="36"/>
        <v>0</v>
      </c>
      <c r="G333" s="124">
        <v>0</v>
      </c>
      <c r="H333" s="30">
        <f t="shared" si="37"/>
        <v>0</v>
      </c>
      <c r="I333" s="31">
        <f t="shared" si="39"/>
        <v>105400</v>
      </c>
      <c r="J333" s="128"/>
      <c r="K333" s="59">
        <f t="shared" si="38"/>
        <v>0</v>
      </c>
    </row>
    <row r="334" spans="1:11">
      <c r="A334" s="24">
        <v>18</v>
      </c>
      <c r="B334" s="24"/>
      <c r="C334" s="25" t="s">
        <v>41</v>
      </c>
      <c r="D334" s="37"/>
      <c r="E334" s="39">
        <v>98010</v>
      </c>
      <c r="F334" s="28">
        <f t="shared" si="36"/>
        <v>0</v>
      </c>
      <c r="G334" s="124">
        <v>0</v>
      </c>
      <c r="H334" s="30">
        <f t="shared" si="37"/>
        <v>0</v>
      </c>
      <c r="I334" s="31">
        <f t="shared" si="39"/>
        <v>90750</v>
      </c>
      <c r="J334" s="128"/>
      <c r="K334" s="59">
        <f t="shared" si="38"/>
        <v>0</v>
      </c>
    </row>
    <row r="335" spans="1:11" ht="17.25">
      <c r="A335" s="40"/>
      <c r="B335" s="40"/>
      <c r="C335" s="41" t="s">
        <v>42</v>
      </c>
      <c r="D335" s="42">
        <f>SUM(D317:D334)</f>
        <v>20</v>
      </c>
      <c r="E335" s="42"/>
      <c r="F335" s="43">
        <f>SUM(F317:F334)</f>
        <v>1741410</v>
      </c>
      <c r="G335" s="43"/>
      <c r="H335" s="44">
        <f>SUM(H317:H334)</f>
        <v>1741410</v>
      </c>
      <c r="I335" s="45"/>
      <c r="J335" s="45"/>
      <c r="K335" s="64">
        <f>SUM(K317:K334)</f>
        <v>1612416.6666666665</v>
      </c>
    </row>
    <row r="336" spans="1:11" ht="31.5">
      <c r="A336" s="46"/>
      <c r="B336" s="46"/>
      <c r="C336" s="47"/>
      <c r="D336" s="48"/>
      <c r="E336" s="48"/>
      <c r="F336" s="49"/>
      <c r="G336" s="49"/>
      <c r="H336" s="50"/>
      <c r="I336" s="51"/>
      <c r="J336" s="51"/>
      <c r="K336" s="65">
        <f>K335*0.08</f>
        <v>128993.33333333333</v>
      </c>
    </row>
    <row r="337" spans="1:11" ht="18">
      <c r="A337" s="283" t="s">
        <v>43</v>
      </c>
      <c r="B337" s="283"/>
      <c r="C337" s="283"/>
      <c r="D337" s="284" t="s">
        <v>44</v>
      </c>
      <c r="E337" s="284"/>
      <c r="F337" s="54"/>
      <c r="G337" s="54"/>
      <c r="H337" s="55" t="s">
        <v>45</v>
      </c>
      <c r="I337" s="56"/>
      <c r="J337" s="56"/>
      <c r="K337" s="66">
        <f>SUM(K335:K336)</f>
        <v>1741409.9999999998</v>
      </c>
    </row>
    <row r="342" spans="1:11" ht="15.75">
      <c r="A342" s="279" t="s">
        <v>0</v>
      </c>
      <c r="B342" s="279"/>
      <c r="C342" s="279"/>
      <c r="D342" s="279"/>
      <c r="E342" s="279"/>
      <c r="F342" s="279"/>
      <c r="G342" s="279"/>
      <c r="H342" s="279"/>
      <c r="I342" s="3"/>
      <c r="J342" s="3"/>
      <c r="K342" s="112"/>
    </row>
    <row r="343" spans="1:11" ht="17.25">
      <c r="A343" s="279" t="s">
        <v>1</v>
      </c>
      <c r="B343" s="279"/>
      <c r="C343" s="279"/>
      <c r="D343" s="279"/>
      <c r="E343" s="279"/>
      <c r="F343" s="279"/>
      <c r="G343" s="279"/>
      <c r="H343" s="279"/>
      <c r="I343" s="3"/>
      <c r="J343" s="3"/>
      <c r="K343" s="58"/>
    </row>
    <row r="344" spans="1:11" ht="15.75">
      <c r="A344" s="279" t="s">
        <v>2</v>
      </c>
      <c r="B344" s="279"/>
      <c r="C344" s="279"/>
      <c r="D344" s="279"/>
      <c r="E344" s="279"/>
      <c r="F344" s="279"/>
      <c r="G344" s="279"/>
      <c r="H344" s="279"/>
      <c r="I344" s="3"/>
      <c r="J344" s="3"/>
      <c r="K344" s="59"/>
    </row>
    <row r="345" spans="1:11" ht="15.75">
      <c r="A345" s="279" t="s">
        <v>4</v>
      </c>
      <c r="B345" s="279"/>
      <c r="C345" s="279"/>
      <c r="D345" s="279"/>
      <c r="E345" s="279"/>
      <c r="F345" s="279"/>
      <c r="G345" s="279"/>
      <c r="H345" s="279"/>
      <c r="I345" s="3"/>
      <c r="J345" s="3"/>
      <c r="K345" s="59"/>
    </row>
    <row r="346" spans="1:11" ht="15.75">
      <c r="A346" s="280" t="s">
        <v>6</v>
      </c>
      <c r="B346" s="280"/>
      <c r="C346" s="280"/>
      <c r="D346" s="280"/>
      <c r="E346" s="280"/>
      <c r="F346" s="280"/>
      <c r="G346" s="280"/>
      <c r="H346" s="280"/>
      <c r="I346" s="3"/>
      <c r="J346" s="3"/>
      <c r="K346" s="59"/>
    </row>
    <row r="347" spans="1:11" ht="27.75">
      <c r="A347" s="9"/>
      <c r="B347" s="9"/>
      <c r="C347" s="9"/>
      <c r="D347" s="281" t="s">
        <v>580</v>
      </c>
      <c r="E347" s="281"/>
      <c r="F347" s="281"/>
      <c r="G347" s="281"/>
      <c r="H347" s="281"/>
      <c r="I347" s="3"/>
      <c r="J347" s="3"/>
      <c r="K347" s="59"/>
    </row>
    <row r="348" spans="1:11" ht="15.75">
      <c r="A348" s="11" t="s">
        <v>358</v>
      </c>
      <c r="B348" s="1"/>
      <c r="C348" s="11">
        <v>24202672</v>
      </c>
      <c r="D348" s="13"/>
      <c r="E348" s="286"/>
      <c r="F348" s="286"/>
      <c r="G348" s="286"/>
      <c r="H348" s="286"/>
      <c r="I348" s="15"/>
      <c r="J348" s="15"/>
      <c r="K348" s="59"/>
    </row>
    <row r="349" spans="1:11" ht="15.75">
      <c r="A349" s="11" t="s">
        <v>9</v>
      </c>
      <c r="B349" s="11"/>
      <c r="C349" s="286" t="s">
        <v>583</v>
      </c>
      <c r="D349" s="286"/>
      <c r="E349" s="286"/>
      <c r="F349" s="16"/>
      <c r="G349" s="11"/>
      <c r="H349" s="16"/>
      <c r="I349" s="20" t="s">
        <v>161</v>
      </c>
      <c r="J349" s="20"/>
      <c r="K349" s="62"/>
    </row>
    <row r="350" spans="1:11" ht="15.75">
      <c r="A350" s="11" t="s">
        <v>11</v>
      </c>
      <c r="B350" s="11"/>
      <c r="C350" s="289"/>
      <c r="D350" s="289"/>
      <c r="E350" s="289"/>
      <c r="F350" s="289"/>
      <c r="G350" s="18"/>
      <c r="H350" s="19" t="s">
        <v>13</v>
      </c>
      <c r="I350" s="3"/>
      <c r="J350" s="3"/>
      <c r="K350" s="59"/>
    </row>
    <row r="351" spans="1:11" ht="15.75">
      <c r="A351" s="21" t="s">
        <v>14</v>
      </c>
      <c r="B351" s="21"/>
      <c r="C351" s="21" t="s">
        <v>16</v>
      </c>
      <c r="D351" s="21"/>
      <c r="E351" s="22" t="s">
        <v>18</v>
      </c>
      <c r="F351" s="23" t="s">
        <v>19</v>
      </c>
      <c r="G351" s="23" t="s">
        <v>20</v>
      </c>
      <c r="H351" s="21" t="s">
        <v>21</v>
      </c>
      <c r="I351" s="3"/>
      <c r="J351" s="175"/>
      <c r="K351" s="59"/>
    </row>
    <row r="352" spans="1:11">
      <c r="A352" s="24">
        <v>1</v>
      </c>
      <c r="B352" s="171"/>
      <c r="C352" s="172" t="s">
        <v>23</v>
      </c>
      <c r="D352" s="26"/>
      <c r="E352" s="27">
        <v>79305</v>
      </c>
      <c r="F352" s="28">
        <f t="shared" ref="F352:F369" si="40">E352*D352</f>
        <v>0</v>
      </c>
      <c r="G352" s="29">
        <v>0</v>
      </c>
      <c r="H352" s="30">
        <f t="shared" ref="H352:H369" si="41">F352-F352*G352</f>
        <v>0</v>
      </c>
      <c r="I352" s="31">
        <f>E352/1.08</f>
        <v>73430.555555555547</v>
      </c>
      <c r="J352" s="31"/>
      <c r="K352" s="59">
        <f t="shared" ref="K352:K369" si="42">I352*D352</f>
        <v>0</v>
      </c>
    </row>
    <row r="353" spans="1:11">
      <c r="A353" s="24">
        <v>2</v>
      </c>
      <c r="B353" s="173"/>
      <c r="C353" s="25" t="s">
        <v>25</v>
      </c>
      <c r="D353" s="32">
        <v>20</v>
      </c>
      <c r="E353" s="33">
        <v>128591</v>
      </c>
      <c r="F353" s="28">
        <f t="shared" si="40"/>
        <v>2571820</v>
      </c>
      <c r="G353" s="29">
        <v>0</v>
      </c>
      <c r="H353" s="30">
        <f t="shared" si="41"/>
        <v>2571820</v>
      </c>
      <c r="I353" s="31">
        <f t="shared" ref="I353:I369" si="43">E353/1.08</f>
        <v>119065.74074074073</v>
      </c>
      <c r="J353" s="128"/>
      <c r="K353" s="59">
        <f t="shared" si="42"/>
        <v>2381314.8148148144</v>
      </c>
    </row>
    <row r="354" spans="1:11">
      <c r="A354" s="24">
        <v>3</v>
      </c>
      <c r="B354" s="173"/>
      <c r="C354" s="25" t="s">
        <v>26</v>
      </c>
      <c r="D354" s="88"/>
      <c r="E354" s="27">
        <v>60043</v>
      </c>
      <c r="F354" s="28">
        <f t="shared" si="40"/>
        <v>0</v>
      </c>
      <c r="G354" s="29">
        <v>0</v>
      </c>
      <c r="H354" s="30">
        <f t="shared" si="41"/>
        <v>0</v>
      </c>
      <c r="I354" s="31">
        <f t="shared" si="43"/>
        <v>55595.370370370365</v>
      </c>
      <c r="J354" s="31"/>
      <c r="K354" s="59">
        <f t="shared" si="42"/>
        <v>0</v>
      </c>
    </row>
    <row r="355" spans="1:11">
      <c r="A355" s="24">
        <v>4</v>
      </c>
      <c r="B355" s="24"/>
      <c r="C355" s="25" t="s">
        <v>27</v>
      </c>
      <c r="D355" s="106"/>
      <c r="E355" s="27">
        <v>115781</v>
      </c>
      <c r="F355" s="28">
        <f t="shared" si="40"/>
        <v>0</v>
      </c>
      <c r="G355" s="124">
        <v>0</v>
      </c>
      <c r="H355" s="30">
        <f t="shared" si="41"/>
        <v>0</v>
      </c>
      <c r="I355" s="31">
        <f t="shared" si="43"/>
        <v>107204.62962962962</v>
      </c>
      <c r="J355" s="128"/>
      <c r="K355" s="59">
        <f t="shared" si="42"/>
        <v>0</v>
      </c>
    </row>
    <row r="356" spans="1:11">
      <c r="A356" s="24">
        <v>5</v>
      </c>
      <c r="B356" s="174"/>
      <c r="C356" s="172" t="s">
        <v>28</v>
      </c>
      <c r="D356" s="32">
        <v>10</v>
      </c>
      <c r="E356" s="27">
        <v>119943</v>
      </c>
      <c r="F356" s="28">
        <f t="shared" si="40"/>
        <v>1199430</v>
      </c>
      <c r="G356" s="124">
        <v>0</v>
      </c>
      <c r="H356" s="30">
        <f t="shared" si="41"/>
        <v>1199430</v>
      </c>
      <c r="I356" s="31">
        <f t="shared" si="43"/>
        <v>111058.33333333333</v>
      </c>
      <c r="J356" s="128"/>
      <c r="K356" s="59">
        <f t="shared" si="42"/>
        <v>1110583.3333333333</v>
      </c>
    </row>
    <row r="357" spans="1:11">
      <c r="A357" s="24">
        <v>6</v>
      </c>
      <c r="B357" s="24"/>
      <c r="C357" s="25" t="s">
        <v>29</v>
      </c>
      <c r="D357" s="26"/>
      <c r="E357" s="27">
        <v>94810</v>
      </c>
      <c r="F357" s="28">
        <f t="shared" si="40"/>
        <v>0</v>
      </c>
      <c r="G357" s="29">
        <v>0</v>
      </c>
      <c r="H357" s="30">
        <f t="shared" si="41"/>
        <v>0</v>
      </c>
      <c r="I357" s="31">
        <f t="shared" si="43"/>
        <v>87787.037037037036</v>
      </c>
      <c r="J357" s="31"/>
      <c r="K357" s="59">
        <f t="shared" si="42"/>
        <v>0</v>
      </c>
    </row>
    <row r="358" spans="1:11">
      <c r="A358" s="24">
        <v>7</v>
      </c>
      <c r="B358" s="24"/>
      <c r="C358" s="25" t="s">
        <v>30</v>
      </c>
      <c r="D358" s="34"/>
      <c r="E358" s="27">
        <v>141396</v>
      </c>
      <c r="F358" s="28">
        <f t="shared" si="40"/>
        <v>0</v>
      </c>
      <c r="G358" s="29">
        <v>0</v>
      </c>
      <c r="H358" s="30">
        <f t="shared" si="41"/>
        <v>0</v>
      </c>
      <c r="I358" s="31">
        <f t="shared" si="43"/>
        <v>130922.22222222222</v>
      </c>
      <c r="J358" s="31"/>
      <c r="K358" s="59">
        <f t="shared" si="42"/>
        <v>0</v>
      </c>
    </row>
    <row r="359" spans="1:11">
      <c r="A359" s="24">
        <v>8</v>
      </c>
      <c r="B359" s="24"/>
      <c r="C359" s="25" t="s">
        <v>31</v>
      </c>
      <c r="D359" s="34"/>
      <c r="E359" s="27">
        <v>232931</v>
      </c>
      <c r="F359" s="28">
        <f t="shared" si="40"/>
        <v>0</v>
      </c>
      <c r="G359" s="29">
        <v>0</v>
      </c>
      <c r="H359" s="30">
        <f t="shared" si="41"/>
        <v>0</v>
      </c>
      <c r="I359" s="31">
        <f t="shared" si="43"/>
        <v>215676.85185185182</v>
      </c>
      <c r="J359" s="31"/>
      <c r="K359" s="59">
        <f t="shared" si="42"/>
        <v>0</v>
      </c>
    </row>
    <row r="360" spans="1:11">
      <c r="A360" s="24">
        <v>9</v>
      </c>
      <c r="B360" s="171"/>
      <c r="C360" s="172" t="s">
        <v>32</v>
      </c>
      <c r="D360" s="26"/>
      <c r="E360" s="33">
        <v>93150</v>
      </c>
      <c r="F360" s="28">
        <f t="shared" si="40"/>
        <v>0</v>
      </c>
      <c r="G360" s="29">
        <v>0</v>
      </c>
      <c r="H360" s="30">
        <f t="shared" si="41"/>
        <v>0</v>
      </c>
      <c r="I360" s="31">
        <f t="shared" si="43"/>
        <v>86250</v>
      </c>
      <c r="J360" s="31"/>
      <c r="K360" s="59">
        <f t="shared" si="42"/>
        <v>0</v>
      </c>
    </row>
    <row r="361" spans="1:11">
      <c r="A361" s="24">
        <v>10</v>
      </c>
      <c r="B361" s="174"/>
      <c r="C361" s="36" t="s">
        <v>33</v>
      </c>
      <c r="D361" s="37"/>
      <c r="E361" s="33">
        <v>101053</v>
      </c>
      <c r="F361" s="28">
        <f t="shared" si="40"/>
        <v>0</v>
      </c>
      <c r="G361" s="29">
        <v>0</v>
      </c>
      <c r="H361" s="30">
        <f t="shared" si="41"/>
        <v>0</v>
      </c>
      <c r="I361" s="31">
        <f t="shared" si="43"/>
        <v>93567.592592592584</v>
      </c>
      <c r="J361" s="31"/>
      <c r="K361" s="59">
        <f t="shared" si="42"/>
        <v>0</v>
      </c>
    </row>
    <row r="362" spans="1:11">
      <c r="A362" s="24">
        <v>11</v>
      </c>
      <c r="B362" s="171"/>
      <c r="C362" s="172" t="s">
        <v>34</v>
      </c>
      <c r="D362" s="37"/>
      <c r="E362" s="27">
        <v>54198</v>
      </c>
      <c r="F362" s="28">
        <f t="shared" si="40"/>
        <v>0</v>
      </c>
      <c r="G362" s="29">
        <v>0</v>
      </c>
      <c r="H362" s="30">
        <f t="shared" si="41"/>
        <v>0</v>
      </c>
      <c r="I362" s="31">
        <f t="shared" si="43"/>
        <v>50183.333333333328</v>
      </c>
      <c r="J362" s="31"/>
      <c r="K362" s="59">
        <f t="shared" si="42"/>
        <v>0</v>
      </c>
    </row>
    <row r="363" spans="1:11">
      <c r="A363" s="24">
        <v>12</v>
      </c>
      <c r="B363" s="24"/>
      <c r="C363" s="25" t="s">
        <v>35</v>
      </c>
      <c r="D363" s="37"/>
      <c r="E363" s="27">
        <v>49680</v>
      </c>
      <c r="F363" s="28">
        <f t="shared" si="40"/>
        <v>0</v>
      </c>
      <c r="G363" s="29">
        <v>0</v>
      </c>
      <c r="H363" s="30">
        <f t="shared" si="41"/>
        <v>0</v>
      </c>
      <c r="I363" s="31">
        <f t="shared" si="43"/>
        <v>46000</v>
      </c>
      <c r="J363" s="31"/>
      <c r="K363" s="59">
        <f t="shared" si="42"/>
        <v>0</v>
      </c>
    </row>
    <row r="364" spans="1:11">
      <c r="A364" s="24">
        <v>13</v>
      </c>
      <c r="B364" s="24"/>
      <c r="C364" s="25" t="s">
        <v>36</v>
      </c>
      <c r="D364" s="37"/>
      <c r="E364" s="38">
        <v>64152</v>
      </c>
      <c r="F364" s="28">
        <f t="shared" si="40"/>
        <v>0</v>
      </c>
      <c r="G364" s="29">
        <v>0</v>
      </c>
      <c r="H364" s="30">
        <f t="shared" si="41"/>
        <v>0</v>
      </c>
      <c r="I364" s="31">
        <f t="shared" si="43"/>
        <v>59399.999999999993</v>
      </c>
      <c r="J364" s="31"/>
      <c r="K364" s="59">
        <f t="shared" si="42"/>
        <v>0</v>
      </c>
    </row>
    <row r="365" spans="1:11">
      <c r="A365" s="24">
        <v>14</v>
      </c>
      <c r="B365" s="24"/>
      <c r="C365" s="25" t="s">
        <v>37</v>
      </c>
      <c r="D365" s="37"/>
      <c r="E365" s="38">
        <v>65934</v>
      </c>
      <c r="F365" s="28">
        <f t="shared" si="40"/>
        <v>0</v>
      </c>
      <c r="G365" s="29">
        <v>0</v>
      </c>
      <c r="H365" s="30">
        <f t="shared" si="41"/>
        <v>0</v>
      </c>
      <c r="I365" s="31">
        <f t="shared" si="43"/>
        <v>61049.999999999993</v>
      </c>
      <c r="J365" s="31"/>
      <c r="K365" s="59">
        <f t="shared" si="42"/>
        <v>0</v>
      </c>
    </row>
    <row r="366" spans="1:11">
      <c r="A366" s="24">
        <v>15</v>
      </c>
      <c r="B366" s="24"/>
      <c r="C366" s="25" t="s">
        <v>38</v>
      </c>
      <c r="D366" s="37"/>
      <c r="E366" s="38">
        <v>76626</v>
      </c>
      <c r="F366" s="28">
        <f t="shared" si="40"/>
        <v>0</v>
      </c>
      <c r="G366" s="29">
        <v>0</v>
      </c>
      <c r="H366" s="30">
        <f t="shared" si="41"/>
        <v>0</v>
      </c>
      <c r="I366" s="31">
        <f t="shared" si="43"/>
        <v>70950</v>
      </c>
      <c r="J366" s="31"/>
      <c r="K366" s="59">
        <f t="shared" si="42"/>
        <v>0</v>
      </c>
    </row>
    <row r="367" spans="1:11">
      <c r="A367" s="24">
        <v>16</v>
      </c>
      <c r="B367" s="24"/>
      <c r="C367" s="25" t="s">
        <v>39</v>
      </c>
      <c r="D367" s="37"/>
      <c r="E367" s="38">
        <v>80190</v>
      </c>
      <c r="F367" s="28">
        <f t="shared" si="40"/>
        <v>0</v>
      </c>
      <c r="G367" s="29">
        <v>0</v>
      </c>
      <c r="H367" s="30">
        <f t="shared" si="41"/>
        <v>0</v>
      </c>
      <c r="I367" s="31">
        <f t="shared" si="43"/>
        <v>74250</v>
      </c>
      <c r="J367" s="31"/>
      <c r="K367" s="59">
        <f t="shared" si="42"/>
        <v>0</v>
      </c>
    </row>
    <row r="368" spans="1:11">
      <c r="A368" s="24">
        <v>17</v>
      </c>
      <c r="B368" s="24"/>
      <c r="C368" s="25" t="s">
        <v>40</v>
      </c>
      <c r="D368" s="37"/>
      <c r="E368" s="38">
        <v>113832</v>
      </c>
      <c r="F368" s="28">
        <f t="shared" si="40"/>
        <v>0</v>
      </c>
      <c r="G368" s="124">
        <v>0</v>
      </c>
      <c r="H368" s="30">
        <f t="shared" si="41"/>
        <v>0</v>
      </c>
      <c r="I368" s="31">
        <f t="shared" si="43"/>
        <v>105400</v>
      </c>
      <c r="J368" s="128"/>
      <c r="K368" s="59">
        <f t="shared" si="42"/>
        <v>0</v>
      </c>
    </row>
    <row r="369" spans="1:11">
      <c r="A369" s="24">
        <v>18</v>
      </c>
      <c r="B369" s="24"/>
      <c r="C369" s="25" t="s">
        <v>41</v>
      </c>
      <c r="D369" s="37"/>
      <c r="E369" s="39">
        <v>98010</v>
      </c>
      <c r="F369" s="28">
        <f t="shared" si="40"/>
        <v>0</v>
      </c>
      <c r="G369" s="124">
        <v>0</v>
      </c>
      <c r="H369" s="30">
        <f t="shared" si="41"/>
        <v>0</v>
      </c>
      <c r="I369" s="31">
        <f t="shared" si="43"/>
        <v>90750</v>
      </c>
      <c r="J369" s="128"/>
      <c r="K369" s="59">
        <f t="shared" si="42"/>
        <v>0</v>
      </c>
    </row>
    <row r="370" spans="1:11" ht="17.25">
      <c r="A370" s="40"/>
      <c r="B370" s="40"/>
      <c r="C370" s="41" t="s">
        <v>42</v>
      </c>
      <c r="D370" s="42">
        <f>SUM(D352:D369)</f>
        <v>30</v>
      </c>
      <c r="E370" s="42"/>
      <c r="F370" s="43">
        <f>SUM(F352:F369)</f>
        <v>3771250</v>
      </c>
      <c r="G370" s="43"/>
      <c r="H370" s="44">
        <f>SUM(H352:H369)</f>
        <v>3771250</v>
      </c>
      <c r="I370" s="45"/>
      <c r="J370" s="45"/>
      <c r="K370" s="64">
        <f>SUM(K352:K369)</f>
        <v>3491898.1481481474</v>
      </c>
    </row>
    <row r="371" spans="1:11" ht="31.5">
      <c r="A371" s="46"/>
      <c r="B371" s="46"/>
      <c r="C371" s="47"/>
      <c r="D371" s="48"/>
      <c r="E371" s="48"/>
      <c r="F371" s="49"/>
      <c r="G371" s="49"/>
      <c r="H371" s="50"/>
      <c r="I371" s="51"/>
      <c r="J371" s="51"/>
      <c r="K371" s="65">
        <f>K370*0.08</f>
        <v>279351.8518518518</v>
      </c>
    </row>
    <row r="372" spans="1:11" ht="18">
      <c r="A372" s="283" t="s">
        <v>43</v>
      </c>
      <c r="B372" s="283"/>
      <c r="C372" s="283"/>
      <c r="D372" s="284" t="s">
        <v>44</v>
      </c>
      <c r="E372" s="284"/>
      <c r="F372" s="54"/>
      <c r="G372" s="54"/>
      <c r="H372" s="55" t="s">
        <v>45</v>
      </c>
      <c r="I372" s="56"/>
      <c r="J372" s="56"/>
      <c r="K372" s="66">
        <f>SUM(K370:K371)</f>
        <v>3771249.9999999991</v>
      </c>
    </row>
    <row r="376" spans="1:11" ht="15.75">
      <c r="A376" s="279" t="s">
        <v>0</v>
      </c>
      <c r="B376" s="279"/>
      <c r="C376" s="279"/>
      <c r="D376" s="279"/>
      <c r="E376" s="279"/>
      <c r="F376" s="279"/>
      <c r="G376" s="279"/>
      <c r="H376" s="279"/>
      <c r="I376" s="3"/>
      <c r="J376" s="3"/>
      <c r="K376" s="112"/>
    </row>
    <row r="377" spans="1:11" ht="17.25">
      <c r="A377" s="279" t="s">
        <v>1</v>
      </c>
      <c r="B377" s="279"/>
      <c r="C377" s="279"/>
      <c r="D377" s="279"/>
      <c r="E377" s="279"/>
      <c r="F377" s="279"/>
      <c r="G377" s="279"/>
      <c r="H377" s="279"/>
      <c r="I377" s="3"/>
      <c r="J377" s="3"/>
      <c r="K377" s="58"/>
    </row>
    <row r="378" spans="1:11" ht="15.75">
      <c r="A378" s="279" t="s">
        <v>2</v>
      </c>
      <c r="B378" s="279"/>
      <c r="C378" s="279"/>
      <c r="D378" s="279"/>
      <c r="E378" s="279"/>
      <c r="F378" s="279"/>
      <c r="G378" s="279"/>
      <c r="H378" s="279"/>
      <c r="I378" s="3"/>
      <c r="J378" s="3"/>
      <c r="K378" s="59"/>
    </row>
    <row r="379" spans="1:11" ht="15.75">
      <c r="A379" s="279" t="s">
        <v>4</v>
      </c>
      <c r="B379" s="279"/>
      <c r="C379" s="279"/>
      <c r="D379" s="279"/>
      <c r="E379" s="279"/>
      <c r="F379" s="279"/>
      <c r="G379" s="279"/>
      <c r="H379" s="279"/>
      <c r="I379" s="3"/>
      <c r="J379" s="3"/>
      <c r="K379" s="59"/>
    </row>
    <row r="380" spans="1:11" ht="15.75">
      <c r="A380" s="280" t="s">
        <v>6</v>
      </c>
      <c r="B380" s="280"/>
      <c r="C380" s="280"/>
      <c r="D380" s="280"/>
      <c r="E380" s="280"/>
      <c r="F380" s="280"/>
      <c r="G380" s="280"/>
      <c r="H380" s="280"/>
      <c r="I380" s="3"/>
      <c r="J380" s="3"/>
      <c r="K380" s="59"/>
    </row>
    <row r="381" spans="1:11" ht="27.75">
      <c r="A381" s="9"/>
      <c r="B381" s="9"/>
      <c r="C381" s="9"/>
      <c r="D381" s="281" t="s">
        <v>580</v>
      </c>
      <c r="E381" s="281"/>
      <c r="F381" s="281"/>
      <c r="G381" s="281"/>
      <c r="H381" s="281"/>
      <c r="I381" s="3"/>
      <c r="J381" s="3"/>
      <c r="K381" s="59"/>
    </row>
    <row r="382" spans="1:11" ht="15.75">
      <c r="A382" s="11" t="s">
        <v>358</v>
      </c>
      <c r="B382" s="1"/>
      <c r="C382" s="11">
        <v>25226624</v>
      </c>
      <c r="D382" s="13"/>
      <c r="E382" s="286"/>
      <c r="F382" s="286"/>
      <c r="G382" s="286"/>
      <c r="H382" s="286"/>
      <c r="I382" s="15"/>
      <c r="J382" s="15"/>
      <c r="K382" s="59"/>
    </row>
    <row r="383" spans="1:11" ht="15.75">
      <c r="A383" s="11" t="s">
        <v>9</v>
      </c>
      <c r="B383" s="11"/>
      <c r="C383" s="286" t="s">
        <v>584</v>
      </c>
      <c r="D383" s="286"/>
      <c r="E383" s="286"/>
      <c r="F383" s="16"/>
      <c r="G383" s="11"/>
      <c r="H383" s="16"/>
      <c r="I383" s="20" t="s">
        <v>161</v>
      </c>
      <c r="J383" s="20"/>
      <c r="K383" s="62"/>
    </row>
    <row r="384" spans="1:11" ht="15.75">
      <c r="A384" s="11" t="s">
        <v>11</v>
      </c>
      <c r="B384" s="11"/>
      <c r="C384" s="289"/>
      <c r="D384" s="289"/>
      <c r="E384" s="289"/>
      <c r="F384" s="289"/>
      <c r="G384" s="18"/>
      <c r="H384" s="19" t="s">
        <v>13</v>
      </c>
      <c r="I384" s="3"/>
      <c r="J384" s="3"/>
      <c r="K384" s="59"/>
    </row>
    <row r="385" spans="1:11" ht="15.75">
      <c r="A385" s="21" t="s">
        <v>14</v>
      </c>
      <c r="B385" s="21"/>
      <c r="C385" s="21" t="s">
        <v>16</v>
      </c>
      <c r="D385" s="21"/>
      <c r="E385" s="22" t="s">
        <v>18</v>
      </c>
      <c r="F385" s="23" t="s">
        <v>19</v>
      </c>
      <c r="G385" s="23" t="s">
        <v>20</v>
      </c>
      <c r="H385" s="21" t="s">
        <v>21</v>
      </c>
      <c r="I385" s="3"/>
      <c r="J385" s="175"/>
      <c r="K385" s="59"/>
    </row>
    <row r="386" spans="1:11">
      <c r="A386" s="24">
        <v>1</v>
      </c>
      <c r="B386" s="171"/>
      <c r="C386" s="172" t="s">
        <v>23</v>
      </c>
      <c r="D386" s="26">
        <v>20</v>
      </c>
      <c r="E386" s="27">
        <v>79305</v>
      </c>
      <c r="F386" s="28">
        <f t="shared" ref="F386:F403" si="44">E386*D386</f>
        <v>1586100</v>
      </c>
      <c r="G386" s="29">
        <v>0</v>
      </c>
      <c r="H386" s="30">
        <f t="shared" ref="H386:H403" si="45">F386-F386*G386</f>
        <v>1586100</v>
      </c>
      <c r="I386" s="31">
        <f>E386/1.08</f>
        <v>73430.555555555547</v>
      </c>
      <c r="J386" s="31"/>
      <c r="K386" s="59">
        <f t="shared" ref="K386:K403" si="46">I386*D386</f>
        <v>1468611.111111111</v>
      </c>
    </row>
    <row r="387" spans="1:11">
      <c r="A387" s="24">
        <v>2</v>
      </c>
      <c r="B387" s="173"/>
      <c r="C387" s="25" t="s">
        <v>25</v>
      </c>
      <c r="D387" s="32"/>
      <c r="E387" s="33">
        <v>128591</v>
      </c>
      <c r="F387" s="28">
        <f t="shared" si="44"/>
        <v>0</v>
      </c>
      <c r="G387" s="29">
        <v>0</v>
      </c>
      <c r="H387" s="30">
        <f t="shared" si="45"/>
        <v>0</v>
      </c>
      <c r="I387" s="31">
        <f t="shared" ref="I387:I403" si="47">E387/1.08</f>
        <v>119065.74074074073</v>
      </c>
      <c r="J387" s="128"/>
      <c r="K387" s="59">
        <f t="shared" si="46"/>
        <v>0</v>
      </c>
    </row>
    <row r="388" spans="1:11">
      <c r="A388" s="24">
        <v>3</v>
      </c>
      <c r="B388" s="173"/>
      <c r="C388" s="25" t="s">
        <v>26</v>
      </c>
      <c r="D388" s="88"/>
      <c r="E388" s="27">
        <v>60043</v>
      </c>
      <c r="F388" s="28">
        <f t="shared" si="44"/>
        <v>0</v>
      </c>
      <c r="G388" s="29">
        <v>0</v>
      </c>
      <c r="H388" s="30">
        <f t="shared" si="45"/>
        <v>0</v>
      </c>
      <c r="I388" s="31">
        <f t="shared" si="47"/>
        <v>55595.370370370365</v>
      </c>
      <c r="J388" s="31"/>
      <c r="K388" s="59">
        <f t="shared" si="46"/>
        <v>0</v>
      </c>
    </row>
    <row r="389" spans="1:11">
      <c r="A389" s="24">
        <v>4</v>
      </c>
      <c r="B389" s="24"/>
      <c r="C389" s="25" t="s">
        <v>27</v>
      </c>
      <c r="D389" s="106"/>
      <c r="E389" s="27">
        <v>115781</v>
      </c>
      <c r="F389" s="28">
        <f t="shared" si="44"/>
        <v>0</v>
      </c>
      <c r="G389" s="124">
        <v>0</v>
      </c>
      <c r="H389" s="30">
        <f t="shared" si="45"/>
        <v>0</v>
      </c>
      <c r="I389" s="31">
        <f t="shared" si="47"/>
        <v>107204.62962962962</v>
      </c>
      <c r="J389" s="128"/>
      <c r="K389" s="59">
        <f t="shared" si="46"/>
        <v>0</v>
      </c>
    </row>
    <row r="390" spans="1:11">
      <c r="A390" s="24">
        <v>5</v>
      </c>
      <c r="B390" s="174"/>
      <c r="C390" s="172" t="s">
        <v>28</v>
      </c>
      <c r="D390" s="32"/>
      <c r="E390" s="27">
        <v>119943</v>
      </c>
      <c r="F390" s="28">
        <f t="shared" si="44"/>
        <v>0</v>
      </c>
      <c r="G390" s="124">
        <v>0</v>
      </c>
      <c r="H390" s="30">
        <f t="shared" si="45"/>
        <v>0</v>
      </c>
      <c r="I390" s="31">
        <f t="shared" si="47"/>
        <v>111058.33333333333</v>
      </c>
      <c r="J390" s="128"/>
      <c r="K390" s="59">
        <f t="shared" si="46"/>
        <v>0</v>
      </c>
    </row>
    <row r="391" spans="1:11">
      <c r="A391" s="24">
        <v>6</v>
      </c>
      <c r="B391" s="24"/>
      <c r="C391" s="25" t="s">
        <v>29</v>
      </c>
      <c r="D391" s="26"/>
      <c r="E391" s="27">
        <v>94810</v>
      </c>
      <c r="F391" s="28">
        <f t="shared" si="44"/>
        <v>0</v>
      </c>
      <c r="G391" s="29">
        <v>0</v>
      </c>
      <c r="H391" s="30">
        <f t="shared" si="45"/>
        <v>0</v>
      </c>
      <c r="I391" s="31">
        <f t="shared" si="47"/>
        <v>87787.037037037036</v>
      </c>
      <c r="J391" s="31"/>
      <c r="K391" s="59">
        <f t="shared" si="46"/>
        <v>0</v>
      </c>
    </row>
    <row r="392" spans="1:11">
      <c r="A392" s="24">
        <v>7</v>
      </c>
      <c r="B392" s="24"/>
      <c r="C392" s="25" t="s">
        <v>30</v>
      </c>
      <c r="D392" s="34"/>
      <c r="E392" s="27">
        <v>141396</v>
      </c>
      <c r="F392" s="28">
        <f t="shared" si="44"/>
        <v>0</v>
      </c>
      <c r="G392" s="29">
        <v>0</v>
      </c>
      <c r="H392" s="30">
        <f t="shared" si="45"/>
        <v>0</v>
      </c>
      <c r="I392" s="31">
        <f t="shared" si="47"/>
        <v>130922.22222222222</v>
      </c>
      <c r="J392" s="31"/>
      <c r="K392" s="59">
        <f t="shared" si="46"/>
        <v>0</v>
      </c>
    </row>
    <row r="393" spans="1:11">
      <c r="A393" s="24">
        <v>8</v>
      </c>
      <c r="B393" s="24"/>
      <c r="C393" s="25" t="s">
        <v>31</v>
      </c>
      <c r="D393" s="34"/>
      <c r="E393" s="27">
        <v>232931</v>
      </c>
      <c r="F393" s="28">
        <f t="shared" si="44"/>
        <v>0</v>
      </c>
      <c r="G393" s="29">
        <v>0</v>
      </c>
      <c r="H393" s="30">
        <f t="shared" si="45"/>
        <v>0</v>
      </c>
      <c r="I393" s="31">
        <f t="shared" si="47"/>
        <v>215676.85185185182</v>
      </c>
      <c r="J393" s="31"/>
      <c r="K393" s="59">
        <f t="shared" si="46"/>
        <v>0</v>
      </c>
    </row>
    <row r="394" spans="1:11">
      <c r="A394" s="24">
        <v>9</v>
      </c>
      <c r="B394" s="171"/>
      <c r="C394" s="172" t="s">
        <v>32</v>
      </c>
      <c r="D394" s="26"/>
      <c r="E394" s="33">
        <v>93150</v>
      </c>
      <c r="F394" s="28">
        <f t="shared" si="44"/>
        <v>0</v>
      </c>
      <c r="G394" s="29">
        <v>0</v>
      </c>
      <c r="H394" s="30">
        <f t="shared" si="45"/>
        <v>0</v>
      </c>
      <c r="I394" s="31">
        <f t="shared" si="47"/>
        <v>86250</v>
      </c>
      <c r="J394" s="31"/>
      <c r="K394" s="59">
        <f t="shared" si="46"/>
        <v>0</v>
      </c>
    </row>
    <row r="395" spans="1:11">
      <c r="A395" s="24">
        <v>10</v>
      </c>
      <c r="B395" s="174"/>
      <c r="C395" s="36" t="s">
        <v>33</v>
      </c>
      <c r="D395" s="37"/>
      <c r="E395" s="33">
        <v>101053</v>
      </c>
      <c r="F395" s="28">
        <f t="shared" si="44"/>
        <v>0</v>
      </c>
      <c r="G395" s="29">
        <v>0</v>
      </c>
      <c r="H395" s="30">
        <f t="shared" si="45"/>
        <v>0</v>
      </c>
      <c r="I395" s="31">
        <f t="shared" si="47"/>
        <v>93567.592592592584</v>
      </c>
      <c r="J395" s="31"/>
      <c r="K395" s="59">
        <f t="shared" si="46"/>
        <v>0</v>
      </c>
    </row>
    <row r="396" spans="1:11">
      <c r="A396" s="24">
        <v>11</v>
      </c>
      <c r="B396" s="171"/>
      <c r="C396" s="172" t="s">
        <v>34</v>
      </c>
      <c r="D396" s="37"/>
      <c r="E396" s="27">
        <v>54198</v>
      </c>
      <c r="F396" s="28">
        <f t="shared" si="44"/>
        <v>0</v>
      </c>
      <c r="G396" s="29">
        <v>0</v>
      </c>
      <c r="H396" s="30">
        <f t="shared" si="45"/>
        <v>0</v>
      </c>
      <c r="I396" s="31">
        <f t="shared" si="47"/>
        <v>50183.333333333328</v>
      </c>
      <c r="J396" s="31"/>
      <c r="K396" s="59">
        <f t="shared" si="46"/>
        <v>0</v>
      </c>
    </row>
    <row r="397" spans="1:11">
      <c r="A397" s="24">
        <v>12</v>
      </c>
      <c r="B397" s="24"/>
      <c r="C397" s="25" t="s">
        <v>35</v>
      </c>
      <c r="D397" s="37"/>
      <c r="E397" s="27">
        <v>49680</v>
      </c>
      <c r="F397" s="28">
        <f t="shared" si="44"/>
        <v>0</v>
      </c>
      <c r="G397" s="29">
        <v>0</v>
      </c>
      <c r="H397" s="30">
        <f t="shared" si="45"/>
        <v>0</v>
      </c>
      <c r="I397" s="31">
        <f t="shared" si="47"/>
        <v>46000</v>
      </c>
      <c r="J397" s="31"/>
      <c r="K397" s="59">
        <f t="shared" si="46"/>
        <v>0</v>
      </c>
    </row>
    <row r="398" spans="1:11">
      <c r="A398" s="24">
        <v>13</v>
      </c>
      <c r="B398" s="24"/>
      <c r="C398" s="25" t="s">
        <v>36</v>
      </c>
      <c r="D398" s="37"/>
      <c r="E398" s="38">
        <v>64152</v>
      </c>
      <c r="F398" s="28">
        <f t="shared" si="44"/>
        <v>0</v>
      </c>
      <c r="G398" s="29">
        <v>0</v>
      </c>
      <c r="H398" s="30">
        <f t="shared" si="45"/>
        <v>0</v>
      </c>
      <c r="I398" s="31">
        <f t="shared" si="47"/>
        <v>59399.999999999993</v>
      </c>
      <c r="J398" s="31"/>
      <c r="K398" s="59">
        <f t="shared" si="46"/>
        <v>0</v>
      </c>
    </row>
    <row r="399" spans="1:11">
      <c r="A399" s="24">
        <v>14</v>
      </c>
      <c r="B399" s="24"/>
      <c r="C399" s="25" t="s">
        <v>37</v>
      </c>
      <c r="D399" s="37"/>
      <c r="E399" s="38">
        <v>65934</v>
      </c>
      <c r="F399" s="28">
        <f t="shared" si="44"/>
        <v>0</v>
      </c>
      <c r="G399" s="29">
        <v>0</v>
      </c>
      <c r="H399" s="30">
        <f t="shared" si="45"/>
        <v>0</v>
      </c>
      <c r="I399" s="31">
        <f t="shared" si="47"/>
        <v>61049.999999999993</v>
      </c>
      <c r="J399" s="31"/>
      <c r="K399" s="59">
        <f t="shared" si="46"/>
        <v>0</v>
      </c>
    </row>
    <row r="400" spans="1:11">
      <c r="A400" s="24">
        <v>15</v>
      </c>
      <c r="B400" s="24"/>
      <c r="C400" s="25" t="s">
        <v>38</v>
      </c>
      <c r="D400" s="37"/>
      <c r="E400" s="38">
        <v>76626</v>
      </c>
      <c r="F400" s="28">
        <f t="shared" si="44"/>
        <v>0</v>
      </c>
      <c r="G400" s="29">
        <v>0</v>
      </c>
      <c r="H400" s="30">
        <f t="shared" si="45"/>
        <v>0</v>
      </c>
      <c r="I400" s="31">
        <f t="shared" si="47"/>
        <v>70950</v>
      </c>
      <c r="J400" s="31"/>
      <c r="K400" s="59">
        <f t="shared" si="46"/>
        <v>0</v>
      </c>
    </row>
    <row r="401" spans="1:11">
      <c r="A401" s="24">
        <v>16</v>
      </c>
      <c r="B401" s="24"/>
      <c r="C401" s="25" t="s">
        <v>39</v>
      </c>
      <c r="D401" s="37"/>
      <c r="E401" s="38">
        <v>80190</v>
      </c>
      <c r="F401" s="28">
        <f t="shared" si="44"/>
        <v>0</v>
      </c>
      <c r="G401" s="29">
        <v>0</v>
      </c>
      <c r="H401" s="30">
        <f t="shared" si="45"/>
        <v>0</v>
      </c>
      <c r="I401" s="31">
        <f t="shared" si="47"/>
        <v>74250</v>
      </c>
      <c r="J401" s="31"/>
      <c r="K401" s="59">
        <f t="shared" si="46"/>
        <v>0</v>
      </c>
    </row>
    <row r="402" spans="1:11">
      <c r="A402" s="24">
        <v>17</v>
      </c>
      <c r="B402" s="24"/>
      <c r="C402" s="25" t="s">
        <v>40</v>
      </c>
      <c r="D402" s="37"/>
      <c r="E402" s="38">
        <v>113832</v>
      </c>
      <c r="F402" s="28">
        <f t="shared" si="44"/>
        <v>0</v>
      </c>
      <c r="G402" s="124">
        <v>0</v>
      </c>
      <c r="H402" s="30">
        <f t="shared" si="45"/>
        <v>0</v>
      </c>
      <c r="I402" s="31">
        <f t="shared" si="47"/>
        <v>105400</v>
      </c>
      <c r="J402" s="128"/>
      <c r="K402" s="59">
        <f t="shared" si="46"/>
        <v>0</v>
      </c>
    </row>
    <row r="403" spans="1:11">
      <c r="A403" s="24">
        <v>18</v>
      </c>
      <c r="B403" s="24"/>
      <c r="C403" s="25" t="s">
        <v>41</v>
      </c>
      <c r="D403" s="37">
        <v>3</v>
      </c>
      <c r="E403" s="39">
        <v>98010</v>
      </c>
      <c r="F403" s="28">
        <f t="shared" si="44"/>
        <v>294030</v>
      </c>
      <c r="G403" s="124">
        <v>0</v>
      </c>
      <c r="H403" s="30">
        <f t="shared" si="45"/>
        <v>294030</v>
      </c>
      <c r="I403" s="31">
        <f t="shared" si="47"/>
        <v>90750</v>
      </c>
      <c r="J403" s="128"/>
      <c r="K403" s="59">
        <f t="shared" si="46"/>
        <v>272250</v>
      </c>
    </row>
    <row r="404" spans="1:11" ht="17.25">
      <c r="A404" s="40"/>
      <c r="B404" s="40"/>
      <c r="C404" s="41" t="s">
        <v>42</v>
      </c>
      <c r="D404" s="42">
        <f>SUM(D386:D403)</f>
        <v>23</v>
      </c>
      <c r="E404" s="42"/>
      <c r="F404" s="43">
        <f>SUM(F386:F403)</f>
        <v>1880130</v>
      </c>
      <c r="G404" s="43"/>
      <c r="H404" s="44">
        <f>SUM(H386:H403)</f>
        <v>1880130</v>
      </c>
      <c r="I404" s="45"/>
      <c r="J404" s="45"/>
      <c r="K404" s="64">
        <f>SUM(K386:K403)</f>
        <v>1740861.111111111</v>
      </c>
    </row>
    <row r="405" spans="1:11" ht="31.5">
      <c r="A405" s="46"/>
      <c r="B405" s="46"/>
      <c r="C405" s="47"/>
      <c r="D405" s="48"/>
      <c r="E405" s="48"/>
      <c r="F405" s="49"/>
      <c r="G405" s="49"/>
      <c r="H405" s="50"/>
      <c r="I405" s="51"/>
      <c r="J405" s="51"/>
      <c r="K405" s="65">
        <f>K404*0.08</f>
        <v>139268.88888888888</v>
      </c>
    </row>
    <row r="406" spans="1:11" ht="18">
      <c r="A406" s="283" t="s">
        <v>43</v>
      </c>
      <c r="B406" s="283"/>
      <c r="C406" s="283"/>
      <c r="D406" s="284" t="s">
        <v>44</v>
      </c>
      <c r="E406" s="284"/>
      <c r="F406" s="54"/>
      <c r="G406" s="54"/>
      <c r="H406" s="55" t="s">
        <v>45</v>
      </c>
      <c r="I406" s="56"/>
      <c r="J406" s="56"/>
      <c r="K406" s="66">
        <f>SUM(K404:K405)</f>
        <v>1880130</v>
      </c>
    </row>
    <row r="410" spans="1:11" ht="15.75">
      <c r="A410" s="279" t="s">
        <v>0</v>
      </c>
      <c r="B410" s="279"/>
      <c r="C410" s="279"/>
      <c r="D410" s="279"/>
      <c r="E410" s="279"/>
      <c r="F410" s="279"/>
      <c r="G410" s="279"/>
      <c r="H410" s="279"/>
      <c r="I410" s="3"/>
      <c r="J410" s="3"/>
      <c r="K410" s="112"/>
    </row>
    <row r="411" spans="1:11" ht="17.25">
      <c r="A411" s="279" t="s">
        <v>1</v>
      </c>
      <c r="B411" s="279"/>
      <c r="C411" s="279"/>
      <c r="D411" s="279"/>
      <c r="E411" s="279"/>
      <c r="F411" s="279"/>
      <c r="G411" s="279"/>
      <c r="H411" s="279"/>
      <c r="I411" s="3"/>
      <c r="J411" s="3"/>
      <c r="K411" s="58"/>
    </row>
    <row r="412" spans="1:11" ht="15.75">
      <c r="A412" s="279" t="s">
        <v>2</v>
      </c>
      <c r="B412" s="279"/>
      <c r="C412" s="279"/>
      <c r="D412" s="279"/>
      <c r="E412" s="279"/>
      <c r="F412" s="279"/>
      <c r="G412" s="279"/>
      <c r="H412" s="279"/>
      <c r="I412" s="3"/>
      <c r="J412" s="3"/>
      <c r="K412" s="59"/>
    </row>
    <row r="413" spans="1:11" ht="15.75">
      <c r="A413" s="279" t="s">
        <v>4</v>
      </c>
      <c r="B413" s="279"/>
      <c r="C413" s="279"/>
      <c r="D413" s="279"/>
      <c r="E413" s="279"/>
      <c r="F413" s="279"/>
      <c r="G413" s="279"/>
      <c r="H413" s="279"/>
      <c r="I413" s="3"/>
      <c r="J413" s="3"/>
      <c r="K413" s="59"/>
    </row>
    <row r="414" spans="1:11" ht="15.75">
      <c r="A414" s="280" t="s">
        <v>6</v>
      </c>
      <c r="B414" s="280"/>
      <c r="C414" s="280"/>
      <c r="D414" s="280"/>
      <c r="E414" s="280"/>
      <c r="F414" s="280"/>
      <c r="G414" s="280"/>
      <c r="H414" s="280"/>
      <c r="I414" s="3"/>
      <c r="J414" s="3"/>
      <c r="K414" s="59"/>
    </row>
    <row r="415" spans="1:11" ht="27.75">
      <c r="A415" s="9"/>
      <c r="B415" s="9"/>
      <c r="C415" s="9"/>
      <c r="D415" s="281" t="s">
        <v>580</v>
      </c>
      <c r="E415" s="281"/>
      <c r="F415" s="281"/>
      <c r="G415" s="281"/>
      <c r="H415" s="281"/>
      <c r="I415" s="3"/>
      <c r="J415" s="3"/>
      <c r="K415" s="59"/>
    </row>
    <row r="416" spans="1:11" ht="15.75">
      <c r="A416" s="11" t="s">
        <v>358</v>
      </c>
      <c r="B416" s="1"/>
      <c r="C416" s="11">
        <v>25227496</v>
      </c>
      <c r="D416" s="13"/>
      <c r="E416" s="286"/>
      <c r="F416" s="286"/>
      <c r="G416" s="286"/>
      <c r="H416" s="286"/>
      <c r="I416" s="15"/>
      <c r="J416" s="15"/>
      <c r="K416" s="59"/>
    </row>
    <row r="417" spans="1:11" ht="15.75">
      <c r="A417" s="11" t="s">
        <v>9</v>
      </c>
      <c r="B417" s="11"/>
      <c r="C417" s="286" t="s">
        <v>584</v>
      </c>
      <c r="D417" s="286"/>
      <c r="E417" s="286"/>
      <c r="F417" s="16"/>
      <c r="G417" s="11"/>
      <c r="H417" s="16"/>
      <c r="I417" s="20" t="s">
        <v>161</v>
      </c>
      <c r="J417" s="20"/>
      <c r="K417" s="62"/>
    </row>
    <row r="418" spans="1:11" ht="15.75">
      <c r="A418" s="11" t="s">
        <v>11</v>
      </c>
      <c r="B418" s="11"/>
      <c r="C418" s="289"/>
      <c r="D418" s="289"/>
      <c r="E418" s="289"/>
      <c r="F418" s="289"/>
      <c r="G418" s="18"/>
      <c r="H418" s="19" t="s">
        <v>13</v>
      </c>
      <c r="I418" s="3"/>
      <c r="J418" s="3"/>
      <c r="K418" s="59"/>
    </row>
    <row r="419" spans="1:11" ht="15.75">
      <c r="A419" s="21" t="s">
        <v>14</v>
      </c>
      <c r="B419" s="21"/>
      <c r="C419" s="21" t="s">
        <v>16</v>
      </c>
      <c r="D419" s="21"/>
      <c r="E419" s="22" t="s">
        <v>18</v>
      </c>
      <c r="F419" s="23" t="s">
        <v>19</v>
      </c>
      <c r="G419" s="23" t="s">
        <v>20</v>
      </c>
      <c r="H419" s="21" t="s">
        <v>21</v>
      </c>
      <c r="I419" s="3"/>
      <c r="J419" s="175"/>
      <c r="K419" s="59"/>
    </row>
    <row r="420" spans="1:11">
      <c r="A420" s="24">
        <v>1</v>
      </c>
      <c r="B420" s="171"/>
      <c r="C420" s="172" t="s">
        <v>23</v>
      </c>
      <c r="D420" s="26"/>
      <c r="E420" s="27">
        <v>79305</v>
      </c>
      <c r="F420" s="28">
        <f t="shared" ref="F420:F437" si="48">E420*D420</f>
        <v>0</v>
      </c>
      <c r="G420" s="29">
        <v>0</v>
      </c>
      <c r="H420" s="30">
        <f t="shared" ref="H420:H437" si="49">F420-F420*G420</f>
        <v>0</v>
      </c>
      <c r="I420" s="31">
        <f>E420/1.08</f>
        <v>73430.555555555547</v>
      </c>
      <c r="J420" s="31"/>
      <c r="K420" s="59">
        <f t="shared" ref="K420:K437" si="50">I420*D420</f>
        <v>0</v>
      </c>
    </row>
    <row r="421" spans="1:11">
      <c r="A421" s="24">
        <v>2</v>
      </c>
      <c r="B421" s="173"/>
      <c r="C421" s="25" t="s">
        <v>25</v>
      </c>
      <c r="D421" s="32">
        <v>20</v>
      </c>
      <c r="E421" s="33">
        <v>128591</v>
      </c>
      <c r="F421" s="28">
        <f t="shared" si="48"/>
        <v>2571820</v>
      </c>
      <c r="G421" s="29">
        <v>0</v>
      </c>
      <c r="H421" s="30">
        <f t="shared" si="49"/>
        <v>2571820</v>
      </c>
      <c r="I421" s="31">
        <f t="shared" ref="I421:I437" si="51">E421/1.08</f>
        <v>119065.74074074073</v>
      </c>
      <c r="J421" s="128"/>
      <c r="K421" s="59">
        <f t="shared" si="50"/>
        <v>2381314.8148148144</v>
      </c>
    </row>
    <row r="422" spans="1:11">
      <c r="A422" s="24">
        <v>3</v>
      </c>
      <c r="B422" s="173"/>
      <c r="C422" s="25" t="s">
        <v>26</v>
      </c>
      <c r="D422" s="88"/>
      <c r="E422" s="27">
        <v>60043</v>
      </c>
      <c r="F422" s="28">
        <f t="shared" si="48"/>
        <v>0</v>
      </c>
      <c r="G422" s="29">
        <v>0</v>
      </c>
      <c r="H422" s="30">
        <f t="shared" si="49"/>
        <v>0</v>
      </c>
      <c r="I422" s="31">
        <f t="shared" si="51"/>
        <v>55595.370370370365</v>
      </c>
      <c r="J422" s="31"/>
      <c r="K422" s="59">
        <f t="shared" si="50"/>
        <v>0</v>
      </c>
    </row>
    <row r="423" spans="1:11">
      <c r="A423" s="24">
        <v>4</v>
      </c>
      <c r="B423" s="24"/>
      <c r="C423" s="25" t="s">
        <v>27</v>
      </c>
      <c r="D423" s="106"/>
      <c r="E423" s="27">
        <v>115781</v>
      </c>
      <c r="F423" s="28">
        <f t="shared" si="48"/>
        <v>0</v>
      </c>
      <c r="G423" s="124">
        <v>0</v>
      </c>
      <c r="H423" s="30">
        <f t="shared" si="49"/>
        <v>0</v>
      </c>
      <c r="I423" s="31">
        <f t="shared" si="51"/>
        <v>107204.62962962962</v>
      </c>
      <c r="J423" s="128"/>
      <c r="K423" s="59">
        <f t="shared" si="50"/>
        <v>0</v>
      </c>
    </row>
    <row r="424" spans="1:11">
      <c r="A424" s="24">
        <v>5</v>
      </c>
      <c r="B424" s="174"/>
      <c r="C424" s="172" t="s">
        <v>28</v>
      </c>
      <c r="D424" s="32"/>
      <c r="E424" s="27">
        <v>119943</v>
      </c>
      <c r="F424" s="28">
        <f t="shared" si="48"/>
        <v>0</v>
      </c>
      <c r="G424" s="124">
        <v>0</v>
      </c>
      <c r="H424" s="30">
        <f t="shared" si="49"/>
        <v>0</v>
      </c>
      <c r="I424" s="31">
        <f t="shared" si="51"/>
        <v>111058.33333333333</v>
      </c>
      <c r="J424" s="128"/>
      <c r="K424" s="59">
        <f t="shared" si="50"/>
        <v>0</v>
      </c>
    </row>
    <row r="425" spans="1:11">
      <c r="A425" s="24">
        <v>6</v>
      </c>
      <c r="B425" s="24"/>
      <c r="C425" s="25" t="s">
        <v>29</v>
      </c>
      <c r="D425" s="26"/>
      <c r="E425" s="27">
        <v>94810</v>
      </c>
      <c r="F425" s="28">
        <f t="shared" si="48"/>
        <v>0</v>
      </c>
      <c r="G425" s="29">
        <v>0</v>
      </c>
      <c r="H425" s="30">
        <f t="shared" si="49"/>
        <v>0</v>
      </c>
      <c r="I425" s="31">
        <f t="shared" si="51"/>
        <v>87787.037037037036</v>
      </c>
      <c r="J425" s="31"/>
      <c r="K425" s="59">
        <f t="shared" si="50"/>
        <v>0</v>
      </c>
    </row>
    <row r="426" spans="1:11">
      <c r="A426" s="24">
        <v>7</v>
      </c>
      <c r="B426" s="24"/>
      <c r="C426" s="25" t="s">
        <v>30</v>
      </c>
      <c r="D426" s="34"/>
      <c r="E426" s="27">
        <v>141396</v>
      </c>
      <c r="F426" s="28">
        <f t="shared" si="48"/>
        <v>0</v>
      </c>
      <c r="G426" s="29">
        <v>0</v>
      </c>
      <c r="H426" s="30">
        <f t="shared" si="49"/>
        <v>0</v>
      </c>
      <c r="I426" s="31">
        <f t="shared" si="51"/>
        <v>130922.22222222222</v>
      </c>
      <c r="J426" s="31"/>
      <c r="K426" s="59">
        <f t="shared" si="50"/>
        <v>0</v>
      </c>
    </row>
    <row r="427" spans="1:11">
      <c r="A427" s="24">
        <v>8</v>
      </c>
      <c r="B427" s="24"/>
      <c r="C427" s="25" t="s">
        <v>31</v>
      </c>
      <c r="D427" s="34"/>
      <c r="E427" s="27">
        <v>232931</v>
      </c>
      <c r="F427" s="28">
        <f t="shared" si="48"/>
        <v>0</v>
      </c>
      <c r="G427" s="29">
        <v>0</v>
      </c>
      <c r="H427" s="30">
        <f t="shared" si="49"/>
        <v>0</v>
      </c>
      <c r="I427" s="31">
        <f t="shared" si="51"/>
        <v>215676.85185185182</v>
      </c>
      <c r="J427" s="31"/>
      <c r="K427" s="59">
        <f t="shared" si="50"/>
        <v>0</v>
      </c>
    </row>
    <row r="428" spans="1:11">
      <c r="A428" s="24">
        <v>9</v>
      </c>
      <c r="B428" s="171"/>
      <c r="C428" s="172" t="s">
        <v>32</v>
      </c>
      <c r="D428" s="26"/>
      <c r="E428" s="33">
        <v>93150</v>
      </c>
      <c r="F428" s="28">
        <f t="shared" si="48"/>
        <v>0</v>
      </c>
      <c r="G428" s="29">
        <v>0</v>
      </c>
      <c r="H428" s="30">
        <f t="shared" si="49"/>
        <v>0</v>
      </c>
      <c r="I428" s="31">
        <f t="shared" si="51"/>
        <v>86250</v>
      </c>
      <c r="J428" s="31"/>
      <c r="K428" s="59">
        <f t="shared" si="50"/>
        <v>0</v>
      </c>
    </row>
    <row r="429" spans="1:11">
      <c r="A429" s="24">
        <v>10</v>
      </c>
      <c r="B429" s="174"/>
      <c r="C429" s="36" t="s">
        <v>33</v>
      </c>
      <c r="D429" s="37"/>
      <c r="E429" s="33">
        <v>101053</v>
      </c>
      <c r="F429" s="28">
        <f t="shared" si="48"/>
        <v>0</v>
      </c>
      <c r="G429" s="29">
        <v>0</v>
      </c>
      <c r="H429" s="30">
        <f t="shared" si="49"/>
        <v>0</v>
      </c>
      <c r="I429" s="31">
        <f t="shared" si="51"/>
        <v>93567.592592592584</v>
      </c>
      <c r="J429" s="31"/>
      <c r="K429" s="59">
        <f t="shared" si="50"/>
        <v>0</v>
      </c>
    </row>
    <row r="430" spans="1:11">
      <c r="A430" s="24">
        <v>11</v>
      </c>
      <c r="B430" s="171"/>
      <c r="C430" s="172" t="s">
        <v>34</v>
      </c>
      <c r="D430" s="37">
        <v>2</v>
      </c>
      <c r="E430" s="27">
        <v>54198</v>
      </c>
      <c r="F430" s="28">
        <f t="shared" si="48"/>
        <v>108396</v>
      </c>
      <c r="G430" s="29">
        <v>0</v>
      </c>
      <c r="H430" s="30">
        <f t="shared" si="49"/>
        <v>108396</v>
      </c>
      <c r="I430" s="31">
        <f t="shared" si="51"/>
        <v>50183.333333333328</v>
      </c>
      <c r="J430" s="31"/>
      <c r="K430" s="59">
        <f t="shared" si="50"/>
        <v>100366.66666666666</v>
      </c>
    </row>
    <row r="431" spans="1:11">
      <c r="A431" s="24">
        <v>12</v>
      </c>
      <c r="B431" s="24"/>
      <c r="C431" s="25" t="s">
        <v>35</v>
      </c>
      <c r="D431" s="37"/>
      <c r="E431" s="27">
        <v>49680</v>
      </c>
      <c r="F431" s="28">
        <f t="shared" si="48"/>
        <v>0</v>
      </c>
      <c r="G431" s="29">
        <v>0</v>
      </c>
      <c r="H431" s="30">
        <f t="shared" si="49"/>
        <v>0</v>
      </c>
      <c r="I431" s="31">
        <f t="shared" si="51"/>
        <v>46000</v>
      </c>
      <c r="J431" s="31"/>
      <c r="K431" s="59">
        <f t="shared" si="50"/>
        <v>0</v>
      </c>
    </row>
    <row r="432" spans="1:11">
      <c r="A432" s="24">
        <v>13</v>
      </c>
      <c r="B432" s="24"/>
      <c r="C432" s="25" t="s">
        <v>36</v>
      </c>
      <c r="D432" s="37"/>
      <c r="E432" s="38">
        <v>64152</v>
      </c>
      <c r="F432" s="28">
        <f t="shared" si="48"/>
        <v>0</v>
      </c>
      <c r="G432" s="29">
        <v>0</v>
      </c>
      <c r="H432" s="30">
        <f t="shared" si="49"/>
        <v>0</v>
      </c>
      <c r="I432" s="31">
        <f t="shared" si="51"/>
        <v>59399.999999999993</v>
      </c>
      <c r="J432" s="31"/>
      <c r="K432" s="59">
        <f t="shared" si="50"/>
        <v>0</v>
      </c>
    </row>
    <row r="433" spans="1:11">
      <c r="A433" s="24">
        <v>14</v>
      </c>
      <c r="B433" s="24"/>
      <c r="C433" s="25" t="s">
        <v>37</v>
      </c>
      <c r="D433" s="37"/>
      <c r="E433" s="38">
        <v>65934</v>
      </c>
      <c r="F433" s="28">
        <f t="shared" si="48"/>
        <v>0</v>
      </c>
      <c r="G433" s="29">
        <v>0</v>
      </c>
      <c r="H433" s="30">
        <f t="shared" si="49"/>
        <v>0</v>
      </c>
      <c r="I433" s="31">
        <f t="shared" si="51"/>
        <v>61049.999999999993</v>
      </c>
      <c r="J433" s="31"/>
      <c r="K433" s="59">
        <f t="shared" si="50"/>
        <v>0</v>
      </c>
    </row>
    <row r="434" spans="1:11">
      <c r="A434" s="24">
        <v>15</v>
      </c>
      <c r="B434" s="24"/>
      <c r="C434" s="25" t="s">
        <v>38</v>
      </c>
      <c r="D434" s="37"/>
      <c r="E434" s="38">
        <v>76626</v>
      </c>
      <c r="F434" s="28">
        <f t="shared" si="48"/>
        <v>0</v>
      </c>
      <c r="G434" s="29">
        <v>0</v>
      </c>
      <c r="H434" s="30">
        <f t="shared" si="49"/>
        <v>0</v>
      </c>
      <c r="I434" s="31">
        <f t="shared" si="51"/>
        <v>70950</v>
      </c>
      <c r="J434" s="31"/>
      <c r="K434" s="59">
        <f t="shared" si="50"/>
        <v>0</v>
      </c>
    </row>
    <row r="435" spans="1:11">
      <c r="A435" s="24">
        <v>16</v>
      </c>
      <c r="B435" s="24"/>
      <c r="C435" s="25" t="s">
        <v>39</v>
      </c>
      <c r="D435" s="37"/>
      <c r="E435" s="38">
        <v>80190</v>
      </c>
      <c r="F435" s="28">
        <f t="shared" si="48"/>
        <v>0</v>
      </c>
      <c r="G435" s="29">
        <v>0</v>
      </c>
      <c r="H435" s="30">
        <f t="shared" si="49"/>
        <v>0</v>
      </c>
      <c r="I435" s="31">
        <f t="shared" si="51"/>
        <v>74250</v>
      </c>
      <c r="J435" s="31"/>
      <c r="K435" s="59">
        <f t="shared" si="50"/>
        <v>0</v>
      </c>
    </row>
    <row r="436" spans="1:11">
      <c r="A436" s="24">
        <v>17</v>
      </c>
      <c r="B436" s="24"/>
      <c r="C436" s="25" t="s">
        <v>40</v>
      </c>
      <c r="D436" s="37"/>
      <c r="E436" s="38">
        <v>113832</v>
      </c>
      <c r="F436" s="28">
        <f t="shared" si="48"/>
        <v>0</v>
      </c>
      <c r="G436" s="124">
        <v>0</v>
      </c>
      <c r="H436" s="30">
        <f t="shared" si="49"/>
        <v>0</v>
      </c>
      <c r="I436" s="31">
        <f t="shared" si="51"/>
        <v>105400</v>
      </c>
      <c r="J436" s="128"/>
      <c r="K436" s="59">
        <f t="shared" si="50"/>
        <v>0</v>
      </c>
    </row>
    <row r="437" spans="1:11">
      <c r="A437" s="24">
        <v>18</v>
      </c>
      <c r="B437" s="24"/>
      <c r="C437" s="25" t="s">
        <v>41</v>
      </c>
      <c r="D437" s="37"/>
      <c r="E437" s="39">
        <v>98010</v>
      </c>
      <c r="F437" s="28">
        <f t="shared" si="48"/>
        <v>0</v>
      </c>
      <c r="G437" s="124">
        <v>0</v>
      </c>
      <c r="H437" s="30">
        <f t="shared" si="49"/>
        <v>0</v>
      </c>
      <c r="I437" s="31">
        <f t="shared" si="51"/>
        <v>90750</v>
      </c>
      <c r="J437" s="128"/>
      <c r="K437" s="59">
        <f t="shared" si="50"/>
        <v>0</v>
      </c>
    </row>
    <row r="438" spans="1:11" ht="17.25">
      <c r="A438" s="40"/>
      <c r="B438" s="40"/>
      <c r="C438" s="41" t="s">
        <v>42</v>
      </c>
      <c r="D438" s="42">
        <f>SUM(D420:D437)</f>
        <v>22</v>
      </c>
      <c r="E438" s="42"/>
      <c r="F438" s="43">
        <f>SUM(F420:F437)</f>
        <v>2680216</v>
      </c>
      <c r="G438" s="43"/>
      <c r="H438" s="44">
        <f>SUM(H420:H437)</f>
        <v>2680216</v>
      </c>
      <c r="I438" s="45"/>
      <c r="J438" s="45"/>
      <c r="K438" s="64">
        <f>SUM(K420:K437)</f>
        <v>2481681.4814814809</v>
      </c>
    </row>
    <row r="439" spans="1:11" ht="31.5">
      <c r="A439" s="46"/>
      <c r="B439" s="46"/>
      <c r="C439" s="47"/>
      <c r="D439" s="48"/>
      <c r="E439" s="48"/>
      <c r="F439" s="49"/>
      <c r="G439" s="49"/>
      <c r="H439" s="50"/>
      <c r="I439" s="51"/>
      <c r="J439" s="51"/>
      <c r="K439" s="65">
        <f>K438*0.08</f>
        <v>198534.51851851848</v>
      </c>
    </row>
    <row r="440" spans="1:11" ht="18">
      <c r="A440" s="283" t="s">
        <v>43</v>
      </c>
      <c r="B440" s="283"/>
      <c r="C440" s="283"/>
      <c r="D440" s="284" t="s">
        <v>44</v>
      </c>
      <c r="E440" s="284"/>
      <c r="F440" s="54"/>
      <c r="G440" s="54"/>
      <c r="H440" s="55" t="s">
        <v>45</v>
      </c>
      <c r="I440" s="56"/>
      <c r="J440" s="56"/>
      <c r="K440" s="66">
        <f>SUM(K438:K439)</f>
        <v>2680215.9999999995</v>
      </c>
    </row>
    <row r="445" spans="1:11" ht="15.75">
      <c r="A445" s="279" t="s">
        <v>0</v>
      </c>
      <c r="B445" s="279"/>
      <c r="C445" s="279"/>
      <c r="D445" s="279"/>
      <c r="E445" s="279"/>
      <c r="F445" s="279"/>
      <c r="G445" s="279"/>
      <c r="H445" s="279"/>
      <c r="I445" s="3"/>
      <c r="J445" s="3"/>
      <c r="K445" s="112"/>
    </row>
    <row r="446" spans="1:11" ht="17.25">
      <c r="A446" s="279" t="s">
        <v>1</v>
      </c>
      <c r="B446" s="279"/>
      <c r="C446" s="279"/>
      <c r="D446" s="279"/>
      <c r="E446" s="279"/>
      <c r="F446" s="279"/>
      <c r="G446" s="279"/>
      <c r="H446" s="279"/>
      <c r="I446" s="3"/>
      <c r="J446" s="3"/>
      <c r="K446" s="58"/>
    </row>
    <row r="447" spans="1:11" ht="15.75">
      <c r="A447" s="279" t="s">
        <v>2</v>
      </c>
      <c r="B447" s="279"/>
      <c r="C447" s="279"/>
      <c r="D447" s="279"/>
      <c r="E447" s="279"/>
      <c r="F447" s="279"/>
      <c r="G447" s="279"/>
      <c r="H447" s="279"/>
      <c r="I447" s="3"/>
      <c r="J447" s="3"/>
      <c r="K447" s="59"/>
    </row>
    <row r="448" spans="1:11" ht="15.75">
      <c r="A448" s="279" t="s">
        <v>4</v>
      </c>
      <c r="B448" s="279"/>
      <c r="C448" s="279"/>
      <c r="D448" s="279"/>
      <c r="E448" s="279"/>
      <c r="F448" s="279"/>
      <c r="G448" s="279"/>
      <c r="H448" s="279"/>
      <c r="I448" s="3"/>
      <c r="J448" s="3"/>
      <c r="K448" s="59"/>
    </row>
    <row r="449" spans="1:11" ht="15.75">
      <c r="A449" s="280" t="s">
        <v>6</v>
      </c>
      <c r="B449" s="280"/>
      <c r="C449" s="280"/>
      <c r="D449" s="280"/>
      <c r="E449" s="280"/>
      <c r="F449" s="280"/>
      <c r="G449" s="280"/>
      <c r="H449" s="280"/>
      <c r="I449" s="3"/>
      <c r="J449" s="3"/>
      <c r="K449" s="59"/>
    </row>
    <row r="450" spans="1:11" ht="27.75">
      <c r="A450" s="9"/>
      <c r="B450" s="9"/>
      <c r="C450" s="9"/>
      <c r="D450" s="281" t="s">
        <v>580</v>
      </c>
      <c r="E450" s="281"/>
      <c r="F450" s="281"/>
      <c r="G450" s="281"/>
      <c r="H450" s="281"/>
      <c r="I450" s="3"/>
      <c r="J450" s="3"/>
      <c r="K450" s="59"/>
    </row>
    <row r="451" spans="1:11" ht="15.75">
      <c r="A451" s="11" t="s">
        <v>358</v>
      </c>
      <c r="B451" s="1"/>
      <c r="C451" s="11">
        <v>27212726</v>
      </c>
      <c r="D451" s="13"/>
      <c r="E451" s="286"/>
      <c r="F451" s="286"/>
      <c r="G451" s="286"/>
      <c r="H451" s="286"/>
      <c r="I451" s="15"/>
      <c r="J451" s="15"/>
      <c r="K451" s="59"/>
    </row>
    <row r="452" spans="1:11" ht="15.75">
      <c r="A452" s="11" t="s">
        <v>9</v>
      </c>
      <c r="B452" s="11"/>
      <c r="C452" s="286" t="s">
        <v>585</v>
      </c>
      <c r="D452" s="286"/>
      <c r="E452" s="286"/>
      <c r="F452" s="16"/>
      <c r="G452" s="11"/>
      <c r="H452" s="16"/>
      <c r="I452" s="20" t="s">
        <v>161</v>
      </c>
      <c r="J452" s="20"/>
      <c r="K452" s="62"/>
    </row>
    <row r="453" spans="1:11" ht="15.75">
      <c r="A453" s="11" t="s">
        <v>11</v>
      </c>
      <c r="B453" s="11"/>
      <c r="C453" s="289"/>
      <c r="D453" s="289"/>
      <c r="E453" s="289"/>
      <c r="F453" s="289"/>
      <c r="G453" s="18"/>
      <c r="H453" s="19" t="s">
        <v>13</v>
      </c>
      <c r="I453" s="3"/>
      <c r="J453" s="3"/>
      <c r="K453" s="59"/>
    </row>
    <row r="454" spans="1:11" ht="15.75">
      <c r="A454" s="21" t="s">
        <v>14</v>
      </c>
      <c r="B454" s="21"/>
      <c r="C454" s="21" t="s">
        <v>16</v>
      </c>
      <c r="D454" s="21"/>
      <c r="E454" s="22" t="s">
        <v>18</v>
      </c>
      <c r="F454" s="23" t="s">
        <v>19</v>
      </c>
      <c r="G454" s="23" t="s">
        <v>20</v>
      </c>
      <c r="H454" s="21" t="s">
        <v>21</v>
      </c>
      <c r="I454" s="3"/>
      <c r="J454" s="175"/>
      <c r="K454" s="59"/>
    </row>
    <row r="455" spans="1:11">
      <c r="A455" s="24">
        <v>1</v>
      </c>
      <c r="B455" s="171"/>
      <c r="C455" s="172" t="s">
        <v>23</v>
      </c>
      <c r="D455" s="26"/>
      <c r="E455" s="27">
        <v>79305</v>
      </c>
      <c r="F455" s="28">
        <f t="shared" ref="F455:F472" si="52">E455*D455</f>
        <v>0</v>
      </c>
      <c r="G455" s="29">
        <v>0</v>
      </c>
      <c r="H455" s="30">
        <f t="shared" ref="H455:H472" si="53">F455-F455*G455</f>
        <v>0</v>
      </c>
      <c r="I455" s="31">
        <f>E455/1.08</f>
        <v>73430.555555555547</v>
      </c>
      <c r="J455" s="31"/>
      <c r="K455" s="59">
        <f t="shared" ref="K455:K472" si="54">I455*D455</f>
        <v>0</v>
      </c>
    </row>
    <row r="456" spans="1:11">
      <c r="A456" s="24">
        <v>2</v>
      </c>
      <c r="B456" s="173"/>
      <c r="C456" s="25" t="s">
        <v>25</v>
      </c>
      <c r="D456" s="32"/>
      <c r="E456" s="33">
        <v>128591</v>
      </c>
      <c r="F456" s="28">
        <f t="shared" si="52"/>
        <v>0</v>
      </c>
      <c r="G456" s="29">
        <v>0</v>
      </c>
      <c r="H456" s="30">
        <f t="shared" si="53"/>
        <v>0</v>
      </c>
      <c r="I456" s="31">
        <f t="shared" ref="I456:I472" si="55">E456/1.08</f>
        <v>119065.74074074073</v>
      </c>
      <c r="J456" s="128"/>
      <c r="K456" s="59">
        <f t="shared" si="54"/>
        <v>0</v>
      </c>
    </row>
    <row r="457" spans="1:11">
      <c r="A457" s="24">
        <v>3</v>
      </c>
      <c r="B457" s="173"/>
      <c r="C457" s="25" t="s">
        <v>26</v>
      </c>
      <c r="D457" s="88"/>
      <c r="E457" s="27">
        <v>60043</v>
      </c>
      <c r="F457" s="28">
        <f t="shared" si="52"/>
        <v>0</v>
      </c>
      <c r="G457" s="29">
        <v>0</v>
      </c>
      <c r="H457" s="30">
        <f t="shared" si="53"/>
        <v>0</v>
      </c>
      <c r="I457" s="31">
        <f t="shared" si="55"/>
        <v>55595.370370370365</v>
      </c>
      <c r="J457" s="31"/>
      <c r="K457" s="59">
        <f t="shared" si="54"/>
        <v>0</v>
      </c>
    </row>
    <row r="458" spans="1:11">
      <c r="A458" s="24">
        <v>4</v>
      </c>
      <c r="B458" s="24"/>
      <c r="C458" s="25" t="s">
        <v>27</v>
      </c>
      <c r="D458" s="106"/>
      <c r="E458" s="27">
        <v>115781</v>
      </c>
      <c r="F458" s="28">
        <f t="shared" si="52"/>
        <v>0</v>
      </c>
      <c r="G458" s="124">
        <v>0</v>
      </c>
      <c r="H458" s="30">
        <f t="shared" si="53"/>
        <v>0</v>
      </c>
      <c r="I458" s="31">
        <f t="shared" si="55"/>
        <v>107204.62962962962</v>
      </c>
      <c r="J458" s="128"/>
      <c r="K458" s="59">
        <f t="shared" si="54"/>
        <v>0</v>
      </c>
    </row>
    <row r="459" spans="1:11">
      <c r="A459" s="24">
        <v>5</v>
      </c>
      <c r="B459" s="174"/>
      <c r="C459" s="172" t="s">
        <v>28</v>
      </c>
      <c r="D459" s="32">
        <v>20</v>
      </c>
      <c r="E459" s="27">
        <v>119943</v>
      </c>
      <c r="F459" s="28">
        <f t="shared" si="52"/>
        <v>2398860</v>
      </c>
      <c r="G459" s="124">
        <v>0</v>
      </c>
      <c r="H459" s="30">
        <f t="shared" si="53"/>
        <v>2398860</v>
      </c>
      <c r="I459" s="31">
        <f t="shared" si="55"/>
        <v>111058.33333333333</v>
      </c>
      <c r="J459" s="128"/>
      <c r="K459" s="59">
        <f t="shared" si="54"/>
        <v>2221166.6666666665</v>
      </c>
    </row>
    <row r="460" spans="1:11">
      <c r="A460" s="24">
        <v>6</v>
      </c>
      <c r="B460" s="24"/>
      <c r="C460" s="25" t="s">
        <v>29</v>
      </c>
      <c r="D460" s="26"/>
      <c r="E460" s="27">
        <v>94810</v>
      </c>
      <c r="F460" s="28">
        <f t="shared" si="52"/>
        <v>0</v>
      </c>
      <c r="G460" s="29">
        <v>0</v>
      </c>
      <c r="H460" s="30">
        <f t="shared" si="53"/>
        <v>0</v>
      </c>
      <c r="I460" s="31">
        <f t="shared" si="55"/>
        <v>87787.037037037036</v>
      </c>
      <c r="J460" s="31"/>
      <c r="K460" s="59">
        <f t="shared" si="54"/>
        <v>0</v>
      </c>
    </row>
    <row r="461" spans="1:11">
      <c r="A461" s="24">
        <v>7</v>
      </c>
      <c r="B461" s="24"/>
      <c r="C461" s="25" t="s">
        <v>30</v>
      </c>
      <c r="D461" s="34"/>
      <c r="E461" s="27">
        <v>141396</v>
      </c>
      <c r="F461" s="28">
        <f t="shared" si="52"/>
        <v>0</v>
      </c>
      <c r="G461" s="29">
        <v>0</v>
      </c>
      <c r="H461" s="30">
        <f t="shared" si="53"/>
        <v>0</v>
      </c>
      <c r="I461" s="31">
        <f t="shared" si="55"/>
        <v>130922.22222222222</v>
      </c>
      <c r="J461" s="31"/>
      <c r="K461" s="59">
        <f t="shared" si="54"/>
        <v>0</v>
      </c>
    </row>
    <row r="462" spans="1:11">
      <c r="A462" s="24">
        <v>8</v>
      </c>
      <c r="B462" s="24"/>
      <c r="C462" s="25" t="s">
        <v>31</v>
      </c>
      <c r="D462" s="34"/>
      <c r="E462" s="27">
        <v>232931</v>
      </c>
      <c r="F462" s="28">
        <f t="shared" si="52"/>
        <v>0</v>
      </c>
      <c r="G462" s="29">
        <v>0</v>
      </c>
      <c r="H462" s="30">
        <f t="shared" si="53"/>
        <v>0</v>
      </c>
      <c r="I462" s="31">
        <f t="shared" si="55"/>
        <v>215676.85185185182</v>
      </c>
      <c r="J462" s="31"/>
      <c r="K462" s="59">
        <f t="shared" si="54"/>
        <v>0</v>
      </c>
    </row>
    <row r="463" spans="1:11">
      <c r="A463" s="24">
        <v>9</v>
      </c>
      <c r="B463" s="171"/>
      <c r="C463" s="172" t="s">
        <v>32</v>
      </c>
      <c r="D463" s="26"/>
      <c r="E463" s="33">
        <v>93150</v>
      </c>
      <c r="F463" s="28">
        <f t="shared" si="52"/>
        <v>0</v>
      </c>
      <c r="G463" s="29">
        <v>0</v>
      </c>
      <c r="H463" s="30">
        <f t="shared" si="53"/>
        <v>0</v>
      </c>
      <c r="I463" s="31">
        <f t="shared" si="55"/>
        <v>86250</v>
      </c>
      <c r="J463" s="31"/>
      <c r="K463" s="59">
        <f t="shared" si="54"/>
        <v>0</v>
      </c>
    </row>
    <row r="464" spans="1:11">
      <c r="A464" s="24">
        <v>10</v>
      </c>
      <c r="B464" s="174"/>
      <c r="C464" s="36" t="s">
        <v>33</v>
      </c>
      <c r="D464" s="37"/>
      <c r="E464" s="33">
        <v>101053</v>
      </c>
      <c r="F464" s="28">
        <f t="shared" si="52"/>
        <v>0</v>
      </c>
      <c r="G464" s="29">
        <v>0</v>
      </c>
      <c r="H464" s="30">
        <f t="shared" si="53"/>
        <v>0</v>
      </c>
      <c r="I464" s="31">
        <f t="shared" si="55"/>
        <v>93567.592592592584</v>
      </c>
      <c r="J464" s="31"/>
      <c r="K464" s="59">
        <f t="shared" si="54"/>
        <v>0</v>
      </c>
    </row>
    <row r="465" spans="1:11">
      <c r="A465" s="24">
        <v>11</v>
      </c>
      <c r="B465" s="171"/>
      <c r="C465" s="172" t="s">
        <v>34</v>
      </c>
      <c r="D465" s="37"/>
      <c r="E465" s="27">
        <v>54198</v>
      </c>
      <c r="F465" s="28">
        <f t="shared" si="52"/>
        <v>0</v>
      </c>
      <c r="G465" s="29">
        <v>0</v>
      </c>
      <c r="H465" s="30">
        <f t="shared" si="53"/>
        <v>0</v>
      </c>
      <c r="I465" s="31">
        <f t="shared" si="55"/>
        <v>50183.333333333328</v>
      </c>
      <c r="J465" s="31"/>
      <c r="K465" s="59">
        <f t="shared" si="54"/>
        <v>0</v>
      </c>
    </row>
    <row r="466" spans="1:11">
      <c r="A466" s="24">
        <v>12</v>
      </c>
      <c r="B466" s="24"/>
      <c r="C466" s="25" t="s">
        <v>35</v>
      </c>
      <c r="D466" s="37"/>
      <c r="E466" s="27">
        <v>49680</v>
      </c>
      <c r="F466" s="28">
        <f t="shared" si="52"/>
        <v>0</v>
      </c>
      <c r="G466" s="29">
        <v>0</v>
      </c>
      <c r="H466" s="30">
        <f t="shared" si="53"/>
        <v>0</v>
      </c>
      <c r="I466" s="31">
        <f t="shared" si="55"/>
        <v>46000</v>
      </c>
      <c r="J466" s="31"/>
      <c r="K466" s="59">
        <f t="shared" si="54"/>
        <v>0</v>
      </c>
    </row>
    <row r="467" spans="1:11">
      <c r="A467" s="24">
        <v>13</v>
      </c>
      <c r="B467" s="24"/>
      <c r="C467" s="25" t="s">
        <v>36</v>
      </c>
      <c r="D467" s="37"/>
      <c r="E467" s="38">
        <v>64152</v>
      </c>
      <c r="F467" s="28">
        <f t="shared" si="52"/>
        <v>0</v>
      </c>
      <c r="G467" s="29">
        <v>0</v>
      </c>
      <c r="H467" s="30">
        <f t="shared" si="53"/>
        <v>0</v>
      </c>
      <c r="I467" s="31">
        <f t="shared" si="55"/>
        <v>59399.999999999993</v>
      </c>
      <c r="J467" s="31"/>
      <c r="K467" s="59">
        <f t="shared" si="54"/>
        <v>0</v>
      </c>
    </row>
    <row r="468" spans="1:11">
      <c r="A468" s="24">
        <v>14</v>
      </c>
      <c r="B468" s="24"/>
      <c r="C468" s="25" t="s">
        <v>37</v>
      </c>
      <c r="D468" s="37"/>
      <c r="E468" s="38">
        <v>65934</v>
      </c>
      <c r="F468" s="28">
        <f t="shared" si="52"/>
        <v>0</v>
      </c>
      <c r="G468" s="29">
        <v>0</v>
      </c>
      <c r="H468" s="30">
        <f t="shared" si="53"/>
        <v>0</v>
      </c>
      <c r="I468" s="31">
        <f t="shared" si="55"/>
        <v>61049.999999999993</v>
      </c>
      <c r="J468" s="31"/>
      <c r="K468" s="59">
        <f t="shared" si="54"/>
        <v>0</v>
      </c>
    </row>
    <row r="469" spans="1:11">
      <c r="A469" s="24">
        <v>15</v>
      </c>
      <c r="B469" s="24"/>
      <c r="C469" s="25" t="s">
        <v>38</v>
      </c>
      <c r="D469" s="37"/>
      <c r="E469" s="38">
        <v>76626</v>
      </c>
      <c r="F469" s="28">
        <f t="shared" si="52"/>
        <v>0</v>
      </c>
      <c r="G469" s="29">
        <v>0</v>
      </c>
      <c r="H469" s="30">
        <f t="shared" si="53"/>
        <v>0</v>
      </c>
      <c r="I469" s="31">
        <f t="shared" si="55"/>
        <v>70950</v>
      </c>
      <c r="J469" s="31"/>
      <c r="K469" s="59">
        <f t="shared" si="54"/>
        <v>0</v>
      </c>
    </row>
    <row r="470" spans="1:11">
      <c r="A470" s="24">
        <v>16</v>
      </c>
      <c r="B470" s="24"/>
      <c r="C470" s="25" t="s">
        <v>39</v>
      </c>
      <c r="D470" s="37"/>
      <c r="E470" s="38">
        <v>80190</v>
      </c>
      <c r="F470" s="28">
        <f t="shared" si="52"/>
        <v>0</v>
      </c>
      <c r="G470" s="29">
        <v>0</v>
      </c>
      <c r="H470" s="30">
        <f t="shared" si="53"/>
        <v>0</v>
      </c>
      <c r="I470" s="31">
        <f t="shared" si="55"/>
        <v>74250</v>
      </c>
      <c r="J470" s="31"/>
      <c r="K470" s="59">
        <f t="shared" si="54"/>
        <v>0</v>
      </c>
    </row>
    <row r="471" spans="1:11">
      <c r="A471" s="24">
        <v>17</v>
      </c>
      <c r="B471" s="24"/>
      <c r="C471" s="25" t="s">
        <v>40</v>
      </c>
      <c r="D471" s="37"/>
      <c r="E471" s="38">
        <v>113832</v>
      </c>
      <c r="F471" s="28">
        <f t="shared" si="52"/>
        <v>0</v>
      </c>
      <c r="G471" s="124">
        <v>0</v>
      </c>
      <c r="H471" s="30">
        <f t="shared" si="53"/>
        <v>0</v>
      </c>
      <c r="I471" s="31">
        <f t="shared" si="55"/>
        <v>105400</v>
      </c>
      <c r="J471" s="128"/>
      <c r="K471" s="59">
        <f t="shared" si="54"/>
        <v>0</v>
      </c>
    </row>
    <row r="472" spans="1:11">
      <c r="A472" s="24">
        <v>18</v>
      </c>
      <c r="B472" s="24"/>
      <c r="C472" s="25" t="s">
        <v>41</v>
      </c>
      <c r="D472" s="37"/>
      <c r="E472" s="39">
        <v>98010</v>
      </c>
      <c r="F472" s="28">
        <f t="shared" si="52"/>
        <v>0</v>
      </c>
      <c r="G472" s="124">
        <v>0</v>
      </c>
      <c r="H472" s="30">
        <f t="shared" si="53"/>
        <v>0</v>
      </c>
      <c r="I472" s="31">
        <f t="shared" si="55"/>
        <v>90750</v>
      </c>
      <c r="J472" s="128"/>
      <c r="K472" s="59">
        <f t="shared" si="54"/>
        <v>0</v>
      </c>
    </row>
    <row r="473" spans="1:11" ht="17.25">
      <c r="A473" s="40"/>
      <c r="B473" s="40"/>
      <c r="C473" s="41" t="s">
        <v>42</v>
      </c>
      <c r="D473" s="42">
        <f>SUM(D455:D472)</f>
        <v>20</v>
      </c>
      <c r="E473" s="42"/>
      <c r="F473" s="43">
        <f>SUM(F455:F472)</f>
        <v>2398860</v>
      </c>
      <c r="G473" s="43"/>
      <c r="H473" s="44">
        <f>SUM(H455:H472)</f>
        <v>2398860</v>
      </c>
      <c r="I473" s="45"/>
      <c r="J473" s="45"/>
      <c r="K473" s="64">
        <f>SUM(K455:K472)</f>
        <v>2221166.6666666665</v>
      </c>
    </row>
    <row r="474" spans="1:11" ht="31.5">
      <c r="A474" s="46"/>
      <c r="B474" s="46"/>
      <c r="C474" s="47"/>
      <c r="D474" s="48"/>
      <c r="E474" s="48"/>
      <c r="F474" s="49"/>
      <c r="G474" s="49"/>
      <c r="H474" s="50"/>
      <c r="I474" s="51"/>
      <c r="J474" s="51"/>
      <c r="K474" s="65">
        <f>K473*0.08</f>
        <v>177693.33333333331</v>
      </c>
    </row>
    <row r="475" spans="1:11" ht="18">
      <c r="A475" s="283" t="s">
        <v>43</v>
      </c>
      <c r="B475" s="283"/>
      <c r="C475" s="283"/>
      <c r="D475" s="284" t="s">
        <v>44</v>
      </c>
      <c r="E475" s="284"/>
      <c r="F475" s="54"/>
      <c r="G475" s="54"/>
      <c r="H475" s="55" t="s">
        <v>45</v>
      </c>
      <c r="I475" s="56"/>
      <c r="J475" s="56"/>
      <c r="K475" s="66">
        <f>SUM(K473:K474)</f>
        <v>2398860</v>
      </c>
    </row>
    <row r="480" spans="1:11" ht="15.75">
      <c r="A480" s="279" t="s">
        <v>0</v>
      </c>
      <c r="B480" s="279"/>
      <c r="C480" s="279"/>
      <c r="D480" s="279"/>
      <c r="E480" s="279"/>
      <c r="F480" s="279"/>
      <c r="G480" s="279"/>
      <c r="H480" s="279"/>
      <c r="I480" s="3"/>
      <c r="J480" s="3"/>
      <c r="K480" s="112"/>
    </row>
    <row r="481" spans="1:11" ht="17.25">
      <c r="A481" s="279" t="s">
        <v>1</v>
      </c>
      <c r="B481" s="279"/>
      <c r="C481" s="279"/>
      <c r="D481" s="279"/>
      <c r="E481" s="279"/>
      <c r="F481" s="279"/>
      <c r="G481" s="279"/>
      <c r="H481" s="279"/>
      <c r="I481" s="3"/>
      <c r="J481" s="3"/>
      <c r="K481" s="58"/>
    </row>
    <row r="482" spans="1:11" ht="15.75">
      <c r="A482" s="279" t="s">
        <v>2</v>
      </c>
      <c r="B482" s="279"/>
      <c r="C482" s="279"/>
      <c r="D482" s="279"/>
      <c r="E482" s="279"/>
      <c r="F482" s="279"/>
      <c r="G482" s="279"/>
      <c r="H482" s="279"/>
      <c r="I482" s="3"/>
      <c r="J482" s="3"/>
      <c r="K482" s="59"/>
    </row>
    <row r="483" spans="1:11" ht="15.75">
      <c r="A483" s="279" t="s">
        <v>4</v>
      </c>
      <c r="B483" s="279"/>
      <c r="C483" s="279"/>
      <c r="D483" s="279"/>
      <c r="E483" s="279"/>
      <c r="F483" s="279"/>
      <c r="G483" s="279"/>
      <c r="H483" s="279"/>
      <c r="I483" s="3"/>
      <c r="J483" s="3"/>
      <c r="K483" s="59"/>
    </row>
    <row r="484" spans="1:11" ht="15.75">
      <c r="A484" s="280" t="s">
        <v>6</v>
      </c>
      <c r="B484" s="280"/>
      <c r="C484" s="280"/>
      <c r="D484" s="280"/>
      <c r="E484" s="280"/>
      <c r="F484" s="280"/>
      <c r="G484" s="280"/>
      <c r="H484" s="280"/>
      <c r="I484" s="3"/>
      <c r="J484" s="3"/>
      <c r="K484" s="59"/>
    </row>
    <row r="485" spans="1:11" ht="27.75">
      <c r="A485" s="9"/>
      <c r="B485" s="9"/>
      <c r="C485" s="9"/>
      <c r="D485" s="281" t="s">
        <v>580</v>
      </c>
      <c r="E485" s="281"/>
      <c r="F485" s="281"/>
      <c r="G485" s="281"/>
      <c r="H485" s="281"/>
      <c r="I485" s="3"/>
      <c r="J485" s="3"/>
      <c r="K485" s="59"/>
    </row>
    <row r="486" spans="1:11" ht="15.75">
      <c r="A486" s="11" t="s">
        <v>358</v>
      </c>
      <c r="B486" s="1"/>
      <c r="C486" s="11">
        <v>28212555</v>
      </c>
      <c r="D486" s="13"/>
      <c r="E486" s="286"/>
      <c r="F486" s="286"/>
      <c r="G486" s="286"/>
      <c r="H486" s="286"/>
      <c r="I486" s="15"/>
      <c r="J486" s="15"/>
      <c r="K486" s="59"/>
    </row>
    <row r="487" spans="1:11" ht="15.75">
      <c r="A487" s="11" t="s">
        <v>9</v>
      </c>
      <c r="B487" s="11"/>
      <c r="C487" s="286" t="s">
        <v>586</v>
      </c>
      <c r="D487" s="286"/>
      <c r="E487" s="286"/>
      <c r="F487" s="16"/>
      <c r="G487" s="11"/>
      <c r="H487" s="16"/>
      <c r="I487" s="20" t="s">
        <v>161</v>
      </c>
      <c r="J487" s="20"/>
      <c r="K487" s="62"/>
    </row>
    <row r="488" spans="1:11" ht="15.75">
      <c r="A488" s="11" t="s">
        <v>11</v>
      </c>
      <c r="B488" s="11"/>
      <c r="C488" s="289"/>
      <c r="D488" s="289"/>
      <c r="E488" s="289"/>
      <c r="F488" s="289"/>
      <c r="G488" s="18"/>
      <c r="H488" s="19" t="s">
        <v>13</v>
      </c>
      <c r="I488" s="3"/>
      <c r="J488" s="3"/>
      <c r="K488" s="59"/>
    </row>
    <row r="489" spans="1:11" ht="15.75">
      <c r="A489" s="21" t="s">
        <v>14</v>
      </c>
      <c r="B489" s="21"/>
      <c r="C489" s="21" t="s">
        <v>16</v>
      </c>
      <c r="D489" s="21"/>
      <c r="E489" s="22" t="s">
        <v>18</v>
      </c>
      <c r="F489" s="23" t="s">
        <v>19</v>
      </c>
      <c r="G489" s="23" t="s">
        <v>20</v>
      </c>
      <c r="H489" s="21" t="s">
        <v>21</v>
      </c>
      <c r="I489" s="3"/>
      <c r="J489" s="175"/>
      <c r="K489" s="59"/>
    </row>
    <row r="490" spans="1:11">
      <c r="A490" s="24">
        <v>1</v>
      </c>
      <c r="B490" s="171"/>
      <c r="C490" s="172" t="s">
        <v>23</v>
      </c>
      <c r="D490" s="26"/>
      <c r="E490" s="27">
        <v>79305</v>
      </c>
      <c r="F490" s="28">
        <f t="shared" ref="F490:F507" si="56">E490*D490</f>
        <v>0</v>
      </c>
      <c r="G490" s="29">
        <v>0</v>
      </c>
      <c r="H490" s="30">
        <f t="shared" ref="H490:H507" si="57">F490-F490*G490</f>
        <v>0</v>
      </c>
      <c r="I490" s="31">
        <f>E490/1.08</f>
        <v>73430.555555555547</v>
      </c>
      <c r="J490" s="31"/>
      <c r="K490" s="59">
        <f t="shared" ref="K490:K507" si="58">I490*D490</f>
        <v>0</v>
      </c>
    </row>
    <row r="491" spans="1:11">
      <c r="A491" s="24">
        <v>2</v>
      </c>
      <c r="B491" s="173"/>
      <c r="C491" s="25" t="s">
        <v>25</v>
      </c>
      <c r="D491" s="32"/>
      <c r="E491" s="33">
        <v>128591</v>
      </c>
      <c r="F491" s="28">
        <f t="shared" si="56"/>
        <v>0</v>
      </c>
      <c r="G491" s="29">
        <v>0</v>
      </c>
      <c r="H491" s="30">
        <f t="shared" si="57"/>
        <v>0</v>
      </c>
      <c r="I491" s="31">
        <f t="shared" ref="I491:I507" si="59">E491/1.08</f>
        <v>119065.74074074073</v>
      </c>
      <c r="J491" s="128"/>
      <c r="K491" s="59">
        <f t="shared" si="58"/>
        <v>0</v>
      </c>
    </row>
    <row r="492" spans="1:11">
      <c r="A492" s="24">
        <v>3</v>
      </c>
      <c r="B492" s="173"/>
      <c r="C492" s="25" t="s">
        <v>26</v>
      </c>
      <c r="D492" s="88"/>
      <c r="E492" s="27">
        <v>60043</v>
      </c>
      <c r="F492" s="28">
        <f t="shared" si="56"/>
        <v>0</v>
      </c>
      <c r="G492" s="29">
        <v>0</v>
      </c>
      <c r="H492" s="30">
        <f t="shared" si="57"/>
        <v>0</v>
      </c>
      <c r="I492" s="31">
        <f t="shared" si="59"/>
        <v>55595.370370370365</v>
      </c>
      <c r="J492" s="31"/>
      <c r="K492" s="59">
        <f t="shared" si="58"/>
        <v>0</v>
      </c>
    </row>
    <row r="493" spans="1:11">
      <c r="A493" s="24">
        <v>4</v>
      </c>
      <c r="B493" s="24"/>
      <c r="C493" s="25" t="s">
        <v>27</v>
      </c>
      <c r="D493" s="106">
        <v>20</v>
      </c>
      <c r="E493" s="27">
        <v>115781</v>
      </c>
      <c r="F493" s="28">
        <f t="shared" si="56"/>
        <v>2315620</v>
      </c>
      <c r="G493" s="124">
        <v>0</v>
      </c>
      <c r="H493" s="30">
        <f t="shared" si="57"/>
        <v>2315620</v>
      </c>
      <c r="I493" s="31">
        <f t="shared" si="59"/>
        <v>107204.62962962962</v>
      </c>
      <c r="J493" s="128"/>
      <c r="K493" s="59">
        <f t="shared" si="58"/>
        <v>2144092.5925925924</v>
      </c>
    </row>
    <row r="494" spans="1:11">
      <c r="A494" s="24">
        <v>5</v>
      </c>
      <c r="B494" s="174"/>
      <c r="C494" s="172" t="s">
        <v>28</v>
      </c>
      <c r="D494" s="32">
        <v>10</v>
      </c>
      <c r="E494" s="27">
        <v>119943</v>
      </c>
      <c r="F494" s="28">
        <f t="shared" si="56"/>
        <v>1199430</v>
      </c>
      <c r="G494" s="124">
        <v>0</v>
      </c>
      <c r="H494" s="30">
        <f t="shared" si="57"/>
        <v>1199430</v>
      </c>
      <c r="I494" s="31">
        <f t="shared" si="59"/>
        <v>111058.33333333333</v>
      </c>
      <c r="J494" s="128"/>
      <c r="K494" s="59">
        <f t="shared" si="58"/>
        <v>1110583.3333333333</v>
      </c>
    </row>
    <row r="495" spans="1:11">
      <c r="A495" s="24">
        <v>6</v>
      </c>
      <c r="B495" s="24"/>
      <c r="C495" s="25" t="s">
        <v>29</v>
      </c>
      <c r="D495" s="26"/>
      <c r="E495" s="27">
        <v>94810</v>
      </c>
      <c r="F495" s="28">
        <f t="shared" si="56"/>
        <v>0</v>
      </c>
      <c r="G495" s="29">
        <v>0</v>
      </c>
      <c r="H495" s="30">
        <f t="shared" si="57"/>
        <v>0</v>
      </c>
      <c r="I495" s="31">
        <f t="shared" si="59"/>
        <v>87787.037037037036</v>
      </c>
      <c r="J495" s="31"/>
      <c r="K495" s="59">
        <f t="shared" si="58"/>
        <v>0</v>
      </c>
    </row>
    <row r="496" spans="1:11">
      <c r="A496" s="24">
        <v>7</v>
      </c>
      <c r="B496" s="24"/>
      <c r="C496" s="25" t="s">
        <v>30</v>
      </c>
      <c r="D496" s="34">
        <v>20</v>
      </c>
      <c r="E496" s="27">
        <v>141396</v>
      </c>
      <c r="F496" s="28">
        <f t="shared" si="56"/>
        <v>2827920</v>
      </c>
      <c r="G496" s="29">
        <v>0</v>
      </c>
      <c r="H496" s="30">
        <f t="shared" si="57"/>
        <v>2827920</v>
      </c>
      <c r="I496" s="31">
        <f t="shared" si="59"/>
        <v>130922.22222222222</v>
      </c>
      <c r="J496" s="31"/>
      <c r="K496" s="59">
        <f t="shared" si="58"/>
        <v>2618444.4444444445</v>
      </c>
    </row>
    <row r="497" spans="1:11">
      <c r="A497" s="24">
        <v>8</v>
      </c>
      <c r="B497" s="24"/>
      <c r="C497" s="25" t="s">
        <v>31</v>
      </c>
      <c r="D497" s="34">
        <v>20</v>
      </c>
      <c r="E497" s="27">
        <v>232931</v>
      </c>
      <c r="F497" s="28">
        <f t="shared" si="56"/>
        <v>4658620</v>
      </c>
      <c r="G497" s="29">
        <v>0</v>
      </c>
      <c r="H497" s="30">
        <f t="shared" si="57"/>
        <v>4658620</v>
      </c>
      <c r="I497" s="31">
        <f t="shared" si="59"/>
        <v>215676.85185185182</v>
      </c>
      <c r="J497" s="31"/>
      <c r="K497" s="59">
        <f t="shared" si="58"/>
        <v>4313537.0370370364</v>
      </c>
    </row>
    <row r="498" spans="1:11">
      <c r="A498" s="24">
        <v>9</v>
      </c>
      <c r="B498" s="171"/>
      <c r="C498" s="172" t="s">
        <v>32</v>
      </c>
      <c r="D498" s="26">
        <v>15</v>
      </c>
      <c r="E498" s="33">
        <v>93150</v>
      </c>
      <c r="F498" s="28">
        <f t="shared" si="56"/>
        <v>1397250</v>
      </c>
      <c r="G498" s="29">
        <v>0</v>
      </c>
      <c r="H498" s="30">
        <f t="shared" si="57"/>
        <v>1397250</v>
      </c>
      <c r="I498" s="31">
        <f t="shared" si="59"/>
        <v>86250</v>
      </c>
      <c r="J498" s="31"/>
      <c r="K498" s="59">
        <f t="shared" si="58"/>
        <v>1293750</v>
      </c>
    </row>
    <row r="499" spans="1:11">
      <c r="A499" s="24">
        <v>10</v>
      </c>
      <c r="B499" s="174"/>
      <c r="C499" s="36" t="s">
        <v>33</v>
      </c>
      <c r="D499" s="37">
        <v>15</v>
      </c>
      <c r="E499" s="33">
        <v>101053</v>
      </c>
      <c r="F499" s="28">
        <f t="shared" si="56"/>
        <v>1515795</v>
      </c>
      <c r="G499" s="29">
        <v>0</v>
      </c>
      <c r="H499" s="30">
        <f t="shared" si="57"/>
        <v>1515795</v>
      </c>
      <c r="I499" s="31">
        <f t="shared" si="59"/>
        <v>93567.592592592584</v>
      </c>
      <c r="J499" s="31"/>
      <c r="K499" s="59">
        <f t="shared" si="58"/>
        <v>1403513.8888888888</v>
      </c>
    </row>
    <row r="500" spans="1:11">
      <c r="A500" s="24">
        <v>11</v>
      </c>
      <c r="B500" s="171"/>
      <c r="C500" s="172" t="s">
        <v>34</v>
      </c>
      <c r="D500" s="37">
        <v>10</v>
      </c>
      <c r="E500" s="27">
        <v>54198</v>
      </c>
      <c r="F500" s="28">
        <f t="shared" si="56"/>
        <v>541980</v>
      </c>
      <c r="G500" s="29">
        <v>0</v>
      </c>
      <c r="H500" s="30">
        <f t="shared" si="57"/>
        <v>541980</v>
      </c>
      <c r="I500" s="31">
        <f t="shared" si="59"/>
        <v>50183.333333333328</v>
      </c>
      <c r="J500" s="31"/>
      <c r="K500" s="59">
        <f t="shared" si="58"/>
        <v>501833.33333333326</v>
      </c>
    </row>
    <row r="501" spans="1:11">
      <c r="A501" s="24">
        <v>12</v>
      </c>
      <c r="B501" s="24"/>
      <c r="C501" s="25" t="s">
        <v>35</v>
      </c>
      <c r="D501" s="37"/>
      <c r="E501" s="27">
        <v>49680</v>
      </c>
      <c r="F501" s="28">
        <f t="shared" si="56"/>
        <v>0</v>
      </c>
      <c r="G501" s="29">
        <v>0</v>
      </c>
      <c r="H501" s="30">
        <f t="shared" si="57"/>
        <v>0</v>
      </c>
      <c r="I501" s="31">
        <f t="shared" si="59"/>
        <v>46000</v>
      </c>
      <c r="J501" s="31"/>
      <c r="K501" s="59">
        <f t="shared" si="58"/>
        <v>0</v>
      </c>
    </row>
    <row r="502" spans="1:11">
      <c r="A502" s="24">
        <v>13</v>
      </c>
      <c r="B502" s="24"/>
      <c r="C502" s="25" t="s">
        <v>36</v>
      </c>
      <c r="D502" s="37"/>
      <c r="E502" s="38">
        <v>64152</v>
      </c>
      <c r="F502" s="28">
        <f t="shared" si="56"/>
        <v>0</v>
      </c>
      <c r="G502" s="29">
        <v>0</v>
      </c>
      <c r="H502" s="30">
        <f t="shared" si="57"/>
        <v>0</v>
      </c>
      <c r="I502" s="31">
        <f t="shared" si="59"/>
        <v>59399.999999999993</v>
      </c>
      <c r="J502" s="31"/>
      <c r="K502" s="59">
        <f t="shared" si="58"/>
        <v>0</v>
      </c>
    </row>
    <row r="503" spans="1:11">
      <c r="A503" s="24">
        <v>14</v>
      </c>
      <c r="B503" s="24"/>
      <c r="C503" s="25" t="s">
        <v>37</v>
      </c>
      <c r="D503" s="37"/>
      <c r="E503" s="38">
        <v>65934</v>
      </c>
      <c r="F503" s="28">
        <f t="shared" si="56"/>
        <v>0</v>
      </c>
      <c r="G503" s="29">
        <v>0</v>
      </c>
      <c r="H503" s="30">
        <f t="shared" si="57"/>
        <v>0</v>
      </c>
      <c r="I503" s="31">
        <f t="shared" si="59"/>
        <v>61049.999999999993</v>
      </c>
      <c r="J503" s="31"/>
      <c r="K503" s="59">
        <f t="shared" si="58"/>
        <v>0</v>
      </c>
    </row>
    <row r="504" spans="1:11">
      <c r="A504" s="24">
        <v>15</v>
      </c>
      <c r="B504" s="24"/>
      <c r="C504" s="25" t="s">
        <v>38</v>
      </c>
      <c r="D504" s="37"/>
      <c r="E504" s="38">
        <v>76626</v>
      </c>
      <c r="F504" s="28">
        <f t="shared" si="56"/>
        <v>0</v>
      </c>
      <c r="G504" s="29">
        <v>0</v>
      </c>
      <c r="H504" s="30">
        <f t="shared" si="57"/>
        <v>0</v>
      </c>
      <c r="I504" s="31">
        <f t="shared" si="59"/>
        <v>70950</v>
      </c>
      <c r="J504" s="31"/>
      <c r="K504" s="59">
        <f t="shared" si="58"/>
        <v>0</v>
      </c>
    </row>
    <row r="505" spans="1:11">
      <c r="A505" s="24">
        <v>16</v>
      </c>
      <c r="B505" s="24"/>
      <c r="C505" s="25" t="s">
        <v>39</v>
      </c>
      <c r="D505" s="37"/>
      <c r="E505" s="38">
        <v>80190</v>
      </c>
      <c r="F505" s="28">
        <f t="shared" si="56"/>
        <v>0</v>
      </c>
      <c r="G505" s="29">
        <v>0</v>
      </c>
      <c r="H505" s="30">
        <f t="shared" si="57"/>
        <v>0</v>
      </c>
      <c r="I505" s="31">
        <f t="shared" si="59"/>
        <v>74250</v>
      </c>
      <c r="J505" s="31"/>
      <c r="K505" s="59">
        <f t="shared" si="58"/>
        <v>0</v>
      </c>
    </row>
    <row r="506" spans="1:11">
      <c r="A506" s="24">
        <v>17</v>
      </c>
      <c r="B506" s="24"/>
      <c r="C506" s="25" t="s">
        <v>40</v>
      </c>
      <c r="D506" s="37"/>
      <c r="E506" s="38">
        <v>113832</v>
      </c>
      <c r="F506" s="28">
        <f t="shared" si="56"/>
        <v>0</v>
      </c>
      <c r="G506" s="124">
        <v>0</v>
      </c>
      <c r="H506" s="30">
        <f t="shared" si="57"/>
        <v>0</v>
      </c>
      <c r="I506" s="31">
        <f t="shared" si="59"/>
        <v>105400</v>
      </c>
      <c r="J506" s="128"/>
      <c r="K506" s="59">
        <f t="shared" si="58"/>
        <v>0</v>
      </c>
    </row>
    <row r="507" spans="1:11">
      <c r="A507" s="24">
        <v>18</v>
      </c>
      <c r="B507" s="24"/>
      <c r="C507" s="25" t="s">
        <v>41</v>
      </c>
      <c r="D507" s="37"/>
      <c r="E507" s="39">
        <v>98010</v>
      </c>
      <c r="F507" s="28">
        <f t="shared" si="56"/>
        <v>0</v>
      </c>
      <c r="G507" s="124">
        <v>0</v>
      </c>
      <c r="H507" s="30">
        <f t="shared" si="57"/>
        <v>0</v>
      </c>
      <c r="I507" s="31">
        <f t="shared" si="59"/>
        <v>90750</v>
      </c>
      <c r="J507" s="128"/>
      <c r="K507" s="59">
        <f t="shared" si="58"/>
        <v>0</v>
      </c>
    </row>
    <row r="508" spans="1:11" ht="17.25">
      <c r="A508" s="40"/>
      <c r="B508" s="40"/>
      <c r="C508" s="41" t="s">
        <v>42</v>
      </c>
      <c r="D508" s="42">
        <f>SUM(D490:D507)</f>
        <v>110</v>
      </c>
      <c r="E508" s="42"/>
      <c r="F508" s="43">
        <f>SUM(F490:F507)</f>
        <v>14456615</v>
      </c>
      <c r="G508" s="43"/>
      <c r="H508" s="44">
        <f>SUM(H490:H507)</f>
        <v>14456615</v>
      </c>
      <c r="I508" s="45"/>
      <c r="J508" s="45"/>
      <c r="K508" s="64">
        <f>SUM(K490:K507)</f>
        <v>13385754.629629629</v>
      </c>
    </row>
    <row r="509" spans="1:11" ht="31.5">
      <c r="A509" s="46"/>
      <c r="B509" s="46"/>
      <c r="C509" s="47"/>
      <c r="D509" s="48"/>
      <c r="E509" s="48"/>
      <c r="F509" s="49"/>
      <c r="G509" s="49"/>
      <c r="H509" s="50"/>
      <c r="I509" s="51"/>
      <c r="J509" s="51"/>
      <c r="K509" s="65">
        <f>K508*0.08</f>
        <v>1070860.3703703703</v>
      </c>
    </row>
    <row r="510" spans="1:11" ht="18">
      <c r="A510" s="283" t="s">
        <v>43</v>
      </c>
      <c r="B510" s="283"/>
      <c r="C510" s="283"/>
      <c r="D510" s="284" t="s">
        <v>44</v>
      </c>
      <c r="E510" s="284"/>
      <c r="F510" s="54"/>
      <c r="G510" s="54"/>
      <c r="H510" s="55" t="s">
        <v>45</v>
      </c>
      <c r="I510" s="56"/>
      <c r="J510" s="56"/>
      <c r="K510" s="66">
        <f>SUM(K508:K509)</f>
        <v>14456615</v>
      </c>
    </row>
    <row r="515" spans="1:11" ht="15.75">
      <c r="A515" s="279" t="s">
        <v>0</v>
      </c>
      <c r="B515" s="279"/>
      <c r="C515" s="279"/>
      <c r="D515" s="279"/>
      <c r="E515" s="279"/>
      <c r="F515" s="279"/>
      <c r="G515" s="279"/>
      <c r="H515" s="279"/>
      <c r="I515" s="3"/>
      <c r="J515" s="3"/>
      <c r="K515" s="112"/>
    </row>
    <row r="516" spans="1:11" ht="17.25">
      <c r="A516" s="279" t="s">
        <v>1</v>
      </c>
      <c r="B516" s="279"/>
      <c r="C516" s="279"/>
      <c r="D516" s="279"/>
      <c r="E516" s="279"/>
      <c r="F516" s="279"/>
      <c r="G516" s="279"/>
      <c r="H516" s="279"/>
      <c r="I516" s="3"/>
      <c r="J516" s="3"/>
      <c r="K516" s="58"/>
    </row>
    <row r="517" spans="1:11" ht="15.75">
      <c r="A517" s="279" t="s">
        <v>2</v>
      </c>
      <c r="B517" s="279"/>
      <c r="C517" s="279"/>
      <c r="D517" s="279"/>
      <c r="E517" s="279"/>
      <c r="F517" s="279"/>
      <c r="G517" s="279"/>
      <c r="H517" s="279"/>
      <c r="I517" s="3"/>
      <c r="J517" s="3"/>
      <c r="K517" s="59"/>
    </row>
    <row r="518" spans="1:11" ht="15.75">
      <c r="A518" s="279" t="s">
        <v>4</v>
      </c>
      <c r="B518" s="279"/>
      <c r="C518" s="279"/>
      <c r="D518" s="279"/>
      <c r="E518" s="279"/>
      <c r="F518" s="279"/>
      <c r="G518" s="279"/>
      <c r="H518" s="279"/>
      <c r="I518" s="3"/>
      <c r="J518" s="3"/>
      <c r="K518" s="59"/>
    </row>
    <row r="519" spans="1:11" ht="15.75">
      <c r="A519" s="280" t="s">
        <v>6</v>
      </c>
      <c r="B519" s="280"/>
      <c r="C519" s="280"/>
      <c r="D519" s="280"/>
      <c r="E519" s="280"/>
      <c r="F519" s="280"/>
      <c r="G519" s="280"/>
      <c r="H519" s="280"/>
      <c r="I519" s="3"/>
      <c r="J519" s="3"/>
      <c r="K519" s="59"/>
    </row>
    <row r="520" spans="1:11" ht="27.75">
      <c r="A520" s="9"/>
      <c r="B520" s="9"/>
      <c r="C520" s="9"/>
      <c r="D520" s="281" t="s">
        <v>580</v>
      </c>
      <c r="E520" s="281"/>
      <c r="F520" s="281"/>
      <c r="G520" s="281"/>
      <c r="H520" s="281"/>
      <c r="I520" s="3"/>
      <c r="J520" s="3"/>
      <c r="K520" s="59"/>
    </row>
    <row r="521" spans="1:11" ht="15.75">
      <c r="A521" s="11" t="s">
        <v>358</v>
      </c>
      <c r="B521" s="1"/>
      <c r="C521" s="11">
        <v>25228253</v>
      </c>
      <c r="D521" s="13"/>
      <c r="E521" s="286"/>
      <c r="F521" s="286"/>
      <c r="G521" s="286"/>
      <c r="H521" s="286"/>
      <c r="I521" s="15"/>
      <c r="J521" s="15"/>
      <c r="K521" s="59"/>
    </row>
    <row r="522" spans="1:11" ht="15.75">
      <c r="A522" s="11" t="s">
        <v>9</v>
      </c>
      <c r="B522" s="11"/>
      <c r="C522" s="286" t="s">
        <v>584</v>
      </c>
      <c r="D522" s="286"/>
      <c r="E522" s="286"/>
      <c r="F522" s="16"/>
      <c r="G522" s="11"/>
      <c r="H522" s="16"/>
      <c r="I522" s="20" t="s">
        <v>161</v>
      </c>
      <c r="J522" s="20"/>
      <c r="K522" s="62"/>
    </row>
    <row r="523" spans="1:11" ht="15.75">
      <c r="A523" s="11" t="s">
        <v>11</v>
      </c>
      <c r="B523" s="11"/>
      <c r="C523" s="289"/>
      <c r="D523" s="289"/>
      <c r="E523" s="289"/>
      <c r="F523" s="289"/>
      <c r="G523" s="18"/>
      <c r="H523" s="19" t="s">
        <v>13</v>
      </c>
      <c r="I523" s="3"/>
      <c r="J523" s="3"/>
      <c r="K523" s="59"/>
    </row>
    <row r="524" spans="1:11" ht="15.75">
      <c r="A524" s="21" t="s">
        <v>14</v>
      </c>
      <c r="B524" s="21"/>
      <c r="C524" s="21" t="s">
        <v>16</v>
      </c>
      <c r="D524" s="21"/>
      <c r="E524" s="22" t="s">
        <v>18</v>
      </c>
      <c r="F524" s="23" t="s">
        <v>19</v>
      </c>
      <c r="G524" s="23" t="s">
        <v>20</v>
      </c>
      <c r="H524" s="21" t="s">
        <v>21</v>
      </c>
      <c r="I524" s="3"/>
      <c r="J524" s="175"/>
      <c r="K524" s="59"/>
    </row>
    <row r="525" spans="1:11">
      <c r="A525" s="24">
        <v>1</v>
      </c>
      <c r="B525" s="171"/>
      <c r="C525" s="172" t="s">
        <v>23</v>
      </c>
      <c r="D525" s="26">
        <v>120</v>
      </c>
      <c r="E525" s="27">
        <v>79305</v>
      </c>
      <c r="F525" s="28">
        <f t="shared" ref="F525:F542" si="60">E525*D525</f>
        <v>9516600</v>
      </c>
      <c r="G525" s="29">
        <v>0</v>
      </c>
      <c r="H525" s="30">
        <f t="shared" ref="H525:H542" si="61">F525-F525*G525</f>
        <v>9516600</v>
      </c>
      <c r="I525" s="31">
        <f>E525/1.08</f>
        <v>73430.555555555547</v>
      </c>
      <c r="J525" s="31"/>
      <c r="K525" s="59">
        <f t="shared" ref="K525:K542" si="62">I525*D525</f>
        <v>8811666.666666666</v>
      </c>
    </row>
    <row r="526" spans="1:11">
      <c r="A526" s="24">
        <v>2</v>
      </c>
      <c r="B526" s="173"/>
      <c r="C526" s="25" t="s">
        <v>25</v>
      </c>
      <c r="D526" s="32">
        <v>60</v>
      </c>
      <c r="E526" s="33">
        <v>128591</v>
      </c>
      <c r="F526" s="28">
        <f t="shared" si="60"/>
        <v>7715460</v>
      </c>
      <c r="G526" s="29">
        <v>0</v>
      </c>
      <c r="H526" s="30">
        <f t="shared" si="61"/>
        <v>7715460</v>
      </c>
      <c r="I526" s="31">
        <f t="shared" ref="I526:I542" si="63">E526/1.08</f>
        <v>119065.74074074073</v>
      </c>
      <c r="J526" s="128"/>
      <c r="K526" s="59">
        <f t="shared" si="62"/>
        <v>7143944.444444444</v>
      </c>
    </row>
    <row r="527" spans="1:11">
      <c r="A527" s="24">
        <v>3</v>
      </c>
      <c r="B527" s="173"/>
      <c r="C527" s="25" t="s">
        <v>26</v>
      </c>
      <c r="D527" s="88"/>
      <c r="E527" s="27">
        <v>60043</v>
      </c>
      <c r="F527" s="28">
        <f t="shared" si="60"/>
        <v>0</v>
      </c>
      <c r="G527" s="29">
        <v>0</v>
      </c>
      <c r="H527" s="30">
        <f t="shared" si="61"/>
        <v>0</v>
      </c>
      <c r="I527" s="31">
        <f t="shared" si="63"/>
        <v>55595.370370370365</v>
      </c>
      <c r="J527" s="31"/>
      <c r="K527" s="59">
        <f t="shared" si="62"/>
        <v>0</v>
      </c>
    </row>
    <row r="528" spans="1:11">
      <c r="A528" s="24">
        <v>4</v>
      </c>
      <c r="B528" s="24"/>
      <c r="C528" s="25" t="s">
        <v>27</v>
      </c>
      <c r="D528" s="106"/>
      <c r="E528" s="27">
        <v>115781</v>
      </c>
      <c r="F528" s="28">
        <f t="shared" si="60"/>
        <v>0</v>
      </c>
      <c r="G528" s="124">
        <v>0</v>
      </c>
      <c r="H528" s="30">
        <f t="shared" si="61"/>
        <v>0</v>
      </c>
      <c r="I528" s="31">
        <f t="shared" si="63"/>
        <v>107204.62962962962</v>
      </c>
      <c r="J528" s="128"/>
      <c r="K528" s="59">
        <f t="shared" si="62"/>
        <v>0</v>
      </c>
    </row>
    <row r="529" spans="1:11">
      <c r="A529" s="24">
        <v>5</v>
      </c>
      <c r="B529" s="174"/>
      <c r="C529" s="172" t="s">
        <v>28</v>
      </c>
      <c r="D529" s="32"/>
      <c r="E529" s="27">
        <v>119943</v>
      </c>
      <c r="F529" s="28">
        <f t="shared" si="60"/>
        <v>0</v>
      </c>
      <c r="G529" s="124">
        <v>0</v>
      </c>
      <c r="H529" s="30">
        <f t="shared" si="61"/>
        <v>0</v>
      </c>
      <c r="I529" s="31">
        <f t="shared" si="63"/>
        <v>111058.33333333333</v>
      </c>
      <c r="J529" s="128"/>
      <c r="K529" s="59">
        <f t="shared" si="62"/>
        <v>0</v>
      </c>
    </row>
    <row r="530" spans="1:11">
      <c r="A530" s="24">
        <v>6</v>
      </c>
      <c r="B530" s="24"/>
      <c r="C530" s="25" t="s">
        <v>29</v>
      </c>
      <c r="D530" s="26"/>
      <c r="E530" s="27">
        <v>94810</v>
      </c>
      <c r="F530" s="28">
        <f t="shared" si="60"/>
        <v>0</v>
      </c>
      <c r="G530" s="29">
        <v>0</v>
      </c>
      <c r="H530" s="30">
        <f t="shared" si="61"/>
        <v>0</v>
      </c>
      <c r="I530" s="31">
        <f t="shared" si="63"/>
        <v>87787.037037037036</v>
      </c>
      <c r="J530" s="31"/>
      <c r="K530" s="59">
        <f t="shared" si="62"/>
        <v>0</v>
      </c>
    </row>
    <row r="531" spans="1:11">
      <c r="A531" s="24">
        <v>7</v>
      </c>
      <c r="B531" s="24"/>
      <c r="C531" s="25" t="s">
        <v>30</v>
      </c>
      <c r="D531" s="34"/>
      <c r="E531" s="27">
        <v>141396</v>
      </c>
      <c r="F531" s="28">
        <f t="shared" si="60"/>
        <v>0</v>
      </c>
      <c r="G531" s="29">
        <v>0</v>
      </c>
      <c r="H531" s="30">
        <f t="shared" si="61"/>
        <v>0</v>
      </c>
      <c r="I531" s="31">
        <f t="shared" si="63"/>
        <v>130922.22222222222</v>
      </c>
      <c r="J531" s="31"/>
      <c r="K531" s="59">
        <f t="shared" si="62"/>
        <v>0</v>
      </c>
    </row>
    <row r="532" spans="1:11">
      <c r="A532" s="24">
        <v>8</v>
      </c>
      <c r="B532" s="24"/>
      <c r="C532" s="25" t="s">
        <v>31</v>
      </c>
      <c r="D532" s="34"/>
      <c r="E532" s="27">
        <v>232931</v>
      </c>
      <c r="F532" s="28">
        <f t="shared" si="60"/>
        <v>0</v>
      </c>
      <c r="G532" s="29">
        <v>0</v>
      </c>
      <c r="H532" s="30">
        <f t="shared" si="61"/>
        <v>0</v>
      </c>
      <c r="I532" s="31">
        <f t="shared" si="63"/>
        <v>215676.85185185182</v>
      </c>
      <c r="J532" s="31"/>
      <c r="K532" s="59">
        <f t="shared" si="62"/>
        <v>0</v>
      </c>
    </row>
    <row r="533" spans="1:11">
      <c r="A533" s="24">
        <v>9</v>
      </c>
      <c r="B533" s="171"/>
      <c r="C533" s="172" t="s">
        <v>32</v>
      </c>
      <c r="D533" s="26"/>
      <c r="E533" s="33">
        <v>93150</v>
      </c>
      <c r="F533" s="28">
        <f t="shared" si="60"/>
        <v>0</v>
      </c>
      <c r="G533" s="29">
        <v>0</v>
      </c>
      <c r="H533" s="30">
        <f t="shared" si="61"/>
        <v>0</v>
      </c>
      <c r="I533" s="31">
        <f t="shared" si="63"/>
        <v>86250</v>
      </c>
      <c r="J533" s="31"/>
      <c r="K533" s="59">
        <f t="shared" si="62"/>
        <v>0</v>
      </c>
    </row>
    <row r="534" spans="1:11">
      <c r="A534" s="24">
        <v>10</v>
      </c>
      <c r="B534" s="174"/>
      <c r="C534" s="36" t="s">
        <v>33</v>
      </c>
      <c r="D534" s="37"/>
      <c r="E534" s="33">
        <v>101053</v>
      </c>
      <c r="F534" s="28">
        <f t="shared" si="60"/>
        <v>0</v>
      </c>
      <c r="G534" s="29">
        <v>0</v>
      </c>
      <c r="H534" s="30">
        <f t="shared" si="61"/>
        <v>0</v>
      </c>
      <c r="I534" s="31">
        <f t="shared" si="63"/>
        <v>93567.592592592584</v>
      </c>
      <c r="J534" s="31"/>
      <c r="K534" s="59">
        <f t="shared" si="62"/>
        <v>0</v>
      </c>
    </row>
    <row r="535" spans="1:11">
      <c r="A535" s="24">
        <v>11</v>
      </c>
      <c r="B535" s="171"/>
      <c r="C535" s="172" t="s">
        <v>34</v>
      </c>
      <c r="D535" s="37"/>
      <c r="E535" s="27">
        <v>54198</v>
      </c>
      <c r="F535" s="28">
        <f t="shared" si="60"/>
        <v>0</v>
      </c>
      <c r="G535" s="29">
        <v>0</v>
      </c>
      <c r="H535" s="30">
        <f t="shared" si="61"/>
        <v>0</v>
      </c>
      <c r="I535" s="31">
        <f t="shared" si="63"/>
        <v>50183.333333333328</v>
      </c>
      <c r="J535" s="31"/>
      <c r="K535" s="59">
        <f t="shared" si="62"/>
        <v>0</v>
      </c>
    </row>
    <row r="536" spans="1:11">
      <c r="A536" s="24">
        <v>12</v>
      </c>
      <c r="B536" s="24"/>
      <c r="C536" s="25" t="s">
        <v>35</v>
      </c>
      <c r="D536" s="37"/>
      <c r="E536" s="27">
        <v>49680</v>
      </c>
      <c r="F536" s="28">
        <f t="shared" si="60"/>
        <v>0</v>
      </c>
      <c r="G536" s="29">
        <v>0</v>
      </c>
      <c r="H536" s="30">
        <f t="shared" si="61"/>
        <v>0</v>
      </c>
      <c r="I536" s="31">
        <f t="shared" si="63"/>
        <v>46000</v>
      </c>
      <c r="J536" s="31"/>
      <c r="K536" s="59">
        <f t="shared" si="62"/>
        <v>0</v>
      </c>
    </row>
    <row r="537" spans="1:11">
      <c r="A537" s="24">
        <v>13</v>
      </c>
      <c r="B537" s="24"/>
      <c r="C537" s="25" t="s">
        <v>36</v>
      </c>
      <c r="D537" s="37"/>
      <c r="E537" s="38">
        <v>64152</v>
      </c>
      <c r="F537" s="28">
        <f t="shared" si="60"/>
        <v>0</v>
      </c>
      <c r="G537" s="29">
        <v>0</v>
      </c>
      <c r="H537" s="30">
        <f t="shared" si="61"/>
        <v>0</v>
      </c>
      <c r="I537" s="31">
        <f t="shared" si="63"/>
        <v>59399.999999999993</v>
      </c>
      <c r="J537" s="31"/>
      <c r="K537" s="59">
        <f t="shared" si="62"/>
        <v>0</v>
      </c>
    </row>
    <row r="538" spans="1:11">
      <c r="A538" s="24">
        <v>14</v>
      </c>
      <c r="B538" s="24"/>
      <c r="C538" s="25" t="s">
        <v>37</v>
      </c>
      <c r="D538" s="37"/>
      <c r="E538" s="38">
        <v>65934</v>
      </c>
      <c r="F538" s="28">
        <f t="shared" si="60"/>
        <v>0</v>
      </c>
      <c r="G538" s="29">
        <v>0</v>
      </c>
      <c r="H538" s="30">
        <f t="shared" si="61"/>
        <v>0</v>
      </c>
      <c r="I538" s="31">
        <f t="shared" si="63"/>
        <v>61049.999999999993</v>
      </c>
      <c r="J538" s="31"/>
      <c r="K538" s="59">
        <f t="shared" si="62"/>
        <v>0</v>
      </c>
    </row>
    <row r="539" spans="1:11">
      <c r="A539" s="24">
        <v>15</v>
      </c>
      <c r="B539" s="24"/>
      <c r="C539" s="25" t="s">
        <v>38</v>
      </c>
      <c r="D539" s="37"/>
      <c r="E539" s="38">
        <v>76626</v>
      </c>
      <c r="F539" s="28">
        <f t="shared" si="60"/>
        <v>0</v>
      </c>
      <c r="G539" s="29">
        <v>0</v>
      </c>
      <c r="H539" s="30">
        <f t="shared" si="61"/>
        <v>0</v>
      </c>
      <c r="I539" s="31">
        <f t="shared" si="63"/>
        <v>70950</v>
      </c>
      <c r="J539" s="31"/>
      <c r="K539" s="59">
        <f t="shared" si="62"/>
        <v>0</v>
      </c>
    </row>
    <row r="540" spans="1:11">
      <c r="A540" s="24">
        <v>16</v>
      </c>
      <c r="B540" s="24"/>
      <c r="C540" s="25" t="s">
        <v>39</v>
      </c>
      <c r="D540" s="37"/>
      <c r="E540" s="38">
        <v>80190</v>
      </c>
      <c r="F540" s="28">
        <f t="shared" si="60"/>
        <v>0</v>
      </c>
      <c r="G540" s="29">
        <v>0</v>
      </c>
      <c r="H540" s="30">
        <f t="shared" si="61"/>
        <v>0</v>
      </c>
      <c r="I540" s="31">
        <f t="shared" si="63"/>
        <v>74250</v>
      </c>
      <c r="J540" s="31"/>
      <c r="K540" s="59">
        <f t="shared" si="62"/>
        <v>0</v>
      </c>
    </row>
    <row r="541" spans="1:11">
      <c r="A541" s="24">
        <v>17</v>
      </c>
      <c r="B541" s="24"/>
      <c r="C541" s="25" t="s">
        <v>40</v>
      </c>
      <c r="D541" s="37"/>
      <c r="E541" s="38">
        <v>113832</v>
      </c>
      <c r="F541" s="28">
        <f t="shared" si="60"/>
        <v>0</v>
      </c>
      <c r="G541" s="124">
        <v>0</v>
      </c>
      <c r="H541" s="30">
        <f t="shared" si="61"/>
        <v>0</v>
      </c>
      <c r="I541" s="31">
        <f t="shared" si="63"/>
        <v>105400</v>
      </c>
      <c r="J541" s="128"/>
      <c r="K541" s="59">
        <f t="shared" si="62"/>
        <v>0</v>
      </c>
    </row>
    <row r="542" spans="1:11">
      <c r="A542" s="24">
        <v>18</v>
      </c>
      <c r="B542" s="24"/>
      <c r="C542" s="25" t="s">
        <v>41</v>
      </c>
      <c r="D542" s="37"/>
      <c r="E542" s="39">
        <v>98010</v>
      </c>
      <c r="F542" s="28">
        <f t="shared" si="60"/>
        <v>0</v>
      </c>
      <c r="G542" s="124">
        <v>0</v>
      </c>
      <c r="H542" s="30">
        <f t="shared" si="61"/>
        <v>0</v>
      </c>
      <c r="I542" s="31">
        <f t="shared" si="63"/>
        <v>90750</v>
      </c>
      <c r="J542" s="128"/>
      <c r="K542" s="59">
        <f t="shared" si="62"/>
        <v>0</v>
      </c>
    </row>
    <row r="543" spans="1:11" ht="17.25">
      <c r="A543" s="40"/>
      <c r="B543" s="40"/>
      <c r="C543" s="41" t="s">
        <v>42</v>
      </c>
      <c r="D543" s="42">
        <f>SUM(D525:D542)</f>
        <v>180</v>
      </c>
      <c r="E543" s="42"/>
      <c r="F543" s="43">
        <f>SUM(F525:F542)</f>
        <v>17232060</v>
      </c>
      <c r="G543" s="43"/>
      <c r="H543" s="44">
        <f>SUM(H525:H542)</f>
        <v>17232060</v>
      </c>
      <c r="I543" s="45"/>
      <c r="J543" s="45"/>
      <c r="K543" s="64">
        <f>SUM(K525:K542)</f>
        <v>15955611.11111111</v>
      </c>
    </row>
    <row r="544" spans="1:11" ht="31.5">
      <c r="A544" s="46"/>
      <c r="B544" s="46"/>
      <c r="C544" s="47"/>
      <c r="D544" s="48"/>
      <c r="E544" s="48"/>
      <c r="F544" s="49"/>
      <c r="G544" s="49"/>
      <c r="H544" s="50"/>
      <c r="I544" s="51"/>
      <c r="J544" s="51"/>
      <c r="K544" s="65">
        <f>K543*0.08</f>
        <v>1276448.8888888888</v>
      </c>
    </row>
    <row r="545" spans="1:11" ht="18">
      <c r="A545" s="283" t="s">
        <v>43</v>
      </c>
      <c r="B545" s="283"/>
      <c r="C545" s="283"/>
      <c r="D545" s="284" t="s">
        <v>44</v>
      </c>
      <c r="E545" s="284"/>
      <c r="F545" s="54"/>
      <c r="G545" s="54"/>
      <c r="H545" s="55" t="s">
        <v>45</v>
      </c>
      <c r="I545" s="56"/>
      <c r="J545" s="56"/>
      <c r="K545" s="66">
        <f>SUM(K543:K544)</f>
        <v>17232060</v>
      </c>
    </row>
    <row r="550" spans="1:11" ht="15.75">
      <c r="A550" s="279" t="s">
        <v>0</v>
      </c>
      <c r="B550" s="279"/>
      <c r="C550" s="279"/>
      <c r="D550" s="279"/>
      <c r="E550" s="279"/>
      <c r="F550" s="279"/>
      <c r="G550" s="279"/>
      <c r="H550" s="279"/>
      <c r="I550" s="3"/>
      <c r="J550" s="3"/>
      <c r="K550" s="112"/>
    </row>
    <row r="551" spans="1:11" ht="17.25">
      <c r="A551" s="279" t="s">
        <v>1</v>
      </c>
      <c r="B551" s="279"/>
      <c r="C551" s="279"/>
      <c r="D551" s="279"/>
      <c r="E551" s="279"/>
      <c r="F551" s="279"/>
      <c r="G551" s="279"/>
      <c r="H551" s="279"/>
      <c r="I551" s="3"/>
      <c r="J551" s="3"/>
      <c r="K551" s="58"/>
    </row>
    <row r="552" spans="1:11" ht="15.75">
      <c r="A552" s="279" t="s">
        <v>2</v>
      </c>
      <c r="B552" s="279"/>
      <c r="C552" s="279"/>
      <c r="D552" s="279"/>
      <c r="E552" s="279"/>
      <c r="F552" s="279"/>
      <c r="G552" s="279"/>
      <c r="H552" s="279"/>
      <c r="I552" s="3"/>
      <c r="J552" s="3"/>
      <c r="K552" s="59"/>
    </row>
    <row r="553" spans="1:11" ht="15.75">
      <c r="A553" s="279" t="s">
        <v>4</v>
      </c>
      <c r="B553" s="279"/>
      <c r="C553" s="279"/>
      <c r="D553" s="279"/>
      <c r="E553" s="279"/>
      <c r="F553" s="279"/>
      <c r="G553" s="279"/>
      <c r="H553" s="279"/>
      <c r="I553" s="3"/>
      <c r="J553" s="3"/>
      <c r="K553" s="59"/>
    </row>
    <row r="554" spans="1:11" ht="15.75">
      <c r="A554" s="280" t="s">
        <v>6</v>
      </c>
      <c r="B554" s="280"/>
      <c r="C554" s="280"/>
      <c r="D554" s="280"/>
      <c r="E554" s="280"/>
      <c r="F554" s="280"/>
      <c r="G554" s="280"/>
      <c r="H554" s="280"/>
      <c r="I554" s="3"/>
      <c r="J554" s="3"/>
      <c r="K554" s="59"/>
    </row>
    <row r="555" spans="1:11" ht="27.75">
      <c r="A555" s="9"/>
      <c r="B555" s="9"/>
      <c r="C555" s="9"/>
      <c r="D555" s="281" t="s">
        <v>580</v>
      </c>
      <c r="E555" s="281"/>
      <c r="F555" s="281"/>
      <c r="G555" s="281"/>
      <c r="H555" s="281"/>
      <c r="I555" s="3"/>
      <c r="J555" s="3"/>
      <c r="K555" s="59"/>
    </row>
    <row r="556" spans="1:11" ht="15.75">
      <c r="A556" s="11" t="s">
        <v>358</v>
      </c>
      <c r="B556" s="1"/>
      <c r="C556" s="11">
        <v>19258724</v>
      </c>
      <c r="D556" s="13"/>
      <c r="E556" s="286"/>
      <c r="F556" s="286"/>
      <c r="G556" s="286"/>
      <c r="H556" s="286"/>
      <c r="I556" s="15"/>
      <c r="J556" s="15"/>
      <c r="K556" s="59"/>
    </row>
    <row r="557" spans="1:11" ht="15.75">
      <c r="A557" s="11" t="s">
        <v>9</v>
      </c>
      <c r="B557" s="11"/>
      <c r="C557" s="286" t="s">
        <v>244</v>
      </c>
      <c r="D557" s="286"/>
      <c r="E557" s="286"/>
      <c r="F557" s="16"/>
      <c r="G557" s="11"/>
      <c r="H557" s="16"/>
      <c r="I557" s="20" t="s">
        <v>161</v>
      </c>
      <c r="J557" s="20"/>
      <c r="K557" s="62"/>
    </row>
    <row r="558" spans="1:11" ht="15.75">
      <c r="A558" s="11" t="s">
        <v>11</v>
      </c>
      <c r="B558" s="11"/>
      <c r="C558" s="289"/>
      <c r="D558" s="289"/>
      <c r="E558" s="289"/>
      <c r="F558" s="289"/>
      <c r="G558" s="18"/>
      <c r="H558" s="19" t="s">
        <v>13</v>
      </c>
      <c r="I558" s="3"/>
      <c r="J558" s="3"/>
      <c r="K558" s="59"/>
    </row>
    <row r="559" spans="1:11" ht="15.75">
      <c r="A559" s="21" t="s">
        <v>14</v>
      </c>
      <c r="B559" s="21"/>
      <c r="C559" s="21" t="s">
        <v>16</v>
      </c>
      <c r="D559" s="21"/>
      <c r="E559" s="22" t="s">
        <v>18</v>
      </c>
      <c r="F559" s="23" t="s">
        <v>19</v>
      </c>
      <c r="G559" s="23" t="s">
        <v>20</v>
      </c>
      <c r="H559" s="21" t="s">
        <v>21</v>
      </c>
      <c r="I559" s="3"/>
      <c r="J559" s="175"/>
      <c r="K559" s="59"/>
    </row>
    <row r="560" spans="1:11">
      <c r="A560" s="24">
        <v>1</v>
      </c>
      <c r="B560" s="171"/>
      <c r="C560" s="172" t="s">
        <v>23</v>
      </c>
      <c r="D560" s="26"/>
      <c r="E560" s="27">
        <v>79305</v>
      </c>
      <c r="F560" s="28">
        <f t="shared" ref="F560:F577" si="64">E560*D560</f>
        <v>0</v>
      </c>
      <c r="G560" s="29">
        <v>0</v>
      </c>
      <c r="H560" s="30">
        <f t="shared" ref="H560:H577" si="65">F560-F560*G560</f>
        <v>0</v>
      </c>
      <c r="I560" s="31">
        <f>E560/1.08</f>
        <v>73430.555555555547</v>
      </c>
      <c r="J560" s="31"/>
      <c r="K560" s="59">
        <f t="shared" ref="K560:K577" si="66">I560*D560</f>
        <v>0</v>
      </c>
    </row>
    <row r="561" spans="1:11">
      <c r="A561" s="24">
        <v>2</v>
      </c>
      <c r="B561" s="173"/>
      <c r="C561" s="25" t="s">
        <v>25</v>
      </c>
      <c r="D561" s="32"/>
      <c r="E561" s="33">
        <v>128591</v>
      </c>
      <c r="F561" s="28">
        <f t="shared" si="64"/>
        <v>0</v>
      </c>
      <c r="G561" s="29">
        <v>0</v>
      </c>
      <c r="H561" s="30">
        <f t="shared" si="65"/>
        <v>0</v>
      </c>
      <c r="I561" s="31">
        <f t="shared" ref="I561:I577" si="67">E561/1.08</f>
        <v>119065.74074074073</v>
      </c>
      <c r="J561" s="128"/>
      <c r="K561" s="59">
        <f t="shared" si="66"/>
        <v>0</v>
      </c>
    </row>
    <row r="562" spans="1:11">
      <c r="A562" s="24">
        <v>3</v>
      </c>
      <c r="B562" s="173"/>
      <c r="C562" s="25" t="s">
        <v>26</v>
      </c>
      <c r="D562" s="88"/>
      <c r="E562" s="27">
        <v>60043</v>
      </c>
      <c r="F562" s="28">
        <f t="shared" si="64"/>
        <v>0</v>
      </c>
      <c r="G562" s="29">
        <v>0</v>
      </c>
      <c r="H562" s="30">
        <f t="shared" si="65"/>
        <v>0</v>
      </c>
      <c r="I562" s="31">
        <f t="shared" si="67"/>
        <v>55595.370370370365</v>
      </c>
      <c r="J562" s="31"/>
      <c r="K562" s="59">
        <f t="shared" si="66"/>
        <v>0</v>
      </c>
    </row>
    <row r="563" spans="1:11">
      <c r="A563" s="24">
        <v>4</v>
      </c>
      <c r="B563" s="24"/>
      <c r="C563" s="25" t="s">
        <v>27</v>
      </c>
      <c r="D563" s="106"/>
      <c r="E563" s="27">
        <v>115781</v>
      </c>
      <c r="F563" s="28">
        <f t="shared" si="64"/>
        <v>0</v>
      </c>
      <c r="G563" s="124">
        <v>0</v>
      </c>
      <c r="H563" s="30">
        <f t="shared" si="65"/>
        <v>0</v>
      </c>
      <c r="I563" s="31">
        <f t="shared" si="67"/>
        <v>107204.62962962962</v>
      </c>
      <c r="J563" s="128"/>
      <c r="K563" s="59">
        <f t="shared" si="66"/>
        <v>0</v>
      </c>
    </row>
    <row r="564" spans="1:11">
      <c r="A564" s="24">
        <v>5</v>
      </c>
      <c r="B564" s="174"/>
      <c r="C564" s="172" t="s">
        <v>28</v>
      </c>
      <c r="D564" s="32">
        <v>10</v>
      </c>
      <c r="E564" s="27">
        <v>119943</v>
      </c>
      <c r="F564" s="28">
        <f t="shared" si="64"/>
        <v>1199430</v>
      </c>
      <c r="G564" s="124">
        <v>0</v>
      </c>
      <c r="H564" s="30">
        <f t="shared" si="65"/>
        <v>1199430</v>
      </c>
      <c r="I564" s="31">
        <f t="shared" si="67"/>
        <v>111058.33333333333</v>
      </c>
      <c r="J564" s="128"/>
      <c r="K564" s="59">
        <f t="shared" si="66"/>
        <v>1110583.3333333333</v>
      </c>
    </row>
    <row r="565" spans="1:11">
      <c r="A565" s="24">
        <v>6</v>
      </c>
      <c r="B565" s="24"/>
      <c r="C565" s="25" t="s">
        <v>29</v>
      </c>
      <c r="D565" s="26"/>
      <c r="E565" s="27">
        <v>94810</v>
      </c>
      <c r="F565" s="28">
        <f t="shared" si="64"/>
        <v>0</v>
      </c>
      <c r="G565" s="29">
        <v>0</v>
      </c>
      <c r="H565" s="30">
        <f t="shared" si="65"/>
        <v>0</v>
      </c>
      <c r="I565" s="31">
        <f t="shared" si="67"/>
        <v>87787.037037037036</v>
      </c>
      <c r="J565" s="31"/>
      <c r="K565" s="59">
        <f t="shared" si="66"/>
        <v>0</v>
      </c>
    </row>
    <row r="566" spans="1:11">
      <c r="A566" s="24">
        <v>7</v>
      </c>
      <c r="B566" s="24"/>
      <c r="C566" s="25" t="s">
        <v>30</v>
      </c>
      <c r="D566" s="34"/>
      <c r="E566" s="27">
        <v>141396</v>
      </c>
      <c r="F566" s="28">
        <f t="shared" si="64"/>
        <v>0</v>
      </c>
      <c r="G566" s="29">
        <v>0</v>
      </c>
      <c r="H566" s="30">
        <f t="shared" si="65"/>
        <v>0</v>
      </c>
      <c r="I566" s="31">
        <f t="shared" si="67"/>
        <v>130922.22222222222</v>
      </c>
      <c r="J566" s="31"/>
      <c r="K566" s="59">
        <f t="shared" si="66"/>
        <v>0</v>
      </c>
    </row>
    <row r="567" spans="1:11">
      <c r="A567" s="24">
        <v>8</v>
      </c>
      <c r="B567" s="24"/>
      <c r="C567" s="25" t="s">
        <v>31</v>
      </c>
      <c r="D567" s="34"/>
      <c r="E567" s="27">
        <v>232931</v>
      </c>
      <c r="F567" s="28">
        <f t="shared" si="64"/>
        <v>0</v>
      </c>
      <c r="G567" s="29">
        <v>0</v>
      </c>
      <c r="H567" s="30">
        <f t="shared" si="65"/>
        <v>0</v>
      </c>
      <c r="I567" s="31">
        <f t="shared" si="67"/>
        <v>215676.85185185182</v>
      </c>
      <c r="J567" s="31"/>
      <c r="K567" s="59">
        <f t="shared" si="66"/>
        <v>0</v>
      </c>
    </row>
    <row r="568" spans="1:11">
      <c r="A568" s="24">
        <v>9</v>
      </c>
      <c r="B568" s="171"/>
      <c r="C568" s="172" t="s">
        <v>32</v>
      </c>
      <c r="D568" s="26"/>
      <c r="E568" s="33">
        <v>93150</v>
      </c>
      <c r="F568" s="28">
        <f t="shared" si="64"/>
        <v>0</v>
      </c>
      <c r="G568" s="29">
        <v>0</v>
      </c>
      <c r="H568" s="30">
        <f t="shared" si="65"/>
        <v>0</v>
      </c>
      <c r="I568" s="31">
        <f t="shared" si="67"/>
        <v>86250</v>
      </c>
      <c r="J568" s="31"/>
      <c r="K568" s="59">
        <f t="shared" si="66"/>
        <v>0</v>
      </c>
    </row>
    <row r="569" spans="1:11">
      <c r="A569" s="24">
        <v>10</v>
      </c>
      <c r="B569" s="174"/>
      <c r="C569" s="36" t="s">
        <v>33</v>
      </c>
      <c r="D569" s="37"/>
      <c r="E569" s="33">
        <v>101053</v>
      </c>
      <c r="F569" s="28">
        <f t="shared" si="64"/>
        <v>0</v>
      </c>
      <c r="G569" s="29">
        <v>0</v>
      </c>
      <c r="H569" s="30">
        <f t="shared" si="65"/>
        <v>0</v>
      </c>
      <c r="I569" s="31">
        <f t="shared" si="67"/>
        <v>93567.592592592584</v>
      </c>
      <c r="J569" s="31"/>
      <c r="K569" s="59">
        <f t="shared" si="66"/>
        <v>0</v>
      </c>
    </row>
    <row r="570" spans="1:11">
      <c r="A570" s="24">
        <v>11</v>
      </c>
      <c r="B570" s="171"/>
      <c r="C570" s="172" t="s">
        <v>34</v>
      </c>
      <c r="D570" s="37"/>
      <c r="E570" s="27">
        <v>54198</v>
      </c>
      <c r="F570" s="28">
        <f t="shared" si="64"/>
        <v>0</v>
      </c>
      <c r="G570" s="29">
        <v>0</v>
      </c>
      <c r="H570" s="30">
        <f t="shared" si="65"/>
        <v>0</v>
      </c>
      <c r="I570" s="31">
        <f t="shared" si="67"/>
        <v>50183.333333333328</v>
      </c>
      <c r="J570" s="31"/>
      <c r="K570" s="59">
        <f t="shared" si="66"/>
        <v>0</v>
      </c>
    </row>
    <row r="571" spans="1:11">
      <c r="A571" s="24">
        <v>12</v>
      </c>
      <c r="B571" s="24"/>
      <c r="C571" s="25" t="s">
        <v>35</v>
      </c>
      <c r="D571" s="37"/>
      <c r="E571" s="27">
        <v>49680</v>
      </c>
      <c r="F571" s="28">
        <f t="shared" si="64"/>
        <v>0</v>
      </c>
      <c r="G571" s="29">
        <v>0</v>
      </c>
      <c r="H571" s="30">
        <f t="shared" si="65"/>
        <v>0</v>
      </c>
      <c r="I571" s="31">
        <f t="shared" si="67"/>
        <v>46000</v>
      </c>
      <c r="J571" s="31"/>
      <c r="K571" s="59">
        <f t="shared" si="66"/>
        <v>0</v>
      </c>
    </row>
    <row r="572" spans="1:11">
      <c r="A572" s="24">
        <v>13</v>
      </c>
      <c r="B572" s="24"/>
      <c r="C572" s="25" t="s">
        <v>36</v>
      </c>
      <c r="D572" s="37"/>
      <c r="E572" s="38">
        <v>64152</v>
      </c>
      <c r="F572" s="28">
        <f t="shared" si="64"/>
        <v>0</v>
      </c>
      <c r="G572" s="29">
        <v>0</v>
      </c>
      <c r="H572" s="30">
        <f t="shared" si="65"/>
        <v>0</v>
      </c>
      <c r="I572" s="31">
        <f t="shared" si="67"/>
        <v>59399.999999999993</v>
      </c>
      <c r="J572" s="31"/>
      <c r="K572" s="59">
        <f t="shared" si="66"/>
        <v>0</v>
      </c>
    </row>
    <row r="573" spans="1:11">
      <c r="A573" s="24">
        <v>14</v>
      </c>
      <c r="B573" s="24"/>
      <c r="C573" s="25" t="s">
        <v>37</v>
      </c>
      <c r="D573" s="37"/>
      <c r="E573" s="38">
        <v>65934</v>
      </c>
      <c r="F573" s="28">
        <f t="shared" si="64"/>
        <v>0</v>
      </c>
      <c r="G573" s="29">
        <v>0</v>
      </c>
      <c r="H573" s="30">
        <f t="shared" si="65"/>
        <v>0</v>
      </c>
      <c r="I573" s="31">
        <f t="shared" si="67"/>
        <v>61049.999999999993</v>
      </c>
      <c r="J573" s="31"/>
      <c r="K573" s="59">
        <f t="shared" si="66"/>
        <v>0</v>
      </c>
    </row>
    <row r="574" spans="1:11">
      <c r="A574" s="24">
        <v>15</v>
      </c>
      <c r="B574" s="24"/>
      <c r="C574" s="25" t="s">
        <v>38</v>
      </c>
      <c r="D574" s="37"/>
      <c r="E574" s="38">
        <v>76626</v>
      </c>
      <c r="F574" s="28">
        <f t="shared" si="64"/>
        <v>0</v>
      </c>
      <c r="G574" s="29">
        <v>0</v>
      </c>
      <c r="H574" s="30">
        <f t="shared" si="65"/>
        <v>0</v>
      </c>
      <c r="I574" s="31">
        <f t="shared" si="67"/>
        <v>70950</v>
      </c>
      <c r="J574" s="31"/>
      <c r="K574" s="59">
        <f t="shared" si="66"/>
        <v>0</v>
      </c>
    </row>
    <row r="575" spans="1:11">
      <c r="A575" s="24">
        <v>16</v>
      </c>
      <c r="B575" s="24"/>
      <c r="C575" s="25" t="s">
        <v>39</v>
      </c>
      <c r="D575" s="37"/>
      <c r="E575" s="38">
        <v>80190</v>
      </c>
      <c r="F575" s="28">
        <f t="shared" si="64"/>
        <v>0</v>
      </c>
      <c r="G575" s="29">
        <v>0</v>
      </c>
      <c r="H575" s="30">
        <f t="shared" si="65"/>
        <v>0</v>
      </c>
      <c r="I575" s="31">
        <f t="shared" si="67"/>
        <v>74250</v>
      </c>
      <c r="J575" s="31"/>
      <c r="K575" s="59">
        <f t="shared" si="66"/>
        <v>0</v>
      </c>
    </row>
    <row r="576" spans="1:11">
      <c r="A576" s="24">
        <v>17</v>
      </c>
      <c r="B576" s="24"/>
      <c r="C576" s="25" t="s">
        <v>40</v>
      </c>
      <c r="D576" s="37"/>
      <c r="E576" s="38">
        <v>113832</v>
      </c>
      <c r="F576" s="28">
        <f t="shared" si="64"/>
        <v>0</v>
      </c>
      <c r="G576" s="124">
        <v>0</v>
      </c>
      <c r="H576" s="30">
        <f t="shared" si="65"/>
        <v>0</v>
      </c>
      <c r="I576" s="31">
        <f t="shared" si="67"/>
        <v>105400</v>
      </c>
      <c r="J576" s="128"/>
      <c r="K576" s="59">
        <f t="shared" si="66"/>
        <v>0</v>
      </c>
    </row>
    <row r="577" spans="1:11">
      <c r="A577" s="24">
        <v>18</v>
      </c>
      <c r="B577" s="24"/>
      <c r="C577" s="25" t="s">
        <v>41</v>
      </c>
      <c r="D577" s="37"/>
      <c r="E577" s="39">
        <v>98010</v>
      </c>
      <c r="F577" s="28">
        <f t="shared" si="64"/>
        <v>0</v>
      </c>
      <c r="G577" s="124">
        <v>0</v>
      </c>
      <c r="H577" s="30">
        <f t="shared" si="65"/>
        <v>0</v>
      </c>
      <c r="I577" s="31">
        <f t="shared" si="67"/>
        <v>90750</v>
      </c>
      <c r="J577" s="128"/>
      <c r="K577" s="59">
        <f t="shared" si="66"/>
        <v>0</v>
      </c>
    </row>
    <row r="578" spans="1:11" ht="17.25">
      <c r="A578" s="40"/>
      <c r="B578" s="40"/>
      <c r="C578" s="41" t="s">
        <v>42</v>
      </c>
      <c r="D578" s="42">
        <f>SUM(D560:D577)</f>
        <v>10</v>
      </c>
      <c r="E578" s="42"/>
      <c r="F578" s="43">
        <f>SUM(F560:F577)</f>
        <v>1199430</v>
      </c>
      <c r="G578" s="43"/>
      <c r="H578" s="44">
        <f>SUM(H560:H577)</f>
        <v>1199430</v>
      </c>
      <c r="I578" s="45"/>
      <c r="J578" s="45"/>
      <c r="K578" s="64">
        <f>SUM(K560:K577)</f>
        <v>1110583.3333333333</v>
      </c>
    </row>
    <row r="579" spans="1:11" ht="31.5">
      <c r="A579" s="46"/>
      <c r="B579" s="46"/>
      <c r="C579" s="47"/>
      <c r="D579" s="48"/>
      <c r="E579" s="48"/>
      <c r="F579" s="49"/>
      <c r="G579" s="49"/>
      <c r="H579" s="50"/>
      <c r="I579" s="51"/>
      <c r="J579" s="51"/>
      <c r="K579" s="65">
        <f>K578*0.08</f>
        <v>88846.666666666657</v>
      </c>
    </row>
    <row r="580" spans="1:11" ht="18">
      <c r="A580" s="283" t="s">
        <v>43</v>
      </c>
      <c r="B580" s="283"/>
      <c r="C580" s="283"/>
      <c r="D580" s="284" t="s">
        <v>44</v>
      </c>
      <c r="E580" s="284"/>
      <c r="F580" s="54"/>
      <c r="G580" s="54"/>
      <c r="H580" s="55" t="s">
        <v>45</v>
      </c>
      <c r="I580" s="56"/>
      <c r="J580" s="56"/>
      <c r="K580" s="66">
        <f>SUM(K578:K579)</f>
        <v>1199430</v>
      </c>
    </row>
    <row r="585" spans="1:11" ht="15.75">
      <c r="A585" s="279" t="s">
        <v>0</v>
      </c>
      <c r="B585" s="279"/>
      <c r="C585" s="279"/>
      <c r="D585" s="279"/>
      <c r="E585" s="279"/>
      <c r="F585" s="279"/>
      <c r="G585" s="279"/>
      <c r="H585" s="279"/>
      <c r="I585" s="3"/>
      <c r="J585" s="3"/>
      <c r="K585" s="112"/>
    </row>
    <row r="586" spans="1:11" ht="17.25">
      <c r="A586" s="279" t="s">
        <v>1</v>
      </c>
      <c r="B586" s="279"/>
      <c r="C586" s="279"/>
      <c r="D586" s="279"/>
      <c r="E586" s="279"/>
      <c r="F586" s="279"/>
      <c r="G586" s="279"/>
      <c r="H586" s="279"/>
      <c r="I586" s="3"/>
      <c r="J586" s="3"/>
      <c r="K586" s="58"/>
    </row>
    <row r="587" spans="1:11" ht="15.75">
      <c r="A587" s="279" t="s">
        <v>2</v>
      </c>
      <c r="B587" s="279"/>
      <c r="C587" s="279"/>
      <c r="D587" s="279"/>
      <c r="E587" s="279"/>
      <c r="F587" s="279"/>
      <c r="G587" s="279"/>
      <c r="H587" s="279"/>
      <c r="I587" s="3"/>
      <c r="J587" s="3"/>
      <c r="K587" s="59"/>
    </row>
    <row r="588" spans="1:11" ht="15.75">
      <c r="A588" s="279" t="s">
        <v>4</v>
      </c>
      <c r="B588" s="279"/>
      <c r="C588" s="279"/>
      <c r="D588" s="279"/>
      <c r="E588" s="279"/>
      <c r="F588" s="279"/>
      <c r="G588" s="279"/>
      <c r="H588" s="279"/>
      <c r="I588" s="3"/>
      <c r="J588" s="3"/>
      <c r="K588" s="59"/>
    </row>
    <row r="589" spans="1:11" ht="15.75">
      <c r="A589" s="280" t="s">
        <v>6</v>
      </c>
      <c r="B589" s="280"/>
      <c r="C589" s="280"/>
      <c r="D589" s="280"/>
      <c r="E589" s="280"/>
      <c r="F589" s="280"/>
      <c r="G589" s="280"/>
      <c r="H589" s="280"/>
      <c r="I589" s="3"/>
      <c r="J589" s="3"/>
      <c r="K589" s="59"/>
    </row>
    <row r="590" spans="1:11" ht="27.75">
      <c r="A590" s="9"/>
      <c r="B590" s="9"/>
      <c r="C590" s="9"/>
      <c r="D590" s="281" t="s">
        <v>580</v>
      </c>
      <c r="E590" s="281"/>
      <c r="F590" s="281"/>
      <c r="G590" s="281"/>
      <c r="H590" s="281"/>
      <c r="I590" s="3"/>
      <c r="J590" s="3"/>
      <c r="K590" s="59"/>
    </row>
    <row r="591" spans="1:11" ht="15.75">
      <c r="A591" s="11" t="s">
        <v>358</v>
      </c>
      <c r="B591" s="1"/>
      <c r="C591" s="11">
        <v>18017514</v>
      </c>
      <c r="D591" s="13"/>
      <c r="E591" s="286"/>
      <c r="F591" s="286"/>
      <c r="G591" s="286"/>
      <c r="H591" s="286"/>
      <c r="I591" s="15"/>
      <c r="J591" s="15"/>
      <c r="K591" s="59"/>
    </row>
    <row r="592" spans="1:11" ht="15.75">
      <c r="A592" s="11" t="s">
        <v>9</v>
      </c>
      <c r="B592" s="11"/>
      <c r="C592" s="286" t="s">
        <v>587</v>
      </c>
      <c r="D592" s="286"/>
      <c r="E592" s="286"/>
      <c r="F592" s="16"/>
      <c r="G592" s="11"/>
      <c r="H592" s="16"/>
      <c r="I592" s="20" t="s">
        <v>161</v>
      </c>
      <c r="J592" s="20"/>
      <c r="K592" s="62"/>
    </row>
    <row r="593" spans="1:11" ht="15.75">
      <c r="A593" s="11" t="s">
        <v>11</v>
      </c>
      <c r="B593" s="11"/>
      <c r="C593" s="289"/>
      <c r="D593" s="289"/>
      <c r="E593" s="289"/>
      <c r="F593" s="289"/>
      <c r="G593" s="18"/>
      <c r="H593" s="19" t="s">
        <v>13</v>
      </c>
      <c r="I593" s="3"/>
      <c r="J593" s="3"/>
      <c r="K593" s="59"/>
    </row>
    <row r="594" spans="1:11" ht="15.75">
      <c r="A594" s="21" t="s">
        <v>14</v>
      </c>
      <c r="B594" s="21"/>
      <c r="C594" s="21" t="s">
        <v>16</v>
      </c>
      <c r="D594" s="21"/>
      <c r="E594" s="22" t="s">
        <v>18</v>
      </c>
      <c r="F594" s="23" t="s">
        <v>19</v>
      </c>
      <c r="G594" s="23" t="s">
        <v>20</v>
      </c>
      <c r="H594" s="21" t="s">
        <v>21</v>
      </c>
      <c r="I594" s="3"/>
      <c r="J594" s="175"/>
      <c r="K594" s="59"/>
    </row>
    <row r="595" spans="1:11">
      <c r="A595" s="24">
        <v>1</v>
      </c>
      <c r="B595" s="171"/>
      <c r="C595" s="172" t="s">
        <v>23</v>
      </c>
      <c r="D595" s="26"/>
      <c r="E595" s="27">
        <v>79305</v>
      </c>
      <c r="F595" s="28">
        <f t="shared" ref="F595:F612" si="68">E595*D595</f>
        <v>0</v>
      </c>
      <c r="G595" s="29">
        <v>0</v>
      </c>
      <c r="H595" s="30">
        <f t="shared" ref="H595:H612" si="69">F595-F595*G595</f>
        <v>0</v>
      </c>
      <c r="I595" s="31">
        <f>E595/1.08</f>
        <v>73430.555555555547</v>
      </c>
      <c r="J595" s="31"/>
      <c r="K595" s="59">
        <f t="shared" ref="K595:K612" si="70">I595*D595</f>
        <v>0</v>
      </c>
    </row>
    <row r="596" spans="1:11">
      <c r="A596" s="24">
        <v>2</v>
      </c>
      <c r="B596" s="173"/>
      <c r="C596" s="25" t="s">
        <v>25</v>
      </c>
      <c r="D596" s="32">
        <v>20</v>
      </c>
      <c r="E596" s="33">
        <v>128591</v>
      </c>
      <c r="F596" s="28">
        <f t="shared" si="68"/>
        <v>2571820</v>
      </c>
      <c r="G596" s="29">
        <v>0</v>
      </c>
      <c r="H596" s="30">
        <f t="shared" si="69"/>
        <v>2571820</v>
      </c>
      <c r="I596" s="31">
        <f t="shared" ref="I596:I612" si="71">E596/1.08</f>
        <v>119065.74074074073</v>
      </c>
      <c r="J596" s="128"/>
      <c r="K596" s="59">
        <f t="shared" si="70"/>
        <v>2381314.8148148144</v>
      </c>
    </row>
    <row r="597" spans="1:11">
      <c r="A597" s="24">
        <v>3</v>
      </c>
      <c r="B597" s="173"/>
      <c r="C597" s="25" t="s">
        <v>26</v>
      </c>
      <c r="D597" s="88"/>
      <c r="E597" s="27">
        <v>60043</v>
      </c>
      <c r="F597" s="28">
        <f t="shared" si="68"/>
        <v>0</v>
      </c>
      <c r="G597" s="29">
        <v>0</v>
      </c>
      <c r="H597" s="30">
        <f t="shared" si="69"/>
        <v>0</v>
      </c>
      <c r="I597" s="31">
        <f t="shared" si="71"/>
        <v>55595.370370370365</v>
      </c>
      <c r="J597" s="31"/>
      <c r="K597" s="59">
        <f t="shared" si="70"/>
        <v>0</v>
      </c>
    </row>
    <row r="598" spans="1:11">
      <c r="A598" s="24">
        <v>4</v>
      </c>
      <c r="B598" s="24"/>
      <c r="C598" s="25" t="s">
        <v>27</v>
      </c>
      <c r="D598" s="106"/>
      <c r="E598" s="27">
        <v>115781</v>
      </c>
      <c r="F598" s="28">
        <f t="shared" si="68"/>
        <v>0</v>
      </c>
      <c r="G598" s="124">
        <v>0</v>
      </c>
      <c r="H598" s="30">
        <f t="shared" si="69"/>
        <v>0</v>
      </c>
      <c r="I598" s="31">
        <f t="shared" si="71"/>
        <v>107204.62962962962</v>
      </c>
      <c r="J598" s="128"/>
      <c r="K598" s="59">
        <f t="shared" si="70"/>
        <v>0</v>
      </c>
    </row>
    <row r="599" spans="1:11">
      <c r="A599" s="24">
        <v>5</v>
      </c>
      <c r="B599" s="174"/>
      <c r="C599" s="172" t="s">
        <v>28</v>
      </c>
      <c r="D599" s="32"/>
      <c r="E599" s="27">
        <v>119943</v>
      </c>
      <c r="F599" s="28">
        <f t="shared" si="68"/>
        <v>0</v>
      </c>
      <c r="G599" s="124">
        <v>0</v>
      </c>
      <c r="H599" s="30">
        <f t="shared" si="69"/>
        <v>0</v>
      </c>
      <c r="I599" s="31">
        <f t="shared" si="71"/>
        <v>111058.33333333333</v>
      </c>
      <c r="J599" s="128"/>
      <c r="K599" s="59">
        <f t="shared" si="70"/>
        <v>0</v>
      </c>
    </row>
    <row r="600" spans="1:11">
      <c r="A600" s="24">
        <v>6</v>
      </c>
      <c r="B600" s="24"/>
      <c r="C600" s="25" t="s">
        <v>29</v>
      </c>
      <c r="D600" s="26"/>
      <c r="E600" s="27">
        <v>94810</v>
      </c>
      <c r="F600" s="28">
        <f t="shared" si="68"/>
        <v>0</v>
      </c>
      <c r="G600" s="29">
        <v>0</v>
      </c>
      <c r="H600" s="30">
        <f t="shared" si="69"/>
        <v>0</v>
      </c>
      <c r="I600" s="31">
        <f t="shared" si="71"/>
        <v>87787.037037037036</v>
      </c>
      <c r="J600" s="31"/>
      <c r="K600" s="59">
        <f t="shared" si="70"/>
        <v>0</v>
      </c>
    </row>
    <row r="601" spans="1:11">
      <c r="A601" s="24">
        <v>7</v>
      </c>
      <c r="B601" s="24"/>
      <c r="C601" s="25" t="s">
        <v>30</v>
      </c>
      <c r="D601" s="34"/>
      <c r="E601" s="27">
        <v>141396</v>
      </c>
      <c r="F601" s="28">
        <f t="shared" si="68"/>
        <v>0</v>
      </c>
      <c r="G601" s="29">
        <v>0</v>
      </c>
      <c r="H601" s="30">
        <f t="shared" si="69"/>
        <v>0</v>
      </c>
      <c r="I601" s="31">
        <f t="shared" si="71"/>
        <v>130922.22222222222</v>
      </c>
      <c r="J601" s="31"/>
      <c r="K601" s="59">
        <f t="shared" si="70"/>
        <v>0</v>
      </c>
    </row>
    <row r="602" spans="1:11">
      <c r="A602" s="24">
        <v>8</v>
      </c>
      <c r="B602" s="24"/>
      <c r="C602" s="25" t="s">
        <v>31</v>
      </c>
      <c r="D602" s="34"/>
      <c r="E602" s="27">
        <v>232931</v>
      </c>
      <c r="F602" s="28">
        <f t="shared" si="68"/>
        <v>0</v>
      </c>
      <c r="G602" s="29">
        <v>0</v>
      </c>
      <c r="H602" s="30">
        <f t="shared" si="69"/>
        <v>0</v>
      </c>
      <c r="I602" s="31">
        <f t="shared" si="71"/>
        <v>215676.85185185182</v>
      </c>
      <c r="J602" s="31"/>
      <c r="K602" s="59">
        <f t="shared" si="70"/>
        <v>0</v>
      </c>
    </row>
    <row r="603" spans="1:11">
      <c r="A603" s="24">
        <v>9</v>
      </c>
      <c r="B603" s="171"/>
      <c r="C603" s="172" t="s">
        <v>32</v>
      </c>
      <c r="D603" s="26"/>
      <c r="E603" s="33">
        <v>93150</v>
      </c>
      <c r="F603" s="28">
        <f t="shared" si="68"/>
        <v>0</v>
      </c>
      <c r="G603" s="29">
        <v>0</v>
      </c>
      <c r="H603" s="30">
        <f t="shared" si="69"/>
        <v>0</v>
      </c>
      <c r="I603" s="31">
        <f t="shared" si="71"/>
        <v>86250</v>
      </c>
      <c r="J603" s="31"/>
      <c r="K603" s="59">
        <f t="shared" si="70"/>
        <v>0</v>
      </c>
    </row>
    <row r="604" spans="1:11">
      <c r="A604" s="24">
        <v>10</v>
      </c>
      <c r="B604" s="174"/>
      <c r="C604" s="36" t="s">
        <v>33</v>
      </c>
      <c r="D604" s="37"/>
      <c r="E604" s="33">
        <v>101053</v>
      </c>
      <c r="F604" s="28">
        <f t="shared" si="68"/>
        <v>0</v>
      </c>
      <c r="G604" s="29">
        <v>0</v>
      </c>
      <c r="H604" s="30">
        <f t="shared" si="69"/>
        <v>0</v>
      </c>
      <c r="I604" s="31">
        <f t="shared" si="71"/>
        <v>93567.592592592584</v>
      </c>
      <c r="J604" s="31"/>
      <c r="K604" s="59">
        <f t="shared" si="70"/>
        <v>0</v>
      </c>
    </row>
    <row r="605" spans="1:11">
      <c r="A605" s="24">
        <v>11</v>
      </c>
      <c r="B605" s="171"/>
      <c r="C605" s="172" t="s">
        <v>34</v>
      </c>
      <c r="D605" s="37"/>
      <c r="E605" s="27">
        <v>54198</v>
      </c>
      <c r="F605" s="28">
        <f t="shared" si="68"/>
        <v>0</v>
      </c>
      <c r="G605" s="29">
        <v>0</v>
      </c>
      <c r="H605" s="30">
        <f t="shared" si="69"/>
        <v>0</v>
      </c>
      <c r="I605" s="31">
        <f t="shared" si="71"/>
        <v>50183.333333333328</v>
      </c>
      <c r="J605" s="31"/>
      <c r="K605" s="59">
        <f t="shared" si="70"/>
        <v>0</v>
      </c>
    </row>
    <row r="606" spans="1:11">
      <c r="A606" s="24">
        <v>12</v>
      </c>
      <c r="B606" s="24"/>
      <c r="C606" s="25" t="s">
        <v>35</v>
      </c>
      <c r="D606" s="37"/>
      <c r="E606" s="27">
        <v>49680</v>
      </c>
      <c r="F606" s="28">
        <f t="shared" si="68"/>
        <v>0</v>
      </c>
      <c r="G606" s="29">
        <v>0</v>
      </c>
      <c r="H606" s="30">
        <f t="shared" si="69"/>
        <v>0</v>
      </c>
      <c r="I606" s="31">
        <f t="shared" si="71"/>
        <v>46000</v>
      </c>
      <c r="J606" s="31"/>
      <c r="K606" s="59">
        <f t="shared" si="70"/>
        <v>0</v>
      </c>
    </row>
    <row r="607" spans="1:11">
      <c r="A607" s="24">
        <v>13</v>
      </c>
      <c r="B607" s="24"/>
      <c r="C607" s="25" t="s">
        <v>36</v>
      </c>
      <c r="D607" s="37"/>
      <c r="E607" s="38">
        <v>64152</v>
      </c>
      <c r="F607" s="28">
        <f t="shared" si="68"/>
        <v>0</v>
      </c>
      <c r="G607" s="29">
        <v>0</v>
      </c>
      <c r="H607" s="30">
        <f t="shared" si="69"/>
        <v>0</v>
      </c>
      <c r="I607" s="31">
        <f t="shared" si="71"/>
        <v>59399.999999999993</v>
      </c>
      <c r="J607" s="31"/>
      <c r="K607" s="59">
        <f t="shared" si="70"/>
        <v>0</v>
      </c>
    </row>
    <row r="608" spans="1:11">
      <c r="A608" s="24">
        <v>14</v>
      </c>
      <c r="B608" s="24"/>
      <c r="C608" s="25" t="s">
        <v>37</v>
      </c>
      <c r="D608" s="37"/>
      <c r="E608" s="38">
        <v>65934</v>
      </c>
      <c r="F608" s="28">
        <f t="shared" si="68"/>
        <v>0</v>
      </c>
      <c r="G608" s="29">
        <v>0</v>
      </c>
      <c r="H608" s="30">
        <f t="shared" si="69"/>
        <v>0</v>
      </c>
      <c r="I608" s="31">
        <f t="shared" si="71"/>
        <v>61049.999999999993</v>
      </c>
      <c r="J608" s="31"/>
      <c r="K608" s="59">
        <f t="shared" si="70"/>
        <v>0</v>
      </c>
    </row>
    <row r="609" spans="1:11">
      <c r="A609" s="24">
        <v>15</v>
      </c>
      <c r="B609" s="24"/>
      <c r="C609" s="25" t="s">
        <v>38</v>
      </c>
      <c r="D609" s="37"/>
      <c r="E609" s="38">
        <v>76626</v>
      </c>
      <c r="F609" s="28">
        <f t="shared" si="68"/>
        <v>0</v>
      </c>
      <c r="G609" s="29">
        <v>0</v>
      </c>
      <c r="H609" s="30">
        <f t="shared" si="69"/>
        <v>0</v>
      </c>
      <c r="I609" s="31">
        <f t="shared" si="71"/>
        <v>70950</v>
      </c>
      <c r="J609" s="31"/>
      <c r="K609" s="59">
        <f t="shared" si="70"/>
        <v>0</v>
      </c>
    </row>
    <row r="610" spans="1:11">
      <c r="A610" s="24">
        <v>16</v>
      </c>
      <c r="B610" s="24"/>
      <c r="C610" s="25" t="s">
        <v>39</v>
      </c>
      <c r="D610" s="37"/>
      <c r="E610" s="38">
        <v>80190</v>
      </c>
      <c r="F610" s="28">
        <f t="shared" si="68"/>
        <v>0</v>
      </c>
      <c r="G610" s="29">
        <v>0</v>
      </c>
      <c r="H610" s="30">
        <f t="shared" si="69"/>
        <v>0</v>
      </c>
      <c r="I610" s="31">
        <f t="shared" si="71"/>
        <v>74250</v>
      </c>
      <c r="J610" s="31"/>
      <c r="K610" s="59">
        <f t="shared" si="70"/>
        <v>0</v>
      </c>
    </row>
    <row r="611" spans="1:11">
      <c r="A611" s="24">
        <v>17</v>
      </c>
      <c r="B611" s="24"/>
      <c r="C611" s="25" t="s">
        <v>40</v>
      </c>
      <c r="D611" s="37"/>
      <c r="E611" s="38">
        <v>113832</v>
      </c>
      <c r="F611" s="28">
        <f t="shared" si="68"/>
        <v>0</v>
      </c>
      <c r="G611" s="124">
        <v>0</v>
      </c>
      <c r="H611" s="30">
        <f t="shared" si="69"/>
        <v>0</v>
      </c>
      <c r="I611" s="31">
        <f t="shared" si="71"/>
        <v>105400</v>
      </c>
      <c r="J611" s="128"/>
      <c r="K611" s="59">
        <f t="shared" si="70"/>
        <v>0</v>
      </c>
    </row>
    <row r="612" spans="1:11">
      <c r="A612" s="24">
        <v>18</v>
      </c>
      <c r="B612" s="24"/>
      <c r="C612" s="25" t="s">
        <v>41</v>
      </c>
      <c r="D612" s="37"/>
      <c r="E612" s="39">
        <v>98010</v>
      </c>
      <c r="F612" s="28">
        <f t="shared" si="68"/>
        <v>0</v>
      </c>
      <c r="G612" s="124">
        <v>0</v>
      </c>
      <c r="H612" s="30">
        <f t="shared" si="69"/>
        <v>0</v>
      </c>
      <c r="I612" s="31">
        <f t="shared" si="71"/>
        <v>90750</v>
      </c>
      <c r="J612" s="128"/>
      <c r="K612" s="59">
        <f t="shared" si="70"/>
        <v>0</v>
      </c>
    </row>
    <row r="613" spans="1:11" ht="17.25">
      <c r="A613" s="40"/>
      <c r="B613" s="40"/>
      <c r="C613" s="41" t="s">
        <v>42</v>
      </c>
      <c r="D613" s="42">
        <f>SUM(D595:D612)</f>
        <v>20</v>
      </c>
      <c r="E613" s="42"/>
      <c r="F613" s="43">
        <f>SUM(F595:F612)</f>
        <v>2571820</v>
      </c>
      <c r="G613" s="43"/>
      <c r="H613" s="44">
        <f>SUM(H595:H612)</f>
        <v>2571820</v>
      </c>
      <c r="I613" s="45"/>
      <c r="J613" s="45"/>
      <c r="K613" s="64">
        <f>SUM(K595:K612)</f>
        <v>2381314.8148148144</v>
      </c>
    </row>
    <row r="614" spans="1:11" ht="31.5">
      <c r="A614" s="46"/>
      <c r="B614" s="46"/>
      <c r="C614" s="47"/>
      <c r="D614" s="48"/>
      <c r="E614" s="48"/>
      <c r="F614" s="49"/>
      <c r="G614" s="49"/>
      <c r="H614" s="50"/>
      <c r="I614" s="51"/>
      <c r="J614" s="51"/>
      <c r="K614" s="65">
        <f>K613*0.08</f>
        <v>190505.18518518514</v>
      </c>
    </row>
    <row r="615" spans="1:11" ht="18">
      <c r="A615" s="283" t="s">
        <v>43</v>
      </c>
      <c r="B615" s="283"/>
      <c r="C615" s="283"/>
      <c r="D615" s="284" t="s">
        <v>44</v>
      </c>
      <c r="E615" s="284"/>
      <c r="F615" s="54"/>
      <c r="G615" s="54"/>
      <c r="H615" s="55" t="s">
        <v>45</v>
      </c>
      <c r="I615" s="56"/>
      <c r="J615" s="56"/>
      <c r="K615" s="66">
        <f>SUM(K613:K614)</f>
        <v>2571819.9999999995</v>
      </c>
    </row>
    <row r="619" spans="1:11" ht="15.75">
      <c r="A619" s="279" t="s">
        <v>0</v>
      </c>
      <c r="B619" s="279"/>
      <c r="C619" s="279"/>
      <c r="D619" s="279"/>
      <c r="E619" s="279"/>
      <c r="F619" s="279"/>
      <c r="G619" s="279"/>
      <c r="H619" s="279"/>
      <c r="I619" s="3"/>
      <c r="J619" s="3"/>
      <c r="K619" s="112"/>
    </row>
    <row r="620" spans="1:11" ht="17.25">
      <c r="A620" s="279" t="s">
        <v>1</v>
      </c>
      <c r="B620" s="279"/>
      <c r="C620" s="279"/>
      <c r="D620" s="279"/>
      <c r="E620" s="279"/>
      <c r="F620" s="279"/>
      <c r="G620" s="279"/>
      <c r="H620" s="279"/>
      <c r="I620" s="3"/>
      <c r="J620" s="3"/>
      <c r="K620" s="58"/>
    </row>
    <row r="621" spans="1:11" ht="15.75">
      <c r="A621" s="279" t="s">
        <v>2</v>
      </c>
      <c r="B621" s="279"/>
      <c r="C621" s="279"/>
      <c r="D621" s="279"/>
      <c r="E621" s="279"/>
      <c r="F621" s="279"/>
      <c r="G621" s="279"/>
      <c r="H621" s="279"/>
      <c r="I621" s="3"/>
      <c r="J621" s="3"/>
      <c r="K621" s="59"/>
    </row>
    <row r="622" spans="1:11" ht="15.75">
      <c r="A622" s="279" t="s">
        <v>4</v>
      </c>
      <c r="B622" s="279"/>
      <c r="C622" s="279"/>
      <c r="D622" s="279"/>
      <c r="E622" s="279"/>
      <c r="F622" s="279"/>
      <c r="G622" s="279"/>
      <c r="H622" s="279"/>
      <c r="I622" s="3"/>
      <c r="J622" s="3"/>
      <c r="K622" s="59"/>
    </row>
    <row r="623" spans="1:11" ht="15.75">
      <c r="A623" s="280" t="s">
        <v>6</v>
      </c>
      <c r="B623" s="280"/>
      <c r="C623" s="280"/>
      <c r="D623" s="280"/>
      <c r="E623" s="280"/>
      <c r="F623" s="280"/>
      <c r="G623" s="280"/>
      <c r="H623" s="280"/>
      <c r="I623" s="3"/>
      <c r="J623" s="3"/>
      <c r="K623" s="59"/>
    </row>
    <row r="624" spans="1:11" ht="27.75">
      <c r="A624" s="9"/>
      <c r="B624" s="9"/>
      <c r="C624" s="9"/>
      <c r="D624" s="281" t="s">
        <v>580</v>
      </c>
      <c r="E624" s="281"/>
      <c r="F624" s="281"/>
      <c r="G624" s="281"/>
      <c r="H624" s="281"/>
      <c r="I624" s="3"/>
      <c r="J624" s="3"/>
      <c r="K624" s="59"/>
    </row>
    <row r="625" spans="1:11" ht="15.75">
      <c r="A625" s="11" t="s">
        <v>358</v>
      </c>
      <c r="B625" s="1"/>
      <c r="C625" s="11">
        <v>10046182</v>
      </c>
      <c r="D625" s="13"/>
      <c r="E625" s="286"/>
      <c r="F625" s="286"/>
      <c r="G625" s="286"/>
      <c r="H625" s="286"/>
      <c r="I625" s="15"/>
      <c r="J625" s="15"/>
      <c r="K625" s="59"/>
    </row>
    <row r="626" spans="1:11" ht="15.75">
      <c r="A626" s="11" t="s">
        <v>9</v>
      </c>
      <c r="B626" s="11"/>
      <c r="C626" s="286" t="s">
        <v>500</v>
      </c>
      <c r="D626" s="286"/>
      <c r="E626" s="286"/>
      <c r="F626" s="16"/>
      <c r="G626" s="11"/>
      <c r="H626" s="16"/>
      <c r="I626" s="20" t="s">
        <v>161</v>
      </c>
      <c r="J626" s="20"/>
      <c r="K626" s="62"/>
    </row>
    <row r="627" spans="1:11" ht="15.75">
      <c r="A627" s="11" t="s">
        <v>11</v>
      </c>
      <c r="B627" s="11"/>
      <c r="C627" s="289"/>
      <c r="D627" s="289"/>
      <c r="E627" s="289"/>
      <c r="F627" s="289"/>
      <c r="G627" s="18"/>
      <c r="H627" s="19" t="s">
        <v>13</v>
      </c>
      <c r="I627" s="3"/>
      <c r="J627" s="3"/>
      <c r="K627" s="59"/>
    </row>
    <row r="628" spans="1:11" ht="15.75">
      <c r="A628" s="21" t="s">
        <v>14</v>
      </c>
      <c r="B628" s="21"/>
      <c r="C628" s="21" t="s">
        <v>16</v>
      </c>
      <c r="D628" s="21"/>
      <c r="E628" s="22" t="s">
        <v>18</v>
      </c>
      <c r="F628" s="23" t="s">
        <v>19</v>
      </c>
      <c r="G628" s="23" t="s">
        <v>20</v>
      </c>
      <c r="H628" s="21" t="s">
        <v>21</v>
      </c>
      <c r="I628" s="3"/>
      <c r="J628" s="175"/>
      <c r="K628" s="59"/>
    </row>
    <row r="629" spans="1:11">
      <c r="A629" s="24">
        <v>1</v>
      </c>
      <c r="B629" s="171"/>
      <c r="C629" s="172" t="s">
        <v>23</v>
      </c>
      <c r="D629" s="26">
        <v>40</v>
      </c>
      <c r="E629" s="27">
        <v>79305</v>
      </c>
      <c r="F629" s="28">
        <f t="shared" ref="F629:F646" si="72">E629*D629</f>
        <v>3172200</v>
      </c>
      <c r="G629" s="29">
        <v>0</v>
      </c>
      <c r="H629" s="30">
        <f t="shared" ref="H629:H646" si="73">F629-F629*G629</f>
        <v>3172200</v>
      </c>
      <c r="I629" s="31">
        <f>E629/1.08</f>
        <v>73430.555555555547</v>
      </c>
      <c r="J629" s="31"/>
      <c r="K629" s="59">
        <f t="shared" ref="K629:K646" si="74">I629*D629</f>
        <v>2937222.222222222</v>
      </c>
    </row>
    <row r="630" spans="1:11">
      <c r="A630" s="24">
        <v>2</v>
      </c>
      <c r="B630" s="173"/>
      <c r="C630" s="25" t="s">
        <v>25</v>
      </c>
      <c r="D630" s="32">
        <v>40</v>
      </c>
      <c r="E630" s="33">
        <v>128591</v>
      </c>
      <c r="F630" s="28">
        <f t="shared" si="72"/>
        <v>5143640</v>
      </c>
      <c r="G630" s="29">
        <v>0</v>
      </c>
      <c r="H630" s="30">
        <f t="shared" si="73"/>
        <v>5143640</v>
      </c>
      <c r="I630" s="31">
        <f t="shared" ref="I630:I646" si="75">E630/1.08</f>
        <v>119065.74074074073</v>
      </c>
      <c r="J630" s="128"/>
      <c r="K630" s="59">
        <f t="shared" si="74"/>
        <v>4762629.6296296287</v>
      </c>
    </row>
    <row r="631" spans="1:11">
      <c r="A631" s="24">
        <v>3</v>
      </c>
      <c r="B631" s="173"/>
      <c r="C631" s="25" t="s">
        <v>26</v>
      </c>
      <c r="D631" s="88"/>
      <c r="E631" s="27">
        <v>60043</v>
      </c>
      <c r="F631" s="28">
        <f t="shared" si="72"/>
        <v>0</v>
      </c>
      <c r="G631" s="29">
        <v>0</v>
      </c>
      <c r="H631" s="30">
        <f t="shared" si="73"/>
        <v>0</v>
      </c>
      <c r="I631" s="31">
        <f t="shared" si="75"/>
        <v>55595.370370370365</v>
      </c>
      <c r="J631" s="31"/>
      <c r="K631" s="59">
        <f t="shared" si="74"/>
        <v>0</v>
      </c>
    </row>
    <row r="632" spans="1:11">
      <c r="A632" s="24">
        <v>4</v>
      </c>
      <c r="B632" s="24"/>
      <c r="C632" s="25" t="s">
        <v>27</v>
      </c>
      <c r="D632" s="106">
        <v>20</v>
      </c>
      <c r="E632" s="27">
        <v>115781</v>
      </c>
      <c r="F632" s="28">
        <f t="shared" si="72"/>
        <v>2315620</v>
      </c>
      <c r="G632" s="124">
        <v>0</v>
      </c>
      <c r="H632" s="30">
        <f t="shared" si="73"/>
        <v>2315620</v>
      </c>
      <c r="I632" s="31">
        <f t="shared" si="75"/>
        <v>107204.62962962962</v>
      </c>
      <c r="J632" s="128"/>
      <c r="K632" s="59">
        <f t="shared" si="74"/>
        <v>2144092.5925925924</v>
      </c>
    </row>
    <row r="633" spans="1:11">
      <c r="A633" s="24">
        <v>5</v>
      </c>
      <c r="B633" s="174"/>
      <c r="C633" s="172" t="s">
        <v>28</v>
      </c>
      <c r="D633" s="32">
        <v>30</v>
      </c>
      <c r="E633" s="27">
        <v>119943</v>
      </c>
      <c r="F633" s="28">
        <f t="shared" si="72"/>
        <v>3598290</v>
      </c>
      <c r="G633" s="124">
        <v>0</v>
      </c>
      <c r="H633" s="30">
        <f t="shared" si="73"/>
        <v>3598290</v>
      </c>
      <c r="I633" s="31">
        <f t="shared" si="75"/>
        <v>111058.33333333333</v>
      </c>
      <c r="J633" s="128"/>
      <c r="K633" s="59">
        <f t="shared" si="74"/>
        <v>3331750</v>
      </c>
    </row>
    <row r="634" spans="1:11">
      <c r="A634" s="24">
        <v>6</v>
      </c>
      <c r="B634" s="24"/>
      <c r="C634" s="25" t="s">
        <v>29</v>
      </c>
      <c r="D634" s="26"/>
      <c r="E634" s="27">
        <v>94810</v>
      </c>
      <c r="F634" s="28">
        <f t="shared" si="72"/>
        <v>0</v>
      </c>
      <c r="G634" s="29">
        <v>0</v>
      </c>
      <c r="H634" s="30">
        <f t="shared" si="73"/>
        <v>0</v>
      </c>
      <c r="I634" s="31">
        <f t="shared" si="75"/>
        <v>87787.037037037036</v>
      </c>
      <c r="J634" s="31"/>
      <c r="K634" s="59">
        <f t="shared" si="74"/>
        <v>0</v>
      </c>
    </row>
    <row r="635" spans="1:11">
      <c r="A635" s="24">
        <v>7</v>
      </c>
      <c r="B635" s="24"/>
      <c r="C635" s="25" t="s">
        <v>30</v>
      </c>
      <c r="D635" s="34">
        <v>20</v>
      </c>
      <c r="E635" s="27">
        <v>141396</v>
      </c>
      <c r="F635" s="28">
        <f t="shared" si="72"/>
        <v>2827920</v>
      </c>
      <c r="G635" s="29">
        <v>0</v>
      </c>
      <c r="H635" s="30">
        <f t="shared" si="73"/>
        <v>2827920</v>
      </c>
      <c r="I635" s="31">
        <f t="shared" si="75"/>
        <v>130922.22222222222</v>
      </c>
      <c r="J635" s="31"/>
      <c r="K635" s="59">
        <f t="shared" si="74"/>
        <v>2618444.4444444445</v>
      </c>
    </row>
    <row r="636" spans="1:11">
      <c r="A636" s="24">
        <v>8</v>
      </c>
      <c r="B636" s="24"/>
      <c r="C636" s="25" t="s">
        <v>31</v>
      </c>
      <c r="D636" s="34"/>
      <c r="E636" s="27">
        <v>232931</v>
      </c>
      <c r="F636" s="28">
        <f t="shared" si="72"/>
        <v>0</v>
      </c>
      <c r="G636" s="29">
        <v>0</v>
      </c>
      <c r="H636" s="30">
        <f t="shared" si="73"/>
        <v>0</v>
      </c>
      <c r="I636" s="31">
        <f t="shared" si="75"/>
        <v>215676.85185185182</v>
      </c>
      <c r="J636" s="31"/>
      <c r="K636" s="59">
        <f t="shared" si="74"/>
        <v>0</v>
      </c>
    </row>
    <row r="637" spans="1:11">
      <c r="A637" s="24">
        <v>9</v>
      </c>
      <c r="B637" s="171"/>
      <c r="C637" s="172" t="s">
        <v>32</v>
      </c>
      <c r="D637" s="26"/>
      <c r="E637" s="33">
        <v>93150</v>
      </c>
      <c r="F637" s="28">
        <f t="shared" si="72"/>
        <v>0</v>
      </c>
      <c r="G637" s="29">
        <v>0</v>
      </c>
      <c r="H637" s="30">
        <f t="shared" si="73"/>
        <v>0</v>
      </c>
      <c r="I637" s="31">
        <f t="shared" si="75"/>
        <v>86250</v>
      </c>
      <c r="J637" s="31"/>
      <c r="K637" s="59">
        <f t="shared" si="74"/>
        <v>0</v>
      </c>
    </row>
    <row r="638" spans="1:11">
      <c r="A638" s="24">
        <v>10</v>
      </c>
      <c r="B638" s="174"/>
      <c r="C638" s="36" t="s">
        <v>33</v>
      </c>
      <c r="D638" s="37">
        <v>15</v>
      </c>
      <c r="E638" s="33">
        <v>101053</v>
      </c>
      <c r="F638" s="28">
        <f t="shared" si="72"/>
        <v>1515795</v>
      </c>
      <c r="G638" s="29">
        <v>0</v>
      </c>
      <c r="H638" s="30">
        <f t="shared" si="73"/>
        <v>1515795</v>
      </c>
      <c r="I638" s="31">
        <f t="shared" si="75"/>
        <v>93567.592592592584</v>
      </c>
      <c r="J638" s="31"/>
      <c r="K638" s="59">
        <f t="shared" si="74"/>
        <v>1403513.8888888888</v>
      </c>
    </row>
    <row r="639" spans="1:11">
      <c r="A639" s="24">
        <v>11</v>
      </c>
      <c r="B639" s="171"/>
      <c r="C639" s="172" t="s">
        <v>34</v>
      </c>
      <c r="D639" s="37">
        <v>20</v>
      </c>
      <c r="E639" s="27">
        <v>54198</v>
      </c>
      <c r="F639" s="28">
        <f t="shared" si="72"/>
        <v>1083960</v>
      </c>
      <c r="G639" s="29">
        <v>0</v>
      </c>
      <c r="H639" s="30">
        <f t="shared" si="73"/>
        <v>1083960</v>
      </c>
      <c r="I639" s="31">
        <f t="shared" si="75"/>
        <v>50183.333333333328</v>
      </c>
      <c r="J639" s="31"/>
      <c r="K639" s="59">
        <f t="shared" si="74"/>
        <v>1003666.6666666665</v>
      </c>
    </row>
    <row r="640" spans="1:11">
      <c r="A640" s="24">
        <v>12</v>
      </c>
      <c r="B640" s="24"/>
      <c r="C640" s="25" t="s">
        <v>35</v>
      </c>
      <c r="D640" s="37"/>
      <c r="E640" s="27">
        <v>49680</v>
      </c>
      <c r="F640" s="28">
        <f t="shared" si="72"/>
        <v>0</v>
      </c>
      <c r="G640" s="29">
        <v>0</v>
      </c>
      <c r="H640" s="30">
        <f t="shared" si="73"/>
        <v>0</v>
      </c>
      <c r="I640" s="31">
        <f t="shared" si="75"/>
        <v>46000</v>
      </c>
      <c r="J640" s="31"/>
      <c r="K640" s="59">
        <f t="shared" si="74"/>
        <v>0</v>
      </c>
    </row>
    <row r="641" spans="1:11">
      <c r="A641" s="24">
        <v>13</v>
      </c>
      <c r="B641" s="24"/>
      <c r="C641" s="25" t="s">
        <v>36</v>
      </c>
      <c r="D641" s="37"/>
      <c r="E641" s="38">
        <v>64152</v>
      </c>
      <c r="F641" s="28">
        <f t="shared" si="72"/>
        <v>0</v>
      </c>
      <c r="G641" s="29">
        <v>0</v>
      </c>
      <c r="H641" s="30">
        <f t="shared" si="73"/>
        <v>0</v>
      </c>
      <c r="I641" s="31">
        <f t="shared" si="75"/>
        <v>59399.999999999993</v>
      </c>
      <c r="J641" s="31"/>
      <c r="K641" s="59">
        <f t="shared" si="74"/>
        <v>0</v>
      </c>
    </row>
    <row r="642" spans="1:11">
      <c r="A642" s="24">
        <v>14</v>
      </c>
      <c r="B642" s="24"/>
      <c r="C642" s="25" t="s">
        <v>37</v>
      </c>
      <c r="D642" s="37"/>
      <c r="E642" s="38">
        <v>65934</v>
      </c>
      <c r="F642" s="28">
        <f t="shared" si="72"/>
        <v>0</v>
      </c>
      <c r="G642" s="29">
        <v>0</v>
      </c>
      <c r="H642" s="30">
        <f t="shared" si="73"/>
        <v>0</v>
      </c>
      <c r="I642" s="31">
        <f t="shared" si="75"/>
        <v>61049.999999999993</v>
      </c>
      <c r="J642" s="31"/>
      <c r="K642" s="59">
        <f t="shared" si="74"/>
        <v>0</v>
      </c>
    </row>
    <row r="643" spans="1:11">
      <c r="A643" s="24">
        <v>15</v>
      </c>
      <c r="B643" s="24"/>
      <c r="C643" s="25" t="s">
        <v>38</v>
      </c>
      <c r="D643" s="37"/>
      <c r="E643" s="38">
        <v>76626</v>
      </c>
      <c r="F643" s="28">
        <f t="shared" si="72"/>
        <v>0</v>
      </c>
      <c r="G643" s="29">
        <v>0</v>
      </c>
      <c r="H643" s="30">
        <f t="shared" si="73"/>
        <v>0</v>
      </c>
      <c r="I643" s="31">
        <f t="shared" si="75"/>
        <v>70950</v>
      </c>
      <c r="J643" s="31"/>
      <c r="K643" s="59">
        <f t="shared" si="74"/>
        <v>0</v>
      </c>
    </row>
    <row r="644" spans="1:11">
      <c r="A644" s="24">
        <v>16</v>
      </c>
      <c r="B644" s="24"/>
      <c r="C644" s="25" t="s">
        <v>39</v>
      </c>
      <c r="D644" s="37"/>
      <c r="E644" s="38">
        <v>80190</v>
      </c>
      <c r="F644" s="28">
        <f t="shared" si="72"/>
        <v>0</v>
      </c>
      <c r="G644" s="29">
        <v>0</v>
      </c>
      <c r="H644" s="30">
        <f t="shared" si="73"/>
        <v>0</v>
      </c>
      <c r="I644" s="31">
        <f t="shared" si="75"/>
        <v>74250</v>
      </c>
      <c r="J644" s="31"/>
      <c r="K644" s="59">
        <f t="shared" si="74"/>
        <v>0</v>
      </c>
    </row>
    <row r="645" spans="1:11">
      <c r="A645" s="24">
        <v>17</v>
      </c>
      <c r="B645" s="24"/>
      <c r="C645" s="25" t="s">
        <v>40</v>
      </c>
      <c r="D645" s="37"/>
      <c r="E645" s="38">
        <v>113832</v>
      </c>
      <c r="F645" s="28">
        <f t="shared" si="72"/>
        <v>0</v>
      </c>
      <c r="G645" s="124">
        <v>0</v>
      </c>
      <c r="H645" s="30">
        <f t="shared" si="73"/>
        <v>0</v>
      </c>
      <c r="I645" s="31">
        <f t="shared" si="75"/>
        <v>105400</v>
      </c>
      <c r="J645" s="128"/>
      <c r="K645" s="59">
        <f t="shared" si="74"/>
        <v>0</v>
      </c>
    </row>
    <row r="646" spans="1:11">
      <c r="A646" s="24">
        <v>18</v>
      </c>
      <c r="B646" s="24"/>
      <c r="C646" s="25" t="s">
        <v>41</v>
      </c>
      <c r="D646" s="37">
        <v>10</v>
      </c>
      <c r="E646" s="39">
        <v>98010</v>
      </c>
      <c r="F646" s="28">
        <f t="shared" si="72"/>
        <v>980100</v>
      </c>
      <c r="G646" s="124">
        <v>0</v>
      </c>
      <c r="H646" s="30">
        <f t="shared" si="73"/>
        <v>980100</v>
      </c>
      <c r="I646" s="31">
        <f t="shared" si="75"/>
        <v>90750</v>
      </c>
      <c r="J646" s="128"/>
      <c r="K646" s="59">
        <f t="shared" si="74"/>
        <v>907500</v>
      </c>
    </row>
    <row r="647" spans="1:11" ht="17.25">
      <c r="A647" s="40"/>
      <c r="B647" s="40"/>
      <c r="C647" s="41" t="s">
        <v>42</v>
      </c>
      <c r="D647" s="42">
        <f>SUM(D629:D646)</f>
        <v>195</v>
      </c>
      <c r="E647" s="42"/>
      <c r="F647" s="43">
        <f>SUM(F629:F646)</f>
        <v>20637525</v>
      </c>
      <c r="G647" s="43"/>
      <c r="H647" s="44">
        <f>SUM(H629:H646)</f>
        <v>20637525</v>
      </c>
      <c r="I647" s="45"/>
      <c r="J647" s="45"/>
      <c r="K647" s="64">
        <f>SUM(K629:K646)</f>
        <v>19108819.444444444</v>
      </c>
    </row>
    <row r="648" spans="1:11" ht="31.5">
      <c r="A648" s="46"/>
      <c r="B648" s="46"/>
      <c r="C648" s="47"/>
      <c r="D648" s="48"/>
      <c r="E648" s="48"/>
      <c r="F648" s="49"/>
      <c r="G648" s="49"/>
      <c r="H648" s="50"/>
      <c r="I648" s="51"/>
      <c r="J648" s="51"/>
      <c r="K648" s="65">
        <f>K647*0.08</f>
        <v>1528705.5555555555</v>
      </c>
    </row>
    <row r="649" spans="1:11" ht="18">
      <c r="A649" s="283" t="s">
        <v>43</v>
      </c>
      <c r="B649" s="283"/>
      <c r="C649" s="283"/>
      <c r="D649" s="284" t="s">
        <v>44</v>
      </c>
      <c r="E649" s="284"/>
      <c r="F649" s="54"/>
      <c r="G649" s="54"/>
      <c r="H649" s="55" t="s">
        <v>45</v>
      </c>
      <c r="I649" s="56"/>
      <c r="J649" s="56"/>
      <c r="K649" s="66">
        <f>SUM(K647:K648)</f>
        <v>20637525</v>
      </c>
    </row>
    <row r="654" spans="1:11" ht="15.75">
      <c r="A654" s="279" t="s">
        <v>0</v>
      </c>
      <c r="B654" s="279"/>
      <c r="C654" s="279"/>
      <c r="D654" s="279"/>
      <c r="E654" s="279"/>
      <c r="F654" s="279"/>
      <c r="G654" s="279"/>
      <c r="H654" s="279"/>
      <c r="I654" s="3"/>
      <c r="J654" s="3"/>
      <c r="K654" s="112"/>
    </row>
    <row r="655" spans="1:11" ht="17.25">
      <c r="A655" s="279" t="s">
        <v>1</v>
      </c>
      <c r="B655" s="279"/>
      <c r="C655" s="279"/>
      <c r="D655" s="279"/>
      <c r="E655" s="279"/>
      <c r="F655" s="279"/>
      <c r="G655" s="279"/>
      <c r="H655" s="279"/>
      <c r="I655" s="3"/>
      <c r="J655" s="3"/>
      <c r="K655" s="58"/>
    </row>
    <row r="656" spans="1:11" ht="15.75">
      <c r="A656" s="279" t="s">
        <v>2</v>
      </c>
      <c r="B656" s="279"/>
      <c r="C656" s="279"/>
      <c r="D656" s="279"/>
      <c r="E656" s="279"/>
      <c r="F656" s="279"/>
      <c r="G656" s="279"/>
      <c r="H656" s="279"/>
      <c r="I656" s="3"/>
      <c r="J656" s="3"/>
      <c r="K656" s="59"/>
    </row>
    <row r="657" spans="1:11" ht="15.75">
      <c r="A657" s="279" t="s">
        <v>4</v>
      </c>
      <c r="B657" s="279"/>
      <c r="C657" s="279"/>
      <c r="D657" s="279"/>
      <c r="E657" s="279"/>
      <c r="F657" s="279"/>
      <c r="G657" s="279"/>
      <c r="H657" s="279"/>
      <c r="I657" s="3"/>
      <c r="J657" s="3"/>
      <c r="K657" s="59"/>
    </row>
    <row r="658" spans="1:11" ht="15.75">
      <c r="A658" s="280" t="s">
        <v>6</v>
      </c>
      <c r="B658" s="280"/>
      <c r="C658" s="280"/>
      <c r="D658" s="280"/>
      <c r="E658" s="280"/>
      <c r="F658" s="280"/>
      <c r="G658" s="280"/>
      <c r="H658" s="280"/>
      <c r="I658" s="3"/>
      <c r="J658" s="3"/>
      <c r="K658" s="59"/>
    </row>
    <row r="659" spans="1:11" ht="27.75">
      <c r="A659" s="9"/>
      <c r="B659" s="9"/>
      <c r="C659" s="9"/>
      <c r="D659" s="281" t="s">
        <v>588</v>
      </c>
      <c r="E659" s="281"/>
      <c r="F659" s="281"/>
      <c r="G659" s="281"/>
      <c r="H659" s="281"/>
      <c r="I659" s="3"/>
      <c r="J659" s="3"/>
      <c r="K659" s="59"/>
    </row>
    <row r="660" spans="1:11" ht="15.75">
      <c r="A660" s="11" t="s">
        <v>358</v>
      </c>
      <c r="B660" s="1"/>
      <c r="C660" s="11">
        <v>24204015</v>
      </c>
      <c r="D660" s="13"/>
      <c r="E660" s="286"/>
      <c r="F660" s="286"/>
      <c r="G660" s="286"/>
      <c r="H660" s="286"/>
      <c r="I660" s="15"/>
      <c r="J660" s="15"/>
      <c r="K660" s="59"/>
    </row>
    <row r="661" spans="1:11" ht="15.75">
      <c r="A661" s="11" t="s">
        <v>9</v>
      </c>
      <c r="B661" s="11"/>
      <c r="C661" s="286" t="s">
        <v>589</v>
      </c>
      <c r="D661" s="286"/>
      <c r="E661" s="286"/>
      <c r="F661" s="16"/>
      <c r="G661" s="11"/>
      <c r="H661" s="16"/>
      <c r="I661" s="20" t="s">
        <v>161</v>
      </c>
      <c r="J661" s="20"/>
      <c r="K661" s="62"/>
    </row>
    <row r="662" spans="1:11" ht="15.75">
      <c r="A662" s="11" t="s">
        <v>11</v>
      </c>
      <c r="B662" s="11"/>
      <c r="C662" s="289"/>
      <c r="D662" s="289"/>
      <c r="E662" s="289"/>
      <c r="F662" s="289"/>
      <c r="G662" s="18"/>
      <c r="H662" s="19" t="s">
        <v>13</v>
      </c>
      <c r="I662" s="3"/>
      <c r="J662" s="3"/>
      <c r="K662" s="59"/>
    </row>
    <row r="663" spans="1:11" ht="15.75">
      <c r="A663" s="21" t="s">
        <v>14</v>
      </c>
      <c r="B663" s="21"/>
      <c r="C663" s="21" t="s">
        <v>16</v>
      </c>
      <c r="D663" s="21"/>
      <c r="E663" s="22" t="s">
        <v>18</v>
      </c>
      <c r="F663" s="23" t="s">
        <v>19</v>
      </c>
      <c r="G663" s="23" t="s">
        <v>20</v>
      </c>
      <c r="H663" s="21" t="s">
        <v>21</v>
      </c>
      <c r="I663" s="3"/>
      <c r="J663" s="175"/>
      <c r="K663" s="59"/>
    </row>
    <row r="664" spans="1:11">
      <c r="A664" s="24">
        <v>1</v>
      </c>
      <c r="B664" s="171"/>
      <c r="C664" s="172" t="s">
        <v>23</v>
      </c>
      <c r="D664" s="26"/>
      <c r="E664" s="27">
        <v>79305</v>
      </c>
      <c r="F664" s="28">
        <f t="shared" ref="F664:F681" si="76">E664*D664</f>
        <v>0</v>
      </c>
      <c r="G664" s="29">
        <v>0</v>
      </c>
      <c r="H664" s="30">
        <f t="shared" ref="H664:H681" si="77">F664-F664*G664</f>
        <v>0</v>
      </c>
      <c r="I664" s="31">
        <f>E664/1.08</f>
        <v>73430.555555555547</v>
      </c>
      <c r="J664" s="31"/>
      <c r="K664" s="59">
        <f t="shared" ref="K664:K681" si="78">I664*D664</f>
        <v>0</v>
      </c>
    </row>
    <row r="665" spans="1:11">
      <c r="A665" s="24">
        <v>2</v>
      </c>
      <c r="B665" s="173"/>
      <c r="C665" s="25" t="s">
        <v>25</v>
      </c>
      <c r="D665" s="32"/>
      <c r="E665" s="33">
        <v>128591</v>
      </c>
      <c r="F665" s="28">
        <f t="shared" si="76"/>
        <v>0</v>
      </c>
      <c r="G665" s="29">
        <v>0</v>
      </c>
      <c r="H665" s="30">
        <f t="shared" si="77"/>
        <v>0</v>
      </c>
      <c r="I665" s="31">
        <f t="shared" ref="I665:I681" si="79">E665/1.08</f>
        <v>119065.74074074073</v>
      </c>
      <c r="J665" s="128"/>
      <c r="K665" s="59">
        <f t="shared" si="78"/>
        <v>0</v>
      </c>
    </row>
    <row r="666" spans="1:11">
      <c r="A666" s="24">
        <v>3</v>
      </c>
      <c r="B666" s="173"/>
      <c r="C666" s="25" t="s">
        <v>26</v>
      </c>
      <c r="D666" s="88"/>
      <c r="E666" s="27">
        <v>60043</v>
      </c>
      <c r="F666" s="28">
        <f t="shared" si="76"/>
        <v>0</v>
      </c>
      <c r="G666" s="29">
        <v>0</v>
      </c>
      <c r="H666" s="30">
        <f t="shared" si="77"/>
        <v>0</v>
      </c>
      <c r="I666" s="31">
        <f t="shared" si="79"/>
        <v>55595.370370370365</v>
      </c>
      <c r="J666" s="31"/>
      <c r="K666" s="59">
        <f t="shared" si="78"/>
        <v>0</v>
      </c>
    </row>
    <row r="667" spans="1:11">
      <c r="A667" s="24">
        <v>4</v>
      </c>
      <c r="B667" s="24"/>
      <c r="C667" s="25" t="s">
        <v>27</v>
      </c>
      <c r="D667" s="106"/>
      <c r="E667" s="27">
        <v>115781</v>
      </c>
      <c r="F667" s="28">
        <f t="shared" si="76"/>
        <v>0</v>
      </c>
      <c r="G667" s="124">
        <v>0</v>
      </c>
      <c r="H667" s="30">
        <f t="shared" si="77"/>
        <v>0</v>
      </c>
      <c r="I667" s="31">
        <f t="shared" si="79"/>
        <v>107204.62962962962</v>
      </c>
      <c r="J667" s="128"/>
      <c r="K667" s="59">
        <f t="shared" si="78"/>
        <v>0</v>
      </c>
    </row>
    <row r="668" spans="1:11">
      <c r="A668" s="24">
        <v>5</v>
      </c>
      <c r="B668" s="174"/>
      <c r="C668" s="172" t="s">
        <v>28</v>
      </c>
      <c r="D668" s="32"/>
      <c r="E668" s="27">
        <v>119943</v>
      </c>
      <c r="F668" s="28">
        <f t="shared" si="76"/>
        <v>0</v>
      </c>
      <c r="G668" s="124">
        <v>0</v>
      </c>
      <c r="H668" s="30">
        <f t="shared" si="77"/>
        <v>0</v>
      </c>
      <c r="I668" s="31">
        <f t="shared" si="79"/>
        <v>111058.33333333333</v>
      </c>
      <c r="J668" s="128"/>
      <c r="K668" s="59">
        <f t="shared" si="78"/>
        <v>0</v>
      </c>
    </row>
    <row r="669" spans="1:11">
      <c r="A669" s="24">
        <v>6</v>
      </c>
      <c r="B669" s="24"/>
      <c r="C669" s="25" t="s">
        <v>29</v>
      </c>
      <c r="D669" s="26"/>
      <c r="E669" s="27">
        <v>94810</v>
      </c>
      <c r="F669" s="28">
        <f t="shared" si="76"/>
        <v>0</v>
      </c>
      <c r="G669" s="29">
        <v>0</v>
      </c>
      <c r="H669" s="30">
        <f t="shared" si="77"/>
        <v>0</v>
      </c>
      <c r="I669" s="31">
        <f t="shared" si="79"/>
        <v>87787.037037037036</v>
      </c>
      <c r="J669" s="31"/>
      <c r="K669" s="59">
        <f t="shared" si="78"/>
        <v>0</v>
      </c>
    </row>
    <row r="670" spans="1:11">
      <c r="A670" s="24">
        <v>7</v>
      </c>
      <c r="B670" s="24"/>
      <c r="C670" s="25" t="s">
        <v>30</v>
      </c>
      <c r="D670" s="34"/>
      <c r="E670" s="27">
        <v>141396</v>
      </c>
      <c r="F670" s="28">
        <f t="shared" si="76"/>
        <v>0</v>
      </c>
      <c r="G670" s="29">
        <v>0</v>
      </c>
      <c r="H670" s="30">
        <f t="shared" si="77"/>
        <v>0</v>
      </c>
      <c r="I670" s="31">
        <f t="shared" si="79"/>
        <v>130922.22222222222</v>
      </c>
      <c r="J670" s="31"/>
      <c r="K670" s="59">
        <f t="shared" si="78"/>
        <v>0</v>
      </c>
    </row>
    <row r="671" spans="1:11">
      <c r="A671" s="24">
        <v>8</v>
      </c>
      <c r="B671" s="24"/>
      <c r="C671" s="25" t="s">
        <v>31</v>
      </c>
      <c r="D671" s="34"/>
      <c r="E671" s="27">
        <v>232931</v>
      </c>
      <c r="F671" s="28">
        <f t="shared" si="76"/>
        <v>0</v>
      </c>
      <c r="G671" s="29">
        <v>0</v>
      </c>
      <c r="H671" s="30">
        <f t="shared" si="77"/>
        <v>0</v>
      </c>
      <c r="I671" s="31">
        <f t="shared" si="79"/>
        <v>215676.85185185182</v>
      </c>
      <c r="J671" s="31"/>
      <c r="K671" s="59">
        <f t="shared" si="78"/>
        <v>0</v>
      </c>
    </row>
    <row r="672" spans="1:11">
      <c r="A672" s="24">
        <v>9</v>
      </c>
      <c r="B672" s="171"/>
      <c r="C672" s="172" t="s">
        <v>32</v>
      </c>
      <c r="D672" s="26">
        <v>15</v>
      </c>
      <c r="E672" s="33">
        <v>93150</v>
      </c>
      <c r="F672" s="28">
        <f t="shared" si="76"/>
        <v>1397250</v>
      </c>
      <c r="G672" s="29">
        <v>0</v>
      </c>
      <c r="H672" s="30">
        <f t="shared" si="77"/>
        <v>1397250</v>
      </c>
      <c r="I672" s="31">
        <f t="shared" si="79"/>
        <v>86250</v>
      </c>
      <c r="J672" s="31"/>
      <c r="K672" s="59">
        <f t="shared" si="78"/>
        <v>1293750</v>
      </c>
    </row>
    <row r="673" spans="1:11">
      <c r="A673" s="24">
        <v>10</v>
      </c>
      <c r="B673" s="174"/>
      <c r="C673" s="36" t="s">
        <v>33</v>
      </c>
      <c r="D673" s="37"/>
      <c r="E673" s="33">
        <v>101053</v>
      </c>
      <c r="F673" s="28">
        <f t="shared" si="76"/>
        <v>0</v>
      </c>
      <c r="G673" s="29">
        <v>0</v>
      </c>
      <c r="H673" s="30">
        <f t="shared" si="77"/>
        <v>0</v>
      </c>
      <c r="I673" s="31">
        <f t="shared" si="79"/>
        <v>93567.592592592584</v>
      </c>
      <c r="J673" s="31"/>
      <c r="K673" s="59">
        <f t="shared" si="78"/>
        <v>0</v>
      </c>
    </row>
    <row r="674" spans="1:11">
      <c r="A674" s="24">
        <v>11</v>
      </c>
      <c r="B674" s="171"/>
      <c r="C674" s="172" t="s">
        <v>34</v>
      </c>
      <c r="D674" s="37">
        <v>2</v>
      </c>
      <c r="E674" s="27">
        <v>54198</v>
      </c>
      <c r="F674" s="28">
        <f t="shared" si="76"/>
        <v>108396</v>
      </c>
      <c r="G674" s="29">
        <v>0</v>
      </c>
      <c r="H674" s="30">
        <f t="shared" si="77"/>
        <v>108396</v>
      </c>
      <c r="I674" s="31">
        <f t="shared" si="79"/>
        <v>50183.333333333328</v>
      </c>
      <c r="J674" s="31"/>
      <c r="K674" s="59">
        <f t="shared" si="78"/>
        <v>100366.66666666666</v>
      </c>
    </row>
    <row r="675" spans="1:11">
      <c r="A675" s="24">
        <v>12</v>
      </c>
      <c r="B675" s="24"/>
      <c r="C675" s="25" t="s">
        <v>35</v>
      </c>
      <c r="D675" s="37"/>
      <c r="E675" s="27">
        <v>49680</v>
      </c>
      <c r="F675" s="28">
        <f t="shared" si="76"/>
        <v>0</v>
      </c>
      <c r="G675" s="29">
        <v>0</v>
      </c>
      <c r="H675" s="30">
        <f t="shared" si="77"/>
        <v>0</v>
      </c>
      <c r="I675" s="31">
        <f t="shared" si="79"/>
        <v>46000</v>
      </c>
      <c r="J675" s="31"/>
      <c r="K675" s="59">
        <f t="shared" si="78"/>
        <v>0</v>
      </c>
    </row>
    <row r="676" spans="1:11">
      <c r="A676" s="24">
        <v>13</v>
      </c>
      <c r="B676" s="24"/>
      <c r="C676" s="25" t="s">
        <v>36</v>
      </c>
      <c r="D676" s="37"/>
      <c r="E676" s="38">
        <v>64152</v>
      </c>
      <c r="F676" s="28">
        <f t="shared" si="76"/>
        <v>0</v>
      </c>
      <c r="G676" s="29">
        <v>0</v>
      </c>
      <c r="H676" s="30">
        <f t="shared" si="77"/>
        <v>0</v>
      </c>
      <c r="I676" s="31">
        <f t="shared" si="79"/>
        <v>59399.999999999993</v>
      </c>
      <c r="J676" s="31"/>
      <c r="K676" s="59">
        <f t="shared" si="78"/>
        <v>0</v>
      </c>
    </row>
    <row r="677" spans="1:11">
      <c r="A677" s="24">
        <v>14</v>
      </c>
      <c r="B677" s="24"/>
      <c r="C677" s="25" t="s">
        <v>37</v>
      </c>
      <c r="D677" s="37"/>
      <c r="E677" s="38">
        <v>65934</v>
      </c>
      <c r="F677" s="28">
        <f t="shared" si="76"/>
        <v>0</v>
      </c>
      <c r="G677" s="29">
        <v>0</v>
      </c>
      <c r="H677" s="30">
        <f t="shared" si="77"/>
        <v>0</v>
      </c>
      <c r="I677" s="31">
        <f t="shared" si="79"/>
        <v>61049.999999999993</v>
      </c>
      <c r="J677" s="31"/>
      <c r="K677" s="59">
        <f t="shared" si="78"/>
        <v>0</v>
      </c>
    </row>
    <row r="678" spans="1:11">
      <c r="A678" s="24">
        <v>15</v>
      </c>
      <c r="B678" s="24"/>
      <c r="C678" s="25" t="s">
        <v>38</v>
      </c>
      <c r="D678" s="37"/>
      <c r="E678" s="38">
        <v>76626</v>
      </c>
      <c r="F678" s="28">
        <f t="shared" si="76"/>
        <v>0</v>
      </c>
      <c r="G678" s="29">
        <v>0</v>
      </c>
      <c r="H678" s="30">
        <f t="shared" si="77"/>
        <v>0</v>
      </c>
      <c r="I678" s="31">
        <f t="shared" si="79"/>
        <v>70950</v>
      </c>
      <c r="J678" s="31"/>
      <c r="K678" s="59">
        <f t="shared" si="78"/>
        <v>0</v>
      </c>
    </row>
    <row r="679" spans="1:11">
      <c r="A679" s="24">
        <v>16</v>
      </c>
      <c r="B679" s="24"/>
      <c r="C679" s="25" t="s">
        <v>39</v>
      </c>
      <c r="D679" s="37"/>
      <c r="E679" s="38">
        <v>80190</v>
      </c>
      <c r="F679" s="28">
        <f t="shared" si="76"/>
        <v>0</v>
      </c>
      <c r="G679" s="29">
        <v>0</v>
      </c>
      <c r="H679" s="30">
        <f t="shared" si="77"/>
        <v>0</v>
      </c>
      <c r="I679" s="31">
        <f t="shared" si="79"/>
        <v>74250</v>
      </c>
      <c r="J679" s="31"/>
      <c r="K679" s="59">
        <f t="shared" si="78"/>
        <v>0</v>
      </c>
    </row>
    <row r="680" spans="1:11">
      <c r="A680" s="24">
        <v>17</v>
      </c>
      <c r="B680" s="24"/>
      <c r="C680" s="25" t="s">
        <v>40</v>
      </c>
      <c r="D680" s="37"/>
      <c r="E680" s="38">
        <v>113832</v>
      </c>
      <c r="F680" s="28">
        <f t="shared" si="76"/>
        <v>0</v>
      </c>
      <c r="G680" s="124">
        <v>0</v>
      </c>
      <c r="H680" s="30">
        <f t="shared" si="77"/>
        <v>0</v>
      </c>
      <c r="I680" s="31">
        <f t="shared" si="79"/>
        <v>105400</v>
      </c>
      <c r="J680" s="128"/>
      <c r="K680" s="59">
        <f t="shared" si="78"/>
        <v>0</v>
      </c>
    </row>
    <row r="681" spans="1:11">
      <c r="A681" s="24">
        <v>18</v>
      </c>
      <c r="B681" s="24"/>
      <c r="C681" s="25" t="s">
        <v>41</v>
      </c>
      <c r="D681" s="37"/>
      <c r="E681" s="39">
        <v>98010</v>
      </c>
      <c r="F681" s="28">
        <f t="shared" si="76"/>
        <v>0</v>
      </c>
      <c r="G681" s="124">
        <v>0</v>
      </c>
      <c r="H681" s="30">
        <f t="shared" si="77"/>
        <v>0</v>
      </c>
      <c r="I681" s="31">
        <f t="shared" si="79"/>
        <v>90750</v>
      </c>
      <c r="J681" s="128"/>
      <c r="K681" s="59">
        <f t="shared" si="78"/>
        <v>0</v>
      </c>
    </row>
    <row r="682" spans="1:11" ht="17.25">
      <c r="A682" s="40"/>
      <c r="B682" s="40"/>
      <c r="C682" s="41" t="s">
        <v>42</v>
      </c>
      <c r="D682" s="42">
        <f>SUM(D664:D681)</f>
        <v>17</v>
      </c>
      <c r="E682" s="42"/>
      <c r="F682" s="43">
        <f>SUM(F664:F681)</f>
        <v>1505646</v>
      </c>
      <c r="G682" s="43"/>
      <c r="H682" s="44">
        <f>SUM(H664:H681)</f>
        <v>1505646</v>
      </c>
      <c r="I682" s="45"/>
      <c r="J682" s="45"/>
      <c r="K682" s="64">
        <f>SUM(K664:K681)</f>
        <v>1394116.6666666667</v>
      </c>
    </row>
    <row r="683" spans="1:11" ht="31.5">
      <c r="A683" s="46"/>
      <c r="B683" s="46"/>
      <c r="C683" s="47"/>
      <c r="D683" s="48"/>
      <c r="E683" s="48"/>
      <c r="F683" s="49"/>
      <c r="G683" s="49"/>
      <c r="H683" s="50"/>
      <c r="I683" s="51"/>
      <c r="J683" s="51"/>
      <c r="K683" s="65">
        <f>K682*0.08</f>
        <v>111529.33333333334</v>
      </c>
    </row>
    <row r="684" spans="1:11" ht="18">
      <c r="A684" s="283" t="s">
        <v>43</v>
      </c>
      <c r="B684" s="283"/>
      <c r="C684" s="283"/>
      <c r="D684" s="284" t="s">
        <v>44</v>
      </c>
      <c r="E684" s="284"/>
      <c r="F684" s="54"/>
      <c r="G684" s="54"/>
      <c r="H684" s="55" t="s">
        <v>45</v>
      </c>
      <c r="I684" s="56"/>
      <c r="J684" s="56"/>
      <c r="K684" s="66">
        <f>SUM(K682:K683)</f>
        <v>1505646</v>
      </c>
    </row>
    <row r="688" spans="1:11" ht="15.75">
      <c r="A688" s="279" t="s">
        <v>0</v>
      </c>
      <c r="B688" s="279"/>
      <c r="C688" s="279"/>
      <c r="D688" s="279"/>
      <c r="E688" s="279"/>
      <c r="F688" s="279"/>
      <c r="G688" s="279"/>
      <c r="H688" s="279"/>
      <c r="I688" s="3"/>
      <c r="J688" s="3"/>
      <c r="K688" s="112"/>
    </row>
    <row r="689" spans="1:11" ht="17.25">
      <c r="A689" s="279" t="s">
        <v>1</v>
      </c>
      <c r="B689" s="279"/>
      <c r="C689" s="279"/>
      <c r="D689" s="279"/>
      <c r="E689" s="279"/>
      <c r="F689" s="279"/>
      <c r="G689" s="279"/>
      <c r="H689" s="279"/>
      <c r="I689" s="3"/>
      <c r="J689" s="3"/>
      <c r="K689" s="58"/>
    </row>
    <row r="690" spans="1:11" ht="15.75">
      <c r="A690" s="279" t="s">
        <v>2</v>
      </c>
      <c r="B690" s="279"/>
      <c r="C690" s="279"/>
      <c r="D690" s="279"/>
      <c r="E690" s="279"/>
      <c r="F690" s="279"/>
      <c r="G690" s="279"/>
      <c r="H690" s="279"/>
      <c r="I690" s="3"/>
      <c r="J690" s="3"/>
      <c r="K690" s="59"/>
    </row>
    <row r="691" spans="1:11" ht="15.75">
      <c r="A691" s="279" t="s">
        <v>4</v>
      </c>
      <c r="B691" s="279"/>
      <c r="C691" s="279"/>
      <c r="D691" s="279"/>
      <c r="E691" s="279"/>
      <c r="F691" s="279"/>
      <c r="G691" s="279"/>
      <c r="H691" s="279"/>
      <c r="I691" s="3"/>
      <c r="J691" s="3"/>
      <c r="K691" s="59"/>
    </row>
    <row r="692" spans="1:11" ht="15.75">
      <c r="A692" s="280" t="s">
        <v>6</v>
      </c>
      <c r="B692" s="280"/>
      <c r="C692" s="280"/>
      <c r="D692" s="280"/>
      <c r="E692" s="280"/>
      <c r="F692" s="280"/>
      <c r="G692" s="280"/>
      <c r="H692" s="280"/>
      <c r="I692" s="3"/>
      <c r="J692" s="3"/>
      <c r="K692" s="59"/>
    </row>
    <row r="693" spans="1:11" ht="27.75">
      <c r="A693" s="9"/>
      <c r="B693" s="9"/>
      <c r="C693" s="9"/>
      <c r="D693" s="281" t="s">
        <v>588</v>
      </c>
      <c r="E693" s="281"/>
      <c r="F693" s="281"/>
      <c r="G693" s="281"/>
      <c r="H693" s="281"/>
      <c r="I693" s="3"/>
      <c r="J693" s="3"/>
      <c r="K693" s="59"/>
    </row>
    <row r="694" spans="1:11" ht="15.75">
      <c r="A694" s="11" t="s">
        <v>358</v>
      </c>
      <c r="B694" s="1"/>
      <c r="C694" s="11">
        <v>22223242</v>
      </c>
      <c r="D694" s="13"/>
      <c r="E694" s="286"/>
      <c r="F694" s="286"/>
      <c r="G694" s="286"/>
      <c r="H694" s="286"/>
      <c r="I694" s="15"/>
      <c r="J694" s="15"/>
      <c r="K694" s="59"/>
    </row>
    <row r="695" spans="1:11" ht="15.75">
      <c r="A695" s="11" t="s">
        <v>9</v>
      </c>
      <c r="B695" s="11"/>
      <c r="C695" s="286" t="s">
        <v>436</v>
      </c>
      <c r="D695" s="286"/>
      <c r="E695" s="286"/>
      <c r="F695" s="16"/>
      <c r="G695" s="11"/>
      <c r="H695" s="16"/>
      <c r="I695" s="20" t="s">
        <v>161</v>
      </c>
      <c r="J695" s="20"/>
      <c r="K695" s="62"/>
    </row>
    <row r="696" spans="1:11" ht="15.75">
      <c r="A696" s="11" t="s">
        <v>11</v>
      </c>
      <c r="B696" s="11"/>
      <c r="C696" s="289"/>
      <c r="D696" s="289"/>
      <c r="E696" s="289"/>
      <c r="F696" s="289"/>
      <c r="G696" s="18"/>
      <c r="H696" s="19" t="s">
        <v>13</v>
      </c>
      <c r="I696" s="3"/>
      <c r="J696" s="3"/>
      <c r="K696" s="59"/>
    </row>
    <row r="697" spans="1:11" ht="15.75">
      <c r="A697" s="21" t="s">
        <v>14</v>
      </c>
      <c r="B697" s="21"/>
      <c r="C697" s="21" t="s">
        <v>16</v>
      </c>
      <c r="D697" s="21"/>
      <c r="E697" s="22" t="s">
        <v>18</v>
      </c>
      <c r="F697" s="23" t="s">
        <v>19</v>
      </c>
      <c r="G697" s="23" t="s">
        <v>20</v>
      </c>
      <c r="H697" s="21" t="s">
        <v>21</v>
      </c>
      <c r="I697" s="3"/>
      <c r="J697" s="175"/>
      <c r="K697" s="59"/>
    </row>
    <row r="698" spans="1:11">
      <c r="A698" s="24">
        <v>1</v>
      </c>
      <c r="B698" s="171"/>
      <c r="C698" s="172" t="s">
        <v>23</v>
      </c>
      <c r="D698" s="26"/>
      <c r="E698" s="27">
        <v>79305</v>
      </c>
      <c r="F698" s="28">
        <f t="shared" ref="F698:F715" si="80">E698*D698</f>
        <v>0</v>
      </c>
      <c r="G698" s="29">
        <v>0</v>
      </c>
      <c r="H698" s="30">
        <f t="shared" ref="H698:H715" si="81">F698-F698*G698</f>
        <v>0</v>
      </c>
      <c r="I698" s="31">
        <f>E698/1.08</f>
        <v>73430.555555555547</v>
      </c>
      <c r="J698" s="31"/>
      <c r="K698" s="59">
        <f t="shared" ref="K698:K715" si="82">I698*D698</f>
        <v>0</v>
      </c>
    </row>
    <row r="699" spans="1:11">
      <c r="A699" s="24">
        <v>2</v>
      </c>
      <c r="B699" s="173"/>
      <c r="C699" s="25" t="s">
        <v>25</v>
      </c>
      <c r="D699" s="32"/>
      <c r="E699" s="33">
        <v>128591</v>
      </c>
      <c r="F699" s="28">
        <f t="shared" si="80"/>
        <v>0</v>
      </c>
      <c r="G699" s="29">
        <v>0</v>
      </c>
      <c r="H699" s="30">
        <f t="shared" si="81"/>
        <v>0</v>
      </c>
      <c r="I699" s="31">
        <f t="shared" ref="I699:I715" si="83">E699/1.08</f>
        <v>119065.74074074073</v>
      </c>
      <c r="J699" s="128"/>
      <c r="K699" s="59">
        <f t="shared" si="82"/>
        <v>0</v>
      </c>
    </row>
    <row r="700" spans="1:11">
      <c r="A700" s="24">
        <v>3</v>
      </c>
      <c r="B700" s="173"/>
      <c r="C700" s="25" t="s">
        <v>26</v>
      </c>
      <c r="D700" s="88"/>
      <c r="E700" s="27">
        <v>60043</v>
      </c>
      <c r="F700" s="28">
        <f t="shared" si="80"/>
        <v>0</v>
      </c>
      <c r="G700" s="29">
        <v>0</v>
      </c>
      <c r="H700" s="30">
        <f t="shared" si="81"/>
        <v>0</v>
      </c>
      <c r="I700" s="31">
        <f t="shared" si="83"/>
        <v>55595.370370370365</v>
      </c>
      <c r="J700" s="31"/>
      <c r="K700" s="59">
        <f t="shared" si="82"/>
        <v>0</v>
      </c>
    </row>
    <row r="701" spans="1:11">
      <c r="A701" s="24">
        <v>4</v>
      </c>
      <c r="B701" s="24"/>
      <c r="C701" s="25" t="s">
        <v>27</v>
      </c>
      <c r="D701" s="106"/>
      <c r="E701" s="27">
        <v>115781</v>
      </c>
      <c r="F701" s="28">
        <f t="shared" si="80"/>
        <v>0</v>
      </c>
      <c r="G701" s="124">
        <v>0</v>
      </c>
      <c r="H701" s="30">
        <f t="shared" si="81"/>
        <v>0</v>
      </c>
      <c r="I701" s="31">
        <f t="shared" si="83"/>
        <v>107204.62962962962</v>
      </c>
      <c r="J701" s="128"/>
      <c r="K701" s="59">
        <f t="shared" si="82"/>
        <v>0</v>
      </c>
    </row>
    <row r="702" spans="1:11">
      <c r="A702" s="24">
        <v>5</v>
      </c>
      <c r="B702" s="174"/>
      <c r="C702" s="172" t="s">
        <v>28</v>
      </c>
      <c r="D702" s="32"/>
      <c r="E702" s="27">
        <v>119943</v>
      </c>
      <c r="F702" s="28">
        <f t="shared" si="80"/>
        <v>0</v>
      </c>
      <c r="G702" s="124">
        <v>0</v>
      </c>
      <c r="H702" s="30">
        <f t="shared" si="81"/>
        <v>0</v>
      </c>
      <c r="I702" s="31">
        <f t="shared" si="83"/>
        <v>111058.33333333333</v>
      </c>
      <c r="J702" s="128"/>
      <c r="K702" s="59">
        <f t="shared" si="82"/>
        <v>0</v>
      </c>
    </row>
    <row r="703" spans="1:11">
      <c r="A703" s="24">
        <v>6</v>
      </c>
      <c r="B703" s="24"/>
      <c r="C703" s="25" t="s">
        <v>29</v>
      </c>
      <c r="D703" s="26"/>
      <c r="E703" s="27">
        <v>94810</v>
      </c>
      <c r="F703" s="28">
        <f t="shared" si="80"/>
        <v>0</v>
      </c>
      <c r="G703" s="29">
        <v>0</v>
      </c>
      <c r="H703" s="30">
        <f t="shared" si="81"/>
        <v>0</v>
      </c>
      <c r="I703" s="31">
        <f t="shared" si="83"/>
        <v>87787.037037037036</v>
      </c>
      <c r="J703" s="31"/>
      <c r="K703" s="59">
        <f t="shared" si="82"/>
        <v>0</v>
      </c>
    </row>
    <row r="704" spans="1:11">
      <c r="A704" s="24">
        <v>7</v>
      </c>
      <c r="B704" s="24"/>
      <c r="C704" s="25" t="s">
        <v>30</v>
      </c>
      <c r="D704" s="34"/>
      <c r="E704" s="27">
        <v>141396</v>
      </c>
      <c r="F704" s="28">
        <f t="shared" si="80"/>
        <v>0</v>
      </c>
      <c r="G704" s="29">
        <v>0</v>
      </c>
      <c r="H704" s="30">
        <f t="shared" si="81"/>
        <v>0</v>
      </c>
      <c r="I704" s="31">
        <f t="shared" si="83"/>
        <v>130922.22222222222</v>
      </c>
      <c r="J704" s="31"/>
      <c r="K704" s="59">
        <f t="shared" si="82"/>
        <v>0</v>
      </c>
    </row>
    <row r="705" spans="1:11">
      <c r="A705" s="24">
        <v>8</v>
      </c>
      <c r="B705" s="24"/>
      <c r="C705" s="25" t="s">
        <v>31</v>
      </c>
      <c r="D705" s="34"/>
      <c r="E705" s="27">
        <v>232931</v>
      </c>
      <c r="F705" s="28">
        <f t="shared" si="80"/>
        <v>0</v>
      </c>
      <c r="G705" s="29">
        <v>0</v>
      </c>
      <c r="H705" s="30">
        <f t="shared" si="81"/>
        <v>0</v>
      </c>
      <c r="I705" s="31">
        <f t="shared" si="83"/>
        <v>215676.85185185182</v>
      </c>
      <c r="J705" s="31"/>
      <c r="K705" s="59">
        <f t="shared" si="82"/>
        <v>0</v>
      </c>
    </row>
    <row r="706" spans="1:11">
      <c r="A706" s="24">
        <v>9</v>
      </c>
      <c r="B706" s="171"/>
      <c r="C706" s="172" t="s">
        <v>32</v>
      </c>
      <c r="D706" s="26"/>
      <c r="E706" s="33">
        <v>93150</v>
      </c>
      <c r="F706" s="28">
        <f t="shared" si="80"/>
        <v>0</v>
      </c>
      <c r="G706" s="29">
        <v>0</v>
      </c>
      <c r="H706" s="30">
        <f t="shared" si="81"/>
        <v>0</v>
      </c>
      <c r="I706" s="31">
        <f t="shared" si="83"/>
        <v>86250</v>
      </c>
      <c r="J706" s="31"/>
      <c r="K706" s="59">
        <f t="shared" si="82"/>
        <v>0</v>
      </c>
    </row>
    <row r="707" spans="1:11">
      <c r="A707" s="24">
        <v>10</v>
      </c>
      <c r="B707" s="174"/>
      <c r="C707" s="36" t="s">
        <v>33</v>
      </c>
      <c r="D707" s="37"/>
      <c r="E707" s="33">
        <v>101053</v>
      </c>
      <c r="F707" s="28">
        <f t="shared" si="80"/>
        <v>0</v>
      </c>
      <c r="G707" s="29">
        <v>0</v>
      </c>
      <c r="H707" s="30">
        <f t="shared" si="81"/>
        <v>0</v>
      </c>
      <c r="I707" s="31">
        <f t="shared" si="83"/>
        <v>93567.592592592584</v>
      </c>
      <c r="J707" s="31"/>
      <c r="K707" s="59">
        <f t="shared" si="82"/>
        <v>0</v>
      </c>
    </row>
    <row r="708" spans="1:11">
      <c r="A708" s="24">
        <v>11</v>
      </c>
      <c r="B708" s="171"/>
      <c r="C708" s="172" t="s">
        <v>34</v>
      </c>
      <c r="D708" s="37"/>
      <c r="E708" s="27">
        <v>54198</v>
      </c>
      <c r="F708" s="28">
        <f t="shared" si="80"/>
        <v>0</v>
      </c>
      <c r="G708" s="29">
        <v>0</v>
      </c>
      <c r="H708" s="30">
        <f t="shared" si="81"/>
        <v>0</v>
      </c>
      <c r="I708" s="31">
        <f t="shared" si="83"/>
        <v>50183.333333333328</v>
      </c>
      <c r="J708" s="31"/>
      <c r="K708" s="59">
        <f t="shared" si="82"/>
        <v>0</v>
      </c>
    </row>
    <row r="709" spans="1:11">
      <c r="A709" s="24">
        <v>12</v>
      </c>
      <c r="B709" s="24"/>
      <c r="C709" s="25" t="s">
        <v>35</v>
      </c>
      <c r="D709" s="37"/>
      <c r="E709" s="27">
        <v>49680</v>
      </c>
      <c r="F709" s="28">
        <f t="shared" si="80"/>
        <v>0</v>
      </c>
      <c r="G709" s="29">
        <v>0</v>
      </c>
      <c r="H709" s="30">
        <f t="shared" si="81"/>
        <v>0</v>
      </c>
      <c r="I709" s="31">
        <f t="shared" si="83"/>
        <v>46000</v>
      </c>
      <c r="J709" s="31"/>
      <c r="K709" s="59">
        <f t="shared" si="82"/>
        <v>0</v>
      </c>
    </row>
    <row r="710" spans="1:11">
      <c r="A710" s="24">
        <v>13</v>
      </c>
      <c r="B710" s="24"/>
      <c r="C710" s="25" t="s">
        <v>36</v>
      </c>
      <c r="D710" s="37"/>
      <c r="E710" s="38">
        <v>64152</v>
      </c>
      <c r="F710" s="28">
        <f t="shared" si="80"/>
        <v>0</v>
      </c>
      <c r="G710" s="29">
        <v>0</v>
      </c>
      <c r="H710" s="30">
        <f t="shared" si="81"/>
        <v>0</v>
      </c>
      <c r="I710" s="31">
        <f t="shared" si="83"/>
        <v>59399.999999999993</v>
      </c>
      <c r="J710" s="31"/>
      <c r="K710" s="59">
        <f t="shared" si="82"/>
        <v>0</v>
      </c>
    </row>
    <row r="711" spans="1:11">
      <c r="A711" s="24">
        <v>14</v>
      </c>
      <c r="B711" s="24"/>
      <c r="C711" s="25" t="s">
        <v>37</v>
      </c>
      <c r="D711" s="37"/>
      <c r="E711" s="38">
        <v>65934</v>
      </c>
      <c r="F711" s="28">
        <f t="shared" si="80"/>
        <v>0</v>
      </c>
      <c r="G711" s="29">
        <v>0</v>
      </c>
      <c r="H711" s="30">
        <f t="shared" si="81"/>
        <v>0</v>
      </c>
      <c r="I711" s="31">
        <f t="shared" si="83"/>
        <v>61049.999999999993</v>
      </c>
      <c r="J711" s="31"/>
      <c r="K711" s="59">
        <f t="shared" si="82"/>
        <v>0</v>
      </c>
    </row>
    <row r="712" spans="1:11">
      <c r="A712" s="24">
        <v>15</v>
      </c>
      <c r="B712" s="24"/>
      <c r="C712" s="25" t="s">
        <v>38</v>
      </c>
      <c r="D712" s="37"/>
      <c r="E712" s="38">
        <v>76626</v>
      </c>
      <c r="F712" s="28">
        <f t="shared" si="80"/>
        <v>0</v>
      </c>
      <c r="G712" s="29">
        <v>0</v>
      </c>
      <c r="H712" s="30">
        <f t="shared" si="81"/>
        <v>0</v>
      </c>
      <c r="I712" s="31">
        <f t="shared" si="83"/>
        <v>70950</v>
      </c>
      <c r="J712" s="31"/>
      <c r="K712" s="59">
        <f t="shared" si="82"/>
        <v>0</v>
      </c>
    </row>
    <row r="713" spans="1:11">
      <c r="A713" s="24">
        <v>16</v>
      </c>
      <c r="B713" s="24"/>
      <c r="C713" s="25" t="s">
        <v>39</v>
      </c>
      <c r="D713" s="37"/>
      <c r="E713" s="38">
        <v>80190</v>
      </c>
      <c r="F713" s="28">
        <f t="shared" si="80"/>
        <v>0</v>
      </c>
      <c r="G713" s="29">
        <v>0</v>
      </c>
      <c r="H713" s="30">
        <f t="shared" si="81"/>
        <v>0</v>
      </c>
      <c r="I713" s="31">
        <f t="shared" si="83"/>
        <v>74250</v>
      </c>
      <c r="J713" s="31"/>
      <c r="K713" s="59">
        <f t="shared" si="82"/>
        <v>0</v>
      </c>
    </row>
    <row r="714" spans="1:11">
      <c r="A714" s="24">
        <v>17</v>
      </c>
      <c r="B714" s="24"/>
      <c r="C714" s="25" t="s">
        <v>40</v>
      </c>
      <c r="D714" s="37">
        <v>10</v>
      </c>
      <c r="E714" s="38">
        <v>113832</v>
      </c>
      <c r="F714" s="28">
        <f t="shared" si="80"/>
        <v>1138320</v>
      </c>
      <c r="G714" s="124">
        <v>0</v>
      </c>
      <c r="H714" s="30">
        <f t="shared" si="81"/>
        <v>1138320</v>
      </c>
      <c r="I714" s="31">
        <f t="shared" si="83"/>
        <v>105400</v>
      </c>
      <c r="J714" s="128"/>
      <c r="K714" s="59">
        <f t="shared" si="82"/>
        <v>1054000</v>
      </c>
    </row>
    <row r="715" spans="1:11">
      <c r="A715" s="24">
        <v>18</v>
      </c>
      <c r="B715" s="24"/>
      <c r="C715" s="25" t="s">
        <v>41</v>
      </c>
      <c r="D715" s="37">
        <v>10</v>
      </c>
      <c r="E715" s="39">
        <v>98010</v>
      </c>
      <c r="F715" s="28">
        <f t="shared" si="80"/>
        <v>980100</v>
      </c>
      <c r="G715" s="124">
        <v>0</v>
      </c>
      <c r="H715" s="30">
        <f t="shared" si="81"/>
        <v>980100</v>
      </c>
      <c r="I715" s="31">
        <f t="shared" si="83"/>
        <v>90750</v>
      </c>
      <c r="J715" s="128"/>
      <c r="K715" s="59">
        <f t="shared" si="82"/>
        <v>907500</v>
      </c>
    </row>
    <row r="716" spans="1:11" ht="17.25">
      <c r="A716" s="40"/>
      <c r="B716" s="40"/>
      <c r="C716" s="41" t="s">
        <v>42</v>
      </c>
      <c r="D716" s="42">
        <f>SUM(D698:D715)</f>
        <v>20</v>
      </c>
      <c r="E716" s="42"/>
      <c r="F716" s="43">
        <f>SUM(F698:F715)</f>
        <v>2118420</v>
      </c>
      <c r="G716" s="43"/>
      <c r="H716" s="44">
        <f>SUM(H698:H715)</f>
        <v>2118420</v>
      </c>
      <c r="I716" s="45"/>
      <c r="J716" s="45"/>
      <c r="K716" s="64">
        <f>SUM(K698:K715)</f>
        <v>1961500</v>
      </c>
    </row>
    <row r="717" spans="1:11" ht="31.5">
      <c r="A717" s="46"/>
      <c r="B717" s="46"/>
      <c r="C717" s="47"/>
      <c r="D717" s="48"/>
      <c r="E717" s="48"/>
      <c r="F717" s="49"/>
      <c r="G717" s="49"/>
      <c r="H717" s="50"/>
      <c r="I717" s="51"/>
      <c r="J717" s="51"/>
      <c r="K717" s="65">
        <f>K716*0.08</f>
        <v>156920</v>
      </c>
    </row>
    <row r="718" spans="1:11" ht="18">
      <c r="A718" s="283" t="s">
        <v>43</v>
      </c>
      <c r="B718" s="283"/>
      <c r="C718" s="283"/>
      <c r="D718" s="284" t="s">
        <v>44</v>
      </c>
      <c r="E718" s="284"/>
      <c r="F718" s="54"/>
      <c r="G718" s="54"/>
      <c r="H718" s="55" t="s">
        <v>45</v>
      </c>
      <c r="I718" s="56"/>
      <c r="J718" s="56"/>
      <c r="K718" s="66">
        <f>SUM(K716:K717)</f>
        <v>2118420</v>
      </c>
    </row>
    <row r="722" spans="1:11" ht="15.75">
      <c r="A722" s="279" t="s">
        <v>0</v>
      </c>
      <c r="B722" s="279"/>
      <c r="C722" s="279"/>
      <c r="D722" s="279"/>
      <c r="E722" s="279"/>
      <c r="F722" s="279"/>
      <c r="G722" s="279"/>
      <c r="H722" s="279"/>
      <c r="I722" s="3"/>
      <c r="J722" s="3"/>
      <c r="K722" s="112"/>
    </row>
    <row r="723" spans="1:11" ht="17.25">
      <c r="A723" s="279" t="s">
        <v>1</v>
      </c>
      <c r="B723" s="279"/>
      <c r="C723" s="279"/>
      <c r="D723" s="279"/>
      <c r="E723" s="279"/>
      <c r="F723" s="279"/>
      <c r="G723" s="279"/>
      <c r="H723" s="279"/>
      <c r="I723" s="3"/>
      <c r="J723" s="3"/>
      <c r="K723" s="58"/>
    </row>
    <row r="724" spans="1:11" ht="15.75">
      <c r="A724" s="279" t="s">
        <v>2</v>
      </c>
      <c r="B724" s="279"/>
      <c r="C724" s="279"/>
      <c r="D724" s="279"/>
      <c r="E724" s="279"/>
      <c r="F724" s="279"/>
      <c r="G724" s="279"/>
      <c r="H724" s="279"/>
      <c r="I724" s="3"/>
      <c r="J724" s="3"/>
      <c r="K724" s="59"/>
    </row>
    <row r="725" spans="1:11" ht="15.75">
      <c r="A725" s="279" t="s">
        <v>4</v>
      </c>
      <c r="B725" s="279"/>
      <c r="C725" s="279"/>
      <c r="D725" s="279"/>
      <c r="E725" s="279"/>
      <c r="F725" s="279"/>
      <c r="G725" s="279"/>
      <c r="H725" s="279"/>
      <c r="I725" s="3"/>
      <c r="J725" s="3"/>
      <c r="K725" s="59"/>
    </row>
    <row r="726" spans="1:11" ht="15.75">
      <c r="A726" s="280" t="s">
        <v>6</v>
      </c>
      <c r="B726" s="280"/>
      <c r="C726" s="280"/>
      <c r="D726" s="280"/>
      <c r="E726" s="280"/>
      <c r="F726" s="280"/>
      <c r="G726" s="280"/>
      <c r="H726" s="280"/>
      <c r="I726" s="3"/>
      <c r="J726" s="3"/>
      <c r="K726" s="59"/>
    </row>
    <row r="727" spans="1:11" ht="27.75">
      <c r="A727" s="9"/>
      <c r="B727" s="9"/>
      <c r="C727" s="9"/>
      <c r="D727" s="281" t="s">
        <v>588</v>
      </c>
      <c r="E727" s="281"/>
      <c r="F727" s="281"/>
      <c r="G727" s="281"/>
      <c r="H727" s="281"/>
      <c r="I727" s="3"/>
      <c r="J727" s="3"/>
      <c r="K727" s="59"/>
    </row>
    <row r="728" spans="1:11" ht="15.75">
      <c r="A728" s="11" t="s">
        <v>358</v>
      </c>
      <c r="B728" s="1"/>
      <c r="C728" s="11">
        <v>20250311</v>
      </c>
      <c r="D728" s="13"/>
      <c r="E728" s="286"/>
      <c r="F728" s="286"/>
      <c r="G728" s="286"/>
      <c r="H728" s="286"/>
      <c r="I728" s="15"/>
      <c r="J728" s="15"/>
      <c r="K728" s="59"/>
    </row>
    <row r="729" spans="1:11" ht="15.75">
      <c r="A729" s="11" t="s">
        <v>9</v>
      </c>
      <c r="B729" s="11"/>
      <c r="C729" s="286" t="s">
        <v>582</v>
      </c>
      <c r="D729" s="286"/>
      <c r="E729" s="286"/>
      <c r="F729" s="16"/>
      <c r="G729" s="11"/>
      <c r="H729" s="16"/>
      <c r="I729" s="20" t="s">
        <v>161</v>
      </c>
      <c r="J729" s="20"/>
      <c r="K729" s="62"/>
    </row>
    <row r="730" spans="1:11" ht="15.75">
      <c r="A730" s="11" t="s">
        <v>11</v>
      </c>
      <c r="B730" s="11"/>
      <c r="C730" s="289"/>
      <c r="D730" s="289"/>
      <c r="E730" s="289"/>
      <c r="F730" s="289"/>
      <c r="G730" s="18"/>
      <c r="H730" s="19" t="s">
        <v>13</v>
      </c>
      <c r="I730" s="3"/>
      <c r="J730" s="3"/>
      <c r="K730" s="59"/>
    </row>
    <row r="731" spans="1:11" ht="15.75">
      <c r="A731" s="21" t="s">
        <v>14</v>
      </c>
      <c r="B731" s="21"/>
      <c r="C731" s="21" t="s">
        <v>16</v>
      </c>
      <c r="D731" s="21"/>
      <c r="E731" s="22" t="s">
        <v>18</v>
      </c>
      <c r="F731" s="23" t="s">
        <v>19</v>
      </c>
      <c r="G731" s="23" t="s">
        <v>20</v>
      </c>
      <c r="H731" s="21" t="s">
        <v>21</v>
      </c>
      <c r="I731" s="3"/>
      <c r="J731" s="175"/>
      <c r="K731" s="59"/>
    </row>
    <row r="732" spans="1:11">
      <c r="A732" s="24">
        <v>1</v>
      </c>
      <c r="B732" s="171"/>
      <c r="C732" s="172" t="s">
        <v>23</v>
      </c>
      <c r="D732" s="26"/>
      <c r="E732" s="27">
        <v>79305</v>
      </c>
      <c r="F732" s="28">
        <f t="shared" ref="F732:F749" si="84">E732*D732</f>
        <v>0</v>
      </c>
      <c r="G732" s="29">
        <v>0</v>
      </c>
      <c r="H732" s="30">
        <f t="shared" ref="H732:H749" si="85">F732-F732*G732</f>
        <v>0</v>
      </c>
      <c r="I732" s="31">
        <f>E732/1.08</f>
        <v>73430.555555555547</v>
      </c>
      <c r="J732" s="31"/>
      <c r="K732" s="59">
        <f t="shared" ref="K732:K749" si="86">I732*D732</f>
        <v>0</v>
      </c>
    </row>
    <row r="733" spans="1:11">
      <c r="A733" s="24">
        <v>2</v>
      </c>
      <c r="B733" s="173"/>
      <c r="C733" s="25" t="s">
        <v>25</v>
      </c>
      <c r="D733" s="32">
        <v>20</v>
      </c>
      <c r="E733" s="33">
        <v>128591</v>
      </c>
      <c r="F733" s="28">
        <f t="shared" si="84"/>
        <v>2571820</v>
      </c>
      <c r="G733" s="29">
        <v>0</v>
      </c>
      <c r="H733" s="30">
        <f t="shared" si="85"/>
        <v>2571820</v>
      </c>
      <c r="I733" s="31">
        <f t="shared" ref="I733:I749" si="87">E733/1.08</f>
        <v>119065.74074074073</v>
      </c>
      <c r="J733" s="128"/>
      <c r="K733" s="59">
        <f t="shared" si="86"/>
        <v>2381314.8148148144</v>
      </c>
    </row>
    <row r="734" spans="1:11">
      <c r="A734" s="24">
        <v>3</v>
      </c>
      <c r="B734" s="173"/>
      <c r="C734" s="25" t="s">
        <v>26</v>
      </c>
      <c r="D734" s="88"/>
      <c r="E734" s="27">
        <v>60043</v>
      </c>
      <c r="F734" s="28">
        <f t="shared" si="84"/>
        <v>0</v>
      </c>
      <c r="G734" s="29">
        <v>0</v>
      </c>
      <c r="H734" s="30">
        <f t="shared" si="85"/>
        <v>0</v>
      </c>
      <c r="I734" s="31">
        <f t="shared" si="87"/>
        <v>55595.370370370365</v>
      </c>
      <c r="J734" s="31"/>
      <c r="K734" s="59">
        <f t="shared" si="86"/>
        <v>0</v>
      </c>
    </row>
    <row r="735" spans="1:11">
      <c r="A735" s="24">
        <v>4</v>
      </c>
      <c r="B735" s="24"/>
      <c r="C735" s="25" t="s">
        <v>27</v>
      </c>
      <c r="D735" s="106"/>
      <c r="E735" s="27">
        <v>115781</v>
      </c>
      <c r="F735" s="28">
        <f t="shared" si="84"/>
        <v>0</v>
      </c>
      <c r="G735" s="124">
        <v>0</v>
      </c>
      <c r="H735" s="30">
        <f t="shared" si="85"/>
        <v>0</v>
      </c>
      <c r="I735" s="31">
        <f t="shared" si="87"/>
        <v>107204.62962962962</v>
      </c>
      <c r="J735" s="128"/>
      <c r="K735" s="59">
        <f t="shared" si="86"/>
        <v>0</v>
      </c>
    </row>
    <row r="736" spans="1:11">
      <c r="A736" s="24">
        <v>5</v>
      </c>
      <c r="B736" s="174"/>
      <c r="C736" s="172" t="s">
        <v>28</v>
      </c>
      <c r="D736" s="32"/>
      <c r="E736" s="27">
        <v>119943</v>
      </c>
      <c r="F736" s="28">
        <f t="shared" si="84"/>
        <v>0</v>
      </c>
      <c r="G736" s="124">
        <v>0</v>
      </c>
      <c r="H736" s="30">
        <f t="shared" si="85"/>
        <v>0</v>
      </c>
      <c r="I736" s="31">
        <f t="shared" si="87"/>
        <v>111058.33333333333</v>
      </c>
      <c r="J736" s="128"/>
      <c r="K736" s="59">
        <f t="shared" si="86"/>
        <v>0</v>
      </c>
    </row>
    <row r="737" spans="1:11">
      <c r="A737" s="24">
        <v>6</v>
      </c>
      <c r="B737" s="24"/>
      <c r="C737" s="25" t="s">
        <v>29</v>
      </c>
      <c r="D737" s="26"/>
      <c r="E737" s="27">
        <v>94810</v>
      </c>
      <c r="F737" s="28">
        <f t="shared" si="84"/>
        <v>0</v>
      </c>
      <c r="G737" s="29">
        <v>0</v>
      </c>
      <c r="H737" s="30">
        <f t="shared" si="85"/>
        <v>0</v>
      </c>
      <c r="I737" s="31">
        <f t="shared" si="87"/>
        <v>87787.037037037036</v>
      </c>
      <c r="J737" s="31"/>
      <c r="K737" s="59">
        <f t="shared" si="86"/>
        <v>0</v>
      </c>
    </row>
    <row r="738" spans="1:11">
      <c r="A738" s="24">
        <v>7</v>
      </c>
      <c r="B738" s="24"/>
      <c r="C738" s="25" t="s">
        <v>30</v>
      </c>
      <c r="D738" s="34"/>
      <c r="E738" s="27">
        <v>141396</v>
      </c>
      <c r="F738" s="28">
        <f t="shared" si="84"/>
        <v>0</v>
      </c>
      <c r="G738" s="29">
        <v>0</v>
      </c>
      <c r="H738" s="30">
        <f t="shared" si="85"/>
        <v>0</v>
      </c>
      <c r="I738" s="31">
        <f t="shared" si="87"/>
        <v>130922.22222222222</v>
      </c>
      <c r="J738" s="31"/>
      <c r="K738" s="59">
        <f t="shared" si="86"/>
        <v>0</v>
      </c>
    </row>
    <row r="739" spans="1:11">
      <c r="A739" s="24">
        <v>8</v>
      </c>
      <c r="B739" s="24"/>
      <c r="C739" s="25" t="s">
        <v>31</v>
      </c>
      <c r="D739" s="34"/>
      <c r="E739" s="27">
        <v>232931</v>
      </c>
      <c r="F739" s="28">
        <f t="shared" si="84"/>
        <v>0</v>
      </c>
      <c r="G739" s="29">
        <v>0</v>
      </c>
      <c r="H739" s="30">
        <f t="shared" si="85"/>
        <v>0</v>
      </c>
      <c r="I739" s="31">
        <f t="shared" si="87"/>
        <v>215676.85185185182</v>
      </c>
      <c r="J739" s="31"/>
      <c r="K739" s="59">
        <f t="shared" si="86"/>
        <v>0</v>
      </c>
    </row>
    <row r="740" spans="1:11">
      <c r="A740" s="24">
        <v>9</v>
      </c>
      <c r="B740" s="171"/>
      <c r="C740" s="172" t="s">
        <v>32</v>
      </c>
      <c r="D740" s="26"/>
      <c r="E740" s="33">
        <v>93150</v>
      </c>
      <c r="F740" s="28">
        <f t="shared" si="84"/>
        <v>0</v>
      </c>
      <c r="G740" s="29">
        <v>0</v>
      </c>
      <c r="H740" s="30">
        <f t="shared" si="85"/>
        <v>0</v>
      </c>
      <c r="I740" s="31">
        <f t="shared" si="87"/>
        <v>86250</v>
      </c>
      <c r="J740" s="31"/>
      <c r="K740" s="59">
        <f t="shared" si="86"/>
        <v>0</v>
      </c>
    </row>
    <row r="741" spans="1:11">
      <c r="A741" s="24">
        <v>10</v>
      </c>
      <c r="B741" s="174"/>
      <c r="C741" s="36" t="s">
        <v>33</v>
      </c>
      <c r="D741" s="37"/>
      <c r="E741" s="33">
        <v>101053</v>
      </c>
      <c r="F741" s="28">
        <f t="shared" si="84"/>
        <v>0</v>
      </c>
      <c r="G741" s="29">
        <v>0</v>
      </c>
      <c r="H741" s="30">
        <f t="shared" si="85"/>
        <v>0</v>
      </c>
      <c r="I741" s="31">
        <f t="shared" si="87"/>
        <v>93567.592592592584</v>
      </c>
      <c r="J741" s="31"/>
      <c r="K741" s="59">
        <f t="shared" si="86"/>
        <v>0</v>
      </c>
    </row>
    <row r="742" spans="1:11">
      <c r="A742" s="24">
        <v>11</v>
      </c>
      <c r="B742" s="171"/>
      <c r="C742" s="172" t="s">
        <v>34</v>
      </c>
      <c r="D742" s="37">
        <v>1</v>
      </c>
      <c r="E742" s="27">
        <v>54198</v>
      </c>
      <c r="F742" s="28">
        <f t="shared" si="84"/>
        <v>54198</v>
      </c>
      <c r="G742" s="29">
        <v>0</v>
      </c>
      <c r="H742" s="30">
        <f t="shared" si="85"/>
        <v>54198</v>
      </c>
      <c r="I742" s="31">
        <f t="shared" si="87"/>
        <v>50183.333333333328</v>
      </c>
      <c r="J742" s="31"/>
      <c r="K742" s="59">
        <f t="shared" si="86"/>
        <v>50183.333333333328</v>
      </c>
    </row>
    <row r="743" spans="1:11">
      <c r="A743" s="24">
        <v>12</v>
      </c>
      <c r="B743" s="24"/>
      <c r="C743" s="25" t="s">
        <v>35</v>
      </c>
      <c r="D743" s="37"/>
      <c r="E743" s="27">
        <v>49680</v>
      </c>
      <c r="F743" s="28">
        <f t="shared" si="84"/>
        <v>0</v>
      </c>
      <c r="G743" s="29">
        <v>0</v>
      </c>
      <c r="H743" s="30">
        <f t="shared" si="85"/>
        <v>0</v>
      </c>
      <c r="I743" s="31">
        <f t="shared" si="87"/>
        <v>46000</v>
      </c>
      <c r="J743" s="31"/>
      <c r="K743" s="59">
        <f t="shared" si="86"/>
        <v>0</v>
      </c>
    </row>
    <row r="744" spans="1:11">
      <c r="A744" s="24">
        <v>13</v>
      </c>
      <c r="B744" s="24"/>
      <c r="C744" s="25" t="s">
        <v>36</v>
      </c>
      <c r="D744" s="37"/>
      <c r="E744" s="38">
        <v>64152</v>
      </c>
      <c r="F744" s="28">
        <f t="shared" si="84"/>
        <v>0</v>
      </c>
      <c r="G744" s="29">
        <v>0</v>
      </c>
      <c r="H744" s="30">
        <f t="shared" si="85"/>
        <v>0</v>
      </c>
      <c r="I744" s="31">
        <f t="shared" si="87"/>
        <v>59399.999999999993</v>
      </c>
      <c r="J744" s="31"/>
      <c r="K744" s="59">
        <f t="shared" si="86"/>
        <v>0</v>
      </c>
    </row>
    <row r="745" spans="1:11">
      <c r="A745" s="24">
        <v>14</v>
      </c>
      <c r="B745" s="24"/>
      <c r="C745" s="25" t="s">
        <v>37</v>
      </c>
      <c r="D745" s="37"/>
      <c r="E745" s="38">
        <v>65934</v>
      </c>
      <c r="F745" s="28">
        <f t="shared" si="84"/>
        <v>0</v>
      </c>
      <c r="G745" s="29">
        <v>0</v>
      </c>
      <c r="H745" s="30">
        <f t="shared" si="85"/>
        <v>0</v>
      </c>
      <c r="I745" s="31">
        <f t="shared" si="87"/>
        <v>61049.999999999993</v>
      </c>
      <c r="J745" s="31"/>
      <c r="K745" s="59">
        <f t="shared" si="86"/>
        <v>0</v>
      </c>
    </row>
    <row r="746" spans="1:11">
      <c r="A746" s="24">
        <v>15</v>
      </c>
      <c r="B746" s="24"/>
      <c r="C746" s="25" t="s">
        <v>38</v>
      </c>
      <c r="D746" s="37"/>
      <c r="E746" s="38">
        <v>76626</v>
      </c>
      <c r="F746" s="28">
        <f t="shared" si="84"/>
        <v>0</v>
      </c>
      <c r="G746" s="29">
        <v>0</v>
      </c>
      <c r="H746" s="30">
        <f t="shared" si="85"/>
        <v>0</v>
      </c>
      <c r="I746" s="31">
        <f t="shared" si="87"/>
        <v>70950</v>
      </c>
      <c r="J746" s="31"/>
      <c r="K746" s="59">
        <f t="shared" si="86"/>
        <v>0</v>
      </c>
    </row>
    <row r="747" spans="1:11">
      <c r="A747" s="24">
        <v>16</v>
      </c>
      <c r="B747" s="24"/>
      <c r="C747" s="25" t="s">
        <v>39</v>
      </c>
      <c r="D747" s="37"/>
      <c r="E747" s="38">
        <v>80190</v>
      </c>
      <c r="F747" s="28">
        <f t="shared" si="84"/>
        <v>0</v>
      </c>
      <c r="G747" s="29">
        <v>0</v>
      </c>
      <c r="H747" s="30">
        <f t="shared" si="85"/>
        <v>0</v>
      </c>
      <c r="I747" s="31">
        <f t="shared" si="87"/>
        <v>74250</v>
      </c>
      <c r="J747" s="31"/>
      <c r="K747" s="59">
        <f t="shared" si="86"/>
        <v>0</v>
      </c>
    </row>
    <row r="748" spans="1:11">
      <c r="A748" s="24">
        <v>17</v>
      </c>
      <c r="B748" s="24"/>
      <c r="C748" s="25" t="s">
        <v>40</v>
      </c>
      <c r="D748" s="37"/>
      <c r="E748" s="38">
        <v>113832</v>
      </c>
      <c r="F748" s="28">
        <f t="shared" si="84"/>
        <v>0</v>
      </c>
      <c r="G748" s="124">
        <v>0</v>
      </c>
      <c r="H748" s="30">
        <f t="shared" si="85"/>
        <v>0</v>
      </c>
      <c r="I748" s="31">
        <f t="shared" si="87"/>
        <v>105400</v>
      </c>
      <c r="J748" s="128"/>
      <c r="K748" s="59">
        <f t="shared" si="86"/>
        <v>0</v>
      </c>
    </row>
    <row r="749" spans="1:11">
      <c r="A749" s="24">
        <v>18</v>
      </c>
      <c r="B749" s="24"/>
      <c r="C749" s="25" t="s">
        <v>41</v>
      </c>
      <c r="D749" s="37"/>
      <c r="E749" s="39">
        <v>98010</v>
      </c>
      <c r="F749" s="28">
        <f t="shared" si="84"/>
        <v>0</v>
      </c>
      <c r="G749" s="124">
        <v>0</v>
      </c>
      <c r="H749" s="30">
        <f t="shared" si="85"/>
        <v>0</v>
      </c>
      <c r="I749" s="31">
        <f t="shared" si="87"/>
        <v>90750</v>
      </c>
      <c r="J749" s="128"/>
      <c r="K749" s="59">
        <f t="shared" si="86"/>
        <v>0</v>
      </c>
    </row>
    <row r="750" spans="1:11" ht="17.25">
      <c r="A750" s="40"/>
      <c r="B750" s="40"/>
      <c r="C750" s="41" t="s">
        <v>42</v>
      </c>
      <c r="D750" s="42">
        <f>SUM(D732:D749)</f>
        <v>21</v>
      </c>
      <c r="E750" s="42"/>
      <c r="F750" s="43">
        <f>SUM(F732:F749)</f>
        <v>2626018</v>
      </c>
      <c r="G750" s="43"/>
      <c r="H750" s="44">
        <f>SUM(H732:H749)</f>
        <v>2626018</v>
      </c>
      <c r="I750" s="45"/>
      <c r="J750" s="45"/>
      <c r="K750" s="64">
        <f>SUM(K732:K749)</f>
        <v>2431498.1481481479</v>
      </c>
    </row>
    <row r="751" spans="1:11" ht="31.5">
      <c r="A751" s="46"/>
      <c r="B751" s="46"/>
      <c r="C751" s="47"/>
      <c r="D751" s="48"/>
      <c r="E751" s="48"/>
      <c r="F751" s="49"/>
      <c r="G751" s="49"/>
      <c r="H751" s="50"/>
      <c r="I751" s="51"/>
      <c r="J751" s="51"/>
      <c r="K751" s="65">
        <f>K750*0.08</f>
        <v>194519.85185185182</v>
      </c>
    </row>
    <row r="752" spans="1:11" ht="18">
      <c r="A752" s="283" t="s">
        <v>43</v>
      </c>
      <c r="B752" s="283"/>
      <c r="C752" s="283"/>
      <c r="D752" s="284" t="s">
        <v>44</v>
      </c>
      <c r="E752" s="284"/>
      <c r="F752" s="54"/>
      <c r="G752" s="54"/>
      <c r="H752" s="55" t="s">
        <v>45</v>
      </c>
      <c r="I752" s="56"/>
      <c r="J752" s="56"/>
      <c r="K752" s="66">
        <f>SUM(K750:K751)</f>
        <v>2626017.9999999995</v>
      </c>
    </row>
    <row r="757" spans="1:11" ht="15.75">
      <c r="A757" s="279" t="s">
        <v>0</v>
      </c>
      <c r="B757" s="279"/>
      <c r="C757" s="279"/>
      <c r="D757" s="279"/>
      <c r="E757" s="279"/>
      <c r="F757" s="279"/>
      <c r="G757" s="279"/>
      <c r="H757" s="279"/>
      <c r="I757" s="3"/>
      <c r="J757" s="3"/>
      <c r="K757" s="112"/>
    </row>
    <row r="758" spans="1:11" ht="17.25">
      <c r="A758" s="279" t="s">
        <v>1</v>
      </c>
      <c r="B758" s="279"/>
      <c r="C758" s="279"/>
      <c r="D758" s="279"/>
      <c r="E758" s="279"/>
      <c r="F758" s="279"/>
      <c r="G758" s="279"/>
      <c r="H758" s="279"/>
      <c r="I758" s="3"/>
      <c r="J758" s="3"/>
      <c r="K758" s="58"/>
    </row>
    <row r="759" spans="1:11" ht="15.75">
      <c r="A759" s="279" t="s">
        <v>2</v>
      </c>
      <c r="B759" s="279"/>
      <c r="C759" s="279"/>
      <c r="D759" s="279"/>
      <c r="E759" s="279"/>
      <c r="F759" s="279"/>
      <c r="G759" s="279"/>
      <c r="H759" s="279"/>
      <c r="I759" s="3"/>
      <c r="J759" s="3"/>
      <c r="K759" s="59"/>
    </row>
    <row r="760" spans="1:11" ht="15.75">
      <c r="A760" s="279" t="s">
        <v>4</v>
      </c>
      <c r="B760" s="279"/>
      <c r="C760" s="279"/>
      <c r="D760" s="279"/>
      <c r="E760" s="279"/>
      <c r="F760" s="279"/>
      <c r="G760" s="279"/>
      <c r="H760" s="279"/>
      <c r="I760" s="3"/>
      <c r="J760" s="3"/>
      <c r="K760" s="59"/>
    </row>
    <row r="761" spans="1:11" ht="15.75">
      <c r="A761" s="280" t="s">
        <v>6</v>
      </c>
      <c r="B761" s="280"/>
      <c r="C761" s="280"/>
      <c r="D761" s="280"/>
      <c r="E761" s="280"/>
      <c r="F761" s="280"/>
      <c r="G761" s="280"/>
      <c r="H761" s="280"/>
      <c r="I761" s="3"/>
      <c r="J761" s="3"/>
      <c r="K761" s="59"/>
    </row>
    <row r="762" spans="1:11" ht="27.75">
      <c r="A762" s="9"/>
      <c r="B762" s="9"/>
      <c r="C762" s="9"/>
      <c r="D762" s="281" t="s">
        <v>588</v>
      </c>
      <c r="E762" s="281"/>
      <c r="F762" s="281"/>
      <c r="G762" s="281"/>
      <c r="H762" s="281"/>
      <c r="I762" s="3"/>
      <c r="J762" s="3"/>
      <c r="K762" s="59"/>
    </row>
    <row r="763" spans="1:11" ht="15.75">
      <c r="A763" s="11" t="s">
        <v>358</v>
      </c>
      <c r="B763" s="1"/>
      <c r="C763" s="11">
        <v>17048162</v>
      </c>
      <c r="D763" s="13"/>
      <c r="E763" s="286"/>
      <c r="F763" s="286"/>
      <c r="G763" s="286"/>
      <c r="H763" s="286"/>
      <c r="I763" s="15"/>
      <c r="J763" s="15"/>
      <c r="K763" s="59"/>
    </row>
    <row r="764" spans="1:11" ht="15.75">
      <c r="A764" s="11" t="s">
        <v>9</v>
      </c>
      <c r="B764" s="11"/>
      <c r="C764" s="286" t="s">
        <v>590</v>
      </c>
      <c r="D764" s="286"/>
      <c r="E764" s="286"/>
      <c r="F764" s="16"/>
      <c r="G764" s="11"/>
      <c r="H764" s="16"/>
      <c r="I764" s="20" t="s">
        <v>161</v>
      </c>
      <c r="J764" s="20"/>
      <c r="K764" s="62"/>
    </row>
    <row r="765" spans="1:11" ht="15.75">
      <c r="A765" s="11" t="s">
        <v>11</v>
      </c>
      <c r="B765" s="11"/>
      <c r="C765" s="289"/>
      <c r="D765" s="289"/>
      <c r="E765" s="289"/>
      <c r="F765" s="289"/>
      <c r="G765" s="18"/>
      <c r="H765" s="19" t="s">
        <v>13</v>
      </c>
      <c r="I765" s="3"/>
      <c r="J765" s="3"/>
      <c r="K765" s="59"/>
    </row>
    <row r="766" spans="1:11" ht="15.75">
      <c r="A766" s="21" t="s">
        <v>14</v>
      </c>
      <c r="B766" s="21"/>
      <c r="C766" s="21" t="s">
        <v>16</v>
      </c>
      <c r="D766" s="21"/>
      <c r="E766" s="22" t="s">
        <v>18</v>
      </c>
      <c r="F766" s="23" t="s">
        <v>19</v>
      </c>
      <c r="G766" s="23" t="s">
        <v>20</v>
      </c>
      <c r="H766" s="21" t="s">
        <v>21</v>
      </c>
      <c r="I766" s="3"/>
      <c r="J766" s="175"/>
      <c r="K766" s="59"/>
    </row>
    <row r="767" spans="1:11">
      <c r="A767" s="24">
        <v>1</v>
      </c>
      <c r="B767" s="171"/>
      <c r="C767" s="172" t="s">
        <v>23</v>
      </c>
      <c r="D767" s="26"/>
      <c r="E767" s="27">
        <v>79305</v>
      </c>
      <c r="F767" s="28">
        <f t="shared" ref="F767:F784" si="88">E767*D767</f>
        <v>0</v>
      </c>
      <c r="G767" s="29">
        <v>0</v>
      </c>
      <c r="H767" s="30">
        <f t="shared" ref="H767:H784" si="89">F767-F767*G767</f>
        <v>0</v>
      </c>
      <c r="I767" s="31">
        <f>E767/1.08</f>
        <v>73430.555555555547</v>
      </c>
      <c r="J767" s="31"/>
      <c r="K767" s="59">
        <f t="shared" ref="K767:K784" si="90">I767*D767</f>
        <v>0</v>
      </c>
    </row>
    <row r="768" spans="1:11">
      <c r="A768" s="24">
        <v>2</v>
      </c>
      <c r="B768" s="173"/>
      <c r="C768" s="25" t="s">
        <v>25</v>
      </c>
      <c r="D768" s="32"/>
      <c r="E768" s="33">
        <v>128591</v>
      </c>
      <c r="F768" s="28">
        <f t="shared" si="88"/>
        <v>0</v>
      </c>
      <c r="G768" s="29">
        <v>0</v>
      </c>
      <c r="H768" s="30">
        <f t="shared" si="89"/>
        <v>0</v>
      </c>
      <c r="I768" s="31">
        <f t="shared" ref="I768:I784" si="91">E768/1.08</f>
        <v>119065.74074074073</v>
      </c>
      <c r="J768" s="128"/>
      <c r="K768" s="59">
        <f t="shared" si="90"/>
        <v>0</v>
      </c>
    </row>
    <row r="769" spans="1:11">
      <c r="A769" s="24">
        <v>3</v>
      </c>
      <c r="B769" s="173"/>
      <c r="C769" s="25" t="s">
        <v>26</v>
      </c>
      <c r="D769" s="88"/>
      <c r="E769" s="27">
        <v>60043</v>
      </c>
      <c r="F769" s="28">
        <f t="shared" si="88"/>
        <v>0</v>
      </c>
      <c r="G769" s="29">
        <v>0</v>
      </c>
      <c r="H769" s="30">
        <f t="shared" si="89"/>
        <v>0</v>
      </c>
      <c r="I769" s="31">
        <f t="shared" si="91"/>
        <v>55595.370370370365</v>
      </c>
      <c r="J769" s="31"/>
      <c r="K769" s="59">
        <f t="shared" si="90"/>
        <v>0</v>
      </c>
    </row>
    <row r="770" spans="1:11">
      <c r="A770" s="24">
        <v>4</v>
      </c>
      <c r="B770" s="24"/>
      <c r="C770" s="25" t="s">
        <v>27</v>
      </c>
      <c r="D770" s="106"/>
      <c r="E770" s="27">
        <v>115781</v>
      </c>
      <c r="F770" s="28">
        <f t="shared" si="88"/>
        <v>0</v>
      </c>
      <c r="G770" s="124">
        <v>0</v>
      </c>
      <c r="H770" s="30">
        <f t="shared" si="89"/>
        <v>0</v>
      </c>
      <c r="I770" s="31">
        <f t="shared" si="91"/>
        <v>107204.62962962962</v>
      </c>
      <c r="J770" s="128"/>
      <c r="K770" s="59">
        <f t="shared" si="90"/>
        <v>0</v>
      </c>
    </row>
    <row r="771" spans="1:11">
      <c r="A771" s="24">
        <v>5</v>
      </c>
      <c r="B771" s="174"/>
      <c r="C771" s="172" t="s">
        <v>28</v>
      </c>
      <c r="D771" s="32"/>
      <c r="E771" s="27">
        <v>119943</v>
      </c>
      <c r="F771" s="28">
        <f t="shared" si="88"/>
        <v>0</v>
      </c>
      <c r="G771" s="124">
        <v>0</v>
      </c>
      <c r="H771" s="30">
        <f t="shared" si="89"/>
        <v>0</v>
      </c>
      <c r="I771" s="31">
        <f t="shared" si="91"/>
        <v>111058.33333333333</v>
      </c>
      <c r="J771" s="128"/>
      <c r="K771" s="59">
        <f t="shared" si="90"/>
        <v>0</v>
      </c>
    </row>
    <row r="772" spans="1:11">
      <c r="A772" s="24">
        <v>6</v>
      </c>
      <c r="B772" s="24"/>
      <c r="C772" s="25" t="s">
        <v>29</v>
      </c>
      <c r="D772" s="26"/>
      <c r="E772" s="27">
        <v>94810</v>
      </c>
      <c r="F772" s="28">
        <f t="shared" si="88"/>
        <v>0</v>
      </c>
      <c r="G772" s="29">
        <v>0</v>
      </c>
      <c r="H772" s="30">
        <f t="shared" si="89"/>
        <v>0</v>
      </c>
      <c r="I772" s="31">
        <f t="shared" si="91"/>
        <v>87787.037037037036</v>
      </c>
      <c r="J772" s="31"/>
      <c r="K772" s="59">
        <f t="shared" si="90"/>
        <v>0</v>
      </c>
    </row>
    <row r="773" spans="1:11">
      <c r="A773" s="24">
        <v>7</v>
      </c>
      <c r="B773" s="24"/>
      <c r="C773" s="25" t="s">
        <v>30</v>
      </c>
      <c r="D773" s="34">
        <v>20</v>
      </c>
      <c r="E773" s="27">
        <v>141396</v>
      </c>
      <c r="F773" s="28">
        <f t="shared" si="88"/>
        <v>2827920</v>
      </c>
      <c r="G773" s="29">
        <v>0</v>
      </c>
      <c r="H773" s="30">
        <f t="shared" si="89"/>
        <v>2827920</v>
      </c>
      <c r="I773" s="31">
        <f t="shared" si="91"/>
        <v>130922.22222222222</v>
      </c>
      <c r="J773" s="31"/>
      <c r="K773" s="59">
        <f t="shared" si="90"/>
        <v>2618444.4444444445</v>
      </c>
    </row>
    <row r="774" spans="1:11">
      <c r="A774" s="24">
        <v>8</v>
      </c>
      <c r="B774" s="24"/>
      <c r="C774" s="25" t="s">
        <v>31</v>
      </c>
      <c r="D774" s="34"/>
      <c r="E774" s="27">
        <v>232931</v>
      </c>
      <c r="F774" s="28">
        <f t="shared" si="88"/>
        <v>0</v>
      </c>
      <c r="G774" s="29">
        <v>0</v>
      </c>
      <c r="H774" s="30">
        <f t="shared" si="89"/>
        <v>0</v>
      </c>
      <c r="I774" s="31">
        <f t="shared" si="91"/>
        <v>215676.85185185182</v>
      </c>
      <c r="J774" s="31"/>
      <c r="K774" s="59">
        <f t="shared" si="90"/>
        <v>0</v>
      </c>
    </row>
    <row r="775" spans="1:11">
      <c r="A775" s="24">
        <v>9</v>
      </c>
      <c r="B775" s="171"/>
      <c r="C775" s="172" t="s">
        <v>32</v>
      </c>
      <c r="D775" s="26"/>
      <c r="E775" s="33">
        <v>93150</v>
      </c>
      <c r="F775" s="28">
        <f t="shared" si="88"/>
        <v>0</v>
      </c>
      <c r="G775" s="29">
        <v>0</v>
      </c>
      <c r="H775" s="30">
        <f t="shared" si="89"/>
        <v>0</v>
      </c>
      <c r="I775" s="31">
        <f t="shared" si="91"/>
        <v>86250</v>
      </c>
      <c r="J775" s="31"/>
      <c r="K775" s="59">
        <f t="shared" si="90"/>
        <v>0</v>
      </c>
    </row>
    <row r="776" spans="1:11">
      <c r="A776" s="24">
        <v>10</v>
      </c>
      <c r="B776" s="174"/>
      <c r="C776" s="36" t="s">
        <v>33</v>
      </c>
      <c r="D776" s="37"/>
      <c r="E776" s="33">
        <v>101053</v>
      </c>
      <c r="F776" s="28">
        <f t="shared" si="88"/>
        <v>0</v>
      </c>
      <c r="G776" s="29">
        <v>0</v>
      </c>
      <c r="H776" s="30">
        <f t="shared" si="89"/>
        <v>0</v>
      </c>
      <c r="I776" s="31">
        <f t="shared" si="91"/>
        <v>93567.592592592584</v>
      </c>
      <c r="J776" s="31"/>
      <c r="K776" s="59">
        <f t="shared" si="90"/>
        <v>0</v>
      </c>
    </row>
    <row r="777" spans="1:11">
      <c r="A777" s="24">
        <v>11</v>
      </c>
      <c r="B777" s="171"/>
      <c r="C777" s="172" t="s">
        <v>34</v>
      </c>
      <c r="D777" s="37">
        <v>2</v>
      </c>
      <c r="E777" s="27">
        <v>54198</v>
      </c>
      <c r="F777" s="28">
        <f t="shared" si="88"/>
        <v>108396</v>
      </c>
      <c r="G777" s="29">
        <v>0</v>
      </c>
      <c r="H777" s="30">
        <f t="shared" si="89"/>
        <v>108396</v>
      </c>
      <c r="I777" s="31">
        <f t="shared" si="91"/>
        <v>50183.333333333328</v>
      </c>
      <c r="J777" s="31"/>
      <c r="K777" s="59">
        <f t="shared" si="90"/>
        <v>100366.66666666666</v>
      </c>
    </row>
    <row r="778" spans="1:11">
      <c r="A778" s="24">
        <v>12</v>
      </c>
      <c r="B778" s="24"/>
      <c r="C778" s="25" t="s">
        <v>35</v>
      </c>
      <c r="D778" s="37"/>
      <c r="E778" s="27">
        <v>49680</v>
      </c>
      <c r="F778" s="28">
        <f t="shared" si="88"/>
        <v>0</v>
      </c>
      <c r="G778" s="29">
        <v>0</v>
      </c>
      <c r="H778" s="30">
        <f t="shared" si="89"/>
        <v>0</v>
      </c>
      <c r="I778" s="31">
        <f t="shared" si="91"/>
        <v>46000</v>
      </c>
      <c r="J778" s="31"/>
      <c r="K778" s="59">
        <f t="shared" si="90"/>
        <v>0</v>
      </c>
    </row>
    <row r="779" spans="1:11">
      <c r="A779" s="24">
        <v>13</v>
      </c>
      <c r="B779" s="24"/>
      <c r="C779" s="25" t="s">
        <v>36</v>
      </c>
      <c r="D779" s="37"/>
      <c r="E779" s="38">
        <v>64152</v>
      </c>
      <c r="F779" s="28">
        <f t="shared" si="88"/>
        <v>0</v>
      </c>
      <c r="G779" s="29">
        <v>0</v>
      </c>
      <c r="H779" s="30">
        <f t="shared" si="89"/>
        <v>0</v>
      </c>
      <c r="I779" s="31">
        <f t="shared" si="91"/>
        <v>59399.999999999993</v>
      </c>
      <c r="J779" s="31"/>
      <c r="K779" s="59">
        <f t="shared" si="90"/>
        <v>0</v>
      </c>
    </row>
    <row r="780" spans="1:11">
      <c r="A780" s="24">
        <v>14</v>
      </c>
      <c r="B780" s="24"/>
      <c r="C780" s="25" t="s">
        <v>37</v>
      </c>
      <c r="D780" s="37"/>
      <c r="E780" s="38">
        <v>65934</v>
      </c>
      <c r="F780" s="28">
        <f t="shared" si="88"/>
        <v>0</v>
      </c>
      <c r="G780" s="29">
        <v>0</v>
      </c>
      <c r="H780" s="30">
        <f t="shared" si="89"/>
        <v>0</v>
      </c>
      <c r="I780" s="31">
        <f t="shared" si="91"/>
        <v>61049.999999999993</v>
      </c>
      <c r="J780" s="31"/>
      <c r="K780" s="59">
        <f t="shared" si="90"/>
        <v>0</v>
      </c>
    </row>
    <row r="781" spans="1:11">
      <c r="A781" s="24">
        <v>15</v>
      </c>
      <c r="B781" s="24"/>
      <c r="C781" s="25" t="s">
        <v>38</v>
      </c>
      <c r="D781" s="37"/>
      <c r="E781" s="38">
        <v>76626</v>
      </c>
      <c r="F781" s="28">
        <f t="shared" si="88"/>
        <v>0</v>
      </c>
      <c r="G781" s="29">
        <v>0</v>
      </c>
      <c r="H781" s="30">
        <f t="shared" si="89"/>
        <v>0</v>
      </c>
      <c r="I781" s="31">
        <f t="shared" si="91"/>
        <v>70950</v>
      </c>
      <c r="J781" s="31"/>
      <c r="K781" s="59">
        <f t="shared" si="90"/>
        <v>0</v>
      </c>
    </row>
    <row r="782" spans="1:11">
      <c r="A782" s="24">
        <v>16</v>
      </c>
      <c r="B782" s="24"/>
      <c r="C782" s="25" t="s">
        <v>39</v>
      </c>
      <c r="D782" s="37"/>
      <c r="E782" s="38">
        <v>80190</v>
      </c>
      <c r="F782" s="28">
        <f t="shared" si="88"/>
        <v>0</v>
      </c>
      <c r="G782" s="29">
        <v>0</v>
      </c>
      <c r="H782" s="30">
        <f t="shared" si="89"/>
        <v>0</v>
      </c>
      <c r="I782" s="31">
        <f t="shared" si="91"/>
        <v>74250</v>
      </c>
      <c r="J782" s="31"/>
      <c r="K782" s="59">
        <f t="shared" si="90"/>
        <v>0</v>
      </c>
    </row>
    <row r="783" spans="1:11">
      <c r="A783" s="24">
        <v>17</v>
      </c>
      <c r="B783" s="24"/>
      <c r="C783" s="25" t="s">
        <v>40</v>
      </c>
      <c r="D783" s="37"/>
      <c r="E783" s="38">
        <v>113832</v>
      </c>
      <c r="F783" s="28">
        <f t="shared" si="88"/>
        <v>0</v>
      </c>
      <c r="G783" s="124">
        <v>0</v>
      </c>
      <c r="H783" s="30">
        <f t="shared" si="89"/>
        <v>0</v>
      </c>
      <c r="I783" s="31">
        <f t="shared" si="91"/>
        <v>105400</v>
      </c>
      <c r="J783" s="128"/>
      <c r="K783" s="59">
        <f t="shared" si="90"/>
        <v>0</v>
      </c>
    </row>
    <row r="784" spans="1:11">
      <c r="A784" s="24">
        <v>18</v>
      </c>
      <c r="B784" s="24"/>
      <c r="C784" s="25" t="s">
        <v>41</v>
      </c>
      <c r="D784" s="37"/>
      <c r="E784" s="39">
        <v>98010</v>
      </c>
      <c r="F784" s="28">
        <f t="shared" si="88"/>
        <v>0</v>
      </c>
      <c r="G784" s="124">
        <v>0</v>
      </c>
      <c r="H784" s="30">
        <f t="shared" si="89"/>
        <v>0</v>
      </c>
      <c r="I784" s="31">
        <f t="shared" si="91"/>
        <v>90750</v>
      </c>
      <c r="J784" s="128"/>
      <c r="K784" s="59">
        <f t="shared" si="90"/>
        <v>0</v>
      </c>
    </row>
    <row r="785" spans="1:11" ht="17.25">
      <c r="A785" s="40"/>
      <c r="B785" s="40"/>
      <c r="C785" s="41" t="s">
        <v>42</v>
      </c>
      <c r="D785" s="42">
        <f>SUM(D767:D784)</f>
        <v>22</v>
      </c>
      <c r="E785" s="42"/>
      <c r="F785" s="43">
        <f>SUM(F767:F784)</f>
        <v>2936316</v>
      </c>
      <c r="G785" s="43"/>
      <c r="H785" s="44">
        <f>SUM(H767:H784)</f>
        <v>2936316</v>
      </c>
      <c r="I785" s="45"/>
      <c r="J785" s="45"/>
      <c r="K785" s="64">
        <f>SUM(K767:K784)</f>
        <v>2718811.111111111</v>
      </c>
    </row>
    <row r="786" spans="1:11" ht="31.5">
      <c r="A786" s="46"/>
      <c r="B786" s="46"/>
      <c r="C786" s="47"/>
      <c r="D786" s="48"/>
      <c r="E786" s="48"/>
      <c r="F786" s="49"/>
      <c r="G786" s="49"/>
      <c r="H786" s="50"/>
      <c r="I786" s="51"/>
      <c r="J786" s="51"/>
      <c r="K786" s="65">
        <f>K785*0.08</f>
        <v>217504.88888888888</v>
      </c>
    </row>
    <row r="787" spans="1:11" ht="18">
      <c r="A787" s="283" t="s">
        <v>43</v>
      </c>
      <c r="B787" s="283"/>
      <c r="C787" s="283"/>
      <c r="D787" s="284" t="s">
        <v>44</v>
      </c>
      <c r="E787" s="284"/>
      <c r="F787" s="54"/>
      <c r="G787" s="54"/>
      <c r="H787" s="55" t="s">
        <v>45</v>
      </c>
      <c r="I787" s="56"/>
      <c r="J787" s="56"/>
      <c r="K787" s="66">
        <f>SUM(K785:K786)</f>
        <v>2936316</v>
      </c>
    </row>
    <row r="792" spans="1:11" ht="15.75">
      <c r="A792" s="279" t="s">
        <v>0</v>
      </c>
      <c r="B792" s="279"/>
      <c r="C792" s="279"/>
      <c r="D792" s="279"/>
      <c r="E792" s="279"/>
      <c r="F792" s="279"/>
      <c r="G792" s="279"/>
      <c r="H792" s="279"/>
      <c r="I792" s="3"/>
      <c r="J792" s="3"/>
      <c r="K792" s="112"/>
    </row>
    <row r="793" spans="1:11" ht="17.25">
      <c r="A793" s="279" t="s">
        <v>1</v>
      </c>
      <c r="B793" s="279"/>
      <c r="C793" s="279"/>
      <c r="D793" s="279"/>
      <c r="E793" s="279"/>
      <c r="F793" s="279"/>
      <c r="G793" s="279"/>
      <c r="H793" s="279"/>
      <c r="I793" s="3"/>
      <c r="J793" s="3"/>
      <c r="K793" s="58"/>
    </row>
    <row r="794" spans="1:11" ht="15.75">
      <c r="A794" s="279" t="s">
        <v>2</v>
      </c>
      <c r="B794" s="279"/>
      <c r="C794" s="279"/>
      <c r="D794" s="279"/>
      <c r="E794" s="279"/>
      <c r="F794" s="279"/>
      <c r="G794" s="279"/>
      <c r="H794" s="279"/>
      <c r="I794" s="3"/>
      <c r="J794" s="3"/>
      <c r="K794" s="59"/>
    </row>
    <row r="795" spans="1:11" ht="15.75">
      <c r="A795" s="279" t="s">
        <v>4</v>
      </c>
      <c r="B795" s="279"/>
      <c r="C795" s="279"/>
      <c r="D795" s="279"/>
      <c r="E795" s="279"/>
      <c r="F795" s="279"/>
      <c r="G795" s="279"/>
      <c r="H795" s="279"/>
      <c r="I795" s="3"/>
      <c r="J795" s="3"/>
      <c r="K795" s="59"/>
    </row>
    <row r="796" spans="1:11" ht="15.75">
      <c r="A796" s="280" t="s">
        <v>6</v>
      </c>
      <c r="B796" s="280"/>
      <c r="C796" s="280"/>
      <c r="D796" s="280"/>
      <c r="E796" s="280"/>
      <c r="F796" s="280"/>
      <c r="G796" s="280"/>
      <c r="H796" s="280"/>
      <c r="I796" s="3"/>
      <c r="J796" s="3"/>
      <c r="K796" s="59"/>
    </row>
    <row r="797" spans="1:11" ht="27.75">
      <c r="A797" s="9"/>
      <c r="B797" s="9"/>
      <c r="C797" s="9"/>
      <c r="D797" s="281" t="s">
        <v>580</v>
      </c>
      <c r="E797" s="281"/>
      <c r="F797" s="281"/>
      <c r="G797" s="281"/>
      <c r="H797" s="281"/>
      <c r="I797" s="3"/>
      <c r="J797" s="3"/>
      <c r="K797" s="59"/>
    </row>
    <row r="798" spans="1:11" ht="15.75">
      <c r="A798" s="11" t="s">
        <v>358</v>
      </c>
      <c r="B798" s="1"/>
      <c r="C798" s="11">
        <v>16286408</v>
      </c>
      <c r="D798" s="13"/>
      <c r="E798" s="286"/>
      <c r="F798" s="286"/>
      <c r="G798" s="286"/>
      <c r="H798" s="286"/>
      <c r="I798" s="15"/>
      <c r="J798" s="15"/>
      <c r="K798" s="59"/>
    </row>
    <row r="799" spans="1:11" ht="15.75">
      <c r="A799" s="11" t="s">
        <v>9</v>
      </c>
      <c r="B799" s="11"/>
      <c r="C799" s="286" t="s">
        <v>577</v>
      </c>
      <c r="D799" s="286"/>
      <c r="E799" s="286"/>
      <c r="F799" s="16"/>
      <c r="G799" s="11"/>
      <c r="H799" s="16"/>
      <c r="I799" s="20" t="s">
        <v>161</v>
      </c>
      <c r="J799" s="20"/>
      <c r="K799" s="62"/>
    </row>
    <row r="800" spans="1:11" ht="15.75">
      <c r="A800" s="11" t="s">
        <v>11</v>
      </c>
      <c r="B800" s="11"/>
      <c r="C800" s="289"/>
      <c r="D800" s="289"/>
      <c r="E800" s="289"/>
      <c r="F800" s="289"/>
      <c r="G800" s="18"/>
      <c r="H800" s="19" t="s">
        <v>13</v>
      </c>
      <c r="I800" s="3"/>
      <c r="J800" s="3"/>
      <c r="K800" s="59"/>
    </row>
    <row r="801" spans="1:11" ht="15.75">
      <c r="A801" s="21" t="s">
        <v>14</v>
      </c>
      <c r="B801" s="21"/>
      <c r="C801" s="21" t="s">
        <v>16</v>
      </c>
      <c r="D801" s="21"/>
      <c r="E801" s="22" t="s">
        <v>18</v>
      </c>
      <c r="F801" s="23" t="s">
        <v>19</v>
      </c>
      <c r="G801" s="23" t="s">
        <v>20</v>
      </c>
      <c r="H801" s="21" t="s">
        <v>21</v>
      </c>
      <c r="I801" s="3"/>
      <c r="J801" s="175"/>
      <c r="K801" s="59"/>
    </row>
    <row r="802" spans="1:11">
      <c r="A802" s="24">
        <v>1</v>
      </c>
      <c r="B802" s="171"/>
      <c r="C802" s="172" t="s">
        <v>23</v>
      </c>
      <c r="D802" s="26">
        <v>20</v>
      </c>
      <c r="E802" s="27">
        <v>79305</v>
      </c>
      <c r="F802" s="28">
        <f t="shared" ref="F802:F819" si="92">E802*D802</f>
        <v>1586100</v>
      </c>
      <c r="G802" s="29">
        <v>0</v>
      </c>
      <c r="H802" s="30">
        <f t="shared" ref="H802:H819" si="93">F802-F802*G802</f>
        <v>1586100</v>
      </c>
      <c r="I802" s="31">
        <f>E802/1.08</f>
        <v>73430.555555555547</v>
      </c>
      <c r="J802" s="31"/>
      <c r="K802" s="59">
        <f t="shared" ref="K802:K819" si="94">I802*D802</f>
        <v>1468611.111111111</v>
      </c>
    </row>
    <row r="803" spans="1:11">
      <c r="A803" s="24">
        <v>2</v>
      </c>
      <c r="B803" s="173"/>
      <c r="C803" s="25" t="s">
        <v>25</v>
      </c>
      <c r="D803" s="32"/>
      <c r="E803" s="33">
        <v>128591</v>
      </c>
      <c r="F803" s="28">
        <f t="shared" si="92"/>
        <v>0</v>
      </c>
      <c r="G803" s="29">
        <v>0</v>
      </c>
      <c r="H803" s="30">
        <f t="shared" si="93"/>
        <v>0</v>
      </c>
      <c r="I803" s="31">
        <f t="shared" ref="I803:I819" si="95">E803/1.08</f>
        <v>119065.74074074073</v>
      </c>
      <c r="J803" s="128"/>
      <c r="K803" s="59">
        <f t="shared" si="94"/>
        <v>0</v>
      </c>
    </row>
    <row r="804" spans="1:11">
      <c r="A804" s="24">
        <v>3</v>
      </c>
      <c r="B804" s="173"/>
      <c r="C804" s="25" t="s">
        <v>26</v>
      </c>
      <c r="D804" s="88"/>
      <c r="E804" s="27">
        <v>60043</v>
      </c>
      <c r="F804" s="28">
        <f t="shared" si="92"/>
        <v>0</v>
      </c>
      <c r="G804" s="29">
        <v>0</v>
      </c>
      <c r="H804" s="30">
        <f t="shared" si="93"/>
        <v>0</v>
      </c>
      <c r="I804" s="31">
        <f t="shared" si="95"/>
        <v>55595.370370370365</v>
      </c>
      <c r="J804" s="31"/>
      <c r="K804" s="59">
        <f t="shared" si="94"/>
        <v>0</v>
      </c>
    </row>
    <row r="805" spans="1:11">
      <c r="A805" s="24">
        <v>4</v>
      </c>
      <c r="B805" s="24"/>
      <c r="C805" s="25" t="s">
        <v>27</v>
      </c>
      <c r="D805" s="106"/>
      <c r="E805" s="27">
        <v>115781</v>
      </c>
      <c r="F805" s="28">
        <f t="shared" si="92"/>
        <v>0</v>
      </c>
      <c r="G805" s="124">
        <v>0</v>
      </c>
      <c r="H805" s="30">
        <f t="shared" si="93"/>
        <v>0</v>
      </c>
      <c r="I805" s="31">
        <f t="shared" si="95"/>
        <v>107204.62962962962</v>
      </c>
      <c r="J805" s="128"/>
      <c r="K805" s="59">
        <f t="shared" si="94"/>
        <v>0</v>
      </c>
    </row>
    <row r="806" spans="1:11">
      <c r="A806" s="24">
        <v>5</v>
      </c>
      <c r="B806" s="174"/>
      <c r="C806" s="172" t="s">
        <v>28</v>
      </c>
      <c r="D806" s="32"/>
      <c r="E806" s="27">
        <v>119943</v>
      </c>
      <c r="F806" s="28">
        <f t="shared" si="92"/>
        <v>0</v>
      </c>
      <c r="G806" s="124">
        <v>0</v>
      </c>
      <c r="H806" s="30">
        <f t="shared" si="93"/>
        <v>0</v>
      </c>
      <c r="I806" s="31">
        <f t="shared" si="95"/>
        <v>111058.33333333333</v>
      </c>
      <c r="J806" s="128"/>
      <c r="K806" s="59">
        <f t="shared" si="94"/>
        <v>0</v>
      </c>
    </row>
    <row r="807" spans="1:11">
      <c r="A807" s="24">
        <v>6</v>
      </c>
      <c r="B807" s="24"/>
      <c r="C807" s="25" t="s">
        <v>29</v>
      </c>
      <c r="D807" s="26"/>
      <c r="E807" s="27">
        <v>94810</v>
      </c>
      <c r="F807" s="28">
        <f t="shared" si="92"/>
        <v>0</v>
      </c>
      <c r="G807" s="29">
        <v>0</v>
      </c>
      <c r="H807" s="30">
        <f t="shared" si="93"/>
        <v>0</v>
      </c>
      <c r="I807" s="31">
        <f t="shared" si="95"/>
        <v>87787.037037037036</v>
      </c>
      <c r="J807" s="31"/>
      <c r="K807" s="59">
        <f t="shared" si="94"/>
        <v>0</v>
      </c>
    </row>
    <row r="808" spans="1:11">
      <c r="A808" s="24">
        <v>7</v>
      </c>
      <c r="B808" s="24"/>
      <c r="C808" s="25" t="s">
        <v>30</v>
      </c>
      <c r="D808" s="34"/>
      <c r="E808" s="27">
        <v>141396</v>
      </c>
      <c r="F808" s="28">
        <f t="shared" si="92"/>
        <v>0</v>
      </c>
      <c r="G808" s="29">
        <v>0</v>
      </c>
      <c r="H808" s="30">
        <f t="shared" si="93"/>
        <v>0</v>
      </c>
      <c r="I808" s="31">
        <f t="shared" si="95"/>
        <v>130922.22222222222</v>
      </c>
      <c r="J808" s="31"/>
      <c r="K808" s="59">
        <f t="shared" si="94"/>
        <v>0</v>
      </c>
    </row>
    <row r="809" spans="1:11">
      <c r="A809" s="24">
        <v>8</v>
      </c>
      <c r="B809" s="24"/>
      <c r="C809" s="25" t="s">
        <v>31</v>
      </c>
      <c r="D809" s="34"/>
      <c r="E809" s="27">
        <v>232931</v>
      </c>
      <c r="F809" s="28">
        <f t="shared" si="92"/>
        <v>0</v>
      </c>
      <c r="G809" s="29">
        <v>0</v>
      </c>
      <c r="H809" s="30">
        <f t="shared" si="93"/>
        <v>0</v>
      </c>
      <c r="I809" s="31">
        <f t="shared" si="95"/>
        <v>215676.85185185182</v>
      </c>
      <c r="J809" s="31"/>
      <c r="K809" s="59">
        <f t="shared" si="94"/>
        <v>0</v>
      </c>
    </row>
    <row r="810" spans="1:11">
      <c r="A810" s="24">
        <v>9</v>
      </c>
      <c r="B810" s="171"/>
      <c r="C810" s="172" t="s">
        <v>32</v>
      </c>
      <c r="D810" s="26"/>
      <c r="E810" s="33">
        <v>93150</v>
      </c>
      <c r="F810" s="28">
        <f t="shared" si="92"/>
        <v>0</v>
      </c>
      <c r="G810" s="29">
        <v>0</v>
      </c>
      <c r="H810" s="30">
        <f t="shared" si="93"/>
        <v>0</v>
      </c>
      <c r="I810" s="31">
        <f t="shared" si="95"/>
        <v>86250</v>
      </c>
      <c r="J810" s="31"/>
      <c r="K810" s="59">
        <f t="shared" si="94"/>
        <v>0</v>
      </c>
    </row>
    <row r="811" spans="1:11">
      <c r="A811" s="24">
        <v>10</v>
      </c>
      <c r="B811" s="174"/>
      <c r="C811" s="36" t="s">
        <v>33</v>
      </c>
      <c r="D811" s="37"/>
      <c r="E811" s="33">
        <v>101053</v>
      </c>
      <c r="F811" s="28">
        <f t="shared" si="92"/>
        <v>0</v>
      </c>
      <c r="G811" s="29">
        <v>0</v>
      </c>
      <c r="H811" s="30">
        <f t="shared" si="93"/>
        <v>0</v>
      </c>
      <c r="I811" s="31">
        <f t="shared" si="95"/>
        <v>93567.592592592584</v>
      </c>
      <c r="J811" s="31"/>
      <c r="K811" s="59">
        <f t="shared" si="94"/>
        <v>0</v>
      </c>
    </row>
    <row r="812" spans="1:11">
      <c r="A812" s="24">
        <v>11</v>
      </c>
      <c r="B812" s="171"/>
      <c r="C812" s="172" t="s">
        <v>34</v>
      </c>
      <c r="D812" s="37"/>
      <c r="E812" s="27">
        <v>54198</v>
      </c>
      <c r="F812" s="28">
        <f t="shared" si="92"/>
        <v>0</v>
      </c>
      <c r="G812" s="29">
        <v>0</v>
      </c>
      <c r="H812" s="30">
        <f t="shared" si="93"/>
        <v>0</v>
      </c>
      <c r="I812" s="31">
        <f t="shared" si="95"/>
        <v>50183.333333333328</v>
      </c>
      <c r="J812" s="31"/>
      <c r="K812" s="59">
        <f t="shared" si="94"/>
        <v>0</v>
      </c>
    </row>
    <row r="813" spans="1:11">
      <c r="A813" s="24">
        <v>12</v>
      </c>
      <c r="B813" s="24"/>
      <c r="C813" s="25" t="s">
        <v>35</v>
      </c>
      <c r="D813" s="37"/>
      <c r="E813" s="27">
        <v>49680</v>
      </c>
      <c r="F813" s="28">
        <f t="shared" si="92"/>
        <v>0</v>
      </c>
      <c r="G813" s="29">
        <v>0</v>
      </c>
      <c r="H813" s="30">
        <f t="shared" si="93"/>
        <v>0</v>
      </c>
      <c r="I813" s="31">
        <f t="shared" si="95"/>
        <v>46000</v>
      </c>
      <c r="J813" s="31"/>
      <c r="K813" s="59">
        <f t="shared" si="94"/>
        <v>0</v>
      </c>
    </row>
    <row r="814" spans="1:11">
      <c r="A814" s="24">
        <v>13</v>
      </c>
      <c r="B814" s="24"/>
      <c r="C814" s="25" t="s">
        <v>36</v>
      </c>
      <c r="D814" s="37"/>
      <c r="E814" s="38">
        <v>64152</v>
      </c>
      <c r="F814" s="28">
        <f t="shared" si="92"/>
        <v>0</v>
      </c>
      <c r="G814" s="29">
        <v>0</v>
      </c>
      <c r="H814" s="30">
        <f t="shared" si="93"/>
        <v>0</v>
      </c>
      <c r="I814" s="31">
        <f t="shared" si="95"/>
        <v>59399.999999999993</v>
      </c>
      <c r="J814" s="31"/>
      <c r="K814" s="59">
        <f t="shared" si="94"/>
        <v>0</v>
      </c>
    </row>
    <row r="815" spans="1:11">
      <c r="A815" s="24">
        <v>14</v>
      </c>
      <c r="B815" s="24"/>
      <c r="C815" s="25" t="s">
        <v>37</v>
      </c>
      <c r="D815" s="37"/>
      <c r="E815" s="38">
        <v>65934</v>
      </c>
      <c r="F815" s="28">
        <f t="shared" si="92"/>
        <v>0</v>
      </c>
      <c r="G815" s="29">
        <v>0</v>
      </c>
      <c r="H815" s="30">
        <f t="shared" si="93"/>
        <v>0</v>
      </c>
      <c r="I815" s="31">
        <f t="shared" si="95"/>
        <v>61049.999999999993</v>
      </c>
      <c r="J815" s="31"/>
      <c r="K815" s="59">
        <f t="shared" si="94"/>
        <v>0</v>
      </c>
    </row>
    <row r="816" spans="1:11">
      <c r="A816" s="24">
        <v>15</v>
      </c>
      <c r="B816" s="24"/>
      <c r="C816" s="25" t="s">
        <v>38</v>
      </c>
      <c r="D816" s="37"/>
      <c r="E816" s="38">
        <v>76626</v>
      </c>
      <c r="F816" s="28">
        <f t="shared" si="92"/>
        <v>0</v>
      </c>
      <c r="G816" s="29">
        <v>0</v>
      </c>
      <c r="H816" s="30">
        <f t="shared" si="93"/>
        <v>0</v>
      </c>
      <c r="I816" s="31">
        <f t="shared" si="95"/>
        <v>70950</v>
      </c>
      <c r="J816" s="31"/>
      <c r="K816" s="59">
        <f t="shared" si="94"/>
        <v>0</v>
      </c>
    </row>
    <row r="817" spans="1:11">
      <c r="A817" s="24">
        <v>16</v>
      </c>
      <c r="B817" s="24"/>
      <c r="C817" s="25" t="s">
        <v>39</v>
      </c>
      <c r="D817" s="37"/>
      <c r="E817" s="38">
        <v>80190</v>
      </c>
      <c r="F817" s="28">
        <f t="shared" si="92"/>
        <v>0</v>
      </c>
      <c r="G817" s="29">
        <v>0</v>
      </c>
      <c r="H817" s="30">
        <f t="shared" si="93"/>
        <v>0</v>
      </c>
      <c r="I817" s="31">
        <f t="shared" si="95"/>
        <v>74250</v>
      </c>
      <c r="J817" s="31"/>
      <c r="K817" s="59">
        <f t="shared" si="94"/>
        <v>0</v>
      </c>
    </row>
    <row r="818" spans="1:11">
      <c r="A818" s="24">
        <v>17</v>
      </c>
      <c r="B818" s="24"/>
      <c r="C818" s="25" t="s">
        <v>40</v>
      </c>
      <c r="D818" s="37"/>
      <c r="E818" s="38">
        <v>113832</v>
      </c>
      <c r="F818" s="28">
        <f t="shared" si="92"/>
        <v>0</v>
      </c>
      <c r="G818" s="124">
        <v>0</v>
      </c>
      <c r="H818" s="30">
        <f t="shared" si="93"/>
        <v>0</v>
      </c>
      <c r="I818" s="31">
        <f t="shared" si="95"/>
        <v>105400</v>
      </c>
      <c r="J818" s="128"/>
      <c r="K818" s="59">
        <f t="shared" si="94"/>
        <v>0</v>
      </c>
    </row>
    <row r="819" spans="1:11">
      <c r="A819" s="24">
        <v>18</v>
      </c>
      <c r="B819" s="24"/>
      <c r="C819" s="25" t="s">
        <v>41</v>
      </c>
      <c r="D819" s="37"/>
      <c r="E819" s="39">
        <v>98010</v>
      </c>
      <c r="F819" s="28">
        <f t="shared" si="92"/>
        <v>0</v>
      </c>
      <c r="G819" s="124">
        <v>0</v>
      </c>
      <c r="H819" s="30">
        <f t="shared" si="93"/>
        <v>0</v>
      </c>
      <c r="I819" s="31">
        <f t="shared" si="95"/>
        <v>90750</v>
      </c>
      <c r="J819" s="128"/>
      <c r="K819" s="59">
        <f t="shared" si="94"/>
        <v>0</v>
      </c>
    </row>
    <row r="820" spans="1:11" ht="17.25">
      <c r="A820" s="40"/>
      <c r="B820" s="40"/>
      <c r="C820" s="41" t="s">
        <v>42</v>
      </c>
      <c r="D820" s="42">
        <f>SUM(D802:D819)</f>
        <v>20</v>
      </c>
      <c r="E820" s="42"/>
      <c r="F820" s="43">
        <f>SUM(F802:F819)</f>
        <v>1586100</v>
      </c>
      <c r="G820" s="43"/>
      <c r="H820" s="44">
        <f>SUM(H802:H819)</f>
        <v>1586100</v>
      </c>
      <c r="I820" s="45"/>
      <c r="J820" s="45"/>
      <c r="K820" s="64">
        <f>SUM(K802:K819)</f>
        <v>1468611.111111111</v>
      </c>
    </row>
    <row r="821" spans="1:11" ht="31.5">
      <c r="A821" s="46"/>
      <c r="B821" s="46"/>
      <c r="C821" s="47"/>
      <c r="D821" s="48"/>
      <c r="E821" s="48"/>
      <c r="F821" s="49"/>
      <c r="G821" s="49"/>
      <c r="H821" s="50"/>
      <c r="I821" s="51"/>
      <c r="J821" s="51"/>
      <c r="K821" s="65">
        <f>K820*0.08</f>
        <v>117488.88888888888</v>
      </c>
    </row>
    <row r="822" spans="1:11" ht="18">
      <c r="A822" s="283" t="s">
        <v>43</v>
      </c>
      <c r="B822" s="283"/>
      <c r="C822" s="283"/>
      <c r="D822" s="284" t="s">
        <v>44</v>
      </c>
      <c r="E822" s="284"/>
      <c r="F822" s="54"/>
      <c r="G822" s="54"/>
      <c r="H822" s="55" t="s">
        <v>45</v>
      </c>
      <c r="I822" s="56"/>
      <c r="J822" s="56"/>
      <c r="K822" s="66">
        <f>SUM(K820:K821)</f>
        <v>1586100</v>
      </c>
    </row>
    <row r="825" spans="1:11" ht="15.75">
      <c r="A825" s="279" t="s">
        <v>0</v>
      </c>
      <c r="B825" s="279"/>
      <c r="C825" s="279"/>
      <c r="D825" s="279"/>
      <c r="E825" s="279"/>
      <c r="F825" s="279"/>
      <c r="G825" s="279"/>
      <c r="H825" s="279"/>
      <c r="I825" s="3"/>
      <c r="J825" s="3"/>
      <c r="K825" s="112"/>
    </row>
    <row r="826" spans="1:11" ht="17.25">
      <c r="A826" s="279" t="s">
        <v>1</v>
      </c>
      <c r="B826" s="279"/>
      <c r="C826" s="279"/>
      <c r="D826" s="279"/>
      <c r="E826" s="279"/>
      <c r="F826" s="279"/>
      <c r="G826" s="279"/>
      <c r="H826" s="279"/>
      <c r="I826" s="3"/>
      <c r="J826" s="3"/>
      <c r="K826" s="58"/>
    </row>
    <row r="827" spans="1:11" ht="15.75">
      <c r="A827" s="279" t="s">
        <v>2</v>
      </c>
      <c r="B827" s="279"/>
      <c r="C827" s="279"/>
      <c r="D827" s="279"/>
      <c r="E827" s="279"/>
      <c r="F827" s="279"/>
      <c r="G827" s="279"/>
      <c r="H827" s="279"/>
      <c r="I827" s="3"/>
      <c r="J827" s="3"/>
      <c r="K827" s="59"/>
    </row>
    <row r="828" spans="1:11" ht="15.75">
      <c r="A828" s="279" t="s">
        <v>4</v>
      </c>
      <c r="B828" s="279"/>
      <c r="C828" s="279"/>
      <c r="D828" s="279"/>
      <c r="E828" s="279"/>
      <c r="F828" s="279"/>
      <c r="G828" s="279"/>
      <c r="H828" s="279"/>
      <c r="I828" s="3"/>
      <c r="J828" s="3"/>
      <c r="K828" s="59"/>
    </row>
    <row r="829" spans="1:11" ht="15.75">
      <c r="A829" s="280" t="s">
        <v>6</v>
      </c>
      <c r="B829" s="280"/>
      <c r="C829" s="280"/>
      <c r="D829" s="280"/>
      <c r="E829" s="280"/>
      <c r="F829" s="280"/>
      <c r="G829" s="280"/>
      <c r="H829" s="280"/>
      <c r="I829" s="3"/>
      <c r="J829" s="3"/>
      <c r="K829" s="59"/>
    </row>
    <row r="830" spans="1:11" ht="27.75">
      <c r="A830" s="9"/>
      <c r="B830" s="9"/>
      <c r="C830" s="9"/>
      <c r="D830" s="281" t="s">
        <v>588</v>
      </c>
      <c r="E830" s="281"/>
      <c r="F830" s="281"/>
      <c r="G830" s="281"/>
      <c r="H830" s="281"/>
      <c r="I830" s="3"/>
      <c r="J830" s="3"/>
      <c r="K830" s="59"/>
    </row>
    <row r="831" spans="1:11" ht="15.75">
      <c r="A831" s="11" t="s">
        <v>358</v>
      </c>
      <c r="B831" s="1"/>
      <c r="C831" s="11">
        <v>15285805</v>
      </c>
      <c r="D831" s="13"/>
      <c r="E831" s="286"/>
      <c r="F831" s="286"/>
      <c r="G831" s="286"/>
      <c r="H831" s="286"/>
      <c r="I831" s="15"/>
      <c r="J831" s="15"/>
      <c r="K831" s="59"/>
    </row>
    <row r="832" spans="1:11" ht="15.75">
      <c r="A832" s="11" t="s">
        <v>9</v>
      </c>
      <c r="B832" s="11"/>
      <c r="C832" s="286" t="s">
        <v>581</v>
      </c>
      <c r="D832" s="286"/>
      <c r="E832" s="286"/>
      <c r="F832" s="16"/>
      <c r="G832" s="11"/>
      <c r="H832" s="16"/>
      <c r="I832" s="20" t="s">
        <v>161</v>
      </c>
      <c r="J832" s="20"/>
      <c r="K832" s="62"/>
    </row>
    <row r="833" spans="1:11" ht="15.75">
      <c r="A833" s="11" t="s">
        <v>11</v>
      </c>
      <c r="B833" s="11"/>
      <c r="C833" s="289"/>
      <c r="D833" s="289"/>
      <c r="E833" s="289"/>
      <c r="F833" s="289"/>
      <c r="G833" s="18"/>
      <c r="H833" s="19" t="s">
        <v>13</v>
      </c>
      <c r="I833" s="3"/>
      <c r="J833" s="3"/>
      <c r="K833" s="59"/>
    </row>
    <row r="834" spans="1:11" ht="15.75">
      <c r="A834" s="21" t="s">
        <v>14</v>
      </c>
      <c r="B834" s="21"/>
      <c r="C834" s="21" t="s">
        <v>16</v>
      </c>
      <c r="D834" s="21"/>
      <c r="E834" s="22" t="s">
        <v>18</v>
      </c>
      <c r="F834" s="23" t="s">
        <v>19</v>
      </c>
      <c r="G834" s="23" t="s">
        <v>20</v>
      </c>
      <c r="H834" s="21" t="s">
        <v>21</v>
      </c>
      <c r="I834" s="3"/>
      <c r="J834" s="175"/>
      <c r="K834" s="59"/>
    </row>
    <row r="835" spans="1:11">
      <c r="A835" s="24">
        <v>1</v>
      </c>
      <c r="B835" s="171"/>
      <c r="C835" s="172" t="s">
        <v>23</v>
      </c>
      <c r="D835" s="26">
        <v>20</v>
      </c>
      <c r="E835" s="27">
        <v>79305</v>
      </c>
      <c r="F835" s="28">
        <f t="shared" ref="F835:F852" si="96">E835*D835</f>
        <v>1586100</v>
      </c>
      <c r="G835" s="29">
        <v>0</v>
      </c>
      <c r="H835" s="30">
        <f t="shared" ref="H835:H852" si="97">F835-F835*G835</f>
        <v>1586100</v>
      </c>
      <c r="I835" s="31">
        <f>E835/1.08</f>
        <v>73430.555555555547</v>
      </c>
      <c r="J835" s="31"/>
      <c r="K835" s="59">
        <f t="shared" ref="K835:K852" si="98">I835*D835</f>
        <v>1468611.111111111</v>
      </c>
    </row>
    <row r="836" spans="1:11">
      <c r="A836" s="24">
        <v>2</v>
      </c>
      <c r="B836" s="173"/>
      <c r="C836" s="25" t="s">
        <v>25</v>
      </c>
      <c r="D836" s="32"/>
      <c r="E836" s="33">
        <v>128591</v>
      </c>
      <c r="F836" s="28">
        <f t="shared" si="96"/>
        <v>0</v>
      </c>
      <c r="G836" s="29">
        <v>0</v>
      </c>
      <c r="H836" s="30">
        <f t="shared" si="97"/>
        <v>0</v>
      </c>
      <c r="I836" s="31">
        <f t="shared" ref="I836:I852" si="99">E836/1.08</f>
        <v>119065.74074074073</v>
      </c>
      <c r="J836" s="128"/>
      <c r="K836" s="59">
        <f t="shared" si="98"/>
        <v>0</v>
      </c>
    </row>
    <row r="837" spans="1:11">
      <c r="A837" s="24">
        <v>3</v>
      </c>
      <c r="B837" s="173"/>
      <c r="C837" s="25" t="s">
        <v>26</v>
      </c>
      <c r="D837" s="88"/>
      <c r="E837" s="27">
        <v>60043</v>
      </c>
      <c r="F837" s="28">
        <f t="shared" si="96"/>
        <v>0</v>
      </c>
      <c r="G837" s="29">
        <v>0</v>
      </c>
      <c r="H837" s="30">
        <f t="shared" si="97"/>
        <v>0</v>
      </c>
      <c r="I837" s="31">
        <f t="shared" si="99"/>
        <v>55595.370370370365</v>
      </c>
      <c r="J837" s="31"/>
      <c r="K837" s="59">
        <f t="shared" si="98"/>
        <v>0</v>
      </c>
    </row>
    <row r="838" spans="1:11">
      <c r="A838" s="24">
        <v>4</v>
      </c>
      <c r="B838" s="24"/>
      <c r="C838" s="25" t="s">
        <v>27</v>
      </c>
      <c r="D838" s="106"/>
      <c r="E838" s="27">
        <v>115781</v>
      </c>
      <c r="F838" s="28">
        <f t="shared" si="96"/>
        <v>0</v>
      </c>
      <c r="G838" s="124">
        <v>0</v>
      </c>
      <c r="H838" s="30">
        <f t="shared" si="97"/>
        <v>0</v>
      </c>
      <c r="I838" s="31">
        <f t="shared" si="99"/>
        <v>107204.62962962962</v>
      </c>
      <c r="J838" s="128"/>
      <c r="K838" s="59">
        <f t="shared" si="98"/>
        <v>0</v>
      </c>
    </row>
    <row r="839" spans="1:11">
      <c r="A839" s="24">
        <v>5</v>
      </c>
      <c r="B839" s="174"/>
      <c r="C839" s="172" t="s">
        <v>28</v>
      </c>
      <c r="D839" s="32"/>
      <c r="E839" s="27">
        <v>119943</v>
      </c>
      <c r="F839" s="28">
        <f t="shared" si="96"/>
        <v>0</v>
      </c>
      <c r="G839" s="124">
        <v>0</v>
      </c>
      <c r="H839" s="30">
        <f t="shared" si="97"/>
        <v>0</v>
      </c>
      <c r="I839" s="31">
        <f t="shared" si="99"/>
        <v>111058.33333333333</v>
      </c>
      <c r="J839" s="128"/>
      <c r="K839" s="59">
        <f t="shared" si="98"/>
        <v>0</v>
      </c>
    </row>
    <row r="840" spans="1:11">
      <c r="A840" s="24">
        <v>6</v>
      </c>
      <c r="B840" s="24"/>
      <c r="C840" s="25" t="s">
        <v>29</v>
      </c>
      <c r="D840" s="26"/>
      <c r="E840" s="27">
        <v>94810</v>
      </c>
      <c r="F840" s="28">
        <f t="shared" si="96"/>
        <v>0</v>
      </c>
      <c r="G840" s="29">
        <v>0</v>
      </c>
      <c r="H840" s="30">
        <f t="shared" si="97"/>
        <v>0</v>
      </c>
      <c r="I840" s="31">
        <f t="shared" si="99"/>
        <v>87787.037037037036</v>
      </c>
      <c r="J840" s="31"/>
      <c r="K840" s="59">
        <f t="shared" si="98"/>
        <v>0</v>
      </c>
    </row>
    <row r="841" spans="1:11">
      <c r="A841" s="24">
        <v>7</v>
      </c>
      <c r="B841" s="24"/>
      <c r="C841" s="25" t="s">
        <v>30</v>
      </c>
      <c r="D841" s="34"/>
      <c r="E841" s="27">
        <v>141396</v>
      </c>
      <c r="F841" s="28">
        <f t="shared" si="96"/>
        <v>0</v>
      </c>
      <c r="G841" s="29">
        <v>0</v>
      </c>
      <c r="H841" s="30">
        <f t="shared" si="97"/>
        <v>0</v>
      </c>
      <c r="I841" s="31">
        <f t="shared" si="99"/>
        <v>130922.22222222222</v>
      </c>
      <c r="J841" s="31"/>
      <c r="K841" s="59">
        <f t="shared" si="98"/>
        <v>0</v>
      </c>
    </row>
    <row r="842" spans="1:11">
      <c r="A842" s="24">
        <v>8</v>
      </c>
      <c r="B842" s="24"/>
      <c r="C842" s="25" t="s">
        <v>31</v>
      </c>
      <c r="D842" s="34"/>
      <c r="E842" s="27">
        <v>232931</v>
      </c>
      <c r="F842" s="28">
        <f t="shared" si="96"/>
        <v>0</v>
      </c>
      <c r="G842" s="29">
        <v>0</v>
      </c>
      <c r="H842" s="30">
        <f t="shared" si="97"/>
        <v>0</v>
      </c>
      <c r="I842" s="31">
        <f t="shared" si="99"/>
        <v>215676.85185185182</v>
      </c>
      <c r="J842" s="31"/>
      <c r="K842" s="59">
        <f t="shared" si="98"/>
        <v>0</v>
      </c>
    </row>
    <row r="843" spans="1:11">
      <c r="A843" s="24">
        <v>9</v>
      </c>
      <c r="B843" s="171"/>
      <c r="C843" s="172" t="s">
        <v>32</v>
      </c>
      <c r="D843" s="26"/>
      <c r="E843" s="33">
        <v>93150</v>
      </c>
      <c r="F843" s="28">
        <f t="shared" si="96"/>
        <v>0</v>
      </c>
      <c r="G843" s="29">
        <v>0</v>
      </c>
      <c r="H843" s="30">
        <f t="shared" si="97"/>
        <v>0</v>
      </c>
      <c r="I843" s="31">
        <f t="shared" si="99"/>
        <v>86250</v>
      </c>
      <c r="J843" s="31"/>
      <c r="K843" s="59">
        <f t="shared" si="98"/>
        <v>0</v>
      </c>
    </row>
    <row r="844" spans="1:11">
      <c r="A844" s="24">
        <v>10</v>
      </c>
      <c r="B844" s="174"/>
      <c r="C844" s="36" t="s">
        <v>33</v>
      </c>
      <c r="D844" s="37"/>
      <c r="E844" s="33">
        <v>101053</v>
      </c>
      <c r="F844" s="28">
        <f t="shared" si="96"/>
        <v>0</v>
      </c>
      <c r="G844" s="29">
        <v>0</v>
      </c>
      <c r="H844" s="30">
        <f t="shared" si="97"/>
        <v>0</v>
      </c>
      <c r="I844" s="31">
        <f t="shared" si="99"/>
        <v>93567.592592592584</v>
      </c>
      <c r="J844" s="31"/>
      <c r="K844" s="59">
        <f t="shared" si="98"/>
        <v>0</v>
      </c>
    </row>
    <row r="845" spans="1:11">
      <c r="A845" s="24">
        <v>11</v>
      </c>
      <c r="B845" s="171"/>
      <c r="C845" s="172" t="s">
        <v>34</v>
      </c>
      <c r="D845" s="37"/>
      <c r="E845" s="27">
        <v>54198</v>
      </c>
      <c r="F845" s="28">
        <f t="shared" si="96"/>
        <v>0</v>
      </c>
      <c r="G845" s="29">
        <v>0</v>
      </c>
      <c r="H845" s="30">
        <f t="shared" si="97"/>
        <v>0</v>
      </c>
      <c r="I845" s="31">
        <f t="shared" si="99"/>
        <v>50183.333333333328</v>
      </c>
      <c r="J845" s="31"/>
      <c r="K845" s="59">
        <f t="shared" si="98"/>
        <v>0</v>
      </c>
    </row>
    <row r="846" spans="1:11">
      <c r="A846" s="24">
        <v>12</v>
      </c>
      <c r="B846" s="24"/>
      <c r="C846" s="25" t="s">
        <v>35</v>
      </c>
      <c r="D846" s="37"/>
      <c r="E846" s="27">
        <v>49680</v>
      </c>
      <c r="F846" s="28">
        <f t="shared" si="96"/>
        <v>0</v>
      </c>
      <c r="G846" s="29">
        <v>0</v>
      </c>
      <c r="H846" s="30">
        <f t="shared" si="97"/>
        <v>0</v>
      </c>
      <c r="I846" s="31">
        <f t="shared" si="99"/>
        <v>46000</v>
      </c>
      <c r="J846" s="31"/>
      <c r="K846" s="59">
        <f t="shared" si="98"/>
        <v>0</v>
      </c>
    </row>
    <row r="847" spans="1:11">
      <c r="A847" s="24">
        <v>13</v>
      </c>
      <c r="B847" s="24"/>
      <c r="C847" s="25" t="s">
        <v>36</v>
      </c>
      <c r="D847" s="37"/>
      <c r="E847" s="38">
        <v>64152</v>
      </c>
      <c r="F847" s="28">
        <f t="shared" si="96"/>
        <v>0</v>
      </c>
      <c r="G847" s="29">
        <v>0</v>
      </c>
      <c r="H847" s="30">
        <f t="shared" si="97"/>
        <v>0</v>
      </c>
      <c r="I847" s="31">
        <f t="shared" si="99"/>
        <v>59399.999999999993</v>
      </c>
      <c r="J847" s="31"/>
      <c r="K847" s="59">
        <f t="shared" si="98"/>
        <v>0</v>
      </c>
    </row>
    <row r="848" spans="1:11">
      <c r="A848" s="24">
        <v>14</v>
      </c>
      <c r="B848" s="24"/>
      <c r="C848" s="25" t="s">
        <v>37</v>
      </c>
      <c r="D848" s="37"/>
      <c r="E848" s="38">
        <v>65934</v>
      </c>
      <c r="F848" s="28">
        <f t="shared" si="96"/>
        <v>0</v>
      </c>
      <c r="G848" s="29">
        <v>0</v>
      </c>
      <c r="H848" s="30">
        <f t="shared" si="97"/>
        <v>0</v>
      </c>
      <c r="I848" s="31">
        <f t="shared" si="99"/>
        <v>61049.999999999993</v>
      </c>
      <c r="J848" s="31"/>
      <c r="K848" s="59">
        <f t="shared" si="98"/>
        <v>0</v>
      </c>
    </row>
    <row r="849" spans="1:11">
      <c r="A849" s="24">
        <v>15</v>
      </c>
      <c r="B849" s="24"/>
      <c r="C849" s="25" t="s">
        <v>38</v>
      </c>
      <c r="D849" s="37"/>
      <c r="E849" s="38">
        <v>76626</v>
      </c>
      <c r="F849" s="28">
        <f t="shared" si="96"/>
        <v>0</v>
      </c>
      <c r="G849" s="29">
        <v>0</v>
      </c>
      <c r="H849" s="30">
        <f t="shared" si="97"/>
        <v>0</v>
      </c>
      <c r="I849" s="31">
        <f t="shared" si="99"/>
        <v>70950</v>
      </c>
      <c r="J849" s="31"/>
      <c r="K849" s="59">
        <f t="shared" si="98"/>
        <v>0</v>
      </c>
    </row>
    <row r="850" spans="1:11">
      <c r="A850" s="24">
        <v>16</v>
      </c>
      <c r="B850" s="24"/>
      <c r="C850" s="25" t="s">
        <v>39</v>
      </c>
      <c r="D850" s="37"/>
      <c r="E850" s="38">
        <v>80190</v>
      </c>
      <c r="F850" s="28">
        <f t="shared" si="96"/>
        <v>0</v>
      </c>
      <c r="G850" s="29">
        <v>0</v>
      </c>
      <c r="H850" s="30">
        <f t="shared" si="97"/>
        <v>0</v>
      </c>
      <c r="I850" s="31">
        <f t="shared" si="99"/>
        <v>74250</v>
      </c>
      <c r="J850" s="31"/>
      <c r="K850" s="59">
        <f t="shared" si="98"/>
        <v>0</v>
      </c>
    </row>
    <row r="851" spans="1:11">
      <c r="A851" s="24">
        <v>17</v>
      </c>
      <c r="B851" s="24"/>
      <c r="C851" s="25" t="s">
        <v>40</v>
      </c>
      <c r="D851" s="37"/>
      <c r="E851" s="38">
        <v>113832</v>
      </c>
      <c r="F851" s="28">
        <f t="shared" si="96"/>
        <v>0</v>
      </c>
      <c r="G851" s="124">
        <v>0</v>
      </c>
      <c r="H851" s="30">
        <f t="shared" si="97"/>
        <v>0</v>
      </c>
      <c r="I851" s="31">
        <f t="shared" si="99"/>
        <v>105400</v>
      </c>
      <c r="J851" s="128"/>
      <c r="K851" s="59">
        <f t="shared" si="98"/>
        <v>0</v>
      </c>
    </row>
    <row r="852" spans="1:11">
      <c r="A852" s="24">
        <v>18</v>
      </c>
      <c r="B852" s="24"/>
      <c r="C852" s="25" t="s">
        <v>41</v>
      </c>
      <c r="D852" s="37"/>
      <c r="E852" s="39">
        <v>98010</v>
      </c>
      <c r="F852" s="28">
        <f t="shared" si="96"/>
        <v>0</v>
      </c>
      <c r="G852" s="124">
        <v>0</v>
      </c>
      <c r="H852" s="30">
        <f t="shared" si="97"/>
        <v>0</v>
      </c>
      <c r="I852" s="31">
        <f t="shared" si="99"/>
        <v>90750</v>
      </c>
      <c r="J852" s="128"/>
      <c r="K852" s="59">
        <f t="shared" si="98"/>
        <v>0</v>
      </c>
    </row>
    <row r="853" spans="1:11" ht="17.25">
      <c r="A853" s="40"/>
      <c r="B853" s="40"/>
      <c r="C853" s="41" t="s">
        <v>42</v>
      </c>
      <c r="D853" s="42">
        <f>SUM(D835:D852)</f>
        <v>20</v>
      </c>
      <c r="E853" s="42"/>
      <c r="F853" s="43">
        <f>SUM(F835:F852)</f>
        <v>1586100</v>
      </c>
      <c r="G853" s="43"/>
      <c r="H853" s="44">
        <f>SUM(H835:H852)</f>
        <v>1586100</v>
      </c>
      <c r="I853" s="45"/>
      <c r="J853" s="45"/>
      <c r="K853" s="64">
        <f>SUM(K835:K852)</f>
        <v>1468611.111111111</v>
      </c>
    </row>
    <row r="854" spans="1:11" ht="31.5">
      <c r="A854" s="46"/>
      <c r="B854" s="46"/>
      <c r="C854" s="47"/>
      <c r="D854" s="48"/>
      <c r="E854" s="48"/>
      <c r="F854" s="49"/>
      <c r="G854" s="49"/>
      <c r="H854" s="50"/>
      <c r="I854" s="51"/>
      <c r="J854" s="51"/>
      <c r="K854" s="65">
        <f>K853*0.08</f>
        <v>117488.88888888888</v>
      </c>
    </row>
    <row r="855" spans="1:11" ht="18">
      <c r="A855" s="283" t="s">
        <v>43</v>
      </c>
      <c r="B855" s="283"/>
      <c r="C855" s="283"/>
      <c r="D855" s="284" t="s">
        <v>44</v>
      </c>
      <c r="E855" s="284"/>
      <c r="F855" s="54"/>
      <c r="G855" s="54"/>
      <c r="H855" s="55" t="s">
        <v>45</v>
      </c>
      <c r="I855" s="56"/>
      <c r="J855" s="56"/>
      <c r="K855" s="66">
        <f>SUM(K853:K854)</f>
        <v>1586100</v>
      </c>
    </row>
    <row r="860" spans="1:11" ht="15.75">
      <c r="A860" s="279" t="s">
        <v>0</v>
      </c>
      <c r="B860" s="279"/>
      <c r="C860" s="279"/>
      <c r="D860" s="279"/>
      <c r="E860" s="279"/>
      <c r="F860" s="279"/>
      <c r="G860" s="279"/>
      <c r="H860" s="279"/>
      <c r="I860" s="3"/>
      <c r="J860" s="3"/>
      <c r="K860" s="112"/>
    </row>
    <row r="861" spans="1:11" ht="17.25">
      <c r="A861" s="279" t="s">
        <v>1</v>
      </c>
      <c r="B861" s="279"/>
      <c r="C861" s="279"/>
      <c r="D861" s="279"/>
      <c r="E861" s="279"/>
      <c r="F861" s="279"/>
      <c r="G861" s="279"/>
      <c r="H861" s="279"/>
      <c r="I861" s="3"/>
      <c r="J861" s="3"/>
      <c r="K861" s="58"/>
    </row>
    <row r="862" spans="1:11" ht="15.75">
      <c r="A862" s="279" t="s">
        <v>2</v>
      </c>
      <c r="B862" s="279"/>
      <c r="C862" s="279"/>
      <c r="D862" s="279"/>
      <c r="E862" s="279"/>
      <c r="F862" s="279"/>
      <c r="G862" s="279"/>
      <c r="H862" s="279"/>
      <c r="I862" s="3"/>
      <c r="J862" s="3"/>
      <c r="K862" s="59"/>
    </row>
    <row r="863" spans="1:11" ht="15.75">
      <c r="A863" s="279" t="s">
        <v>4</v>
      </c>
      <c r="B863" s="279"/>
      <c r="C863" s="279"/>
      <c r="D863" s="279"/>
      <c r="E863" s="279"/>
      <c r="F863" s="279"/>
      <c r="G863" s="279"/>
      <c r="H863" s="279"/>
      <c r="I863" s="3"/>
      <c r="J863" s="3"/>
      <c r="K863" s="59"/>
    </row>
    <row r="864" spans="1:11" ht="15.75">
      <c r="A864" s="280" t="s">
        <v>6</v>
      </c>
      <c r="B864" s="280"/>
      <c r="C864" s="280"/>
      <c r="D864" s="280"/>
      <c r="E864" s="280"/>
      <c r="F864" s="280"/>
      <c r="G864" s="280"/>
      <c r="H864" s="280"/>
      <c r="I864" s="3"/>
      <c r="J864" s="3"/>
      <c r="K864" s="59"/>
    </row>
    <row r="865" spans="1:11" ht="27.75">
      <c r="A865" s="9"/>
      <c r="B865" s="9"/>
      <c r="C865" s="9"/>
      <c r="D865" s="281" t="s">
        <v>591</v>
      </c>
      <c r="E865" s="281"/>
      <c r="F865" s="281"/>
      <c r="G865" s="281"/>
      <c r="H865" s="281"/>
      <c r="I865" s="3"/>
      <c r="J865" s="3"/>
      <c r="K865" s="59"/>
    </row>
    <row r="866" spans="1:11" ht="15.75">
      <c r="A866" s="11" t="s">
        <v>358</v>
      </c>
      <c r="B866" s="1"/>
      <c r="C866" s="11">
        <v>21139390</v>
      </c>
      <c r="D866" s="13"/>
      <c r="E866" s="286"/>
      <c r="F866" s="286"/>
      <c r="G866" s="286"/>
      <c r="H866" s="286"/>
      <c r="I866" s="15"/>
      <c r="J866" s="15"/>
      <c r="K866" s="59"/>
    </row>
    <row r="867" spans="1:11" ht="15.75">
      <c r="A867" s="11" t="s">
        <v>9</v>
      </c>
      <c r="B867" s="11"/>
      <c r="C867" s="286" t="s">
        <v>368</v>
      </c>
      <c r="D867" s="286"/>
      <c r="E867" s="286"/>
      <c r="F867" s="16"/>
      <c r="G867" s="11"/>
      <c r="H867" s="16"/>
      <c r="I867" s="20" t="s">
        <v>161</v>
      </c>
      <c r="J867" s="20"/>
      <c r="K867" s="62"/>
    </row>
    <row r="868" spans="1:11" ht="15.75">
      <c r="A868" s="11" t="s">
        <v>11</v>
      </c>
      <c r="B868" s="11"/>
      <c r="C868" s="289"/>
      <c r="D868" s="289"/>
      <c r="E868" s="289"/>
      <c r="F868" s="289"/>
      <c r="G868" s="18"/>
      <c r="H868" s="19" t="s">
        <v>13</v>
      </c>
      <c r="I868" s="3"/>
      <c r="J868" s="3"/>
      <c r="K868" s="59"/>
    </row>
    <row r="869" spans="1:11" ht="15.75">
      <c r="A869" s="21" t="s">
        <v>14</v>
      </c>
      <c r="B869" s="21"/>
      <c r="C869" s="21" t="s">
        <v>16</v>
      </c>
      <c r="D869" s="21"/>
      <c r="E869" s="22" t="s">
        <v>18</v>
      </c>
      <c r="F869" s="23" t="s">
        <v>19</v>
      </c>
      <c r="G869" s="23" t="s">
        <v>20</v>
      </c>
      <c r="H869" s="21" t="s">
        <v>21</v>
      </c>
      <c r="I869" s="3"/>
      <c r="J869" s="175"/>
      <c r="K869" s="59"/>
    </row>
    <row r="870" spans="1:11">
      <c r="A870" s="24">
        <v>1</v>
      </c>
      <c r="B870" s="171"/>
      <c r="C870" s="172" t="s">
        <v>23</v>
      </c>
      <c r="D870" s="26"/>
      <c r="E870" s="27">
        <v>79305</v>
      </c>
      <c r="F870" s="28">
        <f t="shared" ref="F870:F887" si="100">E870*D870</f>
        <v>0</v>
      </c>
      <c r="G870" s="29">
        <v>0</v>
      </c>
      <c r="H870" s="30">
        <f t="shared" ref="H870:H887" si="101">F870-F870*G870</f>
        <v>0</v>
      </c>
      <c r="I870" s="31">
        <f>E870/1.08</f>
        <v>73430.555555555547</v>
      </c>
      <c r="J870" s="31"/>
      <c r="K870" s="59">
        <f t="shared" ref="K870:K887" si="102">I870*D870</f>
        <v>0</v>
      </c>
    </row>
    <row r="871" spans="1:11">
      <c r="A871" s="24">
        <v>2</v>
      </c>
      <c r="B871" s="173"/>
      <c r="C871" s="25" t="s">
        <v>25</v>
      </c>
      <c r="D871" s="32"/>
      <c r="E871" s="33">
        <v>128591</v>
      </c>
      <c r="F871" s="28">
        <f t="shared" si="100"/>
        <v>0</v>
      </c>
      <c r="G871" s="29">
        <v>0</v>
      </c>
      <c r="H871" s="30">
        <f t="shared" si="101"/>
        <v>0</v>
      </c>
      <c r="I871" s="31">
        <f t="shared" ref="I871:I887" si="103">E871/1.08</f>
        <v>119065.74074074073</v>
      </c>
      <c r="J871" s="128"/>
      <c r="K871" s="59">
        <f t="shared" si="102"/>
        <v>0</v>
      </c>
    </row>
    <row r="872" spans="1:11">
      <c r="A872" s="24">
        <v>3</v>
      </c>
      <c r="B872" s="173"/>
      <c r="C872" s="25" t="s">
        <v>26</v>
      </c>
      <c r="D872" s="88"/>
      <c r="E872" s="27">
        <v>60043</v>
      </c>
      <c r="F872" s="28">
        <f t="shared" si="100"/>
        <v>0</v>
      </c>
      <c r="G872" s="29">
        <v>0</v>
      </c>
      <c r="H872" s="30">
        <f t="shared" si="101"/>
        <v>0</v>
      </c>
      <c r="I872" s="31">
        <f t="shared" si="103"/>
        <v>55595.370370370365</v>
      </c>
      <c r="J872" s="31"/>
      <c r="K872" s="59">
        <f t="shared" si="102"/>
        <v>0</v>
      </c>
    </row>
    <row r="873" spans="1:11">
      <c r="A873" s="24">
        <v>4</v>
      </c>
      <c r="B873" s="24"/>
      <c r="C873" s="25" t="s">
        <v>27</v>
      </c>
      <c r="D873" s="106"/>
      <c r="E873" s="27">
        <v>115781</v>
      </c>
      <c r="F873" s="28">
        <f t="shared" si="100"/>
        <v>0</v>
      </c>
      <c r="G873" s="124">
        <v>0</v>
      </c>
      <c r="H873" s="30">
        <f t="shared" si="101"/>
        <v>0</v>
      </c>
      <c r="I873" s="31">
        <f t="shared" si="103"/>
        <v>107204.62962962962</v>
      </c>
      <c r="J873" s="128"/>
      <c r="K873" s="59">
        <f t="shared" si="102"/>
        <v>0</v>
      </c>
    </row>
    <row r="874" spans="1:11">
      <c r="A874" s="24">
        <v>5</v>
      </c>
      <c r="B874" s="174"/>
      <c r="C874" s="172" t="s">
        <v>28</v>
      </c>
      <c r="D874" s="32"/>
      <c r="E874" s="27">
        <v>119943</v>
      </c>
      <c r="F874" s="28">
        <f t="shared" si="100"/>
        <v>0</v>
      </c>
      <c r="G874" s="124">
        <v>0</v>
      </c>
      <c r="H874" s="30">
        <f t="shared" si="101"/>
        <v>0</v>
      </c>
      <c r="I874" s="31">
        <f t="shared" si="103"/>
        <v>111058.33333333333</v>
      </c>
      <c r="J874" s="128"/>
      <c r="K874" s="59">
        <f t="shared" si="102"/>
        <v>0</v>
      </c>
    </row>
    <row r="875" spans="1:11">
      <c r="A875" s="24">
        <v>6</v>
      </c>
      <c r="B875" s="24"/>
      <c r="C875" s="25" t="s">
        <v>29</v>
      </c>
      <c r="D875" s="26"/>
      <c r="E875" s="27">
        <v>94810</v>
      </c>
      <c r="F875" s="28">
        <f t="shared" si="100"/>
        <v>0</v>
      </c>
      <c r="G875" s="29">
        <v>0</v>
      </c>
      <c r="H875" s="30">
        <f t="shared" si="101"/>
        <v>0</v>
      </c>
      <c r="I875" s="31">
        <f t="shared" si="103"/>
        <v>87787.037037037036</v>
      </c>
      <c r="J875" s="31"/>
      <c r="K875" s="59">
        <f t="shared" si="102"/>
        <v>0</v>
      </c>
    </row>
    <row r="876" spans="1:11">
      <c r="A876" s="24">
        <v>7</v>
      </c>
      <c r="B876" s="24"/>
      <c r="C876" s="25" t="s">
        <v>30</v>
      </c>
      <c r="D876" s="34"/>
      <c r="E876" s="27">
        <v>141396</v>
      </c>
      <c r="F876" s="28">
        <f t="shared" si="100"/>
        <v>0</v>
      </c>
      <c r="G876" s="29">
        <v>0</v>
      </c>
      <c r="H876" s="30">
        <f t="shared" si="101"/>
        <v>0</v>
      </c>
      <c r="I876" s="31">
        <f t="shared" si="103"/>
        <v>130922.22222222222</v>
      </c>
      <c r="J876" s="31"/>
      <c r="K876" s="59">
        <f t="shared" si="102"/>
        <v>0</v>
      </c>
    </row>
    <row r="877" spans="1:11">
      <c r="A877" s="24">
        <v>8</v>
      </c>
      <c r="B877" s="24"/>
      <c r="C877" s="25" t="s">
        <v>31</v>
      </c>
      <c r="D877" s="34"/>
      <c r="E877" s="27">
        <v>232931</v>
      </c>
      <c r="F877" s="28">
        <f t="shared" si="100"/>
        <v>0</v>
      </c>
      <c r="G877" s="29">
        <v>0</v>
      </c>
      <c r="H877" s="30">
        <f t="shared" si="101"/>
        <v>0</v>
      </c>
      <c r="I877" s="31">
        <f t="shared" si="103"/>
        <v>215676.85185185182</v>
      </c>
      <c r="J877" s="31"/>
      <c r="K877" s="59">
        <f t="shared" si="102"/>
        <v>0</v>
      </c>
    </row>
    <row r="878" spans="1:11">
      <c r="A878" s="24">
        <v>9</v>
      </c>
      <c r="B878" s="171"/>
      <c r="C878" s="172" t="s">
        <v>32</v>
      </c>
      <c r="D878" s="26"/>
      <c r="E878" s="33">
        <v>93150</v>
      </c>
      <c r="F878" s="28">
        <f t="shared" si="100"/>
        <v>0</v>
      </c>
      <c r="G878" s="29">
        <v>0</v>
      </c>
      <c r="H878" s="30">
        <f t="shared" si="101"/>
        <v>0</v>
      </c>
      <c r="I878" s="31">
        <f t="shared" si="103"/>
        <v>86250</v>
      </c>
      <c r="J878" s="31"/>
      <c r="K878" s="59">
        <f t="shared" si="102"/>
        <v>0</v>
      </c>
    </row>
    <row r="879" spans="1:11">
      <c r="A879" s="24">
        <v>10</v>
      </c>
      <c r="B879" s="174"/>
      <c r="C879" s="36" t="s">
        <v>33</v>
      </c>
      <c r="D879" s="37"/>
      <c r="E879" s="33">
        <v>101053</v>
      </c>
      <c r="F879" s="28">
        <f t="shared" si="100"/>
        <v>0</v>
      </c>
      <c r="G879" s="29">
        <v>0</v>
      </c>
      <c r="H879" s="30">
        <f t="shared" si="101"/>
        <v>0</v>
      </c>
      <c r="I879" s="31">
        <f t="shared" si="103"/>
        <v>93567.592592592584</v>
      </c>
      <c r="J879" s="31"/>
      <c r="K879" s="59">
        <f t="shared" si="102"/>
        <v>0</v>
      </c>
    </row>
    <row r="880" spans="1:11">
      <c r="A880" s="24">
        <v>11</v>
      </c>
      <c r="B880" s="171"/>
      <c r="C880" s="172" t="s">
        <v>34</v>
      </c>
      <c r="D880" s="37"/>
      <c r="E880" s="27">
        <v>54198</v>
      </c>
      <c r="F880" s="28">
        <f t="shared" si="100"/>
        <v>0</v>
      </c>
      <c r="G880" s="29">
        <v>0</v>
      </c>
      <c r="H880" s="30">
        <f t="shared" si="101"/>
        <v>0</v>
      </c>
      <c r="I880" s="31">
        <f t="shared" si="103"/>
        <v>50183.333333333328</v>
      </c>
      <c r="J880" s="31"/>
      <c r="K880" s="59">
        <f t="shared" si="102"/>
        <v>0</v>
      </c>
    </row>
    <row r="881" spans="1:11">
      <c r="A881" s="24">
        <v>12</v>
      </c>
      <c r="B881" s="24"/>
      <c r="C881" s="25" t="s">
        <v>35</v>
      </c>
      <c r="D881" s="37"/>
      <c r="E881" s="27">
        <v>49680</v>
      </c>
      <c r="F881" s="28">
        <f t="shared" si="100"/>
        <v>0</v>
      </c>
      <c r="G881" s="29">
        <v>0</v>
      </c>
      <c r="H881" s="30">
        <f t="shared" si="101"/>
        <v>0</v>
      </c>
      <c r="I881" s="31">
        <f t="shared" si="103"/>
        <v>46000</v>
      </c>
      <c r="J881" s="31"/>
      <c r="K881" s="59">
        <f t="shared" si="102"/>
        <v>0</v>
      </c>
    </row>
    <row r="882" spans="1:11">
      <c r="A882" s="24">
        <v>13</v>
      </c>
      <c r="B882" s="24"/>
      <c r="C882" s="25" t="s">
        <v>36</v>
      </c>
      <c r="D882" s="37"/>
      <c r="E882" s="38">
        <v>64152</v>
      </c>
      <c r="F882" s="28">
        <f t="shared" si="100"/>
        <v>0</v>
      </c>
      <c r="G882" s="29">
        <v>0</v>
      </c>
      <c r="H882" s="30">
        <f t="shared" si="101"/>
        <v>0</v>
      </c>
      <c r="I882" s="31">
        <f t="shared" si="103"/>
        <v>59399.999999999993</v>
      </c>
      <c r="J882" s="31"/>
      <c r="K882" s="59">
        <f t="shared" si="102"/>
        <v>0</v>
      </c>
    </row>
    <row r="883" spans="1:11">
      <c r="A883" s="24">
        <v>14</v>
      </c>
      <c r="B883" s="24"/>
      <c r="C883" s="25" t="s">
        <v>37</v>
      </c>
      <c r="D883" s="37"/>
      <c r="E883" s="38">
        <v>65934</v>
      </c>
      <c r="F883" s="28">
        <f t="shared" si="100"/>
        <v>0</v>
      </c>
      <c r="G883" s="29">
        <v>0</v>
      </c>
      <c r="H883" s="30">
        <f t="shared" si="101"/>
        <v>0</v>
      </c>
      <c r="I883" s="31">
        <f t="shared" si="103"/>
        <v>61049.999999999993</v>
      </c>
      <c r="J883" s="31"/>
      <c r="K883" s="59">
        <f t="shared" si="102"/>
        <v>0</v>
      </c>
    </row>
    <row r="884" spans="1:11">
      <c r="A884" s="24">
        <v>15</v>
      </c>
      <c r="B884" s="24"/>
      <c r="C884" s="25" t="s">
        <v>38</v>
      </c>
      <c r="D884" s="37"/>
      <c r="E884" s="38">
        <v>76626</v>
      </c>
      <c r="F884" s="28">
        <f t="shared" si="100"/>
        <v>0</v>
      </c>
      <c r="G884" s="29">
        <v>0</v>
      </c>
      <c r="H884" s="30">
        <f t="shared" si="101"/>
        <v>0</v>
      </c>
      <c r="I884" s="31">
        <f t="shared" si="103"/>
        <v>70950</v>
      </c>
      <c r="J884" s="31"/>
      <c r="K884" s="59">
        <f t="shared" si="102"/>
        <v>0</v>
      </c>
    </row>
    <row r="885" spans="1:11">
      <c r="A885" s="24">
        <v>16</v>
      </c>
      <c r="B885" s="24"/>
      <c r="C885" s="25" t="s">
        <v>39</v>
      </c>
      <c r="D885" s="37"/>
      <c r="E885" s="38">
        <v>80190</v>
      </c>
      <c r="F885" s="28">
        <f t="shared" si="100"/>
        <v>0</v>
      </c>
      <c r="G885" s="29">
        <v>0</v>
      </c>
      <c r="H885" s="30">
        <f t="shared" si="101"/>
        <v>0</v>
      </c>
      <c r="I885" s="31">
        <f t="shared" si="103"/>
        <v>74250</v>
      </c>
      <c r="J885" s="31"/>
      <c r="K885" s="59">
        <f t="shared" si="102"/>
        <v>0</v>
      </c>
    </row>
    <row r="886" spans="1:11">
      <c r="A886" s="24">
        <v>17</v>
      </c>
      <c r="B886" s="24"/>
      <c r="C886" s="25" t="s">
        <v>40</v>
      </c>
      <c r="D886" s="37">
        <v>5</v>
      </c>
      <c r="E886" s="38">
        <v>113832</v>
      </c>
      <c r="F886" s="28">
        <f t="shared" si="100"/>
        <v>569160</v>
      </c>
      <c r="G886" s="124">
        <v>0</v>
      </c>
      <c r="H886" s="30">
        <f t="shared" si="101"/>
        <v>569160</v>
      </c>
      <c r="I886" s="31">
        <f t="shared" si="103"/>
        <v>105400</v>
      </c>
      <c r="J886" s="128"/>
      <c r="K886" s="59">
        <f t="shared" si="102"/>
        <v>527000</v>
      </c>
    </row>
    <row r="887" spans="1:11">
      <c r="A887" s="24">
        <v>18</v>
      </c>
      <c r="B887" s="24"/>
      <c r="C887" s="25" t="s">
        <v>41</v>
      </c>
      <c r="D887" s="37"/>
      <c r="E887" s="39">
        <v>98010</v>
      </c>
      <c r="F887" s="28">
        <f t="shared" si="100"/>
        <v>0</v>
      </c>
      <c r="G887" s="124">
        <v>0</v>
      </c>
      <c r="H887" s="30">
        <f t="shared" si="101"/>
        <v>0</v>
      </c>
      <c r="I887" s="31">
        <f t="shared" si="103"/>
        <v>90750</v>
      </c>
      <c r="J887" s="128"/>
      <c r="K887" s="59">
        <f t="shared" si="102"/>
        <v>0</v>
      </c>
    </row>
    <row r="888" spans="1:11" ht="17.25">
      <c r="A888" s="40"/>
      <c r="B888" s="40"/>
      <c r="C888" s="41" t="s">
        <v>42</v>
      </c>
      <c r="D888" s="42">
        <f>SUM(D870:D887)</f>
        <v>5</v>
      </c>
      <c r="E888" s="42"/>
      <c r="F888" s="43">
        <f>SUM(F870:F887)</f>
        <v>569160</v>
      </c>
      <c r="G888" s="43"/>
      <c r="H888" s="44">
        <f>SUM(H870:H887)</f>
        <v>569160</v>
      </c>
      <c r="I888" s="45"/>
      <c r="J888" s="45"/>
      <c r="K888" s="64">
        <f>SUM(K870:K887)</f>
        <v>527000</v>
      </c>
    </row>
    <row r="889" spans="1:11" ht="31.5">
      <c r="A889" s="46"/>
      <c r="B889" s="46"/>
      <c r="C889" s="47"/>
      <c r="D889" s="48"/>
      <c r="E889" s="48"/>
      <c r="F889" s="49"/>
      <c r="G889" s="49"/>
      <c r="H889" s="50"/>
      <c r="I889" s="51"/>
      <c r="J889" s="51"/>
      <c r="K889" s="65">
        <f>K888*0.08</f>
        <v>42160</v>
      </c>
    </row>
    <row r="890" spans="1:11" ht="18">
      <c r="A890" s="283" t="s">
        <v>43</v>
      </c>
      <c r="B890" s="283"/>
      <c r="C890" s="283"/>
      <c r="D890" s="284" t="s">
        <v>44</v>
      </c>
      <c r="E890" s="284"/>
      <c r="F890" s="54"/>
      <c r="G890" s="54"/>
      <c r="H890" s="55" t="s">
        <v>45</v>
      </c>
      <c r="I890" s="56"/>
      <c r="J890" s="56"/>
      <c r="K890" s="66">
        <f>SUM(K888:K889)</f>
        <v>569160</v>
      </c>
    </row>
    <row r="895" spans="1:11" ht="15.75">
      <c r="A895" s="279" t="s">
        <v>0</v>
      </c>
      <c r="B895" s="279"/>
      <c r="C895" s="279"/>
      <c r="D895" s="279"/>
      <c r="E895" s="279"/>
      <c r="F895" s="279"/>
      <c r="G895" s="279"/>
      <c r="H895" s="279"/>
      <c r="I895" s="3"/>
      <c r="J895" s="3"/>
      <c r="K895" s="112"/>
    </row>
    <row r="896" spans="1:11" ht="17.25">
      <c r="A896" s="279" t="s">
        <v>1</v>
      </c>
      <c r="B896" s="279"/>
      <c r="C896" s="279"/>
      <c r="D896" s="279"/>
      <c r="E896" s="279"/>
      <c r="F896" s="279"/>
      <c r="G896" s="279"/>
      <c r="H896" s="279"/>
      <c r="I896" s="3"/>
      <c r="J896" s="3"/>
      <c r="K896" s="58"/>
    </row>
    <row r="897" spans="1:11" ht="15.75">
      <c r="A897" s="279" t="s">
        <v>2</v>
      </c>
      <c r="B897" s="279"/>
      <c r="C897" s="279"/>
      <c r="D897" s="279"/>
      <c r="E897" s="279"/>
      <c r="F897" s="279"/>
      <c r="G897" s="279"/>
      <c r="H897" s="279"/>
      <c r="I897" s="3"/>
      <c r="J897" s="3"/>
      <c r="K897" s="59"/>
    </row>
    <row r="898" spans="1:11" ht="15.75">
      <c r="A898" s="279" t="s">
        <v>4</v>
      </c>
      <c r="B898" s="279"/>
      <c r="C898" s="279"/>
      <c r="D898" s="279"/>
      <c r="E898" s="279"/>
      <c r="F898" s="279"/>
      <c r="G898" s="279"/>
      <c r="H898" s="279"/>
      <c r="I898" s="3"/>
      <c r="J898" s="3"/>
      <c r="K898" s="59"/>
    </row>
    <row r="899" spans="1:11" ht="15.75">
      <c r="A899" s="280" t="s">
        <v>6</v>
      </c>
      <c r="B899" s="280"/>
      <c r="C899" s="280"/>
      <c r="D899" s="280"/>
      <c r="E899" s="280"/>
      <c r="F899" s="280"/>
      <c r="G899" s="280"/>
      <c r="H899" s="280"/>
      <c r="I899" s="3"/>
      <c r="J899" s="3"/>
      <c r="K899" s="59"/>
    </row>
    <row r="900" spans="1:11" ht="27.75">
      <c r="A900" s="9"/>
      <c r="B900" s="9"/>
      <c r="C900" s="9"/>
      <c r="D900" s="281" t="s">
        <v>588</v>
      </c>
      <c r="E900" s="281"/>
      <c r="F900" s="281"/>
      <c r="G900" s="281"/>
      <c r="H900" s="281"/>
      <c r="I900" s="3"/>
      <c r="J900" s="3"/>
      <c r="K900" s="59"/>
    </row>
    <row r="901" spans="1:11" ht="15.75">
      <c r="A901" s="11" t="s">
        <v>358</v>
      </c>
      <c r="B901" s="1"/>
      <c r="C901" s="11">
        <v>19260318</v>
      </c>
      <c r="D901" s="13"/>
      <c r="E901" s="286"/>
      <c r="F901" s="286"/>
      <c r="G901" s="286"/>
      <c r="H901" s="286"/>
      <c r="I901" s="15"/>
      <c r="J901" s="15"/>
      <c r="K901" s="59"/>
    </row>
    <row r="902" spans="1:11" ht="15.75">
      <c r="A902" s="11" t="s">
        <v>9</v>
      </c>
      <c r="B902" s="11"/>
      <c r="C902" s="286" t="s">
        <v>244</v>
      </c>
      <c r="D902" s="286"/>
      <c r="E902" s="286"/>
      <c r="F902" s="16"/>
      <c r="G902" s="11"/>
      <c r="H902" s="16"/>
      <c r="I902" s="20" t="s">
        <v>161</v>
      </c>
      <c r="J902" s="20"/>
      <c r="K902" s="62"/>
    </row>
    <row r="903" spans="1:11" ht="15.75">
      <c r="A903" s="11" t="s">
        <v>11</v>
      </c>
      <c r="B903" s="11"/>
      <c r="C903" s="289"/>
      <c r="D903" s="289"/>
      <c r="E903" s="289"/>
      <c r="F903" s="289"/>
      <c r="G903" s="18"/>
      <c r="H903" s="19" t="s">
        <v>13</v>
      </c>
      <c r="I903" s="3"/>
      <c r="J903" s="3"/>
      <c r="K903" s="59"/>
    </row>
    <row r="904" spans="1:11" ht="15.75">
      <c r="A904" s="21" t="s">
        <v>14</v>
      </c>
      <c r="B904" s="21"/>
      <c r="C904" s="21" t="s">
        <v>16</v>
      </c>
      <c r="D904" s="21"/>
      <c r="E904" s="22" t="s">
        <v>18</v>
      </c>
      <c r="F904" s="23" t="s">
        <v>19</v>
      </c>
      <c r="G904" s="23" t="s">
        <v>20</v>
      </c>
      <c r="H904" s="21" t="s">
        <v>21</v>
      </c>
      <c r="I904" s="3"/>
      <c r="J904" s="175"/>
      <c r="K904" s="59"/>
    </row>
    <row r="905" spans="1:11">
      <c r="A905" s="24">
        <v>1</v>
      </c>
      <c r="B905" s="171"/>
      <c r="C905" s="172" t="s">
        <v>23</v>
      </c>
      <c r="D905" s="26"/>
      <c r="E905" s="27">
        <v>79305</v>
      </c>
      <c r="F905" s="28">
        <f t="shared" ref="F905:F922" si="104">E905*D905</f>
        <v>0</v>
      </c>
      <c r="G905" s="29">
        <v>0</v>
      </c>
      <c r="H905" s="30">
        <f t="shared" ref="H905:H922" si="105">F905-F905*G905</f>
        <v>0</v>
      </c>
      <c r="I905" s="31">
        <f>E905/1.08</f>
        <v>73430.555555555547</v>
      </c>
      <c r="J905" s="31"/>
      <c r="K905" s="59">
        <f t="shared" ref="K905:K922" si="106">I905*D905</f>
        <v>0</v>
      </c>
    </row>
    <row r="906" spans="1:11">
      <c r="A906" s="24">
        <v>2</v>
      </c>
      <c r="B906" s="173"/>
      <c r="C906" s="25" t="s">
        <v>25</v>
      </c>
      <c r="D906" s="32">
        <v>20</v>
      </c>
      <c r="E906" s="33">
        <v>128591</v>
      </c>
      <c r="F906" s="28">
        <f t="shared" si="104"/>
        <v>2571820</v>
      </c>
      <c r="G906" s="29">
        <v>0</v>
      </c>
      <c r="H906" s="30">
        <f t="shared" si="105"/>
        <v>2571820</v>
      </c>
      <c r="I906" s="31">
        <f t="shared" ref="I906:I922" si="107">E906/1.08</f>
        <v>119065.74074074073</v>
      </c>
      <c r="J906" s="128"/>
      <c r="K906" s="59">
        <f t="shared" si="106"/>
        <v>2381314.8148148144</v>
      </c>
    </row>
    <row r="907" spans="1:11">
      <c r="A907" s="24">
        <v>3</v>
      </c>
      <c r="B907" s="173"/>
      <c r="C907" s="25" t="s">
        <v>26</v>
      </c>
      <c r="D907" s="88"/>
      <c r="E907" s="27">
        <v>60043</v>
      </c>
      <c r="F907" s="28">
        <f t="shared" si="104"/>
        <v>0</v>
      </c>
      <c r="G907" s="29">
        <v>0</v>
      </c>
      <c r="H907" s="30">
        <f t="shared" si="105"/>
        <v>0</v>
      </c>
      <c r="I907" s="31">
        <f t="shared" si="107"/>
        <v>55595.370370370365</v>
      </c>
      <c r="J907" s="31"/>
      <c r="K907" s="59">
        <f t="shared" si="106"/>
        <v>0</v>
      </c>
    </row>
    <row r="908" spans="1:11">
      <c r="A908" s="24">
        <v>4</v>
      </c>
      <c r="B908" s="24"/>
      <c r="C908" s="25" t="s">
        <v>27</v>
      </c>
      <c r="D908" s="106"/>
      <c r="E908" s="27">
        <v>115781</v>
      </c>
      <c r="F908" s="28">
        <f t="shared" si="104"/>
        <v>0</v>
      </c>
      <c r="G908" s="124">
        <v>0</v>
      </c>
      <c r="H908" s="30">
        <f t="shared" si="105"/>
        <v>0</v>
      </c>
      <c r="I908" s="31">
        <f t="shared" si="107"/>
        <v>107204.62962962962</v>
      </c>
      <c r="J908" s="128"/>
      <c r="K908" s="59">
        <f t="shared" si="106"/>
        <v>0</v>
      </c>
    </row>
    <row r="909" spans="1:11">
      <c r="A909" s="24">
        <v>5</v>
      </c>
      <c r="B909" s="174"/>
      <c r="C909" s="172" t="s">
        <v>28</v>
      </c>
      <c r="D909" s="32">
        <v>10</v>
      </c>
      <c r="E909" s="27">
        <v>119943</v>
      </c>
      <c r="F909" s="28">
        <f t="shared" si="104"/>
        <v>1199430</v>
      </c>
      <c r="G909" s="124">
        <v>0</v>
      </c>
      <c r="H909" s="30">
        <f t="shared" si="105"/>
        <v>1199430</v>
      </c>
      <c r="I909" s="31">
        <f t="shared" si="107"/>
        <v>111058.33333333333</v>
      </c>
      <c r="J909" s="128"/>
      <c r="K909" s="59">
        <f t="shared" si="106"/>
        <v>1110583.3333333333</v>
      </c>
    </row>
    <row r="910" spans="1:11">
      <c r="A910" s="24">
        <v>6</v>
      </c>
      <c r="B910" s="24"/>
      <c r="C910" s="25" t="s">
        <v>29</v>
      </c>
      <c r="D910" s="26"/>
      <c r="E910" s="27">
        <v>94810</v>
      </c>
      <c r="F910" s="28">
        <f t="shared" si="104"/>
        <v>0</v>
      </c>
      <c r="G910" s="29">
        <v>0</v>
      </c>
      <c r="H910" s="30">
        <f t="shared" si="105"/>
        <v>0</v>
      </c>
      <c r="I910" s="31">
        <f t="shared" si="107"/>
        <v>87787.037037037036</v>
      </c>
      <c r="J910" s="31"/>
      <c r="K910" s="59">
        <f t="shared" si="106"/>
        <v>0</v>
      </c>
    </row>
    <row r="911" spans="1:11">
      <c r="A911" s="24">
        <v>7</v>
      </c>
      <c r="B911" s="24"/>
      <c r="C911" s="25" t="s">
        <v>30</v>
      </c>
      <c r="D911" s="34"/>
      <c r="E911" s="27">
        <v>141396</v>
      </c>
      <c r="F911" s="28">
        <f t="shared" si="104"/>
        <v>0</v>
      </c>
      <c r="G911" s="29">
        <v>0</v>
      </c>
      <c r="H911" s="30">
        <f t="shared" si="105"/>
        <v>0</v>
      </c>
      <c r="I911" s="31">
        <f t="shared" si="107"/>
        <v>130922.22222222222</v>
      </c>
      <c r="J911" s="31"/>
      <c r="K911" s="59">
        <f t="shared" si="106"/>
        <v>0</v>
      </c>
    </row>
    <row r="912" spans="1:11">
      <c r="A912" s="24">
        <v>8</v>
      </c>
      <c r="B912" s="24"/>
      <c r="C912" s="25" t="s">
        <v>31</v>
      </c>
      <c r="D912" s="34"/>
      <c r="E912" s="27">
        <v>232931</v>
      </c>
      <c r="F912" s="28">
        <f t="shared" si="104"/>
        <v>0</v>
      </c>
      <c r="G912" s="29">
        <v>0</v>
      </c>
      <c r="H912" s="30">
        <f t="shared" si="105"/>
        <v>0</v>
      </c>
      <c r="I912" s="31">
        <f t="shared" si="107"/>
        <v>215676.85185185182</v>
      </c>
      <c r="J912" s="31"/>
      <c r="K912" s="59">
        <f t="shared" si="106"/>
        <v>0</v>
      </c>
    </row>
    <row r="913" spans="1:11">
      <c r="A913" s="24">
        <v>9</v>
      </c>
      <c r="B913" s="171"/>
      <c r="C913" s="172" t="s">
        <v>32</v>
      </c>
      <c r="D913" s="26"/>
      <c r="E913" s="33">
        <v>93150</v>
      </c>
      <c r="F913" s="28">
        <f t="shared" si="104"/>
        <v>0</v>
      </c>
      <c r="G913" s="29">
        <v>0</v>
      </c>
      <c r="H913" s="30">
        <f t="shared" si="105"/>
        <v>0</v>
      </c>
      <c r="I913" s="31">
        <f t="shared" si="107"/>
        <v>86250</v>
      </c>
      <c r="J913" s="31"/>
      <c r="K913" s="59">
        <f t="shared" si="106"/>
        <v>0</v>
      </c>
    </row>
    <row r="914" spans="1:11">
      <c r="A914" s="24">
        <v>10</v>
      </c>
      <c r="B914" s="174"/>
      <c r="C914" s="36" t="s">
        <v>33</v>
      </c>
      <c r="D914" s="37"/>
      <c r="E914" s="33">
        <v>101053</v>
      </c>
      <c r="F914" s="28">
        <f t="shared" si="104"/>
        <v>0</v>
      </c>
      <c r="G914" s="29">
        <v>0</v>
      </c>
      <c r="H914" s="30">
        <f t="shared" si="105"/>
        <v>0</v>
      </c>
      <c r="I914" s="31">
        <f t="shared" si="107"/>
        <v>93567.592592592584</v>
      </c>
      <c r="J914" s="31"/>
      <c r="K914" s="59">
        <f t="shared" si="106"/>
        <v>0</v>
      </c>
    </row>
    <row r="915" spans="1:11">
      <c r="A915" s="24">
        <v>11</v>
      </c>
      <c r="B915" s="171"/>
      <c r="C915" s="172" t="s">
        <v>34</v>
      </c>
      <c r="D915" s="37"/>
      <c r="E915" s="27">
        <v>54198</v>
      </c>
      <c r="F915" s="28">
        <f t="shared" si="104"/>
        <v>0</v>
      </c>
      <c r="G915" s="29">
        <v>0</v>
      </c>
      <c r="H915" s="30">
        <f t="shared" si="105"/>
        <v>0</v>
      </c>
      <c r="I915" s="31">
        <f t="shared" si="107"/>
        <v>50183.333333333328</v>
      </c>
      <c r="J915" s="31"/>
      <c r="K915" s="59">
        <f t="shared" si="106"/>
        <v>0</v>
      </c>
    </row>
    <row r="916" spans="1:11">
      <c r="A916" s="24">
        <v>12</v>
      </c>
      <c r="B916" s="24"/>
      <c r="C916" s="25" t="s">
        <v>35</v>
      </c>
      <c r="D916" s="37"/>
      <c r="E916" s="27">
        <v>49680</v>
      </c>
      <c r="F916" s="28">
        <f t="shared" si="104"/>
        <v>0</v>
      </c>
      <c r="G916" s="29">
        <v>0</v>
      </c>
      <c r="H916" s="30">
        <f t="shared" si="105"/>
        <v>0</v>
      </c>
      <c r="I916" s="31">
        <f t="shared" si="107"/>
        <v>46000</v>
      </c>
      <c r="J916" s="31"/>
      <c r="K916" s="59">
        <f t="shared" si="106"/>
        <v>0</v>
      </c>
    </row>
    <row r="917" spans="1:11">
      <c r="A917" s="24">
        <v>13</v>
      </c>
      <c r="B917" s="24"/>
      <c r="C917" s="25" t="s">
        <v>36</v>
      </c>
      <c r="D917" s="37"/>
      <c r="E917" s="38">
        <v>64152</v>
      </c>
      <c r="F917" s="28">
        <f t="shared" si="104"/>
        <v>0</v>
      </c>
      <c r="G917" s="29">
        <v>0</v>
      </c>
      <c r="H917" s="30">
        <f t="shared" si="105"/>
        <v>0</v>
      </c>
      <c r="I917" s="31">
        <f t="shared" si="107"/>
        <v>59399.999999999993</v>
      </c>
      <c r="J917" s="31"/>
      <c r="K917" s="59">
        <f t="shared" si="106"/>
        <v>0</v>
      </c>
    </row>
    <row r="918" spans="1:11">
      <c r="A918" s="24">
        <v>14</v>
      </c>
      <c r="B918" s="24"/>
      <c r="C918" s="25" t="s">
        <v>37</v>
      </c>
      <c r="D918" s="37"/>
      <c r="E918" s="38">
        <v>65934</v>
      </c>
      <c r="F918" s="28">
        <f t="shared" si="104"/>
        <v>0</v>
      </c>
      <c r="G918" s="29">
        <v>0</v>
      </c>
      <c r="H918" s="30">
        <f t="shared" si="105"/>
        <v>0</v>
      </c>
      <c r="I918" s="31">
        <f t="shared" si="107"/>
        <v>61049.999999999993</v>
      </c>
      <c r="J918" s="31"/>
      <c r="K918" s="59">
        <f t="shared" si="106"/>
        <v>0</v>
      </c>
    </row>
    <row r="919" spans="1:11">
      <c r="A919" s="24">
        <v>15</v>
      </c>
      <c r="B919" s="24"/>
      <c r="C919" s="25" t="s">
        <v>38</v>
      </c>
      <c r="D919" s="37"/>
      <c r="E919" s="38">
        <v>76626</v>
      </c>
      <c r="F919" s="28">
        <f t="shared" si="104"/>
        <v>0</v>
      </c>
      <c r="G919" s="29">
        <v>0</v>
      </c>
      <c r="H919" s="30">
        <f t="shared" si="105"/>
        <v>0</v>
      </c>
      <c r="I919" s="31">
        <f t="shared" si="107"/>
        <v>70950</v>
      </c>
      <c r="J919" s="31"/>
      <c r="K919" s="59">
        <f t="shared" si="106"/>
        <v>0</v>
      </c>
    </row>
    <row r="920" spans="1:11">
      <c r="A920" s="24">
        <v>16</v>
      </c>
      <c r="B920" s="24"/>
      <c r="C920" s="25" t="s">
        <v>39</v>
      </c>
      <c r="D920" s="37"/>
      <c r="E920" s="38">
        <v>80190</v>
      </c>
      <c r="F920" s="28">
        <f t="shared" si="104"/>
        <v>0</v>
      </c>
      <c r="G920" s="29">
        <v>0</v>
      </c>
      <c r="H920" s="30">
        <f t="shared" si="105"/>
        <v>0</v>
      </c>
      <c r="I920" s="31">
        <f t="shared" si="107"/>
        <v>74250</v>
      </c>
      <c r="J920" s="31"/>
      <c r="K920" s="59">
        <f t="shared" si="106"/>
        <v>0</v>
      </c>
    </row>
    <row r="921" spans="1:11">
      <c r="A921" s="24">
        <v>17</v>
      </c>
      <c r="B921" s="24"/>
      <c r="C921" s="25" t="s">
        <v>40</v>
      </c>
      <c r="D921" s="37"/>
      <c r="E921" s="38">
        <v>113832</v>
      </c>
      <c r="F921" s="28">
        <f t="shared" si="104"/>
        <v>0</v>
      </c>
      <c r="G921" s="124">
        <v>0</v>
      </c>
      <c r="H921" s="30">
        <f t="shared" si="105"/>
        <v>0</v>
      </c>
      <c r="I921" s="31">
        <f t="shared" si="107"/>
        <v>105400</v>
      </c>
      <c r="J921" s="128"/>
      <c r="K921" s="59">
        <f t="shared" si="106"/>
        <v>0</v>
      </c>
    </row>
    <row r="922" spans="1:11">
      <c r="A922" s="24">
        <v>18</v>
      </c>
      <c r="B922" s="24"/>
      <c r="C922" s="25" t="s">
        <v>41</v>
      </c>
      <c r="D922" s="37"/>
      <c r="E922" s="39">
        <v>98010</v>
      </c>
      <c r="F922" s="28">
        <f t="shared" si="104"/>
        <v>0</v>
      </c>
      <c r="G922" s="124">
        <v>0</v>
      </c>
      <c r="H922" s="30">
        <f t="shared" si="105"/>
        <v>0</v>
      </c>
      <c r="I922" s="31">
        <f t="shared" si="107"/>
        <v>90750</v>
      </c>
      <c r="J922" s="128"/>
      <c r="K922" s="59">
        <f t="shared" si="106"/>
        <v>0</v>
      </c>
    </row>
    <row r="923" spans="1:11" ht="17.25">
      <c r="A923" s="40"/>
      <c r="B923" s="40"/>
      <c r="C923" s="41" t="s">
        <v>42</v>
      </c>
      <c r="D923" s="42">
        <f>SUM(D905:D922)</f>
        <v>30</v>
      </c>
      <c r="E923" s="42"/>
      <c r="F923" s="43">
        <f>SUM(F905:F922)</f>
        <v>3771250</v>
      </c>
      <c r="G923" s="43"/>
      <c r="H923" s="44">
        <f>SUM(H905:H922)</f>
        <v>3771250</v>
      </c>
      <c r="I923" s="45"/>
      <c r="J923" s="45"/>
      <c r="K923" s="64">
        <f>SUM(K905:K922)</f>
        <v>3491898.1481481474</v>
      </c>
    </row>
    <row r="924" spans="1:11" ht="31.5">
      <c r="A924" s="46"/>
      <c r="B924" s="46"/>
      <c r="C924" s="47"/>
      <c r="D924" s="48"/>
      <c r="E924" s="48"/>
      <c r="F924" s="49"/>
      <c r="G924" s="49"/>
      <c r="H924" s="50"/>
      <c r="I924" s="51"/>
      <c r="J924" s="51"/>
      <c r="K924" s="65">
        <f>K923*0.08</f>
        <v>279351.8518518518</v>
      </c>
    </row>
    <row r="925" spans="1:11" ht="18">
      <c r="A925" s="283" t="s">
        <v>43</v>
      </c>
      <c r="B925" s="283"/>
      <c r="C925" s="283"/>
      <c r="D925" s="284" t="s">
        <v>44</v>
      </c>
      <c r="E925" s="284"/>
      <c r="F925" s="54"/>
      <c r="G925" s="54"/>
      <c r="H925" s="55" t="s">
        <v>45</v>
      </c>
      <c r="I925" s="56"/>
      <c r="J925" s="56"/>
      <c r="K925" s="66">
        <f>SUM(K923:K924)</f>
        <v>3771249.9999999991</v>
      </c>
    </row>
    <row r="929" spans="1:11" ht="15.75">
      <c r="A929" s="279" t="s">
        <v>0</v>
      </c>
      <c r="B929" s="279"/>
      <c r="C929" s="279"/>
      <c r="D929" s="279"/>
      <c r="E929" s="279"/>
      <c r="F929" s="279"/>
      <c r="G929" s="279"/>
      <c r="H929" s="279"/>
      <c r="I929" s="3"/>
      <c r="J929" s="3"/>
      <c r="K929" s="112"/>
    </row>
    <row r="930" spans="1:11" ht="17.25">
      <c r="A930" s="279" t="s">
        <v>1</v>
      </c>
      <c r="B930" s="279"/>
      <c r="C930" s="279"/>
      <c r="D930" s="279"/>
      <c r="E930" s="279"/>
      <c r="F930" s="279"/>
      <c r="G930" s="279"/>
      <c r="H930" s="279"/>
      <c r="I930" s="3"/>
      <c r="J930" s="3"/>
      <c r="K930" s="58"/>
    </row>
    <row r="931" spans="1:11" ht="15.75">
      <c r="A931" s="279" t="s">
        <v>2</v>
      </c>
      <c r="B931" s="279"/>
      <c r="C931" s="279"/>
      <c r="D931" s="279"/>
      <c r="E931" s="279"/>
      <c r="F931" s="279"/>
      <c r="G931" s="279"/>
      <c r="H931" s="279"/>
      <c r="I931" s="3"/>
      <c r="J931" s="3"/>
      <c r="K931" s="59"/>
    </row>
    <row r="932" spans="1:11" ht="15.75">
      <c r="A932" s="279" t="s">
        <v>4</v>
      </c>
      <c r="B932" s="279"/>
      <c r="C932" s="279"/>
      <c r="D932" s="279"/>
      <c r="E932" s="279"/>
      <c r="F932" s="279"/>
      <c r="G932" s="279"/>
      <c r="H932" s="279"/>
      <c r="I932" s="3"/>
      <c r="J932" s="3"/>
      <c r="K932" s="59"/>
    </row>
    <row r="933" spans="1:11" ht="15.75">
      <c r="A933" s="280" t="s">
        <v>6</v>
      </c>
      <c r="B933" s="280"/>
      <c r="C933" s="280"/>
      <c r="D933" s="280"/>
      <c r="E933" s="280"/>
      <c r="F933" s="280"/>
      <c r="G933" s="280"/>
      <c r="H933" s="280"/>
      <c r="I933" s="3"/>
      <c r="J933" s="3"/>
      <c r="K933" s="59"/>
    </row>
    <row r="934" spans="1:11" ht="27.75">
      <c r="A934" s="9"/>
      <c r="B934" s="9"/>
      <c r="C934" s="9"/>
      <c r="D934" s="281" t="s">
        <v>591</v>
      </c>
      <c r="E934" s="281"/>
      <c r="F934" s="281"/>
      <c r="G934" s="281"/>
      <c r="H934" s="281"/>
      <c r="I934" s="3"/>
      <c r="J934" s="3"/>
      <c r="K934" s="59"/>
    </row>
    <row r="935" spans="1:11" ht="15.75">
      <c r="A935" s="11" t="s">
        <v>358</v>
      </c>
      <c r="B935" s="1"/>
      <c r="C935" s="11">
        <v>15286772</v>
      </c>
      <c r="D935" s="13"/>
      <c r="E935" s="286"/>
      <c r="F935" s="286"/>
      <c r="G935" s="286"/>
      <c r="H935" s="286"/>
      <c r="I935" s="15"/>
      <c r="J935" s="15"/>
      <c r="K935" s="59"/>
    </row>
    <row r="936" spans="1:11" ht="15.75">
      <c r="A936" s="11" t="s">
        <v>9</v>
      </c>
      <c r="B936" s="11"/>
      <c r="C936" s="286" t="s">
        <v>581</v>
      </c>
      <c r="D936" s="286"/>
      <c r="E936" s="286"/>
      <c r="F936" s="16"/>
      <c r="G936" s="11"/>
      <c r="H936" s="16"/>
      <c r="I936" s="20" t="s">
        <v>161</v>
      </c>
      <c r="J936" s="20"/>
      <c r="K936" s="62"/>
    </row>
    <row r="937" spans="1:11" ht="15.75">
      <c r="A937" s="11" t="s">
        <v>11</v>
      </c>
      <c r="B937" s="11"/>
      <c r="C937" s="289"/>
      <c r="D937" s="289"/>
      <c r="E937" s="289"/>
      <c r="F937" s="289"/>
      <c r="G937" s="18"/>
      <c r="H937" s="19" t="s">
        <v>13</v>
      </c>
      <c r="I937" s="3"/>
      <c r="J937" s="3"/>
      <c r="K937" s="59"/>
    </row>
    <row r="938" spans="1:11" ht="15.75">
      <c r="A938" s="21" t="s">
        <v>14</v>
      </c>
      <c r="B938" s="21"/>
      <c r="C938" s="21" t="s">
        <v>16</v>
      </c>
      <c r="D938" s="21"/>
      <c r="E938" s="22" t="s">
        <v>18</v>
      </c>
      <c r="F938" s="23" t="s">
        <v>19</v>
      </c>
      <c r="G938" s="23" t="s">
        <v>20</v>
      </c>
      <c r="H938" s="21" t="s">
        <v>21</v>
      </c>
      <c r="I938" s="3"/>
      <c r="J938" s="175"/>
      <c r="K938" s="59"/>
    </row>
    <row r="939" spans="1:11">
      <c r="A939" s="24">
        <v>1</v>
      </c>
      <c r="B939" s="171"/>
      <c r="C939" s="172" t="s">
        <v>23</v>
      </c>
      <c r="D939" s="26"/>
      <c r="E939" s="27">
        <v>79305</v>
      </c>
      <c r="F939" s="28">
        <f t="shared" ref="F939:F956" si="108">E939*D939</f>
        <v>0</v>
      </c>
      <c r="G939" s="29">
        <v>0</v>
      </c>
      <c r="H939" s="30">
        <f t="shared" ref="H939:H956" si="109">F939-F939*G939</f>
        <v>0</v>
      </c>
      <c r="I939" s="31">
        <f>E939/1.08</f>
        <v>73430.555555555547</v>
      </c>
      <c r="J939" s="31"/>
      <c r="K939" s="59">
        <f t="shared" ref="K939:K956" si="110">I939*D939</f>
        <v>0</v>
      </c>
    </row>
    <row r="940" spans="1:11">
      <c r="A940" s="24">
        <v>2</v>
      </c>
      <c r="B940" s="173"/>
      <c r="C940" s="25" t="s">
        <v>25</v>
      </c>
      <c r="D940" s="32"/>
      <c r="E940" s="33">
        <v>128591</v>
      </c>
      <c r="F940" s="28">
        <f t="shared" si="108"/>
        <v>0</v>
      </c>
      <c r="G940" s="29">
        <v>0</v>
      </c>
      <c r="H940" s="30">
        <f t="shared" si="109"/>
        <v>0</v>
      </c>
      <c r="I940" s="31">
        <f t="shared" ref="I940:I956" si="111">E940/1.08</f>
        <v>119065.74074074073</v>
      </c>
      <c r="J940" s="128"/>
      <c r="K940" s="59">
        <f t="shared" si="110"/>
        <v>0</v>
      </c>
    </row>
    <row r="941" spans="1:11">
      <c r="A941" s="24">
        <v>3</v>
      </c>
      <c r="B941" s="173"/>
      <c r="C941" s="25" t="s">
        <v>26</v>
      </c>
      <c r="D941" s="88"/>
      <c r="E941" s="27">
        <v>60043</v>
      </c>
      <c r="F941" s="28">
        <f t="shared" si="108"/>
        <v>0</v>
      </c>
      <c r="G941" s="29">
        <v>0</v>
      </c>
      <c r="H941" s="30">
        <f t="shared" si="109"/>
        <v>0</v>
      </c>
      <c r="I941" s="31">
        <f t="shared" si="111"/>
        <v>55595.370370370365</v>
      </c>
      <c r="J941" s="31"/>
      <c r="K941" s="59">
        <f t="shared" si="110"/>
        <v>0</v>
      </c>
    </row>
    <row r="942" spans="1:11">
      <c r="A942" s="24">
        <v>4</v>
      </c>
      <c r="B942" s="24"/>
      <c r="C942" s="25" t="s">
        <v>27</v>
      </c>
      <c r="D942" s="106"/>
      <c r="E942" s="27">
        <v>115781</v>
      </c>
      <c r="F942" s="28">
        <f t="shared" si="108"/>
        <v>0</v>
      </c>
      <c r="G942" s="124">
        <v>0</v>
      </c>
      <c r="H942" s="30">
        <f t="shared" si="109"/>
        <v>0</v>
      </c>
      <c r="I942" s="31">
        <f t="shared" si="111"/>
        <v>107204.62962962962</v>
      </c>
      <c r="J942" s="128"/>
      <c r="K942" s="59">
        <f t="shared" si="110"/>
        <v>0</v>
      </c>
    </row>
    <row r="943" spans="1:11">
      <c r="A943" s="24">
        <v>5</v>
      </c>
      <c r="B943" s="174"/>
      <c r="C943" s="172" t="s">
        <v>28</v>
      </c>
      <c r="D943" s="32">
        <v>20</v>
      </c>
      <c r="E943" s="27">
        <v>119943</v>
      </c>
      <c r="F943" s="28">
        <f t="shared" si="108"/>
        <v>2398860</v>
      </c>
      <c r="G943" s="124">
        <v>0</v>
      </c>
      <c r="H943" s="30">
        <f t="shared" si="109"/>
        <v>2398860</v>
      </c>
      <c r="I943" s="31">
        <f t="shared" si="111"/>
        <v>111058.33333333333</v>
      </c>
      <c r="J943" s="128"/>
      <c r="K943" s="59">
        <f t="shared" si="110"/>
        <v>2221166.6666666665</v>
      </c>
    </row>
    <row r="944" spans="1:11">
      <c r="A944" s="24">
        <v>6</v>
      </c>
      <c r="B944" s="24"/>
      <c r="C944" s="25" t="s">
        <v>29</v>
      </c>
      <c r="D944" s="26"/>
      <c r="E944" s="27">
        <v>94810</v>
      </c>
      <c r="F944" s="28">
        <f t="shared" si="108"/>
        <v>0</v>
      </c>
      <c r="G944" s="29">
        <v>0</v>
      </c>
      <c r="H944" s="30">
        <f t="shared" si="109"/>
        <v>0</v>
      </c>
      <c r="I944" s="31">
        <f t="shared" si="111"/>
        <v>87787.037037037036</v>
      </c>
      <c r="J944" s="31"/>
      <c r="K944" s="59">
        <f t="shared" si="110"/>
        <v>0</v>
      </c>
    </row>
    <row r="945" spans="1:11">
      <c r="A945" s="24">
        <v>7</v>
      </c>
      <c r="B945" s="24"/>
      <c r="C945" s="25" t="s">
        <v>30</v>
      </c>
      <c r="D945" s="34"/>
      <c r="E945" s="27">
        <v>141396</v>
      </c>
      <c r="F945" s="28">
        <f t="shared" si="108"/>
        <v>0</v>
      </c>
      <c r="G945" s="29">
        <v>0</v>
      </c>
      <c r="H945" s="30">
        <f t="shared" si="109"/>
        <v>0</v>
      </c>
      <c r="I945" s="31">
        <f t="shared" si="111"/>
        <v>130922.22222222222</v>
      </c>
      <c r="J945" s="31"/>
      <c r="K945" s="59">
        <f t="shared" si="110"/>
        <v>0</v>
      </c>
    </row>
    <row r="946" spans="1:11">
      <c r="A946" s="24">
        <v>8</v>
      </c>
      <c r="B946" s="24"/>
      <c r="C946" s="25" t="s">
        <v>31</v>
      </c>
      <c r="D946" s="34"/>
      <c r="E946" s="27">
        <v>232931</v>
      </c>
      <c r="F946" s="28">
        <f t="shared" si="108"/>
        <v>0</v>
      </c>
      <c r="G946" s="29">
        <v>0</v>
      </c>
      <c r="H946" s="30">
        <f t="shared" si="109"/>
        <v>0</v>
      </c>
      <c r="I946" s="31">
        <f t="shared" si="111"/>
        <v>215676.85185185182</v>
      </c>
      <c r="J946" s="31"/>
      <c r="K946" s="59">
        <f t="shared" si="110"/>
        <v>0</v>
      </c>
    </row>
    <row r="947" spans="1:11">
      <c r="A947" s="24">
        <v>9</v>
      </c>
      <c r="B947" s="171"/>
      <c r="C947" s="172" t="s">
        <v>32</v>
      </c>
      <c r="D947" s="26">
        <v>15</v>
      </c>
      <c r="E947" s="33">
        <v>93150</v>
      </c>
      <c r="F947" s="28">
        <f t="shared" si="108"/>
        <v>1397250</v>
      </c>
      <c r="G947" s="29">
        <v>0</v>
      </c>
      <c r="H947" s="30">
        <f t="shared" si="109"/>
        <v>1397250</v>
      </c>
      <c r="I947" s="31">
        <f t="shared" si="111"/>
        <v>86250</v>
      </c>
      <c r="J947" s="31"/>
      <c r="K947" s="59">
        <f t="shared" si="110"/>
        <v>1293750</v>
      </c>
    </row>
    <row r="948" spans="1:11">
      <c r="A948" s="24">
        <v>10</v>
      </c>
      <c r="B948" s="174"/>
      <c r="C948" s="36" t="s">
        <v>33</v>
      </c>
      <c r="D948" s="37"/>
      <c r="E948" s="33">
        <v>101053</v>
      </c>
      <c r="F948" s="28">
        <f t="shared" si="108"/>
        <v>0</v>
      </c>
      <c r="G948" s="29">
        <v>0</v>
      </c>
      <c r="H948" s="30">
        <f t="shared" si="109"/>
        <v>0</v>
      </c>
      <c r="I948" s="31">
        <f t="shared" si="111"/>
        <v>93567.592592592584</v>
      </c>
      <c r="J948" s="31"/>
      <c r="K948" s="59">
        <f t="shared" si="110"/>
        <v>0</v>
      </c>
    </row>
    <row r="949" spans="1:11">
      <c r="A949" s="24">
        <v>11</v>
      </c>
      <c r="B949" s="171"/>
      <c r="C949" s="172" t="s">
        <v>34</v>
      </c>
      <c r="D949" s="37"/>
      <c r="E949" s="27">
        <v>54198</v>
      </c>
      <c r="F949" s="28">
        <f t="shared" si="108"/>
        <v>0</v>
      </c>
      <c r="G949" s="29">
        <v>0</v>
      </c>
      <c r="H949" s="30">
        <f t="shared" si="109"/>
        <v>0</v>
      </c>
      <c r="I949" s="31">
        <f t="shared" si="111"/>
        <v>50183.333333333328</v>
      </c>
      <c r="J949" s="31"/>
      <c r="K949" s="59">
        <f t="shared" si="110"/>
        <v>0</v>
      </c>
    </row>
    <row r="950" spans="1:11">
      <c r="A950" s="24">
        <v>12</v>
      </c>
      <c r="B950" s="24"/>
      <c r="C950" s="25" t="s">
        <v>35</v>
      </c>
      <c r="D950" s="37"/>
      <c r="E950" s="27">
        <v>49680</v>
      </c>
      <c r="F950" s="28">
        <f t="shared" si="108"/>
        <v>0</v>
      </c>
      <c r="G950" s="29">
        <v>0</v>
      </c>
      <c r="H950" s="30">
        <f t="shared" si="109"/>
        <v>0</v>
      </c>
      <c r="I950" s="31">
        <f t="shared" si="111"/>
        <v>46000</v>
      </c>
      <c r="J950" s="31"/>
      <c r="K950" s="59">
        <f t="shared" si="110"/>
        <v>0</v>
      </c>
    </row>
    <row r="951" spans="1:11">
      <c r="A951" s="24">
        <v>13</v>
      </c>
      <c r="B951" s="24"/>
      <c r="C951" s="25" t="s">
        <v>36</v>
      </c>
      <c r="D951" s="37"/>
      <c r="E951" s="38">
        <v>64152</v>
      </c>
      <c r="F951" s="28">
        <f t="shared" si="108"/>
        <v>0</v>
      </c>
      <c r="G951" s="29">
        <v>0</v>
      </c>
      <c r="H951" s="30">
        <f t="shared" si="109"/>
        <v>0</v>
      </c>
      <c r="I951" s="31">
        <f t="shared" si="111"/>
        <v>59399.999999999993</v>
      </c>
      <c r="J951" s="31"/>
      <c r="K951" s="59">
        <f t="shared" si="110"/>
        <v>0</v>
      </c>
    </row>
    <row r="952" spans="1:11">
      <c r="A952" s="24">
        <v>14</v>
      </c>
      <c r="B952" s="24"/>
      <c r="C952" s="25" t="s">
        <v>37</v>
      </c>
      <c r="D952" s="37"/>
      <c r="E952" s="38">
        <v>65934</v>
      </c>
      <c r="F952" s="28">
        <f t="shared" si="108"/>
        <v>0</v>
      </c>
      <c r="G952" s="29">
        <v>0</v>
      </c>
      <c r="H952" s="30">
        <f t="shared" si="109"/>
        <v>0</v>
      </c>
      <c r="I952" s="31">
        <f t="shared" si="111"/>
        <v>61049.999999999993</v>
      </c>
      <c r="J952" s="31"/>
      <c r="K952" s="59">
        <f t="shared" si="110"/>
        <v>0</v>
      </c>
    </row>
    <row r="953" spans="1:11">
      <c r="A953" s="24">
        <v>15</v>
      </c>
      <c r="B953" s="24"/>
      <c r="C953" s="25" t="s">
        <v>38</v>
      </c>
      <c r="D953" s="37"/>
      <c r="E953" s="38">
        <v>76626</v>
      </c>
      <c r="F953" s="28">
        <f t="shared" si="108"/>
        <v>0</v>
      </c>
      <c r="G953" s="29">
        <v>0</v>
      </c>
      <c r="H953" s="30">
        <f t="shared" si="109"/>
        <v>0</v>
      </c>
      <c r="I953" s="31">
        <f t="shared" si="111"/>
        <v>70950</v>
      </c>
      <c r="J953" s="31"/>
      <c r="K953" s="59">
        <f t="shared" si="110"/>
        <v>0</v>
      </c>
    </row>
    <row r="954" spans="1:11">
      <c r="A954" s="24">
        <v>16</v>
      </c>
      <c r="B954" s="24"/>
      <c r="C954" s="25" t="s">
        <v>39</v>
      </c>
      <c r="D954" s="37"/>
      <c r="E954" s="38">
        <v>80190</v>
      </c>
      <c r="F954" s="28">
        <f t="shared" si="108"/>
        <v>0</v>
      </c>
      <c r="G954" s="29">
        <v>0</v>
      </c>
      <c r="H954" s="30">
        <f t="shared" si="109"/>
        <v>0</v>
      </c>
      <c r="I954" s="31">
        <f t="shared" si="111"/>
        <v>74250</v>
      </c>
      <c r="J954" s="31"/>
      <c r="K954" s="59">
        <f t="shared" si="110"/>
        <v>0</v>
      </c>
    </row>
    <row r="955" spans="1:11">
      <c r="A955" s="24">
        <v>17</v>
      </c>
      <c r="B955" s="24"/>
      <c r="C955" s="25" t="s">
        <v>40</v>
      </c>
      <c r="D955" s="37"/>
      <c r="E955" s="38">
        <v>113832</v>
      </c>
      <c r="F955" s="28">
        <f t="shared" si="108"/>
        <v>0</v>
      </c>
      <c r="G955" s="124">
        <v>0</v>
      </c>
      <c r="H955" s="30">
        <f t="shared" si="109"/>
        <v>0</v>
      </c>
      <c r="I955" s="31">
        <f t="shared" si="111"/>
        <v>105400</v>
      </c>
      <c r="J955" s="128"/>
      <c r="K955" s="59">
        <f t="shared" si="110"/>
        <v>0</v>
      </c>
    </row>
    <row r="956" spans="1:11">
      <c r="A956" s="24">
        <v>18</v>
      </c>
      <c r="B956" s="24"/>
      <c r="C956" s="25" t="s">
        <v>41</v>
      </c>
      <c r="D956" s="37"/>
      <c r="E956" s="39">
        <v>98010</v>
      </c>
      <c r="F956" s="28">
        <f t="shared" si="108"/>
        <v>0</v>
      </c>
      <c r="G956" s="124">
        <v>0</v>
      </c>
      <c r="H956" s="30">
        <f t="shared" si="109"/>
        <v>0</v>
      </c>
      <c r="I956" s="31">
        <f t="shared" si="111"/>
        <v>90750</v>
      </c>
      <c r="J956" s="128"/>
      <c r="K956" s="59">
        <f t="shared" si="110"/>
        <v>0</v>
      </c>
    </row>
    <row r="957" spans="1:11" ht="17.25">
      <c r="A957" s="40"/>
      <c r="B957" s="40"/>
      <c r="C957" s="41" t="s">
        <v>42</v>
      </c>
      <c r="D957" s="42">
        <f>SUM(D939:D956)</f>
        <v>35</v>
      </c>
      <c r="E957" s="42"/>
      <c r="F957" s="43">
        <f>SUM(F939:F956)</f>
        <v>3796110</v>
      </c>
      <c r="G957" s="43"/>
      <c r="H957" s="44">
        <f>SUM(H939:H956)</f>
        <v>3796110</v>
      </c>
      <c r="I957" s="45"/>
      <c r="J957" s="45"/>
      <c r="K957" s="64">
        <f>SUM(K939:K956)</f>
        <v>3514916.6666666665</v>
      </c>
    </row>
    <row r="958" spans="1:11" ht="31.5">
      <c r="A958" s="46"/>
      <c r="B958" s="46"/>
      <c r="C958" s="47"/>
      <c r="D958" s="48"/>
      <c r="E958" s="48"/>
      <c r="F958" s="49"/>
      <c r="G958" s="49"/>
      <c r="H958" s="50"/>
      <c r="I958" s="51"/>
      <c r="J958" s="51"/>
      <c r="K958" s="65">
        <f>K957*0.08</f>
        <v>281193.33333333331</v>
      </c>
    </row>
    <row r="959" spans="1:11" ht="18">
      <c r="A959" s="283" t="s">
        <v>43</v>
      </c>
      <c r="B959" s="283"/>
      <c r="C959" s="283"/>
      <c r="D959" s="284" t="s">
        <v>44</v>
      </c>
      <c r="E959" s="284"/>
      <c r="F959" s="54"/>
      <c r="G959" s="54"/>
      <c r="H959" s="55" t="s">
        <v>45</v>
      </c>
      <c r="I959" s="56"/>
      <c r="J959" s="56"/>
      <c r="K959" s="66">
        <f>SUM(K957:K958)</f>
        <v>3796110</v>
      </c>
    </row>
    <row r="964" spans="1:11" ht="15.75">
      <c r="A964" s="279" t="s">
        <v>0</v>
      </c>
      <c r="B964" s="279"/>
      <c r="C964" s="279"/>
      <c r="D964" s="279"/>
      <c r="E964" s="279"/>
      <c r="F964" s="279"/>
      <c r="G964" s="279"/>
      <c r="H964" s="279"/>
      <c r="I964" s="3"/>
      <c r="J964" s="3"/>
      <c r="K964" s="112"/>
    </row>
    <row r="965" spans="1:11" ht="17.25">
      <c r="A965" s="279" t="s">
        <v>1</v>
      </c>
      <c r="B965" s="279"/>
      <c r="C965" s="279"/>
      <c r="D965" s="279"/>
      <c r="E965" s="279"/>
      <c r="F965" s="279"/>
      <c r="G965" s="279"/>
      <c r="H965" s="279"/>
      <c r="I965" s="3"/>
      <c r="J965" s="3"/>
      <c r="K965" s="58"/>
    </row>
    <row r="966" spans="1:11" ht="15.75">
      <c r="A966" s="279" t="s">
        <v>2</v>
      </c>
      <c r="B966" s="279"/>
      <c r="C966" s="279"/>
      <c r="D966" s="279"/>
      <c r="E966" s="279"/>
      <c r="F966" s="279"/>
      <c r="G966" s="279"/>
      <c r="H966" s="279"/>
      <c r="I966" s="3"/>
      <c r="J966" s="3"/>
      <c r="K966" s="59"/>
    </row>
    <row r="967" spans="1:11" ht="15.75">
      <c r="A967" s="279" t="s">
        <v>4</v>
      </c>
      <c r="B967" s="279"/>
      <c r="C967" s="279"/>
      <c r="D967" s="279"/>
      <c r="E967" s="279"/>
      <c r="F967" s="279"/>
      <c r="G967" s="279"/>
      <c r="H967" s="279"/>
      <c r="I967" s="3"/>
      <c r="J967" s="3"/>
      <c r="K967" s="59"/>
    </row>
    <row r="968" spans="1:11" ht="15.75">
      <c r="A968" s="280" t="s">
        <v>6</v>
      </c>
      <c r="B968" s="280"/>
      <c r="C968" s="280"/>
      <c r="D968" s="280"/>
      <c r="E968" s="280"/>
      <c r="F968" s="280"/>
      <c r="G968" s="280"/>
      <c r="H968" s="280"/>
      <c r="I968" s="3"/>
      <c r="J968" s="3"/>
      <c r="K968" s="59"/>
    </row>
    <row r="969" spans="1:11" ht="27.75">
      <c r="A969" s="9"/>
      <c r="B969" s="9"/>
      <c r="C969" s="9"/>
      <c r="D969" s="281" t="s">
        <v>592</v>
      </c>
      <c r="E969" s="281"/>
      <c r="F969" s="281"/>
      <c r="G969" s="281"/>
      <c r="H969" s="281"/>
      <c r="I969" s="3"/>
      <c r="J969" s="3"/>
      <c r="K969" s="59"/>
    </row>
    <row r="970" spans="1:11" ht="15.75">
      <c r="A970" s="11" t="s">
        <v>358</v>
      </c>
      <c r="B970" s="1"/>
      <c r="C970" s="11">
        <v>20251240</v>
      </c>
      <c r="D970" s="13"/>
      <c r="E970" s="286"/>
      <c r="F970" s="286"/>
      <c r="G970" s="286"/>
      <c r="H970" s="286"/>
      <c r="I970" s="15"/>
      <c r="J970" s="15"/>
      <c r="K970" s="59"/>
    </row>
    <row r="971" spans="1:11" ht="15.75">
      <c r="A971" s="11" t="s">
        <v>9</v>
      </c>
      <c r="B971" s="11"/>
      <c r="C971" s="286" t="s">
        <v>582</v>
      </c>
      <c r="D971" s="286"/>
      <c r="E971" s="286"/>
      <c r="F971" s="16"/>
      <c r="G971" s="11"/>
      <c r="H971" s="16"/>
      <c r="I971" s="20" t="s">
        <v>161</v>
      </c>
      <c r="J971" s="20"/>
      <c r="K971" s="62"/>
    </row>
    <row r="972" spans="1:11" ht="15.75">
      <c r="A972" s="11" t="s">
        <v>11</v>
      </c>
      <c r="B972" s="11"/>
      <c r="C972" s="289"/>
      <c r="D972" s="289"/>
      <c r="E972" s="289"/>
      <c r="F972" s="289"/>
      <c r="G972" s="18"/>
      <c r="H972" s="19" t="s">
        <v>13</v>
      </c>
      <c r="I972" s="3"/>
      <c r="J972" s="3"/>
      <c r="K972" s="59"/>
    </row>
    <row r="973" spans="1:11" ht="15.75">
      <c r="A973" s="21" t="s">
        <v>14</v>
      </c>
      <c r="B973" s="21"/>
      <c r="C973" s="21" t="s">
        <v>16</v>
      </c>
      <c r="D973" s="21"/>
      <c r="E973" s="22" t="s">
        <v>18</v>
      </c>
      <c r="F973" s="23" t="s">
        <v>19</v>
      </c>
      <c r="G973" s="23" t="s">
        <v>20</v>
      </c>
      <c r="H973" s="21" t="s">
        <v>21</v>
      </c>
      <c r="I973" s="3"/>
      <c r="J973" s="175"/>
      <c r="K973" s="59"/>
    </row>
    <row r="974" spans="1:11">
      <c r="A974" s="24">
        <v>1</v>
      </c>
      <c r="B974" s="171"/>
      <c r="C974" s="172" t="s">
        <v>23</v>
      </c>
      <c r="D974" s="26"/>
      <c r="E974" s="27">
        <v>79305</v>
      </c>
      <c r="F974" s="28">
        <f t="shared" ref="F974:F991" si="112">E974*D974</f>
        <v>0</v>
      </c>
      <c r="G974" s="29">
        <v>0</v>
      </c>
      <c r="H974" s="30">
        <f t="shared" ref="H974:H991" si="113">F974-F974*G974</f>
        <v>0</v>
      </c>
      <c r="I974" s="31">
        <f>E974/1.08</f>
        <v>73430.555555555547</v>
      </c>
      <c r="J974" s="31"/>
      <c r="K974" s="59">
        <f t="shared" ref="K974:K991" si="114">I974*D974</f>
        <v>0</v>
      </c>
    </row>
    <row r="975" spans="1:11">
      <c r="A975" s="24">
        <v>2</v>
      </c>
      <c r="B975" s="173"/>
      <c r="C975" s="25" t="s">
        <v>25</v>
      </c>
      <c r="D975" s="32"/>
      <c r="E975" s="33">
        <v>128591</v>
      </c>
      <c r="F975" s="28">
        <f t="shared" si="112"/>
        <v>0</v>
      </c>
      <c r="G975" s="29">
        <v>0</v>
      </c>
      <c r="H975" s="30">
        <f t="shared" si="113"/>
        <v>0</v>
      </c>
      <c r="I975" s="31">
        <f t="shared" ref="I975:I991" si="115">E975/1.08</f>
        <v>119065.74074074073</v>
      </c>
      <c r="J975" s="128"/>
      <c r="K975" s="59">
        <f t="shared" si="114"/>
        <v>0</v>
      </c>
    </row>
    <row r="976" spans="1:11">
      <c r="A976" s="24">
        <v>3</v>
      </c>
      <c r="B976" s="173"/>
      <c r="C976" s="25" t="s">
        <v>26</v>
      </c>
      <c r="D976" s="88"/>
      <c r="E976" s="27">
        <v>60043</v>
      </c>
      <c r="F976" s="28">
        <f t="shared" si="112"/>
        <v>0</v>
      </c>
      <c r="G976" s="29">
        <v>0</v>
      </c>
      <c r="H976" s="30">
        <f t="shared" si="113"/>
        <v>0</v>
      </c>
      <c r="I976" s="31">
        <f t="shared" si="115"/>
        <v>55595.370370370365</v>
      </c>
      <c r="J976" s="31"/>
      <c r="K976" s="59">
        <f t="shared" si="114"/>
        <v>0</v>
      </c>
    </row>
    <row r="977" spans="1:11">
      <c r="A977" s="24">
        <v>4</v>
      </c>
      <c r="B977" s="24"/>
      <c r="C977" s="25" t="s">
        <v>27</v>
      </c>
      <c r="D977" s="106"/>
      <c r="E977" s="27">
        <v>115781</v>
      </c>
      <c r="F977" s="28">
        <f t="shared" si="112"/>
        <v>0</v>
      </c>
      <c r="G977" s="124">
        <v>0</v>
      </c>
      <c r="H977" s="30">
        <f t="shared" si="113"/>
        <v>0</v>
      </c>
      <c r="I977" s="31">
        <f t="shared" si="115"/>
        <v>107204.62962962962</v>
      </c>
      <c r="J977" s="128"/>
      <c r="K977" s="59">
        <f t="shared" si="114"/>
        <v>0</v>
      </c>
    </row>
    <row r="978" spans="1:11">
      <c r="A978" s="24">
        <v>5</v>
      </c>
      <c r="B978" s="174"/>
      <c r="C978" s="172" t="s">
        <v>28</v>
      </c>
      <c r="D978" s="32"/>
      <c r="E978" s="27">
        <v>119943</v>
      </c>
      <c r="F978" s="28">
        <f t="shared" si="112"/>
        <v>0</v>
      </c>
      <c r="G978" s="124">
        <v>0</v>
      </c>
      <c r="H978" s="30">
        <f t="shared" si="113"/>
        <v>0</v>
      </c>
      <c r="I978" s="31">
        <f t="shared" si="115"/>
        <v>111058.33333333333</v>
      </c>
      <c r="J978" s="128"/>
      <c r="K978" s="59">
        <f t="shared" si="114"/>
        <v>0</v>
      </c>
    </row>
    <row r="979" spans="1:11">
      <c r="A979" s="24">
        <v>6</v>
      </c>
      <c r="B979" s="24"/>
      <c r="C979" s="25" t="s">
        <v>29</v>
      </c>
      <c r="D979" s="26"/>
      <c r="E979" s="27">
        <v>94810</v>
      </c>
      <c r="F979" s="28">
        <f t="shared" si="112"/>
        <v>0</v>
      </c>
      <c r="G979" s="29">
        <v>0</v>
      </c>
      <c r="H979" s="30">
        <f t="shared" si="113"/>
        <v>0</v>
      </c>
      <c r="I979" s="31">
        <f t="shared" si="115"/>
        <v>87787.037037037036</v>
      </c>
      <c r="J979" s="31"/>
      <c r="K979" s="59">
        <f t="shared" si="114"/>
        <v>0</v>
      </c>
    </row>
    <row r="980" spans="1:11">
      <c r="A980" s="24">
        <v>7</v>
      </c>
      <c r="B980" s="24"/>
      <c r="C980" s="25" t="s">
        <v>30</v>
      </c>
      <c r="D980" s="34"/>
      <c r="E980" s="27">
        <v>141396</v>
      </c>
      <c r="F980" s="28">
        <f t="shared" si="112"/>
        <v>0</v>
      </c>
      <c r="G980" s="29">
        <v>0</v>
      </c>
      <c r="H980" s="30">
        <f t="shared" si="113"/>
        <v>0</v>
      </c>
      <c r="I980" s="31">
        <f t="shared" si="115"/>
        <v>130922.22222222222</v>
      </c>
      <c r="J980" s="31"/>
      <c r="K980" s="59">
        <f t="shared" si="114"/>
        <v>0</v>
      </c>
    </row>
    <row r="981" spans="1:11">
      <c r="A981" s="24">
        <v>8</v>
      </c>
      <c r="B981" s="24"/>
      <c r="C981" s="25" t="s">
        <v>31</v>
      </c>
      <c r="D981" s="34">
        <v>20</v>
      </c>
      <c r="E981" s="27">
        <v>232931</v>
      </c>
      <c r="F981" s="28">
        <f t="shared" si="112"/>
        <v>4658620</v>
      </c>
      <c r="G981" s="29">
        <v>0</v>
      </c>
      <c r="H981" s="30">
        <f t="shared" si="113"/>
        <v>4658620</v>
      </c>
      <c r="I981" s="31">
        <f t="shared" si="115"/>
        <v>215676.85185185182</v>
      </c>
      <c r="J981" s="31"/>
      <c r="K981" s="59">
        <f t="shared" si="114"/>
        <v>4313537.0370370364</v>
      </c>
    </row>
    <row r="982" spans="1:11">
      <c r="A982" s="24">
        <v>9</v>
      </c>
      <c r="B982" s="171"/>
      <c r="C982" s="172" t="s">
        <v>32</v>
      </c>
      <c r="D982" s="26"/>
      <c r="E982" s="33">
        <v>93150</v>
      </c>
      <c r="F982" s="28">
        <f t="shared" si="112"/>
        <v>0</v>
      </c>
      <c r="G982" s="29">
        <v>0</v>
      </c>
      <c r="H982" s="30">
        <f t="shared" si="113"/>
        <v>0</v>
      </c>
      <c r="I982" s="31">
        <f t="shared" si="115"/>
        <v>86250</v>
      </c>
      <c r="J982" s="31"/>
      <c r="K982" s="59">
        <f t="shared" si="114"/>
        <v>0</v>
      </c>
    </row>
    <row r="983" spans="1:11">
      <c r="A983" s="24">
        <v>10</v>
      </c>
      <c r="B983" s="174"/>
      <c r="C983" s="36" t="s">
        <v>33</v>
      </c>
      <c r="D983" s="37"/>
      <c r="E983" s="33">
        <v>101053</v>
      </c>
      <c r="F983" s="28">
        <f t="shared" si="112"/>
        <v>0</v>
      </c>
      <c r="G983" s="29">
        <v>0</v>
      </c>
      <c r="H983" s="30">
        <f t="shared" si="113"/>
        <v>0</v>
      </c>
      <c r="I983" s="31">
        <f t="shared" si="115"/>
        <v>93567.592592592584</v>
      </c>
      <c r="J983" s="31"/>
      <c r="K983" s="59">
        <f t="shared" si="114"/>
        <v>0</v>
      </c>
    </row>
    <row r="984" spans="1:11">
      <c r="A984" s="24">
        <v>11</v>
      </c>
      <c r="B984" s="171"/>
      <c r="C984" s="172" t="s">
        <v>34</v>
      </c>
      <c r="D984" s="37"/>
      <c r="E984" s="27">
        <v>54198</v>
      </c>
      <c r="F984" s="28">
        <f t="shared" si="112"/>
        <v>0</v>
      </c>
      <c r="G984" s="29">
        <v>0</v>
      </c>
      <c r="H984" s="30">
        <f t="shared" si="113"/>
        <v>0</v>
      </c>
      <c r="I984" s="31">
        <f t="shared" si="115"/>
        <v>50183.333333333328</v>
      </c>
      <c r="J984" s="31"/>
      <c r="K984" s="59">
        <f t="shared" si="114"/>
        <v>0</v>
      </c>
    </row>
    <row r="985" spans="1:11">
      <c r="A985" s="24">
        <v>12</v>
      </c>
      <c r="B985" s="24"/>
      <c r="C985" s="25" t="s">
        <v>35</v>
      </c>
      <c r="D985" s="37"/>
      <c r="E985" s="27">
        <v>49680</v>
      </c>
      <c r="F985" s="28">
        <f t="shared" si="112"/>
        <v>0</v>
      </c>
      <c r="G985" s="29">
        <v>0</v>
      </c>
      <c r="H985" s="30">
        <f t="shared" si="113"/>
        <v>0</v>
      </c>
      <c r="I985" s="31">
        <f t="shared" si="115"/>
        <v>46000</v>
      </c>
      <c r="J985" s="31"/>
      <c r="K985" s="59">
        <f t="shared" si="114"/>
        <v>0</v>
      </c>
    </row>
    <row r="986" spans="1:11">
      <c r="A986" s="24">
        <v>13</v>
      </c>
      <c r="B986" s="24"/>
      <c r="C986" s="25" t="s">
        <v>36</v>
      </c>
      <c r="D986" s="37"/>
      <c r="E986" s="38">
        <v>64152</v>
      </c>
      <c r="F986" s="28">
        <f t="shared" si="112"/>
        <v>0</v>
      </c>
      <c r="G986" s="29">
        <v>0</v>
      </c>
      <c r="H986" s="30">
        <f t="shared" si="113"/>
        <v>0</v>
      </c>
      <c r="I986" s="31">
        <f t="shared" si="115"/>
        <v>59399.999999999993</v>
      </c>
      <c r="J986" s="31"/>
      <c r="K986" s="59">
        <f t="shared" si="114"/>
        <v>0</v>
      </c>
    </row>
    <row r="987" spans="1:11">
      <c r="A987" s="24">
        <v>14</v>
      </c>
      <c r="B987" s="24"/>
      <c r="C987" s="25" t="s">
        <v>37</v>
      </c>
      <c r="D987" s="37"/>
      <c r="E987" s="38">
        <v>65934</v>
      </c>
      <c r="F987" s="28">
        <f t="shared" si="112"/>
        <v>0</v>
      </c>
      <c r="G987" s="29">
        <v>0</v>
      </c>
      <c r="H987" s="30">
        <f t="shared" si="113"/>
        <v>0</v>
      </c>
      <c r="I987" s="31">
        <f t="shared" si="115"/>
        <v>61049.999999999993</v>
      </c>
      <c r="J987" s="31"/>
      <c r="K987" s="59">
        <f t="shared" si="114"/>
        <v>0</v>
      </c>
    </row>
    <row r="988" spans="1:11">
      <c r="A988" s="24">
        <v>15</v>
      </c>
      <c r="B988" s="24"/>
      <c r="C988" s="25" t="s">
        <v>38</v>
      </c>
      <c r="D988" s="37"/>
      <c r="E988" s="38">
        <v>76626</v>
      </c>
      <c r="F988" s="28">
        <f t="shared" si="112"/>
        <v>0</v>
      </c>
      <c r="G988" s="29">
        <v>0</v>
      </c>
      <c r="H988" s="30">
        <f t="shared" si="113"/>
        <v>0</v>
      </c>
      <c r="I988" s="31">
        <f t="shared" si="115"/>
        <v>70950</v>
      </c>
      <c r="J988" s="31"/>
      <c r="K988" s="59">
        <f t="shared" si="114"/>
        <v>0</v>
      </c>
    </row>
    <row r="989" spans="1:11">
      <c r="A989" s="24">
        <v>16</v>
      </c>
      <c r="B989" s="24"/>
      <c r="C989" s="25" t="s">
        <v>39</v>
      </c>
      <c r="D989" s="37"/>
      <c r="E989" s="38">
        <v>80190</v>
      </c>
      <c r="F989" s="28">
        <f t="shared" si="112"/>
        <v>0</v>
      </c>
      <c r="G989" s="29">
        <v>0</v>
      </c>
      <c r="H989" s="30">
        <f t="shared" si="113"/>
        <v>0</v>
      </c>
      <c r="I989" s="31">
        <f t="shared" si="115"/>
        <v>74250</v>
      </c>
      <c r="J989" s="31"/>
      <c r="K989" s="59">
        <f t="shared" si="114"/>
        <v>0</v>
      </c>
    </row>
    <row r="990" spans="1:11">
      <c r="A990" s="24">
        <v>17</v>
      </c>
      <c r="B990" s="24"/>
      <c r="C990" s="25" t="s">
        <v>40</v>
      </c>
      <c r="D990" s="37"/>
      <c r="E990" s="38">
        <v>113832</v>
      </c>
      <c r="F990" s="28">
        <f t="shared" si="112"/>
        <v>0</v>
      </c>
      <c r="G990" s="124">
        <v>0</v>
      </c>
      <c r="H990" s="30">
        <f t="shared" si="113"/>
        <v>0</v>
      </c>
      <c r="I990" s="31">
        <f t="shared" si="115"/>
        <v>105400</v>
      </c>
      <c r="J990" s="128"/>
      <c r="K990" s="59">
        <f t="shared" si="114"/>
        <v>0</v>
      </c>
    </row>
    <row r="991" spans="1:11">
      <c r="A991" s="24">
        <v>18</v>
      </c>
      <c r="B991" s="24"/>
      <c r="C991" s="25" t="s">
        <v>41</v>
      </c>
      <c r="D991" s="37"/>
      <c r="E991" s="39">
        <v>98010</v>
      </c>
      <c r="F991" s="28">
        <f t="shared" si="112"/>
        <v>0</v>
      </c>
      <c r="G991" s="124">
        <v>0</v>
      </c>
      <c r="H991" s="30">
        <f t="shared" si="113"/>
        <v>0</v>
      </c>
      <c r="I991" s="31">
        <f t="shared" si="115"/>
        <v>90750</v>
      </c>
      <c r="J991" s="128"/>
      <c r="K991" s="59">
        <f t="shared" si="114"/>
        <v>0</v>
      </c>
    </row>
    <row r="992" spans="1:11" ht="17.25">
      <c r="A992" s="40"/>
      <c r="B992" s="40"/>
      <c r="C992" s="41" t="s">
        <v>42</v>
      </c>
      <c r="D992" s="42">
        <f>SUM(D974:D991)</f>
        <v>20</v>
      </c>
      <c r="E992" s="42"/>
      <c r="F992" s="43">
        <f>SUM(F974:F991)</f>
        <v>4658620</v>
      </c>
      <c r="G992" s="43"/>
      <c r="H992" s="44">
        <f>SUM(H974:H991)</f>
        <v>4658620</v>
      </c>
      <c r="I992" s="45"/>
      <c r="J992" s="45"/>
      <c r="K992" s="64">
        <f>SUM(K974:K991)</f>
        <v>4313537.0370370364</v>
      </c>
    </row>
    <row r="993" spans="1:11" ht="31.5">
      <c r="A993" s="46"/>
      <c r="B993" s="46"/>
      <c r="C993" s="47"/>
      <c r="D993" s="48"/>
      <c r="E993" s="48"/>
      <c r="F993" s="49"/>
      <c r="G993" s="49"/>
      <c r="H993" s="50"/>
      <c r="I993" s="51"/>
      <c r="J993" s="51"/>
      <c r="K993" s="65">
        <f>K992*0.08</f>
        <v>345082.96296296292</v>
      </c>
    </row>
    <row r="994" spans="1:11" ht="18">
      <c r="A994" s="283" t="s">
        <v>43</v>
      </c>
      <c r="B994" s="283"/>
      <c r="C994" s="283"/>
      <c r="D994" s="284" t="s">
        <v>44</v>
      </c>
      <c r="E994" s="284"/>
      <c r="F994" s="54"/>
      <c r="G994" s="54"/>
      <c r="H994" s="55" t="s">
        <v>45</v>
      </c>
      <c r="I994" s="56"/>
      <c r="J994" s="56"/>
      <c r="K994" s="66">
        <f>SUM(K992:K993)</f>
        <v>4658619.9999999991</v>
      </c>
    </row>
    <row r="998" spans="1:11" ht="15.75">
      <c r="A998" s="279" t="s">
        <v>0</v>
      </c>
      <c r="B998" s="279"/>
      <c r="C998" s="279"/>
      <c r="D998" s="279"/>
      <c r="E998" s="279"/>
      <c r="F998" s="279"/>
      <c r="G998" s="279"/>
      <c r="H998" s="279"/>
      <c r="I998" s="3"/>
      <c r="J998" s="3"/>
      <c r="K998" s="112"/>
    </row>
    <row r="999" spans="1:11" ht="17.25">
      <c r="A999" s="279" t="s">
        <v>1</v>
      </c>
      <c r="B999" s="279"/>
      <c r="C999" s="279"/>
      <c r="D999" s="279"/>
      <c r="E999" s="279"/>
      <c r="F999" s="279"/>
      <c r="G999" s="279"/>
      <c r="H999" s="279"/>
      <c r="I999" s="3"/>
      <c r="J999" s="3"/>
      <c r="K999" s="58"/>
    </row>
    <row r="1000" spans="1:11" ht="15.75">
      <c r="A1000" s="279" t="s">
        <v>2</v>
      </c>
      <c r="B1000" s="279"/>
      <c r="C1000" s="279"/>
      <c r="D1000" s="279"/>
      <c r="E1000" s="279"/>
      <c r="F1000" s="279"/>
      <c r="G1000" s="279"/>
      <c r="H1000" s="279"/>
      <c r="I1000" s="3"/>
      <c r="J1000" s="3"/>
      <c r="K1000" s="59"/>
    </row>
    <row r="1001" spans="1:11" ht="15.75">
      <c r="A1001" s="279" t="s">
        <v>4</v>
      </c>
      <c r="B1001" s="279"/>
      <c r="C1001" s="279"/>
      <c r="D1001" s="279"/>
      <c r="E1001" s="279"/>
      <c r="F1001" s="279"/>
      <c r="G1001" s="279"/>
      <c r="H1001" s="279"/>
      <c r="I1001" s="3"/>
      <c r="J1001" s="3"/>
      <c r="K1001" s="59"/>
    </row>
    <row r="1002" spans="1:11" ht="15.75">
      <c r="A1002" s="280" t="s">
        <v>6</v>
      </c>
      <c r="B1002" s="280"/>
      <c r="C1002" s="280"/>
      <c r="D1002" s="280"/>
      <c r="E1002" s="280"/>
      <c r="F1002" s="280"/>
      <c r="G1002" s="280"/>
      <c r="H1002" s="280"/>
      <c r="I1002" s="3"/>
      <c r="J1002" s="3"/>
      <c r="K1002" s="59"/>
    </row>
    <row r="1003" spans="1:11" ht="27.75">
      <c r="A1003" s="9"/>
      <c r="B1003" s="9"/>
      <c r="C1003" s="9"/>
      <c r="D1003" s="281" t="s">
        <v>580</v>
      </c>
      <c r="E1003" s="281"/>
      <c r="F1003" s="281"/>
      <c r="G1003" s="281"/>
      <c r="H1003" s="281"/>
      <c r="I1003" s="3"/>
      <c r="J1003" s="3"/>
      <c r="K1003" s="59"/>
    </row>
    <row r="1004" spans="1:11" ht="15.75">
      <c r="A1004" s="11" t="s">
        <v>358</v>
      </c>
      <c r="B1004" s="1"/>
      <c r="C1004" s="11">
        <v>22224598</v>
      </c>
      <c r="D1004" s="13"/>
      <c r="E1004" s="286"/>
      <c r="F1004" s="286"/>
      <c r="G1004" s="286"/>
      <c r="H1004" s="286"/>
      <c r="I1004" s="15"/>
      <c r="J1004" s="15"/>
      <c r="K1004" s="59"/>
    </row>
    <row r="1005" spans="1:11" ht="15.75">
      <c r="A1005" s="11" t="s">
        <v>9</v>
      </c>
      <c r="B1005" s="11"/>
      <c r="C1005" s="286" t="s">
        <v>436</v>
      </c>
      <c r="D1005" s="286"/>
      <c r="E1005" s="286"/>
      <c r="F1005" s="16"/>
      <c r="G1005" s="11"/>
      <c r="H1005" s="16"/>
      <c r="I1005" s="20" t="s">
        <v>161</v>
      </c>
      <c r="J1005" s="20"/>
      <c r="K1005" s="62"/>
    </row>
    <row r="1006" spans="1:11" ht="15.75">
      <c r="A1006" s="11" t="s">
        <v>11</v>
      </c>
      <c r="B1006" s="11"/>
      <c r="C1006" s="289"/>
      <c r="D1006" s="289"/>
      <c r="E1006" s="289"/>
      <c r="F1006" s="289"/>
      <c r="G1006" s="18"/>
      <c r="H1006" s="19" t="s">
        <v>13</v>
      </c>
      <c r="I1006" s="3"/>
      <c r="J1006" s="3"/>
      <c r="K1006" s="59"/>
    </row>
    <row r="1007" spans="1:11" ht="15.75">
      <c r="A1007" s="21" t="s">
        <v>14</v>
      </c>
      <c r="B1007" s="21"/>
      <c r="C1007" s="21" t="s">
        <v>16</v>
      </c>
      <c r="D1007" s="21"/>
      <c r="E1007" s="22" t="s">
        <v>18</v>
      </c>
      <c r="F1007" s="23" t="s">
        <v>19</v>
      </c>
      <c r="G1007" s="23" t="s">
        <v>20</v>
      </c>
      <c r="H1007" s="21" t="s">
        <v>21</v>
      </c>
      <c r="I1007" s="3"/>
      <c r="J1007" s="175"/>
      <c r="K1007" s="59"/>
    </row>
    <row r="1008" spans="1:11">
      <c r="A1008" s="24">
        <v>1</v>
      </c>
      <c r="B1008" s="171"/>
      <c r="C1008" s="172" t="s">
        <v>23</v>
      </c>
      <c r="D1008" s="26"/>
      <c r="E1008" s="27">
        <v>79305</v>
      </c>
      <c r="F1008" s="28">
        <f t="shared" ref="F1008:F1025" si="116">E1008*D1008</f>
        <v>0</v>
      </c>
      <c r="G1008" s="29">
        <v>0</v>
      </c>
      <c r="H1008" s="30">
        <f t="shared" ref="H1008:H1025" si="117">F1008-F1008*G1008</f>
        <v>0</v>
      </c>
      <c r="I1008" s="31">
        <f>E1008/1.08</f>
        <v>73430.555555555547</v>
      </c>
      <c r="J1008" s="31"/>
      <c r="K1008" s="59">
        <f t="shared" ref="K1008:K1025" si="118">I1008*D1008</f>
        <v>0</v>
      </c>
    </row>
    <row r="1009" spans="1:11">
      <c r="A1009" s="24">
        <v>2</v>
      </c>
      <c r="B1009" s="173"/>
      <c r="C1009" s="25" t="s">
        <v>25</v>
      </c>
      <c r="D1009" s="32"/>
      <c r="E1009" s="33">
        <v>128591</v>
      </c>
      <c r="F1009" s="28">
        <f t="shared" si="116"/>
        <v>0</v>
      </c>
      <c r="G1009" s="29">
        <v>0</v>
      </c>
      <c r="H1009" s="30">
        <f t="shared" si="117"/>
        <v>0</v>
      </c>
      <c r="I1009" s="31">
        <f t="shared" ref="I1009:I1025" si="119">E1009/1.08</f>
        <v>119065.74074074073</v>
      </c>
      <c r="J1009" s="128"/>
      <c r="K1009" s="59">
        <f t="shared" si="118"/>
        <v>0</v>
      </c>
    </row>
    <row r="1010" spans="1:11">
      <c r="A1010" s="24">
        <v>3</v>
      </c>
      <c r="B1010" s="173"/>
      <c r="C1010" s="25" t="s">
        <v>26</v>
      </c>
      <c r="D1010" s="88"/>
      <c r="E1010" s="27">
        <v>60043</v>
      </c>
      <c r="F1010" s="28">
        <f t="shared" si="116"/>
        <v>0</v>
      </c>
      <c r="G1010" s="29">
        <v>0</v>
      </c>
      <c r="H1010" s="30">
        <f t="shared" si="117"/>
        <v>0</v>
      </c>
      <c r="I1010" s="31">
        <f t="shared" si="119"/>
        <v>55595.370370370365</v>
      </c>
      <c r="J1010" s="31"/>
      <c r="K1010" s="59">
        <f t="shared" si="118"/>
        <v>0</v>
      </c>
    </row>
    <row r="1011" spans="1:11">
      <c r="A1011" s="24">
        <v>4</v>
      </c>
      <c r="B1011" s="24"/>
      <c r="C1011" s="25" t="s">
        <v>27</v>
      </c>
      <c r="D1011" s="106"/>
      <c r="E1011" s="27">
        <v>115781</v>
      </c>
      <c r="F1011" s="28">
        <f t="shared" si="116"/>
        <v>0</v>
      </c>
      <c r="G1011" s="124">
        <v>0</v>
      </c>
      <c r="H1011" s="30">
        <f t="shared" si="117"/>
        <v>0</v>
      </c>
      <c r="I1011" s="31">
        <f t="shared" si="119"/>
        <v>107204.62962962962</v>
      </c>
      <c r="J1011" s="128"/>
      <c r="K1011" s="59">
        <f t="shared" si="118"/>
        <v>0</v>
      </c>
    </row>
    <row r="1012" spans="1:11">
      <c r="A1012" s="24">
        <v>5</v>
      </c>
      <c r="B1012" s="174"/>
      <c r="C1012" s="172" t="s">
        <v>28</v>
      </c>
      <c r="D1012" s="32"/>
      <c r="E1012" s="27">
        <v>119943</v>
      </c>
      <c r="F1012" s="28">
        <f t="shared" si="116"/>
        <v>0</v>
      </c>
      <c r="G1012" s="124">
        <v>0</v>
      </c>
      <c r="H1012" s="30">
        <f t="shared" si="117"/>
        <v>0</v>
      </c>
      <c r="I1012" s="31">
        <f t="shared" si="119"/>
        <v>111058.33333333333</v>
      </c>
      <c r="J1012" s="128"/>
      <c r="K1012" s="59">
        <f t="shared" si="118"/>
        <v>0</v>
      </c>
    </row>
    <row r="1013" spans="1:11">
      <c r="A1013" s="24">
        <v>6</v>
      </c>
      <c r="B1013" s="24"/>
      <c r="C1013" s="25" t="s">
        <v>29</v>
      </c>
      <c r="D1013" s="26"/>
      <c r="E1013" s="27">
        <v>94810</v>
      </c>
      <c r="F1013" s="28">
        <f t="shared" si="116"/>
        <v>0</v>
      </c>
      <c r="G1013" s="29">
        <v>0</v>
      </c>
      <c r="H1013" s="30">
        <f t="shared" si="117"/>
        <v>0</v>
      </c>
      <c r="I1013" s="31">
        <f t="shared" si="119"/>
        <v>87787.037037037036</v>
      </c>
      <c r="J1013" s="31"/>
      <c r="K1013" s="59">
        <f t="shared" si="118"/>
        <v>0</v>
      </c>
    </row>
    <row r="1014" spans="1:11">
      <c r="A1014" s="24">
        <v>7</v>
      </c>
      <c r="B1014" s="24"/>
      <c r="C1014" s="25" t="s">
        <v>30</v>
      </c>
      <c r="D1014" s="34"/>
      <c r="E1014" s="27">
        <v>141396</v>
      </c>
      <c r="F1014" s="28">
        <f t="shared" si="116"/>
        <v>0</v>
      </c>
      <c r="G1014" s="29">
        <v>0</v>
      </c>
      <c r="H1014" s="30">
        <f t="shared" si="117"/>
        <v>0</v>
      </c>
      <c r="I1014" s="31">
        <f t="shared" si="119"/>
        <v>130922.22222222222</v>
      </c>
      <c r="J1014" s="31"/>
      <c r="K1014" s="59">
        <f t="shared" si="118"/>
        <v>0</v>
      </c>
    </row>
    <row r="1015" spans="1:11">
      <c r="A1015" s="24">
        <v>8</v>
      </c>
      <c r="B1015" s="24"/>
      <c r="C1015" s="25" t="s">
        <v>31</v>
      </c>
      <c r="D1015" s="34"/>
      <c r="E1015" s="27">
        <v>232931</v>
      </c>
      <c r="F1015" s="28">
        <f t="shared" si="116"/>
        <v>0</v>
      </c>
      <c r="G1015" s="29">
        <v>0</v>
      </c>
      <c r="H1015" s="30">
        <f t="shared" si="117"/>
        <v>0</v>
      </c>
      <c r="I1015" s="31">
        <f t="shared" si="119"/>
        <v>215676.85185185182</v>
      </c>
      <c r="J1015" s="31"/>
      <c r="K1015" s="59">
        <f t="shared" si="118"/>
        <v>0</v>
      </c>
    </row>
    <row r="1016" spans="1:11">
      <c r="A1016" s="24">
        <v>9</v>
      </c>
      <c r="B1016" s="171"/>
      <c r="C1016" s="172" t="s">
        <v>32</v>
      </c>
      <c r="D1016" s="26">
        <v>15</v>
      </c>
      <c r="E1016" s="33">
        <v>93150</v>
      </c>
      <c r="F1016" s="28">
        <f t="shared" si="116"/>
        <v>1397250</v>
      </c>
      <c r="G1016" s="29">
        <v>0</v>
      </c>
      <c r="H1016" s="30">
        <f t="shared" si="117"/>
        <v>1397250</v>
      </c>
      <c r="I1016" s="31">
        <f t="shared" si="119"/>
        <v>86250</v>
      </c>
      <c r="J1016" s="31"/>
      <c r="K1016" s="59">
        <f t="shared" si="118"/>
        <v>1293750</v>
      </c>
    </row>
    <row r="1017" spans="1:11">
      <c r="A1017" s="24">
        <v>10</v>
      </c>
      <c r="B1017" s="174"/>
      <c r="C1017" s="36" t="s">
        <v>33</v>
      </c>
      <c r="D1017" s="37"/>
      <c r="E1017" s="33">
        <v>101053</v>
      </c>
      <c r="F1017" s="28">
        <f t="shared" si="116"/>
        <v>0</v>
      </c>
      <c r="G1017" s="29">
        <v>0</v>
      </c>
      <c r="H1017" s="30">
        <f t="shared" si="117"/>
        <v>0</v>
      </c>
      <c r="I1017" s="31">
        <f t="shared" si="119"/>
        <v>93567.592592592584</v>
      </c>
      <c r="J1017" s="31"/>
      <c r="K1017" s="59">
        <f t="shared" si="118"/>
        <v>0</v>
      </c>
    </row>
    <row r="1018" spans="1:11">
      <c r="A1018" s="24">
        <v>11</v>
      </c>
      <c r="B1018" s="171"/>
      <c r="C1018" s="172" t="s">
        <v>34</v>
      </c>
      <c r="D1018" s="37"/>
      <c r="E1018" s="27">
        <v>54198</v>
      </c>
      <c r="F1018" s="28">
        <f t="shared" si="116"/>
        <v>0</v>
      </c>
      <c r="G1018" s="29">
        <v>0</v>
      </c>
      <c r="H1018" s="30">
        <f t="shared" si="117"/>
        <v>0</v>
      </c>
      <c r="I1018" s="31">
        <f t="shared" si="119"/>
        <v>50183.333333333328</v>
      </c>
      <c r="J1018" s="31"/>
      <c r="K1018" s="59">
        <f t="shared" si="118"/>
        <v>0</v>
      </c>
    </row>
    <row r="1019" spans="1:11">
      <c r="A1019" s="24">
        <v>12</v>
      </c>
      <c r="B1019" s="24"/>
      <c r="C1019" s="25" t="s">
        <v>35</v>
      </c>
      <c r="D1019" s="37"/>
      <c r="E1019" s="27">
        <v>49680</v>
      </c>
      <c r="F1019" s="28">
        <f t="shared" si="116"/>
        <v>0</v>
      </c>
      <c r="G1019" s="29">
        <v>0</v>
      </c>
      <c r="H1019" s="30">
        <f t="shared" si="117"/>
        <v>0</v>
      </c>
      <c r="I1019" s="31">
        <f t="shared" si="119"/>
        <v>46000</v>
      </c>
      <c r="J1019" s="31"/>
      <c r="K1019" s="59">
        <f t="shared" si="118"/>
        <v>0</v>
      </c>
    </row>
    <row r="1020" spans="1:11">
      <c r="A1020" s="24">
        <v>13</v>
      </c>
      <c r="B1020" s="24"/>
      <c r="C1020" s="25" t="s">
        <v>36</v>
      </c>
      <c r="D1020" s="37"/>
      <c r="E1020" s="38">
        <v>64152</v>
      </c>
      <c r="F1020" s="28">
        <f t="shared" si="116"/>
        <v>0</v>
      </c>
      <c r="G1020" s="29">
        <v>0</v>
      </c>
      <c r="H1020" s="30">
        <f t="shared" si="117"/>
        <v>0</v>
      </c>
      <c r="I1020" s="31">
        <f t="shared" si="119"/>
        <v>59399.999999999993</v>
      </c>
      <c r="J1020" s="31"/>
      <c r="K1020" s="59">
        <f t="shared" si="118"/>
        <v>0</v>
      </c>
    </row>
    <row r="1021" spans="1:11">
      <c r="A1021" s="24">
        <v>14</v>
      </c>
      <c r="B1021" s="24"/>
      <c r="C1021" s="25" t="s">
        <v>37</v>
      </c>
      <c r="D1021" s="37"/>
      <c r="E1021" s="38">
        <v>65934</v>
      </c>
      <c r="F1021" s="28">
        <f t="shared" si="116"/>
        <v>0</v>
      </c>
      <c r="G1021" s="29">
        <v>0</v>
      </c>
      <c r="H1021" s="30">
        <f t="shared" si="117"/>
        <v>0</v>
      </c>
      <c r="I1021" s="31">
        <f t="shared" si="119"/>
        <v>61049.999999999993</v>
      </c>
      <c r="J1021" s="31"/>
      <c r="K1021" s="59">
        <f t="shared" si="118"/>
        <v>0</v>
      </c>
    </row>
    <row r="1022" spans="1:11">
      <c r="A1022" s="24">
        <v>15</v>
      </c>
      <c r="B1022" s="24"/>
      <c r="C1022" s="25" t="s">
        <v>38</v>
      </c>
      <c r="D1022" s="37"/>
      <c r="E1022" s="38">
        <v>76626</v>
      </c>
      <c r="F1022" s="28">
        <f t="shared" si="116"/>
        <v>0</v>
      </c>
      <c r="G1022" s="29">
        <v>0</v>
      </c>
      <c r="H1022" s="30">
        <f t="shared" si="117"/>
        <v>0</v>
      </c>
      <c r="I1022" s="31">
        <f t="shared" si="119"/>
        <v>70950</v>
      </c>
      <c r="J1022" s="31"/>
      <c r="K1022" s="59">
        <f t="shared" si="118"/>
        <v>0</v>
      </c>
    </row>
    <row r="1023" spans="1:11">
      <c r="A1023" s="24">
        <v>16</v>
      </c>
      <c r="B1023" s="24"/>
      <c r="C1023" s="25" t="s">
        <v>39</v>
      </c>
      <c r="D1023" s="37"/>
      <c r="E1023" s="38">
        <v>80190</v>
      </c>
      <c r="F1023" s="28">
        <f t="shared" si="116"/>
        <v>0</v>
      </c>
      <c r="G1023" s="29">
        <v>0</v>
      </c>
      <c r="H1023" s="30">
        <f t="shared" si="117"/>
        <v>0</v>
      </c>
      <c r="I1023" s="31">
        <f t="shared" si="119"/>
        <v>74250</v>
      </c>
      <c r="J1023" s="31"/>
      <c r="K1023" s="59">
        <f t="shared" si="118"/>
        <v>0</v>
      </c>
    </row>
    <row r="1024" spans="1:11">
      <c r="A1024" s="24">
        <v>17</v>
      </c>
      <c r="B1024" s="24"/>
      <c r="C1024" s="25" t="s">
        <v>40</v>
      </c>
      <c r="D1024" s="37"/>
      <c r="E1024" s="38">
        <v>113832</v>
      </c>
      <c r="F1024" s="28">
        <f t="shared" si="116"/>
        <v>0</v>
      </c>
      <c r="G1024" s="124">
        <v>0</v>
      </c>
      <c r="H1024" s="30">
        <f t="shared" si="117"/>
        <v>0</v>
      </c>
      <c r="I1024" s="31">
        <f t="shared" si="119"/>
        <v>105400</v>
      </c>
      <c r="J1024" s="128"/>
      <c r="K1024" s="59">
        <f t="shared" si="118"/>
        <v>0</v>
      </c>
    </row>
    <row r="1025" spans="1:11">
      <c r="A1025" s="24">
        <v>18</v>
      </c>
      <c r="B1025" s="24"/>
      <c r="C1025" s="25" t="s">
        <v>41</v>
      </c>
      <c r="D1025" s="37"/>
      <c r="E1025" s="39">
        <v>98010</v>
      </c>
      <c r="F1025" s="28">
        <f t="shared" si="116"/>
        <v>0</v>
      </c>
      <c r="G1025" s="124">
        <v>0</v>
      </c>
      <c r="H1025" s="30">
        <f t="shared" si="117"/>
        <v>0</v>
      </c>
      <c r="I1025" s="31">
        <f t="shared" si="119"/>
        <v>90750</v>
      </c>
      <c r="J1025" s="128"/>
      <c r="K1025" s="59">
        <f t="shared" si="118"/>
        <v>0</v>
      </c>
    </row>
    <row r="1026" spans="1:11" ht="17.25">
      <c r="A1026" s="40"/>
      <c r="B1026" s="40"/>
      <c r="C1026" s="41" t="s">
        <v>42</v>
      </c>
      <c r="D1026" s="42">
        <f>SUM(D1008:D1025)</f>
        <v>15</v>
      </c>
      <c r="E1026" s="42"/>
      <c r="F1026" s="43">
        <f>SUM(F1008:F1025)</f>
        <v>1397250</v>
      </c>
      <c r="G1026" s="43"/>
      <c r="H1026" s="44">
        <f>SUM(H1008:H1025)</f>
        <v>1397250</v>
      </c>
      <c r="I1026" s="45"/>
      <c r="J1026" s="45"/>
      <c r="K1026" s="64">
        <f>SUM(K1008:K1025)</f>
        <v>1293750</v>
      </c>
    </row>
    <row r="1027" spans="1:11" ht="31.5">
      <c r="A1027" s="46"/>
      <c r="B1027" s="46"/>
      <c r="C1027" s="47"/>
      <c r="D1027" s="48"/>
      <c r="E1027" s="48"/>
      <c r="F1027" s="49"/>
      <c r="G1027" s="49"/>
      <c r="H1027" s="50"/>
      <c r="I1027" s="51"/>
      <c r="J1027" s="51"/>
      <c r="K1027" s="65">
        <f>K1026*0.08</f>
        <v>103500</v>
      </c>
    </row>
    <row r="1028" spans="1:11" ht="18">
      <c r="A1028" s="283" t="s">
        <v>43</v>
      </c>
      <c r="B1028" s="283"/>
      <c r="C1028" s="283"/>
      <c r="D1028" s="284" t="s">
        <v>44</v>
      </c>
      <c r="E1028" s="284"/>
      <c r="F1028" s="54"/>
      <c r="G1028" s="54"/>
      <c r="H1028" s="55" t="s">
        <v>45</v>
      </c>
      <c r="I1028" s="56"/>
      <c r="J1028" s="56"/>
      <c r="K1028" s="66">
        <f>SUM(K1026:K1027)</f>
        <v>1397250</v>
      </c>
    </row>
    <row r="1033" spans="1:11" ht="15.75">
      <c r="A1033" s="279" t="s">
        <v>0</v>
      </c>
      <c r="B1033" s="279"/>
      <c r="C1033" s="279"/>
      <c r="D1033" s="279"/>
      <c r="E1033" s="279"/>
      <c r="F1033" s="279"/>
      <c r="G1033" s="279"/>
      <c r="H1033" s="279"/>
      <c r="I1033" s="3"/>
      <c r="J1033" s="3"/>
      <c r="K1033" s="112"/>
    </row>
    <row r="1034" spans="1:11" ht="17.25">
      <c r="A1034" s="279" t="s">
        <v>1</v>
      </c>
      <c r="B1034" s="279"/>
      <c r="C1034" s="279"/>
      <c r="D1034" s="279"/>
      <c r="E1034" s="279"/>
      <c r="F1034" s="279"/>
      <c r="G1034" s="279"/>
      <c r="H1034" s="279"/>
      <c r="I1034" s="3"/>
      <c r="J1034" s="3"/>
      <c r="K1034" s="58"/>
    </row>
    <row r="1035" spans="1:11" ht="15.75">
      <c r="A1035" s="279" t="s">
        <v>2</v>
      </c>
      <c r="B1035" s="279"/>
      <c r="C1035" s="279"/>
      <c r="D1035" s="279"/>
      <c r="E1035" s="279"/>
      <c r="F1035" s="279"/>
      <c r="G1035" s="279"/>
      <c r="H1035" s="279"/>
      <c r="I1035" s="3"/>
      <c r="J1035" s="3"/>
      <c r="K1035" s="59"/>
    </row>
    <row r="1036" spans="1:11" ht="15.75">
      <c r="A1036" s="279" t="s">
        <v>4</v>
      </c>
      <c r="B1036" s="279"/>
      <c r="C1036" s="279"/>
      <c r="D1036" s="279"/>
      <c r="E1036" s="279"/>
      <c r="F1036" s="279"/>
      <c r="G1036" s="279"/>
      <c r="H1036" s="279"/>
      <c r="I1036" s="3"/>
      <c r="J1036" s="3"/>
      <c r="K1036" s="59"/>
    </row>
    <row r="1037" spans="1:11" ht="15.75">
      <c r="A1037" s="280" t="s">
        <v>6</v>
      </c>
      <c r="B1037" s="280"/>
      <c r="C1037" s="280"/>
      <c r="D1037" s="280"/>
      <c r="E1037" s="280"/>
      <c r="F1037" s="280"/>
      <c r="G1037" s="280"/>
      <c r="H1037" s="280"/>
      <c r="I1037" s="3"/>
      <c r="J1037" s="3"/>
      <c r="K1037" s="59"/>
    </row>
    <row r="1038" spans="1:11" ht="27.75">
      <c r="A1038" s="9"/>
      <c r="B1038" s="9"/>
      <c r="C1038" s="9"/>
      <c r="D1038" s="281" t="s">
        <v>591</v>
      </c>
      <c r="E1038" s="281"/>
      <c r="F1038" s="281"/>
      <c r="G1038" s="281"/>
      <c r="H1038" s="281"/>
      <c r="I1038" s="3"/>
      <c r="J1038" s="3"/>
      <c r="K1038" s="59"/>
    </row>
    <row r="1039" spans="1:11" ht="15.75">
      <c r="A1039" s="11" t="s">
        <v>358</v>
      </c>
      <c r="B1039" s="1"/>
      <c r="C1039" s="11">
        <v>24204924</v>
      </c>
      <c r="D1039" s="13"/>
      <c r="E1039" s="286"/>
      <c r="F1039" s="286"/>
      <c r="G1039" s="286"/>
      <c r="H1039" s="286"/>
      <c r="I1039" s="15"/>
      <c r="J1039" s="15"/>
      <c r="K1039" s="59"/>
    </row>
    <row r="1040" spans="1:11" ht="15.75">
      <c r="A1040" s="11" t="s">
        <v>9</v>
      </c>
      <c r="B1040" s="11"/>
      <c r="C1040" s="286" t="s">
        <v>583</v>
      </c>
      <c r="D1040" s="286"/>
      <c r="E1040" s="286"/>
      <c r="F1040" s="16"/>
      <c r="G1040" s="11"/>
      <c r="H1040" s="16"/>
      <c r="I1040" s="20" t="s">
        <v>161</v>
      </c>
      <c r="J1040" s="20"/>
      <c r="K1040" s="62"/>
    </row>
    <row r="1041" spans="1:11" ht="15.75">
      <c r="A1041" s="11" t="s">
        <v>11</v>
      </c>
      <c r="B1041" s="11"/>
      <c r="C1041" s="289"/>
      <c r="D1041" s="289"/>
      <c r="E1041" s="289"/>
      <c r="F1041" s="289"/>
      <c r="G1041" s="18"/>
      <c r="H1041" s="19" t="s">
        <v>13</v>
      </c>
      <c r="I1041" s="3"/>
      <c r="J1041" s="3"/>
      <c r="K1041" s="59"/>
    </row>
    <row r="1042" spans="1:11" ht="15.75">
      <c r="A1042" s="21" t="s">
        <v>14</v>
      </c>
      <c r="B1042" s="21"/>
      <c r="C1042" s="21" t="s">
        <v>16</v>
      </c>
      <c r="D1042" s="21"/>
      <c r="E1042" s="22" t="s">
        <v>18</v>
      </c>
      <c r="F1042" s="23" t="s">
        <v>19</v>
      </c>
      <c r="G1042" s="23" t="s">
        <v>20</v>
      </c>
      <c r="H1042" s="21" t="s">
        <v>21</v>
      </c>
      <c r="I1042" s="3"/>
      <c r="J1042" s="175"/>
      <c r="K1042" s="59"/>
    </row>
    <row r="1043" spans="1:11">
      <c r="A1043" s="24">
        <v>1</v>
      </c>
      <c r="B1043" s="171"/>
      <c r="C1043" s="172" t="s">
        <v>23</v>
      </c>
      <c r="D1043" s="26">
        <v>20</v>
      </c>
      <c r="E1043" s="27">
        <v>79305</v>
      </c>
      <c r="F1043" s="28">
        <f t="shared" ref="F1043:F1060" si="120">E1043*D1043</f>
        <v>1586100</v>
      </c>
      <c r="G1043" s="29">
        <v>0</v>
      </c>
      <c r="H1043" s="30">
        <f t="shared" ref="H1043:H1060" si="121">F1043-F1043*G1043</f>
        <v>1586100</v>
      </c>
      <c r="I1043" s="31">
        <f>E1043/1.08</f>
        <v>73430.555555555547</v>
      </c>
      <c r="J1043" s="31"/>
      <c r="K1043" s="59">
        <f t="shared" ref="K1043:K1060" si="122">I1043*D1043</f>
        <v>1468611.111111111</v>
      </c>
    </row>
    <row r="1044" spans="1:11">
      <c r="A1044" s="24">
        <v>2</v>
      </c>
      <c r="B1044" s="173"/>
      <c r="C1044" s="25" t="s">
        <v>25</v>
      </c>
      <c r="D1044" s="32"/>
      <c r="E1044" s="33">
        <v>128591</v>
      </c>
      <c r="F1044" s="28">
        <f t="shared" si="120"/>
        <v>0</v>
      </c>
      <c r="G1044" s="29">
        <v>0</v>
      </c>
      <c r="H1044" s="30">
        <f t="shared" si="121"/>
        <v>0</v>
      </c>
      <c r="I1044" s="31">
        <f t="shared" ref="I1044:I1060" si="123">E1044/1.08</f>
        <v>119065.74074074073</v>
      </c>
      <c r="J1044" s="128"/>
      <c r="K1044" s="59">
        <f t="shared" si="122"/>
        <v>0</v>
      </c>
    </row>
    <row r="1045" spans="1:11">
      <c r="A1045" s="24">
        <v>3</v>
      </c>
      <c r="B1045" s="173"/>
      <c r="C1045" s="25" t="s">
        <v>26</v>
      </c>
      <c r="D1045" s="88"/>
      <c r="E1045" s="27">
        <v>60043</v>
      </c>
      <c r="F1045" s="28">
        <f t="shared" si="120"/>
        <v>0</v>
      </c>
      <c r="G1045" s="29">
        <v>0</v>
      </c>
      <c r="H1045" s="30">
        <f t="shared" si="121"/>
        <v>0</v>
      </c>
      <c r="I1045" s="31">
        <f t="shared" si="123"/>
        <v>55595.370370370365</v>
      </c>
      <c r="J1045" s="31"/>
      <c r="K1045" s="59">
        <f t="shared" si="122"/>
        <v>0</v>
      </c>
    </row>
    <row r="1046" spans="1:11">
      <c r="A1046" s="24">
        <v>4</v>
      </c>
      <c r="B1046" s="24"/>
      <c r="C1046" s="25" t="s">
        <v>27</v>
      </c>
      <c r="D1046" s="106"/>
      <c r="E1046" s="27">
        <v>115781</v>
      </c>
      <c r="F1046" s="28">
        <f t="shared" si="120"/>
        <v>0</v>
      </c>
      <c r="G1046" s="124">
        <v>0</v>
      </c>
      <c r="H1046" s="30">
        <f t="shared" si="121"/>
        <v>0</v>
      </c>
      <c r="I1046" s="31">
        <f t="shared" si="123"/>
        <v>107204.62962962962</v>
      </c>
      <c r="J1046" s="128"/>
      <c r="K1046" s="59">
        <f t="shared" si="122"/>
        <v>0</v>
      </c>
    </row>
    <row r="1047" spans="1:11">
      <c r="A1047" s="24">
        <v>5</v>
      </c>
      <c r="B1047" s="174"/>
      <c r="C1047" s="172" t="s">
        <v>28</v>
      </c>
      <c r="D1047" s="32"/>
      <c r="E1047" s="27">
        <v>119943</v>
      </c>
      <c r="F1047" s="28">
        <f t="shared" si="120"/>
        <v>0</v>
      </c>
      <c r="G1047" s="124">
        <v>0</v>
      </c>
      <c r="H1047" s="30">
        <f t="shared" si="121"/>
        <v>0</v>
      </c>
      <c r="I1047" s="31">
        <f t="shared" si="123"/>
        <v>111058.33333333333</v>
      </c>
      <c r="J1047" s="128"/>
      <c r="K1047" s="59">
        <f t="shared" si="122"/>
        <v>0</v>
      </c>
    </row>
    <row r="1048" spans="1:11">
      <c r="A1048" s="24">
        <v>6</v>
      </c>
      <c r="B1048" s="24"/>
      <c r="C1048" s="25" t="s">
        <v>29</v>
      </c>
      <c r="D1048" s="26"/>
      <c r="E1048" s="27">
        <v>94810</v>
      </c>
      <c r="F1048" s="28">
        <f t="shared" si="120"/>
        <v>0</v>
      </c>
      <c r="G1048" s="29">
        <v>0</v>
      </c>
      <c r="H1048" s="30">
        <f t="shared" si="121"/>
        <v>0</v>
      </c>
      <c r="I1048" s="31">
        <f t="shared" si="123"/>
        <v>87787.037037037036</v>
      </c>
      <c r="J1048" s="31"/>
      <c r="K1048" s="59">
        <f t="shared" si="122"/>
        <v>0</v>
      </c>
    </row>
    <row r="1049" spans="1:11">
      <c r="A1049" s="24">
        <v>7</v>
      </c>
      <c r="B1049" s="24"/>
      <c r="C1049" s="25" t="s">
        <v>30</v>
      </c>
      <c r="D1049" s="34"/>
      <c r="E1049" s="27">
        <v>141396</v>
      </c>
      <c r="F1049" s="28">
        <f t="shared" si="120"/>
        <v>0</v>
      </c>
      <c r="G1049" s="29">
        <v>0</v>
      </c>
      <c r="H1049" s="30">
        <f t="shared" si="121"/>
        <v>0</v>
      </c>
      <c r="I1049" s="31">
        <f t="shared" si="123"/>
        <v>130922.22222222222</v>
      </c>
      <c r="J1049" s="31"/>
      <c r="K1049" s="59">
        <f t="shared" si="122"/>
        <v>0</v>
      </c>
    </row>
    <row r="1050" spans="1:11">
      <c r="A1050" s="24">
        <v>8</v>
      </c>
      <c r="B1050" s="24"/>
      <c r="C1050" s="25" t="s">
        <v>31</v>
      </c>
      <c r="D1050" s="34"/>
      <c r="E1050" s="27">
        <v>232931</v>
      </c>
      <c r="F1050" s="28">
        <f t="shared" si="120"/>
        <v>0</v>
      </c>
      <c r="G1050" s="29">
        <v>0</v>
      </c>
      <c r="H1050" s="30">
        <f t="shared" si="121"/>
        <v>0</v>
      </c>
      <c r="I1050" s="31">
        <f t="shared" si="123"/>
        <v>215676.85185185182</v>
      </c>
      <c r="J1050" s="31"/>
      <c r="K1050" s="59">
        <f t="shared" si="122"/>
        <v>0</v>
      </c>
    </row>
    <row r="1051" spans="1:11">
      <c r="A1051" s="24">
        <v>9</v>
      </c>
      <c r="B1051" s="171"/>
      <c r="C1051" s="172" t="s">
        <v>32</v>
      </c>
      <c r="D1051" s="26"/>
      <c r="E1051" s="33">
        <v>93150</v>
      </c>
      <c r="F1051" s="28">
        <f t="shared" si="120"/>
        <v>0</v>
      </c>
      <c r="G1051" s="29">
        <v>0</v>
      </c>
      <c r="H1051" s="30">
        <f t="shared" si="121"/>
        <v>0</v>
      </c>
      <c r="I1051" s="31">
        <f t="shared" si="123"/>
        <v>86250</v>
      </c>
      <c r="J1051" s="31"/>
      <c r="K1051" s="59">
        <f t="shared" si="122"/>
        <v>0</v>
      </c>
    </row>
    <row r="1052" spans="1:11">
      <c r="A1052" s="24">
        <v>10</v>
      </c>
      <c r="B1052" s="174"/>
      <c r="C1052" s="36" t="s">
        <v>33</v>
      </c>
      <c r="D1052" s="37"/>
      <c r="E1052" s="33">
        <v>101053</v>
      </c>
      <c r="F1052" s="28">
        <f t="shared" si="120"/>
        <v>0</v>
      </c>
      <c r="G1052" s="29">
        <v>0</v>
      </c>
      <c r="H1052" s="30">
        <f t="shared" si="121"/>
        <v>0</v>
      </c>
      <c r="I1052" s="31">
        <f t="shared" si="123"/>
        <v>93567.592592592584</v>
      </c>
      <c r="J1052" s="31"/>
      <c r="K1052" s="59">
        <f t="shared" si="122"/>
        <v>0</v>
      </c>
    </row>
    <row r="1053" spans="1:11">
      <c r="A1053" s="24">
        <v>11</v>
      </c>
      <c r="B1053" s="171"/>
      <c r="C1053" s="172" t="s">
        <v>34</v>
      </c>
      <c r="D1053" s="37"/>
      <c r="E1053" s="27">
        <v>54198</v>
      </c>
      <c r="F1053" s="28">
        <f t="shared" si="120"/>
        <v>0</v>
      </c>
      <c r="G1053" s="29">
        <v>0</v>
      </c>
      <c r="H1053" s="30">
        <f t="shared" si="121"/>
        <v>0</v>
      </c>
      <c r="I1053" s="31">
        <f t="shared" si="123"/>
        <v>50183.333333333328</v>
      </c>
      <c r="J1053" s="31"/>
      <c r="K1053" s="59">
        <f t="shared" si="122"/>
        <v>0</v>
      </c>
    </row>
    <row r="1054" spans="1:11">
      <c r="A1054" s="24">
        <v>12</v>
      </c>
      <c r="B1054" s="24"/>
      <c r="C1054" s="25" t="s">
        <v>35</v>
      </c>
      <c r="D1054" s="37"/>
      <c r="E1054" s="27">
        <v>49680</v>
      </c>
      <c r="F1054" s="28">
        <f t="shared" si="120"/>
        <v>0</v>
      </c>
      <c r="G1054" s="29">
        <v>0</v>
      </c>
      <c r="H1054" s="30">
        <f t="shared" si="121"/>
        <v>0</v>
      </c>
      <c r="I1054" s="31">
        <f t="shared" si="123"/>
        <v>46000</v>
      </c>
      <c r="J1054" s="31"/>
      <c r="K1054" s="59">
        <f t="shared" si="122"/>
        <v>0</v>
      </c>
    </row>
    <row r="1055" spans="1:11">
      <c r="A1055" s="24">
        <v>13</v>
      </c>
      <c r="B1055" s="24"/>
      <c r="C1055" s="25" t="s">
        <v>36</v>
      </c>
      <c r="D1055" s="37"/>
      <c r="E1055" s="38">
        <v>64152</v>
      </c>
      <c r="F1055" s="28">
        <f t="shared" si="120"/>
        <v>0</v>
      </c>
      <c r="G1055" s="29">
        <v>0</v>
      </c>
      <c r="H1055" s="30">
        <f t="shared" si="121"/>
        <v>0</v>
      </c>
      <c r="I1055" s="31">
        <f t="shared" si="123"/>
        <v>59399.999999999993</v>
      </c>
      <c r="J1055" s="31"/>
      <c r="K1055" s="59">
        <f t="shared" si="122"/>
        <v>0</v>
      </c>
    </row>
    <row r="1056" spans="1:11">
      <c r="A1056" s="24">
        <v>14</v>
      </c>
      <c r="B1056" s="24"/>
      <c r="C1056" s="25" t="s">
        <v>37</v>
      </c>
      <c r="D1056" s="37"/>
      <c r="E1056" s="38">
        <v>65934</v>
      </c>
      <c r="F1056" s="28">
        <f t="shared" si="120"/>
        <v>0</v>
      </c>
      <c r="G1056" s="29">
        <v>0</v>
      </c>
      <c r="H1056" s="30">
        <f t="shared" si="121"/>
        <v>0</v>
      </c>
      <c r="I1056" s="31">
        <f t="shared" si="123"/>
        <v>61049.999999999993</v>
      </c>
      <c r="J1056" s="31"/>
      <c r="K1056" s="59">
        <f t="shared" si="122"/>
        <v>0</v>
      </c>
    </row>
    <row r="1057" spans="1:11">
      <c r="A1057" s="24">
        <v>15</v>
      </c>
      <c r="B1057" s="24"/>
      <c r="C1057" s="25" t="s">
        <v>38</v>
      </c>
      <c r="D1057" s="37"/>
      <c r="E1057" s="38">
        <v>76626</v>
      </c>
      <c r="F1057" s="28">
        <f t="shared" si="120"/>
        <v>0</v>
      </c>
      <c r="G1057" s="29">
        <v>0</v>
      </c>
      <c r="H1057" s="30">
        <f t="shared" si="121"/>
        <v>0</v>
      </c>
      <c r="I1057" s="31">
        <f t="shared" si="123"/>
        <v>70950</v>
      </c>
      <c r="J1057" s="31"/>
      <c r="K1057" s="59">
        <f t="shared" si="122"/>
        <v>0</v>
      </c>
    </row>
    <row r="1058" spans="1:11">
      <c r="A1058" s="24">
        <v>16</v>
      </c>
      <c r="B1058" s="24"/>
      <c r="C1058" s="25" t="s">
        <v>39</v>
      </c>
      <c r="D1058" s="37"/>
      <c r="E1058" s="38">
        <v>80190</v>
      </c>
      <c r="F1058" s="28">
        <f t="shared" si="120"/>
        <v>0</v>
      </c>
      <c r="G1058" s="29">
        <v>0</v>
      </c>
      <c r="H1058" s="30">
        <f t="shared" si="121"/>
        <v>0</v>
      </c>
      <c r="I1058" s="31">
        <f t="shared" si="123"/>
        <v>74250</v>
      </c>
      <c r="J1058" s="31"/>
      <c r="K1058" s="59">
        <f t="shared" si="122"/>
        <v>0</v>
      </c>
    </row>
    <row r="1059" spans="1:11">
      <c r="A1059" s="24">
        <v>17</v>
      </c>
      <c r="B1059" s="24"/>
      <c r="C1059" s="25" t="s">
        <v>40</v>
      </c>
      <c r="D1059" s="37"/>
      <c r="E1059" s="38">
        <v>113832</v>
      </c>
      <c r="F1059" s="28">
        <f t="shared" si="120"/>
        <v>0</v>
      </c>
      <c r="G1059" s="124">
        <v>0</v>
      </c>
      <c r="H1059" s="30">
        <f t="shared" si="121"/>
        <v>0</v>
      </c>
      <c r="I1059" s="31">
        <f t="shared" si="123"/>
        <v>105400</v>
      </c>
      <c r="J1059" s="128"/>
      <c r="K1059" s="59">
        <f t="shared" si="122"/>
        <v>0</v>
      </c>
    </row>
    <row r="1060" spans="1:11">
      <c r="A1060" s="24">
        <v>18</v>
      </c>
      <c r="B1060" s="24"/>
      <c r="C1060" s="25" t="s">
        <v>41</v>
      </c>
      <c r="D1060" s="37"/>
      <c r="E1060" s="39">
        <v>98010</v>
      </c>
      <c r="F1060" s="28">
        <f t="shared" si="120"/>
        <v>0</v>
      </c>
      <c r="G1060" s="124">
        <v>0</v>
      </c>
      <c r="H1060" s="30">
        <f t="shared" si="121"/>
        <v>0</v>
      </c>
      <c r="I1060" s="31">
        <f t="shared" si="123"/>
        <v>90750</v>
      </c>
      <c r="J1060" s="128"/>
      <c r="K1060" s="59">
        <f t="shared" si="122"/>
        <v>0</v>
      </c>
    </row>
    <row r="1061" spans="1:11" ht="17.25">
      <c r="A1061" s="40"/>
      <c r="B1061" s="40"/>
      <c r="C1061" s="41" t="s">
        <v>42</v>
      </c>
      <c r="D1061" s="42">
        <f>SUM(D1043:D1060)</f>
        <v>20</v>
      </c>
      <c r="E1061" s="42"/>
      <c r="F1061" s="43">
        <f>SUM(F1043:F1060)</f>
        <v>1586100</v>
      </c>
      <c r="G1061" s="43"/>
      <c r="H1061" s="44">
        <f>SUM(H1043:H1060)</f>
        <v>1586100</v>
      </c>
      <c r="I1061" s="45"/>
      <c r="J1061" s="45"/>
      <c r="K1061" s="64">
        <f>SUM(K1043:K1060)</f>
        <v>1468611.111111111</v>
      </c>
    </row>
    <row r="1062" spans="1:11" ht="31.5">
      <c r="A1062" s="46"/>
      <c r="B1062" s="46"/>
      <c r="C1062" s="47"/>
      <c r="D1062" s="48"/>
      <c r="E1062" s="48"/>
      <c r="F1062" s="49"/>
      <c r="G1062" s="49"/>
      <c r="H1062" s="50"/>
      <c r="I1062" s="51"/>
      <c r="J1062" s="51"/>
      <c r="K1062" s="65">
        <f>K1061*0.08</f>
        <v>117488.88888888888</v>
      </c>
    </row>
    <row r="1063" spans="1:11" ht="18">
      <c r="A1063" s="283" t="s">
        <v>43</v>
      </c>
      <c r="B1063" s="283"/>
      <c r="C1063" s="283"/>
      <c r="D1063" s="284" t="s">
        <v>44</v>
      </c>
      <c r="E1063" s="284"/>
      <c r="F1063" s="54"/>
      <c r="G1063" s="54"/>
      <c r="H1063" s="55" t="s">
        <v>45</v>
      </c>
      <c r="I1063" s="56"/>
      <c r="J1063" s="56"/>
      <c r="K1063" s="66">
        <f>SUM(K1061:K1062)</f>
        <v>1586100</v>
      </c>
    </row>
    <row r="1067" spans="1:11" ht="15.75">
      <c r="A1067" s="279" t="s">
        <v>0</v>
      </c>
      <c r="B1067" s="279"/>
      <c r="C1067" s="279"/>
      <c r="D1067" s="279"/>
      <c r="E1067" s="279"/>
      <c r="F1067" s="279"/>
      <c r="G1067" s="279"/>
      <c r="H1067" s="279"/>
      <c r="I1067" s="3"/>
      <c r="J1067" s="3"/>
      <c r="K1067" s="112"/>
    </row>
    <row r="1068" spans="1:11" ht="17.25">
      <c r="A1068" s="279" t="s">
        <v>1</v>
      </c>
      <c r="B1068" s="279"/>
      <c r="C1068" s="279"/>
      <c r="D1068" s="279"/>
      <c r="E1068" s="279"/>
      <c r="F1068" s="279"/>
      <c r="G1068" s="279"/>
      <c r="H1068" s="279"/>
      <c r="I1068" s="3"/>
      <c r="J1068" s="3"/>
      <c r="K1068" s="58"/>
    </row>
    <row r="1069" spans="1:11" ht="15.75">
      <c r="A1069" s="279" t="s">
        <v>2</v>
      </c>
      <c r="B1069" s="279"/>
      <c r="C1069" s="279"/>
      <c r="D1069" s="279"/>
      <c r="E1069" s="279"/>
      <c r="F1069" s="279"/>
      <c r="G1069" s="279"/>
      <c r="H1069" s="279"/>
      <c r="I1069" s="3"/>
      <c r="J1069" s="3"/>
      <c r="K1069" s="59"/>
    </row>
    <row r="1070" spans="1:11" ht="15.75">
      <c r="A1070" s="279" t="s">
        <v>4</v>
      </c>
      <c r="B1070" s="279"/>
      <c r="C1070" s="279"/>
      <c r="D1070" s="279"/>
      <c r="E1070" s="279"/>
      <c r="F1070" s="279"/>
      <c r="G1070" s="279"/>
      <c r="H1070" s="279"/>
      <c r="I1070" s="3"/>
      <c r="J1070" s="3"/>
      <c r="K1070" s="59"/>
    </row>
    <row r="1071" spans="1:11" ht="15.75">
      <c r="A1071" s="280" t="s">
        <v>6</v>
      </c>
      <c r="B1071" s="280"/>
      <c r="C1071" s="280"/>
      <c r="D1071" s="280"/>
      <c r="E1071" s="280"/>
      <c r="F1071" s="280"/>
      <c r="G1071" s="280"/>
      <c r="H1071" s="280"/>
      <c r="I1071" s="3"/>
      <c r="J1071" s="3"/>
      <c r="K1071" s="59"/>
    </row>
    <row r="1072" spans="1:11" ht="27.75">
      <c r="A1072" s="9"/>
      <c r="B1072" s="9"/>
      <c r="C1072" s="9"/>
      <c r="D1072" s="281" t="s">
        <v>457</v>
      </c>
      <c r="E1072" s="281"/>
      <c r="F1072" s="281"/>
      <c r="G1072" s="281"/>
      <c r="H1072" s="281"/>
      <c r="I1072" s="3"/>
      <c r="J1072" s="3"/>
      <c r="K1072" s="59"/>
    </row>
    <row r="1073" spans="1:11" ht="15.75">
      <c r="A1073" s="11" t="s">
        <v>358</v>
      </c>
      <c r="B1073" s="1"/>
      <c r="C1073" s="11">
        <v>25229707</v>
      </c>
      <c r="D1073" s="13"/>
      <c r="E1073" s="286"/>
      <c r="F1073" s="286"/>
      <c r="G1073" s="286"/>
      <c r="H1073" s="286"/>
      <c r="I1073" s="15"/>
      <c r="J1073" s="15"/>
      <c r="K1073" s="59"/>
    </row>
    <row r="1074" spans="1:11" ht="15.75">
      <c r="A1074" s="11" t="s">
        <v>9</v>
      </c>
      <c r="B1074" s="11"/>
      <c r="C1074" s="286" t="s">
        <v>584</v>
      </c>
      <c r="D1074" s="286"/>
      <c r="E1074" s="286"/>
      <c r="F1074" s="16"/>
      <c r="G1074" s="11"/>
      <c r="H1074" s="16"/>
      <c r="I1074" s="20" t="s">
        <v>161</v>
      </c>
      <c r="J1074" s="20"/>
      <c r="K1074" s="62"/>
    </row>
    <row r="1075" spans="1:11" ht="15.75">
      <c r="A1075" s="11" t="s">
        <v>11</v>
      </c>
      <c r="B1075" s="11"/>
      <c r="C1075" s="289"/>
      <c r="D1075" s="289"/>
      <c r="E1075" s="289"/>
      <c r="F1075" s="289"/>
      <c r="G1075" s="18"/>
      <c r="H1075" s="19" t="s">
        <v>13</v>
      </c>
      <c r="I1075" s="3"/>
      <c r="J1075" s="3"/>
      <c r="K1075" s="59"/>
    </row>
    <row r="1076" spans="1:11" ht="15.75">
      <c r="A1076" s="21" t="s">
        <v>14</v>
      </c>
      <c r="B1076" s="21"/>
      <c r="C1076" s="21" t="s">
        <v>16</v>
      </c>
      <c r="D1076" s="21"/>
      <c r="E1076" s="22" t="s">
        <v>18</v>
      </c>
      <c r="F1076" s="23" t="s">
        <v>19</v>
      </c>
      <c r="G1076" s="23" t="s">
        <v>20</v>
      </c>
      <c r="H1076" s="21" t="s">
        <v>21</v>
      </c>
      <c r="I1076" s="3"/>
      <c r="J1076" s="175"/>
      <c r="K1076" s="59"/>
    </row>
    <row r="1077" spans="1:11">
      <c r="A1077" s="24">
        <v>1</v>
      </c>
      <c r="B1077" s="171"/>
      <c r="C1077" s="172" t="s">
        <v>23</v>
      </c>
      <c r="D1077" s="26"/>
      <c r="E1077" s="27">
        <v>79305</v>
      </c>
      <c r="F1077" s="28">
        <f t="shared" ref="F1077:F1094" si="124">E1077*D1077</f>
        <v>0</v>
      </c>
      <c r="G1077" s="29">
        <v>0</v>
      </c>
      <c r="H1077" s="30">
        <f t="shared" ref="H1077:H1094" si="125">F1077-F1077*G1077</f>
        <v>0</v>
      </c>
      <c r="I1077" s="31">
        <f>E1077/1.08</f>
        <v>73430.555555555547</v>
      </c>
      <c r="J1077" s="31"/>
      <c r="K1077" s="59">
        <f t="shared" ref="K1077:K1094" si="126">I1077*D1077</f>
        <v>0</v>
      </c>
    </row>
    <row r="1078" spans="1:11">
      <c r="A1078" s="24">
        <v>2</v>
      </c>
      <c r="B1078" s="173"/>
      <c r="C1078" s="25" t="s">
        <v>25</v>
      </c>
      <c r="D1078" s="32"/>
      <c r="E1078" s="33">
        <v>128591</v>
      </c>
      <c r="F1078" s="28">
        <f t="shared" si="124"/>
        <v>0</v>
      </c>
      <c r="G1078" s="29">
        <v>0</v>
      </c>
      <c r="H1078" s="30">
        <f t="shared" si="125"/>
        <v>0</v>
      </c>
      <c r="I1078" s="31">
        <f t="shared" ref="I1078:I1094" si="127">E1078/1.08</f>
        <v>119065.74074074073</v>
      </c>
      <c r="J1078" s="128"/>
      <c r="K1078" s="59">
        <f t="shared" si="126"/>
        <v>0</v>
      </c>
    </row>
    <row r="1079" spans="1:11">
      <c r="A1079" s="24">
        <v>3</v>
      </c>
      <c r="B1079" s="173"/>
      <c r="C1079" s="25" t="s">
        <v>26</v>
      </c>
      <c r="D1079" s="88"/>
      <c r="E1079" s="27">
        <v>60043</v>
      </c>
      <c r="F1079" s="28">
        <f t="shared" si="124"/>
        <v>0</v>
      </c>
      <c r="G1079" s="29">
        <v>0</v>
      </c>
      <c r="H1079" s="30">
        <f t="shared" si="125"/>
        <v>0</v>
      </c>
      <c r="I1079" s="31">
        <f t="shared" si="127"/>
        <v>55595.370370370365</v>
      </c>
      <c r="J1079" s="31"/>
      <c r="K1079" s="59">
        <f t="shared" si="126"/>
        <v>0</v>
      </c>
    </row>
    <row r="1080" spans="1:11">
      <c r="A1080" s="24">
        <v>4</v>
      </c>
      <c r="B1080" s="24"/>
      <c r="C1080" s="25" t="s">
        <v>27</v>
      </c>
      <c r="D1080" s="106"/>
      <c r="E1080" s="27">
        <v>115781</v>
      </c>
      <c r="F1080" s="28">
        <f t="shared" si="124"/>
        <v>0</v>
      </c>
      <c r="G1080" s="124">
        <v>0</v>
      </c>
      <c r="H1080" s="30">
        <f t="shared" si="125"/>
        <v>0</v>
      </c>
      <c r="I1080" s="31">
        <f t="shared" si="127"/>
        <v>107204.62962962962</v>
      </c>
      <c r="J1080" s="128"/>
      <c r="K1080" s="59">
        <f t="shared" si="126"/>
        <v>0</v>
      </c>
    </row>
    <row r="1081" spans="1:11">
      <c r="A1081" s="24">
        <v>5</v>
      </c>
      <c r="B1081" s="174"/>
      <c r="C1081" s="172" t="s">
        <v>28</v>
      </c>
      <c r="D1081" s="32">
        <v>10</v>
      </c>
      <c r="E1081" s="27">
        <v>119943</v>
      </c>
      <c r="F1081" s="28">
        <f t="shared" si="124"/>
        <v>1199430</v>
      </c>
      <c r="G1081" s="124">
        <v>0</v>
      </c>
      <c r="H1081" s="30">
        <f t="shared" si="125"/>
        <v>1199430</v>
      </c>
      <c r="I1081" s="31">
        <f t="shared" si="127"/>
        <v>111058.33333333333</v>
      </c>
      <c r="J1081" s="128"/>
      <c r="K1081" s="59">
        <f t="shared" si="126"/>
        <v>1110583.3333333333</v>
      </c>
    </row>
    <row r="1082" spans="1:11">
      <c r="A1082" s="24">
        <v>6</v>
      </c>
      <c r="B1082" s="24"/>
      <c r="C1082" s="25" t="s">
        <v>29</v>
      </c>
      <c r="D1082" s="26"/>
      <c r="E1082" s="27">
        <v>94810</v>
      </c>
      <c r="F1082" s="28">
        <f t="shared" si="124"/>
        <v>0</v>
      </c>
      <c r="G1082" s="29">
        <v>0</v>
      </c>
      <c r="H1082" s="30">
        <f t="shared" si="125"/>
        <v>0</v>
      </c>
      <c r="I1082" s="31">
        <f t="shared" si="127"/>
        <v>87787.037037037036</v>
      </c>
      <c r="J1082" s="31"/>
      <c r="K1082" s="59">
        <f t="shared" si="126"/>
        <v>0</v>
      </c>
    </row>
    <row r="1083" spans="1:11">
      <c r="A1083" s="24">
        <v>7</v>
      </c>
      <c r="B1083" s="24"/>
      <c r="C1083" s="25" t="s">
        <v>30</v>
      </c>
      <c r="D1083" s="34"/>
      <c r="E1083" s="27">
        <v>141396</v>
      </c>
      <c r="F1083" s="28">
        <f t="shared" si="124"/>
        <v>0</v>
      </c>
      <c r="G1083" s="29">
        <v>0</v>
      </c>
      <c r="H1083" s="30">
        <f t="shared" si="125"/>
        <v>0</v>
      </c>
      <c r="I1083" s="31">
        <f t="shared" si="127"/>
        <v>130922.22222222222</v>
      </c>
      <c r="J1083" s="31"/>
      <c r="K1083" s="59">
        <f t="shared" si="126"/>
        <v>0</v>
      </c>
    </row>
    <row r="1084" spans="1:11">
      <c r="A1084" s="24">
        <v>8</v>
      </c>
      <c r="B1084" s="24"/>
      <c r="C1084" s="25" t="s">
        <v>31</v>
      </c>
      <c r="D1084" s="34"/>
      <c r="E1084" s="27">
        <v>232931</v>
      </c>
      <c r="F1084" s="28">
        <f t="shared" si="124"/>
        <v>0</v>
      </c>
      <c r="G1084" s="29">
        <v>0</v>
      </c>
      <c r="H1084" s="30">
        <f t="shared" si="125"/>
        <v>0</v>
      </c>
      <c r="I1084" s="31">
        <f t="shared" si="127"/>
        <v>215676.85185185182</v>
      </c>
      <c r="J1084" s="31"/>
      <c r="K1084" s="59">
        <f t="shared" si="126"/>
        <v>0</v>
      </c>
    </row>
    <row r="1085" spans="1:11">
      <c r="A1085" s="24">
        <v>9</v>
      </c>
      <c r="B1085" s="171"/>
      <c r="C1085" s="172" t="s">
        <v>32</v>
      </c>
      <c r="D1085" s="26"/>
      <c r="E1085" s="33">
        <v>93150</v>
      </c>
      <c r="F1085" s="28">
        <f t="shared" si="124"/>
        <v>0</v>
      </c>
      <c r="G1085" s="29">
        <v>0</v>
      </c>
      <c r="H1085" s="30">
        <f t="shared" si="125"/>
        <v>0</v>
      </c>
      <c r="I1085" s="31">
        <f t="shared" si="127"/>
        <v>86250</v>
      </c>
      <c r="J1085" s="31"/>
      <c r="K1085" s="59">
        <f t="shared" si="126"/>
        <v>0</v>
      </c>
    </row>
    <row r="1086" spans="1:11">
      <c r="A1086" s="24">
        <v>10</v>
      </c>
      <c r="B1086" s="174"/>
      <c r="C1086" s="36" t="s">
        <v>33</v>
      </c>
      <c r="D1086" s="37"/>
      <c r="E1086" s="33">
        <v>101053</v>
      </c>
      <c r="F1086" s="28">
        <f t="shared" si="124"/>
        <v>0</v>
      </c>
      <c r="G1086" s="29">
        <v>0</v>
      </c>
      <c r="H1086" s="30">
        <f t="shared" si="125"/>
        <v>0</v>
      </c>
      <c r="I1086" s="31">
        <f t="shared" si="127"/>
        <v>93567.592592592584</v>
      </c>
      <c r="J1086" s="31"/>
      <c r="K1086" s="59">
        <f t="shared" si="126"/>
        <v>0</v>
      </c>
    </row>
    <row r="1087" spans="1:11">
      <c r="A1087" s="24">
        <v>11</v>
      </c>
      <c r="B1087" s="171"/>
      <c r="C1087" s="172" t="s">
        <v>34</v>
      </c>
      <c r="D1087" s="37">
        <v>3</v>
      </c>
      <c r="E1087" s="27">
        <v>54198</v>
      </c>
      <c r="F1087" s="28">
        <f t="shared" si="124"/>
        <v>162594</v>
      </c>
      <c r="G1087" s="29">
        <v>0</v>
      </c>
      <c r="H1087" s="30">
        <f t="shared" si="125"/>
        <v>162594</v>
      </c>
      <c r="I1087" s="31">
        <f t="shared" si="127"/>
        <v>50183.333333333328</v>
      </c>
      <c r="J1087" s="31"/>
      <c r="K1087" s="59">
        <f t="shared" si="126"/>
        <v>150550</v>
      </c>
    </row>
    <row r="1088" spans="1:11">
      <c r="A1088" s="24">
        <v>12</v>
      </c>
      <c r="B1088" s="24"/>
      <c r="C1088" s="25" t="s">
        <v>35</v>
      </c>
      <c r="D1088" s="37"/>
      <c r="E1088" s="27">
        <v>49680</v>
      </c>
      <c r="F1088" s="28">
        <f t="shared" si="124"/>
        <v>0</v>
      </c>
      <c r="G1088" s="29">
        <v>0</v>
      </c>
      <c r="H1088" s="30">
        <f t="shared" si="125"/>
        <v>0</v>
      </c>
      <c r="I1088" s="31">
        <f t="shared" si="127"/>
        <v>46000</v>
      </c>
      <c r="J1088" s="31"/>
      <c r="K1088" s="59">
        <f t="shared" si="126"/>
        <v>0</v>
      </c>
    </row>
    <row r="1089" spans="1:11">
      <c r="A1089" s="24">
        <v>13</v>
      </c>
      <c r="B1089" s="24"/>
      <c r="C1089" s="25" t="s">
        <v>36</v>
      </c>
      <c r="D1089" s="37"/>
      <c r="E1089" s="38">
        <v>64152</v>
      </c>
      <c r="F1089" s="28">
        <f t="shared" si="124"/>
        <v>0</v>
      </c>
      <c r="G1089" s="29">
        <v>0</v>
      </c>
      <c r="H1089" s="30">
        <f t="shared" si="125"/>
        <v>0</v>
      </c>
      <c r="I1089" s="31">
        <f t="shared" si="127"/>
        <v>59399.999999999993</v>
      </c>
      <c r="J1089" s="31"/>
      <c r="K1089" s="59">
        <f t="shared" si="126"/>
        <v>0</v>
      </c>
    </row>
    <row r="1090" spans="1:11">
      <c r="A1090" s="24">
        <v>14</v>
      </c>
      <c r="B1090" s="24"/>
      <c r="C1090" s="25" t="s">
        <v>37</v>
      </c>
      <c r="D1090" s="37"/>
      <c r="E1090" s="38">
        <v>65934</v>
      </c>
      <c r="F1090" s="28">
        <f t="shared" si="124"/>
        <v>0</v>
      </c>
      <c r="G1090" s="29">
        <v>0</v>
      </c>
      <c r="H1090" s="30">
        <f t="shared" si="125"/>
        <v>0</v>
      </c>
      <c r="I1090" s="31">
        <f t="shared" si="127"/>
        <v>61049.999999999993</v>
      </c>
      <c r="J1090" s="31"/>
      <c r="K1090" s="59">
        <f t="shared" si="126"/>
        <v>0</v>
      </c>
    </row>
    <row r="1091" spans="1:11">
      <c r="A1091" s="24">
        <v>15</v>
      </c>
      <c r="B1091" s="24"/>
      <c r="C1091" s="25" t="s">
        <v>38</v>
      </c>
      <c r="D1091" s="37"/>
      <c r="E1091" s="38">
        <v>76626</v>
      </c>
      <c r="F1091" s="28">
        <f t="shared" si="124"/>
        <v>0</v>
      </c>
      <c r="G1091" s="29">
        <v>0</v>
      </c>
      <c r="H1091" s="30">
        <f t="shared" si="125"/>
        <v>0</v>
      </c>
      <c r="I1091" s="31">
        <f t="shared" si="127"/>
        <v>70950</v>
      </c>
      <c r="J1091" s="31"/>
      <c r="K1091" s="59">
        <f t="shared" si="126"/>
        <v>0</v>
      </c>
    </row>
    <row r="1092" spans="1:11">
      <c r="A1092" s="24">
        <v>16</v>
      </c>
      <c r="B1092" s="24"/>
      <c r="C1092" s="25" t="s">
        <v>39</v>
      </c>
      <c r="D1092" s="37"/>
      <c r="E1092" s="38">
        <v>80190</v>
      </c>
      <c r="F1092" s="28">
        <f t="shared" si="124"/>
        <v>0</v>
      </c>
      <c r="G1092" s="29">
        <v>0</v>
      </c>
      <c r="H1092" s="30">
        <f t="shared" si="125"/>
        <v>0</v>
      </c>
      <c r="I1092" s="31">
        <f t="shared" si="127"/>
        <v>74250</v>
      </c>
      <c r="J1092" s="31"/>
      <c r="K1092" s="59">
        <f t="shared" si="126"/>
        <v>0</v>
      </c>
    </row>
    <row r="1093" spans="1:11">
      <c r="A1093" s="24">
        <v>17</v>
      </c>
      <c r="B1093" s="24"/>
      <c r="C1093" s="25" t="s">
        <v>40</v>
      </c>
      <c r="D1093" s="37"/>
      <c r="E1093" s="38">
        <v>113832</v>
      </c>
      <c r="F1093" s="28">
        <f t="shared" si="124"/>
        <v>0</v>
      </c>
      <c r="G1093" s="124">
        <v>0</v>
      </c>
      <c r="H1093" s="30">
        <f t="shared" si="125"/>
        <v>0</v>
      </c>
      <c r="I1093" s="31">
        <f t="shared" si="127"/>
        <v>105400</v>
      </c>
      <c r="J1093" s="128"/>
      <c r="K1093" s="59">
        <f t="shared" si="126"/>
        <v>0</v>
      </c>
    </row>
    <row r="1094" spans="1:11">
      <c r="A1094" s="24">
        <v>18</v>
      </c>
      <c r="B1094" s="24"/>
      <c r="C1094" s="25" t="s">
        <v>41</v>
      </c>
      <c r="D1094" s="37"/>
      <c r="E1094" s="39">
        <v>98010</v>
      </c>
      <c r="F1094" s="28">
        <f t="shared" si="124"/>
        <v>0</v>
      </c>
      <c r="G1094" s="124">
        <v>0</v>
      </c>
      <c r="H1094" s="30">
        <f t="shared" si="125"/>
        <v>0</v>
      </c>
      <c r="I1094" s="31">
        <f t="shared" si="127"/>
        <v>90750</v>
      </c>
      <c r="J1094" s="128"/>
      <c r="K1094" s="59">
        <f t="shared" si="126"/>
        <v>0</v>
      </c>
    </row>
    <row r="1095" spans="1:11" ht="17.25">
      <c r="A1095" s="40"/>
      <c r="B1095" s="40"/>
      <c r="C1095" s="41" t="s">
        <v>42</v>
      </c>
      <c r="D1095" s="42">
        <f>SUM(D1077:D1094)</f>
        <v>13</v>
      </c>
      <c r="E1095" s="42"/>
      <c r="F1095" s="43">
        <f>SUM(F1077:F1094)</f>
        <v>1362024</v>
      </c>
      <c r="G1095" s="43"/>
      <c r="H1095" s="44">
        <f>SUM(H1077:H1094)</f>
        <v>1362024</v>
      </c>
      <c r="I1095" s="45"/>
      <c r="J1095" s="45"/>
      <c r="K1095" s="64">
        <f>SUM(K1077:K1094)</f>
        <v>1261133.3333333333</v>
      </c>
    </row>
    <row r="1096" spans="1:11" ht="31.5">
      <c r="A1096" s="46"/>
      <c r="B1096" s="46"/>
      <c r="C1096" s="47"/>
      <c r="D1096" s="48"/>
      <c r="E1096" s="48"/>
      <c r="F1096" s="49"/>
      <c r="G1096" s="49"/>
      <c r="H1096" s="50"/>
      <c r="I1096" s="51"/>
      <c r="J1096" s="51"/>
      <c r="K1096" s="65">
        <f>K1095*0.08</f>
        <v>100890.66666666666</v>
      </c>
    </row>
    <row r="1097" spans="1:11" ht="18">
      <c r="A1097" s="283" t="s">
        <v>43</v>
      </c>
      <c r="B1097" s="283"/>
      <c r="C1097" s="283"/>
      <c r="D1097" s="284" t="s">
        <v>44</v>
      </c>
      <c r="E1097" s="284"/>
      <c r="F1097" s="54"/>
      <c r="G1097" s="54"/>
      <c r="H1097" s="55" t="s">
        <v>45</v>
      </c>
      <c r="I1097" s="56"/>
      <c r="J1097" s="56"/>
      <c r="K1097" s="66">
        <f>SUM(K1095:K1096)</f>
        <v>1362024</v>
      </c>
    </row>
    <row r="1102" spans="1:11" ht="15.75">
      <c r="A1102" s="279" t="s">
        <v>0</v>
      </c>
      <c r="B1102" s="279"/>
      <c r="C1102" s="279"/>
      <c r="D1102" s="279"/>
      <c r="E1102" s="279"/>
      <c r="F1102" s="279"/>
      <c r="G1102" s="279"/>
      <c r="H1102" s="279"/>
      <c r="I1102" s="3"/>
      <c r="J1102" s="3"/>
      <c r="K1102" s="112"/>
    </row>
    <row r="1103" spans="1:11" ht="17.25">
      <c r="A1103" s="279" t="s">
        <v>1</v>
      </c>
      <c r="B1103" s="279"/>
      <c r="C1103" s="279"/>
      <c r="D1103" s="279"/>
      <c r="E1103" s="279"/>
      <c r="F1103" s="279"/>
      <c r="G1103" s="279"/>
      <c r="H1103" s="279"/>
      <c r="I1103" s="3"/>
      <c r="J1103" s="3"/>
      <c r="K1103" s="58"/>
    </row>
    <row r="1104" spans="1:11" ht="15.75">
      <c r="A1104" s="279" t="s">
        <v>2</v>
      </c>
      <c r="B1104" s="279"/>
      <c r="C1104" s="279"/>
      <c r="D1104" s="279"/>
      <c r="E1104" s="279"/>
      <c r="F1104" s="279"/>
      <c r="G1104" s="279"/>
      <c r="H1104" s="279"/>
      <c r="I1104" s="3"/>
      <c r="J1104" s="3"/>
      <c r="K1104" s="59"/>
    </row>
    <row r="1105" spans="1:11" ht="15.75">
      <c r="A1105" s="279" t="s">
        <v>4</v>
      </c>
      <c r="B1105" s="279"/>
      <c r="C1105" s="279"/>
      <c r="D1105" s="279"/>
      <c r="E1105" s="279"/>
      <c r="F1105" s="279"/>
      <c r="G1105" s="279"/>
      <c r="H1105" s="279"/>
      <c r="I1105" s="3"/>
      <c r="J1105" s="3"/>
      <c r="K1105" s="59"/>
    </row>
    <row r="1106" spans="1:11" ht="15.75">
      <c r="A1106" s="280" t="s">
        <v>6</v>
      </c>
      <c r="B1106" s="280"/>
      <c r="C1106" s="280"/>
      <c r="D1106" s="280"/>
      <c r="E1106" s="280"/>
      <c r="F1106" s="280"/>
      <c r="G1106" s="280"/>
      <c r="H1106" s="280"/>
      <c r="I1106" s="3"/>
      <c r="J1106" s="3"/>
      <c r="K1106" s="59"/>
    </row>
    <row r="1107" spans="1:11" ht="27.75">
      <c r="A1107" s="9"/>
      <c r="B1107" s="9"/>
      <c r="C1107" s="9"/>
      <c r="D1107" s="281" t="s">
        <v>591</v>
      </c>
      <c r="E1107" s="281"/>
      <c r="F1107" s="281"/>
      <c r="G1107" s="281"/>
      <c r="H1107" s="281"/>
      <c r="I1107" s="3"/>
      <c r="J1107" s="3"/>
      <c r="K1107" s="59"/>
    </row>
    <row r="1108" spans="1:11" ht="15.75">
      <c r="A1108" s="11" t="s">
        <v>358</v>
      </c>
      <c r="B1108" s="1"/>
      <c r="C1108" s="11">
        <v>27215360</v>
      </c>
      <c r="D1108" s="13"/>
      <c r="E1108" s="286"/>
      <c r="F1108" s="286"/>
      <c r="G1108" s="286"/>
      <c r="H1108" s="286"/>
      <c r="I1108" s="15"/>
      <c r="J1108" s="15"/>
      <c r="K1108" s="59"/>
    </row>
    <row r="1109" spans="1:11" ht="15.75">
      <c r="A1109" s="11" t="s">
        <v>9</v>
      </c>
      <c r="B1109" s="11"/>
      <c r="C1109" s="286" t="s">
        <v>593</v>
      </c>
      <c r="D1109" s="286"/>
      <c r="E1109" s="286"/>
      <c r="F1109" s="16"/>
      <c r="G1109" s="11"/>
      <c r="H1109" s="16"/>
      <c r="I1109" s="20" t="s">
        <v>161</v>
      </c>
      <c r="J1109" s="20"/>
      <c r="K1109" s="62"/>
    </row>
    <row r="1110" spans="1:11" ht="15.75">
      <c r="A1110" s="11" t="s">
        <v>11</v>
      </c>
      <c r="B1110" s="11"/>
      <c r="C1110" s="289"/>
      <c r="D1110" s="289"/>
      <c r="E1110" s="289"/>
      <c r="F1110" s="289"/>
      <c r="G1110" s="18"/>
      <c r="H1110" s="19" t="s">
        <v>13</v>
      </c>
      <c r="I1110" s="3"/>
      <c r="J1110" s="3"/>
      <c r="K1110" s="59"/>
    </row>
    <row r="1111" spans="1:11" ht="15.75">
      <c r="A1111" s="21" t="s">
        <v>14</v>
      </c>
      <c r="B1111" s="21"/>
      <c r="C1111" s="21" t="s">
        <v>16</v>
      </c>
      <c r="D1111" s="21"/>
      <c r="E1111" s="22" t="s">
        <v>18</v>
      </c>
      <c r="F1111" s="23" t="s">
        <v>19</v>
      </c>
      <c r="G1111" s="23" t="s">
        <v>20</v>
      </c>
      <c r="H1111" s="21" t="s">
        <v>21</v>
      </c>
      <c r="I1111" s="3"/>
      <c r="J1111" s="175"/>
      <c r="K1111" s="59"/>
    </row>
    <row r="1112" spans="1:11">
      <c r="A1112" s="24">
        <v>1</v>
      </c>
      <c r="B1112" s="171"/>
      <c r="C1112" s="172" t="s">
        <v>23</v>
      </c>
      <c r="D1112" s="26"/>
      <c r="E1112" s="27">
        <v>79305</v>
      </c>
      <c r="F1112" s="28">
        <f t="shared" ref="F1112:F1129" si="128">E1112*D1112</f>
        <v>0</v>
      </c>
      <c r="G1112" s="29">
        <v>0</v>
      </c>
      <c r="H1112" s="30">
        <f t="shared" ref="H1112:H1129" si="129">F1112-F1112*G1112</f>
        <v>0</v>
      </c>
      <c r="I1112" s="31">
        <f>E1112/1.08</f>
        <v>73430.555555555547</v>
      </c>
      <c r="J1112" s="31"/>
      <c r="K1112" s="59">
        <f t="shared" ref="K1112:K1129" si="130">I1112*D1112</f>
        <v>0</v>
      </c>
    </row>
    <row r="1113" spans="1:11">
      <c r="A1113" s="24">
        <v>2</v>
      </c>
      <c r="B1113" s="173"/>
      <c r="C1113" s="25" t="s">
        <v>25</v>
      </c>
      <c r="D1113" s="32">
        <v>20</v>
      </c>
      <c r="E1113" s="33">
        <v>128591</v>
      </c>
      <c r="F1113" s="28">
        <f t="shared" si="128"/>
        <v>2571820</v>
      </c>
      <c r="G1113" s="29">
        <v>0</v>
      </c>
      <c r="H1113" s="30">
        <f t="shared" si="129"/>
        <v>2571820</v>
      </c>
      <c r="I1113" s="31">
        <f t="shared" ref="I1113:I1129" si="131">E1113/1.08</f>
        <v>119065.74074074073</v>
      </c>
      <c r="J1113" s="128"/>
      <c r="K1113" s="59">
        <f t="shared" si="130"/>
        <v>2381314.8148148144</v>
      </c>
    </row>
    <row r="1114" spans="1:11">
      <c r="A1114" s="24">
        <v>3</v>
      </c>
      <c r="B1114" s="173"/>
      <c r="C1114" s="25" t="s">
        <v>26</v>
      </c>
      <c r="D1114" s="88"/>
      <c r="E1114" s="27">
        <v>60043</v>
      </c>
      <c r="F1114" s="28">
        <f t="shared" si="128"/>
        <v>0</v>
      </c>
      <c r="G1114" s="29">
        <v>0</v>
      </c>
      <c r="H1114" s="30">
        <f t="shared" si="129"/>
        <v>0</v>
      </c>
      <c r="I1114" s="31">
        <f t="shared" si="131"/>
        <v>55595.370370370365</v>
      </c>
      <c r="J1114" s="31"/>
      <c r="K1114" s="59">
        <f t="shared" si="130"/>
        <v>0</v>
      </c>
    </row>
    <row r="1115" spans="1:11">
      <c r="A1115" s="24">
        <v>4</v>
      </c>
      <c r="B1115" s="24"/>
      <c r="C1115" s="25" t="s">
        <v>27</v>
      </c>
      <c r="D1115" s="106"/>
      <c r="E1115" s="27">
        <v>115781</v>
      </c>
      <c r="F1115" s="28">
        <f t="shared" si="128"/>
        <v>0</v>
      </c>
      <c r="G1115" s="124">
        <v>0</v>
      </c>
      <c r="H1115" s="30">
        <f t="shared" si="129"/>
        <v>0</v>
      </c>
      <c r="I1115" s="31">
        <f t="shared" si="131"/>
        <v>107204.62962962962</v>
      </c>
      <c r="J1115" s="128"/>
      <c r="K1115" s="59">
        <f t="shared" si="130"/>
        <v>0</v>
      </c>
    </row>
    <row r="1116" spans="1:11">
      <c r="A1116" s="24">
        <v>5</v>
      </c>
      <c r="B1116" s="174"/>
      <c r="C1116" s="172" t="s">
        <v>28</v>
      </c>
      <c r="D1116" s="32"/>
      <c r="E1116" s="27">
        <v>119943</v>
      </c>
      <c r="F1116" s="28">
        <f t="shared" si="128"/>
        <v>0</v>
      </c>
      <c r="G1116" s="124">
        <v>0</v>
      </c>
      <c r="H1116" s="30">
        <f t="shared" si="129"/>
        <v>0</v>
      </c>
      <c r="I1116" s="31">
        <f t="shared" si="131"/>
        <v>111058.33333333333</v>
      </c>
      <c r="J1116" s="128"/>
      <c r="K1116" s="59">
        <f t="shared" si="130"/>
        <v>0</v>
      </c>
    </row>
    <row r="1117" spans="1:11">
      <c r="A1117" s="24">
        <v>6</v>
      </c>
      <c r="B1117" s="24"/>
      <c r="C1117" s="25" t="s">
        <v>29</v>
      </c>
      <c r="D1117" s="26"/>
      <c r="E1117" s="27">
        <v>94810</v>
      </c>
      <c r="F1117" s="28">
        <f t="shared" si="128"/>
        <v>0</v>
      </c>
      <c r="G1117" s="29">
        <v>0</v>
      </c>
      <c r="H1117" s="30">
        <f t="shared" si="129"/>
        <v>0</v>
      </c>
      <c r="I1117" s="31">
        <f t="shared" si="131"/>
        <v>87787.037037037036</v>
      </c>
      <c r="J1117" s="31"/>
      <c r="K1117" s="59">
        <f t="shared" si="130"/>
        <v>0</v>
      </c>
    </row>
    <row r="1118" spans="1:11">
      <c r="A1118" s="24">
        <v>7</v>
      </c>
      <c r="B1118" s="24"/>
      <c r="C1118" s="25" t="s">
        <v>30</v>
      </c>
      <c r="D1118" s="34"/>
      <c r="E1118" s="27">
        <v>141396</v>
      </c>
      <c r="F1118" s="28">
        <f t="shared" si="128"/>
        <v>0</v>
      </c>
      <c r="G1118" s="29">
        <v>0</v>
      </c>
      <c r="H1118" s="30">
        <f t="shared" si="129"/>
        <v>0</v>
      </c>
      <c r="I1118" s="31">
        <f t="shared" si="131"/>
        <v>130922.22222222222</v>
      </c>
      <c r="J1118" s="31"/>
      <c r="K1118" s="59">
        <f t="shared" si="130"/>
        <v>0</v>
      </c>
    </row>
    <row r="1119" spans="1:11">
      <c r="A1119" s="24">
        <v>8</v>
      </c>
      <c r="B1119" s="24"/>
      <c r="C1119" s="25" t="s">
        <v>31</v>
      </c>
      <c r="D1119" s="34"/>
      <c r="E1119" s="27">
        <v>232931</v>
      </c>
      <c r="F1119" s="28">
        <f t="shared" si="128"/>
        <v>0</v>
      </c>
      <c r="G1119" s="29">
        <v>0</v>
      </c>
      <c r="H1119" s="30">
        <f t="shared" si="129"/>
        <v>0</v>
      </c>
      <c r="I1119" s="31">
        <f t="shared" si="131"/>
        <v>215676.85185185182</v>
      </c>
      <c r="J1119" s="31"/>
      <c r="K1119" s="59">
        <f t="shared" si="130"/>
        <v>0</v>
      </c>
    </row>
    <row r="1120" spans="1:11">
      <c r="A1120" s="24">
        <v>9</v>
      </c>
      <c r="B1120" s="171"/>
      <c r="C1120" s="172" t="s">
        <v>32</v>
      </c>
      <c r="D1120" s="26"/>
      <c r="E1120" s="33">
        <v>93150</v>
      </c>
      <c r="F1120" s="28">
        <f t="shared" si="128"/>
        <v>0</v>
      </c>
      <c r="G1120" s="29">
        <v>0</v>
      </c>
      <c r="H1120" s="30">
        <f t="shared" si="129"/>
        <v>0</v>
      </c>
      <c r="I1120" s="31">
        <f t="shared" si="131"/>
        <v>86250</v>
      </c>
      <c r="J1120" s="31"/>
      <c r="K1120" s="59">
        <f t="shared" si="130"/>
        <v>0</v>
      </c>
    </row>
    <row r="1121" spans="1:11">
      <c r="A1121" s="24">
        <v>10</v>
      </c>
      <c r="B1121" s="174"/>
      <c r="C1121" s="36" t="s">
        <v>33</v>
      </c>
      <c r="D1121" s="37"/>
      <c r="E1121" s="33">
        <v>101053</v>
      </c>
      <c r="F1121" s="28">
        <f t="shared" si="128"/>
        <v>0</v>
      </c>
      <c r="G1121" s="29">
        <v>0</v>
      </c>
      <c r="H1121" s="30">
        <f t="shared" si="129"/>
        <v>0</v>
      </c>
      <c r="I1121" s="31">
        <f t="shared" si="131"/>
        <v>93567.592592592584</v>
      </c>
      <c r="J1121" s="31"/>
      <c r="K1121" s="59">
        <f t="shared" si="130"/>
        <v>0</v>
      </c>
    </row>
    <row r="1122" spans="1:11">
      <c r="A1122" s="24">
        <v>11</v>
      </c>
      <c r="B1122" s="171"/>
      <c r="C1122" s="172" t="s">
        <v>34</v>
      </c>
      <c r="D1122" s="37">
        <v>5</v>
      </c>
      <c r="E1122" s="27">
        <v>54198</v>
      </c>
      <c r="F1122" s="28">
        <f t="shared" si="128"/>
        <v>270990</v>
      </c>
      <c r="G1122" s="29">
        <v>0</v>
      </c>
      <c r="H1122" s="30">
        <f t="shared" si="129"/>
        <v>270990</v>
      </c>
      <c r="I1122" s="31">
        <f t="shared" si="131"/>
        <v>50183.333333333328</v>
      </c>
      <c r="J1122" s="31"/>
      <c r="K1122" s="59">
        <f t="shared" si="130"/>
        <v>250916.66666666663</v>
      </c>
    </row>
    <row r="1123" spans="1:11">
      <c r="A1123" s="24">
        <v>12</v>
      </c>
      <c r="B1123" s="24"/>
      <c r="C1123" s="25" t="s">
        <v>35</v>
      </c>
      <c r="D1123" s="37"/>
      <c r="E1123" s="27">
        <v>49680</v>
      </c>
      <c r="F1123" s="28">
        <f t="shared" si="128"/>
        <v>0</v>
      </c>
      <c r="G1123" s="29">
        <v>0</v>
      </c>
      <c r="H1123" s="30">
        <f t="shared" si="129"/>
        <v>0</v>
      </c>
      <c r="I1123" s="31">
        <f t="shared" si="131"/>
        <v>46000</v>
      </c>
      <c r="J1123" s="31"/>
      <c r="K1123" s="59">
        <f t="shared" si="130"/>
        <v>0</v>
      </c>
    </row>
    <row r="1124" spans="1:11">
      <c r="A1124" s="24">
        <v>13</v>
      </c>
      <c r="B1124" s="24"/>
      <c r="C1124" s="25" t="s">
        <v>36</v>
      </c>
      <c r="D1124" s="37"/>
      <c r="E1124" s="38">
        <v>64152</v>
      </c>
      <c r="F1124" s="28">
        <f t="shared" si="128"/>
        <v>0</v>
      </c>
      <c r="G1124" s="29">
        <v>0</v>
      </c>
      <c r="H1124" s="30">
        <f t="shared" si="129"/>
        <v>0</v>
      </c>
      <c r="I1124" s="31">
        <f t="shared" si="131"/>
        <v>59399.999999999993</v>
      </c>
      <c r="J1124" s="31"/>
      <c r="K1124" s="59">
        <f t="shared" si="130"/>
        <v>0</v>
      </c>
    </row>
    <row r="1125" spans="1:11">
      <c r="A1125" s="24">
        <v>14</v>
      </c>
      <c r="B1125" s="24"/>
      <c r="C1125" s="25" t="s">
        <v>37</v>
      </c>
      <c r="D1125" s="37"/>
      <c r="E1125" s="38">
        <v>65934</v>
      </c>
      <c r="F1125" s="28">
        <f t="shared" si="128"/>
        <v>0</v>
      </c>
      <c r="G1125" s="29">
        <v>0</v>
      </c>
      <c r="H1125" s="30">
        <f t="shared" si="129"/>
        <v>0</v>
      </c>
      <c r="I1125" s="31">
        <f t="shared" si="131"/>
        <v>61049.999999999993</v>
      </c>
      <c r="J1125" s="31"/>
      <c r="K1125" s="59">
        <f t="shared" si="130"/>
        <v>0</v>
      </c>
    </row>
    <row r="1126" spans="1:11">
      <c r="A1126" s="24">
        <v>15</v>
      </c>
      <c r="B1126" s="24"/>
      <c r="C1126" s="25" t="s">
        <v>38</v>
      </c>
      <c r="D1126" s="37"/>
      <c r="E1126" s="38">
        <v>76626</v>
      </c>
      <c r="F1126" s="28">
        <f t="shared" si="128"/>
        <v>0</v>
      </c>
      <c r="G1126" s="29">
        <v>0</v>
      </c>
      <c r="H1126" s="30">
        <f t="shared" si="129"/>
        <v>0</v>
      </c>
      <c r="I1126" s="31">
        <f t="shared" si="131"/>
        <v>70950</v>
      </c>
      <c r="J1126" s="31"/>
      <c r="K1126" s="59">
        <f t="shared" si="130"/>
        <v>0</v>
      </c>
    </row>
    <row r="1127" spans="1:11">
      <c r="A1127" s="24">
        <v>16</v>
      </c>
      <c r="B1127" s="24"/>
      <c r="C1127" s="25" t="s">
        <v>39</v>
      </c>
      <c r="D1127" s="37"/>
      <c r="E1127" s="38">
        <v>80190</v>
      </c>
      <c r="F1127" s="28">
        <f t="shared" si="128"/>
        <v>0</v>
      </c>
      <c r="G1127" s="29">
        <v>0</v>
      </c>
      <c r="H1127" s="30">
        <f t="shared" si="129"/>
        <v>0</v>
      </c>
      <c r="I1127" s="31">
        <f t="shared" si="131"/>
        <v>74250</v>
      </c>
      <c r="J1127" s="31"/>
      <c r="K1127" s="59">
        <f t="shared" si="130"/>
        <v>0</v>
      </c>
    </row>
    <row r="1128" spans="1:11">
      <c r="A1128" s="24">
        <v>17</v>
      </c>
      <c r="B1128" s="24"/>
      <c r="C1128" s="25" t="s">
        <v>40</v>
      </c>
      <c r="D1128" s="37">
        <v>3</v>
      </c>
      <c r="E1128" s="38">
        <v>113832</v>
      </c>
      <c r="F1128" s="28">
        <f t="shared" si="128"/>
        <v>341496</v>
      </c>
      <c r="G1128" s="124">
        <v>0</v>
      </c>
      <c r="H1128" s="30">
        <f t="shared" si="129"/>
        <v>341496</v>
      </c>
      <c r="I1128" s="31">
        <f t="shared" si="131"/>
        <v>105400</v>
      </c>
      <c r="J1128" s="128"/>
      <c r="K1128" s="59">
        <f t="shared" si="130"/>
        <v>316200</v>
      </c>
    </row>
    <row r="1129" spans="1:11">
      <c r="A1129" s="24">
        <v>18</v>
      </c>
      <c r="B1129" s="24"/>
      <c r="C1129" s="25" t="s">
        <v>41</v>
      </c>
      <c r="D1129" s="37"/>
      <c r="E1129" s="39">
        <v>98010</v>
      </c>
      <c r="F1129" s="28">
        <f t="shared" si="128"/>
        <v>0</v>
      </c>
      <c r="G1129" s="124">
        <v>0</v>
      </c>
      <c r="H1129" s="30">
        <f t="shared" si="129"/>
        <v>0</v>
      </c>
      <c r="I1129" s="31">
        <f t="shared" si="131"/>
        <v>90750</v>
      </c>
      <c r="J1129" s="128"/>
      <c r="K1129" s="59">
        <f t="shared" si="130"/>
        <v>0</v>
      </c>
    </row>
    <row r="1130" spans="1:11" ht="17.25">
      <c r="A1130" s="40"/>
      <c r="B1130" s="40"/>
      <c r="C1130" s="41" t="s">
        <v>42</v>
      </c>
      <c r="D1130" s="42">
        <f>SUM(D1112:D1129)</f>
        <v>28</v>
      </c>
      <c r="E1130" s="42"/>
      <c r="F1130" s="43">
        <f>SUM(F1112:F1129)</f>
        <v>3184306</v>
      </c>
      <c r="G1130" s="43"/>
      <c r="H1130" s="44">
        <f>SUM(H1112:H1129)</f>
        <v>3184306</v>
      </c>
      <c r="I1130" s="45"/>
      <c r="J1130" s="45"/>
      <c r="K1130" s="64">
        <f>SUM(K1112:K1129)</f>
        <v>2948431.4814814809</v>
      </c>
    </row>
    <row r="1131" spans="1:11" ht="31.5">
      <c r="A1131" s="46"/>
      <c r="B1131" s="46"/>
      <c r="C1131" s="47"/>
      <c r="D1131" s="48"/>
      <c r="E1131" s="48"/>
      <c r="F1131" s="49"/>
      <c r="G1131" s="49"/>
      <c r="H1131" s="50"/>
      <c r="I1131" s="51"/>
      <c r="J1131" s="51"/>
      <c r="K1131" s="65">
        <f>K1130*0.08</f>
        <v>235874.51851851848</v>
      </c>
    </row>
    <row r="1132" spans="1:11" ht="18">
      <c r="A1132" s="283" t="s">
        <v>43</v>
      </c>
      <c r="B1132" s="283"/>
      <c r="C1132" s="283"/>
      <c r="D1132" s="284" t="s">
        <v>44</v>
      </c>
      <c r="E1132" s="284"/>
      <c r="F1132" s="54"/>
      <c r="G1132" s="54"/>
      <c r="H1132" s="55" t="s">
        <v>45</v>
      </c>
      <c r="I1132" s="56"/>
      <c r="J1132" s="56"/>
      <c r="K1132" s="66">
        <f>SUM(K1130:K1131)</f>
        <v>3184305.9999999995</v>
      </c>
    </row>
    <row r="1136" spans="1:11" ht="15.75">
      <c r="A1136" s="279" t="s">
        <v>0</v>
      </c>
      <c r="B1136" s="279"/>
      <c r="C1136" s="279"/>
      <c r="D1136" s="279"/>
      <c r="E1136" s="279"/>
      <c r="F1136" s="279"/>
      <c r="G1136" s="279"/>
      <c r="H1136" s="279"/>
      <c r="I1136" s="3"/>
      <c r="J1136" s="3"/>
      <c r="K1136" s="112"/>
    </row>
    <row r="1137" spans="1:11" ht="17.25">
      <c r="A1137" s="279" t="s">
        <v>1</v>
      </c>
      <c r="B1137" s="279"/>
      <c r="C1137" s="279"/>
      <c r="D1137" s="279"/>
      <c r="E1137" s="279"/>
      <c r="F1137" s="279"/>
      <c r="G1137" s="279"/>
      <c r="H1137" s="279"/>
      <c r="I1137" s="3"/>
      <c r="J1137" s="3"/>
      <c r="K1137" s="58"/>
    </row>
    <row r="1138" spans="1:11" ht="15.75">
      <c r="A1138" s="279" t="s">
        <v>2</v>
      </c>
      <c r="B1138" s="279"/>
      <c r="C1138" s="279"/>
      <c r="D1138" s="279"/>
      <c r="E1138" s="279"/>
      <c r="F1138" s="279"/>
      <c r="G1138" s="279"/>
      <c r="H1138" s="279"/>
      <c r="I1138" s="3"/>
      <c r="J1138" s="3"/>
      <c r="K1138" s="59"/>
    </row>
    <row r="1139" spans="1:11" ht="15.75">
      <c r="A1139" s="279" t="s">
        <v>4</v>
      </c>
      <c r="B1139" s="279"/>
      <c r="C1139" s="279"/>
      <c r="D1139" s="279"/>
      <c r="E1139" s="279"/>
      <c r="F1139" s="279"/>
      <c r="G1139" s="279"/>
      <c r="H1139" s="279"/>
      <c r="I1139" s="3"/>
      <c r="J1139" s="3"/>
      <c r="K1139" s="59"/>
    </row>
    <row r="1140" spans="1:11" ht="15.75">
      <c r="A1140" s="280" t="s">
        <v>6</v>
      </c>
      <c r="B1140" s="280"/>
      <c r="C1140" s="280"/>
      <c r="D1140" s="280"/>
      <c r="E1140" s="280"/>
      <c r="F1140" s="280"/>
      <c r="G1140" s="280"/>
      <c r="H1140" s="280"/>
      <c r="I1140" s="3"/>
      <c r="J1140" s="3"/>
      <c r="K1140" s="59"/>
    </row>
    <row r="1141" spans="1:11" ht="27.75">
      <c r="A1141" s="9"/>
      <c r="B1141" s="9"/>
      <c r="C1141" s="9"/>
      <c r="D1141" s="281" t="s">
        <v>594</v>
      </c>
      <c r="E1141" s="281"/>
      <c r="F1141" s="281"/>
      <c r="G1141" s="281"/>
      <c r="H1141" s="281"/>
      <c r="I1141" s="3"/>
      <c r="J1141" s="3"/>
      <c r="K1141" s="59"/>
    </row>
    <row r="1142" spans="1:11" ht="15.75">
      <c r="A1142" s="11" t="s">
        <v>358</v>
      </c>
      <c r="B1142" s="1"/>
      <c r="C1142" s="11">
        <v>19261338</v>
      </c>
      <c r="D1142" s="13"/>
      <c r="E1142" s="286"/>
      <c r="F1142" s="286"/>
      <c r="G1142" s="286"/>
      <c r="H1142" s="286"/>
      <c r="I1142" s="15"/>
      <c r="J1142" s="15"/>
      <c r="K1142" s="59"/>
    </row>
    <row r="1143" spans="1:11" ht="15.75">
      <c r="A1143" s="11" t="s">
        <v>9</v>
      </c>
      <c r="B1143" s="11"/>
      <c r="C1143" s="286" t="s">
        <v>595</v>
      </c>
      <c r="D1143" s="286"/>
      <c r="E1143" s="286"/>
      <c r="F1143" s="16"/>
      <c r="G1143" s="11"/>
      <c r="H1143" s="16"/>
      <c r="I1143" s="20" t="s">
        <v>161</v>
      </c>
      <c r="J1143" s="20"/>
      <c r="K1143" s="62"/>
    </row>
    <row r="1144" spans="1:11" ht="15.75">
      <c r="A1144" s="11" t="s">
        <v>11</v>
      </c>
      <c r="B1144" s="11"/>
      <c r="C1144" s="289"/>
      <c r="D1144" s="289"/>
      <c r="E1144" s="289"/>
      <c r="F1144" s="289"/>
      <c r="G1144" s="18"/>
      <c r="H1144" s="19" t="s">
        <v>13</v>
      </c>
      <c r="I1144" s="3"/>
      <c r="J1144" s="3"/>
      <c r="K1144" s="59"/>
    </row>
    <row r="1145" spans="1:11" ht="15.75">
      <c r="A1145" s="21" t="s">
        <v>14</v>
      </c>
      <c r="B1145" s="21"/>
      <c r="C1145" s="21" t="s">
        <v>16</v>
      </c>
      <c r="D1145" s="21"/>
      <c r="E1145" s="22" t="s">
        <v>18</v>
      </c>
      <c r="F1145" s="23" t="s">
        <v>19</v>
      </c>
      <c r="G1145" s="23" t="s">
        <v>20</v>
      </c>
      <c r="H1145" s="21" t="s">
        <v>21</v>
      </c>
      <c r="I1145" s="3"/>
      <c r="J1145" s="175"/>
      <c r="K1145" s="59"/>
    </row>
    <row r="1146" spans="1:11">
      <c r="A1146" s="24">
        <v>1</v>
      </c>
      <c r="B1146" s="171"/>
      <c r="C1146" s="172" t="s">
        <v>23</v>
      </c>
      <c r="D1146" s="26">
        <v>20</v>
      </c>
      <c r="E1146" s="27">
        <v>79305</v>
      </c>
      <c r="F1146" s="28">
        <f t="shared" ref="F1146:F1163" si="132">E1146*D1146</f>
        <v>1586100</v>
      </c>
      <c r="G1146" s="29">
        <v>0</v>
      </c>
      <c r="H1146" s="30">
        <f t="shared" ref="H1146:H1163" si="133">F1146-F1146*G1146</f>
        <v>1586100</v>
      </c>
      <c r="I1146" s="31">
        <f>E1146/1.08</f>
        <v>73430.555555555547</v>
      </c>
      <c r="J1146" s="31"/>
      <c r="K1146" s="59">
        <f t="shared" ref="K1146:K1163" si="134">I1146*D1146</f>
        <v>1468611.111111111</v>
      </c>
    </row>
    <row r="1147" spans="1:11">
      <c r="A1147" s="24">
        <v>2</v>
      </c>
      <c r="B1147" s="173"/>
      <c r="C1147" s="25" t="s">
        <v>25</v>
      </c>
      <c r="D1147" s="32"/>
      <c r="E1147" s="33">
        <v>128591</v>
      </c>
      <c r="F1147" s="28">
        <f t="shared" si="132"/>
        <v>0</v>
      </c>
      <c r="G1147" s="29">
        <v>0</v>
      </c>
      <c r="H1147" s="30">
        <f t="shared" si="133"/>
        <v>0</v>
      </c>
      <c r="I1147" s="31">
        <f t="shared" ref="I1147:I1163" si="135">E1147/1.08</f>
        <v>119065.74074074073</v>
      </c>
      <c r="J1147" s="128"/>
      <c r="K1147" s="59">
        <f t="shared" si="134"/>
        <v>0</v>
      </c>
    </row>
    <row r="1148" spans="1:11">
      <c r="A1148" s="24">
        <v>3</v>
      </c>
      <c r="B1148" s="173"/>
      <c r="C1148" s="25" t="s">
        <v>26</v>
      </c>
      <c r="D1148" s="88"/>
      <c r="E1148" s="27">
        <v>60043</v>
      </c>
      <c r="F1148" s="28">
        <f t="shared" si="132"/>
        <v>0</v>
      </c>
      <c r="G1148" s="29">
        <v>0</v>
      </c>
      <c r="H1148" s="30">
        <f t="shared" si="133"/>
        <v>0</v>
      </c>
      <c r="I1148" s="31">
        <f t="shared" si="135"/>
        <v>55595.370370370365</v>
      </c>
      <c r="J1148" s="31"/>
      <c r="K1148" s="59">
        <f t="shared" si="134"/>
        <v>0</v>
      </c>
    </row>
    <row r="1149" spans="1:11">
      <c r="A1149" s="24">
        <v>4</v>
      </c>
      <c r="B1149" s="24"/>
      <c r="C1149" s="25" t="s">
        <v>27</v>
      </c>
      <c r="D1149" s="106"/>
      <c r="E1149" s="27">
        <v>115781</v>
      </c>
      <c r="F1149" s="28">
        <f t="shared" si="132"/>
        <v>0</v>
      </c>
      <c r="G1149" s="124">
        <v>0</v>
      </c>
      <c r="H1149" s="30">
        <f t="shared" si="133"/>
        <v>0</v>
      </c>
      <c r="I1149" s="31">
        <f t="shared" si="135"/>
        <v>107204.62962962962</v>
      </c>
      <c r="J1149" s="128"/>
      <c r="K1149" s="59">
        <f t="shared" si="134"/>
        <v>0</v>
      </c>
    </row>
    <row r="1150" spans="1:11">
      <c r="A1150" s="24">
        <v>5</v>
      </c>
      <c r="B1150" s="174"/>
      <c r="C1150" s="172" t="s">
        <v>28</v>
      </c>
      <c r="D1150" s="32">
        <v>10</v>
      </c>
      <c r="E1150" s="27">
        <v>119943</v>
      </c>
      <c r="F1150" s="28">
        <f t="shared" si="132"/>
        <v>1199430</v>
      </c>
      <c r="G1150" s="124">
        <v>0</v>
      </c>
      <c r="H1150" s="30">
        <f t="shared" si="133"/>
        <v>1199430</v>
      </c>
      <c r="I1150" s="31">
        <f t="shared" si="135"/>
        <v>111058.33333333333</v>
      </c>
      <c r="J1150" s="128"/>
      <c r="K1150" s="59">
        <f t="shared" si="134"/>
        <v>1110583.3333333333</v>
      </c>
    </row>
    <row r="1151" spans="1:11">
      <c r="A1151" s="24">
        <v>6</v>
      </c>
      <c r="B1151" s="24"/>
      <c r="C1151" s="25" t="s">
        <v>29</v>
      </c>
      <c r="D1151" s="26"/>
      <c r="E1151" s="27">
        <v>94810</v>
      </c>
      <c r="F1151" s="28">
        <f t="shared" si="132"/>
        <v>0</v>
      </c>
      <c r="G1151" s="29">
        <v>0</v>
      </c>
      <c r="H1151" s="30">
        <f t="shared" si="133"/>
        <v>0</v>
      </c>
      <c r="I1151" s="31">
        <f t="shared" si="135"/>
        <v>87787.037037037036</v>
      </c>
      <c r="J1151" s="31"/>
      <c r="K1151" s="59">
        <f t="shared" si="134"/>
        <v>0</v>
      </c>
    </row>
    <row r="1152" spans="1:11">
      <c r="A1152" s="24">
        <v>7</v>
      </c>
      <c r="B1152" s="24"/>
      <c r="C1152" s="25" t="s">
        <v>30</v>
      </c>
      <c r="D1152" s="34"/>
      <c r="E1152" s="27">
        <v>141396</v>
      </c>
      <c r="F1152" s="28">
        <f t="shared" si="132"/>
        <v>0</v>
      </c>
      <c r="G1152" s="29">
        <v>0</v>
      </c>
      <c r="H1152" s="30">
        <f t="shared" si="133"/>
        <v>0</v>
      </c>
      <c r="I1152" s="31">
        <f t="shared" si="135"/>
        <v>130922.22222222222</v>
      </c>
      <c r="J1152" s="31"/>
      <c r="K1152" s="59">
        <f t="shared" si="134"/>
        <v>0</v>
      </c>
    </row>
    <row r="1153" spans="1:11">
      <c r="A1153" s="24">
        <v>8</v>
      </c>
      <c r="B1153" s="24"/>
      <c r="C1153" s="25" t="s">
        <v>31</v>
      </c>
      <c r="D1153" s="34"/>
      <c r="E1153" s="27">
        <v>232931</v>
      </c>
      <c r="F1153" s="28">
        <f t="shared" si="132"/>
        <v>0</v>
      </c>
      <c r="G1153" s="29">
        <v>0</v>
      </c>
      <c r="H1153" s="30">
        <f t="shared" si="133"/>
        <v>0</v>
      </c>
      <c r="I1153" s="31">
        <f t="shared" si="135"/>
        <v>215676.85185185182</v>
      </c>
      <c r="J1153" s="31"/>
      <c r="K1153" s="59">
        <f t="shared" si="134"/>
        <v>0</v>
      </c>
    </row>
    <row r="1154" spans="1:11">
      <c r="A1154" s="24">
        <v>9</v>
      </c>
      <c r="B1154" s="171"/>
      <c r="C1154" s="172" t="s">
        <v>32</v>
      </c>
      <c r="D1154" s="26"/>
      <c r="E1154" s="33">
        <v>93150</v>
      </c>
      <c r="F1154" s="28">
        <f t="shared" si="132"/>
        <v>0</v>
      </c>
      <c r="G1154" s="29">
        <v>0</v>
      </c>
      <c r="H1154" s="30">
        <f t="shared" si="133"/>
        <v>0</v>
      </c>
      <c r="I1154" s="31">
        <f t="shared" si="135"/>
        <v>86250</v>
      </c>
      <c r="J1154" s="31"/>
      <c r="K1154" s="59">
        <f t="shared" si="134"/>
        <v>0</v>
      </c>
    </row>
    <row r="1155" spans="1:11">
      <c r="A1155" s="24">
        <v>10</v>
      </c>
      <c r="B1155" s="174"/>
      <c r="C1155" s="36" t="s">
        <v>33</v>
      </c>
      <c r="D1155" s="37"/>
      <c r="E1155" s="33">
        <v>101053</v>
      </c>
      <c r="F1155" s="28">
        <f t="shared" si="132"/>
        <v>0</v>
      </c>
      <c r="G1155" s="29">
        <v>0</v>
      </c>
      <c r="H1155" s="30">
        <f t="shared" si="133"/>
        <v>0</v>
      </c>
      <c r="I1155" s="31">
        <f t="shared" si="135"/>
        <v>93567.592592592584</v>
      </c>
      <c r="J1155" s="31"/>
      <c r="K1155" s="59">
        <f t="shared" si="134"/>
        <v>0</v>
      </c>
    </row>
    <row r="1156" spans="1:11">
      <c r="A1156" s="24">
        <v>11</v>
      </c>
      <c r="B1156" s="171"/>
      <c r="C1156" s="172" t="s">
        <v>34</v>
      </c>
      <c r="D1156" s="37">
        <v>5</v>
      </c>
      <c r="E1156" s="27">
        <v>54198</v>
      </c>
      <c r="F1156" s="28">
        <f t="shared" si="132"/>
        <v>270990</v>
      </c>
      <c r="G1156" s="29">
        <v>0</v>
      </c>
      <c r="H1156" s="30">
        <f t="shared" si="133"/>
        <v>270990</v>
      </c>
      <c r="I1156" s="31">
        <f t="shared" si="135"/>
        <v>50183.333333333328</v>
      </c>
      <c r="J1156" s="31"/>
      <c r="K1156" s="59">
        <f t="shared" si="134"/>
        <v>250916.66666666663</v>
      </c>
    </row>
    <row r="1157" spans="1:11">
      <c r="A1157" s="24">
        <v>12</v>
      </c>
      <c r="B1157" s="24"/>
      <c r="C1157" s="25" t="s">
        <v>35</v>
      </c>
      <c r="D1157" s="37"/>
      <c r="E1157" s="27">
        <v>49680</v>
      </c>
      <c r="F1157" s="28">
        <f t="shared" si="132"/>
        <v>0</v>
      </c>
      <c r="G1157" s="29">
        <v>0</v>
      </c>
      <c r="H1157" s="30">
        <f t="shared" si="133"/>
        <v>0</v>
      </c>
      <c r="I1157" s="31">
        <f t="shared" si="135"/>
        <v>46000</v>
      </c>
      <c r="J1157" s="31"/>
      <c r="K1157" s="59">
        <f t="shared" si="134"/>
        <v>0</v>
      </c>
    </row>
    <row r="1158" spans="1:11">
      <c r="A1158" s="24">
        <v>13</v>
      </c>
      <c r="B1158" s="24"/>
      <c r="C1158" s="25" t="s">
        <v>36</v>
      </c>
      <c r="D1158" s="37"/>
      <c r="E1158" s="38">
        <v>64152</v>
      </c>
      <c r="F1158" s="28">
        <f t="shared" si="132"/>
        <v>0</v>
      </c>
      <c r="G1158" s="29">
        <v>0</v>
      </c>
      <c r="H1158" s="30">
        <f t="shared" si="133"/>
        <v>0</v>
      </c>
      <c r="I1158" s="31">
        <f t="shared" si="135"/>
        <v>59399.999999999993</v>
      </c>
      <c r="J1158" s="31"/>
      <c r="K1158" s="59">
        <f t="shared" si="134"/>
        <v>0</v>
      </c>
    </row>
    <row r="1159" spans="1:11">
      <c r="A1159" s="24">
        <v>14</v>
      </c>
      <c r="B1159" s="24"/>
      <c r="C1159" s="25" t="s">
        <v>37</v>
      </c>
      <c r="D1159" s="37"/>
      <c r="E1159" s="38">
        <v>65934</v>
      </c>
      <c r="F1159" s="28">
        <f t="shared" si="132"/>
        <v>0</v>
      </c>
      <c r="G1159" s="29">
        <v>0</v>
      </c>
      <c r="H1159" s="30">
        <f t="shared" si="133"/>
        <v>0</v>
      </c>
      <c r="I1159" s="31">
        <f t="shared" si="135"/>
        <v>61049.999999999993</v>
      </c>
      <c r="J1159" s="31"/>
      <c r="K1159" s="59">
        <f t="shared" si="134"/>
        <v>0</v>
      </c>
    </row>
    <row r="1160" spans="1:11">
      <c r="A1160" s="24">
        <v>15</v>
      </c>
      <c r="B1160" s="24"/>
      <c r="C1160" s="25" t="s">
        <v>38</v>
      </c>
      <c r="D1160" s="37"/>
      <c r="E1160" s="38">
        <v>76626</v>
      </c>
      <c r="F1160" s="28">
        <f t="shared" si="132"/>
        <v>0</v>
      </c>
      <c r="G1160" s="29">
        <v>0</v>
      </c>
      <c r="H1160" s="30">
        <f t="shared" si="133"/>
        <v>0</v>
      </c>
      <c r="I1160" s="31">
        <f t="shared" si="135"/>
        <v>70950</v>
      </c>
      <c r="J1160" s="31"/>
      <c r="K1160" s="59">
        <f t="shared" si="134"/>
        <v>0</v>
      </c>
    </row>
    <row r="1161" spans="1:11">
      <c r="A1161" s="24">
        <v>16</v>
      </c>
      <c r="B1161" s="24"/>
      <c r="C1161" s="25" t="s">
        <v>39</v>
      </c>
      <c r="D1161" s="37"/>
      <c r="E1161" s="38">
        <v>80190</v>
      </c>
      <c r="F1161" s="28">
        <f t="shared" si="132"/>
        <v>0</v>
      </c>
      <c r="G1161" s="29">
        <v>0</v>
      </c>
      <c r="H1161" s="30">
        <f t="shared" si="133"/>
        <v>0</v>
      </c>
      <c r="I1161" s="31">
        <f t="shared" si="135"/>
        <v>74250</v>
      </c>
      <c r="J1161" s="31"/>
      <c r="K1161" s="59">
        <f t="shared" si="134"/>
        <v>0</v>
      </c>
    </row>
    <row r="1162" spans="1:11">
      <c r="A1162" s="24">
        <v>17</v>
      </c>
      <c r="B1162" s="24"/>
      <c r="C1162" s="25" t="s">
        <v>40</v>
      </c>
      <c r="D1162" s="37"/>
      <c r="E1162" s="38">
        <v>113832</v>
      </c>
      <c r="F1162" s="28">
        <f t="shared" si="132"/>
        <v>0</v>
      </c>
      <c r="G1162" s="124">
        <v>0</v>
      </c>
      <c r="H1162" s="30">
        <f t="shared" si="133"/>
        <v>0</v>
      </c>
      <c r="I1162" s="31">
        <f t="shared" si="135"/>
        <v>105400</v>
      </c>
      <c r="J1162" s="128"/>
      <c r="K1162" s="59">
        <f t="shared" si="134"/>
        <v>0</v>
      </c>
    </row>
    <row r="1163" spans="1:11">
      <c r="A1163" s="24">
        <v>18</v>
      </c>
      <c r="B1163" s="24"/>
      <c r="C1163" s="25" t="s">
        <v>41</v>
      </c>
      <c r="D1163" s="37"/>
      <c r="E1163" s="39">
        <v>98010</v>
      </c>
      <c r="F1163" s="28">
        <f t="shared" si="132"/>
        <v>0</v>
      </c>
      <c r="G1163" s="124">
        <v>0</v>
      </c>
      <c r="H1163" s="30">
        <f t="shared" si="133"/>
        <v>0</v>
      </c>
      <c r="I1163" s="31">
        <f t="shared" si="135"/>
        <v>90750</v>
      </c>
      <c r="J1163" s="128"/>
      <c r="K1163" s="59">
        <f t="shared" si="134"/>
        <v>0</v>
      </c>
    </row>
    <row r="1164" spans="1:11" ht="17.25">
      <c r="A1164" s="40"/>
      <c r="B1164" s="40"/>
      <c r="C1164" s="41" t="s">
        <v>42</v>
      </c>
      <c r="D1164" s="42">
        <f>SUM(D1146:D1163)</f>
        <v>35</v>
      </c>
      <c r="E1164" s="42"/>
      <c r="F1164" s="43">
        <f>SUM(F1146:F1163)</f>
        <v>3056520</v>
      </c>
      <c r="G1164" s="43"/>
      <c r="H1164" s="44">
        <f>SUM(H1146:H1163)</f>
        <v>3056520</v>
      </c>
      <c r="I1164" s="45"/>
      <c r="J1164" s="45"/>
      <c r="K1164" s="64">
        <f>SUM(K1146:K1163)</f>
        <v>2830111.1111111105</v>
      </c>
    </row>
    <row r="1165" spans="1:11" ht="31.5">
      <c r="A1165" s="46"/>
      <c r="B1165" s="46"/>
      <c r="C1165" s="47"/>
      <c r="D1165" s="48"/>
      <c r="E1165" s="48"/>
      <c r="F1165" s="49"/>
      <c r="G1165" s="49"/>
      <c r="H1165" s="50"/>
      <c r="I1165" s="51"/>
      <c r="J1165" s="51"/>
      <c r="K1165" s="65">
        <f>K1164*0.08</f>
        <v>226408.88888888885</v>
      </c>
    </row>
    <row r="1166" spans="1:11" ht="18">
      <c r="A1166" s="283" t="s">
        <v>43</v>
      </c>
      <c r="B1166" s="283"/>
      <c r="C1166" s="283"/>
      <c r="D1166" s="284" t="s">
        <v>44</v>
      </c>
      <c r="E1166" s="284"/>
      <c r="F1166" s="54"/>
      <c r="G1166" s="54"/>
      <c r="H1166" s="55" t="s">
        <v>45</v>
      </c>
      <c r="I1166" s="56"/>
      <c r="J1166" s="56"/>
      <c r="K1166" s="66">
        <f>SUM(K1164:K1165)</f>
        <v>3056519.9999999995</v>
      </c>
    </row>
    <row r="1171" spans="1:11" ht="15.75">
      <c r="A1171" s="279" t="s">
        <v>0</v>
      </c>
      <c r="B1171" s="279"/>
      <c r="C1171" s="279"/>
      <c r="D1171" s="279"/>
      <c r="E1171" s="279"/>
      <c r="F1171" s="279"/>
      <c r="G1171" s="279"/>
      <c r="H1171" s="279"/>
      <c r="I1171" s="3"/>
      <c r="J1171" s="3"/>
      <c r="K1171" s="112"/>
    </row>
    <row r="1172" spans="1:11" ht="17.25">
      <c r="A1172" s="279" t="s">
        <v>1</v>
      </c>
      <c r="B1172" s="279"/>
      <c r="C1172" s="279"/>
      <c r="D1172" s="279"/>
      <c r="E1172" s="279"/>
      <c r="F1172" s="279"/>
      <c r="G1172" s="279"/>
      <c r="H1172" s="279"/>
      <c r="I1172" s="3"/>
      <c r="J1172" s="3"/>
      <c r="K1172" s="58"/>
    </row>
    <row r="1173" spans="1:11" ht="15.75">
      <c r="A1173" s="279" t="s">
        <v>2</v>
      </c>
      <c r="B1173" s="279"/>
      <c r="C1173" s="279"/>
      <c r="D1173" s="279"/>
      <c r="E1173" s="279"/>
      <c r="F1173" s="279"/>
      <c r="G1173" s="279"/>
      <c r="H1173" s="279"/>
      <c r="I1173" s="3"/>
      <c r="J1173" s="3"/>
      <c r="K1173" s="59"/>
    </row>
    <row r="1174" spans="1:11" ht="15.75">
      <c r="A1174" s="279" t="s">
        <v>4</v>
      </c>
      <c r="B1174" s="279"/>
      <c r="C1174" s="279"/>
      <c r="D1174" s="279"/>
      <c r="E1174" s="279"/>
      <c r="F1174" s="279"/>
      <c r="G1174" s="279"/>
      <c r="H1174" s="279"/>
      <c r="I1174" s="3"/>
      <c r="J1174" s="3"/>
      <c r="K1174" s="59"/>
    </row>
    <row r="1175" spans="1:11" ht="15.75">
      <c r="A1175" s="280" t="s">
        <v>6</v>
      </c>
      <c r="B1175" s="280"/>
      <c r="C1175" s="280"/>
      <c r="D1175" s="280"/>
      <c r="E1175" s="280"/>
      <c r="F1175" s="280"/>
      <c r="G1175" s="280"/>
      <c r="H1175" s="280"/>
      <c r="I1175" s="3"/>
      <c r="J1175" s="3"/>
      <c r="K1175" s="59"/>
    </row>
    <row r="1176" spans="1:11" ht="27.75">
      <c r="A1176" s="9"/>
      <c r="B1176" s="9"/>
      <c r="C1176" s="9"/>
      <c r="D1176" s="281" t="s">
        <v>594</v>
      </c>
      <c r="E1176" s="281"/>
      <c r="F1176" s="281"/>
      <c r="G1176" s="281"/>
      <c r="H1176" s="281"/>
      <c r="I1176" s="3"/>
      <c r="J1176" s="3"/>
      <c r="K1176" s="59"/>
    </row>
    <row r="1177" spans="1:11" ht="15.75">
      <c r="A1177" s="11" t="s">
        <v>358</v>
      </c>
      <c r="B1177" s="1"/>
      <c r="C1177" s="11">
        <v>12007048</v>
      </c>
      <c r="D1177" s="13"/>
      <c r="E1177" s="286"/>
      <c r="F1177" s="286"/>
      <c r="G1177" s="286"/>
      <c r="H1177" s="286"/>
      <c r="I1177" s="15"/>
      <c r="J1177" s="15"/>
      <c r="K1177" s="59"/>
    </row>
    <row r="1178" spans="1:11" ht="15.75">
      <c r="A1178" s="11" t="s">
        <v>9</v>
      </c>
      <c r="B1178" s="11"/>
      <c r="C1178" s="286" t="s">
        <v>596</v>
      </c>
      <c r="D1178" s="286"/>
      <c r="E1178" s="286"/>
      <c r="F1178" s="16"/>
      <c r="G1178" s="11"/>
      <c r="H1178" s="16"/>
      <c r="I1178" s="20" t="s">
        <v>161</v>
      </c>
      <c r="J1178" s="20"/>
      <c r="K1178" s="62"/>
    </row>
    <row r="1179" spans="1:11" ht="15.75">
      <c r="A1179" s="11" t="s">
        <v>11</v>
      </c>
      <c r="B1179" s="11"/>
      <c r="C1179" s="289"/>
      <c r="D1179" s="289"/>
      <c r="E1179" s="289"/>
      <c r="F1179" s="289"/>
      <c r="G1179" s="18"/>
      <c r="H1179" s="19" t="s">
        <v>13</v>
      </c>
      <c r="I1179" s="3"/>
      <c r="J1179" s="3"/>
      <c r="K1179" s="59"/>
    </row>
    <row r="1180" spans="1:11" ht="15.75">
      <c r="A1180" s="21" t="s">
        <v>14</v>
      </c>
      <c r="B1180" s="21"/>
      <c r="C1180" s="21" t="s">
        <v>16</v>
      </c>
      <c r="D1180" s="21"/>
      <c r="E1180" s="22" t="s">
        <v>18</v>
      </c>
      <c r="F1180" s="23" t="s">
        <v>19</v>
      </c>
      <c r="G1180" s="23" t="s">
        <v>20</v>
      </c>
      <c r="H1180" s="21" t="s">
        <v>21</v>
      </c>
      <c r="I1180" s="3"/>
      <c r="J1180" s="175"/>
      <c r="K1180" s="59"/>
    </row>
    <row r="1181" spans="1:11">
      <c r="A1181" s="24">
        <v>1</v>
      </c>
      <c r="B1181" s="171"/>
      <c r="C1181" s="172" t="s">
        <v>23</v>
      </c>
      <c r="D1181" s="26">
        <v>20</v>
      </c>
      <c r="E1181" s="27">
        <v>79305</v>
      </c>
      <c r="F1181" s="28">
        <f t="shared" ref="F1181:F1198" si="136">E1181*D1181</f>
        <v>1586100</v>
      </c>
      <c r="G1181" s="29">
        <v>0</v>
      </c>
      <c r="H1181" s="30">
        <f t="shared" ref="H1181:H1198" si="137">F1181-F1181*G1181</f>
        <v>1586100</v>
      </c>
      <c r="I1181" s="31">
        <f>E1181/1.08</f>
        <v>73430.555555555547</v>
      </c>
      <c r="J1181" s="31"/>
      <c r="K1181" s="59">
        <f t="shared" ref="K1181:K1198" si="138">I1181*D1181</f>
        <v>1468611.111111111</v>
      </c>
    </row>
    <row r="1182" spans="1:11">
      <c r="A1182" s="24">
        <v>2</v>
      </c>
      <c r="B1182" s="173"/>
      <c r="C1182" s="25" t="s">
        <v>25</v>
      </c>
      <c r="D1182" s="32"/>
      <c r="E1182" s="33">
        <v>128591</v>
      </c>
      <c r="F1182" s="28">
        <f t="shared" si="136"/>
        <v>0</v>
      </c>
      <c r="G1182" s="29">
        <v>0</v>
      </c>
      <c r="H1182" s="30">
        <f t="shared" si="137"/>
        <v>0</v>
      </c>
      <c r="I1182" s="31">
        <f t="shared" ref="I1182:I1198" si="139">E1182/1.08</f>
        <v>119065.74074074073</v>
      </c>
      <c r="J1182" s="128"/>
      <c r="K1182" s="59">
        <f t="shared" si="138"/>
        <v>0</v>
      </c>
    </row>
    <row r="1183" spans="1:11">
      <c r="A1183" s="24">
        <v>3</v>
      </c>
      <c r="B1183" s="173"/>
      <c r="C1183" s="25" t="s">
        <v>26</v>
      </c>
      <c r="D1183" s="88"/>
      <c r="E1183" s="27">
        <v>60043</v>
      </c>
      <c r="F1183" s="28">
        <f t="shared" si="136"/>
        <v>0</v>
      </c>
      <c r="G1183" s="29">
        <v>0</v>
      </c>
      <c r="H1183" s="30">
        <f t="shared" si="137"/>
        <v>0</v>
      </c>
      <c r="I1183" s="31">
        <f t="shared" si="139"/>
        <v>55595.370370370365</v>
      </c>
      <c r="J1183" s="31"/>
      <c r="K1183" s="59">
        <f t="shared" si="138"/>
        <v>0</v>
      </c>
    </row>
    <row r="1184" spans="1:11">
      <c r="A1184" s="24">
        <v>4</v>
      </c>
      <c r="B1184" s="24"/>
      <c r="C1184" s="25" t="s">
        <v>27</v>
      </c>
      <c r="D1184" s="106"/>
      <c r="E1184" s="27">
        <v>115781</v>
      </c>
      <c r="F1184" s="28">
        <f t="shared" si="136"/>
        <v>0</v>
      </c>
      <c r="G1184" s="124">
        <v>0</v>
      </c>
      <c r="H1184" s="30">
        <f t="shared" si="137"/>
        <v>0</v>
      </c>
      <c r="I1184" s="31">
        <f t="shared" si="139"/>
        <v>107204.62962962962</v>
      </c>
      <c r="J1184" s="128"/>
      <c r="K1184" s="59">
        <f t="shared" si="138"/>
        <v>0</v>
      </c>
    </row>
    <row r="1185" spans="1:11">
      <c r="A1185" s="24">
        <v>5</v>
      </c>
      <c r="B1185" s="174"/>
      <c r="C1185" s="172" t="s">
        <v>28</v>
      </c>
      <c r="D1185" s="32"/>
      <c r="E1185" s="27">
        <v>119943</v>
      </c>
      <c r="F1185" s="28">
        <f t="shared" si="136"/>
        <v>0</v>
      </c>
      <c r="G1185" s="124">
        <v>0</v>
      </c>
      <c r="H1185" s="30">
        <f t="shared" si="137"/>
        <v>0</v>
      </c>
      <c r="I1185" s="31">
        <f t="shared" si="139"/>
        <v>111058.33333333333</v>
      </c>
      <c r="J1185" s="128"/>
      <c r="K1185" s="59">
        <f t="shared" si="138"/>
        <v>0</v>
      </c>
    </row>
    <row r="1186" spans="1:11">
      <c r="A1186" s="24">
        <v>6</v>
      </c>
      <c r="B1186" s="24"/>
      <c r="C1186" s="25" t="s">
        <v>29</v>
      </c>
      <c r="D1186" s="26"/>
      <c r="E1186" s="27">
        <v>94810</v>
      </c>
      <c r="F1186" s="28">
        <f t="shared" si="136"/>
        <v>0</v>
      </c>
      <c r="G1186" s="29">
        <v>0</v>
      </c>
      <c r="H1186" s="30">
        <f t="shared" si="137"/>
        <v>0</v>
      </c>
      <c r="I1186" s="31">
        <f t="shared" si="139"/>
        <v>87787.037037037036</v>
      </c>
      <c r="J1186" s="31"/>
      <c r="K1186" s="59">
        <f t="shared" si="138"/>
        <v>0</v>
      </c>
    </row>
    <row r="1187" spans="1:11">
      <c r="A1187" s="24">
        <v>7</v>
      </c>
      <c r="B1187" s="24"/>
      <c r="C1187" s="25" t="s">
        <v>30</v>
      </c>
      <c r="D1187" s="34">
        <v>20</v>
      </c>
      <c r="E1187" s="27">
        <v>141396</v>
      </c>
      <c r="F1187" s="28">
        <f t="shared" si="136"/>
        <v>2827920</v>
      </c>
      <c r="G1187" s="29">
        <v>0</v>
      </c>
      <c r="H1187" s="30">
        <f t="shared" si="137"/>
        <v>2827920</v>
      </c>
      <c r="I1187" s="31">
        <f t="shared" si="139"/>
        <v>130922.22222222222</v>
      </c>
      <c r="J1187" s="31"/>
      <c r="K1187" s="59">
        <f t="shared" si="138"/>
        <v>2618444.4444444445</v>
      </c>
    </row>
    <row r="1188" spans="1:11">
      <c r="A1188" s="24">
        <v>8</v>
      </c>
      <c r="B1188" s="24"/>
      <c r="C1188" s="25" t="s">
        <v>31</v>
      </c>
      <c r="D1188" s="34">
        <v>20</v>
      </c>
      <c r="E1188" s="27">
        <v>232931</v>
      </c>
      <c r="F1188" s="28">
        <f t="shared" si="136"/>
        <v>4658620</v>
      </c>
      <c r="G1188" s="29">
        <v>0</v>
      </c>
      <c r="H1188" s="30">
        <f t="shared" si="137"/>
        <v>4658620</v>
      </c>
      <c r="I1188" s="31">
        <f t="shared" si="139"/>
        <v>215676.85185185182</v>
      </c>
      <c r="J1188" s="31"/>
      <c r="K1188" s="59">
        <f t="shared" si="138"/>
        <v>4313537.0370370364</v>
      </c>
    </row>
    <row r="1189" spans="1:11">
      <c r="A1189" s="24">
        <v>9</v>
      </c>
      <c r="B1189" s="171"/>
      <c r="C1189" s="172" t="s">
        <v>32</v>
      </c>
      <c r="D1189" s="26"/>
      <c r="E1189" s="33">
        <v>93150</v>
      </c>
      <c r="F1189" s="28">
        <f t="shared" si="136"/>
        <v>0</v>
      </c>
      <c r="G1189" s="29">
        <v>0</v>
      </c>
      <c r="H1189" s="30">
        <f t="shared" si="137"/>
        <v>0</v>
      </c>
      <c r="I1189" s="31">
        <f t="shared" si="139"/>
        <v>86250</v>
      </c>
      <c r="J1189" s="31"/>
      <c r="K1189" s="59">
        <f t="shared" si="138"/>
        <v>0</v>
      </c>
    </row>
    <row r="1190" spans="1:11">
      <c r="A1190" s="24">
        <v>10</v>
      </c>
      <c r="B1190" s="174"/>
      <c r="C1190" s="36" t="s">
        <v>33</v>
      </c>
      <c r="D1190" s="37"/>
      <c r="E1190" s="33">
        <v>101053</v>
      </c>
      <c r="F1190" s="28">
        <f t="shared" si="136"/>
        <v>0</v>
      </c>
      <c r="G1190" s="29">
        <v>0</v>
      </c>
      <c r="H1190" s="30">
        <f t="shared" si="137"/>
        <v>0</v>
      </c>
      <c r="I1190" s="31">
        <f t="shared" si="139"/>
        <v>93567.592592592584</v>
      </c>
      <c r="J1190" s="31"/>
      <c r="K1190" s="59">
        <f t="shared" si="138"/>
        <v>0</v>
      </c>
    </row>
    <row r="1191" spans="1:11">
      <c r="A1191" s="24">
        <v>11</v>
      </c>
      <c r="B1191" s="171"/>
      <c r="C1191" s="172" t="s">
        <v>34</v>
      </c>
      <c r="D1191" s="37"/>
      <c r="E1191" s="27">
        <v>54198</v>
      </c>
      <c r="F1191" s="28">
        <f t="shared" si="136"/>
        <v>0</v>
      </c>
      <c r="G1191" s="29">
        <v>0</v>
      </c>
      <c r="H1191" s="30">
        <f t="shared" si="137"/>
        <v>0</v>
      </c>
      <c r="I1191" s="31">
        <f t="shared" si="139"/>
        <v>50183.333333333328</v>
      </c>
      <c r="J1191" s="31"/>
      <c r="K1191" s="59">
        <f t="shared" si="138"/>
        <v>0</v>
      </c>
    </row>
    <row r="1192" spans="1:11">
      <c r="A1192" s="24">
        <v>12</v>
      </c>
      <c r="B1192" s="24"/>
      <c r="C1192" s="25" t="s">
        <v>35</v>
      </c>
      <c r="D1192" s="37"/>
      <c r="E1192" s="27">
        <v>49680</v>
      </c>
      <c r="F1192" s="28">
        <f t="shared" si="136"/>
        <v>0</v>
      </c>
      <c r="G1192" s="29">
        <v>0</v>
      </c>
      <c r="H1192" s="30">
        <f t="shared" si="137"/>
        <v>0</v>
      </c>
      <c r="I1192" s="31">
        <f t="shared" si="139"/>
        <v>46000</v>
      </c>
      <c r="J1192" s="31"/>
      <c r="K1192" s="59">
        <f t="shared" si="138"/>
        <v>0</v>
      </c>
    </row>
    <row r="1193" spans="1:11">
      <c r="A1193" s="24">
        <v>13</v>
      </c>
      <c r="B1193" s="24"/>
      <c r="C1193" s="25" t="s">
        <v>36</v>
      </c>
      <c r="D1193" s="37"/>
      <c r="E1193" s="38">
        <v>64152</v>
      </c>
      <c r="F1193" s="28">
        <f t="shared" si="136"/>
        <v>0</v>
      </c>
      <c r="G1193" s="29">
        <v>0</v>
      </c>
      <c r="H1193" s="30">
        <f t="shared" si="137"/>
        <v>0</v>
      </c>
      <c r="I1193" s="31">
        <f t="shared" si="139"/>
        <v>59399.999999999993</v>
      </c>
      <c r="J1193" s="31"/>
      <c r="K1193" s="59">
        <f t="shared" si="138"/>
        <v>0</v>
      </c>
    </row>
    <row r="1194" spans="1:11">
      <c r="A1194" s="24">
        <v>14</v>
      </c>
      <c r="B1194" s="24"/>
      <c r="C1194" s="25" t="s">
        <v>37</v>
      </c>
      <c r="D1194" s="37"/>
      <c r="E1194" s="38">
        <v>65934</v>
      </c>
      <c r="F1194" s="28">
        <f t="shared" si="136"/>
        <v>0</v>
      </c>
      <c r="G1194" s="29">
        <v>0</v>
      </c>
      <c r="H1194" s="30">
        <f t="shared" si="137"/>
        <v>0</v>
      </c>
      <c r="I1194" s="31">
        <f t="shared" si="139"/>
        <v>61049.999999999993</v>
      </c>
      <c r="J1194" s="31"/>
      <c r="K1194" s="59">
        <f t="shared" si="138"/>
        <v>0</v>
      </c>
    </row>
    <row r="1195" spans="1:11">
      <c r="A1195" s="24">
        <v>15</v>
      </c>
      <c r="B1195" s="24"/>
      <c r="C1195" s="25" t="s">
        <v>38</v>
      </c>
      <c r="D1195" s="37"/>
      <c r="E1195" s="38">
        <v>76626</v>
      </c>
      <c r="F1195" s="28">
        <f t="shared" si="136"/>
        <v>0</v>
      </c>
      <c r="G1195" s="29">
        <v>0</v>
      </c>
      <c r="H1195" s="30">
        <f t="shared" si="137"/>
        <v>0</v>
      </c>
      <c r="I1195" s="31">
        <f t="shared" si="139"/>
        <v>70950</v>
      </c>
      <c r="J1195" s="31"/>
      <c r="K1195" s="59">
        <f t="shared" si="138"/>
        <v>0</v>
      </c>
    </row>
    <row r="1196" spans="1:11">
      <c r="A1196" s="24">
        <v>16</v>
      </c>
      <c r="B1196" s="24"/>
      <c r="C1196" s="25" t="s">
        <v>39</v>
      </c>
      <c r="D1196" s="37"/>
      <c r="E1196" s="38">
        <v>80190</v>
      </c>
      <c r="F1196" s="28">
        <f t="shared" si="136"/>
        <v>0</v>
      </c>
      <c r="G1196" s="29">
        <v>0</v>
      </c>
      <c r="H1196" s="30">
        <f t="shared" si="137"/>
        <v>0</v>
      </c>
      <c r="I1196" s="31">
        <f t="shared" si="139"/>
        <v>74250</v>
      </c>
      <c r="J1196" s="31"/>
      <c r="K1196" s="59">
        <f t="shared" si="138"/>
        <v>0</v>
      </c>
    </row>
    <row r="1197" spans="1:11">
      <c r="A1197" s="24">
        <v>17</v>
      </c>
      <c r="B1197" s="24"/>
      <c r="C1197" s="25" t="s">
        <v>40</v>
      </c>
      <c r="D1197" s="37"/>
      <c r="E1197" s="38">
        <v>113832</v>
      </c>
      <c r="F1197" s="28">
        <f t="shared" si="136"/>
        <v>0</v>
      </c>
      <c r="G1197" s="124">
        <v>0</v>
      </c>
      <c r="H1197" s="30">
        <f t="shared" si="137"/>
        <v>0</v>
      </c>
      <c r="I1197" s="31">
        <f t="shared" si="139"/>
        <v>105400</v>
      </c>
      <c r="J1197" s="128"/>
      <c r="K1197" s="59">
        <f t="shared" si="138"/>
        <v>0</v>
      </c>
    </row>
    <row r="1198" spans="1:11">
      <c r="A1198" s="24">
        <v>18</v>
      </c>
      <c r="B1198" s="24"/>
      <c r="C1198" s="25" t="s">
        <v>41</v>
      </c>
      <c r="D1198" s="37"/>
      <c r="E1198" s="39">
        <v>98010</v>
      </c>
      <c r="F1198" s="28">
        <f t="shared" si="136"/>
        <v>0</v>
      </c>
      <c r="G1198" s="124">
        <v>0</v>
      </c>
      <c r="H1198" s="30">
        <f t="shared" si="137"/>
        <v>0</v>
      </c>
      <c r="I1198" s="31">
        <f t="shared" si="139"/>
        <v>90750</v>
      </c>
      <c r="J1198" s="128"/>
      <c r="K1198" s="59">
        <f t="shared" si="138"/>
        <v>0</v>
      </c>
    </row>
    <row r="1199" spans="1:11" ht="17.25">
      <c r="A1199" s="40"/>
      <c r="B1199" s="40"/>
      <c r="C1199" s="41" t="s">
        <v>42</v>
      </c>
      <c r="D1199" s="42">
        <f>SUM(D1181:D1198)</f>
        <v>60</v>
      </c>
      <c r="E1199" s="42"/>
      <c r="F1199" s="43">
        <f>SUM(F1181:F1198)</f>
        <v>9072640</v>
      </c>
      <c r="G1199" s="43"/>
      <c r="H1199" s="44">
        <f>SUM(H1181:H1198)</f>
        <v>9072640</v>
      </c>
      <c r="I1199" s="45"/>
      <c r="J1199" s="45"/>
      <c r="K1199" s="64">
        <f>SUM(K1181:K1198)</f>
        <v>8400592.5925925914</v>
      </c>
    </row>
    <row r="1200" spans="1:11" ht="31.5">
      <c r="A1200" s="46"/>
      <c r="B1200" s="46"/>
      <c r="C1200" s="47"/>
      <c r="D1200" s="48"/>
      <c r="E1200" s="48"/>
      <c r="F1200" s="49"/>
      <c r="G1200" s="49"/>
      <c r="H1200" s="50"/>
      <c r="I1200" s="51"/>
      <c r="J1200" s="51"/>
      <c r="K1200" s="65">
        <f>K1199*0.08</f>
        <v>672047.4074074073</v>
      </c>
    </row>
    <row r="1201" spans="1:11" ht="18">
      <c r="A1201" s="283" t="s">
        <v>43</v>
      </c>
      <c r="B1201" s="283"/>
      <c r="C1201" s="283"/>
      <c r="D1201" s="284" t="s">
        <v>44</v>
      </c>
      <c r="E1201" s="284"/>
      <c r="F1201" s="54"/>
      <c r="G1201" s="54"/>
      <c r="H1201" s="55" t="s">
        <v>45</v>
      </c>
      <c r="I1201" s="56"/>
      <c r="J1201" s="56"/>
      <c r="K1201" s="66">
        <f>SUM(K1199:K1200)</f>
        <v>9072639.9999999981</v>
      </c>
    </row>
    <row r="1207" spans="1:11" ht="15.75">
      <c r="A1207" s="279" t="s">
        <v>0</v>
      </c>
      <c r="B1207" s="279"/>
      <c r="C1207" s="279"/>
      <c r="D1207" s="279"/>
      <c r="E1207" s="279"/>
      <c r="F1207" s="279"/>
      <c r="G1207" s="279"/>
      <c r="H1207" s="279"/>
      <c r="I1207" s="3"/>
      <c r="J1207" s="3"/>
      <c r="K1207" s="112"/>
    </row>
    <row r="1208" spans="1:11" ht="17.25">
      <c r="A1208" s="279" t="s">
        <v>1</v>
      </c>
      <c r="B1208" s="279"/>
      <c r="C1208" s="279"/>
      <c r="D1208" s="279"/>
      <c r="E1208" s="279"/>
      <c r="F1208" s="279"/>
      <c r="G1208" s="279"/>
      <c r="H1208" s="279"/>
      <c r="I1208" s="3"/>
      <c r="J1208" s="3"/>
      <c r="K1208" s="58"/>
    </row>
    <row r="1209" spans="1:11" ht="15.75">
      <c r="A1209" s="279" t="s">
        <v>2</v>
      </c>
      <c r="B1209" s="279"/>
      <c r="C1209" s="279"/>
      <c r="D1209" s="279"/>
      <c r="E1209" s="279"/>
      <c r="F1209" s="279"/>
      <c r="G1209" s="279"/>
      <c r="H1209" s="279"/>
      <c r="I1209" s="3"/>
      <c r="J1209" s="3"/>
      <c r="K1209" s="59"/>
    </row>
    <row r="1210" spans="1:11" ht="15.75">
      <c r="A1210" s="279" t="s">
        <v>4</v>
      </c>
      <c r="B1210" s="279"/>
      <c r="C1210" s="279"/>
      <c r="D1210" s="279"/>
      <c r="E1210" s="279"/>
      <c r="F1210" s="279"/>
      <c r="G1210" s="279"/>
      <c r="H1210" s="279"/>
      <c r="I1210" s="3"/>
      <c r="J1210" s="3"/>
      <c r="K1210" s="59"/>
    </row>
    <row r="1211" spans="1:11" ht="15.75">
      <c r="A1211" s="280" t="s">
        <v>6</v>
      </c>
      <c r="B1211" s="280"/>
      <c r="C1211" s="280"/>
      <c r="D1211" s="280"/>
      <c r="E1211" s="280"/>
      <c r="F1211" s="280"/>
      <c r="G1211" s="280"/>
      <c r="H1211" s="280"/>
      <c r="I1211" s="3"/>
      <c r="J1211" s="3"/>
      <c r="K1211" s="59"/>
    </row>
    <row r="1212" spans="1:11" ht="27.75">
      <c r="A1212" s="9"/>
      <c r="B1212" s="9"/>
      <c r="C1212" s="9"/>
      <c r="D1212" s="281" t="s">
        <v>594</v>
      </c>
      <c r="E1212" s="281"/>
      <c r="F1212" s="281"/>
      <c r="G1212" s="281"/>
      <c r="H1212" s="281"/>
      <c r="I1212" s="3"/>
      <c r="J1212" s="3"/>
      <c r="K1212" s="59"/>
    </row>
    <row r="1213" spans="1:11" ht="15.75">
      <c r="A1213" s="11" t="s">
        <v>358</v>
      </c>
      <c r="B1213" s="1"/>
      <c r="C1213" s="11">
        <v>12007418</v>
      </c>
      <c r="D1213" s="13"/>
      <c r="E1213" s="286"/>
      <c r="F1213" s="286"/>
      <c r="G1213" s="286"/>
      <c r="H1213" s="286"/>
      <c r="I1213" s="15"/>
      <c r="J1213" s="15"/>
      <c r="K1213" s="59"/>
    </row>
    <row r="1214" spans="1:11" ht="15.75">
      <c r="A1214" s="11" t="s">
        <v>9</v>
      </c>
      <c r="B1214" s="11"/>
      <c r="C1214" s="286" t="s">
        <v>596</v>
      </c>
      <c r="D1214" s="286"/>
      <c r="E1214" s="286"/>
      <c r="F1214" s="16"/>
      <c r="G1214" s="11"/>
      <c r="H1214" s="16"/>
      <c r="I1214" s="20" t="s">
        <v>161</v>
      </c>
      <c r="J1214" s="20"/>
      <c r="K1214" s="62"/>
    </row>
    <row r="1215" spans="1:11" ht="15.75">
      <c r="A1215" s="11" t="s">
        <v>11</v>
      </c>
      <c r="B1215" s="11"/>
      <c r="C1215" s="289"/>
      <c r="D1215" s="289"/>
      <c r="E1215" s="289"/>
      <c r="F1215" s="289"/>
      <c r="G1215" s="18"/>
      <c r="H1215" s="19" t="s">
        <v>13</v>
      </c>
      <c r="I1215" s="3"/>
      <c r="J1215" s="3"/>
      <c r="K1215" s="59"/>
    </row>
    <row r="1216" spans="1:11" ht="15.75">
      <c r="A1216" s="21" t="s">
        <v>14</v>
      </c>
      <c r="B1216" s="21"/>
      <c r="C1216" s="21" t="s">
        <v>16</v>
      </c>
      <c r="D1216" s="21"/>
      <c r="E1216" s="22" t="s">
        <v>18</v>
      </c>
      <c r="F1216" s="23" t="s">
        <v>19</v>
      </c>
      <c r="G1216" s="23" t="s">
        <v>20</v>
      </c>
      <c r="H1216" s="21" t="s">
        <v>21</v>
      </c>
      <c r="I1216" s="3"/>
      <c r="J1216" s="175"/>
      <c r="K1216" s="59"/>
    </row>
    <row r="1217" spans="1:11">
      <c r="A1217" s="24">
        <v>1</v>
      </c>
      <c r="B1217" s="171"/>
      <c r="C1217" s="172" t="s">
        <v>23</v>
      </c>
      <c r="D1217" s="26"/>
      <c r="E1217" s="27">
        <v>79305</v>
      </c>
      <c r="F1217" s="28">
        <f t="shared" ref="F1217:F1234" si="140">E1217*D1217</f>
        <v>0</v>
      </c>
      <c r="G1217" s="29">
        <v>0</v>
      </c>
      <c r="H1217" s="30">
        <f t="shared" ref="H1217:H1234" si="141">F1217-F1217*G1217</f>
        <v>0</v>
      </c>
      <c r="I1217" s="31">
        <f>E1217/1.08</f>
        <v>73430.555555555547</v>
      </c>
      <c r="J1217" s="31"/>
      <c r="K1217" s="59">
        <f t="shared" ref="K1217:K1234" si="142">I1217*D1217</f>
        <v>0</v>
      </c>
    </row>
    <row r="1218" spans="1:11">
      <c r="A1218" s="24">
        <v>2</v>
      </c>
      <c r="B1218" s="173"/>
      <c r="C1218" s="25" t="s">
        <v>25</v>
      </c>
      <c r="D1218" s="32">
        <v>40</v>
      </c>
      <c r="E1218" s="33">
        <v>128591</v>
      </c>
      <c r="F1218" s="28">
        <f t="shared" si="140"/>
        <v>5143640</v>
      </c>
      <c r="G1218" s="29">
        <v>0</v>
      </c>
      <c r="H1218" s="30">
        <f t="shared" si="141"/>
        <v>5143640</v>
      </c>
      <c r="I1218" s="31">
        <f t="shared" ref="I1218:I1234" si="143">E1218/1.08</f>
        <v>119065.74074074073</v>
      </c>
      <c r="J1218" s="128"/>
      <c r="K1218" s="59">
        <f t="shared" si="142"/>
        <v>4762629.6296296287</v>
      </c>
    </row>
    <row r="1219" spans="1:11">
      <c r="A1219" s="24">
        <v>3</v>
      </c>
      <c r="B1219" s="173"/>
      <c r="C1219" s="25" t="s">
        <v>26</v>
      </c>
      <c r="D1219" s="88"/>
      <c r="E1219" s="27">
        <v>60043</v>
      </c>
      <c r="F1219" s="28">
        <f t="shared" si="140"/>
        <v>0</v>
      </c>
      <c r="G1219" s="29">
        <v>0</v>
      </c>
      <c r="H1219" s="30">
        <f t="shared" si="141"/>
        <v>0</v>
      </c>
      <c r="I1219" s="31">
        <f t="shared" si="143"/>
        <v>55595.370370370365</v>
      </c>
      <c r="J1219" s="31"/>
      <c r="K1219" s="59">
        <f t="shared" si="142"/>
        <v>0</v>
      </c>
    </row>
    <row r="1220" spans="1:11">
      <c r="A1220" s="24">
        <v>4</v>
      </c>
      <c r="B1220" s="24"/>
      <c r="C1220" s="25" t="s">
        <v>27</v>
      </c>
      <c r="D1220" s="106"/>
      <c r="E1220" s="27">
        <v>115781</v>
      </c>
      <c r="F1220" s="28">
        <f t="shared" si="140"/>
        <v>0</v>
      </c>
      <c r="G1220" s="124">
        <v>0</v>
      </c>
      <c r="H1220" s="30">
        <f t="shared" si="141"/>
        <v>0</v>
      </c>
      <c r="I1220" s="31">
        <f t="shared" si="143"/>
        <v>107204.62962962962</v>
      </c>
      <c r="J1220" s="128"/>
      <c r="K1220" s="59">
        <f t="shared" si="142"/>
        <v>0</v>
      </c>
    </row>
    <row r="1221" spans="1:11">
      <c r="A1221" s="24">
        <v>5</v>
      </c>
      <c r="B1221" s="174"/>
      <c r="C1221" s="172" t="s">
        <v>28</v>
      </c>
      <c r="D1221" s="32"/>
      <c r="E1221" s="27">
        <v>119943</v>
      </c>
      <c r="F1221" s="28">
        <f t="shared" si="140"/>
        <v>0</v>
      </c>
      <c r="G1221" s="124">
        <v>0</v>
      </c>
      <c r="H1221" s="30">
        <f t="shared" si="141"/>
        <v>0</v>
      </c>
      <c r="I1221" s="31">
        <f t="shared" si="143"/>
        <v>111058.33333333333</v>
      </c>
      <c r="J1221" s="128"/>
      <c r="K1221" s="59">
        <f t="shared" si="142"/>
        <v>0</v>
      </c>
    </row>
    <row r="1222" spans="1:11">
      <c r="A1222" s="24">
        <v>6</v>
      </c>
      <c r="B1222" s="24"/>
      <c r="C1222" s="25" t="s">
        <v>29</v>
      </c>
      <c r="D1222" s="26"/>
      <c r="E1222" s="27">
        <v>94810</v>
      </c>
      <c r="F1222" s="28">
        <f t="shared" si="140"/>
        <v>0</v>
      </c>
      <c r="G1222" s="29">
        <v>0</v>
      </c>
      <c r="H1222" s="30">
        <f t="shared" si="141"/>
        <v>0</v>
      </c>
      <c r="I1222" s="31">
        <f t="shared" si="143"/>
        <v>87787.037037037036</v>
      </c>
      <c r="J1222" s="31"/>
      <c r="K1222" s="59">
        <f t="shared" si="142"/>
        <v>0</v>
      </c>
    </row>
    <row r="1223" spans="1:11">
      <c r="A1223" s="24">
        <v>7</v>
      </c>
      <c r="B1223" s="24"/>
      <c r="C1223" s="25" t="s">
        <v>30</v>
      </c>
      <c r="D1223" s="34"/>
      <c r="E1223" s="27">
        <v>141396</v>
      </c>
      <c r="F1223" s="28">
        <f t="shared" si="140"/>
        <v>0</v>
      </c>
      <c r="G1223" s="29">
        <v>0</v>
      </c>
      <c r="H1223" s="30">
        <f t="shared" si="141"/>
        <v>0</v>
      </c>
      <c r="I1223" s="31">
        <f t="shared" si="143"/>
        <v>130922.22222222222</v>
      </c>
      <c r="J1223" s="31"/>
      <c r="K1223" s="59">
        <f t="shared" si="142"/>
        <v>0</v>
      </c>
    </row>
    <row r="1224" spans="1:11">
      <c r="A1224" s="24">
        <v>8</v>
      </c>
      <c r="B1224" s="24"/>
      <c r="C1224" s="25" t="s">
        <v>31</v>
      </c>
      <c r="D1224" s="34"/>
      <c r="E1224" s="27">
        <v>232931</v>
      </c>
      <c r="F1224" s="28">
        <f t="shared" si="140"/>
        <v>0</v>
      </c>
      <c r="G1224" s="29">
        <v>0</v>
      </c>
      <c r="H1224" s="30">
        <f t="shared" si="141"/>
        <v>0</v>
      </c>
      <c r="I1224" s="31">
        <f t="shared" si="143"/>
        <v>215676.85185185182</v>
      </c>
      <c r="J1224" s="31"/>
      <c r="K1224" s="59">
        <f t="shared" si="142"/>
        <v>0</v>
      </c>
    </row>
    <row r="1225" spans="1:11">
      <c r="A1225" s="24">
        <v>9</v>
      </c>
      <c r="B1225" s="171"/>
      <c r="C1225" s="172" t="s">
        <v>32</v>
      </c>
      <c r="D1225" s="26">
        <v>15</v>
      </c>
      <c r="E1225" s="33">
        <v>93150</v>
      </c>
      <c r="F1225" s="28">
        <f t="shared" si="140"/>
        <v>1397250</v>
      </c>
      <c r="G1225" s="29">
        <v>0</v>
      </c>
      <c r="H1225" s="30">
        <f t="shared" si="141"/>
        <v>1397250</v>
      </c>
      <c r="I1225" s="31">
        <f t="shared" si="143"/>
        <v>86250</v>
      </c>
      <c r="J1225" s="31"/>
      <c r="K1225" s="59">
        <f t="shared" si="142"/>
        <v>1293750</v>
      </c>
    </row>
    <row r="1226" spans="1:11">
      <c r="A1226" s="24">
        <v>10</v>
      </c>
      <c r="B1226" s="174"/>
      <c r="C1226" s="36" t="s">
        <v>33</v>
      </c>
      <c r="D1226" s="37"/>
      <c r="E1226" s="33">
        <v>101053</v>
      </c>
      <c r="F1226" s="28">
        <f t="shared" si="140"/>
        <v>0</v>
      </c>
      <c r="G1226" s="29">
        <v>0</v>
      </c>
      <c r="H1226" s="30">
        <f t="shared" si="141"/>
        <v>0</v>
      </c>
      <c r="I1226" s="31">
        <f t="shared" si="143"/>
        <v>93567.592592592584</v>
      </c>
      <c r="J1226" s="31"/>
      <c r="K1226" s="59">
        <f t="shared" si="142"/>
        <v>0</v>
      </c>
    </row>
    <row r="1227" spans="1:11">
      <c r="A1227" s="24">
        <v>11</v>
      </c>
      <c r="B1227" s="171"/>
      <c r="C1227" s="172" t="s">
        <v>34</v>
      </c>
      <c r="D1227" s="37">
        <v>20</v>
      </c>
      <c r="E1227" s="27">
        <v>54198</v>
      </c>
      <c r="F1227" s="28">
        <f t="shared" si="140"/>
        <v>1083960</v>
      </c>
      <c r="G1227" s="29">
        <v>0</v>
      </c>
      <c r="H1227" s="30">
        <f t="shared" si="141"/>
        <v>1083960</v>
      </c>
      <c r="I1227" s="31">
        <f t="shared" si="143"/>
        <v>50183.333333333328</v>
      </c>
      <c r="J1227" s="31"/>
      <c r="K1227" s="59">
        <f t="shared" si="142"/>
        <v>1003666.6666666665</v>
      </c>
    </row>
    <row r="1228" spans="1:11">
      <c r="A1228" s="24">
        <v>12</v>
      </c>
      <c r="B1228" s="24"/>
      <c r="C1228" s="25" t="s">
        <v>35</v>
      </c>
      <c r="D1228" s="37"/>
      <c r="E1228" s="27">
        <v>49680</v>
      </c>
      <c r="F1228" s="28">
        <f t="shared" si="140"/>
        <v>0</v>
      </c>
      <c r="G1228" s="29">
        <v>0</v>
      </c>
      <c r="H1228" s="30">
        <f t="shared" si="141"/>
        <v>0</v>
      </c>
      <c r="I1228" s="31">
        <f t="shared" si="143"/>
        <v>46000</v>
      </c>
      <c r="J1228" s="31"/>
      <c r="K1228" s="59">
        <f t="shared" si="142"/>
        <v>0</v>
      </c>
    </row>
    <row r="1229" spans="1:11">
      <c r="A1229" s="24">
        <v>13</v>
      </c>
      <c r="B1229" s="24"/>
      <c r="C1229" s="25" t="s">
        <v>36</v>
      </c>
      <c r="D1229" s="37"/>
      <c r="E1229" s="38">
        <v>64152</v>
      </c>
      <c r="F1229" s="28">
        <f t="shared" si="140"/>
        <v>0</v>
      </c>
      <c r="G1229" s="29">
        <v>0</v>
      </c>
      <c r="H1229" s="30">
        <f t="shared" si="141"/>
        <v>0</v>
      </c>
      <c r="I1229" s="31">
        <f t="shared" si="143"/>
        <v>59399.999999999993</v>
      </c>
      <c r="J1229" s="31"/>
      <c r="K1229" s="59">
        <f t="shared" si="142"/>
        <v>0</v>
      </c>
    </row>
    <row r="1230" spans="1:11">
      <c r="A1230" s="24">
        <v>14</v>
      </c>
      <c r="B1230" s="24"/>
      <c r="C1230" s="25" t="s">
        <v>37</v>
      </c>
      <c r="D1230" s="37"/>
      <c r="E1230" s="38">
        <v>65934</v>
      </c>
      <c r="F1230" s="28">
        <f t="shared" si="140"/>
        <v>0</v>
      </c>
      <c r="G1230" s="29">
        <v>0</v>
      </c>
      <c r="H1230" s="30">
        <f t="shared" si="141"/>
        <v>0</v>
      </c>
      <c r="I1230" s="31">
        <f t="shared" si="143"/>
        <v>61049.999999999993</v>
      </c>
      <c r="J1230" s="31"/>
      <c r="K1230" s="59">
        <f t="shared" si="142"/>
        <v>0</v>
      </c>
    </row>
    <row r="1231" spans="1:11">
      <c r="A1231" s="24">
        <v>15</v>
      </c>
      <c r="B1231" s="24"/>
      <c r="C1231" s="25" t="s">
        <v>38</v>
      </c>
      <c r="D1231" s="37"/>
      <c r="E1231" s="38">
        <v>76626</v>
      </c>
      <c r="F1231" s="28">
        <f t="shared" si="140"/>
        <v>0</v>
      </c>
      <c r="G1231" s="29">
        <v>0</v>
      </c>
      <c r="H1231" s="30">
        <f t="shared" si="141"/>
        <v>0</v>
      </c>
      <c r="I1231" s="31">
        <f t="shared" si="143"/>
        <v>70950</v>
      </c>
      <c r="J1231" s="31"/>
      <c r="K1231" s="59">
        <f t="shared" si="142"/>
        <v>0</v>
      </c>
    </row>
    <row r="1232" spans="1:11">
      <c r="A1232" s="24">
        <v>16</v>
      </c>
      <c r="B1232" s="24"/>
      <c r="C1232" s="25" t="s">
        <v>39</v>
      </c>
      <c r="D1232" s="37"/>
      <c r="E1232" s="38">
        <v>80190</v>
      </c>
      <c r="F1232" s="28">
        <f t="shared" si="140"/>
        <v>0</v>
      </c>
      <c r="G1232" s="29">
        <v>0</v>
      </c>
      <c r="H1232" s="30">
        <f t="shared" si="141"/>
        <v>0</v>
      </c>
      <c r="I1232" s="31">
        <f t="shared" si="143"/>
        <v>74250</v>
      </c>
      <c r="J1232" s="31"/>
      <c r="K1232" s="59">
        <f t="shared" si="142"/>
        <v>0</v>
      </c>
    </row>
    <row r="1233" spans="1:11">
      <c r="A1233" s="24">
        <v>17</v>
      </c>
      <c r="B1233" s="24"/>
      <c r="C1233" s="25" t="s">
        <v>40</v>
      </c>
      <c r="D1233" s="37"/>
      <c r="E1233" s="38">
        <v>113832</v>
      </c>
      <c r="F1233" s="28">
        <f t="shared" si="140"/>
        <v>0</v>
      </c>
      <c r="G1233" s="124">
        <v>0</v>
      </c>
      <c r="H1233" s="30">
        <f t="shared" si="141"/>
        <v>0</v>
      </c>
      <c r="I1233" s="31">
        <f t="shared" si="143"/>
        <v>105400</v>
      </c>
      <c r="J1233" s="128"/>
      <c r="K1233" s="59">
        <f t="shared" si="142"/>
        <v>0</v>
      </c>
    </row>
    <row r="1234" spans="1:11">
      <c r="A1234" s="24">
        <v>18</v>
      </c>
      <c r="B1234" s="24"/>
      <c r="C1234" s="25" t="s">
        <v>41</v>
      </c>
      <c r="D1234" s="37"/>
      <c r="E1234" s="39">
        <v>98010</v>
      </c>
      <c r="F1234" s="28">
        <f t="shared" si="140"/>
        <v>0</v>
      </c>
      <c r="G1234" s="124">
        <v>0</v>
      </c>
      <c r="H1234" s="30">
        <f t="shared" si="141"/>
        <v>0</v>
      </c>
      <c r="I1234" s="31">
        <f t="shared" si="143"/>
        <v>90750</v>
      </c>
      <c r="J1234" s="128"/>
      <c r="K1234" s="59">
        <f t="shared" si="142"/>
        <v>0</v>
      </c>
    </row>
    <row r="1235" spans="1:11" ht="17.25">
      <c r="A1235" s="40"/>
      <c r="B1235" s="40"/>
      <c r="C1235" s="41" t="s">
        <v>42</v>
      </c>
      <c r="D1235" s="42">
        <f>SUM(D1217:D1234)</f>
        <v>75</v>
      </c>
      <c r="E1235" s="42"/>
      <c r="F1235" s="43">
        <f>SUM(F1217:F1234)</f>
        <v>7624850</v>
      </c>
      <c r="G1235" s="43"/>
      <c r="H1235" s="44">
        <f>SUM(H1217:H1234)</f>
        <v>7624850</v>
      </c>
      <c r="I1235" s="45"/>
      <c r="J1235" s="45"/>
      <c r="K1235" s="64">
        <f>SUM(K1217:K1234)</f>
        <v>7060046.2962962948</v>
      </c>
    </row>
    <row r="1236" spans="1:11" ht="31.5">
      <c r="A1236" s="46"/>
      <c r="B1236" s="46"/>
      <c r="C1236" s="47"/>
      <c r="D1236" s="48"/>
      <c r="E1236" s="48"/>
      <c r="F1236" s="49"/>
      <c r="G1236" s="49"/>
      <c r="H1236" s="50"/>
      <c r="I1236" s="51"/>
      <c r="J1236" s="51"/>
      <c r="K1236" s="65">
        <f>K1235*0.08</f>
        <v>564803.70370370359</v>
      </c>
    </row>
    <row r="1237" spans="1:11" ht="18">
      <c r="A1237" s="283" t="s">
        <v>43</v>
      </c>
      <c r="B1237" s="283"/>
      <c r="C1237" s="283"/>
      <c r="D1237" s="284" t="s">
        <v>44</v>
      </c>
      <c r="E1237" s="284"/>
      <c r="F1237" s="54"/>
      <c r="G1237" s="54"/>
      <c r="H1237" s="55" t="s">
        <v>45</v>
      </c>
      <c r="I1237" s="56"/>
      <c r="J1237" s="56"/>
      <c r="K1237" s="66">
        <f>SUM(K1235:K1236)</f>
        <v>7624849.9999999981</v>
      </c>
    </row>
    <row r="1242" spans="1:11" ht="15.75">
      <c r="A1242" s="279" t="s">
        <v>0</v>
      </c>
      <c r="B1242" s="279"/>
      <c r="C1242" s="279"/>
      <c r="D1242" s="279"/>
      <c r="E1242" s="279"/>
      <c r="F1242" s="279"/>
      <c r="G1242" s="279"/>
      <c r="H1242" s="279"/>
      <c r="I1242" s="3"/>
      <c r="J1242" s="3"/>
      <c r="K1242" s="112"/>
    </row>
    <row r="1243" spans="1:11" ht="17.25">
      <c r="A1243" s="279" t="s">
        <v>1</v>
      </c>
      <c r="B1243" s="279"/>
      <c r="C1243" s="279"/>
      <c r="D1243" s="279"/>
      <c r="E1243" s="279"/>
      <c r="F1243" s="279"/>
      <c r="G1243" s="279"/>
      <c r="H1243" s="279"/>
      <c r="I1243" s="3"/>
      <c r="J1243" s="3"/>
      <c r="K1243" s="58"/>
    </row>
    <row r="1244" spans="1:11" ht="15.75">
      <c r="A1244" s="279" t="s">
        <v>2</v>
      </c>
      <c r="B1244" s="279"/>
      <c r="C1244" s="279"/>
      <c r="D1244" s="279"/>
      <c r="E1244" s="279"/>
      <c r="F1244" s="279"/>
      <c r="G1244" s="279"/>
      <c r="H1244" s="279"/>
      <c r="I1244" s="3"/>
      <c r="J1244" s="3"/>
      <c r="K1244" s="59"/>
    </row>
    <row r="1245" spans="1:11" ht="15.75">
      <c r="A1245" s="279" t="s">
        <v>4</v>
      </c>
      <c r="B1245" s="279"/>
      <c r="C1245" s="279"/>
      <c r="D1245" s="279"/>
      <c r="E1245" s="279"/>
      <c r="F1245" s="279"/>
      <c r="G1245" s="279"/>
      <c r="H1245" s="279"/>
      <c r="I1245" s="3"/>
      <c r="J1245" s="3"/>
      <c r="K1245" s="59"/>
    </row>
    <row r="1246" spans="1:11" ht="15.75">
      <c r="A1246" s="280" t="s">
        <v>6</v>
      </c>
      <c r="B1246" s="280"/>
      <c r="C1246" s="280"/>
      <c r="D1246" s="280"/>
      <c r="E1246" s="280"/>
      <c r="F1246" s="280"/>
      <c r="G1246" s="280"/>
      <c r="H1246" s="280"/>
      <c r="I1246" s="3"/>
      <c r="J1246" s="3"/>
      <c r="K1246" s="59"/>
    </row>
    <row r="1247" spans="1:11" ht="27.75">
      <c r="A1247" s="9"/>
      <c r="B1247" s="9"/>
      <c r="C1247" s="9"/>
      <c r="D1247" s="281" t="s">
        <v>594</v>
      </c>
      <c r="E1247" s="281"/>
      <c r="F1247" s="281"/>
      <c r="G1247" s="281"/>
      <c r="H1247" s="281"/>
      <c r="I1247" s="3"/>
      <c r="J1247" s="3"/>
      <c r="K1247" s="59"/>
    </row>
    <row r="1248" spans="1:11" ht="15.75">
      <c r="A1248" s="11" t="s">
        <v>358</v>
      </c>
      <c r="B1248" s="1"/>
      <c r="C1248" s="11">
        <v>18020402</v>
      </c>
      <c r="D1248" s="13"/>
      <c r="E1248" s="286"/>
      <c r="F1248" s="286"/>
      <c r="G1248" s="286"/>
      <c r="H1248" s="286"/>
      <c r="I1248" s="15"/>
      <c r="J1248" s="15"/>
      <c r="K1248" s="59"/>
    </row>
    <row r="1249" spans="1:11" ht="15.75">
      <c r="A1249" s="11" t="s">
        <v>9</v>
      </c>
      <c r="B1249" s="11"/>
      <c r="C1249" s="286" t="s">
        <v>409</v>
      </c>
      <c r="D1249" s="286"/>
      <c r="E1249" s="286"/>
      <c r="F1249" s="16"/>
      <c r="G1249" s="11"/>
      <c r="H1249" s="16"/>
      <c r="I1249" s="20" t="s">
        <v>161</v>
      </c>
      <c r="J1249" s="20"/>
      <c r="K1249" s="62"/>
    </row>
    <row r="1250" spans="1:11" ht="15.75">
      <c r="A1250" s="11" t="s">
        <v>11</v>
      </c>
      <c r="B1250" s="11"/>
      <c r="C1250" s="289"/>
      <c r="D1250" s="289"/>
      <c r="E1250" s="289"/>
      <c r="F1250" s="289"/>
      <c r="G1250" s="18"/>
      <c r="H1250" s="19" t="s">
        <v>13</v>
      </c>
      <c r="I1250" s="3"/>
      <c r="J1250" s="3"/>
      <c r="K1250" s="59"/>
    </row>
    <row r="1251" spans="1:11" ht="15.75">
      <c r="A1251" s="21" t="s">
        <v>14</v>
      </c>
      <c r="B1251" s="21"/>
      <c r="C1251" s="21" t="s">
        <v>16</v>
      </c>
      <c r="D1251" s="21"/>
      <c r="E1251" s="22" t="s">
        <v>18</v>
      </c>
      <c r="F1251" s="23" t="s">
        <v>19</v>
      </c>
      <c r="G1251" s="23" t="s">
        <v>20</v>
      </c>
      <c r="H1251" s="21" t="s">
        <v>21</v>
      </c>
      <c r="I1251" s="3"/>
      <c r="J1251" s="175"/>
      <c r="K1251" s="59"/>
    </row>
    <row r="1252" spans="1:11">
      <c r="A1252" s="24">
        <v>1</v>
      </c>
      <c r="B1252" s="171"/>
      <c r="C1252" s="172" t="s">
        <v>23</v>
      </c>
      <c r="D1252" s="26"/>
      <c r="E1252" s="27">
        <v>79305</v>
      </c>
      <c r="F1252" s="28">
        <f t="shared" ref="F1252:F1269" si="144">E1252*D1252</f>
        <v>0</v>
      </c>
      <c r="G1252" s="29">
        <v>0</v>
      </c>
      <c r="H1252" s="30">
        <f t="shared" ref="H1252:H1269" si="145">F1252-F1252*G1252</f>
        <v>0</v>
      </c>
      <c r="I1252" s="31">
        <f>E1252/1.08</f>
        <v>73430.555555555547</v>
      </c>
      <c r="J1252" s="31"/>
      <c r="K1252" s="59">
        <f t="shared" ref="K1252:K1269" si="146">I1252*D1252</f>
        <v>0</v>
      </c>
    </row>
    <row r="1253" spans="1:11">
      <c r="A1253" s="24">
        <v>2</v>
      </c>
      <c r="B1253" s="173"/>
      <c r="C1253" s="25" t="s">
        <v>25</v>
      </c>
      <c r="D1253" s="32"/>
      <c r="E1253" s="33">
        <v>128591</v>
      </c>
      <c r="F1253" s="28">
        <f t="shared" si="144"/>
        <v>0</v>
      </c>
      <c r="G1253" s="29">
        <v>0</v>
      </c>
      <c r="H1253" s="30">
        <f t="shared" si="145"/>
        <v>0</v>
      </c>
      <c r="I1253" s="31">
        <f t="shared" ref="I1253:I1269" si="147">E1253/1.08</f>
        <v>119065.74074074073</v>
      </c>
      <c r="J1253" s="128"/>
      <c r="K1253" s="59">
        <f t="shared" si="146"/>
        <v>0</v>
      </c>
    </row>
    <row r="1254" spans="1:11">
      <c r="A1254" s="24">
        <v>3</v>
      </c>
      <c r="B1254" s="173"/>
      <c r="C1254" s="25" t="s">
        <v>26</v>
      </c>
      <c r="D1254" s="88"/>
      <c r="E1254" s="27">
        <v>60043</v>
      </c>
      <c r="F1254" s="28">
        <f t="shared" si="144"/>
        <v>0</v>
      </c>
      <c r="G1254" s="29">
        <v>0</v>
      </c>
      <c r="H1254" s="30">
        <f t="shared" si="145"/>
        <v>0</v>
      </c>
      <c r="I1254" s="31">
        <f t="shared" si="147"/>
        <v>55595.370370370365</v>
      </c>
      <c r="J1254" s="31"/>
      <c r="K1254" s="59">
        <f t="shared" si="146"/>
        <v>0</v>
      </c>
    </row>
    <row r="1255" spans="1:11">
      <c r="A1255" s="24">
        <v>4</v>
      </c>
      <c r="B1255" s="24"/>
      <c r="C1255" s="25" t="s">
        <v>27</v>
      </c>
      <c r="D1255" s="106"/>
      <c r="E1255" s="27">
        <v>115781</v>
      </c>
      <c r="F1255" s="28">
        <f t="shared" si="144"/>
        <v>0</v>
      </c>
      <c r="G1255" s="124">
        <v>0</v>
      </c>
      <c r="H1255" s="30">
        <f t="shared" si="145"/>
        <v>0</v>
      </c>
      <c r="I1255" s="31">
        <f t="shared" si="147"/>
        <v>107204.62962962962</v>
      </c>
      <c r="J1255" s="128"/>
      <c r="K1255" s="59">
        <f t="shared" si="146"/>
        <v>0</v>
      </c>
    </row>
    <row r="1256" spans="1:11">
      <c r="A1256" s="24">
        <v>5</v>
      </c>
      <c r="B1256" s="174"/>
      <c r="C1256" s="172" t="s">
        <v>28</v>
      </c>
      <c r="D1256" s="32">
        <v>20</v>
      </c>
      <c r="E1256" s="27">
        <v>119943</v>
      </c>
      <c r="F1256" s="28">
        <f t="shared" si="144"/>
        <v>2398860</v>
      </c>
      <c r="G1256" s="124">
        <v>0</v>
      </c>
      <c r="H1256" s="30">
        <f t="shared" si="145"/>
        <v>2398860</v>
      </c>
      <c r="I1256" s="31">
        <f t="shared" si="147"/>
        <v>111058.33333333333</v>
      </c>
      <c r="J1256" s="128"/>
      <c r="K1256" s="59">
        <f t="shared" si="146"/>
        <v>2221166.6666666665</v>
      </c>
    </row>
    <row r="1257" spans="1:11">
      <c r="A1257" s="24">
        <v>6</v>
      </c>
      <c r="B1257" s="24"/>
      <c r="C1257" s="25" t="s">
        <v>29</v>
      </c>
      <c r="D1257" s="26"/>
      <c r="E1257" s="27">
        <v>94810</v>
      </c>
      <c r="F1257" s="28">
        <f t="shared" si="144"/>
        <v>0</v>
      </c>
      <c r="G1257" s="29">
        <v>0</v>
      </c>
      <c r="H1257" s="30">
        <f t="shared" si="145"/>
        <v>0</v>
      </c>
      <c r="I1257" s="31">
        <f t="shared" si="147"/>
        <v>87787.037037037036</v>
      </c>
      <c r="J1257" s="31"/>
      <c r="K1257" s="59">
        <f t="shared" si="146"/>
        <v>0</v>
      </c>
    </row>
    <row r="1258" spans="1:11">
      <c r="A1258" s="24">
        <v>7</v>
      </c>
      <c r="B1258" s="24"/>
      <c r="C1258" s="25" t="s">
        <v>30</v>
      </c>
      <c r="D1258" s="34"/>
      <c r="E1258" s="27">
        <v>141396</v>
      </c>
      <c r="F1258" s="28">
        <f t="shared" si="144"/>
        <v>0</v>
      </c>
      <c r="G1258" s="29">
        <v>0</v>
      </c>
      <c r="H1258" s="30">
        <f t="shared" si="145"/>
        <v>0</v>
      </c>
      <c r="I1258" s="31">
        <f t="shared" si="147"/>
        <v>130922.22222222222</v>
      </c>
      <c r="J1258" s="31"/>
      <c r="K1258" s="59">
        <f t="shared" si="146"/>
        <v>0</v>
      </c>
    </row>
    <row r="1259" spans="1:11">
      <c r="A1259" s="24">
        <v>8</v>
      </c>
      <c r="B1259" s="24"/>
      <c r="C1259" s="25" t="s">
        <v>31</v>
      </c>
      <c r="D1259" s="34"/>
      <c r="E1259" s="27">
        <v>232931</v>
      </c>
      <c r="F1259" s="28">
        <f t="shared" si="144"/>
        <v>0</v>
      </c>
      <c r="G1259" s="29">
        <v>0</v>
      </c>
      <c r="H1259" s="30">
        <f t="shared" si="145"/>
        <v>0</v>
      </c>
      <c r="I1259" s="31">
        <f t="shared" si="147"/>
        <v>215676.85185185182</v>
      </c>
      <c r="J1259" s="31"/>
      <c r="K1259" s="59">
        <f t="shared" si="146"/>
        <v>0</v>
      </c>
    </row>
    <row r="1260" spans="1:11">
      <c r="A1260" s="24">
        <v>9</v>
      </c>
      <c r="B1260" s="171"/>
      <c r="C1260" s="172" t="s">
        <v>32</v>
      </c>
      <c r="D1260" s="26"/>
      <c r="E1260" s="33">
        <v>93150</v>
      </c>
      <c r="F1260" s="28">
        <f t="shared" si="144"/>
        <v>0</v>
      </c>
      <c r="G1260" s="29">
        <v>0</v>
      </c>
      <c r="H1260" s="30">
        <f t="shared" si="145"/>
        <v>0</v>
      </c>
      <c r="I1260" s="31">
        <f t="shared" si="147"/>
        <v>86250</v>
      </c>
      <c r="J1260" s="31"/>
      <c r="K1260" s="59">
        <f t="shared" si="146"/>
        <v>0</v>
      </c>
    </row>
    <row r="1261" spans="1:11">
      <c r="A1261" s="24">
        <v>10</v>
      </c>
      <c r="B1261" s="174"/>
      <c r="C1261" s="36" t="s">
        <v>33</v>
      </c>
      <c r="D1261" s="37"/>
      <c r="E1261" s="33">
        <v>101053</v>
      </c>
      <c r="F1261" s="28">
        <f t="shared" si="144"/>
        <v>0</v>
      </c>
      <c r="G1261" s="29">
        <v>0</v>
      </c>
      <c r="H1261" s="30">
        <f t="shared" si="145"/>
        <v>0</v>
      </c>
      <c r="I1261" s="31">
        <f t="shared" si="147"/>
        <v>93567.592592592584</v>
      </c>
      <c r="J1261" s="31"/>
      <c r="K1261" s="59">
        <f t="shared" si="146"/>
        <v>0</v>
      </c>
    </row>
    <row r="1262" spans="1:11">
      <c r="A1262" s="24">
        <v>11</v>
      </c>
      <c r="B1262" s="171"/>
      <c r="C1262" s="172" t="s">
        <v>34</v>
      </c>
      <c r="D1262" s="37"/>
      <c r="E1262" s="27">
        <v>54198</v>
      </c>
      <c r="F1262" s="28">
        <f t="shared" si="144"/>
        <v>0</v>
      </c>
      <c r="G1262" s="29">
        <v>0</v>
      </c>
      <c r="H1262" s="30">
        <f t="shared" si="145"/>
        <v>0</v>
      </c>
      <c r="I1262" s="31">
        <f t="shared" si="147"/>
        <v>50183.333333333328</v>
      </c>
      <c r="J1262" s="31"/>
      <c r="K1262" s="59">
        <f t="shared" si="146"/>
        <v>0</v>
      </c>
    </row>
    <row r="1263" spans="1:11">
      <c r="A1263" s="24">
        <v>12</v>
      </c>
      <c r="B1263" s="24"/>
      <c r="C1263" s="25" t="s">
        <v>35</v>
      </c>
      <c r="D1263" s="37"/>
      <c r="E1263" s="27">
        <v>49680</v>
      </c>
      <c r="F1263" s="28">
        <f t="shared" si="144"/>
        <v>0</v>
      </c>
      <c r="G1263" s="29">
        <v>0</v>
      </c>
      <c r="H1263" s="30">
        <f t="shared" si="145"/>
        <v>0</v>
      </c>
      <c r="I1263" s="31">
        <f t="shared" si="147"/>
        <v>46000</v>
      </c>
      <c r="J1263" s="31"/>
      <c r="K1263" s="59">
        <f t="shared" si="146"/>
        <v>0</v>
      </c>
    </row>
    <row r="1264" spans="1:11">
      <c r="A1264" s="24">
        <v>13</v>
      </c>
      <c r="B1264" s="24"/>
      <c r="C1264" s="25" t="s">
        <v>36</v>
      </c>
      <c r="D1264" s="37"/>
      <c r="E1264" s="38">
        <v>64152</v>
      </c>
      <c r="F1264" s="28">
        <f t="shared" si="144"/>
        <v>0</v>
      </c>
      <c r="G1264" s="29">
        <v>0</v>
      </c>
      <c r="H1264" s="30">
        <f t="shared" si="145"/>
        <v>0</v>
      </c>
      <c r="I1264" s="31">
        <f t="shared" si="147"/>
        <v>59399.999999999993</v>
      </c>
      <c r="J1264" s="31"/>
      <c r="K1264" s="59">
        <f t="shared" si="146"/>
        <v>0</v>
      </c>
    </row>
    <row r="1265" spans="1:11">
      <c r="A1265" s="24">
        <v>14</v>
      </c>
      <c r="B1265" s="24"/>
      <c r="C1265" s="25" t="s">
        <v>37</v>
      </c>
      <c r="D1265" s="37"/>
      <c r="E1265" s="38">
        <v>65934</v>
      </c>
      <c r="F1265" s="28">
        <f t="shared" si="144"/>
        <v>0</v>
      </c>
      <c r="G1265" s="29">
        <v>0</v>
      </c>
      <c r="H1265" s="30">
        <f t="shared" si="145"/>
        <v>0</v>
      </c>
      <c r="I1265" s="31">
        <f t="shared" si="147"/>
        <v>61049.999999999993</v>
      </c>
      <c r="J1265" s="31"/>
      <c r="K1265" s="59">
        <f t="shared" si="146"/>
        <v>0</v>
      </c>
    </row>
    <row r="1266" spans="1:11">
      <c r="A1266" s="24">
        <v>15</v>
      </c>
      <c r="B1266" s="24"/>
      <c r="C1266" s="25" t="s">
        <v>38</v>
      </c>
      <c r="D1266" s="37"/>
      <c r="E1266" s="38">
        <v>76626</v>
      </c>
      <c r="F1266" s="28">
        <f t="shared" si="144"/>
        <v>0</v>
      </c>
      <c r="G1266" s="29">
        <v>0</v>
      </c>
      <c r="H1266" s="30">
        <f t="shared" si="145"/>
        <v>0</v>
      </c>
      <c r="I1266" s="31">
        <f t="shared" si="147"/>
        <v>70950</v>
      </c>
      <c r="J1266" s="31"/>
      <c r="K1266" s="59">
        <f t="shared" si="146"/>
        <v>0</v>
      </c>
    </row>
    <row r="1267" spans="1:11">
      <c r="A1267" s="24">
        <v>16</v>
      </c>
      <c r="B1267" s="24"/>
      <c r="C1267" s="25" t="s">
        <v>39</v>
      </c>
      <c r="D1267" s="37"/>
      <c r="E1267" s="38">
        <v>80190</v>
      </c>
      <c r="F1267" s="28">
        <f t="shared" si="144"/>
        <v>0</v>
      </c>
      <c r="G1267" s="29">
        <v>0</v>
      </c>
      <c r="H1267" s="30">
        <f t="shared" si="145"/>
        <v>0</v>
      </c>
      <c r="I1267" s="31">
        <f t="shared" si="147"/>
        <v>74250</v>
      </c>
      <c r="J1267" s="31"/>
      <c r="K1267" s="59">
        <f t="shared" si="146"/>
        <v>0</v>
      </c>
    </row>
    <row r="1268" spans="1:11">
      <c r="A1268" s="24">
        <v>17</v>
      </c>
      <c r="B1268" s="24"/>
      <c r="C1268" s="25" t="s">
        <v>40</v>
      </c>
      <c r="D1268" s="37"/>
      <c r="E1268" s="38">
        <v>113832</v>
      </c>
      <c r="F1268" s="28">
        <f t="shared" si="144"/>
        <v>0</v>
      </c>
      <c r="G1268" s="124">
        <v>0</v>
      </c>
      <c r="H1268" s="30">
        <f t="shared" si="145"/>
        <v>0</v>
      </c>
      <c r="I1268" s="31">
        <f t="shared" si="147"/>
        <v>105400</v>
      </c>
      <c r="J1268" s="128"/>
      <c r="K1268" s="59">
        <f t="shared" si="146"/>
        <v>0</v>
      </c>
    </row>
    <row r="1269" spans="1:11">
      <c r="A1269" s="24">
        <v>18</v>
      </c>
      <c r="B1269" s="24"/>
      <c r="C1269" s="25" t="s">
        <v>41</v>
      </c>
      <c r="D1269" s="37"/>
      <c r="E1269" s="39">
        <v>98010</v>
      </c>
      <c r="F1269" s="28">
        <f t="shared" si="144"/>
        <v>0</v>
      </c>
      <c r="G1269" s="124">
        <v>0</v>
      </c>
      <c r="H1269" s="30">
        <f t="shared" si="145"/>
        <v>0</v>
      </c>
      <c r="I1269" s="31">
        <f t="shared" si="147"/>
        <v>90750</v>
      </c>
      <c r="J1269" s="128"/>
      <c r="K1269" s="59">
        <f t="shared" si="146"/>
        <v>0</v>
      </c>
    </row>
    <row r="1270" spans="1:11" ht="17.25">
      <c r="A1270" s="40"/>
      <c r="B1270" s="40"/>
      <c r="C1270" s="41" t="s">
        <v>42</v>
      </c>
      <c r="D1270" s="42">
        <f>SUM(D1252:D1269)</f>
        <v>20</v>
      </c>
      <c r="E1270" s="42"/>
      <c r="F1270" s="43">
        <f>SUM(F1252:F1269)</f>
        <v>2398860</v>
      </c>
      <c r="G1270" s="43"/>
      <c r="H1270" s="44">
        <f>SUM(H1252:H1269)</f>
        <v>2398860</v>
      </c>
      <c r="I1270" s="45"/>
      <c r="J1270" s="45"/>
      <c r="K1270" s="64">
        <f>SUM(K1252:K1269)</f>
        <v>2221166.6666666665</v>
      </c>
    </row>
    <row r="1271" spans="1:11" ht="31.5">
      <c r="A1271" s="46"/>
      <c r="B1271" s="46"/>
      <c r="C1271" s="47"/>
      <c r="D1271" s="48"/>
      <c r="E1271" s="48"/>
      <c r="F1271" s="49"/>
      <c r="G1271" s="49"/>
      <c r="H1271" s="50"/>
      <c r="I1271" s="51"/>
      <c r="J1271" s="51"/>
      <c r="K1271" s="65">
        <f>K1270*0.08</f>
        <v>177693.33333333331</v>
      </c>
    </row>
    <row r="1272" spans="1:11" ht="18">
      <c r="A1272" s="283" t="s">
        <v>43</v>
      </c>
      <c r="B1272" s="283"/>
      <c r="C1272" s="283"/>
      <c r="D1272" s="284" t="s">
        <v>44</v>
      </c>
      <c r="E1272" s="284"/>
      <c r="F1272" s="54"/>
      <c r="G1272" s="54"/>
      <c r="H1272" s="55" t="s">
        <v>45</v>
      </c>
      <c r="I1272" s="56"/>
      <c r="J1272" s="56"/>
      <c r="K1272" s="66">
        <f>SUM(K1270:K1271)</f>
        <v>2398860</v>
      </c>
    </row>
    <row r="1278" spans="1:11" ht="15.75">
      <c r="A1278" s="279" t="s">
        <v>0</v>
      </c>
      <c r="B1278" s="279"/>
      <c r="C1278" s="279"/>
      <c r="D1278" s="279"/>
      <c r="E1278" s="279"/>
      <c r="F1278" s="279"/>
      <c r="G1278" s="279"/>
      <c r="H1278" s="279"/>
      <c r="I1278" s="3"/>
      <c r="J1278" s="3"/>
      <c r="K1278" s="112"/>
    </row>
    <row r="1279" spans="1:11" ht="17.25">
      <c r="A1279" s="279" t="s">
        <v>1</v>
      </c>
      <c r="B1279" s="279"/>
      <c r="C1279" s="279"/>
      <c r="D1279" s="279"/>
      <c r="E1279" s="279"/>
      <c r="F1279" s="279"/>
      <c r="G1279" s="279"/>
      <c r="H1279" s="279"/>
      <c r="I1279" s="3"/>
      <c r="J1279" s="3"/>
      <c r="K1279" s="58"/>
    </row>
    <row r="1280" spans="1:11" ht="15.75">
      <c r="A1280" s="279" t="s">
        <v>2</v>
      </c>
      <c r="B1280" s="279"/>
      <c r="C1280" s="279"/>
      <c r="D1280" s="279"/>
      <c r="E1280" s="279"/>
      <c r="F1280" s="279"/>
      <c r="G1280" s="279"/>
      <c r="H1280" s="279"/>
      <c r="I1280" s="3"/>
      <c r="J1280" s="3"/>
      <c r="K1280" s="59"/>
    </row>
    <row r="1281" spans="1:11" ht="15.75">
      <c r="A1281" s="279" t="s">
        <v>4</v>
      </c>
      <c r="B1281" s="279"/>
      <c r="C1281" s="279"/>
      <c r="D1281" s="279"/>
      <c r="E1281" s="279"/>
      <c r="F1281" s="279"/>
      <c r="G1281" s="279"/>
      <c r="H1281" s="279"/>
      <c r="I1281" s="3"/>
      <c r="J1281" s="3"/>
      <c r="K1281" s="59"/>
    </row>
    <row r="1282" spans="1:11" ht="15.75">
      <c r="A1282" s="280" t="s">
        <v>6</v>
      </c>
      <c r="B1282" s="280"/>
      <c r="C1282" s="280"/>
      <c r="D1282" s="280"/>
      <c r="E1282" s="280"/>
      <c r="F1282" s="280"/>
      <c r="G1282" s="280"/>
      <c r="H1282" s="280"/>
      <c r="I1282" s="3"/>
      <c r="J1282" s="3"/>
      <c r="K1282" s="59"/>
    </row>
    <row r="1283" spans="1:11" ht="27.75">
      <c r="A1283" s="9"/>
      <c r="B1283" s="9"/>
      <c r="C1283" s="9"/>
      <c r="D1283" s="281" t="s">
        <v>594</v>
      </c>
      <c r="E1283" s="281"/>
      <c r="F1283" s="281"/>
      <c r="G1283" s="281"/>
      <c r="H1283" s="281"/>
      <c r="I1283" s="3"/>
      <c r="J1283" s="3"/>
      <c r="K1283" s="59"/>
    </row>
    <row r="1284" spans="1:11" ht="15.75">
      <c r="A1284" s="11" t="s">
        <v>358</v>
      </c>
      <c r="B1284" s="1"/>
      <c r="C1284" s="11">
        <v>10049820</v>
      </c>
      <c r="D1284" s="13"/>
      <c r="E1284" s="286"/>
      <c r="F1284" s="286"/>
      <c r="G1284" s="286"/>
      <c r="H1284" s="286"/>
      <c r="I1284" s="15"/>
      <c r="J1284" s="15"/>
      <c r="K1284" s="59"/>
    </row>
    <row r="1285" spans="1:11" ht="15.75">
      <c r="A1285" s="11" t="s">
        <v>9</v>
      </c>
      <c r="B1285" s="11"/>
      <c r="C1285" s="286" t="s">
        <v>597</v>
      </c>
      <c r="D1285" s="286"/>
      <c r="E1285" s="286"/>
      <c r="F1285" s="16"/>
      <c r="G1285" s="11"/>
      <c r="H1285" s="16"/>
      <c r="I1285" s="20" t="s">
        <v>161</v>
      </c>
      <c r="J1285" s="20"/>
      <c r="K1285" s="62"/>
    </row>
    <row r="1286" spans="1:11" ht="15.75">
      <c r="A1286" s="11" t="s">
        <v>11</v>
      </c>
      <c r="B1286" s="11"/>
      <c r="C1286" s="289"/>
      <c r="D1286" s="289"/>
      <c r="E1286" s="289"/>
      <c r="F1286" s="289"/>
      <c r="G1286" s="18"/>
      <c r="H1286" s="19" t="s">
        <v>13</v>
      </c>
      <c r="I1286" s="3"/>
      <c r="J1286" s="3"/>
      <c r="K1286" s="59"/>
    </row>
    <row r="1287" spans="1:11" ht="15.75">
      <c r="A1287" s="21" t="s">
        <v>14</v>
      </c>
      <c r="B1287" s="21"/>
      <c r="C1287" s="21" t="s">
        <v>16</v>
      </c>
      <c r="D1287" s="21"/>
      <c r="E1287" s="22" t="s">
        <v>18</v>
      </c>
      <c r="F1287" s="23" t="s">
        <v>19</v>
      </c>
      <c r="G1287" s="23" t="s">
        <v>20</v>
      </c>
      <c r="H1287" s="21" t="s">
        <v>21</v>
      </c>
      <c r="I1287" s="3"/>
      <c r="J1287" s="175"/>
      <c r="K1287" s="59"/>
    </row>
    <row r="1288" spans="1:11">
      <c r="A1288" s="24">
        <v>1</v>
      </c>
      <c r="B1288" s="171"/>
      <c r="C1288" s="172" t="s">
        <v>23</v>
      </c>
      <c r="D1288" s="26">
        <v>40</v>
      </c>
      <c r="E1288" s="27">
        <v>79305</v>
      </c>
      <c r="F1288" s="28">
        <f t="shared" ref="F1288:F1305" si="148">E1288*D1288</f>
        <v>3172200</v>
      </c>
      <c r="G1288" s="29">
        <v>0</v>
      </c>
      <c r="H1288" s="30">
        <f t="shared" ref="H1288:H1305" si="149">F1288-F1288*G1288</f>
        <v>3172200</v>
      </c>
      <c r="I1288" s="31">
        <f>E1288/1.08</f>
        <v>73430.555555555547</v>
      </c>
      <c r="J1288" s="31"/>
      <c r="K1288" s="59">
        <f t="shared" ref="K1288:K1305" si="150">I1288*D1288</f>
        <v>2937222.222222222</v>
      </c>
    </row>
    <row r="1289" spans="1:11">
      <c r="A1289" s="24">
        <v>2</v>
      </c>
      <c r="B1289" s="173"/>
      <c r="C1289" s="25" t="s">
        <v>25</v>
      </c>
      <c r="D1289" s="32">
        <v>40</v>
      </c>
      <c r="E1289" s="33">
        <v>128591</v>
      </c>
      <c r="F1289" s="28">
        <f t="shared" si="148"/>
        <v>5143640</v>
      </c>
      <c r="G1289" s="29">
        <v>0</v>
      </c>
      <c r="H1289" s="30">
        <f t="shared" si="149"/>
        <v>5143640</v>
      </c>
      <c r="I1289" s="31">
        <f t="shared" ref="I1289:I1305" si="151">E1289/1.08</f>
        <v>119065.74074074073</v>
      </c>
      <c r="J1289" s="128"/>
      <c r="K1289" s="59">
        <f t="shared" si="150"/>
        <v>4762629.6296296287</v>
      </c>
    </row>
    <row r="1290" spans="1:11">
      <c r="A1290" s="24">
        <v>3</v>
      </c>
      <c r="B1290" s="173"/>
      <c r="C1290" s="25" t="s">
        <v>26</v>
      </c>
      <c r="D1290" s="88"/>
      <c r="E1290" s="27">
        <v>60043</v>
      </c>
      <c r="F1290" s="28">
        <f t="shared" si="148"/>
        <v>0</v>
      </c>
      <c r="G1290" s="29">
        <v>0</v>
      </c>
      <c r="H1290" s="30">
        <f t="shared" si="149"/>
        <v>0</v>
      </c>
      <c r="I1290" s="31">
        <f t="shared" si="151"/>
        <v>55595.370370370365</v>
      </c>
      <c r="J1290" s="31"/>
      <c r="K1290" s="59">
        <f t="shared" si="150"/>
        <v>0</v>
      </c>
    </row>
    <row r="1291" spans="1:11">
      <c r="A1291" s="24">
        <v>4</v>
      </c>
      <c r="B1291" s="24"/>
      <c r="C1291" s="25" t="s">
        <v>27</v>
      </c>
      <c r="D1291" s="106"/>
      <c r="E1291" s="27">
        <v>115781</v>
      </c>
      <c r="F1291" s="28">
        <f t="shared" si="148"/>
        <v>0</v>
      </c>
      <c r="G1291" s="124">
        <v>0</v>
      </c>
      <c r="H1291" s="30">
        <f t="shared" si="149"/>
        <v>0</v>
      </c>
      <c r="I1291" s="31">
        <f t="shared" si="151"/>
        <v>107204.62962962962</v>
      </c>
      <c r="J1291" s="128"/>
      <c r="K1291" s="59">
        <f t="shared" si="150"/>
        <v>0</v>
      </c>
    </row>
    <row r="1292" spans="1:11">
      <c r="A1292" s="24">
        <v>5</v>
      </c>
      <c r="B1292" s="174"/>
      <c r="C1292" s="172" t="s">
        <v>28</v>
      </c>
      <c r="D1292" s="32">
        <v>40</v>
      </c>
      <c r="E1292" s="27">
        <v>119943</v>
      </c>
      <c r="F1292" s="28">
        <f t="shared" si="148"/>
        <v>4797720</v>
      </c>
      <c r="G1292" s="124">
        <v>0</v>
      </c>
      <c r="H1292" s="30">
        <f t="shared" si="149"/>
        <v>4797720</v>
      </c>
      <c r="I1292" s="31">
        <f t="shared" si="151"/>
        <v>111058.33333333333</v>
      </c>
      <c r="J1292" s="128"/>
      <c r="K1292" s="59">
        <f t="shared" si="150"/>
        <v>4442333.333333333</v>
      </c>
    </row>
    <row r="1293" spans="1:11">
      <c r="A1293" s="24">
        <v>6</v>
      </c>
      <c r="B1293" s="24"/>
      <c r="C1293" s="25" t="s">
        <v>29</v>
      </c>
      <c r="D1293" s="26"/>
      <c r="E1293" s="27">
        <v>94810</v>
      </c>
      <c r="F1293" s="28">
        <f t="shared" si="148"/>
        <v>0</v>
      </c>
      <c r="G1293" s="29">
        <v>0</v>
      </c>
      <c r="H1293" s="30">
        <f t="shared" si="149"/>
        <v>0</v>
      </c>
      <c r="I1293" s="31">
        <f t="shared" si="151"/>
        <v>87787.037037037036</v>
      </c>
      <c r="J1293" s="31"/>
      <c r="K1293" s="59">
        <f t="shared" si="150"/>
        <v>0</v>
      </c>
    </row>
    <row r="1294" spans="1:11">
      <c r="A1294" s="24">
        <v>7</v>
      </c>
      <c r="B1294" s="24"/>
      <c r="C1294" s="25" t="s">
        <v>30</v>
      </c>
      <c r="D1294" s="34"/>
      <c r="E1294" s="27">
        <v>141396</v>
      </c>
      <c r="F1294" s="28">
        <f t="shared" si="148"/>
        <v>0</v>
      </c>
      <c r="G1294" s="29">
        <v>0</v>
      </c>
      <c r="H1294" s="30">
        <f t="shared" si="149"/>
        <v>0</v>
      </c>
      <c r="I1294" s="31">
        <f t="shared" si="151"/>
        <v>130922.22222222222</v>
      </c>
      <c r="J1294" s="31"/>
      <c r="K1294" s="59">
        <f t="shared" si="150"/>
        <v>0</v>
      </c>
    </row>
    <row r="1295" spans="1:11">
      <c r="A1295" s="24">
        <v>8</v>
      </c>
      <c r="B1295" s="24"/>
      <c r="C1295" s="25" t="s">
        <v>31</v>
      </c>
      <c r="D1295" s="34"/>
      <c r="E1295" s="27">
        <v>232931</v>
      </c>
      <c r="F1295" s="28">
        <f t="shared" si="148"/>
        <v>0</v>
      </c>
      <c r="G1295" s="29">
        <v>0</v>
      </c>
      <c r="H1295" s="30">
        <f t="shared" si="149"/>
        <v>0</v>
      </c>
      <c r="I1295" s="31">
        <f t="shared" si="151"/>
        <v>215676.85185185182</v>
      </c>
      <c r="J1295" s="31"/>
      <c r="K1295" s="59">
        <f t="shared" si="150"/>
        <v>0</v>
      </c>
    </row>
    <row r="1296" spans="1:11">
      <c r="A1296" s="24">
        <v>9</v>
      </c>
      <c r="B1296" s="171"/>
      <c r="C1296" s="172" t="s">
        <v>32</v>
      </c>
      <c r="D1296" s="26">
        <v>15</v>
      </c>
      <c r="E1296" s="33">
        <v>93150</v>
      </c>
      <c r="F1296" s="28">
        <f t="shared" si="148"/>
        <v>1397250</v>
      </c>
      <c r="G1296" s="29">
        <v>0</v>
      </c>
      <c r="H1296" s="30">
        <f t="shared" si="149"/>
        <v>1397250</v>
      </c>
      <c r="I1296" s="31">
        <f t="shared" si="151"/>
        <v>86250</v>
      </c>
      <c r="J1296" s="31"/>
      <c r="K1296" s="59">
        <f t="shared" si="150"/>
        <v>1293750</v>
      </c>
    </row>
    <row r="1297" spans="1:11">
      <c r="A1297" s="24">
        <v>10</v>
      </c>
      <c r="B1297" s="174"/>
      <c r="C1297" s="36" t="s">
        <v>33</v>
      </c>
      <c r="D1297" s="37"/>
      <c r="E1297" s="33">
        <v>101053</v>
      </c>
      <c r="F1297" s="28">
        <f t="shared" si="148"/>
        <v>0</v>
      </c>
      <c r="G1297" s="29">
        <v>0</v>
      </c>
      <c r="H1297" s="30">
        <f t="shared" si="149"/>
        <v>0</v>
      </c>
      <c r="I1297" s="31">
        <f t="shared" si="151"/>
        <v>93567.592592592584</v>
      </c>
      <c r="J1297" s="31"/>
      <c r="K1297" s="59">
        <f t="shared" si="150"/>
        <v>0</v>
      </c>
    </row>
    <row r="1298" spans="1:11">
      <c r="A1298" s="24">
        <v>11</v>
      </c>
      <c r="B1298" s="171"/>
      <c r="C1298" s="172" t="s">
        <v>34</v>
      </c>
      <c r="D1298" s="37"/>
      <c r="E1298" s="27">
        <v>54198</v>
      </c>
      <c r="F1298" s="28">
        <f t="shared" si="148"/>
        <v>0</v>
      </c>
      <c r="G1298" s="29">
        <v>0</v>
      </c>
      <c r="H1298" s="30">
        <f t="shared" si="149"/>
        <v>0</v>
      </c>
      <c r="I1298" s="31">
        <f t="shared" si="151"/>
        <v>50183.333333333328</v>
      </c>
      <c r="J1298" s="31"/>
      <c r="K1298" s="59">
        <f t="shared" si="150"/>
        <v>0</v>
      </c>
    </row>
    <row r="1299" spans="1:11">
      <c r="A1299" s="24">
        <v>12</v>
      </c>
      <c r="B1299" s="24"/>
      <c r="C1299" s="25" t="s">
        <v>35</v>
      </c>
      <c r="D1299" s="37"/>
      <c r="E1299" s="27">
        <v>49680</v>
      </c>
      <c r="F1299" s="28">
        <f t="shared" si="148"/>
        <v>0</v>
      </c>
      <c r="G1299" s="29">
        <v>0</v>
      </c>
      <c r="H1299" s="30">
        <f t="shared" si="149"/>
        <v>0</v>
      </c>
      <c r="I1299" s="31">
        <f t="shared" si="151"/>
        <v>46000</v>
      </c>
      <c r="J1299" s="31"/>
      <c r="K1299" s="59">
        <f t="shared" si="150"/>
        <v>0</v>
      </c>
    </row>
    <row r="1300" spans="1:11">
      <c r="A1300" s="24">
        <v>13</v>
      </c>
      <c r="B1300" s="24"/>
      <c r="C1300" s="25" t="s">
        <v>36</v>
      </c>
      <c r="D1300" s="37"/>
      <c r="E1300" s="38">
        <v>64152</v>
      </c>
      <c r="F1300" s="28">
        <f t="shared" si="148"/>
        <v>0</v>
      </c>
      <c r="G1300" s="29">
        <v>0</v>
      </c>
      <c r="H1300" s="30">
        <f t="shared" si="149"/>
        <v>0</v>
      </c>
      <c r="I1300" s="31">
        <f t="shared" si="151"/>
        <v>59399.999999999993</v>
      </c>
      <c r="J1300" s="31"/>
      <c r="K1300" s="59">
        <f t="shared" si="150"/>
        <v>0</v>
      </c>
    </row>
    <row r="1301" spans="1:11">
      <c r="A1301" s="24">
        <v>14</v>
      </c>
      <c r="B1301" s="24"/>
      <c r="C1301" s="25" t="s">
        <v>37</v>
      </c>
      <c r="D1301" s="37"/>
      <c r="E1301" s="38">
        <v>65934</v>
      </c>
      <c r="F1301" s="28">
        <f t="shared" si="148"/>
        <v>0</v>
      </c>
      <c r="G1301" s="29">
        <v>0</v>
      </c>
      <c r="H1301" s="30">
        <f t="shared" si="149"/>
        <v>0</v>
      </c>
      <c r="I1301" s="31">
        <f t="shared" si="151"/>
        <v>61049.999999999993</v>
      </c>
      <c r="J1301" s="31"/>
      <c r="K1301" s="59">
        <f t="shared" si="150"/>
        <v>0</v>
      </c>
    </row>
    <row r="1302" spans="1:11">
      <c r="A1302" s="24">
        <v>15</v>
      </c>
      <c r="B1302" s="24"/>
      <c r="C1302" s="25" t="s">
        <v>38</v>
      </c>
      <c r="D1302" s="37"/>
      <c r="E1302" s="38">
        <v>76626</v>
      </c>
      <c r="F1302" s="28">
        <f t="shared" si="148"/>
        <v>0</v>
      </c>
      <c r="G1302" s="29">
        <v>0</v>
      </c>
      <c r="H1302" s="30">
        <f t="shared" si="149"/>
        <v>0</v>
      </c>
      <c r="I1302" s="31">
        <f t="shared" si="151"/>
        <v>70950</v>
      </c>
      <c r="J1302" s="31"/>
      <c r="K1302" s="59">
        <f t="shared" si="150"/>
        <v>0</v>
      </c>
    </row>
    <row r="1303" spans="1:11">
      <c r="A1303" s="24">
        <v>16</v>
      </c>
      <c r="B1303" s="24"/>
      <c r="C1303" s="25" t="s">
        <v>39</v>
      </c>
      <c r="D1303" s="37"/>
      <c r="E1303" s="38">
        <v>80190</v>
      </c>
      <c r="F1303" s="28">
        <f t="shared" si="148"/>
        <v>0</v>
      </c>
      <c r="G1303" s="29">
        <v>0</v>
      </c>
      <c r="H1303" s="30">
        <f t="shared" si="149"/>
        <v>0</v>
      </c>
      <c r="I1303" s="31">
        <f t="shared" si="151"/>
        <v>74250</v>
      </c>
      <c r="J1303" s="31"/>
      <c r="K1303" s="59">
        <f t="shared" si="150"/>
        <v>0</v>
      </c>
    </row>
    <row r="1304" spans="1:11">
      <c r="A1304" s="24">
        <v>17</v>
      </c>
      <c r="B1304" s="24"/>
      <c r="C1304" s="25" t="s">
        <v>40</v>
      </c>
      <c r="D1304" s="37"/>
      <c r="E1304" s="38">
        <v>113832</v>
      </c>
      <c r="F1304" s="28">
        <f t="shared" si="148"/>
        <v>0</v>
      </c>
      <c r="G1304" s="124">
        <v>0</v>
      </c>
      <c r="H1304" s="30">
        <f t="shared" si="149"/>
        <v>0</v>
      </c>
      <c r="I1304" s="31">
        <f t="shared" si="151"/>
        <v>105400</v>
      </c>
      <c r="J1304" s="128"/>
      <c r="K1304" s="59">
        <f t="shared" si="150"/>
        <v>0</v>
      </c>
    </row>
    <row r="1305" spans="1:11">
      <c r="A1305" s="24">
        <v>18</v>
      </c>
      <c r="B1305" s="24"/>
      <c r="C1305" s="25" t="s">
        <v>41</v>
      </c>
      <c r="D1305" s="37"/>
      <c r="E1305" s="39">
        <v>98010</v>
      </c>
      <c r="F1305" s="28">
        <f t="shared" si="148"/>
        <v>0</v>
      </c>
      <c r="G1305" s="124">
        <v>0</v>
      </c>
      <c r="H1305" s="30">
        <f t="shared" si="149"/>
        <v>0</v>
      </c>
      <c r="I1305" s="31">
        <f t="shared" si="151"/>
        <v>90750</v>
      </c>
      <c r="J1305" s="128"/>
      <c r="K1305" s="59">
        <f t="shared" si="150"/>
        <v>0</v>
      </c>
    </row>
    <row r="1306" spans="1:11" ht="17.25">
      <c r="A1306" s="40"/>
      <c r="B1306" s="40"/>
      <c r="C1306" s="41" t="s">
        <v>42</v>
      </c>
      <c r="D1306" s="42">
        <f>SUM(D1288:D1305)</f>
        <v>135</v>
      </c>
      <c r="E1306" s="42"/>
      <c r="F1306" s="43">
        <f>SUM(F1288:F1305)</f>
        <v>14510810</v>
      </c>
      <c r="G1306" s="43"/>
      <c r="H1306" s="44">
        <f>SUM(H1288:H1305)</f>
        <v>14510810</v>
      </c>
      <c r="I1306" s="45"/>
      <c r="J1306" s="45"/>
      <c r="K1306" s="64">
        <f>SUM(K1288:K1305)</f>
        <v>13435935.185185183</v>
      </c>
    </row>
    <row r="1307" spans="1:11" ht="31.5">
      <c r="A1307" s="46"/>
      <c r="B1307" s="46"/>
      <c r="C1307" s="47"/>
      <c r="D1307" s="48"/>
      <c r="E1307" s="48"/>
      <c r="F1307" s="49"/>
      <c r="G1307" s="49"/>
      <c r="H1307" s="50"/>
      <c r="I1307" s="51"/>
      <c r="J1307" s="51"/>
      <c r="K1307" s="65">
        <f>K1306*0.08</f>
        <v>1074874.8148148146</v>
      </c>
    </row>
    <row r="1308" spans="1:11" ht="18">
      <c r="A1308" s="283" t="s">
        <v>43</v>
      </c>
      <c r="B1308" s="283"/>
      <c r="C1308" s="283"/>
      <c r="D1308" s="284" t="s">
        <v>44</v>
      </c>
      <c r="E1308" s="284"/>
      <c r="F1308" s="54"/>
      <c r="G1308" s="54"/>
      <c r="H1308" s="55" t="s">
        <v>45</v>
      </c>
      <c r="I1308" s="56"/>
      <c r="J1308" s="56"/>
      <c r="K1308" s="66">
        <f>SUM(K1306:K1307)</f>
        <v>14510809.999999998</v>
      </c>
    </row>
    <row r="1311" spans="1:11" ht="15.75">
      <c r="A1311" s="279" t="s">
        <v>0</v>
      </c>
      <c r="B1311" s="279"/>
      <c r="C1311" s="279"/>
      <c r="D1311" s="279"/>
      <c r="E1311" s="279"/>
      <c r="F1311" s="279"/>
      <c r="G1311" s="279"/>
      <c r="H1311" s="279"/>
      <c r="I1311" s="3"/>
      <c r="J1311" s="3"/>
      <c r="K1311" s="112"/>
    </row>
    <row r="1312" spans="1:11" ht="17.25">
      <c r="A1312" s="279" t="s">
        <v>1</v>
      </c>
      <c r="B1312" s="279"/>
      <c r="C1312" s="279"/>
      <c r="D1312" s="279"/>
      <c r="E1312" s="279"/>
      <c r="F1312" s="279"/>
      <c r="G1312" s="279"/>
      <c r="H1312" s="279"/>
      <c r="I1312" s="3"/>
      <c r="J1312" s="3"/>
      <c r="K1312" s="58"/>
    </row>
    <row r="1313" spans="1:11" ht="15.75">
      <c r="A1313" s="279" t="s">
        <v>2</v>
      </c>
      <c r="B1313" s="279"/>
      <c r="C1313" s="279"/>
      <c r="D1313" s="279"/>
      <c r="E1313" s="279"/>
      <c r="F1313" s="279"/>
      <c r="G1313" s="279"/>
      <c r="H1313" s="279"/>
      <c r="I1313" s="3"/>
      <c r="J1313" s="3"/>
      <c r="K1313" s="59"/>
    </row>
    <row r="1314" spans="1:11" ht="15.75">
      <c r="A1314" s="279" t="s">
        <v>4</v>
      </c>
      <c r="B1314" s="279"/>
      <c r="C1314" s="279"/>
      <c r="D1314" s="279"/>
      <c r="E1314" s="279"/>
      <c r="F1314" s="279"/>
      <c r="G1314" s="279"/>
      <c r="H1314" s="279"/>
      <c r="I1314" s="3"/>
      <c r="J1314" s="3"/>
      <c r="K1314" s="59"/>
    </row>
    <row r="1315" spans="1:11" ht="15.75">
      <c r="A1315" s="280" t="s">
        <v>6</v>
      </c>
      <c r="B1315" s="280"/>
      <c r="C1315" s="280"/>
      <c r="D1315" s="280"/>
      <c r="E1315" s="280"/>
      <c r="F1315" s="280"/>
      <c r="G1315" s="280"/>
      <c r="H1315" s="280"/>
      <c r="I1315" s="3"/>
      <c r="J1315" s="3"/>
      <c r="K1315" s="59"/>
    </row>
    <row r="1316" spans="1:11" ht="27.75">
      <c r="A1316" s="9"/>
      <c r="B1316" s="9"/>
      <c r="C1316" s="9"/>
      <c r="D1316" s="281" t="s">
        <v>591</v>
      </c>
      <c r="E1316" s="281"/>
      <c r="F1316" s="281"/>
      <c r="G1316" s="281"/>
      <c r="H1316" s="281"/>
      <c r="I1316" s="3"/>
      <c r="J1316" s="3"/>
      <c r="K1316" s="59"/>
    </row>
    <row r="1317" spans="1:11" ht="15.75">
      <c r="A1317" s="11" t="s">
        <v>358</v>
      </c>
      <c r="B1317" s="1"/>
      <c r="C1317" s="11">
        <v>29100726</v>
      </c>
      <c r="D1317" s="13"/>
      <c r="E1317" s="286"/>
      <c r="F1317" s="286"/>
      <c r="G1317" s="286"/>
      <c r="H1317" s="286"/>
      <c r="I1317" s="15"/>
      <c r="J1317" s="15"/>
      <c r="K1317" s="59"/>
    </row>
    <row r="1318" spans="1:11" ht="15.75">
      <c r="A1318" s="11" t="s">
        <v>9</v>
      </c>
      <c r="B1318" s="11"/>
      <c r="C1318" s="286" t="s">
        <v>257</v>
      </c>
      <c r="D1318" s="286"/>
      <c r="E1318" s="286"/>
      <c r="F1318" s="16"/>
      <c r="G1318" s="11"/>
      <c r="H1318" s="16"/>
      <c r="I1318" s="20" t="s">
        <v>161</v>
      </c>
      <c r="J1318" s="20"/>
      <c r="K1318" s="62"/>
    </row>
    <row r="1319" spans="1:11" ht="15.75">
      <c r="A1319" s="11" t="s">
        <v>11</v>
      </c>
      <c r="B1319" s="11"/>
      <c r="C1319" s="289"/>
      <c r="D1319" s="289"/>
      <c r="E1319" s="289"/>
      <c r="F1319" s="289"/>
      <c r="G1319" s="18"/>
      <c r="H1319" s="19" t="s">
        <v>13</v>
      </c>
      <c r="I1319" s="3"/>
      <c r="J1319" s="3"/>
      <c r="K1319" s="59"/>
    </row>
    <row r="1320" spans="1:11" ht="15.75">
      <c r="A1320" s="21" t="s">
        <v>14</v>
      </c>
      <c r="B1320" s="21"/>
      <c r="C1320" s="21" t="s">
        <v>16</v>
      </c>
      <c r="D1320" s="21"/>
      <c r="E1320" s="22" t="s">
        <v>18</v>
      </c>
      <c r="F1320" s="23" t="s">
        <v>19</v>
      </c>
      <c r="G1320" s="23" t="s">
        <v>20</v>
      </c>
      <c r="H1320" s="21" t="s">
        <v>21</v>
      </c>
      <c r="I1320" s="3"/>
      <c r="J1320" s="175"/>
      <c r="K1320" s="59"/>
    </row>
    <row r="1321" spans="1:11">
      <c r="A1321" s="24">
        <v>1</v>
      </c>
      <c r="B1321" s="171"/>
      <c r="C1321" s="172" t="s">
        <v>23</v>
      </c>
      <c r="D1321" s="26">
        <v>20</v>
      </c>
      <c r="E1321" s="27">
        <v>79305</v>
      </c>
      <c r="F1321" s="28">
        <f t="shared" ref="F1321:F1338" si="152">E1321*D1321</f>
        <v>1586100</v>
      </c>
      <c r="G1321" s="29">
        <v>0</v>
      </c>
      <c r="H1321" s="30">
        <f t="shared" ref="H1321:H1338" si="153">F1321-F1321*G1321</f>
        <v>1586100</v>
      </c>
      <c r="I1321" s="31">
        <f>E1321/1.08</f>
        <v>73430.555555555547</v>
      </c>
      <c r="J1321" s="31"/>
      <c r="K1321" s="59">
        <f t="shared" ref="K1321:K1338" si="154">I1321*D1321</f>
        <v>1468611.111111111</v>
      </c>
    </row>
    <row r="1322" spans="1:11">
      <c r="A1322" s="24">
        <v>2</v>
      </c>
      <c r="B1322" s="173"/>
      <c r="C1322" s="25" t="s">
        <v>25</v>
      </c>
      <c r="D1322" s="32">
        <v>20</v>
      </c>
      <c r="E1322" s="33">
        <v>128591</v>
      </c>
      <c r="F1322" s="28">
        <f t="shared" si="152"/>
        <v>2571820</v>
      </c>
      <c r="G1322" s="29">
        <v>0</v>
      </c>
      <c r="H1322" s="30">
        <f t="shared" si="153"/>
        <v>2571820</v>
      </c>
      <c r="I1322" s="31">
        <f t="shared" ref="I1322:I1338" si="155">E1322/1.08</f>
        <v>119065.74074074073</v>
      </c>
      <c r="J1322" s="128"/>
      <c r="K1322" s="59">
        <f t="shared" si="154"/>
        <v>2381314.8148148144</v>
      </c>
    </row>
    <row r="1323" spans="1:11">
      <c r="A1323" s="24">
        <v>3</v>
      </c>
      <c r="B1323" s="173"/>
      <c r="C1323" s="25" t="s">
        <v>26</v>
      </c>
      <c r="D1323" s="88"/>
      <c r="E1323" s="27">
        <v>60043</v>
      </c>
      <c r="F1323" s="28">
        <f t="shared" si="152"/>
        <v>0</v>
      </c>
      <c r="G1323" s="29">
        <v>0</v>
      </c>
      <c r="H1323" s="30">
        <f t="shared" si="153"/>
        <v>0</v>
      </c>
      <c r="I1323" s="31">
        <f t="shared" si="155"/>
        <v>55595.370370370365</v>
      </c>
      <c r="J1323" s="31"/>
      <c r="K1323" s="59">
        <f t="shared" si="154"/>
        <v>0</v>
      </c>
    </row>
    <row r="1324" spans="1:11">
      <c r="A1324" s="24">
        <v>4</v>
      </c>
      <c r="B1324" s="24"/>
      <c r="C1324" s="25" t="s">
        <v>27</v>
      </c>
      <c r="D1324" s="106">
        <v>20</v>
      </c>
      <c r="E1324" s="27">
        <v>115781</v>
      </c>
      <c r="F1324" s="28">
        <f t="shared" si="152"/>
        <v>2315620</v>
      </c>
      <c r="G1324" s="124">
        <v>0</v>
      </c>
      <c r="H1324" s="30">
        <f t="shared" si="153"/>
        <v>2315620</v>
      </c>
      <c r="I1324" s="31">
        <f t="shared" si="155"/>
        <v>107204.62962962962</v>
      </c>
      <c r="J1324" s="128"/>
      <c r="K1324" s="59">
        <f t="shared" si="154"/>
        <v>2144092.5925925924</v>
      </c>
    </row>
    <row r="1325" spans="1:11">
      <c r="A1325" s="24">
        <v>5</v>
      </c>
      <c r="B1325" s="174"/>
      <c r="C1325" s="172" t="s">
        <v>28</v>
      </c>
      <c r="D1325" s="32">
        <v>10</v>
      </c>
      <c r="E1325" s="27">
        <v>119943</v>
      </c>
      <c r="F1325" s="28">
        <f t="shared" si="152"/>
        <v>1199430</v>
      </c>
      <c r="G1325" s="124">
        <v>0</v>
      </c>
      <c r="H1325" s="30">
        <f t="shared" si="153"/>
        <v>1199430</v>
      </c>
      <c r="I1325" s="31">
        <f t="shared" si="155"/>
        <v>111058.33333333333</v>
      </c>
      <c r="J1325" s="128"/>
      <c r="K1325" s="59">
        <f t="shared" si="154"/>
        <v>1110583.3333333333</v>
      </c>
    </row>
    <row r="1326" spans="1:11" hidden="1">
      <c r="A1326" s="24">
        <v>6</v>
      </c>
      <c r="B1326" s="24"/>
      <c r="C1326" s="25" t="s">
        <v>29</v>
      </c>
      <c r="D1326" s="26"/>
      <c r="E1326" s="27">
        <v>94810</v>
      </c>
      <c r="F1326" s="28">
        <f t="shared" si="152"/>
        <v>0</v>
      </c>
      <c r="G1326" s="29">
        <v>0</v>
      </c>
      <c r="H1326" s="30">
        <f t="shared" si="153"/>
        <v>0</v>
      </c>
      <c r="I1326" s="31">
        <f t="shared" si="155"/>
        <v>87787.037037037036</v>
      </c>
      <c r="J1326" s="31"/>
      <c r="K1326" s="59">
        <f t="shared" si="154"/>
        <v>0</v>
      </c>
    </row>
    <row r="1327" spans="1:11" hidden="1">
      <c r="A1327" s="24">
        <v>7</v>
      </c>
      <c r="B1327" s="24"/>
      <c r="C1327" s="25" t="s">
        <v>30</v>
      </c>
      <c r="D1327" s="34"/>
      <c r="E1327" s="27">
        <v>141396</v>
      </c>
      <c r="F1327" s="28">
        <f t="shared" si="152"/>
        <v>0</v>
      </c>
      <c r="G1327" s="29">
        <v>0</v>
      </c>
      <c r="H1327" s="30">
        <f t="shared" si="153"/>
        <v>0</v>
      </c>
      <c r="I1327" s="31">
        <f t="shared" si="155"/>
        <v>130922.22222222222</v>
      </c>
      <c r="J1327" s="31"/>
      <c r="K1327" s="59">
        <f t="shared" si="154"/>
        <v>0</v>
      </c>
    </row>
    <row r="1328" spans="1:11" hidden="1">
      <c r="A1328" s="24">
        <v>8</v>
      </c>
      <c r="B1328" s="24"/>
      <c r="C1328" s="25" t="s">
        <v>31</v>
      </c>
      <c r="D1328" s="34"/>
      <c r="E1328" s="27">
        <v>232931</v>
      </c>
      <c r="F1328" s="28">
        <f t="shared" si="152"/>
        <v>0</v>
      </c>
      <c r="G1328" s="29">
        <v>0</v>
      </c>
      <c r="H1328" s="30">
        <f t="shared" si="153"/>
        <v>0</v>
      </c>
      <c r="I1328" s="31">
        <f t="shared" si="155"/>
        <v>215676.85185185182</v>
      </c>
      <c r="J1328" s="31"/>
      <c r="K1328" s="59">
        <f t="shared" si="154"/>
        <v>0</v>
      </c>
    </row>
    <row r="1329" spans="1:11" hidden="1">
      <c r="A1329" s="24">
        <v>9</v>
      </c>
      <c r="B1329" s="171"/>
      <c r="C1329" s="172" t="s">
        <v>32</v>
      </c>
      <c r="D1329" s="26"/>
      <c r="E1329" s="33">
        <v>93150</v>
      </c>
      <c r="F1329" s="28">
        <f t="shared" si="152"/>
        <v>0</v>
      </c>
      <c r="G1329" s="29">
        <v>0</v>
      </c>
      <c r="H1329" s="30">
        <f t="shared" si="153"/>
        <v>0</v>
      </c>
      <c r="I1329" s="31">
        <f t="shared" si="155"/>
        <v>86250</v>
      </c>
      <c r="J1329" s="31"/>
      <c r="K1329" s="59">
        <f t="shared" si="154"/>
        <v>0</v>
      </c>
    </row>
    <row r="1330" spans="1:11" hidden="1">
      <c r="A1330" s="24">
        <v>10</v>
      </c>
      <c r="B1330" s="174"/>
      <c r="C1330" s="36" t="s">
        <v>33</v>
      </c>
      <c r="D1330" s="37"/>
      <c r="E1330" s="33">
        <v>101053</v>
      </c>
      <c r="F1330" s="28">
        <f t="shared" si="152"/>
        <v>0</v>
      </c>
      <c r="G1330" s="29">
        <v>0</v>
      </c>
      <c r="H1330" s="30">
        <f t="shared" si="153"/>
        <v>0</v>
      </c>
      <c r="I1330" s="31">
        <f t="shared" si="155"/>
        <v>93567.592592592584</v>
      </c>
      <c r="J1330" s="31"/>
      <c r="K1330" s="59">
        <f t="shared" si="154"/>
        <v>0</v>
      </c>
    </row>
    <row r="1331" spans="1:11">
      <c r="A1331" s="24">
        <v>11</v>
      </c>
      <c r="B1331" s="171"/>
      <c r="C1331" s="172" t="s">
        <v>34</v>
      </c>
      <c r="D1331" s="37">
        <v>5</v>
      </c>
      <c r="E1331" s="27">
        <v>54198</v>
      </c>
      <c r="F1331" s="28">
        <f t="shared" si="152"/>
        <v>270990</v>
      </c>
      <c r="G1331" s="29">
        <v>0</v>
      </c>
      <c r="H1331" s="30">
        <f t="shared" si="153"/>
        <v>270990</v>
      </c>
      <c r="I1331" s="31">
        <f t="shared" si="155"/>
        <v>50183.333333333328</v>
      </c>
      <c r="J1331" s="31"/>
      <c r="K1331" s="59">
        <f t="shared" si="154"/>
        <v>250916.66666666663</v>
      </c>
    </row>
    <row r="1332" spans="1:11">
      <c r="A1332" s="24">
        <v>12</v>
      </c>
      <c r="B1332" s="24"/>
      <c r="C1332" s="25" t="s">
        <v>35</v>
      </c>
      <c r="D1332" s="37"/>
      <c r="E1332" s="27">
        <v>49680</v>
      </c>
      <c r="F1332" s="28">
        <f t="shared" si="152"/>
        <v>0</v>
      </c>
      <c r="G1332" s="29">
        <v>0</v>
      </c>
      <c r="H1332" s="30">
        <f t="shared" si="153"/>
        <v>0</v>
      </c>
      <c r="I1332" s="31">
        <f t="shared" si="155"/>
        <v>46000</v>
      </c>
      <c r="J1332" s="31"/>
      <c r="K1332" s="59">
        <f t="shared" si="154"/>
        <v>0</v>
      </c>
    </row>
    <row r="1333" spans="1:11" hidden="1">
      <c r="A1333" s="24">
        <v>13</v>
      </c>
      <c r="B1333" s="24"/>
      <c r="C1333" s="25" t="s">
        <v>36</v>
      </c>
      <c r="D1333" s="37"/>
      <c r="E1333" s="38">
        <v>64152</v>
      </c>
      <c r="F1333" s="28">
        <f t="shared" si="152"/>
        <v>0</v>
      </c>
      <c r="G1333" s="29">
        <v>0</v>
      </c>
      <c r="H1333" s="30">
        <f t="shared" si="153"/>
        <v>0</v>
      </c>
      <c r="I1333" s="31">
        <f t="shared" si="155"/>
        <v>59399.999999999993</v>
      </c>
      <c r="J1333" s="31"/>
      <c r="K1333" s="59">
        <f t="shared" si="154"/>
        <v>0</v>
      </c>
    </row>
    <row r="1334" spans="1:11" hidden="1">
      <c r="A1334" s="24">
        <v>14</v>
      </c>
      <c r="B1334" s="24"/>
      <c r="C1334" s="25" t="s">
        <v>37</v>
      </c>
      <c r="D1334" s="37"/>
      <c r="E1334" s="38">
        <v>65934</v>
      </c>
      <c r="F1334" s="28">
        <f t="shared" si="152"/>
        <v>0</v>
      </c>
      <c r="G1334" s="29">
        <v>0</v>
      </c>
      <c r="H1334" s="30">
        <f t="shared" si="153"/>
        <v>0</v>
      </c>
      <c r="I1334" s="31">
        <f t="shared" si="155"/>
        <v>61049.999999999993</v>
      </c>
      <c r="J1334" s="31"/>
      <c r="K1334" s="59">
        <f t="shared" si="154"/>
        <v>0</v>
      </c>
    </row>
    <row r="1335" spans="1:11" hidden="1">
      <c r="A1335" s="24">
        <v>15</v>
      </c>
      <c r="B1335" s="24"/>
      <c r="C1335" s="25" t="s">
        <v>38</v>
      </c>
      <c r="D1335" s="37"/>
      <c r="E1335" s="38">
        <v>76626</v>
      </c>
      <c r="F1335" s="28">
        <f t="shared" si="152"/>
        <v>0</v>
      </c>
      <c r="G1335" s="29">
        <v>0</v>
      </c>
      <c r="H1335" s="30">
        <f t="shared" si="153"/>
        <v>0</v>
      </c>
      <c r="I1335" s="31">
        <f t="shared" si="155"/>
        <v>70950</v>
      </c>
      <c r="J1335" s="31"/>
      <c r="K1335" s="59">
        <f t="shared" si="154"/>
        <v>0</v>
      </c>
    </row>
    <row r="1336" spans="1:11" hidden="1">
      <c r="A1336" s="24">
        <v>16</v>
      </c>
      <c r="B1336" s="24"/>
      <c r="C1336" s="25" t="s">
        <v>39</v>
      </c>
      <c r="D1336" s="37"/>
      <c r="E1336" s="38">
        <v>80190</v>
      </c>
      <c r="F1336" s="28">
        <f t="shared" si="152"/>
        <v>0</v>
      </c>
      <c r="G1336" s="29">
        <v>0</v>
      </c>
      <c r="H1336" s="30">
        <f t="shared" si="153"/>
        <v>0</v>
      </c>
      <c r="I1336" s="31">
        <f t="shared" si="155"/>
        <v>74250</v>
      </c>
      <c r="J1336" s="31"/>
      <c r="K1336" s="59">
        <f t="shared" si="154"/>
        <v>0</v>
      </c>
    </row>
    <row r="1337" spans="1:11" hidden="1">
      <c r="A1337" s="24">
        <v>17</v>
      </c>
      <c r="B1337" s="24"/>
      <c r="C1337" s="25" t="s">
        <v>40</v>
      </c>
      <c r="D1337" s="37"/>
      <c r="E1337" s="38">
        <v>113832</v>
      </c>
      <c r="F1337" s="28">
        <f t="shared" si="152"/>
        <v>0</v>
      </c>
      <c r="G1337" s="124">
        <v>0</v>
      </c>
      <c r="H1337" s="30">
        <f t="shared" si="153"/>
        <v>0</v>
      </c>
      <c r="I1337" s="31">
        <f t="shared" si="155"/>
        <v>105400</v>
      </c>
      <c r="J1337" s="128"/>
      <c r="K1337" s="59">
        <f t="shared" si="154"/>
        <v>0</v>
      </c>
    </row>
    <row r="1338" spans="1:11" hidden="1">
      <c r="A1338" s="24">
        <v>18</v>
      </c>
      <c r="B1338" s="24"/>
      <c r="C1338" s="25" t="s">
        <v>41</v>
      </c>
      <c r="D1338" s="37"/>
      <c r="E1338" s="39">
        <v>98010</v>
      </c>
      <c r="F1338" s="28">
        <f t="shared" si="152"/>
        <v>0</v>
      </c>
      <c r="G1338" s="124">
        <v>0</v>
      </c>
      <c r="H1338" s="30">
        <f t="shared" si="153"/>
        <v>0</v>
      </c>
      <c r="I1338" s="31">
        <f t="shared" si="155"/>
        <v>90750</v>
      </c>
      <c r="J1338" s="128"/>
      <c r="K1338" s="59">
        <f t="shared" si="154"/>
        <v>0</v>
      </c>
    </row>
    <row r="1339" spans="1:11" ht="17.25">
      <c r="A1339" s="40"/>
      <c r="B1339" s="40"/>
      <c r="C1339" s="41" t="s">
        <v>42</v>
      </c>
      <c r="D1339" s="42">
        <f>SUM(D1321:D1338)</f>
        <v>75</v>
      </c>
      <c r="E1339" s="42"/>
      <c r="F1339" s="43">
        <f>SUM(F1321:F1338)</f>
        <v>7943960</v>
      </c>
      <c r="G1339" s="43"/>
      <c r="H1339" s="44">
        <f>SUM(H1321:H1338)</f>
        <v>7943960</v>
      </c>
      <c r="I1339" s="45"/>
      <c r="J1339" s="45"/>
      <c r="K1339" s="64">
        <f>SUM(K1321:K1338)</f>
        <v>7355518.5185185177</v>
      </c>
    </row>
    <row r="1340" spans="1:11" ht="31.5">
      <c r="A1340" s="46"/>
      <c r="B1340" s="46"/>
      <c r="C1340" s="47"/>
      <c r="D1340" s="48"/>
      <c r="E1340" s="48"/>
      <c r="F1340" s="49"/>
      <c r="G1340" s="49"/>
      <c r="H1340" s="50"/>
      <c r="I1340" s="51"/>
      <c r="J1340" s="51"/>
      <c r="K1340" s="65">
        <f>K1339*0.08</f>
        <v>588441.48148148146</v>
      </c>
    </row>
    <row r="1341" spans="1:11" ht="18">
      <c r="A1341" s="283" t="s">
        <v>43</v>
      </c>
      <c r="B1341" s="283"/>
      <c r="C1341" s="283"/>
      <c r="D1341" s="284" t="s">
        <v>44</v>
      </c>
      <c r="E1341" s="284"/>
      <c r="F1341" s="54"/>
      <c r="G1341" s="54"/>
      <c r="H1341" s="55" t="s">
        <v>45</v>
      </c>
      <c r="I1341" s="56"/>
      <c r="J1341" s="56"/>
      <c r="K1341" s="66">
        <f>SUM(K1339:K1340)</f>
        <v>7943959.9999999991</v>
      </c>
    </row>
    <row r="1345" spans="1:17" s="131" customFormat="1">
      <c r="I1345" s="132"/>
      <c r="J1345" s="132"/>
      <c r="K1345" s="132"/>
      <c r="Q1345" s="132"/>
    </row>
    <row r="1348" spans="1:17" ht="15.75">
      <c r="A1348" s="279" t="s">
        <v>0</v>
      </c>
      <c r="B1348" s="279"/>
      <c r="C1348" s="279"/>
      <c r="D1348" s="279"/>
      <c r="E1348" s="279"/>
      <c r="F1348" s="279"/>
      <c r="G1348" s="279"/>
      <c r="H1348" s="279"/>
      <c r="I1348" s="3"/>
      <c r="J1348" s="3"/>
      <c r="K1348" s="112"/>
    </row>
    <row r="1349" spans="1:17" ht="17.25">
      <c r="A1349" s="279" t="s">
        <v>1</v>
      </c>
      <c r="B1349" s="279"/>
      <c r="C1349" s="279"/>
      <c r="D1349" s="279"/>
      <c r="E1349" s="279"/>
      <c r="F1349" s="279"/>
      <c r="G1349" s="279"/>
      <c r="H1349" s="279"/>
      <c r="I1349" s="3"/>
      <c r="J1349" s="3"/>
      <c r="K1349" s="58"/>
    </row>
    <row r="1350" spans="1:17" ht="15.75">
      <c r="A1350" s="279" t="s">
        <v>2</v>
      </c>
      <c r="B1350" s="279"/>
      <c r="C1350" s="279"/>
      <c r="D1350" s="279"/>
      <c r="E1350" s="279"/>
      <c r="F1350" s="279"/>
      <c r="G1350" s="279"/>
      <c r="H1350" s="279"/>
      <c r="I1350" s="3"/>
      <c r="J1350" s="3"/>
      <c r="K1350" s="59"/>
    </row>
    <row r="1351" spans="1:17" ht="15.75">
      <c r="A1351" s="279" t="s">
        <v>4</v>
      </c>
      <c r="B1351" s="279"/>
      <c r="C1351" s="279"/>
      <c r="D1351" s="279"/>
      <c r="E1351" s="279"/>
      <c r="F1351" s="279"/>
      <c r="G1351" s="279"/>
      <c r="H1351" s="279"/>
      <c r="I1351" s="3"/>
      <c r="J1351" s="3"/>
      <c r="K1351" s="59"/>
    </row>
    <row r="1352" spans="1:17" ht="15.75">
      <c r="A1352" s="280" t="s">
        <v>6</v>
      </c>
      <c r="B1352" s="280"/>
      <c r="C1352" s="280"/>
      <c r="D1352" s="280"/>
      <c r="E1352" s="280"/>
      <c r="F1352" s="280"/>
      <c r="G1352" s="280"/>
      <c r="H1352" s="280"/>
      <c r="I1352" s="3"/>
      <c r="J1352" s="3"/>
      <c r="K1352" s="59"/>
    </row>
    <row r="1353" spans="1:17" ht="27.75">
      <c r="A1353" s="9"/>
      <c r="B1353" s="9"/>
      <c r="C1353" s="9"/>
      <c r="D1353" s="281" t="s">
        <v>598</v>
      </c>
      <c r="E1353" s="281"/>
      <c r="F1353" s="281"/>
      <c r="G1353" s="281"/>
      <c r="H1353" s="281"/>
      <c r="I1353" s="3"/>
      <c r="J1353" s="3"/>
      <c r="K1353" s="59"/>
    </row>
    <row r="1354" spans="1:17" ht="15.75">
      <c r="A1354" s="11" t="s">
        <v>358</v>
      </c>
      <c r="B1354" s="1"/>
      <c r="C1354" s="11">
        <v>15288314</v>
      </c>
      <c r="D1354" s="13"/>
      <c r="E1354" s="286"/>
      <c r="F1354" s="286"/>
      <c r="G1354" s="286"/>
      <c r="H1354" s="286"/>
      <c r="I1354" s="15"/>
      <c r="J1354" s="15"/>
      <c r="K1354" s="59"/>
    </row>
    <row r="1355" spans="1:17" ht="15.75">
      <c r="A1355" s="11" t="s">
        <v>9</v>
      </c>
      <c r="B1355" s="11"/>
      <c r="C1355" s="286" t="s">
        <v>581</v>
      </c>
      <c r="D1355" s="286"/>
      <c r="E1355" s="286"/>
      <c r="F1355" s="16"/>
      <c r="G1355" s="11"/>
      <c r="H1355" s="16"/>
      <c r="I1355" s="20" t="s">
        <v>161</v>
      </c>
      <c r="J1355" s="20"/>
      <c r="K1355" s="62"/>
    </row>
    <row r="1356" spans="1:17" ht="15.75">
      <c r="A1356" s="11" t="s">
        <v>11</v>
      </c>
      <c r="B1356" s="11"/>
      <c r="C1356" s="289"/>
      <c r="D1356" s="289"/>
      <c r="E1356" s="289"/>
      <c r="F1356" s="289"/>
      <c r="G1356" s="18"/>
      <c r="H1356" s="19" t="s">
        <v>13</v>
      </c>
      <c r="I1356" s="3"/>
      <c r="J1356" s="3"/>
      <c r="K1356" s="59"/>
    </row>
    <row r="1357" spans="1:17" ht="15.75">
      <c r="A1357" s="21" t="s">
        <v>14</v>
      </c>
      <c r="B1357" s="21"/>
      <c r="C1357" s="21" t="s">
        <v>16</v>
      </c>
      <c r="D1357" s="21"/>
      <c r="E1357" s="22" t="s">
        <v>18</v>
      </c>
      <c r="F1357" s="23" t="s">
        <v>19</v>
      </c>
      <c r="G1357" s="23" t="s">
        <v>20</v>
      </c>
      <c r="H1357" s="21" t="s">
        <v>21</v>
      </c>
      <c r="I1357" s="3"/>
      <c r="J1357" s="175"/>
      <c r="K1357" s="59"/>
    </row>
    <row r="1358" spans="1:17">
      <c r="A1358" s="24">
        <v>1</v>
      </c>
      <c r="B1358" s="171"/>
      <c r="C1358" s="172" t="s">
        <v>23</v>
      </c>
      <c r="D1358" s="26"/>
      <c r="E1358" s="27">
        <v>79305</v>
      </c>
      <c r="F1358" s="28">
        <f t="shared" ref="F1358:F1375" si="156">E1358*D1358</f>
        <v>0</v>
      </c>
      <c r="G1358" s="29">
        <v>0</v>
      </c>
      <c r="H1358" s="30">
        <f t="shared" ref="H1358:H1375" si="157">F1358-F1358*G1358</f>
        <v>0</v>
      </c>
      <c r="I1358" s="31">
        <f>E1358/1.08</f>
        <v>73430.555555555547</v>
      </c>
      <c r="J1358" s="31"/>
      <c r="K1358" s="59">
        <f t="shared" ref="K1358:K1375" si="158">I1358*D1358</f>
        <v>0</v>
      </c>
    </row>
    <row r="1359" spans="1:17" s="131" customFormat="1">
      <c r="A1359" s="120">
        <v>2</v>
      </c>
      <c r="B1359" s="120"/>
      <c r="C1359" s="121" t="s">
        <v>25</v>
      </c>
      <c r="D1359" s="126">
        <v>20</v>
      </c>
      <c r="E1359" s="33">
        <v>128591</v>
      </c>
      <c r="F1359" s="123">
        <f t="shared" si="156"/>
        <v>2571820</v>
      </c>
      <c r="G1359" s="124">
        <v>0.15</v>
      </c>
      <c r="H1359" s="125">
        <f t="shared" si="157"/>
        <v>2186047</v>
      </c>
      <c r="I1359" s="128">
        <f>E1359/1.08*0.85</f>
        <v>101205.87962962962</v>
      </c>
      <c r="J1359" s="128"/>
      <c r="K1359" s="129">
        <f t="shared" si="158"/>
        <v>2024117.5925925924</v>
      </c>
      <c r="Q1359" s="132"/>
    </row>
    <row r="1360" spans="1:17">
      <c r="A1360" s="24">
        <v>3</v>
      </c>
      <c r="B1360" s="173"/>
      <c r="C1360" s="25" t="s">
        <v>26</v>
      </c>
      <c r="D1360" s="88"/>
      <c r="E1360" s="27">
        <v>60043</v>
      </c>
      <c r="F1360" s="28">
        <f t="shared" si="156"/>
        <v>0</v>
      </c>
      <c r="G1360" s="29">
        <v>0</v>
      </c>
      <c r="H1360" s="30">
        <f t="shared" si="157"/>
        <v>0</v>
      </c>
      <c r="I1360" s="31">
        <f t="shared" ref="I1360:I1375" si="159">E1360/1.08</f>
        <v>55595.370370370365</v>
      </c>
      <c r="J1360" s="31"/>
      <c r="K1360" s="59">
        <f t="shared" si="158"/>
        <v>0</v>
      </c>
    </row>
    <row r="1361" spans="1:17" s="131" customFormat="1">
      <c r="A1361" s="120">
        <v>4</v>
      </c>
      <c r="B1361" s="120"/>
      <c r="C1361" s="121" t="s">
        <v>27</v>
      </c>
      <c r="D1361" s="122"/>
      <c r="E1361" s="33">
        <v>115781</v>
      </c>
      <c r="F1361" s="123">
        <f t="shared" si="156"/>
        <v>0</v>
      </c>
      <c r="G1361" s="124">
        <v>0.15</v>
      </c>
      <c r="H1361" s="125">
        <f t="shared" si="157"/>
        <v>0</v>
      </c>
      <c r="I1361" s="128">
        <f>E1361/1.08*0.85</f>
        <v>91123.935185185168</v>
      </c>
      <c r="J1361" s="128"/>
      <c r="K1361" s="129">
        <f t="shared" si="158"/>
        <v>0</v>
      </c>
      <c r="Q1361" s="132"/>
    </row>
    <row r="1362" spans="1:17">
      <c r="A1362" s="24">
        <v>5</v>
      </c>
      <c r="B1362" s="174"/>
      <c r="C1362" s="172" t="s">
        <v>28</v>
      </c>
      <c r="D1362" s="32"/>
      <c r="E1362" s="27">
        <v>119943</v>
      </c>
      <c r="F1362" s="28">
        <f t="shared" si="156"/>
        <v>0</v>
      </c>
      <c r="G1362" s="157">
        <v>0</v>
      </c>
      <c r="H1362" s="30">
        <f t="shared" si="157"/>
        <v>0</v>
      </c>
      <c r="I1362" s="31">
        <f t="shared" si="159"/>
        <v>111058.33333333333</v>
      </c>
      <c r="J1362" s="128"/>
      <c r="K1362" s="59">
        <f t="shared" si="158"/>
        <v>0</v>
      </c>
    </row>
    <row r="1363" spans="1:17">
      <c r="A1363" s="24">
        <v>6</v>
      </c>
      <c r="B1363" s="24"/>
      <c r="C1363" s="25" t="s">
        <v>29</v>
      </c>
      <c r="D1363" s="26"/>
      <c r="E1363" s="27">
        <v>94810</v>
      </c>
      <c r="F1363" s="28">
        <f t="shared" si="156"/>
        <v>0</v>
      </c>
      <c r="G1363" s="29">
        <v>0</v>
      </c>
      <c r="H1363" s="30">
        <f t="shared" si="157"/>
        <v>0</v>
      </c>
      <c r="I1363" s="31">
        <f t="shared" si="159"/>
        <v>87787.037037037036</v>
      </c>
      <c r="J1363" s="31"/>
      <c r="K1363" s="59">
        <f t="shared" si="158"/>
        <v>0</v>
      </c>
    </row>
    <row r="1364" spans="1:17">
      <c r="A1364" s="24">
        <v>7</v>
      </c>
      <c r="B1364" s="24"/>
      <c r="C1364" s="25" t="s">
        <v>30</v>
      </c>
      <c r="D1364" s="34"/>
      <c r="E1364" s="27">
        <v>141396</v>
      </c>
      <c r="F1364" s="28">
        <f t="shared" si="156"/>
        <v>0</v>
      </c>
      <c r="G1364" s="29">
        <v>0</v>
      </c>
      <c r="H1364" s="30">
        <f t="shared" si="157"/>
        <v>0</v>
      </c>
      <c r="I1364" s="31">
        <f t="shared" si="159"/>
        <v>130922.22222222222</v>
      </c>
      <c r="J1364" s="31"/>
      <c r="K1364" s="59">
        <f t="shared" si="158"/>
        <v>0</v>
      </c>
    </row>
    <row r="1365" spans="1:17">
      <c r="A1365" s="24">
        <v>8</v>
      </c>
      <c r="B1365" s="24"/>
      <c r="C1365" s="25" t="s">
        <v>31</v>
      </c>
      <c r="D1365" s="34"/>
      <c r="E1365" s="27">
        <v>232931</v>
      </c>
      <c r="F1365" s="28">
        <f t="shared" si="156"/>
        <v>0</v>
      </c>
      <c r="G1365" s="29">
        <v>0</v>
      </c>
      <c r="H1365" s="30">
        <f t="shared" si="157"/>
        <v>0</v>
      </c>
      <c r="I1365" s="31">
        <f t="shared" si="159"/>
        <v>215676.85185185182</v>
      </c>
      <c r="J1365" s="31"/>
      <c r="K1365" s="59">
        <f t="shared" si="158"/>
        <v>0</v>
      </c>
    </row>
    <row r="1366" spans="1:17">
      <c r="A1366" s="24">
        <v>9</v>
      </c>
      <c r="B1366" s="171"/>
      <c r="C1366" s="172" t="s">
        <v>32</v>
      </c>
      <c r="D1366" s="26"/>
      <c r="E1366" s="33">
        <v>93150</v>
      </c>
      <c r="F1366" s="28">
        <f t="shared" si="156"/>
        <v>0</v>
      </c>
      <c r="G1366" s="29">
        <v>0</v>
      </c>
      <c r="H1366" s="30">
        <f t="shared" si="157"/>
        <v>0</v>
      </c>
      <c r="I1366" s="31">
        <f t="shared" si="159"/>
        <v>86250</v>
      </c>
      <c r="J1366" s="31"/>
      <c r="K1366" s="59">
        <f t="shared" si="158"/>
        <v>0</v>
      </c>
    </row>
    <row r="1367" spans="1:17">
      <c r="A1367" s="24">
        <v>10</v>
      </c>
      <c r="B1367" s="174"/>
      <c r="C1367" s="36" t="s">
        <v>33</v>
      </c>
      <c r="D1367" s="37"/>
      <c r="E1367" s="33">
        <v>101053</v>
      </c>
      <c r="F1367" s="28">
        <f t="shared" si="156"/>
        <v>0</v>
      </c>
      <c r="G1367" s="29">
        <v>0</v>
      </c>
      <c r="H1367" s="30">
        <f t="shared" si="157"/>
        <v>0</v>
      </c>
      <c r="I1367" s="31">
        <f t="shared" si="159"/>
        <v>93567.592592592584</v>
      </c>
      <c r="J1367" s="31"/>
      <c r="K1367" s="59">
        <f t="shared" si="158"/>
        <v>0</v>
      </c>
    </row>
    <row r="1368" spans="1:17">
      <c r="A1368" s="24">
        <v>11</v>
      </c>
      <c r="B1368" s="171"/>
      <c r="C1368" s="172" t="s">
        <v>34</v>
      </c>
      <c r="D1368" s="37"/>
      <c r="E1368" s="27">
        <v>54198</v>
      </c>
      <c r="F1368" s="28">
        <f t="shared" si="156"/>
        <v>0</v>
      </c>
      <c r="G1368" s="29">
        <v>0</v>
      </c>
      <c r="H1368" s="30">
        <f t="shared" si="157"/>
        <v>0</v>
      </c>
      <c r="I1368" s="31">
        <f t="shared" si="159"/>
        <v>50183.333333333328</v>
      </c>
      <c r="J1368" s="31"/>
      <c r="K1368" s="59">
        <f t="shared" si="158"/>
        <v>0</v>
      </c>
    </row>
    <row r="1369" spans="1:17">
      <c r="A1369" s="24">
        <v>12</v>
      </c>
      <c r="B1369" s="24"/>
      <c r="C1369" s="25" t="s">
        <v>35</v>
      </c>
      <c r="D1369" s="37"/>
      <c r="E1369" s="27">
        <v>49680</v>
      </c>
      <c r="F1369" s="28">
        <f t="shared" si="156"/>
        <v>0</v>
      </c>
      <c r="G1369" s="29">
        <v>0</v>
      </c>
      <c r="H1369" s="30">
        <f t="shared" si="157"/>
        <v>0</v>
      </c>
      <c r="I1369" s="31">
        <f t="shared" si="159"/>
        <v>46000</v>
      </c>
      <c r="J1369" s="31"/>
      <c r="K1369" s="59">
        <f t="shared" si="158"/>
        <v>0</v>
      </c>
    </row>
    <row r="1370" spans="1:17">
      <c r="A1370" s="24">
        <v>13</v>
      </c>
      <c r="B1370" s="24"/>
      <c r="C1370" s="25" t="s">
        <v>36</v>
      </c>
      <c r="D1370" s="37"/>
      <c r="E1370" s="38">
        <v>64152</v>
      </c>
      <c r="F1370" s="28">
        <f t="shared" si="156"/>
        <v>0</v>
      </c>
      <c r="G1370" s="29">
        <v>0</v>
      </c>
      <c r="H1370" s="30">
        <f t="shared" si="157"/>
        <v>0</v>
      </c>
      <c r="I1370" s="31">
        <f t="shared" si="159"/>
        <v>59399.999999999993</v>
      </c>
      <c r="J1370" s="31"/>
      <c r="K1370" s="59">
        <f t="shared" si="158"/>
        <v>0</v>
      </c>
    </row>
    <row r="1371" spans="1:17">
      <c r="A1371" s="24">
        <v>14</v>
      </c>
      <c r="B1371" s="24"/>
      <c r="C1371" s="25" t="s">
        <v>37</v>
      </c>
      <c r="D1371" s="37"/>
      <c r="E1371" s="38">
        <v>65934</v>
      </c>
      <c r="F1371" s="28">
        <f t="shared" si="156"/>
        <v>0</v>
      </c>
      <c r="G1371" s="29">
        <v>0</v>
      </c>
      <c r="H1371" s="30">
        <f t="shared" si="157"/>
        <v>0</v>
      </c>
      <c r="I1371" s="31">
        <f t="shared" si="159"/>
        <v>61049.999999999993</v>
      </c>
      <c r="J1371" s="31"/>
      <c r="K1371" s="59">
        <f t="shared" si="158"/>
        <v>0</v>
      </c>
    </row>
    <row r="1372" spans="1:17">
      <c r="A1372" s="24">
        <v>15</v>
      </c>
      <c r="B1372" s="24"/>
      <c r="C1372" s="25" t="s">
        <v>38</v>
      </c>
      <c r="D1372" s="37"/>
      <c r="E1372" s="38">
        <v>76626</v>
      </c>
      <c r="F1372" s="28">
        <f t="shared" si="156"/>
        <v>0</v>
      </c>
      <c r="G1372" s="29">
        <v>0</v>
      </c>
      <c r="H1372" s="30">
        <f t="shared" si="157"/>
        <v>0</v>
      </c>
      <c r="I1372" s="31">
        <f t="shared" si="159"/>
        <v>70950</v>
      </c>
      <c r="J1372" s="31"/>
      <c r="K1372" s="59">
        <f t="shared" si="158"/>
        <v>0</v>
      </c>
    </row>
    <row r="1373" spans="1:17">
      <c r="A1373" s="24">
        <v>16</v>
      </c>
      <c r="B1373" s="24"/>
      <c r="C1373" s="25" t="s">
        <v>39</v>
      </c>
      <c r="D1373" s="37"/>
      <c r="E1373" s="38">
        <v>80190</v>
      </c>
      <c r="F1373" s="28">
        <f t="shared" si="156"/>
        <v>0</v>
      </c>
      <c r="G1373" s="29">
        <v>0</v>
      </c>
      <c r="H1373" s="30">
        <f t="shared" si="157"/>
        <v>0</v>
      </c>
      <c r="I1373" s="31">
        <f t="shared" si="159"/>
        <v>74250</v>
      </c>
      <c r="J1373" s="31"/>
      <c r="K1373" s="59">
        <f t="shared" si="158"/>
        <v>0</v>
      </c>
    </row>
    <row r="1374" spans="1:17">
      <c r="A1374" s="24">
        <v>17</v>
      </c>
      <c r="B1374" s="24"/>
      <c r="C1374" s="25" t="s">
        <v>40</v>
      </c>
      <c r="D1374" s="37"/>
      <c r="E1374" s="38">
        <v>113832</v>
      </c>
      <c r="F1374" s="28">
        <f t="shared" si="156"/>
        <v>0</v>
      </c>
      <c r="G1374" s="124">
        <v>0</v>
      </c>
      <c r="H1374" s="30">
        <f t="shared" si="157"/>
        <v>0</v>
      </c>
      <c r="I1374" s="31">
        <f t="shared" si="159"/>
        <v>105400</v>
      </c>
      <c r="J1374" s="128"/>
      <c r="K1374" s="59">
        <f t="shared" si="158"/>
        <v>0</v>
      </c>
    </row>
    <row r="1375" spans="1:17">
      <c r="A1375" s="24">
        <v>18</v>
      </c>
      <c r="B1375" s="24"/>
      <c r="C1375" s="25" t="s">
        <v>41</v>
      </c>
      <c r="D1375" s="37"/>
      <c r="E1375" s="39">
        <v>98010</v>
      </c>
      <c r="F1375" s="28">
        <f t="shared" si="156"/>
        <v>0</v>
      </c>
      <c r="G1375" s="124">
        <v>0</v>
      </c>
      <c r="H1375" s="30">
        <f t="shared" si="157"/>
        <v>0</v>
      </c>
      <c r="I1375" s="31">
        <f t="shared" si="159"/>
        <v>90750</v>
      </c>
      <c r="J1375" s="128"/>
      <c r="K1375" s="59">
        <f t="shared" si="158"/>
        <v>0</v>
      </c>
    </row>
    <row r="1376" spans="1:17" ht="17.25">
      <c r="A1376" s="40"/>
      <c r="B1376" s="40"/>
      <c r="C1376" s="41" t="s">
        <v>42</v>
      </c>
      <c r="D1376" s="42">
        <f>SUM(D1358:D1375)</f>
        <v>20</v>
      </c>
      <c r="E1376" s="42"/>
      <c r="F1376" s="43">
        <f>SUM(F1358:F1375)</f>
        <v>2571820</v>
      </c>
      <c r="G1376" s="43"/>
      <c r="H1376" s="44">
        <f>SUM(H1358:H1375)</f>
        <v>2186047</v>
      </c>
      <c r="I1376" s="45"/>
      <c r="J1376" s="45"/>
      <c r="K1376" s="64">
        <f>SUM(K1358:K1375)</f>
        <v>2024117.5925925924</v>
      </c>
    </row>
    <row r="1377" spans="1:11" ht="31.5">
      <c r="A1377" s="46"/>
      <c r="B1377" s="46"/>
      <c r="C1377" s="47"/>
      <c r="D1377" s="48"/>
      <c r="E1377" s="48"/>
      <c r="F1377" s="49"/>
      <c r="G1377" s="49"/>
      <c r="H1377" s="50"/>
      <c r="I1377" s="51"/>
      <c r="J1377" s="51"/>
      <c r="K1377" s="65">
        <f>K1376*0.08</f>
        <v>161929.40740740739</v>
      </c>
    </row>
    <row r="1378" spans="1:11" ht="18">
      <c r="A1378" s="283" t="s">
        <v>43</v>
      </c>
      <c r="B1378" s="283"/>
      <c r="C1378" s="283"/>
      <c r="D1378" s="284" t="s">
        <v>44</v>
      </c>
      <c r="E1378" s="284"/>
      <c r="F1378" s="54"/>
      <c r="G1378" s="54"/>
      <c r="H1378" s="55" t="s">
        <v>45</v>
      </c>
      <c r="I1378" s="56"/>
      <c r="J1378" s="56"/>
      <c r="K1378" s="66">
        <f>SUM(K1376:K1377)</f>
        <v>2186046.9999999995</v>
      </c>
    </row>
    <row r="1381" spans="1:11">
      <c r="C1381" s="131" t="s">
        <v>599</v>
      </c>
      <c r="D1381" s="131" t="s">
        <v>600</v>
      </c>
      <c r="E1381" s="131"/>
      <c r="F1381" s="131" t="s">
        <v>167</v>
      </c>
    </row>
    <row r="1382" spans="1:11">
      <c r="C1382" s="131" t="s">
        <v>601</v>
      </c>
      <c r="D1382" s="131" t="s">
        <v>600</v>
      </c>
      <c r="E1382" s="131"/>
      <c r="F1382" s="131" t="s">
        <v>167</v>
      </c>
    </row>
    <row r="1386" spans="1:11" ht="15.75">
      <c r="A1386" s="279" t="s">
        <v>0</v>
      </c>
      <c r="B1386" s="279"/>
      <c r="C1386" s="279"/>
      <c r="D1386" s="279"/>
      <c r="E1386" s="279"/>
      <c r="F1386" s="279"/>
      <c r="G1386" s="279"/>
      <c r="H1386" s="279"/>
      <c r="I1386" s="3"/>
      <c r="J1386" s="3"/>
      <c r="K1386" s="112"/>
    </row>
    <row r="1387" spans="1:11" ht="17.25">
      <c r="A1387" s="279" t="s">
        <v>1</v>
      </c>
      <c r="B1387" s="279"/>
      <c r="C1387" s="279"/>
      <c r="D1387" s="279"/>
      <c r="E1387" s="279"/>
      <c r="F1387" s="279"/>
      <c r="G1387" s="279"/>
      <c r="H1387" s="279"/>
      <c r="I1387" s="3"/>
      <c r="J1387" s="3"/>
      <c r="K1387" s="58"/>
    </row>
    <row r="1388" spans="1:11" ht="15.75">
      <c r="A1388" s="279" t="s">
        <v>2</v>
      </c>
      <c r="B1388" s="279"/>
      <c r="C1388" s="279"/>
      <c r="D1388" s="279"/>
      <c r="E1388" s="279"/>
      <c r="F1388" s="279"/>
      <c r="G1388" s="279"/>
      <c r="H1388" s="279"/>
      <c r="I1388" s="3"/>
      <c r="J1388" s="3"/>
      <c r="K1388" s="59"/>
    </row>
    <row r="1389" spans="1:11" ht="15.75">
      <c r="A1389" s="279" t="s">
        <v>4</v>
      </c>
      <c r="B1389" s="279"/>
      <c r="C1389" s="279"/>
      <c r="D1389" s="279"/>
      <c r="E1389" s="279"/>
      <c r="F1389" s="279"/>
      <c r="G1389" s="279"/>
      <c r="H1389" s="279"/>
      <c r="I1389" s="3"/>
      <c r="J1389" s="3"/>
      <c r="K1389" s="59"/>
    </row>
    <row r="1390" spans="1:11" ht="15.75">
      <c r="A1390" s="280" t="s">
        <v>6</v>
      </c>
      <c r="B1390" s="280"/>
      <c r="C1390" s="280"/>
      <c r="D1390" s="280"/>
      <c r="E1390" s="280"/>
      <c r="F1390" s="280"/>
      <c r="G1390" s="280"/>
      <c r="H1390" s="280"/>
      <c r="I1390" s="3"/>
      <c r="J1390" s="3"/>
      <c r="K1390" s="59"/>
    </row>
    <row r="1391" spans="1:11" ht="27.75">
      <c r="A1391" s="9"/>
      <c r="B1391" s="9"/>
      <c r="C1391" s="9"/>
      <c r="D1391" s="281" t="s">
        <v>598</v>
      </c>
      <c r="E1391" s="281"/>
      <c r="F1391" s="281"/>
      <c r="G1391" s="281"/>
      <c r="H1391" s="281"/>
      <c r="I1391" s="3"/>
      <c r="J1391" s="3"/>
      <c r="K1391" s="59"/>
    </row>
    <row r="1392" spans="1:11" ht="15.75">
      <c r="A1392" s="11" t="s">
        <v>358</v>
      </c>
      <c r="B1392" s="1"/>
      <c r="C1392" s="11">
        <v>15288412</v>
      </c>
      <c r="D1392" s="13"/>
      <c r="E1392" s="286"/>
      <c r="F1392" s="286"/>
      <c r="G1392" s="286"/>
      <c r="H1392" s="286"/>
      <c r="I1392" s="15"/>
      <c r="J1392" s="15"/>
      <c r="K1392" s="59"/>
    </row>
    <row r="1393" spans="1:17" ht="15.75">
      <c r="A1393" s="11" t="s">
        <v>9</v>
      </c>
      <c r="B1393" s="11"/>
      <c r="C1393" s="286" t="s">
        <v>581</v>
      </c>
      <c r="D1393" s="286"/>
      <c r="E1393" s="286"/>
      <c r="F1393" s="16"/>
      <c r="G1393" s="11"/>
      <c r="H1393" s="16"/>
      <c r="I1393" s="20" t="s">
        <v>161</v>
      </c>
      <c r="J1393" s="20"/>
      <c r="K1393" s="62"/>
    </row>
    <row r="1394" spans="1:17" ht="15.75">
      <c r="A1394" s="11" t="s">
        <v>11</v>
      </c>
      <c r="B1394" s="11"/>
      <c r="C1394" s="289"/>
      <c r="D1394" s="289"/>
      <c r="E1394" s="289"/>
      <c r="F1394" s="289"/>
      <c r="G1394" s="258"/>
      <c r="H1394" s="19" t="s">
        <v>13</v>
      </c>
      <c r="I1394" s="3"/>
      <c r="J1394" s="3"/>
      <c r="K1394" s="59"/>
    </row>
    <row r="1395" spans="1:17" ht="15.75">
      <c r="A1395" s="21" t="s">
        <v>14</v>
      </c>
      <c r="B1395" s="21"/>
      <c r="C1395" s="21" t="s">
        <v>16</v>
      </c>
      <c r="D1395" s="21"/>
      <c r="E1395" s="22" t="s">
        <v>18</v>
      </c>
      <c r="F1395" s="23" t="s">
        <v>19</v>
      </c>
      <c r="G1395" s="23" t="s">
        <v>20</v>
      </c>
      <c r="H1395" s="21" t="s">
        <v>21</v>
      </c>
      <c r="I1395" s="3"/>
      <c r="J1395" s="175"/>
      <c r="K1395" s="59"/>
    </row>
    <row r="1396" spans="1:17">
      <c r="A1396" s="24">
        <v>1</v>
      </c>
      <c r="B1396" s="171"/>
      <c r="C1396" s="172" t="s">
        <v>23</v>
      </c>
      <c r="D1396" s="26">
        <v>20</v>
      </c>
      <c r="E1396" s="27">
        <v>79305</v>
      </c>
      <c r="F1396" s="28">
        <f t="shared" ref="F1396:F1413" si="160">E1396*D1396</f>
        <v>1586100</v>
      </c>
      <c r="G1396" s="29">
        <v>0</v>
      </c>
      <c r="H1396" s="30">
        <f t="shared" ref="H1396:H1413" si="161">F1396-F1396*G1396</f>
        <v>1586100</v>
      </c>
      <c r="I1396" s="31">
        <f>E1396/1.08</f>
        <v>73430.555555555547</v>
      </c>
      <c r="J1396" s="31"/>
      <c r="K1396" s="59">
        <f t="shared" ref="K1396:K1413" si="162">I1396*D1396</f>
        <v>1468611.111111111</v>
      </c>
    </row>
    <row r="1397" spans="1:17" s="131" customFormat="1">
      <c r="A1397" s="120">
        <v>2</v>
      </c>
      <c r="B1397" s="120"/>
      <c r="C1397" s="121" t="s">
        <v>25</v>
      </c>
      <c r="D1397" s="126"/>
      <c r="E1397" s="33">
        <v>128591</v>
      </c>
      <c r="F1397" s="123">
        <f t="shared" si="160"/>
        <v>0</v>
      </c>
      <c r="G1397" s="124">
        <v>0.15</v>
      </c>
      <c r="H1397" s="125">
        <f t="shared" si="161"/>
        <v>0</v>
      </c>
      <c r="I1397" s="128">
        <f>E1397/1.08*0.85</f>
        <v>101205.87962962962</v>
      </c>
      <c r="J1397" s="128"/>
      <c r="K1397" s="129">
        <f t="shared" si="162"/>
        <v>0</v>
      </c>
      <c r="Q1397" s="132"/>
    </row>
    <row r="1398" spans="1:17">
      <c r="A1398" s="24">
        <v>3</v>
      </c>
      <c r="B1398" s="173"/>
      <c r="C1398" s="25" t="s">
        <v>26</v>
      </c>
      <c r="D1398" s="88"/>
      <c r="E1398" s="27">
        <v>60043</v>
      </c>
      <c r="F1398" s="28">
        <f t="shared" si="160"/>
        <v>0</v>
      </c>
      <c r="G1398" s="29">
        <v>0</v>
      </c>
      <c r="H1398" s="30">
        <f t="shared" si="161"/>
        <v>0</v>
      </c>
      <c r="I1398" s="31">
        <f t="shared" ref="I1398" si="163">E1398/1.08</f>
        <v>55595.370370370365</v>
      </c>
      <c r="J1398" s="31"/>
      <c r="K1398" s="59">
        <f t="shared" si="162"/>
        <v>0</v>
      </c>
    </row>
    <row r="1399" spans="1:17" s="131" customFormat="1">
      <c r="A1399" s="120">
        <v>4</v>
      </c>
      <c r="B1399" s="120"/>
      <c r="C1399" s="121" t="s">
        <v>27</v>
      </c>
      <c r="D1399" s="122"/>
      <c r="E1399" s="33">
        <v>115781</v>
      </c>
      <c r="F1399" s="123">
        <f t="shared" si="160"/>
        <v>0</v>
      </c>
      <c r="G1399" s="124">
        <v>0.15</v>
      </c>
      <c r="H1399" s="125">
        <f t="shared" si="161"/>
        <v>0</v>
      </c>
      <c r="I1399" s="128">
        <f>E1399/1.08*0.85</f>
        <v>91123.935185185168</v>
      </c>
      <c r="J1399" s="128"/>
      <c r="K1399" s="129">
        <f t="shared" si="162"/>
        <v>0</v>
      </c>
      <c r="Q1399" s="132"/>
    </row>
    <row r="1400" spans="1:17">
      <c r="A1400" s="24">
        <v>5</v>
      </c>
      <c r="B1400" s="174"/>
      <c r="C1400" s="172" t="s">
        <v>28</v>
      </c>
      <c r="D1400" s="32">
        <v>10</v>
      </c>
      <c r="E1400" s="27">
        <v>119943</v>
      </c>
      <c r="F1400" s="28">
        <f t="shared" si="160"/>
        <v>1199430</v>
      </c>
      <c r="G1400" s="157">
        <v>0</v>
      </c>
      <c r="H1400" s="30">
        <f t="shared" si="161"/>
        <v>1199430</v>
      </c>
      <c r="I1400" s="31">
        <f t="shared" ref="I1400:I1413" si="164">E1400/1.08</f>
        <v>111058.33333333333</v>
      </c>
      <c r="J1400" s="128"/>
      <c r="K1400" s="59">
        <f t="shared" si="162"/>
        <v>1110583.3333333333</v>
      </c>
    </row>
    <row r="1401" spans="1:17">
      <c r="A1401" s="24">
        <v>6</v>
      </c>
      <c r="B1401" s="24"/>
      <c r="C1401" s="25" t="s">
        <v>29</v>
      </c>
      <c r="D1401" s="26"/>
      <c r="E1401" s="27">
        <v>94810</v>
      </c>
      <c r="F1401" s="28">
        <f t="shared" si="160"/>
        <v>0</v>
      </c>
      <c r="G1401" s="29">
        <v>0</v>
      </c>
      <c r="H1401" s="30">
        <f t="shared" si="161"/>
        <v>0</v>
      </c>
      <c r="I1401" s="31">
        <f t="shared" si="164"/>
        <v>87787.037037037036</v>
      </c>
      <c r="J1401" s="31"/>
      <c r="K1401" s="59">
        <f t="shared" si="162"/>
        <v>0</v>
      </c>
    </row>
    <row r="1402" spans="1:17">
      <c r="A1402" s="24">
        <v>7</v>
      </c>
      <c r="B1402" s="24"/>
      <c r="C1402" s="25" t="s">
        <v>30</v>
      </c>
      <c r="D1402" s="34"/>
      <c r="E1402" s="27">
        <v>141396</v>
      </c>
      <c r="F1402" s="28">
        <f t="shared" si="160"/>
        <v>0</v>
      </c>
      <c r="G1402" s="29">
        <v>0</v>
      </c>
      <c r="H1402" s="30">
        <f t="shared" si="161"/>
        <v>0</v>
      </c>
      <c r="I1402" s="31">
        <f t="shared" si="164"/>
        <v>130922.22222222222</v>
      </c>
      <c r="J1402" s="31"/>
      <c r="K1402" s="59">
        <f t="shared" si="162"/>
        <v>0</v>
      </c>
    </row>
    <row r="1403" spans="1:17">
      <c r="A1403" s="24">
        <v>8</v>
      </c>
      <c r="B1403" s="24"/>
      <c r="C1403" s="25" t="s">
        <v>31</v>
      </c>
      <c r="D1403" s="34"/>
      <c r="E1403" s="27">
        <v>232931</v>
      </c>
      <c r="F1403" s="28">
        <f t="shared" si="160"/>
        <v>0</v>
      </c>
      <c r="G1403" s="29">
        <v>0</v>
      </c>
      <c r="H1403" s="30">
        <f t="shared" si="161"/>
        <v>0</v>
      </c>
      <c r="I1403" s="31">
        <f t="shared" si="164"/>
        <v>215676.85185185182</v>
      </c>
      <c r="J1403" s="31"/>
      <c r="K1403" s="59">
        <f t="shared" si="162"/>
        <v>0</v>
      </c>
    </row>
    <row r="1404" spans="1:17">
      <c r="A1404" s="24">
        <v>9</v>
      </c>
      <c r="B1404" s="171"/>
      <c r="C1404" s="172" t="s">
        <v>32</v>
      </c>
      <c r="D1404" s="26"/>
      <c r="E1404" s="33">
        <v>93150</v>
      </c>
      <c r="F1404" s="28">
        <f t="shared" si="160"/>
        <v>0</v>
      </c>
      <c r="G1404" s="29">
        <v>0</v>
      </c>
      <c r="H1404" s="30">
        <f t="shared" si="161"/>
        <v>0</v>
      </c>
      <c r="I1404" s="31">
        <f t="shared" si="164"/>
        <v>86250</v>
      </c>
      <c r="J1404" s="31"/>
      <c r="K1404" s="59">
        <f t="shared" si="162"/>
        <v>0</v>
      </c>
    </row>
    <row r="1405" spans="1:17">
      <c r="A1405" s="24">
        <v>10</v>
      </c>
      <c r="B1405" s="174"/>
      <c r="C1405" s="36" t="s">
        <v>33</v>
      </c>
      <c r="D1405" s="37"/>
      <c r="E1405" s="33">
        <v>101053</v>
      </c>
      <c r="F1405" s="28">
        <f t="shared" si="160"/>
        <v>0</v>
      </c>
      <c r="G1405" s="29">
        <v>0</v>
      </c>
      <c r="H1405" s="30">
        <f t="shared" si="161"/>
        <v>0</v>
      </c>
      <c r="I1405" s="31">
        <f t="shared" si="164"/>
        <v>93567.592592592584</v>
      </c>
      <c r="J1405" s="31"/>
      <c r="K1405" s="59">
        <f t="shared" si="162"/>
        <v>0</v>
      </c>
    </row>
    <row r="1406" spans="1:17">
      <c r="A1406" s="24">
        <v>11</v>
      </c>
      <c r="B1406" s="171"/>
      <c r="C1406" s="172" t="s">
        <v>34</v>
      </c>
      <c r="D1406" s="37"/>
      <c r="E1406" s="27">
        <v>54198</v>
      </c>
      <c r="F1406" s="28">
        <f t="shared" si="160"/>
        <v>0</v>
      </c>
      <c r="G1406" s="29">
        <v>0</v>
      </c>
      <c r="H1406" s="30">
        <f t="shared" si="161"/>
        <v>0</v>
      </c>
      <c r="I1406" s="31">
        <f t="shared" si="164"/>
        <v>50183.333333333328</v>
      </c>
      <c r="J1406" s="31"/>
      <c r="K1406" s="59">
        <f t="shared" si="162"/>
        <v>0</v>
      </c>
    </row>
    <row r="1407" spans="1:17">
      <c r="A1407" s="24">
        <v>12</v>
      </c>
      <c r="B1407" s="24"/>
      <c r="C1407" s="25" t="s">
        <v>35</v>
      </c>
      <c r="D1407" s="37"/>
      <c r="E1407" s="27">
        <v>49680</v>
      </c>
      <c r="F1407" s="28">
        <f t="shared" si="160"/>
        <v>0</v>
      </c>
      <c r="G1407" s="29">
        <v>0</v>
      </c>
      <c r="H1407" s="30">
        <f t="shared" si="161"/>
        <v>0</v>
      </c>
      <c r="I1407" s="31">
        <f t="shared" si="164"/>
        <v>46000</v>
      </c>
      <c r="J1407" s="31"/>
      <c r="K1407" s="59">
        <f t="shared" si="162"/>
        <v>0</v>
      </c>
    </row>
    <row r="1408" spans="1:17">
      <c r="A1408" s="24">
        <v>13</v>
      </c>
      <c r="B1408" s="24"/>
      <c r="C1408" s="25" t="s">
        <v>36</v>
      </c>
      <c r="D1408" s="37"/>
      <c r="E1408" s="38">
        <v>64152</v>
      </c>
      <c r="F1408" s="28">
        <f t="shared" si="160"/>
        <v>0</v>
      </c>
      <c r="G1408" s="29">
        <v>0</v>
      </c>
      <c r="H1408" s="30">
        <f t="shared" si="161"/>
        <v>0</v>
      </c>
      <c r="I1408" s="31">
        <f t="shared" si="164"/>
        <v>59399.999999999993</v>
      </c>
      <c r="J1408" s="31"/>
      <c r="K1408" s="59">
        <f t="shared" si="162"/>
        <v>0</v>
      </c>
    </row>
    <row r="1409" spans="1:11">
      <c r="A1409" s="24">
        <v>14</v>
      </c>
      <c r="B1409" s="24"/>
      <c r="C1409" s="25" t="s">
        <v>37</v>
      </c>
      <c r="D1409" s="37"/>
      <c r="E1409" s="38">
        <v>65934</v>
      </c>
      <c r="F1409" s="28">
        <f t="shared" si="160"/>
        <v>0</v>
      </c>
      <c r="G1409" s="29">
        <v>0</v>
      </c>
      <c r="H1409" s="30">
        <f t="shared" si="161"/>
        <v>0</v>
      </c>
      <c r="I1409" s="31">
        <f t="shared" si="164"/>
        <v>61049.999999999993</v>
      </c>
      <c r="J1409" s="31"/>
      <c r="K1409" s="59">
        <f t="shared" si="162"/>
        <v>0</v>
      </c>
    </row>
    <row r="1410" spans="1:11">
      <c r="A1410" s="24">
        <v>15</v>
      </c>
      <c r="B1410" s="24"/>
      <c r="C1410" s="25" t="s">
        <v>38</v>
      </c>
      <c r="D1410" s="37"/>
      <c r="E1410" s="38">
        <v>76626</v>
      </c>
      <c r="F1410" s="28">
        <f t="shared" si="160"/>
        <v>0</v>
      </c>
      <c r="G1410" s="29">
        <v>0</v>
      </c>
      <c r="H1410" s="30">
        <f t="shared" si="161"/>
        <v>0</v>
      </c>
      <c r="I1410" s="31">
        <f t="shared" si="164"/>
        <v>70950</v>
      </c>
      <c r="J1410" s="31"/>
      <c r="K1410" s="59">
        <f t="shared" si="162"/>
        <v>0</v>
      </c>
    </row>
    <row r="1411" spans="1:11">
      <c r="A1411" s="24">
        <v>16</v>
      </c>
      <c r="B1411" s="24"/>
      <c r="C1411" s="25" t="s">
        <v>39</v>
      </c>
      <c r="D1411" s="37"/>
      <c r="E1411" s="38">
        <v>80190</v>
      </c>
      <c r="F1411" s="28">
        <f t="shared" si="160"/>
        <v>0</v>
      </c>
      <c r="G1411" s="29">
        <v>0</v>
      </c>
      <c r="H1411" s="30">
        <f t="shared" si="161"/>
        <v>0</v>
      </c>
      <c r="I1411" s="31">
        <f t="shared" si="164"/>
        <v>74250</v>
      </c>
      <c r="J1411" s="31"/>
      <c r="K1411" s="59">
        <f t="shared" si="162"/>
        <v>0</v>
      </c>
    </row>
    <row r="1412" spans="1:11">
      <c r="A1412" s="24">
        <v>17</v>
      </c>
      <c r="B1412" s="24"/>
      <c r="C1412" s="25" t="s">
        <v>40</v>
      </c>
      <c r="D1412" s="37"/>
      <c r="E1412" s="38">
        <v>113832</v>
      </c>
      <c r="F1412" s="28">
        <f t="shared" si="160"/>
        <v>0</v>
      </c>
      <c r="G1412" s="124">
        <v>0</v>
      </c>
      <c r="H1412" s="30">
        <f t="shared" si="161"/>
        <v>0</v>
      </c>
      <c r="I1412" s="31">
        <f t="shared" si="164"/>
        <v>105400</v>
      </c>
      <c r="J1412" s="128"/>
      <c r="K1412" s="59">
        <f t="shared" si="162"/>
        <v>0</v>
      </c>
    </row>
    <row r="1413" spans="1:11">
      <c r="A1413" s="24">
        <v>18</v>
      </c>
      <c r="B1413" s="24"/>
      <c r="C1413" s="25" t="s">
        <v>41</v>
      </c>
      <c r="D1413" s="37"/>
      <c r="E1413" s="39">
        <v>98010</v>
      </c>
      <c r="F1413" s="28">
        <f t="shared" si="160"/>
        <v>0</v>
      </c>
      <c r="G1413" s="124">
        <v>0</v>
      </c>
      <c r="H1413" s="30">
        <f t="shared" si="161"/>
        <v>0</v>
      </c>
      <c r="I1413" s="31">
        <f t="shared" si="164"/>
        <v>90750</v>
      </c>
      <c r="J1413" s="128"/>
      <c r="K1413" s="59">
        <f t="shared" si="162"/>
        <v>0</v>
      </c>
    </row>
    <row r="1414" spans="1:11" ht="17.25">
      <c r="A1414" s="40"/>
      <c r="B1414" s="40"/>
      <c r="C1414" s="41" t="s">
        <v>42</v>
      </c>
      <c r="D1414" s="42">
        <f>SUM(D1396:D1413)</f>
        <v>30</v>
      </c>
      <c r="E1414" s="42"/>
      <c r="F1414" s="43">
        <f>SUM(F1396:F1413)</f>
        <v>2785530</v>
      </c>
      <c r="G1414" s="43"/>
      <c r="H1414" s="44">
        <f>SUM(H1396:H1413)</f>
        <v>2785530</v>
      </c>
      <c r="I1414" s="45"/>
      <c r="J1414" s="45"/>
      <c r="K1414" s="64">
        <f>SUM(K1396:K1413)</f>
        <v>2579194.444444444</v>
      </c>
    </row>
    <row r="1415" spans="1:11" ht="31.5">
      <c r="A1415" s="46"/>
      <c r="B1415" s="46"/>
      <c r="C1415" s="47"/>
      <c r="D1415" s="48"/>
      <c r="E1415" s="48"/>
      <c r="F1415" s="49"/>
      <c r="G1415" s="49"/>
      <c r="H1415" s="50"/>
      <c r="I1415" s="51"/>
      <c r="J1415" s="51"/>
      <c r="K1415" s="65">
        <f>K1414*0.08</f>
        <v>206335.55555555553</v>
      </c>
    </row>
    <row r="1416" spans="1:11" ht="18">
      <c r="A1416" s="283" t="s">
        <v>43</v>
      </c>
      <c r="B1416" s="283"/>
      <c r="C1416" s="283"/>
      <c r="D1416" s="284" t="s">
        <v>44</v>
      </c>
      <c r="E1416" s="284"/>
      <c r="F1416" s="54"/>
      <c r="G1416" s="54"/>
      <c r="H1416" s="55" t="s">
        <v>45</v>
      </c>
      <c r="I1416" s="56"/>
      <c r="J1416" s="56"/>
      <c r="K1416" s="66">
        <f>SUM(K1414:K1415)</f>
        <v>2785529.9999999995</v>
      </c>
    </row>
    <row r="1419" spans="1:11">
      <c r="C1419" s="131" t="s">
        <v>599</v>
      </c>
      <c r="D1419" s="131" t="s">
        <v>600</v>
      </c>
      <c r="E1419" s="131"/>
      <c r="F1419" s="131" t="s">
        <v>167</v>
      </c>
    </row>
    <row r="1420" spans="1:11">
      <c r="C1420" s="131" t="s">
        <v>601</v>
      </c>
      <c r="D1420" s="131" t="s">
        <v>600</v>
      </c>
      <c r="E1420" s="131"/>
      <c r="F1420" s="131" t="s">
        <v>167</v>
      </c>
    </row>
    <row r="1424" spans="1:11" ht="15.75">
      <c r="A1424" s="279" t="s">
        <v>0</v>
      </c>
      <c r="B1424" s="279"/>
      <c r="C1424" s="279"/>
      <c r="D1424" s="279"/>
      <c r="E1424" s="279"/>
      <c r="F1424" s="279"/>
      <c r="G1424" s="279"/>
      <c r="H1424" s="279"/>
      <c r="I1424" s="3"/>
      <c r="J1424" s="3"/>
      <c r="K1424" s="112"/>
    </row>
    <row r="1425" spans="1:17" ht="17.25">
      <c r="A1425" s="279" t="s">
        <v>1</v>
      </c>
      <c r="B1425" s="279"/>
      <c r="C1425" s="279"/>
      <c r="D1425" s="279"/>
      <c r="E1425" s="279"/>
      <c r="F1425" s="279"/>
      <c r="G1425" s="279"/>
      <c r="H1425" s="279"/>
      <c r="I1425" s="3"/>
      <c r="J1425" s="3"/>
      <c r="K1425" s="58"/>
    </row>
    <row r="1426" spans="1:17" ht="15.75">
      <c r="A1426" s="279" t="s">
        <v>2</v>
      </c>
      <c r="B1426" s="279"/>
      <c r="C1426" s="279"/>
      <c r="D1426" s="279"/>
      <c r="E1426" s="279"/>
      <c r="F1426" s="279"/>
      <c r="G1426" s="279"/>
      <c r="H1426" s="279"/>
      <c r="I1426" s="3"/>
      <c r="J1426" s="3"/>
      <c r="K1426" s="59"/>
    </row>
    <row r="1427" spans="1:17" ht="15.75">
      <c r="A1427" s="279" t="s">
        <v>4</v>
      </c>
      <c r="B1427" s="279"/>
      <c r="C1427" s="279"/>
      <c r="D1427" s="279"/>
      <c r="E1427" s="279"/>
      <c r="F1427" s="279"/>
      <c r="G1427" s="279"/>
      <c r="H1427" s="279"/>
      <c r="I1427" s="3"/>
      <c r="J1427" s="3"/>
      <c r="K1427" s="59"/>
    </row>
    <row r="1428" spans="1:17" ht="15.75">
      <c r="A1428" s="280" t="s">
        <v>6</v>
      </c>
      <c r="B1428" s="280"/>
      <c r="C1428" s="280"/>
      <c r="D1428" s="280"/>
      <c r="E1428" s="280"/>
      <c r="F1428" s="280"/>
      <c r="G1428" s="280"/>
      <c r="H1428" s="280"/>
      <c r="I1428" s="3"/>
      <c r="J1428" s="3"/>
      <c r="K1428" s="59"/>
    </row>
    <row r="1429" spans="1:17" ht="27.75">
      <c r="A1429" s="9"/>
      <c r="B1429" s="9"/>
      <c r="C1429" s="9"/>
      <c r="D1429" s="281" t="s">
        <v>598</v>
      </c>
      <c r="E1429" s="281"/>
      <c r="F1429" s="281"/>
      <c r="G1429" s="281"/>
      <c r="H1429" s="281"/>
      <c r="I1429" s="3"/>
      <c r="J1429" s="3"/>
      <c r="K1429" s="59"/>
    </row>
    <row r="1430" spans="1:17" ht="15.75">
      <c r="A1430" s="11" t="s">
        <v>358</v>
      </c>
      <c r="B1430" s="1"/>
      <c r="C1430" s="11">
        <v>17051304</v>
      </c>
      <c r="D1430" s="13"/>
      <c r="E1430" s="286"/>
      <c r="F1430" s="286"/>
      <c r="G1430" s="286"/>
      <c r="H1430" s="286"/>
      <c r="I1430" s="15"/>
      <c r="J1430" s="15"/>
      <c r="K1430" s="59"/>
    </row>
    <row r="1431" spans="1:17" ht="15.75">
      <c r="A1431" s="11" t="s">
        <v>9</v>
      </c>
      <c r="B1431" s="11"/>
      <c r="C1431" s="286" t="s">
        <v>439</v>
      </c>
      <c r="D1431" s="286"/>
      <c r="E1431" s="286"/>
      <c r="F1431" s="16"/>
      <c r="G1431" s="11"/>
      <c r="H1431" s="16"/>
      <c r="I1431" s="20" t="s">
        <v>161</v>
      </c>
      <c r="J1431" s="20"/>
      <c r="K1431" s="62"/>
    </row>
    <row r="1432" spans="1:17" ht="15.75">
      <c r="A1432" s="11" t="s">
        <v>11</v>
      </c>
      <c r="B1432" s="11"/>
      <c r="C1432" s="289"/>
      <c r="D1432" s="289"/>
      <c r="E1432" s="289"/>
      <c r="F1432" s="289"/>
      <c r="G1432" s="258"/>
      <c r="H1432" s="19" t="s">
        <v>13</v>
      </c>
      <c r="I1432" s="3"/>
      <c r="J1432" s="3"/>
      <c r="K1432" s="59"/>
    </row>
    <row r="1433" spans="1:17" ht="15.75">
      <c r="A1433" s="21" t="s">
        <v>14</v>
      </c>
      <c r="B1433" s="21"/>
      <c r="C1433" s="21" t="s">
        <v>16</v>
      </c>
      <c r="D1433" s="21"/>
      <c r="E1433" s="22" t="s">
        <v>18</v>
      </c>
      <c r="F1433" s="23" t="s">
        <v>19</v>
      </c>
      <c r="G1433" s="23" t="s">
        <v>20</v>
      </c>
      <c r="H1433" s="21" t="s">
        <v>21</v>
      </c>
      <c r="I1433" s="3"/>
      <c r="J1433" s="175"/>
      <c r="K1433" s="59"/>
    </row>
    <row r="1434" spans="1:17">
      <c r="A1434" s="24">
        <v>1</v>
      </c>
      <c r="B1434" s="171"/>
      <c r="C1434" s="172" t="s">
        <v>23</v>
      </c>
      <c r="D1434" s="26"/>
      <c r="E1434" s="27">
        <v>79305</v>
      </c>
      <c r="F1434" s="28">
        <f t="shared" ref="F1434:F1451" si="165">E1434*D1434</f>
        <v>0</v>
      </c>
      <c r="G1434" s="29">
        <v>0</v>
      </c>
      <c r="H1434" s="30">
        <f t="shared" ref="H1434:H1451" si="166">F1434-F1434*G1434</f>
        <v>0</v>
      </c>
      <c r="I1434" s="31">
        <f>E1434/1.08</f>
        <v>73430.555555555547</v>
      </c>
      <c r="J1434" s="31"/>
      <c r="K1434" s="59">
        <f t="shared" ref="K1434:K1451" si="167">I1434*D1434</f>
        <v>0</v>
      </c>
    </row>
    <row r="1435" spans="1:17" s="131" customFormat="1">
      <c r="A1435" s="120">
        <v>2</v>
      </c>
      <c r="B1435" s="120"/>
      <c r="C1435" s="121" t="s">
        <v>25</v>
      </c>
      <c r="D1435" s="126">
        <v>20</v>
      </c>
      <c r="E1435" s="33">
        <v>128591</v>
      </c>
      <c r="F1435" s="123">
        <f t="shared" si="165"/>
        <v>2571820</v>
      </c>
      <c r="G1435" s="124">
        <v>0.15</v>
      </c>
      <c r="H1435" s="125">
        <f t="shared" si="166"/>
        <v>2186047</v>
      </c>
      <c r="I1435" s="128">
        <f>E1435/1.08*0.85</f>
        <v>101205.87962962962</v>
      </c>
      <c r="J1435" s="128"/>
      <c r="K1435" s="129">
        <f t="shared" si="167"/>
        <v>2024117.5925925924</v>
      </c>
      <c r="Q1435" s="132"/>
    </row>
    <row r="1436" spans="1:17">
      <c r="A1436" s="24">
        <v>3</v>
      </c>
      <c r="B1436" s="173"/>
      <c r="C1436" s="25" t="s">
        <v>26</v>
      </c>
      <c r="D1436" s="88"/>
      <c r="E1436" s="27">
        <v>60043</v>
      </c>
      <c r="F1436" s="28">
        <f t="shared" si="165"/>
        <v>0</v>
      </c>
      <c r="G1436" s="29">
        <v>0</v>
      </c>
      <c r="H1436" s="30">
        <f t="shared" si="166"/>
        <v>0</v>
      </c>
      <c r="I1436" s="31">
        <f t="shared" ref="I1436" si="168">E1436/1.08</f>
        <v>55595.370370370365</v>
      </c>
      <c r="J1436" s="31"/>
      <c r="K1436" s="59">
        <f t="shared" si="167"/>
        <v>0</v>
      </c>
    </row>
    <row r="1437" spans="1:17" s="131" customFormat="1">
      <c r="A1437" s="120">
        <v>4</v>
      </c>
      <c r="B1437" s="120"/>
      <c r="C1437" s="121" t="s">
        <v>27</v>
      </c>
      <c r="D1437" s="122"/>
      <c r="E1437" s="33">
        <v>115781</v>
      </c>
      <c r="F1437" s="123">
        <f t="shared" si="165"/>
        <v>0</v>
      </c>
      <c r="G1437" s="124">
        <v>0.15</v>
      </c>
      <c r="H1437" s="125">
        <f t="shared" si="166"/>
        <v>0</v>
      </c>
      <c r="I1437" s="128">
        <f>E1437/1.08*0.85</f>
        <v>91123.935185185168</v>
      </c>
      <c r="J1437" s="128"/>
      <c r="K1437" s="129">
        <f t="shared" si="167"/>
        <v>0</v>
      </c>
      <c r="Q1437" s="132"/>
    </row>
    <row r="1438" spans="1:17">
      <c r="A1438" s="24">
        <v>5</v>
      </c>
      <c r="B1438" s="174"/>
      <c r="C1438" s="172" t="s">
        <v>28</v>
      </c>
      <c r="D1438" s="32">
        <v>10</v>
      </c>
      <c r="E1438" s="27">
        <v>119943</v>
      </c>
      <c r="F1438" s="28">
        <f t="shared" si="165"/>
        <v>1199430</v>
      </c>
      <c r="G1438" s="157">
        <v>0</v>
      </c>
      <c r="H1438" s="30">
        <f t="shared" si="166"/>
        <v>1199430</v>
      </c>
      <c r="I1438" s="31">
        <f t="shared" ref="I1438:I1451" si="169">E1438/1.08</f>
        <v>111058.33333333333</v>
      </c>
      <c r="J1438" s="128"/>
      <c r="K1438" s="59">
        <f t="shared" si="167"/>
        <v>1110583.3333333333</v>
      </c>
    </row>
    <row r="1439" spans="1:17">
      <c r="A1439" s="24">
        <v>6</v>
      </c>
      <c r="B1439" s="24"/>
      <c r="C1439" s="25" t="s">
        <v>29</v>
      </c>
      <c r="D1439" s="26"/>
      <c r="E1439" s="27">
        <v>94810</v>
      </c>
      <c r="F1439" s="28">
        <f t="shared" si="165"/>
        <v>0</v>
      </c>
      <c r="G1439" s="29">
        <v>0</v>
      </c>
      <c r="H1439" s="30">
        <f t="shared" si="166"/>
        <v>0</v>
      </c>
      <c r="I1439" s="31">
        <f t="shared" si="169"/>
        <v>87787.037037037036</v>
      </c>
      <c r="J1439" s="31"/>
      <c r="K1439" s="59">
        <f t="shared" si="167"/>
        <v>0</v>
      </c>
    </row>
    <row r="1440" spans="1:17">
      <c r="A1440" s="24">
        <v>7</v>
      </c>
      <c r="B1440" s="24"/>
      <c r="C1440" s="25" t="s">
        <v>30</v>
      </c>
      <c r="D1440" s="34"/>
      <c r="E1440" s="27">
        <v>141396</v>
      </c>
      <c r="F1440" s="28">
        <f t="shared" si="165"/>
        <v>0</v>
      </c>
      <c r="G1440" s="29">
        <v>0</v>
      </c>
      <c r="H1440" s="30">
        <f t="shared" si="166"/>
        <v>0</v>
      </c>
      <c r="I1440" s="31">
        <f t="shared" si="169"/>
        <v>130922.22222222222</v>
      </c>
      <c r="J1440" s="31"/>
      <c r="K1440" s="59">
        <f t="shared" si="167"/>
        <v>0</v>
      </c>
    </row>
    <row r="1441" spans="1:11">
      <c r="A1441" s="24">
        <v>8</v>
      </c>
      <c r="B1441" s="24"/>
      <c r="C1441" s="25" t="s">
        <v>31</v>
      </c>
      <c r="D1441" s="34"/>
      <c r="E1441" s="27">
        <v>232931</v>
      </c>
      <c r="F1441" s="28">
        <f t="shared" si="165"/>
        <v>0</v>
      </c>
      <c r="G1441" s="29">
        <v>0</v>
      </c>
      <c r="H1441" s="30">
        <f t="shared" si="166"/>
        <v>0</v>
      </c>
      <c r="I1441" s="31">
        <f t="shared" si="169"/>
        <v>215676.85185185182</v>
      </c>
      <c r="J1441" s="31"/>
      <c r="K1441" s="59">
        <f t="shared" si="167"/>
        <v>0</v>
      </c>
    </row>
    <row r="1442" spans="1:11">
      <c r="A1442" s="24">
        <v>9</v>
      </c>
      <c r="B1442" s="171"/>
      <c r="C1442" s="172" t="s">
        <v>32</v>
      </c>
      <c r="D1442" s="26"/>
      <c r="E1442" s="33">
        <v>93150</v>
      </c>
      <c r="F1442" s="28">
        <f t="shared" si="165"/>
        <v>0</v>
      </c>
      <c r="G1442" s="29">
        <v>0</v>
      </c>
      <c r="H1442" s="30">
        <f t="shared" si="166"/>
        <v>0</v>
      </c>
      <c r="I1442" s="31">
        <f t="shared" si="169"/>
        <v>86250</v>
      </c>
      <c r="J1442" s="31"/>
      <c r="K1442" s="59">
        <f t="shared" si="167"/>
        <v>0</v>
      </c>
    </row>
    <row r="1443" spans="1:11">
      <c r="A1443" s="24">
        <v>10</v>
      </c>
      <c r="B1443" s="174"/>
      <c r="C1443" s="36" t="s">
        <v>33</v>
      </c>
      <c r="D1443" s="37"/>
      <c r="E1443" s="33">
        <v>101053</v>
      </c>
      <c r="F1443" s="28">
        <f t="shared" si="165"/>
        <v>0</v>
      </c>
      <c r="G1443" s="29">
        <v>0</v>
      </c>
      <c r="H1443" s="30">
        <f t="shared" si="166"/>
        <v>0</v>
      </c>
      <c r="I1443" s="31">
        <f t="shared" si="169"/>
        <v>93567.592592592584</v>
      </c>
      <c r="J1443" s="31"/>
      <c r="K1443" s="59">
        <f t="shared" si="167"/>
        <v>0</v>
      </c>
    </row>
    <row r="1444" spans="1:11">
      <c r="A1444" s="24">
        <v>11</v>
      </c>
      <c r="B1444" s="171"/>
      <c r="C1444" s="172" t="s">
        <v>34</v>
      </c>
      <c r="D1444" s="37">
        <v>2</v>
      </c>
      <c r="E1444" s="27">
        <v>54198</v>
      </c>
      <c r="F1444" s="28">
        <f t="shared" si="165"/>
        <v>108396</v>
      </c>
      <c r="G1444" s="29">
        <v>0</v>
      </c>
      <c r="H1444" s="30">
        <f t="shared" si="166"/>
        <v>108396</v>
      </c>
      <c r="I1444" s="31">
        <f t="shared" si="169"/>
        <v>50183.333333333328</v>
      </c>
      <c r="J1444" s="31"/>
      <c r="K1444" s="59">
        <f t="shared" si="167"/>
        <v>100366.66666666666</v>
      </c>
    </row>
    <row r="1445" spans="1:11">
      <c r="A1445" s="24">
        <v>12</v>
      </c>
      <c r="B1445" s="24"/>
      <c r="C1445" s="25" t="s">
        <v>35</v>
      </c>
      <c r="D1445" s="37"/>
      <c r="E1445" s="27">
        <v>49680</v>
      </c>
      <c r="F1445" s="28">
        <f t="shared" si="165"/>
        <v>0</v>
      </c>
      <c r="G1445" s="29">
        <v>0</v>
      </c>
      <c r="H1445" s="30">
        <f t="shared" si="166"/>
        <v>0</v>
      </c>
      <c r="I1445" s="31">
        <f t="shared" si="169"/>
        <v>46000</v>
      </c>
      <c r="J1445" s="31"/>
      <c r="K1445" s="59">
        <f t="shared" si="167"/>
        <v>0</v>
      </c>
    </row>
    <row r="1446" spans="1:11">
      <c r="A1446" s="24">
        <v>13</v>
      </c>
      <c r="B1446" s="24"/>
      <c r="C1446" s="25" t="s">
        <v>36</v>
      </c>
      <c r="D1446" s="37"/>
      <c r="E1446" s="38">
        <v>64152</v>
      </c>
      <c r="F1446" s="28">
        <f t="shared" si="165"/>
        <v>0</v>
      </c>
      <c r="G1446" s="29">
        <v>0</v>
      </c>
      <c r="H1446" s="30">
        <f t="shared" si="166"/>
        <v>0</v>
      </c>
      <c r="I1446" s="31">
        <f t="shared" si="169"/>
        <v>59399.999999999993</v>
      </c>
      <c r="J1446" s="31"/>
      <c r="K1446" s="59">
        <f t="shared" si="167"/>
        <v>0</v>
      </c>
    </row>
    <row r="1447" spans="1:11">
      <c r="A1447" s="24">
        <v>14</v>
      </c>
      <c r="B1447" s="24"/>
      <c r="C1447" s="25" t="s">
        <v>37</v>
      </c>
      <c r="D1447" s="37"/>
      <c r="E1447" s="38">
        <v>65934</v>
      </c>
      <c r="F1447" s="28">
        <f t="shared" si="165"/>
        <v>0</v>
      </c>
      <c r="G1447" s="29">
        <v>0</v>
      </c>
      <c r="H1447" s="30">
        <f t="shared" si="166"/>
        <v>0</v>
      </c>
      <c r="I1447" s="31">
        <f t="shared" si="169"/>
        <v>61049.999999999993</v>
      </c>
      <c r="J1447" s="31"/>
      <c r="K1447" s="59">
        <f t="shared" si="167"/>
        <v>0</v>
      </c>
    </row>
    <row r="1448" spans="1:11">
      <c r="A1448" s="24">
        <v>15</v>
      </c>
      <c r="B1448" s="24"/>
      <c r="C1448" s="25" t="s">
        <v>38</v>
      </c>
      <c r="D1448" s="37"/>
      <c r="E1448" s="38">
        <v>76626</v>
      </c>
      <c r="F1448" s="28">
        <f t="shared" si="165"/>
        <v>0</v>
      </c>
      <c r="G1448" s="29">
        <v>0</v>
      </c>
      <c r="H1448" s="30">
        <f t="shared" si="166"/>
        <v>0</v>
      </c>
      <c r="I1448" s="31">
        <f t="shared" si="169"/>
        <v>70950</v>
      </c>
      <c r="J1448" s="31"/>
      <c r="K1448" s="59">
        <f t="shared" si="167"/>
        <v>0</v>
      </c>
    </row>
    <row r="1449" spans="1:11">
      <c r="A1449" s="24">
        <v>16</v>
      </c>
      <c r="B1449" s="24"/>
      <c r="C1449" s="25" t="s">
        <v>39</v>
      </c>
      <c r="D1449" s="37"/>
      <c r="E1449" s="38">
        <v>80190</v>
      </c>
      <c r="F1449" s="28">
        <f t="shared" si="165"/>
        <v>0</v>
      </c>
      <c r="G1449" s="29">
        <v>0</v>
      </c>
      <c r="H1449" s="30">
        <f t="shared" si="166"/>
        <v>0</v>
      </c>
      <c r="I1449" s="31">
        <f t="shared" si="169"/>
        <v>74250</v>
      </c>
      <c r="J1449" s="31"/>
      <c r="K1449" s="59">
        <f t="shared" si="167"/>
        <v>0</v>
      </c>
    </row>
    <row r="1450" spans="1:11">
      <c r="A1450" s="24">
        <v>17</v>
      </c>
      <c r="B1450" s="24"/>
      <c r="C1450" s="25" t="s">
        <v>40</v>
      </c>
      <c r="D1450" s="37"/>
      <c r="E1450" s="38">
        <v>113832</v>
      </c>
      <c r="F1450" s="28">
        <f t="shared" si="165"/>
        <v>0</v>
      </c>
      <c r="G1450" s="124">
        <v>0</v>
      </c>
      <c r="H1450" s="30">
        <f t="shared" si="166"/>
        <v>0</v>
      </c>
      <c r="I1450" s="31">
        <f t="shared" si="169"/>
        <v>105400</v>
      </c>
      <c r="J1450" s="128"/>
      <c r="K1450" s="59">
        <f t="shared" si="167"/>
        <v>0</v>
      </c>
    </row>
    <row r="1451" spans="1:11">
      <c r="A1451" s="24">
        <v>18</v>
      </c>
      <c r="B1451" s="24"/>
      <c r="C1451" s="25" t="s">
        <v>41</v>
      </c>
      <c r="D1451" s="37"/>
      <c r="E1451" s="39">
        <v>98010</v>
      </c>
      <c r="F1451" s="28">
        <f t="shared" si="165"/>
        <v>0</v>
      </c>
      <c r="G1451" s="124">
        <v>0</v>
      </c>
      <c r="H1451" s="30">
        <f t="shared" si="166"/>
        <v>0</v>
      </c>
      <c r="I1451" s="31">
        <f t="shared" si="169"/>
        <v>90750</v>
      </c>
      <c r="J1451" s="128"/>
      <c r="K1451" s="59">
        <f t="shared" si="167"/>
        <v>0</v>
      </c>
    </row>
    <row r="1452" spans="1:11" ht="17.25">
      <c r="A1452" s="40"/>
      <c r="B1452" s="40"/>
      <c r="C1452" s="41" t="s">
        <v>42</v>
      </c>
      <c r="D1452" s="42">
        <f>SUM(D1434:D1451)</f>
        <v>32</v>
      </c>
      <c r="E1452" s="42"/>
      <c r="F1452" s="43">
        <f>SUM(F1434:F1451)</f>
        <v>3879646</v>
      </c>
      <c r="G1452" s="43"/>
      <c r="H1452" s="44">
        <f>SUM(H1434:H1451)</f>
        <v>3493873</v>
      </c>
      <c r="I1452" s="45"/>
      <c r="J1452" s="45"/>
      <c r="K1452" s="64">
        <f>SUM(K1434:K1451)</f>
        <v>3235067.5925925919</v>
      </c>
    </row>
    <row r="1453" spans="1:11" ht="31.5">
      <c r="A1453" s="46"/>
      <c r="B1453" s="46"/>
      <c r="C1453" s="47"/>
      <c r="D1453" s="48"/>
      <c r="E1453" s="48"/>
      <c r="F1453" s="49"/>
      <c r="G1453" s="49"/>
      <c r="H1453" s="50"/>
      <c r="I1453" s="51"/>
      <c r="J1453" s="51"/>
      <c r="K1453" s="65">
        <f>K1452*0.08</f>
        <v>258805.40740740736</v>
      </c>
    </row>
    <row r="1454" spans="1:11" ht="18">
      <c r="A1454" s="283" t="s">
        <v>43</v>
      </c>
      <c r="B1454" s="283"/>
      <c r="C1454" s="283"/>
      <c r="D1454" s="284" t="s">
        <v>44</v>
      </c>
      <c r="E1454" s="284"/>
      <c r="F1454" s="54"/>
      <c r="G1454" s="54"/>
      <c r="H1454" s="55" t="s">
        <v>45</v>
      </c>
      <c r="I1454" s="56"/>
      <c r="J1454" s="56"/>
      <c r="K1454" s="66">
        <f>SUM(K1452:K1453)</f>
        <v>3493872.9999999991</v>
      </c>
    </row>
    <row r="1457" spans="1:11">
      <c r="C1457" s="131" t="s">
        <v>599</v>
      </c>
      <c r="D1457" s="131" t="s">
        <v>600</v>
      </c>
      <c r="E1457" s="131"/>
      <c r="F1457" s="131" t="s">
        <v>167</v>
      </c>
    </row>
    <row r="1458" spans="1:11">
      <c r="C1458" s="131" t="s">
        <v>601</v>
      </c>
      <c r="D1458" s="131" t="s">
        <v>600</v>
      </c>
      <c r="E1458" s="131"/>
      <c r="F1458" s="131" t="s">
        <v>167</v>
      </c>
    </row>
    <row r="1464" spans="1:11" ht="15.75">
      <c r="A1464" s="279" t="s">
        <v>0</v>
      </c>
      <c r="B1464" s="279"/>
      <c r="C1464" s="279"/>
      <c r="D1464" s="279"/>
      <c r="E1464" s="279"/>
      <c r="F1464" s="279"/>
      <c r="G1464" s="279"/>
      <c r="H1464" s="279"/>
      <c r="I1464" s="3"/>
      <c r="J1464" s="3"/>
      <c r="K1464" s="112"/>
    </row>
    <row r="1465" spans="1:11" ht="17.25">
      <c r="A1465" s="279" t="s">
        <v>1</v>
      </c>
      <c r="B1465" s="279"/>
      <c r="C1465" s="279"/>
      <c r="D1465" s="279"/>
      <c r="E1465" s="279"/>
      <c r="F1465" s="279"/>
      <c r="G1465" s="279"/>
      <c r="H1465" s="279"/>
      <c r="I1465" s="3"/>
      <c r="J1465" s="3"/>
      <c r="K1465" s="58"/>
    </row>
    <row r="1466" spans="1:11" ht="15.75">
      <c r="A1466" s="279" t="s">
        <v>2</v>
      </c>
      <c r="B1466" s="279"/>
      <c r="C1466" s="279"/>
      <c r="D1466" s="279"/>
      <c r="E1466" s="279"/>
      <c r="F1466" s="279"/>
      <c r="G1466" s="279"/>
      <c r="H1466" s="279"/>
      <c r="I1466" s="3"/>
      <c r="J1466" s="3"/>
      <c r="K1466" s="59"/>
    </row>
    <row r="1467" spans="1:11" ht="15.75">
      <c r="A1467" s="279" t="s">
        <v>4</v>
      </c>
      <c r="B1467" s="279"/>
      <c r="C1467" s="279"/>
      <c r="D1467" s="279"/>
      <c r="E1467" s="279"/>
      <c r="F1467" s="279"/>
      <c r="G1467" s="279"/>
      <c r="H1467" s="279"/>
      <c r="I1467" s="3"/>
      <c r="J1467" s="3"/>
      <c r="K1467" s="59"/>
    </row>
    <row r="1468" spans="1:11" ht="15.75">
      <c r="A1468" s="280" t="s">
        <v>6</v>
      </c>
      <c r="B1468" s="280"/>
      <c r="C1468" s="280"/>
      <c r="D1468" s="280"/>
      <c r="E1468" s="280"/>
      <c r="F1468" s="280"/>
      <c r="G1468" s="280"/>
      <c r="H1468" s="280"/>
      <c r="I1468" s="3"/>
      <c r="J1468" s="3"/>
      <c r="K1468" s="59"/>
    </row>
    <row r="1469" spans="1:11" ht="27.75">
      <c r="A1469" s="9"/>
      <c r="B1469" s="9"/>
      <c r="C1469" s="9"/>
      <c r="D1469" s="281" t="s">
        <v>598</v>
      </c>
      <c r="E1469" s="281"/>
      <c r="F1469" s="281"/>
      <c r="G1469" s="281"/>
      <c r="H1469" s="281"/>
      <c r="I1469" s="3"/>
      <c r="J1469" s="3"/>
      <c r="K1469" s="59"/>
    </row>
    <row r="1470" spans="1:11" ht="15.75">
      <c r="A1470" s="11" t="s">
        <v>358</v>
      </c>
      <c r="B1470" s="1"/>
      <c r="C1470" s="11">
        <v>20252702</v>
      </c>
      <c r="D1470" s="13"/>
      <c r="E1470" s="286"/>
      <c r="F1470" s="286"/>
      <c r="G1470" s="286"/>
      <c r="H1470" s="286"/>
      <c r="I1470" s="15"/>
      <c r="J1470" s="15"/>
      <c r="K1470" s="59"/>
    </row>
    <row r="1471" spans="1:11" ht="15.75">
      <c r="A1471" s="11" t="s">
        <v>9</v>
      </c>
      <c r="B1471" s="11"/>
      <c r="C1471" s="286" t="s">
        <v>582</v>
      </c>
      <c r="D1471" s="286"/>
      <c r="E1471" s="286"/>
      <c r="F1471" s="16"/>
      <c r="G1471" s="11"/>
      <c r="H1471" s="16"/>
      <c r="I1471" s="20" t="s">
        <v>161</v>
      </c>
      <c r="J1471" s="20"/>
      <c r="K1471" s="62"/>
    </row>
    <row r="1472" spans="1:11" ht="15.75">
      <c r="A1472" s="11" t="s">
        <v>11</v>
      </c>
      <c r="B1472" s="11"/>
      <c r="C1472" s="289"/>
      <c r="D1472" s="289"/>
      <c r="E1472" s="289"/>
      <c r="F1472" s="289"/>
      <c r="G1472" s="258"/>
      <c r="H1472" s="19" t="s">
        <v>13</v>
      </c>
      <c r="I1472" s="3"/>
      <c r="J1472" s="3"/>
      <c r="K1472" s="59"/>
    </row>
    <row r="1473" spans="1:17" ht="15.75">
      <c r="A1473" s="21" t="s">
        <v>14</v>
      </c>
      <c r="B1473" s="21"/>
      <c r="C1473" s="21" t="s">
        <v>16</v>
      </c>
      <c r="D1473" s="21"/>
      <c r="E1473" s="22" t="s">
        <v>18</v>
      </c>
      <c r="F1473" s="23" t="s">
        <v>19</v>
      </c>
      <c r="G1473" s="23" t="s">
        <v>20</v>
      </c>
      <c r="H1473" s="21" t="s">
        <v>21</v>
      </c>
      <c r="I1473" s="3"/>
      <c r="J1473" s="175"/>
      <c r="K1473" s="59"/>
    </row>
    <row r="1474" spans="1:17">
      <c r="A1474" s="24">
        <v>1</v>
      </c>
      <c r="B1474" s="171"/>
      <c r="C1474" s="172" t="s">
        <v>23</v>
      </c>
      <c r="D1474" s="26"/>
      <c r="E1474" s="27">
        <v>79305</v>
      </c>
      <c r="F1474" s="28">
        <f t="shared" ref="F1474:F1491" si="170">E1474*D1474</f>
        <v>0</v>
      </c>
      <c r="G1474" s="29">
        <v>0</v>
      </c>
      <c r="H1474" s="30">
        <f t="shared" ref="H1474:H1491" si="171">F1474-F1474*G1474</f>
        <v>0</v>
      </c>
      <c r="I1474" s="31">
        <f>E1474/1.08</f>
        <v>73430.555555555547</v>
      </c>
      <c r="J1474" s="31"/>
      <c r="K1474" s="59">
        <f t="shared" ref="K1474:K1491" si="172">I1474*D1474</f>
        <v>0</v>
      </c>
    </row>
    <row r="1475" spans="1:17" s="131" customFormat="1">
      <c r="A1475" s="120">
        <v>2</v>
      </c>
      <c r="B1475" s="120"/>
      <c r="C1475" s="121" t="s">
        <v>25</v>
      </c>
      <c r="D1475" s="126"/>
      <c r="E1475" s="33">
        <v>128591</v>
      </c>
      <c r="F1475" s="123">
        <f t="shared" si="170"/>
        <v>0</v>
      </c>
      <c r="G1475" s="124">
        <v>0.15</v>
      </c>
      <c r="H1475" s="125">
        <f t="shared" si="171"/>
        <v>0</v>
      </c>
      <c r="I1475" s="128">
        <f>E1475/1.08*0.85</f>
        <v>101205.87962962962</v>
      </c>
      <c r="J1475" s="128"/>
      <c r="K1475" s="129">
        <f t="shared" si="172"/>
        <v>0</v>
      </c>
      <c r="Q1475" s="132"/>
    </row>
    <row r="1476" spans="1:17">
      <c r="A1476" s="24">
        <v>3</v>
      </c>
      <c r="B1476" s="173"/>
      <c r="C1476" s="25" t="s">
        <v>26</v>
      </c>
      <c r="D1476" s="88"/>
      <c r="E1476" s="27">
        <v>60043</v>
      </c>
      <c r="F1476" s="28">
        <f t="shared" si="170"/>
        <v>0</v>
      </c>
      <c r="G1476" s="29">
        <v>0</v>
      </c>
      <c r="H1476" s="30">
        <f t="shared" si="171"/>
        <v>0</v>
      </c>
      <c r="I1476" s="31">
        <f t="shared" ref="I1476" si="173">E1476/1.08</f>
        <v>55595.370370370365</v>
      </c>
      <c r="J1476" s="31"/>
      <c r="K1476" s="59">
        <f t="shared" si="172"/>
        <v>0</v>
      </c>
    </row>
    <row r="1477" spans="1:17" s="131" customFormat="1">
      <c r="A1477" s="120">
        <v>4</v>
      </c>
      <c r="B1477" s="120"/>
      <c r="C1477" s="121" t="s">
        <v>27</v>
      </c>
      <c r="D1477" s="122"/>
      <c r="E1477" s="33">
        <v>115781</v>
      </c>
      <c r="F1477" s="123">
        <f t="shared" si="170"/>
        <v>0</v>
      </c>
      <c r="G1477" s="124">
        <v>0.15</v>
      </c>
      <c r="H1477" s="125">
        <f t="shared" si="171"/>
        <v>0</v>
      </c>
      <c r="I1477" s="128">
        <f>E1477/1.08*0.85</f>
        <v>91123.935185185168</v>
      </c>
      <c r="J1477" s="128"/>
      <c r="K1477" s="129">
        <f t="shared" si="172"/>
        <v>0</v>
      </c>
      <c r="Q1477" s="132"/>
    </row>
    <row r="1478" spans="1:17">
      <c r="A1478" s="24">
        <v>5</v>
      </c>
      <c r="B1478" s="174"/>
      <c r="C1478" s="172" t="s">
        <v>28</v>
      </c>
      <c r="D1478" s="32">
        <v>10</v>
      </c>
      <c r="E1478" s="27">
        <v>119943</v>
      </c>
      <c r="F1478" s="28">
        <f t="shared" si="170"/>
        <v>1199430</v>
      </c>
      <c r="G1478" s="157">
        <v>0</v>
      </c>
      <c r="H1478" s="30">
        <f t="shared" si="171"/>
        <v>1199430</v>
      </c>
      <c r="I1478" s="31">
        <f t="shared" ref="I1478:I1491" si="174">E1478/1.08</f>
        <v>111058.33333333333</v>
      </c>
      <c r="J1478" s="128"/>
      <c r="K1478" s="59">
        <f t="shared" si="172"/>
        <v>1110583.3333333333</v>
      </c>
    </row>
    <row r="1479" spans="1:17">
      <c r="A1479" s="24">
        <v>6</v>
      </c>
      <c r="B1479" s="24"/>
      <c r="C1479" s="25" t="s">
        <v>29</v>
      </c>
      <c r="D1479" s="26"/>
      <c r="E1479" s="27">
        <v>94810</v>
      </c>
      <c r="F1479" s="28">
        <f t="shared" si="170"/>
        <v>0</v>
      </c>
      <c r="G1479" s="29">
        <v>0</v>
      </c>
      <c r="H1479" s="30">
        <f t="shared" si="171"/>
        <v>0</v>
      </c>
      <c r="I1479" s="31">
        <f t="shared" si="174"/>
        <v>87787.037037037036</v>
      </c>
      <c r="J1479" s="31"/>
      <c r="K1479" s="59">
        <f t="shared" si="172"/>
        <v>0</v>
      </c>
    </row>
    <row r="1480" spans="1:17">
      <c r="A1480" s="24">
        <v>7</v>
      </c>
      <c r="B1480" s="24"/>
      <c r="C1480" s="25" t="s">
        <v>30</v>
      </c>
      <c r="D1480" s="34">
        <v>20</v>
      </c>
      <c r="E1480" s="27">
        <v>141396</v>
      </c>
      <c r="F1480" s="28">
        <f t="shared" si="170"/>
        <v>2827920</v>
      </c>
      <c r="G1480" s="29">
        <v>0</v>
      </c>
      <c r="H1480" s="30">
        <f t="shared" si="171"/>
        <v>2827920</v>
      </c>
      <c r="I1480" s="31">
        <f t="shared" si="174"/>
        <v>130922.22222222222</v>
      </c>
      <c r="J1480" s="31"/>
      <c r="K1480" s="59">
        <f t="shared" si="172"/>
        <v>2618444.4444444445</v>
      </c>
    </row>
    <row r="1481" spans="1:17">
      <c r="A1481" s="24">
        <v>8</v>
      </c>
      <c r="B1481" s="24"/>
      <c r="C1481" s="25" t="s">
        <v>31</v>
      </c>
      <c r="D1481" s="34"/>
      <c r="E1481" s="27">
        <v>232931</v>
      </c>
      <c r="F1481" s="28">
        <f t="shared" si="170"/>
        <v>0</v>
      </c>
      <c r="G1481" s="29">
        <v>0</v>
      </c>
      <c r="H1481" s="30">
        <f t="shared" si="171"/>
        <v>0</v>
      </c>
      <c r="I1481" s="31">
        <f t="shared" si="174"/>
        <v>215676.85185185182</v>
      </c>
      <c r="J1481" s="31"/>
      <c r="K1481" s="59">
        <f t="shared" si="172"/>
        <v>0</v>
      </c>
    </row>
    <row r="1482" spans="1:17">
      <c r="A1482" s="24">
        <v>9</v>
      </c>
      <c r="B1482" s="171"/>
      <c r="C1482" s="172" t="s">
        <v>32</v>
      </c>
      <c r="D1482" s="26"/>
      <c r="E1482" s="33">
        <v>93150</v>
      </c>
      <c r="F1482" s="28">
        <f t="shared" si="170"/>
        <v>0</v>
      </c>
      <c r="G1482" s="29">
        <v>0</v>
      </c>
      <c r="H1482" s="30">
        <f t="shared" si="171"/>
        <v>0</v>
      </c>
      <c r="I1482" s="31">
        <f t="shared" si="174"/>
        <v>86250</v>
      </c>
      <c r="J1482" s="31"/>
      <c r="K1482" s="59">
        <f t="shared" si="172"/>
        <v>0</v>
      </c>
    </row>
    <row r="1483" spans="1:17">
      <c r="A1483" s="24">
        <v>10</v>
      </c>
      <c r="B1483" s="174"/>
      <c r="C1483" s="36" t="s">
        <v>33</v>
      </c>
      <c r="D1483" s="37"/>
      <c r="E1483" s="33">
        <v>101053</v>
      </c>
      <c r="F1483" s="28">
        <f t="shared" si="170"/>
        <v>0</v>
      </c>
      <c r="G1483" s="29">
        <v>0</v>
      </c>
      <c r="H1483" s="30">
        <f t="shared" si="171"/>
        <v>0</v>
      </c>
      <c r="I1483" s="31">
        <f t="shared" si="174"/>
        <v>93567.592592592584</v>
      </c>
      <c r="J1483" s="31"/>
      <c r="K1483" s="59">
        <f t="shared" si="172"/>
        <v>0</v>
      </c>
    </row>
    <row r="1484" spans="1:17">
      <c r="A1484" s="24">
        <v>11</v>
      </c>
      <c r="B1484" s="171"/>
      <c r="C1484" s="172" t="s">
        <v>34</v>
      </c>
      <c r="D1484" s="37"/>
      <c r="E1484" s="27">
        <v>54198</v>
      </c>
      <c r="F1484" s="28">
        <f t="shared" si="170"/>
        <v>0</v>
      </c>
      <c r="G1484" s="29">
        <v>0</v>
      </c>
      <c r="H1484" s="30">
        <f t="shared" si="171"/>
        <v>0</v>
      </c>
      <c r="I1484" s="31">
        <f t="shared" si="174"/>
        <v>50183.333333333328</v>
      </c>
      <c r="J1484" s="31"/>
      <c r="K1484" s="59">
        <f t="shared" si="172"/>
        <v>0</v>
      </c>
    </row>
    <row r="1485" spans="1:17">
      <c r="A1485" s="24">
        <v>12</v>
      </c>
      <c r="B1485" s="24"/>
      <c r="C1485" s="25" t="s">
        <v>35</v>
      </c>
      <c r="D1485" s="37"/>
      <c r="E1485" s="27">
        <v>49680</v>
      </c>
      <c r="F1485" s="28">
        <f t="shared" si="170"/>
        <v>0</v>
      </c>
      <c r="G1485" s="29">
        <v>0</v>
      </c>
      <c r="H1485" s="30">
        <f t="shared" si="171"/>
        <v>0</v>
      </c>
      <c r="I1485" s="31">
        <f t="shared" si="174"/>
        <v>46000</v>
      </c>
      <c r="J1485" s="31"/>
      <c r="K1485" s="59">
        <f t="shared" si="172"/>
        <v>0</v>
      </c>
    </row>
    <row r="1486" spans="1:17">
      <c r="A1486" s="24">
        <v>13</v>
      </c>
      <c r="B1486" s="24"/>
      <c r="C1486" s="25" t="s">
        <v>36</v>
      </c>
      <c r="D1486" s="37"/>
      <c r="E1486" s="38">
        <v>64152</v>
      </c>
      <c r="F1486" s="28">
        <f t="shared" si="170"/>
        <v>0</v>
      </c>
      <c r="G1486" s="29">
        <v>0</v>
      </c>
      <c r="H1486" s="30">
        <f t="shared" si="171"/>
        <v>0</v>
      </c>
      <c r="I1486" s="31">
        <f t="shared" si="174"/>
        <v>59399.999999999993</v>
      </c>
      <c r="J1486" s="31"/>
      <c r="K1486" s="59">
        <f t="shared" si="172"/>
        <v>0</v>
      </c>
    </row>
    <row r="1487" spans="1:17">
      <c r="A1487" s="24">
        <v>14</v>
      </c>
      <c r="B1487" s="24"/>
      <c r="C1487" s="25" t="s">
        <v>37</v>
      </c>
      <c r="D1487" s="37"/>
      <c r="E1487" s="38">
        <v>65934</v>
      </c>
      <c r="F1487" s="28">
        <f t="shared" si="170"/>
        <v>0</v>
      </c>
      <c r="G1487" s="29">
        <v>0</v>
      </c>
      <c r="H1487" s="30">
        <f t="shared" si="171"/>
        <v>0</v>
      </c>
      <c r="I1487" s="31">
        <f t="shared" si="174"/>
        <v>61049.999999999993</v>
      </c>
      <c r="J1487" s="31"/>
      <c r="K1487" s="59">
        <f t="shared" si="172"/>
        <v>0</v>
      </c>
    </row>
    <row r="1488" spans="1:17">
      <c r="A1488" s="24">
        <v>15</v>
      </c>
      <c r="B1488" s="24"/>
      <c r="C1488" s="25" t="s">
        <v>38</v>
      </c>
      <c r="D1488" s="37"/>
      <c r="E1488" s="38">
        <v>76626</v>
      </c>
      <c r="F1488" s="28">
        <f t="shared" si="170"/>
        <v>0</v>
      </c>
      <c r="G1488" s="29">
        <v>0</v>
      </c>
      <c r="H1488" s="30">
        <f t="shared" si="171"/>
        <v>0</v>
      </c>
      <c r="I1488" s="31">
        <f t="shared" si="174"/>
        <v>70950</v>
      </c>
      <c r="J1488" s="31"/>
      <c r="K1488" s="59">
        <f t="shared" si="172"/>
        <v>0</v>
      </c>
    </row>
    <row r="1489" spans="1:11">
      <c r="A1489" s="24">
        <v>16</v>
      </c>
      <c r="B1489" s="24"/>
      <c r="C1489" s="25" t="s">
        <v>39</v>
      </c>
      <c r="D1489" s="37"/>
      <c r="E1489" s="38">
        <v>80190</v>
      </c>
      <c r="F1489" s="28">
        <f t="shared" si="170"/>
        <v>0</v>
      </c>
      <c r="G1489" s="29">
        <v>0</v>
      </c>
      <c r="H1489" s="30">
        <f t="shared" si="171"/>
        <v>0</v>
      </c>
      <c r="I1489" s="31">
        <f t="shared" si="174"/>
        <v>74250</v>
      </c>
      <c r="J1489" s="31"/>
      <c r="K1489" s="59">
        <f t="shared" si="172"/>
        <v>0</v>
      </c>
    </row>
    <row r="1490" spans="1:11">
      <c r="A1490" s="24">
        <v>17</v>
      </c>
      <c r="B1490" s="24"/>
      <c r="C1490" s="25" t="s">
        <v>40</v>
      </c>
      <c r="D1490" s="37"/>
      <c r="E1490" s="38">
        <v>113832</v>
      </c>
      <c r="F1490" s="28">
        <f t="shared" si="170"/>
        <v>0</v>
      </c>
      <c r="G1490" s="124">
        <v>0</v>
      </c>
      <c r="H1490" s="30">
        <f t="shared" si="171"/>
        <v>0</v>
      </c>
      <c r="I1490" s="31">
        <f t="shared" si="174"/>
        <v>105400</v>
      </c>
      <c r="J1490" s="128"/>
      <c r="K1490" s="59">
        <f t="shared" si="172"/>
        <v>0</v>
      </c>
    </row>
    <row r="1491" spans="1:11">
      <c r="A1491" s="24">
        <v>18</v>
      </c>
      <c r="B1491" s="24"/>
      <c r="C1491" s="25" t="s">
        <v>41</v>
      </c>
      <c r="D1491" s="37"/>
      <c r="E1491" s="39">
        <v>98010</v>
      </c>
      <c r="F1491" s="28">
        <f t="shared" si="170"/>
        <v>0</v>
      </c>
      <c r="G1491" s="124">
        <v>0</v>
      </c>
      <c r="H1491" s="30">
        <f t="shared" si="171"/>
        <v>0</v>
      </c>
      <c r="I1491" s="31">
        <f t="shared" si="174"/>
        <v>90750</v>
      </c>
      <c r="J1491" s="128"/>
      <c r="K1491" s="59">
        <f t="shared" si="172"/>
        <v>0</v>
      </c>
    </row>
    <row r="1492" spans="1:11" ht="17.25">
      <c r="A1492" s="40"/>
      <c r="B1492" s="40"/>
      <c r="C1492" s="41" t="s">
        <v>42</v>
      </c>
      <c r="D1492" s="42">
        <f>SUM(D1474:D1491)</f>
        <v>30</v>
      </c>
      <c r="E1492" s="42"/>
      <c r="F1492" s="43">
        <f>SUM(F1474:F1491)</f>
        <v>4027350</v>
      </c>
      <c r="G1492" s="43"/>
      <c r="H1492" s="44">
        <f>SUM(H1474:H1491)</f>
        <v>4027350</v>
      </c>
      <c r="I1492" s="45"/>
      <c r="J1492" s="45"/>
      <c r="K1492" s="64">
        <f>SUM(K1474:K1491)</f>
        <v>3729027.777777778</v>
      </c>
    </row>
    <row r="1493" spans="1:11" ht="31.5">
      <c r="A1493" s="46"/>
      <c r="B1493" s="46"/>
      <c r="C1493" s="47"/>
      <c r="D1493" s="48"/>
      <c r="E1493" s="48"/>
      <c r="F1493" s="49"/>
      <c r="G1493" s="49"/>
      <c r="H1493" s="50"/>
      <c r="I1493" s="51"/>
      <c r="J1493" s="51"/>
      <c r="K1493" s="65">
        <f>K1492*0.08</f>
        <v>298322.22222222225</v>
      </c>
    </row>
    <row r="1494" spans="1:11" ht="18">
      <c r="A1494" s="283" t="s">
        <v>43</v>
      </c>
      <c r="B1494" s="283"/>
      <c r="C1494" s="283"/>
      <c r="D1494" s="284" t="s">
        <v>44</v>
      </c>
      <c r="E1494" s="284"/>
      <c r="F1494" s="54"/>
      <c r="G1494" s="54"/>
      <c r="H1494" s="55" t="s">
        <v>45</v>
      </c>
      <c r="I1494" s="56"/>
      <c r="J1494" s="56"/>
      <c r="K1494" s="66">
        <f>SUM(K1492:K1493)</f>
        <v>4027350</v>
      </c>
    </row>
    <row r="1497" spans="1:11">
      <c r="C1497" s="131" t="s">
        <v>599</v>
      </c>
      <c r="D1497" s="131" t="s">
        <v>600</v>
      </c>
      <c r="E1497" s="131"/>
      <c r="F1497" s="131" t="s">
        <v>167</v>
      </c>
    </row>
    <row r="1498" spans="1:11">
      <c r="C1498" s="131" t="s">
        <v>601</v>
      </c>
      <c r="D1498" s="131" t="s">
        <v>600</v>
      </c>
      <c r="E1498" s="131"/>
      <c r="F1498" s="131" t="s">
        <v>167</v>
      </c>
    </row>
    <row r="1501" spans="1:11" ht="15.75">
      <c r="A1501" s="279" t="s">
        <v>0</v>
      </c>
      <c r="B1501" s="279"/>
      <c r="C1501" s="279"/>
      <c r="D1501" s="279"/>
      <c r="E1501" s="279"/>
      <c r="F1501" s="279"/>
      <c r="G1501" s="279"/>
      <c r="H1501" s="279"/>
      <c r="I1501" s="3"/>
      <c r="J1501" s="3"/>
      <c r="K1501" s="112"/>
    </row>
    <row r="1502" spans="1:11" ht="17.25">
      <c r="A1502" s="279" t="s">
        <v>1</v>
      </c>
      <c r="B1502" s="279"/>
      <c r="C1502" s="279"/>
      <c r="D1502" s="279"/>
      <c r="E1502" s="279"/>
      <c r="F1502" s="279"/>
      <c r="G1502" s="279"/>
      <c r="H1502" s="279"/>
      <c r="I1502" s="3"/>
      <c r="J1502" s="3"/>
      <c r="K1502" s="58"/>
    </row>
    <row r="1503" spans="1:11" ht="15.75">
      <c r="A1503" s="279" t="s">
        <v>2</v>
      </c>
      <c r="B1503" s="279"/>
      <c r="C1503" s="279"/>
      <c r="D1503" s="279"/>
      <c r="E1503" s="279"/>
      <c r="F1503" s="279"/>
      <c r="G1503" s="279"/>
      <c r="H1503" s="279"/>
      <c r="I1503" s="3"/>
      <c r="J1503" s="3"/>
      <c r="K1503" s="59"/>
    </row>
    <row r="1504" spans="1:11" ht="15.75">
      <c r="A1504" s="279" t="s">
        <v>4</v>
      </c>
      <c r="B1504" s="279"/>
      <c r="C1504" s="279"/>
      <c r="D1504" s="279"/>
      <c r="E1504" s="279"/>
      <c r="F1504" s="279"/>
      <c r="G1504" s="279"/>
      <c r="H1504" s="279"/>
      <c r="I1504" s="3"/>
      <c r="J1504" s="3"/>
      <c r="K1504" s="59"/>
    </row>
    <row r="1505" spans="1:17" ht="15.75">
      <c r="A1505" s="280" t="s">
        <v>6</v>
      </c>
      <c r="B1505" s="280"/>
      <c r="C1505" s="280"/>
      <c r="D1505" s="280"/>
      <c r="E1505" s="280"/>
      <c r="F1505" s="280"/>
      <c r="G1505" s="280"/>
      <c r="H1505" s="280"/>
      <c r="I1505" s="3"/>
      <c r="J1505" s="3"/>
      <c r="K1505" s="59"/>
    </row>
    <row r="1506" spans="1:17" ht="27.75">
      <c r="A1506" s="9"/>
      <c r="B1506" s="9"/>
      <c r="C1506" s="9"/>
      <c r="D1506" s="281" t="s">
        <v>598</v>
      </c>
      <c r="E1506" s="281"/>
      <c r="F1506" s="281"/>
      <c r="G1506" s="281"/>
      <c r="H1506" s="281"/>
      <c r="I1506" s="3"/>
      <c r="J1506" s="3"/>
      <c r="K1506" s="59"/>
    </row>
    <row r="1507" spans="1:17" ht="15.75">
      <c r="A1507" s="11" t="s">
        <v>358</v>
      </c>
      <c r="B1507" s="1"/>
      <c r="C1507" s="11">
        <v>21140590</v>
      </c>
      <c r="D1507" s="13"/>
      <c r="E1507" s="286"/>
      <c r="F1507" s="286"/>
      <c r="G1507" s="286"/>
      <c r="H1507" s="286"/>
      <c r="I1507" s="15"/>
      <c r="J1507" s="15"/>
      <c r="K1507" s="59"/>
    </row>
    <row r="1508" spans="1:17" ht="15.75">
      <c r="A1508" s="11" t="s">
        <v>9</v>
      </c>
      <c r="B1508" s="11"/>
      <c r="C1508" s="286" t="s">
        <v>368</v>
      </c>
      <c r="D1508" s="286"/>
      <c r="E1508" s="286"/>
      <c r="F1508" s="16"/>
      <c r="G1508" s="11"/>
      <c r="H1508" s="16"/>
      <c r="I1508" s="20" t="s">
        <v>161</v>
      </c>
      <c r="J1508" s="20"/>
      <c r="K1508" s="62"/>
    </row>
    <row r="1509" spans="1:17" ht="15.75">
      <c r="A1509" s="11" t="s">
        <v>11</v>
      </c>
      <c r="B1509" s="11"/>
      <c r="C1509" s="289"/>
      <c r="D1509" s="289"/>
      <c r="E1509" s="289"/>
      <c r="F1509" s="289"/>
      <c r="G1509" s="258"/>
      <c r="H1509" s="19" t="s">
        <v>13</v>
      </c>
      <c r="I1509" s="3"/>
      <c r="J1509" s="3"/>
      <c r="K1509" s="59"/>
    </row>
    <row r="1510" spans="1:17" ht="15.75">
      <c r="A1510" s="21" t="s">
        <v>14</v>
      </c>
      <c r="B1510" s="21"/>
      <c r="C1510" s="21" t="s">
        <v>16</v>
      </c>
      <c r="D1510" s="21"/>
      <c r="E1510" s="22" t="s">
        <v>18</v>
      </c>
      <c r="F1510" s="23" t="s">
        <v>19</v>
      </c>
      <c r="G1510" s="23" t="s">
        <v>20</v>
      </c>
      <c r="H1510" s="21" t="s">
        <v>21</v>
      </c>
      <c r="I1510" s="3"/>
      <c r="J1510" s="175"/>
      <c r="K1510" s="59"/>
    </row>
    <row r="1511" spans="1:17">
      <c r="A1511" s="24">
        <v>1</v>
      </c>
      <c r="B1511" s="171"/>
      <c r="C1511" s="172" t="s">
        <v>23</v>
      </c>
      <c r="D1511" s="26"/>
      <c r="E1511" s="27">
        <v>79305</v>
      </c>
      <c r="F1511" s="28">
        <f t="shared" ref="F1511:F1528" si="175">E1511*D1511</f>
        <v>0</v>
      </c>
      <c r="G1511" s="29">
        <v>0</v>
      </c>
      <c r="H1511" s="30">
        <f t="shared" ref="H1511:H1528" si="176">F1511-F1511*G1511</f>
        <v>0</v>
      </c>
      <c r="I1511" s="31">
        <f>E1511/1.08</f>
        <v>73430.555555555547</v>
      </c>
      <c r="J1511" s="31"/>
      <c r="K1511" s="59">
        <f t="shared" ref="K1511:K1528" si="177">I1511*D1511</f>
        <v>0</v>
      </c>
    </row>
    <row r="1512" spans="1:17" s="131" customFormat="1">
      <c r="A1512" s="120">
        <v>2</v>
      </c>
      <c r="B1512" s="120"/>
      <c r="C1512" s="121" t="s">
        <v>25</v>
      </c>
      <c r="D1512" s="126"/>
      <c r="E1512" s="33">
        <v>128591</v>
      </c>
      <c r="F1512" s="123">
        <f t="shared" si="175"/>
        <v>0</v>
      </c>
      <c r="G1512" s="124">
        <v>0.15</v>
      </c>
      <c r="H1512" s="125">
        <f t="shared" si="176"/>
        <v>0</v>
      </c>
      <c r="I1512" s="128">
        <f>E1512/1.08*0.85</f>
        <v>101205.87962962962</v>
      </c>
      <c r="J1512" s="128"/>
      <c r="K1512" s="129">
        <f t="shared" si="177"/>
        <v>0</v>
      </c>
      <c r="Q1512" s="132"/>
    </row>
    <row r="1513" spans="1:17">
      <c r="A1513" s="24">
        <v>3</v>
      </c>
      <c r="B1513" s="173"/>
      <c r="C1513" s="25" t="s">
        <v>26</v>
      </c>
      <c r="D1513" s="88"/>
      <c r="E1513" s="27">
        <v>60043</v>
      </c>
      <c r="F1513" s="28">
        <f t="shared" si="175"/>
        <v>0</v>
      </c>
      <c r="G1513" s="29">
        <v>0</v>
      </c>
      <c r="H1513" s="30">
        <f t="shared" si="176"/>
        <v>0</v>
      </c>
      <c r="I1513" s="31">
        <f t="shared" ref="I1513" si="178">E1513/1.08</f>
        <v>55595.370370370365</v>
      </c>
      <c r="J1513" s="31"/>
      <c r="K1513" s="59">
        <f t="shared" si="177"/>
        <v>0</v>
      </c>
    </row>
    <row r="1514" spans="1:17" s="131" customFormat="1">
      <c r="A1514" s="120">
        <v>4</v>
      </c>
      <c r="B1514" s="120"/>
      <c r="C1514" s="121" t="s">
        <v>27</v>
      </c>
      <c r="D1514" s="122"/>
      <c r="E1514" s="33">
        <v>115781</v>
      </c>
      <c r="F1514" s="123">
        <f t="shared" si="175"/>
        <v>0</v>
      </c>
      <c r="G1514" s="124">
        <v>0.15</v>
      </c>
      <c r="H1514" s="125">
        <f t="shared" si="176"/>
        <v>0</v>
      </c>
      <c r="I1514" s="128">
        <f>E1514/1.08*0.85</f>
        <v>91123.935185185168</v>
      </c>
      <c r="J1514" s="128"/>
      <c r="K1514" s="129">
        <f t="shared" si="177"/>
        <v>0</v>
      </c>
      <c r="Q1514" s="132"/>
    </row>
    <row r="1515" spans="1:17">
      <c r="A1515" s="24">
        <v>5</v>
      </c>
      <c r="B1515" s="174"/>
      <c r="C1515" s="172" t="s">
        <v>28</v>
      </c>
      <c r="D1515" s="32"/>
      <c r="E1515" s="27">
        <v>119943</v>
      </c>
      <c r="F1515" s="28">
        <f t="shared" si="175"/>
        <v>0</v>
      </c>
      <c r="G1515" s="157">
        <v>0</v>
      </c>
      <c r="H1515" s="30">
        <f t="shared" si="176"/>
        <v>0</v>
      </c>
      <c r="I1515" s="31">
        <f t="shared" ref="I1515:I1528" si="179">E1515/1.08</f>
        <v>111058.33333333333</v>
      </c>
      <c r="J1515" s="128"/>
      <c r="K1515" s="59">
        <f t="shared" si="177"/>
        <v>0</v>
      </c>
    </row>
    <row r="1516" spans="1:17">
      <c r="A1516" s="24">
        <v>6</v>
      </c>
      <c r="B1516" s="24"/>
      <c r="C1516" s="25" t="s">
        <v>29</v>
      </c>
      <c r="D1516" s="26"/>
      <c r="E1516" s="27">
        <v>94810</v>
      </c>
      <c r="F1516" s="28">
        <f t="shared" si="175"/>
        <v>0</v>
      </c>
      <c r="G1516" s="29">
        <v>0</v>
      </c>
      <c r="H1516" s="30">
        <f t="shared" si="176"/>
        <v>0</v>
      </c>
      <c r="I1516" s="31">
        <f t="shared" si="179"/>
        <v>87787.037037037036</v>
      </c>
      <c r="J1516" s="31"/>
      <c r="K1516" s="59">
        <f t="shared" si="177"/>
        <v>0</v>
      </c>
    </row>
    <row r="1517" spans="1:17">
      <c r="A1517" s="24">
        <v>7</v>
      </c>
      <c r="B1517" s="24"/>
      <c r="C1517" s="25" t="s">
        <v>30</v>
      </c>
      <c r="D1517" s="34"/>
      <c r="E1517" s="27">
        <v>141396</v>
      </c>
      <c r="F1517" s="28">
        <f t="shared" si="175"/>
        <v>0</v>
      </c>
      <c r="G1517" s="29">
        <v>0</v>
      </c>
      <c r="H1517" s="30">
        <f t="shared" si="176"/>
        <v>0</v>
      </c>
      <c r="I1517" s="31">
        <f t="shared" si="179"/>
        <v>130922.22222222222</v>
      </c>
      <c r="J1517" s="31"/>
      <c r="K1517" s="59">
        <f t="shared" si="177"/>
        <v>0</v>
      </c>
    </row>
    <row r="1518" spans="1:17">
      <c r="A1518" s="24">
        <v>8</v>
      </c>
      <c r="B1518" s="24"/>
      <c r="C1518" s="25" t="s">
        <v>31</v>
      </c>
      <c r="D1518" s="34">
        <v>10</v>
      </c>
      <c r="E1518" s="27">
        <v>232931</v>
      </c>
      <c r="F1518" s="28">
        <f t="shared" si="175"/>
        <v>2329310</v>
      </c>
      <c r="G1518" s="29">
        <v>0</v>
      </c>
      <c r="H1518" s="30">
        <f t="shared" si="176"/>
        <v>2329310</v>
      </c>
      <c r="I1518" s="31" t="s">
        <v>534</v>
      </c>
      <c r="J1518" s="31"/>
      <c r="K1518" s="59" t="e">
        <f t="shared" si="177"/>
        <v>#VALUE!</v>
      </c>
    </row>
    <row r="1519" spans="1:17">
      <c r="A1519" s="24">
        <v>9</v>
      </c>
      <c r="B1519" s="171"/>
      <c r="C1519" s="172" t="s">
        <v>32</v>
      </c>
      <c r="D1519" s="26"/>
      <c r="E1519" s="33">
        <v>93150</v>
      </c>
      <c r="F1519" s="28">
        <f t="shared" si="175"/>
        <v>0</v>
      </c>
      <c r="G1519" s="29">
        <v>0</v>
      </c>
      <c r="H1519" s="30">
        <f t="shared" si="176"/>
        <v>0</v>
      </c>
      <c r="I1519" s="31">
        <f t="shared" si="179"/>
        <v>86250</v>
      </c>
      <c r="J1519" s="31"/>
      <c r="K1519" s="59">
        <f t="shared" si="177"/>
        <v>0</v>
      </c>
    </row>
    <row r="1520" spans="1:17">
      <c r="A1520" s="24">
        <v>10</v>
      </c>
      <c r="B1520" s="174"/>
      <c r="C1520" s="36" t="s">
        <v>33</v>
      </c>
      <c r="D1520" s="37"/>
      <c r="E1520" s="33">
        <v>101053</v>
      </c>
      <c r="F1520" s="28">
        <f t="shared" si="175"/>
        <v>0</v>
      </c>
      <c r="G1520" s="29">
        <v>0</v>
      </c>
      <c r="H1520" s="30">
        <f t="shared" si="176"/>
        <v>0</v>
      </c>
      <c r="I1520" s="31">
        <f t="shared" si="179"/>
        <v>93567.592592592584</v>
      </c>
      <c r="J1520" s="31"/>
      <c r="K1520" s="59">
        <f t="shared" si="177"/>
        <v>0</v>
      </c>
    </row>
    <row r="1521" spans="1:11">
      <c r="A1521" s="24">
        <v>11</v>
      </c>
      <c r="B1521" s="171"/>
      <c r="C1521" s="172" t="s">
        <v>34</v>
      </c>
      <c r="D1521" s="37"/>
      <c r="E1521" s="27">
        <v>54198</v>
      </c>
      <c r="F1521" s="28">
        <f t="shared" si="175"/>
        <v>0</v>
      </c>
      <c r="G1521" s="29">
        <v>0</v>
      </c>
      <c r="H1521" s="30">
        <f t="shared" si="176"/>
        <v>0</v>
      </c>
      <c r="I1521" s="31">
        <f t="shared" si="179"/>
        <v>50183.333333333328</v>
      </c>
      <c r="J1521" s="31"/>
      <c r="K1521" s="59">
        <f t="shared" si="177"/>
        <v>0</v>
      </c>
    </row>
    <row r="1522" spans="1:11">
      <c r="A1522" s="24">
        <v>12</v>
      </c>
      <c r="B1522" s="24"/>
      <c r="C1522" s="25" t="s">
        <v>35</v>
      </c>
      <c r="D1522" s="37"/>
      <c r="E1522" s="27">
        <v>49680</v>
      </c>
      <c r="F1522" s="28">
        <f t="shared" si="175"/>
        <v>0</v>
      </c>
      <c r="G1522" s="29">
        <v>0</v>
      </c>
      <c r="H1522" s="30">
        <f t="shared" si="176"/>
        <v>0</v>
      </c>
      <c r="I1522" s="31">
        <f t="shared" si="179"/>
        <v>46000</v>
      </c>
      <c r="J1522" s="31"/>
      <c r="K1522" s="59">
        <f t="shared" si="177"/>
        <v>0</v>
      </c>
    </row>
    <row r="1523" spans="1:11">
      <c r="A1523" s="24">
        <v>13</v>
      </c>
      <c r="B1523" s="24"/>
      <c r="C1523" s="25" t="s">
        <v>36</v>
      </c>
      <c r="D1523" s="37"/>
      <c r="E1523" s="38">
        <v>64152</v>
      </c>
      <c r="F1523" s="28">
        <f t="shared" si="175"/>
        <v>0</v>
      </c>
      <c r="G1523" s="29">
        <v>0</v>
      </c>
      <c r="H1523" s="30">
        <f t="shared" si="176"/>
        <v>0</v>
      </c>
      <c r="I1523" s="31">
        <f t="shared" si="179"/>
        <v>59399.999999999993</v>
      </c>
      <c r="J1523" s="31"/>
      <c r="K1523" s="59">
        <f t="shared" si="177"/>
        <v>0</v>
      </c>
    </row>
    <row r="1524" spans="1:11">
      <c r="A1524" s="24">
        <v>14</v>
      </c>
      <c r="B1524" s="24"/>
      <c r="C1524" s="25" t="s">
        <v>37</v>
      </c>
      <c r="D1524" s="37"/>
      <c r="E1524" s="38">
        <v>65934</v>
      </c>
      <c r="F1524" s="28">
        <f t="shared" si="175"/>
        <v>0</v>
      </c>
      <c r="G1524" s="29">
        <v>0</v>
      </c>
      <c r="H1524" s="30">
        <f t="shared" si="176"/>
        <v>0</v>
      </c>
      <c r="I1524" s="31">
        <f t="shared" si="179"/>
        <v>61049.999999999993</v>
      </c>
      <c r="J1524" s="31"/>
      <c r="K1524" s="59">
        <f t="shared" si="177"/>
        <v>0</v>
      </c>
    </row>
    <row r="1525" spans="1:11">
      <c r="A1525" s="24">
        <v>15</v>
      </c>
      <c r="B1525" s="24"/>
      <c r="C1525" s="25" t="s">
        <v>38</v>
      </c>
      <c r="D1525" s="37"/>
      <c r="E1525" s="38">
        <v>76626</v>
      </c>
      <c r="F1525" s="28">
        <f t="shared" si="175"/>
        <v>0</v>
      </c>
      <c r="G1525" s="29">
        <v>0</v>
      </c>
      <c r="H1525" s="30">
        <f t="shared" si="176"/>
        <v>0</v>
      </c>
      <c r="I1525" s="31">
        <f t="shared" si="179"/>
        <v>70950</v>
      </c>
      <c r="J1525" s="31"/>
      <c r="K1525" s="59">
        <f t="shared" si="177"/>
        <v>0</v>
      </c>
    </row>
    <row r="1526" spans="1:11">
      <c r="A1526" s="24">
        <v>16</v>
      </c>
      <c r="B1526" s="24"/>
      <c r="C1526" s="25" t="s">
        <v>39</v>
      </c>
      <c r="D1526" s="37"/>
      <c r="E1526" s="38">
        <v>80190</v>
      </c>
      <c r="F1526" s="28">
        <f t="shared" si="175"/>
        <v>0</v>
      </c>
      <c r="G1526" s="29">
        <v>0</v>
      </c>
      <c r="H1526" s="30">
        <f t="shared" si="176"/>
        <v>0</v>
      </c>
      <c r="I1526" s="31">
        <f t="shared" si="179"/>
        <v>74250</v>
      </c>
      <c r="J1526" s="31"/>
      <c r="K1526" s="59">
        <f t="shared" si="177"/>
        <v>0</v>
      </c>
    </row>
    <row r="1527" spans="1:11">
      <c r="A1527" s="24">
        <v>17</v>
      </c>
      <c r="B1527" s="24"/>
      <c r="C1527" s="25" t="s">
        <v>40</v>
      </c>
      <c r="D1527" s="37"/>
      <c r="E1527" s="38">
        <v>113832</v>
      </c>
      <c r="F1527" s="28">
        <f t="shared" si="175"/>
        <v>0</v>
      </c>
      <c r="G1527" s="124">
        <v>0</v>
      </c>
      <c r="H1527" s="30">
        <f t="shared" si="176"/>
        <v>0</v>
      </c>
      <c r="I1527" s="31">
        <f t="shared" si="179"/>
        <v>105400</v>
      </c>
      <c r="J1527" s="128"/>
      <c r="K1527" s="59">
        <f t="shared" si="177"/>
        <v>0</v>
      </c>
    </row>
    <row r="1528" spans="1:11">
      <c r="A1528" s="24">
        <v>18</v>
      </c>
      <c r="B1528" s="24"/>
      <c r="C1528" s="25" t="s">
        <v>41</v>
      </c>
      <c r="D1528" s="37"/>
      <c r="E1528" s="39">
        <v>98010</v>
      </c>
      <c r="F1528" s="28">
        <f t="shared" si="175"/>
        <v>0</v>
      </c>
      <c r="G1528" s="124">
        <v>0</v>
      </c>
      <c r="H1528" s="30">
        <f t="shared" si="176"/>
        <v>0</v>
      </c>
      <c r="I1528" s="31">
        <f t="shared" si="179"/>
        <v>90750</v>
      </c>
      <c r="J1528" s="128"/>
      <c r="K1528" s="59">
        <f t="shared" si="177"/>
        <v>0</v>
      </c>
    </row>
    <row r="1529" spans="1:11" ht="17.25">
      <c r="A1529" s="40"/>
      <c r="B1529" s="40"/>
      <c r="C1529" s="41" t="s">
        <v>42</v>
      </c>
      <c r="D1529" s="42">
        <f>SUM(D1511:D1528)</f>
        <v>10</v>
      </c>
      <c r="E1529" s="42"/>
      <c r="F1529" s="43">
        <f>SUM(F1511:F1528)</f>
        <v>2329310</v>
      </c>
      <c r="G1529" s="43"/>
      <c r="H1529" s="44">
        <f>SUM(H1511:H1528)</f>
        <v>2329310</v>
      </c>
      <c r="I1529" s="45"/>
      <c r="J1529" s="45"/>
      <c r="K1529" s="64" t="e">
        <f>SUM(K1511:K1528)</f>
        <v>#VALUE!</v>
      </c>
    </row>
    <row r="1530" spans="1:11" ht="31.5">
      <c r="A1530" s="46"/>
      <c r="B1530" s="46"/>
      <c r="C1530" s="47"/>
      <c r="D1530" s="48"/>
      <c r="E1530" s="48"/>
      <c r="F1530" s="49"/>
      <c r="G1530" s="49"/>
      <c r="H1530" s="50"/>
      <c r="I1530" s="51"/>
      <c r="J1530" s="51"/>
      <c r="K1530" s="65" t="e">
        <f>K1529*0.08</f>
        <v>#VALUE!</v>
      </c>
    </row>
    <row r="1531" spans="1:11" ht="18">
      <c r="A1531" s="283" t="s">
        <v>43</v>
      </c>
      <c r="B1531" s="283"/>
      <c r="C1531" s="283"/>
      <c r="D1531" s="284" t="s">
        <v>44</v>
      </c>
      <c r="E1531" s="284"/>
      <c r="F1531" s="54"/>
      <c r="G1531" s="54"/>
      <c r="H1531" s="55" t="s">
        <v>45</v>
      </c>
      <c r="I1531" s="56"/>
      <c r="J1531" s="56"/>
      <c r="K1531" s="66" t="e">
        <f>SUM(K1529:K1530)</f>
        <v>#VALUE!</v>
      </c>
    </row>
    <row r="1534" spans="1:11">
      <c r="C1534" s="131" t="s">
        <v>599</v>
      </c>
      <c r="D1534" s="131" t="s">
        <v>600</v>
      </c>
      <c r="E1534" s="131"/>
      <c r="F1534" s="131" t="s">
        <v>167</v>
      </c>
    </row>
    <row r="1535" spans="1:11">
      <c r="C1535" s="131" t="s">
        <v>601</v>
      </c>
      <c r="D1535" s="131" t="s">
        <v>600</v>
      </c>
      <c r="E1535" s="131"/>
      <c r="F1535" s="131" t="s">
        <v>167</v>
      </c>
    </row>
    <row r="1539" spans="1:17" ht="15.75">
      <c r="A1539" s="279" t="s">
        <v>0</v>
      </c>
      <c r="B1539" s="279"/>
      <c r="C1539" s="279"/>
      <c r="D1539" s="279"/>
      <c r="E1539" s="279"/>
      <c r="F1539" s="279"/>
      <c r="G1539" s="279"/>
      <c r="H1539" s="279"/>
      <c r="I1539" s="3"/>
      <c r="J1539" s="3"/>
      <c r="K1539" s="112"/>
    </row>
    <row r="1540" spans="1:17" ht="17.25">
      <c r="A1540" s="279" t="s">
        <v>1</v>
      </c>
      <c r="B1540" s="279"/>
      <c r="C1540" s="279"/>
      <c r="D1540" s="279"/>
      <c r="E1540" s="279"/>
      <c r="F1540" s="279"/>
      <c r="G1540" s="279"/>
      <c r="H1540" s="279"/>
      <c r="I1540" s="3"/>
      <c r="J1540" s="3"/>
      <c r="K1540" s="58"/>
    </row>
    <row r="1541" spans="1:17" ht="15.75">
      <c r="A1541" s="279" t="s">
        <v>2</v>
      </c>
      <c r="B1541" s="279"/>
      <c r="C1541" s="279"/>
      <c r="D1541" s="279"/>
      <c r="E1541" s="279"/>
      <c r="F1541" s="279"/>
      <c r="G1541" s="279"/>
      <c r="H1541" s="279"/>
      <c r="I1541" s="3"/>
      <c r="J1541" s="3"/>
      <c r="K1541" s="59"/>
    </row>
    <row r="1542" spans="1:17" ht="15.75">
      <c r="A1542" s="279" t="s">
        <v>4</v>
      </c>
      <c r="B1542" s="279"/>
      <c r="C1542" s="279"/>
      <c r="D1542" s="279"/>
      <c r="E1542" s="279"/>
      <c r="F1542" s="279"/>
      <c r="G1542" s="279"/>
      <c r="H1542" s="279"/>
      <c r="I1542" s="3"/>
      <c r="J1542" s="3"/>
      <c r="K1542" s="59"/>
    </row>
    <row r="1543" spans="1:17" ht="15.75">
      <c r="A1543" s="280" t="s">
        <v>6</v>
      </c>
      <c r="B1543" s="280"/>
      <c r="C1543" s="280"/>
      <c r="D1543" s="280"/>
      <c r="E1543" s="280"/>
      <c r="F1543" s="280"/>
      <c r="G1543" s="280"/>
      <c r="H1543" s="280"/>
      <c r="I1543" s="3"/>
      <c r="J1543" s="3"/>
      <c r="K1543" s="59"/>
    </row>
    <row r="1544" spans="1:17" ht="27.75">
      <c r="A1544" s="9"/>
      <c r="B1544" s="9"/>
      <c r="C1544" s="9"/>
      <c r="D1544" s="281" t="s">
        <v>598</v>
      </c>
      <c r="E1544" s="281"/>
      <c r="F1544" s="281"/>
      <c r="G1544" s="281"/>
      <c r="H1544" s="281"/>
      <c r="I1544" s="3"/>
      <c r="J1544" s="3"/>
      <c r="K1544" s="59"/>
    </row>
    <row r="1545" spans="1:17" ht="15.75">
      <c r="A1545" s="11" t="s">
        <v>358</v>
      </c>
      <c r="B1545" s="1"/>
      <c r="C1545" s="11">
        <v>22225691</v>
      </c>
      <c r="D1545" s="13"/>
      <c r="E1545" s="286"/>
      <c r="F1545" s="286"/>
      <c r="G1545" s="286"/>
      <c r="H1545" s="286"/>
      <c r="I1545" s="15"/>
      <c r="J1545" s="15"/>
      <c r="K1545" s="59"/>
    </row>
    <row r="1546" spans="1:17" ht="15.75">
      <c r="A1546" s="11" t="s">
        <v>9</v>
      </c>
      <c r="B1546" s="11"/>
      <c r="C1546" s="286" t="s">
        <v>436</v>
      </c>
      <c r="D1546" s="286"/>
      <c r="E1546" s="286"/>
      <c r="F1546" s="16"/>
      <c r="G1546" s="11"/>
      <c r="H1546" s="16"/>
      <c r="I1546" s="20" t="s">
        <v>161</v>
      </c>
      <c r="J1546" s="20"/>
      <c r="K1546" s="62"/>
    </row>
    <row r="1547" spans="1:17" ht="15.75">
      <c r="A1547" s="11" t="s">
        <v>11</v>
      </c>
      <c r="B1547" s="11"/>
      <c r="C1547" s="289"/>
      <c r="D1547" s="289"/>
      <c r="E1547" s="289"/>
      <c r="F1547" s="289"/>
      <c r="G1547" s="258"/>
      <c r="H1547" s="19" t="s">
        <v>13</v>
      </c>
      <c r="I1547" s="3"/>
      <c r="J1547" s="3"/>
      <c r="K1547" s="59"/>
    </row>
    <row r="1548" spans="1:17" ht="15.75">
      <c r="A1548" s="21" t="s">
        <v>14</v>
      </c>
      <c r="B1548" s="21"/>
      <c r="C1548" s="21" t="s">
        <v>16</v>
      </c>
      <c r="D1548" s="21"/>
      <c r="E1548" s="22" t="s">
        <v>18</v>
      </c>
      <c r="F1548" s="23" t="s">
        <v>19</v>
      </c>
      <c r="G1548" s="23" t="s">
        <v>20</v>
      </c>
      <c r="H1548" s="21" t="s">
        <v>21</v>
      </c>
      <c r="I1548" s="3"/>
      <c r="J1548" s="175"/>
      <c r="K1548" s="59"/>
    </row>
    <row r="1549" spans="1:17">
      <c r="A1549" s="24">
        <v>1</v>
      </c>
      <c r="B1549" s="171"/>
      <c r="C1549" s="172" t="s">
        <v>23</v>
      </c>
      <c r="D1549" s="26">
        <v>20</v>
      </c>
      <c r="E1549" s="27">
        <v>79305</v>
      </c>
      <c r="F1549" s="28">
        <f t="shared" ref="F1549:F1566" si="180">E1549*D1549</f>
        <v>1586100</v>
      </c>
      <c r="G1549" s="29">
        <v>0</v>
      </c>
      <c r="H1549" s="30">
        <f t="shared" ref="H1549:H1566" si="181">F1549-F1549*G1549</f>
        <v>1586100</v>
      </c>
      <c r="I1549" s="31">
        <f>E1549/1.08</f>
        <v>73430.555555555547</v>
      </c>
      <c r="J1549" s="31"/>
      <c r="K1549" s="59">
        <f t="shared" ref="K1549:K1566" si="182">I1549*D1549</f>
        <v>1468611.111111111</v>
      </c>
    </row>
    <row r="1550" spans="1:17" s="131" customFormat="1">
      <c r="A1550" s="120">
        <v>2</v>
      </c>
      <c r="B1550" s="120"/>
      <c r="C1550" s="121" t="s">
        <v>25</v>
      </c>
      <c r="D1550" s="126"/>
      <c r="E1550" s="33">
        <v>128591</v>
      </c>
      <c r="F1550" s="123">
        <f t="shared" si="180"/>
        <v>0</v>
      </c>
      <c r="G1550" s="124">
        <v>0.15</v>
      </c>
      <c r="H1550" s="125">
        <f t="shared" si="181"/>
        <v>0</v>
      </c>
      <c r="I1550" s="128">
        <f>E1550/1.08*0.85</f>
        <v>101205.87962962962</v>
      </c>
      <c r="J1550" s="128"/>
      <c r="K1550" s="129">
        <f t="shared" si="182"/>
        <v>0</v>
      </c>
      <c r="Q1550" s="132"/>
    </row>
    <row r="1551" spans="1:17">
      <c r="A1551" s="24">
        <v>3</v>
      </c>
      <c r="B1551" s="173"/>
      <c r="C1551" s="25" t="s">
        <v>26</v>
      </c>
      <c r="D1551" s="88"/>
      <c r="E1551" s="27">
        <v>60043</v>
      </c>
      <c r="F1551" s="28">
        <f t="shared" si="180"/>
        <v>0</v>
      </c>
      <c r="G1551" s="29">
        <v>0</v>
      </c>
      <c r="H1551" s="30">
        <f t="shared" si="181"/>
        <v>0</v>
      </c>
      <c r="I1551" s="31">
        <f t="shared" ref="I1551" si="183">E1551/1.08</f>
        <v>55595.370370370365</v>
      </c>
      <c r="J1551" s="31"/>
      <c r="K1551" s="59">
        <f t="shared" si="182"/>
        <v>0</v>
      </c>
    </row>
    <row r="1552" spans="1:17" s="131" customFormat="1">
      <c r="A1552" s="120">
        <v>4</v>
      </c>
      <c r="B1552" s="120"/>
      <c r="C1552" s="121" t="s">
        <v>27</v>
      </c>
      <c r="D1552" s="122"/>
      <c r="E1552" s="33">
        <v>115781</v>
      </c>
      <c r="F1552" s="123">
        <f t="shared" si="180"/>
        <v>0</v>
      </c>
      <c r="G1552" s="124">
        <v>0.15</v>
      </c>
      <c r="H1552" s="125">
        <f t="shared" si="181"/>
        <v>0</v>
      </c>
      <c r="I1552" s="128">
        <f>E1552/1.08*0.85</f>
        <v>91123.935185185168</v>
      </c>
      <c r="J1552" s="128"/>
      <c r="K1552" s="129">
        <f t="shared" si="182"/>
        <v>0</v>
      </c>
      <c r="Q1552" s="132"/>
    </row>
    <row r="1553" spans="1:11">
      <c r="A1553" s="24">
        <v>5</v>
      </c>
      <c r="B1553" s="174"/>
      <c r="C1553" s="172" t="s">
        <v>28</v>
      </c>
      <c r="D1553" s="32">
        <v>10</v>
      </c>
      <c r="E1553" s="27">
        <v>119943</v>
      </c>
      <c r="F1553" s="28">
        <f t="shared" si="180"/>
        <v>1199430</v>
      </c>
      <c r="G1553" s="157">
        <v>0</v>
      </c>
      <c r="H1553" s="30">
        <f t="shared" si="181"/>
        <v>1199430</v>
      </c>
      <c r="I1553" s="31">
        <f t="shared" ref="I1553:I1566" si="184">E1553/1.08</f>
        <v>111058.33333333333</v>
      </c>
      <c r="J1553" s="128"/>
      <c r="K1553" s="59">
        <f t="shared" si="182"/>
        <v>1110583.3333333333</v>
      </c>
    </row>
    <row r="1554" spans="1:11">
      <c r="A1554" s="24">
        <v>6</v>
      </c>
      <c r="B1554" s="24"/>
      <c r="C1554" s="25" t="s">
        <v>29</v>
      </c>
      <c r="D1554" s="26"/>
      <c r="E1554" s="27">
        <v>94810</v>
      </c>
      <c r="F1554" s="28">
        <f t="shared" si="180"/>
        <v>0</v>
      </c>
      <c r="G1554" s="29">
        <v>0</v>
      </c>
      <c r="H1554" s="30">
        <f t="shared" si="181"/>
        <v>0</v>
      </c>
      <c r="I1554" s="31">
        <f t="shared" si="184"/>
        <v>87787.037037037036</v>
      </c>
      <c r="J1554" s="31"/>
      <c r="K1554" s="59">
        <f t="shared" si="182"/>
        <v>0</v>
      </c>
    </row>
    <row r="1555" spans="1:11">
      <c r="A1555" s="24">
        <v>7</v>
      </c>
      <c r="B1555" s="24"/>
      <c r="C1555" s="25" t="s">
        <v>30</v>
      </c>
      <c r="D1555" s="34"/>
      <c r="E1555" s="27">
        <v>141396</v>
      </c>
      <c r="F1555" s="28">
        <f t="shared" si="180"/>
        <v>0</v>
      </c>
      <c r="G1555" s="29">
        <v>0</v>
      </c>
      <c r="H1555" s="30">
        <f t="shared" si="181"/>
        <v>0</v>
      </c>
      <c r="I1555" s="31">
        <f t="shared" si="184"/>
        <v>130922.22222222222</v>
      </c>
      <c r="J1555" s="31"/>
      <c r="K1555" s="59">
        <f t="shared" si="182"/>
        <v>0</v>
      </c>
    </row>
    <row r="1556" spans="1:11">
      <c r="A1556" s="24">
        <v>8</v>
      </c>
      <c r="B1556" s="24"/>
      <c r="C1556" s="25" t="s">
        <v>31</v>
      </c>
      <c r="D1556" s="34"/>
      <c r="E1556" s="27">
        <v>232931</v>
      </c>
      <c r="F1556" s="28">
        <f t="shared" si="180"/>
        <v>0</v>
      </c>
      <c r="G1556" s="29">
        <v>0</v>
      </c>
      <c r="H1556" s="30">
        <f t="shared" si="181"/>
        <v>0</v>
      </c>
      <c r="I1556" s="31">
        <f t="shared" si="184"/>
        <v>215676.85185185182</v>
      </c>
      <c r="J1556" s="31"/>
      <c r="K1556" s="59">
        <f t="shared" si="182"/>
        <v>0</v>
      </c>
    </row>
    <row r="1557" spans="1:11">
      <c r="A1557" s="24">
        <v>9</v>
      </c>
      <c r="B1557" s="171"/>
      <c r="C1557" s="172" t="s">
        <v>32</v>
      </c>
      <c r="D1557" s="26"/>
      <c r="E1557" s="33">
        <v>93150</v>
      </c>
      <c r="F1557" s="28">
        <f t="shared" si="180"/>
        <v>0</v>
      </c>
      <c r="G1557" s="29">
        <v>0</v>
      </c>
      <c r="H1557" s="30">
        <f t="shared" si="181"/>
        <v>0</v>
      </c>
      <c r="I1557" s="31">
        <f t="shared" si="184"/>
        <v>86250</v>
      </c>
      <c r="J1557" s="31"/>
      <c r="K1557" s="59">
        <f t="shared" si="182"/>
        <v>0</v>
      </c>
    </row>
    <row r="1558" spans="1:11">
      <c r="A1558" s="24">
        <v>10</v>
      </c>
      <c r="B1558" s="174"/>
      <c r="C1558" s="36" t="s">
        <v>33</v>
      </c>
      <c r="D1558" s="37"/>
      <c r="E1558" s="33">
        <v>101053</v>
      </c>
      <c r="F1558" s="28">
        <f t="shared" si="180"/>
        <v>0</v>
      </c>
      <c r="G1558" s="29">
        <v>0</v>
      </c>
      <c r="H1558" s="30">
        <f t="shared" si="181"/>
        <v>0</v>
      </c>
      <c r="I1558" s="31">
        <f t="shared" si="184"/>
        <v>93567.592592592584</v>
      </c>
      <c r="J1558" s="31"/>
      <c r="K1558" s="59">
        <f t="shared" si="182"/>
        <v>0</v>
      </c>
    </row>
    <row r="1559" spans="1:11">
      <c r="A1559" s="24">
        <v>11</v>
      </c>
      <c r="B1559" s="171"/>
      <c r="C1559" s="172" t="s">
        <v>34</v>
      </c>
      <c r="D1559" s="37"/>
      <c r="E1559" s="27">
        <v>54198</v>
      </c>
      <c r="F1559" s="28">
        <f t="shared" si="180"/>
        <v>0</v>
      </c>
      <c r="G1559" s="29">
        <v>0</v>
      </c>
      <c r="H1559" s="30">
        <f t="shared" si="181"/>
        <v>0</v>
      </c>
      <c r="I1559" s="31">
        <f t="shared" si="184"/>
        <v>50183.333333333328</v>
      </c>
      <c r="J1559" s="31"/>
      <c r="K1559" s="59">
        <f t="shared" si="182"/>
        <v>0</v>
      </c>
    </row>
    <row r="1560" spans="1:11">
      <c r="A1560" s="24">
        <v>12</v>
      </c>
      <c r="B1560" s="24"/>
      <c r="C1560" s="25" t="s">
        <v>35</v>
      </c>
      <c r="D1560" s="37"/>
      <c r="E1560" s="27">
        <v>49680</v>
      </c>
      <c r="F1560" s="28">
        <f t="shared" si="180"/>
        <v>0</v>
      </c>
      <c r="G1560" s="29">
        <v>0</v>
      </c>
      <c r="H1560" s="30">
        <f t="shared" si="181"/>
        <v>0</v>
      </c>
      <c r="I1560" s="31">
        <f t="shared" si="184"/>
        <v>46000</v>
      </c>
      <c r="J1560" s="31"/>
      <c r="K1560" s="59">
        <f t="shared" si="182"/>
        <v>0</v>
      </c>
    </row>
    <row r="1561" spans="1:11">
      <c r="A1561" s="24">
        <v>13</v>
      </c>
      <c r="B1561" s="24"/>
      <c r="C1561" s="25" t="s">
        <v>36</v>
      </c>
      <c r="D1561" s="37"/>
      <c r="E1561" s="38">
        <v>64152</v>
      </c>
      <c r="F1561" s="28">
        <f t="shared" si="180"/>
        <v>0</v>
      </c>
      <c r="G1561" s="29">
        <v>0</v>
      </c>
      <c r="H1561" s="30">
        <f t="shared" si="181"/>
        <v>0</v>
      </c>
      <c r="I1561" s="31">
        <f t="shared" si="184"/>
        <v>59399.999999999993</v>
      </c>
      <c r="J1561" s="31"/>
      <c r="K1561" s="59">
        <f t="shared" si="182"/>
        <v>0</v>
      </c>
    </row>
    <row r="1562" spans="1:11">
      <c r="A1562" s="24">
        <v>14</v>
      </c>
      <c r="B1562" s="24"/>
      <c r="C1562" s="25" t="s">
        <v>37</v>
      </c>
      <c r="D1562" s="37"/>
      <c r="E1562" s="38">
        <v>65934</v>
      </c>
      <c r="F1562" s="28">
        <f t="shared" si="180"/>
        <v>0</v>
      </c>
      <c r="G1562" s="29">
        <v>0</v>
      </c>
      <c r="H1562" s="30">
        <f t="shared" si="181"/>
        <v>0</v>
      </c>
      <c r="I1562" s="31">
        <f t="shared" si="184"/>
        <v>61049.999999999993</v>
      </c>
      <c r="J1562" s="31"/>
      <c r="K1562" s="59">
        <f t="shared" si="182"/>
        <v>0</v>
      </c>
    </row>
    <row r="1563" spans="1:11">
      <c r="A1563" s="24">
        <v>15</v>
      </c>
      <c r="B1563" s="24"/>
      <c r="C1563" s="25" t="s">
        <v>38</v>
      </c>
      <c r="D1563" s="37"/>
      <c r="E1563" s="38">
        <v>76626</v>
      </c>
      <c r="F1563" s="28">
        <f t="shared" si="180"/>
        <v>0</v>
      </c>
      <c r="G1563" s="29">
        <v>0</v>
      </c>
      <c r="H1563" s="30">
        <f t="shared" si="181"/>
        <v>0</v>
      </c>
      <c r="I1563" s="31">
        <f t="shared" si="184"/>
        <v>70950</v>
      </c>
      <c r="J1563" s="31"/>
      <c r="K1563" s="59">
        <f t="shared" si="182"/>
        <v>0</v>
      </c>
    </row>
    <row r="1564" spans="1:11">
      <c r="A1564" s="24">
        <v>16</v>
      </c>
      <c r="B1564" s="24"/>
      <c r="C1564" s="25" t="s">
        <v>39</v>
      </c>
      <c r="D1564" s="37"/>
      <c r="E1564" s="38">
        <v>80190</v>
      </c>
      <c r="F1564" s="28">
        <f t="shared" si="180"/>
        <v>0</v>
      </c>
      <c r="G1564" s="29">
        <v>0</v>
      </c>
      <c r="H1564" s="30">
        <f t="shared" si="181"/>
        <v>0</v>
      </c>
      <c r="I1564" s="31">
        <f t="shared" si="184"/>
        <v>74250</v>
      </c>
      <c r="J1564" s="31"/>
      <c r="K1564" s="59">
        <f t="shared" si="182"/>
        <v>0</v>
      </c>
    </row>
    <row r="1565" spans="1:11">
      <c r="A1565" s="24">
        <v>17</v>
      </c>
      <c r="B1565" s="24"/>
      <c r="C1565" s="25" t="s">
        <v>40</v>
      </c>
      <c r="D1565" s="37"/>
      <c r="E1565" s="38">
        <v>113832</v>
      </c>
      <c r="F1565" s="28">
        <f t="shared" si="180"/>
        <v>0</v>
      </c>
      <c r="G1565" s="124">
        <v>0</v>
      </c>
      <c r="H1565" s="30">
        <f t="shared" si="181"/>
        <v>0</v>
      </c>
      <c r="I1565" s="31">
        <f t="shared" si="184"/>
        <v>105400</v>
      </c>
      <c r="J1565" s="128"/>
      <c r="K1565" s="59">
        <f t="shared" si="182"/>
        <v>0</v>
      </c>
    </row>
    <row r="1566" spans="1:11">
      <c r="A1566" s="24">
        <v>18</v>
      </c>
      <c r="B1566" s="24"/>
      <c r="C1566" s="25" t="s">
        <v>41</v>
      </c>
      <c r="D1566" s="37"/>
      <c r="E1566" s="39">
        <v>98010</v>
      </c>
      <c r="F1566" s="28">
        <f t="shared" si="180"/>
        <v>0</v>
      </c>
      <c r="G1566" s="124">
        <v>0</v>
      </c>
      <c r="H1566" s="30">
        <f t="shared" si="181"/>
        <v>0</v>
      </c>
      <c r="I1566" s="31">
        <f t="shared" si="184"/>
        <v>90750</v>
      </c>
      <c r="J1566" s="128"/>
      <c r="K1566" s="59">
        <f t="shared" si="182"/>
        <v>0</v>
      </c>
    </row>
    <row r="1567" spans="1:11" ht="17.25">
      <c r="A1567" s="40"/>
      <c r="B1567" s="40"/>
      <c r="C1567" s="41" t="s">
        <v>42</v>
      </c>
      <c r="D1567" s="42">
        <f>SUM(D1549:D1566)</f>
        <v>30</v>
      </c>
      <c r="E1567" s="42"/>
      <c r="F1567" s="43">
        <f>SUM(F1549:F1566)</f>
        <v>2785530</v>
      </c>
      <c r="G1567" s="43"/>
      <c r="H1567" s="44">
        <f>SUM(H1549:H1566)</f>
        <v>2785530</v>
      </c>
      <c r="I1567" s="45"/>
      <c r="J1567" s="45"/>
      <c r="K1567" s="64">
        <f>SUM(K1549:K1566)</f>
        <v>2579194.444444444</v>
      </c>
    </row>
    <row r="1568" spans="1:11" ht="31.5">
      <c r="A1568" s="46"/>
      <c r="B1568" s="46"/>
      <c r="C1568" s="47"/>
      <c r="D1568" s="48"/>
      <c r="E1568" s="48"/>
      <c r="F1568" s="49"/>
      <c r="G1568" s="49"/>
      <c r="H1568" s="50"/>
      <c r="I1568" s="51"/>
      <c r="J1568" s="51"/>
      <c r="K1568" s="65">
        <f>K1567*0.08</f>
        <v>206335.55555555553</v>
      </c>
    </row>
    <row r="1569" spans="1:11" ht="18">
      <c r="A1569" s="283" t="s">
        <v>43</v>
      </c>
      <c r="B1569" s="283"/>
      <c r="C1569" s="283"/>
      <c r="D1569" s="284" t="s">
        <v>44</v>
      </c>
      <c r="E1569" s="284"/>
      <c r="F1569" s="54"/>
      <c r="G1569" s="54"/>
      <c r="H1569" s="55" t="s">
        <v>45</v>
      </c>
      <c r="I1569" s="56"/>
      <c r="J1569" s="56"/>
      <c r="K1569" s="66">
        <f>SUM(K1567:K1568)</f>
        <v>2785529.9999999995</v>
      </c>
    </row>
    <row r="1572" spans="1:11">
      <c r="C1572" s="131" t="s">
        <v>599</v>
      </c>
      <c r="D1572" s="131" t="s">
        <v>600</v>
      </c>
      <c r="E1572" s="131"/>
      <c r="F1572" s="131" t="s">
        <v>167</v>
      </c>
    </row>
    <row r="1573" spans="1:11">
      <c r="C1573" s="131" t="s">
        <v>601</v>
      </c>
      <c r="D1573" s="131" t="s">
        <v>600</v>
      </c>
      <c r="E1573" s="131"/>
      <c r="F1573" s="131" t="s">
        <v>167</v>
      </c>
    </row>
    <row r="1576" spans="1:11" ht="15.75">
      <c r="A1576" s="279" t="s">
        <v>0</v>
      </c>
      <c r="B1576" s="279"/>
      <c r="C1576" s="279"/>
      <c r="D1576" s="279"/>
      <c r="E1576" s="279"/>
      <c r="F1576" s="279"/>
      <c r="G1576" s="279"/>
      <c r="H1576" s="279"/>
      <c r="I1576" s="3"/>
      <c r="J1576" s="3"/>
      <c r="K1576" s="112"/>
    </row>
    <row r="1577" spans="1:11" ht="17.25">
      <c r="A1577" s="279" t="s">
        <v>1</v>
      </c>
      <c r="B1577" s="279"/>
      <c r="C1577" s="279"/>
      <c r="D1577" s="279"/>
      <c r="E1577" s="279"/>
      <c r="F1577" s="279"/>
      <c r="G1577" s="279"/>
      <c r="H1577" s="279"/>
      <c r="I1577" s="3"/>
      <c r="J1577" s="3"/>
      <c r="K1577" s="58"/>
    </row>
    <row r="1578" spans="1:11" ht="15.75">
      <c r="A1578" s="279" t="s">
        <v>2</v>
      </c>
      <c r="B1578" s="279"/>
      <c r="C1578" s="279"/>
      <c r="D1578" s="279"/>
      <c r="E1578" s="279"/>
      <c r="F1578" s="279"/>
      <c r="G1578" s="279"/>
      <c r="H1578" s="279"/>
      <c r="I1578" s="3"/>
      <c r="J1578" s="3"/>
      <c r="K1578" s="59"/>
    </row>
    <row r="1579" spans="1:11" ht="15.75">
      <c r="A1579" s="279" t="s">
        <v>4</v>
      </c>
      <c r="B1579" s="279"/>
      <c r="C1579" s="279"/>
      <c r="D1579" s="279"/>
      <c r="E1579" s="279"/>
      <c r="F1579" s="279"/>
      <c r="G1579" s="279"/>
      <c r="H1579" s="279"/>
      <c r="I1579" s="3"/>
      <c r="J1579" s="3"/>
      <c r="K1579" s="59"/>
    </row>
    <row r="1580" spans="1:11" ht="15.75">
      <c r="A1580" s="280" t="s">
        <v>6</v>
      </c>
      <c r="B1580" s="280"/>
      <c r="C1580" s="280"/>
      <c r="D1580" s="280"/>
      <c r="E1580" s="280"/>
      <c r="F1580" s="280"/>
      <c r="G1580" s="280"/>
      <c r="H1580" s="280"/>
      <c r="I1580" s="3"/>
      <c r="J1580" s="3"/>
      <c r="K1580" s="59"/>
    </row>
    <row r="1581" spans="1:11" ht="27.75">
      <c r="A1581" s="9"/>
      <c r="B1581" s="9"/>
      <c r="C1581" s="9"/>
      <c r="D1581" s="281" t="s">
        <v>598</v>
      </c>
      <c r="E1581" s="281"/>
      <c r="F1581" s="281"/>
      <c r="G1581" s="281"/>
      <c r="H1581" s="281"/>
      <c r="I1581" s="3"/>
      <c r="J1581" s="3"/>
      <c r="K1581" s="59"/>
    </row>
    <row r="1582" spans="1:11" ht="15.75">
      <c r="A1582" s="11" t="s">
        <v>358</v>
      </c>
      <c r="B1582" s="1"/>
      <c r="C1582" s="11">
        <v>23132620</v>
      </c>
      <c r="D1582" s="13"/>
      <c r="E1582" s="286"/>
      <c r="F1582" s="286"/>
      <c r="G1582" s="286"/>
      <c r="H1582" s="286"/>
      <c r="I1582" s="15"/>
      <c r="J1582" s="15"/>
      <c r="K1582" s="59"/>
    </row>
    <row r="1583" spans="1:11" ht="15.75">
      <c r="A1583" s="11" t="s">
        <v>9</v>
      </c>
      <c r="B1583" s="11"/>
      <c r="C1583" s="286" t="s">
        <v>643</v>
      </c>
      <c r="D1583" s="286"/>
      <c r="E1583" s="286"/>
      <c r="F1583" s="16"/>
      <c r="G1583" s="11"/>
      <c r="H1583" s="16"/>
      <c r="I1583" s="20" t="s">
        <v>161</v>
      </c>
      <c r="J1583" s="20"/>
      <c r="K1583" s="62"/>
    </row>
    <row r="1584" spans="1:11" ht="15.75">
      <c r="A1584" s="11" t="s">
        <v>11</v>
      </c>
      <c r="B1584" s="11"/>
      <c r="C1584" s="289"/>
      <c r="D1584" s="289"/>
      <c r="E1584" s="289"/>
      <c r="F1584" s="289"/>
      <c r="G1584" s="258"/>
      <c r="H1584" s="19" t="s">
        <v>13</v>
      </c>
      <c r="I1584" s="3"/>
      <c r="J1584" s="3"/>
      <c r="K1584" s="59"/>
    </row>
    <row r="1585" spans="1:17" ht="15.75">
      <c r="A1585" s="21" t="s">
        <v>14</v>
      </c>
      <c r="B1585" s="21"/>
      <c r="C1585" s="21" t="s">
        <v>16</v>
      </c>
      <c r="D1585" s="21"/>
      <c r="E1585" s="22" t="s">
        <v>18</v>
      </c>
      <c r="F1585" s="23" t="s">
        <v>19</v>
      </c>
      <c r="G1585" s="23" t="s">
        <v>20</v>
      </c>
      <c r="H1585" s="21" t="s">
        <v>21</v>
      </c>
      <c r="I1585" s="3"/>
      <c r="J1585" s="175"/>
      <c r="K1585" s="59"/>
    </row>
    <row r="1586" spans="1:17">
      <c r="A1586" s="24">
        <v>1</v>
      </c>
      <c r="B1586" s="171"/>
      <c r="C1586" s="172" t="s">
        <v>23</v>
      </c>
      <c r="D1586" s="26"/>
      <c r="E1586" s="27">
        <v>79305</v>
      </c>
      <c r="F1586" s="28">
        <f t="shared" ref="F1586:F1603" si="185">E1586*D1586</f>
        <v>0</v>
      </c>
      <c r="G1586" s="29">
        <v>0</v>
      </c>
      <c r="H1586" s="30">
        <f t="shared" ref="H1586:H1603" si="186">F1586-F1586*G1586</f>
        <v>0</v>
      </c>
      <c r="I1586" s="31">
        <f>E1586/1.08</f>
        <v>73430.555555555547</v>
      </c>
      <c r="J1586" s="31"/>
      <c r="K1586" s="59">
        <f t="shared" ref="K1586:K1603" si="187">I1586*D1586</f>
        <v>0</v>
      </c>
    </row>
    <row r="1587" spans="1:17" s="131" customFormat="1">
      <c r="A1587" s="120">
        <v>2</v>
      </c>
      <c r="B1587" s="120"/>
      <c r="C1587" s="121" t="s">
        <v>25</v>
      </c>
      <c r="D1587" s="126"/>
      <c r="E1587" s="33">
        <v>128591</v>
      </c>
      <c r="F1587" s="123">
        <f t="shared" si="185"/>
        <v>0</v>
      </c>
      <c r="G1587" s="124">
        <v>0.15</v>
      </c>
      <c r="H1587" s="125">
        <f t="shared" si="186"/>
        <v>0</v>
      </c>
      <c r="I1587" s="128">
        <f>E1587/1.08*0.85</f>
        <v>101205.87962962962</v>
      </c>
      <c r="J1587" s="128"/>
      <c r="K1587" s="129">
        <f t="shared" si="187"/>
        <v>0</v>
      </c>
      <c r="Q1587" s="132"/>
    </row>
    <row r="1588" spans="1:17">
      <c r="A1588" s="24">
        <v>3</v>
      </c>
      <c r="B1588" s="173"/>
      <c r="C1588" s="25" t="s">
        <v>26</v>
      </c>
      <c r="D1588" s="88"/>
      <c r="E1588" s="27">
        <v>60043</v>
      </c>
      <c r="F1588" s="28">
        <f t="shared" si="185"/>
        <v>0</v>
      </c>
      <c r="G1588" s="29">
        <v>0</v>
      </c>
      <c r="H1588" s="30">
        <f t="shared" si="186"/>
        <v>0</v>
      </c>
      <c r="I1588" s="31">
        <f t="shared" ref="I1588" si="188">E1588/1.08</f>
        <v>55595.370370370365</v>
      </c>
      <c r="J1588" s="31"/>
      <c r="K1588" s="59">
        <f t="shared" si="187"/>
        <v>0</v>
      </c>
    </row>
    <row r="1589" spans="1:17" s="131" customFormat="1">
      <c r="A1589" s="120">
        <v>4</v>
      </c>
      <c r="B1589" s="120"/>
      <c r="C1589" s="121" t="s">
        <v>27</v>
      </c>
      <c r="D1589" s="122"/>
      <c r="E1589" s="33">
        <v>115781</v>
      </c>
      <c r="F1589" s="123">
        <f t="shared" si="185"/>
        <v>0</v>
      </c>
      <c r="G1589" s="124">
        <v>0.15</v>
      </c>
      <c r="H1589" s="125">
        <f t="shared" si="186"/>
        <v>0</v>
      </c>
      <c r="I1589" s="128">
        <f>E1589/1.08*0.85</f>
        <v>91123.935185185168</v>
      </c>
      <c r="J1589" s="128"/>
      <c r="K1589" s="129">
        <f t="shared" si="187"/>
        <v>0</v>
      </c>
      <c r="Q1589" s="132"/>
    </row>
    <row r="1590" spans="1:17">
      <c r="A1590" s="24">
        <v>5</v>
      </c>
      <c r="B1590" s="174"/>
      <c r="C1590" s="172" t="s">
        <v>28</v>
      </c>
      <c r="D1590" s="32"/>
      <c r="E1590" s="27">
        <v>119943</v>
      </c>
      <c r="F1590" s="28">
        <f t="shared" si="185"/>
        <v>0</v>
      </c>
      <c r="G1590" s="157">
        <v>0</v>
      </c>
      <c r="H1590" s="30">
        <f t="shared" si="186"/>
        <v>0</v>
      </c>
      <c r="I1590" s="31">
        <f t="shared" ref="I1590:I1603" si="189">E1590/1.08</f>
        <v>111058.33333333333</v>
      </c>
      <c r="J1590" s="128"/>
      <c r="K1590" s="59">
        <f t="shared" si="187"/>
        <v>0</v>
      </c>
    </row>
    <row r="1591" spans="1:17">
      <c r="A1591" s="24">
        <v>6</v>
      </c>
      <c r="B1591" s="24"/>
      <c r="C1591" s="25" t="s">
        <v>29</v>
      </c>
      <c r="D1591" s="26"/>
      <c r="E1591" s="27">
        <v>94810</v>
      </c>
      <c r="F1591" s="28">
        <f t="shared" si="185"/>
        <v>0</v>
      </c>
      <c r="G1591" s="29">
        <v>0</v>
      </c>
      <c r="H1591" s="30">
        <f t="shared" si="186"/>
        <v>0</v>
      </c>
      <c r="I1591" s="31">
        <f t="shared" si="189"/>
        <v>87787.037037037036</v>
      </c>
      <c r="J1591" s="31"/>
      <c r="K1591" s="59">
        <f t="shared" si="187"/>
        <v>0</v>
      </c>
    </row>
    <row r="1592" spans="1:17">
      <c r="A1592" s="24">
        <v>7</v>
      </c>
      <c r="B1592" s="24"/>
      <c r="C1592" s="25" t="s">
        <v>30</v>
      </c>
      <c r="D1592" s="34"/>
      <c r="E1592" s="27">
        <v>141396</v>
      </c>
      <c r="F1592" s="28">
        <f t="shared" si="185"/>
        <v>0</v>
      </c>
      <c r="G1592" s="29">
        <v>0</v>
      </c>
      <c r="H1592" s="30">
        <f t="shared" si="186"/>
        <v>0</v>
      </c>
      <c r="I1592" s="31">
        <f t="shared" si="189"/>
        <v>130922.22222222222</v>
      </c>
      <c r="J1592" s="31"/>
      <c r="K1592" s="59">
        <f t="shared" si="187"/>
        <v>0</v>
      </c>
    </row>
    <row r="1593" spans="1:17">
      <c r="A1593" s="24">
        <v>8</v>
      </c>
      <c r="B1593" s="24"/>
      <c r="C1593" s="25" t="s">
        <v>31</v>
      </c>
      <c r="D1593" s="34"/>
      <c r="E1593" s="27">
        <v>232931</v>
      </c>
      <c r="F1593" s="28">
        <f t="shared" si="185"/>
        <v>0</v>
      </c>
      <c r="G1593" s="29">
        <v>0</v>
      </c>
      <c r="H1593" s="30">
        <f t="shared" si="186"/>
        <v>0</v>
      </c>
      <c r="I1593" s="31">
        <f t="shared" si="189"/>
        <v>215676.85185185182</v>
      </c>
      <c r="J1593" s="31"/>
      <c r="K1593" s="59">
        <f t="shared" si="187"/>
        <v>0</v>
      </c>
    </row>
    <row r="1594" spans="1:17">
      <c r="A1594" s="24">
        <v>9</v>
      </c>
      <c r="B1594" s="171"/>
      <c r="C1594" s="172" t="s">
        <v>32</v>
      </c>
      <c r="D1594" s="26">
        <v>15</v>
      </c>
      <c r="E1594" s="33">
        <v>93150</v>
      </c>
      <c r="F1594" s="28">
        <f t="shared" si="185"/>
        <v>1397250</v>
      </c>
      <c r="G1594" s="29">
        <v>0</v>
      </c>
      <c r="H1594" s="30">
        <f t="shared" si="186"/>
        <v>1397250</v>
      </c>
      <c r="I1594" s="31">
        <f t="shared" si="189"/>
        <v>86250</v>
      </c>
      <c r="J1594" s="31"/>
      <c r="K1594" s="59">
        <f t="shared" si="187"/>
        <v>1293750</v>
      </c>
    </row>
    <row r="1595" spans="1:17">
      <c r="A1595" s="24">
        <v>10</v>
      </c>
      <c r="B1595" s="174"/>
      <c r="C1595" s="36" t="s">
        <v>33</v>
      </c>
      <c r="D1595" s="37"/>
      <c r="E1595" s="33">
        <v>101053</v>
      </c>
      <c r="F1595" s="28">
        <f t="shared" si="185"/>
        <v>0</v>
      </c>
      <c r="G1595" s="29">
        <v>0</v>
      </c>
      <c r="H1595" s="30">
        <f t="shared" si="186"/>
        <v>0</v>
      </c>
      <c r="I1595" s="31">
        <f t="shared" si="189"/>
        <v>93567.592592592584</v>
      </c>
      <c r="J1595" s="31"/>
      <c r="K1595" s="59">
        <f t="shared" si="187"/>
        <v>0</v>
      </c>
    </row>
    <row r="1596" spans="1:17">
      <c r="A1596" s="24">
        <v>11</v>
      </c>
      <c r="B1596" s="171"/>
      <c r="C1596" s="172" t="s">
        <v>34</v>
      </c>
      <c r="D1596" s="37"/>
      <c r="E1596" s="27">
        <v>54198</v>
      </c>
      <c r="F1596" s="28">
        <f t="shared" si="185"/>
        <v>0</v>
      </c>
      <c r="G1596" s="29">
        <v>0</v>
      </c>
      <c r="H1596" s="30">
        <f t="shared" si="186"/>
        <v>0</v>
      </c>
      <c r="I1596" s="31">
        <f t="shared" si="189"/>
        <v>50183.333333333328</v>
      </c>
      <c r="J1596" s="31"/>
      <c r="K1596" s="59">
        <f t="shared" si="187"/>
        <v>0</v>
      </c>
    </row>
    <row r="1597" spans="1:17">
      <c r="A1597" s="24">
        <v>12</v>
      </c>
      <c r="B1597" s="24"/>
      <c r="C1597" s="25" t="s">
        <v>35</v>
      </c>
      <c r="D1597" s="37"/>
      <c r="E1597" s="27">
        <v>49680</v>
      </c>
      <c r="F1597" s="28">
        <f t="shared" si="185"/>
        <v>0</v>
      </c>
      <c r="G1597" s="29">
        <v>0</v>
      </c>
      <c r="H1597" s="30">
        <f t="shared" si="186"/>
        <v>0</v>
      </c>
      <c r="I1597" s="31">
        <f t="shared" si="189"/>
        <v>46000</v>
      </c>
      <c r="J1597" s="31"/>
      <c r="K1597" s="59">
        <f t="shared" si="187"/>
        <v>0</v>
      </c>
    </row>
    <row r="1598" spans="1:17">
      <c r="A1598" s="24">
        <v>13</v>
      </c>
      <c r="B1598" s="24"/>
      <c r="C1598" s="25" t="s">
        <v>36</v>
      </c>
      <c r="D1598" s="37"/>
      <c r="E1598" s="38">
        <v>64152</v>
      </c>
      <c r="F1598" s="28">
        <f t="shared" si="185"/>
        <v>0</v>
      </c>
      <c r="G1598" s="29">
        <v>0</v>
      </c>
      <c r="H1598" s="30">
        <f t="shared" si="186"/>
        <v>0</v>
      </c>
      <c r="I1598" s="31">
        <f t="shared" si="189"/>
        <v>59399.999999999993</v>
      </c>
      <c r="J1598" s="31"/>
      <c r="K1598" s="59">
        <f t="shared" si="187"/>
        <v>0</v>
      </c>
    </row>
    <row r="1599" spans="1:17">
      <c r="A1599" s="24">
        <v>14</v>
      </c>
      <c r="B1599" s="24"/>
      <c r="C1599" s="25" t="s">
        <v>37</v>
      </c>
      <c r="D1599" s="37"/>
      <c r="E1599" s="38">
        <v>65934</v>
      </c>
      <c r="F1599" s="28">
        <f t="shared" si="185"/>
        <v>0</v>
      </c>
      <c r="G1599" s="29">
        <v>0</v>
      </c>
      <c r="H1599" s="30">
        <f t="shared" si="186"/>
        <v>0</v>
      </c>
      <c r="I1599" s="31">
        <f t="shared" si="189"/>
        <v>61049.999999999993</v>
      </c>
      <c r="J1599" s="31"/>
      <c r="K1599" s="59">
        <f t="shared" si="187"/>
        <v>0</v>
      </c>
    </row>
    <row r="1600" spans="1:17">
      <c r="A1600" s="24">
        <v>15</v>
      </c>
      <c r="B1600" s="24"/>
      <c r="C1600" s="25" t="s">
        <v>38</v>
      </c>
      <c r="D1600" s="37"/>
      <c r="E1600" s="38">
        <v>76626</v>
      </c>
      <c r="F1600" s="28">
        <f t="shared" si="185"/>
        <v>0</v>
      </c>
      <c r="G1600" s="29">
        <v>0</v>
      </c>
      <c r="H1600" s="30">
        <f t="shared" si="186"/>
        <v>0</v>
      </c>
      <c r="I1600" s="31">
        <f t="shared" si="189"/>
        <v>70950</v>
      </c>
      <c r="J1600" s="31"/>
      <c r="K1600" s="59">
        <f t="shared" si="187"/>
        <v>0</v>
      </c>
    </row>
    <row r="1601" spans="1:11">
      <c r="A1601" s="24">
        <v>16</v>
      </c>
      <c r="B1601" s="24"/>
      <c r="C1601" s="25" t="s">
        <v>39</v>
      </c>
      <c r="D1601" s="37"/>
      <c r="E1601" s="38">
        <v>80190</v>
      </c>
      <c r="F1601" s="28">
        <f t="shared" si="185"/>
        <v>0</v>
      </c>
      <c r="G1601" s="29">
        <v>0</v>
      </c>
      <c r="H1601" s="30">
        <f t="shared" si="186"/>
        <v>0</v>
      </c>
      <c r="I1601" s="31">
        <f t="shared" si="189"/>
        <v>74250</v>
      </c>
      <c r="J1601" s="31"/>
      <c r="K1601" s="59">
        <f t="shared" si="187"/>
        <v>0</v>
      </c>
    </row>
    <row r="1602" spans="1:11">
      <c r="A1602" s="24">
        <v>17</v>
      </c>
      <c r="B1602" s="24"/>
      <c r="C1602" s="25" t="s">
        <v>40</v>
      </c>
      <c r="D1602" s="37"/>
      <c r="E1602" s="38">
        <v>113832</v>
      </c>
      <c r="F1602" s="28">
        <f t="shared" si="185"/>
        <v>0</v>
      </c>
      <c r="G1602" s="124">
        <v>0</v>
      </c>
      <c r="H1602" s="30">
        <f t="shared" si="186"/>
        <v>0</v>
      </c>
      <c r="I1602" s="31">
        <f t="shared" si="189"/>
        <v>105400</v>
      </c>
      <c r="J1602" s="128"/>
      <c r="K1602" s="59">
        <f t="shared" si="187"/>
        <v>0</v>
      </c>
    </row>
    <row r="1603" spans="1:11">
      <c r="A1603" s="24">
        <v>18</v>
      </c>
      <c r="B1603" s="24"/>
      <c r="C1603" s="25" t="s">
        <v>41</v>
      </c>
      <c r="D1603" s="37"/>
      <c r="E1603" s="39">
        <v>98010</v>
      </c>
      <c r="F1603" s="28">
        <f t="shared" si="185"/>
        <v>0</v>
      </c>
      <c r="G1603" s="124">
        <v>0</v>
      </c>
      <c r="H1603" s="30">
        <f t="shared" si="186"/>
        <v>0</v>
      </c>
      <c r="I1603" s="31">
        <f t="shared" si="189"/>
        <v>90750</v>
      </c>
      <c r="J1603" s="128"/>
      <c r="K1603" s="59">
        <f t="shared" si="187"/>
        <v>0</v>
      </c>
    </row>
    <row r="1604" spans="1:11" ht="17.25">
      <c r="A1604" s="40"/>
      <c r="B1604" s="40"/>
      <c r="C1604" s="41" t="s">
        <v>42</v>
      </c>
      <c r="D1604" s="42">
        <f>SUM(D1586:D1603)</f>
        <v>15</v>
      </c>
      <c r="E1604" s="42"/>
      <c r="F1604" s="43">
        <f>SUM(F1586:F1603)</f>
        <v>1397250</v>
      </c>
      <c r="G1604" s="43"/>
      <c r="H1604" s="44">
        <f>SUM(H1586:H1603)</f>
        <v>1397250</v>
      </c>
      <c r="I1604" s="45"/>
      <c r="J1604" s="45"/>
      <c r="K1604" s="64">
        <f>SUM(K1586:K1603)</f>
        <v>1293750</v>
      </c>
    </row>
    <row r="1605" spans="1:11" ht="31.5">
      <c r="A1605" s="46"/>
      <c r="B1605" s="46"/>
      <c r="C1605" s="47"/>
      <c r="D1605" s="48"/>
      <c r="E1605" s="48"/>
      <c r="F1605" s="49"/>
      <c r="G1605" s="49"/>
      <c r="H1605" s="50"/>
      <c r="I1605" s="51"/>
      <c r="J1605" s="51"/>
      <c r="K1605" s="65">
        <f>K1604*0.08</f>
        <v>103500</v>
      </c>
    </row>
    <row r="1606" spans="1:11" ht="18">
      <c r="A1606" s="283" t="s">
        <v>43</v>
      </c>
      <c r="B1606" s="283"/>
      <c r="C1606" s="283"/>
      <c r="D1606" s="284" t="s">
        <v>44</v>
      </c>
      <c r="E1606" s="284"/>
      <c r="F1606" s="54"/>
      <c r="G1606" s="54"/>
      <c r="H1606" s="55" t="s">
        <v>45</v>
      </c>
      <c r="I1606" s="56"/>
      <c r="J1606" s="56"/>
      <c r="K1606" s="66">
        <f>SUM(K1604:K1605)</f>
        <v>1397250</v>
      </c>
    </row>
    <row r="1609" spans="1:11">
      <c r="C1609" s="131" t="s">
        <v>599</v>
      </c>
      <c r="D1609" s="131" t="s">
        <v>600</v>
      </c>
      <c r="E1609" s="131"/>
      <c r="F1609" s="131" t="s">
        <v>167</v>
      </c>
    </row>
    <row r="1610" spans="1:11">
      <c r="C1610" s="131" t="s">
        <v>601</v>
      </c>
      <c r="D1610" s="131" t="s">
        <v>600</v>
      </c>
      <c r="E1610" s="131"/>
      <c r="F1610" s="131" t="s">
        <v>167</v>
      </c>
    </row>
    <row r="1615" spans="1:11" ht="15.75">
      <c r="A1615" s="279" t="s">
        <v>0</v>
      </c>
      <c r="B1615" s="279"/>
      <c r="C1615" s="279"/>
      <c r="D1615" s="279"/>
      <c r="E1615" s="279"/>
      <c r="F1615" s="279"/>
      <c r="G1615" s="279"/>
      <c r="H1615" s="279"/>
      <c r="I1615" s="3"/>
      <c r="J1615" s="3"/>
      <c r="K1615" s="112"/>
    </row>
    <row r="1616" spans="1:11" ht="17.25">
      <c r="A1616" s="279" t="s">
        <v>1</v>
      </c>
      <c r="B1616" s="279"/>
      <c r="C1616" s="279"/>
      <c r="D1616" s="279"/>
      <c r="E1616" s="279"/>
      <c r="F1616" s="279"/>
      <c r="G1616" s="279"/>
      <c r="H1616" s="279"/>
      <c r="I1616" s="3"/>
      <c r="J1616" s="3"/>
      <c r="K1616" s="58"/>
    </row>
    <row r="1617" spans="1:17" ht="15.75">
      <c r="A1617" s="279" t="s">
        <v>2</v>
      </c>
      <c r="B1617" s="279"/>
      <c r="C1617" s="279"/>
      <c r="D1617" s="279"/>
      <c r="E1617" s="279"/>
      <c r="F1617" s="279"/>
      <c r="G1617" s="279"/>
      <c r="H1617" s="279"/>
      <c r="I1617" s="3"/>
      <c r="J1617" s="3"/>
      <c r="K1617" s="59"/>
    </row>
    <row r="1618" spans="1:17" ht="15.75">
      <c r="A1618" s="279" t="s">
        <v>4</v>
      </c>
      <c r="B1618" s="279"/>
      <c r="C1618" s="279"/>
      <c r="D1618" s="279"/>
      <c r="E1618" s="279"/>
      <c r="F1618" s="279"/>
      <c r="G1618" s="279"/>
      <c r="H1618" s="279"/>
      <c r="I1618" s="3"/>
      <c r="J1618" s="3"/>
      <c r="K1618" s="59"/>
    </row>
    <row r="1619" spans="1:17" ht="15.75">
      <c r="A1619" s="280" t="s">
        <v>6</v>
      </c>
      <c r="B1619" s="280"/>
      <c r="C1619" s="280"/>
      <c r="D1619" s="280"/>
      <c r="E1619" s="280"/>
      <c r="F1619" s="280"/>
      <c r="G1619" s="280"/>
      <c r="H1619" s="280"/>
      <c r="I1619" s="3"/>
      <c r="J1619" s="3"/>
      <c r="K1619" s="59"/>
    </row>
    <row r="1620" spans="1:17" ht="27.75">
      <c r="A1620" s="9"/>
      <c r="B1620" s="9"/>
      <c r="C1620" s="9"/>
      <c r="D1620" s="281" t="s">
        <v>598</v>
      </c>
      <c r="E1620" s="281"/>
      <c r="F1620" s="281"/>
      <c r="G1620" s="281"/>
      <c r="H1620" s="281"/>
      <c r="I1620" s="3"/>
      <c r="J1620" s="3"/>
      <c r="K1620" s="59"/>
    </row>
    <row r="1621" spans="1:17" ht="15.75">
      <c r="A1621" s="11" t="s">
        <v>358</v>
      </c>
      <c r="B1621" s="1"/>
      <c r="C1621" s="11">
        <v>24206299</v>
      </c>
      <c r="D1621" s="13"/>
      <c r="E1621" s="286"/>
      <c r="F1621" s="286"/>
      <c r="G1621" s="286"/>
      <c r="H1621" s="286"/>
      <c r="I1621" s="15"/>
      <c r="J1621" s="15"/>
      <c r="K1621" s="59"/>
    </row>
    <row r="1622" spans="1:17" ht="15.75">
      <c r="A1622" s="11" t="s">
        <v>9</v>
      </c>
      <c r="B1622" s="11"/>
      <c r="C1622" s="286" t="s">
        <v>583</v>
      </c>
      <c r="D1622" s="286"/>
      <c r="E1622" s="286"/>
      <c r="F1622" s="16"/>
      <c r="G1622" s="11"/>
      <c r="H1622" s="16"/>
      <c r="I1622" s="20" t="s">
        <v>161</v>
      </c>
      <c r="J1622" s="20"/>
      <c r="K1622" s="62"/>
    </row>
    <row r="1623" spans="1:17" ht="15.75">
      <c r="A1623" s="11" t="s">
        <v>11</v>
      </c>
      <c r="B1623" s="11"/>
      <c r="C1623" s="289"/>
      <c r="D1623" s="289"/>
      <c r="E1623" s="289"/>
      <c r="F1623" s="289"/>
      <c r="G1623" s="258"/>
      <c r="H1623" s="19" t="s">
        <v>13</v>
      </c>
      <c r="I1623" s="3"/>
      <c r="J1623" s="3"/>
      <c r="K1623" s="59"/>
    </row>
    <row r="1624" spans="1:17" ht="15.75">
      <c r="A1624" s="21" t="s">
        <v>14</v>
      </c>
      <c r="B1624" s="21"/>
      <c r="C1624" s="21" t="s">
        <v>16</v>
      </c>
      <c r="D1624" s="21"/>
      <c r="E1624" s="22" t="s">
        <v>18</v>
      </c>
      <c r="F1624" s="23" t="s">
        <v>19</v>
      </c>
      <c r="G1624" s="23" t="s">
        <v>20</v>
      </c>
      <c r="H1624" s="21" t="s">
        <v>21</v>
      </c>
      <c r="I1624" s="3"/>
      <c r="J1624" s="175"/>
      <c r="K1624" s="59"/>
    </row>
    <row r="1625" spans="1:17">
      <c r="A1625" s="24">
        <v>1</v>
      </c>
      <c r="B1625" s="171"/>
      <c r="C1625" s="172" t="s">
        <v>23</v>
      </c>
      <c r="D1625" s="26"/>
      <c r="E1625" s="27">
        <v>79305</v>
      </c>
      <c r="F1625" s="28">
        <f t="shared" ref="F1625:F1642" si="190">E1625*D1625</f>
        <v>0</v>
      </c>
      <c r="G1625" s="29">
        <v>0</v>
      </c>
      <c r="H1625" s="30">
        <f t="shared" ref="H1625:H1642" si="191">F1625-F1625*G1625</f>
        <v>0</v>
      </c>
      <c r="I1625" s="31">
        <f>E1625/1.08</f>
        <v>73430.555555555547</v>
      </c>
      <c r="J1625" s="31"/>
      <c r="K1625" s="59">
        <f t="shared" ref="K1625:K1642" si="192">I1625*D1625</f>
        <v>0</v>
      </c>
    </row>
    <row r="1626" spans="1:17" s="131" customFormat="1">
      <c r="A1626" s="120">
        <v>2</v>
      </c>
      <c r="B1626" s="120"/>
      <c r="C1626" s="121" t="s">
        <v>25</v>
      </c>
      <c r="D1626" s="126"/>
      <c r="E1626" s="33">
        <v>128591</v>
      </c>
      <c r="F1626" s="123">
        <f t="shared" si="190"/>
        <v>0</v>
      </c>
      <c r="G1626" s="124">
        <v>0.15</v>
      </c>
      <c r="H1626" s="125">
        <f t="shared" si="191"/>
        <v>0</v>
      </c>
      <c r="I1626" s="128">
        <f>E1626/1.08*0.85</f>
        <v>101205.87962962962</v>
      </c>
      <c r="J1626" s="128"/>
      <c r="K1626" s="129">
        <f t="shared" si="192"/>
        <v>0</v>
      </c>
      <c r="Q1626" s="132"/>
    </row>
    <row r="1627" spans="1:17">
      <c r="A1627" s="24">
        <v>3</v>
      </c>
      <c r="B1627" s="173"/>
      <c r="C1627" s="25" t="s">
        <v>26</v>
      </c>
      <c r="D1627" s="88"/>
      <c r="E1627" s="27">
        <v>60043</v>
      </c>
      <c r="F1627" s="28">
        <f t="shared" si="190"/>
        <v>0</v>
      </c>
      <c r="G1627" s="29">
        <v>0</v>
      </c>
      <c r="H1627" s="30">
        <f t="shared" si="191"/>
        <v>0</v>
      </c>
      <c r="I1627" s="31">
        <f t="shared" ref="I1627" si="193">E1627/1.08</f>
        <v>55595.370370370365</v>
      </c>
      <c r="J1627" s="31"/>
      <c r="K1627" s="59">
        <f t="shared" si="192"/>
        <v>0</v>
      </c>
    </row>
    <row r="1628" spans="1:17" s="131" customFormat="1">
      <c r="A1628" s="120">
        <v>4</v>
      </c>
      <c r="B1628" s="120"/>
      <c r="C1628" s="121" t="s">
        <v>27</v>
      </c>
      <c r="D1628" s="122"/>
      <c r="E1628" s="33">
        <v>115781</v>
      </c>
      <c r="F1628" s="123">
        <f t="shared" si="190"/>
        <v>0</v>
      </c>
      <c r="G1628" s="124">
        <v>0.15</v>
      </c>
      <c r="H1628" s="125">
        <f t="shared" si="191"/>
        <v>0</v>
      </c>
      <c r="I1628" s="128">
        <f>E1628/1.08*0.85</f>
        <v>91123.935185185168</v>
      </c>
      <c r="J1628" s="128"/>
      <c r="K1628" s="129">
        <f t="shared" si="192"/>
        <v>0</v>
      </c>
      <c r="Q1628" s="132"/>
    </row>
    <row r="1629" spans="1:17">
      <c r="A1629" s="24">
        <v>5</v>
      </c>
      <c r="B1629" s="174"/>
      <c r="C1629" s="172" t="s">
        <v>28</v>
      </c>
      <c r="D1629" s="32">
        <v>20</v>
      </c>
      <c r="E1629" s="27">
        <v>119943</v>
      </c>
      <c r="F1629" s="28">
        <f t="shared" si="190"/>
        <v>2398860</v>
      </c>
      <c r="G1629" s="157">
        <v>0</v>
      </c>
      <c r="H1629" s="30">
        <f t="shared" si="191"/>
        <v>2398860</v>
      </c>
      <c r="I1629" s="31">
        <f t="shared" ref="I1629:I1642" si="194">E1629/1.08</f>
        <v>111058.33333333333</v>
      </c>
      <c r="J1629" s="128"/>
      <c r="K1629" s="59">
        <f t="shared" si="192"/>
        <v>2221166.6666666665</v>
      </c>
    </row>
    <row r="1630" spans="1:17">
      <c r="A1630" s="24">
        <v>6</v>
      </c>
      <c r="B1630" s="24"/>
      <c r="C1630" s="25" t="s">
        <v>29</v>
      </c>
      <c r="D1630" s="26"/>
      <c r="E1630" s="27">
        <v>94810</v>
      </c>
      <c r="F1630" s="28">
        <f t="shared" si="190"/>
        <v>0</v>
      </c>
      <c r="G1630" s="29">
        <v>0</v>
      </c>
      <c r="H1630" s="30">
        <f t="shared" si="191"/>
        <v>0</v>
      </c>
      <c r="I1630" s="31">
        <f t="shared" si="194"/>
        <v>87787.037037037036</v>
      </c>
      <c r="J1630" s="31"/>
      <c r="K1630" s="59">
        <f t="shared" si="192"/>
        <v>0</v>
      </c>
    </row>
    <row r="1631" spans="1:17">
      <c r="A1631" s="24">
        <v>7</v>
      </c>
      <c r="B1631" s="24"/>
      <c r="C1631" s="25" t="s">
        <v>30</v>
      </c>
      <c r="D1631" s="34"/>
      <c r="E1631" s="27">
        <v>141396</v>
      </c>
      <c r="F1631" s="28">
        <f t="shared" si="190"/>
        <v>0</v>
      </c>
      <c r="G1631" s="29">
        <v>0</v>
      </c>
      <c r="H1631" s="30">
        <f t="shared" si="191"/>
        <v>0</v>
      </c>
      <c r="I1631" s="31">
        <f t="shared" si="194"/>
        <v>130922.22222222222</v>
      </c>
      <c r="J1631" s="31"/>
      <c r="K1631" s="59">
        <f t="shared" si="192"/>
        <v>0</v>
      </c>
    </row>
    <row r="1632" spans="1:17">
      <c r="A1632" s="24">
        <v>8</v>
      </c>
      <c r="B1632" s="24"/>
      <c r="C1632" s="25" t="s">
        <v>31</v>
      </c>
      <c r="D1632" s="34"/>
      <c r="E1632" s="27">
        <v>232931</v>
      </c>
      <c r="F1632" s="28">
        <f t="shared" si="190"/>
        <v>0</v>
      </c>
      <c r="G1632" s="29">
        <v>0</v>
      </c>
      <c r="H1632" s="30">
        <f t="shared" si="191"/>
        <v>0</v>
      </c>
      <c r="I1632" s="31">
        <f t="shared" si="194"/>
        <v>215676.85185185182</v>
      </c>
      <c r="J1632" s="31"/>
      <c r="K1632" s="59">
        <f t="shared" si="192"/>
        <v>0</v>
      </c>
    </row>
    <row r="1633" spans="1:11">
      <c r="A1633" s="24">
        <v>9</v>
      </c>
      <c r="B1633" s="171"/>
      <c r="C1633" s="172" t="s">
        <v>32</v>
      </c>
      <c r="D1633" s="26"/>
      <c r="E1633" s="33">
        <v>93150</v>
      </c>
      <c r="F1633" s="28">
        <f t="shared" si="190"/>
        <v>0</v>
      </c>
      <c r="G1633" s="29">
        <v>0</v>
      </c>
      <c r="H1633" s="30">
        <f t="shared" si="191"/>
        <v>0</v>
      </c>
      <c r="I1633" s="31">
        <f t="shared" si="194"/>
        <v>86250</v>
      </c>
      <c r="J1633" s="31"/>
      <c r="K1633" s="59">
        <f t="shared" si="192"/>
        <v>0</v>
      </c>
    </row>
    <row r="1634" spans="1:11">
      <c r="A1634" s="24">
        <v>10</v>
      </c>
      <c r="B1634" s="174"/>
      <c r="C1634" s="36" t="s">
        <v>33</v>
      </c>
      <c r="D1634" s="37"/>
      <c r="E1634" s="33">
        <v>101053</v>
      </c>
      <c r="F1634" s="28">
        <f t="shared" si="190"/>
        <v>0</v>
      </c>
      <c r="G1634" s="29">
        <v>0</v>
      </c>
      <c r="H1634" s="30">
        <f t="shared" si="191"/>
        <v>0</v>
      </c>
      <c r="I1634" s="31">
        <f t="shared" si="194"/>
        <v>93567.592592592584</v>
      </c>
      <c r="J1634" s="31"/>
      <c r="K1634" s="59">
        <f t="shared" si="192"/>
        <v>0</v>
      </c>
    </row>
    <row r="1635" spans="1:11">
      <c r="A1635" s="24">
        <v>11</v>
      </c>
      <c r="B1635" s="171"/>
      <c r="C1635" s="172" t="s">
        <v>34</v>
      </c>
      <c r="D1635" s="37">
        <v>5</v>
      </c>
      <c r="E1635" s="27">
        <v>54198</v>
      </c>
      <c r="F1635" s="28">
        <f t="shared" si="190"/>
        <v>270990</v>
      </c>
      <c r="G1635" s="29">
        <v>0</v>
      </c>
      <c r="H1635" s="30">
        <f t="shared" si="191"/>
        <v>270990</v>
      </c>
      <c r="I1635" s="31">
        <f t="shared" si="194"/>
        <v>50183.333333333328</v>
      </c>
      <c r="J1635" s="31"/>
      <c r="K1635" s="59">
        <f t="shared" si="192"/>
        <v>250916.66666666663</v>
      </c>
    </row>
    <row r="1636" spans="1:11">
      <c r="A1636" s="24">
        <v>12</v>
      </c>
      <c r="B1636" s="24"/>
      <c r="C1636" s="25" t="s">
        <v>35</v>
      </c>
      <c r="D1636" s="37"/>
      <c r="E1636" s="27">
        <v>49680</v>
      </c>
      <c r="F1636" s="28">
        <f t="shared" si="190"/>
        <v>0</v>
      </c>
      <c r="G1636" s="29">
        <v>0</v>
      </c>
      <c r="H1636" s="30">
        <f t="shared" si="191"/>
        <v>0</v>
      </c>
      <c r="I1636" s="31">
        <f t="shared" si="194"/>
        <v>46000</v>
      </c>
      <c r="J1636" s="31"/>
      <c r="K1636" s="59">
        <f t="shared" si="192"/>
        <v>0</v>
      </c>
    </row>
    <row r="1637" spans="1:11">
      <c r="A1637" s="24">
        <v>13</v>
      </c>
      <c r="B1637" s="24"/>
      <c r="C1637" s="25" t="s">
        <v>36</v>
      </c>
      <c r="D1637" s="37"/>
      <c r="E1637" s="38">
        <v>64152</v>
      </c>
      <c r="F1637" s="28">
        <f t="shared" si="190"/>
        <v>0</v>
      </c>
      <c r="G1637" s="29">
        <v>0</v>
      </c>
      <c r="H1637" s="30">
        <f t="shared" si="191"/>
        <v>0</v>
      </c>
      <c r="I1637" s="31">
        <f t="shared" si="194"/>
        <v>59399.999999999993</v>
      </c>
      <c r="J1637" s="31"/>
      <c r="K1637" s="59">
        <f t="shared" si="192"/>
        <v>0</v>
      </c>
    </row>
    <row r="1638" spans="1:11">
      <c r="A1638" s="24">
        <v>14</v>
      </c>
      <c r="B1638" s="24"/>
      <c r="C1638" s="25" t="s">
        <v>37</v>
      </c>
      <c r="D1638" s="37"/>
      <c r="E1638" s="38">
        <v>65934</v>
      </c>
      <c r="F1638" s="28">
        <f t="shared" si="190"/>
        <v>0</v>
      </c>
      <c r="G1638" s="29">
        <v>0</v>
      </c>
      <c r="H1638" s="30">
        <f t="shared" si="191"/>
        <v>0</v>
      </c>
      <c r="I1638" s="31">
        <f t="shared" si="194"/>
        <v>61049.999999999993</v>
      </c>
      <c r="J1638" s="31"/>
      <c r="K1638" s="59">
        <f t="shared" si="192"/>
        <v>0</v>
      </c>
    </row>
    <row r="1639" spans="1:11">
      <c r="A1639" s="24">
        <v>15</v>
      </c>
      <c r="B1639" s="24"/>
      <c r="C1639" s="25" t="s">
        <v>38</v>
      </c>
      <c r="D1639" s="37"/>
      <c r="E1639" s="38">
        <v>76626</v>
      </c>
      <c r="F1639" s="28">
        <f t="shared" si="190"/>
        <v>0</v>
      </c>
      <c r="G1639" s="29">
        <v>0</v>
      </c>
      <c r="H1639" s="30">
        <f t="shared" si="191"/>
        <v>0</v>
      </c>
      <c r="I1639" s="31">
        <f t="shared" si="194"/>
        <v>70950</v>
      </c>
      <c r="J1639" s="31"/>
      <c r="K1639" s="59">
        <f t="shared" si="192"/>
        <v>0</v>
      </c>
    </row>
    <row r="1640" spans="1:11">
      <c r="A1640" s="24">
        <v>16</v>
      </c>
      <c r="B1640" s="24"/>
      <c r="C1640" s="25" t="s">
        <v>39</v>
      </c>
      <c r="D1640" s="37"/>
      <c r="E1640" s="38">
        <v>80190</v>
      </c>
      <c r="F1640" s="28">
        <f t="shared" si="190"/>
        <v>0</v>
      </c>
      <c r="G1640" s="29">
        <v>0</v>
      </c>
      <c r="H1640" s="30">
        <f t="shared" si="191"/>
        <v>0</v>
      </c>
      <c r="I1640" s="31">
        <f t="shared" si="194"/>
        <v>74250</v>
      </c>
      <c r="J1640" s="31"/>
      <c r="K1640" s="59">
        <f t="shared" si="192"/>
        <v>0</v>
      </c>
    </row>
    <row r="1641" spans="1:11">
      <c r="A1641" s="24">
        <v>17</v>
      </c>
      <c r="B1641" s="24"/>
      <c r="C1641" s="25" t="s">
        <v>40</v>
      </c>
      <c r="D1641" s="37"/>
      <c r="E1641" s="38">
        <v>113832</v>
      </c>
      <c r="F1641" s="28">
        <f t="shared" si="190"/>
        <v>0</v>
      </c>
      <c r="G1641" s="124">
        <v>0</v>
      </c>
      <c r="H1641" s="30">
        <f t="shared" si="191"/>
        <v>0</v>
      </c>
      <c r="I1641" s="31">
        <f t="shared" si="194"/>
        <v>105400</v>
      </c>
      <c r="J1641" s="128"/>
      <c r="K1641" s="59">
        <f t="shared" si="192"/>
        <v>0</v>
      </c>
    </row>
    <row r="1642" spans="1:11">
      <c r="A1642" s="24">
        <v>18</v>
      </c>
      <c r="B1642" s="24"/>
      <c r="C1642" s="25" t="s">
        <v>41</v>
      </c>
      <c r="D1642" s="37">
        <v>5</v>
      </c>
      <c r="E1642" s="39">
        <v>98010</v>
      </c>
      <c r="F1642" s="28">
        <f t="shared" si="190"/>
        <v>490050</v>
      </c>
      <c r="G1642" s="124">
        <v>0</v>
      </c>
      <c r="H1642" s="30">
        <f t="shared" si="191"/>
        <v>490050</v>
      </c>
      <c r="I1642" s="31">
        <f t="shared" si="194"/>
        <v>90750</v>
      </c>
      <c r="J1642" s="128"/>
      <c r="K1642" s="59">
        <f t="shared" si="192"/>
        <v>453750</v>
      </c>
    </row>
    <row r="1643" spans="1:11" ht="17.25">
      <c r="A1643" s="40"/>
      <c r="B1643" s="40"/>
      <c r="C1643" s="41" t="s">
        <v>42</v>
      </c>
      <c r="D1643" s="42">
        <f>SUM(D1625:D1642)</f>
        <v>30</v>
      </c>
      <c r="E1643" s="42"/>
      <c r="F1643" s="43">
        <f>SUM(F1625:F1642)</f>
        <v>3159900</v>
      </c>
      <c r="G1643" s="43"/>
      <c r="H1643" s="44">
        <f>SUM(H1625:H1642)</f>
        <v>3159900</v>
      </c>
      <c r="I1643" s="45"/>
      <c r="J1643" s="45"/>
      <c r="K1643" s="64">
        <f>SUM(K1625:K1642)</f>
        <v>2925833.333333333</v>
      </c>
    </row>
    <row r="1644" spans="1:11" ht="31.5">
      <c r="A1644" s="46"/>
      <c r="B1644" s="46"/>
      <c r="C1644" s="47"/>
      <c r="D1644" s="48"/>
      <c r="E1644" s="48"/>
      <c r="F1644" s="49"/>
      <c r="G1644" s="49"/>
      <c r="H1644" s="50"/>
      <c r="I1644" s="51"/>
      <c r="J1644" s="51"/>
      <c r="K1644" s="65">
        <f>K1643*0.08</f>
        <v>234066.66666666666</v>
      </c>
    </row>
    <row r="1645" spans="1:11" ht="18">
      <c r="A1645" s="283" t="s">
        <v>43</v>
      </c>
      <c r="B1645" s="283"/>
      <c r="C1645" s="283"/>
      <c r="D1645" s="284" t="s">
        <v>44</v>
      </c>
      <c r="E1645" s="284"/>
      <c r="F1645" s="54"/>
      <c r="G1645" s="54"/>
      <c r="H1645" s="55" t="s">
        <v>45</v>
      </c>
      <c r="I1645" s="56"/>
      <c r="J1645" s="56"/>
      <c r="K1645" s="66">
        <f>SUM(K1643:K1644)</f>
        <v>3159899.9999999995</v>
      </c>
    </row>
    <row r="1648" spans="1:11">
      <c r="C1648" s="131" t="s">
        <v>599</v>
      </c>
      <c r="D1648" s="131" t="s">
        <v>600</v>
      </c>
      <c r="E1648" s="131"/>
      <c r="F1648" s="131" t="s">
        <v>167</v>
      </c>
    </row>
    <row r="1649" spans="1:17">
      <c r="C1649" s="131" t="s">
        <v>601</v>
      </c>
      <c r="D1649" s="131" t="s">
        <v>600</v>
      </c>
      <c r="E1649" s="131"/>
      <c r="F1649" s="131" t="s">
        <v>167</v>
      </c>
    </row>
    <row r="1651" spans="1:17" ht="15.75">
      <c r="A1651" s="279" t="s">
        <v>0</v>
      </c>
      <c r="B1651" s="279"/>
      <c r="C1651" s="279"/>
      <c r="D1651" s="279"/>
      <c r="E1651" s="279"/>
      <c r="F1651" s="279"/>
      <c r="G1651" s="279"/>
      <c r="H1651" s="279"/>
      <c r="I1651" s="3"/>
      <c r="J1651" s="3"/>
      <c r="K1651" s="112"/>
    </row>
    <row r="1652" spans="1:17" ht="17.25">
      <c r="A1652" s="279" t="s">
        <v>1</v>
      </c>
      <c r="B1652" s="279"/>
      <c r="C1652" s="279"/>
      <c r="D1652" s="279"/>
      <c r="E1652" s="279"/>
      <c r="F1652" s="279"/>
      <c r="G1652" s="279"/>
      <c r="H1652" s="279"/>
      <c r="I1652" s="3"/>
      <c r="J1652" s="3"/>
      <c r="K1652" s="58"/>
    </row>
    <row r="1653" spans="1:17" ht="15.75">
      <c r="A1653" s="279" t="s">
        <v>2</v>
      </c>
      <c r="B1653" s="279"/>
      <c r="C1653" s="279"/>
      <c r="D1653" s="279"/>
      <c r="E1653" s="279"/>
      <c r="F1653" s="279"/>
      <c r="G1653" s="279"/>
      <c r="H1653" s="279"/>
      <c r="I1653" s="3"/>
      <c r="J1653" s="3"/>
      <c r="K1653" s="59"/>
    </row>
    <row r="1654" spans="1:17" ht="15.75">
      <c r="A1654" s="279" t="s">
        <v>4</v>
      </c>
      <c r="B1654" s="279"/>
      <c r="C1654" s="279"/>
      <c r="D1654" s="279"/>
      <c r="E1654" s="279"/>
      <c r="F1654" s="279"/>
      <c r="G1654" s="279"/>
      <c r="H1654" s="279"/>
      <c r="I1654" s="3"/>
      <c r="J1654" s="3"/>
      <c r="K1654" s="59"/>
    </row>
    <row r="1655" spans="1:17" ht="15.75">
      <c r="A1655" s="280" t="s">
        <v>6</v>
      </c>
      <c r="B1655" s="280"/>
      <c r="C1655" s="280"/>
      <c r="D1655" s="280"/>
      <c r="E1655" s="280"/>
      <c r="F1655" s="280"/>
      <c r="G1655" s="280"/>
      <c r="H1655" s="280"/>
      <c r="I1655" s="3"/>
      <c r="J1655" s="3"/>
      <c r="K1655" s="59"/>
    </row>
    <row r="1656" spans="1:17" ht="27.75">
      <c r="A1656" s="9"/>
      <c r="B1656" s="9"/>
      <c r="C1656" s="9"/>
      <c r="D1656" s="281" t="s">
        <v>598</v>
      </c>
      <c r="E1656" s="281"/>
      <c r="F1656" s="281"/>
      <c r="G1656" s="281"/>
      <c r="H1656" s="281"/>
      <c r="I1656" s="3"/>
      <c r="J1656" s="3"/>
      <c r="K1656" s="59"/>
    </row>
    <row r="1657" spans="1:17" ht="15.75">
      <c r="A1657" s="11" t="s">
        <v>358</v>
      </c>
      <c r="B1657" s="1"/>
      <c r="C1657" s="11">
        <v>25230996</v>
      </c>
      <c r="D1657" s="13"/>
      <c r="E1657" s="286"/>
      <c r="F1657" s="286"/>
      <c r="G1657" s="286"/>
      <c r="H1657" s="286"/>
      <c r="I1657" s="15"/>
      <c r="J1657" s="15"/>
      <c r="K1657" s="59"/>
    </row>
    <row r="1658" spans="1:17" ht="15.75">
      <c r="A1658" s="11" t="s">
        <v>9</v>
      </c>
      <c r="B1658" s="11"/>
      <c r="C1658" s="286" t="s">
        <v>584</v>
      </c>
      <c r="D1658" s="286"/>
      <c r="E1658" s="286"/>
      <c r="F1658" s="16"/>
      <c r="G1658" s="11"/>
      <c r="H1658" s="16"/>
      <c r="I1658" s="20" t="s">
        <v>161</v>
      </c>
      <c r="J1658" s="20"/>
      <c r="K1658" s="62"/>
    </row>
    <row r="1659" spans="1:17" ht="15.75">
      <c r="A1659" s="11" t="s">
        <v>11</v>
      </c>
      <c r="B1659" s="11"/>
      <c r="C1659" s="289"/>
      <c r="D1659" s="289"/>
      <c r="E1659" s="289"/>
      <c r="F1659" s="289"/>
      <c r="G1659" s="258"/>
      <c r="H1659" s="19" t="s">
        <v>13</v>
      </c>
      <c r="I1659" s="3"/>
      <c r="J1659" s="3"/>
      <c r="K1659" s="59"/>
    </row>
    <row r="1660" spans="1:17" ht="15.75">
      <c r="A1660" s="21" t="s">
        <v>14</v>
      </c>
      <c r="B1660" s="21"/>
      <c r="C1660" s="21" t="s">
        <v>16</v>
      </c>
      <c r="D1660" s="21"/>
      <c r="E1660" s="22" t="s">
        <v>18</v>
      </c>
      <c r="F1660" s="23" t="s">
        <v>19</v>
      </c>
      <c r="G1660" s="23" t="s">
        <v>20</v>
      </c>
      <c r="H1660" s="21" t="s">
        <v>21</v>
      </c>
      <c r="I1660" s="3"/>
      <c r="J1660" s="175"/>
      <c r="K1660" s="59"/>
    </row>
    <row r="1661" spans="1:17">
      <c r="A1661" s="24">
        <v>1</v>
      </c>
      <c r="B1661" s="171"/>
      <c r="C1661" s="172" t="s">
        <v>23</v>
      </c>
      <c r="D1661" s="26"/>
      <c r="E1661" s="27">
        <v>79305</v>
      </c>
      <c r="F1661" s="28">
        <f t="shared" ref="F1661:F1678" si="195">E1661*D1661</f>
        <v>0</v>
      </c>
      <c r="G1661" s="29">
        <v>0</v>
      </c>
      <c r="H1661" s="30">
        <f t="shared" ref="H1661:H1678" si="196">F1661-F1661*G1661</f>
        <v>0</v>
      </c>
      <c r="I1661" s="31">
        <f>E1661/1.08</f>
        <v>73430.555555555547</v>
      </c>
      <c r="J1661" s="31"/>
      <c r="K1661" s="59">
        <f t="shared" ref="K1661:K1678" si="197">I1661*D1661</f>
        <v>0</v>
      </c>
    </row>
    <row r="1662" spans="1:17" s="131" customFormat="1">
      <c r="A1662" s="120">
        <v>2</v>
      </c>
      <c r="B1662" s="120"/>
      <c r="C1662" s="121" t="s">
        <v>25</v>
      </c>
      <c r="D1662" s="126">
        <v>60</v>
      </c>
      <c r="E1662" s="33">
        <v>128591</v>
      </c>
      <c r="F1662" s="123">
        <f t="shared" si="195"/>
        <v>7715460</v>
      </c>
      <c r="G1662" s="124">
        <v>0.15</v>
      </c>
      <c r="H1662" s="125">
        <f t="shared" si="196"/>
        <v>6558141</v>
      </c>
      <c r="I1662" s="128">
        <f>E1662/1.08*0.85</f>
        <v>101205.87962962962</v>
      </c>
      <c r="J1662" s="128"/>
      <c r="K1662" s="129">
        <f t="shared" si="197"/>
        <v>6072352.7777777771</v>
      </c>
      <c r="Q1662" s="132"/>
    </row>
    <row r="1663" spans="1:17">
      <c r="A1663" s="24">
        <v>3</v>
      </c>
      <c r="B1663" s="173"/>
      <c r="C1663" s="25" t="s">
        <v>26</v>
      </c>
      <c r="D1663" s="88"/>
      <c r="E1663" s="27">
        <v>60043</v>
      </c>
      <c r="F1663" s="28">
        <f t="shared" si="195"/>
        <v>0</v>
      </c>
      <c r="G1663" s="29">
        <v>0</v>
      </c>
      <c r="H1663" s="30">
        <f t="shared" si="196"/>
        <v>0</v>
      </c>
      <c r="I1663" s="31">
        <f t="shared" ref="I1663" si="198">E1663/1.08</f>
        <v>55595.370370370365</v>
      </c>
      <c r="J1663" s="31"/>
      <c r="K1663" s="59">
        <f t="shared" si="197"/>
        <v>0</v>
      </c>
    </row>
    <row r="1664" spans="1:17" s="131" customFormat="1">
      <c r="A1664" s="120">
        <v>4</v>
      </c>
      <c r="B1664" s="120"/>
      <c r="C1664" s="121" t="s">
        <v>27</v>
      </c>
      <c r="D1664" s="122"/>
      <c r="E1664" s="33">
        <v>115781</v>
      </c>
      <c r="F1664" s="123">
        <f t="shared" si="195"/>
        <v>0</v>
      </c>
      <c r="G1664" s="124">
        <v>0.15</v>
      </c>
      <c r="H1664" s="125">
        <f t="shared" si="196"/>
        <v>0</v>
      </c>
      <c r="I1664" s="128">
        <f>E1664/1.08*0.85</f>
        <v>91123.935185185168</v>
      </c>
      <c r="J1664" s="128"/>
      <c r="K1664" s="129">
        <f t="shared" si="197"/>
        <v>0</v>
      </c>
      <c r="Q1664" s="132"/>
    </row>
    <row r="1665" spans="1:11">
      <c r="A1665" s="24">
        <v>5</v>
      </c>
      <c r="B1665" s="174"/>
      <c r="C1665" s="172" t="s">
        <v>28</v>
      </c>
      <c r="D1665" s="32"/>
      <c r="E1665" s="27">
        <v>119943</v>
      </c>
      <c r="F1665" s="28">
        <f t="shared" si="195"/>
        <v>0</v>
      </c>
      <c r="G1665" s="157">
        <v>0</v>
      </c>
      <c r="H1665" s="30">
        <f t="shared" si="196"/>
        <v>0</v>
      </c>
      <c r="I1665" s="31">
        <f t="shared" ref="I1665:I1678" si="199">E1665/1.08</f>
        <v>111058.33333333333</v>
      </c>
      <c r="J1665" s="128"/>
      <c r="K1665" s="59">
        <f t="shared" si="197"/>
        <v>0</v>
      </c>
    </row>
    <row r="1666" spans="1:11">
      <c r="A1666" s="24">
        <v>6</v>
      </c>
      <c r="B1666" s="24"/>
      <c r="C1666" s="25" t="s">
        <v>29</v>
      </c>
      <c r="D1666" s="26"/>
      <c r="E1666" s="27">
        <v>94810</v>
      </c>
      <c r="F1666" s="28">
        <f t="shared" si="195"/>
        <v>0</v>
      </c>
      <c r="G1666" s="29">
        <v>0</v>
      </c>
      <c r="H1666" s="30">
        <f t="shared" si="196"/>
        <v>0</v>
      </c>
      <c r="I1666" s="31">
        <f t="shared" si="199"/>
        <v>87787.037037037036</v>
      </c>
      <c r="J1666" s="31"/>
      <c r="K1666" s="59">
        <f t="shared" si="197"/>
        <v>0</v>
      </c>
    </row>
    <row r="1667" spans="1:11">
      <c r="A1667" s="24">
        <v>7</v>
      </c>
      <c r="B1667" s="24"/>
      <c r="C1667" s="25" t="s">
        <v>30</v>
      </c>
      <c r="D1667" s="34"/>
      <c r="E1667" s="27">
        <v>141396</v>
      </c>
      <c r="F1667" s="28">
        <f t="shared" si="195"/>
        <v>0</v>
      </c>
      <c r="G1667" s="29">
        <v>0</v>
      </c>
      <c r="H1667" s="30">
        <f t="shared" si="196"/>
        <v>0</v>
      </c>
      <c r="I1667" s="31">
        <f t="shared" si="199"/>
        <v>130922.22222222222</v>
      </c>
      <c r="J1667" s="31"/>
      <c r="K1667" s="59">
        <f t="shared" si="197"/>
        <v>0</v>
      </c>
    </row>
    <row r="1668" spans="1:11">
      <c r="A1668" s="24">
        <v>8</v>
      </c>
      <c r="B1668" s="24"/>
      <c r="C1668" s="25" t="s">
        <v>31</v>
      </c>
      <c r="D1668" s="34"/>
      <c r="E1668" s="27">
        <v>232931</v>
      </c>
      <c r="F1668" s="28">
        <f t="shared" si="195"/>
        <v>0</v>
      </c>
      <c r="G1668" s="29">
        <v>0</v>
      </c>
      <c r="H1668" s="30">
        <f t="shared" si="196"/>
        <v>0</v>
      </c>
      <c r="I1668" s="31">
        <f t="shared" si="199"/>
        <v>215676.85185185182</v>
      </c>
      <c r="J1668" s="31"/>
      <c r="K1668" s="59">
        <f t="shared" si="197"/>
        <v>0</v>
      </c>
    </row>
    <row r="1669" spans="1:11">
      <c r="A1669" s="24">
        <v>9</v>
      </c>
      <c r="B1669" s="171"/>
      <c r="C1669" s="172" t="s">
        <v>32</v>
      </c>
      <c r="D1669" s="26"/>
      <c r="E1669" s="33">
        <v>93150</v>
      </c>
      <c r="F1669" s="28">
        <f t="shared" si="195"/>
        <v>0</v>
      </c>
      <c r="G1669" s="29">
        <v>0</v>
      </c>
      <c r="H1669" s="30">
        <f t="shared" si="196"/>
        <v>0</v>
      </c>
      <c r="I1669" s="31">
        <f t="shared" si="199"/>
        <v>86250</v>
      </c>
      <c r="J1669" s="31"/>
      <c r="K1669" s="59">
        <f t="shared" si="197"/>
        <v>0</v>
      </c>
    </row>
    <row r="1670" spans="1:11">
      <c r="A1670" s="24">
        <v>10</v>
      </c>
      <c r="B1670" s="174"/>
      <c r="C1670" s="36" t="s">
        <v>33</v>
      </c>
      <c r="D1670" s="37"/>
      <c r="E1670" s="33">
        <v>101053</v>
      </c>
      <c r="F1670" s="28">
        <f t="shared" si="195"/>
        <v>0</v>
      </c>
      <c r="G1670" s="29">
        <v>0</v>
      </c>
      <c r="H1670" s="30">
        <f t="shared" si="196"/>
        <v>0</v>
      </c>
      <c r="I1670" s="31">
        <f t="shared" si="199"/>
        <v>93567.592592592584</v>
      </c>
      <c r="J1670" s="31"/>
      <c r="K1670" s="59">
        <f t="shared" si="197"/>
        <v>0</v>
      </c>
    </row>
    <row r="1671" spans="1:11">
      <c r="A1671" s="24">
        <v>11</v>
      </c>
      <c r="B1671" s="171"/>
      <c r="C1671" s="172" t="s">
        <v>34</v>
      </c>
      <c r="D1671" s="37"/>
      <c r="E1671" s="27">
        <v>54198</v>
      </c>
      <c r="F1671" s="28">
        <f t="shared" si="195"/>
        <v>0</v>
      </c>
      <c r="G1671" s="29">
        <v>0</v>
      </c>
      <c r="H1671" s="30">
        <f t="shared" si="196"/>
        <v>0</v>
      </c>
      <c r="I1671" s="31">
        <f t="shared" si="199"/>
        <v>50183.333333333328</v>
      </c>
      <c r="J1671" s="31"/>
      <c r="K1671" s="59">
        <f t="shared" si="197"/>
        <v>0</v>
      </c>
    </row>
    <row r="1672" spans="1:11">
      <c r="A1672" s="24">
        <v>12</v>
      </c>
      <c r="B1672" s="24"/>
      <c r="C1672" s="25" t="s">
        <v>35</v>
      </c>
      <c r="D1672" s="37"/>
      <c r="E1672" s="27">
        <v>49680</v>
      </c>
      <c r="F1672" s="28">
        <f t="shared" si="195"/>
        <v>0</v>
      </c>
      <c r="G1672" s="29">
        <v>0</v>
      </c>
      <c r="H1672" s="30">
        <f t="shared" si="196"/>
        <v>0</v>
      </c>
      <c r="I1672" s="31">
        <f t="shared" si="199"/>
        <v>46000</v>
      </c>
      <c r="J1672" s="31"/>
      <c r="K1672" s="59">
        <f t="shared" si="197"/>
        <v>0</v>
      </c>
    </row>
    <row r="1673" spans="1:11">
      <c r="A1673" s="24">
        <v>13</v>
      </c>
      <c r="B1673" s="24"/>
      <c r="C1673" s="25" t="s">
        <v>36</v>
      </c>
      <c r="D1673" s="37"/>
      <c r="E1673" s="38">
        <v>64152</v>
      </c>
      <c r="F1673" s="28">
        <f t="shared" si="195"/>
        <v>0</v>
      </c>
      <c r="G1673" s="29">
        <v>0</v>
      </c>
      <c r="H1673" s="30">
        <f t="shared" si="196"/>
        <v>0</v>
      </c>
      <c r="I1673" s="31">
        <f t="shared" si="199"/>
        <v>59399.999999999993</v>
      </c>
      <c r="J1673" s="31"/>
      <c r="K1673" s="59">
        <f t="shared" si="197"/>
        <v>0</v>
      </c>
    </row>
    <row r="1674" spans="1:11">
      <c r="A1674" s="24">
        <v>14</v>
      </c>
      <c r="B1674" s="24"/>
      <c r="C1674" s="25" t="s">
        <v>37</v>
      </c>
      <c r="D1674" s="37"/>
      <c r="E1674" s="38">
        <v>65934</v>
      </c>
      <c r="F1674" s="28">
        <f t="shared" si="195"/>
        <v>0</v>
      </c>
      <c r="G1674" s="29">
        <v>0</v>
      </c>
      <c r="H1674" s="30">
        <f t="shared" si="196"/>
        <v>0</v>
      </c>
      <c r="I1674" s="31">
        <f t="shared" si="199"/>
        <v>61049.999999999993</v>
      </c>
      <c r="J1674" s="31"/>
      <c r="K1674" s="59">
        <f t="shared" si="197"/>
        <v>0</v>
      </c>
    </row>
    <row r="1675" spans="1:11">
      <c r="A1675" s="24">
        <v>15</v>
      </c>
      <c r="B1675" s="24"/>
      <c r="C1675" s="25" t="s">
        <v>38</v>
      </c>
      <c r="D1675" s="37"/>
      <c r="E1675" s="38">
        <v>76626</v>
      </c>
      <c r="F1675" s="28">
        <f t="shared" si="195"/>
        <v>0</v>
      </c>
      <c r="G1675" s="29">
        <v>0</v>
      </c>
      <c r="H1675" s="30">
        <f t="shared" si="196"/>
        <v>0</v>
      </c>
      <c r="I1675" s="31">
        <f t="shared" si="199"/>
        <v>70950</v>
      </c>
      <c r="J1675" s="31"/>
      <c r="K1675" s="59">
        <f t="shared" si="197"/>
        <v>0</v>
      </c>
    </row>
    <row r="1676" spans="1:11">
      <c r="A1676" s="24">
        <v>16</v>
      </c>
      <c r="B1676" s="24"/>
      <c r="C1676" s="25" t="s">
        <v>39</v>
      </c>
      <c r="D1676" s="37"/>
      <c r="E1676" s="38">
        <v>80190</v>
      </c>
      <c r="F1676" s="28">
        <f t="shared" si="195"/>
        <v>0</v>
      </c>
      <c r="G1676" s="29">
        <v>0</v>
      </c>
      <c r="H1676" s="30">
        <f t="shared" si="196"/>
        <v>0</v>
      </c>
      <c r="I1676" s="31">
        <f t="shared" si="199"/>
        <v>74250</v>
      </c>
      <c r="J1676" s="31"/>
      <c r="K1676" s="59">
        <f t="shared" si="197"/>
        <v>0</v>
      </c>
    </row>
    <row r="1677" spans="1:11">
      <c r="A1677" s="24">
        <v>17</v>
      </c>
      <c r="B1677" s="24"/>
      <c r="C1677" s="25" t="s">
        <v>40</v>
      </c>
      <c r="D1677" s="37"/>
      <c r="E1677" s="38">
        <v>113832</v>
      </c>
      <c r="F1677" s="28">
        <f t="shared" si="195"/>
        <v>0</v>
      </c>
      <c r="G1677" s="124">
        <v>0</v>
      </c>
      <c r="H1677" s="30">
        <f t="shared" si="196"/>
        <v>0</v>
      </c>
      <c r="I1677" s="31">
        <f t="shared" si="199"/>
        <v>105400</v>
      </c>
      <c r="J1677" s="128"/>
      <c r="K1677" s="59">
        <f t="shared" si="197"/>
        <v>0</v>
      </c>
    </row>
    <row r="1678" spans="1:11">
      <c r="A1678" s="24">
        <v>18</v>
      </c>
      <c r="B1678" s="24"/>
      <c r="C1678" s="25" t="s">
        <v>41</v>
      </c>
      <c r="D1678" s="37"/>
      <c r="E1678" s="39">
        <v>98010</v>
      </c>
      <c r="F1678" s="28">
        <f t="shared" si="195"/>
        <v>0</v>
      </c>
      <c r="G1678" s="124">
        <v>0</v>
      </c>
      <c r="H1678" s="30">
        <f t="shared" si="196"/>
        <v>0</v>
      </c>
      <c r="I1678" s="31">
        <f t="shared" si="199"/>
        <v>90750</v>
      </c>
      <c r="J1678" s="128"/>
      <c r="K1678" s="59">
        <f t="shared" si="197"/>
        <v>0</v>
      </c>
    </row>
    <row r="1679" spans="1:11" ht="17.25">
      <c r="A1679" s="40"/>
      <c r="B1679" s="40"/>
      <c r="C1679" s="41" t="s">
        <v>42</v>
      </c>
      <c r="D1679" s="42">
        <f>SUM(D1661:D1678)</f>
        <v>60</v>
      </c>
      <c r="E1679" s="42"/>
      <c r="F1679" s="43">
        <f>SUM(F1661:F1678)</f>
        <v>7715460</v>
      </c>
      <c r="G1679" s="43"/>
      <c r="H1679" s="44">
        <f>SUM(H1661:H1678)</f>
        <v>6558141</v>
      </c>
      <c r="I1679" s="45"/>
      <c r="J1679" s="45"/>
      <c r="K1679" s="64">
        <f>SUM(K1661:K1678)</f>
        <v>6072352.7777777771</v>
      </c>
    </row>
    <row r="1680" spans="1:11" ht="31.5">
      <c r="A1680" s="46"/>
      <c r="B1680" s="46"/>
      <c r="C1680" s="47"/>
      <c r="D1680" s="48"/>
      <c r="E1680" s="48"/>
      <c r="F1680" s="49"/>
      <c r="G1680" s="49"/>
      <c r="H1680" s="50"/>
      <c r="I1680" s="51"/>
      <c r="J1680" s="51"/>
      <c r="K1680" s="65">
        <f>K1679*0.08</f>
        <v>485788.22222222219</v>
      </c>
    </row>
    <row r="1681" spans="1:11" ht="18">
      <c r="A1681" s="283" t="s">
        <v>43</v>
      </c>
      <c r="B1681" s="283"/>
      <c r="C1681" s="283"/>
      <c r="D1681" s="284" t="s">
        <v>44</v>
      </c>
      <c r="E1681" s="284"/>
      <c r="F1681" s="54"/>
      <c r="G1681" s="54"/>
      <c r="H1681" s="55" t="s">
        <v>45</v>
      </c>
      <c r="I1681" s="56"/>
      <c r="J1681" s="56"/>
      <c r="K1681" s="66">
        <f>SUM(K1679:K1680)</f>
        <v>6558140.9999999991</v>
      </c>
    </row>
    <row r="1684" spans="1:11">
      <c r="C1684" s="131" t="s">
        <v>599</v>
      </c>
      <c r="D1684" s="131" t="s">
        <v>600</v>
      </c>
      <c r="E1684" s="131"/>
      <c r="F1684" s="131" t="s">
        <v>167</v>
      </c>
    </row>
    <row r="1685" spans="1:11">
      <c r="C1685" s="131" t="s">
        <v>601</v>
      </c>
      <c r="D1685" s="131" t="s">
        <v>600</v>
      </c>
      <c r="E1685" s="131"/>
      <c r="F1685" s="131" t="s">
        <v>167</v>
      </c>
    </row>
    <row r="1688" spans="1:11" ht="15.75">
      <c r="A1688" s="279" t="s">
        <v>0</v>
      </c>
      <c r="B1688" s="279"/>
      <c r="C1688" s="279"/>
      <c r="D1688" s="279"/>
      <c r="E1688" s="279"/>
      <c r="F1688" s="279"/>
      <c r="G1688" s="279"/>
      <c r="H1688" s="279"/>
      <c r="I1688" s="3"/>
      <c r="J1688" s="3"/>
      <c r="K1688" s="112"/>
    </row>
    <row r="1689" spans="1:11" ht="17.25">
      <c r="A1689" s="279" t="s">
        <v>1</v>
      </c>
      <c r="B1689" s="279"/>
      <c r="C1689" s="279"/>
      <c r="D1689" s="279"/>
      <c r="E1689" s="279"/>
      <c r="F1689" s="279"/>
      <c r="G1689" s="279"/>
      <c r="H1689" s="279"/>
      <c r="I1689" s="3"/>
      <c r="J1689" s="3"/>
      <c r="K1689" s="58"/>
    </row>
    <row r="1690" spans="1:11" ht="15.75">
      <c r="A1690" s="279" t="s">
        <v>2</v>
      </c>
      <c r="B1690" s="279"/>
      <c r="C1690" s="279"/>
      <c r="D1690" s="279"/>
      <c r="E1690" s="279"/>
      <c r="F1690" s="279"/>
      <c r="G1690" s="279"/>
      <c r="H1690" s="279"/>
      <c r="I1690" s="3"/>
      <c r="J1690" s="3"/>
      <c r="K1690" s="59"/>
    </row>
    <row r="1691" spans="1:11" ht="15.75">
      <c r="A1691" s="279" t="s">
        <v>4</v>
      </c>
      <c r="B1691" s="279"/>
      <c r="C1691" s="279"/>
      <c r="D1691" s="279"/>
      <c r="E1691" s="279"/>
      <c r="F1691" s="279"/>
      <c r="G1691" s="279"/>
      <c r="H1691" s="279"/>
      <c r="I1691" s="3"/>
      <c r="J1691" s="3"/>
      <c r="K1691" s="59"/>
    </row>
    <row r="1692" spans="1:11" ht="15.75">
      <c r="A1692" s="280" t="s">
        <v>6</v>
      </c>
      <c r="B1692" s="280"/>
      <c r="C1692" s="280"/>
      <c r="D1692" s="280"/>
      <c r="E1692" s="280"/>
      <c r="F1692" s="280"/>
      <c r="G1692" s="280"/>
      <c r="H1692" s="280"/>
      <c r="I1692" s="3"/>
      <c r="J1692" s="3"/>
      <c r="K1692" s="59"/>
    </row>
    <row r="1693" spans="1:11" ht="27.75">
      <c r="A1693" s="9"/>
      <c r="B1693" s="9"/>
      <c r="C1693" s="9"/>
      <c r="D1693" s="281" t="s">
        <v>598</v>
      </c>
      <c r="E1693" s="281"/>
      <c r="F1693" s="281"/>
      <c r="G1693" s="281"/>
      <c r="H1693" s="281"/>
      <c r="I1693" s="3"/>
      <c r="J1693" s="3"/>
      <c r="K1693" s="59"/>
    </row>
    <row r="1694" spans="1:11" ht="15.75">
      <c r="A1694" s="11" t="s">
        <v>358</v>
      </c>
      <c r="B1694" s="1"/>
      <c r="C1694" s="11">
        <v>25231094</v>
      </c>
      <c r="D1694" s="13"/>
      <c r="E1694" s="286"/>
      <c r="F1694" s="286"/>
      <c r="G1694" s="286"/>
      <c r="H1694" s="286"/>
      <c r="I1694" s="15"/>
      <c r="J1694" s="15"/>
      <c r="K1694" s="59"/>
    </row>
    <row r="1695" spans="1:11" ht="15.75">
      <c r="A1695" s="11" t="s">
        <v>9</v>
      </c>
      <c r="B1695" s="11"/>
      <c r="C1695" s="286" t="s">
        <v>584</v>
      </c>
      <c r="D1695" s="286"/>
      <c r="E1695" s="286"/>
      <c r="F1695" s="16"/>
      <c r="G1695" s="11"/>
      <c r="H1695" s="16"/>
      <c r="I1695" s="20" t="s">
        <v>161</v>
      </c>
      <c r="J1695" s="20"/>
      <c r="K1695" s="62"/>
    </row>
    <row r="1696" spans="1:11" ht="15.75">
      <c r="A1696" s="11" t="s">
        <v>11</v>
      </c>
      <c r="B1696" s="11"/>
      <c r="C1696" s="289"/>
      <c r="D1696" s="289"/>
      <c r="E1696" s="289"/>
      <c r="F1696" s="289"/>
      <c r="G1696" s="258"/>
      <c r="H1696" s="19" t="s">
        <v>13</v>
      </c>
      <c r="I1696" s="3"/>
      <c r="J1696" s="3"/>
      <c r="K1696" s="59"/>
    </row>
    <row r="1697" spans="1:17" ht="15.75">
      <c r="A1697" s="21" t="s">
        <v>14</v>
      </c>
      <c r="B1697" s="21"/>
      <c r="C1697" s="21" t="s">
        <v>16</v>
      </c>
      <c r="D1697" s="21"/>
      <c r="E1697" s="22" t="s">
        <v>18</v>
      </c>
      <c r="F1697" s="23" t="s">
        <v>19</v>
      </c>
      <c r="G1697" s="23" t="s">
        <v>20</v>
      </c>
      <c r="H1697" s="21" t="s">
        <v>21</v>
      </c>
      <c r="I1697" s="3"/>
      <c r="J1697" s="175"/>
      <c r="K1697" s="59"/>
    </row>
    <row r="1698" spans="1:17">
      <c r="A1698" s="24">
        <v>1</v>
      </c>
      <c r="B1698" s="171"/>
      <c r="C1698" s="172" t="s">
        <v>23</v>
      </c>
      <c r="D1698" s="26"/>
      <c r="E1698" s="27">
        <v>79305</v>
      </c>
      <c r="F1698" s="28">
        <f t="shared" ref="F1698:F1715" si="200">E1698*D1698</f>
        <v>0</v>
      </c>
      <c r="G1698" s="29">
        <v>0</v>
      </c>
      <c r="H1698" s="30">
        <f t="shared" ref="H1698:H1715" si="201">F1698-F1698*G1698</f>
        <v>0</v>
      </c>
      <c r="I1698" s="31">
        <f>E1698/1.08</f>
        <v>73430.555555555547</v>
      </c>
      <c r="J1698" s="31"/>
      <c r="K1698" s="59">
        <f t="shared" ref="K1698:K1715" si="202">I1698*D1698</f>
        <v>0</v>
      </c>
    </row>
    <row r="1699" spans="1:17" s="131" customFormat="1">
      <c r="A1699" s="120">
        <v>2</v>
      </c>
      <c r="B1699" s="120"/>
      <c r="C1699" s="121" t="s">
        <v>25</v>
      </c>
      <c r="D1699" s="126"/>
      <c r="E1699" s="33">
        <v>128591</v>
      </c>
      <c r="F1699" s="123">
        <f t="shared" si="200"/>
        <v>0</v>
      </c>
      <c r="G1699" s="124">
        <v>0.15</v>
      </c>
      <c r="H1699" s="125">
        <f t="shared" si="201"/>
        <v>0</v>
      </c>
      <c r="I1699" s="128">
        <f>E1699/1.08*0.85</f>
        <v>101205.87962962962</v>
      </c>
      <c r="J1699" s="128"/>
      <c r="K1699" s="129">
        <f t="shared" si="202"/>
        <v>0</v>
      </c>
      <c r="Q1699" s="132"/>
    </row>
    <row r="1700" spans="1:17">
      <c r="A1700" s="24">
        <v>3</v>
      </c>
      <c r="B1700" s="173"/>
      <c r="C1700" s="25" t="s">
        <v>26</v>
      </c>
      <c r="D1700" s="88"/>
      <c r="E1700" s="27">
        <v>60043</v>
      </c>
      <c r="F1700" s="28">
        <f t="shared" si="200"/>
        <v>0</v>
      </c>
      <c r="G1700" s="29">
        <v>0</v>
      </c>
      <c r="H1700" s="30">
        <f t="shared" si="201"/>
        <v>0</v>
      </c>
      <c r="I1700" s="31">
        <f t="shared" ref="I1700" si="203">E1700/1.08</f>
        <v>55595.370370370365</v>
      </c>
      <c r="J1700" s="31"/>
      <c r="K1700" s="59">
        <f t="shared" si="202"/>
        <v>0</v>
      </c>
    </row>
    <row r="1701" spans="1:17" s="131" customFormat="1">
      <c r="A1701" s="120">
        <v>4</v>
      </c>
      <c r="B1701" s="120"/>
      <c r="C1701" s="121" t="s">
        <v>27</v>
      </c>
      <c r="D1701" s="122"/>
      <c r="E1701" s="33">
        <v>115781</v>
      </c>
      <c r="F1701" s="123">
        <f t="shared" si="200"/>
        <v>0</v>
      </c>
      <c r="G1701" s="124">
        <v>0.15</v>
      </c>
      <c r="H1701" s="125">
        <f t="shared" si="201"/>
        <v>0</v>
      </c>
      <c r="I1701" s="128">
        <f>E1701/1.08*0.85</f>
        <v>91123.935185185168</v>
      </c>
      <c r="J1701" s="128"/>
      <c r="K1701" s="129">
        <f t="shared" si="202"/>
        <v>0</v>
      </c>
      <c r="Q1701" s="132"/>
    </row>
    <row r="1702" spans="1:17">
      <c r="A1702" s="24">
        <v>5</v>
      </c>
      <c r="B1702" s="174"/>
      <c r="C1702" s="172" t="s">
        <v>28</v>
      </c>
      <c r="D1702" s="32"/>
      <c r="E1702" s="27">
        <v>119943</v>
      </c>
      <c r="F1702" s="28">
        <f t="shared" si="200"/>
        <v>0</v>
      </c>
      <c r="G1702" s="157">
        <v>0</v>
      </c>
      <c r="H1702" s="30">
        <f t="shared" si="201"/>
        <v>0</v>
      </c>
      <c r="I1702" s="31">
        <f t="shared" ref="I1702:I1715" si="204">E1702/1.08</f>
        <v>111058.33333333333</v>
      </c>
      <c r="J1702" s="128"/>
      <c r="K1702" s="59">
        <f t="shared" si="202"/>
        <v>0</v>
      </c>
    </row>
    <row r="1703" spans="1:17">
      <c r="A1703" s="24">
        <v>6</v>
      </c>
      <c r="B1703" s="24"/>
      <c r="C1703" s="25" t="s">
        <v>29</v>
      </c>
      <c r="D1703" s="26"/>
      <c r="E1703" s="27">
        <v>94810</v>
      </c>
      <c r="F1703" s="28">
        <f t="shared" si="200"/>
        <v>0</v>
      </c>
      <c r="G1703" s="29">
        <v>0</v>
      </c>
      <c r="H1703" s="30">
        <f t="shared" si="201"/>
        <v>0</v>
      </c>
      <c r="I1703" s="31">
        <f t="shared" si="204"/>
        <v>87787.037037037036</v>
      </c>
      <c r="J1703" s="31"/>
      <c r="K1703" s="59">
        <f t="shared" si="202"/>
        <v>0</v>
      </c>
    </row>
    <row r="1704" spans="1:17">
      <c r="A1704" s="24">
        <v>7</v>
      </c>
      <c r="B1704" s="24"/>
      <c r="C1704" s="25" t="s">
        <v>30</v>
      </c>
      <c r="D1704" s="34"/>
      <c r="E1704" s="27">
        <v>141396</v>
      </c>
      <c r="F1704" s="28">
        <f t="shared" si="200"/>
        <v>0</v>
      </c>
      <c r="G1704" s="29">
        <v>0</v>
      </c>
      <c r="H1704" s="30">
        <f t="shared" si="201"/>
        <v>0</v>
      </c>
      <c r="I1704" s="31">
        <f t="shared" si="204"/>
        <v>130922.22222222222</v>
      </c>
      <c r="J1704" s="31"/>
      <c r="K1704" s="59">
        <f t="shared" si="202"/>
        <v>0</v>
      </c>
    </row>
    <row r="1705" spans="1:17">
      <c r="A1705" s="24">
        <v>8</v>
      </c>
      <c r="B1705" s="24"/>
      <c r="C1705" s="25" t="s">
        <v>31</v>
      </c>
      <c r="D1705" s="34"/>
      <c r="E1705" s="27">
        <v>232931</v>
      </c>
      <c r="F1705" s="28">
        <f t="shared" si="200"/>
        <v>0</v>
      </c>
      <c r="G1705" s="29">
        <v>0</v>
      </c>
      <c r="H1705" s="30">
        <f t="shared" si="201"/>
        <v>0</v>
      </c>
      <c r="I1705" s="31">
        <f t="shared" si="204"/>
        <v>215676.85185185182</v>
      </c>
      <c r="J1705" s="31"/>
      <c r="K1705" s="59">
        <f t="shared" si="202"/>
        <v>0</v>
      </c>
    </row>
    <row r="1706" spans="1:17">
      <c r="A1706" s="24">
        <v>9</v>
      </c>
      <c r="B1706" s="171"/>
      <c r="C1706" s="172" t="s">
        <v>32</v>
      </c>
      <c r="D1706" s="26"/>
      <c r="E1706" s="33">
        <v>93150</v>
      </c>
      <c r="F1706" s="28">
        <f t="shared" si="200"/>
        <v>0</v>
      </c>
      <c r="G1706" s="29">
        <v>0</v>
      </c>
      <c r="H1706" s="30">
        <f t="shared" si="201"/>
        <v>0</v>
      </c>
      <c r="I1706" s="31">
        <f t="shared" si="204"/>
        <v>86250</v>
      </c>
      <c r="J1706" s="31"/>
      <c r="K1706" s="59">
        <f t="shared" si="202"/>
        <v>0</v>
      </c>
    </row>
    <row r="1707" spans="1:17">
      <c r="A1707" s="24">
        <v>10</v>
      </c>
      <c r="B1707" s="174"/>
      <c r="C1707" s="36" t="s">
        <v>33</v>
      </c>
      <c r="D1707" s="37"/>
      <c r="E1707" s="33">
        <v>101053</v>
      </c>
      <c r="F1707" s="28">
        <f t="shared" si="200"/>
        <v>0</v>
      </c>
      <c r="G1707" s="29">
        <v>0</v>
      </c>
      <c r="H1707" s="30">
        <f t="shared" si="201"/>
        <v>0</v>
      </c>
      <c r="I1707" s="31">
        <f t="shared" si="204"/>
        <v>93567.592592592584</v>
      </c>
      <c r="J1707" s="31"/>
      <c r="K1707" s="59">
        <f t="shared" si="202"/>
        <v>0</v>
      </c>
    </row>
    <row r="1708" spans="1:17">
      <c r="A1708" s="24">
        <v>11</v>
      </c>
      <c r="B1708" s="171"/>
      <c r="C1708" s="172" t="s">
        <v>34</v>
      </c>
      <c r="D1708" s="37">
        <v>10</v>
      </c>
      <c r="E1708" s="27">
        <v>54198</v>
      </c>
      <c r="F1708" s="28">
        <f t="shared" si="200"/>
        <v>541980</v>
      </c>
      <c r="G1708" s="29">
        <v>0</v>
      </c>
      <c r="H1708" s="30">
        <f t="shared" si="201"/>
        <v>541980</v>
      </c>
      <c r="I1708" s="31">
        <f t="shared" si="204"/>
        <v>50183.333333333328</v>
      </c>
      <c r="J1708" s="31"/>
      <c r="K1708" s="59">
        <f t="shared" si="202"/>
        <v>501833.33333333326</v>
      </c>
    </row>
    <row r="1709" spans="1:17">
      <c r="A1709" s="24">
        <v>12</v>
      </c>
      <c r="B1709" s="24"/>
      <c r="C1709" s="25" t="s">
        <v>35</v>
      </c>
      <c r="D1709" s="37"/>
      <c r="E1709" s="27">
        <v>49680</v>
      </c>
      <c r="F1709" s="28">
        <f t="shared" si="200"/>
        <v>0</v>
      </c>
      <c r="G1709" s="29">
        <v>0</v>
      </c>
      <c r="H1709" s="30">
        <f t="shared" si="201"/>
        <v>0</v>
      </c>
      <c r="I1709" s="31">
        <f t="shared" si="204"/>
        <v>46000</v>
      </c>
      <c r="J1709" s="31"/>
      <c r="K1709" s="59">
        <f t="shared" si="202"/>
        <v>0</v>
      </c>
    </row>
    <row r="1710" spans="1:17">
      <c r="A1710" s="24">
        <v>13</v>
      </c>
      <c r="B1710" s="24"/>
      <c r="C1710" s="25" t="s">
        <v>36</v>
      </c>
      <c r="D1710" s="37"/>
      <c r="E1710" s="38">
        <v>64152</v>
      </c>
      <c r="F1710" s="28">
        <f t="shared" si="200"/>
        <v>0</v>
      </c>
      <c r="G1710" s="29">
        <v>0</v>
      </c>
      <c r="H1710" s="30">
        <f t="shared" si="201"/>
        <v>0</v>
      </c>
      <c r="I1710" s="31">
        <f t="shared" si="204"/>
        <v>59399.999999999993</v>
      </c>
      <c r="J1710" s="31"/>
      <c r="K1710" s="59">
        <f t="shared" si="202"/>
        <v>0</v>
      </c>
    </row>
    <row r="1711" spans="1:17">
      <c r="A1711" s="24">
        <v>14</v>
      </c>
      <c r="B1711" s="24"/>
      <c r="C1711" s="25" t="s">
        <v>37</v>
      </c>
      <c r="D1711" s="37"/>
      <c r="E1711" s="38">
        <v>65934</v>
      </c>
      <c r="F1711" s="28">
        <f t="shared" si="200"/>
        <v>0</v>
      </c>
      <c r="G1711" s="29">
        <v>0</v>
      </c>
      <c r="H1711" s="30">
        <f t="shared" si="201"/>
        <v>0</v>
      </c>
      <c r="I1711" s="31">
        <f t="shared" si="204"/>
        <v>61049.999999999993</v>
      </c>
      <c r="J1711" s="31"/>
      <c r="K1711" s="59">
        <f t="shared" si="202"/>
        <v>0</v>
      </c>
    </row>
    <row r="1712" spans="1:17">
      <c r="A1712" s="24">
        <v>15</v>
      </c>
      <c r="B1712" s="24"/>
      <c r="C1712" s="25" t="s">
        <v>38</v>
      </c>
      <c r="D1712" s="37"/>
      <c r="E1712" s="38">
        <v>76626</v>
      </c>
      <c r="F1712" s="28">
        <f t="shared" si="200"/>
        <v>0</v>
      </c>
      <c r="G1712" s="29">
        <v>0</v>
      </c>
      <c r="H1712" s="30">
        <f t="shared" si="201"/>
        <v>0</v>
      </c>
      <c r="I1712" s="31">
        <f t="shared" si="204"/>
        <v>70950</v>
      </c>
      <c r="J1712" s="31"/>
      <c r="K1712" s="59">
        <f t="shared" si="202"/>
        <v>0</v>
      </c>
    </row>
    <row r="1713" spans="1:11">
      <c r="A1713" s="24">
        <v>16</v>
      </c>
      <c r="B1713" s="24"/>
      <c r="C1713" s="25" t="s">
        <v>39</v>
      </c>
      <c r="D1713" s="37"/>
      <c r="E1713" s="38">
        <v>80190</v>
      </c>
      <c r="F1713" s="28">
        <f t="shared" si="200"/>
        <v>0</v>
      </c>
      <c r="G1713" s="29">
        <v>0</v>
      </c>
      <c r="H1713" s="30">
        <f t="shared" si="201"/>
        <v>0</v>
      </c>
      <c r="I1713" s="31">
        <f t="shared" si="204"/>
        <v>74250</v>
      </c>
      <c r="J1713" s="31"/>
      <c r="K1713" s="59">
        <f t="shared" si="202"/>
        <v>0</v>
      </c>
    </row>
    <row r="1714" spans="1:11">
      <c r="A1714" s="24">
        <v>17</v>
      </c>
      <c r="B1714" s="24"/>
      <c r="C1714" s="25" t="s">
        <v>40</v>
      </c>
      <c r="D1714" s="37"/>
      <c r="E1714" s="38">
        <v>113832</v>
      </c>
      <c r="F1714" s="28">
        <f t="shared" si="200"/>
        <v>0</v>
      </c>
      <c r="G1714" s="124">
        <v>0</v>
      </c>
      <c r="H1714" s="30">
        <f t="shared" si="201"/>
        <v>0</v>
      </c>
      <c r="I1714" s="31">
        <f t="shared" si="204"/>
        <v>105400</v>
      </c>
      <c r="J1714" s="128"/>
      <c r="K1714" s="59">
        <f t="shared" si="202"/>
        <v>0</v>
      </c>
    </row>
    <row r="1715" spans="1:11">
      <c r="A1715" s="24">
        <v>18</v>
      </c>
      <c r="B1715" s="24"/>
      <c r="C1715" s="25" t="s">
        <v>41</v>
      </c>
      <c r="D1715" s="37"/>
      <c r="E1715" s="39">
        <v>98010</v>
      </c>
      <c r="F1715" s="28">
        <f t="shared" si="200"/>
        <v>0</v>
      </c>
      <c r="G1715" s="124">
        <v>0</v>
      </c>
      <c r="H1715" s="30">
        <f t="shared" si="201"/>
        <v>0</v>
      </c>
      <c r="I1715" s="31">
        <f t="shared" si="204"/>
        <v>90750</v>
      </c>
      <c r="J1715" s="128"/>
      <c r="K1715" s="59">
        <f t="shared" si="202"/>
        <v>0</v>
      </c>
    </row>
    <row r="1716" spans="1:11" ht="17.25">
      <c r="A1716" s="40"/>
      <c r="B1716" s="40"/>
      <c r="C1716" s="41" t="s">
        <v>42</v>
      </c>
      <c r="D1716" s="42">
        <f>SUM(D1698:D1715)</f>
        <v>10</v>
      </c>
      <c r="E1716" s="42"/>
      <c r="F1716" s="43">
        <f>SUM(F1698:F1715)</f>
        <v>541980</v>
      </c>
      <c r="G1716" s="43"/>
      <c r="H1716" s="44">
        <f>SUM(H1698:H1715)</f>
        <v>541980</v>
      </c>
      <c r="I1716" s="45"/>
      <c r="J1716" s="45"/>
      <c r="K1716" s="64">
        <f>SUM(K1698:K1715)</f>
        <v>501833.33333333326</v>
      </c>
    </row>
    <row r="1717" spans="1:11" ht="31.5">
      <c r="A1717" s="46"/>
      <c r="B1717" s="46"/>
      <c r="C1717" s="47"/>
      <c r="D1717" s="48"/>
      <c r="E1717" s="48"/>
      <c r="F1717" s="49"/>
      <c r="G1717" s="49"/>
      <c r="H1717" s="50"/>
      <c r="I1717" s="51"/>
      <c r="J1717" s="51"/>
      <c r="K1717" s="65">
        <f>K1716*0.08</f>
        <v>40146.666666666664</v>
      </c>
    </row>
    <row r="1718" spans="1:11" ht="18">
      <c r="A1718" s="283" t="s">
        <v>43</v>
      </c>
      <c r="B1718" s="283"/>
      <c r="C1718" s="283"/>
      <c r="D1718" s="284" t="s">
        <v>44</v>
      </c>
      <c r="E1718" s="284"/>
      <c r="F1718" s="54"/>
      <c r="G1718" s="54"/>
      <c r="H1718" s="55" t="s">
        <v>45</v>
      </c>
      <c r="I1718" s="56"/>
      <c r="J1718" s="56"/>
      <c r="K1718" s="66">
        <f>SUM(K1716:K1717)</f>
        <v>541979.99999999988</v>
      </c>
    </row>
    <row r="1721" spans="1:11">
      <c r="C1721" s="131" t="s">
        <v>599</v>
      </c>
      <c r="D1721" s="131" t="s">
        <v>600</v>
      </c>
      <c r="E1721" s="131"/>
      <c r="F1721" s="131" t="s">
        <v>167</v>
      </c>
    </row>
    <row r="1722" spans="1:11">
      <c r="C1722" s="131" t="s">
        <v>601</v>
      </c>
      <c r="D1722" s="131" t="s">
        <v>600</v>
      </c>
      <c r="E1722" s="131"/>
      <c r="F1722" s="131" t="s">
        <v>167</v>
      </c>
    </row>
    <row r="1724" spans="1:11" ht="15.75">
      <c r="A1724" s="279" t="s">
        <v>0</v>
      </c>
      <c r="B1724" s="279"/>
      <c r="C1724" s="279"/>
      <c r="D1724" s="279"/>
      <c r="E1724" s="279"/>
      <c r="F1724" s="279"/>
      <c r="G1724" s="279"/>
      <c r="H1724" s="279"/>
      <c r="I1724" s="3"/>
      <c r="J1724" s="3"/>
      <c r="K1724" s="112"/>
    </row>
    <row r="1725" spans="1:11" ht="17.25">
      <c r="A1725" s="279" t="s">
        <v>1</v>
      </c>
      <c r="B1725" s="279"/>
      <c r="C1725" s="279"/>
      <c r="D1725" s="279"/>
      <c r="E1725" s="279"/>
      <c r="F1725" s="279"/>
      <c r="G1725" s="279"/>
      <c r="H1725" s="279"/>
      <c r="I1725" s="3"/>
      <c r="J1725" s="3"/>
      <c r="K1725" s="58"/>
    </row>
    <row r="1726" spans="1:11" ht="15.75">
      <c r="A1726" s="279" t="s">
        <v>2</v>
      </c>
      <c r="B1726" s="279"/>
      <c r="C1726" s="279"/>
      <c r="D1726" s="279"/>
      <c r="E1726" s="279"/>
      <c r="F1726" s="279"/>
      <c r="G1726" s="279"/>
      <c r="H1726" s="279"/>
      <c r="I1726" s="3"/>
      <c r="J1726" s="3"/>
      <c r="K1726" s="59"/>
    </row>
    <row r="1727" spans="1:11" ht="15.75">
      <c r="A1727" s="279" t="s">
        <v>4</v>
      </c>
      <c r="B1727" s="279"/>
      <c r="C1727" s="279"/>
      <c r="D1727" s="279"/>
      <c r="E1727" s="279"/>
      <c r="F1727" s="279"/>
      <c r="G1727" s="279"/>
      <c r="H1727" s="279"/>
      <c r="I1727" s="3"/>
      <c r="J1727" s="3"/>
      <c r="K1727" s="59"/>
    </row>
    <row r="1728" spans="1:11" ht="15.75">
      <c r="A1728" s="280" t="s">
        <v>6</v>
      </c>
      <c r="B1728" s="280"/>
      <c r="C1728" s="280"/>
      <c r="D1728" s="280"/>
      <c r="E1728" s="280"/>
      <c r="F1728" s="280"/>
      <c r="G1728" s="280"/>
      <c r="H1728" s="280"/>
      <c r="I1728" s="3"/>
      <c r="J1728" s="3"/>
      <c r="K1728" s="59"/>
    </row>
    <row r="1729" spans="1:17" ht="27.75">
      <c r="A1729" s="9"/>
      <c r="B1729" s="9"/>
      <c r="C1729" s="9"/>
      <c r="D1729" s="281" t="s">
        <v>598</v>
      </c>
      <c r="E1729" s="281"/>
      <c r="F1729" s="281"/>
      <c r="G1729" s="281"/>
      <c r="H1729" s="281"/>
      <c r="I1729" s="3"/>
      <c r="J1729" s="3"/>
      <c r="K1729" s="59"/>
    </row>
    <row r="1730" spans="1:17" ht="15.75">
      <c r="A1730" s="11" t="s">
        <v>358</v>
      </c>
      <c r="B1730" s="1"/>
      <c r="C1730" s="11">
        <v>17051972</v>
      </c>
      <c r="D1730" s="13"/>
      <c r="E1730" s="286"/>
      <c r="F1730" s="286"/>
      <c r="G1730" s="286"/>
      <c r="H1730" s="286"/>
      <c r="I1730" s="15"/>
      <c r="J1730" s="15"/>
      <c r="K1730" s="59"/>
    </row>
    <row r="1731" spans="1:17" ht="15.75">
      <c r="A1731" s="11" t="s">
        <v>9</v>
      </c>
      <c r="B1731" s="11"/>
      <c r="C1731" s="286" t="s">
        <v>439</v>
      </c>
      <c r="D1731" s="286"/>
      <c r="E1731" s="286"/>
      <c r="F1731" s="16"/>
      <c r="G1731" s="11"/>
      <c r="H1731" s="16"/>
      <c r="I1731" s="20" t="s">
        <v>161</v>
      </c>
      <c r="J1731" s="20"/>
      <c r="K1731" s="62"/>
    </row>
    <row r="1732" spans="1:17" ht="15.75">
      <c r="A1732" s="11" t="s">
        <v>11</v>
      </c>
      <c r="B1732" s="11"/>
      <c r="C1732" s="289"/>
      <c r="D1732" s="289"/>
      <c r="E1732" s="289"/>
      <c r="F1732" s="289"/>
      <c r="G1732" s="258"/>
      <c r="H1732" s="19" t="s">
        <v>13</v>
      </c>
      <c r="I1732" s="3"/>
      <c r="J1732" s="3"/>
      <c r="K1732" s="59"/>
    </row>
    <row r="1733" spans="1:17" ht="15.75">
      <c r="A1733" s="21" t="s">
        <v>14</v>
      </c>
      <c r="B1733" s="21"/>
      <c r="C1733" s="21" t="s">
        <v>16</v>
      </c>
      <c r="D1733" s="21"/>
      <c r="E1733" s="22" t="s">
        <v>18</v>
      </c>
      <c r="F1733" s="23" t="s">
        <v>19</v>
      </c>
      <c r="G1733" s="23" t="s">
        <v>20</v>
      </c>
      <c r="H1733" s="21" t="s">
        <v>21</v>
      </c>
      <c r="I1733" s="3"/>
      <c r="J1733" s="175"/>
      <c r="K1733" s="59"/>
    </row>
    <row r="1734" spans="1:17">
      <c r="A1734" s="24">
        <v>1</v>
      </c>
      <c r="B1734" s="171"/>
      <c r="C1734" s="172" t="s">
        <v>23</v>
      </c>
      <c r="D1734" s="26">
        <v>20</v>
      </c>
      <c r="E1734" s="27">
        <v>79305</v>
      </c>
      <c r="F1734" s="28">
        <f t="shared" ref="F1734:F1751" si="205">E1734*D1734</f>
        <v>1586100</v>
      </c>
      <c r="G1734" s="29">
        <v>0</v>
      </c>
      <c r="H1734" s="30">
        <f t="shared" ref="H1734:H1751" si="206">F1734-F1734*G1734</f>
        <v>1586100</v>
      </c>
      <c r="I1734" s="31">
        <f>E1734/1.08</f>
        <v>73430.555555555547</v>
      </c>
      <c r="J1734" s="31"/>
      <c r="K1734" s="59">
        <f t="shared" ref="K1734:K1751" si="207">I1734*D1734</f>
        <v>1468611.111111111</v>
      </c>
    </row>
    <row r="1735" spans="1:17" s="131" customFormat="1">
      <c r="A1735" s="120">
        <v>2</v>
      </c>
      <c r="B1735" s="120"/>
      <c r="C1735" s="121" t="s">
        <v>25</v>
      </c>
      <c r="D1735" s="126"/>
      <c r="E1735" s="33">
        <v>128591</v>
      </c>
      <c r="F1735" s="123">
        <f t="shared" si="205"/>
        <v>0</v>
      </c>
      <c r="G1735" s="124">
        <v>0.15</v>
      </c>
      <c r="H1735" s="125">
        <f t="shared" si="206"/>
        <v>0</v>
      </c>
      <c r="I1735" s="128">
        <f>E1735/1.08*0.85</f>
        <v>101205.87962962962</v>
      </c>
      <c r="J1735" s="128"/>
      <c r="K1735" s="129">
        <f t="shared" si="207"/>
        <v>0</v>
      </c>
      <c r="Q1735" s="132"/>
    </row>
    <row r="1736" spans="1:17">
      <c r="A1736" s="24">
        <v>3</v>
      </c>
      <c r="B1736" s="173"/>
      <c r="C1736" s="25" t="s">
        <v>26</v>
      </c>
      <c r="D1736" s="88"/>
      <c r="E1736" s="27">
        <v>60043</v>
      </c>
      <c r="F1736" s="28">
        <f t="shared" si="205"/>
        <v>0</v>
      </c>
      <c r="G1736" s="29">
        <v>0</v>
      </c>
      <c r="H1736" s="30">
        <f t="shared" si="206"/>
        <v>0</v>
      </c>
      <c r="I1736" s="31">
        <f t="shared" ref="I1736" si="208">E1736/1.08</f>
        <v>55595.370370370365</v>
      </c>
      <c r="J1736" s="31"/>
      <c r="K1736" s="59">
        <f t="shared" si="207"/>
        <v>0</v>
      </c>
    </row>
    <row r="1737" spans="1:17" s="131" customFormat="1">
      <c r="A1737" s="120">
        <v>4</v>
      </c>
      <c r="B1737" s="120"/>
      <c r="C1737" s="121" t="s">
        <v>27</v>
      </c>
      <c r="D1737" s="122"/>
      <c r="E1737" s="33">
        <v>115781</v>
      </c>
      <c r="F1737" s="123">
        <f t="shared" si="205"/>
        <v>0</v>
      </c>
      <c r="G1737" s="124">
        <v>0.15</v>
      </c>
      <c r="H1737" s="125">
        <f t="shared" si="206"/>
        <v>0</v>
      </c>
      <c r="I1737" s="128">
        <f>E1737/1.08*0.85</f>
        <v>91123.935185185168</v>
      </c>
      <c r="J1737" s="128"/>
      <c r="K1737" s="129">
        <f t="shared" si="207"/>
        <v>0</v>
      </c>
      <c r="Q1737" s="132"/>
    </row>
    <row r="1738" spans="1:17">
      <c r="A1738" s="24">
        <v>5</v>
      </c>
      <c r="B1738" s="174"/>
      <c r="C1738" s="172" t="s">
        <v>28</v>
      </c>
      <c r="D1738" s="32"/>
      <c r="E1738" s="27">
        <v>119943</v>
      </c>
      <c r="F1738" s="28">
        <f t="shared" si="205"/>
        <v>0</v>
      </c>
      <c r="G1738" s="157">
        <v>0</v>
      </c>
      <c r="H1738" s="30">
        <f t="shared" si="206"/>
        <v>0</v>
      </c>
      <c r="I1738" s="31">
        <f t="shared" ref="I1738:I1751" si="209">E1738/1.08</f>
        <v>111058.33333333333</v>
      </c>
      <c r="J1738" s="128"/>
      <c r="K1738" s="59">
        <f t="shared" si="207"/>
        <v>0</v>
      </c>
    </row>
    <row r="1739" spans="1:17">
      <c r="A1739" s="24">
        <v>6</v>
      </c>
      <c r="B1739" s="24"/>
      <c r="C1739" s="25" t="s">
        <v>29</v>
      </c>
      <c r="D1739" s="26"/>
      <c r="E1739" s="27">
        <v>94810</v>
      </c>
      <c r="F1739" s="28">
        <f t="shared" si="205"/>
        <v>0</v>
      </c>
      <c r="G1739" s="29">
        <v>0</v>
      </c>
      <c r="H1739" s="30">
        <f t="shared" si="206"/>
        <v>0</v>
      </c>
      <c r="I1739" s="31">
        <f t="shared" si="209"/>
        <v>87787.037037037036</v>
      </c>
      <c r="J1739" s="31"/>
      <c r="K1739" s="59">
        <f t="shared" si="207"/>
        <v>0</v>
      </c>
    </row>
    <row r="1740" spans="1:17">
      <c r="A1740" s="24">
        <v>7</v>
      </c>
      <c r="B1740" s="24"/>
      <c r="C1740" s="25" t="s">
        <v>30</v>
      </c>
      <c r="D1740" s="34"/>
      <c r="E1740" s="27">
        <v>141396</v>
      </c>
      <c r="F1740" s="28">
        <f t="shared" si="205"/>
        <v>0</v>
      </c>
      <c r="G1740" s="29">
        <v>0</v>
      </c>
      <c r="H1740" s="30">
        <f t="shared" si="206"/>
        <v>0</v>
      </c>
      <c r="I1740" s="31">
        <f t="shared" si="209"/>
        <v>130922.22222222222</v>
      </c>
      <c r="J1740" s="31"/>
      <c r="K1740" s="59">
        <f t="shared" si="207"/>
        <v>0</v>
      </c>
    </row>
    <row r="1741" spans="1:17">
      <c r="A1741" s="24">
        <v>8</v>
      </c>
      <c r="B1741" s="24"/>
      <c r="C1741" s="25" t="s">
        <v>31</v>
      </c>
      <c r="D1741" s="34"/>
      <c r="E1741" s="27">
        <v>232931</v>
      </c>
      <c r="F1741" s="28">
        <f t="shared" si="205"/>
        <v>0</v>
      </c>
      <c r="G1741" s="29">
        <v>0</v>
      </c>
      <c r="H1741" s="30">
        <f t="shared" si="206"/>
        <v>0</v>
      </c>
      <c r="I1741" s="31">
        <f t="shared" si="209"/>
        <v>215676.85185185182</v>
      </c>
      <c r="J1741" s="31"/>
      <c r="K1741" s="59">
        <f t="shared" si="207"/>
        <v>0</v>
      </c>
    </row>
    <row r="1742" spans="1:17">
      <c r="A1742" s="24">
        <v>9</v>
      </c>
      <c r="B1742" s="171"/>
      <c r="C1742" s="172" t="s">
        <v>32</v>
      </c>
      <c r="D1742" s="26"/>
      <c r="E1742" s="33">
        <v>93150</v>
      </c>
      <c r="F1742" s="28">
        <f t="shared" si="205"/>
        <v>0</v>
      </c>
      <c r="G1742" s="29">
        <v>0</v>
      </c>
      <c r="H1742" s="30">
        <f t="shared" si="206"/>
        <v>0</v>
      </c>
      <c r="I1742" s="31">
        <f t="shared" si="209"/>
        <v>86250</v>
      </c>
      <c r="J1742" s="31"/>
      <c r="K1742" s="59">
        <f t="shared" si="207"/>
        <v>0</v>
      </c>
    </row>
    <row r="1743" spans="1:17">
      <c r="A1743" s="24">
        <v>10</v>
      </c>
      <c r="B1743" s="174"/>
      <c r="C1743" s="36" t="s">
        <v>33</v>
      </c>
      <c r="D1743" s="37"/>
      <c r="E1743" s="33">
        <v>101053</v>
      </c>
      <c r="F1743" s="28">
        <f t="shared" si="205"/>
        <v>0</v>
      </c>
      <c r="G1743" s="29">
        <v>0</v>
      </c>
      <c r="H1743" s="30">
        <f t="shared" si="206"/>
        <v>0</v>
      </c>
      <c r="I1743" s="31">
        <f t="shared" si="209"/>
        <v>93567.592592592584</v>
      </c>
      <c r="J1743" s="31"/>
      <c r="K1743" s="59">
        <f t="shared" si="207"/>
        <v>0</v>
      </c>
    </row>
    <row r="1744" spans="1:17">
      <c r="A1744" s="24">
        <v>11</v>
      </c>
      <c r="B1744" s="171"/>
      <c r="C1744" s="172" t="s">
        <v>34</v>
      </c>
      <c r="D1744" s="37">
        <v>1</v>
      </c>
      <c r="E1744" s="27">
        <v>54198</v>
      </c>
      <c r="F1744" s="28">
        <f t="shared" si="205"/>
        <v>54198</v>
      </c>
      <c r="G1744" s="29">
        <v>0</v>
      </c>
      <c r="H1744" s="30">
        <f t="shared" si="206"/>
        <v>54198</v>
      </c>
      <c r="I1744" s="31">
        <f t="shared" si="209"/>
        <v>50183.333333333328</v>
      </c>
      <c r="J1744" s="31"/>
      <c r="K1744" s="59">
        <f t="shared" si="207"/>
        <v>50183.333333333328</v>
      </c>
    </row>
    <row r="1745" spans="1:11">
      <c r="A1745" s="24">
        <v>12</v>
      </c>
      <c r="B1745" s="24"/>
      <c r="C1745" s="25" t="s">
        <v>35</v>
      </c>
      <c r="D1745" s="37"/>
      <c r="E1745" s="27">
        <v>49680</v>
      </c>
      <c r="F1745" s="28">
        <f t="shared" si="205"/>
        <v>0</v>
      </c>
      <c r="G1745" s="29">
        <v>0</v>
      </c>
      <c r="H1745" s="30">
        <f t="shared" si="206"/>
        <v>0</v>
      </c>
      <c r="I1745" s="31">
        <f t="shared" si="209"/>
        <v>46000</v>
      </c>
      <c r="J1745" s="31"/>
      <c r="K1745" s="59">
        <f t="shared" si="207"/>
        <v>0</v>
      </c>
    </row>
    <row r="1746" spans="1:11">
      <c r="A1746" s="24">
        <v>13</v>
      </c>
      <c r="B1746" s="24"/>
      <c r="C1746" s="25" t="s">
        <v>36</v>
      </c>
      <c r="D1746" s="37"/>
      <c r="E1746" s="38">
        <v>64152</v>
      </c>
      <c r="F1746" s="28">
        <f t="shared" si="205"/>
        <v>0</v>
      </c>
      <c r="G1746" s="29">
        <v>0</v>
      </c>
      <c r="H1746" s="30">
        <f t="shared" si="206"/>
        <v>0</v>
      </c>
      <c r="I1746" s="31">
        <f t="shared" si="209"/>
        <v>59399.999999999993</v>
      </c>
      <c r="J1746" s="31"/>
      <c r="K1746" s="59">
        <f t="shared" si="207"/>
        <v>0</v>
      </c>
    </row>
    <row r="1747" spans="1:11">
      <c r="A1747" s="24">
        <v>14</v>
      </c>
      <c r="B1747" s="24"/>
      <c r="C1747" s="25" t="s">
        <v>37</v>
      </c>
      <c r="D1747" s="37"/>
      <c r="E1747" s="38">
        <v>65934</v>
      </c>
      <c r="F1747" s="28">
        <f t="shared" si="205"/>
        <v>0</v>
      </c>
      <c r="G1747" s="29">
        <v>0</v>
      </c>
      <c r="H1747" s="30">
        <f t="shared" si="206"/>
        <v>0</v>
      </c>
      <c r="I1747" s="31">
        <f t="shared" si="209"/>
        <v>61049.999999999993</v>
      </c>
      <c r="J1747" s="31"/>
      <c r="K1747" s="59">
        <f t="shared" si="207"/>
        <v>0</v>
      </c>
    </row>
    <row r="1748" spans="1:11">
      <c r="A1748" s="24">
        <v>15</v>
      </c>
      <c r="B1748" s="24"/>
      <c r="C1748" s="25" t="s">
        <v>38</v>
      </c>
      <c r="D1748" s="37"/>
      <c r="E1748" s="38">
        <v>76626</v>
      </c>
      <c r="F1748" s="28">
        <f t="shared" si="205"/>
        <v>0</v>
      </c>
      <c r="G1748" s="29">
        <v>0</v>
      </c>
      <c r="H1748" s="30">
        <f t="shared" si="206"/>
        <v>0</v>
      </c>
      <c r="I1748" s="31">
        <f t="shared" si="209"/>
        <v>70950</v>
      </c>
      <c r="J1748" s="31"/>
      <c r="K1748" s="59">
        <f t="shared" si="207"/>
        <v>0</v>
      </c>
    </row>
    <row r="1749" spans="1:11">
      <c r="A1749" s="24">
        <v>16</v>
      </c>
      <c r="B1749" s="24"/>
      <c r="C1749" s="25" t="s">
        <v>39</v>
      </c>
      <c r="D1749" s="37"/>
      <c r="E1749" s="38">
        <v>80190</v>
      </c>
      <c r="F1749" s="28">
        <f t="shared" si="205"/>
        <v>0</v>
      </c>
      <c r="G1749" s="29">
        <v>0</v>
      </c>
      <c r="H1749" s="30">
        <f t="shared" si="206"/>
        <v>0</v>
      </c>
      <c r="I1749" s="31">
        <f t="shared" si="209"/>
        <v>74250</v>
      </c>
      <c r="J1749" s="31"/>
      <c r="K1749" s="59">
        <f t="shared" si="207"/>
        <v>0</v>
      </c>
    </row>
    <row r="1750" spans="1:11">
      <c r="A1750" s="24">
        <v>17</v>
      </c>
      <c r="B1750" s="24"/>
      <c r="C1750" s="25" t="s">
        <v>40</v>
      </c>
      <c r="D1750" s="37"/>
      <c r="E1750" s="38">
        <v>113832</v>
      </c>
      <c r="F1750" s="28">
        <f t="shared" si="205"/>
        <v>0</v>
      </c>
      <c r="G1750" s="124">
        <v>0</v>
      </c>
      <c r="H1750" s="30">
        <f t="shared" si="206"/>
        <v>0</v>
      </c>
      <c r="I1750" s="31">
        <f t="shared" si="209"/>
        <v>105400</v>
      </c>
      <c r="J1750" s="128"/>
      <c r="K1750" s="59">
        <f t="shared" si="207"/>
        <v>0</v>
      </c>
    </row>
    <row r="1751" spans="1:11">
      <c r="A1751" s="24">
        <v>18</v>
      </c>
      <c r="B1751" s="24"/>
      <c r="C1751" s="25" t="s">
        <v>41</v>
      </c>
      <c r="D1751" s="37"/>
      <c r="E1751" s="39">
        <v>98010</v>
      </c>
      <c r="F1751" s="28">
        <f t="shared" si="205"/>
        <v>0</v>
      </c>
      <c r="G1751" s="124">
        <v>0</v>
      </c>
      <c r="H1751" s="30">
        <f t="shared" si="206"/>
        <v>0</v>
      </c>
      <c r="I1751" s="31">
        <f t="shared" si="209"/>
        <v>90750</v>
      </c>
      <c r="J1751" s="128"/>
      <c r="K1751" s="59">
        <f t="shared" si="207"/>
        <v>0</v>
      </c>
    </row>
    <row r="1752" spans="1:11" ht="17.25">
      <c r="A1752" s="40"/>
      <c r="B1752" s="40"/>
      <c r="C1752" s="41" t="s">
        <v>42</v>
      </c>
      <c r="D1752" s="42">
        <f>SUM(D1734:D1751)</f>
        <v>21</v>
      </c>
      <c r="E1752" s="42"/>
      <c r="F1752" s="43">
        <f>SUM(F1734:F1751)</f>
        <v>1640298</v>
      </c>
      <c r="G1752" s="43"/>
      <c r="H1752" s="44">
        <f>SUM(H1734:H1751)</f>
        <v>1640298</v>
      </c>
      <c r="I1752" s="45"/>
      <c r="J1752" s="45"/>
      <c r="K1752" s="64">
        <f>SUM(K1734:K1751)</f>
        <v>1518794.4444444443</v>
      </c>
    </row>
    <row r="1753" spans="1:11" ht="31.5">
      <c r="A1753" s="46"/>
      <c r="B1753" s="46"/>
      <c r="C1753" s="47"/>
      <c r="D1753" s="48"/>
      <c r="E1753" s="48"/>
      <c r="F1753" s="49"/>
      <c r="G1753" s="49"/>
      <c r="H1753" s="50"/>
      <c r="I1753" s="51"/>
      <c r="J1753" s="51"/>
      <c r="K1753" s="65">
        <f>K1752*0.08</f>
        <v>121503.55555555555</v>
      </c>
    </row>
    <row r="1754" spans="1:11" ht="18">
      <c r="A1754" s="283" t="s">
        <v>43</v>
      </c>
      <c r="B1754" s="283"/>
      <c r="C1754" s="283"/>
      <c r="D1754" s="284" t="s">
        <v>44</v>
      </c>
      <c r="E1754" s="284"/>
      <c r="F1754" s="54"/>
      <c r="G1754" s="54"/>
      <c r="H1754" s="55" t="s">
        <v>45</v>
      </c>
      <c r="I1754" s="56"/>
      <c r="J1754" s="56"/>
      <c r="K1754" s="66">
        <f>SUM(K1752:K1753)</f>
        <v>1640297.9999999998</v>
      </c>
    </row>
    <row r="1757" spans="1:11">
      <c r="C1757" s="131" t="s">
        <v>599</v>
      </c>
      <c r="D1757" s="131" t="s">
        <v>600</v>
      </c>
      <c r="E1757" s="131"/>
      <c r="F1757" s="131" t="s">
        <v>167</v>
      </c>
    </row>
    <row r="1758" spans="1:11">
      <c r="C1758" s="131" t="s">
        <v>601</v>
      </c>
      <c r="D1758" s="131" t="s">
        <v>600</v>
      </c>
      <c r="E1758" s="131"/>
      <c r="F1758" s="131" t="s">
        <v>167</v>
      </c>
    </row>
    <row r="1760" spans="1:11" ht="15.75">
      <c r="A1760" s="279" t="s">
        <v>0</v>
      </c>
      <c r="B1760" s="279"/>
      <c r="C1760" s="279"/>
      <c r="D1760" s="279"/>
      <c r="E1760" s="279"/>
      <c r="F1760" s="279"/>
      <c r="G1760" s="279"/>
      <c r="H1760" s="279"/>
      <c r="I1760" s="3"/>
      <c r="J1760" s="3"/>
      <c r="K1760" s="112"/>
    </row>
    <row r="1761" spans="1:17" ht="17.25">
      <c r="A1761" s="279" t="s">
        <v>1</v>
      </c>
      <c r="B1761" s="279"/>
      <c r="C1761" s="279"/>
      <c r="D1761" s="279"/>
      <c r="E1761" s="279"/>
      <c r="F1761" s="279"/>
      <c r="G1761" s="279"/>
      <c r="H1761" s="279"/>
      <c r="I1761" s="3"/>
      <c r="J1761" s="3"/>
      <c r="K1761" s="58"/>
    </row>
    <row r="1762" spans="1:17" ht="15.75">
      <c r="A1762" s="279" t="s">
        <v>2</v>
      </c>
      <c r="B1762" s="279"/>
      <c r="C1762" s="279"/>
      <c r="D1762" s="279"/>
      <c r="E1762" s="279"/>
      <c r="F1762" s="279"/>
      <c r="G1762" s="279"/>
      <c r="H1762" s="279"/>
      <c r="I1762" s="3"/>
      <c r="J1762" s="3"/>
      <c r="K1762" s="59"/>
    </row>
    <row r="1763" spans="1:17" ht="15.75">
      <c r="A1763" s="279" t="s">
        <v>4</v>
      </c>
      <c r="B1763" s="279"/>
      <c r="C1763" s="279"/>
      <c r="D1763" s="279"/>
      <c r="E1763" s="279"/>
      <c r="F1763" s="279"/>
      <c r="G1763" s="279"/>
      <c r="H1763" s="279"/>
      <c r="I1763" s="3"/>
      <c r="J1763" s="3"/>
      <c r="K1763" s="59"/>
    </row>
    <row r="1764" spans="1:17" ht="15.75">
      <c r="A1764" s="280" t="s">
        <v>6</v>
      </c>
      <c r="B1764" s="280"/>
      <c r="C1764" s="280"/>
      <c r="D1764" s="280"/>
      <c r="E1764" s="280"/>
      <c r="F1764" s="280"/>
      <c r="G1764" s="280"/>
      <c r="H1764" s="280"/>
      <c r="I1764" s="3"/>
      <c r="J1764" s="3"/>
      <c r="K1764" s="59"/>
    </row>
    <row r="1765" spans="1:17" ht="27.75">
      <c r="A1765" s="9"/>
      <c r="B1765" s="9"/>
      <c r="C1765" s="9"/>
      <c r="D1765" s="281" t="s">
        <v>1267</v>
      </c>
      <c r="E1765" s="281"/>
      <c r="F1765" s="281"/>
      <c r="G1765" s="281"/>
      <c r="H1765" s="281"/>
      <c r="I1765" s="3"/>
      <c r="J1765" s="3"/>
      <c r="K1765" s="59"/>
    </row>
    <row r="1766" spans="1:17" ht="15.75">
      <c r="A1766" s="11" t="s">
        <v>358</v>
      </c>
      <c r="B1766" s="1"/>
      <c r="C1766" s="11">
        <v>18022966</v>
      </c>
      <c r="D1766" s="13"/>
      <c r="E1766" s="286"/>
      <c r="F1766" s="286"/>
      <c r="G1766" s="286"/>
      <c r="H1766" s="286"/>
      <c r="I1766" s="15"/>
      <c r="J1766" s="15"/>
      <c r="K1766" s="59"/>
    </row>
    <row r="1767" spans="1:17" ht="15.75">
      <c r="A1767" s="11" t="s">
        <v>9</v>
      </c>
      <c r="B1767" s="11"/>
      <c r="C1767" s="286" t="s">
        <v>409</v>
      </c>
      <c r="D1767" s="286"/>
      <c r="E1767" s="286"/>
      <c r="F1767" s="16"/>
      <c r="G1767" s="11"/>
      <c r="H1767" s="16"/>
      <c r="I1767" s="20" t="s">
        <v>161</v>
      </c>
      <c r="J1767" s="20"/>
      <c r="K1767" s="62"/>
    </row>
    <row r="1768" spans="1:17" ht="15.75">
      <c r="A1768" s="11" t="s">
        <v>11</v>
      </c>
      <c r="B1768" s="11"/>
      <c r="C1768" s="289"/>
      <c r="D1768" s="289"/>
      <c r="E1768" s="289"/>
      <c r="F1768" s="289"/>
      <c r="G1768" s="258"/>
      <c r="H1768" s="19" t="s">
        <v>13</v>
      </c>
      <c r="I1768" s="3"/>
      <c r="J1768" s="3"/>
      <c r="K1768" s="59"/>
    </row>
    <row r="1769" spans="1:17" ht="15.75">
      <c r="A1769" s="21" t="s">
        <v>14</v>
      </c>
      <c r="B1769" s="21"/>
      <c r="C1769" s="21" t="s">
        <v>16</v>
      </c>
      <c r="D1769" s="21"/>
      <c r="E1769" s="22" t="s">
        <v>18</v>
      </c>
      <c r="F1769" s="23" t="s">
        <v>19</v>
      </c>
      <c r="G1769" s="23" t="s">
        <v>20</v>
      </c>
      <c r="H1769" s="21" t="s">
        <v>21</v>
      </c>
      <c r="I1769" s="3"/>
      <c r="J1769" s="175"/>
      <c r="K1769" s="59"/>
    </row>
    <row r="1770" spans="1:17">
      <c r="A1770" s="24">
        <v>1</v>
      </c>
      <c r="B1770" s="171"/>
      <c r="C1770" s="172" t="s">
        <v>23</v>
      </c>
      <c r="D1770" s="26"/>
      <c r="E1770" s="27">
        <v>79305</v>
      </c>
      <c r="F1770" s="28">
        <f t="shared" ref="F1770:F1787" si="210">E1770*D1770</f>
        <v>0</v>
      </c>
      <c r="G1770" s="29">
        <v>0</v>
      </c>
      <c r="H1770" s="30">
        <f t="shared" ref="H1770:H1787" si="211">F1770-F1770*G1770</f>
        <v>0</v>
      </c>
      <c r="I1770" s="31">
        <f>E1770/1.08</f>
        <v>73430.555555555547</v>
      </c>
      <c r="J1770" s="31"/>
      <c r="K1770" s="59">
        <f t="shared" ref="K1770:K1787" si="212">I1770*D1770</f>
        <v>0</v>
      </c>
    </row>
    <row r="1771" spans="1:17" s="131" customFormat="1">
      <c r="A1771" s="120">
        <v>2</v>
      </c>
      <c r="B1771" s="120"/>
      <c r="C1771" s="121" t="s">
        <v>25</v>
      </c>
      <c r="D1771" s="126"/>
      <c r="E1771" s="33">
        <v>128591</v>
      </c>
      <c r="F1771" s="123">
        <f t="shared" si="210"/>
        <v>0</v>
      </c>
      <c r="G1771" s="124">
        <v>0.15</v>
      </c>
      <c r="H1771" s="125">
        <f t="shared" si="211"/>
        <v>0</v>
      </c>
      <c r="I1771" s="266">
        <f>E1771/1.08*0.85</f>
        <v>101205.87962962962</v>
      </c>
      <c r="J1771" s="128"/>
      <c r="K1771" s="129">
        <f t="shared" si="212"/>
        <v>0</v>
      </c>
      <c r="Q1771" s="132"/>
    </row>
    <row r="1772" spans="1:17">
      <c r="A1772" s="24">
        <v>3</v>
      </c>
      <c r="B1772" s="173"/>
      <c r="C1772" s="25" t="s">
        <v>26</v>
      </c>
      <c r="D1772" s="88"/>
      <c r="E1772" s="27">
        <v>60043</v>
      </c>
      <c r="F1772" s="28">
        <f t="shared" si="210"/>
        <v>0</v>
      </c>
      <c r="G1772" s="29">
        <v>0</v>
      </c>
      <c r="H1772" s="30">
        <f t="shared" si="211"/>
        <v>0</v>
      </c>
      <c r="I1772" s="31">
        <f t="shared" ref="I1772" si="213">E1772/1.08</f>
        <v>55595.370370370365</v>
      </c>
      <c r="J1772" s="31"/>
      <c r="K1772" s="59">
        <f t="shared" si="212"/>
        <v>0</v>
      </c>
    </row>
    <row r="1773" spans="1:17" s="131" customFormat="1">
      <c r="A1773" s="120">
        <v>4</v>
      </c>
      <c r="B1773" s="120"/>
      <c r="C1773" s="121" t="s">
        <v>27</v>
      </c>
      <c r="D1773" s="122">
        <v>20</v>
      </c>
      <c r="E1773" s="33">
        <v>115781</v>
      </c>
      <c r="F1773" s="123">
        <f t="shared" si="210"/>
        <v>2315620</v>
      </c>
      <c r="G1773" s="124">
        <v>0.15</v>
      </c>
      <c r="H1773" s="125">
        <f t="shared" si="211"/>
        <v>1968277</v>
      </c>
      <c r="I1773" s="266">
        <f>E1773/1.08*0.85</f>
        <v>91123.935185185168</v>
      </c>
      <c r="J1773" s="128"/>
      <c r="K1773" s="129">
        <f t="shared" si="212"/>
        <v>1822478.7037037034</v>
      </c>
      <c r="Q1773" s="132"/>
    </row>
    <row r="1774" spans="1:17">
      <c r="A1774" s="24">
        <v>5</v>
      </c>
      <c r="B1774" s="174"/>
      <c r="C1774" s="172" t="s">
        <v>28</v>
      </c>
      <c r="D1774" s="32"/>
      <c r="E1774" s="27">
        <v>119943</v>
      </c>
      <c r="F1774" s="28">
        <f t="shared" si="210"/>
        <v>0</v>
      </c>
      <c r="G1774" s="157">
        <v>0</v>
      </c>
      <c r="H1774" s="30">
        <f t="shared" si="211"/>
        <v>0</v>
      </c>
      <c r="I1774" s="31">
        <f t="shared" ref="I1774:I1787" si="214">E1774/1.08</f>
        <v>111058.33333333333</v>
      </c>
      <c r="J1774" s="128"/>
      <c r="K1774" s="59">
        <f t="shared" si="212"/>
        <v>0</v>
      </c>
    </row>
    <row r="1775" spans="1:17">
      <c r="A1775" s="24">
        <v>6</v>
      </c>
      <c r="B1775" s="24"/>
      <c r="C1775" s="25" t="s">
        <v>29</v>
      </c>
      <c r="D1775" s="26"/>
      <c r="E1775" s="27">
        <v>94810</v>
      </c>
      <c r="F1775" s="28">
        <f t="shared" si="210"/>
        <v>0</v>
      </c>
      <c r="G1775" s="29">
        <v>0</v>
      </c>
      <c r="H1775" s="30">
        <f t="shared" si="211"/>
        <v>0</v>
      </c>
      <c r="I1775" s="31">
        <f t="shared" si="214"/>
        <v>87787.037037037036</v>
      </c>
      <c r="J1775" s="31"/>
      <c r="K1775" s="59">
        <f t="shared" si="212"/>
        <v>0</v>
      </c>
    </row>
    <row r="1776" spans="1:17">
      <c r="A1776" s="24">
        <v>7</v>
      </c>
      <c r="B1776" s="24"/>
      <c r="C1776" s="25" t="s">
        <v>30</v>
      </c>
      <c r="D1776" s="34"/>
      <c r="E1776" s="27">
        <v>141396</v>
      </c>
      <c r="F1776" s="28">
        <f t="shared" si="210"/>
        <v>0</v>
      </c>
      <c r="G1776" s="29">
        <v>0</v>
      </c>
      <c r="H1776" s="30">
        <f t="shared" si="211"/>
        <v>0</v>
      </c>
      <c r="I1776" s="31">
        <f t="shared" si="214"/>
        <v>130922.22222222222</v>
      </c>
      <c r="J1776" s="31"/>
      <c r="K1776" s="59">
        <f t="shared" si="212"/>
        <v>0</v>
      </c>
    </row>
    <row r="1777" spans="1:11">
      <c r="A1777" s="24">
        <v>8</v>
      </c>
      <c r="B1777" s="24"/>
      <c r="C1777" s="25" t="s">
        <v>31</v>
      </c>
      <c r="D1777" s="34"/>
      <c r="E1777" s="27">
        <v>232931</v>
      </c>
      <c r="F1777" s="28">
        <f t="shared" si="210"/>
        <v>0</v>
      </c>
      <c r="G1777" s="29">
        <v>0</v>
      </c>
      <c r="H1777" s="30">
        <f t="shared" si="211"/>
        <v>0</v>
      </c>
      <c r="I1777" s="31">
        <f t="shared" si="214"/>
        <v>215676.85185185182</v>
      </c>
      <c r="J1777" s="31"/>
      <c r="K1777" s="59">
        <f t="shared" si="212"/>
        <v>0</v>
      </c>
    </row>
    <row r="1778" spans="1:11">
      <c r="A1778" s="24">
        <v>9</v>
      </c>
      <c r="B1778" s="171"/>
      <c r="C1778" s="172" t="s">
        <v>32</v>
      </c>
      <c r="D1778" s="26"/>
      <c r="E1778" s="33">
        <v>93150</v>
      </c>
      <c r="F1778" s="28">
        <f t="shared" si="210"/>
        <v>0</v>
      </c>
      <c r="G1778" s="29">
        <v>0</v>
      </c>
      <c r="H1778" s="30">
        <f t="shared" si="211"/>
        <v>0</v>
      </c>
      <c r="I1778" s="31">
        <f t="shared" si="214"/>
        <v>86250</v>
      </c>
      <c r="J1778" s="31"/>
      <c r="K1778" s="59">
        <f t="shared" si="212"/>
        <v>0</v>
      </c>
    </row>
    <row r="1779" spans="1:11">
      <c r="A1779" s="24">
        <v>10</v>
      </c>
      <c r="B1779" s="174"/>
      <c r="C1779" s="36" t="s">
        <v>33</v>
      </c>
      <c r="D1779" s="37"/>
      <c r="E1779" s="33">
        <v>101053</v>
      </c>
      <c r="F1779" s="28">
        <f t="shared" si="210"/>
        <v>0</v>
      </c>
      <c r="G1779" s="29">
        <v>0</v>
      </c>
      <c r="H1779" s="30">
        <f t="shared" si="211"/>
        <v>0</v>
      </c>
      <c r="I1779" s="31">
        <f t="shared" si="214"/>
        <v>93567.592592592584</v>
      </c>
      <c r="J1779" s="31"/>
      <c r="K1779" s="59">
        <f t="shared" si="212"/>
        <v>0</v>
      </c>
    </row>
    <row r="1780" spans="1:11">
      <c r="A1780" s="24">
        <v>11</v>
      </c>
      <c r="B1780" s="171"/>
      <c r="C1780" s="172" t="s">
        <v>34</v>
      </c>
      <c r="D1780" s="37"/>
      <c r="E1780" s="27">
        <v>54198</v>
      </c>
      <c r="F1780" s="28">
        <f t="shared" si="210"/>
        <v>0</v>
      </c>
      <c r="G1780" s="29">
        <v>0</v>
      </c>
      <c r="H1780" s="30">
        <f t="shared" si="211"/>
        <v>0</v>
      </c>
      <c r="I1780" s="31">
        <f t="shared" si="214"/>
        <v>50183.333333333328</v>
      </c>
      <c r="J1780" s="31"/>
      <c r="K1780" s="59">
        <f t="shared" si="212"/>
        <v>0</v>
      </c>
    </row>
    <row r="1781" spans="1:11">
      <c r="A1781" s="24">
        <v>12</v>
      </c>
      <c r="B1781" s="24"/>
      <c r="C1781" s="25" t="s">
        <v>35</v>
      </c>
      <c r="D1781" s="37"/>
      <c r="E1781" s="27">
        <v>49680</v>
      </c>
      <c r="F1781" s="28">
        <f t="shared" si="210"/>
        <v>0</v>
      </c>
      <c r="G1781" s="29">
        <v>0</v>
      </c>
      <c r="H1781" s="30">
        <f t="shared" si="211"/>
        <v>0</v>
      </c>
      <c r="I1781" s="31">
        <f t="shared" si="214"/>
        <v>46000</v>
      </c>
      <c r="J1781" s="31"/>
      <c r="K1781" s="59">
        <f t="shared" si="212"/>
        <v>0</v>
      </c>
    </row>
    <row r="1782" spans="1:11">
      <c r="A1782" s="24">
        <v>13</v>
      </c>
      <c r="B1782" s="24"/>
      <c r="C1782" s="25" t="s">
        <v>36</v>
      </c>
      <c r="D1782" s="37"/>
      <c r="E1782" s="38">
        <v>64152</v>
      </c>
      <c r="F1782" s="28">
        <f t="shared" si="210"/>
        <v>0</v>
      </c>
      <c r="G1782" s="29">
        <v>0</v>
      </c>
      <c r="H1782" s="30">
        <f t="shared" si="211"/>
        <v>0</v>
      </c>
      <c r="I1782" s="31">
        <f t="shared" si="214"/>
        <v>59399.999999999993</v>
      </c>
      <c r="J1782" s="31"/>
      <c r="K1782" s="59">
        <f t="shared" si="212"/>
        <v>0</v>
      </c>
    </row>
    <row r="1783" spans="1:11">
      <c r="A1783" s="24">
        <v>14</v>
      </c>
      <c r="B1783" s="24"/>
      <c r="C1783" s="25" t="s">
        <v>37</v>
      </c>
      <c r="D1783" s="37"/>
      <c r="E1783" s="38">
        <v>65934</v>
      </c>
      <c r="F1783" s="28">
        <f t="shared" si="210"/>
        <v>0</v>
      </c>
      <c r="G1783" s="29">
        <v>0</v>
      </c>
      <c r="H1783" s="30">
        <f t="shared" si="211"/>
        <v>0</v>
      </c>
      <c r="I1783" s="31">
        <f t="shared" si="214"/>
        <v>61049.999999999993</v>
      </c>
      <c r="J1783" s="31"/>
      <c r="K1783" s="59">
        <f t="shared" si="212"/>
        <v>0</v>
      </c>
    </row>
    <row r="1784" spans="1:11">
      <c r="A1784" s="24">
        <v>15</v>
      </c>
      <c r="B1784" s="24"/>
      <c r="C1784" s="25" t="s">
        <v>38</v>
      </c>
      <c r="D1784" s="37"/>
      <c r="E1784" s="38">
        <v>76626</v>
      </c>
      <c r="F1784" s="28">
        <f t="shared" si="210"/>
        <v>0</v>
      </c>
      <c r="G1784" s="29">
        <v>0</v>
      </c>
      <c r="H1784" s="30">
        <f t="shared" si="211"/>
        <v>0</v>
      </c>
      <c r="I1784" s="31">
        <f t="shared" si="214"/>
        <v>70950</v>
      </c>
      <c r="J1784" s="31"/>
      <c r="K1784" s="59">
        <f t="shared" si="212"/>
        <v>0</v>
      </c>
    </row>
    <row r="1785" spans="1:11">
      <c r="A1785" s="24">
        <v>16</v>
      </c>
      <c r="B1785" s="24"/>
      <c r="C1785" s="25" t="s">
        <v>39</v>
      </c>
      <c r="D1785" s="37"/>
      <c r="E1785" s="38">
        <v>80190</v>
      </c>
      <c r="F1785" s="28">
        <f t="shared" si="210"/>
        <v>0</v>
      </c>
      <c r="G1785" s="29">
        <v>0</v>
      </c>
      <c r="H1785" s="30">
        <f t="shared" si="211"/>
        <v>0</v>
      </c>
      <c r="I1785" s="31">
        <f t="shared" si="214"/>
        <v>74250</v>
      </c>
      <c r="J1785" s="31"/>
      <c r="K1785" s="59">
        <f t="shared" si="212"/>
        <v>0</v>
      </c>
    </row>
    <row r="1786" spans="1:11">
      <c r="A1786" s="24">
        <v>17</v>
      </c>
      <c r="B1786" s="24"/>
      <c r="C1786" s="25" t="s">
        <v>40</v>
      </c>
      <c r="D1786" s="37"/>
      <c r="E1786" s="38">
        <v>113832</v>
      </c>
      <c r="F1786" s="28">
        <f t="shared" si="210"/>
        <v>0</v>
      </c>
      <c r="G1786" s="124">
        <v>0</v>
      </c>
      <c r="H1786" s="30">
        <f t="shared" si="211"/>
        <v>0</v>
      </c>
      <c r="I1786" s="31">
        <f t="shared" si="214"/>
        <v>105400</v>
      </c>
      <c r="J1786" s="128"/>
      <c r="K1786" s="59">
        <f t="shared" si="212"/>
        <v>0</v>
      </c>
    </row>
    <row r="1787" spans="1:11">
      <c r="A1787" s="24">
        <v>18</v>
      </c>
      <c r="B1787" s="24"/>
      <c r="C1787" s="25" t="s">
        <v>41</v>
      </c>
      <c r="D1787" s="37"/>
      <c r="E1787" s="39">
        <v>98010</v>
      </c>
      <c r="F1787" s="28">
        <f t="shared" si="210"/>
        <v>0</v>
      </c>
      <c r="G1787" s="124">
        <v>0</v>
      </c>
      <c r="H1787" s="30">
        <f t="shared" si="211"/>
        <v>0</v>
      </c>
      <c r="I1787" s="31">
        <f t="shared" si="214"/>
        <v>90750</v>
      </c>
      <c r="J1787" s="128"/>
      <c r="K1787" s="59">
        <f t="shared" si="212"/>
        <v>0</v>
      </c>
    </row>
    <row r="1788" spans="1:11" ht="17.25">
      <c r="A1788" s="40"/>
      <c r="B1788" s="40"/>
      <c r="C1788" s="41" t="s">
        <v>42</v>
      </c>
      <c r="D1788" s="42">
        <f>SUM(D1770:D1787)</f>
        <v>20</v>
      </c>
      <c r="E1788" s="42"/>
      <c r="F1788" s="43">
        <f>SUM(F1770:F1787)</f>
        <v>2315620</v>
      </c>
      <c r="G1788" s="43"/>
      <c r="H1788" s="44">
        <f>SUM(H1770:H1787)</f>
        <v>1968277</v>
      </c>
      <c r="I1788" s="45"/>
      <c r="J1788" s="45"/>
      <c r="K1788" s="64">
        <f>SUM(K1770:K1787)</f>
        <v>1822478.7037037034</v>
      </c>
    </row>
    <row r="1789" spans="1:11" ht="31.5">
      <c r="A1789" s="46"/>
      <c r="B1789" s="46"/>
      <c r="C1789" s="47"/>
      <c r="D1789" s="48"/>
      <c r="E1789" s="48"/>
      <c r="F1789" s="49"/>
      <c r="G1789" s="49"/>
      <c r="H1789" s="50"/>
      <c r="I1789" s="51"/>
      <c r="J1789" s="51"/>
      <c r="K1789" s="65">
        <f>K1788*0.08</f>
        <v>145798.29629629626</v>
      </c>
    </row>
    <row r="1790" spans="1:11" ht="18">
      <c r="A1790" s="283" t="s">
        <v>43</v>
      </c>
      <c r="B1790" s="283"/>
      <c r="C1790" s="283"/>
      <c r="D1790" s="284" t="s">
        <v>44</v>
      </c>
      <c r="E1790" s="284"/>
      <c r="F1790" s="54"/>
      <c r="G1790" s="54"/>
      <c r="H1790" s="55" t="s">
        <v>45</v>
      </c>
      <c r="I1790" s="56"/>
      <c r="J1790" s="56"/>
      <c r="K1790" s="66">
        <f>SUM(K1788:K1789)</f>
        <v>1968276.9999999995</v>
      </c>
    </row>
    <row r="1793" spans="1:17">
      <c r="C1793" s="131" t="s">
        <v>599</v>
      </c>
      <c r="D1793" s="131" t="s">
        <v>600</v>
      </c>
      <c r="E1793" s="131"/>
      <c r="F1793" s="131" t="s">
        <v>167</v>
      </c>
    </row>
    <row r="1794" spans="1:17">
      <c r="C1794" s="131" t="s">
        <v>601</v>
      </c>
      <c r="D1794" s="131" t="s">
        <v>600</v>
      </c>
      <c r="E1794" s="131"/>
      <c r="F1794" s="131" t="s">
        <v>167</v>
      </c>
    </row>
    <row r="1796" spans="1:17" ht="15.75">
      <c r="A1796" s="279" t="s">
        <v>0</v>
      </c>
      <c r="B1796" s="279"/>
      <c r="C1796" s="279"/>
      <c r="D1796" s="279"/>
      <c r="E1796" s="279"/>
      <c r="F1796" s="279"/>
      <c r="G1796" s="279"/>
      <c r="H1796" s="279"/>
      <c r="I1796" s="3"/>
      <c r="J1796" s="3"/>
      <c r="K1796" s="112"/>
    </row>
    <row r="1797" spans="1:17" ht="17.25">
      <c r="A1797" s="279" t="s">
        <v>1</v>
      </c>
      <c r="B1797" s="279"/>
      <c r="C1797" s="279"/>
      <c r="D1797" s="279"/>
      <c r="E1797" s="279"/>
      <c r="F1797" s="279"/>
      <c r="G1797" s="279"/>
      <c r="H1797" s="279"/>
      <c r="I1797" s="3"/>
      <c r="J1797" s="3"/>
      <c r="K1797" s="58"/>
    </row>
    <row r="1798" spans="1:17" ht="15.75">
      <c r="A1798" s="279" t="s">
        <v>2</v>
      </c>
      <c r="B1798" s="279"/>
      <c r="C1798" s="279"/>
      <c r="D1798" s="279"/>
      <c r="E1798" s="279"/>
      <c r="F1798" s="279"/>
      <c r="G1798" s="279"/>
      <c r="H1798" s="279"/>
      <c r="I1798" s="3"/>
      <c r="J1798" s="3"/>
      <c r="K1798" s="59"/>
    </row>
    <row r="1799" spans="1:17" ht="15.75">
      <c r="A1799" s="279" t="s">
        <v>4</v>
      </c>
      <c r="B1799" s="279"/>
      <c r="C1799" s="279"/>
      <c r="D1799" s="279"/>
      <c r="E1799" s="279"/>
      <c r="F1799" s="279"/>
      <c r="G1799" s="279"/>
      <c r="H1799" s="279"/>
      <c r="I1799" s="3"/>
      <c r="J1799" s="3"/>
      <c r="K1799" s="59"/>
    </row>
    <row r="1800" spans="1:17" ht="15.75">
      <c r="A1800" s="280" t="s">
        <v>6</v>
      </c>
      <c r="B1800" s="280"/>
      <c r="C1800" s="280"/>
      <c r="D1800" s="280"/>
      <c r="E1800" s="280"/>
      <c r="F1800" s="280"/>
      <c r="G1800" s="280"/>
      <c r="H1800" s="280"/>
      <c r="I1800" s="3"/>
      <c r="J1800" s="3"/>
      <c r="K1800" s="59"/>
    </row>
    <row r="1801" spans="1:17" ht="27.75">
      <c r="A1801" s="9"/>
      <c r="B1801" s="9"/>
      <c r="C1801" s="9"/>
      <c r="D1801" s="281" t="s">
        <v>1267</v>
      </c>
      <c r="E1801" s="281"/>
      <c r="F1801" s="281"/>
      <c r="G1801" s="281"/>
      <c r="H1801" s="281"/>
      <c r="I1801" s="3"/>
      <c r="J1801" s="3"/>
      <c r="K1801" s="59"/>
    </row>
    <row r="1802" spans="1:17" ht="15.75">
      <c r="A1802" s="11" t="s">
        <v>358</v>
      </c>
      <c r="B1802" s="1"/>
      <c r="C1802" s="11">
        <v>18023230</v>
      </c>
      <c r="D1802" s="13"/>
      <c r="E1802" s="286"/>
      <c r="F1802" s="286"/>
      <c r="G1802" s="286"/>
      <c r="H1802" s="286"/>
      <c r="I1802" s="15"/>
      <c r="J1802" s="15"/>
      <c r="K1802" s="59"/>
    </row>
    <row r="1803" spans="1:17" ht="15.75">
      <c r="A1803" s="11" t="s">
        <v>9</v>
      </c>
      <c r="B1803" s="11"/>
      <c r="C1803" s="286" t="s">
        <v>409</v>
      </c>
      <c r="D1803" s="286"/>
      <c r="E1803" s="286"/>
      <c r="F1803" s="16"/>
      <c r="G1803" s="11"/>
      <c r="H1803" s="16"/>
      <c r="I1803" s="20" t="s">
        <v>161</v>
      </c>
      <c r="J1803" s="20"/>
      <c r="K1803" s="62"/>
    </row>
    <row r="1804" spans="1:17" ht="15.75">
      <c r="A1804" s="11" t="s">
        <v>11</v>
      </c>
      <c r="B1804" s="11"/>
      <c r="C1804" s="289"/>
      <c r="D1804" s="289"/>
      <c r="E1804" s="289"/>
      <c r="F1804" s="289"/>
      <c r="G1804" s="258"/>
      <c r="H1804" s="19" t="s">
        <v>13</v>
      </c>
      <c r="I1804" s="3"/>
      <c r="J1804" s="3"/>
      <c r="K1804" s="59"/>
    </row>
    <row r="1805" spans="1:17" ht="15.75">
      <c r="A1805" s="21" t="s">
        <v>14</v>
      </c>
      <c r="B1805" s="21"/>
      <c r="C1805" s="21" t="s">
        <v>16</v>
      </c>
      <c r="D1805" s="21"/>
      <c r="E1805" s="22" t="s">
        <v>18</v>
      </c>
      <c r="F1805" s="23" t="s">
        <v>19</v>
      </c>
      <c r="G1805" s="23" t="s">
        <v>20</v>
      </c>
      <c r="H1805" s="21" t="s">
        <v>21</v>
      </c>
      <c r="I1805" s="3"/>
      <c r="J1805" s="175"/>
      <c r="K1805" s="59"/>
    </row>
    <row r="1806" spans="1:17">
      <c r="A1806" s="24">
        <v>1</v>
      </c>
      <c r="B1806" s="171"/>
      <c r="C1806" s="172" t="s">
        <v>23</v>
      </c>
      <c r="D1806" s="26"/>
      <c r="E1806" s="27">
        <v>79305</v>
      </c>
      <c r="F1806" s="28">
        <f t="shared" ref="F1806:F1823" si="215">E1806*D1806</f>
        <v>0</v>
      </c>
      <c r="G1806" s="29">
        <v>0</v>
      </c>
      <c r="H1806" s="30">
        <f t="shared" ref="H1806:H1823" si="216">F1806-F1806*G1806</f>
        <v>0</v>
      </c>
      <c r="I1806" s="31">
        <f>E1806/1.08</f>
        <v>73430.555555555547</v>
      </c>
      <c r="J1806" s="31"/>
      <c r="K1806" s="59">
        <f t="shared" ref="K1806:K1823" si="217">I1806*D1806</f>
        <v>0</v>
      </c>
    </row>
    <row r="1807" spans="1:17" s="131" customFormat="1">
      <c r="A1807" s="120">
        <v>2</v>
      </c>
      <c r="B1807" s="120"/>
      <c r="C1807" s="121" t="s">
        <v>25</v>
      </c>
      <c r="D1807" s="126"/>
      <c r="E1807" s="33">
        <v>128591</v>
      </c>
      <c r="F1807" s="123">
        <f t="shared" si="215"/>
        <v>0</v>
      </c>
      <c r="G1807" s="124">
        <v>0.15</v>
      </c>
      <c r="H1807" s="125">
        <f t="shared" si="216"/>
        <v>0</v>
      </c>
      <c r="I1807" s="128">
        <f>E1807/1.08*0.85</f>
        <v>101205.87962962962</v>
      </c>
      <c r="J1807" s="128"/>
      <c r="K1807" s="129">
        <f t="shared" si="217"/>
        <v>0</v>
      </c>
      <c r="Q1807" s="132"/>
    </row>
    <row r="1808" spans="1:17">
      <c r="A1808" s="24">
        <v>3</v>
      </c>
      <c r="B1808" s="173"/>
      <c r="C1808" s="25" t="s">
        <v>26</v>
      </c>
      <c r="D1808" s="88"/>
      <c r="E1808" s="27">
        <v>60043</v>
      </c>
      <c r="F1808" s="28">
        <f t="shared" si="215"/>
        <v>0</v>
      </c>
      <c r="G1808" s="29">
        <v>0</v>
      </c>
      <c r="H1808" s="30">
        <f t="shared" si="216"/>
        <v>0</v>
      </c>
      <c r="I1808" s="31">
        <f t="shared" ref="I1808" si="218">E1808/1.08</f>
        <v>55595.370370370365</v>
      </c>
      <c r="J1808" s="31"/>
      <c r="K1808" s="59">
        <f t="shared" si="217"/>
        <v>0</v>
      </c>
    </row>
    <row r="1809" spans="1:17" s="131" customFormat="1">
      <c r="A1809" s="120">
        <v>4</v>
      </c>
      <c r="B1809" s="120"/>
      <c r="C1809" s="121" t="s">
        <v>27</v>
      </c>
      <c r="D1809" s="122"/>
      <c r="E1809" s="33">
        <v>115781</v>
      </c>
      <c r="F1809" s="123">
        <f t="shared" si="215"/>
        <v>0</v>
      </c>
      <c r="G1809" s="124">
        <v>0.15</v>
      </c>
      <c r="H1809" s="125">
        <f t="shared" si="216"/>
        <v>0</v>
      </c>
      <c r="I1809" s="128">
        <f>E1809/1.08*0.85</f>
        <v>91123.935185185168</v>
      </c>
      <c r="J1809" s="128"/>
      <c r="K1809" s="129">
        <f t="shared" si="217"/>
        <v>0</v>
      </c>
      <c r="Q1809" s="132"/>
    </row>
    <row r="1810" spans="1:17">
      <c r="A1810" s="24">
        <v>5</v>
      </c>
      <c r="B1810" s="174"/>
      <c r="C1810" s="172" t="s">
        <v>28</v>
      </c>
      <c r="D1810" s="32">
        <v>20</v>
      </c>
      <c r="E1810" s="27">
        <v>119943</v>
      </c>
      <c r="F1810" s="28">
        <f t="shared" si="215"/>
        <v>2398860</v>
      </c>
      <c r="G1810" s="157">
        <v>0</v>
      </c>
      <c r="H1810" s="30">
        <f t="shared" si="216"/>
        <v>2398860</v>
      </c>
      <c r="I1810" s="31">
        <f t="shared" ref="I1810:I1823" si="219">E1810/1.08</f>
        <v>111058.33333333333</v>
      </c>
      <c r="J1810" s="128"/>
      <c r="K1810" s="59">
        <f t="shared" si="217"/>
        <v>2221166.6666666665</v>
      </c>
    </row>
    <row r="1811" spans="1:17">
      <c r="A1811" s="24">
        <v>6</v>
      </c>
      <c r="B1811" s="24"/>
      <c r="C1811" s="25" t="s">
        <v>29</v>
      </c>
      <c r="D1811" s="26"/>
      <c r="E1811" s="27">
        <v>94810</v>
      </c>
      <c r="F1811" s="28">
        <f t="shared" si="215"/>
        <v>0</v>
      </c>
      <c r="G1811" s="29">
        <v>0</v>
      </c>
      <c r="H1811" s="30">
        <f t="shared" si="216"/>
        <v>0</v>
      </c>
      <c r="I1811" s="31">
        <f t="shared" si="219"/>
        <v>87787.037037037036</v>
      </c>
      <c r="J1811" s="31"/>
      <c r="K1811" s="59">
        <f t="shared" si="217"/>
        <v>0</v>
      </c>
    </row>
    <row r="1812" spans="1:17">
      <c r="A1812" s="24">
        <v>7</v>
      </c>
      <c r="B1812" s="24"/>
      <c r="C1812" s="25" t="s">
        <v>30</v>
      </c>
      <c r="D1812" s="34"/>
      <c r="E1812" s="27">
        <v>141396</v>
      </c>
      <c r="F1812" s="28">
        <f t="shared" si="215"/>
        <v>0</v>
      </c>
      <c r="G1812" s="29">
        <v>0</v>
      </c>
      <c r="H1812" s="30">
        <f t="shared" si="216"/>
        <v>0</v>
      </c>
      <c r="I1812" s="31">
        <f t="shared" si="219"/>
        <v>130922.22222222222</v>
      </c>
      <c r="J1812" s="31"/>
      <c r="K1812" s="59">
        <f t="shared" si="217"/>
        <v>0</v>
      </c>
    </row>
    <row r="1813" spans="1:17">
      <c r="A1813" s="24">
        <v>8</v>
      </c>
      <c r="B1813" s="24"/>
      <c r="C1813" s="25" t="s">
        <v>31</v>
      </c>
      <c r="D1813" s="34"/>
      <c r="E1813" s="27">
        <v>232931</v>
      </c>
      <c r="F1813" s="28">
        <f t="shared" si="215"/>
        <v>0</v>
      </c>
      <c r="G1813" s="29">
        <v>0</v>
      </c>
      <c r="H1813" s="30">
        <f t="shared" si="216"/>
        <v>0</v>
      </c>
      <c r="I1813" s="31">
        <f t="shared" si="219"/>
        <v>215676.85185185182</v>
      </c>
      <c r="J1813" s="31"/>
      <c r="K1813" s="59">
        <f t="shared" si="217"/>
        <v>0</v>
      </c>
    </row>
    <row r="1814" spans="1:17">
      <c r="A1814" s="24">
        <v>9</v>
      </c>
      <c r="B1814" s="171"/>
      <c r="C1814" s="172" t="s">
        <v>32</v>
      </c>
      <c r="D1814" s="26"/>
      <c r="E1814" s="33">
        <v>93150</v>
      </c>
      <c r="F1814" s="28">
        <f t="shared" si="215"/>
        <v>0</v>
      </c>
      <c r="G1814" s="29">
        <v>0</v>
      </c>
      <c r="H1814" s="30">
        <f t="shared" si="216"/>
        <v>0</v>
      </c>
      <c r="I1814" s="31">
        <f t="shared" si="219"/>
        <v>86250</v>
      </c>
      <c r="J1814" s="31"/>
      <c r="K1814" s="59">
        <f t="shared" si="217"/>
        <v>0</v>
      </c>
    </row>
    <row r="1815" spans="1:17">
      <c r="A1815" s="24">
        <v>10</v>
      </c>
      <c r="B1815" s="174"/>
      <c r="C1815" s="36" t="s">
        <v>33</v>
      </c>
      <c r="D1815" s="37"/>
      <c r="E1815" s="33">
        <v>101053</v>
      </c>
      <c r="F1815" s="28">
        <f t="shared" si="215"/>
        <v>0</v>
      </c>
      <c r="G1815" s="29">
        <v>0</v>
      </c>
      <c r="H1815" s="30">
        <f t="shared" si="216"/>
        <v>0</v>
      </c>
      <c r="I1815" s="31">
        <f t="shared" si="219"/>
        <v>93567.592592592584</v>
      </c>
      <c r="J1815" s="31"/>
      <c r="K1815" s="59">
        <f t="shared" si="217"/>
        <v>0</v>
      </c>
    </row>
    <row r="1816" spans="1:17">
      <c r="A1816" s="24">
        <v>11</v>
      </c>
      <c r="B1816" s="171"/>
      <c r="C1816" s="172" t="s">
        <v>34</v>
      </c>
      <c r="D1816" s="37"/>
      <c r="E1816" s="27">
        <v>54198</v>
      </c>
      <c r="F1816" s="28">
        <f t="shared" si="215"/>
        <v>0</v>
      </c>
      <c r="G1816" s="29">
        <v>0</v>
      </c>
      <c r="H1816" s="30">
        <f t="shared" si="216"/>
        <v>0</v>
      </c>
      <c r="I1816" s="31">
        <f t="shared" si="219"/>
        <v>50183.333333333328</v>
      </c>
      <c r="J1816" s="31"/>
      <c r="K1816" s="59">
        <f t="shared" si="217"/>
        <v>0</v>
      </c>
    </row>
    <row r="1817" spans="1:17">
      <c r="A1817" s="24">
        <v>12</v>
      </c>
      <c r="B1817" s="24"/>
      <c r="C1817" s="25" t="s">
        <v>35</v>
      </c>
      <c r="D1817" s="37"/>
      <c r="E1817" s="27">
        <v>49680</v>
      </c>
      <c r="F1817" s="28">
        <f t="shared" si="215"/>
        <v>0</v>
      </c>
      <c r="G1817" s="29">
        <v>0</v>
      </c>
      <c r="H1817" s="30">
        <f t="shared" si="216"/>
        <v>0</v>
      </c>
      <c r="I1817" s="31">
        <f t="shared" si="219"/>
        <v>46000</v>
      </c>
      <c r="J1817" s="31"/>
      <c r="K1817" s="59">
        <f t="shared" si="217"/>
        <v>0</v>
      </c>
    </row>
    <row r="1818" spans="1:17">
      <c r="A1818" s="24">
        <v>13</v>
      </c>
      <c r="B1818" s="24"/>
      <c r="C1818" s="25" t="s">
        <v>36</v>
      </c>
      <c r="D1818" s="37"/>
      <c r="E1818" s="38">
        <v>64152</v>
      </c>
      <c r="F1818" s="28">
        <f t="shared" si="215"/>
        <v>0</v>
      </c>
      <c r="G1818" s="29">
        <v>0</v>
      </c>
      <c r="H1818" s="30">
        <f t="shared" si="216"/>
        <v>0</v>
      </c>
      <c r="I1818" s="31">
        <f t="shared" si="219"/>
        <v>59399.999999999993</v>
      </c>
      <c r="J1818" s="31"/>
      <c r="K1818" s="59">
        <f t="shared" si="217"/>
        <v>0</v>
      </c>
    </row>
    <row r="1819" spans="1:17">
      <c r="A1819" s="24">
        <v>14</v>
      </c>
      <c r="B1819" s="24"/>
      <c r="C1819" s="25" t="s">
        <v>37</v>
      </c>
      <c r="D1819" s="37"/>
      <c r="E1819" s="38">
        <v>65934</v>
      </c>
      <c r="F1819" s="28">
        <f t="shared" si="215"/>
        <v>0</v>
      </c>
      <c r="G1819" s="29">
        <v>0</v>
      </c>
      <c r="H1819" s="30">
        <f t="shared" si="216"/>
        <v>0</v>
      </c>
      <c r="I1819" s="31">
        <f t="shared" si="219"/>
        <v>61049.999999999993</v>
      </c>
      <c r="J1819" s="31"/>
      <c r="K1819" s="59">
        <f t="shared" si="217"/>
        <v>0</v>
      </c>
    </row>
    <row r="1820" spans="1:17">
      <c r="A1820" s="24">
        <v>15</v>
      </c>
      <c r="B1820" s="24"/>
      <c r="C1820" s="25" t="s">
        <v>38</v>
      </c>
      <c r="D1820" s="37"/>
      <c r="E1820" s="38">
        <v>76626</v>
      </c>
      <c r="F1820" s="28">
        <f t="shared" si="215"/>
        <v>0</v>
      </c>
      <c r="G1820" s="29">
        <v>0</v>
      </c>
      <c r="H1820" s="30">
        <f t="shared" si="216"/>
        <v>0</v>
      </c>
      <c r="I1820" s="31">
        <f t="shared" si="219"/>
        <v>70950</v>
      </c>
      <c r="J1820" s="31"/>
      <c r="K1820" s="59">
        <f t="shared" si="217"/>
        <v>0</v>
      </c>
    </row>
    <row r="1821" spans="1:17">
      <c r="A1821" s="24">
        <v>16</v>
      </c>
      <c r="B1821" s="24"/>
      <c r="C1821" s="25" t="s">
        <v>39</v>
      </c>
      <c r="D1821" s="37"/>
      <c r="E1821" s="38">
        <v>80190</v>
      </c>
      <c r="F1821" s="28">
        <f t="shared" si="215"/>
        <v>0</v>
      </c>
      <c r="G1821" s="29">
        <v>0</v>
      </c>
      <c r="H1821" s="30">
        <f t="shared" si="216"/>
        <v>0</v>
      </c>
      <c r="I1821" s="31">
        <f t="shared" si="219"/>
        <v>74250</v>
      </c>
      <c r="J1821" s="31"/>
      <c r="K1821" s="59">
        <f t="shared" si="217"/>
        <v>0</v>
      </c>
    </row>
    <row r="1822" spans="1:17">
      <c r="A1822" s="24">
        <v>17</v>
      </c>
      <c r="B1822" s="24"/>
      <c r="C1822" s="25" t="s">
        <v>40</v>
      </c>
      <c r="D1822" s="37"/>
      <c r="E1822" s="38">
        <v>113832</v>
      </c>
      <c r="F1822" s="28">
        <f t="shared" si="215"/>
        <v>0</v>
      </c>
      <c r="G1822" s="124">
        <v>0</v>
      </c>
      <c r="H1822" s="30">
        <f t="shared" si="216"/>
        <v>0</v>
      </c>
      <c r="I1822" s="31">
        <f t="shared" si="219"/>
        <v>105400</v>
      </c>
      <c r="J1822" s="128"/>
      <c r="K1822" s="59">
        <f t="shared" si="217"/>
        <v>0</v>
      </c>
    </row>
    <row r="1823" spans="1:17">
      <c r="A1823" s="24">
        <v>18</v>
      </c>
      <c r="B1823" s="24"/>
      <c r="C1823" s="25" t="s">
        <v>41</v>
      </c>
      <c r="D1823" s="37"/>
      <c r="E1823" s="39">
        <v>98010</v>
      </c>
      <c r="F1823" s="28">
        <f t="shared" si="215"/>
        <v>0</v>
      </c>
      <c r="G1823" s="124">
        <v>0</v>
      </c>
      <c r="H1823" s="30">
        <f t="shared" si="216"/>
        <v>0</v>
      </c>
      <c r="I1823" s="31">
        <f t="shared" si="219"/>
        <v>90750</v>
      </c>
      <c r="J1823" s="128"/>
      <c r="K1823" s="59">
        <f t="shared" si="217"/>
        <v>0</v>
      </c>
    </row>
    <row r="1824" spans="1:17" ht="17.25">
      <c r="A1824" s="40"/>
      <c r="B1824" s="40"/>
      <c r="C1824" s="41" t="s">
        <v>42</v>
      </c>
      <c r="D1824" s="42">
        <f>SUM(D1806:D1823)</f>
        <v>20</v>
      </c>
      <c r="E1824" s="42"/>
      <c r="F1824" s="43">
        <f>SUM(F1806:F1823)</f>
        <v>2398860</v>
      </c>
      <c r="G1824" s="43"/>
      <c r="H1824" s="44">
        <f>SUM(H1806:H1823)</f>
        <v>2398860</v>
      </c>
      <c r="I1824" s="45"/>
      <c r="J1824" s="45"/>
      <c r="K1824" s="64">
        <f>SUM(K1806:K1823)</f>
        <v>2221166.6666666665</v>
      </c>
    </row>
    <row r="1825" spans="1:11" ht="31.5">
      <c r="A1825" s="46"/>
      <c r="B1825" s="46"/>
      <c r="C1825" s="47"/>
      <c r="D1825" s="48"/>
      <c r="E1825" s="48"/>
      <c r="F1825" s="49"/>
      <c r="G1825" s="49"/>
      <c r="H1825" s="50"/>
      <c r="I1825" s="51"/>
      <c r="J1825" s="51"/>
      <c r="K1825" s="65">
        <f>K1824*0.08</f>
        <v>177693.33333333331</v>
      </c>
    </row>
    <row r="1826" spans="1:11" ht="18">
      <c r="A1826" s="283" t="s">
        <v>43</v>
      </c>
      <c r="B1826" s="283"/>
      <c r="C1826" s="283"/>
      <c r="D1826" s="284" t="s">
        <v>44</v>
      </c>
      <c r="E1826" s="284"/>
      <c r="F1826" s="54"/>
      <c r="G1826" s="54"/>
      <c r="H1826" s="55" t="s">
        <v>45</v>
      </c>
      <c r="I1826" s="56"/>
      <c r="J1826" s="56"/>
      <c r="K1826" s="66">
        <f>SUM(K1824:K1825)</f>
        <v>2398860</v>
      </c>
    </row>
    <row r="1829" spans="1:11">
      <c r="C1829" s="131" t="s">
        <v>599</v>
      </c>
      <c r="D1829" s="131" t="s">
        <v>600</v>
      </c>
      <c r="E1829" s="131"/>
      <c r="F1829" s="131" t="s">
        <v>167</v>
      </c>
    </row>
    <row r="1830" spans="1:11">
      <c r="C1830" s="131" t="s">
        <v>601</v>
      </c>
      <c r="D1830" s="131" t="s">
        <v>600</v>
      </c>
      <c r="E1830" s="131"/>
      <c r="F1830" s="131" t="s">
        <v>167</v>
      </c>
    </row>
    <row r="1833" spans="1:11" ht="15.75">
      <c r="A1833" s="279" t="s">
        <v>0</v>
      </c>
      <c r="B1833" s="279"/>
      <c r="C1833" s="279"/>
      <c r="D1833" s="279"/>
      <c r="E1833" s="279"/>
      <c r="F1833" s="279"/>
      <c r="G1833" s="279"/>
      <c r="H1833" s="279"/>
      <c r="I1833" s="3"/>
      <c r="J1833" s="3"/>
      <c r="K1833" s="112"/>
    </row>
    <row r="1834" spans="1:11" ht="17.25">
      <c r="A1834" s="279" t="s">
        <v>1</v>
      </c>
      <c r="B1834" s="279"/>
      <c r="C1834" s="279"/>
      <c r="D1834" s="279"/>
      <c r="E1834" s="279"/>
      <c r="F1834" s="279"/>
      <c r="G1834" s="279"/>
      <c r="H1834" s="279"/>
      <c r="I1834" s="3"/>
      <c r="J1834" s="3"/>
      <c r="K1834" s="58"/>
    </row>
    <row r="1835" spans="1:11" ht="15.75">
      <c r="A1835" s="279" t="s">
        <v>2</v>
      </c>
      <c r="B1835" s="279"/>
      <c r="C1835" s="279"/>
      <c r="D1835" s="279"/>
      <c r="E1835" s="279"/>
      <c r="F1835" s="279"/>
      <c r="G1835" s="279"/>
      <c r="H1835" s="279"/>
      <c r="I1835" s="3"/>
      <c r="J1835" s="3"/>
      <c r="K1835" s="59"/>
    </row>
    <row r="1836" spans="1:11" ht="15.75">
      <c r="A1836" s="279" t="s">
        <v>4</v>
      </c>
      <c r="B1836" s="279"/>
      <c r="C1836" s="279"/>
      <c r="D1836" s="279"/>
      <c r="E1836" s="279"/>
      <c r="F1836" s="279"/>
      <c r="G1836" s="279"/>
      <c r="H1836" s="279"/>
      <c r="I1836" s="3"/>
      <c r="J1836" s="3"/>
      <c r="K1836" s="59"/>
    </row>
    <row r="1837" spans="1:11" ht="15.75">
      <c r="A1837" s="280" t="s">
        <v>6</v>
      </c>
      <c r="B1837" s="280"/>
      <c r="C1837" s="280"/>
      <c r="D1837" s="280"/>
      <c r="E1837" s="280"/>
      <c r="F1837" s="280"/>
      <c r="G1837" s="280"/>
      <c r="H1837" s="280"/>
      <c r="I1837" s="3"/>
      <c r="J1837" s="3"/>
      <c r="K1837" s="59"/>
    </row>
    <row r="1838" spans="1:11" ht="27.75">
      <c r="A1838" s="9"/>
      <c r="B1838" s="9"/>
      <c r="C1838" s="9"/>
      <c r="D1838" s="281" t="s">
        <v>1267</v>
      </c>
      <c r="E1838" s="281"/>
      <c r="F1838" s="281"/>
      <c r="G1838" s="281"/>
      <c r="H1838" s="281"/>
      <c r="I1838" s="3"/>
      <c r="J1838" s="3"/>
      <c r="K1838" s="59"/>
    </row>
    <row r="1839" spans="1:11" ht="15.75">
      <c r="A1839" s="11" t="s">
        <v>358</v>
      </c>
      <c r="B1839" s="1"/>
      <c r="C1839" s="11">
        <v>19263711</v>
      </c>
      <c r="D1839" s="13"/>
      <c r="E1839" s="286"/>
      <c r="F1839" s="286"/>
      <c r="G1839" s="286"/>
      <c r="H1839" s="286"/>
      <c r="I1839" s="15"/>
      <c r="J1839" s="15"/>
      <c r="K1839" s="59"/>
    </row>
    <row r="1840" spans="1:11" ht="15.75">
      <c r="A1840" s="11" t="s">
        <v>9</v>
      </c>
      <c r="B1840" s="11"/>
      <c r="C1840" s="286" t="s">
        <v>595</v>
      </c>
      <c r="D1840" s="286"/>
      <c r="E1840" s="286"/>
      <c r="F1840" s="16"/>
      <c r="G1840" s="11"/>
      <c r="H1840" s="16"/>
      <c r="I1840" s="20" t="s">
        <v>161</v>
      </c>
      <c r="J1840" s="20"/>
      <c r="K1840" s="62"/>
    </row>
    <row r="1841" spans="1:17" ht="15.75">
      <c r="A1841" s="11" t="s">
        <v>11</v>
      </c>
      <c r="B1841" s="11"/>
      <c r="C1841" s="289"/>
      <c r="D1841" s="289"/>
      <c r="E1841" s="289"/>
      <c r="F1841" s="289"/>
      <c r="G1841" s="265"/>
      <c r="H1841" s="19" t="s">
        <v>13</v>
      </c>
      <c r="I1841" s="3"/>
      <c r="J1841" s="3"/>
      <c r="K1841" s="59"/>
    </row>
    <row r="1842" spans="1:17" ht="15.75">
      <c r="A1842" s="21" t="s">
        <v>14</v>
      </c>
      <c r="B1842" s="21"/>
      <c r="C1842" s="21" t="s">
        <v>16</v>
      </c>
      <c r="D1842" s="21"/>
      <c r="E1842" s="22" t="s">
        <v>18</v>
      </c>
      <c r="F1842" s="23" t="s">
        <v>19</v>
      </c>
      <c r="G1842" s="23" t="s">
        <v>20</v>
      </c>
      <c r="H1842" s="21" t="s">
        <v>21</v>
      </c>
      <c r="I1842" s="3"/>
      <c r="J1842" s="175"/>
      <c r="K1842" s="59"/>
    </row>
    <row r="1843" spans="1:17">
      <c r="A1843" s="24">
        <v>1</v>
      </c>
      <c r="B1843" s="171"/>
      <c r="C1843" s="172" t="s">
        <v>23</v>
      </c>
      <c r="D1843" s="26"/>
      <c r="E1843" s="27">
        <v>79305</v>
      </c>
      <c r="F1843" s="28">
        <f t="shared" ref="F1843:F1860" si="220">E1843*D1843</f>
        <v>0</v>
      </c>
      <c r="G1843" s="29">
        <v>0</v>
      </c>
      <c r="H1843" s="30">
        <f t="shared" ref="H1843:H1860" si="221">F1843-F1843*G1843</f>
        <v>0</v>
      </c>
      <c r="I1843" s="31">
        <f>E1843/1.08</f>
        <v>73430.555555555547</v>
      </c>
      <c r="J1843" s="31"/>
      <c r="K1843" s="59">
        <f t="shared" ref="K1843:K1860" si="222">I1843*D1843</f>
        <v>0</v>
      </c>
    </row>
    <row r="1844" spans="1:17" s="131" customFormat="1">
      <c r="A1844" s="120">
        <v>2</v>
      </c>
      <c r="B1844" s="120"/>
      <c r="C1844" s="121" t="s">
        <v>25</v>
      </c>
      <c r="D1844" s="126"/>
      <c r="E1844" s="33">
        <v>128591</v>
      </c>
      <c r="F1844" s="123">
        <f t="shared" si="220"/>
        <v>0</v>
      </c>
      <c r="G1844" s="124">
        <v>0.15</v>
      </c>
      <c r="H1844" s="125">
        <f t="shared" si="221"/>
        <v>0</v>
      </c>
      <c r="I1844" s="128">
        <f>E1844/1.08*0.85</f>
        <v>101205.87962962962</v>
      </c>
      <c r="J1844" s="128"/>
      <c r="K1844" s="129">
        <f t="shared" si="222"/>
        <v>0</v>
      </c>
      <c r="Q1844" s="132"/>
    </row>
    <row r="1845" spans="1:17">
      <c r="A1845" s="24">
        <v>3</v>
      </c>
      <c r="B1845" s="173"/>
      <c r="C1845" s="25" t="s">
        <v>26</v>
      </c>
      <c r="D1845" s="88"/>
      <c r="E1845" s="27">
        <v>60043</v>
      </c>
      <c r="F1845" s="28">
        <f t="shared" si="220"/>
        <v>0</v>
      </c>
      <c r="G1845" s="29">
        <v>0</v>
      </c>
      <c r="H1845" s="30">
        <f t="shared" si="221"/>
        <v>0</v>
      </c>
      <c r="I1845" s="31">
        <f t="shared" ref="I1845" si="223">E1845/1.08</f>
        <v>55595.370370370365</v>
      </c>
      <c r="J1845" s="31"/>
      <c r="K1845" s="59">
        <f t="shared" si="222"/>
        <v>0</v>
      </c>
    </row>
    <row r="1846" spans="1:17" s="131" customFormat="1">
      <c r="A1846" s="120">
        <v>4</v>
      </c>
      <c r="B1846" s="120"/>
      <c r="C1846" s="121" t="s">
        <v>27</v>
      </c>
      <c r="D1846" s="122">
        <v>20</v>
      </c>
      <c r="E1846" s="33">
        <v>115781</v>
      </c>
      <c r="F1846" s="123">
        <f t="shared" si="220"/>
        <v>2315620</v>
      </c>
      <c r="G1846" s="124">
        <v>0.15</v>
      </c>
      <c r="H1846" s="125">
        <f t="shared" si="221"/>
        <v>1968277</v>
      </c>
      <c r="I1846" s="128">
        <f>E1846/1.08*0.85</f>
        <v>91123.935185185168</v>
      </c>
      <c r="J1846" s="128"/>
      <c r="K1846" s="129">
        <f t="shared" si="222"/>
        <v>1822478.7037037034</v>
      </c>
      <c r="Q1846" s="132"/>
    </row>
    <row r="1847" spans="1:17">
      <c r="A1847" s="24">
        <v>5</v>
      </c>
      <c r="B1847" s="174"/>
      <c r="C1847" s="172" t="s">
        <v>28</v>
      </c>
      <c r="D1847" s="32"/>
      <c r="E1847" s="27">
        <v>119943</v>
      </c>
      <c r="F1847" s="28">
        <f t="shared" si="220"/>
        <v>0</v>
      </c>
      <c r="G1847" s="157">
        <v>0</v>
      </c>
      <c r="H1847" s="30">
        <f t="shared" si="221"/>
        <v>0</v>
      </c>
      <c r="I1847" s="31">
        <f t="shared" ref="I1847:I1860" si="224">E1847/1.08</f>
        <v>111058.33333333333</v>
      </c>
      <c r="J1847" s="128"/>
      <c r="K1847" s="59">
        <f t="shared" si="222"/>
        <v>0</v>
      </c>
    </row>
    <row r="1848" spans="1:17">
      <c r="A1848" s="24">
        <v>6</v>
      </c>
      <c r="B1848" s="24"/>
      <c r="C1848" s="25" t="s">
        <v>29</v>
      </c>
      <c r="D1848" s="26"/>
      <c r="E1848" s="27">
        <v>94810</v>
      </c>
      <c r="F1848" s="28">
        <f t="shared" si="220"/>
        <v>0</v>
      </c>
      <c r="G1848" s="29">
        <v>0</v>
      </c>
      <c r="H1848" s="30">
        <f t="shared" si="221"/>
        <v>0</v>
      </c>
      <c r="I1848" s="31">
        <f t="shared" si="224"/>
        <v>87787.037037037036</v>
      </c>
      <c r="J1848" s="31"/>
      <c r="K1848" s="59">
        <f t="shared" si="222"/>
        <v>0</v>
      </c>
    </row>
    <row r="1849" spans="1:17">
      <c r="A1849" s="24">
        <v>7</v>
      </c>
      <c r="B1849" s="24"/>
      <c r="C1849" s="25" t="s">
        <v>30</v>
      </c>
      <c r="D1849" s="34"/>
      <c r="E1849" s="27">
        <v>141396</v>
      </c>
      <c r="F1849" s="28">
        <f t="shared" si="220"/>
        <v>0</v>
      </c>
      <c r="G1849" s="29">
        <v>0</v>
      </c>
      <c r="H1849" s="30">
        <f t="shared" si="221"/>
        <v>0</v>
      </c>
      <c r="I1849" s="31">
        <f t="shared" si="224"/>
        <v>130922.22222222222</v>
      </c>
      <c r="J1849" s="31"/>
      <c r="K1849" s="59">
        <f t="shared" si="222"/>
        <v>0</v>
      </c>
    </row>
    <row r="1850" spans="1:17">
      <c r="A1850" s="24">
        <v>8</v>
      </c>
      <c r="B1850" s="24"/>
      <c r="C1850" s="25" t="s">
        <v>31</v>
      </c>
      <c r="D1850" s="34"/>
      <c r="E1850" s="27">
        <v>232931</v>
      </c>
      <c r="F1850" s="28">
        <f t="shared" si="220"/>
        <v>0</v>
      </c>
      <c r="G1850" s="29">
        <v>0</v>
      </c>
      <c r="H1850" s="30">
        <f t="shared" si="221"/>
        <v>0</v>
      </c>
      <c r="I1850" s="31">
        <f t="shared" si="224"/>
        <v>215676.85185185182</v>
      </c>
      <c r="J1850" s="31"/>
      <c r="K1850" s="59">
        <f t="shared" si="222"/>
        <v>0</v>
      </c>
    </row>
    <row r="1851" spans="1:17">
      <c r="A1851" s="24">
        <v>9</v>
      </c>
      <c r="B1851" s="171"/>
      <c r="C1851" s="172" t="s">
        <v>32</v>
      </c>
      <c r="D1851" s="26"/>
      <c r="E1851" s="33">
        <v>93150</v>
      </c>
      <c r="F1851" s="28">
        <f t="shared" si="220"/>
        <v>0</v>
      </c>
      <c r="G1851" s="29">
        <v>0</v>
      </c>
      <c r="H1851" s="30">
        <f t="shared" si="221"/>
        <v>0</v>
      </c>
      <c r="I1851" s="31">
        <f t="shared" si="224"/>
        <v>86250</v>
      </c>
      <c r="J1851" s="31"/>
      <c r="K1851" s="59">
        <f t="shared" si="222"/>
        <v>0</v>
      </c>
    </row>
    <row r="1852" spans="1:17">
      <c r="A1852" s="24">
        <v>10</v>
      </c>
      <c r="B1852" s="174"/>
      <c r="C1852" s="36" t="s">
        <v>33</v>
      </c>
      <c r="D1852" s="37"/>
      <c r="E1852" s="33">
        <v>101053</v>
      </c>
      <c r="F1852" s="28">
        <f t="shared" si="220"/>
        <v>0</v>
      </c>
      <c r="G1852" s="29">
        <v>0</v>
      </c>
      <c r="H1852" s="30">
        <f t="shared" si="221"/>
        <v>0</v>
      </c>
      <c r="I1852" s="31">
        <f t="shared" si="224"/>
        <v>93567.592592592584</v>
      </c>
      <c r="J1852" s="31"/>
      <c r="K1852" s="59">
        <f t="shared" si="222"/>
        <v>0</v>
      </c>
    </row>
    <row r="1853" spans="1:17">
      <c r="A1853" s="24">
        <v>11</v>
      </c>
      <c r="B1853" s="171"/>
      <c r="C1853" s="172" t="s">
        <v>34</v>
      </c>
      <c r="D1853" s="37"/>
      <c r="E1853" s="27">
        <v>54198</v>
      </c>
      <c r="F1853" s="28">
        <f t="shared" si="220"/>
        <v>0</v>
      </c>
      <c r="G1853" s="29">
        <v>0</v>
      </c>
      <c r="H1853" s="30">
        <f t="shared" si="221"/>
        <v>0</v>
      </c>
      <c r="I1853" s="31">
        <f t="shared" si="224"/>
        <v>50183.333333333328</v>
      </c>
      <c r="J1853" s="31"/>
      <c r="K1853" s="59">
        <f t="shared" si="222"/>
        <v>0</v>
      </c>
    </row>
    <row r="1854" spans="1:17">
      <c r="A1854" s="24">
        <v>12</v>
      </c>
      <c r="B1854" s="24"/>
      <c r="C1854" s="25" t="s">
        <v>35</v>
      </c>
      <c r="D1854" s="37"/>
      <c r="E1854" s="27">
        <v>49680</v>
      </c>
      <c r="F1854" s="28">
        <f t="shared" si="220"/>
        <v>0</v>
      </c>
      <c r="G1854" s="29">
        <v>0</v>
      </c>
      <c r="H1854" s="30">
        <f t="shared" si="221"/>
        <v>0</v>
      </c>
      <c r="I1854" s="31">
        <f t="shared" si="224"/>
        <v>46000</v>
      </c>
      <c r="J1854" s="31"/>
      <c r="K1854" s="59">
        <f t="shared" si="222"/>
        <v>0</v>
      </c>
    </row>
    <row r="1855" spans="1:17">
      <c r="A1855" s="24">
        <v>13</v>
      </c>
      <c r="B1855" s="24"/>
      <c r="C1855" s="25" t="s">
        <v>36</v>
      </c>
      <c r="D1855" s="37"/>
      <c r="E1855" s="38">
        <v>64152</v>
      </c>
      <c r="F1855" s="28">
        <f t="shared" si="220"/>
        <v>0</v>
      </c>
      <c r="G1855" s="29">
        <v>0</v>
      </c>
      <c r="H1855" s="30">
        <f t="shared" si="221"/>
        <v>0</v>
      </c>
      <c r="I1855" s="31">
        <f t="shared" si="224"/>
        <v>59399.999999999993</v>
      </c>
      <c r="J1855" s="31"/>
      <c r="K1855" s="59">
        <f t="shared" si="222"/>
        <v>0</v>
      </c>
    </row>
    <row r="1856" spans="1:17">
      <c r="A1856" s="24">
        <v>14</v>
      </c>
      <c r="B1856" s="24"/>
      <c r="C1856" s="25" t="s">
        <v>37</v>
      </c>
      <c r="D1856" s="37"/>
      <c r="E1856" s="38">
        <v>65934</v>
      </c>
      <c r="F1856" s="28">
        <f t="shared" si="220"/>
        <v>0</v>
      </c>
      <c r="G1856" s="29">
        <v>0</v>
      </c>
      <c r="H1856" s="30">
        <f t="shared" si="221"/>
        <v>0</v>
      </c>
      <c r="I1856" s="31">
        <f t="shared" si="224"/>
        <v>61049.999999999993</v>
      </c>
      <c r="J1856" s="31"/>
      <c r="K1856" s="59">
        <f t="shared" si="222"/>
        <v>0</v>
      </c>
    </row>
    <row r="1857" spans="1:11">
      <c r="A1857" s="24">
        <v>15</v>
      </c>
      <c r="B1857" s="24"/>
      <c r="C1857" s="25" t="s">
        <v>38</v>
      </c>
      <c r="D1857" s="37"/>
      <c r="E1857" s="38">
        <v>76626</v>
      </c>
      <c r="F1857" s="28">
        <f t="shared" si="220"/>
        <v>0</v>
      </c>
      <c r="G1857" s="29">
        <v>0</v>
      </c>
      <c r="H1857" s="30">
        <f t="shared" si="221"/>
        <v>0</v>
      </c>
      <c r="I1857" s="31">
        <f t="shared" si="224"/>
        <v>70950</v>
      </c>
      <c r="J1857" s="31"/>
      <c r="K1857" s="59">
        <f t="shared" si="222"/>
        <v>0</v>
      </c>
    </row>
    <row r="1858" spans="1:11">
      <c r="A1858" s="24">
        <v>16</v>
      </c>
      <c r="B1858" s="24"/>
      <c r="C1858" s="25" t="s">
        <v>39</v>
      </c>
      <c r="D1858" s="37"/>
      <c r="E1858" s="38">
        <v>80190</v>
      </c>
      <c r="F1858" s="28">
        <f t="shared" si="220"/>
        <v>0</v>
      </c>
      <c r="G1858" s="29">
        <v>0</v>
      </c>
      <c r="H1858" s="30">
        <f t="shared" si="221"/>
        <v>0</v>
      </c>
      <c r="I1858" s="31">
        <f t="shared" si="224"/>
        <v>74250</v>
      </c>
      <c r="J1858" s="31"/>
      <c r="K1858" s="59">
        <f t="shared" si="222"/>
        <v>0</v>
      </c>
    </row>
    <row r="1859" spans="1:11">
      <c r="A1859" s="24">
        <v>17</v>
      </c>
      <c r="B1859" s="24"/>
      <c r="C1859" s="25" t="s">
        <v>40</v>
      </c>
      <c r="D1859" s="37"/>
      <c r="E1859" s="38">
        <v>113832</v>
      </c>
      <c r="F1859" s="28">
        <f t="shared" si="220"/>
        <v>0</v>
      </c>
      <c r="G1859" s="124">
        <v>0</v>
      </c>
      <c r="H1859" s="30">
        <f t="shared" si="221"/>
        <v>0</v>
      </c>
      <c r="I1859" s="31">
        <f t="shared" si="224"/>
        <v>105400</v>
      </c>
      <c r="J1859" s="128"/>
      <c r="K1859" s="59">
        <f t="shared" si="222"/>
        <v>0</v>
      </c>
    </row>
    <row r="1860" spans="1:11">
      <c r="A1860" s="24">
        <v>18</v>
      </c>
      <c r="B1860" s="24"/>
      <c r="C1860" s="25" t="s">
        <v>41</v>
      </c>
      <c r="D1860" s="37"/>
      <c r="E1860" s="39">
        <v>98010</v>
      </c>
      <c r="F1860" s="28">
        <f t="shared" si="220"/>
        <v>0</v>
      </c>
      <c r="G1860" s="124">
        <v>0</v>
      </c>
      <c r="H1860" s="30">
        <f t="shared" si="221"/>
        <v>0</v>
      </c>
      <c r="I1860" s="31">
        <f t="shared" si="224"/>
        <v>90750</v>
      </c>
      <c r="J1860" s="128"/>
      <c r="K1860" s="59">
        <f t="shared" si="222"/>
        <v>0</v>
      </c>
    </row>
    <row r="1861" spans="1:11" ht="17.25">
      <c r="A1861" s="40"/>
      <c r="B1861" s="40"/>
      <c r="C1861" s="41" t="s">
        <v>42</v>
      </c>
      <c r="D1861" s="42">
        <f>SUM(D1843:D1860)</f>
        <v>20</v>
      </c>
      <c r="E1861" s="42"/>
      <c r="F1861" s="43">
        <f>SUM(F1843:F1860)</f>
        <v>2315620</v>
      </c>
      <c r="G1861" s="43"/>
      <c r="H1861" s="44">
        <f>SUM(H1843:H1860)</f>
        <v>1968277</v>
      </c>
      <c r="I1861" s="45"/>
      <c r="J1861" s="45"/>
      <c r="K1861" s="64">
        <f>SUM(K1843:K1860)</f>
        <v>1822478.7037037034</v>
      </c>
    </row>
    <row r="1862" spans="1:11" ht="31.5">
      <c r="A1862" s="46"/>
      <c r="B1862" s="46"/>
      <c r="C1862" s="47"/>
      <c r="D1862" s="48"/>
      <c r="E1862" s="48"/>
      <c r="F1862" s="49"/>
      <c r="G1862" s="49"/>
      <c r="H1862" s="50"/>
      <c r="I1862" s="51"/>
      <c r="J1862" s="51"/>
      <c r="K1862" s="65">
        <f>K1861*0.08</f>
        <v>145798.29629629626</v>
      </c>
    </row>
    <row r="1863" spans="1:11" ht="18">
      <c r="A1863" s="283" t="s">
        <v>43</v>
      </c>
      <c r="B1863" s="283"/>
      <c r="C1863" s="283"/>
      <c r="D1863" s="284" t="s">
        <v>44</v>
      </c>
      <c r="E1863" s="284"/>
      <c r="F1863" s="54"/>
      <c r="G1863" s="54"/>
      <c r="H1863" s="55" t="s">
        <v>45</v>
      </c>
      <c r="I1863" s="56"/>
      <c r="J1863" s="56"/>
      <c r="K1863" s="66">
        <f>SUM(K1861:K1862)</f>
        <v>1968276.9999999995</v>
      </c>
    </row>
    <row r="1865" spans="1:11">
      <c r="C1865" s="131" t="s">
        <v>599</v>
      </c>
      <c r="D1865" s="131" t="s">
        <v>600</v>
      </c>
      <c r="E1865" s="131"/>
      <c r="F1865" s="131" t="s">
        <v>167</v>
      </c>
    </row>
    <row r="1866" spans="1:11">
      <c r="C1866" s="131" t="s">
        <v>601</v>
      </c>
      <c r="D1866" s="131" t="s">
        <v>600</v>
      </c>
      <c r="E1866" s="131"/>
      <c r="F1866" s="131" t="s">
        <v>167</v>
      </c>
    </row>
    <row r="1870" spans="1:11" ht="15.75">
      <c r="A1870" s="279" t="s">
        <v>0</v>
      </c>
      <c r="B1870" s="279"/>
      <c r="C1870" s="279"/>
      <c r="D1870" s="279"/>
      <c r="E1870" s="279"/>
      <c r="F1870" s="279"/>
      <c r="G1870" s="279"/>
      <c r="H1870" s="279"/>
      <c r="I1870" s="3"/>
      <c r="J1870" s="3"/>
      <c r="K1870" s="112"/>
    </row>
    <row r="1871" spans="1:11" ht="17.25">
      <c r="A1871" s="279" t="s">
        <v>1</v>
      </c>
      <c r="B1871" s="279"/>
      <c r="C1871" s="279"/>
      <c r="D1871" s="279"/>
      <c r="E1871" s="279"/>
      <c r="F1871" s="279"/>
      <c r="G1871" s="279"/>
      <c r="H1871" s="279"/>
      <c r="I1871" s="3"/>
      <c r="J1871" s="3"/>
      <c r="K1871" s="58"/>
    </row>
    <row r="1872" spans="1:11" ht="15.75">
      <c r="A1872" s="279" t="s">
        <v>2</v>
      </c>
      <c r="B1872" s="279"/>
      <c r="C1872" s="279"/>
      <c r="D1872" s="279"/>
      <c r="E1872" s="279"/>
      <c r="F1872" s="279"/>
      <c r="G1872" s="279"/>
      <c r="H1872" s="279"/>
      <c r="I1872" s="3"/>
      <c r="J1872" s="3"/>
      <c r="K1872" s="59"/>
    </row>
    <row r="1873" spans="1:17" ht="15.75">
      <c r="A1873" s="279" t="s">
        <v>4</v>
      </c>
      <c r="B1873" s="279"/>
      <c r="C1873" s="279"/>
      <c r="D1873" s="279"/>
      <c r="E1873" s="279"/>
      <c r="F1873" s="279"/>
      <c r="G1873" s="279"/>
      <c r="H1873" s="279"/>
      <c r="I1873" s="3"/>
      <c r="J1873" s="3"/>
      <c r="K1873" s="59"/>
    </row>
    <row r="1874" spans="1:17" ht="15.75">
      <c r="A1874" s="280" t="s">
        <v>6</v>
      </c>
      <c r="B1874" s="280"/>
      <c r="C1874" s="280"/>
      <c r="D1874" s="280"/>
      <c r="E1874" s="280"/>
      <c r="F1874" s="280"/>
      <c r="G1874" s="280"/>
      <c r="H1874" s="280"/>
      <c r="I1874" s="3"/>
      <c r="J1874" s="3"/>
      <c r="K1874" s="59"/>
    </row>
    <row r="1875" spans="1:17" ht="27.75">
      <c r="A1875" s="9"/>
      <c r="B1875" s="9"/>
      <c r="C1875" s="9"/>
      <c r="D1875" s="281" t="s">
        <v>1267</v>
      </c>
      <c r="E1875" s="281"/>
      <c r="F1875" s="281"/>
      <c r="G1875" s="281"/>
      <c r="H1875" s="281"/>
      <c r="I1875" s="3"/>
      <c r="J1875" s="3"/>
      <c r="K1875" s="59"/>
    </row>
    <row r="1876" spans="1:17" ht="15.75">
      <c r="A1876" s="11" t="s">
        <v>358</v>
      </c>
      <c r="B1876" s="1"/>
      <c r="C1876" s="11">
        <v>19263977</v>
      </c>
      <c r="D1876" s="13"/>
      <c r="E1876" s="286"/>
      <c r="F1876" s="286"/>
      <c r="G1876" s="286"/>
      <c r="H1876" s="286"/>
      <c r="I1876" s="15"/>
      <c r="J1876" s="15"/>
      <c r="K1876" s="59"/>
    </row>
    <row r="1877" spans="1:17" ht="15.75">
      <c r="A1877" s="11" t="s">
        <v>9</v>
      </c>
      <c r="B1877" s="11"/>
      <c r="C1877" s="286" t="s">
        <v>595</v>
      </c>
      <c r="D1877" s="286"/>
      <c r="E1877" s="286"/>
      <c r="F1877" s="16"/>
      <c r="G1877" s="11"/>
      <c r="H1877" s="16"/>
      <c r="I1877" s="20" t="s">
        <v>161</v>
      </c>
      <c r="J1877" s="20"/>
      <c r="K1877" s="62"/>
    </row>
    <row r="1878" spans="1:17" ht="15.75">
      <c r="A1878" s="11" t="s">
        <v>11</v>
      </c>
      <c r="B1878" s="11"/>
      <c r="C1878" s="289"/>
      <c r="D1878" s="289"/>
      <c r="E1878" s="289"/>
      <c r="F1878" s="289"/>
      <c r="G1878" s="265"/>
      <c r="H1878" s="19" t="s">
        <v>13</v>
      </c>
      <c r="I1878" s="3"/>
      <c r="J1878" s="3"/>
      <c r="K1878" s="59"/>
    </row>
    <row r="1879" spans="1:17" ht="15.75">
      <c r="A1879" s="21" t="s">
        <v>14</v>
      </c>
      <c r="B1879" s="21"/>
      <c r="C1879" s="21" t="s">
        <v>16</v>
      </c>
      <c r="D1879" s="21"/>
      <c r="E1879" s="22" t="s">
        <v>18</v>
      </c>
      <c r="F1879" s="23" t="s">
        <v>19</v>
      </c>
      <c r="G1879" s="23" t="s">
        <v>20</v>
      </c>
      <c r="H1879" s="21" t="s">
        <v>21</v>
      </c>
      <c r="I1879" s="3"/>
      <c r="J1879" s="175"/>
      <c r="K1879" s="59"/>
    </row>
    <row r="1880" spans="1:17">
      <c r="A1880" s="24">
        <v>1</v>
      </c>
      <c r="B1880" s="171"/>
      <c r="C1880" s="172" t="s">
        <v>23</v>
      </c>
      <c r="D1880" s="26"/>
      <c r="E1880" s="27">
        <v>79305</v>
      </c>
      <c r="F1880" s="28">
        <f t="shared" ref="F1880:F1897" si="225">E1880*D1880</f>
        <v>0</v>
      </c>
      <c r="G1880" s="29">
        <v>0</v>
      </c>
      <c r="H1880" s="30">
        <f t="shared" ref="H1880:H1897" si="226">F1880-F1880*G1880</f>
        <v>0</v>
      </c>
      <c r="I1880" s="31">
        <f>E1880/1.08</f>
        <v>73430.555555555547</v>
      </c>
      <c r="J1880" s="31"/>
      <c r="K1880" s="59">
        <f t="shared" ref="K1880:K1897" si="227">I1880*D1880</f>
        <v>0</v>
      </c>
    </row>
    <row r="1881" spans="1:17" s="131" customFormat="1">
      <c r="A1881" s="120">
        <v>2</v>
      </c>
      <c r="B1881" s="120"/>
      <c r="C1881" s="121" t="s">
        <v>25</v>
      </c>
      <c r="D1881" s="126"/>
      <c r="E1881" s="33">
        <v>128591</v>
      </c>
      <c r="F1881" s="123">
        <f t="shared" si="225"/>
        <v>0</v>
      </c>
      <c r="G1881" s="124">
        <v>0.15</v>
      </c>
      <c r="H1881" s="125">
        <f t="shared" si="226"/>
        <v>0</v>
      </c>
      <c r="I1881" s="128">
        <f>E1881/1.08*0.85</f>
        <v>101205.87962962962</v>
      </c>
      <c r="J1881" s="128"/>
      <c r="K1881" s="129">
        <f t="shared" si="227"/>
        <v>0</v>
      </c>
      <c r="Q1881" s="132"/>
    </row>
    <row r="1882" spans="1:17">
      <c r="A1882" s="24">
        <v>3</v>
      </c>
      <c r="B1882" s="173"/>
      <c r="C1882" s="25" t="s">
        <v>26</v>
      </c>
      <c r="D1882" s="88"/>
      <c r="E1882" s="27">
        <v>60043</v>
      </c>
      <c r="F1882" s="28">
        <f t="shared" si="225"/>
        <v>0</v>
      </c>
      <c r="G1882" s="29">
        <v>0</v>
      </c>
      <c r="H1882" s="30">
        <f t="shared" si="226"/>
        <v>0</v>
      </c>
      <c r="I1882" s="31">
        <f t="shared" ref="I1882" si="228">E1882/1.08</f>
        <v>55595.370370370365</v>
      </c>
      <c r="J1882" s="31"/>
      <c r="K1882" s="59">
        <f t="shared" si="227"/>
        <v>0</v>
      </c>
    </row>
    <row r="1883" spans="1:17" s="131" customFormat="1">
      <c r="A1883" s="120">
        <v>4</v>
      </c>
      <c r="B1883" s="120"/>
      <c r="C1883" s="121" t="s">
        <v>27</v>
      </c>
      <c r="D1883" s="122"/>
      <c r="E1883" s="33">
        <v>115781</v>
      </c>
      <c r="F1883" s="123">
        <f t="shared" si="225"/>
        <v>0</v>
      </c>
      <c r="G1883" s="124">
        <v>0.15</v>
      </c>
      <c r="H1883" s="125">
        <f t="shared" si="226"/>
        <v>0</v>
      </c>
      <c r="I1883" s="128">
        <f>E1883/1.08*0.85</f>
        <v>91123.935185185168</v>
      </c>
      <c r="J1883" s="128"/>
      <c r="K1883" s="129">
        <f t="shared" si="227"/>
        <v>0</v>
      </c>
      <c r="Q1883" s="132"/>
    </row>
    <row r="1884" spans="1:17">
      <c r="A1884" s="24">
        <v>5</v>
      </c>
      <c r="B1884" s="174"/>
      <c r="C1884" s="172" t="s">
        <v>28</v>
      </c>
      <c r="D1884" s="32">
        <v>10</v>
      </c>
      <c r="E1884" s="27">
        <v>119943</v>
      </c>
      <c r="F1884" s="28">
        <f t="shared" si="225"/>
        <v>1199430</v>
      </c>
      <c r="G1884" s="157">
        <v>0</v>
      </c>
      <c r="H1884" s="30">
        <f t="shared" si="226"/>
        <v>1199430</v>
      </c>
      <c r="I1884" s="31">
        <f t="shared" ref="I1884:I1897" si="229">E1884/1.08</f>
        <v>111058.33333333333</v>
      </c>
      <c r="J1884" s="128"/>
      <c r="K1884" s="59">
        <f t="shared" si="227"/>
        <v>1110583.3333333333</v>
      </c>
    </row>
    <row r="1885" spans="1:17">
      <c r="A1885" s="24">
        <v>6</v>
      </c>
      <c r="B1885" s="24"/>
      <c r="C1885" s="25" t="s">
        <v>29</v>
      </c>
      <c r="D1885" s="26"/>
      <c r="E1885" s="27">
        <v>94810</v>
      </c>
      <c r="F1885" s="28">
        <f t="shared" si="225"/>
        <v>0</v>
      </c>
      <c r="G1885" s="29">
        <v>0</v>
      </c>
      <c r="H1885" s="30">
        <f t="shared" si="226"/>
        <v>0</v>
      </c>
      <c r="I1885" s="31">
        <f t="shared" si="229"/>
        <v>87787.037037037036</v>
      </c>
      <c r="J1885" s="31"/>
      <c r="K1885" s="59">
        <f t="shared" si="227"/>
        <v>0</v>
      </c>
    </row>
    <row r="1886" spans="1:17">
      <c r="A1886" s="24">
        <v>7</v>
      </c>
      <c r="B1886" s="24"/>
      <c r="C1886" s="25" t="s">
        <v>30</v>
      </c>
      <c r="D1886" s="34"/>
      <c r="E1886" s="27">
        <v>141396</v>
      </c>
      <c r="F1886" s="28">
        <f t="shared" si="225"/>
        <v>0</v>
      </c>
      <c r="G1886" s="29">
        <v>0</v>
      </c>
      <c r="H1886" s="30">
        <f t="shared" si="226"/>
        <v>0</v>
      </c>
      <c r="I1886" s="31">
        <f t="shared" si="229"/>
        <v>130922.22222222222</v>
      </c>
      <c r="J1886" s="31"/>
      <c r="K1886" s="59">
        <f t="shared" si="227"/>
        <v>0</v>
      </c>
    </row>
    <row r="1887" spans="1:17">
      <c r="A1887" s="24">
        <v>8</v>
      </c>
      <c r="B1887" s="24"/>
      <c r="C1887" s="25" t="s">
        <v>31</v>
      </c>
      <c r="D1887" s="34"/>
      <c r="E1887" s="27">
        <v>232931</v>
      </c>
      <c r="F1887" s="28">
        <f t="shared" si="225"/>
        <v>0</v>
      </c>
      <c r="G1887" s="29">
        <v>0</v>
      </c>
      <c r="H1887" s="30">
        <f t="shared" si="226"/>
        <v>0</v>
      </c>
      <c r="I1887" s="31">
        <f t="shared" si="229"/>
        <v>215676.85185185182</v>
      </c>
      <c r="J1887" s="31"/>
      <c r="K1887" s="59">
        <f t="shared" si="227"/>
        <v>0</v>
      </c>
    </row>
    <row r="1888" spans="1:17">
      <c r="A1888" s="24">
        <v>9</v>
      </c>
      <c r="B1888" s="171"/>
      <c r="C1888" s="172" t="s">
        <v>32</v>
      </c>
      <c r="D1888" s="26"/>
      <c r="E1888" s="33">
        <v>93150</v>
      </c>
      <c r="F1888" s="28">
        <f t="shared" si="225"/>
        <v>0</v>
      </c>
      <c r="G1888" s="29">
        <v>0</v>
      </c>
      <c r="H1888" s="30">
        <f t="shared" si="226"/>
        <v>0</v>
      </c>
      <c r="I1888" s="31">
        <f t="shared" si="229"/>
        <v>86250</v>
      </c>
      <c r="J1888" s="31"/>
      <c r="K1888" s="59">
        <f t="shared" si="227"/>
        <v>0</v>
      </c>
    </row>
    <row r="1889" spans="1:11">
      <c r="A1889" s="24">
        <v>10</v>
      </c>
      <c r="B1889" s="174"/>
      <c r="C1889" s="36" t="s">
        <v>33</v>
      </c>
      <c r="D1889" s="37">
        <v>8</v>
      </c>
      <c r="E1889" s="33">
        <v>101053</v>
      </c>
      <c r="F1889" s="28">
        <f t="shared" si="225"/>
        <v>808424</v>
      </c>
      <c r="G1889" s="29">
        <v>0</v>
      </c>
      <c r="H1889" s="30">
        <f t="shared" si="226"/>
        <v>808424</v>
      </c>
      <c r="I1889" s="31">
        <f t="shared" si="229"/>
        <v>93567.592592592584</v>
      </c>
      <c r="J1889" s="31"/>
      <c r="K1889" s="59">
        <f t="shared" si="227"/>
        <v>748540.74074074067</v>
      </c>
    </row>
    <row r="1890" spans="1:11">
      <c r="A1890" s="24">
        <v>11</v>
      </c>
      <c r="B1890" s="171"/>
      <c r="C1890" s="172" t="s">
        <v>34</v>
      </c>
      <c r="D1890" s="37"/>
      <c r="E1890" s="27">
        <v>54198</v>
      </c>
      <c r="F1890" s="28">
        <f t="shared" si="225"/>
        <v>0</v>
      </c>
      <c r="G1890" s="29">
        <v>0</v>
      </c>
      <c r="H1890" s="30">
        <f t="shared" si="226"/>
        <v>0</v>
      </c>
      <c r="I1890" s="31">
        <f t="shared" si="229"/>
        <v>50183.333333333328</v>
      </c>
      <c r="J1890" s="31"/>
      <c r="K1890" s="59">
        <f t="shared" si="227"/>
        <v>0</v>
      </c>
    </row>
    <row r="1891" spans="1:11">
      <c r="A1891" s="24">
        <v>12</v>
      </c>
      <c r="B1891" s="24"/>
      <c r="C1891" s="25" t="s">
        <v>35</v>
      </c>
      <c r="D1891" s="37"/>
      <c r="E1891" s="27">
        <v>49680</v>
      </c>
      <c r="F1891" s="28">
        <f t="shared" si="225"/>
        <v>0</v>
      </c>
      <c r="G1891" s="29">
        <v>0</v>
      </c>
      <c r="H1891" s="30">
        <f t="shared" si="226"/>
        <v>0</v>
      </c>
      <c r="I1891" s="31">
        <f t="shared" si="229"/>
        <v>46000</v>
      </c>
      <c r="J1891" s="31"/>
      <c r="K1891" s="59">
        <f t="shared" si="227"/>
        <v>0</v>
      </c>
    </row>
    <row r="1892" spans="1:11">
      <c r="A1892" s="24">
        <v>13</v>
      </c>
      <c r="B1892" s="24"/>
      <c r="C1892" s="25" t="s">
        <v>36</v>
      </c>
      <c r="D1892" s="37"/>
      <c r="E1892" s="38">
        <v>64152</v>
      </c>
      <c r="F1892" s="28">
        <f t="shared" si="225"/>
        <v>0</v>
      </c>
      <c r="G1892" s="29">
        <v>0</v>
      </c>
      <c r="H1892" s="30">
        <f t="shared" si="226"/>
        <v>0</v>
      </c>
      <c r="I1892" s="31">
        <f t="shared" si="229"/>
        <v>59399.999999999993</v>
      </c>
      <c r="J1892" s="31"/>
      <c r="K1892" s="59">
        <f t="shared" si="227"/>
        <v>0</v>
      </c>
    </row>
    <row r="1893" spans="1:11">
      <c r="A1893" s="24">
        <v>14</v>
      </c>
      <c r="B1893" s="24"/>
      <c r="C1893" s="25" t="s">
        <v>37</v>
      </c>
      <c r="D1893" s="37"/>
      <c r="E1893" s="38">
        <v>65934</v>
      </c>
      <c r="F1893" s="28">
        <f t="shared" si="225"/>
        <v>0</v>
      </c>
      <c r="G1893" s="29">
        <v>0</v>
      </c>
      <c r="H1893" s="30">
        <f t="shared" si="226"/>
        <v>0</v>
      </c>
      <c r="I1893" s="31">
        <f t="shared" si="229"/>
        <v>61049.999999999993</v>
      </c>
      <c r="J1893" s="31"/>
      <c r="K1893" s="59">
        <f t="shared" si="227"/>
        <v>0</v>
      </c>
    </row>
    <row r="1894" spans="1:11">
      <c r="A1894" s="24">
        <v>15</v>
      </c>
      <c r="B1894" s="24"/>
      <c r="C1894" s="25" t="s">
        <v>38</v>
      </c>
      <c r="D1894" s="37"/>
      <c r="E1894" s="38">
        <v>76626</v>
      </c>
      <c r="F1894" s="28">
        <f t="shared" si="225"/>
        <v>0</v>
      </c>
      <c r="G1894" s="29">
        <v>0</v>
      </c>
      <c r="H1894" s="30">
        <f t="shared" si="226"/>
        <v>0</v>
      </c>
      <c r="I1894" s="31">
        <f t="shared" si="229"/>
        <v>70950</v>
      </c>
      <c r="J1894" s="31"/>
      <c r="K1894" s="59">
        <f t="shared" si="227"/>
        <v>0</v>
      </c>
    </row>
    <row r="1895" spans="1:11">
      <c r="A1895" s="24">
        <v>16</v>
      </c>
      <c r="B1895" s="24"/>
      <c r="C1895" s="25" t="s">
        <v>39</v>
      </c>
      <c r="D1895" s="37"/>
      <c r="E1895" s="38">
        <v>80190</v>
      </c>
      <c r="F1895" s="28">
        <f t="shared" si="225"/>
        <v>0</v>
      </c>
      <c r="G1895" s="29">
        <v>0</v>
      </c>
      <c r="H1895" s="30">
        <f t="shared" si="226"/>
        <v>0</v>
      </c>
      <c r="I1895" s="31">
        <f t="shared" si="229"/>
        <v>74250</v>
      </c>
      <c r="J1895" s="31"/>
      <c r="K1895" s="59">
        <f t="shared" si="227"/>
        <v>0</v>
      </c>
    </row>
    <row r="1896" spans="1:11">
      <c r="A1896" s="24">
        <v>17</v>
      </c>
      <c r="B1896" s="24"/>
      <c r="C1896" s="25" t="s">
        <v>40</v>
      </c>
      <c r="D1896" s="37"/>
      <c r="E1896" s="38">
        <v>113832</v>
      </c>
      <c r="F1896" s="28">
        <f t="shared" si="225"/>
        <v>0</v>
      </c>
      <c r="G1896" s="124">
        <v>0</v>
      </c>
      <c r="H1896" s="30">
        <f t="shared" si="226"/>
        <v>0</v>
      </c>
      <c r="I1896" s="31">
        <f t="shared" si="229"/>
        <v>105400</v>
      </c>
      <c r="J1896" s="128"/>
      <c r="K1896" s="59">
        <f t="shared" si="227"/>
        <v>0</v>
      </c>
    </row>
    <row r="1897" spans="1:11">
      <c r="A1897" s="24">
        <v>18</v>
      </c>
      <c r="B1897" s="24"/>
      <c r="C1897" s="25" t="s">
        <v>41</v>
      </c>
      <c r="D1897" s="37"/>
      <c r="E1897" s="39">
        <v>98010</v>
      </c>
      <c r="F1897" s="28">
        <f t="shared" si="225"/>
        <v>0</v>
      </c>
      <c r="G1897" s="124">
        <v>0</v>
      </c>
      <c r="H1897" s="30">
        <f t="shared" si="226"/>
        <v>0</v>
      </c>
      <c r="I1897" s="31">
        <f t="shared" si="229"/>
        <v>90750</v>
      </c>
      <c r="J1897" s="128"/>
      <c r="K1897" s="59">
        <f t="shared" si="227"/>
        <v>0</v>
      </c>
    </row>
    <row r="1898" spans="1:11" ht="17.25">
      <c r="A1898" s="40"/>
      <c r="B1898" s="40"/>
      <c r="C1898" s="41" t="s">
        <v>42</v>
      </c>
      <c r="D1898" s="42">
        <f>SUM(D1880:D1897)</f>
        <v>18</v>
      </c>
      <c r="E1898" s="42"/>
      <c r="F1898" s="43">
        <f>SUM(F1880:F1897)</f>
        <v>2007854</v>
      </c>
      <c r="G1898" s="43"/>
      <c r="H1898" s="44">
        <f>SUM(H1880:H1897)</f>
        <v>2007854</v>
      </c>
      <c r="I1898" s="45"/>
      <c r="J1898" s="45"/>
      <c r="K1898" s="64">
        <f>SUM(K1880:K1897)</f>
        <v>1859124.0740740739</v>
      </c>
    </row>
    <row r="1899" spans="1:11" ht="31.5">
      <c r="A1899" s="46"/>
      <c r="B1899" s="46"/>
      <c r="C1899" s="47"/>
      <c r="D1899" s="48"/>
      <c r="E1899" s="48"/>
      <c r="F1899" s="49"/>
      <c r="G1899" s="49"/>
      <c r="H1899" s="50"/>
      <c r="I1899" s="51"/>
      <c r="J1899" s="51"/>
      <c r="K1899" s="65">
        <f>K1898*0.08</f>
        <v>148729.92592592593</v>
      </c>
    </row>
    <row r="1900" spans="1:11" ht="18">
      <c r="A1900" s="283" t="s">
        <v>43</v>
      </c>
      <c r="B1900" s="283"/>
      <c r="C1900" s="283"/>
      <c r="D1900" s="284" t="s">
        <v>44</v>
      </c>
      <c r="E1900" s="284"/>
      <c r="F1900" s="54"/>
      <c r="G1900" s="54"/>
      <c r="H1900" s="55" t="s">
        <v>45</v>
      </c>
      <c r="I1900" s="56"/>
      <c r="J1900" s="56"/>
      <c r="K1900" s="66">
        <f>SUM(K1898:K1899)</f>
        <v>2007853.9999999998</v>
      </c>
    </row>
    <row r="1902" spans="1:11">
      <c r="C1902" s="131" t="s">
        <v>599</v>
      </c>
      <c r="D1902" s="131" t="s">
        <v>600</v>
      </c>
      <c r="E1902" s="131"/>
      <c r="F1902" s="131" t="s">
        <v>167</v>
      </c>
    </row>
    <row r="1903" spans="1:11">
      <c r="C1903" s="131" t="s">
        <v>601</v>
      </c>
      <c r="D1903" s="131" t="s">
        <v>600</v>
      </c>
      <c r="E1903" s="131"/>
      <c r="F1903" s="131" t="s">
        <v>167</v>
      </c>
    </row>
  </sheetData>
  <mergeCells count="594">
    <mergeCell ref="A1349:H1349"/>
    <mergeCell ref="A1350:H1350"/>
    <mergeCell ref="A1351:H1351"/>
    <mergeCell ref="A1352:H1352"/>
    <mergeCell ref="D1353:H1353"/>
    <mergeCell ref="E1354:H1354"/>
    <mergeCell ref="C1355:E1355"/>
    <mergeCell ref="C1356:F1356"/>
    <mergeCell ref="A1378:C1378"/>
    <mergeCell ref="D1378:E1378"/>
    <mergeCell ref="A1314:H1314"/>
    <mergeCell ref="A1315:H1315"/>
    <mergeCell ref="D1316:H1316"/>
    <mergeCell ref="E1317:H1317"/>
    <mergeCell ref="C1318:E1318"/>
    <mergeCell ref="C1319:F1319"/>
    <mergeCell ref="A1341:C1341"/>
    <mergeCell ref="D1341:E1341"/>
    <mergeCell ref="A1348:H1348"/>
    <mergeCell ref="D1283:H1283"/>
    <mergeCell ref="E1284:H1284"/>
    <mergeCell ref="C1285:E1285"/>
    <mergeCell ref="C1286:F1286"/>
    <mergeCell ref="A1308:C1308"/>
    <mergeCell ref="D1308:E1308"/>
    <mergeCell ref="A1311:H1311"/>
    <mergeCell ref="A1312:H1312"/>
    <mergeCell ref="A1313:H1313"/>
    <mergeCell ref="C1249:E1249"/>
    <mergeCell ref="C1250:F1250"/>
    <mergeCell ref="A1272:C1272"/>
    <mergeCell ref="D1272:E1272"/>
    <mergeCell ref="A1278:H1278"/>
    <mergeCell ref="A1279:H1279"/>
    <mergeCell ref="A1280:H1280"/>
    <mergeCell ref="A1281:H1281"/>
    <mergeCell ref="A1282:H1282"/>
    <mergeCell ref="A1237:C1237"/>
    <mergeCell ref="D1237:E1237"/>
    <mergeCell ref="A1242:H1242"/>
    <mergeCell ref="A1243:H1243"/>
    <mergeCell ref="A1244:H1244"/>
    <mergeCell ref="A1245:H1245"/>
    <mergeCell ref="A1246:H1246"/>
    <mergeCell ref="D1247:H1247"/>
    <mergeCell ref="E1248:H1248"/>
    <mergeCell ref="A1207:H1207"/>
    <mergeCell ref="A1208:H1208"/>
    <mergeCell ref="A1209:H1209"/>
    <mergeCell ref="A1210:H1210"/>
    <mergeCell ref="A1211:H1211"/>
    <mergeCell ref="D1212:H1212"/>
    <mergeCell ref="E1213:H1213"/>
    <mergeCell ref="C1214:E1214"/>
    <mergeCell ref="C1215:F1215"/>
    <mergeCell ref="A1172:H1172"/>
    <mergeCell ref="A1173:H1173"/>
    <mergeCell ref="A1174:H1174"/>
    <mergeCell ref="A1175:H1175"/>
    <mergeCell ref="D1176:H1176"/>
    <mergeCell ref="E1177:H1177"/>
    <mergeCell ref="C1178:E1178"/>
    <mergeCell ref="C1179:F1179"/>
    <mergeCell ref="A1201:C1201"/>
    <mergeCell ref="D1201:E1201"/>
    <mergeCell ref="A1139:H1139"/>
    <mergeCell ref="A1140:H1140"/>
    <mergeCell ref="D1141:H1141"/>
    <mergeCell ref="E1142:H1142"/>
    <mergeCell ref="C1143:E1143"/>
    <mergeCell ref="C1144:F1144"/>
    <mergeCell ref="A1166:C1166"/>
    <mergeCell ref="D1166:E1166"/>
    <mergeCell ref="A1171:H1171"/>
    <mergeCell ref="D1107:H1107"/>
    <mergeCell ref="E1108:H1108"/>
    <mergeCell ref="C1109:E1109"/>
    <mergeCell ref="C1110:F1110"/>
    <mergeCell ref="A1132:C1132"/>
    <mergeCell ref="D1132:E1132"/>
    <mergeCell ref="A1136:H1136"/>
    <mergeCell ref="A1137:H1137"/>
    <mergeCell ref="A1138:H1138"/>
    <mergeCell ref="C1074:E1074"/>
    <mergeCell ref="C1075:F1075"/>
    <mergeCell ref="A1097:C1097"/>
    <mergeCell ref="D1097:E1097"/>
    <mergeCell ref="A1102:H1102"/>
    <mergeCell ref="A1103:H1103"/>
    <mergeCell ref="A1104:H1104"/>
    <mergeCell ref="A1105:H1105"/>
    <mergeCell ref="A1106:H1106"/>
    <mergeCell ref="A1063:C1063"/>
    <mergeCell ref="D1063:E1063"/>
    <mergeCell ref="A1067:H1067"/>
    <mergeCell ref="A1068:H1068"/>
    <mergeCell ref="A1069:H1069"/>
    <mergeCell ref="A1070:H1070"/>
    <mergeCell ref="A1071:H1071"/>
    <mergeCell ref="D1072:H1072"/>
    <mergeCell ref="E1073:H1073"/>
    <mergeCell ref="A1033:H1033"/>
    <mergeCell ref="A1034:H1034"/>
    <mergeCell ref="A1035:H1035"/>
    <mergeCell ref="A1036:H1036"/>
    <mergeCell ref="A1037:H1037"/>
    <mergeCell ref="D1038:H1038"/>
    <mergeCell ref="E1039:H1039"/>
    <mergeCell ref="C1040:E1040"/>
    <mergeCell ref="C1041:F1041"/>
    <mergeCell ref="A999:H999"/>
    <mergeCell ref="A1000:H1000"/>
    <mergeCell ref="A1001:H1001"/>
    <mergeCell ref="A1002:H1002"/>
    <mergeCell ref="D1003:H1003"/>
    <mergeCell ref="E1004:H1004"/>
    <mergeCell ref="C1005:E1005"/>
    <mergeCell ref="C1006:F1006"/>
    <mergeCell ref="A1028:C1028"/>
    <mergeCell ref="D1028:E1028"/>
    <mergeCell ref="A967:H967"/>
    <mergeCell ref="A968:H968"/>
    <mergeCell ref="D969:H969"/>
    <mergeCell ref="E970:H970"/>
    <mergeCell ref="C971:E971"/>
    <mergeCell ref="C972:F972"/>
    <mergeCell ref="A994:C994"/>
    <mergeCell ref="D994:E994"/>
    <mergeCell ref="A998:H998"/>
    <mergeCell ref="D934:H934"/>
    <mergeCell ref="E935:H935"/>
    <mergeCell ref="C936:E936"/>
    <mergeCell ref="C937:F937"/>
    <mergeCell ref="A959:C959"/>
    <mergeCell ref="D959:E959"/>
    <mergeCell ref="A964:H964"/>
    <mergeCell ref="A965:H965"/>
    <mergeCell ref="A966:H966"/>
    <mergeCell ref="C902:E902"/>
    <mergeCell ref="C903:F903"/>
    <mergeCell ref="A925:C925"/>
    <mergeCell ref="D925:E925"/>
    <mergeCell ref="A929:H929"/>
    <mergeCell ref="A930:H930"/>
    <mergeCell ref="A931:H931"/>
    <mergeCell ref="A932:H932"/>
    <mergeCell ref="A933:H933"/>
    <mergeCell ref="A890:C890"/>
    <mergeCell ref="D890:E890"/>
    <mergeCell ref="A895:H895"/>
    <mergeCell ref="A896:H896"/>
    <mergeCell ref="A897:H897"/>
    <mergeCell ref="A898:H898"/>
    <mergeCell ref="A899:H899"/>
    <mergeCell ref="D900:H900"/>
    <mergeCell ref="E901:H901"/>
    <mergeCell ref="A860:H860"/>
    <mergeCell ref="A861:H861"/>
    <mergeCell ref="A862:H862"/>
    <mergeCell ref="A863:H863"/>
    <mergeCell ref="A864:H864"/>
    <mergeCell ref="D865:H865"/>
    <mergeCell ref="E866:H866"/>
    <mergeCell ref="C867:E867"/>
    <mergeCell ref="C868:F868"/>
    <mergeCell ref="A826:H826"/>
    <mergeCell ref="A827:H827"/>
    <mergeCell ref="A828:H828"/>
    <mergeCell ref="A829:H829"/>
    <mergeCell ref="D830:H830"/>
    <mergeCell ref="E831:H831"/>
    <mergeCell ref="C832:E832"/>
    <mergeCell ref="C833:F833"/>
    <mergeCell ref="A855:C855"/>
    <mergeCell ref="D855:E855"/>
    <mergeCell ref="A795:H795"/>
    <mergeCell ref="A796:H796"/>
    <mergeCell ref="D797:H797"/>
    <mergeCell ref="E798:H798"/>
    <mergeCell ref="C799:E799"/>
    <mergeCell ref="C800:F800"/>
    <mergeCell ref="A822:C822"/>
    <mergeCell ref="D822:E822"/>
    <mergeCell ref="A825:H825"/>
    <mergeCell ref="D762:H762"/>
    <mergeCell ref="E763:H763"/>
    <mergeCell ref="C764:E764"/>
    <mergeCell ref="C765:F765"/>
    <mergeCell ref="A787:C787"/>
    <mergeCell ref="D787:E787"/>
    <mergeCell ref="A792:H792"/>
    <mergeCell ref="A793:H793"/>
    <mergeCell ref="A794:H794"/>
    <mergeCell ref="C729:E729"/>
    <mergeCell ref="C730:F730"/>
    <mergeCell ref="A752:C752"/>
    <mergeCell ref="D752:E752"/>
    <mergeCell ref="A757:H757"/>
    <mergeCell ref="A758:H758"/>
    <mergeCell ref="A759:H759"/>
    <mergeCell ref="A760:H760"/>
    <mergeCell ref="A761:H761"/>
    <mergeCell ref="A718:C718"/>
    <mergeCell ref="D718:E718"/>
    <mergeCell ref="A722:H722"/>
    <mergeCell ref="A723:H723"/>
    <mergeCell ref="A724:H724"/>
    <mergeCell ref="A725:H725"/>
    <mergeCell ref="A726:H726"/>
    <mergeCell ref="D727:H727"/>
    <mergeCell ref="E728:H728"/>
    <mergeCell ref="A688:H688"/>
    <mergeCell ref="A689:H689"/>
    <mergeCell ref="A690:H690"/>
    <mergeCell ref="A691:H691"/>
    <mergeCell ref="A692:H692"/>
    <mergeCell ref="D693:H693"/>
    <mergeCell ref="E694:H694"/>
    <mergeCell ref="C695:E695"/>
    <mergeCell ref="C696:F696"/>
    <mergeCell ref="A655:H655"/>
    <mergeCell ref="A656:H656"/>
    <mergeCell ref="A657:H657"/>
    <mergeCell ref="A658:H658"/>
    <mergeCell ref="D659:H659"/>
    <mergeCell ref="E660:H660"/>
    <mergeCell ref="C661:E661"/>
    <mergeCell ref="C662:F662"/>
    <mergeCell ref="A684:C684"/>
    <mergeCell ref="D684:E684"/>
    <mergeCell ref="A622:H622"/>
    <mergeCell ref="A623:H623"/>
    <mergeCell ref="D624:H624"/>
    <mergeCell ref="E625:H625"/>
    <mergeCell ref="C626:E626"/>
    <mergeCell ref="C627:F627"/>
    <mergeCell ref="A649:C649"/>
    <mergeCell ref="D649:E649"/>
    <mergeCell ref="A654:H654"/>
    <mergeCell ref="D590:H590"/>
    <mergeCell ref="E591:H591"/>
    <mergeCell ref="C592:E592"/>
    <mergeCell ref="C593:F593"/>
    <mergeCell ref="A615:C615"/>
    <mergeCell ref="D615:E615"/>
    <mergeCell ref="A619:H619"/>
    <mergeCell ref="A620:H620"/>
    <mergeCell ref="A621:H621"/>
    <mergeCell ref="C557:E557"/>
    <mergeCell ref="C558:F558"/>
    <mergeCell ref="A580:C580"/>
    <mergeCell ref="D580:E580"/>
    <mergeCell ref="A585:H585"/>
    <mergeCell ref="A586:H586"/>
    <mergeCell ref="A587:H587"/>
    <mergeCell ref="A588:H588"/>
    <mergeCell ref="A589:H589"/>
    <mergeCell ref="A545:C545"/>
    <mergeCell ref="D545:E545"/>
    <mergeCell ref="A550:H550"/>
    <mergeCell ref="A551:H551"/>
    <mergeCell ref="A552:H552"/>
    <mergeCell ref="A553:H553"/>
    <mergeCell ref="A554:H554"/>
    <mergeCell ref="D555:H555"/>
    <mergeCell ref="E556:H556"/>
    <mergeCell ref="A515:H515"/>
    <mergeCell ref="A516:H516"/>
    <mergeCell ref="A517:H517"/>
    <mergeCell ref="A518:H518"/>
    <mergeCell ref="A519:H519"/>
    <mergeCell ref="D520:H520"/>
    <mergeCell ref="E521:H521"/>
    <mergeCell ref="C522:E522"/>
    <mergeCell ref="C523:F523"/>
    <mergeCell ref="A481:H481"/>
    <mergeCell ref="A482:H482"/>
    <mergeCell ref="A483:H483"/>
    <mergeCell ref="A484:H484"/>
    <mergeCell ref="D485:H485"/>
    <mergeCell ref="E486:H486"/>
    <mergeCell ref="C487:E487"/>
    <mergeCell ref="C488:F488"/>
    <mergeCell ref="A510:C510"/>
    <mergeCell ref="D510:E510"/>
    <mergeCell ref="A448:H448"/>
    <mergeCell ref="A449:H449"/>
    <mergeCell ref="D450:H450"/>
    <mergeCell ref="E451:H451"/>
    <mergeCell ref="C452:E452"/>
    <mergeCell ref="C453:F453"/>
    <mergeCell ref="A475:C475"/>
    <mergeCell ref="D475:E475"/>
    <mergeCell ref="A480:H480"/>
    <mergeCell ref="D415:H415"/>
    <mergeCell ref="E416:H416"/>
    <mergeCell ref="C417:E417"/>
    <mergeCell ref="C418:F418"/>
    <mergeCell ref="A440:C440"/>
    <mergeCell ref="D440:E440"/>
    <mergeCell ref="A445:H445"/>
    <mergeCell ref="A446:H446"/>
    <mergeCell ref="A447:H447"/>
    <mergeCell ref="C383:E383"/>
    <mergeCell ref="C384:F384"/>
    <mergeCell ref="A406:C406"/>
    <mergeCell ref="D406:E406"/>
    <mergeCell ref="A410:H410"/>
    <mergeCell ref="A411:H411"/>
    <mergeCell ref="A412:H412"/>
    <mergeCell ref="A413:H413"/>
    <mergeCell ref="A414:H414"/>
    <mergeCell ref="A372:C372"/>
    <mergeCell ref="D372:E372"/>
    <mergeCell ref="A376:H376"/>
    <mergeCell ref="A377:H377"/>
    <mergeCell ref="A378:H378"/>
    <mergeCell ref="A379:H379"/>
    <mergeCell ref="A380:H380"/>
    <mergeCell ref="D381:H381"/>
    <mergeCell ref="E382:H382"/>
    <mergeCell ref="A342:H342"/>
    <mergeCell ref="A343:H343"/>
    <mergeCell ref="A344:H344"/>
    <mergeCell ref="A345:H345"/>
    <mergeCell ref="A346:H346"/>
    <mergeCell ref="D347:H347"/>
    <mergeCell ref="E348:H348"/>
    <mergeCell ref="C349:E349"/>
    <mergeCell ref="C350:F350"/>
    <mergeCell ref="A308:H308"/>
    <mergeCell ref="A309:H309"/>
    <mergeCell ref="A310:H310"/>
    <mergeCell ref="A311:H311"/>
    <mergeCell ref="D312:H312"/>
    <mergeCell ref="E313:H313"/>
    <mergeCell ref="C314:E314"/>
    <mergeCell ref="C315:F315"/>
    <mergeCell ref="A337:C337"/>
    <mergeCell ref="D337:E337"/>
    <mergeCell ref="A277:H277"/>
    <mergeCell ref="A278:H278"/>
    <mergeCell ref="D279:H279"/>
    <mergeCell ref="E280:H280"/>
    <mergeCell ref="C281:E281"/>
    <mergeCell ref="C282:F282"/>
    <mergeCell ref="A304:C304"/>
    <mergeCell ref="D304:E304"/>
    <mergeCell ref="A307:H307"/>
    <mergeCell ref="D246:H246"/>
    <mergeCell ref="E247:H247"/>
    <mergeCell ref="C248:E248"/>
    <mergeCell ref="C249:F249"/>
    <mergeCell ref="A271:C271"/>
    <mergeCell ref="D271:E271"/>
    <mergeCell ref="A274:H274"/>
    <mergeCell ref="A275:H275"/>
    <mergeCell ref="A276:H276"/>
    <mergeCell ref="C215:E215"/>
    <mergeCell ref="C216:F216"/>
    <mergeCell ref="A238:C238"/>
    <mergeCell ref="D238:E238"/>
    <mergeCell ref="A241:H241"/>
    <mergeCell ref="A242:H242"/>
    <mergeCell ref="A243:H243"/>
    <mergeCell ref="A244:H244"/>
    <mergeCell ref="A245:H245"/>
    <mergeCell ref="A204:C204"/>
    <mergeCell ref="D204:E204"/>
    <mergeCell ref="A208:H208"/>
    <mergeCell ref="A209:H209"/>
    <mergeCell ref="A210:H210"/>
    <mergeCell ref="A211:H211"/>
    <mergeCell ref="A212:H212"/>
    <mergeCell ref="D213:H213"/>
    <mergeCell ref="E214:H214"/>
    <mergeCell ref="A174:H174"/>
    <mergeCell ref="A175:H175"/>
    <mergeCell ref="A176:H176"/>
    <mergeCell ref="A177:H177"/>
    <mergeCell ref="A178:H178"/>
    <mergeCell ref="D179:H179"/>
    <mergeCell ref="E180:H180"/>
    <mergeCell ref="C181:E181"/>
    <mergeCell ref="C182:F182"/>
    <mergeCell ref="A141:H141"/>
    <mergeCell ref="A142:H142"/>
    <mergeCell ref="A143:H143"/>
    <mergeCell ref="A144:H144"/>
    <mergeCell ref="D145:H145"/>
    <mergeCell ref="E146:H146"/>
    <mergeCell ref="C147:E147"/>
    <mergeCell ref="C148:F148"/>
    <mergeCell ref="A170:C170"/>
    <mergeCell ref="D170:E170"/>
    <mergeCell ref="A109:H109"/>
    <mergeCell ref="A110:H110"/>
    <mergeCell ref="D111:H111"/>
    <mergeCell ref="E112:H112"/>
    <mergeCell ref="C113:E113"/>
    <mergeCell ref="C114:F114"/>
    <mergeCell ref="A136:C136"/>
    <mergeCell ref="D136:E136"/>
    <mergeCell ref="A140:H140"/>
    <mergeCell ref="D77:H77"/>
    <mergeCell ref="E78:H78"/>
    <mergeCell ref="C79:E79"/>
    <mergeCell ref="C80:F80"/>
    <mergeCell ref="A102:C102"/>
    <mergeCell ref="D102:E102"/>
    <mergeCell ref="A106:H106"/>
    <mergeCell ref="A107:H107"/>
    <mergeCell ref="A108:H108"/>
    <mergeCell ref="C45:E45"/>
    <mergeCell ref="C46:F46"/>
    <mergeCell ref="A68:C68"/>
    <mergeCell ref="D68:E68"/>
    <mergeCell ref="A72:H72"/>
    <mergeCell ref="A73:H73"/>
    <mergeCell ref="A74:H74"/>
    <mergeCell ref="A75:H75"/>
    <mergeCell ref="A76:H76"/>
    <mergeCell ref="A33:C33"/>
    <mergeCell ref="D33:E33"/>
    <mergeCell ref="A38:H38"/>
    <mergeCell ref="A39:H39"/>
    <mergeCell ref="A40:H40"/>
    <mergeCell ref="A41:H41"/>
    <mergeCell ref="A42:H42"/>
    <mergeCell ref="D43:H43"/>
    <mergeCell ref="E44:H44"/>
    <mergeCell ref="A3:H3"/>
    <mergeCell ref="A4:H4"/>
    <mergeCell ref="A5:H5"/>
    <mergeCell ref="A6:H6"/>
    <mergeCell ref="A7:H7"/>
    <mergeCell ref="D8:H8"/>
    <mergeCell ref="E9:H9"/>
    <mergeCell ref="C10:E10"/>
    <mergeCell ref="C11:F11"/>
    <mergeCell ref="A1386:H1386"/>
    <mergeCell ref="A1387:H1387"/>
    <mergeCell ref="A1388:H1388"/>
    <mergeCell ref="A1389:H1389"/>
    <mergeCell ref="A1390:H1390"/>
    <mergeCell ref="D1391:H1391"/>
    <mergeCell ref="E1392:H1392"/>
    <mergeCell ref="C1393:E1393"/>
    <mergeCell ref="C1394:F1394"/>
    <mergeCell ref="A1416:C1416"/>
    <mergeCell ref="D1416:E1416"/>
    <mergeCell ref="A1424:H1424"/>
    <mergeCell ref="A1425:H1425"/>
    <mergeCell ref="A1426:H1426"/>
    <mergeCell ref="A1427:H1427"/>
    <mergeCell ref="A1428:H1428"/>
    <mergeCell ref="D1429:H1429"/>
    <mergeCell ref="E1430:H1430"/>
    <mergeCell ref="C1431:E1431"/>
    <mergeCell ref="C1432:F1432"/>
    <mergeCell ref="A1454:C1454"/>
    <mergeCell ref="D1454:E1454"/>
    <mergeCell ref="A1464:H1464"/>
    <mergeCell ref="A1465:H1465"/>
    <mergeCell ref="A1466:H1466"/>
    <mergeCell ref="A1467:H1467"/>
    <mergeCell ref="A1468:H1468"/>
    <mergeCell ref="D1469:H1469"/>
    <mergeCell ref="E1470:H1470"/>
    <mergeCell ref="C1471:E1471"/>
    <mergeCell ref="C1472:F1472"/>
    <mergeCell ref="A1494:C1494"/>
    <mergeCell ref="D1494:E1494"/>
    <mergeCell ref="A1501:H1501"/>
    <mergeCell ref="A1502:H1502"/>
    <mergeCell ref="A1503:H1503"/>
    <mergeCell ref="A1504:H1504"/>
    <mergeCell ref="A1505:H1505"/>
    <mergeCell ref="D1506:H1506"/>
    <mergeCell ref="E1507:H1507"/>
    <mergeCell ref="C1508:E1508"/>
    <mergeCell ref="C1509:F1509"/>
    <mergeCell ref="A1531:C1531"/>
    <mergeCell ref="D1531:E1531"/>
    <mergeCell ref="A1539:H1539"/>
    <mergeCell ref="A1540:H1540"/>
    <mergeCell ref="A1541:H1541"/>
    <mergeCell ref="A1542:H1542"/>
    <mergeCell ref="A1543:H1543"/>
    <mergeCell ref="D1544:H1544"/>
    <mergeCell ref="E1545:H1545"/>
    <mergeCell ref="C1546:E1546"/>
    <mergeCell ref="C1547:F1547"/>
    <mergeCell ref="A1569:C1569"/>
    <mergeCell ref="D1569:E1569"/>
    <mergeCell ref="A1576:H1576"/>
    <mergeCell ref="A1577:H1577"/>
    <mergeCell ref="A1578:H1578"/>
    <mergeCell ref="A1579:H1579"/>
    <mergeCell ref="A1580:H1580"/>
    <mergeCell ref="D1581:H1581"/>
    <mergeCell ref="E1582:H1582"/>
    <mergeCell ref="C1583:E1583"/>
    <mergeCell ref="C1584:F1584"/>
    <mergeCell ref="A1606:C1606"/>
    <mergeCell ref="D1606:E1606"/>
    <mergeCell ref="A1615:H1615"/>
    <mergeCell ref="A1616:H1616"/>
    <mergeCell ref="A1617:H1617"/>
    <mergeCell ref="A1618:H1618"/>
    <mergeCell ref="A1619:H1619"/>
    <mergeCell ref="D1620:H1620"/>
    <mergeCell ref="E1621:H1621"/>
    <mergeCell ref="C1622:E1622"/>
    <mergeCell ref="C1623:F1623"/>
    <mergeCell ref="A1645:C1645"/>
    <mergeCell ref="D1645:E1645"/>
    <mergeCell ref="A1651:H1651"/>
    <mergeCell ref="A1652:H1652"/>
    <mergeCell ref="A1653:H1653"/>
    <mergeCell ref="A1654:H1654"/>
    <mergeCell ref="A1655:H1655"/>
    <mergeCell ref="D1656:H1656"/>
    <mergeCell ref="E1657:H1657"/>
    <mergeCell ref="C1658:E1658"/>
    <mergeCell ref="C1659:F1659"/>
    <mergeCell ref="A1681:C1681"/>
    <mergeCell ref="D1681:E1681"/>
    <mergeCell ref="A1688:H1688"/>
    <mergeCell ref="A1689:H1689"/>
    <mergeCell ref="A1690:H1690"/>
    <mergeCell ref="A1691:H1691"/>
    <mergeCell ref="A1692:H1692"/>
    <mergeCell ref="D1693:H1693"/>
    <mergeCell ref="E1694:H1694"/>
    <mergeCell ref="C1695:E1695"/>
    <mergeCell ref="C1696:F1696"/>
    <mergeCell ref="A1718:C1718"/>
    <mergeCell ref="D1718:E1718"/>
    <mergeCell ref="A1724:H1724"/>
    <mergeCell ref="A1725:H1725"/>
    <mergeCell ref="A1726:H1726"/>
    <mergeCell ref="A1727:H1727"/>
    <mergeCell ref="A1728:H1728"/>
    <mergeCell ref="D1729:H1729"/>
    <mergeCell ref="E1730:H1730"/>
    <mergeCell ref="C1731:E1731"/>
    <mergeCell ref="C1732:F1732"/>
    <mergeCell ref="A1754:C1754"/>
    <mergeCell ref="D1754:E1754"/>
    <mergeCell ref="A1760:H1760"/>
    <mergeCell ref="A1761:H1761"/>
    <mergeCell ref="A1762:H1762"/>
    <mergeCell ref="A1763:H1763"/>
    <mergeCell ref="A1764:H1764"/>
    <mergeCell ref="D1765:H1765"/>
    <mergeCell ref="E1766:H1766"/>
    <mergeCell ref="C1767:E1767"/>
    <mergeCell ref="C1768:F1768"/>
    <mergeCell ref="C1803:E1803"/>
    <mergeCell ref="C1804:F1804"/>
    <mergeCell ref="A1826:C1826"/>
    <mergeCell ref="D1826:E1826"/>
    <mergeCell ref="A1790:C1790"/>
    <mergeCell ref="D1790:E1790"/>
    <mergeCell ref="A1796:H1796"/>
    <mergeCell ref="A1797:H1797"/>
    <mergeCell ref="A1798:H1798"/>
    <mergeCell ref="A1799:H1799"/>
    <mergeCell ref="A1800:H1800"/>
    <mergeCell ref="D1801:H1801"/>
    <mergeCell ref="E1802:H1802"/>
    <mergeCell ref="A1833:H1833"/>
    <mergeCell ref="A1834:H1834"/>
    <mergeCell ref="A1835:H1835"/>
    <mergeCell ref="A1836:H1836"/>
    <mergeCell ref="A1837:H1837"/>
    <mergeCell ref="D1838:H1838"/>
    <mergeCell ref="E1839:H1839"/>
    <mergeCell ref="C1840:E1840"/>
    <mergeCell ref="C1841:F1841"/>
    <mergeCell ref="C1877:E1877"/>
    <mergeCell ref="C1878:F1878"/>
    <mergeCell ref="A1900:C1900"/>
    <mergeCell ref="D1900:E1900"/>
    <mergeCell ref="A1863:C1863"/>
    <mergeCell ref="D1863:E1863"/>
    <mergeCell ref="A1870:H1870"/>
    <mergeCell ref="A1871:H1871"/>
    <mergeCell ref="A1872:H1872"/>
    <mergeCell ref="A1873:H1873"/>
    <mergeCell ref="A1874:H1874"/>
    <mergeCell ref="D1875:H1875"/>
    <mergeCell ref="E1876:H1876"/>
  </mergeCell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L661"/>
  <sheetViews>
    <sheetView topLeftCell="A621" zoomScale="70" zoomScaleNormal="70" zoomScaleSheetLayoutView="40" workbookViewId="0">
      <selection activeCell="G623" sqref="G623"/>
    </sheetView>
  </sheetViews>
  <sheetFormatPr defaultColWidth="9" defaultRowHeight="15"/>
  <cols>
    <col min="1" max="1" width="9.140625" customWidth="1"/>
    <col min="2" max="2" width="27.140625" hidden="1" customWidth="1"/>
    <col min="3" max="3" width="9.140625" customWidth="1"/>
    <col min="4" max="4" width="17.140625" customWidth="1"/>
    <col min="5" max="6" width="14.140625" customWidth="1"/>
    <col min="7" max="7" width="16.5703125" customWidth="1"/>
    <col min="8" max="8" width="14.5703125" customWidth="1"/>
    <col min="9" max="9" width="11.28515625" style="8" customWidth="1"/>
    <col min="10" max="10" width="15.7109375" customWidth="1"/>
    <col min="11" max="11" width="15.5703125" customWidth="1"/>
    <col min="12" max="12" width="28.5703125" customWidth="1"/>
  </cols>
  <sheetData>
    <row r="4" spans="1:12" s="1" customFormat="1" ht="15" customHeight="1">
      <c r="A4" s="279" t="s">
        <v>0</v>
      </c>
      <c r="B4" s="279"/>
      <c r="C4" s="279"/>
      <c r="D4" s="279"/>
      <c r="E4" s="279"/>
      <c r="F4" s="279"/>
      <c r="G4" s="279"/>
      <c r="H4" s="10"/>
      <c r="I4" s="10"/>
      <c r="J4" s="3"/>
      <c r="K4" s="59"/>
      <c r="L4" s="215"/>
    </row>
    <row r="5" spans="1:12" s="1" customFormat="1" ht="15" customHeight="1">
      <c r="A5" s="279" t="s">
        <v>1</v>
      </c>
      <c r="B5" s="279"/>
      <c r="C5" s="279"/>
      <c r="D5" s="279"/>
      <c r="E5" s="279"/>
      <c r="F5" s="279"/>
      <c r="G5" s="279"/>
      <c r="H5" s="10"/>
      <c r="I5" s="10"/>
      <c r="J5" s="3"/>
      <c r="K5" s="59"/>
      <c r="L5" s="215"/>
    </row>
    <row r="6" spans="1:12" s="1" customFormat="1" ht="15" customHeight="1">
      <c r="A6" s="279" t="s">
        <v>2</v>
      </c>
      <c r="B6" s="279"/>
      <c r="C6" s="279"/>
      <c r="D6" s="279"/>
      <c r="E6" s="279"/>
      <c r="F6" s="279"/>
      <c r="G6" s="279"/>
      <c r="H6" s="10"/>
      <c r="I6" s="10"/>
      <c r="J6" s="3"/>
      <c r="K6" s="59"/>
      <c r="L6" s="215"/>
    </row>
    <row r="7" spans="1:12" s="1" customFormat="1" ht="15" customHeight="1">
      <c r="A7" s="279" t="s">
        <v>4</v>
      </c>
      <c r="B7" s="279"/>
      <c r="C7" s="279"/>
      <c r="D7" s="279"/>
      <c r="E7" s="279"/>
      <c r="F7" s="279"/>
      <c r="G7" s="279"/>
      <c r="H7" s="10"/>
      <c r="I7" s="10"/>
      <c r="J7" s="3"/>
      <c r="K7" s="59"/>
      <c r="L7" s="215"/>
    </row>
    <row r="8" spans="1:12" s="1" customFormat="1" ht="15" customHeight="1">
      <c r="A8" s="280" t="s">
        <v>6</v>
      </c>
      <c r="B8" s="280"/>
      <c r="C8" s="280"/>
      <c r="D8" s="280"/>
      <c r="E8" s="280"/>
      <c r="F8" s="280"/>
      <c r="G8" s="280"/>
      <c r="H8" s="10"/>
      <c r="I8" s="10"/>
      <c r="J8" s="3"/>
      <c r="K8" s="59"/>
      <c r="L8" s="215"/>
    </row>
    <row r="9" spans="1:12" s="2" customFormat="1" ht="15" customHeight="1">
      <c r="A9" s="9"/>
      <c r="B9" s="9"/>
      <c r="C9" s="281" t="s">
        <v>56</v>
      </c>
      <c r="D9" s="281"/>
      <c r="E9" s="281"/>
      <c r="F9" s="281"/>
      <c r="G9" s="281"/>
      <c r="H9" s="3"/>
      <c r="I9" s="3"/>
      <c r="J9" s="3"/>
      <c r="K9" s="59"/>
      <c r="L9" s="215"/>
    </row>
    <row r="10" spans="1:12" s="1" customFormat="1" ht="26.25" customHeight="1">
      <c r="A10" s="11" t="s">
        <v>8</v>
      </c>
      <c r="B10" s="282"/>
      <c r="C10" s="282"/>
      <c r="D10" s="282"/>
      <c r="E10" s="226"/>
      <c r="F10" s="226"/>
      <c r="G10" s="226"/>
      <c r="H10" s="15"/>
      <c r="I10" s="15"/>
      <c r="J10" s="15"/>
      <c r="K10" s="59"/>
      <c r="L10" s="215"/>
    </row>
    <row r="11" spans="1:12" s="1" customFormat="1" ht="18.75" customHeight="1">
      <c r="A11" s="11" t="s">
        <v>9</v>
      </c>
      <c r="B11" s="286" t="s">
        <v>80</v>
      </c>
      <c r="C11" s="286"/>
      <c r="D11" s="286"/>
      <c r="E11" s="16"/>
      <c r="F11" s="11"/>
      <c r="G11" s="16"/>
      <c r="H11" s="17"/>
      <c r="I11" s="17"/>
      <c r="J11" s="17"/>
      <c r="K11" s="60"/>
      <c r="L11" s="229"/>
    </row>
    <row r="12" spans="1:12" s="1" customFormat="1" ht="23.25" customHeight="1">
      <c r="A12" s="11" t="s">
        <v>11</v>
      </c>
      <c r="B12" s="285"/>
      <c r="C12" s="285"/>
      <c r="D12" s="285"/>
      <c r="E12" s="285"/>
      <c r="F12" s="285"/>
      <c r="G12" s="19" t="s">
        <v>13</v>
      </c>
      <c r="H12" s="3"/>
      <c r="I12" s="3"/>
      <c r="J12" s="3"/>
      <c r="K12" s="59"/>
      <c r="L12" s="215"/>
    </row>
    <row r="13" spans="1:12" s="1" customFormat="1" ht="15" customHeight="1">
      <c r="A13" s="190" t="s">
        <v>14</v>
      </c>
      <c r="B13" s="190" t="s">
        <v>16</v>
      </c>
      <c r="C13" s="190" t="s">
        <v>17</v>
      </c>
      <c r="D13" s="191" t="s">
        <v>18</v>
      </c>
      <c r="E13" s="192" t="s">
        <v>19</v>
      </c>
      <c r="F13" s="192" t="s">
        <v>20</v>
      </c>
      <c r="G13" s="190" t="s">
        <v>21</v>
      </c>
      <c r="H13" s="3"/>
      <c r="I13" s="3"/>
      <c r="J13" s="3"/>
      <c r="K13" s="59"/>
      <c r="L13" s="215"/>
    </row>
    <row r="14" spans="1:12" s="3" customFormat="1" ht="15" customHeight="1">
      <c r="A14" s="24">
        <v>1</v>
      </c>
      <c r="B14" s="25" t="s">
        <v>23</v>
      </c>
      <c r="C14" s="26">
        <v>3</v>
      </c>
      <c r="D14" s="27">
        <v>79305</v>
      </c>
      <c r="E14" s="28">
        <f t="shared" ref="E14:E31" si="0">D14*C14</f>
        <v>237915</v>
      </c>
      <c r="F14" s="29">
        <v>0.06</v>
      </c>
      <c r="G14" s="30">
        <f t="shared" ref="G14:G31" si="1">E14-E14*F14</f>
        <v>223640.1</v>
      </c>
      <c r="H14" s="31">
        <f t="shared" ref="H14:H31" si="2">D14/1.08*0.94</f>
        <v>69024.722222222204</v>
      </c>
      <c r="I14" s="31"/>
      <c r="J14" s="31"/>
      <c r="K14" s="59">
        <f t="shared" ref="K14:K31" si="3">H14*C14</f>
        <v>207074.16666666663</v>
      </c>
      <c r="L14" s="230"/>
    </row>
    <row r="15" spans="1:12" s="3" customFormat="1" ht="15" customHeight="1">
      <c r="A15" s="24">
        <v>2</v>
      </c>
      <c r="B15" s="25" t="s">
        <v>25</v>
      </c>
      <c r="C15" s="32"/>
      <c r="D15" s="33">
        <v>128591</v>
      </c>
      <c r="E15" s="28">
        <f t="shared" si="0"/>
        <v>0</v>
      </c>
      <c r="F15" s="29">
        <v>0.06</v>
      </c>
      <c r="G15" s="30">
        <f t="shared" si="1"/>
        <v>0</v>
      </c>
      <c r="H15" s="31">
        <f t="shared" si="2"/>
        <v>111921.79629629628</v>
      </c>
      <c r="I15" s="31"/>
      <c r="J15" s="31"/>
      <c r="K15" s="59">
        <f t="shared" si="3"/>
        <v>0</v>
      </c>
      <c r="L15" s="230"/>
    </row>
    <row r="16" spans="1:12" s="3" customFormat="1" ht="15" customHeight="1">
      <c r="A16" s="24">
        <v>3</v>
      </c>
      <c r="B16" s="25" t="s">
        <v>26</v>
      </c>
      <c r="C16" s="34"/>
      <c r="D16" s="27">
        <v>60043</v>
      </c>
      <c r="E16" s="28">
        <f t="shared" si="0"/>
        <v>0</v>
      </c>
      <c r="F16" s="29">
        <v>0.06</v>
      </c>
      <c r="G16" s="30">
        <f t="shared" si="1"/>
        <v>0</v>
      </c>
      <c r="H16" s="31">
        <f t="shared" si="2"/>
        <v>52259.648148148139</v>
      </c>
      <c r="I16" s="31"/>
      <c r="J16" s="31"/>
      <c r="K16" s="59">
        <f t="shared" si="3"/>
        <v>0</v>
      </c>
      <c r="L16" s="230"/>
    </row>
    <row r="17" spans="1:12" s="3" customFormat="1" ht="15" customHeight="1">
      <c r="A17" s="24">
        <v>4</v>
      </c>
      <c r="B17" s="25" t="s">
        <v>27</v>
      </c>
      <c r="C17" s="35"/>
      <c r="D17" s="27">
        <v>115781</v>
      </c>
      <c r="E17" s="28">
        <f t="shared" si="0"/>
        <v>0</v>
      </c>
      <c r="F17" s="29">
        <v>0.06</v>
      </c>
      <c r="G17" s="30">
        <f t="shared" si="1"/>
        <v>0</v>
      </c>
      <c r="H17" s="31">
        <f t="shared" si="2"/>
        <v>100772.35185185184</v>
      </c>
      <c r="I17" s="31"/>
      <c r="J17" s="31"/>
      <c r="K17" s="59">
        <f t="shared" si="3"/>
        <v>0</v>
      </c>
      <c r="L17" s="230"/>
    </row>
    <row r="18" spans="1:12" s="3" customFormat="1" ht="15" customHeight="1">
      <c r="A18" s="24">
        <v>5</v>
      </c>
      <c r="B18" s="25" t="s">
        <v>28</v>
      </c>
      <c r="C18" s="32">
        <v>3</v>
      </c>
      <c r="D18" s="27">
        <v>119943</v>
      </c>
      <c r="E18" s="28">
        <f t="shared" si="0"/>
        <v>359829</v>
      </c>
      <c r="F18" s="29">
        <v>0.06</v>
      </c>
      <c r="G18" s="30">
        <f t="shared" si="1"/>
        <v>338239.26</v>
      </c>
      <c r="H18" s="31">
        <f t="shared" si="2"/>
        <v>104394.83333333333</v>
      </c>
      <c r="I18" s="31"/>
      <c r="J18" s="31"/>
      <c r="K18" s="59">
        <f t="shared" si="3"/>
        <v>313184.5</v>
      </c>
      <c r="L18" s="230"/>
    </row>
    <row r="19" spans="1:12" s="3" customFormat="1" ht="15" customHeight="1">
      <c r="A19" s="24">
        <v>6</v>
      </c>
      <c r="B19" s="25" t="s">
        <v>29</v>
      </c>
      <c r="C19" s="26"/>
      <c r="D19" s="27">
        <v>94810</v>
      </c>
      <c r="E19" s="28">
        <f t="shared" si="0"/>
        <v>0</v>
      </c>
      <c r="F19" s="29">
        <v>0.06</v>
      </c>
      <c r="G19" s="30">
        <f t="shared" si="1"/>
        <v>0</v>
      </c>
      <c r="H19" s="31">
        <f t="shared" si="2"/>
        <v>82519.814814814803</v>
      </c>
      <c r="I19" s="31"/>
      <c r="J19" s="31"/>
      <c r="K19" s="59">
        <f t="shared" si="3"/>
        <v>0</v>
      </c>
      <c r="L19" s="230"/>
    </row>
    <row r="20" spans="1:12" s="3" customFormat="1" ht="15" customHeight="1">
      <c r="A20" s="24">
        <v>7</v>
      </c>
      <c r="B20" s="25" t="s">
        <v>30</v>
      </c>
      <c r="C20" s="34"/>
      <c r="D20" s="27">
        <v>141396</v>
      </c>
      <c r="E20" s="28">
        <f t="shared" si="0"/>
        <v>0</v>
      </c>
      <c r="F20" s="29">
        <v>0.06</v>
      </c>
      <c r="G20" s="30">
        <f t="shared" si="1"/>
        <v>0</v>
      </c>
      <c r="H20" s="31">
        <f t="shared" si="2"/>
        <v>123066.88888888888</v>
      </c>
      <c r="I20" s="31"/>
      <c r="J20" s="31"/>
      <c r="K20" s="59">
        <f t="shared" si="3"/>
        <v>0</v>
      </c>
      <c r="L20" s="230"/>
    </row>
    <row r="21" spans="1:12" s="3" customFormat="1" ht="15" customHeight="1">
      <c r="A21" s="24">
        <v>8</v>
      </c>
      <c r="B21" s="25" t="s">
        <v>31</v>
      </c>
      <c r="C21" s="26"/>
      <c r="D21" s="27">
        <v>232931</v>
      </c>
      <c r="E21" s="28">
        <f t="shared" si="0"/>
        <v>0</v>
      </c>
      <c r="F21" s="29">
        <v>0.06</v>
      </c>
      <c r="G21" s="30">
        <f t="shared" si="1"/>
        <v>0</v>
      </c>
      <c r="H21" s="31">
        <f t="shared" si="2"/>
        <v>202736.2407407407</v>
      </c>
      <c r="I21" s="31"/>
      <c r="J21" s="31"/>
      <c r="K21" s="59">
        <f t="shared" si="3"/>
        <v>0</v>
      </c>
      <c r="L21" s="230"/>
    </row>
    <row r="22" spans="1:12" s="3" customFormat="1" ht="15" customHeight="1">
      <c r="A22" s="24">
        <v>9</v>
      </c>
      <c r="B22" s="36" t="s">
        <v>32</v>
      </c>
      <c r="C22" s="126"/>
      <c r="D22" s="27">
        <v>101534</v>
      </c>
      <c r="E22" s="28">
        <f t="shared" si="0"/>
        <v>0</v>
      </c>
      <c r="F22" s="29">
        <v>0.06</v>
      </c>
      <c r="G22" s="30">
        <f t="shared" si="1"/>
        <v>0</v>
      </c>
      <c r="H22" s="31">
        <f t="shared" si="2"/>
        <v>88372.185185185182</v>
      </c>
      <c r="I22" s="31"/>
      <c r="J22" s="31"/>
      <c r="K22" s="59">
        <f t="shared" si="3"/>
        <v>0</v>
      </c>
      <c r="L22" s="230"/>
    </row>
    <row r="23" spans="1:12" s="3" customFormat="1" ht="15" customHeight="1">
      <c r="A23" s="24">
        <v>10</v>
      </c>
      <c r="B23" s="36" t="s">
        <v>33</v>
      </c>
      <c r="C23" s="126"/>
      <c r="D23" s="33">
        <v>110148</v>
      </c>
      <c r="E23" s="28">
        <f t="shared" si="0"/>
        <v>0</v>
      </c>
      <c r="F23" s="29">
        <v>0.06</v>
      </c>
      <c r="G23" s="30">
        <f t="shared" si="1"/>
        <v>0</v>
      </c>
      <c r="H23" s="31">
        <f t="shared" si="2"/>
        <v>95869.555555555533</v>
      </c>
      <c r="I23" s="31"/>
      <c r="J23" s="31"/>
      <c r="K23" s="59">
        <f t="shared" si="3"/>
        <v>0</v>
      </c>
      <c r="L23" s="230"/>
    </row>
    <row r="24" spans="1:12" s="3" customFormat="1" ht="15" customHeight="1">
      <c r="A24" s="24">
        <v>11</v>
      </c>
      <c r="B24" s="25" t="s">
        <v>34</v>
      </c>
      <c r="C24" s="37"/>
      <c r="D24" s="27">
        <v>54198</v>
      </c>
      <c r="E24" s="28">
        <f t="shared" si="0"/>
        <v>0</v>
      </c>
      <c r="F24" s="29">
        <v>0.06</v>
      </c>
      <c r="G24" s="30">
        <f t="shared" si="1"/>
        <v>0</v>
      </c>
      <c r="H24" s="31">
        <f t="shared" si="2"/>
        <v>47172.333333333328</v>
      </c>
      <c r="I24" s="31"/>
      <c r="J24" s="31"/>
      <c r="K24" s="59">
        <f t="shared" si="3"/>
        <v>0</v>
      </c>
      <c r="L24" s="230"/>
    </row>
    <row r="25" spans="1:12" s="3" customFormat="1" ht="15" customHeight="1">
      <c r="A25" s="24">
        <v>12</v>
      </c>
      <c r="B25" s="25" t="s">
        <v>35</v>
      </c>
      <c r="C25" s="37"/>
      <c r="D25" s="27">
        <v>49680</v>
      </c>
      <c r="E25" s="28">
        <f t="shared" si="0"/>
        <v>0</v>
      </c>
      <c r="F25" s="29">
        <v>0.06</v>
      </c>
      <c r="G25" s="30">
        <f t="shared" si="1"/>
        <v>0</v>
      </c>
      <c r="H25" s="31">
        <f t="shared" si="2"/>
        <v>43240</v>
      </c>
      <c r="I25" s="31"/>
      <c r="J25" s="31"/>
      <c r="K25" s="59">
        <f t="shared" si="3"/>
        <v>0</v>
      </c>
      <c r="L25" s="230"/>
    </row>
    <row r="26" spans="1:12" s="3" customFormat="1" ht="15" customHeight="1">
      <c r="A26" s="24">
        <v>13</v>
      </c>
      <c r="B26" s="25" t="s">
        <v>36</v>
      </c>
      <c r="C26" s="37"/>
      <c r="D26" s="38">
        <v>64152</v>
      </c>
      <c r="E26" s="28">
        <f t="shared" si="0"/>
        <v>0</v>
      </c>
      <c r="F26" s="29">
        <v>0.06</v>
      </c>
      <c r="G26" s="30">
        <f t="shared" si="1"/>
        <v>0</v>
      </c>
      <c r="H26" s="31">
        <f t="shared" si="2"/>
        <v>55835.999999999993</v>
      </c>
      <c r="I26" s="31"/>
      <c r="J26" s="31"/>
      <c r="K26" s="59">
        <f t="shared" si="3"/>
        <v>0</v>
      </c>
      <c r="L26" s="230"/>
    </row>
    <row r="27" spans="1:12" s="3" customFormat="1" ht="15" customHeight="1">
      <c r="A27" s="24">
        <v>14</v>
      </c>
      <c r="B27" s="25" t="s">
        <v>37</v>
      </c>
      <c r="C27" s="37"/>
      <c r="D27" s="38">
        <v>65934</v>
      </c>
      <c r="E27" s="28">
        <f t="shared" si="0"/>
        <v>0</v>
      </c>
      <c r="F27" s="29">
        <v>0.06</v>
      </c>
      <c r="G27" s="30">
        <f t="shared" si="1"/>
        <v>0</v>
      </c>
      <c r="H27" s="31">
        <f t="shared" si="2"/>
        <v>57386.999999999993</v>
      </c>
      <c r="I27" s="31"/>
      <c r="J27" s="31"/>
      <c r="K27" s="59">
        <f t="shared" si="3"/>
        <v>0</v>
      </c>
      <c r="L27" s="230"/>
    </row>
    <row r="28" spans="1:12" s="3" customFormat="1" ht="15" customHeight="1">
      <c r="A28" s="24">
        <v>15</v>
      </c>
      <c r="B28" s="25" t="s">
        <v>38</v>
      </c>
      <c r="C28" s="37"/>
      <c r="D28" s="38">
        <v>76626</v>
      </c>
      <c r="E28" s="28">
        <f t="shared" si="0"/>
        <v>0</v>
      </c>
      <c r="F28" s="29">
        <v>0.06</v>
      </c>
      <c r="G28" s="30">
        <f t="shared" si="1"/>
        <v>0</v>
      </c>
      <c r="H28" s="31">
        <f t="shared" si="2"/>
        <v>66693</v>
      </c>
      <c r="I28" s="31"/>
      <c r="J28" s="31"/>
      <c r="K28" s="59">
        <f t="shared" si="3"/>
        <v>0</v>
      </c>
      <c r="L28" s="230"/>
    </row>
    <row r="29" spans="1:12" s="3" customFormat="1" ht="15" customHeight="1">
      <c r="A29" s="24">
        <v>16</v>
      </c>
      <c r="B29" s="25" t="s">
        <v>39</v>
      </c>
      <c r="C29" s="37"/>
      <c r="D29" s="38">
        <v>80190</v>
      </c>
      <c r="E29" s="28">
        <f t="shared" si="0"/>
        <v>0</v>
      </c>
      <c r="F29" s="29">
        <v>0.06</v>
      </c>
      <c r="G29" s="30">
        <f t="shared" si="1"/>
        <v>0</v>
      </c>
      <c r="H29" s="31">
        <f t="shared" si="2"/>
        <v>69795</v>
      </c>
      <c r="I29" s="31"/>
      <c r="J29" s="31"/>
      <c r="K29" s="59">
        <f t="shared" si="3"/>
        <v>0</v>
      </c>
      <c r="L29" s="230"/>
    </row>
    <row r="30" spans="1:12" s="3" customFormat="1" ht="15" customHeight="1">
      <c r="A30" s="24">
        <v>17</v>
      </c>
      <c r="B30" s="25" t="s">
        <v>40</v>
      </c>
      <c r="C30" s="37"/>
      <c r="D30" s="38">
        <v>113832</v>
      </c>
      <c r="E30" s="28">
        <f t="shared" si="0"/>
        <v>0</v>
      </c>
      <c r="F30" s="29">
        <v>0.06</v>
      </c>
      <c r="G30" s="30">
        <f t="shared" si="1"/>
        <v>0</v>
      </c>
      <c r="H30" s="31">
        <f t="shared" si="2"/>
        <v>99076</v>
      </c>
      <c r="I30" s="31"/>
      <c r="J30" s="31"/>
      <c r="K30" s="59">
        <f t="shared" si="3"/>
        <v>0</v>
      </c>
      <c r="L30" s="230"/>
    </row>
    <row r="31" spans="1:12" s="3" customFormat="1" ht="15" customHeight="1">
      <c r="A31" s="24">
        <v>18</v>
      </c>
      <c r="B31" s="25" t="s">
        <v>41</v>
      </c>
      <c r="C31" s="37">
        <v>2</v>
      </c>
      <c r="D31" s="39">
        <v>98010</v>
      </c>
      <c r="E31" s="28">
        <f t="shared" si="0"/>
        <v>196020</v>
      </c>
      <c r="F31" s="29">
        <v>0.06</v>
      </c>
      <c r="G31" s="30">
        <f t="shared" si="1"/>
        <v>184258.8</v>
      </c>
      <c r="H31" s="31">
        <f t="shared" si="2"/>
        <v>85305</v>
      </c>
      <c r="I31" s="31"/>
      <c r="J31" s="31"/>
      <c r="K31" s="59">
        <f t="shared" si="3"/>
        <v>170610</v>
      </c>
      <c r="L31" s="230"/>
    </row>
    <row r="32" spans="1:12" s="4" customFormat="1" ht="15" customHeight="1">
      <c r="A32" s="40"/>
      <c r="B32" s="41" t="s">
        <v>42</v>
      </c>
      <c r="C32" s="42">
        <f>SUM(C14:C31)</f>
        <v>8</v>
      </c>
      <c r="D32" s="42"/>
      <c r="E32" s="43">
        <f>SUM(E14:E31)</f>
        <v>793764</v>
      </c>
      <c r="F32" s="43"/>
      <c r="G32" s="111">
        <f>SUM(G14:G31)</f>
        <v>746138.15999999992</v>
      </c>
      <c r="H32" s="45"/>
      <c r="I32" s="45"/>
      <c r="J32" s="45"/>
      <c r="K32" s="64">
        <f>SUM(K14:K31)</f>
        <v>690868.66666666663</v>
      </c>
      <c r="L32" s="231"/>
    </row>
    <row r="33" spans="1:12" s="5" customFormat="1" ht="30" customHeight="1">
      <c r="A33" s="46"/>
      <c r="B33" s="47"/>
      <c r="C33" s="48"/>
      <c r="D33" s="48"/>
      <c r="E33" s="49"/>
      <c r="F33" s="49"/>
      <c r="G33" s="50"/>
      <c r="H33" s="51"/>
      <c r="I33" s="51"/>
      <c r="J33" s="51"/>
      <c r="K33" s="65">
        <f>K32*0.08</f>
        <v>55269.493333333332</v>
      </c>
      <c r="L33" s="232"/>
    </row>
    <row r="34" spans="1:12" s="6" customFormat="1" ht="15" customHeight="1">
      <c r="A34" s="283" t="s">
        <v>43</v>
      </c>
      <c r="B34" s="283"/>
      <c r="C34" s="284" t="s">
        <v>44</v>
      </c>
      <c r="D34" s="284"/>
      <c r="E34" s="54"/>
      <c r="F34" s="54"/>
      <c r="G34" s="55" t="s">
        <v>45</v>
      </c>
      <c r="H34" s="56"/>
      <c r="I34" s="56"/>
      <c r="J34" s="56"/>
      <c r="K34" s="225">
        <f>SUM(K32:K33)</f>
        <v>746138.15999999992</v>
      </c>
      <c r="L34" s="233"/>
    </row>
    <row r="39" spans="1:12" ht="17.25" customHeight="1">
      <c r="A39" s="279" t="s">
        <v>0</v>
      </c>
      <c r="B39" s="279"/>
      <c r="C39" s="279"/>
      <c r="D39" s="279"/>
      <c r="E39" s="279"/>
      <c r="F39" s="279"/>
      <c r="G39" s="279"/>
      <c r="H39" s="3"/>
      <c r="I39" s="3"/>
      <c r="J39" s="59"/>
    </row>
    <row r="40" spans="1:12" ht="16.5" customHeight="1">
      <c r="A40" s="279" t="s">
        <v>1</v>
      </c>
      <c r="B40" s="279"/>
      <c r="C40" s="279"/>
      <c r="D40" s="279"/>
      <c r="E40" s="279"/>
      <c r="F40" s="279"/>
      <c r="G40" s="279"/>
      <c r="H40" s="3"/>
      <c r="I40" s="3"/>
      <c r="J40" s="59"/>
    </row>
    <row r="41" spans="1:12" ht="15.75">
      <c r="A41" s="279" t="s">
        <v>2</v>
      </c>
      <c r="B41" s="279"/>
      <c r="C41" s="279"/>
      <c r="D41" s="279"/>
      <c r="E41" s="279"/>
      <c r="F41" s="279"/>
      <c r="G41" s="279"/>
      <c r="H41" s="3"/>
      <c r="I41" s="3"/>
      <c r="J41" s="59"/>
    </row>
    <row r="42" spans="1:12" ht="18" customHeight="1">
      <c r="A42" s="279" t="s">
        <v>4</v>
      </c>
      <c r="B42" s="279"/>
      <c r="C42" s="279"/>
      <c r="D42" s="279"/>
      <c r="E42" s="279"/>
      <c r="F42" s="279"/>
      <c r="G42" s="279"/>
      <c r="H42" s="3" t="s">
        <v>1353</v>
      </c>
      <c r="I42" s="3"/>
      <c r="J42" s="59"/>
    </row>
    <row r="43" spans="1:12" ht="19.5" customHeight="1">
      <c r="A43" s="280" t="s">
        <v>6</v>
      </c>
      <c r="B43" s="280"/>
      <c r="C43" s="280"/>
      <c r="D43" s="280"/>
      <c r="E43" s="280"/>
      <c r="F43" s="280"/>
      <c r="G43" s="280"/>
      <c r="H43" s="3" t="s">
        <v>81</v>
      </c>
      <c r="I43" s="3"/>
      <c r="J43" s="59"/>
    </row>
    <row r="44" spans="1:12" ht="27.75">
      <c r="A44" s="9"/>
      <c r="B44" s="9"/>
      <c r="C44" s="281" t="s">
        <v>56</v>
      </c>
      <c r="D44" s="281"/>
      <c r="E44" s="281"/>
      <c r="F44" s="281"/>
      <c r="G44" s="281"/>
      <c r="H44" s="10" t="s">
        <v>82</v>
      </c>
      <c r="I44" s="3"/>
      <c r="J44" s="59"/>
    </row>
    <row r="45" spans="1:12" ht="25.5">
      <c r="A45" s="11" t="s">
        <v>8</v>
      </c>
      <c r="B45" s="282"/>
      <c r="C45" s="282"/>
      <c r="D45" s="282"/>
      <c r="E45" s="226"/>
      <c r="F45" s="226"/>
      <c r="G45" s="226"/>
      <c r="H45" s="15"/>
      <c r="I45" s="15"/>
      <c r="J45" s="59"/>
    </row>
    <row r="46" spans="1:12" ht="18.75" customHeight="1">
      <c r="A46" s="11" t="s">
        <v>9</v>
      </c>
      <c r="B46" s="286" t="s">
        <v>83</v>
      </c>
      <c r="C46" s="286"/>
      <c r="D46" s="286"/>
      <c r="E46" s="286"/>
      <c r="F46" s="11"/>
      <c r="G46" s="16"/>
      <c r="H46" s="17"/>
      <c r="I46" s="17"/>
      <c r="J46" s="60"/>
    </row>
    <row r="47" spans="1:12" ht="19.5" customHeight="1">
      <c r="A47" s="11" t="s">
        <v>11</v>
      </c>
      <c r="B47" s="286" t="s">
        <v>84</v>
      </c>
      <c r="C47" s="286"/>
      <c r="D47" s="286"/>
      <c r="E47" s="286"/>
      <c r="F47" s="227"/>
      <c r="G47" s="19" t="s">
        <v>13</v>
      </c>
      <c r="H47" s="228"/>
      <c r="I47" s="3"/>
      <c r="J47" s="59"/>
    </row>
    <row r="48" spans="1:12" ht="15.75">
      <c r="A48" s="190" t="s">
        <v>14</v>
      </c>
      <c r="B48" s="190" t="s">
        <v>16</v>
      </c>
      <c r="C48" s="190" t="s">
        <v>17</v>
      </c>
      <c r="D48" s="191" t="s">
        <v>18</v>
      </c>
      <c r="E48" s="192" t="s">
        <v>19</v>
      </c>
      <c r="F48" s="192" t="s">
        <v>20</v>
      </c>
      <c r="G48" s="190" t="s">
        <v>21</v>
      </c>
      <c r="H48" s="3"/>
      <c r="I48" s="3"/>
      <c r="J48" s="59"/>
    </row>
    <row r="49" spans="1:10">
      <c r="A49" s="24">
        <v>1</v>
      </c>
      <c r="B49" s="25" t="s">
        <v>23</v>
      </c>
      <c r="C49" s="26">
        <v>3</v>
      </c>
      <c r="D49" s="27">
        <v>79305</v>
      </c>
      <c r="E49" s="28">
        <f>C49*D49</f>
        <v>237915</v>
      </c>
      <c r="F49" s="29">
        <v>0.04</v>
      </c>
      <c r="G49" s="30">
        <f t="shared" ref="G49:G66" si="4">E49-E49*F49</f>
        <v>228398.4</v>
      </c>
      <c r="H49" s="31">
        <f t="shared" ref="H49:H66" si="5">D49/1.08*0.96</f>
        <v>70493.333333333328</v>
      </c>
      <c r="I49" s="31"/>
      <c r="J49" s="59">
        <f t="shared" ref="J49:J66" si="6">H49*C49</f>
        <v>211480</v>
      </c>
    </row>
    <row r="50" spans="1:10">
      <c r="A50" s="24">
        <v>2</v>
      </c>
      <c r="B50" s="25" t="s">
        <v>25</v>
      </c>
      <c r="C50" s="32"/>
      <c r="D50" s="27">
        <v>128591</v>
      </c>
      <c r="E50" s="28">
        <f>D50*C50</f>
        <v>0</v>
      </c>
      <c r="F50" s="29">
        <v>0</v>
      </c>
      <c r="G50" s="30">
        <f t="shared" si="4"/>
        <v>0</v>
      </c>
      <c r="H50" s="31">
        <f t="shared" si="5"/>
        <v>114303.11111111109</v>
      </c>
      <c r="I50" s="31"/>
      <c r="J50" s="59">
        <f t="shared" si="6"/>
        <v>0</v>
      </c>
    </row>
    <row r="51" spans="1:10">
      <c r="A51" s="24">
        <v>3</v>
      </c>
      <c r="B51" s="25" t="s">
        <v>26</v>
      </c>
      <c r="C51" s="34">
        <v>3</v>
      </c>
      <c r="D51" s="27">
        <v>60043</v>
      </c>
      <c r="E51" s="28">
        <f>C51*D51</f>
        <v>180129</v>
      </c>
      <c r="F51" s="29">
        <v>0.04</v>
      </c>
      <c r="G51" s="30">
        <f t="shared" si="4"/>
        <v>172923.84</v>
      </c>
      <c r="H51" s="31">
        <f t="shared" si="5"/>
        <v>53371.555555555547</v>
      </c>
      <c r="I51" s="31"/>
      <c r="J51" s="59">
        <f t="shared" si="6"/>
        <v>160114.66666666663</v>
      </c>
    </row>
    <row r="52" spans="1:10">
      <c r="A52" s="24">
        <v>4</v>
      </c>
      <c r="B52" s="25" t="s">
        <v>27</v>
      </c>
      <c r="C52" s="35"/>
      <c r="D52" s="27">
        <v>115781</v>
      </c>
      <c r="E52" s="28">
        <f>D52*C52</f>
        <v>0</v>
      </c>
      <c r="F52" s="29">
        <v>0</v>
      </c>
      <c r="G52" s="30">
        <f t="shared" si="4"/>
        <v>0</v>
      </c>
      <c r="H52" s="31">
        <f t="shared" si="5"/>
        <v>102916.44444444444</v>
      </c>
      <c r="I52" s="31"/>
      <c r="J52" s="59">
        <f t="shared" si="6"/>
        <v>0</v>
      </c>
    </row>
    <row r="53" spans="1:10">
      <c r="A53" s="24">
        <v>5</v>
      </c>
      <c r="B53" s="25" t="s">
        <v>28</v>
      </c>
      <c r="C53" s="32">
        <v>2</v>
      </c>
      <c r="D53" s="33">
        <v>119943</v>
      </c>
      <c r="E53" s="28">
        <f>C53*D53</f>
        <v>239886</v>
      </c>
      <c r="F53" s="29">
        <v>0.04</v>
      </c>
      <c r="G53" s="30">
        <f t="shared" si="4"/>
        <v>230290.56</v>
      </c>
      <c r="H53" s="31">
        <f>D53/1.08*0.96</f>
        <v>106615.99999999999</v>
      </c>
      <c r="I53" s="31"/>
      <c r="J53" s="59">
        <f t="shared" si="6"/>
        <v>213231.99999999997</v>
      </c>
    </row>
    <row r="54" spans="1:10">
      <c r="A54" s="24">
        <v>6</v>
      </c>
      <c r="B54" s="25" t="s">
        <v>29</v>
      </c>
      <c r="C54" s="26">
        <v>3</v>
      </c>
      <c r="D54" s="27">
        <v>94810</v>
      </c>
      <c r="E54" s="28">
        <f t="shared" ref="E54:E66" si="7">D54*C54</f>
        <v>284430</v>
      </c>
      <c r="F54" s="29">
        <v>0.04</v>
      </c>
      <c r="G54" s="30">
        <f t="shared" si="4"/>
        <v>273052.79999999999</v>
      </c>
      <c r="H54" s="31">
        <f t="shared" si="5"/>
        <v>84275.555555555547</v>
      </c>
      <c r="I54" s="31"/>
      <c r="J54" s="59">
        <f t="shared" si="6"/>
        <v>252826.66666666663</v>
      </c>
    </row>
    <row r="55" spans="1:10">
      <c r="A55" s="24">
        <v>7</v>
      </c>
      <c r="B55" s="25" t="s">
        <v>30</v>
      </c>
      <c r="C55" s="34"/>
      <c r="D55" s="27">
        <v>141396</v>
      </c>
      <c r="E55" s="28">
        <f t="shared" si="7"/>
        <v>0</v>
      </c>
      <c r="F55" s="29">
        <v>0</v>
      </c>
      <c r="G55" s="30">
        <f t="shared" si="4"/>
        <v>0</v>
      </c>
      <c r="H55" s="31">
        <f t="shared" si="5"/>
        <v>125685.33333333333</v>
      </c>
      <c r="I55" s="31"/>
      <c r="J55" s="59">
        <f t="shared" si="6"/>
        <v>0</v>
      </c>
    </row>
    <row r="56" spans="1:10">
      <c r="A56" s="24">
        <v>8</v>
      </c>
      <c r="B56" s="25" t="s">
        <v>31</v>
      </c>
      <c r="C56" s="26"/>
      <c r="D56" s="27">
        <v>232931</v>
      </c>
      <c r="E56" s="28">
        <f t="shared" si="7"/>
        <v>0</v>
      </c>
      <c r="F56" s="29">
        <v>0</v>
      </c>
      <c r="G56" s="30">
        <f t="shared" si="4"/>
        <v>0</v>
      </c>
      <c r="H56" s="31">
        <f t="shared" si="5"/>
        <v>207049.77777777775</v>
      </c>
      <c r="I56" s="31"/>
      <c r="J56" s="59">
        <f t="shared" si="6"/>
        <v>0</v>
      </c>
    </row>
    <row r="57" spans="1:10">
      <c r="A57" s="24">
        <v>9</v>
      </c>
      <c r="B57" s="36" t="s">
        <v>32</v>
      </c>
      <c r="C57" s="26"/>
      <c r="D57" s="27">
        <v>101534</v>
      </c>
      <c r="E57" s="28">
        <f t="shared" si="7"/>
        <v>0</v>
      </c>
      <c r="F57" s="29">
        <v>0</v>
      </c>
      <c r="G57" s="30">
        <f t="shared" si="4"/>
        <v>0</v>
      </c>
      <c r="H57" s="31">
        <f t="shared" si="5"/>
        <v>90252.444444444438</v>
      </c>
      <c r="I57" s="31"/>
      <c r="J57" s="59">
        <f t="shared" si="6"/>
        <v>0</v>
      </c>
    </row>
    <row r="58" spans="1:10">
      <c r="A58" s="24">
        <v>10</v>
      </c>
      <c r="B58" s="36" t="s">
        <v>33</v>
      </c>
      <c r="C58" s="37"/>
      <c r="D58" s="33">
        <v>110148</v>
      </c>
      <c r="E58" s="28">
        <f t="shared" si="7"/>
        <v>0</v>
      </c>
      <c r="F58" s="29">
        <v>0.04</v>
      </c>
      <c r="G58" s="30">
        <f t="shared" si="4"/>
        <v>0</v>
      </c>
      <c r="H58" s="31">
        <f t="shared" si="5"/>
        <v>97909.333333333314</v>
      </c>
      <c r="I58" s="31"/>
      <c r="J58" s="59">
        <f t="shared" si="6"/>
        <v>0</v>
      </c>
    </row>
    <row r="59" spans="1:10">
      <c r="A59" s="24">
        <v>11</v>
      </c>
      <c r="B59" s="25" t="s">
        <v>34</v>
      </c>
      <c r="C59" s="37">
        <v>3</v>
      </c>
      <c r="D59" s="27">
        <v>54198</v>
      </c>
      <c r="E59" s="28">
        <f t="shared" si="7"/>
        <v>162594</v>
      </c>
      <c r="F59" s="29">
        <v>0.04</v>
      </c>
      <c r="G59" s="30">
        <f t="shared" si="4"/>
        <v>156090.23999999999</v>
      </c>
      <c r="H59" s="31">
        <f t="shared" si="5"/>
        <v>48175.999999999993</v>
      </c>
      <c r="I59" s="31"/>
      <c r="J59" s="59">
        <f t="shared" si="6"/>
        <v>144527.99999999997</v>
      </c>
    </row>
    <row r="60" spans="1:10">
      <c r="A60" s="24">
        <v>12</v>
      </c>
      <c r="B60" s="25" t="s">
        <v>35</v>
      </c>
      <c r="C60" s="37"/>
      <c r="D60" s="27">
        <v>49680</v>
      </c>
      <c r="E60" s="28">
        <f t="shared" si="7"/>
        <v>0</v>
      </c>
      <c r="F60" s="29">
        <v>0</v>
      </c>
      <c r="G60" s="30">
        <f t="shared" si="4"/>
        <v>0</v>
      </c>
      <c r="H60" s="31">
        <f t="shared" si="5"/>
        <v>44160</v>
      </c>
      <c r="I60" s="31"/>
      <c r="J60" s="59">
        <f t="shared" si="6"/>
        <v>0</v>
      </c>
    </row>
    <row r="61" spans="1:10">
      <c r="A61" s="24">
        <v>13</v>
      </c>
      <c r="B61" s="25" t="s">
        <v>36</v>
      </c>
      <c r="C61" s="37"/>
      <c r="D61" s="38">
        <v>64152</v>
      </c>
      <c r="E61" s="28">
        <f t="shared" si="7"/>
        <v>0</v>
      </c>
      <c r="F61" s="29">
        <v>0</v>
      </c>
      <c r="G61" s="30">
        <f t="shared" si="4"/>
        <v>0</v>
      </c>
      <c r="H61" s="31">
        <f t="shared" si="5"/>
        <v>57023.999999999993</v>
      </c>
      <c r="I61" s="31"/>
      <c r="J61" s="59">
        <f t="shared" si="6"/>
        <v>0</v>
      </c>
    </row>
    <row r="62" spans="1:10">
      <c r="A62" s="24">
        <v>14</v>
      </c>
      <c r="B62" s="25" t="s">
        <v>37</v>
      </c>
      <c r="C62" s="37"/>
      <c r="D62" s="38">
        <v>65934</v>
      </c>
      <c r="E62" s="28">
        <f t="shared" si="7"/>
        <v>0</v>
      </c>
      <c r="F62" s="29">
        <v>0</v>
      </c>
      <c r="G62" s="30">
        <f t="shared" si="4"/>
        <v>0</v>
      </c>
      <c r="H62" s="31">
        <f t="shared" si="5"/>
        <v>58607.999999999993</v>
      </c>
      <c r="I62" s="31"/>
      <c r="J62" s="59">
        <f t="shared" si="6"/>
        <v>0</v>
      </c>
    </row>
    <row r="63" spans="1:10">
      <c r="A63" s="24">
        <v>15</v>
      </c>
      <c r="B63" s="25" t="s">
        <v>38</v>
      </c>
      <c r="C63" s="37"/>
      <c r="D63" s="38">
        <v>76626</v>
      </c>
      <c r="E63" s="28">
        <f t="shared" si="7"/>
        <v>0</v>
      </c>
      <c r="F63" s="29">
        <v>0</v>
      </c>
      <c r="G63" s="30">
        <f t="shared" si="4"/>
        <v>0</v>
      </c>
      <c r="H63" s="31">
        <f t="shared" si="5"/>
        <v>68112</v>
      </c>
      <c r="I63" s="31"/>
      <c r="J63" s="59">
        <f t="shared" si="6"/>
        <v>0</v>
      </c>
    </row>
    <row r="64" spans="1:10">
      <c r="A64" s="24">
        <v>16</v>
      </c>
      <c r="B64" s="25" t="s">
        <v>39</v>
      </c>
      <c r="C64" s="37"/>
      <c r="D64" s="38">
        <v>80190</v>
      </c>
      <c r="E64" s="28">
        <f t="shared" si="7"/>
        <v>0</v>
      </c>
      <c r="F64" s="29">
        <v>0</v>
      </c>
      <c r="G64" s="30">
        <f t="shared" si="4"/>
        <v>0</v>
      </c>
      <c r="H64" s="31">
        <f t="shared" si="5"/>
        <v>71280</v>
      </c>
      <c r="I64" s="31"/>
      <c r="J64" s="59">
        <f t="shared" si="6"/>
        <v>0</v>
      </c>
    </row>
    <row r="65" spans="1:10">
      <c r="A65" s="24">
        <v>17</v>
      </c>
      <c r="B65" s="25" t="s">
        <v>40</v>
      </c>
      <c r="C65" s="37"/>
      <c r="D65" s="38">
        <v>113832</v>
      </c>
      <c r="E65" s="28">
        <f t="shared" si="7"/>
        <v>0</v>
      </c>
      <c r="F65" s="29">
        <v>0</v>
      </c>
      <c r="G65" s="30">
        <f t="shared" si="4"/>
        <v>0</v>
      </c>
      <c r="H65" s="31">
        <f t="shared" si="5"/>
        <v>101184</v>
      </c>
      <c r="I65" s="31"/>
      <c r="J65" s="59">
        <f t="shared" si="6"/>
        <v>0</v>
      </c>
    </row>
    <row r="66" spans="1:10">
      <c r="A66" s="24">
        <v>18</v>
      </c>
      <c r="B66" s="25" t="s">
        <v>41</v>
      </c>
      <c r="C66" s="37"/>
      <c r="D66" s="39">
        <v>98010</v>
      </c>
      <c r="E66" s="28">
        <f t="shared" si="7"/>
        <v>0</v>
      </c>
      <c r="F66" s="29">
        <v>0</v>
      </c>
      <c r="G66" s="30">
        <f t="shared" si="4"/>
        <v>0</v>
      </c>
      <c r="H66" s="31">
        <f t="shared" si="5"/>
        <v>87120</v>
      </c>
      <c r="I66" s="31"/>
      <c r="J66" s="59">
        <f t="shared" si="6"/>
        <v>0</v>
      </c>
    </row>
    <row r="67" spans="1:10" ht="17.25">
      <c r="A67" s="40"/>
      <c r="B67" s="41" t="s">
        <v>42</v>
      </c>
      <c r="C67" s="42">
        <v>15</v>
      </c>
      <c r="D67" s="42"/>
      <c r="E67" s="43">
        <f>SUM(E49:E66)</f>
        <v>1104954</v>
      </c>
      <c r="F67" s="43"/>
      <c r="G67" s="111">
        <f>SUM(G49:G66)</f>
        <v>1060755.8400000001</v>
      </c>
      <c r="H67" s="45"/>
      <c r="I67" s="45"/>
      <c r="J67" s="64">
        <f>SUM(J49:J66)</f>
        <v>982181.33333333326</v>
      </c>
    </row>
    <row r="68" spans="1:10" ht="31.5">
      <c r="A68" s="46"/>
      <c r="B68" s="47"/>
      <c r="C68" s="48"/>
      <c r="D68" s="48"/>
      <c r="E68" s="49"/>
      <c r="F68" s="49"/>
      <c r="G68" s="50"/>
      <c r="H68" s="51"/>
      <c r="I68" s="51"/>
      <c r="J68" s="65">
        <f>J67*0.08</f>
        <v>78574.506666666668</v>
      </c>
    </row>
    <row r="69" spans="1:10" ht="18">
      <c r="A69" s="283" t="s">
        <v>43</v>
      </c>
      <c r="B69" s="283"/>
      <c r="C69" s="284" t="s">
        <v>44</v>
      </c>
      <c r="D69" s="284"/>
      <c r="E69" s="54"/>
      <c r="F69" s="54"/>
      <c r="G69" s="55" t="s">
        <v>45</v>
      </c>
      <c r="H69" s="56"/>
      <c r="I69" s="56"/>
      <c r="J69" s="225">
        <f>SUM(J67:J68)</f>
        <v>1060755.8399999999</v>
      </c>
    </row>
    <row r="75" spans="1:10" ht="15.75">
      <c r="A75" s="279" t="s">
        <v>0</v>
      </c>
      <c r="B75" s="279"/>
      <c r="C75" s="279"/>
      <c r="D75" s="279"/>
      <c r="E75" s="279"/>
      <c r="F75" s="279"/>
      <c r="G75" s="279"/>
      <c r="H75" s="3"/>
      <c r="I75" s="3"/>
      <c r="J75" s="59"/>
    </row>
    <row r="76" spans="1:10" ht="15.75">
      <c r="A76" s="279" t="s">
        <v>1</v>
      </c>
      <c r="B76" s="279"/>
      <c r="C76" s="279"/>
      <c r="D76" s="279"/>
      <c r="E76" s="279"/>
      <c r="F76" s="279"/>
      <c r="G76" s="279"/>
      <c r="H76" s="3" t="s">
        <v>1354</v>
      </c>
      <c r="I76" s="3"/>
      <c r="J76" s="59"/>
    </row>
    <row r="77" spans="1:10" ht="15.75">
      <c r="A77" s="279" t="s">
        <v>2</v>
      </c>
      <c r="B77" s="279"/>
      <c r="C77" s="279"/>
      <c r="D77" s="279"/>
      <c r="E77" s="279"/>
      <c r="F77" s="279"/>
      <c r="G77" s="279"/>
      <c r="H77" s="3" t="s">
        <v>85</v>
      </c>
      <c r="I77" s="3"/>
      <c r="J77" s="59"/>
    </row>
    <row r="78" spans="1:10" ht="15.75">
      <c r="A78" s="279" t="s">
        <v>4</v>
      </c>
      <c r="B78" s="279"/>
      <c r="C78" s="279"/>
      <c r="D78" s="279"/>
      <c r="E78" s="279"/>
      <c r="F78" s="279"/>
      <c r="G78" s="279"/>
      <c r="H78" s="3" t="s">
        <v>86</v>
      </c>
      <c r="I78" s="3"/>
      <c r="J78" s="59"/>
    </row>
    <row r="79" spans="1:10" ht="15.75">
      <c r="A79" s="280" t="s">
        <v>6</v>
      </c>
      <c r="B79" s="280"/>
      <c r="C79" s="280"/>
      <c r="D79" s="280"/>
      <c r="E79" s="280"/>
      <c r="F79" s="280"/>
      <c r="G79" s="280"/>
      <c r="H79" s="3" t="s">
        <v>87</v>
      </c>
      <c r="I79" s="3"/>
      <c r="J79" s="59"/>
    </row>
    <row r="80" spans="1:10" ht="27.75">
      <c r="A80" s="9"/>
      <c r="B80" s="9"/>
      <c r="C80" s="281" t="s">
        <v>88</v>
      </c>
      <c r="D80" s="281"/>
      <c r="E80" s="281"/>
      <c r="F80" s="281"/>
      <c r="G80" s="281"/>
      <c r="H80" s="10" t="s">
        <v>89</v>
      </c>
      <c r="I80" s="3"/>
      <c r="J80" s="59"/>
    </row>
    <row r="81" spans="1:10" ht="25.5">
      <c r="A81" s="11" t="s">
        <v>8</v>
      </c>
      <c r="B81" s="282"/>
      <c r="C81" s="282"/>
      <c r="D81" s="282"/>
      <c r="E81" s="226"/>
      <c r="F81" s="226"/>
      <c r="G81" s="226"/>
      <c r="H81" s="15"/>
      <c r="I81" s="15"/>
      <c r="J81" s="59"/>
    </row>
    <row r="82" spans="1:10" ht="15.75">
      <c r="A82" s="11" t="s">
        <v>9</v>
      </c>
      <c r="B82" s="286" t="s">
        <v>90</v>
      </c>
      <c r="C82" s="286"/>
      <c r="D82" s="286"/>
      <c r="E82" s="286"/>
      <c r="F82" s="11"/>
      <c r="G82" s="16"/>
      <c r="H82" s="17"/>
      <c r="I82" s="17"/>
      <c r="J82" s="60"/>
    </row>
    <row r="83" spans="1:10" ht="15.75">
      <c r="A83" s="11" t="s">
        <v>11</v>
      </c>
      <c r="B83" s="289" t="s">
        <v>91</v>
      </c>
      <c r="C83" s="289"/>
      <c r="D83" s="289"/>
      <c r="E83" s="289"/>
      <c r="F83" s="227"/>
      <c r="G83" s="19" t="s">
        <v>13</v>
      </c>
      <c r="H83" s="228"/>
      <c r="I83" s="3"/>
      <c r="J83" s="59"/>
    </row>
    <row r="84" spans="1:10" ht="15.75">
      <c r="A84" s="190" t="s">
        <v>14</v>
      </c>
      <c r="B84" s="190" t="s">
        <v>16</v>
      </c>
      <c r="C84" s="190" t="s">
        <v>17</v>
      </c>
      <c r="D84" s="191" t="s">
        <v>18</v>
      </c>
      <c r="E84" s="192" t="s">
        <v>19</v>
      </c>
      <c r="F84" s="192" t="s">
        <v>20</v>
      </c>
      <c r="G84" s="190" t="s">
        <v>21</v>
      </c>
      <c r="H84" s="3"/>
      <c r="I84" s="3"/>
      <c r="J84" s="59"/>
    </row>
    <row r="85" spans="1:10" ht="19.5" customHeight="1">
      <c r="A85" s="24">
        <v>1</v>
      </c>
      <c r="B85" s="25" t="s">
        <v>23</v>
      </c>
      <c r="C85" s="26">
        <v>5</v>
      </c>
      <c r="D85" s="27">
        <v>79305</v>
      </c>
      <c r="E85" s="28">
        <f>C85*D85</f>
        <v>396525</v>
      </c>
      <c r="F85" s="29">
        <v>0.05</v>
      </c>
      <c r="G85" s="30">
        <f t="shared" ref="G85:G102" si="8">E85-E85*F85</f>
        <v>376698.75</v>
      </c>
      <c r="H85" s="31">
        <f t="shared" ref="H85:H102" si="9">D85/1.08*0.95</f>
        <v>69759.027777777766</v>
      </c>
      <c r="I85" s="31"/>
      <c r="J85" s="59">
        <f t="shared" ref="J85:J102" si="10">H85*C85</f>
        <v>348795.13888888882</v>
      </c>
    </row>
    <row r="86" spans="1:10">
      <c r="A86" s="24">
        <v>2</v>
      </c>
      <c r="B86" s="25" t="s">
        <v>25</v>
      </c>
      <c r="C86" s="32"/>
      <c r="D86" s="33">
        <v>128591</v>
      </c>
      <c r="E86" s="28">
        <f>D86*C86</f>
        <v>0</v>
      </c>
      <c r="F86" s="29">
        <v>0.05</v>
      </c>
      <c r="G86" s="30">
        <f t="shared" si="8"/>
        <v>0</v>
      </c>
      <c r="H86" s="31">
        <f t="shared" si="9"/>
        <v>113112.45370370369</v>
      </c>
      <c r="I86" s="31"/>
      <c r="J86" s="59">
        <f t="shared" si="10"/>
        <v>0</v>
      </c>
    </row>
    <row r="87" spans="1:10">
      <c r="A87" s="24">
        <v>3</v>
      </c>
      <c r="B87" s="25" t="s">
        <v>26</v>
      </c>
      <c r="C87" s="34"/>
      <c r="D87" s="27">
        <v>60043</v>
      </c>
      <c r="E87" s="28">
        <f>C87*D87</f>
        <v>0</v>
      </c>
      <c r="F87" s="29">
        <v>0.05</v>
      </c>
      <c r="G87" s="30">
        <f t="shared" si="8"/>
        <v>0</v>
      </c>
      <c r="H87" s="31">
        <f t="shared" si="9"/>
        <v>52815.601851851847</v>
      </c>
      <c r="I87" s="31"/>
      <c r="J87" s="59">
        <f t="shared" si="10"/>
        <v>0</v>
      </c>
    </row>
    <row r="88" spans="1:10">
      <c r="A88" s="24">
        <v>4</v>
      </c>
      <c r="B88" s="25" t="s">
        <v>27</v>
      </c>
      <c r="C88" s="35"/>
      <c r="D88" s="27">
        <v>115781</v>
      </c>
      <c r="E88" s="28">
        <f>D88*C88</f>
        <v>0</v>
      </c>
      <c r="F88" s="29">
        <v>0.05</v>
      </c>
      <c r="G88" s="30">
        <f t="shared" si="8"/>
        <v>0</v>
      </c>
      <c r="H88" s="31">
        <f t="shared" si="9"/>
        <v>101844.39814814813</v>
      </c>
      <c r="I88" s="31"/>
      <c r="J88" s="59">
        <f t="shared" si="10"/>
        <v>0</v>
      </c>
    </row>
    <row r="89" spans="1:10">
      <c r="A89" s="24">
        <v>5</v>
      </c>
      <c r="B89" s="25" t="s">
        <v>28</v>
      </c>
      <c r="C89" s="32">
        <v>10</v>
      </c>
      <c r="D89" s="27">
        <v>119943</v>
      </c>
      <c r="E89" s="28">
        <f>C89*D89</f>
        <v>1199430</v>
      </c>
      <c r="F89" s="29">
        <v>0.05</v>
      </c>
      <c r="G89" s="30">
        <f t="shared" si="8"/>
        <v>1139458.5</v>
      </c>
      <c r="H89" s="31">
        <f t="shared" si="9"/>
        <v>105505.41666666666</v>
      </c>
      <c r="I89" s="31"/>
      <c r="J89" s="59">
        <f t="shared" si="10"/>
        <v>1055054.1666666665</v>
      </c>
    </row>
    <row r="90" spans="1:10">
      <c r="A90" s="24">
        <v>6</v>
      </c>
      <c r="B90" s="25" t="s">
        <v>29</v>
      </c>
      <c r="C90" s="26">
        <v>5</v>
      </c>
      <c r="D90" s="27">
        <v>94810</v>
      </c>
      <c r="E90" s="28">
        <f t="shared" ref="E90:E102" si="11">D90*C90</f>
        <v>474050</v>
      </c>
      <c r="F90" s="29">
        <v>0.05</v>
      </c>
      <c r="G90" s="30">
        <f t="shared" si="8"/>
        <v>450347.5</v>
      </c>
      <c r="H90" s="31">
        <f t="shared" si="9"/>
        <v>83397.685185185182</v>
      </c>
      <c r="I90" s="31"/>
      <c r="J90" s="59">
        <f t="shared" si="10"/>
        <v>416988.4259259259</v>
      </c>
    </row>
    <row r="91" spans="1:10">
      <c r="A91" s="24">
        <v>7</v>
      </c>
      <c r="B91" s="25" t="s">
        <v>30</v>
      </c>
      <c r="C91" s="34"/>
      <c r="D91" s="27">
        <v>141396</v>
      </c>
      <c r="E91" s="28">
        <f t="shared" si="11"/>
        <v>0</v>
      </c>
      <c r="F91" s="29">
        <v>0.05</v>
      </c>
      <c r="G91" s="30">
        <f t="shared" si="8"/>
        <v>0</v>
      </c>
      <c r="H91" s="31">
        <f t="shared" si="9"/>
        <v>124376.11111111111</v>
      </c>
      <c r="I91" s="31"/>
      <c r="J91" s="59">
        <f t="shared" si="10"/>
        <v>0</v>
      </c>
    </row>
    <row r="92" spans="1:10">
      <c r="A92" s="24">
        <v>8</v>
      </c>
      <c r="B92" s="25" t="s">
        <v>31</v>
      </c>
      <c r="C92" s="26"/>
      <c r="D92" s="27">
        <v>232931</v>
      </c>
      <c r="E92" s="28">
        <f t="shared" si="11"/>
        <v>0</v>
      </c>
      <c r="F92" s="29">
        <v>0.05</v>
      </c>
      <c r="G92" s="30">
        <f t="shared" si="8"/>
        <v>0</v>
      </c>
      <c r="H92" s="31">
        <f t="shared" si="9"/>
        <v>204893.00925925921</v>
      </c>
      <c r="I92" s="31"/>
      <c r="J92" s="59">
        <f t="shared" si="10"/>
        <v>0</v>
      </c>
    </row>
    <row r="93" spans="1:10">
      <c r="A93" s="24">
        <v>9</v>
      </c>
      <c r="B93" s="36" t="s">
        <v>32</v>
      </c>
      <c r="C93" s="26"/>
      <c r="D93" s="27">
        <v>101534</v>
      </c>
      <c r="E93" s="28">
        <f t="shared" si="11"/>
        <v>0</v>
      </c>
      <c r="F93" s="29">
        <v>0.05</v>
      </c>
      <c r="G93" s="30">
        <f t="shared" si="8"/>
        <v>0</v>
      </c>
      <c r="H93" s="31">
        <f t="shared" si="9"/>
        <v>89312.314814814818</v>
      </c>
      <c r="I93" s="31"/>
      <c r="J93" s="59">
        <f t="shared" si="10"/>
        <v>0</v>
      </c>
    </row>
    <row r="94" spans="1:10">
      <c r="A94" s="24">
        <v>10</v>
      </c>
      <c r="B94" s="36" t="s">
        <v>33</v>
      </c>
      <c r="C94" s="37"/>
      <c r="D94" s="33">
        <v>110148</v>
      </c>
      <c r="E94" s="28">
        <f t="shared" si="11"/>
        <v>0</v>
      </c>
      <c r="F94" s="29">
        <v>0.05</v>
      </c>
      <c r="G94" s="30">
        <f t="shared" si="8"/>
        <v>0</v>
      </c>
      <c r="H94" s="31">
        <f t="shared" si="9"/>
        <v>96889.444444444423</v>
      </c>
      <c r="I94" s="31"/>
      <c r="J94" s="59">
        <f t="shared" si="10"/>
        <v>0</v>
      </c>
    </row>
    <row r="95" spans="1:10">
      <c r="A95" s="24">
        <v>11</v>
      </c>
      <c r="B95" s="25" t="s">
        <v>34</v>
      </c>
      <c r="C95" s="37"/>
      <c r="D95" s="27">
        <v>54198</v>
      </c>
      <c r="E95" s="28">
        <f t="shared" si="11"/>
        <v>0</v>
      </c>
      <c r="F95" s="29">
        <v>0.05</v>
      </c>
      <c r="G95" s="30">
        <f t="shared" si="8"/>
        <v>0</v>
      </c>
      <c r="H95" s="31">
        <f t="shared" si="9"/>
        <v>47674.166666666657</v>
      </c>
      <c r="I95" s="31"/>
      <c r="J95" s="59">
        <f t="shared" si="10"/>
        <v>0</v>
      </c>
    </row>
    <row r="96" spans="1:10">
      <c r="A96" s="24">
        <v>12</v>
      </c>
      <c r="B96" s="25" t="s">
        <v>35</v>
      </c>
      <c r="C96" s="37"/>
      <c r="D96" s="27">
        <v>49680</v>
      </c>
      <c r="E96" s="28">
        <f t="shared" si="11"/>
        <v>0</v>
      </c>
      <c r="F96" s="29">
        <v>0.05</v>
      </c>
      <c r="G96" s="30">
        <f t="shared" si="8"/>
        <v>0</v>
      </c>
      <c r="H96" s="31">
        <f t="shared" si="9"/>
        <v>43700</v>
      </c>
      <c r="I96" s="31"/>
      <c r="J96" s="59">
        <f t="shared" si="10"/>
        <v>0</v>
      </c>
    </row>
    <row r="97" spans="1:10">
      <c r="A97" s="24">
        <v>13</v>
      </c>
      <c r="B97" s="25" t="s">
        <v>36</v>
      </c>
      <c r="C97" s="37"/>
      <c r="D97" s="38">
        <v>64152</v>
      </c>
      <c r="E97" s="28">
        <f t="shared" si="11"/>
        <v>0</v>
      </c>
      <c r="F97" s="29">
        <v>0.05</v>
      </c>
      <c r="G97" s="30">
        <f t="shared" si="8"/>
        <v>0</v>
      </c>
      <c r="H97" s="31">
        <f t="shared" si="9"/>
        <v>56429.999999999993</v>
      </c>
      <c r="I97" s="31"/>
      <c r="J97" s="59">
        <f t="shared" si="10"/>
        <v>0</v>
      </c>
    </row>
    <row r="98" spans="1:10">
      <c r="A98" s="24">
        <v>14</v>
      </c>
      <c r="B98" s="25" t="s">
        <v>37</v>
      </c>
      <c r="C98" s="37"/>
      <c r="D98" s="38">
        <v>65934</v>
      </c>
      <c r="E98" s="28">
        <f t="shared" si="11"/>
        <v>0</v>
      </c>
      <c r="F98" s="29">
        <v>0.05</v>
      </c>
      <c r="G98" s="30">
        <f t="shared" si="8"/>
        <v>0</v>
      </c>
      <c r="H98" s="31">
        <f t="shared" si="9"/>
        <v>57997.499999999993</v>
      </c>
      <c r="I98" s="31"/>
      <c r="J98" s="59">
        <f t="shared" si="10"/>
        <v>0</v>
      </c>
    </row>
    <row r="99" spans="1:10">
      <c r="A99" s="24">
        <v>15</v>
      </c>
      <c r="B99" s="25" t="s">
        <v>38</v>
      </c>
      <c r="C99" s="37"/>
      <c r="D99" s="38">
        <v>76626</v>
      </c>
      <c r="E99" s="28">
        <f t="shared" si="11"/>
        <v>0</v>
      </c>
      <c r="F99" s="29">
        <v>0.05</v>
      </c>
      <c r="G99" s="30">
        <f t="shared" si="8"/>
        <v>0</v>
      </c>
      <c r="H99" s="31">
        <f t="shared" si="9"/>
        <v>67402.5</v>
      </c>
      <c r="I99" s="31"/>
      <c r="J99" s="59">
        <f t="shared" si="10"/>
        <v>0</v>
      </c>
    </row>
    <row r="100" spans="1:10">
      <c r="A100" s="24">
        <v>16</v>
      </c>
      <c r="B100" s="25" t="s">
        <v>39</v>
      </c>
      <c r="C100" s="37"/>
      <c r="D100" s="38">
        <v>80190</v>
      </c>
      <c r="E100" s="28">
        <f t="shared" si="11"/>
        <v>0</v>
      </c>
      <c r="F100" s="29">
        <v>0.05</v>
      </c>
      <c r="G100" s="30">
        <f t="shared" si="8"/>
        <v>0</v>
      </c>
      <c r="H100" s="31">
        <f t="shared" si="9"/>
        <v>70537.5</v>
      </c>
      <c r="I100" s="31"/>
      <c r="J100" s="59">
        <f t="shared" si="10"/>
        <v>0</v>
      </c>
    </row>
    <row r="101" spans="1:10">
      <c r="A101" s="24">
        <v>17</v>
      </c>
      <c r="B101" s="25" t="s">
        <v>40</v>
      </c>
      <c r="C101" s="37"/>
      <c r="D101" s="38">
        <v>113832</v>
      </c>
      <c r="E101" s="28">
        <f t="shared" si="11"/>
        <v>0</v>
      </c>
      <c r="F101" s="29">
        <v>0.05</v>
      </c>
      <c r="G101" s="30">
        <f t="shared" si="8"/>
        <v>0</v>
      </c>
      <c r="H101" s="31">
        <f t="shared" si="9"/>
        <v>100130</v>
      </c>
      <c r="I101" s="31"/>
      <c r="J101" s="59">
        <f t="shared" si="10"/>
        <v>0</v>
      </c>
    </row>
    <row r="102" spans="1:10">
      <c r="A102" s="24">
        <v>18</v>
      </c>
      <c r="B102" s="25" t="s">
        <v>41</v>
      </c>
      <c r="C102" s="37"/>
      <c r="D102" s="39">
        <v>98010</v>
      </c>
      <c r="E102" s="28">
        <f t="shared" si="11"/>
        <v>0</v>
      </c>
      <c r="F102" s="29">
        <v>0.05</v>
      </c>
      <c r="G102" s="30">
        <f t="shared" si="8"/>
        <v>0</v>
      </c>
      <c r="H102" s="31">
        <f t="shared" si="9"/>
        <v>86212.5</v>
      </c>
      <c r="I102" s="31"/>
      <c r="J102" s="59">
        <f t="shared" si="10"/>
        <v>0</v>
      </c>
    </row>
    <row r="103" spans="1:10" ht="17.25">
      <c r="A103" s="40"/>
      <c r="B103" s="41" t="s">
        <v>42</v>
      </c>
      <c r="C103" s="42">
        <f>SUM(C85:C102)</f>
        <v>20</v>
      </c>
      <c r="D103" s="42"/>
      <c r="E103" s="43">
        <f>SUM(E85:E102)</f>
        <v>2070005</v>
      </c>
      <c r="F103" s="43"/>
      <c r="G103" s="111">
        <f>SUM(G85:G102)</f>
        <v>1966504.75</v>
      </c>
      <c r="H103" s="45"/>
      <c r="I103" s="45"/>
      <c r="J103" s="64">
        <f>SUM(J85:J102)</f>
        <v>1820837.7314814811</v>
      </c>
    </row>
    <row r="104" spans="1:10" ht="31.5">
      <c r="A104" s="46"/>
      <c r="B104" s="47"/>
      <c r="C104" s="48"/>
      <c r="D104" s="48"/>
      <c r="E104" s="49"/>
      <c r="F104" s="49"/>
      <c r="G104" s="50"/>
      <c r="H104" s="51"/>
      <c r="I104" s="51"/>
      <c r="J104" s="65">
        <f>J103*0.08</f>
        <v>145667.01851851848</v>
      </c>
    </row>
    <row r="105" spans="1:10" ht="18">
      <c r="A105" s="283" t="s">
        <v>43</v>
      </c>
      <c r="B105" s="283"/>
      <c r="C105" s="284" t="s">
        <v>44</v>
      </c>
      <c r="D105" s="284"/>
      <c r="E105" s="54"/>
      <c r="F105" s="54"/>
      <c r="G105" s="55" t="s">
        <v>45</v>
      </c>
      <c r="H105" s="56"/>
      <c r="I105" s="56"/>
      <c r="J105" s="225">
        <f>SUM(J103:J104)</f>
        <v>1966504.7499999995</v>
      </c>
    </row>
    <row r="110" spans="1:10" ht="15.75">
      <c r="A110" s="279" t="s">
        <v>0</v>
      </c>
      <c r="B110" s="279"/>
      <c r="C110" s="279"/>
      <c r="D110" s="279"/>
      <c r="E110" s="279"/>
      <c r="F110" s="279"/>
      <c r="G110" s="279"/>
      <c r="H110" s="3"/>
      <c r="I110" s="3"/>
      <c r="J110" s="59"/>
    </row>
    <row r="111" spans="1:10" ht="15.75">
      <c r="A111" s="279" t="s">
        <v>1</v>
      </c>
      <c r="B111" s="279"/>
      <c r="C111" s="279"/>
      <c r="D111" s="279"/>
      <c r="E111" s="279"/>
      <c r="F111" s="279"/>
      <c r="G111" s="279"/>
      <c r="H111" s="3"/>
      <c r="I111" s="3"/>
      <c r="J111" s="59"/>
    </row>
    <row r="112" spans="1:10" ht="15.75">
      <c r="A112" s="279" t="s">
        <v>2</v>
      </c>
      <c r="B112" s="279"/>
      <c r="C112" s="279"/>
      <c r="D112" s="279"/>
      <c r="E112" s="279"/>
      <c r="F112" s="279"/>
      <c r="G112" s="279"/>
      <c r="H112" s="3"/>
      <c r="I112" s="3"/>
      <c r="J112" s="59"/>
    </row>
    <row r="113" spans="1:10" ht="15.75">
      <c r="A113" s="279" t="s">
        <v>4</v>
      </c>
      <c r="B113" s="279"/>
      <c r="C113" s="279"/>
      <c r="D113" s="279"/>
      <c r="E113" s="279"/>
      <c r="F113" s="279"/>
      <c r="G113" s="279"/>
      <c r="H113" s="3"/>
      <c r="I113" s="3"/>
      <c r="J113" s="59"/>
    </row>
    <row r="114" spans="1:10" ht="15.75">
      <c r="A114" s="280" t="s">
        <v>6</v>
      </c>
      <c r="B114" s="280"/>
      <c r="C114" s="280"/>
      <c r="D114" s="280"/>
      <c r="E114" s="280"/>
      <c r="F114" s="280"/>
      <c r="G114" s="280"/>
      <c r="H114" s="3"/>
      <c r="I114" s="3"/>
      <c r="J114" s="59"/>
    </row>
    <row r="115" spans="1:10" ht="27.75">
      <c r="A115" s="9"/>
      <c r="B115" s="9"/>
      <c r="C115" s="281" t="s">
        <v>92</v>
      </c>
      <c r="D115" s="281"/>
      <c r="E115" s="281"/>
      <c r="F115" s="281"/>
      <c r="G115" s="281"/>
      <c r="H115" s="10"/>
      <c r="I115" s="3"/>
      <c r="J115" s="59"/>
    </row>
    <row r="116" spans="1:10" ht="25.5">
      <c r="A116" s="11" t="s">
        <v>8</v>
      </c>
      <c r="B116" s="282"/>
      <c r="C116" s="282"/>
      <c r="D116" s="282"/>
      <c r="E116" s="226"/>
      <c r="F116" s="226"/>
      <c r="G116" s="226"/>
      <c r="H116" s="15"/>
      <c r="I116" s="15"/>
      <c r="J116" s="59"/>
    </row>
    <row r="117" spans="1:10" ht="15.75">
      <c r="A117" s="11" t="s">
        <v>9</v>
      </c>
      <c r="B117" s="286" t="s">
        <v>93</v>
      </c>
      <c r="C117" s="286"/>
      <c r="D117" s="286"/>
      <c r="E117" s="286"/>
      <c r="F117" s="11"/>
      <c r="G117" s="16"/>
      <c r="H117" s="17"/>
      <c r="I117" s="17"/>
      <c r="J117" s="60"/>
    </row>
    <row r="118" spans="1:10" ht="15.75">
      <c r="A118" s="11" t="s">
        <v>11</v>
      </c>
      <c r="B118" s="289"/>
      <c r="C118" s="289"/>
      <c r="D118" s="289"/>
      <c r="E118" s="289"/>
      <c r="F118" s="227"/>
      <c r="G118" s="19" t="s">
        <v>13</v>
      </c>
      <c r="H118" s="228"/>
      <c r="I118" s="3"/>
      <c r="J118" s="59"/>
    </row>
    <row r="119" spans="1:10" ht="15.75">
      <c r="A119" s="190" t="s">
        <v>14</v>
      </c>
      <c r="B119" s="190" t="s">
        <v>16</v>
      </c>
      <c r="C119" s="190" t="s">
        <v>17</v>
      </c>
      <c r="D119" s="191" t="s">
        <v>18</v>
      </c>
      <c r="E119" s="192" t="s">
        <v>19</v>
      </c>
      <c r="F119" s="192" t="s">
        <v>20</v>
      </c>
      <c r="G119" s="190" t="s">
        <v>21</v>
      </c>
      <c r="H119" s="3"/>
      <c r="I119" s="3"/>
      <c r="J119" s="59"/>
    </row>
    <row r="120" spans="1:10" ht="19.5" customHeight="1">
      <c r="A120" s="24">
        <v>1</v>
      </c>
      <c r="B120" s="25" t="s">
        <v>23</v>
      </c>
      <c r="C120" s="26">
        <v>1</v>
      </c>
      <c r="D120" s="27">
        <v>79305</v>
      </c>
      <c r="E120" s="28">
        <f>C120*D120</f>
        <v>79305</v>
      </c>
      <c r="F120" s="29">
        <v>0.05</v>
      </c>
      <c r="G120" s="30">
        <f t="shared" ref="G120:G137" si="12">E120-E120*F120</f>
        <v>75339.75</v>
      </c>
      <c r="H120" s="31">
        <f t="shared" ref="H120:H137" si="13">D120/1.08*0.95</f>
        <v>69759.027777777766</v>
      </c>
      <c r="I120" s="31"/>
      <c r="J120" s="59">
        <f t="shared" ref="J120:J137" si="14">H120*C120</f>
        <v>69759.027777777766</v>
      </c>
    </row>
    <row r="121" spans="1:10">
      <c r="A121" s="24">
        <v>2</v>
      </c>
      <c r="B121" s="25" t="s">
        <v>25</v>
      </c>
      <c r="C121" s="32"/>
      <c r="D121" s="33">
        <v>128591</v>
      </c>
      <c r="E121" s="28">
        <f>D121*C121</f>
        <v>0</v>
      </c>
      <c r="F121" s="29">
        <v>0.05</v>
      </c>
      <c r="G121" s="30">
        <f t="shared" si="12"/>
        <v>0</v>
      </c>
      <c r="H121" s="31">
        <f t="shared" si="13"/>
        <v>113112.45370370369</v>
      </c>
      <c r="I121" s="31"/>
      <c r="J121" s="59">
        <f t="shared" si="14"/>
        <v>0</v>
      </c>
    </row>
    <row r="122" spans="1:10">
      <c r="A122" s="24">
        <v>3</v>
      </c>
      <c r="B122" s="25" t="s">
        <v>26</v>
      </c>
      <c r="C122" s="34"/>
      <c r="D122" s="27">
        <v>60043</v>
      </c>
      <c r="E122" s="28">
        <f>C122*D122</f>
        <v>0</v>
      </c>
      <c r="F122" s="29">
        <v>0.05</v>
      </c>
      <c r="G122" s="30">
        <f t="shared" si="12"/>
        <v>0</v>
      </c>
      <c r="H122" s="31">
        <f t="shared" si="13"/>
        <v>52815.601851851847</v>
      </c>
      <c r="I122" s="31"/>
      <c r="J122" s="59">
        <f t="shared" si="14"/>
        <v>0</v>
      </c>
    </row>
    <row r="123" spans="1:10">
      <c r="A123" s="24">
        <v>4</v>
      </c>
      <c r="B123" s="25" t="s">
        <v>27</v>
      </c>
      <c r="C123" s="35"/>
      <c r="D123" s="27">
        <v>115781</v>
      </c>
      <c r="E123" s="28">
        <f>D123*C123</f>
        <v>0</v>
      </c>
      <c r="F123" s="29">
        <v>0.05</v>
      </c>
      <c r="G123" s="30">
        <f t="shared" si="12"/>
        <v>0</v>
      </c>
      <c r="H123" s="31">
        <f t="shared" si="13"/>
        <v>101844.39814814813</v>
      </c>
      <c r="I123" s="31"/>
      <c r="J123" s="59">
        <f t="shared" si="14"/>
        <v>0</v>
      </c>
    </row>
    <row r="124" spans="1:10">
      <c r="A124" s="24">
        <v>5</v>
      </c>
      <c r="B124" s="25" t="s">
        <v>28</v>
      </c>
      <c r="C124" s="32">
        <v>1</v>
      </c>
      <c r="D124" s="27">
        <v>119943</v>
      </c>
      <c r="E124" s="28">
        <f>C124*D124</f>
        <v>119943</v>
      </c>
      <c r="F124" s="29">
        <v>0.05</v>
      </c>
      <c r="G124" s="30">
        <f t="shared" si="12"/>
        <v>113945.85</v>
      </c>
      <c r="H124" s="31">
        <f t="shared" si="13"/>
        <v>105505.41666666666</v>
      </c>
      <c r="I124" s="31"/>
      <c r="J124" s="59">
        <f t="shared" si="14"/>
        <v>105505.41666666666</v>
      </c>
    </row>
    <row r="125" spans="1:10">
      <c r="A125" s="24">
        <v>6</v>
      </c>
      <c r="B125" s="25" t="s">
        <v>29</v>
      </c>
      <c r="C125" s="26">
        <v>1</v>
      </c>
      <c r="D125" s="27">
        <v>94810</v>
      </c>
      <c r="E125" s="28">
        <f t="shared" ref="E125:E137" si="15">D125*C125</f>
        <v>94810</v>
      </c>
      <c r="F125" s="29">
        <v>0.05</v>
      </c>
      <c r="G125" s="30">
        <f t="shared" si="12"/>
        <v>90069.5</v>
      </c>
      <c r="H125" s="31">
        <f t="shared" si="13"/>
        <v>83397.685185185182</v>
      </c>
      <c r="I125" s="31"/>
      <c r="J125" s="59">
        <f t="shared" si="14"/>
        <v>83397.685185185182</v>
      </c>
    </row>
    <row r="126" spans="1:10">
      <c r="A126" s="24">
        <v>7</v>
      </c>
      <c r="B126" s="25" t="s">
        <v>30</v>
      </c>
      <c r="C126" s="34"/>
      <c r="D126" s="27">
        <v>141396</v>
      </c>
      <c r="E126" s="28">
        <f t="shared" si="15"/>
        <v>0</v>
      </c>
      <c r="F126" s="29">
        <v>0.05</v>
      </c>
      <c r="G126" s="30">
        <f t="shared" si="12"/>
        <v>0</v>
      </c>
      <c r="H126" s="31">
        <f t="shared" si="13"/>
        <v>124376.11111111111</v>
      </c>
      <c r="I126" s="31"/>
      <c r="J126" s="59">
        <f t="shared" si="14"/>
        <v>0</v>
      </c>
    </row>
    <row r="127" spans="1:10">
      <c r="A127" s="24">
        <v>8</v>
      </c>
      <c r="B127" s="25" t="s">
        <v>31</v>
      </c>
      <c r="C127" s="26"/>
      <c r="D127" s="27">
        <v>232931</v>
      </c>
      <c r="E127" s="28">
        <f t="shared" si="15"/>
        <v>0</v>
      </c>
      <c r="F127" s="29">
        <v>0.05</v>
      </c>
      <c r="G127" s="30">
        <f t="shared" si="12"/>
        <v>0</v>
      </c>
      <c r="H127" s="31">
        <f t="shared" si="13"/>
        <v>204893.00925925921</v>
      </c>
      <c r="I127" s="31"/>
      <c r="J127" s="59">
        <f t="shared" si="14"/>
        <v>0</v>
      </c>
    </row>
    <row r="128" spans="1:10">
      <c r="A128" s="24">
        <v>9</v>
      </c>
      <c r="B128" s="36" t="s">
        <v>32</v>
      </c>
      <c r="C128" s="26"/>
      <c r="D128" s="27">
        <v>101534</v>
      </c>
      <c r="E128" s="28">
        <f t="shared" si="15"/>
        <v>0</v>
      </c>
      <c r="F128" s="29">
        <v>0.05</v>
      </c>
      <c r="G128" s="30">
        <f t="shared" si="12"/>
        <v>0</v>
      </c>
      <c r="H128" s="31">
        <f t="shared" si="13"/>
        <v>89312.314814814818</v>
      </c>
      <c r="I128" s="31"/>
      <c r="J128" s="59">
        <f t="shared" si="14"/>
        <v>0</v>
      </c>
    </row>
    <row r="129" spans="1:10">
      <c r="A129" s="24">
        <v>10</v>
      </c>
      <c r="B129" s="36" t="s">
        <v>33</v>
      </c>
      <c r="C129" s="37"/>
      <c r="D129" s="33">
        <v>110148</v>
      </c>
      <c r="E129" s="28">
        <f t="shared" si="15"/>
        <v>0</v>
      </c>
      <c r="F129" s="29">
        <v>0.05</v>
      </c>
      <c r="G129" s="30">
        <f t="shared" si="12"/>
        <v>0</v>
      </c>
      <c r="H129" s="31">
        <f t="shared" si="13"/>
        <v>96889.444444444423</v>
      </c>
      <c r="I129" s="31"/>
      <c r="J129" s="59">
        <f t="shared" si="14"/>
        <v>0</v>
      </c>
    </row>
    <row r="130" spans="1:10">
      <c r="A130" s="24">
        <v>11</v>
      </c>
      <c r="B130" s="25" t="s">
        <v>34</v>
      </c>
      <c r="C130" s="37">
        <v>1</v>
      </c>
      <c r="D130" s="27">
        <v>54198</v>
      </c>
      <c r="E130" s="28">
        <f t="shared" si="15"/>
        <v>54198</v>
      </c>
      <c r="F130" s="29">
        <v>0.05</v>
      </c>
      <c r="G130" s="30">
        <f t="shared" si="12"/>
        <v>51488.1</v>
      </c>
      <c r="H130" s="31">
        <f t="shared" si="13"/>
        <v>47674.166666666657</v>
      </c>
      <c r="I130" s="31"/>
      <c r="J130" s="59">
        <f t="shared" si="14"/>
        <v>47674.166666666657</v>
      </c>
    </row>
    <row r="131" spans="1:10">
      <c r="A131" s="24">
        <v>12</v>
      </c>
      <c r="B131" s="25" t="s">
        <v>35</v>
      </c>
      <c r="C131" s="37"/>
      <c r="D131" s="27">
        <v>49680</v>
      </c>
      <c r="E131" s="28">
        <f t="shared" si="15"/>
        <v>0</v>
      </c>
      <c r="F131" s="29">
        <v>0.05</v>
      </c>
      <c r="G131" s="30">
        <f t="shared" si="12"/>
        <v>0</v>
      </c>
      <c r="H131" s="31">
        <f t="shared" si="13"/>
        <v>43700</v>
      </c>
      <c r="I131" s="31"/>
      <c r="J131" s="59">
        <f t="shared" si="14"/>
        <v>0</v>
      </c>
    </row>
    <row r="132" spans="1:10">
      <c r="A132" s="24">
        <v>13</v>
      </c>
      <c r="B132" s="25" t="s">
        <v>36</v>
      </c>
      <c r="C132" s="37">
        <v>1</v>
      </c>
      <c r="D132" s="38">
        <v>64152</v>
      </c>
      <c r="E132" s="28">
        <f t="shared" si="15"/>
        <v>64152</v>
      </c>
      <c r="F132" s="29">
        <v>0.05</v>
      </c>
      <c r="G132" s="30">
        <f t="shared" si="12"/>
        <v>60944.4</v>
      </c>
      <c r="H132" s="31">
        <f t="shared" si="13"/>
        <v>56429.999999999993</v>
      </c>
      <c r="I132" s="31"/>
      <c r="J132" s="59">
        <f t="shared" si="14"/>
        <v>56429.999999999993</v>
      </c>
    </row>
    <row r="133" spans="1:10">
      <c r="A133" s="24">
        <v>14</v>
      </c>
      <c r="B133" s="25" t="s">
        <v>37</v>
      </c>
      <c r="C133" s="37"/>
      <c r="D133" s="38">
        <v>65934</v>
      </c>
      <c r="E133" s="28">
        <f t="shared" si="15"/>
        <v>0</v>
      </c>
      <c r="F133" s="29">
        <v>0.05</v>
      </c>
      <c r="G133" s="30">
        <f t="shared" si="12"/>
        <v>0</v>
      </c>
      <c r="H133" s="31">
        <f t="shared" si="13"/>
        <v>57997.499999999993</v>
      </c>
      <c r="I133" s="31"/>
      <c r="J133" s="59">
        <f t="shared" si="14"/>
        <v>0</v>
      </c>
    </row>
    <row r="134" spans="1:10">
      <c r="A134" s="24">
        <v>15</v>
      </c>
      <c r="B134" s="25" t="s">
        <v>38</v>
      </c>
      <c r="C134" s="37"/>
      <c r="D134" s="38">
        <v>76626</v>
      </c>
      <c r="E134" s="28">
        <f t="shared" si="15"/>
        <v>0</v>
      </c>
      <c r="F134" s="29">
        <v>0.05</v>
      </c>
      <c r="G134" s="30">
        <f t="shared" si="12"/>
        <v>0</v>
      </c>
      <c r="H134" s="31">
        <f t="shared" si="13"/>
        <v>67402.5</v>
      </c>
      <c r="I134" s="31"/>
      <c r="J134" s="59">
        <f t="shared" si="14"/>
        <v>0</v>
      </c>
    </row>
    <row r="135" spans="1:10">
      <c r="A135" s="24">
        <v>16</v>
      </c>
      <c r="B135" s="25" t="s">
        <v>39</v>
      </c>
      <c r="C135" s="37"/>
      <c r="D135" s="38">
        <v>80190</v>
      </c>
      <c r="E135" s="28">
        <f t="shared" si="15"/>
        <v>0</v>
      </c>
      <c r="F135" s="29">
        <v>0.05</v>
      </c>
      <c r="G135" s="30">
        <f t="shared" si="12"/>
        <v>0</v>
      </c>
      <c r="H135" s="31">
        <f t="shared" si="13"/>
        <v>70537.5</v>
      </c>
      <c r="I135" s="31"/>
      <c r="J135" s="59">
        <f t="shared" si="14"/>
        <v>0</v>
      </c>
    </row>
    <row r="136" spans="1:10">
      <c r="A136" s="24">
        <v>17</v>
      </c>
      <c r="B136" s="25" t="s">
        <v>40</v>
      </c>
      <c r="C136" s="37"/>
      <c r="D136" s="38">
        <v>113832</v>
      </c>
      <c r="E136" s="28">
        <f t="shared" si="15"/>
        <v>0</v>
      </c>
      <c r="F136" s="29">
        <v>0.05</v>
      </c>
      <c r="G136" s="30">
        <f t="shared" si="12"/>
        <v>0</v>
      </c>
      <c r="H136" s="31">
        <f t="shared" si="13"/>
        <v>100130</v>
      </c>
      <c r="I136" s="31"/>
      <c r="J136" s="59">
        <f t="shared" si="14"/>
        <v>0</v>
      </c>
    </row>
    <row r="137" spans="1:10">
      <c r="A137" s="24">
        <v>18</v>
      </c>
      <c r="B137" s="25" t="s">
        <v>41</v>
      </c>
      <c r="C137" s="37">
        <v>1</v>
      </c>
      <c r="D137" s="39">
        <v>98010</v>
      </c>
      <c r="E137" s="28">
        <f t="shared" si="15"/>
        <v>98010</v>
      </c>
      <c r="F137" s="29">
        <v>0.05</v>
      </c>
      <c r="G137" s="30">
        <f t="shared" si="12"/>
        <v>93109.5</v>
      </c>
      <c r="H137" s="31">
        <f t="shared" si="13"/>
        <v>86212.5</v>
      </c>
      <c r="I137" s="31"/>
      <c r="J137" s="59">
        <f t="shared" si="14"/>
        <v>86212.5</v>
      </c>
    </row>
    <row r="138" spans="1:10" ht="17.25">
      <c r="A138" s="40"/>
      <c r="B138" s="41" t="s">
        <v>42</v>
      </c>
      <c r="C138" s="42">
        <f>SUM(C120:C137)</f>
        <v>6</v>
      </c>
      <c r="D138" s="42"/>
      <c r="E138" s="43">
        <f>SUM(E120:E137)</f>
        <v>510418</v>
      </c>
      <c r="F138" s="43"/>
      <c r="G138" s="111">
        <f>SUM(G120:G137)</f>
        <v>484897.1</v>
      </c>
      <c r="H138" s="45"/>
      <c r="I138" s="45"/>
      <c r="J138" s="64">
        <f>SUM(J120:J137)</f>
        <v>448978.79629629629</v>
      </c>
    </row>
    <row r="139" spans="1:10" ht="31.5">
      <c r="A139" s="46"/>
      <c r="B139" s="47"/>
      <c r="C139" s="48"/>
      <c r="D139" s="48"/>
      <c r="E139" s="49"/>
      <c r="F139" s="49"/>
      <c r="G139" s="50"/>
      <c r="H139" s="51"/>
      <c r="I139" s="51"/>
      <c r="J139" s="65">
        <f>J138*0.08</f>
        <v>35918.303703703707</v>
      </c>
    </row>
    <row r="140" spans="1:10" ht="18">
      <c r="A140" s="283" t="s">
        <v>43</v>
      </c>
      <c r="B140" s="283"/>
      <c r="C140" s="284" t="s">
        <v>44</v>
      </c>
      <c r="D140" s="284"/>
      <c r="E140" s="54"/>
      <c r="F140" s="54"/>
      <c r="G140" s="55" t="s">
        <v>45</v>
      </c>
      <c r="H140" s="56"/>
      <c r="I140" s="56"/>
      <c r="J140" s="225">
        <f>SUM(J138:J139)</f>
        <v>484897.1</v>
      </c>
    </row>
    <row r="146" spans="1:10" ht="15.75">
      <c r="A146" s="279" t="s">
        <v>0</v>
      </c>
      <c r="B146" s="279"/>
      <c r="C146" s="279"/>
      <c r="D146" s="279"/>
      <c r="E146" s="279"/>
      <c r="F146" s="279"/>
      <c r="G146" s="279"/>
      <c r="H146" s="3"/>
      <c r="I146" s="3"/>
      <c r="J146" s="59"/>
    </row>
    <row r="147" spans="1:10" ht="15.75">
      <c r="A147" s="279" t="s">
        <v>1</v>
      </c>
      <c r="B147" s="279"/>
      <c r="C147" s="279"/>
      <c r="D147" s="279"/>
      <c r="E147" s="279"/>
      <c r="F147" s="279"/>
      <c r="G147" s="279"/>
      <c r="H147" s="3"/>
      <c r="I147" s="3"/>
      <c r="J147" s="59"/>
    </row>
    <row r="148" spans="1:10" ht="15.75">
      <c r="A148" s="279" t="s">
        <v>2</v>
      </c>
      <c r="B148" s="279"/>
      <c r="C148" s="279"/>
      <c r="D148" s="279"/>
      <c r="E148" s="279"/>
      <c r="F148" s="279"/>
      <c r="G148" s="279"/>
      <c r="H148" s="3"/>
      <c r="I148" s="3"/>
      <c r="J148" s="59"/>
    </row>
    <row r="149" spans="1:10" ht="15.75">
      <c r="A149" s="279" t="s">
        <v>4</v>
      </c>
      <c r="B149" s="279"/>
      <c r="C149" s="279"/>
      <c r="D149" s="279"/>
      <c r="E149" s="279"/>
      <c r="F149" s="279"/>
      <c r="G149" s="279"/>
      <c r="H149" s="3"/>
      <c r="I149" s="3"/>
      <c r="J149" s="59"/>
    </row>
    <row r="150" spans="1:10" ht="15.75">
      <c r="A150" s="280" t="s">
        <v>6</v>
      </c>
      <c r="B150" s="280"/>
      <c r="C150" s="280"/>
      <c r="D150" s="280"/>
      <c r="E150" s="280"/>
      <c r="F150" s="280"/>
      <c r="G150" s="280"/>
      <c r="H150" s="3"/>
      <c r="I150" s="3"/>
      <c r="J150" s="59"/>
    </row>
    <row r="151" spans="1:10" ht="27.75">
      <c r="A151" s="9"/>
      <c r="B151" s="9"/>
      <c r="C151" s="281" t="s">
        <v>94</v>
      </c>
      <c r="D151" s="281"/>
      <c r="E151" s="281"/>
      <c r="F151" s="281"/>
      <c r="G151" s="281"/>
      <c r="H151" s="10" t="s">
        <v>95</v>
      </c>
      <c r="I151" s="3"/>
      <c r="J151" s="59"/>
    </row>
    <row r="152" spans="1:10" ht="25.5">
      <c r="A152" s="11" t="s">
        <v>8</v>
      </c>
      <c r="B152" s="282"/>
      <c r="C152" s="282"/>
      <c r="D152" s="282"/>
      <c r="E152" s="226"/>
      <c r="F152" s="226"/>
      <c r="G152" s="226"/>
      <c r="H152" s="15"/>
      <c r="I152" s="15"/>
      <c r="J152" s="59"/>
    </row>
    <row r="153" spans="1:10" ht="15.75">
      <c r="A153" s="11" t="s">
        <v>9</v>
      </c>
      <c r="B153" s="286" t="s">
        <v>96</v>
      </c>
      <c r="C153" s="286"/>
      <c r="D153" s="286"/>
      <c r="E153" s="286"/>
      <c r="F153" s="11"/>
      <c r="G153" s="16"/>
      <c r="H153" s="17"/>
      <c r="I153" s="17"/>
      <c r="J153" s="60"/>
    </row>
    <row r="154" spans="1:10" ht="25.5">
      <c r="A154" s="11" t="s">
        <v>11</v>
      </c>
      <c r="B154" s="290" t="s">
        <v>97</v>
      </c>
      <c r="C154" s="290"/>
      <c r="D154" s="290"/>
      <c r="E154" s="110"/>
      <c r="F154" s="227"/>
      <c r="G154" s="19" t="s">
        <v>13</v>
      </c>
      <c r="H154" s="228"/>
      <c r="I154" s="3"/>
      <c r="J154" s="59"/>
    </row>
    <row r="155" spans="1:10" ht="15.75">
      <c r="A155" s="190" t="s">
        <v>14</v>
      </c>
      <c r="B155" s="190" t="s">
        <v>16</v>
      </c>
      <c r="C155" s="190" t="s">
        <v>17</v>
      </c>
      <c r="D155" s="191" t="s">
        <v>18</v>
      </c>
      <c r="E155" s="192" t="s">
        <v>19</v>
      </c>
      <c r="F155" s="192" t="s">
        <v>20</v>
      </c>
      <c r="G155" s="190" t="s">
        <v>21</v>
      </c>
      <c r="H155" s="3"/>
      <c r="I155" s="3"/>
      <c r="J155" s="59"/>
    </row>
    <row r="156" spans="1:10" ht="19.5" customHeight="1">
      <c r="A156" s="24">
        <v>1</v>
      </c>
      <c r="B156" s="25" t="s">
        <v>23</v>
      </c>
      <c r="C156" s="26"/>
      <c r="D156" s="27">
        <v>79305</v>
      </c>
      <c r="E156" s="28">
        <f>C156*D156</f>
        <v>0</v>
      </c>
      <c r="F156" s="29">
        <v>0</v>
      </c>
      <c r="G156" s="30">
        <f t="shared" ref="G156:G173" si="16">E156-E156*F156</f>
        <v>0</v>
      </c>
      <c r="H156" s="31">
        <f t="shared" ref="H156:H173" si="17">D156/1.08</f>
        <v>73430.555555555547</v>
      </c>
      <c r="I156" s="31"/>
      <c r="J156" s="59">
        <f t="shared" ref="J156:J173" si="18">H156*C156</f>
        <v>0</v>
      </c>
    </row>
    <row r="157" spans="1:10">
      <c r="A157" s="24">
        <v>2</v>
      </c>
      <c r="B157" s="25" t="s">
        <v>25</v>
      </c>
      <c r="C157" s="32"/>
      <c r="D157" s="33">
        <v>128591</v>
      </c>
      <c r="E157" s="28">
        <f>D157*C157</f>
        <v>0</v>
      </c>
      <c r="F157" s="29">
        <v>0</v>
      </c>
      <c r="G157" s="30">
        <f t="shared" si="16"/>
        <v>0</v>
      </c>
      <c r="H157" s="31">
        <f t="shared" si="17"/>
        <v>119065.74074074073</v>
      </c>
      <c r="I157" s="31"/>
      <c r="J157" s="59">
        <f t="shared" si="18"/>
        <v>0</v>
      </c>
    </row>
    <row r="158" spans="1:10">
      <c r="A158" s="24">
        <v>3</v>
      </c>
      <c r="B158" s="25" t="s">
        <v>26</v>
      </c>
      <c r="C158" s="34"/>
      <c r="D158" s="27">
        <v>60043</v>
      </c>
      <c r="E158" s="28">
        <f>C158*D158</f>
        <v>0</v>
      </c>
      <c r="F158" s="29">
        <v>0</v>
      </c>
      <c r="G158" s="30">
        <f t="shared" si="16"/>
        <v>0</v>
      </c>
      <c r="H158" s="31">
        <f t="shared" si="17"/>
        <v>55595.370370370365</v>
      </c>
      <c r="I158" s="31"/>
      <c r="J158" s="59">
        <f t="shared" si="18"/>
        <v>0</v>
      </c>
    </row>
    <row r="159" spans="1:10">
      <c r="A159" s="24">
        <v>4</v>
      </c>
      <c r="B159" s="25" t="s">
        <v>27</v>
      </c>
      <c r="C159" s="35"/>
      <c r="D159" s="27">
        <v>115781</v>
      </c>
      <c r="E159" s="28">
        <f>D159*C159</f>
        <v>0</v>
      </c>
      <c r="F159" s="29">
        <v>0</v>
      </c>
      <c r="G159" s="30">
        <f t="shared" si="16"/>
        <v>0</v>
      </c>
      <c r="H159" s="31">
        <f t="shared" si="17"/>
        <v>107204.62962962962</v>
      </c>
      <c r="I159" s="31"/>
      <c r="J159" s="59">
        <f t="shared" si="18"/>
        <v>0</v>
      </c>
    </row>
    <row r="160" spans="1:10">
      <c r="A160" s="24">
        <v>5</v>
      </c>
      <c r="B160" s="25" t="s">
        <v>28</v>
      </c>
      <c r="C160" s="32">
        <v>15</v>
      </c>
      <c r="D160" s="27">
        <v>119943</v>
      </c>
      <c r="E160" s="28">
        <f>C160*D160</f>
        <v>1799145</v>
      </c>
      <c r="F160" s="29">
        <v>0</v>
      </c>
      <c r="G160" s="30">
        <f t="shared" si="16"/>
        <v>1799145</v>
      </c>
      <c r="H160" s="31">
        <f t="shared" si="17"/>
        <v>111058.33333333333</v>
      </c>
      <c r="I160" s="31"/>
      <c r="J160" s="59">
        <f t="shared" si="18"/>
        <v>1665875</v>
      </c>
    </row>
    <row r="161" spans="1:10">
      <c r="A161" s="24">
        <v>6</v>
      </c>
      <c r="B161" s="25" t="s">
        <v>29</v>
      </c>
      <c r="C161" s="26"/>
      <c r="D161" s="27">
        <v>94810</v>
      </c>
      <c r="E161" s="28">
        <f t="shared" ref="E161:E173" si="19">D161*C161</f>
        <v>0</v>
      </c>
      <c r="F161" s="29">
        <v>0</v>
      </c>
      <c r="G161" s="30">
        <f t="shared" si="16"/>
        <v>0</v>
      </c>
      <c r="H161" s="31">
        <f t="shared" si="17"/>
        <v>87787.037037037036</v>
      </c>
      <c r="I161" s="31"/>
      <c r="J161" s="59">
        <f t="shared" si="18"/>
        <v>0</v>
      </c>
    </row>
    <row r="162" spans="1:10">
      <c r="A162" s="24">
        <v>7</v>
      </c>
      <c r="B162" s="25" t="s">
        <v>30</v>
      </c>
      <c r="C162" s="34"/>
      <c r="D162" s="27">
        <v>141396</v>
      </c>
      <c r="E162" s="28">
        <f t="shared" si="19"/>
        <v>0</v>
      </c>
      <c r="F162" s="29">
        <v>0</v>
      </c>
      <c r="G162" s="30">
        <f t="shared" si="16"/>
        <v>0</v>
      </c>
      <c r="H162" s="31">
        <f t="shared" si="17"/>
        <v>130922.22222222222</v>
      </c>
      <c r="I162" s="31"/>
      <c r="J162" s="59">
        <f t="shared" si="18"/>
        <v>0</v>
      </c>
    </row>
    <row r="163" spans="1:10">
      <c r="A163" s="24">
        <v>8</v>
      </c>
      <c r="B163" s="25" t="s">
        <v>31</v>
      </c>
      <c r="C163" s="26"/>
      <c r="D163" s="27">
        <v>232931</v>
      </c>
      <c r="E163" s="28">
        <f t="shared" si="19"/>
        <v>0</v>
      </c>
      <c r="F163" s="29">
        <v>0</v>
      </c>
      <c r="G163" s="30">
        <f t="shared" si="16"/>
        <v>0</v>
      </c>
      <c r="H163" s="31">
        <f t="shared" si="17"/>
        <v>215676.85185185182</v>
      </c>
      <c r="I163" s="31"/>
      <c r="J163" s="59">
        <f t="shared" si="18"/>
        <v>0</v>
      </c>
    </row>
    <row r="164" spans="1:10">
      <c r="A164" s="24">
        <v>9</v>
      </c>
      <c r="B164" s="36" t="s">
        <v>32</v>
      </c>
      <c r="C164" s="26"/>
      <c r="D164" s="27">
        <v>101534</v>
      </c>
      <c r="E164" s="28">
        <f t="shared" si="19"/>
        <v>0</v>
      </c>
      <c r="F164" s="29">
        <v>0</v>
      </c>
      <c r="G164" s="30">
        <f t="shared" si="16"/>
        <v>0</v>
      </c>
      <c r="H164" s="31">
        <f t="shared" si="17"/>
        <v>94012.962962962964</v>
      </c>
      <c r="I164" s="31"/>
      <c r="J164" s="59">
        <f t="shared" si="18"/>
        <v>0</v>
      </c>
    </row>
    <row r="165" spans="1:10">
      <c r="A165" s="24">
        <v>10</v>
      </c>
      <c r="B165" s="36" t="s">
        <v>33</v>
      </c>
      <c r="C165" s="37"/>
      <c r="D165" s="33">
        <v>110148</v>
      </c>
      <c r="E165" s="28">
        <f t="shared" si="19"/>
        <v>0</v>
      </c>
      <c r="F165" s="29">
        <v>0</v>
      </c>
      <c r="G165" s="30">
        <f t="shared" si="16"/>
        <v>0</v>
      </c>
      <c r="H165" s="31">
        <f t="shared" si="17"/>
        <v>101988.88888888888</v>
      </c>
      <c r="I165" s="31"/>
      <c r="J165" s="59">
        <f t="shared" si="18"/>
        <v>0</v>
      </c>
    </row>
    <row r="166" spans="1:10">
      <c r="A166" s="24">
        <v>11</v>
      </c>
      <c r="B166" s="25" t="s">
        <v>34</v>
      </c>
      <c r="C166" s="37"/>
      <c r="D166" s="27">
        <v>54198</v>
      </c>
      <c r="E166" s="28">
        <f t="shared" si="19"/>
        <v>0</v>
      </c>
      <c r="F166" s="29">
        <v>0</v>
      </c>
      <c r="G166" s="30">
        <f t="shared" si="16"/>
        <v>0</v>
      </c>
      <c r="H166" s="31">
        <f t="shared" si="17"/>
        <v>50183.333333333328</v>
      </c>
      <c r="I166" s="31"/>
      <c r="J166" s="59">
        <f t="shared" si="18"/>
        <v>0</v>
      </c>
    </row>
    <row r="167" spans="1:10">
      <c r="A167" s="24">
        <v>12</v>
      </c>
      <c r="B167" s="25" t="s">
        <v>35</v>
      </c>
      <c r="C167" s="37"/>
      <c r="D167" s="27">
        <v>49680</v>
      </c>
      <c r="E167" s="28">
        <f t="shared" si="19"/>
        <v>0</v>
      </c>
      <c r="F167" s="29">
        <v>0</v>
      </c>
      <c r="G167" s="30">
        <f t="shared" si="16"/>
        <v>0</v>
      </c>
      <c r="H167" s="31">
        <f t="shared" si="17"/>
        <v>46000</v>
      </c>
      <c r="I167" s="31"/>
      <c r="J167" s="59">
        <f t="shared" si="18"/>
        <v>0</v>
      </c>
    </row>
    <row r="168" spans="1:10">
      <c r="A168" s="24">
        <v>13</v>
      </c>
      <c r="B168" s="25" t="s">
        <v>36</v>
      </c>
      <c r="C168" s="37"/>
      <c r="D168" s="38">
        <v>64152</v>
      </c>
      <c r="E168" s="28">
        <f t="shared" si="19"/>
        <v>0</v>
      </c>
      <c r="F168" s="29">
        <v>0</v>
      </c>
      <c r="G168" s="30">
        <f t="shared" si="16"/>
        <v>0</v>
      </c>
      <c r="H168" s="31">
        <f t="shared" si="17"/>
        <v>59399.999999999993</v>
      </c>
      <c r="I168" s="31"/>
      <c r="J168" s="59">
        <f t="shared" si="18"/>
        <v>0</v>
      </c>
    </row>
    <row r="169" spans="1:10">
      <c r="A169" s="24">
        <v>14</v>
      </c>
      <c r="B169" s="25" t="s">
        <v>37</v>
      </c>
      <c r="C169" s="37"/>
      <c r="D169" s="38">
        <v>65934</v>
      </c>
      <c r="E169" s="28">
        <f t="shared" si="19"/>
        <v>0</v>
      </c>
      <c r="F169" s="29">
        <v>0</v>
      </c>
      <c r="G169" s="30">
        <f t="shared" si="16"/>
        <v>0</v>
      </c>
      <c r="H169" s="31">
        <f t="shared" si="17"/>
        <v>61049.999999999993</v>
      </c>
      <c r="I169" s="31"/>
      <c r="J169" s="59">
        <f t="shared" si="18"/>
        <v>0</v>
      </c>
    </row>
    <row r="170" spans="1:10">
      <c r="A170" s="24">
        <v>15</v>
      </c>
      <c r="B170" s="25" t="s">
        <v>38</v>
      </c>
      <c r="C170" s="37"/>
      <c r="D170" s="38">
        <v>76626</v>
      </c>
      <c r="E170" s="28">
        <f t="shared" si="19"/>
        <v>0</v>
      </c>
      <c r="F170" s="29">
        <v>0</v>
      </c>
      <c r="G170" s="30">
        <f t="shared" si="16"/>
        <v>0</v>
      </c>
      <c r="H170" s="31">
        <f t="shared" si="17"/>
        <v>70950</v>
      </c>
      <c r="I170" s="31"/>
      <c r="J170" s="59">
        <f t="shared" si="18"/>
        <v>0</v>
      </c>
    </row>
    <row r="171" spans="1:10">
      <c r="A171" s="24">
        <v>16</v>
      </c>
      <c r="B171" s="25" t="s">
        <v>39</v>
      </c>
      <c r="C171" s="37"/>
      <c r="D171" s="38">
        <v>80190</v>
      </c>
      <c r="E171" s="28">
        <f t="shared" si="19"/>
        <v>0</v>
      </c>
      <c r="F171" s="29">
        <v>0</v>
      </c>
      <c r="G171" s="30">
        <f t="shared" si="16"/>
        <v>0</v>
      </c>
      <c r="H171" s="31">
        <f t="shared" si="17"/>
        <v>74250</v>
      </c>
      <c r="I171" s="31"/>
      <c r="J171" s="59">
        <f t="shared" si="18"/>
        <v>0</v>
      </c>
    </row>
    <row r="172" spans="1:10">
      <c r="A172" s="24">
        <v>17</v>
      </c>
      <c r="B172" s="25" t="s">
        <v>40</v>
      </c>
      <c r="C172" s="37"/>
      <c r="D172" s="38">
        <v>113832</v>
      </c>
      <c r="E172" s="28">
        <f t="shared" si="19"/>
        <v>0</v>
      </c>
      <c r="F172" s="29">
        <v>0</v>
      </c>
      <c r="G172" s="30">
        <f t="shared" si="16"/>
        <v>0</v>
      </c>
      <c r="H172" s="31">
        <f t="shared" si="17"/>
        <v>105400</v>
      </c>
      <c r="I172" s="31"/>
      <c r="J172" s="59">
        <f t="shared" si="18"/>
        <v>0</v>
      </c>
    </row>
    <row r="173" spans="1:10">
      <c r="A173" s="24">
        <v>18</v>
      </c>
      <c r="B173" s="25" t="s">
        <v>41</v>
      </c>
      <c r="C173" s="37"/>
      <c r="D173" s="39">
        <v>98010</v>
      </c>
      <c r="E173" s="28">
        <f t="shared" si="19"/>
        <v>0</v>
      </c>
      <c r="F173" s="29">
        <v>0</v>
      </c>
      <c r="G173" s="30">
        <f t="shared" si="16"/>
        <v>0</v>
      </c>
      <c r="H173" s="31">
        <f t="shared" si="17"/>
        <v>90750</v>
      </c>
      <c r="I173" s="31"/>
      <c r="J173" s="59">
        <f t="shared" si="18"/>
        <v>0</v>
      </c>
    </row>
    <row r="174" spans="1:10" ht="17.25">
      <c r="A174" s="40"/>
      <c r="B174" s="41" t="s">
        <v>42</v>
      </c>
      <c r="C174" s="42">
        <f>SUM(C156:C173)</f>
        <v>15</v>
      </c>
      <c r="D174" s="42"/>
      <c r="E174" s="43">
        <f>SUM(E156:E173)</f>
        <v>1799145</v>
      </c>
      <c r="F174" s="43"/>
      <c r="G174" s="111">
        <f>SUM(G156:G173)</f>
        <v>1799145</v>
      </c>
      <c r="H174" s="45"/>
      <c r="I174" s="45"/>
      <c r="J174" s="64">
        <f>SUM(J156:J173)</f>
        <v>1665875</v>
      </c>
    </row>
    <row r="175" spans="1:10" ht="31.5">
      <c r="A175" s="46"/>
      <c r="B175" s="47"/>
      <c r="C175" s="48"/>
      <c r="D175" s="48"/>
      <c r="E175" s="49"/>
      <c r="F175" s="49"/>
      <c r="G175" s="50"/>
      <c r="H175" s="51"/>
      <c r="I175" s="51"/>
      <c r="J175" s="65">
        <f>J174*0.08</f>
        <v>133270</v>
      </c>
    </row>
    <row r="176" spans="1:10" ht="18">
      <c r="A176" s="283" t="s">
        <v>43</v>
      </c>
      <c r="B176" s="283"/>
      <c r="C176" s="284" t="s">
        <v>44</v>
      </c>
      <c r="D176" s="284"/>
      <c r="E176" s="54"/>
      <c r="F176" s="54"/>
      <c r="G176" s="55" t="s">
        <v>45</v>
      </c>
      <c r="H176" s="56"/>
      <c r="I176" s="56"/>
      <c r="J176" s="225">
        <f>SUM(J174:J175)</f>
        <v>1799145</v>
      </c>
    </row>
    <row r="181" spans="1:10" ht="15.75">
      <c r="A181" s="279" t="s">
        <v>0</v>
      </c>
      <c r="B181" s="279"/>
      <c r="C181" s="279"/>
      <c r="D181" s="279"/>
      <c r="E181" s="279"/>
      <c r="F181" s="279"/>
      <c r="G181" s="279"/>
      <c r="H181" s="3"/>
      <c r="I181" s="3"/>
      <c r="J181" s="59"/>
    </row>
    <row r="182" spans="1:10" ht="15.75">
      <c r="A182" s="279" t="s">
        <v>1</v>
      </c>
      <c r="B182" s="279"/>
      <c r="C182" s="279"/>
      <c r="D182" s="279"/>
      <c r="E182" s="279"/>
      <c r="F182" s="279"/>
      <c r="G182" s="279"/>
      <c r="H182" s="3"/>
      <c r="I182" s="3"/>
      <c r="J182" s="59"/>
    </row>
    <row r="183" spans="1:10" ht="15.75">
      <c r="A183" s="279" t="s">
        <v>2</v>
      </c>
      <c r="B183" s="279"/>
      <c r="C183" s="279"/>
      <c r="D183" s="279"/>
      <c r="E183" s="279"/>
      <c r="F183" s="279"/>
      <c r="G183" s="279"/>
      <c r="H183" s="3"/>
      <c r="I183" s="3"/>
      <c r="J183" s="59"/>
    </row>
    <row r="184" spans="1:10" ht="15.75">
      <c r="A184" s="279" t="s">
        <v>4</v>
      </c>
      <c r="B184" s="279"/>
      <c r="C184" s="279"/>
      <c r="D184" s="279"/>
      <c r="E184" s="279"/>
      <c r="F184" s="279"/>
      <c r="G184" s="279"/>
      <c r="H184" s="3" t="s">
        <v>98</v>
      </c>
      <c r="I184" s="3"/>
      <c r="J184" s="59"/>
    </row>
    <row r="185" spans="1:10" ht="15.75">
      <c r="A185" s="280" t="s">
        <v>6</v>
      </c>
      <c r="B185" s="280"/>
      <c r="C185" s="280"/>
      <c r="D185" s="280"/>
      <c r="E185" s="280"/>
      <c r="F185" s="280"/>
      <c r="G185" s="280"/>
      <c r="H185" s="3"/>
      <c r="I185" s="3"/>
      <c r="J185" s="59"/>
    </row>
    <row r="186" spans="1:10" ht="27.75">
      <c r="A186" s="9"/>
      <c r="B186" s="9"/>
      <c r="C186" s="281" t="s">
        <v>99</v>
      </c>
      <c r="D186" s="281"/>
      <c r="E186" s="281"/>
      <c r="F186" s="281"/>
      <c r="G186" s="281"/>
      <c r="H186" s="10"/>
      <c r="I186" s="3"/>
      <c r="J186" s="59"/>
    </row>
    <row r="187" spans="1:10" ht="25.5">
      <c r="A187" s="11" t="s">
        <v>8</v>
      </c>
      <c r="B187" s="282"/>
      <c r="C187" s="282"/>
      <c r="D187" s="282"/>
      <c r="E187" s="226"/>
      <c r="F187" s="226"/>
      <c r="G187" s="226"/>
      <c r="H187" s="15"/>
      <c r="I187" s="15"/>
      <c r="J187" s="59"/>
    </row>
    <row r="188" spans="1:10" ht="15.75">
      <c r="A188" s="11" t="s">
        <v>9</v>
      </c>
      <c r="B188" s="286" t="s">
        <v>100</v>
      </c>
      <c r="C188" s="286"/>
      <c r="D188" s="286"/>
      <c r="E188" s="286"/>
      <c r="F188" s="11"/>
      <c r="G188" s="16"/>
      <c r="H188" s="17"/>
      <c r="I188" s="17"/>
      <c r="J188" s="60"/>
    </row>
    <row r="189" spans="1:10" ht="25.5">
      <c r="A189" s="11" t="s">
        <v>11</v>
      </c>
      <c r="B189" s="290"/>
      <c r="C189" s="290"/>
      <c r="D189" s="290"/>
      <c r="E189" s="110"/>
      <c r="F189" s="227"/>
      <c r="G189" s="19" t="s">
        <v>13</v>
      </c>
      <c r="H189" s="228"/>
      <c r="I189" s="3"/>
      <c r="J189" s="59"/>
    </row>
    <row r="190" spans="1:10" ht="15.75">
      <c r="A190" s="190" t="s">
        <v>14</v>
      </c>
      <c r="B190" s="190" t="s">
        <v>16</v>
      </c>
      <c r="C190" s="190" t="s">
        <v>17</v>
      </c>
      <c r="D190" s="191" t="s">
        <v>18</v>
      </c>
      <c r="E190" s="192" t="s">
        <v>19</v>
      </c>
      <c r="F190" s="192" t="s">
        <v>20</v>
      </c>
      <c r="G190" s="190" t="s">
        <v>21</v>
      </c>
      <c r="H190" s="3"/>
      <c r="I190" s="3"/>
      <c r="J190" s="59"/>
    </row>
    <row r="191" spans="1:10" ht="19.5" customHeight="1">
      <c r="A191" s="24">
        <v>1</v>
      </c>
      <c r="B191" s="25" t="s">
        <v>23</v>
      </c>
      <c r="C191" s="26">
        <v>2</v>
      </c>
      <c r="D191" s="27">
        <v>79305</v>
      </c>
      <c r="E191" s="28">
        <f>C191*D191</f>
        <v>158610</v>
      </c>
      <c r="F191" s="29">
        <v>0</v>
      </c>
      <c r="G191" s="30">
        <f t="shared" ref="G191:G208" si="20">E191-E191*F191</f>
        <v>158610</v>
      </c>
      <c r="H191" s="31">
        <f t="shared" ref="H191:H208" si="21">D191/1.08</f>
        <v>73430.555555555547</v>
      </c>
      <c r="I191" s="31"/>
      <c r="J191" s="59">
        <f t="shared" ref="J191:J208" si="22">H191*C191</f>
        <v>146861.11111111109</v>
      </c>
    </row>
    <row r="192" spans="1:10">
      <c r="A192" s="24">
        <v>2</v>
      </c>
      <c r="B192" s="25" t="s">
        <v>25</v>
      </c>
      <c r="C192" s="32"/>
      <c r="D192" s="33">
        <v>128591</v>
      </c>
      <c r="E192" s="28">
        <f>D192*C192</f>
        <v>0</v>
      </c>
      <c r="F192" s="29">
        <v>0</v>
      </c>
      <c r="G192" s="30">
        <f t="shared" si="20"/>
        <v>0</v>
      </c>
      <c r="H192" s="31">
        <f t="shared" si="21"/>
        <v>119065.74074074073</v>
      </c>
      <c r="I192" s="31"/>
      <c r="J192" s="59">
        <f t="shared" si="22"/>
        <v>0</v>
      </c>
    </row>
    <row r="193" spans="1:10">
      <c r="A193" s="24">
        <v>3</v>
      </c>
      <c r="B193" s="25" t="s">
        <v>26</v>
      </c>
      <c r="C193" s="34"/>
      <c r="D193" s="27">
        <v>60043</v>
      </c>
      <c r="E193" s="28">
        <f>C193*D193</f>
        <v>0</v>
      </c>
      <c r="F193" s="29">
        <v>0</v>
      </c>
      <c r="G193" s="30">
        <f t="shared" si="20"/>
        <v>0</v>
      </c>
      <c r="H193" s="31">
        <f t="shared" si="21"/>
        <v>55595.370370370365</v>
      </c>
      <c r="I193" s="31"/>
      <c r="J193" s="59">
        <f t="shared" si="22"/>
        <v>0</v>
      </c>
    </row>
    <row r="194" spans="1:10">
      <c r="A194" s="24">
        <v>4</v>
      </c>
      <c r="B194" s="25" t="s">
        <v>27</v>
      </c>
      <c r="C194" s="35"/>
      <c r="D194" s="27">
        <v>115781</v>
      </c>
      <c r="E194" s="28">
        <f>D194*C194</f>
        <v>0</v>
      </c>
      <c r="F194" s="29">
        <v>0</v>
      </c>
      <c r="G194" s="30">
        <f t="shared" si="20"/>
        <v>0</v>
      </c>
      <c r="H194" s="31">
        <f t="shared" si="21"/>
        <v>107204.62962962962</v>
      </c>
      <c r="I194" s="31"/>
      <c r="J194" s="59">
        <f t="shared" si="22"/>
        <v>0</v>
      </c>
    </row>
    <row r="195" spans="1:10">
      <c r="A195" s="24">
        <v>5</v>
      </c>
      <c r="B195" s="25" t="s">
        <v>28</v>
      </c>
      <c r="C195" s="32"/>
      <c r="D195" s="27">
        <v>119943</v>
      </c>
      <c r="E195" s="28">
        <f>C195*D195</f>
        <v>0</v>
      </c>
      <c r="F195" s="29">
        <v>0</v>
      </c>
      <c r="G195" s="30">
        <f t="shared" si="20"/>
        <v>0</v>
      </c>
      <c r="H195" s="31">
        <f t="shared" si="21"/>
        <v>111058.33333333333</v>
      </c>
      <c r="I195" s="31"/>
      <c r="J195" s="59">
        <f t="shared" si="22"/>
        <v>0</v>
      </c>
    </row>
    <row r="196" spans="1:10">
      <c r="A196" s="24">
        <v>6</v>
      </c>
      <c r="B196" s="25" t="s">
        <v>29</v>
      </c>
      <c r="C196" s="26"/>
      <c r="D196" s="27">
        <v>94810</v>
      </c>
      <c r="E196" s="28">
        <f t="shared" ref="E196:E208" si="23">D196*C196</f>
        <v>0</v>
      </c>
      <c r="F196" s="29">
        <v>0</v>
      </c>
      <c r="G196" s="30">
        <f t="shared" si="20"/>
        <v>0</v>
      </c>
      <c r="H196" s="31">
        <f t="shared" si="21"/>
        <v>87787.037037037036</v>
      </c>
      <c r="I196" s="31"/>
      <c r="J196" s="59">
        <f t="shared" si="22"/>
        <v>0</v>
      </c>
    </row>
    <row r="197" spans="1:10">
      <c r="A197" s="24">
        <v>7</v>
      </c>
      <c r="B197" s="25" t="s">
        <v>30</v>
      </c>
      <c r="C197" s="34"/>
      <c r="D197" s="27">
        <v>141396</v>
      </c>
      <c r="E197" s="28">
        <f t="shared" si="23"/>
        <v>0</v>
      </c>
      <c r="F197" s="29">
        <v>0</v>
      </c>
      <c r="G197" s="30">
        <f t="shared" si="20"/>
        <v>0</v>
      </c>
      <c r="H197" s="31">
        <f t="shared" si="21"/>
        <v>130922.22222222222</v>
      </c>
      <c r="I197" s="31"/>
      <c r="J197" s="59">
        <f t="shared" si="22"/>
        <v>0</v>
      </c>
    </row>
    <row r="198" spans="1:10">
      <c r="A198" s="24">
        <v>8</v>
      </c>
      <c r="B198" s="25" t="s">
        <v>31</v>
      </c>
      <c r="C198" s="26"/>
      <c r="D198" s="27">
        <v>232931</v>
      </c>
      <c r="E198" s="28">
        <f t="shared" si="23"/>
        <v>0</v>
      </c>
      <c r="F198" s="29">
        <v>0</v>
      </c>
      <c r="G198" s="30">
        <f t="shared" si="20"/>
        <v>0</v>
      </c>
      <c r="H198" s="31">
        <f t="shared" si="21"/>
        <v>215676.85185185182</v>
      </c>
      <c r="I198" s="31"/>
      <c r="J198" s="59">
        <f t="shared" si="22"/>
        <v>0</v>
      </c>
    </row>
    <row r="199" spans="1:10">
      <c r="A199" s="24">
        <v>9</v>
      </c>
      <c r="B199" s="36" t="s">
        <v>32</v>
      </c>
      <c r="C199" s="26"/>
      <c r="D199" s="27">
        <v>101534</v>
      </c>
      <c r="E199" s="28">
        <f t="shared" si="23"/>
        <v>0</v>
      </c>
      <c r="F199" s="29">
        <v>0</v>
      </c>
      <c r="G199" s="30">
        <f t="shared" si="20"/>
        <v>0</v>
      </c>
      <c r="H199" s="31">
        <f t="shared" si="21"/>
        <v>94012.962962962964</v>
      </c>
      <c r="I199" s="31"/>
      <c r="J199" s="59">
        <f t="shared" si="22"/>
        <v>0</v>
      </c>
    </row>
    <row r="200" spans="1:10">
      <c r="A200" s="24">
        <v>10</v>
      </c>
      <c r="B200" s="36" t="s">
        <v>33</v>
      </c>
      <c r="C200" s="37"/>
      <c r="D200" s="33">
        <v>110148</v>
      </c>
      <c r="E200" s="28">
        <f t="shared" si="23"/>
        <v>0</v>
      </c>
      <c r="F200" s="29">
        <v>0</v>
      </c>
      <c r="G200" s="30">
        <f t="shared" si="20"/>
        <v>0</v>
      </c>
      <c r="H200" s="31">
        <f t="shared" si="21"/>
        <v>101988.88888888888</v>
      </c>
      <c r="I200" s="31"/>
      <c r="J200" s="59">
        <f t="shared" si="22"/>
        <v>0</v>
      </c>
    </row>
    <row r="201" spans="1:10">
      <c r="A201" s="24">
        <v>11</v>
      </c>
      <c r="B201" s="25" t="s">
        <v>34</v>
      </c>
      <c r="C201" s="37">
        <v>3</v>
      </c>
      <c r="D201" s="27">
        <v>54198</v>
      </c>
      <c r="E201" s="28">
        <f t="shared" si="23"/>
        <v>162594</v>
      </c>
      <c r="F201" s="29">
        <v>0</v>
      </c>
      <c r="G201" s="30">
        <f t="shared" si="20"/>
        <v>162594</v>
      </c>
      <c r="H201" s="31">
        <f t="shared" si="21"/>
        <v>50183.333333333328</v>
      </c>
      <c r="I201" s="31"/>
      <c r="J201" s="59">
        <f t="shared" si="22"/>
        <v>150550</v>
      </c>
    </row>
    <row r="202" spans="1:10">
      <c r="A202" s="24">
        <v>12</v>
      </c>
      <c r="B202" s="25" t="s">
        <v>35</v>
      </c>
      <c r="C202" s="37"/>
      <c r="D202" s="27">
        <v>49680</v>
      </c>
      <c r="E202" s="28">
        <f t="shared" si="23"/>
        <v>0</v>
      </c>
      <c r="F202" s="29">
        <v>0</v>
      </c>
      <c r="G202" s="30">
        <f t="shared" si="20"/>
        <v>0</v>
      </c>
      <c r="H202" s="31">
        <f t="shared" si="21"/>
        <v>46000</v>
      </c>
      <c r="I202" s="31"/>
      <c r="J202" s="59">
        <f t="shared" si="22"/>
        <v>0</v>
      </c>
    </row>
    <row r="203" spans="1:10">
      <c r="A203" s="24">
        <v>13</v>
      </c>
      <c r="B203" s="25" t="s">
        <v>36</v>
      </c>
      <c r="C203" s="37"/>
      <c r="D203" s="38">
        <v>64152</v>
      </c>
      <c r="E203" s="28">
        <f t="shared" si="23"/>
        <v>0</v>
      </c>
      <c r="F203" s="29">
        <v>0</v>
      </c>
      <c r="G203" s="30">
        <f t="shared" si="20"/>
        <v>0</v>
      </c>
      <c r="H203" s="31">
        <f t="shared" si="21"/>
        <v>59399.999999999993</v>
      </c>
      <c r="I203" s="31"/>
      <c r="J203" s="59">
        <f t="shared" si="22"/>
        <v>0</v>
      </c>
    </row>
    <row r="204" spans="1:10">
      <c r="A204" s="24">
        <v>14</v>
      </c>
      <c r="B204" s="25" t="s">
        <v>37</v>
      </c>
      <c r="C204" s="37"/>
      <c r="D204" s="38">
        <v>65934</v>
      </c>
      <c r="E204" s="28">
        <f t="shared" si="23"/>
        <v>0</v>
      </c>
      <c r="F204" s="29">
        <v>0</v>
      </c>
      <c r="G204" s="30">
        <f t="shared" si="20"/>
        <v>0</v>
      </c>
      <c r="H204" s="31">
        <f t="shared" si="21"/>
        <v>61049.999999999993</v>
      </c>
      <c r="I204" s="31"/>
      <c r="J204" s="59">
        <f t="shared" si="22"/>
        <v>0</v>
      </c>
    </row>
    <row r="205" spans="1:10">
      <c r="A205" s="24">
        <v>15</v>
      </c>
      <c r="B205" s="25" t="s">
        <v>38</v>
      </c>
      <c r="C205" s="37"/>
      <c r="D205" s="38">
        <v>76626</v>
      </c>
      <c r="E205" s="28">
        <f t="shared" si="23"/>
        <v>0</v>
      </c>
      <c r="F205" s="29">
        <v>0</v>
      </c>
      <c r="G205" s="30">
        <f t="shared" si="20"/>
        <v>0</v>
      </c>
      <c r="H205" s="31">
        <f t="shared" si="21"/>
        <v>70950</v>
      </c>
      <c r="I205" s="31"/>
      <c r="J205" s="59">
        <f t="shared" si="22"/>
        <v>0</v>
      </c>
    </row>
    <row r="206" spans="1:10">
      <c r="A206" s="24">
        <v>16</v>
      </c>
      <c r="B206" s="25" t="s">
        <v>39</v>
      </c>
      <c r="C206" s="37"/>
      <c r="D206" s="38">
        <v>80190</v>
      </c>
      <c r="E206" s="28">
        <f t="shared" si="23"/>
        <v>0</v>
      </c>
      <c r="F206" s="29">
        <v>0</v>
      </c>
      <c r="G206" s="30">
        <f t="shared" si="20"/>
        <v>0</v>
      </c>
      <c r="H206" s="31">
        <f t="shared" si="21"/>
        <v>74250</v>
      </c>
      <c r="I206" s="31"/>
      <c r="J206" s="59">
        <f t="shared" si="22"/>
        <v>0</v>
      </c>
    </row>
    <row r="207" spans="1:10">
      <c r="A207" s="24">
        <v>17</v>
      </c>
      <c r="B207" s="25" t="s">
        <v>40</v>
      </c>
      <c r="C207" s="37"/>
      <c r="D207" s="38">
        <v>113832</v>
      </c>
      <c r="E207" s="28">
        <f t="shared" si="23"/>
        <v>0</v>
      </c>
      <c r="F207" s="29">
        <v>0</v>
      </c>
      <c r="G207" s="30">
        <f t="shared" si="20"/>
        <v>0</v>
      </c>
      <c r="H207" s="31">
        <f t="shared" si="21"/>
        <v>105400</v>
      </c>
      <c r="I207" s="31"/>
      <c r="J207" s="59">
        <f t="shared" si="22"/>
        <v>0</v>
      </c>
    </row>
    <row r="208" spans="1:10">
      <c r="A208" s="24">
        <v>18</v>
      </c>
      <c r="B208" s="25" t="s">
        <v>41</v>
      </c>
      <c r="C208" s="37"/>
      <c r="D208" s="39">
        <v>98010</v>
      </c>
      <c r="E208" s="28">
        <f t="shared" si="23"/>
        <v>0</v>
      </c>
      <c r="F208" s="29">
        <v>0</v>
      </c>
      <c r="G208" s="30">
        <f t="shared" si="20"/>
        <v>0</v>
      </c>
      <c r="H208" s="31">
        <f t="shared" si="21"/>
        <v>90750</v>
      </c>
      <c r="I208" s="31"/>
      <c r="J208" s="59">
        <f t="shared" si="22"/>
        <v>0</v>
      </c>
    </row>
    <row r="209" spans="1:12" ht="17.25">
      <c r="A209" s="40"/>
      <c r="B209" s="41" t="s">
        <v>42</v>
      </c>
      <c r="C209" s="42">
        <f>SUM(C191:C208)</f>
        <v>5</v>
      </c>
      <c r="D209" s="42"/>
      <c r="E209" s="43">
        <f>SUM(E191:E208)</f>
        <v>321204</v>
      </c>
      <c r="F209" s="43"/>
      <c r="G209" s="111">
        <f>SUM(G191:G208)</f>
        <v>321204</v>
      </c>
      <c r="H209" s="45"/>
      <c r="I209" s="45"/>
      <c r="J209" s="64">
        <f>SUM(J191:J208)</f>
        <v>297411.11111111112</v>
      </c>
    </row>
    <row r="210" spans="1:12" ht="31.5">
      <c r="A210" s="46"/>
      <c r="B210" s="47"/>
      <c r="C210" s="48"/>
      <c r="D210" s="48"/>
      <c r="E210" s="49"/>
      <c r="F210" s="49"/>
      <c r="G210" s="50"/>
      <c r="H210" s="51"/>
      <c r="I210" s="51"/>
      <c r="J210" s="65">
        <f>J209*0.08</f>
        <v>23792.888888888891</v>
      </c>
    </row>
    <row r="211" spans="1:12" ht="18">
      <c r="A211" s="283" t="s">
        <v>43</v>
      </c>
      <c r="B211" s="283"/>
      <c r="C211" s="284" t="s">
        <v>44</v>
      </c>
      <c r="D211" s="284"/>
      <c r="E211" s="54"/>
      <c r="F211" s="54"/>
      <c r="G211" s="55" t="s">
        <v>45</v>
      </c>
      <c r="H211" s="56"/>
      <c r="I211" s="56"/>
      <c r="J211" s="225">
        <f>SUM(J209:J210)</f>
        <v>321204</v>
      </c>
    </row>
    <row r="215" spans="1:12" s="1" customFormat="1" ht="15" customHeight="1">
      <c r="A215" s="279" t="s">
        <v>0</v>
      </c>
      <c r="B215" s="279"/>
      <c r="C215" s="279"/>
      <c r="D215" s="279"/>
      <c r="E215" s="279"/>
      <c r="F215" s="279"/>
      <c r="G215" s="279"/>
      <c r="H215" s="3"/>
      <c r="I215" s="3"/>
      <c r="J215" s="59"/>
      <c r="K215" s="3"/>
      <c r="L215" s="215"/>
    </row>
    <row r="216" spans="1:12" s="1" customFormat="1" ht="15" customHeight="1">
      <c r="A216" s="279" t="s">
        <v>1</v>
      </c>
      <c r="B216" s="279"/>
      <c r="C216" s="279"/>
      <c r="D216" s="279"/>
      <c r="E216" s="279"/>
      <c r="F216" s="279"/>
      <c r="G216" s="279"/>
      <c r="H216" s="3"/>
      <c r="I216" s="3"/>
      <c r="J216" s="59"/>
      <c r="K216" s="3"/>
      <c r="L216" s="215"/>
    </row>
    <row r="217" spans="1:12" s="1" customFormat="1" ht="15" customHeight="1">
      <c r="A217" s="279" t="s">
        <v>2</v>
      </c>
      <c r="B217" s="279"/>
      <c r="C217" s="279"/>
      <c r="D217" s="279"/>
      <c r="E217" s="279"/>
      <c r="F217" s="279"/>
      <c r="G217" s="279"/>
      <c r="H217" s="3"/>
      <c r="I217" s="3"/>
      <c r="J217" s="59"/>
      <c r="K217" s="3"/>
      <c r="L217" s="215"/>
    </row>
    <row r="218" spans="1:12" s="1" customFormat="1" ht="15" customHeight="1">
      <c r="A218" s="279" t="s">
        <v>4</v>
      </c>
      <c r="B218" s="279"/>
      <c r="C218" s="279"/>
      <c r="D218" s="279"/>
      <c r="E218" s="279"/>
      <c r="F218" s="279"/>
      <c r="G218" s="279"/>
      <c r="H218" s="3"/>
      <c r="I218" s="3"/>
      <c r="J218" s="59"/>
      <c r="K218" s="3"/>
      <c r="L218" s="215"/>
    </row>
    <row r="219" spans="1:12" s="1" customFormat="1" ht="15" customHeight="1">
      <c r="A219" s="280" t="s">
        <v>6</v>
      </c>
      <c r="B219" s="280"/>
      <c r="C219" s="280"/>
      <c r="D219" s="280"/>
      <c r="E219" s="280"/>
      <c r="F219" s="280"/>
      <c r="G219" s="280"/>
      <c r="H219" s="3" t="s">
        <v>101</v>
      </c>
      <c r="I219" s="3"/>
      <c r="J219" s="59"/>
      <c r="K219" s="3"/>
      <c r="L219" s="215"/>
    </row>
    <row r="220" spans="1:12" s="2" customFormat="1" ht="15" customHeight="1">
      <c r="A220" s="9"/>
      <c r="B220" s="9"/>
      <c r="C220" s="281" t="s">
        <v>102</v>
      </c>
      <c r="D220" s="281"/>
      <c r="E220" s="281"/>
      <c r="F220" s="281"/>
      <c r="G220" s="281"/>
      <c r="H220" s="3"/>
      <c r="I220" s="3"/>
      <c r="J220" s="129"/>
      <c r="K220" s="3"/>
      <c r="L220" s="215"/>
    </row>
    <row r="221" spans="1:12" s="1" customFormat="1" ht="15" customHeight="1">
      <c r="A221" s="11" t="s">
        <v>8</v>
      </c>
      <c r="B221" s="12"/>
      <c r="C221" s="13"/>
      <c r="D221" s="286"/>
      <c r="E221" s="286"/>
      <c r="F221" s="286"/>
      <c r="G221" s="286"/>
      <c r="H221" s="15"/>
      <c r="I221" s="15"/>
      <c r="J221" s="59"/>
      <c r="K221" s="3"/>
      <c r="L221" s="215"/>
    </row>
    <row r="222" spans="1:12" s="1" customFormat="1" ht="15" customHeight="1">
      <c r="A222" s="11" t="s">
        <v>9</v>
      </c>
      <c r="B222" s="286" t="s">
        <v>103</v>
      </c>
      <c r="C222" s="286"/>
      <c r="D222" s="286"/>
      <c r="E222" s="286"/>
      <c r="F222" s="11"/>
      <c r="G222" s="16"/>
      <c r="H222" s="17"/>
      <c r="I222" s="17"/>
      <c r="J222" s="60"/>
      <c r="K222" s="61"/>
      <c r="L222" s="215"/>
    </row>
    <row r="223" spans="1:12" s="1" customFormat="1" ht="23.25" customHeight="1">
      <c r="A223" s="11" t="s">
        <v>11</v>
      </c>
      <c r="B223" s="289" t="s">
        <v>104</v>
      </c>
      <c r="C223" s="289"/>
      <c r="D223" s="289"/>
      <c r="E223" s="289"/>
      <c r="F223" s="18"/>
      <c r="G223" s="19" t="s">
        <v>13</v>
      </c>
      <c r="H223" s="3"/>
      <c r="I223" s="3"/>
      <c r="J223" s="59"/>
      <c r="K223" s="3"/>
      <c r="L223" s="215"/>
    </row>
    <row r="224" spans="1:12" s="1" customFormat="1" ht="15" customHeight="1">
      <c r="A224" s="190" t="s">
        <v>14</v>
      </c>
      <c r="B224" s="190" t="s">
        <v>16</v>
      </c>
      <c r="C224" s="190" t="s">
        <v>17</v>
      </c>
      <c r="D224" s="191" t="s">
        <v>18</v>
      </c>
      <c r="E224" s="192" t="s">
        <v>19</v>
      </c>
      <c r="F224" s="192" t="s">
        <v>20</v>
      </c>
      <c r="G224" s="190" t="s">
        <v>21</v>
      </c>
      <c r="H224" s="3"/>
      <c r="I224" s="3"/>
      <c r="J224" s="59"/>
      <c r="K224" s="3"/>
      <c r="L224" s="215"/>
    </row>
    <row r="225" spans="1:12" s="3" customFormat="1" ht="15" customHeight="1">
      <c r="A225" s="24">
        <v>1</v>
      </c>
      <c r="B225" s="25" t="s">
        <v>23</v>
      </c>
      <c r="C225" s="26"/>
      <c r="D225" s="27">
        <v>79305</v>
      </c>
      <c r="E225" s="28">
        <f t="shared" ref="E225:E242" si="24">D225*C225</f>
        <v>0</v>
      </c>
      <c r="F225" s="29">
        <v>0</v>
      </c>
      <c r="G225" s="30">
        <f t="shared" ref="G225:G242" si="25">E225-E225*F225</f>
        <v>0</v>
      </c>
      <c r="H225" s="31">
        <f>D225/1.08</f>
        <v>73430.555555555547</v>
      </c>
      <c r="I225" s="31"/>
      <c r="J225" s="59">
        <f t="shared" ref="J225:J242" si="26">H225*C225</f>
        <v>0</v>
      </c>
      <c r="K225" s="63"/>
      <c r="L225" s="215"/>
    </row>
    <row r="226" spans="1:12" s="3" customFormat="1" ht="15" customHeight="1">
      <c r="A226" s="24">
        <v>2</v>
      </c>
      <c r="B226" s="25" t="s">
        <v>25</v>
      </c>
      <c r="C226" s="32"/>
      <c r="D226" s="33">
        <v>128591</v>
      </c>
      <c r="E226" s="28">
        <f t="shared" si="24"/>
        <v>0</v>
      </c>
      <c r="F226" s="29">
        <v>0</v>
      </c>
      <c r="G226" s="30">
        <f t="shared" si="25"/>
        <v>0</v>
      </c>
      <c r="H226" s="31">
        <f t="shared" ref="H226:H242" si="27">D226/1.08</f>
        <v>119065.74074074073</v>
      </c>
      <c r="I226" s="31"/>
      <c r="J226" s="59">
        <f t="shared" si="26"/>
        <v>0</v>
      </c>
      <c r="K226" s="63"/>
      <c r="L226" s="215"/>
    </row>
    <row r="227" spans="1:12" s="3" customFormat="1" ht="15" customHeight="1">
      <c r="A227" s="24">
        <v>3</v>
      </c>
      <c r="B227" s="25" t="s">
        <v>26</v>
      </c>
      <c r="C227" s="88"/>
      <c r="D227" s="27">
        <v>60043</v>
      </c>
      <c r="E227" s="28">
        <f t="shared" si="24"/>
        <v>0</v>
      </c>
      <c r="F227" s="29">
        <v>0</v>
      </c>
      <c r="G227" s="30">
        <f t="shared" si="25"/>
        <v>0</v>
      </c>
      <c r="H227" s="31">
        <f t="shared" si="27"/>
        <v>55595.370370370365</v>
      </c>
      <c r="I227" s="31"/>
      <c r="J227" s="59">
        <f t="shared" si="26"/>
        <v>0</v>
      </c>
      <c r="K227" s="63"/>
      <c r="L227" s="215"/>
    </row>
    <row r="228" spans="1:12" s="3" customFormat="1" ht="15" customHeight="1">
      <c r="A228" s="24">
        <v>4</v>
      </c>
      <c r="B228" s="25" t="s">
        <v>27</v>
      </c>
      <c r="C228" s="35"/>
      <c r="D228" s="27">
        <v>115781</v>
      </c>
      <c r="E228" s="28">
        <f t="shared" si="24"/>
        <v>0</v>
      </c>
      <c r="F228" s="29">
        <v>0</v>
      </c>
      <c r="G228" s="30">
        <f t="shared" si="25"/>
        <v>0</v>
      </c>
      <c r="H228" s="31">
        <f t="shared" si="27"/>
        <v>107204.62962962962</v>
      </c>
      <c r="I228" s="31"/>
      <c r="J228" s="59">
        <f t="shared" si="26"/>
        <v>0</v>
      </c>
      <c r="K228" s="63"/>
      <c r="L228" s="215"/>
    </row>
    <row r="229" spans="1:12" s="3" customFormat="1" ht="15" customHeight="1">
      <c r="A229" s="24">
        <v>5</v>
      </c>
      <c r="B229" s="25" t="s">
        <v>28</v>
      </c>
      <c r="C229" s="32">
        <v>15</v>
      </c>
      <c r="D229" s="27">
        <v>119943</v>
      </c>
      <c r="E229" s="28">
        <f t="shared" si="24"/>
        <v>1799145</v>
      </c>
      <c r="F229" s="29">
        <v>0</v>
      </c>
      <c r="G229" s="30">
        <f t="shared" si="25"/>
        <v>1799145</v>
      </c>
      <c r="H229" s="31">
        <f t="shared" si="27"/>
        <v>111058.33333333333</v>
      </c>
      <c r="I229" s="31"/>
      <c r="J229" s="59">
        <f t="shared" si="26"/>
        <v>1665875</v>
      </c>
      <c r="K229" s="63"/>
      <c r="L229" s="215"/>
    </row>
    <row r="230" spans="1:12" s="3" customFormat="1" ht="15" customHeight="1">
      <c r="A230" s="24">
        <v>6</v>
      </c>
      <c r="B230" s="25" t="s">
        <v>29</v>
      </c>
      <c r="C230" s="26"/>
      <c r="D230" s="27">
        <v>94810</v>
      </c>
      <c r="E230" s="28">
        <f t="shared" si="24"/>
        <v>0</v>
      </c>
      <c r="F230" s="29">
        <v>0</v>
      </c>
      <c r="G230" s="30">
        <f t="shared" si="25"/>
        <v>0</v>
      </c>
      <c r="H230" s="31">
        <f t="shared" si="27"/>
        <v>87787.037037037036</v>
      </c>
      <c r="I230" s="31"/>
      <c r="J230" s="59">
        <f t="shared" si="26"/>
        <v>0</v>
      </c>
      <c r="K230" s="63"/>
      <c r="L230" s="215"/>
    </row>
    <row r="231" spans="1:12" s="3" customFormat="1" ht="15" customHeight="1">
      <c r="A231" s="24">
        <v>7</v>
      </c>
      <c r="B231" s="25" t="s">
        <v>30</v>
      </c>
      <c r="C231" s="34"/>
      <c r="D231" s="27">
        <v>141396</v>
      </c>
      <c r="E231" s="28">
        <f t="shared" si="24"/>
        <v>0</v>
      </c>
      <c r="F231" s="29">
        <v>0</v>
      </c>
      <c r="G231" s="30">
        <f t="shared" si="25"/>
        <v>0</v>
      </c>
      <c r="H231" s="31">
        <f t="shared" si="27"/>
        <v>130922.22222222222</v>
      </c>
      <c r="I231" s="31"/>
      <c r="J231" s="59">
        <f t="shared" si="26"/>
        <v>0</v>
      </c>
      <c r="K231" s="63"/>
      <c r="L231" s="215"/>
    </row>
    <row r="232" spans="1:12" s="3" customFormat="1" ht="15" customHeight="1">
      <c r="A232" s="24">
        <v>8</v>
      </c>
      <c r="B232" s="25" t="s">
        <v>31</v>
      </c>
      <c r="C232" s="26"/>
      <c r="D232" s="27">
        <v>232931</v>
      </c>
      <c r="E232" s="28">
        <f t="shared" si="24"/>
        <v>0</v>
      </c>
      <c r="F232" s="29">
        <v>0</v>
      </c>
      <c r="G232" s="30">
        <f t="shared" si="25"/>
        <v>0</v>
      </c>
      <c r="H232" s="31">
        <f t="shared" si="27"/>
        <v>215676.85185185182</v>
      </c>
      <c r="I232" s="31"/>
      <c r="J232" s="59">
        <f t="shared" si="26"/>
        <v>0</v>
      </c>
      <c r="K232" s="63"/>
      <c r="L232" s="215"/>
    </row>
    <row r="233" spans="1:12" s="3" customFormat="1" ht="15" customHeight="1">
      <c r="A233" s="24">
        <v>9</v>
      </c>
      <c r="B233" s="36" t="s">
        <v>32</v>
      </c>
      <c r="C233" s="26"/>
      <c r="D233" s="27">
        <v>101534</v>
      </c>
      <c r="E233" s="28">
        <f t="shared" si="24"/>
        <v>0</v>
      </c>
      <c r="F233" s="29">
        <v>0</v>
      </c>
      <c r="G233" s="30">
        <f t="shared" si="25"/>
        <v>0</v>
      </c>
      <c r="H233" s="31">
        <f t="shared" si="27"/>
        <v>94012.962962962964</v>
      </c>
      <c r="I233" s="31"/>
      <c r="J233" s="59">
        <f t="shared" si="26"/>
        <v>0</v>
      </c>
      <c r="K233" s="63"/>
      <c r="L233" s="215"/>
    </row>
    <row r="234" spans="1:12" s="3" customFormat="1" ht="15" customHeight="1">
      <c r="A234" s="24">
        <v>10</v>
      </c>
      <c r="B234" s="36" t="s">
        <v>33</v>
      </c>
      <c r="C234" s="37"/>
      <c r="D234" s="33">
        <v>110148</v>
      </c>
      <c r="E234" s="28">
        <f t="shared" si="24"/>
        <v>0</v>
      </c>
      <c r="F234" s="29">
        <v>0</v>
      </c>
      <c r="G234" s="30">
        <f t="shared" si="25"/>
        <v>0</v>
      </c>
      <c r="H234" s="31">
        <f t="shared" si="27"/>
        <v>101988.88888888888</v>
      </c>
      <c r="I234" s="31"/>
      <c r="J234" s="59">
        <f t="shared" si="26"/>
        <v>0</v>
      </c>
      <c r="K234" s="63"/>
      <c r="L234" s="215"/>
    </row>
    <row r="235" spans="1:12" s="3" customFormat="1" ht="15" customHeight="1">
      <c r="A235" s="24">
        <v>11</v>
      </c>
      <c r="B235" s="25" t="s">
        <v>34</v>
      </c>
      <c r="C235" s="37"/>
      <c r="D235" s="27">
        <v>54198</v>
      </c>
      <c r="E235" s="28">
        <f t="shared" si="24"/>
        <v>0</v>
      </c>
      <c r="F235" s="29">
        <v>0</v>
      </c>
      <c r="G235" s="30">
        <f t="shared" si="25"/>
        <v>0</v>
      </c>
      <c r="H235" s="31">
        <f t="shared" si="27"/>
        <v>50183.333333333328</v>
      </c>
      <c r="I235" s="31"/>
      <c r="J235" s="59">
        <f t="shared" si="26"/>
        <v>0</v>
      </c>
      <c r="K235" s="63"/>
      <c r="L235" s="215"/>
    </row>
    <row r="236" spans="1:12" s="3" customFormat="1" ht="15" customHeight="1">
      <c r="A236" s="24">
        <v>12</v>
      </c>
      <c r="B236" s="25" t="s">
        <v>35</v>
      </c>
      <c r="C236" s="37"/>
      <c r="D236" s="27">
        <v>49680</v>
      </c>
      <c r="E236" s="28">
        <f t="shared" si="24"/>
        <v>0</v>
      </c>
      <c r="F236" s="29">
        <v>0</v>
      </c>
      <c r="G236" s="30">
        <f t="shared" si="25"/>
        <v>0</v>
      </c>
      <c r="H236" s="31">
        <f t="shared" si="27"/>
        <v>46000</v>
      </c>
      <c r="I236" s="31"/>
      <c r="J236" s="59">
        <f t="shared" si="26"/>
        <v>0</v>
      </c>
      <c r="K236" s="63"/>
      <c r="L236" s="215"/>
    </row>
    <row r="237" spans="1:12" s="3" customFormat="1" ht="15" customHeight="1">
      <c r="A237" s="24">
        <v>13</v>
      </c>
      <c r="B237" s="25" t="s">
        <v>36</v>
      </c>
      <c r="C237" s="37"/>
      <c r="D237" s="38">
        <v>64152</v>
      </c>
      <c r="E237" s="28">
        <f t="shared" si="24"/>
        <v>0</v>
      </c>
      <c r="F237" s="29">
        <v>0</v>
      </c>
      <c r="G237" s="30">
        <f t="shared" si="25"/>
        <v>0</v>
      </c>
      <c r="H237" s="31">
        <f t="shared" si="27"/>
        <v>59399.999999999993</v>
      </c>
      <c r="I237" s="31"/>
      <c r="J237" s="59">
        <f t="shared" si="26"/>
        <v>0</v>
      </c>
      <c r="K237" s="63"/>
      <c r="L237" s="215"/>
    </row>
    <row r="238" spans="1:12" s="3" customFormat="1" ht="15" customHeight="1">
      <c r="A238" s="24">
        <v>14</v>
      </c>
      <c r="B238" s="25" t="s">
        <v>37</v>
      </c>
      <c r="C238" s="37"/>
      <c r="D238" s="38">
        <v>65934</v>
      </c>
      <c r="E238" s="28">
        <f t="shared" si="24"/>
        <v>0</v>
      </c>
      <c r="F238" s="29">
        <v>0</v>
      </c>
      <c r="G238" s="30">
        <f t="shared" si="25"/>
        <v>0</v>
      </c>
      <c r="H238" s="31">
        <f t="shared" si="27"/>
        <v>61049.999999999993</v>
      </c>
      <c r="I238" s="31"/>
      <c r="J238" s="59">
        <f t="shared" si="26"/>
        <v>0</v>
      </c>
      <c r="K238" s="63"/>
      <c r="L238" s="215"/>
    </row>
    <row r="239" spans="1:12" s="3" customFormat="1" ht="15" customHeight="1">
      <c r="A239" s="24">
        <v>15</v>
      </c>
      <c r="B239" s="25" t="s">
        <v>38</v>
      </c>
      <c r="C239" s="37"/>
      <c r="D239" s="38">
        <v>76626</v>
      </c>
      <c r="E239" s="28">
        <f t="shared" si="24"/>
        <v>0</v>
      </c>
      <c r="F239" s="29">
        <v>0</v>
      </c>
      <c r="G239" s="30">
        <f t="shared" si="25"/>
        <v>0</v>
      </c>
      <c r="H239" s="31">
        <f t="shared" si="27"/>
        <v>70950</v>
      </c>
      <c r="I239" s="31"/>
      <c r="J239" s="59">
        <f t="shared" si="26"/>
        <v>0</v>
      </c>
      <c r="K239" s="63"/>
      <c r="L239" s="215"/>
    </row>
    <row r="240" spans="1:12" s="3" customFormat="1" ht="15" customHeight="1">
      <c r="A240" s="24">
        <v>16</v>
      </c>
      <c r="B240" s="25" t="s">
        <v>39</v>
      </c>
      <c r="C240" s="37"/>
      <c r="D240" s="38">
        <v>80190</v>
      </c>
      <c r="E240" s="28">
        <f t="shared" si="24"/>
        <v>0</v>
      </c>
      <c r="F240" s="29">
        <v>0</v>
      </c>
      <c r="G240" s="30">
        <f t="shared" si="25"/>
        <v>0</v>
      </c>
      <c r="H240" s="31">
        <f t="shared" si="27"/>
        <v>74250</v>
      </c>
      <c r="I240" s="31"/>
      <c r="J240" s="59">
        <f t="shared" si="26"/>
        <v>0</v>
      </c>
      <c r="K240" s="63"/>
      <c r="L240" s="215"/>
    </row>
    <row r="241" spans="1:12" s="3" customFormat="1" ht="15" customHeight="1">
      <c r="A241" s="24">
        <v>17</v>
      </c>
      <c r="B241" s="25" t="s">
        <v>40</v>
      </c>
      <c r="C241" s="37"/>
      <c r="D241" s="38">
        <v>113832</v>
      </c>
      <c r="E241" s="28">
        <f t="shared" si="24"/>
        <v>0</v>
      </c>
      <c r="F241" s="29">
        <v>0</v>
      </c>
      <c r="G241" s="30">
        <f t="shared" si="25"/>
        <v>0</v>
      </c>
      <c r="H241" s="31">
        <f t="shared" si="27"/>
        <v>105400</v>
      </c>
      <c r="I241" s="31"/>
      <c r="J241" s="59">
        <f t="shared" si="26"/>
        <v>0</v>
      </c>
      <c r="K241" s="63"/>
      <c r="L241" s="215"/>
    </row>
    <row r="242" spans="1:12" s="3" customFormat="1" ht="15" customHeight="1">
      <c r="A242" s="24">
        <v>18</v>
      </c>
      <c r="B242" s="25" t="s">
        <v>41</v>
      </c>
      <c r="C242" s="37"/>
      <c r="D242" s="39">
        <v>98010</v>
      </c>
      <c r="E242" s="28">
        <f t="shared" si="24"/>
        <v>0</v>
      </c>
      <c r="F242" s="29">
        <v>0</v>
      </c>
      <c r="G242" s="30">
        <f t="shared" si="25"/>
        <v>0</v>
      </c>
      <c r="H242" s="31">
        <f t="shared" si="27"/>
        <v>90750</v>
      </c>
      <c r="I242" s="31"/>
      <c r="J242" s="59">
        <f t="shared" si="26"/>
        <v>0</v>
      </c>
      <c r="K242" s="63"/>
      <c r="L242" s="215"/>
    </row>
    <row r="243" spans="1:12" s="4" customFormat="1" ht="15" customHeight="1">
      <c r="A243" s="40"/>
      <c r="B243" s="41" t="s">
        <v>42</v>
      </c>
      <c r="C243" s="42">
        <f>SUM(C225:C242)</f>
        <v>15</v>
      </c>
      <c r="D243" s="42"/>
      <c r="E243" s="43">
        <f>SUM(E225:E242)</f>
        <v>1799145</v>
      </c>
      <c r="F243" s="43"/>
      <c r="G243" s="111">
        <f>SUM(G225:G242)</f>
        <v>1799145</v>
      </c>
      <c r="H243" s="45"/>
      <c r="I243" s="45"/>
      <c r="J243" s="64">
        <f>SUM(J225:J242)</f>
        <v>1665875</v>
      </c>
      <c r="L243" s="231"/>
    </row>
    <row r="244" spans="1:12" s="5" customFormat="1" ht="30" customHeight="1">
      <c r="A244" s="46"/>
      <c r="B244" s="47"/>
      <c r="C244" s="48"/>
      <c r="D244" s="48"/>
      <c r="E244" s="49"/>
      <c r="F244" s="49"/>
      <c r="G244" s="50"/>
      <c r="H244" s="51"/>
      <c r="I244" s="51"/>
      <c r="J244" s="65">
        <f>J243*0.1</f>
        <v>166587.5</v>
      </c>
      <c r="K244" s="51"/>
      <c r="L244" s="232"/>
    </row>
    <row r="245" spans="1:12" s="6" customFormat="1" ht="15" customHeight="1">
      <c r="A245" s="283" t="s">
        <v>43</v>
      </c>
      <c r="B245" s="283"/>
      <c r="C245" s="284" t="s">
        <v>44</v>
      </c>
      <c r="D245" s="284"/>
      <c r="E245" s="54"/>
      <c r="F245" s="54"/>
      <c r="G245" s="55" t="s">
        <v>45</v>
      </c>
      <c r="H245" s="56"/>
      <c r="I245" s="56"/>
      <c r="J245" s="225">
        <f>SUM(J243:J244)</f>
        <v>1832462.5</v>
      </c>
      <c r="K245" s="56"/>
      <c r="L245" s="233"/>
    </row>
    <row r="251" spans="1:12" s="1" customFormat="1" ht="15" customHeight="1">
      <c r="A251" s="279" t="s">
        <v>0</v>
      </c>
      <c r="B251" s="279"/>
      <c r="C251" s="279"/>
      <c r="D251" s="279"/>
      <c r="E251" s="279"/>
      <c r="F251" s="279"/>
      <c r="G251" s="279"/>
      <c r="H251" s="3"/>
      <c r="I251" s="3"/>
      <c r="J251" s="59"/>
      <c r="K251" s="3"/>
      <c r="L251" s="215"/>
    </row>
    <row r="252" spans="1:12" s="1" customFormat="1" ht="15" customHeight="1">
      <c r="A252" s="279" t="s">
        <v>1</v>
      </c>
      <c r="B252" s="279"/>
      <c r="C252" s="279"/>
      <c r="D252" s="279"/>
      <c r="E252" s="279"/>
      <c r="F252" s="279"/>
      <c r="G252" s="279"/>
      <c r="H252" s="3"/>
      <c r="I252" s="3"/>
      <c r="J252" s="59"/>
      <c r="K252" s="3"/>
      <c r="L252" s="215"/>
    </row>
    <row r="253" spans="1:12" s="1" customFormat="1" ht="15" customHeight="1">
      <c r="A253" s="279" t="s">
        <v>2</v>
      </c>
      <c r="B253" s="279"/>
      <c r="C253" s="279"/>
      <c r="D253" s="279"/>
      <c r="E253" s="279"/>
      <c r="F253" s="279"/>
      <c r="G253" s="279"/>
      <c r="H253" s="3"/>
      <c r="I253" s="3"/>
      <c r="J253" s="59"/>
      <c r="K253" s="3"/>
      <c r="L253" s="215"/>
    </row>
    <row r="254" spans="1:12" s="1" customFormat="1" ht="15" customHeight="1">
      <c r="A254" s="279" t="s">
        <v>4</v>
      </c>
      <c r="B254" s="279"/>
      <c r="C254" s="279"/>
      <c r="D254" s="279"/>
      <c r="E254" s="279"/>
      <c r="F254" s="279"/>
      <c r="G254" s="279"/>
      <c r="H254" s="3"/>
      <c r="I254" s="3"/>
      <c r="J254" s="59"/>
      <c r="K254" s="3"/>
      <c r="L254" s="215"/>
    </row>
    <row r="255" spans="1:12" s="1" customFormat="1" ht="15" customHeight="1">
      <c r="A255" s="280" t="s">
        <v>6</v>
      </c>
      <c r="B255" s="280"/>
      <c r="C255" s="280"/>
      <c r="D255" s="280"/>
      <c r="E255" s="280"/>
      <c r="F255" s="280"/>
      <c r="G255" s="280"/>
      <c r="H255" s="3"/>
      <c r="I255" s="3"/>
      <c r="J255" s="59"/>
      <c r="K255" s="3"/>
      <c r="L255" s="215"/>
    </row>
    <row r="256" spans="1:12" s="2" customFormat="1" ht="15" customHeight="1">
      <c r="A256" s="9"/>
      <c r="B256" s="9"/>
      <c r="C256" s="281" t="s">
        <v>102</v>
      </c>
      <c r="D256" s="281"/>
      <c r="E256" s="281"/>
      <c r="F256" s="281"/>
      <c r="G256" s="281"/>
      <c r="H256" s="3"/>
      <c r="I256" s="3"/>
      <c r="J256" s="129"/>
      <c r="K256" s="3"/>
      <c r="L256" s="215"/>
    </row>
    <row r="257" spans="1:12" s="1" customFormat="1" ht="15" customHeight="1">
      <c r="A257" s="11" t="s">
        <v>8</v>
      </c>
      <c r="B257" s="12"/>
      <c r="C257" s="13"/>
      <c r="D257" s="286"/>
      <c r="E257" s="286"/>
      <c r="F257" s="286"/>
      <c r="G257" s="286"/>
      <c r="H257" s="15"/>
      <c r="I257" s="15"/>
      <c r="J257" s="59"/>
      <c r="K257" s="3"/>
      <c r="L257" s="215"/>
    </row>
    <row r="258" spans="1:12" s="1" customFormat="1" ht="15" customHeight="1">
      <c r="A258" s="11" t="s">
        <v>9</v>
      </c>
      <c r="B258" s="286" t="s">
        <v>105</v>
      </c>
      <c r="C258" s="286"/>
      <c r="D258" s="286"/>
      <c r="E258" s="286"/>
      <c r="F258" s="11"/>
      <c r="G258" s="16"/>
      <c r="H258" s="17"/>
      <c r="I258" s="17"/>
      <c r="J258" s="60"/>
      <c r="K258" s="61"/>
      <c r="L258" s="215"/>
    </row>
    <row r="259" spans="1:12" s="1" customFormat="1" ht="23.25" customHeight="1">
      <c r="A259" s="11" t="s">
        <v>11</v>
      </c>
      <c r="B259" s="289"/>
      <c r="C259" s="289"/>
      <c r="D259" s="289"/>
      <c r="E259" s="289"/>
      <c r="F259" s="18"/>
      <c r="G259" s="19" t="s">
        <v>13</v>
      </c>
      <c r="H259" s="3"/>
      <c r="I259" s="3"/>
      <c r="J259" s="59"/>
      <c r="K259" s="3"/>
      <c r="L259" s="215"/>
    </row>
    <row r="260" spans="1:12" s="1" customFormat="1" ht="15" customHeight="1">
      <c r="A260" s="190" t="s">
        <v>14</v>
      </c>
      <c r="B260" s="190" t="s">
        <v>16</v>
      </c>
      <c r="C260" s="190" t="s">
        <v>17</v>
      </c>
      <c r="D260" s="191" t="s">
        <v>18</v>
      </c>
      <c r="E260" s="192" t="s">
        <v>19</v>
      </c>
      <c r="F260" s="192" t="s">
        <v>20</v>
      </c>
      <c r="G260" s="190" t="s">
        <v>21</v>
      </c>
      <c r="H260" s="3"/>
      <c r="I260" s="3"/>
      <c r="J260" s="59"/>
      <c r="K260" s="3"/>
      <c r="L260" s="215"/>
    </row>
    <row r="261" spans="1:12" s="3" customFormat="1" ht="15" customHeight="1">
      <c r="A261" s="24">
        <v>1</v>
      </c>
      <c r="B261" s="25" t="s">
        <v>23</v>
      </c>
      <c r="C261" s="26"/>
      <c r="D261" s="27">
        <v>79305</v>
      </c>
      <c r="E261" s="28">
        <f t="shared" ref="E261:E278" si="28">D261*C261</f>
        <v>0</v>
      </c>
      <c r="F261" s="29">
        <v>0</v>
      </c>
      <c r="G261" s="30">
        <f t="shared" ref="G261:G278" si="29">E261-E261*F261</f>
        <v>0</v>
      </c>
      <c r="H261" s="31">
        <f>D261/1.08</f>
        <v>73430.555555555547</v>
      </c>
      <c r="I261" s="31"/>
      <c r="J261" s="59">
        <f t="shared" ref="J261:J278" si="30">H261*C261</f>
        <v>0</v>
      </c>
      <c r="K261" s="63"/>
      <c r="L261" s="215"/>
    </row>
    <row r="262" spans="1:12" s="3" customFormat="1" ht="15" customHeight="1">
      <c r="A262" s="24">
        <v>2</v>
      </c>
      <c r="B262" s="25" t="s">
        <v>25</v>
      </c>
      <c r="C262" s="32"/>
      <c r="D262" s="33">
        <v>128591</v>
      </c>
      <c r="E262" s="28">
        <f t="shared" si="28"/>
        <v>0</v>
      </c>
      <c r="F262" s="29">
        <v>0</v>
      </c>
      <c r="G262" s="30">
        <f t="shared" si="29"/>
        <v>0</v>
      </c>
      <c r="H262" s="31">
        <f t="shared" ref="H262:H278" si="31">D262/1.08</f>
        <v>119065.74074074073</v>
      </c>
      <c r="I262" s="31"/>
      <c r="J262" s="59">
        <f t="shared" si="30"/>
        <v>0</v>
      </c>
      <c r="K262" s="63"/>
      <c r="L262" s="215"/>
    </row>
    <row r="263" spans="1:12" s="3" customFormat="1" ht="15" customHeight="1">
      <c r="A263" s="24">
        <v>3</v>
      </c>
      <c r="B263" s="25" t="s">
        <v>26</v>
      </c>
      <c r="C263" s="88"/>
      <c r="D263" s="27">
        <v>60043</v>
      </c>
      <c r="E263" s="28">
        <f t="shared" si="28"/>
        <v>0</v>
      </c>
      <c r="F263" s="29">
        <v>0</v>
      </c>
      <c r="G263" s="30">
        <f t="shared" si="29"/>
        <v>0</v>
      </c>
      <c r="H263" s="31">
        <f t="shared" si="31"/>
        <v>55595.370370370365</v>
      </c>
      <c r="I263" s="31"/>
      <c r="J263" s="59">
        <f t="shared" si="30"/>
        <v>0</v>
      </c>
      <c r="K263" s="63"/>
      <c r="L263" s="215"/>
    </row>
    <row r="264" spans="1:12" s="3" customFormat="1" ht="15" customHeight="1">
      <c r="A264" s="24">
        <v>4</v>
      </c>
      <c r="B264" s="25" t="s">
        <v>27</v>
      </c>
      <c r="C264" s="35"/>
      <c r="D264" s="27">
        <v>115781</v>
      </c>
      <c r="E264" s="28">
        <f t="shared" si="28"/>
        <v>0</v>
      </c>
      <c r="F264" s="29">
        <v>0</v>
      </c>
      <c r="G264" s="30">
        <f t="shared" si="29"/>
        <v>0</v>
      </c>
      <c r="H264" s="31">
        <f t="shared" si="31"/>
        <v>107204.62962962962</v>
      </c>
      <c r="I264" s="31"/>
      <c r="J264" s="59">
        <f t="shared" si="30"/>
        <v>0</v>
      </c>
      <c r="K264" s="63"/>
      <c r="L264" s="215"/>
    </row>
    <row r="265" spans="1:12" s="3" customFormat="1" ht="15" customHeight="1">
      <c r="A265" s="24">
        <v>5</v>
      </c>
      <c r="B265" s="25" t="s">
        <v>28</v>
      </c>
      <c r="C265" s="32"/>
      <c r="D265" s="27">
        <v>119943</v>
      </c>
      <c r="E265" s="28">
        <f t="shared" si="28"/>
        <v>0</v>
      </c>
      <c r="F265" s="29">
        <v>0</v>
      </c>
      <c r="G265" s="30">
        <f t="shared" si="29"/>
        <v>0</v>
      </c>
      <c r="H265" s="31">
        <f t="shared" si="31"/>
        <v>111058.33333333333</v>
      </c>
      <c r="I265" s="31"/>
      <c r="J265" s="59">
        <f t="shared" si="30"/>
        <v>0</v>
      </c>
      <c r="K265" s="63"/>
      <c r="L265" s="215"/>
    </row>
    <row r="266" spans="1:12" s="3" customFormat="1" ht="15" customHeight="1">
      <c r="A266" s="24">
        <v>6</v>
      </c>
      <c r="B266" s="25" t="s">
        <v>29</v>
      </c>
      <c r="C266" s="26"/>
      <c r="D266" s="27">
        <v>94810</v>
      </c>
      <c r="E266" s="28">
        <f t="shared" si="28"/>
        <v>0</v>
      </c>
      <c r="F266" s="29">
        <v>0</v>
      </c>
      <c r="G266" s="30">
        <f t="shared" si="29"/>
        <v>0</v>
      </c>
      <c r="H266" s="31">
        <f t="shared" si="31"/>
        <v>87787.037037037036</v>
      </c>
      <c r="I266" s="31"/>
      <c r="J266" s="59">
        <f t="shared" si="30"/>
        <v>0</v>
      </c>
      <c r="K266" s="63"/>
      <c r="L266" s="215"/>
    </row>
    <row r="267" spans="1:12" s="3" customFormat="1" ht="15" customHeight="1">
      <c r="A267" s="24">
        <v>7</v>
      </c>
      <c r="B267" s="25" t="s">
        <v>30</v>
      </c>
      <c r="C267" s="34"/>
      <c r="D267" s="27">
        <v>141396</v>
      </c>
      <c r="E267" s="28">
        <f t="shared" si="28"/>
        <v>0</v>
      </c>
      <c r="F267" s="29">
        <v>0</v>
      </c>
      <c r="G267" s="30">
        <f t="shared" si="29"/>
        <v>0</v>
      </c>
      <c r="H267" s="31">
        <f t="shared" si="31"/>
        <v>130922.22222222222</v>
      </c>
      <c r="I267" s="31"/>
      <c r="J267" s="59">
        <f t="shared" si="30"/>
        <v>0</v>
      </c>
      <c r="K267" s="63"/>
      <c r="L267" s="215"/>
    </row>
    <row r="268" spans="1:12" s="3" customFormat="1" ht="15" customHeight="1">
      <c r="A268" s="24">
        <v>8</v>
      </c>
      <c r="B268" s="25" t="s">
        <v>31</v>
      </c>
      <c r="C268" s="26"/>
      <c r="D268" s="27">
        <v>232931</v>
      </c>
      <c r="E268" s="28">
        <f t="shared" si="28"/>
        <v>0</v>
      </c>
      <c r="F268" s="29">
        <v>0</v>
      </c>
      <c r="G268" s="30">
        <f t="shared" si="29"/>
        <v>0</v>
      </c>
      <c r="H268" s="31">
        <f t="shared" si="31"/>
        <v>215676.85185185182</v>
      </c>
      <c r="I268" s="31"/>
      <c r="J268" s="59">
        <f t="shared" si="30"/>
        <v>0</v>
      </c>
      <c r="K268" s="63"/>
      <c r="L268" s="215"/>
    </row>
    <row r="269" spans="1:12" s="3" customFormat="1" ht="15" customHeight="1">
      <c r="A269" s="24">
        <v>9</v>
      </c>
      <c r="B269" s="36" t="s">
        <v>32</v>
      </c>
      <c r="C269" s="26"/>
      <c r="D269" s="27">
        <v>101534</v>
      </c>
      <c r="E269" s="28">
        <f t="shared" si="28"/>
        <v>0</v>
      </c>
      <c r="F269" s="29">
        <v>0</v>
      </c>
      <c r="G269" s="30">
        <f t="shared" si="29"/>
        <v>0</v>
      </c>
      <c r="H269" s="31">
        <f t="shared" si="31"/>
        <v>94012.962962962964</v>
      </c>
      <c r="I269" s="31"/>
      <c r="J269" s="59">
        <f t="shared" si="30"/>
        <v>0</v>
      </c>
      <c r="K269" s="63"/>
      <c r="L269" s="215"/>
    </row>
    <row r="270" spans="1:12" s="3" customFormat="1" ht="15" customHeight="1">
      <c r="A270" s="24">
        <v>10</v>
      </c>
      <c r="B270" s="36" t="s">
        <v>33</v>
      </c>
      <c r="C270" s="37"/>
      <c r="D270" s="33">
        <v>110148</v>
      </c>
      <c r="E270" s="28">
        <f t="shared" si="28"/>
        <v>0</v>
      </c>
      <c r="F270" s="29">
        <v>0</v>
      </c>
      <c r="G270" s="30">
        <f t="shared" si="29"/>
        <v>0</v>
      </c>
      <c r="H270" s="31">
        <f t="shared" si="31"/>
        <v>101988.88888888888</v>
      </c>
      <c r="I270" s="31"/>
      <c r="J270" s="59">
        <f t="shared" si="30"/>
        <v>0</v>
      </c>
      <c r="K270" s="63"/>
      <c r="L270" s="215"/>
    </row>
    <row r="271" spans="1:12" s="3" customFormat="1" ht="15" customHeight="1">
      <c r="A271" s="24">
        <v>11</v>
      </c>
      <c r="B271" s="25" t="s">
        <v>34</v>
      </c>
      <c r="C271" s="37"/>
      <c r="D271" s="27">
        <v>54198</v>
      </c>
      <c r="E271" s="28">
        <f t="shared" si="28"/>
        <v>0</v>
      </c>
      <c r="F271" s="29">
        <v>0</v>
      </c>
      <c r="G271" s="30">
        <f t="shared" si="29"/>
        <v>0</v>
      </c>
      <c r="H271" s="31">
        <f t="shared" si="31"/>
        <v>50183.333333333328</v>
      </c>
      <c r="I271" s="31"/>
      <c r="J271" s="59">
        <f t="shared" si="30"/>
        <v>0</v>
      </c>
      <c r="K271" s="63"/>
      <c r="L271" s="215"/>
    </row>
    <row r="272" spans="1:12" s="3" customFormat="1" ht="15" customHeight="1">
      <c r="A272" s="24">
        <v>12</v>
      </c>
      <c r="B272" s="25" t="s">
        <v>35</v>
      </c>
      <c r="C272" s="37"/>
      <c r="D272" s="27">
        <v>49680</v>
      </c>
      <c r="E272" s="28">
        <f t="shared" si="28"/>
        <v>0</v>
      </c>
      <c r="F272" s="29">
        <v>0</v>
      </c>
      <c r="G272" s="30">
        <f t="shared" si="29"/>
        <v>0</v>
      </c>
      <c r="H272" s="31">
        <f t="shared" si="31"/>
        <v>46000</v>
      </c>
      <c r="I272" s="31"/>
      <c r="J272" s="59">
        <f t="shared" si="30"/>
        <v>0</v>
      </c>
      <c r="K272" s="63"/>
      <c r="L272" s="215"/>
    </row>
    <row r="273" spans="1:12" s="3" customFormat="1" ht="15" customHeight="1">
      <c r="A273" s="24">
        <v>13</v>
      </c>
      <c r="B273" s="25" t="s">
        <v>36</v>
      </c>
      <c r="C273" s="37">
        <v>1</v>
      </c>
      <c r="D273" s="38">
        <v>64152</v>
      </c>
      <c r="E273" s="28">
        <f t="shared" si="28"/>
        <v>64152</v>
      </c>
      <c r="F273" s="29">
        <v>0</v>
      </c>
      <c r="G273" s="30">
        <f t="shared" si="29"/>
        <v>64152</v>
      </c>
      <c r="H273" s="31">
        <f t="shared" si="31"/>
        <v>59399.999999999993</v>
      </c>
      <c r="I273" s="31"/>
      <c r="J273" s="59">
        <f t="shared" si="30"/>
        <v>59399.999999999993</v>
      </c>
      <c r="K273" s="63"/>
      <c r="L273" s="215"/>
    </row>
    <row r="274" spans="1:12" s="3" customFormat="1" ht="15" customHeight="1">
      <c r="A274" s="24">
        <v>14</v>
      </c>
      <c r="B274" s="25" t="s">
        <v>37</v>
      </c>
      <c r="C274" s="37">
        <v>1</v>
      </c>
      <c r="D274" s="38">
        <v>65934</v>
      </c>
      <c r="E274" s="28">
        <f t="shared" si="28"/>
        <v>65934</v>
      </c>
      <c r="F274" s="29">
        <v>0</v>
      </c>
      <c r="G274" s="30">
        <f t="shared" si="29"/>
        <v>65934</v>
      </c>
      <c r="H274" s="31">
        <f t="shared" si="31"/>
        <v>61049.999999999993</v>
      </c>
      <c r="I274" s="31"/>
      <c r="J274" s="59">
        <f t="shared" si="30"/>
        <v>61049.999999999993</v>
      </c>
      <c r="K274" s="63"/>
      <c r="L274" s="215"/>
    </row>
    <row r="275" spans="1:12" s="3" customFormat="1" ht="15" customHeight="1">
      <c r="A275" s="24">
        <v>15</v>
      </c>
      <c r="B275" s="25" t="s">
        <v>38</v>
      </c>
      <c r="C275" s="37">
        <v>1</v>
      </c>
      <c r="D275" s="38">
        <v>76626</v>
      </c>
      <c r="E275" s="28">
        <f t="shared" si="28"/>
        <v>76626</v>
      </c>
      <c r="F275" s="29">
        <v>0</v>
      </c>
      <c r="G275" s="30">
        <f t="shared" si="29"/>
        <v>76626</v>
      </c>
      <c r="H275" s="31">
        <f t="shared" si="31"/>
        <v>70950</v>
      </c>
      <c r="I275" s="31"/>
      <c r="J275" s="59">
        <f t="shared" si="30"/>
        <v>70950</v>
      </c>
      <c r="K275" s="63"/>
      <c r="L275" s="215"/>
    </row>
    <row r="276" spans="1:12" s="3" customFormat="1" ht="15" customHeight="1">
      <c r="A276" s="24">
        <v>16</v>
      </c>
      <c r="B276" s="25" t="s">
        <v>39</v>
      </c>
      <c r="C276" s="37">
        <v>1</v>
      </c>
      <c r="D276" s="38">
        <v>80190</v>
      </c>
      <c r="E276" s="28">
        <f t="shared" si="28"/>
        <v>80190</v>
      </c>
      <c r="F276" s="29">
        <v>0</v>
      </c>
      <c r="G276" s="30">
        <f t="shared" si="29"/>
        <v>80190</v>
      </c>
      <c r="H276" s="31">
        <f t="shared" si="31"/>
        <v>74250</v>
      </c>
      <c r="I276" s="31"/>
      <c r="J276" s="59">
        <f t="shared" si="30"/>
        <v>74250</v>
      </c>
      <c r="K276" s="63"/>
      <c r="L276" s="215"/>
    </row>
    <row r="277" spans="1:12" s="3" customFormat="1" ht="15" customHeight="1">
      <c r="A277" s="24">
        <v>17</v>
      </c>
      <c r="B277" s="25" t="s">
        <v>40</v>
      </c>
      <c r="C277" s="37">
        <v>1</v>
      </c>
      <c r="D277" s="38">
        <v>113832</v>
      </c>
      <c r="E277" s="28">
        <f t="shared" si="28"/>
        <v>113832</v>
      </c>
      <c r="F277" s="29">
        <v>0</v>
      </c>
      <c r="G277" s="30">
        <f t="shared" si="29"/>
        <v>113832</v>
      </c>
      <c r="H277" s="31">
        <f t="shared" si="31"/>
        <v>105400</v>
      </c>
      <c r="I277" s="31"/>
      <c r="J277" s="59">
        <f t="shared" si="30"/>
        <v>105400</v>
      </c>
      <c r="K277" s="63"/>
      <c r="L277" s="215"/>
    </row>
    <row r="278" spans="1:12" s="3" customFormat="1" ht="15" customHeight="1">
      <c r="A278" s="24">
        <v>18</v>
      </c>
      <c r="B278" s="25" t="s">
        <v>41</v>
      </c>
      <c r="C278" s="37">
        <v>1</v>
      </c>
      <c r="D278" s="39">
        <v>98010</v>
      </c>
      <c r="E278" s="28">
        <f t="shared" si="28"/>
        <v>98010</v>
      </c>
      <c r="F278" s="29">
        <v>0</v>
      </c>
      <c r="G278" s="30">
        <f t="shared" si="29"/>
        <v>98010</v>
      </c>
      <c r="H278" s="31">
        <f t="shared" si="31"/>
        <v>90750</v>
      </c>
      <c r="I278" s="31"/>
      <c r="J278" s="59">
        <f t="shared" si="30"/>
        <v>90750</v>
      </c>
      <c r="K278" s="63"/>
      <c r="L278" s="215"/>
    </row>
    <row r="279" spans="1:12" s="4" customFormat="1" ht="15" customHeight="1">
      <c r="A279" s="40"/>
      <c r="B279" s="41" t="s">
        <v>42</v>
      </c>
      <c r="C279" s="42">
        <f>SUM(C261:C278)</f>
        <v>6</v>
      </c>
      <c r="D279" s="42"/>
      <c r="E279" s="43">
        <f>SUM(E261:E278)</f>
        <v>498744</v>
      </c>
      <c r="F279" s="43"/>
      <c r="G279" s="111">
        <f>SUM(G261:G278)</f>
        <v>498744</v>
      </c>
      <c r="H279" s="45"/>
      <c r="I279" s="45"/>
      <c r="J279" s="64">
        <f>SUM(J261:J278)</f>
        <v>461800</v>
      </c>
      <c r="L279" s="231"/>
    </row>
    <row r="280" spans="1:12" s="5" customFormat="1" ht="30" customHeight="1">
      <c r="A280" s="46"/>
      <c r="B280" s="47"/>
      <c r="C280" s="48"/>
      <c r="D280" s="48"/>
      <c r="E280" s="49"/>
      <c r="F280" s="49"/>
      <c r="G280" s="50"/>
      <c r="H280" s="51"/>
      <c r="I280" s="51"/>
      <c r="J280" s="65">
        <f>J279*0.1</f>
        <v>46180</v>
      </c>
      <c r="K280" s="51"/>
      <c r="L280" s="232"/>
    </row>
    <row r="281" spans="1:12" s="6" customFormat="1" ht="15" customHeight="1">
      <c r="A281" s="283" t="s">
        <v>43</v>
      </c>
      <c r="B281" s="283"/>
      <c r="C281" s="284" t="s">
        <v>44</v>
      </c>
      <c r="D281" s="284"/>
      <c r="E281" s="54"/>
      <c r="F281" s="54"/>
      <c r="G281" s="55" t="s">
        <v>45</v>
      </c>
      <c r="H281" s="56"/>
      <c r="I281" s="56"/>
      <c r="J281" s="225">
        <f>SUM(J279:J280)</f>
        <v>507980</v>
      </c>
      <c r="K281" s="56"/>
      <c r="L281" s="233"/>
    </row>
    <row r="286" spans="1:12" s="1" customFormat="1" ht="15" customHeight="1">
      <c r="A286" s="279" t="s">
        <v>0</v>
      </c>
      <c r="B286" s="279"/>
      <c r="C286" s="279"/>
      <c r="D286" s="279"/>
      <c r="E286" s="279"/>
      <c r="F286" s="279"/>
      <c r="G286" s="279"/>
      <c r="H286" s="3"/>
      <c r="I286" s="3"/>
      <c r="J286" s="59"/>
      <c r="K286" s="3"/>
      <c r="L286" s="215"/>
    </row>
    <row r="287" spans="1:12" s="1" customFormat="1" ht="15" customHeight="1">
      <c r="A287" s="279" t="s">
        <v>1</v>
      </c>
      <c r="B287" s="279"/>
      <c r="C287" s="279"/>
      <c r="D287" s="279"/>
      <c r="E287" s="279"/>
      <c r="F287" s="279"/>
      <c r="G287" s="279"/>
      <c r="H287" s="3"/>
      <c r="I287" s="3"/>
      <c r="J287" s="59"/>
      <c r="K287" s="3"/>
      <c r="L287" s="215"/>
    </row>
    <row r="288" spans="1:12" s="1" customFormat="1" ht="15" customHeight="1">
      <c r="A288" s="279" t="s">
        <v>2</v>
      </c>
      <c r="B288" s="279"/>
      <c r="C288" s="279"/>
      <c r="D288" s="279"/>
      <c r="E288" s="279"/>
      <c r="F288" s="279"/>
      <c r="G288" s="279"/>
      <c r="H288" s="3"/>
      <c r="I288" s="3"/>
      <c r="J288" s="59"/>
      <c r="K288" s="3"/>
      <c r="L288" s="215"/>
    </row>
    <row r="289" spans="1:12" s="1" customFormat="1" ht="15" customHeight="1">
      <c r="A289" s="279" t="s">
        <v>4</v>
      </c>
      <c r="B289" s="279"/>
      <c r="C289" s="279"/>
      <c r="D289" s="279"/>
      <c r="E289" s="279"/>
      <c r="F289" s="279"/>
      <c r="G289" s="279"/>
      <c r="H289" s="3"/>
      <c r="I289" s="3"/>
      <c r="J289" s="59"/>
      <c r="K289" s="3"/>
      <c r="L289" s="215"/>
    </row>
    <row r="290" spans="1:12" s="1" customFormat="1" ht="15" customHeight="1">
      <c r="A290" s="280" t="s">
        <v>6</v>
      </c>
      <c r="B290" s="280"/>
      <c r="C290" s="280"/>
      <c r="D290" s="280"/>
      <c r="E290" s="280"/>
      <c r="F290" s="280"/>
      <c r="G290" s="280"/>
      <c r="H290" s="3"/>
      <c r="I290" s="3"/>
      <c r="J290" s="59"/>
      <c r="K290" s="3"/>
      <c r="L290" s="215"/>
    </row>
    <row r="291" spans="1:12" s="2" customFormat="1" ht="15" customHeight="1">
      <c r="A291" s="9"/>
      <c r="B291" s="9"/>
      <c r="C291" s="281" t="s">
        <v>102</v>
      </c>
      <c r="D291" s="281"/>
      <c r="E291" s="281"/>
      <c r="F291" s="281"/>
      <c r="G291" s="281"/>
      <c r="H291" s="3"/>
      <c r="I291" s="3"/>
      <c r="J291" s="129"/>
      <c r="K291" s="3"/>
      <c r="L291" s="215"/>
    </row>
    <row r="292" spans="1:12" s="1" customFormat="1" ht="15" customHeight="1">
      <c r="A292" s="11" t="s">
        <v>8</v>
      </c>
      <c r="B292" s="12"/>
      <c r="C292" s="13"/>
      <c r="D292" s="286"/>
      <c r="E292" s="286"/>
      <c r="F292" s="286"/>
      <c r="G292" s="286"/>
      <c r="H292" s="15"/>
      <c r="I292" s="15"/>
      <c r="J292" s="59"/>
      <c r="K292" s="3"/>
      <c r="L292" s="215"/>
    </row>
    <row r="293" spans="1:12" s="1" customFormat="1" ht="15" customHeight="1">
      <c r="A293" s="11" t="s">
        <v>9</v>
      </c>
      <c r="B293" s="286" t="s">
        <v>106</v>
      </c>
      <c r="C293" s="286"/>
      <c r="D293" s="286"/>
      <c r="E293" s="286"/>
      <c r="F293" s="11"/>
      <c r="G293" s="16"/>
      <c r="H293" s="17"/>
      <c r="I293" s="17"/>
      <c r="J293" s="60"/>
      <c r="K293" s="61"/>
      <c r="L293" s="215"/>
    </row>
    <row r="294" spans="1:12" s="1" customFormat="1" ht="23.25" customHeight="1">
      <c r="A294" s="11" t="s">
        <v>11</v>
      </c>
      <c r="B294" s="289"/>
      <c r="C294" s="289"/>
      <c r="D294" s="289"/>
      <c r="E294" s="289"/>
      <c r="F294" s="18"/>
      <c r="G294" s="19" t="s">
        <v>13</v>
      </c>
      <c r="H294" s="3"/>
      <c r="I294" s="3"/>
      <c r="J294" s="59"/>
      <c r="K294" s="3"/>
      <c r="L294" s="215"/>
    </row>
    <row r="295" spans="1:12" s="1" customFormat="1" ht="15" customHeight="1">
      <c r="A295" s="190" t="s">
        <v>14</v>
      </c>
      <c r="B295" s="190" t="s">
        <v>16</v>
      </c>
      <c r="C295" s="190" t="s">
        <v>17</v>
      </c>
      <c r="D295" s="191" t="s">
        <v>18</v>
      </c>
      <c r="E295" s="192" t="s">
        <v>19</v>
      </c>
      <c r="F295" s="192" t="s">
        <v>20</v>
      </c>
      <c r="G295" s="190" t="s">
        <v>21</v>
      </c>
      <c r="H295" s="3"/>
      <c r="I295" s="3"/>
      <c r="J295" s="59"/>
      <c r="K295" s="3"/>
      <c r="L295" s="215"/>
    </row>
    <row r="296" spans="1:12" s="3" customFormat="1" ht="15" customHeight="1">
      <c r="A296" s="24">
        <v>1</v>
      </c>
      <c r="B296" s="25" t="s">
        <v>23</v>
      </c>
      <c r="C296" s="26"/>
      <c r="D296" s="27">
        <v>79305</v>
      </c>
      <c r="E296" s="28">
        <f t="shared" ref="E296:E313" si="32">D296*C296</f>
        <v>0</v>
      </c>
      <c r="F296" s="29">
        <v>0</v>
      </c>
      <c r="G296" s="30">
        <f t="shared" ref="G296:G313" si="33">E296-E296*F296</f>
        <v>0</v>
      </c>
      <c r="H296" s="31">
        <f>D296/1.08</f>
        <v>73430.555555555547</v>
      </c>
      <c r="I296" s="31"/>
      <c r="J296" s="59">
        <f t="shared" ref="J296:J313" si="34">H296*C296</f>
        <v>0</v>
      </c>
      <c r="K296" s="63"/>
      <c r="L296" s="215"/>
    </row>
    <row r="297" spans="1:12" s="3" customFormat="1" ht="15" customHeight="1">
      <c r="A297" s="24">
        <v>2</v>
      </c>
      <c r="B297" s="25" t="s">
        <v>25</v>
      </c>
      <c r="C297" s="32"/>
      <c r="D297" s="33">
        <v>128591</v>
      </c>
      <c r="E297" s="28">
        <f t="shared" si="32"/>
        <v>0</v>
      </c>
      <c r="F297" s="29">
        <v>0</v>
      </c>
      <c r="G297" s="30">
        <f t="shared" si="33"/>
        <v>0</v>
      </c>
      <c r="H297" s="31">
        <f t="shared" ref="H297:H313" si="35">D297/1.08</f>
        <v>119065.74074074073</v>
      </c>
      <c r="I297" s="31"/>
      <c r="J297" s="59">
        <f t="shared" si="34"/>
        <v>0</v>
      </c>
      <c r="K297" s="63"/>
      <c r="L297" s="215"/>
    </row>
    <row r="298" spans="1:12" s="3" customFormat="1" ht="15" customHeight="1">
      <c r="A298" s="24">
        <v>3</v>
      </c>
      <c r="B298" s="25" t="s">
        <v>26</v>
      </c>
      <c r="C298" s="88"/>
      <c r="D298" s="27">
        <v>60043</v>
      </c>
      <c r="E298" s="28">
        <f t="shared" si="32"/>
        <v>0</v>
      </c>
      <c r="F298" s="29">
        <v>0</v>
      </c>
      <c r="G298" s="30">
        <f t="shared" si="33"/>
        <v>0</v>
      </c>
      <c r="H298" s="31">
        <f t="shared" si="35"/>
        <v>55595.370370370365</v>
      </c>
      <c r="I298" s="31"/>
      <c r="J298" s="59">
        <f t="shared" si="34"/>
        <v>0</v>
      </c>
      <c r="K298" s="63"/>
      <c r="L298" s="215"/>
    </row>
    <row r="299" spans="1:12" s="3" customFormat="1" ht="15" customHeight="1">
      <c r="A299" s="24">
        <v>4</v>
      </c>
      <c r="B299" s="25" t="s">
        <v>27</v>
      </c>
      <c r="C299" s="35"/>
      <c r="D299" s="27">
        <v>115781</v>
      </c>
      <c r="E299" s="28">
        <f t="shared" si="32"/>
        <v>0</v>
      </c>
      <c r="F299" s="29">
        <v>0</v>
      </c>
      <c r="G299" s="30">
        <f t="shared" si="33"/>
        <v>0</v>
      </c>
      <c r="H299" s="31">
        <f t="shared" si="35"/>
        <v>107204.62962962962</v>
      </c>
      <c r="I299" s="31"/>
      <c r="J299" s="59">
        <f t="shared" si="34"/>
        <v>0</v>
      </c>
      <c r="K299" s="63"/>
      <c r="L299" s="215"/>
    </row>
    <row r="300" spans="1:12" s="3" customFormat="1" ht="15" customHeight="1">
      <c r="A300" s="24">
        <v>5</v>
      </c>
      <c r="B300" s="25" t="s">
        <v>28</v>
      </c>
      <c r="C300" s="32">
        <v>1</v>
      </c>
      <c r="D300" s="27">
        <v>119943</v>
      </c>
      <c r="E300" s="28">
        <f t="shared" si="32"/>
        <v>119943</v>
      </c>
      <c r="F300" s="29">
        <v>0</v>
      </c>
      <c r="G300" s="30">
        <f t="shared" si="33"/>
        <v>119943</v>
      </c>
      <c r="H300" s="31">
        <f t="shared" si="35"/>
        <v>111058.33333333333</v>
      </c>
      <c r="I300" s="31"/>
      <c r="J300" s="59">
        <f t="shared" si="34"/>
        <v>111058.33333333333</v>
      </c>
      <c r="K300" s="63"/>
      <c r="L300" s="215"/>
    </row>
    <row r="301" spans="1:12" s="3" customFormat="1" ht="15" customHeight="1">
      <c r="A301" s="24">
        <v>6</v>
      </c>
      <c r="B301" s="25" t="s">
        <v>29</v>
      </c>
      <c r="C301" s="26"/>
      <c r="D301" s="27">
        <v>94810</v>
      </c>
      <c r="E301" s="28">
        <f t="shared" si="32"/>
        <v>0</v>
      </c>
      <c r="F301" s="29">
        <v>0</v>
      </c>
      <c r="G301" s="30">
        <f t="shared" si="33"/>
        <v>0</v>
      </c>
      <c r="H301" s="31">
        <f t="shared" si="35"/>
        <v>87787.037037037036</v>
      </c>
      <c r="I301" s="31"/>
      <c r="J301" s="59">
        <f t="shared" si="34"/>
        <v>0</v>
      </c>
      <c r="K301" s="63"/>
      <c r="L301" s="215"/>
    </row>
    <row r="302" spans="1:12" s="3" customFormat="1" ht="15" customHeight="1">
      <c r="A302" s="24">
        <v>7</v>
      </c>
      <c r="B302" s="25" t="s">
        <v>30</v>
      </c>
      <c r="C302" s="34"/>
      <c r="D302" s="27">
        <v>141396</v>
      </c>
      <c r="E302" s="28">
        <f t="shared" si="32"/>
        <v>0</v>
      </c>
      <c r="F302" s="29">
        <v>0</v>
      </c>
      <c r="G302" s="30">
        <f t="shared" si="33"/>
        <v>0</v>
      </c>
      <c r="H302" s="31">
        <f t="shared" si="35"/>
        <v>130922.22222222222</v>
      </c>
      <c r="I302" s="31"/>
      <c r="J302" s="59">
        <f t="shared" si="34"/>
        <v>0</v>
      </c>
      <c r="K302" s="63"/>
      <c r="L302" s="215"/>
    </row>
    <row r="303" spans="1:12" s="3" customFormat="1" ht="15" customHeight="1">
      <c r="A303" s="24">
        <v>8</v>
      </c>
      <c r="B303" s="25" t="s">
        <v>31</v>
      </c>
      <c r="C303" s="26"/>
      <c r="D303" s="27">
        <v>232931</v>
      </c>
      <c r="E303" s="28">
        <f t="shared" si="32"/>
        <v>0</v>
      </c>
      <c r="F303" s="29">
        <v>0</v>
      </c>
      <c r="G303" s="30">
        <f t="shared" si="33"/>
        <v>0</v>
      </c>
      <c r="H303" s="31">
        <f t="shared" si="35"/>
        <v>215676.85185185182</v>
      </c>
      <c r="I303" s="31"/>
      <c r="J303" s="59">
        <f t="shared" si="34"/>
        <v>0</v>
      </c>
      <c r="K303" s="63"/>
      <c r="L303" s="215"/>
    </row>
    <row r="304" spans="1:12" s="3" customFormat="1" ht="15" customHeight="1">
      <c r="A304" s="24">
        <v>9</v>
      </c>
      <c r="B304" s="36" t="s">
        <v>32</v>
      </c>
      <c r="C304" s="26"/>
      <c r="D304" s="27">
        <v>101534</v>
      </c>
      <c r="E304" s="28">
        <f t="shared" si="32"/>
        <v>0</v>
      </c>
      <c r="F304" s="29">
        <v>0</v>
      </c>
      <c r="G304" s="30">
        <f t="shared" si="33"/>
        <v>0</v>
      </c>
      <c r="H304" s="31">
        <f t="shared" si="35"/>
        <v>94012.962962962964</v>
      </c>
      <c r="I304" s="31"/>
      <c r="J304" s="59">
        <f t="shared" si="34"/>
        <v>0</v>
      </c>
      <c r="K304" s="63"/>
      <c r="L304" s="215"/>
    </row>
    <row r="305" spans="1:12" s="3" customFormat="1" ht="15" customHeight="1">
      <c r="A305" s="24">
        <v>10</v>
      </c>
      <c r="B305" s="36" t="s">
        <v>33</v>
      </c>
      <c r="C305" s="37"/>
      <c r="D305" s="33">
        <v>110148</v>
      </c>
      <c r="E305" s="28">
        <f t="shared" si="32"/>
        <v>0</v>
      </c>
      <c r="F305" s="29">
        <v>0</v>
      </c>
      <c r="G305" s="30">
        <f t="shared" si="33"/>
        <v>0</v>
      </c>
      <c r="H305" s="31">
        <f t="shared" si="35"/>
        <v>101988.88888888888</v>
      </c>
      <c r="I305" s="31"/>
      <c r="J305" s="59">
        <f t="shared" si="34"/>
        <v>0</v>
      </c>
      <c r="K305" s="63"/>
      <c r="L305" s="215"/>
    </row>
    <row r="306" spans="1:12" s="3" customFormat="1" ht="15" customHeight="1">
      <c r="A306" s="24">
        <v>11</v>
      </c>
      <c r="B306" s="25" t="s">
        <v>34</v>
      </c>
      <c r="C306" s="37"/>
      <c r="D306" s="27">
        <v>54198</v>
      </c>
      <c r="E306" s="28">
        <f t="shared" si="32"/>
        <v>0</v>
      </c>
      <c r="F306" s="29">
        <v>0</v>
      </c>
      <c r="G306" s="30">
        <f t="shared" si="33"/>
        <v>0</v>
      </c>
      <c r="H306" s="31">
        <f t="shared" si="35"/>
        <v>50183.333333333328</v>
      </c>
      <c r="I306" s="31"/>
      <c r="J306" s="59">
        <f t="shared" si="34"/>
        <v>0</v>
      </c>
      <c r="K306" s="63"/>
      <c r="L306" s="215"/>
    </row>
    <row r="307" spans="1:12" s="3" customFormat="1" ht="15" customHeight="1">
      <c r="A307" s="24">
        <v>12</v>
      </c>
      <c r="B307" s="25" t="s">
        <v>35</v>
      </c>
      <c r="C307" s="37"/>
      <c r="D307" s="27">
        <v>49680</v>
      </c>
      <c r="E307" s="28">
        <f t="shared" si="32"/>
        <v>0</v>
      </c>
      <c r="F307" s="29">
        <v>0</v>
      </c>
      <c r="G307" s="30">
        <f t="shared" si="33"/>
        <v>0</v>
      </c>
      <c r="H307" s="31">
        <f t="shared" si="35"/>
        <v>46000</v>
      </c>
      <c r="I307" s="31"/>
      <c r="J307" s="59">
        <f t="shared" si="34"/>
        <v>0</v>
      </c>
      <c r="K307" s="63"/>
      <c r="L307" s="215"/>
    </row>
    <row r="308" spans="1:12" s="3" customFormat="1" ht="15" customHeight="1">
      <c r="A308" s="24">
        <v>13</v>
      </c>
      <c r="B308" s="25" t="s">
        <v>36</v>
      </c>
      <c r="C308" s="37"/>
      <c r="D308" s="38">
        <v>64152</v>
      </c>
      <c r="E308" s="28">
        <f t="shared" si="32"/>
        <v>0</v>
      </c>
      <c r="F308" s="29">
        <v>0</v>
      </c>
      <c r="G308" s="30">
        <f t="shared" si="33"/>
        <v>0</v>
      </c>
      <c r="H308" s="31">
        <f t="shared" si="35"/>
        <v>59399.999999999993</v>
      </c>
      <c r="I308" s="31"/>
      <c r="J308" s="59">
        <f t="shared" si="34"/>
        <v>0</v>
      </c>
      <c r="K308" s="63"/>
      <c r="L308" s="215"/>
    </row>
    <row r="309" spans="1:12" s="3" customFormat="1" ht="15" customHeight="1">
      <c r="A309" s="24">
        <v>14</v>
      </c>
      <c r="B309" s="25" t="s">
        <v>37</v>
      </c>
      <c r="C309" s="37"/>
      <c r="D309" s="38">
        <v>65934</v>
      </c>
      <c r="E309" s="28">
        <f t="shared" si="32"/>
        <v>0</v>
      </c>
      <c r="F309" s="29">
        <v>0</v>
      </c>
      <c r="G309" s="30">
        <f t="shared" si="33"/>
        <v>0</v>
      </c>
      <c r="H309" s="31">
        <f t="shared" si="35"/>
        <v>61049.999999999993</v>
      </c>
      <c r="I309" s="31"/>
      <c r="J309" s="59">
        <f t="shared" si="34"/>
        <v>0</v>
      </c>
      <c r="K309" s="63"/>
      <c r="L309" s="215"/>
    </row>
    <row r="310" spans="1:12" s="3" customFormat="1" ht="15" customHeight="1">
      <c r="A310" s="24">
        <v>15</v>
      </c>
      <c r="B310" s="25" t="s">
        <v>38</v>
      </c>
      <c r="C310" s="37">
        <v>1</v>
      </c>
      <c r="D310" s="38">
        <v>76626</v>
      </c>
      <c r="E310" s="28">
        <f t="shared" si="32"/>
        <v>76626</v>
      </c>
      <c r="F310" s="29">
        <v>0</v>
      </c>
      <c r="G310" s="30">
        <f t="shared" si="33"/>
        <v>76626</v>
      </c>
      <c r="H310" s="31">
        <f t="shared" si="35"/>
        <v>70950</v>
      </c>
      <c r="I310" s="31"/>
      <c r="J310" s="59">
        <f t="shared" si="34"/>
        <v>70950</v>
      </c>
      <c r="K310" s="63"/>
      <c r="L310" s="215"/>
    </row>
    <row r="311" spans="1:12" s="3" customFormat="1" ht="15" customHeight="1">
      <c r="A311" s="24">
        <v>16</v>
      </c>
      <c r="B311" s="25" t="s">
        <v>39</v>
      </c>
      <c r="C311" s="37"/>
      <c r="D311" s="38">
        <v>80190</v>
      </c>
      <c r="E311" s="28">
        <f t="shared" si="32"/>
        <v>0</v>
      </c>
      <c r="F311" s="29">
        <v>0</v>
      </c>
      <c r="G311" s="30">
        <f t="shared" si="33"/>
        <v>0</v>
      </c>
      <c r="H311" s="31">
        <f t="shared" si="35"/>
        <v>74250</v>
      </c>
      <c r="I311" s="31"/>
      <c r="J311" s="59">
        <f t="shared" si="34"/>
        <v>0</v>
      </c>
      <c r="K311" s="63"/>
      <c r="L311" s="215"/>
    </row>
    <row r="312" spans="1:12" s="3" customFormat="1" ht="15" customHeight="1">
      <c r="A312" s="24">
        <v>17</v>
      </c>
      <c r="B312" s="25" t="s">
        <v>40</v>
      </c>
      <c r="C312" s="37">
        <v>1</v>
      </c>
      <c r="D312" s="38">
        <v>113832</v>
      </c>
      <c r="E312" s="28">
        <f t="shared" si="32"/>
        <v>113832</v>
      </c>
      <c r="F312" s="29">
        <v>0</v>
      </c>
      <c r="G312" s="30">
        <f t="shared" si="33"/>
        <v>113832</v>
      </c>
      <c r="H312" s="31">
        <f t="shared" si="35"/>
        <v>105400</v>
      </c>
      <c r="I312" s="31"/>
      <c r="J312" s="59">
        <f t="shared" si="34"/>
        <v>105400</v>
      </c>
      <c r="K312" s="63"/>
      <c r="L312" s="215"/>
    </row>
    <row r="313" spans="1:12" s="3" customFormat="1" ht="15" customHeight="1">
      <c r="A313" s="24">
        <v>18</v>
      </c>
      <c r="B313" s="25" t="s">
        <v>41</v>
      </c>
      <c r="C313" s="37"/>
      <c r="D313" s="39">
        <v>98010</v>
      </c>
      <c r="E313" s="28">
        <f t="shared" si="32"/>
        <v>0</v>
      </c>
      <c r="F313" s="29">
        <v>0</v>
      </c>
      <c r="G313" s="30">
        <f t="shared" si="33"/>
        <v>0</v>
      </c>
      <c r="H313" s="31">
        <f t="shared" si="35"/>
        <v>90750</v>
      </c>
      <c r="I313" s="31"/>
      <c r="J313" s="59">
        <f t="shared" si="34"/>
        <v>0</v>
      </c>
      <c r="K313" s="63"/>
      <c r="L313" s="215"/>
    </row>
    <row r="314" spans="1:12" s="4" customFormat="1" ht="15" customHeight="1">
      <c r="A314" s="40"/>
      <c r="B314" s="41" t="s">
        <v>42</v>
      </c>
      <c r="C314" s="42">
        <f>SUM(C296:C313)</f>
        <v>3</v>
      </c>
      <c r="D314" s="42"/>
      <c r="E314" s="43">
        <f>SUM(E296:E313)</f>
        <v>310401</v>
      </c>
      <c r="F314" s="43"/>
      <c r="G314" s="111">
        <f>SUM(G296:G313)</f>
        <v>310401</v>
      </c>
      <c r="H314" s="45"/>
      <c r="I314" s="45"/>
      <c r="J314" s="64">
        <f>SUM(J296:J313)</f>
        <v>287408.33333333331</v>
      </c>
      <c r="L314" s="231"/>
    </row>
    <row r="315" spans="1:12" s="5" customFormat="1" ht="30" customHeight="1">
      <c r="A315" s="46"/>
      <c r="B315" s="47"/>
      <c r="C315" s="48"/>
      <c r="D315" s="48"/>
      <c r="E315" s="49"/>
      <c r="F315" s="49"/>
      <c r="G315" s="50"/>
      <c r="H315" s="51"/>
      <c r="I315" s="51"/>
      <c r="J315" s="65">
        <f>J314*0.1</f>
        <v>28740.833333333332</v>
      </c>
      <c r="K315" s="51"/>
      <c r="L315" s="232"/>
    </row>
    <row r="316" spans="1:12" s="6" customFormat="1" ht="15" customHeight="1">
      <c r="A316" s="283" t="s">
        <v>43</v>
      </c>
      <c r="B316" s="283"/>
      <c r="C316" s="284" t="s">
        <v>44</v>
      </c>
      <c r="D316" s="284"/>
      <c r="E316" s="54"/>
      <c r="F316" s="54"/>
      <c r="G316" s="55" t="s">
        <v>45</v>
      </c>
      <c r="H316" s="56"/>
      <c r="I316" s="56"/>
      <c r="J316" s="225">
        <f>SUM(J314:J315)</f>
        <v>316149.16666666663</v>
      </c>
      <c r="K316" s="56"/>
      <c r="L316" s="233"/>
    </row>
    <row r="319" spans="1:12" s="1" customFormat="1" ht="15" customHeight="1">
      <c r="A319" s="279" t="s">
        <v>0</v>
      </c>
      <c r="B319" s="279"/>
      <c r="C319" s="279"/>
      <c r="D319" s="279"/>
      <c r="E319" s="279"/>
      <c r="F319" s="279"/>
      <c r="G319" s="279"/>
      <c r="H319" s="3"/>
      <c r="I319" s="3"/>
      <c r="J319" s="59"/>
      <c r="K319" s="3"/>
      <c r="L319" s="215"/>
    </row>
    <row r="320" spans="1:12" s="1" customFormat="1" ht="15" customHeight="1">
      <c r="A320" s="279" t="s">
        <v>1</v>
      </c>
      <c r="B320" s="279"/>
      <c r="C320" s="279"/>
      <c r="D320" s="279"/>
      <c r="E320" s="279"/>
      <c r="F320" s="279"/>
      <c r="G320" s="279"/>
      <c r="H320" s="3"/>
      <c r="I320" s="3"/>
      <c r="J320" s="59"/>
      <c r="K320" s="3"/>
      <c r="L320" s="215"/>
    </row>
    <row r="321" spans="1:12" s="1" customFormat="1" ht="15" customHeight="1">
      <c r="A321" s="279" t="s">
        <v>2</v>
      </c>
      <c r="B321" s="279"/>
      <c r="C321" s="279"/>
      <c r="D321" s="279"/>
      <c r="E321" s="279"/>
      <c r="F321" s="279"/>
      <c r="G321" s="279"/>
      <c r="H321" s="3"/>
      <c r="I321" s="3"/>
      <c r="J321" s="59"/>
      <c r="K321" s="3"/>
      <c r="L321" s="215"/>
    </row>
    <row r="322" spans="1:12" s="1" customFormat="1" ht="15" customHeight="1">
      <c r="A322" s="279" t="s">
        <v>4</v>
      </c>
      <c r="B322" s="279"/>
      <c r="C322" s="279"/>
      <c r="D322" s="279"/>
      <c r="E322" s="279"/>
      <c r="F322" s="279"/>
      <c r="G322" s="279"/>
      <c r="H322" s="3" t="s">
        <v>107</v>
      </c>
      <c r="I322" s="3"/>
      <c r="J322" s="59"/>
      <c r="K322" s="3"/>
      <c r="L322" s="215"/>
    </row>
    <row r="323" spans="1:12" s="1" customFormat="1" ht="15" customHeight="1">
      <c r="A323" s="280" t="s">
        <v>6</v>
      </c>
      <c r="B323" s="280"/>
      <c r="C323" s="280"/>
      <c r="D323" s="280"/>
      <c r="E323" s="280"/>
      <c r="F323" s="280"/>
      <c r="G323" s="280"/>
      <c r="H323" s="3"/>
      <c r="I323" s="3"/>
      <c r="J323" s="59"/>
      <c r="K323" s="3"/>
      <c r="L323" s="215"/>
    </row>
    <row r="324" spans="1:12" s="2" customFormat="1" ht="15" customHeight="1">
      <c r="A324" s="9"/>
      <c r="B324" s="9"/>
      <c r="C324" s="281" t="s">
        <v>108</v>
      </c>
      <c r="D324" s="281"/>
      <c r="E324" s="281"/>
      <c r="F324" s="281"/>
      <c r="G324" s="281"/>
      <c r="H324" s="3"/>
      <c r="I324" s="3"/>
      <c r="J324" s="129"/>
      <c r="K324" s="3"/>
      <c r="L324" s="215"/>
    </row>
    <row r="325" spans="1:12" s="1" customFormat="1" ht="15" customHeight="1">
      <c r="A325" s="11" t="s">
        <v>8</v>
      </c>
      <c r="B325" s="12"/>
      <c r="C325" s="13"/>
      <c r="D325" s="286"/>
      <c r="E325" s="286"/>
      <c r="F325" s="286"/>
      <c r="G325" s="286"/>
      <c r="H325" s="15"/>
      <c r="I325" s="15"/>
      <c r="J325" s="59"/>
      <c r="K325" s="3"/>
      <c r="L325" s="215"/>
    </row>
    <row r="326" spans="1:12" s="1" customFormat="1" ht="15" customHeight="1">
      <c r="A326" s="11" t="s">
        <v>9</v>
      </c>
      <c r="B326" s="286" t="s">
        <v>109</v>
      </c>
      <c r="C326" s="286"/>
      <c r="D326" s="286"/>
      <c r="E326" s="286"/>
      <c r="F326" s="11"/>
      <c r="G326" s="16"/>
      <c r="H326" s="17"/>
      <c r="I326" s="17"/>
      <c r="J326" s="60"/>
      <c r="K326" s="61"/>
      <c r="L326" s="215"/>
    </row>
    <row r="327" spans="1:12" s="1" customFormat="1" ht="23.25" customHeight="1">
      <c r="A327" s="11" t="s">
        <v>11</v>
      </c>
      <c r="B327" s="289" t="s">
        <v>110</v>
      </c>
      <c r="C327" s="289"/>
      <c r="D327" s="289"/>
      <c r="E327" s="289"/>
      <c r="F327" s="18"/>
      <c r="G327" s="19" t="s">
        <v>13</v>
      </c>
      <c r="H327" s="3"/>
      <c r="I327" s="3"/>
      <c r="J327" s="59"/>
      <c r="K327" s="3"/>
      <c r="L327" s="215"/>
    </row>
    <row r="328" spans="1:12" s="1" customFormat="1" ht="15" customHeight="1">
      <c r="A328" s="190" t="s">
        <v>14</v>
      </c>
      <c r="B328" s="190" t="s">
        <v>16</v>
      </c>
      <c r="C328" s="190" t="s">
        <v>17</v>
      </c>
      <c r="D328" s="191" t="s">
        <v>18</v>
      </c>
      <c r="E328" s="192" t="s">
        <v>19</v>
      </c>
      <c r="F328" s="192" t="s">
        <v>20</v>
      </c>
      <c r="G328" s="190" t="s">
        <v>21</v>
      </c>
      <c r="H328" s="3"/>
      <c r="I328" s="3"/>
      <c r="J328" s="59"/>
      <c r="K328" s="3"/>
      <c r="L328" s="215"/>
    </row>
    <row r="329" spans="1:12" s="3" customFormat="1" ht="15" customHeight="1">
      <c r="A329" s="24">
        <v>1</v>
      </c>
      <c r="B329" s="25" t="s">
        <v>23</v>
      </c>
      <c r="C329" s="26">
        <v>2</v>
      </c>
      <c r="D329" s="27">
        <v>79305</v>
      </c>
      <c r="E329" s="28">
        <f t="shared" ref="E329:E346" si="36">D329*C329</f>
        <v>158610</v>
      </c>
      <c r="F329" s="29">
        <v>0</v>
      </c>
      <c r="G329" s="30">
        <f t="shared" ref="G329:G346" si="37">E329-E329*F329</f>
        <v>158610</v>
      </c>
      <c r="H329" s="31">
        <f>D329/1.08</f>
        <v>73430.555555555547</v>
      </c>
      <c r="I329" s="31"/>
      <c r="J329" s="59">
        <f t="shared" ref="J329:J346" si="38">H329*C329</f>
        <v>146861.11111111109</v>
      </c>
      <c r="K329" s="63"/>
      <c r="L329" s="215"/>
    </row>
    <row r="330" spans="1:12" s="3" customFormat="1" ht="15" customHeight="1">
      <c r="A330" s="24">
        <v>2</v>
      </c>
      <c r="B330" s="25" t="s">
        <v>25</v>
      </c>
      <c r="C330" s="32"/>
      <c r="D330" s="33">
        <v>128591</v>
      </c>
      <c r="E330" s="28">
        <f t="shared" si="36"/>
        <v>0</v>
      </c>
      <c r="F330" s="29">
        <v>0</v>
      </c>
      <c r="G330" s="30">
        <f t="shared" si="37"/>
        <v>0</v>
      </c>
      <c r="H330" s="31">
        <f t="shared" ref="H330:H346" si="39">D330/1.08</f>
        <v>119065.74074074073</v>
      </c>
      <c r="I330" s="31"/>
      <c r="J330" s="59">
        <f t="shared" si="38"/>
        <v>0</v>
      </c>
      <c r="K330" s="63"/>
      <c r="L330" s="215"/>
    </row>
    <row r="331" spans="1:12" s="3" customFormat="1" ht="15" customHeight="1">
      <c r="A331" s="24">
        <v>3</v>
      </c>
      <c r="B331" s="25" t="s">
        <v>26</v>
      </c>
      <c r="C331" s="88"/>
      <c r="D331" s="27">
        <v>60043</v>
      </c>
      <c r="E331" s="28">
        <f t="shared" si="36"/>
        <v>0</v>
      </c>
      <c r="F331" s="29">
        <v>0</v>
      </c>
      <c r="G331" s="30">
        <f t="shared" si="37"/>
        <v>0</v>
      </c>
      <c r="H331" s="31">
        <f t="shared" si="39"/>
        <v>55595.370370370365</v>
      </c>
      <c r="I331" s="31"/>
      <c r="J331" s="59">
        <f t="shared" si="38"/>
        <v>0</v>
      </c>
      <c r="K331" s="63"/>
      <c r="L331" s="215"/>
    </row>
    <row r="332" spans="1:12" s="3" customFormat="1" ht="15" customHeight="1">
      <c r="A332" s="24">
        <v>4</v>
      </c>
      <c r="B332" s="25" t="s">
        <v>27</v>
      </c>
      <c r="C332" s="35"/>
      <c r="D332" s="27">
        <v>115781</v>
      </c>
      <c r="E332" s="28">
        <f t="shared" si="36"/>
        <v>0</v>
      </c>
      <c r="F332" s="29">
        <v>0</v>
      </c>
      <c r="G332" s="30">
        <f t="shared" si="37"/>
        <v>0</v>
      </c>
      <c r="H332" s="31">
        <f t="shared" si="39"/>
        <v>107204.62962962962</v>
      </c>
      <c r="I332" s="31"/>
      <c r="J332" s="59">
        <f t="shared" si="38"/>
        <v>0</v>
      </c>
      <c r="K332" s="63"/>
      <c r="L332" s="215"/>
    </row>
    <row r="333" spans="1:12" s="3" customFormat="1" ht="15" customHeight="1">
      <c r="A333" s="24">
        <v>5</v>
      </c>
      <c r="B333" s="25" t="s">
        <v>28</v>
      </c>
      <c r="C333" s="32"/>
      <c r="D333" s="27">
        <v>119943</v>
      </c>
      <c r="E333" s="28">
        <f t="shared" si="36"/>
        <v>0</v>
      </c>
      <c r="F333" s="29">
        <v>0</v>
      </c>
      <c r="G333" s="30">
        <f t="shared" si="37"/>
        <v>0</v>
      </c>
      <c r="H333" s="31">
        <f t="shared" si="39"/>
        <v>111058.33333333333</v>
      </c>
      <c r="I333" s="31"/>
      <c r="J333" s="59">
        <f t="shared" si="38"/>
        <v>0</v>
      </c>
      <c r="K333" s="63"/>
      <c r="L333" s="215"/>
    </row>
    <row r="334" spans="1:12" s="3" customFormat="1" ht="15" customHeight="1">
      <c r="A334" s="24">
        <v>6</v>
      </c>
      <c r="B334" s="25" t="s">
        <v>29</v>
      </c>
      <c r="C334" s="26"/>
      <c r="D334" s="27">
        <v>94810</v>
      </c>
      <c r="E334" s="28">
        <f t="shared" si="36"/>
        <v>0</v>
      </c>
      <c r="F334" s="29">
        <v>0</v>
      </c>
      <c r="G334" s="30">
        <f t="shared" si="37"/>
        <v>0</v>
      </c>
      <c r="H334" s="31">
        <f t="shared" si="39"/>
        <v>87787.037037037036</v>
      </c>
      <c r="I334" s="31"/>
      <c r="J334" s="59">
        <f t="shared" si="38"/>
        <v>0</v>
      </c>
      <c r="K334" s="63"/>
      <c r="L334" s="215"/>
    </row>
    <row r="335" spans="1:12" s="3" customFormat="1" ht="15" customHeight="1">
      <c r="A335" s="24">
        <v>7</v>
      </c>
      <c r="B335" s="25" t="s">
        <v>30</v>
      </c>
      <c r="C335" s="34"/>
      <c r="D335" s="27">
        <v>141396</v>
      </c>
      <c r="E335" s="28">
        <f t="shared" si="36"/>
        <v>0</v>
      </c>
      <c r="F335" s="29">
        <v>0</v>
      </c>
      <c r="G335" s="30">
        <f t="shared" si="37"/>
        <v>0</v>
      </c>
      <c r="H335" s="31">
        <f t="shared" si="39"/>
        <v>130922.22222222222</v>
      </c>
      <c r="I335" s="31"/>
      <c r="J335" s="59">
        <f t="shared" si="38"/>
        <v>0</v>
      </c>
      <c r="K335" s="63"/>
      <c r="L335" s="215"/>
    </row>
    <row r="336" spans="1:12" s="3" customFormat="1" ht="15" customHeight="1">
      <c r="A336" s="24">
        <v>8</v>
      </c>
      <c r="B336" s="25" t="s">
        <v>31</v>
      </c>
      <c r="C336" s="26"/>
      <c r="D336" s="27">
        <v>232931</v>
      </c>
      <c r="E336" s="28">
        <f t="shared" si="36"/>
        <v>0</v>
      </c>
      <c r="F336" s="29">
        <v>0</v>
      </c>
      <c r="G336" s="30">
        <f t="shared" si="37"/>
        <v>0</v>
      </c>
      <c r="H336" s="31">
        <f t="shared" si="39"/>
        <v>215676.85185185182</v>
      </c>
      <c r="I336" s="31"/>
      <c r="J336" s="59">
        <f t="shared" si="38"/>
        <v>0</v>
      </c>
      <c r="K336" s="63"/>
      <c r="L336" s="215"/>
    </row>
    <row r="337" spans="1:12" s="3" customFormat="1" ht="15" customHeight="1">
      <c r="A337" s="24">
        <v>9</v>
      </c>
      <c r="B337" s="36" t="s">
        <v>32</v>
      </c>
      <c r="C337" s="26"/>
      <c r="D337" s="27">
        <v>101534</v>
      </c>
      <c r="E337" s="28">
        <f t="shared" si="36"/>
        <v>0</v>
      </c>
      <c r="F337" s="29">
        <v>0</v>
      </c>
      <c r="G337" s="30">
        <f t="shared" si="37"/>
        <v>0</v>
      </c>
      <c r="H337" s="31">
        <f t="shared" si="39"/>
        <v>94012.962962962964</v>
      </c>
      <c r="I337" s="31"/>
      <c r="J337" s="59">
        <f t="shared" si="38"/>
        <v>0</v>
      </c>
      <c r="K337" s="63"/>
      <c r="L337" s="215"/>
    </row>
    <row r="338" spans="1:12" s="3" customFormat="1" ht="15" customHeight="1">
      <c r="A338" s="24">
        <v>10</v>
      </c>
      <c r="B338" s="36" t="s">
        <v>33</v>
      </c>
      <c r="C338" s="37"/>
      <c r="D338" s="33">
        <v>110148</v>
      </c>
      <c r="E338" s="28">
        <f t="shared" si="36"/>
        <v>0</v>
      </c>
      <c r="F338" s="29">
        <v>0</v>
      </c>
      <c r="G338" s="30">
        <f t="shared" si="37"/>
        <v>0</v>
      </c>
      <c r="H338" s="31">
        <f t="shared" si="39"/>
        <v>101988.88888888888</v>
      </c>
      <c r="I338" s="31"/>
      <c r="J338" s="59">
        <f t="shared" si="38"/>
        <v>0</v>
      </c>
      <c r="K338" s="63"/>
      <c r="L338" s="215"/>
    </row>
    <row r="339" spans="1:12" s="3" customFormat="1" ht="15" customHeight="1">
      <c r="A339" s="24">
        <v>11</v>
      </c>
      <c r="B339" s="25" t="s">
        <v>34</v>
      </c>
      <c r="C339" s="37"/>
      <c r="D339" s="27">
        <v>54198</v>
      </c>
      <c r="E339" s="28">
        <f t="shared" si="36"/>
        <v>0</v>
      </c>
      <c r="F339" s="29">
        <v>0</v>
      </c>
      <c r="G339" s="30">
        <f t="shared" si="37"/>
        <v>0</v>
      </c>
      <c r="H339" s="31">
        <f t="shared" si="39"/>
        <v>50183.333333333328</v>
      </c>
      <c r="I339" s="31"/>
      <c r="J339" s="59">
        <f t="shared" si="38"/>
        <v>0</v>
      </c>
      <c r="K339" s="63"/>
      <c r="L339" s="215"/>
    </row>
    <row r="340" spans="1:12" s="3" customFormat="1" ht="15" customHeight="1">
      <c r="A340" s="24">
        <v>12</v>
      </c>
      <c r="B340" s="25" t="s">
        <v>35</v>
      </c>
      <c r="C340" s="37"/>
      <c r="D340" s="27">
        <v>49680</v>
      </c>
      <c r="E340" s="28">
        <f t="shared" si="36"/>
        <v>0</v>
      </c>
      <c r="F340" s="29">
        <v>0</v>
      </c>
      <c r="G340" s="30">
        <f t="shared" si="37"/>
        <v>0</v>
      </c>
      <c r="H340" s="31">
        <f t="shared" si="39"/>
        <v>46000</v>
      </c>
      <c r="I340" s="31"/>
      <c r="J340" s="59">
        <f t="shared" si="38"/>
        <v>0</v>
      </c>
      <c r="K340" s="63"/>
      <c r="L340" s="215"/>
    </row>
    <row r="341" spans="1:12" s="3" customFormat="1" ht="15" customHeight="1">
      <c r="A341" s="24">
        <v>13</v>
      </c>
      <c r="B341" s="25" t="s">
        <v>36</v>
      </c>
      <c r="C341" s="37"/>
      <c r="D341" s="38">
        <v>64152</v>
      </c>
      <c r="E341" s="28">
        <f t="shared" si="36"/>
        <v>0</v>
      </c>
      <c r="F341" s="29">
        <v>0</v>
      </c>
      <c r="G341" s="30">
        <f t="shared" si="37"/>
        <v>0</v>
      </c>
      <c r="H341" s="31">
        <f t="shared" si="39"/>
        <v>59399.999999999993</v>
      </c>
      <c r="I341" s="31"/>
      <c r="J341" s="59">
        <f t="shared" si="38"/>
        <v>0</v>
      </c>
      <c r="K341" s="63"/>
      <c r="L341" s="215"/>
    </row>
    <row r="342" spans="1:12" s="3" customFormat="1" ht="15" customHeight="1">
      <c r="A342" s="24">
        <v>14</v>
      </c>
      <c r="B342" s="25" t="s">
        <v>37</v>
      </c>
      <c r="C342" s="37"/>
      <c r="D342" s="38">
        <v>65934</v>
      </c>
      <c r="E342" s="28">
        <f t="shared" si="36"/>
        <v>0</v>
      </c>
      <c r="F342" s="29">
        <v>0</v>
      </c>
      <c r="G342" s="30">
        <f t="shared" si="37"/>
        <v>0</v>
      </c>
      <c r="H342" s="31">
        <f t="shared" si="39"/>
        <v>61049.999999999993</v>
      </c>
      <c r="I342" s="31"/>
      <c r="J342" s="59">
        <f t="shared" si="38"/>
        <v>0</v>
      </c>
      <c r="K342" s="63"/>
      <c r="L342" s="215"/>
    </row>
    <row r="343" spans="1:12" s="3" customFormat="1" ht="15" customHeight="1">
      <c r="A343" s="24">
        <v>15</v>
      </c>
      <c r="B343" s="25" t="s">
        <v>38</v>
      </c>
      <c r="C343" s="37"/>
      <c r="D343" s="38">
        <v>76626</v>
      </c>
      <c r="E343" s="28">
        <f t="shared" si="36"/>
        <v>0</v>
      </c>
      <c r="F343" s="29">
        <v>0</v>
      </c>
      <c r="G343" s="30">
        <f t="shared" si="37"/>
        <v>0</v>
      </c>
      <c r="H343" s="31">
        <f t="shared" si="39"/>
        <v>70950</v>
      </c>
      <c r="I343" s="31"/>
      <c r="J343" s="59">
        <f t="shared" si="38"/>
        <v>0</v>
      </c>
      <c r="K343" s="63"/>
      <c r="L343" s="215"/>
    </row>
    <row r="344" spans="1:12" s="3" customFormat="1" ht="15" customHeight="1">
      <c r="A344" s="24">
        <v>16</v>
      </c>
      <c r="B344" s="25" t="s">
        <v>39</v>
      </c>
      <c r="C344" s="37"/>
      <c r="D344" s="38">
        <v>80190</v>
      </c>
      <c r="E344" s="28">
        <f t="shared" si="36"/>
        <v>0</v>
      </c>
      <c r="F344" s="29">
        <v>0</v>
      </c>
      <c r="G344" s="30">
        <f t="shared" si="37"/>
        <v>0</v>
      </c>
      <c r="H344" s="31">
        <f t="shared" si="39"/>
        <v>74250</v>
      </c>
      <c r="I344" s="31"/>
      <c r="J344" s="59">
        <f t="shared" si="38"/>
        <v>0</v>
      </c>
      <c r="K344" s="63"/>
      <c r="L344" s="215"/>
    </row>
    <row r="345" spans="1:12" s="3" customFormat="1" ht="15" customHeight="1">
      <c r="A345" s="24">
        <v>17</v>
      </c>
      <c r="B345" s="25" t="s">
        <v>40</v>
      </c>
      <c r="C345" s="37"/>
      <c r="D345" s="38">
        <v>113832</v>
      </c>
      <c r="E345" s="28">
        <f t="shared" si="36"/>
        <v>0</v>
      </c>
      <c r="F345" s="29">
        <v>0</v>
      </c>
      <c r="G345" s="30">
        <f t="shared" si="37"/>
        <v>0</v>
      </c>
      <c r="H345" s="31">
        <f t="shared" si="39"/>
        <v>105400</v>
      </c>
      <c r="I345" s="31"/>
      <c r="J345" s="59">
        <f t="shared" si="38"/>
        <v>0</v>
      </c>
      <c r="K345" s="63"/>
      <c r="L345" s="215"/>
    </row>
    <row r="346" spans="1:12" s="3" customFormat="1" ht="15" customHeight="1">
      <c r="A346" s="24">
        <v>18</v>
      </c>
      <c r="B346" s="25" t="s">
        <v>41</v>
      </c>
      <c r="C346" s="37"/>
      <c r="D346" s="39">
        <v>98010</v>
      </c>
      <c r="E346" s="28">
        <f t="shared" si="36"/>
        <v>0</v>
      </c>
      <c r="F346" s="29">
        <v>0</v>
      </c>
      <c r="G346" s="30">
        <f t="shared" si="37"/>
        <v>0</v>
      </c>
      <c r="H346" s="31">
        <f t="shared" si="39"/>
        <v>90750</v>
      </c>
      <c r="I346" s="31"/>
      <c r="J346" s="59">
        <f t="shared" si="38"/>
        <v>0</v>
      </c>
      <c r="K346" s="63"/>
      <c r="L346" s="215"/>
    </row>
    <row r="347" spans="1:12" s="4" customFormat="1" ht="15" customHeight="1">
      <c r="A347" s="40"/>
      <c r="B347" s="41" t="s">
        <v>42</v>
      </c>
      <c r="C347" s="42">
        <f>SUM(C329:C346)</f>
        <v>2</v>
      </c>
      <c r="D347" s="42"/>
      <c r="E347" s="43">
        <f>SUM(E329:E346)</f>
        <v>158610</v>
      </c>
      <c r="F347" s="43"/>
      <c r="G347" s="111">
        <f>SUM(G329:G346)</f>
        <v>158610</v>
      </c>
      <c r="H347" s="45"/>
      <c r="I347" s="45"/>
      <c r="J347" s="64">
        <f>SUM(J329:J346)</f>
        <v>146861.11111111109</v>
      </c>
      <c r="L347" s="231"/>
    </row>
    <row r="348" spans="1:12" s="5" customFormat="1" ht="30" customHeight="1">
      <c r="A348" s="46"/>
      <c r="B348" s="47"/>
      <c r="C348" s="48"/>
      <c r="D348" s="48"/>
      <c r="E348" s="49"/>
      <c r="F348" s="49"/>
      <c r="G348" s="50"/>
      <c r="H348" s="51"/>
      <c r="I348" s="51"/>
      <c r="J348" s="65">
        <f>J347*0.1</f>
        <v>14686.111111111109</v>
      </c>
      <c r="K348" s="51"/>
      <c r="L348" s="232"/>
    </row>
    <row r="349" spans="1:12" s="6" customFormat="1" ht="15" customHeight="1">
      <c r="A349" s="283" t="s">
        <v>43</v>
      </c>
      <c r="B349" s="283"/>
      <c r="C349" s="284" t="s">
        <v>44</v>
      </c>
      <c r="D349" s="284"/>
      <c r="E349" s="54"/>
      <c r="F349" s="54"/>
      <c r="G349" s="55" t="s">
        <v>45</v>
      </c>
      <c r="H349" s="56"/>
      <c r="I349" s="56"/>
      <c r="J349" s="225">
        <f>SUM(J347:J348)</f>
        <v>161547.22222222219</v>
      </c>
      <c r="K349" s="56"/>
      <c r="L349" s="233"/>
    </row>
    <row r="351" spans="1:12" s="1" customFormat="1" ht="15" customHeight="1">
      <c r="A351" s="279" t="s">
        <v>0</v>
      </c>
      <c r="B351" s="279"/>
      <c r="C351" s="279"/>
      <c r="D351" s="279"/>
      <c r="E351" s="279"/>
      <c r="F351" s="279"/>
      <c r="G351" s="279"/>
      <c r="H351" s="3"/>
      <c r="I351" s="3"/>
      <c r="J351" s="59"/>
      <c r="K351" s="3"/>
      <c r="L351" s="215"/>
    </row>
    <row r="352" spans="1:12" s="1" customFormat="1" ht="15" customHeight="1">
      <c r="A352" s="279" t="s">
        <v>1</v>
      </c>
      <c r="B352" s="279"/>
      <c r="C352" s="279"/>
      <c r="D352" s="279"/>
      <c r="E352" s="279"/>
      <c r="F352" s="279"/>
      <c r="G352" s="279"/>
      <c r="H352" s="3"/>
      <c r="I352" s="3"/>
      <c r="J352" s="59"/>
      <c r="K352" s="3"/>
      <c r="L352" s="215"/>
    </row>
    <row r="353" spans="1:12" s="1" customFormat="1" ht="15" customHeight="1">
      <c r="A353" s="279" t="s">
        <v>2</v>
      </c>
      <c r="B353" s="279"/>
      <c r="C353" s="279"/>
      <c r="D353" s="279"/>
      <c r="E353" s="279"/>
      <c r="F353" s="279"/>
      <c r="G353" s="279"/>
      <c r="H353" s="3"/>
      <c r="I353" s="3"/>
      <c r="J353" s="59"/>
      <c r="K353" s="3"/>
      <c r="L353" s="215"/>
    </row>
    <row r="354" spans="1:12" s="1" customFormat="1" ht="15" customHeight="1">
      <c r="A354" s="279" t="s">
        <v>4</v>
      </c>
      <c r="B354" s="279"/>
      <c r="C354" s="279"/>
      <c r="D354" s="279"/>
      <c r="E354" s="279"/>
      <c r="F354" s="279"/>
      <c r="G354" s="279"/>
      <c r="H354" s="3" t="s">
        <v>107</v>
      </c>
      <c r="I354" s="3"/>
      <c r="J354" s="59"/>
      <c r="K354" s="3"/>
      <c r="L354" s="215"/>
    </row>
    <row r="355" spans="1:12" s="1" customFormat="1" ht="15" customHeight="1">
      <c r="A355" s="280" t="s">
        <v>6</v>
      </c>
      <c r="B355" s="280"/>
      <c r="C355" s="280"/>
      <c r="D355" s="280"/>
      <c r="E355" s="280"/>
      <c r="F355" s="280"/>
      <c r="G355" s="280"/>
      <c r="H355" s="3"/>
      <c r="I355" s="3"/>
      <c r="J355" s="59"/>
      <c r="K355" s="3"/>
      <c r="L355" s="215"/>
    </row>
    <row r="356" spans="1:12" s="2" customFormat="1" ht="15" customHeight="1">
      <c r="A356" s="9"/>
      <c r="B356" s="9"/>
      <c r="C356" s="281" t="s">
        <v>108</v>
      </c>
      <c r="D356" s="281"/>
      <c r="E356" s="281"/>
      <c r="F356" s="281"/>
      <c r="G356" s="281"/>
      <c r="H356" s="3"/>
      <c r="I356" s="3"/>
      <c r="J356" s="129"/>
      <c r="K356" s="3"/>
      <c r="L356" s="215"/>
    </row>
    <row r="357" spans="1:12" s="1" customFormat="1" ht="15" customHeight="1">
      <c r="A357" s="11" t="s">
        <v>8</v>
      </c>
      <c r="B357" s="12"/>
      <c r="C357" s="13"/>
      <c r="D357" s="286"/>
      <c r="E357" s="286"/>
      <c r="F357" s="286"/>
      <c r="G357" s="286"/>
      <c r="H357" s="15"/>
      <c r="I357" s="15"/>
      <c r="J357" s="59"/>
      <c r="K357" s="3"/>
      <c r="L357" s="215"/>
    </row>
    <row r="358" spans="1:12" s="1" customFormat="1" ht="15" customHeight="1">
      <c r="A358" s="11" t="s">
        <v>9</v>
      </c>
      <c r="B358" s="286" t="s">
        <v>111</v>
      </c>
      <c r="C358" s="286"/>
      <c r="D358" s="286"/>
      <c r="E358" s="286"/>
      <c r="F358" s="11"/>
      <c r="G358" s="16"/>
      <c r="H358" s="17"/>
      <c r="I358" s="17"/>
      <c r="J358" s="60"/>
      <c r="K358" s="61"/>
      <c r="L358" s="215"/>
    </row>
    <row r="359" spans="1:12" s="1" customFormat="1" ht="23.25" customHeight="1">
      <c r="A359" s="11" t="s">
        <v>11</v>
      </c>
      <c r="B359" s="289" t="s">
        <v>112</v>
      </c>
      <c r="C359" s="289"/>
      <c r="D359" s="289"/>
      <c r="E359" s="289"/>
      <c r="F359" s="18"/>
      <c r="G359" s="19" t="s">
        <v>13</v>
      </c>
      <c r="H359" s="3"/>
      <c r="I359" s="3"/>
      <c r="J359" s="59"/>
      <c r="K359" s="3"/>
      <c r="L359" s="215"/>
    </row>
    <row r="360" spans="1:12" s="1" customFormat="1" ht="15" customHeight="1">
      <c r="A360" s="190" t="s">
        <v>14</v>
      </c>
      <c r="B360" s="190" t="s">
        <v>16</v>
      </c>
      <c r="C360" s="190" t="s">
        <v>17</v>
      </c>
      <c r="D360" s="191" t="s">
        <v>18</v>
      </c>
      <c r="E360" s="192" t="s">
        <v>19</v>
      </c>
      <c r="F360" s="192" t="s">
        <v>20</v>
      </c>
      <c r="G360" s="190" t="s">
        <v>21</v>
      </c>
      <c r="H360" s="3"/>
      <c r="I360" s="3"/>
      <c r="J360" s="59"/>
      <c r="K360" s="3"/>
      <c r="L360" s="215"/>
    </row>
    <row r="361" spans="1:12" s="3" customFormat="1" ht="15" customHeight="1">
      <c r="A361" s="24">
        <v>1</v>
      </c>
      <c r="B361" s="25" t="s">
        <v>23</v>
      </c>
      <c r="C361" s="26">
        <v>3</v>
      </c>
      <c r="D361" s="27">
        <v>79305</v>
      </c>
      <c r="E361" s="28">
        <f t="shared" ref="E361:E378" si="40">D361*C361</f>
        <v>237915</v>
      </c>
      <c r="F361" s="29">
        <v>0</v>
      </c>
      <c r="G361" s="30">
        <f t="shared" ref="G361:G378" si="41">E361-E361*F361</f>
        <v>237915</v>
      </c>
      <c r="H361" s="31">
        <f>D361/1.08</f>
        <v>73430.555555555547</v>
      </c>
      <c r="I361" s="31"/>
      <c r="J361" s="59">
        <f t="shared" ref="J361:J378" si="42">H361*C361</f>
        <v>220291.66666666663</v>
      </c>
      <c r="K361" s="63"/>
      <c r="L361" s="215"/>
    </row>
    <row r="362" spans="1:12" s="3" customFormat="1" ht="15" customHeight="1">
      <c r="A362" s="24">
        <v>2</v>
      </c>
      <c r="B362" s="25" t="s">
        <v>25</v>
      </c>
      <c r="C362" s="32"/>
      <c r="D362" s="33">
        <v>128591</v>
      </c>
      <c r="E362" s="28">
        <f t="shared" si="40"/>
        <v>0</v>
      </c>
      <c r="F362" s="29">
        <v>0</v>
      </c>
      <c r="G362" s="30">
        <f t="shared" si="41"/>
        <v>0</v>
      </c>
      <c r="H362" s="31">
        <f t="shared" ref="H362:H378" si="43">D362/1.08</f>
        <v>119065.74074074073</v>
      </c>
      <c r="I362" s="31"/>
      <c r="J362" s="59">
        <f t="shared" si="42"/>
        <v>0</v>
      </c>
      <c r="K362" s="63"/>
      <c r="L362" s="215"/>
    </row>
    <row r="363" spans="1:12" s="3" customFormat="1" ht="15" customHeight="1">
      <c r="A363" s="24">
        <v>3</v>
      </c>
      <c r="B363" s="25" t="s">
        <v>26</v>
      </c>
      <c r="C363" s="88"/>
      <c r="D363" s="27">
        <v>60043</v>
      </c>
      <c r="E363" s="28">
        <f t="shared" si="40"/>
        <v>0</v>
      </c>
      <c r="F363" s="29">
        <v>0</v>
      </c>
      <c r="G363" s="30">
        <f t="shared" si="41"/>
        <v>0</v>
      </c>
      <c r="H363" s="31">
        <f t="shared" si="43"/>
        <v>55595.370370370365</v>
      </c>
      <c r="I363" s="31"/>
      <c r="J363" s="59">
        <f t="shared" si="42"/>
        <v>0</v>
      </c>
      <c r="K363" s="63"/>
      <c r="L363" s="215"/>
    </row>
    <row r="364" spans="1:12" s="3" customFormat="1" ht="15" customHeight="1">
      <c r="A364" s="24">
        <v>4</v>
      </c>
      <c r="B364" s="25" t="s">
        <v>27</v>
      </c>
      <c r="C364" s="35"/>
      <c r="D364" s="27">
        <v>115781</v>
      </c>
      <c r="E364" s="28">
        <f t="shared" si="40"/>
        <v>0</v>
      </c>
      <c r="F364" s="29">
        <v>0</v>
      </c>
      <c r="G364" s="30">
        <f t="shared" si="41"/>
        <v>0</v>
      </c>
      <c r="H364" s="31">
        <f t="shared" si="43"/>
        <v>107204.62962962962</v>
      </c>
      <c r="I364" s="31"/>
      <c r="J364" s="59">
        <f t="shared" si="42"/>
        <v>0</v>
      </c>
      <c r="K364" s="63"/>
      <c r="L364" s="215"/>
    </row>
    <row r="365" spans="1:12" s="3" customFormat="1" ht="15" customHeight="1">
      <c r="A365" s="24">
        <v>5</v>
      </c>
      <c r="B365" s="25" t="s">
        <v>28</v>
      </c>
      <c r="C365" s="32">
        <v>2</v>
      </c>
      <c r="D365" s="27">
        <v>119943</v>
      </c>
      <c r="E365" s="28">
        <f t="shared" si="40"/>
        <v>239886</v>
      </c>
      <c r="F365" s="29">
        <v>0</v>
      </c>
      <c r="G365" s="30">
        <f t="shared" si="41"/>
        <v>239886</v>
      </c>
      <c r="H365" s="31">
        <f t="shared" si="43"/>
        <v>111058.33333333333</v>
      </c>
      <c r="I365" s="31"/>
      <c r="J365" s="59">
        <f t="shared" si="42"/>
        <v>222116.66666666666</v>
      </c>
      <c r="K365" s="63"/>
      <c r="L365" s="215"/>
    </row>
    <row r="366" spans="1:12" s="3" customFormat="1" ht="15" customHeight="1">
      <c r="A366" s="24">
        <v>6</v>
      </c>
      <c r="B366" s="25" t="s">
        <v>29</v>
      </c>
      <c r="C366" s="26"/>
      <c r="D366" s="27">
        <v>94810</v>
      </c>
      <c r="E366" s="28">
        <f t="shared" si="40"/>
        <v>0</v>
      </c>
      <c r="F366" s="29">
        <v>0</v>
      </c>
      <c r="G366" s="30">
        <f t="shared" si="41"/>
        <v>0</v>
      </c>
      <c r="H366" s="31">
        <f t="shared" si="43"/>
        <v>87787.037037037036</v>
      </c>
      <c r="I366" s="31"/>
      <c r="J366" s="59">
        <f t="shared" si="42"/>
        <v>0</v>
      </c>
      <c r="K366" s="63"/>
      <c r="L366" s="215"/>
    </row>
    <row r="367" spans="1:12" s="3" customFormat="1" ht="15" customHeight="1">
      <c r="A367" s="24">
        <v>7</v>
      </c>
      <c r="B367" s="25" t="s">
        <v>30</v>
      </c>
      <c r="C367" s="34"/>
      <c r="D367" s="27">
        <v>141396</v>
      </c>
      <c r="E367" s="28">
        <f t="shared" si="40"/>
        <v>0</v>
      </c>
      <c r="F367" s="29">
        <v>0</v>
      </c>
      <c r="G367" s="30">
        <f t="shared" si="41"/>
        <v>0</v>
      </c>
      <c r="H367" s="31">
        <f t="shared" si="43"/>
        <v>130922.22222222222</v>
      </c>
      <c r="I367" s="31"/>
      <c r="J367" s="59">
        <f t="shared" si="42"/>
        <v>0</v>
      </c>
      <c r="K367" s="63"/>
      <c r="L367" s="215"/>
    </row>
    <row r="368" spans="1:12" s="3" customFormat="1" ht="15" customHeight="1">
      <c r="A368" s="24">
        <v>8</v>
      </c>
      <c r="B368" s="25" t="s">
        <v>31</v>
      </c>
      <c r="C368" s="26"/>
      <c r="D368" s="27">
        <v>232931</v>
      </c>
      <c r="E368" s="28">
        <f t="shared" si="40"/>
        <v>0</v>
      </c>
      <c r="F368" s="29">
        <v>0</v>
      </c>
      <c r="G368" s="30">
        <f t="shared" si="41"/>
        <v>0</v>
      </c>
      <c r="H368" s="31">
        <f t="shared" si="43"/>
        <v>215676.85185185182</v>
      </c>
      <c r="I368" s="31"/>
      <c r="J368" s="59">
        <f t="shared" si="42"/>
        <v>0</v>
      </c>
      <c r="K368" s="63"/>
      <c r="L368" s="215"/>
    </row>
    <row r="369" spans="1:12" s="3" customFormat="1" ht="15" customHeight="1">
      <c r="A369" s="24">
        <v>9</v>
      </c>
      <c r="B369" s="36" t="s">
        <v>32</v>
      </c>
      <c r="C369" s="26"/>
      <c r="D369" s="27">
        <v>101534</v>
      </c>
      <c r="E369" s="28">
        <f t="shared" si="40"/>
        <v>0</v>
      </c>
      <c r="F369" s="29">
        <v>0</v>
      </c>
      <c r="G369" s="30">
        <f t="shared" si="41"/>
        <v>0</v>
      </c>
      <c r="H369" s="31">
        <f t="shared" si="43"/>
        <v>94012.962962962964</v>
      </c>
      <c r="I369" s="31"/>
      <c r="J369" s="59">
        <f t="shared" si="42"/>
        <v>0</v>
      </c>
      <c r="K369" s="63"/>
      <c r="L369" s="215"/>
    </row>
    <row r="370" spans="1:12" s="3" customFormat="1" ht="15" customHeight="1">
      <c r="A370" s="24">
        <v>10</v>
      </c>
      <c r="B370" s="36" t="s">
        <v>33</v>
      </c>
      <c r="C370" s="37"/>
      <c r="D370" s="33">
        <v>110148</v>
      </c>
      <c r="E370" s="28">
        <f t="shared" si="40"/>
        <v>0</v>
      </c>
      <c r="F370" s="29">
        <v>0</v>
      </c>
      <c r="G370" s="30">
        <f t="shared" si="41"/>
        <v>0</v>
      </c>
      <c r="H370" s="31">
        <f t="shared" si="43"/>
        <v>101988.88888888888</v>
      </c>
      <c r="I370" s="31"/>
      <c r="J370" s="59">
        <f t="shared" si="42"/>
        <v>0</v>
      </c>
      <c r="K370" s="63"/>
      <c r="L370" s="215"/>
    </row>
    <row r="371" spans="1:12" s="3" customFormat="1" ht="15" customHeight="1">
      <c r="A371" s="24">
        <v>11</v>
      </c>
      <c r="B371" s="25" t="s">
        <v>34</v>
      </c>
      <c r="C371" s="37"/>
      <c r="D371" s="27">
        <v>54198</v>
      </c>
      <c r="E371" s="28">
        <f t="shared" si="40"/>
        <v>0</v>
      </c>
      <c r="F371" s="29">
        <v>0</v>
      </c>
      <c r="G371" s="30">
        <f t="shared" si="41"/>
        <v>0</v>
      </c>
      <c r="H371" s="31">
        <f t="shared" si="43"/>
        <v>50183.333333333328</v>
      </c>
      <c r="I371" s="31"/>
      <c r="J371" s="59">
        <f t="shared" si="42"/>
        <v>0</v>
      </c>
      <c r="K371" s="63"/>
      <c r="L371" s="215"/>
    </row>
    <row r="372" spans="1:12" s="3" customFormat="1" ht="15" customHeight="1">
      <c r="A372" s="24">
        <v>12</v>
      </c>
      <c r="B372" s="25" t="s">
        <v>35</v>
      </c>
      <c r="C372" s="37"/>
      <c r="D372" s="27">
        <v>49680</v>
      </c>
      <c r="E372" s="28">
        <f t="shared" si="40"/>
        <v>0</v>
      </c>
      <c r="F372" s="29">
        <v>0</v>
      </c>
      <c r="G372" s="30">
        <f t="shared" si="41"/>
        <v>0</v>
      </c>
      <c r="H372" s="31">
        <f t="shared" si="43"/>
        <v>46000</v>
      </c>
      <c r="I372" s="31"/>
      <c r="J372" s="59">
        <f t="shared" si="42"/>
        <v>0</v>
      </c>
      <c r="K372" s="63"/>
      <c r="L372" s="215"/>
    </row>
    <row r="373" spans="1:12" s="3" customFormat="1" ht="15" customHeight="1">
      <c r="A373" s="24">
        <v>13</v>
      </c>
      <c r="B373" s="25" t="s">
        <v>36</v>
      </c>
      <c r="C373" s="37"/>
      <c r="D373" s="38">
        <v>64152</v>
      </c>
      <c r="E373" s="28">
        <f t="shared" si="40"/>
        <v>0</v>
      </c>
      <c r="F373" s="29">
        <v>0</v>
      </c>
      <c r="G373" s="30">
        <f t="shared" si="41"/>
        <v>0</v>
      </c>
      <c r="H373" s="31">
        <f t="shared" si="43"/>
        <v>59399.999999999993</v>
      </c>
      <c r="I373" s="31"/>
      <c r="J373" s="59">
        <f t="shared" si="42"/>
        <v>0</v>
      </c>
      <c r="K373" s="63"/>
      <c r="L373" s="215"/>
    </row>
    <row r="374" spans="1:12" s="3" customFormat="1" ht="15" customHeight="1">
      <c r="A374" s="24">
        <v>14</v>
      </c>
      <c r="B374" s="25" t="s">
        <v>37</v>
      </c>
      <c r="C374" s="37"/>
      <c r="D374" s="38">
        <v>65934</v>
      </c>
      <c r="E374" s="28">
        <f t="shared" si="40"/>
        <v>0</v>
      </c>
      <c r="F374" s="29">
        <v>0</v>
      </c>
      <c r="G374" s="30">
        <f t="shared" si="41"/>
        <v>0</v>
      </c>
      <c r="H374" s="31">
        <f t="shared" si="43"/>
        <v>61049.999999999993</v>
      </c>
      <c r="I374" s="31"/>
      <c r="J374" s="59">
        <f t="shared" si="42"/>
        <v>0</v>
      </c>
      <c r="K374" s="63"/>
      <c r="L374" s="215"/>
    </row>
    <row r="375" spans="1:12" s="3" customFormat="1" ht="15" customHeight="1">
      <c r="A375" s="24">
        <v>15</v>
      </c>
      <c r="B375" s="25" t="s">
        <v>38</v>
      </c>
      <c r="C375" s="37"/>
      <c r="D375" s="38">
        <v>76626</v>
      </c>
      <c r="E375" s="28">
        <f t="shared" si="40"/>
        <v>0</v>
      </c>
      <c r="F375" s="29">
        <v>0</v>
      </c>
      <c r="G375" s="30">
        <f t="shared" si="41"/>
        <v>0</v>
      </c>
      <c r="H375" s="31">
        <f t="shared" si="43"/>
        <v>70950</v>
      </c>
      <c r="I375" s="31"/>
      <c r="J375" s="59">
        <f t="shared" si="42"/>
        <v>0</v>
      </c>
      <c r="K375" s="63"/>
      <c r="L375" s="215"/>
    </row>
    <row r="376" spans="1:12" s="3" customFormat="1" ht="15" customHeight="1">
      <c r="A376" s="24">
        <v>16</v>
      </c>
      <c r="B376" s="25" t="s">
        <v>39</v>
      </c>
      <c r="C376" s="37"/>
      <c r="D376" s="38">
        <v>80190</v>
      </c>
      <c r="E376" s="28">
        <f t="shared" si="40"/>
        <v>0</v>
      </c>
      <c r="F376" s="29">
        <v>0</v>
      </c>
      <c r="G376" s="30">
        <f t="shared" si="41"/>
        <v>0</v>
      </c>
      <c r="H376" s="31">
        <f t="shared" si="43"/>
        <v>74250</v>
      </c>
      <c r="I376" s="31"/>
      <c r="J376" s="59">
        <f t="shared" si="42"/>
        <v>0</v>
      </c>
      <c r="K376" s="63"/>
      <c r="L376" s="215"/>
    </row>
    <row r="377" spans="1:12" s="3" customFormat="1" ht="15" customHeight="1">
      <c r="A377" s="24">
        <v>17</v>
      </c>
      <c r="B377" s="25" t="s">
        <v>40</v>
      </c>
      <c r="C377" s="37"/>
      <c r="D377" s="38">
        <v>113832</v>
      </c>
      <c r="E377" s="28">
        <f t="shared" si="40"/>
        <v>0</v>
      </c>
      <c r="F377" s="29">
        <v>0</v>
      </c>
      <c r="G377" s="30">
        <f t="shared" si="41"/>
        <v>0</v>
      </c>
      <c r="H377" s="31">
        <f t="shared" si="43"/>
        <v>105400</v>
      </c>
      <c r="I377" s="31"/>
      <c r="J377" s="59">
        <f t="shared" si="42"/>
        <v>0</v>
      </c>
      <c r="K377" s="63"/>
      <c r="L377" s="215"/>
    </row>
    <row r="378" spans="1:12" s="3" customFormat="1" ht="15" customHeight="1">
      <c r="A378" s="24">
        <v>18</v>
      </c>
      <c r="B378" s="25" t="s">
        <v>41</v>
      </c>
      <c r="C378" s="37"/>
      <c r="D378" s="39">
        <v>98010</v>
      </c>
      <c r="E378" s="28">
        <f t="shared" si="40"/>
        <v>0</v>
      </c>
      <c r="F378" s="29">
        <v>0</v>
      </c>
      <c r="G378" s="30">
        <f t="shared" si="41"/>
        <v>0</v>
      </c>
      <c r="H378" s="31">
        <f t="shared" si="43"/>
        <v>90750</v>
      </c>
      <c r="I378" s="31"/>
      <c r="J378" s="59">
        <f t="shared" si="42"/>
        <v>0</v>
      </c>
      <c r="K378" s="63"/>
      <c r="L378" s="215"/>
    </row>
    <row r="379" spans="1:12" s="4" customFormat="1" ht="15" customHeight="1">
      <c r="A379" s="40"/>
      <c r="B379" s="41" t="s">
        <v>42</v>
      </c>
      <c r="C379" s="42">
        <f>SUM(C361:C378)</f>
        <v>5</v>
      </c>
      <c r="D379" s="42"/>
      <c r="E379" s="43">
        <f>SUM(E361:E378)</f>
        <v>477801</v>
      </c>
      <c r="F379" s="43"/>
      <c r="G379" s="111">
        <f>SUM(G361:G378)</f>
        <v>477801</v>
      </c>
      <c r="H379" s="45"/>
      <c r="I379" s="45"/>
      <c r="J379" s="64">
        <f>SUM(J361:J378)</f>
        <v>442408.33333333326</v>
      </c>
      <c r="L379" s="231"/>
    </row>
    <row r="380" spans="1:12" s="5" customFormat="1" ht="30" customHeight="1">
      <c r="A380" s="46"/>
      <c r="B380" s="47"/>
      <c r="C380" s="48"/>
      <c r="D380" s="48"/>
      <c r="E380" s="49"/>
      <c r="F380" s="49"/>
      <c r="G380" s="50"/>
      <c r="H380" s="51"/>
      <c r="I380" s="51"/>
      <c r="J380" s="65">
        <f>J379*0.1</f>
        <v>44240.833333333328</v>
      </c>
      <c r="K380" s="51"/>
      <c r="L380" s="232"/>
    </row>
    <row r="381" spans="1:12" s="6" customFormat="1" ht="15" customHeight="1">
      <c r="A381" s="283" t="s">
        <v>43</v>
      </c>
      <c r="B381" s="283"/>
      <c r="C381" s="284" t="s">
        <v>44</v>
      </c>
      <c r="D381" s="284"/>
      <c r="E381" s="54"/>
      <c r="F381" s="54"/>
      <c r="G381" s="55" t="s">
        <v>45</v>
      </c>
      <c r="H381" s="56"/>
      <c r="I381" s="56"/>
      <c r="J381" s="225">
        <f>SUM(J379:J380)</f>
        <v>486649.16666666657</v>
      </c>
      <c r="K381" s="56"/>
      <c r="L381" s="233"/>
    </row>
    <row r="387" spans="1:12" s="1" customFormat="1" ht="15" customHeight="1">
      <c r="A387" s="279" t="s">
        <v>0</v>
      </c>
      <c r="B387" s="279"/>
      <c r="C387" s="279"/>
      <c r="D387" s="279"/>
      <c r="E387" s="279"/>
      <c r="F387" s="279"/>
      <c r="G387" s="279"/>
      <c r="H387" s="3"/>
      <c r="I387" s="3"/>
      <c r="J387" s="59"/>
      <c r="K387" s="3"/>
      <c r="L387" s="215"/>
    </row>
    <row r="388" spans="1:12" s="1" customFormat="1" ht="15" customHeight="1">
      <c r="A388" s="279" t="s">
        <v>1</v>
      </c>
      <c r="B388" s="279"/>
      <c r="C388" s="279"/>
      <c r="D388" s="279"/>
      <c r="E388" s="279"/>
      <c r="F388" s="279"/>
      <c r="G388" s="279"/>
      <c r="H388" s="3"/>
      <c r="I388" s="3"/>
      <c r="J388" s="59"/>
      <c r="K388" s="3"/>
      <c r="L388" s="215"/>
    </row>
    <row r="389" spans="1:12" s="1" customFormat="1" ht="15" customHeight="1">
      <c r="A389" s="279" t="s">
        <v>2</v>
      </c>
      <c r="B389" s="279"/>
      <c r="C389" s="279"/>
      <c r="D389" s="279"/>
      <c r="E389" s="279"/>
      <c r="F389" s="279"/>
      <c r="G389" s="279"/>
      <c r="H389" s="3"/>
      <c r="I389" s="3"/>
      <c r="J389" s="59"/>
      <c r="K389" s="3"/>
      <c r="L389" s="215"/>
    </row>
    <row r="390" spans="1:12" s="1" customFormat="1" ht="15" customHeight="1">
      <c r="A390" s="279" t="s">
        <v>4</v>
      </c>
      <c r="B390" s="279"/>
      <c r="C390" s="279"/>
      <c r="D390" s="279"/>
      <c r="E390" s="279"/>
      <c r="F390" s="279"/>
      <c r="G390" s="279"/>
      <c r="H390" s="3"/>
      <c r="I390" s="3"/>
      <c r="J390" s="59"/>
      <c r="K390" s="3"/>
      <c r="L390" s="215"/>
    </row>
    <row r="391" spans="1:12" s="1" customFormat="1" ht="15" customHeight="1">
      <c r="A391" s="280" t="s">
        <v>6</v>
      </c>
      <c r="B391" s="280"/>
      <c r="C391" s="280"/>
      <c r="D391" s="280"/>
      <c r="E391" s="280"/>
      <c r="F391" s="280"/>
      <c r="G391" s="280"/>
      <c r="H391" s="3"/>
      <c r="I391" s="3"/>
      <c r="J391" s="59"/>
      <c r="K391" s="3"/>
      <c r="L391" s="215"/>
    </row>
    <row r="392" spans="1:12" s="2" customFormat="1" ht="15" customHeight="1">
      <c r="A392" s="9"/>
      <c r="B392" s="9"/>
      <c r="C392" s="281" t="s">
        <v>108</v>
      </c>
      <c r="D392" s="281"/>
      <c r="E392" s="281"/>
      <c r="F392" s="281"/>
      <c r="G392" s="281"/>
      <c r="H392" s="3"/>
      <c r="I392" s="3"/>
      <c r="J392" s="129"/>
      <c r="K392" s="3"/>
      <c r="L392" s="215"/>
    </row>
    <row r="393" spans="1:12" s="1" customFormat="1" ht="15" customHeight="1">
      <c r="A393" s="11" t="s">
        <v>8</v>
      </c>
      <c r="B393" s="12"/>
      <c r="C393" s="13"/>
      <c r="D393" s="286"/>
      <c r="E393" s="286"/>
      <c r="F393" s="286"/>
      <c r="G393" s="286"/>
      <c r="H393" s="15"/>
      <c r="I393" s="15"/>
      <c r="J393" s="59"/>
      <c r="K393" s="3"/>
      <c r="L393" s="215"/>
    </row>
    <row r="394" spans="1:12" s="1" customFormat="1" ht="15" customHeight="1">
      <c r="A394" s="11" t="s">
        <v>9</v>
      </c>
      <c r="B394" s="286" t="s">
        <v>113</v>
      </c>
      <c r="C394" s="286"/>
      <c r="D394" s="286"/>
      <c r="E394" s="286"/>
      <c r="F394" s="11"/>
      <c r="G394" s="16"/>
      <c r="H394" s="17"/>
      <c r="I394" s="17"/>
      <c r="J394" s="60"/>
      <c r="K394" s="61"/>
      <c r="L394" s="215"/>
    </row>
    <row r="395" spans="1:12" s="1" customFormat="1" ht="23.25" customHeight="1">
      <c r="A395" s="11" t="s">
        <v>11</v>
      </c>
      <c r="B395" s="289"/>
      <c r="C395" s="289"/>
      <c r="D395" s="289"/>
      <c r="E395" s="289"/>
      <c r="F395" s="18"/>
      <c r="G395" s="19" t="s">
        <v>13</v>
      </c>
      <c r="H395" s="3"/>
      <c r="I395" s="3"/>
      <c r="J395" s="59"/>
      <c r="K395" s="3"/>
      <c r="L395" s="215"/>
    </row>
    <row r="396" spans="1:12" s="1" customFormat="1" ht="15" customHeight="1">
      <c r="A396" s="190" t="s">
        <v>14</v>
      </c>
      <c r="B396" s="190" t="s">
        <v>16</v>
      </c>
      <c r="C396" s="190" t="s">
        <v>17</v>
      </c>
      <c r="D396" s="191" t="s">
        <v>18</v>
      </c>
      <c r="E396" s="192" t="s">
        <v>19</v>
      </c>
      <c r="F396" s="192" t="s">
        <v>20</v>
      </c>
      <c r="G396" s="190" t="s">
        <v>21</v>
      </c>
      <c r="H396" s="3"/>
      <c r="I396" s="3"/>
      <c r="J396" s="59"/>
      <c r="K396" s="3"/>
      <c r="L396" s="215"/>
    </row>
    <row r="397" spans="1:12" s="3" customFormat="1" ht="15" customHeight="1">
      <c r="A397" s="24">
        <v>1</v>
      </c>
      <c r="B397" s="25" t="s">
        <v>23</v>
      </c>
      <c r="C397" s="26"/>
      <c r="D397" s="27">
        <v>79305</v>
      </c>
      <c r="E397" s="28">
        <f t="shared" ref="E397:E414" si="44">D397*C397</f>
        <v>0</v>
      </c>
      <c r="F397" s="29">
        <v>0</v>
      </c>
      <c r="G397" s="30">
        <f t="shared" ref="G397:G414" si="45">E397-E397*F397</f>
        <v>0</v>
      </c>
      <c r="H397" s="31">
        <f>D397/1.08</f>
        <v>73430.555555555547</v>
      </c>
      <c r="I397" s="31"/>
      <c r="J397" s="59">
        <f t="shared" ref="J397:J414" si="46">H397*C397</f>
        <v>0</v>
      </c>
      <c r="K397" s="63"/>
      <c r="L397" s="215"/>
    </row>
    <row r="398" spans="1:12" s="3" customFormat="1" ht="15" customHeight="1">
      <c r="A398" s="24">
        <v>2</v>
      </c>
      <c r="B398" s="25" t="s">
        <v>25</v>
      </c>
      <c r="C398" s="32"/>
      <c r="D398" s="33">
        <v>128591</v>
      </c>
      <c r="E398" s="28">
        <f t="shared" si="44"/>
        <v>0</v>
      </c>
      <c r="F398" s="29">
        <v>0</v>
      </c>
      <c r="G398" s="30">
        <f t="shared" si="45"/>
        <v>0</v>
      </c>
      <c r="H398" s="31">
        <f t="shared" ref="H398:H414" si="47">D398/1.08</f>
        <v>119065.74074074073</v>
      </c>
      <c r="I398" s="31"/>
      <c r="J398" s="59">
        <f t="shared" si="46"/>
        <v>0</v>
      </c>
      <c r="K398" s="63"/>
      <c r="L398" s="215"/>
    </row>
    <row r="399" spans="1:12" s="3" customFormat="1" ht="15" customHeight="1">
      <c r="A399" s="24">
        <v>3</v>
      </c>
      <c r="B399" s="25" t="s">
        <v>26</v>
      </c>
      <c r="C399" s="34">
        <v>3</v>
      </c>
      <c r="D399" s="27">
        <v>73000</v>
      </c>
      <c r="E399" s="28">
        <f t="shared" si="44"/>
        <v>219000</v>
      </c>
      <c r="F399" s="29">
        <v>0</v>
      </c>
      <c r="G399" s="30">
        <f t="shared" si="45"/>
        <v>219000</v>
      </c>
      <c r="H399" s="31">
        <f t="shared" si="47"/>
        <v>67592.592592592584</v>
      </c>
      <c r="I399" s="31"/>
      <c r="J399" s="59">
        <f t="shared" si="46"/>
        <v>202777.77777777775</v>
      </c>
      <c r="K399" s="63"/>
      <c r="L399" s="215"/>
    </row>
    <row r="400" spans="1:12" s="3" customFormat="1" ht="15" customHeight="1">
      <c r="A400" s="24">
        <v>4</v>
      </c>
      <c r="B400" s="25" t="s">
        <v>27</v>
      </c>
      <c r="C400" s="35"/>
      <c r="D400" s="27">
        <v>115781</v>
      </c>
      <c r="E400" s="28">
        <f t="shared" si="44"/>
        <v>0</v>
      </c>
      <c r="F400" s="29">
        <v>0</v>
      </c>
      <c r="G400" s="30">
        <f t="shared" si="45"/>
        <v>0</v>
      </c>
      <c r="H400" s="31">
        <f t="shared" si="47"/>
        <v>107204.62962962962</v>
      </c>
      <c r="I400" s="31"/>
      <c r="J400" s="59">
        <f t="shared" si="46"/>
        <v>0</v>
      </c>
      <c r="K400" s="63"/>
      <c r="L400" s="215"/>
    </row>
    <row r="401" spans="1:12" s="3" customFormat="1" ht="15" customHeight="1">
      <c r="A401" s="24">
        <v>5</v>
      </c>
      <c r="B401" s="25" t="s">
        <v>28</v>
      </c>
      <c r="C401" s="32"/>
      <c r="D401" s="27">
        <v>119943</v>
      </c>
      <c r="E401" s="28">
        <f t="shared" si="44"/>
        <v>0</v>
      </c>
      <c r="F401" s="29">
        <v>0</v>
      </c>
      <c r="G401" s="30">
        <f t="shared" si="45"/>
        <v>0</v>
      </c>
      <c r="H401" s="31">
        <f t="shared" si="47"/>
        <v>111058.33333333333</v>
      </c>
      <c r="I401" s="31"/>
      <c r="J401" s="59">
        <f t="shared" si="46"/>
        <v>0</v>
      </c>
      <c r="K401" s="63"/>
      <c r="L401" s="215"/>
    </row>
    <row r="402" spans="1:12" s="3" customFormat="1" ht="15" customHeight="1">
      <c r="A402" s="24">
        <v>6</v>
      </c>
      <c r="B402" s="25" t="s">
        <v>29</v>
      </c>
      <c r="C402" s="26"/>
      <c r="D402" s="27">
        <v>94810</v>
      </c>
      <c r="E402" s="28">
        <f t="shared" si="44"/>
        <v>0</v>
      </c>
      <c r="F402" s="29">
        <v>0</v>
      </c>
      <c r="G402" s="30">
        <f t="shared" si="45"/>
        <v>0</v>
      </c>
      <c r="H402" s="31">
        <f t="shared" si="47"/>
        <v>87787.037037037036</v>
      </c>
      <c r="I402" s="31"/>
      <c r="J402" s="59">
        <f t="shared" si="46"/>
        <v>0</v>
      </c>
      <c r="K402" s="63"/>
      <c r="L402" s="215"/>
    </row>
    <row r="403" spans="1:12" s="3" customFormat="1" ht="15" customHeight="1">
      <c r="A403" s="24">
        <v>7</v>
      </c>
      <c r="B403" s="25" t="s">
        <v>30</v>
      </c>
      <c r="C403" s="34"/>
      <c r="D403" s="27">
        <v>141396</v>
      </c>
      <c r="E403" s="28">
        <f t="shared" si="44"/>
        <v>0</v>
      </c>
      <c r="F403" s="29">
        <v>0</v>
      </c>
      <c r="G403" s="30">
        <f t="shared" si="45"/>
        <v>0</v>
      </c>
      <c r="H403" s="31">
        <f t="shared" si="47"/>
        <v>130922.22222222222</v>
      </c>
      <c r="I403" s="31"/>
      <c r="J403" s="59">
        <f t="shared" si="46"/>
        <v>0</v>
      </c>
      <c r="K403" s="63"/>
      <c r="L403" s="215"/>
    </row>
    <row r="404" spans="1:12" s="3" customFormat="1" ht="15" customHeight="1">
      <c r="A404" s="24">
        <v>8</v>
      </c>
      <c r="B404" s="25" t="s">
        <v>31</v>
      </c>
      <c r="C404" s="26"/>
      <c r="D404" s="27">
        <v>232931</v>
      </c>
      <c r="E404" s="28">
        <f t="shared" si="44"/>
        <v>0</v>
      </c>
      <c r="F404" s="29">
        <v>0</v>
      </c>
      <c r="G404" s="30">
        <f t="shared" si="45"/>
        <v>0</v>
      </c>
      <c r="H404" s="31">
        <f t="shared" si="47"/>
        <v>215676.85185185182</v>
      </c>
      <c r="I404" s="31"/>
      <c r="J404" s="59">
        <f t="shared" si="46"/>
        <v>0</v>
      </c>
      <c r="K404" s="63"/>
      <c r="L404" s="215"/>
    </row>
    <row r="405" spans="1:12" s="3" customFormat="1" ht="15" customHeight="1">
      <c r="A405" s="24">
        <v>9</v>
      </c>
      <c r="B405" s="36" t="s">
        <v>32</v>
      </c>
      <c r="C405" s="26"/>
      <c r="D405" s="27">
        <v>101534</v>
      </c>
      <c r="E405" s="28">
        <f t="shared" si="44"/>
        <v>0</v>
      </c>
      <c r="F405" s="29">
        <v>0</v>
      </c>
      <c r="G405" s="30">
        <f t="shared" si="45"/>
        <v>0</v>
      </c>
      <c r="H405" s="31">
        <f t="shared" si="47"/>
        <v>94012.962962962964</v>
      </c>
      <c r="I405" s="31"/>
      <c r="J405" s="59">
        <f t="shared" si="46"/>
        <v>0</v>
      </c>
      <c r="K405" s="63"/>
      <c r="L405" s="215"/>
    </row>
    <row r="406" spans="1:12" s="3" customFormat="1" ht="15" customHeight="1">
      <c r="A406" s="24">
        <v>10</v>
      </c>
      <c r="B406" s="36" t="s">
        <v>33</v>
      </c>
      <c r="C406" s="37"/>
      <c r="D406" s="33">
        <v>110148</v>
      </c>
      <c r="E406" s="28">
        <f t="shared" si="44"/>
        <v>0</v>
      </c>
      <c r="F406" s="29">
        <v>0</v>
      </c>
      <c r="G406" s="30">
        <f t="shared" si="45"/>
        <v>0</v>
      </c>
      <c r="H406" s="31">
        <f t="shared" si="47"/>
        <v>101988.88888888888</v>
      </c>
      <c r="I406" s="31"/>
      <c r="J406" s="59">
        <f t="shared" si="46"/>
        <v>0</v>
      </c>
      <c r="K406" s="63"/>
      <c r="L406" s="215"/>
    </row>
    <row r="407" spans="1:12" s="3" customFormat="1" ht="15" customHeight="1">
      <c r="A407" s="24">
        <v>11</v>
      </c>
      <c r="B407" s="25" t="s">
        <v>34</v>
      </c>
      <c r="C407" s="37">
        <v>3</v>
      </c>
      <c r="D407" s="27">
        <v>66000</v>
      </c>
      <c r="E407" s="28">
        <f t="shared" si="44"/>
        <v>198000</v>
      </c>
      <c r="F407" s="29">
        <v>0</v>
      </c>
      <c r="G407" s="30">
        <f t="shared" si="45"/>
        <v>198000</v>
      </c>
      <c r="H407" s="31">
        <f t="shared" si="47"/>
        <v>61111.111111111109</v>
      </c>
      <c r="I407" s="31"/>
      <c r="J407" s="59">
        <f t="shared" si="46"/>
        <v>183333.33333333331</v>
      </c>
      <c r="K407" s="63"/>
      <c r="L407" s="215"/>
    </row>
    <row r="408" spans="1:12" s="3" customFormat="1" ht="15" customHeight="1">
      <c r="A408" s="24">
        <v>12</v>
      </c>
      <c r="B408" s="25" t="s">
        <v>35</v>
      </c>
      <c r="C408" s="37">
        <v>3</v>
      </c>
      <c r="D408" s="27">
        <v>63000</v>
      </c>
      <c r="E408" s="28">
        <f t="shared" si="44"/>
        <v>189000</v>
      </c>
      <c r="F408" s="29">
        <v>0</v>
      </c>
      <c r="G408" s="30">
        <f t="shared" si="45"/>
        <v>189000</v>
      </c>
      <c r="H408" s="31">
        <f t="shared" si="47"/>
        <v>58333.333333333328</v>
      </c>
      <c r="I408" s="31"/>
      <c r="J408" s="59">
        <f t="shared" si="46"/>
        <v>175000</v>
      </c>
      <c r="K408" s="63"/>
      <c r="L408" s="215"/>
    </row>
    <row r="409" spans="1:12" s="3" customFormat="1" ht="15" customHeight="1">
      <c r="A409" s="24">
        <v>13</v>
      </c>
      <c r="B409" s="25" t="s">
        <v>36</v>
      </c>
      <c r="C409" s="37">
        <v>3</v>
      </c>
      <c r="D409" s="38">
        <v>78000</v>
      </c>
      <c r="E409" s="28">
        <f t="shared" si="44"/>
        <v>234000</v>
      </c>
      <c r="F409" s="29">
        <v>0</v>
      </c>
      <c r="G409" s="30">
        <f t="shared" si="45"/>
        <v>234000</v>
      </c>
      <c r="H409" s="31">
        <f t="shared" si="47"/>
        <v>72222.222222222219</v>
      </c>
      <c r="I409" s="31"/>
      <c r="J409" s="59">
        <f t="shared" si="46"/>
        <v>216666.66666666666</v>
      </c>
      <c r="K409" s="63"/>
      <c r="L409" s="215"/>
    </row>
    <row r="410" spans="1:12" s="3" customFormat="1" ht="15" customHeight="1">
      <c r="A410" s="24">
        <v>14</v>
      </c>
      <c r="B410" s="25" t="s">
        <v>37</v>
      </c>
      <c r="C410" s="37"/>
      <c r="D410" s="38">
        <v>65934</v>
      </c>
      <c r="E410" s="28">
        <f t="shared" si="44"/>
        <v>0</v>
      </c>
      <c r="F410" s="29">
        <v>0</v>
      </c>
      <c r="G410" s="30">
        <f t="shared" si="45"/>
        <v>0</v>
      </c>
      <c r="H410" s="31">
        <f t="shared" si="47"/>
        <v>61049.999999999993</v>
      </c>
      <c r="I410" s="31"/>
      <c r="J410" s="59">
        <f t="shared" si="46"/>
        <v>0</v>
      </c>
      <c r="K410" s="63"/>
      <c r="L410" s="215"/>
    </row>
    <row r="411" spans="1:12" s="3" customFormat="1" ht="15" customHeight="1">
      <c r="A411" s="24">
        <v>15</v>
      </c>
      <c r="B411" s="25" t="s">
        <v>38</v>
      </c>
      <c r="C411" s="37"/>
      <c r="D411" s="38">
        <v>76626</v>
      </c>
      <c r="E411" s="28">
        <f t="shared" si="44"/>
        <v>0</v>
      </c>
      <c r="F411" s="29">
        <v>0</v>
      </c>
      <c r="G411" s="30">
        <f t="shared" si="45"/>
        <v>0</v>
      </c>
      <c r="H411" s="31">
        <f t="shared" si="47"/>
        <v>70950</v>
      </c>
      <c r="I411" s="31"/>
      <c r="J411" s="59">
        <f t="shared" si="46"/>
        <v>0</v>
      </c>
      <c r="K411" s="63"/>
      <c r="L411" s="215"/>
    </row>
    <row r="412" spans="1:12" s="3" customFormat="1" ht="15" customHeight="1">
      <c r="A412" s="24">
        <v>16</v>
      </c>
      <c r="B412" s="25" t="s">
        <v>39</v>
      </c>
      <c r="C412" s="37"/>
      <c r="D412" s="38">
        <v>80190</v>
      </c>
      <c r="E412" s="28">
        <f t="shared" si="44"/>
        <v>0</v>
      </c>
      <c r="F412" s="29">
        <v>0</v>
      </c>
      <c r="G412" s="30">
        <f t="shared" si="45"/>
        <v>0</v>
      </c>
      <c r="H412" s="31">
        <f t="shared" si="47"/>
        <v>74250</v>
      </c>
      <c r="I412" s="31"/>
      <c r="J412" s="59">
        <f t="shared" si="46"/>
        <v>0</v>
      </c>
      <c r="K412" s="63"/>
      <c r="L412" s="215"/>
    </row>
    <row r="413" spans="1:12" s="3" customFormat="1" ht="15" customHeight="1">
      <c r="A413" s="24">
        <v>17</v>
      </c>
      <c r="B413" s="25" t="s">
        <v>40</v>
      </c>
      <c r="C413" s="37"/>
      <c r="D413" s="38">
        <v>113832</v>
      </c>
      <c r="E413" s="28">
        <f t="shared" si="44"/>
        <v>0</v>
      </c>
      <c r="F413" s="29">
        <v>0</v>
      </c>
      <c r="G413" s="30">
        <f t="shared" si="45"/>
        <v>0</v>
      </c>
      <c r="H413" s="31">
        <f t="shared" si="47"/>
        <v>105400</v>
      </c>
      <c r="I413" s="31"/>
      <c r="J413" s="59">
        <f t="shared" si="46"/>
        <v>0</v>
      </c>
      <c r="K413" s="63"/>
      <c r="L413" s="215"/>
    </row>
    <row r="414" spans="1:12" s="3" customFormat="1" ht="15" customHeight="1">
      <c r="A414" s="24">
        <v>18</v>
      </c>
      <c r="B414" s="25" t="s">
        <v>41</v>
      </c>
      <c r="C414" s="37"/>
      <c r="D414" s="39">
        <v>98010</v>
      </c>
      <c r="E414" s="28">
        <f t="shared" si="44"/>
        <v>0</v>
      </c>
      <c r="F414" s="29">
        <v>0</v>
      </c>
      <c r="G414" s="30">
        <f t="shared" si="45"/>
        <v>0</v>
      </c>
      <c r="H414" s="31">
        <f t="shared" si="47"/>
        <v>90750</v>
      </c>
      <c r="I414" s="31"/>
      <c r="J414" s="59">
        <f t="shared" si="46"/>
        <v>0</v>
      </c>
      <c r="K414" s="63"/>
      <c r="L414" s="215"/>
    </row>
    <row r="415" spans="1:12" s="4" customFormat="1" ht="15" customHeight="1">
      <c r="A415" s="40"/>
      <c r="B415" s="41" t="s">
        <v>42</v>
      </c>
      <c r="C415" s="42">
        <f>SUM(C397:C414)</f>
        <v>12</v>
      </c>
      <c r="D415" s="42"/>
      <c r="E415" s="43">
        <f>SUM(E397:E414)</f>
        <v>840000</v>
      </c>
      <c r="F415" s="43"/>
      <c r="G415" s="111">
        <f>SUM(G397:G414)</f>
        <v>840000</v>
      </c>
      <c r="H415" s="45"/>
      <c r="I415" s="45"/>
      <c r="J415" s="64">
        <f>SUM(J397:J414)</f>
        <v>777777.77777777764</v>
      </c>
      <c r="L415" s="231"/>
    </row>
    <row r="416" spans="1:12" s="5" customFormat="1" ht="30" customHeight="1">
      <c r="A416" s="46"/>
      <c r="B416" s="47"/>
      <c r="C416" s="48"/>
      <c r="D416" s="48"/>
      <c r="E416" s="49"/>
      <c r="F416" s="49"/>
      <c r="G416" s="50"/>
      <c r="H416" s="51"/>
      <c r="I416" s="51"/>
      <c r="J416" s="65">
        <f>J415*0.08</f>
        <v>62222.222222222212</v>
      </c>
      <c r="K416" s="51"/>
      <c r="L416" s="232"/>
    </row>
    <row r="417" spans="1:12" s="6" customFormat="1" ht="15" customHeight="1">
      <c r="A417" s="283" t="s">
        <v>43</v>
      </c>
      <c r="B417" s="283"/>
      <c r="C417" s="284" t="s">
        <v>44</v>
      </c>
      <c r="D417" s="284"/>
      <c r="E417" s="54"/>
      <c r="F417" s="54"/>
      <c r="G417" s="55" t="s">
        <v>45</v>
      </c>
      <c r="H417" s="56"/>
      <c r="I417" s="56"/>
      <c r="J417" s="225">
        <f>SUM(J415:J416)</f>
        <v>839999.99999999988</v>
      </c>
      <c r="K417" s="56"/>
      <c r="L417" s="233"/>
    </row>
    <row r="421" spans="1:12" s="1" customFormat="1" ht="15" customHeight="1">
      <c r="A421" s="279" t="s">
        <v>0</v>
      </c>
      <c r="B421" s="279"/>
      <c r="C421" s="279"/>
      <c r="D421" s="279"/>
      <c r="E421" s="279"/>
      <c r="F421" s="279"/>
      <c r="G421" s="279"/>
      <c r="H421" s="3"/>
      <c r="I421" s="3"/>
      <c r="J421" s="59"/>
      <c r="K421" s="3"/>
      <c r="L421" s="215"/>
    </row>
    <row r="422" spans="1:12" s="1" customFormat="1" ht="15" customHeight="1">
      <c r="A422" s="279" t="s">
        <v>1</v>
      </c>
      <c r="B422" s="279"/>
      <c r="C422" s="279"/>
      <c r="D422" s="279"/>
      <c r="E422" s="279"/>
      <c r="F422" s="279"/>
      <c r="G422" s="279"/>
      <c r="H422" s="3"/>
      <c r="I422" s="3"/>
      <c r="J422" s="59"/>
      <c r="K422" s="3"/>
      <c r="L422" s="215"/>
    </row>
    <row r="423" spans="1:12" s="1" customFormat="1" ht="15" customHeight="1">
      <c r="A423" s="279" t="s">
        <v>2</v>
      </c>
      <c r="B423" s="279"/>
      <c r="C423" s="279"/>
      <c r="D423" s="279"/>
      <c r="E423" s="279"/>
      <c r="F423" s="279"/>
      <c r="G423" s="279"/>
      <c r="H423" s="3"/>
      <c r="I423" s="3"/>
      <c r="J423" s="59"/>
      <c r="K423" s="3"/>
      <c r="L423" s="215"/>
    </row>
    <row r="424" spans="1:12" s="1" customFormat="1" ht="15" customHeight="1">
      <c r="A424" s="279" t="s">
        <v>4</v>
      </c>
      <c r="B424" s="279"/>
      <c r="C424" s="279"/>
      <c r="D424" s="279"/>
      <c r="E424" s="279"/>
      <c r="F424" s="279"/>
      <c r="G424" s="279"/>
      <c r="H424" s="3" t="s">
        <v>114</v>
      </c>
      <c r="I424" s="3"/>
      <c r="J424" s="59"/>
      <c r="K424" s="3"/>
      <c r="L424" s="215"/>
    </row>
    <row r="425" spans="1:12" s="1" customFormat="1" ht="15" customHeight="1">
      <c r="A425" s="280" t="s">
        <v>6</v>
      </c>
      <c r="B425" s="280"/>
      <c r="C425" s="280"/>
      <c r="D425" s="280"/>
      <c r="E425" s="280"/>
      <c r="F425" s="280"/>
      <c r="G425" s="280"/>
      <c r="H425" s="3"/>
      <c r="I425" s="3"/>
      <c r="J425" s="59"/>
      <c r="K425" s="3"/>
      <c r="L425" s="215"/>
    </row>
    <row r="426" spans="1:12" s="2" customFormat="1" ht="15" customHeight="1">
      <c r="A426" s="9"/>
      <c r="B426" s="9"/>
      <c r="C426" s="281" t="s">
        <v>72</v>
      </c>
      <c r="D426" s="281"/>
      <c r="E426" s="281"/>
      <c r="F426" s="281"/>
      <c r="G426" s="281"/>
      <c r="H426" s="3"/>
      <c r="I426" s="3"/>
      <c r="J426" s="129"/>
      <c r="K426" s="3"/>
      <c r="L426" s="215"/>
    </row>
    <row r="427" spans="1:12" s="1" customFormat="1" ht="15" customHeight="1">
      <c r="A427" s="11" t="s">
        <v>8</v>
      </c>
      <c r="B427" s="12"/>
      <c r="C427" s="13"/>
      <c r="D427" s="286"/>
      <c r="E427" s="286"/>
      <c r="F427" s="286"/>
      <c r="G427" s="286"/>
      <c r="H427" s="15"/>
      <c r="I427" s="15"/>
      <c r="J427" s="59"/>
      <c r="K427" s="3"/>
      <c r="L427" s="215"/>
    </row>
    <row r="428" spans="1:12" s="1" customFormat="1" ht="15" customHeight="1">
      <c r="A428" s="11" t="s">
        <v>9</v>
      </c>
      <c r="B428" s="286" t="s">
        <v>115</v>
      </c>
      <c r="C428" s="286"/>
      <c r="D428" s="286"/>
      <c r="E428" s="286"/>
      <c r="F428" s="11"/>
      <c r="G428" s="16"/>
      <c r="H428" s="17"/>
      <c r="I428" s="17"/>
      <c r="J428" s="60"/>
      <c r="K428" s="61"/>
      <c r="L428" s="215"/>
    </row>
    <row r="429" spans="1:12" s="1" customFormat="1" ht="23.25" customHeight="1">
      <c r="A429" s="11" t="s">
        <v>11</v>
      </c>
      <c r="B429" s="289"/>
      <c r="C429" s="289"/>
      <c r="D429" s="289"/>
      <c r="E429" s="289"/>
      <c r="F429" s="18"/>
      <c r="G429" s="19" t="s">
        <v>13</v>
      </c>
      <c r="H429" s="3"/>
      <c r="I429" s="3"/>
      <c r="J429" s="59"/>
      <c r="K429" s="3"/>
      <c r="L429" s="215"/>
    </row>
    <row r="430" spans="1:12" s="1" customFormat="1" ht="15" customHeight="1">
      <c r="A430" s="190" t="s">
        <v>14</v>
      </c>
      <c r="B430" s="190" t="s">
        <v>16</v>
      </c>
      <c r="C430" s="190" t="s">
        <v>17</v>
      </c>
      <c r="D430" s="191" t="s">
        <v>18</v>
      </c>
      <c r="E430" s="192" t="s">
        <v>19</v>
      </c>
      <c r="F430" s="192" t="s">
        <v>20</v>
      </c>
      <c r="G430" s="190" t="s">
        <v>21</v>
      </c>
      <c r="H430" s="3"/>
      <c r="I430" s="3"/>
      <c r="J430" s="59"/>
      <c r="K430" s="3"/>
      <c r="L430" s="215"/>
    </row>
    <row r="431" spans="1:12" s="3" customFormat="1" ht="15" customHeight="1">
      <c r="A431" s="24">
        <v>1</v>
      </c>
      <c r="B431" s="25" t="s">
        <v>23</v>
      </c>
      <c r="C431" s="26"/>
      <c r="D431" s="27">
        <v>79305</v>
      </c>
      <c r="E431" s="28">
        <f t="shared" ref="E431:E448" si="48">D431*C431</f>
        <v>0</v>
      </c>
      <c r="F431" s="29">
        <v>0</v>
      </c>
      <c r="G431" s="30">
        <f t="shared" ref="G431:G448" si="49">E431-E431*F431</f>
        <v>0</v>
      </c>
      <c r="H431" s="31">
        <f>D431/1.08</f>
        <v>73430.555555555547</v>
      </c>
      <c r="I431" s="31"/>
      <c r="J431" s="59">
        <f t="shared" ref="J431:J448" si="50">H431*C431</f>
        <v>0</v>
      </c>
      <c r="K431" s="63"/>
      <c r="L431" s="215"/>
    </row>
    <row r="432" spans="1:12" s="3" customFormat="1" ht="15" customHeight="1">
      <c r="A432" s="24">
        <v>2</v>
      </c>
      <c r="B432" s="25" t="s">
        <v>25</v>
      </c>
      <c r="C432" s="32"/>
      <c r="D432" s="33">
        <v>128591</v>
      </c>
      <c r="E432" s="28">
        <f t="shared" si="48"/>
        <v>0</v>
      </c>
      <c r="F432" s="29">
        <v>0</v>
      </c>
      <c r="G432" s="30">
        <f t="shared" si="49"/>
        <v>0</v>
      </c>
      <c r="H432" s="31">
        <f t="shared" ref="H432:H448" si="51">D432/1.08</f>
        <v>119065.74074074073</v>
      </c>
      <c r="I432" s="31"/>
      <c r="J432" s="59">
        <f t="shared" si="50"/>
        <v>0</v>
      </c>
      <c r="K432" s="63"/>
      <c r="L432" s="215"/>
    </row>
    <row r="433" spans="1:12" s="3" customFormat="1" ht="15" customHeight="1">
      <c r="A433" s="24">
        <v>3</v>
      </c>
      <c r="B433" s="25" t="s">
        <v>26</v>
      </c>
      <c r="C433" s="88"/>
      <c r="D433" s="27">
        <v>60043</v>
      </c>
      <c r="E433" s="28">
        <f t="shared" si="48"/>
        <v>0</v>
      </c>
      <c r="F433" s="29">
        <v>0</v>
      </c>
      <c r="G433" s="30">
        <f t="shared" si="49"/>
        <v>0</v>
      </c>
      <c r="H433" s="31">
        <f t="shared" si="51"/>
        <v>55595.370370370365</v>
      </c>
      <c r="I433" s="31"/>
      <c r="J433" s="59">
        <f t="shared" si="50"/>
        <v>0</v>
      </c>
      <c r="K433" s="63"/>
      <c r="L433" s="215"/>
    </row>
    <row r="434" spans="1:12" s="3" customFormat="1" ht="15" customHeight="1">
      <c r="A434" s="24">
        <v>4</v>
      </c>
      <c r="B434" s="25" t="s">
        <v>27</v>
      </c>
      <c r="C434" s="35"/>
      <c r="D434" s="27">
        <v>115781</v>
      </c>
      <c r="E434" s="28">
        <f t="shared" si="48"/>
        <v>0</v>
      </c>
      <c r="F434" s="29">
        <v>0</v>
      </c>
      <c r="G434" s="30">
        <f t="shared" si="49"/>
        <v>0</v>
      </c>
      <c r="H434" s="31">
        <f t="shared" si="51"/>
        <v>107204.62962962962</v>
      </c>
      <c r="I434" s="31"/>
      <c r="J434" s="59">
        <f t="shared" si="50"/>
        <v>0</v>
      </c>
      <c r="K434" s="63"/>
      <c r="L434" s="215"/>
    </row>
    <row r="435" spans="1:12" s="3" customFormat="1" ht="15" customHeight="1">
      <c r="A435" s="24">
        <v>5</v>
      </c>
      <c r="B435" s="25" t="s">
        <v>28</v>
      </c>
      <c r="C435" s="32">
        <v>6</v>
      </c>
      <c r="D435" s="27">
        <v>119943</v>
      </c>
      <c r="E435" s="28">
        <f t="shared" si="48"/>
        <v>719658</v>
      </c>
      <c r="F435" s="29">
        <v>0.2</v>
      </c>
      <c r="G435" s="30">
        <f t="shared" si="49"/>
        <v>575726.4</v>
      </c>
      <c r="H435" s="31">
        <f>D435/1.08*0.8</f>
        <v>88846.666666666672</v>
      </c>
      <c r="I435" s="31"/>
      <c r="J435" s="59">
        <f t="shared" si="50"/>
        <v>533080</v>
      </c>
      <c r="K435" s="63"/>
      <c r="L435" s="215"/>
    </row>
    <row r="436" spans="1:12" s="3" customFormat="1" ht="15" customHeight="1">
      <c r="A436" s="24">
        <v>6</v>
      </c>
      <c r="B436" s="25" t="s">
        <v>29</v>
      </c>
      <c r="C436" s="26"/>
      <c r="D436" s="27">
        <v>94810</v>
      </c>
      <c r="E436" s="28">
        <f t="shared" si="48"/>
        <v>0</v>
      </c>
      <c r="F436" s="29">
        <v>0</v>
      </c>
      <c r="G436" s="30">
        <f t="shared" si="49"/>
        <v>0</v>
      </c>
      <c r="H436" s="31">
        <f t="shared" si="51"/>
        <v>87787.037037037036</v>
      </c>
      <c r="I436" s="31"/>
      <c r="J436" s="59">
        <f t="shared" si="50"/>
        <v>0</v>
      </c>
      <c r="K436" s="63"/>
      <c r="L436" s="215"/>
    </row>
    <row r="437" spans="1:12" s="3" customFormat="1" ht="15" customHeight="1">
      <c r="A437" s="24">
        <v>7</v>
      </c>
      <c r="B437" s="25" t="s">
        <v>30</v>
      </c>
      <c r="C437" s="34"/>
      <c r="D437" s="27">
        <v>141396</v>
      </c>
      <c r="E437" s="28">
        <f t="shared" si="48"/>
        <v>0</v>
      </c>
      <c r="F437" s="29">
        <v>0</v>
      </c>
      <c r="G437" s="30">
        <f t="shared" si="49"/>
        <v>0</v>
      </c>
      <c r="H437" s="31">
        <f t="shared" si="51"/>
        <v>130922.22222222222</v>
      </c>
      <c r="I437" s="31"/>
      <c r="J437" s="59">
        <f t="shared" si="50"/>
        <v>0</v>
      </c>
      <c r="K437" s="63"/>
      <c r="L437" s="215"/>
    </row>
    <row r="438" spans="1:12" s="3" customFormat="1" ht="15" customHeight="1">
      <c r="A438" s="24">
        <v>8</v>
      </c>
      <c r="B438" s="25" t="s">
        <v>31</v>
      </c>
      <c r="C438" s="26"/>
      <c r="D438" s="27">
        <v>232931</v>
      </c>
      <c r="E438" s="28">
        <f t="shared" si="48"/>
        <v>0</v>
      </c>
      <c r="F438" s="29">
        <v>0</v>
      </c>
      <c r="G438" s="30">
        <f t="shared" si="49"/>
        <v>0</v>
      </c>
      <c r="H438" s="31">
        <f t="shared" si="51"/>
        <v>215676.85185185182</v>
      </c>
      <c r="I438" s="31"/>
      <c r="J438" s="59">
        <f t="shared" si="50"/>
        <v>0</v>
      </c>
      <c r="K438" s="63"/>
      <c r="L438" s="215"/>
    </row>
    <row r="439" spans="1:12" s="3" customFormat="1" ht="15" customHeight="1">
      <c r="A439" s="24">
        <v>9</v>
      </c>
      <c r="B439" s="36" t="s">
        <v>32</v>
      </c>
      <c r="C439" s="26"/>
      <c r="D439" s="27">
        <v>101534</v>
      </c>
      <c r="E439" s="28">
        <f t="shared" si="48"/>
        <v>0</v>
      </c>
      <c r="F439" s="29">
        <v>0</v>
      </c>
      <c r="G439" s="30">
        <f t="shared" si="49"/>
        <v>0</v>
      </c>
      <c r="H439" s="31">
        <f t="shared" si="51"/>
        <v>94012.962962962964</v>
      </c>
      <c r="I439" s="31"/>
      <c r="J439" s="59">
        <f t="shared" si="50"/>
        <v>0</v>
      </c>
      <c r="K439" s="63"/>
      <c r="L439" s="215"/>
    </row>
    <row r="440" spans="1:12" s="3" customFormat="1" ht="15" customHeight="1">
      <c r="A440" s="24">
        <v>10</v>
      </c>
      <c r="B440" s="36" t="s">
        <v>33</v>
      </c>
      <c r="C440" s="37"/>
      <c r="D440" s="33">
        <v>110148</v>
      </c>
      <c r="E440" s="28">
        <f t="shared" si="48"/>
        <v>0</v>
      </c>
      <c r="F440" s="29">
        <v>0</v>
      </c>
      <c r="G440" s="30">
        <f t="shared" si="49"/>
        <v>0</v>
      </c>
      <c r="H440" s="31">
        <f t="shared" si="51"/>
        <v>101988.88888888888</v>
      </c>
      <c r="I440" s="31"/>
      <c r="J440" s="59">
        <f t="shared" si="50"/>
        <v>0</v>
      </c>
      <c r="K440" s="63"/>
      <c r="L440" s="215"/>
    </row>
    <row r="441" spans="1:12" s="3" customFormat="1" ht="15" customHeight="1">
      <c r="A441" s="24">
        <v>11</v>
      </c>
      <c r="B441" s="25" t="s">
        <v>34</v>
      </c>
      <c r="C441" s="37"/>
      <c r="D441" s="27">
        <v>54198</v>
      </c>
      <c r="E441" s="28">
        <f t="shared" si="48"/>
        <v>0</v>
      </c>
      <c r="F441" s="29">
        <v>0</v>
      </c>
      <c r="G441" s="30">
        <f t="shared" si="49"/>
        <v>0</v>
      </c>
      <c r="H441" s="31">
        <f t="shared" si="51"/>
        <v>50183.333333333328</v>
      </c>
      <c r="I441" s="31"/>
      <c r="J441" s="59">
        <f t="shared" si="50"/>
        <v>0</v>
      </c>
      <c r="K441" s="63"/>
      <c r="L441" s="215"/>
    </row>
    <row r="442" spans="1:12" s="3" customFormat="1" ht="15" customHeight="1">
      <c r="A442" s="24">
        <v>12</v>
      </c>
      <c r="B442" s="25" t="s">
        <v>35</v>
      </c>
      <c r="C442" s="37"/>
      <c r="D442" s="27">
        <v>49680</v>
      </c>
      <c r="E442" s="28">
        <f t="shared" si="48"/>
        <v>0</v>
      </c>
      <c r="F442" s="29">
        <v>0</v>
      </c>
      <c r="G442" s="30">
        <f t="shared" si="49"/>
        <v>0</v>
      </c>
      <c r="H442" s="31">
        <f t="shared" si="51"/>
        <v>46000</v>
      </c>
      <c r="I442" s="31"/>
      <c r="J442" s="59">
        <f t="shared" si="50"/>
        <v>0</v>
      </c>
      <c r="K442" s="63"/>
      <c r="L442" s="215"/>
    </row>
    <row r="443" spans="1:12" s="3" customFormat="1" ht="15" customHeight="1">
      <c r="A443" s="24">
        <v>13</v>
      </c>
      <c r="B443" s="25" t="s">
        <v>36</v>
      </c>
      <c r="C443" s="37"/>
      <c r="D443" s="38">
        <v>64152</v>
      </c>
      <c r="E443" s="28">
        <f t="shared" si="48"/>
        <v>0</v>
      </c>
      <c r="F443" s="29">
        <v>0</v>
      </c>
      <c r="G443" s="30">
        <f t="shared" si="49"/>
        <v>0</v>
      </c>
      <c r="H443" s="31">
        <f t="shared" si="51"/>
        <v>59399.999999999993</v>
      </c>
      <c r="I443" s="31"/>
      <c r="J443" s="59">
        <f t="shared" si="50"/>
        <v>0</v>
      </c>
      <c r="K443" s="63"/>
      <c r="L443" s="215"/>
    </row>
    <row r="444" spans="1:12" s="3" customFormat="1" ht="15" customHeight="1">
      <c r="A444" s="24">
        <v>14</v>
      </c>
      <c r="B444" s="25" t="s">
        <v>37</v>
      </c>
      <c r="C444" s="37"/>
      <c r="D444" s="38">
        <v>65934</v>
      </c>
      <c r="E444" s="28">
        <f t="shared" si="48"/>
        <v>0</v>
      </c>
      <c r="F444" s="29">
        <v>0</v>
      </c>
      <c r="G444" s="30">
        <f t="shared" si="49"/>
        <v>0</v>
      </c>
      <c r="H444" s="31">
        <f t="shared" si="51"/>
        <v>61049.999999999993</v>
      </c>
      <c r="I444" s="31"/>
      <c r="J444" s="59">
        <f t="shared" si="50"/>
        <v>0</v>
      </c>
      <c r="K444" s="63"/>
      <c r="L444" s="215"/>
    </row>
    <row r="445" spans="1:12" s="3" customFormat="1" ht="15" customHeight="1">
      <c r="A445" s="24">
        <v>15</v>
      </c>
      <c r="B445" s="25" t="s">
        <v>38</v>
      </c>
      <c r="C445" s="37"/>
      <c r="D445" s="38">
        <v>76626</v>
      </c>
      <c r="E445" s="28">
        <f t="shared" si="48"/>
        <v>0</v>
      </c>
      <c r="F445" s="29">
        <v>0</v>
      </c>
      <c r="G445" s="30">
        <f t="shared" si="49"/>
        <v>0</v>
      </c>
      <c r="H445" s="31">
        <f t="shared" si="51"/>
        <v>70950</v>
      </c>
      <c r="I445" s="31"/>
      <c r="J445" s="59">
        <f t="shared" si="50"/>
        <v>0</v>
      </c>
      <c r="K445" s="63"/>
      <c r="L445" s="215"/>
    </row>
    <row r="446" spans="1:12" s="3" customFormat="1" ht="15" customHeight="1">
      <c r="A446" s="24">
        <v>16</v>
      </c>
      <c r="B446" s="25" t="s">
        <v>39</v>
      </c>
      <c r="C446" s="37"/>
      <c r="D446" s="38">
        <v>80190</v>
      </c>
      <c r="E446" s="28">
        <f t="shared" si="48"/>
        <v>0</v>
      </c>
      <c r="F446" s="29">
        <v>0</v>
      </c>
      <c r="G446" s="30">
        <f t="shared" si="49"/>
        <v>0</v>
      </c>
      <c r="H446" s="31">
        <f t="shared" si="51"/>
        <v>74250</v>
      </c>
      <c r="I446" s="31"/>
      <c r="J446" s="59">
        <f t="shared" si="50"/>
        <v>0</v>
      </c>
      <c r="K446" s="63"/>
      <c r="L446" s="215"/>
    </row>
    <row r="447" spans="1:12" s="3" customFormat="1" ht="15" customHeight="1">
      <c r="A447" s="24">
        <v>17</v>
      </c>
      <c r="B447" s="25" t="s">
        <v>40</v>
      </c>
      <c r="C447" s="37"/>
      <c r="D447" s="38">
        <v>113832</v>
      </c>
      <c r="E447" s="28">
        <f t="shared" si="48"/>
        <v>0</v>
      </c>
      <c r="F447" s="29">
        <v>0</v>
      </c>
      <c r="G447" s="30">
        <f t="shared" si="49"/>
        <v>0</v>
      </c>
      <c r="H447" s="31">
        <f t="shared" si="51"/>
        <v>105400</v>
      </c>
      <c r="I447" s="31"/>
      <c r="J447" s="59">
        <f t="shared" si="50"/>
        <v>0</v>
      </c>
      <c r="K447" s="63"/>
      <c r="L447" s="215"/>
    </row>
    <row r="448" spans="1:12" s="3" customFormat="1" ht="15" customHeight="1">
      <c r="A448" s="24">
        <v>18</v>
      </c>
      <c r="B448" s="25" t="s">
        <v>41</v>
      </c>
      <c r="C448" s="37"/>
      <c r="D448" s="39">
        <v>98010</v>
      </c>
      <c r="E448" s="28">
        <f t="shared" si="48"/>
        <v>0</v>
      </c>
      <c r="F448" s="29">
        <v>0</v>
      </c>
      <c r="G448" s="30">
        <f t="shared" si="49"/>
        <v>0</v>
      </c>
      <c r="H448" s="31">
        <f t="shared" si="51"/>
        <v>90750</v>
      </c>
      <c r="I448" s="31"/>
      <c r="J448" s="59">
        <f t="shared" si="50"/>
        <v>0</v>
      </c>
      <c r="K448" s="63"/>
      <c r="L448" s="215"/>
    </row>
    <row r="449" spans="1:12" s="4" customFormat="1" ht="15" customHeight="1">
      <c r="A449" s="40"/>
      <c r="B449" s="41" t="s">
        <v>42</v>
      </c>
      <c r="C449" s="42">
        <f>SUM(C431:C448)</f>
        <v>6</v>
      </c>
      <c r="D449" s="42"/>
      <c r="E449" s="43">
        <f>SUM(E431:E448)</f>
        <v>719658</v>
      </c>
      <c r="F449" s="43"/>
      <c r="G449" s="111">
        <f>SUM(G431:G448)</f>
        <v>575726.4</v>
      </c>
      <c r="H449" s="45"/>
      <c r="I449" s="45"/>
      <c r="J449" s="64">
        <f>SUM(J431:J448)</f>
        <v>533080</v>
      </c>
      <c r="L449" s="231"/>
    </row>
    <row r="450" spans="1:12" s="5" customFormat="1" ht="30" customHeight="1">
      <c r="A450" s="46"/>
      <c r="B450" s="47"/>
      <c r="C450" s="48"/>
      <c r="D450" s="48"/>
      <c r="E450" s="49"/>
      <c r="F450" s="49"/>
      <c r="G450" s="50"/>
      <c r="H450" s="51"/>
      <c r="I450" s="51"/>
      <c r="J450" s="65">
        <f>J449*0.08</f>
        <v>42646.400000000001</v>
      </c>
      <c r="K450" s="51"/>
      <c r="L450" s="232"/>
    </row>
    <row r="451" spans="1:12" s="6" customFormat="1" ht="15" customHeight="1">
      <c r="A451" s="283" t="s">
        <v>43</v>
      </c>
      <c r="B451" s="283"/>
      <c r="C451" s="284" t="s">
        <v>44</v>
      </c>
      <c r="D451" s="284"/>
      <c r="E451" s="54"/>
      <c r="F451" s="54"/>
      <c r="G451" s="55" t="s">
        <v>45</v>
      </c>
      <c r="H451" s="56"/>
      <c r="I451" s="56"/>
      <c r="J451" s="225">
        <f>SUM(J449:J450)</f>
        <v>575726.4</v>
      </c>
      <c r="K451" s="56"/>
      <c r="L451" s="233"/>
    </row>
    <row r="456" spans="1:12" s="1" customFormat="1" ht="15" customHeight="1">
      <c r="A456" s="279" t="s">
        <v>0</v>
      </c>
      <c r="B456" s="279"/>
      <c r="C456" s="279"/>
      <c r="D456" s="279"/>
      <c r="E456" s="279"/>
      <c r="F456" s="279"/>
      <c r="G456" s="279"/>
      <c r="H456" s="3"/>
      <c r="I456" s="3"/>
      <c r="J456" s="59"/>
      <c r="K456" s="3"/>
      <c r="L456" s="215"/>
    </row>
    <row r="457" spans="1:12" s="1" customFormat="1" ht="15" customHeight="1">
      <c r="A457" s="279" t="s">
        <v>1</v>
      </c>
      <c r="B457" s="279"/>
      <c r="C457" s="279"/>
      <c r="D457" s="279"/>
      <c r="E457" s="279"/>
      <c r="F457" s="279"/>
      <c r="G457" s="279"/>
      <c r="H457" s="3"/>
      <c r="I457" s="3"/>
      <c r="J457" s="59"/>
      <c r="K457" s="3"/>
      <c r="L457" s="215"/>
    </row>
    <row r="458" spans="1:12" s="1" customFormat="1" ht="15" customHeight="1">
      <c r="A458" s="279" t="s">
        <v>2</v>
      </c>
      <c r="B458" s="279"/>
      <c r="C458" s="279"/>
      <c r="D458" s="279"/>
      <c r="E458" s="279"/>
      <c r="F458" s="279"/>
      <c r="G458" s="279"/>
      <c r="H458" s="3"/>
      <c r="I458" s="3"/>
      <c r="J458" s="59"/>
      <c r="K458" s="3"/>
      <c r="L458" s="215"/>
    </row>
    <row r="459" spans="1:12" s="1" customFormat="1" ht="15" customHeight="1">
      <c r="A459" s="279" t="s">
        <v>4</v>
      </c>
      <c r="B459" s="279"/>
      <c r="C459" s="279"/>
      <c r="D459" s="279"/>
      <c r="E459" s="279"/>
      <c r="F459" s="279"/>
      <c r="G459" s="279"/>
      <c r="H459" s="3"/>
      <c r="I459" s="3"/>
      <c r="J459" s="59"/>
      <c r="K459" s="3"/>
      <c r="L459" s="215"/>
    </row>
    <row r="460" spans="1:12" s="1" customFormat="1" ht="15" customHeight="1">
      <c r="A460" s="280" t="s">
        <v>6</v>
      </c>
      <c r="B460" s="280"/>
      <c r="C460" s="280"/>
      <c r="D460" s="280"/>
      <c r="E460" s="280"/>
      <c r="F460" s="280"/>
      <c r="G460" s="280"/>
      <c r="H460" s="3"/>
      <c r="I460" s="3"/>
      <c r="J460" s="59"/>
      <c r="K460" s="3"/>
      <c r="L460" s="215"/>
    </row>
    <row r="461" spans="1:12" s="2" customFormat="1" ht="15" customHeight="1">
      <c r="A461" s="9"/>
      <c r="B461" s="9"/>
      <c r="C461" s="281" t="s">
        <v>116</v>
      </c>
      <c r="D461" s="281"/>
      <c r="E461" s="281"/>
      <c r="F461" s="281"/>
      <c r="G461" s="281"/>
      <c r="H461" s="3"/>
      <c r="I461" s="3"/>
      <c r="J461" s="129"/>
      <c r="K461" s="3"/>
      <c r="L461" s="215"/>
    </row>
    <row r="462" spans="1:12" s="1" customFormat="1" ht="15" customHeight="1">
      <c r="A462" s="11" t="s">
        <v>8</v>
      </c>
      <c r="B462" s="12"/>
      <c r="C462" s="13"/>
      <c r="D462" s="286"/>
      <c r="E462" s="286"/>
      <c r="F462" s="286"/>
      <c r="G462" s="286"/>
      <c r="H462" s="15"/>
      <c r="I462" s="15"/>
      <c r="J462" s="59"/>
      <c r="K462" s="3"/>
      <c r="L462" s="215"/>
    </row>
    <row r="463" spans="1:12" s="1" customFormat="1" ht="15" customHeight="1">
      <c r="A463" s="11" t="s">
        <v>9</v>
      </c>
      <c r="B463" s="286" t="s">
        <v>117</v>
      </c>
      <c r="C463" s="286"/>
      <c r="D463" s="286"/>
      <c r="E463" s="286"/>
      <c r="F463" s="11"/>
      <c r="G463" s="16"/>
      <c r="H463" s="17"/>
      <c r="I463" s="17"/>
      <c r="J463" s="60"/>
      <c r="K463" s="61"/>
      <c r="L463" s="215"/>
    </row>
    <row r="464" spans="1:12" s="1" customFormat="1" ht="23.25" customHeight="1">
      <c r="A464" s="11" t="s">
        <v>11</v>
      </c>
      <c r="B464" s="289"/>
      <c r="C464" s="289"/>
      <c r="D464" s="289"/>
      <c r="E464" s="289"/>
      <c r="F464" s="18"/>
      <c r="G464" s="19" t="s">
        <v>13</v>
      </c>
      <c r="H464" s="3"/>
      <c r="I464" s="3"/>
      <c r="J464" s="59"/>
      <c r="K464" s="3"/>
      <c r="L464" s="215"/>
    </row>
    <row r="465" spans="1:12" s="1" customFormat="1" ht="15" customHeight="1">
      <c r="A465" s="190" t="s">
        <v>14</v>
      </c>
      <c r="B465" s="190" t="s">
        <v>16</v>
      </c>
      <c r="C465" s="190" t="s">
        <v>17</v>
      </c>
      <c r="D465" s="191" t="s">
        <v>18</v>
      </c>
      <c r="E465" s="192" t="s">
        <v>19</v>
      </c>
      <c r="F465" s="192" t="s">
        <v>20</v>
      </c>
      <c r="G465" s="190" t="s">
        <v>21</v>
      </c>
      <c r="H465" s="3"/>
      <c r="I465" s="3"/>
      <c r="J465" s="59"/>
      <c r="K465" s="3"/>
      <c r="L465" s="215"/>
    </row>
    <row r="466" spans="1:12" s="3" customFormat="1" ht="15" customHeight="1">
      <c r="A466" s="24">
        <v>1</v>
      </c>
      <c r="B466" s="25" t="s">
        <v>23</v>
      </c>
      <c r="C466" s="26"/>
      <c r="D466" s="27">
        <v>79305</v>
      </c>
      <c r="E466" s="28">
        <f t="shared" ref="E466:E483" si="52">D466*C466</f>
        <v>0</v>
      </c>
      <c r="F466" s="29">
        <v>0</v>
      </c>
      <c r="G466" s="30">
        <f t="shared" ref="G466:G483" si="53">E466-E466*F466</f>
        <v>0</v>
      </c>
      <c r="H466" s="31">
        <f>D466/1.08</f>
        <v>73430.555555555547</v>
      </c>
      <c r="I466" s="31"/>
      <c r="J466" s="59">
        <f t="shared" ref="J466:J470" si="54">H466*C466</f>
        <v>0</v>
      </c>
      <c r="K466" s="63"/>
      <c r="L466" s="215"/>
    </row>
    <row r="467" spans="1:12" s="3" customFormat="1" ht="15" customHeight="1">
      <c r="A467" s="24">
        <v>2</v>
      </c>
      <c r="B467" s="25" t="s">
        <v>25</v>
      </c>
      <c r="C467" s="32"/>
      <c r="D467" s="33">
        <v>128591</v>
      </c>
      <c r="E467" s="28">
        <f t="shared" si="52"/>
        <v>0</v>
      </c>
      <c r="F467" s="29">
        <v>0</v>
      </c>
      <c r="G467" s="30">
        <f t="shared" si="53"/>
        <v>0</v>
      </c>
      <c r="H467" s="31">
        <f t="shared" ref="H467:H483" si="55">D467/1.08</f>
        <v>119065.74074074073</v>
      </c>
      <c r="I467" s="31"/>
      <c r="J467" s="59">
        <f t="shared" si="54"/>
        <v>0</v>
      </c>
      <c r="K467" s="63"/>
      <c r="L467" s="215"/>
    </row>
    <row r="468" spans="1:12" s="3" customFormat="1" ht="15" customHeight="1">
      <c r="A468" s="24">
        <v>3</v>
      </c>
      <c r="B468" s="25" t="s">
        <v>26</v>
      </c>
      <c r="C468" s="88"/>
      <c r="D468" s="27">
        <v>60043</v>
      </c>
      <c r="E468" s="28">
        <f t="shared" si="52"/>
        <v>0</v>
      </c>
      <c r="F468" s="29">
        <v>0</v>
      </c>
      <c r="G468" s="30">
        <f t="shared" si="53"/>
        <v>0</v>
      </c>
      <c r="H468" s="31">
        <f t="shared" si="55"/>
        <v>55595.370370370365</v>
      </c>
      <c r="I468" s="31"/>
      <c r="J468" s="59">
        <f t="shared" si="54"/>
        <v>0</v>
      </c>
      <c r="K468" s="63"/>
      <c r="L468" s="215"/>
    </row>
    <row r="469" spans="1:12" s="3" customFormat="1" ht="15" customHeight="1">
      <c r="A469" s="24">
        <v>4</v>
      </c>
      <c r="B469" s="25" t="s">
        <v>27</v>
      </c>
      <c r="C469" s="35"/>
      <c r="D469" s="27">
        <v>115781</v>
      </c>
      <c r="E469" s="28">
        <f t="shared" si="52"/>
        <v>0</v>
      </c>
      <c r="F469" s="29">
        <v>0</v>
      </c>
      <c r="G469" s="30">
        <f t="shared" si="53"/>
        <v>0</v>
      </c>
      <c r="H469" s="31">
        <f t="shared" si="55"/>
        <v>107204.62962962962</v>
      </c>
      <c r="I469" s="31"/>
      <c r="J469" s="59">
        <f t="shared" si="54"/>
        <v>0</v>
      </c>
      <c r="K469" s="63"/>
      <c r="L469" s="215"/>
    </row>
    <row r="470" spans="1:12" s="3" customFormat="1" ht="15" customHeight="1">
      <c r="A470" s="24">
        <v>5</v>
      </c>
      <c r="B470" s="25" t="s">
        <v>28</v>
      </c>
      <c r="C470" s="32"/>
      <c r="D470" s="27">
        <v>119943</v>
      </c>
      <c r="E470" s="28">
        <f t="shared" si="52"/>
        <v>0</v>
      </c>
      <c r="F470" s="29">
        <v>0</v>
      </c>
      <c r="G470" s="30">
        <f t="shared" si="53"/>
        <v>0</v>
      </c>
      <c r="H470" s="31">
        <f t="shared" si="55"/>
        <v>111058.33333333333</v>
      </c>
      <c r="I470" s="31"/>
      <c r="J470" s="59">
        <f t="shared" si="54"/>
        <v>0</v>
      </c>
      <c r="K470" s="63"/>
      <c r="L470" s="215"/>
    </row>
    <row r="471" spans="1:12" s="3" customFormat="1" ht="15" customHeight="1">
      <c r="A471" s="24">
        <v>6</v>
      </c>
      <c r="B471" s="25" t="s">
        <v>29</v>
      </c>
      <c r="C471" s="26"/>
      <c r="D471" s="27">
        <v>94810</v>
      </c>
      <c r="E471" s="28">
        <f t="shared" si="52"/>
        <v>0</v>
      </c>
      <c r="F471" s="29">
        <v>0</v>
      </c>
      <c r="G471" s="30">
        <f t="shared" si="53"/>
        <v>0</v>
      </c>
      <c r="H471" s="31">
        <f t="shared" si="55"/>
        <v>87787.037037037036</v>
      </c>
      <c r="I471" s="31"/>
      <c r="J471" s="59">
        <f t="shared" ref="J471:J483" si="56">H471*C471</f>
        <v>0</v>
      </c>
      <c r="K471" s="63"/>
      <c r="L471" s="215"/>
    </row>
    <row r="472" spans="1:12" s="3" customFormat="1" ht="15" customHeight="1">
      <c r="A472" s="24">
        <v>7</v>
      </c>
      <c r="B472" s="25" t="s">
        <v>30</v>
      </c>
      <c r="C472" s="34"/>
      <c r="D472" s="27">
        <v>141396</v>
      </c>
      <c r="E472" s="28">
        <f t="shared" si="52"/>
        <v>0</v>
      </c>
      <c r="F472" s="29">
        <v>0</v>
      </c>
      <c r="G472" s="30">
        <f t="shared" si="53"/>
        <v>0</v>
      </c>
      <c r="H472" s="31">
        <f t="shared" si="55"/>
        <v>130922.22222222222</v>
      </c>
      <c r="I472" s="31"/>
      <c r="J472" s="59">
        <f t="shared" si="56"/>
        <v>0</v>
      </c>
      <c r="K472" s="63"/>
      <c r="L472" s="215"/>
    </row>
    <row r="473" spans="1:12" s="3" customFormat="1" ht="15" customHeight="1">
      <c r="A473" s="24">
        <v>8</v>
      </c>
      <c r="B473" s="25" t="s">
        <v>31</v>
      </c>
      <c r="C473" s="26"/>
      <c r="D473" s="27">
        <v>232931</v>
      </c>
      <c r="E473" s="28">
        <f t="shared" si="52"/>
        <v>0</v>
      </c>
      <c r="F473" s="29">
        <v>0</v>
      </c>
      <c r="G473" s="30">
        <f t="shared" si="53"/>
        <v>0</v>
      </c>
      <c r="H473" s="31">
        <f t="shared" si="55"/>
        <v>215676.85185185182</v>
      </c>
      <c r="I473" s="31"/>
      <c r="J473" s="59">
        <f t="shared" si="56"/>
        <v>0</v>
      </c>
      <c r="K473" s="63"/>
      <c r="L473" s="215"/>
    </row>
    <row r="474" spans="1:12" s="3" customFormat="1" ht="15" customHeight="1">
      <c r="A474" s="24">
        <v>9</v>
      </c>
      <c r="B474" s="36" t="s">
        <v>32</v>
      </c>
      <c r="C474" s="26"/>
      <c r="D474" s="27">
        <v>101534</v>
      </c>
      <c r="E474" s="28">
        <f t="shared" si="52"/>
        <v>0</v>
      </c>
      <c r="F474" s="29">
        <v>0</v>
      </c>
      <c r="G474" s="30">
        <f t="shared" si="53"/>
        <v>0</v>
      </c>
      <c r="H474" s="31">
        <f t="shared" si="55"/>
        <v>94012.962962962964</v>
      </c>
      <c r="I474" s="31"/>
      <c r="J474" s="59">
        <f t="shared" si="56"/>
        <v>0</v>
      </c>
      <c r="K474" s="63"/>
      <c r="L474" s="215"/>
    </row>
    <row r="475" spans="1:12" s="3" customFormat="1" ht="15" customHeight="1">
      <c r="A475" s="24">
        <v>10</v>
      </c>
      <c r="B475" s="36" t="s">
        <v>33</v>
      </c>
      <c r="C475" s="37"/>
      <c r="D475" s="33">
        <v>110148</v>
      </c>
      <c r="E475" s="28">
        <f t="shared" si="52"/>
        <v>0</v>
      </c>
      <c r="F475" s="29">
        <v>0</v>
      </c>
      <c r="G475" s="30">
        <f t="shared" si="53"/>
        <v>0</v>
      </c>
      <c r="H475" s="31">
        <f t="shared" si="55"/>
        <v>101988.88888888888</v>
      </c>
      <c r="I475" s="31"/>
      <c r="J475" s="59">
        <f t="shared" si="56"/>
        <v>0</v>
      </c>
      <c r="K475" s="63"/>
      <c r="L475" s="215"/>
    </row>
    <row r="476" spans="1:12" s="3" customFormat="1" ht="15" customHeight="1">
      <c r="A476" s="24">
        <v>11</v>
      </c>
      <c r="B476" s="25" t="s">
        <v>34</v>
      </c>
      <c r="C476" s="37"/>
      <c r="D476" s="27">
        <v>54198</v>
      </c>
      <c r="E476" s="28">
        <f t="shared" si="52"/>
        <v>0</v>
      </c>
      <c r="F476" s="29">
        <v>0</v>
      </c>
      <c r="G476" s="30">
        <f t="shared" si="53"/>
        <v>0</v>
      </c>
      <c r="H476" s="31">
        <f t="shared" si="55"/>
        <v>50183.333333333328</v>
      </c>
      <c r="I476" s="31"/>
      <c r="J476" s="59">
        <f t="shared" si="56"/>
        <v>0</v>
      </c>
      <c r="K476" s="63"/>
      <c r="L476" s="215"/>
    </row>
    <row r="477" spans="1:12" s="3" customFormat="1" ht="15" customHeight="1">
      <c r="A477" s="24">
        <v>12</v>
      </c>
      <c r="B477" s="25" t="s">
        <v>35</v>
      </c>
      <c r="C477" s="37"/>
      <c r="D477" s="27">
        <v>49680</v>
      </c>
      <c r="E477" s="28">
        <f t="shared" si="52"/>
        <v>0</v>
      </c>
      <c r="F477" s="29">
        <v>0</v>
      </c>
      <c r="G477" s="30">
        <f t="shared" si="53"/>
        <v>0</v>
      </c>
      <c r="H477" s="31">
        <f t="shared" si="55"/>
        <v>46000</v>
      </c>
      <c r="I477" s="31"/>
      <c r="J477" s="59">
        <f t="shared" si="56"/>
        <v>0</v>
      </c>
      <c r="K477" s="63"/>
      <c r="L477" s="215"/>
    </row>
    <row r="478" spans="1:12" s="3" customFormat="1" ht="15" customHeight="1">
      <c r="A478" s="24">
        <v>13</v>
      </c>
      <c r="B478" s="25" t="s">
        <v>36</v>
      </c>
      <c r="C478" s="37"/>
      <c r="D478" s="38">
        <v>64152</v>
      </c>
      <c r="E478" s="28">
        <f t="shared" si="52"/>
        <v>0</v>
      </c>
      <c r="F478" s="29">
        <v>0</v>
      </c>
      <c r="G478" s="30">
        <f t="shared" si="53"/>
        <v>0</v>
      </c>
      <c r="H478" s="31">
        <f t="shared" si="55"/>
        <v>59399.999999999993</v>
      </c>
      <c r="I478" s="31"/>
      <c r="J478" s="59">
        <f t="shared" si="56"/>
        <v>0</v>
      </c>
      <c r="K478" s="63"/>
      <c r="L478" s="215"/>
    </row>
    <row r="479" spans="1:12" s="3" customFormat="1" ht="15" customHeight="1">
      <c r="A479" s="24">
        <v>14</v>
      </c>
      <c r="B479" s="25" t="s">
        <v>37</v>
      </c>
      <c r="C479" s="37">
        <v>1</v>
      </c>
      <c r="D479" s="38">
        <v>65934</v>
      </c>
      <c r="E479" s="28">
        <f t="shared" si="52"/>
        <v>65934</v>
      </c>
      <c r="F479" s="29">
        <v>0</v>
      </c>
      <c r="G479" s="30">
        <f t="shared" si="53"/>
        <v>65934</v>
      </c>
      <c r="H479" s="31">
        <f t="shared" si="55"/>
        <v>61049.999999999993</v>
      </c>
      <c r="I479" s="31"/>
      <c r="J479" s="59">
        <f t="shared" si="56"/>
        <v>61049.999999999993</v>
      </c>
      <c r="K479" s="63"/>
      <c r="L479" s="215"/>
    </row>
    <row r="480" spans="1:12" s="3" customFormat="1" ht="15" customHeight="1">
      <c r="A480" s="24">
        <v>15</v>
      </c>
      <c r="B480" s="25" t="s">
        <v>38</v>
      </c>
      <c r="C480" s="37">
        <v>1</v>
      </c>
      <c r="D480" s="38">
        <v>76626</v>
      </c>
      <c r="E480" s="28">
        <f t="shared" si="52"/>
        <v>76626</v>
      </c>
      <c r="F480" s="29">
        <v>0</v>
      </c>
      <c r="G480" s="30">
        <f t="shared" si="53"/>
        <v>76626</v>
      </c>
      <c r="H480" s="31">
        <f t="shared" si="55"/>
        <v>70950</v>
      </c>
      <c r="I480" s="31"/>
      <c r="J480" s="59">
        <f t="shared" si="56"/>
        <v>70950</v>
      </c>
      <c r="K480" s="63"/>
      <c r="L480" s="215"/>
    </row>
    <row r="481" spans="1:12" s="3" customFormat="1" ht="15" customHeight="1">
      <c r="A481" s="24">
        <v>16</v>
      </c>
      <c r="B481" s="25" t="s">
        <v>39</v>
      </c>
      <c r="C481" s="37"/>
      <c r="D481" s="38">
        <v>80190</v>
      </c>
      <c r="E481" s="28">
        <f t="shared" si="52"/>
        <v>0</v>
      </c>
      <c r="F481" s="29">
        <v>0</v>
      </c>
      <c r="G481" s="30">
        <f t="shared" si="53"/>
        <v>0</v>
      </c>
      <c r="H481" s="31">
        <f t="shared" si="55"/>
        <v>74250</v>
      </c>
      <c r="I481" s="31"/>
      <c r="J481" s="59">
        <f t="shared" si="56"/>
        <v>0</v>
      </c>
      <c r="K481" s="63"/>
      <c r="L481" s="215"/>
    </row>
    <row r="482" spans="1:12" s="3" customFormat="1" ht="15" customHeight="1">
      <c r="A482" s="24">
        <v>17</v>
      </c>
      <c r="B482" s="25" t="s">
        <v>40</v>
      </c>
      <c r="C482" s="37">
        <v>1</v>
      </c>
      <c r="D482" s="38">
        <v>113832</v>
      </c>
      <c r="E482" s="28">
        <f t="shared" si="52"/>
        <v>113832</v>
      </c>
      <c r="F482" s="29">
        <v>0</v>
      </c>
      <c r="G482" s="30">
        <f t="shared" si="53"/>
        <v>113832</v>
      </c>
      <c r="H482" s="31">
        <f t="shared" si="55"/>
        <v>105400</v>
      </c>
      <c r="I482" s="31"/>
      <c r="J482" s="59">
        <f t="shared" si="56"/>
        <v>105400</v>
      </c>
      <c r="K482" s="63"/>
      <c r="L482" s="215"/>
    </row>
    <row r="483" spans="1:12" s="3" customFormat="1" ht="15" customHeight="1">
      <c r="A483" s="24">
        <v>18</v>
      </c>
      <c r="B483" s="25" t="s">
        <v>41</v>
      </c>
      <c r="C483" s="37"/>
      <c r="D483" s="39">
        <v>98010</v>
      </c>
      <c r="E483" s="28">
        <f t="shared" si="52"/>
        <v>0</v>
      </c>
      <c r="F483" s="29">
        <v>0</v>
      </c>
      <c r="G483" s="30">
        <f t="shared" si="53"/>
        <v>0</v>
      </c>
      <c r="H483" s="31">
        <f t="shared" si="55"/>
        <v>90750</v>
      </c>
      <c r="I483" s="31"/>
      <c r="J483" s="59">
        <f t="shared" si="56"/>
        <v>0</v>
      </c>
      <c r="K483" s="63"/>
      <c r="L483" s="215"/>
    </row>
    <row r="484" spans="1:12" s="4" customFormat="1" ht="15" customHeight="1">
      <c r="A484" s="40"/>
      <c r="B484" s="41" t="s">
        <v>42</v>
      </c>
      <c r="C484" s="42">
        <f>SUM(C466:C483)</f>
        <v>3</v>
      </c>
      <c r="D484" s="42"/>
      <c r="E484" s="43">
        <f>SUM(E466:E483)</f>
        <v>256392</v>
      </c>
      <c r="F484" s="43"/>
      <c r="G484" s="111">
        <f>SUM(G466:G483)</f>
        <v>256392</v>
      </c>
      <c r="H484" s="45"/>
      <c r="I484" s="45"/>
      <c r="J484" s="64">
        <f>SUM(J466:J483)</f>
        <v>237400</v>
      </c>
      <c r="L484" s="231"/>
    </row>
    <row r="485" spans="1:12" s="5" customFormat="1" ht="30" customHeight="1">
      <c r="A485" s="46"/>
      <c r="B485" s="47"/>
      <c r="C485" s="48"/>
      <c r="D485" s="48"/>
      <c r="E485" s="49"/>
      <c r="F485" s="49"/>
      <c r="G485" s="50"/>
      <c r="H485" s="51"/>
      <c r="I485" s="51"/>
      <c r="J485" s="65">
        <f>J484*0.08</f>
        <v>18992</v>
      </c>
      <c r="K485" s="51"/>
      <c r="L485" s="232"/>
    </row>
    <row r="486" spans="1:12" s="6" customFormat="1" ht="15" customHeight="1">
      <c r="A486" s="283" t="s">
        <v>43</v>
      </c>
      <c r="B486" s="283"/>
      <c r="C486" s="284" t="s">
        <v>44</v>
      </c>
      <c r="D486" s="284"/>
      <c r="E486" s="54"/>
      <c r="F486" s="54"/>
      <c r="G486" s="55" t="s">
        <v>45</v>
      </c>
      <c r="H486" s="56"/>
      <c r="I486" s="56"/>
      <c r="J486" s="225">
        <f>SUM(J484:J485)</f>
        <v>256392</v>
      </c>
      <c r="K486" s="56"/>
      <c r="L486" s="233"/>
    </row>
    <row r="491" spans="1:12" s="1" customFormat="1" ht="15" customHeight="1">
      <c r="A491" s="279" t="s">
        <v>0</v>
      </c>
      <c r="B491" s="279"/>
      <c r="C491" s="279"/>
      <c r="D491" s="279"/>
      <c r="E491" s="279"/>
      <c r="F491" s="279"/>
      <c r="G491" s="279"/>
      <c r="H491" s="3"/>
      <c r="I491" s="3"/>
      <c r="J491" s="59"/>
      <c r="K491" s="3"/>
      <c r="L491" s="215"/>
    </row>
    <row r="492" spans="1:12" s="1" customFormat="1" ht="15" customHeight="1">
      <c r="A492" s="279" t="s">
        <v>1</v>
      </c>
      <c r="B492" s="279"/>
      <c r="C492" s="279"/>
      <c r="D492" s="279"/>
      <c r="E492" s="279"/>
      <c r="F492" s="279"/>
      <c r="G492" s="279"/>
      <c r="H492" s="3"/>
      <c r="I492" s="3"/>
      <c r="J492" s="59"/>
      <c r="K492" s="3"/>
      <c r="L492" s="215"/>
    </row>
    <row r="493" spans="1:12" s="1" customFormat="1" ht="15" customHeight="1">
      <c r="A493" s="279" t="s">
        <v>2</v>
      </c>
      <c r="B493" s="279"/>
      <c r="C493" s="279"/>
      <c r="D493" s="279"/>
      <c r="E493" s="279"/>
      <c r="F493" s="279"/>
      <c r="G493" s="279"/>
      <c r="H493" s="3"/>
      <c r="I493" s="3"/>
      <c r="J493" s="59"/>
      <c r="K493" s="3"/>
      <c r="L493" s="215"/>
    </row>
    <row r="494" spans="1:12" s="1" customFormat="1" ht="15" customHeight="1">
      <c r="A494" s="279" t="s">
        <v>4</v>
      </c>
      <c r="B494" s="279"/>
      <c r="C494" s="279"/>
      <c r="D494" s="279"/>
      <c r="E494" s="279"/>
      <c r="F494" s="279"/>
      <c r="G494" s="279"/>
      <c r="H494" s="3"/>
      <c r="I494" s="3"/>
      <c r="J494" s="59"/>
      <c r="K494" s="3"/>
      <c r="L494" s="215"/>
    </row>
    <row r="495" spans="1:12" s="1" customFormat="1" ht="15" customHeight="1">
      <c r="A495" s="280" t="s">
        <v>6</v>
      </c>
      <c r="B495" s="280"/>
      <c r="C495" s="280"/>
      <c r="D495" s="280"/>
      <c r="E495" s="280"/>
      <c r="F495" s="280"/>
      <c r="G495" s="280"/>
      <c r="H495" s="3"/>
      <c r="I495" s="3"/>
      <c r="J495" s="59"/>
      <c r="K495" s="3"/>
      <c r="L495" s="215"/>
    </row>
    <row r="496" spans="1:12" s="2" customFormat="1" ht="15" customHeight="1">
      <c r="A496" s="9"/>
      <c r="B496" s="9"/>
      <c r="C496" s="281" t="s">
        <v>116</v>
      </c>
      <c r="D496" s="281"/>
      <c r="E496" s="281"/>
      <c r="F496" s="281"/>
      <c r="G496" s="281"/>
      <c r="H496" s="3"/>
      <c r="I496" s="3"/>
      <c r="J496" s="129"/>
      <c r="K496" s="3"/>
      <c r="L496" s="215"/>
    </row>
    <row r="497" spans="1:12" s="1" customFormat="1" ht="15" customHeight="1">
      <c r="A497" s="11" t="s">
        <v>8</v>
      </c>
      <c r="B497" s="12"/>
      <c r="C497" s="13"/>
      <c r="D497" s="286"/>
      <c r="E497" s="286"/>
      <c r="F497" s="286"/>
      <c r="G497" s="286"/>
      <c r="H497" s="15"/>
      <c r="I497" s="15"/>
      <c r="J497" s="59"/>
      <c r="K497" s="3"/>
      <c r="L497" s="215"/>
    </row>
    <row r="498" spans="1:12" s="1" customFormat="1" ht="15" customHeight="1">
      <c r="A498" s="11" t="s">
        <v>9</v>
      </c>
      <c r="B498" s="286" t="s">
        <v>118</v>
      </c>
      <c r="C498" s="286"/>
      <c r="D498" s="286"/>
      <c r="E498" s="286"/>
      <c r="F498" s="11"/>
      <c r="G498" s="16"/>
      <c r="H498" s="17"/>
      <c r="I498" s="17"/>
      <c r="J498" s="60"/>
      <c r="K498" s="61"/>
      <c r="L498" s="215"/>
    </row>
    <row r="499" spans="1:12" s="1" customFormat="1" ht="23.25" customHeight="1">
      <c r="A499" s="11" t="s">
        <v>11</v>
      </c>
      <c r="B499" s="289"/>
      <c r="C499" s="289"/>
      <c r="D499" s="289"/>
      <c r="E499" s="289"/>
      <c r="F499" s="18"/>
      <c r="G499" s="19" t="s">
        <v>13</v>
      </c>
      <c r="H499" s="3"/>
      <c r="I499" s="3"/>
      <c r="J499" s="59"/>
      <c r="K499" s="3"/>
      <c r="L499" s="215"/>
    </row>
    <row r="500" spans="1:12" s="1" customFormat="1" ht="15" customHeight="1">
      <c r="A500" s="190" t="s">
        <v>14</v>
      </c>
      <c r="B500" s="190" t="s">
        <v>16</v>
      </c>
      <c r="C500" s="190" t="s">
        <v>17</v>
      </c>
      <c r="D500" s="191" t="s">
        <v>18</v>
      </c>
      <c r="E500" s="192" t="s">
        <v>19</v>
      </c>
      <c r="F500" s="192" t="s">
        <v>20</v>
      </c>
      <c r="G500" s="190" t="s">
        <v>21</v>
      </c>
      <c r="H500" s="3"/>
      <c r="I500" s="3"/>
      <c r="J500" s="59"/>
      <c r="K500" s="3"/>
      <c r="L500" s="215"/>
    </row>
    <row r="501" spans="1:12" s="3" customFormat="1" ht="15" customHeight="1">
      <c r="A501" s="24">
        <v>1</v>
      </c>
      <c r="B501" s="25" t="s">
        <v>23</v>
      </c>
      <c r="C501" s="26"/>
      <c r="D501" s="27">
        <v>79305</v>
      </c>
      <c r="E501" s="28">
        <f t="shared" ref="E501:E518" si="57">D501*C501</f>
        <v>0</v>
      </c>
      <c r="F501" s="29">
        <v>0</v>
      </c>
      <c r="G501" s="30">
        <f t="shared" ref="G501:G518" si="58">E501-E501*F501</f>
        <v>0</v>
      </c>
      <c r="H501" s="31">
        <f>D501/1.08</f>
        <v>73430.555555555547</v>
      </c>
      <c r="I501" s="31"/>
      <c r="J501" s="59">
        <f t="shared" ref="J501:J505" si="59">H501*C501</f>
        <v>0</v>
      </c>
      <c r="K501" s="63"/>
      <c r="L501" s="215"/>
    </row>
    <row r="502" spans="1:12" s="3" customFormat="1" ht="15" customHeight="1">
      <c r="A502" s="24">
        <v>2</v>
      </c>
      <c r="B502" s="25" t="s">
        <v>25</v>
      </c>
      <c r="C502" s="32"/>
      <c r="D502" s="33">
        <v>128591</v>
      </c>
      <c r="E502" s="28">
        <f t="shared" si="57"/>
        <v>0</v>
      </c>
      <c r="F502" s="29">
        <v>0</v>
      </c>
      <c r="G502" s="30">
        <f t="shared" si="58"/>
        <v>0</v>
      </c>
      <c r="H502" s="31">
        <f t="shared" ref="H502:H518" si="60">D502/1.08</f>
        <v>119065.74074074073</v>
      </c>
      <c r="I502" s="31"/>
      <c r="J502" s="59">
        <f t="shared" si="59"/>
        <v>0</v>
      </c>
      <c r="K502" s="63"/>
      <c r="L502" s="215"/>
    </row>
    <row r="503" spans="1:12" s="3" customFormat="1" ht="15" customHeight="1">
      <c r="A503" s="24">
        <v>3</v>
      </c>
      <c r="B503" s="25" t="s">
        <v>26</v>
      </c>
      <c r="C503" s="88"/>
      <c r="D503" s="27">
        <v>60043</v>
      </c>
      <c r="E503" s="28">
        <f t="shared" si="57"/>
        <v>0</v>
      </c>
      <c r="F503" s="29">
        <v>0</v>
      </c>
      <c r="G503" s="30">
        <f t="shared" si="58"/>
        <v>0</v>
      </c>
      <c r="H503" s="31">
        <f t="shared" si="60"/>
        <v>55595.370370370365</v>
      </c>
      <c r="I503" s="31"/>
      <c r="J503" s="59">
        <f t="shared" si="59"/>
        <v>0</v>
      </c>
      <c r="K503" s="63"/>
      <c r="L503" s="215"/>
    </row>
    <row r="504" spans="1:12" s="3" customFormat="1" ht="15" customHeight="1">
      <c r="A504" s="24">
        <v>4</v>
      </c>
      <c r="B504" s="25" t="s">
        <v>27</v>
      </c>
      <c r="C504" s="35"/>
      <c r="D504" s="27">
        <v>115781</v>
      </c>
      <c r="E504" s="28">
        <f t="shared" si="57"/>
        <v>0</v>
      </c>
      <c r="F504" s="29">
        <v>0</v>
      </c>
      <c r="G504" s="30">
        <f t="shared" si="58"/>
        <v>0</v>
      </c>
      <c r="H504" s="31">
        <f t="shared" si="60"/>
        <v>107204.62962962962</v>
      </c>
      <c r="I504" s="31"/>
      <c r="J504" s="59">
        <f t="shared" si="59"/>
        <v>0</v>
      </c>
      <c r="K504" s="63"/>
      <c r="L504" s="215"/>
    </row>
    <row r="505" spans="1:12" s="3" customFormat="1" ht="15" customHeight="1">
      <c r="A505" s="24">
        <v>5</v>
      </c>
      <c r="B505" s="25" t="s">
        <v>28</v>
      </c>
      <c r="C505" s="32"/>
      <c r="D505" s="27">
        <v>119943</v>
      </c>
      <c r="E505" s="28">
        <f t="shared" si="57"/>
        <v>0</v>
      </c>
      <c r="F505" s="29">
        <v>0</v>
      </c>
      <c r="G505" s="30">
        <f t="shared" si="58"/>
        <v>0</v>
      </c>
      <c r="H505" s="31">
        <f t="shared" si="60"/>
        <v>111058.33333333333</v>
      </c>
      <c r="I505" s="31"/>
      <c r="J505" s="59">
        <f t="shared" si="59"/>
        <v>0</v>
      </c>
      <c r="K505" s="63"/>
      <c r="L505" s="215"/>
    </row>
    <row r="506" spans="1:12" s="3" customFormat="1" ht="15" customHeight="1">
      <c r="A506" s="24">
        <v>6</v>
      </c>
      <c r="B506" s="25" t="s">
        <v>29</v>
      </c>
      <c r="C506" s="26">
        <v>3</v>
      </c>
      <c r="D506" s="27">
        <v>94810</v>
      </c>
      <c r="E506" s="28">
        <f t="shared" si="57"/>
        <v>284430</v>
      </c>
      <c r="F506" s="29">
        <v>0</v>
      </c>
      <c r="G506" s="30">
        <f t="shared" si="58"/>
        <v>284430</v>
      </c>
      <c r="H506" s="31">
        <f t="shared" si="60"/>
        <v>87787.037037037036</v>
      </c>
      <c r="I506" s="31"/>
      <c r="J506" s="59">
        <f t="shared" ref="J506:J518" si="61">H506*C506</f>
        <v>263361.11111111112</v>
      </c>
      <c r="K506" s="63"/>
      <c r="L506" s="215"/>
    </row>
    <row r="507" spans="1:12" s="3" customFormat="1" ht="15" customHeight="1">
      <c r="A507" s="24">
        <v>7</v>
      </c>
      <c r="B507" s="25" t="s">
        <v>30</v>
      </c>
      <c r="C507" s="34"/>
      <c r="D507" s="27">
        <v>141396</v>
      </c>
      <c r="E507" s="28">
        <f t="shared" si="57"/>
        <v>0</v>
      </c>
      <c r="F507" s="29">
        <v>0</v>
      </c>
      <c r="G507" s="30">
        <f t="shared" si="58"/>
        <v>0</v>
      </c>
      <c r="H507" s="31">
        <f t="shared" si="60"/>
        <v>130922.22222222222</v>
      </c>
      <c r="I507" s="31"/>
      <c r="J507" s="59">
        <f t="shared" si="61"/>
        <v>0</v>
      </c>
      <c r="K507" s="63"/>
      <c r="L507" s="215"/>
    </row>
    <row r="508" spans="1:12" s="3" customFormat="1" ht="15" customHeight="1">
      <c r="A508" s="24">
        <v>8</v>
      </c>
      <c r="B508" s="25" t="s">
        <v>31</v>
      </c>
      <c r="C508" s="26"/>
      <c r="D508" s="27">
        <v>232931</v>
      </c>
      <c r="E508" s="28">
        <f t="shared" si="57"/>
        <v>0</v>
      </c>
      <c r="F508" s="29">
        <v>0</v>
      </c>
      <c r="G508" s="30">
        <f t="shared" si="58"/>
        <v>0</v>
      </c>
      <c r="H508" s="31">
        <f t="shared" si="60"/>
        <v>215676.85185185182</v>
      </c>
      <c r="I508" s="31"/>
      <c r="J508" s="59">
        <f t="shared" si="61"/>
        <v>0</v>
      </c>
      <c r="K508" s="63"/>
      <c r="L508" s="215"/>
    </row>
    <row r="509" spans="1:12" s="3" customFormat="1" ht="15" customHeight="1">
      <c r="A509" s="24">
        <v>9</v>
      </c>
      <c r="B509" s="36" t="s">
        <v>32</v>
      </c>
      <c r="C509" s="26"/>
      <c r="D509" s="27">
        <v>101534</v>
      </c>
      <c r="E509" s="28">
        <f t="shared" si="57"/>
        <v>0</v>
      </c>
      <c r="F509" s="29">
        <v>0</v>
      </c>
      <c r="G509" s="30">
        <f t="shared" si="58"/>
        <v>0</v>
      </c>
      <c r="H509" s="31">
        <f t="shared" si="60"/>
        <v>94012.962962962964</v>
      </c>
      <c r="I509" s="31"/>
      <c r="J509" s="59">
        <f t="shared" si="61"/>
        <v>0</v>
      </c>
      <c r="K509" s="63"/>
      <c r="L509" s="215"/>
    </row>
    <row r="510" spans="1:12" s="3" customFormat="1" ht="15" customHeight="1">
      <c r="A510" s="24">
        <v>10</v>
      </c>
      <c r="B510" s="36" t="s">
        <v>33</v>
      </c>
      <c r="C510" s="37"/>
      <c r="D510" s="33">
        <v>110148</v>
      </c>
      <c r="E510" s="28">
        <f t="shared" si="57"/>
        <v>0</v>
      </c>
      <c r="F510" s="29">
        <v>0</v>
      </c>
      <c r="G510" s="30">
        <f t="shared" si="58"/>
        <v>0</v>
      </c>
      <c r="H510" s="31">
        <f t="shared" si="60"/>
        <v>101988.88888888888</v>
      </c>
      <c r="I510" s="31"/>
      <c r="J510" s="59">
        <f t="shared" si="61"/>
        <v>0</v>
      </c>
      <c r="K510" s="63"/>
      <c r="L510" s="215"/>
    </row>
    <row r="511" spans="1:12" s="3" customFormat="1" ht="15" customHeight="1">
      <c r="A511" s="24">
        <v>11</v>
      </c>
      <c r="B511" s="25" t="s">
        <v>34</v>
      </c>
      <c r="C511" s="37"/>
      <c r="D511" s="27">
        <v>54198</v>
      </c>
      <c r="E511" s="28">
        <f t="shared" si="57"/>
        <v>0</v>
      </c>
      <c r="F511" s="29">
        <v>0</v>
      </c>
      <c r="G511" s="30">
        <f t="shared" si="58"/>
        <v>0</v>
      </c>
      <c r="H511" s="31">
        <f t="shared" si="60"/>
        <v>50183.333333333328</v>
      </c>
      <c r="I511" s="31"/>
      <c r="J511" s="59">
        <f t="shared" si="61"/>
        <v>0</v>
      </c>
      <c r="K511" s="63"/>
      <c r="L511" s="215"/>
    </row>
    <row r="512" spans="1:12" s="3" customFormat="1" ht="15" customHeight="1">
      <c r="A512" s="24">
        <v>12</v>
      </c>
      <c r="B512" s="25" t="s">
        <v>35</v>
      </c>
      <c r="C512" s="37"/>
      <c r="D512" s="27">
        <v>49680</v>
      </c>
      <c r="E512" s="28">
        <f t="shared" si="57"/>
        <v>0</v>
      </c>
      <c r="F512" s="29">
        <v>0</v>
      </c>
      <c r="G512" s="30">
        <f t="shared" si="58"/>
        <v>0</v>
      </c>
      <c r="H512" s="31">
        <f t="shared" si="60"/>
        <v>46000</v>
      </c>
      <c r="I512" s="31"/>
      <c r="J512" s="59">
        <f t="shared" si="61"/>
        <v>0</v>
      </c>
      <c r="K512" s="63"/>
      <c r="L512" s="215"/>
    </row>
    <row r="513" spans="1:12" s="3" customFormat="1" ht="15" customHeight="1">
      <c r="A513" s="24">
        <v>13</v>
      </c>
      <c r="B513" s="25" t="s">
        <v>36</v>
      </c>
      <c r="C513" s="37"/>
      <c r="D513" s="38">
        <v>64152</v>
      </c>
      <c r="E513" s="28">
        <f t="shared" si="57"/>
        <v>0</v>
      </c>
      <c r="F513" s="29">
        <v>0</v>
      </c>
      <c r="G513" s="30">
        <f t="shared" si="58"/>
        <v>0</v>
      </c>
      <c r="H513" s="31">
        <f t="shared" si="60"/>
        <v>59399.999999999993</v>
      </c>
      <c r="I513" s="31"/>
      <c r="J513" s="59">
        <f t="shared" si="61"/>
        <v>0</v>
      </c>
      <c r="K513" s="63"/>
      <c r="L513" s="215"/>
    </row>
    <row r="514" spans="1:12" s="3" customFormat="1" ht="15" customHeight="1">
      <c r="A514" s="24">
        <v>14</v>
      </c>
      <c r="B514" s="25" t="s">
        <v>37</v>
      </c>
      <c r="C514" s="37"/>
      <c r="D514" s="38">
        <v>65934</v>
      </c>
      <c r="E514" s="28">
        <f t="shared" si="57"/>
        <v>0</v>
      </c>
      <c r="F514" s="29">
        <v>0</v>
      </c>
      <c r="G514" s="30">
        <f t="shared" si="58"/>
        <v>0</v>
      </c>
      <c r="H514" s="31">
        <f t="shared" si="60"/>
        <v>61049.999999999993</v>
      </c>
      <c r="I514" s="31"/>
      <c r="J514" s="59">
        <f t="shared" si="61"/>
        <v>0</v>
      </c>
      <c r="K514" s="63"/>
      <c r="L514" s="215"/>
    </row>
    <row r="515" spans="1:12" s="3" customFormat="1" ht="15" customHeight="1">
      <c r="A515" s="24">
        <v>15</v>
      </c>
      <c r="B515" s="25" t="s">
        <v>38</v>
      </c>
      <c r="C515" s="37"/>
      <c r="D515" s="38">
        <v>76626</v>
      </c>
      <c r="E515" s="28">
        <f t="shared" si="57"/>
        <v>0</v>
      </c>
      <c r="F515" s="29">
        <v>0</v>
      </c>
      <c r="G515" s="30">
        <f t="shared" si="58"/>
        <v>0</v>
      </c>
      <c r="H515" s="31">
        <f t="shared" si="60"/>
        <v>70950</v>
      </c>
      <c r="I515" s="31"/>
      <c r="J515" s="59">
        <f t="shared" si="61"/>
        <v>0</v>
      </c>
      <c r="K515" s="63"/>
      <c r="L515" s="215"/>
    </row>
    <row r="516" spans="1:12" s="3" customFormat="1" ht="15" customHeight="1">
      <c r="A516" s="24">
        <v>16</v>
      </c>
      <c r="B516" s="25" t="s">
        <v>39</v>
      </c>
      <c r="C516" s="37"/>
      <c r="D516" s="38">
        <v>80190</v>
      </c>
      <c r="E516" s="28">
        <f t="shared" si="57"/>
        <v>0</v>
      </c>
      <c r="F516" s="29">
        <v>0</v>
      </c>
      <c r="G516" s="30">
        <f t="shared" si="58"/>
        <v>0</v>
      </c>
      <c r="H516" s="31">
        <f t="shared" si="60"/>
        <v>74250</v>
      </c>
      <c r="I516" s="31"/>
      <c r="J516" s="59">
        <f t="shared" si="61"/>
        <v>0</v>
      </c>
      <c r="K516" s="63"/>
      <c r="L516" s="215"/>
    </row>
    <row r="517" spans="1:12" s="3" customFormat="1" ht="15" customHeight="1">
      <c r="A517" s="24">
        <v>17</v>
      </c>
      <c r="B517" s="25" t="s">
        <v>40</v>
      </c>
      <c r="C517" s="37"/>
      <c r="D517" s="38">
        <v>113832</v>
      </c>
      <c r="E517" s="28">
        <f t="shared" si="57"/>
        <v>0</v>
      </c>
      <c r="F517" s="29">
        <v>0</v>
      </c>
      <c r="G517" s="30">
        <f t="shared" si="58"/>
        <v>0</v>
      </c>
      <c r="H517" s="31">
        <f t="shared" si="60"/>
        <v>105400</v>
      </c>
      <c r="I517" s="31"/>
      <c r="J517" s="59">
        <f t="shared" si="61"/>
        <v>0</v>
      </c>
      <c r="K517" s="63"/>
      <c r="L517" s="215"/>
    </row>
    <row r="518" spans="1:12" s="3" customFormat="1" ht="15" customHeight="1">
      <c r="A518" s="24">
        <v>18</v>
      </c>
      <c r="B518" s="25" t="s">
        <v>41</v>
      </c>
      <c r="C518" s="37"/>
      <c r="D518" s="39">
        <v>98010</v>
      </c>
      <c r="E518" s="28">
        <f t="shared" si="57"/>
        <v>0</v>
      </c>
      <c r="F518" s="29">
        <v>0</v>
      </c>
      <c r="G518" s="30">
        <f t="shared" si="58"/>
        <v>0</v>
      </c>
      <c r="H518" s="31">
        <f t="shared" si="60"/>
        <v>90750</v>
      </c>
      <c r="I518" s="31"/>
      <c r="J518" s="59">
        <f t="shared" si="61"/>
        <v>0</v>
      </c>
      <c r="K518" s="63"/>
      <c r="L518" s="215"/>
    </row>
    <row r="519" spans="1:12" s="4" customFormat="1" ht="15" customHeight="1">
      <c r="A519" s="40"/>
      <c r="B519" s="41" t="s">
        <v>42</v>
      </c>
      <c r="C519" s="42">
        <f>SUM(C501:C518)</f>
        <v>3</v>
      </c>
      <c r="D519" s="42"/>
      <c r="E519" s="43">
        <f>SUM(E501:E518)</f>
        <v>284430</v>
      </c>
      <c r="F519" s="43"/>
      <c r="G519" s="111">
        <f>SUM(G501:G518)</f>
        <v>284430</v>
      </c>
      <c r="H519" s="45"/>
      <c r="I519" s="45"/>
      <c r="J519" s="64">
        <f>SUM(J501:J518)</f>
        <v>263361.11111111112</v>
      </c>
      <c r="L519" s="231"/>
    </row>
    <row r="520" spans="1:12" s="5" customFormat="1" ht="30" customHeight="1">
      <c r="A520" s="46"/>
      <c r="B520" s="47"/>
      <c r="C520" s="48"/>
      <c r="D520" s="48"/>
      <c r="E520" s="49"/>
      <c r="F520" s="49"/>
      <c r="G520" s="50"/>
      <c r="H520" s="51"/>
      <c r="I520" s="51"/>
      <c r="J520" s="65">
        <f>J519*0.08</f>
        <v>21068.888888888891</v>
      </c>
      <c r="K520" s="51"/>
      <c r="L520" s="232"/>
    </row>
    <row r="521" spans="1:12" s="6" customFormat="1" ht="15" customHeight="1">
      <c r="A521" s="283" t="s">
        <v>43</v>
      </c>
      <c r="B521" s="283"/>
      <c r="C521" s="284" t="s">
        <v>44</v>
      </c>
      <c r="D521" s="284"/>
      <c r="E521" s="54"/>
      <c r="F521" s="54"/>
      <c r="G521" s="55" t="s">
        <v>45</v>
      </c>
      <c r="H521" s="56"/>
      <c r="I521" s="56"/>
      <c r="J521" s="225">
        <f>SUM(J519:J520)</f>
        <v>284430</v>
      </c>
      <c r="K521" s="56"/>
      <c r="L521" s="233"/>
    </row>
    <row r="526" spans="1:12" s="1" customFormat="1" ht="15" customHeight="1">
      <c r="A526" s="279" t="s">
        <v>0</v>
      </c>
      <c r="B526" s="279"/>
      <c r="C526" s="279"/>
      <c r="D526" s="279"/>
      <c r="E526" s="279"/>
      <c r="F526" s="279"/>
      <c r="G526" s="279"/>
      <c r="H526" s="3"/>
      <c r="I526" s="3"/>
      <c r="J526" s="59"/>
      <c r="K526" s="3"/>
      <c r="L526" s="215"/>
    </row>
    <row r="527" spans="1:12" s="1" customFormat="1" ht="15" customHeight="1">
      <c r="A527" s="279" t="s">
        <v>1</v>
      </c>
      <c r="B527" s="279"/>
      <c r="C527" s="279"/>
      <c r="D527" s="279"/>
      <c r="E527" s="279"/>
      <c r="F527" s="279"/>
      <c r="G527" s="279"/>
      <c r="H527" s="3"/>
      <c r="I527" s="3"/>
      <c r="J527" s="59"/>
      <c r="K527" s="3"/>
      <c r="L527" s="215"/>
    </row>
    <row r="528" spans="1:12" s="1" customFormat="1" ht="15" customHeight="1">
      <c r="A528" s="279" t="s">
        <v>2</v>
      </c>
      <c r="B528" s="279"/>
      <c r="C528" s="279"/>
      <c r="D528" s="279"/>
      <c r="E528" s="279"/>
      <c r="F528" s="279"/>
      <c r="G528" s="279"/>
      <c r="H528" s="3"/>
      <c r="I528" s="3"/>
      <c r="J528" s="59"/>
      <c r="K528" s="3"/>
      <c r="L528" s="215"/>
    </row>
    <row r="529" spans="1:12" s="1" customFormat="1" ht="15" customHeight="1">
      <c r="A529" s="279" t="s">
        <v>4</v>
      </c>
      <c r="B529" s="279"/>
      <c r="C529" s="279"/>
      <c r="D529" s="279"/>
      <c r="E529" s="279"/>
      <c r="F529" s="279"/>
      <c r="G529" s="279"/>
      <c r="H529" s="3"/>
      <c r="I529" s="3"/>
      <c r="J529" s="59"/>
      <c r="K529" s="3"/>
      <c r="L529" s="215"/>
    </row>
    <row r="530" spans="1:12" s="1" customFormat="1" ht="15" customHeight="1">
      <c r="A530" s="280" t="s">
        <v>6</v>
      </c>
      <c r="B530" s="280"/>
      <c r="C530" s="280"/>
      <c r="D530" s="280"/>
      <c r="E530" s="280"/>
      <c r="F530" s="280"/>
      <c r="G530" s="280"/>
      <c r="H530" s="3"/>
      <c r="I530" s="3"/>
      <c r="J530" s="59"/>
      <c r="K530" s="3"/>
      <c r="L530" s="215"/>
    </row>
    <row r="531" spans="1:12" s="2" customFormat="1" ht="15" customHeight="1">
      <c r="A531" s="9"/>
      <c r="B531" s="9"/>
      <c r="C531" s="281" t="s">
        <v>78</v>
      </c>
      <c r="D531" s="281"/>
      <c r="E531" s="281"/>
      <c r="F531" s="281"/>
      <c r="G531" s="281"/>
      <c r="H531" s="3"/>
      <c r="I531" s="3"/>
      <c r="J531" s="129"/>
      <c r="K531" s="3"/>
      <c r="L531" s="215"/>
    </row>
    <row r="532" spans="1:12" s="1" customFormat="1" ht="15" customHeight="1">
      <c r="A532" s="11" t="s">
        <v>8</v>
      </c>
      <c r="B532" s="12"/>
      <c r="C532" s="13"/>
      <c r="D532" s="286"/>
      <c r="E532" s="286"/>
      <c r="F532" s="286"/>
      <c r="G532" s="286"/>
      <c r="H532" s="15"/>
      <c r="I532" s="15"/>
      <c r="J532" s="59"/>
      <c r="K532" s="3"/>
      <c r="L532" s="215"/>
    </row>
    <row r="533" spans="1:12" s="1" customFormat="1" ht="15" customHeight="1">
      <c r="A533" s="11" t="s">
        <v>9</v>
      </c>
      <c r="B533" s="286" t="s">
        <v>119</v>
      </c>
      <c r="C533" s="286"/>
      <c r="D533" s="286"/>
      <c r="E533" s="286"/>
      <c r="F533" s="11"/>
      <c r="G533" s="16"/>
      <c r="H533" s="17"/>
      <c r="I533" s="17"/>
      <c r="J533" s="60"/>
      <c r="K533" s="61"/>
      <c r="L533" s="215"/>
    </row>
    <row r="534" spans="1:12" s="1" customFormat="1" ht="23.25" customHeight="1">
      <c r="A534" s="11" t="s">
        <v>11</v>
      </c>
      <c r="B534" s="289"/>
      <c r="C534" s="289"/>
      <c r="D534" s="289"/>
      <c r="E534" s="289"/>
      <c r="F534" s="18"/>
      <c r="G534" s="19" t="s">
        <v>13</v>
      </c>
      <c r="H534" s="3"/>
      <c r="I534" s="3"/>
      <c r="J534" s="59"/>
      <c r="K534" s="3"/>
      <c r="L534" s="215"/>
    </row>
    <row r="535" spans="1:12" s="1" customFormat="1" ht="15" customHeight="1">
      <c r="A535" s="190" t="s">
        <v>14</v>
      </c>
      <c r="B535" s="190" t="s">
        <v>16</v>
      </c>
      <c r="C535" s="190" t="s">
        <v>17</v>
      </c>
      <c r="D535" s="191" t="s">
        <v>18</v>
      </c>
      <c r="E535" s="192" t="s">
        <v>19</v>
      </c>
      <c r="F535" s="192" t="s">
        <v>20</v>
      </c>
      <c r="G535" s="190" t="s">
        <v>21</v>
      </c>
      <c r="H535" s="3"/>
      <c r="I535" s="3"/>
      <c r="J535" s="59"/>
      <c r="K535" s="3"/>
      <c r="L535" s="215"/>
    </row>
    <row r="536" spans="1:12" s="3" customFormat="1" ht="15" customHeight="1">
      <c r="A536" s="24">
        <v>1</v>
      </c>
      <c r="B536" s="25" t="s">
        <v>23</v>
      </c>
      <c r="C536" s="26"/>
      <c r="D536" s="27">
        <v>79305</v>
      </c>
      <c r="E536" s="28">
        <f t="shared" ref="E536:E553" si="62">D536*C536</f>
        <v>0</v>
      </c>
      <c r="F536" s="29">
        <v>0</v>
      </c>
      <c r="G536" s="30">
        <f t="shared" ref="G536:G553" si="63">E536-E536*F536</f>
        <v>0</v>
      </c>
      <c r="H536" s="31">
        <f>D536/1.08</f>
        <v>73430.555555555547</v>
      </c>
      <c r="I536" s="31"/>
      <c r="J536" s="59">
        <f t="shared" ref="J536:J540" si="64">H536*C536</f>
        <v>0</v>
      </c>
      <c r="K536" s="63"/>
      <c r="L536" s="215"/>
    </row>
    <row r="537" spans="1:12" s="3" customFormat="1" ht="15" customHeight="1">
      <c r="A537" s="24">
        <v>2</v>
      </c>
      <c r="B537" s="25" t="s">
        <v>25</v>
      </c>
      <c r="C537" s="32"/>
      <c r="D537" s="33">
        <v>128591</v>
      </c>
      <c r="E537" s="28">
        <f t="shared" si="62"/>
        <v>0</v>
      </c>
      <c r="F537" s="29">
        <v>0</v>
      </c>
      <c r="G537" s="30">
        <f t="shared" si="63"/>
        <v>0</v>
      </c>
      <c r="H537" s="31">
        <f t="shared" ref="H537:H553" si="65">D537/1.08</f>
        <v>119065.74074074073</v>
      </c>
      <c r="I537" s="31"/>
      <c r="J537" s="59">
        <f t="shared" si="64"/>
        <v>0</v>
      </c>
      <c r="K537" s="63"/>
      <c r="L537" s="215"/>
    </row>
    <row r="538" spans="1:12" s="3" customFormat="1" ht="15" customHeight="1">
      <c r="A538" s="24">
        <v>3</v>
      </c>
      <c r="B538" s="25" t="s">
        <v>26</v>
      </c>
      <c r="C538" s="34">
        <v>1</v>
      </c>
      <c r="D538" s="27">
        <v>73000</v>
      </c>
      <c r="E538" s="28">
        <f t="shared" si="62"/>
        <v>73000</v>
      </c>
      <c r="F538" s="29">
        <v>0</v>
      </c>
      <c r="G538" s="30">
        <f t="shared" si="63"/>
        <v>73000</v>
      </c>
      <c r="H538" s="31">
        <f t="shared" si="65"/>
        <v>67592.592592592584</v>
      </c>
      <c r="I538" s="31"/>
      <c r="J538" s="59">
        <f t="shared" si="64"/>
        <v>67592.592592592584</v>
      </c>
      <c r="K538" s="63"/>
      <c r="L538" s="215"/>
    </row>
    <row r="539" spans="1:12" s="3" customFormat="1" ht="15" customHeight="1">
      <c r="A539" s="24">
        <v>4</v>
      </c>
      <c r="B539" s="25" t="s">
        <v>27</v>
      </c>
      <c r="C539" s="35"/>
      <c r="D539" s="27">
        <v>115781</v>
      </c>
      <c r="E539" s="28">
        <f t="shared" si="62"/>
        <v>0</v>
      </c>
      <c r="F539" s="29">
        <v>0</v>
      </c>
      <c r="G539" s="30">
        <f t="shared" si="63"/>
        <v>0</v>
      </c>
      <c r="H539" s="31">
        <f t="shared" si="65"/>
        <v>107204.62962962962</v>
      </c>
      <c r="I539" s="31"/>
      <c r="J539" s="59">
        <f t="shared" si="64"/>
        <v>0</v>
      </c>
      <c r="K539" s="63"/>
      <c r="L539" s="215"/>
    </row>
    <row r="540" spans="1:12" s="3" customFormat="1" ht="15" customHeight="1">
      <c r="A540" s="24">
        <v>5</v>
      </c>
      <c r="B540" s="25" t="s">
        <v>28</v>
      </c>
      <c r="C540" s="32">
        <v>3</v>
      </c>
      <c r="D540" s="27">
        <v>146000</v>
      </c>
      <c r="E540" s="28">
        <f t="shared" si="62"/>
        <v>438000</v>
      </c>
      <c r="F540" s="29">
        <v>0</v>
      </c>
      <c r="G540" s="30">
        <f t="shared" si="63"/>
        <v>438000</v>
      </c>
      <c r="H540" s="31">
        <f t="shared" si="65"/>
        <v>135185.18518518517</v>
      </c>
      <c r="I540" s="31"/>
      <c r="J540" s="59">
        <f t="shared" si="64"/>
        <v>405555.5555555555</v>
      </c>
      <c r="K540" s="63"/>
      <c r="L540" s="215"/>
    </row>
    <row r="541" spans="1:12" s="3" customFormat="1" ht="15" customHeight="1">
      <c r="A541" s="24">
        <v>6</v>
      </c>
      <c r="B541" s="25" t="s">
        <v>29</v>
      </c>
      <c r="C541" s="26"/>
      <c r="D541" s="27">
        <v>94810</v>
      </c>
      <c r="E541" s="28">
        <f t="shared" si="62"/>
        <v>0</v>
      </c>
      <c r="F541" s="29">
        <v>0</v>
      </c>
      <c r="G541" s="30">
        <f t="shared" si="63"/>
        <v>0</v>
      </c>
      <c r="H541" s="31">
        <f t="shared" si="65"/>
        <v>87787.037037037036</v>
      </c>
      <c r="I541" s="31"/>
      <c r="J541" s="59">
        <f t="shared" ref="J541:J553" si="66">H541*C541</f>
        <v>0</v>
      </c>
      <c r="K541" s="63"/>
      <c r="L541" s="215"/>
    </row>
    <row r="542" spans="1:12" s="3" customFormat="1" ht="15" customHeight="1">
      <c r="A542" s="24">
        <v>7</v>
      </c>
      <c r="B542" s="25" t="s">
        <v>30</v>
      </c>
      <c r="C542" s="34"/>
      <c r="D542" s="27">
        <v>141396</v>
      </c>
      <c r="E542" s="28">
        <f t="shared" si="62"/>
        <v>0</v>
      </c>
      <c r="F542" s="29">
        <v>0</v>
      </c>
      <c r="G542" s="30">
        <f t="shared" si="63"/>
        <v>0</v>
      </c>
      <c r="H542" s="31">
        <f t="shared" si="65"/>
        <v>130922.22222222222</v>
      </c>
      <c r="I542" s="31"/>
      <c r="J542" s="59">
        <f t="shared" si="66"/>
        <v>0</v>
      </c>
      <c r="K542" s="63"/>
      <c r="L542" s="215"/>
    </row>
    <row r="543" spans="1:12" s="3" customFormat="1" ht="15" customHeight="1">
      <c r="A543" s="24">
        <v>8</v>
      </c>
      <c r="B543" s="25" t="s">
        <v>31</v>
      </c>
      <c r="C543" s="26"/>
      <c r="D543" s="27">
        <v>232931</v>
      </c>
      <c r="E543" s="28">
        <f t="shared" si="62"/>
        <v>0</v>
      </c>
      <c r="F543" s="29">
        <v>0</v>
      </c>
      <c r="G543" s="30">
        <f t="shared" si="63"/>
        <v>0</v>
      </c>
      <c r="H543" s="31">
        <f t="shared" si="65"/>
        <v>215676.85185185182</v>
      </c>
      <c r="I543" s="31"/>
      <c r="J543" s="59">
        <f t="shared" si="66"/>
        <v>0</v>
      </c>
      <c r="K543" s="63"/>
      <c r="L543" s="215"/>
    </row>
    <row r="544" spans="1:12" s="3" customFormat="1" ht="15" customHeight="1">
      <c r="A544" s="24">
        <v>9</v>
      </c>
      <c r="B544" s="36" t="s">
        <v>32</v>
      </c>
      <c r="C544" s="26"/>
      <c r="D544" s="27">
        <v>101534</v>
      </c>
      <c r="E544" s="28">
        <f t="shared" si="62"/>
        <v>0</v>
      </c>
      <c r="F544" s="29">
        <v>0</v>
      </c>
      <c r="G544" s="30">
        <f t="shared" si="63"/>
        <v>0</v>
      </c>
      <c r="H544" s="31">
        <f t="shared" si="65"/>
        <v>94012.962962962964</v>
      </c>
      <c r="I544" s="31"/>
      <c r="J544" s="59">
        <f t="shared" si="66"/>
        <v>0</v>
      </c>
      <c r="K544" s="63"/>
      <c r="L544" s="215"/>
    </row>
    <row r="545" spans="1:12" s="3" customFormat="1" ht="15" customHeight="1">
      <c r="A545" s="24">
        <v>10</v>
      </c>
      <c r="B545" s="36" t="s">
        <v>33</v>
      </c>
      <c r="C545" s="37"/>
      <c r="D545" s="33">
        <v>110148</v>
      </c>
      <c r="E545" s="28">
        <f t="shared" si="62"/>
        <v>0</v>
      </c>
      <c r="F545" s="29">
        <v>0</v>
      </c>
      <c r="G545" s="30">
        <f t="shared" si="63"/>
        <v>0</v>
      </c>
      <c r="H545" s="31">
        <f t="shared" si="65"/>
        <v>101988.88888888888</v>
      </c>
      <c r="I545" s="31"/>
      <c r="J545" s="59">
        <f t="shared" si="66"/>
        <v>0</v>
      </c>
      <c r="K545" s="63"/>
      <c r="L545" s="215"/>
    </row>
    <row r="546" spans="1:12" s="3" customFormat="1" ht="15" customHeight="1">
      <c r="A546" s="24">
        <v>11</v>
      </c>
      <c r="B546" s="25" t="s">
        <v>34</v>
      </c>
      <c r="C546" s="37">
        <v>1</v>
      </c>
      <c r="D546" s="27">
        <v>66000</v>
      </c>
      <c r="E546" s="28">
        <f t="shared" si="62"/>
        <v>66000</v>
      </c>
      <c r="F546" s="29">
        <v>0</v>
      </c>
      <c r="G546" s="30">
        <f t="shared" si="63"/>
        <v>66000</v>
      </c>
      <c r="H546" s="31">
        <f t="shared" si="65"/>
        <v>61111.111111111109</v>
      </c>
      <c r="I546" s="31"/>
      <c r="J546" s="59">
        <f t="shared" si="66"/>
        <v>61111.111111111109</v>
      </c>
      <c r="K546" s="63"/>
      <c r="L546" s="215"/>
    </row>
    <row r="547" spans="1:12" s="3" customFormat="1" ht="15" customHeight="1">
      <c r="A547" s="24">
        <v>12</v>
      </c>
      <c r="B547" s="25" t="s">
        <v>35</v>
      </c>
      <c r="C547" s="37">
        <v>1</v>
      </c>
      <c r="D547" s="27">
        <v>63000</v>
      </c>
      <c r="E547" s="28">
        <f t="shared" si="62"/>
        <v>63000</v>
      </c>
      <c r="F547" s="29">
        <v>0</v>
      </c>
      <c r="G547" s="30">
        <f t="shared" si="63"/>
        <v>63000</v>
      </c>
      <c r="H547" s="31">
        <f t="shared" si="65"/>
        <v>58333.333333333328</v>
      </c>
      <c r="I547" s="31"/>
      <c r="J547" s="59">
        <f t="shared" si="66"/>
        <v>58333.333333333328</v>
      </c>
      <c r="K547" s="63"/>
      <c r="L547" s="215"/>
    </row>
    <row r="548" spans="1:12" s="3" customFormat="1" ht="15" customHeight="1">
      <c r="A548" s="24">
        <v>13</v>
      </c>
      <c r="B548" s="25" t="s">
        <v>36</v>
      </c>
      <c r="C548" s="37">
        <v>1</v>
      </c>
      <c r="D548" s="38">
        <v>78000</v>
      </c>
      <c r="E548" s="28">
        <f t="shared" si="62"/>
        <v>78000</v>
      </c>
      <c r="F548" s="29">
        <v>0</v>
      </c>
      <c r="G548" s="30">
        <f t="shared" si="63"/>
        <v>78000</v>
      </c>
      <c r="H548" s="31">
        <f t="shared" si="65"/>
        <v>72222.222222222219</v>
      </c>
      <c r="I548" s="31"/>
      <c r="J548" s="59">
        <f t="shared" si="66"/>
        <v>72222.222222222219</v>
      </c>
      <c r="K548" s="63"/>
      <c r="L548" s="215"/>
    </row>
    <row r="549" spans="1:12" s="3" customFormat="1" ht="15" customHeight="1">
      <c r="A549" s="24">
        <v>14</v>
      </c>
      <c r="B549" s="25" t="s">
        <v>37</v>
      </c>
      <c r="C549" s="37"/>
      <c r="D549" s="38">
        <v>65934</v>
      </c>
      <c r="E549" s="28">
        <f t="shared" si="62"/>
        <v>0</v>
      </c>
      <c r="F549" s="29">
        <v>0</v>
      </c>
      <c r="G549" s="30">
        <f t="shared" si="63"/>
        <v>0</v>
      </c>
      <c r="H549" s="31">
        <f t="shared" si="65"/>
        <v>61049.999999999993</v>
      </c>
      <c r="I549" s="31"/>
      <c r="J549" s="59">
        <f t="shared" si="66"/>
        <v>0</v>
      </c>
      <c r="K549" s="63"/>
      <c r="L549" s="215"/>
    </row>
    <row r="550" spans="1:12" s="3" customFormat="1" ht="15" customHeight="1">
      <c r="A550" s="24">
        <v>15</v>
      </c>
      <c r="B550" s="25" t="s">
        <v>38</v>
      </c>
      <c r="C550" s="37"/>
      <c r="D550" s="38">
        <v>76626</v>
      </c>
      <c r="E550" s="28">
        <f t="shared" si="62"/>
        <v>0</v>
      </c>
      <c r="F550" s="29">
        <v>0</v>
      </c>
      <c r="G550" s="30">
        <f t="shared" si="63"/>
        <v>0</v>
      </c>
      <c r="H550" s="31">
        <f t="shared" si="65"/>
        <v>70950</v>
      </c>
      <c r="I550" s="31"/>
      <c r="J550" s="59">
        <f t="shared" si="66"/>
        <v>0</v>
      </c>
      <c r="K550" s="63"/>
      <c r="L550" s="215"/>
    </row>
    <row r="551" spans="1:12" s="3" customFormat="1" ht="15" customHeight="1">
      <c r="A551" s="24">
        <v>16</v>
      </c>
      <c r="B551" s="25" t="s">
        <v>39</v>
      </c>
      <c r="C551" s="37"/>
      <c r="D551" s="38">
        <v>80190</v>
      </c>
      <c r="E551" s="28">
        <f t="shared" si="62"/>
        <v>0</v>
      </c>
      <c r="F551" s="29">
        <v>0</v>
      </c>
      <c r="G551" s="30">
        <f t="shared" si="63"/>
        <v>0</v>
      </c>
      <c r="H551" s="31">
        <f t="shared" si="65"/>
        <v>74250</v>
      </c>
      <c r="I551" s="31"/>
      <c r="J551" s="59">
        <f t="shared" si="66"/>
        <v>0</v>
      </c>
      <c r="K551" s="63"/>
      <c r="L551" s="215"/>
    </row>
    <row r="552" spans="1:12" s="3" customFormat="1" ht="15" customHeight="1">
      <c r="A552" s="24">
        <v>17</v>
      </c>
      <c r="B552" s="25" t="s">
        <v>40</v>
      </c>
      <c r="C552" s="37"/>
      <c r="D552" s="38">
        <v>113832</v>
      </c>
      <c r="E552" s="28">
        <f t="shared" si="62"/>
        <v>0</v>
      </c>
      <c r="F552" s="29">
        <v>0</v>
      </c>
      <c r="G552" s="30">
        <f t="shared" si="63"/>
        <v>0</v>
      </c>
      <c r="H552" s="31">
        <f t="shared" si="65"/>
        <v>105400</v>
      </c>
      <c r="I552" s="31"/>
      <c r="J552" s="59">
        <f t="shared" si="66"/>
        <v>0</v>
      </c>
      <c r="K552" s="63"/>
      <c r="L552" s="215"/>
    </row>
    <row r="553" spans="1:12" s="3" customFormat="1" ht="15" customHeight="1">
      <c r="A553" s="24">
        <v>18</v>
      </c>
      <c r="B553" s="25" t="s">
        <v>41</v>
      </c>
      <c r="C553" s="37"/>
      <c r="D553" s="39">
        <v>98010</v>
      </c>
      <c r="E553" s="28">
        <f t="shared" si="62"/>
        <v>0</v>
      </c>
      <c r="F553" s="29">
        <v>0</v>
      </c>
      <c r="G553" s="30">
        <f t="shared" si="63"/>
        <v>0</v>
      </c>
      <c r="H553" s="31">
        <f t="shared" si="65"/>
        <v>90750</v>
      </c>
      <c r="I553" s="31"/>
      <c r="J553" s="59">
        <f t="shared" si="66"/>
        <v>0</v>
      </c>
      <c r="K553" s="63"/>
      <c r="L553" s="215"/>
    </row>
    <row r="554" spans="1:12" s="4" customFormat="1" ht="15" customHeight="1">
      <c r="A554" s="40"/>
      <c r="B554" s="41" t="s">
        <v>42</v>
      </c>
      <c r="C554" s="42">
        <f>SUM(C536:C553)</f>
        <v>7</v>
      </c>
      <c r="D554" s="42"/>
      <c r="E554" s="43">
        <f>SUM(E536:E553)</f>
        <v>718000</v>
      </c>
      <c r="F554" s="43"/>
      <c r="G554" s="111">
        <f>SUM(G536:G553)</f>
        <v>718000</v>
      </c>
      <c r="H554" s="45"/>
      <c r="I554" s="45"/>
      <c r="J554" s="64">
        <f>SUM(J536:J553)</f>
        <v>664814.81481481483</v>
      </c>
      <c r="L554" s="231"/>
    </row>
    <row r="555" spans="1:12" s="5" customFormat="1" ht="30" customHeight="1">
      <c r="A555" s="46"/>
      <c r="B555" s="47"/>
      <c r="C555" s="48"/>
      <c r="D555" s="48"/>
      <c r="E555" s="49"/>
      <c r="F555" s="49"/>
      <c r="G555" s="50"/>
      <c r="H555" s="51"/>
      <c r="I555" s="51"/>
      <c r="J555" s="65">
        <f>J554*0.08</f>
        <v>53185.18518518519</v>
      </c>
      <c r="K555" s="51"/>
      <c r="L555" s="232"/>
    </row>
    <row r="556" spans="1:12" s="6" customFormat="1" ht="15" customHeight="1">
      <c r="A556" s="283" t="s">
        <v>43</v>
      </c>
      <c r="B556" s="283"/>
      <c r="C556" s="284" t="s">
        <v>44</v>
      </c>
      <c r="D556" s="284"/>
      <c r="E556" s="54"/>
      <c r="F556" s="54"/>
      <c r="G556" s="55" t="s">
        <v>45</v>
      </c>
      <c r="H556" s="56"/>
      <c r="I556" s="56"/>
      <c r="J556" s="225">
        <f>SUM(J554:J555)</f>
        <v>718000</v>
      </c>
      <c r="K556" s="56"/>
      <c r="L556" s="233"/>
    </row>
    <row r="561" spans="1:12" s="1" customFormat="1" ht="15" customHeight="1">
      <c r="A561" s="279" t="s">
        <v>0</v>
      </c>
      <c r="B561" s="279"/>
      <c r="C561" s="279"/>
      <c r="D561" s="279"/>
      <c r="E561" s="279"/>
      <c r="F561" s="279"/>
      <c r="G561" s="279"/>
      <c r="H561" s="3"/>
      <c r="I561" s="3"/>
      <c r="J561" s="59"/>
      <c r="K561" s="3"/>
      <c r="L561" s="215"/>
    </row>
    <row r="562" spans="1:12" s="1" customFormat="1" ht="15" customHeight="1">
      <c r="A562" s="279" t="s">
        <v>1</v>
      </c>
      <c r="B562" s="279"/>
      <c r="C562" s="279"/>
      <c r="D562" s="279"/>
      <c r="E562" s="279"/>
      <c r="F562" s="279"/>
      <c r="G562" s="279"/>
      <c r="H562" s="3"/>
      <c r="I562" s="3"/>
      <c r="J562" s="59"/>
      <c r="K562" s="3"/>
      <c r="L562" s="215"/>
    </row>
    <row r="563" spans="1:12" s="1" customFormat="1" ht="15" customHeight="1">
      <c r="A563" s="279" t="s">
        <v>2</v>
      </c>
      <c r="B563" s="279"/>
      <c r="C563" s="279"/>
      <c r="D563" s="279"/>
      <c r="E563" s="279"/>
      <c r="F563" s="279"/>
      <c r="G563" s="279"/>
      <c r="H563" s="3"/>
      <c r="I563" s="3"/>
      <c r="J563" s="59"/>
      <c r="K563" s="3"/>
      <c r="L563" s="215"/>
    </row>
    <row r="564" spans="1:12" s="1" customFormat="1" ht="15" customHeight="1">
      <c r="A564" s="279" t="s">
        <v>4</v>
      </c>
      <c r="B564" s="279"/>
      <c r="C564" s="279"/>
      <c r="D564" s="279"/>
      <c r="E564" s="279"/>
      <c r="F564" s="279"/>
      <c r="G564" s="279"/>
      <c r="H564" s="3" t="s">
        <v>1240</v>
      </c>
      <c r="I564" s="3"/>
      <c r="J564" s="59"/>
      <c r="K564" s="3"/>
      <c r="L564" s="215"/>
    </row>
    <row r="565" spans="1:12" s="1" customFormat="1" ht="15" customHeight="1">
      <c r="A565" s="280" t="s">
        <v>6</v>
      </c>
      <c r="B565" s="280"/>
      <c r="C565" s="280"/>
      <c r="D565" s="280"/>
      <c r="E565" s="280"/>
      <c r="F565" s="280"/>
      <c r="G565" s="280"/>
      <c r="H565" s="3"/>
      <c r="I565" s="3"/>
      <c r="J565" s="59"/>
      <c r="K565" s="3"/>
      <c r="L565" s="215"/>
    </row>
    <row r="566" spans="1:12" s="2" customFormat="1" ht="15" customHeight="1">
      <c r="A566" s="9"/>
      <c r="B566" s="9"/>
      <c r="C566" s="281" t="s">
        <v>78</v>
      </c>
      <c r="D566" s="281"/>
      <c r="E566" s="281"/>
      <c r="F566" s="281"/>
      <c r="G566" s="281"/>
      <c r="H566" s="3"/>
      <c r="I566" s="3"/>
      <c r="J566" s="129"/>
      <c r="K566" s="3"/>
      <c r="L566" s="215"/>
    </row>
    <row r="567" spans="1:12" s="1" customFormat="1" ht="15" customHeight="1">
      <c r="A567" s="11" t="s">
        <v>8</v>
      </c>
      <c r="B567" s="12"/>
      <c r="C567" s="13"/>
      <c r="D567" s="286"/>
      <c r="E567" s="286"/>
      <c r="F567" s="286"/>
      <c r="G567" s="286"/>
      <c r="H567" s="15"/>
      <c r="I567" s="15"/>
      <c r="J567" s="59"/>
      <c r="K567" s="3"/>
      <c r="L567" s="215"/>
    </row>
    <row r="568" spans="1:12" s="1" customFormat="1" ht="15" customHeight="1">
      <c r="A568" s="11" t="s">
        <v>9</v>
      </c>
      <c r="B568" s="286" t="s">
        <v>96</v>
      </c>
      <c r="C568" s="286"/>
      <c r="D568" s="286"/>
      <c r="E568" s="286"/>
      <c r="F568" s="11"/>
      <c r="G568" s="16"/>
      <c r="H568" s="17"/>
      <c r="I568" s="17"/>
      <c r="J568" s="60"/>
      <c r="K568" s="61"/>
      <c r="L568" s="215"/>
    </row>
    <row r="569" spans="1:12" s="1" customFormat="1" ht="23.25" customHeight="1">
      <c r="A569" s="11" t="s">
        <v>11</v>
      </c>
      <c r="B569" s="289" t="s">
        <v>120</v>
      </c>
      <c r="C569" s="289"/>
      <c r="D569" s="289"/>
      <c r="E569" s="289"/>
      <c r="F569" s="18"/>
      <c r="G569" s="19" t="s">
        <v>13</v>
      </c>
      <c r="H569" s="3"/>
      <c r="I569" s="3"/>
      <c r="J569" s="59"/>
      <c r="K569" s="3"/>
      <c r="L569" s="215"/>
    </row>
    <row r="570" spans="1:12" s="1" customFormat="1" ht="15" customHeight="1">
      <c r="A570" s="190" t="s">
        <v>14</v>
      </c>
      <c r="B570" s="190" t="s">
        <v>16</v>
      </c>
      <c r="C570" s="190" t="s">
        <v>17</v>
      </c>
      <c r="D570" s="191" t="s">
        <v>18</v>
      </c>
      <c r="E570" s="192" t="s">
        <v>19</v>
      </c>
      <c r="F570" s="192" t="s">
        <v>20</v>
      </c>
      <c r="G570" s="190" t="s">
        <v>21</v>
      </c>
      <c r="H570" s="3"/>
      <c r="I570" s="3"/>
      <c r="J570" s="59"/>
      <c r="K570" s="3"/>
      <c r="L570" s="215"/>
    </row>
    <row r="571" spans="1:12" s="3" customFormat="1" ht="15" customHeight="1">
      <c r="A571" s="24">
        <v>1</v>
      </c>
      <c r="B571" s="25" t="s">
        <v>23</v>
      </c>
      <c r="C571" s="26"/>
      <c r="D571" s="27">
        <v>79305</v>
      </c>
      <c r="E571" s="28">
        <f t="shared" ref="E571:E588" si="67">D571*C571</f>
        <v>0</v>
      </c>
      <c r="F571" s="29">
        <v>0</v>
      </c>
      <c r="G571" s="30">
        <f t="shared" ref="G571:G588" si="68">E571-E571*F571</f>
        <v>0</v>
      </c>
      <c r="H571" s="31">
        <f>D571/1.08</f>
        <v>73430.555555555547</v>
      </c>
      <c r="I571" s="31"/>
      <c r="J571" s="59">
        <f t="shared" ref="J571:J575" si="69">H571*C571</f>
        <v>0</v>
      </c>
      <c r="K571" s="63"/>
      <c r="L571" s="215"/>
    </row>
    <row r="572" spans="1:12" s="3" customFormat="1" ht="15" customHeight="1">
      <c r="A572" s="24">
        <v>2</v>
      </c>
      <c r="B572" s="25" t="s">
        <v>25</v>
      </c>
      <c r="C572" s="32"/>
      <c r="D572" s="33">
        <v>128591</v>
      </c>
      <c r="E572" s="28">
        <f t="shared" si="67"/>
        <v>0</v>
      </c>
      <c r="F572" s="29">
        <v>0</v>
      </c>
      <c r="G572" s="30">
        <f t="shared" si="68"/>
        <v>0</v>
      </c>
      <c r="H572" s="31">
        <f t="shared" ref="H572:H588" si="70">D572/1.08</f>
        <v>119065.74074074073</v>
      </c>
      <c r="I572" s="31"/>
      <c r="J572" s="59">
        <f t="shared" si="69"/>
        <v>0</v>
      </c>
      <c r="K572" s="63"/>
      <c r="L572" s="215"/>
    </row>
    <row r="573" spans="1:12" s="3" customFormat="1" ht="15" customHeight="1">
      <c r="A573" s="24">
        <v>3</v>
      </c>
      <c r="B573" s="25" t="s">
        <v>26</v>
      </c>
      <c r="C573" s="34"/>
      <c r="D573" s="27">
        <v>60043</v>
      </c>
      <c r="E573" s="28">
        <f t="shared" si="67"/>
        <v>0</v>
      </c>
      <c r="F573" s="29">
        <v>0</v>
      </c>
      <c r="G573" s="30">
        <f t="shared" si="68"/>
        <v>0</v>
      </c>
      <c r="H573" s="31">
        <f t="shared" si="70"/>
        <v>55595.370370370365</v>
      </c>
      <c r="I573" s="31"/>
      <c r="J573" s="59">
        <f t="shared" si="69"/>
        <v>0</v>
      </c>
      <c r="K573" s="63"/>
      <c r="L573" s="215"/>
    </row>
    <row r="574" spans="1:12" s="3" customFormat="1" ht="15" customHeight="1">
      <c r="A574" s="24">
        <v>4</v>
      </c>
      <c r="B574" s="25" t="s">
        <v>27</v>
      </c>
      <c r="C574" s="35"/>
      <c r="D574" s="27">
        <v>115781</v>
      </c>
      <c r="E574" s="28">
        <f t="shared" si="67"/>
        <v>0</v>
      </c>
      <c r="F574" s="29">
        <v>0</v>
      </c>
      <c r="G574" s="30">
        <f t="shared" si="68"/>
        <v>0</v>
      </c>
      <c r="H574" s="31">
        <f t="shared" si="70"/>
        <v>107204.62962962962</v>
      </c>
      <c r="I574" s="31"/>
      <c r="J574" s="59">
        <f t="shared" si="69"/>
        <v>0</v>
      </c>
      <c r="K574" s="63"/>
      <c r="L574" s="215"/>
    </row>
    <row r="575" spans="1:12" s="3" customFormat="1" ht="15" customHeight="1">
      <c r="A575" s="24">
        <v>5</v>
      </c>
      <c r="B575" s="25" t="s">
        <v>28</v>
      </c>
      <c r="C575" s="32">
        <v>10</v>
      </c>
      <c r="D575" s="27">
        <v>119943</v>
      </c>
      <c r="E575" s="28">
        <f t="shared" si="67"/>
        <v>1199430</v>
      </c>
      <c r="F575" s="29">
        <v>0</v>
      </c>
      <c r="G575" s="30">
        <f t="shared" si="68"/>
        <v>1199430</v>
      </c>
      <c r="H575" s="31">
        <f t="shared" si="70"/>
        <v>111058.33333333333</v>
      </c>
      <c r="I575" s="31"/>
      <c r="J575" s="59">
        <f t="shared" si="69"/>
        <v>1110583.3333333333</v>
      </c>
      <c r="K575" s="63"/>
      <c r="L575" s="215"/>
    </row>
    <row r="576" spans="1:12" s="3" customFormat="1" ht="15" customHeight="1">
      <c r="A576" s="24">
        <v>6</v>
      </c>
      <c r="B576" s="25" t="s">
        <v>29</v>
      </c>
      <c r="C576" s="26"/>
      <c r="D576" s="27">
        <v>94810</v>
      </c>
      <c r="E576" s="28">
        <f t="shared" si="67"/>
        <v>0</v>
      </c>
      <c r="F576" s="29">
        <v>0</v>
      </c>
      <c r="G576" s="30">
        <f t="shared" si="68"/>
        <v>0</v>
      </c>
      <c r="H576" s="31">
        <f t="shared" si="70"/>
        <v>87787.037037037036</v>
      </c>
      <c r="I576" s="31"/>
      <c r="J576" s="59">
        <f t="shared" ref="J576:J588" si="71">H576*C576</f>
        <v>0</v>
      </c>
      <c r="K576" s="63"/>
      <c r="L576" s="215"/>
    </row>
    <row r="577" spans="1:12" s="3" customFormat="1" ht="15" customHeight="1">
      <c r="A577" s="24">
        <v>7</v>
      </c>
      <c r="B577" s="25" t="s">
        <v>30</v>
      </c>
      <c r="C577" s="34"/>
      <c r="D577" s="27">
        <v>141396</v>
      </c>
      <c r="E577" s="28">
        <f t="shared" si="67"/>
        <v>0</v>
      </c>
      <c r="F577" s="29">
        <v>0</v>
      </c>
      <c r="G577" s="30">
        <f t="shared" si="68"/>
        <v>0</v>
      </c>
      <c r="H577" s="31">
        <f t="shared" si="70"/>
        <v>130922.22222222222</v>
      </c>
      <c r="I577" s="31"/>
      <c r="J577" s="59">
        <f t="shared" si="71"/>
        <v>0</v>
      </c>
      <c r="K577" s="63"/>
      <c r="L577" s="215"/>
    </row>
    <row r="578" spans="1:12" s="3" customFormat="1" ht="15" customHeight="1">
      <c r="A578" s="24">
        <v>8</v>
      </c>
      <c r="B578" s="25" t="s">
        <v>31</v>
      </c>
      <c r="C578" s="26"/>
      <c r="D578" s="27">
        <v>232931</v>
      </c>
      <c r="E578" s="28">
        <f t="shared" si="67"/>
        <v>0</v>
      </c>
      <c r="F578" s="29">
        <v>0</v>
      </c>
      <c r="G578" s="30">
        <f t="shared" si="68"/>
        <v>0</v>
      </c>
      <c r="H578" s="31">
        <f t="shared" si="70"/>
        <v>215676.85185185182</v>
      </c>
      <c r="I578" s="31"/>
      <c r="J578" s="59">
        <f t="shared" si="71"/>
        <v>0</v>
      </c>
      <c r="K578" s="63"/>
      <c r="L578" s="215"/>
    </row>
    <row r="579" spans="1:12" s="3" customFormat="1" ht="15" customHeight="1">
      <c r="A579" s="24">
        <v>9</v>
      </c>
      <c r="B579" s="36" t="s">
        <v>32</v>
      </c>
      <c r="C579" s="26"/>
      <c r="D579" s="27">
        <v>101534</v>
      </c>
      <c r="E579" s="28">
        <f t="shared" si="67"/>
        <v>0</v>
      </c>
      <c r="F579" s="29">
        <v>0</v>
      </c>
      <c r="G579" s="30">
        <f t="shared" si="68"/>
        <v>0</v>
      </c>
      <c r="H579" s="31">
        <f t="shared" si="70"/>
        <v>94012.962962962964</v>
      </c>
      <c r="I579" s="31"/>
      <c r="J579" s="59">
        <f t="shared" si="71"/>
        <v>0</v>
      </c>
      <c r="K579" s="63"/>
      <c r="L579" s="215"/>
    </row>
    <row r="580" spans="1:12" s="3" customFormat="1" ht="15" customHeight="1">
      <c r="A580" s="24">
        <v>10</v>
      </c>
      <c r="B580" s="36" t="s">
        <v>33</v>
      </c>
      <c r="C580" s="37"/>
      <c r="D580" s="33">
        <v>110148</v>
      </c>
      <c r="E580" s="28">
        <f t="shared" si="67"/>
        <v>0</v>
      </c>
      <c r="F580" s="29">
        <v>0</v>
      </c>
      <c r="G580" s="30">
        <f t="shared" si="68"/>
        <v>0</v>
      </c>
      <c r="H580" s="31">
        <f t="shared" si="70"/>
        <v>101988.88888888888</v>
      </c>
      <c r="I580" s="31"/>
      <c r="J580" s="59">
        <f t="shared" si="71"/>
        <v>0</v>
      </c>
      <c r="K580" s="63"/>
      <c r="L580" s="215"/>
    </row>
    <row r="581" spans="1:12" s="3" customFormat="1" ht="15" customHeight="1">
      <c r="A581" s="24">
        <v>11</v>
      </c>
      <c r="B581" s="25" t="s">
        <v>34</v>
      </c>
      <c r="C581" s="37"/>
      <c r="D581" s="27">
        <v>54198</v>
      </c>
      <c r="E581" s="28">
        <f t="shared" si="67"/>
        <v>0</v>
      </c>
      <c r="F581" s="29">
        <v>0</v>
      </c>
      <c r="G581" s="30">
        <f t="shared" si="68"/>
        <v>0</v>
      </c>
      <c r="H581" s="31">
        <f t="shared" si="70"/>
        <v>50183.333333333328</v>
      </c>
      <c r="I581" s="31"/>
      <c r="J581" s="59">
        <f t="shared" si="71"/>
        <v>0</v>
      </c>
      <c r="K581" s="63"/>
      <c r="L581" s="215"/>
    </row>
    <row r="582" spans="1:12" s="3" customFormat="1" ht="15" customHeight="1">
      <c r="A582" s="24">
        <v>12</v>
      </c>
      <c r="B582" s="25" t="s">
        <v>35</v>
      </c>
      <c r="C582" s="37"/>
      <c r="D582" s="27">
        <v>49680</v>
      </c>
      <c r="E582" s="28">
        <f t="shared" si="67"/>
        <v>0</v>
      </c>
      <c r="F582" s="29">
        <v>0</v>
      </c>
      <c r="G582" s="30">
        <f t="shared" si="68"/>
        <v>0</v>
      </c>
      <c r="H582" s="31">
        <f t="shared" si="70"/>
        <v>46000</v>
      </c>
      <c r="I582" s="31"/>
      <c r="J582" s="59">
        <f t="shared" si="71"/>
        <v>0</v>
      </c>
      <c r="K582" s="63"/>
      <c r="L582" s="215"/>
    </row>
    <row r="583" spans="1:12" s="3" customFormat="1" ht="15" customHeight="1">
      <c r="A583" s="24">
        <v>13</v>
      </c>
      <c r="B583" s="25" t="s">
        <v>36</v>
      </c>
      <c r="C583" s="37"/>
      <c r="D583" s="38">
        <v>64152</v>
      </c>
      <c r="E583" s="28">
        <f t="shared" si="67"/>
        <v>0</v>
      </c>
      <c r="F583" s="29">
        <v>0</v>
      </c>
      <c r="G583" s="30">
        <f t="shared" si="68"/>
        <v>0</v>
      </c>
      <c r="H583" s="31">
        <f t="shared" si="70"/>
        <v>59399.999999999993</v>
      </c>
      <c r="I583" s="31"/>
      <c r="J583" s="59">
        <f t="shared" si="71"/>
        <v>0</v>
      </c>
      <c r="K583" s="63"/>
      <c r="L583" s="215"/>
    </row>
    <row r="584" spans="1:12" s="3" customFormat="1" ht="15" customHeight="1">
      <c r="A584" s="24">
        <v>14</v>
      </c>
      <c r="B584" s="25" t="s">
        <v>37</v>
      </c>
      <c r="C584" s="37"/>
      <c r="D584" s="38">
        <v>65934</v>
      </c>
      <c r="E584" s="28">
        <f t="shared" si="67"/>
        <v>0</v>
      </c>
      <c r="F584" s="29">
        <v>0</v>
      </c>
      <c r="G584" s="30">
        <f t="shared" si="68"/>
        <v>0</v>
      </c>
      <c r="H584" s="31">
        <f t="shared" si="70"/>
        <v>61049.999999999993</v>
      </c>
      <c r="I584" s="31"/>
      <c r="J584" s="59">
        <f t="shared" si="71"/>
        <v>0</v>
      </c>
      <c r="K584" s="63"/>
      <c r="L584" s="215"/>
    </row>
    <row r="585" spans="1:12" s="3" customFormat="1" ht="15" customHeight="1">
      <c r="A585" s="24">
        <v>15</v>
      </c>
      <c r="B585" s="25" t="s">
        <v>38</v>
      </c>
      <c r="C585" s="37"/>
      <c r="D585" s="38">
        <v>76626</v>
      </c>
      <c r="E585" s="28">
        <f t="shared" si="67"/>
        <v>0</v>
      </c>
      <c r="F585" s="29">
        <v>0</v>
      </c>
      <c r="G585" s="30">
        <f t="shared" si="68"/>
        <v>0</v>
      </c>
      <c r="H585" s="31">
        <f t="shared" si="70"/>
        <v>70950</v>
      </c>
      <c r="I585" s="31"/>
      <c r="J585" s="59">
        <f t="shared" si="71"/>
        <v>0</v>
      </c>
      <c r="K585" s="63"/>
      <c r="L585" s="215"/>
    </row>
    <row r="586" spans="1:12" s="3" customFormat="1" ht="15" customHeight="1">
      <c r="A586" s="24">
        <v>16</v>
      </c>
      <c r="B586" s="25" t="s">
        <v>39</v>
      </c>
      <c r="C586" s="37"/>
      <c r="D586" s="38">
        <v>80190</v>
      </c>
      <c r="E586" s="28">
        <f t="shared" si="67"/>
        <v>0</v>
      </c>
      <c r="F586" s="29">
        <v>0</v>
      </c>
      <c r="G586" s="30">
        <f t="shared" si="68"/>
        <v>0</v>
      </c>
      <c r="H586" s="31">
        <f t="shared" si="70"/>
        <v>74250</v>
      </c>
      <c r="I586" s="31"/>
      <c r="J586" s="59">
        <f t="shared" si="71"/>
        <v>0</v>
      </c>
      <c r="K586" s="63"/>
      <c r="L586" s="215"/>
    </row>
    <row r="587" spans="1:12" s="3" customFormat="1" ht="15" customHeight="1">
      <c r="A587" s="24">
        <v>17</v>
      </c>
      <c r="B587" s="25" t="s">
        <v>40</v>
      </c>
      <c r="C587" s="37"/>
      <c r="D587" s="38">
        <v>113832</v>
      </c>
      <c r="E587" s="28">
        <f t="shared" si="67"/>
        <v>0</v>
      </c>
      <c r="F587" s="29">
        <v>0</v>
      </c>
      <c r="G587" s="30">
        <f t="shared" si="68"/>
        <v>0</v>
      </c>
      <c r="H587" s="31">
        <f t="shared" si="70"/>
        <v>105400</v>
      </c>
      <c r="I587" s="31"/>
      <c r="J587" s="59">
        <f t="shared" si="71"/>
        <v>0</v>
      </c>
      <c r="K587" s="63"/>
      <c r="L587" s="215"/>
    </row>
    <row r="588" spans="1:12" s="3" customFormat="1" ht="15" customHeight="1">
      <c r="A588" s="24">
        <v>18</v>
      </c>
      <c r="B588" s="25" t="s">
        <v>41</v>
      </c>
      <c r="C588" s="37"/>
      <c r="D588" s="39">
        <v>98010</v>
      </c>
      <c r="E588" s="28">
        <f t="shared" si="67"/>
        <v>0</v>
      </c>
      <c r="F588" s="29">
        <v>0</v>
      </c>
      <c r="G588" s="30">
        <f t="shared" si="68"/>
        <v>0</v>
      </c>
      <c r="H588" s="31">
        <f t="shared" si="70"/>
        <v>90750</v>
      </c>
      <c r="I588" s="31"/>
      <c r="J588" s="59">
        <f t="shared" si="71"/>
        <v>0</v>
      </c>
      <c r="K588" s="63"/>
      <c r="L588" s="215"/>
    </row>
    <row r="589" spans="1:12" s="4" customFormat="1" ht="15" customHeight="1">
      <c r="A589" s="40"/>
      <c r="B589" s="41" t="s">
        <v>42</v>
      </c>
      <c r="C589" s="42">
        <f>SUM(C571:C588)</f>
        <v>10</v>
      </c>
      <c r="D589" s="42"/>
      <c r="E589" s="43">
        <f>SUM(E571:E588)</f>
        <v>1199430</v>
      </c>
      <c r="F589" s="43"/>
      <c r="G589" s="111">
        <f>SUM(G571:G588)</f>
        <v>1199430</v>
      </c>
      <c r="H589" s="45"/>
      <c r="I589" s="45"/>
      <c r="J589" s="64">
        <f>SUM(J571:J588)</f>
        <v>1110583.3333333333</v>
      </c>
      <c r="L589" s="231"/>
    </row>
    <row r="590" spans="1:12" s="5" customFormat="1" ht="30" customHeight="1">
      <c r="A590" s="46"/>
      <c r="B590" s="47"/>
      <c r="C590" s="48"/>
      <c r="D590" s="48"/>
      <c r="E590" s="49"/>
      <c r="F590" s="49"/>
      <c r="G590" s="50"/>
      <c r="H590" s="51"/>
      <c r="I590" s="51"/>
      <c r="J590" s="65">
        <f>J589*0.08</f>
        <v>88846.666666666657</v>
      </c>
      <c r="K590" s="51"/>
      <c r="L590" s="232"/>
    </row>
    <row r="591" spans="1:12" s="6" customFormat="1" ht="15" customHeight="1">
      <c r="A591" s="283" t="s">
        <v>43</v>
      </c>
      <c r="B591" s="283"/>
      <c r="C591" s="284" t="s">
        <v>44</v>
      </c>
      <c r="D591" s="284"/>
      <c r="E591" s="54"/>
      <c r="F591" s="54"/>
      <c r="G591" s="55" t="s">
        <v>45</v>
      </c>
      <c r="H591" s="56"/>
      <c r="I591" s="56"/>
      <c r="J591" s="225">
        <f>SUM(J589:J590)</f>
        <v>1199430</v>
      </c>
      <c r="K591" s="56"/>
      <c r="L591" s="233"/>
    </row>
    <row r="596" spans="1:12" s="1" customFormat="1" ht="15" customHeight="1">
      <c r="A596" s="279" t="s">
        <v>0</v>
      </c>
      <c r="B596" s="279"/>
      <c r="C596" s="279"/>
      <c r="D596" s="279"/>
      <c r="E596" s="279"/>
      <c r="F596" s="279"/>
      <c r="G596" s="279"/>
      <c r="H596" s="3"/>
      <c r="I596" s="3"/>
      <c r="J596" s="59"/>
      <c r="K596" s="3"/>
      <c r="L596" s="215"/>
    </row>
    <row r="597" spans="1:12" s="1" customFormat="1" ht="15" customHeight="1">
      <c r="A597" s="279" t="s">
        <v>1</v>
      </c>
      <c r="B597" s="279"/>
      <c r="C597" s="279"/>
      <c r="D597" s="279"/>
      <c r="E597" s="279"/>
      <c r="F597" s="279"/>
      <c r="G597" s="279"/>
      <c r="H597" s="3" t="s">
        <v>1312</v>
      </c>
      <c r="I597" s="3"/>
      <c r="J597" s="59"/>
      <c r="K597" s="3"/>
      <c r="L597" s="215"/>
    </row>
    <row r="598" spans="1:12" s="1" customFormat="1" ht="15" customHeight="1">
      <c r="A598" s="279" t="s">
        <v>2</v>
      </c>
      <c r="B598" s="279"/>
      <c r="C598" s="279"/>
      <c r="D598" s="279"/>
      <c r="E598" s="279"/>
      <c r="F598" s="279"/>
      <c r="G598" s="279"/>
      <c r="H598" s="3"/>
      <c r="I598" s="3"/>
      <c r="J598" s="59"/>
      <c r="K598" s="3"/>
      <c r="L598" s="215"/>
    </row>
    <row r="599" spans="1:12" s="1" customFormat="1" ht="15" customHeight="1">
      <c r="A599" s="279" t="s">
        <v>4</v>
      </c>
      <c r="B599" s="279"/>
      <c r="C599" s="279"/>
      <c r="D599" s="279"/>
      <c r="E599" s="279"/>
      <c r="F599" s="279"/>
      <c r="G599" s="279"/>
      <c r="H599" s="3"/>
      <c r="I599" s="3"/>
      <c r="J599" s="59"/>
      <c r="K599" s="3"/>
      <c r="L599" s="215"/>
    </row>
    <row r="600" spans="1:12" s="1" customFormat="1" ht="15" customHeight="1">
      <c r="A600" s="280" t="s">
        <v>6</v>
      </c>
      <c r="B600" s="280"/>
      <c r="C600" s="280"/>
      <c r="D600" s="280"/>
      <c r="E600" s="280"/>
      <c r="F600" s="280"/>
      <c r="G600" s="280"/>
      <c r="H600" s="3"/>
      <c r="I600" s="3"/>
      <c r="J600" s="59"/>
      <c r="K600" s="3"/>
      <c r="L600" s="215"/>
    </row>
    <row r="601" spans="1:12" s="2" customFormat="1" ht="15" customHeight="1">
      <c r="A601" s="9"/>
      <c r="B601" s="9"/>
      <c r="C601" s="281" t="s">
        <v>1241</v>
      </c>
      <c r="D601" s="281"/>
      <c r="E601" s="281"/>
      <c r="F601" s="281"/>
      <c r="G601" s="281"/>
      <c r="H601" s="3"/>
      <c r="I601" s="3"/>
      <c r="J601" s="129"/>
      <c r="K601" s="3"/>
      <c r="L601" s="215"/>
    </row>
    <row r="602" spans="1:12" s="1" customFormat="1" ht="15" customHeight="1">
      <c r="A602" s="11" t="s">
        <v>8</v>
      </c>
      <c r="B602" s="12"/>
      <c r="C602" s="13"/>
      <c r="D602" s="286"/>
      <c r="E602" s="286"/>
      <c r="F602" s="286"/>
      <c r="G602" s="286"/>
      <c r="H602" s="15"/>
      <c r="I602" s="15"/>
      <c r="J602" s="59"/>
      <c r="K602" s="3"/>
      <c r="L602" s="215"/>
    </row>
    <row r="603" spans="1:12" s="1" customFormat="1" ht="15" customHeight="1">
      <c r="A603" s="11" t="s">
        <v>9</v>
      </c>
      <c r="B603" s="286" t="s">
        <v>1266</v>
      </c>
      <c r="C603" s="286"/>
      <c r="D603" s="286"/>
      <c r="E603" s="286"/>
      <c r="F603" s="11"/>
      <c r="G603" s="16"/>
      <c r="H603" s="17"/>
      <c r="I603" s="17"/>
      <c r="J603" s="60"/>
      <c r="K603" s="61"/>
      <c r="L603" s="215"/>
    </row>
    <row r="604" spans="1:12" s="1" customFormat="1" ht="23.25" customHeight="1">
      <c r="A604" s="11" t="s">
        <v>11</v>
      </c>
      <c r="B604" s="289"/>
      <c r="C604" s="289"/>
      <c r="D604" s="289"/>
      <c r="E604" s="289"/>
      <c r="F604" s="258"/>
      <c r="G604" s="19" t="s">
        <v>13</v>
      </c>
      <c r="H604" s="3"/>
      <c r="I604" s="3"/>
      <c r="J604" s="59"/>
      <c r="K604" s="3"/>
      <c r="L604" s="215"/>
    </row>
    <row r="605" spans="1:12" s="1" customFormat="1" ht="15" customHeight="1">
      <c r="A605" s="190" t="s">
        <v>14</v>
      </c>
      <c r="B605" s="190" t="s">
        <v>16</v>
      </c>
      <c r="C605" s="190" t="s">
        <v>17</v>
      </c>
      <c r="D605" s="191" t="s">
        <v>18</v>
      </c>
      <c r="E605" s="192" t="s">
        <v>19</v>
      </c>
      <c r="F605" s="192" t="s">
        <v>20</v>
      </c>
      <c r="G605" s="190" t="s">
        <v>21</v>
      </c>
      <c r="H605" s="3"/>
      <c r="I605" s="3"/>
      <c r="J605" s="59"/>
      <c r="K605" s="3"/>
      <c r="L605" s="215"/>
    </row>
    <row r="606" spans="1:12" s="3" customFormat="1" ht="15" customHeight="1">
      <c r="A606" s="24">
        <v>1</v>
      </c>
      <c r="B606" s="25" t="s">
        <v>23</v>
      </c>
      <c r="C606" s="26"/>
      <c r="D606" s="27">
        <v>79305</v>
      </c>
      <c r="E606" s="28">
        <f t="shared" ref="E606:E623" si="72">D606*C606</f>
        <v>0</v>
      </c>
      <c r="F606" s="29">
        <v>0</v>
      </c>
      <c r="G606" s="30">
        <f t="shared" ref="G606:G623" si="73">E606-E606*F606</f>
        <v>0</v>
      </c>
      <c r="H606" s="31">
        <f>D606/1.08</f>
        <v>73430.555555555547</v>
      </c>
      <c r="I606" s="31"/>
      <c r="J606" s="59">
        <f t="shared" ref="J606:J622" si="74">H606*C606</f>
        <v>0</v>
      </c>
      <c r="K606" s="63"/>
      <c r="L606" s="215"/>
    </row>
    <row r="607" spans="1:12" s="3" customFormat="1" ht="15" customHeight="1">
      <c r="A607" s="24">
        <v>2</v>
      </c>
      <c r="B607" s="25" t="s">
        <v>25</v>
      </c>
      <c r="C607" s="32"/>
      <c r="D607" s="33">
        <v>128591</v>
      </c>
      <c r="E607" s="28">
        <f t="shared" si="72"/>
        <v>0</v>
      </c>
      <c r="F607" s="29">
        <v>0</v>
      </c>
      <c r="G607" s="30">
        <f t="shared" si="73"/>
        <v>0</v>
      </c>
      <c r="H607" s="31">
        <f t="shared" ref="H607:H623" si="75">D607/1.08</f>
        <v>119065.74074074073</v>
      </c>
      <c r="I607" s="31"/>
      <c r="J607" s="59">
        <f t="shared" si="74"/>
        <v>0</v>
      </c>
      <c r="K607" s="63"/>
      <c r="L607" s="215"/>
    </row>
    <row r="608" spans="1:12" s="3" customFormat="1" ht="15" customHeight="1">
      <c r="A608" s="24">
        <v>3</v>
      </c>
      <c r="B608" s="25" t="s">
        <v>26</v>
      </c>
      <c r="C608" s="34"/>
      <c r="D608" s="27">
        <v>60043</v>
      </c>
      <c r="E608" s="28">
        <f t="shared" si="72"/>
        <v>0</v>
      </c>
      <c r="F608" s="29">
        <v>0</v>
      </c>
      <c r="G608" s="30">
        <f t="shared" si="73"/>
        <v>0</v>
      </c>
      <c r="H608" s="31">
        <f t="shared" si="75"/>
        <v>55595.370370370365</v>
      </c>
      <c r="I608" s="31"/>
      <c r="J608" s="59">
        <f t="shared" si="74"/>
        <v>0</v>
      </c>
      <c r="K608" s="63"/>
      <c r="L608" s="215"/>
    </row>
    <row r="609" spans="1:12" s="3" customFormat="1" ht="15" customHeight="1">
      <c r="A609" s="24">
        <v>4</v>
      </c>
      <c r="B609" s="25" t="s">
        <v>27</v>
      </c>
      <c r="C609" s="106">
        <v>15</v>
      </c>
      <c r="D609" s="27">
        <v>115781</v>
      </c>
      <c r="E609" s="28">
        <f t="shared" si="72"/>
        <v>1736715</v>
      </c>
      <c r="F609" s="29">
        <v>0</v>
      </c>
      <c r="G609" s="30">
        <f t="shared" si="73"/>
        <v>1736715</v>
      </c>
      <c r="H609" s="31">
        <f t="shared" si="75"/>
        <v>107204.62962962962</v>
      </c>
      <c r="I609" s="31"/>
      <c r="J609" s="59">
        <f t="shared" si="74"/>
        <v>1608069.4444444443</v>
      </c>
      <c r="K609" s="63"/>
      <c r="L609" s="215"/>
    </row>
    <row r="610" spans="1:12" s="3" customFormat="1" ht="15" customHeight="1">
      <c r="A610" s="24">
        <v>5</v>
      </c>
      <c r="B610" s="25" t="s">
        <v>28</v>
      </c>
      <c r="C610" s="32"/>
      <c r="D610" s="27">
        <v>119943</v>
      </c>
      <c r="E610" s="28">
        <f t="shared" si="72"/>
        <v>0</v>
      </c>
      <c r="F610" s="29">
        <v>0</v>
      </c>
      <c r="G610" s="30">
        <f t="shared" si="73"/>
        <v>0</v>
      </c>
      <c r="H610" s="31">
        <f t="shared" si="75"/>
        <v>111058.33333333333</v>
      </c>
      <c r="I610" s="31"/>
      <c r="J610" s="59">
        <f t="shared" si="74"/>
        <v>0</v>
      </c>
      <c r="K610" s="63"/>
      <c r="L610" s="215"/>
    </row>
    <row r="611" spans="1:12" s="3" customFormat="1" ht="15" customHeight="1">
      <c r="A611" s="24">
        <v>6</v>
      </c>
      <c r="B611" s="25" t="s">
        <v>29</v>
      </c>
      <c r="C611" s="26"/>
      <c r="D611" s="27">
        <v>94810</v>
      </c>
      <c r="E611" s="28">
        <f t="shared" si="72"/>
        <v>0</v>
      </c>
      <c r="F611" s="29">
        <v>0</v>
      </c>
      <c r="G611" s="30">
        <f t="shared" si="73"/>
        <v>0</v>
      </c>
      <c r="H611" s="31">
        <f t="shared" si="75"/>
        <v>87787.037037037036</v>
      </c>
      <c r="I611" s="31"/>
      <c r="J611" s="59">
        <f t="shared" si="74"/>
        <v>0</v>
      </c>
      <c r="K611" s="63"/>
      <c r="L611" s="215"/>
    </row>
    <row r="612" spans="1:12" s="3" customFormat="1" ht="15" customHeight="1">
      <c r="A612" s="24">
        <v>7</v>
      </c>
      <c r="B612" s="25" t="s">
        <v>30</v>
      </c>
      <c r="C612" s="34"/>
      <c r="D612" s="27">
        <v>141396</v>
      </c>
      <c r="E612" s="28">
        <f t="shared" si="72"/>
        <v>0</v>
      </c>
      <c r="F612" s="29">
        <v>0</v>
      </c>
      <c r="G612" s="30">
        <f t="shared" si="73"/>
        <v>0</v>
      </c>
      <c r="H612" s="31">
        <f t="shared" si="75"/>
        <v>130922.22222222222</v>
      </c>
      <c r="I612" s="31"/>
      <c r="J612" s="59">
        <f t="shared" si="74"/>
        <v>0</v>
      </c>
      <c r="K612" s="63"/>
      <c r="L612" s="215"/>
    </row>
    <row r="613" spans="1:12" s="3" customFormat="1" ht="15" customHeight="1">
      <c r="A613" s="24">
        <v>8</v>
      </c>
      <c r="B613" s="25" t="s">
        <v>31</v>
      </c>
      <c r="C613" s="26"/>
      <c r="D613" s="27">
        <v>232931</v>
      </c>
      <c r="E613" s="28">
        <f t="shared" si="72"/>
        <v>0</v>
      </c>
      <c r="F613" s="29">
        <v>0</v>
      </c>
      <c r="G613" s="30">
        <f t="shared" si="73"/>
        <v>0</v>
      </c>
      <c r="H613" s="31">
        <f t="shared" si="75"/>
        <v>215676.85185185182</v>
      </c>
      <c r="I613" s="31"/>
      <c r="J613" s="59">
        <f t="shared" si="74"/>
        <v>0</v>
      </c>
      <c r="K613" s="63"/>
      <c r="L613" s="215"/>
    </row>
    <row r="614" spans="1:12" s="3" customFormat="1" ht="15" customHeight="1">
      <c r="A614" s="24">
        <v>9</v>
      </c>
      <c r="B614" s="36" t="s">
        <v>32</v>
      </c>
      <c r="C614" s="26"/>
      <c r="D614" s="27">
        <v>101534</v>
      </c>
      <c r="E614" s="28">
        <f t="shared" si="72"/>
        <v>0</v>
      </c>
      <c r="F614" s="29">
        <v>0</v>
      </c>
      <c r="G614" s="30">
        <f t="shared" si="73"/>
        <v>0</v>
      </c>
      <c r="H614" s="31">
        <f t="shared" si="75"/>
        <v>94012.962962962964</v>
      </c>
      <c r="I614" s="31"/>
      <c r="J614" s="59">
        <f t="shared" si="74"/>
        <v>0</v>
      </c>
      <c r="K614" s="63"/>
      <c r="L614" s="215"/>
    </row>
    <row r="615" spans="1:12" s="3" customFormat="1" ht="15" customHeight="1">
      <c r="A615" s="24">
        <v>10</v>
      </c>
      <c r="B615" s="36" t="s">
        <v>33</v>
      </c>
      <c r="C615" s="37"/>
      <c r="D615" s="33">
        <v>110148</v>
      </c>
      <c r="E615" s="28">
        <f t="shared" si="72"/>
        <v>0</v>
      </c>
      <c r="F615" s="29">
        <v>0</v>
      </c>
      <c r="G615" s="30">
        <f t="shared" si="73"/>
        <v>0</v>
      </c>
      <c r="H615" s="31">
        <f t="shared" si="75"/>
        <v>101988.88888888888</v>
      </c>
      <c r="I615" s="31"/>
      <c r="J615" s="59">
        <f t="shared" si="74"/>
        <v>0</v>
      </c>
      <c r="K615" s="63"/>
      <c r="L615" s="215"/>
    </row>
    <row r="616" spans="1:12" s="3" customFormat="1" ht="15" customHeight="1">
      <c r="A616" s="24">
        <v>11</v>
      </c>
      <c r="B616" s="25" t="s">
        <v>34</v>
      </c>
      <c r="C616" s="37"/>
      <c r="D616" s="27">
        <v>54198</v>
      </c>
      <c r="E616" s="28">
        <f t="shared" si="72"/>
        <v>0</v>
      </c>
      <c r="F616" s="29">
        <v>0</v>
      </c>
      <c r="G616" s="30">
        <f t="shared" si="73"/>
        <v>0</v>
      </c>
      <c r="H616" s="31">
        <f t="shared" si="75"/>
        <v>50183.333333333328</v>
      </c>
      <c r="I616" s="31"/>
      <c r="J616" s="59">
        <f t="shared" si="74"/>
        <v>0</v>
      </c>
      <c r="K616" s="63"/>
      <c r="L616" s="215"/>
    </row>
    <row r="617" spans="1:12" s="3" customFormat="1" ht="15" customHeight="1">
      <c r="A617" s="24">
        <v>12</v>
      </c>
      <c r="B617" s="25" t="s">
        <v>35</v>
      </c>
      <c r="C617" s="37"/>
      <c r="D617" s="27">
        <v>49680</v>
      </c>
      <c r="E617" s="28">
        <f t="shared" si="72"/>
        <v>0</v>
      </c>
      <c r="F617" s="29">
        <v>0</v>
      </c>
      <c r="G617" s="30">
        <f t="shared" si="73"/>
        <v>0</v>
      </c>
      <c r="H617" s="31">
        <f t="shared" si="75"/>
        <v>46000</v>
      </c>
      <c r="I617" s="31"/>
      <c r="J617" s="59">
        <f t="shared" si="74"/>
        <v>0</v>
      </c>
      <c r="K617" s="63"/>
      <c r="L617" s="215"/>
    </row>
    <row r="618" spans="1:12" s="3" customFormat="1" ht="15" customHeight="1">
      <c r="A618" s="24">
        <v>13</v>
      </c>
      <c r="B618" s="25" t="s">
        <v>36</v>
      </c>
      <c r="C618" s="37"/>
      <c r="D618" s="38">
        <v>64152</v>
      </c>
      <c r="E618" s="28">
        <f t="shared" si="72"/>
        <v>0</v>
      </c>
      <c r="F618" s="29">
        <v>0</v>
      </c>
      <c r="G618" s="30">
        <f t="shared" si="73"/>
        <v>0</v>
      </c>
      <c r="H618" s="31">
        <f t="shared" si="75"/>
        <v>59399.999999999993</v>
      </c>
      <c r="I618" s="31"/>
      <c r="J618" s="59">
        <f t="shared" si="74"/>
        <v>0</v>
      </c>
      <c r="K618" s="63"/>
      <c r="L618" s="215"/>
    </row>
    <row r="619" spans="1:12" s="3" customFormat="1" ht="15" customHeight="1">
      <c r="A619" s="24">
        <v>14</v>
      </c>
      <c r="B619" s="25" t="s">
        <v>37</v>
      </c>
      <c r="C619" s="37"/>
      <c r="D619" s="38">
        <v>65934</v>
      </c>
      <c r="E619" s="28">
        <f t="shared" si="72"/>
        <v>0</v>
      </c>
      <c r="F619" s="29">
        <v>0</v>
      </c>
      <c r="G619" s="30">
        <f t="shared" si="73"/>
        <v>0</v>
      </c>
      <c r="H619" s="31">
        <f t="shared" si="75"/>
        <v>61049.999999999993</v>
      </c>
      <c r="I619" s="31"/>
      <c r="J619" s="59">
        <f t="shared" si="74"/>
        <v>0</v>
      </c>
      <c r="K619" s="63"/>
      <c r="L619" s="215"/>
    </row>
    <row r="620" spans="1:12" s="3" customFormat="1" ht="15" customHeight="1">
      <c r="A620" s="24">
        <v>15</v>
      </c>
      <c r="B620" s="25" t="s">
        <v>38</v>
      </c>
      <c r="C620" s="37"/>
      <c r="D620" s="38">
        <v>76626</v>
      </c>
      <c r="E620" s="28">
        <f t="shared" si="72"/>
        <v>0</v>
      </c>
      <c r="F620" s="29">
        <v>0</v>
      </c>
      <c r="G620" s="30">
        <f t="shared" si="73"/>
        <v>0</v>
      </c>
      <c r="H620" s="31">
        <f t="shared" si="75"/>
        <v>70950</v>
      </c>
      <c r="I620" s="31"/>
      <c r="J620" s="59">
        <f t="shared" si="74"/>
        <v>0</v>
      </c>
      <c r="K620" s="63"/>
      <c r="L620" s="215"/>
    </row>
    <row r="621" spans="1:12" s="3" customFormat="1" ht="15" customHeight="1">
      <c r="A621" s="24">
        <v>16</v>
      </c>
      <c r="B621" s="25" t="s">
        <v>39</v>
      </c>
      <c r="C621" s="37"/>
      <c r="D621" s="38">
        <v>80190</v>
      </c>
      <c r="E621" s="28">
        <f t="shared" si="72"/>
        <v>0</v>
      </c>
      <c r="F621" s="29">
        <v>0</v>
      </c>
      <c r="G621" s="30">
        <f t="shared" si="73"/>
        <v>0</v>
      </c>
      <c r="H621" s="31">
        <f t="shared" si="75"/>
        <v>74250</v>
      </c>
      <c r="I621" s="31"/>
      <c r="J621" s="59">
        <f t="shared" si="74"/>
        <v>0</v>
      </c>
      <c r="K621" s="63"/>
      <c r="L621" s="215"/>
    </row>
    <row r="622" spans="1:12" s="3" customFormat="1" ht="15" customHeight="1">
      <c r="A622" s="24">
        <v>17</v>
      </c>
      <c r="B622" s="25" t="s">
        <v>40</v>
      </c>
      <c r="C622" s="37"/>
      <c r="D622" s="38">
        <v>113832</v>
      </c>
      <c r="E622" s="28">
        <f t="shared" si="72"/>
        <v>0</v>
      </c>
      <c r="F622" s="29">
        <v>0</v>
      </c>
      <c r="G622" s="30">
        <f t="shared" si="73"/>
        <v>0</v>
      </c>
      <c r="H622" s="31">
        <f t="shared" si="75"/>
        <v>105400</v>
      </c>
      <c r="I622" s="31"/>
      <c r="J622" s="59">
        <f t="shared" si="74"/>
        <v>0</v>
      </c>
      <c r="K622" s="63"/>
      <c r="L622" s="215"/>
    </row>
    <row r="623" spans="1:12" s="3" customFormat="1" ht="15" customHeight="1">
      <c r="A623" s="24">
        <v>18</v>
      </c>
      <c r="B623" s="25" t="s">
        <v>41</v>
      </c>
      <c r="C623" s="37"/>
      <c r="D623" s="39">
        <v>98010</v>
      </c>
      <c r="E623" s="28">
        <f t="shared" si="72"/>
        <v>0</v>
      </c>
      <c r="F623" s="29">
        <v>0</v>
      </c>
      <c r="G623" s="30">
        <f t="shared" si="73"/>
        <v>0</v>
      </c>
      <c r="H623" s="31">
        <f t="shared" si="75"/>
        <v>90750</v>
      </c>
      <c r="I623" s="31"/>
      <c r="J623" s="59">
        <f>H623*C623</f>
        <v>0</v>
      </c>
      <c r="K623" s="63"/>
      <c r="L623" s="215"/>
    </row>
    <row r="624" spans="1:12" s="4" customFormat="1" ht="15" customHeight="1">
      <c r="A624" s="40"/>
      <c r="B624" s="41" t="s">
        <v>42</v>
      </c>
      <c r="C624" s="42">
        <f>SUM(C606:C623)</f>
        <v>15</v>
      </c>
      <c r="D624" s="42"/>
      <c r="E624" s="43">
        <f>SUM(E606:E623)</f>
        <v>1736715</v>
      </c>
      <c r="F624" s="43"/>
      <c r="G624" s="111">
        <f>SUM(G606:G623)</f>
        <v>1736715</v>
      </c>
      <c r="H624" s="45"/>
      <c r="I624" s="45"/>
      <c r="J624" s="64">
        <f>SUM(J606:J623)</f>
        <v>1608069.4444444443</v>
      </c>
      <c r="L624" s="231"/>
    </row>
    <row r="625" spans="1:12" s="5" customFormat="1" ht="30" customHeight="1">
      <c r="A625" s="46"/>
      <c r="B625" s="47"/>
      <c r="C625" s="48"/>
      <c r="D625" s="48"/>
      <c r="E625" s="49"/>
      <c r="F625" s="49"/>
      <c r="G625" s="50"/>
      <c r="H625" s="51"/>
      <c r="I625" s="51"/>
      <c r="J625" s="65">
        <f>J624*0.08</f>
        <v>128645.55555555555</v>
      </c>
      <c r="K625" s="51"/>
      <c r="L625" s="232"/>
    </row>
    <row r="626" spans="1:12" s="6" customFormat="1" ht="15" customHeight="1">
      <c r="A626" s="283" t="s">
        <v>43</v>
      </c>
      <c r="B626" s="283"/>
      <c r="C626" s="284" t="s">
        <v>44</v>
      </c>
      <c r="D626" s="284"/>
      <c r="E626" s="54"/>
      <c r="F626" s="54"/>
      <c r="G626" s="55" t="s">
        <v>45</v>
      </c>
      <c r="H626" s="56"/>
      <c r="I626" s="56"/>
      <c r="J626" s="225">
        <f>SUM(J624:J625)</f>
        <v>1736714.9999999998</v>
      </c>
      <c r="K626" s="56"/>
      <c r="L626" s="233"/>
    </row>
    <row r="631" spans="1:12" s="1" customFormat="1" ht="15" customHeight="1">
      <c r="A631" s="279" t="s">
        <v>0</v>
      </c>
      <c r="B631" s="279"/>
      <c r="C631" s="279"/>
      <c r="D631" s="279"/>
      <c r="E631" s="279"/>
      <c r="F631" s="279"/>
      <c r="G631" s="279"/>
      <c r="H631" s="3"/>
      <c r="I631" s="3"/>
      <c r="J631" s="59"/>
      <c r="K631" s="3"/>
      <c r="L631" s="215"/>
    </row>
    <row r="632" spans="1:12" s="1" customFormat="1" ht="15" customHeight="1">
      <c r="A632" s="279" t="s">
        <v>1</v>
      </c>
      <c r="B632" s="279"/>
      <c r="C632" s="279"/>
      <c r="D632" s="279"/>
      <c r="E632" s="279"/>
      <c r="F632" s="279"/>
      <c r="G632" s="279"/>
      <c r="H632" s="3"/>
      <c r="I632" s="3"/>
      <c r="J632" s="59"/>
      <c r="K632" s="3"/>
      <c r="L632" s="215"/>
    </row>
    <row r="633" spans="1:12" s="1" customFormat="1" ht="15" customHeight="1">
      <c r="A633" s="279" t="s">
        <v>2</v>
      </c>
      <c r="B633" s="279"/>
      <c r="C633" s="279"/>
      <c r="D633" s="279"/>
      <c r="E633" s="279"/>
      <c r="F633" s="279"/>
      <c r="G633" s="279"/>
      <c r="H633" s="3"/>
      <c r="I633" s="3"/>
      <c r="J633" s="59"/>
      <c r="K633" s="3"/>
      <c r="L633" s="215"/>
    </row>
    <row r="634" spans="1:12" s="1" customFormat="1" ht="15" customHeight="1">
      <c r="A634" s="279" t="s">
        <v>4</v>
      </c>
      <c r="B634" s="279"/>
      <c r="C634" s="279"/>
      <c r="D634" s="279"/>
      <c r="E634" s="279"/>
      <c r="F634" s="279"/>
      <c r="G634" s="279"/>
      <c r="H634" s="3"/>
      <c r="I634" s="3"/>
      <c r="J634" s="59"/>
      <c r="K634" s="3"/>
      <c r="L634" s="215"/>
    </row>
    <row r="635" spans="1:12" s="1" customFormat="1" ht="15" customHeight="1">
      <c r="A635" s="280" t="s">
        <v>6</v>
      </c>
      <c r="B635" s="280"/>
      <c r="C635" s="280"/>
      <c r="D635" s="280"/>
      <c r="E635" s="280"/>
      <c r="F635" s="280"/>
      <c r="G635" s="280"/>
      <c r="H635" s="3" t="s">
        <v>1337</v>
      </c>
      <c r="I635" s="3"/>
      <c r="J635" s="59"/>
      <c r="K635" s="3"/>
      <c r="L635" s="215"/>
    </row>
    <row r="636" spans="1:12" s="2" customFormat="1" ht="15" customHeight="1">
      <c r="A636" s="9"/>
      <c r="B636" s="9"/>
      <c r="C636" s="281" t="s">
        <v>1335</v>
      </c>
      <c r="D636" s="281"/>
      <c r="E636" s="281"/>
      <c r="F636" s="281"/>
      <c r="G636" s="281"/>
      <c r="H636" s="3" t="s">
        <v>1338</v>
      </c>
      <c r="I636" s="3"/>
      <c r="J636" s="129"/>
      <c r="K636" s="3"/>
      <c r="L636" s="215"/>
    </row>
    <row r="637" spans="1:12" s="1" customFormat="1" ht="15" customHeight="1">
      <c r="A637" s="11" t="s">
        <v>8</v>
      </c>
      <c r="B637" s="12"/>
      <c r="C637" s="13"/>
      <c r="D637" s="286"/>
      <c r="E637" s="286"/>
      <c r="F637" s="286"/>
      <c r="G637" s="286"/>
      <c r="H637" s="15"/>
      <c r="I637" s="15"/>
      <c r="J637" s="59"/>
      <c r="K637" s="3"/>
      <c r="L637" s="215"/>
    </row>
    <row r="638" spans="1:12" s="1" customFormat="1" ht="15" customHeight="1">
      <c r="A638" s="11" t="s">
        <v>9</v>
      </c>
      <c r="B638" s="286"/>
      <c r="C638" s="286"/>
      <c r="D638" s="286"/>
      <c r="E638" s="286"/>
      <c r="F638" s="11"/>
      <c r="G638" s="16"/>
      <c r="H638" s="17"/>
      <c r="I638" s="17"/>
      <c r="J638" s="60"/>
      <c r="K638" s="61"/>
      <c r="L638" s="229">
        <f>B638</f>
        <v>0</v>
      </c>
    </row>
    <row r="639" spans="1:12" s="1" customFormat="1" ht="23.25" customHeight="1">
      <c r="A639" s="11" t="s">
        <v>11</v>
      </c>
      <c r="B639" s="289" t="s">
        <v>1336</v>
      </c>
      <c r="C639" s="289"/>
      <c r="D639" s="289"/>
      <c r="E639" s="289"/>
      <c r="F639" s="270"/>
      <c r="G639" s="19" t="s">
        <v>13</v>
      </c>
      <c r="H639" s="3"/>
      <c r="I639" s="3"/>
      <c r="J639" s="59"/>
      <c r="K639" s="3"/>
      <c r="L639" s="215" t="str">
        <f>B639</f>
        <v>CÔNG TY ONE MOUNT DISTRIBUTION</v>
      </c>
    </row>
    <row r="640" spans="1:12" s="1" customFormat="1" ht="15" customHeight="1">
      <c r="A640" s="190" t="s">
        <v>14</v>
      </c>
      <c r="B640" s="190" t="s">
        <v>16</v>
      </c>
      <c r="C640" s="190" t="s">
        <v>17</v>
      </c>
      <c r="D640" s="191" t="s">
        <v>18</v>
      </c>
      <c r="E640" s="192" t="s">
        <v>19</v>
      </c>
      <c r="F640" s="192" t="s">
        <v>20</v>
      </c>
      <c r="G640" s="190" t="s">
        <v>21</v>
      </c>
      <c r="H640" s="3"/>
      <c r="I640" s="3"/>
      <c r="J640" s="59"/>
      <c r="K640" s="3"/>
      <c r="L640" s="215"/>
    </row>
    <row r="641" spans="1:12" s="3" customFormat="1" ht="15" customHeight="1">
      <c r="A641" s="24">
        <v>1</v>
      </c>
      <c r="B641" s="25" t="s">
        <v>23</v>
      </c>
      <c r="C641" s="26">
        <v>5</v>
      </c>
      <c r="D641" s="27">
        <v>79305</v>
      </c>
      <c r="E641" s="28">
        <f t="shared" ref="E641:E658" si="76">D641*C641</f>
        <v>396525</v>
      </c>
      <c r="F641" s="29">
        <v>0.11</v>
      </c>
      <c r="G641" s="30">
        <f t="shared" ref="G641:G658" si="77">E641-E641*F641</f>
        <v>352907.25</v>
      </c>
      <c r="H641" s="128">
        <f>D641/1.08*0.89</f>
        <v>65353.194444444438</v>
      </c>
      <c r="I641" s="31"/>
      <c r="J641" s="59">
        <f>H641*C641</f>
        <v>326765.97222222219</v>
      </c>
      <c r="K641" s="63"/>
      <c r="L641" s="215"/>
    </row>
    <row r="642" spans="1:12" s="3" customFormat="1" ht="15" customHeight="1">
      <c r="A642" s="24">
        <v>2</v>
      </c>
      <c r="B642" s="25" t="s">
        <v>25</v>
      </c>
      <c r="C642" s="32"/>
      <c r="D642" s="33">
        <v>128591</v>
      </c>
      <c r="E642" s="28">
        <f t="shared" si="76"/>
        <v>0</v>
      </c>
      <c r="F642" s="29">
        <v>0.11</v>
      </c>
      <c r="G642" s="30">
        <f t="shared" si="77"/>
        <v>0</v>
      </c>
      <c r="H642" s="128">
        <f t="shared" ref="H642:H658" si="78">D642/1.08*0.89</f>
        <v>105968.50925925926</v>
      </c>
      <c r="I642" s="31"/>
      <c r="J642" s="59">
        <f t="shared" ref="J642:J658" si="79">H642*C642</f>
        <v>0</v>
      </c>
      <c r="K642" s="63"/>
      <c r="L642" s="215"/>
    </row>
    <row r="643" spans="1:12" s="3" customFormat="1" ht="15" customHeight="1">
      <c r="A643" s="24">
        <v>3</v>
      </c>
      <c r="B643" s="25" t="s">
        <v>26</v>
      </c>
      <c r="C643" s="34">
        <v>5</v>
      </c>
      <c r="D643" s="27">
        <v>60043</v>
      </c>
      <c r="E643" s="28">
        <f t="shared" si="76"/>
        <v>300215</v>
      </c>
      <c r="F643" s="29">
        <v>0.11</v>
      </c>
      <c r="G643" s="30">
        <f t="shared" si="77"/>
        <v>267191.34999999998</v>
      </c>
      <c r="H643" s="128">
        <f t="shared" si="78"/>
        <v>49479.879629629628</v>
      </c>
      <c r="I643" s="31"/>
      <c r="J643" s="59">
        <f t="shared" si="79"/>
        <v>247399.39814814815</v>
      </c>
      <c r="K643" s="63"/>
      <c r="L643" s="215"/>
    </row>
    <row r="644" spans="1:12" s="3" customFormat="1" ht="15" customHeight="1">
      <c r="A644" s="24">
        <v>4</v>
      </c>
      <c r="B644" s="25" t="s">
        <v>27</v>
      </c>
      <c r="C644" s="106"/>
      <c r="D644" s="27">
        <v>115781</v>
      </c>
      <c r="E644" s="28">
        <f t="shared" si="76"/>
        <v>0</v>
      </c>
      <c r="F644" s="29">
        <v>0.11</v>
      </c>
      <c r="G644" s="30">
        <f t="shared" si="77"/>
        <v>0</v>
      </c>
      <c r="H644" s="128">
        <f t="shared" si="78"/>
        <v>95412.120370370365</v>
      </c>
      <c r="I644" s="31"/>
      <c r="J644" s="59">
        <f t="shared" si="79"/>
        <v>0</v>
      </c>
      <c r="K644" s="63"/>
      <c r="L644" s="215"/>
    </row>
    <row r="645" spans="1:12" s="3" customFormat="1" ht="15" customHeight="1">
      <c r="A645" s="24">
        <v>5</v>
      </c>
      <c r="B645" s="25" t="s">
        <v>28</v>
      </c>
      <c r="C645" s="32">
        <v>5</v>
      </c>
      <c r="D645" s="27">
        <v>119943</v>
      </c>
      <c r="E645" s="28">
        <f t="shared" si="76"/>
        <v>599715</v>
      </c>
      <c r="F645" s="29">
        <v>0.11</v>
      </c>
      <c r="G645" s="30">
        <f t="shared" si="77"/>
        <v>533746.35</v>
      </c>
      <c r="H645" s="128">
        <f t="shared" si="78"/>
        <v>98841.916666666657</v>
      </c>
      <c r="I645" s="31"/>
      <c r="J645" s="59">
        <f t="shared" si="79"/>
        <v>494209.58333333326</v>
      </c>
      <c r="K645" s="63"/>
      <c r="L645" s="215"/>
    </row>
    <row r="646" spans="1:12" s="3" customFormat="1" ht="15" customHeight="1">
      <c r="A646" s="24">
        <v>6</v>
      </c>
      <c r="B646" s="25" t="s">
        <v>29</v>
      </c>
      <c r="C646" s="26"/>
      <c r="D646" s="27">
        <v>94810</v>
      </c>
      <c r="E646" s="28">
        <f t="shared" si="76"/>
        <v>0</v>
      </c>
      <c r="F646" s="29">
        <v>0.11</v>
      </c>
      <c r="G646" s="30">
        <f t="shared" si="77"/>
        <v>0</v>
      </c>
      <c r="H646" s="128">
        <f t="shared" si="78"/>
        <v>78130.462962962964</v>
      </c>
      <c r="I646" s="31"/>
      <c r="J646" s="59">
        <f t="shared" si="79"/>
        <v>0</v>
      </c>
      <c r="K646" s="63"/>
      <c r="L646" s="215"/>
    </row>
    <row r="647" spans="1:12" s="3" customFormat="1" ht="15" customHeight="1">
      <c r="A647" s="24">
        <v>7</v>
      </c>
      <c r="B647" s="25" t="s">
        <v>30</v>
      </c>
      <c r="C647" s="34"/>
      <c r="D647" s="27">
        <v>141396</v>
      </c>
      <c r="E647" s="28">
        <f t="shared" si="76"/>
        <v>0</v>
      </c>
      <c r="F647" s="29">
        <v>0.11</v>
      </c>
      <c r="G647" s="30">
        <f t="shared" si="77"/>
        <v>0</v>
      </c>
      <c r="H647" s="128">
        <f t="shared" si="78"/>
        <v>116520.77777777778</v>
      </c>
      <c r="I647" s="31"/>
      <c r="J647" s="59">
        <f t="shared" si="79"/>
        <v>0</v>
      </c>
      <c r="K647" s="63"/>
      <c r="L647" s="215"/>
    </row>
    <row r="648" spans="1:12" s="3" customFormat="1" ht="15" customHeight="1">
      <c r="A648" s="24">
        <v>8</v>
      </c>
      <c r="B648" s="25" t="s">
        <v>31</v>
      </c>
      <c r="C648" s="26"/>
      <c r="D648" s="27">
        <v>232931</v>
      </c>
      <c r="E648" s="28">
        <f t="shared" si="76"/>
        <v>0</v>
      </c>
      <c r="F648" s="29">
        <v>0.11</v>
      </c>
      <c r="G648" s="30">
        <f t="shared" si="77"/>
        <v>0</v>
      </c>
      <c r="H648" s="128">
        <f t="shared" si="78"/>
        <v>191952.39814814812</v>
      </c>
      <c r="I648" s="31"/>
      <c r="J648" s="59">
        <f t="shared" si="79"/>
        <v>0</v>
      </c>
      <c r="K648" s="63"/>
      <c r="L648" s="215"/>
    </row>
    <row r="649" spans="1:12" s="3" customFormat="1" ht="15" customHeight="1">
      <c r="A649" s="24">
        <v>9</v>
      </c>
      <c r="B649" s="36" t="s">
        <v>32</v>
      </c>
      <c r="C649" s="37"/>
      <c r="D649" s="27">
        <v>101534</v>
      </c>
      <c r="E649" s="28">
        <f t="shared" si="76"/>
        <v>0</v>
      </c>
      <c r="F649" s="29">
        <v>0.11</v>
      </c>
      <c r="G649" s="30">
        <f t="shared" si="77"/>
        <v>0</v>
      </c>
      <c r="H649" s="128">
        <f t="shared" si="78"/>
        <v>83671.537037037036</v>
      </c>
      <c r="I649" s="31"/>
      <c r="J649" s="59">
        <f t="shared" si="79"/>
        <v>0</v>
      </c>
      <c r="K649" s="63"/>
      <c r="L649" s="215"/>
    </row>
    <row r="650" spans="1:12" s="3" customFormat="1" ht="15" customHeight="1">
      <c r="A650" s="24">
        <v>10</v>
      </c>
      <c r="B650" s="36" t="s">
        <v>33</v>
      </c>
      <c r="C650" s="37">
        <v>10</v>
      </c>
      <c r="D650" s="33">
        <v>110148</v>
      </c>
      <c r="E650" s="28">
        <f t="shared" si="76"/>
        <v>1101480</v>
      </c>
      <c r="F650" s="29">
        <v>0.11</v>
      </c>
      <c r="G650" s="30">
        <f t="shared" si="77"/>
        <v>980317.2</v>
      </c>
      <c r="H650" s="128">
        <f t="shared" si="78"/>
        <v>90770.111111111095</v>
      </c>
      <c r="I650" s="31"/>
      <c r="J650" s="59">
        <f t="shared" si="79"/>
        <v>907701.11111111101</v>
      </c>
      <c r="K650" s="63"/>
      <c r="L650" s="215"/>
    </row>
    <row r="651" spans="1:12" s="3" customFormat="1" ht="15" customHeight="1">
      <c r="A651" s="24">
        <v>11</v>
      </c>
      <c r="B651" s="25" t="s">
        <v>34</v>
      </c>
      <c r="C651" s="272"/>
      <c r="D651" s="27">
        <v>54198</v>
      </c>
      <c r="E651" s="28">
        <f t="shared" si="76"/>
        <v>0</v>
      </c>
      <c r="F651" s="29">
        <v>0.11</v>
      </c>
      <c r="G651" s="30">
        <f t="shared" si="77"/>
        <v>0</v>
      </c>
      <c r="H651" s="128">
        <f t="shared" si="78"/>
        <v>44663.166666666664</v>
      </c>
      <c r="I651" s="31"/>
      <c r="J651" s="59">
        <f t="shared" si="79"/>
        <v>0</v>
      </c>
      <c r="K651" s="63"/>
      <c r="L651" s="215"/>
    </row>
    <row r="652" spans="1:12" s="3" customFormat="1" ht="15" customHeight="1">
      <c r="A652" s="24">
        <v>12</v>
      </c>
      <c r="B652" s="25" t="s">
        <v>35</v>
      </c>
      <c r="C652" s="272">
        <v>10</v>
      </c>
      <c r="D652" s="27">
        <v>49680</v>
      </c>
      <c r="E652" s="28">
        <f t="shared" si="76"/>
        <v>496800</v>
      </c>
      <c r="F652" s="29">
        <v>0.11</v>
      </c>
      <c r="G652" s="30">
        <f t="shared" si="77"/>
        <v>442152</v>
      </c>
      <c r="H652" s="128">
        <f t="shared" si="78"/>
        <v>40940</v>
      </c>
      <c r="I652" s="31"/>
      <c r="J652" s="59">
        <f t="shared" si="79"/>
        <v>409400</v>
      </c>
      <c r="K652" s="63"/>
      <c r="L652" s="215"/>
    </row>
    <row r="653" spans="1:12" s="3" customFormat="1" ht="15" customHeight="1">
      <c r="A653" s="24">
        <v>13</v>
      </c>
      <c r="B653" s="25" t="s">
        <v>36</v>
      </c>
      <c r="C653" s="37"/>
      <c r="D653" s="38">
        <v>64152</v>
      </c>
      <c r="E653" s="28">
        <f t="shared" si="76"/>
        <v>0</v>
      </c>
      <c r="F653" s="29">
        <v>0.11</v>
      </c>
      <c r="G653" s="30">
        <f t="shared" si="77"/>
        <v>0</v>
      </c>
      <c r="H653" s="128">
        <f t="shared" si="78"/>
        <v>52865.999999999993</v>
      </c>
      <c r="I653" s="31"/>
      <c r="J653" s="59">
        <f t="shared" si="79"/>
        <v>0</v>
      </c>
      <c r="K653" s="63"/>
      <c r="L653" s="215"/>
    </row>
    <row r="654" spans="1:12" s="3" customFormat="1" ht="15" customHeight="1">
      <c r="A654" s="24">
        <v>14</v>
      </c>
      <c r="B654" s="25" t="s">
        <v>37</v>
      </c>
      <c r="C654" s="37">
        <v>10</v>
      </c>
      <c r="D654" s="38">
        <v>65934</v>
      </c>
      <c r="E654" s="28">
        <f t="shared" si="76"/>
        <v>659340</v>
      </c>
      <c r="F654" s="29">
        <v>0.11</v>
      </c>
      <c r="G654" s="30">
        <f t="shared" si="77"/>
        <v>586812.6</v>
      </c>
      <c r="H654" s="128">
        <f t="shared" si="78"/>
        <v>54334.499999999993</v>
      </c>
      <c r="I654" s="31"/>
      <c r="J654" s="59">
        <f t="shared" si="79"/>
        <v>543344.99999999988</v>
      </c>
      <c r="K654" s="63"/>
      <c r="L654" s="215"/>
    </row>
    <row r="655" spans="1:12" s="3" customFormat="1" ht="15" customHeight="1">
      <c r="A655" s="24">
        <v>15</v>
      </c>
      <c r="B655" s="25" t="s">
        <v>38</v>
      </c>
      <c r="C655" s="37">
        <v>10</v>
      </c>
      <c r="D655" s="38">
        <v>76626</v>
      </c>
      <c r="E655" s="28">
        <f t="shared" si="76"/>
        <v>766260</v>
      </c>
      <c r="F655" s="29">
        <v>0.11</v>
      </c>
      <c r="G655" s="30">
        <f t="shared" si="77"/>
        <v>681971.4</v>
      </c>
      <c r="H655" s="128">
        <f t="shared" si="78"/>
        <v>63145.5</v>
      </c>
      <c r="I655" s="31"/>
      <c r="J655" s="59">
        <f t="shared" si="79"/>
        <v>631455</v>
      </c>
      <c r="K655" s="63"/>
      <c r="L655" s="215"/>
    </row>
    <row r="656" spans="1:12" s="3" customFormat="1" ht="15" customHeight="1">
      <c r="A656" s="24">
        <v>16</v>
      </c>
      <c r="B656" s="25" t="s">
        <v>39</v>
      </c>
      <c r="C656" s="37">
        <v>20</v>
      </c>
      <c r="D656" s="38">
        <v>80190</v>
      </c>
      <c r="E656" s="28">
        <f t="shared" si="76"/>
        <v>1603800</v>
      </c>
      <c r="F656" s="29">
        <v>0.11</v>
      </c>
      <c r="G656" s="30">
        <f t="shared" si="77"/>
        <v>1427382</v>
      </c>
      <c r="H656" s="128">
        <f t="shared" si="78"/>
        <v>66082.5</v>
      </c>
      <c r="I656" s="31"/>
      <c r="J656" s="59">
        <f t="shared" si="79"/>
        <v>1321650</v>
      </c>
      <c r="K656" s="63"/>
      <c r="L656" s="215"/>
    </row>
    <row r="657" spans="1:12" s="3" customFormat="1" ht="15" customHeight="1">
      <c r="A657" s="24">
        <v>17</v>
      </c>
      <c r="B657" s="25" t="s">
        <v>40</v>
      </c>
      <c r="C657" s="37"/>
      <c r="D657" s="38">
        <v>113832</v>
      </c>
      <c r="E657" s="28">
        <f t="shared" si="76"/>
        <v>0</v>
      </c>
      <c r="F657" s="29">
        <v>0.11</v>
      </c>
      <c r="G657" s="30">
        <f t="shared" si="77"/>
        <v>0</v>
      </c>
      <c r="H657" s="128">
        <f t="shared" si="78"/>
        <v>93806</v>
      </c>
      <c r="I657" s="31"/>
      <c r="J657" s="59">
        <f t="shared" si="79"/>
        <v>0</v>
      </c>
      <c r="K657" s="63"/>
      <c r="L657" s="215"/>
    </row>
    <row r="658" spans="1:12" s="3" customFormat="1" ht="15" customHeight="1">
      <c r="A658" s="24">
        <v>18</v>
      </c>
      <c r="B658" s="25" t="s">
        <v>41</v>
      </c>
      <c r="C658" s="37"/>
      <c r="D658" s="39">
        <v>98010</v>
      </c>
      <c r="E658" s="28">
        <f t="shared" si="76"/>
        <v>0</v>
      </c>
      <c r="F658" s="29">
        <v>0.11</v>
      </c>
      <c r="G658" s="30">
        <f t="shared" si="77"/>
        <v>0</v>
      </c>
      <c r="H658" s="128">
        <f t="shared" si="78"/>
        <v>80767.5</v>
      </c>
      <c r="I658" s="31"/>
      <c r="J658" s="59">
        <f t="shared" si="79"/>
        <v>0</v>
      </c>
      <c r="K658" s="63"/>
      <c r="L658" s="215"/>
    </row>
    <row r="659" spans="1:12" s="4" customFormat="1" ht="15" customHeight="1">
      <c r="A659" s="40"/>
      <c r="B659" s="41" t="s">
        <v>42</v>
      </c>
      <c r="C659" s="37"/>
      <c r="D659" s="42"/>
      <c r="E659" s="43">
        <f>SUM(E641:E658)</f>
        <v>5924135</v>
      </c>
      <c r="F659" s="43"/>
      <c r="G659" s="111">
        <f>SUM(G641:G658)</f>
        <v>5272480.1500000004</v>
      </c>
      <c r="H659" s="45"/>
      <c r="I659" s="45"/>
      <c r="J659" s="64">
        <f>SUM(J641:J658)</f>
        <v>4881926.0648148144</v>
      </c>
      <c r="L659" s="231"/>
    </row>
    <row r="660" spans="1:12" s="5" customFormat="1" ht="30" customHeight="1">
      <c r="A660" s="46"/>
      <c r="B660" s="47"/>
      <c r="C660" s="37"/>
      <c r="D660" s="48"/>
      <c r="E660" s="49"/>
      <c r="F660" s="49"/>
      <c r="G660" s="50"/>
      <c r="H660" s="51"/>
      <c r="I660" s="51"/>
      <c r="J660" s="65">
        <f>J659*0.08</f>
        <v>390554.08518518513</v>
      </c>
      <c r="K660" s="51"/>
      <c r="L660" s="232"/>
    </row>
    <row r="661" spans="1:12" s="6" customFormat="1" ht="15" customHeight="1">
      <c r="A661" s="283" t="s">
        <v>43</v>
      </c>
      <c r="B661" s="283"/>
      <c r="C661" s="284" t="s">
        <v>44</v>
      </c>
      <c r="D661" s="284"/>
      <c r="E661" s="54"/>
      <c r="F661" s="54"/>
      <c r="G661" s="55" t="s">
        <v>45</v>
      </c>
      <c r="H661" s="56"/>
      <c r="I661" s="56"/>
      <c r="J661" s="225">
        <f>SUM(J659:J660)</f>
        <v>5272480.1499999994</v>
      </c>
      <c r="K661" s="56"/>
      <c r="L661" s="233"/>
    </row>
  </sheetData>
  <mergeCells count="209">
    <mergeCell ref="B568:E568"/>
    <mergeCell ref="B569:E569"/>
    <mergeCell ref="A591:B591"/>
    <mergeCell ref="C591:D591"/>
    <mergeCell ref="A556:B556"/>
    <mergeCell ref="C556:D556"/>
    <mergeCell ref="A561:G561"/>
    <mergeCell ref="A562:G562"/>
    <mergeCell ref="A563:G563"/>
    <mergeCell ref="A564:G564"/>
    <mergeCell ref="A565:G565"/>
    <mergeCell ref="C566:G566"/>
    <mergeCell ref="D567:G567"/>
    <mergeCell ref="A526:G526"/>
    <mergeCell ref="A527:G527"/>
    <mergeCell ref="A528:G528"/>
    <mergeCell ref="A529:G529"/>
    <mergeCell ref="A530:G530"/>
    <mergeCell ref="C531:G531"/>
    <mergeCell ref="D532:G532"/>
    <mergeCell ref="B533:E533"/>
    <mergeCell ref="B534:E534"/>
    <mergeCell ref="A492:G492"/>
    <mergeCell ref="A493:G493"/>
    <mergeCell ref="A494:G494"/>
    <mergeCell ref="A495:G495"/>
    <mergeCell ref="C496:G496"/>
    <mergeCell ref="D497:G497"/>
    <mergeCell ref="B498:E498"/>
    <mergeCell ref="B499:E499"/>
    <mergeCell ref="A521:B521"/>
    <mergeCell ref="C521:D521"/>
    <mergeCell ref="A459:G459"/>
    <mergeCell ref="A460:G460"/>
    <mergeCell ref="C461:G461"/>
    <mergeCell ref="D462:G462"/>
    <mergeCell ref="B463:E463"/>
    <mergeCell ref="B464:E464"/>
    <mergeCell ref="A486:B486"/>
    <mergeCell ref="C486:D486"/>
    <mergeCell ref="A491:G491"/>
    <mergeCell ref="C426:G426"/>
    <mergeCell ref="D427:G427"/>
    <mergeCell ref="B428:E428"/>
    <mergeCell ref="B429:E429"/>
    <mergeCell ref="A451:B451"/>
    <mergeCell ref="C451:D451"/>
    <mergeCell ref="A456:G456"/>
    <mergeCell ref="A457:G457"/>
    <mergeCell ref="A458:G458"/>
    <mergeCell ref="B394:E394"/>
    <mergeCell ref="B395:E395"/>
    <mergeCell ref="A417:B417"/>
    <mergeCell ref="C417:D417"/>
    <mergeCell ref="A421:G421"/>
    <mergeCell ref="A422:G422"/>
    <mergeCell ref="A423:G423"/>
    <mergeCell ref="A424:G424"/>
    <mergeCell ref="A425:G425"/>
    <mergeCell ref="A381:B381"/>
    <mergeCell ref="C381:D381"/>
    <mergeCell ref="A387:G387"/>
    <mergeCell ref="A388:G388"/>
    <mergeCell ref="A389:G389"/>
    <mergeCell ref="A390:G390"/>
    <mergeCell ref="A391:G391"/>
    <mergeCell ref="C392:G392"/>
    <mergeCell ref="D393:G393"/>
    <mergeCell ref="A351:G351"/>
    <mergeCell ref="A352:G352"/>
    <mergeCell ref="A353:G353"/>
    <mergeCell ref="A354:G354"/>
    <mergeCell ref="A355:G355"/>
    <mergeCell ref="C356:G356"/>
    <mergeCell ref="D357:G357"/>
    <mergeCell ref="B358:E358"/>
    <mergeCell ref="B359:E359"/>
    <mergeCell ref="A320:G320"/>
    <mergeCell ref="A321:G321"/>
    <mergeCell ref="A322:G322"/>
    <mergeCell ref="A323:G323"/>
    <mergeCell ref="C324:G324"/>
    <mergeCell ref="D325:G325"/>
    <mergeCell ref="B326:E326"/>
    <mergeCell ref="B327:E327"/>
    <mergeCell ref="A349:B349"/>
    <mergeCell ref="C349:D349"/>
    <mergeCell ref="A289:G289"/>
    <mergeCell ref="A290:G290"/>
    <mergeCell ref="C291:G291"/>
    <mergeCell ref="D292:G292"/>
    <mergeCell ref="B293:E293"/>
    <mergeCell ref="B294:E294"/>
    <mergeCell ref="A316:B316"/>
    <mergeCell ref="C316:D316"/>
    <mergeCell ref="A319:G319"/>
    <mergeCell ref="C256:G256"/>
    <mergeCell ref="D257:G257"/>
    <mergeCell ref="B258:E258"/>
    <mergeCell ref="B259:E259"/>
    <mergeCell ref="A281:B281"/>
    <mergeCell ref="C281:D281"/>
    <mergeCell ref="A286:G286"/>
    <mergeCell ref="A287:G287"/>
    <mergeCell ref="A288:G288"/>
    <mergeCell ref="B222:E222"/>
    <mergeCell ref="B223:E223"/>
    <mergeCell ref="A245:B245"/>
    <mergeCell ref="C245:D245"/>
    <mergeCell ref="A251:G251"/>
    <mergeCell ref="A252:G252"/>
    <mergeCell ref="A253:G253"/>
    <mergeCell ref="A254:G254"/>
    <mergeCell ref="A255:G255"/>
    <mergeCell ref="A211:B211"/>
    <mergeCell ref="C211:D211"/>
    <mergeCell ref="A215:G215"/>
    <mergeCell ref="A216:G216"/>
    <mergeCell ref="A217:G217"/>
    <mergeCell ref="A218:G218"/>
    <mergeCell ref="A219:G219"/>
    <mergeCell ref="C220:G220"/>
    <mergeCell ref="D221:G221"/>
    <mergeCell ref="A181:G181"/>
    <mergeCell ref="A182:G182"/>
    <mergeCell ref="A183:G183"/>
    <mergeCell ref="A184:G184"/>
    <mergeCell ref="A185:G185"/>
    <mergeCell ref="C186:G186"/>
    <mergeCell ref="B187:D187"/>
    <mergeCell ref="B188:E188"/>
    <mergeCell ref="B189:D189"/>
    <mergeCell ref="A147:G147"/>
    <mergeCell ref="A148:G148"/>
    <mergeCell ref="A149:G149"/>
    <mergeCell ref="A150:G150"/>
    <mergeCell ref="C151:G151"/>
    <mergeCell ref="B152:D152"/>
    <mergeCell ref="B153:E153"/>
    <mergeCell ref="B154:D154"/>
    <mergeCell ref="A176:B176"/>
    <mergeCell ref="C176:D176"/>
    <mergeCell ref="A113:G113"/>
    <mergeCell ref="A114:G114"/>
    <mergeCell ref="C115:G115"/>
    <mergeCell ref="B116:D116"/>
    <mergeCell ref="B117:E117"/>
    <mergeCell ref="B118:E118"/>
    <mergeCell ref="A140:B140"/>
    <mergeCell ref="C140:D140"/>
    <mergeCell ref="A146:G146"/>
    <mergeCell ref="C80:G80"/>
    <mergeCell ref="B81:D81"/>
    <mergeCell ref="B82:E82"/>
    <mergeCell ref="B83:E83"/>
    <mergeCell ref="A105:B105"/>
    <mergeCell ref="C105:D105"/>
    <mergeCell ref="A110:G110"/>
    <mergeCell ref="A111:G111"/>
    <mergeCell ref="A112:G112"/>
    <mergeCell ref="B46:E46"/>
    <mergeCell ref="B47:E47"/>
    <mergeCell ref="A69:B69"/>
    <mergeCell ref="C69:D69"/>
    <mergeCell ref="A75:G75"/>
    <mergeCell ref="A76:G76"/>
    <mergeCell ref="A77:G77"/>
    <mergeCell ref="A78:G78"/>
    <mergeCell ref="A79:G79"/>
    <mergeCell ref="A34:B34"/>
    <mergeCell ref="C34:D34"/>
    <mergeCell ref="A39:G39"/>
    <mergeCell ref="A40:G40"/>
    <mergeCell ref="A41:G41"/>
    <mergeCell ref="A42:G42"/>
    <mergeCell ref="A43:G43"/>
    <mergeCell ref="C44:G44"/>
    <mergeCell ref="B45:D45"/>
    <mergeCell ref="A4:G4"/>
    <mergeCell ref="A5:G5"/>
    <mergeCell ref="A6:G6"/>
    <mergeCell ref="A7:G7"/>
    <mergeCell ref="A8:G8"/>
    <mergeCell ref="C9:G9"/>
    <mergeCell ref="B10:D10"/>
    <mergeCell ref="B11:D11"/>
    <mergeCell ref="B12:F12"/>
    <mergeCell ref="A626:B626"/>
    <mergeCell ref="C626:D626"/>
    <mergeCell ref="A596:G596"/>
    <mergeCell ref="A597:G597"/>
    <mergeCell ref="A598:G598"/>
    <mergeCell ref="A599:G599"/>
    <mergeCell ref="A600:G600"/>
    <mergeCell ref="C601:G601"/>
    <mergeCell ref="D602:G602"/>
    <mergeCell ref="B603:E603"/>
    <mergeCell ref="B604:E604"/>
    <mergeCell ref="A661:B661"/>
    <mergeCell ref="C661:D661"/>
    <mergeCell ref="A631:G631"/>
    <mergeCell ref="A632:G632"/>
    <mergeCell ref="A633:G633"/>
    <mergeCell ref="A634:G634"/>
    <mergeCell ref="A635:G635"/>
    <mergeCell ref="C636:G636"/>
    <mergeCell ref="D637:G637"/>
    <mergeCell ref="B638:E638"/>
    <mergeCell ref="B639:E639"/>
  </mergeCells>
  <pageMargins left="0" right="0" top="0.56000000000000005" bottom="0" header="0" footer="0"/>
  <pageSetup paperSize="9" scale="8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2"/>
  <sheetViews>
    <sheetView topLeftCell="A4" zoomScale="85" zoomScaleNormal="85" workbookViewId="0">
      <selection activeCell="L10" sqref="L10"/>
    </sheetView>
  </sheetViews>
  <sheetFormatPr defaultColWidth="9" defaultRowHeight="15"/>
  <cols>
    <col min="2" max="2" width="13.7109375" customWidth="1"/>
    <col min="3" max="3" width="37.42578125" customWidth="1"/>
    <col min="5" max="5" width="15.42578125" customWidth="1"/>
    <col min="6" max="6" width="15.28515625" customWidth="1"/>
    <col min="7" max="7" width="15.140625" customWidth="1"/>
    <col min="8" max="8" width="22.28515625" customWidth="1"/>
    <col min="9" max="10" width="9.140625" style="8"/>
    <col min="11" max="11" width="14" style="8" customWidth="1"/>
    <col min="16" max="16" width="7.5703125" customWidth="1"/>
    <col min="17" max="17" width="7.42578125" style="8" customWidth="1"/>
  </cols>
  <sheetData>
    <row r="1" spans="1:11" ht="21" customHeight="1"/>
    <row r="2" spans="1:11" ht="15.75">
      <c r="A2" s="279" t="s">
        <v>0</v>
      </c>
      <c r="B2" s="279"/>
      <c r="C2" s="279"/>
      <c r="D2" s="279"/>
      <c r="E2" s="279"/>
      <c r="F2" s="279"/>
      <c r="G2" s="279"/>
      <c r="H2" s="279"/>
      <c r="I2" s="3"/>
      <c r="J2" s="3"/>
      <c r="K2" s="112"/>
    </row>
    <row r="3" spans="1:11" ht="17.25">
      <c r="A3" s="279" t="s">
        <v>1</v>
      </c>
      <c r="B3" s="279"/>
      <c r="C3" s="279"/>
      <c r="D3" s="279"/>
      <c r="E3" s="279"/>
      <c r="F3" s="279"/>
      <c r="G3" s="279"/>
      <c r="H3" s="279"/>
      <c r="I3" s="3"/>
      <c r="J3" s="3"/>
      <c r="K3" s="58"/>
    </row>
    <row r="4" spans="1:11" ht="15.75">
      <c r="A4" s="279" t="s">
        <v>2</v>
      </c>
      <c r="B4" s="279"/>
      <c r="C4" s="279"/>
      <c r="D4" s="279"/>
      <c r="E4" s="279"/>
      <c r="F4" s="279"/>
      <c r="G4" s="279"/>
      <c r="H4" s="279"/>
      <c r="I4" s="3"/>
      <c r="J4" s="3"/>
      <c r="K4" s="59"/>
    </row>
    <row r="5" spans="1:11" ht="15.75">
      <c r="A5" s="279" t="s">
        <v>4</v>
      </c>
      <c r="B5" s="279"/>
      <c r="C5" s="279"/>
      <c r="D5" s="279"/>
      <c r="E5" s="279"/>
      <c r="F5" s="279"/>
      <c r="G5" s="279"/>
      <c r="H5" s="279"/>
      <c r="I5" s="3"/>
      <c r="J5" s="3"/>
      <c r="K5" s="59"/>
    </row>
    <row r="6" spans="1:11" ht="15.75">
      <c r="A6" s="280" t="s">
        <v>6</v>
      </c>
      <c r="B6" s="280"/>
      <c r="C6" s="280"/>
      <c r="D6" s="280"/>
      <c r="E6" s="280"/>
      <c r="F6" s="280"/>
      <c r="G6" s="280"/>
      <c r="H6" s="280"/>
      <c r="I6" s="3"/>
      <c r="J6" s="3"/>
      <c r="K6" s="59"/>
    </row>
    <row r="7" spans="1:11" ht="27.75">
      <c r="A7" s="9"/>
      <c r="B7" s="9"/>
      <c r="C7" s="9"/>
      <c r="D7" s="281" t="s">
        <v>576</v>
      </c>
      <c r="E7" s="281"/>
      <c r="F7" s="281"/>
      <c r="G7" s="281"/>
      <c r="H7" s="281"/>
      <c r="I7" s="3"/>
      <c r="J7" s="3"/>
      <c r="K7" s="59"/>
    </row>
    <row r="8" spans="1:11" ht="15.75">
      <c r="A8" s="11" t="s">
        <v>358</v>
      </c>
      <c r="B8" s="1"/>
      <c r="C8" s="11"/>
      <c r="D8" s="13"/>
      <c r="E8" s="286"/>
      <c r="F8" s="286"/>
      <c r="G8" s="286"/>
      <c r="H8" s="286"/>
      <c r="I8" s="15"/>
      <c r="J8" s="15"/>
      <c r="K8" s="59"/>
    </row>
    <row r="9" spans="1:11" ht="15.75">
      <c r="A9" s="11" t="s">
        <v>9</v>
      </c>
      <c r="B9" s="11"/>
      <c r="C9" s="286"/>
      <c r="D9" s="286"/>
      <c r="E9" s="286"/>
      <c r="F9" s="16"/>
      <c r="G9" s="11"/>
      <c r="H9" s="16"/>
      <c r="I9" s="20" t="s">
        <v>161</v>
      </c>
      <c r="J9" s="20"/>
      <c r="K9" s="62"/>
    </row>
    <row r="10" spans="1:11" ht="15.75">
      <c r="A10" s="11" t="s">
        <v>11</v>
      </c>
      <c r="B10" s="11"/>
      <c r="C10" s="289"/>
      <c r="D10" s="289"/>
      <c r="E10" s="289"/>
      <c r="F10" s="289"/>
      <c r="G10" s="18"/>
      <c r="H10" s="19" t="s">
        <v>13</v>
      </c>
      <c r="I10" s="3"/>
      <c r="J10" s="3"/>
      <c r="K10" s="59"/>
    </row>
    <row r="11" spans="1:11" ht="15.75">
      <c r="A11" s="21" t="s">
        <v>14</v>
      </c>
      <c r="B11" s="21"/>
      <c r="C11" s="21" t="s">
        <v>16</v>
      </c>
      <c r="D11" s="21"/>
      <c r="E11" s="22" t="s">
        <v>18</v>
      </c>
      <c r="F11" s="23" t="s">
        <v>19</v>
      </c>
      <c r="G11" s="23" t="s">
        <v>20</v>
      </c>
      <c r="H11" s="21" t="s">
        <v>21</v>
      </c>
      <c r="I11" s="3"/>
      <c r="J11" s="175"/>
      <c r="K11" s="59"/>
    </row>
    <row r="12" spans="1:11">
      <c r="A12" s="24">
        <v>1</v>
      </c>
      <c r="B12" s="171"/>
      <c r="C12" s="172" t="s">
        <v>23</v>
      </c>
      <c r="D12" s="26"/>
      <c r="E12" s="27">
        <v>79305</v>
      </c>
      <c r="F12" s="28">
        <f t="shared" ref="F12:F23" si="0">E12*D12</f>
        <v>0</v>
      </c>
      <c r="G12" s="29">
        <v>0</v>
      </c>
      <c r="H12" s="30">
        <f t="shared" ref="H12:H29" si="1">F12-F12*G12</f>
        <v>0</v>
      </c>
      <c r="I12" s="31">
        <f>E12/1.08</f>
        <v>73430.555555555547</v>
      </c>
      <c r="J12" s="31"/>
      <c r="K12" s="59">
        <f t="shared" ref="K12:K29" si="2">I12*D12</f>
        <v>0</v>
      </c>
    </row>
    <row r="13" spans="1:11">
      <c r="A13" s="24">
        <v>2</v>
      </c>
      <c r="B13" s="173"/>
      <c r="C13" s="25" t="s">
        <v>25</v>
      </c>
      <c r="D13" s="32"/>
      <c r="E13" s="33">
        <v>128591</v>
      </c>
      <c r="F13" s="28">
        <f t="shared" si="0"/>
        <v>0</v>
      </c>
      <c r="G13" s="29">
        <v>0</v>
      </c>
      <c r="H13" s="30">
        <f t="shared" si="1"/>
        <v>0</v>
      </c>
      <c r="I13" s="31">
        <f t="shared" ref="I13:I29" si="3">E13/1.08</f>
        <v>119065.74074074073</v>
      </c>
      <c r="J13" s="128"/>
      <c r="K13" s="59">
        <f t="shared" si="2"/>
        <v>0</v>
      </c>
    </row>
    <row r="14" spans="1:11">
      <c r="A14" s="24">
        <v>3</v>
      </c>
      <c r="B14" s="173"/>
      <c r="C14" s="25" t="s">
        <v>26</v>
      </c>
      <c r="D14" s="88"/>
      <c r="E14" s="27">
        <v>60043</v>
      </c>
      <c r="F14" s="28">
        <f t="shared" si="0"/>
        <v>0</v>
      </c>
      <c r="G14" s="29">
        <v>0</v>
      </c>
      <c r="H14" s="30">
        <f t="shared" si="1"/>
        <v>0</v>
      </c>
      <c r="I14" s="31">
        <f t="shared" si="3"/>
        <v>55595.370370370365</v>
      </c>
      <c r="J14" s="31"/>
      <c r="K14" s="59">
        <f t="shared" si="2"/>
        <v>0</v>
      </c>
    </row>
    <row r="15" spans="1:11">
      <c r="A15" s="24">
        <v>4</v>
      </c>
      <c r="B15" s="24"/>
      <c r="C15" s="25" t="s">
        <v>27</v>
      </c>
      <c r="D15" s="106"/>
      <c r="E15" s="27">
        <v>115781</v>
      </c>
      <c r="F15" s="28">
        <f t="shared" si="0"/>
        <v>0</v>
      </c>
      <c r="G15" s="124">
        <v>0</v>
      </c>
      <c r="H15" s="30">
        <f t="shared" si="1"/>
        <v>0</v>
      </c>
      <c r="I15" s="31">
        <f t="shared" si="3"/>
        <v>107204.62962962962</v>
      </c>
      <c r="J15" s="128"/>
      <c r="K15" s="59">
        <f t="shared" si="2"/>
        <v>0</v>
      </c>
    </row>
    <row r="16" spans="1:11">
      <c r="A16" s="24">
        <v>5</v>
      </c>
      <c r="B16" s="174"/>
      <c r="C16" s="172" t="s">
        <v>28</v>
      </c>
      <c r="D16" s="32"/>
      <c r="E16" s="27">
        <v>119943</v>
      </c>
      <c r="F16" s="28">
        <f t="shared" si="0"/>
        <v>0</v>
      </c>
      <c r="G16" s="124">
        <v>0</v>
      </c>
      <c r="H16" s="30">
        <f t="shared" si="1"/>
        <v>0</v>
      </c>
      <c r="I16" s="31">
        <f t="shared" si="3"/>
        <v>111058.33333333333</v>
      </c>
      <c r="J16" s="128"/>
      <c r="K16" s="59">
        <f t="shared" si="2"/>
        <v>0</v>
      </c>
    </row>
    <row r="17" spans="1:11">
      <c r="A17" s="24">
        <v>6</v>
      </c>
      <c r="B17" s="24"/>
      <c r="C17" s="25" t="s">
        <v>29</v>
      </c>
      <c r="D17" s="26"/>
      <c r="E17" s="27">
        <v>94810</v>
      </c>
      <c r="F17" s="28">
        <f t="shared" si="0"/>
        <v>0</v>
      </c>
      <c r="G17" s="29">
        <v>0</v>
      </c>
      <c r="H17" s="30">
        <f t="shared" si="1"/>
        <v>0</v>
      </c>
      <c r="I17" s="31">
        <f t="shared" si="3"/>
        <v>87787.037037037036</v>
      </c>
      <c r="J17" s="31"/>
      <c r="K17" s="59">
        <f t="shared" si="2"/>
        <v>0</v>
      </c>
    </row>
    <row r="18" spans="1:11">
      <c r="A18" s="24">
        <v>7</v>
      </c>
      <c r="B18" s="24"/>
      <c r="C18" s="25" t="s">
        <v>30</v>
      </c>
      <c r="D18" s="34"/>
      <c r="E18" s="27">
        <v>141396</v>
      </c>
      <c r="F18" s="28">
        <f t="shared" si="0"/>
        <v>0</v>
      </c>
      <c r="G18" s="29">
        <v>0</v>
      </c>
      <c r="H18" s="30">
        <f t="shared" si="1"/>
        <v>0</v>
      </c>
      <c r="I18" s="31">
        <f t="shared" si="3"/>
        <v>130922.22222222222</v>
      </c>
      <c r="J18" s="31"/>
      <c r="K18" s="59">
        <f t="shared" si="2"/>
        <v>0</v>
      </c>
    </row>
    <row r="19" spans="1:11">
      <c r="A19" s="24">
        <v>8</v>
      </c>
      <c r="B19" s="24"/>
      <c r="C19" s="25" t="s">
        <v>31</v>
      </c>
      <c r="D19" s="34"/>
      <c r="E19" s="27">
        <v>232931</v>
      </c>
      <c r="F19" s="28">
        <f t="shared" si="0"/>
        <v>0</v>
      </c>
      <c r="G19" s="29">
        <v>0</v>
      </c>
      <c r="H19" s="30">
        <f t="shared" si="1"/>
        <v>0</v>
      </c>
      <c r="I19" s="31">
        <f t="shared" si="3"/>
        <v>215676.85185185182</v>
      </c>
      <c r="J19" s="31"/>
      <c r="K19" s="59">
        <f t="shared" si="2"/>
        <v>0</v>
      </c>
    </row>
    <row r="20" spans="1:11">
      <c r="A20" s="24">
        <v>9</v>
      </c>
      <c r="B20" s="171"/>
      <c r="C20" s="172" t="s">
        <v>32</v>
      </c>
      <c r="D20" s="26"/>
      <c r="E20" s="33">
        <v>93150</v>
      </c>
      <c r="F20" s="28">
        <f t="shared" si="0"/>
        <v>0</v>
      </c>
      <c r="G20" s="29">
        <v>0</v>
      </c>
      <c r="H20" s="30">
        <f t="shared" si="1"/>
        <v>0</v>
      </c>
      <c r="I20" s="31">
        <f t="shared" si="3"/>
        <v>86250</v>
      </c>
      <c r="J20" s="31"/>
      <c r="K20" s="59">
        <f t="shared" si="2"/>
        <v>0</v>
      </c>
    </row>
    <row r="21" spans="1:11">
      <c r="A21" s="24">
        <v>10</v>
      </c>
      <c r="B21" s="174"/>
      <c r="C21" s="36" t="s">
        <v>33</v>
      </c>
      <c r="D21" s="37"/>
      <c r="E21" s="33">
        <v>101053</v>
      </c>
      <c r="F21" s="28">
        <f t="shared" si="0"/>
        <v>0</v>
      </c>
      <c r="G21" s="29">
        <v>0</v>
      </c>
      <c r="H21" s="30">
        <f t="shared" si="1"/>
        <v>0</v>
      </c>
      <c r="I21" s="31">
        <f t="shared" si="3"/>
        <v>93567.592592592584</v>
      </c>
      <c r="J21" s="31"/>
      <c r="K21" s="59">
        <f t="shared" si="2"/>
        <v>0</v>
      </c>
    </row>
    <row r="22" spans="1:11">
      <c r="A22" s="24">
        <v>11</v>
      </c>
      <c r="B22" s="171"/>
      <c r="C22" s="172" t="s">
        <v>34</v>
      </c>
      <c r="D22" s="37"/>
      <c r="E22" s="27">
        <v>54198</v>
      </c>
      <c r="F22" s="28">
        <f t="shared" si="0"/>
        <v>0</v>
      </c>
      <c r="G22" s="29">
        <v>0</v>
      </c>
      <c r="H22" s="30">
        <f t="shared" si="1"/>
        <v>0</v>
      </c>
      <c r="I22" s="31">
        <f t="shared" si="3"/>
        <v>50183.333333333328</v>
      </c>
      <c r="J22" s="31"/>
      <c r="K22" s="59">
        <f t="shared" si="2"/>
        <v>0</v>
      </c>
    </row>
    <row r="23" spans="1:11">
      <c r="A23" s="24">
        <v>12</v>
      </c>
      <c r="B23" s="24"/>
      <c r="C23" s="25" t="s">
        <v>35</v>
      </c>
      <c r="D23" s="37"/>
      <c r="E23" s="27">
        <v>49680</v>
      </c>
      <c r="F23" s="28">
        <f t="shared" si="0"/>
        <v>0</v>
      </c>
      <c r="G23" s="29">
        <v>0</v>
      </c>
      <c r="H23" s="30">
        <f t="shared" si="1"/>
        <v>0</v>
      </c>
      <c r="I23" s="31">
        <f t="shared" si="3"/>
        <v>46000</v>
      </c>
      <c r="J23" s="31"/>
      <c r="K23" s="59">
        <f t="shared" si="2"/>
        <v>0</v>
      </c>
    </row>
    <row r="24" spans="1:11">
      <c r="A24" s="24">
        <v>13</v>
      </c>
      <c r="B24" s="24"/>
      <c r="C24" s="25" t="s">
        <v>36</v>
      </c>
      <c r="D24" s="37"/>
      <c r="E24" s="38">
        <v>64152</v>
      </c>
      <c r="F24" s="28">
        <f t="shared" ref="F24:F29" si="4">E24*D24</f>
        <v>0</v>
      </c>
      <c r="G24" s="29">
        <v>0</v>
      </c>
      <c r="H24" s="30">
        <f t="shared" si="1"/>
        <v>0</v>
      </c>
      <c r="I24" s="31">
        <f t="shared" si="3"/>
        <v>59399.999999999993</v>
      </c>
      <c r="J24" s="31"/>
      <c r="K24" s="59">
        <f t="shared" si="2"/>
        <v>0</v>
      </c>
    </row>
    <row r="25" spans="1:11">
      <c r="A25" s="24">
        <v>14</v>
      </c>
      <c r="B25" s="24"/>
      <c r="C25" s="25" t="s">
        <v>37</v>
      </c>
      <c r="D25" s="37"/>
      <c r="E25" s="38">
        <v>65934</v>
      </c>
      <c r="F25" s="28">
        <f t="shared" si="4"/>
        <v>0</v>
      </c>
      <c r="G25" s="29">
        <v>0</v>
      </c>
      <c r="H25" s="30">
        <f t="shared" si="1"/>
        <v>0</v>
      </c>
      <c r="I25" s="31">
        <f t="shared" si="3"/>
        <v>61049.999999999993</v>
      </c>
      <c r="J25" s="31"/>
      <c r="K25" s="59">
        <f t="shared" si="2"/>
        <v>0</v>
      </c>
    </row>
    <row r="26" spans="1:11">
      <c r="A26" s="24">
        <v>15</v>
      </c>
      <c r="B26" s="24"/>
      <c r="C26" s="25" t="s">
        <v>38</v>
      </c>
      <c r="D26" s="37"/>
      <c r="E26" s="38">
        <v>76626</v>
      </c>
      <c r="F26" s="28">
        <f t="shared" si="4"/>
        <v>0</v>
      </c>
      <c r="G26" s="29">
        <v>0</v>
      </c>
      <c r="H26" s="30">
        <f t="shared" si="1"/>
        <v>0</v>
      </c>
      <c r="I26" s="31">
        <f t="shared" si="3"/>
        <v>70950</v>
      </c>
      <c r="J26" s="31"/>
      <c r="K26" s="59">
        <f t="shared" si="2"/>
        <v>0</v>
      </c>
    </row>
    <row r="27" spans="1:11">
      <c r="A27" s="24">
        <v>16</v>
      </c>
      <c r="B27" s="24"/>
      <c r="C27" s="25" t="s">
        <v>39</v>
      </c>
      <c r="D27" s="37"/>
      <c r="E27" s="38">
        <v>80190</v>
      </c>
      <c r="F27" s="28">
        <f t="shared" si="4"/>
        <v>0</v>
      </c>
      <c r="G27" s="29">
        <v>0</v>
      </c>
      <c r="H27" s="30">
        <f t="shared" si="1"/>
        <v>0</v>
      </c>
      <c r="I27" s="31">
        <f t="shared" si="3"/>
        <v>74250</v>
      </c>
      <c r="J27" s="31"/>
      <c r="K27" s="59">
        <f t="shared" si="2"/>
        <v>0</v>
      </c>
    </row>
    <row r="28" spans="1:11">
      <c r="A28" s="24">
        <v>17</v>
      </c>
      <c r="B28" s="24"/>
      <c r="C28" s="25" t="s">
        <v>40</v>
      </c>
      <c r="D28" s="37"/>
      <c r="E28" s="38">
        <v>113832</v>
      </c>
      <c r="F28" s="28">
        <f t="shared" si="4"/>
        <v>0</v>
      </c>
      <c r="G28" s="124">
        <v>0</v>
      </c>
      <c r="H28" s="30">
        <f t="shared" si="1"/>
        <v>0</v>
      </c>
      <c r="I28" s="31">
        <f t="shared" si="3"/>
        <v>105400</v>
      </c>
      <c r="J28" s="128"/>
      <c r="K28" s="59">
        <f t="shared" si="2"/>
        <v>0</v>
      </c>
    </row>
    <row r="29" spans="1:11">
      <c r="A29" s="24">
        <v>18</v>
      </c>
      <c r="B29" s="24"/>
      <c r="C29" s="25" t="s">
        <v>41</v>
      </c>
      <c r="D29" s="37"/>
      <c r="E29" s="39">
        <v>98010</v>
      </c>
      <c r="F29" s="28">
        <f t="shared" si="4"/>
        <v>0</v>
      </c>
      <c r="G29" s="124">
        <v>0</v>
      </c>
      <c r="H29" s="30">
        <f t="shared" si="1"/>
        <v>0</v>
      </c>
      <c r="I29" s="31">
        <f t="shared" si="3"/>
        <v>90750</v>
      </c>
      <c r="J29" s="128"/>
      <c r="K29" s="59">
        <f t="shared" si="2"/>
        <v>0</v>
      </c>
    </row>
    <row r="30" spans="1:11" ht="17.25">
      <c r="A30" s="40"/>
      <c r="B30" s="40"/>
      <c r="C30" s="41" t="s">
        <v>42</v>
      </c>
      <c r="D30" s="42">
        <f>SUM(D12:D29)</f>
        <v>0</v>
      </c>
      <c r="E30" s="42"/>
      <c r="F30" s="43">
        <f>SUM(F12:F29)</f>
        <v>0</v>
      </c>
      <c r="G30" s="43"/>
      <c r="H30" s="44">
        <f>SUM(H12:H29)</f>
        <v>0</v>
      </c>
      <c r="I30" s="45"/>
      <c r="J30" s="45"/>
      <c r="K30" s="64">
        <f>SUM(K12:K29)</f>
        <v>0</v>
      </c>
    </row>
    <row r="31" spans="1:11" ht="31.5">
      <c r="A31" s="46"/>
      <c r="B31" s="46"/>
      <c r="C31" s="47"/>
      <c r="D31" s="48"/>
      <c r="E31" s="48"/>
      <c r="F31" s="49"/>
      <c r="G31" s="49"/>
      <c r="H31" s="50"/>
      <c r="I31" s="51"/>
      <c r="J31" s="51"/>
      <c r="K31" s="65">
        <f>K30*0.08</f>
        <v>0</v>
      </c>
    </row>
    <row r="32" spans="1:11" ht="18">
      <c r="A32" s="283" t="s">
        <v>43</v>
      </c>
      <c r="B32" s="283"/>
      <c r="C32" s="283"/>
      <c r="D32" s="284" t="s">
        <v>44</v>
      </c>
      <c r="E32" s="284"/>
      <c r="F32" s="54"/>
      <c r="G32" s="54"/>
      <c r="H32" s="55" t="s">
        <v>45</v>
      </c>
      <c r="I32" s="56"/>
      <c r="J32" s="56"/>
      <c r="K32" s="66">
        <f>SUM(K30:K31)</f>
        <v>0</v>
      </c>
    </row>
  </sheetData>
  <mergeCells count="11">
    <mergeCell ref="D7:H7"/>
    <mergeCell ref="E8:H8"/>
    <mergeCell ref="C9:E9"/>
    <mergeCell ref="C10:F10"/>
    <mergeCell ref="A32:C32"/>
    <mergeCell ref="D32:E32"/>
    <mergeCell ref="A2:H2"/>
    <mergeCell ref="A3:H3"/>
    <mergeCell ref="A4:H4"/>
    <mergeCell ref="A5:H5"/>
    <mergeCell ref="A6:H6"/>
  </mergeCells>
  <pageMargins left="0.7" right="0.7" top="0.75" bottom="0.75" header="0.3" footer="0.3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493"/>
  <sheetViews>
    <sheetView topLeftCell="A477" zoomScale="91" zoomScaleNormal="91" workbookViewId="0">
      <selection activeCell="M489" sqref="M489"/>
    </sheetView>
  </sheetViews>
  <sheetFormatPr defaultColWidth="9" defaultRowHeight="15"/>
  <cols>
    <col min="2" max="2" width="28.28515625" customWidth="1"/>
    <col min="4" max="4" width="16.42578125" customWidth="1"/>
    <col min="5" max="5" width="21.5703125" customWidth="1"/>
    <col min="7" max="7" width="19" customWidth="1"/>
    <col min="10" max="10" width="12.28515625" customWidth="1"/>
  </cols>
  <sheetData>
    <row r="2" spans="1:11">
      <c r="H2" s="8"/>
      <c r="I2" s="8"/>
      <c r="J2" s="8"/>
      <c r="K2" s="8"/>
    </row>
    <row r="3" spans="1:11" ht="15.75">
      <c r="A3" s="279" t="s">
        <v>0</v>
      </c>
      <c r="B3" s="279"/>
      <c r="C3" s="279"/>
      <c r="D3" s="279"/>
      <c r="E3" s="279"/>
      <c r="F3" s="279"/>
      <c r="G3" s="279"/>
      <c r="H3" s="3"/>
      <c r="I3" s="3"/>
      <c r="J3" s="112"/>
      <c r="K3" s="8"/>
    </row>
    <row r="4" spans="1:11" ht="17.25">
      <c r="A4" s="279" t="s">
        <v>1</v>
      </c>
      <c r="B4" s="279"/>
      <c r="C4" s="279"/>
      <c r="D4" s="279"/>
      <c r="E4" s="279"/>
      <c r="F4" s="279"/>
      <c r="G4" s="279"/>
      <c r="H4" s="3"/>
      <c r="I4" s="3"/>
      <c r="J4" s="58"/>
      <c r="K4" s="8"/>
    </row>
    <row r="5" spans="1:11" ht="15.75">
      <c r="A5" s="279" t="s">
        <v>2</v>
      </c>
      <c r="B5" s="279"/>
      <c r="C5" s="279"/>
      <c r="D5" s="279"/>
      <c r="E5" s="279"/>
      <c r="F5" s="279"/>
      <c r="G5" s="279"/>
      <c r="H5" s="3"/>
      <c r="I5" s="3"/>
      <c r="J5" s="59"/>
      <c r="K5" s="8"/>
    </row>
    <row r="6" spans="1:11" ht="15.75">
      <c r="A6" s="279" t="s">
        <v>4</v>
      </c>
      <c r="B6" s="279"/>
      <c r="C6" s="279"/>
      <c r="D6" s="279"/>
      <c r="E6" s="279"/>
      <c r="F6" s="279"/>
      <c r="G6" s="279"/>
      <c r="H6" s="3"/>
      <c r="I6" s="3" t="s">
        <v>602</v>
      </c>
      <c r="J6" s="59"/>
      <c r="K6" s="8"/>
    </row>
    <row r="7" spans="1:11" ht="15.75">
      <c r="A7" s="280" t="s">
        <v>6</v>
      </c>
      <c r="B7" s="280"/>
      <c r="C7" s="280"/>
      <c r="D7" s="280"/>
      <c r="E7" s="280"/>
      <c r="F7" s="280"/>
      <c r="G7" s="280"/>
      <c r="H7" s="3"/>
      <c r="I7" s="3" t="s">
        <v>603</v>
      </c>
      <c r="J7" s="59"/>
      <c r="K7" s="8"/>
    </row>
    <row r="8" spans="1:11" ht="27.75">
      <c r="A8" s="9"/>
      <c r="B8" s="9"/>
      <c r="C8" s="281" t="s">
        <v>576</v>
      </c>
      <c r="D8" s="281"/>
      <c r="E8" s="281"/>
      <c r="F8" s="281"/>
      <c r="G8" s="281"/>
      <c r="H8" s="3"/>
      <c r="I8" s="3"/>
      <c r="J8" s="59"/>
      <c r="K8" s="8"/>
    </row>
    <row r="9" spans="1:11" ht="15.75">
      <c r="A9" s="11" t="s">
        <v>358</v>
      </c>
      <c r="B9" s="12"/>
      <c r="C9" s="13"/>
      <c r="D9" s="286"/>
      <c r="E9" s="286"/>
      <c r="F9" s="286"/>
      <c r="G9" s="286"/>
      <c r="H9" s="15"/>
      <c r="I9" s="15"/>
      <c r="J9" s="59"/>
      <c r="K9" s="8"/>
    </row>
    <row r="10" spans="1:11" ht="15.75">
      <c r="A10" s="11" t="s">
        <v>604</v>
      </c>
      <c r="B10" s="11"/>
      <c r="C10" s="11"/>
      <c r="D10" s="11"/>
      <c r="E10" s="16"/>
      <c r="F10" s="11"/>
      <c r="G10" s="16"/>
      <c r="H10" s="20" t="s">
        <v>161</v>
      </c>
      <c r="I10" s="20"/>
      <c r="J10" s="62"/>
      <c r="K10" s="8"/>
    </row>
    <row r="11" spans="1:11" ht="15.75">
      <c r="A11" s="11" t="s">
        <v>11</v>
      </c>
      <c r="B11" s="289" t="s">
        <v>605</v>
      </c>
      <c r="C11" s="289"/>
      <c r="D11" s="289"/>
      <c r="E11" s="289"/>
      <c r="F11" s="18"/>
      <c r="G11" s="19" t="s">
        <v>13</v>
      </c>
      <c r="H11" s="3"/>
      <c r="I11" s="3"/>
      <c r="J11" s="59"/>
      <c r="K11" s="8"/>
    </row>
    <row r="12" spans="1:11" ht="15.75">
      <c r="A12" s="21" t="s">
        <v>14</v>
      </c>
      <c r="B12" s="21" t="s">
        <v>16</v>
      </c>
      <c r="C12" s="21" t="s">
        <v>17</v>
      </c>
      <c r="D12" s="22" t="s">
        <v>18</v>
      </c>
      <c r="E12" s="23" t="s">
        <v>19</v>
      </c>
      <c r="F12" s="23" t="s">
        <v>20</v>
      </c>
      <c r="G12" s="21" t="s">
        <v>21</v>
      </c>
      <c r="H12" s="3"/>
      <c r="I12" s="3"/>
      <c r="J12" s="59"/>
      <c r="K12" s="8"/>
    </row>
    <row r="13" spans="1:11">
      <c r="A13" s="24">
        <v>1</v>
      </c>
      <c r="B13" s="25" t="s">
        <v>23</v>
      </c>
      <c r="C13" s="26">
        <v>6</v>
      </c>
      <c r="D13" s="27">
        <v>79305</v>
      </c>
      <c r="E13" s="28">
        <f>D13*C13</f>
        <v>475830</v>
      </c>
      <c r="F13" s="29">
        <v>0.05</v>
      </c>
      <c r="G13" s="30">
        <f>E13-E13*F13</f>
        <v>452038.5</v>
      </c>
      <c r="H13" s="31">
        <f>D13/1.08*0.95</f>
        <v>69759.027777777766</v>
      </c>
      <c r="I13" s="31"/>
      <c r="J13" s="59">
        <f t="shared" ref="J13:J30" si="0">H13*C13</f>
        <v>418554.16666666663</v>
      </c>
      <c r="K13" s="8"/>
    </row>
    <row r="14" spans="1:11">
      <c r="A14" s="24">
        <v>2</v>
      </c>
      <c r="B14" s="25" t="s">
        <v>25</v>
      </c>
      <c r="C14" s="32"/>
      <c r="D14" s="33">
        <v>128591</v>
      </c>
      <c r="E14" s="28">
        <f t="shared" ref="E14:E30" si="1">D14*C14</f>
        <v>0</v>
      </c>
      <c r="F14" s="29">
        <v>0.05</v>
      </c>
      <c r="G14" s="30">
        <f t="shared" ref="G14:G30" si="2">E14-E14*F14</f>
        <v>0</v>
      </c>
      <c r="H14" s="31">
        <f t="shared" ref="H14:H30" si="3">D14/1.08*0.95</f>
        <v>113112.45370370369</v>
      </c>
      <c r="I14" s="31"/>
      <c r="J14" s="59">
        <f t="shared" si="0"/>
        <v>0</v>
      </c>
      <c r="K14" s="8"/>
    </row>
    <row r="15" spans="1:11">
      <c r="A15" s="24">
        <v>3</v>
      </c>
      <c r="B15" s="25" t="s">
        <v>26</v>
      </c>
      <c r="C15" s="88"/>
      <c r="D15" s="27">
        <v>60043</v>
      </c>
      <c r="E15" s="28">
        <f t="shared" si="1"/>
        <v>0</v>
      </c>
      <c r="F15" s="29">
        <v>0.05</v>
      </c>
      <c r="G15" s="30">
        <f t="shared" si="2"/>
        <v>0</v>
      </c>
      <c r="H15" s="31">
        <f t="shared" si="3"/>
        <v>52815.601851851847</v>
      </c>
      <c r="I15" s="128"/>
      <c r="J15" s="59">
        <f t="shared" si="0"/>
        <v>0</v>
      </c>
      <c r="K15" s="8"/>
    </row>
    <row r="16" spans="1:11">
      <c r="A16" s="24">
        <v>4</v>
      </c>
      <c r="B16" s="25" t="s">
        <v>27</v>
      </c>
      <c r="C16" s="35"/>
      <c r="D16" s="27">
        <v>115781</v>
      </c>
      <c r="E16" s="28">
        <f t="shared" si="1"/>
        <v>0</v>
      </c>
      <c r="F16" s="29">
        <v>0.05</v>
      </c>
      <c r="G16" s="30">
        <f t="shared" si="2"/>
        <v>0</v>
      </c>
      <c r="H16" s="31">
        <f t="shared" si="3"/>
        <v>101844.39814814813</v>
      </c>
      <c r="I16" s="31"/>
      <c r="J16" s="59">
        <f t="shared" si="0"/>
        <v>0</v>
      </c>
      <c r="K16" s="8"/>
    </row>
    <row r="17" spans="1:11">
      <c r="A17" s="168">
        <v>5</v>
      </c>
      <c r="B17" s="25" t="s">
        <v>28</v>
      </c>
      <c r="C17" s="37">
        <v>3</v>
      </c>
      <c r="D17" s="27">
        <v>119943</v>
      </c>
      <c r="E17" s="156">
        <f t="shared" si="1"/>
        <v>359829</v>
      </c>
      <c r="F17" s="29">
        <v>0.05</v>
      </c>
      <c r="G17" s="30">
        <f t="shared" si="2"/>
        <v>341837.55</v>
      </c>
      <c r="H17" s="31">
        <f t="shared" si="3"/>
        <v>105505.41666666666</v>
      </c>
      <c r="I17" s="170"/>
      <c r="J17" s="59">
        <f t="shared" si="0"/>
        <v>316516.25</v>
      </c>
      <c r="K17" s="8"/>
    </row>
    <row r="18" spans="1:11">
      <c r="A18" s="24">
        <v>6</v>
      </c>
      <c r="B18" s="25" t="s">
        <v>29</v>
      </c>
      <c r="C18" s="26"/>
      <c r="D18" s="27">
        <v>94810</v>
      </c>
      <c r="E18" s="28">
        <f t="shared" si="1"/>
        <v>0</v>
      </c>
      <c r="F18" s="29">
        <v>0.05</v>
      </c>
      <c r="G18" s="30">
        <f t="shared" si="2"/>
        <v>0</v>
      </c>
      <c r="H18" s="31">
        <f t="shared" si="3"/>
        <v>83397.685185185182</v>
      </c>
      <c r="I18" s="31"/>
      <c r="J18" s="59">
        <f t="shared" si="0"/>
        <v>0</v>
      </c>
      <c r="K18" s="8"/>
    </row>
    <row r="19" spans="1:11">
      <c r="A19" s="24">
        <v>7</v>
      </c>
      <c r="B19" s="25" t="s">
        <v>30</v>
      </c>
      <c r="C19" s="34"/>
      <c r="D19" s="27">
        <v>141396</v>
      </c>
      <c r="E19" s="28">
        <f t="shared" si="1"/>
        <v>0</v>
      </c>
      <c r="F19" s="29">
        <v>0.05</v>
      </c>
      <c r="G19" s="30">
        <f t="shared" si="2"/>
        <v>0</v>
      </c>
      <c r="H19" s="31">
        <f t="shared" si="3"/>
        <v>124376.11111111111</v>
      </c>
      <c r="I19" s="31"/>
      <c r="J19" s="59">
        <f t="shared" si="0"/>
        <v>0</v>
      </c>
      <c r="K19" s="8"/>
    </row>
    <row r="20" spans="1:11">
      <c r="A20" s="24">
        <v>8</v>
      </c>
      <c r="B20" s="25" t="s">
        <v>31</v>
      </c>
      <c r="C20" s="26"/>
      <c r="D20" s="27">
        <v>232931</v>
      </c>
      <c r="E20" s="28">
        <f t="shared" si="1"/>
        <v>0</v>
      </c>
      <c r="F20" s="29">
        <v>0.05</v>
      </c>
      <c r="G20" s="30">
        <f t="shared" si="2"/>
        <v>0</v>
      </c>
      <c r="H20" s="31">
        <f t="shared" si="3"/>
        <v>204893.00925925921</v>
      </c>
      <c r="I20" s="31"/>
      <c r="J20" s="59">
        <f t="shared" si="0"/>
        <v>0</v>
      </c>
      <c r="K20" s="8"/>
    </row>
    <row r="21" spans="1:11">
      <c r="A21" s="24">
        <v>9</v>
      </c>
      <c r="B21" s="36" t="s">
        <v>32</v>
      </c>
      <c r="C21" s="26"/>
      <c r="D21" s="27">
        <v>101534</v>
      </c>
      <c r="E21" s="28">
        <f t="shared" si="1"/>
        <v>0</v>
      </c>
      <c r="F21" s="29">
        <v>0.05</v>
      </c>
      <c r="G21" s="30">
        <f t="shared" si="2"/>
        <v>0</v>
      </c>
      <c r="H21" s="31">
        <f t="shared" si="3"/>
        <v>89312.314814814818</v>
      </c>
      <c r="I21" s="31"/>
      <c r="J21" s="59">
        <f t="shared" si="0"/>
        <v>0</v>
      </c>
      <c r="K21" s="8"/>
    </row>
    <row r="22" spans="1:11">
      <c r="A22" s="24">
        <v>10</v>
      </c>
      <c r="B22" s="36" t="s">
        <v>33</v>
      </c>
      <c r="C22" s="37"/>
      <c r="D22" s="33">
        <v>110148</v>
      </c>
      <c r="E22" s="28">
        <f t="shared" si="1"/>
        <v>0</v>
      </c>
      <c r="F22" s="29">
        <v>0.05</v>
      </c>
      <c r="G22" s="30">
        <f t="shared" si="2"/>
        <v>0</v>
      </c>
      <c r="H22" s="31">
        <f t="shared" si="3"/>
        <v>96889.444444444423</v>
      </c>
      <c r="I22" s="31"/>
      <c r="J22" s="59">
        <f t="shared" si="0"/>
        <v>0</v>
      </c>
      <c r="K22" s="8"/>
    </row>
    <row r="23" spans="1:11">
      <c r="A23" s="168">
        <v>11</v>
      </c>
      <c r="B23" s="25" t="s">
        <v>34</v>
      </c>
      <c r="C23" s="37">
        <v>6</v>
      </c>
      <c r="D23" s="27">
        <v>54198</v>
      </c>
      <c r="E23" s="156">
        <f t="shared" si="1"/>
        <v>325188</v>
      </c>
      <c r="F23" s="29">
        <v>0.05</v>
      </c>
      <c r="G23" s="30">
        <f t="shared" si="2"/>
        <v>308928.59999999998</v>
      </c>
      <c r="H23" s="31">
        <f t="shared" si="3"/>
        <v>47674.166666666657</v>
      </c>
      <c r="I23" s="170"/>
      <c r="J23" s="59">
        <f t="shared" si="0"/>
        <v>286044.99999999994</v>
      </c>
      <c r="K23" s="8"/>
    </row>
    <row r="24" spans="1:11">
      <c r="A24" s="24">
        <v>12</v>
      </c>
      <c r="B24" s="25" t="s">
        <v>35</v>
      </c>
      <c r="C24" s="37">
        <v>6</v>
      </c>
      <c r="D24" s="27">
        <v>49680</v>
      </c>
      <c r="E24" s="28">
        <f t="shared" si="1"/>
        <v>298080</v>
      </c>
      <c r="F24" s="29">
        <v>0.05</v>
      </c>
      <c r="G24" s="30">
        <f t="shared" si="2"/>
        <v>283176</v>
      </c>
      <c r="H24" s="31">
        <f t="shared" si="3"/>
        <v>43700</v>
      </c>
      <c r="I24" s="128"/>
      <c r="J24" s="59">
        <f t="shared" si="0"/>
        <v>262200</v>
      </c>
      <c r="K24" s="8"/>
    </row>
    <row r="25" spans="1:11">
      <c r="A25" s="24">
        <v>13</v>
      </c>
      <c r="B25" s="25" t="s">
        <v>36</v>
      </c>
      <c r="C25" s="37"/>
      <c r="D25" s="38">
        <v>64152</v>
      </c>
      <c r="E25" s="28">
        <f t="shared" si="1"/>
        <v>0</v>
      </c>
      <c r="F25" s="29">
        <v>0.05</v>
      </c>
      <c r="G25" s="30">
        <f t="shared" si="2"/>
        <v>0</v>
      </c>
      <c r="H25" s="31">
        <f t="shared" si="3"/>
        <v>56429.999999999993</v>
      </c>
      <c r="I25" s="31"/>
      <c r="J25" s="59">
        <f t="shared" si="0"/>
        <v>0</v>
      </c>
      <c r="K25" s="8"/>
    </row>
    <row r="26" spans="1:11">
      <c r="A26" s="24">
        <v>14</v>
      </c>
      <c r="B26" s="25" t="s">
        <v>37</v>
      </c>
      <c r="C26" s="37"/>
      <c r="D26" s="38">
        <v>65934</v>
      </c>
      <c r="E26" s="28">
        <f t="shared" si="1"/>
        <v>0</v>
      </c>
      <c r="F26" s="29">
        <v>0.05</v>
      </c>
      <c r="G26" s="30">
        <f t="shared" si="2"/>
        <v>0</v>
      </c>
      <c r="H26" s="31">
        <f t="shared" si="3"/>
        <v>57997.499999999993</v>
      </c>
      <c r="I26" s="31"/>
      <c r="J26" s="59">
        <f t="shared" si="0"/>
        <v>0</v>
      </c>
      <c r="K26" s="8"/>
    </row>
    <row r="27" spans="1:11">
      <c r="A27" s="24">
        <v>15</v>
      </c>
      <c r="B27" s="25" t="s">
        <v>38</v>
      </c>
      <c r="C27" s="37"/>
      <c r="D27" s="38">
        <v>76626</v>
      </c>
      <c r="E27" s="28">
        <f t="shared" si="1"/>
        <v>0</v>
      </c>
      <c r="F27" s="29">
        <v>0.05</v>
      </c>
      <c r="G27" s="30">
        <f t="shared" si="2"/>
        <v>0</v>
      </c>
      <c r="H27" s="31">
        <f t="shared" si="3"/>
        <v>67402.5</v>
      </c>
      <c r="I27" s="31"/>
      <c r="J27" s="59">
        <f t="shared" si="0"/>
        <v>0</v>
      </c>
      <c r="K27" s="8"/>
    </row>
    <row r="28" spans="1:11">
      <c r="A28" s="24">
        <v>16</v>
      </c>
      <c r="B28" s="25" t="s">
        <v>39</v>
      </c>
      <c r="C28" s="37"/>
      <c r="D28" s="38">
        <v>80190</v>
      </c>
      <c r="E28" s="28">
        <f t="shared" si="1"/>
        <v>0</v>
      </c>
      <c r="F28" s="29">
        <v>0.05</v>
      </c>
      <c r="G28" s="30">
        <f t="shared" si="2"/>
        <v>0</v>
      </c>
      <c r="H28" s="31">
        <f t="shared" si="3"/>
        <v>70537.5</v>
      </c>
      <c r="I28" s="31"/>
      <c r="J28" s="59">
        <f t="shared" si="0"/>
        <v>0</v>
      </c>
      <c r="K28" s="8"/>
    </row>
    <row r="29" spans="1:11">
      <c r="A29" s="24">
        <v>17</v>
      </c>
      <c r="B29" s="25" t="s">
        <v>40</v>
      </c>
      <c r="C29" s="37">
        <v>3</v>
      </c>
      <c r="D29" s="38">
        <v>113832</v>
      </c>
      <c r="E29" s="28">
        <f t="shared" si="1"/>
        <v>341496</v>
      </c>
      <c r="F29" s="29">
        <v>0.05</v>
      </c>
      <c r="G29" s="30">
        <f t="shared" si="2"/>
        <v>324421.2</v>
      </c>
      <c r="H29" s="31">
        <f t="shared" si="3"/>
        <v>100130</v>
      </c>
      <c r="I29" s="31"/>
      <c r="J29" s="59">
        <f t="shared" si="0"/>
        <v>300390</v>
      </c>
      <c r="K29" s="8"/>
    </row>
    <row r="30" spans="1:11">
      <c r="A30" s="24">
        <v>18</v>
      </c>
      <c r="B30" s="25" t="s">
        <v>41</v>
      </c>
      <c r="C30" s="37">
        <v>3</v>
      </c>
      <c r="D30" s="39">
        <v>98010</v>
      </c>
      <c r="E30" s="28">
        <f t="shared" si="1"/>
        <v>294030</v>
      </c>
      <c r="F30" s="29">
        <v>0.05</v>
      </c>
      <c r="G30" s="30">
        <f t="shared" si="2"/>
        <v>279328.5</v>
      </c>
      <c r="H30" s="31">
        <f t="shared" si="3"/>
        <v>86212.5</v>
      </c>
      <c r="I30" s="31"/>
      <c r="J30" s="59">
        <f t="shared" si="0"/>
        <v>258637.5</v>
      </c>
      <c r="K30" s="8"/>
    </row>
    <row r="31" spans="1:11" ht="17.25">
      <c r="A31" s="40"/>
      <c r="B31" s="41" t="s">
        <v>42</v>
      </c>
      <c r="C31" s="42">
        <f>SUM(C13:C30)</f>
        <v>27</v>
      </c>
      <c r="D31" s="42"/>
      <c r="E31" s="43">
        <f>SUM(E13:E30)</f>
        <v>2094453</v>
      </c>
      <c r="F31" s="43"/>
      <c r="G31" s="44">
        <f>SUM(G13:G30)</f>
        <v>1989730.3499999999</v>
      </c>
      <c r="H31" s="45"/>
      <c r="I31" s="45"/>
      <c r="J31" s="64">
        <f>SUM(J13:J30)</f>
        <v>1842342.9166666665</v>
      </c>
      <c r="K31" s="8"/>
    </row>
    <row r="32" spans="1:11" ht="31.5">
      <c r="A32" s="46"/>
      <c r="B32" s="47"/>
      <c r="C32" s="48"/>
      <c r="D32" s="48"/>
      <c r="E32" s="49"/>
      <c r="F32" s="49"/>
      <c r="G32" s="50"/>
      <c r="H32" s="51"/>
      <c r="I32" s="51"/>
      <c r="J32" s="65">
        <f>J31*0.08</f>
        <v>147387.43333333332</v>
      </c>
      <c r="K32" s="8"/>
    </row>
    <row r="33" spans="1:11" ht="18">
      <c r="A33" s="283" t="s">
        <v>43</v>
      </c>
      <c r="B33" s="283"/>
      <c r="C33" s="284" t="s">
        <v>44</v>
      </c>
      <c r="D33" s="284"/>
      <c r="E33" s="54"/>
      <c r="F33" s="54"/>
      <c r="G33" s="55" t="s">
        <v>45</v>
      </c>
      <c r="H33" s="56"/>
      <c r="I33" s="56"/>
      <c r="J33" s="66">
        <f>SUM(J31:J32)</f>
        <v>1989730.3499999999</v>
      </c>
      <c r="K33" s="8"/>
    </row>
    <row r="34" spans="1:11">
      <c r="H34" s="8"/>
      <c r="I34" s="8"/>
      <c r="J34" s="8"/>
      <c r="K34" s="8"/>
    </row>
    <row r="37" spans="1:11" ht="15.75">
      <c r="A37" s="279" t="s">
        <v>0</v>
      </c>
      <c r="B37" s="279"/>
      <c r="C37" s="279"/>
      <c r="D37" s="279"/>
      <c r="E37" s="279"/>
      <c r="F37" s="279"/>
      <c r="G37" s="279"/>
      <c r="H37" s="3"/>
      <c r="I37" s="3"/>
      <c r="J37" s="112"/>
      <c r="K37" s="8"/>
    </row>
    <row r="38" spans="1:11" ht="17.25">
      <c r="A38" s="279" t="s">
        <v>1</v>
      </c>
      <c r="B38" s="279"/>
      <c r="C38" s="279"/>
      <c r="D38" s="279"/>
      <c r="E38" s="279"/>
      <c r="F38" s="279"/>
      <c r="G38" s="279"/>
      <c r="H38" s="3"/>
      <c r="I38" s="3"/>
      <c r="J38" s="58"/>
      <c r="K38" s="8"/>
    </row>
    <row r="39" spans="1:11" ht="15.75">
      <c r="A39" s="279" t="s">
        <v>2</v>
      </c>
      <c r="B39" s="279"/>
      <c r="C39" s="279"/>
      <c r="D39" s="279"/>
      <c r="E39" s="279"/>
      <c r="F39" s="279"/>
      <c r="G39" s="279"/>
      <c r="H39" s="3"/>
      <c r="I39" s="3"/>
      <c r="J39" s="59"/>
      <c r="K39" s="8"/>
    </row>
    <row r="40" spans="1:11" ht="15.75">
      <c r="A40" s="279" t="s">
        <v>4</v>
      </c>
      <c r="B40" s="279"/>
      <c r="C40" s="279"/>
      <c r="D40" s="279"/>
      <c r="E40" s="279"/>
      <c r="F40" s="279"/>
      <c r="G40" s="279"/>
      <c r="H40" s="3"/>
      <c r="I40" s="3" t="s">
        <v>602</v>
      </c>
      <c r="J40" s="59"/>
      <c r="K40" s="8"/>
    </row>
    <row r="41" spans="1:11" ht="15.75">
      <c r="A41" s="280" t="s">
        <v>6</v>
      </c>
      <c r="B41" s="280"/>
      <c r="C41" s="280"/>
      <c r="D41" s="280"/>
      <c r="E41" s="280"/>
      <c r="F41" s="280"/>
      <c r="G41" s="280"/>
      <c r="H41" s="3"/>
      <c r="I41" s="3" t="s">
        <v>603</v>
      </c>
      <c r="J41" s="59"/>
      <c r="K41" s="8"/>
    </row>
    <row r="42" spans="1:11" ht="27.75">
      <c r="A42" s="9"/>
      <c r="B42" s="9"/>
      <c r="C42" s="281" t="s">
        <v>576</v>
      </c>
      <c r="D42" s="281"/>
      <c r="E42" s="281"/>
      <c r="F42" s="281"/>
      <c r="G42" s="281"/>
      <c r="H42" s="3"/>
      <c r="I42" s="3"/>
      <c r="J42" s="59"/>
      <c r="K42" s="8"/>
    </row>
    <row r="43" spans="1:11" ht="15.75">
      <c r="A43" s="11" t="s">
        <v>358</v>
      </c>
      <c r="B43" s="12"/>
      <c r="C43" s="13"/>
      <c r="D43" s="286"/>
      <c r="E43" s="286"/>
      <c r="F43" s="286"/>
      <c r="G43" s="286"/>
      <c r="H43" s="15"/>
      <c r="I43" s="15"/>
      <c r="J43" s="59"/>
      <c r="K43" s="8"/>
    </row>
    <row r="44" spans="1:11" ht="15.75">
      <c r="A44" s="11" t="s">
        <v>604</v>
      </c>
      <c r="B44" s="11"/>
      <c r="C44" s="11"/>
      <c r="D44" s="11"/>
      <c r="E44" s="16"/>
      <c r="F44" s="11"/>
      <c r="G44" s="16"/>
      <c r="H44" s="20" t="s">
        <v>161</v>
      </c>
      <c r="I44" s="20"/>
      <c r="J44" s="62"/>
      <c r="K44" s="8"/>
    </row>
    <row r="45" spans="1:11" ht="15.75">
      <c r="A45" s="11" t="s">
        <v>11</v>
      </c>
      <c r="B45" s="289" t="s">
        <v>606</v>
      </c>
      <c r="C45" s="289"/>
      <c r="D45" s="289"/>
      <c r="E45" s="289"/>
      <c r="F45" s="18"/>
      <c r="G45" s="19" t="s">
        <v>13</v>
      </c>
      <c r="H45" s="3"/>
      <c r="I45" s="3"/>
      <c r="J45" s="59"/>
      <c r="K45" s="8"/>
    </row>
    <row r="46" spans="1:11" ht="15.75">
      <c r="A46" s="21" t="s">
        <v>14</v>
      </c>
      <c r="B46" s="21" t="s">
        <v>16</v>
      </c>
      <c r="C46" s="21" t="s">
        <v>17</v>
      </c>
      <c r="D46" s="22" t="s">
        <v>18</v>
      </c>
      <c r="E46" s="23" t="s">
        <v>19</v>
      </c>
      <c r="F46" s="23" t="s">
        <v>20</v>
      </c>
      <c r="G46" s="21" t="s">
        <v>21</v>
      </c>
      <c r="H46" s="3"/>
      <c r="I46" s="3"/>
      <c r="J46" s="59"/>
      <c r="K46" s="8"/>
    </row>
    <row r="47" spans="1:11">
      <c r="A47" s="24">
        <v>1</v>
      </c>
      <c r="B47" s="25" t="s">
        <v>23</v>
      </c>
      <c r="C47" s="26">
        <v>6</v>
      </c>
      <c r="D47" s="27">
        <v>79305</v>
      </c>
      <c r="E47" s="28">
        <f>D47*C47</f>
        <v>475830</v>
      </c>
      <c r="F47" s="29">
        <v>0.05</v>
      </c>
      <c r="G47" s="30">
        <f>E47-E47*F47</f>
        <v>452038.5</v>
      </c>
      <c r="H47" s="31">
        <f>D47/1.08*0.95</f>
        <v>69759.027777777766</v>
      </c>
      <c r="I47" s="31"/>
      <c r="J47" s="59">
        <f t="shared" ref="J47:J64" si="4">H47*C47</f>
        <v>418554.16666666663</v>
      </c>
      <c r="K47" s="8"/>
    </row>
    <row r="48" spans="1:11">
      <c r="A48" s="24">
        <v>2</v>
      </c>
      <c r="B48" s="25" t="s">
        <v>25</v>
      </c>
      <c r="C48" s="32"/>
      <c r="D48" s="33">
        <v>128591</v>
      </c>
      <c r="E48" s="28">
        <f t="shared" ref="E48:E64" si="5">D48*C48</f>
        <v>0</v>
      </c>
      <c r="F48" s="29">
        <v>0.05</v>
      </c>
      <c r="G48" s="30">
        <f t="shared" ref="G48:G64" si="6">E48-E48*F48</f>
        <v>0</v>
      </c>
      <c r="H48" s="31">
        <f t="shared" ref="H48:H64" si="7">D48/1.08*0.95</f>
        <v>113112.45370370369</v>
      </c>
      <c r="I48" s="31"/>
      <c r="J48" s="59">
        <f t="shared" si="4"/>
        <v>0</v>
      </c>
      <c r="K48" s="8"/>
    </row>
    <row r="49" spans="1:11">
      <c r="A49" s="24">
        <v>3</v>
      </c>
      <c r="B49" s="25" t="s">
        <v>26</v>
      </c>
      <c r="C49" s="88"/>
      <c r="D49" s="27">
        <v>60043</v>
      </c>
      <c r="E49" s="28">
        <f t="shared" si="5"/>
        <v>0</v>
      </c>
      <c r="F49" s="29">
        <v>0.05</v>
      </c>
      <c r="G49" s="30">
        <f t="shared" si="6"/>
        <v>0</v>
      </c>
      <c r="H49" s="31">
        <f t="shared" si="7"/>
        <v>52815.601851851847</v>
      </c>
      <c r="I49" s="128"/>
      <c r="J49" s="59">
        <f t="shared" si="4"/>
        <v>0</v>
      </c>
      <c r="K49" s="8"/>
    </row>
    <row r="50" spans="1:11">
      <c r="A50" s="24">
        <v>4</v>
      </c>
      <c r="B50" s="25" t="s">
        <v>27</v>
      </c>
      <c r="C50" s="35"/>
      <c r="D50" s="27">
        <v>115781</v>
      </c>
      <c r="E50" s="28">
        <f t="shared" si="5"/>
        <v>0</v>
      </c>
      <c r="F50" s="29">
        <v>0.05</v>
      </c>
      <c r="G50" s="30">
        <f t="shared" si="6"/>
        <v>0</v>
      </c>
      <c r="H50" s="31">
        <f t="shared" si="7"/>
        <v>101844.39814814813</v>
      </c>
      <c r="I50" s="31"/>
      <c r="J50" s="59">
        <f t="shared" si="4"/>
        <v>0</v>
      </c>
      <c r="K50" s="8"/>
    </row>
    <row r="51" spans="1:11">
      <c r="A51" s="168">
        <v>5</v>
      </c>
      <c r="B51" s="25" t="s">
        <v>28</v>
      </c>
      <c r="C51" s="37">
        <v>3</v>
      </c>
      <c r="D51" s="27">
        <v>119943</v>
      </c>
      <c r="E51" s="156">
        <f t="shared" si="5"/>
        <v>359829</v>
      </c>
      <c r="F51" s="29">
        <v>0.05</v>
      </c>
      <c r="G51" s="30">
        <f t="shared" si="6"/>
        <v>341837.55</v>
      </c>
      <c r="H51" s="31">
        <f t="shared" si="7"/>
        <v>105505.41666666666</v>
      </c>
      <c r="I51" s="170"/>
      <c r="J51" s="59">
        <f t="shared" si="4"/>
        <v>316516.25</v>
      </c>
      <c r="K51" s="8"/>
    </row>
    <row r="52" spans="1:11">
      <c r="A52" s="24">
        <v>6</v>
      </c>
      <c r="B52" s="25" t="s">
        <v>29</v>
      </c>
      <c r="C52" s="26"/>
      <c r="D52" s="27">
        <v>94810</v>
      </c>
      <c r="E52" s="28">
        <f t="shared" si="5"/>
        <v>0</v>
      </c>
      <c r="F52" s="29">
        <v>0.05</v>
      </c>
      <c r="G52" s="30">
        <f t="shared" si="6"/>
        <v>0</v>
      </c>
      <c r="H52" s="31">
        <f t="shared" si="7"/>
        <v>83397.685185185182</v>
      </c>
      <c r="I52" s="31"/>
      <c r="J52" s="59">
        <f t="shared" si="4"/>
        <v>0</v>
      </c>
      <c r="K52" s="8"/>
    </row>
    <row r="53" spans="1:11">
      <c r="A53" s="24">
        <v>7</v>
      </c>
      <c r="B53" s="25" t="s">
        <v>30</v>
      </c>
      <c r="C53" s="34"/>
      <c r="D53" s="27">
        <v>141396</v>
      </c>
      <c r="E53" s="28">
        <f t="shared" si="5"/>
        <v>0</v>
      </c>
      <c r="F53" s="29">
        <v>0.05</v>
      </c>
      <c r="G53" s="30">
        <f t="shared" si="6"/>
        <v>0</v>
      </c>
      <c r="H53" s="31">
        <f t="shared" si="7"/>
        <v>124376.11111111111</v>
      </c>
      <c r="I53" s="31"/>
      <c r="J53" s="59">
        <f t="shared" si="4"/>
        <v>0</v>
      </c>
      <c r="K53" s="8"/>
    </row>
    <row r="54" spans="1:11">
      <c r="A54" s="24">
        <v>8</v>
      </c>
      <c r="B54" s="25" t="s">
        <v>31</v>
      </c>
      <c r="C54" s="26"/>
      <c r="D54" s="27">
        <v>232931</v>
      </c>
      <c r="E54" s="28">
        <f t="shared" si="5"/>
        <v>0</v>
      </c>
      <c r="F54" s="29">
        <v>0.05</v>
      </c>
      <c r="G54" s="30">
        <f t="shared" si="6"/>
        <v>0</v>
      </c>
      <c r="H54" s="31">
        <f t="shared" si="7"/>
        <v>204893.00925925921</v>
      </c>
      <c r="I54" s="31"/>
      <c r="J54" s="59">
        <f t="shared" si="4"/>
        <v>0</v>
      </c>
      <c r="K54" s="8"/>
    </row>
    <row r="55" spans="1:11">
      <c r="A55" s="24">
        <v>9</v>
      </c>
      <c r="B55" s="36" t="s">
        <v>32</v>
      </c>
      <c r="C55" s="26"/>
      <c r="D55" s="27">
        <v>101534</v>
      </c>
      <c r="E55" s="28">
        <f t="shared" si="5"/>
        <v>0</v>
      </c>
      <c r="F55" s="29">
        <v>0.05</v>
      </c>
      <c r="G55" s="30">
        <f t="shared" si="6"/>
        <v>0</v>
      </c>
      <c r="H55" s="31">
        <f t="shared" si="7"/>
        <v>89312.314814814818</v>
      </c>
      <c r="I55" s="31"/>
      <c r="J55" s="59">
        <f t="shared" si="4"/>
        <v>0</v>
      </c>
      <c r="K55" s="8"/>
    </row>
    <row r="56" spans="1:11">
      <c r="A56" s="24">
        <v>10</v>
      </c>
      <c r="B56" s="36" t="s">
        <v>33</v>
      </c>
      <c r="C56" s="37"/>
      <c r="D56" s="33">
        <v>110148</v>
      </c>
      <c r="E56" s="28">
        <f t="shared" si="5"/>
        <v>0</v>
      </c>
      <c r="F56" s="29">
        <v>0.05</v>
      </c>
      <c r="G56" s="30">
        <f t="shared" si="6"/>
        <v>0</v>
      </c>
      <c r="H56" s="31">
        <f t="shared" si="7"/>
        <v>96889.444444444423</v>
      </c>
      <c r="I56" s="31"/>
      <c r="J56" s="59">
        <f t="shared" si="4"/>
        <v>0</v>
      </c>
      <c r="K56" s="8"/>
    </row>
    <row r="57" spans="1:11">
      <c r="A57" s="168">
        <v>11</v>
      </c>
      <c r="B57" s="25" t="s">
        <v>34</v>
      </c>
      <c r="C57" s="37">
        <v>6</v>
      </c>
      <c r="D57" s="27">
        <v>54198</v>
      </c>
      <c r="E57" s="156">
        <f t="shared" si="5"/>
        <v>325188</v>
      </c>
      <c r="F57" s="29">
        <v>0.05</v>
      </c>
      <c r="G57" s="30">
        <f t="shared" si="6"/>
        <v>308928.59999999998</v>
      </c>
      <c r="H57" s="31">
        <f t="shared" si="7"/>
        <v>47674.166666666657</v>
      </c>
      <c r="I57" s="170"/>
      <c r="J57" s="59">
        <f t="shared" si="4"/>
        <v>286044.99999999994</v>
      </c>
      <c r="K57" s="8"/>
    </row>
    <row r="58" spans="1:11">
      <c r="A58" s="24">
        <v>12</v>
      </c>
      <c r="B58" s="25" t="s">
        <v>35</v>
      </c>
      <c r="C58" s="37">
        <v>6</v>
      </c>
      <c r="D58" s="27">
        <v>49680</v>
      </c>
      <c r="E58" s="28">
        <f t="shared" si="5"/>
        <v>298080</v>
      </c>
      <c r="F58" s="29">
        <v>0.05</v>
      </c>
      <c r="G58" s="30">
        <f t="shared" si="6"/>
        <v>283176</v>
      </c>
      <c r="H58" s="31">
        <f t="shared" si="7"/>
        <v>43700</v>
      </c>
      <c r="I58" s="128"/>
      <c r="J58" s="59">
        <f t="shared" si="4"/>
        <v>262200</v>
      </c>
      <c r="K58" s="8"/>
    </row>
    <row r="59" spans="1:11">
      <c r="A59" s="24">
        <v>13</v>
      </c>
      <c r="B59" s="25" t="s">
        <v>36</v>
      </c>
      <c r="C59" s="37"/>
      <c r="D59" s="38">
        <v>64152</v>
      </c>
      <c r="E59" s="28">
        <f t="shared" si="5"/>
        <v>0</v>
      </c>
      <c r="F59" s="29">
        <v>0.05</v>
      </c>
      <c r="G59" s="30">
        <f t="shared" si="6"/>
        <v>0</v>
      </c>
      <c r="H59" s="31">
        <f t="shared" si="7"/>
        <v>56429.999999999993</v>
      </c>
      <c r="I59" s="31"/>
      <c r="J59" s="59">
        <f t="shared" si="4"/>
        <v>0</v>
      </c>
      <c r="K59" s="8"/>
    </row>
    <row r="60" spans="1:11">
      <c r="A60" s="24">
        <v>14</v>
      </c>
      <c r="B60" s="25" t="s">
        <v>37</v>
      </c>
      <c r="C60" s="37"/>
      <c r="D60" s="38">
        <v>65934</v>
      </c>
      <c r="E60" s="28">
        <f t="shared" si="5"/>
        <v>0</v>
      </c>
      <c r="F60" s="29">
        <v>0.05</v>
      </c>
      <c r="G60" s="30">
        <f t="shared" si="6"/>
        <v>0</v>
      </c>
      <c r="H60" s="31">
        <f t="shared" si="7"/>
        <v>57997.499999999993</v>
      </c>
      <c r="I60" s="31"/>
      <c r="J60" s="59">
        <f t="shared" si="4"/>
        <v>0</v>
      </c>
      <c r="K60" s="8"/>
    </row>
    <row r="61" spans="1:11">
      <c r="A61" s="24">
        <v>15</v>
      </c>
      <c r="B61" s="25" t="s">
        <v>38</v>
      </c>
      <c r="C61" s="37"/>
      <c r="D61" s="38">
        <v>76626</v>
      </c>
      <c r="E61" s="28">
        <f t="shared" si="5"/>
        <v>0</v>
      </c>
      <c r="F61" s="29">
        <v>0.05</v>
      </c>
      <c r="G61" s="30">
        <f t="shared" si="6"/>
        <v>0</v>
      </c>
      <c r="H61" s="31">
        <f t="shared" si="7"/>
        <v>67402.5</v>
      </c>
      <c r="I61" s="31"/>
      <c r="J61" s="59">
        <f t="shared" si="4"/>
        <v>0</v>
      </c>
      <c r="K61" s="8"/>
    </row>
    <row r="62" spans="1:11">
      <c r="A62" s="24">
        <v>16</v>
      </c>
      <c r="B62" s="25" t="s">
        <v>39</v>
      </c>
      <c r="C62" s="37"/>
      <c r="D62" s="38">
        <v>80190</v>
      </c>
      <c r="E62" s="28">
        <f t="shared" si="5"/>
        <v>0</v>
      </c>
      <c r="F62" s="29">
        <v>0.05</v>
      </c>
      <c r="G62" s="30">
        <f t="shared" si="6"/>
        <v>0</v>
      </c>
      <c r="H62" s="31">
        <f t="shared" si="7"/>
        <v>70537.5</v>
      </c>
      <c r="I62" s="31"/>
      <c r="J62" s="59">
        <f t="shared" si="4"/>
        <v>0</v>
      </c>
      <c r="K62" s="8"/>
    </row>
    <row r="63" spans="1:11">
      <c r="A63" s="24">
        <v>17</v>
      </c>
      <c r="B63" s="25" t="s">
        <v>40</v>
      </c>
      <c r="C63" s="37">
        <v>3</v>
      </c>
      <c r="D63" s="38">
        <v>113832</v>
      </c>
      <c r="E63" s="28">
        <f t="shared" si="5"/>
        <v>341496</v>
      </c>
      <c r="F63" s="29">
        <v>0.05</v>
      </c>
      <c r="G63" s="30">
        <f t="shared" si="6"/>
        <v>324421.2</v>
      </c>
      <c r="H63" s="31">
        <f t="shared" si="7"/>
        <v>100130</v>
      </c>
      <c r="I63" s="31"/>
      <c r="J63" s="59">
        <f t="shared" si="4"/>
        <v>300390</v>
      </c>
      <c r="K63" s="8"/>
    </row>
    <row r="64" spans="1:11">
      <c r="A64" s="24">
        <v>18</v>
      </c>
      <c r="B64" s="25" t="s">
        <v>41</v>
      </c>
      <c r="C64" s="37">
        <v>3</v>
      </c>
      <c r="D64" s="39">
        <v>98010</v>
      </c>
      <c r="E64" s="28">
        <f t="shared" si="5"/>
        <v>294030</v>
      </c>
      <c r="F64" s="29">
        <v>0.05</v>
      </c>
      <c r="G64" s="30">
        <f t="shared" si="6"/>
        <v>279328.5</v>
      </c>
      <c r="H64" s="31">
        <f t="shared" si="7"/>
        <v>86212.5</v>
      </c>
      <c r="I64" s="31"/>
      <c r="J64" s="59">
        <f t="shared" si="4"/>
        <v>258637.5</v>
      </c>
      <c r="K64" s="8"/>
    </row>
    <row r="65" spans="1:11" ht="17.25">
      <c r="A65" s="40"/>
      <c r="B65" s="41" t="s">
        <v>42</v>
      </c>
      <c r="C65" s="42">
        <f>SUM(C47:C64)</f>
        <v>27</v>
      </c>
      <c r="D65" s="42"/>
      <c r="E65" s="43">
        <f>SUM(E47:E64)</f>
        <v>2094453</v>
      </c>
      <c r="F65" s="43"/>
      <c r="G65" s="44">
        <f>SUM(G47:G64)</f>
        <v>1989730.3499999999</v>
      </c>
      <c r="H65" s="45"/>
      <c r="I65" s="45"/>
      <c r="J65" s="64">
        <f>SUM(J47:J64)</f>
        <v>1842342.9166666665</v>
      </c>
      <c r="K65" s="8"/>
    </row>
    <row r="66" spans="1:11" ht="31.5">
      <c r="A66" s="46"/>
      <c r="B66" s="47"/>
      <c r="C66" s="48"/>
      <c r="D66" s="48"/>
      <c r="E66" s="49"/>
      <c r="F66" s="49"/>
      <c r="G66" s="50"/>
      <c r="H66" s="51"/>
      <c r="I66" s="51"/>
      <c r="J66" s="65">
        <f>J65*0.08</f>
        <v>147387.43333333332</v>
      </c>
      <c r="K66" s="8"/>
    </row>
    <row r="67" spans="1:11" ht="18">
      <c r="A67" s="283" t="s">
        <v>43</v>
      </c>
      <c r="B67" s="283"/>
      <c r="C67" s="284" t="s">
        <v>44</v>
      </c>
      <c r="D67" s="284"/>
      <c r="E67" s="54"/>
      <c r="F67" s="54"/>
      <c r="G67" s="55" t="s">
        <v>45</v>
      </c>
      <c r="H67" s="56"/>
      <c r="I67" s="56"/>
      <c r="J67" s="66">
        <f>SUM(J65:J66)</f>
        <v>1989730.3499999999</v>
      </c>
      <c r="K67" s="8"/>
    </row>
    <row r="68" spans="1:11">
      <c r="H68" s="8"/>
      <c r="I68" s="8"/>
      <c r="J68" s="8"/>
      <c r="K68" s="8"/>
    </row>
    <row r="72" spans="1:11" ht="15.75">
      <c r="A72" s="279" t="s">
        <v>0</v>
      </c>
      <c r="B72" s="279"/>
      <c r="C72" s="279"/>
      <c r="D72" s="279"/>
      <c r="E72" s="279"/>
      <c r="F72" s="279"/>
      <c r="G72" s="279"/>
      <c r="H72" s="3"/>
      <c r="I72" s="3"/>
      <c r="J72" s="112"/>
      <c r="K72" s="8"/>
    </row>
    <row r="73" spans="1:11" ht="17.25">
      <c r="A73" s="279" t="s">
        <v>1</v>
      </c>
      <c r="B73" s="279"/>
      <c r="C73" s="279"/>
      <c r="D73" s="279"/>
      <c r="E73" s="279"/>
      <c r="F73" s="279"/>
      <c r="G73" s="279"/>
      <c r="H73" s="3"/>
      <c r="I73" s="3"/>
      <c r="J73" s="58"/>
      <c r="K73" s="8"/>
    </row>
    <row r="74" spans="1:11" ht="15.75">
      <c r="A74" s="279" t="s">
        <v>2</v>
      </c>
      <c r="B74" s="279"/>
      <c r="C74" s="279"/>
      <c r="D74" s="279"/>
      <c r="E74" s="279"/>
      <c r="F74" s="279"/>
      <c r="G74" s="279"/>
      <c r="H74" s="3"/>
      <c r="I74" s="3"/>
      <c r="J74" s="59"/>
      <c r="K74" s="8"/>
    </row>
    <row r="75" spans="1:11" ht="15.75">
      <c r="A75" s="279" t="s">
        <v>4</v>
      </c>
      <c r="B75" s="279"/>
      <c r="C75" s="279"/>
      <c r="D75" s="279"/>
      <c r="E75" s="279"/>
      <c r="F75" s="279"/>
      <c r="G75" s="279"/>
      <c r="H75" s="3"/>
      <c r="I75" s="3" t="s">
        <v>602</v>
      </c>
      <c r="J75" s="59"/>
      <c r="K75" s="8"/>
    </row>
    <row r="76" spans="1:11" ht="15.75">
      <c r="A76" s="280" t="s">
        <v>6</v>
      </c>
      <c r="B76" s="280"/>
      <c r="C76" s="280"/>
      <c r="D76" s="280"/>
      <c r="E76" s="280"/>
      <c r="F76" s="280"/>
      <c r="G76" s="280"/>
      <c r="H76" s="3"/>
      <c r="I76" s="3" t="s">
        <v>603</v>
      </c>
      <c r="J76" s="59"/>
      <c r="K76" s="8"/>
    </row>
    <row r="77" spans="1:11" ht="27.75">
      <c r="A77" s="9"/>
      <c r="B77" s="9"/>
      <c r="C77" s="281" t="s">
        <v>576</v>
      </c>
      <c r="D77" s="281"/>
      <c r="E77" s="281"/>
      <c r="F77" s="281"/>
      <c r="G77" s="281"/>
      <c r="H77" s="3"/>
      <c r="I77" s="3"/>
      <c r="J77" s="59"/>
      <c r="K77" s="8"/>
    </row>
    <row r="78" spans="1:11" ht="15.75">
      <c r="A78" s="11" t="s">
        <v>358</v>
      </c>
      <c r="B78" s="12"/>
      <c r="C78" s="13"/>
      <c r="D78" s="286"/>
      <c r="E78" s="286"/>
      <c r="F78" s="286"/>
      <c r="G78" s="286"/>
      <c r="H78" s="15"/>
      <c r="I78" s="15"/>
      <c r="J78" s="59"/>
      <c r="K78" s="8"/>
    </row>
    <row r="79" spans="1:11" ht="15.75">
      <c r="A79" s="11" t="s">
        <v>604</v>
      </c>
      <c r="B79" s="11"/>
      <c r="C79" s="11"/>
      <c r="D79" s="11"/>
      <c r="E79" s="16"/>
      <c r="F79" s="11"/>
      <c r="G79" s="16"/>
      <c r="H79" s="20" t="s">
        <v>161</v>
      </c>
      <c r="I79" s="20"/>
      <c r="J79" s="62"/>
      <c r="K79" s="8"/>
    </row>
    <row r="80" spans="1:11" ht="15.75">
      <c r="A80" s="11" t="s">
        <v>11</v>
      </c>
      <c r="B80" s="289" t="s">
        <v>607</v>
      </c>
      <c r="C80" s="289"/>
      <c r="D80" s="289"/>
      <c r="E80" s="289"/>
      <c r="F80" s="18"/>
      <c r="G80" s="19" t="s">
        <v>13</v>
      </c>
      <c r="H80" s="3"/>
      <c r="I80" s="3"/>
      <c r="J80" s="59"/>
      <c r="K80" s="8"/>
    </row>
    <row r="81" spans="1:11" ht="15.75">
      <c r="A81" s="21" t="s">
        <v>14</v>
      </c>
      <c r="B81" s="21" t="s">
        <v>16</v>
      </c>
      <c r="C81" s="21" t="s">
        <v>17</v>
      </c>
      <c r="D81" s="22" t="s">
        <v>18</v>
      </c>
      <c r="E81" s="23" t="s">
        <v>19</v>
      </c>
      <c r="F81" s="23" t="s">
        <v>20</v>
      </c>
      <c r="G81" s="21" t="s">
        <v>21</v>
      </c>
      <c r="H81" s="3"/>
      <c r="I81" s="3"/>
      <c r="J81" s="59"/>
      <c r="K81" s="8"/>
    </row>
    <row r="82" spans="1:11">
      <c r="A82" s="24">
        <v>1</v>
      </c>
      <c r="B82" s="25" t="s">
        <v>23</v>
      </c>
      <c r="C82" s="26">
        <v>6</v>
      </c>
      <c r="D82" s="27">
        <v>79305</v>
      </c>
      <c r="E82" s="28">
        <f>D82*C82</f>
        <v>475830</v>
      </c>
      <c r="F82" s="29">
        <v>0.05</v>
      </c>
      <c r="G82" s="30">
        <f>E82-E82*F82</f>
        <v>452038.5</v>
      </c>
      <c r="H82" s="31">
        <f>D82/1.08*0.95</f>
        <v>69759.027777777766</v>
      </c>
      <c r="I82" s="31"/>
      <c r="J82" s="59">
        <f t="shared" ref="J82:J99" si="8">H82*C82</f>
        <v>418554.16666666663</v>
      </c>
      <c r="K82" s="8"/>
    </row>
    <row r="83" spans="1:11">
      <c r="A83" s="24">
        <v>2</v>
      </c>
      <c r="B83" s="25" t="s">
        <v>25</v>
      </c>
      <c r="C83" s="32"/>
      <c r="D83" s="33">
        <v>128591</v>
      </c>
      <c r="E83" s="28">
        <f t="shared" ref="E83:E99" si="9">D83*C83</f>
        <v>0</v>
      </c>
      <c r="F83" s="29">
        <v>0.05</v>
      </c>
      <c r="G83" s="30">
        <f t="shared" ref="G83:G99" si="10">E83-E83*F83</f>
        <v>0</v>
      </c>
      <c r="H83" s="31">
        <f t="shared" ref="H83:H99" si="11">D83/1.08*0.95</f>
        <v>113112.45370370369</v>
      </c>
      <c r="I83" s="31"/>
      <c r="J83" s="59">
        <f t="shared" si="8"/>
        <v>0</v>
      </c>
      <c r="K83" s="8"/>
    </row>
    <row r="84" spans="1:11">
      <c r="A84" s="24">
        <v>3</v>
      </c>
      <c r="B84" s="25" t="s">
        <v>26</v>
      </c>
      <c r="C84" s="88"/>
      <c r="D84" s="27">
        <v>60043</v>
      </c>
      <c r="E84" s="28">
        <f t="shared" si="9"/>
        <v>0</v>
      </c>
      <c r="F84" s="29">
        <v>0.05</v>
      </c>
      <c r="G84" s="30">
        <f t="shared" si="10"/>
        <v>0</v>
      </c>
      <c r="H84" s="31">
        <f t="shared" si="11"/>
        <v>52815.601851851847</v>
      </c>
      <c r="I84" s="128"/>
      <c r="J84" s="59">
        <f t="shared" si="8"/>
        <v>0</v>
      </c>
      <c r="K84" s="8"/>
    </row>
    <row r="85" spans="1:11">
      <c r="A85" s="24">
        <v>4</v>
      </c>
      <c r="B85" s="25" t="s">
        <v>27</v>
      </c>
      <c r="C85" s="35"/>
      <c r="D85" s="27">
        <v>115781</v>
      </c>
      <c r="E85" s="28">
        <f t="shared" si="9"/>
        <v>0</v>
      </c>
      <c r="F85" s="29">
        <v>0.05</v>
      </c>
      <c r="G85" s="30">
        <f t="shared" si="10"/>
        <v>0</v>
      </c>
      <c r="H85" s="31">
        <f t="shared" si="11"/>
        <v>101844.39814814813</v>
      </c>
      <c r="I85" s="31"/>
      <c r="J85" s="59">
        <f t="shared" si="8"/>
        <v>0</v>
      </c>
      <c r="K85" s="8"/>
    </row>
    <row r="86" spans="1:11">
      <c r="A86" s="168">
        <v>5</v>
      </c>
      <c r="B86" s="25" t="s">
        <v>28</v>
      </c>
      <c r="C86" s="37">
        <v>3</v>
      </c>
      <c r="D86" s="27">
        <v>119943</v>
      </c>
      <c r="E86" s="156">
        <f t="shared" si="9"/>
        <v>359829</v>
      </c>
      <c r="F86" s="29">
        <v>0.05</v>
      </c>
      <c r="G86" s="30">
        <f t="shared" si="10"/>
        <v>341837.55</v>
      </c>
      <c r="H86" s="31">
        <f t="shared" si="11"/>
        <v>105505.41666666666</v>
      </c>
      <c r="I86" s="170"/>
      <c r="J86" s="59">
        <f t="shared" si="8"/>
        <v>316516.25</v>
      </c>
      <c r="K86" s="8"/>
    </row>
    <row r="87" spans="1:11">
      <c r="A87" s="24">
        <v>6</v>
      </c>
      <c r="B87" s="25" t="s">
        <v>29</v>
      </c>
      <c r="C87" s="26"/>
      <c r="D87" s="27">
        <v>94810</v>
      </c>
      <c r="E87" s="28">
        <f t="shared" si="9"/>
        <v>0</v>
      </c>
      <c r="F87" s="29">
        <v>0.05</v>
      </c>
      <c r="G87" s="30">
        <f t="shared" si="10"/>
        <v>0</v>
      </c>
      <c r="H87" s="31">
        <f t="shared" si="11"/>
        <v>83397.685185185182</v>
      </c>
      <c r="I87" s="31"/>
      <c r="J87" s="59">
        <f t="shared" si="8"/>
        <v>0</v>
      </c>
      <c r="K87" s="8"/>
    </row>
    <row r="88" spans="1:11">
      <c r="A88" s="24">
        <v>7</v>
      </c>
      <c r="B88" s="25" t="s">
        <v>30</v>
      </c>
      <c r="C88" s="34"/>
      <c r="D88" s="27">
        <v>141396</v>
      </c>
      <c r="E88" s="28">
        <f t="shared" si="9"/>
        <v>0</v>
      </c>
      <c r="F88" s="29">
        <v>0.05</v>
      </c>
      <c r="G88" s="30">
        <f t="shared" si="10"/>
        <v>0</v>
      </c>
      <c r="H88" s="31">
        <f t="shared" si="11"/>
        <v>124376.11111111111</v>
      </c>
      <c r="I88" s="31"/>
      <c r="J88" s="59">
        <f t="shared" si="8"/>
        <v>0</v>
      </c>
      <c r="K88" s="8"/>
    </row>
    <row r="89" spans="1:11">
      <c r="A89" s="24">
        <v>8</v>
      </c>
      <c r="B89" s="25" t="s">
        <v>31</v>
      </c>
      <c r="C89" s="26"/>
      <c r="D89" s="27">
        <v>232931</v>
      </c>
      <c r="E89" s="28">
        <f t="shared" si="9"/>
        <v>0</v>
      </c>
      <c r="F89" s="29">
        <v>0.05</v>
      </c>
      <c r="G89" s="30">
        <f t="shared" si="10"/>
        <v>0</v>
      </c>
      <c r="H89" s="31">
        <f t="shared" si="11"/>
        <v>204893.00925925921</v>
      </c>
      <c r="I89" s="31"/>
      <c r="J89" s="59">
        <f t="shared" si="8"/>
        <v>0</v>
      </c>
      <c r="K89" s="8"/>
    </row>
    <row r="90" spans="1:11">
      <c r="A90" s="24">
        <v>9</v>
      </c>
      <c r="B90" s="36" t="s">
        <v>32</v>
      </c>
      <c r="C90" s="26"/>
      <c r="D90" s="27">
        <v>101534</v>
      </c>
      <c r="E90" s="28">
        <f t="shared" si="9"/>
        <v>0</v>
      </c>
      <c r="F90" s="29">
        <v>0.05</v>
      </c>
      <c r="G90" s="30">
        <f t="shared" si="10"/>
        <v>0</v>
      </c>
      <c r="H90" s="31">
        <f t="shared" si="11"/>
        <v>89312.314814814818</v>
      </c>
      <c r="I90" s="31"/>
      <c r="J90" s="59">
        <f t="shared" si="8"/>
        <v>0</v>
      </c>
      <c r="K90" s="8"/>
    </row>
    <row r="91" spans="1:11">
      <c r="A91" s="24">
        <v>10</v>
      </c>
      <c r="B91" s="36" t="s">
        <v>33</v>
      </c>
      <c r="C91" s="37"/>
      <c r="D91" s="33">
        <v>110148</v>
      </c>
      <c r="E91" s="28">
        <f t="shared" si="9"/>
        <v>0</v>
      </c>
      <c r="F91" s="29">
        <v>0.05</v>
      </c>
      <c r="G91" s="30">
        <f t="shared" si="10"/>
        <v>0</v>
      </c>
      <c r="H91" s="31">
        <f t="shared" si="11"/>
        <v>96889.444444444423</v>
      </c>
      <c r="I91" s="31"/>
      <c r="J91" s="59">
        <f t="shared" si="8"/>
        <v>0</v>
      </c>
      <c r="K91" s="8"/>
    </row>
    <row r="92" spans="1:11">
      <c r="A92" s="168">
        <v>11</v>
      </c>
      <c r="B92" s="25" t="s">
        <v>34</v>
      </c>
      <c r="C92" s="37">
        <v>6</v>
      </c>
      <c r="D92" s="27">
        <v>54198</v>
      </c>
      <c r="E92" s="156">
        <f t="shared" si="9"/>
        <v>325188</v>
      </c>
      <c r="F92" s="29">
        <v>0.05</v>
      </c>
      <c r="G92" s="30">
        <f t="shared" si="10"/>
        <v>308928.59999999998</v>
      </c>
      <c r="H92" s="31">
        <f t="shared" si="11"/>
        <v>47674.166666666657</v>
      </c>
      <c r="I92" s="170"/>
      <c r="J92" s="59">
        <f t="shared" si="8"/>
        <v>286044.99999999994</v>
      </c>
      <c r="K92" s="8"/>
    </row>
    <row r="93" spans="1:11">
      <c r="A93" s="24">
        <v>12</v>
      </c>
      <c r="B93" s="25" t="s">
        <v>35</v>
      </c>
      <c r="C93" s="37">
        <v>6</v>
      </c>
      <c r="D93" s="27">
        <v>49680</v>
      </c>
      <c r="E93" s="28">
        <f t="shared" si="9"/>
        <v>298080</v>
      </c>
      <c r="F93" s="29">
        <v>0.05</v>
      </c>
      <c r="G93" s="30">
        <f t="shared" si="10"/>
        <v>283176</v>
      </c>
      <c r="H93" s="31">
        <f t="shared" si="11"/>
        <v>43700</v>
      </c>
      <c r="I93" s="128"/>
      <c r="J93" s="59">
        <f t="shared" si="8"/>
        <v>262200</v>
      </c>
      <c r="K93" s="8"/>
    </row>
    <row r="94" spans="1:11">
      <c r="A94" s="24">
        <v>13</v>
      </c>
      <c r="B94" s="25" t="s">
        <v>36</v>
      </c>
      <c r="C94" s="37"/>
      <c r="D94" s="38">
        <v>64152</v>
      </c>
      <c r="E94" s="28">
        <f t="shared" si="9"/>
        <v>0</v>
      </c>
      <c r="F94" s="29">
        <v>0.05</v>
      </c>
      <c r="G94" s="30">
        <f t="shared" si="10"/>
        <v>0</v>
      </c>
      <c r="H94" s="31">
        <f t="shared" si="11"/>
        <v>56429.999999999993</v>
      </c>
      <c r="I94" s="31"/>
      <c r="J94" s="59">
        <f t="shared" si="8"/>
        <v>0</v>
      </c>
      <c r="K94" s="8"/>
    </row>
    <row r="95" spans="1:11">
      <c r="A95" s="24">
        <v>14</v>
      </c>
      <c r="B95" s="25" t="s">
        <v>37</v>
      </c>
      <c r="C95" s="37"/>
      <c r="D95" s="38">
        <v>65934</v>
      </c>
      <c r="E95" s="28">
        <f t="shared" si="9"/>
        <v>0</v>
      </c>
      <c r="F95" s="29">
        <v>0.05</v>
      </c>
      <c r="G95" s="30">
        <f t="shared" si="10"/>
        <v>0</v>
      </c>
      <c r="H95" s="31">
        <f t="shared" si="11"/>
        <v>57997.499999999993</v>
      </c>
      <c r="I95" s="31"/>
      <c r="J95" s="59">
        <f t="shared" si="8"/>
        <v>0</v>
      </c>
      <c r="K95" s="8"/>
    </row>
    <row r="96" spans="1:11">
      <c r="A96" s="24">
        <v>15</v>
      </c>
      <c r="B96" s="25" t="s">
        <v>38</v>
      </c>
      <c r="C96" s="37"/>
      <c r="D96" s="38">
        <v>76626</v>
      </c>
      <c r="E96" s="28">
        <f t="shared" si="9"/>
        <v>0</v>
      </c>
      <c r="F96" s="29">
        <v>0.05</v>
      </c>
      <c r="G96" s="30">
        <f t="shared" si="10"/>
        <v>0</v>
      </c>
      <c r="H96" s="31">
        <f t="shared" si="11"/>
        <v>67402.5</v>
      </c>
      <c r="I96" s="31"/>
      <c r="J96" s="59">
        <f t="shared" si="8"/>
        <v>0</v>
      </c>
      <c r="K96" s="8"/>
    </row>
    <row r="97" spans="1:11">
      <c r="A97" s="24">
        <v>16</v>
      </c>
      <c r="B97" s="25" t="s">
        <v>39</v>
      </c>
      <c r="C97" s="37"/>
      <c r="D97" s="38">
        <v>80190</v>
      </c>
      <c r="E97" s="28">
        <f t="shared" si="9"/>
        <v>0</v>
      </c>
      <c r="F97" s="29">
        <v>0.05</v>
      </c>
      <c r="G97" s="30">
        <f t="shared" si="10"/>
        <v>0</v>
      </c>
      <c r="H97" s="31">
        <f t="shared" si="11"/>
        <v>70537.5</v>
      </c>
      <c r="I97" s="31"/>
      <c r="J97" s="59">
        <f t="shared" si="8"/>
        <v>0</v>
      </c>
      <c r="K97" s="8"/>
    </row>
    <row r="98" spans="1:11">
      <c r="A98" s="24">
        <v>17</v>
      </c>
      <c r="B98" s="25" t="s">
        <v>40</v>
      </c>
      <c r="C98" s="37">
        <v>3</v>
      </c>
      <c r="D98" s="38">
        <v>113832</v>
      </c>
      <c r="E98" s="28">
        <f t="shared" si="9"/>
        <v>341496</v>
      </c>
      <c r="F98" s="29">
        <v>0.05</v>
      </c>
      <c r="G98" s="30">
        <f t="shared" si="10"/>
        <v>324421.2</v>
      </c>
      <c r="H98" s="31">
        <f t="shared" si="11"/>
        <v>100130</v>
      </c>
      <c r="I98" s="31"/>
      <c r="J98" s="59">
        <f t="shared" si="8"/>
        <v>300390</v>
      </c>
      <c r="K98" s="8"/>
    </row>
    <row r="99" spans="1:11">
      <c r="A99" s="24">
        <v>18</v>
      </c>
      <c r="B99" s="25" t="s">
        <v>41</v>
      </c>
      <c r="C99" s="37">
        <v>3</v>
      </c>
      <c r="D99" s="39">
        <v>98010</v>
      </c>
      <c r="E99" s="28">
        <f t="shared" si="9"/>
        <v>294030</v>
      </c>
      <c r="F99" s="29">
        <v>0.05</v>
      </c>
      <c r="G99" s="30">
        <f t="shared" si="10"/>
        <v>279328.5</v>
      </c>
      <c r="H99" s="31">
        <f t="shared" si="11"/>
        <v>86212.5</v>
      </c>
      <c r="I99" s="31"/>
      <c r="J99" s="59">
        <f t="shared" si="8"/>
        <v>258637.5</v>
      </c>
      <c r="K99" s="8"/>
    </row>
    <row r="100" spans="1:11" ht="17.25">
      <c r="A100" s="40"/>
      <c r="B100" s="41" t="s">
        <v>42</v>
      </c>
      <c r="C100" s="42">
        <f>SUM(C82:C99)</f>
        <v>27</v>
      </c>
      <c r="D100" s="42"/>
      <c r="E100" s="43">
        <f>SUM(E82:E99)</f>
        <v>2094453</v>
      </c>
      <c r="F100" s="43"/>
      <c r="G100" s="44">
        <f>SUM(G82:G99)</f>
        <v>1989730.3499999999</v>
      </c>
      <c r="H100" s="45"/>
      <c r="I100" s="45"/>
      <c r="J100" s="64">
        <f>SUM(J82:J99)</f>
        <v>1842342.9166666665</v>
      </c>
      <c r="K100" s="8"/>
    </row>
    <row r="101" spans="1:11" ht="31.5">
      <c r="A101" s="46"/>
      <c r="B101" s="47"/>
      <c r="C101" s="48"/>
      <c r="D101" s="48"/>
      <c r="E101" s="49"/>
      <c r="F101" s="49"/>
      <c r="G101" s="50"/>
      <c r="H101" s="51"/>
      <c r="I101" s="51"/>
      <c r="J101" s="65">
        <f>J100*0.08</f>
        <v>147387.43333333332</v>
      </c>
      <c r="K101" s="8"/>
    </row>
    <row r="102" spans="1:11" ht="18">
      <c r="A102" s="283" t="s">
        <v>43</v>
      </c>
      <c r="B102" s="283"/>
      <c r="C102" s="284" t="s">
        <v>44</v>
      </c>
      <c r="D102" s="284"/>
      <c r="E102" s="54"/>
      <c r="F102" s="54"/>
      <c r="G102" s="55" t="s">
        <v>45</v>
      </c>
      <c r="H102" s="56"/>
      <c r="I102" s="56"/>
      <c r="J102" s="66">
        <f>SUM(J100:J101)</f>
        <v>1989730.3499999999</v>
      </c>
      <c r="K102" s="8"/>
    </row>
    <row r="103" spans="1:11">
      <c r="H103" s="8"/>
      <c r="I103" s="8"/>
      <c r="J103" s="8"/>
      <c r="K103" s="8"/>
    </row>
    <row r="107" spans="1:11" ht="15.75">
      <c r="A107" s="279" t="s">
        <v>0</v>
      </c>
      <c r="B107" s="279"/>
      <c r="C107" s="279"/>
      <c r="D107" s="279"/>
      <c r="E107" s="279"/>
      <c r="F107" s="279"/>
      <c r="G107" s="279"/>
      <c r="H107" s="3"/>
      <c r="I107" s="3"/>
      <c r="J107" s="112"/>
      <c r="K107" s="8"/>
    </row>
    <row r="108" spans="1:11" ht="17.25">
      <c r="A108" s="279" t="s">
        <v>1</v>
      </c>
      <c r="B108" s="279"/>
      <c r="C108" s="279"/>
      <c r="D108" s="279"/>
      <c r="E108" s="279"/>
      <c r="F108" s="279"/>
      <c r="G108" s="279"/>
      <c r="H108" s="3"/>
      <c r="I108" s="3"/>
      <c r="J108" s="58"/>
      <c r="K108" s="8"/>
    </row>
    <row r="109" spans="1:11" ht="15.75">
      <c r="A109" s="279" t="s">
        <v>2</v>
      </c>
      <c r="B109" s="279"/>
      <c r="C109" s="279"/>
      <c r="D109" s="279"/>
      <c r="E109" s="279"/>
      <c r="F109" s="279"/>
      <c r="G109" s="279"/>
      <c r="H109" s="3"/>
      <c r="I109" s="3"/>
      <c r="J109" s="59"/>
      <c r="K109" s="8"/>
    </row>
    <row r="110" spans="1:11" ht="15.75">
      <c r="A110" s="279" t="s">
        <v>4</v>
      </c>
      <c r="B110" s="279"/>
      <c r="C110" s="279"/>
      <c r="D110" s="279"/>
      <c r="E110" s="279"/>
      <c r="F110" s="279"/>
      <c r="G110" s="279"/>
      <c r="H110" s="3"/>
      <c r="I110" s="3" t="s">
        <v>602</v>
      </c>
      <c r="J110" s="59"/>
      <c r="K110" s="8"/>
    </row>
    <row r="111" spans="1:11" ht="15.75">
      <c r="A111" s="280" t="s">
        <v>6</v>
      </c>
      <c r="B111" s="280"/>
      <c r="C111" s="280"/>
      <c r="D111" s="280"/>
      <c r="E111" s="280"/>
      <c r="F111" s="280"/>
      <c r="G111" s="280"/>
      <c r="H111" s="3"/>
      <c r="I111" s="3" t="s">
        <v>603</v>
      </c>
      <c r="J111" s="59"/>
      <c r="K111" s="8"/>
    </row>
    <row r="112" spans="1:11" ht="27.75">
      <c r="A112" s="9"/>
      <c r="B112" s="9"/>
      <c r="C112" s="281" t="s">
        <v>576</v>
      </c>
      <c r="D112" s="281"/>
      <c r="E112" s="281"/>
      <c r="F112" s="281"/>
      <c r="G112" s="281"/>
      <c r="H112" s="3"/>
      <c r="I112" s="3"/>
      <c r="J112" s="59"/>
      <c r="K112" s="8"/>
    </row>
    <row r="113" spans="1:11" ht="15.75">
      <c r="A113" s="11" t="s">
        <v>358</v>
      </c>
      <c r="B113" s="12"/>
      <c r="C113" s="13"/>
      <c r="D113" s="286"/>
      <c r="E113" s="286"/>
      <c r="F113" s="286"/>
      <c r="G113" s="286"/>
      <c r="H113" s="15"/>
      <c r="I113" s="15"/>
      <c r="J113" s="59"/>
      <c r="K113" s="8"/>
    </row>
    <row r="114" spans="1:11" ht="15.75">
      <c r="A114" s="11" t="s">
        <v>604</v>
      </c>
      <c r="B114" s="11"/>
      <c r="C114" s="11"/>
      <c r="D114" s="11"/>
      <c r="E114" s="16"/>
      <c r="F114" s="11"/>
      <c r="G114" s="16"/>
      <c r="H114" s="20" t="s">
        <v>161</v>
      </c>
      <c r="I114" s="20"/>
      <c r="J114" s="62"/>
      <c r="K114" s="8"/>
    </row>
    <row r="115" spans="1:11" ht="15.75">
      <c r="A115" s="11" t="s">
        <v>11</v>
      </c>
      <c r="B115" s="289" t="s">
        <v>608</v>
      </c>
      <c r="C115" s="289"/>
      <c r="D115" s="289"/>
      <c r="E115" s="289"/>
      <c r="F115" s="18"/>
      <c r="G115" s="19" t="s">
        <v>13</v>
      </c>
      <c r="H115" s="3"/>
      <c r="I115" s="3"/>
      <c r="J115" s="59"/>
      <c r="K115" s="8"/>
    </row>
    <row r="116" spans="1:11" ht="15.75">
      <c r="A116" s="21" t="s">
        <v>14</v>
      </c>
      <c r="B116" s="21" t="s">
        <v>16</v>
      </c>
      <c r="C116" s="21" t="s">
        <v>17</v>
      </c>
      <c r="D116" s="22" t="s">
        <v>18</v>
      </c>
      <c r="E116" s="23" t="s">
        <v>19</v>
      </c>
      <c r="F116" s="23" t="s">
        <v>20</v>
      </c>
      <c r="G116" s="21" t="s">
        <v>21</v>
      </c>
      <c r="H116" s="3"/>
      <c r="I116" s="3"/>
      <c r="J116" s="59"/>
      <c r="K116" s="8"/>
    </row>
    <row r="117" spans="1:11">
      <c r="A117" s="24">
        <v>1</v>
      </c>
      <c r="B117" s="25" t="s">
        <v>23</v>
      </c>
      <c r="C117" s="26">
        <v>6</v>
      </c>
      <c r="D117" s="27">
        <v>79305</v>
      </c>
      <c r="E117" s="28">
        <f>D117*C117</f>
        <v>475830</v>
      </c>
      <c r="F117" s="29">
        <v>0.05</v>
      </c>
      <c r="G117" s="30">
        <f>E117-E117*F117</f>
        <v>452038.5</v>
      </c>
      <c r="H117" s="31">
        <f>D117/1.08*0.95</f>
        <v>69759.027777777766</v>
      </c>
      <c r="I117" s="31"/>
      <c r="J117" s="59">
        <f t="shared" ref="J117:J134" si="12">H117*C117</f>
        <v>418554.16666666663</v>
      </c>
      <c r="K117" s="8"/>
    </row>
    <row r="118" spans="1:11">
      <c r="A118" s="24">
        <v>2</v>
      </c>
      <c r="B118" s="25" t="s">
        <v>25</v>
      </c>
      <c r="C118" s="32"/>
      <c r="D118" s="33">
        <v>128591</v>
      </c>
      <c r="E118" s="28">
        <f t="shared" ref="E118:E134" si="13">D118*C118</f>
        <v>0</v>
      </c>
      <c r="F118" s="29">
        <v>0.05</v>
      </c>
      <c r="G118" s="30">
        <f t="shared" ref="G118:G134" si="14">E118-E118*F118</f>
        <v>0</v>
      </c>
      <c r="H118" s="31">
        <f t="shared" ref="H118:H134" si="15">D118/1.08*0.95</f>
        <v>113112.45370370369</v>
      </c>
      <c r="I118" s="31"/>
      <c r="J118" s="59">
        <f t="shared" si="12"/>
        <v>0</v>
      </c>
      <c r="K118" s="8"/>
    </row>
    <row r="119" spans="1:11">
      <c r="A119" s="24">
        <v>3</v>
      </c>
      <c r="B119" s="25" t="s">
        <v>26</v>
      </c>
      <c r="C119" s="88"/>
      <c r="D119" s="27">
        <v>60043</v>
      </c>
      <c r="E119" s="28">
        <f t="shared" si="13"/>
        <v>0</v>
      </c>
      <c r="F119" s="29">
        <v>0.05</v>
      </c>
      <c r="G119" s="30">
        <f t="shared" si="14"/>
        <v>0</v>
      </c>
      <c r="H119" s="31">
        <f t="shared" si="15"/>
        <v>52815.601851851847</v>
      </c>
      <c r="I119" s="128"/>
      <c r="J119" s="59">
        <f t="shared" si="12"/>
        <v>0</v>
      </c>
      <c r="K119" s="8"/>
    </row>
    <row r="120" spans="1:11">
      <c r="A120" s="24">
        <v>4</v>
      </c>
      <c r="B120" s="25" t="s">
        <v>27</v>
      </c>
      <c r="C120" s="35"/>
      <c r="D120" s="27">
        <v>115781</v>
      </c>
      <c r="E120" s="28">
        <f t="shared" si="13"/>
        <v>0</v>
      </c>
      <c r="F120" s="29">
        <v>0.05</v>
      </c>
      <c r="G120" s="30">
        <f t="shared" si="14"/>
        <v>0</v>
      </c>
      <c r="H120" s="31">
        <f t="shared" si="15"/>
        <v>101844.39814814813</v>
      </c>
      <c r="I120" s="31"/>
      <c r="J120" s="59">
        <f t="shared" si="12"/>
        <v>0</v>
      </c>
      <c r="K120" s="8"/>
    </row>
    <row r="121" spans="1:11">
      <c r="A121" s="168">
        <v>5</v>
      </c>
      <c r="B121" s="25" t="s">
        <v>28</v>
      </c>
      <c r="C121" s="37">
        <v>3</v>
      </c>
      <c r="D121" s="27">
        <v>119943</v>
      </c>
      <c r="E121" s="156">
        <f t="shared" si="13"/>
        <v>359829</v>
      </c>
      <c r="F121" s="29">
        <v>0.05</v>
      </c>
      <c r="G121" s="30">
        <f t="shared" si="14"/>
        <v>341837.55</v>
      </c>
      <c r="H121" s="31">
        <f t="shared" si="15"/>
        <v>105505.41666666666</v>
      </c>
      <c r="I121" s="170"/>
      <c r="J121" s="59">
        <f t="shared" si="12"/>
        <v>316516.25</v>
      </c>
      <c r="K121" s="8"/>
    </row>
    <row r="122" spans="1:11">
      <c r="A122" s="24">
        <v>6</v>
      </c>
      <c r="B122" s="25" t="s">
        <v>29</v>
      </c>
      <c r="C122" s="26"/>
      <c r="D122" s="27">
        <v>94810</v>
      </c>
      <c r="E122" s="28">
        <f t="shared" si="13"/>
        <v>0</v>
      </c>
      <c r="F122" s="29">
        <v>0.05</v>
      </c>
      <c r="G122" s="30">
        <f t="shared" si="14"/>
        <v>0</v>
      </c>
      <c r="H122" s="31">
        <f t="shared" si="15"/>
        <v>83397.685185185182</v>
      </c>
      <c r="I122" s="31"/>
      <c r="J122" s="59">
        <f t="shared" si="12"/>
        <v>0</v>
      </c>
      <c r="K122" s="8"/>
    </row>
    <row r="123" spans="1:11">
      <c r="A123" s="24">
        <v>7</v>
      </c>
      <c r="B123" s="25" t="s">
        <v>30</v>
      </c>
      <c r="C123" s="34"/>
      <c r="D123" s="27">
        <v>141396</v>
      </c>
      <c r="E123" s="28">
        <f t="shared" si="13"/>
        <v>0</v>
      </c>
      <c r="F123" s="29">
        <v>0.05</v>
      </c>
      <c r="G123" s="30">
        <f t="shared" si="14"/>
        <v>0</v>
      </c>
      <c r="H123" s="31">
        <f t="shared" si="15"/>
        <v>124376.11111111111</v>
      </c>
      <c r="I123" s="31"/>
      <c r="J123" s="59">
        <f t="shared" si="12"/>
        <v>0</v>
      </c>
      <c r="K123" s="8"/>
    </row>
    <row r="124" spans="1:11">
      <c r="A124" s="24">
        <v>8</v>
      </c>
      <c r="B124" s="25" t="s">
        <v>31</v>
      </c>
      <c r="C124" s="26"/>
      <c r="D124" s="27">
        <v>232931</v>
      </c>
      <c r="E124" s="28">
        <f t="shared" si="13"/>
        <v>0</v>
      </c>
      <c r="F124" s="29">
        <v>0.05</v>
      </c>
      <c r="G124" s="30">
        <f t="shared" si="14"/>
        <v>0</v>
      </c>
      <c r="H124" s="31">
        <f t="shared" si="15"/>
        <v>204893.00925925921</v>
      </c>
      <c r="I124" s="31"/>
      <c r="J124" s="59">
        <f t="shared" si="12"/>
        <v>0</v>
      </c>
      <c r="K124" s="8"/>
    </row>
    <row r="125" spans="1:11">
      <c r="A125" s="24">
        <v>9</v>
      </c>
      <c r="B125" s="36" t="s">
        <v>32</v>
      </c>
      <c r="C125" s="26"/>
      <c r="D125" s="27">
        <v>101534</v>
      </c>
      <c r="E125" s="28">
        <f t="shared" si="13"/>
        <v>0</v>
      </c>
      <c r="F125" s="29">
        <v>0.05</v>
      </c>
      <c r="G125" s="30">
        <f t="shared" si="14"/>
        <v>0</v>
      </c>
      <c r="H125" s="31">
        <f t="shared" si="15"/>
        <v>89312.314814814818</v>
      </c>
      <c r="I125" s="31"/>
      <c r="J125" s="59">
        <f t="shared" si="12"/>
        <v>0</v>
      </c>
      <c r="K125" s="8"/>
    </row>
    <row r="126" spans="1:11">
      <c r="A126" s="24">
        <v>10</v>
      </c>
      <c r="B126" s="36" t="s">
        <v>33</v>
      </c>
      <c r="C126" s="37"/>
      <c r="D126" s="33">
        <v>110148</v>
      </c>
      <c r="E126" s="28">
        <f t="shared" si="13"/>
        <v>0</v>
      </c>
      <c r="F126" s="29">
        <v>0.05</v>
      </c>
      <c r="G126" s="30">
        <f t="shared" si="14"/>
        <v>0</v>
      </c>
      <c r="H126" s="31">
        <f t="shared" si="15"/>
        <v>96889.444444444423</v>
      </c>
      <c r="I126" s="31"/>
      <c r="J126" s="59">
        <f t="shared" si="12"/>
        <v>0</v>
      </c>
      <c r="K126" s="8"/>
    </row>
    <row r="127" spans="1:11">
      <c r="A127" s="168">
        <v>11</v>
      </c>
      <c r="B127" s="25" t="s">
        <v>34</v>
      </c>
      <c r="C127" s="37">
        <v>6</v>
      </c>
      <c r="D127" s="27">
        <v>54198</v>
      </c>
      <c r="E127" s="156">
        <f t="shared" si="13"/>
        <v>325188</v>
      </c>
      <c r="F127" s="29">
        <v>0.05</v>
      </c>
      <c r="G127" s="30">
        <f t="shared" si="14"/>
        <v>308928.59999999998</v>
      </c>
      <c r="H127" s="31">
        <f t="shared" si="15"/>
        <v>47674.166666666657</v>
      </c>
      <c r="I127" s="170"/>
      <c r="J127" s="59">
        <f t="shared" si="12"/>
        <v>286044.99999999994</v>
      </c>
      <c r="K127" s="8"/>
    </row>
    <row r="128" spans="1:11">
      <c r="A128" s="24">
        <v>12</v>
      </c>
      <c r="B128" s="25" t="s">
        <v>35</v>
      </c>
      <c r="C128" s="37">
        <v>6</v>
      </c>
      <c r="D128" s="27">
        <v>49680</v>
      </c>
      <c r="E128" s="28">
        <f t="shared" si="13"/>
        <v>298080</v>
      </c>
      <c r="F128" s="29">
        <v>0.05</v>
      </c>
      <c r="G128" s="30">
        <f t="shared" si="14"/>
        <v>283176</v>
      </c>
      <c r="H128" s="31">
        <f t="shared" si="15"/>
        <v>43700</v>
      </c>
      <c r="I128" s="128"/>
      <c r="J128" s="59">
        <f t="shared" si="12"/>
        <v>262200</v>
      </c>
      <c r="K128" s="8"/>
    </row>
    <row r="129" spans="1:11">
      <c r="A129" s="24">
        <v>13</v>
      </c>
      <c r="B129" s="25" t="s">
        <v>36</v>
      </c>
      <c r="C129" s="37"/>
      <c r="D129" s="38">
        <v>64152</v>
      </c>
      <c r="E129" s="28">
        <f t="shared" si="13"/>
        <v>0</v>
      </c>
      <c r="F129" s="29">
        <v>0.05</v>
      </c>
      <c r="G129" s="30">
        <f t="shared" si="14"/>
        <v>0</v>
      </c>
      <c r="H129" s="31">
        <f t="shared" si="15"/>
        <v>56429.999999999993</v>
      </c>
      <c r="I129" s="31"/>
      <c r="J129" s="59">
        <f t="shared" si="12"/>
        <v>0</v>
      </c>
      <c r="K129" s="8"/>
    </row>
    <row r="130" spans="1:11">
      <c r="A130" s="24">
        <v>14</v>
      </c>
      <c r="B130" s="25" t="s">
        <v>37</v>
      </c>
      <c r="C130" s="37"/>
      <c r="D130" s="38">
        <v>65934</v>
      </c>
      <c r="E130" s="28">
        <f t="shared" si="13"/>
        <v>0</v>
      </c>
      <c r="F130" s="29">
        <v>0.05</v>
      </c>
      <c r="G130" s="30">
        <f t="shared" si="14"/>
        <v>0</v>
      </c>
      <c r="H130" s="31">
        <f t="shared" si="15"/>
        <v>57997.499999999993</v>
      </c>
      <c r="I130" s="31"/>
      <c r="J130" s="59">
        <f t="shared" si="12"/>
        <v>0</v>
      </c>
      <c r="K130" s="8"/>
    </row>
    <row r="131" spans="1:11">
      <c r="A131" s="24">
        <v>15</v>
      </c>
      <c r="B131" s="25" t="s">
        <v>38</v>
      </c>
      <c r="C131" s="37"/>
      <c r="D131" s="38">
        <v>76626</v>
      </c>
      <c r="E131" s="28">
        <f t="shared" si="13"/>
        <v>0</v>
      </c>
      <c r="F131" s="29">
        <v>0.05</v>
      </c>
      <c r="G131" s="30">
        <f t="shared" si="14"/>
        <v>0</v>
      </c>
      <c r="H131" s="31">
        <f t="shared" si="15"/>
        <v>67402.5</v>
      </c>
      <c r="I131" s="31"/>
      <c r="J131" s="59">
        <f t="shared" si="12"/>
        <v>0</v>
      </c>
      <c r="K131" s="8"/>
    </row>
    <row r="132" spans="1:11">
      <c r="A132" s="24">
        <v>16</v>
      </c>
      <c r="B132" s="25" t="s">
        <v>39</v>
      </c>
      <c r="C132" s="37"/>
      <c r="D132" s="38">
        <v>80190</v>
      </c>
      <c r="E132" s="28">
        <f t="shared" si="13"/>
        <v>0</v>
      </c>
      <c r="F132" s="29">
        <v>0.05</v>
      </c>
      <c r="G132" s="30">
        <f t="shared" si="14"/>
        <v>0</v>
      </c>
      <c r="H132" s="31">
        <f t="shared" si="15"/>
        <v>70537.5</v>
      </c>
      <c r="I132" s="31"/>
      <c r="J132" s="59">
        <f t="shared" si="12"/>
        <v>0</v>
      </c>
      <c r="K132" s="8"/>
    </row>
    <row r="133" spans="1:11">
      <c r="A133" s="24">
        <v>17</v>
      </c>
      <c r="B133" s="25" t="s">
        <v>40</v>
      </c>
      <c r="C133" s="37">
        <v>3</v>
      </c>
      <c r="D133" s="38">
        <v>113832</v>
      </c>
      <c r="E133" s="28">
        <f t="shared" si="13"/>
        <v>341496</v>
      </c>
      <c r="F133" s="29">
        <v>0.05</v>
      </c>
      <c r="G133" s="30">
        <f t="shared" si="14"/>
        <v>324421.2</v>
      </c>
      <c r="H133" s="31">
        <f t="shared" si="15"/>
        <v>100130</v>
      </c>
      <c r="I133" s="31"/>
      <c r="J133" s="59">
        <f t="shared" si="12"/>
        <v>300390</v>
      </c>
      <c r="K133" s="8"/>
    </row>
    <row r="134" spans="1:11">
      <c r="A134" s="24">
        <v>18</v>
      </c>
      <c r="B134" s="25" t="s">
        <v>41</v>
      </c>
      <c r="C134" s="37">
        <v>3</v>
      </c>
      <c r="D134" s="39">
        <v>98010</v>
      </c>
      <c r="E134" s="28">
        <f t="shared" si="13"/>
        <v>294030</v>
      </c>
      <c r="F134" s="29">
        <v>0.05</v>
      </c>
      <c r="G134" s="30">
        <f t="shared" si="14"/>
        <v>279328.5</v>
      </c>
      <c r="H134" s="31">
        <f t="shared" si="15"/>
        <v>86212.5</v>
      </c>
      <c r="I134" s="31"/>
      <c r="J134" s="59">
        <f t="shared" si="12"/>
        <v>258637.5</v>
      </c>
      <c r="K134" s="8"/>
    </row>
    <row r="135" spans="1:11" ht="17.25">
      <c r="A135" s="40"/>
      <c r="B135" s="41" t="s">
        <v>42</v>
      </c>
      <c r="C135" s="42">
        <f>SUM(C117:C134)</f>
        <v>27</v>
      </c>
      <c r="D135" s="42"/>
      <c r="E135" s="43">
        <f>SUM(E117:E134)</f>
        <v>2094453</v>
      </c>
      <c r="F135" s="43"/>
      <c r="G135" s="44">
        <f>SUM(G117:G134)</f>
        <v>1989730.3499999999</v>
      </c>
      <c r="H135" s="45"/>
      <c r="I135" s="45"/>
      <c r="J135" s="64">
        <f>SUM(J117:J134)</f>
        <v>1842342.9166666665</v>
      </c>
      <c r="K135" s="8"/>
    </row>
    <row r="136" spans="1:11" ht="31.5">
      <c r="A136" s="46"/>
      <c r="B136" s="47"/>
      <c r="C136" s="48"/>
      <c r="D136" s="48"/>
      <c r="E136" s="49"/>
      <c r="F136" s="49"/>
      <c r="G136" s="50"/>
      <c r="H136" s="51"/>
      <c r="I136" s="51"/>
      <c r="J136" s="65">
        <f>J135*0.08</f>
        <v>147387.43333333332</v>
      </c>
      <c r="K136" s="8"/>
    </row>
    <row r="137" spans="1:11" ht="18">
      <c r="A137" s="283" t="s">
        <v>43</v>
      </c>
      <c r="B137" s="283"/>
      <c r="C137" s="284" t="s">
        <v>44</v>
      </c>
      <c r="D137" s="284"/>
      <c r="E137" s="54"/>
      <c r="F137" s="54"/>
      <c r="G137" s="55" t="s">
        <v>45</v>
      </c>
      <c r="H137" s="56"/>
      <c r="I137" s="56"/>
      <c r="J137" s="66">
        <f>SUM(J135:J136)</f>
        <v>1989730.3499999999</v>
      </c>
      <c r="K137" s="8"/>
    </row>
    <row r="138" spans="1:11">
      <c r="H138" s="8"/>
      <c r="I138" s="8"/>
      <c r="J138" s="8"/>
      <c r="K138" s="8"/>
    </row>
    <row r="140" spans="1:11" ht="15.75">
      <c r="A140" s="279" t="s">
        <v>0</v>
      </c>
      <c r="B140" s="279"/>
      <c r="C140" s="279"/>
      <c r="D140" s="279"/>
      <c r="E140" s="279"/>
      <c r="F140" s="279"/>
      <c r="G140" s="279"/>
      <c r="H140" s="3"/>
      <c r="I140" s="3"/>
      <c r="J140" s="112"/>
      <c r="K140" s="8"/>
    </row>
    <row r="141" spans="1:11" ht="17.25">
      <c r="A141" s="279" t="s">
        <v>1</v>
      </c>
      <c r="B141" s="279"/>
      <c r="C141" s="279"/>
      <c r="D141" s="279"/>
      <c r="E141" s="279"/>
      <c r="F141" s="279"/>
      <c r="G141" s="279"/>
      <c r="H141" s="3"/>
      <c r="I141" s="3"/>
      <c r="J141" s="58"/>
      <c r="K141" s="8"/>
    </row>
    <row r="142" spans="1:11" ht="15.75">
      <c r="A142" s="279" t="s">
        <v>2</v>
      </c>
      <c r="B142" s="279"/>
      <c r="C142" s="279"/>
      <c r="D142" s="279"/>
      <c r="E142" s="279"/>
      <c r="F142" s="279"/>
      <c r="G142" s="279"/>
      <c r="H142" s="3"/>
      <c r="I142" s="3"/>
      <c r="J142" s="59"/>
      <c r="K142" s="8"/>
    </row>
    <row r="143" spans="1:11" ht="15.75">
      <c r="A143" s="279" t="s">
        <v>4</v>
      </c>
      <c r="B143" s="279"/>
      <c r="C143" s="279"/>
      <c r="D143" s="279"/>
      <c r="E143" s="279"/>
      <c r="F143" s="279"/>
      <c r="G143" s="279"/>
      <c r="H143" s="3"/>
      <c r="I143" s="3" t="s">
        <v>602</v>
      </c>
      <c r="J143" s="59"/>
      <c r="K143" s="8"/>
    </row>
    <row r="144" spans="1:11" ht="15.75">
      <c r="A144" s="280" t="s">
        <v>6</v>
      </c>
      <c r="B144" s="280"/>
      <c r="C144" s="280"/>
      <c r="D144" s="280"/>
      <c r="E144" s="280"/>
      <c r="F144" s="280"/>
      <c r="G144" s="280"/>
      <c r="H144" s="3"/>
      <c r="I144" s="3" t="s">
        <v>603</v>
      </c>
      <c r="J144" s="59"/>
      <c r="K144" s="8"/>
    </row>
    <row r="145" spans="1:11" ht="27.75">
      <c r="A145" s="9"/>
      <c r="B145" s="9"/>
      <c r="C145" s="281" t="s">
        <v>576</v>
      </c>
      <c r="D145" s="281"/>
      <c r="E145" s="281"/>
      <c r="F145" s="281"/>
      <c r="G145" s="281"/>
      <c r="H145" s="3"/>
      <c r="I145" s="3"/>
      <c r="J145" s="59"/>
      <c r="K145" s="8"/>
    </row>
    <row r="146" spans="1:11" ht="15.75">
      <c r="A146" s="11" t="s">
        <v>358</v>
      </c>
      <c r="B146" s="12"/>
      <c r="C146" s="13"/>
      <c r="D146" s="286"/>
      <c r="E146" s="286"/>
      <c r="F146" s="286"/>
      <c r="G146" s="286"/>
      <c r="H146" s="15"/>
      <c r="I146" s="15"/>
      <c r="J146" s="59"/>
      <c r="K146" s="8"/>
    </row>
    <row r="147" spans="1:11" ht="15.75">
      <c r="A147" s="11" t="s">
        <v>604</v>
      </c>
      <c r="B147" s="11"/>
      <c r="C147" s="11"/>
      <c r="D147" s="11"/>
      <c r="E147" s="16"/>
      <c r="F147" s="11"/>
      <c r="G147" s="16"/>
      <c r="H147" s="20" t="s">
        <v>161</v>
      </c>
      <c r="I147" s="20"/>
      <c r="J147" s="62"/>
      <c r="K147" s="8"/>
    </row>
    <row r="148" spans="1:11" ht="15.75">
      <c r="A148" s="11" t="s">
        <v>11</v>
      </c>
      <c r="B148" s="289" t="s">
        <v>609</v>
      </c>
      <c r="C148" s="289"/>
      <c r="D148" s="289"/>
      <c r="E148" s="289"/>
      <c r="F148" s="18"/>
      <c r="G148" s="19" t="s">
        <v>13</v>
      </c>
      <c r="H148" s="3"/>
      <c r="I148" s="3"/>
      <c r="J148" s="59"/>
      <c r="K148" s="8"/>
    </row>
    <row r="149" spans="1:11" ht="15.75">
      <c r="A149" s="21" t="s">
        <v>14</v>
      </c>
      <c r="B149" s="21" t="s">
        <v>16</v>
      </c>
      <c r="C149" s="21" t="s">
        <v>17</v>
      </c>
      <c r="D149" s="22" t="s">
        <v>18</v>
      </c>
      <c r="E149" s="23" t="s">
        <v>19</v>
      </c>
      <c r="F149" s="23" t="s">
        <v>20</v>
      </c>
      <c r="G149" s="21" t="s">
        <v>21</v>
      </c>
      <c r="H149" s="3"/>
      <c r="I149" s="3"/>
      <c r="J149" s="59"/>
      <c r="K149" s="8"/>
    </row>
    <row r="150" spans="1:11">
      <c r="A150" s="24">
        <v>1</v>
      </c>
      <c r="B150" s="25" t="s">
        <v>23</v>
      </c>
      <c r="C150" s="26">
        <v>6</v>
      </c>
      <c r="D150" s="27">
        <v>79305</v>
      </c>
      <c r="E150" s="28">
        <f>D150*C150</f>
        <v>475830</v>
      </c>
      <c r="F150" s="29">
        <v>0.05</v>
      </c>
      <c r="G150" s="30">
        <f>E150-E150*F150</f>
        <v>452038.5</v>
      </c>
      <c r="H150" s="31">
        <f>D150/1.08*0.95</f>
        <v>69759.027777777766</v>
      </c>
      <c r="I150" s="31"/>
      <c r="J150" s="59">
        <f t="shared" ref="J150:J167" si="16">H150*C150</f>
        <v>418554.16666666663</v>
      </c>
      <c r="K150" s="8"/>
    </row>
    <row r="151" spans="1:11">
      <c r="A151" s="24">
        <v>2</v>
      </c>
      <c r="B151" s="25" t="s">
        <v>25</v>
      </c>
      <c r="C151" s="32"/>
      <c r="D151" s="33">
        <v>128591</v>
      </c>
      <c r="E151" s="28">
        <f t="shared" ref="E151:E167" si="17">D151*C151</f>
        <v>0</v>
      </c>
      <c r="F151" s="29">
        <v>0.05</v>
      </c>
      <c r="G151" s="30">
        <f t="shared" ref="G151:G167" si="18">E151-E151*F151</f>
        <v>0</v>
      </c>
      <c r="H151" s="31">
        <f t="shared" ref="H151:H167" si="19">D151/1.08*0.95</f>
        <v>113112.45370370369</v>
      </c>
      <c r="I151" s="31"/>
      <c r="J151" s="59">
        <f t="shared" si="16"/>
        <v>0</v>
      </c>
      <c r="K151" s="8"/>
    </row>
    <row r="152" spans="1:11">
      <c r="A152" s="24">
        <v>3</v>
      </c>
      <c r="B152" s="25" t="s">
        <v>26</v>
      </c>
      <c r="C152" s="88"/>
      <c r="D152" s="27">
        <v>60043</v>
      </c>
      <c r="E152" s="28">
        <f t="shared" si="17"/>
        <v>0</v>
      </c>
      <c r="F152" s="29">
        <v>0.05</v>
      </c>
      <c r="G152" s="30">
        <f t="shared" si="18"/>
        <v>0</v>
      </c>
      <c r="H152" s="31">
        <f t="shared" si="19"/>
        <v>52815.601851851847</v>
      </c>
      <c r="I152" s="128"/>
      <c r="J152" s="59">
        <f t="shared" si="16"/>
        <v>0</v>
      </c>
      <c r="K152" s="8"/>
    </row>
    <row r="153" spans="1:11">
      <c r="A153" s="24">
        <v>4</v>
      </c>
      <c r="B153" s="25" t="s">
        <v>27</v>
      </c>
      <c r="C153" s="35"/>
      <c r="D153" s="27">
        <v>115781</v>
      </c>
      <c r="E153" s="28">
        <f t="shared" si="17"/>
        <v>0</v>
      </c>
      <c r="F153" s="29">
        <v>0.05</v>
      </c>
      <c r="G153" s="30">
        <f t="shared" si="18"/>
        <v>0</v>
      </c>
      <c r="H153" s="31">
        <f t="shared" si="19"/>
        <v>101844.39814814813</v>
      </c>
      <c r="I153" s="31"/>
      <c r="J153" s="59">
        <f t="shared" si="16"/>
        <v>0</v>
      </c>
      <c r="K153" s="8"/>
    </row>
    <row r="154" spans="1:11">
      <c r="A154" s="168">
        <v>5</v>
      </c>
      <c r="B154" s="25" t="s">
        <v>28</v>
      </c>
      <c r="C154" s="37">
        <v>3</v>
      </c>
      <c r="D154" s="27">
        <v>119943</v>
      </c>
      <c r="E154" s="156">
        <f t="shared" si="17"/>
        <v>359829</v>
      </c>
      <c r="F154" s="29">
        <v>0.05</v>
      </c>
      <c r="G154" s="30">
        <f t="shared" si="18"/>
        <v>341837.55</v>
      </c>
      <c r="H154" s="31">
        <f t="shared" si="19"/>
        <v>105505.41666666666</v>
      </c>
      <c r="I154" s="170"/>
      <c r="J154" s="59">
        <f t="shared" si="16"/>
        <v>316516.25</v>
      </c>
      <c r="K154" s="8"/>
    </row>
    <row r="155" spans="1:11">
      <c r="A155" s="24">
        <v>6</v>
      </c>
      <c r="B155" s="25" t="s">
        <v>29</v>
      </c>
      <c r="C155" s="26"/>
      <c r="D155" s="27">
        <v>94810</v>
      </c>
      <c r="E155" s="28">
        <f t="shared" si="17"/>
        <v>0</v>
      </c>
      <c r="F155" s="29">
        <v>0.05</v>
      </c>
      <c r="G155" s="30">
        <f t="shared" si="18"/>
        <v>0</v>
      </c>
      <c r="H155" s="31">
        <f t="shared" si="19"/>
        <v>83397.685185185182</v>
      </c>
      <c r="I155" s="31"/>
      <c r="J155" s="59">
        <f t="shared" si="16"/>
        <v>0</v>
      </c>
      <c r="K155" s="8"/>
    </row>
    <row r="156" spans="1:11">
      <c r="A156" s="24">
        <v>7</v>
      </c>
      <c r="B156" s="25" t="s">
        <v>30</v>
      </c>
      <c r="C156" s="34"/>
      <c r="D156" s="27">
        <v>141396</v>
      </c>
      <c r="E156" s="28">
        <f t="shared" si="17"/>
        <v>0</v>
      </c>
      <c r="F156" s="29">
        <v>0.05</v>
      </c>
      <c r="G156" s="30">
        <f t="shared" si="18"/>
        <v>0</v>
      </c>
      <c r="H156" s="31">
        <f t="shared" si="19"/>
        <v>124376.11111111111</v>
      </c>
      <c r="I156" s="31"/>
      <c r="J156" s="59">
        <f t="shared" si="16"/>
        <v>0</v>
      </c>
      <c r="K156" s="8"/>
    </row>
    <row r="157" spans="1:11">
      <c r="A157" s="24">
        <v>8</v>
      </c>
      <c r="B157" s="25" t="s">
        <v>31</v>
      </c>
      <c r="C157" s="26"/>
      <c r="D157" s="27">
        <v>232931</v>
      </c>
      <c r="E157" s="28">
        <f t="shared" si="17"/>
        <v>0</v>
      </c>
      <c r="F157" s="29">
        <v>0.05</v>
      </c>
      <c r="G157" s="30">
        <f t="shared" si="18"/>
        <v>0</v>
      </c>
      <c r="H157" s="31">
        <f t="shared" si="19"/>
        <v>204893.00925925921</v>
      </c>
      <c r="I157" s="31"/>
      <c r="J157" s="59">
        <f t="shared" si="16"/>
        <v>0</v>
      </c>
      <c r="K157" s="8"/>
    </row>
    <row r="158" spans="1:11">
      <c r="A158" s="24">
        <v>9</v>
      </c>
      <c r="B158" s="36" t="s">
        <v>32</v>
      </c>
      <c r="C158" s="26"/>
      <c r="D158" s="27">
        <v>101534</v>
      </c>
      <c r="E158" s="28">
        <f t="shared" si="17"/>
        <v>0</v>
      </c>
      <c r="F158" s="29">
        <v>0.05</v>
      </c>
      <c r="G158" s="30">
        <f t="shared" si="18"/>
        <v>0</v>
      </c>
      <c r="H158" s="31">
        <f t="shared" si="19"/>
        <v>89312.314814814818</v>
      </c>
      <c r="I158" s="31"/>
      <c r="J158" s="59">
        <f t="shared" si="16"/>
        <v>0</v>
      </c>
      <c r="K158" s="8"/>
    </row>
    <row r="159" spans="1:11">
      <c r="A159" s="24">
        <v>10</v>
      </c>
      <c r="B159" s="36" t="s">
        <v>33</v>
      </c>
      <c r="C159" s="37"/>
      <c r="D159" s="33">
        <v>110148</v>
      </c>
      <c r="E159" s="28">
        <f t="shared" si="17"/>
        <v>0</v>
      </c>
      <c r="F159" s="29">
        <v>0.05</v>
      </c>
      <c r="G159" s="30">
        <f t="shared" si="18"/>
        <v>0</v>
      </c>
      <c r="H159" s="31">
        <f t="shared" si="19"/>
        <v>96889.444444444423</v>
      </c>
      <c r="I159" s="31"/>
      <c r="J159" s="59">
        <f t="shared" si="16"/>
        <v>0</v>
      </c>
      <c r="K159" s="8"/>
    </row>
    <row r="160" spans="1:11">
      <c r="A160" s="168">
        <v>11</v>
      </c>
      <c r="B160" s="25" t="s">
        <v>34</v>
      </c>
      <c r="C160" s="37">
        <v>6</v>
      </c>
      <c r="D160" s="27">
        <v>54198</v>
      </c>
      <c r="E160" s="156">
        <f t="shared" si="17"/>
        <v>325188</v>
      </c>
      <c r="F160" s="29">
        <v>0.05</v>
      </c>
      <c r="G160" s="30">
        <f t="shared" si="18"/>
        <v>308928.59999999998</v>
      </c>
      <c r="H160" s="31">
        <f t="shared" si="19"/>
        <v>47674.166666666657</v>
      </c>
      <c r="I160" s="170"/>
      <c r="J160" s="59">
        <f t="shared" si="16"/>
        <v>286044.99999999994</v>
      </c>
      <c r="K160" s="8"/>
    </row>
    <row r="161" spans="1:11">
      <c r="A161" s="24">
        <v>12</v>
      </c>
      <c r="B161" s="25" t="s">
        <v>35</v>
      </c>
      <c r="C161" s="37">
        <v>6</v>
      </c>
      <c r="D161" s="27">
        <v>49680</v>
      </c>
      <c r="E161" s="28">
        <f t="shared" si="17"/>
        <v>298080</v>
      </c>
      <c r="F161" s="29">
        <v>0.05</v>
      </c>
      <c r="G161" s="30">
        <f t="shared" si="18"/>
        <v>283176</v>
      </c>
      <c r="H161" s="31">
        <f t="shared" si="19"/>
        <v>43700</v>
      </c>
      <c r="I161" s="128"/>
      <c r="J161" s="59">
        <f t="shared" si="16"/>
        <v>262200</v>
      </c>
      <c r="K161" s="8"/>
    </row>
    <row r="162" spans="1:11">
      <c r="A162" s="24">
        <v>13</v>
      </c>
      <c r="B162" s="25" t="s">
        <v>36</v>
      </c>
      <c r="C162" s="37"/>
      <c r="D162" s="38">
        <v>64152</v>
      </c>
      <c r="E162" s="28">
        <f t="shared" si="17"/>
        <v>0</v>
      </c>
      <c r="F162" s="29">
        <v>0.05</v>
      </c>
      <c r="G162" s="30">
        <f t="shared" si="18"/>
        <v>0</v>
      </c>
      <c r="H162" s="31">
        <f t="shared" si="19"/>
        <v>56429.999999999993</v>
      </c>
      <c r="I162" s="31"/>
      <c r="J162" s="59">
        <f t="shared" si="16"/>
        <v>0</v>
      </c>
      <c r="K162" s="8"/>
    </row>
    <row r="163" spans="1:11">
      <c r="A163" s="24">
        <v>14</v>
      </c>
      <c r="B163" s="25" t="s">
        <v>37</v>
      </c>
      <c r="C163" s="37"/>
      <c r="D163" s="38">
        <v>65934</v>
      </c>
      <c r="E163" s="28">
        <f t="shared" si="17"/>
        <v>0</v>
      </c>
      <c r="F163" s="29">
        <v>0.05</v>
      </c>
      <c r="G163" s="30">
        <f t="shared" si="18"/>
        <v>0</v>
      </c>
      <c r="H163" s="31">
        <f t="shared" si="19"/>
        <v>57997.499999999993</v>
      </c>
      <c r="I163" s="31"/>
      <c r="J163" s="59">
        <f t="shared" si="16"/>
        <v>0</v>
      </c>
      <c r="K163" s="8"/>
    </row>
    <row r="164" spans="1:11">
      <c r="A164" s="24">
        <v>15</v>
      </c>
      <c r="B164" s="25" t="s">
        <v>38</v>
      </c>
      <c r="C164" s="37"/>
      <c r="D164" s="38">
        <v>76626</v>
      </c>
      <c r="E164" s="28">
        <f t="shared" si="17"/>
        <v>0</v>
      </c>
      <c r="F164" s="29">
        <v>0.05</v>
      </c>
      <c r="G164" s="30">
        <f t="shared" si="18"/>
        <v>0</v>
      </c>
      <c r="H164" s="31">
        <f t="shared" si="19"/>
        <v>67402.5</v>
      </c>
      <c r="I164" s="31"/>
      <c r="J164" s="59">
        <f t="shared" si="16"/>
        <v>0</v>
      </c>
      <c r="K164" s="8"/>
    </row>
    <row r="165" spans="1:11">
      <c r="A165" s="24">
        <v>16</v>
      </c>
      <c r="B165" s="25" t="s">
        <v>39</v>
      </c>
      <c r="C165" s="37"/>
      <c r="D165" s="38">
        <v>80190</v>
      </c>
      <c r="E165" s="28">
        <f t="shared" si="17"/>
        <v>0</v>
      </c>
      <c r="F165" s="29">
        <v>0.05</v>
      </c>
      <c r="G165" s="30">
        <f t="shared" si="18"/>
        <v>0</v>
      </c>
      <c r="H165" s="31">
        <f t="shared" si="19"/>
        <v>70537.5</v>
      </c>
      <c r="I165" s="31"/>
      <c r="J165" s="59">
        <f t="shared" si="16"/>
        <v>0</v>
      </c>
      <c r="K165" s="8"/>
    </row>
    <row r="166" spans="1:11">
      <c r="A166" s="24">
        <v>17</v>
      </c>
      <c r="B166" s="25" t="s">
        <v>40</v>
      </c>
      <c r="C166" s="37">
        <v>3</v>
      </c>
      <c r="D166" s="38">
        <v>113832</v>
      </c>
      <c r="E166" s="28">
        <f t="shared" si="17"/>
        <v>341496</v>
      </c>
      <c r="F166" s="29">
        <v>0.05</v>
      </c>
      <c r="G166" s="30">
        <f t="shared" si="18"/>
        <v>324421.2</v>
      </c>
      <c r="H166" s="31">
        <f t="shared" si="19"/>
        <v>100130</v>
      </c>
      <c r="I166" s="31"/>
      <c r="J166" s="59">
        <f t="shared" si="16"/>
        <v>300390</v>
      </c>
      <c r="K166" s="8"/>
    </row>
    <row r="167" spans="1:11">
      <c r="A167" s="24">
        <v>18</v>
      </c>
      <c r="B167" s="25" t="s">
        <v>41</v>
      </c>
      <c r="C167" s="37">
        <v>3</v>
      </c>
      <c r="D167" s="39">
        <v>98010</v>
      </c>
      <c r="E167" s="28">
        <f t="shared" si="17"/>
        <v>294030</v>
      </c>
      <c r="F167" s="29">
        <v>0.05</v>
      </c>
      <c r="G167" s="30">
        <f t="shared" si="18"/>
        <v>279328.5</v>
      </c>
      <c r="H167" s="31">
        <f t="shared" si="19"/>
        <v>86212.5</v>
      </c>
      <c r="I167" s="31"/>
      <c r="J167" s="59">
        <f t="shared" si="16"/>
        <v>258637.5</v>
      </c>
      <c r="K167" s="8"/>
    </row>
    <row r="168" spans="1:11" ht="17.25">
      <c r="A168" s="40"/>
      <c r="B168" s="41" t="s">
        <v>42</v>
      </c>
      <c r="C168" s="42">
        <f>SUM(C150:C167)</f>
        <v>27</v>
      </c>
      <c r="D168" s="42"/>
      <c r="E168" s="43">
        <f>SUM(E150:E167)</f>
        <v>2094453</v>
      </c>
      <c r="F168" s="43"/>
      <c r="G168" s="44">
        <f>SUM(G150:G167)</f>
        <v>1989730.3499999999</v>
      </c>
      <c r="H168" s="45"/>
      <c r="I168" s="45"/>
      <c r="J168" s="64">
        <f>SUM(J150:J167)</f>
        <v>1842342.9166666665</v>
      </c>
      <c r="K168" s="8"/>
    </row>
    <row r="169" spans="1:11" ht="31.5">
      <c r="A169" s="46"/>
      <c r="B169" s="47"/>
      <c r="C169" s="48"/>
      <c r="D169" s="48"/>
      <c r="E169" s="49"/>
      <c r="F169" s="49"/>
      <c r="G169" s="50"/>
      <c r="H169" s="51"/>
      <c r="I169" s="51"/>
      <c r="J169" s="65">
        <f>J168*0.08</f>
        <v>147387.43333333332</v>
      </c>
      <c r="K169" s="8"/>
    </row>
    <row r="170" spans="1:11" ht="18">
      <c r="A170" s="283" t="s">
        <v>43</v>
      </c>
      <c r="B170" s="283"/>
      <c r="C170" s="284" t="s">
        <v>44</v>
      </c>
      <c r="D170" s="284"/>
      <c r="E170" s="54"/>
      <c r="F170" s="54"/>
      <c r="G170" s="55" t="s">
        <v>45</v>
      </c>
      <c r="H170" s="56"/>
      <c r="I170" s="56"/>
      <c r="J170" s="66">
        <f>SUM(J168:J169)</f>
        <v>1989730.3499999999</v>
      </c>
      <c r="K170" s="8"/>
    </row>
    <row r="174" spans="1:11" ht="15.75">
      <c r="A174" s="279" t="s">
        <v>0</v>
      </c>
      <c r="B174" s="279"/>
      <c r="C174" s="279"/>
      <c r="D174" s="279"/>
      <c r="E174" s="279"/>
      <c r="F174" s="279"/>
      <c r="G174" s="279"/>
      <c r="H174" s="3"/>
      <c r="I174" s="3"/>
      <c r="J174" s="112"/>
      <c r="K174" s="8"/>
    </row>
    <row r="175" spans="1:11" ht="17.25">
      <c r="A175" s="279" t="s">
        <v>1</v>
      </c>
      <c r="B175" s="279"/>
      <c r="C175" s="279"/>
      <c r="D175" s="279"/>
      <c r="E175" s="279"/>
      <c r="F175" s="279"/>
      <c r="G175" s="279"/>
      <c r="H175" s="3"/>
      <c r="I175" s="3"/>
      <c r="J175" s="58"/>
      <c r="K175" s="8"/>
    </row>
    <row r="176" spans="1:11" ht="15.75">
      <c r="A176" s="279" t="s">
        <v>2</v>
      </c>
      <c r="B176" s="279"/>
      <c r="C176" s="279"/>
      <c r="D176" s="279"/>
      <c r="E176" s="279"/>
      <c r="F176" s="279"/>
      <c r="G176" s="279"/>
      <c r="H176" s="3"/>
      <c r="I176" s="3"/>
      <c r="J176" s="59"/>
      <c r="K176" s="8"/>
    </row>
    <row r="177" spans="1:11" ht="15.75">
      <c r="A177" s="279" t="s">
        <v>4</v>
      </c>
      <c r="B177" s="279"/>
      <c r="C177" s="279"/>
      <c r="D177" s="279"/>
      <c r="E177" s="279"/>
      <c r="F177" s="279"/>
      <c r="G177" s="279"/>
      <c r="H177" s="3"/>
      <c r="I177" s="3" t="s">
        <v>602</v>
      </c>
      <c r="J177" s="59"/>
      <c r="K177" s="8"/>
    </row>
    <row r="178" spans="1:11" ht="15.75">
      <c r="A178" s="280" t="s">
        <v>6</v>
      </c>
      <c r="B178" s="280"/>
      <c r="C178" s="280"/>
      <c r="D178" s="280"/>
      <c r="E178" s="280"/>
      <c r="F178" s="280"/>
      <c r="G178" s="280"/>
      <c r="H178" s="3"/>
      <c r="I178" s="3" t="s">
        <v>603</v>
      </c>
      <c r="J178" s="59"/>
      <c r="K178" s="8"/>
    </row>
    <row r="179" spans="1:11" ht="27.75">
      <c r="A179" s="9"/>
      <c r="B179" s="9"/>
      <c r="C179" s="281" t="s">
        <v>576</v>
      </c>
      <c r="D179" s="281"/>
      <c r="E179" s="281"/>
      <c r="F179" s="281"/>
      <c r="G179" s="281"/>
      <c r="H179" s="3"/>
      <c r="I179" s="3"/>
      <c r="J179" s="59"/>
      <c r="K179" s="8"/>
    </row>
    <row r="180" spans="1:11" ht="15.75">
      <c r="A180" s="11" t="s">
        <v>358</v>
      </c>
      <c r="B180" s="12"/>
      <c r="C180" s="13"/>
      <c r="D180" s="286"/>
      <c r="E180" s="286"/>
      <c r="F180" s="286"/>
      <c r="G180" s="286"/>
      <c r="H180" s="15"/>
      <c r="I180" s="15"/>
      <c r="J180" s="59"/>
      <c r="K180" s="8"/>
    </row>
    <row r="181" spans="1:11" ht="15.75">
      <c r="A181" s="11" t="s">
        <v>604</v>
      </c>
      <c r="B181" s="11"/>
      <c r="C181" s="11"/>
      <c r="D181" s="11"/>
      <c r="E181" s="16"/>
      <c r="F181" s="11"/>
      <c r="G181" s="16"/>
      <c r="H181" s="20" t="s">
        <v>161</v>
      </c>
      <c r="I181" s="20"/>
      <c r="J181" s="62"/>
      <c r="K181" s="8"/>
    </row>
    <row r="182" spans="1:11" ht="15.75">
      <c r="A182" s="11" t="s">
        <v>11</v>
      </c>
      <c r="B182" s="289" t="s">
        <v>610</v>
      </c>
      <c r="C182" s="289"/>
      <c r="D182" s="289"/>
      <c r="E182" s="289"/>
      <c r="F182" s="18"/>
      <c r="G182" s="19" t="s">
        <v>13</v>
      </c>
      <c r="H182" s="3"/>
      <c r="I182" s="3"/>
      <c r="J182" s="59"/>
      <c r="K182" s="8"/>
    </row>
    <row r="183" spans="1:11" ht="15.75">
      <c r="A183" s="21" t="s">
        <v>14</v>
      </c>
      <c r="B183" s="21" t="s">
        <v>16</v>
      </c>
      <c r="C183" s="21" t="s">
        <v>17</v>
      </c>
      <c r="D183" s="22" t="s">
        <v>18</v>
      </c>
      <c r="E183" s="23" t="s">
        <v>19</v>
      </c>
      <c r="F183" s="23" t="s">
        <v>20</v>
      </c>
      <c r="G183" s="21" t="s">
        <v>21</v>
      </c>
      <c r="H183" s="3"/>
      <c r="I183" s="3"/>
      <c r="J183" s="59"/>
      <c r="K183" s="8"/>
    </row>
    <row r="184" spans="1:11">
      <c r="A184" s="24">
        <v>1</v>
      </c>
      <c r="B184" s="25" t="s">
        <v>23</v>
      </c>
      <c r="C184" s="26">
        <v>6</v>
      </c>
      <c r="D184" s="27">
        <v>79305</v>
      </c>
      <c r="E184" s="28">
        <f>D184*C184</f>
        <v>475830</v>
      </c>
      <c r="F184" s="29">
        <v>0.05</v>
      </c>
      <c r="G184" s="30">
        <f>E184-E184*F184</f>
        <v>452038.5</v>
      </c>
      <c r="H184" s="31">
        <f>D184/1.08*0.95</f>
        <v>69759.027777777766</v>
      </c>
      <c r="I184" s="31"/>
      <c r="J184" s="59">
        <f t="shared" ref="J184:J201" si="20">H184*C184</f>
        <v>418554.16666666663</v>
      </c>
      <c r="K184" s="8"/>
    </row>
    <row r="185" spans="1:11">
      <c r="A185" s="24">
        <v>2</v>
      </c>
      <c r="B185" s="25" t="s">
        <v>25</v>
      </c>
      <c r="C185" s="32"/>
      <c r="D185" s="33">
        <v>128591</v>
      </c>
      <c r="E185" s="28">
        <f t="shared" ref="E185:E201" si="21">D185*C185</f>
        <v>0</v>
      </c>
      <c r="F185" s="29">
        <v>0.05</v>
      </c>
      <c r="G185" s="30">
        <f t="shared" ref="G185:G201" si="22">E185-E185*F185</f>
        <v>0</v>
      </c>
      <c r="H185" s="31">
        <f t="shared" ref="H185:H201" si="23">D185/1.08*0.95</f>
        <v>113112.45370370369</v>
      </c>
      <c r="I185" s="31"/>
      <c r="J185" s="59">
        <f t="shared" si="20"/>
        <v>0</v>
      </c>
      <c r="K185" s="8"/>
    </row>
    <row r="186" spans="1:11">
      <c r="A186" s="24">
        <v>3</v>
      </c>
      <c r="B186" s="25" t="s">
        <v>26</v>
      </c>
      <c r="C186" s="88"/>
      <c r="D186" s="27">
        <v>60043</v>
      </c>
      <c r="E186" s="28">
        <f t="shared" si="21"/>
        <v>0</v>
      </c>
      <c r="F186" s="29">
        <v>0.05</v>
      </c>
      <c r="G186" s="30">
        <f t="shared" si="22"/>
        <v>0</v>
      </c>
      <c r="H186" s="31">
        <f t="shared" si="23"/>
        <v>52815.601851851847</v>
      </c>
      <c r="I186" s="128"/>
      <c r="J186" s="59">
        <f t="shared" si="20"/>
        <v>0</v>
      </c>
      <c r="K186" s="8"/>
    </row>
    <row r="187" spans="1:11">
      <c r="A187" s="24">
        <v>4</v>
      </c>
      <c r="B187" s="25" t="s">
        <v>27</v>
      </c>
      <c r="C187" s="35"/>
      <c r="D187" s="27">
        <v>115781</v>
      </c>
      <c r="E187" s="28">
        <f t="shared" si="21"/>
        <v>0</v>
      </c>
      <c r="F187" s="29">
        <v>0.05</v>
      </c>
      <c r="G187" s="30">
        <f t="shared" si="22"/>
        <v>0</v>
      </c>
      <c r="H187" s="31">
        <f t="shared" si="23"/>
        <v>101844.39814814813</v>
      </c>
      <c r="I187" s="31"/>
      <c r="J187" s="59">
        <f t="shared" si="20"/>
        <v>0</v>
      </c>
      <c r="K187" s="8"/>
    </row>
    <row r="188" spans="1:11">
      <c r="A188" s="168">
        <v>5</v>
      </c>
      <c r="B188" s="25" t="s">
        <v>28</v>
      </c>
      <c r="C188" s="37">
        <v>3</v>
      </c>
      <c r="D188" s="27">
        <v>119943</v>
      </c>
      <c r="E188" s="156">
        <f t="shared" si="21"/>
        <v>359829</v>
      </c>
      <c r="F188" s="29">
        <v>0.05</v>
      </c>
      <c r="G188" s="30">
        <f t="shared" si="22"/>
        <v>341837.55</v>
      </c>
      <c r="H188" s="31">
        <f t="shared" si="23"/>
        <v>105505.41666666666</v>
      </c>
      <c r="I188" s="170"/>
      <c r="J188" s="59">
        <f t="shared" si="20"/>
        <v>316516.25</v>
      </c>
      <c r="K188" s="8"/>
    </row>
    <row r="189" spans="1:11">
      <c r="A189" s="24">
        <v>6</v>
      </c>
      <c r="B189" s="25" t="s">
        <v>29</v>
      </c>
      <c r="C189" s="26"/>
      <c r="D189" s="27">
        <v>94810</v>
      </c>
      <c r="E189" s="28">
        <f t="shared" si="21"/>
        <v>0</v>
      </c>
      <c r="F189" s="29">
        <v>0.05</v>
      </c>
      <c r="G189" s="30">
        <f t="shared" si="22"/>
        <v>0</v>
      </c>
      <c r="H189" s="31">
        <f t="shared" si="23"/>
        <v>83397.685185185182</v>
      </c>
      <c r="I189" s="31"/>
      <c r="J189" s="59">
        <f t="shared" si="20"/>
        <v>0</v>
      </c>
      <c r="K189" s="8"/>
    </row>
    <row r="190" spans="1:11">
      <c r="A190" s="24">
        <v>7</v>
      </c>
      <c r="B190" s="25" t="s">
        <v>30</v>
      </c>
      <c r="C190" s="34"/>
      <c r="D190" s="27">
        <v>141396</v>
      </c>
      <c r="E190" s="28">
        <f t="shared" si="21"/>
        <v>0</v>
      </c>
      <c r="F190" s="29">
        <v>0.05</v>
      </c>
      <c r="G190" s="30">
        <f t="shared" si="22"/>
        <v>0</v>
      </c>
      <c r="H190" s="31">
        <f t="shared" si="23"/>
        <v>124376.11111111111</v>
      </c>
      <c r="I190" s="31"/>
      <c r="J190" s="59">
        <f t="shared" si="20"/>
        <v>0</v>
      </c>
      <c r="K190" s="8"/>
    </row>
    <row r="191" spans="1:11">
      <c r="A191" s="24">
        <v>8</v>
      </c>
      <c r="B191" s="25" t="s">
        <v>31</v>
      </c>
      <c r="C191" s="26"/>
      <c r="D191" s="27">
        <v>232931</v>
      </c>
      <c r="E191" s="28">
        <f t="shared" si="21"/>
        <v>0</v>
      </c>
      <c r="F191" s="29">
        <v>0.05</v>
      </c>
      <c r="G191" s="30">
        <f t="shared" si="22"/>
        <v>0</v>
      </c>
      <c r="H191" s="31">
        <f t="shared" si="23"/>
        <v>204893.00925925921</v>
      </c>
      <c r="I191" s="31"/>
      <c r="J191" s="59">
        <f t="shared" si="20"/>
        <v>0</v>
      </c>
      <c r="K191" s="8"/>
    </row>
    <row r="192" spans="1:11">
      <c r="A192" s="24">
        <v>9</v>
      </c>
      <c r="B192" s="36" t="s">
        <v>32</v>
      </c>
      <c r="C192" s="26"/>
      <c r="D192" s="27">
        <v>101534</v>
      </c>
      <c r="E192" s="28">
        <f t="shared" si="21"/>
        <v>0</v>
      </c>
      <c r="F192" s="29">
        <v>0.05</v>
      </c>
      <c r="G192" s="30">
        <f t="shared" si="22"/>
        <v>0</v>
      </c>
      <c r="H192" s="31">
        <f t="shared" si="23"/>
        <v>89312.314814814818</v>
      </c>
      <c r="I192" s="31"/>
      <c r="J192" s="59">
        <f t="shared" si="20"/>
        <v>0</v>
      </c>
      <c r="K192" s="8"/>
    </row>
    <row r="193" spans="1:11">
      <c r="A193" s="24">
        <v>10</v>
      </c>
      <c r="B193" s="36" t="s">
        <v>33</v>
      </c>
      <c r="C193" s="37"/>
      <c r="D193" s="33">
        <v>110148</v>
      </c>
      <c r="E193" s="28">
        <f t="shared" si="21"/>
        <v>0</v>
      </c>
      <c r="F193" s="29">
        <v>0.05</v>
      </c>
      <c r="G193" s="30">
        <f t="shared" si="22"/>
        <v>0</v>
      </c>
      <c r="H193" s="31">
        <f t="shared" si="23"/>
        <v>96889.444444444423</v>
      </c>
      <c r="I193" s="31"/>
      <c r="J193" s="59">
        <f t="shared" si="20"/>
        <v>0</v>
      </c>
      <c r="K193" s="8"/>
    </row>
    <row r="194" spans="1:11">
      <c r="A194" s="168">
        <v>11</v>
      </c>
      <c r="B194" s="25" t="s">
        <v>34</v>
      </c>
      <c r="C194" s="37">
        <v>6</v>
      </c>
      <c r="D194" s="27">
        <v>54198</v>
      </c>
      <c r="E194" s="156">
        <f t="shared" si="21"/>
        <v>325188</v>
      </c>
      <c r="F194" s="29">
        <v>0.05</v>
      </c>
      <c r="G194" s="30">
        <f t="shared" si="22"/>
        <v>308928.59999999998</v>
      </c>
      <c r="H194" s="31">
        <f t="shared" si="23"/>
        <v>47674.166666666657</v>
      </c>
      <c r="I194" s="170"/>
      <c r="J194" s="59">
        <f t="shared" si="20"/>
        <v>286044.99999999994</v>
      </c>
      <c r="K194" s="8"/>
    </row>
    <row r="195" spans="1:11">
      <c r="A195" s="24">
        <v>12</v>
      </c>
      <c r="B195" s="25" t="s">
        <v>35</v>
      </c>
      <c r="C195" s="37">
        <v>6</v>
      </c>
      <c r="D195" s="27">
        <v>49680</v>
      </c>
      <c r="E195" s="28">
        <f t="shared" si="21"/>
        <v>298080</v>
      </c>
      <c r="F195" s="29">
        <v>0.05</v>
      </c>
      <c r="G195" s="30">
        <f t="shared" si="22"/>
        <v>283176</v>
      </c>
      <c r="H195" s="31">
        <f t="shared" si="23"/>
        <v>43700</v>
      </c>
      <c r="I195" s="128"/>
      <c r="J195" s="59">
        <f t="shared" si="20"/>
        <v>262200</v>
      </c>
      <c r="K195" s="8"/>
    </row>
    <row r="196" spans="1:11">
      <c r="A196" s="24">
        <v>13</v>
      </c>
      <c r="B196" s="25" t="s">
        <v>36</v>
      </c>
      <c r="C196" s="37"/>
      <c r="D196" s="38">
        <v>64152</v>
      </c>
      <c r="E196" s="28">
        <f t="shared" si="21"/>
        <v>0</v>
      </c>
      <c r="F196" s="29">
        <v>0.05</v>
      </c>
      <c r="G196" s="30">
        <f t="shared" si="22"/>
        <v>0</v>
      </c>
      <c r="H196" s="31">
        <f t="shared" si="23"/>
        <v>56429.999999999993</v>
      </c>
      <c r="I196" s="31"/>
      <c r="J196" s="59">
        <f t="shared" si="20"/>
        <v>0</v>
      </c>
      <c r="K196" s="8"/>
    </row>
    <row r="197" spans="1:11">
      <c r="A197" s="24">
        <v>14</v>
      </c>
      <c r="B197" s="25" t="s">
        <v>37</v>
      </c>
      <c r="C197" s="37"/>
      <c r="D197" s="38">
        <v>65934</v>
      </c>
      <c r="E197" s="28">
        <f t="shared" si="21"/>
        <v>0</v>
      </c>
      <c r="F197" s="29">
        <v>0.05</v>
      </c>
      <c r="G197" s="30">
        <f t="shared" si="22"/>
        <v>0</v>
      </c>
      <c r="H197" s="31">
        <f t="shared" si="23"/>
        <v>57997.499999999993</v>
      </c>
      <c r="I197" s="31"/>
      <c r="J197" s="59">
        <f t="shared" si="20"/>
        <v>0</v>
      </c>
      <c r="K197" s="8"/>
    </row>
    <row r="198" spans="1:11">
      <c r="A198" s="24">
        <v>15</v>
      </c>
      <c r="B198" s="25" t="s">
        <v>38</v>
      </c>
      <c r="C198" s="37"/>
      <c r="D198" s="38">
        <v>76626</v>
      </c>
      <c r="E198" s="28">
        <f t="shared" si="21"/>
        <v>0</v>
      </c>
      <c r="F198" s="29">
        <v>0.05</v>
      </c>
      <c r="G198" s="30">
        <f t="shared" si="22"/>
        <v>0</v>
      </c>
      <c r="H198" s="31">
        <f t="shared" si="23"/>
        <v>67402.5</v>
      </c>
      <c r="I198" s="31"/>
      <c r="J198" s="59">
        <f t="shared" si="20"/>
        <v>0</v>
      </c>
      <c r="K198" s="8"/>
    </row>
    <row r="199" spans="1:11">
      <c r="A199" s="24">
        <v>16</v>
      </c>
      <c r="B199" s="25" t="s">
        <v>39</v>
      </c>
      <c r="C199" s="37"/>
      <c r="D199" s="38">
        <v>80190</v>
      </c>
      <c r="E199" s="28">
        <f t="shared" si="21"/>
        <v>0</v>
      </c>
      <c r="F199" s="29">
        <v>0.05</v>
      </c>
      <c r="G199" s="30">
        <f t="shared" si="22"/>
        <v>0</v>
      </c>
      <c r="H199" s="31">
        <f t="shared" si="23"/>
        <v>70537.5</v>
      </c>
      <c r="I199" s="31"/>
      <c r="J199" s="59">
        <f t="shared" si="20"/>
        <v>0</v>
      </c>
      <c r="K199" s="8"/>
    </row>
    <row r="200" spans="1:11">
      <c r="A200" s="24">
        <v>17</v>
      </c>
      <c r="B200" s="25" t="s">
        <v>40</v>
      </c>
      <c r="C200" s="37">
        <v>3</v>
      </c>
      <c r="D200" s="38">
        <v>113832</v>
      </c>
      <c r="E200" s="28">
        <f t="shared" si="21"/>
        <v>341496</v>
      </c>
      <c r="F200" s="29">
        <v>0.05</v>
      </c>
      <c r="G200" s="30">
        <f t="shared" si="22"/>
        <v>324421.2</v>
      </c>
      <c r="H200" s="31">
        <f t="shared" si="23"/>
        <v>100130</v>
      </c>
      <c r="I200" s="31"/>
      <c r="J200" s="59">
        <f t="shared" si="20"/>
        <v>300390</v>
      </c>
      <c r="K200" s="8"/>
    </row>
    <row r="201" spans="1:11">
      <c r="A201" s="24">
        <v>18</v>
      </c>
      <c r="B201" s="25" t="s">
        <v>41</v>
      </c>
      <c r="C201" s="37">
        <v>3</v>
      </c>
      <c r="D201" s="39">
        <v>98010</v>
      </c>
      <c r="E201" s="28">
        <f t="shared" si="21"/>
        <v>294030</v>
      </c>
      <c r="F201" s="29">
        <v>0.05</v>
      </c>
      <c r="G201" s="30">
        <f t="shared" si="22"/>
        <v>279328.5</v>
      </c>
      <c r="H201" s="31">
        <f t="shared" si="23"/>
        <v>86212.5</v>
      </c>
      <c r="I201" s="31"/>
      <c r="J201" s="59">
        <f t="shared" si="20"/>
        <v>258637.5</v>
      </c>
      <c r="K201" s="8"/>
    </row>
    <row r="202" spans="1:11" ht="17.25">
      <c r="A202" s="40"/>
      <c r="B202" s="41" t="s">
        <v>42</v>
      </c>
      <c r="C202" s="42">
        <f>SUM(C184:C201)</f>
        <v>27</v>
      </c>
      <c r="D202" s="42"/>
      <c r="E202" s="43">
        <f>SUM(E184:E201)</f>
        <v>2094453</v>
      </c>
      <c r="F202" s="43"/>
      <c r="G202" s="44">
        <f>SUM(G184:G201)</f>
        <v>1989730.3499999999</v>
      </c>
      <c r="H202" s="45"/>
      <c r="I202" s="45"/>
      <c r="J202" s="64">
        <f>SUM(J184:J201)</f>
        <v>1842342.9166666665</v>
      </c>
      <c r="K202" s="8"/>
    </row>
    <row r="203" spans="1:11" ht="31.5">
      <c r="A203" s="46"/>
      <c r="B203" s="47"/>
      <c r="C203" s="48"/>
      <c r="D203" s="48"/>
      <c r="E203" s="49"/>
      <c r="F203" s="49"/>
      <c r="G203" s="50"/>
      <c r="H203" s="51"/>
      <c r="I203" s="51"/>
      <c r="J203" s="65">
        <f>J202*0.08</f>
        <v>147387.43333333332</v>
      </c>
      <c r="K203" s="8"/>
    </row>
    <row r="204" spans="1:11" ht="18">
      <c r="A204" s="283" t="s">
        <v>43</v>
      </c>
      <c r="B204" s="283"/>
      <c r="C204" s="284" t="s">
        <v>44</v>
      </c>
      <c r="D204" s="284"/>
      <c r="E204" s="54"/>
      <c r="F204" s="54"/>
      <c r="G204" s="55" t="s">
        <v>45</v>
      </c>
      <c r="H204" s="56"/>
      <c r="I204" s="56"/>
      <c r="J204" s="66">
        <f>SUM(J202:J203)</f>
        <v>1989730.3499999999</v>
      </c>
      <c r="K204" s="8"/>
    </row>
    <row r="209" spans="1:11" ht="15.75">
      <c r="A209" s="279" t="s">
        <v>0</v>
      </c>
      <c r="B209" s="279"/>
      <c r="C209" s="279"/>
      <c r="D209" s="279"/>
      <c r="E209" s="279"/>
      <c r="F209" s="279"/>
      <c r="G209" s="279"/>
      <c r="H209" s="3"/>
      <c r="I209" s="3"/>
      <c r="J209" s="112"/>
      <c r="K209" s="8"/>
    </row>
    <row r="210" spans="1:11" ht="17.25">
      <c r="A210" s="279" t="s">
        <v>1</v>
      </c>
      <c r="B210" s="279"/>
      <c r="C210" s="279"/>
      <c r="D210" s="279"/>
      <c r="E210" s="279"/>
      <c r="F210" s="279"/>
      <c r="G210" s="279"/>
      <c r="H210" s="3"/>
      <c r="I210" s="3"/>
      <c r="J210" s="58"/>
      <c r="K210" s="8"/>
    </row>
    <row r="211" spans="1:11" ht="15.75">
      <c r="A211" s="279" t="s">
        <v>2</v>
      </c>
      <c r="B211" s="279"/>
      <c r="C211" s="279"/>
      <c r="D211" s="279"/>
      <c r="E211" s="279"/>
      <c r="F211" s="279"/>
      <c r="G211" s="279"/>
      <c r="H211" s="3"/>
      <c r="I211" s="3"/>
      <c r="J211" s="59"/>
      <c r="K211" s="8"/>
    </row>
    <row r="212" spans="1:11" ht="15.75">
      <c r="A212" s="279" t="s">
        <v>4</v>
      </c>
      <c r="B212" s="279"/>
      <c r="C212" s="279"/>
      <c r="D212" s="279"/>
      <c r="E212" s="279"/>
      <c r="F212" s="279"/>
      <c r="G212" s="279"/>
      <c r="H212" s="3"/>
      <c r="I212" s="3" t="s">
        <v>602</v>
      </c>
      <c r="J212" s="59"/>
      <c r="K212" s="8"/>
    </row>
    <row r="213" spans="1:11" ht="15.75">
      <c r="A213" s="280" t="s">
        <v>6</v>
      </c>
      <c r="B213" s="280"/>
      <c r="C213" s="280"/>
      <c r="D213" s="280"/>
      <c r="E213" s="280"/>
      <c r="F213" s="280"/>
      <c r="G213" s="280"/>
      <c r="H213" s="3"/>
      <c r="I213" s="3" t="s">
        <v>603</v>
      </c>
      <c r="J213" s="59"/>
      <c r="K213" s="8"/>
    </row>
    <row r="214" spans="1:11" ht="27.75">
      <c r="A214" s="9"/>
      <c r="B214" s="9"/>
      <c r="C214" s="281" t="s">
        <v>576</v>
      </c>
      <c r="D214" s="281"/>
      <c r="E214" s="281"/>
      <c r="F214" s="281"/>
      <c r="G214" s="281"/>
      <c r="H214" s="3"/>
      <c r="I214" s="3"/>
      <c r="J214" s="59"/>
      <c r="K214" s="8"/>
    </row>
    <row r="215" spans="1:11" ht="15.75">
      <c r="A215" s="11" t="s">
        <v>358</v>
      </c>
      <c r="B215" s="12"/>
      <c r="C215" s="13"/>
      <c r="D215" s="286"/>
      <c r="E215" s="286"/>
      <c r="F215" s="286"/>
      <c r="G215" s="286"/>
      <c r="H215" s="15"/>
      <c r="I215" s="15"/>
      <c r="J215" s="59"/>
      <c r="K215" s="8"/>
    </row>
    <row r="216" spans="1:11" ht="15.75">
      <c r="A216" s="11" t="s">
        <v>604</v>
      </c>
      <c r="B216" s="11"/>
      <c r="C216" s="11"/>
      <c r="D216" s="11"/>
      <c r="E216" s="16"/>
      <c r="F216" s="11"/>
      <c r="G216" s="16"/>
      <c r="H216" s="20" t="s">
        <v>161</v>
      </c>
      <c r="I216" s="20"/>
      <c r="J216" s="62"/>
      <c r="K216" s="8"/>
    </row>
    <row r="217" spans="1:11" ht="15.75">
      <c r="A217" s="11" t="s">
        <v>11</v>
      </c>
      <c r="B217" s="289" t="s">
        <v>611</v>
      </c>
      <c r="C217" s="289"/>
      <c r="D217" s="289"/>
      <c r="E217" s="289"/>
      <c r="F217" s="18"/>
      <c r="G217" s="19" t="s">
        <v>13</v>
      </c>
      <c r="H217" s="3"/>
      <c r="I217" s="3"/>
      <c r="J217" s="59"/>
      <c r="K217" s="8"/>
    </row>
    <row r="218" spans="1:11" ht="15.75">
      <c r="A218" s="21" t="s">
        <v>14</v>
      </c>
      <c r="B218" s="21" t="s">
        <v>16</v>
      </c>
      <c r="C218" s="21" t="s">
        <v>17</v>
      </c>
      <c r="D218" s="22" t="s">
        <v>18</v>
      </c>
      <c r="E218" s="23" t="s">
        <v>19</v>
      </c>
      <c r="F218" s="23" t="s">
        <v>20</v>
      </c>
      <c r="G218" s="21" t="s">
        <v>21</v>
      </c>
      <c r="H218" s="3"/>
      <c r="I218" s="3"/>
      <c r="J218" s="59"/>
      <c r="K218" s="8"/>
    </row>
    <row r="219" spans="1:11">
      <c r="A219" s="24">
        <v>1</v>
      </c>
      <c r="B219" s="25" t="s">
        <v>23</v>
      </c>
      <c r="C219" s="26">
        <v>6</v>
      </c>
      <c r="D219" s="27">
        <v>79305</v>
      </c>
      <c r="E219" s="28">
        <f>D219*C219</f>
        <v>475830</v>
      </c>
      <c r="F219" s="29">
        <v>0.05</v>
      </c>
      <c r="G219" s="30">
        <f>E219-E219*F219</f>
        <v>452038.5</v>
      </c>
      <c r="H219" s="31">
        <f>D219/1.08*0.95</f>
        <v>69759.027777777766</v>
      </c>
      <c r="I219" s="31"/>
      <c r="J219" s="59">
        <f t="shared" ref="J219:J236" si="24">H219*C219</f>
        <v>418554.16666666663</v>
      </c>
      <c r="K219" s="8"/>
    </row>
    <row r="220" spans="1:11">
      <c r="A220" s="24">
        <v>2</v>
      </c>
      <c r="B220" s="25" t="s">
        <v>25</v>
      </c>
      <c r="C220" s="32"/>
      <c r="D220" s="33">
        <v>128591</v>
      </c>
      <c r="E220" s="28">
        <f t="shared" ref="E220:E236" si="25">D220*C220</f>
        <v>0</v>
      </c>
      <c r="F220" s="29">
        <v>0.05</v>
      </c>
      <c r="G220" s="30">
        <f t="shared" ref="G220:G236" si="26">E220-E220*F220</f>
        <v>0</v>
      </c>
      <c r="H220" s="31">
        <f t="shared" ref="H220:H236" si="27">D220/1.08*0.95</f>
        <v>113112.45370370369</v>
      </c>
      <c r="I220" s="31"/>
      <c r="J220" s="59">
        <f t="shared" si="24"/>
        <v>0</v>
      </c>
      <c r="K220" s="8"/>
    </row>
    <row r="221" spans="1:11">
      <c r="A221" s="24">
        <v>3</v>
      </c>
      <c r="B221" s="25" t="s">
        <v>26</v>
      </c>
      <c r="C221" s="88"/>
      <c r="D221" s="27">
        <v>60043</v>
      </c>
      <c r="E221" s="28">
        <f t="shared" si="25"/>
        <v>0</v>
      </c>
      <c r="F221" s="29">
        <v>0.05</v>
      </c>
      <c r="G221" s="30">
        <f t="shared" si="26"/>
        <v>0</v>
      </c>
      <c r="H221" s="31">
        <f t="shared" si="27"/>
        <v>52815.601851851847</v>
      </c>
      <c r="I221" s="128"/>
      <c r="J221" s="59">
        <f t="shared" si="24"/>
        <v>0</v>
      </c>
      <c r="K221" s="8"/>
    </row>
    <row r="222" spans="1:11">
      <c r="A222" s="24">
        <v>4</v>
      </c>
      <c r="B222" s="25" t="s">
        <v>27</v>
      </c>
      <c r="C222" s="35"/>
      <c r="D222" s="27">
        <v>115781</v>
      </c>
      <c r="E222" s="28">
        <f t="shared" si="25"/>
        <v>0</v>
      </c>
      <c r="F222" s="29">
        <v>0.05</v>
      </c>
      <c r="G222" s="30">
        <f t="shared" si="26"/>
        <v>0</v>
      </c>
      <c r="H222" s="31">
        <f t="shared" si="27"/>
        <v>101844.39814814813</v>
      </c>
      <c r="I222" s="31"/>
      <c r="J222" s="59">
        <f t="shared" si="24"/>
        <v>0</v>
      </c>
      <c r="K222" s="8"/>
    </row>
    <row r="223" spans="1:11">
      <c r="A223" s="168">
        <v>5</v>
      </c>
      <c r="B223" s="25" t="s">
        <v>28</v>
      </c>
      <c r="C223" s="37">
        <v>3</v>
      </c>
      <c r="D223" s="27">
        <v>119943</v>
      </c>
      <c r="E223" s="156">
        <f t="shared" si="25"/>
        <v>359829</v>
      </c>
      <c r="F223" s="29">
        <v>0.05</v>
      </c>
      <c r="G223" s="30">
        <f t="shared" si="26"/>
        <v>341837.55</v>
      </c>
      <c r="H223" s="31">
        <f t="shared" si="27"/>
        <v>105505.41666666666</v>
      </c>
      <c r="I223" s="170"/>
      <c r="J223" s="59">
        <f t="shared" si="24"/>
        <v>316516.25</v>
      </c>
      <c r="K223" s="8"/>
    </row>
    <row r="224" spans="1:11">
      <c r="A224" s="24">
        <v>6</v>
      </c>
      <c r="B224" s="25" t="s">
        <v>29</v>
      </c>
      <c r="C224" s="26"/>
      <c r="D224" s="27">
        <v>94810</v>
      </c>
      <c r="E224" s="28">
        <f t="shared" si="25"/>
        <v>0</v>
      </c>
      <c r="F224" s="29">
        <v>0.05</v>
      </c>
      <c r="G224" s="30">
        <f t="shared" si="26"/>
        <v>0</v>
      </c>
      <c r="H224" s="31">
        <f t="shared" si="27"/>
        <v>83397.685185185182</v>
      </c>
      <c r="I224" s="31"/>
      <c r="J224" s="59">
        <f t="shared" si="24"/>
        <v>0</v>
      </c>
      <c r="K224" s="8"/>
    </row>
    <row r="225" spans="1:11">
      <c r="A225" s="24">
        <v>7</v>
      </c>
      <c r="B225" s="25" t="s">
        <v>30</v>
      </c>
      <c r="C225" s="34"/>
      <c r="D225" s="27">
        <v>141396</v>
      </c>
      <c r="E225" s="28">
        <f t="shared" si="25"/>
        <v>0</v>
      </c>
      <c r="F225" s="29">
        <v>0.05</v>
      </c>
      <c r="G225" s="30">
        <f t="shared" si="26"/>
        <v>0</v>
      </c>
      <c r="H225" s="31">
        <f t="shared" si="27"/>
        <v>124376.11111111111</v>
      </c>
      <c r="I225" s="31"/>
      <c r="J225" s="59">
        <f t="shared" si="24"/>
        <v>0</v>
      </c>
      <c r="K225" s="8"/>
    </row>
    <row r="226" spans="1:11">
      <c r="A226" s="24">
        <v>8</v>
      </c>
      <c r="B226" s="25" t="s">
        <v>31</v>
      </c>
      <c r="C226" s="26"/>
      <c r="D226" s="27">
        <v>232931</v>
      </c>
      <c r="E226" s="28">
        <f t="shared" si="25"/>
        <v>0</v>
      </c>
      <c r="F226" s="29">
        <v>0.05</v>
      </c>
      <c r="G226" s="30">
        <f t="shared" si="26"/>
        <v>0</v>
      </c>
      <c r="H226" s="31">
        <f t="shared" si="27"/>
        <v>204893.00925925921</v>
      </c>
      <c r="I226" s="31"/>
      <c r="J226" s="59">
        <f t="shared" si="24"/>
        <v>0</v>
      </c>
      <c r="K226" s="8"/>
    </row>
    <row r="227" spans="1:11">
      <c r="A227" s="24">
        <v>9</v>
      </c>
      <c r="B227" s="36" t="s">
        <v>32</v>
      </c>
      <c r="C227" s="26"/>
      <c r="D227" s="27">
        <v>101534</v>
      </c>
      <c r="E227" s="28">
        <f t="shared" si="25"/>
        <v>0</v>
      </c>
      <c r="F227" s="29">
        <v>0.05</v>
      </c>
      <c r="G227" s="30">
        <f t="shared" si="26"/>
        <v>0</v>
      </c>
      <c r="H227" s="31">
        <f t="shared" si="27"/>
        <v>89312.314814814818</v>
      </c>
      <c r="I227" s="31"/>
      <c r="J227" s="59">
        <f t="shared" si="24"/>
        <v>0</v>
      </c>
      <c r="K227" s="8"/>
    </row>
    <row r="228" spans="1:11">
      <c r="A228" s="24">
        <v>10</v>
      </c>
      <c r="B228" s="36" t="s">
        <v>33</v>
      </c>
      <c r="C228" s="37"/>
      <c r="D228" s="33">
        <v>110148</v>
      </c>
      <c r="E228" s="28">
        <f t="shared" si="25"/>
        <v>0</v>
      </c>
      <c r="F228" s="29">
        <v>0.05</v>
      </c>
      <c r="G228" s="30">
        <f t="shared" si="26"/>
        <v>0</v>
      </c>
      <c r="H228" s="31">
        <f t="shared" si="27"/>
        <v>96889.444444444423</v>
      </c>
      <c r="I228" s="31"/>
      <c r="J228" s="59">
        <f t="shared" si="24"/>
        <v>0</v>
      </c>
      <c r="K228" s="8"/>
    </row>
    <row r="229" spans="1:11">
      <c r="A229" s="168">
        <v>11</v>
      </c>
      <c r="B229" s="25" t="s">
        <v>34</v>
      </c>
      <c r="C229" s="37">
        <v>6</v>
      </c>
      <c r="D229" s="27">
        <v>54198</v>
      </c>
      <c r="E229" s="156">
        <f t="shared" si="25"/>
        <v>325188</v>
      </c>
      <c r="F229" s="29">
        <v>0.05</v>
      </c>
      <c r="G229" s="30">
        <f t="shared" si="26"/>
        <v>308928.59999999998</v>
      </c>
      <c r="H229" s="31">
        <f t="shared" si="27"/>
        <v>47674.166666666657</v>
      </c>
      <c r="I229" s="170"/>
      <c r="J229" s="59">
        <f t="shared" si="24"/>
        <v>286044.99999999994</v>
      </c>
      <c r="K229" s="8"/>
    </row>
    <row r="230" spans="1:11">
      <c r="A230" s="24">
        <v>12</v>
      </c>
      <c r="B230" s="25" t="s">
        <v>35</v>
      </c>
      <c r="C230" s="37">
        <v>6</v>
      </c>
      <c r="D230" s="27">
        <v>49680</v>
      </c>
      <c r="E230" s="28">
        <f t="shared" si="25"/>
        <v>298080</v>
      </c>
      <c r="F230" s="29">
        <v>0.05</v>
      </c>
      <c r="G230" s="30">
        <f t="shared" si="26"/>
        <v>283176</v>
      </c>
      <c r="H230" s="31">
        <f t="shared" si="27"/>
        <v>43700</v>
      </c>
      <c r="I230" s="128"/>
      <c r="J230" s="59">
        <f t="shared" si="24"/>
        <v>262200</v>
      </c>
      <c r="K230" s="8"/>
    </row>
    <row r="231" spans="1:11">
      <c r="A231" s="24">
        <v>13</v>
      </c>
      <c r="B231" s="25" t="s">
        <v>36</v>
      </c>
      <c r="C231" s="37"/>
      <c r="D231" s="38">
        <v>64152</v>
      </c>
      <c r="E231" s="28">
        <f t="shared" si="25"/>
        <v>0</v>
      </c>
      <c r="F231" s="29">
        <v>0.05</v>
      </c>
      <c r="G231" s="30">
        <f t="shared" si="26"/>
        <v>0</v>
      </c>
      <c r="H231" s="31">
        <f t="shared" si="27"/>
        <v>56429.999999999993</v>
      </c>
      <c r="I231" s="31"/>
      <c r="J231" s="59">
        <f t="shared" si="24"/>
        <v>0</v>
      </c>
      <c r="K231" s="8"/>
    </row>
    <row r="232" spans="1:11">
      <c r="A232" s="24">
        <v>14</v>
      </c>
      <c r="B232" s="25" t="s">
        <v>37</v>
      </c>
      <c r="C232" s="37"/>
      <c r="D232" s="38">
        <v>65934</v>
      </c>
      <c r="E232" s="28">
        <f t="shared" si="25"/>
        <v>0</v>
      </c>
      <c r="F232" s="29">
        <v>0.05</v>
      </c>
      <c r="G232" s="30">
        <f t="shared" si="26"/>
        <v>0</v>
      </c>
      <c r="H232" s="31">
        <f t="shared" si="27"/>
        <v>57997.499999999993</v>
      </c>
      <c r="I232" s="31"/>
      <c r="J232" s="59">
        <f t="shared" si="24"/>
        <v>0</v>
      </c>
      <c r="K232" s="8"/>
    </row>
    <row r="233" spans="1:11">
      <c r="A233" s="24">
        <v>15</v>
      </c>
      <c r="B233" s="25" t="s">
        <v>38</v>
      </c>
      <c r="C233" s="37"/>
      <c r="D233" s="38">
        <v>76626</v>
      </c>
      <c r="E233" s="28">
        <f t="shared" si="25"/>
        <v>0</v>
      </c>
      <c r="F233" s="29">
        <v>0.05</v>
      </c>
      <c r="G233" s="30">
        <f t="shared" si="26"/>
        <v>0</v>
      </c>
      <c r="H233" s="31">
        <f t="shared" si="27"/>
        <v>67402.5</v>
      </c>
      <c r="I233" s="31"/>
      <c r="J233" s="59">
        <f t="shared" si="24"/>
        <v>0</v>
      </c>
      <c r="K233" s="8"/>
    </row>
    <row r="234" spans="1:11">
      <c r="A234" s="24">
        <v>16</v>
      </c>
      <c r="B234" s="25" t="s">
        <v>39</v>
      </c>
      <c r="C234" s="37"/>
      <c r="D234" s="38">
        <v>80190</v>
      </c>
      <c r="E234" s="28">
        <f t="shared" si="25"/>
        <v>0</v>
      </c>
      <c r="F234" s="29">
        <v>0.05</v>
      </c>
      <c r="G234" s="30">
        <f t="shared" si="26"/>
        <v>0</v>
      </c>
      <c r="H234" s="31">
        <f t="shared" si="27"/>
        <v>70537.5</v>
      </c>
      <c r="I234" s="31"/>
      <c r="J234" s="59">
        <f t="shared" si="24"/>
        <v>0</v>
      </c>
      <c r="K234" s="8"/>
    </row>
    <row r="235" spans="1:11">
      <c r="A235" s="24">
        <v>17</v>
      </c>
      <c r="B235" s="25" t="s">
        <v>40</v>
      </c>
      <c r="C235" s="37">
        <v>3</v>
      </c>
      <c r="D235" s="38">
        <v>113832</v>
      </c>
      <c r="E235" s="28">
        <f t="shared" si="25"/>
        <v>341496</v>
      </c>
      <c r="F235" s="29">
        <v>0.05</v>
      </c>
      <c r="G235" s="30">
        <f t="shared" si="26"/>
        <v>324421.2</v>
      </c>
      <c r="H235" s="31">
        <f t="shared" si="27"/>
        <v>100130</v>
      </c>
      <c r="I235" s="31"/>
      <c r="J235" s="59">
        <f t="shared" si="24"/>
        <v>300390</v>
      </c>
      <c r="K235" s="8"/>
    </row>
    <row r="236" spans="1:11">
      <c r="A236" s="24">
        <v>18</v>
      </c>
      <c r="B236" s="25" t="s">
        <v>41</v>
      </c>
      <c r="C236" s="37">
        <v>3</v>
      </c>
      <c r="D236" s="39">
        <v>98010</v>
      </c>
      <c r="E236" s="28">
        <f t="shared" si="25"/>
        <v>294030</v>
      </c>
      <c r="F236" s="29">
        <v>0.05</v>
      </c>
      <c r="G236" s="30">
        <f t="shared" si="26"/>
        <v>279328.5</v>
      </c>
      <c r="H236" s="31">
        <f t="shared" si="27"/>
        <v>86212.5</v>
      </c>
      <c r="I236" s="31"/>
      <c r="J236" s="59">
        <f t="shared" si="24"/>
        <v>258637.5</v>
      </c>
      <c r="K236" s="8"/>
    </row>
    <row r="237" spans="1:11" ht="17.25">
      <c r="A237" s="40"/>
      <c r="B237" s="41" t="s">
        <v>42</v>
      </c>
      <c r="C237" s="42">
        <f>SUM(C219:C236)</f>
        <v>27</v>
      </c>
      <c r="D237" s="42"/>
      <c r="E237" s="43">
        <f>SUM(E219:E236)</f>
        <v>2094453</v>
      </c>
      <c r="F237" s="43"/>
      <c r="G237" s="44">
        <f>SUM(G219:G236)</f>
        <v>1989730.3499999999</v>
      </c>
      <c r="H237" s="45"/>
      <c r="I237" s="45"/>
      <c r="J237" s="64">
        <f>SUM(J219:J236)</f>
        <v>1842342.9166666665</v>
      </c>
      <c r="K237" s="8"/>
    </row>
    <row r="238" spans="1:11" ht="31.5">
      <c r="A238" s="46"/>
      <c r="B238" s="47"/>
      <c r="C238" s="48"/>
      <c r="D238" s="48"/>
      <c r="E238" s="49"/>
      <c r="F238" s="49"/>
      <c r="G238" s="50"/>
      <c r="H238" s="51"/>
      <c r="I238" s="51"/>
      <c r="J238" s="65">
        <f>J237*0.08</f>
        <v>147387.43333333332</v>
      </c>
      <c r="K238" s="8"/>
    </row>
    <row r="239" spans="1:11" ht="18">
      <c r="A239" s="283" t="s">
        <v>43</v>
      </c>
      <c r="B239" s="283"/>
      <c r="C239" s="284" t="s">
        <v>44</v>
      </c>
      <c r="D239" s="284"/>
      <c r="E239" s="54"/>
      <c r="F239" s="54"/>
      <c r="G239" s="55" t="s">
        <v>45</v>
      </c>
      <c r="H239" s="56"/>
      <c r="I239" s="56"/>
      <c r="J239" s="66">
        <f>SUM(J237:J238)</f>
        <v>1989730.3499999999</v>
      </c>
      <c r="K239" s="8"/>
    </row>
    <row r="243" spans="1:11" s="131" customFormat="1"/>
    <row r="247" spans="1:11" ht="15.75">
      <c r="A247" s="279" t="s">
        <v>0</v>
      </c>
      <c r="B247" s="279"/>
      <c r="C247" s="279"/>
      <c r="D247" s="279"/>
      <c r="E247" s="279"/>
      <c r="F247" s="279"/>
      <c r="G247" s="279"/>
      <c r="H247" s="3"/>
      <c r="I247" s="3"/>
      <c r="J247" s="112"/>
      <c r="K247" s="8"/>
    </row>
    <row r="248" spans="1:11" ht="17.25">
      <c r="A248" s="279" t="s">
        <v>1</v>
      </c>
      <c r="B248" s="279"/>
      <c r="C248" s="279"/>
      <c r="D248" s="279"/>
      <c r="E248" s="279"/>
      <c r="F248" s="279"/>
      <c r="G248" s="279"/>
      <c r="H248" s="3"/>
      <c r="I248" s="3"/>
      <c r="J248" s="58"/>
      <c r="K248" s="8"/>
    </row>
    <row r="249" spans="1:11" ht="15.75">
      <c r="A249" s="279" t="s">
        <v>2</v>
      </c>
      <c r="B249" s="279"/>
      <c r="C249" s="279"/>
      <c r="D249" s="279"/>
      <c r="E249" s="279"/>
      <c r="F249" s="279"/>
      <c r="G249" s="279"/>
      <c r="H249" s="3"/>
      <c r="I249" s="3"/>
      <c r="J249" s="59"/>
      <c r="K249" s="8"/>
    </row>
    <row r="250" spans="1:11" ht="15.75">
      <c r="A250" s="279" t="s">
        <v>4</v>
      </c>
      <c r="B250" s="279"/>
      <c r="C250" s="279"/>
      <c r="D250" s="279"/>
      <c r="E250" s="279"/>
      <c r="F250" s="279"/>
      <c r="G250" s="279"/>
      <c r="H250" s="3"/>
      <c r="I250" s="3" t="s">
        <v>602</v>
      </c>
      <c r="J250" s="59"/>
      <c r="K250" s="8"/>
    </row>
    <row r="251" spans="1:11" ht="15.75">
      <c r="A251" s="280" t="s">
        <v>6</v>
      </c>
      <c r="B251" s="280"/>
      <c r="C251" s="280"/>
      <c r="D251" s="280"/>
      <c r="E251" s="280"/>
      <c r="F251" s="280"/>
      <c r="G251" s="280"/>
      <c r="H251" s="3"/>
      <c r="I251" s="3" t="s">
        <v>603</v>
      </c>
      <c r="J251" s="59"/>
      <c r="K251" s="8"/>
    </row>
    <row r="252" spans="1:11" ht="27.75">
      <c r="A252" s="9"/>
      <c r="B252" s="9"/>
      <c r="C252" s="281" t="s">
        <v>612</v>
      </c>
      <c r="D252" s="281"/>
      <c r="E252" s="281"/>
      <c r="F252" s="281"/>
      <c r="G252" s="281"/>
      <c r="H252" s="3"/>
      <c r="I252" s="3"/>
      <c r="J252" s="59"/>
      <c r="K252" s="8"/>
    </row>
    <row r="253" spans="1:11" ht="15.75">
      <c r="A253" s="11" t="s">
        <v>358</v>
      </c>
      <c r="B253" s="12"/>
      <c r="C253" s="13"/>
      <c r="D253" s="286"/>
      <c r="E253" s="286"/>
      <c r="F253" s="286"/>
      <c r="G253" s="286"/>
      <c r="H253" s="15"/>
      <c r="I253" s="15"/>
      <c r="J253" s="59"/>
      <c r="K253" s="8"/>
    </row>
    <row r="254" spans="1:11" ht="15.75">
      <c r="A254" s="11" t="s">
        <v>604</v>
      </c>
      <c r="B254" s="11"/>
      <c r="C254" s="11"/>
      <c r="D254" s="11"/>
      <c r="E254" s="16"/>
      <c r="F254" s="11"/>
      <c r="G254" s="16"/>
      <c r="H254" s="20" t="s">
        <v>161</v>
      </c>
      <c r="I254" s="20"/>
      <c r="J254" s="62"/>
      <c r="K254" s="8"/>
    </row>
    <row r="255" spans="1:11" ht="15.75">
      <c r="A255" s="11" t="s">
        <v>11</v>
      </c>
      <c r="B255" s="289" t="s">
        <v>613</v>
      </c>
      <c r="C255" s="289"/>
      <c r="D255" s="289"/>
      <c r="E255" s="289"/>
      <c r="F255" s="18"/>
      <c r="G255" s="19" t="s">
        <v>13</v>
      </c>
      <c r="H255" s="3"/>
      <c r="I255" s="3"/>
      <c r="J255" s="59"/>
      <c r="K255" s="8"/>
    </row>
    <row r="256" spans="1:11" ht="15.75">
      <c r="A256" s="21" t="s">
        <v>14</v>
      </c>
      <c r="B256" s="21" t="s">
        <v>16</v>
      </c>
      <c r="C256" s="21" t="s">
        <v>17</v>
      </c>
      <c r="D256" s="22" t="s">
        <v>18</v>
      </c>
      <c r="E256" s="23" t="s">
        <v>19</v>
      </c>
      <c r="F256" s="23" t="s">
        <v>20</v>
      </c>
      <c r="G256" s="21" t="s">
        <v>21</v>
      </c>
      <c r="H256" s="3"/>
      <c r="I256" s="3"/>
      <c r="J256" s="59"/>
      <c r="K256" s="8"/>
    </row>
    <row r="257" spans="1:11">
      <c r="A257" s="24">
        <v>1</v>
      </c>
      <c r="B257" s="25" t="s">
        <v>23</v>
      </c>
      <c r="C257" s="26">
        <v>20</v>
      </c>
      <c r="D257" s="27">
        <v>79305</v>
      </c>
      <c r="E257" s="28">
        <f>D257*C257</f>
        <v>1586100</v>
      </c>
      <c r="F257" s="29">
        <v>0.05</v>
      </c>
      <c r="G257" s="30">
        <f>E257-E257*F257</f>
        <v>1506795</v>
      </c>
      <c r="H257" s="31">
        <f>D257/1.08*0.95</f>
        <v>69759.027777777766</v>
      </c>
      <c r="I257" s="31"/>
      <c r="J257" s="59">
        <f t="shared" ref="J257:J274" si="28">H257*C257</f>
        <v>1395180.5555555553</v>
      </c>
      <c r="K257" s="8"/>
    </row>
    <row r="258" spans="1:11">
      <c r="A258" s="24">
        <v>2</v>
      </c>
      <c r="B258" s="25" t="s">
        <v>25</v>
      </c>
      <c r="C258" s="32"/>
      <c r="D258" s="33">
        <v>128591</v>
      </c>
      <c r="E258" s="28">
        <f t="shared" ref="E258:E274" si="29">D258*C258</f>
        <v>0</v>
      </c>
      <c r="F258" s="29">
        <v>0.05</v>
      </c>
      <c r="G258" s="30">
        <f t="shared" ref="G258:G274" si="30">E258-E258*F258</f>
        <v>0</v>
      </c>
      <c r="H258" s="31">
        <f t="shared" ref="H258:H272" si="31">D258/1.08*0.95</f>
        <v>113112.45370370369</v>
      </c>
      <c r="I258" s="31"/>
      <c r="J258" s="59">
        <f t="shared" si="28"/>
        <v>0</v>
      </c>
      <c r="K258" s="8"/>
    </row>
    <row r="259" spans="1:11">
      <c r="A259" s="24">
        <v>3</v>
      </c>
      <c r="B259" s="25" t="s">
        <v>26</v>
      </c>
      <c r="C259" s="88"/>
      <c r="D259" s="27">
        <v>60043</v>
      </c>
      <c r="E259" s="28">
        <f t="shared" si="29"/>
        <v>0</v>
      </c>
      <c r="F259" s="29">
        <v>0.05</v>
      </c>
      <c r="G259" s="30">
        <f t="shared" si="30"/>
        <v>0</v>
      </c>
      <c r="H259" s="31">
        <f t="shared" si="31"/>
        <v>52815.601851851847</v>
      </c>
      <c r="I259" s="128"/>
      <c r="J259" s="59">
        <f t="shared" si="28"/>
        <v>0</v>
      </c>
      <c r="K259" s="8"/>
    </row>
    <row r="260" spans="1:11">
      <c r="A260" s="24">
        <v>4</v>
      </c>
      <c r="B260" s="25" t="s">
        <v>27</v>
      </c>
      <c r="C260" s="35"/>
      <c r="D260" s="27">
        <v>115781</v>
      </c>
      <c r="E260" s="28">
        <f t="shared" si="29"/>
        <v>0</v>
      </c>
      <c r="F260" s="29">
        <v>0.05</v>
      </c>
      <c r="G260" s="30">
        <f t="shared" si="30"/>
        <v>0</v>
      </c>
      <c r="H260" s="31">
        <f t="shared" si="31"/>
        <v>101844.39814814813</v>
      </c>
      <c r="I260" s="31"/>
      <c r="J260" s="59">
        <f t="shared" si="28"/>
        <v>0</v>
      </c>
      <c r="K260" s="8"/>
    </row>
    <row r="261" spans="1:11">
      <c r="A261" s="168">
        <v>5</v>
      </c>
      <c r="B261" s="25" t="s">
        <v>28</v>
      </c>
      <c r="C261" s="37">
        <v>20</v>
      </c>
      <c r="D261" s="27">
        <v>119943</v>
      </c>
      <c r="E261" s="156">
        <f t="shared" si="29"/>
        <v>2398860</v>
      </c>
      <c r="F261" s="29">
        <v>0.05</v>
      </c>
      <c r="G261" s="30">
        <f t="shared" si="30"/>
        <v>2278917</v>
      </c>
      <c r="H261" s="31">
        <f t="shared" si="31"/>
        <v>105505.41666666666</v>
      </c>
      <c r="I261" s="170"/>
      <c r="J261" s="59">
        <f t="shared" si="28"/>
        <v>2110108.333333333</v>
      </c>
      <c r="K261" s="8"/>
    </row>
    <row r="262" spans="1:11">
      <c r="A262" s="24">
        <v>6</v>
      </c>
      <c r="B262" s="25" t="s">
        <v>29</v>
      </c>
      <c r="C262" s="26"/>
      <c r="D262" s="27">
        <v>94810</v>
      </c>
      <c r="E262" s="28">
        <f t="shared" si="29"/>
        <v>0</v>
      </c>
      <c r="F262" s="29">
        <v>0.05</v>
      </c>
      <c r="G262" s="30">
        <f t="shared" si="30"/>
        <v>0</v>
      </c>
      <c r="H262" s="31">
        <f t="shared" si="31"/>
        <v>83397.685185185182</v>
      </c>
      <c r="I262" s="31"/>
      <c r="J262" s="59">
        <f t="shared" si="28"/>
        <v>0</v>
      </c>
      <c r="K262" s="8"/>
    </row>
    <row r="263" spans="1:11">
      <c r="A263" s="24">
        <v>7</v>
      </c>
      <c r="B263" s="25" t="s">
        <v>30</v>
      </c>
      <c r="C263" s="34"/>
      <c r="D263" s="27">
        <v>141396</v>
      </c>
      <c r="E263" s="28">
        <f t="shared" si="29"/>
        <v>0</v>
      </c>
      <c r="F263" s="29">
        <v>0.05</v>
      </c>
      <c r="G263" s="30">
        <f t="shared" si="30"/>
        <v>0</v>
      </c>
      <c r="H263" s="31">
        <f t="shared" si="31"/>
        <v>124376.11111111111</v>
      </c>
      <c r="I263" s="31"/>
      <c r="J263" s="59">
        <f t="shared" si="28"/>
        <v>0</v>
      </c>
      <c r="K263" s="8"/>
    </row>
    <row r="264" spans="1:11">
      <c r="A264" s="24">
        <v>8</v>
      </c>
      <c r="B264" s="25" t="s">
        <v>31</v>
      </c>
      <c r="C264" s="26"/>
      <c r="D264" s="27">
        <v>232931</v>
      </c>
      <c r="E264" s="28">
        <f t="shared" si="29"/>
        <v>0</v>
      </c>
      <c r="F264" s="29">
        <v>0.05</v>
      </c>
      <c r="G264" s="30">
        <f t="shared" si="30"/>
        <v>0</v>
      </c>
      <c r="H264" s="31">
        <f t="shared" si="31"/>
        <v>204893.00925925921</v>
      </c>
      <c r="I264" s="31"/>
      <c r="J264" s="59">
        <f t="shared" si="28"/>
        <v>0</v>
      </c>
      <c r="K264" s="8"/>
    </row>
    <row r="265" spans="1:11">
      <c r="A265" s="24">
        <v>9</v>
      </c>
      <c r="B265" s="36" t="s">
        <v>32</v>
      </c>
      <c r="C265" s="26">
        <v>20</v>
      </c>
      <c r="D265" s="27">
        <v>101534</v>
      </c>
      <c r="E265" s="28">
        <f t="shared" si="29"/>
        <v>2030680</v>
      </c>
      <c r="F265" s="29">
        <v>0.05</v>
      </c>
      <c r="G265" s="30">
        <f t="shared" si="30"/>
        <v>1929146</v>
      </c>
      <c r="H265" s="31">
        <f t="shared" si="31"/>
        <v>89312.314814814818</v>
      </c>
      <c r="I265" s="31"/>
      <c r="J265" s="59">
        <f t="shared" si="28"/>
        <v>1786246.2962962964</v>
      </c>
      <c r="K265" s="8"/>
    </row>
    <row r="266" spans="1:11">
      <c r="A266" s="24">
        <v>10</v>
      </c>
      <c r="B266" s="36" t="s">
        <v>33</v>
      </c>
      <c r="C266" s="37"/>
      <c r="D266" s="33">
        <v>110148</v>
      </c>
      <c r="E266" s="28">
        <f t="shared" si="29"/>
        <v>0</v>
      </c>
      <c r="F266" s="29">
        <v>0.05</v>
      </c>
      <c r="G266" s="30">
        <f t="shared" si="30"/>
        <v>0</v>
      </c>
      <c r="H266" s="31">
        <f t="shared" si="31"/>
        <v>96889.444444444423</v>
      </c>
      <c r="I266" s="31"/>
      <c r="J266" s="59">
        <f t="shared" si="28"/>
        <v>0</v>
      </c>
      <c r="K266" s="8"/>
    </row>
    <row r="267" spans="1:11">
      <c r="A267" s="168">
        <v>11</v>
      </c>
      <c r="B267" s="25" t="s">
        <v>34</v>
      </c>
      <c r="C267" s="37">
        <v>20</v>
      </c>
      <c r="D267" s="27">
        <v>54198</v>
      </c>
      <c r="E267" s="156">
        <f t="shared" si="29"/>
        <v>1083960</v>
      </c>
      <c r="F267" s="29">
        <v>0.05</v>
      </c>
      <c r="G267" s="30">
        <f t="shared" si="30"/>
        <v>1029762</v>
      </c>
      <c r="H267" s="31">
        <f t="shared" si="31"/>
        <v>47674.166666666657</v>
      </c>
      <c r="I267" s="170"/>
      <c r="J267" s="59">
        <f t="shared" si="28"/>
        <v>953483.33333333314</v>
      </c>
      <c r="K267" s="8"/>
    </row>
    <row r="268" spans="1:11">
      <c r="A268" s="24">
        <v>12</v>
      </c>
      <c r="B268" s="25" t="s">
        <v>35</v>
      </c>
      <c r="C268" s="37">
        <v>10</v>
      </c>
      <c r="D268" s="27">
        <v>49680</v>
      </c>
      <c r="E268" s="28">
        <f t="shared" si="29"/>
        <v>496800</v>
      </c>
      <c r="F268" s="29">
        <v>0.05</v>
      </c>
      <c r="G268" s="30">
        <f t="shared" si="30"/>
        <v>471960</v>
      </c>
      <c r="H268" s="31">
        <f t="shared" si="31"/>
        <v>43700</v>
      </c>
      <c r="I268" s="128"/>
      <c r="J268" s="59">
        <f t="shared" si="28"/>
        <v>437000</v>
      </c>
      <c r="K268" s="8"/>
    </row>
    <row r="269" spans="1:11">
      <c r="A269" s="24">
        <v>13</v>
      </c>
      <c r="B269" s="25" t="s">
        <v>36</v>
      </c>
      <c r="C269" s="37"/>
      <c r="D269" s="38">
        <v>64152</v>
      </c>
      <c r="E269" s="28">
        <f t="shared" si="29"/>
        <v>0</v>
      </c>
      <c r="F269" s="29">
        <v>0.05</v>
      </c>
      <c r="G269" s="30">
        <f t="shared" si="30"/>
        <v>0</v>
      </c>
      <c r="H269" s="31">
        <f t="shared" si="31"/>
        <v>56429.999999999993</v>
      </c>
      <c r="I269" s="31"/>
      <c r="J269" s="59">
        <f t="shared" si="28"/>
        <v>0</v>
      </c>
      <c r="K269" s="8"/>
    </row>
    <row r="270" spans="1:11">
      <c r="A270" s="24">
        <v>14</v>
      </c>
      <c r="B270" s="25" t="s">
        <v>37</v>
      </c>
      <c r="C270" s="37"/>
      <c r="D270" s="38">
        <v>65934</v>
      </c>
      <c r="E270" s="28">
        <f t="shared" si="29"/>
        <v>0</v>
      </c>
      <c r="F270" s="29">
        <v>0.05</v>
      </c>
      <c r="G270" s="30">
        <f t="shared" si="30"/>
        <v>0</v>
      </c>
      <c r="H270" s="31">
        <f t="shared" si="31"/>
        <v>57997.499999999993</v>
      </c>
      <c r="I270" s="31"/>
      <c r="J270" s="59">
        <f t="shared" si="28"/>
        <v>0</v>
      </c>
      <c r="K270" s="8"/>
    </row>
    <row r="271" spans="1:11">
      <c r="A271" s="24">
        <v>15</v>
      </c>
      <c r="B271" s="25" t="s">
        <v>38</v>
      </c>
      <c r="C271" s="37"/>
      <c r="D271" s="38">
        <v>76626</v>
      </c>
      <c r="E271" s="28">
        <f t="shared" si="29"/>
        <v>0</v>
      </c>
      <c r="F271" s="29">
        <v>0.05</v>
      </c>
      <c r="G271" s="30">
        <f t="shared" si="30"/>
        <v>0</v>
      </c>
      <c r="H271" s="31">
        <f t="shared" si="31"/>
        <v>67402.5</v>
      </c>
      <c r="I271" s="31"/>
      <c r="J271" s="59">
        <f t="shared" si="28"/>
        <v>0</v>
      </c>
      <c r="K271" s="8"/>
    </row>
    <row r="272" spans="1:11">
      <c r="A272" s="24">
        <v>16</v>
      </c>
      <c r="B272" s="25" t="s">
        <v>39</v>
      </c>
      <c r="C272" s="37"/>
      <c r="D272" s="38">
        <v>80190</v>
      </c>
      <c r="E272" s="28">
        <f t="shared" si="29"/>
        <v>0</v>
      </c>
      <c r="F272" s="29">
        <v>0.05</v>
      </c>
      <c r="G272" s="30">
        <f t="shared" si="30"/>
        <v>0</v>
      </c>
      <c r="H272" s="31">
        <f t="shared" si="31"/>
        <v>70537.5</v>
      </c>
      <c r="I272" s="31"/>
      <c r="J272" s="59">
        <f t="shared" si="28"/>
        <v>0</v>
      </c>
      <c r="K272" s="8"/>
    </row>
    <row r="273" spans="1:11">
      <c r="A273" s="24">
        <v>17</v>
      </c>
      <c r="B273" s="25" t="s">
        <v>40</v>
      </c>
      <c r="C273" s="37"/>
      <c r="D273" s="38">
        <v>113832</v>
      </c>
      <c r="E273" s="28">
        <f t="shared" si="29"/>
        <v>0</v>
      </c>
      <c r="F273" s="29">
        <v>0.05</v>
      </c>
      <c r="G273" s="30">
        <f t="shared" si="30"/>
        <v>0</v>
      </c>
      <c r="H273" s="128">
        <f>D273/1.08*0.95*0.85</f>
        <v>85110.5</v>
      </c>
      <c r="I273" s="31"/>
      <c r="J273" s="59">
        <f t="shared" si="28"/>
        <v>0</v>
      </c>
      <c r="K273" s="8"/>
    </row>
    <row r="274" spans="1:11">
      <c r="A274" s="24">
        <v>18</v>
      </c>
      <c r="B274" s="25" t="s">
        <v>41</v>
      </c>
      <c r="C274" s="37"/>
      <c r="D274" s="39">
        <v>98010</v>
      </c>
      <c r="E274" s="28">
        <f t="shared" si="29"/>
        <v>0</v>
      </c>
      <c r="F274" s="29">
        <v>0.05</v>
      </c>
      <c r="G274" s="30">
        <f t="shared" si="30"/>
        <v>0</v>
      </c>
      <c r="H274" s="128">
        <f>D274/1.08*0.95*0.85</f>
        <v>73280.625</v>
      </c>
      <c r="I274" s="31"/>
      <c r="J274" s="59">
        <f t="shared" si="28"/>
        <v>0</v>
      </c>
      <c r="K274" s="8"/>
    </row>
    <row r="275" spans="1:11" ht="17.25">
      <c r="A275" s="40"/>
      <c r="B275" s="41" t="s">
        <v>42</v>
      </c>
      <c r="C275" s="42">
        <f>SUM(C257:C274)</f>
        <v>90</v>
      </c>
      <c r="D275" s="42"/>
      <c r="E275" s="43">
        <f>SUM(E257:E274)</f>
        <v>7596400</v>
      </c>
      <c r="F275" s="43"/>
      <c r="G275" s="44">
        <f>SUM(G257:G274)</f>
        <v>7216580</v>
      </c>
      <c r="H275" s="45"/>
      <c r="I275" s="45"/>
      <c r="J275" s="64">
        <f>SUM(J257:J274)</f>
        <v>6682018.5185185177</v>
      </c>
      <c r="K275" s="8"/>
    </row>
    <row r="276" spans="1:11" ht="31.5">
      <c r="A276" s="46"/>
      <c r="B276" s="47"/>
      <c r="C276" s="48"/>
      <c r="D276" s="48"/>
      <c r="E276" s="49"/>
      <c r="F276" s="49"/>
      <c r="G276" s="50"/>
      <c r="H276" s="51"/>
      <c r="I276" s="51"/>
      <c r="J276" s="65">
        <f>J275*0.08</f>
        <v>534561.48148148146</v>
      </c>
      <c r="K276" s="8"/>
    </row>
    <row r="277" spans="1:11" ht="18">
      <c r="A277" s="283" t="s">
        <v>43</v>
      </c>
      <c r="B277" s="283"/>
      <c r="C277" s="284" t="s">
        <v>44</v>
      </c>
      <c r="D277" s="284"/>
      <c r="E277" s="54"/>
      <c r="F277" s="54"/>
      <c r="G277" s="55" t="s">
        <v>45</v>
      </c>
      <c r="H277" s="56"/>
      <c r="I277" s="56"/>
      <c r="J277" s="66">
        <f>SUM(J275:J276)</f>
        <v>7216579.9999999991</v>
      </c>
      <c r="K277" s="8"/>
    </row>
    <row r="279" spans="1:11">
      <c r="B279" s="132" t="s">
        <v>614</v>
      </c>
      <c r="C279" s="132" t="s">
        <v>615</v>
      </c>
      <c r="D279" s="131"/>
      <c r="E279" s="131"/>
      <c r="F279" s="132" t="s">
        <v>512</v>
      </c>
    </row>
    <row r="280" spans="1:11">
      <c r="B280" s="132" t="s">
        <v>616</v>
      </c>
      <c r="C280" s="132" t="s">
        <v>615</v>
      </c>
      <c r="D280" s="131"/>
      <c r="E280" s="131"/>
      <c r="F280" s="132" t="s">
        <v>512</v>
      </c>
    </row>
    <row r="283" spans="1:11" ht="15.75">
      <c r="A283" s="279" t="s">
        <v>0</v>
      </c>
      <c r="B283" s="279"/>
      <c r="C283" s="279"/>
      <c r="D283" s="279"/>
      <c r="E283" s="279"/>
      <c r="F283" s="279"/>
      <c r="G283" s="279"/>
      <c r="H283" s="3"/>
      <c r="I283" s="3"/>
      <c r="J283" s="112"/>
    </row>
    <row r="284" spans="1:11" ht="17.25">
      <c r="A284" s="279" t="s">
        <v>1</v>
      </c>
      <c r="B284" s="279"/>
      <c r="C284" s="279"/>
      <c r="D284" s="279"/>
      <c r="E284" s="279"/>
      <c r="F284" s="279"/>
      <c r="G284" s="279"/>
      <c r="H284" s="3"/>
      <c r="I284" s="3"/>
      <c r="J284" s="58"/>
    </row>
    <row r="285" spans="1:11" ht="15.75">
      <c r="A285" s="279" t="s">
        <v>2</v>
      </c>
      <c r="B285" s="279"/>
      <c r="C285" s="279"/>
      <c r="D285" s="279"/>
      <c r="E285" s="279"/>
      <c r="F285" s="279"/>
      <c r="G285" s="279"/>
      <c r="H285" s="3"/>
      <c r="I285" s="3"/>
      <c r="J285" s="59"/>
    </row>
    <row r="286" spans="1:11" ht="15.75">
      <c r="A286" s="279" t="s">
        <v>4</v>
      </c>
      <c r="B286" s="279"/>
      <c r="C286" s="279"/>
      <c r="D286" s="279"/>
      <c r="E286" s="279"/>
      <c r="F286" s="279"/>
      <c r="G286" s="279"/>
      <c r="H286" s="3"/>
      <c r="I286" s="3" t="s">
        <v>602</v>
      </c>
      <c r="J286" s="59"/>
    </row>
    <row r="287" spans="1:11" ht="15.75">
      <c r="A287" s="280" t="s">
        <v>6</v>
      </c>
      <c r="B287" s="280"/>
      <c r="C287" s="280"/>
      <c r="D287" s="280"/>
      <c r="E287" s="280"/>
      <c r="F287" s="280"/>
      <c r="G287" s="280"/>
      <c r="H287" s="3"/>
      <c r="I287" s="3" t="s">
        <v>603</v>
      </c>
      <c r="J287" s="59"/>
    </row>
    <row r="288" spans="1:11" ht="27.75">
      <c r="A288" s="9"/>
      <c r="B288" s="9"/>
      <c r="C288" s="281" t="s">
        <v>612</v>
      </c>
      <c r="D288" s="281"/>
      <c r="E288" s="281"/>
      <c r="F288" s="281"/>
      <c r="G288" s="281"/>
      <c r="H288" s="3"/>
      <c r="I288" s="3"/>
      <c r="J288" s="59"/>
    </row>
    <row r="289" spans="1:10" ht="15.75">
      <c r="A289" s="11" t="s">
        <v>358</v>
      </c>
      <c r="B289" s="12"/>
      <c r="C289" s="13"/>
      <c r="D289" s="286"/>
      <c r="E289" s="286"/>
      <c r="F289" s="286"/>
      <c r="G289" s="286"/>
      <c r="H289" s="15"/>
      <c r="I289" s="15"/>
      <c r="J289" s="59"/>
    </row>
    <row r="290" spans="1:10" ht="15.75">
      <c r="A290" s="11" t="s">
        <v>604</v>
      </c>
      <c r="B290" s="11"/>
      <c r="C290" s="11"/>
      <c r="D290" s="11"/>
      <c r="E290" s="16"/>
      <c r="F290" s="11"/>
      <c r="G290" s="16"/>
      <c r="H290" s="20" t="s">
        <v>161</v>
      </c>
      <c r="I290" s="20"/>
      <c r="J290" s="62"/>
    </row>
    <row r="291" spans="1:10" ht="15.75">
      <c r="A291" s="11" t="s">
        <v>11</v>
      </c>
      <c r="B291" s="289" t="s">
        <v>617</v>
      </c>
      <c r="C291" s="289"/>
      <c r="D291" s="289"/>
      <c r="E291" s="289"/>
      <c r="F291" s="18"/>
      <c r="G291" s="19" t="s">
        <v>13</v>
      </c>
      <c r="H291" s="3"/>
      <c r="I291" s="3"/>
      <c r="J291" s="59"/>
    </row>
    <row r="292" spans="1:10" ht="15.75">
      <c r="A292" s="21" t="s">
        <v>14</v>
      </c>
      <c r="B292" s="21" t="s">
        <v>16</v>
      </c>
      <c r="C292" s="21" t="s">
        <v>17</v>
      </c>
      <c r="D292" s="22" t="s">
        <v>18</v>
      </c>
      <c r="E292" s="23" t="s">
        <v>19</v>
      </c>
      <c r="F292" s="23" t="s">
        <v>20</v>
      </c>
      <c r="G292" s="21" t="s">
        <v>21</v>
      </c>
      <c r="H292" s="3"/>
      <c r="I292" s="3"/>
      <c r="J292" s="59"/>
    </row>
    <row r="293" spans="1:10">
      <c r="A293" s="24">
        <v>1</v>
      </c>
      <c r="B293" s="25" t="s">
        <v>23</v>
      </c>
      <c r="C293" s="26">
        <v>15</v>
      </c>
      <c r="D293" s="27">
        <v>79305</v>
      </c>
      <c r="E293" s="28">
        <f>D293*C293</f>
        <v>1189575</v>
      </c>
      <c r="F293" s="29">
        <v>0.05</v>
      </c>
      <c r="G293" s="30">
        <f>E293-E293*F293</f>
        <v>1130096.25</v>
      </c>
      <c r="H293" s="31">
        <f>D293/1.08*0.95</f>
        <v>69759.027777777766</v>
      </c>
      <c r="I293" s="31"/>
      <c r="J293" s="59">
        <f t="shared" ref="J293:J310" si="32">H293*C293</f>
        <v>1046385.4166666665</v>
      </c>
    </row>
    <row r="294" spans="1:10">
      <c r="A294" s="24">
        <v>2</v>
      </c>
      <c r="B294" s="25" t="s">
        <v>25</v>
      </c>
      <c r="C294" s="32"/>
      <c r="D294" s="33">
        <v>128591</v>
      </c>
      <c r="E294" s="28">
        <f t="shared" ref="E294:E310" si="33">D294*C294</f>
        <v>0</v>
      </c>
      <c r="F294" s="29">
        <v>0.05</v>
      </c>
      <c r="G294" s="30">
        <f t="shared" ref="G294:G310" si="34">E294-E294*F294</f>
        <v>0</v>
      </c>
      <c r="H294" s="31">
        <f t="shared" ref="H294:H308" si="35">D294/1.08*0.95</f>
        <v>113112.45370370369</v>
      </c>
      <c r="I294" s="31"/>
      <c r="J294" s="59">
        <f t="shared" si="32"/>
        <v>0</v>
      </c>
    </row>
    <row r="295" spans="1:10">
      <c r="A295" s="24">
        <v>3</v>
      </c>
      <c r="B295" s="25" t="s">
        <v>26</v>
      </c>
      <c r="C295" s="88"/>
      <c r="D295" s="27">
        <v>60043</v>
      </c>
      <c r="E295" s="28">
        <f t="shared" si="33"/>
        <v>0</v>
      </c>
      <c r="F295" s="29">
        <v>0.05</v>
      </c>
      <c r="G295" s="30">
        <f t="shared" si="34"/>
        <v>0</v>
      </c>
      <c r="H295" s="31">
        <f t="shared" si="35"/>
        <v>52815.601851851847</v>
      </c>
      <c r="I295" s="128"/>
      <c r="J295" s="59">
        <f t="shared" si="32"/>
        <v>0</v>
      </c>
    </row>
    <row r="296" spans="1:10">
      <c r="A296" s="24">
        <v>4</v>
      </c>
      <c r="B296" s="25" t="s">
        <v>27</v>
      </c>
      <c r="C296" s="35"/>
      <c r="D296" s="27">
        <v>115781</v>
      </c>
      <c r="E296" s="28">
        <f t="shared" si="33"/>
        <v>0</v>
      </c>
      <c r="F296" s="29">
        <v>0.05</v>
      </c>
      <c r="G296" s="30">
        <f t="shared" si="34"/>
        <v>0</v>
      </c>
      <c r="H296" s="31">
        <f t="shared" si="35"/>
        <v>101844.39814814813</v>
      </c>
      <c r="I296" s="31"/>
      <c r="J296" s="59">
        <f t="shared" si="32"/>
        <v>0</v>
      </c>
    </row>
    <row r="297" spans="1:10">
      <c r="A297" s="168">
        <v>5</v>
      </c>
      <c r="B297" s="25" t="s">
        <v>28</v>
      </c>
      <c r="C297" s="37">
        <v>6</v>
      </c>
      <c r="D297" s="27">
        <v>119943</v>
      </c>
      <c r="E297" s="156">
        <f t="shared" si="33"/>
        <v>719658</v>
      </c>
      <c r="F297" s="29">
        <v>0.05</v>
      </c>
      <c r="G297" s="30">
        <f t="shared" si="34"/>
        <v>683675.1</v>
      </c>
      <c r="H297" s="31">
        <f t="shared" si="35"/>
        <v>105505.41666666666</v>
      </c>
      <c r="I297" s="170"/>
      <c r="J297" s="59">
        <f t="shared" si="32"/>
        <v>633032.5</v>
      </c>
    </row>
    <row r="298" spans="1:10">
      <c r="A298" s="24">
        <v>6</v>
      </c>
      <c r="B298" s="25" t="s">
        <v>29</v>
      </c>
      <c r="C298" s="26"/>
      <c r="D298" s="27">
        <v>94810</v>
      </c>
      <c r="E298" s="28">
        <f t="shared" si="33"/>
        <v>0</v>
      </c>
      <c r="F298" s="29">
        <v>0.05</v>
      </c>
      <c r="G298" s="30">
        <f t="shared" si="34"/>
        <v>0</v>
      </c>
      <c r="H298" s="31">
        <f t="shared" si="35"/>
        <v>83397.685185185182</v>
      </c>
      <c r="I298" s="31"/>
      <c r="J298" s="59">
        <f t="shared" si="32"/>
        <v>0</v>
      </c>
    </row>
    <row r="299" spans="1:10">
      <c r="A299" s="24">
        <v>7</v>
      </c>
      <c r="B299" s="25" t="s">
        <v>30</v>
      </c>
      <c r="C299" s="34"/>
      <c r="D299" s="27">
        <v>141396</v>
      </c>
      <c r="E299" s="28">
        <f t="shared" si="33"/>
        <v>0</v>
      </c>
      <c r="F299" s="29">
        <v>0.05</v>
      </c>
      <c r="G299" s="30">
        <f t="shared" si="34"/>
        <v>0</v>
      </c>
      <c r="H299" s="31">
        <f t="shared" si="35"/>
        <v>124376.11111111111</v>
      </c>
      <c r="I299" s="31"/>
      <c r="J299" s="59">
        <f t="shared" si="32"/>
        <v>0</v>
      </c>
    </row>
    <row r="300" spans="1:10">
      <c r="A300" s="24">
        <v>8</v>
      </c>
      <c r="B300" s="25" t="s">
        <v>31</v>
      </c>
      <c r="C300" s="26"/>
      <c r="D300" s="27">
        <v>232931</v>
      </c>
      <c r="E300" s="28">
        <f t="shared" si="33"/>
        <v>0</v>
      </c>
      <c r="F300" s="29">
        <v>0.05</v>
      </c>
      <c r="G300" s="30">
        <f t="shared" si="34"/>
        <v>0</v>
      </c>
      <c r="H300" s="31">
        <f t="shared" si="35"/>
        <v>204893.00925925921</v>
      </c>
      <c r="I300" s="31"/>
      <c r="J300" s="59">
        <f t="shared" si="32"/>
        <v>0</v>
      </c>
    </row>
    <row r="301" spans="1:10">
      <c r="A301" s="24">
        <v>9</v>
      </c>
      <c r="B301" s="36" t="s">
        <v>32</v>
      </c>
      <c r="C301" s="26"/>
      <c r="D301" s="27">
        <v>101534</v>
      </c>
      <c r="E301" s="28">
        <f t="shared" si="33"/>
        <v>0</v>
      </c>
      <c r="F301" s="29">
        <v>0.05</v>
      </c>
      <c r="G301" s="30">
        <f t="shared" si="34"/>
        <v>0</v>
      </c>
      <c r="H301" s="31">
        <f t="shared" si="35"/>
        <v>89312.314814814818</v>
      </c>
      <c r="I301" s="31"/>
      <c r="J301" s="59">
        <f t="shared" si="32"/>
        <v>0</v>
      </c>
    </row>
    <row r="302" spans="1:10">
      <c r="A302" s="24">
        <v>10</v>
      </c>
      <c r="B302" s="36" t="s">
        <v>33</v>
      </c>
      <c r="C302" s="37"/>
      <c r="D302" s="33">
        <v>110148</v>
      </c>
      <c r="E302" s="28">
        <f t="shared" si="33"/>
        <v>0</v>
      </c>
      <c r="F302" s="29">
        <v>0.05</v>
      </c>
      <c r="G302" s="30">
        <f t="shared" si="34"/>
        <v>0</v>
      </c>
      <c r="H302" s="31">
        <f t="shared" si="35"/>
        <v>96889.444444444423</v>
      </c>
      <c r="I302" s="31"/>
      <c r="J302" s="59">
        <f t="shared" si="32"/>
        <v>0</v>
      </c>
    </row>
    <row r="303" spans="1:10">
      <c r="A303" s="168">
        <v>11</v>
      </c>
      <c r="B303" s="25" t="s">
        <v>34</v>
      </c>
      <c r="C303" s="37">
        <v>12</v>
      </c>
      <c r="D303" s="27">
        <v>54198</v>
      </c>
      <c r="E303" s="156">
        <f t="shared" si="33"/>
        <v>650376</v>
      </c>
      <c r="F303" s="29">
        <v>0.05</v>
      </c>
      <c r="G303" s="30">
        <f t="shared" si="34"/>
        <v>617857.19999999995</v>
      </c>
      <c r="H303" s="31">
        <f t="shared" si="35"/>
        <v>47674.166666666657</v>
      </c>
      <c r="I303" s="170"/>
      <c r="J303" s="59">
        <f t="shared" si="32"/>
        <v>572089.99999999988</v>
      </c>
    </row>
    <row r="304" spans="1:10">
      <c r="A304" s="24">
        <v>12</v>
      </c>
      <c r="B304" s="25" t="s">
        <v>35</v>
      </c>
      <c r="C304" s="37">
        <v>10</v>
      </c>
      <c r="D304" s="27">
        <v>49680</v>
      </c>
      <c r="E304" s="28">
        <f t="shared" si="33"/>
        <v>496800</v>
      </c>
      <c r="F304" s="29">
        <v>0.05</v>
      </c>
      <c r="G304" s="30">
        <f t="shared" si="34"/>
        <v>471960</v>
      </c>
      <c r="H304" s="31">
        <f t="shared" si="35"/>
        <v>43700</v>
      </c>
      <c r="I304" s="128"/>
      <c r="J304" s="59">
        <f t="shared" si="32"/>
        <v>437000</v>
      </c>
    </row>
    <row r="305" spans="1:10">
      <c r="A305" s="24">
        <v>13</v>
      </c>
      <c r="B305" s="25" t="s">
        <v>36</v>
      </c>
      <c r="C305" s="37"/>
      <c r="D305" s="38">
        <v>64152</v>
      </c>
      <c r="E305" s="28">
        <f t="shared" si="33"/>
        <v>0</v>
      </c>
      <c r="F305" s="29">
        <v>0.05</v>
      </c>
      <c r="G305" s="30">
        <f t="shared" si="34"/>
        <v>0</v>
      </c>
      <c r="H305" s="31">
        <f t="shared" si="35"/>
        <v>56429.999999999993</v>
      </c>
      <c r="I305" s="31"/>
      <c r="J305" s="59">
        <f t="shared" si="32"/>
        <v>0</v>
      </c>
    </row>
    <row r="306" spans="1:10">
      <c r="A306" s="24">
        <v>14</v>
      </c>
      <c r="B306" s="25" t="s">
        <v>37</v>
      </c>
      <c r="C306" s="37"/>
      <c r="D306" s="38">
        <v>65934</v>
      </c>
      <c r="E306" s="28">
        <f t="shared" si="33"/>
        <v>0</v>
      </c>
      <c r="F306" s="29">
        <v>0.05</v>
      </c>
      <c r="G306" s="30">
        <f t="shared" si="34"/>
        <v>0</v>
      </c>
      <c r="H306" s="31">
        <f t="shared" si="35"/>
        <v>57997.499999999993</v>
      </c>
      <c r="I306" s="31"/>
      <c r="J306" s="59">
        <f t="shared" si="32"/>
        <v>0</v>
      </c>
    </row>
    <row r="307" spans="1:10">
      <c r="A307" s="24">
        <v>15</v>
      </c>
      <c r="B307" s="25" t="s">
        <v>38</v>
      </c>
      <c r="C307" s="37"/>
      <c r="D307" s="38">
        <v>76626</v>
      </c>
      <c r="E307" s="28">
        <f t="shared" si="33"/>
        <v>0</v>
      </c>
      <c r="F307" s="29">
        <v>0.05</v>
      </c>
      <c r="G307" s="30">
        <f t="shared" si="34"/>
        <v>0</v>
      </c>
      <c r="H307" s="31">
        <f t="shared" si="35"/>
        <v>67402.5</v>
      </c>
      <c r="I307" s="31"/>
      <c r="J307" s="59">
        <f t="shared" si="32"/>
        <v>0</v>
      </c>
    </row>
    <row r="308" spans="1:10">
      <c r="A308" s="24">
        <v>16</v>
      </c>
      <c r="B308" s="25" t="s">
        <v>39</v>
      </c>
      <c r="C308" s="37"/>
      <c r="D308" s="38">
        <v>80190</v>
      </c>
      <c r="E308" s="28">
        <f t="shared" si="33"/>
        <v>0</v>
      </c>
      <c r="F308" s="29">
        <v>0.05</v>
      </c>
      <c r="G308" s="30">
        <f t="shared" si="34"/>
        <v>0</v>
      </c>
      <c r="H308" s="31">
        <f t="shared" si="35"/>
        <v>70537.5</v>
      </c>
      <c r="I308" s="31"/>
      <c r="J308" s="59">
        <f t="shared" si="32"/>
        <v>0</v>
      </c>
    </row>
    <row r="309" spans="1:10">
      <c r="A309" s="24">
        <v>17</v>
      </c>
      <c r="B309" s="25" t="s">
        <v>40</v>
      </c>
      <c r="C309" s="37">
        <v>3</v>
      </c>
      <c r="D309" s="38">
        <v>113832</v>
      </c>
      <c r="E309" s="28">
        <f t="shared" si="33"/>
        <v>341496</v>
      </c>
      <c r="F309" s="29">
        <v>0.05</v>
      </c>
      <c r="G309" s="30">
        <f t="shared" si="34"/>
        <v>324421.2</v>
      </c>
      <c r="H309" s="128">
        <f>D309/1.08*0.95*0.85</f>
        <v>85110.5</v>
      </c>
      <c r="I309" s="31"/>
      <c r="J309" s="59">
        <f t="shared" si="32"/>
        <v>255331.5</v>
      </c>
    </row>
    <row r="310" spans="1:10">
      <c r="A310" s="24">
        <v>18</v>
      </c>
      <c r="B310" s="25" t="s">
        <v>41</v>
      </c>
      <c r="C310" s="37">
        <v>3</v>
      </c>
      <c r="D310" s="39">
        <v>98010</v>
      </c>
      <c r="E310" s="28">
        <f t="shared" si="33"/>
        <v>294030</v>
      </c>
      <c r="F310" s="29">
        <v>0.05</v>
      </c>
      <c r="G310" s="30">
        <f t="shared" si="34"/>
        <v>279328.5</v>
      </c>
      <c r="H310" s="128">
        <f>D310/1.08*0.95*0.85</f>
        <v>73280.625</v>
      </c>
      <c r="I310" s="31"/>
      <c r="J310" s="59">
        <f t="shared" si="32"/>
        <v>219841.875</v>
      </c>
    </row>
    <row r="311" spans="1:10" ht="17.25">
      <c r="A311" s="40"/>
      <c r="B311" s="41" t="s">
        <v>42</v>
      </c>
      <c r="C311" s="42">
        <f>SUM(C293:C310)</f>
        <v>49</v>
      </c>
      <c r="D311" s="42"/>
      <c r="E311" s="43">
        <f>SUM(E293:E310)</f>
        <v>3691935</v>
      </c>
      <c r="F311" s="43"/>
      <c r="G311" s="44">
        <f>SUM(G293:G310)</f>
        <v>3507338.25</v>
      </c>
      <c r="H311" s="45"/>
      <c r="I311" s="45"/>
      <c r="J311" s="64">
        <f>SUM(J293:J310)</f>
        <v>3163681.2916666665</v>
      </c>
    </row>
    <row r="312" spans="1:10" ht="31.5">
      <c r="A312" s="46"/>
      <c r="B312" s="47"/>
      <c r="C312" s="48"/>
      <c r="D312" s="48"/>
      <c r="E312" s="49"/>
      <c r="F312" s="49"/>
      <c r="G312" s="50"/>
      <c r="H312" s="51"/>
      <c r="I312" s="51"/>
      <c r="J312" s="65">
        <f>J311*0.08</f>
        <v>253094.50333333333</v>
      </c>
    </row>
    <row r="313" spans="1:10" ht="18">
      <c r="A313" s="283" t="s">
        <v>43</v>
      </c>
      <c r="B313" s="283"/>
      <c r="C313" s="284" t="s">
        <v>44</v>
      </c>
      <c r="D313" s="284"/>
      <c r="E313" s="54"/>
      <c r="F313" s="54"/>
      <c r="G313" s="55" t="s">
        <v>45</v>
      </c>
      <c r="H313" s="56"/>
      <c r="I313" s="56"/>
      <c r="J313" s="66">
        <f>SUM(J311:J312)</f>
        <v>3416775.7949999999</v>
      </c>
    </row>
    <row r="315" spans="1:10">
      <c r="B315" s="132" t="s">
        <v>614</v>
      </c>
      <c r="C315" s="132" t="s">
        <v>615</v>
      </c>
      <c r="D315" s="131"/>
      <c r="E315" s="131"/>
      <c r="F315" s="132" t="s">
        <v>512</v>
      </c>
    </row>
    <row r="316" spans="1:10">
      <c r="B316" s="132" t="s">
        <v>616</v>
      </c>
      <c r="C316" s="132" t="s">
        <v>615</v>
      </c>
      <c r="D316" s="131"/>
      <c r="E316" s="131"/>
      <c r="F316" s="132" t="s">
        <v>512</v>
      </c>
    </row>
    <row r="319" spans="1:10" ht="15.75">
      <c r="A319" s="279" t="s">
        <v>0</v>
      </c>
      <c r="B319" s="279"/>
      <c r="C319" s="279"/>
      <c r="D319" s="279"/>
      <c r="E319" s="279"/>
      <c r="F319" s="279"/>
      <c r="G319" s="279"/>
      <c r="H319" s="3"/>
      <c r="I319" s="3"/>
      <c r="J319" s="112"/>
    </row>
    <row r="320" spans="1:10" ht="17.25">
      <c r="A320" s="279" t="s">
        <v>1</v>
      </c>
      <c r="B320" s="279"/>
      <c r="C320" s="279"/>
      <c r="D320" s="279"/>
      <c r="E320" s="279"/>
      <c r="F320" s="279"/>
      <c r="G320" s="279"/>
      <c r="H320" s="3"/>
      <c r="I320" s="3"/>
      <c r="J320" s="58"/>
    </row>
    <row r="321" spans="1:10" ht="15.75">
      <c r="A321" s="279" t="s">
        <v>2</v>
      </c>
      <c r="B321" s="279"/>
      <c r="C321" s="279"/>
      <c r="D321" s="279"/>
      <c r="E321" s="279"/>
      <c r="F321" s="279"/>
      <c r="G321" s="279"/>
      <c r="H321" s="3"/>
      <c r="I321" s="3"/>
      <c r="J321" s="59"/>
    </row>
    <row r="322" spans="1:10" ht="15.75">
      <c r="A322" s="279" t="s">
        <v>4</v>
      </c>
      <c r="B322" s="279"/>
      <c r="C322" s="279"/>
      <c r="D322" s="279"/>
      <c r="E322" s="279"/>
      <c r="F322" s="279"/>
      <c r="G322" s="279"/>
      <c r="H322" s="3"/>
      <c r="I322" s="3" t="s">
        <v>602</v>
      </c>
      <c r="J322" s="59"/>
    </row>
    <row r="323" spans="1:10" ht="15.75">
      <c r="A323" s="280" t="s">
        <v>6</v>
      </c>
      <c r="B323" s="280"/>
      <c r="C323" s="280"/>
      <c r="D323" s="280"/>
      <c r="E323" s="280"/>
      <c r="F323" s="280"/>
      <c r="G323" s="280"/>
      <c r="H323" s="3"/>
      <c r="I323" s="3" t="s">
        <v>603</v>
      </c>
      <c r="J323" s="59"/>
    </row>
    <row r="324" spans="1:10" ht="27.75">
      <c r="A324" s="9"/>
      <c r="B324" s="9"/>
      <c r="C324" s="281" t="s">
        <v>618</v>
      </c>
      <c r="D324" s="281"/>
      <c r="E324" s="281"/>
      <c r="F324" s="281"/>
      <c r="G324" s="281"/>
      <c r="H324" s="3"/>
      <c r="I324" s="3"/>
      <c r="J324" s="59"/>
    </row>
    <row r="325" spans="1:10" ht="15.75">
      <c r="A325" s="11" t="s">
        <v>358</v>
      </c>
      <c r="B325" s="12"/>
      <c r="C325" s="13"/>
      <c r="D325" s="286"/>
      <c r="E325" s="286"/>
      <c r="F325" s="286"/>
      <c r="G325" s="286"/>
      <c r="H325" s="15"/>
      <c r="I325" s="15"/>
      <c r="J325" s="59"/>
    </row>
    <row r="326" spans="1:10" ht="15.75">
      <c r="A326" s="11" t="s">
        <v>604</v>
      </c>
      <c r="B326" s="11"/>
      <c r="C326" s="11"/>
      <c r="D326" s="11"/>
      <c r="E326" s="16"/>
      <c r="F326" s="11"/>
      <c r="G326" s="16"/>
      <c r="H326" s="20" t="s">
        <v>161</v>
      </c>
      <c r="I326" s="20">
        <v>11949</v>
      </c>
      <c r="J326" s="62"/>
    </row>
    <row r="327" spans="1:10" ht="15.75">
      <c r="A327" s="11" t="s">
        <v>11</v>
      </c>
      <c r="B327" s="289" t="s">
        <v>619</v>
      </c>
      <c r="C327" s="289"/>
      <c r="D327" s="289"/>
      <c r="E327" s="289"/>
      <c r="F327" s="18"/>
      <c r="G327" s="19" t="s">
        <v>13</v>
      </c>
      <c r="H327" s="3"/>
      <c r="I327" s="3"/>
      <c r="J327" s="59"/>
    </row>
    <row r="328" spans="1:10" ht="15.75">
      <c r="A328" s="21" t="s">
        <v>14</v>
      </c>
      <c r="B328" s="21" t="s">
        <v>16</v>
      </c>
      <c r="C328" s="21" t="s">
        <v>17</v>
      </c>
      <c r="D328" s="22" t="s">
        <v>18</v>
      </c>
      <c r="E328" s="23" t="s">
        <v>19</v>
      </c>
      <c r="F328" s="23" t="s">
        <v>20</v>
      </c>
      <c r="G328" s="21" t="s">
        <v>21</v>
      </c>
      <c r="H328" s="3"/>
      <c r="I328" s="3"/>
      <c r="J328" s="59"/>
    </row>
    <row r="329" spans="1:10">
      <c r="A329" s="24">
        <v>1</v>
      </c>
      <c r="B329" s="25" t="s">
        <v>23</v>
      </c>
      <c r="C329" s="26">
        <v>5</v>
      </c>
      <c r="D329" s="27">
        <v>79305</v>
      </c>
      <c r="E329" s="28">
        <f>D329*C329</f>
        <v>396525</v>
      </c>
      <c r="F329" s="29">
        <v>0.05</v>
      </c>
      <c r="G329" s="30">
        <f>E329-E329*F329</f>
        <v>376698.75</v>
      </c>
      <c r="H329" s="31">
        <f>D329/1.08*0.95</f>
        <v>69759.027777777766</v>
      </c>
      <c r="I329" s="31"/>
      <c r="J329" s="59">
        <f t="shared" ref="J329:J346" si="36">H329*C329</f>
        <v>348795.13888888882</v>
      </c>
    </row>
    <row r="330" spans="1:10">
      <c r="A330" s="24">
        <v>2</v>
      </c>
      <c r="B330" s="25" t="s">
        <v>25</v>
      </c>
      <c r="C330" s="32"/>
      <c r="D330" s="33">
        <v>128591</v>
      </c>
      <c r="E330" s="28">
        <f t="shared" ref="E330:E346" si="37">D330*C330</f>
        <v>0</v>
      </c>
      <c r="F330" s="29">
        <v>0.05</v>
      </c>
      <c r="G330" s="30">
        <f t="shared" ref="G330:G346" si="38">E330-E330*F330</f>
        <v>0</v>
      </c>
      <c r="H330" s="31">
        <f t="shared" ref="H330:H344" si="39">D330/1.08*0.95</f>
        <v>113112.45370370369</v>
      </c>
      <c r="I330" s="31"/>
      <c r="J330" s="59">
        <f t="shared" si="36"/>
        <v>0</v>
      </c>
    </row>
    <row r="331" spans="1:10">
      <c r="A331" s="24">
        <v>3</v>
      </c>
      <c r="B331" s="25" t="s">
        <v>26</v>
      </c>
      <c r="C331" s="88"/>
      <c r="D331" s="27">
        <v>60043</v>
      </c>
      <c r="E331" s="28">
        <f t="shared" si="37"/>
        <v>0</v>
      </c>
      <c r="F331" s="29">
        <v>0.05</v>
      </c>
      <c r="G331" s="30">
        <f t="shared" si="38"/>
        <v>0</v>
      </c>
      <c r="H331" s="31">
        <f t="shared" si="39"/>
        <v>52815.601851851847</v>
      </c>
      <c r="I331" s="128"/>
      <c r="J331" s="59">
        <f t="shared" si="36"/>
        <v>0</v>
      </c>
    </row>
    <row r="332" spans="1:10">
      <c r="A332" s="24">
        <v>4</v>
      </c>
      <c r="B332" s="25" t="s">
        <v>27</v>
      </c>
      <c r="C332" s="35"/>
      <c r="D332" s="27">
        <v>115781</v>
      </c>
      <c r="E332" s="28">
        <f t="shared" si="37"/>
        <v>0</v>
      </c>
      <c r="F332" s="29">
        <v>0.05</v>
      </c>
      <c r="G332" s="30">
        <f t="shared" si="38"/>
        <v>0</v>
      </c>
      <c r="H332" s="31">
        <f t="shared" si="39"/>
        <v>101844.39814814813</v>
      </c>
      <c r="I332" s="31"/>
      <c r="J332" s="59">
        <f t="shared" si="36"/>
        <v>0</v>
      </c>
    </row>
    <row r="333" spans="1:10">
      <c r="A333" s="168">
        <v>5</v>
      </c>
      <c r="B333" s="25" t="s">
        <v>28</v>
      </c>
      <c r="C333" s="37">
        <v>5</v>
      </c>
      <c r="D333" s="27">
        <v>119943</v>
      </c>
      <c r="E333" s="156">
        <f t="shared" si="37"/>
        <v>599715</v>
      </c>
      <c r="F333" s="29">
        <v>0.05</v>
      </c>
      <c r="G333" s="30">
        <f t="shared" si="38"/>
        <v>569729.25</v>
      </c>
      <c r="H333" s="31">
        <f t="shared" si="39"/>
        <v>105505.41666666666</v>
      </c>
      <c r="I333" s="170"/>
      <c r="J333" s="59">
        <f t="shared" si="36"/>
        <v>527527.08333333326</v>
      </c>
    </row>
    <row r="334" spans="1:10">
      <c r="A334" s="24">
        <v>6</v>
      </c>
      <c r="B334" s="25" t="s">
        <v>29</v>
      </c>
      <c r="C334" s="26"/>
      <c r="D334" s="27">
        <v>94810</v>
      </c>
      <c r="E334" s="28">
        <f t="shared" si="37"/>
        <v>0</v>
      </c>
      <c r="F334" s="29">
        <v>0.05</v>
      </c>
      <c r="G334" s="30">
        <f t="shared" si="38"/>
        <v>0</v>
      </c>
      <c r="H334" s="31">
        <f t="shared" si="39"/>
        <v>83397.685185185182</v>
      </c>
      <c r="I334" s="31"/>
      <c r="J334" s="59">
        <f t="shared" si="36"/>
        <v>0</v>
      </c>
    </row>
    <row r="335" spans="1:10">
      <c r="A335" s="24">
        <v>7</v>
      </c>
      <c r="B335" s="25" t="s">
        <v>30</v>
      </c>
      <c r="C335" s="34"/>
      <c r="D335" s="27">
        <v>141396</v>
      </c>
      <c r="E335" s="28">
        <f t="shared" si="37"/>
        <v>0</v>
      </c>
      <c r="F335" s="29">
        <v>0.05</v>
      </c>
      <c r="G335" s="30">
        <f t="shared" si="38"/>
        <v>0</v>
      </c>
      <c r="H335" s="31">
        <f t="shared" si="39"/>
        <v>124376.11111111111</v>
      </c>
      <c r="I335" s="31"/>
      <c r="J335" s="59">
        <f t="shared" si="36"/>
        <v>0</v>
      </c>
    </row>
    <row r="336" spans="1:10">
      <c r="A336" s="24">
        <v>8</v>
      </c>
      <c r="B336" s="25" t="s">
        <v>31</v>
      </c>
      <c r="C336" s="26"/>
      <c r="D336" s="27">
        <v>232931</v>
      </c>
      <c r="E336" s="28">
        <f t="shared" si="37"/>
        <v>0</v>
      </c>
      <c r="F336" s="29">
        <v>0.05</v>
      </c>
      <c r="G336" s="30">
        <f t="shared" si="38"/>
        <v>0</v>
      </c>
      <c r="H336" s="31">
        <f t="shared" si="39"/>
        <v>204893.00925925921</v>
      </c>
      <c r="I336" s="31"/>
      <c r="J336" s="59">
        <f t="shared" si="36"/>
        <v>0</v>
      </c>
    </row>
    <row r="337" spans="1:10">
      <c r="A337" s="24">
        <v>9</v>
      </c>
      <c r="B337" s="36" t="s">
        <v>32</v>
      </c>
      <c r="C337" s="26">
        <v>10</v>
      </c>
      <c r="D337" s="27">
        <v>101534</v>
      </c>
      <c r="E337" s="28">
        <f t="shared" si="37"/>
        <v>1015340</v>
      </c>
      <c r="F337" s="29">
        <v>0.05</v>
      </c>
      <c r="G337" s="30">
        <f t="shared" si="38"/>
        <v>964573</v>
      </c>
      <c r="H337" s="31">
        <f t="shared" si="39"/>
        <v>89312.314814814818</v>
      </c>
      <c r="I337" s="31"/>
      <c r="J337" s="59">
        <f t="shared" si="36"/>
        <v>893123.1481481482</v>
      </c>
    </row>
    <row r="338" spans="1:10">
      <c r="A338" s="24">
        <v>10</v>
      </c>
      <c r="B338" s="36" t="s">
        <v>33</v>
      </c>
      <c r="C338" s="37"/>
      <c r="D338" s="33">
        <v>110148</v>
      </c>
      <c r="E338" s="28">
        <f t="shared" si="37"/>
        <v>0</v>
      </c>
      <c r="F338" s="29">
        <v>0.05</v>
      </c>
      <c r="G338" s="30">
        <f t="shared" si="38"/>
        <v>0</v>
      </c>
      <c r="H338" s="31">
        <f t="shared" si="39"/>
        <v>96889.444444444423</v>
      </c>
      <c r="I338" s="31"/>
      <c r="J338" s="59">
        <f t="shared" si="36"/>
        <v>0</v>
      </c>
    </row>
    <row r="339" spans="1:10">
      <c r="A339" s="168">
        <v>11</v>
      </c>
      <c r="B339" s="25" t="s">
        <v>34</v>
      </c>
      <c r="C339" s="37">
        <v>5</v>
      </c>
      <c r="D339" s="27">
        <v>54198</v>
      </c>
      <c r="E339" s="156">
        <f t="shared" si="37"/>
        <v>270990</v>
      </c>
      <c r="F339" s="29">
        <v>0.05</v>
      </c>
      <c r="G339" s="30">
        <f t="shared" si="38"/>
        <v>257440.5</v>
      </c>
      <c r="H339" s="31">
        <f t="shared" si="39"/>
        <v>47674.166666666657</v>
      </c>
      <c r="I339" s="170"/>
      <c r="J339" s="59">
        <f t="shared" si="36"/>
        <v>238370.83333333328</v>
      </c>
    </row>
    <row r="340" spans="1:10">
      <c r="A340" s="24">
        <v>12</v>
      </c>
      <c r="B340" s="25" t="s">
        <v>35</v>
      </c>
      <c r="C340" s="37"/>
      <c r="D340" s="27">
        <v>49680</v>
      </c>
      <c r="E340" s="28">
        <f t="shared" si="37"/>
        <v>0</v>
      </c>
      <c r="F340" s="29">
        <v>0.05</v>
      </c>
      <c r="G340" s="30">
        <f t="shared" si="38"/>
        <v>0</v>
      </c>
      <c r="H340" s="31">
        <f t="shared" si="39"/>
        <v>43700</v>
      </c>
      <c r="I340" s="128"/>
      <c r="J340" s="59">
        <f t="shared" si="36"/>
        <v>0</v>
      </c>
    </row>
    <row r="341" spans="1:10">
      <c r="A341" s="24">
        <v>13</v>
      </c>
      <c r="B341" s="25" t="s">
        <v>36</v>
      </c>
      <c r="C341" s="37"/>
      <c r="D341" s="38">
        <v>64152</v>
      </c>
      <c r="E341" s="28">
        <f t="shared" si="37"/>
        <v>0</v>
      </c>
      <c r="F341" s="29">
        <v>0.05</v>
      </c>
      <c r="G341" s="30">
        <f t="shared" si="38"/>
        <v>0</v>
      </c>
      <c r="H341" s="31">
        <f t="shared" si="39"/>
        <v>56429.999999999993</v>
      </c>
      <c r="I341" s="31"/>
      <c r="J341" s="59">
        <f t="shared" si="36"/>
        <v>0</v>
      </c>
    </row>
    <row r="342" spans="1:10">
      <c r="A342" s="24">
        <v>14</v>
      </c>
      <c r="B342" s="25" t="s">
        <v>37</v>
      </c>
      <c r="C342" s="37"/>
      <c r="D342" s="38">
        <v>65934</v>
      </c>
      <c r="E342" s="28">
        <f t="shared" si="37"/>
        <v>0</v>
      </c>
      <c r="F342" s="29">
        <v>0.05</v>
      </c>
      <c r="G342" s="30">
        <f t="shared" si="38"/>
        <v>0</v>
      </c>
      <c r="H342" s="31">
        <f t="shared" si="39"/>
        <v>57997.499999999993</v>
      </c>
      <c r="I342" s="31"/>
      <c r="J342" s="59">
        <f t="shared" si="36"/>
        <v>0</v>
      </c>
    </row>
    <row r="343" spans="1:10">
      <c r="A343" s="24">
        <v>15</v>
      </c>
      <c r="B343" s="25" t="s">
        <v>38</v>
      </c>
      <c r="C343" s="37"/>
      <c r="D343" s="38">
        <v>76626</v>
      </c>
      <c r="E343" s="28">
        <f t="shared" si="37"/>
        <v>0</v>
      </c>
      <c r="F343" s="29">
        <v>0.05</v>
      </c>
      <c r="G343" s="30">
        <f t="shared" si="38"/>
        <v>0</v>
      </c>
      <c r="H343" s="31">
        <f t="shared" si="39"/>
        <v>67402.5</v>
      </c>
      <c r="I343" s="31"/>
      <c r="J343" s="59">
        <f t="shared" si="36"/>
        <v>0</v>
      </c>
    </row>
    <row r="344" spans="1:10">
      <c r="A344" s="24">
        <v>16</v>
      </c>
      <c r="B344" s="25" t="s">
        <v>39</v>
      </c>
      <c r="C344" s="37"/>
      <c r="D344" s="38">
        <v>80190</v>
      </c>
      <c r="E344" s="28">
        <f t="shared" si="37"/>
        <v>0</v>
      </c>
      <c r="F344" s="29">
        <v>0.05</v>
      </c>
      <c r="G344" s="30">
        <f t="shared" si="38"/>
        <v>0</v>
      </c>
      <c r="H344" s="31">
        <f t="shared" si="39"/>
        <v>70537.5</v>
      </c>
      <c r="I344" s="31"/>
      <c r="J344" s="59">
        <f t="shared" si="36"/>
        <v>0</v>
      </c>
    </row>
    <row r="345" spans="1:10">
      <c r="A345" s="24">
        <v>17</v>
      </c>
      <c r="B345" s="25" t="s">
        <v>40</v>
      </c>
      <c r="C345" s="37"/>
      <c r="D345" s="38">
        <v>113832</v>
      </c>
      <c r="E345" s="28">
        <f t="shared" si="37"/>
        <v>0</v>
      </c>
      <c r="F345" s="29">
        <v>0.05</v>
      </c>
      <c r="G345" s="30">
        <f t="shared" si="38"/>
        <v>0</v>
      </c>
      <c r="H345" s="128">
        <f>D345/1.08*0.95*0.85</f>
        <v>85110.5</v>
      </c>
      <c r="I345" s="31"/>
      <c r="J345" s="59">
        <f t="shared" si="36"/>
        <v>0</v>
      </c>
    </row>
    <row r="346" spans="1:10">
      <c r="A346" s="24">
        <v>18</v>
      </c>
      <c r="B346" s="25" t="s">
        <v>41</v>
      </c>
      <c r="C346" s="37">
        <v>5</v>
      </c>
      <c r="D346" s="39">
        <v>98010</v>
      </c>
      <c r="E346" s="28">
        <f t="shared" si="37"/>
        <v>490050</v>
      </c>
      <c r="F346" s="29">
        <v>0.05</v>
      </c>
      <c r="G346" s="30">
        <f t="shared" si="38"/>
        <v>465547.5</v>
      </c>
      <c r="H346" s="128">
        <f>D346/1.08*0.95*0.85</f>
        <v>73280.625</v>
      </c>
      <c r="I346" s="31"/>
      <c r="J346" s="59">
        <f t="shared" si="36"/>
        <v>366403.125</v>
      </c>
    </row>
    <row r="347" spans="1:10" ht="17.25">
      <c r="A347" s="40"/>
      <c r="B347" s="41" t="s">
        <v>42</v>
      </c>
      <c r="C347" s="42">
        <f>SUM(C329:C346)</f>
        <v>30</v>
      </c>
      <c r="D347" s="42"/>
      <c r="E347" s="43">
        <f>SUM(E329:E346)</f>
        <v>2772620</v>
      </c>
      <c r="F347" s="43"/>
      <c r="G347" s="44">
        <f>SUM(G329:G346)</f>
        <v>2633989</v>
      </c>
      <c r="H347" s="45"/>
      <c r="I347" s="45"/>
      <c r="J347" s="64">
        <f>SUM(J329:J346)</f>
        <v>2374219.3287037034</v>
      </c>
    </row>
    <row r="348" spans="1:10" ht="31.5">
      <c r="A348" s="46"/>
      <c r="B348" s="47"/>
      <c r="C348" s="48"/>
      <c r="D348" s="48"/>
      <c r="E348" s="49"/>
      <c r="F348" s="49"/>
      <c r="G348" s="50"/>
      <c r="H348" s="51"/>
      <c r="I348" s="51"/>
      <c r="J348" s="65">
        <f>J347*0.08</f>
        <v>189937.54629629626</v>
      </c>
    </row>
    <row r="349" spans="1:10" ht="18">
      <c r="A349" s="283" t="s">
        <v>43</v>
      </c>
      <c r="B349" s="283"/>
      <c r="C349" s="284" t="s">
        <v>44</v>
      </c>
      <c r="D349" s="284"/>
      <c r="E349" s="54"/>
      <c r="F349" s="54"/>
      <c r="G349" s="55" t="s">
        <v>45</v>
      </c>
      <c r="H349" s="56"/>
      <c r="I349" s="56"/>
      <c r="J349" s="66">
        <f>SUM(J347:J348)</f>
        <v>2564156.8749999995</v>
      </c>
    </row>
    <row r="351" spans="1:10">
      <c r="B351" s="132" t="s">
        <v>614</v>
      </c>
      <c r="C351" s="132" t="s">
        <v>615</v>
      </c>
      <c r="D351" s="131"/>
      <c r="E351" s="131"/>
      <c r="F351" s="132" t="s">
        <v>512</v>
      </c>
    </row>
    <row r="352" spans="1:10">
      <c r="B352" s="132" t="s">
        <v>616</v>
      </c>
      <c r="C352" s="132" t="s">
        <v>615</v>
      </c>
      <c r="D352" s="131"/>
      <c r="E352" s="131"/>
      <c r="F352" s="132" t="s">
        <v>512</v>
      </c>
    </row>
    <row r="355" spans="1:10" ht="15.75">
      <c r="A355" s="279" t="s">
        <v>0</v>
      </c>
      <c r="B355" s="279"/>
      <c r="C355" s="279"/>
      <c r="D355" s="279"/>
      <c r="E355" s="279"/>
      <c r="F355" s="279"/>
      <c r="G355" s="279"/>
      <c r="H355" s="3"/>
      <c r="I355" s="3"/>
      <c r="J355" s="112"/>
    </row>
    <row r="356" spans="1:10" ht="17.25">
      <c r="A356" s="279" t="s">
        <v>1</v>
      </c>
      <c r="B356" s="279"/>
      <c r="C356" s="279"/>
      <c r="D356" s="279"/>
      <c r="E356" s="279"/>
      <c r="F356" s="279"/>
      <c r="G356" s="279"/>
      <c r="H356" s="3"/>
      <c r="I356" s="3"/>
      <c r="J356" s="58"/>
    </row>
    <row r="357" spans="1:10" ht="15.75">
      <c r="A357" s="279" t="s">
        <v>2</v>
      </c>
      <c r="B357" s="279"/>
      <c r="C357" s="279"/>
      <c r="D357" s="279"/>
      <c r="E357" s="279"/>
      <c r="F357" s="279"/>
      <c r="G357" s="279"/>
      <c r="H357" s="3"/>
      <c r="I357" s="3"/>
      <c r="J357" s="59"/>
    </row>
    <row r="358" spans="1:10" ht="15.75">
      <c r="A358" s="279" t="s">
        <v>4</v>
      </c>
      <c r="B358" s="279"/>
      <c r="C358" s="279"/>
      <c r="D358" s="279"/>
      <c r="E358" s="279"/>
      <c r="F358" s="279"/>
      <c r="G358" s="279"/>
      <c r="H358" s="3"/>
      <c r="I358" s="3" t="s">
        <v>602</v>
      </c>
      <c r="J358" s="59"/>
    </row>
    <row r="359" spans="1:10" ht="15.75">
      <c r="A359" s="280" t="s">
        <v>6</v>
      </c>
      <c r="B359" s="280"/>
      <c r="C359" s="280"/>
      <c r="D359" s="280"/>
      <c r="E359" s="280"/>
      <c r="F359" s="280"/>
      <c r="G359" s="280"/>
      <c r="H359" s="3"/>
      <c r="I359" s="3" t="s">
        <v>603</v>
      </c>
      <c r="J359" s="59"/>
    </row>
    <row r="360" spans="1:10" ht="27.75">
      <c r="A360" s="9"/>
      <c r="B360" s="9"/>
      <c r="C360" s="281" t="s">
        <v>620</v>
      </c>
      <c r="D360" s="281"/>
      <c r="E360" s="281"/>
      <c r="F360" s="281"/>
      <c r="G360" s="281"/>
      <c r="H360" s="3"/>
      <c r="I360" s="3"/>
      <c r="J360" s="59"/>
    </row>
    <row r="361" spans="1:10" ht="15.75">
      <c r="A361" s="11" t="s">
        <v>358</v>
      </c>
      <c r="B361" s="12"/>
      <c r="C361" s="13"/>
      <c r="D361" s="286"/>
      <c r="E361" s="286"/>
      <c r="F361" s="286"/>
      <c r="G361" s="286"/>
      <c r="H361" s="15"/>
      <c r="I361" s="15"/>
      <c r="J361" s="59"/>
    </row>
    <row r="362" spans="1:10" ht="15.75">
      <c r="A362" s="11" t="s">
        <v>604</v>
      </c>
      <c r="B362" s="11"/>
      <c r="C362" s="11"/>
      <c r="D362" s="11"/>
      <c r="E362" s="16"/>
      <c r="F362" s="11"/>
      <c r="G362" s="16"/>
      <c r="H362" s="20" t="s">
        <v>161</v>
      </c>
      <c r="I362" s="20">
        <v>11949</v>
      </c>
      <c r="J362" s="62"/>
    </row>
    <row r="363" spans="1:10" ht="15.75">
      <c r="A363" s="11" t="s">
        <v>11</v>
      </c>
      <c r="B363" s="289" t="s">
        <v>621</v>
      </c>
      <c r="C363" s="289"/>
      <c r="D363" s="289"/>
      <c r="E363" s="289"/>
      <c r="F363" s="18"/>
      <c r="G363" s="19" t="s">
        <v>13</v>
      </c>
      <c r="H363" s="3"/>
      <c r="I363" s="3"/>
      <c r="J363" s="59"/>
    </row>
    <row r="364" spans="1:10" ht="15.75">
      <c r="A364" s="21" t="s">
        <v>14</v>
      </c>
      <c r="B364" s="21" t="s">
        <v>16</v>
      </c>
      <c r="C364" s="21" t="s">
        <v>17</v>
      </c>
      <c r="D364" s="22" t="s">
        <v>18</v>
      </c>
      <c r="E364" s="23" t="s">
        <v>19</v>
      </c>
      <c r="F364" s="23" t="s">
        <v>20</v>
      </c>
      <c r="G364" s="21" t="s">
        <v>21</v>
      </c>
      <c r="H364" s="3"/>
      <c r="I364" s="3"/>
      <c r="J364" s="59"/>
    </row>
    <row r="365" spans="1:10">
      <c r="A365" s="24">
        <v>1</v>
      </c>
      <c r="B365" s="25" t="s">
        <v>23</v>
      </c>
      <c r="C365" s="26">
        <v>5</v>
      </c>
      <c r="D365" s="27">
        <v>79305</v>
      </c>
      <c r="E365" s="28">
        <f>D365*C365</f>
        <v>396525</v>
      </c>
      <c r="F365" s="29">
        <v>0.05</v>
      </c>
      <c r="G365" s="30">
        <f>E365-E365*F365</f>
        <v>376698.75</v>
      </c>
      <c r="H365" s="31">
        <f>D365/1.08*0.95</f>
        <v>69759.027777777766</v>
      </c>
      <c r="I365" s="31"/>
      <c r="J365" s="59">
        <f t="shared" ref="J365:J382" si="40">H365*C365</f>
        <v>348795.13888888882</v>
      </c>
    </row>
    <row r="366" spans="1:10">
      <c r="A366" s="24">
        <v>2</v>
      </c>
      <c r="B366" s="25" t="s">
        <v>25</v>
      </c>
      <c r="C366" s="32"/>
      <c r="D366" s="33">
        <v>128591</v>
      </c>
      <c r="E366" s="28">
        <f t="shared" ref="E366:E382" si="41">D366*C366</f>
        <v>0</v>
      </c>
      <c r="F366" s="29">
        <v>0.05</v>
      </c>
      <c r="G366" s="30">
        <f t="shared" ref="G366:G382" si="42">E366-E366*F366</f>
        <v>0</v>
      </c>
      <c r="H366" s="31">
        <f t="shared" ref="H366:H380" si="43">D366/1.08*0.95</f>
        <v>113112.45370370369</v>
      </c>
      <c r="I366" s="31"/>
      <c r="J366" s="59">
        <f t="shared" si="40"/>
        <v>0</v>
      </c>
    </row>
    <row r="367" spans="1:10">
      <c r="A367" s="24">
        <v>3</v>
      </c>
      <c r="B367" s="25" t="s">
        <v>26</v>
      </c>
      <c r="C367" s="88"/>
      <c r="D367" s="27">
        <v>60043</v>
      </c>
      <c r="E367" s="28">
        <f t="shared" si="41"/>
        <v>0</v>
      </c>
      <c r="F367" s="29">
        <v>0.05</v>
      </c>
      <c r="G367" s="30">
        <f t="shared" si="42"/>
        <v>0</v>
      </c>
      <c r="H367" s="31">
        <f t="shared" si="43"/>
        <v>52815.601851851847</v>
      </c>
      <c r="I367" s="128"/>
      <c r="J367" s="59">
        <f t="shared" si="40"/>
        <v>0</v>
      </c>
    </row>
    <row r="368" spans="1:10">
      <c r="A368" s="24">
        <v>4</v>
      </c>
      <c r="B368" s="25" t="s">
        <v>27</v>
      </c>
      <c r="C368" s="35"/>
      <c r="D368" s="27">
        <v>115781</v>
      </c>
      <c r="E368" s="28">
        <f t="shared" si="41"/>
        <v>0</v>
      </c>
      <c r="F368" s="29">
        <v>0.05</v>
      </c>
      <c r="G368" s="30">
        <f t="shared" si="42"/>
        <v>0</v>
      </c>
      <c r="H368" s="31">
        <f t="shared" si="43"/>
        <v>101844.39814814813</v>
      </c>
      <c r="I368" s="31"/>
      <c r="J368" s="59">
        <f t="shared" si="40"/>
        <v>0</v>
      </c>
    </row>
    <row r="369" spans="1:10">
      <c r="A369" s="168">
        <v>5</v>
      </c>
      <c r="B369" s="25" t="s">
        <v>28</v>
      </c>
      <c r="C369" s="37">
        <v>10</v>
      </c>
      <c r="D369" s="27">
        <v>119943</v>
      </c>
      <c r="E369" s="156">
        <f t="shared" si="41"/>
        <v>1199430</v>
      </c>
      <c r="F369" s="29">
        <v>0.05</v>
      </c>
      <c r="G369" s="30">
        <f t="shared" si="42"/>
        <v>1139458.5</v>
      </c>
      <c r="H369" s="31">
        <f t="shared" si="43"/>
        <v>105505.41666666666</v>
      </c>
      <c r="I369" s="170"/>
      <c r="J369" s="59">
        <f t="shared" si="40"/>
        <v>1055054.1666666665</v>
      </c>
    </row>
    <row r="370" spans="1:10">
      <c r="A370" s="24">
        <v>6</v>
      </c>
      <c r="B370" s="25" t="s">
        <v>29</v>
      </c>
      <c r="C370" s="26"/>
      <c r="D370" s="27">
        <v>94810</v>
      </c>
      <c r="E370" s="28">
        <f t="shared" si="41"/>
        <v>0</v>
      </c>
      <c r="F370" s="29">
        <v>0.05</v>
      </c>
      <c r="G370" s="30">
        <f t="shared" si="42"/>
        <v>0</v>
      </c>
      <c r="H370" s="31">
        <f t="shared" si="43"/>
        <v>83397.685185185182</v>
      </c>
      <c r="I370" s="31"/>
      <c r="J370" s="59">
        <f t="shared" si="40"/>
        <v>0</v>
      </c>
    </row>
    <row r="371" spans="1:10">
      <c r="A371" s="24">
        <v>7</v>
      </c>
      <c r="B371" s="25" t="s">
        <v>30</v>
      </c>
      <c r="C371" s="34"/>
      <c r="D371" s="27">
        <v>141396</v>
      </c>
      <c r="E371" s="28">
        <f t="shared" si="41"/>
        <v>0</v>
      </c>
      <c r="F371" s="29">
        <v>0.05</v>
      </c>
      <c r="G371" s="30">
        <f t="shared" si="42"/>
        <v>0</v>
      </c>
      <c r="H371" s="31">
        <f t="shared" si="43"/>
        <v>124376.11111111111</v>
      </c>
      <c r="I371" s="31"/>
      <c r="J371" s="59">
        <f t="shared" si="40"/>
        <v>0</v>
      </c>
    </row>
    <row r="372" spans="1:10">
      <c r="A372" s="24">
        <v>8</v>
      </c>
      <c r="B372" s="25" t="s">
        <v>31</v>
      </c>
      <c r="C372" s="26"/>
      <c r="D372" s="27">
        <v>232931</v>
      </c>
      <c r="E372" s="28">
        <f t="shared" si="41"/>
        <v>0</v>
      </c>
      <c r="F372" s="29">
        <v>0.05</v>
      </c>
      <c r="G372" s="30">
        <f t="shared" si="42"/>
        <v>0</v>
      </c>
      <c r="H372" s="31">
        <f t="shared" si="43"/>
        <v>204893.00925925921</v>
      </c>
      <c r="I372" s="31"/>
      <c r="J372" s="59">
        <f t="shared" si="40"/>
        <v>0</v>
      </c>
    </row>
    <row r="373" spans="1:10">
      <c r="A373" s="24">
        <v>9</v>
      </c>
      <c r="B373" s="36" t="s">
        <v>32</v>
      </c>
      <c r="C373" s="26"/>
      <c r="D373" s="27">
        <v>101534</v>
      </c>
      <c r="E373" s="28">
        <f t="shared" si="41"/>
        <v>0</v>
      </c>
      <c r="F373" s="29">
        <v>0.05</v>
      </c>
      <c r="G373" s="30">
        <f t="shared" si="42"/>
        <v>0</v>
      </c>
      <c r="H373" s="31">
        <f t="shared" si="43"/>
        <v>89312.314814814818</v>
      </c>
      <c r="I373" s="31"/>
      <c r="J373" s="59">
        <f t="shared" si="40"/>
        <v>0</v>
      </c>
    </row>
    <row r="374" spans="1:10">
      <c r="A374" s="24">
        <v>10</v>
      </c>
      <c r="B374" s="36" t="s">
        <v>33</v>
      </c>
      <c r="C374" s="37"/>
      <c r="D374" s="33">
        <v>110148</v>
      </c>
      <c r="E374" s="28">
        <f t="shared" si="41"/>
        <v>0</v>
      </c>
      <c r="F374" s="29">
        <v>0.05</v>
      </c>
      <c r="G374" s="30">
        <f t="shared" si="42"/>
        <v>0</v>
      </c>
      <c r="H374" s="31">
        <f t="shared" si="43"/>
        <v>96889.444444444423</v>
      </c>
      <c r="I374" s="31"/>
      <c r="J374" s="59">
        <f t="shared" si="40"/>
        <v>0</v>
      </c>
    </row>
    <row r="375" spans="1:10">
      <c r="A375" s="168">
        <v>11</v>
      </c>
      <c r="B375" s="25" t="s">
        <v>34</v>
      </c>
      <c r="C375" s="37">
        <v>10</v>
      </c>
      <c r="D375" s="27">
        <v>54198</v>
      </c>
      <c r="E375" s="156">
        <f t="shared" si="41"/>
        <v>541980</v>
      </c>
      <c r="F375" s="29">
        <v>0.05</v>
      </c>
      <c r="G375" s="30">
        <f t="shared" si="42"/>
        <v>514881</v>
      </c>
      <c r="H375" s="31">
        <f t="shared" si="43"/>
        <v>47674.166666666657</v>
      </c>
      <c r="I375" s="170"/>
      <c r="J375" s="59">
        <f t="shared" si="40"/>
        <v>476741.66666666657</v>
      </c>
    </row>
    <row r="376" spans="1:10">
      <c r="A376" s="24">
        <v>12</v>
      </c>
      <c r="B376" s="25" t="s">
        <v>35</v>
      </c>
      <c r="C376" s="37">
        <v>10</v>
      </c>
      <c r="D376" s="27">
        <v>49680</v>
      </c>
      <c r="E376" s="28">
        <f t="shared" si="41"/>
        <v>496800</v>
      </c>
      <c r="F376" s="29">
        <v>0.05</v>
      </c>
      <c r="G376" s="30">
        <f t="shared" si="42"/>
        <v>471960</v>
      </c>
      <c r="H376" s="31">
        <f t="shared" si="43"/>
        <v>43700</v>
      </c>
      <c r="I376" s="128"/>
      <c r="J376" s="59">
        <f t="shared" si="40"/>
        <v>437000</v>
      </c>
    </row>
    <row r="377" spans="1:10">
      <c r="A377" s="24">
        <v>13</v>
      </c>
      <c r="B377" s="25" t="s">
        <v>36</v>
      </c>
      <c r="C377" s="37"/>
      <c r="D377" s="38">
        <v>64152</v>
      </c>
      <c r="E377" s="28">
        <f t="shared" si="41"/>
        <v>0</v>
      </c>
      <c r="F377" s="29">
        <v>0.05</v>
      </c>
      <c r="G377" s="30">
        <f t="shared" si="42"/>
        <v>0</v>
      </c>
      <c r="H377" s="31">
        <f t="shared" si="43"/>
        <v>56429.999999999993</v>
      </c>
      <c r="I377" s="31"/>
      <c r="J377" s="59">
        <f t="shared" si="40"/>
        <v>0</v>
      </c>
    </row>
    <row r="378" spans="1:10">
      <c r="A378" s="24">
        <v>14</v>
      </c>
      <c r="B378" s="25" t="s">
        <v>37</v>
      </c>
      <c r="C378" s="37"/>
      <c r="D378" s="38">
        <v>65934</v>
      </c>
      <c r="E378" s="28">
        <f t="shared" si="41"/>
        <v>0</v>
      </c>
      <c r="F378" s="29">
        <v>0.05</v>
      </c>
      <c r="G378" s="30">
        <f t="shared" si="42"/>
        <v>0</v>
      </c>
      <c r="H378" s="31">
        <f t="shared" si="43"/>
        <v>57997.499999999993</v>
      </c>
      <c r="I378" s="31"/>
      <c r="J378" s="59">
        <f t="shared" si="40"/>
        <v>0</v>
      </c>
    </row>
    <row r="379" spans="1:10">
      <c r="A379" s="24">
        <v>15</v>
      </c>
      <c r="B379" s="25" t="s">
        <v>38</v>
      </c>
      <c r="C379" s="37"/>
      <c r="D379" s="38">
        <v>76626</v>
      </c>
      <c r="E379" s="28">
        <f t="shared" si="41"/>
        <v>0</v>
      </c>
      <c r="F379" s="29">
        <v>0.05</v>
      </c>
      <c r="G379" s="30">
        <f t="shared" si="42"/>
        <v>0</v>
      </c>
      <c r="H379" s="31">
        <f t="shared" si="43"/>
        <v>67402.5</v>
      </c>
      <c r="I379" s="31"/>
      <c r="J379" s="59">
        <f t="shared" si="40"/>
        <v>0</v>
      </c>
    </row>
    <row r="380" spans="1:10">
      <c r="A380" s="24">
        <v>16</v>
      </c>
      <c r="B380" s="25" t="s">
        <v>39</v>
      </c>
      <c r="C380" s="37"/>
      <c r="D380" s="38">
        <v>80190</v>
      </c>
      <c r="E380" s="28">
        <f t="shared" si="41"/>
        <v>0</v>
      </c>
      <c r="F380" s="29">
        <v>0.05</v>
      </c>
      <c r="G380" s="30">
        <f t="shared" si="42"/>
        <v>0</v>
      </c>
      <c r="H380" s="31">
        <f t="shared" si="43"/>
        <v>70537.5</v>
      </c>
      <c r="I380" s="31"/>
      <c r="J380" s="59">
        <f t="shared" si="40"/>
        <v>0</v>
      </c>
    </row>
    <row r="381" spans="1:10">
      <c r="A381" s="24">
        <v>17</v>
      </c>
      <c r="B381" s="25" t="s">
        <v>40</v>
      </c>
      <c r="C381" s="37"/>
      <c r="D381" s="38">
        <v>113832</v>
      </c>
      <c r="E381" s="28">
        <f t="shared" si="41"/>
        <v>0</v>
      </c>
      <c r="F381" s="29">
        <v>0.05</v>
      </c>
      <c r="G381" s="30">
        <f t="shared" si="42"/>
        <v>0</v>
      </c>
      <c r="H381" s="128">
        <f>D381/1.08*0.95*0.85</f>
        <v>85110.5</v>
      </c>
      <c r="I381" s="31"/>
      <c r="J381" s="59">
        <f t="shared" si="40"/>
        <v>0</v>
      </c>
    </row>
    <row r="382" spans="1:10">
      <c r="A382" s="24">
        <v>18</v>
      </c>
      <c r="B382" s="25" t="s">
        <v>41</v>
      </c>
      <c r="C382" s="37"/>
      <c r="D382" s="39">
        <v>98010</v>
      </c>
      <c r="E382" s="28">
        <f t="shared" si="41"/>
        <v>0</v>
      </c>
      <c r="F382" s="29">
        <v>0.05</v>
      </c>
      <c r="G382" s="30">
        <f t="shared" si="42"/>
        <v>0</v>
      </c>
      <c r="H382" s="128">
        <f>D382/1.08*0.95*0.85</f>
        <v>73280.625</v>
      </c>
      <c r="I382" s="31"/>
      <c r="J382" s="59">
        <f t="shared" si="40"/>
        <v>0</v>
      </c>
    </row>
    <row r="383" spans="1:10" ht="17.25">
      <c r="A383" s="40"/>
      <c r="B383" s="41" t="s">
        <v>42</v>
      </c>
      <c r="C383" s="42">
        <f>SUM(C365:C382)</f>
        <v>35</v>
      </c>
      <c r="D383" s="42"/>
      <c r="E383" s="43">
        <f>SUM(E365:E382)</f>
        <v>2634735</v>
      </c>
      <c r="F383" s="43"/>
      <c r="G383" s="44">
        <f>SUM(G365:G382)</f>
        <v>2502998.25</v>
      </c>
      <c r="H383" s="45"/>
      <c r="I383" s="45"/>
      <c r="J383" s="64">
        <f>SUM(J365:J382)</f>
        <v>2317590.972222222</v>
      </c>
    </row>
    <row r="384" spans="1:10" ht="31.5">
      <c r="A384" s="46"/>
      <c r="B384" s="47"/>
      <c r="C384" s="48"/>
      <c r="D384" s="48"/>
      <c r="E384" s="49"/>
      <c r="F384" s="49"/>
      <c r="G384" s="50"/>
      <c r="H384" s="51"/>
      <c r="I384" s="51"/>
      <c r="J384" s="65">
        <f>J383*0.08</f>
        <v>185407.27777777775</v>
      </c>
    </row>
    <row r="385" spans="1:10" ht="18">
      <c r="A385" s="283" t="s">
        <v>43</v>
      </c>
      <c r="B385" s="283"/>
      <c r="C385" s="284" t="s">
        <v>44</v>
      </c>
      <c r="D385" s="284"/>
      <c r="E385" s="54"/>
      <c r="F385" s="54"/>
      <c r="G385" s="55" t="s">
        <v>45</v>
      </c>
      <c r="H385" s="56"/>
      <c r="I385" s="56"/>
      <c r="J385" s="66">
        <f>SUM(J383:J384)</f>
        <v>2502998.25</v>
      </c>
    </row>
    <row r="387" spans="1:10">
      <c r="B387" s="132" t="s">
        <v>614</v>
      </c>
      <c r="C387" s="132" t="s">
        <v>615</v>
      </c>
      <c r="D387" s="131"/>
      <c r="E387" s="131"/>
      <c r="F387" s="132" t="s">
        <v>512</v>
      </c>
    </row>
    <row r="388" spans="1:10">
      <c r="B388" s="132" t="s">
        <v>616</v>
      </c>
      <c r="C388" s="132" t="s">
        <v>615</v>
      </c>
      <c r="D388" s="131"/>
      <c r="E388" s="131"/>
      <c r="F388" s="132" t="s">
        <v>512</v>
      </c>
    </row>
    <row r="391" spans="1:10" ht="15.75">
      <c r="A391" s="279" t="s">
        <v>0</v>
      </c>
      <c r="B391" s="279"/>
      <c r="C391" s="279"/>
      <c r="D391" s="279"/>
      <c r="E391" s="279"/>
      <c r="F391" s="279"/>
      <c r="G391" s="279"/>
      <c r="H391" s="3"/>
      <c r="I391" s="3"/>
      <c r="J391" s="112"/>
    </row>
    <row r="392" spans="1:10" ht="17.25">
      <c r="A392" s="279" t="s">
        <v>1</v>
      </c>
      <c r="B392" s="279"/>
      <c r="C392" s="279"/>
      <c r="D392" s="279"/>
      <c r="E392" s="279"/>
      <c r="F392" s="279"/>
      <c r="G392" s="279"/>
      <c r="H392" s="3"/>
      <c r="I392" s="3"/>
      <c r="J392" s="58"/>
    </row>
    <row r="393" spans="1:10" ht="15.75">
      <c r="A393" s="279" t="s">
        <v>2</v>
      </c>
      <c r="B393" s="279"/>
      <c r="C393" s="279"/>
      <c r="D393" s="279"/>
      <c r="E393" s="279"/>
      <c r="F393" s="279"/>
      <c r="G393" s="279"/>
      <c r="H393" s="3"/>
      <c r="I393" s="3"/>
      <c r="J393" s="59"/>
    </row>
    <row r="394" spans="1:10" ht="15.75">
      <c r="A394" s="279" t="s">
        <v>4</v>
      </c>
      <c r="B394" s="279"/>
      <c r="C394" s="279"/>
      <c r="D394" s="279"/>
      <c r="E394" s="279"/>
      <c r="F394" s="279"/>
      <c r="G394" s="279"/>
      <c r="H394" s="3"/>
      <c r="I394" s="3" t="s">
        <v>602</v>
      </c>
      <c r="J394" s="59"/>
    </row>
    <row r="395" spans="1:10" ht="15.75">
      <c r="A395" s="280" t="s">
        <v>6</v>
      </c>
      <c r="B395" s="280"/>
      <c r="C395" s="280"/>
      <c r="D395" s="280"/>
      <c r="E395" s="280"/>
      <c r="F395" s="280"/>
      <c r="G395" s="280"/>
      <c r="H395" s="3"/>
      <c r="I395" s="3" t="s">
        <v>603</v>
      </c>
      <c r="J395" s="59"/>
    </row>
    <row r="396" spans="1:10" ht="27.75">
      <c r="A396" s="9"/>
      <c r="B396" s="9"/>
      <c r="C396" s="281" t="s">
        <v>620</v>
      </c>
      <c r="D396" s="281"/>
      <c r="E396" s="281"/>
      <c r="F396" s="281"/>
      <c r="G396" s="281"/>
      <c r="H396" s="3"/>
      <c r="I396" s="3"/>
      <c r="J396" s="59"/>
    </row>
    <row r="397" spans="1:10" ht="15.75">
      <c r="A397" s="11" t="s">
        <v>358</v>
      </c>
      <c r="B397" s="12"/>
      <c r="C397" s="13"/>
      <c r="D397" s="286"/>
      <c r="E397" s="286"/>
      <c r="F397" s="286"/>
      <c r="G397" s="286"/>
      <c r="H397" s="15"/>
      <c r="I397" s="15"/>
      <c r="J397" s="59"/>
    </row>
    <row r="398" spans="1:10" ht="15.75">
      <c r="A398" s="11" t="s">
        <v>604</v>
      </c>
      <c r="B398" s="11"/>
      <c r="C398" s="11"/>
      <c r="D398" s="11"/>
      <c r="E398" s="16"/>
      <c r="F398" s="11"/>
      <c r="G398" s="16"/>
      <c r="H398" s="20" t="s">
        <v>161</v>
      </c>
      <c r="I398" s="20">
        <v>11949</v>
      </c>
      <c r="J398" s="62"/>
    </row>
    <row r="399" spans="1:10" ht="15.75">
      <c r="A399" s="11" t="s">
        <v>11</v>
      </c>
      <c r="B399" s="289" t="s">
        <v>621</v>
      </c>
      <c r="C399" s="289"/>
      <c r="D399" s="289"/>
      <c r="E399" s="289"/>
      <c r="F399" s="18"/>
      <c r="G399" s="19" t="s">
        <v>13</v>
      </c>
      <c r="H399" s="3"/>
      <c r="I399" s="3"/>
      <c r="J399" s="59"/>
    </row>
    <row r="400" spans="1:10" ht="15.75">
      <c r="A400" s="21" t="s">
        <v>14</v>
      </c>
      <c r="B400" s="21" t="s">
        <v>16</v>
      </c>
      <c r="C400" s="21" t="s">
        <v>17</v>
      </c>
      <c r="D400" s="22" t="s">
        <v>18</v>
      </c>
      <c r="E400" s="23" t="s">
        <v>19</v>
      </c>
      <c r="F400" s="23" t="s">
        <v>20</v>
      </c>
      <c r="G400" s="21" t="s">
        <v>21</v>
      </c>
      <c r="H400" s="3"/>
      <c r="I400" s="3"/>
      <c r="J400" s="59"/>
    </row>
    <row r="401" spans="1:10">
      <c r="A401" s="24">
        <v>1</v>
      </c>
      <c r="B401" s="25" t="s">
        <v>23</v>
      </c>
      <c r="C401" s="26"/>
      <c r="D401" s="27">
        <v>79305</v>
      </c>
      <c r="E401" s="28">
        <f>D401*C401</f>
        <v>0</v>
      </c>
      <c r="F401" s="29">
        <v>0.05</v>
      </c>
      <c r="G401" s="30">
        <f>E401-E401*F401</f>
        <v>0</v>
      </c>
      <c r="H401" s="31">
        <f>D401/1.08*0.95</f>
        <v>69759.027777777766</v>
      </c>
      <c r="I401" s="31"/>
      <c r="J401" s="59">
        <f t="shared" ref="J401:J418" si="44">H401*C401</f>
        <v>0</v>
      </c>
    </row>
    <row r="402" spans="1:10">
      <c r="A402" s="24">
        <v>2</v>
      </c>
      <c r="B402" s="25" t="s">
        <v>25</v>
      </c>
      <c r="C402" s="32"/>
      <c r="D402" s="33">
        <v>128591</v>
      </c>
      <c r="E402" s="28">
        <f t="shared" ref="E402:E418" si="45">D402*C402</f>
        <v>0</v>
      </c>
      <c r="F402" s="29">
        <v>0.05</v>
      </c>
      <c r="G402" s="30">
        <f t="shared" ref="G402:G418" si="46">E402-E402*F402</f>
        <v>0</v>
      </c>
      <c r="H402" s="31">
        <f t="shared" ref="H402:H416" si="47">D402/1.08*0.95</f>
        <v>113112.45370370369</v>
      </c>
      <c r="I402" s="31"/>
      <c r="J402" s="59">
        <f t="shared" si="44"/>
        <v>0</v>
      </c>
    </row>
    <row r="403" spans="1:10">
      <c r="A403" s="24">
        <v>3</v>
      </c>
      <c r="B403" s="25" t="s">
        <v>26</v>
      </c>
      <c r="C403" s="88"/>
      <c r="D403" s="27">
        <v>60043</v>
      </c>
      <c r="E403" s="28">
        <f t="shared" si="45"/>
        <v>0</v>
      </c>
      <c r="F403" s="29">
        <v>0.05</v>
      </c>
      <c r="G403" s="30">
        <f t="shared" si="46"/>
        <v>0</v>
      </c>
      <c r="H403" s="31">
        <f t="shared" si="47"/>
        <v>52815.601851851847</v>
      </c>
      <c r="I403" s="128"/>
      <c r="J403" s="59">
        <f t="shared" si="44"/>
        <v>0</v>
      </c>
    </row>
    <row r="404" spans="1:10">
      <c r="A404" s="24">
        <v>4</v>
      </c>
      <c r="B404" s="25" t="s">
        <v>27</v>
      </c>
      <c r="C404" s="35"/>
      <c r="D404" s="27">
        <v>115781</v>
      </c>
      <c r="E404" s="28">
        <f t="shared" si="45"/>
        <v>0</v>
      </c>
      <c r="F404" s="29">
        <v>0.05</v>
      </c>
      <c r="G404" s="30">
        <f t="shared" si="46"/>
        <v>0</v>
      </c>
      <c r="H404" s="31">
        <f t="shared" si="47"/>
        <v>101844.39814814813</v>
      </c>
      <c r="I404" s="31"/>
      <c r="J404" s="59">
        <f t="shared" si="44"/>
        <v>0</v>
      </c>
    </row>
    <row r="405" spans="1:10">
      <c r="A405" s="168">
        <v>5</v>
      </c>
      <c r="B405" s="25" t="s">
        <v>28</v>
      </c>
      <c r="C405" s="37"/>
      <c r="D405" s="27">
        <v>119943</v>
      </c>
      <c r="E405" s="156">
        <f t="shared" si="45"/>
        <v>0</v>
      </c>
      <c r="F405" s="29">
        <v>0.05</v>
      </c>
      <c r="G405" s="30">
        <f t="shared" si="46"/>
        <v>0</v>
      </c>
      <c r="H405" s="31">
        <f t="shared" si="47"/>
        <v>105505.41666666666</v>
      </c>
      <c r="I405" s="170"/>
      <c r="J405" s="59">
        <f t="shared" si="44"/>
        <v>0</v>
      </c>
    </row>
    <row r="406" spans="1:10">
      <c r="A406" s="24">
        <v>6</v>
      </c>
      <c r="B406" s="25" t="s">
        <v>29</v>
      </c>
      <c r="C406" s="26"/>
      <c r="D406" s="27">
        <v>94810</v>
      </c>
      <c r="E406" s="28">
        <f t="shared" si="45"/>
        <v>0</v>
      </c>
      <c r="F406" s="29">
        <v>0.05</v>
      </c>
      <c r="G406" s="30">
        <f t="shared" si="46"/>
        <v>0</v>
      </c>
      <c r="H406" s="31">
        <f t="shared" si="47"/>
        <v>83397.685185185182</v>
      </c>
      <c r="I406" s="31"/>
      <c r="J406" s="59">
        <f t="shared" si="44"/>
        <v>0</v>
      </c>
    </row>
    <row r="407" spans="1:10">
      <c r="A407" s="24">
        <v>7</v>
      </c>
      <c r="B407" s="25" t="s">
        <v>30</v>
      </c>
      <c r="C407" s="34"/>
      <c r="D407" s="27">
        <v>141396</v>
      </c>
      <c r="E407" s="28">
        <f t="shared" si="45"/>
        <v>0</v>
      </c>
      <c r="F407" s="29">
        <v>0.05</v>
      </c>
      <c r="G407" s="30">
        <f t="shared" si="46"/>
        <v>0</v>
      </c>
      <c r="H407" s="31">
        <f t="shared" si="47"/>
        <v>124376.11111111111</v>
      </c>
      <c r="I407" s="31"/>
      <c r="J407" s="59">
        <f t="shared" si="44"/>
        <v>0</v>
      </c>
    </row>
    <row r="408" spans="1:10">
      <c r="A408" s="24">
        <v>8</v>
      </c>
      <c r="B408" s="25" t="s">
        <v>31</v>
      </c>
      <c r="C408" s="26"/>
      <c r="D408" s="27">
        <v>232931</v>
      </c>
      <c r="E408" s="28">
        <f t="shared" si="45"/>
        <v>0</v>
      </c>
      <c r="F408" s="29">
        <v>0.05</v>
      </c>
      <c r="G408" s="30">
        <f t="shared" si="46"/>
        <v>0</v>
      </c>
      <c r="H408" s="31">
        <f t="shared" si="47"/>
        <v>204893.00925925921</v>
      </c>
      <c r="I408" s="31"/>
      <c r="J408" s="59">
        <f t="shared" si="44"/>
        <v>0</v>
      </c>
    </row>
    <row r="409" spans="1:10">
      <c r="A409" s="24">
        <v>9</v>
      </c>
      <c r="B409" s="36" t="s">
        <v>32</v>
      </c>
      <c r="C409" s="26"/>
      <c r="D409" s="27">
        <v>101534</v>
      </c>
      <c r="E409" s="28">
        <f t="shared" si="45"/>
        <v>0</v>
      </c>
      <c r="F409" s="29">
        <v>0.05</v>
      </c>
      <c r="G409" s="30">
        <f t="shared" si="46"/>
        <v>0</v>
      </c>
      <c r="H409" s="31">
        <f t="shared" si="47"/>
        <v>89312.314814814818</v>
      </c>
      <c r="I409" s="31"/>
      <c r="J409" s="59">
        <f t="shared" si="44"/>
        <v>0</v>
      </c>
    </row>
    <row r="410" spans="1:10">
      <c r="A410" s="24">
        <v>10</v>
      </c>
      <c r="B410" s="36" t="s">
        <v>33</v>
      </c>
      <c r="C410" s="37"/>
      <c r="D410" s="33">
        <v>110148</v>
      </c>
      <c r="E410" s="28">
        <f t="shared" si="45"/>
        <v>0</v>
      </c>
      <c r="F410" s="29">
        <v>0.05</v>
      </c>
      <c r="G410" s="30">
        <f t="shared" si="46"/>
        <v>0</v>
      </c>
      <c r="H410" s="31">
        <f t="shared" si="47"/>
        <v>96889.444444444423</v>
      </c>
      <c r="I410" s="31"/>
      <c r="J410" s="59">
        <f t="shared" si="44"/>
        <v>0</v>
      </c>
    </row>
    <row r="411" spans="1:10">
      <c r="A411" s="168">
        <v>11</v>
      </c>
      <c r="B411" s="25" t="s">
        <v>34</v>
      </c>
      <c r="C411" s="37"/>
      <c r="D411" s="27">
        <v>54198</v>
      </c>
      <c r="E411" s="156">
        <f t="shared" si="45"/>
        <v>0</v>
      </c>
      <c r="F411" s="29">
        <v>0.05</v>
      </c>
      <c r="G411" s="30">
        <f t="shared" si="46"/>
        <v>0</v>
      </c>
      <c r="H411" s="31">
        <f t="shared" si="47"/>
        <v>47674.166666666657</v>
      </c>
      <c r="I411" s="170"/>
      <c r="J411" s="59">
        <f t="shared" si="44"/>
        <v>0</v>
      </c>
    </row>
    <row r="412" spans="1:10">
      <c r="A412" s="24">
        <v>12</v>
      </c>
      <c r="B412" s="25" t="s">
        <v>35</v>
      </c>
      <c r="C412" s="37"/>
      <c r="D412" s="27">
        <v>49680</v>
      </c>
      <c r="E412" s="28">
        <f t="shared" si="45"/>
        <v>0</v>
      </c>
      <c r="F412" s="29">
        <v>0.05</v>
      </c>
      <c r="G412" s="30">
        <f t="shared" si="46"/>
        <v>0</v>
      </c>
      <c r="H412" s="31">
        <f t="shared" si="47"/>
        <v>43700</v>
      </c>
      <c r="I412" s="128"/>
      <c r="J412" s="59">
        <f t="shared" si="44"/>
        <v>0</v>
      </c>
    </row>
    <row r="413" spans="1:10">
      <c r="A413" s="24">
        <v>13</v>
      </c>
      <c r="B413" s="25" t="s">
        <v>36</v>
      </c>
      <c r="C413" s="37"/>
      <c r="D413" s="38">
        <v>64152</v>
      </c>
      <c r="E413" s="28">
        <f t="shared" si="45"/>
        <v>0</v>
      </c>
      <c r="F413" s="29">
        <v>0.05</v>
      </c>
      <c r="G413" s="30">
        <f t="shared" si="46"/>
        <v>0</v>
      </c>
      <c r="H413" s="31">
        <f t="shared" si="47"/>
        <v>56429.999999999993</v>
      </c>
      <c r="I413" s="31"/>
      <c r="J413" s="59">
        <f t="shared" si="44"/>
        <v>0</v>
      </c>
    </row>
    <row r="414" spans="1:10">
      <c r="A414" s="24">
        <v>14</v>
      </c>
      <c r="B414" s="25" t="s">
        <v>37</v>
      </c>
      <c r="C414" s="37"/>
      <c r="D414" s="38">
        <v>65934</v>
      </c>
      <c r="E414" s="28">
        <f t="shared" si="45"/>
        <v>0</v>
      </c>
      <c r="F414" s="29">
        <v>0.05</v>
      </c>
      <c r="G414" s="30">
        <f t="shared" si="46"/>
        <v>0</v>
      </c>
      <c r="H414" s="31">
        <f t="shared" si="47"/>
        <v>57997.499999999993</v>
      </c>
      <c r="I414" s="31"/>
      <c r="J414" s="59">
        <f t="shared" si="44"/>
        <v>0</v>
      </c>
    </row>
    <row r="415" spans="1:10">
      <c r="A415" s="24">
        <v>15</v>
      </c>
      <c r="B415" s="25" t="s">
        <v>38</v>
      </c>
      <c r="C415" s="37"/>
      <c r="D415" s="38">
        <v>76626</v>
      </c>
      <c r="E415" s="28">
        <f t="shared" si="45"/>
        <v>0</v>
      </c>
      <c r="F415" s="29">
        <v>0.05</v>
      </c>
      <c r="G415" s="30">
        <f t="shared" si="46"/>
        <v>0</v>
      </c>
      <c r="H415" s="31">
        <f t="shared" si="47"/>
        <v>67402.5</v>
      </c>
      <c r="I415" s="31"/>
      <c r="J415" s="59">
        <f t="shared" si="44"/>
        <v>0</v>
      </c>
    </row>
    <row r="416" spans="1:10">
      <c r="A416" s="24">
        <v>16</v>
      </c>
      <c r="B416" s="25" t="s">
        <v>39</v>
      </c>
      <c r="C416" s="37"/>
      <c r="D416" s="38">
        <v>80190</v>
      </c>
      <c r="E416" s="28">
        <f t="shared" si="45"/>
        <v>0</v>
      </c>
      <c r="F416" s="29">
        <v>0.05</v>
      </c>
      <c r="G416" s="30">
        <f t="shared" si="46"/>
        <v>0</v>
      </c>
      <c r="H416" s="31">
        <f t="shared" si="47"/>
        <v>70537.5</v>
      </c>
      <c r="I416" s="31"/>
      <c r="J416" s="59">
        <f t="shared" si="44"/>
        <v>0</v>
      </c>
    </row>
    <row r="417" spans="1:10">
      <c r="A417" s="24">
        <v>17</v>
      </c>
      <c r="B417" s="25" t="s">
        <v>40</v>
      </c>
      <c r="C417" s="37">
        <v>10</v>
      </c>
      <c r="D417" s="38">
        <v>113832</v>
      </c>
      <c r="E417" s="28">
        <f t="shared" si="45"/>
        <v>1138320</v>
      </c>
      <c r="F417" s="29">
        <v>0.05</v>
      </c>
      <c r="G417" s="30">
        <f t="shared" si="46"/>
        <v>1081404</v>
      </c>
      <c r="H417" s="128">
        <f>D417/1.08*0.95*0.85</f>
        <v>85110.5</v>
      </c>
      <c r="I417" s="31"/>
      <c r="J417" s="59">
        <f t="shared" si="44"/>
        <v>851105</v>
      </c>
    </row>
    <row r="418" spans="1:10">
      <c r="A418" s="24">
        <v>18</v>
      </c>
      <c r="B418" s="25" t="s">
        <v>41</v>
      </c>
      <c r="C418" s="37">
        <v>5</v>
      </c>
      <c r="D418" s="39">
        <v>98010</v>
      </c>
      <c r="E418" s="28">
        <f t="shared" si="45"/>
        <v>490050</v>
      </c>
      <c r="F418" s="29">
        <v>0.05</v>
      </c>
      <c r="G418" s="30">
        <f t="shared" si="46"/>
        <v>465547.5</v>
      </c>
      <c r="H418" s="128">
        <f>D418/1.08*0.95*0.85</f>
        <v>73280.625</v>
      </c>
      <c r="I418" s="31"/>
      <c r="J418" s="59">
        <f t="shared" si="44"/>
        <v>366403.125</v>
      </c>
    </row>
    <row r="419" spans="1:10" ht="17.25">
      <c r="A419" s="40"/>
      <c r="B419" s="41" t="s">
        <v>42</v>
      </c>
      <c r="C419" s="42">
        <f>SUM(C401:C418)</f>
        <v>15</v>
      </c>
      <c r="D419" s="42"/>
      <c r="E419" s="43">
        <f>SUM(E401:E418)</f>
        <v>1628370</v>
      </c>
      <c r="F419" s="43"/>
      <c r="G419" s="44">
        <f>SUM(G401:G418)</f>
        <v>1546951.5</v>
      </c>
      <c r="H419" s="45"/>
      <c r="I419" s="45"/>
      <c r="J419" s="64">
        <f>SUM(J401:J418)</f>
        <v>1217508.125</v>
      </c>
    </row>
    <row r="420" spans="1:10" ht="31.5">
      <c r="A420" s="46"/>
      <c r="B420" s="47"/>
      <c r="C420" s="48"/>
      <c r="D420" s="48"/>
      <c r="E420" s="49"/>
      <c r="F420" s="49"/>
      <c r="G420" s="50"/>
      <c r="H420" s="51"/>
      <c r="I420" s="51"/>
      <c r="J420" s="65">
        <f>J419*0.08</f>
        <v>97400.650000000009</v>
      </c>
    </row>
    <row r="421" spans="1:10" ht="18">
      <c r="A421" s="283" t="s">
        <v>43</v>
      </c>
      <c r="B421" s="283"/>
      <c r="C421" s="284" t="s">
        <v>44</v>
      </c>
      <c r="D421" s="284"/>
      <c r="E421" s="54"/>
      <c r="F421" s="54"/>
      <c r="G421" s="55" t="s">
        <v>45</v>
      </c>
      <c r="H421" s="56"/>
      <c r="I421" s="56"/>
      <c r="J421" s="66">
        <f>SUM(J419:J420)</f>
        <v>1314908.7749999999</v>
      </c>
    </row>
    <row r="423" spans="1:10">
      <c r="B423" s="132" t="s">
        <v>614</v>
      </c>
      <c r="C423" s="132" t="s">
        <v>615</v>
      </c>
      <c r="D423" s="131"/>
      <c r="E423" s="131"/>
      <c r="F423" s="132" t="s">
        <v>512</v>
      </c>
    </row>
    <row r="424" spans="1:10">
      <c r="B424" s="132" t="s">
        <v>616</v>
      </c>
      <c r="C424" s="132" t="s">
        <v>615</v>
      </c>
      <c r="D424" s="131"/>
      <c r="E424" s="131"/>
      <c r="F424" s="132" t="s">
        <v>512</v>
      </c>
    </row>
    <row r="427" spans="1:10" ht="15.75">
      <c r="A427" s="279" t="s">
        <v>0</v>
      </c>
      <c r="B427" s="279"/>
      <c r="C427" s="279"/>
      <c r="D427" s="279"/>
      <c r="E427" s="279"/>
      <c r="F427" s="279"/>
      <c r="G427" s="279"/>
      <c r="H427" s="3"/>
      <c r="I427" s="3"/>
      <c r="J427" s="112"/>
    </row>
    <row r="428" spans="1:10" ht="17.25">
      <c r="A428" s="279" t="s">
        <v>1</v>
      </c>
      <c r="B428" s="279"/>
      <c r="C428" s="279"/>
      <c r="D428" s="279"/>
      <c r="E428" s="279"/>
      <c r="F428" s="279"/>
      <c r="G428" s="279"/>
      <c r="H428" s="3"/>
      <c r="I428" s="3"/>
      <c r="J428" s="58"/>
    </row>
    <row r="429" spans="1:10" ht="15.75">
      <c r="A429" s="279" t="s">
        <v>2</v>
      </c>
      <c r="B429" s="279"/>
      <c r="C429" s="279"/>
      <c r="D429" s="279"/>
      <c r="E429" s="279"/>
      <c r="F429" s="279"/>
      <c r="G429" s="279"/>
      <c r="H429" s="3"/>
      <c r="I429" s="3"/>
      <c r="J429" s="59"/>
    </row>
    <row r="430" spans="1:10" ht="15.75">
      <c r="A430" s="279" t="s">
        <v>4</v>
      </c>
      <c r="B430" s="279"/>
      <c r="C430" s="279"/>
      <c r="D430" s="279"/>
      <c r="E430" s="279"/>
      <c r="F430" s="279"/>
      <c r="G430" s="279"/>
      <c r="H430" s="3"/>
      <c r="I430" s="3" t="s">
        <v>602</v>
      </c>
      <c r="J430" s="59"/>
    </row>
    <row r="431" spans="1:10" ht="15.75">
      <c r="A431" s="280" t="s">
        <v>6</v>
      </c>
      <c r="B431" s="280"/>
      <c r="C431" s="280"/>
      <c r="D431" s="280"/>
      <c r="E431" s="280"/>
      <c r="F431" s="280"/>
      <c r="G431" s="280"/>
      <c r="H431" s="3"/>
      <c r="I431" s="3" t="s">
        <v>603</v>
      </c>
      <c r="J431" s="59"/>
    </row>
    <row r="432" spans="1:10" ht="27.75">
      <c r="A432" s="9"/>
      <c r="B432" s="9"/>
      <c r="C432" s="281" t="s">
        <v>620</v>
      </c>
      <c r="D432" s="281"/>
      <c r="E432" s="281"/>
      <c r="F432" s="281"/>
      <c r="G432" s="281"/>
      <c r="H432" s="3"/>
      <c r="I432" s="3"/>
      <c r="J432" s="59"/>
    </row>
    <row r="433" spans="1:10" ht="15.75">
      <c r="A433" s="11" t="s">
        <v>358</v>
      </c>
      <c r="B433" s="12"/>
      <c r="C433" s="13"/>
      <c r="D433" s="286"/>
      <c r="E433" s="286"/>
      <c r="F433" s="286"/>
      <c r="G433" s="286"/>
      <c r="H433" s="15"/>
      <c r="I433" s="15"/>
      <c r="J433" s="59"/>
    </row>
    <row r="434" spans="1:10" ht="15.75">
      <c r="A434" s="11" t="s">
        <v>604</v>
      </c>
      <c r="B434" s="11"/>
      <c r="C434" s="11"/>
      <c r="D434" s="11"/>
      <c r="E434" s="16"/>
      <c r="F434" s="11"/>
      <c r="G434" s="16"/>
      <c r="H434" s="20" t="s">
        <v>161</v>
      </c>
      <c r="I434" s="20">
        <v>11949</v>
      </c>
      <c r="J434" s="62"/>
    </row>
    <row r="435" spans="1:10" ht="15.75">
      <c r="A435" s="11" t="s">
        <v>11</v>
      </c>
      <c r="B435" s="289" t="s">
        <v>622</v>
      </c>
      <c r="C435" s="289"/>
      <c r="D435" s="289"/>
      <c r="E435" s="289"/>
      <c r="F435" s="18"/>
      <c r="G435" s="19" t="s">
        <v>13</v>
      </c>
      <c r="H435" s="3"/>
      <c r="I435" s="3"/>
      <c r="J435" s="59"/>
    </row>
    <row r="436" spans="1:10" ht="15.75">
      <c r="A436" s="21" t="s">
        <v>14</v>
      </c>
      <c r="B436" s="21" t="s">
        <v>16</v>
      </c>
      <c r="C436" s="21" t="s">
        <v>17</v>
      </c>
      <c r="D436" s="22" t="s">
        <v>18</v>
      </c>
      <c r="E436" s="23" t="s">
        <v>19</v>
      </c>
      <c r="F436" s="23" t="s">
        <v>20</v>
      </c>
      <c r="G436" s="21" t="s">
        <v>21</v>
      </c>
      <c r="H436" s="3"/>
      <c r="I436" s="3"/>
      <c r="J436" s="59"/>
    </row>
    <row r="437" spans="1:10">
      <c r="A437" s="24">
        <v>1</v>
      </c>
      <c r="B437" s="25" t="s">
        <v>23</v>
      </c>
      <c r="C437" s="26">
        <v>5</v>
      </c>
      <c r="D437" s="27">
        <v>79305</v>
      </c>
      <c r="E437" s="28">
        <f>D437*C437</f>
        <v>396525</v>
      </c>
      <c r="F437" s="29">
        <v>0.05</v>
      </c>
      <c r="G437" s="30">
        <f>E437-E437*F437</f>
        <v>376698.75</v>
      </c>
      <c r="H437" s="31">
        <f>D437/1.08*0.95</f>
        <v>69759.027777777766</v>
      </c>
      <c r="I437" s="31"/>
      <c r="J437" s="59">
        <f t="shared" ref="J437:J454" si="48">H437*C437</f>
        <v>348795.13888888882</v>
      </c>
    </row>
    <row r="438" spans="1:10">
      <c r="A438" s="24">
        <v>2</v>
      </c>
      <c r="B438" s="25" t="s">
        <v>25</v>
      </c>
      <c r="C438" s="32"/>
      <c r="D438" s="33">
        <v>128591</v>
      </c>
      <c r="E438" s="28">
        <f t="shared" ref="E438:E454" si="49">D438*C438</f>
        <v>0</v>
      </c>
      <c r="F438" s="29">
        <v>0.05</v>
      </c>
      <c r="G438" s="30">
        <f t="shared" ref="G438:G454" si="50">E438-E438*F438</f>
        <v>0</v>
      </c>
      <c r="H438" s="31">
        <f t="shared" ref="H438:H452" si="51">D438/1.08*0.95</f>
        <v>113112.45370370369</v>
      </c>
      <c r="I438" s="31"/>
      <c r="J438" s="59">
        <f t="shared" si="48"/>
        <v>0</v>
      </c>
    </row>
    <row r="439" spans="1:10">
      <c r="A439" s="24">
        <v>3</v>
      </c>
      <c r="B439" s="25" t="s">
        <v>26</v>
      </c>
      <c r="C439" s="88"/>
      <c r="D439" s="27">
        <v>60043</v>
      </c>
      <c r="E439" s="28">
        <f t="shared" si="49"/>
        <v>0</v>
      </c>
      <c r="F439" s="29">
        <v>0.05</v>
      </c>
      <c r="G439" s="30">
        <f t="shared" si="50"/>
        <v>0</v>
      </c>
      <c r="H439" s="31">
        <f t="shared" si="51"/>
        <v>52815.601851851847</v>
      </c>
      <c r="I439" s="128"/>
      <c r="J439" s="59">
        <f t="shared" si="48"/>
        <v>0</v>
      </c>
    </row>
    <row r="440" spans="1:10">
      <c r="A440" s="24">
        <v>4</v>
      </c>
      <c r="B440" s="25" t="s">
        <v>27</v>
      </c>
      <c r="C440" s="35"/>
      <c r="D440" s="27">
        <v>115781</v>
      </c>
      <c r="E440" s="28">
        <f t="shared" si="49"/>
        <v>0</v>
      </c>
      <c r="F440" s="29">
        <v>0.05</v>
      </c>
      <c r="G440" s="30">
        <f t="shared" si="50"/>
        <v>0</v>
      </c>
      <c r="H440" s="31">
        <f t="shared" si="51"/>
        <v>101844.39814814813</v>
      </c>
      <c r="I440" s="31"/>
      <c r="J440" s="59">
        <f t="shared" si="48"/>
        <v>0</v>
      </c>
    </row>
    <row r="441" spans="1:10">
      <c r="A441" s="168">
        <v>5</v>
      </c>
      <c r="B441" s="25" t="s">
        <v>28</v>
      </c>
      <c r="C441" s="37">
        <v>5</v>
      </c>
      <c r="D441" s="27">
        <v>119943</v>
      </c>
      <c r="E441" s="156">
        <f t="shared" si="49"/>
        <v>599715</v>
      </c>
      <c r="F441" s="29">
        <v>0.05</v>
      </c>
      <c r="G441" s="30">
        <f t="shared" si="50"/>
        <v>569729.25</v>
      </c>
      <c r="H441" s="31">
        <f t="shared" si="51"/>
        <v>105505.41666666666</v>
      </c>
      <c r="I441" s="170"/>
      <c r="J441" s="59">
        <f t="shared" si="48"/>
        <v>527527.08333333326</v>
      </c>
    </row>
    <row r="442" spans="1:10">
      <c r="A442" s="24">
        <v>6</v>
      </c>
      <c r="B442" s="25" t="s">
        <v>29</v>
      </c>
      <c r="C442" s="26"/>
      <c r="D442" s="27">
        <v>94810</v>
      </c>
      <c r="E442" s="28">
        <f t="shared" si="49"/>
        <v>0</v>
      </c>
      <c r="F442" s="29">
        <v>0.05</v>
      </c>
      <c r="G442" s="30">
        <f t="shared" si="50"/>
        <v>0</v>
      </c>
      <c r="H442" s="31">
        <f t="shared" si="51"/>
        <v>83397.685185185182</v>
      </c>
      <c r="I442" s="31"/>
      <c r="J442" s="59">
        <f t="shared" si="48"/>
        <v>0</v>
      </c>
    </row>
    <row r="443" spans="1:10">
      <c r="A443" s="24">
        <v>7</v>
      </c>
      <c r="B443" s="25" t="s">
        <v>30</v>
      </c>
      <c r="C443" s="34"/>
      <c r="D443" s="27">
        <v>141396</v>
      </c>
      <c r="E443" s="28">
        <f t="shared" si="49"/>
        <v>0</v>
      </c>
      <c r="F443" s="29">
        <v>0.05</v>
      </c>
      <c r="G443" s="30">
        <f t="shared" si="50"/>
        <v>0</v>
      </c>
      <c r="H443" s="31">
        <f t="shared" si="51"/>
        <v>124376.11111111111</v>
      </c>
      <c r="I443" s="31"/>
      <c r="J443" s="59">
        <f t="shared" si="48"/>
        <v>0</v>
      </c>
    </row>
    <row r="444" spans="1:10">
      <c r="A444" s="24">
        <v>8</v>
      </c>
      <c r="B444" s="25" t="s">
        <v>31</v>
      </c>
      <c r="C444" s="26"/>
      <c r="D444" s="27">
        <v>232931</v>
      </c>
      <c r="E444" s="28">
        <f t="shared" si="49"/>
        <v>0</v>
      </c>
      <c r="F444" s="29">
        <v>0.05</v>
      </c>
      <c r="G444" s="30">
        <f t="shared" si="50"/>
        <v>0</v>
      </c>
      <c r="H444" s="31">
        <f t="shared" si="51"/>
        <v>204893.00925925921</v>
      </c>
      <c r="I444" s="31"/>
      <c r="J444" s="59">
        <f t="shared" si="48"/>
        <v>0</v>
      </c>
    </row>
    <row r="445" spans="1:10">
      <c r="A445" s="24">
        <v>9</v>
      </c>
      <c r="B445" s="36" t="s">
        <v>32</v>
      </c>
      <c r="C445" s="26"/>
      <c r="D445" s="27">
        <v>101534</v>
      </c>
      <c r="E445" s="28">
        <f t="shared" si="49"/>
        <v>0</v>
      </c>
      <c r="F445" s="29">
        <v>0.05</v>
      </c>
      <c r="G445" s="30">
        <f t="shared" si="50"/>
        <v>0</v>
      </c>
      <c r="H445" s="31">
        <f t="shared" si="51"/>
        <v>89312.314814814818</v>
      </c>
      <c r="I445" s="31"/>
      <c r="J445" s="59">
        <f t="shared" si="48"/>
        <v>0</v>
      </c>
    </row>
    <row r="446" spans="1:10">
      <c r="A446" s="24">
        <v>10</v>
      </c>
      <c r="B446" s="36" t="s">
        <v>33</v>
      </c>
      <c r="C446" s="37"/>
      <c r="D446" s="33">
        <v>110148</v>
      </c>
      <c r="E446" s="28">
        <f t="shared" si="49"/>
        <v>0</v>
      </c>
      <c r="F446" s="29">
        <v>0.05</v>
      </c>
      <c r="G446" s="30">
        <f t="shared" si="50"/>
        <v>0</v>
      </c>
      <c r="H446" s="31">
        <f t="shared" si="51"/>
        <v>96889.444444444423</v>
      </c>
      <c r="I446" s="31"/>
      <c r="J446" s="59">
        <f t="shared" si="48"/>
        <v>0</v>
      </c>
    </row>
    <row r="447" spans="1:10">
      <c r="A447" s="168">
        <v>11</v>
      </c>
      <c r="B447" s="25" t="s">
        <v>34</v>
      </c>
      <c r="C447" s="37">
        <v>5</v>
      </c>
      <c r="D447" s="27">
        <v>54198</v>
      </c>
      <c r="E447" s="156">
        <f t="shared" si="49"/>
        <v>270990</v>
      </c>
      <c r="F447" s="29">
        <v>0.05</v>
      </c>
      <c r="G447" s="30">
        <f t="shared" si="50"/>
        <v>257440.5</v>
      </c>
      <c r="H447" s="31">
        <f t="shared" si="51"/>
        <v>47674.166666666657</v>
      </c>
      <c r="I447" s="170"/>
      <c r="J447" s="59">
        <f t="shared" si="48"/>
        <v>238370.83333333328</v>
      </c>
    </row>
    <row r="448" spans="1:10">
      <c r="A448" s="24">
        <v>12</v>
      </c>
      <c r="B448" s="25" t="s">
        <v>35</v>
      </c>
      <c r="C448" s="37"/>
      <c r="D448" s="27">
        <v>49680</v>
      </c>
      <c r="E448" s="28">
        <f t="shared" si="49"/>
        <v>0</v>
      </c>
      <c r="F448" s="29">
        <v>0.05</v>
      </c>
      <c r="G448" s="30">
        <f t="shared" si="50"/>
        <v>0</v>
      </c>
      <c r="H448" s="31">
        <f t="shared" si="51"/>
        <v>43700</v>
      </c>
      <c r="I448" s="128"/>
      <c r="J448" s="59">
        <f t="shared" si="48"/>
        <v>0</v>
      </c>
    </row>
    <row r="449" spans="1:10">
      <c r="A449" s="24">
        <v>13</v>
      </c>
      <c r="B449" s="25" t="s">
        <v>36</v>
      </c>
      <c r="C449" s="37"/>
      <c r="D449" s="38">
        <v>64152</v>
      </c>
      <c r="E449" s="28">
        <f t="shared" si="49"/>
        <v>0</v>
      </c>
      <c r="F449" s="29">
        <v>0.05</v>
      </c>
      <c r="G449" s="30">
        <f t="shared" si="50"/>
        <v>0</v>
      </c>
      <c r="H449" s="31">
        <f t="shared" si="51"/>
        <v>56429.999999999993</v>
      </c>
      <c r="I449" s="31"/>
      <c r="J449" s="59">
        <f t="shared" si="48"/>
        <v>0</v>
      </c>
    </row>
    <row r="450" spans="1:10">
      <c r="A450" s="24">
        <v>14</v>
      </c>
      <c r="B450" s="25" t="s">
        <v>37</v>
      </c>
      <c r="C450" s="37"/>
      <c r="D450" s="38">
        <v>65934</v>
      </c>
      <c r="E450" s="28">
        <f t="shared" si="49"/>
        <v>0</v>
      </c>
      <c r="F450" s="29">
        <v>0.05</v>
      </c>
      <c r="G450" s="30">
        <f t="shared" si="50"/>
        <v>0</v>
      </c>
      <c r="H450" s="31">
        <f t="shared" si="51"/>
        <v>57997.499999999993</v>
      </c>
      <c r="I450" s="31"/>
      <c r="J450" s="59">
        <f t="shared" si="48"/>
        <v>0</v>
      </c>
    </row>
    <row r="451" spans="1:10">
      <c r="A451" s="24">
        <v>15</v>
      </c>
      <c r="B451" s="25" t="s">
        <v>38</v>
      </c>
      <c r="C451" s="37"/>
      <c r="D451" s="38">
        <v>76626</v>
      </c>
      <c r="E451" s="28">
        <f t="shared" si="49"/>
        <v>0</v>
      </c>
      <c r="F451" s="29">
        <v>0.05</v>
      </c>
      <c r="G451" s="30">
        <f t="shared" si="50"/>
        <v>0</v>
      </c>
      <c r="H451" s="31">
        <f t="shared" si="51"/>
        <v>67402.5</v>
      </c>
      <c r="I451" s="31"/>
      <c r="J451" s="59">
        <f t="shared" si="48"/>
        <v>0</v>
      </c>
    </row>
    <row r="452" spans="1:10">
      <c r="A452" s="24">
        <v>16</v>
      </c>
      <c r="B452" s="25" t="s">
        <v>39</v>
      </c>
      <c r="C452" s="37"/>
      <c r="D452" s="38">
        <v>80190</v>
      </c>
      <c r="E452" s="28">
        <f t="shared" si="49"/>
        <v>0</v>
      </c>
      <c r="F452" s="29">
        <v>0.05</v>
      </c>
      <c r="G452" s="30">
        <f t="shared" si="50"/>
        <v>0</v>
      </c>
      <c r="H452" s="31">
        <f t="shared" si="51"/>
        <v>70537.5</v>
      </c>
      <c r="I452" s="31"/>
      <c r="J452" s="59">
        <f t="shared" si="48"/>
        <v>0</v>
      </c>
    </row>
    <row r="453" spans="1:10">
      <c r="A453" s="24">
        <v>17</v>
      </c>
      <c r="B453" s="25" t="s">
        <v>40</v>
      </c>
      <c r="C453" s="37"/>
      <c r="D453" s="38">
        <v>113832</v>
      </c>
      <c r="E453" s="28">
        <f t="shared" si="49"/>
        <v>0</v>
      </c>
      <c r="F453" s="29">
        <v>0.05</v>
      </c>
      <c r="G453" s="30">
        <f t="shared" si="50"/>
        <v>0</v>
      </c>
      <c r="H453" s="128">
        <f>D453/1.08*0.95*0.85</f>
        <v>85110.5</v>
      </c>
      <c r="I453" s="31"/>
      <c r="J453" s="59">
        <f t="shared" si="48"/>
        <v>0</v>
      </c>
    </row>
    <row r="454" spans="1:10">
      <c r="A454" s="24">
        <v>18</v>
      </c>
      <c r="B454" s="25" t="s">
        <v>41</v>
      </c>
      <c r="C454" s="37"/>
      <c r="D454" s="39">
        <v>98010</v>
      </c>
      <c r="E454" s="28">
        <f t="shared" si="49"/>
        <v>0</v>
      </c>
      <c r="F454" s="29">
        <v>0.05</v>
      </c>
      <c r="G454" s="30">
        <f t="shared" si="50"/>
        <v>0</v>
      </c>
      <c r="H454" s="128">
        <f>D454/1.08*0.95*0.85</f>
        <v>73280.625</v>
      </c>
      <c r="I454" s="31"/>
      <c r="J454" s="59">
        <f t="shared" si="48"/>
        <v>0</v>
      </c>
    </row>
    <row r="455" spans="1:10" ht="17.25">
      <c r="A455" s="40"/>
      <c r="B455" s="41" t="s">
        <v>42</v>
      </c>
      <c r="C455" s="42">
        <f>SUM(C437:C454)</f>
        <v>15</v>
      </c>
      <c r="D455" s="42"/>
      <c r="E455" s="43">
        <f>SUM(E437:E454)</f>
        <v>1267230</v>
      </c>
      <c r="F455" s="43"/>
      <c r="G455" s="44">
        <f>SUM(G437:G454)</f>
        <v>1203868.5</v>
      </c>
      <c r="H455" s="45"/>
      <c r="I455" s="45"/>
      <c r="J455" s="64">
        <f>SUM(J437:J454)</f>
        <v>1114693.0555555553</v>
      </c>
    </row>
    <row r="456" spans="1:10" ht="31.5">
      <c r="A456" s="46"/>
      <c r="B456" s="47"/>
      <c r="C456" s="48"/>
      <c r="D456" s="48"/>
      <c r="E456" s="49"/>
      <c r="F456" s="49"/>
      <c r="G456" s="50"/>
      <c r="H456" s="51"/>
      <c r="I456" s="51"/>
      <c r="J456" s="65">
        <f>J455*0.08</f>
        <v>89175.444444444423</v>
      </c>
    </row>
    <row r="457" spans="1:10" ht="18">
      <c r="A457" s="283" t="s">
        <v>43</v>
      </c>
      <c r="B457" s="283"/>
      <c r="C457" s="284" t="s">
        <v>44</v>
      </c>
      <c r="D457" s="284"/>
      <c r="E457" s="54"/>
      <c r="F457" s="54"/>
      <c r="G457" s="55" t="s">
        <v>45</v>
      </c>
      <c r="H457" s="56"/>
      <c r="I457" s="56"/>
      <c r="J457" s="66">
        <f>SUM(J455:J456)</f>
        <v>1203868.4999999998</v>
      </c>
    </row>
    <row r="459" spans="1:10">
      <c r="B459" s="132" t="s">
        <v>614</v>
      </c>
      <c r="C459" s="132" t="s">
        <v>615</v>
      </c>
      <c r="D459" s="131"/>
      <c r="E459" s="131"/>
      <c r="F459" s="132" t="s">
        <v>512</v>
      </c>
    </row>
    <row r="460" spans="1:10">
      <c r="B460" s="132" t="s">
        <v>616</v>
      </c>
      <c r="C460" s="132" t="s">
        <v>615</v>
      </c>
      <c r="D460" s="131"/>
      <c r="E460" s="131"/>
      <c r="F460" s="132" t="s">
        <v>512</v>
      </c>
    </row>
    <row r="463" spans="1:10" ht="15.75">
      <c r="A463" s="279" t="s">
        <v>0</v>
      </c>
      <c r="B463" s="279"/>
      <c r="C463" s="279"/>
      <c r="D463" s="279"/>
      <c r="E463" s="279"/>
      <c r="F463" s="279"/>
      <c r="G463" s="279"/>
      <c r="H463" s="3"/>
      <c r="I463" s="3"/>
      <c r="J463" s="112"/>
    </row>
    <row r="464" spans="1:10" ht="17.25">
      <c r="A464" s="279" t="s">
        <v>1</v>
      </c>
      <c r="B464" s="279"/>
      <c r="C464" s="279"/>
      <c r="D464" s="279"/>
      <c r="E464" s="279"/>
      <c r="F464" s="279"/>
      <c r="G464" s="279"/>
      <c r="H464" s="3"/>
      <c r="I464" s="3"/>
      <c r="J464" s="58"/>
    </row>
    <row r="465" spans="1:10" ht="15.75">
      <c r="A465" s="279" t="s">
        <v>2</v>
      </c>
      <c r="B465" s="279"/>
      <c r="C465" s="279"/>
      <c r="D465" s="279"/>
      <c r="E465" s="279"/>
      <c r="F465" s="279"/>
      <c r="G465" s="279"/>
      <c r="H465" s="3"/>
      <c r="I465" s="3"/>
      <c r="J465" s="59"/>
    </row>
    <row r="466" spans="1:10" ht="15.75">
      <c r="A466" s="279" t="s">
        <v>4</v>
      </c>
      <c r="B466" s="279"/>
      <c r="C466" s="279"/>
      <c r="D466" s="279"/>
      <c r="E466" s="279"/>
      <c r="F466" s="279"/>
      <c r="G466" s="279"/>
      <c r="H466" s="3"/>
      <c r="I466" s="3" t="s">
        <v>602</v>
      </c>
      <c r="J466" s="59"/>
    </row>
    <row r="467" spans="1:10" ht="15.75">
      <c r="A467" s="280" t="s">
        <v>6</v>
      </c>
      <c r="B467" s="280"/>
      <c r="C467" s="280"/>
      <c r="D467" s="280"/>
      <c r="E467" s="280"/>
      <c r="F467" s="280"/>
      <c r="G467" s="280"/>
      <c r="H467" s="3"/>
      <c r="I467" s="3" t="s">
        <v>603</v>
      </c>
      <c r="J467" s="59"/>
    </row>
    <row r="468" spans="1:10" ht="27.75">
      <c r="A468" s="9"/>
      <c r="B468" s="9"/>
      <c r="C468" s="281" t="s">
        <v>1320</v>
      </c>
      <c r="D468" s="281"/>
      <c r="E468" s="281"/>
      <c r="F468" s="281"/>
      <c r="G468" s="281"/>
      <c r="H468" s="3"/>
      <c r="I468" s="3"/>
      <c r="J468" s="59"/>
    </row>
    <row r="469" spans="1:10" ht="15.75">
      <c r="A469" s="11" t="s">
        <v>358</v>
      </c>
      <c r="B469" s="12"/>
      <c r="C469" s="13"/>
      <c r="D469" s="286"/>
      <c r="E469" s="286"/>
      <c r="F469" s="286"/>
      <c r="G469" s="286"/>
      <c r="H469" s="15"/>
      <c r="I469" s="15"/>
      <c r="J469" s="59"/>
    </row>
    <row r="470" spans="1:10" ht="15.75">
      <c r="A470" s="11" t="s">
        <v>604</v>
      </c>
      <c r="B470" s="11"/>
      <c r="C470" s="11"/>
      <c r="D470" s="11"/>
      <c r="E470" s="16"/>
      <c r="F470" s="11"/>
      <c r="G470" s="16"/>
      <c r="H470" s="20" t="s">
        <v>161</v>
      </c>
      <c r="I470" s="20">
        <v>11949</v>
      </c>
      <c r="J470" s="62"/>
    </row>
    <row r="471" spans="1:10" ht="15.75">
      <c r="A471" s="11" t="s">
        <v>11</v>
      </c>
      <c r="B471" s="289" t="s">
        <v>1319</v>
      </c>
      <c r="C471" s="289"/>
      <c r="D471" s="289"/>
      <c r="E471" s="289"/>
      <c r="F471" s="271"/>
      <c r="G471" s="19" t="s">
        <v>13</v>
      </c>
      <c r="H471" s="3"/>
      <c r="I471" s="3"/>
      <c r="J471" s="59"/>
    </row>
    <row r="472" spans="1:10" ht="15.75">
      <c r="A472" s="21" t="s">
        <v>14</v>
      </c>
      <c r="B472" s="21" t="s">
        <v>16</v>
      </c>
      <c r="C472" s="21" t="s">
        <v>17</v>
      </c>
      <c r="D472" s="22" t="s">
        <v>18</v>
      </c>
      <c r="E472" s="23" t="s">
        <v>19</v>
      </c>
      <c r="F472" s="23" t="s">
        <v>20</v>
      </c>
      <c r="G472" s="21" t="s">
        <v>21</v>
      </c>
      <c r="H472" s="3"/>
      <c r="I472" s="3"/>
      <c r="J472" s="59"/>
    </row>
    <row r="473" spans="1:10">
      <c r="A473" s="24">
        <v>1</v>
      </c>
      <c r="B473" s="25" t="s">
        <v>23</v>
      </c>
      <c r="C473" s="26">
        <v>15</v>
      </c>
      <c r="D473" s="27">
        <v>79305</v>
      </c>
      <c r="E473" s="28">
        <f>D473*C473</f>
        <v>1189575</v>
      </c>
      <c r="F473" s="29">
        <v>0.05</v>
      </c>
      <c r="G473" s="30">
        <f>E473-E473*F473</f>
        <v>1130096.25</v>
      </c>
      <c r="H473" s="31">
        <f>D473/1.08*0.95*0.9</f>
        <v>62783.124999999993</v>
      </c>
      <c r="I473" s="31"/>
      <c r="J473" s="59">
        <f t="shared" ref="J473:J490" si="52">H473*C473</f>
        <v>941746.87499999988</v>
      </c>
    </row>
    <row r="474" spans="1:10">
      <c r="A474" s="24">
        <v>2</v>
      </c>
      <c r="B474" s="25" t="s">
        <v>25</v>
      </c>
      <c r="C474" s="32"/>
      <c r="D474" s="33">
        <v>128591</v>
      </c>
      <c r="E474" s="28">
        <f t="shared" ref="E474:E490" si="53">D474*C474</f>
        <v>0</v>
      </c>
      <c r="F474" s="29">
        <v>0.05</v>
      </c>
      <c r="G474" s="30">
        <f t="shared" ref="G474:G490" si="54">E474-E474*F474</f>
        <v>0</v>
      </c>
      <c r="H474" s="31">
        <f t="shared" ref="H474:H488" si="55">D474/1.08*0.95*0.9</f>
        <v>101801.20833333333</v>
      </c>
      <c r="I474" s="31"/>
      <c r="J474" s="59">
        <f t="shared" si="52"/>
        <v>0</v>
      </c>
    </row>
    <row r="475" spans="1:10">
      <c r="A475" s="24">
        <v>3</v>
      </c>
      <c r="B475" s="25" t="s">
        <v>26</v>
      </c>
      <c r="C475" s="88"/>
      <c r="D475" s="27">
        <v>60043</v>
      </c>
      <c r="E475" s="28">
        <f t="shared" si="53"/>
        <v>0</v>
      </c>
      <c r="F475" s="29">
        <v>0.05</v>
      </c>
      <c r="G475" s="30">
        <f t="shared" si="54"/>
        <v>0</v>
      </c>
      <c r="H475" s="31">
        <f t="shared" si="55"/>
        <v>47534.041666666664</v>
      </c>
      <c r="I475" s="128"/>
      <c r="J475" s="59">
        <f t="shared" si="52"/>
        <v>0</v>
      </c>
    </row>
    <row r="476" spans="1:10">
      <c r="A476" s="24">
        <v>4</v>
      </c>
      <c r="B476" s="25" t="s">
        <v>27</v>
      </c>
      <c r="C476" s="35"/>
      <c r="D476" s="27">
        <v>115781</v>
      </c>
      <c r="E476" s="28">
        <f t="shared" si="53"/>
        <v>0</v>
      </c>
      <c r="F476" s="29">
        <v>0.05</v>
      </c>
      <c r="G476" s="30">
        <f t="shared" si="54"/>
        <v>0</v>
      </c>
      <c r="H476" s="31">
        <f t="shared" si="55"/>
        <v>91659.958333333314</v>
      </c>
      <c r="I476" s="31"/>
      <c r="J476" s="59">
        <f t="shared" si="52"/>
        <v>0</v>
      </c>
    </row>
    <row r="477" spans="1:10">
      <c r="A477" s="168">
        <v>5</v>
      </c>
      <c r="B477" s="25" t="s">
        <v>28</v>
      </c>
      <c r="C477" s="37">
        <v>10</v>
      </c>
      <c r="D477" s="27">
        <v>119943</v>
      </c>
      <c r="E477" s="156">
        <f t="shared" si="53"/>
        <v>1199430</v>
      </c>
      <c r="F477" s="29">
        <v>0.05</v>
      </c>
      <c r="G477" s="30">
        <f t="shared" si="54"/>
        <v>1139458.5</v>
      </c>
      <c r="H477" s="31">
        <f t="shared" si="55"/>
        <v>94954.875</v>
      </c>
      <c r="I477" s="170"/>
      <c r="J477" s="59">
        <f t="shared" si="52"/>
        <v>949548.75</v>
      </c>
    </row>
    <row r="478" spans="1:10">
      <c r="A478" s="24">
        <v>6</v>
      </c>
      <c r="B478" s="25" t="s">
        <v>29</v>
      </c>
      <c r="C478" s="26"/>
      <c r="D478" s="27">
        <v>94810</v>
      </c>
      <c r="E478" s="28">
        <f t="shared" si="53"/>
        <v>0</v>
      </c>
      <c r="F478" s="29">
        <v>0.05</v>
      </c>
      <c r="G478" s="30">
        <f t="shared" si="54"/>
        <v>0</v>
      </c>
      <c r="H478" s="31">
        <f t="shared" si="55"/>
        <v>75057.916666666672</v>
      </c>
      <c r="I478" s="31"/>
      <c r="J478" s="59">
        <f t="shared" si="52"/>
        <v>0</v>
      </c>
    </row>
    <row r="479" spans="1:10">
      <c r="A479" s="24">
        <v>7</v>
      </c>
      <c r="B479" s="25" t="s">
        <v>30</v>
      </c>
      <c r="C479" s="34"/>
      <c r="D479" s="27">
        <v>141396</v>
      </c>
      <c r="E479" s="28">
        <f t="shared" si="53"/>
        <v>0</v>
      </c>
      <c r="F479" s="29">
        <v>0.05</v>
      </c>
      <c r="G479" s="30">
        <f t="shared" si="54"/>
        <v>0</v>
      </c>
      <c r="H479" s="31">
        <f t="shared" si="55"/>
        <v>111938.5</v>
      </c>
      <c r="I479" s="31"/>
      <c r="J479" s="59">
        <f t="shared" si="52"/>
        <v>0</v>
      </c>
    </row>
    <row r="480" spans="1:10">
      <c r="A480" s="24">
        <v>8</v>
      </c>
      <c r="B480" s="25" t="s">
        <v>31</v>
      </c>
      <c r="C480" s="26"/>
      <c r="D480" s="27">
        <v>232931</v>
      </c>
      <c r="E480" s="28">
        <f t="shared" si="53"/>
        <v>0</v>
      </c>
      <c r="F480" s="29">
        <v>0.05</v>
      </c>
      <c r="G480" s="30">
        <f t="shared" si="54"/>
        <v>0</v>
      </c>
      <c r="H480" s="31">
        <f t="shared" si="55"/>
        <v>184403.70833333328</v>
      </c>
      <c r="I480" s="31"/>
      <c r="J480" s="59">
        <f t="shared" si="52"/>
        <v>0</v>
      </c>
    </row>
    <row r="481" spans="1:10">
      <c r="A481" s="24">
        <v>9</v>
      </c>
      <c r="B481" s="36" t="s">
        <v>32</v>
      </c>
      <c r="C481" s="26"/>
      <c r="D481" s="27">
        <v>101534</v>
      </c>
      <c r="E481" s="28">
        <f t="shared" si="53"/>
        <v>0</v>
      </c>
      <c r="F481" s="29">
        <v>0.05</v>
      </c>
      <c r="G481" s="30">
        <f t="shared" si="54"/>
        <v>0</v>
      </c>
      <c r="H481" s="31">
        <f t="shared" si="55"/>
        <v>80381.083333333343</v>
      </c>
      <c r="I481" s="31"/>
      <c r="J481" s="59">
        <f t="shared" si="52"/>
        <v>0</v>
      </c>
    </row>
    <row r="482" spans="1:10">
      <c r="A482" s="24">
        <v>10</v>
      </c>
      <c r="B482" s="36" t="s">
        <v>33</v>
      </c>
      <c r="C482" s="37"/>
      <c r="D482" s="33">
        <v>110148</v>
      </c>
      <c r="E482" s="28">
        <f t="shared" si="53"/>
        <v>0</v>
      </c>
      <c r="F482" s="29">
        <v>0.05</v>
      </c>
      <c r="G482" s="30">
        <f t="shared" si="54"/>
        <v>0</v>
      </c>
      <c r="H482" s="31">
        <f t="shared" si="55"/>
        <v>87200.499999999985</v>
      </c>
      <c r="I482" s="31"/>
      <c r="J482" s="59">
        <f t="shared" si="52"/>
        <v>0</v>
      </c>
    </row>
    <row r="483" spans="1:10">
      <c r="A483" s="168">
        <v>11</v>
      </c>
      <c r="B483" s="25" t="s">
        <v>34</v>
      </c>
      <c r="C483" s="37">
        <v>10</v>
      </c>
      <c r="D483" s="27">
        <v>54198</v>
      </c>
      <c r="E483" s="156">
        <f t="shared" si="53"/>
        <v>541980</v>
      </c>
      <c r="F483" s="29">
        <v>0.05</v>
      </c>
      <c r="G483" s="30">
        <f t="shared" si="54"/>
        <v>514881</v>
      </c>
      <c r="H483" s="31">
        <f t="shared" si="55"/>
        <v>42906.749999999993</v>
      </c>
      <c r="I483" s="170"/>
      <c r="J483" s="59">
        <f t="shared" si="52"/>
        <v>429067.49999999994</v>
      </c>
    </row>
    <row r="484" spans="1:10">
      <c r="A484" s="24">
        <v>12</v>
      </c>
      <c r="B484" s="25" t="s">
        <v>35</v>
      </c>
      <c r="C484" s="37">
        <v>10</v>
      </c>
      <c r="D484" s="27">
        <v>49680</v>
      </c>
      <c r="E484" s="28">
        <f t="shared" si="53"/>
        <v>496800</v>
      </c>
      <c r="F484" s="29">
        <v>0.05</v>
      </c>
      <c r="G484" s="30">
        <f t="shared" si="54"/>
        <v>471960</v>
      </c>
      <c r="H484" s="31">
        <f t="shared" si="55"/>
        <v>39330</v>
      </c>
      <c r="I484" s="128"/>
      <c r="J484" s="59">
        <f t="shared" si="52"/>
        <v>393300</v>
      </c>
    </row>
    <row r="485" spans="1:10">
      <c r="A485" s="24">
        <v>13</v>
      </c>
      <c r="B485" s="25" t="s">
        <v>36</v>
      </c>
      <c r="C485" s="37"/>
      <c r="D485" s="38">
        <v>64152</v>
      </c>
      <c r="E485" s="28">
        <f t="shared" si="53"/>
        <v>0</v>
      </c>
      <c r="F485" s="29">
        <v>0.05</v>
      </c>
      <c r="G485" s="30">
        <f t="shared" si="54"/>
        <v>0</v>
      </c>
      <c r="H485" s="31">
        <f t="shared" si="55"/>
        <v>50786.999999999993</v>
      </c>
      <c r="I485" s="31"/>
      <c r="J485" s="59">
        <f t="shared" si="52"/>
        <v>0</v>
      </c>
    </row>
    <row r="486" spans="1:10">
      <c r="A486" s="24">
        <v>14</v>
      </c>
      <c r="B486" s="25" t="s">
        <v>37</v>
      </c>
      <c r="C486" s="37"/>
      <c r="D486" s="38">
        <v>65934</v>
      </c>
      <c r="E486" s="28">
        <f t="shared" si="53"/>
        <v>0</v>
      </c>
      <c r="F486" s="29">
        <v>0.05</v>
      </c>
      <c r="G486" s="30">
        <f t="shared" si="54"/>
        <v>0</v>
      </c>
      <c r="H486" s="31">
        <f t="shared" si="55"/>
        <v>52197.749999999993</v>
      </c>
      <c r="I486" s="31"/>
      <c r="J486" s="59">
        <f t="shared" si="52"/>
        <v>0</v>
      </c>
    </row>
    <row r="487" spans="1:10">
      <c r="A487" s="24">
        <v>15</v>
      </c>
      <c r="B487" s="25" t="s">
        <v>38</v>
      </c>
      <c r="C487" s="37"/>
      <c r="D487" s="38">
        <v>76626</v>
      </c>
      <c r="E487" s="28">
        <f t="shared" si="53"/>
        <v>0</v>
      </c>
      <c r="F487" s="29">
        <v>0.05</v>
      </c>
      <c r="G487" s="30">
        <f t="shared" si="54"/>
        <v>0</v>
      </c>
      <c r="H487" s="31">
        <f t="shared" si="55"/>
        <v>60662.25</v>
      </c>
      <c r="I487" s="31"/>
      <c r="J487" s="59">
        <f t="shared" si="52"/>
        <v>0</v>
      </c>
    </row>
    <row r="488" spans="1:10">
      <c r="A488" s="24">
        <v>16</v>
      </c>
      <c r="B488" s="25" t="s">
        <v>39</v>
      </c>
      <c r="C488" s="37"/>
      <c r="D488" s="38">
        <v>80190</v>
      </c>
      <c r="E488" s="28">
        <f t="shared" si="53"/>
        <v>0</v>
      </c>
      <c r="F488" s="29">
        <v>0.05</v>
      </c>
      <c r="G488" s="30">
        <f t="shared" si="54"/>
        <v>0</v>
      </c>
      <c r="H488" s="31">
        <f t="shared" si="55"/>
        <v>63483.75</v>
      </c>
      <c r="I488" s="31"/>
      <c r="J488" s="59">
        <f t="shared" si="52"/>
        <v>0</v>
      </c>
    </row>
    <row r="489" spans="1:10">
      <c r="A489" s="24">
        <v>17</v>
      </c>
      <c r="B489" s="25" t="s">
        <v>40</v>
      </c>
      <c r="C489" s="37">
        <v>10</v>
      </c>
      <c r="D489" s="38">
        <v>113832</v>
      </c>
      <c r="E489" s="28">
        <f t="shared" si="53"/>
        <v>1138320</v>
      </c>
      <c r="F489" s="29">
        <v>0.05</v>
      </c>
      <c r="G489" s="30">
        <f t="shared" si="54"/>
        <v>1081404</v>
      </c>
      <c r="H489" s="128">
        <f>D489/1.08*0.95*0.9</f>
        <v>90117</v>
      </c>
      <c r="I489" s="31"/>
      <c r="J489" s="59">
        <f t="shared" si="52"/>
        <v>901170</v>
      </c>
    </row>
    <row r="490" spans="1:10">
      <c r="A490" s="24">
        <v>18</v>
      </c>
      <c r="B490" s="25" t="s">
        <v>41</v>
      </c>
      <c r="C490" s="37">
        <v>10</v>
      </c>
      <c r="D490" s="39">
        <v>98010</v>
      </c>
      <c r="E490" s="28">
        <f t="shared" si="53"/>
        <v>980100</v>
      </c>
      <c r="F490" s="29">
        <v>0.05</v>
      </c>
      <c r="G490" s="30">
        <f t="shared" si="54"/>
        <v>931095</v>
      </c>
      <c r="H490" s="128">
        <f>D490/1.08*0.95*0.9</f>
        <v>77591.25</v>
      </c>
      <c r="I490" s="31"/>
      <c r="J490" s="59">
        <f t="shared" si="52"/>
        <v>775912.5</v>
      </c>
    </row>
    <row r="491" spans="1:10" ht="17.25">
      <c r="A491" s="40"/>
      <c r="B491" s="41" t="s">
        <v>42</v>
      </c>
      <c r="C491" s="42">
        <f>SUM(C473:C490)</f>
        <v>65</v>
      </c>
      <c r="D491" s="42"/>
      <c r="E491" s="43">
        <f>SUM(E473:E490)</f>
        <v>5546205</v>
      </c>
      <c r="F491" s="43"/>
      <c r="G491" s="44">
        <f>SUM(G473:G490)</f>
        <v>5268894.75</v>
      </c>
      <c r="H491" s="45"/>
      <c r="I491" s="45"/>
      <c r="J491" s="64">
        <f>SUM(J473:J490)</f>
        <v>4390745.625</v>
      </c>
    </row>
    <row r="492" spans="1:10" ht="31.5">
      <c r="A492" s="46"/>
      <c r="B492" s="47"/>
      <c r="C492" s="48"/>
      <c r="D492" s="48"/>
      <c r="E492" s="49"/>
      <c r="F492" s="49"/>
      <c r="G492" s="50"/>
      <c r="H492" s="51"/>
      <c r="I492" s="51"/>
      <c r="J492" s="65">
        <f>J491*0.08</f>
        <v>351259.65</v>
      </c>
    </row>
    <row r="493" spans="1:10" ht="18">
      <c r="A493" s="283" t="s">
        <v>43</v>
      </c>
      <c r="B493" s="283"/>
      <c r="C493" s="284" t="s">
        <v>44</v>
      </c>
      <c r="D493" s="284"/>
      <c r="E493" s="54"/>
      <c r="F493" s="54"/>
      <c r="G493" s="55" t="s">
        <v>45</v>
      </c>
      <c r="H493" s="56"/>
      <c r="I493" s="56"/>
      <c r="J493" s="66">
        <f>SUM(J491:J492)</f>
        <v>4742005.2750000004</v>
      </c>
    </row>
  </sheetData>
  <mergeCells count="140">
    <mergeCell ref="A463:G463"/>
    <mergeCell ref="A464:G464"/>
    <mergeCell ref="A465:G465"/>
    <mergeCell ref="A466:G466"/>
    <mergeCell ref="A467:G467"/>
    <mergeCell ref="C468:G468"/>
    <mergeCell ref="D469:G469"/>
    <mergeCell ref="B471:E471"/>
    <mergeCell ref="A493:B493"/>
    <mergeCell ref="C493:D493"/>
    <mergeCell ref="A427:G427"/>
    <mergeCell ref="A428:G428"/>
    <mergeCell ref="A429:G429"/>
    <mergeCell ref="A430:G430"/>
    <mergeCell ref="A431:G431"/>
    <mergeCell ref="C432:G432"/>
    <mergeCell ref="D433:G433"/>
    <mergeCell ref="B435:E435"/>
    <mergeCell ref="A457:B457"/>
    <mergeCell ref="C457:D457"/>
    <mergeCell ref="A391:G391"/>
    <mergeCell ref="A392:G392"/>
    <mergeCell ref="A393:G393"/>
    <mergeCell ref="A394:G394"/>
    <mergeCell ref="A395:G395"/>
    <mergeCell ref="C396:G396"/>
    <mergeCell ref="D397:G397"/>
    <mergeCell ref="B399:E399"/>
    <mergeCell ref="A421:B421"/>
    <mergeCell ref="C421:D421"/>
    <mergeCell ref="A355:G355"/>
    <mergeCell ref="A356:G356"/>
    <mergeCell ref="A357:G357"/>
    <mergeCell ref="A358:G358"/>
    <mergeCell ref="A359:G359"/>
    <mergeCell ref="C360:G360"/>
    <mergeCell ref="D361:G361"/>
    <mergeCell ref="B363:E363"/>
    <mergeCell ref="A385:B385"/>
    <mergeCell ref="C385:D385"/>
    <mergeCell ref="A319:G319"/>
    <mergeCell ref="A320:G320"/>
    <mergeCell ref="A321:G321"/>
    <mergeCell ref="A322:G322"/>
    <mergeCell ref="A323:G323"/>
    <mergeCell ref="C324:G324"/>
    <mergeCell ref="D325:G325"/>
    <mergeCell ref="B327:E327"/>
    <mergeCell ref="A349:B349"/>
    <mergeCell ref="C349:D349"/>
    <mergeCell ref="A283:G283"/>
    <mergeCell ref="A284:G284"/>
    <mergeCell ref="A285:G285"/>
    <mergeCell ref="A286:G286"/>
    <mergeCell ref="A287:G287"/>
    <mergeCell ref="C288:G288"/>
    <mergeCell ref="D289:G289"/>
    <mergeCell ref="B291:E291"/>
    <mergeCell ref="A313:B313"/>
    <mergeCell ref="C313:D313"/>
    <mergeCell ref="A247:G247"/>
    <mergeCell ref="A248:G248"/>
    <mergeCell ref="A249:G249"/>
    <mergeCell ref="A250:G250"/>
    <mergeCell ref="A251:G251"/>
    <mergeCell ref="C252:G252"/>
    <mergeCell ref="D253:G253"/>
    <mergeCell ref="B255:E255"/>
    <mergeCell ref="A277:B277"/>
    <mergeCell ref="C277:D277"/>
    <mergeCell ref="A209:G209"/>
    <mergeCell ref="A210:G210"/>
    <mergeCell ref="A211:G211"/>
    <mergeCell ref="A212:G212"/>
    <mergeCell ref="A213:G213"/>
    <mergeCell ref="C214:G214"/>
    <mergeCell ref="D215:G215"/>
    <mergeCell ref="B217:E217"/>
    <mergeCell ref="A239:B239"/>
    <mergeCell ref="C239:D239"/>
    <mergeCell ref="A174:G174"/>
    <mergeCell ref="A175:G175"/>
    <mergeCell ref="A176:G176"/>
    <mergeCell ref="A177:G177"/>
    <mergeCell ref="A178:G178"/>
    <mergeCell ref="C179:G179"/>
    <mergeCell ref="D180:G180"/>
    <mergeCell ref="B182:E182"/>
    <mergeCell ref="A204:B204"/>
    <mergeCell ref="C204:D204"/>
    <mergeCell ref="A140:G140"/>
    <mergeCell ref="A141:G141"/>
    <mergeCell ref="A142:G142"/>
    <mergeCell ref="A143:G143"/>
    <mergeCell ref="A144:G144"/>
    <mergeCell ref="C145:G145"/>
    <mergeCell ref="D146:G146"/>
    <mergeCell ref="B148:E148"/>
    <mergeCell ref="A170:B170"/>
    <mergeCell ref="C170:D170"/>
    <mergeCell ref="A107:G107"/>
    <mergeCell ref="A108:G108"/>
    <mergeCell ref="A109:G109"/>
    <mergeCell ref="A110:G110"/>
    <mergeCell ref="A111:G111"/>
    <mergeCell ref="C112:G112"/>
    <mergeCell ref="D113:G113"/>
    <mergeCell ref="B115:E115"/>
    <mergeCell ref="A137:B137"/>
    <mergeCell ref="C137:D137"/>
    <mergeCell ref="A72:G72"/>
    <mergeCell ref="A73:G73"/>
    <mergeCell ref="A74:G74"/>
    <mergeCell ref="A75:G75"/>
    <mergeCell ref="A76:G76"/>
    <mergeCell ref="C77:G77"/>
    <mergeCell ref="D78:G78"/>
    <mergeCell ref="B80:E80"/>
    <mergeCell ref="A102:B102"/>
    <mergeCell ref="C102:D102"/>
    <mergeCell ref="A37:G37"/>
    <mergeCell ref="A38:G38"/>
    <mergeCell ref="A39:G39"/>
    <mergeCell ref="A40:G40"/>
    <mergeCell ref="A41:G41"/>
    <mergeCell ref="C42:G42"/>
    <mergeCell ref="D43:G43"/>
    <mergeCell ref="B45:E45"/>
    <mergeCell ref="A67:B67"/>
    <mergeCell ref="C67:D67"/>
    <mergeCell ref="A3:G3"/>
    <mergeCell ref="A4:G4"/>
    <mergeCell ref="A5:G5"/>
    <mergeCell ref="A6:G6"/>
    <mergeCell ref="A7:G7"/>
    <mergeCell ref="C8:G8"/>
    <mergeCell ref="D9:G9"/>
    <mergeCell ref="B11:E11"/>
    <mergeCell ref="A33:B33"/>
    <mergeCell ref="C33:D3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96"/>
  <sheetViews>
    <sheetView topLeftCell="A1945" zoomScale="70" zoomScaleNormal="70" workbookViewId="0">
      <selection activeCell="P1963" sqref="P1963"/>
    </sheetView>
  </sheetViews>
  <sheetFormatPr defaultColWidth="9" defaultRowHeight="15"/>
  <cols>
    <col min="1" max="1" width="18" customWidth="1"/>
    <col min="2" max="2" width="29.85546875" customWidth="1"/>
    <col min="3" max="3" width="11.85546875" customWidth="1"/>
    <col min="4" max="4" width="14.85546875" customWidth="1"/>
    <col min="5" max="5" width="17.140625" customWidth="1"/>
    <col min="6" max="6" width="11.28515625" customWidth="1"/>
    <col min="7" max="7" width="15.7109375" customWidth="1"/>
    <col min="8" max="9" width="13.42578125" style="8" customWidth="1"/>
    <col min="10" max="10" width="15.7109375" style="8" customWidth="1"/>
    <col min="11" max="11" width="9.140625" style="8"/>
  </cols>
  <sheetData>
    <row r="1" spans="1:10" ht="15.75">
      <c r="A1" s="279" t="s">
        <v>0</v>
      </c>
      <c r="B1" s="279"/>
      <c r="C1" s="279"/>
      <c r="D1" s="279"/>
      <c r="E1" s="279"/>
      <c r="F1" s="279"/>
      <c r="G1" s="279"/>
      <c r="H1" s="3"/>
      <c r="I1" s="3"/>
      <c r="J1" s="112"/>
    </row>
    <row r="2" spans="1:10" ht="17.25">
      <c r="A2" s="279" t="s">
        <v>1</v>
      </c>
      <c r="B2" s="279"/>
      <c r="C2" s="279"/>
      <c r="D2" s="279"/>
      <c r="E2" s="279"/>
      <c r="F2" s="279"/>
      <c r="G2" s="279"/>
      <c r="H2" s="3"/>
      <c r="I2" s="3"/>
      <c r="J2" s="58"/>
    </row>
    <row r="3" spans="1:10" ht="15.75">
      <c r="A3" s="279" t="s">
        <v>2</v>
      </c>
      <c r="B3" s="279"/>
      <c r="C3" s="279"/>
      <c r="D3" s="279"/>
      <c r="E3" s="279"/>
      <c r="F3" s="279"/>
      <c r="G3" s="279"/>
      <c r="H3" s="3"/>
      <c r="I3" s="3"/>
      <c r="J3" s="59"/>
    </row>
    <row r="4" spans="1:10" ht="15.75">
      <c r="A4" s="279" t="s">
        <v>4</v>
      </c>
      <c r="B4" s="279"/>
      <c r="C4" s="279"/>
      <c r="D4" s="279"/>
      <c r="E4" s="279"/>
      <c r="F4" s="279"/>
      <c r="G4" s="279"/>
      <c r="H4" s="3"/>
      <c r="I4" s="3"/>
      <c r="J4" s="59"/>
    </row>
    <row r="5" spans="1:10" ht="15.75" customHeight="1">
      <c r="A5" s="280" t="s">
        <v>6</v>
      </c>
      <c r="B5" s="280"/>
      <c r="C5" s="280"/>
      <c r="D5" s="280"/>
      <c r="E5" s="280"/>
      <c r="F5" s="280"/>
      <c r="G5" s="280"/>
      <c r="H5" s="3"/>
      <c r="I5" s="3"/>
      <c r="J5" s="59"/>
    </row>
    <row r="6" spans="1:10" ht="27.75">
      <c r="A6" s="9"/>
      <c r="B6" s="9"/>
      <c r="C6" s="281" t="s">
        <v>367</v>
      </c>
      <c r="D6" s="281"/>
      <c r="E6" s="281"/>
      <c r="F6" s="281"/>
      <c r="G6" s="281"/>
      <c r="H6" s="3"/>
      <c r="I6" s="3"/>
      <c r="J6" s="59"/>
    </row>
    <row r="7" spans="1:10" ht="15.75">
      <c r="A7" s="11" t="s">
        <v>358</v>
      </c>
      <c r="B7" s="12"/>
      <c r="C7" s="13"/>
      <c r="D7" s="286"/>
      <c r="E7" s="286"/>
      <c r="F7" s="286"/>
      <c r="G7" s="286"/>
      <c r="H7" s="15"/>
      <c r="I7" s="15"/>
      <c r="J7" s="59"/>
    </row>
    <row r="8" spans="1:10" ht="15.75">
      <c r="A8" s="11" t="s">
        <v>623</v>
      </c>
      <c r="B8" s="11"/>
      <c r="C8" s="11"/>
      <c r="D8" s="11"/>
      <c r="E8" s="16"/>
      <c r="F8" s="11"/>
      <c r="G8" s="16"/>
      <c r="H8" s="20" t="s">
        <v>161</v>
      </c>
      <c r="I8" s="20"/>
      <c r="J8" s="62"/>
    </row>
    <row r="9" spans="1:10" ht="15.75">
      <c r="A9" s="11" t="s">
        <v>11</v>
      </c>
      <c r="B9" s="289" t="s">
        <v>624</v>
      </c>
      <c r="C9" s="289"/>
      <c r="D9" s="289"/>
      <c r="E9" s="289"/>
      <c r="F9" s="18"/>
      <c r="G9" s="19" t="s">
        <v>13</v>
      </c>
      <c r="H9" s="3"/>
      <c r="I9" s="3"/>
      <c r="J9" s="59"/>
    </row>
    <row r="10" spans="1:10" ht="15.75">
      <c r="A10" s="21" t="s">
        <v>14</v>
      </c>
      <c r="B10" s="21" t="s">
        <v>16</v>
      </c>
      <c r="C10" s="21" t="s">
        <v>17</v>
      </c>
      <c r="D10" s="22" t="s">
        <v>18</v>
      </c>
      <c r="E10" s="23" t="s">
        <v>19</v>
      </c>
      <c r="F10" s="23" t="s">
        <v>20</v>
      </c>
      <c r="G10" s="21" t="s">
        <v>21</v>
      </c>
      <c r="H10" s="3"/>
      <c r="I10" s="3"/>
      <c r="J10" s="59"/>
    </row>
    <row r="11" spans="1:10">
      <c r="A11" s="24">
        <v>1</v>
      </c>
      <c r="B11" s="25" t="s">
        <v>23</v>
      </c>
      <c r="C11" s="26">
        <v>20</v>
      </c>
      <c r="D11" s="27">
        <v>79305</v>
      </c>
      <c r="E11" s="28">
        <f>D11*C11</f>
        <v>1586100</v>
      </c>
      <c r="F11" s="29">
        <v>0</v>
      </c>
      <c r="G11" s="30">
        <f>E11-E11*F11</f>
        <v>1586100</v>
      </c>
      <c r="H11" s="31">
        <f>D11/1.08</f>
        <v>73430.555555555547</v>
      </c>
      <c r="I11" s="31"/>
      <c r="J11" s="59">
        <f t="shared" ref="J11:J15" si="0">H11*C11</f>
        <v>1468611.111111111</v>
      </c>
    </row>
    <row r="12" spans="1:10">
      <c r="A12" s="24">
        <v>2</v>
      </c>
      <c r="B12" s="25" t="s">
        <v>25</v>
      </c>
      <c r="C12" s="32"/>
      <c r="D12" s="33">
        <v>128591</v>
      </c>
      <c r="E12" s="28">
        <f t="shared" ref="E12:E15" si="1">D12*C12</f>
        <v>0</v>
      </c>
      <c r="F12" s="29">
        <v>0</v>
      </c>
      <c r="G12" s="30">
        <f t="shared" ref="G12:G21" si="2">E12-E12*F12</f>
        <v>0</v>
      </c>
      <c r="H12" s="31">
        <f t="shared" ref="H12:H20" si="3">D12/1.08</f>
        <v>119065.74074074073</v>
      </c>
      <c r="I12" s="31"/>
      <c r="J12" s="59">
        <f t="shared" si="0"/>
        <v>0</v>
      </c>
    </row>
    <row r="13" spans="1:10">
      <c r="A13" s="24">
        <v>3</v>
      </c>
      <c r="B13" s="25" t="s">
        <v>26</v>
      </c>
      <c r="C13" s="34"/>
      <c r="D13" s="27">
        <v>60043</v>
      </c>
      <c r="E13" s="28">
        <f t="shared" si="1"/>
        <v>0</v>
      </c>
      <c r="F13" s="157">
        <v>0</v>
      </c>
      <c r="G13" s="30">
        <f t="shared" si="2"/>
        <v>0</v>
      </c>
      <c r="H13" s="31">
        <f t="shared" si="3"/>
        <v>55595.370370370365</v>
      </c>
      <c r="I13" s="128"/>
      <c r="J13" s="59">
        <f t="shared" si="0"/>
        <v>0</v>
      </c>
    </row>
    <row r="14" spans="1:10">
      <c r="A14" s="24">
        <v>4</v>
      </c>
      <c r="B14" s="25" t="s">
        <v>27</v>
      </c>
      <c r="C14" s="35"/>
      <c r="D14" s="27">
        <v>115781</v>
      </c>
      <c r="E14" s="28">
        <f t="shared" si="1"/>
        <v>0</v>
      </c>
      <c r="F14" s="157">
        <v>0</v>
      </c>
      <c r="G14" s="30">
        <f t="shared" si="2"/>
        <v>0</v>
      </c>
      <c r="H14" s="31">
        <f t="shared" si="3"/>
        <v>107204.62962962962</v>
      </c>
      <c r="I14" s="31"/>
      <c r="J14" s="59">
        <f t="shared" si="0"/>
        <v>0</v>
      </c>
    </row>
    <row r="15" spans="1:10">
      <c r="A15" s="168">
        <v>5</v>
      </c>
      <c r="B15" s="25" t="s">
        <v>28</v>
      </c>
      <c r="C15" s="37"/>
      <c r="D15" s="27">
        <v>119943</v>
      </c>
      <c r="E15" s="156">
        <f t="shared" si="1"/>
        <v>0</v>
      </c>
      <c r="F15" s="157">
        <v>0</v>
      </c>
      <c r="G15" s="30">
        <f t="shared" si="2"/>
        <v>0</v>
      </c>
      <c r="H15" s="31">
        <f t="shared" si="3"/>
        <v>111058.33333333333</v>
      </c>
      <c r="I15" s="170"/>
      <c r="J15" s="59">
        <f t="shared" si="0"/>
        <v>0</v>
      </c>
    </row>
    <row r="16" spans="1:10">
      <c r="A16" s="24">
        <v>6</v>
      </c>
      <c r="B16" s="25" t="s">
        <v>29</v>
      </c>
      <c r="C16" s="26"/>
      <c r="D16" s="27">
        <v>94810</v>
      </c>
      <c r="E16" s="28"/>
      <c r="F16" s="29">
        <v>0</v>
      </c>
      <c r="G16" s="30">
        <f t="shared" si="2"/>
        <v>0</v>
      </c>
      <c r="H16" s="31">
        <f t="shared" si="3"/>
        <v>87787.037037037036</v>
      </c>
      <c r="I16" s="31"/>
      <c r="J16" s="59"/>
    </row>
    <row r="17" spans="1:10">
      <c r="A17" s="24">
        <v>7</v>
      </c>
      <c r="B17" s="25" t="s">
        <v>30</v>
      </c>
      <c r="C17" s="34"/>
      <c r="D17" s="27">
        <v>141396</v>
      </c>
      <c r="E17" s="28">
        <f t="shared" ref="E17:E28" si="4">D17*C17</f>
        <v>0</v>
      </c>
      <c r="F17" s="29">
        <v>0</v>
      </c>
      <c r="G17" s="30">
        <f t="shared" si="2"/>
        <v>0</v>
      </c>
      <c r="H17" s="31">
        <f t="shared" si="3"/>
        <v>130922.22222222222</v>
      </c>
      <c r="I17" s="31"/>
      <c r="J17" s="59">
        <f t="shared" ref="J17:J28" si="5">H17*C17</f>
        <v>0</v>
      </c>
    </row>
    <row r="18" spans="1:10">
      <c r="A18" s="24">
        <v>8</v>
      </c>
      <c r="B18" s="25" t="s">
        <v>31</v>
      </c>
      <c r="C18" s="26"/>
      <c r="D18" s="27">
        <v>232931</v>
      </c>
      <c r="E18" s="28">
        <f t="shared" si="4"/>
        <v>0</v>
      </c>
      <c r="F18" s="29">
        <v>0</v>
      </c>
      <c r="G18" s="30">
        <f t="shared" si="2"/>
        <v>0</v>
      </c>
      <c r="H18" s="31">
        <f t="shared" si="3"/>
        <v>215676.85185185182</v>
      </c>
      <c r="I18" s="31"/>
      <c r="J18" s="59">
        <f t="shared" si="5"/>
        <v>0</v>
      </c>
    </row>
    <row r="19" spans="1:10">
      <c r="A19" s="24">
        <v>9</v>
      </c>
      <c r="B19" s="36" t="s">
        <v>32</v>
      </c>
      <c r="C19" s="26"/>
      <c r="D19" s="27">
        <v>101534</v>
      </c>
      <c r="E19" s="28">
        <f t="shared" si="4"/>
        <v>0</v>
      </c>
      <c r="F19" s="29">
        <v>0</v>
      </c>
      <c r="G19" s="30">
        <f t="shared" si="2"/>
        <v>0</v>
      </c>
      <c r="H19" s="31">
        <f t="shared" si="3"/>
        <v>94012.962962962964</v>
      </c>
      <c r="I19" s="31"/>
      <c r="J19" s="59">
        <f t="shared" si="5"/>
        <v>0</v>
      </c>
    </row>
    <row r="20" spans="1:10">
      <c r="A20" s="24">
        <v>10</v>
      </c>
      <c r="B20" s="36" t="s">
        <v>33</v>
      </c>
      <c r="C20" s="37"/>
      <c r="D20" s="33">
        <v>110148</v>
      </c>
      <c r="E20" s="28">
        <f t="shared" si="4"/>
        <v>0</v>
      </c>
      <c r="F20" s="29">
        <v>0</v>
      </c>
      <c r="G20" s="30">
        <f t="shared" si="2"/>
        <v>0</v>
      </c>
      <c r="H20" s="31">
        <f t="shared" si="3"/>
        <v>101988.88888888888</v>
      </c>
      <c r="I20" s="31"/>
      <c r="J20" s="59">
        <f t="shared" si="5"/>
        <v>0</v>
      </c>
    </row>
    <row r="21" spans="1:10">
      <c r="A21" s="168">
        <v>11</v>
      </c>
      <c r="B21" s="25" t="s">
        <v>34</v>
      </c>
      <c r="C21" s="37"/>
      <c r="D21" s="27">
        <v>54198</v>
      </c>
      <c r="E21" s="156">
        <f t="shared" si="4"/>
        <v>0</v>
      </c>
      <c r="F21" s="124">
        <v>0.1</v>
      </c>
      <c r="G21" s="30">
        <f t="shared" si="2"/>
        <v>0</v>
      </c>
      <c r="H21" s="31">
        <f>D21/1.08*0.9</f>
        <v>45165</v>
      </c>
      <c r="I21" s="170"/>
      <c r="J21" s="59">
        <f t="shared" si="5"/>
        <v>0</v>
      </c>
    </row>
    <row r="22" spans="1:10">
      <c r="A22" s="24">
        <v>12</v>
      </c>
      <c r="B22" s="25" t="s">
        <v>35</v>
      </c>
      <c r="C22" s="37"/>
      <c r="D22" s="27">
        <v>49680</v>
      </c>
      <c r="E22" s="28">
        <f t="shared" si="4"/>
        <v>0</v>
      </c>
      <c r="F22" s="124">
        <v>0.1</v>
      </c>
      <c r="G22" s="30"/>
      <c r="H22" s="169">
        <f>D22/1.08*0.9</f>
        <v>41400</v>
      </c>
      <c r="I22" s="128"/>
      <c r="J22" s="59">
        <f t="shared" si="5"/>
        <v>0</v>
      </c>
    </row>
    <row r="23" spans="1:10">
      <c r="A23" s="24">
        <v>13</v>
      </c>
      <c r="B23" s="25" t="s">
        <v>36</v>
      </c>
      <c r="C23" s="37"/>
      <c r="D23" s="38">
        <v>64152</v>
      </c>
      <c r="E23" s="28">
        <f t="shared" si="4"/>
        <v>0</v>
      </c>
      <c r="F23" s="29">
        <v>0</v>
      </c>
      <c r="G23" s="30">
        <f t="shared" ref="G23:G28" si="6">E23-E23*F23</f>
        <v>0</v>
      </c>
      <c r="H23" s="31">
        <f t="shared" ref="H23:H28" si="7">D23/1.08</f>
        <v>59399.999999999993</v>
      </c>
      <c r="I23" s="31"/>
      <c r="J23" s="59">
        <f t="shared" si="5"/>
        <v>0</v>
      </c>
    </row>
    <row r="24" spans="1:10">
      <c r="A24" s="24">
        <v>14</v>
      </c>
      <c r="B24" s="25" t="s">
        <v>37</v>
      </c>
      <c r="C24" s="37"/>
      <c r="D24" s="38">
        <v>65934</v>
      </c>
      <c r="E24" s="28">
        <f t="shared" si="4"/>
        <v>0</v>
      </c>
      <c r="F24" s="29">
        <v>0</v>
      </c>
      <c r="G24" s="30">
        <f t="shared" si="6"/>
        <v>0</v>
      </c>
      <c r="H24" s="31">
        <f t="shared" si="7"/>
        <v>61049.999999999993</v>
      </c>
      <c r="I24" s="31"/>
      <c r="J24" s="59">
        <f t="shared" si="5"/>
        <v>0</v>
      </c>
    </row>
    <row r="25" spans="1:10">
      <c r="A25" s="24">
        <v>15</v>
      </c>
      <c r="B25" s="25" t="s">
        <v>38</v>
      </c>
      <c r="C25" s="37"/>
      <c r="D25" s="38">
        <v>76626</v>
      </c>
      <c r="E25" s="28">
        <f t="shared" si="4"/>
        <v>0</v>
      </c>
      <c r="F25" s="29">
        <v>0</v>
      </c>
      <c r="G25" s="30">
        <f t="shared" si="6"/>
        <v>0</v>
      </c>
      <c r="H25" s="31">
        <f t="shared" si="7"/>
        <v>70950</v>
      </c>
      <c r="I25" s="31"/>
      <c r="J25" s="59">
        <f t="shared" si="5"/>
        <v>0</v>
      </c>
    </row>
    <row r="26" spans="1:10">
      <c r="A26" s="24">
        <v>16</v>
      </c>
      <c r="B26" s="25" t="s">
        <v>39</v>
      </c>
      <c r="C26" s="37"/>
      <c r="D26" s="38">
        <v>80190</v>
      </c>
      <c r="E26" s="28">
        <f t="shared" si="4"/>
        <v>0</v>
      </c>
      <c r="F26" s="29">
        <v>0</v>
      </c>
      <c r="G26" s="30">
        <f t="shared" si="6"/>
        <v>0</v>
      </c>
      <c r="H26" s="31">
        <f t="shared" si="7"/>
        <v>74250</v>
      </c>
      <c r="I26" s="31"/>
      <c r="J26" s="59">
        <f t="shared" si="5"/>
        <v>0</v>
      </c>
    </row>
    <row r="27" spans="1:10">
      <c r="A27" s="24">
        <v>17</v>
      </c>
      <c r="B27" s="25" t="s">
        <v>40</v>
      </c>
      <c r="C27" s="37"/>
      <c r="D27" s="38">
        <v>113832</v>
      </c>
      <c r="E27" s="28">
        <f t="shared" si="4"/>
        <v>0</v>
      </c>
      <c r="F27" s="29">
        <v>0</v>
      </c>
      <c r="G27" s="30">
        <f t="shared" si="6"/>
        <v>0</v>
      </c>
      <c r="H27" s="31">
        <f t="shared" si="7"/>
        <v>105400</v>
      </c>
      <c r="I27" s="31"/>
      <c r="J27" s="59">
        <f t="shared" si="5"/>
        <v>0</v>
      </c>
    </row>
    <row r="28" spans="1:10">
      <c r="A28" s="24">
        <v>18</v>
      </c>
      <c r="B28" s="25" t="s">
        <v>41</v>
      </c>
      <c r="C28" s="37"/>
      <c r="D28" s="39">
        <v>98010</v>
      </c>
      <c r="E28" s="28">
        <f t="shared" si="4"/>
        <v>0</v>
      </c>
      <c r="F28" s="29">
        <v>0</v>
      </c>
      <c r="G28" s="30">
        <f t="shared" si="6"/>
        <v>0</v>
      </c>
      <c r="H28" s="31">
        <f t="shared" si="7"/>
        <v>90750</v>
      </c>
      <c r="I28" s="31"/>
      <c r="J28" s="59">
        <f t="shared" si="5"/>
        <v>0</v>
      </c>
    </row>
    <row r="29" spans="1:10" ht="17.25">
      <c r="A29" s="40"/>
      <c r="B29" s="41" t="s">
        <v>42</v>
      </c>
      <c r="C29" s="42">
        <f>SUM(C11:C28)</f>
        <v>20</v>
      </c>
      <c r="D29" s="42"/>
      <c r="E29" s="43">
        <f>SUM(E11:E28)</f>
        <v>1586100</v>
      </c>
      <c r="F29" s="43"/>
      <c r="G29" s="44">
        <f>SUM(G11:G28)</f>
        <v>1586100</v>
      </c>
      <c r="H29" s="45"/>
      <c r="I29" s="45"/>
      <c r="J29" s="64">
        <f>SUM(J11:J28)</f>
        <v>1468611.111111111</v>
      </c>
    </row>
    <row r="30" spans="1:10" ht="31.5">
      <c r="A30" s="46"/>
      <c r="B30" s="47"/>
      <c r="C30" s="48"/>
      <c r="D30" s="48"/>
      <c r="E30" s="49"/>
      <c r="F30" s="49"/>
      <c r="G30" s="50"/>
      <c r="H30" s="51"/>
      <c r="I30" s="51"/>
      <c r="J30" s="65">
        <f>J29*0.08</f>
        <v>117488.88888888888</v>
      </c>
    </row>
    <row r="31" spans="1:10" ht="18">
      <c r="A31" s="283" t="s">
        <v>43</v>
      </c>
      <c r="B31" s="283"/>
      <c r="C31" s="284" t="s">
        <v>44</v>
      </c>
      <c r="D31" s="284"/>
      <c r="E31" s="54"/>
      <c r="F31" s="54"/>
      <c r="G31" s="55" t="s">
        <v>45</v>
      </c>
      <c r="H31" s="56"/>
      <c r="I31" s="56"/>
      <c r="J31" s="66">
        <f>SUM(J29:J30)</f>
        <v>1586100</v>
      </c>
    </row>
    <row r="33" spans="1:10">
      <c r="B33" s="132" t="s">
        <v>625</v>
      </c>
      <c r="C33" s="132" t="s">
        <v>626</v>
      </c>
      <c r="D33" s="131"/>
      <c r="E33" s="131"/>
      <c r="F33" s="132" t="s">
        <v>512</v>
      </c>
    </row>
    <row r="34" spans="1:10">
      <c r="B34" s="132" t="s">
        <v>627</v>
      </c>
      <c r="C34" s="132" t="s">
        <v>626</v>
      </c>
      <c r="D34" s="131"/>
      <c r="E34" s="131"/>
      <c r="F34" s="132" t="s">
        <v>512</v>
      </c>
    </row>
    <row r="38" spans="1:10" ht="15.75">
      <c r="A38" s="279" t="s">
        <v>0</v>
      </c>
      <c r="B38" s="279"/>
      <c r="C38" s="279"/>
      <c r="D38" s="279"/>
      <c r="E38" s="279"/>
      <c r="F38" s="279"/>
      <c r="G38" s="279"/>
      <c r="H38" s="3"/>
      <c r="I38" s="3"/>
      <c r="J38" s="112"/>
    </row>
    <row r="39" spans="1:10" ht="17.25">
      <c r="A39" s="279" t="s">
        <v>1</v>
      </c>
      <c r="B39" s="279"/>
      <c r="C39" s="279"/>
      <c r="D39" s="279"/>
      <c r="E39" s="279"/>
      <c r="F39" s="279"/>
      <c r="G39" s="279"/>
      <c r="H39" s="3"/>
      <c r="I39" s="3"/>
      <c r="J39" s="58"/>
    </row>
    <row r="40" spans="1:10" ht="15.75">
      <c r="A40" s="279" t="s">
        <v>2</v>
      </c>
      <c r="B40" s="279"/>
      <c r="C40" s="279"/>
      <c r="D40" s="279"/>
      <c r="E40" s="279"/>
      <c r="F40" s="279"/>
      <c r="G40" s="279"/>
      <c r="H40" s="3"/>
      <c r="I40" s="3"/>
      <c r="J40" s="59"/>
    </row>
    <row r="41" spans="1:10" ht="15.75">
      <c r="A41" s="279" t="s">
        <v>4</v>
      </c>
      <c r="B41" s="279"/>
      <c r="C41" s="279"/>
      <c r="D41" s="279"/>
      <c r="E41" s="279"/>
      <c r="F41" s="279"/>
      <c r="G41" s="279"/>
      <c r="H41" s="3"/>
      <c r="I41" s="3"/>
      <c r="J41" s="59"/>
    </row>
    <row r="42" spans="1:10" ht="15.75" customHeight="1">
      <c r="A42" s="280" t="s">
        <v>6</v>
      </c>
      <c r="B42" s="280"/>
      <c r="C42" s="280"/>
      <c r="D42" s="280"/>
      <c r="E42" s="280"/>
      <c r="F42" s="280"/>
      <c r="G42" s="280"/>
      <c r="H42" s="3"/>
      <c r="I42" s="3"/>
      <c r="J42" s="59"/>
    </row>
    <row r="43" spans="1:10" ht="27.75">
      <c r="A43" s="9"/>
      <c r="B43" s="9"/>
      <c r="C43" s="281" t="s">
        <v>367</v>
      </c>
      <c r="D43" s="281"/>
      <c r="E43" s="281"/>
      <c r="F43" s="281"/>
      <c r="G43" s="281"/>
      <c r="H43" s="3"/>
      <c r="I43" s="3"/>
      <c r="J43" s="59"/>
    </row>
    <row r="44" spans="1:10" ht="15.75">
      <c r="A44" s="11" t="s">
        <v>358</v>
      </c>
      <c r="B44" s="12"/>
      <c r="C44" s="13"/>
      <c r="D44" s="286"/>
      <c r="E44" s="286"/>
      <c r="F44" s="286"/>
      <c r="G44" s="286"/>
      <c r="H44" s="15"/>
      <c r="I44" s="15"/>
      <c r="J44" s="59"/>
    </row>
    <row r="45" spans="1:10" ht="15.75">
      <c r="A45" s="11" t="s">
        <v>623</v>
      </c>
      <c r="B45" s="11"/>
      <c r="C45" s="11"/>
      <c r="D45" s="11"/>
      <c r="E45" s="16"/>
      <c r="F45" s="11"/>
      <c r="G45" s="16"/>
      <c r="H45" s="20" t="s">
        <v>161</v>
      </c>
      <c r="I45" s="20"/>
      <c r="J45" s="62"/>
    </row>
    <row r="46" spans="1:10" ht="15.75">
      <c r="A46" s="11" t="s">
        <v>11</v>
      </c>
      <c r="B46" s="289" t="s">
        <v>628</v>
      </c>
      <c r="C46" s="289"/>
      <c r="D46" s="289"/>
      <c r="E46" s="289"/>
      <c r="F46" s="18"/>
      <c r="G46" s="19" t="s">
        <v>13</v>
      </c>
      <c r="H46" s="3"/>
      <c r="I46" s="3"/>
      <c r="J46" s="59"/>
    </row>
    <row r="47" spans="1:10" ht="15.75">
      <c r="A47" s="21" t="s">
        <v>14</v>
      </c>
      <c r="B47" s="21" t="s">
        <v>16</v>
      </c>
      <c r="C47" s="21" t="s">
        <v>17</v>
      </c>
      <c r="D47" s="22" t="s">
        <v>18</v>
      </c>
      <c r="E47" s="23" t="s">
        <v>19</v>
      </c>
      <c r="F47" s="23" t="s">
        <v>20</v>
      </c>
      <c r="G47" s="21" t="s">
        <v>21</v>
      </c>
      <c r="H47" s="3"/>
      <c r="I47" s="3"/>
      <c r="J47" s="59"/>
    </row>
    <row r="48" spans="1:10">
      <c r="A48" s="24">
        <v>1</v>
      </c>
      <c r="B48" s="25" t="s">
        <v>23</v>
      </c>
      <c r="C48" s="26">
        <v>40</v>
      </c>
      <c r="D48" s="27">
        <v>79305</v>
      </c>
      <c r="E48" s="28">
        <f>D48*C48</f>
        <v>3172200</v>
      </c>
      <c r="F48" s="29">
        <v>0</v>
      </c>
      <c r="G48" s="30">
        <f>E48-E48*F48</f>
        <v>3172200</v>
      </c>
      <c r="H48" s="31">
        <f>D48/1.08</f>
        <v>73430.555555555547</v>
      </c>
      <c r="I48" s="31"/>
      <c r="J48" s="59">
        <f t="shared" ref="J48:J52" si="8">H48*C48</f>
        <v>2937222.222222222</v>
      </c>
    </row>
    <row r="49" spans="1:10">
      <c r="A49" s="24">
        <v>2</v>
      </c>
      <c r="B49" s="25" t="s">
        <v>25</v>
      </c>
      <c r="C49" s="32"/>
      <c r="D49" s="33">
        <v>128591</v>
      </c>
      <c r="E49" s="28">
        <f t="shared" ref="E49:E52" si="9">D49*C49</f>
        <v>0</v>
      </c>
      <c r="F49" s="29">
        <v>0</v>
      </c>
      <c r="G49" s="30">
        <f t="shared" ref="G49:G58" si="10">E49-E49*F49</f>
        <v>0</v>
      </c>
      <c r="H49" s="31">
        <f t="shared" ref="H49:H57" si="11">D49/1.08</f>
        <v>119065.74074074073</v>
      </c>
      <c r="I49" s="31"/>
      <c r="J49" s="59">
        <f t="shared" si="8"/>
        <v>0</v>
      </c>
    </row>
    <row r="50" spans="1:10">
      <c r="A50" s="24">
        <v>3</v>
      </c>
      <c r="B50" s="25" t="s">
        <v>26</v>
      </c>
      <c r="C50" s="34"/>
      <c r="D50" s="27">
        <v>60043</v>
      </c>
      <c r="E50" s="28">
        <f t="shared" si="9"/>
        <v>0</v>
      </c>
      <c r="F50" s="157">
        <v>0</v>
      </c>
      <c r="G50" s="30">
        <f t="shared" si="10"/>
        <v>0</v>
      </c>
      <c r="H50" s="31">
        <f t="shared" si="11"/>
        <v>55595.370370370365</v>
      </c>
      <c r="I50" s="128"/>
      <c r="J50" s="59">
        <f t="shared" si="8"/>
        <v>0</v>
      </c>
    </row>
    <row r="51" spans="1:10">
      <c r="A51" s="24">
        <v>4</v>
      </c>
      <c r="B51" s="25" t="s">
        <v>27</v>
      </c>
      <c r="C51" s="35"/>
      <c r="D51" s="27">
        <v>115781</v>
      </c>
      <c r="E51" s="28">
        <f t="shared" si="9"/>
        <v>0</v>
      </c>
      <c r="F51" s="157">
        <v>0</v>
      </c>
      <c r="G51" s="30">
        <f t="shared" si="10"/>
        <v>0</v>
      </c>
      <c r="H51" s="31">
        <f t="shared" si="11"/>
        <v>107204.62962962962</v>
      </c>
      <c r="I51" s="31"/>
      <c r="J51" s="59">
        <f t="shared" si="8"/>
        <v>0</v>
      </c>
    </row>
    <row r="52" spans="1:10">
      <c r="A52" s="168">
        <v>5</v>
      </c>
      <c r="B52" s="25" t="s">
        <v>28</v>
      </c>
      <c r="C52" s="37"/>
      <c r="D52" s="27">
        <v>119943</v>
      </c>
      <c r="E52" s="156">
        <f t="shared" si="9"/>
        <v>0</v>
      </c>
      <c r="F52" s="157">
        <v>0</v>
      </c>
      <c r="G52" s="30">
        <f t="shared" si="10"/>
        <v>0</v>
      </c>
      <c r="H52" s="31">
        <f t="shared" si="11"/>
        <v>111058.33333333333</v>
      </c>
      <c r="I52" s="170"/>
      <c r="J52" s="59">
        <f t="shared" si="8"/>
        <v>0</v>
      </c>
    </row>
    <row r="53" spans="1:10">
      <c r="A53" s="24">
        <v>6</v>
      </c>
      <c r="B53" s="25" t="s">
        <v>29</v>
      </c>
      <c r="C53" s="26"/>
      <c r="D53" s="27">
        <v>94810</v>
      </c>
      <c r="E53" s="28"/>
      <c r="F53" s="29">
        <v>0</v>
      </c>
      <c r="G53" s="30">
        <f t="shared" si="10"/>
        <v>0</v>
      </c>
      <c r="H53" s="31">
        <f t="shared" si="11"/>
        <v>87787.037037037036</v>
      </c>
      <c r="I53" s="31"/>
      <c r="J53" s="59"/>
    </row>
    <row r="54" spans="1:10">
      <c r="A54" s="24">
        <v>7</v>
      </c>
      <c r="B54" s="25" t="s">
        <v>30</v>
      </c>
      <c r="C54" s="34"/>
      <c r="D54" s="27">
        <v>141396</v>
      </c>
      <c r="E54" s="28">
        <f t="shared" ref="E54:E65" si="12">D54*C54</f>
        <v>0</v>
      </c>
      <c r="F54" s="29">
        <v>0</v>
      </c>
      <c r="G54" s="30">
        <f t="shared" si="10"/>
        <v>0</v>
      </c>
      <c r="H54" s="31">
        <f t="shared" si="11"/>
        <v>130922.22222222222</v>
      </c>
      <c r="I54" s="31"/>
      <c r="J54" s="59">
        <f t="shared" ref="J54:J65" si="13">H54*C54</f>
        <v>0</v>
      </c>
    </row>
    <row r="55" spans="1:10">
      <c r="A55" s="24">
        <v>8</v>
      </c>
      <c r="B55" s="25" t="s">
        <v>31</v>
      </c>
      <c r="C55" s="26"/>
      <c r="D55" s="27">
        <v>232931</v>
      </c>
      <c r="E55" s="28">
        <f t="shared" si="12"/>
        <v>0</v>
      </c>
      <c r="F55" s="29">
        <v>0</v>
      </c>
      <c r="G55" s="30">
        <f t="shared" si="10"/>
        <v>0</v>
      </c>
      <c r="H55" s="31">
        <f t="shared" si="11"/>
        <v>215676.85185185182</v>
      </c>
      <c r="I55" s="31"/>
      <c r="J55" s="59">
        <f t="shared" si="13"/>
        <v>0</v>
      </c>
    </row>
    <row r="56" spans="1:10">
      <c r="A56" s="24">
        <v>9</v>
      </c>
      <c r="B56" s="36" t="s">
        <v>32</v>
      </c>
      <c r="C56" s="26"/>
      <c r="D56" s="27">
        <v>101534</v>
      </c>
      <c r="E56" s="28">
        <f t="shared" si="12"/>
        <v>0</v>
      </c>
      <c r="F56" s="29">
        <v>0</v>
      </c>
      <c r="G56" s="30">
        <f t="shared" si="10"/>
        <v>0</v>
      </c>
      <c r="H56" s="31">
        <f t="shared" si="11"/>
        <v>94012.962962962964</v>
      </c>
      <c r="I56" s="31"/>
      <c r="J56" s="59">
        <f t="shared" si="13"/>
        <v>0</v>
      </c>
    </row>
    <row r="57" spans="1:10">
      <c r="A57" s="24">
        <v>10</v>
      </c>
      <c r="B57" s="36" t="s">
        <v>33</v>
      </c>
      <c r="C57" s="37"/>
      <c r="D57" s="33">
        <v>110148</v>
      </c>
      <c r="E57" s="28">
        <f t="shared" si="12"/>
        <v>0</v>
      </c>
      <c r="F57" s="29">
        <v>0</v>
      </c>
      <c r="G57" s="30">
        <f t="shared" si="10"/>
        <v>0</v>
      </c>
      <c r="H57" s="31">
        <f t="shared" si="11"/>
        <v>101988.88888888888</v>
      </c>
      <c r="I57" s="31"/>
      <c r="J57" s="59">
        <f t="shared" si="13"/>
        <v>0</v>
      </c>
    </row>
    <row r="58" spans="1:10">
      <c r="A58" s="168">
        <v>11</v>
      </c>
      <c r="B58" s="25" t="s">
        <v>34</v>
      </c>
      <c r="C58" s="37"/>
      <c r="D58" s="27">
        <v>54198</v>
      </c>
      <c r="E58" s="156">
        <f t="shared" si="12"/>
        <v>0</v>
      </c>
      <c r="F58" s="124">
        <v>0.1</v>
      </c>
      <c r="G58" s="30">
        <f t="shared" si="10"/>
        <v>0</v>
      </c>
      <c r="H58" s="31">
        <f>D58/1.08*0.9</f>
        <v>45165</v>
      </c>
      <c r="I58" s="170"/>
      <c r="J58" s="59">
        <f t="shared" si="13"/>
        <v>0</v>
      </c>
    </row>
    <row r="59" spans="1:10">
      <c r="A59" s="24">
        <v>12</v>
      </c>
      <c r="B59" s="25" t="s">
        <v>35</v>
      </c>
      <c r="C59" s="37"/>
      <c r="D59" s="27">
        <v>49680</v>
      </c>
      <c r="E59" s="28">
        <f t="shared" si="12"/>
        <v>0</v>
      </c>
      <c r="F59" s="124">
        <v>0.1</v>
      </c>
      <c r="G59" s="30"/>
      <c r="H59" s="169">
        <f>D59/1.08*0.9</f>
        <v>41400</v>
      </c>
      <c r="I59" s="128"/>
      <c r="J59" s="59">
        <f t="shared" si="13"/>
        <v>0</v>
      </c>
    </row>
    <row r="60" spans="1:10">
      <c r="A60" s="24">
        <v>13</v>
      </c>
      <c r="B60" s="25" t="s">
        <v>36</v>
      </c>
      <c r="C60" s="37"/>
      <c r="D60" s="38">
        <v>64152</v>
      </c>
      <c r="E60" s="28">
        <f t="shared" si="12"/>
        <v>0</v>
      </c>
      <c r="F60" s="29">
        <v>0</v>
      </c>
      <c r="G60" s="30">
        <f t="shared" ref="G60:G65" si="14">E60-E60*F60</f>
        <v>0</v>
      </c>
      <c r="H60" s="31">
        <f t="shared" ref="H60:H65" si="15">D60/1.08</f>
        <v>59399.999999999993</v>
      </c>
      <c r="I60" s="31"/>
      <c r="J60" s="59">
        <f t="shared" si="13"/>
        <v>0</v>
      </c>
    </row>
    <row r="61" spans="1:10">
      <c r="A61" s="24">
        <v>14</v>
      </c>
      <c r="B61" s="25" t="s">
        <v>37</v>
      </c>
      <c r="C61" s="37"/>
      <c r="D61" s="38">
        <v>65934</v>
      </c>
      <c r="E61" s="28">
        <f t="shared" si="12"/>
        <v>0</v>
      </c>
      <c r="F61" s="29">
        <v>0</v>
      </c>
      <c r="G61" s="30">
        <f t="shared" si="14"/>
        <v>0</v>
      </c>
      <c r="H61" s="31">
        <f t="shared" si="15"/>
        <v>61049.999999999993</v>
      </c>
      <c r="I61" s="31"/>
      <c r="J61" s="59">
        <f t="shared" si="13"/>
        <v>0</v>
      </c>
    </row>
    <row r="62" spans="1:10">
      <c r="A62" s="24">
        <v>15</v>
      </c>
      <c r="B62" s="25" t="s">
        <v>38</v>
      </c>
      <c r="C62" s="37"/>
      <c r="D62" s="38">
        <v>76626</v>
      </c>
      <c r="E62" s="28">
        <f t="shared" si="12"/>
        <v>0</v>
      </c>
      <c r="F62" s="29">
        <v>0</v>
      </c>
      <c r="G62" s="30">
        <f t="shared" si="14"/>
        <v>0</v>
      </c>
      <c r="H62" s="31">
        <f t="shared" si="15"/>
        <v>70950</v>
      </c>
      <c r="I62" s="31"/>
      <c r="J62" s="59">
        <f t="shared" si="13"/>
        <v>0</v>
      </c>
    </row>
    <row r="63" spans="1:10">
      <c r="A63" s="24">
        <v>16</v>
      </c>
      <c r="B63" s="25" t="s">
        <v>39</v>
      </c>
      <c r="C63" s="37"/>
      <c r="D63" s="38">
        <v>80190</v>
      </c>
      <c r="E63" s="28">
        <f t="shared" si="12"/>
        <v>0</v>
      </c>
      <c r="F63" s="29">
        <v>0</v>
      </c>
      <c r="G63" s="30">
        <f t="shared" si="14"/>
        <v>0</v>
      </c>
      <c r="H63" s="31">
        <f t="shared" si="15"/>
        <v>74250</v>
      </c>
      <c r="I63" s="31"/>
      <c r="J63" s="59">
        <f t="shared" si="13"/>
        <v>0</v>
      </c>
    </row>
    <row r="64" spans="1:10">
      <c r="A64" s="24">
        <v>17</v>
      </c>
      <c r="B64" s="25" t="s">
        <v>40</v>
      </c>
      <c r="C64" s="37"/>
      <c r="D64" s="38">
        <v>113832</v>
      </c>
      <c r="E64" s="28">
        <f t="shared" si="12"/>
        <v>0</v>
      </c>
      <c r="F64" s="29">
        <v>0</v>
      </c>
      <c r="G64" s="30">
        <f t="shared" si="14"/>
        <v>0</v>
      </c>
      <c r="H64" s="31">
        <f t="shared" si="15"/>
        <v>105400</v>
      </c>
      <c r="I64" s="31"/>
      <c r="J64" s="59">
        <f t="shared" si="13"/>
        <v>0</v>
      </c>
    </row>
    <row r="65" spans="1:10">
      <c r="A65" s="24">
        <v>18</v>
      </c>
      <c r="B65" s="25" t="s">
        <v>41</v>
      </c>
      <c r="C65" s="37"/>
      <c r="D65" s="39">
        <v>98010</v>
      </c>
      <c r="E65" s="28">
        <f t="shared" si="12"/>
        <v>0</v>
      </c>
      <c r="F65" s="29">
        <v>0</v>
      </c>
      <c r="G65" s="30">
        <f t="shared" si="14"/>
        <v>0</v>
      </c>
      <c r="H65" s="31">
        <f t="shared" si="15"/>
        <v>90750</v>
      </c>
      <c r="I65" s="31"/>
      <c r="J65" s="59">
        <f t="shared" si="13"/>
        <v>0</v>
      </c>
    </row>
    <row r="66" spans="1:10" ht="17.25">
      <c r="A66" s="40"/>
      <c r="B66" s="41" t="s">
        <v>42</v>
      </c>
      <c r="C66" s="42">
        <f>SUM(C48:C65)</f>
        <v>40</v>
      </c>
      <c r="D66" s="42"/>
      <c r="E66" s="43">
        <f>SUM(E48:E65)</f>
        <v>3172200</v>
      </c>
      <c r="F66" s="43"/>
      <c r="G66" s="44">
        <f>SUM(G48:G65)</f>
        <v>3172200</v>
      </c>
      <c r="H66" s="45"/>
      <c r="I66" s="45"/>
      <c r="J66" s="64">
        <f>SUM(J48:J65)</f>
        <v>2937222.222222222</v>
      </c>
    </row>
    <row r="67" spans="1:10" ht="31.5">
      <c r="A67" s="46"/>
      <c r="B67" s="47"/>
      <c r="C67" s="48"/>
      <c r="D67" s="48"/>
      <c r="E67" s="49"/>
      <c r="F67" s="49"/>
      <c r="G67" s="50"/>
      <c r="H67" s="51"/>
      <c r="I67" s="51"/>
      <c r="J67" s="65">
        <f>J66*0.08</f>
        <v>234977.77777777775</v>
      </c>
    </row>
    <row r="68" spans="1:10" ht="18">
      <c r="A68" s="283" t="s">
        <v>43</v>
      </c>
      <c r="B68" s="283"/>
      <c r="C68" s="284" t="s">
        <v>44</v>
      </c>
      <c r="D68" s="284"/>
      <c r="E68" s="54"/>
      <c r="F68" s="54"/>
      <c r="G68" s="55" t="s">
        <v>45</v>
      </c>
      <c r="H68" s="56"/>
      <c r="I68" s="56"/>
      <c r="J68" s="66">
        <f>SUM(J66:J67)</f>
        <v>3172200</v>
      </c>
    </row>
    <row r="70" spans="1:10">
      <c r="B70" s="132" t="s">
        <v>625</v>
      </c>
      <c r="C70" s="132" t="s">
        <v>626</v>
      </c>
      <c r="D70" s="131"/>
      <c r="E70" s="131"/>
      <c r="F70" s="132" t="s">
        <v>512</v>
      </c>
    </row>
    <row r="71" spans="1:10">
      <c r="B71" s="132" t="s">
        <v>627</v>
      </c>
      <c r="C71" s="132" t="s">
        <v>626</v>
      </c>
      <c r="D71" s="131"/>
      <c r="E71" s="131"/>
      <c r="F71" s="132" t="s">
        <v>512</v>
      </c>
    </row>
    <row r="76" spans="1:10" ht="15.75">
      <c r="A76" s="279" t="s">
        <v>0</v>
      </c>
      <c r="B76" s="279"/>
      <c r="C76" s="279"/>
      <c r="D76" s="279"/>
      <c r="E76" s="279"/>
      <c r="F76" s="279"/>
      <c r="G76" s="279"/>
      <c r="H76" s="3"/>
      <c r="I76" s="3"/>
      <c r="J76" s="112"/>
    </row>
    <row r="77" spans="1:10" ht="17.25">
      <c r="A77" s="279" t="s">
        <v>1</v>
      </c>
      <c r="B77" s="279"/>
      <c r="C77" s="279"/>
      <c r="D77" s="279"/>
      <c r="E77" s="279"/>
      <c r="F77" s="279"/>
      <c r="G77" s="279"/>
      <c r="H77" s="3"/>
      <c r="I77" s="3"/>
      <c r="J77" s="58"/>
    </row>
    <row r="78" spans="1:10" ht="15.75">
      <c r="A78" s="279" t="s">
        <v>2</v>
      </c>
      <c r="B78" s="279"/>
      <c r="C78" s="279"/>
      <c r="D78" s="279"/>
      <c r="E78" s="279"/>
      <c r="F78" s="279"/>
      <c r="G78" s="279"/>
      <c r="H78" s="3"/>
      <c r="I78" s="3"/>
      <c r="J78" s="59"/>
    </row>
    <row r="79" spans="1:10" ht="15.75">
      <c r="A79" s="279" t="s">
        <v>4</v>
      </c>
      <c r="B79" s="279"/>
      <c r="C79" s="279"/>
      <c r="D79" s="279"/>
      <c r="E79" s="279"/>
      <c r="F79" s="279"/>
      <c r="G79" s="279"/>
      <c r="H79" s="3"/>
      <c r="I79" s="3"/>
      <c r="J79" s="59"/>
    </row>
    <row r="80" spans="1:10" ht="15.75" customHeight="1">
      <c r="A80" s="280" t="s">
        <v>6</v>
      </c>
      <c r="B80" s="280"/>
      <c r="C80" s="280"/>
      <c r="D80" s="280"/>
      <c r="E80" s="280"/>
      <c r="F80" s="280"/>
      <c r="G80" s="280"/>
      <c r="H80" s="3"/>
      <c r="I80" s="3"/>
      <c r="J80" s="59"/>
    </row>
    <row r="81" spans="1:10" ht="27.75">
      <c r="A81" s="9"/>
      <c r="B81" s="9"/>
      <c r="C81" s="281" t="s">
        <v>367</v>
      </c>
      <c r="D81" s="281"/>
      <c r="E81" s="281"/>
      <c r="F81" s="281"/>
      <c r="G81" s="281"/>
      <c r="H81" s="3"/>
      <c r="I81" s="3"/>
      <c r="J81" s="59"/>
    </row>
    <row r="82" spans="1:10" ht="15.75">
      <c r="A82" s="11" t="s">
        <v>358</v>
      </c>
      <c r="B82" s="12"/>
      <c r="C82" s="13"/>
      <c r="D82" s="286"/>
      <c r="E82" s="286"/>
      <c r="F82" s="286"/>
      <c r="G82" s="286"/>
      <c r="H82" s="15"/>
      <c r="I82" s="15"/>
      <c r="J82" s="59"/>
    </row>
    <row r="83" spans="1:10" ht="15.75">
      <c r="A83" s="11" t="s">
        <v>623</v>
      </c>
      <c r="B83" s="11"/>
      <c r="C83" s="11"/>
      <c r="D83" s="11"/>
      <c r="E83" s="16"/>
      <c r="F83" s="11"/>
      <c r="G83" s="16"/>
      <c r="H83" s="20" t="s">
        <v>161</v>
      </c>
      <c r="I83" s="20"/>
      <c r="J83" s="62"/>
    </row>
    <row r="84" spans="1:10" ht="15.75">
      <c r="A84" s="11" t="s">
        <v>11</v>
      </c>
      <c r="B84" s="289" t="s">
        <v>629</v>
      </c>
      <c r="C84" s="289"/>
      <c r="D84" s="289"/>
      <c r="E84" s="289"/>
      <c r="F84" s="18"/>
      <c r="G84" s="19" t="s">
        <v>13</v>
      </c>
      <c r="H84" s="3"/>
      <c r="I84" s="3"/>
      <c r="J84" s="59"/>
    </row>
    <row r="85" spans="1:10" ht="15.75">
      <c r="A85" s="21" t="s">
        <v>14</v>
      </c>
      <c r="B85" s="21" t="s">
        <v>16</v>
      </c>
      <c r="C85" s="21" t="s">
        <v>17</v>
      </c>
      <c r="D85" s="22" t="s">
        <v>18</v>
      </c>
      <c r="E85" s="23" t="s">
        <v>19</v>
      </c>
      <c r="F85" s="23" t="s">
        <v>20</v>
      </c>
      <c r="G85" s="21" t="s">
        <v>21</v>
      </c>
      <c r="H85" s="3"/>
      <c r="I85" s="3"/>
      <c r="J85" s="59"/>
    </row>
    <row r="86" spans="1:10">
      <c r="A86" s="24">
        <v>1</v>
      </c>
      <c r="B86" s="25" t="s">
        <v>23</v>
      </c>
      <c r="C86" s="26"/>
      <c r="D86" s="27">
        <v>79305</v>
      </c>
      <c r="E86" s="28">
        <f>D86*C86</f>
        <v>0</v>
      </c>
      <c r="F86" s="29">
        <v>0</v>
      </c>
      <c r="G86" s="30">
        <f>E86-E86*F86</f>
        <v>0</v>
      </c>
      <c r="H86" s="31">
        <f>D86/1.08</f>
        <v>73430.555555555547</v>
      </c>
      <c r="I86" s="31"/>
      <c r="J86" s="59">
        <f t="shared" ref="J86:J90" si="16">H86*C86</f>
        <v>0</v>
      </c>
    </row>
    <row r="87" spans="1:10">
      <c r="A87" s="24">
        <v>2</v>
      </c>
      <c r="B87" s="25" t="s">
        <v>25</v>
      </c>
      <c r="C87" s="32"/>
      <c r="D87" s="33">
        <v>128591</v>
      </c>
      <c r="E87" s="28">
        <f t="shared" ref="E87:E90" si="17">D87*C87</f>
        <v>0</v>
      </c>
      <c r="F87" s="29">
        <v>0</v>
      </c>
      <c r="G87" s="30">
        <f t="shared" ref="G87:G96" si="18">E87-E87*F87</f>
        <v>0</v>
      </c>
      <c r="H87" s="31">
        <f t="shared" ref="H87:H95" si="19">D87/1.08</f>
        <v>119065.74074074073</v>
      </c>
      <c r="I87" s="31"/>
      <c r="J87" s="59">
        <f t="shared" si="16"/>
        <v>0</v>
      </c>
    </row>
    <row r="88" spans="1:10">
      <c r="A88" s="24">
        <v>3</v>
      </c>
      <c r="B88" s="25" t="s">
        <v>26</v>
      </c>
      <c r="C88" s="34"/>
      <c r="D88" s="27">
        <v>60043</v>
      </c>
      <c r="E88" s="28">
        <f t="shared" si="17"/>
        <v>0</v>
      </c>
      <c r="F88" s="157">
        <v>0</v>
      </c>
      <c r="G88" s="30">
        <f t="shared" si="18"/>
        <v>0</v>
      </c>
      <c r="H88" s="31">
        <f t="shared" si="19"/>
        <v>55595.370370370365</v>
      </c>
      <c r="I88" s="128"/>
      <c r="J88" s="59">
        <f t="shared" si="16"/>
        <v>0</v>
      </c>
    </row>
    <row r="89" spans="1:10">
      <c r="A89" s="24">
        <v>4</v>
      </c>
      <c r="B89" s="25" t="s">
        <v>27</v>
      </c>
      <c r="C89" s="35"/>
      <c r="D89" s="27">
        <v>115781</v>
      </c>
      <c r="E89" s="28">
        <f t="shared" si="17"/>
        <v>0</v>
      </c>
      <c r="F89" s="157">
        <v>0</v>
      </c>
      <c r="G89" s="30">
        <f t="shared" si="18"/>
        <v>0</v>
      </c>
      <c r="H89" s="31">
        <f t="shared" si="19"/>
        <v>107204.62962962962</v>
      </c>
      <c r="I89" s="31"/>
      <c r="J89" s="59">
        <f t="shared" si="16"/>
        <v>0</v>
      </c>
    </row>
    <row r="90" spans="1:10">
      <c r="A90" s="168">
        <v>5</v>
      </c>
      <c r="B90" s="25" t="s">
        <v>28</v>
      </c>
      <c r="C90" s="37">
        <v>10</v>
      </c>
      <c r="D90" s="27">
        <v>119943</v>
      </c>
      <c r="E90" s="156">
        <f t="shared" si="17"/>
        <v>1199430</v>
      </c>
      <c r="F90" s="157">
        <v>0</v>
      </c>
      <c r="G90" s="30">
        <f t="shared" si="18"/>
        <v>1199430</v>
      </c>
      <c r="H90" s="31">
        <f t="shared" si="19"/>
        <v>111058.33333333333</v>
      </c>
      <c r="I90" s="170"/>
      <c r="J90" s="59">
        <f t="shared" si="16"/>
        <v>1110583.3333333333</v>
      </c>
    </row>
    <row r="91" spans="1:10">
      <c r="A91" s="24">
        <v>6</v>
      </c>
      <c r="B91" s="25" t="s">
        <v>29</v>
      </c>
      <c r="C91" s="26"/>
      <c r="D91" s="27">
        <v>94810</v>
      </c>
      <c r="E91" s="28"/>
      <c r="F91" s="29">
        <v>0</v>
      </c>
      <c r="G91" s="30">
        <f t="shared" si="18"/>
        <v>0</v>
      </c>
      <c r="H91" s="31">
        <f t="shared" si="19"/>
        <v>87787.037037037036</v>
      </c>
      <c r="I91" s="31"/>
      <c r="J91" s="59"/>
    </row>
    <row r="92" spans="1:10">
      <c r="A92" s="24">
        <v>7</v>
      </c>
      <c r="B92" s="25" t="s">
        <v>30</v>
      </c>
      <c r="C92" s="34">
        <v>10</v>
      </c>
      <c r="D92" s="27">
        <v>141396</v>
      </c>
      <c r="E92" s="28">
        <f t="shared" ref="E92:E103" si="20">D92*C92</f>
        <v>1413960</v>
      </c>
      <c r="F92" s="29">
        <v>0</v>
      </c>
      <c r="G92" s="30">
        <f t="shared" si="18"/>
        <v>1413960</v>
      </c>
      <c r="H92" s="31">
        <f t="shared" si="19"/>
        <v>130922.22222222222</v>
      </c>
      <c r="I92" s="31"/>
      <c r="J92" s="59">
        <f t="shared" ref="J92:J103" si="21">H92*C92</f>
        <v>1309222.2222222222</v>
      </c>
    </row>
    <row r="93" spans="1:10">
      <c r="A93" s="24">
        <v>8</v>
      </c>
      <c r="B93" s="25" t="s">
        <v>31</v>
      </c>
      <c r="C93" s="26"/>
      <c r="D93" s="27">
        <v>232931</v>
      </c>
      <c r="E93" s="28">
        <f t="shared" si="20"/>
        <v>0</v>
      </c>
      <c r="F93" s="29">
        <v>0</v>
      </c>
      <c r="G93" s="30">
        <f t="shared" si="18"/>
        <v>0</v>
      </c>
      <c r="H93" s="31">
        <f t="shared" si="19"/>
        <v>215676.85185185182</v>
      </c>
      <c r="I93" s="31"/>
      <c r="J93" s="59">
        <f t="shared" si="21"/>
        <v>0</v>
      </c>
    </row>
    <row r="94" spans="1:10">
      <c r="A94" s="24">
        <v>9</v>
      </c>
      <c r="B94" s="36" t="s">
        <v>32</v>
      </c>
      <c r="C94" s="26"/>
      <c r="D94" s="27">
        <v>101534</v>
      </c>
      <c r="E94" s="28">
        <f t="shared" si="20"/>
        <v>0</v>
      </c>
      <c r="F94" s="29">
        <v>0</v>
      </c>
      <c r="G94" s="30">
        <f t="shared" si="18"/>
        <v>0</v>
      </c>
      <c r="H94" s="31">
        <f t="shared" si="19"/>
        <v>94012.962962962964</v>
      </c>
      <c r="I94" s="31"/>
      <c r="J94" s="59">
        <f t="shared" si="21"/>
        <v>0</v>
      </c>
    </row>
    <row r="95" spans="1:10">
      <c r="A95" s="24">
        <v>10</v>
      </c>
      <c r="B95" s="36" t="s">
        <v>33</v>
      </c>
      <c r="C95" s="37"/>
      <c r="D95" s="33">
        <v>110148</v>
      </c>
      <c r="E95" s="28">
        <f t="shared" si="20"/>
        <v>0</v>
      </c>
      <c r="F95" s="29">
        <v>0</v>
      </c>
      <c r="G95" s="30">
        <f t="shared" si="18"/>
        <v>0</v>
      </c>
      <c r="H95" s="31">
        <f t="shared" si="19"/>
        <v>101988.88888888888</v>
      </c>
      <c r="I95" s="31"/>
      <c r="J95" s="59">
        <f t="shared" si="21"/>
        <v>0</v>
      </c>
    </row>
    <row r="96" spans="1:10">
      <c r="A96" s="168">
        <v>11</v>
      </c>
      <c r="B96" s="25" t="s">
        <v>34</v>
      </c>
      <c r="C96" s="37">
        <v>8</v>
      </c>
      <c r="D96" s="27">
        <v>54198</v>
      </c>
      <c r="E96" s="156">
        <f t="shared" si="20"/>
        <v>433584</v>
      </c>
      <c r="F96" s="124">
        <v>0.1</v>
      </c>
      <c r="G96" s="30">
        <f t="shared" si="18"/>
        <v>390225.6</v>
      </c>
      <c r="H96" s="31">
        <f>D96/1.08*0.9</f>
        <v>45165</v>
      </c>
      <c r="I96" s="170"/>
      <c r="J96" s="59">
        <f t="shared" si="21"/>
        <v>361320</v>
      </c>
    </row>
    <row r="97" spans="1:10">
      <c r="A97" s="24">
        <v>12</v>
      </c>
      <c r="B97" s="25" t="s">
        <v>35</v>
      </c>
      <c r="C97" s="37"/>
      <c r="D97" s="27">
        <v>49680</v>
      </c>
      <c r="E97" s="28">
        <f t="shared" si="20"/>
        <v>0</v>
      </c>
      <c r="F97" s="124">
        <v>0.1</v>
      </c>
      <c r="G97" s="30"/>
      <c r="H97" s="169">
        <f>D97/1.08*0.9</f>
        <v>41400</v>
      </c>
      <c r="I97" s="128"/>
      <c r="J97" s="59">
        <f t="shared" si="21"/>
        <v>0</v>
      </c>
    </row>
    <row r="98" spans="1:10">
      <c r="A98" s="24">
        <v>13</v>
      </c>
      <c r="B98" s="25" t="s">
        <v>36</v>
      </c>
      <c r="C98" s="37"/>
      <c r="D98" s="38">
        <v>64152</v>
      </c>
      <c r="E98" s="28">
        <f t="shared" si="20"/>
        <v>0</v>
      </c>
      <c r="F98" s="29">
        <v>0</v>
      </c>
      <c r="G98" s="30">
        <f t="shared" ref="G98:G103" si="22">E98-E98*F98</f>
        <v>0</v>
      </c>
      <c r="H98" s="31">
        <f t="shared" ref="H98:H103" si="23">D98/1.08</f>
        <v>59399.999999999993</v>
      </c>
      <c r="I98" s="31"/>
      <c r="J98" s="59">
        <f t="shared" si="21"/>
        <v>0</v>
      </c>
    </row>
    <row r="99" spans="1:10">
      <c r="A99" s="24">
        <v>14</v>
      </c>
      <c r="B99" s="25" t="s">
        <v>37</v>
      </c>
      <c r="C99" s="37"/>
      <c r="D99" s="38">
        <v>65934</v>
      </c>
      <c r="E99" s="28">
        <f t="shared" si="20"/>
        <v>0</v>
      </c>
      <c r="F99" s="29">
        <v>0</v>
      </c>
      <c r="G99" s="30">
        <f t="shared" si="22"/>
        <v>0</v>
      </c>
      <c r="H99" s="31">
        <f t="shared" si="23"/>
        <v>61049.999999999993</v>
      </c>
      <c r="I99" s="31"/>
      <c r="J99" s="59">
        <f t="shared" si="21"/>
        <v>0</v>
      </c>
    </row>
    <row r="100" spans="1:10">
      <c r="A100" s="24">
        <v>15</v>
      </c>
      <c r="B100" s="25" t="s">
        <v>38</v>
      </c>
      <c r="C100" s="37"/>
      <c r="D100" s="38">
        <v>76626</v>
      </c>
      <c r="E100" s="28">
        <f t="shared" si="20"/>
        <v>0</v>
      </c>
      <c r="F100" s="29">
        <v>0</v>
      </c>
      <c r="G100" s="30">
        <f t="shared" si="22"/>
        <v>0</v>
      </c>
      <c r="H100" s="31">
        <f t="shared" si="23"/>
        <v>70950</v>
      </c>
      <c r="I100" s="31"/>
      <c r="J100" s="59">
        <f t="shared" si="21"/>
        <v>0</v>
      </c>
    </row>
    <row r="101" spans="1:10">
      <c r="A101" s="24">
        <v>16</v>
      </c>
      <c r="B101" s="25" t="s">
        <v>39</v>
      </c>
      <c r="C101" s="37"/>
      <c r="D101" s="38">
        <v>80190</v>
      </c>
      <c r="E101" s="28">
        <f t="shared" si="20"/>
        <v>0</v>
      </c>
      <c r="F101" s="29">
        <v>0</v>
      </c>
      <c r="G101" s="30">
        <f t="shared" si="22"/>
        <v>0</v>
      </c>
      <c r="H101" s="31">
        <f t="shared" si="23"/>
        <v>74250</v>
      </c>
      <c r="I101" s="31"/>
      <c r="J101" s="59">
        <f t="shared" si="21"/>
        <v>0</v>
      </c>
    </row>
    <row r="102" spans="1:10">
      <c r="A102" s="24">
        <v>17</v>
      </c>
      <c r="B102" s="25" t="s">
        <v>40</v>
      </c>
      <c r="C102" s="37"/>
      <c r="D102" s="38">
        <v>113832</v>
      </c>
      <c r="E102" s="28">
        <f t="shared" si="20"/>
        <v>0</v>
      </c>
      <c r="F102" s="29">
        <v>0</v>
      </c>
      <c r="G102" s="30">
        <f t="shared" si="22"/>
        <v>0</v>
      </c>
      <c r="H102" s="31">
        <f t="shared" si="23"/>
        <v>105400</v>
      </c>
      <c r="I102" s="31"/>
      <c r="J102" s="59">
        <f t="shared" si="21"/>
        <v>0</v>
      </c>
    </row>
    <row r="103" spans="1:10">
      <c r="A103" s="24">
        <v>18</v>
      </c>
      <c r="B103" s="25" t="s">
        <v>41</v>
      </c>
      <c r="C103" s="37"/>
      <c r="D103" s="39">
        <v>98010</v>
      </c>
      <c r="E103" s="28">
        <f t="shared" si="20"/>
        <v>0</v>
      </c>
      <c r="F103" s="29">
        <v>0</v>
      </c>
      <c r="G103" s="30">
        <f t="shared" si="22"/>
        <v>0</v>
      </c>
      <c r="H103" s="31">
        <f t="shared" si="23"/>
        <v>90750</v>
      </c>
      <c r="I103" s="31"/>
      <c r="J103" s="59">
        <f t="shared" si="21"/>
        <v>0</v>
      </c>
    </row>
    <row r="104" spans="1:10" ht="17.25">
      <c r="A104" s="40"/>
      <c r="B104" s="41" t="s">
        <v>42</v>
      </c>
      <c r="C104" s="42">
        <f>SUM(C86:C103)</f>
        <v>28</v>
      </c>
      <c r="D104" s="42"/>
      <c r="E104" s="43">
        <f>SUM(E86:E103)</f>
        <v>3046974</v>
      </c>
      <c r="F104" s="43"/>
      <c r="G104" s="44">
        <f>SUM(G86:G103)</f>
        <v>3003615.6</v>
      </c>
      <c r="H104" s="45"/>
      <c r="I104" s="45"/>
      <c r="J104" s="64">
        <f>SUM(J86:J103)</f>
        <v>2781125.5555555555</v>
      </c>
    </row>
    <row r="105" spans="1:10" ht="31.5">
      <c r="A105" s="46"/>
      <c r="B105" s="47"/>
      <c r="C105" s="48"/>
      <c r="D105" s="48"/>
      <c r="E105" s="49"/>
      <c r="F105" s="49"/>
      <c r="G105" s="50"/>
      <c r="H105" s="51"/>
      <c r="I105" s="51"/>
      <c r="J105" s="65">
        <f>J104*0.08</f>
        <v>222490.04444444444</v>
      </c>
    </row>
    <row r="106" spans="1:10" ht="18">
      <c r="A106" s="283" t="s">
        <v>43</v>
      </c>
      <c r="B106" s="283"/>
      <c r="C106" s="284" t="s">
        <v>44</v>
      </c>
      <c r="D106" s="284"/>
      <c r="E106" s="54"/>
      <c r="F106" s="54"/>
      <c r="G106" s="55" t="s">
        <v>45</v>
      </c>
      <c r="H106" s="56"/>
      <c r="I106" s="56"/>
      <c r="J106" s="66">
        <f>SUM(J104:J105)</f>
        <v>3003615.6</v>
      </c>
    </row>
    <row r="108" spans="1:10">
      <c r="B108" s="132" t="s">
        <v>625</v>
      </c>
      <c r="C108" s="132" t="s">
        <v>626</v>
      </c>
      <c r="D108" s="131"/>
      <c r="E108" s="131"/>
      <c r="F108" s="132" t="s">
        <v>512</v>
      </c>
    </row>
    <row r="109" spans="1:10">
      <c r="B109" s="132" t="s">
        <v>627</v>
      </c>
      <c r="C109" s="132" t="s">
        <v>626</v>
      </c>
      <c r="D109" s="131"/>
      <c r="E109" s="131"/>
      <c r="F109" s="132" t="s">
        <v>512</v>
      </c>
    </row>
    <row r="113" spans="1:10" ht="15.75">
      <c r="A113" s="279" t="s">
        <v>0</v>
      </c>
      <c r="B113" s="279"/>
      <c r="C113" s="279"/>
      <c r="D113" s="279"/>
      <c r="E113" s="279"/>
      <c r="F113" s="279"/>
      <c r="G113" s="279"/>
      <c r="H113" s="3"/>
      <c r="I113" s="3"/>
      <c r="J113" s="112"/>
    </row>
    <row r="114" spans="1:10" ht="17.25">
      <c r="A114" s="279" t="s">
        <v>1</v>
      </c>
      <c r="B114" s="279"/>
      <c r="C114" s="279"/>
      <c r="D114" s="279"/>
      <c r="E114" s="279"/>
      <c r="F114" s="279"/>
      <c r="G114" s="279"/>
      <c r="H114" s="3"/>
      <c r="I114" s="3"/>
      <c r="J114" s="58"/>
    </row>
    <row r="115" spans="1:10" ht="15.75">
      <c r="A115" s="279" t="s">
        <v>2</v>
      </c>
      <c r="B115" s="279"/>
      <c r="C115" s="279"/>
      <c r="D115" s="279"/>
      <c r="E115" s="279"/>
      <c r="F115" s="279"/>
      <c r="G115" s="279"/>
      <c r="H115" s="3"/>
      <c r="I115" s="3"/>
      <c r="J115" s="59"/>
    </row>
    <row r="116" spans="1:10" ht="15.75">
      <c r="A116" s="279" t="s">
        <v>4</v>
      </c>
      <c r="B116" s="279"/>
      <c r="C116" s="279"/>
      <c r="D116" s="279"/>
      <c r="E116" s="279"/>
      <c r="F116" s="279"/>
      <c r="G116" s="279"/>
      <c r="H116" s="3"/>
      <c r="I116" s="3"/>
      <c r="J116" s="59"/>
    </row>
    <row r="117" spans="1:10" ht="15.75" customHeight="1">
      <c r="A117" s="280" t="s">
        <v>6</v>
      </c>
      <c r="B117" s="280"/>
      <c r="C117" s="280"/>
      <c r="D117" s="280"/>
      <c r="E117" s="280"/>
      <c r="F117" s="280"/>
      <c r="G117" s="280"/>
      <c r="H117" s="3"/>
      <c r="I117" s="3"/>
      <c r="J117" s="59"/>
    </row>
    <row r="118" spans="1:10" ht="27.75">
      <c r="A118" s="9"/>
      <c r="B118" s="9"/>
      <c r="C118" s="281" t="s">
        <v>367</v>
      </c>
      <c r="D118" s="281"/>
      <c r="E118" s="281"/>
      <c r="F118" s="281"/>
      <c r="G118" s="281"/>
      <c r="H118" s="3"/>
      <c r="I118" s="3"/>
      <c r="J118" s="59"/>
    </row>
    <row r="119" spans="1:10" ht="15.75">
      <c r="A119" s="11" t="s">
        <v>358</v>
      </c>
      <c r="B119" s="12"/>
      <c r="C119" s="13"/>
      <c r="D119" s="286"/>
      <c r="E119" s="286"/>
      <c r="F119" s="286"/>
      <c r="G119" s="286"/>
      <c r="H119" s="15"/>
      <c r="I119" s="15"/>
      <c r="J119" s="59"/>
    </row>
    <row r="120" spans="1:10" ht="15.75">
      <c r="A120" s="11" t="s">
        <v>623</v>
      </c>
      <c r="B120" s="11"/>
      <c r="C120" s="11"/>
      <c r="D120" s="11"/>
      <c r="E120" s="16"/>
      <c r="F120" s="11"/>
      <c r="G120" s="16"/>
      <c r="H120" s="20" t="s">
        <v>161</v>
      </c>
      <c r="I120" s="20"/>
      <c r="J120" s="62"/>
    </row>
    <row r="121" spans="1:10" ht="15.75">
      <c r="A121" s="11" t="s">
        <v>11</v>
      </c>
      <c r="B121" s="289" t="s">
        <v>630</v>
      </c>
      <c r="C121" s="289"/>
      <c r="D121" s="289"/>
      <c r="E121" s="289"/>
      <c r="F121" s="18"/>
      <c r="G121" s="19" t="s">
        <v>13</v>
      </c>
      <c r="H121" s="3"/>
      <c r="I121" s="3"/>
      <c r="J121" s="59"/>
    </row>
    <row r="122" spans="1:10" ht="15.75">
      <c r="A122" s="21" t="s">
        <v>14</v>
      </c>
      <c r="B122" s="21" t="s">
        <v>16</v>
      </c>
      <c r="C122" s="21" t="s">
        <v>17</v>
      </c>
      <c r="D122" s="22" t="s">
        <v>18</v>
      </c>
      <c r="E122" s="23" t="s">
        <v>19</v>
      </c>
      <c r="F122" s="23" t="s">
        <v>20</v>
      </c>
      <c r="G122" s="21" t="s">
        <v>21</v>
      </c>
      <c r="H122" s="3"/>
      <c r="I122" s="3"/>
      <c r="J122" s="59"/>
    </row>
    <row r="123" spans="1:10">
      <c r="A123" s="24">
        <v>1</v>
      </c>
      <c r="B123" s="25" t="s">
        <v>23</v>
      </c>
      <c r="C123" s="26"/>
      <c r="D123" s="27">
        <v>79305</v>
      </c>
      <c r="E123" s="28">
        <f>D123*C123</f>
        <v>0</v>
      </c>
      <c r="F123" s="29">
        <v>0</v>
      </c>
      <c r="G123" s="30">
        <f>E123-E123*F123</f>
        <v>0</v>
      </c>
      <c r="H123" s="31">
        <f>D123/1.08</f>
        <v>73430.555555555547</v>
      </c>
      <c r="I123" s="31"/>
      <c r="J123" s="59">
        <f t="shared" ref="J123:J127" si="24">H123*C123</f>
        <v>0</v>
      </c>
    </row>
    <row r="124" spans="1:10">
      <c r="A124" s="24">
        <v>2</v>
      </c>
      <c r="B124" s="25" t="s">
        <v>25</v>
      </c>
      <c r="C124" s="32"/>
      <c r="D124" s="33">
        <v>128591</v>
      </c>
      <c r="E124" s="28">
        <f t="shared" ref="E124:E127" si="25">D124*C124</f>
        <v>0</v>
      </c>
      <c r="F124" s="29">
        <v>0</v>
      </c>
      <c r="G124" s="30">
        <f t="shared" ref="G124:G133" si="26">E124-E124*F124</f>
        <v>0</v>
      </c>
      <c r="H124" s="31">
        <f t="shared" ref="H124:H132" si="27">D124/1.08</f>
        <v>119065.74074074073</v>
      </c>
      <c r="I124" s="31"/>
      <c r="J124" s="59">
        <f t="shared" si="24"/>
        <v>0</v>
      </c>
    </row>
    <row r="125" spans="1:10">
      <c r="A125" s="24">
        <v>3</v>
      </c>
      <c r="B125" s="25" t="s">
        <v>26</v>
      </c>
      <c r="C125" s="34">
        <v>20</v>
      </c>
      <c r="D125" s="27">
        <v>60043</v>
      </c>
      <c r="E125" s="28">
        <f t="shared" si="25"/>
        <v>1200860</v>
      </c>
      <c r="F125" s="157">
        <v>0</v>
      </c>
      <c r="G125" s="30">
        <f t="shared" si="26"/>
        <v>1200860</v>
      </c>
      <c r="H125" s="31">
        <f t="shared" si="27"/>
        <v>55595.370370370365</v>
      </c>
      <c r="I125" s="128"/>
      <c r="J125" s="59">
        <f t="shared" si="24"/>
        <v>1111907.4074074072</v>
      </c>
    </row>
    <row r="126" spans="1:10">
      <c r="A126" s="24">
        <v>4</v>
      </c>
      <c r="B126" s="25" t="s">
        <v>27</v>
      </c>
      <c r="C126" s="35"/>
      <c r="D126" s="27">
        <v>115781</v>
      </c>
      <c r="E126" s="28">
        <f t="shared" si="25"/>
        <v>0</v>
      </c>
      <c r="F126" s="157">
        <v>0</v>
      </c>
      <c r="G126" s="30">
        <f t="shared" si="26"/>
        <v>0</v>
      </c>
      <c r="H126" s="31">
        <f t="shared" si="27"/>
        <v>107204.62962962962</v>
      </c>
      <c r="I126" s="31"/>
      <c r="J126" s="59">
        <f t="shared" si="24"/>
        <v>0</v>
      </c>
    </row>
    <row r="127" spans="1:10">
      <c r="A127" s="168">
        <v>5</v>
      </c>
      <c r="B127" s="25" t="s">
        <v>28</v>
      </c>
      <c r="C127" s="37"/>
      <c r="D127" s="27">
        <v>119943</v>
      </c>
      <c r="E127" s="156">
        <f t="shared" si="25"/>
        <v>0</v>
      </c>
      <c r="F127" s="157">
        <v>0</v>
      </c>
      <c r="G127" s="30">
        <f t="shared" si="26"/>
        <v>0</v>
      </c>
      <c r="H127" s="31">
        <f t="shared" si="27"/>
        <v>111058.33333333333</v>
      </c>
      <c r="I127" s="170"/>
      <c r="J127" s="59">
        <f t="shared" si="24"/>
        <v>0</v>
      </c>
    </row>
    <row r="128" spans="1:10">
      <c r="A128" s="24">
        <v>6</v>
      </c>
      <c r="B128" s="25" t="s">
        <v>29</v>
      </c>
      <c r="C128" s="26"/>
      <c r="D128" s="27">
        <v>94810</v>
      </c>
      <c r="E128" s="28"/>
      <c r="F128" s="29">
        <v>0</v>
      </c>
      <c r="G128" s="30">
        <f t="shared" si="26"/>
        <v>0</v>
      </c>
      <c r="H128" s="31">
        <f t="shared" si="27"/>
        <v>87787.037037037036</v>
      </c>
      <c r="I128" s="31"/>
      <c r="J128" s="59"/>
    </row>
    <row r="129" spans="1:10">
      <c r="A129" s="24">
        <v>7</v>
      </c>
      <c r="B129" s="25" t="s">
        <v>30</v>
      </c>
      <c r="C129" s="34">
        <v>10</v>
      </c>
      <c r="D129" s="27">
        <v>141396</v>
      </c>
      <c r="E129" s="28">
        <f t="shared" ref="E129:E140" si="28">D129*C129</f>
        <v>1413960</v>
      </c>
      <c r="F129" s="29">
        <v>0</v>
      </c>
      <c r="G129" s="30">
        <f t="shared" si="26"/>
        <v>1413960</v>
      </c>
      <c r="H129" s="31">
        <f t="shared" si="27"/>
        <v>130922.22222222222</v>
      </c>
      <c r="I129" s="31"/>
      <c r="J129" s="59">
        <f t="shared" ref="J129:J140" si="29">H129*C129</f>
        <v>1309222.2222222222</v>
      </c>
    </row>
    <row r="130" spans="1:10">
      <c r="A130" s="24">
        <v>8</v>
      </c>
      <c r="B130" s="25" t="s">
        <v>31</v>
      </c>
      <c r="C130" s="26"/>
      <c r="D130" s="27">
        <v>232931</v>
      </c>
      <c r="E130" s="28">
        <f t="shared" si="28"/>
        <v>0</v>
      </c>
      <c r="F130" s="29">
        <v>0</v>
      </c>
      <c r="G130" s="30">
        <f t="shared" si="26"/>
        <v>0</v>
      </c>
      <c r="H130" s="31">
        <f t="shared" si="27"/>
        <v>215676.85185185182</v>
      </c>
      <c r="I130" s="31"/>
      <c r="J130" s="59">
        <f t="shared" si="29"/>
        <v>0</v>
      </c>
    </row>
    <row r="131" spans="1:10">
      <c r="A131" s="24">
        <v>9</v>
      </c>
      <c r="B131" s="36" t="s">
        <v>32</v>
      </c>
      <c r="C131" s="26"/>
      <c r="D131" s="27">
        <v>101534</v>
      </c>
      <c r="E131" s="28">
        <f t="shared" si="28"/>
        <v>0</v>
      </c>
      <c r="F131" s="29">
        <v>0</v>
      </c>
      <c r="G131" s="30">
        <f t="shared" si="26"/>
        <v>0</v>
      </c>
      <c r="H131" s="31">
        <f t="shared" si="27"/>
        <v>94012.962962962964</v>
      </c>
      <c r="I131" s="31"/>
      <c r="J131" s="59">
        <f t="shared" si="29"/>
        <v>0</v>
      </c>
    </row>
    <row r="132" spans="1:10">
      <c r="A132" s="24">
        <v>10</v>
      </c>
      <c r="B132" s="36" t="s">
        <v>33</v>
      </c>
      <c r="C132" s="37"/>
      <c r="D132" s="33">
        <v>110148</v>
      </c>
      <c r="E132" s="28">
        <f t="shared" si="28"/>
        <v>0</v>
      </c>
      <c r="F132" s="29">
        <v>0</v>
      </c>
      <c r="G132" s="30">
        <f t="shared" si="26"/>
        <v>0</v>
      </c>
      <c r="H132" s="31">
        <f t="shared" si="27"/>
        <v>101988.88888888888</v>
      </c>
      <c r="I132" s="31"/>
      <c r="J132" s="59">
        <f t="shared" si="29"/>
        <v>0</v>
      </c>
    </row>
    <row r="133" spans="1:10">
      <c r="A133" s="168">
        <v>11</v>
      </c>
      <c r="B133" s="25" t="s">
        <v>34</v>
      </c>
      <c r="C133" s="37">
        <v>4</v>
      </c>
      <c r="D133" s="27">
        <v>54198</v>
      </c>
      <c r="E133" s="156">
        <f t="shared" si="28"/>
        <v>216792</v>
      </c>
      <c r="F133" s="124">
        <v>0.1</v>
      </c>
      <c r="G133" s="30">
        <f t="shared" si="26"/>
        <v>195112.8</v>
      </c>
      <c r="H133" s="31">
        <f>D133/1.08*0.9</f>
        <v>45165</v>
      </c>
      <c r="I133" s="170"/>
      <c r="J133" s="59">
        <f t="shared" si="29"/>
        <v>180660</v>
      </c>
    </row>
    <row r="134" spans="1:10">
      <c r="A134" s="24">
        <v>12</v>
      </c>
      <c r="B134" s="25" t="s">
        <v>35</v>
      </c>
      <c r="C134" s="37"/>
      <c r="D134" s="27">
        <v>49680</v>
      </c>
      <c r="E134" s="28">
        <f t="shared" si="28"/>
        <v>0</v>
      </c>
      <c r="F134" s="124">
        <v>0.1</v>
      </c>
      <c r="G134" s="30"/>
      <c r="H134" s="169">
        <f>D134/1.08*0.9</f>
        <v>41400</v>
      </c>
      <c r="I134" s="128"/>
      <c r="J134" s="59">
        <f t="shared" si="29"/>
        <v>0</v>
      </c>
    </row>
    <row r="135" spans="1:10">
      <c r="A135" s="24">
        <v>13</v>
      </c>
      <c r="B135" s="25" t="s">
        <v>36</v>
      </c>
      <c r="C135" s="37"/>
      <c r="D135" s="38">
        <v>64152</v>
      </c>
      <c r="E135" s="28">
        <f t="shared" si="28"/>
        <v>0</v>
      </c>
      <c r="F135" s="29">
        <v>0</v>
      </c>
      <c r="G135" s="30">
        <f t="shared" ref="G135:G140" si="30">E135-E135*F135</f>
        <v>0</v>
      </c>
      <c r="H135" s="31">
        <f t="shared" ref="H135:H140" si="31">D135/1.08</f>
        <v>59399.999999999993</v>
      </c>
      <c r="I135" s="31"/>
      <c r="J135" s="59">
        <f t="shared" si="29"/>
        <v>0</v>
      </c>
    </row>
    <row r="136" spans="1:10">
      <c r="A136" s="24">
        <v>14</v>
      </c>
      <c r="B136" s="25" t="s">
        <v>37</v>
      </c>
      <c r="C136" s="37"/>
      <c r="D136" s="38">
        <v>65934</v>
      </c>
      <c r="E136" s="28">
        <f t="shared" si="28"/>
        <v>0</v>
      </c>
      <c r="F136" s="29">
        <v>0</v>
      </c>
      <c r="G136" s="30">
        <f t="shared" si="30"/>
        <v>0</v>
      </c>
      <c r="H136" s="31">
        <f t="shared" si="31"/>
        <v>61049.999999999993</v>
      </c>
      <c r="I136" s="31"/>
      <c r="J136" s="59">
        <f t="shared" si="29"/>
        <v>0</v>
      </c>
    </row>
    <row r="137" spans="1:10">
      <c r="A137" s="24">
        <v>15</v>
      </c>
      <c r="B137" s="25" t="s">
        <v>38</v>
      </c>
      <c r="C137" s="37"/>
      <c r="D137" s="38">
        <v>76626</v>
      </c>
      <c r="E137" s="28">
        <f t="shared" si="28"/>
        <v>0</v>
      </c>
      <c r="F137" s="29">
        <v>0</v>
      </c>
      <c r="G137" s="30">
        <f t="shared" si="30"/>
        <v>0</v>
      </c>
      <c r="H137" s="31">
        <f t="shared" si="31"/>
        <v>70950</v>
      </c>
      <c r="I137" s="31"/>
      <c r="J137" s="59">
        <f t="shared" si="29"/>
        <v>0</v>
      </c>
    </row>
    <row r="138" spans="1:10">
      <c r="A138" s="24">
        <v>16</v>
      </c>
      <c r="B138" s="25" t="s">
        <v>39</v>
      </c>
      <c r="C138" s="37"/>
      <c r="D138" s="38">
        <v>80190</v>
      </c>
      <c r="E138" s="28">
        <f t="shared" si="28"/>
        <v>0</v>
      </c>
      <c r="F138" s="29">
        <v>0</v>
      </c>
      <c r="G138" s="30">
        <f t="shared" si="30"/>
        <v>0</v>
      </c>
      <c r="H138" s="31">
        <f t="shared" si="31"/>
        <v>74250</v>
      </c>
      <c r="I138" s="31"/>
      <c r="J138" s="59">
        <f t="shared" si="29"/>
        <v>0</v>
      </c>
    </row>
    <row r="139" spans="1:10">
      <c r="A139" s="24">
        <v>17</v>
      </c>
      <c r="B139" s="25" t="s">
        <v>40</v>
      </c>
      <c r="C139" s="37"/>
      <c r="D139" s="38">
        <v>113832</v>
      </c>
      <c r="E139" s="28">
        <f t="shared" si="28"/>
        <v>0</v>
      </c>
      <c r="F139" s="29">
        <v>0</v>
      </c>
      <c r="G139" s="30">
        <f t="shared" si="30"/>
        <v>0</v>
      </c>
      <c r="H139" s="31">
        <f t="shared" si="31"/>
        <v>105400</v>
      </c>
      <c r="I139" s="31"/>
      <c r="J139" s="59">
        <f t="shared" si="29"/>
        <v>0</v>
      </c>
    </row>
    <row r="140" spans="1:10">
      <c r="A140" s="24">
        <v>18</v>
      </c>
      <c r="B140" s="25" t="s">
        <v>41</v>
      </c>
      <c r="C140" s="37"/>
      <c r="D140" s="39">
        <v>98010</v>
      </c>
      <c r="E140" s="28">
        <f t="shared" si="28"/>
        <v>0</v>
      </c>
      <c r="F140" s="29">
        <v>0</v>
      </c>
      <c r="G140" s="30">
        <f t="shared" si="30"/>
        <v>0</v>
      </c>
      <c r="H140" s="31">
        <f t="shared" si="31"/>
        <v>90750</v>
      </c>
      <c r="I140" s="31"/>
      <c r="J140" s="59">
        <f t="shared" si="29"/>
        <v>0</v>
      </c>
    </row>
    <row r="141" spans="1:10" ht="17.25">
      <c r="A141" s="40"/>
      <c r="B141" s="41" t="s">
        <v>42</v>
      </c>
      <c r="C141" s="42">
        <f>SUM(C123:C140)</f>
        <v>34</v>
      </c>
      <c r="D141" s="42"/>
      <c r="E141" s="43">
        <f>SUM(E123:E140)</f>
        <v>2831612</v>
      </c>
      <c r="F141" s="43"/>
      <c r="G141" s="44">
        <f>SUM(G123:G140)</f>
        <v>2809932.8</v>
      </c>
      <c r="H141" s="45"/>
      <c r="I141" s="45"/>
      <c r="J141" s="64">
        <f>SUM(J123:J140)</f>
        <v>2601789.6296296297</v>
      </c>
    </row>
    <row r="142" spans="1:10" ht="31.5">
      <c r="A142" s="46"/>
      <c r="B142" s="47"/>
      <c r="C142" s="48"/>
      <c r="D142" s="48"/>
      <c r="E142" s="49"/>
      <c r="F142" s="49"/>
      <c r="G142" s="50"/>
      <c r="H142" s="51"/>
      <c r="I142" s="51"/>
      <c r="J142" s="65">
        <f>J141*0.08</f>
        <v>208143.17037037038</v>
      </c>
    </row>
    <row r="143" spans="1:10" ht="18">
      <c r="A143" s="283" t="s">
        <v>43</v>
      </c>
      <c r="B143" s="283"/>
      <c r="C143" s="284" t="s">
        <v>44</v>
      </c>
      <c r="D143" s="284"/>
      <c r="E143" s="54"/>
      <c r="F143" s="54"/>
      <c r="G143" s="55" t="s">
        <v>45</v>
      </c>
      <c r="H143" s="56"/>
      <c r="I143" s="56"/>
      <c r="J143" s="66">
        <f>SUM(J141:J142)</f>
        <v>2809932.8</v>
      </c>
    </row>
    <row r="145" spans="1:10">
      <c r="B145" s="132" t="s">
        <v>625</v>
      </c>
      <c r="C145" s="132" t="s">
        <v>626</v>
      </c>
      <c r="D145" s="131"/>
      <c r="E145" s="131"/>
      <c r="F145" s="132" t="s">
        <v>512</v>
      </c>
    </row>
    <row r="146" spans="1:10">
      <c r="B146" s="132" t="s">
        <v>627</v>
      </c>
      <c r="C146" s="132" t="s">
        <v>626</v>
      </c>
      <c r="D146" s="131"/>
      <c r="E146" s="131"/>
      <c r="F146" s="132" t="s">
        <v>512</v>
      </c>
    </row>
    <row r="150" spans="1:10" ht="15.75">
      <c r="A150" s="279" t="s">
        <v>0</v>
      </c>
      <c r="B150" s="279"/>
      <c r="C150" s="279"/>
      <c r="D150" s="279"/>
      <c r="E150" s="279"/>
      <c r="F150" s="279"/>
      <c r="G150" s="279"/>
      <c r="H150" s="3"/>
      <c r="I150" s="3"/>
      <c r="J150" s="112"/>
    </row>
    <row r="151" spans="1:10" ht="17.25">
      <c r="A151" s="279" t="s">
        <v>1</v>
      </c>
      <c r="B151" s="279"/>
      <c r="C151" s="279"/>
      <c r="D151" s="279"/>
      <c r="E151" s="279"/>
      <c r="F151" s="279"/>
      <c r="G151" s="279"/>
      <c r="H151" s="3"/>
      <c r="I151" s="3"/>
      <c r="J151" s="58"/>
    </row>
    <row r="152" spans="1:10" ht="15.75">
      <c r="A152" s="279" t="s">
        <v>2</v>
      </c>
      <c r="B152" s="279"/>
      <c r="C152" s="279"/>
      <c r="D152" s="279"/>
      <c r="E152" s="279"/>
      <c r="F152" s="279"/>
      <c r="G152" s="279"/>
      <c r="H152" s="3"/>
      <c r="I152" s="3"/>
      <c r="J152" s="59"/>
    </row>
    <row r="153" spans="1:10" ht="15.75">
      <c r="A153" s="279" t="s">
        <v>4</v>
      </c>
      <c r="B153" s="279"/>
      <c r="C153" s="279"/>
      <c r="D153" s="279"/>
      <c r="E153" s="279"/>
      <c r="F153" s="279"/>
      <c r="G153" s="279"/>
      <c r="H153" s="3"/>
      <c r="I153" s="3"/>
      <c r="J153" s="59"/>
    </row>
    <row r="154" spans="1:10" ht="15.75" customHeight="1">
      <c r="A154" s="280" t="s">
        <v>6</v>
      </c>
      <c r="B154" s="280"/>
      <c r="C154" s="280"/>
      <c r="D154" s="280"/>
      <c r="E154" s="280"/>
      <c r="F154" s="280"/>
      <c r="G154" s="280"/>
      <c r="H154" s="3"/>
      <c r="I154" s="3"/>
      <c r="J154" s="59"/>
    </row>
    <row r="155" spans="1:10" ht="27.75">
      <c r="A155" s="9"/>
      <c r="B155" s="9"/>
      <c r="C155" s="281" t="s">
        <v>367</v>
      </c>
      <c r="D155" s="281"/>
      <c r="E155" s="281"/>
      <c r="F155" s="281"/>
      <c r="G155" s="281"/>
      <c r="H155" s="3"/>
      <c r="I155" s="3"/>
      <c r="J155" s="59"/>
    </row>
    <row r="156" spans="1:10" ht="15.75">
      <c r="A156" s="11" t="s">
        <v>358</v>
      </c>
      <c r="B156" s="12"/>
      <c r="C156" s="13"/>
      <c r="D156" s="286"/>
      <c r="E156" s="286"/>
      <c r="F156" s="286"/>
      <c r="G156" s="286"/>
      <c r="H156" s="15"/>
      <c r="I156" s="15"/>
      <c r="J156" s="59"/>
    </row>
    <row r="157" spans="1:10" ht="15.75">
      <c r="A157" s="11" t="s">
        <v>623</v>
      </c>
      <c r="B157" s="11"/>
      <c r="C157" s="11"/>
      <c r="D157" s="11"/>
      <c r="E157" s="16"/>
      <c r="F157" s="11"/>
      <c r="G157" s="16"/>
      <c r="H157" s="20" t="s">
        <v>161</v>
      </c>
      <c r="I157" s="20"/>
      <c r="J157" s="62"/>
    </row>
    <row r="158" spans="1:10" ht="15.75">
      <c r="A158" s="11" t="s">
        <v>11</v>
      </c>
      <c r="B158" s="289" t="s">
        <v>631</v>
      </c>
      <c r="C158" s="289"/>
      <c r="D158" s="289"/>
      <c r="E158" s="289"/>
      <c r="F158" s="18"/>
      <c r="G158" s="19" t="s">
        <v>13</v>
      </c>
      <c r="H158" s="3"/>
      <c r="I158" s="3"/>
      <c r="J158" s="59"/>
    </row>
    <row r="159" spans="1:10" ht="15.75">
      <c r="A159" s="21" t="s">
        <v>14</v>
      </c>
      <c r="B159" s="21" t="s">
        <v>16</v>
      </c>
      <c r="C159" s="21" t="s">
        <v>17</v>
      </c>
      <c r="D159" s="22" t="s">
        <v>18</v>
      </c>
      <c r="E159" s="23" t="s">
        <v>19</v>
      </c>
      <c r="F159" s="23" t="s">
        <v>20</v>
      </c>
      <c r="G159" s="21" t="s">
        <v>21</v>
      </c>
      <c r="H159" s="3"/>
      <c r="I159" s="3"/>
      <c r="J159" s="59"/>
    </row>
    <row r="160" spans="1:10">
      <c r="A160" s="24">
        <v>1</v>
      </c>
      <c r="B160" s="25" t="s">
        <v>23</v>
      </c>
      <c r="C160" s="26"/>
      <c r="D160" s="27">
        <v>79305</v>
      </c>
      <c r="E160" s="28">
        <f>D160*C160</f>
        <v>0</v>
      </c>
      <c r="F160" s="29">
        <v>0</v>
      </c>
      <c r="G160" s="30">
        <f>E160-E160*F160</f>
        <v>0</v>
      </c>
      <c r="H160" s="31">
        <f>D160/1.08</f>
        <v>73430.555555555547</v>
      </c>
      <c r="I160" s="31"/>
      <c r="J160" s="59">
        <f t="shared" ref="J160:J164" si="32">H160*C160</f>
        <v>0</v>
      </c>
    </row>
    <row r="161" spans="1:10">
      <c r="A161" s="24">
        <v>2</v>
      </c>
      <c r="B161" s="25" t="s">
        <v>25</v>
      </c>
      <c r="C161" s="32"/>
      <c r="D161" s="33">
        <v>128591</v>
      </c>
      <c r="E161" s="28">
        <f t="shared" ref="E161:E164" si="33">D161*C161</f>
        <v>0</v>
      </c>
      <c r="F161" s="29">
        <v>0</v>
      </c>
      <c r="G161" s="30">
        <f t="shared" ref="G161:G170" si="34">E161-E161*F161</f>
        <v>0</v>
      </c>
      <c r="H161" s="31">
        <f t="shared" ref="H161:H169" si="35">D161/1.08</f>
        <v>119065.74074074073</v>
      </c>
      <c r="I161" s="31"/>
      <c r="J161" s="59">
        <f t="shared" si="32"/>
        <v>0</v>
      </c>
    </row>
    <row r="162" spans="1:10">
      <c r="A162" s="24">
        <v>3</v>
      </c>
      <c r="B162" s="25" t="s">
        <v>26</v>
      </c>
      <c r="C162" s="34"/>
      <c r="D162" s="27">
        <v>60043</v>
      </c>
      <c r="E162" s="28">
        <f t="shared" si="33"/>
        <v>0</v>
      </c>
      <c r="F162" s="157">
        <v>0</v>
      </c>
      <c r="G162" s="30">
        <f t="shared" si="34"/>
        <v>0</v>
      </c>
      <c r="H162" s="31">
        <f t="shared" si="35"/>
        <v>55595.370370370365</v>
      </c>
      <c r="I162" s="128"/>
      <c r="J162" s="59">
        <f t="shared" si="32"/>
        <v>0</v>
      </c>
    </row>
    <row r="163" spans="1:10">
      <c r="A163" s="24">
        <v>4</v>
      </c>
      <c r="B163" s="25" t="s">
        <v>27</v>
      </c>
      <c r="C163" s="35"/>
      <c r="D163" s="27">
        <v>115781</v>
      </c>
      <c r="E163" s="28">
        <f t="shared" si="33"/>
        <v>0</v>
      </c>
      <c r="F163" s="157">
        <v>0</v>
      </c>
      <c r="G163" s="30">
        <f t="shared" si="34"/>
        <v>0</v>
      </c>
      <c r="H163" s="31">
        <f t="shared" si="35"/>
        <v>107204.62962962962</v>
      </c>
      <c r="I163" s="31"/>
      <c r="J163" s="59">
        <f t="shared" si="32"/>
        <v>0</v>
      </c>
    </row>
    <row r="164" spans="1:10">
      <c r="A164" s="168">
        <v>5</v>
      </c>
      <c r="B164" s="25" t="s">
        <v>28</v>
      </c>
      <c r="C164" s="37"/>
      <c r="D164" s="27">
        <v>119943</v>
      </c>
      <c r="E164" s="156">
        <f t="shared" si="33"/>
        <v>0</v>
      </c>
      <c r="F164" s="157">
        <v>0</v>
      </c>
      <c r="G164" s="30">
        <f t="shared" si="34"/>
        <v>0</v>
      </c>
      <c r="H164" s="31">
        <f t="shared" si="35"/>
        <v>111058.33333333333</v>
      </c>
      <c r="I164" s="170"/>
      <c r="J164" s="59">
        <f t="shared" si="32"/>
        <v>0</v>
      </c>
    </row>
    <row r="165" spans="1:10">
      <c r="A165" s="24">
        <v>6</v>
      </c>
      <c r="B165" s="25" t="s">
        <v>29</v>
      </c>
      <c r="C165" s="26"/>
      <c r="D165" s="27">
        <v>94810</v>
      </c>
      <c r="E165" s="28"/>
      <c r="F165" s="29">
        <v>0</v>
      </c>
      <c r="G165" s="30">
        <f t="shared" si="34"/>
        <v>0</v>
      </c>
      <c r="H165" s="31">
        <f t="shared" si="35"/>
        <v>87787.037037037036</v>
      </c>
      <c r="I165" s="31"/>
      <c r="J165" s="59"/>
    </row>
    <row r="166" spans="1:10">
      <c r="A166" s="24">
        <v>7</v>
      </c>
      <c r="B166" s="25" t="s">
        <v>30</v>
      </c>
      <c r="C166" s="34"/>
      <c r="D166" s="27">
        <v>141396</v>
      </c>
      <c r="E166" s="28">
        <f t="shared" ref="E166:E177" si="36">D166*C166</f>
        <v>0</v>
      </c>
      <c r="F166" s="29">
        <v>0</v>
      </c>
      <c r="G166" s="30">
        <f t="shared" si="34"/>
        <v>0</v>
      </c>
      <c r="H166" s="31">
        <f t="shared" si="35"/>
        <v>130922.22222222222</v>
      </c>
      <c r="I166" s="31"/>
      <c r="J166" s="59">
        <f t="shared" ref="J166:J177" si="37">H166*C166</f>
        <v>0</v>
      </c>
    </row>
    <row r="167" spans="1:10">
      <c r="A167" s="24">
        <v>8</v>
      </c>
      <c r="B167" s="25" t="s">
        <v>31</v>
      </c>
      <c r="C167" s="26"/>
      <c r="D167" s="27">
        <v>232931</v>
      </c>
      <c r="E167" s="28">
        <f t="shared" si="36"/>
        <v>0</v>
      </c>
      <c r="F167" s="29">
        <v>0</v>
      </c>
      <c r="G167" s="30">
        <f t="shared" si="34"/>
        <v>0</v>
      </c>
      <c r="H167" s="31">
        <f t="shared" si="35"/>
        <v>215676.85185185182</v>
      </c>
      <c r="I167" s="31"/>
      <c r="J167" s="59">
        <f t="shared" si="37"/>
        <v>0</v>
      </c>
    </row>
    <row r="168" spans="1:10">
      <c r="A168" s="24">
        <v>9</v>
      </c>
      <c r="B168" s="36" t="s">
        <v>32</v>
      </c>
      <c r="C168" s="26"/>
      <c r="D168" s="27">
        <v>101534</v>
      </c>
      <c r="E168" s="28">
        <f t="shared" si="36"/>
        <v>0</v>
      </c>
      <c r="F168" s="29">
        <v>0</v>
      </c>
      <c r="G168" s="30">
        <f t="shared" si="34"/>
        <v>0</v>
      </c>
      <c r="H168" s="31">
        <f t="shared" si="35"/>
        <v>94012.962962962964</v>
      </c>
      <c r="I168" s="31"/>
      <c r="J168" s="59">
        <f t="shared" si="37"/>
        <v>0</v>
      </c>
    </row>
    <row r="169" spans="1:10">
      <c r="A169" s="24">
        <v>10</v>
      </c>
      <c r="B169" s="36" t="s">
        <v>33</v>
      </c>
      <c r="C169" s="37"/>
      <c r="D169" s="33">
        <v>110148</v>
      </c>
      <c r="E169" s="28">
        <f t="shared" si="36"/>
        <v>0</v>
      </c>
      <c r="F169" s="29">
        <v>0</v>
      </c>
      <c r="G169" s="30">
        <f t="shared" si="34"/>
        <v>0</v>
      </c>
      <c r="H169" s="31">
        <f t="shared" si="35"/>
        <v>101988.88888888888</v>
      </c>
      <c r="I169" s="31"/>
      <c r="J169" s="59">
        <f t="shared" si="37"/>
        <v>0</v>
      </c>
    </row>
    <row r="170" spans="1:10">
      <c r="A170" s="168">
        <v>11</v>
      </c>
      <c r="B170" s="25" t="s">
        <v>34</v>
      </c>
      <c r="C170" s="37">
        <v>8</v>
      </c>
      <c r="D170" s="27">
        <v>54198</v>
      </c>
      <c r="E170" s="156">
        <f t="shared" si="36"/>
        <v>433584</v>
      </c>
      <c r="F170" s="124">
        <v>0.1</v>
      </c>
      <c r="G170" s="30">
        <f t="shared" si="34"/>
        <v>390225.6</v>
      </c>
      <c r="H170" s="31">
        <f>D170/1.08*0.9</f>
        <v>45165</v>
      </c>
      <c r="I170" s="170"/>
      <c r="J170" s="59">
        <f t="shared" si="37"/>
        <v>361320</v>
      </c>
    </row>
    <row r="171" spans="1:10">
      <c r="A171" s="24">
        <v>12</v>
      </c>
      <c r="B171" s="25" t="s">
        <v>35</v>
      </c>
      <c r="C171" s="37">
        <v>10</v>
      </c>
      <c r="D171" s="27">
        <v>49680</v>
      </c>
      <c r="E171" s="28">
        <f t="shared" si="36"/>
        <v>496800</v>
      </c>
      <c r="F171" s="124">
        <v>0.1</v>
      </c>
      <c r="G171" s="30"/>
      <c r="H171" s="169">
        <f>D171/1.08*0.9</f>
        <v>41400</v>
      </c>
      <c r="I171" s="128"/>
      <c r="J171" s="59">
        <f t="shared" si="37"/>
        <v>414000</v>
      </c>
    </row>
    <row r="172" spans="1:10">
      <c r="A172" s="24">
        <v>13</v>
      </c>
      <c r="B172" s="25" t="s">
        <v>36</v>
      </c>
      <c r="C172" s="37"/>
      <c r="D172" s="38">
        <v>64152</v>
      </c>
      <c r="E172" s="28">
        <f t="shared" si="36"/>
        <v>0</v>
      </c>
      <c r="F172" s="29">
        <v>0</v>
      </c>
      <c r="G172" s="30">
        <f t="shared" ref="G172:G177" si="38">E172-E172*F172</f>
        <v>0</v>
      </c>
      <c r="H172" s="31">
        <f t="shared" ref="H172:H177" si="39">D172/1.08</f>
        <v>59399.999999999993</v>
      </c>
      <c r="I172" s="31"/>
      <c r="J172" s="59">
        <f t="shared" si="37"/>
        <v>0</v>
      </c>
    </row>
    <row r="173" spans="1:10">
      <c r="A173" s="24">
        <v>14</v>
      </c>
      <c r="B173" s="25" t="s">
        <v>37</v>
      </c>
      <c r="C173" s="37"/>
      <c r="D173" s="38">
        <v>65934</v>
      </c>
      <c r="E173" s="28">
        <f t="shared" si="36"/>
        <v>0</v>
      </c>
      <c r="F173" s="29">
        <v>0</v>
      </c>
      <c r="G173" s="30">
        <f t="shared" si="38"/>
        <v>0</v>
      </c>
      <c r="H173" s="31">
        <f t="shared" si="39"/>
        <v>61049.999999999993</v>
      </c>
      <c r="I173" s="31"/>
      <c r="J173" s="59">
        <f t="shared" si="37"/>
        <v>0</v>
      </c>
    </row>
    <row r="174" spans="1:10">
      <c r="A174" s="24">
        <v>15</v>
      </c>
      <c r="B174" s="25" t="s">
        <v>38</v>
      </c>
      <c r="C174" s="37"/>
      <c r="D174" s="38">
        <v>76626</v>
      </c>
      <c r="E174" s="28">
        <f t="shared" si="36"/>
        <v>0</v>
      </c>
      <c r="F174" s="29">
        <v>0</v>
      </c>
      <c r="G174" s="30">
        <f t="shared" si="38"/>
        <v>0</v>
      </c>
      <c r="H174" s="31">
        <f t="shared" si="39"/>
        <v>70950</v>
      </c>
      <c r="I174" s="31"/>
      <c r="J174" s="59">
        <f t="shared" si="37"/>
        <v>0</v>
      </c>
    </row>
    <row r="175" spans="1:10">
      <c r="A175" s="24">
        <v>16</v>
      </c>
      <c r="B175" s="25" t="s">
        <v>39</v>
      </c>
      <c r="C175" s="37"/>
      <c r="D175" s="38">
        <v>80190</v>
      </c>
      <c r="E175" s="28">
        <f t="shared" si="36"/>
        <v>0</v>
      </c>
      <c r="F175" s="29">
        <v>0</v>
      </c>
      <c r="G175" s="30">
        <f t="shared" si="38"/>
        <v>0</v>
      </c>
      <c r="H175" s="31">
        <f t="shared" si="39"/>
        <v>74250</v>
      </c>
      <c r="I175" s="31"/>
      <c r="J175" s="59">
        <f t="shared" si="37"/>
        <v>0</v>
      </c>
    </row>
    <row r="176" spans="1:10">
      <c r="A176" s="24">
        <v>17</v>
      </c>
      <c r="B176" s="25" t="s">
        <v>40</v>
      </c>
      <c r="C176" s="37"/>
      <c r="D176" s="38">
        <v>113832</v>
      </c>
      <c r="E176" s="28">
        <f t="shared" si="36"/>
        <v>0</v>
      </c>
      <c r="F176" s="29">
        <v>0</v>
      </c>
      <c r="G176" s="30">
        <f t="shared" si="38"/>
        <v>0</v>
      </c>
      <c r="H176" s="31">
        <f t="shared" si="39"/>
        <v>105400</v>
      </c>
      <c r="I176" s="31"/>
      <c r="J176" s="59">
        <f t="shared" si="37"/>
        <v>0</v>
      </c>
    </row>
    <row r="177" spans="1:10">
      <c r="A177" s="24">
        <v>18</v>
      </c>
      <c r="B177" s="25" t="s">
        <v>41</v>
      </c>
      <c r="C177" s="37"/>
      <c r="D177" s="39">
        <v>98010</v>
      </c>
      <c r="E177" s="28">
        <f t="shared" si="36"/>
        <v>0</v>
      </c>
      <c r="F177" s="29">
        <v>0</v>
      </c>
      <c r="G177" s="30">
        <f t="shared" si="38"/>
        <v>0</v>
      </c>
      <c r="H177" s="31">
        <f t="shared" si="39"/>
        <v>90750</v>
      </c>
      <c r="I177" s="31"/>
      <c r="J177" s="59">
        <f t="shared" si="37"/>
        <v>0</v>
      </c>
    </row>
    <row r="178" spans="1:10" ht="17.25">
      <c r="A178" s="40"/>
      <c r="B178" s="41" t="s">
        <v>42</v>
      </c>
      <c r="C178" s="42">
        <f>SUM(C160:C177)</f>
        <v>18</v>
      </c>
      <c r="D178" s="42"/>
      <c r="E178" s="43">
        <f>SUM(E160:E177)</f>
        <v>930384</v>
      </c>
      <c r="F178" s="43"/>
      <c r="G178" s="44">
        <f>SUM(G160:G177)</f>
        <v>390225.6</v>
      </c>
      <c r="H178" s="45"/>
      <c r="I178" s="45"/>
      <c r="J178" s="64">
        <f>SUM(J160:J177)</f>
        <v>775320</v>
      </c>
    </row>
    <row r="179" spans="1:10" ht="31.5">
      <c r="A179" s="46"/>
      <c r="B179" s="47"/>
      <c r="C179" s="48"/>
      <c r="D179" s="48"/>
      <c r="E179" s="49"/>
      <c r="F179" s="49"/>
      <c r="G179" s="50"/>
      <c r="H179" s="51"/>
      <c r="I179" s="51"/>
      <c r="J179" s="65">
        <f>J178*0.08</f>
        <v>62025.599999999999</v>
      </c>
    </row>
    <row r="180" spans="1:10" ht="18">
      <c r="A180" s="283" t="s">
        <v>43</v>
      </c>
      <c r="B180" s="283"/>
      <c r="C180" s="284" t="s">
        <v>44</v>
      </c>
      <c r="D180" s="284"/>
      <c r="E180" s="54"/>
      <c r="F180" s="54"/>
      <c r="G180" s="55" t="s">
        <v>45</v>
      </c>
      <c r="H180" s="56"/>
      <c r="I180" s="56"/>
      <c r="J180" s="66">
        <f>SUM(J178:J179)</f>
        <v>837345.6</v>
      </c>
    </row>
    <row r="182" spans="1:10">
      <c r="B182" s="132" t="s">
        <v>625</v>
      </c>
      <c r="C182" s="132" t="s">
        <v>626</v>
      </c>
      <c r="D182" s="131"/>
      <c r="E182" s="131"/>
      <c r="F182" s="132" t="s">
        <v>512</v>
      </c>
    </row>
    <row r="183" spans="1:10">
      <c r="B183" s="132" t="s">
        <v>627</v>
      </c>
      <c r="C183" s="132" t="s">
        <v>626</v>
      </c>
      <c r="D183" s="131"/>
      <c r="E183" s="131"/>
      <c r="F183" s="132" t="s">
        <v>512</v>
      </c>
    </row>
    <row r="187" spans="1:10" ht="15.75">
      <c r="A187" s="279" t="s">
        <v>0</v>
      </c>
      <c r="B187" s="279"/>
      <c r="C187" s="279"/>
      <c r="D187" s="279"/>
      <c r="E187" s="279"/>
      <c r="F187" s="279"/>
      <c r="G187" s="279"/>
      <c r="H187" s="3"/>
      <c r="I187" s="3"/>
      <c r="J187" s="112"/>
    </row>
    <row r="188" spans="1:10" ht="17.25">
      <c r="A188" s="279" t="s">
        <v>1</v>
      </c>
      <c r="B188" s="279"/>
      <c r="C188" s="279"/>
      <c r="D188" s="279"/>
      <c r="E188" s="279"/>
      <c r="F188" s="279"/>
      <c r="G188" s="279"/>
      <c r="H188" s="3"/>
      <c r="I188" s="3"/>
      <c r="J188" s="58"/>
    </row>
    <row r="189" spans="1:10" ht="15.75">
      <c r="A189" s="279" t="s">
        <v>2</v>
      </c>
      <c r="B189" s="279"/>
      <c r="C189" s="279"/>
      <c r="D189" s="279"/>
      <c r="E189" s="279"/>
      <c r="F189" s="279"/>
      <c r="G189" s="279"/>
      <c r="H189" s="3"/>
      <c r="I189" s="3"/>
      <c r="J189" s="59"/>
    </row>
    <row r="190" spans="1:10" ht="15.75">
      <c r="A190" s="279" t="s">
        <v>4</v>
      </c>
      <c r="B190" s="279"/>
      <c r="C190" s="279"/>
      <c r="D190" s="279"/>
      <c r="E190" s="279"/>
      <c r="F190" s="279"/>
      <c r="G190" s="279"/>
      <c r="H190" s="3"/>
      <c r="I190" s="3"/>
      <c r="J190" s="59"/>
    </row>
    <row r="191" spans="1:10" ht="15.75" customHeight="1">
      <c r="A191" s="280" t="s">
        <v>6</v>
      </c>
      <c r="B191" s="280"/>
      <c r="C191" s="280"/>
      <c r="D191" s="280"/>
      <c r="E191" s="280"/>
      <c r="F191" s="280"/>
      <c r="G191" s="280"/>
      <c r="H191" s="3"/>
      <c r="I191" s="3"/>
      <c r="J191" s="59"/>
    </row>
    <row r="192" spans="1:10" ht="27.75">
      <c r="A192" s="9"/>
      <c r="B192" s="9"/>
      <c r="C192" s="281" t="s">
        <v>367</v>
      </c>
      <c r="D192" s="281"/>
      <c r="E192" s="281"/>
      <c r="F192" s="281"/>
      <c r="G192" s="281"/>
      <c r="H192" s="3"/>
      <c r="I192" s="3"/>
      <c r="J192" s="59"/>
    </row>
    <row r="193" spans="1:10" ht="15.75">
      <c r="A193" s="11" t="s">
        <v>358</v>
      </c>
      <c r="B193" s="12"/>
      <c r="C193" s="13"/>
      <c r="D193" s="286"/>
      <c r="E193" s="286"/>
      <c r="F193" s="286"/>
      <c r="G193" s="286"/>
      <c r="H193" s="15"/>
      <c r="I193" s="15"/>
      <c r="J193" s="59"/>
    </row>
    <row r="194" spans="1:10" ht="15.75">
      <c r="A194" s="11" t="s">
        <v>623</v>
      </c>
      <c r="B194" s="11"/>
      <c r="C194" s="11"/>
      <c r="D194" s="11"/>
      <c r="E194" s="16"/>
      <c r="F194" s="11"/>
      <c r="G194" s="16"/>
      <c r="H194" s="20" t="s">
        <v>161</v>
      </c>
      <c r="I194" s="20"/>
      <c r="J194" s="62"/>
    </row>
    <row r="195" spans="1:10" ht="15.75">
      <c r="A195" s="11" t="s">
        <v>11</v>
      </c>
      <c r="B195" s="289" t="s">
        <v>632</v>
      </c>
      <c r="C195" s="289"/>
      <c r="D195" s="289"/>
      <c r="E195" s="289"/>
      <c r="F195" s="18"/>
      <c r="G195" s="19" t="s">
        <v>13</v>
      </c>
      <c r="H195" s="3"/>
      <c r="I195" s="3"/>
      <c r="J195" s="59"/>
    </row>
    <row r="196" spans="1:10" ht="15.75">
      <c r="A196" s="21" t="s">
        <v>14</v>
      </c>
      <c r="B196" s="21" t="s">
        <v>16</v>
      </c>
      <c r="C196" s="21" t="s">
        <v>17</v>
      </c>
      <c r="D196" s="22" t="s">
        <v>18</v>
      </c>
      <c r="E196" s="23" t="s">
        <v>19</v>
      </c>
      <c r="F196" s="23" t="s">
        <v>20</v>
      </c>
      <c r="G196" s="21" t="s">
        <v>21</v>
      </c>
      <c r="H196" s="3"/>
      <c r="I196" s="3"/>
      <c r="J196" s="59"/>
    </row>
    <row r="197" spans="1:10">
      <c r="A197" s="24">
        <v>1</v>
      </c>
      <c r="B197" s="25" t="s">
        <v>23</v>
      </c>
      <c r="C197" s="26"/>
      <c r="D197" s="27">
        <v>79305</v>
      </c>
      <c r="E197" s="28">
        <f>D197*C197</f>
        <v>0</v>
      </c>
      <c r="F197" s="29">
        <v>0</v>
      </c>
      <c r="G197" s="30">
        <f>E197-E197*F197</f>
        <v>0</v>
      </c>
      <c r="H197" s="31">
        <f>D197/1.08</f>
        <v>73430.555555555547</v>
      </c>
      <c r="I197" s="31"/>
      <c r="J197" s="59">
        <f t="shared" ref="J197:J201" si="40">H197*C197</f>
        <v>0</v>
      </c>
    </row>
    <row r="198" spans="1:10">
      <c r="A198" s="24">
        <v>2</v>
      </c>
      <c r="B198" s="25" t="s">
        <v>25</v>
      </c>
      <c r="C198" s="32"/>
      <c r="D198" s="33">
        <v>128591</v>
      </c>
      <c r="E198" s="28">
        <f t="shared" ref="E198:E201" si="41">D198*C198</f>
        <v>0</v>
      </c>
      <c r="F198" s="29">
        <v>0</v>
      </c>
      <c r="G198" s="30">
        <f t="shared" ref="G198:G207" si="42">E198-E198*F198</f>
        <v>0</v>
      </c>
      <c r="H198" s="31">
        <f t="shared" ref="H198:H206" si="43">D198/1.08</f>
        <v>119065.74074074073</v>
      </c>
      <c r="I198" s="31"/>
      <c r="J198" s="59">
        <f t="shared" si="40"/>
        <v>0</v>
      </c>
    </row>
    <row r="199" spans="1:10">
      <c r="A199" s="24">
        <v>3</v>
      </c>
      <c r="B199" s="25" t="s">
        <v>26</v>
      </c>
      <c r="C199" s="34">
        <v>20</v>
      </c>
      <c r="D199" s="27">
        <v>60043</v>
      </c>
      <c r="E199" s="28">
        <f t="shared" si="41"/>
        <v>1200860</v>
      </c>
      <c r="F199" s="157">
        <v>0</v>
      </c>
      <c r="G199" s="30">
        <f t="shared" si="42"/>
        <v>1200860</v>
      </c>
      <c r="H199" s="31">
        <f t="shared" si="43"/>
        <v>55595.370370370365</v>
      </c>
      <c r="I199" s="128"/>
      <c r="J199" s="59">
        <f t="shared" si="40"/>
        <v>1111907.4074074072</v>
      </c>
    </row>
    <row r="200" spans="1:10">
      <c r="A200" s="24">
        <v>4</v>
      </c>
      <c r="B200" s="25" t="s">
        <v>27</v>
      </c>
      <c r="C200" s="35"/>
      <c r="D200" s="27">
        <v>115781</v>
      </c>
      <c r="E200" s="28">
        <f t="shared" si="41"/>
        <v>0</v>
      </c>
      <c r="F200" s="157">
        <v>0</v>
      </c>
      <c r="G200" s="30">
        <f t="shared" si="42"/>
        <v>0</v>
      </c>
      <c r="H200" s="31">
        <f t="shared" si="43"/>
        <v>107204.62962962962</v>
      </c>
      <c r="I200" s="31"/>
      <c r="J200" s="59">
        <f t="shared" si="40"/>
        <v>0</v>
      </c>
    </row>
    <row r="201" spans="1:10">
      <c r="A201" s="168">
        <v>5</v>
      </c>
      <c r="B201" s="25" t="s">
        <v>28</v>
      </c>
      <c r="C201" s="37">
        <v>20</v>
      </c>
      <c r="D201" s="27">
        <v>119943</v>
      </c>
      <c r="E201" s="156">
        <f t="shared" si="41"/>
        <v>2398860</v>
      </c>
      <c r="F201" s="157">
        <v>0</v>
      </c>
      <c r="G201" s="30">
        <f t="shared" si="42"/>
        <v>2398860</v>
      </c>
      <c r="H201" s="31">
        <f t="shared" si="43"/>
        <v>111058.33333333333</v>
      </c>
      <c r="I201" s="170"/>
      <c r="J201" s="59">
        <f t="shared" si="40"/>
        <v>2221166.6666666665</v>
      </c>
    </row>
    <row r="202" spans="1:10">
      <c r="A202" s="24">
        <v>6</v>
      </c>
      <c r="B202" s="25" t="s">
        <v>29</v>
      </c>
      <c r="C202" s="26"/>
      <c r="D202" s="27">
        <v>94810</v>
      </c>
      <c r="E202" s="28"/>
      <c r="F202" s="29">
        <v>0</v>
      </c>
      <c r="G202" s="30">
        <f t="shared" si="42"/>
        <v>0</v>
      </c>
      <c r="H202" s="31">
        <f t="shared" si="43"/>
        <v>87787.037037037036</v>
      </c>
      <c r="I202" s="31"/>
      <c r="J202" s="59"/>
    </row>
    <row r="203" spans="1:10">
      <c r="A203" s="24">
        <v>7</v>
      </c>
      <c r="B203" s="25" t="s">
        <v>30</v>
      </c>
      <c r="C203" s="34"/>
      <c r="D203" s="27">
        <v>141396</v>
      </c>
      <c r="E203" s="28">
        <f t="shared" ref="E203:E214" si="44">D203*C203</f>
        <v>0</v>
      </c>
      <c r="F203" s="29">
        <v>0</v>
      </c>
      <c r="G203" s="30">
        <f t="shared" si="42"/>
        <v>0</v>
      </c>
      <c r="H203" s="31">
        <f t="shared" si="43"/>
        <v>130922.22222222222</v>
      </c>
      <c r="I203" s="31"/>
      <c r="J203" s="59">
        <f t="shared" ref="J203:J214" si="45">H203*C203</f>
        <v>0</v>
      </c>
    </row>
    <row r="204" spans="1:10">
      <c r="A204" s="24">
        <v>8</v>
      </c>
      <c r="B204" s="25" t="s">
        <v>31</v>
      </c>
      <c r="C204" s="26"/>
      <c r="D204" s="27">
        <v>232931</v>
      </c>
      <c r="E204" s="28">
        <f t="shared" si="44"/>
        <v>0</v>
      </c>
      <c r="F204" s="29">
        <v>0</v>
      </c>
      <c r="G204" s="30">
        <f t="shared" si="42"/>
        <v>0</v>
      </c>
      <c r="H204" s="31">
        <f t="shared" si="43"/>
        <v>215676.85185185182</v>
      </c>
      <c r="I204" s="31"/>
      <c r="J204" s="59">
        <f t="shared" si="45"/>
        <v>0</v>
      </c>
    </row>
    <row r="205" spans="1:10">
      <c r="A205" s="24">
        <v>9</v>
      </c>
      <c r="B205" s="36" t="s">
        <v>32</v>
      </c>
      <c r="C205" s="26"/>
      <c r="D205" s="27">
        <v>101534</v>
      </c>
      <c r="E205" s="28">
        <f t="shared" si="44"/>
        <v>0</v>
      </c>
      <c r="F205" s="29">
        <v>0</v>
      </c>
      <c r="G205" s="30">
        <f t="shared" si="42"/>
        <v>0</v>
      </c>
      <c r="H205" s="31">
        <f t="shared" si="43"/>
        <v>94012.962962962964</v>
      </c>
      <c r="I205" s="31"/>
      <c r="J205" s="59">
        <f t="shared" si="45"/>
        <v>0</v>
      </c>
    </row>
    <row r="206" spans="1:10">
      <c r="A206" s="24">
        <v>10</v>
      </c>
      <c r="B206" s="36" t="s">
        <v>33</v>
      </c>
      <c r="C206" s="37"/>
      <c r="D206" s="33">
        <v>110148</v>
      </c>
      <c r="E206" s="28">
        <f t="shared" si="44"/>
        <v>0</v>
      </c>
      <c r="F206" s="29">
        <v>0</v>
      </c>
      <c r="G206" s="30">
        <f t="shared" si="42"/>
        <v>0</v>
      </c>
      <c r="H206" s="31">
        <f t="shared" si="43"/>
        <v>101988.88888888888</v>
      </c>
      <c r="I206" s="31"/>
      <c r="J206" s="59">
        <f t="shared" si="45"/>
        <v>0</v>
      </c>
    </row>
    <row r="207" spans="1:10">
      <c r="A207" s="168">
        <v>11</v>
      </c>
      <c r="B207" s="25" t="s">
        <v>34</v>
      </c>
      <c r="C207" s="37"/>
      <c r="D207" s="27">
        <v>54198</v>
      </c>
      <c r="E207" s="156">
        <f t="shared" si="44"/>
        <v>0</v>
      </c>
      <c r="F207" s="124">
        <v>0.1</v>
      </c>
      <c r="G207" s="30">
        <f t="shared" si="42"/>
        <v>0</v>
      </c>
      <c r="H207" s="31">
        <f>D207/1.08*0.9</f>
        <v>45165</v>
      </c>
      <c r="I207" s="170"/>
      <c r="J207" s="59">
        <f t="shared" si="45"/>
        <v>0</v>
      </c>
    </row>
    <row r="208" spans="1:10">
      <c r="A208" s="24">
        <v>12</v>
      </c>
      <c r="B208" s="25" t="s">
        <v>35</v>
      </c>
      <c r="C208" s="37">
        <v>2</v>
      </c>
      <c r="D208" s="27">
        <v>49680</v>
      </c>
      <c r="E208" s="28">
        <f t="shared" si="44"/>
        <v>99360</v>
      </c>
      <c r="F208" s="124">
        <v>0.1</v>
      </c>
      <c r="G208" s="30"/>
      <c r="H208" s="169">
        <f>D208/1.08*0.9</f>
        <v>41400</v>
      </c>
      <c r="I208" s="128"/>
      <c r="J208" s="59">
        <f t="shared" si="45"/>
        <v>82800</v>
      </c>
    </row>
    <row r="209" spans="1:10">
      <c r="A209" s="24">
        <v>13</v>
      </c>
      <c r="B209" s="25" t="s">
        <v>36</v>
      </c>
      <c r="C209" s="37"/>
      <c r="D209" s="38">
        <v>64152</v>
      </c>
      <c r="E209" s="28">
        <f t="shared" si="44"/>
        <v>0</v>
      </c>
      <c r="F209" s="29">
        <v>0</v>
      </c>
      <c r="G209" s="30">
        <f t="shared" ref="G209:G214" si="46">E209-E209*F209</f>
        <v>0</v>
      </c>
      <c r="H209" s="31">
        <f t="shared" ref="H209:H214" si="47">D209/1.08</f>
        <v>59399.999999999993</v>
      </c>
      <c r="I209" s="31"/>
      <c r="J209" s="59">
        <f t="shared" si="45"/>
        <v>0</v>
      </c>
    </row>
    <row r="210" spans="1:10">
      <c r="A210" s="24">
        <v>14</v>
      </c>
      <c r="B210" s="25" t="s">
        <v>37</v>
      </c>
      <c r="C210" s="37"/>
      <c r="D210" s="38">
        <v>65934</v>
      </c>
      <c r="E210" s="28">
        <f t="shared" si="44"/>
        <v>0</v>
      </c>
      <c r="F210" s="29">
        <v>0</v>
      </c>
      <c r="G210" s="30">
        <f t="shared" si="46"/>
        <v>0</v>
      </c>
      <c r="H210" s="31">
        <f t="shared" si="47"/>
        <v>61049.999999999993</v>
      </c>
      <c r="I210" s="31"/>
      <c r="J210" s="59">
        <f t="shared" si="45"/>
        <v>0</v>
      </c>
    </row>
    <row r="211" spans="1:10">
      <c r="A211" s="24">
        <v>15</v>
      </c>
      <c r="B211" s="25" t="s">
        <v>38</v>
      </c>
      <c r="C211" s="37"/>
      <c r="D211" s="38">
        <v>76626</v>
      </c>
      <c r="E211" s="28">
        <f t="shared" si="44"/>
        <v>0</v>
      </c>
      <c r="F211" s="29">
        <v>0</v>
      </c>
      <c r="G211" s="30">
        <f t="shared" si="46"/>
        <v>0</v>
      </c>
      <c r="H211" s="31">
        <f t="shared" si="47"/>
        <v>70950</v>
      </c>
      <c r="I211" s="31"/>
      <c r="J211" s="59">
        <f t="shared" si="45"/>
        <v>0</v>
      </c>
    </row>
    <row r="212" spans="1:10">
      <c r="A212" s="24">
        <v>16</v>
      </c>
      <c r="B212" s="25" t="s">
        <v>39</v>
      </c>
      <c r="C212" s="37"/>
      <c r="D212" s="38">
        <v>80190</v>
      </c>
      <c r="E212" s="28">
        <f t="shared" si="44"/>
        <v>0</v>
      </c>
      <c r="F212" s="29">
        <v>0</v>
      </c>
      <c r="G212" s="30">
        <f t="shared" si="46"/>
        <v>0</v>
      </c>
      <c r="H212" s="31">
        <f t="shared" si="47"/>
        <v>74250</v>
      </c>
      <c r="I212" s="31"/>
      <c r="J212" s="59">
        <f t="shared" si="45"/>
        <v>0</v>
      </c>
    </row>
    <row r="213" spans="1:10">
      <c r="A213" s="24">
        <v>17</v>
      </c>
      <c r="B213" s="25" t="s">
        <v>40</v>
      </c>
      <c r="C213" s="37"/>
      <c r="D213" s="38">
        <v>113832</v>
      </c>
      <c r="E213" s="28">
        <f t="shared" si="44"/>
        <v>0</v>
      </c>
      <c r="F213" s="29">
        <v>0</v>
      </c>
      <c r="G213" s="30">
        <f t="shared" si="46"/>
        <v>0</v>
      </c>
      <c r="H213" s="31">
        <f t="shared" si="47"/>
        <v>105400</v>
      </c>
      <c r="I213" s="31"/>
      <c r="J213" s="59">
        <f t="shared" si="45"/>
        <v>0</v>
      </c>
    </row>
    <row r="214" spans="1:10">
      <c r="A214" s="24">
        <v>18</v>
      </c>
      <c r="B214" s="25" t="s">
        <v>41</v>
      </c>
      <c r="C214" s="37"/>
      <c r="D214" s="39">
        <v>98010</v>
      </c>
      <c r="E214" s="28">
        <f t="shared" si="44"/>
        <v>0</v>
      </c>
      <c r="F214" s="29">
        <v>0</v>
      </c>
      <c r="G214" s="30">
        <f t="shared" si="46"/>
        <v>0</v>
      </c>
      <c r="H214" s="31">
        <f t="shared" si="47"/>
        <v>90750</v>
      </c>
      <c r="I214" s="31"/>
      <c r="J214" s="59">
        <f t="shared" si="45"/>
        <v>0</v>
      </c>
    </row>
    <row r="215" spans="1:10" ht="17.25">
      <c r="A215" s="40"/>
      <c r="B215" s="41" t="s">
        <v>42</v>
      </c>
      <c r="C215" s="42">
        <f>SUM(C197:C214)</f>
        <v>42</v>
      </c>
      <c r="D215" s="42"/>
      <c r="E215" s="43">
        <f>SUM(E197:E214)</f>
        <v>3699080</v>
      </c>
      <c r="F215" s="43"/>
      <c r="G215" s="44">
        <f>SUM(G197:G214)</f>
        <v>3599720</v>
      </c>
      <c r="H215" s="45"/>
      <c r="I215" s="45"/>
      <c r="J215" s="64">
        <f>SUM(J197:J214)</f>
        <v>3415874.0740740737</v>
      </c>
    </row>
    <row r="216" spans="1:10" ht="31.5">
      <c r="A216" s="46"/>
      <c r="B216" s="47"/>
      <c r="C216" s="48"/>
      <c r="D216" s="48"/>
      <c r="E216" s="49"/>
      <c r="F216" s="49"/>
      <c r="G216" s="50"/>
      <c r="H216" s="51"/>
      <c r="I216" s="51"/>
      <c r="J216" s="65">
        <f>J215*0.08</f>
        <v>273269.9259259259</v>
      </c>
    </row>
    <row r="217" spans="1:10" ht="18">
      <c r="A217" s="283" t="s">
        <v>43</v>
      </c>
      <c r="B217" s="283"/>
      <c r="C217" s="284" t="s">
        <v>44</v>
      </c>
      <c r="D217" s="284"/>
      <c r="E217" s="54"/>
      <c r="F217" s="54"/>
      <c r="G217" s="55" t="s">
        <v>45</v>
      </c>
      <c r="H217" s="56"/>
      <c r="I217" s="56"/>
      <c r="J217" s="66">
        <f>SUM(J215:J216)</f>
        <v>3689143.9999999995</v>
      </c>
    </row>
    <row r="219" spans="1:10">
      <c r="B219" s="132" t="s">
        <v>625</v>
      </c>
      <c r="C219" s="132" t="s">
        <v>626</v>
      </c>
      <c r="D219" s="131"/>
      <c r="E219" s="131"/>
      <c r="F219" s="132" t="s">
        <v>512</v>
      </c>
    </row>
    <row r="220" spans="1:10">
      <c r="B220" s="132" t="s">
        <v>627</v>
      </c>
      <c r="C220" s="132" t="s">
        <v>626</v>
      </c>
      <c r="D220" s="131"/>
      <c r="E220" s="131"/>
      <c r="F220" s="132" t="s">
        <v>512</v>
      </c>
    </row>
    <row r="223" spans="1:10" ht="15.75">
      <c r="A223" s="279" t="s">
        <v>0</v>
      </c>
      <c r="B223" s="279"/>
      <c r="C223" s="279"/>
      <c r="D223" s="279"/>
      <c r="E223" s="279"/>
      <c r="F223" s="279"/>
      <c r="G223" s="279"/>
      <c r="H223" s="3"/>
      <c r="I223" s="3"/>
      <c r="J223" s="112"/>
    </row>
    <row r="224" spans="1:10" ht="17.25">
      <c r="A224" s="279" t="s">
        <v>1</v>
      </c>
      <c r="B224" s="279"/>
      <c r="C224" s="279"/>
      <c r="D224" s="279"/>
      <c r="E224" s="279"/>
      <c r="F224" s="279"/>
      <c r="G224" s="279"/>
      <c r="H224" s="3"/>
      <c r="I224" s="3"/>
      <c r="J224" s="58"/>
    </row>
    <row r="225" spans="1:10" ht="15.75">
      <c r="A225" s="279" t="s">
        <v>2</v>
      </c>
      <c r="B225" s="279"/>
      <c r="C225" s="279"/>
      <c r="D225" s="279"/>
      <c r="E225" s="279"/>
      <c r="F225" s="279"/>
      <c r="G225" s="279"/>
      <c r="H225" s="3"/>
      <c r="I225" s="3"/>
      <c r="J225" s="59"/>
    </row>
    <row r="226" spans="1:10" ht="15.75">
      <c r="A226" s="279" t="s">
        <v>4</v>
      </c>
      <c r="B226" s="279"/>
      <c r="C226" s="279"/>
      <c r="D226" s="279"/>
      <c r="E226" s="279"/>
      <c r="F226" s="279"/>
      <c r="G226" s="279"/>
      <c r="H226" s="3"/>
      <c r="I226" s="3"/>
      <c r="J226" s="59"/>
    </row>
    <row r="227" spans="1:10" ht="15.75" customHeight="1">
      <c r="A227" s="280" t="s">
        <v>6</v>
      </c>
      <c r="B227" s="280"/>
      <c r="C227" s="280"/>
      <c r="D227" s="280"/>
      <c r="E227" s="280"/>
      <c r="F227" s="280"/>
      <c r="G227" s="280"/>
      <c r="H227" s="3"/>
      <c r="I227" s="3"/>
      <c r="J227" s="59"/>
    </row>
    <row r="228" spans="1:10" ht="27.75">
      <c r="A228" s="9"/>
      <c r="B228" s="9"/>
      <c r="C228" s="281" t="s">
        <v>367</v>
      </c>
      <c r="D228" s="281"/>
      <c r="E228" s="281"/>
      <c r="F228" s="281"/>
      <c r="G228" s="281"/>
      <c r="H228" s="3"/>
      <c r="I228" s="3"/>
      <c r="J228" s="59"/>
    </row>
    <row r="229" spans="1:10" ht="15.75">
      <c r="A229" s="11" t="s">
        <v>358</v>
      </c>
      <c r="B229" s="12"/>
      <c r="C229" s="13"/>
      <c r="D229" s="286"/>
      <c r="E229" s="286"/>
      <c r="F229" s="286"/>
      <c r="G229" s="286"/>
      <c r="H229" s="15"/>
      <c r="I229" s="15"/>
      <c r="J229" s="59"/>
    </row>
    <row r="230" spans="1:10" ht="15.75">
      <c r="A230" s="11" t="s">
        <v>623</v>
      </c>
      <c r="B230" s="11"/>
      <c r="C230" s="11"/>
      <c r="D230" s="11"/>
      <c r="E230" s="16"/>
      <c r="F230" s="11"/>
      <c r="G230" s="16"/>
      <c r="H230" s="20" t="s">
        <v>161</v>
      </c>
      <c r="I230" s="20"/>
      <c r="J230" s="62"/>
    </row>
    <row r="231" spans="1:10" ht="15.75">
      <c r="A231" s="11" t="s">
        <v>11</v>
      </c>
      <c r="B231" s="289" t="s">
        <v>633</v>
      </c>
      <c r="C231" s="289"/>
      <c r="D231" s="289"/>
      <c r="E231" s="289"/>
      <c r="F231" s="18"/>
      <c r="G231" s="19" t="s">
        <v>13</v>
      </c>
      <c r="H231" s="3"/>
      <c r="I231" s="3"/>
      <c r="J231" s="59"/>
    </row>
    <row r="232" spans="1:10" ht="15.75">
      <c r="A232" s="21" t="s">
        <v>14</v>
      </c>
      <c r="B232" s="21" t="s">
        <v>16</v>
      </c>
      <c r="C232" s="21" t="s">
        <v>17</v>
      </c>
      <c r="D232" s="22" t="s">
        <v>18</v>
      </c>
      <c r="E232" s="23" t="s">
        <v>19</v>
      </c>
      <c r="F232" s="23" t="s">
        <v>20</v>
      </c>
      <c r="G232" s="21" t="s">
        <v>21</v>
      </c>
      <c r="H232" s="3"/>
      <c r="I232" s="3"/>
      <c r="J232" s="59"/>
    </row>
    <row r="233" spans="1:10">
      <c r="A233" s="24">
        <v>1</v>
      </c>
      <c r="B233" s="25" t="s">
        <v>23</v>
      </c>
      <c r="C233" s="26"/>
      <c r="D233" s="27">
        <v>79305</v>
      </c>
      <c r="E233" s="28">
        <f>D233*C233</f>
        <v>0</v>
      </c>
      <c r="F233" s="29">
        <v>0</v>
      </c>
      <c r="G233" s="30">
        <f>E233-E233*F233</f>
        <v>0</v>
      </c>
      <c r="H233" s="31">
        <f>D233/1.08</f>
        <v>73430.555555555547</v>
      </c>
      <c r="I233" s="31"/>
      <c r="J233" s="59">
        <f t="shared" ref="J233:J237" si="48">H233*C233</f>
        <v>0</v>
      </c>
    </row>
    <row r="234" spans="1:10">
      <c r="A234" s="24">
        <v>2</v>
      </c>
      <c r="B234" s="25" t="s">
        <v>25</v>
      </c>
      <c r="C234" s="32"/>
      <c r="D234" s="33">
        <v>128591</v>
      </c>
      <c r="E234" s="28">
        <f t="shared" ref="E234:E237" si="49">D234*C234</f>
        <v>0</v>
      </c>
      <c r="F234" s="29">
        <v>0</v>
      </c>
      <c r="G234" s="30">
        <f t="shared" ref="G234:G243" si="50">E234-E234*F234</f>
        <v>0</v>
      </c>
      <c r="H234" s="31">
        <f t="shared" ref="H234:H242" si="51">D234/1.08</f>
        <v>119065.74074074073</v>
      </c>
      <c r="I234" s="31"/>
      <c r="J234" s="59">
        <f t="shared" si="48"/>
        <v>0</v>
      </c>
    </row>
    <row r="235" spans="1:10">
      <c r="A235" s="24">
        <v>3</v>
      </c>
      <c r="B235" s="25" t="s">
        <v>26</v>
      </c>
      <c r="C235" s="34">
        <v>20</v>
      </c>
      <c r="D235" s="27">
        <v>60043</v>
      </c>
      <c r="E235" s="28">
        <f t="shared" si="49"/>
        <v>1200860</v>
      </c>
      <c r="F235" s="157">
        <v>0</v>
      </c>
      <c r="G235" s="30">
        <f t="shared" si="50"/>
        <v>1200860</v>
      </c>
      <c r="H235" s="31">
        <f t="shared" si="51"/>
        <v>55595.370370370365</v>
      </c>
      <c r="I235" s="128"/>
      <c r="J235" s="59">
        <f t="shared" si="48"/>
        <v>1111907.4074074072</v>
      </c>
    </row>
    <row r="236" spans="1:10">
      <c r="A236" s="24">
        <v>4</v>
      </c>
      <c r="B236" s="25" t="s">
        <v>27</v>
      </c>
      <c r="C236" s="35"/>
      <c r="D236" s="27">
        <v>115781</v>
      </c>
      <c r="E236" s="28">
        <f t="shared" si="49"/>
        <v>0</v>
      </c>
      <c r="F236" s="157">
        <v>0</v>
      </c>
      <c r="G236" s="30">
        <f t="shared" si="50"/>
        <v>0</v>
      </c>
      <c r="H236" s="31">
        <f t="shared" si="51"/>
        <v>107204.62962962962</v>
      </c>
      <c r="I236" s="31"/>
      <c r="J236" s="59">
        <f t="shared" si="48"/>
        <v>0</v>
      </c>
    </row>
    <row r="237" spans="1:10">
      <c r="A237" s="168">
        <v>5</v>
      </c>
      <c r="B237" s="25" t="s">
        <v>28</v>
      </c>
      <c r="C237" s="37"/>
      <c r="D237" s="27">
        <v>119943</v>
      </c>
      <c r="E237" s="156">
        <f t="shared" si="49"/>
        <v>0</v>
      </c>
      <c r="F237" s="157">
        <v>0</v>
      </c>
      <c r="G237" s="30">
        <f t="shared" si="50"/>
        <v>0</v>
      </c>
      <c r="H237" s="31">
        <f t="shared" si="51"/>
        <v>111058.33333333333</v>
      </c>
      <c r="I237" s="170"/>
      <c r="J237" s="59">
        <f t="shared" si="48"/>
        <v>0</v>
      </c>
    </row>
    <row r="238" spans="1:10">
      <c r="A238" s="24">
        <v>6</v>
      </c>
      <c r="B238" s="25" t="s">
        <v>29</v>
      </c>
      <c r="C238" s="26"/>
      <c r="D238" s="27">
        <v>94810</v>
      </c>
      <c r="E238" s="28"/>
      <c r="F238" s="29">
        <v>0</v>
      </c>
      <c r="G238" s="30">
        <f t="shared" si="50"/>
        <v>0</v>
      </c>
      <c r="H238" s="31">
        <f t="shared" si="51"/>
        <v>87787.037037037036</v>
      </c>
      <c r="I238" s="31"/>
      <c r="J238" s="59"/>
    </row>
    <row r="239" spans="1:10">
      <c r="A239" s="24">
        <v>7</v>
      </c>
      <c r="B239" s="25" t="s">
        <v>30</v>
      </c>
      <c r="C239" s="34">
        <v>10</v>
      </c>
      <c r="D239" s="27">
        <v>141396</v>
      </c>
      <c r="E239" s="28">
        <f t="shared" ref="E239:E250" si="52">D239*C239</f>
        <v>1413960</v>
      </c>
      <c r="F239" s="29">
        <v>0</v>
      </c>
      <c r="G239" s="30">
        <f t="shared" si="50"/>
        <v>1413960</v>
      </c>
      <c r="H239" s="31">
        <f t="shared" si="51"/>
        <v>130922.22222222222</v>
      </c>
      <c r="I239" s="31"/>
      <c r="J239" s="59">
        <f t="shared" ref="J239:J250" si="53">H239*C239</f>
        <v>1309222.2222222222</v>
      </c>
    </row>
    <row r="240" spans="1:10">
      <c r="A240" s="24">
        <v>8</v>
      </c>
      <c r="B240" s="25" t="s">
        <v>31</v>
      </c>
      <c r="C240" s="26"/>
      <c r="D240" s="27">
        <v>232931</v>
      </c>
      <c r="E240" s="28">
        <f t="shared" si="52"/>
        <v>0</v>
      </c>
      <c r="F240" s="29">
        <v>0</v>
      </c>
      <c r="G240" s="30">
        <f t="shared" si="50"/>
        <v>0</v>
      </c>
      <c r="H240" s="31">
        <f t="shared" si="51"/>
        <v>215676.85185185182</v>
      </c>
      <c r="I240" s="31"/>
      <c r="J240" s="59">
        <f t="shared" si="53"/>
        <v>0</v>
      </c>
    </row>
    <row r="241" spans="1:10">
      <c r="A241" s="24">
        <v>9</v>
      </c>
      <c r="B241" s="36" t="s">
        <v>32</v>
      </c>
      <c r="C241" s="26"/>
      <c r="D241" s="27">
        <v>101534</v>
      </c>
      <c r="E241" s="28">
        <f t="shared" si="52"/>
        <v>0</v>
      </c>
      <c r="F241" s="29">
        <v>0</v>
      </c>
      <c r="G241" s="30">
        <f t="shared" si="50"/>
        <v>0</v>
      </c>
      <c r="H241" s="31">
        <f t="shared" si="51"/>
        <v>94012.962962962964</v>
      </c>
      <c r="I241" s="31"/>
      <c r="J241" s="59">
        <f t="shared" si="53"/>
        <v>0</v>
      </c>
    </row>
    <row r="242" spans="1:10">
      <c r="A242" s="24">
        <v>10</v>
      </c>
      <c r="B242" s="36" t="s">
        <v>33</v>
      </c>
      <c r="C242" s="37"/>
      <c r="D242" s="33">
        <v>110148</v>
      </c>
      <c r="E242" s="28">
        <f t="shared" si="52"/>
        <v>0</v>
      </c>
      <c r="F242" s="29">
        <v>0</v>
      </c>
      <c r="G242" s="30">
        <f t="shared" si="50"/>
        <v>0</v>
      </c>
      <c r="H242" s="31">
        <f t="shared" si="51"/>
        <v>101988.88888888888</v>
      </c>
      <c r="I242" s="31"/>
      <c r="J242" s="59">
        <f t="shared" si="53"/>
        <v>0</v>
      </c>
    </row>
    <row r="243" spans="1:10">
      <c r="A243" s="168">
        <v>11</v>
      </c>
      <c r="B243" s="25" t="s">
        <v>34</v>
      </c>
      <c r="C243" s="37"/>
      <c r="D243" s="27">
        <v>54198</v>
      </c>
      <c r="E243" s="156">
        <f t="shared" si="52"/>
        <v>0</v>
      </c>
      <c r="F243" s="124">
        <v>0.1</v>
      </c>
      <c r="G243" s="30">
        <f t="shared" si="50"/>
        <v>0</v>
      </c>
      <c r="H243" s="31">
        <f>D243/1.08*0.9</f>
        <v>45165</v>
      </c>
      <c r="I243" s="170"/>
      <c r="J243" s="59">
        <f t="shared" si="53"/>
        <v>0</v>
      </c>
    </row>
    <row r="244" spans="1:10">
      <c r="A244" s="24">
        <v>12</v>
      </c>
      <c r="B244" s="25" t="s">
        <v>35</v>
      </c>
      <c r="C244" s="37"/>
      <c r="D244" s="27">
        <v>49680</v>
      </c>
      <c r="E244" s="28">
        <f t="shared" si="52"/>
        <v>0</v>
      </c>
      <c r="F244" s="124">
        <v>0.1</v>
      </c>
      <c r="G244" s="30"/>
      <c r="H244" s="169">
        <f>D244/1.08*0.9</f>
        <v>41400</v>
      </c>
      <c r="I244" s="128"/>
      <c r="J244" s="59">
        <f t="shared" si="53"/>
        <v>0</v>
      </c>
    </row>
    <row r="245" spans="1:10">
      <c r="A245" s="24">
        <v>13</v>
      </c>
      <c r="B245" s="25" t="s">
        <v>36</v>
      </c>
      <c r="C245" s="37"/>
      <c r="D245" s="38">
        <v>64152</v>
      </c>
      <c r="E245" s="28">
        <f t="shared" si="52"/>
        <v>0</v>
      </c>
      <c r="F245" s="29">
        <v>0</v>
      </c>
      <c r="G245" s="30">
        <f t="shared" ref="G245:G250" si="54">E245-E245*F245</f>
        <v>0</v>
      </c>
      <c r="H245" s="31">
        <f t="shared" ref="H245:H250" si="55">D245/1.08</f>
        <v>59399.999999999993</v>
      </c>
      <c r="I245" s="31"/>
      <c r="J245" s="59">
        <f t="shared" si="53"/>
        <v>0</v>
      </c>
    </row>
    <row r="246" spans="1:10">
      <c r="A246" s="24">
        <v>14</v>
      </c>
      <c r="B246" s="25" t="s">
        <v>37</v>
      </c>
      <c r="C246" s="37"/>
      <c r="D246" s="38">
        <v>65934</v>
      </c>
      <c r="E246" s="28">
        <f t="shared" si="52"/>
        <v>0</v>
      </c>
      <c r="F246" s="29">
        <v>0</v>
      </c>
      <c r="G246" s="30">
        <f t="shared" si="54"/>
        <v>0</v>
      </c>
      <c r="H246" s="31">
        <f t="shared" si="55"/>
        <v>61049.999999999993</v>
      </c>
      <c r="I246" s="31"/>
      <c r="J246" s="59">
        <f t="shared" si="53"/>
        <v>0</v>
      </c>
    </row>
    <row r="247" spans="1:10">
      <c r="A247" s="24">
        <v>15</v>
      </c>
      <c r="B247" s="25" t="s">
        <v>38</v>
      </c>
      <c r="C247" s="37"/>
      <c r="D247" s="38">
        <v>76626</v>
      </c>
      <c r="E247" s="28">
        <f t="shared" si="52"/>
        <v>0</v>
      </c>
      <c r="F247" s="29">
        <v>0</v>
      </c>
      <c r="G247" s="30">
        <f t="shared" si="54"/>
        <v>0</v>
      </c>
      <c r="H247" s="31">
        <f t="shared" si="55"/>
        <v>70950</v>
      </c>
      <c r="I247" s="31"/>
      <c r="J247" s="59">
        <f t="shared" si="53"/>
        <v>0</v>
      </c>
    </row>
    <row r="248" spans="1:10">
      <c r="A248" s="24">
        <v>16</v>
      </c>
      <c r="B248" s="25" t="s">
        <v>39</v>
      </c>
      <c r="C248" s="37"/>
      <c r="D248" s="38">
        <v>80190</v>
      </c>
      <c r="E248" s="28">
        <f t="shared" si="52"/>
        <v>0</v>
      </c>
      <c r="F248" s="29">
        <v>0</v>
      </c>
      <c r="G248" s="30">
        <f t="shared" si="54"/>
        <v>0</v>
      </c>
      <c r="H248" s="31">
        <f t="shared" si="55"/>
        <v>74250</v>
      </c>
      <c r="I248" s="31"/>
      <c r="J248" s="59">
        <f t="shared" si="53"/>
        <v>0</v>
      </c>
    </row>
    <row r="249" spans="1:10">
      <c r="A249" s="24">
        <v>17</v>
      </c>
      <c r="B249" s="25" t="s">
        <v>40</v>
      </c>
      <c r="C249" s="37"/>
      <c r="D249" s="38">
        <v>113832</v>
      </c>
      <c r="E249" s="28">
        <f t="shared" si="52"/>
        <v>0</v>
      </c>
      <c r="F249" s="29">
        <v>0</v>
      </c>
      <c r="G249" s="30">
        <f t="shared" si="54"/>
        <v>0</v>
      </c>
      <c r="H249" s="31">
        <f t="shared" si="55"/>
        <v>105400</v>
      </c>
      <c r="I249" s="31"/>
      <c r="J249" s="59">
        <f t="shared" si="53"/>
        <v>0</v>
      </c>
    </row>
    <row r="250" spans="1:10">
      <c r="A250" s="24">
        <v>18</v>
      </c>
      <c r="B250" s="25" t="s">
        <v>41</v>
      </c>
      <c r="C250" s="37"/>
      <c r="D250" s="39">
        <v>98010</v>
      </c>
      <c r="E250" s="28">
        <f t="shared" si="52"/>
        <v>0</v>
      </c>
      <c r="F250" s="29">
        <v>0</v>
      </c>
      <c r="G250" s="30">
        <f t="shared" si="54"/>
        <v>0</v>
      </c>
      <c r="H250" s="31">
        <f t="shared" si="55"/>
        <v>90750</v>
      </c>
      <c r="I250" s="31"/>
      <c r="J250" s="59">
        <f t="shared" si="53"/>
        <v>0</v>
      </c>
    </row>
    <row r="251" spans="1:10" ht="17.25">
      <c r="A251" s="40"/>
      <c r="B251" s="41" t="s">
        <v>42</v>
      </c>
      <c r="C251" s="42">
        <f>SUM(C233:C250)</f>
        <v>30</v>
      </c>
      <c r="D251" s="42"/>
      <c r="E251" s="43">
        <f>SUM(E233:E250)</f>
        <v>2614820</v>
      </c>
      <c r="F251" s="43"/>
      <c r="G251" s="44">
        <f>SUM(G233:G250)</f>
        <v>2614820</v>
      </c>
      <c r="H251" s="45"/>
      <c r="I251" s="45"/>
      <c r="J251" s="64">
        <f>SUM(J233:J250)</f>
        <v>2421129.6296296297</v>
      </c>
    </row>
    <row r="252" spans="1:10" ht="31.5">
      <c r="A252" s="46"/>
      <c r="B252" s="47"/>
      <c r="C252" s="48"/>
      <c r="D252" s="48"/>
      <c r="E252" s="49"/>
      <c r="F252" s="49"/>
      <c r="G252" s="50"/>
      <c r="H252" s="51"/>
      <c r="I252" s="51"/>
      <c r="J252" s="65">
        <f>J251*0.08</f>
        <v>193690.37037037036</v>
      </c>
    </row>
    <row r="253" spans="1:10" ht="18">
      <c r="A253" s="283" t="s">
        <v>43</v>
      </c>
      <c r="B253" s="283"/>
      <c r="C253" s="284" t="s">
        <v>44</v>
      </c>
      <c r="D253" s="284"/>
      <c r="E253" s="54"/>
      <c r="F253" s="54"/>
      <c r="G253" s="55" t="s">
        <v>45</v>
      </c>
      <c r="H253" s="56"/>
      <c r="I253" s="56"/>
      <c r="J253" s="66">
        <f>SUM(J251:J252)</f>
        <v>2614820</v>
      </c>
    </row>
    <row r="255" spans="1:10">
      <c r="B255" s="132" t="s">
        <v>625</v>
      </c>
      <c r="C255" s="132" t="s">
        <v>626</v>
      </c>
      <c r="D255" s="131"/>
      <c r="E255" s="131"/>
      <c r="F255" s="132" t="s">
        <v>512</v>
      </c>
    </row>
    <row r="256" spans="1:10">
      <c r="B256" s="132" t="s">
        <v>627</v>
      </c>
      <c r="C256" s="132" t="s">
        <v>626</v>
      </c>
      <c r="D256" s="131"/>
      <c r="E256" s="131"/>
      <c r="F256" s="132" t="s">
        <v>512</v>
      </c>
    </row>
    <row r="259" spans="1:10" ht="15.75">
      <c r="A259" s="279" t="s">
        <v>0</v>
      </c>
      <c r="B259" s="279"/>
      <c r="C259" s="279"/>
      <c r="D259" s="279"/>
      <c r="E259" s="279"/>
      <c r="F259" s="279"/>
      <c r="G259" s="279"/>
      <c r="H259" s="3"/>
      <c r="I259" s="3"/>
      <c r="J259" s="112"/>
    </row>
    <row r="260" spans="1:10" ht="17.25">
      <c r="A260" s="279" t="s">
        <v>1</v>
      </c>
      <c r="B260" s="279"/>
      <c r="C260" s="279"/>
      <c r="D260" s="279"/>
      <c r="E260" s="279"/>
      <c r="F260" s="279"/>
      <c r="G260" s="279"/>
      <c r="H260" s="3"/>
      <c r="I260" s="3"/>
      <c r="J260" s="58"/>
    </row>
    <row r="261" spans="1:10" ht="15.75">
      <c r="A261" s="279" t="s">
        <v>2</v>
      </c>
      <c r="B261" s="279"/>
      <c r="C261" s="279"/>
      <c r="D261" s="279"/>
      <c r="E261" s="279"/>
      <c r="F261" s="279"/>
      <c r="G261" s="279"/>
      <c r="H261" s="3"/>
      <c r="I261" s="3"/>
      <c r="J261" s="59"/>
    </row>
    <row r="262" spans="1:10" ht="15.75">
      <c r="A262" s="279" t="s">
        <v>4</v>
      </c>
      <c r="B262" s="279"/>
      <c r="C262" s="279"/>
      <c r="D262" s="279"/>
      <c r="E262" s="279"/>
      <c r="F262" s="279"/>
      <c r="G262" s="279"/>
      <c r="H262" s="3"/>
      <c r="I262" s="3"/>
      <c r="J262" s="59"/>
    </row>
    <row r="263" spans="1:10" ht="15.75" customHeight="1">
      <c r="A263" s="280" t="s">
        <v>6</v>
      </c>
      <c r="B263" s="280"/>
      <c r="C263" s="280"/>
      <c r="D263" s="280"/>
      <c r="E263" s="280"/>
      <c r="F263" s="280"/>
      <c r="G263" s="280"/>
      <c r="H263" s="3"/>
      <c r="I263" s="3"/>
      <c r="J263" s="59"/>
    </row>
    <row r="264" spans="1:10" ht="27.75">
      <c r="A264" s="9"/>
      <c r="B264" s="9"/>
      <c r="C264" s="281" t="s">
        <v>367</v>
      </c>
      <c r="D264" s="281"/>
      <c r="E264" s="281"/>
      <c r="F264" s="281"/>
      <c r="G264" s="281"/>
      <c r="H264" s="3"/>
      <c r="I264" s="3"/>
      <c r="J264" s="59"/>
    </row>
    <row r="265" spans="1:10" ht="15.75">
      <c r="A265" s="11" t="s">
        <v>358</v>
      </c>
      <c r="B265" s="12"/>
      <c r="C265" s="13"/>
      <c r="D265" s="286"/>
      <c r="E265" s="286"/>
      <c r="F265" s="286"/>
      <c r="G265" s="286"/>
      <c r="H265" s="15"/>
      <c r="I265" s="15"/>
      <c r="J265" s="59"/>
    </row>
    <row r="266" spans="1:10" ht="15.75">
      <c r="A266" s="11" t="s">
        <v>623</v>
      </c>
      <c r="B266" s="11"/>
      <c r="C266" s="11"/>
      <c r="D266" s="11"/>
      <c r="E266" s="16"/>
      <c r="F266" s="11"/>
      <c r="G266" s="16"/>
      <c r="H266" s="20" t="s">
        <v>161</v>
      </c>
      <c r="I266" s="20"/>
      <c r="J266" s="62"/>
    </row>
    <row r="267" spans="1:10" ht="15.75">
      <c r="A267" s="11" t="s">
        <v>11</v>
      </c>
      <c r="B267" s="289" t="s">
        <v>634</v>
      </c>
      <c r="C267" s="289"/>
      <c r="D267" s="289"/>
      <c r="E267" s="289"/>
      <c r="F267" s="18"/>
      <c r="G267" s="19" t="s">
        <v>13</v>
      </c>
      <c r="H267" s="3"/>
      <c r="I267" s="3"/>
      <c r="J267" s="59"/>
    </row>
    <row r="268" spans="1:10" ht="15.75">
      <c r="A268" s="21" t="s">
        <v>14</v>
      </c>
      <c r="B268" s="21" t="s">
        <v>16</v>
      </c>
      <c r="C268" s="21" t="s">
        <v>17</v>
      </c>
      <c r="D268" s="22" t="s">
        <v>18</v>
      </c>
      <c r="E268" s="23" t="s">
        <v>19</v>
      </c>
      <c r="F268" s="23" t="s">
        <v>20</v>
      </c>
      <c r="G268" s="21" t="s">
        <v>21</v>
      </c>
      <c r="H268" s="3"/>
      <c r="I268" s="3"/>
      <c r="J268" s="59"/>
    </row>
    <row r="269" spans="1:10">
      <c r="A269" s="24">
        <v>1</v>
      </c>
      <c r="B269" s="25" t="s">
        <v>23</v>
      </c>
      <c r="C269" s="26">
        <v>20</v>
      </c>
      <c r="D269" s="27">
        <v>79305</v>
      </c>
      <c r="E269" s="28">
        <f>D269*C269</f>
        <v>1586100</v>
      </c>
      <c r="F269" s="29">
        <v>0</v>
      </c>
      <c r="G269" s="30">
        <f>E269-E269*F269</f>
        <v>1586100</v>
      </c>
      <c r="H269" s="31">
        <f>D269/1.08</f>
        <v>73430.555555555547</v>
      </c>
      <c r="I269" s="31"/>
      <c r="J269" s="59">
        <f t="shared" ref="J269:J273" si="56">H269*C269</f>
        <v>1468611.111111111</v>
      </c>
    </row>
    <row r="270" spans="1:10">
      <c r="A270" s="24">
        <v>2</v>
      </c>
      <c r="B270" s="25" t="s">
        <v>25</v>
      </c>
      <c r="C270" s="32"/>
      <c r="D270" s="33">
        <v>128591</v>
      </c>
      <c r="E270" s="28">
        <f t="shared" ref="E270:E273" si="57">D270*C270</f>
        <v>0</v>
      </c>
      <c r="F270" s="29">
        <v>0</v>
      </c>
      <c r="G270" s="30">
        <f t="shared" ref="G270:G279" si="58">E270-E270*F270</f>
        <v>0</v>
      </c>
      <c r="H270" s="31">
        <f t="shared" ref="H270:H278" si="59">D270/1.08</f>
        <v>119065.74074074073</v>
      </c>
      <c r="I270" s="31"/>
      <c r="J270" s="59">
        <f t="shared" si="56"/>
        <v>0</v>
      </c>
    </row>
    <row r="271" spans="1:10">
      <c r="A271" s="24">
        <v>3</v>
      </c>
      <c r="B271" s="25" t="s">
        <v>26</v>
      </c>
      <c r="C271" s="34"/>
      <c r="D271" s="27">
        <v>60043</v>
      </c>
      <c r="E271" s="28">
        <f t="shared" si="57"/>
        <v>0</v>
      </c>
      <c r="F271" s="157">
        <v>0</v>
      </c>
      <c r="G271" s="30">
        <f t="shared" si="58"/>
        <v>0</v>
      </c>
      <c r="H271" s="31">
        <f t="shared" si="59"/>
        <v>55595.370370370365</v>
      </c>
      <c r="I271" s="128"/>
      <c r="J271" s="59">
        <f t="shared" si="56"/>
        <v>0</v>
      </c>
    </row>
    <row r="272" spans="1:10">
      <c r="A272" s="24">
        <v>4</v>
      </c>
      <c r="B272" s="25" t="s">
        <v>27</v>
      </c>
      <c r="C272" s="35"/>
      <c r="D272" s="27">
        <v>115781</v>
      </c>
      <c r="E272" s="28">
        <f t="shared" si="57"/>
        <v>0</v>
      </c>
      <c r="F272" s="157">
        <v>0</v>
      </c>
      <c r="G272" s="30">
        <f t="shared" si="58"/>
        <v>0</v>
      </c>
      <c r="H272" s="31">
        <f t="shared" si="59"/>
        <v>107204.62962962962</v>
      </c>
      <c r="I272" s="31"/>
      <c r="J272" s="59">
        <f t="shared" si="56"/>
        <v>0</v>
      </c>
    </row>
    <row r="273" spans="1:10">
      <c r="A273" s="168">
        <v>5</v>
      </c>
      <c r="B273" s="25" t="s">
        <v>28</v>
      </c>
      <c r="C273" s="37"/>
      <c r="D273" s="27">
        <v>119943</v>
      </c>
      <c r="E273" s="156">
        <f t="shared" si="57"/>
        <v>0</v>
      </c>
      <c r="F273" s="157">
        <v>0</v>
      </c>
      <c r="G273" s="30">
        <f t="shared" si="58"/>
        <v>0</v>
      </c>
      <c r="H273" s="31">
        <f t="shared" si="59"/>
        <v>111058.33333333333</v>
      </c>
      <c r="I273" s="170"/>
      <c r="J273" s="59">
        <f t="shared" si="56"/>
        <v>0</v>
      </c>
    </row>
    <row r="274" spans="1:10">
      <c r="A274" s="24">
        <v>6</v>
      </c>
      <c r="B274" s="25" t="s">
        <v>29</v>
      </c>
      <c r="C274" s="26"/>
      <c r="D274" s="27">
        <v>94810</v>
      </c>
      <c r="E274" s="28"/>
      <c r="F274" s="29">
        <v>0</v>
      </c>
      <c r="G274" s="30">
        <f t="shared" si="58"/>
        <v>0</v>
      </c>
      <c r="H274" s="31">
        <f t="shared" si="59"/>
        <v>87787.037037037036</v>
      </c>
      <c r="I274" s="31"/>
      <c r="J274" s="59"/>
    </row>
    <row r="275" spans="1:10">
      <c r="A275" s="24">
        <v>7</v>
      </c>
      <c r="B275" s="25" t="s">
        <v>30</v>
      </c>
      <c r="C275" s="34"/>
      <c r="D275" s="27">
        <v>141396</v>
      </c>
      <c r="E275" s="28">
        <f t="shared" ref="E275:E286" si="60">D275*C275</f>
        <v>0</v>
      </c>
      <c r="F275" s="29">
        <v>0</v>
      </c>
      <c r="G275" s="30">
        <f t="shared" si="58"/>
        <v>0</v>
      </c>
      <c r="H275" s="31">
        <f t="shared" si="59"/>
        <v>130922.22222222222</v>
      </c>
      <c r="I275" s="31"/>
      <c r="J275" s="59">
        <f t="shared" ref="J275:J286" si="61">H275*C275</f>
        <v>0</v>
      </c>
    </row>
    <row r="276" spans="1:10">
      <c r="A276" s="24">
        <v>8</v>
      </c>
      <c r="B276" s="25" t="s">
        <v>31</v>
      </c>
      <c r="C276" s="26"/>
      <c r="D276" s="27">
        <v>232931</v>
      </c>
      <c r="E276" s="28">
        <f t="shared" si="60"/>
        <v>0</v>
      </c>
      <c r="F276" s="29">
        <v>0</v>
      </c>
      <c r="G276" s="30">
        <f t="shared" si="58"/>
        <v>0</v>
      </c>
      <c r="H276" s="31">
        <f t="shared" si="59"/>
        <v>215676.85185185182</v>
      </c>
      <c r="I276" s="31"/>
      <c r="J276" s="59">
        <f t="shared" si="61"/>
        <v>0</v>
      </c>
    </row>
    <row r="277" spans="1:10">
      <c r="A277" s="24">
        <v>9</v>
      </c>
      <c r="B277" s="36" t="s">
        <v>32</v>
      </c>
      <c r="C277" s="26"/>
      <c r="D277" s="27">
        <v>101534</v>
      </c>
      <c r="E277" s="28">
        <f t="shared" si="60"/>
        <v>0</v>
      </c>
      <c r="F277" s="29">
        <v>0</v>
      </c>
      <c r="G277" s="30">
        <f t="shared" si="58"/>
        <v>0</v>
      </c>
      <c r="H277" s="31">
        <f t="shared" si="59"/>
        <v>94012.962962962964</v>
      </c>
      <c r="I277" s="31"/>
      <c r="J277" s="59">
        <f t="shared" si="61"/>
        <v>0</v>
      </c>
    </row>
    <row r="278" spans="1:10">
      <c r="A278" s="24">
        <v>10</v>
      </c>
      <c r="B278" s="36" t="s">
        <v>33</v>
      </c>
      <c r="C278" s="37"/>
      <c r="D278" s="33">
        <v>110148</v>
      </c>
      <c r="E278" s="28">
        <f t="shared" si="60"/>
        <v>0</v>
      </c>
      <c r="F278" s="29">
        <v>0</v>
      </c>
      <c r="G278" s="30">
        <f t="shared" si="58"/>
        <v>0</v>
      </c>
      <c r="H278" s="31">
        <f t="shared" si="59"/>
        <v>101988.88888888888</v>
      </c>
      <c r="I278" s="31"/>
      <c r="J278" s="59">
        <f t="shared" si="61"/>
        <v>0</v>
      </c>
    </row>
    <row r="279" spans="1:10">
      <c r="A279" s="168">
        <v>11</v>
      </c>
      <c r="B279" s="25" t="s">
        <v>34</v>
      </c>
      <c r="C279" s="37">
        <v>4</v>
      </c>
      <c r="D279" s="27">
        <v>54198</v>
      </c>
      <c r="E279" s="156">
        <f t="shared" si="60"/>
        <v>216792</v>
      </c>
      <c r="F279" s="124">
        <v>0.1</v>
      </c>
      <c r="G279" s="30">
        <f t="shared" si="58"/>
        <v>195112.8</v>
      </c>
      <c r="H279" s="31">
        <f>D279/1.08*0.9</f>
        <v>45165</v>
      </c>
      <c r="I279" s="170"/>
      <c r="J279" s="59">
        <f t="shared" si="61"/>
        <v>180660</v>
      </c>
    </row>
    <row r="280" spans="1:10">
      <c r="A280" s="24">
        <v>12</v>
      </c>
      <c r="B280" s="25" t="s">
        <v>35</v>
      </c>
      <c r="C280" s="37">
        <v>3</v>
      </c>
      <c r="D280" s="27">
        <v>49680</v>
      </c>
      <c r="E280" s="28">
        <f t="shared" si="60"/>
        <v>149040</v>
      </c>
      <c r="F280" s="124">
        <v>0.1</v>
      </c>
      <c r="G280" s="30"/>
      <c r="H280" s="169">
        <f>D280/1.08*0.9</f>
        <v>41400</v>
      </c>
      <c r="I280" s="128"/>
      <c r="J280" s="59">
        <f t="shared" si="61"/>
        <v>124200</v>
      </c>
    </row>
    <row r="281" spans="1:10">
      <c r="A281" s="24">
        <v>13</v>
      </c>
      <c r="B281" s="25" t="s">
        <v>36</v>
      </c>
      <c r="C281" s="37"/>
      <c r="D281" s="38">
        <v>64152</v>
      </c>
      <c r="E281" s="28">
        <f t="shared" si="60"/>
        <v>0</v>
      </c>
      <c r="F281" s="29">
        <v>0</v>
      </c>
      <c r="G281" s="30">
        <f t="shared" ref="G281:G286" si="62">E281-E281*F281</f>
        <v>0</v>
      </c>
      <c r="H281" s="31">
        <f t="shared" ref="H281:H286" si="63">D281/1.08</f>
        <v>59399.999999999993</v>
      </c>
      <c r="I281" s="31"/>
      <c r="J281" s="59">
        <f t="shared" si="61"/>
        <v>0</v>
      </c>
    </row>
    <row r="282" spans="1:10">
      <c r="A282" s="24">
        <v>14</v>
      </c>
      <c r="B282" s="25" t="s">
        <v>37</v>
      </c>
      <c r="C282" s="37"/>
      <c r="D282" s="38">
        <v>65934</v>
      </c>
      <c r="E282" s="28">
        <f t="shared" si="60"/>
        <v>0</v>
      </c>
      <c r="F282" s="29">
        <v>0</v>
      </c>
      <c r="G282" s="30">
        <f t="shared" si="62"/>
        <v>0</v>
      </c>
      <c r="H282" s="31">
        <f t="shared" si="63"/>
        <v>61049.999999999993</v>
      </c>
      <c r="I282" s="31"/>
      <c r="J282" s="59">
        <f t="shared" si="61"/>
        <v>0</v>
      </c>
    </row>
    <row r="283" spans="1:10">
      <c r="A283" s="24">
        <v>15</v>
      </c>
      <c r="B283" s="25" t="s">
        <v>38</v>
      </c>
      <c r="C283" s="37"/>
      <c r="D283" s="38">
        <v>76626</v>
      </c>
      <c r="E283" s="28">
        <f t="shared" si="60"/>
        <v>0</v>
      </c>
      <c r="F283" s="29">
        <v>0</v>
      </c>
      <c r="G283" s="30">
        <f t="shared" si="62"/>
        <v>0</v>
      </c>
      <c r="H283" s="31">
        <f t="shared" si="63"/>
        <v>70950</v>
      </c>
      <c r="I283" s="31"/>
      <c r="J283" s="59">
        <f t="shared" si="61"/>
        <v>0</v>
      </c>
    </row>
    <row r="284" spans="1:10">
      <c r="A284" s="24">
        <v>16</v>
      </c>
      <c r="B284" s="25" t="s">
        <v>39</v>
      </c>
      <c r="C284" s="37"/>
      <c r="D284" s="38">
        <v>80190</v>
      </c>
      <c r="E284" s="28">
        <f t="shared" si="60"/>
        <v>0</v>
      </c>
      <c r="F284" s="29">
        <v>0</v>
      </c>
      <c r="G284" s="30">
        <f t="shared" si="62"/>
        <v>0</v>
      </c>
      <c r="H284" s="31">
        <f t="shared" si="63"/>
        <v>74250</v>
      </c>
      <c r="I284" s="31"/>
      <c r="J284" s="59">
        <f t="shared" si="61"/>
        <v>0</v>
      </c>
    </row>
    <row r="285" spans="1:10">
      <c r="A285" s="24">
        <v>17</v>
      </c>
      <c r="B285" s="25" t="s">
        <v>40</v>
      </c>
      <c r="C285" s="37"/>
      <c r="D285" s="38">
        <v>113832</v>
      </c>
      <c r="E285" s="28">
        <f t="shared" si="60"/>
        <v>0</v>
      </c>
      <c r="F285" s="29">
        <v>0</v>
      </c>
      <c r="G285" s="30">
        <f t="shared" si="62"/>
        <v>0</v>
      </c>
      <c r="H285" s="31">
        <f t="shared" si="63"/>
        <v>105400</v>
      </c>
      <c r="I285" s="31"/>
      <c r="J285" s="59">
        <f t="shared" si="61"/>
        <v>0</v>
      </c>
    </row>
    <row r="286" spans="1:10">
      <c r="A286" s="24">
        <v>18</v>
      </c>
      <c r="B286" s="25" t="s">
        <v>41</v>
      </c>
      <c r="C286" s="37"/>
      <c r="D286" s="39">
        <v>98010</v>
      </c>
      <c r="E286" s="28">
        <f t="shared" si="60"/>
        <v>0</v>
      </c>
      <c r="F286" s="29">
        <v>0</v>
      </c>
      <c r="G286" s="30">
        <f t="shared" si="62"/>
        <v>0</v>
      </c>
      <c r="H286" s="31">
        <f t="shared" si="63"/>
        <v>90750</v>
      </c>
      <c r="I286" s="31"/>
      <c r="J286" s="59">
        <f t="shared" si="61"/>
        <v>0</v>
      </c>
    </row>
    <row r="287" spans="1:10" ht="17.25">
      <c r="A287" s="40"/>
      <c r="B287" s="41" t="s">
        <v>42</v>
      </c>
      <c r="C287" s="42">
        <f>SUM(C269:C286)</f>
        <v>27</v>
      </c>
      <c r="D287" s="42"/>
      <c r="E287" s="43">
        <f>SUM(E269:E286)</f>
        <v>1951932</v>
      </c>
      <c r="F287" s="43"/>
      <c r="G287" s="44">
        <f>SUM(G269:G286)</f>
        <v>1781212.8</v>
      </c>
      <c r="H287" s="45"/>
      <c r="I287" s="45"/>
      <c r="J287" s="64">
        <f>SUM(J269:J286)</f>
        <v>1773471.111111111</v>
      </c>
    </row>
    <row r="288" spans="1:10" ht="31.5">
      <c r="A288" s="46"/>
      <c r="B288" s="47"/>
      <c r="C288" s="48"/>
      <c r="D288" s="48"/>
      <c r="E288" s="49"/>
      <c r="F288" s="49"/>
      <c r="G288" s="50"/>
      <c r="H288" s="51"/>
      <c r="I288" s="51"/>
      <c r="J288" s="65">
        <f>J287*0.08</f>
        <v>141877.68888888889</v>
      </c>
    </row>
    <row r="289" spans="1:10" ht="18">
      <c r="A289" s="283" t="s">
        <v>43</v>
      </c>
      <c r="B289" s="283"/>
      <c r="C289" s="284" t="s">
        <v>44</v>
      </c>
      <c r="D289" s="284"/>
      <c r="E289" s="54"/>
      <c r="F289" s="54"/>
      <c r="G289" s="55" t="s">
        <v>45</v>
      </c>
      <c r="H289" s="56"/>
      <c r="I289" s="56"/>
      <c r="J289" s="66">
        <f>SUM(J287:J288)</f>
        <v>1915348.7999999998</v>
      </c>
    </row>
    <row r="291" spans="1:10">
      <c r="B291" s="132" t="s">
        <v>625</v>
      </c>
      <c r="C291" s="132" t="s">
        <v>626</v>
      </c>
      <c r="D291" s="131"/>
      <c r="E291" s="131"/>
      <c r="F291" s="132" t="s">
        <v>512</v>
      </c>
    </row>
    <row r="292" spans="1:10">
      <c r="B292" s="132" t="s">
        <v>627</v>
      </c>
      <c r="C292" s="132" t="s">
        <v>626</v>
      </c>
      <c r="D292" s="131"/>
      <c r="E292" s="131"/>
      <c r="F292" s="132" t="s">
        <v>512</v>
      </c>
    </row>
    <row r="296" spans="1:10" ht="15.75">
      <c r="A296" s="279" t="s">
        <v>0</v>
      </c>
      <c r="B296" s="279"/>
      <c r="C296" s="279"/>
      <c r="D296" s="279"/>
      <c r="E296" s="279"/>
      <c r="F296" s="279"/>
      <c r="G296" s="279"/>
      <c r="H296" s="3"/>
      <c r="I296" s="3"/>
      <c r="J296" s="112"/>
    </row>
    <row r="297" spans="1:10" ht="17.25">
      <c r="A297" s="279" t="s">
        <v>1</v>
      </c>
      <c r="B297" s="279"/>
      <c r="C297" s="279"/>
      <c r="D297" s="279"/>
      <c r="E297" s="279"/>
      <c r="F297" s="279"/>
      <c r="G297" s="279"/>
      <c r="H297" s="3"/>
      <c r="I297" s="3"/>
      <c r="J297" s="58"/>
    </row>
    <row r="298" spans="1:10" ht="15.75">
      <c r="A298" s="279" t="s">
        <v>2</v>
      </c>
      <c r="B298" s="279"/>
      <c r="C298" s="279"/>
      <c r="D298" s="279"/>
      <c r="E298" s="279"/>
      <c r="F298" s="279"/>
      <c r="G298" s="279"/>
      <c r="H298" s="3"/>
      <c r="I298" s="3"/>
      <c r="J298" s="59"/>
    </row>
    <row r="299" spans="1:10" ht="15.75">
      <c r="A299" s="279" t="s">
        <v>4</v>
      </c>
      <c r="B299" s="279"/>
      <c r="C299" s="279"/>
      <c r="D299" s="279"/>
      <c r="E299" s="279"/>
      <c r="F299" s="279"/>
      <c r="G299" s="279"/>
      <c r="H299" s="3"/>
      <c r="I299" s="3"/>
      <c r="J299" s="59"/>
    </row>
    <row r="300" spans="1:10" ht="15.75" customHeight="1">
      <c r="A300" s="280" t="s">
        <v>6</v>
      </c>
      <c r="B300" s="280"/>
      <c r="C300" s="280"/>
      <c r="D300" s="280"/>
      <c r="E300" s="280"/>
      <c r="F300" s="280"/>
      <c r="G300" s="280"/>
      <c r="H300" s="3"/>
      <c r="I300" s="3"/>
      <c r="J300" s="59"/>
    </row>
    <row r="301" spans="1:10" ht="27.75">
      <c r="A301" s="9"/>
      <c r="B301" s="9"/>
      <c r="C301" s="281" t="s">
        <v>367</v>
      </c>
      <c r="D301" s="281"/>
      <c r="E301" s="281"/>
      <c r="F301" s="281"/>
      <c r="G301" s="281"/>
      <c r="H301" s="3"/>
      <c r="I301" s="3"/>
      <c r="J301" s="59"/>
    </row>
    <row r="302" spans="1:10" ht="15.75">
      <c r="A302" s="11" t="s">
        <v>358</v>
      </c>
      <c r="B302" s="12"/>
      <c r="C302" s="13"/>
      <c r="D302" s="286"/>
      <c r="E302" s="286"/>
      <c r="F302" s="286"/>
      <c r="G302" s="286"/>
      <c r="H302" s="15"/>
      <c r="I302" s="15"/>
      <c r="J302" s="59"/>
    </row>
    <row r="303" spans="1:10" ht="15.75">
      <c r="A303" s="11" t="s">
        <v>623</v>
      </c>
      <c r="B303" s="11"/>
      <c r="C303" s="11"/>
      <c r="D303" s="11"/>
      <c r="E303" s="16"/>
      <c r="F303" s="11"/>
      <c r="G303" s="16"/>
      <c r="H303" s="20" t="s">
        <v>161</v>
      </c>
      <c r="I303" s="20"/>
      <c r="J303" s="62"/>
    </row>
    <row r="304" spans="1:10" ht="15.75">
      <c r="A304" s="11" t="s">
        <v>11</v>
      </c>
      <c r="B304" s="289" t="s">
        <v>584</v>
      </c>
      <c r="C304" s="289"/>
      <c r="D304" s="289"/>
      <c r="E304" s="289"/>
      <c r="F304" s="18"/>
      <c r="G304" s="19" t="s">
        <v>13</v>
      </c>
      <c r="H304" s="3"/>
      <c r="I304" s="3"/>
      <c r="J304" s="59"/>
    </row>
    <row r="305" spans="1:10" ht="15.75">
      <c r="A305" s="21" t="s">
        <v>14</v>
      </c>
      <c r="B305" s="21" t="s">
        <v>16</v>
      </c>
      <c r="C305" s="21" t="s">
        <v>17</v>
      </c>
      <c r="D305" s="22" t="s">
        <v>18</v>
      </c>
      <c r="E305" s="23" t="s">
        <v>19</v>
      </c>
      <c r="F305" s="23" t="s">
        <v>20</v>
      </c>
      <c r="G305" s="21" t="s">
        <v>21</v>
      </c>
      <c r="H305" s="3"/>
      <c r="I305" s="3"/>
      <c r="J305" s="59"/>
    </row>
    <row r="306" spans="1:10">
      <c r="A306" s="24">
        <v>1</v>
      </c>
      <c r="B306" s="25" t="s">
        <v>23</v>
      </c>
      <c r="C306" s="26"/>
      <c r="D306" s="27">
        <v>79305</v>
      </c>
      <c r="E306" s="28">
        <f>D306*C306</f>
        <v>0</v>
      </c>
      <c r="F306" s="29">
        <v>0</v>
      </c>
      <c r="G306" s="30">
        <f>E306-E306*F306</f>
        <v>0</v>
      </c>
      <c r="H306" s="31">
        <f>D306/1.08</f>
        <v>73430.555555555547</v>
      </c>
      <c r="I306" s="31"/>
      <c r="J306" s="59">
        <f t="shared" ref="J306:J310" si="64">H306*C306</f>
        <v>0</v>
      </c>
    </row>
    <row r="307" spans="1:10">
      <c r="A307" s="24">
        <v>2</v>
      </c>
      <c r="B307" s="25" t="s">
        <v>25</v>
      </c>
      <c r="C307" s="32"/>
      <c r="D307" s="33">
        <v>128591</v>
      </c>
      <c r="E307" s="28">
        <f t="shared" ref="E307:E310" si="65">D307*C307</f>
        <v>0</v>
      </c>
      <c r="F307" s="29">
        <v>0</v>
      </c>
      <c r="G307" s="30">
        <f t="shared" ref="G307:G316" si="66">E307-E307*F307</f>
        <v>0</v>
      </c>
      <c r="H307" s="31">
        <f t="shared" ref="H307:H315" si="67">D307/1.08</f>
        <v>119065.74074074073</v>
      </c>
      <c r="I307" s="31"/>
      <c r="J307" s="59">
        <f t="shared" si="64"/>
        <v>0</v>
      </c>
    </row>
    <row r="308" spans="1:10">
      <c r="A308" s="24">
        <v>3</v>
      </c>
      <c r="B308" s="25" t="s">
        <v>26</v>
      </c>
      <c r="C308" s="34"/>
      <c r="D308" s="27">
        <v>60043</v>
      </c>
      <c r="E308" s="28">
        <f t="shared" si="65"/>
        <v>0</v>
      </c>
      <c r="F308" s="157">
        <v>0</v>
      </c>
      <c r="G308" s="30">
        <f t="shared" si="66"/>
        <v>0</v>
      </c>
      <c r="H308" s="31">
        <f t="shared" si="67"/>
        <v>55595.370370370365</v>
      </c>
      <c r="I308" s="128"/>
      <c r="J308" s="59">
        <f t="shared" si="64"/>
        <v>0</v>
      </c>
    </row>
    <row r="309" spans="1:10">
      <c r="A309" s="24">
        <v>4</v>
      </c>
      <c r="B309" s="25" t="s">
        <v>27</v>
      </c>
      <c r="C309" s="35"/>
      <c r="D309" s="27">
        <v>115781</v>
      </c>
      <c r="E309" s="28">
        <f t="shared" si="65"/>
        <v>0</v>
      </c>
      <c r="F309" s="157">
        <v>0</v>
      </c>
      <c r="G309" s="30">
        <f t="shared" si="66"/>
        <v>0</v>
      </c>
      <c r="H309" s="31">
        <f t="shared" si="67"/>
        <v>107204.62962962962</v>
      </c>
      <c r="I309" s="31"/>
      <c r="J309" s="59">
        <f t="shared" si="64"/>
        <v>0</v>
      </c>
    </row>
    <row r="310" spans="1:10">
      <c r="A310" s="168">
        <v>5</v>
      </c>
      <c r="B310" s="25" t="s">
        <v>28</v>
      </c>
      <c r="C310" s="37">
        <v>10</v>
      </c>
      <c r="D310" s="27">
        <v>119943</v>
      </c>
      <c r="E310" s="156">
        <f t="shared" si="65"/>
        <v>1199430</v>
      </c>
      <c r="F310" s="157">
        <v>0</v>
      </c>
      <c r="G310" s="30">
        <f t="shared" si="66"/>
        <v>1199430</v>
      </c>
      <c r="H310" s="31">
        <f t="shared" si="67"/>
        <v>111058.33333333333</v>
      </c>
      <c r="I310" s="170"/>
      <c r="J310" s="59">
        <f t="shared" si="64"/>
        <v>1110583.3333333333</v>
      </c>
    </row>
    <row r="311" spans="1:10">
      <c r="A311" s="24">
        <v>6</v>
      </c>
      <c r="B311" s="25" t="s">
        <v>29</v>
      </c>
      <c r="C311" s="26"/>
      <c r="D311" s="27">
        <v>94810</v>
      </c>
      <c r="E311" s="28"/>
      <c r="F311" s="29">
        <v>0</v>
      </c>
      <c r="G311" s="30">
        <f t="shared" si="66"/>
        <v>0</v>
      </c>
      <c r="H311" s="31">
        <f t="shared" si="67"/>
        <v>87787.037037037036</v>
      </c>
      <c r="I311" s="31"/>
      <c r="J311" s="59"/>
    </row>
    <row r="312" spans="1:10">
      <c r="A312" s="24">
        <v>7</v>
      </c>
      <c r="B312" s="25" t="s">
        <v>30</v>
      </c>
      <c r="C312" s="34"/>
      <c r="D312" s="27">
        <v>141396</v>
      </c>
      <c r="E312" s="28">
        <f t="shared" ref="E312:E323" si="68">D312*C312</f>
        <v>0</v>
      </c>
      <c r="F312" s="29">
        <v>0</v>
      </c>
      <c r="G312" s="30">
        <f t="shared" si="66"/>
        <v>0</v>
      </c>
      <c r="H312" s="31">
        <f t="shared" si="67"/>
        <v>130922.22222222222</v>
      </c>
      <c r="I312" s="31"/>
      <c r="J312" s="59">
        <f t="shared" ref="J312:J323" si="69">H312*C312</f>
        <v>0</v>
      </c>
    </row>
    <row r="313" spans="1:10">
      <c r="A313" s="24">
        <v>8</v>
      </c>
      <c r="B313" s="25" t="s">
        <v>31</v>
      </c>
      <c r="C313" s="26"/>
      <c r="D313" s="27">
        <v>232931</v>
      </c>
      <c r="E313" s="28">
        <f t="shared" si="68"/>
        <v>0</v>
      </c>
      <c r="F313" s="29">
        <v>0</v>
      </c>
      <c r="G313" s="30">
        <f t="shared" si="66"/>
        <v>0</v>
      </c>
      <c r="H313" s="31">
        <f t="shared" si="67"/>
        <v>215676.85185185182</v>
      </c>
      <c r="I313" s="31"/>
      <c r="J313" s="59">
        <f t="shared" si="69"/>
        <v>0</v>
      </c>
    </row>
    <row r="314" spans="1:10">
      <c r="A314" s="24">
        <v>9</v>
      </c>
      <c r="B314" s="36" t="s">
        <v>32</v>
      </c>
      <c r="C314" s="26"/>
      <c r="D314" s="27">
        <v>101534</v>
      </c>
      <c r="E314" s="28">
        <f t="shared" si="68"/>
        <v>0</v>
      </c>
      <c r="F314" s="29">
        <v>0</v>
      </c>
      <c r="G314" s="30">
        <f t="shared" si="66"/>
        <v>0</v>
      </c>
      <c r="H314" s="31">
        <f t="shared" si="67"/>
        <v>94012.962962962964</v>
      </c>
      <c r="I314" s="31"/>
      <c r="J314" s="59">
        <f t="shared" si="69"/>
        <v>0</v>
      </c>
    </row>
    <row r="315" spans="1:10">
      <c r="A315" s="24">
        <v>10</v>
      </c>
      <c r="B315" s="36" t="s">
        <v>33</v>
      </c>
      <c r="C315" s="37"/>
      <c r="D315" s="33">
        <v>110148</v>
      </c>
      <c r="E315" s="28">
        <f t="shared" si="68"/>
        <v>0</v>
      </c>
      <c r="F315" s="29">
        <v>0</v>
      </c>
      <c r="G315" s="30">
        <f t="shared" si="66"/>
        <v>0</v>
      </c>
      <c r="H315" s="31">
        <f t="shared" si="67"/>
        <v>101988.88888888888</v>
      </c>
      <c r="I315" s="31"/>
      <c r="J315" s="59">
        <f t="shared" si="69"/>
        <v>0</v>
      </c>
    </row>
    <row r="316" spans="1:10">
      <c r="A316" s="168">
        <v>11</v>
      </c>
      <c r="B316" s="25" t="s">
        <v>34</v>
      </c>
      <c r="C316" s="37">
        <v>4</v>
      </c>
      <c r="D316" s="27">
        <v>54198</v>
      </c>
      <c r="E316" s="156">
        <f t="shared" si="68"/>
        <v>216792</v>
      </c>
      <c r="F316" s="124">
        <v>0.1</v>
      </c>
      <c r="G316" s="30">
        <f t="shared" si="66"/>
        <v>195112.8</v>
      </c>
      <c r="H316" s="31">
        <f>D316/1.08*0.9</f>
        <v>45165</v>
      </c>
      <c r="I316" s="170"/>
      <c r="J316" s="59">
        <f t="shared" si="69"/>
        <v>180660</v>
      </c>
    </row>
    <row r="317" spans="1:10">
      <c r="A317" s="24">
        <v>12</v>
      </c>
      <c r="B317" s="25" t="s">
        <v>35</v>
      </c>
      <c r="C317" s="37"/>
      <c r="D317" s="27">
        <v>49680</v>
      </c>
      <c r="E317" s="28">
        <f t="shared" si="68"/>
        <v>0</v>
      </c>
      <c r="F317" s="124">
        <v>0.1</v>
      </c>
      <c r="G317" s="30"/>
      <c r="H317" s="169">
        <f>D317/1.08*0.9</f>
        <v>41400</v>
      </c>
      <c r="I317" s="128"/>
      <c r="J317" s="59">
        <f t="shared" si="69"/>
        <v>0</v>
      </c>
    </row>
    <row r="318" spans="1:10">
      <c r="A318" s="24">
        <v>13</v>
      </c>
      <c r="B318" s="25" t="s">
        <v>36</v>
      </c>
      <c r="C318" s="37"/>
      <c r="D318" s="38">
        <v>64152</v>
      </c>
      <c r="E318" s="28">
        <f t="shared" si="68"/>
        <v>0</v>
      </c>
      <c r="F318" s="29">
        <v>0</v>
      </c>
      <c r="G318" s="30">
        <f t="shared" ref="G318:G323" si="70">E318-E318*F318</f>
        <v>0</v>
      </c>
      <c r="H318" s="31">
        <f t="shared" ref="H318:H323" si="71">D318/1.08</f>
        <v>59399.999999999993</v>
      </c>
      <c r="I318" s="31"/>
      <c r="J318" s="59">
        <f t="shared" si="69"/>
        <v>0</v>
      </c>
    </row>
    <row r="319" spans="1:10">
      <c r="A319" s="24">
        <v>14</v>
      </c>
      <c r="B319" s="25" t="s">
        <v>37</v>
      </c>
      <c r="C319" s="37"/>
      <c r="D319" s="38">
        <v>65934</v>
      </c>
      <c r="E319" s="28">
        <f t="shared" si="68"/>
        <v>0</v>
      </c>
      <c r="F319" s="29">
        <v>0</v>
      </c>
      <c r="G319" s="30">
        <f t="shared" si="70"/>
        <v>0</v>
      </c>
      <c r="H319" s="31">
        <f t="shared" si="71"/>
        <v>61049.999999999993</v>
      </c>
      <c r="I319" s="31"/>
      <c r="J319" s="59">
        <f t="shared" si="69"/>
        <v>0</v>
      </c>
    </row>
    <row r="320" spans="1:10">
      <c r="A320" s="24">
        <v>15</v>
      </c>
      <c r="B320" s="25" t="s">
        <v>38</v>
      </c>
      <c r="C320" s="37"/>
      <c r="D320" s="38">
        <v>76626</v>
      </c>
      <c r="E320" s="28">
        <f t="shared" si="68"/>
        <v>0</v>
      </c>
      <c r="F320" s="29">
        <v>0</v>
      </c>
      <c r="G320" s="30">
        <f t="shared" si="70"/>
        <v>0</v>
      </c>
      <c r="H320" s="31">
        <f t="shared" si="71"/>
        <v>70950</v>
      </c>
      <c r="I320" s="31"/>
      <c r="J320" s="59">
        <f t="shared" si="69"/>
        <v>0</v>
      </c>
    </row>
    <row r="321" spans="1:10">
      <c r="A321" s="24">
        <v>16</v>
      </c>
      <c r="B321" s="25" t="s">
        <v>39</v>
      </c>
      <c r="C321" s="37"/>
      <c r="D321" s="38">
        <v>80190</v>
      </c>
      <c r="E321" s="28">
        <f t="shared" si="68"/>
        <v>0</v>
      </c>
      <c r="F321" s="29">
        <v>0</v>
      </c>
      <c r="G321" s="30">
        <f t="shared" si="70"/>
        <v>0</v>
      </c>
      <c r="H321" s="31">
        <f t="shared" si="71"/>
        <v>74250</v>
      </c>
      <c r="I321" s="31"/>
      <c r="J321" s="59">
        <f t="shared" si="69"/>
        <v>0</v>
      </c>
    </row>
    <row r="322" spans="1:10">
      <c r="A322" s="24">
        <v>17</v>
      </c>
      <c r="B322" s="25" t="s">
        <v>40</v>
      </c>
      <c r="C322" s="37"/>
      <c r="D322" s="38">
        <v>113832</v>
      </c>
      <c r="E322" s="28">
        <f t="shared" si="68"/>
        <v>0</v>
      </c>
      <c r="F322" s="29">
        <v>0</v>
      </c>
      <c r="G322" s="30">
        <f t="shared" si="70"/>
        <v>0</v>
      </c>
      <c r="H322" s="31">
        <f t="shared" si="71"/>
        <v>105400</v>
      </c>
      <c r="I322" s="31"/>
      <c r="J322" s="59">
        <f t="shared" si="69"/>
        <v>0</v>
      </c>
    </row>
    <row r="323" spans="1:10">
      <c r="A323" s="24">
        <v>18</v>
      </c>
      <c r="B323" s="25" t="s">
        <v>41</v>
      </c>
      <c r="C323" s="37"/>
      <c r="D323" s="39">
        <v>98010</v>
      </c>
      <c r="E323" s="28">
        <f t="shared" si="68"/>
        <v>0</v>
      </c>
      <c r="F323" s="29">
        <v>0</v>
      </c>
      <c r="G323" s="30">
        <f t="shared" si="70"/>
        <v>0</v>
      </c>
      <c r="H323" s="31">
        <f t="shared" si="71"/>
        <v>90750</v>
      </c>
      <c r="I323" s="31"/>
      <c r="J323" s="59">
        <f t="shared" si="69"/>
        <v>0</v>
      </c>
    </row>
    <row r="324" spans="1:10" ht="17.25">
      <c r="A324" s="40"/>
      <c r="B324" s="41" t="s">
        <v>42</v>
      </c>
      <c r="C324" s="42">
        <f>SUM(C306:C323)</f>
        <v>14</v>
      </c>
      <c r="D324" s="42"/>
      <c r="E324" s="43">
        <f>SUM(E306:E323)</f>
        <v>1416222</v>
      </c>
      <c r="F324" s="43"/>
      <c r="G324" s="44">
        <f>SUM(G306:G323)</f>
        <v>1394542.8</v>
      </c>
      <c r="H324" s="45"/>
      <c r="I324" s="45"/>
      <c r="J324" s="64">
        <f>SUM(J306:J323)</f>
        <v>1291243.3333333333</v>
      </c>
    </row>
    <row r="325" spans="1:10" ht="31.5">
      <c r="A325" s="46"/>
      <c r="B325" s="47"/>
      <c r="C325" s="48"/>
      <c r="D325" s="48"/>
      <c r="E325" s="49"/>
      <c r="F325" s="49"/>
      <c r="G325" s="50"/>
      <c r="H325" s="51"/>
      <c r="I325" s="51"/>
      <c r="J325" s="65">
        <f>J324*0.08</f>
        <v>103299.46666666666</v>
      </c>
    </row>
    <row r="326" spans="1:10" ht="18">
      <c r="A326" s="283" t="s">
        <v>43</v>
      </c>
      <c r="B326" s="283"/>
      <c r="C326" s="284" t="s">
        <v>44</v>
      </c>
      <c r="D326" s="284"/>
      <c r="E326" s="54"/>
      <c r="F326" s="54"/>
      <c r="G326" s="55" t="s">
        <v>45</v>
      </c>
      <c r="H326" s="56"/>
      <c r="I326" s="56"/>
      <c r="J326" s="66">
        <f>SUM(J324:J325)</f>
        <v>1394542.7999999998</v>
      </c>
    </row>
    <row r="328" spans="1:10">
      <c r="B328" s="132" t="s">
        <v>625</v>
      </c>
      <c r="C328" s="132" t="s">
        <v>626</v>
      </c>
      <c r="D328" s="131"/>
      <c r="E328" s="131"/>
      <c r="F328" s="132" t="s">
        <v>512</v>
      </c>
    </row>
    <row r="329" spans="1:10">
      <c r="B329" s="132" t="s">
        <v>627</v>
      </c>
      <c r="C329" s="132" t="s">
        <v>626</v>
      </c>
      <c r="D329" s="131"/>
      <c r="E329" s="131"/>
      <c r="F329" s="132" t="s">
        <v>512</v>
      </c>
    </row>
    <row r="333" spans="1:10" ht="15.75">
      <c r="A333" s="279" t="s">
        <v>0</v>
      </c>
      <c r="B333" s="279"/>
      <c r="C333" s="279"/>
      <c r="D333" s="279"/>
      <c r="E333" s="279"/>
      <c r="F333" s="279"/>
      <c r="G333" s="279"/>
      <c r="H333" s="3"/>
      <c r="I333" s="3"/>
      <c r="J333" s="112"/>
    </row>
    <row r="334" spans="1:10" ht="17.25">
      <c r="A334" s="279" t="s">
        <v>1</v>
      </c>
      <c r="B334" s="279"/>
      <c r="C334" s="279"/>
      <c r="D334" s="279"/>
      <c r="E334" s="279"/>
      <c r="F334" s="279"/>
      <c r="G334" s="279"/>
      <c r="H334" s="3"/>
      <c r="I334" s="3"/>
      <c r="J334" s="58"/>
    </row>
    <row r="335" spans="1:10" ht="15.75">
      <c r="A335" s="279" t="s">
        <v>2</v>
      </c>
      <c r="B335" s="279"/>
      <c r="C335" s="279"/>
      <c r="D335" s="279"/>
      <c r="E335" s="279"/>
      <c r="F335" s="279"/>
      <c r="G335" s="279"/>
      <c r="H335" s="3"/>
      <c r="I335" s="3"/>
      <c r="J335" s="59"/>
    </row>
    <row r="336" spans="1:10" ht="15.75">
      <c r="A336" s="279" t="s">
        <v>4</v>
      </c>
      <c r="B336" s="279"/>
      <c r="C336" s="279"/>
      <c r="D336" s="279"/>
      <c r="E336" s="279"/>
      <c r="F336" s="279"/>
      <c r="G336" s="279"/>
      <c r="H336" s="3"/>
      <c r="I336" s="3"/>
      <c r="J336" s="59"/>
    </row>
    <row r="337" spans="1:10" ht="15.75" customHeight="1">
      <c r="A337" s="280" t="s">
        <v>6</v>
      </c>
      <c r="B337" s="280"/>
      <c r="C337" s="280"/>
      <c r="D337" s="280"/>
      <c r="E337" s="280"/>
      <c r="F337" s="280"/>
      <c r="G337" s="280"/>
      <c r="H337" s="3"/>
      <c r="I337" s="3"/>
      <c r="J337" s="59"/>
    </row>
    <row r="338" spans="1:10" ht="27.75">
      <c r="A338" s="9"/>
      <c r="B338" s="9"/>
      <c r="C338" s="281" t="s">
        <v>367</v>
      </c>
      <c r="D338" s="281"/>
      <c r="E338" s="281"/>
      <c r="F338" s="281"/>
      <c r="G338" s="281"/>
      <c r="H338" s="3"/>
      <c r="I338" s="3"/>
      <c r="J338" s="59"/>
    </row>
    <row r="339" spans="1:10" ht="15.75">
      <c r="A339" s="11" t="s">
        <v>358</v>
      </c>
      <c r="B339" s="12"/>
      <c r="C339" s="13"/>
      <c r="D339" s="286"/>
      <c r="E339" s="286"/>
      <c r="F339" s="286"/>
      <c r="G339" s="286"/>
      <c r="H339" s="15"/>
      <c r="I339" s="15"/>
      <c r="J339" s="59"/>
    </row>
    <row r="340" spans="1:10" ht="15.75">
      <c r="A340" s="11" t="s">
        <v>623</v>
      </c>
      <c r="B340" s="11"/>
      <c r="C340" s="11"/>
      <c r="D340" s="11"/>
      <c r="E340" s="16"/>
      <c r="F340" s="11"/>
      <c r="G340" s="16"/>
      <c r="H340" s="20" t="s">
        <v>161</v>
      </c>
      <c r="I340" s="20"/>
      <c r="J340" s="62"/>
    </row>
    <row r="341" spans="1:10" ht="15.75">
      <c r="A341" s="11" t="s">
        <v>11</v>
      </c>
      <c r="B341" s="289" t="s">
        <v>368</v>
      </c>
      <c r="C341" s="289"/>
      <c r="D341" s="289"/>
      <c r="E341" s="289"/>
      <c r="F341" s="18"/>
      <c r="G341" s="19" t="s">
        <v>13</v>
      </c>
      <c r="H341" s="3"/>
      <c r="I341" s="3"/>
      <c r="J341" s="59"/>
    </row>
    <row r="342" spans="1:10" ht="15.75">
      <c r="A342" s="21" t="s">
        <v>14</v>
      </c>
      <c r="B342" s="21" t="s">
        <v>16</v>
      </c>
      <c r="C342" s="21" t="s">
        <v>17</v>
      </c>
      <c r="D342" s="22" t="s">
        <v>18</v>
      </c>
      <c r="E342" s="23" t="s">
        <v>19</v>
      </c>
      <c r="F342" s="23" t="s">
        <v>20</v>
      </c>
      <c r="G342" s="21" t="s">
        <v>21</v>
      </c>
      <c r="H342" s="3"/>
      <c r="I342" s="3"/>
      <c r="J342" s="59"/>
    </row>
    <row r="343" spans="1:10">
      <c r="A343" s="24">
        <v>1</v>
      </c>
      <c r="B343" s="25" t="s">
        <v>23</v>
      </c>
      <c r="C343" s="26">
        <v>20</v>
      </c>
      <c r="D343" s="27">
        <v>79305</v>
      </c>
      <c r="E343" s="28">
        <f>D343*C343</f>
        <v>1586100</v>
      </c>
      <c r="F343" s="29">
        <v>0</v>
      </c>
      <c r="G343" s="30">
        <f>E343-E343*F343</f>
        <v>1586100</v>
      </c>
      <c r="H343" s="31">
        <f>D343/1.08</f>
        <v>73430.555555555547</v>
      </c>
      <c r="I343" s="31"/>
      <c r="J343" s="59">
        <f t="shared" ref="J343:J347" si="72">H343*C343</f>
        <v>1468611.111111111</v>
      </c>
    </row>
    <row r="344" spans="1:10">
      <c r="A344" s="24">
        <v>2</v>
      </c>
      <c r="B344" s="25" t="s">
        <v>25</v>
      </c>
      <c r="C344" s="32"/>
      <c r="D344" s="33">
        <v>128591</v>
      </c>
      <c r="E344" s="28">
        <f t="shared" ref="E344:E347" si="73">D344*C344</f>
        <v>0</v>
      </c>
      <c r="F344" s="29">
        <v>0</v>
      </c>
      <c r="G344" s="30">
        <f t="shared" ref="G344:G353" si="74">E344-E344*F344</f>
        <v>0</v>
      </c>
      <c r="H344" s="31">
        <f t="shared" ref="H344:H352" si="75">D344/1.08</f>
        <v>119065.74074074073</v>
      </c>
      <c r="I344" s="31"/>
      <c r="J344" s="59">
        <f t="shared" si="72"/>
        <v>0</v>
      </c>
    </row>
    <row r="345" spans="1:10">
      <c r="A345" s="24">
        <v>3</v>
      </c>
      <c r="B345" s="25" t="s">
        <v>26</v>
      </c>
      <c r="C345" s="34"/>
      <c r="D345" s="27">
        <v>60043</v>
      </c>
      <c r="E345" s="28">
        <f t="shared" si="73"/>
        <v>0</v>
      </c>
      <c r="F345" s="157">
        <v>0</v>
      </c>
      <c r="G345" s="30">
        <f t="shared" si="74"/>
        <v>0</v>
      </c>
      <c r="H345" s="31">
        <f t="shared" si="75"/>
        <v>55595.370370370365</v>
      </c>
      <c r="I345" s="128"/>
      <c r="J345" s="59">
        <f t="shared" si="72"/>
        <v>0</v>
      </c>
    </row>
    <row r="346" spans="1:10">
      <c r="A346" s="24">
        <v>4</v>
      </c>
      <c r="B346" s="25" t="s">
        <v>27</v>
      </c>
      <c r="C346" s="35"/>
      <c r="D346" s="27">
        <v>115781</v>
      </c>
      <c r="E346" s="28">
        <f t="shared" si="73"/>
        <v>0</v>
      </c>
      <c r="F346" s="157">
        <v>0</v>
      </c>
      <c r="G346" s="30">
        <f t="shared" si="74"/>
        <v>0</v>
      </c>
      <c r="H346" s="31">
        <f t="shared" si="75"/>
        <v>107204.62962962962</v>
      </c>
      <c r="I346" s="31"/>
      <c r="J346" s="59">
        <f t="shared" si="72"/>
        <v>0</v>
      </c>
    </row>
    <row r="347" spans="1:10">
      <c r="A347" s="168">
        <v>5</v>
      </c>
      <c r="B347" s="25" t="s">
        <v>28</v>
      </c>
      <c r="C347" s="37"/>
      <c r="D347" s="27">
        <v>119943</v>
      </c>
      <c r="E347" s="156">
        <f t="shared" si="73"/>
        <v>0</v>
      </c>
      <c r="F347" s="157">
        <v>0</v>
      </c>
      <c r="G347" s="30">
        <f t="shared" si="74"/>
        <v>0</v>
      </c>
      <c r="H347" s="31">
        <f t="shared" si="75"/>
        <v>111058.33333333333</v>
      </c>
      <c r="I347" s="170"/>
      <c r="J347" s="59">
        <f t="shared" si="72"/>
        <v>0</v>
      </c>
    </row>
    <row r="348" spans="1:10">
      <c r="A348" s="24">
        <v>6</v>
      </c>
      <c r="B348" s="25" t="s">
        <v>29</v>
      </c>
      <c r="C348" s="26"/>
      <c r="D348" s="27">
        <v>94810</v>
      </c>
      <c r="E348" s="28"/>
      <c r="F348" s="29">
        <v>0</v>
      </c>
      <c r="G348" s="30">
        <f t="shared" si="74"/>
        <v>0</v>
      </c>
      <c r="H348" s="31">
        <f t="shared" si="75"/>
        <v>87787.037037037036</v>
      </c>
      <c r="I348" s="31"/>
      <c r="J348" s="59"/>
    </row>
    <row r="349" spans="1:10">
      <c r="A349" s="24">
        <v>7</v>
      </c>
      <c r="B349" s="25" t="s">
        <v>30</v>
      </c>
      <c r="C349" s="34"/>
      <c r="D349" s="27">
        <v>141396</v>
      </c>
      <c r="E349" s="28">
        <f t="shared" ref="E349:E360" si="76">D349*C349</f>
        <v>0</v>
      </c>
      <c r="F349" s="29">
        <v>0</v>
      </c>
      <c r="G349" s="30">
        <f t="shared" si="74"/>
        <v>0</v>
      </c>
      <c r="H349" s="31">
        <f t="shared" si="75"/>
        <v>130922.22222222222</v>
      </c>
      <c r="I349" s="31"/>
      <c r="J349" s="59">
        <f t="shared" ref="J349:J360" si="77">H349*C349</f>
        <v>0</v>
      </c>
    </row>
    <row r="350" spans="1:10">
      <c r="A350" s="24">
        <v>8</v>
      </c>
      <c r="B350" s="25" t="s">
        <v>31</v>
      </c>
      <c r="C350" s="26"/>
      <c r="D350" s="27">
        <v>232931</v>
      </c>
      <c r="E350" s="28">
        <f t="shared" si="76"/>
        <v>0</v>
      </c>
      <c r="F350" s="29">
        <v>0</v>
      </c>
      <c r="G350" s="30">
        <f t="shared" si="74"/>
        <v>0</v>
      </c>
      <c r="H350" s="31">
        <f t="shared" si="75"/>
        <v>215676.85185185182</v>
      </c>
      <c r="I350" s="31"/>
      <c r="J350" s="59">
        <f t="shared" si="77"/>
        <v>0</v>
      </c>
    </row>
    <row r="351" spans="1:10">
      <c r="A351" s="24">
        <v>9</v>
      </c>
      <c r="B351" s="36" t="s">
        <v>32</v>
      </c>
      <c r="C351" s="26"/>
      <c r="D351" s="27">
        <v>101534</v>
      </c>
      <c r="E351" s="28">
        <f t="shared" si="76"/>
        <v>0</v>
      </c>
      <c r="F351" s="29">
        <v>0</v>
      </c>
      <c r="G351" s="30">
        <f t="shared" si="74"/>
        <v>0</v>
      </c>
      <c r="H351" s="31">
        <f t="shared" si="75"/>
        <v>94012.962962962964</v>
      </c>
      <c r="I351" s="31"/>
      <c r="J351" s="59">
        <f t="shared" si="77"/>
        <v>0</v>
      </c>
    </row>
    <row r="352" spans="1:10">
      <c r="A352" s="24">
        <v>10</v>
      </c>
      <c r="B352" s="36" t="s">
        <v>33</v>
      </c>
      <c r="C352" s="37"/>
      <c r="D352" s="33">
        <v>110148</v>
      </c>
      <c r="E352" s="28">
        <f t="shared" si="76"/>
        <v>0</v>
      </c>
      <c r="F352" s="29">
        <v>0</v>
      </c>
      <c r="G352" s="30">
        <f t="shared" si="74"/>
        <v>0</v>
      </c>
      <c r="H352" s="31">
        <f t="shared" si="75"/>
        <v>101988.88888888888</v>
      </c>
      <c r="I352" s="31"/>
      <c r="J352" s="59">
        <f t="shared" si="77"/>
        <v>0</v>
      </c>
    </row>
    <row r="353" spans="1:10">
      <c r="A353" s="168">
        <v>11</v>
      </c>
      <c r="B353" s="25" t="s">
        <v>34</v>
      </c>
      <c r="C353" s="37"/>
      <c r="D353" s="27">
        <v>54198</v>
      </c>
      <c r="E353" s="156">
        <f t="shared" si="76"/>
        <v>0</v>
      </c>
      <c r="F353" s="124">
        <v>0.1</v>
      </c>
      <c r="G353" s="30">
        <f t="shared" si="74"/>
        <v>0</v>
      </c>
      <c r="H353" s="31">
        <f>D353/1.08*0.9</f>
        <v>45165</v>
      </c>
      <c r="I353" s="170"/>
      <c r="J353" s="59">
        <f t="shared" si="77"/>
        <v>0</v>
      </c>
    </row>
    <row r="354" spans="1:10">
      <c r="A354" s="24">
        <v>12</v>
      </c>
      <c r="B354" s="25" t="s">
        <v>35</v>
      </c>
      <c r="C354" s="37"/>
      <c r="D354" s="27">
        <v>49680</v>
      </c>
      <c r="E354" s="28">
        <f t="shared" si="76"/>
        <v>0</v>
      </c>
      <c r="F354" s="124">
        <v>0.1</v>
      </c>
      <c r="G354" s="30"/>
      <c r="H354" s="169">
        <f>D354/1.08*0.9</f>
        <v>41400</v>
      </c>
      <c r="I354" s="128"/>
      <c r="J354" s="59">
        <f t="shared" si="77"/>
        <v>0</v>
      </c>
    </row>
    <row r="355" spans="1:10">
      <c r="A355" s="24">
        <v>13</v>
      </c>
      <c r="B355" s="25" t="s">
        <v>36</v>
      </c>
      <c r="C355" s="37"/>
      <c r="D355" s="38">
        <v>64152</v>
      </c>
      <c r="E355" s="28">
        <f t="shared" si="76"/>
        <v>0</v>
      </c>
      <c r="F355" s="29">
        <v>0</v>
      </c>
      <c r="G355" s="30">
        <f t="shared" ref="G355:G360" si="78">E355-E355*F355</f>
        <v>0</v>
      </c>
      <c r="H355" s="31">
        <f t="shared" ref="H355:H360" si="79">D355/1.08</f>
        <v>59399.999999999993</v>
      </c>
      <c r="I355" s="31"/>
      <c r="J355" s="59">
        <f t="shared" si="77"/>
        <v>0</v>
      </c>
    </row>
    <row r="356" spans="1:10">
      <c r="A356" s="24">
        <v>14</v>
      </c>
      <c r="B356" s="25" t="s">
        <v>37</v>
      </c>
      <c r="C356" s="37"/>
      <c r="D356" s="38">
        <v>65934</v>
      </c>
      <c r="E356" s="28">
        <f t="shared" si="76"/>
        <v>0</v>
      </c>
      <c r="F356" s="29">
        <v>0</v>
      </c>
      <c r="G356" s="30">
        <f t="shared" si="78"/>
        <v>0</v>
      </c>
      <c r="H356" s="31">
        <f t="shared" si="79"/>
        <v>61049.999999999993</v>
      </c>
      <c r="I356" s="31"/>
      <c r="J356" s="59">
        <f t="shared" si="77"/>
        <v>0</v>
      </c>
    </row>
    <row r="357" spans="1:10">
      <c r="A357" s="24">
        <v>15</v>
      </c>
      <c r="B357" s="25" t="s">
        <v>38</v>
      </c>
      <c r="C357" s="37"/>
      <c r="D357" s="38">
        <v>76626</v>
      </c>
      <c r="E357" s="28">
        <f t="shared" si="76"/>
        <v>0</v>
      </c>
      <c r="F357" s="29">
        <v>0</v>
      </c>
      <c r="G357" s="30">
        <f t="shared" si="78"/>
        <v>0</v>
      </c>
      <c r="H357" s="31">
        <f t="shared" si="79"/>
        <v>70950</v>
      </c>
      <c r="I357" s="31"/>
      <c r="J357" s="59">
        <f t="shared" si="77"/>
        <v>0</v>
      </c>
    </row>
    <row r="358" spans="1:10">
      <c r="A358" s="24">
        <v>16</v>
      </c>
      <c r="B358" s="25" t="s">
        <v>39</v>
      </c>
      <c r="C358" s="37"/>
      <c r="D358" s="38">
        <v>80190</v>
      </c>
      <c r="E358" s="28">
        <f t="shared" si="76"/>
        <v>0</v>
      </c>
      <c r="F358" s="29">
        <v>0</v>
      </c>
      <c r="G358" s="30">
        <f t="shared" si="78"/>
        <v>0</v>
      </c>
      <c r="H358" s="31">
        <f t="shared" si="79"/>
        <v>74250</v>
      </c>
      <c r="I358" s="31"/>
      <c r="J358" s="59">
        <f t="shared" si="77"/>
        <v>0</v>
      </c>
    </row>
    <row r="359" spans="1:10">
      <c r="A359" s="24">
        <v>17</v>
      </c>
      <c r="B359" s="25" t="s">
        <v>40</v>
      </c>
      <c r="C359" s="37"/>
      <c r="D359" s="38">
        <v>113832</v>
      </c>
      <c r="E359" s="28">
        <f t="shared" si="76"/>
        <v>0</v>
      </c>
      <c r="F359" s="29">
        <v>0</v>
      </c>
      <c r="G359" s="30">
        <f t="shared" si="78"/>
        <v>0</v>
      </c>
      <c r="H359" s="31">
        <f t="shared" si="79"/>
        <v>105400</v>
      </c>
      <c r="I359" s="31"/>
      <c r="J359" s="59">
        <f t="shared" si="77"/>
        <v>0</v>
      </c>
    </row>
    <row r="360" spans="1:10">
      <c r="A360" s="24">
        <v>18</v>
      </c>
      <c r="B360" s="25" t="s">
        <v>41</v>
      </c>
      <c r="C360" s="37"/>
      <c r="D360" s="39">
        <v>98010</v>
      </c>
      <c r="E360" s="28">
        <f t="shared" si="76"/>
        <v>0</v>
      </c>
      <c r="F360" s="29">
        <v>0</v>
      </c>
      <c r="G360" s="30">
        <f t="shared" si="78"/>
        <v>0</v>
      </c>
      <c r="H360" s="31">
        <f t="shared" si="79"/>
        <v>90750</v>
      </c>
      <c r="I360" s="31"/>
      <c r="J360" s="59">
        <f t="shared" si="77"/>
        <v>0</v>
      </c>
    </row>
    <row r="361" spans="1:10" ht="17.25">
      <c r="A361" s="40"/>
      <c r="B361" s="41" t="s">
        <v>42</v>
      </c>
      <c r="C361" s="42">
        <f>SUM(C343:C360)</f>
        <v>20</v>
      </c>
      <c r="D361" s="42"/>
      <c r="E361" s="43">
        <f>SUM(E343:E360)</f>
        <v>1586100</v>
      </c>
      <c r="F361" s="43"/>
      <c r="G361" s="44">
        <f>SUM(G343:G360)</f>
        <v>1586100</v>
      </c>
      <c r="H361" s="45"/>
      <c r="I361" s="45"/>
      <c r="J361" s="64">
        <f>SUM(J343:J360)</f>
        <v>1468611.111111111</v>
      </c>
    </row>
    <row r="362" spans="1:10" ht="31.5">
      <c r="A362" s="46"/>
      <c r="B362" s="47"/>
      <c r="C362" s="48"/>
      <c r="D362" s="48"/>
      <c r="E362" s="49"/>
      <c r="F362" s="49"/>
      <c r="G362" s="50"/>
      <c r="H362" s="51"/>
      <c r="I362" s="51"/>
      <c r="J362" s="65">
        <f>J361*0.08</f>
        <v>117488.88888888888</v>
      </c>
    </row>
    <row r="363" spans="1:10" ht="18">
      <c r="A363" s="283" t="s">
        <v>43</v>
      </c>
      <c r="B363" s="283"/>
      <c r="C363" s="284" t="s">
        <v>44</v>
      </c>
      <c r="D363" s="284"/>
      <c r="E363" s="54"/>
      <c r="F363" s="54"/>
      <c r="G363" s="55" t="s">
        <v>45</v>
      </c>
      <c r="H363" s="56"/>
      <c r="I363" s="56"/>
      <c r="J363" s="66">
        <f>SUM(J361:J362)</f>
        <v>1586100</v>
      </c>
    </row>
    <row r="365" spans="1:10">
      <c r="B365" s="132" t="s">
        <v>625</v>
      </c>
      <c r="C365" s="132" t="s">
        <v>626</v>
      </c>
      <c r="D365" s="131"/>
      <c r="E365" s="131"/>
      <c r="F365" s="132" t="s">
        <v>512</v>
      </c>
    </row>
    <row r="366" spans="1:10">
      <c r="B366" s="132" t="s">
        <v>627</v>
      </c>
      <c r="C366" s="132" t="s">
        <v>626</v>
      </c>
      <c r="D366" s="131"/>
      <c r="E366" s="131"/>
      <c r="F366" s="132" t="s">
        <v>512</v>
      </c>
    </row>
    <row r="370" spans="1:10" ht="15.75">
      <c r="A370" s="279" t="s">
        <v>0</v>
      </c>
      <c r="B370" s="279"/>
      <c r="C370" s="279"/>
      <c r="D370" s="279"/>
      <c r="E370" s="279"/>
      <c r="F370" s="279"/>
      <c r="G370" s="279"/>
      <c r="H370" s="3"/>
      <c r="I370" s="3"/>
      <c r="J370" s="112"/>
    </row>
    <row r="371" spans="1:10" ht="17.25">
      <c r="A371" s="279" t="s">
        <v>1</v>
      </c>
      <c r="B371" s="279"/>
      <c r="C371" s="279"/>
      <c r="D371" s="279"/>
      <c r="E371" s="279"/>
      <c r="F371" s="279"/>
      <c r="G371" s="279"/>
      <c r="H371" s="3"/>
      <c r="I371" s="3"/>
      <c r="J371" s="58"/>
    </row>
    <row r="372" spans="1:10" ht="15.75">
      <c r="A372" s="279" t="s">
        <v>2</v>
      </c>
      <c r="B372" s="279"/>
      <c r="C372" s="279"/>
      <c r="D372" s="279"/>
      <c r="E372" s="279"/>
      <c r="F372" s="279"/>
      <c r="G372" s="279"/>
      <c r="H372" s="3"/>
      <c r="I372" s="3"/>
      <c r="J372" s="59"/>
    </row>
    <row r="373" spans="1:10" ht="15.75">
      <c r="A373" s="279" t="s">
        <v>4</v>
      </c>
      <c r="B373" s="279"/>
      <c r="C373" s="279"/>
      <c r="D373" s="279"/>
      <c r="E373" s="279"/>
      <c r="F373" s="279"/>
      <c r="G373" s="279"/>
      <c r="H373" s="3"/>
      <c r="I373" s="3"/>
      <c r="J373" s="59"/>
    </row>
    <row r="374" spans="1:10" ht="15.75" customHeight="1">
      <c r="A374" s="280" t="s">
        <v>6</v>
      </c>
      <c r="B374" s="280"/>
      <c r="C374" s="280"/>
      <c r="D374" s="280"/>
      <c r="E374" s="280"/>
      <c r="F374" s="280"/>
      <c r="G374" s="280"/>
      <c r="H374" s="3"/>
      <c r="I374" s="3"/>
      <c r="J374" s="59"/>
    </row>
    <row r="375" spans="1:10" ht="27.75">
      <c r="A375" s="9"/>
      <c r="B375" s="9"/>
      <c r="C375" s="281" t="s">
        <v>367</v>
      </c>
      <c r="D375" s="281"/>
      <c r="E375" s="281"/>
      <c r="F375" s="281"/>
      <c r="G375" s="281"/>
      <c r="H375" s="3"/>
      <c r="I375" s="3"/>
      <c r="J375" s="59"/>
    </row>
    <row r="376" spans="1:10" ht="15.75">
      <c r="A376" s="11" t="s">
        <v>358</v>
      </c>
      <c r="B376" s="12"/>
      <c r="C376" s="13"/>
      <c r="D376" s="286"/>
      <c r="E376" s="286"/>
      <c r="F376" s="286"/>
      <c r="G376" s="286"/>
      <c r="H376" s="15"/>
      <c r="I376" s="15"/>
      <c r="J376" s="59"/>
    </row>
    <row r="377" spans="1:10" ht="15.75">
      <c r="A377" s="11" t="s">
        <v>623</v>
      </c>
      <c r="B377" s="11"/>
      <c r="C377" s="11"/>
      <c r="D377" s="11"/>
      <c r="E377" s="16"/>
      <c r="F377" s="11"/>
      <c r="G377" s="16"/>
      <c r="H377" s="20" t="s">
        <v>161</v>
      </c>
      <c r="I377" s="20"/>
      <c r="J377" s="62"/>
    </row>
    <row r="378" spans="1:10" ht="15.75">
      <c r="A378" s="11" t="s">
        <v>11</v>
      </c>
      <c r="B378" s="289" t="s">
        <v>583</v>
      </c>
      <c r="C378" s="289"/>
      <c r="D378" s="289"/>
      <c r="E378" s="289"/>
      <c r="F378" s="18"/>
      <c r="G378" s="19" t="s">
        <v>13</v>
      </c>
      <c r="H378" s="3"/>
      <c r="I378" s="3"/>
      <c r="J378" s="59"/>
    </row>
    <row r="379" spans="1:10" ht="15.75">
      <c r="A379" s="21" t="s">
        <v>14</v>
      </c>
      <c r="B379" s="21" t="s">
        <v>16</v>
      </c>
      <c r="C379" s="21" t="s">
        <v>17</v>
      </c>
      <c r="D379" s="22" t="s">
        <v>18</v>
      </c>
      <c r="E379" s="23" t="s">
        <v>19</v>
      </c>
      <c r="F379" s="23" t="s">
        <v>20</v>
      </c>
      <c r="G379" s="21" t="s">
        <v>21</v>
      </c>
      <c r="H379" s="3"/>
      <c r="I379" s="3"/>
      <c r="J379" s="59"/>
    </row>
    <row r="380" spans="1:10">
      <c r="A380" s="24">
        <v>1</v>
      </c>
      <c r="B380" s="25" t="s">
        <v>23</v>
      </c>
      <c r="C380" s="26">
        <v>20</v>
      </c>
      <c r="D380" s="27">
        <v>79305</v>
      </c>
      <c r="E380" s="28">
        <f>D380*C380</f>
        <v>1586100</v>
      </c>
      <c r="F380" s="29">
        <v>0</v>
      </c>
      <c r="G380" s="30">
        <f>E380-E380*F380</f>
        <v>1586100</v>
      </c>
      <c r="H380" s="31">
        <f>D380/1.08</f>
        <v>73430.555555555547</v>
      </c>
      <c r="I380" s="31"/>
      <c r="J380" s="59">
        <f t="shared" ref="J380:J384" si="80">H380*C380</f>
        <v>1468611.111111111</v>
      </c>
    </row>
    <row r="381" spans="1:10">
      <c r="A381" s="24">
        <v>2</v>
      </c>
      <c r="B381" s="25" t="s">
        <v>25</v>
      </c>
      <c r="C381" s="32"/>
      <c r="D381" s="33">
        <v>128591</v>
      </c>
      <c r="E381" s="28">
        <f t="shared" ref="E381:E384" si="81">D381*C381</f>
        <v>0</v>
      </c>
      <c r="F381" s="29">
        <v>0</v>
      </c>
      <c r="G381" s="30">
        <f t="shared" ref="G381:G390" si="82">E381-E381*F381</f>
        <v>0</v>
      </c>
      <c r="H381" s="31">
        <f t="shared" ref="H381:H389" si="83">D381/1.08</f>
        <v>119065.74074074073</v>
      </c>
      <c r="I381" s="31"/>
      <c r="J381" s="59">
        <f t="shared" si="80"/>
        <v>0</v>
      </c>
    </row>
    <row r="382" spans="1:10">
      <c r="A382" s="24">
        <v>3</v>
      </c>
      <c r="B382" s="25" t="s">
        <v>26</v>
      </c>
      <c r="C382" s="34"/>
      <c r="D382" s="27">
        <v>60043</v>
      </c>
      <c r="E382" s="28">
        <f t="shared" si="81"/>
        <v>0</v>
      </c>
      <c r="F382" s="157">
        <v>0</v>
      </c>
      <c r="G382" s="30">
        <f t="shared" si="82"/>
        <v>0</v>
      </c>
      <c r="H382" s="31">
        <f t="shared" si="83"/>
        <v>55595.370370370365</v>
      </c>
      <c r="I382" s="128"/>
      <c r="J382" s="59">
        <f t="shared" si="80"/>
        <v>0</v>
      </c>
    </row>
    <row r="383" spans="1:10">
      <c r="A383" s="24">
        <v>4</v>
      </c>
      <c r="B383" s="25" t="s">
        <v>27</v>
      </c>
      <c r="C383" s="35"/>
      <c r="D383" s="27">
        <v>115781</v>
      </c>
      <c r="E383" s="28">
        <f t="shared" si="81"/>
        <v>0</v>
      </c>
      <c r="F383" s="157">
        <v>0</v>
      </c>
      <c r="G383" s="30">
        <f t="shared" si="82"/>
        <v>0</v>
      </c>
      <c r="H383" s="31">
        <f t="shared" si="83"/>
        <v>107204.62962962962</v>
      </c>
      <c r="I383" s="31"/>
      <c r="J383" s="59">
        <f t="shared" si="80"/>
        <v>0</v>
      </c>
    </row>
    <row r="384" spans="1:10">
      <c r="A384" s="168">
        <v>5</v>
      </c>
      <c r="B384" s="25" t="s">
        <v>28</v>
      </c>
      <c r="C384" s="37">
        <v>20</v>
      </c>
      <c r="D384" s="27">
        <v>119943</v>
      </c>
      <c r="E384" s="156">
        <f t="shared" si="81"/>
        <v>2398860</v>
      </c>
      <c r="F384" s="157">
        <v>0</v>
      </c>
      <c r="G384" s="30">
        <f t="shared" si="82"/>
        <v>2398860</v>
      </c>
      <c r="H384" s="31">
        <f t="shared" si="83"/>
        <v>111058.33333333333</v>
      </c>
      <c r="I384" s="170"/>
      <c r="J384" s="59">
        <f t="shared" si="80"/>
        <v>2221166.6666666665</v>
      </c>
    </row>
    <row r="385" spans="1:10">
      <c r="A385" s="24">
        <v>6</v>
      </c>
      <c r="B385" s="25" t="s">
        <v>29</v>
      </c>
      <c r="C385" s="26"/>
      <c r="D385" s="27">
        <v>94810</v>
      </c>
      <c r="E385" s="28"/>
      <c r="F385" s="29">
        <v>0</v>
      </c>
      <c r="G385" s="30">
        <f t="shared" si="82"/>
        <v>0</v>
      </c>
      <c r="H385" s="31">
        <f t="shared" si="83"/>
        <v>87787.037037037036</v>
      </c>
      <c r="I385" s="31"/>
      <c r="J385" s="59"/>
    </row>
    <row r="386" spans="1:10">
      <c r="A386" s="24">
        <v>7</v>
      </c>
      <c r="B386" s="25" t="s">
        <v>30</v>
      </c>
      <c r="C386" s="34"/>
      <c r="D386" s="27">
        <v>141396</v>
      </c>
      <c r="E386" s="28">
        <f t="shared" ref="E386:E397" si="84">D386*C386</f>
        <v>0</v>
      </c>
      <c r="F386" s="29">
        <v>0</v>
      </c>
      <c r="G386" s="30">
        <f t="shared" si="82"/>
        <v>0</v>
      </c>
      <c r="H386" s="31">
        <f t="shared" si="83"/>
        <v>130922.22222222222</v>
      </c>
      <c r="I386" s="31"/>
      <c r="J386" s="59">
        <f t="shared" ref="J386:J397" si="85">H386*C386</f>
        <v>0</v>
      </c>
    </row>
    <row r="387" spans="1:10">
      <c r="A387" s="24">
        <v>8</v>
      </c>
      <c r="B387" s="25" t="s">
        <v>31</v>
      </c>
      <c r="C387" s="26"/>
      <c r="D387" s="27">
        <v>232931</v>
      </c>
      <c r="E387" s="28">
        <f t="shared" si="84"/>
        <v>0</v>
      </c>
      <c r="F387" s="29">
        <v>0</v>
      </c>
      <c r="G387" s="30">
        <f t="shared" si="82"/>
        <v>0</v>
      </c>
      <c r="H387" s="31">
        <f t="shared" si="83"/>
        <v>215676.85185185182</v>
      </c>
      <c r="I387" s="31"/>
      <c r="J387" s="59">
        <f t="shared" si="85"/>
        <v>0</v>
      </c>
    </row>
    <row r="388" spans="1:10">
      <c r="A388" s="24">
        <v>9</v>
      </c>
      <c r="B388" s="36" t="s">
        <v>32</v>
      </c>
      <c r="C388" s="26"/>
      <c r="D388" s="27">
        <v>101534</v>
      </c>
      <c r="E388" s="28">
        <f t="shared" si="84"/>
        <v>0</v>
      </c>
      <c r="F388" s="29">
        <v>0</v>
      </c>
      <c r="G388" s="30">
        <f t="shared" si="82"/>
        <v>0</v>
      </c>
      <c r="H388" s="31">
        <f t="shared" si="83"/>
        <v>94012.962962962964</v>
      </c>
      <c r="I388" s="31"/>
      <c r="J388" s="59">
        <f t="shared" si="85"/>
        <v>0</v>
      </c>
    </row>
    <row r="389" spans="1:10">
      <c r="A389" s="24">
        <v>10</v>
      </c>
      <c r="B389" s="36" t="s">
        <v>33</v>
      </c>
      <c r="C389" s="37"/>
      <c r="D389" s="33">
        <v>110148</v>
      </c>
      <c r="E389" s="28">
        <f t="shared" si="84"/>
        <v>0</v>
      </c>
      <c r="F389" s="29">
        <v>0</v>
      </c>
      <c r="G389" s="30">
        <f t="shared" si="82"/>
        <v>0</v>
      </c>
      <c r="H389" s="31">
        <f t="shared" si="83"/>
        <v>101988.88888888888</v>
      </c>
      <c r="I389" s="31"/>
      <c r="J389" s="59">
        <f t="shared" si="85"/>
        <v>0</v>
      </c>
    </row>
    <row r="390" spans="1:10">
      <c r="A390" s="168">
        <v>11</v>
      </c>
      <c r="B390" s="25" t="s">
        <v>34</v>
      </c>
      <c r="C390" s="37"/>
      <c r="D390" s="27">
        <v>54198</v>
      </c>
      <c r="E390" s="156">
        <f t="shared" si="84"/>
        <v>0</v>
      </c>
      <c r="F390" s="124">
        <v>0.1</v>
      </c>
      <c r="G390" s="30">
        <f t="shared" si="82"/>
        <v>0</v>
      </c>
      <c r="H390" s="31">
        <f>D390/1.08*0.9</f>
        <v>45165</v>
      </c>
      <c r="I390" s="170"/>
      <c r="J390" s="59">
        <f t="shared" si="85"/>
        <v>0</v>
      </c>
    </row>
    <row r="391" spans="1:10">
      <c r="A391" s="24">
        <v>12</v>
      </c>
      <c r="B391" s="25" t="s">
        <v>35</v>
      </c>
      <c r="C391" s="37">
        <v>2</v>
      </c>
      <c r="D391" s="27">
        <v>49680</v>
      </c>
      <c r="E391" s="28">
        <f t="shared" si="84"/>
        <v>99360</v>
      </c>
      <c r="F391" s="124">
        <v>0.1</v>
      </c>
      <c r="G391" s="30"/>
      <c r="H391" s="169">
        <f>D391/1.08*0.9</f>
        <v>41400</v>
      </c>
      <c r="I391" s="128"/>
      <c r="J391" s="59">
        <f t="shared" si="85"/>
        <v>82800</v>
      </c>
    </row>
    <row r="392" spans="1:10">
      <c r="A392" s="24">
        <v>13</v>
      </c>
      <c r="B392" s="25" t="s">
        <v>36</v>
      </c>
      <c r="C392" s="37"/>
      <c r="D392" s="38">
        <v>64152</v>
      </c>
      <c r="E392" s="28">
        <f t="shared" si="84"/>
        <v>0</v>
      </c>
      <c r="F392" s="29">
        <v>0</v>
      </c>
      <c r="G392" s="30">
        <f t="shared" ref="G392:G397" si="86">E392-E392*F392</f>
        <v>0</v>
      </c>
      <c r="H392" s="31">
        <f t="shared" ref="H392:H397" si="87">D392/1.08</f>
        <v>59399.999999999993</v>
      </c>
      <c r="I392" s="31"/>
      <c r="J392" s="59">
        <f t="shared" si="85"/>
        <v>0</v>
      </c>
    </row>
    <row r="393" spans="1:10">
      <c r="A393" s="24">
        <v>14</v>
      </c>
      <c r="B393" s="25" t="s">
        <v>37</v>
      </c>
      <c r="C393" s="37"/>
      <c r="D393" s="38">
        <v>65934</v>
      </c>
      <c r="E393" s="28">
        <f t="shared" si="84"/>
        <v>0</v>
      </c>
      <c r="F393" s="29">
        <v>0</v>
      </c>
      <c r="G393" s="30">
        <f t="shared" si="86"/>
        <v>0</v>
      </c>
      <c r="H393" s="31">
        <f t="shared" si="87"/>
        <v>61049.999999999993</v>
      </c>
      <c r="I393" s="31"/>
      <c r="J393" s="59">
        <f t="shared" si="85"/>
        <v>0</v>
      </c>
    </row>
    <row r="394" spans="1:10">
      <c r="A394" s="24">
        <v>15</v>
      </c>
      <c r="B394" s="25" t="s">
        <v>38</v>
      </c>
      <c r="C394" s="37"/>
      <c r="D394" s="38">
        <v>76626</v>
      </c>
      <c r="E394" s="28">
        <f t="shared" si="84"/>
        <v>0</v>
      </c>
      <c r="F394" s="29">
        <v>0</v>
      </c>
      <c r="G394" s="30">
        <f t="shared" si="86"/>
        <v>0</v>
      </c>
      <c r="H394" s="31">
        <f t="shared" si="87"/>
        <v>70950</v>
      </c>
      <c r="I394" s="31"/>
      <c r="J394" s="59">
        <f t="shared" si="85"/>
        <v>0</v>
      </c>
    </row>
    <row r="395" spans="1:10">
      <c r="A395" s="24">
        <v>16</v>
      </c>
      <c r="B395" s="25" t="s">
        <v>39</v>
      </c>
      <c r="C395" s="37"/>
      <c r="D395" s="38">
        <v>80190</v>
      </c>
      <c r="E395" s="28">
        <f t="shared" si="84"/>
        <v>0</v>
      </c>
      <c r="F395" s="29">
        <v>0</v>
      </c>
      <c r="G395" s="30">
        <f t="shared" si="86"/>
        <v>0</v>
      </c>
      <c r="H395" s="31">
        <f t="shared" si="87"/>
        <v>74250</v>
      </c>
      <c r="I395" s="31"/>
      <c r="J395" s="59">
        <f t="shared" si="85"/>
        <v>0</v>
      </c>
    </row>
    <row r="396" spans="1:10">
      <c r="A396" s="24">
        <v>17</v>
      </c>
      <c r="B396" s="25" t="s">
        <v>40</v>
      </c>
      <c r="C396" s="37"/>
      <c r="D396" s="38">
        <v>113832</v>
      </c>
      <c r="E396" s="28">
        <f t="shared" si="84"/>
        <v>0</v>
      </c>
      <c r="F396" s="29">
        <v>0</v>
      </c>
      <c r="G396" s="30">
        <f t="shared" si="86"/>
        <v>0</v>
      </c>
      <c r="H396" s="31">
        <f t="shared" si="87"/>
        <v>105400</v>
      </c>
      <c r="I396" s="31"/>
      <c r="J396" s="59">
        <f t="shared" si="85"/>
        <v>0</v>
      </c>
    </row>
    <row r="397" spans="1:10">
      <c r="A397" s="24">
        <v>18</v>
      </c>
      <c r="B397" s="25" t="s">
        <v>41</v>
      </c>
      <c r="C397" s="37"/>
      <c r="D397" s="39">
        <v>98010</v>
      </c>
      <c r="E397" s="28">
        <f t="shared" si="84"/>
        <v>0</v>
      </c>
      <c r="F397" s="29">
        <v>0</v>
      </c>
      <c r="G397" s="30">
        <f t="shared" si="86"/>
        <v>0</v>
      </c>
      <c r="H397" s="31">
        <f t="shared" si="87"/>
        <v>90750</v>
      </c>
      <c r="I397" s="31"/>
      <c r="J397" s="59">
        <f t="shared" si="85"/>
        <v>0</v>
      </c>
    </row>
    <row r="398" spans="1:10" ht="17.25">
      <c r="A398" s="40"/>
      <c r="B398" s="41" t="s">
        <v>42</v>
      </c>
      <c r="C398" s="42">
        <f>SUM(C380:C397)</f>
        <v>42</v>
      </c>
      <c r="D398" s="42"/>
      <c r="E398" s="43">
        <f>SUM(E380:E397)</f>
        <v>4084320</v>
      </c>
      <c r="F398" s="43"/>
      <c r="G398" s="44">
        <f>SUM(G380:G397)</f>
        <v>3984960</v>
      </c>
      <c r="H398" s="45"/>
      <c r="I398" s="45"/>
      <c r="J398" s="64">
        <f>SUM(J380:J397)</f>
        <v>3772577.7777777775</v>
      </c>
    </row>
    <row r="399" spans="1:10" ht="31.5">
      <c r="A399" s="46"/>
      <c r="B399" s="47"/>
      <c r="C399" s="48"/>
      <c r="D399" s="48"/>
      <c r="E399" s="49"/>
      <c r="F399" s="49"/>
      <c r="G399" s="50"/>
      <c r="H399" s="51"/>
      <c r="I399" s="51"/>
      <c r="J399" s="65">
        <f>J398*0.08</f>
        <v>301806.22222222219</v>
      </c>
    </row>
    <row r="400" spans="1:10" ht="18">
      <c r="A400" s="283" t="s">
        <v>43</v>
      </c>
      <c r="B400" s="283"/>
      <c r="C400" s="284" t="s">
        <v>44</v>
      </c>
      <c r="D400" s="284"/>
      <c r="E400" s="54"/>
      <c r="F400" s="54"/>
      <c r="G400" s="55" t="s">
        <v>45</v>
      </c>
      <c r="H400" s="56"/>
      <c r="I400" s="56"/>
      <c r="J400" s="66">
        <f>SUM(J398:J399)</f>
        <v>4074383.9999999995</v>
      </c>
    </row>
    <row r="402" spans="1:10">
      <c r="B402" s="132" t="s">
        <v>625</v>
      </c>
      <c r="C402" s="132" t="s">
        <v>626</v>
      </c>
      <c r="D402" s="131"/>
      <c r="E402" s="131"/>
      <c r="F402" s="132" t="s">
        <v>512</v>
      </c>
    </row>
    <row r="403" spans="1:10">
      <c r="B403" s="132" t="s">
        <v>627</v>
      </c>
      <c r="C403" s="132" t="s">
        <v>626</v>
      </c>
      <c r="D403" s="131"/>
      <c r="E403" s="131"/>
      <c r="F403" s="132" t="s">
        <v>512</v>
      </c>
    </row>
    <row r="407" spans="1:10" ht="15.75">
      <c r="A407" s="279" t="s">
        <v>0</v>
      </c>
      <c r="B407" s="279"/>
      <c r="C407" s="279"/>
      <c r="D407" s="279"/>
      <c r="E407" s="279"/>
      <c r="F407" s="279"/>
      <c r="G407" s="279"/>
      <c r="H407" s="3"/>
      <c r="I407" s="3"/>
      <c r="J407" s="112"/>
    </row>
    <row r="408" spans="1:10" ht="17.25">
      <c r="A408" s="279" t="s">
        <v>1</v>
      </c>
      <c r="B408" s="279"/>
      <c r="C408" s="279"/>
      <c r="D408" s="279"/>
      <c r="E408" s="279"/>
      <c r="F408" s="279"/>
      <c r="G408" s="279"/>
      <c r="H408" s="3"/>
      <c r="I408" s="3"/>
      <c r="J408" s="58"/>
    </row>
    <row r="409" spans="1:10" ht="15.75">
      <c r="A409" s="279" t="s">
        <v>2</v>
      </c>
      <c r="B409" s="279"/>
      <c r="C409" s="279"/>
      <c r="D409" s="279"/>
      <c r="E409" s="279"/>
      <c r="F409" s="279"/>
      <c r="G409" s="279"/>
      <c r="H409" s="3"/>
      <c r="I409" s="3"/>
      <c r="J409" s="59"/>
    </row>
    <row r="410" spans="1:10" ht="15.75">
      <c r="A410" s="279" t="s">
        <v>4</v>
      </c>
      <c r="B410" s="279"/>
      <c r="C410" s="279"/>
      <c r="D410" s="279"/>
      <c r="E410" s="279"/>
      <c r="F410" s="279"/>
      <c r="G410" s="279"/>
      <c r="H410" s="3"/>
      <c r="I410" s="3"/>
      <c r="J410" s="59"/>
    </row>
    <row r="411" spans="1:10" ht="15.75" customHeight="1">
      <c r="A411" s="280" t="s">
        <v>6</v>
      </c>
      <c r="B411" s="280"/>
      <c r="C411" s="280"/>
      <c r="D411" s="280"/>
      <c r="E411" s="280"/>
      <c r="F411" s="280"/>
      <c r="G411" s="280"/>
      <c r="H411" s="3"/>
      <c r="I411" s="3"/>
      <c r="J411" s="59"/>
    </row>
    <row r="412" spans="1:10" ht="27.75">
      <c r="A412" s="9"/>
      <c r="B412" s="9"/>
      <c r="C412" s="281" t="s">
        <v>367</v>
      </c>
      <c r="D412" s="281"/>
      <c r="E412" s="281"/>
      <c r="F412" s="281"/>
      <c r="G412" s="281"/>
      <c r="H412" s="3"/>
      <c r="I412" s="3"/>
      <c r="J412" s="59"/>
    </row>
    <row r="413" spans="1:10" ht="15.75">
      <c r="A413" s="11" t="s">
        <v>358</v>
      </c>
      <c r="B413" s="12"/>
      <c r="C413" s="13"/>
      <c r="D413" s="286"/>
      <c r="E413" s="286"/>
      <c r="F413" s="286"/>
      <c r="G413" s="286"/>
      <c r="H413" s="15"/>
      <c r="I413" s="15"/>
      <c r="J413" s="59"/>
    </row>
    <row r="414" spans="1:10" ht="15.75">
      <c r="A414" s="11" t="s">
        <v>623</v>
      </c>
      <c r="B414" s="11"/>
      <c r="C414" s="11"/>
      <c r="D414" s="11"/>
      <c r="E414" s="16"/>
      <c r="F414" s="11"/>
      <c r="G414" s="16"/>
      <c r="H414" s="20" t="s">
        <v>161</v>
      </c>
      <c r="I414" s="20"/>
      <c r="J414" s="62"/>
    </row>
    <row r="415" spans="1:10" ht="15.75">
      <c r="A415" s="11" t="s">
        <v>11</v>
      </c>
      <c r="B415" s="289" t="s">
        <v>635</v>
      </c>
      <c r="C415" s="289"/>
      <c r="D415" s="289"/>
      <c r="E415" s="289"/>
      <c r="F415" s="18"/>
      <c r="G415" s="19" t="s">
        <v>13</v>
      </c>
      <c r="H415" s="3"/>
      <c r="I415" s="3"/>
      <c r="J415" s="59"/>
    </row>
    <row r="416" spans="1:10" ht="15.75">
      <c r="A416" s="21" t="s">
        <v>14</v>
      </c>
      <c r="B416" s="21" t="s">
        <v>16</v>
      </c>
      <c r="C416" s="21" t="s">
        <v>17</v>
      </c>
      <c r="D416" s="22" t="s">
        <v>18</v>
      </c>
      <c r="E416" s="23" t="s">
        <v>19</v>
      </c>
      <c r="F416" s="23" t="s">
        <v>20</v>
      </c>
      <c r="G416" s="21" t="s">
        <v>21</v>
      </c>
      <c r="H416" s="3"/>
      <c r="I416" s="3"/>
      <c r="J416" s="59"/>
    </row>
    <row r="417" spans="1:10">
      <c r="A417" s="24">
        <v>1</v>
      </c>
      <c r="B417" s="25" t="s">
        <v>23</v>
      </c>
      <c r="C417" s="26">
        <v>20</v>
      </c>
      <c r="D417" s="27">
        <v>79305</v>
      </c>
      <c r="E417" s="28">
        <f>D417*C417</f>
        <v>1586100</v>
      </c>
      <c r="F417" s="29">
        <v>0</v>
      </c>
      <c r="G417" s="30">
        <f>E417-E417*F417</f>
        <v>1586100</v>
      </c>
      <c r="H417" s="31">
        <f>D417/1.08</f>
        <v>73430.555555555547</v>
      </c>
      <c r="I417" s="31"/>
      <c r="J417" s="59">
        <f t="shared" ref="J417:J421" si="88">H417*C417</f>
        <v>1468611.111111111</v>
      </c>
    </row>
    <row r="418" spans="1:10">
      <c r="A418" s="24">
        <v>2</v>
      </c>
      <c r="B418" s="25" t="s">
        <v>25</v>
      </c>
      <c r="C418" s="32"/>
      <c r="D418" s="33">
        <v>128591</v>
      </c>
      <c r="E418" s="28">
        <f t="shared" ref="E418:E421" si="89">D418*C418</f>
        <v>0</v>
      </c>
      <c r="F418" s="29">
        <v>0</v>
      </c>
      <c r="G418" s="30">
        <f t="shared" ref="G418:G427" si="90">E418-E418*F418</f>
        <v>0</v>
      </c>
      <c r="H418" s="31">
        <f t="shared" ref="H418:H426" si="91">D418/1.08</f>
        <v>119065.74074074073</v>
      </c>
      <c r="I418" s="31"/>
      <c r="J418" s="59">
        <f t="shared" si="88"/>
        <v>0</v>
      </c>
    </row>
    <row r="419" spans="1:10">
      <c r="A419" s="24">
        <v>3</v>
      </c>
      <c r="B419" s="25" t="s">
        <v>26</v>
      </c>
      <c r="C419" s="34">
        <v>20</v>
      </c>
      <c r="D419" s="27">
        <v>60043</v>
      </c>
      <c r="E419" s="28">
        <f t="shared" si="89"/>
        <v>1200860</v>
      </c>
      <c r="F419" s="157">
        <v>0</v>
      </c>
      <c r="G419" s="30">
        <f t="shared" si="90"/>
        <v>1200860</v>
      </c>
      <c r="H419" s="31">
        <f t="shared" si="91"/>
        <v>55595.370370370365</v>
      </c>
      <c r="I419" s="128"/>
      <c r="J419" s="59">
        <f t="shared" si="88"/>
        <v>1111907.4074074072</v>
      </c>
    </row>
    <row r="420" spans="1:10">
      <c r="A420" s="24">
        <v>4</v>
      </c>
      <c r="B420" s="25" t="s">
        <v>27</v>
      </c>
      <c r="C420" s="35"/>
      <c r="D420" s="27">
        <v>115781</v>
      </c>
      <c r="E420" s="28">
        <f t="shared" si="89"/>
        <v>0</v>
      </c>
      <c r="F420" s="157">
        <v>0</v>
      </c>
      <c r="G420" s="30">
        <f t="shared" si="90"/>
        <v>0</v>
      </c>
      <c r="H420" s="31">
        <f t="shared" si="91"/>
        <v>107204.62962962962</v>
      </c>
      <c r="I420" s="31"/>
      <c r="J420" s="59">
        <f t="shared" si="88"/>
        <v>0</v>
      </c>
    </row>
    <row r="421" spans="1:10">
      <c r="A421" s="168">
        <v>5</v>
      </c>
      <c r="B421" s="25" t="s">
        <v>28</v>
      </c>
      <c r="C421" s="37"/>
      <c r="D421" s="27">
        <v>119943</v>
      </c>
      <c r="E421" s="156">
        <f t="shared" si="89"/>
        <v>0</v>
      </c>
      <c r="F421" s="157">
        <v>0</v>
      </c>
      <c r="G421" s="30">
        <f t="shared" si="90"/>
        <v>0</v>
      </c>
      <c r="H421" s="31">
        <f t="shared" si="91"/>
        <v>111058.33333333333</v>
      </c>
      <c r="I421" s="170"/>
      <c r="J421" s="59">
        <f t="shared" si="88"/>
        <v>0</v>
      </c>
    </row>
    <row r="422" spans="1:10">
      <c r="A422" s="24">
        <v>6</v>
      </c>
      <c r="B422" s="25" t="s">
        <v>29</v>
      </c>
      <c r="C422" s="26"/>
      <c r="D422" s="27">
        <v>94810</v>
      </c>
      <c r="E422" s="28"/>
      <c r="F422" s="29">
        <v>0</v>
      </c>
      <c r="G422" s="30">
        <f t="shared" si="90"/>
        <v>0</v>
      </c>
      <c r="H422" s="31">
        <f t="shared" si="91"/>
        <v>87787.037037037036</v>
      </c>
      <c r="I422" s="31"/>
      <c r="J422" s="59"/>
    </row>
    <row r="423" spans="1:10">
      <c r="A423" s="24">
        <v>7</v>
      </c>
      <c r="B423" s="25" t="s">
        <v>30</v>
      </c>
      <c r="C423" s="34"/>
      <c r="D423" s="27">
        <v>141396</v>
      </c>
      <c r="E423" s="28">
        <f t="shared" ref="E423:E434" si="92">D423*C423</f>
        <v>0</v>
      </c>
      <c r="F423" s="29">
        <v>0</v>
      </c>
      <c r="G423" s="30">
        <f t="shared" si="90"/>
        <v>0</v>
      </c>
      <c r="H423" s="31">
        <f t="shared" si="91"/>
        <v>130922.22222222222</v>
      </c>
      <c r="I423" s="31"/>
      <c r="J423" s="59">
        <f t="shared" ref="J423:J434" si="93">H423*C423</f>
        <v>0</v>
      </c>
    </row>
    <row r="424" spans="1:10">
      <c r="A424" s="24">
        <v>8</v>
      </c>
      <c r="B424" s="25" t="s">
        <v>31</v>
      </c>
      <c r="C424" s="26"/>
      <c r="D424" s="27">
        <v>232931</v>
      </c>
      <c r="E424" s="28">
        <f t="shared" si="92"/>
        <v>0</v>
      </c>
      <c r="F424" s="29">
        <v>0</v>
      </c>
      <c r="G424" s="30">
        <f t="shared" si="90"/>
        <v>0</v>
      </c>
      <c r="H424" s="31">
        <f t="shared" si="91"/>
        <v>215676.85185185182</v>
      </c>
      <c r="I424" s="31"/>
      <c r="J424" s="59">
        <f t="shared" si="93"/>
        <v>0</v>
      </c>
    </row>
    <row r="425" spans="1:10">
      <c r="A425" s="24">
        <v>9</v>
      </c>
      <c r="B425" s="36" t="s">
        <v>32</v>
      </c>
      <c r="C425" s="26"/>
      <c r="D425" s="27">
        <v>101534</v>
      </c>
      <c r="E425" s="28">
        <f t="shared" si="92"/>
        <v>0</v>
      </c>
      <c r="F425" s="29">
        <v>0</v>
      </c>
      <c r="G425" s="30">
        <f t="shared" si="90"/>
        <v>0</v>
      </c>
      <c r="H425" s="31">
        <f t="shared" si="91"/>
        <v>94012.962962962964</v>
      </c>
      <c r="I425" s="31"/>
      <c r="J425" s="59">
        <f t="shared" si="93"/>
        <v>0</v>
      </c>
    </row>
    <row r="426" spans="1:10">
      <c r="A426" s="24">
        <v>10</v>
      </c>
      <c r="B426" s="36" t="s">
        <v>33</v>
      </c>
      <c r="C426" s="37"/>
      <c r="D426" s="33">
        <v>110148</v>
      </c>
      <c r="E426" s="28">
        <f t="shared" si="92"/>
        <v>0</v>
      </c>
      <c r="F426" s="29">
        <v>0</v>
      </c>
      <c r="G426" s="30">
        <f t="shared" si="90"/>
        <v>0</v>
      </c>
      <c r="H426" s="31">
        <f t="shared" si="91"/>
        <v>101988.88888888888</v>
      </c>
      <c r="I426" s="31"/>
      <c r="J426" s="59">
        <f t="shared" si="93"/>
        <v>0</v>
      </c>
    </row>
    <row r="427" spans="1:10">
      <c r="A427" s="168">
        <v>11</v>
      </c>
      <c r="B427" s="25" t="s">
        <v>34</v>
      </c>
      <c r="C427" s="37"/>
      <c r="D427" s="27">
        <v>54198</v>
      </c>
      <c r="E427" s="156">
        <f t="shared" si="92"/>
        <v>0</v>
      </c>
      <c r="F427" s="124">
        <v>0.1</v>
      </c>
      <c r="G427" s="30">
        <f t="shared" si="90"/>
        <v>0</v>
      </c>
      <c r="H427" s="31">
        <f>D427/1.08*0.9</f>
        <v>45165</v>
      </c>
      <c r="I427" s="170"/>
      <c r="J427" s="59">
        <f t="shared" si="93"/>
        <v>0</v>
      </c>
    </row>
    <row r="428" spans="1:10">
      <c r="A428" s="24">
        <v>12</v>
      </c>
      <c r="B428" s="25" t="s">
        <v>35</v>
      </c>
      <c r="C428" s="37"/>
      <c r="D428" s="27">
        <v>49680</v>
      </c>
      <c r="E428" s="28">
        <f t="shared" si="92"/>
        <v>0</v>
      </c>
      <c r="F428" s="124">
        <v>0.1</v>
      </c>
      <c r="G428" s="30"/>
      <c r="H428" s="169">
        <f>D428/1.08*0.9</f>
        <v>41400</v>
      </c>
      <c r="I428" s="128"/>
      <c r="J428" s="59">
        <f t="shared" si="93"/>
        <v>0</v>
      </c>
    </row>
    <row r="429" spans="1:10">
      <c r="A429" s="24">
        <v>13</v>
      </c>
      <c r="B429" s="25" t="s">
        <v>36</v>
      </c>
      <c r="C429" s="37"/>
      <c r="D429" s="38">
        <v>64152</v>
      </c>
      <c r="E429" s="28">
        <f t="shared" si="92"/>
        <v>0</v>
      </c>
      <c r="F429" s="29">
        <v>0</v>
      </c>
      <c r="G429" s="30">
        <f t="shared" ref="G429:G434" si="94">E429-E429*F429</f>
        <v>0</v>
      </c>
      <c r="H429" s="31">
        <f t="shared" ref="H429:H434" si="95">D429/1.08</f>
        <v>59399.999999999993</v>
      </c>
      <c r="I429" s="31"/>
      <c r="J429" s="59">
        <f t="shared" si="93"/>
        <v>0</v>
      </c>
    </row>
    <row r="430" spans="1:10">
      <c r="A430" s="24">
        <v>14</v>
      </c>
      <c r="B430" s="25" t="s">
        <v>37</v>
      </c>
      <c r="C430" s="37"/>
      <c r="D430" s="38">
        <v>65934</v>
      </c>
      <c r="E430" s="28">
        <f t="shared" si="92"/>
        <v>0</v>
      </c>
      <c r="F430" s="29">
        <v>0</v>
      </c>
      <c r="G430" s="30">
        <f t="shared" si="94"/>
        <v>0</v>
      </c>
      <c r="H430" s="31">
        <f t="shared" si="95"/>
        <v>61049.999999999993</v>
      </c>
      <c r="I430" s="31"/>
      <c r="J430" s="59">
        <f t="shared" si="93"/>
        <v>0</v>
      </c>
    </row>
    <row r="431" spans="1:10">
      <c r="A431" s="24">
        <v>15</v>
      </c>
      <c r="B431" s="25" t="s">
        <v>38</v>
      </c>
      <c r="C431" s="37"/>
      <c r="D431" s="38">
        <v>76626</v>
      </c>
      <c r="E431" s="28">
        <f t="shared" si="92"/>
        <v>0</v>
      </c>
      <c r="F431" s="29">
        <v>0</v>
      </c>
      <c r="G431" s="30">
        <f t="shared" si="94"/>
        <v>0</v>
      </c>
      <c r="H431" s="31">
        <f t="shared" si="95"/>
        <v>70950</v>
      </c>
      <c r="I431" s="31"/>
      <c r="J431" s="59">
        <f t="shared" si="93"/>
        <v>0</v>
      </c>
    </row>
    <row r="432" spans="1:10">
      <c r="A432" s="24">
        <v>16</v>
      </c>
      <c r="B432" s="25" t="s">
        <v>39</v>
      </c>
      <c r="C432" s="37"/>
      <c r="D432" s="38">
        <v>80190</v>
      </c>
      <c r="E432" s="28">
        <f t="shared" si="92"/>
        <v>0</v>
      </c>
      <c r="F432" s="29">
        <v>0</v>
      </c>
      <c r="G432" s="30">
        <f t="shared" si="94"/>
        <v>0</v>
      </c>
      <c r="H432" s="31">
        <f t="shared" si="95"/>
        <v>74250</v>
      </c>
      <c r="I432" s="31"/>
      <c r="J432" s="59">
        <f t="shared" si="93"/>
        <v>0</v>
      </c>
    </row>
    <row r="433" spans="1:10">
      <c r="A433" s="24">
        <v>17</v>
      </c>
      <c r="B433" s="25" t="s">
        <v>40</v>
      </c>
      <c r="C433" s="37"/>
      <c r="D433" s="38">
        <v>113832</v>
      </c>
      <c r="E433" s="28">
        <f t="shared" si="92"/>
        <v>0</v>
      </c>
      <c r="F433" s="29">
        <v>0</v>
      </c>
      <c r="G433" s="30">
        <f t="shared" si="94"/>
        <v>0</v>
      </c>
      <c r="H433" s="31">
        <f t="shared" si="95"/>
        <v>105400</v>
      </c>
      <c r="I433" s="31"/>
      <c r="J433" s="59">
        <f t="shared" si="93"/>
        <v>0</v>
      </c>
    </row>
    <row r="434" spans="1:10">
      <c r="A434" s="24">
        <v>18</v>
      </c>
      <c r="B434" s="25" t="s">
        <v>41</v>
      </c>
      <c r="C434" s="37"/>
      <c r="D434" s="39">
        <v>98010</v>
      </c>
      <c r="E434" s="28">
        <f t="shared" si="92"/>
        <v>0</v>
      </c>
      <c r="F434" s="29">
        <v>0</v>
      </c>
      <c r="G434" s="30">
        <f t="shared" si="94"/>
        <v>0</v>
      </c>
      <c r="H434" s="31">
        <f t="shared" si="95"/>
        <v>90750</v>
      </c>
      <c r="I434" s="31"/>
      <c r="J434" s="59">
        <f t="shared" si="93"/>
        <v>0</v>
      </c>
    </row>
    <row r="435" spans="1:10" ht="17.25">
      <c r="A435" s="40"/>
      <c r="B435" s="41" t="s">
        <v>42</v>
      </c>
      <c r="C435" s="42">
        <f>SUM(C417:C434)</f>
        <v>40</v>
      </c>
      <c r="D435" s="42"/>
      <c r="E435" s="43">
        <f>SUM(E417:E434)</f>
        <v>2786960</v>
      </c>
      <c r="F435" s="43"/>
      <c r="G435" s="44">
        <f>SUM(G417:G434)</f>
        <v>2786960</v>
      </c>
      <c r="H435" s="45"/>
      <c r="I435" s="45"/>
      <c r="J435" s="64">
        <f>SUM(J417:J434)</f>
        <v>2580518.5185185182</v>
      </c>
    </row>
    <row r="436" spans="1:10" ht="31.5">
      <c r="A436" s="46"/>
      <c r="B436" s="47"/>
      <c r="C436" s="48"/>
      <c r="D436" s="48"/>
      <c r="E436" s="49"/>
      <c r="F436" s="49"/>
      <c r="G436" s="50"/>
      <c r="H436" s="51"/>
      <c r="I436" s="51"/>
      <c r="J436" s="65">
        <f>J435*0.08</f>
        <v>206441.48148148146</v>
      </c>
    </row>
    <row r="437" spans="1:10" ht="18">
      <c r="A437" s="283" t="s">
        <v>43</v>
      </c>
      <c r="B437" s="283"/>
      <c r="C437" s="284" t="s">
        <v>44</v>
      </c>
      <c r="D437" s="284"/>
      <c r="E437" s="54"/>
      <c r="F437" s="54"/>
      <c r="G437" s="55" t="s">
        <v>45</v>
      </c>
      <c r="H437" s="56"/>
      <c r="I437" s="56"/>
      <c r="J437" s="66">
        <f>SUM(J435:J436)</f>
        <v>2786959.9999999995</v>
      </c>
    </row>
    <row r="439" spans="1:10">
      <c r="B439" s="132" t="s">
        <v>625</v>
      </c>
      <c r="C439" s="132" t="s">
        <v>626</v>
      </c>
      <c r="D439" s="131"/>
      <c r="E439" s="131"/>
      <c r="F439" s="132" t="s">
        <v>512</v>
      </c>
    </row>
    <row r="440" spans="1:10">
      <c r="B440" s="132" t="s">
        <v>627</v>
      </c>
      <c r="C440" s="132" t="s">
        <v>626</v>
      </c>
      <c r="D440" s="131"/>
      <c r="E440" s="131"/>
      <c r="F440" s="132" t="s">
        <v>512</v>
      </c>
    </row>
    <row r="444" spans="1:10" ht="15.75">
      <c r="A444" s="279" t="s">
        <v>0</v>
      </c>
      <c r="B444" s="279"/>
      <c r="C444" s="279"/>
      <c r="D444" s="279"/>
      <c r="E444" s="279"/>
      <c r="F444" s="279"/>
      <c r="G444" s="279"/>
      <c r="H444" s="3"/>
      <c r="I444" s="3"/>
      <c r="J444" s="112"/>
    </row>
    <row r="445" spans="1:10" ht="17.25">
      <c r="A445" s="279" t="s">
        <v>1</v>
      </c>
      <c r="B445" s="279"/>
      <c r="C445" s="279"/>
      <c r="D445" s="279"/>
      <c r="E445" s="279"/>
      <c r="F445" s="279"/>
      <c r="G445" s="279"/>
      <c r="H445" s="3"/>
      <c r="I445" s="3"/>
      <c r="J445" s="58"/>
    </row>
    <row r="446" spans="1:10" ht="15.75">
      <c r="A446" s="279" t="s">
        <v>2</v>
      </c>
      <c r="B446" s="279"/>
      <c r="C446" s="279"/>
      <c r="D446" s="279"/>
      <c r="E446" s="279"/>
      <c r="F446" s="279"/>
      <c r="G446" s="279"/>
      <c r="H446" s="3"/>
      <c r="I446" s="3"/>
      <c r="J446" s="59"/>
    </row>
    <row r="447" spans="1:10" ht="15.75">
      <c r="A447" s="279" t="s">
        <v>4</v>
      </c>
      <c r="B447" s="279"/>
      <c r="C447" s="279"/>
      <c r="D447" s="279"/>
      <c r="E447" s="279"/>
      <c r="F447" s="279"/>
      <c r="G447" s="279"/>
      <c r="H447" s="3"/>
      <c r="I447" s="3"/>
      <c r="J447" s="59"/>
    </row>
    <row r="448" spans="1:10" ht="15.75" customHeight="1">
      <c r="A448" s="280" t="s">
        <v>6</v>
      </c>
      <c r="B448" s="280"/>
      <c r="C448" s="280"/>
      <c r="D448" s="280"/>
      <c r="E448" s="280"/>
      <c r="F448" s="280"/>
      <c r="G448" s="280"/>
      <c r="H448" s="3"/>
      <c r="I448" s="3"/>
      <c r="J448" s="59"/>
    </row>
    <row r="449" spans="1:10" ht="27.75">
      <c r="A449" s="9"/>
      <c r="B449" s="9"/>
      <c r="C449" s="281" t="s">
        <v>367</v>
      </c>
      <c r="D449" s="281"/>
      <c r="E449" s="281"/>
      <c r="F449" s="281"/>
      <c r="G449" s="281"/>
      <c r="H449" s="3"/>
      <c r="I449" s="3"/>
      <c r="J449" s="59"/>
    </row>
    <row r="450" spans="1:10" ht="15.75">
      <c r="A450" s="11" t="s">
        <v>358</v>
      </c>
      <c r="B450" s="12"/>
      <c r="C450" s="13"/>
      <c r="D450" s="286"/>
      <c r="E450" s="286"/>
      <c r="F450" s="286"/>
      <c r="G450" s="286"/>
      <c r="H450" s="15"/>
      <c r="I450" s="15"/>
      <c r="J450" s="59"/>
    </row>
    <row r="451" spans="1:10" ht="15.75">
      <c r="A451" s="11" t="s">
        <v>623</v>
      </c>
      <c r="B451" s="11"/>
      <c r="C451" s="11"/>
      <c r="D451" s="11"/>
      <c r="E451" s="16"/>
      <c r="F451" s="11"/>
      <c r="G451" s="16"/>
      <c r="H451" s="20" t="s">
        <v>161</v>
      </c>
      <c r="I451" s="20"/>
      <c r="J451" s="62"/>
    </row>
    <row r="452" spans="1:10" ht="15.75">
      <c r="A452" s="11" t="s">
        <v>11</v>
      </c>
      <c r="B452" s="289" t="s">
        <v>636</v>
      </c>
      <c r="C452" s="289"/>
      <c r="D452" s="289"/>
      <c r="E452" s="289"/>
      <c r="F452" s="18"/>
      <c r="G452" s="19" t="s">
        <v>13</v>
      </c>
      <c r="H452" s="3"/>
      <c r="I452" s="3"/>
      <c r="J452" s="59"/>
    </row>
    <row r="453" spans="1:10" ht="15.75">
      <c r="A453" s="21" t="s">
        <v>14</v>
      </c>
      <c r="B453" s="21" t="s">
        <v>16</v>
      </c>
      <c r="C453" s="21" t="s">
        <v>17</v>
      </c>
      <c r="D453" s="22" t="s">
        <v>18</v>
      </c>
      <c r="E453" s="23" t="s">
        <v>19</v>
      </c>
      <c r="F453" s="23" t="s">
        <v>20</v>
      </c>
      <c r="G453" s="21" t="s">
        <v>21</v>
      </c>
      <c r="H453" s="3"/>
      <c r="I453" s="3"/>
      <c r="J453" s="59"/>
    </row>
    <row r="454" spans="1:10">
      <c r="A454" s="24">
        <v>1</v>
      </c>
      <c r="B454" s="25" t="s">
        <v>23</v>
      </c>
      <c r="C454" s="26">
        <v>20</v>
      </c>
      <c r="D454" s="27">
        <v>79305</v>
      </c>
      <c r="E454" s="28">
        <f>D454*C454</f>
        <v>1586100</v>
      </c>
      <c r="F454" s="29">
        <v>0</v>
      </c>
      <c r="G454" s="30">
        <f>E454-E454*F454</f>
        <v>1586100</v>
      </c>
      <c r="H454" s="31">
        <f>D454/1.08</f>
        <v>73430.555555555547</v>
      </c>
      <c r="I454" s="31"/>
      <c r="J454" s="59">
        <f t="shared" ref="J454:J458" si="96">H454*C454</f>
        <v>1468611.111111111</v>
      </c>
    </row>
    <row r="455" spans="1:10">
      <c r="A455" s="24">
        <v>2</v>
      </c>
      <c r="B455" s="25" t="s">
        <v>25</v>
      </c>
      <c r="C455" s="32"/>
      <c r="D455" s="33">
        <v>128591</v>
      </c>
      <c r="E455" s="28">
        <f t="shared" ref="E455:E458" si="97">D455*C455</f>
        <v>0</v>
      </c>
      <c r="F455" s="29">
        <v>0</v>
      </c>
      <c r="G455" s="30">
        <f t="shared" ref="G455:G464" si="98">E455-E455*F455</f>
        <v>0</v>
      </c>
      <c r="H455" s="31">
        <f t="shared" ref="H455:H463" si="99">D455/1.08</f>
        <v>119065.74074074073</v>
      </c>
      <c r="I455" s="31"/>
      <c r="J455" s="59">
        <f t="shared" si="96"/>
        <v>0</v>
      </c>
    </row>
    <row r="456" spans="1:10">
      <c r="A456" s="24">
        <v>3</v>
      </c>
      <c r="B456" s="25" t="s">
        <v>26</v>
      </c>
      <c r="C456" s="34"/>
      <c r="D456" s="27">
        <v>60043</v>
      </c>
      <c r="E456" s="28">
        <f t="shared" si="97"/>
        <v>0</v>
      </c>
      <c r="F456" s="157">
        <v>0</v>
      </c>
      <c r="G456" s="30">
        <f t="shared" si="98"/>
        <v>0</v>
      </c>
      <c r="H456" s="31">
        <f t="shared" si="99"/>
        <v>55595.370370370365</v>
      </c>
      <c r="I456" s="128"/>
      <c r="J456" s="59">
        <f t="shared" si="96"/>
        <v>0</v>
      </c>
    </row>
    <row r="457" spans="1:10">
      <c r="A457" s="24">
        <v>4</v>
      </c>
      <c r="B457" s="25" t="s">
        <v>27</v>
      </c>
      <c r="C457" s="35"/>
      <c r="D457" s="27">
        <v>115781</v>
      </c>
      <c r="E457" s="28">
        <f t="shared" si="97"/>
        <v>0</v>
      </c>
      <c r="F457" s="157">
        <v>0</v>
      </c>
      <c r="G457" s="30">
        <f t="shared" si="98"/>
        <v>0</v>
      </c>
      <c r="H457" s="31">
        <f t="shared" si="99"/>
        <v>107204.62962962962</v>
      </c>
      <c r="I457" s="31"/>
      <c r="J457" s="59">
        <f t="shared" si="96"/>
        <v>0</v>
      </c>
    </row>
    <row r="458" spans="1:10">
      <c r="A458" s="168">
        <v>5</v>
      </c>
      <c r="B458" s="25" t="s">
        <v>28</v>
      </c>
      <c r="C458" s="37"/>
      <c r="D458" s="27">
        <v>119943</v>
      </c>
      <c r="E458" s="156">
        <f t="shared" si="97"/>
        <v>0</v>
      </c>
      <c r="F458" s="157">
        <v>0</v>
      </c>
      <c r="G458" s="30">
        <f t="shared" si="98"/>
        <v>0</v>
      </c>
      <c r="H458" s="31">
        <f t="shared" si="99"/>
        <v>111058.33333333333</v>
      </c>
      <c r="I458" s="170"/>
      <c r="J458" s="59">
        <f t="shared" si="96"/>
        <v>0</v>
      </c>
    </row>
    <row r="459" spans="1:10">
      <c r="A459" s="24">
        <v>6</v>
      </c>
      <c r="B459" s="25" t="s">
        <v>29</v>
      </c>
      <c r="C459" s="26"/>
      <c r="D459" s="27">
        <v>94810</v>
      </c>
      <c r="E459" s="28"/>
      <c r="F459" s="29">
        <v>0</v>
      </c>
      <c r="G459" s="30">
        <f t="shared" si="98"/>
        <v>0</v>
      </c>
      <c r="H459" s="31">
        <f t="shared" si="99"/>
        <v>87787.037037037036</v>
      </c>
      <c r="I459" s="31"/>
      <c r="J459" s="59"/>
    </row>
    <row r="460" spans="1:10">
      <c r="A460" s="24">
        <v>7</v>
      </c>
      <c r="B460" s="25" t="s">
        <v>30</v>
      </c>
      <c r="C460" s="34"/>
      <c r="D460" s="27">
        <v>141396</v>
      </c>
      <c r="E460" s="28">
        <f t="shared" ref="E460:E471" si="100">D460*C460</f>
        <v>0</v>
      </c>
      <c r="F460" s="29">
        <v>0</v>
      </c>
      <c r="G460" s="30">
        <f t="shared" si="98"/>
        <v>0</v>
      </c>
      <c r="H460" s="31">
        <f t="shared" si="99"/>
        <v>130922.22222222222</v>
      </c>
      <c r="I460" s="31"/>
      <c r="J460" s="59">
        <f t="shared" ref="J460:J471" si="101">H460*C460</f>
        <v>0</v>
      </c>
    </row>
    <row r="461" spans="1:10">
      <c r="A461" s="24">
        <v>8</v>
      </c>
      <c r="B461" s="25" t="s">
        <v>31</v>
      </c>
      <c r="C461" s="26"/>
      <c r="D461" s="27">
        <v>232931</v>
      </c>
      <c r="E461" s="28">
        <f t="shared" si="100"/>
        <v>0</v>
      </c>
      <c r="F461" s="29">
        <v>0</v>
      </c>
      <c r="G461" s="30">
        <f t="shared" si="98"/>
        <v>0</v>
      </c>
      <c r="H461" s="31">
        <f t="shared" si="99"/>
        <v>215676.85185185182</v>
      </c>
      <c r="I461" s="31"/>
      <c r="J461" s="59">
        <f t="shared" si="101"/>
        <v>0</v>
      </c>
    </row>
    <row r="462" spans="1:10">
      <c r="A462" s="24">
        <v>9</v>
      </c>
      <c r="B462" s="36" t="s">
        <v>32</v>
      </c>
      <c r="C462" s="26"/>
      <c r="D462" s="27">
        <v>101534</v>
      </c>
      <c r="E462" s="28">
        <f t="shared" si="100"/>
        <v>0</v>
      </c>
      <c r="F462" s="29">
        <v>0</v>
      </c>
      <c r="G462" s="30">
        <f t="shared" si="98"/>
        <v>0</v>
      </c>
      <c r="H462" s="31">
        <f t="shared" si="99"/>
        <v>94012.962962962964</v>
      </c>
      <c r="I462" s="31"/>
      <c r="J462" s="59">
        <f t="shared" si="101"/>
        <v>0</v>
      </c>
    </row>
    <row r="463" spans="1:10">
      <c r="A463" s="24">
        <v>10</v>
      </c>
      <c r="B463" s="36" t="s">
        <v>33</v>
      </c>
      <c r="C463" s="37"/>
      <c r="D463" s="33">
        <v>110148</v>
      </c>
      <c r="E463" s="28">
        <f t="shared" si="100"/>
        <v>0</v>
      </c>
      <c r="F463" s="29">
        <v>0</v>
      </c>
      <c r="G463" s="30">
        <f t="shared" si="98"/>
        <v>0</v>
      </c>
      <c r="H463" s="31">
        <f t="shared" si="99"/>
        <v>101988.88888888888</v>
      </c>
      <c r="I463" s="31"/>
      <c r="J463" s="59">
        <f t="shared" si="101"/>
        <v>0</v>
      </c>
    </row>
    <row r="464" spans="1:10">
      <c r="A464" s="168">
        <v>11</v>
      </c>
      <c r="B464" s="25" t="s">
        <v>34</v>
      </c>
      <c r="C464" s="37">
        <v>8</v>
      </c>
      <c r="D464" s="27">
        <v>54198</v>
      </c>
      <c r="E464" s="156">
        <f t="shared" si="100"/>
        <v>433584</v>
      </c>
      <c r="F464" s="124">
        <v>0.1</v>
      </c>
      <c r="G464" s="30">
        <f t="shared" si="98"/>
        <v>390225.6</v>
      </c>
      <c r="H464" s="31">
        <f>D464/1.08*0.9</f>
        <v>45165</v>
      </c>
      <c r="I464" s="170"/>
      <c r="J464" s="59">
        <f t="shared" si="101"/>
        <v>361320</v>
      </c>
    </row>
    <row r="465" spans="1:10">
      <c r="A465" s="24">
        <v>12</v>
      </c>
      <c r="B465" s="25" t="s">
        <v>35</v>
      </c>
      <c r="C465" s="37"/>
      <c r="D465" s="27">
        <v>49680</v>
      </c>
      <c r="E465" s="28">
        <f t="shared" si="100"/>
        <v>0</v>
      </c>
      <c r="F465" s="124">
        <v>0.1</v>
      </c>
      <c r="G465" s="30"/>
      <c r="H465" s="169">
        <f>D465/1.08*0.9</f>
        <v>41400</v>
      </c>
      <c r="I465" s="128"/>
      <c r="J465" s="59">
        <f t="shared" si="101"/>
        <v>0</v>
      </c>
    </row>
    <row r="466" spans="1:10">
      <c r="A466" s="24">
        <v>13</v>
      </c>
      <c r="B466" s="25" t="s">
        <v>36</v>
      </c>
      <c r="C466" s="37"/>
      <c r="D466" s="38">
        <v>64152</v>
      </c>
      <c r="E466" s="28">
        <f t="shared" si="100"/>
        <v>0</v>
      </c>
      <c r="F466" s="29">
        <v>0</v>
      </c>
      <c r="G466" s="30">
        <f t="shared" ref="G466:G471" si="102">E466-E466*F466</f>
        <v>0</v>
      </c>
      <c r="H466" s="31">
        <f t="shared" ref="H466:H471" si="103">D466/1.08</f>
        <v>59399.999999999993</v>
      </c>
      <c r="I466" s="31"/>
      <c r="J466" s="59">
        <f t="shared" si="101"/>
        <v>0</v>
      </c>
    </row>
    <row r="467" spans="1:10">
      <c r="A467" s="24">
        <v>14</v>
      </c>
      <c r="B467" s="25" t="s">
        <v>37</v>
      </c>
      <c r="C467" s="37"/>
      <c r="D467" s="38">
        <v>65934</v>
      </c>
      <c r="E467" s="28">
        <f t="shared" si="100"/>
        <v>0</v>
      </c>
      <c r="F467" s="29">
        <v>0</v>
      </c>
      <c r="G467" s="30">
        <f t="shared" si="102"/>
        <v>0</v>
      </c>
      <c r="H467" s="31">
        <f t="shared" si="103"/>
        <v>61049.999999999993</v>
      </c>
      <c r="I467" s="31"/>
      <c r="J467" s="59">
        <f t="shared" si="101"/>
        <v>0</v>
      </c>
    </row>
    <row r="468" spans="1:10">
      <c r="A468" s="24">
        <v>15</v>
      </c>
      <c r="B468" s="25" t="s">
        <v>38</v>
      </c>
      <c r="C468" s="37"/>
      <c r="D468" s="38">
        <v>76626</v>
      </c>
      <c r="E468" s="28">
        <f t="shared" si="100"/>
        <v>0</v>
      </c>
      <c r="F468" s="29">
        <v>0</v>
      </c>
      <c r="G468" s="30">
        <f t="shared" si="102"/>
        <v>0</v>
      </c>
      <c r="H468" s="31">
        <f t="shared" si="103"/>
        <v>70950</v>
      </c>
      <c r="I468" s="31"/>
      <c r="J468" s="59">
        <f t="shared" si="101"/>
        <v>0</v>
      </c>
    </row>
    <row r="469" spans="1:10">
      <c r="A469" s="24">
        <v>16</v>
      </c>
      <c r="B469" s="25" t="s">
        <v>39</v>
      </c>
      <c r="C469" s="37"/>
      <c r="D469" s="38">
        <v>80190</v>
      </c>
      <c r="E469" s="28">
        <f t="shared" si="100"/>
        <v>0</v>
      </c>
      <c r="F469" s="29">
        <v>0</v>
      </c>
      <c r="G469" s="30">
        <f t="shared" si="102"/>
        <v>0</v>
      </c>
      <c r="H469" s="31">
        <f t="shared" si="103"/>
        <v>74250</v>
      </c>
      <c r="I469" s="31"/>
      <c r="J469" s="59">
        <f t="shared" si="101"/>
        <v>0</v>
      </c>
    </row>
    <row r="470" spans="1:10">
      <c r="A470" s="24">
        <v>17</v>
      </c>
      <c r="B470" s="25" t="s">
        <v>40</v>
      </c>
      <c r="C470" s="37"/>
      <c r="D470" s="38">
        <v>113832</v>
      </c>
      <c r="E470" s="28">
        <f t="shared" si="100"/>
        <v>0</v>
      </c>
      <c r="F470" s="29">
        <v>0</v>
      </c>
      <c r="G470" s="30">
        <f t="shared" si="102"/>
        <v>0</v>
      </c>
      <c r="H470" s="31">
        <f t="shared" si="103"/>
        <v>105400</v>
      </c>
      <c r="I470" s="31"/>
      <c r="J470" s="59">
        <f t="shared" si="101"/>
        <v>0</v>
      </c>
    </row>
    <row r="471" spans="1:10">
      <c r="A471" s="24">
        <v>18</v>
      </c>
      <c r="B471" s="25" t="s">
        <v>41</v>
      </c>
      <c r="C471" s="37"/>
      <c r="D471" s="39">
        <v>98010</v>
      </c>
      <c r="E471" s="28">
        <f t="shared" si="100"/>
        <v>0</v>
      </c>
      <c r="F471" s="29">
        <v>0</v>
      </c>
      <c r="G471" s="30">
        <f t="shared" si="102"/>
        <v>0</v>
      </c>
      <c r="H471" s="31">
        <f t="shared" si="103"/>
        <v>90750</v>
      </c>
      <c r="I471" s="31"/>
      <c r="J471" s="59">
        <f t="shared" si="101"/>
        <v>0</v>
      </c>
    </row>
    <row r="472" spans="1:10" ht="17.25">
      <c r="A472" s="40"/>
      <c r="B472" s="41" t="s">
        <v>42</v>
      </c>
      <c r="C472" s="42">
        <f>SUM(C454:C471)</f>
        <v>28</v>
      </c>
      <c r="D472" s="42"/>
      <c r="E472" s="43">
        <f>SUM(E454:E471)</f>
        <v>2019684</v>
      </c>
      <c r="F472" s="43"/>
      <c r="G472" s="44">
        <f>SUM(G454:G471)</f>
        <v>1976325.6</v>
      </c>
      <c r="H472" s="45"/>
      <c r="I472" s="45"/>
      <c r="J472" s="64">
        <f>SUM(J454:J471)</f>
        <v>1829931.111111111</v>
      </c>
    </row>
    <row r="473" spans="1:10" ht="31.5">
      <c r="A473" s="46"/>
      <c r="B473" s="47"/>
      <c r="C473" s="48"/>
      <c r="D473" s="48"/>
      <c r="E473" s="49"/>
      <c r="F473" s="49"/>
      <c r="G473" s="50"/>
      <c r="H473" s="51"/>
      <c r="I473" s="51"/>
      <c r="J473" s="65">
        <f>J472*0.08</f>
        <v>146394.48888888888</v>
      </c>
    </row>
    <row r="474" spans="1:10" ht="18">
      <c r="A474" s="283" t="s">
        <v>43</v>
      </c>
      <c r="B474" s="283"/>
      <c r="C474" s="284" t="s">
        <v>44</v>
      </c>
      <c r="D474" s="284"/>
      <c r="E474" s="54"/>
      <c r="F474" s="54"/>
      <c r="G474" s="55" t="s">
        <v>45</v>
      </c>
      <c r="H474" s="56"/>
      <c r="I474" s="56"/>
      <c r="J474" s="66">
        <f>SUM(J472:J473)</f>
        <v>1976325.5999999999</v>
      </c>
    </row>
    <row r="476" spans="1:10">
      <c r="B476" s="132" t="s">
        <v>625</v>
      </c>
      <c r="C476" s="132" t="s">
        <v>626</v>
      </c>
      <c r="D476" s="131"/>
      <c r="E476" s="131"/>
      <c r="F476" s="132" t="s">
        <v>512</v>
      </c>
    </row>
    <row r="477" spans="1:10">
      <c r="B477" s="132" t="s">
        <v>627</v>
      </c>
      <c r="C477" s="132" t="s">
        <v>626</v>
      </c>
      <c r="D477" s="131"/>
      <c r="E477" s="131"/>
      <c r="F477" s="132" t="s">
        <v>512</v>
      </c>
    </row>
    <row r="481" spans="1:10" ht="17.25" customHeight="1"/>
    <row r="482" spans="1:10" ht="15.75">
      <c r="A482" s="279" t="s">
        <v>0</v>
      </c>
      <c r="B482" s="279"/>
      <c r="C482" s="279"/>
      <c r="D482" s="279"/>
      <c r="E482" s="279"/>
      <c r="F482" s="279"/>
      <c r="G482" s="279"/>
      <c r="H482" s="3"/>
      <c r="I482" s="3"/>
      <c r="J482" s="112"/>
    </row>
    <row r="483" spans="1:10" ht="17.25">
      <c r="A483" s="279" t="s">
        <v>1</v>
      </c>
      <c r="B483" s="279"/>
      <c r="C483" s="279"/>
      <c r="D483" s="279"/>
      <c r="E483" s="279"/>
      <c r="F483" s="279"/>
      <c r="G483" s="279"/>
      <c r="H483" s="3"/>
      <c r="I483" s="3"/>
      <c r="J483" s="58"/>
    </row>
    <row r="484" spans="1:10" ht="15.75">
      <c r="A484" s="279" t="s">
        <v>2</v>
      </c>
      <c r="B484" s="279"/>
      <c r="C484" s="279"/>
      <c r="D484" s="279"/>
      <c r="E484" s="279"/>
      <c r="F484" s="279"/>
      <c r="G484" s="279"/>
      <c r="H484" s="3"/>
      <c r="I484" s="3"/>
      <c r="J484" s="59"/>
    </row>
    <row r="485" spans="1:10" ht="15.75">
      <c r="A485" s="279" t="s">
        <v>4</v>
      </c>
      <c r="B485" s="279"/>
      <c r="C485" s="279"/>
      <c r="D485" s="279"/>
      <c r="E485" s="279"/>
      <c r="F485" s="279"/>
      <c r="G485" s="279"/>
      <c r="H485" s="3"/>
      <c r="I485" s="3"/>
      <c r="J485" s="59"/>
    </row>
    <row r="486" spans="1:10" ht="15.75" customHeight="1">
      <c r="A486" s="280" t="s">
        <v>6</v>
      </c>
      <c r="B486" s="280"/>
      <c r="C486" s="280"/>
      <c r="D486" s="280"/>
      <c r="E486" s="280"/>
      <c r="F486" s="280"/>
      <c r="G486" s="280"/>
      <c r="H486" s="3"/>
      <c r="I486" s="3"/>
      <c r="J486" s="59"/>
    </row>
    <row r="487" spans="1:10" ht="27.75">
      <c r="A487" s="9"/>
      <c r="B487" s="9"/>
      <c r="C487" s="281" t="s">
        <v>367</v>
      </c>
      <c r="D487" s="281"/>
      <c r="E487" s="281"/>
      <c r="F487" s="281"/>
      <c r="G487" s="281"/>
      <c r="H487" s="3"/>
      <c r="I487" s="3"/>
      <c r="J487" s="59"/>
    </row>
    <row r="488" spans="1:10" ht="15.75">
      <c r="A488" s="11" t="s">
        <v>358</v>
      </c>
      <c r="B488" s="12"/>
      <c r="C488" s="13"/>
      <c r="D488" s="286"/>
      <c r="E488" s="286"/>
      <c r="F488" s="286"/>
      <c r="G488" s="286"/>
      <c r="H488" s="15"/>
      <c r="I488" s="15"/>
      <c r="J488" s="59"/>
    </row>
    <row r="489" spans="1:10" ht="15.75">
      <c r="A489" s="11" t="s">
        <v>623</v>
      </c>
      <c r="B489" s="11"/>
      <c r="C489" s="11"/>
      <c r="D489" s="11"/>
      <c r="E489" s="16"/>
      <c r="F489" s="11"/>
      <c r="G489" s="16"/>
      <c r="H489" s="20" t="s">
        <v>161</v>
      </c>
      <c r="I489" s="20"/>
      <c r="J489" s="62"/>
    </row>
    <row r="490" spans="1:10" ht="15.75">
      <c r="A490" s="11" t="s">
        <v>11</v>
      </c>
      <c r="B490" s="289" t="s">
        <v>637</v>
      </c>
      <c r="C490" s="289"/>
      <c r="D490" s="289"/>
      <c r="E490" s="289"/>
      <c r="F490" s="18"/>
      <c r="G490" s="19" t="s">
        <v>13</v>
      </c>
      <c r="H490" s="3"/>
      <c r="I490" s="3"/>
      <c r="J490" s="59"/>
    </row>
    <row r="491" spans="1:10" ht="15.75">
      <c r="A491" s="21" t="s">
        <v>14</v>
      </c>
      <c r="B491" s="21" t="s">
        <v>16</v>
      </c>
      <c r="C491" s="21" t="s">
        <v>17</v>
      </c>
      <c r="D491" s="22" t="s">
        <v>18</v>
      </c>
      <c r="E491" s="23" t="s">
        <v>19</v>
      </c>
      <c r="F491" s="23" t="s">
        <v>20</v>
      </c>
      <c r="G491" s="21" t="s">
        <v>21</v>
      </c>
      <c r="H491" s="3"/>
      <c r="I491" s="3"/>
      <c r="J491" s="59"/>
    </row>
    <row r="492" spans="1:10">
      <c r="A492" s="24">
        <v>1</v>
      </c>
      <c r="B492" s="25" t="s">
        <v>23</v>
      </c>
      <c r="C492" s="26">
        <v>40</v>
      </c>
      <c r="D492" s="27">
        <v>79305</v>
      </c>
      <c r="E492" s="28">
        <f>D492*C492</f>
        <v>3172200</v>
      </c>
      <c r="F492" s="29">
        <v>0</v>
      </c>
      <c r="G492" s="30">
        <f>E492-E492*F492</f>
        <v>3172200</v>
      </c>
      <c r="H492" s="31">
        <f>D492/1.08</f>
        <v>73430.555555555547</v>
      </c>
      <c r="I492" s="31"/>
      <c r="J492" s="59">
        <f t="shared" ref="J492:J496" si="104">H492*C492</f>
        <v>2937222.222222222</v>
      </c>
    </row>
    <row r="493" spans="1:10">
      <c r="A493" s="24">
        <v>2</v>
      </c>
      <c r="B493" s="25" t="s">
        <v>25</v>
      </c>
      <c r="C493" s="32"/>
      <c r="D493" s="33">
        <v>128591</v>
      </c>
      <c r="E493" s="28">
        <f t="shared" ref="E493:E496" si="105">D493*C493</f>
        <v>0</v>
      </c>
      <c r="F493" s="29">
        <v>0</v>
      </c>
      <c r="G493" s="30">
        <f t="shared" ref="G493:G502" si="106">E493-E493*F493</f>
        <v>0</v>
      </c>
      <c r="H493" s="31">
        <f t="shared" ref="H493:H501" si="107">D493/1.08</f>
        <v>119065.74074074073</v>
      </c>
      <c r="I493" s="31"/>
      <c r="J493" s="59">
        <f t="shared" si="104"/>
        <v>0</v>
      </c>
    </row>
    <row r="494" spans="1:10">
      <c r="A494" s="24">
        <v>3</v>
      </c>
      <c r="B494" s="25" t="s">
        <v>26</v>
      </c>
      <c r="C494" s="34"/>
      <c r="D494" s="27">
        <v>60043</v>
      </c>
      <c r="E494" s="28">
        <f t="shared" si="105"/>
        <v>0</v>
      </c>
      <c r="F494" s="157">
        <v>0</v>
      </c>
      <c r="G494" s="30">
        <f t="shared" si="106"/>
        <v>0</v>
      </c>
      <c r="H494" s="31">
        <f t="shared" si="107"/>
        <v>55595.370370370365</v>
      </c>
      <c r="I494" s="128"/>
      <c r="J494" s="59">
        <f t="shared" si="104"/>
        <v>0</v>
      </c>
    </row>
    <row r="495" spans="1:10">
      <c r="A495" s="24">
        <v>4</v>
      </c>
      <c r="B495" s="25" t="s">
        <v>27</v>
      </c>
      <c r="C495" s="35"/>
      <c r="D495" s="27">
        <v>115781</v>
      </c>
      <c r="E495" s="28">
        <f t="shared" si="105"/>
        <v>0</v>
      </c>
      <c r="F495" s="157">
        <v>0</v>
      </c>
      <c r="G495" s="30">
        <f t="shared" si="106"/>
        <v>0</v>
      </c>
      <c r="H495" s="31">
        <f t="shared" si="107"/>
        <v>107204.62962962962</v>
      </c>
      <c r="I495" s="31"/>
      <c r="J495" s="59">
        <f t="shared" si="104"/>
        <v>0</v>
      </c>
    </row>
    <row r="496" spans="1:10">
      <c r="A496" s="168">
        <v>5</v>
      </c>
      <c r="B496" s="25" t="s">
        <v>28</v>
      </c>
      <c r="C496" s="37">
        <v>30</v>
      </c>
      <c r="D496" s="27">
        <v>119943</v>
      </c>
      <c r="E496" s="156">
        <f t="shared" si="105"/>
        <v>3598290</v>
      </c>
      <c r="F496" s="157">
        <v>0</v>
      </c>
      <c r="G496" s="30">
        <f t="shared" si="106"/>
        <v>3598290</v>
      </c>
      <c r="H496" s="31">
        <f t="shared" si="107"/>
        <v>111058.33333333333</v>
      </c>
      <c r="I496" s="170"/>
      <c r="J496" s="59">
        <f t="shared" si="104"/>
        <v>3331750</v>
      </c>
    </row>
    <row r="497" spans="1:10">
      <c r="A497" s="24">
        <v>6</v>
      </c>
      <c r="B497" s="25" t="s">
        <v>29</v>
      </c>
      <c r="C497" s="26"/>
      <c r="D497" s="27">
        <v>94810</v>
      </c>
      <c r="E497" s="28"/>
      <c r="F497" s="29">
        <v>0</v>
      </c>
      <c r="G497" s="30">
        <f t="shared" si="106"/>
        <v>0</v>
      </c>
      <c r="H497" s="31">
        <f t="shared" si="107"/>
        <v>87787.037037037036</v>
      </c>
      <c r="I497" s="31"/>
      <c r="J497" s="59"/>
    </row>
    <row r="498" spans="1:10">
      <c r="A498" s="24">
        <v>7</v>
      </c>
      <c r="B498" s="25" t="s">
        <v>30</v>
      </c>
      <c r="C498" s="34"/>
      <c r="D498" s="27">
        <v>141396</v>
      </c>
      <c r="E498" s="28">
        <f t="shared" ref="E498:E509" si="108">D498*C498</f>
        <v>0</v>
      </c>
      <c r="F498" s="29">
        <v>0</v>
      </c>
      <c r="G498" s="30">
        <f t="shared" si="106"/>
        <v>0</v>
      </c>
      <c r="H498" s="31">
        <f t="shared" si="107"/>
        <v>130922.22222222222</v>
      </c>
      <c r="I498" s="31"/>
      <c r="J498" s="59">
        <f t="shared" ref="J498:J509" si="109">H498*C498</f>
        <v>0</v>
      </c>
    </row>
    <row r="499" spans="1:10">
      <c r="A499" s="24">
        <v>8</v>
      </c>
      <c r="B499" s="25" t="s">
        <v>31</v>
      </c>
      <c r="C499" s="26"/>
      <c r="D499" s="27">
        <v>232931</v>
      </c>
      <c r="E499" s="28">
        <f t="shared" si="108"/>
        <v>0</v>
      </c>
      <c r="F499" s="29">
        <v>0</v>
      </c>
      <c r="G499" s="30">
        <f t="shared" si="106"/>
        <v>0</v>
      </c>
      <c r="H499" s="31">
        <f t="shared" si="107"/>
        <v>215676.85185185182</v>
      </c>
      <c r="I499" s="31"/>
      <c r="J499" s="59">
        <f t="shared" si="109"/>
        <v>0</v>
      </c>
    </row>
    <row r="500" spans="1:10">
      <c r="A500" s="24">
        <v>9</v>
      </c>
      <c r="B500" s="36" t="s">
        <v>32</v>
      </c>
      <c r="C500" s="26"/>
      <c r="D500" s="27">
        <v>101534</v>
      </c>
      <c r="E500" s="28">
        <f t="shared" si="108"/>
        <v>0</v>
      </c>
      <c r="F500" s="29">
        <v>0</v>
      </c>
      <c r="G500" s="30">
        <f t="shared" si="106"/>
        <v>0</v>
      </c>
      <c r="H500" s="31">
        <f t="shared" si="107"/>
        <v>94012.962962962964</v>
      </c>
      <c r="I500" s="31"/>
      <c r="J500" s="59">
        <f t="shared" si="109"/>
        <v>0</v>
      </c>
    </row>
    <row r="501" spans="1:10">
      <c r="A501" s="24">
        <v>10</v>
      </c>
      <c r="B501" s="36" t="s">
        <v>33</v>
      </c>
      <c r="C501" s="37"/>
      <c r="D501" s="33">
        <v>110148</v>
      </c>
      <c r="E501" s="28">
        <f t="shared" si="108"/>
        <v>0</v>
      </c>
      <c r="F501" s="29">
        <v>0</v>
      </c>
      <c r="G501" s="30">
        <f t="shared" si="106"/>
        <v>0</v>
      </c>
      <c r="H501" s="31">
        <f t="shared" si="107"/>
        <v>101988.88888888888</v>
      </c>
      <c r="I501" s="31"/>
      <c r="J501" s="59">
        <f t="shared" si="109"/>
        <v>0</v>
      </c>
    </row>
    <row r="502" spans="1:10">
      <c r="A502" s="168">
        <v>11</v>
      </c>
      <c r="B502" s="25" t="s">
        <v>34</v>
      </c>
      <c r="C502" s="37"/>
      <c r="D502" s="27">
        <v>54198</v>
      </c>
      <c r="E502" s="156">
        <f t="shared" si="108"/>
        <v>0</v>
      </c>
      <c r="F502" s="124">
        <v>0.1</v>
      </c>
      <c r="G502" s="30">
        <f t="shared" si="106"/>
        <v>0</v>
      </c>
      <c r="H502" s="31">
        <f>D502/1.08*0.9</f>
        <v>45165</v>
      </c>
      <c r="I502" s="170"/>
      <c r="J502" s="59">
        <f t="shared" si="109"/>
        <v>0</v>
      </c>
    </row>
    <row r="503" spans="1:10">
      <c r="A503" s="24">
        <v>12</v>
      </c>
      <c r="B503" s="25" t="s">
        <v>35</v>
      </c>
      <c r="C503" s="37"/>
      <c r="D503" s="27">
        <v>49680</v>
      </c>
      <c r="E503" s="28">
        <f t="shared" si="108"/>
        <v>0</v>
      </c>
      <c r="F503" s="124">
        <v>0.1</v>
      </c>
      <c r="G503" s="30"/>
      <c r="H503" s="169">
        <f>D503/1.08*0.9</f>
        <v>41400</v>
      </c>
      <c r="I503" s="128"/>
      <c r="J503" s="59">
        <f t="shared" si="109"/>
        <v>0</v>
      </c>
    </row>
    <row r="504" spans="1:10">
      <c r="A504" s="24">
        <v>13</v>
      </c>
      <c r="B504" s="25" t="s">
        <v>36</v>
      </c>
      <c r="C504" s="37"/>
      <c r="D504" s="38">
        <v>64152</v>
      </c>
      <c r="E504" s="28">
        <f t="shared" si="108"/>
        <v>0</v>
      </c>
      <c r="F504" s="29">
        <v>0</v>
      </c>
      <c r="G504" s="30">
        <f t="shared" ref="G504:G509" si="110">E504-E504*F504</f>
        <v>0</v>
      </c>
      <c r="H504" s="31">
        <f t="shared" ref="H504:H509" si="111">D504/1.08</f>
        <v>59399.999999999993</v>
      </c>
      <c r="I504" s="31"/>
      <c r="J504" s="59">
        <f t="shared" si="109"/>
        <v>0</v>
      </c>
    </row>
    <row r="505" spans="1:10">
      <c r="A505" s="24">
        <v>14</v>
      </c>
      <c r="B505" s="25" t="s">
        <v>37</v>
      </c>
      <c r="C505" s="37"/>
      <c r="D505" s="38">
        <v>65934</v>
      </c>
      <c r="E505" s="28">
        <f t="shared" si="108"/>
        <v>0</v>
      </c>
      <c r="F505" s="29">
        <v>0</v>
      </c>
      <c r="G505" s="30">
        <f t="shared" si="110"/>
        <v>0</v>
      </c>
      <c r="H505" s="31">
        <f t="shared" si="111"/>
        <v>61049.999999999993</v>
      </c>
      <c r="I505" s="31"/>
      <c r="J505" s="59">
        <f t="shared" si="109"/>
        <v>0</v>
      </c>
    </row>
    <row r="506" spans="1:10">
      <c r="A506" s="24">
        <v>15</v>
      </c>
      <c r="B506" s="25" t="s">
        <v>38</v>
      </c>
      <c r="C506" s="37"/>
      <c r="D506" s="38">
        <v>76626</v>
      </c>
      <c r="E506" s="28">
        <f t="shared" si="108"/>
        <v>0</v>
      </c>
      <c r="F506" s="29">
        <v>0</v>
      </c>
      <c r="G506" s="30">
        <f t="shared" si="110"/>
        <v>0</v>
      </c>
      <c r="H506" s="31">
        <f t="shared" si="111"/>
        <v>70950</v>
      </c>
      <c r="I506" s="31"/>
      <c r="J506" s="59">
        <f t="shared" si="109"/>
        <v>0</v>
      </c>
    </row>
    <row r="507" spans="1:10">
      <c r="A507" s="24">
        <v>16</v>
      </c>
      <c r="B507" s="25" t="s">
        <v>39</v>
      </c>
      <c r="C507" s="37"/>
      <c r="D507" s="38">
        <v>80190</v>
      </c>
      <c r="E507" s="28">
        <f t="shared" si="108"/>
        <v>0</v>
      </c>
      <c r="F507" s="29">
        <v>0</v>
      </c>
      <c r="G507" s="30">
        <f t="shared" si="110"/>
        <v>0</v>
      </c>
      <c r="H507" s="31">
        <f t="shared" si="111"/>
        <v>74250</v>
      </c>
      <c r="I507" s="31"/>
      <c r="J507" s="59">
        <f t="shared" si="109"/>
        <v>0</v>
      </c>
    </row>
    <row r="508" spans="1:10">
      <c r="A508" s="24">
        <v>17</v>
      </c>
      <c r="B508" s="25" t="s">
        <v>40</v>
      </c>
      <c r="C508" s="37"/>
      <c r="D508" s="38">
        <v>113832</v>
      </c>
      <c r="E508" s="28">
        <f t="shared" si="108"/>
        <v>0</v>
      </c>
      <c r="F508" s="29">
        <v>0</v>
      </c>
      <c r="G508" s="30">
        <f t="shared" si="110"/>
        <v>0</v>
      </c>
      <c r="H508" s="31">
        <f t="shared" si="111"/>
        <v>105400</v>
      </c>
      <c r="I508" s="31"/>
      <c r="J508" s="59">
        <f t="shared" si="109"/>
        <v>0</v>
      </c>
    </row>
    <row r="509" spans="1:10">
      <c r="A509" s="24">
        <v>18</v>
      </c>
      <c r="B509" s="25" t="s">
        <v>41</v>
      </c>
      <c r="C509" s="37"/>
      <c r="D509" s="39">
        <v>98010</v>
      </c>
      <c r="E509" s="28">
        <f t="shared" si="108"/>
        <v>0</v>
      </c>
      <c r="F509" s="29">
        <v>0</v>
      </c>
      <c r="G509" s="30">
        <f t="shared" si="110"/>
        <v>0</v>
      </c>
      <c r="H509" s="31">
        <f t="shared" si="111"/>
        <v>90750</v>
      </c>
      <c r="I509" s="31"/>
      <c r="J509" s="59">
        <f t="shared" si="109"/>
        <v>0</v>
      </c>
    </row>
    <row r="510" spans="1:10" ht="17.25">
      <c r="A510" s="40"/>
      <c r="B510" s="41" t="s">
        <v>42</v>
      </c>
      <c r="C510" s="42">
        <f>SUM(C492:C509)</f>
        <v>70</v>
      </c>
      <c r="D510" s="42"/>
      <c r="E510" s="43">
        <f>SUM(E492:E509)</f>
        <v>6770490</v>
      </c>
      <c r="F510" s="43"/>
      <c r="G510" s="44">
        <f>SUM(G492:G509)</f>
        <v>6770490</v>
      </c>
      <c r="H510" s="45"/>
      <c r="I510" s="45"/>
      <c r="J510" s="64">
        <f>SUM(J492:J509)</f>
        <v>6268972.222222222</v>
      </c>
    </row>
    <row r="511" spans="1:10" ht="31.5">
      <c r="A511" s="46"/>
      <c r="B511" s="47"/>
      <c r="C511" s="48"/>
      <c r="D511" s="48"/>
      <c r="E511" s="49"/>
      <c r="F511" s="49"/>
      <c r="G511" s="50"/>
      <c r="H511" s="51"/>
      <c r="I511" s="51"/>
      <c r="J511" s="65">
        <f>J510*0.08</f>
        <v>501517.77777777775</v>
      </c>
    </row>
    <row r="512" spans="1:10" ht="18">
      <c r="A512" s="283" t="s">
        <v>43</v>
      </c>
      <c r="B512" s="283"/>
      <c r="C512" s="284" t="s">
        <v>44</v>
      </c>
      <c r="D512" s="284"/>
      <c r="E512" s="54"/>
      <c r="F512" s="54"/>
      <c r="G512" s="55" t="s">
        <v>45</v>
      </c>
      <c r="H512" s="56"/>
      <c r="I512" s="56"/>
      <c r="J512" s="66">
        <f>SUM(J510:J511)</f>
        <v>6770490</v>
      </c>
    </row>
    <row r="514" spans="1:10">
      <c r="B514" s="132" t="s">
        <v>625</v>
      </c>
      <c r="C514" s="132" t="s">
        <v>626</v>
      </c>
      <c r="D514" s="131"/>
      <c r="E514" s="131"/>
      <c r="F514" s="132" t="s">
        <v>512</v>
      </c>
    </row>
    <row r="515" spans="1:10">
      <c r="B515" s="132" t="s">
        <v>627</v>
      </c>
      <c r="C515" s="132" t="s">
        <v>626</v>
      </c>
      <c r="D515" s="131"/>
      <c r="E515" s="131"/>
      <c r="F515" s="132" t="s">
        <v>512</v>
      </c>
    </row>
    <row r="518" spans="1:10" ht="15.75">
      <c r="A518" s="279" t="s">
        <v>0</v>
      </c>
      <c r="B518" s="279"/>
      <c r="C518" s="279"/>
      <c r="D518" s="279"/>
      <c r="E518" s="279"/>
      <c r="F518" s="279"/>
      <c r="G518" s="279"/>
      <c r="H518" s="3"/>
      <c r="I518" s="3"/>
      <c r="J518" s="112"/>
    </row>
    <row r="519" spans="1:10" ht="17.25">
      <c r="A519" s="279" t="s">
        <v>1</v>
      </c>
      <c r="B519" s="279"/>
      <c r="C519" s="279"/>
      <c r="D519" s="279"/>
      <c r="E519" s="279"/>
      <c r="F519" s="279"/>
      <c r="G519" s="279"/>
      <c r="H519" s="3"/>
      <c r="I519" s="3"/>
      <c r="J519" s="58"/>
    </row>
    <row r="520" spans="1:10" ht="15.75">
      <c r="A520" s="279" t="s">
        <v>2</v>
      </c>
      <c r="B520" s="279"/>
      <c r="C520" s="279"/>
      <c r="D520" s="279"/>
      <c r="E520" s="279"/>
      <c r="F520" s="279"/>
      <c r="G520" s="279"/>
      <c r="H520" s="3"/>
      <c r="I520" s="3"/>
      <c r="J520" s="59"/>
    </row>
    <row r="521" spans="1:10" ht="15.75">
      <c r="A521" s="279" t="s">
        <v>4</v>
      </c>
      <c r="B521" s="279"/>
      <c r="C521" s="279"/>
      <c r="D521" s="279"/>
      <c r="E521" s="279"/>
      <c r="F521" s="279"/>
      <c r="G521" s="279"/>
      <c r="H521" s="3"/>
      <c r="I521" s="3"/>
      <c r="J521" s="59"/>
    </row>
    <row r="522" spans="1:10" ht="15.75" customHeight="1">
      <c r="A522" s="280" t="s">
        <v>6</v>
      </c>
      <c r="B522" s="280"/>
      <c r="C522" s="280"/>
      <c r="D522" s="280"/>
      <c r="E522" s="280"/>
      <c r="F522" s="280"/>
      <c r="G522" s="280"/>
      <c r="H522" s="3"/>
      <c r="I522" s="3"/>
      <c r="J522" s="59"/>
    </row>
    <row r="523" spans="1:10" ht="27.75">
      <c r="A523" s="9"/>
      <c r="B523" s="9"/>
      <c r="C523" s="281" t="s">
        <v>367</v>
      </c>
      <c r="D523" s="281"/>
      <c r="E523" s="281"/>
      <c r="F523" s="281"/>
      <c r="G523" s="281"/>
      <c r="H523" s="3"/>
      <c r="I523" s="3"/>
      <c r="J523" s="59"/>
    </row>
    <row r="524" spans="1:10" ht="15.75">
      <c r="A524" s="11" t="s">
        <v>358</v>
      </c>
      <c r="B524" s="12"/>
      <c r="C524" s="13"/>
      <c r="D524" s="286"/>
      <c r="E524" s="286"/>
      <c r="F524" s="286"/>
      <c r="G524" s="286"/>
      <c r="H524" s="15"/>
      <c r="I524" s="15"/>
      <c r="J524" s="59"/>
    </row>
    <row r="525" spans="1:10" ht="15.75">
      <c r="A525" s="11" t="s">
        <v>623</v>
      </c>
      <c r="B525" s="11"/>
      <c r="C525" s="11"/>
      <c r="D525" s="11"/>
      <c r="E525" s="16"/>
      <c r="F525" s="11"/>
      <c r="G525" s="16"/>
      <c r="H525" s="20" t="s">
        <v>161</v>
      </c>
      <c r="I525" s="20"/>
      <c r="J525" s="62"/>
    </row>
    <row r="526" spans="1:10" ht="15.75">
      <c r="A526" s="11" t="s">
        <v>11</v>
      </c>
      <c r="B526" s="289" t="s">
        <v>638</v>
      </c>
      <c r="C526" s="289"/>
      <c r="D526" s="289"/>
      <c r="E526" s="289"/>
      <c r="F526" s="18"/>
      <c r="G526" s="19" t="s">
        <v>13</v>
      </c>
      <c r="H526" s="3"/>
      <c r="I526" s="3"/>
      <c r="J526" s="59"/>
    </row>
    <row r="527" spans="1:10" ht="15.75">
      <c r="A527" s="21" t="s">
        <v>14</v>
      </c>
      <c r="B527" s="21" t="s">
        <v>16</v>
      </c>
      <c r="C527" s="21" t="s">
        <v>17</v>
      </c>
      <c r="D527" s="22" t="s">
        <v>18</v>
      </c>
      <c r="E527" s="23" t="s">
        <v>19</v>
      </c>
      <c r="F527" s="23" t="s">
        <v>20</v>
      </c>
      <c r="G527" s="21" t="s">
        <v>21</v>
      </c>
      <c r="H527" s="3"/>
      <c r="I527" s="3"/>
      <c r="J527" s="59"/>
    </row>
    <row r="528" spans="1:10">
      <c r="A528" s="24">
        <v>1</v>
      </c>
      <c r="B528" s="25" t="s">
        <v>23</v>
      </c>
      <c r="C528" s="26">
        <v>40</v>
      </c>
      <c r="D528" s="27">
        <v>79305</v>
      </c>
      <c r="E528" s="28">
        <f>D528*C528</f>
        <v>3172200</v>
      </c>
      <c r="F528" s="29">
        <v>0</v>
      </c>
      <c r="G528" s="30">
        <f>E528-E528*F528</f>
        <v>3172200</v>
      </c>
      <c r="H528" s="31">
        <f>D528/1.08</f>
        <v>73430.555555555547</v>
      </c>
      <c r="I528" s="31"/>
      <c r="J528" s="59">
        <f t="shared" ref="J528:J532" si="112">H528*C528</f>
        <v>2937222.222222222</v>
      </c>
    </row>
    <row r="529" spans="1:10">
      <c r="A529" s="24">
        <v>2</v>
      </c>
      <c r="B529" s="25" t="s">
        <v>25</v>
      </c>
      <c r="C529" s="32"/>
      <c r="D529" s="33">
        <v>128591</v>
      </c>
      <c r="E529" s="28">
        <f t="shared" ref="E529:E532" si="113">D529*C529</f>
        <v>0</v>
      </c>
      <c r="F529" s="29">
        <v>0</v>
      </c>
      <c r="G529" s="30">
        <f t="shared" ref="G529:G538" si="114">E529-E529*F529</f>
        <v>0</v>
      </c>
      <c r="H529" s="31">
        <f t="shared" ref="H529:H537" si="115">D529/1.08</f>
        <v>119065.74074074073</v>
      </c>
      <c r="I529" s="31"/>
      <c r="J529" s="59">
        <f t="shared" si="112"/>
        <v>0</v>
      </c>
    </row>
    <row r="530" spans="1:10">
      <c r="A530" s="24">
        <v>3</v>
      </c>
      <c r="B530" s="25" t="s">
        <v>26</v>
      </c>
      <c r="C530" s="34"/>
      <c r="D530" s="27">
        <v>60043</v>
      </c>
      <c r="E530" s="28">
        <f t="shared" si="113"/>
        <v>0</v>
      </c>
      <c r="F530" s="157">
        <v>0</v>
      </c>
      <c r="G530" s="30">
        <f t="shared" si="114"/>
        <v>0</v>
      </c>
      <c r="H530" s="31">
        <f t="shared" si="115"/>
        <v>55595.370370370365</v>
      </c>
      <c r="I530" s="128"/>
      <c r="J530" s="59">
        <f t="shared" si="112"/>
        <v>0</v>
      </c>
    </row>
    <row r="531" spans="1:10">
      <c r="A531" s="24">
        <v>4</v>
      </c>
      <c r="B531" s="25" t="s">
        <v>27</v>
      </c>
      <c r="C531" s="35"/>
      <c r="D531" s="27">
        <v>115781</v>
      </c>
      <c r="E531" s="28">
        <f t="shared" si="113"/>
        <v>0</v>
      </c>
      <c r="F531" s="157">
        <v>0</v>
      </c>
      <c r="G531" s="30">
        <f t="shared" si="114"/>
        <v>0</v>
      </c>
      <c r="H531" s="31">
        <f t="shared" si="115"/>
        <v>107204.62962962962</v>
      </c>
      <c r="I531" s="31"/>
      <c r="J531" s="59">
        <f t="shared" si="112"/>
        <v>0</v>
      </c>
    </row>
    <row r="532" spans="1:10">
      <c r="A532" s="168">
        <v>5</v>
      </c>
      <c r="B532" s="25" t="s">
        <v>28</v>
      </c>
      <c r="C532" s="37"/>
      <c r="D532" s="27">
        <v>119943</v>
      </c>
      <c r="E532" s="156">
        <f t="shared" si="113"/>
        <v>0</v>
      </c>
      <c r="F532" s="157">
        <v>0</v>
      </c>
      <c r="G532" s="30">
        <f t="shared" si="114"/>
        <v>0</v>
      </c>
      <c r="H532" s="31">
        <f t="shared" si="115"/>
        <v>111058.33333333333</v>
      </c>
      <c r="I532" s="170"/>
      <c r="J532" s="59">
        <f t="shared" si="112"/>
        <v>0</v>
      </c>
    </row>
    <row r="533" spans="1:10">
      <c r="A533" s="24">
        <v>6</v>
      </c>
      <c r="B533" s="25" t="s">
        <v>29</v>
      </c>
      <c r="C533" s="26"/>
      <c r="D533" s="27">
        <v>94810</v>
      </c>
      <c r="E533" s="28"/>
      <c r="F533" s="29">
        <v>0</v>
      </c>
      <c r="G533" s="30">
        <f t="shared" si="114"/>
        <v>0</v>
      </c>
      <c r="H533" s="31">
        <f t="shared" si="115"/>
        <v>87787.037037037036</v>
      </c>
      <c r="I533" s="31"/>
      <c r="J533" s="59"/>
    </row>
    <row r="534" spans="1:10">
      <c r="A534" s="24">
        <v>7</v>
      </c>
      <c r="B534" s="25" t="s">
        <v>30</v>
      </c>
      <c r="C534" s="34"/>
      <c r="D534" s="27">
        <v>141396</v>
      </c>
      <c r="E534" s="28">
        <f t="shared" ref="E534:E545" si="116">D534*C534</f>
        <v>0</v>
      </c>
      <c r="F534" s="29">
        <v>0</v>
      </c>
      <c r="G534" s="30">
        <f t="shared" si="114"/>
        <v>0</v>
      </c>
      <c r="H534" s="31">
        <f t="shared" si="115"/>
        <v>130922.22222222222</v>
      </c>
      <c r="I534" s="31"/>
      <c r="J534" s="59">
        <f t="shared" ref="J534:J545" si="117">H534*C534</f>
        <v>0</v>
      </c>
    </row>
    <row r="535" spans="1:10">
      <c r="A535" s="24">
        <v>8</v>
      </c>
      <c r="B535" s="25" t="s">
        <v>31</v>
      </c>
      <c r="C535" s="26"/>
      <c r="D535" s="27">
        <v>232931</v>
      </c>
      <c r="E535" s="28">
        <f t="shared" si="116"/>
        <v>0</v>
      </c>
      <c r="F535" s="29">
        <v>0</v>
      </c>
      <c r="G535" s="30">
        <f t="shared" si="114"/>
        <v>0</v>
      </c>
      <c r="H535" s="31">
        <f t="shared" si="115"/>
        <v>215676.85185185182</v>
      </c>
      <c r="I535" s="31"/>
      <c r="J535" s="59">
        <f t="shared" si="117"/>
        <v>0</v>
      </c>
    </row>
    <row r="536" spans="1:10">
      <c r="A536" s="24">
        <v>9</v>
      </c>
      <c r="B536" s="36" t="s">
        <v>32</v>
      </c>
      <c r="C536" s="26"/>
      <c r="D536" s="27">
        <v>101534</v>
      </c>
      <c r="E536" s="28">
        <f t="shared" si="116"/>
        <v>0</v>
      </c>
      <c r="F536" s="29">
        <v>0</v>
      </c>
      <c r="G536" s="30">
        <f t="shared" si="114"/>
        <v>0</v>
      </c>
      <c r="H536" s="31">
        <f t="shared" si="115"/>
        <v>94012.962962962964</v>
      </c>
      <c r="I536" s="31"/>
      <c r="J536" s="59">
        <f t="shared" si="117"/>
        <v>0</v>
      </c>
    </row>
    <row r="537" spans="1:10">
      <c r="A537" s="24">
        <v>10</v>
      </c>
      <c r="B537" s="36" t="s">
        <v>33</v>
      </c>
      <c r="C537" s="37"/>
      <c r="D537" s="33">
        <v>110148</v>
      </c>
      <c r="E537" s="28">
        <f t="shared" si="116"/>
        <v>0</v>
      </c>
      <c r="F537" s="29">
        <v>0</v>
      </c>
      <c r="G537" s="30">
        <f t="shared" si="114"/>
        <v>0</v>
      </c>
      <c r="H537" s="31">
        <f t="shared" si="115"/>
        <v>101988.88888888888</v>
      </c>
      <c r="I537" s="31"/>
      <c r="J537" s="59">
        <f t="shared" si="117"/>
        <v>0</v>
      </c>
    </row>
    <row r="538" spans="1:10">
      <c r="A538" s="168">
        <v>11</v>
      </c>
      <c r="B538" s="25" t="s">
        <v>34</v>
      </c>
      <c r="C538" s="37"/>
      <c r="D538" s="27">
        <v>54198</v>
      </c>
      <c r="E538" s="156">
        <f t="shared" si="116"/>
        <v>0</v>
      </c>
      <c r="F538" s="124">
        <v>0.1</v>
      </c>
      <c r="G538" s="30">
        <f t="shared" si="114"/>
        <v>0</v>
      </c>
      <c r="H538" s="31">
        <f>D538/1.08*0.9</f>
        <v>45165</v>
      </c>
      <c r="I538" s="170"/>
      <c r="J538" s="59">
        <f t="shared" si="117"/>
        <v>0</v>
      </c>
    </row>
    <row r="539" spans="1:10">
      <c r="A539" s="24">
        <v>12</v>
      </c>
      <c r="B539" s="25" t="s">
        <v>35</v>
      </c>
      <c r="C539" s="37"/>
      <c r="D539" s="27">
        <v>49680</v>
      </c>
      <c r="E539" s="28">
        <f t="shared" si="116"/>
        <v>0</v>
      </c>
      <c r="F539" s="124">
        <v>0.1</v>
      </c>
      <c r="G539" s="30"/>
      <c r="H539" s="169">
        <f>D539/1.08*0.9</f>
        <v>41400</v>
      </c>
      <c r="I539" s="128"/>
      <c r="J539" s="59">
        <f t="shared" si="117"/>
        <v>0</v>
      </c>
    </row>
    <row r="540" spans="1:10">
      <c r="A540" s="24">
        <v>13</v>
      </c>
      <c r="B540" s="25" t="s">
        <v>36</v>
      </c>
      <c r="C540" s="37"/>
      <c r="D540" s="38">
        <v>64152</v>
      </c>
      <c r="E540" s="28">
        <f t="shared" si="116"/>
        <v>0</v>
      </c>
      <c r="F540" s="29">
        <v>0</v>
      </c>
      <c r="G540" s="30">
        <f t="shared" ref="G540:G545" si="118">E540-E540*F540</f>
        <v>0</v>
      </c>
      <c r="H540" s="31">
        <f t="shared" ref="H540:H545" si="119">D540/1.08</f>
        <v>59399.999999999993</v>
      </c>
      <c r="I540" s="31"/>
      <c r="J540" s="59">
        <f t="shared" si="117"/>
        <v>0</v>
      </c>
    </row>
    <row r="541" spans="1:10">
      <c r="A541" s="24">
        <v>14</v>
      </c>
      <c r="B541" s="25" t="s">
        <v>37</v>
      </c>
      <c r="C541" s="37"/>
      <c r="D541" s="38">
        <v>65934</v>
      </c>
      <c r="E541" s="28">
        <f t="shared" si="116"/>
        <v>0</v>
      </c>
      <c r="F541" s="29">
        <v>0</v>
      </c>
      <c r="G541" s="30">
        <f t="shared" si="118"/>
        <v>0</v>
      </c>
      <c r="H541" s="31">
        <f t="shared" si="119"/>
        <v>61049.999999999993</v>
      </c>
      <c r="I541" s="31"/>
      <c r="J541" s="59">
        <f t="shared" si="117"/>
        <v>0</v>
      </c>
    </row>
    <row r="542" spans="1:10">
      <c r="A542" s="24">
        <v>15</v>
      </c>
      <c r="B542" s="25" t="s">
        <v>38</v>
      </c>
      <c r="C542" s="37"/>
      <c r="D542" s="38">
        <v>76626</v>
      </c>
      <c r="E542" s="28">
        <f t="shared" si="116"/>
        <v>0</v>
      </c>
      <c r="F542" s="29">
        <v>0</v>
      </c>
      <c r="G542" s="30">
        <f t="shared" si="118"/>
        <v>0</v>
      </c>
      <c r="H542" s="31">
        <f t="shared" si="119"/>
        <v>70950</v>
      </c>
      <c r="I542" s="31"/>
      <c r="J542" s="59">
        <f t="shared" si="117"/>
        <v>0</v>
      </c>
    </row>
    <row r="543" spans="1:10">
      <c r="A543" s="24">
        <v>16</v>
      </c>
      <c r="B543" s="25" t="s">
        <v>39</v>
      </c>
      <c r="C543" s="37"/>
      <c r="D543" s="38">
        <v>80190</v>
      </c>
      <c r="E543" s="28">
        <f t="shared" si="116"/>
        <v>0</v>
      </c>
      <c r="F543" s="29">
        <v>0</v>
      </c>
      <c r="G543" s="30">
        <f t="shared" si="118"/>
        <v>0</v>
      </c>
      <c r="H543" s="31">
        <f t="shared" si="119"/>
        <v>74250</v>
      </c>
      <c r="I543" s="31"/>
      <c r="J543" s="59">
        <f t="shared" si="117"/>
        <v>0</v>
      </c>
    </row>
    <row r="544" spans="1:10">
      <c r="A544" s="24">
        <v>17</v>
      </c>
      <c r="B544" s="25" t="s">
        <v>40</v>
      </c>
      <c r="C544" s="37"/>
      <c r="D544" s="38">
        <v>113832</v>
      </c>
      <c r="E544" s="28">
        <f t="shared" si="116"/>
        <v>0</v>
      </c>
      <c r="F544" s="29">
        <v>0</v>
      </c>
      <c r="G544" s="30">
        <f t="shared" si="118"/>
        <v>0</v>
      </c>
      <c r="H544" s="31">
        <f t="shared" si="119"/>
        <v>105400</v>
      </c>
      <c r="I544" s="31"/>
      <c r="J544" s="59">
        <f t="shared" si="117"/>
        <v>0</v>
      </c>
    </row>
    <row r="545" spans="1:10">
      <c r="A545" s="24">
        <v>18</v>
      </c>
      <c r="B545" s="25" t="s">
        <v>41</v>
      </c>
      <c r="C545" s="37"/>
      <c r="D545" s="39">
        <v>98010</v>
      </c>
      <c r="E545" s="28">
        <f t="shared" si="116"/>
        <v>0</v>
      </c>
      <c r="F545" s="29">
        <v>0</v>
      </c>
      <c r="G545" s="30">
        <f t="shared" si="118"/>
        <v>0</v>
      </c>
      <c r="H545" s="31">
        <f t="shared" si="119"/>
        <v>90750</v>
      </c>
      <c r="I545" s="31"/>
      <c r="J545" s="59">
        <f t="shared" si="117"/>
        <v>0</v>
      </c>
    </row>
    <row r="546" spans="1:10" ht="17.25">
      <c r="A546" s="40"/>
      <c r="B546" s="41" t="s">
        <v>42</v>
      </c>
      <c r="C546" s="42">
        <f>SUM(C528:C545)</f>
        <v>40</v>
      </c>
      <c r="D546" s="42"/>
      <c r="E546" s="43">
        <f>SUM(E528:E545)</f>
        <v>3172200</v>
      </c>
      <c r="F546" s="43"/>
      <c r="G546" s="44">
        <f>SUM(G528:G545)</f>
        <v>3172200</v>
      </c>
      <c r="H546" s="45"/>
      <c r="I546" s="45"/>
      <c r="J546" s="64">
        <f>SUM(J528:J545)</f>
        <v>2937222.222222222</v>
      </c>
    </row>
    <row r="547" spans="1:10" ht="31.5">
      <c r="A547" s="46"/>
      <c r="B547" s="47"/>
      <c r="C547" s="48"/>
      <c r="D547" s="48"/>
      <c r="E547" s="49"/>
      <c r="F547" s="49"/>
      <c r="G547" s="50"/>
      <c r="H547" s="51"/>
      <c r="I547" s="51"/>
      <c r="J547" s="65">
        <f>J546*0.08</f>
        <v>234977.77777777775</v>
      </c>
    </row>
    <row r="548" spans="1:10" ht="18">
      <c r="A548" s="283" t="s">
        <v>43</v>
      </c>
      <c r="B548" s="283"/>
      <c r="C548" s="284" t="s">
        <v>44</v>
      </c>
      <c r="D548" s="284"/>
      <c r="E548" s="54"/>
      <c r="F548" s="54"/>
      <c r="G548" s="55" t="s">
        <v>45</v>
      </c>
      <c r="H548" s="56"/>
      <c r="I548" s="56"/>
      <c r="J548" s="66">
        <f>SUM(J546:J547)</f>
        <v>3172200</v>
      </c>
    </row>
    <row r="550" spans="1:10">
      <c r="B550" s="132" t="s">
        <v>625</v>
      </c>
      <c r="C550" s="132" t="s">
        <v>626</v>
      </c>
      <c r="D550" s="131"/>
      <c r="E550" s="131"/>
      <c r="F550" s="132" t="s">
        <v>512</v>
      </c>
    </row>
    <row r="551" spans="1:10">
      <c r="B551" s="132" t="s">
        <v>627</v>
      </c>
      <c r="C551" s="132" t="s">
        <v>626</v>
      </c>
      <c r="D551" s="131"/>
      <c r="E551" s="131"/>
      <c r="F551" s="132" t="s">
        <v>512</v>
      </c>
    </row>
    <row r="554" spans="1:10" ht="15.75">
      <c r="A554" s="279" t="s">
        <v>0</v>
      </c>
      <c r="B554" s="279"/>
      <c r="C554" s="279"/>
      <c r="D554" s="279"/>
      <c r="E554" s="279"/>
      <c r="F554" s="279"/>
      <c r="G554" s="279"/>
      <c r="H554" s="3"/>
      <c r="I554" s="3"/>
      <c r="J554" s="112"/>
    </row>
    <row r="555" spans="1:10" ht="17.25">
      <c r="A555" s="279" t="s">
        <v>1</v>
      </c>
      <c r="B555" s="279"/>
      <c r="C555" s="279"/>
      <c r="D555" s="279"/>
      <c r="E555" s="279"/>
      <c r="F555" s="279"/>
      <c r="G555" s="279"/>
      <c r="H555" s="3"/>
      <c r="I555" s="3"/>
      <c r="J555" s="58"/>
    </row>
    <row r="556" spans="1:10" ht="15.75">
      <c r="A556" s="279" t="s">
        <v>2</v>
      </c>
      <c r="B556" s="279"/>
      <c r="C556" s="279"/>
      <c r="D556" s="279"/>
      <c r="E556" s="279"/>
      <c r="F556" s="279"/>
      <c r="G556" s="279"/>
      <c r="H556" s="3"/>
      <c r="I556" s="3"/>
      <c r="J556" s="59"/>
    </row>
    <row r="557" spans="1:10" ht="15.75">
      <c r="A557" s="279" t="s">
        <v>4</v>
      </c>
      <c r="B557" s="279"/>
      <c r="C557" s="279"/>
      <c r="D557" s="279"/>
      <c r="E557" s="279"/>
      <c r="F557" s="279"/>
      <c r="G557" s="279"/>
      <c r="H557" s="3"/>
      <c r="I557" s="3"/>
      <c r="J557" s="59"/>
    </row>
    <row r="558" spans="1:10" ht="15.75" customHeight="1">
      <c r="A558" s="280" t="s">
        <v>6</v>
      </c>
      <c r="B558" s="280"/>
      <c r="C558" s="280"/>
      <c r="D558" s="280"/>
      <c r="E558" s="280"/>
      <c r="F558" s="280"/>
      <c r="G558" s="280"/>
      <c r="H558" s="3"/>
      <c r="I558" s="3"/>
      <c r="J558" s="59"/>
    </row>
    <row r="559" spans="1:10" ht="27.75">
      <c r="A559" s="9"/>
      <c r="B559" s="9"/>
      <c r="C559" s="281" t="s">
        <v>367</v>
      </c>
      <c r="D559" s="281"/>
      <c r="E559" s="281"/>
      <c r="F559" s="281"/>
      <c r="G559" s="281"/>
      <c r="H559" s="3"/>
      <c r="I559" s="3"/>
      <c r="J559" s="59"/>
    </row>
    <row r="560" spans="1:10" ht="15.75">
      <c r="A560" s="11" t="s">
        <v>358</v>
      </c>
      <c r="B560" s="12"/>
      <c r="C560" s="13"/>
      <c r="D560" s="286"/>
      <c r="E560" s="286"/>
      <c r="F560" s="286"/>
      <c r="G560" s="286"/>
      <c r="H560" s="15"/>
      <c r="I560" s="15"/>
      <c r="J560" s="59"/>
    </row>
    <row r="561" spans="1:10" ht="15.75">
      <c r="A561" s="11" t="s">
        <v>623</v>
      </c>
      <c r="B561" s="11"/>
      <c r="C561" s="11"/>
      <c r="D561" s="11"/>
      <c r="E561" s="16"/>
      <c r="F561" s="11"/>
      <c r="G561" s="16"/>
      <c r="H561" s="20" t="s">
        <v>161</v>
      </c>
      <c r="I561" s="20"/>
      <c r="J561" s="62"/>
    </row>
    <row r="562" spans="1:10" ht="15.75">
      <c r="A562" s="11" t="s">
        <v>11</v>
      </c>
      <c r="B562" s="289" t="s">
        <v>439</v>
      </c>
      <c r="C562" s="289"/>
      <c r="D562" s="289"/>
      <c r="E562" s="289"/>
      <c r="F562" s="18"/>
      <c r="G562" s="19" t="s">
        <v>13</v>
      </c>
      <c r="H562" s="3"/>
      <c r="I562" s="3"/>
      <c r="J562" s="59"/>
    </row>
    <row r="563" spans="1:10" ht="15.75">
      <c r="A563" s="21" t="s">
        <v>14</v>
      </c>
      <c r="B563" s="21" t="s">
        <v>16</v>
      </c>
      <c r="C563" s="21" t="s">
        <v>17</v>
      </c>
      <c r="D563" s="22" t="s">
        <v>18</v>
      </c>
      <c r="E563" s="23" t="s">
        <v>19</v>
      </c>
      <c r="F563" s="23" t="s">
        <v>20</v>
      </c>
      <c r="G563" s="21" t="s">
        <v>21</v>
      </c>
      <c r="H563" s="3"/>
      <c r="I563" s="3"/>
      <c r="J563" s="59"/>
    </row>
    <row r="564" spans="1:10">
      <c r="A564" s="24">
        <v>1</v>
      </c>
      <c r="B564" s="25" t="s">
        <v>23</v>
      </c>
      <c r="C564" s="26">
        <v>20</v>
      </c>
      <c r="D564" s="27">
        <v>79305</v>
      </c>
      <c r="E564" s="28">
        <f>D564*C564</f>
        <v>1586100</v>
      </c>
      <c r="F564" s="29">
        <v>0</v>
      </c>
      <c r="G564" s="30">
        <f>E564-E564*F564</f>
        <v>1586100</v>
      </c>
      <c r="H564" s="31">
        <f>D564/1.08</f>
        <v>73430.555555555547</v>
      </c>
      <c r="I564" s="31"/>
      <c r="J564" s="59">
        <f t="shared" ref="J564:J568" si="120">H564*C564</f>
        <v>1468611.111111111</v>
      </c>
    </row>
    <row r="565" spans="1:10">
      <c r="A565" s="24">
        <v>2</v>
      </c>
      <c r="B565" s="25" t="s">
        <v>25</v>
      </c>
      <c r="C565" s="32"/>
      <c r="D565" s="33">
        <v>128591</v>
      </c>
      <c r="E565" s="28">
        <f t="shared" ref="E565:E568" si="121">D565*C565</f>
        <v>0</v>
      </c>
      <c r="F565" s="29">
        <v>0</v>
      </c>
      <c r="G565" s="30">
        <f t="shared" ref="G565:G574" si="122">E565-E565*F565</f>
        <v>0</v>
      </c>
      <c r="H565" s="31">
        <f t="shared" ref="H565:H573" si="123">D565/1.08</f>
        <v>119065.74074074073</v>
      </c>
      <c r="I565" s="31"/>
      <c r="J565" s="59">
        <f t="shared" si="120"/>
        <v>0</v>
      </c>
    </row>
    <row r="566" spans="1:10">
      <c r="A566" s="24">
        <v>3</v>
      </c>
      <c r="B566" s="25" t="s">
        <v>26</v>
      </c>
      <c r="C566" s="34"/>
      <c r="D566" s="27">
        <v>60043</v>
      </c>
      <c r="E566" s="28">
        <f t="shared" si="121"/>
        <v>0</v>
      </c>
      <c r="F566" s="157">
        <v>0</v>
      </c>
      <c r="G566" s="30">
        <f t="shared" si="122"/>
        <v>0</v>
      </c>
      <c r="H566" s="31">
        <f t="shared" si="123"/>
        <v>55595.370370370365</v>
      </c>
      <c r="I566" s="128"/>
      <c r="J566" s="59">
        <f t="shared" si="120"/>
        <v>0</v>
      </c>
    </row>
    <row r="567" spans="1:10">
      <c r="A567" s="24">
        <v>4</v>
      </c>
      <c r="B567" s="25" t="s">
        <v>27</v>
      </c>
      <c r="C567" s="35"/>
      <c r="D567" s="27">
        <v>115781</v>
      </c>
      <c r="E567" s="28">
        <f t="shared" si="121"/>
        <v>0</v>
      </c>
      <c r="F567" s="157">
        <v>0</v>
      </c>
      <c r="G567" s="30">
        <f t="shared" si="122"/>
        <v>0</v>
      </c>
      <c r="H567" s="31">
        <f t="shared" si="123"/>
        <v>107204.62962962962</v>
      </c>
      <c r="I567" s="31"/>
      <c r="J567" s="59">
        <f t="shared" si="120"/>
        <v>0</v>
      </c>
    </row>
    <row r="568" spans="1:10">
      <c r="A568" s="168">
        <v>5</v>
      </c>
      <c r="B568" s="25" t="s">
        <v>28</v>
      </c>
      <c r="C568" s="37">
        <v>10</v>
      </c>
      <c r="D568" s="27">
        <v>119943</v>
      </c>
      <c r="E568" s="156">
        <f t="shared" si="121"/>
        <v>1199430</v>
      </c>
      <c r="F568" s="157">
        <v>0</v>
      </c>
      <c r="G568" s="30">
        <f t="shared" si="122"/>
        <v>1199430</v>
      </c>
      <c r="H568" s="31">
        <f t="shared" si="123"/>
        <v>111058.33333333333</v>
      </c>
      <c r="I568" s="170"/>
      <c r="J568" s="59">
        <f t="shared" si="120"/>
        <v>1110583.3333333333</v>
      </c>
    </row>
    <row r="569" spans="1:10">
      <c r="A569" s="24">
        <v>6</v>
      </c>
      <c r="B569" s="25" t="s">
        <v>29</v>
      </c>
      <c r="C569" s="26"/>
      <c r="D569" s="27">
        <v>94810</v>
      </c>
      <c r="E569" s="28"/>
      <c r="F569" s="29">
        <v>0</v>
      </c>
      <c r="G569" s="30">
        <f t="shared" si="122"/>
        <v>0</v>
      </c>
      <c r="H569" s="31">
        <f t="shared" si="123"/>
        <v>87787.037037037036</v>
      </c>
      <c r="I569" s="31"/>
      <c r="J569" s="59"/>
    </row>
    <row r="570" spans="1:10">
      <c r="A570" s="24">
        <v>7</v>
      </c>
      <c r="B570" s="25" t="s">
        <v>30</v>
      </c>
      <c r="C570" s="34"/>
      <c r="D570" s="27">
        <v>141396</v>
      </c>
      <c r="E570" s="28">
        <f t="shared" ref="E570:E581" si="124">D570*C570</f>
        <v>0</v>
      </c>
      <c r="F570" s="29">
        <v>0</v>
      </c>
      <c r="G570" s="30">
        <f t="shared" si="122"/>
        <v>0</v>
      </c>
      <c r="H570" s="31">
        <f t="shared" si="123"/>
        <v>130922.22222222222</v>
      </c>
      <c r="I570" s="31"/>
      <c r="J570" s="59">
        <f t="shared" ref="J570:J581" si="125">H570*C570</f>
        <v>0</v>
      </c>
    </row>
    <row r="571" spans="1:10">
      <c r="A571" s="24">
        <v>8</v>
      </c>
      <c r="B571" s="25" t="s">
        <v>31</v>
      </c>
      <c r="C571" s="26"/>
      <c r="D571" s="27">
        <v>232931</v>
      </c>
      <c r="E571" s="28">
        <f t="shared" si="124"/>
        <v>0</v>
      </c>
      <c r="F571" s="29">
        <v>0</v>
      </c>
      <c r="G571" s="30">
        <f t="shared" si="122"/>
        <v>0</v>
      </c>
      <c r="H571" s="31">
        <f t="shared" si="123"/>
        <v>215676.85185185182</v>
      </c>
      <c r="I571" s="31"/>
      <c r="J571" s="59">
        <f t="shared" si="125"/>
        <v>0</v>
      </c>
    </row>
    <row r="572" spans="1:10">
      <c r="A572" s="24">
        <v>9</v>
      </c>
      <c r="B572" s="36" t="s">
        <v>32</v>
      </c>
      <c r="C572" s="26"/>
      <c r="D572" s="27">
        <v>101534</v>
      </c>
      <c r="E572" s="28">
        <f t="shared" si="124"/>
        <v>0</v>
      </c>
      <c r="F572" s="29">
        <v>0</v>
      </c>
      <c r="G572" s="30">
        <f t="shared" si="122"/>
        <v>0</v>
      </c>
      <c r="H572" s="31">
        <f t="shared" si="123"/>
        <v>94012.962962962964</v>
      </c>
      <c r="I572" s="31"/>
      <c r="J572" s="59">
        <f t="shared" si="125"/>
        <v>0</v>
      </c>
    </row>
    <row r="573" spans="1:10">
      <c r="A573" s="24">
        <v>10</v>
      </c>
      <c r="B573" s="36" t="s">
        <v>33</v>
      </c>
      <c r="C573" s="37"/>
      <c r="D573" s="33">
        <v>110148</v>
      </c>
      <c r="E573" s="28">
        <f t="shared" si="124"/>
        <v>0</v>
      </c>
      <c r="F573" s="29">
        <v>0</v>
      </c>
      <c r="G573" s="30">
        <f t="shared" si="122"/>
        <v>0</v>
      </c>
      <c r="H573" s="31">
        <f t="shared" si="123"/>
        <v>101988.88888888888</v>
      </c>
      <c r="I573" s="31"/>
      <c r="J573" s="59">
        <f t="shared" si="125"/>
        <v>0</v>
      </c>
    </row>
    <row r="574" spans="1:10">
      <c r="A574" s="168">
        <v>11</v>
      </c>
      <c r="B574" s="25" t="s">
        <v>34</v>
      </c>
      <c r="C574" s="37"/>
      <c r="D574" s="27">
        <v>54198</v>
      </c>
      <c r="E574" s="156">
        <f t="shared" si="124"/>
        <v>0</v>
      </c>
      <c r="F574" s="124">
        <v>0.1</v>
      </c>
      <c r="G574" s="30">
        <f t="shared" si="122"/>
        <v>0</v>
      </c>
      <c r="H574" s="31">
        <f>D574/1.08*0.9</f>
        <v>45165</v>
      </c>
      <c r="I574" s="170"/>
      <c r="J574" s="59">
        <f t="shared" si="125"/>
        <v>0</v>
      </c>
    </row>
    <row r="575" spans="1:10">
      <c r="A575" s="24">
        <v>12</v>
      </c>
      <c r="B575" s="25" t="s">
        <v>35</v>
      </c>
      <c r="C575" s="37"/>
      <c r="D575" s="27">
        <v>49680</v>
      </c>
      <c r="E575" s="28">
        <f t="shared" si="124"/>
        <v>0</v>
      </c>
      <c r="F575" s="124">
        <v>0.1</v>
      </c>
      <c r="G575" s="30"/>
      <c r="H575" s="169">
        <f>D575/1.08*0.9</f>
        <v>41400</v>
      </c>
      <c r="I575" s="128"/>
      <c r="J575" s="59">
        <f t="shared" si="125"/>
        <v>0</v>
      </c>
    </row>
    <row r="576" spans="1:10">
      <c r="A576" s="24">
        <v>13</v>
      </c>
      <c r="B576" s="25" t="s">
        <v>36</v>
      </c>
      <c r="C576" s="37"/>
      <c r="D576" s="38">
        <v>64152</v>
      </c>
      <c r="E576" s="28">
        <f t="shared" si="124"/>
        <v>0</v>
      </c>
      <c r="F576" s="29">
        <v>0</v>
      </c>
      <c r="G576" s="30">
        <f t="shared" ref="G576:G581" si="126">E576-E576*F576</f>
        <v>0</v>
      </c>
      <c r="H576" s="31">
        <f t="shared" ref="H576:H581" si="127">D576/1.08</f>
        <v>59399.999999999993</v>
      </c>
      <c r="I576" s="31"/>
      <c r="J576" s="59">
        <f t="shared" si="125"/>
        <v>0</v>
      </c>
    </row>
    <row r="577" spans="1:10">
      <c r="A577" s="24">
        <v>14</v>
      </c>
      <c r="B577" s="25" t="s">
        <v>37</v>
      </c>
      <c r="C577" s="37"/>
      <c r="D577" s="38">
        <v>65934</v>
      </c>
      <c r="E577" s="28">
        <f t="shared" si="124"/>
        <v>0</v>
      </c>
      <c r="F577" s="29">
        <v>0</v>
      </c>
      <c r="G577" s="30">
        <f t="shared" si="126"/>
        <v>0</v>
      </c>
      <c r="H577" s="31">
        <f t="shared" si="127"/>
        <v>61049.999999999993</v>
      </c>
      <c r="I577" s="31"/>
      <c r="J577" s="59">
        <f t="shared" si="125"/>
        <v>0</v>
      </c>
    </row>
    <row r="578" spans="1:10">
      <c r="A578" s="24">
        <v>15</v>
      </c>
      <c r="B578" s="25" t="s">
        <v>38</v>
      </c>
      <c r="C578" s="37"/>
      <c r="D578" s="38">
        <v>76626</v>
      </c>
      <c r="E578" s="28">
        <f t="shared" si="124"/>
        <v>0</v>
      </c>
      <c r="F578" s="29">
        <v>0</v>
      </c>
      <c r="G578" s="30">
        <f t="shared" si="126"/>
        <v>0</v>
      </c>
      <c r="H578" s="31">
        <f t="shared" si="127"/>
        <v>70950</v>
      </c>
      <c r="I578" s="31"/>
      <c r="J578" s="59">
        <f t="shared" si="125"/>
        <v>0</v>
      </c>
    </row>
    <row r="579" spans="1:10">
      <c r="A579" s="24">
        <v>16</v>
      </c>
      <c r="B579" s="25" t="s">
        <v>39</v>
      </c>
      <c r="C579" s="37"/>
      <c r="D579" s="38">
        <v>80190</v>
      </c>
      <c r="E579" s="28">
        <f t="shared" si="124"/>
        <v>0</v>
      </c>
      <c r="F579" s="29">
        <v>0</v>
      </c>
      <c r="G579" s="30">
        <f t="shared" si="126"/>
        <v>0</v>
      </c>
      <c r="H579" s="31">
        <f t="shared" si="127"/>
        <v>74250</v>
      </c>
      <c r="I579" s="31"/>
      <c r="J579" s="59">
        <f t="shared" si="125"/>
        <v>0</v>
      </c>
    </row>
    <row r="580" spans="1:10">
      <c r="A580" s="24">
        <v>17</v>
      </c>
      <c r="B580" s="25" t="s">
        <v>40</v>
      </c>
      <c r="C580" s="37"/>
      <c r="D580" s="38">
        <v>113832</v>
      </c>
      <c r="E580" s="28">
        <f t="shared" si="124"/>
        <v>0</v>
      </c>
      <c r="F580" s="29">
        <v>0</v>
      </c>
      <c r="G580" s="30">
        <f t="shared" si="126"/>
        <v>0</v>
      </c>
      <c r="H580" s="31">
        <f t="shared" si="127"/>
        <v>105400</v>
      </c>
      <c r="I580" s="31"/>
      <c r="J580" s="59">
        <f t="shared" si="125"/>
        <v>0</v>
      </c>
    </row>
    <row r="581" spans="1:10">
      <c r="A581" s="24">
        <v>18</v>
      </c>
      <c r="B581" s="25" t="s">
        <v>41</v>
      </c>
      <c r="C581" s="37"/>
      <c r="D581" s="39">
        <v>98010</v>
      </c>
      <c r="E581" s="28">
        <f t="shared" si="124"/>
        <v>0</v>
      </c>
      <c r="F581" s="29">
        <v>0</v>
      </c>
      <c r="G581" s="30">
        <f t="shared" si="126"/>
        <v>0</v>
      </c>
      <c r="H581" s="31">
        <f t="shared" si="127"/>
        <v>90750</v>
      </c>
      <c r="I581" s="31"/>
      <c r="J581" s="59">
        <f t="shared" si="125"/>
        <v>0</v>
      </c>
    </row>
    <row r="582" spans="1:10" ht="17.25">
      <c r="A582" s="40"/>
      <c r="B582" s="41" t="s">
        <v>42</v>
      </c>
      <c r="C582" s="42">
        <f>SUM(C564:C581)</f>
        <v>30</v>
      </c>
      <c r="D582" s="42"/>
      <c r="E582" s="43">
        <f>SUM(E564:E581)</f>
        <v>2785530</v>
      </c>
      <c r="F582" s="43"/>
      <c r="G582" s="44">
        <f>SUM(G564:G581)</f>
        <v>2785530</v>
      </c>
      <c r="H582" s="45"/>
      <c r="I582" s="45"/>
      <c r="J582" s="64">
        <f>SUM(J564:J581)</f>
        <v>2579194.444444444</v>
      </c>
    </row>
    <row r="583" spans="1:10" ht="31.5">
      <c r="A583" s="46"/>
      <c r="B583" s="47"/>
      <c r="C583" s="48"/>
      <c r="D583" s="48"/>
      <c r="E583" s="49"/>
      <c r="F583" s="49"/>
      <c r="G583" s="50"/>
      <c r="H583" s="51"/>
      <c r="I583" s="51"/>
      <c r="J583" s="65">
        <f>J582*0.08</f>
        <v>206335.55555555553</v>
      </c>
    </row>
    <row r="584" spans="1:10" ht="18">
      <c r="A584" s="283" t="s">
        <v>43</v>
      </c>
      <c r="B584" s="283"/>
      <c r="C584" s="284" t="s">
        <v>44</v>
      </c>
      <c r="D584" s="284"/>
      <c r="E584" s="54"/>
      <c r="F584" s="54"/>
      <c r="G584" s="55" t="s">
        <v>45</v>
      </c>
      <c r="H584" s="56"/>
      <c r="I584" s="56"/>
      <c r="J584" s="66">
        <f>SUM(J582:J583)</f>
        <v>2785529.9999999995</v>
      </c>
    </row>
    <row r="586" spans="1:10">
      <c r="B586" s="132" t="s">
        <v>625</v>
      </c>
      <c r="C586" s="132" t="s">
        <v>626</v>
      </c>
      <c r="D586" s="131"/>
      <c r="E586" s="131"/>
      <c r="F586" s="132" t="s">
        <v>512</v>
      </c>
    </row>
    <row r="587" spans="1:10">
      <c r="B587" s="132" t="s">
        <v>627</v>
      </c>
      <c r="C587" s="132" t="s">
        <v>626</v>
      </c>
      <c r="D587" s="131"/>
      <c r="E587" s="131"/>
      <c r="F587" s="132" t="s">
        <v>512</v>
      </c>
    </row>
    <row r="591" spans="1:10" ht="15.75">
      <c r="A591" s="279" t="s">
        <v>0</v>
      </c>
      <c r="B591" s="279"/>
      <c r="C591" s="279"/>
      <c r="D591" s="279"/>
      <c r="E591" s="279"/>
      <c r="F591" s="279"/>
      <c r="G591" s="279"/>
      <c r="H591" s="3"/>
      <c r="I591" s="3"/>
      <c r="J591" s="112"/>
    </row>
    <row r="592" spans="1:10" ht="17.25">
      <c r="A592" s="279" t="s">
        <v>1</v>
      </c>
      <c r="B592" s="279"/>
      <c r="C592" s="279"/>
      <c r="D592" s="279"/>
      <c r="E592" s="279"/>
      <c r="F592" s="279"/>
      <c r="G592" s="279"/>
      <c r="H592" s="3"/>
      <c r="I592" s="3"/>
      <c r="J592" s="58"/>
    </row>
    <row r="593" spans="1:10" ht="15.75">
      <c r="A593" s="279" t="s">
        <v>2</v>
      </c>
      <c r="B593" s="279"/>
      <c r="C593" s="279"/>
      <c r="D593" s="279"/>
      <c r="E593" s="279"/>
      <c r="F593" s="279"/>
      <c r="G593" s="279"/>
      <c r="H593" s="3"/>
      <c r="I593" s="3"/>
      <c r="J593" s="59"/>
    </row>
    <row r="594" spans="1:10" ht="15.75">
      <c r="A594" s="279" t="s">
        <v>4</v>
      </c>
      <c r="B594" s="279"/>
      <c r="C594" s="279"/>
      <c r="D594" s="279"/>
      <c r="E594" s="279"/>
      <c r="F594" s="279"/>
      <c r="G594" s="279"/>
      <c r="H594" s="3"/>
      <c r="I594" s="3"/>
      <c r="J594" s="59"/>
    </row>
    <row r="595" spans="1:10" ht="15.75" customHeight="1">
      <c r="A595" s="280" t="s">
        <v>6</v>
      </c>
      <c r="B595" s="280"/>
      <c r="C595" s="280"/>
      <c r="D595" s="280"/>
      <c r="E595" s="280"/>
      <c r="F595" s="280"/>
      <c r="G595" s="280"/>
      <c r="H595" s="3"/>
      <c r="I595" s="3"/>
      <c r="J595" s="59"/>
    </row>
    <row r="596" spans="1:10" ht="27.75">
      <c r="A596" s="9"/>
      <c r="B596" s="9"/>
      <c r="C596" s="281" t="s">
        <v>367</v>
      </c>
      <c r="D596" s="281"/>
      <c r="E596" s="281"/>
      <c r="F596" s="281"/>
      <c r="G596" s="281"/>
      <c r="H596" s="3"/>
      <c r="I596" s="3"/>
      <c r="J596" s="59"/>
    </row>
    <row r="597" spans="1:10" ht="15.75">
      <c r="A597" s="11" t="s">
        <v>358</v>
      </c>
      <c r="B597" s="12"/>
      <c r="C597" s="13"/>
      <c r="D597" s="286"/>
      <c r="E597" s="286"/>
      <c r="F597" s="286"/>
      <c r="G597" s="286"/>
      <c r="H597" s="15"/>
      <c r="I597" s="15"/>
      <c r="J597" s="59"/>
    </row>
    <row r="598" spans="1:10" ht="15.75">
      <c r="A598" s="11" t="s">
        <v>623</v>
      </c>
      <c r="B598" s="11"/>
      <c r="C598" s="11"/>
      <c r="D598" s="11"/>
      <c r="E598" s="16"/>
      <c r="F598" s="11"/>
      <c r="G598" s="16"/>
      <c r="H598" s="20" t="s">
        <v>161</v>
      </c>
      <c r="I598" s="20"/>
      <c r="J598" s="62"/>
    </row>
    <row r="599" spans="1:10" ht="15.75">
      <c r="A599" s="11" t="s">
        <v>11</v>
      </c>
      <c r="B599" s="289" t="s">
        <v>639</v>
      </c>
      <c r="C599" s="289"/>
      <c r="D599" s="289"/>
      <c r="E599" s="289"/>
      <c r="F599" s="18"/>
      <c r="G599" s="19" t="s">
        <v>13</v>
      </c>
      <c r="H599" s="3"/>
      <c r="I599" s="3"/>
      <c r="J599" s="59"/>
    </row>
    <row r="600" spans="1:10" ht="15.75">
      <c r="A600" s="21" t="s">
        <v>14</v>
      </c>
      <c r="B600" s="21" t="s">
        <v>16</v>
      </c>
      <c r="C600" s="21" t="s">
        <v>17</v>
      </c>
      <c r="D600" s="22" t="s">
        <v>18</v>
      </c>
      <c r="E600" s="23" t="s">
        <v>19</v>
      </c>
      <c r="F600" s="23" t="s">
        <v>20</v>
      </c>
      <c r="G600" s="21" t="s">
        <v>21</v>
      </c>
      <c r="H600" s="3"/>
      <c r="I600" s="3"/>
      <c r="J600" s="59"/>
    </row>
    <row r="601" spans="1:10">
      <c r="A601" s="24">
        <v>1</v>
      </c>
      <c r="B601" s="25" t="s">
        <v>23</v>
      </c>
      <c r="C601" s="26"/>
      <c r="D601" s="27">
        <v>79305</v>
      </c>
      <c r="E601" s="28">
        <f>D601*C601</f>
        <v>0</v>
      </c>
      <c r="F601" s="29">
        <v>0</v>
      </c>
      <c r="G601" s="30">
        <f>E601-E601*F601</f>
        <v>0</v>
      </c>
      <c r="H601" s="31">
        <f>D601/1.08</f>
        <v>73430.555555555547</v>
      </c>
      <c r="I601" s="31"/>
      <c r="J601" s="59">
        <f t="shared" ref="J601:J605" si="128">H601*C601</f>
        <v>0</v>
      </c>
    </row>
    <row r="602" spans="1:10">
      <c r="A602" s="24">
        <v>2</v>
      </c>
      <c r="B602" s="25" t="s">
        <v>25</v>
      </c>
      <c r="C602" s="32"/>
      <c r="D602" s="33">
        <v>128591</v>
      </c>
      <c r="E602" s="28">
        <f t="shared" ref="E602:E605" si="129">D602*C602</f>
        <v>0</v>
      </c>
      <c r="F602" s="29">
        <v>0</v>
      </c>
      <c r="G602" s="30">
        <f t="shared" ref="G602:G611" si="130">E602-E602*F602</f>
        <v>0</v>
      </c>
      <c r="H602" s="31">
        <f t="shared" ref="H602:H610" si="131">D602/1.08</f>
        <v>119065.74074074073</v>
      </c>
      <c r="I602" s="31"/>
      <c r="J602" s="59">
        <f t="shared" si="128"/>
        <v>0</v>
      </c>
    </row>
    <row r="603" spans="1:10">
      <c r="A603" s="24">
        <v>3</v>
      </c>
      <c r="B603" s="25" t="s">
        <v>26</v>
      </c>
      <c r="C603" s="34"/>
      <c r="D603" s="27">
        <v>60043</v>
      </c>
      <c r="E603" s="28">
        <f t="shared" si="129"/>
        <v>0</v>
      </c>
      <c r="F603" s="157">
        <v>0</v>
      </c>
      <c r="G603" s="30">
        <f t="shared" si="130"/>
        <v>0</v>
      </c>
      <c r="H603" s="31">
        <f t="shared" si="131"/>
        <v>55595.370370370365</v>
      </c>
      <c r="I603" s="128"/>
      <c r="J603" s="59">
        <f t="shared" si="128"/>
        <v>0</v>
      </c>
    </row>
    <row r="604" spans="1:10">
      <c r="A604" s="24">
        <v>4</v>
      </c>
      <c r="B604" s="25" t="s">
        <v>27</v>
      </c>
      <c r="C604" s="35"/>
      <c r="D604" s="27">
        <v>115781</v>
      </c>
      <c r="E604" s="28">
        <f t="shared" si="129"/>
        <v>0</v>
      </c>
      <c r="F604" s="157">
        <v>0</v>
      </c>
      <c r="G604" s="30">
        <f t="shared" si="130"/>
        <v>0</v>
      </c>
      <c r="H604" s="31">
        <f t="shared" si="131"/>
        <v>107204.62962962962</v>
      </c>
      <c r="I604" s="31"/>
      <c r="J604" s="59">
        <f t="shared" si="128"/>
        <v>0</v>
      </c>
    </row>
    <row r="605" spans="1:10">
      <c r="A605" s="168">
        <v>5</v>
      </c>
      <c r="B605" s="25" t="s">
        <v>28</v>
      </c>
      <c r="C605" s="37">
        <v>10</v>
      </c>
      <c r="D605" s="27">
        <v>119943</v>
      </c>
      <c r="E605" s="156">
        <f t="shared" si="129"/>
        <v>1199430</v>
      </c>
      <c r="F605" s="157">
        <v>0</v>
      </c>
      <c r="G605" s="30">
        <f t="shared" si="130"/>
        <v>1199430</v>
      </c>
      <c r="H605" s="31">
        <f t="shared" si="131"/>
        <v>111058.33333333333</v>
      </c>
      <c r="I605" s="170"/>
      <c r="J605" s="59">
        <f t="shared" si="128"/>
        <v>1110583.3333333333</v>
      </c>
    </row>
    <row r="606" spans="1:10">
      <c r="A606" s="24">
        <v>6</v>
      </c>
      <c r="B606" s="25" t="s">
        <v>29</v>
      </c>
      <c r="C606" s="26"/>
      <c r="D606" s="27">
        <v>94810</v>
      </c>
      <c r="E606" s="28"/>
      <c r="F606" s="29">
        <v>0</v>
      </c>
      <c r="G606" s="30">
        <f t="shared" si="130"/>
        <v>0</v>
      </c>
      <c r="H606" s="31">
        <f t="shared" si="131"/>
        <v>87787.037037037036</v>
      </c>
      <c r="I606" s="31"/>
      <c r="J606" s="59"/>
    </row>
    <row r="607" spans="1:10">
      <c r="A607" s="24">
        <v>7</v>
      </c>
      <c r="B607" s="25" t="s">
        <v>30</v>
      </c>
      <c r="C607" s="34"/>
      <c r="D607" s="27">
        <v>141396</v>
      </c>
      <c r="E607" s="28">
        <f t="shared" ref="E607:E618" si="132">D607*C607</f>
        <v>0</v>
      </c>
      <c r="F607" s="29">
        <v>0</v>
      </c>
      <c r="G607" s="30">
        <f t="shared" si="130"/>
        <v>0</v>
      </c>
      <c r="H607" s="31">
        <f t="shared" si="131"/>
        <v>130922.22222222222</v>
      </c>
      <c r="I607" s="31"/>
      <c r="J607" s="59">
        <f t="shared" ref="J607:J618" si="133">H607*C607</f>
        <v>0</v>
      </c>
    </row>
    <row r="608" spans="1:10">
      <c r="A608" s="24">
        <v>8</v>
      </c>
      <c r="B608" s="25" t="s">
        <v>31</v>
      </c>
      <c r="C608" s="26"/>
      <c r="D608" s="27">
        <v>232931</v>
      </c>
      <c r="E608" s="28">
        <f t="shared" si="132"/>
        <v>0</v>
      </c>
      <c r="F608" s="29">
        <v>0</v>
      </c>
      <c r="G608" s="30">
        <f t="shared" si="130"/>
        <v>0</v>
      </c>
      <c r="H608" s="31">
        <f t="shared" si="131"/>
        <v>215676.85185185182</v>
      </c>
      <c r="I608" s="31"/>
      <c r="J608" s="59">
        <f t="shared" si="133"/>
        <v>0</v>
      </c>
    </row>
    <row r="609" spans="1:10">
      <c r="A609" s="24">
        <v>9</v>
      </c>
      <c r="B609" s="36" t="s">
        <v>32</v>
      </c>
      <c r="C609" s="26"/>
      <c r="D609" s="27">
        <v>101534</v>
      </c>
      <c r="E609" s="28">
        <f t="shared" si="132"/>
        <v>0</v>
      </c>
      <c r="F609" s="29">
        <v>0</v>
      </c>
      <c r="G609" s="30">
        <f t="shared" si="130"/>
        <v>0</v>
      </c>
      <c r="H609" s="31">
        <f t="shared" si="131"/>
        <v>94012.962962962964</v>
      </c>
      <c r="I609" s="31"/>
      <c r="J609" s="59">
        <f t="shared" si="133"/>
        <v>0</v>
      </c>
    </row>
    <row r="610" spans="1:10">
      <c r="A610" s="24">
        <v>10</v>
      </c>
      <c r="B610" s="36" t="s">
        <v>33</v>
      </c>
      <c r="C610" s="37"/>
      <c r="D610" s="33">
        <v>110148</v>
      </c>
      <c r="E610" s="28">
        <f t="shared" si="132"/>
        <v>0</v>
      </c>
      <c r="F610" s="29">
        <v>0</v>
      </c>
      <c r="G610" s="30">
        <f t="shared" si="130"/>
        <v>0</v>
      </c>
      <c r="H610" s="31">
        <f t="shared" si="131"/>
        <v>101988.88888888888</v>
      </c>
      <c r="I610" s="31"/>
      <c r="J610" s="59">
        <f t="shared" si="133"/>
        <v>0</v>
      </c>
    </row>
    <row r="611" spans="1:10">
      <c r="A611" s="168">
        <v>11</v>
      </c>
      <c r="B611" s="25" t="s">
        <v>34</v>
      </c>
      <c r="C611" s="37"/>
      <c r="D611" s="27">
        <v>54198</v>
      </c>
      <c r="E611" s="156">
        <f t="shared" si="132"/>
        <v>0</v>
      </c>
      <c r="F611" s="124">
        <v>0.1</v>
      </c>
      <c r="G611" s="30">
        <f t="shared" si="130"/>
        <v>0</v>
      </c>
      <c r="H611" s="31">
        <f>D611/1.08*0.9</f>
        <v>45165</v>
      </c>
      <c r="I611" s="170"/>
      <c r="J611" s="59">
        <f t="shared" si="133"/>
        <v>0</v>
      </c>
    </row>
    <row r="612" spans="1:10">
      <c r="A612" s="24">
        <v>12</v>
      </c>
      <c r="B612" s="25" t="s">
        <v>35</v>
      </c>
      <c r="C612" s="37">
        <v>2</v>
      </c>
      <c r="D612" s="27">
        <v>49680</v>
      </c>
      <c r="E612" s="28">
        <f t="shared" si="132"/>
        <v>99360</v>
      </c>
      <c r="F612" s="124">
        <v>0.1</v>
      </c>
      <c r="G612" s="30"/>
      <c r="H612" s="169">
        <f>D612/1.08*0.9</f>
        <v>41400</v>
      </c>
      <c r="I612" s="128"/>
      <c r="J612" s="59">
        <f t="shared" si="133"/>
        <v>82800</v>
      </c>
    </row>
    <row r="613" spans="1:10">
      <c r="A613" s="24">
        <v>13</v>
      </c>
      <c r="B613" s="25" t="s">
        <v>36</v>
      </c>
      <c r="C613" s="37"/>
      <c r="D613" s="38">
        <v>64152</v>
      </c>
      <c r="E613" s="28">
        <f t="shared" si="132"/>
        <v>0</v>
      </c>
      <c r="F613" s="29">
        <v>0</v>
      </c>
      <c r="G613" s="30">
        <f t="shared" ref="G613:G618" si="134">E613-E613*F613</f>
        <v>0</v>
      </c>
      <c r="H613" s="31">
        <f t="shared" ref="H613:H618" si="135">D613/1.08</f>
        <v>59399.999999999993</v>
      </c>
      <c r="I613" s="31"/>
      <c r="J613" s="59">
        <f t="shared" si="133"/>
        <v>0</v>
      </c>
    </row>
    <row r="614" spans="1:10">
      <c r="A614" s="24">
        <v>14</v>
      </c>
      <c r="B614" s="25" t="s">
        <v>37</v>
      </c>
      <c r="C614" s="37"/>
      <c r="D614" s="38">
        <v>65934</v>
      </c>
      <c r="E614" s="28">
        <f t="shared" si="132"/>
        <v>0</v>
      </c>
      <c r="F614" s="29">
        <v>0</v>
      </c>
      <c r="G614" s="30">
        <f t="shared" si="134"/>
        <v>0</v>
      </c>
      <c r="H614" s="31">
        <f t="shared" si="135"/>
        <v>61049.999999999993</v>
      </c>
      <c r="I614" s="31"/>
      <c r="J614" s="59">
        <f t="shared" si="133"/>
        <v>0</v>
      </c>
    </row>
    <row r="615" spans="1:10">
      <c r="A615" s="24">
        <v>15</v>
      </c>
      <c r="B615" s="25" t="s">
        <v>38</v>
      </c>
      <c r="C615" s="37"/>
      <c r="D615" s="38">
        <v>76626</v>
      </c>
      <c r="E615" s="28">
        <f t="shared" si="132"/>
        <v>0</v>
      </c>
      <c r="F615" s="29">
        <v>0</v>
      </c>
      <c r="G615" s="30">
        <f t="shared" si="134"/>
        <v>0</v>
      </c>
      <c r="H615" s="31">
        <f t="shared" si="135"/>
        <v>70950</v>
      </c>
      <c r="I615" s="31"/>
      <c r="J615" s="59">
        <f t="shared" si="133"/>
        <v>0</v>
      </c>
    </row>
    <row r="616" spans="1:10">
      <c r="A616" s="24">
        <v>16</v>
      </c>
      <c r="B616" s="25" t="s">
        <v>39</v>
      </c>
      <c r="C616" s="37"/>
      <c r="D616" s="38">
        <v>80190</v>
      </c>
      <c r="E616" s="28">
        <f t="shared" si="132"/>
        <v>0</v>
      </c>
      <c r="F616" s="29">
        <v>0</v>
      </c>
      <c r="G616" s="30">
        <f t="shared" si="134"/>
        <v>0</v>
      </c>
      <c r="H616" s="31">
        <f t="shared" si="135"/>
        <v>74250</v>
      </c>
      <c r="I616" s="31"/>
      <c r="J616" s="59">
        <f t="shared" si="133"/>
        <v>0</v>
      </c>
    </row>
    <row r="617" spans="1:10">
      <c r="A617" s="24">
        <v>17</v>
      </c>
      <c r="B617" s="25" t="s">
        <v>40</v>
      </c>
      <c r="C617" s="37"/>
      <c r="D617" s="38">
        <v>113832</v>
      </c>
      <c r="E617" s="28">
        <f t="shared" si="132"/>
        <v>0</v>
      </c>
      <c r="F617" s="29">
        <v>0</v>
      </c>
      <c r="G617" s="30">
        <f t="shared" si="134"/>
        <v>0</v>
      </c>
      <c r="H617" s="31">
        <f t="shared" si="135"/>
        <v>105400</v>
      </c>
      <c r="I617" s="31"/>
      <c r="J617" s="59">
        <f t="shared" si="133"/>
        <v>0</v>
      </c>
    </row>
    <row r="618" spans="1:10">
      <c r="A618" s="24">
        <v>18</v>
      </c>
      <c r="B618" s="25" t="s">
        <v>41</v>
      </c>
      <c r="C618" s="37"/>
      <c r="D618" s="39">
        <v>98010</v>
      </c>
      <c r="E618" s="28">
        <f t="shared" si="132"/>
        <v>0</v>
      </c>
      <c r="F618" s="29">
        <v>0</v>
      </c>
      <c r="G618" s="30">
        <f t="shared" si="134"/>
        <v>0</v>
      </c>
      <c r="H618" s="31">
        <f t="shared" si="135"/>
        <v>90750</v>
      </c>
      <c r="I618" s="31"/>
      <c r="J618" s="59">
        <f t="shared" si="133"/>
        <v>0</v>
      </c>
    </row>
    <row r="619" spans="1:10" ht="17.25">
      <c r="A619" s="40"/>
      <c r="B619" s="41" t="s">
        <v>42</v>
      </c>
      <c r="C619" s="42">
        <f>SUM(C601:C618)</f>
        <v>12</v>
      </c>
      <c r="D619" s="42"/>
      <c r="E619" s="43">
        <f>SUM(E601:E618)</f>
        <v>1298790</v>
      </c>
      <c r="F619" s="43"/>
      <c r="G619" s="44">
        <f>SUM(G601:G618)</f>
        <v>1199430</v>
      </c>
      <c r="H619" s="45"/>
      <c r="I619" s="45"/>
      <c r="J619" s="64">
        <f>SUM(J601:J618)</f>
        <v>1193383.3333333333</v>
      </c>
    </row>
    <row r="620" spans="1:10" ht="31.5">
      <c r="A620" s="46"/>
      <c r="B620" s="47"/>
      <c r="C620" s="48"/>
      <c r="D620" s="48"/>
      <c r="E620" s="49"/>
      <c r="F620" s="49"/>
      <c r="G620" s="50"/>
      <c r="H620" s="51"/>
      <c r="I620" s="51"/>
      <c r="J620" s="65">
        <f>J619*0.08</f>
        <v>95470.666666666657</v>
      </c>
    </row>
    <row r="621" spans="1:10" ht="18">
      <c r="A621" s="283" t="s">
        <v>43</v>
      </c>
      <c r="B621" s="283"/>
      <c r="C621" s="284" t="s">
        <v>44</v>
      </c>
      <c r="D621" s="284"/>
      <c r="E621" s="54"/>
      <c r="F621" s="54"/>
      <c r="G621" s="55" t="s">
        <v>45</v>
      </c>
      <c r="H621" s="56"/>
      <c r="I621" s="56"/>
      <c r="J621" s="66">
        <f>SUM(J619:J620)</f>
        <v>1288854</v>
      </c>
    </row>
    <row r="623" spans="1:10">
      <c r="B623" s="132" t="s">
        <v>625</v>
      </c>
      <c r="C623" s="132" t="s">
        <v>626</v>
      </c>
      <c r="D623" s="131"/>
      <c r="E623" s="131"/>
      <c r="F623" s="132" t="s">
        <v>512</v>
      </c>
    </row>
    <row r="624" spans="1:10">
      <c r="B624" s="132" t="s">
        <v>627</v>
      </c>
      <c r="C624" s="132" t="s">
        <v>626</v>
      </c>
      <c r="D624" s="131"/>
      <c r="E624" s="131"/>
      <c r="F624" s="132" t="s">
        <v>512</v>
      </c>
    </row>
    <row r="627" spans="1:10" ht="15.75">
      <c r="A627" s="279" t="s">
        <v>0</v>
      </c>
      <c r="B627" s="279"/>
      <c r="C627" s="279"/>
      <c r="D627" s="279"/>
      <c r="E627" s="279"/>
      <c r="F627" s="279"/>
      <c r="G627" s="279"/>
      <c r="H627" s="3"/>
      <c r="I627" s="3"/>
      <c r="J627" s="112"/>
    </row>
    <row r="628" spans="1:10" ht="17.25">
      <c r="A628" s="279" t="s">
        <v>1</v>
      </c>
      <c r="B628" s="279"/>
      <c r="C628" s="279"/>
      <c r="D628" s="279"/>
      <c r="E628" s="279"/>
      <c r="F628" s="279"/>
      <c r="G628" s="279"/>
      <c r="H628" s="3"/>
      <c r="I628" s="3"/>
      <c r="J628" s="58"/>
    </row>
    <row r="629" spans="1:10" ht="15.75">
      <c r="A629" s="279" t="s">
        <v>2</v>
      </c>
      <c r="B629" s="279"/>
      <c r="C629" s="279"/>
      <c r="D629" s="279"/>
      <c r="E629" s="279"/>
      <c r="F629" s="279"/>
      <c r="G629" s="279"/>
      <c r="H629" s="3"/>
      <c r="I629" s="3"/>
      <c r="J629" s="59"/>
    </row>
    <row r="630" spans="1:10" ht="15.75">
      <c r="A630" s="279" t="s">
        <v>4</v>
      </c>
      <c r="B630" s="279"/>
      <c r="C630" s="279"/>
      <c r="D630" s="279"/>
      <c r="E630" s="279"/>
      <c r="F630" s="279"/>
      <c r="G630" s="279"/>
      <c r="H630" s="3"/>
      <c r="I630" s="3"/>
      <c r="J630" s="59"/>
    </row>
    <row r="631" spans="1:10" ht="15.75" customHeight="1">
      <c r="A631" s="280" t="s">
        <v>6</v>
      </c>
      <c r="B631" s="280"/>
      <c r="C631" s="280"/>
      <c r="D631" s="280"/>
      <c r="E631" s="280"/>
      <c r="F631" s="280"/>
      <c r="G631" s="280"/>
      <c r="H631" s="3"/>
      <c r="I631" s="3"/>
      <c r="J631" s="59"/>
    </row>
    <row r="632" spans="1:10" ht="27.75">
      <c r="A632" s="9"/>
      <c r="B632" s="9"/>
      <c r="C632" s="281" t="s">
        <v>367</v>
      </c>
      <c r="D632" s="281"/>
      <c r="E632" s="281"/>
      <c r="F632" s="281"/>
      <c r="G632" s="281"/>
      <c r="H632" s="3"/>
      <c r="I632" s="3"/>
      <c r="J632" s="59"/>
    </row>
    <row r="633" spans="1:10" ht="15.75">
      <c r="A633" s="11" t="s">
        <v>358</v>
      </c>
      <c r="B633" s="12"/>
      <c r="C633" s="13"/>
      <c r="D633" s="286"/>
      <c r="E633" s="286"/>
      <c r="F633" s="286"/>
      <c r="G633" s="286"/>
      <c r="H633" s="15"/>
      <c r="I633" s="15"/>
      <c r="J633" s="59"/>
    </row>
    <row r="634" spans="1:10" ht="15.75">
      <c r="A634" s="11" t="s">
        <v>623</v>
      </c>
      <c r="B634" s="11"/>
      <c r="C634" s="11"/>
      <c r="D634" s="11"/>
      <c r="E634" s="16"/>
      <c r="F634" s="11"/>
      <c r="G634" s="16"/>
      <c r="H634" s="20" t="s">
        <v>161</v>
      </c>
      <c r="I634" s="20"/>
      <c r="J634" s="62"/>
    </row>
    <row r="635" spans="1:10" ht="15.75">
      <c r="A635" s="11" t="s">
        <v>11</v>
      </c>
      <c r="B635" s="289" t="s">
        <v>593</v>
      </c>
      <c r="C635" s="289"/>
      <c r="D635" s="289"/>
      <c r="E635" s="289"/>
      <c r="F635" s="18"/>
      <c r="G635" s="19" t="s">
        <v>13</v>
      </c>
      <c r="H635" s="3"/>
      <c r="I635" s="3"/>
      <c r="J635" s="59"/>
    </row>
    <row r="636" spans="1:10" ht="15.75">
      <c r="A636" s="21" t="s">
        <v>14</v>
      </c>
      <c r="B636" s="21" t="s">
        <v>16</v>
      </c>
      <c r="C636" s="21" t="s">
        <v>17</v>
      </c>
      <c r="D636" s="22" t="s">
        <v>18</v>
      </c>
      <c r="E636" s="23" t="s">
        <v>19</v>
      </c>
      <c r="F636" s="23" t="s">
        <v>20</v>
      </c>
      <c r="G636" s="21" t="s">
        <v>21</v>
      </c>
      <c r="H636" s="3"/>
      <c r="I636" s="3"/>
      <c r="J636" s="59"/>
    </row>
    <row r="637" spans="1:10">
      <c r="A637" s="24">
        <v>1</v>
      </c>
      <c r="B637" s="25" t="s">
        <v>23</v>
      </c>
      <c r="C637" s="26">
        <v>20</v>
      </c>
      <c r="D637" s="27">
        <v>79305</v>
      </c>
      <c r="E637" s="28">
        <f>D637*C637</f>
        <v>1586100</v>
      </c>
      <c r="F637" s="29">
        <v>0</v>
      </c>
      <c r="G637" s="30">
        <f>E637-E637*F637</f>
        <v>1586100</v>
      </c>
      <c r="H637" s="31">
        <f>D637/1.08</f>
        <v>73430.555555555547</v>
      </c>
      <c r="I637" s="31"/>
      <c r="J637" s="59">
        <f t="shared" ref="J637:J641" si="136">H637*C637</f>
        <v>1468611.111111111</v>
      </c>
    </row>
    <row r="638" spans="1:10">
      <c r="A638" s="24">
        <v>2</v>
      </c>
      <c r="B638" s="25" t="s">
        <v>25</v>
      </c>
      <c r="C638" s="32"/>
      <c r="D638" s="33">
        <v>128591</v>
      </c>
      <c r="E638" s="28">
        <f t="shared" ref="E638:E641" si="137">D638*C638</f>
        <v>0</v>
      </c>
      <c r="F638" s="29">
        <v>0</v>
      </c>
      <c r="G638" s="30">
        <f t="shared" ref="G638:G647" si="138">E638-E638*F638</f>
        <v>0</v>
      </c>
      <c r="H638" s="31">
        <f t="shared" ref="H638:H646" si="139">D638/1.08</f>
        <v>119065.74074074073</v>
      </c>
      <c r="I638" s="31"/>
      <c r="J638" s="59">
        <f t="shared" si="136"/>
        <v>0</v>
      </c>
    </row>
    <row r="639" spans="1:10">
      <c r="A639" s="24">
        <v>3</v>
      </c>
      <c r="B639" s="25" t="s">
        <v>26</v>
      </c>
      <c r="C639" s="34"/>
      <c r="D639" s="27">
        <v>60043</v>
      </c>
      <c r="E639" s="28">
        <f t="shared" si="137"/>
        <v>0</v>
      </c>
      <c r="F639" s="157">
        <v>0</v>
      </c>
      <c r="G639" s="30">
        <f t="shared" si="138"/>
        <v>0</v>
      </c>
      <c r="H639" s="31">
        <f t="shared" si="139"/>
        <v>55595.370370370365</v>
      </c>
      <c r="I639" s="128"/>
      <c r="J639" s="59">
        <f t="shared" si="136"/>
        <v>0</v>
      </c>
    </row>
    <row r="640" spans="1:10">
      <c r="A640" s="24">
        <v>4</v>
      </c>
      <c r="B640" s="25" t="s">
        <v>27</v>
      </c>
      <c r="C640" s="35"/>
      <c r="D640" s="27">
        <v>115781</v>
      </c>
      <c r="E640" s="28">
        <f t="shared" si="137"/>
        <v>0</v>
      </c>
      <c r="F640" s="157">
        <v>0</v>
      </c>
      <c r="G640" s="30">
        <f t="shared" si="138"/>
        <v>0</v>
      </c>
      <c r="H640" s="31">
        <f t="shared" si="139"/>
        <v>107204.62962962962</v>
      </c>
      <c r="I640" s="31"/>
      <c r="J640" s="59">
        <f t="shared" si="136"/>
        <v>0</v>
      </c>
    </row>
    <row r="641" spans="1:10">
      <c r="A641" s="168">
        <v>5</v>
      </c>
      <c r="B641" s="25" t="s">
        <v>28</v>
      </c>
      <c r="C641" s="37"/>
      <c r="D641" s="27">
        <v>119943</v>
      </c>
      <c r="E641" s="156">
        <f t="shared" si="137"/>
        <v>0</v>
      </c>
      <c r="F641" s="157">
        <v>0</v>
      </c>
      <c r="G641" s="30">
        <f t="shared" si="138"/>
        <v>0</v>
      </c>
      <c r="H641" s="31">
        <f t="shared" si="139"/>
        <v>111058.33333333333</v>
      </c>
      <c r="I641" s="170"/>
      <c r="J641" s="59">
        <f t="shared" si="136"/>
        <v>0</v>
      </c>
    </row>
    <row r="642" spans="1:10">
      <c r="A642" s="24">
        <v>6</v>
      </c>
      <c r="B642" s="25" t="s">
        <v>29</v>
      </c>
      <c r="C642" s="26"/>
      <c r="D642" s="27">
        <v>94810</v>
      </c>
      <c r="E642" s="28"/>
      <c r="F642" s="29">
        <v>0</v>
      </c>
      <c r="G642" s="30">
        <f t="shared" si="138"/>
        <v>0</v>
      </c>
      <c r="H642" s="31">
        <f t="shared" si="139"/>
        <v>87787.037037037036</v>
      </c>
      <c r="I642" s="31"/>
      <c r="J642" s="59"/>
    </row>
    <row r="643" spans="1:10">
      <c r="A643" s="24">
        <v>7</v>
      </c>
      <c r="B643" s="25" t="s">
        <v>30</v>
      </c>
      <c r="C643" s="34"/>
      <c r="D643" s="27">
        <v>141396</v>
      </c>
      <c r="E643" s="28">
        <f t="shared" ref="E643:E654" si="140">D643*C643</f>
        <v>0</v>
      </c>
      <c r="F643" s="29">
        <v>0</v>
      </c>
      <c r="G643" s="30">
        <f t="shared" si="138"/>
        <v>0</v>
      </c>
      <c r="H643" s="31">
        <f t="shared" si="139"/>
        <v>130922.22222222222</v>
      </c>
      <c r="I643" s="31"/>
      <c r="J643" s="59">
        <f t="shared" ref="J643:J654" si="141">H643*C643</f>
        <v>0</v>
      </c>
    </row>
    <row r="644" spans="1:10">
      <c r="A644" s="24">
        <v>8</v>
      </c>
      <c r="B644" s="25" t="s">
        <v>31</v>
      </c>
      <c r="C644" s="26"/>
      <c r="D644" s="27">
        <v>232931</v>
      </c>
      <c r="E644" s="28">
        <f t="shared" si="140"/>
        <v>0</v>
      </c>
      <c r="F644" s="29">
        <v>0</v>
      </c>
      <c r="G644" s="30">
        <f t="shared" si="138"/>
        <v>0</v>
      </c>
      <c r="H644" s="31">
        <f t="shared" si="139"/>
        <v>215676.85185185182</v>
      </c>
      <c r="I644" s="31"/>
      <c r="J644" s="59">
        <f t="shared" si="141"/>
        <v>0</v>
      </c>
    </row>
    <row r="645" spans="1:10">
      <c r="A645" s="24">
        <v>9</v>
      </c>
      <c r="B645" s="36" t="s">
        <v>32</v>
      </c>
      <c r="C645" s="26"/>
      <c r="D645" s="27">
        <v>101534</v>
      </c>
      <c r="E645" s="28">
        <f t="shared" si="140"/>
        <v>0</v>
      </c>
      <c r="F645" s="29">
        <v>0</v>
      </c>
      <c r="G645" s="30">
        <f t="shared" si="138"/>
        <v>0</v>
      </c>
      <c r="H645" s="31">
        <f t="shared" si="139"/>
        <v>94012.962962962964</v>
      </c>
      <c r="I645" s="31"/>
      <c r="J645" s="59">
        <f t="shared" si="141"/>
        <v>0</v>
      </c>
    </row>
    <row r="646" spans="1:10">
      <c r="A646" s="24">
        <v>10</v>
      </c>
      <c r="B646" s="36" t="s">
        <v>33</v>
      </c>
      <c r="C646" s="37"/>
      <c r="D646" s="33">
        <v>110148</v>
      </c>
      <c r="E646" s="28">
        <f t="shared" si="140"/>
        <v>0</v>
      </c>
      <c r="F646" s="29">
        <v>0</v>
      </c>
      <c r="G646" s="30">
        <f t="shared" si="138"/>
        <v>0</v>
      </c>
      <c r="H646" s="31">
        <f t="shared" si="139"/>
        <v>101988.88888888888</v>
      </c>
      <c r="I646" s="31"/>
      <c r="J646" s="59">
        <f t="shared" si="141"/>
        <v>0</v>
      </c>
    </row>
    <row r="647" spans="1:10">
      <c r="A647" s="168">
        <v>11</v>
      </c>
      <c r="B647" s="25" t="s">
        <v>34</v>
      </c>
      <c r="C647" s="37">
        <v>4</v>
      </c>
      <c r="D647" s="27">
        <v>54198</v>
      </c>
      <c r="E647" s="156">
        <f t="shared" si="140"/>
        <v>216792</v>
      </c>
      <c r="F647" s="124">
        <v>0.1</v>
      </c>
      <c r="G647" s="30">
        <f t="shared" si="138"/>
        <v>195112.8</v>
      </c>
      <c r="H647" s="31">
        <f>D647/1.08*0.9</f>
        <v>45165</v>
      </c>
      <c r="I647" s="170"/>
      <c r="J647" s="59">
        <f t="shared" si="141"/>
        <v>180660</v>
      </c>
    </row>
    <row r="648" spans="1:10">
      <c r="A648" s="24">
        <v>12</v>
      </c>
      <c r="B648" s="25" t="s">
        <v>35</v>
      </c>
      <c r="C648" s="37"/>
      <c r="D648" s="27">
        <v>49680</v>
      </c>
      <c r="E648" s="28">
        <f t="shared" si="140"/>
        <v>0</v>
      </c>
      <c r="F648" s="124">
        <v>0.1</v>
      </c>
      <c r="G648" s="30"/>
      <c r="H648" s="169">
        <f>D648/1.08*0.9</f>
        <v>41400</v>
      </c>
      <c r="I648" s="128"/>
      <c r="J648" s="59">
        <f t="shared" si="141"/>
        <v>0</v>
      </c>
    </row>
    <row r="649" spans="1:10">
      <c r="A649" s="24">
        <v>13</v>
      </c>
      <c r="B649" s="25" t="s">
        <v>36</v>
      </c>
      <c r="C649" s="37"/>
      <c r="D649" s="38">
        <v>64152</v>
      </c>
      <c r="E649" s="28">
        <f t="shared" si="140"/>
        <v>0</v>
      </c>
      <c r="F649" s="29">
        <v>0</v>
      </c>
      <c r="G649" s="30">
        <f t="shared" ref="G649:G654" si="142">E649-E649*F649</f>
        <v>0</v>
      </c>
      <c r="H649" s="31">
        <f t="shared" ref="H649:H654" si="143">D649/1.08</f>
        <v>59399.999999999993</v>
      </c>
      <c r="I649" s="31"/>
      <c r="J649" s="59">
        <f t="shared" si="141"/>
        <v>0</v>
      </c>
    </row>
    <row r="650" spans="1:10">
      <c r="A650" s="24">
        <v>14</v>
      </c>
      <c r="B650" s="25" t="s">
        <v>37</v>
      </c>
      <c r="C650" s="37"/>
      <c r="D650" s="38">
        <v>65934</v>
      </c>
      <c r="E650" s="28">
        <f t="shared" si="140"/>
        <v>0</v>
      </c>
      <c r="F650" s="29">
        <v>0</v>
      </c>
      <c r="G650" s="30">
        <f t="shared" si="142"/>
        <v>0</v>
      </c>
      <c r="H650" s="31">
        <f t="shared" si="143"/>
        <v>61049.999999999993</v>
      </c>
      <c r="I650" s="31"/>
      <c r="J650" s="59">
        <f t="shared" si="141"/>
        <v>0</v>
      </c>
    </row>
    <row r="651" spans="1:10">
      <c r="A651" s="24">
        <v>15</v>
      </c>
      <c r="B651" s="25" t="s">
        <v>38</v>
      </c>
      <c r="C651" s="37"/>
      <c r="D651" s="38">
        <v>76626</v>
      </c>
      <c r="E651" s="28">
        <f t="shared" si="140"/>
        <v>0</v>
      </c>
      <c r="F651" s="29">
        <v>0</v>
      </c>
      <c r="G651" s="30">
        <f t="shared" si="142"/>
        <v>0</v>
      </c>
      <c r="H651" s="31">
        <f t="shared" si="143"/>
        <v>70950</v>
      </c>
      <c r="I651" s="31"/>
      <c r="J651" s="59">
        <f t="shared" si="141"/>
        <v>0</v>
      </c>
    </row>
    <row r="652" spans="1:10">
      <c r="A652" s="24">
        <v>16</v>
      </c>
      <c r="B652" s="25" t="s">
        <v>39</v>
      </c>
      <c r="C652" s="37"/>
      <c r="D652" s="38">
        <v>80190</v>
      </c>
      <c r="E652" s="28">
        <f t="shared" si="140"/>
        <v>0</v>
      </c>
      <c r="F652" s="29">
        <v>0</v>
      </c>
      <c r="G652" s="30">
        <f t="shared" si="142"/>
        <v>0</v>
      </c>
      <c r="H652" s="31">
        <f t="shared" si="143"/>
        <v>74250</v>
      </c>
      <c r="I652" s="31"/>
      <c r="J652" s="59">
        <f t="shared" si="141"/>
        <v>0</v>
      </c>
    </row>
    <row r="653" spans="1:10">
      <c r="A653" s="24">
        <v>17</v>
      </c>
      <c r="B653" s="25" t="s">
        <v>40</v>
      </c>
      <c r="C653" s="37"/>
      <c r="D653" s="38">
        <v>113832</v>
      </c>
      <c r="E653" s="28">
        <f t="shared" si="140"/>
        <v>0</v>
      </c>
      <c r="F653" s="29">
        <v>0</v>
      </c>
      <c r="G653" s="30">
        <f t="shared" si="142"/>
        <v>0</v>
      </c>
      <c r="H653" s="31">
        <f t="shared" si="143"/>
        <v>105400</v>
      </c>
      <c r="I653" s="31"/>
      <c r="J653" s="59">
        <f t="shared" si="141"/>
        <v>0</v>
      </c>
    </row>
    <row r="654" spans="1:10">
      <c r="A654" s="24">
        <v>18</v>
      </c>
      <c r="B654" s="25" t="s">
        <v>41</v>
      </c>
      <c r="C654" s="37"/>
      <c r="D654" s="39">
        <v>98010</v>
      </c>
      <c r="E654" s="28">
        <f t="shared" si="140"/>
        <v>0</v>
      </c>
      <c r="F654" s="29">
        <v>0</v>
      </c>
      <c r="G654" s="30">
        <f t="shared" si="142"/>
        <v>0</v>
      </c>
      <c r="H654" s="31">
        <f t="shared" si="143"/>
        <v>90750</v>
      </c>
      <c r="I654" s="31"/>
      <c r="J654" s="59">
        <f t="shared" si="141"/>
        <v>0</v>
      </c>
    </row>
    <row r="655" spans="1:10" ht="17.25">
      <c r="A655" s="40"/>
      <c r="B655" s="41" t="s">
        <v>42</v>
      </c>
      <c r="C655" s="42">
        <f>SUM(C637:C654)</f>
        <v>24</v>
      </c>
      <c r="D655" s="42"/>
      <c r="E655" s="43">
        <f>SUM(E637:E654)</f>
        <v>1802892</v>
      </c>
      <c r="F655" s="43"/>
      <c r="G655" s="44">
        <f>SUM(G637:G654)</f>
        <v>1781212.8</v>
      </c>
      <c r="H655" s="45"/>
      <c r="I655" s="45"/>
      <c r="J655" s="64">
        <f>SUM(J637:J654)</f>
        <v>1649271.111111111</v>
      </c>
    </row>
    <row r="656" spans="1:10" ht="31.5">
      <c r="A656" s="46"/>
      <c r="B656" s="47"/>
      <c r="C656" s="48"/>
      <c r="D656" s="48"/>
      <c r="E656" s="49"/>
      <c r="F656" s="49"/>
      <c r="G656" s="50"/>
      <c r="H656" s="51"/>
      <c r="I656" s="51"/>
      <c r="J656" s="65">
        <f>J655*0.08</f>
        <v>131941.68888888889</v>
      </c>
    </row>
    <row r="657" spans="1:10" ht="18">
      <c r="A657" s="283" t="s">
        <v>43</v>
      </c>
      <c r="B657" s="283"/>
      <c r="C657" s="284" t="s">
        <v>44</v>
      </c>
      <c r="D657" s="284"/>
      <c r="E657" s="54"/>
      <c r="F657" s="54"/>
      <c r="G657" s="55" t="s">
        <v>45</v>
      </c>
      <c r="H657" s="56"/>
      <c r="I657" s="56"/>
      <c r="J657" s="66">
        <f>SUM(J655:J656)</f>
        <v>1781212.7999999998</v>
      </c>
    </row>
    <row r="659" spans="1:10">
      <c r="B659" s="132" t="s">
        <v>625</v>
      </c>
      <c r="C659" s="132" t="s">
        <v>626</v>
      </c>
      <c r="D659" s="131"/>
      <c r="E659" s="131"/>
      <c r="F659" s="132" t="s">
        <v>512</v>
      </c>
    </row>
    <row r="660" spans="1:10">
      <c r="B660" s="132" t="s">
        <v>627</v>
      </c>
      <c r="C660" s="132" t="s">
        <v>626</v>
      </c>
      <c r="D660" s="131"/>
      <c r="E660" s="131"/>
      <c r="F660" s="132" t="s">
        <v>512</v>
      </c>
    </row>
    <row r="664" spans="1:10" ht="15.75">
      <c r="A664" s="279" t="s">
        <v>0</v>
      </c>
      <c r="B664" s="279"/>
      <c r="C664" s="279"/>
      <c r="D664" s="279"/>
      <c r="E664" s="279"/>
      <c r="F664" s="279"/>
      <c r="G664" s="279"/>
      <c r="H664" s="3"/>
      <c r="I664" s="3"/>
      <c r="J664" s="112"/>
    </row>
    <row r="665" spans="1:10" ht="17.25">
      <c r="A665" s="279" t="s">
        <v>1</v>
      </c>
      <c r="B665" s="279"/>
      <c r="C665" s="279"/>
      <c r="D665" s="279"/>
      <c r="E665" s="279"/>
      <c r="F665" s="279"/>
      <c r="G665" s="279"/>
      <c r="H665" s="3"/>
      <c r="I665" s="3"/>
      <c r="J665" s="58"/>
    </row>
    <row r="666" spans="1:10" ht="15.75">
      <c r="A666" s="279" t="s">
        <v>2</v>
      </c>
      <c r="B666" s="279"/>
      <c r="C666" s="279"/>
      <c r="D666" s="279"/>
      <c r="E666" s="279"/>
      <c r="F666" s="279"/>
      <c r="G666" s="279"/>
      <c r="H666" s="3"/>
      <c r="I666" s="3"/>
      <c r="J666" s="59"/>
    </row>
    <row r="667" spans="1:10" ht="15.75">
      <c r="A667" s="279" t="s">
        <v>4</v>
      </c>
      <c r="B667" s="279"/>
      <c r="C667" s="279"/>
      <c r="D667" s="279"/>
      <c r="E667" s="279"/>
      <c r="F667" s="279"/>
      <c r="G667" s="279"/>
      <c r="H667" s="3"/>
      <c r="I667" s="3"/>
      <c r="J667" s="59"/>
    </row>
    <row r="668" spans="1:10" ht="15.75" customHeight="1">
      <c r="A668" s="280" t="s">
        <v>6</v>
      </c>
      <c r="B668" s="280"/>
      <c r="C668" s="280"/>
      <c r="D668" s="280"/>
      <c r="E668" s="280"/>
      <c r="F668" s="280"/>
      <c r="G668" s="280"/>
      <c r="H668" s="3"/>
      <c r="I668" s="3"/>
      <c r="J668" s="59"/>
    </row>
    <row r="669" spans="1:10" ht="27.75">
      <c r="A669" s="9"/>
      <c r="B669" s="9"/>
      <c r="C669" s="281" t="s">
        <v>367</v>
      </c>
      <c r="D669" s="281"/>
      <c r="E669" s="281"/>
      <c r="F669" s="281"/>
      <c r="G669" s="281"/>
      <c r="H669" s="3"/>
      <c r="I669" s="3"/>
      <c r="J669" s="59"/>
    </row>
    <row r="670" spans="1:10" ht="15.75">
      <c r="A670" s="11" t="s">
        <v>358</v>
      </c>
      <c r="B670" s="12"/>
      <c r="C670" s="13"/>
      <c r="D670" s="286"/>
      <c r="E670" s="286"/>
      <c r="F670" s="286"/>
      <c r="G670" s="286"/>
      <c r="H670" s="15"/>
      <c r="I670" s="15"/>
      <c r="J670" s="59"/>
    </row>
    <row r="671" spans="1:10" ht="15.75">
      <c r="A671" s="11" t="s">
        <v>623</v>
      </c>
      <c r="B671" s="11"/>
      <c r="C671" s="11"/>
      <c r="D671" s="11"/>
      <c r="E671" s="16"/>
      <c r="F671" s="11"/>
      <c r="G671" s="16"/>
      <c r="H671" s="20" t="s">
        <v>161</v>
      </c>
      <c r="I671" s="20"/>
      <c r="J671" s="62"/>
    </row>
    <row r="672" spans="1:10" ht="15.75">
      <c r="A672" s="11" t="s">
        <v>11</v>
      </c>
      <c r="B672" s="289" t="s">
        <v>124</v>
      </c>
      <c r="C672" s="289"/>
      <c r="D672" s="289"/>
      <c r="E672" s="289"/>
      <c r="F672" s="18"/>
      <c r="G672" s="19" t="s">
        <v>13</v>
      </c>
      <c r="H672" s="3"/>
      <c r="I672" s="3"/>
      <c r="J672" s="59"/>
    </row>
    <row r="673" spans="1:10" ht="15.75">
      <c r="A673" s="21" t="s">
        <v>14</v>
      </c>
      <c r="B673" s="21" t="s">
        <v>16</v>
      </c>
      <c r="C673" s="21" t="s">
        <v>17</v>
      </c>
      <c r="D673" s="22" t="s">
        <v>18</v>
      </c>
      <c r="E673" s="23" t="s">
        <v>19</v>
      </c>
      <c r="F673" s="23" t="s">
        <v>20</v>
      </c>
      <c r="G673" s="21" t="s">
        <v>21</v>
      </c>
      <c r="H673" s="3"/>
      <c r="I673" s="3"/>
      <c r="J673" s="59"/>
    </row>
    <row r="674" spans="1:10">
      <c r="A674" s="24">
        <v>1</v>
      </c>
      <c r="B674" s="25" t="s">
        <v>23</v>
      </c>
      <c r="C674" s="26"/>
      <c r="D674" s="27">
        <v>79305</v>
      </c>
      <c r="E674" s="28">
        <f>D674*C674</f>
        <v>0</v>
      </c>
      <c r="F674" s="29">
        <v>0</v>
      </c>
      <c r="G674" s="30">
        <f>E674-E674*F674</f>
        <v>0</v>
      </c>
      <c r="H674" s="31">
        <f>D674/1.08</f>
        <v>73430.555555555547</v>
      </c>
      <c r="I674" s="31"/>
      <c r="J674" s="59">
        <f t="shared" ref="J674:J678" si="144">H674*C674</f>
        <v>0</v>
      </c>
    </row>
    <row r="675" spans="1:10">
      <c r="A675" s="24">
        <v>2</v>
      </c>
      <c r="B675" s="25" t="s">
        <v>25</v>
      </c>
      <c r="C675" s="32"/>
      <c r="D675" s="33">
        <v>128591</v>
      </c>
      <c r="E675" s="28">
        <f t="shared" ref="E675:E678" si="145">D675*C675</f>
        <v>0</v>
      </c>
      <c r="F675" s="29">
        <v>0</v>
      </c>
      <c r="G675" s="30">
        <f t="shared" ref="G675:G684" si="146">E675-E675*F675</f>
        <v>0</v>
      </c>
      <c r="H675" s="31">
        <f t="shared" ref="H675:H683" si="147">D675/1.08</f>
        <v>119065.74074074073</v>
      </c>
      <c r="I675" s="31"/>
      <c r="J675" s="59">
        <f t="shared" si="144"/>
        <v>0</v>
      </c>
    </row>
    <row r="676" spans="1:10">
      <c r="A676" s="24">
        <v>3</v>
      </c>
      <c r="B676" s="25" t="s">
        <v>26</v>
      </c>
      <c r="C676" s="34"/>
      <c r="D676" s="27">
        <v>60043</v>
      </c>
      <c r="E676" s="28">
        <f t="shared" si="145"/>
        <v>0</v>
      </c>
      <c r="F676" s="157">
        <v>0</v>
      </c>
      <c r="G676" s="30">
        <f t="shared" si="146"/>
        <v>0</v>
      </c>
      <c r="H676" s="31">
        <f t="shared" si="147"/>
        <v>55595.370370370365</v>
      </c>
      <c r="I676" s="128"/>
      <c r="J676" s="59">
        <f t="shared" si="144"/>
        <v>0</v>
      </c>
    </row>
    <row r="677" spans="1:10">
      <c r="A677" s="24">
        <v>4</v>
      </c>
      <c r="B677" s="25" t="s">
        <v>27</v>
      </c>
      <c r="C677" s="35"/>
      <c r="D677" s="27">
        <v>115781</v>
      </c>
      <c r="E677" s="28">
        <f t="shared" si="145"/>
        <v>0</v>
      </c>
      <c r="F677" s="157">
        <v>0</v>
      </c>
      <c r="G677" s="30">
        <f t="shared" si="146"/>
        <v>0</v>
      </c>
      <c r="H677" s="31">
        <f t="shared" si="147"/>
        <v>107204.62962962962</v>
      </c>
      <c r="I677" s="31"/>
      <c r="J677" s="59">
        <f t="shared" si="144"/>
        <v>0</v>
      </c>
    </row>
    <row r="678" spans="1:10">
      <c r="A678" s="168">
        <v>5</v>
      </c>
      <c r="B678" s="25" t="s">
        <v>28</v>
      </c>
      <c r="C678" s="37">
        <v>10</v>
      </c>
      <c r="D678" s="27">
        <v>119943</v>
      </c>
      <c r="E678" s="156">
        <f t="shared" si="145"/>
        <v>1199430</v>
      </c>
      <c r="F678" s="157">
        <v>0</v>
      </c>
      <c r="G678" s="30">
        <f t="shared" si="146"/>
        <v>1199430</v>
      </c>
      <c r="H678" s="31">
        <f t="shared" si="147"/>
        <v>111058.33333333333</v>
      </c>
      <c r="I678" s="170"/>
      <c r="J678" s="59">
        <f t="shared" si="144"/>
        <v>1110583.3333333333</v>
      </c>
    </row>
    <row r="679" spans="1:10">
      <c r="A679" s="24">
        <v>6</v>
      </c>
      <c r="B679" s="25" t="s">
        <v>29</v>
      </c>
      <c r="C679" s="26"/>
      <c r="D679" s="27">
        <v>94810</v>
      </c>
      <c r="E679" s="28"/>
      <c r="F679" s="29">
        <v>0</v>
      </c>
      <c r="G679" s="30">
        <f t="shared" si="146"/>
        <v>0</v>
      </c>
      <c r="H679" s="31">
        <f t="shared" si="147"/>
        <v>87787.037037037036</v>
      </c>
      <c r="I679" s="31"/>
      <c r="J679" s="59"/>
    </row>
    <row r="680" spans="1:10">
      <c r="A680" s="24">
        <v>7</v>
      </c>
      <c r="B680" s="25" t="s">
        <v>30</v>
      </c>
      <c r="C680" s="34"/>
      <c r="D680" s="27">
        <v>141396</v>
      </c>
      <c r="E680" s="28">
        <f t="shared" ref="E680:E691" si="148">D680*C680</f>
        <v>0</v>
      </c>
      <c r="F680" s="29">
        <v>0</v>
      </c>
      <c r="G680" s="30">
        <f t="shared" si="146"/>
        <v>0</v>
      </c>
      <c r="H680" s="31">
        <f t="shared" si="147"/>
        <v>130922.22222222222</v>
      </c>
      <c r="I680" s="31"/>
      <c r="J680" s="59">
        <f t="shared" ref="J680:J691" si="149">H680*C680</f>
        <v>0</v>
      </c>
    </row>
    <row r="681" spans="1:10">
      <c r="A681" s="24">
        <v>8</v>
      </c>
      <c r="B681" s="25" t="s">
        <v>31</v>
      </c>
      <c r="C681" s="26"/>
      <c r="D681" s="27">
        <v>232931</v>
      </c>
      <c r="E681" s="28">
        <f t="shared" si="148"/>
        <v>0</v>
      </c>
      <c r="F681" s="29">
        <v>0</v>
      </c>
      <c r="G681" s="30">
        <f t="shared" si="146"/>
        <v>0</v>
      </c>
      <c r="H681" s="31">
        <f t="shared" si="147"/>
        <v>215676.85185185182</v>
      </c>
      <c r="I681" s="31"/>
      <c r="J681" s="59">
        <f t="shared" si="149"/>
        <v>0</v>
      </c>
    </row>
    <row r="682" spans="1:10">
      <c r="A682" s="24">
        <v>9</v>
      </c>
      <c r="B682" s="36" t="s">
        <v>32</v>
      </c>
      <c r="C682" s="26"/>
      <c r="D682" s="27">
        <v>101534</v>
      </c>
      <c r="E682" s="28">
        <f t="shared" si="148"/>
        <v>0</v>
      </c>
      <c r="F682" s="29">
        <v>0</v>
      </c>
      <c r="G682" s="30">
        <f t="shared" si="146"/>
        <v>0</v>
      </c>
      <c r="H682" s="31">
        <f t="shared" si="147"/>
        <v>94012.962962962964</v>
      </c>
      <c r="I682" s="31"/>
      <c r="J682" s="59">
        <f t="shared" si="149"/>
        <v>0</v>
      </c>
    </row>
    <row r="683" spans="1:10">
      <c r="A683" s="24">
        <v>10</v>
      </c>
      <c r="B683" s="36" t="s">
        <v>33</v>
      </c>
      <c r="C683" s="37"/>
      <c r="D683" s="33">
        <v>110148</v>
      </c>
      <c r="E683" s="28">
        <f t="shared" si="148"/>
        <v>0</v>
      </c>
      <c r="F683" s="29">
        <v>0</v>
      </c>
      <c r="G683" s="30">
        <f t="shared" si="146"/>
        <v>0</v>
      </c>
      <c r="H683" s="31">
        <f t="shared" si="147"/>
        <v>101988.88888888888</v>
      </c>
      <c r="I683" s="31"/>
      <c r="J683" s="59">
        <f t="shared" si="149"/>
        <v>0</v>
      </c>
    </row>
    <row r="684" spans="1:10">
      <c r="A684" s="168">
        <v>11</v>
      </c>
      <c r="B684" s="25" t="s">
        <v>34</v>
      </c>
      <c r="C684" s="37"/>
      <c r="D684" s="27">
        <v>54198</v>
      </c>
      <c r="E684" s="156">
        <f t="shared" si="148"/>
        <v>0</v>
      </c>
      <c r="F684" s="124">
        <v>0.1</v>
      </c>
      <c r="G684" s="30">
        <f t="shared" si="146"/>
        <v>0</v>
      </c>
      <c r="H684" s="31">
        <f>D684/1.08*0.9</f>
        <v>45165</v>
      </c>
      <c r="I684" s="170"/>
      <c r="J684" s="59">
        <f t="shared" si="149"/>
        <v>0</v>
      </c>
    </row>
    <row r="685" spans="1:10">
      <c r="A685" s="24">
        <v>12</v>
      </c>
      <c r="B685" s="25" t="s">
        <v>35</v>
      </c>
      <c r="C685" s="37"/>
      <c r="D685" s="27">
        <v>49680</v>
      </c>
      <c r="E685" s="28">
        <f t="shared" si="148"/>
        <v>0</v>
      </c>
      <c r="F685" s="124">
        <v>0.1</v>
      </c>
      <c r="G685" s="30"/>
      <c r="H685" s="169">
        <f>D685/1.08*0.9</f>
        <v>41400</v>
      </c>
      <c r="I685" s="128"/>
      <c r="J685" s="59">
        <f t="shared" si="149"/>
        <v>0</v>
      </c>
    </row>
    <row r="686" spans="1:10">
      <c r="A686" s="24">
        <v>13</v>
      </c>
      <c r="B686" s="25" t="s">
        <v>36</v>
      </c>
      <c r="C686" s="37"/>
      <c r="D686" s="38">
        <v>64152</v>
      </c>
      <c r="E686" s="28">
        <f t="shared" si="148"/>
        <v>0</v>
      </c>
      <c r="F686" s="29">
        <v>0</v>
      </c>
      <c r="G686" s="30">
        <f t="shared" ref="G686:G691" si="150">E686-E686*F686</f>
        <v>0</v>
      </c>
      <c r="H686" s="31">
        <f t="shared" ref="H686:H691" si="151">D686/1.08</f>
        <v>59399.999999999993</v>
      </c>
      <c r="I686" s="31"/>
      <c r="J686" s="59">
        <f t="shared" si="149"/>
        <v>0</v>
      </c>
    </row>
    <row r="687" spans="1:10">
      <c r="A687" s="24">
        <v>14</v>
      </c>
      <c r="B687" s="25" t="s">
        <v>37</v>
      </c>
      <c r="C687" s="37"/>
      <c r="D687" s="38">
        <v>65934</v>
      </c>
      <c r="E687" s="28">
        <f t="shared" si="148"/>
        <v>0</v>
      </c>
      <c r="F687" s="29">
        <v>0</v>
      </c>
      <c r="G687" s="30">
        <f t="shared" si="150"/>
        <v>0</v>
      </c>
      <c r="H687" s="31">
        <f t="shared" si="151"/>
        <v>61049.999999999993</v>
      </c>
      <c r="I687" s="31"/>
      <c r="J687" s="59">
        <f t="shared" si="149"/>
        <v>0</v>
      </c>
    </row>
    <row r="688" spans="1:10">
      <c r="A688" s="24">
        <v>15</v>
      </c>
      <c r="B688" s="25" t="s">
        <v>38</v>
      </c>
      <c r="C688" s="37"/>
      <c r="D688" s="38">
        <v>76626</v>
      </c>
      <c r="E688" s="28">
        <f t="shared" si="148"/>
        <v>0</v>
      </c>
      <c r="F688" s="29">
        <v>0</v>
      </c>
      <c r="G688" s="30">
        <f t="shared" si="150"/>
        <v>0</v>
      </c>
      <c r="H688" s="31">
        <f t="shared" si="151"/>
        <v>70950</v>
      </c>
      <c r="I688" s="31"/>
      <c r="J688" s="59">
        <f t="shared" si="149"/>
        <v>0</v>
      </c>
    </row>
    <row r="689" spans="1:10">
      <c r="A689" s="24">
        <v>16</v>
      </c>
      <c r="B689" s="25" t="s">
        <v>39</v>
      </c>
      <c r="C689" s="37"/>
      <c r="D689" s="38">
        <v>80190</v>
      </c>
      <c r="E689" s="28">
        <f t="shared" si="148"/>
        <v>0</v>
      </c>
      <c r="F689" s="29">
        <v>0</v>
      </c>
      <c r="G689" s="30">
        <f t="shared" si="150"/>
        <v>0</v>
      </c>
      <c r="H689" s="31">
        <f t="shared" si="151"/>
        <v>74250</v>
      </c>
      <c r="I689" s="31"/>
      <c r="J689" s="59">
        <f t="shared" si="149"/>
        <v>0</v>
      </c>
    </row>
    <row r="690" spans="1:10">
      <c r="A690" s="24">
        <v>17</v>
      </c>
      <c r="B690" s="25" t="s">
        <v>40</v>
      </c>
      <c r="C690" s="37"/>
      <c r="D690" s="38">
        <v>113832</v>
      </c>
      <c r="E690" s="28">
        <f t="shared" si="148"/>
        <v>0</v>
      </c>
      <c r="F690" s="29">
        <v>0</v>
      </c>
      <c r="G690" s="30">
        <f t="shared" si="150"/>
        <v>0</v>
      </c>
      <c r="H690" s="31">
        <f t="shared" si="151"/>
        <v>105400</v>
      </c>
      <c r="I690" s="31"/>
      <c r="J690" s="59">
        <f t="shared" si="149"/>
        <v>0</v>
      </c>
    </row>
    <row r="691" spans="1:10">
      <c r="A691" s="24">
        <v>18</v>
      </c>
      <c r="B691" s="25" t="s">
        <v>41</v>
      </c>
      <c r="C691" s="37"/>
      <c r="D691" s="39">
        <v>98010</v>
      </c>
      <c r="E691" s="28">
        <f t="shared" si="148"/>
        <v>0</v>
      </c>
      <c r="F691" s="29">
        <v>0</v>
      </c>
      <c r="G691" s="30">
        <f t="shared" si="150"/>
        <v>0</v>
      </c>
      <c r="H691" s="31">
        <f t="shared" si="151"/>
        <v>90750</v>
      </c>
      <c r="I691" s="31"/>
      <c r="J691" s="59">
        <f t="shared" si="149"/>
        <v>0</v>
      </c>
    </row>
    <row r="692" spans="1:10" ht="17.25">
      <c r="A692" s="40"/>
      <c r="B692" s="41" t="s">
        <v>42</v>
      </c>
      <c r="C692" s="42">
        <f>SUM(C674:C691)</f>
        <v>10</v>
      </c>
      <c r="D692" s="42"/>
      <c r="E692" s="43">
        <f>SUM(E674:E691)</f>
        <v>1199430</v>
      </c>
      <c r="F692" s="43"/>
      <c r="G692" s="44">
        <f>SUM(G674:G691)</f>
        <v>1199430</v>
      </c>
      <c r="H692" s="45"/>
      <c r="I692" s="45"/>
      <c r="J692" s="64">
        <f>SUM(J674:J691)</f>
        <v>1110583.3333333333</v>
      </c>
    </row>
    <row r="693" spans="1:10" ht="31.5">
      <c r="A693" s="46"/>
      <c r="B693" s="47"/>
      <c r="C693" s="48"/>
      <c r="D693" s="48"/>
      <c r="E693" s="49"/>
      <c r="F693" s="49"/>
      <c r="G693" s="50"/>
      <c r="H693" s="51"/>
      <c r="I693" s="51"/>
      <c r="J693" s="65">
        <f>J692*0.08</f>
        <v>88846.666666666657</v>
      </c>
    </row>
    <row r="694" spans="1:10" ht="18">
      <c r="A694" s="283" t="s">
        <v>43</v>
      </c>
      <c r="B694" s="283"/>
      <c r="C694" s="284" t="s">
        <v>44</v>
      </c>
      <c r="D694" s="284"/>
      <c r="E694" s="54"/>
      <c r="F694" s="54"/>
      <c r="G694" s="55" t="s">
        <v>45</v>
      </c>
      <c r="H694" s="56"/>
      <c r="I694" s="56"/>
      <c r="J694" s="66">
        <f>SUM(J692:J693)</f>
        <v>1199430</v>
      </c>
    </row>
    <row r="696" spans="1:10">
      <c r="B696" s="132" t="s">
        <v>625</v>
      </c>
      <c r="C696" s="132" t="s">
        <v>626</v>
      </c>
      <c r="D696" s="131"/>
      <c r="E696" s="131"/>
      <c r="F696" s="132" t="s">
        <v>512</v>
      </c>
    </row>
    <row r="697" spans="1:10">
      <c r="B697" s="132" t="s">
        <v>627</v>
      </c>
      <c r="C697" s="132" t="s">
        <v>626</v>
      </c>
      <c r="D697" s="131"/>
      <c r="E697" s="131"/>
      <c r="F697" s="132" t="s">
        <v>512</v>
      </c>
    </row>
    <row r="701" spans="1:10" ht="15.75">
      <c r="A701" s="279" t="s">
        <v>0</v>
      </c>
      <c r="B701" s="279"/>
      <c r="C701" s="279"/>
      <c r="D701" s="279"/>
      <c r="E701" s="279"/>
      <c r="F701" s="279"/>
      <c r="G701" s="279"/>
      <c r="H701" s="3"/>
      <c r="I701" s="3"/>
      <c r="J701" s="112"/>
    </row>
    <row r="702" spans="1:10" ht="17.25">
      <c r="A702" s="279" t="s">
        <v>1</v>
      </c>
      <c r="B702" s="279"/>
      <c r="C702" s="279"/>
      <c r="D702" s="279"/>
      <c r="E702" s="279"/>
      <c r="F702" s="279"/>
      <c r="G702" s="279"/>
      <c r="H702" s="3"/>
      <c r="I702" s="3"/>
      <c r="J702" s="58"/>
    </row>
    <row r="703" spans="1:10" ht="15.75">
      <c r="A703" s="279" t="s">
        <v>2</v>
      </c>
      <c r="B703" s="279"/>
      <c r="C703" s="279"/>
      <c r="D703" s="279"/>
      <c r="E703" s="279"/>
      <c r="F703" s="279"/>
      <c r="G703" s="279"/>
      <c r="H703" s="3"/>
      <c r="I703" s="3"/>
      <c r="J703" s="59"/>
    </row>
    <row r="704" spans="1:10" ht="15.75">
      <c r="A704" s="279" t="s">
        <v>4</v>
      </c>
      <c r="B704" s="279"/>
      <c r="C704" s="279"/>
      <c r="D704" s="279"/>
      <c r="E704" s="279"/>
      <c r="F704" s="279"/>
      <c r="G704" s="279"/>
      <c r="H704" s="3"/>
      <c r="I704" s="3"/>
      <c r="J704" s="59"/>
    </row>
    <row r="705" spans="1:10" ht="15.75" customHeight="1">
      <c r="A705" s="280" t="s">
        <v>6</v>
      </c>
      <c r="B705" s="280"/>
      <c r="C705" s="280"/>
      <c r="D705" s="280"/>
      <c r="E705" s="280"/>
      <c r="F705" s="280"/>
      <c r="G705" s="280"/>
      <c r="H705" s="3"/>
      <c r="I705" s="3"/>
      <c r="J705" s="59"/>
    </row>
    <row r="706" spans="1:10" ht="27.75">
      <c r="A706" s="9"/>
      <c r="B706" s="9"/>
      <c r="C706" s="281" t="s">
        <v>367</v>
      </c>
      <c r="D706" s="281"/>
      <c r="E706" s="281"/>
      <c r="F706" s="281"/>
      <c r="G706" s="281"/>
      <c r="H706" s="3"/>
      <c r="I706" s="3"/>
      <c r="J706" s="59"/>
    </row>
    <row r="707" spans="1:10" ht="15.75">
      <c r="A707" s="11" t="s">
        <v>358</v>
      </c>
      <c r="B707" s="12"/>
      <c r="C707" s="13"/>
      <c r="D707" s="286"/>
      <c r="E707" s="286"/>
      <c r="F707" s="286"/>
      <c r="G707" s="286"/>
      <c r="H707" s="15"/>
      <c r="I707" s="15"/>
      <c r="J707" s="59"/>
    </row>
    <row r="708" spans="1:10" ht="15.75">
      <c r="A708" s="11" t="s">
        <v>623</v>
      </c>
      <c r="B708" s="11"/>
      <c r="C708" s="11"/>
      <c r="D708" s="11"/>
      <c r="E708" s="16"/>
      <c r="F708" s="11"/>
      <c r="G708" s="16"/>
      <c r="H708" s="20" t="s">
        <v>161</v>
      </c>
      <c r="I708" s="20"/>
      <c r="J708" s="62"/>
    </row>
    <row r="709" spans="1:10" ht="15.75">
      <c r="A709" s="11" t="s">
        <v>11</v>
      </c>
      <c r="B709" s="289" t="s">
        <v>640</v>
      </c>
      <c r="C709" s="289"/>
      <c r="D709" s="289"/>
      <c r="E709" s="289"/>
      <c r="F709" s="18"/>
      <c r="G709" s="19" t="s">
        <v>13</v>
      </c>
      <c r="H709" s="3"/>
      <c r="I709" s="3"/>
      <c r="J709" s="59"/>
    </row>
    <row r="710" spans="1:10" ht="15.75">
      <c r="A710" s="21" t="s">
        <v>14</v>
      </c>
      <c r="B710" s="21" t="s">
        <v>16</v>
      </c>
      <c r="C710" s="21" t="s">
        <v>17</v>
      </c>
      <c r="D710" s="22" t="s">
        <v>18</v>
      </c>
      <c r="E710" s="23" t="s">
        <v>19</v>
      </c>
      <c r="F710" s="23" t="s">
        <v>20</v>
      </c>
      <c r="G710" s="21" t="s">
        <v>21</v>
      </c>
      <c r="H710" s="3"/>
      <c r="I710" s="3"/>
      <c r="J710" s="59"/>
    </row>
    <row r="711" spans="1:10">
      <c r="A711" s="24">
        <v>1</v>
      </c>
      <c r="B711" s="25" t="s">
        <v>23</v>
      </c>
      <c r="C711" s="26"/>
      <c r="D711" s="27">
        <v>79305</v>
      </c>
      <c r="E711" s="28">
        <f>D711*C711</f>
        <v>0</v>
      </c>
      <c r="F711" s="29">
        <v>0</v>
      </c>
      <c r="G711" s="30">
        <f>E711-E711*F711</f>
        <v>0</v>
      </c>
      <c r="H711" s="31">
        <f>D711/1.08</f>
        <v>73430.555555555547</v>
      </c>
      <c r="I711" s="31"/>
      <c r="J711" s="59">
        <f t="shared" ref="J711:J715" si="152">H711*C711</f>
        <v>0</v>
      </c>
    </row>
    <row r="712" spans="1:10">
      <c r="A712" s="24">
        <v>2</v>
      </c>
      <c r="B712" s="25" t="s">
        <v>25</v>
      </c>
      <c r="C712" s="32"/>
      <c r="D712" s="33">
        <v>128591</v>
      </c>
      <c r="E712" s="28">
        <f t="shared" ref="E712:E715" si="153">D712*C712</f>
        <v>0</v>
      </c>
      <c r="F712" s="29">
        <v>0</v>
      </c>
      <c r="G712" s="30">
        <f t="shared" ref="G712:G721" si="154">E712-E712*F712</f>
        <v>0</v>
      </c>
      <c r="H712" s="31">
        <f t="shared" ref="H712:H720" si="155">D712/1.08</f>
        <v>119065.74074074073</v>
      </c>
      <c r="I712" s="31"/>
      <c r="J712" s="59">
        <f t="shared" si="152"/>
        <v>0</v>
      </c>
    </row>
    <row r="713" spans="1:10">
      <c r="A713" s="24">
        <v>3</v>
      </c>
      <c r="B713" s="25" t="s">
        <v>26</v>
      </c>
      <c r="C713" s="34"/>
      <c r="D713" s="27">
        <v>60043</v>
      </c>
      <c r="E713" s="28">
        <f t="shared" si="153"/>
        <v>0</v>
      </c>
      <c r="F713" s="157">
        <v>0</v>
      </c>
      <c r="G713" s="30">
        <f t="shared" si="154"/>
        <v>0</v>
      </c>
      <c r="H713" s="31">
        <f t="shared" si="155"/>
        <v>55595.370370370365</v>
      </c>
      <c r="I713" s="128"/>
      <c r="J713" s="59">
        <f t="shared" si="152"/>
        <v>0</v>
      </c>
    </row>
    <row r="714" spans="1:10">
      <c r="A714" s="24">
        <v>4</v>
      </c>
      <c r="B714" s="25" t="s">
        <v>27</v>
      </c>
      <c r="C714" s="35"/>
      <c r="D714" s="27">
        <v>115781</v>
      </c>
      <c r="E714" s="28">
        <f t="shared" si="153"/>
        <v>0</v>
      </c>
      <c r="F714" s="157">
        <v>0</v>
      </c>
      <c r="G714" s="30">
        <f t="shared" si="154"/>
        <v>0</v>
      </c>
      <c r="H714" s="31">
        <f t="shared" si="155"/>
        <v>107204.62962962962</v>
      </c>
      <c r="I714" s="31"/>
      <c r="J714" s="59">
        <f t="shared" si="152"/>
        <v>0</v>
      </c>
    </row>
    <row r="715" spans="1:10">
      <c r="A715" s="168">
        <v>5</v>
      </c>
      <c r="B715" s="25" t="s">
        <v>28</v>
      </c>
      <c r="C715" s="37">
        <v>10</v>
      </c>
      <c r="D715" s="27">
        <v>119943</v>
      </c>
      <c r="E715" s="156">
        <f t="shared" si="153"/>
        <v>1199430</v>
      </c>
      <c r="F715" s="157">
        <v>0</v>
      </c>
      <c r="G715" s="30">
        <f t="shared" si="154"/>
        <v>1199430</v>
      </c>
      <c r="H715" s="31">
        <f t="shared" si="155"/>
        <v>111058.33333333333</v>
      </c>
      <c r="I715" s="170"/>
      <c r="J715" s="59">
        <f t="shared" si="152"/>
        <v>1110583.3333333333</v>
      </c>
    </row>
    <row r="716" spans="1:10">
      <c r="A716" s="24">
        <v>6</v>
      </c>
      <c r="B716" s="25" t="s">
        <v>29</v>
      </c>
      <c r="C716" s="26"/>
      <c r="D716" s="27">
        <v>94810</v>
      </c>
      <c r="E716" s="28"/>
      <c r="F716" s="29">
        <v>0</v>
      </c>
      <c r="G716" s="30">
        <f t="shared" si="154"/>
        <v>0</v>
      </c>
      <c r="H716" s="31">
        <f t="shared" si="155"/>
        <v>87787.037037037036</v>
      </c>
      <c r="I716" s="31"/>
      <c r="J716" s="59"/>
    </row>
    <row r="717" spans="1:10">
      <c r="A717" s="24">
        <v>7</v>
      </c>
      <c r="B717" s="25" t="s">
        <v>30</v>
      </c>
      <c r="C717" s="34"/>
      <c r="D717" s="27">
        <v>141396</v>
      </c>
      <c r="E717" s="28">
        <f t="shared" ref="E717:E728" si="156">D717*C717</f>
        <v>0</v>
      </c>
      <c r="F717" s="29">
        <v>0</v>
      </c>
      <c r="G717" s="30">
        <f t="shared" si="154"/>
        <v>0</v>
      </c>
      <c r="H717" s="31">
        <f t="shared" si="155"/>
        <v>130922.22222222222</v>
      </c>
      <c r="I717" s="31"/>
      <c r="J717" s="59">
        <f t="shared" ref="J717:J728" si="157">H717*C717</f>
        <v>0</v>
      </c>
    </row>
    <row r="718" spans="1:10">
      <c r="A718" s="24">
        <v>8</v>
      </c>
      <c r="B718" s="25" t="s">
        <v>31</v>
      </c>
      <c r="C718" s="26"/>
      <c r="D718" s="27">
        <v>232931</v>
      </c>
      <c r="E718" s="28">
        <f t="shared" si="156"/>
        <v>0</v>
      </c>
      <c r="F718" s="29">
        <v>0</v>
      </c>
      <c r="G718" s="30">
        <f t="shared" si="154"/>
        <v>0</v>
      </c>
      <c r="H718" s="31">
        <f t="shared" si="155"/>
        <v>215676.85185185182</v>
      </c>
      <c r="I718" s="31"/>
      <c r="J718" s="59">
        <f t="shared" si="157"/>
        <v>0</v>
      </c>
    </row>
    <row r="719" spans="1:10">
      <c r="A719" s="24">
        <v>9</v>
      </c>
      <c r="B719" s="36" t="s">
        <v>32</v>
      </c>
      <c r="C719" s="26"/>
      <c r="D719" s="27">
        <v>101534</v>
      </c>
      <c r="E719" s="28">
        <f t="shared" si="156"/>
        <v>0</v>
      </c>
      <c r="F719" s="29">
        <v>0</v>
      </c>
      <c r="G719" s="30">
        <f t="shared" si="154"/>
        <v>0</v>
      </c>
      <c r="H719" s="31">
        <f t="shared" si="155"/>
        <v>94012.962962962964</v>
      </c>
      <c r="I719" s="31"/>
      <c r="J719" s="59">
        <f t="shared" si="157"/>
        <v>0</v>
      </c>
    </row>
    <row r="720" spans="1:10">
      <c r="A720" s="24">
        <v>10</v>
      </c>
      <c r="B720" s="36" t="s">
        <v>33</v>
      </c>
      <c r="C720" s="37"/>
      <c r="D720" s="33">
        <v>110148</v>
      </c>
      <c r="E720" s="28">
        <f t="shared" si="156"/>
        <v>0</v>
      </c>
      <c r="F720" s="29">
        <v>0</v>
      </c>
      <c r="G720" s="30">
        <f t="shared" si="154"/>
        <v>0</v>
      </c>
      <c r="H720" s="31">
        <f t="shared" si="155"/>
        <v>101988.88888888888</v>
      </c>
      <c r="I720" s="31"/>
      <c r="J720" s="59">
        <f t="shared" si="157"/>
        <v>0</v>
      </c>
    </row>
    <row r="721" spans="1:10">
      <c r="A721" s="168">
        <v>11</v>
      </c>
      <c r="B721" s="25" t="s">
        <v>34</v>
      </c>
      <c r="C721" s="37"/>
      <c r="D721" s="27">
        <v>54198</v>
      </c>
      <c r="E721" s="156">
        <f t="shared" si="156"/>
        <v>0</v>
      </c>
      <c r="F721" s="124">
        <v>0.1</v>
      </c>
      <c r="G721" s="30">
        <f t="shared" si="154"/>
        <v>0</v>
      </c>
      <c r="H721" s="31">
        <f>D721/1.08*0.9</f>
        <v>45165</v>
      </c>
      <c r="I721" s="170"/>
      <c r="J721" s="59">
        <f t="shared" si="157"/>
        <v>0</v>
      </c>
    </row>
    <row r="722" spans="1:10">
      <c r="A722" s="24">
        <v>12</v>
      </c>
      <c r="B722" s="25" t="s">
        <v>35</v>
      </c>
      <c r="C722" s="37"/>
      <c r="D722" s="27">
        <v>49680</v>
      </c>
      <c r="E722" s="28">
        <f t="shared" si="156"/>
        <v>0</v>
      </c>
      <c r="F722" s="124">
        <v>0.1</v>
      </c>
      <c r="G722" s="30"/>
      <c r="H722" s="169">
        <f>D722/1.08*0.9</f>
        <v>41400</v>
      </c>
      <c r="I722" s="128"/>
      <c r="J722" s="59">
        <f t="shared" si="157"/>
        <v>0</v>
      </c>
    </row>
    <row r="723" spans="1:10">
      <c r="A723" s="24">
        <v>13</v>
      </c>
      <c r="B723" s="25" t="s">
        <v>36</v>
      </c>
      <c r="C723" s="37"/>
      <c r="D723" s="38">
        <v>64152</v>
      </c>
      <c r="E723" s="28">
        <f t="shared" si="156"/>
        <v>0</v>
      </c>
      <c r="F723" s="29">
        <v>0</v>
      </c>
      <c r="G723" s="30">
        <f t="shared" ref="G723:G728" si="158">E723-E723*F723</f>
        <v>0</v>
      </c>
      <c r="H723" s="31">
        <f t="shared" ref="H723:H728" si="159">D723/1.08</f>
        <v>59399.999999999993</v>
      </c>
      <c r="I723" s="31"/>
      <c r="J723" s="59">
        <f t="shared" si="157"/>
        <v>0</v>
      </c>
    </row>
    <row r="724" spans="1:10">
      <c r="A724" s="24">
        <v>14</v>
      </c>
      <c r="B724" s="25" t="s">
        <v>37</v>
      </c>
      <c r="C724" s="37"/>
      <c r="D724" s="38">
        <v>65934</v>
      </c>
      <c r="E724" s="28">
        <f t="shared" si="156"/>
        <v>0</v>
      </c>
      <c r="F724" s="29">
        <v>0</v>
      </c>
      <c r="G724" s="30">
        <f t="shared" si="158"/>
        <v>0</v>
      </c>
      <c r="H724" s="31">
        <f t="shared" si="159"/>
        <v>61049.999999999993</v>
      </c>
      <c r="I724" s="31"/>
      <c r="J724" s="59">
        <f t="shared" si="157"/>
        <v>0</v>
      </c>
    </row>
    <row r="725" spans="1:10">
      <c r="A725" s="24">
        <v>15</v>
      </c>
      <c r="B725" s="25" t="s">
        <v>38</v>
      </c>
      <c r="C725" s="37"/>
      <c r="D725" s="38">
        <v>76626</v>
      </c>
      <c r="E725" s="28">
        <f t="shared" si="156"/>
        <v>0</v>
      </c>
      <c r="F725" s="29">
        <v>0</v>
      </c>
      <c r="G725" s="30">
        <f t="shared" si="158"/>
        <v>0</v>
      </c>
      <c r="H725" s="31">
        <f t="shared" si="159"/>
        <v>70950</v>
      </c>
      <c r="I725" s="31"/>
      <c r="J725" s="59">
        <f t="shared" si="157"/>
        <v>0</v>
      </c>
    </row>
    <row r="726" spans="1:10">
      <c r="A726" s="24">
        <v>16</v>
      </c>
      <c r="B726" s="25" t="s">
        <v>39</v>
      </c>
      <c r="C726" s="37"/>
      <c r="D726" s="38">
        <v>80190</v>
      </c>
      <c r="E726" s="28">
        <f t="shared" si="156"/>
        <v>0</v>
      </c>
      <c r="F726" s="29">
        <v>0</v>
      </c>
      <c r="G726" s="30">
        <f t="shared" si="158"/>
        <v>0</v>
      </c>
      <c r="H726" s="31">
        <f t="shared" si="159"/>
        <v>74250</v>
      </c>
      <c r="I726" s="31"/>
      <c r="J726" s="59">
        <f t="shared" si="157"/>
        <v>0</v>
      </c>
    </row>
    <row r="727" spans="1:10">
      <c r="A727" s="24">
        <v>17</v>
      </c>
      <c r="B727" s="25" t="s">
        <v>40</v>
      </c>
      <c r="C727" s="37"/>
      <c r="D727" s="38">
        <v>113832</v>
      </c>
      <c r="E727" s="28">
        <f t="shared" si="156"/>
        <v>0</v>
      </c>
      <c r="F727" s="29">
        <v>0</v>
      </c>
      <c r="G727" s="30">
        <f t="shared" si="158"/>
        <v>0</v>
      </c>
      <c r="H727" s="31">
        <f t="shared" si="159"/>
        <v>105400</v>
      </c>
      <c r="I727" s="31"/>
      <c r="J727" s="59">
        <f t="shared" si="157"/>
        <v>0</v>
      </c>
    </row>
    <row r="728" spans="1:10">
      <c r="A728" s="24">
        <v>18</v>
      </c>
      <c r="B728" s="25" t="s">
        <v>41</v>
      </c>
      <c r="C728" s="37"/>
      <c r="D728" s="39">
        <v>98010</v>
      </c>
      <c r="E728" s="28">
        <f t="shared" si="156"/>
        <v>0</v>
      </c>
      <c r="F728" s="29">
        <v>0</v>
      </c>
      <c r="G728" s="30">
        <f t="shared" si="158"/>
        <v>0</v>
      </c>
      <c r="H728" s="31">
        <f t="shared" si="159"/>
        <v>90750</v>
      </c>
      <c r="I728" s="31"/>
      <c r="J728" s="59">
        <f t="shared" si="157"/>
        <v>0</v>
      </c>
    </row>
    <row r="729" spans="1:10" ht="17.25">
      <c r="A729" s="40"/>
      <c r="B729" s="41" t="s">
        <v>42</v>
      </c>
      <c r="C729" s="42">
        <f>SUM(C711:C728)</f>
        <v>10</v>
      </c>
      <c r="D729" s="42"/>
      <c r="E729" s="43">
        <f>SUM(E711:E728)</f>
        <v>1199430</v>
      </c>
      <c r="F729" s="43"/>
      <c r="G729" s="44">
        <f>SUM(G711:G728)</f>
        <v>1199430</v>
      </c>
      <c r="H729" s="45"/>
      <c r="I729" s="45"/>
      <c r="J729" s="64">
        <f>SUM(J711:J728)</f>
        <v>1110583.3333333333</v>
      </c>
    </row>
    <row r="730" spans="1:10" ht="31.5">
      <c r="A730" s="46"/>
      <c r="B730" s="47"/>
      <c r="C730" s="48"/>
      <c r="D730" s="48"/>
      <c r="E730" s="49"/>
      <c r="F730" s="49"/>
      <c r="G730" s="50"/>
      <c r="H730" s="51"/>
      <c r="I730" s="51"/>
      <c r="J730" s="65">
        <f>J729*0.08</f>
        <v>88846.666666666657</v>
      </c>
    </row>
    <row r="731" spans="1:10" ht="18">
      <c r="A731" s="283" t="s">
        <v>43</v>
      </c>
      <c r="B731" s="283"/>
      <c r="C731" s="284" t="s">
        <v>44</v>
      </c>
      <c r="D731" s="284"/>
      <c r="E731" s="54"/>
      <c r="F731" s="54"/>
      <c r="G731" s="55" t="s">
        <v>45</v>
      </c>
      <c r="H731" s="56"/>
      <c r="I731" s="56"/>
      <c r="J731" s="66">
        <f>SUM(J729:J730)</f>
        <v>1199430</v>
      </c>
    </row>
    <row r="733" spans="1:10">
      <c r="B733" s="132" t="s">
        <v>625</v>
      </c>
      <c r="C733" s="132" t="s">
        <v>626</v>
      </c>
      <c r="D733" s="131"/>
      <c r="E733" s="131"/>
      <c r="F733" s="132" t="s">
        <v>512</v>
      </c>
    </row>
    <row r="734" spans="1:10">
      <c r="B734" s="132" t="s">
        <v>627</v>
      </c>
      <c r="C734" s="132" t="s">
        <v>626</v>
      </c>
      <c r="D734" s="131"/>
      <c r="E734" s="131"/>
      <c r="F734" s="132" t="s">
        <v>512</v>
      </c>
    </row>
    <row r="738" spans="1:10" ht="15.75">
      <c r="A738" s="279" t="s">
        <v>0</v>
      </c>
      <c r="B738" s="279"/>
      <c r="C738" s="279"/>
      <c r="D738" s="279"/>
      <c r="E738" s="279"/>
      <c r="F738" s="279"/>
      <c r="G738" s="279"/>
      <c r="H738" s="3"/>
      <c r="I738" s="3"/>
      <c r="J738" s="112"/>
    </row>
    <row r="739" spans="1:10" ht="17.25">
      <c r="A739" s="279" t="s">
        <v>1</v>
      </c>
      <c r="B739" s="279"/>
      <c r="C739" s="279"/>
      <c r="D739" s="279"/>
      <c r="E739" s="279"/>
      <c r="F739" s="279"/>
      <c r="G739" s="279"/>
      <c r="H739" s="3"/>
      <c r="I739" s="3"/>
      <c r="J739" s="58"/>
    </row>
    <row r="740" spans="1:10" ht="15.75">
      <c r="A740" s="279" t="s">
        <v>2</v>
      </c>
      <c r="B740" s="279"/>
      <c r="C740" s="279"/>
      <c r="D740" s="279"/>
      <c r="E740" s="279"/>
      <c r="F740" s="279"/>
      <c r="G740" s="279"/>
      <c r="H740" s="3"/>
      <c r="I740" s="3"/>
      <c r="J740" s="59"/>
    </row>
    <row r="741" spans="1:10" ht="15.75">
      <c r="A741" s="279" t="s">
        <v>4</v>
      </c>
      <c r="B741" s="279"/>
      <c r="C741" s="279"/>
      <c r="D741" s="279"/>
      <c r="E741" s="279"/>
      <c r="F741" s="279"/>
      <c r="G741" s="279"/>
      <c r="H741" s="3"/>
      <c r="I741" s="3"/>
      <c r="J741" s="59"/>
    </row>
    <row r="742" spans="1:10" ht="15.75" customHeight="1">
      <c r="A742" s="280" t="s">
        <v>6</v>
      </c>
      <c r="B742" s="280"/>
      <c r="C742" s="280"/>
      <c r="D742" s="280"/>
      <c r="E742" s="280"/>
      <c r="F742" s="280"/>
      <c r="G742" s="280"/>
      <c r="H742" s="3"/>
      <c r="I742" s="3"/>
      <c r="J742" s="59"/>
    </row>
    <row r="743" spans="1:10" ht="27.75">
      <c r="A743" s="9"/>
      <c r="B743" s="9"/>
      <c r="C743" s="281" t="s">
        <v>367</v>
      </c>
      <c r="D743" s="281"/>
      <c r="E743" s="281"/>
      <c r="F743" s="281"/>
      <c r="G743" s="281"/>
      <c r="H743" s="3"/>
      <c r="I743" s="3"/>
      <c r="J743" s="59"/>
    </row>
    <row r="744" spans="1:10" ht="15.75">
      <c r="A744" s="11" t="s">
        <v>358</v>
      </c>
      <c r="B744" s="12"/>
      <c r="C744" s="13"/>
      <c r="D744" s="286"/>
      <c r="E744" s="286"/>
      <c r="F744" s="286"/>
      <c r="G744" s="286"/>
      <c r="H744" s="15"/>
      <c r="I744" s="15"/>
      <c r="J744" s="59"/>
    </row>
    <row r="745" spans="1:10" ht="15.75">
      <c r="A745" s="11" t="s">
        <v>623</v>
      </c>
      <c r="B745" s="11"/>
      <c r="C745" s="11"/>
      <c r="D745" s="11"/>
      <c r="E745" s="16"/>
      <c r="F745" s="11"/>
      <c r="G745" s="16"/>
      <c r="H745" s="20" t="s">
        <v>161</v>
      </c>
      <c r="I745" s="20"/>
      <c r="J745" s="62"/>
    </row>
    <row r="746" spans="1:10" ht="15.75">
      <c r="A746" s="11" t="s">
        <v>11</v>
      </c>
      <c r="B746" s="289" t="s">
        <v>597</v>
      </c>
      <c r="C746" s="289"/>
      <c r="D746" s="289"/>
      <c r="E746" s="289"/>
      <c r="F746" s="18"/>
      <c r="G746" s="19" t="s">
        <v>13</v>
      </c>
      <c r="H746" s="3"/>
      <c r="I746" s="3"/>
      <c r="J746" s="59"/>
    </row>
    <row r="747" spans="1:10" ht="15.75">
      <c r="A747" s="21" t="s">
        <v>14</v>
      </c>
      <c r="B747" s="21" t="s">
        <v>16</v>
      </c>
      <c r="C747" s="21" t="s">
        <v>17</v>
      </c>
      <c r="D747" s="22" t="s">
        <v>18</v>
      </c>
      <c r="E747" s="23" t="s">
        <v>19</v>
      </c>
      <c r="F747" s="23" t="s">
        <v>20</v>
      </c>
      <c r="G747" s="21" t="s">
        <v>21</v>
      </c>
      <c r="H747" s="3"/>
      <c r="I747" s="3"/>
      <c r="J747" s="59"/>
    </row>
    <row r="748" spans="1:10">
      <c r="A748" s="24">
        <v>1</v>
      </c>
      <c r="B748" s="25" t="s">
        <v>23</v>
      </c>
      <c r="C748" s="26">
        <v>20</v>
      </c>
      <c r="D748" s="27">
        <v>79305</v>
      </c>
      <c r="E748" s="28">
        <f>D748*C748</f>
        <v>1586100</v>
      </c>
      <c r="F748" s="29">
        <v>0</v>
      </c>
      <c r="G748" s="30">
        <f>E748-E748*F748</f>
        <v>1586100</v>
      </c>
      <c r="H748" s="31">
        <f>D748/1.08</f>
        <v>73430.555555555547</v>
      </c>
      <c r="I748" s="31"/>
      <c r="J748" s="59">
        <f t="shared" ref="J748:J752" si="160">H748*C748</f>
        <v>1468611.111111111</v>
      </c>
    </row>
    <row r="749" spans="1:10">
      <c r="A749" s="24">
        <v>2</v>
      </c>
      <c r="B749" s="25" t="s">
        <v>25</v>
      </c>
      <c r="C749" s="32"/>
      <c r="D749" s="33">
        <v>128591</v>
      </c>
      <c r="E749" s="28">
        <f t="shared" ref="E749:E752" si="161">D749*C749</f>
        <v>0</v>
      </c>
      <c r="F749" s="29">
        <v>0</v>
      </c>
      <c r="G749" s="30">
        <f t="shared" ref="G749:G758" si="162">E749-E749*F749</f>
        <v>0</v>
      </c>
      <c r="H749" s="31">
        <f t="shared" ref="H749:H757" si="163">D749/1.08</f>
        <v>119065.74074074073</v>
      </c>
      <c r="I749" s="31"/>
      <c r="J749" s="59">
        <f t="shared" si="160"/>
        <v>0</v>
      </c>
    </row>
    <row r="750" spans="1:10">
      <c r="A750" s="24">
        <v>3</v>
      </c>
      <c r="B750" s="25" t="s">
        <v>26</v>
      </c>
      <c r="C750" s="34"/>
      <c r="D750" s="27">
        <v>60043</v>
      </c>
      <c r="E750" s="28">
        <f t="shared" si="161"/>
        <v>0</v>
      </c>
      <c r="F750" s="157">
        <v>0</v>
      </c>
      <c r="G750" s="30">
        <f t="shared" si="162"/>
        <v>0</v>
      </c>
      <c r="H750" s="31">
        <f t="shared" si="163"/>
        <v>55595.370370370365</v>
      </c>
      <c r="I750" s="128"/>
      <c r="J750" s="59">
        <f t="shared" si="160"/>
        <v>0</v>
      </c>
    </row>
    <row r="751" spans="1:10">
      <c r="A751" s="24">
        <v>4</v>
      </c>
      <c r="B751" s="25" t="s">
        <v>27</v>
      </c>
      <c r="C751" s="35"/>
      <c r="D751" s="27">
        <v>115781</v>
      </c>
      <c r="E751" s="28">
        <f t="shared" si="161"/>
        <v>0</v>
      </c>
      <c r="F751" s="157">
        <v>0</v>
      </c>
      <c r="G751" s="30">
        <f t="shared" si="162"/>
        <v>0</v>
      </c>
      <c r="H751" s="31">
        <f t="shared" si="163"/>
        <v>107204.62962962962</v>
      </c>
      <c r="I751" s="31"/>
      <c r="J751" s="59">
        <f t="shared" si="160"/>
        <v>0</v>
      </c>
    </row>
    <row r="752" spans="1:10">
      <c r="A752" s="168">
        <v>5</v>
      </c>
      <c r="B752" s="25" t="s">
        <v>28</v>
      </c>
      <c r="C752" s="37">
        <v>10</v>
      </c>
      <c r="D752" s="27">
        <v>119943</v>
      </c>
      <c r="E752" s="156">
        <f t="shared" si="161"/>
        <v>1199430</v>
      </c>
      <c r="F752" s="157">
        <v>0</v>
      </c>
      <c r="G752" s="30">
        <f t="shared" si="162"/>
        <v>1199430</v>
      </c>
      <c r="H752" s="31">
        <f t="shared" si="163"/>
        <v>111058.33333333333</v>
      </c>
      <c r="I752" s="170"/>
      <c r="J752" s="59">
        <f t="shared" si="160"/>
        <v>1110583.3333333333</v>
      </c>
    </row>
    <row r="753" spans="1:10">
      <c r="A753" s="24">
        <v>6</v>
      </c>
      <c r="B753" s="25" t="s">
        <v>29</v>
      </c>
      <c r="C753" s="26"/>
      <c r="D753" s="27">
        <v>94810</v>
      </c>
      <c r="E753" s="28"/>
      <c r="F753" s="29">
        <v>0</v>
      </c>
      <c r="G753" s="30">
        <f t="shared" si="162"/>
        <v>0</v>
      </c>
      <c r="H753" s="31">
        <f t="shared" si="163"/>
        <v>87787.037037037036</v>
      </c>
      <c r="I753" s="31"/>
      <c r="J753" s="59"/>
    </row>
    <row r="754" spans="1:10">
      <c r="A754" s="24">
        <v>7</v>
      </c>
      <c r="B754" s="25" t="s">
        <v>30</v>
      </c>
      <c r="C754" s="34"/>
      <c r="D754" s="27">
        <v>141396</v>
      </c>
      <c r="E754" s="28">
        <f t="shared" ref="E754:E765" si="164">D754*C754</f>
        <v>0</v>
      </c>
      <c r="F754" s="29">
        <v>0</v>
      </c>
      <c r="G754" s="30">
        <f t="shared" si="162"/>
        <v>0</v>
      </c>
      <c r="H754" s="31">
        <f t="shared" si="163"/>
        <v>130922.22222222222</v>
      </c>
      <c r="I754" s="31"/>
      <c r="J754" s="59">
        <f t="shared" ref="J754:J765" si="165">H754*C754</f>
        <v>0</v>
      </c>
    </row>
    <row r="755" spans="1:10">
      <c r="A755" s="24">
        <v>8</v>
      </c>
      <c r="B755" s="25" t="s">
        <v>31</v>
      </c>
      <c r="C755" s="26"/>
      <c r="D755" s="27">
        <v>232931</v>
      </c>
      <c r="E755" s="28">
        <f t="shared" si="164"/>
        <v>0</v>
      </c>
      <c r="F755" s="29">
        <v>0</v>
      </c>
      <c r="G755" s="30">
        <f t="shared" si="162"/>
        <v>0</v>
      </c>
      <c r="H755" s="31">
        <f t="shared" si="163"/>
        <v>215676.85185185182</v>
      </c>
      <c r="I755" s="31"/>
      <c r="J755" s="59">
        <f t="shared" si="165"/>
        <v>0</v>
      </c>
    </row>
    <row r="756" spans="1:10">
      <c r="A756" s="24">
        <v>9</v>
      </c>
      <c r="B756" s="36" t="s">
        <v>32</v>
      </c>
      <c r="C756" s="26"/>
      <c r="D756" s="27">
        <v>101534</v>
      </c>
      <c r="E756" s="28">
        <f t="shared" si="164"/>
        <v>0</v>
      </c>
      <c r="F756" s="29">
        <v>0</v>
      </c>
      <c r="G756" s="30">
        <f t="shared" si="162"/>
        <v>0</v>
      </c>
      <c r="H756" s="31">
        <f t="shared" si="163"/>
        <v>94012.962962962964</v>
      </c>
      <c r="I756" s="31"/>
      <c r="J756" s="59">
        <f t="shared" si="165"/>
        <v>0</v>
      </c>
    </row>
    <row r="757" spans="1:10">
      <c r="A757" s="24">
        <v>10</v>
      </c>
      <c r="B757" s="36" t="s">
        <v>33</v>
      </c>
      <c r="C757" s="37"/>
      <c r="D757" s="33">
        <v>110148</v>
      </c>
      <c r="E757" s="28">
        <f t="shared" si="164"/>
        <v>0</v>
      </c>
      <c r="F757" s="29">
        <v>0</v>
      </c>
      <c r="G757" s="30">
        <f t="shared" si="162"/>
        <v>0</v>
      </c>
      <c r="H757" s="31">
        <f t="shared" si="163"/>
        <v>101988.88888888888</v>
      </c>
      <c r="I757" s="31"/>
      <c r="J757" s="59">
        <f t="shared" si="165"/>
        <v>0</v>
      </c>
    </row>
    <row r="758" spans="1:10">
      <c r="A758" s="168">
        <v>11</v>
      </c>
      <c r="B758" s="25" t="s">
        <v>34</v>
      </c>
      <c r="C758" s="37"/>
      <c r="D758" s="27">
        <v>54198</v>
      </c>
      <c r="E758" s="156">
        <f t="shared" si="164"/>
        <v>0</v>
      </c>
      <c r="F758" s="124">
        <v>0.1</v>
      </c>
      <c r="G758" s="30">
        <f t="shared" si="162"/>
        <v>0</v>
      </c>
      <c r="H758" s="31">
        <f>D758/1.08*0.9</f>
        <v>45165</v>
      </c>
      <c r="I758" s="170"/>
      <c r="J758" s="59">
        <f t="shared" si="165"/>
        <v>0</v>
      </c>
    </row>
    <row r="759" spans="1:10">
      <c r="A759" s="24">
        <v>12</v>
      </c>
      <c r="B759" s="25" t="s">
        <v>35</v>
      </c>
      <c r="C759" s="37"/>
      <c r="D759" s="27">
        <v>49680</v>
      </c>
      <c r="E759" s="28">
        <f t="shared" si="164"/>
        <v>0</v>
      </c>
      <c r="F759" s="124">
        <v>0.1</v>
      </c>
      <c r="G759" s="30"/>
      <c r="H759" s="169">
        <f>D759/1.08*0.9</f>
        <v>41400</v>
      </c>
      <c r="I759" s="128"/>
      <c r="J759" s="59">
        <f t="shared" si="165"/>
        <v>0</v>
      </c>
    </row>
    <row r="760" spans="1:10">
      <c r="A760" s="24">
        <v>13</v>
      </c>
      <c r="B760" s="25" t="s">
        <v>36</v>
      </c>
      <c r="C760" s="37"/>
      <c r="D760" s="38">
        <v>64152</v>
      </c>
      <c r="E760" s="28">
        <f t="shared" si="164"/>
        <v>0</v>
      </c>
      <c r="F760" s="29">
        <v>0</v>
      </c>
      <c r="G760" s="30">
        <f t="shared" ref="G760:G765" si="166">E760-E760*F760</f>
        <v>0</v>
      </c>
      <c r="H760" s="31">
        <f t="shared" ref="H760:H765" si="167">D760/1.08</f>
        <v>59399.999999999993</v>
      </c>
      <c r="I760" s="31"/>
      <c r="J760" s="59">
        <f t="shared" si="165"/>
        <v>0</v>
      </c>
    </row>
    <row r="761" spans="1:10">
      <c r="A761" s="24">
        <v>14</v>
      </c>
      <c r="B761" s="25" t="s">
        <v>37</v>
      </c>
      <c r="C761" s="37"/>
      <c r="D761" s="38">
        <v>65934</v>
      </c>
      <c r="E761" s="28">
        <f t="shared" si="164"/>
        <v>0</v>
      </c>
      <c r="F761" s="29">
        <v>0</v>
      </c>
      <c r="G761" s="30">
        <f t="shared" si="166"/>
        <v>0</v>
      </c>
      <c r="H761" s="31">
        <f t="shared" si="167"/>
        <v>61049.999999999993</v>
      </c>
      <c r="I761" s="31"/>
      <c r="J761" s="59">
        <f t="shared" si="165"/>
        <v>0</v>
      </c>
    </row>
    <row r="762" spans="1:10">
      <c r="A762" s="24">
        <v>15</v>
      </c>
      <c r="B762" s="25" t="s">
        <v>38</v>
      </c>
      <c r="C762" s="37"/>
      <c r="D762" s="38">
        <v>76626</v>
      </c>
      <c r="E762" s="28">
        <f t="shared" si="164"/>
        <v>0</v>
      </c>
      <c r="F762" s="29">
        <v>0</v>
      </c>
      <c r="G762" s="30">
        <f t="shared" si="166"/>
        <v>0</v>
      </c>
      <c r="H762" s="31">
        <f t="shared" si="167"/>
        <v>70950</v>
      </c>
      <c r="I762" s="31"/>
      <c r="J762" s="59">
        <f t="shared" si="165"/>
        <v>0</v>
      </c>
    </row>
    <row r="763" spans="1:10">
      <c r="A763" s="24">
        <v>16</v>
      </c>
      <c r="B763" s="25" t="s">
        <v>39</v>
      </c>
      <c r="C763" s="37"/>
      <c r="D763" s="38">
        <v>80190</v>
      </c>
      <c r="E763" s="28">
        <f t="shared" si="164"/>
        <v>0</v>
      </c>
      <c r="F763" s="29">
        <v>0</v>
      </c>
      <c r="G763" s="30">
        <f t="shared" si="166"/>
        <v>0</v>
      </c>
      <c r="H763" s="31">
        <f t="shared" si="167"/>
        <v>74250</v>
      </c>
      <c r="I763" s="31"/>
      <c r="J763" s="59">
        <f t="shared" si="165"/>
        <v>0</v>
      </c>
    </row>
    <row r="764" spans="1:10">
      <c r="A764" s="24">
        <v>17</v>
      </c>
      <c r="B764" s="25" t="s">
        <v>40</v>
      </c>
      <c r="C764" s="37"/>
      <c r="D764" s="38">
        <v>113832</v>
      </c>
      <c r="E764" s="28">
        <f t="shared" si="164"/>
        <v>0</v>
      </c>
      <c r="F764" s="29">
        <v>0</v>
      </c>
      <c r="G764" s="30">
        <f t="shared" si="166"/>
        <v>0</v>
      </c>
      <c r="H764" s="31">
        <f t="shared" si="167"/>
        <v>105400</v>
      </c>
      <c r="I764" s="31"/>
      <c r="J764" s="59">
        <f t="shared" si="165"/>
        <v>0</v>
      </c>
    </row>
    <row r="765" spans="1:10">
      <c r="A765" s="24">
        <v>18</v>
      </c>
      <c r="B765" s="25" t="s">
        <v>41</v>
      </c>
      <c r="C765" s="37"/>
      <c r="D765" s="39">
        <v>98010</v>
      </c>
      <c r="E765" s="28">
        <f t="shared" si="164"/>
        <v>0</v>
      </c>
      <c r="F765" s="29">
        <v>0</v>
      </c>
      <c r="G765" s="30">
        <f t="shared" si="166"/>
        <v>0</v>
      </c>
      <c r="H765" s="31">
        <f t="shared" si="167"/>
        <v>90750</v>
      </c>
      <c r="I765" s="31"/>
      <c r="J765" s="59">
        <f t="shared" si="165"/>
        <v>0</v>
      </c>
    </row>
    <row r="766" spans="1:10" ht="17.25">
      <c r="A766" s="40"/>
      <c r="B766" s="41" t="s">
        <v>42</v>
      </c>
      <c r="C766" s="42">
        <f>SUM(C748:C765)</f>
        <v>30</v>
      </c>
      <c r="D766" s="42"/>
      <c r="E766" s="43">
        <f>SUM(E748:E765)</f>
        <v>2785530</v>
      </c>
      <c r="F766" s="43"/>
      <c r="G766" s="44">
        <f>SUM(G748:G765)</f>
        <v>2785530</v>
      </c>
      <c r="H766" s="45"/>
      <c r="I766" s="45"/>
      <c r="J766" s="64">
        <f>SUM(J748:J765)</f>
        <v>2579194.444444444</v>
      </c>
    </row>
    <row r="767" spans="1:10" ht="31.5">
      <c r="A767" s="46"/>
      <c r="B767" s="47"/>
      <c r="C767" s="48"/>
      <c r="D767" s="48"/>
      <c r="E767" s="49"/>
      <c r="F767" s="49"/>
      <c r="G767" s="50"/>
      <c r="H767" s="51"/>
      <c r="I767" s="51"/>
      <c r="J767" s="65">
        <f>J766*0.08</f>
        <v>206335.55555555553</v>
      </c>
    </row>
    <row r="768" spans="1:10" ht="18">
      <c r="A768" s="283" t="s">
        <v>43</v>
      </c>
      <c r="B768" s="283"/>
      <c r="C768" s="284" t="s">
        <v>44</v>
      </c>
      <c r="D768" s="284"/>
      <c r="E768" s="54"/>
      <c r="F768" s="54"/>
      <c r="G768" s="55" t="s">
        <v>45</v>
      </c>
      <c r="H768" s="56"/>
      <c r="I768" s="56"/>
      <c r="J768" s="66">
        <f>SUM(J766:J767)</f>
        <v>2785529.9999999995</v>
      </c>
    </row>
    <row r="770" spans="1:10">
      <c r="B770" s="132" t="s">
        <v>625</v>
      </c>
      <c r="C770" s="132" t="s">
        <v>626</v>
      </c>
      <c r="D770" s="131"/>
      <c r="E770" s="131"/>
      <c r="F770" s="132" t="s">
        <v>512</v>
      </c>
    </row>
    <row r="771" spans="1:10">
      <c r="B771" s="132" t="s">
        <v>627</v>
      </c>
      <c r="C771" s="132" t="s">
        <v>626</v>
      </c>
      <c r="D771" s="131"/>
      <c r="E771" s="131"/>
      <c r="F771" s="132" t="s">
        <v>512</v>
      </c>
    </row>
    <row r="775" spans="1:10" ht="15.75">
      <c r="A775" s="279" t="s">
        <v>0</v>
      </c>
      <c r="B775" s="279"/>
      <c r="C775" s="279"/>
      <c r="D775" s="279"/>
      <c r="E775" s="279"/>
      <c r="F775" s="279"/>
      <c r="G775" s="279"/>
      <c r="H775" s="3"/>
      <c r="I775" s="3"/>
      <c r="J775" s="112"/>
    </row>
    <row r="776" spans="1:10" ht="17.25">
      <c r="A776" s="279" t="s">
        <v>1</v>
      </c>
      <c r="B776" s="279"/>
      <c r="C776" s="279"/>
      <c r="D776" s="279"/>
      <c r="E776" s="279"/>
      <c r="F776" s="279"/>
      <c r="G776" s="279"/>
      <c r="H776" s="3"/>
      <c r="I776" s="3"/>
      <c r="J776" s="58"/>
    </row>
    <row r="777" spans="1:10" ht="15.75">
      <c r="A777" s="279" t="s">
        <v>2</v>
      </c>
      <c r="B777" s="279"/>
      <c r="C777" s="279"/>
      <c r="D777" s="279"/>
      <c r="E777" s="279"/>
      <c r="F777" s="279"/>
      <c r="G777" s="279"/>
      <c r="H777" s="3"/>
      <c r="I777" s="3"/>
      <c r="J777" s="59"/>
    </row>
    <row r="778" spans="1:10" ht="15.75">
      <c r="A778" s="279" t="s">
        <v>4</v>
      </c>
      <c r="B778" s="279"/>
      <c r="C778" s="279"/>
      <c r="D778" s="279"/>
      <c r="E778" s="279"/>
      <c r="F778" s="279"/>
      <c r="G778" s="279"/>
      <c r="H778" s="3"/>
      <c r="I778" s="3"/>
      <c r="J778" s="59"/>
    </row>
    <row r="779" spans="1:10" ht="15.75" customHeight="1">
      <c r="A779" s="280" t="s">
        <v>6</v>
      </c>
      <c r="B779" s="280"/>
      <c r="C779" s="280"/>
      <c r="D779" s="280"/>
      <c r="E779" s="280"/>
      <c r="F779" s="280"/>
      <c r="G779" s="280"/>
      <c r="H779" s="3"/>
      <c r="I779" s="3"/>
      <c r="J779" s="59"/>
    </row>
    <row r="780" spans="1:10" ht="27.75">
      <c r="A780" s="9"/>
      <c r="B780" s="9"/>
      <c r="C780" s="281" t="s">
        <v>388</v>
      </c>
      <c r="D780" s="281"/>
      <c r="E780" s="281"/>
      <c r="F780" s="281"/>
      <c r="G780" s="281"/>
      <c r="H780" s="3"/>
      <c r="I780" s="3"/>
      <c r="J780" s="59"/>
    </row>
    <row r="781" spans="1:10" ht="15.75">
      <c r="A781" s="11" t="s">
        <v>358</v>
      </c>
      <c r="B781" s="12"/>
      <c r="C781" s="13"/>
      <c r="D781" s="286"/>
      <c r="E781" s="286"/>
      <c r="F781" s="286"/>
      <c r="G781" s="286"/>
      <c r="H781" s="15"/>
      <c r="I781" s="15"/>
      <c r="J781" s="59"/>
    </row>
    <row r="782" spans="1:10" ht="15.75">
      <c r="A782" s="11" t="s">
        <v>623</v>
      </c>
      <c r="B782" s="11"/>
      <c r="C782" s="11"/>
      <c r="D782" s="11"/>
      <c r="E782" s="16"/>
      <c r="F782" s="11"/>
      <c r="G782" s="16"/>
      <c r="H782" s="20" t="s">
        <v>161</v>
      </c>
      <c r="I782" s="20"/>
      <c r="J782" s="62"/>
    </row>
    <row r="783" spans="1:10" ht="15.75">
      <c r="A783" s="11" t="s">
        <v>11</v>
      </c>
      <c r="B783" s="289" t="s">
        <v>372</v>
      </c>
      <c r="C783" s="289"/>
      <c r="D783" s="289"/>
      <c r="E783" s="289"/>
      <c r="F783" s="18"/>
      <c r="G783" s="19" t="s">
        <v>13</v>
      </c>
      <c r="H783" s="3"/>
      <c r="I783" s="3"/>
      <c r="J783" s="59"/>
    </row>
    <row r="784" spans="1:10" ht="15.75">
      <c r="A784" s="21" t="s">
        <v>14</v>
      </c>
      <c r="B784" s="21" t="s">
        <v>16</v>
      </c>
      <c r="C784" s="21" t="s">
        <v>17</v>
      </c>
      <c r="D784" s="22" t="s">
        <v>18</v>
      </c>
      <c r="E784" s="23" t="s">
        <v>19</v>
      </c>
      <c r="F784" s="23" t="s">
        <v>20</v>
      </c>
      <c r="G784" s="21" t="s">
        <v>21</v>
      </c>
      <c r="H784" s="3"/>
      <c r="I784" s="3"/>
      <c r="J784" s="59"/>
    </row>
    <row r="785" spans="1:10">
      <c r="A785" s="24">
        <v>1</v>
      </c>
      <c r="B785" s="25" t="s">
        <v>23</v>
      </c>
      <c r="C785" s="26">
        <v>40</v>
      </c>
      <c r="D785" s="27">
        <v>79305</v>
      </c>
      <c r="E785" s="28">
        <f>D785*C785</f>
        <v>3172200</v>
      </c>
      <c r="F785" s="29">
        <v>0</v>
      </c>
      <c r="G785" s="30">
        <f>E785-E785*F785</f>
        <v>3172200</v>
      </c>
      <c r="H785" s="31">
        <f>D785/1.08</f>
        <v>73430.555555555547</v>
      </c>
      <c r="I785" s="31"/>
      <c r="J785" s="59">
        <f t="shared" ref="J785:J789" si="168">H785*C785</f>
        <v>2937222.222222222</v>
      </c>
    </row>
    <row r="786" spans="1:10">
      <c r="A786" s="24">
        <v>2</v>
      </c>
      <c r="B786" s="25" t="s">
        <v>25</v>
      </c>
      <c r="C786" s="32"/>
      <c r="D786" s="33">
        <v>128591</v>
      </c>
      <c r="E786" s="28">
        <f t="shared" ref="E786:E789" si="169">D786*C786</f>
        <v>0</v>
      </c>
      <c r="F786" s="29">
        <v>0</v>
      </c>
      <c r="G786" s="30">
        <f t="shared" ref="G786:G795" si="170">E786-E786*F786</f>
        <v>0</v>
      </c>
      <c r="H786" s="31">
        <f t="shared" ref="H786:H794" si="171">D786/1.08</f>
        <v>119065.74074074073</v>
      </c>
      <c r="I786" s="31"/>
      <c r="J786" s="59">
        <f t="shared" si="168"/>
        <v>0</v>
      </c>
    </row>
    <row r="787" spans="1:10">
      <c r="A787" s="24">
        <v>3</v>
      </c>
      <c r="B787" s="25" t="s">
        <v>26</v>
      </c>
      <c r="C787" s="34">
        <v>20</v>
      </c>
      <c r="D787" s="27">
        <v>60043</v>
      </c>
      <c r="E787" s="28">
        <f t="shared" si="169"/>
        <v>1200860</v>
      </c>
      <c r="F787" s="157">
        <v>0</v>
      </c>
      <c r="G787" s="30">
        <f t="shared" si="170"/>
        <v>1200860</v>
      </c>
      <c r="H787" s="31">
        <f t="shared" si="171"/>
        <v>55595.370370370365</v>
      </c>
      <c r="I787" s="128"/>
      <c r="J787" s="59">
        <f t="shared" si="168"/>
        <v>1111907.4074074072</v>
      </c>
    </row>
    <row r="788" spans="1:10">
      <c r="A788" s="24">
        <v>4</v>
      </c>
      <c r="B788" s="25" t="s">
        <v>27</v>
      </c>
      <c r="C788" s="35"/>
      <c r="D788" s="27">
        <v>115781</v>
      </c>
      <c r="E788" s="28">
        <f t="shared" si="169"/>
        <v>0</v>
      </c>
      <c r="F788" s="157">
        <v>0</v>
      </c>
      <c r="G788" s="30">
        <f t="shared" si="170"/>
        <v>0</v>
      </c>
      <c r="H788" s="31">
        <f t="shared" si="171"/>
        <v>107204.62962962962</v>
      </c>
      <c r="I788" s="31"/>
      <c r="J788" s="59">
        <f t="shared" si="168"/>
        <v>0</v>
      </c>
    </row>
    <row r="789" spans="1:10">
      <c r="A789" s="168">
        <v>5</v>
      </c>
      <c r="B789" s="25" t="s">
        <v>28</v>
      </c>
      <c r="C789" s="37"/>
      <c r="D789" s="27">
        <v>119943</v>
      </c>
      <c r="E789" s="156">
        <f t="shared" si="169"/>
        <v>0</v>
      </c>
      <c r="F789" s="157">
        <v>0</v>
      </c>
      <c r="G789" s="30">
        <f t="shared" si="170"/>
        <v>0</v>
      </c>
      <c r="H789" s="31">
        <f t="shared" si="171"/>
        <v>111058.33333333333</v>
      </c>
      <c r="I789" s="170"/>
      <c r="J789" s="59">
        <f t="shared" si="168"/>
        <v>0</v>
      </c>
    </row>
    <row r="790" spans="1:10">
      <c r="A790" s="24">
        <v>6</v>
      </c>
      <c r="B790" s="25" t="s">
        <v>29</v>
      </c>
      <c r="C790" s="26"/>
      <c r="D790" s="27">
        <v>94810</v>
      </c>
      <c r="E790" s="28"/>
      <c r="F790" s="29">
        <v>0</v>
      </c>
      <c r="G790" s="30">
        <f t="shared" si="170"/>
        <v>0</v>
      </c>
      <c r="H790" s="31">
        <f t="shared" si="171"/>
        <v>87787.037037037036</v>
      </c>
      <c r="I790" s="31"/>
      <c r="J790" s="59"/>
    </row>
    <row r="791" spans="1:10">
      <c r="A791" s="24">
        <v>7</v>
      </c>
      <c r="B791" s="25" t="s">
        <v>30</v>
      </c>
      <c r="C791" s="34"/>
      <c r="D791" s="27">
        <v>141396</v>
      </c>
      <c r="E791" s="28">
        <f t="shared" ref="E791:E802" si="172">D791*C791</f>
        <v>0</v>
      </c>
      <c r="F791" s="29">
        <v>0</v>
      </c>
      <c r="G791" s="30">
        <f t="shared" si="170"/>
        <v>0</v>
      </c>
      <c r="H791" s="31">
        <f t="shared" si="171"/>
        <v>130922.22222222222</v>
      </c>
      <c r="I791" s="31"/>
      <c r="J791" s="59">
        <f t="shared" ref="J791:J802" si="173">H791*C791</f>
        <v>0</v>
      </c>
    </row>
    <row r="792" spans="1:10">
      <c r="A792" s="24">
        <v>8</v>
      </c>
      <c r="B792" s="25" t="s">
        <v>31</v>
      </c>
      <c r="C792" s="26"/>
      <c r="D792" s="27">
        <v>232931</v>
      </c>
      <c r="E792" s="28">
        <f t="shared" si="172"/>
        <v>0</v>
      </c>
      <c r="F792" s="29">
        <v>0</v>
      </c>
      <c r="G792" s="30">
        <f t="shared" si="170"/>
        <v>0</v>
      </c>
      <c r="H792" s="31">
        <f t="shared" si="171"/>
        <v>215676.85185185182</v>
      </c>
      <c r="I792" s="31"/>
      <c r="J792" s="59">
        <f t="shared" si="173"/>
        <v>0</v>
      </c>
    </row>
    <row r="793" spans="1:10">
      <c r="A793" s="24">
        <v>9</v>
      </c>
      <c r="B793" s="36" t="s">
        <v>32</v>
      </c>
      <c r="C793" s="26"/>
      <c r="D793" s="27">
        <v>101534</v>
      </c>
      <c r="E793" s="28">
        <f t="shared" si="172"/>
        <v>0</v>
      </c>
      <c r="F793" s="29">
        <v>0</v>
      </c>
      <c r="G793" s="30">
        <f t="shared" si="170"/>
        <v>0</v>
      </c>
      <c r="H793" s="31">
        <f t="shared" si="171"/>
        <v>94012.962962962964</v>
      </c>
      <c r="I793" s="31"/>
      <c r="J793" s="59">
        <f t="shared" si="173"/>
        <v>0</v>
      </c>
    </row>
    <row r="794" spans="1:10">
      <c r="A794" s="24">
        <v>10</v>
      </c>
      <c r="B794" s="36" t="s">
        <v>33</v>
      </c>
      <c r="C794" s="37"/>
      <c r="D794" s="33">
        <v>110148</v>
      </c>
      <c r="E794" s="28">
        <f t="shared" si="172"/>
        <v>0</v>
      </c>
      <c r="F794" s="29">
        <v>0</v>
      </c>
      <c r="G794" s="30">
        <f t="shared" si="170"/>
        <v>0</v>
      </c>
      <c r="H794" s="31">
        <f t="shared" si="171"/>
        <v>101988.88888888888</v>
      </c>
      <c r="I794" s="31"/>
      <c r="J794" s="59">
        <f t="shared" si="173"/>
        <v>0</v>
      </c>
    </row>
    <row r="795" spans="1:10">
      <c r="A795" s="168">
        <v>11</v>
      </c>
      <c r="B795" s="25" t="s">
        <v>34</v>
      </c>
      <c r="C795" s="37">
        <v>24</v>
      </c>
      <c r="D795" s="27">
        <v>54198</v>
      </c>
      <c r="E795" s="156">
        <f t="shared" si="172"/>
        <v>1300752</v>
      </c>
      <c r="F795" s="124">
        <v>0.1</v>
      </c>
      <c r="G795" s="30">
        <f t="shared" si="170"/>
        <v>1170676.8</v>
      </c>
      <c r="H795" s="31">
        <f>D795/1.08*0.9</f>
        <v>45165</v>
      </c>
      <c r="I795" s="170"/>
      <c r="J795" s="59">
        <f t="shared" si="173"/>
        <v>1083960</v>
      </c>
    </row>
    <row r="796" spans="1:10">
      <c r="A796" s="24">
        <v>12</v>
      </c>
      <c r="B796" s="25" t="s">
        <v>35</v>
      </c>
      <c r="C796" s="37"/>
      <c r="D796" s="27">
        <v>49680</v>
      </c>
      <c r="E796" s="28">
        <f t="shared" si="172"/>
        <v>0</v>
      </c>
      <c r="F796" s="124">
        <v>0.1</v>
      </c>
      <c r="G796" s="30"/>
      <c r="H796" s="169">
        <f>D796/1.08*0.9</f>
        <v>41400</v>
      </c>
      <c r="I796" s="128"/>
      <c r="J796" s="59">
        <f t="shared" si="173"/>
        <v>0</v>
      </c>
    </row>
    <row r="797" spans="1:10">
      <c r="A797" s="24">
        <v>13</v>
      </c>
      <c r="B797" s="25" t="s">
        <v>36</v>
      </c>
      <c r="C797" s="37"/>
      <c r="D797" s="38">
        <v>64152</v>
      </c>
      <c r="E797" s="28">
        <f t="shared" si="172"/>
        <v>0</v>
      </c>
      <c r="F797" s="29">
        <v>0</v>
      </c>
      <c r="G797" s="30">
        <f t="shared" ref="G797:G802" si="174">E797-E797*F797</f>
        <v>0</v>
      </c>
      <c r="H797" s="31">
        <f t="shared" ref="H797:H802" si="175">D797/1.08</f>
        <v>59399.999999999993</v>
      </c>
      <c r="I797" s="31"/>
      <c r="J797" s="59">
        <f t="shared" si="173"/>
        <v>0</v>
      </c>
    </row>
    <row r="798" spans="1:10">
      <c r="A798" s="24">
        <v>14</v>
      </c>
      <c r="B798" s="25" t="s">
        <v>37</v>
      </c>
      <c r="C798" s="37"/>
      <c r="D798" s="38">
        <v>65934</v>
      </c>
      <c r="E798" s="28">
        <f t="shared" si="172"/>
        <v>0</v>
      </c>
      <c r="F798" s="29">
        <v>0</v>
      </c>
      <c r="G798" s="30">
        <f t="shared" si="174"/>
        <v>0</v>
      </c>
      <c r="H798" s="31">
        <f t="shared" si="175"/>
        <v>61049.999999999993</v>
      </c>
      <c r="I798" s="31"/>
      <c r="J798" s="59">
        <f t="shared" si="173"/>
        <v>0</v>
      </c>
    </row>
    <row r="799" spans="1:10">
      <c r="A799" s="24">
        <v>15</v>
      </c>
      <c r="B799" s="25" t="s">
        <v>38</v>
      </c>
      <c r="C799" s="37"/>
      <c r="D799" s="38">
        <v>76626</v>
      </c>
      <c r="E799" s="28">
        <f t="shared" si="172"/>
        <v>0</v>
      </c>
      <c r="F799" s="29">
        <v>0</v>
      </c>
      <c r="G799" s="30">
        <f t="shared" si="174"/>
        <v>0</v>
      </c>
      <c r="H799" s="31">
        <f t="shared" si="175"/>
        <v>70950</v>
      </c>
      <c r="I799" s="31"/>
      <c r="J799" s="59">
        <f t="shared" si="173"/>
        <v>0</v>
      </c>
    </row>
    <row r="800" spans="1:10">
      <c r="A800" s="24">
        <v>16</v>
      </c>
      <c r="B800" s="25" t="s">
        <v>39</v>
      </c>
      <c r="C800" s="37"/>
      <c r="D800" s="38">
        <v>80190</v>
      </c>
      <c r="E800" s="28">
        <f t="shared" si="172"/>
        <v>0</v>
      </c>
      <c r="F800" s="29">
        <v>0</v>
      </c>
      <c r="G800" s="30">
        <f t="shared" si="174"/>
        <v>0</v>
      </c>
      <c r="H800" s="31">
        <f t="shared" si="175"/>
        <v>74250</v>
      </c>
      <c r="I800" s="31"/>
      <c r="J800" s="59">
        <f t="shared" si="173"/>
        <v>0</v>
      </c>
    </row>
    <row r="801" spans="1:10">
      <c r="A801" s="24">
        <v>17</v>
      </c>
      <c r="B801" s="25" t="s">
        <v>40</v>
      </c>
      <c r="C801" s="37"/>
      <c r="D801" s="38">
        <v>113832</v>
      </c>
      <c r="E801" s="28">
        <f t="shared" si="172"/>
        <v>0</v>
      </c>
      <c r="F801" s="29">
        <v>0</v>
      </c>
      <c r="G801" s="30">
        <f t="shared" si="174"/>
        <v>0</v>
      </c>
      <c r="H801" s="31">
        <f t="shared" si="175"/>
        <v>105400</v>
      </c>
      <c r="I801" s="31"/>
      <c r="J801" s="59">
        <f t="shared" si="173"/>
        <v>0</v>
      </c>
    </row>
    <row r="802" spans="1:10">
      <c r="A802" s="24">
        <v>18</v>
      </c>
      <c r="B802" s="25" t="s">
        <v>41</v>
      </c>
      <c r="C802" s="37"/>
      <c r="D802" s="39">
        <v>98010</v>
      </c>
      <c r="E802" s="28">
        <f t="shared" si="172"/>
        <v>0</v>
      </c>
      <c r="F802" s="29">
        <v>0</v>
      </c>
      <c r="G802" s="30">
        <f t="shared" si="174"/>
        <v>0</v>
      </c>
      <c r="H802" s="31">
        <f t="shared" si="175"/>
        <v>90750</v>
      </c>
      <c r="I802" s="31"/>
      <c r="J802" s="59">
        <f t="shared" si="173"/>
        <v>0</v>
      </c>
    </row>
    <row r="803" spans="1:10" ht="17.25">
      <c r="A803" s="40"/>
      <c r="B803" s="41" t="s">
        <v>42</v>
      </c>
      <c r="C803" s="42">
        <f>SUM(C785:C802)</f>
        <v>84</v>
      </c>
      <c r="D803" s="42"/>
      <c r="E803" s="43">
        <f>SUM(E785:E802)</f>
        <v>5673812</v>
      </c>
      <c r="F803" s="43"/>
      <c r="G803" s="44">
        <f>SUM(G785:G802)</f>
        <v>5543736.7999999998</v>
      </c>
      <c r="H803" s="45"/>
      <c r="I803" s="45"/>
      <c r="J803" s="64">
        <f>SUM(J785:J802)</f>
        <v>5133089.6296296287</v>
      </c>
    </row>
    <row r="804" spans="1:10" ht="31.5">
      <c r="A804" s="46"/>
      <c r="B804" s="47"/>
      <c r="C804" s="48"/>
      <c r="D804" s="48"/>
      <c r="E804" s="49"/>
      <c r="F804" s="49"/>
      <c r="G804" s="50"/>
      <c r="H804" s="51"/>
      <c r="I804" s="51"/>
      <c r="J804" s="65">
        <f>J803*0.08</f>
        <v>410647.17037037032</v>
      </c>
    </row>
    <row r="805" spans="1:10" ht="18">
      <c r="A805" s="283" t="s">
        <v>43</v>
      </c>
      <c r="B805" s="283"/>
      <c r="C805" s="284" t="s">
        <v>44</v>
      </c>
      <c r="D805" s="284"/>
      <c r="E805" s="54"/>
      <c r="F805" s="54"/>
      <c r="G805" s="55" t="s">
        <v>45</v>
      </c>
      <c r="H805" s="56"/>
      <c r="I805" s="56"/>
      <c r="J805" s="66">
        <f>SUM(J803:J804)</f>
        <v>5543736.7999999989</v>
      </c>
    </row>
    <row r="807" spans="1:10">
      <c r="B807" s="132" t="s">
        <v>625</v>
      </c>
      <c r="C807" s="132" t="s">
        <v>626</v>
      </c>
      <c r="D807" s="131"/>
      <c r="E807" s="131"/>
      <c r="F807" s="132" t="s">
        <v>512</v>
      </c>
    </row>
    <row r="808" spans="1:10">
      <c r="B808" s="132" t="s">
        <v>627</v>
      </c>
      <c r="C808" s="132" t="s">
        <v>626</v>
      </c>
      <c r="D808" s="131"/>
      <c r="E808" s="131"/>
      <c r="F808" s="132" t="s">
        <v>512</v>
      </c>
    </row>
    <row r="812" spans="1:10" ht="15.75">
      <c r="A812" s="279" t="s">
        <v>0</v>
      </c>
      <c r="B812" s="279"/>
      <c r="C812" s="279"/>
      <c r="D812" s="279"/>
      <c r="E812" s="279"/>
      <c r="F812" s="279"/>
      <c r="G812" s="279"/>
      <c r="H812" s="3"/>
      <c r="I812" s="3"/>
      <c r="J812" s="112"/>
    </row>
    <row r="813" spans="1:10" ht="17.25">
      <c r="A813" s="279" t="s">
        <v>1</v>
      </c>
      <c r="B813" s="279"/>
      <c r="C813" s="279"/>
      <c r="D813" s="279"/>
      <c r="E813" s="279"/>
      <c r="F813" s="279"/>
      <c r="G813" s="279"/>
      <c r="H813" s="3"/>
      <c r="I813" s="3"/>
      <c r="J813" s="58"/>
    </row>
    <row r="814" spans="1:10" ht="15.75">
      <c r="A814" s="279" t="s">
        <v>2</v>
      </c>
      <c r="B814" s="279"/>
      <c r="C814" s="279"/>
      <c r="D814" s="279"/>
      <c r="E814" s="279"/>
      <c r="F814" s="279"/>
      <c r="G814" s="279"/>
      <c r="H814" s="3"/>
      <c r="I814" s="3"/>
      <c r="J814" s="59"/>
    </row>
    <row r="815" spans="1:10" ht="15.75">
      <c r="A815" s="279" t="s">
        <v>4</v>
      </c>
      <c r="B815" s="279"/>
      <c r="C815" s="279"/>
      <c r="D815" s="279"/>
      <c r="E815" s="279"/>
      <c r="F815" s="279"/>
      <c r="G815" s="279"/>
      <c r="H815" s="3"/>
      <c r="I815" s="3"/>
      <c r="J815" s="59"/>
    </row>
    <row r="816" spans="1:10" ht="15.75" customHeight="1">
      <c r="A816" s="280" t="s">
        <v>6</v>
      </c>
      <c r="B816" s="280"/>
      <c r="C816" s="280"/>
      <c r="D816" s="280"/>
      <c r="E816" s="280"/>
      <c r="F816" s="280"/>
      <c r="G816" s="280"/>
      <c r="H816" s="3"/>
      <c r="I816" s="3"/>
      <c r="J816" s="59"/>
    </row>
    <row r="817" spans="1:10" ht="27.75">
      <c r="A817" s="9"/>
      <c r="B817" s="9"/>
      <c r="C817" s="281" t="s">
        <v>388</v>
      </c>
      <c r="D817" s="281"/>
      <c r="E817" s="281"/>
      <c r="F817" s="281"/>
      <c r="G817" s="281"/>
      <c r="H817" s="3"/>
      <c r="I817" s="3"/>
      <c r="J817" s="59"/>
    </row>
    <row r="818" spans="1:10" ht="15.75">
      <c r="A818" s="11" t="s">
        <v>358</v>
      </c>
      <c r="B818" s="12"/>
      <c r="C818" s="13"/>
      <c r="D818" s="286"/>
      <c r="E818" s="286"/>
      <c r="F818" s="286"/>
      <c r="G818" s="286"/>
      <c r="H818" s="15"/>
      <c r="I818" s="15"/>
      <c r="J818" s="59"/>
    </row>
    <row r="819" spans="1:10" ht="15.75">
      <c r="A819" s="11" t="s">
        <v>623</v>
      </c>
      <c r="B819" s="11"/>
      <c r="C819" s="11"/>
      <c r="D819" s="11"/>
      <c r="E819" s="16"/>
      <c r="F819" s="11"/>
      <c r="G819" s="16"/>
      <c r="H819" s="20" t="s">
        <v>161</v>
      </c>
      <c r="I819" s="20"/>
      <c r="J819" s="62"/>
    </row>
    <row r="820" spans="1:10" ht="15.75">
      <c r="A820" s="11" t="s">
        <v>11</v>
      </c>
      <c r="B820" s="289" t="s">
        <v>372</v>
      </c>
      <c r="C820" s="289"/>
      <c r="D820" s="289"/>
      <c r="E820" s="289"/>
      <c r="F820" s="18"/>
      <c r="G820" s="19" t="s">
        <v>13</v>
      </c>
      <c r="H820" s="3"/>
      <c r="I820" s="3"/>
      <c r="J820" s="59"/>
    </row>
    <row r="821" spans="1:10" ht="15.75">
      <c r="A821" s="21" t="s">
        <v>14</v>
      </c>
      <c r="B821" s="21" t="s">
        <v>16</v>
      </c>
      <c r="C821" s="21" t="s">
        <v>17</v>
      </c>
      <c r="D821" s="22" t="s">
        <v>18</v>
      </c>
      <c r="E821" s="23" t="s">
        <v>19</v>
      </c>
      <c r="F821" s="23" t="s">
        <v>20</v>
      </c>
      <c r="G821" s="21" t="s">
        <v>21</v>
      </c>
      <c r="H821" s="3"/>
      <c r="I821" s="3"/>
      <c r="J821" s="59"/>
    </row>
    <row r="822" spans="1:10">
      <c r="A822" s="24">
        <v>1</v>
      </c>
      <c r="B822" s="25" t="s">
        <v>23</v>
      </c>
      <c r="C822" s="26">
        <v>20</v>
      </c>
      <c r="D822" s="27">
        <v>79305</v>
      </c>
      <c r="E822" s="28">
        <f>D822*C822</f>
        <v>1586100</v>
      </c>
      <c r="F822" s="29">
        <v>0</v>
      </c>
      <c r="G822" s="30">
        <f>E822-E822*F822</f>
        <v>1586100</v>
      </c>
      <c r="H822" s="31">
        <f>D822/1.08</f>
        <v>73430.555555555547</v>
      </c>
      <c r="I822" s="31"/>
      <c r="J822" s="59">
        <f t="shared" ref="J822:J826" si="176">H822*C822</f>
        <v>1468611.111111111</v>
      </c>
    </row>
    <row r="823" spans="1:10">
      <c r="A823" s="24">
        <v>2</v>
      </c>
      <c r="B823" s="25" t="s">
        <v>25</v>
      </c>
      <c r="C823" s="32"/>
      <c r="D823" s="33">
        <v>128591</v>
      </c>
      <c r="E823" s="28">
        <f t="shared" ref="E823:E826" si="177">D823*C823</f>
        <v>0</v>
      </c>
      <c r="F823" s="29">
        <v>0</v>
      </c>
      <c r="G823" s="30">
        <f t="shared" ref="G823:G832" si="178">E823-E823*F823</f>
        <v>0</v>
      </c>
      <c r="H823" s="31">
        <f t="shared" ref="H823:H831" si="179">D823/1.08</f>
        <v>119065.74074074073</v>
      </c>
      <c r="I823" s="31"/>
      <c r="J823" s="59">
        <f t="shared" si="176"/>
        <v>0</v>
      </c>
    </row>
    <row r="824" spans="1:10">
      <c r="A824" s="24">
        <v>3</v>
      </c>
      <c r="B824" s="25" t="s">
        <v>26</v>
      </c>
      <c r="C824" s="34">
        <v>20</v>
      </c>
      <c r="D824" s="27">
        <v>60043</v>
      </c>
      <c r="E824" s="28">
        <f t="shared" si="177"/>
        <v>1200860</v>
      </c>
      <c r="F824" s="157">
        <v>0</v>
      </c>
      <c r="G824" s="30">
        <f t="shared" si="178"/>
        <v>1200860</v>
      </c>
      <c r="H824" s="31">
        <f t="shared" si="179"/>
        <v>55595.370370370365</v>
      </c>
      <c r="I824" s="128"/>
      <c r="J824" s="59">
        <f t="shared" si="176"/>
        <v>1111907.4074074072</v>
      </c>
    </row>
    <row r="825" spans="1:10">
      <c r="A825" s="24">
        <v>4</v>
      </c>
      <c r="B825" s="25" t="s">
        <v>27</v>
      </c>
      <c r="C825" s="35"/>
      <c r="D825" s="27">
        <v>115781</v>
      </c>
      <c r="E825" s="28">
        <f t="shared" si="177"/>
        <v>0</v>
      </c>
      <c r="F825" s="157">
        <v>0</v>
      </c>
      <c r="G825" s="30">
        <f t="shared" si="178"/>
        <v>0</v>
      </c>
      <c r="H825" s="31">
        <f t="shared" si="179"/>
        <v>107204.62962962962</v>
      </c>
      <c r="I825" s="31"/>
      <c r="J825" s="59">
        <f t="shared" si="176"/>
        <v>0</v>
      </c>
    </row>
    <row r="826" spans="1:10">
      <c r="A826" s="168">
        <v>5</v>
      </c>
      <c r="B826" s="25" t="s">
        <v>28</v>
      </c>
      <c r="C826" s="37">
        <v>30</v>
      </c>
      <c r="D826" s="27">
        <v>119943</v>
      </c>
      <c r="E826" s="156">
        <f t="shared" si="177"/>
        <v>3598290</v>
      </c>
      <c r="F826" s="157">
        <v>0</v>
      </c>
      <c r="G826" s="30">
        <f t="shared" si="178"/>
        <v>3598290</v>
      </c>
      <c r="H826" s="31">
        <f t="shared" si="179"/>
        <v>111058.33333333333</v>
      </c>
      <c r="I826" s="170"/>
      <c r="J826" s="59">
        <f t="shared" si="176"/>
        <v>3331750</v>
      </c>
    </row>
    <row r="827" spans="1:10">
      <c r="A827" s="24">
        <v>6</v>
      </c>
      <c r="B827" s="25" t="s">
        <v>29</v>
      </c>
      <c r="C827" s="26"/>
      <c r="D827" s="27">
        <v>94810</v>
      </c>
      <c r="E827" s="28"/>
      <c r="F827" s="29">
        <v>0</v>
      </c>
      <c r="G827" s="30">
        <f t="shared" si="178"/>
        <v>0</v>
      </c>
      <c r="H827" s="31">
        <f t="shared" si="179"/>
        <v>87787.037037037036</v>
      </c>
      <c r="I827" s="31"/>
      <c r="J827" s="59"/>
    </row>
    <row r="828" spans="1:10">
      <c r="A828" s="24">
        <v>7</v>
      </c>
      <c r="B828" s="25" t="s">
        <v>30</v>
      </c>
      <c r="C828" s="34">
        <v>10</v>
      </c>
      <c r="D828" s="27">
        <v>141396</v>
      </c>
      <c r="E828" s="28">
        <f t="shared" ref="E828:E839" si="180">D828*C828</f>
        <v>1413960</v>
      </c>
      <c r="F828" s="29">
        <v>0</v>
      </c>
      <c r="G828" s="30">
        <f t="shared" si="178"/>
        <v>1413960</v>
      </c>
      <c r="H828" s="31">
        <f t="shared" si="179"/>
        <v>130922.22222222222</v>
      </c>
      <c r="I828" s="31"/>
      <c r="J828" s="59">
        <f t="shared" ref="J828:J839" si="181">H828*C828</f>
        <v>1309222.2222222222</v>
      </c>
    </row>
    <row r="829" spans="1:10">
      <c r="A829" s="24">
        <v>8</v>
      </c>
      <c r="B829" s="25" t="s">
        <v>31</v>
      </c>
      <c r="C829" s="26"/>
      <c r="D829" s="27">
        <v>232931</v>
      </c>
      <c r="E829" s="28">
        <f t="shared" si="180"/>
        <v>0</v>
      </c>
      <c r="F829" s="29">
        <v>0</v>
      </c>
      <c r="G829" s="30">
        <f t="shared" si="178"/>
        <v>0</v>
      </c>
      <c r="H829" s="31">
        <f t="shared" si="179"/>
        <v>215676.85185185182</v>
      </c>
      <c r="I829" s="31"/>
      <c r="J829" s="59">
        <f t="shared" si="181"/>
        <v>0</v>
      </c>
    </row>
    <row r="830" spans="1:10">
      <c r="A830" s="24">
        <v>9</v>
      </c>
      <c r="B830" s="36" t="s">
        <v>32</v>
      </c>
      <c r="C830" s="26"/>
      <c r="D830" s="27">
        <v>101534</v>
      </c>
      <c r="E830" s="28">
        <f t="shared" si="180"/>
        <v>0</v>
      </c>
      <c r="F830" s="29">
        <v>0</v>
      </c>
      <c r="G830" s="30">
        <f t="shared" si="178"/>
        <v>0</v>
      </c>
      <c r="H830" s="31">
        <f t="shared" si="179"/>
        <v>94012.962962962964</v>
      </c>
      <c r="I830" s="31"/>
      <c r="J830" s="59">
        <f t="shared" si="181"/>
        <v>0</v>
      </c>
    </row>
    <row r="831" spans="1:10">
      <c r="A831" s="24">
        <v>10</v>
      </c>
      <c r="B831" s="36" t="s">
        <v>33</v>
      </c>
      <c r="C831" s="37"/>
      <c r="D831" s="33">
        <v>110148</v>
      </c>
      <c r="E831" s="28">
        <f t="shared" si="180"/>
        <v>0</v>
      </c>
      <c r="F831" s="29">
        <v>0</v>
      </c>
      <c r="G831" s="30">
        <f t="shared" si="178"/>
        <v>0</v>
      </c>
      <c r="H831" s="31">
        <f t="shared" si="179"/>
        <v>101988.88888888888</v>
      </c>
      <c r="I831" s="31"/>
      <c r="J831" s="59">
        <f t="shared" si="181"/>
        <v>0</v>
      </c>
    </row>
    <row r="832" spans="1:10">
      <c r="A832" s="168">
        <v>11</v>
      </c>
      <c r="B832" s="25" t="s">
        <v>34</v>
      </c>
      <c r="C832" s="37">
        <v>20</v>
      </c>
      <c r="D832" s="27">
        <v>54198</v>
      </c>
      <c r="E832" s="156">
        <f t="shared" si="180"/>
        <v>1083960</v>
      </c>
      <c r="F832" s="124">
        <v>0.1</v>
      </c>
      <c r="G832" s="30">
        <f t="shared" si="178"/>
        <v>975564</v>
      </c>
      <c r="H832" s="31">
        <f>D832/1.08*0.9</f>
        <v>45165</v>
      </c>
      <c r="I832" s="170"/>
      <c r="J832" s="59">
        <f t="shared" si="181"/>
        <v>903300</v>
      </c>
    </row>
    <row r="833" spans="1:10">
      <c r="A833" s="24">
        <v>12</v>
      </c>
      <c r="B833" s="25" t="s">
        <v>35</v>
      </c>
      <c r="C833" s="37"/>
      <c r="D833" s="27">
        <v>49680</v>
      </c>
      <c r="E833" s="28">
        <f t="shared" si="180"/>
        <v>0</v>
      </c>
      <c r="F833" s="124">
        <v>0.1</v>
      </c>
      <c r="G833" s="30"/>
      <c r="H833" s="169">
        <f>D833/1.08*0.9</f>
        <v>41400</v>
      </c>
      <c r="I833" s="128"/>
      <c r="J833" s="59">
        <f t="shared" si="181"/>
        <v>0</v>
      </c>
    </row>
    <row r="834" spans="1:10">
      <c r="A834" s="24">
        <v>13</v>
      </c>
      <c r="B834" s="25" t="s">
        <v>36</v>
      </c>
      <c r="C834" s="37"/>
      <c r="D834" s="38">
        <v>64152</v>
      </c>
      <c r="E834" s="28">
        <f t="shared" si="180"/>
        <v>0</v>
      </c>
      <c r="F834" s="29">
        <v>0</v>
      </c>
      <c r="G834" s="30">
        <f t="shared" ref="G834:G839" si="182">E834-E834*F834</f>
        <v>0</v>
      </c>
      <c r="H834" s="31">
        <f t="shared" ref="H834:H839" si="183">D834/1.08</f>
        <v>59399.999999999993</v>
      </c>
      <c r="I834" s="31"/>
      <c r="J834" s="59">
        <f t="shared" si="181"/>
        <v>0</v>
      </c>
    </row>
    <row r="835" spans="1:10">
      <c r="A835" s="24">
        <v>14</v>
      </c>
      <c r="B835" s="25" t="s">
        <v>37</v>
      </c>
      <c r="C835" s="37"/>
      <c r="D835" s="38">
        <v>65934</v>
      </c>
      <c r="E835" s="28">
        <f t="shared" si="180"/>
        <v>0</v>
      </c>
      <c r="F835" s="29">
        <v>0</v>
      </c>
      <c r="G835" s="30">
        <f t="shared" si="182"/>
        <v>0</v>
      </c>
      <c r="H835" s="31">
        <f t="shared" si="183"/>
        <v>61049.999999999993</v>
      </c>
      <c r="I835" s="31"/>
      <c r="J835" s="59">
        <f t="shared" si="181"/>
        <v>0</v>
      </c>
    </row>
    <row r="836" spans="1:10">
      <c r="A836" s="24">
        <v>15</v>
      </c>
      <c r="B836" s="25" t="s">
        <v>38</v>
      </c>
      <c r="C836" s="37"/>
      <c r="D836" s="38">
        <v>76626</v>
      </c>
      <c r="E836" s="28">
        <f t="shared" si="180"/>
        <v>0</v>
      </c>
      <c r="F836" s="29">
        <v>0</v>
      </c>
      <c r="G836" s="30">
        <f t="shared" si="182"/>
        <v>0</v>
      </c>
      <c r="H836" s="31">
        <f t="shared" si="183"/>
        <v>70950</v>
      </c>
      <c r="I836" s="31"/>
      <c r="J836" s="59">
        <f t="shared" si="181"/>
        <v>0</v>
      </c>
    </row>
    <row r="837" spans="1:10">
      <c r="A837" s="24">
        <v>16</v>
      </c>
      <c r="B837" s="25" t="s">
        <v>39</v>
      </c>
      <c r="C837" s="37"/>
      <c r="D837" s="38">
        <v>80190</v>
      </c>
      <c r="E837" s="28">
        <f t="shared" si="180"/>
        <v>0</v>
      </c>
      <c r="F837" s="29">
        <v>0</v>
      </c>
      <c r="G837" s="30">
        <f t="shared" si="182"/>
        <v>0</v>
      </c>
      <c r="H837" s="31">
        <f t="shared" si="183"/>
        <v>74250</v>
      </c>
      <c r="I837" s="31"/>
      <c r="J837" s="59">
        <f t="shared" si="181"/>
        <v>0</v>
      </c>
    </row>
    <row r="838" spans="1:10">
      <c r="A838" s="24">
        <v>17</v>
      </c>
      <c r="B838" s="25" t="s">
        <v>40</v>
      </c>
      <c r="C838" s="37"/>
      <c r="D838" s="38">
        <v>113832</v>
      </c>
      <c r="E838" s="28">
        <f t="shared" si="180"/>
        <v>0</v>
      </c>
      <c r="F838" s="29">
        <v>0</v>
      </c>
      <c r="G838" s="30">
        <f t="shared" si="182"/>
        <v>0</v>
      </c>
      <c r="H838" s="31">
        <f t="shared" si="183"/>
        <v>105400</v>
      </c>
      <c r="I838" s="31"/>
      <c r="J838" s="59">
        <f t="shared" si="181"/>
        <v>0</v>
      </c>
    </row>
    <row r="839" spans="1:10">
      <c r="A839" s="24">
        <v>18</v>
      </c>
      <c r="B839" s="25" t="s">
        <v>41</v>
      </c>
      <c r="C839" s="37"/>
      <c r="D839" s="39">
        <v>98010</v>
      </c>
      <c r="E839" s="28">
        <f t="shared" si="180"/>
        <v>0</v>
      </c>
      <c r="F839" s="29">
        <v>0</v>
      </c>
      <c r="G839" s="30">
        <f t="shared" si="182"/>
        <v>0</v>
      </c>
      <c r="H839" s="31">
        <f t="shared" si="183"/>
        <v>90750</v>
      </c>
      <c r="I839" s="31"/>
      <c r="J839" s="59">
        <f t="shared" si="181"/>
        <v>0</v>
      </c>
    </row>
    <row r="840" spans="1:10" ht="17.25">
      <c r="A840" s="40"/>
      <c r="B840" s="41" t="s">
        <v>42</v>
      </c>
      <c r="C840" s="42">
        <f>SUM(C822:C839)</f>
        <v>100</v>
      </c>
      <c r="D840" s="42"/>
      <c r="E840" s="43">
        <f>SUM(E822:E839)</f>
        <v>8883170</v>
      </c>
      <c r="F840" s="43"/>
      <c r="G840" s="44">
        <f>SUM(G822:G839)</f>
        <v>8774774</v>
      </c>
      <c r="H840" s="45"/>
      <c r="I840" s="45"/>
      <c r="J840" s="64">
        <f>SUM(J822:J839)</f>
        <v>8124790.7407407407</v>
      </c>
    </row>
    <row r="841" spans="1:10" ht="31.5">
      <c r="A841" s="46"/>
      <c r="B841" s="47"/>
      <c r="C841" s="48"/>
      <c r="D841" s="48"/>
      <c r="E841" s="49"/>
      <c r="F841" s="49"/>
      <c r="G841" s="50"/>
      <c r="H841" s="51"/>
      <c r="I841" s="51"/>
      <c r="J841" s="65">
        <f>J840*0.08</f>
        <v>649983.25925925921</v>
      </c>
    </row>
    <row r="842" spans="1:10" ht="18">
      <c r="A842" s="283" t="s">
        <v>43</v>
      </c>
      <c r="B842" s="283"/>
      <c r="C842" s="284" t="s">
        <v>44</v>
      </c>
      <c r="D842" s="284"/>
      <c r="E842" s="54"/>
      <c r="F842" s="54"/>
      <c r="G842" s="55" t="s">
        <v>45</v>
      </c>
      <c r="H842" s="56"/>
      <c r="I842" s="56"/>
      <c r="J842" s="66">
        <f>SUM(J840:J841)</f>
        <v>8774774</v>
      </c>
    </row>
    <row r="844" spans="1:10">
      <c r="B844" s="132" t="s">
        <v>625</v>
      </c>
      <c r="C844" s="132" t="s">
        <v>626</v>
      </c>
      <c r="D844" s="131"/>
      <c r="E844" s="131"/>
      <c r="F844" s="132" t="s">
        <v>512</v>
      </c>
    </row>
    <row r="845" spans="1:10">
      <c r="B845" s="132" t="s">
        <v>627</v>
      </c>
      <c r="C845" s="132" t="s">
        <v>626</v>
      </c>
      <c r="D845" s="131"/>
      <c r="E845" s="131"/>
      <c r="F845" s="132" t="s">
        <v>512</v>
      </c>
    </row>
    <row r="850" spans="1:10" ht="15.75">
      <c r="A850" s="279" t="s">
        <v>0</v>
      </c>
      <c r="B850" s="279"/>
      <c r="C850" s="279"/>
      <c r="D850" s="279"/>
      <c r="E850" s="279"/>
      <c r="F850" s="279"/>
      <c r="G850" s="279"/>
      <c r="H850" s="3"/>
      <c r="I850" s="3"/>
      <c r="J850" s="112"/>
    </row>
    <row r="851" spans="1:10" ht="17.25">
      <c r="A851" s="279" t="s">
        <v>1</v>
      </c>
      <c r="B851" s="279"/>
      <c r="C851" s="279"/>
      <c r="D851" s="279"/>
      <c r="E851" s="279"/>
      <c r="F851" s="279"/>
      <c r="G851" s="279"/>
      <c r="H851" s="3"/>
      <c r="I851" s="3"/>
      <c r="J851" s="58"/>
    </row>
    <row r="852" spans="1:10" ht="15.75">
      <c r="A852" s="279" t="s">
        <v>2</v>
      </c>
      <c r="B852" s="279"/>
      <c r="C852" s="279"/>
      <c r="D852" s="279"/>
      <c r="E852" s="279"/>
      <c r="F852" s="279"/>
      <c r="G852" s="279"/>
      <c r="H852" s="3"/>
      <c r="I852" s="3"/>
      <c r="J852" s="59"/>
    </row>
    <row r="853" spans="1:10" ht="15.75">
      <c r="A853" s="279" t="s">
        <v>4</v>
      </c>
      <c r="B853" s="279"/>
      <c r="C853" s="279"/>
      <c r="D853" s="279"/>
      <c r="E853" s="279"/>
      <c r="F853" s="279"/>
      <c r="G853" s="279"/>
      <c r="H853" s="3"/>
      <c r="I853" s="3"/>
      <c r="J853" s="59"/>
    </row>
    <row r="854" spans="1:10" ht="15.75" customHeight="1">
      <c r="A854" s="280" t="s">
        <v>6</v>
      </c>
      <c r="B854" s="280"/>
      <c r="C854" s="280"/>
      <c r="D854" s="280"/>
      <c r="E854" s="280"/>
      <c r="F854" s="280"/>
      <c r="G854" s="280"/>
      <c r="H854" s="3"/>
      <c r="I854" s="3"/>
      <c r="J854" s="59"/>
    </row>
    <row r="855" spans="1:10" ht="27.75">
      <c r="A855" s="9"/>
      <c r="B855" s="9"/>
      <c r="C855" s="281" t="s">
        <v>388</v>
      </c>
      <c r="D855" s="281"/>
      <c r="E855" s="281"/>
      <c r="F855" s="281"/>
      <c r="G855" s="281"/>
      <c r="H855" s="3"/>
      <c r="I855" s="3"/>
      <c r="J855" s="59"/>
    </row>
    <row r="856" spans="1:10" ht="15.75">
      <c r="A856" s="11" t="s">
        <v>358</v>
      </c>
      <c r="B856" s="12"/>
      <c r="C856" s="13"/>
      <c r="D856" s="286"/>
      <c r="E856" s="286"/>
      <c r="F856" s="286"/>
      <c r="G856" s="286"/>
      <c r="H856" s="15"/>
      <c r="I856" s="15"/>
      <c r="J856" s="59"/>
    </row>
    <row r="857" spans="1:10" ht="15.75">
      <c r="A857" s="11" t="s">
        <v>623</v>
      </c>
      <c r="B857" s="11"/>
      <c r="C857" s="11"/>
      <c r="D857" s="11"/>
      <c r="E857" s="16"/>
      <c r="F857" s="11"/>
      <c r="G857" s="16"/>
      <c r="H857" s="20" t="s">
        <v>161</v>
      </c>
      <c r="I857" s="20"/>
      <c r="J857" s="62"/>
    </row>
    <row r="858" spans="1:10" ht="15.75">
      <c r="A858" s="11" t="s">
        <v>11</v>
      </c>
      <c r="B858" s="289" t="s">
        <v>641</v>
      </c>
      <c r="C858" s="289"/>
      <c r="D858" s="289"/>
      <c r="E858" s="289"/>
      <c r="F858" s="18"/>
      <c r="G858" s="19" t="s">
        <v>13</v>
      </c>
      <c r="H858" s="3"/>
      <c r="I858" s="3"/>
      <c r="J858" s="59"/>
    </row>
    <row r="859" spans="1:10" ht="15.75">
      <c r="A859" s="21" t="s">
        <v>14</v>
      </c>
      <c r="B859" s="21" t="s">
        <v>16</v>
      </c>
      <c r="C859" s="21" t="s">
        <v>17</v>
      </c>
      <c r="D859" s="22" t="s">
        <v>18</v>
      </c>
      <c r="E859" s="23" t="s">
        <v>19</v>
      </c>
      <c r="F859" s="23" t="s">
        <v>20</v>
      </c>
      <c r="G859" s="21" t="s">
        <v>21</v>
      </c>
      <c r="H859" s="3"/>
      <c r="I859" s="3"/>
      <c r="J859" s="59"/>
    </row>
    <row r="860" spans="1:10">
      <c r="A860" s="24">
        <v>1</v>
      </c>
      <c r="B860" s="25" t="s">
        <v>23</v>
      </c>
      <c r="C860" s="26">
        <v>20</v>
      </c>
      <c r="D860" s="27">
        <v>79305</v>
      </c>
      <c r="E860" s="28">
        <f>D860*C860</f>
        <v>1586100</v>
      </c>
      <c r="F860" s="29">
        <v>0</v>
      </c>
      <c r="G860" s="30">
        <f>E860-E860*F860</f>
        <v>1586100</v>
      </c>
      <c r="H860" s="31">
        <f>D860/1.08</f>
        <v>73430.555555555547</v>
      </c>
      <c r="I860" s="31"/>
      <c r="J860" s="59">
        <f t="shared" ref="J860:J864" si="184">H860*C860</f>
        <v>1468611.111111111</v>
      </c>
    </row>
    <row r="861" spans="1:10">
      <c r="A861" s="24">
        <v>2</v>
      </c>
      <c r="B861" s="25" t="s">
        <v>25</v>
      </c>
      <c r="C861" s="32"/>
      <c r="D861" s="33">
        <v>128591</v>
      </c>
      <c r="E861" s="28">
        <f t="shared" ref="E861:E864" si="185">D861*C861</f>
        <v>0</v>
      </c>
      <c r="F861" s="29">
        <v>0</v>
      </c>
      <c r="G861" s="30">
        <f t="shared" ref="G861:G870" si="186">E861-E861*F861</f>
        <v>0</v>
      </c>
      <c r="H861" s="31">
        <f t="shared" ref="H861:H869" si="187">D861/1.08</f>
        <v>119065.74074074073</v>
      </c>
      <c r="I861" s="31"/>
      <c r="J861" s="59">
        <f t="shared" si="184"/>
        <v>0</v>
      </c>
    </row>
    <row r="862" spans="1:10">
      <c r="A862" s="24">
        <v>3</v>
      </c>
      <c r="B862" s="25" t="s">
        <v>26</v>
      </c>
      <c r="C862" s="34"/>
      <c r="D862" s="27">
        <v>60043</v>
      </c>
      <c r="E862" s="28">
        <f t="shared" si="185"/>
        <v>0</v>
      </c>
      <c r="F862" s="157">
        <v>0</v>
      </c>
      <c r="G862" s="30">
        <f t="shared" si="186"/>
        <v>0</v>
      </c>
      <c r="H862" s="31">
        <f t="shared" si="187"/>
        <v>55595.370370370365</v>
      </c>
      <c r="I862" s="128"/>
      <c r="J862" s="59">
        <f t="shared" si="184"/>
        <v>0</v>
      </c>
    </row>
    <row r="863" spans="1:10">
      <c r="A863" s="24">
        <v>4</v>
      </c>
      <c r="B863" s="25" t="s">
        <v>27</v>
      </c>
      <c r="C863" s="35"/>
      <c r="D863" s="27">
        <v>115781</v>
      </c>
      <c r="E863" s="28">
        <f t="shared" si="185"/>
        <v>0</v>
      </c>
      <c r="F863" s="157">
        <v>0</v>
      </c>
      <c r="G863" s="30">
        <f t="shared" si="186"/>
        <v>0</v>
      </c>
      <c r="H863" s="31">
        <f t="shared" si="187"/>
        <v>107204.62962962962</v>
      </c>
      <c r="I863" s="31"/>
      <c r="J863" s="59">
        <f t="shared" si="184"/>
        <v>0</v>
      </c>
    </row>
    <row r="864" spans="1:10">
      <c r="A864" s="168">
        <v>5</v>
      </c>
      <c r="B864" s="25" t="s">
        <v>28</v>
      </c>
      <c r="C864" s="37"/>
      <c r="D864" s="27">
        <v>119943</v>
      </c>
      <c r="E864" s="156">
        <f t="shared" si="185"/>
        <v>0</v>
      </c>
      <c r="F864" s="157">
        <v>0</v>
      </c>
      <c r="G864" s="30">
        <f t="shared" si="186"/>
        <v>0</v>
      </c>
      <c r="H864" s="31">
        <f t="shared" si="187"/>
        <v>111058.33333333333</v>
      </c>
      <c r="I864" s="170"/>
      <c r="J864" s="59">
        <f t="shared" si="184"/>
        <v>0</v>
      </c>
    </row>
    <row r="865" spans="1:10">
      <c r="A865" s="24">
        <v>6</v>
      </c>
      <c r="B865" s="25" t="s">
        <v>29</v>
      </c>
      <c r="C865" s="26"/>
      <c r="D865" s="27">
        <v>94810</v>
      </c>
      <c r="E865" s="28"/>
      <c r="F865" s="29">
        <v>0</v>
      </c>
      <c r="G865" s="30">
        <f t="shared" si="186"/>
        <v>0</v>
      </c>
      <c r="H865" s="31">
        <f t="shared" si="187"/>
        <v>87787.037037037036</v>
      </c>
      <c r="I865" s="31"/>
      <c r="J865" s="59"/>
    </row>
    <row r="866" spans="1:10">
      <c r="A866" s="24">
        <v>7</v>
      </c>
      <c r="B866" s="25" t="s">
        <v>30</v>
      </c>
      <c r="C866" s="34"/>
      <c r="D866" s="27">
        <v>141396</v>
      </c>
      <c r="E866" s="28">
        <f t="shared" ref="E866:E877" si="188">D866*C866</f>
        <v>0</v>
      </c>
      <c r="F866" s="29">
        <v>0</v>
      </c>
      <c r="G866" s="30">
        <f t="shared" si="186"/>
        <v>0</v>
      </c>
      <c r="H866" s="31">
        <f t="shared" si="187"/>
        <v>130922.22222222222</v>
      </c>
      <c r="I866" s="31"/>
      <c r="J866" s="59">
        <f t="shared" ref="J866:J877" si="189">H866*C866</f>
        <v>0</v>
      </c>
    </row>
    <row r="867" spans="1:10">
      <c r="A867" s="24">
        <v>8</v>
      </c>
      <c r="B867" s="25" t="s">
        <v>31</v>
      </c>
      <c r="C867" s="26"/>
      <c r="D867" s="27">
        <v>232931</v>
      </c>
      <c r="E867" s="28">
        <f t="shared" si="188"/>
        <v>0</v>
      </c>
      <c r="F867" s="29">
        <v>0</v>
      </c>
      <c r="G867" s="30">
        <f t="shared" si="186"/>
        <v>0</v>
      </c>
      <c r="H867" s="31">
        <f t="shared" si="187"/>
        <v>215676.85185185182</v>
      </c>
      <c r="I867" s="31"/>
      <c r="J867" s="59">
        <f t="shared" si="189"/>
        <v>0</v>
      </c>
    </row>
    <row r="868" spans="1:10">
      <c r="A868" s="24">
        <v>9</v>
      </c>
      <c r="B868" s="36" t="s">
        <v>32</v>
      </c>
      <c r="C868" s="26"/>
      <c r="D868" s="27">
        <v>101534</v>
      </c>
      <c r="E868" s="28">
        <f t="shared" si="188"/>
        <v>0</v>
      </c>
      <c r="F868" s="29">
        <v>0</v>
      </c>
      <c r="G868" s="30">
        <f t="shared" si="186"/>
        <v>0</v>
      </c>
      <c r="H868" s="31">
        <f t="shared" si="187"/>
        <v>94012.962962962964</v>
      </c>
      <c r="I868" s="31"/>
      <c r="J868" s="59">
        <f t="shared" si="189"/>
        <v>0</v>
      </c>
    </row>
    <row r="869" spans="1:10">
      <c r="A869" s="24">
        <v>10</v>
      </c>
      <c r="B869" s="36" t="s">
        <v>33</v>
      </c>
      <c r="C869" s="37"/>
      <c r="D869" s="33">
        <v>110148</v>
      </c>
      <c r="E869" s="28">
        <f t="shared" si="188"/>
        <v>0</v>
      </c>
      <c r="F869" s="29">
        <v>0</v>
      </c>
      <c r="G869" s="30">
        <f t="shared" si="186"/>
        <v>0</v>
      </c>
      <c r="H869" s="31">
        <f t="shared" si="187"/>
        <v>101988.88888888888</v>
      </c>
      <c r="I869" s="31"/>
      <c r="J869" s="59">
        <f t="shared" si="189"/>
        <v>0</v>
      </c>
    </row>
    <row r="870" spans="1:10">
      <c r="A870" s="168">
        <v>11</v>
      </c>
      <c r="B870" s="25" t="s">
        <v>34</v>
      </c>
      <c r="C870" s="37"/>
      <c r="D870" s="27">
        <v>54198</v>
      </c>
      <c r="E870" s="156">
        <f t="shared" si="188"/>
        <v>0</v>
      </c>
      <c r="F870" s="124">
        <v>0.1</v>
      </c>
      <c r="G870" s="30">
        <f t="shared" si="186"/>
        <v>0</v>
      </c>
      <c r="H870" s="31">
        <f>D870/1.08*0.9</f>
        <v>45165</v>
      </c>
      <c r="I870" s="170"/>
      <c r="J870" s="59">
        <f t="shared" si="189"/>
        <v>0</v>
      </c>
    </row>
    <row r="871" spans="1:10">
      <c r="A871" s="24">
        <v>12</v>
      </c>
      <c r="B871" s="25" t="s">
        <v>35</v>
      </c>
      <c r="C871" s="37"/>
      <c r="D871" s="27">
        <v>49680</v>
      </c>
      <c r="E871" s="28">
        <f t="shared" si="188"/>
        <v>0</v>
      </c>
      <c r="F871" s="124">
        <v>0.1</v>
      </c>
      <c r="G871" s="30"/>
      <c r="H871" s="169">
        <f>D871/1.08*0.9</f>
        <v>41400</v>
      </c>
      <c r="I871" s="128"/>
      <c r="J871" s="59">
        <f t="shared" si="189"/>
        <v>0</v>
      </c>
    </row>
    <row r="872" spans="1:10">
      <c r="A872" s="24">
        <v>13</v>
      </c>
      <c r="B872" s="25" t="s">
        <v>36</v>
      </c>
      <c r="C872" s="37"/>
      <c r="D872" s="38">
        <v>64152</v>
      </c>
      <c r="E872" s="28">
        <f t="shared" si="188"/>
        <v>0</v>
      </c>
      <c r="F872" s="29">
        <v>0</v>
      </c>
      <c r="G872" s="30">
        <f t="shared" ref="G872:G877" si="190">E872-E872*F872</f>
        <v>0</v>
      </c>
      <c r="H872" s="31">
        <f t="shared" ref="H872:H877" si="191">D872/1.08</f>
        <v>59399.999999999993</v>
      </c>
      <c r="I872" s="31"/>
      <c r="J872" s="59">
        <f t="shared" si="189"/>
        <v>0</v>
      </c>
    </row>
    <row r="873" spans="1:10">
      <c r="A873" s="24">
        <v>14</v>
      </c>
      <c r="B873" s="25" t="s">
        <v>37</v>
      </c>
      <c r="C873" s="37"/>
      <c r="D873" s="38">
        <v>65934</v>
      </c>
      <c r="E873" s="28">
        <f t="shared" si="188"/>
        <v>0</v>
      </c>
      <c r="F873" s="29">
        <v>0</v>
      </c>
      <c r="G873" s="30">
        <f t="shared" si="190"/>
        <v>0</v>
      </c>
      <c r="H873" s="31">
        <f t="shared" si="191"/>
        <v>61049.999999999993</v>
      </c>
      <c r="I873" s="31"/>
      <c r="J873" s="59">
        <f t="shared" si="189"/>
        <v>0</v>
      </c>
    </row>
    <row r="874" spans="1:10">
      <c r="A874" s="24">
        <v>15</v>
      </c>
      <c r="B874" s="25" t="s">
        <v>38</v>
      </c>
      <c r="C874" s="37"/>
      <c r="D874" s="38">
        <v>76626</v>
      </c>
      <c r="E874" s="28">
        <f t="shared" si="188"/>
        <v>0</v>
      </c>
      <c r="F874" s="29">
        <v>0</v>
      </c>
      <c r="G874" s="30">
        <f t="shared" si="190"/>
        <v>0</v>
      </c>
      <c r="H874" s="31">
        <f t="shared" si="191"/>
        <v>70950</v>
      </c>
      <c r="I874" s="31"/>
      <c r="J874" s="59">
        <f t="shared" si="189"/>
        <v>0</v>
      </c>
    </row>
    <row r="875" spans="1:10">
      <c r="A875" s="24">
        <v>16</v>
      </c>
      <c r="B875" s="25" t="s">
        <v>39</v>
      </c>
      <c r="C875" s="37"/>
      <c r="D875" s="38">
        <v>80190</v>
      </c>
      <c r="E875" s="28">
        <f t="shared" si="188"/>
        <v>0</v>
      </c>
      <c r="F875" s="29">
        <v>0</v>
      </c>
      <c r="G875" s="30">
        <f t="shared" si="190"/>
        <v>0</v>
      </c>
      <c r="H875" s="31">
        <f t="shared" si="191"/>
        <v>74250</v>
      </c>
      <c r="I875" s="31"/>
      <c r="J875" s="59">
        <f t="shared" si="189"/>
        <v>0</v>
      </c>
    </row>
    <row r="876" spans="1:10">
      <c r="A876" s="24">
        <v>17</v>
      </c>
      <c r="B876" s="25" t="s">
        <v>40</v>
      </c>
      <c r="C876" s="37"/>
      <c r="D876" s="38">
        <v>113832</v>
      </c>
      <c r="E876" s="28">
        <f t="shared" si="188"/>
        <v>0</v>
      </c>
      <c r="F876" s="29">
        <v>0</v>
      </c>
      <c r="G876" s="30">
        <f t="shared" si="190"/>
        <v>0</v>
      </c>
      <c r="H876" s="31">
        <f t="shared" si="191"/>
        <v>105400</v>
      </c>
      <c r="I876" s="31"/>
      <c r="J876" s="59">
        <f t="shared" si="189"/>
        <v>0</v>
      </c>
    </row>
    <row r="877" spans="1:10">
      <c r="A877" s="24">
        <v>18</v>
      </c>
      <c r="B877" s="25" t="s">
        <v>41</v>
      </c>
      <c r="C877" s="37"/>
      <c r="D877" s="39">
        <v>98010</v>
      </c>
      <c r="E877" s="28">
        <f t="shared" si="188"/>
        <v>0</v>
      </c>
      <c r="F877" s="29">
        <v>0</v>
      </c>
      <c r="G877" s="30">
        <f t="shared" si="190"/>
        <v>0</v>
      </c>
      <c r="H877" s="31">
        <f t="shared" si="191"/>
        <v>90750</v>
      </c>
      <c r="I877" s="31"/>
      <c r="J877" s="59">
        <f t="shared" si="189"/>
        <v>0</v>
      </c>
    </row>
    <row r="878" spans="1:10" ht="17.25">
      <c r="A878" s="40"/>
      <c r="B878" s="41" t="s">
        <v>42</v>
      </c>
      <c r="C878" s="42">
        <f>SUM(C860:C877)</f>
        <v>20</v>
      </c>
      <c r="D878" s="42"/>
      <c r="E878" s="43">
        <f>SUM(E860:E877)</f>
        <v>1586100</v>
      </c>
      <c r="F878" s="43"/>
      <c r="G878" s="44">
        <f>SUM(G860:G877)</f>
        <v>1586100</v>
      </c>
      <c r="H878" s="45"/>
      <c r="I878" s="45"/>
      <c r="J878" s="64">
        <f>SUM(J860:J877)</f>
        <v>1468611.111111111</v>
      </c>
    </row>
    <row r="879" spans="1:10" ht="31.5">
      <c r="A879" s="46"/>
      <c r="B879" s="47"/>
      <c r="C879" s="48"/>
      <c r="D879" s="48"/>
      <c r="E879" s="49"/>
      <c r="F879" s="49"/>
      <c r="G879" s="50"/>
      <c r="H879" s="51"/>
      <c r="I879" s="51"/>
      <c r="J879" s="65">
        <f>J878*0.08</f>
        <v>117488.88888888888</v>
      </c>
    </row>
    <row r="880" spans="1:10" ht="18">
      <c r="A880" s="283" t="s">
        <v>43</v>
      </c>
      <c r="B880" s="283"/>
      <c r="C880" s="284" t="s">
        <v>44</v>
      </c>
      <c r="D880" s="284"/>
      <c r="E880" s="54"/>
      <c r="F880" s="54"/>
      <c r="G880" s="55" t="s">
        <v>45</v>
      </c>
      <c r="H880" s="56"/>
      <c r="I880" s="56"/>
      <c r="J880" s="66">
        <f>SUM(J878:J879)</f>
        <v>1586100</v>
      </c>
    </row>
    <row r="882" spans="1:10">
      <c r="B882" s="132" t="s">
        <v>625</v>
      </c>
      <c r="C882" s="132" t="s">
        <v>626</v>
      </c>
      <c r="D882" s="131"/>
      <c r="E882" s="131"/>
      <c r="F882" s="132" t="s">
        <v>512</v>
      </c>
    </row>
    <row r="883" spans="1:10">
      <c r="B883" s="132" t="s">
        <v>627</v>
      </c>
      <c r="C883" s="132" t="s">
        <v>626</v>
      </c>
      <c r="D883" s="131"/>
      <c r="E883" s="131"/>
      <c r="F883" s="132" t="s">
        <v>512</v>
      </c>
    </row>
    <row r="887" spans="1:10" ht="15.75">
      <c r="A887" s="279" t="s">
        <v>0</v>
      </c>
      <c r="B887" s="279"/>
      <c r="C887" s="279"/>
      <c r="D887" s="279"/>
      <c r="E887" s="279"/>
      <c r="F887" s="279"/>
      <c r="G887" s="279"/>
      <c r="H887" s="3"/>
      <c r="I887" s="3"/>
      <c r="J887" s="112"/>
    </row>
    <row r="888" spans="1:10" ht="17.25">
      <c r="A888" s="279" t="s">
        <v>1</v>
      </c>
      <c r="B888" s="279"/>
      <c r="C888" s="279"/>
      <c r="D888" s="279"/>
      <c r="E888" s="279"/>
      <c r="F888" s="279"/>
      <c r="G888" s="279"/>
      <c r="H888" s="3"/>
      <c r="I888" s="3"/>
      <c r="J888" s="58"/>
    </row>
    <row r="889" spans="1:10" ht="15.75">
      <c r="A889" s="279" t="s">
        <v>2</v>
      </c>
      <c r="B889" s="279"/>
      <c r="C889" s="279"/>
      <c r="D889" s="279"/>
      <c r="E889" s="279"/>
      <c r="F889" s="279"/>
      <c r="G889" s="279"/>
      <c r="H889" s="3"/>
      <c r="I889" s="3"/>
      <c r="J889" s="59"/>
    </row>
    <row r="890" spans="1:10" ht="15.75">
      <c r="A890" s="279" t="s">
        <v>4</v>
      </c>
      <c r="B890" s="279"/>
      <c r="C890" s="279"/>
      <c r="D890" s="279"/>
      <c r="E890" s="279"/>
      <c r="F890" s="279"/>
      <c r="G890" s="279"/>
      <c r="H890" s="3"/>
      <c r="I890" s="3"/>
      <c r="J890" s="59"/>
    </row>
    <row r="891" spans="1:10" ht="15.75" customHeight="1">
      <c r="A891" s="280" t="s">
        <v>6</v>
      </c>
      <c r="B891" s="280"/>
      <c r="C891" s="280"/>
      <c r="D891" s="280"/>
      <c r="E891" s="280"/>
      <c r="F891" s="280"/>
      <c r="G891" s="280"/>
      <c r="H891" s="3"/>
      <c r="I891" s="3"/>
      <c r="J891" s="59"/>
    </row>
    <row r="892" spans="1:10" ht="27.75">
      <c r="A892" s="9"/>
      <c r="B892" s="9"/>
      <c r="C892" s="281" t="s">
        <v>388</v>
      </c>
      <c r="D892" s="281"/>
      <c r="E892" s="281"/>
      <c r="F892" s="281"/>
      <c r="G892" s="281"/>
      <c r="H892" s="3"/>
      <c r="I892" s="3"/>
      <c r="J892" s="59"/>
    </row>
    <row r="893" spans="1:10" ht="15.75">
      <c r="A893" s="11" t="s">
        <v>358</v>
      </c>
      <c r="B893" s="12"/>
      <c r="C893" s="13"/>
      <c r="D893" s="286"/>
      <c r="E893" s="286"/>
      <c r="F893" s="286"/>
      <c r="G893" s="286"/>
      <c r="H893" s="15"/>
      <c r="I893" s="15"/>
      <c r="J893" s="59"/>
    </row>
    <row r="894" spans="1:10" ht="15.75">
      <c r="A894" s="11" t="s">
        <v>623</v>
      </c>
      <c r="B894" s="11"/>
      <c r="C894" s="11"/>
      <c r="D894" s="11"/>
      <c r="E894" s="16"/>
      <c r="F894" s="11"/>
      <c r="G894" s="16"/>
      <c r="H894" s="20" t="s">
        <v>161</v>
      </c>
      <c r="I894" s="20"/>
      <c r="J894" s="62"/>
    </row>
    <row r="895" spans="1:10" ht="15.75">
      <c r="A895" s="11" t="s">
        <v>11</v>
      </c>
      <c r="B895" s="289" t="s">
        <v>641</v>
      </c>
      <c r="C895" s="289"/>
      <c r="D895" s="289"/>
      <c r="E895" s="289"/>
      <c r="F895" s="18"/>
      <c r="G895" s="19" t="s">
        <v>13</v>
      </c>
      <c r="H895" s="3"/>
      <c r="I895" s="3"/>
      <c r="J895" s="59"/>
    </row>
    <row r="896" spans="1:10" ht="15.75">
      <c r="A896" s="21" t="s">
        <v>14</v>
      </c>
      <c r="B896" s="21" t="s">
        <v>16</v>
      </c>
      <c r="C896" s="21" t="s">
        <v>17</v>
      </c>
      <c r="D896" s="22" t="s">
        <v>18</v>
      </c>
      <c r="E896" s="23" t="s">
        <v>19</v>
      </c>
      <c r="F896" s="23" t="s">
        <v>20</v>
      </c>
      <c r="G896" s="21" t="s">
        <v>21</v>
      </c>
      <c r="H896" s="3"/>
      <c r="I896" s="3"/>
      <c r="J896" s="59"/>
    </row>
    <row r="897" spans="1:10">
      <c r="A897" s="24">
        <v>1</v>
      </c>
      <c r="B897" s="25" t="s">
        <v>23</v>
      </c>
      <c r="C897" s="26"/>
      <c r="D897" s="27">
        <v>79305</v>
      </c>
      <c r="E897" s="28">
        <f>D897*C897</f>
        <v>0</v>
      </c>
      <c r="F897" s="29">
        <v>0</v>
      </c>
      <c r="G897" s="30">
        <f>E897-E897*F897</f>
        <v>0</v>
      </c>
      <c r="H897" s="31">
        <f>D897/1.08</f>
        <v>73430.555555555547</v>
      </c>
      <c r="I897" s="31"/>
      <c r="J897" s="59">
        <f t="shared" ref="J897:J901" si="192">H897*C897</f>
        <v>0</v>
      </c>
    </row>
    <row r="898" spans="1:10">
      <c r="A898" s="24">
        <v>2</v>
      </c>
      <c r="B898" s="25" t="s">
        <v>25</v>
      </c>
      <c r="C898" s="32"/>
      <c r="D898" s="33">
        <v>128591</v>
      </c>
      <c r="E898" s="28">
        <f t="shared" ref="E898:E901" si="193">D898*C898</f>
        <v>0</v>
      </c>
      <c r="F898" s="29">
        <v>0</v>
      </c>
      <c r="G898" s="30">
        <f t="shared" ref="G898:G907" si="194">E898-E898*F898</f>
        <v>0</v>
      </c>
      <c r="H898" s="31">
        <f t="shared" ref="H898:H906" si="195">D898/1.08</f>
        <v>119065.74074074073</v>
      </c>
      <c r="I898" s="31"/>
      <c r="J898" s="59">
        <f t="shared" si="192"/>
        <v>0</v>
      </c>
    </row>
    <row r="899" spans="1:10">
      <c r="A899" s="24">
        <v>3</v>
      </c>
      <c r="B899" s="25" t="s">
        <v>26</v>
      </c>
      <c r="C899" s="34"/>
      <c r="D899" s="27">
        <v>60043</v>
      </c>
      <c r="E899" s="28">
        <f t="shared" si="193"/>
        <v>0</v>
      </c>
      <c r="F899" s="157">
        <v>0</v>
      </c>
      <c r="G899" s="30">
        <f t="shared" si="194"/>
        <v>0</v>
      </c>
      <c r="H899" s="31">
        <f t="shared" si="195"/>
        <v>55595.370370370365</v>
      </c>
      <c r="I899" s="128"/>
      <c r="J899" s="59">
        <f t="shared" si="192"/>
        <v>0</v>
      </c>
    </row>
    <row r="900" spans="1:10">
      <c r="A900" s="24">
        <v>4</v>
      </c>
      <c r="B900" s="25" t="s">
        <v>27</v>
      </c>
      <c r="C900" s="35"/>
      <c r="D900" s="27">
        <v>115781</v>
      </c>
      <c r="E900" s="28">
        <f t="shared" si="193"/>
        <v>0</v>
      </c>
      <c r="F900" s="157">
        <v>0</v>
      </c>
      <c r="G900" s="30">
        <f t="shared" si="194"/>
        <v>0</v>
      </c>
      <c r="H900" s="31">
        <f t="shared" si="195"/>
        <v>107204.62962962962</v>
      </c>
      <c r="I900" s="31"/>
      <c r="J900" s="59">
        <f t="shared" si="192"/>
        <v>0</v>
      </c>
    </row>
    <row r="901" spans="1:10">
      <c r="A901" s="168">
        <v>5</v>
      </c>
      <c r="B901" s="25" t="s">
        <v>28</v>
      </c>
      <c r="C901" s="37">
        <v>20</v>
      </c>
      <c r="D901" s="27">
        <v>119943</v>
      </c>
      <c r="E901" s="156">
        <f t="shared" si="193"/>
        <v>2398860</v>
      </c>
      <c r="F901" s="157">
        <v>0</v>
      </c>
      <c r="G901" s="30">
        <f t="shared" si="194"/>
        <v>2398860</v>
      </c>
      <c r="H901" s="31">
        <f t="shared" si="195"/>
        <v>111058.33333333333</v>
      </c>
      <c r="I901" s="170"/>
      <c r="J901" s="59">
        <f t="shared" si="192"/>
        <v>2221166.6666666665</v>
      </c>
    </row>
    <row r="902" spans="1:10">
      <c r="A902" s="24">
        <v>6</v>
      </c>
      <c r="B902" s="25" t="s">
        <v>29</v>
      </c>
      <c r="C902" s="26"/>
      <c r="D902" s="27">
        <v>94810</v>
      </c>
      <c r="E902" s="28"/>
      <c r="F902" s="29">
        <v>0</v>
      </c>
      <c r="G902" s="30">
        <f t="shared" si="194"/>
        <v>0</v>
      </c>
      <c r="H902" s="31">
        <f t="shared" si="195"/>
        <v>87787.037037037036</v>
      </c>
      <c r="I902" s="31"/>
      <c r="J902" s="59"/>
    </row>
    <row r="903" spans="1:10">
      <c r="A903" s="24">
        <v>7</v>
      </c>
      <c r="B903" s="25" t="s">
        <v>30</v>
      </c>
      <c r="C903" s="34"/>
      <c r="D903" s="27">
        <v>141396</v>
      </c>
      <c r="E903" s="28">
        <f t="shared" ref="E903:E914" si="196">D903*C903</f>
        <v>0</v>
      </c>
      <c r="F903" s="29">
        <v>0</v>
      </c>
      <c r="G903" s="30">
        <f t="shared" si="194"/>
        <v>0</v>
      </c>
      <c r="H903" s="31">
        <f t="shared" si="195"/>
        <v>130922.22222222222</v>
      </c>
      <c r="I903" s="31"/>
      <c r="J903" s="59">
        <f t="shared" ref="J903:J914" si="197">H903*C903</f>
        <v>0</v>
      </c>
    </row>
    <row r="904" spans="1:10">
      <c r="A904" s="24">
        <v>8</v>
      </c>
      <c r="B904" s="25" t="s">
        <v>31</v>
      </c>
      <c r="C904" s="26"/>
      <c r="D904" s="27">
        <v>232931</v>
      </c>
      <c r="E904" s="28">
        <f t="shared" si="196"/>
        <v>0</v>
      </c>
      <c r="F904" s="29">
        <v>0</v>
      </c>
      <c r="G904" s="30">
        <f t="shared" si="194"/>
        <v>0</v>
      </c>
      <c r="H904" s="31">
        <f t="shared" si="195"/>
        <v>215676.85185185182</v>
      </c>
      <c r="I904" s="31"/>
      <c r="J904" s="59">
        <f t="shared" si="197"/>
        <v>0</v>
      </c>
    </row>
    <row r="905" spans="1:10">
      <c r="A905" s="24">
        <v>9</v>
      </c>
      <c r="B905" s="36" t="s">
        <v>32</v>
      </c>
      <c r="C905" s="26"/>
      <c r="D905" s="27">
        <v>101534</v>
      </c>
      <c r="E905" s="28">
        <f t="shared" si="196"/>
        <v>0</v>
      </c>
      <c r="F905" s="29">
        <v>0</v>
      </c>
      <c r="G905" s="30">
        <f t="shared" si="194"/>
        <v>0</v>
      </c>
      <c r="H905" s="31">
        <f t="shared" si="195"/>
        <v>94012.962962962964</v>
      </c>
      <c r="I905" s="31"/>
      <c r="J905" s="59">
        <f t="shared" si="197"/>
        <v>0</v>
      </c>
    </row>
    <row r="906" spans="1:10">
      <c r="A906" s="24">
        <v>10</v>
      </c>
      <c r="B906" s="36" t="s">
        <v>33</v>
      </c>
      <c r="C906" s="37"/>
      <c r="D906" s="33">
        <v>110148</v>
      </c>
      <c r="E906" s="28">
        <f t="shared" si="196"/>
        <v>0</v>
      </c>
      <c r="F906" s="29">
        <v>0</v>
      </c>
      <c r="G906" s="30">
        <f t="shared" si="194"/>
        <v>0</v>
      </c>
      <c r="H906" s="31">
        <f t="shared" si="195"/>
        <v>101988.88888888888</v>
      </c>
      <c r="I906" s="31"/>
      <c r="J906" s="59">
        <f t="shared" si="197"/>
        <v>0</v>
      </c>
    </row>
    <row r="907" spans="1:10">
      <c r="A907" s="168">
        <v>11</v>
      </c>
      <c r="B907" s="25" t="s">
        <v>34</v>
      </c>
      <c r="C907" s="37"/>
      <c r="D907" s="27">
        <v>54198</v>
      </c>
      <c r="E907" s="156">
        <f t="shared" si="196"/>
        <v>0</v>
      </c>
      <c r="F907" s="124">
        <v>0.1</v>
      </c>
      <c r="G907" s="30">
        <f t="shared" si="194"/>
        <v>0</v>
      </c>
      <c r="H907" s="31">
        <f>D907/1.08*0.9</f>
        <v>45165</v>
      </c>
      <c r="I907" s="170"/>
      <c r="J907" s="59">
        <f t="shared" si="197"/>
        <v>0</v>
      </c>
    </row>
    <row r="908" spans="1:10">
      <c r="A908" s="24">
        <v>12</v>
      </c>
      <c r="B908" s="25" t="s">
        <v>35</v>
      </c>
      <c r="C908" s="37"/>
      <c r="D908" s="27">
        <v>49680</v>
      </c>
      <c r="E908" s="28">
        <f t="shared" si="196"/>
        <v>0</v>
      </c>
      <c r="F908" s="124">
        <v>0.1</v>
      </c>
      <c r="G908" s="30"/>
      <c r="H908" s="169">
        <f>D908/1.08*0.9</f>
        <v>41400</v>
      </c>
      <c r="I908" s="128"/>
      <c r="J908" s="59">
        <f t="shared" si="197"/>
        <v>0</v>
      </c>
    </row>
    <row r="909" spans="1:10">
      <c r="A909" s="24">
        <v>13</v>
      </c>
      <c r="B909" s="25" t="s">
        <v>36</v>
      </c>
      <c r="C909" s="37"/>
      <c r="D909" s="38">
        <v>64152</v>
      </c>
      <c r="E909" s="28">
        <f t="shared" si="196"/>
        <v>0</v>
      </c>
      <c r="F909" s="29">
        <v>0</v>
      </c>
      <c r="G909" s="30">
        <f t="shared" ref="G909:G914" si="198">E909-E909*F909</f>
        <v>0</v>
      </c>
      <c r="H909" s="31">
        <f t="shared" ref="H909:H914" si="199">D909/1.08</f>
        <v>59399.999999999993</v>
      </c>
      <c r="I909" s="31"/>
      <c r="J909" s="59">
        <f t="shared" si="197"/>
        <v>0</v>
      </c>
    </row>
    <row r="910" spans="1:10">
      <c r="A910" s="24">
        <v>14</v>
      </c>
      <c r="B910" s="25" t="s">
        <v>37</v>
      </c>
      <c r="C910" s="37"/>
      <c r="D910" s="38">
        <v>65934</v>
      </c>
      <c r="E910" s="28">
        <f t="shared" si="196"/>
        <v>0</v>
      </c>
      <c r="F910" s="29">
        <v>0</v>
      </c>
      <c r="G910" s="30">
        <f t="shared" si="198"/>
        <v>0</v>
      </c>
      <c r="H910" s="31">
        <f t="shared" si="199"/>
        <v>61049.999999999993</v>
      </c>
      <c r="I910" s="31"/>
      <c r="J910" s="59">
        <f t="shared" si="197"/>
        <v>0</v>
      </c>
    </row>
    <row r="911" spans="1:10">
      <c r="A911" s="24">
        <v>15</v>
      </c>
      <c r="B911" s="25" t="s">
        <v>38</v>
      </c>
      <c r="C911" s="37"/>
      <c r="D911" s="38">
        <v>76626</v>
      </c>
      <c r="E911" s="28">
        <f t="shared" si="196"/>
        <v>0</v>
      </c>
      <c r="F911" s="29">
        <v>0</v>
      </c>
      <c r="G911" s="30">
        <f t="shared" si="198"/>
        <v>0</v>
      </c>
      <c r="H911" s="31">
        <f t="shared" si="199"/>
        <v>70950</v>
      </c>
      <c r="I911" s="31"/>
      <c r="J911" s="59">
        <f t="shared" si="197"/>
        <v>0</v>
      </c>
    </row>
    <row r="912" spans="1:10">
      <c r="A912" s="24">
        <v>16</v>
      </c>
      <c r="B912" s="25" t="s">
        <v>39</v>
      </c>
      <c r="C912" s="37"/>
      <c r="D912" s="38">
        <v>80190</v>
      </c>
      <c r="E912" s="28">
        <f t="shared" si="196"/>
        <v>0</v>
      </c>
      <c r="F912" s="29">
        <v>0</v>
      </c>
      <c r="G912" s="30">
        <f t="shared" si="198"/>
        <v>0</v>
      </c>
      <c r="H912" s="31">
        <f t="shared" si="199"/>
        <v>74250</v>
      </c>
      <c r="I912" s="31"/>
      <c r="J912" s="59">
        <f t="shared" si="197"/>
        <v>0</v>
      </c>
    </row>
    <row r="913" spans="1:10">
      <c r="A913" s="24">
        <v>17</v>
      </c>
      <c r="B913" s="25" t="s">
        <v>40</v>
      </c>
      <c r="C913" s="37"/>
      <c r="D913" s="38">
        <v>113832</v>
      </c>
      <c r="E913" s="28">
        <f t="shared" si="196"/>
        <v>0</v>
      </c>
      <c r="F913" s="29">
        <v>0</v>
      </c>
      <c r="G913" s="30">
        <f t="shared" si="198"/>
        <v>0</v>
      </c>
      <c r="H913" s="31">
        <f t="shared" si="199"/>
        <v>105400</v>
      </c>
      <c r="I913" s="31"/>
      <c r="J913" s="59">
        <f t="shared" si="197"/>
        <v>0</v>
      </c>
    </row>
    <row r="914" spans="1:10">
      <c r="A914" s="24">
        <v>18</v>
      </c>
      <c r="B914" s="25" t="s">
        <v>41</v>
      </c>
      <c r="C914" s="37"/>
      <c r="D914" s="39">
        <v>98010</v>
      </c>
      <c r="E914" s="28">
        <f t="shared" si="196"/>
        <v>0</v>
      </c>
      <c r="F914" s="29">
        <v>0</v>
      </c>
      <c r="G914" s="30">
        <f t="shared" si="198"/>
        <v>0</v>
      </c>
      <c r="H914" s="31">
        <f t="shared" si="199"/>
        <v>90750</v>
      </c>
      <c r="I914" s="31"/>
      <c r="J914" s="59">
        <f t="shared" si="197"/>
        <v>0</v>
      </c>
    </row>
    <row r="915" spans="1:10" ht="17.25">
      <c r="A915" s="40"/>
      <c r="B915" s="41" t="s">
        <v>42</v>
      </c>
      <c r="C915" s="42">
        <f>SUM(C897:C914)</f>
        <v>20</v>
      </c>
      <c r="D915" s="42"/>
      <c r="E915" s="43">
        <f>SUM(E897:E914)</f>
        <v>2398860</v>
      </c>
      <c r="F915" s="43"/>
      <c r="G915" s="44">
        <f>SUM(G897:G914)</f>
        <v>2398860</v>
      </c>
      <c r="H915" s="45"/>
      <c r="I915" s="45"/>
      <c r="J915" s="64">
        <f>SUM(J897:J914)</f>
        <v>2221166.6666666665</v>
      </c>
    </row>
    <row r="916" spans="1:10" ht="31.5">
      <c r="A916" s="46"/>
      <c r="B916" s="47"/>
      <c r="C916" s="48"/>
      <c r="D916" s="48"/>
      <c r="E916" s="49"/>
      <c r="F916" s="49"/>
      <c r="G916" s="50"/>
      <c r="H916" s="51"/>
      <c r="I916" s="51"/>
      <c r="J916" s="65">
        <f>J915*0.08</f>
        <v>177693.33333333331</v>
      </c>
    </row>
    <row r="917" spans="1:10" ht="18">
      <c r="A917" s="283" t="s">
        <v>43</v>
      </c>
      <c r="B917" s="283"/>
      <c r="C917" s="284" t="s">
        <v>44</v>
      </c>
      <c r="D917" s="284"/>
      <c r="E917" s="54"/>
      <c r="F917" s="54"/>
      <c r="G917" s="55" t="s">
        <v>45</v>
      </c>
      <c r="H917" s="56"/>
      <c r="I917" s="56"/>
      <c r="J917" s="66">
        <f>SUM(J915:J916)</f>
        <v>2398860</v>
      </c>
    </row>
    <row r="919" spans="1:10">
      <c r="B919" s="132" t="s">
        <v>625</v>
      </c>
      <c r="C919" s="132" t="s">
        <v>626</v>
      </c>
      <c r="D919" s="131"/>
      <c r="E919" s="131"/>
      <c r="F919" s="132" t="s">
        <v>512</v>
      </c>
    </row>
    <row r="920" spans="1:10">
      <c r="B920" s="132" t="s">
        <v>627</v>
      </c>
      <c r="C920" s="132" t="s">
        <v>626</v>
      </c>
      <c r="D920" s="131"/>
      <c r="E920" s="131"/>
      <c r="F920" s="132" t="s">
        <v>512</v>
      </c>
    </row>
    <row r="926" spans="1:10" ht="15.75">
      <c r="A926" s="279" t="s">
        <v>0</v>
      </c>
      <c r="B926" s="279"/>
      <c r="C926" s="279"/>
      <c r="D926" s="279"/>
      <c r="E926" s="279"/>
      <c r="F926" s="279"/>
      <c r="G926" s="279"/>
      <c r="H926" s="3"/>
      <c r="I926" s="3"/>
      <c r="J926" s="112"/>
    </row>
    <row r="927" spans="1:10" ht="17.25">
      <c r="A927" s="279" t="s">
        <v>1</v>
      </c>
      <c r="B927" s="279"/>
      <c r="C927" s="279"/>
      <c r="D927" s="279"/>
      <c r="E927" s="279"/>
      <c r="F927" s="279"/>
      <c r="G927" s="279"/>
      <c r="H927" s="3"/>
      <c r="I927" s="3"/>
      <c r="J927" s="58"/>
    </row>
    <row r="928" spans="1:10" ht="15.75">
      <c r="A928" s="279" t="s">
        <v>2</v>
      </c>
      <c r="B928" s="279"/>
      <c r="C928" s="279"/>
      <c r="D928" s="279"/>
      <c r="E928" s="279"/>
      <c r="F928" s="279"/>
      <c r="G928" s="279"/>
      <c r="H928" s="3"/>
      <c r="I928" s="3"/>
      <c r="J928" s="59"/>
    </row>
    <row r="929" spans="1:10" ht="15.75">
      <c r="A929" s="279" t="s">
        <v>4</v>
      </c>
      <c r="B929" s="279"/>
      <c r="C929" s="279"/>
      <c r="D929" s="279"/>
      <c r="E929" s="279"/>
      <c r="F929" s="279"/>
      <c r="G929" s="279"/>
      <c r="H929" s="3"/>
      <c r="I929" s="3"/>
      <c r="J929" s="59"/>
    </row>
    <row r="930" spans="1:10" ht="15.75" customHeight="1">
      <c r="A930" s="280" t="s">
        <v>6</v>
      </c>
      <c r="B930" s="280"/>
      <c r="C930" s="280"/>
      <c r="D930" s="280"/>
      <c r="E930" s="280"/>
      <c r="F930" s="280"/>
      <c r="G930" s="280"/>
      <c r="H930" s="3"/>
      <c r="I930" s="3"/>
      <c r="J930" s="59"/>
    </row>
    <row r="931" spans="1:10" ht="27.75">
      <c r="A931" s="9"/>
      <c r="B931" s="9"/>
      <c r="C931" s="281" t="s">
        <v>388</v>
      </c>
      <c r="D931" s="281"/>
      <c r="E931" s="281"/>
      <c r="F931" s="281"/>
      <c r="G931" s="281"/>
      <c r="H931" s="3"/>
      <c r="I931" s="3"/>
      <c r="J931" s="59"/>
    </row>
    <row r="932" spans="1:10" ht="15.75">
      <c r="A932" s="11" t="s">
        <v>358</v>
      </c>
      <c r="B932" s="12"/>
      <c r="C932" s="13"/>
      <c r="D932" s="286"/>
      <c r="E932" s="286"/>
      <c r="F932" s="286"/>
      <c r="G932" s="286"/>
      <c r="H932" s="15"/>
      <c r="I932" s="15"/>
      <c r="J932" s="59"/>
    </row>
    <row r="933" spans="1:10" ht="15.75">
      <c r="A933" s="11" t="s">
        <v>623</v>
      </c>
      <c r="B933" s="11"/>
      <c r="C933" s="11"/>
      <c r="D933" s="11"/>
      <c r="E933" s="16"/>
      <c r="F933" s="11"/>
      <c r="G933" s="16"/>
      <c r="H933" s="20" t="s">
        <v>161</v>
      </c>
      <c r="I933" s="20"/>
      <c r="J933" s="62"/>
    </row>
    <row r="934" spans="1:10" ht="15.75">
      <c r="A934" s="11" t="s">
        <v>11</v>
      </c>
      <c r="B934" s="289" t="s">
        <v>642</v>
      </c>
      <c r="C934" s="289"/>
      <c r="D934" s="289"/>
      <c r="E934" s="289"/>
      <c r="F934" s="18"/>
      <c r="G934" s="19" t="s">
        <v>13</v>
      </c>
      <c r="H934" s="3"/>
      <c r="I934" s="3"/>
      <c r="J934" s="59"/>
    </row>
    <row r="935" spans="1:10" ht="15.75">
      <c r="A935" s="21" t="s">
        <v>14</v>
      </c>
      <c r="B935" s="21" t="s">
        <v>16</v>
      </c>
      <c r="C935" s="21" t="s">
        <v>17</v>
      </c>
      <c r="D935" s="22" t="s">
        <v>18</v>
      </c>
      <c r="E935" s="23" t="s">
        <v>19</v>
      </c>
      <c r="F935" s="23" t="s">
        <v>20</v>
      </c>
      <c r="G935" s="21" t="s">
        <v>21</v>
      </c>
      <c r="H935" s="3"/>
      <c r="I935" s="3"/>
      <c r="J935" s="59"/>
    </row>
    <row r="936" spans="1:10">
      <c r="A936" s="24">
        <v>1</v>
      </c>
      <c r="B936" s="25" t="s">
        <v>23</v>
      </c>
      <c r="C936" s="26">
        <v>40</v>
      </c>
      <c r="D936" s="27">
        <v>79305</v>
      </c>
      <c r="E936" s="28">
        <f>D936*C936</f>
        <v>3172200</v>
      </c>
      <c r="F936" s="29">
        <v>0</v>
      </c>
      <c r="G936" s="30">
        <f>E936-E936*F936</f>
        <v>3172200</v>
      </c>
      <c r="H936" s="31">
        <f>D936/1.08</f>
        <v>73430.555555555547</v>
      </c>
      <c r="I936" s="31"/>
      <c r="J936" s="59">
        <f t="shared" ref="J936:J940" si="200">H936*C936</f>
        <v>2937222.222222222</v>
      </c>
    </row>
    <row r="937" spans="1:10">
      <c r="A937" s="24">
        <v>2</v>
      </c>
      <c r="B937" s="25" t="s">
        <v>25</v>
      </c>
      <c r="C937" s="32"/>
      <c r="D937" s="33">
        <v>128591</v>
      </c>
      <c r="E937" s="28">
        <f t="shared" ref="E937:E940" si="201">D937*C937</f>
        <v>0</v>
      </c>
      <c r="F937" s="29">
        <v>0</v>
      </c>
      <c r="G937" s="30">
        <f t="shared" ref="G937:G946" si="202">E937-E937*F937</f>
        <v>0</v>
      </c>
      <c r="H937" s="31">
        <f t="shared" ref="H937:H945" si="203">D937/1.08</f>
        <v>119065.74074074073</v>
      </c>
      <c r="I937" s="31"/>
      <c r="J937" s="59">
        <f t="shared" si="200"/>
        <v>0</v>
      </c>
    </row>
    <row r="938" spans="1:10">
      <c r="A938" s="24">
        <v>3</v>
      </c>
      <c r="B938" s="25" t="s">
        <v>26</v>
      </c>
      <c r="C938" s="34"/>
      <c r="D938" s="27">
        <v>60043</v>
      </c>
      <c r="E938" s="28">
        <f t="shared" si="201"/>
        <v>0</v>
      </c>
      <c r="F938" s="157">
        <v>0</v>
      </c>
      <c r="G938" s="30">
        <f t="shared" si="202"/>
        <v>0</v>
      </c>
      <c r="H938" s="31">
        <f t="shared" si="203"/>
        <v>55595.370370370365</v>
      </c>
      <c r="I938" s="128"/>
      <c r="J938" s="59">
        <f t="shared" si="200"/>
        <v>0</v>
      </c>
    </row>
    <row r="939" spans="1:10">
      <c r="A939" s="24">
        <v>4</v>
      </c>
      <c r="B939" s="25" t="s">
        <v>27</v>
      </c>
      <c r="C939" s="35"/>
      <c r="D939" s="27">
        <v>115781</v>
      </c>
      <c r="E939" s="28">
        <f t="shared" si="201"/>
        <v>0</v>
      </c>
      <c r="F939" s="157">
        <v>0</v>
      </c>
      <c r="G939" s="30">
        <f t="shared" si="202"/>
        <v>0</v>
      </c>
      <c r="H939" s="31">
        <f t="shared" si="203"/>
        <v>107204.62962962962</v>
      </c>
      <c r="I939" s="31"/>
      <c r="J939" s="59">
        <f t="shared" si="200"/>
        <v>0</v>
      </c>
    </row>
    <row r="940" spans="1:10">
      <c r="A940" s="168">
        <v>5</v>
      </c>
      <c r="B940" s="25" t="s">
        <v>28</v>
      </c>
      <c r="C940" s="37">
        <v>10</v>
      </c>
      <c r="D940" s="27">
        <v>119943</v>
      </c>
      <c r="E940" s="156">
        <f t="shared" si="201"/>
        <v>1199430</v>
      </c>
      <c r="F940" s="157">
        <v>0</v>
      </c>
      <c r="G940" s="30">
        <f t="shared" si="202"/>
        <v>1199430</v>
      </c>
      <c r="H940" s="31">
        <f t="shared" si="203"/>
        <v>111058.33333333333</v>
      </c>
      <c r="I940" s="170"/>
      <c r="J940" s="59">
        <f t="shared" si="200"/>
        <v>1110583.3333333333</v>
      </c>
    </row>
    <row r="941" spans="1:10">
      <c r="A941" s="24">
        <v>6</v>
      </c>
      <c r="B941" s="25" t="s">
        <v>29</v>
      </c>
      <c r="C941" s="26"/>
      <c r="D941" s="27">
        <v>94810</v>
      </c>
      <c r="E941" s="28"/>
      <c r="F941" s="29">
        <v>0</v>
      </c>
      <c r="G941" s="30">
        <f t="shared" si="202"/>
        <v>0</v>
      </c>
      <c r="H941" s="31">
        <f t="shared" si="203"/>
        <v>87787.037037037036</v>
      </c>
      <c r="I941" s="31"/>
      <c r="J941" s="59"/>
    </row>
    <row r="942" spans="1:10">
      <c r="A942" s="24">
        <v>7</v>
      </c>
      <c r="B942" s="25" t="s">
        <v>30</v>
      </c>
      <c r="C942" s="34"/>
      <c r="D942" s="27">
        <v>141396</v>
      </c>
      <c r="E942" s="28">
        <f t="shared" ref="E942:E953" si="204">D942*C942</f>
        <v>0</v>
      </c>
      <c r="F942" s="29">
        <v>0</v>
      </c>
      <c r="G942" s="30">
        <f t="shared" si="202"/>
        <v>0</v>
      </c>
      <c r="H942" s="31">
        <f t="shared" si="203"/>
        <v>130922.22222222222</v>
      </c>
      <c r="I942" s="31"/>
      <c r="J942" s="59">
        <f t="shared" ref="J942:J953" si="205">H942*C942</f>
        <v>0</v>
      </c>
    </row>
    <row r="943" spans="1:10">
      <c r="A943" s="24">
        <v>8</v>
      </c>
      <c r="B943" s="25" t="s">
        <v>31</v>
      </c>
      <c r="C943" s="26"/>
      <c r="D943" s="27">
        <v>232931</v>
      </c>
      <c r="E943" s="28">
        <f t="shared" si="204"/>
        <v>0</v>
      </c>
      <c r="F943" s="29">
        <v>0</v>
      </c>
      <c r="G943" s="30">
        <f t="shared" si="202"/>
        <v>0</v>
      </c>
      <c r="H943" s="31">
        <f t="shared" si="203"/>
        <v>215676.85185185182</v>
      </c>
      <c r="I943" s="31"/>
      <c r="J943" s="59">
        <f t="shared" si="205"/>
        <v>0</v>
      </c>
    </row>
    <row r="944" spans="1:10">
      <c r="A944" s="24">
        <v>9</v>
      </c>
      <c r="B944" s="36" t="s">
        <v>32</v>
      </c>
      <c r="C944" s="26"/>
      <c r="D944" s="27">
        <v>101534</v>
      </c>
      <c r="E944" s="28">
        <f t="shared" si="204"/>
        <v>0</v>
      </c>
      <c r="F944" s="29">
        <v>0</v>
      </c>
      <c r="G944" s="30">
        <f t="shared" si="202"/>
        <v>0</v>
      </c>
      <c r="H944" s="31">
        <f t="shared" si="203"/>
        <v>94012.962962962964</v>
      </c>
      <c r="I944" s="31"/>
      <c r="J944" s="59">
        <f t="shared" si="205"/>
        <v>0</v>
      </c>
    </row>
    <row r="945" spans="1:10">
      <c r="A945" s="24">
        <v>10</v>
      </c>
      <c r="B945" s="36" t="s">
        <v>33</v>
      </c>
      <c r="C945" s="37"/>
      <c r="D945" s="33">
        <v>110148</v>
      </c>
      <c r="E945" s="28">
        <f t="shared" si="204"/>
        <v>0</v>
      </c>
      <c r="F945" s="29">
        <v>0</v>
      </c>
      <c r="G945" s="30">
        <f t="shared" si="202"/>
        <v>0</v>
      </c>
      <c r="H945" s="31">
        <f t="shared" si="203"/>
        <v>101988.88888888888</v>
      </c>
      <c r="I945" s="31"/>
      <c r="J945" s="59">
        <f t="shared" si="205"/>
        <v>0</v>
      </c>
    </row>
    <row r="946" spans="1:10">
      <c r="A946" s="168">
        <v>11</v>
      </c>
      <c r="B946" s="25" t="s">
        <v>34</v>
      </c>
      <c r="C946" s="37"/>
      <c r="D946" s="27">
        <v>54198</v>
      </c>
      <c r="E946" s="156">
        <f t="shared" si="204"/>
        <v>0</v>
      </c>
      <c r="F946" s="124">
        <v>0.1</v>
      </c>
      <c r="G946" s="30">
        <f t="shared" si="202"/>
        <v>0</v>
      </c>
      <c r="H946" s="31">
        <f>D946/1.08*0.9</f>
        <v>45165</v>
      </c>
      <c r="I946" s="170"/>
      <c r="J946" s="59">
        <f t="shared" si="205"/>
        <v>0</v>
      </c>
    </row>
    <row r="947" spans="1:10">
      <c r="A947" s="24">
        <v>12</v>
      </c>
      <c r="B947" s="25" t="s">
        <v>35</v>
      </c>
      <c r="C947" s="37"/>
      <c r="D947" s="27">
        <v>49680</v>
      </c>
      <c r="E947" s="28">
        <f t="shared" si="204"/>
        <v>0</v>
      </c>
      <c r="F947" s="124">
        <v>0.1</v>
      </c>
      <c r="G947" s="30"/>
      <c r="H947" s="169">
        <f>D947/1.08*0.9</f>
        <v>41400</v>
      </c>
      <c r="I947" s="128"/>
      <c r="J947" s="59">
        <f t="shared" si="205"/>
        <v>0</v>
      </c>
    </row>
    <row r="948" spans="1:10">
      <c r="A948" s="24">
        <v>13</v>
      </c>
      <c r="B948" s="25" t="s">
        <v>36</v>
      </c>
      <c r="C948" s="37"/>
      <c r="D948" s="38">
        <v>64152</v>
      </c>
      <c r="E948" s="28">
        <f t="shared" si="204"/>
        <v>0</v>
      </c>
      <c r="F948" s="29">
        <v>0</v>
      </c>
      <c r="G948" s="30">
        <f t="shared" ref="G948:G953" si="206">E948-E948*F948</f>
        <v>0</v>
      </c>
      <c r="H948" s="31">
        <f t="shared" ref="H948:H953" si="207">D948/1.08</f>
        <v>59399.999999999993</v>
      </c>
      <c r="I948" s="31"/>
      <c r="J948" s="59">
        <f t="shared" si="205"/>
        <v>0</v>
      </c>
    </row>
    <row r="949" spans="1:10">
      <c r="A949" s="24">
        <v>14</v>
      </c>
      <c r="B949" s="25" t="s">
        <v>37</v>
      </c>
      <c r="C949" s="37"/>
      <c r="D949" s="38">
        <v>65934</v>
      </c>
      <c r="E949" s="28">
        <f t="shared" si="204"/>
        <v>0</v>
      </c>
      <c r="F949" s="29">
        <v>0</v>
      </c>
      <c r="G949" s="30">
        <f t="shared" si="206"/>
        <v>0</v>
      </c>
      <c r="H949" s="31">
        <f t="shared" si="207"/>
        <v>61049.999999999993</v>
      </c>
      <c r="I949" s="31"/>
      <c r="J949" s="59">
        <f t="shared" si="205"/>
        <v>0</v>
      </c>
    </row>
    <row r="950" spans="1:10">
      <c r="A950" s="24">
        <v>15</v>
      </c>
      <c r="B950" s="25" t="s">
        <v>38</v>
      </c>
      <c r="C950" s="37"/>
      <c r="D950" s="38">
        <v>76626</v>
      </c>
      <c r="E950" s="28">
        <f t="shared" si="204"/>
        <v>0</v>
      </c>
      <c r="F950" s="29">
        <v>0</v>
      </c>
      <c r="G950" s="30">
        <f t="shared" si="206"/>
        <v>0</v>
      </c>
      <c r="H950" s="31">
        <f t="shared" si="207"/>
        <v>70950</v>
      </c>
      <c r="I950" s="31"/>
      <c r="J950" s="59">
        <f t="shared" si="205"/>
        <v>0</v>
      </c>
    </row>
    <row r="951" spans="1:10">
      <c r="A951" s="24">
        <v>16</v>
      </c>
      <c r="B951" s="25" t="s">
        <v>39</v>
      </c>
      <c r="C951" s="37"/>
      <c r="D951" s="38">
        <v>80190</v>
      </c>
      <c r="E951" s="28">
        <f t="shared" si="204"/>
        <v>0</v>
      </c>
      <c r="F951" s="29">
        <v>0</v>
      </c>
      <c r="G951" s="30">
        <f t="shared" si="206"/>
        <v>0</v>
      </c>
      <c r="H951" s="31">
        <f t="shared" si="207"/>
        <v>74250</v>
      </c>
      <c r="I951" s="31"/>
      <c r="J951" s="59">
        <f t="shared" si="205"/>
        <v>0</v>
      </c>
    </row>
    <row r="952" spans="1:10">
      <c r="A952" s="24">
        <v>17</v>
      </c>
      <c r="B952" s="25" t="s">
        <v>40</v>
      </c>
      <c r="C952" s="37"/>
      <c r="D952" s="38">
        <v>113832</v>
      </c>
      <c r="E952" s="28">
        <f t="shared" si="204"/>
        <v>0</v>
      </c>
      <c r="F952" s="29">
        <v>0</v>
      </c>
      <c r="G952" s="30">
        <f t="shared" si="206"/>
        <v>0</v>
      </c>
      <c r="H952" s="31">
        <f t="shared" si="207"/>
        <v>105400</v>
      </c>
      <c r="I952" s="31"/>
      <c r="J952" s="59">
        <f t="shared" si="205"/>
        <v>0</v>
      </c>
    </row>
    <row r="953" spans="1:10">
      <c r="A953" s="24">
        <v>18</v>
      </c>
      <c r="B953" s="25" t="s">
        <v>41</v>
      </c>
      <c r="C953" s="37"/>
      <c r="D953" s="39">
        <v>98010</v>
      </c>
      <c r="E953" s="28">
        <f t="shared" si="204"/>
        <v>0</v>
      </c>
      <c r="F953" s="29">
        <v>0</v>
      </c>
      <c r="G953" s="30">
        <f t="shared" si="206"/>
        <v>0</v>
      </c>
      <c r="H953" s="31">
        <f t="shared" si="207"/>
        <v>90750</v>
      </c>
      <c r="I953" s="31"/>
      <c r="J953" s="59">
        <f t="shared" si="205"/>
        <v>0</v>
      </c>
    </row>
    <row r="954" spans="1:10" ht="17.25">
      <c r="A954" s="40"/>
      <c r="B954" s="41" t="s">
        <v>42</v>
      </c>
      <c r="C954" s="42">
        <f>SUM(C936:C953)</f>
        <v>50</v>
      </c>
      <c r="D954" s="42"/>
      <c r="E954" s="43">
        <f>SUM(E936:E953)</f>
        <v>4371630</v>
      </c>
      <c r="F954" s="43"/>
      <c r="G954" s="44">
        <f>SUM(G936:G953)</f>
        <v>4371630</v>
      </c>
      <c r="H954" s="45"/>
      <c r="I954" s="45"/>
      <c r="J954" s="64">
        <f>SUM(J936:J953)</f>
        <v>4047805.555555555</v>
      </c>
    </row>
    <row r="955" spans="1:10" ht="31.5">
      <c r="A955" s="46"/>
      <c r="B955" s="47"/>
      <c r="C955" s="48"/>
      <c r="D955" s="48"/>
      <c r="E955" s="49"/>
      <c r="F955" s="49"/>
      <c r="G955" s="50"/>
      <c r="H955" s="51"/>
      <c r="I955" s="51"/>
      <c r="J955" s="65">
        <f>J954*0.08</f>
        <v>323824.44444444444</v>
      </c>
    </row>
    <row r="956" spans="1:10" ht="18">
      <c r="A956" s="283" t="s">
        <v>43</v>
      </c>
      <c r="B956" s="283"/>
      <c r="C956" s="284" t="s">
        <v>44</v>
      </c>
      <c r="D956" s="284"/>
      <c r="E956" s="54"/>
      <c r="F956" s="54"/>
      <c r="G956" s="55" t="s">
        <v>45</v>
      </c>
      <c r="H956" s="56"/>
      <c r="I956" s="56"/>
      <c r="J956" s="66">
        <f>SUM(J954:J955)</f>
        <v>4371629.9999999991</v>
      </c>
    </row>
    <row r="958" spans="1:10">
      <c r="B958" s="132" t="s">
        <v>625</v>
      </c>
      <c r="C958" s="132" t="s">
        <v>626</v>
      </c>
      <c r="D958" s="131"/>
      <c r="E958" s="131"/>
      <c r="F958" s="132" t="s">
        <v>512</v>
      </c>
    </row>
    <row r="959" spans="1:10">
      <c r="B959" s="132" t="s">
        <v>627</v>
      </c>
      <c r="C959" s="132" t="s">
        <v>626</v>
      </c>
      <c r="D959" s="131"/>
      <c r="E959" s="131"/>
      <c r="F959" s="132" t="s">
        <v>512</v>
      </c>
    </row>
    <row r="963" spans="1:10" ht="15.75">
      <c r="A963" s="279" t="s">
        <v>0</v>
      </c>
      <c r="B963" s="279"/>
      <c r="C963" s="279"/>
      <c r="D963" s="279"/>
      <c r="E963" s="279"/>
      <c r="F963" s="279"/>
      <c r="G963" s="279"/>
      <c r="H963" s="3"/>
      <c r="I963" s="3"/>
      <c r="J963" s="112"/>
    </row>
    <row r="964" spans="1:10" ht="17.25">
      <c r="A964" s="279" t="s">
        <v>1</v>
      </c>
      <c r="B964" s="279"/>
      <c r="C964" s="279"/>
      <c r="D964" s="279"/>
      <c r="E964" s="279"/>
      <c r="F964" s="279"/>
      <c r="G964" s="279"/>
      <c r="H964" s="3"/>
      <c r="I964" s="3"/>
      <c r="J964" s="58"/>
    </row>
    <row r="965" spans="1:10" ht="15.75">
      <c r="A965" s="279" t="s">
        <v>2</v>
      </c>
      <c r="B965" s="279"/>
      <c r="C965" s="279"/>
      <c r="D965" s="279"/>
      <c r="E965" s="279"/>
      <c r="F965" s="279"/>
      <c r="G965" s="279"/>
      <c r="H965" s="3"/>
      <c r="I965" s="3"/>
      <c r="J965" s="59"/>
    </row>
    <row r="966" spans="1:10" ht="15.75">
      <c r="A966" s="279" t="s">
        <v>4</v>
      </c>
      <c r="B966" s="279"/>
      <c r="C966" s="279"/>
      <c r="D966" s="279"/>
      <c r="E966" s="279"/>
      <c r="F966" s="279"/>
      <c r="G966" s="279"/>
      <c r="H966" s="3"/>
      <c r="I966" s="3"/>
      <c r="J966" s="59"/>
    </row>
    <row r="967" spans="1:10" ht="15.75" customHeight="1">
      <c r="A967" s="280" t="s">
        <v>6</v>
      </c>
      <c r="B967" s="280"/>
      <c r="C967" s="280"/>
      <c r="D967" s="280"/>
      <c r="E967" s="280"/>
      <c r="F967" s="280"/>
      <c r="G967" s="280"/>
      <c r="H967" s="3"/>
      <c r="I967" s="3"/>
      <c r="J967" s="59"/>
    </row>
    <row r="968" spans="1:10" ht="27.75">
      <c r="A968" s="9"/>
      <c r="B968" s="9"/>
      <c r="C968" s="281" t="s">
        <v>388</v>
      </c>
      <c r="D968" s="281"/>
      <c r="E968" s="281"/>
      <c r="F968" s="281"/>
      <c r="G968" s="281"/>
      <c r="H968" s="3"/>
      <c r="I968" s="3"/>
      <c r="J968" s="59"/>
    </row>
    <row r="969" spans="1:10" ht="15.75">
      <c r="A969" s="11" t="s">
        <v>358</v>
      </c>
      <c r="B969" s="12"/>
      <c r="C969" s="13"/>
      <c r="D969" s="286"/>
      <c r="E969" s="286"/>
      <c r="F969" s="286"/>
      <c r="G969" s="286"/>
      <c r="H969" s="15"/>
      <c r="I969" s="15"/>
      <c r="J969" s="59"/>
    </row>
    <row r="970" spans="1:10" ht="15.75">
      <c r="A970" s="11" t="s">
        <v>623</v>
      </c>
      <c r="B970" s="11"/>
      <c r="C970" s="11"/>
      <c r="D970" s="11"/>
      <c r="E970" s="16"/>
      <c r="F970" s="11"/>
      <c r="G970" s="16"/>
      <c r="H970" s="20" t="s">
        <v>161</v>
      </c>
      <c r="I970" s="20"/>
      <c r="J970" s="62"/>
    </row>
    <row r="971" spans="1:10" ht="15.75">
      <c r="A971" s="11" t="s">
        <v>11</v>
      </c>
      <c r="B971" s="289" t="s">
        <v>439</v>
      </c>
      <c r="C971" s="289"/>
      <c r="D971" s="289"/>
      <c r="E971" s="289"/>
      <c r="F971" s="18"/>
      <c r="G971" s="19" t="s">
        <v>13</v>
      </c>
      <c r="H971" s="3"/>
      <c r="I971" s="3"/>
      <c r="J971" s="59"/>
    </row>
    <row r="972" spans="1:10" ht="15.75">
      <c r="A972" s="21" t="s">
        <v>14</v>
      </c>
      <c r="B972" s="21" t="s">
        <v>16</v>
      </c>
      <c r="C972" s="21" t="s">
        <v>17</v>
      </c>
      <c r="D972" s="22" t="s">
        <v>18</v>
      </c>
      <c r="E972" s="23" t="s">
        <v>19</v>
      </c>
      <c r="F972" s="23" t="s">
        <v>20</v>
      </c>
      <c r="G972" s="21" t="s">
        <v>21</v>
      </c>
      <c r="H972" s="3"/>
      <c r="I972" s="3"/>
      <c r="J972" s="59"/>
    </row>
    <row r="973" spans="1:10">
      <c r="A973" s="24">
        <v>1</v>
      </c>
      <c r="B973" s="25" t="s">
        <v>23</v>
      </c>
      <c r="C973" s="26"/>
      <c r="D973" s="27">
        <v>79305</v>
      </c>
      <c r="E973" s="28">
        <f>D973*C973</f>
        <v>0</v>
      </c>
      <c r="F973" s="29">
        <v>0</v>
      </c>
      <c r="G973" s="30">
        <f>E973-E973*F973</f>
        <v>0</v>
      </c>
      <c r="H973" s="31">
        <f>D973/1.08</f>
        <v>73430.555555555547</v>
      </c>
      <c r="I973" s="31"/>
      <c r="J973" s="59">
        <f t="shared" ref="J973:J977" si="208">H973*C973</f>
        <v>0</v>
      </c>
    </row>
    <row r="974" spans="1:10">
      <c r="A974" s="24">
        <v>2</v>
      </c>
      <c r="B974" s="25" t="s">
        <v>25</v>
      </c>
      <c r="C974" s="32"/>
      <c r="D974" s="33">
        <v>128591</v>
      </c>
      <c r="E974" s="28">
        <f t="shared" ref="E974:E977" si="209">D974*C974</f>
        <v>0</v>
      </c>
      <c r="F974" s="29">
        <v>0</v>
      </c>
      <c r="G974" s="30">
        <f t="shared" ref="G974:G983" si="210">E974-E974*F974</f>
        <v>0</v>
      </c>
      <c r="H974" s="31">
        <f t="shared" ref="H974:H982" si="211">D974/1.08</f>
        <v>119065.74074074073</v>
      </c>
      <c r="I974" s="31"/>
      <c r="J974" s="59">
        <f t="shared" si="208"/>
        <v>0</v>
      </c>
    </row>
    <row r="975" spans="1:10">
      <c r="A975" s="24">
        <v>3</v>
      </c>
      <c r="B975" s="25" t="s">
        <v>26</v>
      </c>
      <c r="C975" s="34"/>
      <c r="D975" s="27">
        <v>60043</v>
      </c>
      <c r="E975" s="28">
        <f t="shared" si="209"/>
        <v>0</v>
      </c>
      <c r="F975" s="157">
        <v>0</v>
      </c>
      <c r="G975" s="30">
        <f t="shared" si="210"/>
        <v>0</v>
      </c>
      <c r="H975" s="31">
        <f t="shared" si="211"/>
        <v>55595.370370370365</v>
      </c>
      <c r="I975" s="128"/>
      <c r="J975" s="59">
        <f t="shared" si="208"/>
        <v>0</v>
      </c>
    </row>
    <row r="976" spans="1:10">
      <c r="A976" s="24">
        <v>4</v>
      </c>
      <c r="B976" s="25" t="s">
        <v>27</v>
      </c>
      <c r="C976" s="35"/>
      <c r="D976" s="27">
        <v>115781</v>
      </c>
      <c r="E976" s="28">
        <f t="shared" si="209"/>
        <v>0</v>
      </c>
      <c r="F976" s="157">
        <v>0</v>
      </c>
      <c r="G976" s="30">
        <f t="shared" si="210"/>
        <v>0</v>
      </c>
      <c r="H976" s="31">
        <f t="shared" si="211"/>
        <v>107204.62962962962</v>
      </c>
      <c r="I976" s="31"/>
      <c r="J976" s="59">
        <f t="shared" si="208"/>
        <v>0</v>
      </c>
    </row>
    <row r="977" spans="1:10">
      <c r="A977" s="168">
        <v>5</v>
      </c>
      <c r="B977" s="25" t="s">
        <v>28</v>
      </c>
      <c r="C977" s="37">
        <v>30</v>
      </c>
      <c r="D977" s="27">
        <v>119943</v>
      </c>
      <c r="E977" s="156">
        <f t="shared" si="209"/>
        <v>3598290</v>
      </c>
      <c r="F977" s="157">
        <v>0</v>
      </c>
      <c r="G977" s="30">
        <f t="shared" si="210"/>
        <v>3598290</v>
      </c>
      <c r="H977" s="31">
        <f t="shared" si="211"/>
        <v>111058.33333333333</v>
      </c>
      <c r="I977" s="170"/>
      <c r="J977" s="59">
        <f t="shared" si="208"/>
        <v>3331750</v>
      </c>
    </row>
    <row r="978" spans="1:10">
      <c r="A978" s="24">
        <v>6</v>
      </c>
      <c r="B978" s="25" t="s">
        <v>29</v>
      </c>
      <c r="C978" s="26"/>
      <c r="D978" s="27">
        <v>94810</v>
      </c>
      <c r="E978" s="28"/>
      <c r="F978" s="29">
        <v>0</v>
      </c>
      <c r="G978" s="30">
        <f t="shared" si="210"/>
        <v>0</v>
      </c>
      <c r="H978" s="31">
        <f t="shared" si="211"/>
        <v>87787.037037037036</v>
      </c>
      <c r="I978" s="31"/>
      <c r="J978" s="59"/>
    </row>
    <row r="979" spans="1:10">
      <c r="A979" s="24">
        <v>7</v>
      </c>
      <c r="B979" s="25" t="s">
        <v>30</v>
      </c>
      <c r="C979" s="34">
        <v>10</v>
      </c>
      <c r="D979" s="27">
        <v>141396</v>
      </c>
      <c r="E979" s="28">
        <f t="shared" ref="E979:E990" si="212">D979*C979</f>
        <v>1413960</v>
      </c>
      <c r="F979" s="29">
        <v>0</v>
      </c>
      <c r="G979" s="30">
        <f t="shared" si="210"/>
        <v>1413960</v>
      </c>
      <c r="H979" s="31">
        <f t="shared" si="211"/>
        <v>130922.22222222222</v>
      </c>
      <c r="I979" s="31"/>
      <c r="J979" s="59">
        <f t="shared" ref="J979:J990" si="213">H979*C979</f>
        <v>1309222.2222222222</v>
      </c>
    </row>
    <row r="980" spans="1:10">
      <c r="A980" s="24">
        <v>8</v>
      </c>
      <c r="B980" s="25" t="s">
        <v>31</v>
      </c>
      <c r="C980" s="26"/>
      <c r="D980" s="27">
        <v>232931</v>
      </c>
      <c r="E980" s="28">
        <f t="shared" si="212"/>
        <v>0</v>
      </c>
      <c r="F980" s="29">
        <v>0</v>
      </c>
      <c r="G980" s="30">
        <f t="shared" si="210"/>
        <v>0</v>
      </c>
      <c r="H980" s="31">
        <f t="shared" si="211"/>
        <v>215676.85185185182</v>
      </c>
      <c r="I980" s="31"/>
      <c r="J980" s="59">
        <f t="shared" si="213"/>
        <v>0</v>
      </c>
    </row>
    <row r="981" spans="1:10">
      <c r="A981" s="24">
        <v>9</v>
      </c>
      <c r="B981" s="36" t="s">
        <v>32</v>
      </c>
      <c r="C981" s="26"/>
      <c r="D981" s="27">
        <v>101534</v>
      </c>
      <c r="E981" s="28">
        <f t="shared" si="212"/>
        <v>0</v>
      </c>
      <c r="F981" s="29">
        <v>0</v>
      </c>
      <c r="G981" s="30">
        <f t="shared" si="210"/>
        <v>0</v>
      </c>
      <c r="H981" s="31">
        <f t="shared" si="211"/>
        <v>94012.962962962964</v>
      </c>
      <c r="I981" s="31"/>
      <c r="J981" s="59">
        <f t="shared" si="213"/>
        <v>0</v>
      </c>
    </row>
    <row r="982" spans="1:10">
      <c r="A982" s="24">
        <v>10</v>
      </c>
      <c r="B982" s="36" t="s">
        <v>33</v>
      </c>
      <c r="C982" s="37"/>
      <c r="D982" s="33">
        <v>110148</v>
      </c>
      <c r="E982" s="28">
        <f t="shared" si="212"/>
        <v>0</v>
      </c>
      <c r="F982" s="29">
        <v>0</v>
      </c>
      <c r="G982" s="30">
        <f t="shared" si="210"/>
        <v>0</v>
      </c>
      <c r="H982" s="31">
        <f t="shared" si="211"/>
        <v>101988.88888888888</v>
      </c>
      <c r="I982" s="31"/>
      <c r="J982" s="59">
        <f t="shared" si="213"/>
        <v>0</v>
      </c>
    </row>
    <row r="983" spans="1:10">
      <c r="A983" s="168">
        <v>11</v>
      </c>
      <c r="B983" s="25" t="s">
        <v>34</v>
      </c>
      <c r="C983" s="37"/>
      <c r="D983" s="27">
        <v>54198</v>
      </c>
      <c r="E983" s="156">
        <f t="shared" si="212"/>
        <v>0</v>
      </c>
      <c r="F983" s="124">
        <v>0.1</v>
      </c>
      <c r="G983" s="30">
        <f t="shared" si="210"/>
        <v>0</v>
      </c>
      <c r="H983" s="31">
        <f>D983/1.08*0.9</f>
        <v>45165</v>
      </c>
      <c r="I983" s="170"/>
      <c r="J983" s="59">
        <f t="shared" si="213"/>
        <v>0</v>
      </c>
    </row>
    <row r="984" spans="1:10">
      <c r="A984" s="24">
        <v>12</v>
      </c>
      <c r="B984" s="25" t="s">
        <v>35</v>
      </c>
      <c r="C984" s="37"/>
      <c r="D984" s="27">
        <v>49680</v>
      </c>
      <c r="E984" s="28">
        <f t="shared" si="212"/>
        <v>0</v>
      </c>
      <c r="F984" s="124">
        <v>0.1</v>
      </c>
      <c r="G984" s="30"/>
      <c r="H984" s="169">
        <f>D984/1.08*0.9</f>
        <v>41400</v>
      </c>
      <c r="I984" s="128"/>
      <c r="J984" s="59">
        <f t="shared" si="213"/>
        <v>0</v>
      </c>
    </row>
    <row r="985" spans="1:10">
      <c r="A985" s="24">
        <v>13</v>
      </c>
      <c r="B985" s="25" t="s">
        <v>36</v>
      </c>
      <c r="C985" s="37"/>
      <c r="D985" s="38">
        <v>64152</v>
      </c>
      <c r="E985" s="28">
        <f t="shared" si="212"/>
        <v>0</v>
      </c>
      <c r="F985" s="29">
        <v>0</v>
      </c>
      <c r="G985" s="30">
        <f t="shared" ref="G985:G990" si="214">E985-E985*F985</f>
        <v>0</v>
      </c>
      <c r="H985" s="31">
        <f t="shared" ref="H985:H990" si="215">D985/1.08</f>
        <v>59399.999999999993</v>
      </c>
      <c r="I985" s="31"/>
      <c r="J985" s="59">
        <f t="shared" si="213"/>
        <v>0</v>
      </c>
    </row>
    <row r="986" spans="1:10">
      <c r="A986" s="24">
        <v>14</v>
      </c>
      <c r="B986" s="25" t="s">
        <v>37</v>
      </c>
      <c r="C986" s="37"/>
      <c r="D986" s="38">
        <v>65934</v>
      </c>
      <c r="E986" s="28">
        <f t="shared" si="212"/>
        <v>0</v>
      </c>
      <c r="F986" s="29">
        <v>0</v>
      </c>
      <c r="G986" s="30">
        <f t="shared" si="214"/>
        <v>0</v>
      </c>
      <c r="H986" s="31">
        <f t="shared" si="215"/>
        <v>61049.999999999993</v>
      </c>
      <c r="I986" s="31"/>
      <c r="J986" s="59">
        <f t="shared" si="213"/>
        <v>0</v>
      </c>
    </row>
    <row r="987" spans="1:10">
      <c r="A987" s="24">
        <v>15</v>
      </c>
      <c r="B987" s="25" t="s">
        <v>38</v>
      </c>
      <c r="C987" s="37"/>
      <c r="D987" s="38">
        <v>76626</v>
      </c>
      <c r="E987" s="28">
        <f t="shared" si="212"/>
        <v>0</v>
      </c>
      <c r="F987" s="29">
        <v>0</v>
      </c>
      <c r="G987" s="30">
        <f t="shared" si="214"/>
        <v>0</v>
      </c>
      <c r="H987" s="31">
        <f t="shared" si="215"/>
        <v>70950</v>
      </c>
      <c r="I987" s="31"/>
      <c r="J987" s="59">
        <f t="shared" si="213"/>
        <v>0</v>
      </c>
    </row>
    <row r="988" spans="1:10">
      <c r="A988" s="24">
        <v>16</v>
      </c>
      <c r="B988" s="25" t="s">
        <v>39</v>
      </c>
      <c r="C988" s="37"/>
      <c r="D988" s="38">
        <v>80190</v>
      </c>
      <c r="E988" s="28">
        <f t="shared" si="212"/>
        <v>0</v>
      </c>
      <c r="F988" s="29">
        <v>0</v>
      </c>
      <c r="G988" s="30">
        <f t="shared" si="214"/>
        <v>0</v>
      </c>
      <c r="H988" s="31">
        <f t="shared" si="215"/>
        <v>74250</v>
      </c>
      <c r="I988" s="31"/>
      <c r="J988" s="59">
        <f t="shared" si="213"/>
        <v>0</v>
      </c>
    </row>
    <row r="989" spans="1:10">
      <c r="A989" s="24">
        <v>17</v>
      </c>
      <c r="B989" s="25" t="s">
        <v>40</v>
      </c>
      <c r="C989" s="37"/>
      <c r="D989" s="38">
        <v>113832</v>
      </c>
      <c r="E989" s="28">
        <f t="shared" si="212"/>
        <v>0</v>
      </c>
      <c r="F989" s="29">
        <v>0</v>
      </c>
      <c r="G989" s="30">
        <f t="shared" si="214"/>
        <v>0</v>
      </c>
      <c r="H989" s="31">
        <f t="shared" si="215"/>
        <v>105400</v>
      </c>
      <c r="I989" s="31"/>
      <c r="J989" s="59">
        <f t="shared" si="213"/>
        <v>0</v>
      </c>
    </row>
    <row r="990" spans="1:10">
      <c r="A990" s="24">
        <v>18</v>
      </c>
      <c r="B990" s="25" t="s">
        <v>41</v>
      </c>
      <c r="C990" s="37"/>
      <c r="D990" s="39">
        <v>98010</v>
      </c>
      <c r="E990" s="28">
        <f t="shared" si="212"/>
        <v>0</v>
      </c>
      <c r="F990" s="29">
        <v>0</v>
      </c>
      <c r="G990" s="30">
        <f t="shared" si="214"/>
        <v>0</v>
      </c>
      <c r="H990" s="31">
        <f t="shared" si="215"/>
        <v>90750</v>
      </c>
      <c r="I990" s="31"/>
      <c r="J990" s="59">
        <f t="shared" si="213"/>
        <v>0</v>
      </c>
    </row>
    <row r="991" spans="1:10" ht="17.25">
      <c r="A991" s="40"/>
      <c r="B991" s="41" t="s">
        <v>42</v>
      </c>
      <c r="C991" s="42">
        <f>SUM(C973:C990)</f>
        <v>40</v>
      </c>
      <c r="D991" s="42"/>
      <c r="E991" s="43">
        <f>SUM(E973:E990)</f>
        <v>5012250</v>
      </c>
      <c r="F991" s="43"/>
      <c r="G991" s="44">
        <f>SUM(G973:G990)</f>
        <v>5012250</v>
      </c>
      <c r="H991" s="45"/>
      <c r="I991" s="45"/>
      <c r="J991" s="64">
        <f>SUM(J973:J990)</f>
        <v>4640972.222222222</v>
      </c>
    </row>
    <row r="992" spans="1:10" ht="31.5">
      <c r="A992" s="46"/>
      <c r="B992" s="47"/>
      <c r="C992" s="48"/>
      <c r="D992" s="48"/>
      <c r="E992" s="49"/>
      <c r="F992" s="49"/>
      <c r="G992" s="50"/>
      <c r="H992" s="51"/>
      <c r="I992" s="51"/>
      <c r="J992" s="65">
        <f>J991*0.08</f>
        <v>371277.77777777775</v>
      </c>
    </row>
    <row r="993" spans="1:10" ht="18">
      <c r="A993" s="283" t="s">
        <v>43</v>
      </c>
      <c r="B993" s="283"/>
      <c r="C993" s="284" t="s">
        <v>44</v>
      </c>
      <c r="D993" s="284"/>
      <c r="E993" s="54"/>
      <c r="F993" s="54"/>
      <c r="G993" s="55" t="s">
        <v>45</v>
      </c>
      <c r="H993" s="56"/>
      <c r="I993" s="56"/>
      <c r="J993" s="66">
        <f>SUM(J991:J992)</f>
        <v>5012250</v>
      </c>
    </row>
    <row r="995" spans="1:10">
      <c r="B995" s="132" t="s">
        <v>625</v>
      </c>
      <c r="C995" s="132" t="s">
        <v>626</v>
      </c>
      <c r="D995" s="131"/>
      <c r="E995" s="131"/>
      <c r="F995" s="132" t="s">
        <v>512</v>
      </c>
    </row>
    <row r="996" spans="1:10">
      <c r="B996" s="132" t="s">
        <v>627</v>
      </c>
      <c r="C996" s="132" t="s">
        <v>626</v>
      </c>
      <c r="D996" s="131"/>
      <c r="E996" s="131"/>
      <c r="F996" s="132" t="s">
        <v>512</v>
      </c>
    </row>
    <row r="1000" spans="1:10" ht="15.75">
      <c r="A1000" s="279" t="s">
        <v>0</v>
      </c>
      <c r="B1000" s="279"/>
      <c r="C1000" s="279"/>
      <c r="D1000" s="279"/>
      <c r="E1000" s="279"/>
      <c r="F1000" s="279"/>
      <c r="G1000" s="279"/>
      <c r="H1000" s="3"/>
      <c r="I1000" s="3"/>
      <c r="J1000" s="112"/>
    </row>
    <row r="1001" spans="1:10" ht="17.25">
      <c r="A1001" s="279" t="s">
        <v>1</v>
      </c>
      <c r="B1001" s="279"/>
      <c r="C1001" s="279"/>
      <c r="D1001" s="279"/>
      <c r="E1001" s="279"/>
      <c r="F1001" s="279"/>
      <c r="G1001" s="279"/>
      <c r="H1001" s="3"/>
      <c r="I1001" s="3"/>
      <c r="J1001" s="58"/>
    </row>
    <row r="1002" spans="1:10" ht="15.75">
      <c r="A1002" s="279" t="s">
        <v>2</v>
      </c>
      <c r="B1002" s="279"/>
      <c r="C1002" s="279"/>
      <c r="D1002" s="279"/>
      <c r="E1002" s="279"/>
      <c r="F1002" s="279"/>
      <c r="G1002" s="279"/>
      <c r="H1002" s="3"/>
      <c r="I1002" s="3"/>
      <c r="J1002" s="59"/>
    </row>
    <row r="1003" spans="1:10" ht="15.75">
      <c r="A1003" s="279" t="s">
        <v>4</v>
      </c>
      <c r="B1003" s="279"/>
      <c r="C1003" s="279"/>
      <c r="D1003" s="279"/>
      <c r="E1003" s="279"/>
      <c r="F1003" s="279"/>
      <c r="G1003" s="279"/>
      <c r="H1003" s="3"/>
      <c r="I1003" s="3"/>
      <c r="J1003" s="59"/>
    </row>
    <row r="1004" spans="1:10" ht="15.75" customHeight="1">
      <c r="A1004" s="280" t="s">
        <v>6</v>
      </c>
      <c r="B1004" s="280"/>
      <c r="C1004" s="280"/>
      <c r="D1004" s="280"/>
      <c r="E1004" s="280"/>
      <c r="F1004" s="280"/>
      <c r="G1004" s="280"/>
      <c r="H1004" s="3"/>
      <c r="I1004" s="3"/>
      <c r="J1004" s="59"/>
    </row>
    <row r="1005" spans="1:10" ht="27.75">
      <c r="A1005" s="9"/>
      <c r="B1005" s="9"/>
      <c r="C1005" s="281" t="s">
        <v>388</v>
      </c>
      <c r="D1005" s="281"/>
      <c r="E1005" s="281"/>
      <c r="F1005" s="281"/>
      <c r="G1005" s="281"/>
      <c r="H1005" s="3"/>
      <c r="I1005" s="3"/>
      <c r="J1005" s="59"/>
    </row>
    <row r="1006" spans="1:10" ht="15.75">
      <c r="A1006" s="11" t="s">
        <v>358</v>
      </c>
      <c r="B1006" s="12"/>
      <c r="C1006" s="13"/>
      <c r="D1006" s="286"/>
      <c r="E1006" s="286"/>
      <c r="F1006" s="286"/>
      <c r="G1006" s="286"/>
      <c r="H1006" s="15"/>
      <c r="I1006" s="15"/>
      <c r="J1006" s="59"/>
    </row>
    <row r="1007" spans="1:10" ht="15.75">
      <c r="A1007" s="11" t="s">
        <v>623</v>
      </c>
      <c r="B1007" s="11"/>
      <c r="C1007" s="11"/>
      <c r="D1007" s="11"/>
      <c r="E1007" s="16"/>
      <c r="F1007" s="11"/>
      <c r="G1007" s="16"/>
      <c r="H1007" s="20" t="s">
        <v>161</v>
      </c>
      <c r="I1007" s="20"/>
      <c r="J1007" s="62"/>
    </row>
    <row r="1008" spans="1:10" ht="15.75">
      <c r="A1008" s="11" t="s">
        <v>11</v>
      </c>
      <c r="B1008" s="289" t="s">
        <v>638</v>
      </c>
      <c r="C1008" s="289"/>
      <c r="D1008" s="289"/>
      <c r="E1008" s="289"/>
      <c r="F1008" s="18"/>
      <c r="G1008" s="19" t="s">
        <v>13</v>
      </c>
      <c r="H1008" s="3"/>
      <c r="I1008" s="3"/>
      <c r="J1008" s="59"/>
    </row>
    <row r="1009" spans="1:10" ht="15.75">
      <c r="A1009" s="21" t="s">
        <v>14</v>
      </c>
      <c r="B1009" s="21" t="s">
        <v>16</v>
      </c>
      <c r="C1009" s="21" t="s">
        <v>17</v>
      </c>
      <c r="D1009" s="22" t="s">
        <v>18</v>
      </c>
      <c r="E1009" s="23" t="s">
        <v>19</v>
      </c>
      <c r="F1009" s="23" t="s">
        <v>20</v>
      </c>
      <c r="G1009" s="21" t="s">
        <v>21</v>
      </c>
      <c r="H1009" s="3"/>
      <c r="I1009" s="3"/>
      <c r="J1009" s="59"/>
    </row>
    <row r="1010" spans="1:10">
      <c r="A1010" s="24">
        <v>1</v>
      </c>
      <c r="B1010" s="25" t="s">
        <v>23</v>
      </c>
      <c r="C1010" s="26"/>
      <c r="D1010" s="27">
        <v>79305</v>
      </c>
      <c r="E1010" s="28">
        <f>D1010*C1010</f>
        <v>0</v>
      </c>
      <c r="F1010" s="29">
        <v>0</v>
      </c>
      <c r="G1010" s="30">
        <f>E1010-E1010*F1010</f>
        <v>0</v>
      </c>
      <c r="H1010" s="31">
        <f>D1010/1.08</f>
        <v>73430.555555555547</v>
      </c>
      <c r="I1010" s="31"/>
      <c r="J1010" s="59">
        <f t="shared" ref="J1010:J1014" si="216">H1010*C1010</f>
        <v>0</v>
      </c>
    </row>
    <row r="1011" spans="1:10">
      <c r="A1011" s="24">
        <v>2</v>
      </c>
      <c r="B1011" s="25" t="s">
        <v>25</v>
      </c>
      <c r="C1011" s="32"/>
      <c r="D1011" s="33">
        <v>128591</v>
      </c>
      <c r="E1011" s="28">
        <f t="shared" ref="E1011:E1014" si="217">D1011*C1011</f>
        <v>0</v>
      </c>
      <c r="F1011" s="29">
        <v>0</v>
      </c>
      <c r="G1011" s="30">
        <f t="shared" ref="G1011:G1020" si="218">E1011-E1011*F1011</f>
        <v>0</v>
      </c>
      <c r="H1011" s="31">
        <f t="shared" ref="H1011:H1019" si="219">D1011/1.08</f>
        <v>119065.74074074073</v>
      </c>
      <c r="I1011" s="31"/>
      <c r="J1011" s="59">
        <f t="shared" si="216"/>
        <v>0</v>
      </c>
    </row>
    <row r="1012" spans="1:10">
      <c r="A1012" s="24">
        <v>3</v>
      </c>
      <c r="B1012" s="25" t="s">
        <v>26</v>
      </c>
      <c r="C1012" s="34"/>
      <c r="D1012" s="27">
        <v>60043</v>
      </c>
      <c r="E1012" s="28">
        <f t="shared" si="217"/>
        <v>0</v>
      </c>
      <c r="F1012" s="157">
        <v>0</v>
      </c>
      <c r="G1012" s="30">
        <f t="shared" si="218"/>
        <v>0</v>
      </c>
      <c r="H1012" s="31">
        <f t="shared" si="219"/>
        <v>55595.370370370365</v>
      </c>
      <c r="I1012" s="128"/>
      <c r="J1012" s="59">
        <f t="shared" si="216"/>
        <v>0</v>
      </c>
    </row>
    <row r="1013" spans="1:10">
      <c r="A1013" s="24">
        <v>4</v>
      </c>
      <c r="B1013" s="25" t="s">
        <v>27</v>
      </c>
      <c r="C1013" s="35"/>
      <c r="D1013" s="27">
        <v>115781</v>
      </c>
      <c r="E1013" s="28">
        <f t="shared" si="217"/>
        <v>0</v>
      </c>
      <c r="F1013" s="157">
        <v>0</v>
      </c>
      <c r="G1013" s="30">
        <f t="shared" si="218"/>
        <v>0</v>
      </c>
      <c r="H1013" s="31">
        <f t="shared" si="219"/>
        <v>107204.62962962962</v>
      </c>
      <c r="I1013" s="31"/>
      <c r="J1013" s="59">
        <f t="shared" si="216"/>
        <v>0</v>
      </c>
    </row>
    <row r="1014" spans="1:10">
      <c r="A1014" s="168">
        <v>5</v>
      </c>
      <c r="B1014" s="25" t="s">
        <v>28</v>
      </c>
      <c r="C1014" s="37">
        <v>10</v>
      </c>
      <c r="D1014" s="27">
        <v>119943</v>
      </c>
      <c r="E1014" s="156">
        <f t="shared" si="217"/>
        <v>1199430</v>
      </c>
      <c r="F1014" s="157">
        <v>0</v>
      </c>
      <c r="G1014" s="30">
        <f t="shared" si="218"/>
        <v>1199430</v>
      </c>
      <c r="H1014" s="31">
        <f t="shared" si="219"/>
        <v>111058.33333333333</v>
      </c>
      <c r="I1014" s="170"/>
      <c r="J1014" s="59">
        <f t="shared" si="216"/>
        <v>1110583.3333333333</v>
      </c>
    </row>
    <row r="1015" spans="1:10">
      <c r="A1015" s="24">
        <v>6</v>
      </c>
      <c r="B1015" s="25" t="s">
        <v>29</v>
      </c>
      <c r="C1015" s="26"/>
      <c r="D1015" s="27">
        <v>94810</v>
      </c>
      <c r="E1015" s="28"/>
      <c r="F1015" s="29">
        <v>0</v>
      </c>
      <c r="G1015" s="30">
        <f t="shared" si="218"/>
        <v>0</v>
      </c>
      <c r="H1015" s="31">
        <f t="shared" si="219"/>
        <v>87787.037037037036</v>
      </c>
      <c r="I1015" s="31"/>
      <c r="J1015" s="59"/>
    </row>
    <row r="1016" spans="1:10">
      <c r="A1016" s="24">
        <v>7</v>
      </c>
      <c r="B1016" s="25" t="s">
        <v>30</v>
      </c>
      <c r="C1016" s="34"/>
      <c r="D1016" s="27">
        <v>141396</v>
      </c>
      <c r="E1016" s="28">
        <f t="shared" ref="E1016:E1027" si="220">D1016*C1016</f>
        <v>0</v>
      </c>
      <c r="F1016" s="29">
        <v>0</v>
      </c>
      <c r="G1016" s="30">
        <f t="shared" si="218"/>
        <v>0</v>
      </c>
      <c r="H1016" s="31">
        <f t="shared" si="219"/>
        <v>130922.22222222222</v>
      </c>
      <c r="I1016" s="31"/>
      <c r="J1016" s="59">
        <f t="shared" ref="J1016:J1027" si="221">H1016*C1016</f>
        <v>0</v>
      </c>
    </row>
    <row r="1017" spans="1:10">
      <c r="A1017" s="24">
        <v>8</v>
      </c>
      <c r="B1017" s="25" t="s">
        <v>31</v>
      </c>
      <c r="C1017" s="26"/>
      <c r="D1017" s="27">
        <v>232931</v>
      </c>
      <c r="E1017" s="28">
        <f t="shared" si="220"/>
        <v>0</v>
      </c>
      <c r="F1017" s="29">
        <v>0</v>
      </c>
      <c r="G1017" s="30">
        <f t="shared" si="218"/>
        <v>0</v>
      </c>
      <c r="H1017" s="31">
        <f t="shared" si="219"/>
        <v>215676.85185185182</v>
      </c>
      <c r="I1017" s="31"/>
      <c r="J1017" s="59">
        <f t="shared" si="221"/>
        <v>0</v>
      </c>
    </row>
    <row r="1018" spans="1:10">
      <c r="A1018" s="24">
        <v>9</v>
      </c>
      <c r="B1018" s="36" t="s">
        <v>32</v>
      </c>
      <c r="C1018" s="26"/>
      <c r="D1018" s="27">
        <v>101534</v>
      </c>
      <c r="E1018" s="28">
        <f t="shared" si="220"/>
        <v>0</v>
      </c>
      <c r="F1018" s="29">
        <v>0</v>
      </c>
      <c r="G1018" s="30">
        <f t="shared" si="218"/>
        <v>0</v>
      </c>
      <c r="H1018" s="31">
        <f t="shared" si="219"/>
        <v>94012.962962962964</v>
      </c>
      <c r="I1018" s="31"/>
      <c r="J1018" s="59">
        <f t="shared" si="221"/>
        <v>0</v>
      </c>
    </row>
    <row r="1019" spans="1:10">
      <c r="A1019" s="24">
        <v>10</v>
      </c>
      <c r="B1019" s="36" t="s">
        <v>33</v>
      </c>
      <c r="C1019" s="37"/>
      <c r="D1019" s="33">
        <v>110148</v>
      </c>
      <c r="E1019" s="28">
        <f t="shared" si="220"/>
        <v>0</v>
      </c>
      <c r="F1019" s="29">
        <v>0</v>
      </c>
      <c r="G1019" s="30">
        <f t="shared" si="218"/>
        <v>0</v>
      </c>
      <c r="H1019" s="31">
        <f t="shared" si="219"/>
        <v>101988.88888888888</v>
      </c>
      <c r="I1019" s="31"/>
      <c r="J1019" s="59">
        <f t="shared" si="221"/>
        <v>0</v>
      </c>
    </row>
    <row r="1020" spans="1:10">
      <c r="A1020" s="168">
        <v>11</v>
      </c>
      <c r="B1020" s="25" t="s">
        <v>34</v>
      </c>
      <c r="C1020" s="37"/>
      <c r="D1020" s="27">
        <v>54198</v>
      </c>
      <c r="E1020" s="156">
        <f t="shared" si="220"/>
        <v>0</v>
      </c>
      <c r="F1020" s="124">
        <v>0.1</v>
      </c>
      <c r="G1020" s="30">
        <f t="shared" si="218"/>
        <v>0</v>
      </c>
      <c r="H1020" s="31">
        <f>D1020/1.08*0.9</f>
        <v>45165</v>
      </c>
      <c r="I1020" s="170"/>
      <c r="J1020" s="59">
        <f t="shared" si="221"/>
        <v>0</v>
      </c>
    </row>
    <row r="1021" spans="1:10">
      <c r="A1021" s="24">
        <v>12</v>
      </c>
      <c r="B1021" s="25" t="s">
        <v>35</v>
      </c>
      <c r="C1021" s="37"/>
      <c r="D1021" s="27">
        <v>49680</v>
      </c>
      <c r="E1021" s="28">
        <f t="shared" si="220"/>
        <v>0</v>
      </c>
      <c r="F1021" s="124">
        <v>0.1</v>
      </c>
      <c r="G1021" s="30"/>
      <c r="H1021" s="169">
        <f>D1021/1.08*0.9</f>
        <v>41400</v>
      </c>
      <c r="I1021" s="128"/>
      <c r="J1021" s="59">
        <f t="shared" si="221"/>
        <v>0</v>
      </c>
    </row>
    <row r="1022" spans="1:10">
      <c r="A1022" s="24">
        <v>13</v>
      </c>
      <c r="B1022" s="25" t="s">
        <v>36</v>
      </c>
      <c r="C1022" s="37"/>
      <c r="D1022" s="38">
        <v>64152</v>
      </c>
      <c r="E1022" s="28">
        <f t="shared" si="220"/>
        <v>0</v>
      </c>
      <c r="F1022" s="29">
        <v>0</v>
      </c>
      <c r="G1022" s="30">
        <f t="shared" ref="G1022:G1027" si="222">E1022-E1022*F1022</f>
        <v>0</v>
      </c>
      <c r="H1022" s="31">
        <f t="shared" ref="H1022:H1027" si="223">D1022/1.08</f>
        <v>59399.999999999993</v>
      </c>
      <c r="I1022" s="31"/>
      <c r="J1022" s="59">
        <f t="shared" si="221"/>
        <v>0</v>
      </c>
    </row>
    <row r="1023" spans="1:10">
      <c r="A1023" s="24">
        <v>14</v>
      </c>
      <c r="B1023" s="25" t="s">
        <v>37</v>
      </c>
      <c r="C1023" s="37"/>
      <c r="D1023" s="38">
        <v>65934</v>
      </c>
      <c r="E1023" s="28">
        <f t="shared" si="220"/>
        <v>0</v>
      </c>
      <c r="F1023" s="29">
        <v>0</v>
      </c>
      <c r="G1023" s="30">
        <f t="shared" si="222"/>
        <v>0</v>
      </c>
      <c r="H1023" s="31">
        <f t="shared" si="223"/>
        <v>61049.999999999993</v>
      </c>
      <c r="I1023" s="31"/>
      <c r="J1023" s="59">
        <f t="shared" si="221"/>
        <v>0</v>
      </c>
    </row>
    <row r="1024" spans="1:10">
      <c r="A1024" s="24">
        <v>15</v>
      </c>
      <c r="B1024" s="25" t="s">
        <v>38</v>
      </c>
      <c r="C1024" s="37"/>
      <c r="D1024" s="38">
        <v>76626</v>
      </c>
      <c r="E1024" s="28">
        <f t="shared" si="220"/>
        <v>0</v>
      </c>
      <c r="F1024" s="29">
        <v>0</v>
      </c>
      <c r="G1024" s="30">
        <f t="shared" si="222"/>
        <v>0</v>
      </c>
      <c r="H1024" s="31">
        <f t="shared" si="223"/>
        <v>70950</v>
      </c>
      <c r="I1024" s="31"/>
      <c r="J1024" s="59">
        <f t="shared" si="221"/>
        <v>0</v>
      </c>
    </row>
    <row r="1025" spans="1:10">
      <c r="A1025" s="24">
        <v>16</v>
      </c>
      <c r="B1025" s="25" t="s">
        <v>39</v>
      </c>
      <c r="C1025" s="37"/>
      <c r="D1025" s="38">
        <v>80190</v>
      </c>
      <c r="E1025" s="28">
        <f t="shared" si="220"/>
        <v>0</v>
      </c>
      <c r="F1025" s="29">
        <v>0</v>
      </c>
      <c r="G1025" s="30">
        <f t="shared" si="222"/>
        <v>0</v>
      </c>
      <c r="H1025" s="31">
        <f t="shared" si="223"/>
        <v>74250</v>
      </c>
      <c r="I1025" s="31"/>
      <c r="J1025" s="59">
        <f t="shared" si="221"/>
        <v>0</v>
      </c>
    </row>
    <row r="1026" spans="1:10">
      <c r="A1026" s="24">
        <v>17</v>
      </c>
      <c r="B1026" s="25" t="s">
        <v>40</v>
      </c>
      <c r="C1026" s="37"/>
      <c r="D1026" s="38">
        <v>113832</v>
      </c>
      <c r="E1026" s="28">
        <f t="shared" si="220"/>
        <v>0</v>
      </c>
      <c r="F1026" s="29">
        <v>0</v>
      </c>
      <c r="G1026" s="30">
        <f t="shared" si="222"/>
        <v>0</v>
      </c>
      <c r="H1026" s="31">
        <f t="shared" si="223"/>
        <v>105400</v>
      </c>
      <c r="I1026" s="31"/>
      <c r="J1026" s="59">
        <f t="shared" si="221"/>
        <v>0</v>
      </c>
    </row>
    <row r="1027" spans="1:10">
      <c r="A1027" s="24">
        <v>18</v>
      </c>
      <c r="B1027" s="25" t="s">
        <v>41</v>
      </c>
      <c r="C1027" s="37"/>
      <c r="D1027" s="39">
        <v>98010</v>
      </c>
      <c r="E1027" s="28">
        <f t="shared" si="220"/>
        <v>0</v>
      </c>
      <c r="F1027" s="29">
        <v>0</v>
      </c>
      <c r="G1027" s="30">
        <f t="shared" si="222"/>
        <v>0</v>
      </c>
      <c r="H1027" s="31">
        <f t="shared" si="223"/>
        <v>90750</v>
      </c>
      <c r="I1027" s="31"/>
      <c r="J1027" s="59">
        <f t="shared" si="221"/>
        <v>0</v>
      </c>
    </row>
    <row r="1028" spans="1:10" ht="17.25">
      <c r="A1028" s="40"/>
      <c r="B1028" s="41" t="s">
        <v>42</v>
      </c>
      <c r="C1028" s="42">
        <f>SUM(C1010:C1027)</f>
        <v>10</v>
      </c>
      <c r="D1028" s="42"/>
      <c r="E1028" s="43">
        <f>SUM(E1010:E1027)</f>
        <v>1199430</v>
      </c>
      <c r="F1028" s="43"/>
      <c r="G1028" s="44">
        <f>SUM(G1010:G1027)</f>
        <v>1199430</v>
      </c>
      <c r="H1028" s="45"/>
      <c r="I1028" s="45"/>
      <c r="J1028" s="64">
        <f>SUM(J1010:J1027)</f>
        <v>1110583.3333333333</v>
      </c>
    </row>
    <row r="1029" spans="1:10" ht="31.5">
      <c r="A1029" s="46"/>
      <c r="B1029" s="47"/>
      <c r="C1029" s="48"/>
      <c r="D1029" s="48"/>
      <c r="E1029" s="49"/>
      <c r="F1029" s="49"/>
      <c r="G1029" s="50"/>
      <c r="H1029" s="51"/>
      <c r="I1029" s="51"/>
      <c r="J1029" s="65">
        <f>J1028*0.08</f>
        <v>88846.666666666657</v>
      </c>
    </row>
    <row r="1030" spans="1:10" ht="18">
      <c r="A1030" s="283" t="s">
        <v>43</v>
      </c>
      <c r="B1030" s="283"/>
      <c r="C1030" s="284" t="s">
        <v>44</v>
      </c>
      <c r="D1030" s="284"/>
      <c r="E1030" s="54"/>
      <c r="F1030" s="54"/>
      <c r="G1030" s="55" t="s">
        <v>45</v>
      </c>
      <c r="H1030" s="56"/>
      <c r="I1030" s="56"/>
      <c r="J1030" s="66">
        <f>SUM(J1028:J1029)</f>
        <v>1199430</v>
      </c>
    </row>
    <row r="1032" spans="1:10">
      <c r="B1032" s="132" t="s">
        <v>625</v>
      </c>
      <c r="C1032" s="132" t="s">
        <v>626</v>
      </c>
      <c r="D1032" s="131"/>
      <c r="E1032" s="131"/>
      <c r="F1032" s="132" t="s">
        <v>512</v>
      </c>
    </row>
    <row r="1033" spans="1:10">
      <c r="B1033" s="132" t="s">
        <v>627</v>
      </c>
      <c r="C1033" s="132" t="s">
        <v>626</v>
      </c>
      <c r="D1033" s="131"/>
      <c r="E1033" s="131"/>
      <c r="F1033" s="132" t="s">
        <v>512</v>
      </c>
    </row>
    <row r="1038" spans="1:10" ht="15.75">
      <c r="A1038" s="279" t="s">
        <v>0</v>
      </c>
      <c r="B1038" s="279"/>
      <c r="C1038" s="279"/>
      <c r="D1038" s="279"/>
      <c r="E1038" s="279"/>
      <c r="F1038" s="279"/>
      <c r="G1038" s="279"/>
      <c r="H1038" s="3"/>
      <c r="I1038" s="3"/>
      <c r="J1038" s="112"/>
    </row>
    <row r="1039" spans="1:10" ht="17.25">
      <c r="A1039" s="279" t="s">
        <v>1</v>
      </c>
      <c r="B1039" s="279"/>
      <c r="C1039" s="279"/>
      <c r="D1039" s="279"/>
      <c r="E1039" s="279"/>
      <c r="F1039" s="279"/>
      <c r="G1039" s="279"/>
      <c r="H1039" s="3"/>
      <c r="I1039" s="3"/>
      <c r="J1039" s="58"/>
    </row>
    <row r="1040" spans="1:10" ht="15.75">
      <c r="A1040" s="279" t="s">
        <v>2</v>
      </c>
      <c r="B1040" s="279"/>
      <c r="C1040" s="279"/>
      <c r="D1040" s="279"/>
      <c r="E1040" s="279"/>
      <c r="F1040" s="279"/>
      <c r="G1040" s="279"/>
      <c r="H1040" s="3"/>
      <c r="I1040" s="3"/>
      <c r="J1040" s="59"/>
    </row>
    <row r="1041" spans="1:10" ht="15.75">
      <c r="A1041" s="279" t="s">
        <v>4</v>
      </c>
      <c r="B1041" s="279"/>
      <c r="C1041" s="279"/>
      <c r="D1041" s="279"/>
      <c r="E1041" s="279"/>
      <c r="F1041" s="279"/>
      <c r="G1041" s="279"/>
      <c r="H1041" s="3"/>
      <c r="I1041" s="3"/>
      <c r="J1041" s="59"/>
    </row>
    <row r="1042" spans="1:10" ht="15.75" customHeight="1">
      <c r="A1042" s="280" t="s">
        <v>6</v>
      </c>
      <c r="B1042" s="280"/>
      <c r="C1042" s="280"/>
      <c r="D1042" s="280"/>
      <c r="E1042" s="280"/>
      <c r="F1042" s="280"/>
      <c r="G1042" s="280"/>
      <c r="H1042" s="3"/>
      <c r="I1042" s="3"/>
      <c r="J1042" s="59"/>
    </row>
    <row r="1043" spans="1:10" ht="27.75">
      <c r="A1043" s="9"/>
      <c r="B1043" s="9"/>
      <c r="C1043" s="281" t="s">
        <v>388</v>
      </c>
      <c r="D1043" s="281"/>
      <c r="E1043" s="281"/>
      <c r="F1043" s="281"/>
      <c r="G1043" s="281"/>
      <c r="H1043" s="3"/>
      <c r="I1043" s="3"/>
      <c r="J1043" s="59"/>
    </row>
    <row r="1044" spans="1:10" ht="15.75">
      <c r="A1044" s="11" t="s">
        <v>358</v>
      </c>
      <c r="B1044" s="12"/>
      <c r="C1044" s="13"/>
      <c r="D1044" s="286"/>
      <c r="E1044" s="286"/>
      <c r="F1044" s="286"/>
      <c r="G1044" s="286"/>
      <c r="H1044" s="15"/>
      <c r="I1044" s="15"/>
      <c r="J1044" s="59"/>
    </row>
    <row r="1045" spans="1:10" ht="15.75">
      <c r="A1045" s="11" t="s">
        <v>623</v>
      </c>
      <c r="B1045" s="11"/>
      <c r="C1045" s="11"/>
      <c r="D1045" s="11"/>
      <c r="E1045" s="16"/>
      <c r="F1045" s="11"/>
      <c r="G1045" s="16"/>
      <c r="H1045" s="20" t="s">
        <v>161</v>
      </c>
      <c r="I1045" s="20"/>
      <c r="J1045" s="62"/>
    </row>
    <row r="1046" spans="1:10" ht="15.75">
      <c r="A1046" s="11" t="s">
        <v>11</v>
      </c>
      <c r="B1046" s="289" t="s">
        <v>643</v>
      </c>
      <c r="C1046" s="289"/>
      <c r="D1046" s="289"/>
      <c r="E1046" s="289"/>
      <c r="F1046" s="18"/>
      <c r="G1046" s="19" t="s">
        <v>13</v>
      </c>
      <c r="H1046" s="3"/>
      <c r="I1046" s="3"/>
      <c r="J1046" s="59"/>
    </row>
    <row r="1047" spans="1:10" ht="15.75">
      <c r="A1047" s="21" t="s">
        <v>14</v>
      </c>
      <c r="B1047" s="21" t="s">
        <v>16</v>
      </c>
      <c r="C1047" s="21" t="s">
        <v>17</v>
      </c>
      <c r="D1047" s="22" t="s">
        <v>18</v>
      </c>
      <c r="E1047" s="23" t="s">
        <v>19</v>
      </c>
      <c r="F1047" s="23" t="s">
        <v>20</v>
      </c>
      <c r="G1047" s="21" t="s">
        <v>21</v>
      </c>
      <c r="H1047" s="3"/>
      <c r="I1047" s="3"/>
      <c r="J1047" s="59"/>
    </row>
    <row r="1048" spans="1:10">
      <c r="A1048" s="24">
        <v>1</v>
      </c>
      <c r="B1048" s="25" t="s">
        <v>23</v>
      </c>
      <c r="C1048" s="26">
        <v>20</v>
      </c>
      <c r="D1048" s="27">
        <v>79305</v>
      </c>
      <c r="E1048" s="28">
        <f>D1048*C1048</f>
        <v>1586100</v>
      </c>
      <c r="F1048" s="29">
        <v>0</v>
      </c>
      <c r="G1048" s="30">
        <f>E1048-E1048*F1048</f>
        <v>1586100</v>
      </c>
      <c r="H1048" s="31">
        <f>D1048/1.08</f>
        <v>73430.555555555547</v>
      </c>
      <c r="I1048" s="31"/>
      <c r="J1048" s="59">
        <f t="shared" ref="J1048:J1052" si="224">H1048*C1048</f>
        <v>1468611.111111111</v>
      </c>
    </row>
    <row r="1049" spans="1:10">
      <c r="A1049" s="24">
        <v>2</v>
      </c>
      <c r="B1049" s="25" t="s">
        <v>25</v>
      </c>
      <c r="C1049" s="32"/>
      <c r="D1049" s="33">
        <v>128591</v>
      </c>
      <c r="E1049" s="28">
        <f t="shared" ref="E1049:E1052" si="225">D1049*C1049</f>
        <v>0</v>
      </c>
      <c r="F1049" s="29">
        <v>0</v>
      </c>
      <c r="G1049" s="30">
        <f t="shared" ref="G1049:G1058" si="226">E1049-E1049*F1049</f>
        <v>0</v>
      </c>
      <c r="H1049" s="31">
        <f t="shared" ref="H1049:H1057" si="227">D1049/1.08</f>
        <v>119065.74074074073</v>
      </c>
      <c r="I1049" s="31"/>
      <c r="J1049" s="59">
        <f t="shared" si="224"/>
        <v>0</v>
      </c>
    </row>
    <row r="1050" spans="1:10">
      <c r="A1050" s="24">
        <v>3</v>
      </c>
      <c r="B1050" s="25" t="s">
        <v>26</v>
      </c>
      <c r="C1050" s="34"/>
      <c r="D1050" s="27">
        <v>60043</v>
      </c>
      <c r="E1050" s="28">
        <f t="shared" si="225"/>
        <v>0</v>
      </c>
      <c r="F1050" s="157">
        <v>0</v>
      </c>
      <c r="G1050" s="30">
        <f t="shared" si="226"/>
        <v>0</v>
      </c>
      <c r="H1050" s="31">
        <f t="shared" si="227"/>
        <v>55595.370370370365</v>
      </c>
      <c r="I1050" s="128"/>
      <c r="J1050" s="59">
        <f t="shared" si="224"/>
        <v>0</v>
      </c>
    </row>
    <row r="1051" spans="1:10">
      <c r="A1051" s="24">
        <v>4</v>
      </c>
      <c r="B1051" s="25" t="s">
        <v>27</v>
      </c>
      <c r="C1051" s="35"/>
      <c r="D1051" s="27">
        <v>115781</v>
      </c>
      <c r="E1051" s="28">
        <f t="shared" si="225"/>
        <v>0</v>
      </c>
      <c r="F1051" s="157">
        <v>0</v>
      </c>
      <c r="G1051" s="30">
        <f t="shared" si="226"/>
        <v>0</v>
      </c>
      <c r="H1051" s="31">
        <f t="shared" si="227"/>
        <v>107204.62962962962</v>
      </c>
      <c r="I1051" s="31"/>
      <c r="J1051" s="59">
        <f t="shared" si="224"/>
        <v>0</v>
      </c>
    </row>
    <row r="1052" spans="1:10">
      <c r="A1052" s="168">
        <v>5</v>
      </c>
      <c r="B1052" s="25" t="s">
        <v>28</v>
      </c>
      <c r="C1052" s="37"/>
      <c r="D1052" s="27">
        <v>119943</v>
      </c>
      <c r="E1052" s="156">
        <f t="shared" si="225"/>
        <v>0</v>
      </c>
      <c r="F1052" s="157">
        <v>0</v>
      </c>
      <c r="G1052" s="30">
        <f t="shared" si="226"/>
        <v>0</v>
      </c>
      <c r="H1052" s="31">
        <f t="shared" si="227"/>
        <v>111058.33333333333</v>
      </c>
      <c r="I1052" s="170"/>
      <c r="J1052" s="59">
        <f t="shared" si="224"/>
        <v>0</v>
      </c>
    </row>
    <row r="1053" spans="1:10">
      <c r="A1053" s="24">
        <v>6</v>
      </c>
      <c r="B1053" s="25" t="s">
        <v>29</v>
      </c>
      <c r="C1053" s="26"/>
      <c r="D1053" s="27">
        <v>94810</v>
      </c>
      <c r="E1053" s="28"/>
      <c r="F1053" s="29">
        <v>0</v>
      </c>
      <c r="G1053" s="30">
        <f t="shared" si="226"/>
        <v>0</v>
      </c>
      <c r="H1053" s="31">
        <f t="shared" si="227"/>
        <v>87787.037037037036</v>
      </c>
      <c r="I1053" s="31"/>
      <c r="J1053" s="59"/>
    </row>
    <row r="1054" spans="1:10">
      <c r="A1054" s="24">
        <v>7</v>
      </c>
      <c r="B1054" s="25" t="s">
        <v>30</v>
      </c>
      <c r="C1054" s="34"/>
      <c r="D1054" s="27">
        <v>141396</v>
      </c>
      <c r="E1054" s="28">
        <f t="shared" ref="E1054:E1065" si="228">D1054*C1054</f>
        <v>0</v>
      </c>
      <c r="F1054" s="29">
        <v>0</v>
      </c>
      <c r="G1054" s="30">
        <f t="shared" si="226"/>
        <v>0</v>
      </c>
      <c r="H1054" s="31">
        <f t="shared" si="227"/>
        <v>130922.22222222222</v>
      </c>
      <c r="I1054" s="31"/>
      <c r="J1054" s="59">
        <f t="shared" ref="J1054:J1065" si="229">H1054*C1054</f>
        <v>0</v>
      </c>
    </row>
    <row r="1055" spans="1:10">
      <c r="A1055" s="24">
        <v>8</v>
      </c>
      <c r="B1055" s="25" t="s">
        <v>31</v>
      </c>
      <c r="C1055" s="26"/>
      <c r="D1055" s="27">
        <v>232931</v>
      </c>
      <c r="E1055" s="28">
        <f t="shared" si="228"/>
        <v>0</v>
      </c>
      <c r="F1055" s="29">
        <v>0</v>
      </c>
      <c r="G1055" s="30">
        <f t="shared" si="226"/>
        <v>0</v>
      </c>
      <c r="H1055" s="31">
        <f t="shared" si="227"/>
        <v>215676.85185185182</v>
      </c>
      <c r="I1055" s="31"/>
      <c r="J1055" s="59">
        <f t="shared" si="229"/>
        <v>0</v>
      </c>
    </row>
    <row r="1056" spans="1:10">
      <c r="A1056" s="24">
        <v>9</v>
      </c>
      <c r="B1056" s="36" t="s">
        <v>32</v>
      </c>
      <c r="C1056" s="26"/>
      <c r="D1056" s="27">
        <v>101534</v>
      </c>
      <c r="E1056" s="28">
        <f t="shared" si="228"/>
        <v>0</v>
      </c>
      <c r="F1056" s="29">
        <v>0</v>
      </c>
      <c r="G1056" s="30">
        <f t="shared" si="226"/>
        <v>0</v>
      </c>
      <c r="H1056" s="31">
        <f t="shared" si="227"/>
        <v>94012.962962962964</v>
      </c>
      <c r="I1056" s="31"/>
      <c r="J1056" s="59">
        <f t="shared" si="229"/>
        <v>0</v>
      </c>
    </row>
    <row r="1057" spans="1:10">
      <c r="A1057" s="24">
        <v>10</v>
      </c>
      <c r="B1057" s="36" t="s">
        <v>33</v>
      </c>
      <c r="C1057" s="37"/>
      <c r="D1057" s="33">
        <v>110148</v>
      </c>
      <c r="E1057" s="28">
        <f t="shared" si="228"/>
        <v>0</v>
      </c>
      <c r="F1057" s="29">
        <v>0</v>
      </c>
      <c r="G1057" s="30">
        <f t="shared" si="226"/>
        <v>0</v>
      </c>
      <c r="H1057" s="31">
        <f t="shared" si="227"/>
        <v>101988.88888888888</v>
      </c>
      <c r="I1057" s="31"/>
      <c r="J1057" s="59">
        <f t="shared" si="229"/>
        <v>0</v>
      </c>
    </row>
    <row r="1058" spans="1:10">
      <c r="A1058" s="168">
        <v>11</v>
      </c>
      <c r="B1058" s="25" t="s">
        <v>34</v>
      </c>
      <c r="C1058" s="37"/>
      <c r="D1058" s="27">
        <v>54198</v>
      </c>
      <c r="E1058" s="156">
        <f t="shared" si="228"/>
        <v>0</v>
      </c>
      <c r="F1058" s="124">
        <v>0.1</v>
      </c>
      <c r="G1058" s="30">
        <f t="shared" si="226"/>
        <v>0</v>
      </c>
      <c r="H1058" s="31">
        <f>D1058/1.08*0.9</f>
        <v>45165</v>
      </c>
      <c r="I1058" s="170"/>
      <c r="J1058" s="59">
        <f t="shared" si="229"/>
        <v>0</v>
      </c>
    </row>
    <row r="1059" spans="1:10">
      <c r="A1059" s="24">
        <v>12</v>
      </c>
      <c r="B1059" s="25" t="s">
        <v>35</v>
      </c>
      <c r="C1059" s="37"/>
      <c r="D1059" s="27">
        <v>49680</v>
      </c>
      <c r="E1059" s="28">
        <f t="shared" si="228"/>
        <v>0</v>
      </c>
      <c r="F1059" s="124">
        <v>0.1</v>
      </c>
      <c r="G1059" s="30"/>
      <c r="H1059" s="169">
        <f>D1059/1.08*0.9</f>
        <v>41400</v>
      </c>
      <c r="I1059" s="128"/>
      <c r="J1059" s="59">
        <f t="shared" si="229"/>
        <v>0</v>
      </c>
    </row>
    <row r="1060" spans="1:10">
      <c r="A1060" s="24">
        <v>13</v>
      </c>
      <c r="B1060" s="25" t="s">
        <v>36</v>
      </c>
      <c r="C1060" s="37"/>
      <c r="D1060" s="38">
        <v>64152</v>
      </c>
      <c r="E1060" s="28">
        <f t="shared" si="228"/>
        <v>0</v>
      </c>
      <c r="F1060" s="29">
        <v>0</v>
      </c>
      <c r="G1060" s="30">
        <f t="shared" ref="G1060:G1065" si="230">E1060-E1060*F1060</f>
        <v>0</v>
      </c>
      <c r="H1060" s="31">
        <f t="shared" ref="H1060:H1065" si="231">D1060/1.08</f>
        <v>59399.999999999993</v>
      </c>
      <c r="I1060" s="31"/>
      <c r="J1060" s="59">
        <f t="shared" si="229"/>
        <v>0</v>
      </c>
    </row>
    <row r="1061" spans="1:10">
      <c r="A1061" s="24">
        <v>14</v>
      </c>
      <c r="B1061" s="25" t="s">
        <v>37</v>
      </c>
      <c r="C1061" s="37"/>
      <c r="D1061" s="38">
        <v>65934</v>
      </c>
      <c r="E1061" s="28">
        <f t="shared" si="228"/>
        <v>0</v>
      </c>
      <c r="F1061" s="29">
        <v>0</v>
      </c>
      <c r="G1061" s="30">
        <f t="shared" si="230"/>
        <v>0</v>
      </c>
      <c r="H1061" s="31">
        <f t="shared" si="231"/>
        <v>61049.999999999993</v>
      </c>
      <c r="I1061" s="31"/>
      <c r="J1061" s="59">
        <f t="shared" si="229"/>
        <v>0</v>
      </c>
    </row>
    <row r="1062" spans="1:10">
      <c r="A1062" s="24">
        <v>15</v>
      </c>
      <c r="B1062" s="25" t="s">
        <v>38</v>
      </c>
      <c r="C1062" s="37"/>
      <c r="D1062" s="38">
        <v>76626</v>
      </c>
      <c r="E1062" s="28">
        <f t="shared" si="228"/>
        <v>0</v>
      </c>
      <c r="F1062" s="29">
        <v>0</v>
      </c>
      <c r="G1062" s="30">
        <f t="shared" si="230"/>
        <v>0</v>
      </c>
      <c r="H1062" s="31">
        <f t="shared" si="231"/>
        <v>70950</v>
      </c>
      <c r="I1062" s="31"/>
      <c r="J1062" s="59">
        <f t="shared" si="229"/>
        <v>0</v>
      </c>
    </row>
    <row r="1063" spans="1:10">
      <c r="A1063" s="24">
        <v>16</v>
      </c>
      <c r="B1063" s="25" t="s">
        <v>39</v>
      </c>
      <c r="C1063" s="37"/>
      <c r="D1063" s="38">
        <v>80190</v>
      </c>
      <c r="E1063" s="28">
        <f t="shared" si="228"/>
        <v>0</v>
      </c>
      <c r="F1063" s="29">
        <v>0</v>
      </c>
      <c r="G1063" s="30">
        <f t="shared" si="230"/>
        <v>0</v>
      </c>
      <c r="H1063" s="31">
        <f t="shared" si="231"/>
        <v>74250</v>
      </c>
      <c r="I1063" s="31"/>
      <c r="J1063" s="59">
        <f t="shared" si="229"/>
        <v>0</v>
      </c>
    </row>
    <row r="1064" spans="1:10">
      <c r="A1064" s="24">
        <v>17</v>
      </c>
      <c r="B1064" s="25" t="s">
        <v>40</v>
      </c>
      <c r="C1064" s="37"/>
      <c r="D1064" s="38">
        <v>113832</v>
      </c>
      <c r="E1064" s="28">
        <f t="shared" si="228"/>
        <v>0</v>
      </c>
      <c r="F1064" s="29">
        <v>0</v>
      </c>
      <c r="G1064" s="30">
        <f t="shared" si="230"/>
        <v>0</v>
      </c>
      <c r="H1064" s="31">
        <f t="shared" si="231"/>
        <v>105400</v>
      </c>
      <c r="I1064" s="31"/>
      <c r="J1064" s="59">
        <f t="shared" si="229"/>
        <v>0</v>
      </c>
    </row>
    <row r="1065" spans="1:10">
      <c r="A1065" s="24">
        <v>18</v>
      </c>
      <c r="B1065" s="25" t="s">
        <v>41</v>
      </c>
      <c r="C1065" s="37"/>
      <c r="D1065" s="39">
        <v>98010</v>
      </c>
      <c r="E1065" s="28">
        <f t="shared" si="228"/>
        <v>0</v>
      </c>
      <c r="F1065" s="29">
        <v>0</v>
      </c>
      <c r="G1065" s="30">
        <f t="shared" si="230"/>
        <v>0</v>
      </c>
      <c r="H1065" s="31">
        <f t="shared" si="231"/>
        <v>90750</v>
      </c>
      <c r="I1065" s="31"/>
      <c r="J1065" s="59">
        <f t="shared" si="229"/>
        <v>0</v>
      </c>
    </row>
    <row r="1066" spans="1:10" ht="17.25">
      <c r="A1066" s="40"/>
      <c r="B1066" s="41" t="s">
        <v>42</v>
      </c>
      <c r="C1066" s="42">
        <f>SUM(C1048:C1065)</f>
        <v>20</v>
      </c>
      <c r="D1066" s="42"/>
      <c r="E1066" s="43">
        <f>SUM(E1048:E1065)</f>
        <v>1586100</v>
      </c>
      <c r="F1066" s="43"/>
      <c r="G1066" s="44">
        <f>SUM(G1048:G1065)</f>
        <v>1586100</v>
      </c>
      <c r="H1066" s="45"/>
      <c r="I1066" s="45"/>
      <c r="J1066" s="64">
        <f>SUM(J1048:J1065)</f>
        <v>1468611.111111111</v>
      </c>
    </row>
    <row r="1067" spans="1:10" ht="31.5">
      <c r="A1067" s="46"/>
      <c r="B1067" s="47"/>
      <c r="C1067" s="48"/>
      <c r="D1067" s="48"/>
      <c r="E1067" s="49"/>
      <c r="F1067" s="49"/>
      <c r="G1067" s="50"/>
      <c r="H1067" s="51"/>
      <c r="I1067" s="51"/>
      <c r="J1067" s="65">
        <f>J1066*0.08</f>
        <v>117488.88888888888</v>
      </c>
    </row>
    <row r="1068" spans="1:10" ht="18">
      <c r="A1068" s="283" t="s">
        <v>43</v>
      </c>
      <c r="B1068" s="283"/>
      <c r="C1068" s="284" t="s">
        <v>44</v>
      </c>
      <c r="D1068" s="284"/>
      <c r="E1068" s="54"/>
      <c r="F1068" s="54"/>
      <c r="G1068" s="55" t="s">
        <v>45</v>
      </c>
      <c r="H1068" s="56"/>
      <c r="I1068" s="56"/>
      <c r="J1068" s="66">
        <f>SUM(J1066:J1067)</f>
        <v>1586100</v>
      </c>
    </row>
    <row r="1070" spans="1:10">
      <c r="B1070" s="132" t="s">
        <v>625</v>
      </c>
      <c r="C1070" s="132" t="s">
        <v>626</v>
      </c>
      <c r="D1070" s="131"/>
      <c r="E1070" s="131"/>
      <c r="F1070" s="132" t="s">
        <v>512</v>
      </c>
    </row>
    <row r="1071" spans="1:10">
      <c r="B1071" s="132" t="s">
        <v>627</v>
      </c>
      <c r="C1071" s="132" t="s">
        <v>626</v>
      </c>
      <c r="D1071" s="131"/>
      <c r="E1071" s="131"/>
      <c r="F1071" s="132" t="s">
        <v>512</v>
      </c>
    </row>
    <row r="1076" spans="1:10" ht="15.75">
      <c r="A1076" s="279" t="s">
        <v>0</v>
      </c>
      <c r="B1076" s="279"/>
      <c r="C1076" s="279"/>
      <c r="D1076" s="279"/>
      <c r="E1076" s="279"/>
      <c r="F1076" s="279"/>
      <c r="G1076" s="279"/>
      <c r="H1076" s="3"/>
      <c r="I1076" s="3"/>
      <c r="J1076" s="112"/>
    </row>
    <row r="1077" spans="1:10" ht="17.25">
      <c r="A1077" s="279" t="s">
        <v>1</v>
      </c>
      <c r="B1077" s="279"/>
      <c r="C1077" s="279"/>
      <c r="D1077" s="279"/>
      <c r="E1077" s="279"/>
      <c r="F1077" s="279"/>
      <c r="G1077" s="279"/>
      <c r="H1077" s="3"/>
      <c r="I1077" s="3"/>
      <c r="J1077" s="58"/>
    </row>
    <row r="1078" spans="1:10" ht="15.75">
      <c r="A1078" s="279" t="s">
        <v>2</v>
      </c>
      <c r="B1078" s="279"/>
      <c r="C1078" s="279"/>
      <c r="D1078" s="279"/>
      <c r="E1078" s="279"/>
      <c r="F1078" s="279"/>
      <c r="G1078" s="279"/>
      <c r="H1078" s="3"/>
      <c r="I1078" s="3"/>
      <c r="J1078" s="59"/>
    </row>
    <row r="1079" spans="1:10" ht="15.75">
      <c r="A1079" s="279" t="s">
        <v>4</v>
      </c>
      <c r="B1079" s="279"/>
      <c r="C1079" s="279"/>
      <c r="D1079" s="279"/>
      <c r="E1079" s="279"/>
      <c r="F1079" s="279"/>
      <c r="G1079" s="279"/>
      <c r="H1079" s="3"/>
      <c r="I1079" s="3"/>
      <c r="J1079" s="59"/>
    </row>
    <row r="1080" spans="1:10" ht="15.75" customHeight="1">
      <c r="A1080" s="280" t="s">
        <v>6</v>
      </c>
      <c r="B1080" s="280"/>
      <c r="C1080" s="280"/>
      <c r="D1080" s="280"/>
      <c r="E1080" s="280"/>
      <c r="F1080" s="280"/>
      <c r="G1080" s="280"/>
      <c r="H1080" s="3"/>
      <c r="I1080" s="3"/>
      <c r="J1080" s="59"/>
    </row>
    <row r="1081" spans="1:10" ht="27.75">
      <c r="A1081" s="9"/>
      <c r="B1081" s="9"/>
      <c r="C1081" s="281" t="s">
        <v>388</v>
      </c>
      <c r="D1081" s="281"/>
      <c r="E1081" s="281"/>
      <c r="F1081" s="281"/>
      <c r="G1081" s="281"/>
      <c r="H1081" s="3"/>
      <c r="I1081" s="3"/>
      <c r="J1081" s="59"/>
    </row>
    <row r="1082" spans="1:10" ht="15.75">
      <c r="A1082" s="11" t="s">
        <v>358</v>
      </c>
      <c r="B1082" s="12"/>
      <c r="C1082" s="13"/>
      <c r="D1082" s="286"/>
      <c r="E1082" s="286"/>
      <c r="F1082" s="286"/>
      <c r="G1082" s="286"/>
      <c r="H1082" s="15"/>
      <c r="I1082" s="15"/>
      <c r="J1082" s="59"/>
    </row>
    <row r="1083" spans="1:10" ht="15.75">
      <c r="A1083" s="11" t="s">
        <v>623</v>
      </c>
      <c r="B1083" s="11"/>
      <c r="C1083" s="11"/>
      <c r="D1083" s="11"/>
      <c r="E1083" s="16"/>
      <c r="F1083" s="11"/>
      <c r="G1083" s="16"/>
      <c r="H1083" s="20" t="s">
        <v>161</v>
      </c>
      <c r="I1083" s="20"/>
      <c r="J1083" s="62"/>
    </row>
    <row r="1084" spans="1:10" ht="15.75">
      <c r="A1084" s="11" t="s">
        <v>11</v>
      </c>
      <c r="B1084" s="289" t="s">
        <v>421</v>
      </c>
      <c r="C1084" s="289"/>
      <c r="D1084" s="289"/>
      <c r="E1084" s="289"/>
      <c r="F1084" s="18"/>
      <c r="G1084" s="19" t="s">
        <v>13</v>
      </c>
      <c r="H1084" s="3"/>
      <c r="I1084" s="3"/>
      <c r="J1084" s="59"/>
    </row>
    <row r="1085" spans="1:10" ht="15.75">
      <c r="A1085" s="21" t="s">
        <v>14</v>
      </c>
      <c r="B1085" s="21" t="s">
        <v>16</v>
      </c>
      <c r="C1085" s="21" t="s">
        <v>17</v>
      </c>
      <c r="D1085" s="22" t="s">
        <v>18</v>
      </c>
      <c r="E1085" s="23" t="s">
        <v>19</v>
      </c>
      <c r="F1085" s="23" t="s">
        <v>20</v>
      </c>
      <c r="G1085" s="21" t="s">
        <v>21</v>
      </c>
      <c r="H1085" s="3"/>
      <c r="I1085" s="3"/>
      <c r="J1085" s="59"/>
    </row>
    <row r="1086" spans="1:10">
      <c r="A1086" s="24">
        <v>1</v>
      </c>
      <c r="B1086" s="25" t="s">
        <v>23</v>
      </c>
      <c r="C1086" s="26"/>
      <c r="D1086" s="27">
        <v>79305</v>
      </c>
      <c r="E1086" s="28">
        <f>D1086*C1086</f>
        <v>0</v>
      </c>
      <c r="F1086" s="29">
        <v>0</v>
      </c>
      <c r="G1086" s="30">
        <f>E1086-E1086*F1086</f>
        <v>0</v>
      </c>
      <c r="H1086" s="31">
        <f>D1086/1.08</f>
        <v>73430.555555555547</v>
      </c>
      <c r="I1086" s="31"/>
      <c r="J1086" s="59">
        <f t="shared" ref="J1086:J1090" si="232">H1086*C1086</f>
        <v>0</v>
      </c>
    </row>
    <row r="1087" spans="1:10">
      <c r="A1087" s="24">
        <v>2</v>
      </c>
      <c r="B1087" s="25" t="s">
        <v>25</v>
      </c>
      <c r="C1087" s="32"/>
      <c r="D1087" s="33">
        <v>128591</v>
      </c>
      <c r="E1087" s="28">
        <f t="shared" ref="E1087:E1090" si="233">D1087*C1087</f>
        <v>0</v>
      </c>
      <c r="F1087" s="29">
        <v>0</v>
      </c>
      <c r="G1087" s="30">
        <f t="shared" ref="G1087:G1096" si="234">E1087-E1087*F1087</f>
        <v>0</v>
      </c>
      <c r="H1087" s="31">
        <f t="shared" ref="H1087:H1095" si="235">D1087/1.08</f>
        <v>119065.74074074073</v>
      </c>
      <c r="I1087" s="31"/>
      <c r="J1087" s="59">
        <f t="shared" si="232"/>
        <v>0</v>
      </c>
    </row>
    <row r="1088" spans="1:10">
      <c r="A1088" s="24">
        <v>3</v>
      </c>
      <c r="B1088" s="25" t="s">
        <v>26</v>
      </c>
      <c r="C1088" s="34"/>
      <c r="D1088" s="27">
        <v>60043</v>
      </c>
      <c r="E1088" s="28">
        <f t="shared" si="233"/>
        <v>0</v>
      </c>
      <c r="F1088" s="157">
        <v>0</v>
      </c>
      <c r="G1088" s="30">
        <f t="shared" si="234"/>
        <v>0</v>
      </c>
      <c r="H1088" s="31">
        <f t="shared" si="235"/>
        <v>55595.370370370365</v>
      </c>
      <c r="I1088" s="128"/>
      <c r="J1088" s="59">
        <f t="shared" si="232"/>
        <v>0</v>
      </c>
    </row>
    <row r="1089" spans="1:10">
      <c r="A1089" s="24">
        <v>4</v>
      </c>
      <c r="B1089" s="25" t="s">
        <v>27</v>
      </c>
      <c r="C1089" s="35"/>
      <c r="D1089" s="27">
        <v>115781</v>
      </c>
      <c r="E1089" s="28">
        <f t="shared" si="233"/>
        <v>0</v>
      </c>
      <c r="F1089" s="157">
        <v>0</v>
      </c>
      <c r="G1089" s="30">
        <f t="shared" si="234"/>
        <v>0</v>
      </c>
      <c r="H1089" s="31">
        <f t="shared" si="235"/>
        <v>107204.62962962962</v>
      </c>
      <c r="I1089" s="31"/>
      <c r="J1089" s="59">
        <f t="shared" si="232"/>
        <v>0</v>
      </c>
    </row>
    <row r="1090" spans="1:10">
      <c r="A1090" s="168">
        <v>5</v>
      </c>
      <c r="B1090" s="25" t="s">
        <v>28</v>
      </c>
      <c r="C1090" s="37"/>
      <c r="D1090" s="27">
        <v>119943</v>
      </c>
      <c r="E1090" s="156">
        <f t="shared" si="233"/>
        <v>0</v>
      </c>
      <c r="F1090" s="157">
        <v>0</v>
      </c>
      <c r="G1090" s="30">
        <f t="shared" si="234"/>
        <v>0</v>
      </c>
      <c r="H1090" s="31">
        <f t="shared" si="235"/>
        <v>111058.33333333333</v>
      </c>
      <c r="I1090" s="170"/>
      <c r="J1090" s="59">
        <f t="shared" si="232"/>
        <v>0</v>
      </c>
    </row>
    <row r="1091" spans="1:10">
      <c r="A1091" s="24">
        <v>6</v>
      </c>
      <c r="B1091" s="25" t="s">
        <v>29</v>
      </c>
      <c r="C1091" s="26"/>
      <c r="D1091" s="27">
        <v>94810</v>
      </c>
      <c r="E1091" s="28"/>
      <c r="F1091" s="29">
        <v>0</v>
      </c>
      <c r="G1091" s="30">
        <f t="shared" si="234"/>
        <v>0</v>
      </c>
      <c r="H1091" s="31">
        <f t="shared" si="235"/>
        <v>87787.037037037036</v>
      </c>
      <c r="I1091" s="31"/>
      <c r="J1091" s="59"/>
    </row>
    <row r="1092" spans="1:10">
      <c r="A1092" s="24">
        <v>7</v>
      </c>
      <c r="B1092" s="25" t="s">
        <v>30</v>
      </c>
      <c r="C1092" s="34"/>
      <c r="D1092" s="27">
        <v>141396</v>
      </c>
      <c r="E1092" s="28">
        <f t="shared" ref="E1092:E1103" si="236">D1092*C1092</f>
        <v>0</v>
      </c>
      <c r="F1092" s="29">
        <v>0</v>
      </c>
      <c r="G1092" s="30">
        <f t="shared" si="234"/>
        <v>0</v>
      </c>
      <c r="H1092" s="31">
        <f t="shared" si="235"/>
        <v>130922.22222222222</v>
      </c>
      <c r="I1092" s="31"/>
      <c r="J1092" s="59">
        <f t="shared" ref="J1092:J1103" si="237">H1092*C1092</f>
        <v>0</v>
      </c>
    </row>
    <row r="1093" spans="1:10">
      <c r="A1093" s="24">
        <v>8</v>
      </c>
      <c r="B1093" s="25" t="s">
        <v>31</v>
      </c>
      <c r="C1093" s="26"/>
      <c r="D1093" s="27">
        <v>232931</v>
      </c>
      <c r="E1093" s="28">
        <f t="shared" si="236"/>
        <v>0</v>
      </c>
      <c r="F1093" s="29">
        <v>0</v>
      </c>
      <c r="G1093" s="30">
        <f t="shared" si="234"/>
        <v>0</v>
      </c>
      <c r="H1093" s="31">
        <f t="shared" si="235"/>
        <v>215676.85185185182</v>
      </c>
      <c r="I1093" s="31"/>
      <c r="J1093" s="59">
        <f t="shared" si="237"/>
        <v>0</v>
      </c>
    </row>
    <row r="1094" spans="1:10">
      <c r="A1094" s="24">
        <v>9</v>
      </c>
      <c r="B1094" s="36" t="s">
        <v>32</v>
      </c>
      <c r="C1094" s="26"/>
      <c r="D1094" s="27">
        <v>101534</v>
      </c>
      <c r="E1094" s="28">
        <f t="shared" si="236"/>
        <v>0</v>
      </c>
      <c r="F1094" s="29">
        <v>0</v>
      </c>
      <c r="G1094" s="30">
        <f t="shared" si="234"/>
        <v>0</v>
      </c>
      <c r="H1094" s="31">
        <f t="shared" si="235"/>
        <v>94012.962962962964</v>
      </c>
      <c r="I1094" s="31"/>
      <c r="J1094" s="59">
        <f t="shared" si="237"/>
        <v>0</v>
      </c>
    </row>
    <row r="1095" spans="1:10">
      <c r="A1095" s="24">
        <v>10</v>
      </c>
      <c r="B1095" s="36" t="s">
        <v>33</v>
      </c>
      <c r="C1095" s="37"/>
      <c r="D1095" s="33">
        <v>110148</v>
      </c>
      <c r="E1095" s="28">
        <f t="shared" si="236"/>
        <v>0</v>
      </c>
      <c r="F1095" s="29">
        <v>0</v>
      </c>
      <c r="G1095" s="30">
        <f t="shared" si="234"/>
        <v>0</v>
      </c>
      <c r="H1095" s="31">
        <f t="shared" si="235"/>
        <v>101988.88888888888</v>
      </c>
      <c r="I1095" s="31"/>
      <c r="J1095" s="59">
        <f t="shared" si="237"/>
        <v>0</v>
      </c>
    </row>
    <row r="1096" spans="1:10">
      <c r="A1096" s="168">
        <v>11</v>
      </c>
      <c r="B1096" s="25" t="s">
        <v>34</v>
      </c>
      <c r="C1096" s="37">
        <v>8</v>
      </c>
      <c r="D1096" s="27">
        <v>54198</v>
      </c>
      <c r="E1096" s="156">
        <f t="shared" si="236"/>
        <v>433584</v>
      </c>
      <c r="F1096" s="124">
        <v>0.1</v>
      </c>
      <c r="G1096" s="30">
        <f t="shared" si="234"/>
        <v>390225.6</v>
      </c>
      <c r="H1096" s="31">
        <f>D1096/1.08*0.9</f>
        <v>45165</v>
      </c>
      <c r="I1096" s="170"/>
      <c r="J1096" s="59">
        <f t="shared" si="237"/>
        <v>361320</v>
      </c>
    </row>
    <row r="1097" spans="1:10">
      <c r="A1097" s="24">
        <v>12</v>
      </c>
      <c r="B1097" s="25" t="s">
        <v>35</v>
      </c>
      <c r="C1097" s="37">
        <v>5</v>
      </c>
      <c r="D1097" s="27">
        <v>49680</v>
      </c>
      <c r="E1097" s="28">
        <f t="shared" si="236"/>
        <v>248400</v>
      </c>
      <c r="F1097" s="124">
        <v>0.1</v>
      </c>
      <c r="G1097" s="30"/>
      <c r="H1097" s="169">
        <f>D1097/1.08*0.9</f>
        <v>41400</v>
      </c>
      <c r="I1097" s="128"/>
      <c r="J1097" s="59">
        <f t="shared" si="237"/>
        <v>207000</v>
      </c>
    </row>
    <row r="1098" spans="1:10">
      <c r="A1098" s="24">
        <v>13</v>
      </c>
      <c r="B1098" s="25" t="s">
        <v>36</v>
      </c>
      <c r="C1098" s="37"/>
      <c r="D1098" s="38">
        <v>64152</v>
      </c>
      <c r="E1098" s="28">
        <f t="shared" si="236"/>
        <v>0</v>
      </c>
      <c r="F1098" s="29">
        <v>0</v>
      </c>
      <c r="G1098" s="30">
        <f t="shared" ref="G1098:G1103" si="238">E1098-E1098*F1098</f>
        <v>0</v>
      </c>
      <c r="H1098" s="31">
        <f t="shared" ref="H1098:H1103" si="239">D1098/1.08</f>
        <v>59399.999999999993</v>
      </c>
      <c r="I1098" s="31"/>
      <c r="J1098" s="59">
        <f t="shared" si="237"/>
        <v>0</v>
      </c>
    </row>
    <row r="1099" spans="1:10">
      <c r="A1099" s="24">
        <v>14</v>
      </c>
      <c r="B1099" s="25" t="s">
        <v>37</v>
      </c>
      <c r="C1099" s="37"/>
      <c r="D1099" s="38">
        <v>65934</v>
      </c>
      <c r="E1099" s="28">
        <f t="shared" si="236"/>
        <v>0</v>
      </c>
      <c r="F1099" s="29">
        <v>0</v>
      </c>
      <c r="G1099" s="30">
        <f t="shared" si="238"/>
        <v>0</v>
      </c>
      <c r="H1099" s="31">
        <f t="shared" si="239"/>
        <v>61049.999999999993</v>
      </c>
      <c r="I1099" s="31"/>
      <c r="J1099" s="59">
        <f t="shared" si="237"/>
        <v>0</v>
      </c>
    </row>
    <row r="1100" spans="1:10">
      <c r="A1100" s="24">
        <v>15</v>
      </c>
      <c r="B1100" s="25" t="s">
        <v>38</v>
      </c>
      <c r="C1100" s="37"/>
      <c r="D1100" s="38">
        <v>76626</v>
      </c>
      <c r="E1100" s="28">
        <f t="shared" si="236"/>
        <v>0</v>
      </c>
      <c r="F1100" s="29">
        <v>0</v>
      </c>
      <c r="G1100" s="30">
        <f t="shared" si="238"/>
        <v>0</v>
      </c>
      <c r="H1100" s="31">
        <f t="shared" si="239"/>
        <v>70950</v>
      </c>
      <c r="I1100" s="31"/>
      <c r="J1100" s="59">
        <f t="shared" si="237"/>
        <v>0</v>
      </c>
    </row>
    <row r="1101" spans="1:10">
      <c r="A1101" s="24">
        <v>16</v>
      </c>
      <c r="B1101" s="25" t="s">
        <v>39</v>
      </c>
      <c r="C1101" s="37"/>
      <c r="D1101" s="38">
        <v>80190</v>
      </c>
      <c r="E1101" s="28">
        <f t="shared" si="236"/>
        <v>0</v>
      </c>
      <c r="F1101" s="29">
        <v>0</v>
      </c>
      <c r="G1101" s="30">
        <f t="shared" si="238"/>
        <v>0</v>
      </c>
      <c r="H1101" s="31">
        <f t="shared" si="239"/>
        <v>74250</v>
      </c>
      <c r="I1101" s="31"/>
      <c r="J1101" s="59">
        <f t="shared" si="237"/>
        <v>0</v>
      </c>
    </row>
    <row r="1102" spans="1:10">
      <c r="A1102" s="24">
        <v>17</v>
      </c>
      <c r="B1102" s="25" t="s">
        <v>40</v>
      </c>
      <c r="C1102" s="37"/>
      <c r="D1102" s="38">
        <v>113832</v>
      </c>
      <c r="E1102" s="28">
        <f t="shared" si="236"/>
        <v>0</v>
      </c>
      <c r="F1102" s="29">
        <v>0</v>
      </c>
      <c r="G1102" s="30">
        <f t="shared" si="238"/>
        <v>0</v>
      </c>
      <c r="H1102" s="31">
        <f t="shared" si="239"/>
        <v>105400</v>
      </c>
      <c r="I1102" s="31"/>
      <c r="J1102" s="59">
        <f t="shared" si="237"/>
        <v>0</v>
      </c>
    </row>
    <row r="1103" spans="1:10">
      <c r="A1103" s="24">
        <v>18</v>
      </c>
      <c r="B1103" s="25" t="s">
        <v>41</v>
      </c>
      <c r="C1103" s="37"/>
      <c r="D1103" s="39">
        <v>98010</v>
      </c>
      <c r="E1103" s="28">
        <f t="shared" si="236"/>
        <v>0</v>
      </c>
      <c r="F1103" s="29">
        <v>0</v>
      </c>
      <c r="G1103" s="30">
        <f t="shared" si="238"/>
        <v>0</v>
      </c>
      <c r="H1103" s="31">
        <f t="shared" si="239"/>
        <v>90750</v>
      </c>
      <c r="I1103" s="31"/>
      <c r="J1103" s="59">
        <f t="shared" si="237"/>
        <v>0</v>
      </c>
    </row>
    <row r="1104" spans="1:10" ht="17.25">
      <c r="A1104" s="40"/>
      <c r="B1104" s="41" t="s">
        <v>42</v>
      </c>
      <c r="C1104" s="42">
        <f>SUM(C1086:C1103)</f>
        <v>13</v>
      </c>
      <c r="D1104" s="42"/>
      <c r="E1104" s="43">
        <f>SUM(E1086:E1103)</f>
        <v>681984</v>
      </c>
      <c r="F1104" s="43"/>
      <c r="G1104" s="44">
        <f>SUM(G1086:G1103)</f>
        <v>390225.6</v>
      </c>
      <c r="H1104" s="45"/>
      <c r="I1104" s="45"/>
      <c r="J1104" s="64">
        <f>SUM(J1086:J1103)</f>
        <v>568320</v>
      </c>
    </row>
    <row r="1105" spans="1:10" ht="31.5">
      <c r="A1105" s="46"/>
      <c r="B1105" s="47"/>
      <c r="C1105" s="48"/>
      <c r="D1105" s="48"/>
      <c r="E1105" s="49"/>
      <c r="F1105" s="49"/>
      <c r="G1105" s="50"/>
      <c r="H1105" s="51"/>
      <c r="I1105" s="51"/>
      <c r="J1105" s="65">
        <f>J1104*0.08</f>
        <v>45465.599999999999</v>
      </c>
    </row>
    <row r="1106" spans="1:10" ht="18">
      <c r="A1106" s="283" t="s">
        <v>43</v>
      </c>
      <c r="B1106" s="283"/>
      <c r="C1106" s="284" t="s">
        <v>44</v>
      </c>
      <c r="D1106" s="284"/>
      <c r="E1106" s="54"/>
      <c r="F1106" s="54"/>
      <c r="G1106" s="55" t="s">
        <v>45</v>
      </c>
      <c r="H1106" s="56"/>
      <c r="I1106" s="56"/>
      <c r="J1106" s="66">
        <f>SUM(J1104:J1105)</f>
        <v>613785.59999999998</v>
      </c>
    </row>
    <row r="1108" spans="1:10">
      <c r="B1108" s="132" t="s">
        <v>625</v>
      </c>
      <c r="C1108" s="132" t="s">
        <v>626</v>
      </c>
      <c r="D1108" s="131"/>
      <c r="E1108" s="131"/>
      <c r="F1108" s="132" t="s">
        <v>512</v>
      </c>
    </row>
    <row r="1109" spans="1:10">
      <c r="B1109" s="132" t="s">
        <v>627</v>
      </c>
      <c r="C1109" s="132" t="s">
        <v>626</v>
      </c>
      <c r="D1109" s="131"/>
      <c r="E1109" s="131"/>
      <c r="F1109" s="132" t="s">
        <v>512</v>
      </c>
    </row>
    <row r="1114" spans="1:10" ht="15.75">
      <c r="A1114" s="279" t="s">
        <v>0</v>
      </c>
      <c r="B1114" s="279"/>
      <c r="C1114" s="279"/>
      <c r="D1114" s="279"/>
      <c r="E1114" s="279"/>
      <c r="F1114" s="279"/>
      <c r="G1114" s="279"/>
      <c r="H1114" s="3"/>
      <c r="I1114" s="3"/>
      <c r="J1114" s="112"/>
    </row>
    <row r="1115" spans="1:10" ht="17.25">
      <c r="A1115" s="279" t="s">
        <v>1</v>
      </c>
      <c r="B1115" s="279"/>
      <c r="C1115" s="279"/>
      <c r="D1115" s="279"/>
      <c r="E1115" s="279"/>
      <c r="F1115" s="279"/>
      <c r="G1115" s="279"/>
      <c r="H1115" s="3"/>
      <c r="I1115" s="3"/>
      <c r="J1115" s="58"/>
    </row>
    <row r="1116" spans="1:10" ht="15.75">
      <c r="A1116" s="279" t="s">
        <v>2</v>
      </c>
      <c r="B1116" s="279"/>
      <c r="C1116" s="279"/>
      <c r="D1116" s="279"/>
      <c r="E1116" s="279"/>
      <c r="F1116" s="279"/>
      <c r="G1116" s="279"/>
      <c r="H1116" s="3"/>
      <c r="I1116" s="3"/>
      <c r="J1116" s="59"/>
    </row>
    <row r="1117" spans="1:10" ht="15.75">
      <c r="A1117" s="279" t="s">
        <v>4</v>
      </c>
      <c r="B1117" s="279"/>
      <c r="C1117" s="279"/>
      <c r="D1117" s="279"/>
      <c r="E1117" s="279"/>
      <c r="F1117" s="279"/>
      <c r="G1117" s="279"/>
      <c r="H1117" s="3"/>
      <c r="I1117" s="3"/>
      <c r="J1117" s="59"/>
    </row>
    <row r="1118" spans="1:10" ht="15.75" customHeight="1">
      <c r="A1118" s="280" t="s">
        <v>6</v>
      </c>
      <c r="B1118" s="280"/>
      <c r="C1118" s="280"/>
      <c r="D1118" s="280"/>
      <c r="E1118" s="280"/>
      <c r="F1118" s="280"/>
      <c r="G1118" s="280"/>
      <c r="H1118" s="3"/>
      <c r="I1118" s="3"/>
      <c r="J1118" s="59"/>
    </row>
    <row r="1119" spans="1:10" ht="27.75">
      <c r="A1119" s="9"/>
      <c r="B1119" s="9"/>
      <c r="C1119" s="281" t="s">
        <v>388</v>
      </c>
      <c r="D1119" s="281"/>
      <c r="E1119" s="281"/>
      <c r="F1119" s="281"/>
      <c r="G1119" s="281"/>
      <c r="H1119" s="3"/>
      <c r="I1119" s="3"/>
      <c r="J1119" s="59"/>
    </row>
    <row r="1120" spans="1:10" ht="15.75">
      <c r="A1120" s="11" t="s">
        <v>358</v>
      </c>
      <c r="B1120" s="12"/>
      <c r="C1120" s="13"/>
      <c r="D1120" s="286"/>
      <c r="E1120" s="286"/>
      <c r="F1120" s="286"/>
      <c r="G1120" s="286"/>
      <c r="H1120" s="15"/>
      <c r="I1120" s="15"/>
      <c r="J1120" s="59"/>
    </row>
    <row r="1121" spans="1:10" ht="15.75">
      <c r="A1121" s="11" t="s">
        <v>623</v>
      </c>
      <c r="B1121" s="11"/>
      <c r="C1121" s="11"/>
      <c r="D1121" s="11"/>
      <c r="E1121" s="16"/>
      <c r="F1121" s="11"/>
      <c r="G1121" s="16"/>
      <c r="H1121" s="20" t="s">
        <v>161</v>
      </c>
      <c r="I1121" s="20"/>
      <c r="J1121" s="62"/>
    </row>
    <row r="1122" spans="1:10" ht="15.75">
      <c r="A1122" s="11" t="s">
        <v>11</v>
      </c>
      <c r="B1122" s="289" t="s">
        <v>636</v>
      </c>
      <c r="C1122" s="289"/>
      <c r="D1122" s="289"/>
      <c r="E1122" s="289"/>
      <c r="F1122" s="18"/>
      <c r="G1122" s="19" t="s">
        <v>13</v>
      </c>
      <c r="H1122" s="3"/>
      <c r="I1122" s="3"/>
      <c r="J1122" s="59"/>
    </row>
    <row r="1123" spans="1:10" ht="15.75">
      <c r="A1123" s="21" t="s">
        <v>14</v>
      </c>
      <c r="B1123" s="21" t="s">
        <v>16</v>
      </c>
      <c r="C1123" s="21" t="s">
        <v>17</v>
      </c>
      <c r="D1123" s="22" t="s">
        <v>18</v>
      </c>
      <c r="E1123" s="23" t="s">
        <v>19</v>
      </c>
      <c r="F1123" s="23" t="s">
        <v>20</v>
      </c>
      <c r="G1123" s="21" t="s">
        <v>21</v>
      </c>
      <c r="H1123" s="3"/>
      <c r="I1123" s="3"/>
      <c r="J1123" s="59"/>
    </row>
    <row r="1124" spans="1:10">
      <c r="A1124" s="24">
        <v>1</v>
      </c>
      <c r="B1124" s="25" t="s">
        <v>23</v>
      </c>
      <c r="C1124" s="26"/>
      <c r="D1124" s="27">
        <v>79305</v>
      </c>
      <c r="E1124" s="28">
        <f>D1124*C1124</f>
        <v>0</v>
      </c>
      <c r="F1124" s="29">
        <v>0</v>
      </c>
      <c r="G1124" s="30">
        <f>E1124-E1124*F1124</f>
        <v>0</v>
      </c>
      <c r="H1124" s="31">
        <f>D1124/1.08</f>
        <v>73430.555555555547</v>
      </c>
      <c r="I1124" s="31"/>
      <c r="J1124" s="59">
        <f t="shared" ref="J1124:J1128" si="240">H1124*C1124</f>
        <v>0</v>
      </c>
    </row>
    <row r="1125" spans="1:10">
      <c r="A1125" s="24">
        <v>2</v>
      </c>
      <c r="B1125" s="25" t="s">
        <v>25</v>
      </c>
      <c r="C1125" s="32"/>
      <c r="D1125" s="33">
        <v>128591</v>
      </c>
      <c r="E1125" s="28">
        <f t="shared" ref="E1125:E1128" si="241">D1125*C1125</f>
        <v>0</v>
      </c>
      <c r="F1125" s="29">
        <v>0</v>
      </c>
      <c r="G1125" s="30">
        <f t="shared" ref="G1125:G1134" si="242">E1125-E1125*F1125</f>
        <v>0</v>
      </c>
      <c r="H1125" s="31">
        <f t="shared" ref="H1125:H1133" si="243">D1125/1.08</f>
        <v>119065.74074074073</v>
      </c>
      <c r="I1125" s="31"/>
      <c r="J1125" s="59">
        <f t="shared" si="240"/>
        <v>0</v>
      </c>
    </row>
    <row r="1126" spans="1:10">
      <c r="A1126" s="24">
        <v>3</v>
      </c>
      <c r="B1126" s="25" t="s">
        <v>26</v>
      </c>
      <c r="C1126" s="34">
        <v>20</v>
      </c>
      <c r="D1126" s="27">
        <v>60043</v>
      </c>
      <c r="E1126" s="28">
        <f t="shared" si="241"/>
        <v>1200860</v>
      </c>
      <c r="F1126" s="157">
        <v>0</v>
      </c>
      <c r="G1126" s="30">
        <f t="shared" si="242"/>
        <v>1200860</v>
      </c>
      <c r="H1126" s="31">
        <f t="shared" si="243"/>
        <v>55595.370370370365</v>
      </c>
      <c r="I1126" s="128"/>
      <c r="J1126" s="59">
        <f t="shared" si="240"/>
        <v>1111907.4074074072</v>
      </c>
    </row>
    <row r="1127" spans="1:10">
      <c r="A1127" s="24">
        <v>4</v>
      </c>
      <c r="B1127" s="25" t="s">
        <v>27</v>
      </c>
      <c r="C1127" s="35"/>
      <c r="D1127" s="27">
        <v>115781</v>
      </c>
      <c r="E1127" s="28">
        <f t="shared" si="241"/>
        <v>0</v>
      </c>
      <c r="F1127" s="157">
        <v>0</v>
      </c>
      <c r="G1127" s="30">
        <f t="shared" si="242"/>
        <v>0</v>
      </c>
      <c r="H1127" s="31">
        <f t="shared" si="243"/>
        <v>107204.62962962962</v>
      </c>
      <c r="I1127" s="31"/>
      <c r="J1127" s="59">
        <f t="shared" si="240"/>
        <v>0</v>
      </c>
    </row>
    <row r="1128" spans="1:10">
      <c r="A1128" s="168">
        <v>5</v>
      </c>
      <c r="B1128" s="25" t="s">
        <v>28</v>
      </c>
      <c r="C1128" s="37"/>
      <c r="D1128" s="27">
        <v>119943</v>
      </c>
      <c r="E1128" s="156">
        <f t="shared" si="241"/>
        <v>0</v>
      </c>
      <c r="F1128" s="157">
        <v>0</v>
      </c>
      <c r="G1128" s="30">
        <f t="shared" si="242"/>
        <v>0</v>
      </c>
      <c r="H1128" s="31">
        <f t="shared" si="243"/>
        <v>111058.33333333333</v>
      </c>
      <c r="I1128" s="170"/>
      <c r="J1128" s="59">
        <f t="shared" si="240"/>
        <v>0</v>
      </c>
    </row>
    <row r="1129" spans="1:10">
      <c r="A1129" s="24">
        <v>6</v>
      </c>
      <c r="B1129" s="25" t="s">
        <v>29</v>
      </c>
      <c r="C1129" s="26"/>
      <c r="D1129" s="27">
        <v>94810</v>
      </c>
      <c r="E1129" s="28"/>
      <c r="F1129" s="29">
        <v>0</v>
      </c>
      <c r="G1129" s="30">
        <f t="shared" si="242"/>
        <v>0</v>
      </c>
      <c r="H1129" s="31">
        <f t="shared" si="243"/>
        <v>87787.037037037036</v>
      </c>
      <c r="I1129" s="31"/>
      <c r="J1129" s="59"/>
    </row>
    <row r="1130" spans="1:10">
      <c r="A1130" s="24">
        <v>7</v>
      </c>
      <c r="B1130" s="25" t="s">
        <v>30</v>
      </c>
      <c r="C1130" s="34"/>
      <c r="D1130" s="27">
        <v>141396</v>
      </c>
      <c r="E1130" s="28">
        <f t="shared" ref="E1130:E1141" si="244">D1130*C1130</f>
        <v>0</v>
      </c>
      <c r="F1130" s="29">
        <v>0</v>
      </c>
      <c r="G1130" s="30">
        <f t="shared" si="242"/>
        <v>0</v>
      </c>
      <c r="H1130" s="31">
        <f t="shared" si="243"/>
        <v>130922.22222222222</v>
      </c>
      <c r="I1130" s="31"/>
      <c r="J1130" s="59">
        <f t="shared" ref="J1130:J1141" si="245">H1130*C1130</f>
        <v>0</v>
      </c>
    </row>
    <row r="1131" spans="1:10">
      <c r="A1131" s="24">
        <v>8</v>
      </c>
      <c r="B1131" s="25" t="s">
        <v>31</v>
      </c>
      <c r="C1131" s="26"/>
      <c r="D1131" s="27">
        <v>232931</v>
      </c>
      <c r="E1131" s="28">
        <f t="shared" si="244"/>
        <v>0</v>
      </c>
      <c r="F1131" s="29">
        <v>0</v>
      </c>
      <c r="G1131" s="30">
        <f t="shared" si="242"/>
        <v>0</v>
      </c>
      <c r="H1131" s="31">
        <f t="shared" si="243"/>
        <v>215676.85185185182</v>
      </c>
      <c r="I1131" s="31"/>
      <c r="J1131" s="59">
        <f t="shared" si="245"/>
        <v>0</v>
      </c>
    </row>
    <row r="1132" spans="1:10">
      <c r="A1132" s="24">
        <v>9</v>
      </c>
      <c r="B1132" s="36" t="s">
        <v>32</v>
      </c>
      <c r="C1132" s="26"/>
      <c r="D1132" s="27">
        <v>101534</v>
      </c>
      <c r="E1132" s="28">
        <f t="shared" si="244"/>
        <v>0</v>
      </c>
      <c r="F1132" s="29">
        <v>0</v>
      </c>
      <c r="G1132" s="30">
        <f t="shared" si="242"/>
        <v>0</v>
      </c>
      <c r="H1132" s="31">
        <f t="shared" si="243"/>
        <v>94012.962962962964</v>
      </c>
      <c r="I1132" s="31"/>
      <c r="J1132" s="59">
        <f t="shared" si="245"/>
        <v>0</v>
      </c>
    </row>
    <row r="1133" spans="1:10">
      <c r="A1133" s="24">
        <v>10</v>
      </c>
      <c r="B1133" s="36" t="s">
        <v>33</v>
      </c>
      <c r="C1133" s="37"/>
      <c r="D1133" s="33">
        <v>110148</v>
      </c>
      <c r="E1133" s="28">
        <f t="shared" si="244"/>
        <v>0</v>
      </c>
      <c r="F1133" s="29">
        <v>0</v>
      </c>
      <c r="G1133" s="30">
        <f t="shared" si="242"/>
        <v>0</v>
      </c>
      <c r="H1133" s="31">
        <f t="shared" si="243"/>
        <v>101988.88888888888</v>
      </c>
      <c r="I1133" s="31"/>
      <c r="J1133" s="59">
        <f t="shared" si="245"/>
        <v>0</v>
      </c>
    </row>
    <row r="1134" spans="1:10">
      <c r="A1134" s="168">
        <v>11</v>
      </c>
      <c r="B1134" s="25" t="s">
        <v>34</v>
      </c>
      <c r="C1134" s="37"/>
      <c r="D1134" s="27">
        <v>54198</v>
      </c>
      <c r="E1134" s="156">
        <f t="shared" si="244"/>
        <v>0</v>
      </c>
      <c r="F1134" s="124">
        <v>0.1</v>
      </c>
      <c r="G1134" s="30">
        <f t="shared" si="242"/>
        <v>0</v>
      </c>
      <c r="H1134" s="31">
        <f>D1134/1.08*0.9</f>
        <v>45165</v>
      </c>
      <c r="I1134" s="170"/>
      <c r="J1134" s="59">
        <f t="shared" si="245"/>
        <v>0</v>
      </c>
    </row>
    <row r="1135" spans="1:10">
      <c r="A1135" s="24">
        <v>12</v>
      </c>
      <c r="B1135" s="25" t="s">
        <v>35</v>
      </c>
      <c r="C1135" s="37"/>
      <c r="D1135" s="27">
        <v>49680</v>
      </c>
      <c r="E1135" s="28">
        <f t="shared" si="244"/>
        <v>0</v>
      </c>
      <c r="F1135" s="124">
        <v>0.1</v>
      </c>
      <c r="G1135" s="30"/>
      <c r="H1135" s="169">
        <f>D1135/1.08*0.9</f>
        <v>41400</v>
      </c>
      <c r="I1135" s="128"/>
      <c r="J1135" s="59">
        <f t="shared" si="245"/>
        <v>0</v>
      </c>
    </row>
    <row r="1136" spans="1:10">
      <c r="A1136" s="24">
        <v>13</v>
      </c>
      <c r="B1136" s="25" t="s">
        <v>36</v>
      </c>
      <c r="C1136" s="37"/>
      <c r="D1136" s="38">
        <v>64152</v>
      </c>
      <c r="E1136" s="28">
        <f t="shared" si="244"/>
        <v>0</v>
      </c>
      <c r="F1136" s="29">
        <v>0</v>
      </c>
      <c r="G1136" s="30">
        <f t="shared" ref="G1136:G1141" si="246">E1136-E1136*F1136</f>
        <v>0</v>
      </c>
      <c r="H1136" s="31">
        <f t="shared" ref="H1136:H1141" si="247">D1136/1.08</f>
        <v>59399.999999999993</v>
      </c>
      <c r="I1136" s="31"/>
      <c r="J1136" s="59">
        <f t="shared" si="245"/>
        <v>0</v>
      </c>
    </row>
    <row r="1137" spans="1:10">
      <c r="A1137" s="24">
        <v>14</v>
      </c>
      <c r="B1137" s="25" t="s">
        <v>37</v>
      </c>
      <c r="C1137" s="37"/>
      <c r="D1137" s="38">
        <v>65934</v>
      </c>
      <c r="E1137" s="28">
        <f t="shared" si="244"/>
        <v>0</v>
      </c>
      <c r="F1137" s="29">
        <v>0</v>
      </c>
      <c r="G1137" s="30">
        <f t="shared" si="246"/>
        <v>0</v>
      </c>
      <c r="H1137" s="31">
        <f t="shared" si="247"/>
        <v>61049.999999999993</v>
      </c>
      <c r="I1137" s="31"/>
      <c r="J1137" s="59">
        <f t="shared" si="245"/>
        <v>0</v>
      </c>
    </row>
    <row r="1138" spans="1:10">
      <c r="A1138" s="24">
        <v>15</v>
      </c>
      <c r="B1138" s="25" t="s">
        <v>38</v>
      </c>
      <c r="C1138" s="37"/>
      <c r="D1138" s="38">
        <v>76626</v>
      </c>
      <c r="E1138" s="28">
        <f t="shared" si="244"/>
        <v>0</v>
      </c>
      <c r="F1138" s="29">
        <v>0</v>
      </c>
      <c r="G1138" s="30">
        <f t="shared" si="246"/>
        <v>0</v>
      </c>
      <c r="H1138" s="31">
        <f t="shared" si="247"/>
        <v>70950</v>
      </c>
      <c r="I1138" s="31"/>
      <c r="J1138" s="59">
        <f t="shared" si="245"/>
        <v>0</v>
      </c>
    </row>
    <row r="1139" spans="1:10">
      <c r="A1139" s="24">
        <v>16</v>
      </c>
      <c r="B1139" s="25" t="s">
        <v>39</v>
      </c>
      <c r="C1139" s="37"/>
      <c r="D1139" s="38">
        <v>80190</v>
      </c>
      <c r="E1139" s="28">
        <f t="shared" si="244"/>
        <v>0</v>
      </c>
      <c r="F1139" s="29">
        <v>0</v>
      </c>
      <c r="G1139" s="30">
        <f t="shared" si="246"/>
        <v>0</v>
      </c>
      <c r="H1139" s="31">
        <f t="shared" si="247"/>
        <v>74250</v>
      </c>
      <c r="I1139" s="31"/>
      <c r="J1139" s="59">
        <f t="shared" si="245"/>
        <v>0</v>
      </c>
    </row>
    <row r="1140" spans="1:10">
      <c r="A1140" s="24">
        <v>17</v>
      </c>
      <c r="B1140" s="25" t="s">
        <v>40</v>
      </c>
      <c r="C1140" s="37"/>
      <c r="D1140" s="38">
        <v>113832</v>
      </c>
      <c r="E1140" s="28">
        <f t="shared" si="244"/>
        <v>0</v>
      </c>
      <c r="F1140" s="29">
        <v>0</v>
      </c>
      <c r="G1140" s="30">
        <f t="shared" si="246"/>
        <v>0</v>
      </c>
      <c r="H1140" s="31">
        <f t="shared" si="247"/>
        <v>105400</v>
      </c>
      <c r="I1140" s="31"/>
      <c r="J1140" s="59">
        <f t="shared" si="245"/>
        <v>0</v>
      </c>
    </row>
    <row r="1141" spans="1:10">
      <c r="A1141" s="24">
        <v>18</v>
      </c>
      <c r="B1141" s="25" t="s">
        <v>41</v>
      </c>
      <c r="C1141" s="37"/>
      <c r="D1141" s="39">
        <v>98010</v>
      </c>
      <c r="E1141" s="28">
        <f t="shared" si="244"/>
        <v>0</v>
      </c>
      <c r="F1141" s="29">
        <v>0</v>
      </c>
      <c r="G1141" s="30">
        <f t="shared" si="246"/>
        <v>0</v>
      </c>
      <c r="H1141" s="31">
        <f t="shared" si="247"/>
        <v>90750</v>
      </c>
      <c r="I1141" s="31"/>
      <c r="J1141" s="59">
        <f t="shared" si="245"/>
        <v>0</v>
      </c>
    </row>
    <row r="1142" spans="1:10" ht="17.25">
      <c r="A1142" s="40"/>
      <c r="B1142" s="41" t="s">
        <v>42</v>
      </c>
      <c r="C1142" s="42">
        <f>SUM(C1124:C1141)</f>
        <v>20</v>
      </c>
      <c r="D1142" s="42"/>
      <c r="E1142" s="43">
        <f>SUM(E1124:E1141)</f>
        <v>1200860</v>
      </c>
      <c r="F1142" s="43"/>
      <c r="G1142" s="44">
        <f>SUM(G1124:G1141)</f>
        <v>1200860</v>
      </c>
      <c r="H1142" s="45"/>
      <c r="I1142" s="45"/>
      <c r="J1142" s="64">
        <f>SUM(J1124:J1141)</f>
        <v>1111907.4074074072</v>
      </c>
    </row>
    <row r="1143" spans="1:10" ht="31.5">
      <c r="A1143" s="46"/>
      <c r="B1143" s="47"/>
      <c r="C1143" s="48"/>
      <c r="D1143" s="48"/>
      <c r="E1143" s="49"/>
      <c r="F1143" s="49"/>
      <c r="G1143" s="50"/>
      <c r="H1143" s="51"/>
      <c r="I1143" s="51"/>
      <c r="J1143" s="65">
        <f>J1142*0.08</f>
        <v>88952.592592592569</v>
      </c>
    </row>
    <row r="1144" spans="1:10" ht="18">
      <c r="A1144" s="283" t="s">
        <v>43</v>
      </c>
      <c r="B1144" s="283"/>
      <c r="C1144" s="284" t="s">
        <v>44</v>
      </c>
      <c r="D1144" s="284"/>
      <c r="E1144" s="54"/>
      <c r="F1144" s="54"/>
      <c r="G1144" s="55" t="s">
        <v>45</v>
      </c>
      <c r="H1144" s="56"/>
      <c r="I1144" s="56"/>
      <c r="J1144" s="66">
        <f>SUM(J1142:J1143)</f>
        <v>1200859.9999999998</v>
      </c>
    </row>
    <row r="1146" spans="1:10">
      <c r="B1146" s="132" t="s">
        <v>625</v>
      </c>
      <c r="C1146" s="132" t="s">
        <v>626</v>
      </c>
      <c r="D1146" s="131"/>
      <c r="E1146" s="131"/>
      <c r="F1146" s="132" t="s">
        <v>512</v>
      </c>
    </row>
    <row r="1147" spans="1:10">
      <c r="B1147" s="132" t="s">
        <v>627</v>
      </c>
      <c r="C1147" s="132" t="s">
        <v>626</v>
      </c>
      <c r="D1147" s="131"/>
      <c r="E1147" s="131"/>
      <c r="F1147" s="132" t="s">
        <v>512</v>
      </c>
    </row>
    <row r="1151" spans="1:10" ht="15.75">
      <c r="A1151" s="279" t="s">
        <v>0</v>
      </c>
      <c r="B1151" s="279"/>
      <c r="C1151" s="279"/>
      <c r="D1151" s="279"/>
      <c r="E1151" s="279"/>
      <c r="F1151" s="279"/>
      <c r="G1151" s="279"/>
      <c r="H1151" s="3"/>
      <c r="I1151" s="3"/>
      <c r="J1151" s="112"/>
    </row>
    <row r="1152" spans="1:10" ht="17.25">
      <c r="A1152" s="279" t="s">
        <v>1</v>
      </c>
      <c r="B1152" s="279"/>
      <c r="C1152" s="279"/>
      <c r="D1152" s="279"/>
      <c r="E1152" s="279"/>
      <c r="F1152" s="279"/>
      <c r="G1152" s="279"/>
      <c r="H1152" s="3"/>
      <c r="I1152" s="3"/>
      <c r="J1152" s="58"/>
    </row>
    <row r="1153" spans="1:10" ht="15.75">
      <c r="A1153" s="279" t="s">
        <v>2</v>
      </c>
      <c r="B1153" s="279"/>
      <c r="C1153" s="279"/>
      <c r="D1153" s="279"/>
      <c r="E1153" s="279"/>
      <c r="F1153" s="279"/>
      <c r="G1153" s="279"/>
      <c r="H1153" s="3"/>
      <c r="I1153" s="3"/>
      <c r="J1153" s="59"/>
    </row>
    <row r="1154" spans="1:10" ht="15.75">
      <c r="A1154" s="279" t="s">
        <v>4</v>
      </c>
      <c r="B1154" s="279"/>
      <c r="C1154" s="279"/>
      <c r="D1154" s="279"/>
      <c r="E1154" s="279"/>
      <c r="F1154" s="279"/>
      <c r="G1154" s="279"/>
      <c r="H1154" s="3"/>
      <c r="I1154" s="3"/>
      <c r="J1154" s="59"/>
    </row>
    <row r="1155" spans="1:10" ht="15.75" customHeight="1">
      <c r="A1155" s="280" t="s">
        <v>6</v>
      </c>
      <c r="B1155" s="280"/>
      <c r="C1155" s="280"/>
      <c r="D1155" s="280"/>
      <c r="E1155" s="280"/>
      <c r="F1155" s="280"/>
      <c r="G1155" s="280"/>
      <c r="H1155" s="3"/>
      <c r="I1155" s="3"/>
      <c r="J1155" s="59"/>
    </row>
    <row r="1156" spans="1:10" ht="27.75">
      <c r="A1156" s="9"/>
      <c r="B1156" s="9"/>
      <c r="C1156" s="281" t="s">
        <v>388</v>
      </c>
      <c r="D1156" s="281"/>
      <c r="E1156" s="281"/>
      <c r="F1156" s="281"/>
      <c r="G1156" s="281"/>
      <c r="H1156" s="3"/>
      <c r="I1156" s="3"/>
      <c r="J1156" s="59"/>
    </row>
    <row r="1157" spans="1:10" ht="15.75">
      <c r="A1157" s="11" t="s">
        <v>358</v>
      </c>
      <c r="B1157" s="12"/>
      <c r="C1157" s="13"/>
      <c r="D1157" s="286"/>
      <c r="E1157" s="286"/>
      <c r="F1157" s="286"/>
      <c r="G1157" s="286"/>
      <c r="H1157" s="15"/>
      <c r="I1157" s="15"/>
      <c r="J1157" s="59"/>
    </row>
    <row r="1158" spans="1:10" ht="15.75">
      <c r="A1158" s="11" t="s">
        <v>623</v>
      </c>
      <c r="B1158" s="11"/>
      <c r="C1158" s="11"/>
      <c r="D1158" s="11"/>
      <c r="E1158" s="16"/>
      <c r="F1158" s="11"/>
      <c r="G1158" s="16"/>
      <c r="H1158" s="20" t="s">
        <v>161</v>
      </c>
      <c r="I1158" s="20"/>
      <c r="J1158" s="62"/>
    </row>
    <row r="1159" spans="1:10" ht="15.75">
      <c r="A1159" s="11" t="s">
        <v>11</v>
      </c>
      <c r="B1159" s="289" t="s">
        <v>584</v>
      </c>
      <c r="C1159" s="289"/>
      <c r="D1159" s="289"/>
      <c r="E1159" s="289"/>
      <c r="F1159" s="18"/>
      <c r="G1159" s="19" t="s">
        <v>13</v>
      </c>
      <c r="H1159" s="3"/>
      <c r="I1159" s="3"/>
      <c r="J1159" s="59"/>
    </row>
    <row r="1160" spans="1:10" ht="15.75">
      <c r="A1160" s="21" t="s">
        <v>14</v>
      </c>
      <c r="B1160" s="21" t="s">
        <v>16</v>
      </c>
      <c r="C1160" s="21" t="s">
        <v>17</v>
      </c>
      <c r="D1160" s="22" t="s">
        <v>18</v>
      </c>
      <c r="E1160" s="23" t="s">
        <v>19</v>
      </c>
      <c r="F1160" s="23" t="s">
        <v>20</v>
      </c>
      <c r="G1160" s="21" t="s">
        <v>21</v>
      </c>
      <c r="H1160" s="3"/>
      <c r="I1160" s="3"/>
      <c r="J1160" s="59"/>
    </row>
    <row r="1161" spans="1:10">
      <c r="A1161" s="24">
        <v>1</v>
      </c>
      <c r="B1161" s="25" t="s">
        <v>23</v>
      </c>
      <c r="C1161" s="26"/>
      <c r="D1161" s="27">
        <v>79305</v>
      </c>
      <c r="E1161" s="28">
        <f>D1161*C1161</f>
        <v>0</v>
      </c>
      <c r="F1161" s="29">
        <v>0</v>
      </c>
      <c r="G1161" s="30">
        <f>E1161-E1161*F1161</f>
        <v>0</v>
      </c>
      <c r="H1161" s="31">
        <f>D1161/1.08</f>
        <v>73430.555555555547</v>
      </c>
      <c r="I1161" s="31"/>
      <c r="J1161" s="59">
        <f t="shared" ref="J1161:J1165" si="248">H1161*C1161</f>
        <v>0</v>
      </c>
    </row>
    <row r="1162" spans="1:10">
      <c r="A1162" s="24">
        <v>2</v>
      </c>
      <c r="B1162" s="25" t="s">
        <v>25</v>
      </c>
      <c r="C1162" s="32"/>
      <c r="D1162" s="33">
        <v>128591</v>
      </c>
      <c r="E1162" s="28">
        <f t="shared" ref="E1162:E1165" si="249">D1162*C1162</f>
        <v>0</v>
      </c>
      <c r="F1162" s="29">
        <v>0</v>
      </c>
      <c r="G1162" s="30">
        <f t="shared" ref="G1162:G1171" si="250">E1162-E1162*F1162</f>
        <v>0</v>
      </c>
      <c r="H1162" s="31">
        <f t="shared" ref="H1162:H1170" si="251">D1162/1.08</f>
        <v>119065.74074074073</v>
      </c>
      <c r="I1162" s="31"/>
      <c r="J1162" s="59">
        <f t="shared" si="248"/>
        <v>0</v>
      </c>
    </row>
    <row r="1163" spans="1:10">
      <c r="A1163" s="24">
        <v>3</v>
      </c>
      <c r="B1163" s="25" t="s">
        <v>26</v>
      </c>
      <c r="C1163" s="34"/>
      <c r="D1163" s="27">
        <v>60043</v>
      </c>
      <c r="E1163" s="28">
        <f t="shared" si="249"/>
        <v>0</v>
      </c>
      <c r="F1163" s="157">
        <v>0</v>
      </c>
      <c r="G1163" s="30">
        <f t="shared" si="250"/>
        <v>0</v>
      </c>
      <c r="H1163" s="31">
        <f t="shared" si="251"/>
        <v>55595.370370370365</v>
      </c>
      <c r="I1163" s="128"/>
      <c r="J1163" s="59">
        <f t="shared" si="248"/>
        <v>0</v>
      </c>
    </row>
    <row r="1164" spans="1:10">
      <c r="A1164" s="24">
        <v>4</v>
      </c>
      <c r="B1164" s="25" t="s">
        <v>27</v>
      </c>
      <c r="C1164" s="35"/>
      <c r="D1164" s="27">
        <v>115781</v>
      </c>
      <c r="E1164" s="28">
        <f t="shared" si="249"/>
        <v>0</v>
      </c>
      <c r="F1164" s="157">
        <v>0</v>
      </c>
      <c r="G1164" s="30">
        <f t="shared" si="250"/>
        <v>0</v>
      </c>
      <c r="H1164" s="31">
        <f t="shared" si="251"/>
        <v>107204.62962962962</v>
      </c>
      <c r="I1164" s="31"/>
      <c r="J1164" s="59">
        <f t="shared" si="248"/>
        <v>0</v>
      </c>
    </row>
    <row r="1165" spans="1:10">
      <c r="A1165" s="168">
        <v>5</v>
      </c>
      <c r="B1165" s="25" t="s">
        <v>28</v>
      </c>
      <c r="C1165" s="37">
        <v>10</v>
      </c>
      <c r="D1165" s="27">
        <v>119943</v>
      </c>
      <c r="E1165" s="156">
        <f t="shared" si="249"/>
        <v>1199430</v>
      </c>
      <c r="F1165" s="157">
        <v>0</v>
      </c>
      <c r="G1165" s="30">
        <f t="shared" si="250"/>
        <v>1199430</v>
      </c>
      <c r="H1165" s="31">
        <f t="shared" si="251"/>
        <v>111058.33333333333</v>
      </c>
      <c r="I1165" s="170"/>
      <c r="J1165" s="59">
        <f t="shared" si="248"/>
        <v>1110583.3333333333</v>
      </c>
    </row>
    <row r="1166" spans="1:10">
      <c r="A1166" s="24">
        <v>6</v>
      </c>
      <c r="B1166" s="25" t="s">
        <v>29</v>
      </c>
      <c r="C1166" s="26"/>
      <c r="D1166" s="27">
        <v>94810</v>
      </c>
      <c r="E1166" s="28"/>
      <c r="F1166" s="29">
        <v>0</v>
      </c>
      <c r="G1166" s="30">
        <f t="shared" si="250"/>
        <v>0</v>
      </c>
      <c r="H1166" s="31">
        <f t="shared" si="251"/>
        <v>87787.037037037036</v>
      </c>
      <c r="I1166" s="31"/>
      <c r="J1166" s="59"/>
    </row>
    <row r="1167" spans="1:10">
      <c r="A1167" s="24">
        <v>7</v>
      </c>
      <c r="B1167" s="25" t="s">
        <v>30</v>
      </c>
      <c r="C1167" s="34"/>
      <c r="D1167" s="27">
        <v>141396</v>
      </c>
      <c r="E1167" s="28">
        <f t="shared" ref="E1167:E1178" si="252">D1167*C1167</f>
        <v>0</v>
      </c>
      <c r="F1167" s="29">
        <v>0</v>
      </c>
      <c r="G1167" s="30">
        <f t="shared" si="250"/>
        <v>0</v>
      </c>
      <c r="H1167" s="31">
        <f t="shared" si="251"/>
        <v>130922.22222222222</v>
      </c>
      <c r="I1167" s="31"/>
      <c r="J1167" s="59">
        <f t="shared" ref="J1167:J1178" si="253">H1167*C1167</f>
        <v>0</v>
      </c>
    </row>
    <row r="1168" spans="1:10">
      <c r="A1168" s="24">
        <v>8</v>
      </c>
      <c r="B1168" s="25" t="s">
        <v>31</v>
      </c>
      <c r="C1168" s="26"/>
      <c r="D1168" s="27">
        <v>232931</v>
      </c>
      <c r="E1168" s="28">
        <f t="shared" si="252"/>
        <v>0</v>
      </c>
      <c r="F1168" s="29">
        <v>0</v>
      </c>
      <c r="G1168" s="30">
        <f t="shared" si="250"/>
        <v>0</v>
      </c>
      <c r="H1168" s="31">
        <f t="shared" si="251"/>
        <v>215676.85185185182</v>
      </c>
      <c r="I1168" s="31"/>
      <c r="J1168" s="59">
        <f t="shared" si="253"/>
        <v>0</v>
      </c>
    </row>
    <row r="1169" spans="1:10">
      <c r="A1169" s="24">
        <v>9</v>
      </c>
      <c r="B1169" s="36" t="s">
        <v>32</v>
      </c>
      <c r="C1169" s="26"/>
      <c r="D1169" s="27">
        <v>101534</v>
      </c>
      <c r="E1169" s="28">
        <f t="shared" si="252"/>
        <v>0</v>
      </c>
      <c r="F1169" s="29">
        <v>0</v>
      </c>
      <c r="G1169" s="30">
        <f t="shared" si="250"/>
        <v>0</v>
      </c>
      <c r="H1169" s="31">
        <f t="shared" si="251"/>
        <v>94012.962962962964</v>
      </c>
      <c r="I1169" s="31"/>
      <c r="J1169" s="59">
        <f t="shared" si="253"/>
        <v>0</v>
      </c>
    </row>
    <row r="1170" spans="1:10">
      <c r="A1170" s="24">
        <v>10</v>
      </c>
      <c r="B1170" s="36" t="s">
        <v>33</v>
      </c>
      <c r="C1170" s="37"/>
      <c r="D1170" s="33">
        <v>110148</v>
      </c>
      <c r="E1170" s="28">
        <f t="shared" si="252"/>
        <v>0</v>
      </c>
      <c r="F1170" s="29">
        <v>0</v>
      </c>
      <c r="G1170" s="30">
        <f t="shared" si="250"/>
        <v>0</v>
      </c>
      <c r="H1170" s="31">
        <f t="shared" si="251"/>
        <v>101988.88888888888</v>
      </c>
      <c r="I1170" s="31"/>
      <c r="J1170" s="59">
        <f t="shared" si="253"/>
        <v>0</v>
      </c>
    </row>
    <row r="1171" spans="1:10">
      <c r="A1171" s="168">
        <v>11</v>
      </c>
      <c r="B1171" s="25" t="s">
        <v>34</v>
      </c>
      <c r="C1171" s="37">
        <v>4</v>
      </c>
      <c r="D1171" s="27">
        <v>54198</v>
      </c>
      <c r="E1171" s="156">
        <f t="shared" si="252"/>
        <v>216792</v>
      </c>
      <c r="F1171" s="124">
        <v>0.1</v>
      </c>
      <c r="G1171" s="30">
        <f t="shared" si="250"/>
        <v>195112.8</v>
      </c>
      <c r="H1171" s="31">
        <f>D1171/1.08*0.9</f>
        <v>45165</v>
      </c>
      <c r="I1171" s="170"/>
      <c r="J1171" s="59">
        <f t="shared" si="253"/>
        <v>180660</v>
      </c>
    </row>
    <row r="1172" spans="1:10">
      <c r="A1172" s="24">
        <v>12</v>
      </c>
      <c r="B1172" s="25" t="s">
        <v>35</v>
      </c>
      <c r="C1172" s="37"/>
      <c r="D1172" s="27">
        <v>49680</v>
      </c>
      <c r="E1172" s="28">
        <f t="shared" si="252"/>
        <v>0</v>
      </c>
      <c r="F1172" s="124">
        <v>0.1</v>
      </c>
      <c r="G1172" s="30"/>
      <c r="H1172" s="169">
        <f>D1172/1.08*0.9</f>
        <v>41400</v>
      </c>
      <c r="I1172" s="128"/>
      <c r="J1172" s="59">
        <f t="shared" si="253"/>
        <v>0</v>
      </c>
    </row>
    <row r="1173" spans="1:10">
      <c r="A1173" s="24">
        <v>13</v>
      </c>
      <c r="B1173" s="25" t="s">
        <v>36</v>
      </c>
      <c r="C1173" s="37"/>
      <c r="D1173" s="38">
        <v>64152</v>
      </c>
      <c r="E1173" s="28">
        <f t="shared" si="252"/>
        <v>0</v>
      </c>
      <c r="F1173" s="29">
        <v>0</v>
      </c>
      <c r="G1173" s="30">
        <f t="shared" ref="G1173:G1178" si="254">E1173-E1173*F1173</f>
        <v>0</v>
      </c>
      <c r="H1173" s="31">
        <f t="shared" ref="H1173:H1178" si="255">D1173/1.08</f>
        <v>59399.999999999993</v>
      </c>
      <c r="I1173" s="31"/>
      <c r="J1173" s="59">
        <f t="shared" si="253"/>
        <v>0</v>
      </c>
    </row>
    <row r="1174" spans="1:10">
      <c r="A1174" s="24">
        <v>14</v>
      </c>
      <c r="B1174" s="25" t="s">
        <v>37</v>
      </c>
      <c r="C1174" s="37"/>
      <c r="D1174" s="38">
        <v>65934</v>
      </c>
      <c r="E1174" s="28">
        <f t="shared" si="252"/>
        <v>0</v>
      </c>
      <c r="F1174" s="29">
        <v>0</v>
      </c>
      <c r="G1174" s="30">
        <f t="shared" si="254"/>
        <v>0</v>
      </c>
      <c r="H1174" s="31">
        <f t="shared" si="255"/>
        <v>61049.999999999993</v>
      </c>
      <c r="I1174" s="31"/>
      <c r="J1174" s="59">
        <f t="shared" si="253"/>
        <v>0</v>
      </c>
    </row>
    <row r="1175" spans="1:10">
      <c r="A1175" s="24">
        <v>15</v>
      </c>
      <c r="B1175" s="25" t="s">
        <v>38</v>
      </c>
      <c r="C1175" s="37"/>
      <c r="D1175" s="38">
        <v>76626</v>
      </c>
      <c r="E1175" s="28">
        <f t="shared" si="252"/>
        <v>0</v>
      </c>
      <c r="F1175" s="29">
        <v>0</v>
      </c>
      <c r="G1175" s="30">
        <f t="shared" si="254"/>
        <v>0</v>
      </c>
      <c r="H1175" s="31">
        <f t="shared" si="255"/>
        <v>70950</v>
      </c>
      <c r="I1175" s="31"/>
      <c r="J1175" s="59">
        <f t="shared" si="253"/>
        <v>0</v>
      </c>
    </row>
    <row r="1176" spans="1:10">
      <c r="A1176" s="24">
        <v>16</v>
      </c>
      <c r="B1176" s="25" t="s">
        <v>39</v>
      </c>
      <c r="C1176" s="37"/>
      <c r="D1176" s="38">
        <v>80190</v>
      </c>
      <c r="E1176" s="28">
        <f t="shared" si="252"/>
        <v>0</v>
      </c>
      <c r="F1176" s="29">
        <v>0</v>
      </c>
      <c r="G1176" s="30">
        <f t="shared" si="254"/>
        <v>0</v>
      </c>
      <c r="H1176" s="31">
        <f t="shared" si="255"/>
        <v>74250</v>
      </c>
      <c r="I1176" s="31"/>
      <c r="J1176" s="59">
        <f t="shared" si="253"/>
        <v>0</v>
      </c>
    </row>
    <row r="1177" spans="1:10">
      <c r="A1177" s="24">
        <v>17</v>
      </c>
      <c r="B1177" s="25" t="s">
        <v>40</v>
      </c>
      <c r="C1177" s="37"/>
      <c r="D1177" s="38">
        <v>113832</v>
      </c>
      <c r="E1177" s="28">
        <f t="shared" si="252"/>
        <v>0</v>
      </c>
      <c r="F1177" s="29">
        <v>0</v>
      </c>
      <c r="G1177" s="30">
        <f t="shared" si="254"/>
        <v>0</v>
      </c>
      <c r="H1177" s="31">
        <f t="shared" si="255"/>
        <v>105400</v>
      </c>
      <c r="I1177" s="31"/>
      <c r="J1177" s="59">
        <f t="shared" si="253"/>
        <v>0</v>
      </c>
    </row>
    <row r="1178" spans="1:10">
      <c r="A1178" s="24">
        <v>18</v>
      </c>
      <c r="B1178" s="25" t="s">
        <v>41</v>
      </c>
      <c r="C1178" s="37"/>
      <c r="D1178" s="39">
        <v>98010</v>
      </c>
      <c r="E1178" s="28">
        <f t="shared" si="252"/>
        <v>0</v>
      </c>
      <c r="F1178" s="29">
        <v>0</v>
      </c>
      <c r="G1178" s="30">
        <f t="shared" si="254"/>
        <v>0</v>
      </c>
      <c r="H1178" s="31">
        <f t="shared" si="255"/>
        <v>90750</v>
      </c>
      <c r="I1178" s="31"/>
      <c r="J1178" s="59">
        <f t="shared" si="253"/>
        <v>0</v>
      </c>
    </row>
    <row r="1179" spans="1:10" ht="17.25">
      <c r="A1179" s="40"/>
      <c r="B1179" s="41" t="s">
        <v>42</v>
      </c>
      <c r="C1179" s="42">
        <f>SUM(C1161:C1178)</f>
        <v>14</v>
      </c>
      <c r="D1179" s="42"/>
      <c r="E1179" s="43">
        <f>SUM(E1161:E1178)</f>
        <v>1416222</v>
      </c>
      <c r="F1179" s="43"/>
      <c r="G1179" s="44">
        <f>SUM(G1161:G1178)</f>
        <v>1394542.8</v>
      </c>
      <c r="H1179" s="45"/>
      <c r="I1179" s="45"/>
      <c r="J1179" s="64">
        <f>SUM(J1161:J1178)</f>
        <v>1291243.3333333333</v>
      </c>
    </row>
    <row r="1180" spans="1:10" ht="31.5">
      <c r="A1180" s="46"/>
      <c r="B1180" s="47"/>
      <c r="C1180" s="48"/>
      <c r="D1180" s="48"/>
      <c r="E1180" s="49"/>
      <c r="F1180" s="49"/>
      <c r="G1180" s="50"/>
      <c r="H1180" s="51"/>
      <c r="I1180" s="51"/>
      <c r="J1180" s="65">
        <f>J1179*0.08</f>
        <v>103299.46666666666</v>
      </c>
    </row>
    <row r="1181" spans="1:10" ht="18">
      <c r="A1181" s="283" t="s">
        <v>43</v>
      </c>
      <c r="B1181" s="283"/>
      <c r="C1181" s="284" t="s">
        <v>44</v>
      </c>
      <c r="D1181" s="284"/>
      <c r="E1181" s="54"/>
      <c r="F1181" s="54"/>
      <c r="G1181" s="55" t="s">
        <v>45</v>
      </c>
      <c r="H1181" s="56"/>
      <c r="I1181" s="56"/>
      <c r="J1181" s="66">
        <f>SUM(J1179:J1180)</f>
        <v>1394542.7999999998</v>
      </c>
    </row>
    <row r="1183" spans="1:10">
      <c r="B1183" s="132" t="s">
        <v>625</v>
      </c>
      <c r="C1183" s="132" t="s">
        <v>626</v>
      </c>
      <c r="D1183" s="131"/>
      <c r="E1183" s="131"/>
      <c r="F1183" s="132" t="s">
        <v>512</v>
      </c>
    </row>
    <row r="1184" spans="1:10">
      <c r="B1184" s="132" t="s">
        <v>627</v>
      </c>
      <c r="C1184" s="132" t="s">
        <v>626</v>
      </c>
      <c r="D1184" s="131"/>
      <c r="E1184" s="131"/>
      <c r="F1184" s="132" t="s">
        <v>512</v>
      </c>
    </row>
    <row r="1187" spans="1:10" ht="15.75">
      <c r="A1187" s="279" t="s">
        <v>0</v>
      </c>
      <c r="B1187" s="279"/>
      <c r="C1187" s="279"/>
      <c r="D1187" s="279"/>
      <c r="E1187" s="279"/>
      <c r="F1187" s="279"/>
      <c r="G1187" s="279"/>
      <c r="H1187" s="3"/>
      <c r="I1187" s="3"/>
      <c r="J1187" s="112"/>
    </row>
    <row r="1188" spans="1:10" ht="17.25">
      <c r="A1188" s="279" t="s">
        <v>1</v>
      </c>
      <c r="B1188" s="279"/>
      <c r="C1188" s="279"/>
      <c r="D1188" s="279"/>
      <c r="E1188" s="279"/>
      <c r="F1188" s="279"/>
      <c r="G1188" s="279"/>
      <c r="H1188" s="3"/>
      <c r="I1188" s="3"/>
      <c r="J1188" s="58"/>
    </row>
    <row r="1189" spans="1:10" ht="15.75">
      <c r="A1189" s="279" t="s">
        <v>2</v>
      </c>
      <c r="B1189" s="279"/>
      <c r="C1189" s="279"/>
      <c r="D1189" s="279"/>
      <c r="E1189" s="279"/>
      <c r="F1189" s="279"/>
      <c r="G1189" s="279"/>
      <c r="H1189" s="3"/>
      <c r="I1189" s="3"/>
      <c r="J1189" s="59"/>
    </row>
    <row r="1190" spans="1:10" ht="15.75">
      <c r="A1190" s="279" t="s">
        <v>4</v>
      </c>
      <c r="B1190" s="279"/>
      <c r="C1190" s="279"/>
      <c r="D1190" s="279"/>
      <c r="E1190" s="279"/>
      <c r="F1190" s="279"/>
      <c r="G1190" s="279"/>
      <c r="H1190" s="3"/>
      <c r="I1190" s="3"/>
      <c r="J1190" s="59"/>
    </row>
    <row r="1191" spans="1:10" ht="15.75" customHeight="1">
      <c r="A1191" s="280" t="s">
        <v>6</v>
      </c>
      <c r="B1191" s="280"/>
      <c r="C1191" s="280"/>
      <c r="D1191" s="280"/>
      <c r="E1191" s="280"/>
      <c r="F1191" s="280"/>
      <c r="G1191" s="280"/>
      <c r="H1191" s="3"/>
      <c r="I1191" s="3"/>
      <c r="J1191" s="59"/>
    </row>
    <row r="1192" spans="1:10" ht="27.75">
      <c r="A1192" s="9"/>
      <c r="B1192" s="9"/>
      <c r="C1192" s="281" t="s">
        <v>388</v>
      </c>
      <c r="D1192" s="281"/>
      <c r="E1192" s="281"/>
      <c r="F1192" s="281"/>
      <c r="G1192" s="281"/>
      <c r="H1192" s="3"/>
      <c r="I1192" s="3"/>
      <c r="J1192" s="59"/>
    </row>
    <row r="1193" spans="1:10" ht="15.75">
      <c r="A1193" s="11" t="s">
        <v>358</v>
      </c>
      <c r="B1193" s="12"/>
      <c r="C1193" s="13"/>
      <c r="D1193" s="286"/>
      <c r="E1193" s="286"/>
      <c r="F1193" s="286"/>
      <c r="G1193" s="286"/>
      <c r="H1193" s="15"/>
      <c r="I1193" s="15"/>
      <c r="J1193" s="59"/>
    </row>
    <row r="1194" spans="1:10" ht="15.75">
      <c r="A1194" s="11" t="s">
        <v>623</v>
      </c>
      <c r="B1194" s="11"/>
      <c r="C1194" s="11"/>
      <c r="D1194" s="11"/>
      <c r="E1194" s="16"/>
      <c r="F1194" s="11"/>
      <c r="G1194" s="16"/>
      <c r="H1194" s="20" t="s">
        <v>161</v>
      </c>
      <c r="I1194" s="20"/>
      <c r="J1194" s="62"/>
    </row>
    <row r="1195" spans="1:10" ht="15.75">
      <c r="A1195" s="11" t="s">
        <v>11</v>
      </c>
      <c r="B1195" s="289" t="s">
        <v>632</v>
      </c>
      <c r="C1195" s="289"/>
      <c r="D1195" s="289"/>
      <c r="E1195" s="289"/>
      <c r="F1195" s="18"/>
      <c r="G1195" s="19" t="s">
        <v>13</v>
      </c>
      <c r="H1195" s="3"/>
      <c r="I1195" s="3"/>
      <c r="J1195" s="59"/>
    </row>
    <row r="1196" spans="1:10" ht="15.75">
      <c r="A1196" s="21" t="s">
        <v>14</v>
      </c>
      <c r="B1196" s="21" t="s">
        <v>16</v>
      </c>
      <c r="C1196" s="21" t="s">
        <v>17</v>
      </c>
      <c r="D1196" s="22" t="s">
        <v>18</v>
      </c>
      <c r="E1196" s="23" t="s">
        <v>19</v>
      </c>
      <c r="F1196" s="23" t="s">
        <v>20</v>
      </c>
      <c r="G1196" s="21" t="s">
        <v>21</v>
      </c>
      <c r="H1196" s="3"/>
      <c r="I1196" s="3"/>
      <c r="J1196" s="59"/>
    </row>
    <row r="1197" spans="1:10">
      <c r="A1197" s="24">
        <v>1</v>
      </c>
      <c r="B1197" s="25" t="s">
        <v>23</v>
      </c>
      <c r="C1197" s="26"/>
      <c r="D1197" s="27">
        <v>79305</v>
      </c>
      <c r="E1197" s="28">
        <f>D1197*C1197</f>
        <v>0</v>
      </c>
      <c r="F1197" s="29">
        <v>0</v>
      </c>
      <c r="G1197" s="30">
        <f>E1197-E1197*F1197</f>
        <v>0</v>
      </c>
      <c r="H1197" s="31">
        <f>D1197/1.08</f>
        <v>73430.555555555547</v>
      </c>
      <c r="I1197" s="31"/>
      <c r="J1197" s="59">
        <f t="shared" ref="J1197:J1201" si="256">H1197*C1197</f>
        <v>0</v>
      </c>
    </row>
    <row r="1198" spans="1:10">
      <c r="A1198" s="24">
        <v>2</v>
      </c>
      <c r="B1198" s="25" t="s">
        <v>25</v>
      </c>
      <c r="C1198" s="32"/>
      <c r="D1198" s="33">
        <v>128591</v>
      </c>
      <c r="E1198" s="28">
        <f t="shared" ref="E1198:E1201" si="257">D1198*C1198</f>
        <v>0</v>
      </c>
      <c r="F1198" s="29">
        <v>0</v>
      </c>
      <c r="G1198" s="30">
        <f t="shared" ref="G1198:G1207" si="258">E1198-E1198*F1198</f>
        <v>0</v>
      </c>
      <c r="H1198" s="31">
        <f t="shared" ref="H1198:H1206" si="259">D1198/1.08</f>
        <v>119065.74074074073</v>
      </c>
      <c r="I1198" s="31"/>
      <c r="J1198" s="59">
        <f t="shared" si="256"/>
        <v>0</v>
      </c>
    </row>
    <row r="1199" spans="1:10">
      <c r="A1199" s="24">
        <v>3</v>
      </c>
      <c r="B1199" s="25" t="s">
        <v>26</v>
      </c>
      <c r="C1199" s="34"/>
      <c r="D1199" s="27">
        <v>60043</v>
      </c>
      <c r="E1199" s="28">
        <f t="shared" si="257"/>
        <v>0</v>
      </c>
      <c r="F1199" s="157">
        <v>0</v>
      </c>
      <c r="G1199" s="30">
        <f t="shared" si="258"/>
        <v>0</v>
      </c>
      <c r="H1199" s="31">
        <f t="shared" si="259"/>
        <v>55595.370370370365</v>
      </c>
      <c r="I1199" s="128"/>
      <c r="J1199" s="59">
        <f t="shared" si="256"/>
        <v>0</v>
      </c>
    </row>
    <row r="1200" spans="1:10">
      <c r="A1200" s="24">
        <v>4</v>
      </c>
      <c r="B1200" s="25" t="s">
        <v>27</v>
      </c>
      <c r="C1200" s="35"/>
      <c r="D1200" s="27">
        <v>115781</v>
      </c>
      <c r="E1200" s="28">
        <f t="shared" si="257"/>
        <v>0</v>
      </c>
      <c r="F1200" s="157">
        <v>0</v>
      </c>
      <c r="G1200" s="30">
        <f t="shared" si="258"/>
        <v>0</v>
      </c>
      <c r="H1200" s="31">
        <f t="shared" si="259"/>
        <v>107204.62962962962</v>
      </c>
      <c r="I1200" s="31"/>
      <c r="J1200" s="59">
        <f t="shared" si="256"/>
        <v>0</v>
      </c>
    </row>
    <row r="1201" spans="1:10">
      <c r="A1201" s="168">
        <v>5</v>
      </c>
      <c r="B1201" s="25" t="s">
        <v>28</v>
      </c>
      <c r="C1201" s="37">
        <v>10</v>
      </c>
      <c r="D1201" s="27">
        <v>119943</v>
      </c>
      <c r="E1201" s="156">
        <f t="shared" si="257"/>
        <v>1199430</v>
      </c>
      <c r="F1201" s="157">
        <v>0</v>
      </c>
      <c r="G1201" s="30">
        <f t="shared" si="258"/>
        <v>1199430</v>
      </c>
      <c r="H1201" s="31">
        <f t="shared" si="259"/>
        <v>111058.33333333333</v>
      </c>
      <c r="I1201" s="170"/>
      <c r="J1201" s="59">
        <f t="shared" si="256"/>
        <v>1110583.3333333333</v>
      </c>
    </row>
    <row r="1202" spans="1:10">
      <c r="A1202" s="24">
        <v>6</v>
      </c>
      <c r="B1202" s="25" t="s">
        <v>29</v>
      </c>
      <c r="C1202" s="26"/>
      <c r="D1202" s="27">
        <v>94810</v>
      </c>
      <c r="E1202" s="28"/>
      <c r="F1202" s="29">
        <v>0</v>
      </c>
      <c r="G1202" s="30">
        <f t="shared" si="258"/>
        <v>0</v>
      </c>
      <c r="H1202" s="31">
        <f t="shared" si="259"/>
        <v>87787.037037037036</v>
      </c>
      <c r="I1202" s="31"/>
      <c r="J1202" s="59"/>
    </row>
    <row r="1203" spans="1:10">
      <c r="A1203" s="24">
        <v>7</v>
      </c>
      <c r="B1203" s="25" t="s">
        <v>30</v>
      </c>
      <c r="C1203" s="34">
        <v>10</v>
      </c>
      <c r="D1203" s="27">
        <v>141396</v>
      </c>
      <c r="E1203" s="28">
        <f t="shared" ref="E1203:E1214" si="260">D1203*C1203</f>
        <v>1413960</v>
      </c>
      <c r="F1203" s="29">
        <v>0</v>
      </c>
      <c r="G1203" s="30">
        <f t="shared" si="258"/>
        <v>1413960</v>
      </c>
      <c r="H1203" s="31">
        <f t="shared" si="259"/>
        <v>130922.22222222222</v>
      </c>
      <c r="I1203" s="31"/>
      <c r="J1203" s="59">
        <f t="shared" ref="J1203:J1214" si="261">H1203*C1203</f>
        <v>1309222.2222222222</v>
      </c>
    </row>
    <row r="1204" spans="1:10">
      <c r="A1204" s="24">
        <v>8</v>
      </c>
      <c r="B1204" s="25" t="s">
        <v>31</v>
      </c>
      <c r="C1204" s="26"/>
      <c r="D1204" s="27">
        <v>232931</v>
      </c>
      <c r="E1204" s="28">
        <f t="shared" si="260"/>
        <v>0</v>
      </c>
      <c r="F1204" s="29">
        <v>0</v>
      </c>
      <c r="G1204" s="30">
        <f t="shared" si="258"/>
        <v>0</v>
      </c>
      <c r="H1204" s="31">
        <f t="shared" si="259"/>
        <v>215676.85185185182</v>
      </c>
      <c r="I1204" s="31"/>
      <c r="J1204" s="59">
        <f t="shared" si="261"/>
        <v>0</v>
      </c>
    </row>
    <row r="1205" spans="1:10">
      <c r="A1205" s="24">
        <v>9</v>
      </c>
      <c r="B1205" s="36" t="s">
        <v>32</v>
      </c>
      <c r="C1205" s="26"/>
      <c r="D1205" s="27">
        <v>101534</v>
      </c>
      <c r="E1205" s="28">
        <f t="shared" si="260"/>
        <v>0</v>
      </c>
      <c r="F1205" s="29">
        <v>0</v>
      </c>
      <c r="G1205" s="30">
        <f t="shared" si="258"/>
        <v>0</v>
      </c>
      <c r="H1205" s="31">
        <f t="shared" si="259"/>
        <v>94012.962962962964</v>
      </c>
      <c r="I1205" s="31"/>
      <c r="J1205" s="59">
        <f t="shared" si="261"/>
        <v>0</v>
      </c>
    </row>
    <row r="1206" spans="1:10">
      <c r="A1206" s="24">
        <v>10</v>
      </c>
      <c r="B1206" s="36" t="s">
        <v>33</v>
      </c>
      <c r="C1206" s="37"/>
      <c r="D1206" s="33">
        <v>110148</v>
      </c>
      <c r="E1206" s="28">
        <f t="shared" si="260"/>
        <v>0</v>
      </c>
      <c r="F1206" s="29">
        <v>0</v>
      </c>
      <c r="G1206" s="30">
        <f t="shared" si="258"/>
        <v>0</v>
      </c>
      <c r="H1206" s="31">
        <f t="shared" si="259"/>
        <v>101988.88888888888</v>
      </c>
      <c r="I1206" s="31"/>
      <c r="J1206" s="59">
        <f t="shared" si="261"/>
        <v>0</v>
      </c>
    </row>
    <row r="1207" spans="1:10">
      <c r="A1207" s="168">
        <v>11</v>
      </c>
      <c r="B1207" s="25" t="s">
        <v>34</v>
      </c>
      <c r="C1207" s="37"/>
      <c r="D1207" s="27">
        <v>54198</v>
      </c>
      <c r="E1207" s="156">
        <f t="shared" si="260"/>
        <v>0</v>
      </c>
      <c r="F1207" s="124">
        <v>0.1</v>
      </c>
      <c r="G1207" s="30">
        <f t="shared" si="258"/>
        <v>0</v>
      </c>
      <c r="H1207" s="31">
        <f>D1207/1.08*0.9</f>
        <v>45165</v>
      </c>
      <c r="I1207" s="170"/>
      <c r="J1207" s="59">
        <f t="shared" si="261"/>
        <v>0</v>
      </c>
    </row>
    <row r="1208" spans="1:10">
      <c r="A1208" s="24">
        <v>12</v>
      </c>
      <c r="B1208" s="25" t="s">
        <v>35</v>
      </c>
      <c r="C1208" s="37"/>
      <c r="D1208" s="27">
        <v>49680</v>
      </c>
      <c r="E1208" s="28">
        <f t="shared" si="260"/>
        <v>0</v>
      </c>
      <c r="F1208" s="124">
        <v>0.1</v>
      </c>
      <c r="G1208" s="30"/>
      <c r="H1208" s="169">
        <f>D1208/1.08*0.9</f>
        <v>41400</v>
      </c>
      <c r="I1208" s="128"/>
      <c r="J1208" s="59">
        <f t="shared" si="261"/>
        <v>0</v>
      </c>
    </row>
    <row r="1209" spans="1:10">
      <c r="A1209" s="24">
        <v>13</v>
      </c>
      <c r="B1209" s="25" t="s">
        <v>36</v>
      </c>
      <c r="C1209" s="37"/>
      <c r="D1209" s="38">
        <v>64152</v>
      </c>
      <c r="E1209" s="28">
        <f t="shared" si="260"/>
        <v>0</v>
      </c>
      <c r="F1209" s="29">
        <v>0</v>
      </c>
      <c r="G1209" s="30">
        <f t="shared" ref="G1209:G1214" si="262">E1209-E1209*F1209</f>
        <v>0</v>
      </c>
      <c r="H1209" s="31">
        <f t="shared" ref="H1209:H1214" si="263">D1209/1.08</f>
        <v>59399.999999999993</v>
      </c>
      <c r="I1209" s="31"/>
      <c r="J1209" s="59">
        <f t="shared" si="261"/>
        <v>0</v>
      </c>
    </row>
    <row r="1210" spans="1:10">
      <c r="A1210" s="24">
        <v>14</v>
      </c>
      <c r="B1210" s="25" t="s">
        <v>37</v>
      </c>
      <c r="C1210" s="37"/>
      <c r="D1210" s="38">
        <v>65934</v>
      </c>
      <c r="E1210" s="28">
        <f t="shared" si="260"/>
        <v>0</v>
      </c>
      <c r="F1210" s="29">
        <v>0</v>
      </c>
      <c r="G1210" s="30">
        <f t="shared" si="262"/>
        <v>0</v>
      </c>
      <c r="H1210" s="31">
        <f t="shared" si="263"/>
        <v>61049.999999999993</v>
      </c>
      <c r="I1210" s="31"/>
      <c r="J1210" s="59">
        <f t="shared" si="261"/>
        <v>0</v>
      </c>
    </row>
    <row r="1211" spans="1:10">
      <c r="A1211" s="24">
        <v>15</v>
      </c>
      <c r="B1211" s="25" t="s">
        <v>38</v>
      </c>
      <c r="C1211" s="37"/>
      <c r="D1211" s="38">
        <v>76626</v>
      </c>
      <c r="E1211" s="28">
        <f t="shared" si="260"/>
        <v>0</v>
      </c>
      <c r="F1211" s="29">
        <v>0</v>
      </c>
      <c r="G1211" s="30">
        <f t="shared" si="262"/>
        <v>0</v>
      </c>
      <c r="H1211" s="31">
        <f t="shared" si="263"/>
        <v>70950</v>
      </c>
      <c r="I1211" s="31"/>
      <c r="J1211" s="59">
        <f t="shared" si="261"/>
        <v>0</v>
      </c>
    </row>
    <row r="1212" spans="1:10">
      <c r="A1212" s="24">
        <v>16</v>
      </c>
      <c r="B1212" s="25" t="s">
        <v>39</v>
      </c>
      <c r="C1212" s="37"/>
      <c r="D1212" s="38">
        <v>80190</v>
      </c>
      <c r="E1212" s="28">
        <f t="shared" si="260"/>
        <v>0</v>
      </c>
      <c r="F1212" s="29">
        <v>0</v>
      </c>
      <c r="G1212" s="30">
        <f t="shared" si="262"/>
        <v>0</v>
      </c>
      <c r="H1212" s="31">
        <f t="shared" si="263"/>
        <v>74250</v>
      </c>
      <c r="I1212" s="31"/>
      <c r="J1212" s="59">
        <f t="shared" si="261"/>
        <v>0</v>
      </c>
    </row>
    <row r="1213" spans="1:10">
      <c r="A1213" s="24">
        <v>17</v>
      </c>
      <c r="B1213" s="25" t="s">
        <v>40</v>
      </c>
      <c r="C1213" s="37"/>
      <c r="D1213" s="38">
        <v>113832</v>
      </c>
      <c r="E1213" s="28">
        <f t="shared" si="260"/>
        <v>0</v>
      </c>
      <c r="F1213" s="29">
        <v>0</v>
      </c>
      <c r="G1213" s="30">
        <f t="shared" si="262"/>
        <v>0</v>
      </c>
      <c r="H1213" s="31">
        <f t="shared" si="263"/>
        <v>105400</v>
      </c>
      <c r="I1213" s="31"/>
      <c r="J1213" s="59">
        <f t="shared" si="261"/>
        <v>0</v>
      </c>
    </row>
    <row r="1214" spans="1:10">
      <c r="A1214" s="24">
        <v>18</v>
      </c>
      <c r="B1214" s="25" t="s">
        <v>41</v>
      </c>
      <c r="C1214" s="37"/>
      <c r="D1214" s="39">
        <v>98010</v>
      </c>
      <c r="E1214" s="28">
        <f t="shared" si="260"/>
        <v>0</v>
      </c>
      <c r="F1214" s="29">
        <v>0</v>
      </c>
      <c r="G1214" s="30">
        <f t="shared" si="262"/>
        <v>0</v>
      </c>
      <c r="H1214" s="31">
        <f t="shared" si="263"/>
        <v>90750</v>
      </c>
      <c r="I1214" s="31"/>
      <c r="J1214" s="59">
        <f t="shared" si="261"/>
        <v>0</v>
      </c>
    </row>
    <row r="1215" spans="1:10" ht="17.25">
      <c r="A1215" s="40"/>
      <c r="B1215" s="41" t="s">
        <v>42</v>
      </c>
      <c r="C1215" s="42">
        <f>SUM(C1197:C1214)</f>
        <v>20</v>
      </c>
      <c r="D1215" s="42"/>
      <c r="E1215" s="43">
        <f>SUM(E1197:E1214)</f>
        <v>2613390</v>
      </c>
      <c r="F1215" s="43"/>
      <c r="G1215" s="44">
        <f>SUM(G1197:G1214)</f>
        <v>2613390</v>
      </c>
      <c r="H1215" s="45"/>
      <c r="I1215" s="45"/>
      <c r="J1215" s="64">
        <f>SUM(J1197:J1214)</f>
        <v>2419805.5555555555</v>
      </c>
    </row>
    <row r="1216" spans="1:10" ht="31.5">
      <c r="A1216" s="46"/>
      <c r="B1216" s="47"/>
      <c r="C1216" s="48"/>
      <c r="D1216" s="48"/>
      <c r="E1216" s="49"/>
      <c r="F1216" s="49"/>
      <c r="G1216" s="50"/>
      <c r="H1216" s="51"/>
      <c r="I1216" s="51"/>
      <c r="J1216" s="65">
        <f>J1215*0.08</f>
        <v>193584.44444444444</v>
      </c>
    </row>
    <row r="1217" spans="1:10" ht="18">
      <c r="A1217" s="283" t="s">
        <v>43</v>
      </c>
      <c r="B1217" s="283"/>
      <c r="C1217" s="284" t="s">
        <v>44</v>
      </c>
      <c r="D1217" s="284"/>
      <c r="E1217" s="54"/>
      <c r="F1217" s="54"/>
      <c r="G1217" s="55" t="s">
        <v>45</v>
      </c>
      <c r="H1217" s="56"/>
      <c r="I1217" s="56"/>
      <c r="J1217" s="66">
        <f>SUM(J1215:J1216)</f>
        <v>2613390</v>
      </c>
    </row>
    <row r="1219" spans="1:10">
      <c r="B1219" s="132" t="s">
        <v>625</v>
      </c>
      <c r="C1219" s="132" t="s">
        <v>626</v>
      </c>
      <c r="D1219" s="131"/>
      <c r="E1219" s="131"/>
      <c r="F1219" s="132" t="s">
        <v>512</v>
      </c>
    </row>
    <row r="1220" spans="1:10">
      <c r="B1220" s="132" t="s">
        <v>627</v>
      </c>
      <c r="C1220" s="132" t="s">
        <v>626</v>
      </c>
      <c r="D1220" s="131"/>
      <c r="E1220" s="131"/>
      <c r="F1220" s="132" t="s">
        <v>512</v>
      </c>
    </row>
    <row r="1225" spans="1:10" ht="15.75">
      <c r="A1225" s="279" t="s">
        <v>0</v>
      </c>
      <c r="B1225" s="279"/>
      <c r="C1225" s="279"/>
      <c r="D1225" s="279"/>
      <c r="E1225" s="279"/>
      <c r="F1225" s="279"/>
      <c r="G1225" s="279"/>
      <c r="H1225" s="3"/>
      <c r="I1225" s="3"/>
      <c r="J1225" s="112"/>
    </row>
    <row r="1226" spans="1:10" ht="17.25">
      <c r="A1226" s="279" t="s">
        <v>1</v>
      </c>
      <c r="B1226" s="279"/>
      <c r="C1226" s="279"/>
      <c r="D1226" s="279"/>
      <c r="E1226" s="279"/>
      <c r="F1226" s="279"/>
      <c r="G1226" s="279"/>
      <c r="H1226" s="3"/>
      <c r="I1226" s="3"/>
      <c r="J1226" s="58"/>
    </row>
    <row r="1227" spans="1:10" ht="15.75">
      <c r="A1227" s="279" t="s">
        <v>2</v>
      </c>
      <c r="B1227" s="279"/>
      <c r="C1227" s="279"/>
      <c r="D1227" s="279"/>
      <c r="E1227" s="279"/>
      <c r="F1227" s="279"/>
      <c r="G1227" s="279"/>
      <c r="H1227" s="3"/>
      <c r="I1227" s="3"/>
      <c r="J1227" s="59"/>
    </row>
    <row r="1228" spans="1:10" ht="15.75">
      <c r="A1228" s="279" t="s">
        <v>4</v>
      </c>
      <c r="B1228" s="279"/>
      <c r="C1228" s="279"/>
      <c r="D1228" s="279"/>
      <c r="E1228" s="279"/>
      <c r="F1228" s="279"/>
      <c r="G1228" s="279"/>
      <c r="H1228" s="3"/>
      <c r="I1228" s="3"/>
      <c r="J1228" s="59"/>
    </row>
    <row r="1229" spans="1:10" ht="15.75" customHeight="1">
      <c r="A1229" s="280" t="s">
        <v>6</v>
      </c>
      <c r="B1229" s="280"/>
      <c r="C1229" s="280"/>
      <c r="D1229" s="280"/>
      <c r="E1229" s="280"/>
      <c r="F1229" s="280"/>
      <c r="G1229" s="280"/>
      <c r="H1229" s="3"/>
      <c r="I1229" s="3"/>
      <c r="J1229" s="59"/>
    </row>
    <row r="1230" spans="1:10" ht="27.75">
      <c r="A1230" s="9"/>
      <c r="B1230" s="9"/>
      <c r="C1230" s="281" t="s">
        <v>388</v>
      </c>
      <c r="D1230" s="281"/>
      <c r="E1230" s="281"/>
      <c r="F1230" s="281"/>
      <c r="G1230" s="281"/>
      <c r="H1230" s="3"/>
      <c r="I1230" s="3"/>
      <c r="J1230" s="59"/>
    </row>
    <row r="1231" spans="1:10" ht="15.75">
      <c r="A1231" s="11" t="s">
        <v>358</v>
      </c>
      <c r="B1231" s="12"/>
      <c r="C1231" s="13"/>
      <c r="D1231" s="286"/>
      <c r="E1231" s="286"/>
      <c r="F1231" s="286"/>
      <c r="G1231" s="286"/>
      <c r="H1231" s="15"/>
      <c r="I1231" s="15"/>
      <c r="J1231" s="59"/>
    </row>
    <row r="1232" spans="1:10" ht="15.75">
      <c r="A1232" s="11" t="s">
        <v>623</v>
      </c>
      <c r="B1232" s="11"/>
      <c r="C1232" s="11"/>
      <c r="D1232" s="11"/>
      <c r="E1232" s="16"/>
      <c r="F1232" s="11"/>
      <c r="G1232" s="16"/>
      <c r="H1232" s="20" t="s">
        <v>161</v>
      </c>
      <c r="I1232" s="20"/>
      <c r="J1232" s="62"/>
    </row>
    <row r="1233" spans="1:10" ht="15.75">
      <c r="A1233" s="11" t="s">
        <v>11</v>
      </c>
      <c r="B1233" s="289" t="s">
        <v>644</v>
      </c>
      <c r="C1233" s="289"/>
      <c r="D1233" s="289"/>
      <c r="E1233" s="289"/>
      <c r="F1233" s="18"/>
      <c r="G1233" s="19" t="s">
        <v>13</v>
      </c>
      <c r="H1233" s="3"/>
      <c r="I1233" s="3"/>
      <c r="J1233" s="59"/>
    </row>
    <row r="1234" spans="1:10" ht="15.75">
      <c r="A1234" s="21" t="s">
        <v>14</v>
      </c>
      <c r="B1234" s="21" t="s">
        <v>16</v>
      </c>
      <c r="C1234" s="21" t="s">
        <v>17</v>
      </c>
      <c r="D1234" s="22" t="s">
        <v>18</v>
      </c>
      <c r="E1234" s="23" t="s">
        <v>19</v>
      </c>
      <c r="F1234" s="23" t="s">
        <v>20</v>
      </c>
      <c r="G1234" s="21" t="s">
        <v>21</v>
      </c>
      <c r="H1234" s="3"/>
      <c r="I1234" s="3"/>
      <c r="J1234" s="59"/>
    </row>
    <row r="1235" spans="1:10">
      <c r="A1235" s="24">
        <v>1</v>
      </c>
      <c r="B1235" s="25" t="s">
        <v>23</v>
      </c>
      <c r="C1235" s="26">
        <v>20</v>
      </c>
      <c r="D1235" s="27">
        <v>79305</v>
      </c>
      <c r="E1235" s="28">
        <f>D1235*C1235</f>
        <v>1586100</v>
      </c>
      <c r="F1235" s="29">
        <v>0</v>
      </c>
      <c r="G1235" s="30">
        <f>E1235-E1235*F1235</f>
        <v>1586100</v>
      </c>
      <c r="H1235" s="31">
        <f>D1235/1.08</f>
        <v>73430.555555555547</v>
      </c>
      <c r="I1235" s="31"/>
      <c r="J1235" s="59">
        <f t="shared" ref="J1235:J1239" si="264">H1235*C1235</f>
        <v>1468611.111111111</v>
      </c>
    </row>
    <row r="1236" spans="1:10">
      <c r="A1236" s="24">
        <v>2</v>
      </c>
      <c r="B1236" s="25" t="s">
        <v>25</v>
      </c>
      <c r="C1236" s="32"/>
      <c r="D1236" s="33">
        <v>128591</v>
      </c>
      <c r="E1236" s="28">
        <f t="shared" ref="E1236:E1239" si="265">D1236*C1236</f>
        <v>0</v>
      </c>
      <c r="F1236" s="29">
        <v>0</v>
      </c>
      <c r="G1236" s="30">
        <f t="shared" ref="G1236:G1245" si="266">E1236-E1236*F1236</f>
        <v>0</v>
      </c>
      <c r="H1236" s="31">
        <f t="shared" ref="H1236:H1244" si="267">D1236/1.08</f>
        <v>119065.74074074073</v>
      </c>
      <c r="I1236" s="31"/>
      <c r="J1236" s="59">
        <f t="shared" si="264"/>
        <v>0</v>
      </c>
    </row>
    <row r="1237" spans="1:10">
      <c r="A1237" s="24">
        <v>3</v>
      </c>
      <c r="B1237" s="25" t="s">
        <v>26</v>
      </c>
      <c r="C1237" s="34"/>
      <c r="D1237" s="27">
        <v>60043</v>
      </c>
      <c r="E1237" s="28">
        <f t="shared" si="265"/>
        <v>0</v>
      </c>
      <c r="F1237" s="157">
        <v>0</v>
      </c>
      <c r="G1237" s="30">
        <f t="shared" si="266"/>
        <v>0</v>
      </c>
      <c r="H1237" s="31">
        <f t="shared" si="267"/>
        <v>55595.370370370365</v>
      </c>
      <c r="I1237" s="128"/>
      <c r="J1237" s="59">
        <f t="shared" si="264"/>
        <v>0</v>
      </c>
    </row>
    <row r="1238" spans="1:10">
      <c r="A1238" s="24">
        <v>4</v>
      </c>
      <c r="B1238" s="25" t="s">
        <v>27</v>
      </c>
      <c r="C1238" s="35"/>
      <c r="D1238" s="27">
        <v>115781</v>
      </c>
      <c r="E1238" s="28">
        <f t="shared" si="265"/>
        <v>0</v>
      </c>
      <c r="F1238" s="157">
        <v>0</v>
      </c>
      <c r="G1238" s="30">
        <f t="shared" si="266"/>
        <v>0</v>
      </c>
      <c r="H1238" s="31">
        <f t="shared" si="267"/>
        <v>107204.62962962962</v>
      </c>
      <c r="I1238" s="31"/>
      <c r="J1238" s="59">
        <f t="shared" si="264"/>
        <v>0</v>
      </c>
    </row>
    <row r="1239" spans="1:10">
      <c r="A1239" s="168">
        <v>5</v>
      </c>
      <c r="B1239" s="25" t="s">
        <v>28</v>
      </c>
      <c r="C1239" s="37"/>
      <c r="D1239" s="27">
        <v>119943</v>
      </c>
      <c r="E1239" s="156">
        <f t="shared" si="265"/>
        <v>0</v>
      </c>
      <c r="F1239" s="157">
        <v>0</v>
      </c>
      <c r="G1239" s="30">
        <f t="shared" si="266"/>
        <v>0</v>
      </c>
      <c r="H1239" s="31">
        <f t="shared" si="267"/>
        <v>111058.33333333333</v>
      </c>
      <c r="I1239" s="170"/>
      <c r="J1239" s="59">
        <f t="shared" si="264"/>
        <v>0</v>
      </c>
    </row>
    <row r="1240" spans="1:10">
      <c r="A1240" s="24">
        <v>6</v>
      </c>
      <c r="B1240" s="25" t="s">
        <v>29</v>
      </c>
      <c r="C1240" s="26"/>
      <c r="D1240" s="27">
        <v>94810</v>
      </c>
      <c r="E1240" s="28"/>
      <c r="F1240" s="29">
        <v>0</v>
      </c>
      <c r="G1240" s="30">
        <f t="shared" si="266"/>
        <v>0</v>
      </c>
      <c r="H1240" s="31">
        <f t="shared" si="267"/>
        <v>87787.037037037036</v>
      </c>
      <c r="I1240" s="31"/>
      <c r="J1240" s="59"/>
    </row>
    <row r="1241" spans="1:10">
      <c r="A1241" s="24">
        <v>7</v>
      </c>
      <c r="B1241" s="25" t="s">
        <v>30</v>
      </c>
      <c r="C1241" s="34">
        <v>10</v>
      </c>
      <c r="D1241" s="27">
        <v>141396</v>
      </c>
      <c r="E1241" s="28">
        <f t="shared" ref="E1241:E1252" si="268">D1241*C1241</f>
        <v>1413960</v>
      </c>
      <c r="F1241" s="29">
        <v>0</v>
      </c>
      <c r="G1241" s="30">
        <f t="shared" si="266"/>
        <v>1413960</v>
      </c>
      <c r="H1241" s="31">
        <f t="shared" si="267"/>
        <v>130922.22222222222</v>
      </c>
      <c r="I1241" s="31"/>
      <c r="J1241" s="59">
        <f t="shared" ref="J1241:J1252" si="269">H1241*C1241</f>
        <v>1309222.2222222222</v>
      </c>
    </row>
    <row r="1242" spans="1:10">
      <c r="A1242" s="24">
        <v>8</v>
      </c>
      <c r="B1242" s="25" t="s">
        <v>31</v>
      </c>
      <c r="C1242" s="26"/>
      <c r="D1242" s="27">
        <v>232931</v>
      </c>
      <c r="E1242" s="28">
        <f t="shared" si="268"/>
        <v>0</v>
      </c>
      <c r="F1242" s="29">
        <v>0</v>
      </c>
      <c r="G1242" s="30">
        <f t="shared" si="266"/>
        <v>0</v>
      </c>
      <c r="H1242" s="31">
        <f t="shared" si="267"/>
        <v>215676.85185185182</v>
      </c>
      <c r="I1242" s="31"/>
      <c r="J1242" s="59">
        <f t="shared" si="269"/>
        <v>0</v>
      </c>
    </row>
    <row r="1243" spans="1:10">
      <c r="A1243" s="24">
        <v>9</v>
      </c>
      <c r="B1243" s="36" t="s">
        <v>32</v>
      </c>
      <c r="C1243" s="26"/>
      <c r="D1243" s="27">
        <v>101534</v>
      </c>
      <c r="E1243" s="28">
        <f t="shared" si="268"/>
        <v>0</v>
      </c>
      <c r="F1243" s="29">
        <v>0</v>
      </c>
      <c r="G1243" s="30">
        <f t="shared" si="266"/>
        <v>0</v>
      </c>
      <c r="H1243" s="31">
        <f t="shared" si="267"/>
        <v>94012.962962962964</v>
      </c>
      <c r="I1243" s="31"/>
      <c r="J1243" s="59">
        <f t="shared" si="269"/>
        <v>0</v>
      </c>
    </row>
    <row r="1244" spans="1:10">
      <c r="A1244" s="24">
        <v>10</v>
      </c>
      <c r="B1244" s="36" t="s">
        <v>33</v>
      </c>
      <c r="C1244" s="37"/>
      <c r="D1244" s="33">
        <v>110148</v>
      </c>
      <c r="E1244" s="28">
        <f t="shared" si="268"/>
        <v>0</v>
      </c>
      <c r="F1244" s="29">
        <v>0</v>
      </c>
      <c r="G1244" s="30">
        <f t="shared" si="266"/>
        <v>0</v>
      </c>
      <c r="H1244" s="31">
        <f t="shared" si="267"/>
        <v>101988.88888888888</v>
      </c>
      <c r="I1244" s="31"/>
      <c r="J1244" s="59">
        <f t="shared" si="269"/>
        <v>0</v>
      </c>
    </row>
    <row r="1245" spans="1:10">
      <c r="A1245" s="168">
        <v>11</v>
      </c>
      <c r="B1245" s="25" t="s">
        <v>34</v>
      </c>
      <c r="C1245" s="37">
        <v>8</v>
      </c>
      <c r="D1245" s="27">
        <v>54198</v>
      </c>
      <c r="E1245" s="156">
        <f t="shared" si="268"/>
        <v>433584</v>
      </c>
      <c r="F1245" s="124">
        <v>0.1</v>
      </c>
      <c r="G1245" s="30">
        <f t="shared" si="266"/>
        <v>390225.6</v>
      </c>
      <c r="H1245" s="31">
        <f>D1245/1.08*0.9</f>
        <v>45165</v>
      </c>
      <c r="I1245" s="170"/>
      <c r="J1245" s="59">
        <f t="shared" si="269"/>
        <v>361320</v>
      </c>
    </row>
    <row r="1246" spans="1:10">
      <c r="A1246" s="24">
        <v>12</v>
      </c>
      <c r="B1246" s="25" t="s">
        <v>35</v>
      </c>
      <c r="C1246" s="37">
        <v>8</v>
      </c>
      <c r="D1246" s="27">
        <v>49680</v>
      </c>
      <c r="E1246" s="28">
        <f t="shared" si="268"/>
        <v>397440</v>
      </c>
      <c r="F1246" s="124">
        <v>0.1</v>
      </c>
      <c r="G1246" s="30"/>
      <c r="H1246" s="169">
        <f>D1246/1.08*0.9</f>
        <v>41400</v>
      </c>
      <c r="I1246" s="128"/>
      <c r="J1246" s="59">
        <f t="shared" si="269"/>
        <v>331200</v>
      </c>
    </row>
    <row r="1247" spans="1:10">
      <c r="A1247" s="24">
        <v>13</v>
      </c>
      <c r="B1247" s="25" t="s">
        <v>36</v>
      </c>
      <c r="C1247" s="37"/>
      <c r="D1247" s="38">
        <v>64152</v>
      </c>
      <c r="E1247" s="28">
        <f t="shared" si="268"/>
        <v>0</v>
      </c>
      <c r="F1247" s="29">
        <v>0</v>
      </c>
      <c r="G1247" s="30">
        <f t="shared" ref="G1247:G1252" si="270">E1247-E1247*F1247</f>
        <v>0</v>
      </c>
      <c r="H1247" s="31">
        <f t="shared" ref="H1247:H1252" si="271">D1247/1.08</f>
        <v>59399.999999999993</v>
      </c>
      <c r="I1247" s="31"/>
      <c r="J1247" s="59">
        <f t="shared" si="269"/>
        <v>0</v>
      </c>
    </row>
    <row r="1248" spans="1:10">
      <c r="A1248" s="24">
        <v>14</v>
      </c>
      <c r="B1248" s="25" t="s">
        <v>37</v>
      </c>
      <c r="C1248" s="37"/>
      <c r="D1248" s="38">
        <v>65934</v>
      </c>
      <c r="E1248" s="28">
        <f t="shared" si="268"/>
        <v>0</v>
      </c>
      <c r="F1248" s="29">
        <v>0</v>
      </c>
      <c r="G1248" s="30">
        <f t="shared" si="270"/>
        <v>0</v>
      </c>
      <c r="H1248" s="31">
        <f t="shared" si="271"/>
        <v>61049.999999999993</v>
      </c>
      <c r="I1248" s="31"/>
      <c r="J1248" s="59">
        <f t="shared" si="269"/>
        <v>0</v>
      </c>
    </row>
    <row r="1249" spans="1:10">
      <c r="A1249" s="24">
        <v>15</v>
      </c>
      <c r="B1249" s="25" t="s">
        <v>38</v>
      </c>
      <c r="C1249" s="37"/>
      <c r="D1249" s="38">
        <v>76626</v>
      </c>
      <c r="E1249" s="28">
        <f t="shared" si="268"/>
        <v>0</v>
      </c>
      <c r="F1249" s="29">
        <v>0</v>
      </c>
      <c r="G1249" s="30">
        <f t="shared" si="270"/>
        <v>0</v>
      </c>
      <c r="H1249" s="31">
        <f t="shared" si="271"/>
        <v>70950</v>
      </c>
      <c r="I1249" s="31"/>
      <c r="J1249" s="59">
        <f t="shared" si="269"/>
        <v>0</v>
      </c>
    </row>
    <row r="1250" spans="1:10">
      <c r="A1250" s="24">
        <v>16</v>
      </c>
      <c r="B1250" s="25" t="s">
        <v>39</v>
      </c>
      <c r="C1250" s="37"/>
      <c r="D1250" s="38">
        <v>80190</v>
      </c>
      <c r="E1250" s="28">
        <f t="shared" si="268"/>
        <v>0</v>
      </c>
      <c r="F1250" s="29">
        <v>0</v>
      </c>
      <c r="G1250" s="30">
        <f t="shared" si="270"/>
        <v>0</v>
      </c>
      <c r="H1250" s="31">
        <f t="shared" si="271"/>
        <v>74250</v>
      </c>
      <c r="I1250" s="31"/>
      <c r="J1250" s="59">
        <f t="shared" si="269"/>
        <v>0</v>
      </c>
    </row>
    <row r="1251" spans="1:10">
      <c r="A1251" s="24">
        <v>17</v>
      </c>
      <c r="B1251" s="25" t="s">
        <v>40</v>
      </c>
      <c r="C1251" s="37"/>
      <c r="D1251" s="38">
        <v>113832</v>
      </c>
      <c r="E1251" s="28">
        <f t="shared" si="268"/>
        <v>0</v>
      </c>
      <c r="F1251" s="29">
        <v>0</v>
      </c>
      <c r="G1251" s="30">
        <f t="shared" si="270"/>
        <v>0</v>
      </c>
      <c r="H1251" s="31">
        <f t="shared" si="271"/>
        <v>105400</v>
      </c>
      <c r="I1251" s="31"/>
      <c r="J1251" s="59">
        <f t="shared" si="269"/>
        <v>0</v>
      </c>
    </row>
    <row r="1252" spans="1:10">
      <c r="A1252" s="24">
        <v>18</v>
      </c>
      <c r="B1252" s="25" t="s">
        <v>41</v>
      </c>
      <c r="C1252" s="37"/>
      <c r="D1252" s="39">
        <v>98010</v>
      </c>
      <c r="E1252" s="28">
        <f t="shared" si="268"/>
        <v>0</v>
      </c>
      <c r="F1252" s="29">
        <v>0</v>
      </c>
      <c r="G1252" s="30">
        <f t="shared" si="270"/>
        <v>0</v>
      </c>
      <c r="H1252" s="31">
        <f t="shared" si="271"/>
        <v>90750</v>
      </c>
      <c r="I1252" s="31"/>
      <c r="J1252" s="59">
        <f t="shared" si="269"/>
        <v>0</v>
      </c>
    </row>
    <row r="1253" spans="1:10" ht="17.25">
      <c r="A1253" s="40"/>
      <c r="B1253" s="41" t="s">
        <v>42</v>
      </c>
      <c r="C1253" s="42">
        <f>SUM(C1235:C1252)</f>
        <v>46</v>
      </c>
      <c r="D1253" s="42"/>
      <c r="E1253" s="43">
        <f>SUM(E1235:E1252)</f>
        <v>3831084</v>
      </c>
      <c r="F1253" s="43"/>
      <c r="G1253" s="44">
        <f>SUM(G1235:G1252)</f>
        <v>3390285.6</v>
      </c>
      <c r="H1253" s="45"/>
      <c r="I1253" s="45"/>
      <c r="J1253" s="64">
        <f>SUM(J1235:J1252)</f>
        <v>3470353.333333333</v>
      </c>
    </row>
    <row r="1254" spans="1:10" ht="31.5">
      <c r="A1254" s="46"/>
      <c r="B1254" s="47"/>
      <c r="C1254" s="48"/>
      <c r="D1254" s="48"/>
      <c r="E1254" s="49"/>
      <c r="F1254" s="49"/>
      <c r="G1254" s="50"/>
      <c r="H1254" s="51"/>
      <c r="I1254" s="51"/>
      <c r="J1254" s="65">
        <f>J1253*0.08</f>
        <v>277628.26666666666</v>
      </c>
    </row>
    <row r="1255" spans="1:10" ht="18">
      <c r="A1255" s="283" t="s">
        <v>43</v>
      </c>
      <c r="B1255" s="283"/>
      <c r="C1255" s="284" t="s">
        <v>44</v>
      </c>
      <c r="D1255" s="284"/>
      <c r="E1255" s="54"/>
      <c r="F1255" s="54"/>
      <c r="G1255" s="55" t="s">
        <v>45</v>
      </c>
      <c r="H1255" s="56"/>
      <c r="I1255" s="56"/>
      <c r="J1255" s="66">
        <f>SUM(J1253:J1254)</f>
        <v>3747981.5999999996</v>
      </c>
    </row>
    <row r="1257" spans="1:10">
      <c r="B1257" s="132" t="s">
        <v>625</v>
      </c>
      <c r="C1257" s="132" t="s">
        <v>626</v>
      </c>
      <c r="D1257" s="131"/>
      <c r="E1257" s="131"/>
      <c r="F1257" s="132" t="s">
        <v>512</v>
      </c>
    </row>
    <row r="1258" spans="1:10">
      <c r="B1258" s="132" t="s">
        <v>627</v>
      </c>
      <c r="C1258" s="132" t="s">
        <v>626</v>
      </c>
      <c r="D1258" s="131"/>
      <c r="E1258" s="131"/>
      <c r="F1258" s="132" t="s">
        <v>512</v>
      </c>
    </row>
    <row r="1261" spans="1:10" ht="15.75">
      <c r="A1261" s="279" t="s">
        <v>0</v>
      </c>
      <c r="B1261" s="279"/>
      <c r="C1261" s="279"/>
      <c r="D1261" s="279"/>
      <c r="E1261" s="279"/>
      <c r="F1261" s="279"/>
      <c r="G1261" s="279"/>
      <c r="H1261" s="3"/>
      <c r="I1261" s="3"/>
      <c r="J1261" s="112"/>
    </row>
    <row r="1262" spans="1:10" ht="17.25">
      <c r="A1262" s="279" t="s">
        <v>1</v>
      </c>
      <c r="B1262" s="279"/>
      <c r="C1262" s="279"/>
      <c r="D1262" s="279"/>
      <c r="E1262" s="279"/>
      <c r="F1262" s="279"/>
      <c r="G1262" s="279"/>
      <c r="H1262" s="3"/>
      <c r="I1262" s="3"/>
      <c r="J1262" s="58"/>
    </row>
    <row r="1263" spans="1:10" ht="15.75">
      <c r="A1263" s="279" t="s">
        <v>2</v>
      </c>
      <c r="B1263" s="279"/>
      <c r="C1263" s="279"/>
      <c r="D1263" s="279"/>
      <c r="E1263" s="279"/>
      <c r="F1263" s="279"/>
      <c r="G1263" s="279"/>
      <c r="H1263" s="3"/>
      <c r="I1263" s="3"/>
      <c r="J1263" s="59"/>
    </row>
    <row r="1264" spans="1:10" ht="15.75">
      <c r="A1264" s="279" t="s">
        <v>4</v>
      </c>
      <c r="B1264" s="279"/>
      <c r="C1264" s="279"/>
      <c r="D1264" s="279"/>
      <c r="E1264" s="279"/>
      <c r="F1264" s="279"/>
      <c r="G1264" s="279"/>
      <c r="H1264" s="3"/>
      <c r="I1264" s="3"/>
      <c r="J1264" s="59"/>
    </row>
    <row r="1265" spans="1:10" ht="15.75">
      <c r="A1265" s="280" t="s">
        <v>6</v>
      </c>
      <c r="B1265" s="280"/>
      <c r="C1265" s="280"/>
      <c r="D1265" s="280"/>
      <c r="E1265" s="280"/>
      <c r="F1265" s="280"/>
      <c r="G1265" s="280"/>
      <c r="H1265" s="3"/>
      <c r="I1265" s="3"/>
      <c r="J1265" s="59"/>
    </row>
    <row r="1266" spans="1:10" ht="27.75">
      <c r="A1266" s="9"/>
      <c r="B1266" s="9"/>
      <c r="C1266" s="281" t="s">
        <v>382</v>
      </c>
      <c r="D1266" s="281"/>
      <c r="E1266" s="281"/>
      <c r="F1266" s="281"/>
      <c r="G1266" s="281"/>
      <c r="H1266" s="3"/>
      <c r="I1266" s="3"/>
      <c r="J1266" s="59"/>
    </row>
    <row r="1267" spans="1:10" ht="15.75">
      <c r="A1267" s="11" t="s">
        <v>358</v>
      </c>
      <c r="B1267" s="12"/>
      <c r="C1267" s="13"/>
      <c r="D1267" s="286"/>
      <c r="E1267" s="286"/>
      <c r="F1267" s="286"/>
      <c r="G1267" s="286"/>
      <c r="H1267" s="15"/>
      <c r="I1267" s="15"/>
      <c r="J1267" s="59"/>
    </row>
    <row r="1268" spans="1:10" ht="15.75">
      <c r="A1268" s="11" t="s">
        <v>623</v>
      </c>
      <c r="B1268" s="11"/>
      <c r="C1268" s="11"/>
      <c r="D1268" s="11"/>
      <c r="E1268" s="16"/>
      <c r="F1268" s="11"/>
      <c r="G1268" s="16"/>
      <c r="H1268" s="20" t="s">
        <v>161</v>
      </c>
      <c r="I1268" s="20"/>
      <c r="J1268" s="62"/>
    </row>
    <row r="1269" spans="1:10" ht="15.75">
      <c r="A1269" s="11" t="s">
        <v>11</v>
      </c>
      <c r="B1269" s="289" t="s">
        <v>235</v>
      </c>
      <c r="C1269" s="289"/>
      <c r="D1269" s="289"/>
      <c r="E1269" s="289"/>
      <c r="F1269" s="18"/>
      <c r="G1269" s="19" t="s">
        <v>13</v>
      </c>
      <c r="H1269" s="3"/>
      <c r="I1269" s="3"/>
      <c r="J1269" s="59"/>
    </row>
    <row r="1270" spans="1:10" ht="15.75">
      <c r="A1270" s="21" t="s">
        <v>14</v>
      </c>
      <c r="B1270" s="21" t="s">
        <v>16</v>
      </c>
      <c r="C1270" s="21" t="s">
        <v>17</v>
      </c>
      <c r="D1270" s="22" t="s">
        <v>18</v>
      </c>
      <c r="E1270" s="23" t="s">
        <v>19</v>
      </c>
      <c r="F1270" s="23" t="s">
        <v>20</v>
      </c>
      <c r="G1270" s="21" t="s">
        <v>21</v>
      </c>
      <c r="H1270" s="3"/>
      <c r="I1270" s="3"/>
      <c r="J1270" s="59"/>
    </row>
    <row r="1271" spans="1:10">
      <c r="A1271" s="24">
        <v>1</v>
      </c>
      <c r="B1271" s="25" t="s">
        <v>23</v>
      </c>
      <c r="C1271" s="26"/>
      <c r="D1271" s="27">
        <v>79305</v>
      </c>
      <c r="E1271" s="28">
        <f>D1271*C1271</f>
        <v>0</v>
      </c>
      <c r="F1271" s="29">
        <v>0</v>
      </c>
      <c r="G1271" s="30">
        <f>E1271-E1271*F1271</f>
        <v>0</v>
      </c>
      <c r="H1271" s="31">
        <f>D1271/1.08</f>
        <v>73430.555555555547</v>
      </c>
      <c r="I1271" s="31"/>
      <c r="J1271" s="59">
        <f t="shared" ref="J1271:J1275" si="272">H1271*C1271</f>
        <v>0</v>
      </c>
    </row>
    <row r="1272" spans="1:10">
      <c r="A1272" s="24">
        <v>2</v>
      </c>
      <c r="B1272" s="25" t="s">
        <v>25</v>
      </c>
      <c r="C1272" s="32"/>
      <c r="D1272" s="33">
        <v>128591</v>
      </c>
      <c r="E1272" s="28">
        <f t="shared" ref="E1272:E1275" si="273">D1272*C1272</f>
        <v>0</v>
      </c>
      <c r="F1272" s="29">
        <v>0</v>
      </c>
      <c r="G1272" s="30">
        <f t="shared" ref="G1272:G1281" si="274">E1272-E1272*F1272</f>
        <v>0</v>
      </c>
      <c r="H1272" s="31">
        <f t="shared" ref="H1272:H1280" si="275">D1272/1.08</f>
        <v>119065.74074074073</v>
      </c>
      <c r="I1272" s="31"/>
      <c r="J1272" s="59">
        <f t="shared" si="272"/>
        <v>0</v>
      </c>
    </row>
    <row r="1273" spans="1:10">
      <c r="A1273" s="24">
        <v>3</v>
      </c>
      <c r="B1273" s="25" t="s">
        <v>26</v>
      </c>
      <c r="C1273" s="34"/>
      <c r="D1273" s="27">
        <v>60043</v>
      </c>
      <c r="E1273" s="28">
        <f t="shared" si="273"/>
        <v>0</v>
      </c>
      <c r="F1273" s="157">
        <v>0</v>
      </c>
      <c r="G1273" s="30">
        <f t="shared" si="274"/>
        <v>0</v>
      </c>
      <c r="H1273" s="31">
        <f t="shared" si="275"/>
        <v>55595.370370370365</v>
      </c>
      <c r="I1273" s="128"/>
      <c r="J1273" s="59">
        <f t="shared" si="272"/>
        <v>0</v>
      </c>
    </row>
    <row r="1274" spans="1:10">
      <c r="A1274" s="24">
        <v>4</v>
      </c>
      <c r="B1274" s="25" t="s">
        <v>27</v>
      </c>
      <c r="C1274" s="35"/>
      <c r="D1274" s="27">
        <v>115781</v>
      </c>
      <c r="E1274" s="28">
        <f t="shared" si="273"/>
        <v>0</v>
      </c>
      <c r="F1274" s="157">
        <v>0</v>
      </c>
      <c r="G1274" s="30">
        <f t="shared" si="274"/>
        <v>0</v>
      </c>
      <c r="H1274" s="31">
        <f t="shared" si="275"/>
        <v>107204.62962962962</v>
      </c>
      <c r="I1274" s="31"/>
      <c r="J1274" s="59">
        <f t="shared" si="272"/>
        <v>0</v>
      </c>
    </row>
    <row r="1275" spans="1:10">
      <c r="A1275" s="168">
        <v>5</v>
      </c>
      <c r="B1275" s="25" t="s">
        <v>28</v>
      </c>
      <c r="C1275" s="37">
        <v>50</v>
      </c>
      <c r="D1275" s="27">
        <v>119943</v>
      </c>
      <c r="E1275" s="156">
        <f t="shared" si="273"/>
        <v>5997150</v>
      </c>
      <c r="F1275" s="157">
        <v>0</v>
      </c>
      <c r="G1275" s="30">
        <f t="shared" si="274"/>
        <v>5997150</v>
      </c>
      <c r="H1275" s="31">
        <f t="shared" si="275"/>
        <v>111058.33333333333</v>
      </c>
      <c r="I1275" s="170"/>
      <c r="J1275" s="59">
        <f t="shared" si="272"/>
        <v>5552916.666666666</v>
      </c>
    </row>
    <row r="1276" spans="1:10">
      <c r="A1276" s="24">
        <v>6</v>
      </c>
      <c r="B1276" s="25" t="s">
        <v>29</v>
      </c>
      <c r="C1276" s="26"/>
      <c r="D1276" s="27">
        <v>94810</v>
      </c>
      <c r="E1276" s="28"/>
      <c r="F1276" s="29">
        <v>0</v>
      </c>
      <c r="G1276" s="30">
        <f t="shared" si="274"/>
        <v>0</v>
      </c>
      <c r="H1276" s="31">
        <f t="shared" si="275"/>
        <v>87787.037037037036</v>
      </c>
      <c r="I1276" s="31"/>
      <c r="J1276" s="59"/>
    </row>
    <row r="1277" spans="1:10">
      <c r="A1277" s="24">
        <v>7</v>
      </c>
      <c r="B1277" s="25" t="s">
        <v>30</v>
      </c>
      <c r="C1277" s="34"/>
      <c r="D1277" s="27">
        <v>141396</v>
      </c>
      <c r="E1277" s="28">
        <f t="shared" ref="E1277:E1288" si="276">D1277*C1277</f>
        <v>0</v>
      </c>
      <c r="F1277" s="29">
        <v>0</v>
      </c>
      <c r="G1277" s="30">
        <f t="shared" si="274"/>
        <v>0</v>
      </c>
      <c r="H1277" s="31">
        <f t="shared" si="275"/>
        <v>130922.22222222222</v>
      </c>
      <c r="I1277" s="31"/>
      <c r="J1277" s="59">
        <f t="shared" ref="J1277:J1288" si="277">H1277*C1277</f>
        <v>0</v>
      </c>
    </row>
    <row r="1278" spans="1:10">
      <c r="A1278" s="24">
        <v>8</v>
      </c>
      <c r="B1278" s="25" t="s">
        <v>31</v>
      </c>
      <c r="C1278" s="26"/>
      <c r="D1278" s="27">
        <v>232931</v>
      </c>
      <c r="E1278" s="28">
        <f t="shared" si="276"/>
        <v>0</v>
      </c>
      <c r="F1278" s="29">
        <v>0</v>
      </c>
      <c r="G1278" s="30">
        <f t="shared" si="274"/>
        <v>0</v>
      </c>
      <c r="H1278" s="31">
        <f t="shared" si="275"/>
        <v>215676.85185185182</v>
      </c>
      <c r="I1278" s="31"/>
      <c r="J1278" s="59">
        <f t="shared" si="277"/>
        <v>0</v>
      </c>
    </row>
    <row r="1279" spans="1:10">
      <c r="A1279" s="24">
        <v>9</v>
      </c>
      <c r="B1279" s="36" t="s">
        <v>32</v>
      </c>
      <c r="C1279" s="26"/>
      <c r="D1279" s="27">
        <v>101534</v>
      </c>
      <c r="E1279" s="28">
        <f t="shared" si="276"/>
        <v>0</v>
      </c>
      <c r="F1279" s="29">
        <v>0</v>
      </c>
      <c r="G1279" s="30">
        <f t="shared" si="274"/>
        <v>0</v>
      </c>
      <c r="H1279" s="31">
        <f t="shared" si="275"/>
        <v>94012.962962962964</v>
      </c>
      <c r="I1279" s="31"/>
      <c r="J1279" s="59">
        <f t="shared" si="277"/>
        <v>0</v>
      </c>
    </row>
    <row r="1280" spans="1:10">
      <c r="A1280" s="24">
        <v>10</v>
      </c>
      <c r="B1280" s="36" t="s">
        <v>33</v>
      </c>
      <c r="C1280" s="37"/>
      <c r="D1280" s="33">
        <v>110148</v>
      </c>
      <c r="E1280" s="28">
        <f t="shared" si="276"/>
        <v>0</v>
      </c>
      <c r="F1280" s="29">
        <v>0</v>
      </c>
      <c r="G1280" s="30">
        <f t="shared" si="274"/>
        <v>0</v>
      </c>
      <c r="H1280" s="31">
        <f t="shared" si="275"/>
        <v>101988.88888888888</v>
      </c>
      <c r="I1280" s="31"/>
      <c r="J1280" s="59">
        <f t="shared" si="277"/>
        <v>0</v>
      </c>
    </row>
    <row r="1281" spans="1:10">
      <c r="A1281" s="168">
        <v>11</v>
      </c>
      <c r="B1281" s="25" t="s">
        <v>34</v>
      </c>
      <c r="C1281" s="37"/>
      <c r="D1281" s="27">
        <v>54198</v>
      </c>
      <c r="E1281" s="156">
        <f t="shared" si="276"/>
        <v>0</v>
      </c>
      <c r="F1281" s="124">
        <v>0.1</v>
      </c>
      <c r="G1281" s="30">
        <f t="shared" si="274"/>
        <v>0</v>
      </c>
      <c r="H1281" s="31">
        <f>D1281/1.08*0.9</f>
        <v>45165</v>
      </c>
      <c r="I1281" s="170"/>
      <c r="J1281" s="59">
        <f t="shared" si="277"/>
        <v>0</v>
      </c>
    </row>
    <row r="1282" spans="1:10">
      <c r="A1282" s="24">
        <v>12</v>
      </c>
      <c r="B1282" s="25" t="s">
        <v>35</v>
      </c>
      <c r="C1282" s="37"/>
      <c r="D1282" s="27">
        <v>49680</v>
      </c>
      <c r="E1282" s="28">
        <f t="shared" si="276"/>
        <v>0</v>
      </c>
      <c r="F1282" s="124">
        <v>0.1</v>
      </c>
      <c r="G1282" s="30"/>
      <c r="H1282" s="169">
        <f>D1282/1.08*0.9</f>
        <v>41400</v>
      </c>
      <c r="I1282" s="128"/>
      <c r="J1282" s="59">
        <f t="shared" si="277"/>
        <v>0</v>
      </c>
    </row>
    <row r="1283" spans="1:10">
      <c r="A1283" s="24">
        <v>13</v>
      </c>
      <c r="B1283" s="25" t="s">
        <v>36</v>
      </c>
      <c r="C1283" s="37"/>
      <c r="D1283" s="38">
        <v>64152</v>
      </c>
      <c r="E1283" s="28">
        <f t="shared" si="276"/>
        <v>0</v>
      </c>
      <c r="F1283" s="29">
        <v>0</v>
      </c>
      <c r="G1283" s="30">
        <f t="shared" ref="G1283:G1288" si="278">E1283-E1283*F1283</f>
        <v>0</v>
      </c>
      <c r="H1283" s="31">
        <f t="shared" ref="H1283:H1288" si="279">D1283/1.08</f>
        <v>59399.999999999993</v>
      </c>
      <c r="I1283" s="31"/>
      <c r="J1283" s="59">
        <f t="shared" si="277"/>
        <v>0</v>
      </c>
    </row>
    <row r="1284" spans="1:10">
      <c r="A1284" s="24">
        <v>14</v>
      </c>
      <c r="B1284" s="25" t="s">
        <v>37</v>
      </c>
      <c r="C1284" s="37"/>
      <c r="D1284" s="38">
        <v>65934</v>
      </c>
      <c r="E1284" s="28">
        <f t="shared" si="276"/>
        <v>0</v>
      </c>
      <c r="F1284" s="29">
        <v>0</v>
      </c>
      <c r="G1284" s="30">
        <f t="shared" si="278"/>
        <v>0</v>
      </c>
      <c r="H1284" s="31">
        <f t="shared" si="279"/>
        <v>61049.999999999993</v>
      </c>
      <c r="I1284" s="31"/>
      <c r="J1284" s="59">
        <f t="shared" si="277"/>
        <v>0</v>
      </c>
    </row>
    <row r="1285" spans="1:10">
      <c r="A1285" s="24">
        <v>15</v>
      </c>
      <c r="B1285" s="25" t="s">
        <v>38</v>
      </c>
      <c r="C1285" s="37"/>
      <c r="D1285" s="38">
        <v>76626</v>
      </c>
      <c r="E1285" s="28">
        <f t="shared" si="276"/>
        <v>0</v>
      </c>
      <c r="F1285" s="29">
        <v>0</v>
      </c>
      <c r="G1285" s="30">
        <f t="shared" si="278"/>
        <v>0</v>
      </c>
      <c r="H1285" s="31">
        <f t="shared" si="279"/>
        <v>70950</v>
      </c>
      <c r="I1285" s="31"/>
      <c r="J1285" s="59">
        <f t="shared" si="277"/>
        <v>0</v>
      </c>
    </row>
    <row r="1286" spans="1:10">
      <c r="A1286" s="24">
        <v>16</v>
      </c>
      <c r="B1286" s="25" t="s">
        <v>39</v>
      </c>
      <c r="C1286" s="37"/>
      <c r="D1286" s="38">
        <v>80190</v>
      </c>
      <c r="E1286" s="28">
        <f t="shared" si="276"/>
        <v>0</v>
      </c>
      <c r="F1286" s="29">
        <v>0</v>
      </c>
      <c r="G1286" s="30">
        <f t="shared" si="278"/>
        <v>0</v>
      </c>
      <c r="H1286" s="31">
        <f t="shared" si="279"/>
        <v>74250</v>
      </c>
      <c r="I1286" s="31"/>
      <c r="J1286" s="59">
        <f t="shared" si="277"/>
        <v>0</v>
      </c>
    </row>
    <row r="1287" spans="1:10">
      <c r="A1287" s="24">
        <v>17</v>
      </c>
      <c r="B1287" s="25" t="s">
        <v>40</v>
      </c>
      <c r="C1287" s="37"/>
      <c r="D1287" s="38">
        <v>113832</v>
      </c>
      <c r="E1287" s="28">
        <f t="shared" si="276"/>
        <v>0</v>
      </c>
      <c r="F1287" s="29">
        <v>0</v>
      </c>
      <c r="G1287" s="30">
        <f t="shared" si="278"/>
        <v>0</v>
      </c>
      <c r="H1287" s="31">
        <f t="shared" si="279"/>
        <v>105400</v>
      </c>
      <c r="I1287" s="31"/>
      <c r="J1287" s="59">
        <f t="shared" si="277"/>
        <v>0</v>
      </c>
    </row>
    <row r="1288" spans="1:10">
      <c r="A1288" s="24">
        <v>18</v>
      </c>
      <c r="B1288" s="25" t="s">
        <v>41</v>
      </c>
      <c r="C1288" s="37"/>
      <c r="D1288" s="39">
        <v>98010</v>
      </c>
      <c r="E1288" s="28">
        <f t="shared" si="276"/>
        <v>0</v>
      </c>
      <c r="F1288" s="29">
        <v>0</v>
      </c>
      <c r="G1288" s="30">
        <f t="shared" si="278"/>
        <v>0</v>
      </c>
      <c r="H1288" s="31">
        <f t="shared" si="279"/>
        <v>90750</v>
      </c>
      <c r="I1288" s="31"/>
      <c r="J1288" s="59">
        <f t="shared" si="277"/>
        <v>0</v>
      </c>
    </row>
    <row r="1289" spans="1:10" ht="17.25">
      <c r="A1289" s="40"/>
      <c r="B1289" s="41" t="s">
        <v>42</v>
      </c>
      <c r="C1289" s="42">
        <f>SUM(C1271:C1288)</f>
        <v>50</v>
      </c>
      <c r="D1289" s="42"/>
      <c r="E1289" s="43">
        <f>SUM(E1271:E1288)</f>
        <v>5997150</v>
      </c>
      <c r="F1289" s="43"/>
      <c r="G1289" s="44">
        <f>SUM(G1271:G1288)</f>
        <v>5997150</v>
      </c>
      <c r="H1289" s="45"/>
      <c r="I1289" s="45"/>
      <c r="J1289" s="64">
        <f>SUM(J1271:J1288)</f>
        <v>5552916.666666666</v>
      </c>
    </row>
    <row r="1290" spans="1:10" ht="31.5">
      <c r="A1290" s="46"/>
      <c r="B1290" s="47"/>
      <c r="C1290" s="48"/>
      <c r="D1290" s="48"/>
      <c r="E1290" s="49"/>
      <c r="F1290" s="49"/>
      <c r="G1290" s="50"/>
      <c r="H1290" s="51"/>
      <c r="I1290" s="51"/>
      <c r="J1290" s="65">
        <f>J1289*0.08</f>
        <v>444233.33333333331</v>
      </c>
    </row>
    <row r="1291" spans="1:10" ht="18">
      <c r="A1291" s="283" t="s">
        <v>43</v>
      </c>
      <c r="B1291" s="283"/>
      <c r="C1291" s="284" t="s">
        <v>44</v>
      </c>
      <c r="D1291" s="284"/>
      <c r="E1291" s="54"/>
      <c r="F1291" s="54"/>
      <c r="G1291" s="55" t="s">
        <v>45</v>
      </c>
      <c r="H1291" s="56"/>
      <c r="I1291" s="56"/>
      <c r="J1291" s="66">
        <f>SUM(J1289:J1290)</f>
        <v>5997149.9999999991</v>
      </c>
    </row>
    <row r="1293" spans="1:10">
      <c r="B1293" s="132" t="s">
        <v>625</v>
      </c>
      <c r="C1293" s="132" t="s">
        <v>626</v>
      </c>
      <c r="D1293" s="131"/>
      <c r="E1293" s="131"/>
      <c r="F1293" s="132" t="s">
        <v>512</v>
      </c>
    </row>
    <row r="1294" spans="1:10">
      <c r="B1294" s="132" t="s">
        <v>627</v>
      </c>
      <c r="C1294" s="132" t="s">
        <v>626</v>
      </c>
      <c r="D1294" s="131"/>
      <c r="E1294" s="131"/>
      <c r="F1294" s="132" t="s">
        <v>512</v>
      </c>
    </row>
    <row r="1297" spans="1:10" ht="15.75">
      <c r="A1297" s="279" t="s">
        <v>0</v>
      </c>
      <c r="B1297" s="279"/>
      <c r="C1297" s="279"/>
      <c r="D1297" s="279"/>
      <c r="E1297" s="279"/>
      <c r="F1297" s="279"/>
      <c r="G1297" s="279"/>
      <c r="H1297" s="3"/>
      <c r="I1297" s="3"/>
      <c r="J1297" s="112"/>
    </row>
    <row r="1298" spans="1:10" ht="17.25">
      <c r="A1298" s="279" t="s">
        <v>1</v>
      </c>
      <c r="B1298" s="279"/>
      <c r="C1298" s="279"/>
      <c r="D1298" s="279"/>
      <c r="E1298" s="279"/>
      <c r="F1298" s="279"/>
      <c r="G1298" s="279"/>
      <c r="H1298" s="3"/>
      <c r="I1298" s="3"/>
      <c r="J1298" s="58"/>
    </row>
    <row r="1299" spans="1:10" ht="15.75">
      <c r="A1299" s="279" t="s">
        <v>2</v>
      </c>
      <c r="B1299" s="279"/>
      <c r="C1299" s="279"/>
      <c r="D1299" s="279"/>
      <c r="E1299" s="279"/>
      <c r="F1299" s="279"/>
      <c r="G1299" s="279"/>
      <c r="H1299" s="3"/>
      <c r="I1299" s="3"/>
      <c r="J1299" s="59"/>
    </row>
    <row r="1300" spans="1:10" ht="15.75">
      <c r="A1300" s="279" t="s">
        <v>4</v>
      </c>
      <c r="B1300" s="279"/>
      <c r="C1300" s="279"/>
      <c r="D1300" s="279"/>
      <c r="E1300" s="279"/>
      <c r="F1300" s="279"/>
      <c r="G1300" s="279"/>
      <c r="H1300" s="3"/>
      <c r="I1300" s="3"/>
      <c r="J1300" s="59"/>
    </row>
    <row r="1301" spans="1:10" ht="15.75">
      <c r="A1301" s="280" t="s">
        <v>6</v>
      </c>
      <c r="B1301" s="280"/>
      <c r="C1301" s="280"/>
      <c r="D1301" s="280"/>
      <c r="E1301" s="280"/>
      <c r="F1301" s="280"/>
      <c r="G1301" s="280"/>
      <c r="H1301" s="3"/>
      <c r="I1301" s="3"/>
      <c r="J1301" s="59"/>
    </row>
    <row r="1302" spans="1:10" ht="27.75">
      <c r="A1302" s="9"/>
      <c r="B1302" s="9"/>
      <c r="C1302" s="281" t="s">
        <v>382</v>
      </c>
      <c r="D1302" s="281"/>
      <c r="E1302" s="281"/>
      <c r="F1302" s="281"/>
      <c r="G1302" s="281"/>
      <c r="H1302" s="3"/>
      <c r="I1302" s="3"/>
      <c r="J1302" s="59"/>
    </row>
    <row r="1303" spans="1:10" ht="15.75">
      <c r="A1303" s="11" t="s">
        <v>358</v>
      </c>
      <c r="B1303" s="12"/>
      <c r="C1303" s="13"/>
      <c r="D1303" s="286"/>
      <c r="E1303" s="286"/>
      <c r="F1303" s="286"/>
      <c r="G1303" s="286"/>
      <c r="H1303" s="15"/>
      <c r="I1303" s="15"/>
      <c r="J1303" s="59"/>
    </row>
    <row r="1304" spans="1:10" ht="15.75">
      <c r="A1304" s="11" t="s">
        <v>623</v>
      </c>
      <c r="B1304" s="11"/>
      <c r="C1304" s="11"/>
      <c r="D1304" s="11"/>
      <c r="E1304" s="16"/>
      <c r="F1304" s="11"/>
      <c r="G1304" s="16"/>
      <c r="H1304" s="20" t="s">
        <v>161</v>
      </c>
      <c r="I1304" s="20"/>
      <c r="J1304" s="62"/>
    </row>
    <row r="1305" spans="1:10" ht="15.75">
      <c r="A1305" s="11" t="s">
        <v>11</v>
      </c>
      <c r="B1305" s="289" t="s">
        <v>244</v>
      </c>
      <c r="C1305" s="289"/>
      <c r="D1305" s="289"/>
      <c r="E1305" s="289"/>
      <c r="F1305" s="18"/>
      <c r="G1305" s="19" t="s">
        <v>13</v>
      </c>
      <c r="H1305" s="3"/>
      <c r="I1305" s="3"/>
      <c r="J1305" s="59"/>
    </row>
    <row r="1306" spans="1:10" ht="15.75">
      <c r="A1306" s="21" t="s">
        <v>14</v>
      </c>
      <c r="B1306" s="21" t="s">
        <v>16</v>
      </c>
      <c r="C1306" s="21" t="s">
        <v>17</v>
      </c>
      <c r="D1306" s="22" t="s">
        <v>18</v>
      </c>
      <c r="E1306" s="23" t="s">
        <v>19</v>
      </c>
      <c r="F1306" s="23" t="s">
        <v>20</v>
      </c>
      <c r="G1306" s="21" t="s">
        <v>21</v>
      </c>
      <c r="H1306" s="3"/>
      <c r="I1306" s="3"/>
      <c r="J1306" s="59"/>
    </row>
    <row r="1307" spans="1:10">
      <c r="A1307" s="24">
        <v>1</v>
      </c>
      <c r="B1307" s="25" t="s">
        <v>23</v>
      </c>
      <c r="C1307" s="26"/>
      <c r="D1307" s="27">
        <v>79305</v>
      </c>
      <c r="E1307" s="28">
        <f>D1307*C1307</f>
        <v>0</v>
      </c>
      <c r="F1307" s="29">
        <v>0</v>
      </c>
      <c r="G1307" s="30">
        <f>E1307-E1307*F1307</f>
        <v>0</v>
      </c>
      <c r="H1307" s="31">
        <f>D1307/1.08</f>
        <v>73430.555555555547</v>
      </c>
      <c r="I1307" s="31"/>
      <c r="J1307" s="59">
        <f t="shared" ref="J1307:J1311" si="280">H1307*C1307</f>
        <v>0</v>
      </c>
    </row>
    <row r="1308" spans="1:10">
      <c r="A1308" s="24">
        <v>2</v>
      </c>
      <c r="B1308" s="25" t="s">
        <v>25</v>
      </c>
      <c r="C1308" s="32"/>
      <c r="D1308" s="33">
        <v>128591</v>
      </c>
      <c r="E1308" s="28">
        <f t="shared" ref="E1308:E1311" si="281">D1308*C1308</f>
        <v>0</v>
      </c>
      <c r="F1308" s="29">
        <v>0</v>
      </c>
      <c r="G1308" s="30">
        <f t="shared" ref="G1308:G1317" si="282">E1308-E1308*F1308</f>
        <v>0</v>
      </c>
      <c r="H1308" s="31">
        <f t="shared" ref="H1308:H1316" si="283">D1308/1.08</f>
        <v>119065.74074074073</v>
      </c>
      <c r="I1308" s="31"/>
      <c r="J1308" s="59">
        <f t="shared" si="280"/>
        <v>0</v>
      </c>
    </row>
    <row r="1309" spans="1:10">
      <c r="A1309" s="24">
        <v>3</v>
      </c>
      <c r="B1309" s="25" t="s">
        <v>26</v>
      </c>
      <c r="C1309" s="34"/>
      <c r="D1309" s="27">
        <v>60043</v>
      </c>
      <c r="E1309" s="28">
        <f t="shared" si="281"/>
        <v>0</v>
      </c>
      <c r="F1309" s="157">
        <v>0</v>
      </c>
      <c r="G1309" s="30">
        <f t="shared" si="282"/>
        <v>0</v>
      </c>
      <c r="H1309" s="31">
        <f t="shared" si="283"/>
        <v>55595.370370370365</v>
      </c>
      <c r="I1309" s="128"/>
      <c r="J1309" s="59">
        <f t="shared" si="280"/>
        <v>0</v>
      </c>
    </row>
    <row r="1310" spans="1:10">
      <c r="A1310" s="24">
        <v>4</v>
      </c>
      <c r="B1310" s="25" t="s">
        <v>27</v>
      </c>
      <c r="C1310" s="35"/>
      <c r="D1310" s="27">
        <v>115781</v>
      </c>
      <c r="E1310" s="28">
        <f t="shared" si="281"/>
        <v>0</v>
      </c>
      <c r="F1310" s="157">
        <v>0</v>
      </c>
      <c r="G1310" s="30">
        <f t="shared" si="282"/>
        <v>0</v>
      </c>
      <c r="H1310" s="31">
        <f t="shared" si="283"/>
        <v>107204.62962962962</v>
      </c>
      <c r="I1310" s="31"/>
      <c r="J1310" s="59">
        <f t="shared" si="280"/>
        <v>0</v>
      </c>
    </row>
    <row r="1311" spans="1:10">
      <c r="A1311" s="168">
        <v>5</v>
      </c>
      <c r="B1311" s="25" t="s">
        <v>28</v>
      </c>
      <c r="C1311" s="37">
        <v>10</v>
      </c>
      <c r="D1311" s="27">
        <v>119943</v>
      </c>
      <c r="E1311" s="156">
        <f t="shared" si="281"/>
        <v>1199430</v>
      </c>
      <c r="F1311" s="157">
        <v>0</v>
      </c>
      <c r="G1311" s="30">
        <f t="shared" si="282"/>
        <v>1199430</v>
      </c>
      <c r="H1311" s="31">
        <f t="shared" si="283"/>
        <v>111058.33333333333</v>
      </c>
      <c r="I1311" s="170"/>
      <c r="J1311" s="59">
        <f t="shared" si="280"/>
        <v>1110583.3333333333</v>
      </c>
    </row>
    <row r="1312" spans="1:10">
      <c r="A1312" s="24">
        <v>6</v>
      </c>
      <c r="B1312" s="25" t="s">
        <v>29</v>
      </c>
      <c r="C1312" s="26"/>
      <c r="D1312" s="27">
        <v>94810</v>
      </c>
      <c r="E1312" s="28"/>
      <c r="F1312" s="29">
        <v>0</v>
      </c>
      <c r="G1312" s="30">
        <f t="shared" si="282"/>
        <v>0</v>
      </c>
      <c r="H1312" s="31">
        <f t="shared" si="283"/>
        <v>87787.037037037036</v>
      </c>
      <c r="I1312" s="31"/>
      <c r="J1312" s="59"/>
    </row>
    <row r="1313" spans="1:10">
      <c r="A1313" s="24">
        <v>7</v>
      </c>
      <c r="B1313" s="25" t="s">
        <v>30</v>
      </c>
      <c r="C1313" s="34"/>
      <c r="D1313" s="27">
        <v>141396</v>
      </c>
      <c r="E1313" s="28">
        <f t="shared" ref="E1313:E1324" si="284">D1313*C1313</f>
        <v>0</v>
      </c>
      <c r="F1313" s="29">
        <v>0</v>
      </c>
      <c r="G1313" s="30">
        <f t="shared" si="282"/>
        <v>0</v>
      </c>
      <c r="H1313" s="31">
        <f t="shared" si="283"/>
        <v>130922.22222222222</v>
      </c>
      <c r="I1313" s="31"/>
      <c r="J1313" s="59">
        <f t="shared" ref="J1313:J1324" si="285">H1313*C1313</f>
        <v>0</v>
      </c>
    </row>
    <row r="1314" spans="1:10">
      <c r="A1314" s="24">
        <v>8</v>
      </c>
      <c r="B1314" s="25" t="s">
        <v>31</v>
      </c>
      <c r="C1314" s="26"/>
      <c r="D1314" s="27">
        <v>232931</v>
      </c>
      <c r="E1314" s="28">
        <f t="shared" si="284"/>
        <v>0</v>
      </c>
      <c r="F1314" s="29">
        <v>0</v>
      </c>
      <c r="G1314" s="30">
        <f t="shared" si="282"/>
        <v>0</v>
      </c>
      <c r="H1314" s="31">
        <f t="shared" si="283"/>
        <v>215676.85185185182</v>
      </c>
      <c r="I1314" s="31"/>
      <c r="J1314" s="59">
        <f t="shared" si="285"/>
        <v>0</v>
      </c>
    </row>
    <row r="1315" spans="1:10">
      <c r="A1315" s="24">
        <v>9</v>
      </c>
      <c r="B1315" s="36" t="s">
        <v>32</v>
      </c>
      <c r="C1315" s="26"/>
      <c r="D1315" s="27">
        <v>101534</v>
      </c>
      <c r="E1315" s="28">
        <f t="shared" si="284"/>
        <v>0</v>
      </c>
      <c r="F1315" s="29">
        <v>0</v>
      </c>
      <c r="G1315" s="30">
        <f t="shared" si="282"/>
        <v>0</v>
      </c>
      <c r="H1315" s="31">
        <f t="shared" si="283"/>
        <v>94012.962962962964</v>
      </c>
      <c r="I1315" s="31"/>
      <c r="J1315" s="59">
        <f t="shared" si="285"/>
        <v>0</v>
      </c>
    </row>
    <row r="1316" spans="1:10">
      <c r="A1316" s="24">
        <v>10</v>
      </c>
      <c r="B1316" s="36" t="s">
        <v>33</v>
      </c>
      <c r="C1316" s="37"/>
      <c r="D1316" s="33">
        <v>110148</v>
      </c>
      <c r="E1316" s="28">
        <f t="shared" si="284"/>
        <v>0</v>
      </c>
      <c r="F1316" s="29">
        <v>0</v>
      </c>
      <c r="G1316" s="30">
        <f t="shared" si="282"/>
        <v>0</v>
      </c>
      <c r="H1316" s="31">
        <f t="shared" si="283"/>
        <v>101988.88888888888</v>
      </c>
      <c r="I1316" s="31"/>
      <c r="J1316" s="59">
        <f t="shared" si="285"/>
        <v>0</v>
      </c>
    </row>
    <row r="1317" spans="1:10">
      <c r="A1317" s="168">
        <v>11</v>
      </c>
      <c r="B1317" s="25" t="s">
        <v>34</v>
      </c>
      <c r="C1317" s="37"/>
      <c r="D1317" s="27">
        <v>54198</v>
      </c>
      <c r="E1317" s="156">
        <f t="shared" si="284"/>
        <v>0</v>
      </c>
      <c r="F1317" s="124">
        <v>0.1</v>
      </c>
      <c r="G1317" s="30">
        <f t="shared" si="282"/>
        <v>0</v>
      </c>
      <c r="H1317" s="31">
        <f>D1317/1.08*0.9</f>
        <v>45165</v>
      </c>
      <c r="I1317" s="170"/>
      <c r="J1317" s="59">
        <f t="shared" si="285"/>
        <v>0</v>
      </c>
    </row>
    <row r="1318" spans="1:10">
      <c r="A1318" s="24">
        <v>12</v>
      </c>
      <c r="B1318" s="25" t="s">
        <v>35</v>
      </c>
      <c r="C1318" s="37"/>
      <c r="D1318" s="27">
        <v>49680</v>
      </c>
      <c r="E1318" s="28">
        <f t="shared" si="284"/>
        <v>0</v>
      </c>
      <c r="F1318" s="124">
        <v>0.1</v>
      </c>
      <c r="G1318" s="30"/>
      <c r="H1318" s="169">
        <f>D1318/1.08*0.9</f>
        <v>41400</v>
      </c>
      <c r="I1318" s="128"/>
      <c r="J1318" s="59">
        <f t="shared" si="285"/>
        <v>0</v>
      </c>
    </row>
    <row r="1319" spans="1:10">
      <c r="A1319" s="24">
        <v>13</v>
      </c>
      <c r="B1319" s="25" t="s">
        <v>36</v>
      </c>
      <c r="C1319" s="37"/>
      <c r="D1319" s="38">
        <v>64152</v>
      </c>
      <c r="E1319" s="28">
        <f t="shared" si="284"/>
        <v>0</v>
      </c>
      <c r="F1319" s="29">
        <v>0</v>
      </c>
      <c r="G1319" s="30">
        <f t="shared" ref="G1319:G1324" si="286">E1319-E1319*F1319</f>
        <v>0</v>
      </c>
      <c r="H1319" s="31">
        <f t="shared" ref="H1319:H1324" si="287">D1319/1.08</f>
        <v>59399.999999999993</v>
      </c>
      <c r="I1319" s="31"/>
      <c r="J1319" s="59">
        <f t="shared" si="285"/>
        <v>0</v>
      </c>
    </row>
    <row r="1320" spans="1:10">
      <c r="A1320" s="24">
        <v>14</v>
      </c>
      <c r="B1320" s="25" t="s">
        <v>37</v>
      </c>
      <c r="C1320" s="37"/>
      <c r="D1320" s="38">
        <v>65934</v>
      </c>
      <c r="E1320" s="28">
        <f t="shared" si="284"/>
        <v>0</v>
      </c>
      <c r="F1320" s="29">
        <v>0</v>
      </c>
      <c r="G1320" s="30">
        <f t="shared" si="286"/>
        <v>0</v>
      </c>
      <c r="H1320" s="31">
        <f t="shared" si="287"/>
        <v>61049.999999999993</v>
      </c>
      <c r="I1320" s="31"/>
      <c r="J1320" s="59">
        <f t="shared" si="285"/>
        <v>0</v>
      </c>
    </row>
    <row r="1321" spans="1:10">
      <c r="A1321" s="24">
        <v>15</v>
      </c>
      <c r="B1321" s="25" t="s">
        <v>38</v>
      </c>
      <c r="C1321" s="37"/>
      <c r="D1321" s="38">
        <v>76626</v>
      </c>
      <c r="E1321" s="28">
        <f t="shared" si="284"/>
        <v>0</v>
      </c>
      <c r="F1321" s="29">
        <v>0</v>
      </c>
      <c r="G1321" s="30">
        <f t="shared" si="286"/>
        <v>0</v>
      </c>
      <c r="H1321" s="31">
        <f t="shared" si="287"/>
        <v>70950</v>
      </c>
      <c r="I1321" s="31"/>
      <c r="J1321" s="59">
        <f t="shared" si="285"/>
        <v>0</v>
      </c>
    </row>
    <row r="1322" spans="1:10">
      <c r="A1322" s="24">
        <v>16</v>
      </c>
      <c r="B1322" s="25" t="s">
        <v>39</v>
      </c>
      <c r="C1322" s="37"/>
      <c r="D1322" s="38">
        <v>80190</v>
      </c>
      <c r="E1322" s="28">
        <f t="shared" si="284"/>
        <v>0</v>
      </c>
      <c r="F1322" s="29">
        <v>0</v>
      </c>
      <c r="G1322" s="30">
        <f t="shared" si="286"/>
        <v>0</v>
      </c>
      <c r="H1322" s="31">
        <f t="shared" si="287"/>
        <v>74250</v>
      </c>
      <c r="I1322" s="31"/>
      <c r="J1322" s="59">
        <f t="shared" si="285"/>
        <v>0</v>
      </c>
    </row>
    <row r="1323" spans="1:10">
      <c r="A1323" s="24">
        <v>17</v>
      </c>
      <c r="B1323" s="25" t="s">
        <v>40</v>
      </c>
      <c r="C1323" s="37"/>
      <c r="D1323" s="38">
        <v>113832</v>
      </c>
      <c r="E1323" s="28">
        <f t="shared" si="284"/>
        <v>0</v>
      </c>
      <c r="F1323" s="29">
        <v>0</v>
      </c>
      <c r="G1323" s="30">
        <f t="shared" si="286"/>
        <v>0</v>
      </c>
      <c r="H1323" s="31">
        <f t="shared" si="287"/>
        <v>105400</v>
      </c>
      <c r="I1323" s="31"/>
      <c r="J1323" s="59">
        <f t="shared" si="285"/>
        <v>0</v>
      </c>
    </row>
    <row r="1324" spans="1:10">
      <c r="A1324" s="24">
        <v>18</v>
      </c>
      <c r="B1324" s="25" t="s">
        <v>41</v>
      </c>
      <c r="C1324" s="37"/>
      <c r="D1324" s="39">
        <v>98010</v>
      </c>
      <c r="E1324" s="28">
        <f t="shared" si="284"/>
        <v>0</v>
      </c>
      <c r="F1324" s="29">
        <v>0</v>
      </c>
      <c r="G1324" s="30">
        <f t="shared" si="286"/>
        <v>0</v>
      </c>
      <c r="H1324" s="31">
        <f t="shared" si="287"/>
        <v>90750</v>
      </c>
      <c r="I1324" s="31"/>
      <c r="J1324" s="59">
        <f t="shared" si="285"/>
        <v>0</v>
      </c>
    </row>
    <row r="1325" spans="1:10" ht="17.25">
      <c r="A1325" s="40"/>
      <c r="B1325" s="41" t="s">
        <v>42</v>
      </c>
      <c r="C1325" s="42">
        <f>SUM(C1307:C1324)</f>
        <v>10</v>
      </c>
      <c r="D1325" s="42"/>
      <c r="E1325" s="43">
        <f>SUM(E1307:E1324)</f>
        <v>1199430</v>
      </c>
      <c r="F1325" s="43"/>
      <c r="G1325" s="44">
        <f>SUM(G1307:G1324)</f>
        <v>1199430</v>
      </c>
      <c r="H1325" s="45"/>
      <c r="I1325" s="45"/>
      <c r="J1325" s="64">
        <f>SUM(J1307:J1324)</f>
        <v>1110583.3333333333</v>
      </c>
    </row>
    <row r="1326" spans="1:10" ht="31.5">
      <c r="A1326" s="46"/>
      <c r="B1326" s="47"/>
      <c r="C1326" s="48"/>
      <c r="D1326" s="48"/>
      <c r="E1326" s="49"/>
      <c r="F1326" s="49"/>
      <c r="G1326" s="50"/>
      <c r="H1326" s="51"/>
      <c r="I1326" s="51"/>
      <c r="J1326" s="65">
        <f>J1325*0.08</f>
        <v>88846.666666666657</v>
      </c>
    </row>
    <row r="1327" spans="1:10" ht="18">
      <c r="A1327" s="283" t="s">
        <v>43</v>
      </c>
      <c r="B1327" s="283"/>
      <c r="C1327" s="284" t="s">
        <v>44</v>
      </c>
      <c r="D1327" s="284"/>
      <c r="E1327" s="54"/>
      <c r="F1327" s="54"/>
      <c r="G1327" s="55" t="s">
        <v>45</v>
      </c>
      <c r="H1327" s="56"/>
      <c r="I1327" s="56"/>
      <c r="J1327" s="66">
        <f>SUM(J1325:J1326)</f>
        <v>1199430</v>
      </c>
    </row>
    <row r="1329" spans="1:10">
      <c r="B1329" s="132" t="s">
        <v>625</v>
      </c>
      <c r="C1329" s="132" t="s">
        <v>626</v>
      </c>
      <c r="D1329" s="131"/>
      <c r="E1329" s="131"/>
      <c r="F1329" s="132" t="s">
        <v>512</v>
      </c>
    </row>
    <row r="1330" spans="1:10">
      <c r="B1330" s="132" t="s">
        <v>627</v>
      </c>
      <c r="C1330" s="132" t="s">
        <v>626</v>
      </c>
      <c r="D1330" s="131"/>
      <c r="E1330" s="131"/>
      <c r="F1330" s="132" t="s">
        <v>512</v>
      </c>
    </row>
    <row r="1333" spans="1:10" ht="15.75">
      <c r="A1333" s="279" t="s">
        <v>0</v>
      </c>
      <c r="B1333" s="279"/>
      <c r="C1333" s="279"/>
      <c r="D1333" s="279"/>
      <c r="E1333" s="279"/>
      <c r="F1333" s="279"/>
      <c r="G1333" s="279"/>
      <c r="H1333" s="3"/>
      <c r="I1333" s="3"/>
      <c r="J1333" s="112"/>
    </row>
    <row r="1334" spans="1:10" ht="17.25">
      <c r="A1334" s="279" t="s">
        <v>1</v>
      </c>
      <c r="B1334" s="279"/>
      <c r="C1334" s="279"/>
      <c r="D1334" s="279"/>
      <c r="E1334" s="279"/>
      <c r="F1334" s="279"/>
      <c r="G1334" s="279"/>
      <c r="H1334" s="3"/>
      <c r="I1334" s="3"/>
      <c r="J1334" s="58"/>
    </row>
    <row r="1335" spans="1:10" ht="15.75">
      <c r="A1335" s="279" t="s">
        <v>2</v>
      </c>
      <c r="B1335" s="279"/>
      <c r="C1335" s="279"/>
      <c r="D1335" s="279"/>
      <c r="E1335" s="279"/>
      <c r="F1335" s="279"/>
      <c r="G1335" s="279"/>
      <c r="H1335" s="3"/>
      <c r="I1335" s="3"/>
      <c r="J1335" s="59"/>
    </row>
    <row r="1336" spans="1:10" ht="15.75">
      <c r="A1336" s="279" t="s">
        <v>4</v>
      </c>
      <c r="B1336" s="279"/>
      <c r="C1336" s="279"/>
      <c r="D1336" s="279"/>
      <c r="E1336" s="279"/>
      <c r="F1336" s="279"/>
      <c r="G1336" s="279"/>
      <c r="H1336" s="3"/>
      <c r="I1336" s="3"/>
      <c r="J1336" s="59"/>
    </row>
    <row r="1337" spans="1:10" ht="15.75">
      <c r="A1337" s="280" t="s">
        <v>6</v>
      </c>
      <c r="B1337" s="280"/>
      <c r="C1337" s="280"/>
      <c r="D1337" s="280"/>
      <c r="E1337" s="280"/>
      <c r="F1337" s="280"/>
      <c r="G1337" s="280"/>
      <c r="H1337" s="3"/>
      <c r="I1337" s="3"/>
      <c r="J1337" s="59"/>
    </row>
    <row r="1338" spans="1:10" ht="27.75">
      <c r="A1338" s="9"/>
      <c r="B1338" s="9"/>
      <c r="C1338" s="281" t="s">
        <v>382</v>
      </c>
      <c r="D1338" s="281"/>
      <c r="E1338" s="281"/>
      <c r="F1338" s="281"/>
      <c r="G1338" s="281"/>
      <c r="H1338" s="3"/>
      <c r="I1338" s="3"/>
      <c r="J1338" s="59"/>
    </row>
    <row r="1339" spans="1:10" ht="15.75">
      <c r="A1339" s="11" t="s">
        <v>358</v>
      </c>
      <c r="B1339" s="12"/>
      <c r="C1339" s="13"/>
      <c r="D1339" s="286"/>
      <c r="E1339" s="286"/>
      <c r="F1339" s="286"/>
      <c r="G1339" s="286"/>
      <c r="H1339" s="15"/>
      <c r="I1339" s="15"/>
      <c r="J1339" s="59"/>
    </row>
    <row r="1340" spans="1:10" ht="15.75">
      <c r="A1340" s="11" t="s">
        <v>623</v>
      </c>
      <c r="B1340" s="11"/>
      <c r="C1340" s="11"/>
      <c r="D1340" s="11"/>
      <c r="E1340" s="16"/>
      <c r="F1340" s="11"/>
      <c r="G1340" s="16"/>
      <c r="H1340" s="20" t="s">
        <v>161</v>
      </c>
      <c r="I1340" s="20"/>
      <c r="J1340" s="62"/>
    </row>
    <row r="1341" spans="1:10" ht="15.75">
      <c r="A1341" s="11" t="s">
        <v>11</v>
      </c>
      <c r="B1341" s="289" t="s">
        <v>645</v>
      </c>
      <c r="C1341" s="289"/>
      <c r="D1341" s="289"/>
      <c r="E1341" s="289"/>
      <c r="F1341" s="18"/>
      <c r="G1341" s="19" t="s">
        <v>13</v>
      </c>
      <c r="H1341" s="3"/>
      <c r="I1341" s="3"/>
      <c r="J1341" s="59"/>
    </row>
    <row r="1342" spans="1:10" ht="15.75">
      <c r="A1342" s="21" t="s">
        <v>14</v>
      </c>
      <c r="B1342" s="21" t="s">
        <v>16</v>
      </c>
      <c r="C1342" s="21" t="s">
        <v>17</v>
      </c>
      <c r="D1342" s="22" t="s">
        <v>18</v>
      </c>
      <c r="E1342" s="23" t="s">
        <v>19</v>
      </c>
      <c r="F1342" s="23" t="s">
        <v>20</v>
      </c>
      <c r="G1342" s="21" t="s">
        <v>21</v>
      </c>
      <c r="H1342" s="3"/>
      <c r="I1342" s="3"/>
      <c r="J1342" s="59"/>
    </row>
    <row r="1343" spans="1:10">
      <c r="A1343" s="24">
        <v>1</v>
      </c>
      <c r="B1343" s="25" t="s">
        <v>23</v>
      </c>
      <c r="C1343" s="26"/>
      <c r="D1343" s="27">
        <v>79305</v>
      </c>
      <c r="E1343" s="28">
        <f>D1343*C1343</f>
        <v>0</v>
      </c>
      <c r="F1343" s="29">
        <v>0</v>
      </c>
      <c r="G1343" s="30">
        <f>E1343-E1343*F1343</f>
        <v>0</v>
      </c>
      <c r="H1343" s="31">
        <f>D1343/1.08</f>
        <v>73430.555555555547</v>
      </c>
      <c r="I1343" s="31"/>
      <c r="J1343" s="59">
        <f t="shared" ref="J1343:J1347" si="288">H1343*C1343</f>
        <v>0</v>
      </c>
    </row>
    <row r="1344" spans="1:10">
      <c r="A1344" s="24">
        <v>2</v>
      </c>
      <c r="B1344" s="25" t="s">
        <v>25</v>
      </c>
      <c r="C1344" s="32"/>
      <c r="D1344" s="33">
        <v>128591</v>
      </c>
      <c r="E1344" s="28">
        <f t="shared" ref="E1344:E1347" si="289">D1344*C1344</f>
        <v>0</v>
      </c>
      <c r="F1344" s="29">
        <v>0</v>
      </c>
      <c r="G1344" s="30">
        <f t="shared" ref="G1344:G1353" si="290">E1344-E1344*F1344</f>
        <v>0</v>
      </c>
      <c r="H1344" s="31">
        <f t="shared" ref="H1344:H1352" si="291">D1344/1.08</f>
        <v>119065.74074074073</v>
      </c>
      <c r="I1344" s="31"/>
      <c r="J1344" s="59">
        <f t="shared" si="288"/>
        <v>0</v>
      </c>
    </row>
    <row r="1345" spans="1:10">
      <c r="A1345" s="24">
        <v>3</v>
      </c>
      <c r="B1345" s="25" t="s">
        <v>26</v>
      </c>
      <c r="C1345" s="34"/>
      <c r="D1345" s="27">
        <v>60043</v>
      </c>
      <c r="E1345" s="28">
        <f t="shared" si="289"/>
        <v>0</v>
      </c>
      <c r="F1345" s="157">
        <v>0</v>
      </c>
      <c r="G1345" s="30">
        <f t="shared" si="290"/>
        <v>0</v>
      </c>
      <c r="H1345" s="31">
        <f t="shared" si="291"/>
        <v>55595.370370370365</v>
      </c>
      <c r="I1345" s="128"/>
      <c r="J1345" s="59">
        <f t="shared" si="288"/>
        <v>0</v>
      </c>
    </row>
    <row r="1346" spans="1:10">
      <c r="A1346" s="24">
        <v>4</v>
      </c>
      <c r="B1346" s="25" t="s">
        <v>27</v>
      </c>
      <c r="C1346" s="35"/>
      <c r="D1346" s="27">
        <v>115781</v>
      </c>
      <c r="E1346" s="28">
        <f t="shared" si="289"/>
        <v>0</v>
      </c>
      <c r="F1346" s="157">
        <v>0</v>
      </c>
      <c r="G1346" s="30">
        <f t="shared" si="290"/>
        <v>0</v>
      </c>
      <c r="H1346" s="31">
        <f t="shared" si="291"/>
        <v>107204.62962962962</v>
      </c>
      <c r="I1346" s="31"/>
      <c r="J1346" s="59">
        <f t="shared" si="288"/>
        <v>0</v>
      </c>
    </row>
    <row r="1347" spans="1:10">
      <c r="A1347" s="168">
        <v>5</v>
      </c>
      <c r="B1347" s="25" t="s">
        <v>28</v>
      </c>
      <c r="C1347" s="37">
        <v>3</v>
      </c>
      <c r="D1347" s="27">
        <v>119943</v>
      </c>
      <c r="E1347" s="156">
        <f t="shared" si="289"/>
        <v>359829</v>
      </c>
      <c r="F1347" s="157">
        <v>0</v>
      </c>
      <c r="G1347" s="30">
        <f t="shared" si="290"/>
        <v>359829</v>
      </c>
      <c r="H1347" s="31">
        <f t="shared" si="291"/>
        <v>111058.33333333333</v>
      </c>
      <c r="I1347" s="170"/>
      <c r="J1347" s="59">
        <f t="shared" si="288"/>
        <v>333175</v>
      </c>
    </row>
    <row r="1348" spans="1:10">
      <c r="A1348" s="24">
        <v>6</v>
      </c>
      <c r="B1348" s="25" t="s">
        <v>29</v>
      </c>
      <c r="C1348" s="26"/>
      <c r="D1348" s="27">
        <v>94810</v>
      </c>
      <c r="E1348" s="28"/>
      <c r="F1348" s="29">
        <v>0</v>
      </c>
      <c r="G1348" s="30">
        <f t="shared" si="290"/>
        <v>0</v>
      </c>
      <c r="H1348" s="31">
        <f t="shared" si="291"/>
        <v>87787.037037037036</v>
      </c>
      <c r="I1348" s="31"/>
      <c r="J1348" s="59"/>
    </row>
    <row r="1349" spans="1:10">
      <c r="A1349" s="24">
        <v>7</v>
      </c>
      <c r="B1349" s="25" t="s">
        <v>30</v>
      </c>
      <c r="C1349" s="34">
        <v>5</v>
      </c>
      <c r="D1349" s="27">
        <v>141396</v>
      </c>
      <c r="E1349" s="28">
        <f t="shared" ref="E1349:E1360" si="292">D1349*C1349</f>
        <v>706980</v>
      </c>
      <c r="F1349" s="29">
        <v>0</v>
      </c>
      <c r="G1349" s="30">
        <f t="shared" si="290"/>
        <v>706980</v>
      </c>
      <c r="H1349" s="31">
        <f t="shared" si="291"/>
        <v>130922.22222222222</v>
      </c>
      <c r="I1349" s="31"/>
      <c r="J1349" s="59">
        <f t="shared" ref="J1349:J1360" si="293">H1349*C1349</f>
        <v>654611.11111111112</v>
      </c>
    </row>
    <row r="1350" spans="1:10">
      <c r="A1350" s="24">
        <v>8</v>
      </c>
      <c r="B1350" s="25" t="s">
        <v>31</v>
      </c>
      <c r="C1350" s="26"/>
      <c r="D1350" s="27">
        <v>232931</v>
      </c>
      <c r="E1350" s="28">
        <f t="shared" si="292"/>
        <v>0</v>
      </c>
      <c r="F1350" s="29">
        <v>0</v>
      </c>
      <c r="G1350" s="30">
        <f t="shared" si="290"/>
        <v>0</v>
      </c>
      <c r="H1350" s="31">
        <f t="shared" si="291"/>
        <v>215676.85185185182</v>
      </c>
      <c r="I1350" s="31"/>
      <c r="J1350" s="59">
        <f t="shared" si="293"/>
        <v>0</v>
      </c>
    </row>
    <row r="1351" spans="1:10">
      <c r="A1351" s="24">
        <v>9</v>
      </c>
      <c r="B1351" s="36" t="s">
        <v>32</v>
      </c>
      <c r="C1351" s="26"/>
      <c r="D1351" s="27">
        <v>101534</v>
      </c>
      <c r="E1351" s="28">
        <f t="shared" si="292"/>
        <v>0</v>
      </c>
      <c r="F1351" s="29">
        <v>0</v>
      </c>
      <c r="G1351" s="30">
        <f t="shared" si="290"/>
        <v>0</v>
      </c>
      <c r="H1351" s="31">
        <f t="shared" si="291"/>
        <v>94012.962962962964</v>
      </c>
      <c r="I1351" s="31"/>
      <c r="J1351" s="59">
        <f t="shared" si="293"/>
        <v>0</v>
      </c>
    </row>
    <row r="1352" spans="1:10">
      <c r="A1352" s="24">
        <v>10</v>
      </c>
      <c r="B1352" s="36" t="s">
        <v>33</v>
      </c>
      <c r="C1352" s="37"/>
      <c r="D1352" s="33">
        <v>110148</v>
      </c>
      <c r="E1352" s="28">
        <f t="shared" si="292"/>
        <v>0</v>
      </c>
      <c r="F1352" s="29">
        <v>0</v>
      </c>
      <c r="G1352" s="30">
        <f t="shared" si="290"/>
        <v>0</v>
      </c>
      <c r="H1352" s="31">
        <f t="shared" si="291"/>
        <v>101988.88888888888</v>
      </c>
      <c r="I1352" s="31"/>
      <c r="J1352" s="59">
        <f t="shared" si="293"/>
        <v>0</v>
      </c>
    </row>
    <row r="1353" spans="1:10">
      <c r="A1353" s="168">
        <v>11</v>
      </c>
      <c r="B1353" s="25" t="s">
        <v>34</v>
      </c>
      <c r="C1353" s="37">
        <v>3</v>
      </c>
      <c r="D1353" s="27">
        <v>54198</v>
      </c>
      <c r="E1353" s="156">
        <f t="shared" si="292"/>
        <v>162594</v>
      </c>
      <c r="F1353" s="124">
        <v>0.1</v>
      </c>
      <c r="G1353" s="30">
        <f t="shared" si="290"/>
        <v>146334.6</v>
      </c>
      <c r="H1353" s="31">
        <f>D1353/1.08*0.9</f>
        <v>45165</v>
      </c>
      <c r="I1353" s="170"/>
      <c r="J1353" s="59">
        <f t="shared" si="293"/>
        <v>135495</v>
      </c>
    </row>
    <row r="1354" spans="1:10">
      <c r="A1354" s="24">
        <v>12</v>
      </c>
      <c r="B1354" s="25" t="s">
        <v>35</v>
      </c>
      <c r="C1354" s="37"/>
      <c r="D1354" s="27">
        <v>49680</v>
      </c>
      <c r="E1354" s="28">
        <f t="shared" si="292"/>
        <v>0</v>
      </c>
      <c r="F1354" s="124">
        <v>0.1</v>
      </c>
      <c r="G1354" s="30"/>
      <c r="H1354" s="169">
        <f>D1354/1.08*0.9</f>
        <v>41400</v>
      </c>
      <c r="I1354" s="128"/>
      <c r="J1354" s="59">
        <f t="shared" si="293"/>
        <v>0</v>
      </c>
    </row>
    <row r="1355" spans="1:10">
      <c r="A1355" s="24">
        <v>13</v>
      </c>
      <c r="B1355" s="25" t="s">
        <v>36</v>
      </c>
      <c r="C1355" s="37"/>
      <c r="D1355" s="38">
        <v>64152</v>
      </c>
      <c r="E1355" s="28">
        <f t="shared" si="292"/>
        <v>0</v>
      </c>
      <c r="F1355" s="29">
        <v>0</v>
      </c>
      <c r="G1355" s="30">
        <f t="shared" ref="G1355:G1360" si="294">E1355-E1355*F1355</f>
        <v>0</v>
      </c>
      <c r="H1355" s="31">
        <f t="shared" ref="H1355:H1360" si="295">D1355/1.08</f>
        <v>59399.999999999993</v>
      </c>
      <c r="I1355" s="31"/>
      <c r="J1355" s="59">
        <f t="shared" si="293"/>
        <v>0</v>
      </c>
    </row>
    <row r="1356" spans="1:10">
      <c r="A1356" s="24">
        <v>14</v>
      </c>
      <c r="B1356" s="25" t="s">
        <v>37</v>
      </c>
      <c r="C1356" s="37"/>
      <c r="D1356" s="38">
        <v>65934</v>
      </c>
      <c r="E1356" s="28">
        <f t="shared" si="292"/>
        <v>0</v>
      </c>
      <c r="F1356" s="29">
        <v>0</v>
      </c>
      <c r="G1356" s="30">
        <f t="shared" si="294"/>
        <v>0</v>
      </c>
      <c r="H1356" s="31">
        <f t="shared" si="295"/>
        <v>61049.999999999993</v>
      </c>
      <c r="I1356" s="31"/>
      <c r="J1356" s="59">
        <f t="shared" si="293"/>
        <v>0</v>
      </c>
    </row>
    <row r="1357" spans="1:10">
      <c r="A1357" s="24">
        <v>15</v>
      </c>
      <c r="B1357" s="25" t="s">
        <v>38</v>
      </c>
      <c r="C1357" s="37"/>
      <c r="D1357" s="38">
        <v>76626</v>
      </c>
      <c r="E1357" s="28">
        <f t="shared" si="292"/>
        <v>0</v>
      </c>
      <c r="F1357" s="29">
        <v>0</v>
      </c>
      <c r="G1357" s="30">
        <f t="shared" si="294"/>
        <v>0</v>
      </c>
      <c r="H1357" s="31">
        <f t="shared" si="295"/>
        <v>70950</v>
      </c>
      <c r="I1357" s="31"/>
      <c r="J1357" s="59">
        <f t="shared" si="293"/>
        <v>0</v>
      </c>
    </row>
    <row r="1358" spans="1:10">
      <c r="A1358" s="24">
        <v>16</v>
      </c>
      <c r="B1358" s="25" t="s">
        <v>39</v>
      </c>
      <c r="C1358" s="37"/>
      <c r="D1358" s="38">
        <v>80190</v>
      </c>
      <c r="E1358" s="28">
        <f t="shared" si="292"/>
        <v>0</v>
      </c>
      <c r="F1358" s="29">
        <v>0</v>
      </c>
      <c r="G1358" s="30">
        <f t="shared" si="294"/>
        <v>0</v>
      </c>
      <c r="H1358" s="31">
        <f t="shared" si="295"/>
        <v>74250</v>
      </c>
      <c r="I1358" s="31"/>
      <c r="J1358" s="59">
        <f t="shared" si="293"/>
        <v>0</v>
      </c>
    </row>
    <row r="1359" spans="1:10">
      <c r="A1359" s="24">
        <v>17</v>
      </c>
      <c r="B1359" s="25" t="s">
        <v>40</v>
      </c>
      <c r="C1359" s="37"/>
      <c r="D1359" s="38">
        <v>113832</v>
      </c>
      <c r="E1359" s="28">
        <f t="shared" si="292"/>
        <v>0</v>
      </c>
      <c r="F1359" s="29">
        <v>0</v>
      </c>
      <c r="G1359" s="30">
        <f t="shared" si="294"/>
        <v>0</v>
      </c>
      <c r="H1359" s="31">
        <f t="shared" si="295"/>
        <v>105400</v>
      </c>
      <c r="I1359" s="31"/>
      <c r="J1359" s="59">
        <f t="shared" si="293"/>
        <v>0</v>
      </c>
    </row>
    <row r="1360" spans="1:10">
      <c r="A1360" s="24">
        <v>18</v>
      </c>
      <c r="B1360" s="25" t="s">
        <v>41</v>
      </c>
      <c r="C1360" s="37"/>
      <c r="D1360" s="39">
        <v>98010</v>
      </c>
      <c r="E1360" s="28">
        <f t="shared" si="292"/>
        <v>0</v>
      </c>
      <c r="F1360" s="29">
        <v>0</v>
      </c>
      <c r="G1360" s="30">
        <f t="shared" si="294"/>
        <v>0</v>
      </c>
      <c r="H1360" s="31">
        <f t="shared" si="295"/>
        <v>90750</v>
      </c>
      <c r="I1360" s="31"/>
      <c r="J1360" s="59">
        <f t="shared" si="293"/>
        <v>0</v>
      </c>
    </row>
    <row r="1361" spans="1:10" ht="17.25">
      <c r="A1361" s="40"/>
      <c r="B1361" s="41" t="s">
        <v>42</v>
      </c>
      <c r="C1361" s="42">
        <f>SUM(C1343:C1360)</f>
        <v>11</v>
      </c>
      <c r="D1361" s="42"/>
      <c r="E1361" s="43">
        <f>SUM(E1343:E1360)</f>
        <v>1229403</v>
      </c>
      <c r="F1361" s="43"/>
      <c r="G1361" s="44">
        <f>SUM(G1343:G1360)</f>
        <v>1213143.6000000001</v>
      </c>
      <c r="H1361" s="45"/>
      <c r="I1361" s="45"/>
      <c r="J1361" s="64">
        <f>SUM(J1343:J1360)</f>
        <v>1123281.111111111</v>
      </c>
    </row>
    <row r="1362" spans="1:10" ht="31.5">
      <c r="A1362" s="46"/>
      <c r="B1362" s="47"/>
      <c r="C1362" s="48"/>
      <c r="D1362" s="48"/>
      <c r="E1362" s="49"/>
      <c r="F1362" s="49"/>
      <c r="G1362" s="50"/>
      <c r="H1362" s="51"/>
      <c r="I1362" s="51"/>
      <c r="J1362" s="65">
        <f>J1361*0.08</f>
        <v>89862.488888888882</v>
      </c>
    </row>
    <row r="1363" spans="1:10" ht="18">
      <c r="A1363" s="283" t="s">
        <v>43</v>
      </c>
      <c r="B1363" s="283"/>
      <c r="C1363" s="284" t="s">
        <v>44</v>
      </c>
      <c r="D1363" s="284"/>
      <c r="E1363" s="54"/>
      <c r="F1363" s="54"/>
      <c r="G1363" s="55" t="s">
        <v>45</v>
      </c>
      <c r="H1363" s="56"/>
      <c r="I1363" s="56"/>
      <c r="J1363" s="66">
        <f>SUM(J1361:J1362)</f>
        <v>1213143.5999999999</v>
      </c>
    </row>
    <row r="1365" spans="1:10">
      <c r="B1365" s="132" t="s">
        <v>625</v>
      </c>
      <c r="C1365" s="132" t="s">
        <v>626</v>
      </c>
      <c r="D1365" s="131"/>
      <c r="E1365" s="131"/>
      <c r="F1365" s="132" t="s">
        <v>512</v>
      </c>
    </row>
    <row r="1366" spans="1:10">
      <c r="B1366" s="132" t="s">
        <v>627</v>
      </c>
      <c r="C1366" s="132" t="s">
        <v>626</v>
      </c>
      <c r="D1366" s="131"/>
      <c r="E1366" s="131"/>
      <c r="F1366" s="132" t="s">
        <v>512</v>
      </c>
    </row>
    <row r="1369" spans="1:10" ht="15.75">
      <c r="A1369" s="279" t="s">
        <v>0</v>
      </c>
      <c r="B1369" s="279"/>
      <c r="C1369" s="279"/>
      <c r="D1369" s="279"/>
      <c r="E1369" s="279"/>
      <c r="F1369" s="279"/>
      <c r="G1369" s="279"/>
      <c r="H1369" s="3"/>
      <c r="I1369" s="3"/>
      <c r="J1369" s="112"/>
    </row>
    <row r="1370" spans="1:10" ht="17.25">
      <c r="A1370" s="279" t="s">
        <v>1</v>
      </c>
      <c r="B1370" s="279"/>
      <c r="C1370" s="279"/>
      <c r="D1370" s="279"/>
      <c r="E1370" s="279"/>
      <c r="F1370" s="279"/>
      <c r="G1370" s="279"/>
      <c r="H1370" s="3"/>
      <c r="I1370" s="3"/>
      <c r="J1370" s="58"/>
    </row>
    <row r="1371" spans="1:10" ht="15.75">
      <c r="A1371" s="279" t="s">
        <v>2</v>
      </c>
      <c r="B1371" s="279"/>
      <c r="C1371" s="279"/>
      <c r="D1371" s="279"/>
      <c r="E1371" s="279"/>
      <c r="F1371" s="279"/>
      <c r="G1371" s="279"/>
      <c r="H1371" s="3"/>
      <c r="I1371" s="3"/>
      <c r="J1371" s="59"/>
    </row>
    <row r="1372" spans="1:10" ht="15.75">
      <c r="A1372" s="279" t="s">
        <v>4</v>
      </c>
      <c r="B1372" s="279"/>
      <c r="C1372" s="279"/>
      <c r="D1372" s="279"/>
      <c r="E1372" s="279"/>
      <c r="F1372" s="279"/>
      <c r="G1372" s="279"/>
      <c r="H1372" s="3"/>
      <c r="I1372" s="3"/>
      <c r="J1372" s="59"/>
    </row>
    <row r="1373" spans="1:10" ht="15.75">
      <c r="A1373" s="280" t="s">
        <v>6</v>
      </c>
      <c r="B1373" s="280"/>
      <c r="C1373" s="280"/>
      <c r="D1373" s="280"/>
      <c r="E1373" s="280"/>
      <c r="F1373" s="280"/>
      <c r="G1373" s="280"/>
      <c r="H1373" s="3"/>
      <c r="I1373" s="3"/>
      <c r="J1373" s="59"/>
    </row>
    <row r="1374" spans="1:10" ht="27.75">
      <c r="A1374" s="9"/>
      <c r="B1374" s="9"/>
      <c r="C1374" s="281" t="s">
        <v>382</v>
      </c>
      <c r="D1374" s="281"/>
      <c r="E1374" s="281"/>
      <c r="F1374" s="281"/>
      <c r="G1374" s="281"/>
      <c r="H1374" s="3"/>
      <c r="I1374" s="3"/>
      <c r="J1374" s="59"/>
    </row>
    <row r="1375" spans="1:10" ht="15.75">
      <c r="A1375" s="11" t="s">
        <v>358</v>
      </c>
      <c r="B1375" s="12"/>
      <c r="C1375" s="13"/>
      <c r="D1375" s="286"/>
      <c r="E1375" s="286"/>
      <c r="F1375" s="286"/>
      <c r="G1375" s="286"/>
      <c r="H1375" s="15"/>
      <c r="I1375" s="15"/>
      <c r="J1375" s="59"/>
    </row>
    <row r="1376" spans="1:10" ht="15.75">
      <c r="A1376" s="11" t="s">
        <v>623</v>
      </c>
      <c r="B1376" s="11"/>
      <c r="C1376" s="11"/>
      <c r="D1376" s="11"/>
      <c r="E1376" s="16"/>
      <c r="F1376" s="11"/>
      <c r="G1376" s="16"/>
      <c r="H1376" s="20" t="s">
        <v>161</v>
      </c>
      <c r="I1376" s="20"/>
      <c r="J1376" s="62"/>
    </row>
    <row r="1377" spans="1:10" ht="15.75">
      <c r="A1377" s="11" t="s">
        <v>11</v>
      </c>
      <c r="B1377" s="289" t="s">
        <v>646</v>
      </c>
      <c r="C1377" s="289"/>
      <c r="D1377" s="289"/>
      <c r="E1377" s="289"/>
      <c r="F1377" s="18"/>
      <c r="G1377" s="19" t="s">
        <v>13</v>
      </c>
      <c r="H1377" s="3"/>
      <c r="I1377" s="3"/>
      <c r="J1377" s="59"/>
    </row>
    <row r="1378" spans="1:10" ht="15.75">
      <c r="A1378" s="21" t="s">
        <v>14</v>
      </c>
      <c r="B1378" s="21" t="s">
        <v>16</v>
      </c>
      <c r="C1378" s="21" t="s">
        <v>17</v>
      </c>
      <c r="D1378" s="22" t="s">
        <v>18</v>
      </c>
      <c r="E1378" s="23" t="s">
        <v>19</v>
      </c>
      <c r="F1378" s="23" t="s">
        <v>20</v>
      </c>
      <c r="G1378" s="21" t="s">
        <v>21</v>
      </c>
      <c r="H1378" s="3"/>
      <c r="I1378" s="3"/>
      <c r="J1378" s="59"/>
    </row>
    <row r="1379" spans="1:10">
      <c r="A1379" s="24">
        <v>1</v>
      </c>
      <c r="B1379" s="25" t="s">
        <v>23</v>
      </c>
      <c r="C1379" s="26">
        <v>20</v>
      </c>
      <c r="D1379" s="27">
        <v>79305</v>
      </c>
      <c r="E1379" s="28">
        <f>D1379*C1379</f>
        <v>1586100</v>
      </c>
      <c r="F1379" s="29">
        <v>0</v>
      </c>
      <c r="G1379" s="30">
        <f>E1379-E1379*F1379</f>
        <v>1586100</v>
      </c>
      <c r="H1379" s="31">
        <f>D1379/1.08</f>
        <v>73430.555555555547</v>
      </c>
      <c r="I1379" s="31"/>
      <c r="J1379" s="59">
        <f t="shared" ref="J1379:J1383" si="296">H1379*C1379</f>
        <v>1468611.111111111</v>
      </c>
    </row>
    <row r="1380" spans="1:10">
      <c r="A1380" s="24">
        <v>2</v>
      </c>
      <c r="B1380" s="25" t="s">
        <v>25</v>
      </c>
      <c r="C1380" s="32"/>
      <c r="D1380" s="33">
        <v>128591</v>
      </c>
      <c r="E1380" s="28">
        <f t="shared" ref="E1380:E1383" si="297">D1380*C1380</f>
        <v>0</v>
      </c>
      <c r="F1380" s="29">
        <v>0</v>
      </c>
      <c r="G1380" s="30">
        <f t="shared" ref="G1380:G1389" si="298">E1380-E1380*F1380</f>
        <v>0</v>
      </c>
      <c r="H1380" s="31">
        <f t="shared" ref="H1380:H1388" si="299">D1380/1.08</f>
        <v>119065.74074074073</v>
      </c>
      <c r="I1380" s="31"/>
      <c r="J1380" s="59">
        <f t="shared" si="296"/>
        <v>0</v>
      </c>
    </row>
    <row r="1381" spans="1:10">
      <c r="A1381" s="24">
        <v>3</v>
      </c>
      <c r="B1381" s="25" t="s">
        <v>26</v>
      </c>
      <c r="C1381" s="34"/>
      <c r="D1381" s="27">
        <v>60043</v>
      </c>
      <c r="E1381" s="28">
        <f t="shared" si="297"/>
        <v>0</v>
      </c>
      <c r="F1381" s="157">
        <v>0</v>
      </c>
      <c r="G1381" s="30">
        <f t="shared" si="298"/>
        <v>0</v>
      </c>
      <c r="H1381" s="31">
        <f t="shared" si="299"/>
        <v>55595.370370370365</v>
      </c>
      <c r="I1381" s="128"/>
      <c r="J1381" s="59">
        <f t="shared" si="296"/>
        <v>0</v>
      </c>
    </row>
    <row r="1382" spans="1:10">
      <c r="A1382" s="24">
        <v>4</v>
      </c>
      <c r="B1382" s="25" t="s">
        <v>27</v>
      </c>
      <c r="C1382" s="35"/>
      <c r="D1382" s="27">
        <v>115781</v>
      </c>
      <c r="E1382" s="28">
        <f t="shared" si="297"/>
        <v>0</v>
      </c>
      <c r="F1382" s="157">
        <v>0</v>
      </c>
      <c r="G1382" s="30">
        <f t="shared" si="298"/>
        <v>0</v>
      </c>
      <c r="H1382" s="31">
        <f t="shared" si="299"/>
        <v>107204.62962962962</v>
      </c>
      <c r="I1382" s="31"/>
      <c r="J1382" s="59">
        <f t="shared" si="296"/>
        <v>0</v>
      </c>
    </row>
    <row r="1383" spans="1:10">
      <c r="A1383" s="168">
        <v>5</v>
      </c>
      <c r="B1383" s="25" t="s">
        <v>28</v>
      </c>
      <c r="C1383" s="37"/>
      <c r="D1383" s="27">
        <v>119943</v>
      </c>
      <c r="E1383" s="156">
        <f t="shared" si="297"/>
        <v>0</v>
      </c>
      <c r="F1383" s="157">
        <v>0</v>
      </c>
      <c r="G1383" s="30">
        <f t="shared" si="298"/>
        <v>0</v>
      </c>
      <c r="H1383" s="31">
        <f t="shared" si="299"/>
        <v>111058.33333333333</v>
      </c>
      <c r="I1383" s="170"/>
      <c r="J1383" s="59">
        <f t="shared" si="296"/>
        <v>0</v>
      </c>
    </row>
    <row r="1384" spans="1:10">
      <c r="A1384" s="24">
        <v>6</v>
      </c>
      <c r="B1384" s="25" t="s">
        <v>29</v>
      </c>
      <c r="C1384" s="26"/>
      <c r="D1384" s="27">
        <v>94810</v>
      </c>
      <c r="E1384" s="28"/>
      <c r="F1384" s="29">
        <v>0</v>
      </c>
      <c r="G1384" s="30">
        <f t="shared" si="298"/>
        <v>0</v>
      </c>
      <c r="H1384" s="31">
        <f t="shared" si="299"/>
        <v>87787.037037037036</v>
      </c>
      <c r="I1384" s="31"/>
      <c r="J1384" s="59"/>
    </row>
    <row r="1385" spans="1:10">
      <c r="A1385" s="24">
        <v>7</v>
      </c>
      <c r="B1385" s="25" t="s">
        <v>30</v>
      </c>
      <c r="C1385" s="34"/>
      <c r="D1385" s="27">
        <v>141396</v>
      </c>
      <c r="E1385" s="28">
        <f t="shared" ref="E1385:E1396" si="300">D1385*C1385</f>
        <v>0</v>
      </c>
      <c r="F1385" s="29">
        <v>0</v>
      </c>
      <c r="G1385" s="30">
        <f t="shared" si="298"/>
        <v>0</v>
      </c>
      <c r="H1385" s="31">
        <f t="shared" si="299"/>
        <v>130922.22222222222</v>
      </c>
      <c r="I1385" s="31"/>
      <c r="J1385" s="59">
        <f t="shared" ref="J1385:J1396" si="301">H1385*C1385</f>
        <v>0</v>
      </c>
    </row>
    <row r="1386" spans="1:10">
      <c r="A1386" s="24">
        <v>8</v>
      </c>
      <c r="B1386" s="25" t="s">
        <v>31</v>
      </c>
      <c r="C1386" s="26"/>
      <c r="D1386" s="27">
        <v>232931</v>
      </c>
      <c r="E1386" s="28">
        <f t="shared" si="300"/>
        <v>0</v>
      </c>
      <c r="F1386" s="29">
        <v>0</v>
      </c>
      <c r="G1386" s="30">
        <f t="shared" si="298"/>
        <v>0</v>
      </c>
      <c r="H1386" s="31">
        <f t="shared" si="299"/>
        <v>215676.85185185182</v>
      </c>
      <c r="I1386" s="31"/>
      <c r="J1386" s="59">
        <f t="shared" si="301"/>
        <v>0</v>
      </c>
    </row>
    <row r="1387" spans="1:10">
      <c r="A1387" s="24">
        <v>9</v>
      </c>
      <c r="B1387" s="36" t="s">
        <v>32</v>
      </c>
      <c r="C1387" s="26"/>
      <c r="D1387" s="27">
        <v>101534</v>
      </c>
      <c r="E1387" s="28">
        <f t="shared" si="300"/>
        <v>0</v>
      </c>
      <c r="F1387" s="29">
        <v>0</v>
      </c>
      <c r="G1387" s="30">
        <f t="shared" si="298"/>
        <v>0</v>
      </c>
      <c r="H1387" s="31">
        <f t="shared" si="299"/>
        <v>94012.962962962964</v>
      </c>
      <c r="I1387" s="31"/>
      <c r="J1387" s="59">
        <f t="shared" si="301"/>
        <v>0</v>
      </c>
    </row>
    <row r="1388" spans="1:10">
      <c r="A1388" s="24">
        <v>10</v>
      </c>
      <c r="B1388" s="36" t="s">
        <v>33</v>
      </c>
      <c r="C1388" s="37"/>
      <c r="D1388" s="33">
        <v>110148</v>
      </c>
      <c r="E1388" s="28">
        <f t="shared" si="300"/>
        <v>0</v>
      </c>
      <c r="F1388" s="29">
        <v>0</v>
      </c>
      <c r="G1388" s="30">
        <f t="shared" si="298"/>
        <v>0</v>
      </c>
      <c r="H1388" s="31">
        <f t="shared" si="299"/>
        <v>101988.88888888888</v>
      </c>
      <c r="I1388" s="31"/>
      <c r="J1388" s="59">
        <f t="shared" si="301"/>
        <v>0</v>
      </c>
    </row>
    <row r="1389" spans="1:10">
      <c r="A1389" s="168">
        <v>11</v>
      </c>
      <c r="B1389" s="25" t="s">
        <v>34</v>
      </c>
      <c r="C1389" s="37"/>
      <c r="D1389" s="27">
        <v>54198</v>
      </c>
      <c r="E1389" s="156">
        <f t="shared" si="300"/>
        <v>0</v>
      </c>
      <c r="F1389" s="124">
        <v>0.1</v>
      </c>
      <c r="G1389" s="30">
        <f t="shared" si="298"/>
        <v>0</v>
      </c>
      <c r="H1389" s="31">
        <f>D1389/1.08*0.9</f>
        <v>45165</v>
      </c>
      <c r="I1389" s="170"/>
      <c r="J1389" s="59">
        <f t="shared" si="301"/>
        <v>0</v>
      </c>
    </row>
    <row r="1390" spans="1:10">
      <c r="A1390" s="24">
        <v>12</v>
      </c>
      <c r="B1390" s="25" t="s">
        <v>35</v>
      </c>
      <c r="C1390" s="37"/>
      <c r="D1390" s="27">
        <v>49680</v>
      </c>
      <c r="E1390" s="28">
        <f t="shared" si="300"/>
        <v>0</v>
      </c>
      <c r="F1390" s="124">
        <v>0.1</v>
      </c>
      <c r="G1390" s="30"/>
      <c r="H1390" s="169">
        <f>D1390/1.08*0.9</f>
        <v>41400</v>
      </c>
      <c r="I1390" s="128"/>
      <c r="J1390" s="59">
        <f t="shared" si="301"/>
        <v>0</v>
      </c>
    </row>
    <row r="1391" spans="1:10">
      <c r="A1391" s="24">
        <v>13</v>
      </c>
      <c r="B1391" s="25" t="s">
        <v>36</v>
      </c>
      <c r="C1391" s="37"/>
      <c r="D1391" s="38">
        <v>64152</v>
      </c>
      <c r="E1391" s="28">
        <f t="shared" si="300"/>
        <v>0</v>
      </c>
      <c r="F1391" s="29">
        <v>0</v>
      </c>
      <c r="G1391" s="30">
        <f t="shared" ref="G1391:G1396" si="302">E1391-E1391*F1391</f>
        <v>0</v>
      </c>
      <c r="H1391" s="31">
        <f t="shared" ref="H1391:H1396" si="303">D1391/1.08</f>
        <v>59399.999999999993</v>
      </c>
      <c r="I1391" s="31"/>
      <c r="J1391" s="59">
        <f t="shared" si="301"/>
        <v>0</v>
      </c>
    </row>
    <row r="1392" spans="1:10">
      <c r="A1392" s="24">
        <v>14</v>
      </c>
      <c r="B1392" s="25" t="s">
        <v>37</v>
      </c>
      <c r="C1392" s="37"/>
      <c r="D1392" s="38">
        <v>65934</v>
      </c>
      <c r="E1392" s="28">
        <f t="shared" si="300"/>
        <v>0</v>
      </c>
      <c r="F1392" s="29">
        <v>0</v>
      </c>
      <c r="G1392" s="30">
        <f t="shared" si="302"/>
        <v>0</v>
      </c>
      <c r="H1392" s="31">
        <f t="shared" si="303"/>
        <v>61049.999999999993</v>
      </c>
      <c r="I1392" s="31"/>
      <c r="J1392" s="59">
        <f t="shared" si="301"/>
        <v>0</v>
      </c>
    </row>
    <row r="1393" spans="1:10">
      <c r="A1393" s="24">
        <v>15</v>
      </c>
      <c r="B1393" s="25" t="s">
        <v>38</v>
      </c>
      <c r="C1393" s="37"/>
      <c r="D1393" s="38">
        <v>76626</v>
      </c>
      <c r="E1393" s="28">
        <f t="shared" si="300"/>
        <v>0</v>
      </c>
      <c r="F1393" s="29">
        <v>0</v>
      </c>
      <c r="G1393" s="30">
        <f t="shared" si="302"/>
        <v>0</v>
      </c>
      <c r="H1393" s="31">
        <f t="shared" si="303"/>
        <v>70950</v>
      </c>
      <c r="I1393" s="31"/>
      <c r="J1393" s="59">
        <f t="shared" si="301"/>
        <v>0</v>
      </c>
    </row>
    <row r="1394" spans="1:10">
      <c r="A1394" s="24">
        <v>16</v>
      </c>
      <c r="B1394" s="25" t="s">
        <v>39</v>
      </c>
      <c r="C1394" s="37"/>
      <c r="D1394" s="38">
        <v>80190</v>
      </c>
      <c r="E1394" s="28">
        <f t="shared" si="300"/>
        <v>0</v>
      </c>
      <c r="F1394" s="29">
        <v>0</v>
      </c>
      <c r="G1394" s="30">
        <f t="shared" si="302"/>
        <v>0</v>
      </c>
      <c r="H1394" s="31">
        <f t="shared" si="303"/>
        <v>74250</v>
      </c>
      <c r="I1394" s="31"/>
      <c r="J1394" s="59">
        <f t="shared" si="301"/>
        <v>0</v>
      </c>
    </row>
    <row r="1395" spans="1:10">
      <c r="A1395" s="24">
        <v>17</v>
      </c>
      <c r="B1395" s="25" t="s">
        <v>40</v>
      </c>
      <c r="C1395" s="37"/>
      <c r="D1395" s="38">
        <v>113832</v>
      </c>
      <c r="E1395" s="28">
        <f t="shared" si="300"/>
        <v>0</v>
      </c>
      <c r="F1395" s="29">
        <v>0</v>
      </c>
      <c r="G1395" s="30">
        <f t="shared" si="302"/>
        <v>0</v>
      </c>
      <c r="H1395" s="31">
        <f t="shared" si="303"/>
        <v>105400</v>
      </c>
      <c r="I1395" s="31"/>
      <c r="J1395" s="59">
        <f t="shared" si="301"/>
        <v>0</v>
      </c>
    </row>
    <row r="1396" spans="1:10">
      <c r="A1396" s="24">
        <v>18</v>
      </c>
      <c r="B1396" s="25" t="s">
        <v>41</v>
      </c>
      <c r="C1396" s="37"/>
      <c r="D1396" s="39">
        <v>98010</v>
      </c>
      <c r="E1396" s="28">
        <f t="shared" si="300"/>
        <v>0</v>
      </c>
      <c r="F1396" s="29">
        <v>0</v>
      </c>
      <c r="G1396" s="30">
        <f t="shared" si="302"/>
        <v>0</v>
      </c>
      <c r="H1396" s="31">
        <f t="shared" si="303"/>
        <v>90750</v>
      </c>
      <c r="I1396" s="31"/>
      <c r="J1396" s="59">
        <f t="shared" si="301"/>
        <v>0</v>
      </c>
    </row>
    <row r="1397" spans="1:10" ht="17.25">
      <c r="A1397" s="40"/>
      <c r="B1397" s="41" t="s">
        <v>42</v>
      </c>
      <c r="C1397" s="42">
        <f>SUM(C1379:C1396)</f>
        <v>20</v>
      </c>
      <c r="D1397" s="42"/>
      <c r="E1397" s="43">
        <f>SUM(E1379:E1396)</f>
        <v>1586100</v>
      </c>
      <c r="F1397" s="43"/>
      <c r="G1397" s="44">
        <f>SUM(G1379:G1396)</f>
        <v>1586100</v>
      </c>
      <c r="H1397" s="45"/>
      <c r="I1397" s="45"/>
      <c r="J1397" s="64">
        <f>SUM(J1379:J1396)</f>
        <v>1468611.111111111</v>
      </c>
    </row>
    <row r="1398" spans="1:10" ht="31.5">
      <c r="A1398" s="46"/>
      <c r="B1398" s="47"/>
      <c r="C1398" s="48"/>
      <c r="D1398" s="48"/>
      <c r="E1398" s="49"/>
      <c r="F1398" s="49"/>
      <c r="G1398" s="50"/>
      <c r="H1398" s="51"/>
      <c r="I1398" s="51"/>
      <c r="J1398" s="65">
        <f>J1397*0.08</f>
        <v>117488.88888888888</v>
      </c>
    </row>
    <row r="1399" spans="1:10" ht="18">
      <c r="A1399" s="283" t="s">
        <v>43</v>
      </c>
      <c r="B1399" s="283"/>
      <c r="C1399" s="284" t="s">
        <v>44</v>
      </c>
      <c r="D1399" s="284"/>
      <c r="E1399" s="54"/>
      <c r="F1399" s="54"/>
      <c r="G1399" s="55" t="s">
        <v>45</v>
      </c>
      <c r="H1399" s="56"/>
      <c r="I1399" s="56"/>
      <c r="J1399" s="66">
        <f>SUM(J1397:J1398)</f>
        <v>1586100</v>
      </c>
    </row>
    <row r="1401" spans="1:10">
      <c r="B1401" s="132" t="s">
        <v>625</v>
      </c>
      <c r="C1401" s="132" t="s">
        <v>626</v>
      </c>
      <c r="D1401" s="131"/>
      <c r="E1401" s="131"/>
      <c r="F1401" s="132" t="s">
        <v>512</v>
      </c>
    </row>
    <row r="1402" spans="1:10">
      <c r="B1402" s="132" t="s">
        <v>627</v>
      </c>
      <c r="C1402" s="132" t="s">
        <v>626</v>
      </c>
      <c r="D1402" s="131"/>
      <c r="E1402" s="131"/>
      <c r="F1402" s="132" t="s">
        <v>512</v>
      </c>
    </row>
    <row r="1405" spans="1:10" ht="15.75">
      <c r="A1405" s="279" t="s">
        <v>0</v>
      </c>
      <c r="B1405" s="279"/>
      <c r="C1405" s="279"/>
      <c r="D1405" s="279"/>
      <c r="E1405" s="279"/>
      <c r="F1405" s="279"/>
      <c r="G1405" s="279"/>
      <c r="H1405" s="3"/>
      <c r="I1405" s="3"/>
      <c r="J1405" s="112"/>
    </row>
    <row r="1406" spans="1:10" ht="17.25">
      <c r="A1406" s="279" t="s">
        <v>1</v>
      </c>
      <c r="B1406" s="279"/>
      <c r="C1406" s="279"/>
      <c r="D1406" s="279"/>
      <c r="E1406" s="279"/>
      <c r="F1406" s="279"/>
      <c r="G1406" s="279"/>
      <c r="H1406" s="3"/>
      <c r="I1406" s="3"/>
      <c r="J1406" s="58"/>
    </row>
    <row r="1407" spans="1:10" ht="15.75">
      <c r="A1407" s="279" t="s">
        <v>2</v>
      </c>
      <c r="B1407" s="279"/>
      <c r="C1407" s="279"/>
      <c r="D1407" s="279"/>
      <c r="E1407" s="279"/>
      <c r="F1407" s="279"/>
      <c r="G1407" s="279"/>
      <c r="H1407" s="3"/>
      <c r="I1407" s="3"/>
      <c r="J1407" s="59"/>
    </row>
    <row r="1408" spans="1:10" ht="15.75">
      <c r="A1408" s="279" t="s">
        <v>4</v>
      </c>
      <c r="B1408" s="279"/>
      <c r="C1408" s="279"/>
      <c r="D1408" s="279"/>
      <c r="E1408" s="279"/>
      <c r="F1408" s="279"/>
      <c r="G1408" s="279"/>
      <c r="H1408" s="3"/>
      <c r="I1408" s="3"/>
      <c r="J1408" s="59"/>
    </row>
    <row r="1409" spans="1:10" ht="15.75">
      <c r="A1409" s="280" t="s">
        <v>6</v>
      </c>
      <c r="B1409" s="280"/>
      <c r="C1409" s="280"/>
      <c r="D1409" s="280"/>
      <c r="E1409" s="280"/>
      <c r="F1409" s="280"/>
      <c r="G1409" s="280"/>
      <c r="H1409" s="3"/>
      <c r="I1409" s="3"/>
      <c r="J1409" s="59"/>
    </row>
    <row r="1410" spans="1:10" ht="27.75">
      <c r="A1410" s="9"/>
      <c r="B1410" s="9"/>
      <c r="C1410" s="281" t="s">
        <v>382</v>
      </c>
      <c r="D1410" s="281"/>
      <c r="E1410" s="281"/>
      <c r="F1410" s="281"/>
      <c r="G1410" s="281"/>
      <c r="H1410" s="3"/>
      <c r="I1410" s="3"/>
      <c r="J1410" s="59"/>
    </row>
    <row r="1411" spans="1:10" ht="15.75">
      <c r="A1411" s="11" t="s">
        <v>358</v>
      </c>
      <c r="B1411" s="12"/>
      <c r="C1411" s="13"/>
      <c r="D1411" s="286"/>
      <c r="E1411" s="286"/>
      <c r="F1411" s="286"/>
      <c r="G1411" s="286"/>
      <c r="H1411" s="15"/>
      <c r="I1411" s="15"/>
      <c r="J1411" s="59"/>
    </row>
    <row r="1412" spans="1:10" ht="15.75">
      <c r="A1412" s="11" t="s">
        <v>623</v>
      </c>
      <c r="B1412" s="11"/>
      <c r="C1412" s="11"/>
      <c r="D1412" s="11"/>
      <c r="E1412" s="16"/>
      <c r="F1412" s="11"/>
      <c r="G1412" s="16"/>
      <c r="H1412" s="20" t="s">
        <v>161</v>
      </c>
      <c r="I1412" s="20"/>
      <c r="J1412" s="62"/>
    </row>
    <row r="1413" spans="1:10" ht="15.75">
      <c r="A1413" s="11" t="s">
        <v>11</v>
      </c>
      <c r="B1413" s="289" t="s">
        <v>647</v>
      </c>
      <c r="C1413" s="289"/>
      <c r="D1413" s="289"/>
      <c r="E1413" s="289"/>
      <c r="F1413" s="18"/>
      <c r="G1413" s="19" t="s">
        <v>13</v>
      </c>
      <c r="H1413" s="3"/>
      <c r="I1413" s="3"/>
      <c r="J1413" s="59"/>
    </row>
    <row r="1414" spans="1:10" ht="15.75">
      <c r="A1414" s="21" t="s">
        <v>14</v>
      </c>
      <c r="B1414" s="21" t="s">
        <v>16</v>
      </c>
      <c r="C1414" s="21" t="s">
        <v>17</v>
      </c>
      <c r="D1414" s="22" t="s">
        <v>18</v>
      </c>
      <c r="E1414" s="23" t="s">
        <v>19</v>
      </c>
      <c r="F1414" s="23" t="s">
        <v>20</v>
      </c>
      <c r="G1414" s="21" t="s">
        <v>21</v>
      </c>
      <c r="H1414" s="3"/>
      <c r="I1414" s="3"/>
      <c r="J1414" s="59"/>
    </row>
    <row r="1415" spans="1:10">
      <c r="A1415" s="24">
        <v>1</v>
      </c>
      <c r="B1415" s="25" t="s">
        <v>23</v>
      </c>
      <c r="C1415" s="26"/>
      <c r="D1415" s="27">
        <v>79305</v>
      </c>
      <c r="E1415" s="28">
        <f>D1415*C1415</f>
        <v>0</v>
      </c>
      <c r="F1415" s="29">
        <v>0</v>
      </c>
      <c r="G1415" s="30">
        <f>E1415-E1415*F1415</f>
        <v>0</v>
      </c>
      <c r="H1415" s="31">
        <f>D1415/1.08</f>
        <v>73430.555555555547</v>
      </c>
      <c r="I1415" s="31"/>
      <c r="J1415" s="59">
        <f t="shared" ref="J1415:J1419" si="304">H1415*C1415</f>
        <v>0</v>
      </c>
    </row>
    <row r="1416" spans="1:10">
      <c r="A1416" s="24">
        <v>2</v>
      </c>
      <c r="B1416" s="25" t="s">
        <v>25</v>
      </c>
      <c r="C1416" s="32"/>
      <c r="D1416" s="33">
        <v>128591</v>
      </c>
      <c r="E1416" s="28">
        <f t="shared" ref="E1416:E1419" si="305">D1416*C1416</f>
        <v>0</v>
      </c>
      <c r="F1416" s="29">
        <v>0</v>
      </c>
      <c r="G1416" s="30">
        <f t="shared" ref="G1416:G1425" si="306">E1416-E1416*F1416</f>
        <v>0</v>
      </c>
      <c r="H1416" s="31">
        <f t="shared" ref="H1416:H1424" si="307">D1416/1.08</f>
        <v>119065.74074074073</v>
      </c>
      <c r="I1416" s="31"/>
      <c r="J1416" s="59">
        <f t="shared" si="304"/>
        <v>0</v>
      </c>
    </row>
    <row r="1417" spans="1:10">
      <c r="A1417" s="24">
        <v>3</v>
      </c>
      <c r="B1417" s="25" t="s">
        <v>26</v>
      </c>
      <c r="C1417" s="34"/>
      <c r="D1417" s="27">
        <v>60043</v>
      </c>
      <c r="E1417" s="28">
        <f t="shared" si="305"/>
        <v>0</v>
      </c>
      <c r="F1417" s="157">
        <v>0</v>
      </c>
      <c r="G1417" s="30">
        <f t="shared" si="306"/>
        <v>0</v>
      </c>
      <c r="H1417" s="31">
        <f t="shared" si="307"/>
        <v>55595.370370370365</v>
      </c>
      <c r="I1417" s="128"/>
      <c r="J1417" s="59">
        <f t="shared" si="304"/>
        <v>0</v>
      </c>
    </row>
    <row r="1418" spans="1:10">
      <c r="A1418" s="24">
        <v>4</v>
      </c>
      <c r="B1418" s="25" t="s">
        <v>27</v>
      </c>
      <c r="C1418" s="35"/>
      <c r="D1418" s="27">
        <v>115781</v>
      </c>
      <c r="E1418" s="28">
        <f t="shared" si="305"/>
        <v>0</v>
      </c>
      <c r="F1418" s="157">
        <v>0</v>
      </c>
      <c r="G1418" s="30">
        <f t="shared" si="306"/>
        <v>0</v>
      </c>
      <c r="H1418" s="31">
        <f t="shared" si="307"/>
        <v>107204.62962962962</v>
      </c>
      <c r="I1418" s="31"/>
      <c r="J1418" s="59">
        <f t="shared" si="304"/>
        <v>0</v>
      </c>
    </row>
    <row r="1419" spans="1:10">
      <c r="A1419" s="168">
        <v>5</v>
      </c>
      <c r="B1419" s="25" t="s">
        <v>28</v>
      </c>
      <c r="C1419" s="37"/>
      <c r="D1419" s="27">
        <v>119943</v>
      </c>
      <c r="E1419" s="156">
        <f t="shared" si="305"/>
        <v>0</v>
      </c>
      <c r="F1419" s="157">
        <v>0</v>
      </c>
      <c r="G1419" s="30">
        <f t="shared" si="306"/>
        <v>0</v>
      </c>
      <c r="H1419" s="31">
        <f t="shared" si="307"/>
        <v>111058.33333333333</v>
      </c>
      <c r="I1419" s="170"/>
      <c r="J1419" s="59">
        <f t="shared" si="304"/>
        <v>0</v>
      </c>
    </row>
    <row r="1420" spans="1:10">
      <c r="A1420" s="24">
        <v>6</v>
      </c>
      <c r="B1420" s="25" t="s">
        <v>29</v>
      </c>
      <c r="C1420" s="26"/>
      <c r="D1420" s="27">
        <v>94810</v>
      </c>
      <c r="E1420" s="28"/>
      <c r="F1420" s="29">
        <v>0</v>
      </c>
      <c r="G1420" s="30">
        <f t="shared" si="306"/>
        <v>0</v>
      </c>
      <c r="H1420" s="31">
        <f t="shared" si="307"/>
        <v>87787.037037037036</v>
      </c>
      <c r="I1420" s="31"/>
      <c r="J1420" s="59"/>
    </row>
    <row r="1421" spans="1:10">
      <c r="A1421" s="24">
        <v>7</v>
      </c>
      <c r="B1421" s="25" t="s">
        <v>30</v>
      </c>
      <c r="C1421" s="34">
        <v>10</v>
      </c>
      <c r="D1421" s="27">
        <v>141396</v>
      </c>
      <c r="E1421" s="28">
        <f t="shared" ref="E1421:E1432" si="308">D1421*C1421</f>
        <v>1413960</v>
      </c>
      <c r="F1421" s="29">
        <v>0</v>
      </c>
      <c r="G1421" s="30">
        <f t="shared" si="306"/>
        <v>1413960</v>
      </c>
      <c r="H1421" s="31">
        <f t="shared" si="307"/>
        <v>130922.22222222222</v>
      </c>
      <c r="I1421" s="31"/>
      <c r="J1421" s="59">
        <f t="shared" ref="J1421:J1432" si="309">H1421*C1421</f>
        <v>1309222.2222222222</v>
      </c>
    </row>
    <row r="1422" spans="1:10">
      <c r="A1422" s="24">
        <v>8</v>
      </c>
      <c r="B1422" s="25" t="s">
        <v>31</v>
      </c>
      <c r="C1422" s="26"/>
      <c r="D1422" s="27">
        <v>232931</v>
      </c>
      <c r="E1422" s="28">
        <f t="shared" si="308"/>
        <v>0</v>
      </c>
      <c r="F1422" s="29">
        <v>0</v>
      </c>
      <c r="G1422" s="30">
        <f t="shared" si="306"/>
        <v>0</v>
      </c>
      <c r="H1422" s="31">
        <f t="shared" si="307"/>
        <v>215676.85185185182</v>
      </c>
      <c r="I1422" s="31"/>
      <c r="J1422" s="59">
        <f t="shared" si="309"/>
        <v>0</v>
      </c>
    </row>
    <row r="1423" spans="1:10">
      <c r="A1423" s="24">
        <v>9</v>
      </c>
      <c r="B1423" s="36" t="s">
        <v>32</v>
      </c>
      <c r="C1423" s="26"/>
      <c r="D1423" s="27">
        <v>101534</v>
      </c>
      <c r="E1423" s="28">
        <f t="shared" si="308"/>
        <v>0</v>
      </c>
      <c r="F1423" s="29">
        <v>0</v>
      </c>
      <c r="G1423" s="30">
        <f t="shared" si="306"/>
        <v>0</v>
      </c>
      <c r="H1423" s="31">
        <f t="shared" si="307"/>
        <v>94012.962962962964</v>
      </c>
      <c r="I1423" s="31"/>
      <c r="J1423" s="59">
        <f t="shared" si="309"/>
        <v>0</v>
      </c>
    </row>
    <row r="1424" spans="1:10">
      <c r="A1424" s="24">
        <v>10</v>
      </c>
      <c r="B1424" s="36" t="s">
        <v>33</v>
      </c>
      <c r="C1424" s="37"/>
      <c r="D1424" s="33">
        <v>110148</v>
      </c>
      <c r="E1424" s="28">
        <f t="shared" si="308"/>
        <v>0</v>
      </c>
      <c r="F1424" s="29">
        <v>0</v>
      </c>
      <c r="G1424" s="30">
        <f t="shared" si="306"/>
        <v>0</v>
      </c>
      <c r="H1424" s="31">
        <f t="shared" si="307"/>
        <v>101988.88888888888</v>
      </c>
      <c r="I1424" s="31"/>
      <c r="J1424" s="59">
        <f t="shared" si="309"/>
        <v>0</v>
      </c>
    </row>
    <row r="1425" spans="1:10">
      <c r="A1425" s="168">
        <v>11</v>
      </c>
      <c r="B1425" s="25" t="s">
        <v>34</v>
      </c>
      <c r="C1425" s="37">
        <v>8</v>
      </c>
      <c r="D1425" s="27">
        <v>54198</v>
      </c>
      <c r="E1425" s="156">
        <f t="shared" si="308"/>
        <v>433584</v>
      </c>
      <c r="F1425" s="124">
        <v>0.1</v>
      </c>
      <c r="G1425" s="30">
        <f t="shared" si="306"/>
        <v>390225.6</v>
      </c>
      <c r="H1425" s="31">
        <f>D1425/1.08*0.9</f>
        <v>45165</v>
      </c>
      <c r="I1425" s="170"/>
      <c r="J1425" s="59">
        <f t="shared" si="309"/>
        <v>361320</v>
      </c>
    </row>
    <row r="1426" spans="1:10">
      <c r="A1426" s="24">
        <v>12</v>
      </c>
      <c r="B1426" s="25" t="s">
        <v>35</v>
      </c>
      <c r="C1426" s="37"/>
      <c r="D1426" s="27">
        <v>49680</v>
      </c>
      <c r="E1426" s="28">
        <f t="shared" si="308"/>
        <v>0</v>
      </c>
      <c r="F1426" s="124">
        <v>0.1</v>
      </c>
      <c r="G1426" s="30"/>
      <c r="H1426" s="169">
        <f>D1426/1.08*0.9</f>
        <v>41400</v>
      </c>
      <c r="I1426" s="128"/>
      <c r="J1426" s="59">
        <f t="shared" si="309"/>
        <v>0</v>
      </c>
    </row>
    <row r="1427" spans="1:10">
      <c r="A1427" s="24">
        <v>13</v>
      </c>
      <c r="B1427" s="25" t="s">
        <v>36</v>
      </c>
      <c r="C1427" s="37"/>
      <c r="D1427" s="38">
        <v>64152</v>
      </c>
      <c r="E1427" s="28">
        <f t="shared" si="308"/>
        <v>0</v>
      </c>
      <c r="F1427" s="29">
        <v>0</v>
      </c>
      <c r="G1427" s="30">
        <f t="shared" ref="G1427:G1432" si="310">E1427-E1427*F1427</f>
        <v>0</v>
      </c>
      <c r="H1427" s="31">
        <f t="shared" ref="H1427:H1432" si="311">D1427/1.08</f>
        <v>59399.999999999993</v>
      </c>
      <c r="I1427" s="31"/>
      <c r="J1427" s="59">
        <f t="shared" si="309"/>
        <v>0</v>
      </c>
    </row>
    <row r="1428" spans="1:10">
      <c r="A1428" s="24">
        <v>14</v>
      </c>
      <c r="B1428" s="25" t="s">
        <v>37</v>
      </c>
      <c r="C1428" s="37"/>
      <c r="D1428" s="38">
        <v>65934</v>
      </c>
      <c r="E1428" s="28">
        <f t="shared" si="308"/>
        <v>0</v>
      </c>
      <c r="F1428" s="29">
        <v>0</v>
      </c>
      <c r="G1428" s="30">
        <f t="shared" si="310"/>
        <v>0</v>
      </c>
      <c r="H1428" s="31">
        <f t="shared" si="311"/>
        <v>61049.999999999993</v>
      </c>
      <c r="I1428" s="31"/>
      <c r="J1428" s="59">
        <f t="shared" si="309"/>
        <v>0</v>
      </c>
    </row>
    <row r="1429" spans="1:10">
      <c r="A1429" s="24">
        <v>15</v>
      </c>
      <c r="B1429" s="25" t="s">
        <v>38</v>
      </c>
      <c r="C1429" s="37"/>
      <c r="D1429" s="38">
        <v>76626</v>
      </c>
      <c r="E1429" s="28">
        <f t="shared" si="308"/>
        <v>0</v>
      </c>
      <c r="F1429" s="29">
        <v>0</v>
      </c>
      <c r="G1429" s="30">
        <f t="shared" si="310"/>
        <v>0</v>
      </c>
      <c r="H1429" s="31">
        <f t="shared" si="311"/>
        <v>70950</v>
      </c>
      <c r="I1429" s="31"/>
      <c r="J1429" s="59">
        <f t="shared" si="309"/>
        <v>0</v>
      </c>
    </row>
    <row r="1430" spans="1:10">
      <c r="A1430" s="24">
        <v>16</v>
      </c>
      <c r="B1430" s="25" t="s">
        <v>39</v>
      </c>
      <c r="C1430" s="37"/>
      <c r="D1430" s="38">
        <v>80190</v>
      </c>
      <c r="E1430" s="28">
        <f t="shared" si="308"/>
        <v>0</v>
      </c>
      <c r="F1430" s="29">
        <v>0</v>
      </c>
      <c r="G1430" s="30">
        <f t="shared" si="310"/>
        <v>0</v>
      </c>
      <c r="H1430" s="31">
        <f t="shared" si="311"/>
        <v>74250</v>
      </c>
      <c r="I1430" s="31"/>
      <c r="J1430" s="59">
        <f t="shared" si="309"/>
        <v>0</v>
      </c>
    </row>
    <row r="1431" spans="1:10">
      <c r="A1431" s="24">
        <v>17</v>
      </c>
      <c r="B1431" s="25" t="s">
        <v>40</v>
      </c>
      <c r="C1431" s="37"/>
      <c r="D1431" s="38">
        <v>113832</v>
      </c>
      <c r="E1431" s="28">
        <f t="shared" si="308"/>
        <v>0</v>
      </c>
      <c r="F1431" s="29">
        <v>0</v>
      </c>
      <c r="G1431" s="30">
        <f t="shared" si="310"/>
        <v>0</v>
      </c>
      <c r="H1431" s="31">
        <f t="shared" si="311"/>
        <v>105400</v>
      </c>
      <c r="I1431" s="31"/>
      <c r="J1431" s="59">
        <f t="shared" si="309"/>
        <v>0</v>
      </c>
    </row>
    <row r="1432" spans="1:10">
      <c r="A1432" s="24">
        <v>18</v>
      </c>
      <c r="B1432" s="25" t="s">
        <v>41</v>
      </c>
      <c r="C1432" s="37"/>
      <c r="D1432" s="39">
        <v>98010</v>
      </c>
      <c r="E1432" s="28">
        <f t="shared" si="308"/>
        <v>0</v>
      </c>
      <c r="F1432" s="29">
        <v>0</v>
      </c>
      <c r="G1432" s="30">
        <f t="shared" si="310"/>
        <v>0</v>
      </c>
      <c r="H1432" s="31">
        <f t="shared" si="311"/>
        <v>90750</v>
      </c>
      <c r="I1432" s="31"/>
      <c r="J1432" s="59">
        <f t="shared" si="309"/>
        <v>0</v>
      </c>
    </row>
    <row r="1433" spans="1:10" ht="17.25">
      <c r="A1433" s="40"/>
      <c r="B1433" s="41" t="s">
        <v>42</v>
      </c>
      <c r="C1433" s="42">
        <f>SUM(C1415:C1432)</f>
        <v>18</v>
      </c>
      <c r="D1433" s="42"/>
      <c r="E1433" s="43">
        <f>SUM(E1415:E1432)</f>
        <v>1847544</v>
      </c>
      <c r="F1433" s="43"/>
      <c r="G1433" s="44">
        <f>SUM(G1415:G1432)</f>
        <v>1804185.6000000001</v>
      </c>
      <c r="H1433" s="45"/>
      <c r="I1433" s="45"/>
      <c r="J1433" s="64">
        <f>SUM(J1415:J1432)</f>
        <v>1670542.2222222222</v>
      </c>
    </row>
    <row r="1434" spans="1:10" ht="31.5">
      <c r="A1434" s="46"/>
      <c r="B1434" s="47"/>
      <c r="C1434" s="48"/>
      <c r="D1434" s="48"/>
      <c r="E1434" s="49"/>
      <c r="F1434" s="49"/>
      <c r="G1434" s="50"/>
      <c r="H1434" s="51"/>
      <c r="I1434" s="51"/>
      <c r="J1434" s="65">
        <f>J1433*0.08</f>
        <v>133643.37777777779</v>
      </c>
    </row>
    <row r="1435" spans="1:10" ht="18">
      <c r="A1435" s="283" t="s">
        <v>43</v>
      </c>
      <c r="B1435" s="283"/>
      <c r="C1435" s="284" t="s">
        <v>44</v>
      </c>
      <c r="D1435" s="284"/>
      <c r="E1435" s="54"/>
      <c r="F1435" s="54"/>
      <c r="G1435" s="55" t="s">
        <v>45</v>
      </c>
      <c r="H1435" s="56"/>
      <c r="I1435" s="56"/>
      <c r="J1435" s="66">
        <f>SUM(J1433:J1434)</f>
        <v>1804185.6000000001</v>
      </c>
    </row>
    <row r="1437" spans="1:10">
      <c r="B1437" s="132" t="s">
        <v>625</v>
      </c>
      <c r="C1437" s="132" t="s">
        <v>626</v>
      </c>
      <c r="D1437" s="131"/>
      <c r="E1437" s="131"/>
      <c r="F1437" s="132" t="s">
        <v>512</v>
      </c>
    </row>
    <row r="1438" spans="1:10">
      <c r="B1438" s="132" t="s">
        <v>627</v>
      </c>
      <c r="C1438" s="132" t="s">
        <v>626</v>
      </c>
      <c r="D1438" s="131"/>
      <c r="E1438" s="131"/>
      <c r="F1438" s="132" t="s">
        <v>512</v>
      </c>
    </row>
    <row r="1441" spans="1:10" ht="15.75">
      <c r="A1441" s="279" t="s">
        <v>0</v>
      </c>
      <c r="B1441" s="279"/>
      <c r="C1441" s="279"/>
      <c r="D1441" s="279"/>
      <c r="E1441" s="279"/>
      <c r="F1441" s="279"/>
      <c r="G1441" s="279"/>
      <c r="H1441" s="3"/>
      <c r="I1441" s="3"/>
      <c r="J1441" s="112"/>
    </row>
    <row r="1442" spans="1:10" ht="17.25">
      <c r="A1442" s="279" t="s">
        <v>1</v>
      </c>
      <c r="B1442" s="279"/>
      <c r="C1442" s="279"/>
      <c r="D1442" s="279"/>
      <c r="E1442" s="279"/>
      <c r="F1442" s="279"/>
      <c r="G1442" s="279"/>
      <c r="H1442" s="3"/>
      <c r="I1442" s="3"/>
      <c r="J1442" s="58"/>
    </row>
    <row r="1443" spans="1:10" ht="15.75">
      <c r="A1443" s="279" t="s">
        <v>2</v>
      </c>
      <c r="B1443" s="279"/>
      <c r="C1443" s="279"/>
      <c r="D1443" s="279"/>
      <c r="E1443" s="279"/>
      <c r="F1443" s="279"/>
      <c r="G1443" s="279"/>
      <c r="H1443" s="3"/>
      <c r="I1443" s="3"/>
      <c r="J1443" s="59"/>
    </row>
    <row r="1444" spans="1:10" ht="15.75">
      <c r="A1444" s="279" t="s">
        <v>4</v>
      </c>
      <c r="B1444" s="279"/>
      <c r="C1444" s="279"/>
      <c r="D1444" s="279"/>
      <c r="E1444" s="279"/>
      <c r="F1444" s="279"/>
      <c r="G1444" s="279"/>
      <c r="H1444" s="3"/>
      <c r="I1444" s="3"/>
      <c r="J1444" s="59"/>
    </row>
    <row r="1445" spans="1:10" ht="15.75">
      <c r="A1445" s="280" t="s">
        <v>6</v>
      </c>
      <c r="B1445" s="280"/>
      <c r="C1445" s="280"/>
      <c r="D1445" s="280"/>
      <c r="E1445" s="280"/>
      <c r="F1445" s="280"/>
      <c r="G1445" s="280"/>
      <c r="H1445" s="3"/>
      <c r="I1445" s="3"/>
      <c r="J1445" s="59"/>
    </row>
    <row r="1446" spans="1:10" ht="27.75">
      <c r="A1446" s="9"/>
      <c r="B1446" s="9"/>
      <c r="C1446" s="281" t="s">
        <v>393</v>
      </c>
      <c r="D1446" s="281"/>
      <c r="E1446" s="281"/>
      <c r="F1446" s="281"/>
      <c r="G1446" s="281"/>
      <c r="H1446" s="3"/>
      <c r="I1446" s="3"/>
      <c r="J1446" s="59"/>
    </row>
    <row r="1447" spans="1:10" ht="15.75">
      <c r="A1447" s="11" t="s">
        <v>358</v>
      </c>
      <c r="B1447" s="12"/>
      <c r="C1447" s="13"/>
      <c r="D1447" s="286"/>
      <c r="E1447" s="286"/>
      <c r="F1447" s="286"/>
      <c r="G1447" s="286"/>
      <c r="H1447" s="15"/>
      <c r="I1447" s="15"/>
      <c r="J1447" s="59"/>
    </row>
    <row r="1448" spans="1:10" ht="15.75">
      <c r="A1448" s="11" t="s">
        <v>623</v>
      </c>
      <c r="B1448" s="11"/>
      <c r="C1448" s="11"/>
      <c r="D1448" s="11"/>
      <c r="E1448" s="16"/>
      <c r="F1448" s="11"/>
      <c r="G1448" s="16"/>
      <c r="H1448" s="20" t="s">
        <v>161</v>
      </c>
      <c r="I1448" s="20"/>
      <c r="J1448" s="62"/>
    </row>
    <row r="1449" spans="1:10" ht="15.75">
      <c r="A1449" s="11" t="s">
        <v>11</v>
      </c>
      <c r="B1449" s="289" t="s">
        <v>648</v>
      </c>
      <c r="C1449" s="289"/>
      <c r="D1449" s="289"/>
      <c r="E1449" s="289"/>
      <c r="F1449" s="18"/>
      <c r="G1449" s="19" t="s">
        <v>13</v>
      </c>
      <c r="H1449" s="3"/>
      <c r="I1449" s="3"/>
      <c r="J1449" s="59"/>
    </row>
    <row r="1450" spans="1:10" ht="15.75">
      <c r="A1450" s="21" t="s">
        <v>14</v>
      </c>
      <c r="B1450" s="21" t="s">
        <v>16</v>
      </c>
      <c r="C1450" s="21" t="s">
        <v>17</v>
      </c>
      <c r="D1450" s="22" t="s">
        <v>18</v>
      </c>
      <c r="E1450" s="23" t="s">
        <v>19</v>
      </c>
      <c r="F1450" s="23" t="s">
        <v>20</v>
      </c>
      <c r="G1450" s="21" t="s">
        <v>21</v>
      </c>
      <c r="H1450" s="3"/>
      <c r="I1450" s="3"/>
      <c r="J1450" s="59"/>
    </row>
    <row r="1451" spans="1:10">
      <c r="A1451" s="24">
        <v>1</v>
      </c>
      <c r="B1451" s="25" t="s">
        <v>23</v>
      </c>
      <c r="C1451" s="26">
        <v>20</v>
      </c>
      <c r="D1451" s="27">
        <v>79305</v>
      </c>
      <c r="E1451" s="28">
        <f>D1451*C1451</f>
        <v>1586100</v>
      </c>
      <c r="F1451" s="29">
        <v>0</v>
      </c>
      <c r="G1451" s="30">
        <f>E1451-E1451*F1451</f>
        <v>1586100</v>
      </c>
      <c r="H1451" s="31">
        <f>D1451/1.08</f>
        <v>73430.555555555547</v>
      </c>
      <c r="I1451" s="31"/>
      <c r="J1451" s="59">
        <f t="shared" ref="J1451:J1455" si="312">H1451*C1451</f>
        <v>1468611.111111111</v>
      </c>
    </row>
    <row r="1452" spans="1:10">
      <c r="A1452" s="24">
        <v>2</v>
      </c>
      <c r="B1452" s="25" t="s">
        <v>25</v>
      </c>
      <c r="C1452" s="32"/>
      <c r="D1452" s="33">
        <v>128591</v>
      </c>
      <c r="E1452" s="28">
        <f t="shared" ref="E1452:E1455" si="313">D1452*C1452</f>
        <v>0</v>
      </c>
      <c r="F1452" s="29">
        <v>0</v>
      </c>
      <c r="G1452" s="30">
        <f t="shared" ref="G1452:G1461" si="314">E1452-E1452*F1452</f>
        <v>0</v>
      </c>
      <c r="H1452" s="31">
        <f t="shared" ref="H1452:H1460" si="315">D1452/1.08</f>
        <v>119065.74074074073</v>
      </c>
      <c r="I1452" s="31"/>
      <c r="J1452" s="59">
        <f t="shared" si="312"/>
        <v>0</v>
      </c>
    </row>
    <row r="1453" spans="1:10">
      <c r="A1453" s="24">
        <v>3</v>
      </c>
      <c r="B1453" s="25" t="s">
        <v>26</v>
      </c>
      <c r="C1453" s="34">
        <v>20</v>
      </c>
      <c r="D1453" s="27">
        <v>60043</v>
      </c>
      <c r="E1453" s="28">
        <f t="shared" si="313"/>
        <v>1200860</v>
      </c>
      <c r="F1453" s="157">
        <v>0</v>
      </c>
      <c r="G1453" s="30">
        <f t="shared" si="314"/>
        <v>1200860</v>
      </c>
      <c r="H1453" s="31">
        <f t="shared" si="315"/>
        <v>55595.370370370365</v>
      </c>
      <c r="I1453" s="128"/>
      <c r="J1453" s="59">
        <f t="shared" si="312"/>
        <v>1111907.4074074072</v>
      </c>
    </row>
    <row r="1454" spans="1:10">
      <c r="A1454" s="24">
        <v>4</v>
      </c>
      <c r="B1454" s="25" t="s">
        <v>27</v>
      </c>
      <c r="C1454" s="35"/>
      <c r="D1454" s="27">
        <v>115781</v>
      </c>
      <c r="E1454" s="28">
        <f t="shared" si="313"/>
        <v>0</v>
      </c>
      <c r="F1454" s="157">
        <v>0</v>
      </c>
      <c r="G1454" s="30">
        <f t="shared" si="314"/>
        <v>0</v>
      </c>
      <c r="H1454" s="31">
        <f t="shared" si="315"/>
        <v>107204.62962962962</v>
      </c>
      <c r="I1454" s="31"/>
      <c r="J1454" s="59">
        <f t="shared" si="312"/>
        <v>0</v>
      </c>
    </row>
    <row r="1455" spans="1:10">
      <c r="A1455" s="168">
        <v>5</v>
      </c>
      <c r="B1455" s="25" t="s">
        <v>28</v>
      </c>
      <c r="C1455" s="37">
        <v>10</v>
      </c>
      <c r="D1455" s="27">
        <v>119943</v>
      </c>
      <c r="E1455" s="156">
        <f t="shared" si="313"/>
        <v>1199430</v>
      </c>
      <c r="F1455" s="157">
        <v>0</v>
      </c>
      <c r="G1455" s="30">
        <f t="shared" si="314"/>
        <v>1199430</v>
      </c>
      <c r="H1455" s="31">
        <f t="shared" si="315"/>
        <v>111058.33333333333</v>
      </c>
      <c r="I1455" s="170"/>
      <c r="J1455" s="59">
        <f t="shared" si="312"/>
        <v>1110583.3333333333</v>
      </c>
    </row>
    <row r="1456" spans="1:10">
      <c r="A1456" s="24">
        <v>6</v>
      </c>
      <c r="B1456" s="25" t="s">
        <v>29</v>
      </c>
      <c r="C1456" s="26"/>
      <c r="D1456" s="27">
        <v>94810</v>
      </c>
      <c r="E1456" s="28"/>
      <c r="F1456" s="29">
        <v>0</v>
      </c>
      <c r="G1456" s="30">
        <f t="shared" si="314"/>
        <v>0</v>
      </c>
      <c r="H1456" s="31">
        <f t="shared" si="315"/>
        <v>87787.037037037036</v>
      </c>
      <c r="I1456" s="31"/>
      <c r="J1456" s="59"/>
    </row>
    <row r="1457" spans="1:10">
      <c r="A1457" s="24">
        <v>7</v>
      </c>
      <c r="B1457" s="25" t="s">
        <v>30</v>
      </c>
      <c r="C1457" s="34">
        <v>10</v>
      </c>
      <c r="D1457" s="27">
        <v>141396</v>
      </c>
      <c r="E1457" s="28">
        <f t="shared" ref="E1457:E1468" si="316">D1457*C1457</f>
        <v>1413960</v>
      </c>
      <c r="F1457" s="29">
        <v>0</v>
      </c>
      <c r="G1457" s="30">
        <f t="shared" si="314"/>
        <v>1413960</v>
      </c>
      <c r="H1457" s="31">
        <f t="shared" si="315"/>
        <v>130922.22222222222</v>
      </c>
      <c r="I1457" s="31"/>
      <c r="J1457" s="59">
        <f t="shared" ref="J1457:J1468" si="317">H1457*C1457</f>
        <v>1309222.2222222222</v>
      </c>
    </row>
    <row r="1458" spans="1:10">
      <c r="A1458" s="24">
        <v>8</v>
      </c>
      <c r="B1458" s="25" t="s">
        <v>31</v>
      </c>
      <c r="C1458" s="26"/>
      <c r="D1458" s="27">
        <v>232931</v>
      </c>
      <c r="E1458" s="28">
        <f t="shared" si="316"/>
        <v>0</v>
      </c>
      <c r="F1458" s="29">
        <v>0</v>
      </c>
      <c r="G1458" s="30">
        <f t="shared" si="314"/>
        <v>0</v>
      </c>
      <c r="H1458" s="31">
        <f t="shared" si="315"/>
        <v>215676.85185185182</v>
      </c>
      <c r="I1458" s="31"/>
      <c r="J1458" s="59">
        <f t="shared" si="317"/>
        <v>0</v>
      </c>
    </row>
    <row r="1459" spans="1:10">
      <c r="A1459" s="24">
        <v>9</v>
      </c>
      <c r="B1459" s="36" t="s">
        <v>32</v>
      </c>
      <c r="C1459" s="26"/>
      <c r="D1459" s="27">
        <v>101534</v>
      </c>
      <c r="E1459" s="28">
        <f t="shared" si="316"/>
        <v>0</v>
      </c>
      <c r="F1459" s="29">
        <v>0</v>
      </c>
      <c r="G1459" s="30">
        <f t="shared" si="314"/>
        <v>0</v>
      </c>
      <c r="H1459" s="31">
        <f t="shared" si="315"/>
        <v>94012.962962962964</v>
      </c>
      <c r="I1459" s="31"/>
      <c r="J1459" s="59">
        <f t="shared" si="317"/>
        <v>0</v>
      </c>
    </row>
    <row r="1460" spans="1:10">
      <c r="A1460" s="24">
        <v>10</v>
      </c>
      <c r="B1460" s="36" t="s">
        <v>33</v>
      </c>
      <c r="C1460" s="37"/>
      <c r="D1460" s="33">
        <v>110148</v>
      </c>
      <c r="E1460" s="28">
        <f t="shared" si="316"/>
        <v>0</v>
      </c>
      <c r="F1460" s="29">
        <v>0</v>
      </c>
      <c r="G1460" s="30">
        <f t="shared" si="314"/>
        <v>0</v>
      </c>
      <c r="H1460" s="31">
        <f t="shared" si="315"/>
        <v>101988.88888888888</v>
      </c>
      <c r="I1460" s="31"/>
      <c r="J1460" s="59">
        <f t="shared" si="317"/>
        <v>0</v>
      </c>
    </row>
    <row r="1461" spans="1:10">
      <c r="A1461" s="168">
        <v>11</v>
      </c>
      <c r="B1461" s="25" t="s">
        <v>34</v>
      </c>
      <c r="C1461" s="37">
        <v>4</v>
      </c>
      <c r="D1461" s="27">
        <v>54198</v>
      </c>
      <c r="E1461" s="156">
        <f t="shared" si="316"/>
        <v>216792</v>
      </c>
      <c r="F1461" s="124">
        <v>0.1</v>
      </c>
      <c r="G1461" s="30">
        <f t="shared" si="314"/>
        <v>195112.8</v>
      </c>
      <c r="H1461" s="31">
        <f>D1461/1.08*0.9</f>
        <v>45165</v>
      </c>
      <c r="I1461" s="170"/>
      <c r="J1461" s="59">
        <f t="shared" si="317"/>
        <v>180660</v>
      </c>
    </row>
    <row r="1462" spans="1:10">
      <c r="A1462" s="24">
        <v>12</v>
      </c>
      <c r="B1462" s="25" t="s">
        <v>35</v>
      </c>
      <c r="C1462" s="37">
        <v>5</v>
      </c>
      <c r="D1462" s="27">
        <v>49680</v>
      </c>
      <c r="E1462" s="28">
        <f t="shared" si="316"/>
        <v>248400</v>
      </c>
      <c r="F1462" s="124">
        <v>0.1</v>
      </c>
      <c r="G1462" s="30"/>
      <c r="H1462" s="169">
        <f>D1462/1.08*0.9</f>
        <v>41400</v>
      </c>
      <c r="I1462" s="128"/>
      <c r="J1462" s="59">
        <f t="shared" si="317"/>
        <v>207000</v>
      </c>
    </row>
    <row r="1463" spans="1:10">
      <c r="A1463" s="24">
        <v>13</v>
      </c>
      <c r="B1463" s="25" t="s">
        <v>36</v>
      </c>
      <c r="C1463" s="37"/>
      <c r="D1463" s="38">
        <v>64152</v>
      </c>
      <c r="E1463" s="28">
        <f t="shared" si="316"/>
        <v>0</v>
      </c>
      <c r="F1463" s="29">
        <v>0</v>
      </c>
      <c r="G1463" s="30">
        <f t="shared" ref="G1463:G1468" si="318">E1463-E1463*F1463</f>
        <v>0</v>
      </c>
      <c r="H1463" s="31">
        <f t="shared" ref="H1463:H1468" si="319">D1463/1.08</f>
        <v>59399.999999999993</v>
      </c>
      <c r="I1463" s="31"/>
      <c r="J1463" s="59">
        <f t="shared" si="317"/>
        <v>0</v>
      </c>
    </row>
    <row r="1464" spans="1:10">
      <c r="A1464" s="24">
        <v>14</v>
      </c>
      <c r="B1464" s="25" t="s">
        <v>37</v>
      </c>
      <c r="C1464" s="37"/>
      <c r="D1464" s="38">
        <v>65934</v>
      </c>
      <c r="E1464" s="28">
        <f t="shared" si="316"/>
        <v>0</v>
      </c>
      <c r="F1464" s="29">
        <v>0</v>
      </c>
      <c r="G1464" s="30">
        <f t="shared" si="318"/>
        <v>0</v>
      </c>
      <c r="H1464" s="31">
        <f t="shared" si="319"/>
        <v>61049.999999999993</v>
      </c>
      <c r="I1464" s="31"/>
      <c r="J1464" s="59">
        <f t="shared" si="317"/>
        <v>0</v>
      </c>
    </row>
    <row r="1465" spans="1:10">
      <c r="A1465" s="24">
        <v>15</v>
      </c>
      <c r="B1465" s="25" t="s">
        <v>38</v>
      </c>
      <c r="C1465" s="37"/>
      <c r="D1465" s="38">
        <v>76626</v>
      </c>
      <c r="E1465" s="28">
        <f t="shared" si="316"/>
        <v>0</v>
      </c>
      <c r="F1465" s="29">
        <v>0</v>
      </c>
      <c r="G1465" s="30">
        <f t="shared" si="318"/>
        <v>0</v>
      </c>
      <c r="H1465" s="31">
        <f t="shared" si="319"/>
        <v>70950</v>
      </c>
      <c r="I1465" s="31"/>
      <c r="J1465" s="59">
        <f t="shared" si="317"/>
        <v>0</v>
      </c>
    </row>
    <row r="1466" spans="1:10">
      <c r="A1466" s="24">
        <v>16</v>
      </c>
      <c r="B1466" s="25" t="s">
        <v>39</v>
      </c>
      <c r="C1466" s="37"/>
      <c r="D1466" s="38">
        <v>80190</v>
      </c>
      <c r="E1466" s="28">
        <f t="shared" si="316"/>
        <v>0</v>
      </c>
      <c r="F1466" s="29">
        <v>0</v>
      </c>
      <c r="G1466" s="30">
        <f t="shared" si="318"/>
        <v>0</v>
      </c>
      <c r="H1466" s="31">
        <f t="shared" si="319"/>
        <v>74250</v>
      </c>
      <c r="I1466" s="31"/>
      <c r="J1466" s="59">
        <f t="shared" si="317"/>
        <v>0</v>
      </c>
    </row>
    <row r="1467" spans="1:10">
      <c r="A1467" s="24">
        <v>17</v>
      </c>
      <c r="B1467" s="25" t="s">
        <v>40</v>
      </c>
      <c r="C1467" s="37"/>
      <c r="D1467" s="38">
        <v>113832</v>
      </c>
      <c r="E1467" s="28">
        <f t="shared" si="316"/>
        <v>0</v>
      </c>
      <c r="F1467" s="29">
        <v>0</v>
      </c>
      <c r="G1467" s="30">
        <f t="shared" si="318"/>
        <v>0</v>
      </c>
      <c r="H1467" s="31">
        <f t="shared" si="319"/>
        <v>105400</v>
      </c>
      <c r="I1467" s="31"/>
      <c r="J1467" s="59">
        <f t="shared" si="317"/>
        <v>0</v>
      </c>
    </row>
    <row r="1468" spans="1:10">
      <c r="A1468" s="24">
        <v>18</v>
      </c>
      <c r="B1468" s="25" t="s">
        <v>41</v>
      </c>
      <c r="C1468" s="37"/>
      <c r="D1468" s="39">
        <v>98010</v>
      </c>
      <c r="E1468" s="28">
        <f t="shared" si="316"/>
        <v>0</v>
      </c>
      <c r="F1468" s="29">
        <v>0</v>
      </c>
      <c r="G1468" s="30">
        <f t="shared" si="318"/>
        <v>0</v>
      </c>
      <c r="H1468" s="31">
        <f t="shared" si="319"/>
        <v>90750</v>
      </c>
      <c r="I1468" s="31"/>
      <c r="J1468" s="59">
        <f t="shared" si="317"/>
        <v>0</v>
      </c>
    </row>
    <row r="1469" spans="1:10" ht="17.25">
      <c r="A1469" s="40"/>
      <c r="B1469" s="41" t="s">
        <v>42</v>
      </c>
      <c r="C1469" s="42">
        <f>SUM(C1451:C1468)</f>
        <v>69</v>
      </c>
      <c r="D1469" s="42"/>
      <c r="E1469" s="43">
        <f>SUM(E1451:E1468)</f>
        <v>5865542</v>
      </c>
      <c r="F1469" s="43"/>
      <c r="G1469" s="44">
        <f>SUM(G1451:G1468)</f>
        <v>5595462.7999999998</v>
      </c>
      <c r="H1469" s="45"/>
      <c r="I1469" s="45"/>
      <c r="J1469" s="64">
        <f>SUM(J1451:J1468)</f>
        <v>5387984.0740740737</v>
      </c>
    </row>
    <row r="1470" spans="1:10" ht="31.5">
      <c r="A1470" s="46"/>
      <c r="B1470" s="47"/>
      <c r="C1470" s="48"/>
      <c r="D1470" s="48"/>
      <c r="E1470" s="49"/>
      <c r="F1470" s="49"/>
      <c r="G1470" s="50"/>
      <c r="H1470" s="51"/>
      <c r="I1470" s="51"/>
      <c r="J1470" s="65">
        <f>J1469*0.08</f>
        <v>431038.72592592589</v>
      </c>
    </row>
    <row r="1471" spans="1:10" ht="18">
      <c r="A1471" s="283" t="s">
        <v>43</v>
      </c>
      <c r="B1471" s="283"/>
      <c r="C1471" s="284" t="s">
        <v>44</v>
      </c>
      <c r="D1471" s="284"/>
      <c r="E1471" s="54"/>
      <c r="F1471" s="54"/>
      <c r="G1471" s="55" t="s">
        <v>45</v>
      </c>
      <c r="H1471" s="56"/>
      <c r="I1471" s="56"/>
      <c r="J1471" s="66">
        <f>SUM(J1469:J1470)</f>
        <v>5819022.7999999998</v>
      </c>
    </row>
    <row r="1473" spans="1:10">
      <c r="B1473" s="132" t="s">
        <v>625</v>
      </c>
      <c r="C1473" s="132" t="s">
        <v>626</v>
      </c>
      <c r="D1473" s="131"/>
      <c r="E1473" s="131"/>
      <c r="F1473" s="132" t="s">
        <v>512</v>
      </c>
    </row>
    <row r="1474" spans="1:10">
      <c r="B1474" s="132" t="s">
        <v>627</v>
      </c>
      <c r="C1474" s="132" t="s">
        <v>626</v>
      </c>
      <c r="D1474" s="131"/>
      <c r="E1474" s="131"/>
      <c r="F1474" s="132" t="s">
        <v>512</v>
      </c>
    </row>
    <row r="1478" spans="1:10" ht="15.75">
      <c r="A1478" s="279" t="s">
        <v>0</v>
      </c>
      <c r="B1478" s="279"/>
      <c r="C1478" s="279"/>
      <c r="D1478" s="279"/>
      <c r="E1478" s="279"/>
      <c r="F1478" s="279"/>
      <c r="G1478" s="279"/>
      <c r="H1478" s="3"/>
      <c r="I1478" s="3"/>
      <c r="J1478" s="112"/>
    </row>
    <row r="1479" spans="1:10" ht="17.25">
      <c r="A1479" s="279" t="s">
        <v>1</v>
      </c>
      <c r="B1479" s="279"/>
      <c r="C1479" s="279"/>
      <c r="D1479" s="279"/>
      <c r="E1479" s="279"/>
      <c r="F1479" s="279"/>
      <c r="G1479" s="279"/>
      <c r="H1479" s="3"/>
      <c r="I1479" s="3"/>
      <c r="J1479" s="58"/>
    </row>
    <row r="1480" spans="1:10" ht="15.75">
      <c r="A1480" s="279" t="s">
        <v>2</v>
      </c>
      <c r="B1480" s="279"/>
      <c r="C1480" s="279"/>
      <c r="D1480" s="279"/>
      <c r="E1480" s="279"/>
      <c r="F1480" s="279"/>
      <c r="G1480" s="279"/>
      <c r="H1480" s="3"/>
      <c r="I1480" s="3"/>
      <c r="J1480" s="59"/>
    </row>
    <row r="1481" spans="1:10" ht="15.75">
      <c r="A1481" s="279" t="s">
        <v>4</v>
      </c>
      <c r="B1481" s="279"/>
      <c r="C1481" s="279"/>
      <c r="D1481" s="279"/>
      <c r="E1481" s="279"/>
      <c r="F1481" s="279"/>
      <c r="G1481" s="279"/>
      <c r="H1481" s="3"/>
      <c r="I1481" s="3"/>
      <c r="J1481" s="59"/>
    </row>
    <row r="1482" spans="1:10" ht="15.75">
      <c r="A1482" s="280" t="s">
        <v>6</v>
      </c>
      <c r="B1482" s="280"/>
      <c r="C1482" s="280"/>
      <c r="D1482" s="280"/>
      <c r="E1482" s="280"/>
      <c r="F1482" s="280"/>
      <c r="G1482" s="280"/>
      <c r="H1482" s="3"/>
      <c r="I1482" s="3"/>
      <c r="J1482" s="59"/>
    </row>
    <row r="1483" spans="1:10" ht="27.75">
      <c r="A1483" s="9"/>
      <c r="B1483" s="9"/>
      <c r="C1483" s="281" t="s">
        <v>486</v>
      </c>
      <c r="D1483" s="281"/>
      <c r="E1483" s="281"/>
      <c r="F1483" s="281"/>
      <c r="G1483" s="281"/>
      <c r="H1483" s="3"/>
      <c r="I1483" s="3"/>
      <c r="J1483" s="59"/>
    </row>
    <row r="1484" spans="1:10" ht="15.75">
      <c r="A1484" s="11" t="s">
        <v>358</v>
      </c>
      <c r="B1484" s="12"/>
      <c r="C1484" s="13"/>
      <c r="D1484" s="286"/>
      <c r="E1484" s="286"/>
      <c r="F1484" s="286"/>
      <c r="G1484" s="286"/>
      <c r="H1484" s="15"/>
      <c r="I1484" s="15"/>
      <c r="J1484" s="59"/>
    </row>
    <row r="1485" spans="1:10" ht="15.75">
      <c r="A1485" s="11" t="s">
        <v>623</v>
      </c>
      <c r="B1485" s="11"/>
      <c r="C1485" s="11"/>
      <c r="D1485" s="11"/>
      <c r="E1485" s="16"/>
      <c r="F1485" s="11"/>
      <c r="G1485" s="16"/>
      <c r="H1485" s="20" t="s">
        <v>161</v>
      </c>
      <c r="I1485" s="20"/>
      <c r="J1485" s="62"/>
    </row>
    <row r="1486" spans="1:10" ht="15.75">
      <c r="A1486" s="11" t="s">
        <v>11</v>
      </c>
      <c r="B1486" s="289" t="s">
        <v>584</v>
      </c>
      <c r="C1486" s="289"/>
      <c r="D1486" s="289"/>
      <c r="E1486" s="289"/>
      <c r="F1486" s="18"/>
      <c r="G1486" s="19" t="s">
        <v>13</v>
      </c>
      <c r="H1486" s="3"/>
      <c r="I1486" s="3"/>
      <c r="J1486" s="59"/>
    </row>
    <row r="1487" spans="1:10" ht="15.75">
      <c r="A1487" s="21" t="s">
        <v>14</v>
      </c>
      <c r="B1487" s="21" t="s">
        <v>16</v>
      </c>
      <c r="C1487" s="21" t="s">
        <v>17</v>
      </c>
      <c r="D1487" s="22" t="s">
        <v>18</v>
      </c>
      <c r="E1487" s="23" t="s">
        <v>19</v>
      </c>
      <c r="F1487" s="23" t="s">
        <v>20</v>
      </c>
      <c r="G1487" s="21" t="s">
        <v>21</v>
      </c>
      <c r="H1487" s="3"/>
      <c r="I1487" s="3"/>
      <c r="J1487" s="59"/>
    </row>
    <row r="1488" spans="1:10">
      <c r="A1488" s="24">
        <v>1</v>
      </c>
      <c r="B1488" s="25" t="s">
        <v>23</v>
      </c>
      <c r="C1488" s="26"/>
      <c r="D1488" s="27">
        <v>79305</v>
      </c>
      <c r="E1488" s="28">
        <f>D1488*C1488</f>
        <v>0</v>
      </c>
      <c r="F1488" s="29">
        <v>0</v>
      </c>
      <c r="G1488" s="30">
        <f>E1488-E1488*F1488</f>
        <v>0</v>
      </c>
      <c r="H1488" s="31">
        <f>D1488/1.08</f>
        <v>73430.555555555547</v>
      </c>
      <c r="I1488" s="31"/>
      <c r="J1488" s="59">
        <f t="shared" ref="J1488:J1492" si="320">H1488*C1488</f>
        <v>0</v>
      </c>
    </row>
    <row r="1489" spans="1:10">
      <c r="A1489" s="24">
        <v>2</v>
      </c>
      <c r="B1489" s="25" t="s">
        <v>25</v>
      </c>
      <c r="C1489" s="32"/>
      <c r="D1489" s="33">
        <v>128591</v>
      </c>
      <c r="E1489" s="28">
        <f t="shared" ref="E1489:E1492" si="321">D1489*C1489</f>
        <v>0</v>
      </c>
      <c r="F1489" s="29">
        <v>0</v>
      </c>
      <c r="G1489" s="30">
        <f t="shared" ref="G1489:G1498" si="322">E1489-E1489*F1489</f>
        <v>0</v>
      </c>
      <c r="H1489" s="31">
        <f t="shared" ref="H1489:H1499" si="323">D1489/1.08</f>
        <v>119065.74074074073</v>
      </c>
      <c r="I1489" s="31"/>
      <c r="J1489" s="59">
        <f t="shared" si="320"/>
        <v>0</v>
      </c>
    </row>
    <row r="1490" spans="1:10">
      <c r="A1490" s="24">
        <v>3</v>
      </c>
      <c r="B1490" s="25" t="s">
        <v>26</v>
      </c>
      <c r="C1490" s="34"/>
      <c r="D1490" s="27">
        <v>60043</v>
      </c>
      <c r="E1490" s="28">
        <f t="shared" si="321"/>
        <v>0</v>
      </c>
      <c r="F1490" s="157">
        <v>0</v>
      </c>
      <c r="G1490" s="30">
        <f t="shared" si="322"/>
        <v>0</v>
      </c>
      <c r="H1490" s="31">
        <f t="shared" si="323"/>
        <v>55595.370370370365</v>
      </c>
      <c r="I1490" s="128"/>
      <c r="J1490" s="59">
        <f t="shared" si="320"/>
        <v>0</v>
      </c>
    </row>
    <row r="1491" spans="1:10">
      <c r="A1491" s="24">
        <v>4</v>
      </c>
      <c r="B1491" s="25" t="s">
        <v>27</v>
      </c>
      <c r="C1491" s="35"/>
      <c r="D1491" s="27">
        <v>115781</v>
      </c>
      <c r="E1491" s="28">
        <f t="shared" si="321"/>
        <v>0</v>
      </c>
      <c r="F1491" s="157">
        <v>0</v>
      </c>
      <c r="G1491" s="30">
        <f t="shared" si="322"/>
        <v>0</v>
      </c>
      <c r="H1491" s="31">
        <f t="shared" si="323"/>
        <v>107204.62962962962</v>
      </c>
      <c r="I1491" s="31"/>
      <c r="J1491" s="59">
        <f t="shared" si="320"/>
        <v>0</v>
      </c>
    </row>
    <row r="1492" spans="1:10">
      <c r="A1492" s="168">
        <v>5</v>
      </c>
      <c r="B1492" s="25" t="s">
        <v>28</v>
      </c>
      <c r="C1492" s="37">
        <v>10</v>
      </c>
      <c r="D1492" s="27">
        <v>119943</v>
      </c>
      <c r="E1492" s="156">
        <f t="shared" si="321"/>
        <v>1199430</v>
      </c>
      <c r="F1492" s="157">
        <v>0</v>
      </c>
      <c r="G1492" s="30">
        <f t="shared" si="322"/>
        <v>1199430</v>
      </c>
      <c r="H1492" s="31">
        <f t="shared" si="323"/>
        <v>111058.33333333333</v>
      </c>
      <c r="I1492" s="170"/>
      <c r="J1492" s="59">
        <f t="shared" si="320"/>
        <v>1110583.3333333333</v>
      </c>
    </row>
    <row r="1493" spans="1:10">
      <c r="A1493" s="24">
        <v>6</v>
      </c>
      <c r="B1493" s="25" t="s">
        <v>29</v>
      </c>
      <c r="C1493" s="26"/>
      <c r="D1493" s="27">
        <v>94810</v>
      </c>
      <c r="E1493" s="28"/>
      <c r="F1493" s="29">
        <v>0</v>
      </c>
      <c r="G1493" s="30">
        <f t="shared" si="322"/>
        <v>0</v>
      </c>
      <c r="H1493" s="31">
        <f t="shared" si="323"/>
        <v>87787.037037037036</v>
      </c>
      <c r="I1493" s="31"/>
      <c r="J1493" s="59"/>
    </row>
    <row r="1494" spans="1:10">
      <c r="A1494" s="24">
        <v>7</v>
      </c>
      <c r="B1494" s="25" t="s">
        <v>30</v>
      </c>
      <c r="C1494" s="34"/>
      <c r="D1494" s="27">
        <v>141396</v>
      </c>
      <c r="E1494" s="28">
        <f t="shared" ref="E1494:E1505" si="324">D1494*C1494</f>
        <v>0</v>
      </c>
      <c r="F1494" s="29">
        <v>0</v>
      </c>
      <c r="G1494" s="30">
        <f t="shared" si="322"/>
        <v>0</v>
      </c>
      <c r="H1494" s="31">
        <f t="shared" si="323"/>
        <v>130922.22222222222</v>
      </c>
      <c r="I1494" s="31"/>
      <c r="J1494" s="59">
        <f t="shared" ref="J1494:J1505" si="325">H1494*C1494</f>
        <v>0</v>
      </c>
    </row>
    <row r="1495" spans="1:10">
      <c r="A1495" s="24">
        <v>8</v>
      </c>
      <c r="B1495" s="25" t="s">
        <v>31</v>
      </c>
      <c r="C1495" s="26"/>
      <c r="D1495" s="27">
        <v>232931</v>
      </c>
      <c r="E1495" s="28">
        <f t="shared" si="324"/>
        <v>0</v>
      </c>
      <c r="F1495" s="29">
        <v>0</v>
      </c>
      <c r="G1495" s="30">
        <f t="shared" si="322"/>
        <v>0</v>
      </c>
      <c r="H1495" s="31">
        <f t="shared" si="323"/>
        <v>215676.85185185182</v>
      </c>
      <c r="I1495" s="31"/>
      <c r="J1495" s="59">
        <f t="shared" si="325"/>
        <v>0</v>
      </c>
    </row>
    <row r="1496" spans="1:10">
      <c r="A1496" s="24">
        <v>9</v>
      </c>
      <c r="B1496" s="36" t="s">
        <v>32</v>
      </c>
      <c r="C1496" s="26"/>
      <c r="D1496" s="27">
        <v>101534</v>
      </c>
      <c r="E1496" s="28">
        <f t="shared" si="324"/>
        <v>0</v>
      </c>
      <c r="F1496" s="29">
        <v>0</v>
      </c>
      <c r="G1496" s="30">
        <f t="shared" si="322"/>
        <v>0</v>
      </c>
      <c r="H1496" s="31">
        <f t="shared" si="323"/>
        <v>94012.962962962964</v>
      </c>
      <c r="I1496" s="31"/>
      <c r="J1496" s="59">
        <f t="shared" si="325"/>
        <v>0</v>
      </c>
    </row>
    <row r="1497" spans="1:10">
      <c r="A1497" s="24">
        <v>10</v>
      </c>
      <c r="B1497" s="36" t="s">
        <v>33</v>
      </c>
      <c r="C1497" s="37"/>
      <c r="D1497" s="33">
        <v>110148</v>
      </c>
      <c r="E1497" s="28">
        <f t="shared" si="324"/>
        <v>0</v>
      </c>
      <c r="F1497" s="29">
        <v>0</v>
      </c>
      <c r="G1497" s="30">
        <f t="shared" si="322"/>
        <v>0</v>
      </c>
      <c r="H1497" s="31">
        <f t="shared" si="323"/>
        <v>101988.88888888888</v>
      </c>
      <c r="I1497" s="31"/>
      <c r="J1497" s="59">
        <f t="shared" si="325"/>
        <v>0</v>
      </c>
    </row>
    <row r="1498" spans="1:10">
      <c r="A1498" s="168">
        <v>11</v>
      </c>
      <c r="B1498" s="25" t="s">
        <v>34</v>
      </c>
      <c r="C1498" s="37"/>
      <c r="D1498" s="27">
        <v>54198</v>
      </c>
      <c r="E1498" s="156">
        <f t="shared" si="324"/>
        <v>0</v>
      </c>
      <c r="F1498" s="124">
        <v>0</v>
      </c>
      <c r="G1498" s="30">
        <f t="shared" si="322"/>
        <v>0</v>
      </c>
      <c r="H1498" s="31">
        <f t="shared" si="323"/>
        <v>50183.333333333328</v>
      </c>
      <c r="I1498" s="170"/>
      <c r="J1498" s="59">
        <f t="shared" si="325"/>
        <v>0</v>
      </c>
    </row>
    <row r="1499" spans="1:10">
      <c r="A1499" s="24">
        <v>12</v>
      </c>
      <c r="B1499" s="25" t="s">
        <v>35</v>
      </c>
      <c r="C1499" s="37"/>
      <c r="D1499" s="27">
        <v>49680</v>
      </c>
      <c r="E1499" s="28">
        <f t="shared" si="324"/>
        <v>0</v>
      </c>
      <c r="F1499" s="124">
        <v>0</v>
      </c>
      <c r="G1499" s="30"/>
      <c r="H1499" s="31">
        <f t="shared" si="323"/>
        <v>46000</v>
      </c>
      <c r="I1499" s="128"/>
      <c r="J1499" s="59">
        <f t="shared" si="325"/>
        <v>0</v>
      </c>
    </row>
    <row r="1500" spans="1:10">
      <c r="A1500" s="24">
        <v>13</v>
      </c>
      <c r="B1500" s="25" t="s">
        <v>36</v>
      </c>
      <c r="C1500" s="37"/>
      <c r="D1500" s="38">
        <v>64152</v>
      </c>
      <c r="E1500" s="28">
        <f t="shared" si="324"/>
        <v>0</v>
      </c>
      <c r="F1500" s="29">
        <v>0</v>
      </c>
      <c r="G1500" s="30">
        <f t="shared" ref="G1500:G1505" si="326">E1500-E1500*F1500</f>
        <v>0</v>
      </c>
      <c r="H1500" s="31">
        <f t="shared" ref="H1500:H1505" si="327">D1500/1.08</f>
        <v>59399.999999999993</v>
      </c>
      <c r="I1500" s="31"/>
      <c r="J1500" s="59">
        <f t="shared" si="325"/>
        <v>0</v>
      </c>
    </row>
    <row r="1501" spans="1:10">
      <c r="A1501" s="24">
        <v>14</v>
      </c>
      <c r="B1501" s="25" t="s">
        <v>37</v>
      </c>
      <c r="C1501" s="37"/>
      <c r="D1501" s="38">
        <v>65934</v>
      </c>
      <c r="E1501" s="28">
        <f t="shared" si="324"/>
        <v>0</v>
      </c>
      <c r="F1501" s="29">
        <v>0</v>
      </c>
      <c r="G1501" s="30">
        <f t="shared" si="326"/>
        <v>0</v>
      </c>
      <c r="H1501" s="31">
        <f t="shared" si="327"/>
        <v>61049.999999999993</v>
      </c>
      <c r="I1501" s="31"/>
      <c r="J1501" s="59">
        <f t="shared" si="325"/>
        <v>0</v>
      </c>
    </row>
    <row r="1502" spans="1:10">
      <c r="A1502" s="24">
        <v>15</v>
      </c>
      <c r="B1502" s="25" t="s">
        <v>38</v>
      </c>
      <c r="C1502" s="37"/>
      <c r="D1502" s="38">
        <v>76626</v>
      </c>
      <c r="E1502" s="28">
        <f t="shared" si="324"/>
        <v>0</v>
      </c>
      <c r="F1502" s="29">
        <v>0</v>
      </c>
      <c r="G1502" s="30">
        <f t="shared" si="326"/>
        <v>0</v>
      </c>
      <c r="H1502" s="31">
        <f t="shared" si="327"/>
        <v>70950</v>
      </c>
      <c r="I1502" s="31"/>
      <c r="J1502" s="59">
        <f t="shared" si="325"/>
        <v>0</v>
      </c>
    </row>
    <row r="1503" spans="1:10">
      <c r="A1503" s="24">
        <v>16</v>
      </c>
      <c r="B1503" s="25" t="s">
        <v>39</v>
      </c>
      <c r="C1503" s="37"/>
      <c r="D1503" s="38">
        <v>80190</v>
      </c>
      <c r="E1503" s="28">
        <f t="shared" si="324"/>
        <v>0</v>
      </c>
      <c r="F1503" s="29">
        <v>0</v>
      </c>
      <c r="G1503" s="30">
        <f t="shared" si="326"/>
        <v>0</v>
      </c>
      <c r="H1503" s="31">
        <f t="shared" si="327"/>
        <v>74250</v>
      </c>
      <c r="I1503" s="31"/>
      <c r="J1503" s="59">
        <f t="shared" si="325"/>
        <v>0</v>
      </c>
    </row>
    <row r="1504" spans="1:10">
      <c r="A1504" s="24">
        <v>17</v>
      </c>
      <c r="B1504" s="25" t="s">
        <v>40</v>
      </c>
      <c r="C1504" s="37"/>
      <c r="D1504" s="38">
        <v>113832</v>
      </c>
      <c r="E1504" s="28">
        <f t="shared" si="324"/>
        <v>0</v>
      </c>
      <c r="F1504" s="29">
        <v>0</v>
      </c>
      <c r="G1504" s="30">
        <f t="shared" si="326"/>
        <v>0</v>
      </c>
      <c r="H1504" s="31">
        <f t="shared" si="327"/>
        <v>105400</v>
      </c>
      <c r="I1504" s="31"/>
      <c r="J1504" s="59">
        <f t="shared" si="325"/>
        <v>0</v>
      </c>
    </row>
    <row r="1505" spans="1:10">
      <c r="A1505" s="24">
        <v>18</v>
      </c>
      <c r="B1505" s="25" t="s">
        <v>41</v>
      </c>
      <c r="C1505" s="37"/>
      <c r="D1505" s="39">
        <v>98010</v>
      </c>
      <c r="E1505" s="28">
        <f t="shared" si="324"/>
        <v>0</v>
      </c>
      <c r="F1505" s="29">
        <v>0</v>
      </c>
      <c r="G1505" s="30">
        <f t="shared" si="326"/>
        <v>0</v>
      </c>
      <c r="H1505" s="31">
        <f t="shared" si="327"/>
        <v>90750</v>
      </c>
      <c r="I1505" s="31"/>
      <c r="J1505" s="59">
        <f t="shared" si="325"/>
        <v>0</v>
      </c>
    </row>
    <row r="1506" spans="1:10" ht="17.25">
      <c r="A1506" s="40"/>
      <c r="B1506" s="41" t="s">
        <v>42</v>
      </c>
      <c r="C1506" s="42">
        <f>SUM(C1488:C1505)</f>
        <v>10</v>
      </c>
      <c r="D1506" s="42"/>
      <c r="E1506" s="43">
        <f>SUM(E1488:E1505)</f>
        <v>1199430</v>
      </c>
      <c r="F1506" s="43"/>
      <c r="G1506" s="44">
        <f>SUM(G1488:G1505)</f>
        <v>1199430</v>
      </c>
      <c r="H1506" s="45"/>
      <c r="I1506" s="45"/>
      <c r="J1506" s="64">
        <f>SUM(J1488:J1505)</f>
        <v>1110583.3333333333</v>
      </c>
    </row>
    <row r="1507" spans="1:10" ht="31.5">
      <c r="A1507" s="46"/>
      <c r="B1507" s="47"/>
      <c r="C1507" s="48"/>
      <c r="D1507" s="48"/>
      <c r="E1507" s="49"/>
      <c r="F1507" s="49"/>
      <c r="G1507" s="50"/>
      <c r="H1507" s="51"/>
      <c r="I1507" s="51"/>
      <c r="J1507" s="65">
        <f>J1506*0.08</f>
        <v>88846.666666666657</v>
      </c>
    </row>
    <row r="1508" spans="1:10" ht="18">
      <c r="A1508" s="283" t="s">
        <v>43</v>
      </c>
      <c r="B1508" s="283"/>
      <c r="C1508" s="284" t="s">
        <v>44</v>
      </c>
      <c r="D1508" s="284"/>
      <c r="E1508" s="54"/>
      <c r="F1508" s="54"/>
      <c r="G1508" s="55" t="s">
        <v>45</v>
      </c>
      <c r="H1508" s="56"/>
      <c r="I1508" s="56"/>
      <c r="J1508" s="66">
        <f>SUM(J1506:J1507)</f>
        <v>1199430</v>
      </c>
    </row>
    <row r="1510" spans="1:10">
      <c r="B1510" s="132" t="s">
        <v>625</v>
      </c>
      <c r="C1510" s="132" t="s">
        <v>626</v>
      </c>
      <c r="D1510" s="131"/>
      <c r="E1510" s="131"/>
      <c r="F1510" s="132" t="s">
        <v>512</v>
      </c>
      <c r="G1510" s="132" t="s">
        <v>649</v>
      </c>
    </row>
    <row r="1511" spans="1:10">
      <c r="B1511" s="132" t="s">
        <v>627</v>
      </c>
      <c r="C1511" s="132" t="s">
        <v>626</v>
      </c>
      <c r="D1511" s="131"/>
      <c r="E1511" s="131"/>
      <c r="F1511" s="132" t="s">
        <v>512</v>
      </c>
      <c r="G1511" s="132" t="s">
        <v>649</v>
      </c>
    </row>
    <row r="1515" spans="1:10" ht="15.75">
      <c r="A1515" s="279" t="s">
        <v>0</v>
      </c>
      <c r="B1515" s="279"/>
      <c r="C1515" s="279"/>
      <c r="D1515" s="279"/>
      <c r="E1515" s="279"/>
      <c r="F1515" s="279"/>
      <c r="G1515" s="279"/>
      <c r="H1515" s="3"/>
      <c r="I1515" s="3"/>
      <c r="J1515" s="112"/>
    </row>
    <row r="1516" spans="1:10" ht="17.25">
      <c r="A1516" s="279" t="s">
        <v>1</v>
      </c>
      <c r="B1516" s="279"/>
      <c r="C1516" s="279"/>
      <c r="D1516" s="279"/>
      <c r="E1516" s="279"/>
      <c r="F1516" s="279"/>
      <c r="G1516" s="279"/>
      <c r="H1516" s="3"/>
      <c r="I1516" s="3"/>
      <c r="J1516" s="58"/>
    </row>
    <row r="1517" spans="1:10" ht="15.75">
      <c r="A1517" s="279" t="s">
        <v>2</v>
      </c>
      <c r="B1517" s="279"/>
      <c r="C1517" s="279"/>
      <c r="D1517" s="279"/>
      <c r="E1517" s="279"/>
      <c r="F1517" s="279"/>
      <c r="G1517" s="279"/>
      <c r="H1517" s="3"/>
      <c r="I1517" s="3"/>
      <c r="J1517" s="59"/>
    </row>
    <row r="1518" spans="1:10" ht="15.75">
      <c r="A1518" s="279" t="s">
        <v>4</v>
      </c>
      <c r="B1518" s="279"/>
      <c r="C1518" s="279"/>
      <c r="D1518" s="279"/>
      <c r="E1518" s="279"/>
      <c r="F1518" s="279"/>
      <c r="G1518" s="279"/>
      <c r="H1518" s="3"/>
      <c r="I1518" s="3"/>
      <c r="J1518" s="59"/>
    </row>
    <row r="1519" spans="1:10" ht="15.75">
      <c r="A1519" s="280" t="s">
        <v>6</v>
      </c>
      <c r="B1519" s="280"/>
      <c r="C1519" s="280"/>
      <c r="D1519" s="280"/>
      <c r="E1519" s="280"/>
      <c r="F1519" s="280"/>
      <c r="G1519" s="280"/>
      <c r="H1519" s="3"/>
      <c r="I1519" s="3"/>
      <c r="J1519" s="59"/>
    </row>
    <row r="1520" spans="1:10" ht="27.75">
      <c r="A1520" s="9"/>
      <c r="B1520" s="9"/>
      <c r="C1520" s="281" t="s">
        <v>486</v>
      </c>
      <c r="D1520" s="281"/>
      <c r="E1520" s="281"/>
      <c r="F1520" s="281"/>
      <c r="G1520" s="281"/>
      <c r="H1520" s="3"/>
      <c r="I1520" s="3"/>
      <c r="J1520" s="59"/>
    </row>
    <row r="1521" spans="1:10" ht="15.75">
      <c r="A1521" s="11" t="s">
        <v>358</v>
      </c>
      <c r="B1521" s="12"/>
      <c r="C1521" s="13"/>
      <c r="D1521" s="286"/>
      <c r="E1521" s="286"/>
      <c r="F1521" s="286"/>
      <c r="G1521" s="286"/>
      <c r="H1521" s="15"/>
      <c r="I1521" s="15"/>
      <c r="J1521" s="59"/>
    </row>
    <row r="1522" spans="1:10" ht="15.75">
      <c r="A1522" s="11" t="s">
        <v>623</v>
      </c>
      <c r="B1522" s="11"/>
      <c r="C1522" s="11"/>
      <c r="D1522" s="11"/>
      <c r="E1522" s="16"/>
      <c r="F1522" s="11"/>
      <c r="G1522" s="16"/>
      <c r="H1522" s="20" t="s">
        <v>161</v>
      </c>
      <c r="I1522" s="20"/>
      <c r="J1522" s="62"/>
    </row>
    <row r="1523" spans="1:10" ht="15.75">
      <c r="A1523" s="11" t="s">
        <v>11</v>
      </c>
      <c r="B1523" s="289" t="s">
        <v>650</v>
      </c>
      <c r="C1523" s="289"/>
      <c r="D1523" s="289"/>
      <c r="E1523" s="289"/>
      <c r="F1523" s="18"/>
      <c r="G1523" s="19" t="s">
        <v>13</v>
      </c>
      <c r="H1523" s="3"/>
      <c r="I1523" s="3"/>
      <c r="J1523" s="59"/>
    </row>
    <row r="1524" spans="1:10" ht="15.75">
      <c r="A1524" s="21" t="s">
        <v>14</v>
      </c>
      <c r="B1524" s="21" t="s">
        <v>16</v>
      </c>
      <c r="C1524" s="21" t="s">
        <v>17</v>
      </c>
      <c r="D1524" s="22" t="s">
        <v>18</v>
      </c>
      <c r="E1524" s="23" t="s">
        <v>19</v>
      </c>
      <c r="F1524" s="23" t="s">
        <v>20</v>
      </c>
      <c r="G1524" s="21" t="s">
        <v>21</v>
      </c>
      <c r="H1524" s="3"/>
      <c r="I1524" s="3"/>
      <c r="J1524" s="59"/>
    </row>
    <row r="1525" spans="1:10">
      <c r="A1525" s="24">
        <v>1</v>
      </c>
      <c r="B1525" s="25" t="s">
        <v>23</v>
      </c>
      <c r="C1525" s="26"/>
      <c r="D1525" s="27">
        <v>79305</v>
      </c>
      <c r="E1525" s="28">
        <f>D1525*C1525</f>
        <v>0</v>
      </c>
      <c r="F1525" s="29">
        <v>0</v>
      </c>
      <c r="G1525" s="30">
        <f>E1525-E1525*F1525</f>
        <v>0</v>
      </c>
      <c r="H1525" s="31">
        <f>D1525/1.08</f>
        <v>73430.555555555547</v>
      </c>
      <c r="I1525" s="31"/>
      <c r="J1525" s="59">
        <f t="shared" ref="J1525:J1529" si="328">H1525*C1525</f>
        <v>0</v>
      </c>
    </row>
    <row r="1526" spans="1:10">
      <c r="A1526" s="24">
        <v>2</v>
      </c>
      <c r="B1526" s="25" t="s">
        <v>25</v>
      </c>
      <c r="C1526" s="32"/>
      <c r="D1526" s="33">
        <v>128591</v>
      </c>
      <c r="E1526" s="28">
        <f t="shared" ref="E1526:E1529" si="329">D1526*C1526</f>
        <v>0</v>
      </c>
      <c r="F1526" s="29">
        <v>0</v>
      </c>
      <c r="G1526" s="30">
        <f t="shared" ref="G1526:G1535" si="330">E1526-E1526*F1526</f>
        <v>0</v>
      </c>
      <c r="H1526" s="31">
        <f t="shared" ref="H1526:H1542" si="331">D1526/1.08</f>
        <v>119065.74074074073</v>
      </c>
      <c r="I1526" s="31"/>
      <c r="J1526" s="59">
        <f t="shared" si="328"/>
        <v>0</v>
      </c>
    </row>
    <row r="1527" spans="1:10">
      <c r="A1527" s="24">
        <v>3</v>
      </c>
      <c r="B1527" s="25" t="s">
        <v>26</v>
      </c>
      <c r="C1527" s="34"/>
      <c r="D1527" s="27">
        <v>60043</v>
      </c>
      <c r="E1527" s="28">
        <f t="shared" si="329"/>
        <v>0</v>
      </c>
      <c r="F1527" s="157">
        <v>0</v>
      </c>
      <c r="G1527" s="30">
        <f t="shared" si="330"/>
        <v>0</v>
      </c>
      <c r="H1527" s="31">
        <f t="shared" si="331"/>
        <v>55595.370370370365</v>
      </c>
      <c r="I1527" s="128"/>
      <c r="J1527" s="59">
        <f t="shared" si="328"/>
        <v>0</v>
      </c>
    </row>
    <row r="1528" spans="1:10">
      <c r="A1528" s="24">
        <v>4</v>
      </c>
      <c r="B1528" s="25" t="s">
        <v>27</v>
      </c>
      <c r="C1528" s="35"/>
      <c r="D1528" s="27">
        <v>115781</v>
      </c>
      <c r="E1528" s="28">
        <f t="shared" si="329"/>
        <v>0</v>
      </c>
      <c r="F1528" s="157">
        <v>0</v>
      </c>
      <c r="G1528" s="30">
        <f t="shared" si="330"/>
        <v>0</v>
      </c>
      <c r="H1528" s="31">
        <f t="shared" si="331"/>
        <v>107204.62962962962</v>
      </c>
      <c r="I1528" s="31"/>
      <c r="J1528" s="59">
        <f t="shared" si="328"/>
        <v>0</v>
      </c>
    </row>
    <row r="1529" spans="1:10">
      <c r="A1529" s="168">
        <v>5</v>
      </c>
      <c r="B1529" s="25" t="s">
        <v>28</v>
      </c>
      <c r="C1529" s="37"/>
      <c r="D1529" s="27">
        <v>119943</v>
      </c>
      <c r="E1529" s="156">
        <f t="shared" si="329"/>
        <v>0</v>
      </c>
      <c r="F1529" s="157">
        <v>0</v>
      </c>
      <c r="G1529" s="30">
        <f t="shared" si="330"/>
        <v>0</v>
      </c>
      <c r="H1529" s="31">
        <f t="shared" si="331"/>
        <v>111058.33333333333</v>
      </c>
      <c r="I1529" s="170"/>
      <c r="J1529" s="59">
        <f t="shared" si="328"/>
        <v>0</v>
      </c>
    </row>
    <row r="1530" spans="1:10">
      <c r="A1530" s="24">
        <v>6</v>
      </c>
      <c r="B1530" s="25" t="s">
        <v>29</v>
      </c>
      <c r="C1530" s="26"/>
      <c r="D1530" s="27">
        <v>94810</v>
      </c>
      <c r="E1530" s="28"/>
      <c r="F1530" s="29">
        <v>0</v>
      </c>
      <c r="G1530" s="30">
        <f t="shared" si="330"/>
        <v>0</v>
      </c>
      <c r="H1530" s="31">
        <f t="shared" si="331"/>
        <v>87787.037037037036</v>
      </c>
      <c r="I1530" s="31"/>
      <c r="J1530" s="59"/>
    </row>
    <row r="1531" spans="1:10">
      <c r="A1531" s="24">
        <v>7</v>
      </c>
      <c r="B1531" s="25" t="s">
        <v>30</v>
      </c>
      <c r="C1531" s="34">
        <v>10</v>
      </c>
      <c r="D1531" s="27">
        <v>141396</v>
      </c>
      <c r="E1531" s="28">
        <f t="shared" ref="E1531:E1542" si="332">D1531*C1531</f>
        <v>1413960</v>
      </c>
      <c r="F1531" s="29">
        <v>0</v>
      </c>
      <c r="G1531" s="30">
        <f t="shared" si="330"/>
        <v>1413960</v>
      </c>
      <c r="H1531" s="31">
        <f t="shared" si="331"/>
        <v>130922.22222222222</v>
      </c>
      <c r="I1531" s="31"/>
      <c r="J1531" s="59">
        <f t="shared" ref="J1531:J1542" si="333">H1531*C1531</f>
        <v>1309222.2222222222</v>
      </c>
    </row>
    <row r="1532" spans="1:10">
      <c r="A1532" s="24">
        <v>8</v>
      </c>
      <c r="B1532" s="25" t="s">
        <v>31</v>
      </c>
      <c r="C1532" s="26"/>
      <c r="D1532" s="27">
        <v>232931</v>
      </c>
      <c r="E1532" s="28">
        <f t="shared" si="332"/>
        <v>0</v>
      </c>
      <c r="F1532" s="29">
        <v>0</v>
      </c>
      <c r="G1532" s="30">
        <f t="shared" si="330"/>
        <v>0</v>
      </c>
      <c r="H1532" s="31">
        <f t="shared" si="331"/>
        <v>215676.85185185182</v>
      </c>
      <c r="I1532" s="31"/>
      <c r="J1532" s="59">
        <f t="shared" si="333"/>
        <v>0</v>
      </c>
    </row>
    <row r="1533" spans="1:10">
      <c r="A1533" s="24">
        <v>9</v>
      </c>
      <c r="B1533" s="36" t="s">
        <v>32</v>
      </c>
      <c r="C1533" s="26"/>
      <c r="D1533" s="27">
        <v>101534</v>
      </c>
      <c r="E1533" s="28">
        <f t="shared" si="332"/>
        <v>0</v>
      </c>
      <c r="F1533" s="29">
        <v>0</v>
      </c>
      <c r="G1533" s="30">
        <f t="shared" si="330"/>
        <v>0</v>
      </c>
      <c r="H1533" s="31">
        <f t="shared" si="331"/>
        <v>94012.962962962964</v>
      </c>
      <c r="I1533" s="31"/>
      <c r="J1533" s="59">
        <f t="shared" si="333"/>
        <v>0</v>
      </c>
    </row>
    <row r="1534" spans="1:10">
      <c r="A1534" s="24">
        <v>10</v>
      </c>
      <c r="B1534" s="36" t="s">
        <v>33</v>
      </c>
      <c r="C1534" s="37"/>
      <c r="D1534" s="33">
        <v>110148</v>
      </c>
      <c r="E1534" s="28">
        <f t="shared" si="332"/>
        <v>0</v>
      </c>
      <c r="F1534" s="29">
        <v>0</v>
      </c>
      <c r="G1534" s="30">
        <f t="shared" si="330"/>
        <v>0</v>
      </c>
      <c r="H1534" s="31">
        <f t="shared" si="331"/>
        <v>101988.88888888888</v>
      </c>
      <c r="I1534" s="31"/>
      <c r="J1534" s="59">
        <f t="shared" si="333"/>
        <v>0</v>
      </c>
    </row>
    <row r="1535" spans="1:10">
      <c r="A1535" s="168">
        <v>11</v>
      </c>
      <c r="B1535" s="25" t="s">
        <v>34</v>
      </c>
      <c r="C1535" s="37"/>
      <c r="D1535" s="27">
        <v>54198</v>
      </c>
      <c r="E1535" s="156">
        <f t="shared" si="332"/>
        <v>0</v>
      </c>
      <c r="F1535" s="124">
        <v>0</v>
      </c>
      <c r="G1535" s="30">
        <f t="shared" si="330"/>
        <v>0</v>
      </c>
      <c r="H1535" s="31">
        <f t="shared" si="331"/>
        <v>50183.333333333328</v>
      </c>
      <c r="I1535" s="170"/>
      <c r="J1535" s="59">
        <f t="shared" si="333"/>
        <v>0</v>
      </c>
    </row>
    <row r="1536" spans="1:10">
      <c r="A1536" s="24">
        <v>12</v>
      </c>
      <c r="B1536" s="25" t="s">
        <v>35</v>
      </c>
      <c r="C1536" s="37"/>
      <c r="D1536" s="27">
        <v>49680</v>
      </c>
      <c r="E1536" s="28">
        <f t="shared" si="332"/>
        <v>0</v>
      </c>
      <c r="F1536" s="124">
        <v>0</v>
      </c>
      <c r="G1536" s="30"/>
      <c r="H1536" s="31">
        <f t="shared" si="331"/>
        <v>46000</v>
      </c>
      <c r="I1536" s="128"/>
      <c r="J1536" s="59">
        <f t="shared" si="333"/>
        <v>0</v>
      </c>
    </row>
    <row r="1537" spans="1:10">
      <c r="A1537" s="24">
        <v>13</v>
      </c>
      <c r="B1537" s="25" t="s">
        <v>36</v>
      </c>
      <c r="C1537" s="37"/>
      <c r="D1537" s="38">
        <v>64152</v>
      </c>
      <c r="E1537" s="28">
        <f t="shared" si="332"/>
        <v>0</v>
      </c>
      <c r="F1537" s="29">
        <v>0</v>
      </c>
      <c r="G1537" s="30">
        <f t="shared" ref="G1537:G1542" si="334">E1537-E1537*F1537</f>
        <v>0</v>
      </c>
      <c r="H1537" s="31">
        <f t="shared" si="331"/>
        <v>59399.999999999993</v>
      </c>
      <c r="I1537" s="31"/>
      <c r="J1537" s="59">
        <f t="shared" si="333"/>
        <v>0</v>
      </c>
    </row>
    <row r="1538" spans="1:10">
      <c r="A1538" s="24">
        <v>14</v>
      </c>
      <c r="B1538" s="25" t="s">
        <v>37</v>
      </c>
      <c r="C1538" s="37"/>
      <c r="D1538" s="38">
        <v>65934</v>
      </c>
      <c r="E1538" s="28">
        <f t="shared" si="332"/>
        <v>0</v>
      </c>
      <c r="F1538" s="29">
        <v>0</v>
      </c>
      <c r="G1538" s="30">
        <f t="shared" si="334"/>
        <v>0</v>
      </c>
      <c r="H1538" s="31">
        <f t="shared" si="331"/>
        <v>61049.999999999993</v>
      </c>
      <c r="I1538" s="31"/>
      <c r="J1538" s="59">
        <f t="shared" si="333"/>
        <v>0</v>
      </c>
    </row>
    <row r="1539" spans="1:10">
      <c r="A1539" s="24">
        <v>15</v>
      </c>
      <c r="B1539" s="25" t="s">
        <v>38</v>
      </c>
      <c r="C1539" s="37"/>
      <c r="D1539" s="38">
        <v>76626</v>
      </c>
      <c r="E1539" s="28">
        <f t="shared" si="332"/>
        <v>0</v>
      </c>
      <c r="F1539" s="29">
        <v>0</v>
      </c>
      <c r="G1539" s="30">
        <f t="shared" si="334"/>
        <v>0</v>
      </c>
      <c r="H1539" s="31">
        <f t="shared" si="331"/>
        <v>70950</v>
      </c>
      <c r="I1539" s="31"/>
      <c r="J1539" s="59">
        <f t="shared" si="333"/>
        <v>0</v>
      </c>
    </row>
    <row r="1540" spans="1:10">
      <c r="A1540" s="24">
        <v>16</v>
      </c>
      <c r="B1540" s="25" t="s">
        <v>39</v>
      </c>
      <c r="C1540" s="37"/>
      <c r="D1540" s="38">
        <v>80190</v>
      </c>
      <c r="E1540" s="28">
        <f t="shared" si="332"/>
        <v>0</v>
      </c>
      <c r="F1540" s="29">
        <v>0</v>
      </c>
      <c r="G1540" s="30">
        <f t="shared" si="334"/>
        <v>0</v>
      </c>
      <c r="H1540" s="31">
        <f t="shared" si="331"/>
        <v>74250</v>
      </c>
      <c r="I1540" s="31"/>
      <c r="J1540" s="59">
        <f t="shared" si="333"/>
        <v>0</v>
      </c>
    </row>
    <row r="1541" spans="1:10">
      <c r="A1541" s="24">
        <v>17</v>
      </c>
      <c r="B1541" s="25" t="s">
        <v>40</v>
      </c>
      <c r="C1541" s="37"/>
      <c r="D1541" s="38">
        <v>113832</v>
      </c>
      <c r="E1541" s="28">
        <f t="shared" si="332"/>
        <v>0</v>
      </c>
      <c r="F1541" s="29">
        <v>0</v>
      </c>
      <c r="G1541" s="30">
        <f t="shared" si="334"/>
        <v>0</v>
      </c>
      <c r="H1541" s="31">
        <f t="shared" si="331"/>
        <v>105400</v>
      </c>
      <c r="I1541" s="31"/>
      <c r="J1541" s="59">
        <f t="shared" si="333"/>
        <v>0</v>
      </c>
    </row>
    <row r="1542" spans="1:10">
      <c r="A1542" s="24">
        <v>18</v>
      </c>
      <c r="B1542" s="25" t="s">
        <v>41</v>
      </c>
      <c r="C1542" s="37"/>
      <c r="D1542" s="39">
        <v>98010</v>
      </c>
      <c r="E1542" s="28">
        <f t="shared" si="332"/>
        <v>0</v>
      </c>
      <c r="F1542" s="29">
        <v>0</v>
      </c>
      <c r="G1542" s="30">
        <f t="shared" si="334"/>
        <v>0</v>
      </c>
      <c r="H1542" s="31">
        <f t="shared" si="331"/>
        <v>90750</v>
      </c>
      <c r="I1542" s="31"/>
      <c r="J1542" s="59">
        <f t="shared" si="333"/>
        <v>0</v>
      </c>
    </row>
    <row r="1543" spans="1:10" ht="17.25">
      <c r="A1543" s="40"/>
      <c r="B1543" s="41" t="s">
        <v>42</v>
      </c>
      <c r="C1543" s="42">
        <f>SUM(C1525:C1542)</f>
        <v>10</v>
      </c>
      <c r="D1543" s="42"/>
      <c r="E1543" s="43">
        <f>SUM(E1525:E1542)</f>
        <v>1413960</v>
      </c>
      <c r="F1543" s="43"/>
      <c r="G1543" s="44">
        <f>SUM(G1525:G1542)</f>
        <v>1413960</v>
      </c>
      <c r="H1543" s="45"/>
      <c r="I1543" s="45"/>
      <c r="J1543" s="64">
        <f>SUM(J1525:J1542)</f>
        <v>1309222.2222222222</v>
      </c>
    </row>
    <row r="1544" spans="1:10" ht="31.5">
      <c r="A1544" s="46"/>
      <c r="B1544" s="47"/>
      <c r="C1544" s="48"/>
      <c r="D1544" s="48"/>
      <c r="E1544" s="49"/>
      <c r="F1544" s="49"/>
      <c r="G1544" s="50"/>
      <c r="H1544" s="51"/>
      <c r="I1544" s="51"/>
      <c r="J1544" s="65">
        <f>J1543*0.08</f>
        <v>104737.77777777778</v>
      </c>
    </row>
    <row r="1545" spans="1:10" ht="18">
      <c r="A1545" s="283" t="s">
        <v>43</v>
      </c>
      <c r="B1545" s="283"/>
      <c r="C1545" s="284" t="s">
        <v>44</v>
      </c>
      <c r="D1545" s="284"/>
      <c r="E1545" s="54"/>
      <c r="F1545" s="54"/>
      <c r="G1545" s="55" t="s">
        <v>45</v>
      </c>
      <c r="H1545" s="56"/>
      <c r="I1545" s="56"/>
      <c r="J1545" s="66">
        <f>SUM(J1543:J1544)</f>
        <v>1413960</v>
      </c>
    </row>
    <row r="1547" spans="1:10">
      <c r="B1547" s="132" t="s">
        <v>625</v>
      </c>
      <c r="C1547" s="132" t="s">
        <v>626</v>
      </c>
      <c r="D1547" s="131"/>
      <c r="E1547" s="131"/>
      <c r="F1547" s="132" t="s">
        <v>512</v>
      </c>
      <c r="G1547" s="132" t="s">
        <v>649</v>
      </c>
    </row>
    <row r="1548" spans="1:10">
      <c r="B1548" s="132" t="s">
        <v>627</v>
      </c>
      <c r="C1548" s="132" t="s">
        <v>626</v>
      </c>
      <c r="D1548" s="131"/>
      <c r="E1548" s="131"/>
      <c r="F1548" s="132" t="s">
        <v>512</v>
      </c>
      <c r="G1548" s="132" t="s">
        <v>649</v>
      </c>
    </row>
    <row r="1552" spans="1:10" ht="15.75">
      <c r="A1552" s="279" t="s">
        <v>0</v>
      </c>
      <c r="B1552" s="279"/>
      <c r="C1552" s="279"/>
      <c r="D1552" s="279"/>
      <c r="E1552" s="279"/>
      <c r="F1552" s="279"/>
      <c r="G1552" s="279"/>
      <c r="H1552" s="3"/>
      <c r="I1552" s="3"/>
      <c r="J1552" s="112"/>
    </row>
    <row r="1553" spans="1:10" ht="17.25">
      <c r="A1553" s="279" t="s">
        <v>1</v>
      </c>
      <c r="B1553" s="279"/>
      <c r="C1553" s="279"/>
      <c r="D1553" s="279"/>
      <c r="E1553" s="279"/>
      <c r="F1553" s="279"/>
      <c r="G1553" s="279"/>
      <c r="H1553" s="3"/>
      <c r="I1553" s="3"/>
      <c r="J1553" s="58"/>
    </row>
    <row r="1554" spans="1:10" ht="15.75">
      <c r="A1554" s="279" t="s">
        <v>2</v>
      </c>
      <c r="B1554" s="279"/>
      <c r="C1554" s="279"/>
      <c r="D1554" s="279"/>
      <c r="E1554" s="279"/>
      <c r="F1554" s="279"/>
      <c r="G1554" s="279"/>
      <c r="H1554" s="3"/>
      <c r="I1554" s="3"/>
      <c r="J1554" s="59"/>
    </row>
    <row r="1555" spans="1:10" ht="15.75">
      <c r="A1555" s="279" t="s">
        <v>4</v>
      </c>
      <c r="B1555" s="279"/>
      <c r="C1555" s="279"/>
      <c r="D1555" s="279"/>
      <c r="E1555" s="279"/>
      <c r="F1555" s="279"/>
      <c r="G1555" s="279"/>
      <c r="H1555" s="3"/>
      <c r="I1555" s="3"/>
      <c r="J1555" s="59"/>
    </row>
    <row r="1556" spans="1:10" ht="15.75">
      <c r="A1556" s="280" t="s">
        <v>6</v>
      </c>
      <c r="B1556" s="280"/>
      <c r="C1556" s="280"/>
      <c r="D1556" s="280"/>
      <c r="E1556" s="280"/>
      <c r="F1556" s="280"/>
      <c r="G1556" s="280"/>
      <c r="H1556" s="3"/>
      <c r="I1556" s="3"/>
      <c r="J1556" s="59"/>
    </row>
    <row r="1557" spans="1:10" ht="27.75">
      <c r="A1557" s="9"/>
      <c r="B1557" s="9"/>
      <c r="C1557" s="281" t="s">
        <v>486</v>
      </c>
      <c r="D1557" s="281"/>
      <c r="E1557" s="281"/>
      <c r="F1557" s="281"/>
      <c r="G1557" s="281"/>
      <c r="H1557" s="3"/>
      <c r="I1557" s="3"/>
      <c r="J1557" s="59"/>
    </row>
    <row r="1558" spans="1:10" ht="15.75">
      <c r="A1558" s="11" t="s">
        <v>358</v>
      </c>
      <c r="B1558" s="12"/>
      <c r="C1558" s="13"/>
      <c r="D1558" s="286"/>
      <c r="E1558" s="286"/>
      <c r="F1558" s="286"/>
      <c r="G1558" s="286"/>
      <c r="H1558" s="15"/>
      <c r="I1558" s="15"/>
      <c r="J1558" s="59"/>
    </row>
    <row r="1559" spans="1:10" ht="15.75">
      <c r="A1559" s="11" t="s">
        <v>623</v>
      </c>
      <c r="B1559" s="11"/>
      <c r="C1559" s="11"/>
      <c r="D1559" s="11"/>
      <c r="E1559" s="16"/>
      <c r="F1559" s="11"/>
      <c r="G1559" s="16"/>
      <c r="H1559" s="20" t="s">
        <v>161</v>
      </c>
      <c r="I1559" s="20"/>
      <c r="J1559" s="62"/>
    </row>
    <row r="1560" spans="1:10" ht="15.75">
      <c r="A1560" s="11" t="s">
        <v>11</v>
      </c>
      <c r="B1560" s="289" t="s">
        <v>628</v>
      </c>
      <c r="C1560" s="289"/>
      <c r="D1560" s="289"/>
      <c r="E1560" s="289"/>
      <c r="F1560" s="18"/>
      <c r="G1560" s="19" t="s">
        <v>13</v>
      </c>
      <c r="H1560" s="3"/>
      <c r="I1560" s="3"/>
      <c r="J1560" s="59"/>
    </row>
    <row r="1561" spans="1:10" ht="15.75">
      <c r="A1561" s="21" t="s">
        <v>14</v>
      </c>
      <c r="B1561" s="21" t="s">
        <v>16</v>
      </c>
      <c r="C1561" s="21" t="s">
        <v>17</v>
      </c>
      <c r="D1561" s="22" t="s">
        <v>18</v>
      </c>
      <c r="E1561" s="23" t="s">
        <v>19</v>
      </c>
      <c r="F1561" s="23" t="s">
        <v>20</v>
      </c>
      <c r="G1561" s="21" t="s">
        <v>21</v>
      </c>
      <c r="H1561" s="3"/>
      <c r="I1561" s="3"/>
      <c r="J1561" s="59"/>
    </row>
    <row r="1562" spans="1:10">
      <c r="A1562" s="24">
        <v>1</v>
      </c>
      <c r="B1562" s="25" t="s">
        <v>23</v>
      </c>
      <c r="C1562" s="26"/>
      <c r="D1562" s="27">
        <v>79305</v>
      </c>
      <c r="E1562" s="28">
        <f>D1562*C1562</f>
        <v>0</v>
      </c>
      <c r="F1562" s="29">
        <v>0</v>
      </c>
      <c r="G1562" s="30">
        <f>E1562-E1562*F1562</f>
        <v>0</v>
      </c>
      <c r="H1562" s="31">
        <f>D1562/1.08</f>
        <v>73430.555555555547</v>
      </c>
      <c r="I1562" s="31"/>
      <c r="J1562" s="59">
        <f t="shared" ref="J1562:J1566" si="335">H1562*C1562</f>
        <v>0</v>
      </c>
    </row>
    <row r="1563" spans="1:10">
      <c r="A1563" s="24">
        <v>2</v>
      </c>
      <c r="B1563" s="25" t="s">
        <v>25</v>
      </c>
      <c r="C1563" s="32"/>
      <c r="D1563" s="33">
        <v>128591</v>
      </c>
      <c r="E1563" s="28">
        <f t="shared" ref="E1563:E1566" si="336">D1563*C1563</f>
        <v>0</v>
      </c>
      <c r="F1563" s="29">
        <v>0</v>
      </c>
      <c r="G1563" s="30">
        <f t="shared" ref="G1563:G1572" si="337">E1563-E1563*F1563</f>
        <v>0</v>
      </c>
      <c r="H1563" s="31">
        <f t="shared" ref="H1563:H1579" si="338">D1563/1.08</f>
        <v>119065.74074074073</v>
      </c>
      <c r="I1563" s="31"/>
      <c r="J1563" s="59">
        <f t="shared" si="335"/>
        <v>0</v>
      </c>
    </row>
    <row r="1564" spans="1:10">
      <c r="A1564" s="24">
        <v>3</v>
      </c>
      <c r="B1564" s="25" t="s">
        <v>26</v>
      </c>
      <c r="C1564" s="34">
        <v>20</v>
      </c>
      <c r="D1564" s="27">
        <v>60043</v>
      </c>
      <c r="E1564" s="28">
        <f t="shared" si="336"/>
        <v>1200860</v>
      </c>
      <c r="F1564" s="157">
        <v>0</v>
      </c>
      <c r="G1564" s="30">
        <f t="shared" si="337"/>
        <v>1200860</v>
      </c>
      <c r="H1564" s="31">
        <f t="shared" si="338"/>
        <v>55595.370370370365</v>
      </c>
      <c r="I1564" s="128"/>
      <c r="J1564" s="59">
        <f t="shared" si="335"/>
        <v>1111907.4074074072</v>
      </c>
    </row>
    <row r="1565" spans="1:10">
      <c r="A1565" s="24">
        <v>4</v>
      </c>
      <c r="B1565" s="25" t="s">
        <v>27</v>
      </c>
      <c r="C1565" s="35"/>
      <c r="D1565" s="27">
        <v>115781</v>
      </c>
      <c r="E1565" s="28">
        <f t="shared" si="336"/>
        <v>0</v>
      </c>
      <c r="F1565" s="157">
        <v>0</v>
      </c>
      <c r="G1565" s="30">
        <f t="shared" si="337"/>
        <v>0</v>
      </c>
      <c r="H1565" s="31">
        <f t="shared" si="338"/>
        <v>107204.62962962962</v>
      </c>
      <c r="I1565" s="31"/>
      <c r="J1565" s="59">
        <f t="shared" si="335"/>
        <v>0</v>
      </c>
    </row>
    <row r="1566" spans="1:10">
      <c r="A1566" s="168">
        <v>5</v>
      </c>
      <c r="B1566" s="25" t="s">
        <v>28</v>
      </c>
      <c r="C1566" s="37"/>
      <c r="D1566" s="27">
        <v>119943</v>
      </c>
      <c r="E1566" s="156">
        <f t="shared" si="336"/>
        <v>0</v>
      </c>
      <c r="F1566" s="157">
        <v>0</v>
      </c>
      <c r="G1566" s="30">
        <f t="shared" si="337"/>
        <v>0</v>
      </c>
      <c r="H1566" s="31">
        <f t="shared" si="338"/>
        <v>111058.33333333333</v>
      </c>
      <c r="I1566" s="170"/>
      <c r="J1566" s="59">
        <f t="shared" si="335"/>
        <v>0</v>
      </c>
    </row>
    <row r="1567" spans="1:10">
      <c r="A1567" s="24">
        <v>6</v>
      </c>
      <c r="B1567" s="25" t="s">
        <v>29</v>
      </c>
      <c r="C1567" s="26"/>
      <c r="D1567" s="27">
        <v>94810</v>
      </c>
      <c r="E1567" s="28"/>
      <c r="F1567" s="29">
        <v>0</v>
      </c>
      <c r="G1567" s="30">
        <f t="shared" si="337"/>
        <v>0</v>
      </c>
      <c r="H1567" s="31">
        <f t="shared" si="338"/>
        <v>87787.037037037036</v>
      </c>
      <c r="I1567" s="31"/>
      <c r="J1567" s="59"/>
    </row>
    <row r="1568" spans="1:10">
      <c r="A1568" s="24">
        <v>7</v>
      </c>
      <c r="B1568" s="25" t="s">
        <v>30</v>
      </c>
      <c r="C1568" s="34"/>
      <c r="D1568" s="27">
        <v>141396</v>
      </c>
      <c r="E1568" s="28">
        <f t="shared" ref="E1568:E1579" si="339">D1568*C1568</f>
        <v>0</v>
      </c>
      <c r="F1568" s="29">
        <v>0</v>
      </c>
      <c r="G1568" s="30">
        <f t="shared" si="337"/>
        <v>0</v>
      </c>
      <c r="H1568" s="31">
        <f t="shared" si="338"/>
        <v>130922.22222222222</v>
      </c>
      <c r="I1568" s="31"/>
      <c r="J1568" s="59">
        <f t="shared" ref="J1568:J1579" si="340">H1568*C1568</f>
        <v>0</v>
      </c>
    </row>
    <row r="1569" spans="1:10">
      <c r="A1569" s="24">
        <v>8</v>
      </c>
      <c r="B1569" s="25" t="s">
        <v>31</v>
      </c>
      <c r="C1569" s="26"/>
      <c r="D1569" s="27">
        <v>232931</v>
      </c>
      <c r="E1569" s="28">
        <f t="shared" si="339"/>
        <v>0</v>
      </c>
      <c r="F1569" s="29">
        <v>0</v>
      </c>
      <c r="G1569" s="30">
        <f t="shared" si="337"/>
        <v>0</v>
      </c>
      <c r="H1569" s="31">
        <f t="shared" si="338"/>
        <v>215676.85185185182</v>
      </c>
      <c r="I1569" s="31"/>
      <c r="J1569" s="59">
        <f t="shared" si="340"/>
        <v>0</v>
      </c>
    </row>
    <row r="1570" spans="1:10">
      <c r="A1570" s="24">
        <v>9</v>
      </c>
      <c r="B1570" s="36" t="s">
        <v>32</v>
      </c>
      <c r="C1570" s="26"/>
      <c r="D1570" s="27">
        <v>101534</v>
      </c>
      <c r="E1570" s="28">
        <f t="shared" si="339"/>
        <v>0</v>
      </c>
      <c r="F1570" s="29">
        <v>0</v>
      </c>
      <c r="G1570" s="30">
        <f t="shared" si="337"/>
        <v>0</v>
      </c>
      <c r="H1570" s="31">
        <f t="shared" si="338"/>
        <v>94012.962962962964</v>
      </c>
      <c r="I1570" s="31"/>
      <c r="J1570" s="59">
        <f t="shared" si="340"/>
        <v>0</v>
      </c>
    </row>
    <row r="1571" spans="1:10">
      <c r="A1571" s="24">
        <v>10</v>
      </c>
      <c r="B1571" s="36" t="s">
        <v>33</v>
      </c>
      <c r="C1571" s="37"/>
      <c r="D1571" s="33">
        <v>110148</v>
      </c>
      <c r="E1571" s="28">
        <f t="shared" si="339"/>
        <v>0</v>
      </c>
      <c r="F1571" s="29">
        <v>0</v>
      </c>
      <c r="G1571" s="30">
        <f t="shared" si="337"/>
        <v>0</v>
      </c>
      <c r="H1571" s="31">
        <f t="shared" si="338"/>
        <v>101988.88888888888</v>
      </c>
      <c r="I1571" s="31"/>
      <c r="J1571" s="59">
        <f t="shared" si="340"/>
        <v>0</v>
      </c>
    </row>
    <row r="1572" spans="1:10">
      <c r="A1572" s="168">
        <v>11</v>
      </c>
      <c r="B1572" s="25" t="s">
        <v>34</v>
      </c>
      <c r="C1572" s="37">
        <v>8</v>
      </c>
      <c r="D1572" s="27">
        <v>54198</v>
      </c>
      <c r="E1572" s="156">
        <f t="shared" si="339"/>
        <v>433584</v>
      </c>
      <c r="F1572" s="124">
        <v>0.1</v>
      </c>
      <c r="G1572" s="30">
        <f t="shared" si="337"/>
        <v>390225.6</v>
      </c>
      <c r="H1572" s="31">
        <f>D1572/1.08*0.9</f>
        <v>45165</v>
      </c>
      <c r="I1572" s="170"/>
      <c r="J1572" s="59">
        <f t="shared" si="340"/>
        <v>361320</v>
      </c>
    </row>
    <row r="1573" spans="1:10">
      <c r="A1573" s="24">
        <v>12</v>
      </c>
      <c r="B1573" s="25" t="s">
        <v>35</v>
      </c>
      <c r="C1573" s="37"/>
      <c r="D1573" s="27">
        <v>49680</v>
      </c>
      <c r="E1573" s="28">
        <f t="shared" si="339"/>
        <v>0</v>
      </c>
      <c r="F1573" s="124">
        <v>0</v>
      </c>
      <c r="G1573" s="30"/>
      <c r="H1573" s="31">
        <f t="shared" si="338"/>
        <v>46000</v>
      </c>
      <c r="I1573" s="128"/>
      <c r="J1573" s="59">
        <f t="shared" si="340"/>
        <v>0</v>
      </c>
    </row>
    <row r="1574" spans="1:10">
      <c r="A1574" s="24">
        <v>13</v>
      </c>
      <c r="B1574" s="25" t="s">
        <v>36</v>
      </c>
      <c r="C1574" s="37"/>
      <c r="D1574" s="38">
        <v>64152</v>
      </c>
      <c r="E1574" s="28">
        <f t="shared" si="339"/>
        <v>0</v>
      </c>
      <c r="F1574" s="29">
        <v>0</v>
      </c>
      <c r="G1574" s="30">
        <f t="shared" ref="G1574:G1579" si="341">E1574-E1574*F1574</f>
        <v>0</v>
      </c>
      <c r="H1574" s="31">
        <f t="shared" si="338"/>
        <v>59399.999999999993</v>
      </c>
      <c r="I1574" s="31"/>
      <c r="J1574" s="59">
        <f t="shared" si="340"/>
        <v>0</v>
      </c>
    </row>
    <row r="1575" spans="1:10">
      <c r="A1575" s="24">
        <v>14</v>
      </c>
      <c r="B1575" s="25" t="s">
        <v>37</v>
      </c>
      <c r="C1575" s="37"/>
      <c r="D1575" s="38">
        <v>65934</v>
      </c>
      <c r="E1575" s="28">
        <f t="shared" si="339"/>
        <v>0</v>
      </c>
      <c r="F1575" s="29">
        <v>0</v>
      </c>
      <c r="G1575" s="30">
        <f t="shared" si="341"/>
        <v>0</v>
      </c>
      <c r="H1575" s="31">
        <f t="shared" si="338"/>
        <v>61049.999999999993</v>
      </c>
      <c r="I1575" s="31"/>
      <c r="J1575" s="59">
        <f t="shared" si="340"/>
        <v>0</v>
      </c>
    </row>
    <row r="1576" spans="1:10">
      <c r="A1576" s="24">
        <v>15</v>
      </c>
      <c r="B1576" s="25" t="s">
        <v>38</v>
      </c>
      <c r="C1576" s="37"/>
      <c r="D1576" s="38">
        <v>76626</v>
      </c>
      <c r="E1576" s="28">
        <f t="shared" si="339"/>
        <v>0</v>
      </c>
      <c r="F1576" s="29">
        <v>0</v>
      </c>
      <c r="G1576" s="30">
        <f t="shared" si="341"/>
        <v>0</v>
      </c>
      <c r="H1576" s="31">
        <f t="shared" si="338"/>
        <v>70950</v>
      </c>
      <c r="I1576" s="31"/>
      <c r="J1576" s="59">
        <f t="shared" si="340"/>
        <v>0</v>
      </c>
    </row>
    <row r="1577" spans="1:10">
      <c r="A1577" s="24">
        <v>16</v>
      </c>
      <c r="B1577" s="25" t="s">
        <v>39</v>
      </c>
      <c r="C1577" s="37"/>
      <c r="D1577" s="38">
        <v>80190</v>
      </c>
      <c r="E1577" s="28">
        <f t="shared" si="339"/>
        <v>0</v>
      </c>
      <c r="F1577" s="29">
        <v>0</v>
      </c>
      <c r="G1577" s="30">
        <f t="shared" si="341"/>
        <v>0</v>
      </c>
      <c r="H1577" s="31">
        <f t="shared" si="338"/>
        <v>74250</v>
      </c>
      <c r="I1577" s="31"/>
      <c r="J1577" s="59">
        <f t="shared" si="340"/>
        <v>0</v>
      </c>
    </row>
    <row r="1578" spans="1:10">
      <c r="A1578" s="24">
        <v>17</v>
      </c>
      <c r="B1578" s="25" t="s">
        <v>40</v>
      </c>
      <c r="C1578" s="37"/>
      <c r="D1578" s="38">
        <v>113832</v>
      </c>
      <c r="E1578" s="28">
        <f t="shared" si="339"/>
        <v>0</v>
      </c>
      <c r="F1578" s="29">
        <v>0</v>
      </c>
      <c r="G1578" s="30">
        <f t="shared" si="341"/>
        <v>0</v>
      </c>
      <c r="H1578" s="31">
        <f t="shared" si="338"/>
        <v>105400</v>
      </c>
      <c r="I1578" s="31"/>
      <c r="J1578" s="59">
        <f t="shared" si="340"/>
        <v>0</v>
      </c>
    </row>
    <row r="1579" spans="1:10">
      <c r="A1579" s="24">
        <v>18</v>
      </c>
      <c r="B1579" s="25" t="s">
        <v>41</v>
      </c>
      <c r="C1579" s="37"/>
      <c r="D1579" s="39">
        <v>98010</v>
      </c>
      <c r="E1579" s="28">
        <f t="shared" si="339"/>
        <v>0</v>
      </c>
      <c r="F1579" s="29">
        <v>0</v>
      </c>
      <c r="G1579" s="30">
        <f t="shared" si="341"/>
        <v>0</v>
      </c>
      <c r="H1579" s="31">
        <f t="shared" si="338"/>
        <v>90750</v>
      </c>
      <c r="I1579" s="31"/>
      <c r="J1579" s="59">
        <f t="shared" si="340"/>
        <v>0</v>
      </c>
    </row>
    <row r="1580" spans="1:10" ht="17.25">
      <c r="A1580" s="40"/>
      <c r="B1580" s="41" t="s">
        <v>42</v>
      </c>
      <c r="C1580" s="42">
        <f>SUM(C1562:C1579)</f>
        <v>28</v>
      </c>
      <c r="D1580" s="42"/>
      <c r="E1580" s="43">
        <f>SUM(E1562:E1579)</f>
        <v>1634444</v>
      </c>
      <c r="F1580" s="43"/>
      <c r="G1580" s="44">
        <f>SUM(G1562:G1579)</f>
        <v>1591085.6</v>
      </c>
      <c r="H1580" s="45"/>
      <c r="I1580" s="45"/>
      <c r="J1580" s="64">
        <f>SUM(J1562:J1579)</f>
        <v>1473227.4074074072</v>
      </c>
    </row>
    <row r="1581" spans="1:10" ht="31.5">
      <c r="A1581" s="46"/>
      <c r="B1581" s="47"/>
      <c r="C1581" s="48"/>
      <c r="D1581" s="48"/>
      <c r="E1581" s="49"/>
      <c r="F1581" s="49"/>
      <c r="G1581" s="50"/>
      <c r="H1581" s="51"/>
      <c r="I1581" s="51"/>
      <c r="J1581" s="65">
        <f>J1580*0.08</f>
        <v>117858.19259259258</v>
      </c>
    </row>
    <row r="1582" spans="1:10" ht="18">
      <c r="A1582" s="283" t="s">
        <v>43</v>
      </c>
      <c r="B1582" s="283"/>
      <c r="C1582" s="284" t="s">
        <v>44</v>
      </c>
      <c r="D1582" s="284"/>
      <c r="E1582" s="54"/>
      <c r="F1582" s="54"/>
      <c r="G1582" s="55" t="s">
        <v>45</v>
      </c>
      <c r="H1582" s="56"/>
      <c r="I1582" s="56"/>
      <c r="J1582" s="66">
        <f>SUM(J1580:J1581)</f>
        <v>1591085.5999999999</v>
      </c>
    </row>
    <row r="1584" spans="1:10">
      <c r="B1584" s="132" t="s">
        <v>625</v>
      </c>
      <c r="C1584" s="132" t="s">
        <v>626</v>
      </c>
      <c r="D1584" s="131"/>
      <c r="E1584" s="131"/>
      <c r="F1584" s="132" t="s">
        <v>512</v>
      </c>
      <c r="G1584" s="132" t="s">
        <v>649</v>
      </c>
    </row>
    <row r="1585" spans="1:10">
      <c r="B1585" s="132" t="s">
        <v>627</v>
      </c>
      <c r="C1585" s="132" t="s">
        <v>626</v>
      </c>
      <c r="D1585" s="131"/>
      <c r="E1585" s="131"/>
      <c r="F1585" s="132" t="s">
        <v>512</v>
      </c>
      <c r="G1585" s="132" t="s">
        <v>649</v>
      </c>
    </row>
    <row r="1588" spans="1:10" ht="15.75">
      <c r="A1588" s="279" t="s">
        <v>0</v>
      </c>
      <c r="B1588" s="279"/>
      <c r="C1588" s="279"/>
      <c r="D1588" s="279"/>
      <c r="E1588" s="279"/>
      <c r="F1588" s="279"/>
      <c r="G1588" s="279"/>
      <c r="H1588" s="3"/>
      <c r="I1588" s="3"/>
      <c r="J1588" s="112"/>
    </row>
    <row r="1589" spans="1:10" ht="17.25">
      <c r="A1589" s="279" t="s">
        <v>1</v>
      </c>
      <c r="B1589" s="279"/>
      <c r="C1589" s="279"/>
      <c r="D1589" s="279"/>
      <c r="E1589" s="279"/>
      <c r="F1589" s="279"/>
      <c r="G1589" s="279"/>
      <c r="H1589" s="3"/>
      <c r="I1589" s="3"/>
      <c r="J1589" s="58"/>
    </row>
    <row r="1590" spans="1:10" ht="15.75">
      <c r="A1590" s="279" t="s">
        <v>2</v>
      </c>
      <c r="B1590" s="279"/>
      <c r="C1590" s="279"/>
      <c r="D1590" s="279"/>
      <c r="E1590" s="279"/>
      <c r="F1590" s="279"/>
      <c r="G1590" s="279"/>
      <c r="H1590" s="3"/>
      <c r="I1590" s="3"/>
      <c r="J1590" s="59"/>
    </row>
    <row r="1591" spans="1:10" ht="15.75">
      <c r="A1591" s="279" t="s">
        <v>4</v>
      </c>
      <c r="B1591" s="279"/>
      <c r="C1591" s="279"/>
      <c r="D1591" s="279"/>
      <c r="E1591" s="279"/>
      <c r="F1591" s="279"/>
      <c r="G1591" s="279"/>
      <c r="H1591" s="3"/>
      <c r="I1591" s="3"/>
      <c r="J1591" s="59"/>
    </row>
    <row r="1592" spans="1:10" ht="15.75">
      <c r="A1592" s="280" t="s">
        <v>6</v>
      </c>
      <c r="B1592" s="280"/>
      <c r="C1592" s="280"/>
      <c r="D1592" s="280"/>
      <c r="E1592" s="280"/>
      <c r="F1592" s="280"/>
      <c r="G1592" s="280"/>
      <c r="H1592" s="3"/>
      <c r="I1592" s="3"/>
      <c r="J1592" s="59"/>
    </row>
    <row r="1593" spans="1:10" ht="27.75">
      <c r="A1593" s="9"/>
      <c r="B1593" s="9"/>
      <c r="C1593" s="281" t="s">
        <v>486</v>
      </c>
      <c r="D1593" s="281"/>
      <c r="E1593" s="281"/>
      <c r="F1593" s="281"/>
      <c r="G1593" s="281"/>
      <c r="H1593" s="3"/>
      <c r="I1593" s="3"/>
      <c r="J1593" s="59"/>
    </row>
    <row r="1594" spans="1:10" ht="15.75">
      <c r="A1594" s="11" t="s">
        <v>358</v>
      </c>
      <c r="B1594" s="12"/>
      <c r="C1594" s="13"/>
      <c r="D1594" s="286"/>
      <c r="E1594" s="286"/>
      <c r="F1594" s="286"/>
      <c r="G1594" s="286"/>
      <c r="H1594" s="15"/>
      <c r="I1594" s="15"/>
      <c r="J1594" s="59"/>
    </row>
    <row r="1595" spans="1:10" ht="15.75">
      <c r="A1595" s="11" t="s">
        <v>623</v>
      </c>
      <c r="B1595" s="11"/>
      <c r="C1595" s="11"/>
      <c r="D1595" s="11"/>
      <c r="E1595" s="16"/>
      <c r="F1595" s="11"/>
      <c r="G1595" s="16"/>
      <c r="H1595" s="20" t="s">
        <v>161</v>
      </c>
      <c r="I1595" s="20"/>
      <c r="J1595" s="62"/>
    </row>
    <row r="1596" spans="1:10" ht="15.75">
      <c r="A1596" s="11" t="s">
        <v>11</v>
      </c>
      <c r="B1596" s="289" t="s">
        <v>642</v>
      </c>
      <c r="C1596" s="289"/>
      <c r="D1596" s="289"/>
      <c r="E1596" s="289"/>
      <c r="F1596" s="18"/>
      <c r="G1596" s="19" t="s">
        <v>13</v>
      </c>
      <c r="H1596" s="3"/>
      <c r="I1596" s="3"/>
      <c r="J1596" s="59"/>
    </row>
    <row r="1597" spans="1:10" ht="15.75">
      <c r="A1597" s="21" t="s">
        <v>14</v>
      </c>
      <c r="B1597" s="21" t="s">
        <v>16</v>
      </c>
      <c r="C1597" s="21" t="s">
        <v>17</v>
      </c>
      <c r="D1597" s="22" t="s">
        <v>18</v>
      </c>
      <c r="E1597" s="23" t="s">
        <v>19</v>
      </c>
      <c r="F1597" s="23" t="s">
        <v>20</v>
      </c>
      <c r="G1597" s="21" t="s">
        <v>21</v>
      </c>
      <c r="H1597" s="3"/>
      <c r="I1597" s="3"/>
      <c r="J1597" s="59"/>
    </row>
    <row r="1598" spans="1:10">
      <c r="A1598" s="24">
        <v>1</v>
      </c>
      <c r="B1598" s="25" t="s">
        <v>23</v>
      </c>
      <c r="C1598" s="26"/>
      <c r="D1598" s="27">
        <v>79305</v>
      </c>
      <c r="E1598" s="28">
        <f>D1598*C1598</f>
        <v>0</v>
      </c>
      <c r="F1598" s="29">
        <v>0</v>
      </c>
      <c r="G1598" s="30">
        <f>E1598-E1598*F1598</f>
        <v>0</v>
      </c>
      <c r="H1598" s="31">
        <f>D1598/1.08</f>
        <v>73430.555555555547</v>
      </c>
      <c r="I1598" s="31"/>
      <c r="J1598" s="59">
        <f t="shared" ref="J1598:J1602" si="342">H1598*C1598</f>
        <v>0</v>
      </c>
    </row>
    <row r="1599" spans="1:10">
      <c r="A1599" s="24">
        <v>2</v>
      </c>
      <c r="B1599" s="25" t="s">
        <v>25</v>
      </c>
      <c r="C1599" s="32"/>
      <c r="D1599" s="33">
        <v>128591</v>
      </c>
      <c r="E1599" s="28">
        <f t="shared" ref="E1599:E1602" si="343">D1599*C1599</f>
        <v>0</v>
      </c>
      <c r="F1599" s="29">
        <v>0</v>
      </c>
      <c r="G1599" s="30">
        <f t="shared" ref="G1599:G1608" si="344">E1599-E1599*F1599</f>
        <v>0</v>
      </c>
      <c r="H1599" s="31">
        <f t="shared" ref="H1599:H1615" si="345">D1599/1.08</f>
        <v>119065.74074074073</v>
      </c>
      <c r="I1599" s="31"/>
      <c r="J1599" s="59">
        <f t="shared" si="342"/>
        <v>0</v>
      </c>
    </row>
    <row r="1600" spans="1:10">
      <c r="A1600" s="24">
        <v>3</v>
      </c>
      <c r="B1600" s="25" t="s">
        <v>26</v>
      </c>
      <c r="C1600" s="34"/>
      <c r="D1600" s="27">
        <v>60043</v>
      </c>
      <c r="E1600" s="28">
        <f t="shared" si="343"/>
        <v>0</v>
      </c>
      <c r="F1600" s="157">
        <v>0</v>
      </c>
      <c r="G1600" s="30">
        <f t="shared" si="344"/>
        <v>0</v>
      </c>
      <c r="H1600" s="31">
        <f t="shared" si="345"/>
        <v>55595.370370370365</v>
      </c>
      <c r="I1600" s="128"/>
      <c r="J1600" s="59">
        <f t="shared" si="342"/>
        <v>0</v>
      </c>
    </row>
    <row r="1601" spans="1:10">
      <c r="A1601" s="24">
        <v>4</v>
      </c>
      <c r="B1601" s="25" t="s">
        <v>27</v>
      </c>
      <c r="C1601" s="35"/>
      <c r="D1601" s="27">
        <v>115781</v>
      </c>
      <c r="E1601" s="28">
        <f t="shared" si="343"/>
        <v>0</v>
      </c>
      <c r="F1601" s="157">
        <v>0</v>
      </c>
      <c r="G1601" s="30">
        <f t="shared" si="344"/>
        <v>0</v>
      </c>
      <c r="H1601" s="31">
        <f t="shared" si="345"/>
        <v>107204.62962962962</v>
      </c>
      <c r="I1601" s="31"/>
      <c r="J1601" s="59">
        <f t="shared" si="342"/>
        <v>0</v>
      </c>
    </row>
    <row r="1602" spans="1:10">
      <c r="A1602" s="168">
        <v>5</v>
      </c>
      <c r="B1602" s="25" t="s">
        <v>28</v>
      </c>
      <c r="C1602" s="37">
        <v>10</v>
      </c>
      <c r="D1602" s="27">
        <v>119943</v>
      </c>
      <c r="E1602" s="156">
        <f t="shared" si="343"/>
        <v>1199430</v>
      </c>
      <c r="F1602" s="157">
        <v>0</v>
      </c>
      <c r="G1602" s="30">
        <f t="shared" si="344"/>
        <v>1199430</v>
      </c>
      <c r="H1602" s="31">
        <f t="shared" si="345"/>
        <v>111058.33333333333</v>
      </c>
      <c r="I1602" s="170"/>
      <c r="J1602" s="59">
        <f t="shared" si="342"/>
        <v>1110583.3333333333</v>
      </c>
    </row>
    <row r="1603" spans="1:10">
      <c r="A1603" s="24">
        <v>6</v>
      </c>
      <c r="B1603" s="25" t="s">
        <v>29</v>
      </c>
      <c r="C1603" s="26"/>
      <c r="D1603" s="27">
        <v>94810</v>
      </c>
      <c r="E1603" s="28"/>
      <c r="F1603" s="29">
        <v>0</v>
      </c>
      <c r="G1603" s="30">
        <f t="shared" si="344"/>
        <v>0</v>
      </c>
      <c r="H1603" s="31">
        <f t="shared" si="345"/>
        <v>87787.037037037036</v>
      </c>
      <c r="I1603" s="31"/>
      <c r="J1603" s="59"/>
    </row>
    <row r="1604" spans="1:10">
      <c r="A1604" s="24">
        <v>7</v>
      </c>
      <c r="B1604" s="25" t="s">
        <v>30</v>
      </c>
      <c r="C1604" s="34"/>
      <c r="D1604" s="27">
        <v>141396</v>
      </c>
      <c r="E1604" s="28">
        <f t="shared" ref="E1604:E1615" si="346">D1604*C1604</f>
        <v>0</v>
      </c>
      <c r="F1604" s="29">
        <v>0</v>
      </c>
      <c r="G1604" s="30">
        <f t="shared" si="344"/>
        <v>0</v>
      </c>
      <c r="H1604" s="31">
        <f t="shared" si="345"/>
        <v>130922.22222222222</v>
      </c>
      <c r="I1604" s="31"/>
      <c r="J1604" s="59">
        <f t="shared" ref="J1604:J1615" si="347">H1604*C1604</f>
        <v>0</v>
      </c>
    </row>
    <row r="1605" spans="1:10">
      <c r="A1605" s="24">
        <v>8</v>
      </c>
      <c r="B1605" s="25" t="s">
        <v>31</v>
      </c>
      <c r="C1605" s="26"/>
      <c r="D1605" s="27">
        <v>232931</v>
      </c>
      <c r="E1605" s="28">
        <f t="shared" si="346"/>
        <v>0</v>
      </c>
      <c r="F1605" s="29">
        <v>0</v>
      </c>
      <c r="G1605" s="30">
        <f t="shared" si="344"/>
        <v>0</v>
      </c>
      <c r="H1605" s="31">
        <f t="shared" si="345"/>
        <v>215676.85185185182</v>
      </c>
      <c r="I1605" s="31"/>
      <c r="J1605" s="59">
        <f t="shared" si="347"/>
        <v>0</v>
      </c>
    </row>
    <row r="1606" spans="1:10">
      <c r="A1606" s="24">
        <v>9</v>
      </c>
      <c r="B1606" s="36" t="s">
        <v>32</v>
      </c>
      <c r="C1606" s="26"/>
      <c r="D1606" s="27">
        <v>101534</v>
      </c>
      <c r="E1606" s="28">
        <f t="shared" si="346"/>
        <v>0</v>
      </c>
      <c r="F1606" s="29">
        <v>0</v>
      </c>
      <c r="G1606" s="30">
        <f t="shared" si="344"/>
        <v>0</v>
      </c>
      <c r="H1606" s="31">
        <f t="shared" si="345"/>
        <v>94012.962962962964</v>
      </c>
      <c r="I1606" s="31"/>
      <c r="J1606" s="59">
        <f t="shared" si="347"/>
        <v>0</v>
      </c>
    </row>
    <row r="1607" spans="1:10">
      <c r="A1607" s="24">
        <v>10</v>
      </c>
      <c r="B1607" s="36" t="s">
        <v>33</v>
      </c>
      <c r="C1607" s="37"/>
      <c r="D1607" s="33">
        <v>110148</v>
      </c>
      <c r="E1607" s="28">
        <f t="shared" si="346"/>
        <v>0</v>
      </c>
      <c r="F1607" s="29">
        <v>0</v>
      </c>
      <c r="G1607" s="30">
        <f t="shared" si="344"/>
        <v>0</v>
      </c>
      <c r="H1607" s="31">
        <f t="shared" si="345"/>
        <v>101988.88888888888</v>
      </c>
      <c r="I1607" s="31"/>
      <c r="J1607" s="59">
        <f t="shared" si="347"/>
        <v>0</v>
      </c>
    </row>
    <row r="1608" spans="1:10">
      <c r="A1608" s="168">
        <v>11</v>
      </c>
      <c r="B1608" s="25" t="s">
        <v>34</v>
      </c>
      <c r="C1608" s="37"/>
      <c r="D1608" s="27">
        <v>54198</v>
      </c>
      <c r="E1608" s="156">
        <f t="shared" si="346"/>
        <v>0</v>
      </c>
      <c r="F1608" s="124">
        <v>0</v>
      </c>
      <c r="G1608" s="30">
        <f t="shared" si="344"/>
        <v>0</v>
      </c>
      <c r="H1608" s="31">
        <f t="shared" si="345"/>
        <v>50183.333333333328</v>
      </c>
      <c r="I1608" s="170"/>
      <c r="J1608" s="59">
        <f t="shared" si="347"/>
        <v>0</v>
      </c>
    </row>
    <row r="1609" spans="1:10">
      <c r="A1609" s="24">
        <v>12</v>
      </c>
      <c r="B1609" s="25" t="s">
        <v>35</v>
      </c>
      <c r="C1609" s="37"/>
      <c r="D1609" s="27">
        <v>49680</v>
      </c>
      <c r="E1609" s="28">
        <f t="shared" si="346"/>
        <v>0</v>
      </c>
      <c r="F1609" s="124">
        <v>0</v>
      </c>
      <c r="G1609" s="30"/>
      <c r="H1609" s="31">
        <f t="shared" si="345"/>
        <v>46000</v>
      </c>
      <c r="I1609" s="128"/>
      <c r="J1609" s="59">
        <f t="shared" si="347"/>
        <v>0</v>
      </c>
    </row>
    <row r="1610" spans="1:10">
      <c r="A1610" s="24">
        <v>13</v>
      </c>
      <c r="B1610" s="25" t="s">
        <v>36</v>
      </c>
      <c r="C1610" s="37"/>
      <c r="D1610" s="38">
        <v>64152</v>
      </c>
      <c r="E1610" s="28">
        <f t="shared" si="346"/>
        <v>0</v>
      </c>
      <c r="F1610" s="29">
        <v>0</v>
      </c>
      <c r="G1610" s="30">
        <f t="shared" ref="G1610:G1615" si="348">E1610-E1610*F1610</f>
        <v>0</v>
      </c>
      <c r="H1610" s="31">
        <f t="shared" si="345"/>
        <v>59399.999999999993</v>
      </c>
      <c r="I1610" s="31"/>
      <c r="J1610" s="59">
        <f t="shared" si="347"/>
        <v>0</v>
      </c>
    </row>
    <row r="1611" spans="1:10">
      <c r="A1611" s="24">
        <v>14</v>
      </c>
      <c r="B1611" s="25" t="s">
        <v>37</v>
      </c>
      <c r="C1611" s="37"/>
      <c r="D1611" s="38">
        <v>65934</v>
      </c>
      <c r="E1611" s="28">
        <f t="shared" si="346"/>
        <v>0</v>
      </c>
      <c r="F1611" s="29">
        <v>0</v>
      </c>
      <c r="G1611" s="30">
        <f t="shared" si="348"/>
        <v>0</v>
      </c>
      <c r="H1611" s="31">
        <f t="shared" si="345"/>
        <v>61049.999999999993</v>
      </c>
      <c r="I1611" s="31"/>
      <c r="J1611" s="59">
        <f t="shared" si="347"/>
        <v>0</v>
      </c>
    </row>
    <row r="1612" spans="1:10">
      <c r="A1612" s="24">
        <v>15</v>
      </c>
      <c r="B1612" s="25" t="s">
        <v>38</v>
      </c>
      <c r="C1612" s="37"/>
      <c r="D1612" s="38">
        <v>76626</v>
      </c>
      <c r="E1612" s="28">
        <f t="shared" si="346"/>
        <v>0</v>
      </c>
      <c r="F1612" s="29">
        <v>0</v>
      </c>
      <c r="G1612" s="30">
        <f t="shared" si="348"/>
        <v>0</v>
      </c>
      <c r="H1612" s="31">
        <f t="shared" si="345"/>
        <v>70950</v>
      </c>
      <c r="I1612" s="31"/>
      <c r="J1612" s="59">
        <f t="shared" si="347"/>
        <v>0</v>
      </c>
    </row>
    <row r="1613" spans="1:10">
      <c r="A1613" s="24">
        <v>16</v>
      </c>
      <c r="B1613" s="25" t="s">
        <v>39</v>
      </c>
      <c r="C1613" s="37"/>
      <c r="D1613" s="38">
        <v>80190</v>
      </c>
      <c r="E1613" s="28">
        <f t="shared" si="346"/>
        <v>0</v>
      </c>
      <c r="F1613" s="29">
        <v>0</v>
      </c>
      <c r="G1613" s="30">
        <f t="shared" si="348"/>
        <v>0</v>
      </c>
      <c r="H1613" s="31">
        <f t="shared" si="345"/>
        <v>74250</v>
      </c>
      <c r="I1613" s="31"/>
      <c r="J1613" s="59">
        <f t="shared" si="347"/>
        <v>0</v>
      </c>
    </row>
    <row r="1614" spans="1:10">
      <c r="A1614" s="24">
        <v>17</v>
      </c>
      <c r="B1614" s="25" t="s">
        <v>40</v>
      </c>
      <c r="C1614" s="37"/>
      <c r="D1614" s="38">
        <v>113832</v>
      </c>
      <c r="E1614" s="28">
        <f t="shared" si="346"/>
        <v>0</v>
      </c>
      <c r="F1614" s="29">
        <v>0</v>
      </c>
      <c r="G1614" s="30">
        <f t="shared" si="348"/>
        <v>0</v>
      </c>
      <c r="H1614" s="31">
        <f t="shared" si="345"/>
        <v>105400</v>
      </c>
      <c r="I1614" s="31"/>
      <c r="J1614" s="59">
        <f t="shared" si="347"/>
        <v>0</v>
      </c>
    </row>
    <row r="1615" spans="1:10">
      <c r="A1615" s="24">
        <v>18</v>
      </c>
      <c r="B1615" s="25" t="s">
        <v>41</v>
      </c>
      <c r="C1615" s="37"/>
      <c r="D1615" s="39">
        <v>98010</v>
      </c>
      <c r="E1615" s="28">
        <f t="shared" si="346"/>
        <v>0</v>
      </c>
      <c r="F1615" s="29">
        <v>0</v>
      </c>
      <c r="G1615" s="30">
        <f t="shared" si="348"/>
        <v>0</v>
      </c>
      <c r="H1615" s="31">
        <f t="shared" si="345"/>
        <v>90750</v>
      </c>
      <c r="I1615" s="31"/>
      <c r="J1615" s="59">
        <f t="shared" si="347"/>
        <v>0</v>
      </c>
    </row>
    <row r="1616" spans="1:10" ht="17.25">
      <c r="A1616" s="40"/>
      <c r="B1616" s="41" t="s">
        <v>42</v>
      </c>
      <c r="C1616" s="42">
        <f>SUM(C1598:C1615)</f>
        <v>10</v>
      </c>
      <c r="D1616" s="42"/>
      <c r="E1616" s="43">
        <f>SUM(E1598:E1615)</f>
        <v>1199430</v>
      </c>
      <c r="F1616" s="43"/>
      <c r="G1616" s="44">
        <f>SUM(G1598:G1615)</f>
        <v>1199430</v>
      </c>
      <c r="H1616" s="45"/>
      <c r="I1616" s="45"/>
      <c r="J1616" s="64">
        <f>SUM(J1598:J1615)</f>
        <v>1110583.3333333333</v>
      </c>
    </row>
    <row r="1617" spans="1:10" ht="31.5">
      <c r="A1617" s="46"/>
      <c r="B1617" s="47"/>
      <c r="C1617" s="48"/>
      <c r="D1617" s="48"/>
      <c r="E1617" s="49"/>
      <c r="F1617" s="49"/>
      <c r="G1617" s="50"/>
      <c r="H1617" s="51"/>
      <c r="I1617" s="51"/>
      <c r="J1617" s="65">
        <f>J1616*0.08</f>
        <v>88846.666666666657</v>
      </c>
    </row>
    <row r="1618" spans="1:10" ht="18">
      <c r="A1618" s="283" t="s">
        <v>43</v>
      </c>
      <c r="B1618" s="283"/>
      <c r="C1618" s="284" t="s">
        <v>44</v>
      </c>
      <c r="D1618" s="284"/>
      <c r="E1618" s="54"/>
      <c r="F1618" s="54"/>
      <c r="G1618" s="55" t="s">
        <v>45</v>
      </c>
      <c r="H1618" s="56"/>
      <c r="I1618" s="56"/>
      <c r="J1618" s="66">
        <f>SUM(J1616:J1617)</f>
        <v>1199430</v>
      </c>
    </row>
    <row r="1620" spans="1:10">
      <c r="B1620" s="132" t="s">
        <v>625</v>
      </c>
      <c r="C1620" s="132" t="s">
        <v>626</v>
      </c>
      <c r="D1620" s="131"/>
      <c r="E1620" s="131"/>
      <c r="F1620" s="132" t="s">
        <v>512</v>
      </c>
      <c r="G1620" s="132" t="s">
        <v>649</v>
      </c>
    </row>
    <row r="1621" spans="1:10">
      <c r="B1621" s="132" t="s">
        <v>627</v>
      </c>
      <c r="C1621" s="132" t="s">
        <v>626</v>
      </c>
      <c r="D1621" s="131"/>
      <c r="E1621" s="131"/>
      <c r="F1621" s="132" t="s">
        <v>512</v>
      </c>
      <c r="G1621" s="132" t="s">
        <v>649</v>
      </c>
    </row>
    <row r="1624" spans="1:10" ht="15.75">
      <c r="A1624" s="279" t="s">
        <v>0</v>
      </c>
      <c r="B1624" s="279"/>
      <c r="C1624" s="279"/>
      <c r="D1624" s="279"/>
      <c r="E1624" s="279"/>
      <c r="F1624" s="279"/>
      <c r="G1624" s="279"/>
      <c r="H1624" s="3"/>
      <c r="I1624" s="3"/>
      <c r="J1624" s="112"/>
    </row>
    <row r="1625" spans="1:10" ht="17.25">
      <c r="A1625" s="279" t="s">
        <v>1</v>
      </c>
      <c r="B1625" s="279"/>
      <c r="C1625" s="279"/>
      <c r="D1625" s="279"/>
      <c r="E1625" s="279"/>
      <c r="F1625" s="279"/>
      <c r="G1625" s="279"/>
      <c r="H1625" s="3"/>
      <c r="I1625" s="3"/>
      <c r="J1625" s="58"/>
    </row>
    <row r="1626" spans="1:10" ht="15.75">
      <c r="A1626" s="279" t="s">
        <v>2</v>
      </c>
      <c r="B1626" s="279"/>
      <c r="C1626" s="279"/>
      <c r="D1626" s="279"/>
      <c r="E1626" s="279"/>
      <c r="F1626" s="279"/>
      <c r="G1626" s="279"/>
      <c r="H1626" s="3"/>
      <c r="I1626" s="3"/>
      <c r="J1626" s="59"/>
    </row>
    <row r="1627" spans="1:10" ht="15.75">
      <c r="A1627" s="279" t="s">
        <v>4</v>
      </c>
      <c r="B1627" s="279"/>
      <c r="C1627" s="279"/>
      <c r="D1627" s="279"/>
      <c r="E1627" s="279"/>
      <c r="F1627" s="279"/>
      <c r="G1627" s="279"/>
      <c r="H1627" s="3"/>
      <c r="I1627" s="3"/>
      <c r="J1627" s="59"/>
    </row>
    <row r="1628" spans="1:10" ht="15.75">
      <c r="A1628" s="280" t="s">
        <v>6</v>
      </c>
      <c r="B1628" s="280"/>
      <c r="C1628" s="280"/>
      <c r="D1628" s="280"/>
      <c r="E1628" s="280"/>
      <c r="F1628" s="280"/>
      <c r="G1628" s="280"/>
      <c r="H1628" s="3"/>
      <c r="I1628" s="3"/>
      <c r="J1628" s="59"/>
    </row>
    <row r="1629" spans="1:10" ht="27.75">
      <c r="A1629" s="9"/>
      <c r="B1629" s="9"/>
      <c r="C1629" s="281" t="s">
        <v>486</v>
      </c>
      <c r="D1629" s="281"/>
      <c r="E1629" s="281"/>
      <c r="F1629" s="281"/>
      <c r="G1629" s="281"/>
      <c r="H1629" s="3"/>
      <c r="I1629" s="3"/>
      <c r="J1629" s="59"/>
    </row>
    <row r="1630" spans="1:10" ht="15.75">
      <c r="A1630" s="11" t="s">
        <v>358</v>
      </c>
      <c r="B1630" s="12"/>
      <c r="C1630" s="13"/>
      <c r="D1630" s="286"/>
      <c r="E1630" s="286"/>
      <c r="F1630" s="286"/>
      <c r="G1630" s="286"/>
      <c r="H1630" s="15"/>
      <c r="I1630" s="15"/>
      <c r="J1630" s="59"/>
    </row>
    <row r="1631" spans="1:10" ht="15.75">
      <c r="A1631" s="11" t="s">
        <v>623</v>
      </c>
      <c r="B1631" s="11"/>
      <c r="C1631" s="11"/>
      <c r="D1631" s="11"/>
      <c r="E1631" s="16"/>
      <c r="F1631" s="11"/>
      <c r="G1631" s="16"/>
      <c r="H1631" s="20" t="s">
        <v>161</v>
      </c>
      <c r="I1631" s="20"/>
      <c r="J1631" s="62"/>
    </row>
    <row r="1632" spans="1:10" ht="15.75">
      <c r="A1632" s="11" t="s">
        <v>11</v>
      </c>
      <c r="B1632" s="289" t="s">
        <v>629</v>
      </c>
      <c r="C1632" s="289"/>
      <c r="D1632" s="289"/>
      <c r="E1632" s="289"/>
      <c r="F1632" s="18"/>
      <c r="G1632" s="19" t="s">
        <v>13</v>
      </c>
      <c r="H1632" s="3"/>
      <c r="I1632" s="3"/>
      <c r="J1632" s="59"/>
    </row>
    <row r="1633" spans="1:10" ht="15.75">
      <c r="A1633" s="21" t="s">
        <v>14</v>
      </c>
      <c r="B1633" s="21" t="s">
        <v>16</v>
      </c>
      <c r="C1633" s="21" t="s">
        <v>17</v>
      </c>
      <c r="D1633" s="22" t="s">
        <v>18</v>
      </c>
      <c r="E1633" s="23" t="s">
        <v>19</v>
      </c>
      <c r="F1633" s="23" t="s">
        <v>20</v>
      </c>
      <c r="G1633" s="21" t="s">
        <v>21</v>
      </c>
      <c r="H1633" s="3"/>
      <c r="I1633" s="3"/>
      <c r="J1633" s="59"/>
    </row>
    <row r="1634" spans="1:10">
      <c r="A1634" s="24">
        <v>1</v>
      </c>
      <c r="B1634" s="25" t="s">
        <v>23</v>
      </c>
      <c r="C1634" s="26"/>
      <c r="D1634" s="27">
        <v>79305</v>
      </c>
      <c r="E1634" s="28">
        <f>D1634*C1634</f>
        <v>0</v>
      </c>
      <c r="F1634" s="29">
        <v>0</v>
      </c>
      <c r="G1634" s="30">
        <f>E1634-E1634*F1634</f>
        <v>0</v>
      </c>
      <c r="H1634" s="31">
        <f>D1634/1.08</f>
        <v>73430.555555555547</v>
      </c>
      <c r="I1634" s="31"/>
      <c r="J1634" s="59">
        <f t="shared" ref="J1634:J1638" si="349">H1634*C1634</f>
        <v>0</v>
      </c>
    </row>
    <row r="1635" spans="1:10">
      <c r="A1635" s="24">
        <v>2</v>
      </c>
      <c r="B1635" s="25" t="s">
        <v>25</v>
      </c>
      <c r="C1635" s="32"/>
      <c r="D1635" s="33">
        <v>128591</v>
      </c>
      <c r="E1635" s="28">
        <f t="shared" ref="E1635:E1638" si="350">D1635*C1635</f>
        <v>0</v>
      </c>
      <c r="F1635" s="29">
        <v>0</v>
      </c>
      <c r="G1635" s="30">
        <f t="shared" ref="G1635:G1644" si="351">E1635-E1635*F1635</f>
        <v>0</v>
      </c>
      <c r="H1635" s="31">
        <f t="shared" ref="H1635:H1651" si="352">D1635/1.08</f>
        <v>119065.74074074073</v>
      </c>
      <c r="I1635" s="31"/>
      <c r="J1635" s="59">
        <f t="shared" si="349"/>
        <v>0</v>
      </c>
    </row>
    <row r="1636" spans="1:10">
      <c r="A1636" s="24">
        <v>3</v>
      </c>
      <c r="B1636" s="25" t="s">
        <v>26</v>
      </c>
      <c r="C1636" s="34"/>
      <c r="D1636" s="27">
        <v>60043</v>
      </c>
      <c r="E1636" s="28">
        <f t="shared" si="350"/>
        <v>0</v>
      </c>
      <c r="F1636" s="157">
        <v>0</v>
      </c>
      <c r="G1636" s="30">
        <f t="shared" si="351"/>
        <v>0</v>
      </c>
      <c r="H1636" s="31">
        <f t="shared" si="352"/>
        <v>55595.370370370365</v>
      </c>
      <c r="I1636" s="128"/>
      <c r="J1636" s="59">
        <f t="shared" si="349"/>
        <v>0</v>
      </c>
    </row>
    <row r="1637" spans="1:10">
      <c r="A1637" s="24">
        <v>4</v>
      </c>
      <c r="B1637" s="25" t="s">
        <v>27</v>
      </c>
      <c r="C1637" s="35"/>
      <c r="D1637" s="27">
        <v>115781</v>
      </c>
      <c r="E1637" s="28">
        <f t="shared" si="350"/>
        <v>0</v>
      </c>
      <c r="F1637" s="157">
        <v>0</v>
      </c>
      <c r="G1637" s="30">
        <f t="shared" si="351"/>
        <v>0</v>
      </c>
      <c r="H1637" s="31">
        <f t="shared" si="352"/>
        <v>107204.62962962962</v>
      </c>
      <c r="I1637" s="31"/>
      <c r="J1637" s="59">
        <f t="shared" si="349"/>
        <v>0</v>
      </c>
    </row>
    <row r="1638" spans="1:10">
      <c r="A1638" s="168">
        <v>5</v>
      </c>
      <c r="B1638" s="25" t="s">
        <v>28</v>
      </c>
      <c r="C1638" s="37">
        <v>30</v>
      </c>
      <c r="D1638" s="27">
        <v>119943</v>
      </c>
      <c r="E1638" s="156">
        <f t="shared" si="350"/>
        <v>3598290</v>
      </c>
      <c r="F1638" s="157">
        <v>0</v>
      </c>
      <c r="G1638" s="30">
        <f t="shared" si="351"/>
        <v>3598290</v>
      </c>
      <c r="H1638" s="31">
        <f t="shared" si="352"/>
        <v>111058.33333333333</v>
      </c>
      <c r="I1638" s="170"/>
      <c r="J1638" s="59">
        <f t="shared" si="349"/>
        <v>3331750</v>
      </c>
    </row>
    <row r="1639" spans="1:10">
      <c r="A1639" s="24">
        <v>6</v>
      </c>
      <c r="B1639" s="25" t="s">
        <v>29</v>
      </c>
      <c r="C1639" s="26"/>
      <c r="D1639" s="27">
        <v>94810</v>
      </c>
      <c r="E1639" s="28"/>
      <c r="F1639" s="29">
        <v>0</v>
      </c>
      <c r="G1639" s="30">
        <f t="shared" si="351"/>
        <v>0</v>
      </c>
      <c r="H1639" s="31">
        <f t="shared" si="352"/>
        <v>87787.037037037036</v>
      </c>
      <c r="I1639" s="31"/>
      <c r="J1639" s="59"/>
    </row>
    <row r="1640" spans="1:10">
      <c r="A1640" s="24">
        <v>7</v>
      </c>
      <c r="B1640" s="25" t="s">
        <v>30</v>
      </c>
      <c r="C1640" s="34"/>
      <c r="D1640" s="27">
        <v>141396</v>
      </c>
      <c r="E1640" s="28">
        <f t="shared" ref="E1640:E1651" si="353">D1640*C1640</f>
        <v>0</v>
      </c>
      <c r="F1640" s="29">
        <v>0</v>
      </c>
      <c r="G1640" s="30">
        <f t="shared" si="351"/>
        <v>0</v>
      </c>
      <c r="H1640" s="31">
        <f t="shared" si="352"/>
        <v>130922.22222222222</v>
      </c>
      <c r="I1640" s="31"/>
      <c r="J1640" s="59">
        <f t="shared" ref="J1640:J1651" si="354">H1640*C1640</f>
        <v>0</v>
      </c>
    </row>
    <row r="1641" spans="1:10">
      <c r="A1641" s="24">
        <v>8</v>
      </c>
      <c r="B1641" s="25" t="s">
        <v>31</v>
      </c>
      <c r="C1641" s="26"/>
      <c r="D1641" s="27">
        <v>232931</v>
      </c>
      <c r="E1641" s="28">
        <f t="shared" si="353"/>
        <v>0</v>
      </c>
      <c r="F1641" s="29">
        <v>0</v>
      </c>
      <c r="G1641" s="30">
        <f t="shared" si="351"/>
        <v>0</v>
      </c>
      <c r="H1641" s="31">
        <f t="shared" si="352"/>
        <v>215676.85185185182</v>
      </c>
      <c r="I1641" s="31"/>
      <c r="J1641" s="59">
        <f t="shared" si="354"/>
        <v>0</v>
      </c>
    </row>
    <row r="1642" spans="1:10">
      <c r="A1642" s="24">
        <v>9</v>
      </c>
      <c r="B1642" s="36" t="s">
        <v>32</v>
      </c>
      <c r="C1642" s="26"/>
      <c r="D1642" s="27">
        <v>101534</v>
      </c>
      <c r="E1642" s="28">
        <f t="shared" si="353"/>
        <v>0</v>
      </c>
      <c r="F1642" s="29">
        <v>0</v>
      </c>
      <c r="G1642" s="30">
        <f t="shared" si="351"/>
        <v>0</v>
      </c>
      <c r="H1642" s="31">
        <f t="shared" si="352"/>
        <v>94012.962962962964</v>
      </c>
      <c r="I1642" s="31"/>
      <c r="J1642" s="59">
        <f t="shared" si="354"/>
        <v>0</v>
      </c>
    </row>
    <row r="1643" spans="1:10">
      <c r="A1643" s="24">
        <v>10</v>
      </c>
      <c r="B1643" s="36" t="s">
        <v>33</v>
      </c>
      <c r="C1643" s="37"/>
      <c r="D1643" s="33">
        <v>110148</v>
      </c>
      <c r="E1643" s="28">
        <f t="shared" si="353"/>
        <v>0</v>
      </c>
      <c r="F1643" s="29">
        <v>0</v>
      </c>
      <c r="G1643" s="30">
        <f t="shared" si="351"/>
        <v>0</v>
      </c>
      <c r="H1643" s="31">
        <f t="shared" si="352"/>
        <v>101988.88888888888</v>
      </c>
      <c r="I1643" s="31"/>
      <c r="J1643" s="59">
        <f t="shared" si="354"/>
        <v>0</v>
      </c>
    </row>
    <row r="1644" spans="1:10">
      <c r="A1644" s="168">
        <v>11</v>
      </c>
      <c r="B1644" s="25" t="s">
        <v>34</v>
      </c>
      <c r="C1644" s="37"/>
      <c r="D1644" s="27">
        <v>54198</v>
      </c>
      <c r="E1644" s="156">
        <f t="shared" si="353"/>
        <v>0</v>
      </c>
      <c r="F1644" s="124">
        <v>0</v>
      </c>
      <c r="G1644" s="30">
        <f t="shared" si="351"/>
        <v>0</v>
      </c>
      <c r="H1644" s="31">
        <f t="shared" si="352"/>
        <v>50183.333333333328</v>
      </c>
      <c r="I1644" s="170"/>
      <c r="J1644" s="59">
        <f t="shared" si="354"/>
        <v>0</v>
      </c>
    </row>
    <row r="1645" spans="1:10">
      <c r="A1645" s="24">
        <v>12</v>
      </c>
      <c r="B1645" s="25" t="s">
        <v>35</v>
      </c>
      <c r="C1645" s="37"/>
      <c r="D1645" s="27">
        <v>49680</v>
      </c>
      <c r="E1645" s="28">
        <f t="shared" si="353"/>
        <v>0</v>
      </c>
      <c r="F1645" s="124">
        <v>0</v>
      </c>
      <c r="G1645" s="30"/>
      <c r="H1645" s="31">
        <f t="shared" si="352"/>
        <v>46000</v>
      </c>
      <c r="I1645" s="128"/>
      <c r="J1645" s="59">
        <f t="shared" si="354"/>
        <v>0</v>
      </c>
    </row>
    <row r="1646" spans="1:10">
      <c r="A1646" s="24">
        <v>13</v>
      </c>
      <c r="B1646" s="25" t="s">
        <v>36</v>
      </c>
      <c r="C1646" s="37"/>
      <c r="D1646" s="38">
        <v>64152</v>
      </c>
      <c r="E1646" s="28">
        <f t="shared" si="353"/>
        <v>0</v>
      </c>
      <c r="F1646" s="29">
        <v>0</v>
      </c>
      <c r="G1646" s="30">
        <f t="shared" ref="G1646:G1651" si="355">E1646-E1646*F1646</f>
        <v>0</v>
      </c>
      <c r="H1646" s="31">
        <f t="shared" si="352"/>
        <v>59399.999999999993</v>
      </c>
      <c r="I1646" s="31"/>
      <c r="J1646" s="59">
        <f t="shared" si="354"/>
        <v>0</v>
      </c>
    </row>
    <row r="1647" spans="1:10">
      <c r="A1647" s="24">
        <v>14</v>
      </c>
      <c r="B1647" s="25" t="s">
        <v>37</v>
      </c>
      <c r="C1647" s="37"/>
      <c r="D1647" s="38">
        <v>65934</v>
      </c>
      <c r="E1647" s="28">
        <f t="shared" si="353"/>
        <v>0</v>
      </c>
      <c r="F1647" s="29">
        <v>0</v>
      </c>
      <c r="G1647" s="30">
        <f t="shared" si="355"/>
        <v>0</v>
      </c>
      <c r="H1647" s="31">
        <f t="shared" si="352"/>
        <v>61049.999999999993</v>
      </c>
      <c r="I1647" s="31"/>
      <c r="J1647" s="59">
        <f t="shared" si="354"/>
        <v>0</v>
      </c>
    </row>
    <row r="1648" spans="1:10">
      <c r="A1648" s="24">
        <v>15</v>
      </c>
      <c r="B1648" s="25" t="s">
        <v>38</v>
      </c>
      <c r="C1648" s="37"/>
      <c r="D1648" s="38">
        <v>76626</v>
      </c>
      <c r="E1648" s="28">
        <f t="shared" si="353"/>
        <v>0</v>
      </c>
      <c r="F1648" s="29">
        <v>0</v>
      </c>
      <c r="G1648" s="30">
        <f t="shared" si="355"/>
        <v>0</v>
      </c>
      <c r="H1648" s="31">
        <f t="shared" si="352"/>
        <v>70950</v>
      </c>
      <c r="I1648" s="31"/>
      <c r="J1648" s="59">
        <f t="shared" si="354"/>
        <v>0</v>
      </c>
    </row>
    <row r="1649" spans="1:10">
      <c r="A1649" s="24">
        <v>16</v>
      </c>
      <c r="B1649" s="25" t="s">
        <v>39</v>
      </c>
      <c r="C1649" s="37"/>
      <c r="D1649" s="38">
        <v>80190</v>
      </c>
      <c r="E1649" s="28">
        <f t="shared" si="353"/>
        <v>0</v>
      </c>
      <c r="F1649" s="29">
        <v>0</v>
      </c>
      <c r="G1649" s="30">
        <f t="shared" si="355"/>
        <v>0</v>
      </c>
      <c r="H1649" s="31">
        <f t="shared" si="352"/>
        <v>74250</v>
      </c>
      <c r="I1649" s="31"/>
      <c r="J1649" s="59">
        <f t="shared" si="354"/>
        <v>0</v>
      </c>
    </row>
    <row r="1650" spans="1:10">
      <c r="A1650" s="24">
        <v>17</v>
      </c>
      <c r="B1650" s="25" t="s">
        <v>40</v>
      </c>
      <c r="C1650" s="37"/>
      <c r="D1650" s="38">
        <v>113832</v>
      </c>
      <c r="E1650" s="28">
        <f t="shared" si="353"/>
        <v>0</v>
      </c>
      <c r="F1650" s="29">
        <v>0</v>
      </c>
      <c r="G1650" s="30">
        <f t="shared" si="355"/>
        <v>0</v>
      </c>
      <c r="H1650" s="31">
        <f t="shared" si="352"/>
        <v>105400</v>
      </c>
      <c r="I1650" s="31"/>
      <c r="J1650" s="59">
        <f t="shared" si="354"/>
        <v>0</v>
      </c>
    </row>
    <row r="1651" spans="1:10">
      <c r="A1651" s="24">
        <v>18</v>
      </c>
      <c r="B1651" s="25" t="s">
        <v>41</v>
      </c>
      <c r="C1651" s="37"/>
      <c r="D1651" s="39">
        <v>98010</v>
      </c>
      <c r="E1651" s="28">
        <f t="shared" si="353"/>
        <v>0</v>
      </c>
      <c r="F1651" s="29">
        <v>0</v>
      </c>
      <c r="G1651" s="30">
        <f t="shared" si="355"/>
        <v>0</v>
      </c>
      <c r="H1651" s="31">
        <f t="shared" si="352"/>
        <v>90750</v>
      </c>
      <c r="I1651" s="31"/>
      <c r="J1651" s="59">
        <f t="shared" si="354"/>
        <v>0</v>
      </c>
    </row>
    <row r="1652" spans="1:10" ht="17.25">
      <c r="A1652" s="40"/>
      <c r="B1652" s="41" t="s">
        <v>42</v>
      </c>
      <c r="C1652" s="42">
        <f>SUM(C1634:C1651)</f>
        <v>30</v>
      </c>
      <c r="D1652" s="42"/>
      <c r="E1652" s="43">
        <f>SUM(E1634:E1651)</f>
        <v>3598290</v>
      </c>
      <c r="F1652" s="43"/>
      <c r="G1652" s="44">
        <f>SUM(G1634:G1651)</f>
        <v>3598290</v>
      </c>
      <c r="H1652" s="45"/>
      <c r="I1652" s="45"/>
      <c r="J1652" s="64">
        <f>SUM(J1634:J1651)</f>
        <v>3331750</v>
      </c>
    </row>
    <row r="1653" spans="1:10" ht="31.5">
      <c r="A1653" s="46"/>
      <c r="B1653" s="47"/>
      <c r="C1653" s="48"/>
      <c r="D1653" s="48"/>
      <c r="E1653" s="49"/>
      <c r="F1653" s="49"/>
      <c r="G1653" s="50"/>
      <c r="H1653" s="51"/>
      <c r="I1653" s="51"/>
      <c r="J1653" s="65">
        <f>J1652*0.08</f>
        <v>266540</v>
      </c>
    </row>
    <row r="1654" spans="1:10" ht="18">
      <c r="A1654" s="283" t="s">
        <v>43</v>
      </c>
      <c r="B1654" s="283"/>
      <c r="C1654" s="284" t="s">
        <v>44</v>
      </c>
      <c r="D1654" s="284"/>
      <c r="E1654" s="54"/>
      <c r="F1654" s="54"/>
      <c r="G1654" s="55" t="s">
        <v>45</v>
      </c>
      <c r="H1654" s="56"/>
      <c r="I1654" s="56"/>
      <c r="J1654" s="66">
        <f>SUM(J1652:J1653)</f>
        <v>3598290</v>
      </c>
    </row>
    <row r="1656" spans="1:10">
      <c r="B1656" s="132" t="s">
        <v>625</v>
      </c>
      <c r="C1656" s="132" t="s">
        <v>626</v>
      </c>
      <c r="D1656" s="131"/>
      <c r="E1656" s="131"/>
      <c r="F1656" s="132" t="s">
        <v>512</v>
      </c>
      <c r="G1656" s="132" t="s">
        <v>649</v>
      </c>
    </row>
    <row r="1657" spans="1:10">
      <c r="B1657" s="132" t="s">
        <v>627</v>
      </c>
      <c r="C1657" s="132" t="s">
        <v>626</v>
      </c>
      <c r="D1657" s="131"/>
      <c r="E1657" s="131"/>
      <c r="F1657" s="132" t="s">
        <v>512</v>
      </c>
      <c r="G1657" s="132" t="s">
        <v>649</v>
      </c>
    </row>
    <row r="1660" spans="1:10" ht="15.75">
      <c r="A1660" s="279" t="s">
        <v>0</v>
      </c>
      <c r="B1660" s="279"/>
      <c r="C1660" s="279"/>
      <c r="D1660" s="279"/>
      <c r="E1660" s="279"/>
      <c r="F1660" s="279"/>
      <c r="G1660" s="279"/>
      <c r="H1660" s="3"/>
      <c r="I1660" s="3"/>
      <c r="J1660" s="112"/>
    </row>
    <row r="1661" spans="1:10" ht="17.25">
      <c r="A1661" s="279" t="s">
        <v>1</v>
      </c>
      <c r="B1661" s="279"/>
      <c r="C1661" s="279"/>
      <c r="D1661" s="279"/>
      <c r="E1661" s="279"/>
      <c r="F1661" s="279"/>
      <c r="G1661" s="279"/>
      <c r="H1661" s="3"/>
      <c r="I1661" s="3"/>
      <c r="J1661" s="58"/>
    </row>
    <row r="1662" spans="1:10" ht="15.75">
      <c r="A1662" s="279" t="s">
        <v>2</v>
      </c>
      <c r="B1662" s="279"/>
      <c r="C1662" s="279"/>
      <c r="D1662" s="279"/>
      <c r="E1662" s="279"/>
      <c r="F1662" s="279"/>
      <c r="G1662" s="279"/>
      <c r="H1662" s="3"/>
      <c r="I1662" s="3"/>
      <c r="J1662" s="59"/>
    </row>
    <row r="1663" spans="1:10" ht="15.75">
      <c r="A1663" s="279" t="s">
        <v>4</v>
      </c>
      <c r="B1663" s="279"/>
      <c r="C1663" s="279"/>
      <c r="D1663" s="279"/>
      <c r="E1663" s="279"/>
      <c r="F1663" s="279"/>
      <c r="G1663" s="279"/>
      <c r="H1663" s="3"/>
      <c r="I1663" s="3"/>
      <c r="J1663" s="59"/>
    </row>
    <row r="1664" spans="1:10" ht="15.75">
      <c r="A1664" s="280" t="s">
        <v>6</v>
      </c>
      <c r="B1664" s="280"/>
      <c r="C1664" s="280"/>
      <c r="D1664" s="280"/>
      <c r="E1664" s="280"/>
      <c r="F1664" s="280"/>
      <c r="G1664" s="280"/>
      <c r="H1664" s="3"/>
      <c r="I1664" s="3"/>
      <c r="J1664" s="59"/>
    </row>
    <row r="1665" spans="1:10" ht="27.75">
      <c r="A1665" s="9"/>
      <c r="B1665" s="9"/>
      <c r="C1665" s="281" t="s">
        <v>486</v>
      </c>
      <c r="D1665" s="281"/>
      <c r="E1665" s="281"/>
      <c r="F1665" s="281"/>
      <c r="G1665" s="281"/>
      <c r="H1665" s="3"/>
      <c r="I1665" s="3"/>
      <c r="J1665" s="59"/>
    </row>
    <row r="1666" spans="1:10" ht="15.75">
      <c r="A1666" s="11" t="s">
        <v>358</v>
      </c>
      <c r="B1666" s="12"/>
      <c r="C1666" s="13"/>
      <c r="D1666" s="286"/>
      <c r="E1666" s="286"/>
      <c r="F1666" s="286"/>
      <c r="G1666" s="286"/>
      <c r="H1666" s="15"/>
      <c r="I1666" s="15"/>
      <c r="J1666" s="59"/>
    </row>
    <row r="1667" spans="1:10" ht="15.75">
      <c r="A1667" s="11" t="s">
        <v>623</v>
      </c>
      <c r="B1667" s="11"/>
      <c r="C1667" s="11"/>
      <c r="D1667" s="11"/>
      <c r="E1667" s="16"/>
      <c r="F1667" s="11"/>
      <c r="G1667" s="16"/>
      <c r="H1667" s="20" t="s">
        <v>161</v>
      </c>
      <c r="I1667" s="20"/>
      <c r="J1667" s="62"/>
    </row>
    <row r="1668" spans="1:10" ht="15.75">
      <c r="A1668" s="11" t="s">
        <v>11</v>
      </c>
      <c r="B1668" s="289" t="s">
        <v>634</v>
      </c>
      <c r="C1668" s="289"/>
      <c r="D1668" s="289"/>
      <c r="E1668" s="289"/>
      <c r="F1668" s="18"/>
      <c r="G1668" s="19" t="s">
        <v>13</v>
      </c>
      <c r="H1668" s="3"/>
      <c r="I1668" s="3"/>
      <c r="J1668" s="59"/>
    </row>
    <row r="1669" spans="1:10" ht="15.75">
      <c r="A1669" s="21" t="s">
        <v>14</v>
      </c>
      <c r="B1669" s="21" t="s">
        <v>16</v>
      </c>
      <c r="C1669" s="21" t="s">
        <v>17</v>
      </c>
      <c r="D1669" s="22" t="s">
        <v>18</v>
      </c>
      <c r="E1669" s="23" t="s">
        <v>19</v>
      </c>
      <c r="F1669" s="23" t="s">
        <v>20</v>
      </c>
      <c r="G1669" s="21" t="s">
        <v>21</v>
      </c>
      <c r="H1669" s="3"/>
      <c r="I1669" s="3"/>
      <c r="J1669" s="59"/>
    </row>
    <row r="1670" spans="1:10">
      <c r="A1670" s="24">
        <v>1</v>
      </c>
      <c r="B1670" s="25" t="s">
        <v>23</v>
      </c>
      <c r="C1670" s="26"/>
      <c r="D1670" s="27">
        <v>79305</v>
      </c>
      <c r="E1670" s="28">
        <f>D1670*C1670</f>
        <v>0</v>
      </c>
      <c r="F1670" s="29">
        <v>0</v>
      </c>
      <c r="G1670" s="30">
        <f>E1670-E1670*F1670</f>
        <v>0</v>
      </c>
      <c r="H1670" s="31">
        <f>D1670/1.08</f>
        <v>73430.555555555547</v>
      </c>
      <c r="I1670" s="31"/>
      <c r="J1670" s="59">
        <f t="shared" ref="J1670:J1674" si="356">H1670*C1670</f>
        <v>0</v>
      </c>
    </row>
    <row r="1671" spans="1:10">
      <c r="A1671" s="24">
        <v>2</v>
      </c>
      <c r="B1671" s="25" t="s">
        <v>25</v>
      </c>
      <c r="C1671" s="32"/>
      <c r="D1671" s="33">
        <v>128591</v>
      </c>
      <c r="E1671" s="28">
        <f t="shared" ref="E1671:E1674" si="357">D1671*C1671</f>
        <v>0</v>
      </c>
      <c r="F1671" s="29">
        <v>0</v>
      </c>
      <c r="G1671" s="30">
        <f t="shared" ref="G1671:G1680" si="358">E1671-E1671*F1671</f>
        <v>0</v>
      </c>
      <c r="H1671" s="31">
        <f t="shared" ref="H1671:H1687" si="359">D1671/1.08</f>
        <v>119065.74074074073</v>
      </c>
      <c r="I1671" s="31"/>
      <c r="J1671" s="59">
        <f t="shared" si="356"/>
        <v>0</v>
      </c>
    </row>
    <row r="1672" spans="1:10">
      <c r="A1672" s="24">
        <v>3</v>
      </c>
      <c r="B1672" s="25" t="s">
        <v>26</v>
      </c>
      <c r="C1672" s="34"/>
      <c r="D1672" s="27">
        <v>60043</v>
      </c>
      <c r="E1672" s="28">
        <f t="shared" si="357"/>
        <v>0</v>
      </c>
      <c r="F1672" s="157">
        <v>0</v>
      </c>
      <c r="G1672" s="30">
        <f t="shared" si="358"/>
        <v>0</v>
      </c>
      <c r="H1672" s="31">
        <f t="shared" si="359"/>
        <v>55595.370370370365</v>
      </c>
      <c r="I1672" s="128"/>
      <c r="J1672" s="59">
        <f t="shared" si="356"/>
        <v>0</v>
      </c>
    </row>
    <row r="1673" spans="1:10">
      <c r="A1673" s="24">
        <v>4</v>
      </c>
      <c r="B1673" s="25" t="s">
        <v>27</v>
      </c>
      <c r="C1673" s="35"/>
      <c r="D1673" s="27">
        <v>115781</v>
      </c>
      <c r="E1673" s="28">
        <f t="shared" si="357"/>
        <v>0</v>
      </c>
      <c r="F1673" s="157">
        <v>0</v>
      </c>
      <c r="G1673" s="30">
        <f t="shared" si="358"/>
        <v>0</v>
      </c>
      <c r="H1673" s="31">
        <f t="shared" si="359"/>
        <v>107204.62962962962</v>
      </c>
      <c r="I1673" s="31"/>
      <c r="J1673" s="59">
        <f t="shared" si="356"/>
        <v>0</v>
      </c>
    </row>
    <row r="1674" spans="1:10">
      <c r="A1674" s="168">
        <v>5</v>
      </c>
      <c r="B1674" s="25" t="s">
        <v>28</v>
      </c>
      <c r="C1674" s="37"/>
      <c r="D1674" s="27">
        <v>119943</v>
      </c>
      <c r="E1674" s="156">
        <f t="shared" si="357"/>
        <v>0</v>
      </c>
      <c r="F1674" s="157">
        <v>0</v>
      </c>
      <c r="G1674" s="30">
        <f t="shared" si="358"/>
        <v>0</v>
      </c>
      <c r="H1674" s="31">
        <f t="shared" si="359"/>
        <v>111058.33333333333</v>
      </c>
      <c r="I1674" s="170"/>
      <c r="J1674" s="59">
        <f t="shared" si="356"/>
        <v>0</v>
      </c>
    </row>
    <row r="1675" spans="1:10">
      <c r="A1675" s="24">
        <v>6</v>
      </c>
      <c r="B1675" s="25" t="s">
        <v>29</v>
      </c>
      <c r="C1675" s="26"/>
      <c r="D1675" s="27">
        <v>94810</v>
      </c>
      <c r="E1675" s="28"/>
      <c r="F1675" s="29">
        <v>0</v>
      </c>
      <c r="G1675" s="30">
        <f t="shared" si="358"/>
        <v>0</v>
      </c>
      <c r="H1675" s="31">
        <f t="shared" si="359"/>
        <v>87787.037037037036</v>
      </c>
      <c r="I1675" s="31"/>
      <c r="J1675" s="59"/>
    </row>
    <row r="1676" spans="1:10">
      <c r="A1676" s="24">
        <v>7</v>
      </c>
      <c r="B1676" s="25" t="s">
        <v>30</v>
      </c>
      <c r="C1676" s="34">
        <v>10</v>
      </c>
      <c r="D1676" s="27">
        <v>141396</v>
      </c>
      <c r="E1676" s="28">
        <f t="shared" ref="E1676:E1687" si="360">D1676*C1676</f>
        <v>1413960</v>
      </c>
      <c r="F1676" s="29">
        <v>0</v>
      </c>
      <c r="G1676" s="30">
        <f t="shared" si="358"/>
        <v>1413960</v>
      </c>
      <c r="H1676" s="31">
        <f t="shared" si="359"/>
        <v>130922.22222222222</v>
      </c>
      <c r="I1676" s="31"/>
      <c r="J1676" s="59">
        <f t="shared" ref="J1676:J1687" si="361">H1676*C1676</f>
        <v>1309222.2222222222</v>
      </c>
    </row>
    <row r="1677" spans="1:10">
      <c r="A1677" s="24">
        <v>8</v>
      </c>
      <c r="B1677" s="25" t="s">
        <v>31</v>
      </c>
      <c r="C1677" s="26"/>
      <c r="D1677" s="27">
        <v>232931</v>
      </c>
      <c r="E1677" s="28">
        <f t="shared" si="360"/>
        <v>0</v>
      </c>
      <c r="F1677" s="29">
        <v>0</v>
      </c>
      <c r="G1677" s="30">
        <f t="shared" si="358"/>
        <v>0</v>
      </c>
      <c r="H1677" s="31">
        <f t="shared" si="359"/>
        <v>215676.85185185182</v>
      </c>
      <c r="I1677" s="31"/>
      <c r="J1677" s="59">
        <f t="shared" si="361"/>
        <v>0</v>
      </c>
    </row>
    <row r="1678" spans="1:10">
      <c r="A1678" s="24">
        <v>9</v>
      </c>
      <c r="B1678" s="36" t="s">
        <v>32</v>
      </c>
      <c r="C1678" s="26"/>
      <c r="D1678" s="27">
        <v>101534</v>
      </c>
      <c r="E1678" s="28">
        <f t="shared" si="360"/>
        <v>0</v>
      </c>
      <c r="F1678" s="29">
        <v>0</v>
      </c>
      <c r="G1678" s="30">
        <f t="shared" si="358"/>
        <v>0</v>
      </c>
      <c r="H1678" s="31">
        <f t="shared" si="359"/>
        <v>94012.962962962964</v>
      </c>
      <c r="I1678" s="31"/>
      <c r="J1678" s="59">
        <f t="shared" si="361"/>
        <v>0</v>
      </c>
    </row>
    <row r="1679" spans="1:10">
      <c r="A1679" s="24">
        <v>10</v>
      </c>
      <c r="B1679" s="36" t="s">
        <v>33</v>
      </c>
      <c r="C1679" s="37"/>
      <c r="D1679" s="33">
        <v>110148</v>
      </c>
      <c r="E1679" s="28">
        <f t="shared" si="360"/>
        <v>0</v>
      </c>
      <c r="F1679" s="29">
        <v>0</v>
      </c>
      <c r="G1679" s="30">
        <f t="shared" si="358"/>
        <v>0</v>
      </c>
      <c r="H1679" s="31">
        <f t="shared" si="359"/>
        <v>101988.88888888888</v>
      </c>
      <c r="I1679" s="31"/>
      <c r="J1679" s="59">
        <f t="shared" si="361"/>
        <v>0</v>
      </c>
    </row>
    <row r="1680" spans="1:10">
      <c r="A1680" s="168">
        <v>11</v>
      </c>
      <c r="B1680" s="25" t="s">
        <v>34</v>
      </c>
      <c r="C1680" s="37"/>
      <c r="D1680" s="27">
        <v>54198</v>
      </c>
      <c r="E1680" s="156">
        <f t="shared" si="360"/>
        <v>0</v>
      </c>
      <c r="F1680" s="124">
        <v>0</v>
      </c>
      <c r="G1680" s="30">
        <f t="shared" si="358"/>
        <v>0</v>
      </c>
      <c r="H1680" s="31">
        <f t="shared" si="359"/>
        <v>50183.333333333328</v>
      </c>
      <c r="I1680" s="170"/>
      <c r="J1680" s="59">
        <f t="shared" si="361"/>
        <v>0</v>
      </c>
    </row>
    <row r="1681" spans="1:10">
      <c r="A1681" s="24">
        <v>12</v>
      </c>
      <c r="B1681" s="25" t="s">
        <v>35</v>
      </c>
      <c r="C1681" s="37"/>
      <c r="D1681" s="27">
        <v>49680</v>
      </c>
      <c r="E1681" s="28">
        <f t="shared" si="360"/>
        <v>0</v>
      </c>
      <c r="F1681" s="124">
        <v>0</v>
      </c>
      <c r="G1681" s="30"/>
      <c r="H1681" s="31">
        <f t="shared" si="359"/>
        <v>46000</v>
      </c>
      <c r="I1681" s="128"/>
      <c r="J1681" s="59">
        <f t="shared" si="361"/>
        <v>0</v>
      </c>
    </row>
    <row r="1682" spans="1:10">
      <c r="A1682" s="24">
        <v>13</v>
      </c>
      <c r="B1682" s="25" t="s">
        <v>36</v>
      </c>
      <c r="C1682" s="37"/>
      <c r="D1682" s="38">
        <v>64152</v>
      </c>
      <c r="E1682" s="28">
        <f t="shared" si="360"/>
        <v>0</v>
      </c>
      <c r="F1682" s="29">
        <v>0</v>
      </c>
      <c r="G1682" s="30">
        <f t="shared" ref="G1682:G1687" si="362">E1682-E1682*F1682</f>
        <v>0</v>
      </c>
      <c r="H1682" s="31">
        <f t="shared" si="359"/>
        <v>59399.999999999993</v>
      </c>
      <c r="I1682" s="31"/>
      <c r="J1682" s="59">
        <f t="shared" si="361"/>
        <v>0</v>
      </c>
    </row>
    <row r="1683" spans="1:10">
      <c r="A1683" s="24">
        <v>14</v>
      </c>
      <c r="B1683" s="25" t="s">
        <v>37</v>
      </c>
      <c r="C1683" s="37"/>
      <c r="D1683" s="38">
        <v>65934</v>
      </c>
      <c r="E1683" s="28">
        <f t="shared" si="360"/>
        <v>0</v>
      </c>
      <c r="F1683" s="29">
        <v>0</v>
      </c>
      <c r="G1683" s="30">
        <f t="shared" si="362"/>
        <v>0</v>
      </c>
      <c r="H1683" s="31">
        <f t="shared" si="359"/>
        <v>61049.999999999993</v>
      </c>
      <c r="I1683" s="31"/>
      <c r="J1683" s="59">
        <f t="shared" si="361"/>
        <v>0</v>
      </c>
    </row>
    <row r="1684" spans="1:10">
      <c r="A1684" s="24">
        <v>15</v>
      </c>
      <c r="B1684" s="25" t="s">
        <v>38</v>
      </c>
      <c r="C1684" s="37"/>
      <c r="D1684" s="38">
        <v>76626</v>
      </c>
      <c r="E1684" s="28">
        <f t="shared" si="360"/>
        <v>0</v>
      </c>
      <c r="F1684" s="29">
        <v>0</v>
      </c>
      <c r="G1684" s="30">
        <f t="shared" si="362"/>
        <v>0</v>
      </c>
      <c r="H1684" s="31">
        <f t="shared" si="359"/>
        <v>70950</v>
      </c>
      <c r="I1684" s="31"/>
      <c r="J1684" s="59">
        <f t="shared" si="361"/>
        <v>0</v>
      </c>
    </row>
    <row r="1685" spans="1:10">
      <c r="A1685" s="24">
        <v>16</v>
      </c>
      <c r="B1685" s="25" t="s">
        <v>39</v>
      </c>
      <c r="C1685" s="37"/>
      <c r="D1685" s="38">
        <v>80190</v>
      </c>
      <c r="E1685" s="28">
        <f t="shared" si="360"/>
        <v>0</v>
      </c>
      <c r="F1685" s="29">
        <v>0</v>
      </c>
      <c r="G1685" s="30">
        <f t="shared" si="362"/>
        <v>0</v>
      </c>
      <c r="H1685" s="31">
        <f t="shared" si="359"/>
        <v>74250</v>
      </c>
      <c r="I1685" s="31"/>
      <c r="J1685" s="59">
        <f t="shared" si="361"/>
        <v>0</v>
      </c>
    </row>
    <row r="1686" spans="1:10">
      <c r="A1686" s="24">
        <v>17</v>
      </c>
      <c r="B1686" s="25" t="s">
        <v>40</v>
      </c>
      <c r="C1686" s="37"/>
      <c r="D1686" s="38">
        <v>113832</v>
      </c>
      <c r="E1686" s="28">
        <f t="shared" si="360"/>
        <v>0</v>
      </c>
      <c r="F1686" s="29">
        <v>0</v>
      </c>
      <c r="G1686" s="30">
        <f t="shared" si="362"/>
        <v>0</v>
      </c>
      <c r="H1686" s="31">
        <f t="shared" si="359"/>
        <v>105400</v>
      </c>
      <c r="I1686" s="31"/>
      <c r="J1686" s="59">
        <f t="shared" si="361"/>
        <v>0</v>
      </c>
    </row>
    <row r="1687" spans="1:10">
      <c r="A1687" s="24">
        <v>18</v>
      </c>
      <c r="B1687" s="25" t="s">
        <v>41</v>
      </c>
      <c r="C1687" s="37"/>
      <c r="D1687" s="39">
        <v>98010</v>
      </c>
      <c r="E1687" s="28">
        <f t="shared" si="360"/>
        <v>0</v>
      </c>
      <c r="F1687" s="29">
        <v>0</v>
      </c>
      <c r="G1687" s="30">
        <f t="shared" si="362"/>
        <v>0</v>
      </c>
      <c r="H1687" s="31">
        <f t="shared" si="359"/>
        <v>90750</v>
      </c>
      <c r="I1687" s="31"/>
      <c r="J1687" s="59">
        <f t="shared" si="361"/>
        <v>0</v>
      </c>
    </row>
    <row r="1688" spans="1:10" ht="17.25">
      <c r="A1688" s="40"/>
      <c r="B1688" s="41" t="s">
        <v>42</v>
      </c>
      <c r="C1688" s="42">
        <f>SUM(C1670:C1687)</f>
        <v>10</v>
      </c>
      <c r="D1688" s="42"/>
      <c r="E1688" s="43">
        <f>SUM(E1670:E1687)</f>
        <v>1413960</v>
      </c>
      <c r="F1688" s="43"/>
      <c r="G1688" s="44">
        <f>SUM(G1670:G1687)</f>
        <v>1413960</v>
      </c>
      <c r="H1688" s="45"/>
      <c r="I1688" s="45"/>
      <c r="J1688" s="64">
        <f>SUM(J1670:J1687)</f>
        <v>1309222.2222222222</v>
      </c>
    </row>
    <row r="1689" spans="1:10" ht="31.5">
      <c r="A1689" s="46"/>
      <c r="B1689" s="47"/>
      <c r="C1689" s="48"/>
      <c r="D1689" s="48"/>
      <c r="E1689" s="49"/>
      <c r="F1689" s="49"/>
      <c r="G1689" s="50"/>
      <c r="H1689" s="51"/>
      <c r="I1689" s="51"/>
      <c r="J1689" s="65">
        <f>J1688*0.08</f>
        <v>104737.77777777778</v>
      </c>
    </row>
    <row r="1690" spans="1:10" ht="18">
      <c r="A1690" s="283" t="s">
        <v>43</v>
      </c>
      <c r="B1690" s="283"/>
      <c r="C1690" s="284" t="s">
        <v>44</v>
      </c>
      <c r="D1690" s="284"/>
      <c r="E1690" s="54"/>
      <c r="F1690" s="54"/>
      <c r="G1690" s="55" t="s">
        <v>45</v>
      </c>
      <c r="H1690" s="56"/>
      <c r="I1690" s="56"/>
      <c r="J1690" s="66">
        <f>SUM(J1688:J1689)</f>
        <v>1413960</v>
      </c>
    </row>
    <row r="1692" spans="1:10">
      <c r="B1692" s="132" t="s">
        <v>625</v>
      </c>
      <c r="C1692" s="132" t="s">
        <v>626</v>
      </c>
      <c r="D1692" s="131"/>
      <c r="E1692" s="131"/>
      <c r="F1692" s="132" t="s">
        <v>512</v>
      </c>
      <c r="G1692" s="132" t="s">
        <v>649</v>
      </c>
    </row>
    <row r="1693" spans="1:10">
      <c r="B1693" s="132" t="s">
        <v>627</v>
      </c>
      <c r="C1693" s="132" t="s">
        <v>626</v>
      </c>
      <c r="D1693" s="131"/>
      <c r="E1693" s="131"/>
      <c r="F1693" s="132" t="s">
        <v>512</v>
      </c>
      <c r="G1693" s="132" t="s">
        <v>649</v>
      </c>
    </row>
    <row r="1696" spans="1:10" ht="15.75">
      <c r="A1696" s="279" t="s">
        <v>0</v>
      </c>
      <c r="B1696" s="279"/>
      <c r="C1696" s="279"/>
      <c r="D1696" s="279"/>
      <c r="E1696" s="279"/>
      <c r="F1696" s="279"/>
      <c r="G1696" s="279"/>
      <c r="H1696" s="3"/>
      <c r="I1696" s="3"/>
      <c r="J1696" s="112"/>
    </row>
    <row r="1697" spans="1:10" ht="17.25">
      <c r="A1697" s="279" t="s">
        <v>1</v>
      </c>
      <c r="B1697" s="279"/>
      <c r="C1697" s="279"/>
      <c r="D1697" s="279"/>
      <c r="E1697" s="279"/>
      <c r="F1697" s="279"/>
      <c r="G1697" s="279"/>
      <c r="H1697" s="3"/>
      <c r="I1697" s="3"/>
      <c r="J1697" s="58"/>
    </row>
    <row r="1698" spans="1:10" ht="15.75">
      <c r="A1698" s="279" t="s">
        <v>2</v>
      </c>
      <c r="B1698" s="279"/>
      <c r="C1698" s="279"/>
      <c r="D1698" s="279"/>
      <c r="E1698" s="279"/>
      <c r="F1698" s="279"/>
      <c r="G1698" s="279"/>
      <c r="H1698" s="3"/>
      <c r="I1698" s="3"/>
      <c r="J1698" s="59"/>
    </row>
    <row r="1699" spans="1:10" ht="15.75">
      <c r="A1699" s="279" t="s">
        <v>4</v>
      </c>
      <c r="B1699" s="279"/>
      <c r="C1699" s="279"/>
      <c r="D1699" s="279"/>
      <c r="E1699" s="279"/>
      <c r="F1699" s="279"/>
      <c r="G1699" s="279"/>
      <c r="H1699" s="3"/>
      <c r="I1699" s="3"/>
      <c r="J1699" s="59"/>
    </row>
    <row r="1700" spans="1:10" ht="15.75">
      <c r="A1700" s="280" t="s">
        <v>6</v>
      </c>
      <c r="B1700" s="280"/>
      <c r="C1700" s="280"/>
      <c r="D1700" s="280"/>
      <c r="E1700" s="280"/>
      <c r="F1700" s="280"/>
      <c r="G1700" s="280"/>
      <c r="H1700" s="3"/>
      <c r="I1700" s="3"/>
      <c r="J1700" s="59"/>
    </row>
    <row r="1701" spans="1:10" ht="27.75">
      <c r="A1701" s="9"/>
      <c r="B1701" s="9"/>
      <c r="C1701" s="281" t="s">
        <v>486</v>
      </c>
      <c r="D1701" s="281"/>
      <c r="E1701" s="281"/>
      <c r="F1701" s="281"/>
      <c r="G1701" s="281"/>
      <c r="H1701" s="3"/>
      <c r="I1701" s="3"/>
      <c r="J1701" s="59"/>
    </row>
    <row r="1702" spans="1:10" ht="15.75">
      <c r="A1702" s="11" t="s">
        <v>358</v>
      </c>
      <c r="B1702" s="12"/>
      <c r="C1702" s="13"/>
      <c r="D1702" s="286"/>
      <c r="E1702" s="286"/>
      <c r="F1702" s="286"/>
      <c r="G1702" s="286"/>
      <c r="H1702" s="15"/>
      <c r="I1702" s="15"/>
      <c r="J1702" s="59"/>
    </row>
    <row r="1703" spans="1:10" ht="15.75">
      <c r="A1703" s="11" t="s">
        <v>623</v>
      </c>
      <c r="B1703" s="11"/>
      <c r="C1703" s="11"/>
      <c r="D1703" s="11"/>
      <c r="E1703" s="16"/>
      <c r="F1703" s="11"/>
      <c r="G1703" s="16"/>
      <c r="H1703" s="20" t="s">
        <v>161</v>
      </c>
      <c r="I1703" s="20"/>
      <c r="J1703" s="62"/>
    </row>
    <row r="1704" spans="1:10" ht="15.75">
      <c r="A1704" s="11" t="s">
        <v>11</v>
      </c>
      <c r="B1704" s="289" t="s">
        <v>593</v>
      </c>
      <c r="C1704" s="289"/>
      <c r="D1704" s="289"/>
      <c r="E1704" s="289"/>
      <c r="F1704" s="18"/>
      <c r="G1704" s="19" t="s">
        <v>13</v>
      </c>
      <c r="H1704" s="3"/>
      <c r="I1704" s="3"/>
      <c r="J1704" s="59"/>
    </row>
    <row r="1705" spans="1:10" ht="15.75">
      <c r="A1705" s="21" t="s">
        <v>14</v>
      </c>
      <c r="B1705" s="21" t="s">
        <v>16</v>
      </c>
      <c r="C1705" s="21" t="s">
        <v>17</v>
      </c>
      <c r="D1705" s="22" t="s">
        <v>18</v>
      </c>
      <c r="E1705" s="23" t="s">
        <v>19</v>
      </c>
      <c r="F1705" s="23" t="s">
        <v>20</v>
      </c>
      <c r="G1705" s="21" t="s">
        <v>21</v>
      </c>
      <c r="H1705" s="3"/>
      <c r="I1705" s="3"/>
      <c r="J1705" s="59"/>
    </row>
    <row r="1706" spans="1:10">
      <c r="A1706" s="24">
        <v>1</v>
      </c>
      <c r="B1706" s="25" t="s">
        <v>23</v>
      </c>
      <c r="C1706" s="26">
        <v>20</v>
      </c>
      <c r="D1706" s="27">
        <v>79305</v>
      </c>
      <c r="E1706" s="28">
        <f>D1706*C1706</f>
        <v>1586100</v>
      </c>
      <c r="F1706" s="29">
        <v>0</v>
      </c>
      <c r="G1706" s="30">
        <f>E1706-E1706*F1706</f>
        <v>1586100</v>
      </c>
      <c r="H1706" s="31">
        <f>D1706/1.08</f>
        <v>73430.555555555547</v>
      </c>
      <c r="I1706" s="31"/>
      <c r="J1706" s="59">
        <f t="shared" ref="J1706:J1710" si="363">H1706*C1706</f>
        <v>1468611.111111111</v>
      </c>
    </row>
    <row r="1707" spans="1:10">
      <c r="A1707" s="24">
        <v>2</v>
      </c>
      <c r="B1707" s="25" t="s">
        <v>25</v>
      </c>
      <c r="C1707" s="32"/>
      <c r="D1707" s="33">
        <v>128591</v>
      </c>
      <c r="E1707" s="28">
        <f t="shared" ref="E1707:E1710" si="364">D1707*C1707</f>
        <v>0</v>
      </c>
      <c r="F1707" s="29">
        <v>0</v>
      </c>
      <c r="G1707" s="30">
        <f t="shared" ref="G1707:G1716" si="365">E1707-E1707*F1707</f>
        <v>0</v>
      </c>
      <c r="H1707" s="31">
        <f t="shared" ref="H1707:H1723" si="366">D1707/1.08</f>
        <v>119065.74074074073</v>
      </c>
      <c r="I1707" s="31"/>
      <c r="J1707" s="59">
        <f t="shared" si="363"/>
        <v>0</v>
      </c>
    </row>
    <row r="1708" spans="1:10">
      <c r="A1708" s="24">
        <v>3</v>
      </c>
      <c r="B1708" s="25" t="s">
        <v>26</v>
      </c>
      <c r="C1708" s="34"/>
      <c r="D1708" s="27">
        <v>60043</v>
      </c>
      <c r="E1708" s="28">
        <f t="shared" si="364"/>
        <v>0</v>
      </c>
      <c r="F1708" s="157">
        <v>0</v>
      </c>
      <c r="G1708" s="30">
        <f t="shared" si="365"/>
        <v>0</v>
      </c>
      <c r="H1708" s="31">
        <f t="shared" si="366"/>
        <v>55595.370370370365</v>
      </c>
      <c r="I1708" s="128"/>
      <c r="J1708" s="59">
        <f t="shared" si="363"/>
        <v>0</v>
      </c>
    </row>
    <row r="1709" spans="1:10">
      <c r="A1709" s="24">
        <v>4</v>
      </c>
      <c r="B1709" s="25" t="s">
        <v>27</v>
      </c>
      <c r="C1709" s="35"/>
      <c r="D1709" s="27">
        <v>115781</v>
      </c>
      <c r="E1709" s="28">
        <f t="shared" si="364"/>
        <v>0</v>
      </c>
      <c r="F1709" s="157">
        <v>0</v>
      </c>
      <c r="G1709" s="30">
        <f t="shared" si="365"/>
        <v>0</v>
      </c>
      <c r="H1709" s="31">
        <f t="shared" si="366"/>
        <v>107204.62962962962</v>
      </c>
      <c r="I1709" s="31"/>
      <c r="J1709" s="59">
        <f t="shared" si="363"/>
        <v>0</v>
      </c>
    </row>
    <row r="1710" spans="1:10">
      <c r="A1710" s="168">
        <v>5</v>
      </c>
      <c r="B1710" s="25" t="s">
        <v>28</v>
      </c>
      <c r="C1710" s="37"/>
      <c r="D1710" s="27">
        <v>119943</v>
      </c>
      <c r="E1710" s="156">
        <f t="shared" si="364"/>
        <v>0</v>
      </c>
      <c r="F1710" s="157">
        <v>0</v>
      </c>
      <c r="G1710" s="30">
        <f t="shared" si="365"/>
        <v>0</v>
      </c>
      <c r="H1710" s="31">
        <f t="shared" si="366"/>
        <v>111058.33333333333</v>
      </c>
      <c r="I1710" s="170"/>
      <c r="J1710" s="59">
        <f t="shared" si="363"/>
        <v>0</v>
      </c>
    </row>
    <row r="1711" spans="1:10">
      <c r="A1711" s="24">
        <v>6</v>
      </c>
      <c r="B1711" s="25" t="s">
        <v>29</v>
      </c>
      <c r="C1711" s="26"/>
      <c r="D1711" s="27">
        <v>94810</v>
      </c>
      <c r="E1711" s="28"/>
      <c r="F1711" s="29">
        <v>0</v>
      </c>
      <c r="G1711" s="30">
        <f t="shared" si="365"/>
        <v>0</v>
      </c>
      <c r="H1711" s="31">
        <f t="shared" si="366"/>
        <v>87787.037037037036</v>
      </c>
      <c r="I1711" s="31"/>
      <c r="J1711" s="59"/>
    </row>
    <row r="1712" spans="1:10">
      <c r="A1712" s="24">
        <v>7</v>
      </c>
      <c r="B1712" s="25" t="s">
        <v>30</v>
      </c>
      <c r="C1712" s="34"/>
      <c r="D1712" s="27">
        <v>141396</v>
      </c>
      <c r="E1712" s="28">
        <f t="shared" ref="E1712:E1723" si="367">D1712*C1712</f>
        <v>0</v>
      </c>
      <c r="F1712" s="29">
        <v>0</v>
      </c>
      <c r="G1712" s="30">
        <f t="shared" si="365"/>
        <v>0</v>
      </c>
      <c r="H1712" s="31">
        <f t="shared" si="366"/>
        <v>130922.22222222222</v>
      </c>
      <c r="I1712" s="31"/>
      <c r="J1712" s="59">
        <f t="shared" ref="J1712:J1723" si="368">H1712*C1712</f>
        <v>0</v>
      </c>
    </row>
    <row r="1713" spans="1:10">
      <c r="A1713" s="24">
        <v>8</v>
      </c>
      <c r="B1713" s="25" t="s">
        <v>31</v>
      </c>
      <c r="C1713" s="26"/>
      <c r="D1713" s="27">
        <v>232931</v>
      </c>
      <c r="E1713" s="28">
        <f t="shared" si="367"/>
        <v>0</v>
      </c>
      <c r="F1713" s="29">
        <v>0</v>
      </c>
      <c r="G1713" s="30">
        <f t="shared" si="365"/>
        <v>0</v>
      </c>
      <c r="H1713" s="31">
        <f t="shared" si="366"/>
        <v>215676.85185185182</v>
      </c>
      <c r="I1713" s="31"/>
      <c r="J1713" s="59">
        <f t="shared" si="368"/>
        <v>0</v>
      </c>
    </row>
    <row r="1714" spans="1:10">
      <c r="A1714" s="24">
        <v>9</v>
      </c>
      <c r="B1714" s="36" t="s">
        <v>32</v>
      </c>
      <c r="C1714" s="26"/>
      <c r="D1714" s="27">
        <v>101534</v>
      </c>
      <c r="E1714" s="28">
        <f t="shared" si="367"/>
        <v>0</v>
      </c>
      <c r="F1714" s="29">
        <v>0</v>
      </c>
      <c r="G1714" s="30">
        <f t="shared" si="365"/>
        <v>0</v>
      </c>
      <c r="H1714" s="31">
        <f t="shared" si="366"/>
        <v>94012.962962962964</v>
      </c>
      <c r="I1714" s="31"/>
      <c r="J1714" s="59">
        <f t="shared" si="368"/>
        <v>0</v>
      </c>
    </row>
    <row r="1715" spans="1:10">
      <c r="A1715" s="24">
        <v>10</v>
      </c>
      <c r="B1715" s="36" t="s">
        <v>33</v>
      </c>
      <c r="C1715" s="37"/>
      <c r="D1715" s="33">
        <v>110148</v>
      </c>
      <c r="E1715" s="28">
        <f t="shared" si="367"/>
        <v>0</v>
      </c>
      <c r="F1715" s="29">
        <v>0</v>
      </c>
      <c r="G1715" s="30">
        <f t="shared" si="365"/>
        <v>0</v>
      </c>
      <c r="H1715" s="31">
        <f t="shared" si="366"/>
        <v>101988.88888888888</v>
      </c>
      <c r="I1715" s="31"/>
      <c r="J1715" s="59">
        <f t="shared" si="368"/>
        <v>0</v>
      </c>
    </row>
    <row r="1716" spans="1:10">
      <c r="A1716" s="168">
        <v>11</v>
      </c>
      <c r="B1716" s="25" t="s">
        <v>34</v>
      </c>
      <c r="C1716" s="37">
        <v>4</v>
      </c>
      <c r="D1716" s="27">
        <v>54198</v>
      </c>
      <c r="E1716" s="156">
        <f t="shared" si="367"/>
        <v>216792</v>
      </c>
      <c r="F1716" s="124">
        <v>0.1</v>
      </c>
      <c r="G1716" s="30">
        <f t="shared" si="365"/>
        <v>195112.8</v>
      </c>
      <c r="H1716" s="31">
        <f>D1716/1.08*0.9</f>
        <v>45165</v>
      </c>
      <c r="I1716" s="170"/>
      <c r="J1716" s="59">
        <f t="shared" si="368"/>
        <v>180660</v>
      </c>
    </row>
    <row r="1717" spans="1:10">
      <c r="A1717" s="24">
        <v>12</v>
      </c>
      <c r="B1717" s="25" t="s">
        <v>35</v>
      </c>
      <c r="C1717" s="37"/>
      <c r="D1717" s="27">
        <v>49680</v>
      </c>
      <c r="E1717" s="28">
        <f t="shared" si="367"/>
        <v>0</v>
      </c>
      <c r="F1717" s="124">
        <v>0</v>
      </c>
      <c r="G1717" s="30"/>
      <c r="H1717" s="31">
        <f t="shared" si="366"/>
        <v>46000</v>
      </c>
      <c r="I1717" s="128"/>
      <c r="J1717" s="59">
        <f t="shared" si="368"/>
        <v>0</v>
      </c>
    </row>
    <row r="1718" spans="1:10">
      <c r="A1718" s="24">
        <v>13</v>
      </c>
      <c r="B1718" s="25" t="s">
        <v>36</v>
      </c>
      <c r="C1718" s="37"/>
      <c r="D1718" s="38">
        <v>64152</v>
      </c>
      <c r="E1718" s="28">
        <f t="shared" si="367"/>
        <v>0</v>
      </c>
      <c r="F1718" s="29">
        <v>0</v>
      </c>
      <c r="G1718" s="30">
        <f t="shared" ref="G1718:G1723" si="369">E1718-E1718*F1718</f>
        <v>0</v>
      </c>
      <c r="H1718" s="31">
        <f t="shared" si="366"/>
        <v>59399.999999999993</v>
      </c>
      <c r="I1718" s="31"/>
      <c r="J1718" s="59">
        <f t="shared" si="368"/>
        <v>0</v>
      </c>
    </row>
    <row r="1719" spans="1:10">
      <c r="A1719" s="24">
        <v>14</v>
      </c>
      <c r="B1719" s="25" t="s">
        <v>37</v>
      </c>
      <c r="C1719" s="37"/>
      <c r="D1719" s="38">
        <v>65934</v>
      </c>
      <c r="E1719" s="28">
        <f t="shared" si="367"/>
        <v>0</v>
      </c>
      <c r="F1719" s="29">
        <v>0</v>
      </c>
      <c r="G1719" s="30">
        <f t="shared" si="369"/>
        <v>0</v>
      </c>
      <c r="H1719" s="31">
        <f t="shared" si="366"/>
        <v>61049.999999999993</v>
      </c>
      <c r="I1719" s="31"/>
      <c r="J1719" s="59">
        <f t="shared" si="368"/>
        <v>0</v>
      </c>
    </row>
    <row r="1720" spans="1:10">
      <c r="A1720" s="24">
        <v>15</v>
      </c>
      <c r="B1720" s="25" t="s">
        <v>38</v>
      </c>
      <c r="C1720" s="37"/>
      <c r="D1720" s="38">
        <v>76626</v>
      </c>
      <c r="E1720" s="28">
        <f t="shared" si="367"/>
        <v>0</v>
      </c>
      <c r="F1720" s="29">
        <v>0</v>
      </c>
      <c r="G1720" s="30">
        <f t="shared" si="369"/>
        <v>0</v>
      </c>
      <c r="H1720" s="31">
        <f t="shared" si="366"/>
        <v>70950</v>
      </c>
      <c r="I1720" s="31"/>
      <c r="J1720" s="59">
        <f t="shared" si="368"/>
        <v>0</v>
      </c>
    </row>
    <row r="1721" spans="1:10">
      <c r="A1721" s="24">
        <v>16</v>
      </c>
      <c r="B1721" s="25" t="s">
        <v>39</v>
      </c>
      <c r="C1721" s="37"/>
      <c r="D1721" s="38">
        <v>80190</v>
      </c>
      <c r="E1721" s="28">
        <f t="shared" si="367"/>
        <v>0</v>
      </c>
      <c r="F1721" s="29">
        <v>0</v>
      </c>
      <c r="G1721" s="30">
        <f t="shared" si="369"/>
        <v>0</v>
      </c>
      <c r="H1721" s="31">
        <f t="shared" si="366"/>
        <v>74250</v>
      </c>
      <c r="I1721" s="31"/>
      <c r="J1721" s="59">
        <f t="shared" si="368"/>
        <v>0</v>
      </c>
    </row>
    <row r="1722" spans="1:10">
      <c r="A1722" s="24">
        <v>17</v>
      </c>
      <c r="B1722" s="25" t="s">
        <v>40</v>
      </c>
      <c r="C1722" s="37"/>
      <c r="D1722" s="38">
        <v>113832</v>
      </c>
      <c r="E1722" s="28">
        <f t="shared" si="367"/>
        <v>0</v>
      </c>
      <c r="F1722" s="29">
        <v>0</v>
      </c>
      <c r="G1722" s="30">
        <f t="shared" si="369"/>
        <v>0</v>
      </c>
      <c r="H1722" s="31">
        <f t="shared" si="366"/>
        <v>105400</v>
      </c>
      <c r="I1722" s="31"/>
      <c r="J1722" s="59">
        <f t="shared" si="368"/>
        <v>0</v>
      </c>
    </row>
    <row r="1723" spans="1:10">
      <c r="A1723" s="24">
        <v>18</v>
      </c>
      <c r="B1723" s="25" t="s">
        <v>41</v>
      </c>
      <c r="C1723" s="37"/>
      <c r="D1723" s="39">
        <v>98010</v>
      </c>
      <c r="E1723" s="28">
        <f t="shared" si="367"/>
        <v>0</v>
      </c>
      <c r="F1723" s="29">
        <v>0</v>
      </c>
      <c r="G1723" s="30">
        <f t="shared" si="369"/>
        <v>0</v>
      </c>
      <c r="H1723" s="31">
        <f t="shared" si="366"/>
        <v>90750</v>
      </c>
      <c r="I1723" s="31"/>
      <c r="J1723" s="59">
        <f t="shared" si="368"/>
        <v>0</v>
      </c>
    </row>
    <row r="1724" spans="1:10" ht="17.25">
      <c r="A1724" s="40"/>
      <c r="B1724" s="41" t="s">
        <v>42</v>
      </c>
      <c r="C1724" s="42">
        <f>SUM(C1706:C1723)</f>
        <v>24</v>
      </c>
      <c r="D1724" s="42"/>
      <c r="E1724" s="43">
        <f>SUM(E1706:E1723)</f>
        <v>1802892</v>
      </c>
      <c r="F1724" s="43"/>
      <c r="G1724" s="44">
        <f>SUM(G1706:G1723)</f>
        <v>1781212.8</v>
      </c>
      <c r="H1724" s="45"/>
      <c r="I1724" s="45"/>
      <c r="J1724" s="64">
        <f>SUM(J1706:J1723)</f>
        <v>1649271.111111111</v>
      </c>
    </row>
    <row r="1725" spans="1:10" ht="31.5">
      <c r="A1725" s="46"/>
      <c r="B1725" s="47"/>
      <c r="C1725" s="48"/>
      <c r="D1725" s="48"/>
      <c r="E1725" s="49"/>
      <c r="F1725" s="49"/>
      <c r="G1725" s="50"/>
      <c r="H1725" s="51"/>
      <c r="I1725" s="51"/>
      <c r="J1725" s="65">
        <f>J1724*0.08</f>
        <v>131941.68888888889</v>
      </c>
    </row>
    <row r="1726" spans="1:10" ht="18">
      <c r="A1726" s="283" t="s">
        <v>43</v>
      </c>
      <c r="B1726" s="283"/>
      <c r="C1726" s="284" t="s">
        <v>44</v>
      </c>
      <c r="D1726" s="284"/>
      <c r="E1726" s="54"/>
      <c r="F1726" s="54"/>
      <c r="G1726" s="55" t="s">
        <v>45</v>
      </c>
      <c r="H1726" s="56"/>
      <c r="I1726" s="56"/>
      <c r="J1726" s="66">
        <f>SUM(J1724:J1725)</f>
        <v>1781212.7999999998</v>
      </c>
    </row>
    <row r="1728" spans="1:10">
      <c r="B1728" s="132" t="s">
        <v>625</v>
      </c>
      <c r="C1728" s="132" t="s">
        <v>626</v>
      </c>
      <c r="D1728" s="131"/>
      <c r="E1728" s="131"/>
      <c r="F1728" s="132" t="s">
        <v>512</v>
      </c>
      <c r="G1728" s="132"/>
    </row>
    <row r="1729" spans="1:10">
      <c r="B1729" s="132" t="s">
        <v>627</v>
      </c>
      <c r="C1729" s="132" t="s">
        <v>626</v>
      </c>
      <c r="D1729" s="131"/>
      <c r="E1729" s="131"/>
      <c r="F1729" s="132" t="s">
        <v>512</v>
      </c>
      <c r="G1729" s="132"/>
    </row>
    <row r="1731" spans="1:10" ht="16.5" customHeight="1"/>
    <row r="1732" spans="1:10" ht="15.75">
      <c r="A1732" s="279" t="s">
        <v>0</v>
      </c>
      <c r="B1732" s="279"/>
      <c r="C1732" s="279"/>
      <c r="D1732" s="279"/>
      <c r="E1732" s="279"/>
      <c r="F1732" s="279"/>
      <c r="G1732" s="279"/>
      <c r="H1732" s="3"/>
      <c r="I1732" s="3"/>
      <c r="J1732" s="112"/>
    </row>
    <row r="1733" spans="1:10" ht="17.25">
      <c r="A1733" s="279" t="s">
        <v>1</v>
      </c>
      <c r="B1733" s="279"/>
      <c r="C1733" s="279"/>
      <c r="D1733" s="279"/>
      <c r="E1733" s="279"/>
      <c r="F1733" s="279"/>
      <c r="G1733" s="279"/>
      <c r="H1733" s="3"/>
      <c r="I1733" s="3"/>
      <c r="J1733" s="58"/>
    </row>
    <row r="1734" spans="1:10" ht="15.75">
      <c r="A1734" s="279" t="s">
        <v>2</v>
      </c>
      <c r="B1734" s="279"/>
      <c r="C1734" s="279"/>
      <c r="D1734" s="279"/>
      <c r="E1734" s="279"/>
      <c r="F1734" s="279"/>
      <c r="G1734" s="279"/>
      <c r="H1734" s="3"/>
      <c r="I1734" s="3"/>
      <c r="J1734" s="59"/>
    </row>
    <row r="1735" spans="1:10" ht="15.75">
      <c r="A1735" s="279" t="s">
        <v>4</v>
      </c>
      <c r="B1735" s="279"/>
      <c r="C1735" s="279"/>
      <c r="D1735" s="279"/>
      <c r="E1735" s="279"/>
      <c r="F1735" s="279"/>
      <c r="G1735" s="279"/>
      <c r="H1735" s="3"/>
      <c r="I1735" s="3"/>
      <c r="J1735" s="59"/>
    </row>
    <row r="1736" spans="1:10" ht="15.75">
      <c r="A1736" s="280" t="s">
        <v>6</v>
      </c>
      <c r="B1736" s="280"/>
      <c r="C1736" s="280"/>
      <c r="D1736" s="280"/>
      <c r="E1736" s="280"/>
      <c r="F1736" s="280"/>
      <c r="G1736" s="280"/>
      <c r="H1736" s="3"/>
      <c r="I1736" s="3"/>
      <c r="J1736" s="59"/>
    </row>
    <row r="1737" spans="1:10" ht="27.75">
      <c r="A1737" s="9"/>
      <c r="B1737" s="9"/>
      <c r="C1737" s="281" t="s">
        <v>486</v>
      </c>
      <c r="D1737" s="281"/>
      <c r="E1737" s="281"/>
      <c r="F1737" s="281"/>
      <c r="G1737" s="281"/>
      <c r="H1737" s="3"/>
      <c r="I1737" s="3"/>
      <c r="J1737" s="59"/>
    </row>
    <row r="1738" spans="1:10" ht="15.75">
      <c r="A1738" s="11" t="s">
        <v>358</v>
      </c>
      <c r="B1738" s="12"/>
      <c r="C1738" s="13"/>
      <c r="D1738" s="286"/>
      <c r="E1738" s="286"/>
      <c r="F1738" s="286"/>
      <c r="G1738" s="286"/>
      <c r="H1738" s="15"/>
      <c r="I1738" s="15"/>
      <c r="J1738" s="59"/>
    </row>
    <row r="1739" spans="1:10" ht="15.75">
      <c r="A1739" s="11" t="s">
        <v>623</v>
      </c>
      <c r="B1739" s="11"/>
      <c r="C1739" s="11"/>
      <c r="D1739" s="11"/>
      <c r="E1739" s="16"/>
      <c r="F1739" s="11"/>
      <c r="G1739" s="16"/>
      <c r="H1739" s="20" t="s">
        <v>161</v>
      </c>
      <c r="I1739" s="20"/>
      <c r="J1739" s="62"/>
    </row>
    <row r="1740" spans="1:10" ht="15.75">
      <c r="A1740" s="11" t="s">
        <v>11</v>
      </c>
      <c r="B1740" s="289" t="s">
        <v>631</v>
      </c>
      <c r="C1740" s="289"/>
      <c r="D1740" s="289"/>
      <c r="E1740" s="289"/>
      <c r="F1740" s="18"/>
      <c r="G1740" s="19" t="s">
        <v>13</v>
      </c>
      <c r="H1740" s="3"/>
      <c r="I1740" s="3"/>
      <c r="J1740" s="59"/>
    </row>
    <row r="1741" spans="1:10" ht="15.75">
      <c r="A1741" s="21" t="s">
        <v>14</v>
      </c>
      <c r="B1741" s="21" t="s">
        <v>16</v>
      </c>
      <c r="C1741" s="21" t="s">
        <v>17</v>
      </c>
      <c r="D1741" s="22" t="s">
        <v>18</v>
      </c>
      <c r="E1741" s="23" t="s">
        <v>19</v>
      </c>
      <c r="F1741" s="23" t="s">
        <v>20</v>
      </c>
      <c r="G1741" s="21" t="s">
        <v>21</v>
      </c>
      <c r="H1741" s="3"/>
      <c r="I1741" s="3"/>
      <c r="J1741" s="59"/>
    </row>
    <row r="1742" spans="1:10">
      <c r="A1742" s="24">
        <v>1</v>
      </c>
      <c r="B1742" s="25" t="s">
        <v>23</v>
      </c>
      <c r="C1742" s="26">
        <v>20</v>
      </c>
      <c r="D1742" s="27">
        <v>79305</v>
      </c>
      <c r="E1742" s="28">
        <f>D1742*C1742</f>
        <v>1586100</v>
      </c>
      <c r="F1742" s="29">
        <v>0</v>
      </c>
      <c r="G1742" s="30">
        <f>E1742-E1742*F1742</f>
        <v>1586100</v>
      </c>
      <c r="H1742" s="31">
        <f>D1742/1.08</f>
        <v>73430.555555555547</v>
      </c>
      <c r="I1742" s="31"/>
      <c r="J1742" s="59">
        <f t="shared" ref="J1742:J1746" si="370">H1742*C1742</f>
        <v>1468611.111111111</v>
      </c>
    </row>
    <row r="1743" spans="1:10">
      <c r="A1743" s="24">
        <v>2</v>
      </c>
      <c r="B1743" s="25" t="s">
        <v>25</v>
      </c>
      <c r="C1743" s="32"/>
      <c r="D1743" s="33">
        <v>128591</v>
      </c>
      <c r="E1743" s="28">
        <f t="shared" ref="E1743:E1746" si="371">D1743*C1743</f>
        <v>0</v>
      </c>
      <c r="F1743" s="29">
        <v>0</v>
      </c>
      <c r="G1743" s="30">
        <f t="shared" ref="G1743:G1752" si="372">E1743-E1743*F1743</f>
        <v>0</v>
      </c>
      <c r="H1743" s="31">
        <f t="shared" ref="H1743:H1759" si="373">D1743/1.08</f>
        <v>119065.74074074073</v>
      </c>
      <c r="I1743" s="31"/>
      <c r="J1743" s="59">
        <f t="shared" si="370"/>
        <v>0</v>
      </c>
    </row>
    <row r="1744" spans="1:10">
      <c r="A1744" s="24">
        <v>3</v>
      </c>
      <c r="B1744" s="25" t="s">
        <v>26</v>
      </c>
      <c r="C1744" s="34"/>
      <c r="D1744" s="27">
        <v>60043</v>
      </c>
      <c r="E1744" s="28">
        <f t="shared" si="371"/>
        <v>0</v>
      </c>
      <c r="F1744" s="157">
        <v>0</v>
      </c>
      <c r="G1744" s="30">
        <f t="shared" si="372"/>
        <v>0</v>
      </c>
      <c r="H1744" s="31">
        <f t="shared" si="373"/>
        <v>55595.370370370365</v>
      </c>
      <c r="I1744" s="128"/>
      <c r="J1744" s="59">
        <f t="shared" si="370"/>
        <v>0</v>
      </c>
    </row>
    <row r="1745" spans="1:10">
      <c r="A1745" s="24">
        <v>4</v>
      </c>
      <c r="B1745" s="25" t="s">
        <v>27</v>
      </c>
      <c r="C1745" s="35"/>
      <c r="D1745" s="27">
        <v>115781</v>
      </c>
      <c r="E1745" s="28">
        <f t="shared" si="371"/>
        <v>0</v>
      </c>
      <c r="F1745" s="157">
        <v>0</v>
      </c>
      <c r="G1745" s="30">
        <f t="shared" si="372"/>
        <v>0</v>
      </c>
      <c r="H1745" s="31">
        <f t="shared" si="373"/>
        <v>107204.62962962962</v>
      </c>
      <c r="I1745" s="31"/>
      <c r="J1745" s="59">
        <f t="shared" si="370"/>
        <v>0</v>
      </c>
    </row>
    <row r="1746" spans="1:10">
      <c r="A1746" s="168">
        <v>5</v>
      </c>
      <c r="B1746" s="25" t="s">
        <v>28</v>
      </c>
      <c r="C1746" s="37"/>
      <c r="D1746" s="27">
        <v>119943</v>
      </c>
      <c r="E1746" s="156">
        <f t="shared" si="371"/>
        <v>0</v>
      </c>
      <c r="F1746" s="157">
        <v>0</v>
      </c>
      <c r="G1746" s="30">
        <f t="shared" si="372"/>
        <v>0</v>
      </c>
      <c r="H1746" s="31">
        <f t="shared" si="373"/>
        <v>111058.33333333333</v>
      </c>
      <c r="I1746" s="170"/>
      <c r="J1746" s="59">
        <f t="shared" si="370"/>
        <v>0</v>
      </c>
    </row>
    <row r="1747" spans="1:10">
      <c r="A1747" s="24">
        <v>6</v>
      </c>
      <c r="B1747" s="25" t="s">
        <v>29</v>
      </c>
      <c r="C1747" s="26"/>
      <c r="D1747" s="27">
        <v>94810</v>
      </c>
      <c r="E1747" s="28"/>
      <c r="F1747" s="29">
        <v>0</v>
      </c>
      <c r="G1747" s="30">
        <f t="shared" si="372"/>
        <v>0</v>
      </c>
      <c r="H1747" s="31">
        <f t="shared" si="373"/>
        <v>87787.037037037036</v>
      </c>
      <c r="I1747" s="31"/>
      <c r="J1747" s="59"/>
    </row>
    <row r="1748" spans="1:10">
      <c r="A1748" s="24">
        <v>7</v>
      </c>
      <c r="B1748" s="25" t="s">
        <v>30</v>
      </c>
      <c r="C1748" s="34">
        <v>10</v>
      </c>
      <c r="D1748" s="27">
        <v>141396</v>
      </c>
      <c r="E1748" s="28">
        <f t="shared" ref="E1748:E1759" si="374">D1748*C1748</f>
        <v>1413960</v>
      </c>
      <c r="F1748" s="29">
        <v>0</v>
      </c>
      <c r="G1748" s="30">
        <f t="shared" si="372"/>
        <v>1413960</v>
      </c>
      <c r="H1748" s="31">
        <f t="shared" si="373"/>
        <v>130922.22222222222</v>
      </c>
      <c r="I1748" s="31"/>
      <c r="J1748" s="59">
        <f t="shared" ref="J1748:J1759" si="375">H1748*C1748</f>
        <v>1309222.2222222222</v>
      </c>
    </row>
    <row r="1749" spans="1:10">
      <c r="A1749" s="24">
        <v>8</v>
      </c>
      <c r="B1749" s="25" t="s">
        <v>31</v>
      </c>
      <c r="C1749" s="26"/>
      <c r="D1749" s="27">
        <v>232931</v>
      </c>
      <c r="E1749" s="28">
        <f t="shared" si="374"/>
        <v>0</v>
      </c>
      <c r="F1749" s="29">
        <v>0</v>
      </c>
      <c r="G1749" s="30">
        <f t="shared" si="372"/>
        <v>0</v>
      </c>
      <c r="H1749" s="31">
        <f t="shared" si="373"/>
        <v>215676.85185185182</v>
      </c>
      <c r="I1749" s="31"/>
      <c r="J1749" s="59">
        <f t="shared" si="375"/>
        <v>0</v>
      </c>
    </row>
    <row r="1750" spans="1:10">
      <c r="A1750" s="24">
        <v>9</v>
      </c>
      <c r="B1750" s="36" t="s">
        <v>32</v>
      </c>
      <c r="C1750" s="26"/>
      <c r="D1750" s="27">
        <v>101534</v>
      </c>
      <c r="E1750" s="28">
        <f t="shared" si="374"/>
        <v>0</v>
      </c>
      <c r="F1750" s="29">
        <v>0</v>
      </c>
      <c r="G1750" s="30">
        <f t="shared" si="372"/>
        <v>0</v>
      </c>
      <c r="H1750" s="31">
        <f t="shared" si="373"/>
        <v>94012.962962962964</v>
      </c>
      <c r="I1750" s="31"/>
      <c r="J1750" s="59">
        <f t="shared" si="375"/>
        <v>0</v>
      </c>
    </row>
    <row r="1751" spans="1:10">
      <c r="A1751" s="24">
        <v>10</v>
      </c>
      <c r="B1751" s="36" t="s">
        <v>33</v>
      </c>
      <c r="C1751" s="37"/>
      <c r="D1751" s="33">
        <v>110148</v>
      </c>
      <c r="E1751" s="28">
        <f t="shared" si="374"/>
        <v>0</v>
      </c>
      <c r="F1751" s="29">
        <v>0</v>
      </c>
      <c r="G1751" s="30">
        <f t="shared" si="372"/>
        <v>0</v>
      </c>
      <c r="H1751" s="31">
        <f t="shared" si="373"/>
        <v>101988.88888888888</v>
      </c>
      <c r="I1751" s="31"/>
      <c r="J1751" s="59">
        <f t="shared" si="375"/>
        <v>0</v>
      </c>
    </row>
    <row r="1752" spans="1:10">
      <c r="A1752" s="168">
        <v>11</v>
      </c>
      <c r="B1752" s="25" t="s">
        <v>34</v>
      </c>
      <c r="C1752" s="37"/>
      <c r="D1752" s="27">
        <v>54198</v>
      </c>
      <c r="E1752" s="156">
        <f t="shared" si="374"/>
        <v>0</v>
      </c>
      <c r="F1752" s="124">
        <v>0</v>
      </c>
      <c r="G1752" s="30">
        <f t="shared" si="372"/>
        <v>0</v>
      </c>
      <c r="H1752" s="31">
        <f t="shared" si="373"/>
        <v>50183.333333333328</v>
      </c>
      <c r="I1752" s="170"/>
      <c r="J1752" s="59">
        <f t="shared" si="375"/>
        <v>0</v>
      </c>
    </row>
    <row r="1753" spans="1:10">
      <c r="A1753" s="24">
        <v>12</v>
      </c>
      <c r="B1753" s="25" t="s">
        <v>35</v>
      </c>
      <c r="C1753" s="37"/>
      <c r="D1753" s="27">
        <v>49680</v>
      </c>
      <c r="E1753" s="28">
        <f t="shared" si="374"/>
        <v>0</v>
      </c>
      <c r="F1753" s="124">
        <v>0</v>
      </c>
      <c r="G1753" s="30"/>
      <c r="H1753" s="31">
        <f t="shared" si="373"/>
        <v>46000</v>
      </c>
      <c r="I1753" s="128"/>
      <c r="J1753" s="59">
        <f t="shared" si="375"/>
        <v>0</v>
      </c>
    </row>
    <row r="1754" spans="1:10">
      <c r="A1754" s="24">
        <v>13</v>
      </c>
      <c r="B1754" s="25" t="s">
        <v>36</v>
      </c>
      <c r="C1754" s="37"/>
      <c r="D1754" s="38">
        <v>64152</v>
      </c>
      <c r="E1754" s="28">
        <f t="shared" si="374"/>
        <v>0</v>
      </c>
      <c r="F1754" s="29">
        <v>0</v>
      </c>
      <c r="G1754" s="30">
        <f t="shared" ref="G1754:G1759" si="376">E1754-E1754*F1754</f>
        <v>0</v>
      </c>
      <c r="H1754" s="31">
        <f t="shared" si="373"/>
        <v>59399.999999999993</v>
      </c>
      <c r="I1754" s="31"/>
      <c r="J1754" s="59">
        <f t="shared" si="375"/>
        <v>0</v>
      </c>
    </row>
    <row r="1755" spans="1:10">
      <c r="A1755" s="24">
        <v>14</v>
      </c>
      <c r="B1755" s="25" t="s">
        <v>37</v>
      </c>
      <c r="C1755" s="37"/>
      <c r="D1755" s="38">
        <v>65934</v>
      </c>
      <c r="E1755" s="28">
        <f t="shared" si="374"/>
        <v>0</v>
      </c>
      <c r="F1755" s="29">
        <v>0</v>
      </c>
      <c r="G1755" s="30">
        <f t="shared" si="376"/>
        <v>0</v>
      </c>
      <c r="H1755" s="31">
        <f t="shared" si="373"/>
        <v>61049.999999999993</v>
      </c>
      <c r="I1755" s="31"/>
      <c r="J1755" s="59">
        <f t="shared" si="375"/>
        <v>0</v>
      </c>
    </row>
    <row r="1756" spans="1:10">
      <c r="A1756" s="24">
        <v>15</v>
      </c>
      <c r="B1756" s="25" t="s">
        <v>38</v>
      </c>
      <c r="C1756" s="37"/>
      <c r="D1756" s="38">
        <v>76626</v>
      </c>
      <c r="E1756" s="28">
        <f t="shared" si="374"/>
        <v>0</v>
      </c>
      <c r="F1756" s="29">
        <v>0</v>
      </c>
      <c r="G1756" s="30">
        <f t="shared" si="376"/>
        <v>0</v>
      </c>
      <c r="H1756" s="31">
        <f t="shared" si="373"/>
        <v>70950</v>
      </c>
      <c r="I1756" s="31"/>
      <c r="J1756" s="59">
        <f t="shared" si="375"/>
        <v>0</v>
      </c>
    </row>
    <row r="1757" spans="1:10">
      <c r="A1757" s="24">
        <v>16</v>
      </c>
      <c r="B1757" s="25" t="s">
        <v>39</v>
      </c>
      <c r="C1757" s="37"/>
      <c r="D1757" s="38">
        <v>80190</v>
      </c>
      <c r="E1757" s="28">
        <f t="shared" si="374"/>
        <v>0</v>
      </c>
      <c r="F1757" s="29">
        <v>0</v>
      </c>
      <c r="G1757" s="30">
        <f t="shared" si="376"/>
        <v>0</v>
      </c>
      <c r="H1757" s="31">
        <f t="shared" si="373"/>
        <v>74250</v>
      </c>
      <c r="I1757" s="31"/>
      <c r="J1757" s="59">
        <f t="shared" si="375"/>
        <v>0</v>
      </c>
    </row>
    <row r="1758" spans="1:10">
      <c r="A1758" s="24">
        <v>17</v>
      </c>
      <c r="B1758" s="25" t="s">
        <v>40</v>
      </c>
      <c r="C1758" s="37"/>
      <c r="D1758" s="38">
        <v>113832</v>
      </c>
      <c r="E1758" s="28">
        <f t="shared" si="374"/>
        <v>0</v>
      </c>
      <c r="F1758" s="29">
        <v>0</v>
      </c>
      <c r="G1758" s="30">
        <f t="shared" si="376"/>
        <v>0</v>
      </c>
      <c r="H1758" s="31">
        <f t="shared" si="373"/>
        <v>105400</v>
      </c>
      <c r="I1758" s="31"/>
      <c r="J1758" s="59">
        <f t="shared" si="375"/>
        <v>0</v>
      </c>
    </row>
    <row r="1759" spans="1:10">
      <c r="A1759" s="24">
        <v>18</v>
      </c>
      <c r="B1759" s="25" t="s">
        <v>41</v>
      </c>
      <c r="C1759" s="37"/>
      <c r="D1759" s="39">
        <v>98010</v>
      </c>
      <c r="E1759" s="28">
        <f t="shared" si="374"/>
        <v>0</v>
      </c>
      <c r="F1759" s="29">
        <v>0</v>
      </c>
      <c r="G1759" s="30">
        <f t="shared" si="376"/>
        <v>0</v>
      </c>
      <c r="H1759" s="31">
        <f t="shared" si="373"/>
        <v>90750</v>
      </c>
      <c r="I1759" s="31"/>
      <c r="J1759" s="59">
        <f t="shared" si="375"/>
        <v>0</v>
      </c>
    </row>
    <row r="1760" spans="1:10" ht="17.25">
      <c r="A1760" s="40"/>
      <c r="B1760" s="41" t="s">
        <v>42</v>
      </c>
      <c r="C1760" s="42">
        <f>SUM(C1742:C1759)</f>
        <v>30</v>
      </c>
      <c r="D1760" s="42"/>
      <c r="E1760" s="43">
        <f>SUM(E1742:E1759)</f>
        <v>3000060</v>
      </c>
      <c r="F1760" s="43"/>
      <c r="G1760" s="44">
        <f>SUM(G1742:G1759)</f>
        <v>3000060</v>
      </c>
      <c r="H1760" s="45"/>
      <c r="I1760" s="45"/>
      <c r="J1760" s="64">
        <f>SUM(J1742:J1759)</f>
        <v>2777833.333333333</v>
      </c>
    </row>
    <row r="1761" spans="1:10" ht="31.5">
      <c r="A1761" s="46"/>
      <c r="B1761" s="47"/>
      <c r="C1761" s="48"/>
      <c r="D1761" s="48"/>
      <c r="E1761" s="49"/>
      <c r="F1761" s="49"/>
      <c r="G1761" s="50"/>
      <c r="H1761" s="51"/>
      <c r="I1761" s="51"/>
      <c r="J1761" s="65">
        <f>J1760*0.08</f>
        <v>222226.66666666666</v>
      </c>
    </row>
    <row r="1762" spans="1:10" ht="18">
      <c r="A1762" s="283" t="s">
        <v>43</v>
      </c>
      <c r="B1762" s="283"/>
      <c r="C1762" s="284" t="s">
        <v>44</v>
      </c>
      <c r="D1762" s="284"/>
      <c r="E1762" s="54"/>
      <c r="F1762" s="54"/>
      <c r="G1762" s="55" t="s">
        <v>45</v>
      </c>
      <c r="H1762" s="56"/>
      <c r="I1762" s="56"/>
      <c r="J1762" s="66">
        <f>SUM(J1760:J1761)</f>
        <v>3000059.9999999995</v>
      </c>
    </row>
    <row r="1764" spans="1:10">
      <c r="B1764" s="132" t="s">
        <v>625</v>
      </c>
      <c r="C1764" s="132" t="s">
        <v>626</v>
      </c>
      <c r="D1764" s="131"/>
      <c r="E1764" s="131"/>
      <c r="F1764" s="132" t="s">
        <v>512</v>
      </c>
      <c r="G1764" s="132" t="s">
        <v>649</v>
      </c>
    </row>
    <row r="1765" spans="1:10">
      <c r="B1765" s="132" t="s">
        <v>627</v>
      </c>
      <c r="C1765" s="132" t="s">
        <v>626</v>
      </c>
      <c r="D1765" s="131"/>
      <c r="E1765" s="131"/>
      <c r="F1765" s="132" t="s">
        <v>512</v>
      </c>
      <c r="G1765" s="132" t="s">
        <v>649</v>
      </c>
    </row>
    <row r="1769" spans="1:10" ht="15.75">
      <c r="A1769" s="279" t="s">
        <v>0</v>
      </c>
      <c r="B1769" s="279"/>
      <c r="C1769" s="279"/>
      <c r="D1769" s="279"/>
      <c r="E1769" s="279"/>
      <c r="F1769" s="279"/>
      <c r="G1769" s="279"/>
      <c r="H1769" s="3"/>
      <c r="I1769" s="3"/>
      <c r="J1769" s="112"/>
    </row>
    <row r="1770" spans="1:10" ht="17.25">
      <c r="A1770" s="279" t="s">
        <v>1</v>
      </c>
      <c r="B1770" s="279"/>
      <c r="C1770" s="279"/>
      <c r="D1770" s="279"/>
      <c r="E1770" s="279"/>
      <c r="F1770" s="279"/>
      <c r="G1770" s="279"/>
      <c r="H1770" s="3"/>
      <c r="I1770" s="3"/>
      <c r="J1770" s="58"/>
    </row>
    <row r="1771" spans="1:10" ht="15.75">
      <c r="A1771" s="279" t="s">
        <v>2</v>
      </c>
      <c r="B1771" s="279"/>
      <c r="C1771" s="279"/>
      <c r="D1771" s="279"/>
      <c r="E1771" s="279"/>
      <c r="F1771" s="279"/>
      <c r="G1771" s="279"/>
      <c r="H1771" s="3"/>
      <c r="I1771" s="3"/>
      <c r="J1771" s="59"/>
    </row>
    <row r="1772" spans="1:10" ht="15.75">
      <c r="A1772" s="279" t="s">
        <v>4</v>
      </c>
      <c r="B1772" s="279"/>
      <c r="C1772" s="279"/>
      <c r="D1772" s="279"/>
      <c r="E1772" s="279"/>
      <c r="F1772" s="279"/>
      <c r="G1772" s="279"/>
      <c r="H1772" s="3"/>
      <c r="I1772" s="3"/>
      <c r="J1772" s="59"/>
    </row>
    <row r="1773" spans="1:10" ht="15.75">
      <c r="A1773" s="280" t="s">
        <v>6</v>
      </c>
      <c r="B1773" s="280"/>
      <c r="C1773" s="280"/>
      <c r="D1773" s="280"/>
      <c r="E1773" s="280"/>
      <c r="F1773" s="280"/>
      <c r="G1773" s="280"/>
      <c r="H1773" s="3"/>
      <c r="I1773" s="3"/>
      <c r="J1773" s="59"/>
    </row>
    <row r="1774" spans="1:10" ht="27.75">
      <c r="A1774" s="9"/>
      <c r="B1774" s="9"/>
      <c r="C1774" s="281" t="s">
        <v>486</v>
      </c>
      <c r="D1774" s="281"/>
      <c r="E1774" s="281"/>
      <c r="F1774" s="281"/>
      <c r="G1774" s="281"/>
      <c r="H1774" s="3"/>
      <c r="I1774" s="3"/>
      <c r="J1774" s="59"/>
    </row>
    <row r="1775" spans="1:10" ht="15.75">
      <c r="A1775" s="11" t="s">
        <v>358</v>
      </c>
      <c r="B1775" s="12"/>
      <c r="C1775" s="13"/>
      <c r="D1775" s="286"/>
      <c r="E1775" s="286"/>
      <c r="F1775" s="286"/>
      <c r="G1775" s="286"/>
      <c r="H1775" s="15"/>
      <c r="I1775" s="15"/>
      <c r="J1775" s="59"/>
    </row>
    <row r="1776" spans="1:10" ht="15.75">
      <c r="A1776" s="11" t="s">
        <v>623</v>
      </c>
      <c r="B1776" s="11"/>
      <c r="C1776" s="11"/>
      <c r="D1776" s="11"/>
      <c r="E1776" s="16"/>
      <c r="F1776" s="11"/>
      <c r="G1776" s="16"/>
      <c r="H1776" s="20" t="s">
        <v>161</v>
      </c>
      <c r="I1776" s="20"/>
      <c r="J1776" s="62"/>
    </row>
    <row r="1777" spans="1:10" ht="15.75">
      <c r="A1777" s="11" t="s">
        <v>11</v>
      </c>
      <c r="B1777" s="289" t="s">
        <v>630</v>
      </c>
      <c r="C1777" s="289"/>
      <c r="D1777" s="289"/>
      <c r="E1777" s="289"/>
      <c r="F1777" s="18"/>
      <c r="G1777" s="19" t="s">
        <v>13</v>
      </c>
      <c r="H1777" s="3"/>
      <c r="I1777" s="3"/>
      <c r="J1777" s="59"/>
    </row>
    <row r="1778" spans="1:10" ht="15.75">
      <c r="A1778" s="21" t="s">
        <v>14</v>
      </c>
      <c r="B1778" s="21" t="s">
        <v>16</v>
      </c>
      <c r="C1778" s="21" t="s">
        <v>17</v>
      </c>
      <c r="D1778" s="22" t="s">
        <v>18</v>
      </c>
      <c r="E1778" s="23" t="s">
        <v>19</v>
      </c>
      <c r="F1778" s="23" t="s">
        <v>20</v>
      </c>
      <c r="G1778" s="21" t="s">
        <v>21</v>
      </c>
      <c r="H1778" s="3"/>
      <c r="I1778" s="3"/>
      <c r="J1778" s="59"/>
    </row>
    <row r="1779" spans="1:10">
      <c r="A1779" s="24">
        <v>1</v>
      </c>
      <c r="B1779" s="25" t="s">
        <v>23</v>
      </c>
      <c r="C1779" s="26">
        <v>20</v>
      </c>
      <c r="D1779" s="27">
        <v>79305</v>
      </c>
      <c r="E1779" s="28">
        <f>D1779*C1779</f>
        <v>1586100</v>
      </c>
      <c r="F1779" s="29">
        <v>0</v>
      </c>
      <c r="G1779" s="30">
        <f>E1779-E1779*F1779</f>
        <v>1586100</v>
      </c>
      <c r="H1779" s="31">
        <f>D1779/1.08</f>
        <v>73430.555555555547</v>
      </c>
      <c r="I1779" s="31"/>
      <c r="J1779" s="59">
        <f t="shared" ref="J1779:J1783" si="377">H1779*C1779</f>
        <v>1468611.111111111</v>
      </c>
    </row>
    <row r="1780" spans="1:10">
      <c r="A1780" s="24">
        <v>2</v>
      </c>
      <c r="B1780" s="25" t="s">
        <v>25</v>
      </c>
      <c r="C1780" s="32"/>
      <c r="D1780" s="33">
        <v>128591</v>
      </c>
      <c r="E1780" s="28">
        <f t="shared" ref="E1780:E1783" si="378">D1780*C1780</f>
        <v>0</v>
      </c>
      <c r="F1780" s="29">
        <v>0</v>
      </c>
      <c r="G1780" s="30">
        <f t="shared" ref="G1780:G1789" si="379">E1780-E1780*F1780</f>
        <v>0</v>
      </c>
      <c r="H1780" s="31">
        <f t="shared" ref="H1780:H1796" si="380">D1780/1.08</f>
        <v>119065.74074074073</v>
      </c>
      <c r="I1780" s="31"/>
      <c r="J1780" s="59">
        <f t="shared" si="377"/>
        <v>0</v>
      </c>
    </row>
    <row r="1781" spans="1:10">
      <c r="A1781" s="24">
        <v>3</v>
      </c>
      <c r="B1781" s="25" t="s">
        <v>26</v>
      </c>
      <c r="C1781" s="34"/>
      <c r="D1781" s="27">
        <v>60043</v>
      </c>
      <c r="E1781" s="28">
        <f t="shared" si="378"/>
        <v>0</v>
      </c>
      <c r="F1781" s="157">
        <v>0</v>
      </c>
      <c r="G1781" s="30">
        <f t="shared" si="379"/>
        <v>0</v>
      </c>
      <c r="H1781" s="31">
        <f t="shared" si="380"/>
        <v>55595.370370370365</v>
      </c>
      <c r="I1781" s="128"/>
      <c r="J1781" s="59">
        <f t="shared" si="377"/>
        <v>0</v>
      </c>
    </row>
    <row r="1782" spans="1:10">
      <c r="A1782" s="24">
        <v>4</v>
      </c>
      <c r="B1782" s="25" t="s">
        <v>27</v>
      </c>
      <c r="C1782" s="35"/>
      <c r="D1782" s="27">
        <v>115781</v>
      </c>
      <c r="E1782" s="28">
        <f t="shared" si="378"/>
        <v>0</v>
      </c>
      <c r="F1782" s="157">
        <v>0</v>
      </c>
      <c r="G1782" s="30">
        <f t="shared" si="379"/>
        <v>0</v>
      </c>
      <c r="H1782" s="31">
        <f t="shared" si="380"/>
        <v>107204.62962962962</v>
      </c>
      <c r="I1782" s="31"/>
      <c r="J1782" s="59">
        <f t="shared" si="377"/>
        <v>0</v>
      </c>
    </row>
    <row r="1783" spans="1:10">
      <c r="A1783" s="168">
        <v>5</v>
      </c>
      <c r="B1783" s="25" t="s">
        <v>28</v>
      </c>
      <c r="C1783" s="37">
        <v>10</v>
      </c>
      <c r="D1783" s="27">
        <v>119943</v>
      </c>
      <c r="E1783" s="156">
        <f t="shared" si="378"/>
        <v>1199430</v>
      </c>
      <c r="F1783" s="157">
        <v>0</v>
      </c>
      <c r="G1783" s="30">
        <f t="shared" si="379"/>
        <v>1199430</v>
      </c>
      <c r="H1783" s="31">
        <f t="shared" si="380"/>
        <v>111058.33333333333</v>
      </c>
      <c r="I1783" s="170"/>
      <c r="J1783" s="59">
        <f t="shared" si="377"/>
        <v>1110583.3333333333</v>
      </c>
    </row>
    <row r="1784" spans="1:10">
      <c r="A1784" s="24">
        <v>6</v>
      </c>
      <c r="B1784" s="25" t="s">
        <v>29</v>
      </c>
      <c r="C1784" s="26"/>
      <c r="D1784" s="27">
        <v>94810</v>
      </c>
      <c r="E1784" s="28"/>
      <c r="F1784" s="29">
        <v>0</v>
      </c>
      <c r="G1784" s="30">
        <f t="shared" si="379"/>
        <v>0</v>
      </c>
      <c r="H1784" s="31">
        <f t="shared" si="380"/>
        <v>87787.037037037036</v>
      </c>
      <c r="I1784" s="31"/>
      <c r="J1784" s="59"/>
    </row>
    <row r="1785" spans="1:10">
      <c r="A1785" s="24">
        <v>7</v>
      </c>
      <c r="B1785" s="25" t="s">
        <v>30</v>
      </c>
      <c r="C1785" s="34"/>
      <c r="D1785" s="27">
        <v>141396</v>
      </c>
      <c r="E1785" s="28">
        <f t="shared" ref="E1785:E1796" si="381">D1785*C1785</f>
        <v>0</v>
      </c>
      <c r="F1785" s="29">
        <v>0</v>
      </c>
      <c r="G1785" s="30">
        <f t="shared" si="379"/>
        <v>0</v>
      </c>
      <c r="H1785" s="31">
        <f t="shared" si="380"/>
        <v>130922.22222222222</v>
      </c>
      <c r="I1785" s="31"/>
      <c r="J1785" s="59">
        <f t="shared" ref="J1785:J1796" si="382">H1785*C1785</f>
        <v>0</v>
      </c>
    </row>
    <row r="1786" spans="1:10">
      <c r="A1786" s="24">
        <v>8</v>
      </c>
      <c r="B1786" s="25" t="s">
        <v>31</v>
      </c>
      <c r="C1786" s="26"/>
      <c r="D1786" s="27">
        <v>232931</v>
      </c>
      <c r="E1786" s="28">
        <f t="shared" si="381"/>
        <v>0</v>
      </c>
      <c r="F1786" s="29">
        <v>0</v>
      </c>
      <c r="G1786" s="30">
        <f t="shared" si="379"/>
        <v>0</v>
      </c>
      <c r="H1786" s="31">
        <f t="shared" si="380"/>
        <v>215676.85185185182</v>
      </c>
      <c r="I1786" s="31"/>
      <c r="J1786" s="59">
        <f t="shared" si="382"/>
        <v>0</v>
      </c>
    </row>
    <row r="1787" spans="1:10">
      <c r="A1787" s="24">
        <v>9</v>
      </c>
      <c r="B1787" s="36" t="s">
        <v>32</v>
      </c>
      <c r="C1787" s="26"/>
      <c r="D1787" s="27">
        <v>101534</v>
      </c>
      <c r="E1787" s="28">
        <f t="shared" si="381"/>
        <v>0</v>
      </c>
      <c r="F1787" s="29">
        <v>0</v>
      </c>
      <c r="G1787" s="30">
        <f t="shared" si="379"/>
        <v>0</v>
      </c>
      <c r="H1787" s="31">
        <f t="shared" si="380"/>
        <v>94012.962962962964</v>
      </c>
      <c r="I1787" s="31"/>
      <c r="J1787" s="59">
        <f t="shared" si="382"/>
        <v>0</v>
      </c>
    </row>
    <row r="1788" spans="1:10">
      <c r="A1788" s="24">
        <v>10</v>
      </c>
      <c r="B1788" s="36" t="s">
        <v>33</v>
      </c>
      <c r="C1788" s="37"/>
      <c r="D1788" s="33">
        <v>110148</v>
      </c>
      <c r="E1788" s="28">
        <f t="shared" si="381"/>
        <v>0</v>
      </c>
      <c r="F1788" s="29">
        <v>0</v>
      </c>
      <c r="G1788" s="30">
        <f t="shared" si="379"/>
        <v>0</v>
      </c>
      <c r="H1788" s="31">
        <f t="shared" si="380"/>
        <v>101988.88888888888</v>
      </c>
      <c r="I1788" s="31"/>
      <c r="J1788" s="59">
        <f t="shared" si="382"/>
        <v>0</v>
      </c>
    </row>
    <row r="1789" spans="1:10">
      <c r="A1789" s="168">
        <v>11</v>
      </c>
      <c r="B1789" s="25" t="s">
        <v>34</v>
      </c>
      <c r="C1789" s="37">
        <v>4</v>
      </c>
      <c r="D1789" s="27">
        <v>54198</v>
      </c>
      <c r="E1789" s="156">
        <f t="shared" si="381"/>
        <v>216792</v>
      </c>
      <c r="F1789" s="124">
        <v>0</v>
      </c>
      <c r="G1789" s="30">
        <f t="shared" si="379"/>
        <v>216792</v>
      </c>
      <c r="H1789" s="31">
        <f t="shared" si="380"/>
        <v>50183.333333333328</v>
      </c>
      <c r="I1789" s="170"/>
      <c r="J1789" s="59">
        <f t="shared" si="382"/>
        <v>200733.33333333331</v>
      </c>
    </row>
    <row r="1790" spans="1:10">
      <c r="A1790" s="24">
        <v>12</v>
      </c>
      <c r="B1790" s="25" t="s">
        <v>35</v>
      </c>
      <c r="C1790" s="37"/>
      <c r="D1790" s="27">
        <v>49680</v>
      </c>
      <c r="E1790" s="28">
        <f t="shared" si="381"/>
        <v>0</v>
      </c>
      <c r="F1790" s="124">
        <v>0</v>
      </c>
      <c r="G1790" s="30"/>
      <c r="H1790" s="31">
        <f t="shared" si="380"/>
        <v>46000</v>
      </c>
      <c r="I1790" s="128"/>
      <c r="J1790" s="59">
        <f t="shared" si="382"/>
        <v>0</v>
      </c>
    </row>
    <row r="1791" spans="1:10">
      <c r="A1791" s="24">
        <v>13</v>
      </c>
      <c r="B1791" s="25" t="s">
        <v>36</v>
      </c>
      <c r="C1791" s="37"/>
      <c r="D1791" s="38">
        <v>64152</v>
      </c>
      <c r="E1791" s="28">
        <f t="shared" si="381"/>
        <v>0</v>
      </c>
      <c r="F1791" s="29">
        <v>0</v>
      </c>
      <c r="G1791" s="30">
        <f t="shared" ref="G1791:G1796" si="383">E1791-E1791*F1791</f>
        <v>0</v>
      </c>
      <c r="H1791" s="31">
        <f t="shared" si="380"/>
        <v>59399.999999999993</v>
      </c>
      <c r="I1791" s="31"/>
      <c r="J1791" s="59">
        <f t="shared" si="382"/>
        <v>0</v>
      </c>
    </row>
    <row r="1792" spans="1:10">
      <c r="A1792" s="24">
        <v>14</v>
      </c>
      <c r="B1792" s="25" t="s">
        <v>37</v>
      </c>
      <c r="C1792" s="37"/>
      <c r="D1792" s="38">
        <v>65934</v>
      </c>
      <c r="E1792" s="28">
        <f t="shared" si="381"/>
        <v>0</v>
      </c>
      <c r="F1792" s="29">
        <v>0</v>
      </c>
      <c r="G1792" s="30">
        <f t="shared" si="383"/>
        <v>0</v>
      </c>
      <c r="H1792" s="31">
        <f t="shared" si="380"/>
        <v>61049.999999999993</v>
      </c>
      <c r="I1792" s="31"/>
      <c r="J1792" s="59">
        <f t="shared" si="382"/>
        <v>0</v>
      </c>
    </row>
    <row r="1793" spans="1:10">
      <c r="A1793" s="24">
        <v>15</v>
      </c>
      <c r="B1793" s="25" t="s">
        <v>38</v>
      </c>
      <c r="C1793" s="37"/>
      <c r="D1793" s="38">
        <v>76626</v>
      </c>
      <c r="E1793" s="28">
        <f t="shared" si="381"/>
        <v>0</v>
      </c>
      <c r="F1793" s="29">
        <v>0</v>
      </c>
      <c r="G1793" s="30">
        <f t="shared" si="383"/>
        <v>0</v>
      </c>
      <c r="H1793" s="31">
        <f t="shared" si="380"/>
        <v>70950</v>
      </c>
      <c r="I1793" s="31"/>
      <c r="J1793" s="59">
        <f t="shared" si="382"/>
        <v>0</v>
      </c>
    </row>
    <row r="1794" spans="1:10">
      <c r="A1794" s="24">
        <v>16</v>
      </c>
      <c r="B1794" s="25" t="s">
        <v>39</v>
      </c>
      <c r="C1794" s="37"/>
      <c r="D1794" s="38">
        <v>80190</v>
      </c>
      <c r="E1794" s="28">
        <f t="shared" si="381"/>
        <v>0</v>
      </c>
      <c r="F1794" s="29">
        <v>0</v>
      </c>
      <c r="G1794" s="30">
        <f t="shared" si="383"/>
        <v>0</v>
      </c>
      <c r="H1794" s="31">
        <f t="shared" si="380"/>
        <v>74250</v>
      </c>
      <c r="I1794" s="31"/>
      <c r="J1794" s="59">
        <f t="shared" si="382"/>
        <v>0</v>
      </c>
    </row>
    <row r="1795" spans="1:10">
      <c r="A1795" s="24">
        <v>17</v>
      </c>
      <c r="B1795" s="25" t="s">
        <v>40</v>
      </c>
      <c r="C1795" s="37"/>
      <c r="D1795" s="38">
        <v>113832</v>
      </c>
      <c r="E1795" s="28">
        <f t="shared" si="381"/>
        <v>0</v>
      </c>
      <c r="F1795" s="29">
        <v>0</v>
      </c>
      <c r="G1795" s="30">
        <f t="shared" si="383"/>
        <v>0</v>
      </c>
      <c r="H1795" s="31">
        <f t="shared" si="380"/>
        <v>105400</v>
      </c>
      <c r="I1795" s="31"/>
      <c r="J1795" s="59">
        <f t="shared" si="382"/>
        <v>0</v>
      </c>
    </row>
    <row r="1796" spans="1:10">
      <c r="A1796" s="24">
        <v>18</v>
      </c>
      <c r="B1796" s="25" t="s">
        <v>41</v>
      </c>
      <c r="C1796" s="37"/>
      <c r="D1796" s="39">
        <v>98010</v>
      </c>
      <c r="E1796" s="28">
        <f t="shared" si="381"/>
        <v>0</v>
      </c>
      <c r="F1796" s="29">
        <v>0</v>
      </c>
      <c r="G1796" s="30">
        <f t="shared" si="383"/>
        <v>0</v>
      </c>
      <c r="H1796" s="31">
        <f t="shared" si="380"/>
        <v>90750</v>
      </c>
      <c r="I1796" s="31"/>
      <c r="J1796" s="59">
        <f t="shared" si="382"/>
        <v>0</v>
      </c>
    </row>
    <row r="1797" spans="1:10" ht="17.25">
      <c r="A1797" s="40"/>
      <c r="B1797" s="41" t="s">
        <v>42</v>
      </c>
      <c r="C1797" s="42">
        <f>SUM(C1779:C1796)</f>
        <v>34</v>
      </c>
      <c r="D1797" s="42"/>
      <c r="E1797" s="43">
        <f>SUM(E1779:E1796)</f>
        <v>3002322</v>
      </c>
      <c r="F1797" s="43"/>
      <c r="G1797" s="44">
        <f>SUM(G1779:G1796)</f>
        <v>3002322</v>
      </c>
      <c r="H1797" s="45"/>
      <c r="I1797" s="45"/>
      <c r="J1797" s="64">
        <f>SUM(J1779:J1796)</f>
        <v>2779927.7777777775</v>
      </c>
    </row>
    <row r="1798" spans="1:10" ht="31.5">
      <c r="A1798" s="46"/>
      <c r="B1798" s="47"/>
      <c r="C1798" s="48"/>
      <c r="D1798" s="48"/>
      <c r="E1798" s="49"/>
      <c r="F1798" s="49"/>
      <c r="G1798" s="50"/>
      <c r="H1798" s="51"/>
      <c r="I1798" s="51"/>
      <c r="J1798" s="65">
        <f>J1797*0.08</f>
        <v>222394.22222222222</v>
      </c>
    </row>
    <row r="1799" spans="1:10" ht="18">
      <c r="A1799" s="283" t="s">
        <v>43</v>
      </c>
      <c r="B1799" s="283"/>
      <c r="C1799" s="284" t="s">
        <v>44</v>
      </c>
      <c r="D1799" s="284"/>
      <c r="E1799" s="54"/>
      <c r="F1799" s="54"/>
      <c r="G1799" s="55" t="s">
        <v>45</v>
      </c>
      <c r="H1799" s="56"/>
      <c r="I1799" s="56"/>
      <c r="J1799" s="66">
        <f>SUM(J1797:J1798)</f>
        <v>3002321.9999999995</v>
      </c>
    </row>
    <row r="1801" spans="1:10">
      <c r="B1801" s="132" t="s">
        <v>625</v>
      </c>
      <c r="C1801" s="132" t="s">
        <v>626</v>
      </c>
      <c r="D1801" s="131"/>
      <c r="E1801" s="131"/>
      <c r="F1801" s="132" t="s">
        <v>512</v>
      </c>
      <c r="G1801" s="132" t="s">
        <v>649</v>
      </c>
    </row>
    <row r="1802" spans="1:10">
      <c r="B1802" s="132" t="s">
        <v>627</v>
      </c>
      <c r="C1802" s="132" t="s">
        <v>626</v>
      </c>
      <c r="D1802" s="131"/>
      <c r="E1802" s="131"/>
      <c r="F1802" s="132" t="s">
        <v>512</v>
      </c>
      <c r="G1802" s="132" t="s">
        <v>649</v>
      </c>
    </row>
    <row r="1805" spans="1:10" ht="15.75">
      <c r="A1805" s="279" t="s">
        <v>0</v>
      </c>
      <c r="B1805" s="279"/>
      <c r="C1805" s="279"/>
      <c r="D1805" s="279"/>
      <c r="E1805" s="279"/>
      <c r="F1805" s="279"/>
      <c r="G1805" s="279"/>
      <c r="H1805" s="3"/>
      <c r="I1805" s="3"/>
      <c r="J1805" s="112"/>
    </row>
    <row r="1806" spans="1:10" ht="17.25">
      <c r="A1806" s="279" t="s">
        <v>1</v>
      </c>
      <c r="B1806" s="279"/>
      <c r="C1806" s="279"/>
      <c r="D1806" s="279"/>
      <c r="E1806" s="279"/>
      <c r="F1806" s="279"/>
      <c r="G1806" s="279"/>
      <c r="H1806" s="3"/>
      <c r="I1806" s="3"/>
      <c r="J1806" s="58"/>
    </row>
    <row r="1807" spans="1:10" ht="15.75">
      <c r="A1807" s="279" t="s">
        <v>2</v>
      </c>
      <c r="B1807" s="279"/>
      <c r="C1807" s="279"/>
      <c r="D1807" s="279"/>
      <c r="E1807" s="279"/>
      <c r="F1807" s="279"/>
      <c r="G1807" s="279"/>
      <c r="H1807" s="3"/>
      <c r="I1807" s="3"/>
      <c r="J1807" s="59"/>
    </row>
    <row r="1808" spans="1:10" ht="15.75">
      <c r="A1808" s="279" t="s">
        <v>4</v>
      </c>
      <c r="B1808" s="279"/>
      <c r="C1808" s="279"/>
      <c r="D1808" s="279"/>
      <c r="E1808" s="279"/>
      <c r="F1808" s="279"/>
      <c r="G1808" s="279"/>
      <c r="H1808" s="3"/>
      <c r="I1808" s="3"/>
      <c r="J1808" s="59"/>
    </row>
    <row r="1809" spans="1:10" ht="15.75">
      <c r="A1809" s="280" t="s">
        <v>6</v>
      </c>
      <c r="B1809" s="280"/>
      <c r="C1809" s="280"/>
      <c r="D1809" s="280"/>
      <c r="E1809" s="280"/>
      <c r="F1809" s="280"/>
      <c r="G1809" s="280"/>
      <c r="H1809" s="3"/>
      <c r="I1809" s="3"/>
      <c r="J1809" s="59"/>
    </row>
    <row r="1810" spans="1:10" ht="27.75">
      <c r="A1810" s="9"/>
      <c r="B1810" s="9"/>
      <c r="C1810" s="281" t="s">
        <v>651</v>
      </c>
      <c r="D1810" s="281"/>
      <c r="E1810" s="281"/>
      <c r="F1810" s="281"/>
      <c r="G1810" s="281"/>
      <c r="H1810" s="3"/>
      <c r="I1810" s="3"/>
      <c r="J1810" s="59"/>
    </row>
    <row r="1811" spans="1:10" ht="15.75">
      <c r="A1811" s="11" t="s">
        <v>358</v>
      </c>
      <c r="B1811" s="12"/>
      <c r="C1811" s="13"/>
      <c r="D1811" s="286"/>
      <c r="E1811" s="286"/>
      <c r="F1811" s="286"/>
      <c r="G1811" s="286"/>
      <c r="H1811" s="15"/>
      <c r="I1811" s="15"/>
      <c r="J1811" s="59"/>
    </row>
    <row r="1812" spans="1:10" ht="15.75">
      <c r="A1812" s="11" t="s">
        <v>623</v>
      </c>
      <c r="B1812" s="11"/>
      <c r="C1812" s="11"/>
      <c r="D1812" s="11"/>
      <c r="E1812" s="16"/>
      <c r="F1812" s="11"/>
      <c r="G1812" s="16"/>
      <c r="H1812" s="20" t="s">
        <v>161</v>
      </c>
      <c r="I1812" s="20"/>
      <c r="J1812" s="62"/>
    </row>
    <row r="1813" spans="1:10" ht="15.75">
      <c r="A1813" s="11" t="s">
        <v>11</v>
      </c>
      <c r="B1813" s="289" t="s">
        <v>652</v>
      </c>
      <c r="C1813" s="289"/>
      <c r="D1813" s="289"/>
      <c r="E1813" s="289"/>
      <c r="F1813" s="18"/>
      <c r="G1813" s="19" t="s">
        <v>13</v>
      </c>
      <c r="H1813" s="3"/>
      <c r="I1813" s="3"/>
      <c r="J1813" s="59"/>
    </row>
    <row r="1814" spans="1:10" ht="15.75">
      <c r="A1814" s="21" t="s">
        <v>14</v>
      </c>
      <c r="B1814" s="21" t="s">
        <v>16</v>
      </c>
      <c r="C1814" s="21" t="s">
        <v>17</v>
      </c>
      <c r="D1814" s="22" t="s">
        <v>18</v>
      </c>
      <c r="E1814" s="23" t="s">
        <v>19</v>
      </c>
      <c r="F1814" s="23" t="s">
        <v>20</v>
      </c>
      <c r="G1814" s="21" t="s">
        <v>21</v>
      </c>
      <c r="H1814" s="3"/>
      <c r="I1814" s="3"/>
      <c r="J1814" s="59"/>
    </row>
    <row r="1815" spans="1:10">
      <c r="A1815" s="24">
        <v>1</v>
      </c>
      <c r="B1815" s="25" t="s">
        <v>23</v>
      </c>
      <c r="C1815" s="26">
        <v>20</v>
      </c>
      <c r="D1815" s="27">
        <v>79305</v>
      </c>
      <c r="E1815" s="28">
        <f>D1815*C1815</f>
        <v>1586100</v>
      </c>
      <c r="F1815" s="29">
        <v>0</v>
      </c>
      <c r="G1815" s="30">
        <f>E1815-E1815*F1815</f>
        <v>1586100</v>
      </c>
      <c r="H1815" s="31">
        <f>D1815/1.08</f>
        <v>73430.555555555547</v>
      </c>
      <c r="I1815" s="31"/>
      <c r="J1815" s="59">
        <f t="shared" ref="J1815:J1819" si="384">H1815*C1815</f>
        <v>1468611.111111111</v>
      </c>
    </row>
    <row r="1816" spans="1:10">
      <c r="A1816" s="24">
        <v>2</v>
      </c>
      <c r="B1816" s="25" t="s">
        <v>25</v>
      </c>
      <c r="C1816" s="32"/>
      <c r="D1816" s="33">
        <v>128591</v>
      </c>
      <c r="E1816" s="28">
        <f t="shared" ref="E1816:E1819" si="385">D1816*C1816</f>
        <v>0</v>
      </c>
      <c r="F1816" s="29">
        <v>0</v>
      </c>
      <c r="G1816" s="30">
        <f t="shared" ref="G1816:G1825" si="386">E1816-E1816*F1816</f>
        <v>0</v>
      </c>
      <c r="H1816" s="31">
        <f t="shared" ref="H1816:H1832" si="387">D1816/1.08</f>
        <v>119065.74074074073</v>
      </c>
      <c r="I1816" s="31"/>
      <c r="J1816" s="59">
        <f t="shared" si="384"/>
        <v>0</v>
      </c>
    </row>
    <row r="1817" spans="1:10">
      <c r="A1817" s="24">
        <v>3</v>
      </c>
      <c r="B1817" s="25" t="s">
        <v>26</v>
      </c>
      <c r="C1817" s="34">
        <v>20</v>
      </c>
      <c r="D1817" s="27">
        <v>60043</v>
      </c>
      <c r="E1817" s="28">
        <f t="shared" si="385"/>
        <v>1200860</v>
      </c>
      <c r="F1817" s="157">
        <v>0</v>
      </c>
      <c r="G1817" s="30">
        <f t="shared" si="386"/>
        <v>1200860</v>
      </c>
      <c r="H1817" s="31">
        <f t="shared" si="387"/>
        <v>55595.370370370365</v>
      </c>
      <c r="I1817" s="128"/>
      <c r="J1817" s="59">
        <f t="shared" si="384"/>
        <v>1111907.4074074072</v>
      </c>
    </row>
    <row r="1818" spans="1:10">
      <c r="A1818" s="24">
        <v>4</v>
      </c>
      <c r="B1818" s="25" t="s">
        <v>27</v>
      </c>
      <c r="C1818" s="35"/>
      <c r="D1818" s="27">
        <v>115781</v>
      </c>
      <c r="E1818" s="28">
        <f t="shared" si="385"/>
        <v>0</v>
      </c>
      <c r="F1818" s="157">
        <v>0</v>
      </c>
      <c r="G1818" s="30">
        <f t="shared" si="386"/>
        <v>0</v>
      </c>
      <c r="H1818" s="31">
        <f t="shared" si="387"/>
        <v>107204.62962962962</v>
      </c>
      <c r="I1818" s="31"/>
      <c r="J1818" s="59">
        <f t="shared" si="384"/>
        <v>0</v>
      </c>
    </row>
    <row r="1819" spans="1:10">
      <c r="A1819" s="168">
        <v>5</v>
      </c>
      <c r="B1819" s="25" t="s">
        <v>28</v>
      </c>
      <c r="C1819" s="37">
        <v>20</v>
      </c>
      <c r="D1819" s="27">
        <v>119943</v>
      </c>
      <c r="E1819" s="156">
        <f t="shared" si="385"/>
        <v>2398860</v>
      </c>
      <c r="F1819" s="157">
        <v>0</v>
      </c>
      <c r="G1819" s="30">
        <f t="shared" si="386"/>
        <v>2398860</v>
      </c>
      <c r="H1819" s="31">
        <f t="shared" si="387"/>
        <v>111058.33333333333</v>
      </c>
      <c r="I1819" s="170"/>
      <c r="J1819" s="59">
        <f t="shared" si="384"/>
        <v>2221166.6666666665</v>
      </c>
    </row>
    <row r="1820" spans="1:10">
      <c r="A1820" s="24">
        <v>6</v>
      </c>
      <c r="B1820" s="25" t="s">
        <v>29</v>
      </c>
      <c r="C1820" s="26"/>
      <c r="D1820" s="27">
        <v>94810</v>
      </c>
      <c r="E1820" s="28"/>
      <c r="F1820" s="29">
        <v>0</v>
      </c>
      <c r="G1820" s="30">
        <f t="shared" si="386"/>
        <v>0</v>
      </c>
      <c r="H1820" s="31">
        <f t="shared" si="387"/>
        <v>87787.037037037036</v>
      </c>
      <c r="I1820" s="31"/>
      <c r="J1820" s="59"/>
    </row>
    <row r="1821" spans="1:10">
      <c r="A1821" s="24">
        <v>7</v>
      </c>
      <c r="B1821" s="25" t="s">
        <v>30</v>
      </c>
      <c r="C1821" s="34"/>
      <c r="D1821" s="27">
        <v>141396</v>
      </c>
      <c r="E1821" s="28">
        <f t="shared" ref="E1821:E1832" si="388">D1821*C1821</f>
        <v>0</v>
      </c>
      <c r="F1821" s="29">
        <v>0</v>
      </c>
      <c r="G1821" s="30">
        <f t="shared" si="386"/>
        <v>0</v>
      </c>
      <c r="H1821" s="31">
        <f t="shared" si="387"/>
        <v>130922.22222222222</v>
      </c>
      <c r="I1821" s="31"/>
      <c r="J1821" s="59">
        <f t="shared" ref="J1821:J1832" si="389">H1821*C1821</f>
        <v>0</v>
      </c>
    </row>
    <row r="1822" spans="1:10">
      <c r="A1822" s="24">
        <v>8</v>
      </c>
      <c r="B1822" s="25" t="s">
        <v>31</v>
      </c>
      <c r="C1822" s="26"/>
      <c r="D1822" s="27">
        <v>232931</v>
      </c>
      <c r="E1822" s="28">
        <f t="shared" si="388"/>
        <v>0</v>
      </c>
      <c r="F1822" s="29">
        <v>0</v>
      </c>
      <c r="G1822" s="30">
        <f t="shared" si="386"/>
        <v>0</v>
      </c>
      <c r="H1822" s="31">
        <f t="shared" si="387"/>
        <v>215676.85185185182</v>
      </c>
      <c r="I1822" s="31"/>
      <c r="J1822" s="59">
        <f t="shared" si="389"/>
        <v>0</v>
      </c>
    </row>
    <row r="1823" spans="1:10">
      <c r="A1823" s="24">
        <v>9</v>
      </c>
      <c r="B1823" s="36" t="s">
        <v>32</v>
      </c>
      <c r="C1823" s="26"/>
      <c r="D1823" s="27">
        <v>101534</v>
      </c>
      <c r="E1823" s="28">
        <f t="shared" si="388"/>
        <v>0</v>
      </c>
      <c r="F1823" s="29">
        <v>0</v>
      </c>
      <c r="G1823" s="30">
        <f t="shared" si="386"/>
        <v>0</v>
      </c>
      <c r="H1823" s="31">
        <f t="shared" si="387"/>
        <v>94012.962962962964</v>
      </c>
      <c r="I1823" s="31"/>
      <c r="J1823" s="59">
        <f t="shared" si="389"/>
        <v>0</v>
      </c>
    </row>
    <row r="1824" spans="1:10">
      <c r="A1824" s="24">
        <v>10</v>
      </c>
      <c r="B1824" s="36" t="s">
        <v>33</v>
      </c>
      <c r="C1824" s="37"/>
      <c r="D1824" s="33">
        <v>110148</v>
      </c>
      <c r="E1824" s="28">
        <f t="shared" si="388"/>
        <v>0</v>
      </c>
      <c r="F1824" s="29">
        <v>0</v>
      </c>
      <c r="G1824" s="30">
        <f t="shared" si="386"/>
        <v>0</v>
      </c>
      <c r="H1824" s="31">
        <f t="shared" si="387"/>
        <v>101988.88888888888</v>
      </c>
      <c r="I1824" s="31"/>
      <c r="J1824" s="59">
        <f t="shared" si="389"/>
        <v>0</v>
      </c>
    </row>
    <row r="1825" spans="1:10">
      <c r="A1825" s="168">
        <v>11</v>
      </c>
      <c r="B1825" s="25" t="s">
        <v>34</v>
      </c>
      <c r="C1825" s="37"/>
      <c r="D1825" s="27">
        <v>54198</v>
      </c>
      <c r="E1825" s="156">
        <f t="shared" si="388"/>
        <v>0</v>
      </c>
      <c r="F1825" s="124">
        <v>0</v>
      </c>
      <c r="G1825" s="30">
        <f t="shared" si="386"/>
        <v>0</v>
      </c>
      <c r="H1825" s="31">
        <f t="shared" si="387"/>
        <v>50183.333333333328</v>
      </c>
      <c r="I1825" s="170"/>
      <c r="J1825" s="59">
        <f t="shared" si="389"/>
        <v>0</v>
      </c>
    </row>
    <row r="1826" spans="1:10">
      <c r="A1826" s="24">
        <v>12</v>
      </c>
      <c r="B1826" s="25" t="s">
        <v>35</v>
      </c>
      <c r="C1826" s="37"/>
      <c r="D1826" s="27">
        <v>49680</v>
      </c>
      <c r="E1826" s="28">
        <f t="shared" si="388"/>
        <v>0</v>
      </c>
      <c r="F1826" s="124">
        <v>0</v>
      </c>
      <c r="G1826" s="30"/>
      <c r="H1826" s="31">
        <f t="shared" si="387"/>
        <v>46000</v>
      </c>
      <c r="I1826" s="128"/>
      <c r="J1826" s="59">
        <f t="shared" si="389"/>
        <v>0</v>
      </c>
    </row>
    <row r="1827" spans="1:10">
      <c r="A1827" s="24">
        <v>13</v>
      </c>
      <c r="B1827" s="25" t="s">
        <v>36</v>
      </c>
      <c r="C1827" s="37"/>
      <c r="D1827" s="38">
        <v>64152</v>
      </c>
      <c r="E1827" s="28">
        <f t="shared" si="388"/>
        <v>0</v>
      </c>
      <c r="F1827" s="29">
        <v>0</v>
      </c>
      <c r="G1827" s="30">
        <f t="shared" ref="G1827:G1832" si="390">E1827-E1827*F1827</f>
        <v>0</v>
      </c>
      <c r="H1827" s="31">
        <f t="shared" si="387"/>
        <v>59399.999999999993</v>
      </c>
      <c r="I1827" s="31"/>
      <c r="J1827" s="59">
        <f t="shared" si="389"/>
        <v>0</v>
      </c>
    </row>
    <row r="1828" spans="1:10">
      <c r="A1828" s="24">
        <v>14</v>
      </c>
      <c r="B1828" s="25" t="s">
        <v>37</v>
      </c>
      <c r="C1828" s="37"/>
      <c r="D1828" s="38">
        <v>65934</v>
      </c>
      <c r="E1828" s="28">
        <f t="shared" si="388"/>
        <v>0</v>
      </c>
      <c r="F1828" s="29">
        <v>0</v>
      </c>
      <c r="G1828" s="30">
        <f t="shared" si="390"/>
        <v>0</v>
      </c>
      <c r="H1828" s="31">
        <f t="shared" si="387"/>
        <v>61049.999999999993</v>
      </c>
      <c r="I1828" s="31"/>
      <c r="J1828" s="59">
        <f t="shared" si="389"/>
        <v>0</v>
      </c>
    </row>
    <row r="1829" spans="1:10">
      <c r="A1829" s="24">
        <v>15</v>
      </c>
      <c r="B1829" s="25" t="s">
        <v>38</v>
      </c>
      <c r="C1829" s="37"/>
      <c r="D1829" s="38">
        <v>76626</v>
      </c>
      <c r="E1829" s="28">
        <f t="shared" si="388"/>
        <v>0</v>
      </c>
      <c r="F1829" s="29">
        <v>0</v>
      </c>
      <c r="G1829" s="30">
        <f t="shared" si="390"/>
        <v>0</v>
      </c>
      <c r="H1829" s="31">
        <f t="shared" si="387"/>
        <v>70950</v>
      </c>
      <c r="I1829" s="31"/>
      <c r="J1829" s="59">
        <f t="shared" si="389"/>
        <v>0</v>
      </c>
    </row>
    <row r="1830" spans="1:10">
      <c r="A1830" s="24">
        <v>16</v>
      </c>
      <c r="B1830" s="25" t="s">
        <v>39</v>
      </c>
      <c r="C1830" s="37"/>
      <c r="D1830" s="38">
        <v>80190</v>
      </c>
      <c r="E1830" s="28">
        <f t="shared" si="388"/>
        <v>0</v>
      </c>
      <c r="F1830" s="29">
        <v>0</v>
      </c>
      <c r="G1830" s="30">
        <f t="shared" si="390"/>
        <v>0</v>
      </c>
      <c r="H1830" s="31">
        <f t="shared" si="387"/>
        <v>74250</v>
      </c>
      <c r="I1830" s="31"/>
      <c r="J1830" s="59">
        <f t="shared" si="389"/>
        <v>0</v>
      </c>
    </row>
    <row r="1831" spans="1:10">
      <c r="A1831" s="24">
        <v>17</v>
      </c>
      <c r="B1831" s="25" t="s">
        <v>40</v>
      </c>
      <c r="C1831" s="37"/>
      <c r="D1831" s="38">
        <v>113832</v>
      </c>
      <c r="E1831" s="28">
        <f t="shared" si="388"/>
        <v>0</v>
      </c>
      <c r="F1831" s="29">
        <v>0</v>
      </c>
      <c r="G1831" s="30">
        <f t="shared" si="390"/>
        <v>0</v>
      </c>
      <c r="H1831" s="31">
        <f t="shared" si="387"/>
        <v>105400</v>
      </c>
      <c r="I1831" s="31"/>
      <c r="J1831" s="59">
        <f t="shared" si="389"/>
        <v>0</v>
      </c>
    </row>
    <row r="1832" spans="1:10">
      <c r="A1832" s="24">
        <v>18</v>
      </c>
      <c r="B1832" s="25" t="s">
        <v>41</v>
      </c>
      <c r="C1832" s="37"/>
      <c r="D1832" s="39">
        <v>98010</v>
      </c>
      <c r="E1832" s="28">
        <f t="shared" si="388"/>
        <v>0</v>
      </c>
      <c r="F1832" s="29">
        <v>0</v>
      </c>
      <c r="G1832" s="30">
        <f t="shared" si="390"/>
        <v>0</v>
      </c>
      <c r="H1832" s="31">
        <f t="shared" si="387"/>
        <v>90750</v>
      </c>
      <c r="I1832" s="31"/>
      <c r="J1832" s="59">
        <f t="shared" si="389"/>
        <v>0</v>
      </c>
    </row>
    <row r="1833" spans="1:10" ht="17.25">
      <c r="A1833" s="40"/>
      <c r="B1833" s="41" t="s">
        <v>42</v>
      </c>
      <c r="C1833" s="42">
        <f>SUM(C1815:C1832)</f>
        <v>60</v>
      </c>
      <c r="D1833" s="42"/>
      <c r="E1833" s="43">
        <f>SUM(E1815:E1832)</f>
        <v>5185820</v>
      </c>
      <c r="F1833" s="43"/>
      <c r="G1833" s="44">
        <f>SUM(G1815:G1832)</f>
        <v>5185820</v>
      </c>
      <c r="H1833" s="45"/>
      <c r="I1833" s="45"/>
      <c r="J1833" s="64">
        <f>SUM(J1815:J1832)</f>
        <v>4801685.1851851847</v>
      </c>
    </row>
    <row r="1834" spans="1:10" ht="31.5">
      <c r="A1834" s="46"/>
      <c r="B1834" s="47"/>
      <c r="C1834" s="48"/>
      <c r="D1834" s="48"/>
      <c r="E1834" s="49"/>
      <c r="F1834" s="49"/>
      <c r="G1834" s="50"/>
      <c r="H1834" s="51"/>
      <c r="I1834" s="51"/>
      <c r="J1834" s="65">
        <f>J1833*0.08</f>
        <v>384134.81481481477</v>
      </c>
    </row>
    <row r="1835" spans="1:10" ht="18">
      <c r="A1835" s="283" t="s">
        <v>43</v>
      </c>
      <c r="B1835" s="283"/>
      <c r="C1835" s="284" t="s">
        <v>44</v>
      </c>
      <c r="D1835" s="284"/>
      <c r="E1835" s="54"/>
      <c r="F1835" s="54"/>
      <c r="G1835" s="55" t="s">
        <v>45</v>
      </c>
      <c r="H1835" s="56"/>
      <c r="I1835" s="56"/>
      <c r="J1835" s="66">
        <f>SUM(J1833:J1834)</f>
        <v>5185819.9999999991</v>
      </c>
    </row>
    <row r="1837" spans="1:10">
      <c r="B1837" s="132" t="s">
        <v>625</v>
      </c>
      <c r="C1837" s="132" t="s">
        <v>626</v>
      </c>
      <c r="D1837" s="131"/>
      <c r="E1837" s="131"/>
      <c r="F1837" s="132" t="s">
        <v>512</v>
      </c>
      <c r="G1837" s="132" t="s">
        <v>649</v>
      </c>
    </row>
    <row r="1838" spans="1:10">
      <c r="B1838" s="132" t="s">
        <v>627</v>
      </c>
      <c r="C1838" s="132" t="s">
        <v>626</v>
      </c>
      <c r="D1838" s="131"/>
      <c r="E1838" s="131"/>
      <c r="F1838" s="132" t="s">
        <v>512</v>
      </c>
      <c r="G1838" s="132" t="s">
        <v>649</v>
      </c>
    </row>
    <row r="1842" spans="1:10" ht="15.75">
      <c r="A1842" s="279" t="s">
        <v>0</v>
      </c>
      <c r="B1842" s="279"/>
      <c r="C1842" s="279"/>
      <c r="D1842" s="279"/>
      <c r="E1842" s="279"/>
      <c r="F1842" s="279"/>
      <c r="G1842" s="279"/>
      <c r="H1842" s="3"/>
      <c r="I1842" s="3"/>
      <c r="J1842" s="112"/>
    </row>
    <row r="1843" spans="1:10" ht="17.25">
      <c r="A1843" s="279" t="s">
        <v>1</v>
      </c>
      <c r="B1843" s="279"/>
      <c r="C1843" s="279"/>
      <c r="D1843" s="279"/>
      <c r="E1843" s="279"/>
      <c r="F1843" s="279"/>
      <c r="G1843" s="279"/>
      <c r="H1843" s="3"/>
      <c r="I1843" s="3"/>
      <c r="J1843" s="58"/>
    </row>
    <row r="1844" spans="1:10" ht="15.75">
      <c r="A1844" s="279" t="s">
        <v>2</v>
      </c>
      <c r="B1844" s="279"/>
      <c r="C1844" s="279"/>
      <c r="D1844" s="279"/>
      <c r="E1844" s="279"/>
      <c r="F1844" s="279"/>
      <c r="G1844" s="279"/>
      <c r="H1844" s="3"/>
      <c r="I1844" s="3"/>
      <c r="J1844" s="59"/>
    </row>
    <row r="1845" spans="1:10" ht="15.75">
      <c r="A1845" s="279" t="s">
        <v>4</v>
      </c>
      <c r="B1845" s="279"/>
      <c r="C1845" s="279"/>
      <c r="D1845" s="279"/>
      <c r="E1845" s="279"/>
      <c r="F1845" s="279"/>
      <c r="G1845" s="279"/>
      <c r="H1845" s="3"/>
      <c r="I1845" s="3"/>
      <c r="J1845" s="59"/>
    </row>
    <row r="1846" spans="1:10" ht="15.75">
      <c r="A1846" s="280" t="s">
        <v>6</v>
      </c>
      <c r="B1846" s="280"/>
      <c r="C1846" s="280"/>
      <c r="D1846" s="280"/>
      <c r="E1846" s="280"/>
      <c r="F1846" s="280"/>
      <c r="G1846" s="280"/>
      <c r="H1846" s="3"/>
      <c r="I1846" s="3"/>
      <c r="J1846" s="59"/>
    </row>
    <row r="1847" spans="1:10" ht="27.75">
      <c r="A1847" s="9"/>
      <c r="B1847" s="9"/>
      <c r="C1847" s="281" t="s">
        <v>457</v>
      </c>
      <c r="D1847" s="281"/>
      <c r="E1847" s="281"/>
      <c r="F1847" s="281"/>
      <c r="G1847" s="281"/>
      <c r="H1847" s="3"/>
      <c r="I1847" s="3"/>
      <c r="J1847" s="59"/>
    </row>
    <row r="1848" spans="1:10" ht="15.75">
      <c r="A1848" s="11" t="s">
        <v>358</v>
      </c>
      <c r="B1848" s="12"/>
      <c r="C1848" s="13"/>
      <c r="D1848" s="286"/>
      <c r="E1848" s="286"/>
      <c r="F1848" s="286"/>
      <c r="G1848" s="286"/>
      <c r="H1848" s="15"/>
      <c r="I1848" s="15"/>
      <c r="J1848" s="59"/>
    </row>
    <row r="1849" spans="1:10" ht="15.75">
      <c r="A1849" s="11" t="s">
        <v>623</v>
      </c>
      <c r="B1849" s="11"/>
      <c r="C1849" s="11"/>
      <c r="D1849" s="11"/>
      <c r="E1849" s="16"/>
      <c r="F1849" s="11"/>
      <c r="G1849" s="16"/>
      <c r="H1849" s="20" t="s">
        <v>161</v>
      </c>
      <c r="I1849" s="20"/>
      <c r="J1849" s="62"/>
    </row>
    <row r="1850" spans="1:10" ht="15.75">
      <c r="A1850" s="11" t="s">
        <v>11</v>
      </c>
      <c r="B1850" s="289" t="s">
        <v>584</v>
      </c>
      <c r="C1850" s="289"/>
      <c r="D1850" s="289"/>
      <c r="E1850" s="289"/>
      <c r="F1850" s="18"/>
      <c r="G1850" s="19" t="s">
        <v>13</v>
      </c>
      <c r="H1850" s="3"/>
      <c r="I1850" s="3"/>
      <c r="J1850" s="59"/>
    </row>
    <row r="1851" spans="1:10" ht="15.75">
      <c r="A1851" s="21" t="s">
        <v>14</v>
      </c>
      <c r="B1851" s="21" t="s">
        <v>16</v>
      </c>
      <c r="C1851" s="21" t="s">
        <v>17</v>
      </c>
      <c r="D1851" s="22" t="s">
        <v>18</v>
      </c>
      <c r="E1851" s="23" t="s">
        <v>19</v>
      </c>
      <c r="F1851" s="23" t="s">
        <v>20</v>
      </c>
      <c r="G1851" s="21" t="s">
        <v>21</v>
      </c>
      <c r="H1851" s="3"/>
      <c r="I1851" s="3"/>
      <c r="J1851" s="59"/>
    </row>
    <row r="1852" spans="1:10">
      <c r="A1852" s="24">
        <v>1</v>
      </c>
      <c r="B1852" s="25" t="s">
        <v>23</v>
      </c>
      <c r="C1852" s="26"/>
      <c r="D1852" s="27">
        <v>79305</v>
      </c>
      <c r="E1852" s="28">
        <f>D1852*C1852</f>
        <v>0</v>
      </c>
      <c r="F1852" s="29">
        <v>0</v>
      </c>
      <c r="G1852" s="30">
        <f>E1852-E1852*F1852</f>
        <v>0</v>
      </c>
      <c r="H1852" s="31">
        <f>D1852/1.08</f>
        <v>73430.555555555547</v>
      </c>
      <c r="I1852" s="31"/>
      <c r="J1852" s="59">
        <f t="shared" ref="J1852:J1856" si="391">H1852*C1852</f>
        <v>0</v>
      </c>
    </row>
    <row r="1853" spans="1:10">
      <c r="A1853" s="24">
        <v>2</v>
      </c>
      <c r="B1853" s="25" t="s">
        <v>25</v>
      </c>
      <c r="C1853" s="32"/>
      <c r="D1853" s="33">
        <v>128591</v>
      </c>
      <c r="E1853" s="28">
        <f t="shared" ref="E1853:E1856" si="392">D1853*C1853</f>
        <v>0</v>
      </c>
      <c r="F1853" s="29">
        <v>0</v>
      </c>
      <c r="G1853" s="30">
        <f t="shared" ref="G1853:G1862" si="393">E1853-E1853*F1853</f>
        <v>0</v>
      </c>
      <c r="H1853" s="31">
        <f t="shared" ref="H1853:H1869" si="394">D1853/1.08</f>
        <v>119065.74074074073</v>
      </c>
      <c r="I1853" s="31"/>
      <c r="J1853" s="59">
        <f t="shared" si="391"/>
        <v>0</v>
      </c>
    </row>
    <row r="1854" spans="1:10">
      <c r="A1854" s="24">
        <v>3</v>
      </c>
      <c r="B1854" s="25" t="s">
        <v>26</v>
      </c>
      <c r="C1854" s="34">
        <v>20</v>
      </c>
      <c r="D1854" s="27">
        <v>60043</v>
      </c>
      <c r="E1854" s="28">
        <f t="shared" si="392"/>
        <v>1200860</v>
      </c>
      <c r="F1854" s="157">
        <v>0</v>
      </c>
      <c r="G1854" s="30">
        <f t="shared" si="393"/>
        <v>1200860</v>
      </c>
      <c r="H1854" s="31">
        <f t="shared" si="394"/>
        <v>55595.370370370365</v>
      </c>
      <c r="I1854" s="128"/>
      <c r="J1854" s="59">
        <f t="shared" si="391"/>
        <v>1111907.4074074072</v>
      </c>
    </row>
    <row r="1855" spans="1:10">
      <c r="A1855" s="24">
        <v>4</v>
      </c>
      <c r="B1855" s="25" t="s">
        <v>27</v>
      </c>
      <c r="C1855" s="35"/>
      <c r="D1855" s="27">
        <v>115781</v>
      </c>
      <c r="E1855" s="28">
        <f t="shared" si="392"/>
        <v>0</v>
      </c>
      <c r="F1855" s="157">
        <v>0</v>
      </c>
      <c r="G1855" s="30">
        <f t="shared" si="393"/>
        <v>0</v>
      </c>
      <c r="H1855" s="31">
        <f t="shared" si="394"/>
        <v>107204.62962962962</v>
      </c>
      <c r="I1855" s="31"/>
      <c r="J1855" s="59">
        <f t="shared" si="391"/>
        <v>0</v>
      </c>
    </row>
    <row r="1856" spans="1:10">
      <c r="A1856" s="168">
        <v>5</v>
      </c>
      <c r="B1856" s="25" t="s">
        <v>28</v>
      </c>
      <c r="C1856" s="37">
        <v>10</v>
      </c>
      <c r="D1856" s="27">
        <v>119943</v>
      </c>
      <c r="E1856" s="156">
        <f t="shared" si="392"/>
        <v>1199430</v>
      </c>
      <c r="F1856" s="157">
        <v>0</v>
      </c>
      <c r="G1856" s="30">
        <f t="shared" si="393"/>
        <v>1199430</v>
      </c>
      <c r="H1856" s="31">
        <f t="shared" si="394"/>
        <v>111058.33333333333</v>
      </c>
      <c r="I1856" s="170"/>
      <c r="J1856" s="59">
        <f t="shared" si="391"/>
        <v>1110583.3333333333</v>
      </c>
    </row>
    <row r="1857" spans="1:10">
      <c r="A1857" s="24">
        <v>6</v>
      </c>
      <c r="B1857" s="25" t="s">
        <v>29</v>
      </c>
      <c r="C1857" s="26"/>
      <c r="D1857" s="27">
        <v>94810</v>
      </c>
      <c r="E1857" s="28"/>
      <c r="F1857" s="29">
        <v>0</v>
      </c>
      <c r="G1857" s="30">
        <f t="shared" si="393"/>
        <v>0</v>
      </c>
      <c r="H1857" s="31">
        <f t="shared" si="394"/>
        <v>87787.037037037036</v>
      </c>
      <c r="I1857" s="31"/>
      <c r="J1857" s="59"/>
    </row>
    <row r="1858" spans="1:10">
      <c r="A1858" s="24">
        <v>7</v>
      </c>
      <c r="B1858" s="25" t="s">
        <v>30</v>
      </c>
      <c r="C1858" s="34"/>
      <c r="D1858" s="27">
        <v>141396</v>
      </c>
      <c r="E1858" s="28">
        <f t="shared" ref="E1858:E1869" si="395">D1858*C1858</f>
        <v>0</v>
      </c>
      <c r="F1858" s="29">
        <v>0</v>
      </c>
      <c r="G1858" s="30">
        <f t="shared" si="393"/>
        <v>0</v>
      </c>
      <c r="H1858" s="31">
        <f t="shared" si="394"/>
        <v>130922.22222222222</v>
      </c>
      <c r="I1858" s="31"/>
      <c r="J1858" s="59">
        <f t="shared" ref="J1858:J1869" si="396">H1858*C1858</f>
        <v>0</v>
      </c>
    </row>
    <row r="1859" spans="1:10">
      <c r="A1859" s="24">
        <v>8</v>
      </c>
      <c r="B1859" s="25" t="s">
        <v>31</v>
      </c>
      <c r="C1859" s="26"/>
      <c r="D1859" s="27">
        <v>232931</v>
      </c>
      <c r="E1859" s="28">
        <f t="shared" si="395"/>
        <v>0</v>
      </c>
      <c r="F1859" s="29">
        <v>0</v>
      </c>
      <c r="G1859" s="30">
        <f t="shared" si="393"/>
        <v>0</v>
      </c>
      <c r="H1859" s="31">
        <f t="shared" si="394"/>
        <v>215676.85185185182</v>
      </c>
      <c r="I1859" s="31"/>
      <c r="J1859" s="59">
        <f t="shared" si="396"/>
        <v>0</v>
      </c>
    </row>
    <row r="1860" spans="1:10">
      <c r="A1860" s="24">
        <v>9</v>
      </c>
      <c r="B1860" s="36" t="s">
        <v>32</v>
      </c>
      <c r="C1860" s="26"/>
      <c r="D1860" s="27">
        <v>101534</v>
      </c>
      <c r="E1860" s="28">
        <f t="shared" si="395"/>
        <v>0</v>
      </c>
      <c r="F1860" s="29">
        <v>0</v>
      </c>
      <c r="G1860" s="30">
        <f t="shared" si="393"/>
        <v>0</v>
      </c>
      <c r="H1860" s="31">
        <f t="shared" si="394"/>
        <v>94012.962962962964</v>
      </c>
      <c r="I1860" s="31"/>
      <c r="J1860" s="59">
        <f t="shared" si="396"/>
        <v>0</v>
      </c>
    </row>
    <row r="1861" spans="1:10">
      <c r="A1861" s="24">
        <v>10</v>
      </c>
      <c r="B1861" s="36" t="s">
        <v>33</v>
      </c>
      <c r="C1861" s="37"/>
      <c r="D1861" s="33">
        <v>110148</v>
      </c>
      <c r="E1861" s="28">
        <f t="shared" si="395"/>
        <v>0</v>
      </c>
      <c r="F1861" s="29">
        <v>0</v>
      </c>
      <c r="G1861" s="30">
        <f t="shared" si="393"/>
        <v>0</v>
      </c>
      <c r="H1861" s="31">
        <f t="shared" si="394"/>
        <v>101988.88888888888</v>
      </c>
      <c r="I1861" s="31"/>
      <c r="J1861" s="59">
        <f t="shared" si="396"/>
        <v>0</v>
      </c>
    </row>
    <row r="1862" spans="1:10">
      <c r="A1862" s="168">
        <v>11</v>
      </c>
      <c r="B1862" s="25" t="s">
        <v>34</v>
      </c>
      <c r="C1862" s="37"/>
      <c r="D1862" s="27">
        <v>54198</v>
      </c>
      <c r="E1862" s="156">
        <f t="shared" si="395"/>
        <v>0</v>
      </c>
      <c r="F1862" s="124">
        <v>0</v>
      </c>
      <c r="G1862" s="30">
        <f t="shared" si="393"/>
        <v>0</v>
      </c>
      <c r="H1862" s="31">
        <f t="shared" si="394"/>
        <v>50183.333333333328</v>
      </c>
      <c r="I1862" s="170"/>
      <c r="J1862" s="59">
        <f t="shared" si="396"/>
        <v>0</v>
      </c>
    </row>
    <row r="1863" spans="1:10">
      <c r="A1863" s="24">
        <v>12</v>
      </c>
      <c r="B1863" s="25" t="s">
        <v>35</v>
      </c>
      <c r="C1863" s="37"/>
      <c r="D1863" s="27">
        <v>49680</v>
      </c>
      <c r="E1863" s="28">
        <f t="shared" si="395"/>
        <v>0</v>
      </c>
      <c r="F1863" s="124">
        <v>0</v>
      </c>
      <c r="G1863" s="30"/>
      <c r="H1863" s="31">
        <f t="shared" si="394"/>
        <v>46000</v>
      </c>
      <c r="I1863" s="128"/>
      <c r="J1863" s="59">
        <f t="shared" si="396"/>
        <v>0</v>
      </c>
    </row>
    <row r="1864" spans="1:10">
      <c r="A1864" s="24">
        <v>13</v>
      </c>
      <c r="B1864" s="25" t="s">
        <v>36</v>
      </c>
      <c r="C1864" s="37"/>
      <c r="D1864" s="38">
        <v>64152</v>
      </c>
      <c r="E1864" s="28">
        <f t="shared" si="395"/>
        <v>0</v>
      </c>
      <c r="F1864" s="29">
        <v>0</v>
      </c>
      <c r="G1864" s="30">
        <f t="shared" ref="G1864:G1869" si="397">E1864-E1864*F1864</f>
        <v>0</v>
      </c>
      <c r="H1864" s="31">
        <f t="shared" si="394"/>
        <v>59399.999999999993</v>
      </c>
      <c r="I1864" s="31"/>
      <c r="J1864" s="59">
        <f t="shared" si="396"/>
        <v>0</v>
      </c>
    </row>
    <row r="1865" spans="1:10">
      <c r="A1865" s="24">
        <v>14</v>
      </c>
      <c r="B1865" s="25" t="s">
        <v>37</v>
      </c>
      <c r="C1865" s="37"/>
      <c r="D1865" s="38">
        <v>65934</v>
      </c>
      <c r="E1865" s="28">
        <f t="shared" si="395"/>
        <v>0</v>
      </c>
      <c r="F1865" s="29">
        <v>0</v>
      </c>
      <c r="G1865" s="30">
        <f t="shared" si="397"/>
        <v>0</v>
      </c>
      <c r="H1865" s="31">
        <f t="shared" si="394"/>
        <v>61049.999999999993</v>
      </c>
      <c r="I1865" s="31"/>
      <c r="J1865" s="59">
        <f t="shared" si="396"/>
        <v>0</v>
      </c>
    </row>
    <row r="1866" spans="1:10">
      <c r="A1866" s="24">
        <v>15</v>
      </c>
      <c r="B1866" s="25" t="s">
        <v>38</v>
      </c>
      <c r="C1866" s="37"/>
      <c r="D1866" s="38">
        <v>76626</v>
      </c>
      <c r="E1866" s="28">
        <f t="shared" si="395"/>
        <v>0</v>
      </c>
      <c r="F1866" s="29">
        <v>0</v>
      </c>
      <c r="G1866" s="30">
        <f t="shared" si="397"/>
        <v>0</v>
      </c>
      <c r="H1866" s="31">
        <f t="shared" si="394"/>
        <v>70950</v>
      </c>
      <c r="I1866" s="31"/>
      <c r="J1866" s="59">
        <f t="shared" si="396"/>
        <v>0</v>
      </c>
    </row>
    <row r="1867" spans="1:10">
      <c r="A1867" s="24">
        <v>16</v>
      </c>
      <c r="B1867" s="25" t="s">
        <v>39</v>
      </c>
      <c r="C1867" s="37"/>
      <c r="D1867" s="38">
        <v>80190</v>
      </c>
      <c r="E1867" s="28">
        <f t="shared" si="395"/>
        <v>0</v>
      </c>
      <c r="F1867" s="29">
        <v>0</v>
      </c>
      <c r="G1867" s="30">
        <f t="shared" si="397"/>
        <v>0</v>
      </c>
      <c r="H1867" s="31">
        <f t="shared" si="394"/>
        <v>74250</v>
      </c>
      <c r="I1867" s="31"/>
      <c r="J1867" s="59">
        <f t="shared" si="396"/>
        <v>0</v>
      </c>
    </row>
    <row r="1868" spans="1:10">
      <c r="A1868" s="24">
        <v>17</v>
      </c>
      <c r="B1868" s="25" t="s">
        <v>40</v>
      </c>
      <c r="C1868" s="37"/>
      <c r="D1868" s="38">
        <v>113832</v>
      </c>
      <c r="E1868" s="28">
        <f t="shared" si="395"/>
        <v>0</v>
      </c>
      <c r="F1868" s="29">
        <v>0</v>
      </c>
      <c r="G1868" s="30">
        <f t="shared" si="397"/>
        <v>0</v>
      </c>
      <c r="H1868" s="31">
        <f t="shared" si="394"/>
        <v>105400</v>
      </c>
      <c r="I1868" s="31"/>
      <c r="J1868" s="59">
        <f t="shared" si="396"/>
        <v>0</v>
      </c>
    </row>
    <row r="1869" spans="1:10">
      <c r="A1869" s="24">
        <v>18</v>
      </c>
      <c r="B1869" s="25" t="s">
        <v>41</v>
      </c>
      <c r="C1869" s="37"/>
      <c r="D1869" s="39">
        <v>98010</v>
      </c>
      <c r="E1869" s="28">
        <f t="shared" si="395"/>
        <v>0</v>
      </c>
      <c r="F1869" s="29">
        <v>0</v>
      </c>
      <c r="G1869" s="30">
        <f t="shared" si="397"/>
        <v>0</v>
      </c>
      <c r="H1869" s="31">
        <f t="shared" si="394"/>
        <v>90750</v>
      </c>
      <c r="I1869" s="31"/>
      <c r="J1869" s="59">
        <f t="shared" si="396"/>
        <v>0</v>
      </c>
    </row>
    <row r="1870" spans="1:10" ht="17.25">
      <c r="A1870" s="40"/>
      <c r="B1870" s="41" t="s">
        <v>42</v>
      </c>
      <c r="C1870" s="42">
        <f>SUM(C1852:C1869)</f>
        <v>30</v>
      </c>
      <c r="D1870" s="42"/>
      <c r="E1870" s="43">
        <f>SUM(E1852:E1869)</f>
        <v>2400290</v>
      </c>
      <c r="F1870" s="43"/>
      <c r="G1870" s="44">
        <f>SUM(G1852:G1869)</f>
        <v>2400290</v>
      </c>
      <c r="H1870" s="45"/>
      <c r="I1870" s="45"/>
      <c r="J1870" s="64">
        <f>SUM(J1852:J1869)</f>
        <v>2222490.7407407407</v>
      </c>
    </row>
    <row r="1871" spans="1:10" ht="31.5">
      <c r="A1871" s="46"/>
      <c r="B1871" s="47"/>
      <c r="C1871" s="48"/>
      <c r="D1871" s="48"/>
      <c r="E1871" s="49"/>
      <c r="F1871" s="49"/>
      <c r="G1871" s="50"/>
      <c r="H1871" s="51"/>
      <c r="I1871" s="51"/>
      <c r="J1871" s="65">
        <f>J1870*0.08</f>
        <v>177799.25925925927</v>
      </c>
    </row>
    <row r="1872" spans="1:10" ht="18">
      <c r="A1872" s="283" t="s">
        <v>43</v>
      </c>
      <c r="B1872" s="283"/>
      <c r="C1872" s="284" t="s">
        <v>44</v>
      </c>
      <c r="D1872" s="284"/>
      <c r="E1872" s="54"/>
      <c r="F1872" s="54"/>
      <c r="G1872" s="55" t="s">
        <v>45</v>
      </c>
      <c r="H1872" s="56"/>
      <c r="I1872" s="56"/>
      <c r="J1872" s="66">
        <f>SUM(J1870:J1871)</f>
        <v>2400290</v>
      </c>
    </row>
    <row r="1874" spans="1:10">
      <c r="B1874" s="132" t="s">
        <v>625</v>
      </c>
      <c r="C1874" s="132" t="s">
        <v>626</v>
      </c>
      <c r="D1874" s="131"/>
      <c r="E1874" s="131"/>
      <c r="F1874" s="132" t="s">
        <v>512</v>
      </c>
      <c r="G1874" s="132" t="s">
        <v>649</v>
      </c>
    </row>
    <row r="1875" spans="1:10">
      <c r="B1875" s="132" t="s">
        <v>627</v>
      </c>
      <c r="C1875" s="132" t="s">
        <v>626</v>
      </c>
      <c r="D1875" s="131"/>
      <c r="E1875" s="131"/>
      <c r="F1875" s="132" t="s">
        <v>512</v>
      </c>
      <c r="G1875" s="132" t="s">
        <v>649</v>
      </c>
    </row>
    <row r="1878" spans="1:10" ht="15.75">
      <c r="A1878" s="279" t="s">
        <v>0</v>
      </c>
      <c r="B1878" s="279"/>
      <c r="C1878" s="279"/>
      <c r="D1878" s="279"/>
      <c r="E1878" s="279"/>
      <c r="F1878" s="279"/>
      <c r="G1878" s="279"/>
      <c r="H1878" s="3"/>
      <c r="I1878" s="3"/>
      <c r="J1878" s="112"/>
    </row>
    <row r="1879" spans="1:10" ht="17.25">
      <c r="A1879" s="279" t="s">
        <v>1</v>
      </c>
      <c r="B1879" s="279"/>
      <c r="C1879" s="279"/>
      <c r="D1879" s="279"/>
      <c r="E1879" s="279"/>
      <c r="F1879" s="279"/>
      <c r="G1879" s="279"/>
      <c r="H1879" s="3"/>
      <c r="I1879" s="3"/>
      <c r="J1879" s="58"/>
    </row>
    <row r="1880" spans="1:10" ht="15.75">
      <c r="A1880" s="279" t="s">
        <v>2</v>
      </c>
      <c r="B1880" s="279"/>
      <c r="C1880" s="279"/>
      <c r="D1880" s="279"/>
      <c r="E1880" s="279"/>
      <c r="F1880" s="279"/>
      <c r="G1880" s="279"/>
      <c r="H1880" s="3"/>
      <c r="I1880" s="3"/>
      <c r="J1880" s="59"/>
    </row>
    <row r="1881" spans="1:10" ht="15.75">
      <c r="A1881" s="279" t="s">
        <v>4</v>
      </c>
      <c r="B1881" s="279"/>
      <c r="C1881" s="279"/>
      <c r="D1881" s="279"/>
      <c r="E1881" s="279"/>
      <c r="F1881" s="279"/>
      <c r="G1881" s="279"/>
      <c r="H1881" s="3"/>
      <c r="I1881" s="3"/>
      <c r="J1881" s="59"/>
    </row>
    <row r="1882" spans="1:10" ht="15.75">
      <c r="A1882" s="280" t="s">
        <v>6</v>
      </c>
      <c r="B1882" s="280"/>
      <c r="C1882" s="280"/>
      <c r="D1882" s="280"/>
      <c r="E1882" s="280"/>
      <c r="F1882" s="280"/>
      <c r="G1882" s="280"/>
      <c r="H1882" s="3"/>
      <c r="I1882" s="3"/>
      <c r="J1882" s="59"/>
    </row>
    <row r="1883" spans="1:10" ht="27.75">
      <c r="A1883" s="9"/>
      <c r="B1883" s="9"/>
      <c r="C1883" s="281" t="s">
        <v>457</v>
      </c>
      <c r="D1883" s="281"/>
      <c r="E1883" s="281"/>
      <c r="F1883" s="281"/>
      <c r="G1883" s="281"/>
      <c r="H1883" s="3"/>
      <c r="I1883" s="3"/>
      <c r="J1883" s="59"/>
    </row>
    <row r="1884" spans="1:10" ht="15.75">
      <c r="A1884" s="11" t="s">
        <v>358</v>
      </c>
      <c r="B1884" s="12"/>
      <c r="C1884" s="13"/>
      <c r="D1884" s="286"/>
      <c r="E1884" s="286"/>
      <c r="F1884" s="286"/>
      <c r="G1884" s="286"/>
      <c r="H1884" s="15"/>
      <c r="I1884" s="15"/>
      <c r="J1884" s="59"/>
    </row>
    <row r="1885" spans="1:10" ht="15.75">
      <c r="A1885" s="11" t="s">
        <v>623</v>
      </c>
      <c r="B1885" s="11"/>
      <c r="C1885" s="11"/>
      <c r="D1885" s="11"/>
      <c r="E1885" s="16"/>
      <c r="F1885" s="11"/>
      <c r="G1885" s="16"/>
      <c r="H1885" s="20" t="s">
        <v>161</v>
      </c>
      <c r="I1885" s="20"/>
      <c r="J1885" s="62"/>
    </row>
    <row r="1886" spans="1:10" ht="15.75">
      <c r="A1886" s="11" t="s">
        <v>11</v>
      </c>
      <c r="B1886" s="289" t="s">
        <v>635</v>
      </c>
      <c r="C1886" s="289"/>
      <c r="D1886" s="289"/>
      <c r="E1886" s="289"/>
      <c r="F1886" s="18"/>
      <c r="G1886" s="19" t="s">
        <v>13</v>
      </c>
      <c r="H1886" s="3"/>
      <c r="I1886" s="3"/>
      <c r="J1886" s="59"/>
    </row>
    <row r="1887" spans="1:10" ht="15.75">
      <c r="A1887" s="21" t="s">
        <v>14</v>
      </c>
      <c r="B1887" s="21" t="s">
        <v>16</v>
      </c>
      <c r="C1887" s="21" t="s">
        <v>17</v>
      </c>
      <c r="D1887" s="22" t="s">
        <v>18</v>
      </c>
      <c r="E1887" s="23" t="s">
        <v>19</v>
      </c>
      <c r="F1887" s="23" t="s">
        <v>20</v>
      </c>
      <c r="G1887" s="21" t="s">
        <v>21</v>
      </c>
      <c r="H1887" s="3"/>
      <c r="I1887" s="3"/>
      <c r="J1887" s="59"/>
    </row>
    <row r="1888" spans="1:10">
      <c r="A1888" s="24">
        <v>1</v>
      </c>
      <c r="B1888" s="25" t="s">
        <v>23</v>
      </c>
      <c r="C1888" s="26"/>
      <c r="D1888" s="27">
        <v>79305</v>
      </c>
      <c r="E1888" s="28">
        <f>D1888*C1888</f>
        <v>0</v>
      </c>
      <c r="F1888" s="29">
        <v>0</v>
      </c>
      <c r="G1888" s="30">
        <f>E1888-E1888*F1888</f>
        <v>0</v>
      </c>
      <c r="H1888" s="31">
        <f>D1888/1.08</f>
        <v>73430.555555555547</v>
      </c>
      <c r="I1888" s="31"/>
      <c r="J1888" s="59">
        <f t="shared" ref="J1888:J1892" si="398">H1888*C1888</f>
        <v>0</v>
      </c>
    </row>
    <row r="1889" spans="1:10">
      <c r="A1889" s="24">
        <v>2</v>
      </c>
      <c r="B1889" s="25" t="s">
        <v>25</v>
      </c>
      <c r="C1889" s="32"/>
      <c r="D1889" s="33">
        <v>128591</v>
      </c>
      <c r="E1889" s="28">
        <f t="shared" ref="E1889:E1892" si="399">D1889*C1889</f>
        <v>0</v>
      </c>
      <c r="F1889" s="29">
        <v>0</v>
      </c>
      <c r="G1889" s="30">
        <f t="shared" ref="G1889:G1898" si="400">E1889-E1889*F1889</f>
        <v>0</v>
      </c>
      <c r="H1889" s="31">
        <f t="shared" ref="H1889:H1905" si="401">D1889/1.08</f>
        <v>119065.74074074073</v>
      </c>
      <c r="I1889" s="31"/>
      <c r="J1889" s="59">
        <f t="shared" si="398"/>
        <v>0</v>
      </c>
    </row>
    <row r="1890" spans="1:10">
      <c r="A1890" s="24">
        <v>3</v>
      </c>
      <c r="B1890" s="25" t="s">
        <v>26</v>
      </c>
      <c r="C1890" s="34"/>
      <c r="D1890" s="27">
        <v>60043</v>
      </c>
      <c r="E1890" s="28">
        <f t="shared" si="399"/>
        <v>0</v>
      </c>
      <c r="F1890" s="157">
        <v>0</v>
      </c>
      <c r="G1890" s="30">
        <f t="shared" si="400"/>
        <v>0</v>
      </c>
      <c r="H1890" s="31">
        <f t="shared" si="401"/>
        <v>55595.370370370365</v>
      </c>
      <c r="I1890" s="128"/>
      <c r="J1890" s="59">
        <f t="shared" si="398"/>
        <v>0</v>
      </c>
    </row>
    <row r="1891" spans="1:10">
      <c r="A1891" s="24">
        <v>4</v>
      </c>
      <c r="B1891" s="25" t="s">
        <v>27</v>
      </c>
      <c r="C1891" s="35"/>
      <c r="D1891" s="27">
        <v>115781</v>
      </c>
      <c r="E1891" s="28">
        <f t="shared" si="399"/>
        <v>0</v>
      </c>
      <c r="F1891" s="157">
        <v>0</v>
      </c>
      <c r="G1891" s="30">
        <f t="shared" si="400"/>
        <v>0</v>
      </c>
      <c r="H1891" s="31">
        <f t="shared" si="401"/>
        <v>107204.62962962962</v>
      </c>
      <c r="I1891" s="31"/>
      <c r="J1891" s="59">
        <f t="shared" si="398"/>
        <v>0</v>
      </c>
    </row>
    <row r="1892" spans="1:10">
      <c r="A1892" s="168">
        <v>5</v>
      </c>
      <c r="B1892" s="25" t="s">
        <v>28</v>
      </c>
      <c r="C1892" s="37">
        <v>10</v>
      </c>
      <c r="D1892" s="27">
        <v>119943</v>
      </c>
      <c r="E1892" s="156">
        <f t="shared" si="399"/>
        <v>1199430</v>
      </c>
      <c r="F1892" s="157">
        <v>0</v>
      </c>
      <c r="G1892" s="30">
        <f t="shared" si="400"/>
        <v>1199430</v>
      </c>
      <c r="H1892" s="31">
        <f t="shared" si="401"/>
        <v>111058.33333333333</v>
      </c>
      <c r="I1892" s="170"/>
      <c r="J1892" s="59">
        <f t="shared" si="398"/>
        <v>1110583.3333333333</v>
      </c>
    </row>
    <row r="1893" spans="1:10">
      <c r="A1893" s="24">
        <v>6</v>
      </c>
      <c r="B1893" s="25" t="s">
        <v>29</v>
      </c>
      <c r="C1893" s="26"/>
      <c r="D1893" s="27">
        <v>94810</v>
      </c>
      <c r="E1893" s="28"/>
      <c r="F1893" s="29">
        <v>0</v>
      </c>
      <c r="G1893" s="30">
        <f t="shared" si="400"/>
        <v>0</v>
      </c>
      <c r="H1893" s="31">
        <f t="shared" si="401"/>
        <v>87787.037037037036</v>
      </c>
      <c r="I1893" s="31"/>
      <c r="J1893" s="59"/>
    </row>
    <row r="1894" spans="1:10">
      <c r="A1894" s="24">
        <v>7</v>
      </c>
      <c r="B1894" s="25" t="s">
        <v>30</v>
      </c>
      <c r="C1894" s="34"/>
      <c r="D1894" s="27">
        <v>141396</v>
      </c>
      <c r="E1894" s="28">
        <f t="shared" ref="E1894:E1905" si="402">D1894*C1894</f>
        <v>0</v>
      </c>
      <c r="F1894" s="29">
        <v>0</v>
      </c>
      <c r="G1894" s="30">
        <f t="shared" si="400"/>
        <v>0</v>
      </c>
      <c r="H1894" s="31">
        <f t="shared" si="401"/>
        <v>130922.22222222222</v>
      </c>
      <c r="I1894" s="31"/>
      <c r="J1894" s="59">
        <f t="shared" ref="J1894:J1905" si="403">H1894*C1894</f>
        <v>0</v>
      </c>
    </row>
    <row r="1895" spans="1:10">
      <c r="A1895" s="24">
        <v>8</v>
      </c>
      <c r="B1895" s="25" t="s">
        <v>31</v>
      </c>
      <c r="C1895" s="26"/>
      <c r="D1895" s="27">
        <v>232931</v>
      </c>
      <c r="E1895" s="28">
        <f t="shared" si="402"/>
        <v>0</v>
      </c>
      <c r="F1895" s="29">
        <v>0</v>
      </c>
      <c r="G1895" s="30">
        <f t="shared" si="400"/>
        <v>0</v>
      </c>
      <c r="H1895" s="31">
        <f t="shared" si="401"/>
        <v>215676.85185185182</v>
      </c>
      <c r="I1895" s="31"/>
      <c r="J1895" s="59">
        <f t="shared" si="403"/>
        <v>0</v>
      </c>
    </row>
    <row r="1896" spans="1:10">
      <c r="A1896" s="24">
        <v>9</v>
      </c>
      <c r="B1896" s="36" t="s">
        <v>32</v>
      </c>
      <c r="C1896" s="26"/>
      <c r="D1896" s="27">
        <v>101534</v>
      </c>
      <c r="E1896" s="28">
        <f t="shared" si="402"/>
        <v>0</v>
      </c>
      <c r="F1896" s="29">
        <v>0</v>
      </c>
      <c r="G1896" s="30">
        <f t="shared" si="400"/>
        <v>0</v>
      </c>
      <c r="H1896" s="31">
        <f t="shared" si="401"/>
        <v>94012.962962962964</v>
      </c>
      <c r="I1896" s="31"/>
      <c r="J1896" s="59">
        <f t="shared" si="403"/>
        <v>0</v>
      </c>
    </row>
    <row r="1897" spans="1:10">
      <c r="A1897" s="24">
        <v>10</v>
      </c>
      <c r="B1897" s="36" t="s">
        <v>33</v>
      </c>
      <c r="C1897" s="37"/>
      <c r="D1897" s="33">
        <v>110148</v>
      </c>
      <c r="E1897" s="28">
        <f t="shared" si="402"/>
        <v>0</v>
      </c>
      <c r="F1897" s="29">
        <v>0</v>
      </c>
      <c r="G1897" s="30">
        <f t="shared" si="400"/>
        <v>0</v>
      </c>
      <c r="H1897" s="31">
        <f t="shared" si="401"/>
        <v>101988.88888888888</v>
      </c>
      <c r="I1897" s="31"/>
      <c r="J1897" s="59">
        <f t="shared" si="403"/>
        <v>0</v>
      </c>
    </row>
    <row r="1898" spans="1:10">
      <c r="A1898" s="168">
        <v>11</v>
      </c>
      <c r="B1898" s="25" t="s">
        <v>34</v>
      </c>
      <c r="C1898" s="37"/>
      <c r="D1898" s="27">
        <v>54198</v>
      </c>
      <c r="E1898" s="156">
        <f t="shared" si="402"/>
        <v>0</v>
      </c>
      <c r="F1898" s="124">
        <v>0</v>
      </c>
      <c r="G1898" s="30">
        <f t="shared" si="400"/>
        <v>0</v>
      </c>
      <c r="H1898" s="31">
        <f t="shared" si="401"/>
        <v>50183.333333333328</v>
      </c>
      <c r="I1898" s="170"/>
      <c r="J1898" s="59">
        <f t="shared" si="403"/>
        <v>0</v>
      </c>
    </row>
    <row r="1899" spans="1:10">
      <c r="A1899" s="24">
        <v>12</v>
      </c>
      <c r="B1899" s="25" t="s">
        <v>35</v>
      </c>
      <c r="C1899" s="37"/>
      <c r="D1899" s="27">
        <v>49680</v>
      </c>
      <c r="E1899" s="28">
        <f t="shared" si="402"/>
        <v>0</v>
      </c>
      <c r="F1899" s="124">
        <v>0</v>
      </c>
      <c r="G1899" s="30"/>
      <c r="H1899" s="31">
        <f t="shared" si="401"/>
        <v>46000</v>
      </c>
      <c r="I1899" s="128"/>
      <c r="J1899" s="59">
        <f t="shared" si="403"/>
        <v>0</v>
      </c>
    </row>
    <row r="1900" spans="1:10">
      <c r="A1900" s="24">
        <v>13</v>
      </c>
      <c r="B1900" s="25" t="s">
        <v>36</v>
      </c>
      <c r="C1900" s="37"/>
      <c r="D1900" s="38">
        <v>64152</v>
      </c>
      <c r="E1900" s="28">
        <f t="shared" si="402"/>
        <v>0</v>
      </c>
      <c r="F1900" s="29">
        <v>0</v>
      </c>
      <c r="G1900" s="30">
        <f t="shared" ref="G1900:G1905" si="404">E1900-E1900*F1900</f>
        <v>0</v>
      </c>
      <c r="H1900" s="31">
        <f t="shared" si="401"/>
        <v>59399.999999999993</v>
      </c>
      <c r="I1900" s="31"/>
      <c r="J1900" s="59">
        <f t="shared" si="403"/>
        <v>0</v>
      </c>
    </row>
    <row r="1901" spans="1:10">
      <c r="A1901" s="24">
        <v>14</v>
      </c>
      <c r="B1901" s="25" t="s">
        <v>37</v>
      </c>
      <c r="C1901" s="37"/>
      <c r="D1901" s="38">
        <v>65934</v>
      </c>
      <c r="E1901" s="28">
        <f t="shared" si="402"/>
        <v>0</v>
      </c>
      <c r="F1901" s="29">
        <v>0</v>
      </c>
      <c r="G1901" s="30">
        <f t="shared" si="404"/>
        <v>0</v>
      </c>
      <c r="H1901" s="31">
        <f t="shared" si="401"/>
        <v>61049.999999999993</v>
      </c>
      <c r="I1901" s="31"/>
      <c r="J1901" s="59">
        <f t="shared" si="403"/>
        <v>0</v>
      </c>
    </row>
    <row r="1902" spans="1:10">
      <c r="A1902" s="24">
        <v>15</v>
      </c>
      <c r="B1902" s="25" t="s">
        <v>38</v>
      </c>
      <c r="C1902" s="37"/>
      <c r="D1902" s="38">
        <v>76626</v>
      </c>
      <c r="E1902" s="28">
        <f t="shared" si="402"/>
        <v>0</v>
      </c>
      <c r="F1902" s="29">
        <v>0</v>
      </c>
      <c r="G1902" s="30">
        <f t="shared" si="404"/>
        <v>0</v>
      </c>
      <c r="H1902" s="31">
        <f t="shared" si="401"/>
        <v>70950</v>
      </c>
      <c r="I1902" s="31"/>
      <c r="J1902" s="59">
        <f t="shared" si="403"/>
        <v>0</v>
      </c>
    </row>
    <row r="1903" spans="1:10">
      <c r="A1903" s="24">
        <v>16</v>
      </c>
      <c r="B1903" s="25" t="s">
        <v>39</v>
      </c>
      <c r="C1903" s="37"/>
      <c r="D1903" s="38">
        <v>80190</v>
      </c>
      <c r="E1903" s="28">
        <f t="shared" si="402"/>
        <v>0</v>
      </c>
      <c r="F1903" s="29">
        <v>0</v>
      </c>
      <c r="G1903" s="30">
        <f t="shared" si="404"/>
        <v>0</v>
      </c>
      <c r="H1903" s="31">
        <f t="shared" si="401"/>
        <v>74250</v>
      </c>
      <c r="I1903" s="31"/>
      <c r="J1903" s="59">
        <f t="shared" si="403"/>
        <v>0</v>
      </c>
    </row>
    <row r="1904" spans="1:10">
      <c r="A1904" s="24">
        <v>17</v>
      </c>
      <c r="B1904" s="25" t="s">
        <v>40</v>
      </c>
      <c r="C1904" s="37"/>
      <c r="D1904" s="38">
        <v>113832</v>
      </c>
      <c r="E1904" s="28">
        <f t="shared" si="402"/>
        <v>0</v>
      </c>
      <c r="F1904" s="29">
        <v>0</v>
      </c>
      <c r="G1904" s="30">
        <f t="shared" si="404"/>
        <v>0</v>
      </c>
      <c r="H1904" s="31">
        <f t="shared" si="401"/>
        <v>105400</v>
      </c>
      <c r="I1904" s="31"/>
      <c r="J1904" s="59">
        <f t="shared" si="403"/>
        <v>0</v>
      </c>
    </row>
    <row r="1905" spans="1:10">
      <c r="A1905" s="24">
        <v>18</v>
      </c>
      <c r="B1905" s="25" t="s">
        <v>41</v>
      </c>
      <c r="C1905" s="37"/>
      <c r="D1905" s="39">
        <v>98010</v>
      </c>
      <c r="E1905" s="28">
        <f t="shared" si="402"/>
        <v>0</v>
      </c>
      <c r="F1905" s="29">
        <v>0</v>
      </c>
      <c r="G1905" s="30">
        <f t="shared" si="404"/>
        <v>0</v>
      </c>
      <c r="H1905" s="31">
        <f t="shared" si="401"/>
        <v>90750</v>
      </c>
      <c r="I1905" s="31"/>
      <c r="J1905" s="59">
        <f t="shared" si="403"/>
        <v>0</v>
      </c>
    </row>
    <row r="1906" spans="1:10" ht="17.25">
      <c r="A1906" s="40"/>
      <c r="B1906" s="41" t="s">
        <v>42</v>
      </c>
      <c r="C1906" s="42">
        <f>SUM(C1888:C1905)</f>
        <v>10</v>
      </c>
      <c r="D1906" s="42"/>
      <c r="E1906" s="43">
        <f>SUM(E1888:E1905)</f>
        <v>1199430</v>
      </c>
      <c r="F1906" s="43"/>
      <c r="G1906" s="44">
        <f>SUM(G1888:G1905)</f>
        <v>1199430</v>
      </c>
      <c r="H1906" s="45"/>
      <c r="I1906" s="45"/>
      <c r="J1906" s="64">
        <f>SUM(J1888:J1905)</f>
        <v>1110583.3333333333</v>
      </c>
    </row>
    <row r="1907" spans="1:10" ht="31.5">
      <c r="A1907" s="46"/>
      <c r="B1907" s="47"/>
      <c r="C1907" s="48"/>
      <c r="D1907" s="48"/>
      <c r="E1907" s="49"/>
      <c r="F1907" s="49"/>
      <c r="G1907" s="50"/>
      <c r="H1907" s="51"/>
      <c r="I1907" s="51"/>
      <c r="J1907" s="65">
        <f>J1906*0.08</f>
        <v>88846.666666666657</v>
      </c>
    </row>
    <row r="1908" spans="1:10" ht="18">
      <c r="A1908" s="283" t="s">
        <v>43</v>
      </c>
      <c r="B1908" s="283"/>
      <c r="C1908" s="284" t="s">
        <v>44</v>
      </c>
      <c r="D1908" s="284"/>
      <c r="E1908" s="54"/>
      <c r="F1908" s="54"/>
      <c r="G1908" s="55" t="s">
        <v>45</v>
      </c>
      <c r="H1908" s="56"/>
      <c r="I1908" s="56"/>
      <c r="J1908" s="66">
        <f>SUM(J1906:J1907)</f>
        <v>1199430</v>
      </c>
    </row>
    <row r="1910" spans="1:10">
      <c r="B1910" s="132" t="s">
        <v>625</v>
      </c>
      <c r="C1910" s="132" t="s">
        <v>626</v>
      </c>
      <c r="D1910" s="131"/>
      <c r="E1910" s="131"/>
      <c r="F1910" s="132" t="s">
        <v>512</v>
      </c>
      <c r="G1910" s="132" t="s">
        <v>649</v>
      </c>
    </row>
    <row r="1911" spans="1:10">
      <c r="B1911" s="132" t="s">
        <v>627</v>
      </c>
      <c r="C1911" s="132" t="s">
        <v>626</v>
      </c>
      <c r="D1911" s="131"/>
      <c r="E1911" s="131"/>
      <c r="F1911" s="132" t="s">
        <v>512</v>
      </c>
      <c r="G1911" s="132" t="s">
        <v>649</v>
      </c>
    </row>
    <row r="1915" spans="1:10" ht="15.75">
      <c r="A1915" s="279" t="s">
        <v>0</v>
      </c>
      <c r="B1915" s="279"/>
      <c r="C1915" s="279"/>
      <c r="D1915" s="279"/>
      <c r="E1915" s="279"/>
      <c r="F1915" s="279"/>
      <c r="G1915" s="279"/>
      <c r="H1915" s="3"/>
      <c r="I1915" s="3"/>
      <c r="J1915" s="112"/>
    </row>
    <row r="1916" spans="1:10" ht="17.25">
      <c r="A1916" s="279" t="s">
        <v>1</v>
      </c>
      <c r="B1916" s="279"/>
      <c r="C1916" s="279"/>
      <c r="D1916" s="279"/>
      <c r="E1916" s="279"/>
      <c r="F1916" s="279"/>
      <c r="G1916" s="279"/>
      <c r="H1916" s="3"/>
      <c r="I1916" s="3"/>
      <c r="J1916" s="58"/>
    </row>
    <row r="1917" spans="1:10" ht="15.75">
      <c r="A1917" s="279" t="s">
        <v>2</v>
      </c>
      <c r="B1917" s="279"/>
      <c r="C1917" s="279"/>
      <c r="D1917" s="279"/>
      <c r="E1917" s="279"/>
      <c r="F1917" s="279"/>
      <c r="G1917" s="279"/>
      <c r="H1917" s="3"/>
      <c r="I1917" s="3"/>
      <c r="J1917" s="59"/>
    </row>
    <row r="1918" spans="1:10" ht="15.75">
      <c r="A1918" s="279" t="s">
        <v>4</v>
      </c>
      <c r="B1918" s="279"/>
      <c r="C1918" s="279"/>
      <c r="D1918" s="279"/>
      <c r="E1918" s="279"/>
      <c r="F1918" s="279"/>
      <c r="G1918" s="279"/>
      <c r="H1918" s="3"/>
      <c r="I1918" s="3"/>
      <c r="J1918" s="59"/>
    </row>
    <row r="1919" spans="1:10" ht="15.75">
      <c r="A1919" s="280" t="s">
        <v>6</v>
      </c>
      <c r="B1919" s="280"/>
      <c r="C1919" s="280"/>
      <c r="D1919" s="280"/>
      <c r="E1919" s="280"/>
      <c r="F1919" s="280"/>
      <c r="G1919" s="280"/>
      <c r="H1919" s="3"/>
      <c r="I1919" s="3"/>
      <c r="J1919" s="59"/>
    </row>
    <row r="1920" spans="1:10" ht="27.75">
      <c r="A1920" s="9"/>
      <c r="B1920" s="9"/>
      <c r="C1920" s="281" t="s">
        <v>486</v>
      </c>
      <c r="D1920" s="281"/>
      <c r="E1920" s="281"/>
      <c r="F1920" s="281"/>
      <c r="G1920" s="281"/>
      <c r="H1920" s="3"/>
      <c r="I1920" s="3"/>
      <c r="J1920" s="59"/>
    </row>
    <row r="1921" spans="1:10" ht="15.75">
      <c r="A1921" s="11" t="s">
        <v>358</v>
      </c>
      <c r="B1921" s="12"/>
      <c r="C1921" s="13"/>
      <c r="D1921" s="286"/>
      <c r="E1921" s="286"/>
      <c r="F1921" s="286"/>
      <c r="G1921" s="286"/>
      <c r="H1921" s="15"/>
      <c r="I1921" s="15"/>
      <c r="J1921" s="59"/>
    </row>
    <row r="1922" spans="1:10" ht="15.75">
      <c r="A1922" s="11" t="s">
        <v>623</v>
      </c>
      <c r="B1922" s="11"/>
      <c r="C1922" s="11"/>
      <c r="D1922" s="11"/>
      <c r="E1922" s="16"/>
      <c r="F1922" s="11"/>
      <c r="G1922" s="16"/>
      <c r="H1922" s="20" t="s">
        <v>161</v>
      </c>
      <c r="I1922" s="20"/>
      <c r="J1922" s="62"/>
    </row>
    <row r="1923" spans="1:10" ht="15.75">
      <c r="A1923" s="11" t="s">
        <v>11</v>
      </c>
      <c r="B1923" s="289" t="s">
        <v>653</v>
      </c>
      <c r="C1923" s="289"/>
      <c r="D1923" s="289"/>
      <c r="E1923" s="289"/>
      <c r="F1923" s="18"/>
      <c r="G1923" s="19" t="s">
        <v>13</v>
      </c>
      <c r="H1923" s="3"/>
      <c r="I1923" s="3"/>
      <c r="J1923" s="59"/>
    </row>
    <row r="1924" spans="1:10" ht="15.75">
      <c r="A1924" s="21" t="s">
        <v>14</v>
      </c>
      <c r="B1924" s="21" t="s">
        <v>16</v>
      </c>
      <c r="C1924" s="21" t="s">
        <v>17</v>
      </c>
      <c r="D1924" s="22" t="s">
        <v>18</v>
      </c>
      <c r="E1924" s="23" t="s">
        <v>19</v>
      </c>
      <c r="F1924" s="23" t="s">
        <v>20</v>
      </c>
      <c r="G1924" s="21" t="s">
        <v>21</v>
      </c>
      <c r="H1924" s="3"/>
      <c r="I1924" s="3"/>
      <c r="J1924" s="59"/>
    </row>
    <row r="1925" spans="1:10">
      <c r="A1925" s="24">
        <v>1</v>
      </c>
      <c r="B1925" s="25" t="s">
        <v>23</v>
      </c>
      <c r="C1925" s="26">
        <v>20</v>
      </c>
      <c r="D1925" s="27">
        <v>79305</v>
      </c>
      <c r="E1925" s="28">
        <f>D1925*C1925</f>
        <v>1586100</v>
      </c>
      <c r="F1925" s="29">
        <v>0</v>
      </c>
      <c r="G1925" s="30">
        <f>E1925-E1925*F1925</f>
        <v>1586100</v>
      </c>
      <c r="H1925" s="31">
        <f>D1925/1.08</f>
        <v>73430.555555555547</v>
      </c>
      <c r="I1925" s="31"/>
      <c r="J1925" s="59">
        <f t="shared" ref="J1925:J1929" si="405">H1925*C1925</f>
        <v>1468611.111111111</v>
      </c>
    </row>
    <row r="1926" spans="1:10">
      <c r="A1926" s="24">
        <v>2</v>
      </c>
      <c r="B1926" s="25" t="s">
        <v>25</v>
      </c>
      <c r="C1926" s="32"/>
      <c r="D1926" s="33">
        <v>128591</v>
      </c>
      <c r="E1926" s="28">
        <f t="shared" ref="E1926:E1929" si="406">D1926*C1926</f>
        <v>0</v>
      </c>
      <c r="F1926" s="29">
        <v>0</v>
      </c>
      <c r="G1926" s="30">
        <f t="shared" ref="G1926:G1935" si="407">E1926-E1926*F1926</f>
        <v>0</v>
      </c>
      <c r="H1926" s="31">
        <f t="shared" ref="H1926:H1942" si="408">D1926/1.08</f>
        <v>119065.74074074073</v>
      </c>
      <c r="I1926" s="31"/>
      <c r="J1926" s="59">
        <f t="shared" si="405"/>
        <v>0</v>
      </c>
    </row>
    <row r="1927" spans="1:10">
      <c r="A1927" s="24">
        <v>3</v>
      </c>
      <c r="B1927" s="25" t="s">
        <v>26</v>
      </c>
      <c r="C1927" s="34"/>
      <c r="D1927" s="27">
        <v>60043</v>
      </c>
      <c r="E1927" s="28">
        <f t="shared" si="406"/>
        <v>0</v>
      </c>
      <c r="F1927" s="157">
        <v>0</v>
      </c>
      <c r="G1927" s="30">
        <f t="shared" si="407"/>
        <v>0</v>
      </c>
      <c r="H1927" s="31">
        <f t="shared" si="408"/>
        <v>55595.370370370365</v>
      </c>
      <c r="I1927" s="128"/>
      <c r="J1927" s="59">
        <f t="shared" si="405"/>
        <v>0</v>
      </c>
    </row>
    <row r="1928" spans="1:10">
      <c r="A1928" s="24">
        <v>4</v>
      </c>
      <c r="B1928" s="25" t="s">
        <v>27</v>
      </c>
      <c r="C1928" s="35"/>
      <c r="D1928" s="27">
        <v>115781</v>
      </c>
      <c r="E1928" s="28">
        <f t="shared" si="406"/>
        <v>0</v>
      </c>
      <c r="F1928" s="157">
        <v>0</v>
      </c>
      <c r="G1928" s="30">
        <f t="shared" si="407"/>
        <v>0</v>
      </c>
      <c r="H1928" s="31">
        <f t="shared" si="408"/>
        <v>107204.62962962962</v>
      </c>
      <c r="I1928" s="31"/>
      <c r="J1928" s="59">
        <f t="shared" si="405"/>
        <v>0</v>
      </c>
    </row>
    <row r="1929" spans="1:10">
      <c r="A1929" s="168">
        <v>5</v>
      </c>
      <c r="B1929" s="25" t="s">
        <v>28</v>
      </c>
      <c r="C1929" s="37"/>
      <c r="D1929" s="27">
        <v>119943</v>
      </c>
      <c r="E1929" s="156">
        <f t="shared" si="406"/>
        <v>0</v>
      </c>
      <c r="F1929" s="157">
        <v>0</v>
      </c>
      <c r="G1929" s="30">
        <f t="shared" si="407"/>
        <v>0</v>
      </c>
      <c r="H1929" s="31">
        <f t="shared" si="408"/>
        <v>111058.33333333333</v>
      </c>
      <c r="I1929" s="170"/>
      <c r="J1929" s="59">
        <f t="shared" si="405"/>
        <v>0</v>
      </c>
    </row>
    <row r="1930" spans="1:10">
      <c r="A1930" s="24">
        <v>6</v>
      </c>
      <c r="B1930" s="25" t="s">
        <v>29</v>
      </c>
      <c r="C1930" s="26"/>
      <c r="D1930" s="27">
        <v>94810</v>
      </c>
      <c r="E1930" s="28"/>
      <c r="F1930" s="29">
        <v>0</v>
      </c>
      <c r="G1930" s="30">
        <f t="shared" si="407"/>
        <v>0</v>
      </c>
      <c r="H1930" s="31">
        <f t="shared" si="408"/>
        <v>87787.037037037036</v>
      </c>
      <c r="I1930" s="31"/>
      <c r="J1930" s="59"/>
    </row>
    <row r="1931" spans="1:10">
      <c r="A1931" s="24">
        <v>7</v>
      </c>
      <c r="B1931" s="25" t="s">
        <v>30</v>
      </c>
      <c r="C1931" s="34"/>
      <c r="D1931" s="27">
        <v>141396</v>
      </c>
      <c r="E1931" s="28">
        <f t="shared" ref="E1931:E1942" si="409">D1931*C1931</f>
        <v>0</v>
      </c>
      <c r="F1931" s="29">
        <v>0</v>
      </c>
      <c r="G1931" s="30">
        <f t="shared" si="407"/>
        <v>0</v>
      </c>
      <c r="H1931" s="31">
        <f t="shared" si="408"/>
        <v>130922.22222222222</v>
      </c>
      <c r="I1931" s="31"/>
      <c r="J1931" s="59">
        <f t="shared" ref="J1931:J1942" si="410">H1931*C1931</f>
        <v>0</v>
      </c>
    </row>
    <row r="1932" spans="1:10">
      <c r="A1932" s="24">
        <v>8</v>
      </c>
      <c r="B1932" s="25" t="s">
        <v>31</v>
      </c>
      <c r="C1932" s="26"/>
      <c r="D1932" s="27">
        <v>232931</v>
      </c>
      <c r="E1932" s="28">
        <f t="shared" si="409"/>
        <v>0</v>
      </c>
      <c r="F1932" s="29">
        <v>0</v>
      </c>
      <c r="G1932" s="30">
        <f t="shared" si="407"/>
        <v>0</v>
      </c>
      <c r="H1932" s="31">
        <f t="shared" si="408"/>
        <v>215676.85185185182</v>
      </c>
      <c r="I1932" s="31"/>
      <c r="J1932" s="59">
        <f t="shared" si="410"/>
        <v>0</v>
      </c>
    </row>
    <row r="1933" spans="1:10">
      <c r="A1933" s="24">
        <v>9</v>
      </c>
      <c r="B1933" s="36" t="s">
        <v>32</v>
      </c>
      <c r="C1933" s="26"/>
      <c r="D1933" s="27">
        <v>101534</v>
      </c>
      <c r="E1933" s="28">
        <f t="shared" si="409"/>
        <v>0</v>
      </c>
      <c r="F1933" s="29">
        <v>0</v>
      </c>
      <c r="G1933" s="30">
        <f t="shared" si="407"/>
        <v>0</v>
      </c>
      <c r="H1933" s="31">
        <f t="shared" si="408"/>
        <v>94012.962962962964</v>
      </c>
      <c r="I1933" s="31"/>
      <c r="J1933" s="59">
        <f t="shared" si="410"/>
        <v>0</v>
      </c>
    </row>
    <row r="1934" spans="1:10">
      <c r="A1934" s="24">
        <v>10</v>
      </c>
      <c r="B1934" s="36" t="s">
        <v>33</v>
      </c>
      <c r="C1934" s="37"/>
      <c r="D1934" s="33">
        <v>110148</v>
      </c>
      <c r="E1934" s="28">
        <f t="shared" si="409"/>
        <v>0</v>
      </c>
      <c r="F1934" s="29">
        <v>0</v>
      </c>
      <c r="G1934" s="30">
        <f t="shared" si="407"/>
        <v>0</v>
      </c>
      <c r="H1934" s="31">
        <f t="shared" si="408"/>
        <v>101988.88888888888</v>
      </c>
      <c r="I1934" s="31"/>
      <c r="J1934" s="59">
        <f t="shared" si="410"/>
        <v>0</v>
      </c>
    </row>
    <row r="1935" spans="1:10">
      <c r="A1935" s="168">
        <v>11</v>
      </c>
      <c r="B1935" s="25" t="s">
        <v>34</v>
      </c>
      <c r="C1935" s="37"/>
      <c r="D1935" s="27">
        <v>54198</v>
      </c>
      <c r="E1935" s="156">
        <f t="shared" si="409"/>
        <v>0</v>
      </c>
      <c r="F1935" s="124">
        <v>0</v>
      </c>
      <c r="G1935" s="30">
        <f t="shared" si="407"/>
        <v>0</v>
      </c>
      <c r="H1935" s="31">
        <f t="shared" si="408"/>
        <v>50183.333333333328</v>
      </c>
      <c r="I1935" s="170"/>
      <c r="J1935" s="59">
        <f t="shared" si="410"/>
        <v>0</v>
      </c>
    </row>
    <row r="1936" spans="1:10">
      <c r="A1936" s="24">
        <v>12</v>
      </c>
      <c r="B1936" s="25" t="s">
        <v>35</v>
      </c>
      <c r="C1936" s="37"/>
      <c r="D1936" s="27">
        <v>49680</v>
      </c>
      <c r="E1936" s="28">
        <f t="shared" si="409"/>
        <v>0</v>
      </c>
      <c r="F1936" s="124">
        <v>0</v>
      </c>
      <c r="G1936" s="30"/>
      <c r="H1936" s="31">
        <f t="shared" si="408"/>
        <v>46000</v>
      </c>
      <c r="I1936" s="128"/>
      <c r="J1936" s="59">
        <f t="shared" si="410"/>
        <v>0</v>
      </c>
    </row>
    <row r="1937" spans="1:10">
      <c r="A1937" s="24">
        <v>13</v>
      </c>
      <c r="B1937" s="25" t="s">
        <v>36</v>
      </c>
      <c r="C1937" s="37"/>
      <c r="D1937" s="38">
        <v>64152</v>
      </c>
      <c r="E1937" s="28">
        <f t="shared" si="409"/>
        <v>0</v>
      </c>
      <c r="F1937" s="29">
        <v>0</v>
      </c>
      <c r="G1937" s="30">
        <f t="shared" ref="G1937:G1942" si="411">E1937-E1937*F1937</f>
        <v>0</v>
      </c>
      <c r="H1937" s="31">
        <f t="shared" si="408"/>
        <v>59399.999999999993</v>
      </c>
      <c r="I1937" s="31"/>
      <c r="J1937" s="59">
        <f t="shared" si="410"/>
        <v>0</v>
      </c>
    </row>
    <row r="1938" spans="1:10">
      <c r="A1938" s="24">
        <v>14</v>
      </c>
      <c r="B1938" s="25" t="s">
        <v>37</v>
      </c>
      <c r="C1938" s="37"/>
      <c r="D1938" s="38">
        <v>65934</v>
      </c>
      <c r="E1938" s="28">
        <f t="shared" si="409"/>
        <v>0</v>
      </c>
      <c r="F1938" s="29">
        <v>0</v>
      </c>
      <c r="G1938" s="30">
        <f t="shared" si="411"/>
        <v>0</v>
      </c>
      <c r="H1938" s="31">
        <f t="shared" si="408"/>
        <v>61049.999999999993</v>
      </c>
      <c r="I1938" s="31"/>
      <c r="J1938" s="59">
        <f t="shared" si="410"/>
        <v>0</v>
      </c>
    </row>
    <row r="1939" spans="1:10">
      <c r="A1939" s="24">
        <v>15</v>
      </c>
      <c r="B1939" s="25" t="s">
        <v>38</v>
      </c>
      <c r="C1939" s="37"/>
      <c r="D1939" s="38">
        <v>76626</v>
      </c>
      <c r="E1939" s="28">
        <f t="shared" si="409"/>
        <v>0</v>
      </c>
      <c r="F1939" s="29">
        <v>0</v>
      </c>
      <c r="G1939" s="30">
        <f t="shared" si="411"/>
        <v>0</v>
      </c>
      <c r="H1939" s="31">
        <f t="shared" si="408"/>
        <v>70950</v>
      </c>
      <c r="I1939" s="31"/>
      <c r="J1939" s="59">
        <f t="shared" si="410"/>
        <v>0</v>
      </c>
    </row>
    <row r="1940" spans="1:10">
      <c r="A1940" s="24">
        <v>16</v>
      </c>
      <c r="B1940" s="25" t="s">
        <v>39</v>
      </c>
      <c r="C1940" s="37"/>
      <c r="D1940" s="38">
        <v>80190</v>
      </c>
      <c r="E1940" s="28">
        <f t="shared" si="409"/>
        <v>0</v>
      </c>
      <c r="F1940" s="29">
        <v>0</v>
      </c>
      <c r="G1940" s="30">
        <f t="shared" si="411"/>
        <v>0</v>
      </c>
      <c r="H1940" s="31">
        <f t="shared" si="408"/>
        <v>74250</v>
      </c>
      <c r="I1940" s="31"/>
      <c r="J1940" s="59">
        <f t="shared" si="410"/>
        <v>0</v>
      </c>
    </row>
    <row r="1941" spans="1:10">
      <c r="A1941" s="24">
        <v>17</v>
      </c>
      <c r="B1941" s="25" t="s">
        <v>40</v>
      </c>
      <c r="C1941" s="37"/>
      <c r="D1941" s="38">
        <v>113832</v>
      </c>
      <c r="E1941" s="28">
        <f t="shared" si="409"/>
        <v>0</v>
      </c>
      <c r="F1941" s="29">
        <v>0</v>
      </c>
      <c r="G1941" s="30">
        <f t="shared" si="411"/>
        <v>0</v>
      </c>
      <c r="H1941" s="31">
        <f t="shared" si="408"/>
        <v>105400</v>
      </c>
      <c r="I1941" s="31"/>
      <c r="J1941" s="59">
        <f t="shared" si="410"/>
        <v>0</v>
      </c>
    </row>
    <row r="1942" spans="1:10">
      <c r="A1942" s="24">
        <v>18</v>
      </c>
      <c r="B1942" s="25" t="s">
        <v>41</v>
      </c>
      <c r="C1942" s="37"/>
      <c r="D1942" s="39">
        <v>98010</v>
      </c>
      <c r="E1942" s="28">
        <f t="shared" si="409"/>
        <v>0</v>
      </c>
      <c r="F1942" s="29">
        <v>0</v>
      </c>
      <c r="G1942" s="30">
        <f t="shared" si="411"/>
        <v>0</v>
      </c>
      <c r="H1942" s="31">
        <f t="shared" si="408"/>
        <v>90750</v>
      </c>
      <c r="I1942" s="31"/>
      <c r="J1942" s="59">
        <f t="shared" si="410"/>
        <v>0</v>
      </c>
    </row>
    <row r="1943" spans="1:10" ht="17.25">
      <c r="A1943" s="40"/>
      <c r="B1943" s="41" t="s">
        <v>42</v>
      </c>
      <c r="C1943" s="42">
        <f>SUM(C1925:C1942)</f>
        <v>20</v>
      </c>
      <c r="D1943" s="42"/>
      <c r="E1943" s="43">
        <f>SUM(E1925:E1942)</f>
        <v>1586100</v>
      </c>
      <c r="F1943" s="43"/>
      <c r="G1943" s="44">
        <f>SUM(G1925:G1942)</f>
        <v>1586100</v>
      </c>
      <c r="H1943" s="45"/>
      <c r="I1943" s="45"/>
      <c r="J1943" s="64">
        <f>SUM(J1925:J1942)</f>
        <v>1468611.111111111</v>
      </c>
    </row>
    <row r="1944" spans="1:10" ht="31.5">
      <c r="A1944" s="46"/>
      <c r="B1944" s="47"/>
      <c r="C1944" s="48"/>
      <c r="D1944" s="48"/>
      <c r="E1944" s="49"/>
      <c r="F1944" s="49"/>
      <c r="G1944" s="50"/>
      <c r="H1944" s="51"/>
      <c r="I1944" s="51"/>
      <c r="J1944" s="65">
        <f>J1943*0.08</f>
        <v>117488.88888888888</v>
      </c>
    </row>
    <row r="1945" spans="1:10" ht="18">
      <c r="A1945" s="283" t="s">
        <v>43</v>
      </c>
      <c r="B1945" s="283"/>
      <c r="C1945" s="284" t="s">
        <v>44</v>
      </c>
      <c r="D1945" s="284"/>
      <c r="E1945" s="54"/>
      <c r="F1945" s="54"/>
      <c r="G1945" s="55" t="s">
        <v>45</v>
      </c>
      <c r="H1945" s="56"/>
      <c r="I1945" s="56"/>
      <c r="J1945" s="66">
        <f>SUM(J1943:J1944)</f>
        <v>1586100</v>
      </c>
    </row>
    <row r="1947" spans="1:10">
      <c r="B1947" s="132" t="s">
        <v>625</v>
      </c>
      <c r="C1947" s="132" t="s">
        <v>626</v>
      </c>
      <c r="D1947" s="131"/>
      <c r="E1947" s="131"/>
      <c r="F1947" s="132" t="s">
        <v>512</v>
      </c>
      <c r="G1947" s="132" t="s">
        <v>649</v>
      </c>
    </row>
    <row r="1948" spans="1:10">
      <c r="B1948" s="132" t="s">
        <v>627</v>
      </c>
      <c r="C1948" s="132" t="s">
        <v>626</v>
      </c>
      <c r="D1948" s="131"/>
      <c r="E1948" s="131"/>
      <c r="F1948" s="132" t="s">
        <v>512</v>
      </c>
      <c r="G1948" s="132" t="s">
        <v>649</v>
      </c>
    </row>
    <row r="1951" spans="1:10" ht="15.75">
      <c r="A1951" s="279" t="s">
        <v>0</v>
      </c>
      <c r="B1951" s="279"/>
      <c r="C1951" s="279"/>
      <c r="D1951" s="279"/>
      <c r="E1951" s="279"/>
      <c r="F1951" s="279"/>
      <c r="G1951" s="279"/>
      <c r="H1951" s="3"/>
      <c r="I1951" s="3"/>
      <c r="J1951" s="112"/>
    </row>
    <row r="1952" spans="1:10" ht="17.25">
      <c r="A1952" s="279" t="s">
        <v>1</v>
      </c>
      <c r="B1952" s="279"/>
      <c r="C1952" s="279"/>
      <c r="D1952" s="279"/>
      <c r="E1952" s="279"/>
      <c r="F1952" s="279"/>
      <c r="G1952" s="279"/>
      <c r="H1952" s="3"/>
      <c r="I1952" s="3"/>
      <c r="J1952" s="58"/>
    </row>
    <row r="1953" spans="1:10" ht="15.75">
      <c r="A1953" s="279" t="s">
        <v>2</v>
      </c>
      <c r="B1953" s="279"/>
      <c r="C1953" s="279"/>
      <c r="D1953" s="279"/>
      <c r="E1953" s="279"/>
      <c r="F1953" s="279"/>
      <c r="G1953" s="279"/>
      <c r="H1953" s="3"/>
      <c r="I1953" s="3"/>
      <c r="J1953" s="59"/>
    </row>
    <row r="1954" spans="1:10" ht="15.75">
      <c r="A1954" s="279" t="s">
        <v>4</v>
      </c>
      <c r="B1954" s="279"/>
      <c r="C1954" s="279"/>
      <c r="D1954" s="279"/>
      <c r="E1954" s="279"/>
      <c r="F1954" s="279"/>
      <c r="G1954" s="279"/>
      <c r="H1954" s="3"/>
      <c r="I1954" s="3"/>
      <c r="J1954" s="262" t="s">
        <v>1263</v>
      </c>
    </row>
    <row r="1955" spans="1:10" ht="15.75">
      <c r="A1955" s="280" t="s">
        <v>6</v>
      </c>
      <c r="B1955" s="280"/>
      <c r="C1955" s="280"/>
      <c r="D1955" s="280"/>
      <c r="E1955" s="280"/>
      <c r="F1955" s="280"/>
      <c r="G1955" s="280"/>
      <c r="H1955" s="3"/>
      <c r="I1955" s="3"/>
      <c r="J1955" s="59"/>
    </row>
    <row r="1956" spans="1:10" ht="27.75">
      <c r="A1956" s="9"/>
      <c r="B1956" s="9"/>
      <c r="C1956" s="281" t="s">
        <v>457</v>
      </c>
      <c r="D1956" s="281"/>
      <c r="E1956" s="281"/>
      <c r="F1956" s="281"/>
      <c r="G1956" s="281"/>
      <c r="H1956" s="3"/>
      <c r="I1956" s="3"/>
      <c r="J1956" s="59"/>
    </row>
    <row r="1957" spans="1:10" ht="15.75">
      <c r="A1957" s="11" t="s">
        <v>358</v>
      </c>
      <c r="B1957" s="12"/>
      <c r="C1957" s="13"/>
      <c r="D1957" s="286"/>
      <c r="E1957" s="286"/>
      <c r="F1957" s="286"/>
      <c r="G1957" s="286"/>
      <c r="H1957" s="15"/>
      <c r="I1957" s="15"/>
      <c r="J1957" s="59"/>
    </row>
    <row r="1958" spans="1:10" ht="15.75">
      <c r="A1958" s="11" t="s">
        <v>623</v>
      </c>
      <c r="B1958" s="11"/>
      <c r="C1958" s="11"/>
      <c r="D1958" s="11"/>
      <c r="E1958" s="16"/>
      <c r="F1958" s="11"/>
      <c r="G1958" s="16"/>
      <c r="H1958" s="20" t="s">
        <v>161</v>
      </c>
      <c r="I1958" s="20"/>
      <c r="J1958" s="62"/>
    </row>
    <row r="1959" spans="1:10" ht="15.75">
      <c r="A1959" s="11" t="s">
        <v>11</v>
      </c>
      <c r="B1959" s="289" t="s">
        <v>654</v>
      </c>
      <c r="C1959" s="289"/>
      <c r="D1959" s="289"/>
      <c r="E1959" s="289"/>
      <c r="F1959" s="18"/>
      <c r="G1959" s="19" t="s">
        <v>13</v>
      </c>
      <c r="H1959" s="3"/>
      <c r="I1959" s="3"/>
      <c r="J1959" s="59"/>
    </row>
    <row r="1960" spans="1:10" ht="15.75">
      <c r="A1960" s="21" t="s">
        <v>14</v>
      </c>
      <c r="B1960" s="21" t="s">
        <v>16</v>
      </c>
      <c r="C1960" s="21" t="s">
        <v>17</v>
      </c>
      <c r="D1960" s="22" t="s">
        <v>18</v>
      </c>
      <c r="E1960" s="23" t="s">
        <v>19</v>
      </c>
      <c r="F1960" s="23" t="s">
        <v>20</v>
      </c>
      <c r="G1960" s="21" t="s">
        <v>21</v>
      </c>
      <c r="H1960" s="3"/>
      <c r="I1960" s="3"/>
      <c r="J1960" s="59"/>
    </row>
    <row r="1961" spans="1:10">
      <c r="A1961" s="24">
        <v>1</v>
      </c>
      <c r="B1961" s="25" t="s">
        <v>23</v>
      </c>
      <c r="C1961" s="26"/>
      <c r="D1961" s="27">
        <v>79305</v>
      </c>
      <c r="E1961" s="28">
        <f>D1961*C1961</f>
        <v>0</v>
      </c>
      <c r="F1961" s="29">
        <v>0</v>
      </c>
      <c r="G1961" s="30">
        <f>E1961-E1961*F1961</f>
        <v>0</v>
      </c>
      <c r="H1961" s="31">
        <f>D1961/1.08</f>
        <v>73430.555555555547</v>
      </c>
      <c r="I1961" s="31"/>
      <c r="J1961" s="59">
        <f t="shared" ref="J1961:J1965" si="412">H1961*C1961</f>
        <v>0</v>
      </c>
    </row>
    <row r="1962" spans="1:10">
      <c r="A1962" s="24">
        <v>2</v>
      </c>
      <c r="B1962" s="25" t="s">
        <v>25</v>
      </c>
      <c r="C1962" s="32"/>
      <c r="D1962" s="33">
        <v>128591</v>
      </c>
      <c r="E1962" s="28">
        <f t="shared" ref="E1962:E1965" si="413">D1962*C1962</f>
        <v>0</v>
      </c>
      <c r="F1962" s="29">
        <v>0</v>
      </c>
      <c r="G1962" s="30">
        <f t="shared" ref="G1962:G1971" si="414">E1962-E1962*F1962</f>
        <v>0</v>
      </c>
      <c r="H1962" s="31">
        <f t="shared" ref="H1962:H1978" si="415">D1962/1.08</f>
        <v>119065.74074074073</v>
      </c>
      <c r="I1962" s="31"/>
      <c r="J1962" s="59">
        <f t="shared" si="412"/>
        <v>0</v>
      </c>
    </row>
    <row r="1963" spans="1:10">
      <c r="A1963" s="24">
        <v>3</v>
      </c>
      <c r="B1963" s="25" t="s">
        <v>26</v>
      </c>
      <c r="C1963" s="34"/>
      <c r="D1963" s="27">
        <v>60043</v>
      </c>
      <c r="E1963" s="28">
        <f t="shared" si="413"/>
        <v>0</v>
      </c>
      <c r="F1963" s="157">
        <v>0</v>
      </c>
      <c r="G1963" s="30">
        <f t="shared" si="414"/>
        <v>0</v>
      </c>
      <c r="H1963" s="31">
        <f t="shared" si="415"/>
        <v>55595.370370370365</v>
      </c>
      <c r="I1963" s="128"/>
      <c r="J1963" s="59">
        <f t="shared" si="412"/>
        <v>0</v>
      </c>
    </row>
    <row r="1964" spans="1:10">
      <c r="A1964" s="24">
        <v>4</v>
      </c>
      <c r="B1964" s="25" t="s">
        <v>27</v>
      </c>
      <c r="C1964" s="35"/>
      <c r="D1964" s="27">
        <v>115781</v>
      </c>
      <c r="E1964" s="28">
        <f t="shared" si="413"/>
        <v>0</v>
      </c>
      <c r="F1964" s="157">
        <v>0</v>
      </c>
      <c r="G1964" s="30">
        <f t="shared" si="414"/>
        <v>0</v>
      </c>
      <c r="H1964" s="31">
        <f t="shared" si="415"/>
        <v>107204.62962962962</v>
      </c>
      <c r="I1964" s="31"/>
      <c r="J1964" s="59">
        <f t="shared" si="412"/>
        <v>0</v>
      </c>
    </row>
    <row r="1965" spans="1:10">
      <c r="A1965" s="168">
        <v>5</v>
      </c>
      <c r="B1965" s="25" t="s">
        <v>28</v>
      </c>
      <c r="C1965" s="37">
        <v>10</v>
      </c>
      <c r="D1965" s="27">
        <v>119943</v>
      </c>
      <c r="E1965" s="156">
        <f t="shared" si="413"/>
        <v>1199430</v>
      </c>
      <c r="F1965" s="157">
        <v>0</v>
      </c>
      <c r="G1965" s="30">
        <f t="shared" si="414"/>
        <v>1199430</v>
      </c>
      <c r="H1965" s="31">
        <f t="shared" si="415"/>
        <v>111058.33333333333</v>
      </c>
      <c r="I1965" s="170"/>
      <c r="J1965" s="59">
        <f t="shared" si="412"/>
        <v>1110583.3333333333</v>
      </c>
    </row>
    <row r="1966" spans="1:10">
      <c r="A1966" s="24">
        <v>6</v>
      </c>
      <c r="B1966" s="25" t="s">
        <v>29</v>
      </c>
      <c r="C1966" s="26"/>
      <c r="D1966" s="27">
        <v>94810</v>
      </c>
      <c r="E1966" s="28"/>
      <c r="F1966" s="29">
        <v>0</v>
      </c>
      <c r="G1966" s="30">
        <f t="shared" si="414"/>
        <v>0</v>
      </c>
      <c r="H1966" s="31">
        <f t="shared" si="415"/>
        <v>87787.037037037036</v>
      </c>
      <c r="I1966" s="31"/>
      <c r="J1966" s="59"/>
    </row>
    <row r="1967" spans="1:10">
      <c r="A1967" s="24">
        <v>7</v>
      </c>
      <c r="B1967" s="25" t="s">
        <v>30</v>
      </c>
      <c r="C1967" s="34">
        <v>0</v>
      </c>
      <c r="D1967" s="27">
        <v>141396</v>
      </c>
      <c r="E1967" s="28">
        <f t="shared" ref="E1967:E1978" si="416">D1967*C1967</f>
        <v>0</v>
      </c>
      <c r="F1967" s="29">
        <v>0</v>
      </c>
      <c r="G1967" s="30">
        <f t="shared" si="414"/>
        <v>0</v>
      </c>
      <c r="H1967" s="31">
        <f t="shared" si="415"/>
        <v>130922.22222222222</v>
      </c>
      <c r="I1967" s="31"/>
      <c r="J1967" s="59">
        <f t="shared" ref="J1967:J1978" si="417">H1967*C1967</f>
        <v>0</v>
      </c>
    </row>
    <row r="1968" spans="1:10">
      <c r="A1968" s="24">
        <v>8</v>
      </c>
      <c r="B1968" s="25" t="s">
        <v>31</v>
      </c>
      <c r="C1968" s="26"/>
      <c r="D1968" s="27">
        <v>232931</v>
      </c>
      <c r="E1968" s="28">
        <f t="shared" si="416"/>
        <v>0</v>
      </c>
      <c r="F1968" s="29">
        <v>0</v>
      </c>
      <c r="G1968" s="30">
        <f t="shared" si="414"/>
        <v>0</v>
      </c>
      <c r="H1968" s="31">
        <f t="shared" si="415"/>
        <v>215676.85185185182</v>
      </c>
      <c r="I1968" s="31"/>
      <c r="J1968" s="59">
        <f t="shared" si="417"/>
        <v>0</v>
      </c>
    </row>
    <row r="1969" spans="1:10">
      <c r="A1969" s="24">
        <v>9</v>
      </c>
      <c r="B1969" s="36" t="s">
        <v>32</v>
      </c>
      <c r="C1969" s="26"/>
      <c r="D1969" s="27">
        <v>101534</v>
      </c>
      <c r="E1969" s="28">
        <f t="shared" si="416"/>
        <v>0</v>
      </c>
      <c r="F1969" s="29">
        <v>0</v>
      </c>
      <c r="G1969" s="30">
        <f t="shared" si="414"/>
        <v>0</v>
      </c>
      <c r="H1969" s="31">
        <f t="shared" si="415"/>
        <v>94012.962962962964</v>
      </c>
      <c r="I1969" s="31"/>
      <c r="J1969" s="59">
        <f t="shared" si="417"/>
        <v>0</v>
      </c>
    </row>
    <row r="1970" spans="1:10">
      <c r="A1970" s="24">
        <v>10</v>
      </c>
      <c r="B1970" s="36" t="s">
        <v>33</v>
      </c>
      <c r="C1970" s="37"/>
      <c r="D1970" s="33">
        <v>110148</v>
      </c>
      <c r="E1970" s="28">
        <f t="shared" si="416"/>
        <v>0</v>
      </c>
      <c r="F1970" s="29">
        <v>0</v>
      </c>
      <c r="G1970" s="30">
        <f t="shared" si="414"/>
        <v>0</v>
      </c>
      <c r="H1970" s="31">
        <f t="shared" si="415"/>
        <v>101988.88888888888</v>
      </c>
      <c r="I1970" s="31"/>
      <c r="J1970" s="59">
        <f t="shared" si="417"/>
        <v>0</v>
      </c>
    </row>
    <row r="1971" spans="1:10">
      <c r="A1971" s="168">
        <v>11</v>
      </c>
      <c r="B1971" s="25" t="s">
        <v>34</v>
      </c>
      <c r="C1971" s="37"/>
      <c r="D1971" s="27">
        <v>54198</v>
      </c>
      <c r="E1971" s="156">
        <f t="shared" si="416"/>
        <v>0</v>
      </c>
      <c r="F1971" s="124">
        <v>0</v>
      </c>
      <c r="G1971" s="30">
        <f t="shared" si="414"/>
        <v>0</v>
      </c>
      <c r="H1971" s="31">
        <f t="shared" si="415"/>
        <v>50183.333333333328</v>
      </c>
      <c r="I1971" s="170"/>
      <c r="J1971" s="59">
        <f t="shared" si="417"/>
        <v>0</v>
      </c>
    </row>
    <row r="1972" spans="1:10">
      <c r="A1972" s="24">
        <v>12</v>
      </c>
      <c r="B1972" s="25" t="s">
        <v>35</v>
      </c>
      <c r="C1972" s="37">
        <v>1</v>
      </c>
      <c r="D1972" s="27">
        <v>49680</v>
      </c>
      <c r="E1972" s="28">
        <f t="shared" si="416"/>
        <v>49680</v>
      </c>
      <c r="F1972" s="124">
        <v>0</v>
      </c>
      <c r="G1972" s="30"/>
      <c r="H1972" s="31">
        <f t="shared" si="415"/>
        <v>46000</v>
      </c>
      <c r="I1972" s="128"/>
      <c r="J1972" s="59">
        <f t="shared" si="417"/>
        <v>46000</v>
      </c>
    </row>
    <row r="1973" spans="1:10">
      <c r="A1973" s="24">
        <v>13</v>
      </c>
      <c r="B1973" s="25" t="s">
        <v>36</v>
      </c>
      <c r="C1973" s="37"/>
      <c r="D1973" s="38">
        <v>64152</v>
      </c>
      <c r="E1973" s="28">
        <f t="shared" si="416"/>
        <v>0</v>
      </c>
      <c r="F1973" s="29">
        <v>0</v>
      </c>
      <c r="G1973" s="30">
        <f t="shared" ref="G1973:G1978" si="418">E1973-E1973*F1973</f>
        <v>0</v>
      </c>
      <c r="H1973" s="31">
        <f t="shared" si="415"/>
        <v>59399.999999999993</v>
      </c>
      <c r="I1973" s="31"/>
      <c r="J1973" s="59">
        <f t="shared" si="417"/>
        <v>0</v>
      </c>
    </row>
    <row r="1974" spans="1:10">
      <c r="A1974" s="24">
        <v>14</v>
      </c>
      <c r="B1974" s="25" t="s">
        <v>37</v>
      </c>
      <c r="C1974" s="37"/>
      <c r="D1974" s="38">
        <v>65934</v>
      </c>
      <c r="E1974" s="28">
        <f t="shared" si="416"/>
        <v>0</v>
      </c>
      <c r="F1974" s="29">
        <v>0</v>
      </c>
      <c r="G1974" s="30">
        <f t="shared" si="418"/>
        <v>0</v>
      </c>
      <c r="H1974" s="31">
        <f t="shared" si="415"/>
        <v>61049.999999999993</v>
      </c>
      <c r="I1974" s="31"/>
      <c r="J1974" s="59">
        <f t="shared" si="417"/>
        <v>0</v>
      </c>
    </row>
    <row r="1975" spans="1:10">
      <c r="A1975" s="24">
        <v>15</v>
      </c>
      <c r="B1975" s="25" t="s">
        <v>38</v>
      </c>
      <c r="C1975" s="37"/>
      <c r="D1975" s="38">
        <v>76626</v>
      </c>
      <c r="E1975" s="28">
        <f t="shared" si="416"/>
        <v>0</v>
      </c>
      <c r="F1975" s="29">
        <v>0</v>
      </c>
      <c r="G1975" s="30">
        <f t="shared" si="418"/>
        <v>0</v>
      </c>
      <c r="H1975" s="31">
        <f t="shared" si="415"/>
        <v>70950</v>
      </c>
      <c r="I1975" s="31"/>
      <c r="J1975" s="59">
        <f t="shared" si="417"/>
        <v>0</v>
      </c>
    </row>
    <row r="1976" spans="1:10">
      <c r="A1976" s="24">
        <v>16</v>
      </c>
      <c r="B1976" s="25" t="s">
        <v>39</v>
      </c>
      <c r="C1976" s="37"/>
      <c r="D1976" s="38">
        <v>80190</v>
      </c>
      <c r="E1976" s="28">
        <f t="shared" si="416"/>
        <v>0</v>
      </c>
      <c r="F1976" s="29">
        <v>0</v>
      </c>
      <c r="G1976" s="30">
        <f t="shared" si="418"/>
        <v>0</v>
      </c>
      <c r="H1976" s="31">
        <f t="shared" si="415"/>
        <v>74250</v>
      </c>
      <c r="I1976" s="31"/>
      <c r="J1976" s="59">
        <f t="shared" si="417"/>
        <v>0</v>
      </c>
    </row>
    <row r="1977" spans="1:10">
      <c r="A1977" s="24">
        <v>17</v>
      </c>
      <c r="B1977" s="25" t="s">
        <v>40</v>
      </c>
      <c r="C1977" s="37"/>
      <c r="D1977" s="38">
        <v>113832</v>
      </c>
      <c r="E1977" s="28">
        <f t="shared" si="416"/>
        <v>0</v>
      </c>
      <c r="F1977" s="29">
        <v>0</v>
      </c>
      <c r="G1977" s="30">
        <f t="shared" si="418"/>
        <v>0</v>
      </c>
      <c r="H1977" s="31">
        <f t="shared" si="415"/>
        <v>105400</v>
      </c>
      <c r="I1977" s="31"/>
      <c r="J1977" s="59">
        <f t="shared" si="417"/>
        <v>0</v>
      </c>
    </row>
    <row r="1978" spans="1:10">
      <c r="A1978" s="24">
        <v>18</v>
      </c>
      <c r="B1978" s="25" t="s">
        <v>41</v>
      </c>
      <c r="C1978" s="37"/>
      <c r="D1978" s="39">
        <v>98010</v>
      </c>
      <c r="E1978" s="28">
        <f t="shared" si="416"/>
        <v>0</v>
      </c>
      <c r="F1978" s="29">
        <v>0</v>
      </c>
      <c r="G1978" s="30">
        <f t="shared" si="418"/>
        <v>0</v>
      </c>
      <c r="H1978" s="31">
        <f t="shared" si="415"/>
        <v>90750</v>
      </c>
      <c r="I1978" s="31"/>
      <c r="J1978" s="59">
        <f t="shared" si="417"/>
        <v>0</v>
      </c>
    </row>
    <row r="1979" spans="1:10" ht="17.25">
      <c r="A1979" s="40"/>
      <c r="B1979" s="41" t="s">
        <v>42</v>
      </c>
      <c r="C1979" s="42">
        <f>SUM(C1961:C1978)</f>
        <v>11</v>
      </c>
      <c r="D1979" s="42"/>
      <c r="E1979" s="43">
        <f>SUM(E1961:E1978)</f>
        <v>1249110</v>
      </c>
      <c r="F1979" s="43"/>
      <c r="G1979" s="44">
        <f>SUM(G1961:G1978)</f>
        <v>1199430</v>
      </c>
      <c r="H1979" s="45"/>
      <c r="I1979" s="45"/>
      <c r="J1979" s="64">
        <f>SUM(J1961:J1978)</f>
        <v>1156583.3333333333</v>
      </c>
    </row>
    <row r="1980" spans="1:10" ht="31.5">
      <c r="A1980" s="46"/>
      <c r="B1980" s="47"/>
      <c r="C1980" s="48"/>
      <c r="D1980" s="48"/>
      <c r="E1980" s="49"/>
      <c r="F1980" s="49"/>
      <c r="G1980" s="50"/>
      <c r="H1980" s="51"/>
      <c r="I1980" s="51"/>
      <c r="J1980" s="65">
        <f>J1979*0.08</f>
        <v>92526.666666666657</v>
      </c>
    </row>
    <row r="1981" spans="1:10" ht="18">
      <c r="A1981" s="283" t="s">
        <v>43</v>
      </c>
      <c r="B1981" s="283"/>
      <c r="C1981" s="284" t="s">
        <v>44</v>
      </c>
      <c r="D1981" s="284"/>
      <c r="E1981" s="54"/>
      <c r="F1981" s="54"/>
      <c r="G1981" s="55" t="s">
        <v>45</v>
      </c>
      <c r="H1981" s="56"/>
      <c r="I1981" s="56"/>
      <c r="J1981" s="66">
        <f>SUM(J1979:J1980)</f>
        <v>1249110</v>
      </c>
    </row>
    <row r="1983" spans="1:10">
      <c r="B1983" s="132" t="s">
        <v>625</v>
      </c>
      <c r="C1983" s="132" t="s">
        <v>626</v>
      </c>
      <c r="D1983" s="131"/>
      <c r="E1983" s="131"/>
      <c r="F1983" s="132" t="s">
        <v>512</v>
      </c>
      <c r="G1983" s="132" t="s">
        <v>649</v>
      </c>
    </row>
    <row r="1984" spans="1:10">
      <c r="B1984" s="132" t="s">
        <v>627</v>
      </c>
      <c r="C1984" s="132" t="s">
        <v>626</v>
      </c>
      <c r="D1984" s="131"/>
      <c r="E1984" s="131"/>
      <c r="F1984" s="132" t="s">
        <v>512</v>
      </c>
      <c r="G1984" s="132" t="s">
        <v>649</v>
      </c>
    </row>
    <row r="1987" spans="1:10" ht="15.75">
      <c r="A1987" s="279" t="s">
        <v>0</v>
      </c>
      <c r="B1987" s="279"/>
      <c r="C1987" s="279"/>
      <c r="D1987" s="279"/>
      <c r="E1987" s="279"/>
      <c r="F1987" s="279"/>
      <c r="G1987" s="279"/>
      <c r="H1987" s="3"/>
      <c r="I1987" s="3"/>
      <c r="J1987" s="112"/>
    </row>
    <row r="1988" spans="1:10" ht="17.25">
      <c r="A1988" s="279" t="s">
        <v>1</v>
      </c>
      <c r="B1988" s="279"/>
      <c r="C1988" s="279"/>
      <c r="D1988" s="279"/>
      <c r="E1988" s="279"/>
      <c r="F1988" s="279"/>
      <c r="G1988" s="279"/>
      <c r="H1988" s="3"/>
      <c r="I1988" s="3"/>
      <c r="J1988" s="58"/>
    </row>
    <row r="1989" spans="1:10" ht="15.75">
      <c r="A1989" s="279" t="s">
        <v>2</v>
      </c>
      <c r="B1989" s="279"/>
      <c r="C1989" s="279"/>
      <c r="D1989" s="279"/>
      <c r="E1989" s="279"/>
      <c r="F1989" s="279"/>
      <c r="G1989" s="279"/>
      <c r="H1989" s="3"/>
      <c r="I1989" s="3"/>
      <c r="J1989" s="59"/>
    </row>
    <row r="1990" spans="1:10" ht="15.75">
      <c r="A1990" s="279" t="s">
        <v>4</v>
      </c>
      <c r="B1990" s="279"/>
      <c r="C1990" s="279"/>
      <c r="D1990" s="279"/>
      <c r="E1990" s="279"/>
      <c r="F1990" s="279"/>
      <c r="G1990" s="279"/>
      <c r="H1990" s="3"/>
      <c r="I1990" s="3"/>
      <c r="J1990" s="59"/>
    </row>
    <row r="1991" spans="1:10" ht="15.75">
      <c r="A1991" s="280" t="s">
        <v>6</v>
      </c>
      <c r="B1991" s="280"/>
      <c r="C1991" s="280"/>
      <c r="D1991" s="280"/>
      <c r="E1991" s="280"/>
      <c r="F1991" s="280"/>
      <c r="G1991" s="280"/>
      <c r="H1991" s="3"/>
      <c r="I1991" s="3"/>
      <c r="J1991" s="59"/>
    </row>
    <row r="1992" spans="1:10" ht="27.75">
      <c r="A1992" s="9"/>
      <c r="B1992" s="9"/>
      <c r="C1992" s="281" t="s">
        <v>655</v>
      </c>
      <c r="D1992" s="281"/>
      <c r="E1992" s="281"/>
      <c r="F1992" s="281"/>
      <c r="G1992" s="281"/>
      <c r="H1992" s="3"/>
      <c r="I1992" s="3"/>
      <c r="J1992" s="59"/>
    </row>
    <row r="1993" spans="1:10" ht="15.75">
      <c r="A1993" s="11" t="s">
        <v>358</v>
      </c>
      <c r="B1993" s="12"/>
      <c r="C1993" s="13"/>
      <c r="D1993" s="286"/>
      <c r="E1993" s="286"/>
      <c r="F1993" s="286"/>
      <c r="G1993" s="286"/>
      <c r="H1993" s="15"/>
      <c r="I1993" s="15"/>
      <c r="J1993" s="59"/>
    </row>
    <row r="1994" spans="1:10" ht="15.75">
      <c r="A1994" s="11" t="s">
        <v>623</v>
      </c>
      <c r="B1994" s="11"/>
      <c r="C1994" s="11"/>
      <c r="D1994" s="11"/>
      <c r="E1994" s="16"/>
      <c r="F1994" s="11"/>
      <c r="G1994" s="16"/>
      <c r="H1994" s="20" t="s">
        <v>161</v>
      </c>
      <c r="I1994" s="20"/>
      <c r="J1994" s="62"/>
    </row>
    <row r="1995" spans="1:10" ht="15.75">
      <c r="A1995" s="11" t="s">
        <v>11</v>
      </c>
      <c r="B1995" s="289" t="s">
        <v>636</v>
      </c>
      <c r="C1995" s="289"/>
      <c r="D1995" s="289"/>
      <c r="E1995" s="289"/>
      <c r="F1995" s="18"/>
      <c r="G1995" s="19" t="s">
        <v>13</v>
      </c>
      <c r="H1995" s="3"/>
      <c r="I1995" s="3"/>
      <c r="J1995" s="59"/>
    </row>
    <row r="1996" spans="1:10" ht="15.75">
      <c r="A1996" s="21" t="s">
        <v>14</v>
      </c>
      <c r="B1996" s="21" t="s">
        <v>16</v>
      </c>
      <c r="C1996" s="21" t="s">
        <v>17</v>
      </c>
      <c r="D1996" s="22" t="s">
        <v>18</v>
      </c>
      <c r="E1996" s="23" t="s">
        <v>19</v>
      </c>
      <c r="F1996" s="23" t="s">
        <v>20</v>
      </c>
      <c r="G1996" s="21" t="s">
        <v>21</v>
      </c>
      <c r="H1996" s="3"/>
      <c r="I1996" s="3"/>
      <c r="J1996" s="59"/>
    </row>
    <row r="1997" spans="1:10">
      <c r="A1997" s="24">
        <v>1</v>
      </c>
      <c r="B1997" s="25" t="s">
        <v>23</v>
      </c>
      <c r="C1997" s="26">
        <v>20</v>
      </c>
      <c r="D1997" s="27">
        <v>79305</v>
      </c>
      <c r="E1997" s="28">
        <f>D1997*C1997</f>
        <v>1586100</v>
      </c>
      <c r="F1997" s="29">
        <v>0</v>
      </c>
      <c r="G1997" s="30">
        <f>E1997-E1997*F1997</f>
        <v>1586100</v>
      </c>
      <c r="H1997" s="31">
        <f>D1997/1.08</f>
        <v>73430.555555555547</v>
      </c>
      <c r="I1997" s="31"/>
      <c r="J1997" s="59">
        <f t="shared" ref="J1997:J2001" si="419">H1997*C1997</f>
        <v>1468611.111111111</v>
      </c>
    </row>
    <row r="1998" spans="1:10">
      <c r="A1998" s="24">
        <v>2</v>
      </c>
      <c r="B1998" s="25" t="s">
        <v>25</v>
      </c>
      <c r="C1998" s="32"/>
      <c r="D1998" s="33">
        <v>128591</v>
      </c>
      <c r="E1998" s="28">
        <f t="shared" ref="E1998:E2001" si="420">D1998*C1998</f>
        <v>0</v>
      </c>
      <c r="F1998" s="29">
        <v>0</v>
      </c>
      <c r="G1998" s="30">
        <f t="shared" ref="G1998:G2007" si="421">E1998-E1998*F1998</f>
        <v>0</v>
      </c>
      <c r="H1998" s="31">
        <f t="shared" ref="H1998:H2014" si="422">D1998/1.08</f>
        <v>119065.74074074073</v>
      </c>
      <c r="I1998" s="31"/>
      <c r="J1998" s="59">
        <f t="shared" si="419"/>
        <v>0</v>
      </c>
    </row>
    <row r="1999" spans="1:10">
      <c r="A1999" s="24">
        <v>3</v>
      </c>
      <c r="B1999" s="25" t="s">
        <v>26</v>
      </c>
      <c r="C1999" s="34">
        <v>20</v>
      </c>
      <c r="D1999" s="27">
        <v>60043</v>
      </c>
      <c r="E1999" s="28">
        <f t="shared" si="420"/>
        <v>1200860</v>
      </c>
      <c r="F1999" s="157">
        <v>0</v>
      </c>
      <c r="G1999" s="30">
        <f t="shared" si="421"/>
        <v>1200860</v>
      </c>
      <c r="H1999" s="31">
        <f t="shared" si="422"/>
        <v>55595.370370370365</v>
      </c>
      <c r="I1999" s="128"/>
      <c r="J1999" s="59">
        <f t="shared" si="419"/>
        <v>1111907.4074074072</v>
      </c>
    </row>
    <row r="2000" spans="1:10">
      <c r="A2000" s="24">
        <v>4</v>
      </c>
      <c r="B2000" s="25" t="s">
        <v>27</v>
      </c>
      <c r="C2000" s="35"/>
      <c r="D2000" s="27">
        <v>115781</v>
      </c>
      <c r="E2000" s="28">
        <f t="shared" si="420"/>
        <v>0</v>
      </c>
      <c r="F2000" s="157">
        <v>0</v>
      </c>
      <c r="G2000" s="30">
        <f t="shared" si="421"/>
        <v>0</v>
      </c>
      <c r="H2000" s="31">
        <f t="shared" si="422"/>
        <v>107204.62962962962</v>
      </c>
      <c r="I2000" s="31"/>
      <c r="J2000" s="59">
        <f t="shared" si="419"/>
        <v>0</v>
      </c>
    </row>
    <row r="2001" spans="1:10">
      <c r="A2001" s="168">
        <v>5</v>
      </c>
      <c r="B2001" s="25" t="s">
        <v>28</v>
      </c>
      <c r="C2001" s="37"/>
      <c r="D2001" s="27">
        <v>119943</v>
      </c>
      <c r="E2001" s="156">
        <f t="shared" si="420"/>
        <v>0</v>
      </c>
      <c r="F2001" s="157">
        <v>0</v>
      </c>
      <c r="G2001" s="30">
        <f t="shared" si="421"/>
        <v>0</v>
      </c>
      <c r="H2001" s="31">
        <f t="shared" si="422"/>
        <v>111058.33333333333</v>
      </c>
      <c r="I2001" s="170"/>
      <c r="J2001" s="59">
        <f t="shared" si="419"/>
        <v>0</v>
      </c>
    </row>
    <row r="2002" spans="1:10">
      <c r="A2002" s="24">
        <v>6</v>
      </c>
      <c r="B2002" s="25" t="s">
        <v>29</v>
      </c>
      <c r="C2002" s="26"/>
      <c r="D2002" s="27">
        <v>94810</v>
      </c>
      <c r="E2002" s="28"/>
      <c r="F2002" s="29">
        <v>0</v>
      </c>
      <c r="G2002" s="30">
        <f t="shared" si="421"/>
        <v>0</v>
      </c>
      <c r="H2002" s="31">
        <f t="shared" si="422"/>
        <v>87787.037037037036</v>
      </c>
      <c r="I2002" s="31"/>
      <c r="J2002" s="59"/>
    </row>
    <row r="2003" spans="1:10">
      <c r="A2003" s="24">
        <v>7</v>
      </c>
      <c r="B2003" s="25" t="s">
        <v>30</v>
      </c>
      <c r="C2003" s="34"/>
      <c r="D2003" s="27">
        <v>141396</v>
      </c>
      <c r="E2003" s="28">
        <f t="shared" ref="E2003:E2014" si="423">D2003*C2003</f>
        <v>0</v>
      </c>
      <c r="F2003" s="29">
        <v>0</v>
      </c>
      <c r="G2003" s="30">
        <f t="shared" si="421"/>
        <v>0</v>
      </c>
      <c r="H2003" s="31">
        <f t="shared" si="422"/>
        <v>130922.22222222222</v>
      </c>
      <c r="I2003" s="31"/>
      <c r="J2003" s="59">
        <f t="shared" ref="J2003:J2014" si="424">H2003*C2003</f>
        <v>0</v>
      </c>
    </row>
    <row r="2004" spans="1:10">
      <c r="A2004" s="24">
        <v>8</v>
      </c>
      <c r="B2004" s="25" t="s">
        <v>31</v>
      </c>
      <c r="C2004" s="26"/>
      <c r="D2004" s="27">
        <v>232931</v>
      </c>
      <c r="E2004" s="28">
        <f t="shared" si="423"/>
        <v>0</v>
      </c>
      <c r="F2004" s="29">
        <v>0</v>
      </c>
      <c r="G2004" s="30">
        <f t="shared" si="421"/>
        <v>0</v>
      </c>
      <c r="H2004" s="31">
        <f t="shared" si="422"/>
        <v>215676.85185185182</v>
      </c>
      <c r="I2004" s="31"/>
      <c r="J2004" s="59">
        <f t="shared" si="424"/>
        <v>0</v>
      </c>
    </row>
    <row r="2005" spans="1:10">
      <c r="A2005" s="24">
        <v>9</v>
      </c>
      <c r="B2005" s="36" t="s">
        <v>32</v>
      </c>
      <c r="C2005" s="26"/>
      <c r="D2005" s="27">
        <v>101534</v>
      </c>
      <c r="E2005" s="28">
        <f t="shared" si="423"/>
        <v>0</v>
      </c>
      <c r="F2005" s="29">
        <v>0</v>
      </c>
      <c r="G2005" s="30">
        <f t="shared" si="421"/>
        <v>0</v>
      </c>
      <c r="H2005" s="31">
        <f t="shared" si="422"/>
        <v>94012.962962962964</v>
      </c>
      <c r="I2005" s="31"/>
      <c r="J2005" s="59">
        <f t="shared" si="424"/>
        <v>0</v>
      </c>
    </row>
    <row r="2006" spans="1:10">
      <c r="A2006" s="24">
        <v>10</v>
      </c>
      <c r="B2006" s="36" t="s">
        <v>33</v>
      </c>
      <c r="C2006" s="37"/>
      <c r="D2006" s="33">
        <v>110148</v>
      </c>
      <c r="E2006" s="28">
        <f t="shared" si="423"/>
        <v>0</v>
      </c>
      <c r="F2006" s="29">
        <v>0</v>
      </c>
      <c r="G2006" s="30">
        <f t="shared" si="421"/>
        <v>0</v>
      </c>
      <c r="H2006" s="31">
        <f t="shared" si="422"/>
        <v>101988.88888888888</v>
      </c>
      <c r="I2006" s="31"/>
      <c r="J2006" s="59">
        <f t="shared" si="424"/>
        <v>0</v>
      </c>
    </row>
    <row r="2007" spans="1:10">
      <c r="A2007" s="168">
        <v>11</v>
      </c>
      <c r="B2007" s="25" t="s">
        <v>34</v>
      </c>
      <c r="C2007" s="37"/>
      <c r="D2007" s="27">
        <v>54198</v>
      </c>
      <c r="E2007" s="156">
        <f t="shared" si="423"/>
        <v>0</v>
      </c>
      <c r="F2007" s="124">
        <v>0</v>
      </c>
      <c r="G2007" s="30">
        <f t="shared" si="421"/>
        <v>0</v>
      </c>
      <c r="H2007" s="31">
        <f t="shared" si="422"/>
        <v>50183.333333333328</v>
      </c>
      <c r="I2007" s="170"/>
      <c r="J2007" s="59">
        <f t="shared" si="424"/>
        <v>0</v>
      </c>
    </row>
    <row r="2008" spans="1:10">
      <c r="A2008" s="24">
        <v>12</v>
      </c>
      <c r="B2008" s="25" t="s">
        <v>35</v>
      </c>
      <c r="C2008" s="37"/>
      <c r="D2008" s="27">
        <v>49680</v>
      </c>
      <c r="E2008" s="28">
        <f t="shared" si="423"/>
        <v>0</v>
      </c>
      <c r="F2008" s="124">
        <v>0</v>
      </c>
      <c r="G2008" s="30"/>
      <c r="H2008" s="31">
        <f t="shared" si="422"/>
        <v>46000</v>
      </c>
      <c r="I2008" s="128"/>
      <c r="J2008" s="59">
        <f t="shared" si="424"/>
        <v>0</v>
      </c>
    </row>
    <row r="2009" spans="1:10">
      <c r="A2009" s="24">
        <v>13</v>
      </c>
      <c r="B2009" s="25" t="s">
        <v>36</v>
      </c>
      <c r="C2009" s="37"/>
      <c r="D2009" s="38">
        <v>64152</v>
      </c>
      <c r="E2009" s="28">
        <f t="shared" si="423"/>
        <v>0</v>
      </c>
      <c r="F2009" s="29">
        <v>0</v>
      </c>
      <c r="G2009" s="30">
        <f t="shared" ref="G2009:G2014" si="425">E2009-E2009*F2009</f>
        <v>0</v>
      </c>
      <c r="H2009" s="31">
        <f t="shared" si="422"/>
        <v>59399.999999999993</v>
      </c>
      <c r="I2009" s="31"/>
      <c r="J2009" s="59">
        <f t="shared" si="424"/>
        <v>0</v>
      </c>
    </row>
    <row r="2010" spans="1:10">
      <c r="A2010" s="24">
        <v>14</v>
      </c>
      <c r="B2010" s="25" t="s">
        <v>37</v>
      </c>
      <c r="C2010" s="37"/>
      <c r="D2010" s="38">
        <v>65934</v>
      </c>
      <c r="E2010" s="28">
        <f t="shared" si="423"/>
        <v>0</v>
      </c>
      <c r="F2010" s="29">
        <v>0</v>
      </c>
      <c r="G2010" s="30">
        <f t="shared" si="425"/>
        <v>0</v>
      </c>
      <c r="H2010" s="31">
        <f t="shared" si="422"/>
        <v>61049.999999999993</v>
      </c>
      <c r="I2010" s="31"/>
      <c r="J2010" s="59">
        <f t="shared" si="424"/>
        <v>0</v>
      </c>
    </row>
    <row r="2011" spans="1:10">
      <c r="A2011" s="24">
        <v>15</v>
      </c>
      <c r="B2011" s="25" t="s">
        <v>38</v>
      </c>
      <c r="C2011" s="37"/>
      <c r="D2011" s="38">
        <v>76626</v>
      </c>
      <c r="E2011" s="28">
        <f t="shared" si="423"/>
        <v>0</v>
      </c>
      <c r="F2011" s="29">
        <v>0</v>
      </c>
      <c r="G2011" s="30">
        <f t="shared" si="425"/>
        <v>0</v>
      </c>
      <c r="H2011" s="31">
        <f t="shared" si="422"/>
        <v>70950</v>
      </c>
      <c r="I2011" s="31"/>
      <c r="J2011" s="59">
        <f t="shared" si="424"/>
        <v>0</v>
      </c>
    </row>
    <row r="2012" spans="1:10">
      <c r="A2012" s="24">
        <v>16</v>
      </c>
      <c r="B2012" s="25" t="s">
        <v>39</v>
      </c>
      <c r="C2012" s="37"/>
      <c r="D2012" s="38">
        <v>80190</v>
      </c>
      <c r="E2012" s="28">
        <f t="shared" si="423"/>
        <v>0</v>
      </c>
      <c r="F2012" s="29">
        <v>0</v>
      </c>
      <c r="G2012" s="30">
        <f t="shared" si="425"/>
        <v>0</v>
      </c>
      <c r="H2012" s="31">
        <f t="shared" si="422"/>
        <v>74250</v>
      </c>
      <c r="I2012" s="31"/>
      <c r="J2012" s="59">
        <f t="shared" si="424"/>
        <v>0</v>
      </c>
    </row>
    <row r="2013" spans="1:10">
      <c r="A2013" s="24">
        <v>17</v>
      </c>
      <c r="B2013" s="25" t="s">
        <v>40</v>
      </c>
      <c r="C2013" s="37"/>
      <c r="D2013" s="38">
        <v>113832</v>
      </c>
      <c r="E2013" s="28">
        <f t="shared" si="423"/>
        <v>0</v>
      </c>
      <c r="F2013" s="29">
        <v>0</v>
      </c>
      <c r="G2013" s="30">
        <f t="shared" si="425"/>
        <v>0</v>
      </c>
      <c r="H2013" s="31">
        <f t="shared" si="422"/>
        <v>105400</v>
      </c>
      <c r="I2013" s="31"/>
      <c r="J2013" s="59">
        <f t="shared" si="424"/>
        <v>0</v>
      </c>
    </row>
    <row r="2014" spans="1:10">
      <c r="A2014" s="24">
        <v>18</v>
      </c>
      <c r="B2014" s="25" t="s">
        <v>41</v>
      </c>
      <c r="C2014" s="37"/>
      <c r="D2014" s="39">
        <v>98010</v>
      </c>
      <c r="E2014" s="28">
        <f t="shared" si="423"/>
        <v>0</v>
      </c>
      <c r="F2014" s="29">
        <v>0</v>
      </c>
      <c r="G2014" s="30">
        <f t="shared" si="425"/>
        <v>0</v>
      </c>
      <c r="H2014" s="31">
        <f t="shared" si="422"/>
        <v>90750</v>
      </c>
      <c r="I2014" s="31"/>
      <c r="J2014" s="59">
        <f t="shared" si="424"/>
        <v>0</v>
      </c>
    </row>
    <row r="2015" spans="1:10" ht="17.25">
      <c r="A2015" s="40"/>
      <c r="B2015" s="41" t="s">
        <v>42</v>
      </c>
      <c r="C2015" s="42">
        <f>SUM(C1997:C2014)</f>
        <v>40</v>
      </c>
      <c r="D2015" s="42"/>
      <c r="E2015" s="43">
        <f>SUM(E1997:E2014)</f>
        <v>2786960</v>
      </c>
      <c r="F2015" s="43"/>
      <c r="G2015" s="44">
        <f>SUM(G1997:G2014)</f>
        <v>2786960</v>
      </c>
      <c r="H2015" s="45"/>
      <c r="I2015" s="45"/>
      <c r="J2015" s="64">
        <f>SUM(J1997:J2014)</f>
        <v>2580518.5185185182</v>
      </c>
    </row>
    <row r="2016" spans="1:10" ht="31.5">
      <c r="A2016" s="46"/>
      <c r="B2016" s="47"/>
      <c r="C2016" s="48"/>
      <c r="D2016" s="48"/>
      <c r="E2016" s="49"/>
      <c r="F2016" s="49"/>
      <c r="G2016" s="50"/>
      <c r="H2016" s="51"/>
      <c r="I2016" s="51"/>
      <c r="J2016" s="65">
        <f>J2015*0.08</f>
        <v>206441.48148148146</v>
      </c>
    </row>
    <row r="2017" spans="1:10" ht="18">
      <c r="A2017" s="283" t="s">
        <v>43</v>
      </c>
      <c r="B2017" s="283"/>
      <c r="C2017" s="284" t="s">
        <v>44</v>
      </c>
      <c r="D2017" s="284"/>
      <c r="E2017" s="54"/>
      <c r="F2017" s="54"/>
      <c r="G2017" s="55" t="s">
        <v>45</v>
      </c>
      <c r="H2017" s="56"/>
      <c r="I2017" s="56"/>
      <c r="J2017" s="66">
        <f>SUM(J2015:J2016)</f>
        <v>2786959.9999999995</v>
      </c>
    </row>
    <row r="2019" spans="1:10">
      <c r="B2019" s="132" t="s">
        <v>625</v>
      </c>
      <c r="C2019" s="132" t="s">
        <v>626</v>
      </c>
      <c r="D2019" s="131"/>
      <c r="E2019" s="131"/>
      <c r="F2019" s="132" t="s">
        <v>512</v>
      </c>
      <c r="G2019" s="132" t="s">
        <v>649</v>
      </c>
    </row>
    <row r="2020" spans="1:10">
      <c r="B2020" s="132" t="s">
        <v>627</v>
      </c>
      <c r="C2020" s="132" t="s">
        <v>626</v>
      </c>
      <c r="D2020" s="131"/>
      <c r="E2020" s="131"/>
      <c r="F2020" s="132" t="s">
        <v>512</v>
      </c>
      <c r="G2020" s="132" t="s">
        <v>649</v>
      </c>
    </row>
    <row r="2024" spans="1:10" ht="15.75">
      <c r="A2024" s="279" t="s">
        <v>0</v>
      </c>
      <c r="B2024" s="279"/>
      <c r="C2024" s="279"/>
      <c r="D2024" s="279"/>
      <c r="E2024" s="279"/>
      <c r="F2024" s="279"/>
      <c r="G2024" s="279"/>
      <c r="H2024" s="3"/>
      <c r="I2024" s="3"/>
      <c r="J2024" s="112"/>
    </row>
    <row r="2025" spans="1:10" ht="17.25">
      <c r="A2025" s="279" t="s">
        <v>1</v>
      </c>
      <c r="B2025" s="279"/>
      <c r="C2025" s="279"/>
      <c r="D2025" s="279"/>
      <c r="E2025" s="279"/>
      <c r="F2025" s="279"/>
      <c r="G2025" s="279"/>
      <c r="H2025" s="3"/>
      <c r="I2025" s="3"/>
      <c r="J2025" s="58"/>
    </row>
    <row r="2026" spans="1:10" ht="15.75">
      <c r="A2026" s="279" t="s">
        <v>2</v>
      </c>
      <c r="B2026" s="279"/>
      <c r="C2026" s="279"/>
      <c r="D2026" s="279"/>
      <c r="E2026" s="279"/>
      <c r="F2026" s="279"/>
      <c r="G2026" s="279"/>
      <c r="H2026" s="3"/>
      <c r="I2026" s="3"/>
      <c r="J2026" s="59"/>
    </row>
    <row r="2027" spans="1:10" ht="15.75">
      <c r="A2027" s="279" t="s">
        <v>4</v>
      </c>
      <c r="B2027" s="279"/>
      <c r="C2027" s="279"/>
      <c r="D2027" s="279"/>
      <c r="E2027" s="279"/>
      <c r="F2027" s="279"/>
      <c r="G2027" s="279"/>
      <c r="H2027" s="3"/>
      <c r="I2027" s="3"/>
      <c r="J2027" s="59"/>
    </row>
    <row r="2028" spans="1:10" ht="15.75">
      <c r="A2028" s="280" t="s">
        <v>6</v>
      </c>
      <c r="B2028" s="280"/>
      <c r="C2028" s="280"/>
      <c r="D2028" s="280"/>
      <c r="E2028" s="280"/>
      <c r="F2028" s="280"/>
      <c r="G2028" s="280"/>
      <c r="H2028" s="3"/>
      <c r="I2028" s="3"/>
      <c r="J2028" s="59"/>
    </row>
    <row r="2029" spans="1:10" ht="27.75">
      <c r="A2029" s="9"/>
      <c r="B2029" s="9"/>
      <c r="C2029" s="281" t="s">
        <v>651</v>
      </c>
      <c r="D2029" s="281"/>
      <c r="E2029" s="281"/>
      <c r="F2029" s="281"/>
      <c r="G2029" s="281"/>
      <c r="H2029" s="3"/>
      <c r="I2029" s="3"/>
      <c r="J2029" s="59"/>
    </row>
    <row r="2030" spans="1:10" ht="15.75">
      <c r="A2030" s="11" t="s">
        <v>358</v>
      </c>
      <c r="B2030" s="12"/>
      <c r="C2030" s="13"/>
      <c r="D2030" s="286"/>
      <c r="E2030" s="286"/>
      <c r="F2030" s="286"/>
      <c r="G2030" s="286"/>
      <c r="H2030" s="15"/>
      <c r="I2030" s="15"/>
      <c r="J2030" s="59"/>
    </row>
    <row r="2031" spans="1:10" ht="15.75">
      <c r="A2031" s="11" t="s">
        <v>623</v>
      </c>
      <c r="B2031" s="11"/>
      <c r="C2031" s="11"/>
      <c r="D2031" s="11"/>
      <c r="E2031" s="16"/>
      <c r="F2031" s="11"/>
      <c r="G2031" s="16"/>
      <c r="H2031" s="20" t="s">
        <v>161</v>
      </c>
      <c r="I2031" s="20"/>
      <c r="J2031" s="62"/>
    </row>
    <row r="2032" spans="1:10" ht="15.75">
      <c r="A2032" s="11" t="s">
        <v>11</v>
      </c>
      <c r="B2032" s="289" t="s">
        <v>421</v>
      </c>
      <c r="C2032" s="289"/>
      <c r="D2032" s="289"/>
      <c r="E2032" s="289"/>
      <c r="F2032" s="18"/>
      <c r="G2032" s="19" t="s">
        <v>13</v>
      </c>
      <c r="H2032" s="3"/>
      <c r="I2032" s="3"/>
      <c r="J2032" s="59"/>
    </row>
    <row r="2033" spans="1:10" ht="15.75">
      <c r="A2033" s="21" t="s">
        <v>14</v>
      </c>
      <c r="B2033" s="21" t="s">
        <v>16</v>
      </c>
      <c r="C2033" s="21" t="s">
        <v>17</v>
      </c>
      <c r="D2033" s="22" t="s">
        <v>18</v>
      </c>
      <c r="E2033" s="23" t="s">
        <v>19</v>
      </c>
      <c r="F2033" s="23" t="s">
        <v>20</v>
      </c>
      <c r="G2033" s="21" t="s">
        <v>21</v>
      </c>
      <c r="H2033" s="3"/>
      <c r="I2033" s="3"/>
      <c r="J2033" s="59"/>
    </row>
    <row r="2034" spans="1:10">
      <c r="A2034" s="24">
        <v>1</v>
      </c>
      <c r="B2034" s="25" t="s">
        <v>23</v>
      </c>
      <c r="C2034" s="26">
        <v>20</v>
      </c>
      <c r="D2034" s="27">
        <v>79305</v>
      </c>
      <c r="E2034" s="28">
        <f>D2034*C2034</f>
        <v>1586100</v>
      </c>
      <c r="F2034" s="29">
        <v>0</v>
      </c>
      <c r="G2034" s="30">
        <f>E2034-E2034*F2034</f>
        <v>1586100</v>
      </c>
      <c r="H2034" s="31">
        <f>D2034/1.08</f>
        <v>73430.555555555547</v>
      </c>
      <c r="I2034" s="31"/>
      <c r="J2034" s="59">
        <f t="shared" ref="J2034:J2038" si="426">H2034*C2034</f>
        <v>1468611.111111111</v>
      </c>
    </row>
    <row r="2035" spans="1:10">
      <c r="A2035" s="24">
        <v>2</v>
      </c>
      <c r="B2035" s="25" t="s">
        <v>25</v>
      </c>
      <c r="C2035" s="32"/>
      <c r="D2035" s="33">
        <v>128591</v>
      </c>
      <c r="E2035" s="28">
        <f t="shared" ref="E2035:E2038" si="427">D2035*C2035</f>
        <v>0</v>
      </c>
      <c r="F2035" s="29">
        <v>0</v>
      </c>
      <c r="G2035" s="30">
        <f t="shared" ref="G2035:G2044" si="428">E2035-E2035*F2035</f>
        <v>0</v>
      </c>
      <c r="H2035" s="31">
        <f t="shared" ref="H2035:H2051" si="429">D2035/1.08</f>
        <v>119065.74074074073</v>
      </c>
      <c r="I2035" s="31"/>
      <c r="J2035" s="59">
        <f t="shared" si="426"/>
        <v>0</v>
      </c>
    </row>
    <row r="2036" spans="1:10">
      <c r="A2036" s="24">
        <v>3</v>
      </c>
      <c r="B2036" s="25" t="s">
        <v>26</v>
      </c>
      <c r="C2036" s="34"/>
      <c r="D2036" s="27">
        <v>60043</v>
      </c>
      <c r="E2036" s="28">
        <f t="shared" si="427"/>
        <v>0</v>
      </c>
      <c r="F2036" s="157">
        <v>0</v>
      </c>
      <c r="G2036" s="30">
        <f t="shared" si="428"/>
        <v>0</v>
      </c>
      <c r="H2036" s="31">
        <f t="shared" si="429"/>
        <v>55595.370370370365</v>
      </c>
      <c r="I2036" s="128"/>
      <c r="J2036" s="59">
        <f t="shared" si="426"/>
        <v>0</v>
      </c>
    </row>
    <row r="2037" spans="1:10">
      <c r="A2037" s="24">
        <v>4</v>
      </c>
      <c r="B2037" s="25" t="s">
        <v>27</v>
      </c>
      <c r="C2037" s="35"/>
      <c r="D2037" s="27">
        <v>115781</v>
      </c>
      <c r="E2037" s="28">
        <f t="shared" si="427"/>
        <v>0</v>
      </c>
      <c r="F2037" s="157">
        <v>0</v>
      </c>
      <c r="G2037" s="30">
        <f t="shared" si="428"/>
        <v>0</v>
      </c>
      <c r="H2037" s="31">
        <f t="shared" si="429"/>
        <v>107204.62962962962</v>
      </c>
      <c r="I2037" s="31"/>
      <c r="J2037" s="59">
        <f t="shared" si="426"/>
        <v>0</v>
      </c>
    </row>
    <row r="2038" spans="1:10">
      <c r="A2038" s="168">
        <v>5</v>
      </c>
      <c r="B2038" s="25" t="s">
        <v>28</v>
      </c>
      <c r="C2038" s="37"/>
      <c r="D2038" s="27">
        <v>119943</v>
      </c>
      <c r="E2038" s="156">
        <f t="shared" si="427"/>
        <v>0</v>
      </c>
      <c r="F2038" s="157">
        <v>0</v>
      </c>
      <c r="G2038" s="30">
        <f t="shared" si="428"/>
        <v>0</v>
      </c>
      <c r="H2038" s="31">
        <f t="shared" si="429"/>
        <v>111058.33333333333</v>
      </c>
      <c r="I2038" s="170"/>
      <c r="J2038" s="59">
        <f t="shared" si="426"/>
        <v>0</v>
      </c>
    </row>
    <row r="2039" spans="1:10">
      <c r="A2039" s="24">
        <v>6</v>
      </c>
      <c r="B2039" s="25" t="s">
        <v>29</v>
      </c>
      <c r="C2039" s="26"/>
      <c r="D2039" s="27">
        <v>94810</v>
      </c>
      <c r="E2039" s="28"/>
      <c r="F2039" s="29">
        <v>0</v>
      </c>
      <c r="G2039" s="30">
        <f t="shared" si="428"/>
        <v>0</v>
      </c>
      <c r="H2039" s="31">
        <f t="shared" si="429"/>
        <v>87787.037037037036</v>
      </c>
      <c r="I2039" s="31"/>
      <c r="J2039" s="59"/>
    </row>
    <row r="2040" spans="1:10">
      <c r="A2040" s="24">
        <v>7</v>
      </c>
      <c r="B2040" s="25" t="s">
        <v>30</v>
      </c>
      <c r="C2040" s="34"/>
      <c r="D2040" s="27">
        <v>141396</v>
      </c>
      <c r="E2040" s="28">
        <f t="shared" ref="E2040:E2051" si="430">D2040*C2040</f>
        <v>0</v>
      </c>
      <c r="F2040" s="29">
        <v>0</v>
      </c>
      <c r="G2040" s="30">
        <f t="shared" si="428"/>
        <v>0</v>
      </c>
      <c r="H2040" s="31">
        <f t="shared" si="429"/>
        <v>130922.22222222222</v>
      </c>
      <c r="I2040" s="31"/>
      <c r="J2040" s="59">
        <f t="shared" ref="J2040:J2051" si="431">H2040*C2040</f>
        <v>0</v>
      </c>
    </row>
    <row r="2041" spans="1:10">
      <c r="A2041" s="24">
        <v>8</v>
      </c>
      <c r="B2041" s="25" t="s">
        <v>31</v>
      </c>
      <c r="C2041" s="26"/>
      <c r="D2041" s="27">
        <v>232931</v>
      </c>
      <c r="E2041" s="28">
        <f t="shared" si="430"/>
        <v>0</v>
      </c>
      <c r="F2041" s="29">
        <v>0</v>
      </c>
      <c r="G2041" s="30">
        <f t="shared" si="428"/>
        <v>0</v>
      </c>
      <c r="H2041" s="31">
        <f t="shared" si="429"/>
        <v>215676.85185185182</v>
      </c>
      <c r="I2041" s="31"/>
      <c r="J2041" s="59">
        <f t="shared" si="431"/>
        <v>0</v>
      </c>
    </row>
    <row r="2042" spans="1:10">
      <c r="A2042" s="24">
        <v>9</v>
      </c>
      <c r="B2042" s="36" t="s">
        <v>32</v>
      </c>
      <c r="C2042" s="26"/>
      <c r="D2042" s="27">
        <v>101534</v>
      </c>
      <c r="E2042" s="28">
        <f t="shared" si="430"/>
        <v>0</v>
      </c>
      <c r="F2042" s="29">
        <v>0</v>
      </c>
      <c r="G2042" s="30">
        <f t="shared" si="428"/>
        <v>0</v>
      </c>
      <c r="H2042" s="31">
        <f t="shared" si="429"/>
        <v>94012.962962962964</v>
      </c>
      <c r="I2042" s="31"/>
      <c r="J2042" s="59">
        <f t="shared" si="431"/>
        <v>0</v>
      </c>
    </row>
    <row r="2043" spans="1:10">
      <c r="A2043" s="24">
        <v>10</v>
      </c>
      <c r="B2043" s="36" t="s">
        <v>33</v>
      </c>
      <c r="C2043" s="37"/>
      <c r="D2043" s="33">
        <v>110148</v>
      </c>
      <c r="E2043" s="28">
        <f t="shared" si="430"/>
        <v>0</v>
      </c>
      <c r="F2043" s="29">
        <v>0</v>
      </c>
      <c r="G2043" s="30">
        <f t="shared" si="428"/>
        <v>0</v>
      </c>
      <c r="H2043" s="31">
        <f t="shared" si="429"/>
        <v>101988.88888888888</v>
      </c>
      <c r="I2043" s="31"/>
      <c r="J2043" s="59">
        <f t="shared" si="431"/>
        <v>0</v>
      </c>
    </row>
    <row r="2044" spans="1:10">
      <c r="A2044" s="168">
        <v>11</v>
      </c>
      <c r="B2044" s="25" t="s">
        <v>34</v>
      </c>
      <c r="C2044" s="37"/>
      <c r="D2044" s="27">
        <v>54198</v>
      </c>
      <c r="E2044" s="156">
        <f t="shared" si="430"/>
        <v>0</v>
      </c>
      <c r="F2044" s="124">
        <v>0</v>
      </c>
      <c r="G2044" s="30">
        <f t="shared" si="428"/>
        <v>0</v>
      </c>
      <c r="H2044" s="31">
        <f t="shared" si="429"/>
        <v>50183.333333333328</v>
      </c>
      <c r="I2044" s="170"/>
      <c r="J2044" s="59">
        <f t="shared" si="431"/>
        <v>0</v>
      </c>
    </row>
    <row r="2045" spans="1:10">
      <c r="A2045" s="24">
        <v>12</v>
      </c>
      <c r="B2045" s="25" t="s">
        <v>35</v>
      </c>
      <c r="C2045" s="37"/>
      <c r="D2045" s="27">
        <v>49680</v>
      </c>
      <c r="E2045" s="28">
        <f t="shared" si="430"/>
        <v>0</v>
      </c>
      <c r="F2045" s="124">
        <v>0</v>
      </c>
      <c r="G2045" s="30"/>
      <c r="H2045" s="31">
        <f t="shared" si="429"/>
        <v>46000</v>
      </c>
      <c r="I2045" s="128"/>
      <c r="J2045" s="59">
        <f t="shared" si="431"/>
        <v>0</v>
      </c>
    </row>
    <row r="2046" spans="1:10">
      <c r="A2046" s="24">
        <v>13</v>
      </c>
      <c r="B2046" s="25" t="s">
        <v>36</v>
      </c>
      <c r="C2046" s="37"/>
      <c r="D2046" s="38">
        <v>64152</v>
      </c>
      <c r="E2046" s="28">
        <f t="shared" si="430"/>
        <v>0</v>
      </c>
      <c r="F2046" s="29">
        <v>0</v>
      </c>
      <c r="G2046" s="30">
        <f t="shared" ref="G2046:G2051" si="432">E2046-E2046*F2046</f>
        <v>0</v>
      </c>
      <c r="H2046" s="31">
        <f t="shared" si="429"/>
        <v>59399.999999999993</v>
      </c>
      <c r="I2046" s="31"/>
      <c r="J2046" s="59">
        <f t="shared" si="431"/>
        <v>0</v>
      </c>
    </row>
    <row r="2047" spans="1:10">
      <c r="A2047" s="24">
        <v>14</v>
      </c>
      <c r="B2047" s="25" t="s">
        <v>37</v>
      </c>
      <c r="C2047" s="37"/>
      <c r="D2047" s="38">
        <v>65934</v>
      </c>
      <c r="E2047" s="28">
        <f t="shared" si="430"/>
        <v>0</v>
      </c>
      <c r="F2047" s="29">
        <v>0</v>
      </c>
      <c r="G2047" s="30">
        <f t="shared" si="432"/>
        <v>0</v>
      </c>
      <c r="H2047" s="31">
        <f t="shared" si="429"/>
        <v>61049.999999999993</v>
      </c>
      <c r="I2047" s="31"/>
      <c r="J2047" s="59">
        <f t="shared" si="431"/>
        <v>0</v>
      </c>
    </row>
    <row r="2048" spans="1:10">
      <c r="A2048" s="24">
        <v>15</v>
      </c>
      <c r="B2048" s="25" t="s">
        <v>38</v>
      </c>
      <c r="C2048" s="37"/>
      <c r="D2048" s="38">
        <v>76626</v>
      </c>
      <c r="E2048" s="28">
        <f t="shared" si="430"/>
        <v>0</v>
      </c>
      <c r="F2048" s="29">
        <v>0</v>
      </c>
      <c r="G2048" s="30">
        <f t="shared" si="432"/>
        <v>0</v>
      </c>
      <c r="H2048" s="31">
        <f t="shared" si="429"/>
        <v>70950</v>
      </c>
      <c r="I2048" s="31"/>
      <c r="J2048" s="59">
        <f t="shared" si="431"/>
        <v>0</v>
      </c>
    </row>
    <row r="2049" spans="1:10">
      <c r="A2049" s="24">
        <v>16</v>
      </c>
      <c r="B2049" s="25" t="s">
        <v>39</v>
      </c>
      <c r="C2049" s="37"/>
      <c r="D2049" s="38">
        <v>80190</v>
      </c>
      <c r="E2049" s="28">
        <f t="shared" si="430"/>
        <v>0</v>
      </c>
      <c r="F2049" s="29">
        <v>0</v>
      </c>
      <c r="G2049" s="30">
        <f t="shared" si="432"/>
        <v>0</v>
      </c>
      <c r="H2049" s="31">
        <f t="shared" si="429"/>
        <v>74250</v>
      </c>
      <c r="I2049" s="31"/>
      <c r="J2049" s="59">
        <f t="shared" si="431"/>
        <v>0</v>
      </c>
    </row>
    <row r="2050" spans="1:10">
      <c r="A2050" s="24">
        <v>17</v>
      </c>
      <c r="B2050" s="25" t="s">
        <v>40</v>
      </c>
      <c r="C2050" s="37"/>
      <c r="D2050" s="38">
        <v>113832</v>
      </c>
      <c r="E2050" s="28">
        <f t="shared" si="430"/>
        <v>0</v>
      </c>
      <c r="F2050" s="29">
        <v>0</v>
      </c>
      <c r="G2050" s="30">
        <f t="shared" si="432"/>
        <v>0</v>
      </c>
      <c r="H2050" s="31">
        <f t="shared" si="429"/>
        <v>105400</v>
      </c>
      <c r="I2050" s="31"/>
      <c r="J2050" s="59">
        <f t="shared" si="431"/>
        <v>0</v>
      </c>
    </row>
    <row r="2051" spans="1:10">
      <c r="A2051" s="24">
        <v>18</v>
      </c>
      <c r="B2051" s="25" t="s">
        <v>41</v>
      </c>
      <c r="C2051" s="37"/>
      <c r="D2051" s="39">
        <v>98010</v>
      </c>
      <c r="E2051" s="28">
        <f t="shared" si="430"/>
        <v>0</v>
      </c>
      <c r="F2051" s="29">
        <v>0</v>
      </c>
      <c r="G2051" s="30">
        <f t="shared" si="432"/>
        <v>0</v>
      </c>
      <c r="H2051" s="31">
        <f t="shared" si="429"/>
        <v>90750</v>
      </c>
      <c r="I2051" s="31"/>
      <c r="J2051" s="59">
        <f t="shared" si="431"/>
        <v>0</v>
      </c>
    </row>
    <row r="2052" spans="1:10" ht="17.25">
      <c r="A2052" s="40"/>
      <c r="B2052" s="41" t="s">
        <v>42</v>
      </c>
      <c r="C2052" s="42">
        <f>SUM(C2034:C2051)</f>
        <v>20</v>
      </c>
      <c r="D2052" s="42"/>
      <c r="E2052" s="43">
        <f>SUM(E2034:E2051)</f>
        <v>1586100</v>
      </c>
      <c r="F2052" s="43"/>
      <c r="G2052" s="44">
        <f>SUM(G2034:G2051)</f>
        <v>1586100</v>
      </c>
      <c r="H2052" s="45"/>
      <c r="I2052" s="45"/>
      <c r="J2052" s="64">
        <f>SUM(J2034:J2051)</f>
        <v>1468611.111111111</v>
      </c>
    </row>
    <row r="2053" spans="1:10" ht="31.5">
      <c r="A2053" s="46"/>
      <c r="B2053" s="47"/>
      <c r="C2053" s="48"/>
      <c r="D2053" s="48"/>
      <c r="E2053" s="49"/>
      <c r="F2053" s="49"/>
      <c r="G2053" s="50"/>
      <c r="H2053" s="51"/>
      <c r="I2053" s="51"/>
      <c r="J2053" s="65">
        <f>J2052*0.08</f>
        <v>117488.88888888888</v>
      </c>
    </row>
    <row r="2054" spans="1:10" ht="18">
      <c r="A2054" s="283" t="s">
        <v>43</v>
      </c>
      <c r="B2054" s="283"/>
      <c r="C2054" s="284" t="s">
        <v>44</v>
      </c>
      <c r="D2054" s="284"/>
      <c r="E2054" s="54"/>
      <c r="F2054" s="54"/>
      <c r="G2054" s="55" t="s">
        <v>45</v>
      </c>
      <c r="H2054" s="56"/>
      <c r="I2054" s="56"/>
      <c r="J2054" s="66">
        <f>SUM(J2052:J2053)</f>
        <v>1586100</v>
      </c>
    </row>
    <row r="2056" spans="1:10">
      <c r="B2056" s="132" t="s">
        <v>625</v>
      </c>
      <c r="C2056" s="132" t="s">
        <v>626</v>
      </c>
      <c r="D2056" s="131"/>
      <c r="E2056" s="131"/>
      <c r="F2056" s="132" t="s">
        <v>512</v>
      </c>
      <c r="G2056" s="132" t="s">
        <v>649</v>
      </c>
    </row>
    <row r="2057" spans="1:10">
      <c r="B2057" s="132" t="s">
        <v>627</v>
      </c>
      <c r="C2057" s="132" t="s">
        <v>626</v>
      </c>
      <c r="D2057" s="131"/>
      <c r="E2057" s="131"/>
      <c r="F2057" s="132" t="s">
        <v>512</v>
      </c>
      <c r="G2057" s="132" t="s">
        <v>649</v>
      </c>
    </row>
    <row r="2062" spans="1:10" ht="15.75">
      <c r="A2062" s="279" t="s">
        <v>0</v>
      </c>
      <c r="B2062" s="279"/>
      <c r="C2062" s="279"/>
      <c r="D2062" s="279"/>
      <c r="E2062" s="279"/>
      <c r="F2062" s="279"/>
      <c r="G2062" s="279"/>
      <c r="H2062" s="3"/>
      <c r="I2062" s="3"/>
      <c r="J2062" s="112"/>
    </row>
    <row r="2063" spans="1:10" ht="17.25">
      <c r="A2063" s="279" t="s">
        <v>1</v>
      </c>
      <c r="B2063" s="279"/>
      <c r="C2063" s="279"/>
      <c r="D2063" s="279"/>
      <c r="E2063" s="279"/>
      <c r="F2063" s="279"/>
      <c r="G2063" s="279"/>
      <c r="H2063" s="3"/>
      <c r="I2063" s="3"/>
      <c r="J2063" s="58"/>
    </row>
    <row r="2064" spans="1:10" ht="15.75">
      <c r="A2064" s="279" t="s">
        <v>2</v>
      </c>
      <c r="B2064" s="279"/>
      <c r="C2064" s="279"/>
      <c r="D2064" s="279"/>
      <c r="E2064" s="279"/>
      <c r="F2064" s="279"/>
      <c r="G2064" s="279"/>
      <c r="H2064" s="3"/>
      <c r="I2064" s="3"/>
      <c r="J2064" s="59"/>
    </row>
    <row r="2065" spans="1:10" ht="15.75">
      <c r="A2065" s="279" t="s">
        <v>4</v>
      </c>
      <c r="B2065" s="279"/>
      <c r="C2065" s="279"/>
      <c r="D2065" s="279"/>
      <c r="E2065" s="279"/>
      <c r="F2065" s="279"/>
      <c r="G2065" s="279"/>
      <c r="H2065" s="3"/>
      <c r="I2065" s="3"/>
      <c r="J2065" s="59"/>
    </row>
    <row r="2066" spans="1:10" ht="15.75">
      <c r="A2066" s="280" t="s">
        <v>6</v>
      </c>
      <c r="B2066" s="280"/>
      <c r="C2066" s="280"/>
      <c r="D2066" s="280"/>
      <c r="E2066" s="280"/>
      <c r="F2066" s="280"/>
      <c r="G2066" s="280"/>
      <c r="H2066" s="3"/>
      <c r="I2066" s="3"/>
      <c r="J2066" s="59"/>
    </row>
    <row r="2067" spans="1:10" ht="27.75">
      <c r="A2067" s="9"/>
      <c r="B2067" s="9"/>
      <c r="C2067" s="281" t="s">
        <v>457</v>
      </c>
      <c r="D2067" s="281"/>
      <c r="E2067" s="281"/>
      <c r="F2067" s="281"/>
      <c r="G2067" s="281"/>
      <c r="H2067" s="3"/>
      <c r="I2067" s="3"/>
      <c r="J2067" s="59"/>
    </row>
    <row r="2068" spans="1:10" ht="15.75">
      <c r="A2068" s="11" t="s">
        <v>358</v>
      </c>
      <c r="B2068" s="12"/>
      <c r="C2068" s="13"/>
      <c r="D2068" s="286"/>
      <c r="E2068" s="286"/>
      <c r="F2068" s="286"/>
      <c r="G2068" s="286"/>
      <c r="H2068" s="15"/>
      <c r="I2068" s="15"/>
      <c r="J2068" s="59"/>
    </row>
    <row r="2069" spans="1:10" ht="15.75">
      <c r="A2069" s="11" t="s">
        <v>623</v>
      </c>
      <c r="B2069" s="11"/>
      <c r="C2069" s="11"/>
      <c r="D2069" s="11"/>
      <c r="E2069" s="16"/>
      <c r="F2069" s="11"/>
      <c r="G2069" s="16"/>
      <c r="H2069" s="20" t="s">
        <v>161</v>
      </c>
      <c r="I2069" s="20"/>
      <c r="J2069" s="62"/>
    </row>
    <row r="2070" spans="1:10" ht="15.75">
      <c r="A2070" s="11" t="s">
        <v>11</v>
      </c>
      <c r="B2070" s="289" t="s">
        <v>638</v>
      </c>
      <c r="C2070" s="289"/>
      <c r="D2070" s="289"/>
      <c r="E2070" s="289"/>
      <c r="F2070" s="18"/>
      <c r="G2070" s="19" t="s">
        <v>13</v>
      </c>
      <c r="H2070" s="3"/>
      <c r="I2070" s="3"/>
      <c r="J2070" s="59"/>
    </row>
    <row r="2071" spans="1:10" ht="15.75">
      <c r="A2071" s="21" t="s">
        <v>14</v>
      </c>
      <c r="B2071" s="21" t="s">
        <v>16</v>
      </c>
      <c r="C2071" s="21" t="s">
        <v>17</v>
      </c>
      <c r="D2071" s="22" t="s">
        <v>18</v>
      </c>
      <c r="E2071" s="23" t="s">
        <v>19</v>
      </c>
      <c r="F2071" s="23" t="s">
        <v>20</v>
      </c>
      <c r="G2071" s="21" t="s">
        <v>21</v>
      </c>
      <c r="H2071" s="3"/>
      <c r="I2071" s="3"/>
      <c r="J2071" s="59"/>
    </row>
    <row r="2072" spans="1:10">
      <c r="A2072" s="24">
        <v>1</v>
      </c>
      <c r="B2072" s="25" t="s">
        <v>23</v>
      </c>
      <c r="C2072" s="26"/>
      <c r="D2072" s="27">
        <v>79305</v>
      </c>
      <c r="E2072" s="28">
        <f>D2072*C2072</f>
        <v>0</v>
      </c>
      <c r="F2072" s="29">
        <v>0</v>
      </c>
      <c r="G2072" s="30">
        <f>E2072-E2072*F2072</f>
        <v>0</v>
      </c>
      <c r="H2072" s="31">
        <f>D2072/1.08</f>
        <v>73430.555555555547</v>
      </c>
      <c r="I2072" s="31"/>
      <c r="J2072" s="59">
        <f t="shared" ref="J2072:J2076" si="433">H2072*C2072</f>
        <v>0</v>
      </c>
    </row>
    <row r="2073" spans="1:10">
      <c r="A2073" s="24">
        <v>2</v>
      </c>
      <c r="B2073" s="25" t="s">
        <v>25</v>
      </c>
      <c r="C2073" s="32"/>
      <c r="D2073" s="33">
        <v>128591</v>
      </c>
      <c r="E2073" s="28">
        <f t="shared" ref="E2073:E2076" si="434">D2073*C2073</f>
        <v>0</v>
      </c>
      <c r="F2073" s="29">
        <v>0</v>
      </c>
      <c r="G2073" s="30">
        <f t="shared" ref="G2073:G2082" si="435">E2073-E2073*F2073</f>
        <v>0</v>
      </c>
      <c r="H2073" s="31">
        <f t="shared" ref="H2073:H2089" si="436">D2073/1.08</f>
        <v>119065.74074074073</v>
      </c>
      <c r="I2073" s="31"/>
      <c r="J2073" s="59">
        <f t="shared" si="433"/>
        <v>0</v>
      </c>
    </row>
    <row r="2074" spans="1:10">
      <c r="A2074" s="24">
        <v>3</v>
      </c>
      <c r="B2074" s="25" t="s">
        <v>26</v>
      </c>
      <c r="C2074" s="34"/>
      <c r="D2074" s="27">
        <v>60043</v>
      </c>
      <c r="E2074" s="28">
        <f t="shared" si="434"/>
        <v>0</v>
      </c>
      <c r="F2074" s="157">
        <v>0</v>
      </c>
      <c r="G2074" s="30">
        <f t="shared" si="435"/>
        <v>0</v>
      </c>
      <c r="H2074" s="31">
        <f t="shared" si="436"/>
        <v>55595.370370370365</v>
      </c>
      <c r="I2074" s="128"/>
      <c r="J2074" s="59">
        <f t="shared" si="433"/>
        <v>0</v>
      </c>
    </row>
    <row r="2075" spans="1:10">
      <c r="A2075" s="24">
        <v>4</v>
      </c>
      <c r="B2075" s="25" t="s">
        <v>27</v>
      </c>
      <c r="C2075" s="35"/>
      <c r="D2075" s="27">
        <v>115781</v>
      </c>
      <c r="E2075" s="28">
        <f t="shared" si="434"/>
        <v>0</v>
      </c>
      <c r="F2075" s="157">
        <v>0</v>
      </c>
      <c r="G2075" s="30">
        <f t="shared" si="435"/>
        <v>0</v>
      </c>
      <c r="H2075" s="31">
        <f t="shared" si="436"/>
        <v>107204.62962962962</v>
      </c>
      <c r="I2075" s="31"/>
      <c r="J2075" s="59">
        <f t="shared" si="433"/>
        <v>0</v>
      </c>
    </row>
    <row r="2076" spans="1:10">
      <c r="A2076" s="168">
        <v>5</v>
      </c>
      <c r="B2076" s="25" t="s">
        <v>28</v>
      </c>
      <c r="C2076" s="37">
        <v>10</v>
      </c>
      <c r="D2076" s="27">
        <v>119943</v>
      </c>
      <c r="E2076" s="156">
        <f t="shared" si="434"/>
        <v>1199430</v>
      </c>
      <c r="F2076" s="157">
        <v>0</v>
      </c>
      <c r="G2076" s="30">
        <f t="shared" si="435"/>
        <v>1199430</v>
      </c>
      <c r="H2076" s="31">
        <f t="shared" si="436"/>
        <v>111058.33333333333</v>
      </c>
      <c r="I2076" s="170"/>
      <c r="J2076" s="59">
        <f t="shared" si="433"/>
        <v>1110583.3333333333</v>
      </c>
    </row>
    <row r="2077" spans="1:10">
      <c r="A2077" s="24">
        <v>6</v>
      </c>
      <c r="B2077" s="25" t="s">
        <v>29</v>
      </c>
      <c r="C2077" s="26"/>
      <c r="D2077" s="27">
        <v>94810</v>
      </c>
      <c r="E2077" s="28"/>
      <c r="F2077" s="29">
        <v>0</v>
      </c>
      <c r="G2077" s="30">
        <f t="shared" si="435"/>
        <v>0</v>
      </c>
      <c r="H2077" s="31">
        <f t="shared" si="436"/>
        <v>87787.037037037036</v>
      </c>
      <c r="I2077" s="31"/>
      <c r="J2077" s="59"/>
    </row>
    <row r="2078" spans="1:10">
      <c r="A2078" s="24">
        <v>7</v>
      </c>
      <c r="B2078" s="25" t="s">
        <v>30</v>
      </c>
      <c r="C2078" s="34"/>
      <c r="D2078" s="27">
        <v>141396</v>
      </c>
      <c r="E2078" s="28">
        <f t="shared" ref="E2078:E2089" si="437">D2078*C2078</f>
        <v>0</v>
      </c>
      <c r="F2078" s="29">
        <v>0</v>
      </c>
      <c r="G2078" s="30">
        <f t="shared" si="435"/>
        <v>0</v>
      </c>
      <c r="H2078" s="31">
        <f t="shared" si="436"/>
        <v>130922.22222222222</v>
      </c>
      <c r="I2078" s="31"/>
      <c r="J2078" s="59">
        <f t="shared" ref="J2078:J2089" si="438">H2078*C2078</f>
        <v>0</v>
      </c>
    </row>
    <row r="2079" spans="1:10">
      <c r="A2079" s="24">
        <v>8</v>
      </c>
      <c r="B2079" s="25" t="s">
        <v>31</v>
      </c>
      <c r="C2079" s="26"/>
      <c r="D2079" s="27">
        <v>232931</v>
      </c>
      <c r="E2079" s="28">
        <f t="shared" si="437"/>
        <v>0</v>
      </c>
      <c r="F2079" s="29">
        <v>0</v>
      </c>
      <c r="G2079" s="30">
        <f t="shared" si="435"/>
        <v>0</v>
      </c>
      <c r="H2079" s="31">
        <f t="shared" si="436"/>
        <v>215676.85185185182</v>
      </c>
      <c r="I2079" s="31"/>
      <c r="J2079" s="59">
        <f t="shared" si="438"/>
        <v>0</v>
      </c>
    </row>
    <row r="2080" spans="1:10">
      <c r="A2080" s="24">
        <v>9</v>
      </c>
      <c r="B2080" s="36" t="s">
        <v>32</v>
      </c>
      <c r="C2080" s="26"/>
      <c r="D2080" s="27">
        <v>101534</v>
      </c>
      <c r="E2080" s="28">
        <f t="shared" si="437"/>
        <v>0</v>
      </c>
      <c r="F2080" s="29">
        <v>0</v>
      </c>
      <c r="G2080" s="30">
        <f t="shared" si="435"/>
        <v>0</v>
      </c>
      <c r="H2080" s="31">
        <f t="shared" si="436"/>
        <v>94012.962962962964</v>
      </c>
      <c r="I2080" s="31"/>
      <c r="J2080" s="59">
        <f t="shared" si="438"/>
        <v>0</v>
      </c>
    </row>
    <row r="2081" spans="1:10">
      <c r="A2081" s="24">
        <v>10</v>
      </c>
      <c r="B2081" s="36" t="s">
        <v>33</v>
      </c>
      <c r="C2081" s="37"/>
      <c r="D2081" s="33">
        <v>110148</v>
      </c>
      <c r="E2081" s="28">
        <f t="shared" si="437"/>
        <v>0</v>
      </c>
      <c r="F2081" s="29">
        <v>0</v>
      </c>
      <c r="G2081" s="30">
        <f t="shared" si="435"/>
        <v>0</v>
      </c>
      <c r="H2081" s="31">
        <f t="shared" si="436"/>
        <v>101988.88888888888</v>
      </c>
      <c r="I2081" s="31"/>
      <c r="J2081" s="59">
        <f t="shared" si="438"/>
        <v>0</v>
      </c>
    </row>
    <row r="2082" spans="1:10">
      <c r="A2082" s="168">
        <v>11</v>
      </c>
      <c r="B2082" s="25" t="s">
        <v>34</v>
      </c>
      <c r="C2082" s="37"/>
      <c r="D2082" s="27">
        <v>54198</v>
      </c>
      <c r="E2082" s="156">
        <f t="shared" si="437"/>
        <v>0</v>
      </c>
      <c r="F2082" s="124">
        <v>0</v>
      </c>
      <c r="G2082" s="30">
        <f t="shared" si="435"/>
        <v>0</v>
      </c>
      <c r="H2082" s="31">
        <f t="shared" si="436"/>
        <v>50183.333333333328</v>
      </c>
      <c r="I2082" s="170"/>
      <c r="J2082" s="59">
        <f t="shared" si="438"/>
        <v>0</v>
      </c>
    </row>
    <row r="2083" spans="1:10">
      <c r="A2083" s="24">
        <v>12</v>
      </c>
      <c r="B2083" s="25" t="s">
        <v>35</v>
      </c>
      <c r="C2083" s="37">
        <v>1</v>
      </c>
      <c r="D2083" s="27">
        <v>49680</v>
      </c>
      <c r="E2083" s="28">
        <f t="shared" si="437"/>
        <v>49680</v>
      </c>
      <c r="F2083" s="124">
        <v>0</v>
      </c>
      <c r="G2083" s="30"/>
      <c r="H2083" s="31">
        <f t="shared" si="436"/>
        <v>46000</v>
      </c>
      <c r="I2083" s="128"/>
      <c r="J2083" s="59">
        <f t="shared" si="438"/>
        <v>46000</v>
      </c>
    </row>
    <row r="2084" spans="1:10">
      <c r="A2084" s="24">
        <v>13</v>
      </c>
      <c r="B2084" s="25" t="s">
        <v>36</v>
      </c>
      <c r="C2084" s="37"/>
      <c r="D2084" s="38">
        <v>64152</v>
      </c>
      <c r="E2084" s="28">
        <f t="shared" si="437"/>
        <v>0</v>
      </c>
      <c r="F2084" s="29">
        <v>0</v>
      </c>
      <c r="G2084" s="30">
        <f t="shared" ref="G2084:G2089" si="439">E2084-E2084*F2084</f>
        <v>0</v>
      </c>
      <c r="H2084" s="31">
        <f t="shared" si="436"/>
        <v>59399.999999999993</v>
      </c>
      <c r="I2084" s="31"/>
      <c r="J2084" s="59">
        <f t="shared" si="438"/>
        <v>0</v>
      </c>
    </row>
    <row r="2085" spans="1:10">
      <c r="A2085" s="24">
        <v>14</v>
      </c>
      <c r="B2085" s="25" t="s">
        <v>37</v>
      </c>
      <c r="C2085" s="37"/>
      <c r="D2085" s="38">
        <v>65934</v>
      </c>
      <c r="E2085" s="28">
        <f t="shared" si="437"/>
        <v>0</v>
      </c>
      <c r="F2085" s="29">
        <v>0</v>
      </c>
      <c r="G2085" s="30">
        <f t="shared" si="439"/>
        <v>0</v>
      </c>
      <c r="H2085" s="31">
        <f t="shared" si="436"/>
        <v>61049.999999999993</v>
      </c>
      <c r="I2085" s="31"/>
      <c r="J2085" s="59">
        <f t="shared" si="438"/>
        <v>0</v>
      </c>
    </row>
    <row r="2086" spans="1:10">
      <c r="A2086" s="24">
        <v>15</v>
      </c>
      <c r="B2086" s="25" t="s">
        <v>38</v>
      </c>
      <c r="C2086" s="37"/>
      <c r="D2086" s="38">
        <v>76626</v>
      </c>
      <c r="E2086" s="28">
        <f t="shared" si="437"/>
        <v>0</v>
      </c>
      <c r="F2086" s="29">
        <v>0</v>
      </c>
      <c r="G2086" s="30">
        <f t="shared" si="439"/>
        <v>0</v>
      </c>
      <c r="H2086" s="31">
        <f t="shared" si="436"/>
        <v>70950</v>
      </c>
      <c r="I2086" s="31"/>
      <c r="J2086" s="59">
        <f t="shared" si="438"/>
        <v>0</v>
      </c>
    </row>
    <row r="2087" spans="1:10">
      <c r="A2087" s="24">
        <v>16</v>
      </c>
      <c r="B2087" s="25" t="s">
        <v>39</v>
      </c>
      <c r="C2087" s="37"/>
      <c r="D2087" s="38">
        <v>80190</v>
      </c>
      <c r="E2087" s="28">
        <f t="shared" si="437"/>
        <v>0</v>
      </c>
      <c r="F2087" s="29">
        <v>0</v>
      </c>
      <c r="G2087" s="30">
        <f t="shared" si="439"/>
        <v>0</v>
      </c>
      <c r="H2087" s="31">
        <f t="shared" si="436"/>
        <v>74250</v>
      </c>
      <c r="I2087" s="31"/>
      <c r="J2087" s="59">
        <f t="shared" si="438"/>
        <v>0</v>
      </c>
    </row>
    <row r="2088" spans="1:10">
      <c r="A2088" s="24">
        <v>17</v>
      </c>
      <c r="B2088" s="25" t="s">
        <v>40</v>
      </c>
      <c r="C2088" s="37"/>
      <c r="D2088" s="38">
        <v>113832</v>
      </c>
      <c r="E2088" s="28">
        <f t="shared" si="437"/>
        <v>0</v>
      </c>
      <c r="F2088" s="29">
        <v>0</v>
      </c>
      <c r="G2088" s="30">
        <f t="shared" si="439"/>
        <v>0</v>
      </c>
      <c r="H2088" s="31">
        <f t="shared" si="436"/>
        <v>105400</v>
      </c>
      <c r="I2088" s="31"/>
      <c r="J2088" s="59">
        <f t="shared" si="438"/>
        <v>0</v>
      </c>
    </row>
    <row r="2089" spans="1:10">
      <c r="A2089" s="24">
        <v>18</v>
      </c>
      <c r="B2089" s="25" t="s">
        <v>41</v>
      </c>
      <c r="C2089" s="37"/>
      <c r="D2089" s="39">
        <v>98010</v>
      </c>
      <c r="E2089" s="28">
        <f t="shared" si="437"/>
        <v>0</v>
      </c>
      <c r="F2089" s="29">
        <v>0</v>
      </c>
      <c r="G2089" s="30">
        <f t="shared" si="439"/>
        <v>0</v>
      </c>
      <c r="H2089" s="31">
        <f t="shared" si="436"/>
        <v>90750</v>
      </c>
      <c r="I2089" s="31"/>
      <c r="J2089" s="59">
        <f t="shared" si="438"/>
        <v>0</v>
      </c>
    </row>
    <row r="2090" spans="1:10" ht="17.25">
      <c r="A2090" s="40"/>
      <c r="B2090" s="41" t="s">
        <v>42</v>
      </c>
      <c r="C2090" s="42">
        <f>SUM(C2072:C2089)</f>
        <v>11</v>
      </c>
      <c r="D2090" s="42"/>
      <c r="E2090" s="43">
        <f>SUM(E2072:E2089)</f>
        <v>1249110</v>
      </c>
      <c r="F2090" s="43"/>
      <c r="G2090" s="44">
        <f>SUM(G2072:G2089)</f>
        <v>1199430</v>
      </c>
      <c r="H2090" s="45"/>
      <c r="I2090" s="45"/>
      <c r="J2090" s="64">
        <f>SUM(J2072:J2089)</f>
        <v>1156583.3333333333</v>
      </c>
    </row>
    <row r="2091" spans="1:10" ht="31.5">
      <c r="A2091" s="46"/>
      <c r="B2091" s="47"/>
      <c r="C2091" s="48"/>
      <c r="D2091" s="48"/>
      <c r="E2091" s="49"/>
      <c r="F2091" s="49"/>
      <c r="G2091" s="50"/>
      <c r="H2091" s="51"/>
      <c r="I2091" s="51"/>
      <c r="J2091" s="65">
        <f>J2090*0.08</f>
        <v>92526.666666666657</v>
      </c>
    </row>
    <row r="2092" spans="1:10" ht="18">
      <c r="A2092" s="283" t="s">
        <v>43</v>
      </c>
      <c r="B2092" s="283"/>
      <c r="C2092" s="284" t="s">
        <v>44</v>
      </c>
      <c r="D2092" s="284"/>
      <c r="E2092" s="54"/>
      <c r="F2092" s="54"/>
      <c r="G2092" s="55" t="s">
        <v>45</v>
      </c>
      <c r="H2092" s="56"/>
      <c r="I2092" s="56"/>
      <c r="J2092" s="66">
        <f>SUM(J2090:J2091)</f>
        <v>1249110</v>
      </c>
    </row>
    <row r="2094" spans="1:10">
      <c r="B2094" s="132" t="s">
        <v>625</v>
      </c>
      <c r="C2094" s="132" t="s">
        <v>626</v>
      </c>
      <c r="D2094" s="131"/>
      <c r="E2094" s="131"/>
      <c r="F2094" s="132" t="s">
        <v>512</v>
      </c>
      <c r="G2094" s="132" t="s">
        <v>649</v>
      </c>
    </row>
    <row r="2095" spans="1:10">
      <c r="B2095" s="132" t="s">
        <v>627</v>
      </c>
      <c r="C2095" s="132" t="s">
        <v>626</v>
      </c>
      <c r="D2095" s="131"/>
      <c r="E2095" s="131"/>
      <c r="F2095" s="132" t="s">
        <v>512</v>
      </c>
      <c r="G2095" s="132" t="s">
        <v>649</v>
      </c>
    </row>
    <row r="2099" spans="1:10" ht="15.75">
      <c r="A2099" s="279" t="s">
        <v>0</v>
      </c>
      <c r="B2099" s="279"/>
      <c r="C2099" s="279"/>
      <c r="D2099" s="279"/>
      <c r="E2099" s="279"/>
      <c r="F2099" s="279"/>
      <c r="G2099" s="279"/>
      <c r="H2099" s="3"/>
      <c r="I2099" s="3"/>
      <c r="J2099" s="112"/>
    </row>
    <row r="2100" spans="1:10" ht="17.25">
      <c r="A2100" s="279" t="s">
        <v>1</v>
      </c>
      <c r="B2100" s="279"/>
      <c r="C2100" s="279"/>
      <c r="D2100" s="279"/>
      <c r="E2100" s="279"/>
      <c r="F2100" s="279"/>
      <c r="G2100" s="279"/>
      <c r="H2100" s="3"/>
      <c r="I2100" s="3"/>
      <c r="J2100" s="58"/>
    </row>
    <row r="2101" spans="1:10" ht="15.75">
      <c r="A2101" s="279" t="s">
        <v>2</v>
      </c>
      <c r="B2101" s="279"/>
      <c r="C2101" s="279"/>
      <c r="D2101" s="279"/>
      <c r="E2101" s="279"/>
      <c r="F2101" s="279"/>
      <c r="G2101" s="279"/>
      <c r="H2101" s="3"/>
      <c r="I2101" s="3"/>
      <c r="J2101" s="59"/>
    </row>
    <row r="2102" spans="1:10" ht="15.75">
      <c r="A2102" s="279" t="s">
        <v>4</v>
      </c>
      <c r="B2102" s="279"/>
      <c r="C2102" s="279"/>
      <c r="D2102" s="279"/>
      <c r="E2102" s="279"/>
      <c r="F2102" s="279"/>
      <c r="G2102" s="279"/>
      <c r="H2102" s="3"/>
      <c r="I2102" s="3"/>
      <c r="J2102" s="59"/>
    </row>
    <row r="2103" spans="1:10" ht="15.75">
      <c r="A2103" s="280" t="s">
        <v>6</v>
      </c>
      <c r="B2103" s="280"/>
      <c r="C2103" s="280"/>
      <c r="D2103" s="280"/>
      <c r="E2103" s="280"/>
      <c r="F2103" s="280"/>
      <c r="G2103" s="280"/>
      <c r="H2103" s="3"/>
      <c r="I2103" s="3"/>
      <c r="J2103" s="59"/>
    </row>
    <row r="2104" spans="1:10" ht="27.75">
      <c r="A2104" s="9"/>
      <c r="B2104" s="9"/>
      <c r="C2104" s="281" t="s">
        <v>457</v>
      </c>
      <c r="D2104" s="281"/>
      <c r="E2104" s="281"/>
      <c r="F2104" s="281"/>
      <c r="G2104" s="281"/>
      <c r="H2104" s="3"/>
      <c r="I2104" s="3"/>
      <c r="J2104" s="59"/>
    </row>
    <row r="2105" spans="1:10" ht="15.75">
      <c r="A2105" s="11" t="s">
        <v>358</v>
      </c>
      <c r="B2105" s="12"/>
      <c r="C2105" s="13"/>
      <c r="D2105" s="286"/>
      <c r="E2105" s="286"/>
      <c r="F2105" s="286"/>
      <c r="G2105" s="286"/>
      <c r="H2105" s="15"/>
      <c r="I2105" s="15"/>
      <c r="J2105" s="59"/>
    </row>
    <row r="2106" spans="1:10" ht="15.75">
      <c r="A2106" s="11" t="s">
        <v>623</v>
      </c>
      <c r="B2106" s="11"/>
      <c r="C2106" s="11"/>
      <c r="D2106" s="11"/>
      <c r="E2106" s="16"/>
      <c r="F2106" s="11"/>
      <c r="G2106" s="16"/>
      <c r="H2106" s="20" t="s">
        <v>161</v>
      </c>
      <c r="I2106" s="20"/>
      <c r="J2106" s="62"/>
    </row>
    <row r="2107" spans="1:10" ht="15.75">
      <c r="A2107" s="11" t="s">
        <v>11</v>
      </c>
      <c r="B2107" s="289" t="s">
        <v>439</v>
      </c>
      <c r="C2107" s="289"/>
      <c r="D2107" s="289"/>
      <c r="E2107" s="289"/>
      <c r="F2107" s="18"/>
      <c r="G2107" s="19" t="s">
        <v>13</v>
      </c>
      <c r="H2107" s="3"/>
      <c r="I2107" s="3"/>
      <c r="J2107" s="59"/>
    </row>
    <row r="2108" spans="1:10" ht="15.75">
      <c r="A2108" s="21" t="s">
        <v>14</v>
      </c>
      <c r="B2108" s="21" t="s">
        <v>16</v>
      </c>
      <c r="C2108" s="21" t="s">
        <v>17</v>
      </c>
      <c r="D2108" s="22" t="s">
        <v>18</v>
      </c>
      <c r="E2108" s="23" t="s">
        <v>19</v>
      </c>
      <c r="F2108" s="23" t="s">
        <v>20</v>
      </c>
      <c r="G2108" s="21" t="s">
        <v>21</v>
      </c>
      <c r="H2108" s="3"/>
      <c r="I2108" s="3"/>
      <c r="J2108" s="59"/>
    </row>
    <row r="2109" spans="1:10">
      <c r="A2109" s="24">
        <v>1</v>
      </c>
      <c r="B2109" s="25" t="s">
        <v>23</v>
      </c>
      <c r="C2109" s="26">
        <v>20</v>
      </c>
      <c r="D2109" s="27">
        <v>79305</v>
      </c>
      <c r="E2109" s="28">
        <f>D2109*C2109</f>
        <v>1586100</v>
      </c>
      <c r="F2109" s="29">
        <v>0</v>
      </c>
      <c r="G2109" s="30">
        <f>E2109-E2109*F2109</f>
        <v>1586100</v>
      </c>
      <c r="H2109" s="31">
        <f>D2109/1.08</f>
        <v>73430.555555555547</v>
      </c>
      <c r="I2109" s="31"/>
      <c r="J2109" s="59">
        <f t="shared" ref="J2109:J2113" si="440">H2109*C2109</f>
        <v>1468611.111111111</v>
      </c>
    </row>
    <row r="2110" spans="1:10">
      <c r="A2110" s="24">
        <v>2</v>
      </c>
      <c r="B2110" s="25" t="s">
        <v>25</v>
      </c>
      <c r="C2110" s="32"/>
      <c r="D2110" s="33">
        <v>128591</v>
      </c>
      <c r="E2110" s="28">
        <f t="shared" ref="E2110:E2113" si="441">D2110*C2110</f>
        <v>0</v>
      </c>
      <c r="F2110" s="29">
        <v>0</v>
      </c>
      <c r="G2110" s="30">
        <f t="shared" ref="G2110:G2119" si="442">E2110-E2110*F2110</f>
        <v>0</v>
      </c>
      <c r="H2110" s="31">
        <f t="shared" ref="H2110:H2126" si="443">D2110/1.08</f>
        <v>119065.74074074073</v>
      </c>
      <c r="I2110" s="31"/>
      <c r="J2110" s="59">
        <f t="shared" si="440"/>
        <v>0</v>
      </c>
    </row>
    <row r="2111" spans="1:10">
      <c r="A2111" s="24">
        <v>3</v>
      </c>
      <c r="B2111" s="25" t="s">
        <v>26</v>
      </c>
      <c r="C2111" s="34"/>
      <c r="D2111" s="27">
        <v>60043</v>
      </c>
      <c r="E2111" s="28">
        <f t="shared" si="441"/>
        <v>0</v>
      </c>
      <c r="F2111" s="157">
        <v>0</v>
      </c>
      <c r="G2111" s="30">
        <f t="shared" si="442"/>
        <v>0</v>
      </c>
      <c r="H2111" s="31">
        <f t="shared" si="443"/>
        <v>55595.370370370365</v>
      </c>
      <c r="I2111" s="128"/>
      <c r="J2111" s="59">
        <f t="shared" si="440"/>
        <v>0</v>
      </c>
    </row>
    <row r="2112" spans="1:10">
      <c r="A2112" s="24">
        <v>4</v>
      </c>
      <c r="B2112" s="25" t="s">
        <v>27</v>
      </c>
      <c r="C2112" s="35"/>
      <c r="D2112" s="27">
        <v>115781</v>
      </c>
      <c r="E2112" s="28">
        <f t="shared" si="441"/>
        <v>0</v>
      </c>
      <c r="F2112" s="157">
        <v>0</v>
      </c>
      <c r="G2112" s="30">
        <f t="shared" si="442"/>
        <v>0</v>
      </c>
      <c r="H2112" s="31">
        <f t="shared" si="443"/>
        <v>107204.62962962962</v>
      </c>
      <c r="I2112" s="31"/>
      <c r="J2112" s="59">
        <f t="shared" si="440"/>
        <v>0</v>
      </c>
    </row>
    <row r="2113" spans="1:10">
      <c r="A2113" s="168">
        <v>5</v>
      </c>
      <c r="B2113" s="25" t="s">
        <v>28</v>
      </c>
      <c r="C2113" s="37">
        <v>10</v>
      </c>
      <c r="D2113" s="27">
        <v>119943</v>
      </c>
      <c r="E2113" s="156">
        <f t="shared" si="441"/>
        <v>1199430</v>
      </c>
      <c r="F2113" s="157">
        <v>0</v>
      </c>
      <c r="G2113" s="30">
        <f t="shared" si="442"/>
        <v>1199430</v>
      </c>
      <c r="H2113" s="31">
        <f t="shared" si="443"/>
        <v>111058.33333333333</v>
      </c>
      <c r="I2113" s="170"/>
      <c r="J2113" s="59">
        <f t="shared" si="440"/>
        <v>1110583.3333333333</v>
      </c>
    </row>
    <row r="2114" spans="1:10">
      <c r="A2114" s="24">
        <v>6</v>
      </c>
      <c r="B2114" s="25" t="s">
        <v>29</v>
      </c>
      <c r="C2114" s="26"/>
      <c r="D2114" s="27">
        <v>94810</v>
      </c>
      <c r="E2114" s="28"/>
      <c r="F2114" s="29">
        <v>0</v>
      </c>
      <c r="G2114" s="30">
        <f t="shared" si="442"/>
        <v>0</v>
      </c>
      <c r="H2114" s="31">
        <f t="shared" si="443"/>
        <v>87787.037037037036</v>
      </c>
      <c r="I2114" s="31"/>
      <c r="J2114" s="59"/>
    </row>
    <row r="2115" spans="1:10">
      <c r="A2115" s="24">
        <v>7</v>
      </c>
      <c r="B2115" s="25" t="s">
        <v>30</v>
      </c>
      <c r="C2115" s="34"/>
      <c r="D2115" s="27">
        <v>141396</v>
      </c>
      <c r="E2115" s="28">
        <f t="shared" ref="E2115:E2126" si="444">D2115*C2115</f>
        <v>0</v>
      </c>
      <c r="F2115" s="29">
        <v>0</v>
      </c>
      <c r="G2115" s="30">
        <f t="shared" si="442"/>
        <v>0</v>
      </c>
      <c r="H2115" s="31">
        <f t="shared" si="443"/>
        <v>130922.22222222222</v>
      </c>
      <c r="I2115" s="31"/>
      <c r="J2115" s="59">
        <f t="shared" ref="J2115:J2126" si="445">H2115*C2115</f>
        <v>0</v>
      </c>
    </row>
    <row r="2116" spans="1:10">
      <c r="A2116" s="24">
        <v>8</v>
      </c>
      <c r="B2116" s="25" t="s">
        <v>31</v>
      </c>
      <c r="C2116" s="26"/>
      <c r="D2116" s="27">
        <v>232931</v>
      </c>
      <c r="E2116" s="28">
        <f t="shared" si="444"/>
        <v>0</v>
      </c>
      <c r="F2116" s="29">
        <v>0</v>
      </c>
      <c r="G2116" s="30">
        <f t="shared" si="442"/>
        <v>0</v>
      </c>
      <c r="H2116" s="31">
        <f t="shared" si="443"/>
        <v>215676.85185185182</v>
      </c>
      <c r="I2116" s="31"/>
      <c r="J2116" s="59">
        <f t="shared" si="445"/>
        <v>0</v>
      </c>
    </row>
    <row r="2117" spans="1:10">
      <c r="A2117" s="24">
        <v>9</v>
      </c>
      <c r="B2117" s="36" t="s">
        <v>32</v>
      </c>
      <c r="C2117" s="26"/>
      <c r="D2117" s="27">
        <v>101534</v>
      </c>
      <c r="E2117" s="28">
        <f t="shared" si="444"/>
        <v>0</v>
      </c>
      <c r="F2117" s="29">
        <v>0</v>
      </c>
      <c r="G2117" s="30">
        <f t="shared" si="442"/>
        <v>0</v>
      </c>
      <c r="H2117" s="31">
        <f t="shared" si="443"/>
        <v>94012.962962962964</v>
      </c>
      <c r="I2117" s="31"/>
      <c r="J2117" s="59">
        <f t="shared" si="445"/>
        <v>0</v>
      </c>
    </row>
    <row r="2118" spans="1:10">
      <c r="A2118" s="24">
        <v>10</v>
      </c>
      <c r="B2118" s="36" t="s">
        <v>33</v>
      </c>
      <c r="C2118" s="37"/>
      <c r="D2118" s="33">
        <v>110148</v>
      </c>
      <c r="E2118" s="28">
        <f t="shared" si="444"/>
        <v>0</v>
      </c>
      <c r="F2118" s="29">
        <v>0</v>
      </c>
      <c r="G2118" s="30">
        <f t="shared" si="442"/>
        <v>0</v>
      </c>
      <c r="H2118" s="31">
        <f t="shared" si="443"/>
        <v>101988.88888888888</v>
      </c>
      <c r="I2118" s="31"/>
      <c r="J2118" s="59">
        <f t="shared" si="445"/>
        <v>0</v>
      </c>
    </row>
    <row r="2119" spans="1:10">
      <c r="A2119" s="168">
        <v>11</v>
      </c>
      <c r="B2119" s="25" t="s">
        <v>34</v>
      </c>
      <c r="C2119" s="37"/>
      <c r="D2119" s="27">
        <v>54198</v>
      </c>
      <c r="E2119" s="156">
        <f t="shared" si="444"/>
        <v>0</v>
      </c>
      <c r="F2119" s="124">
        <v>0</v>
      </c>
      <c r="G2119" s="30">
        <f t="shared" si="442"/>
        <v>0</v>
      </c>
      <c r="H2119" s="31">
        <f t="shared" si="443"/>
        <v>50183.333333333328</v>
      </c>
      <c r="I2119" s="170"/>
      <c r="J2119" s="59">
        <f t="shared" si="445"/>
        <v>0</v>
      </c>
    </row>
    <row r="2120" spans="1:10">
      <c r="A2120" s="24">
        <v>12</v>
      </c>
      <c r="B2120" s="25" t="s">
        <v>35</v>
      </c>
      <c r="C2120" s="37"/>
      <c r="D2120" s="27">
        <v>49680</v>
      </c>
      <c r="E2120" s="28">
        <f t="shared" si="444"/>
        <v>0</v>
      </c>
      <c r="F2120" s="124">
        <v>0</v>
      </c>
      <c r="G2120" s="30"/>
      <c r="H2120" s="31">
        <f t="shared" si="443"/>
        <v>46000</v>
      </c>
      <c r="I2120" s="128"/>
      <c r="J2120" s="59">
        <f t="shared" si="445"/>
        <v>0</v>
      </c>
    </row>
    <row r="2121" spans="1:10">
      <c r="A2121" s="24">
        <v>13</v>
      </c>
      <c r="B2121" s="25" t="s">
        <v>36</v>
      </c>
      <c r="C2121" s="37"/>
      <c r="D2121" s="38">
        <v>64152</v>
      </c>
      <c r="E2121" s="28">
        <f t="shared" si="444"/>
        <v>0</v>
      </c>
      <c r="F2121" s="29">
        <v>0</v>
      </c>
      <c r="G2121" s="30">
        <f t="shared" ref="G2121:G2126" si="446">E2121-E2121*F2121</f>
        <v>0</v>
      </c>
      <c r="H2121" s="31">
        <f t="shared" si="443"/>
        <v>59399.999999999993</v>
      </c>
      <c r="I2121" s="31"/>
      <c r="J2121" s="59">
        <f t="shared" si="445"/>
        <v>0</v>
      </c>
    </row>
    <row r="2122" spans="1:10">
      <c r="A2122" s="24">
        <v>14</v>
      </c>
      <c r="B2122" s="25" t="s">
        <v>37</v>
      </c>
      <c r="C2122" s="37"/>
      <c r="D2122" s="38">
        <v>65934</v>
      </c>
      <c r="E2122" s="28">
        <f t="shared" si="444"/>
        <v>0</v>
      </c>
      <c r="F2122" s="29">
        <v>0</v>
      </c>
      <c r="G2122" s="30">
        <f t="shared" si="446"/>
        <v>0</v>
      </c>
      <c r="H2122" s="31">
        <f t="shared" si="443"/>
        <v>61049.999999999993</v>
      </c>
      <c r="I2122" s="31"/>
      <c r="J2122" s="59">
        <f t="shared" si="445"/>
        <v>0</v>
      </c>
    </row>
    <row r="2123" spans="1:10">
      <c r="A2123" s="24">
        <v>15</v>
      </c>
      <c r="B2123" s="25" t="s">
        <v>38</v>
      </c>
      <c r="C2123" s="37"/>
      <c r="D2123" s="38">
        <v>76626</v>
      </c>
      <c r="E2123" s="28">
        <f t="shared" si="444"/>
        <v>0</v>
      </c>
      <c r="F2123" s="29">
        <v>0</v>
      </c>
      <c r="G2123" s="30">
        <f t="shared" si="446"/>
        <v>0</v>
      </c>
      <c r="H2123" s="31">
        <f t="shared" si="443"/>
        <v>70950</v>
      </c>
      <c r="I2123" s="31"/>
      <c r="J2123" s="59">
        <f t="shared" si="445"/>
        <v>0</v>
      </c>
    </row>
    <row r="2124" spans="1:10">
      <c r="A2124" s="24">
        <v>16</v>
      </c>
      <c r="B2124" s="25" t="s">
        <v>39</v>
      </c>
      <c r="C2124" s="37"/>
      <c r="D2124" s="38">
        <v>80190</v>
      </c>
      <c r="E2124" s="28">
        <f t="shared" si="444"/>
        <v>0</v>
      </c>
      <c r="F2124" s="29">
        <v>0</v>
      </c>
      <c r="G2124" s="30">
        <f t="shared" si="446"/>
        <v>0</v>
      </c>
      <c r="H2124" s="31">
        <f t="shared" si="443"/>
        <v>74250</v>
      </c>
      <c r="I2124" s="31"/>
      <c r="J2124" s="59">
        <f t="shared" si="445"/>
        <v>0</v>
      </c>
    </row>
    <row r="2125" spans="1:10">
      <c r="A2125" s="24">
        <v>17</v>
      </c>
      <c r="B2125" s="25" t="s">
        <v>40</v>
      </c>
      <c r="C2125" s="37"/>
      <c r="D2125" s="38">
        <v>113832</v>
      </c>
      <c r="E2125" s="28">
        <f t="shared" si="444"/>
        <v>0</v>
      </c>
      <c r="F2125" s="29">
        <v>0</v>
      </c>
      <c r="G2125" s="30">
        <f t="shared" si="446"/>
        <v>0</v>
      </c>
      <c r="H2125" s="31">
        <f t="shared" si="443"/>
        <v>105400</v>
      </c>
      <c r="I2125" s="31"/>
      <c r="J2125" s="59">
        <f t="shared" si="445"/>
        <v>0</v>
      </c>
    </row>
    <row r="2126" spans="1:10">
      <c r="A2126" s="24">
        <v>18</v>
      </c>
      <c r="B2126" s="25" t="s">
        <v>41</v>
      </c>
      <c r="C2126" s="37"/>
      <c r="D2126" s="39">
        <v>98010</v>
      </c>
      <c r="E2126" s="28">
        <f t="shared" si="444"/>
        <v>0</v>
      </c>
      <c r="F2126" s="29">
        <v>0</v>
      </c>
      <c r="G2126" s="30">
        <f t="shared" si="446"/>
        <v>0</v>
      </c>
      <c r="H2126" s="31">
        <f t="shared" si="443"/>
        <v>90750</v>
      </c>
      <c r="I2126" s="31"/>
      <c r="J2126" s="59">
        <f t="shared" si="445"/>
        <v>0</v>
      </c>
    </row>
    <row r="2127" spans="1:10" ht="17.25">
      <c r="A2127" s="40"/>
      <c r="B2127" s="41" t="s">
        <v>42</v>
      </c>
      <c r="C2127" s="42">
        <f>SUM(C2109:C2126)</f>
        <v>30</v>
      </c>
      <c r="D2127" s="42"/>
      <c r="E2127" s="43">
        <f>SUM(E2109:E2126)</f>
        <v>2785530</v>
      </c>
      <c r="F2127" s="43"/>
      <c r="G2127" s="44">
        <f>SUM(G2109:G2126)</f>
        <v>2785530</v>
      </c>
      <c r="H2127" s="45"/>
      <c r="I2127" s="45"/>
      <c r="J2127" s="64">
        <f>SUM(J2109:J2126)</f>
        <v>2579194.444444444</v>
      </c>
    </row>
    <row r="2128" spans="1:10" ht="31.5">
      <c r="A2128" s="46"/>
      <c r="B2128" s="47"/>
      <c r="C2128" s="48"/>
      <c r="D2128" s="48"/>
      <c r="E2128" s="49"/>
      <c r="F2128" s="49"/>
      <c r="G2128" s="50"/>
      <c r="H2128" s="51"/>
      <c r="I2128" s="51"/>
      <c r="J2128" s="65">
        <f>J2127*0.08</f>
        <v>206335.55555555553</v>
      </c>
    </row>
    <row r="2129" spans="1:10" ht="18">
      <c r="A2129" s="283" t="s">
        <v>43</v>
      </c>
      <c r="B2129" s="283"/>
      <c r="C2129" s="284" t="s">
        <v>44</v>
      </c>
      <c r="D2129" s="284"/>
      <c r="E2129" s="54"/>
      <c r="F2129" s="54"/>
      <c r="G2129" s="55" t="s">
        <v>45</v>
      </c>
      <c r="H2129" s="56"/>
      <c r="I2129" s="56"/>
      <c r="J2129" s="66">
        <f>SUM(J2127:J2128)</f>
        <v>2785529.9999999995</v>
      </c>
    </row>
    <row r="2134" spans="1:10" ht="15.75">
      <c r="A2134" s="279" t="s">
        <v>0</v>
      </c>
      <c r="B2134" s="279"/>
      <c r="C2134" s="279"/>
      <c r="D2134" s="279"/>
      <c r="E2134" s="279"/>
      <c r="F2134" s="279"/>
      <c r="G2134" s="279"/>
      <c r="H2134" s="3"/>
      <c r="I2134" s="3"/>
      <c r="J2134" s="112"/>
    </row>
    <row r="2135" spans="1:10" ht="17.25">
      <c r="A2135" s="279" t="s">
        <v>1</v>
      </c>
      <c r="B2135" s="279"/>
      <c r="C2135" s="279"/>
      <c r="D2135" s="279"/>
      <c r="E2135" s="279"/>
      <c r="F2135" s="279"/>
      <c r="G2135" s="279"/>
      <c r="H2135" s="3"/>
      <c r="I2135" s="3"/>
      <c r="J2135" s="58"/>
    </row>
    <row r="2136" spans="1:10" ht="15.75">
      <c r="A2136" s="279" t="s">
        <v>2</v>
      </c>
      <c r="B2136" s="279"/>
      <c r="C2136" s="279"/>
      <c r="D2136" s="279"/>
      <c r="E2136" s="279"/>
      <c r="F2136" s="279"/>
      <c r="G2136" s="279"/>
      <c r="H2136" s="3"/>
      <c r="I2136" s="3"/>
      <c r="J2136" s="59"/>
    </row>
    <row r="2137" spans="1:10" ht="15.75">
      <c r="A2137" s="279" t="s">
        <v>4</v>
      </c>
      <c r="B2137" s="279"/>
      <c r="C2137" s="279"/>
      <c r="D2137" s="279"/>
      <c r="E2137" s="279"/>
      <c r="F2137" s="279"/>
      <c r="G2137" s="279"/>
      <c r="H2137" s="3"/>
      <c r="I2137" s="261" t="s">
        <v>1262</v>
      </c>
      <c r="J2137" s="59"/>
    </row>
    <row r="2138" spans="1:10" ht="15.75">
      <c r="A2138" s="280" t="s">
        <v>6</v>
      </c>
      <c r="B2138" s="280"/>
      <c r="C2138" s="280"/>
      <c r="D2138" s="280"/>
      <c r="E2138" s="280"/>
      <c r="F2138" s="280"/>
      <c r="G2138" s="280"/>
      <c r="H2138" s="3"/>
      <c r="I2138" s="3"/>
      <c r="J2138" s="59"/>
    </row>
    <row r="2139" spans="1:10" ht="27.75">
      <c r="A2139" s="9"/>
      <c r="B2139" s="9"/>
      <c r="C2139" s="281" t="s">
        <v>457</v>
      </c>
      <c r="D2139" s="281"/>
      <c r="E2139" s="281"/>
      <c r="F2139" s="281"/>
      <c r="G2139" s="281"/>
      <c r="H2139" s="3"/>
      <c r="I2139" s="3"/>
      <c r="J2139" s="59"/>
    </row>
    <row r="2140" spans="1:10" ht="15.75">
      <c r="A2140" s="11" t="s">
        <v>358</v>
      </c>
      <c r="B2140" s="12"/>
      <c r="C2140" s="13"/>
      <c r="D2140" s="286"/>
      <c r="E2140" s="286"/>
      <c r="F2140" s="286"/>
      <c r="G2140" s="286"/>
      <c r="H2140" s="15"/>
      <c r="I2140" s="15"/>
      <c r="J2140" s="59"/>
    </row>
    <row r="2141" spans="1:10" ht="15.75">
      <c r="A2141" s="11" t="s">
        <v>623</v>
      </c>
      <c r="B2141" s="11"/>
      <c r="C2141" s="11"/>
      <c r="D2141" s="11"/>
      <c r="E2141" s="16"/>
      <c r="F2141" s="11"/>
      <c r="G2141" s="16"/>
      <c r="H2141" s="20" t="s">
        <v>161</v>
      </c>
      <c r="I2141" s="20"/>
      <c r="J2141" s="62"/>
    </row>
    <row r="2142" spans="1:10" ht="15.75">
      <c r="A2142" s="11" t="s">
        <v>11</v>
      </c>
      <c r="B2142" s="289" t="s">
        <v>641</v>
      </c>
      <c r="C2142" s="289"/>
      <c r="D2142" s="289"/>
      <c r="E2142" s="289"/>
      <c r="F2142" s="18"/>
      <c r="G2142" s="19" t="s">
        <v>13</v>
      </c>
      <c r="H2142" s="3"/>
      <c r="I2142" s="3"/>
      <c r="J2142" s="59"/>
    </row>
    <row r="2143" spans="1:10" ht="15.75">
      <c r="A2143" s="21" t="s">
        <v>14</v>
      </c>
      <c r="B2143" s="21" t="s">
        <v>16</v>
      </c>
      <c r="C2143" s="21" t="s">
        <v>17</v>
      </c>
      <c r="D2143" s="22" t="s">
        <v>18</v>
      </c>
      <c r="E2143" s="23" t="s">
        <v>19</v>
      </c>
      <c r="F2143" s="23" t="s">
        <v>20</v>
      </c>
      <c r="G2143" s="21" t="s">
        <v>21</v>
      </c>
      <c r="H2143" s="3"/>
      <c r="I2143" s="3"/>
      <c r="J2143" s="59"/>
    </row>
    <row r="2144" spans="1:10">
      <c r="A2144" s="24">
        <v>1</v>
      </c>
      <c r="B2144" s="25" t="s">
        <v>23</v>
      </c>
      <c r="C2144" s="26"/>
      <c r="D2144" s="27">
        <v>79305</v>
      </c>
      <c r="E2144" s="28">
        <f>D2144*C2144</f>
        <v>0</v>
      </c>
      <c r="F2144" s="29">
        <v>0</v>
      </c>
      <c r="G2144" s="30">
        <f>E2144-E2144*F2144</f>
        <v>0</v>
      </c>
      <c r="H2144" s="31">
        <f>D2144/1.08</f>
        <v>73430.555555555547</v>
      </c>
      <c r="I2144" s="31"/>
      <c r="J2144" s="59">
        <f t="shared" ref="J2144:J2148" si="447">H2144*C2144</f>
        <v>0</v>
      </c>
    </row>
    <row r="2145" spans="1:10">
      <c r="A2145" s="24">
        <v>2</v>
      </c>
      <c r="B2145" s="25" t="s">
        <v>25</v>
      </c>
      <c r="C2145" s="32"/>
      <c r="D2145" s="33">
        <v>128591</v>
      </c>
      <c r="E2145" s="28">
        <f t="shared" ref="E2145:E2148" si="448">D2145*C2145</f>
        <v>0</v>
      </c>
      <c r="F2145" s="29">
        <v>0</v>
      </c>
      <c r="G2145" s="30">
        <f t="shared" ref="G2145:G2154" si="449">E2145-E2145*F2145</f>
        <v>0</v>
      </c>
      <c r="H2145" s="31">
        <f t="shared" ref="H2145:H2161" si="450">D2145/1.08</f>
        <v>119065.74074074073</v>
      </c>
      <c r="I2145" s="31"/>
      <c r="J2145" s="59">
        <f t="shared" si="447"/>
        <v>0</v>
      </c>
    </row>
    <row r="2146" spans="1:10">
      <c r="A2146" s="24">
        <v>3</v>
      </c>
      <c r="B2146" s="25" t="s">
        <v>26</v>
      </c>
      <c r="C2146" s="34"/>
      <c r="D2146" s="27">
        <v>60043</v>
      </c>
      <c r="E2146" s="28">
        <f t="shared" si="448"/>
        <v>0</v>
      </c>
      <c r="F2146" s="157">
        <v>0</v>
      </c>
      <c r="G2146" s="30">
        <f t="shared" si="449"/>
        <v>0</v>
      </c>
      <c r="H2146" s="31">
        <f t="shared" si="450"/>
        <v>55595.370370370365</v>
      </c>
      <c r="I2146" s="128"/>
      <c r="J2146" s="59">
        <f t="shared" si="447"/>
        <v>0</v>
      </c>
    </row>
    <row r="2147" spans="1:10">
      <c r="A2147" s="24">
        <v>4</v>
      </c>
      <c r="B2147" s="25" t="s">
        <v>27</v>
      </c>
      <c r="C2147" s="35"/>
      <c r="D2147" s="27">
        <v>115781</v>
      </c>
      <c r="E2147" s="28">
        <f t="shared" si="448"/>
        <v>0</v>
      </c>
      <c r="F2147" s="157">
        <v>0</v>
      </c>
      <c r="G2147" s="30">
        <f t="shared" si="449"/>
        <v>0</v>
      </c>
      <c r="H2147" s="31">
        <f t="shared" si="450"/>
        <v>107204.62962962962</v>
      </c>
      <c r="I2147" s="31"/>
      <c r="J2147" s="59">
        <f t="shared" si="447"/>
        <v>0</v>
      </c>
    </row>
    <row r="2148" spans="1:10">
      <c r="A2148" s="168">
        <v>5</v>
      </c>
      <c r="B2148" s="25" t="s">
        <v>28</v>
      </c>
      <c r="C2148" s="37"/>
      <c r="D2148" s="27">
        <v>119943</v>
      </c>
      <c r="E2148" s="156">
        <f t="shared" si="448"/>
        <v>0</v>
      </c>
      <c r="F2148" s="157">
        <v>0</v>
      </c>
      <c r="G2148" s="30">
        <f t="shared" si="449"/>
        <v>0</v>
      </c>
      <c r="H2148" s="31">
        <f t="shared" si="450"/>
        <v>111058.33333333333</v>
      </c>
      <c r="I2148" s="170"/>
      <c r="J2148" s="59">
        <f t="shared" si="447"/>
        <v>0</v>
      </c>
    </row>
    <row r="2149" spans="1:10">
      <c r="A2149" s="24">
        <v>6</v>
      </c>
      <c r="B2149" s="25" t="s">
        <v>29</v>
      </c>
      <c r="C2149" s="26"/>
      <c r="D2149" s="27">
        <v>94810</v>
      </c>
      <c r="E2149" s="28"/>
      <c r="F2149" s="29">
        <v>0</v>
      </c>
      <c r="G2149" s="30">
        <f t="shared" si="449"/>
        <v>0</v>
      </c>
      <c r="H2149" s="31">
        <f t="shared" si="450"/>
        <v>87787.037037037036</v>
      </c>
      <c r="I2149" s="31"/>
      <c r="J2149" s="59"/>
    </row>
    <row r="2150" spans="1:10">
      <c r="A2150" s="24">
        <v>7</v>
      </c>
      <c r="B2150" s="25" t="s">
        <v>30</v>
      </c>
      <c r="C2150" s="34">
        <v>3</v>
      </c>
      <c r="D2150" s="27">
        <v>141396</v>
      </c>
      <c r="E2150" s="28">
        <f t="shared" ref="E2150:E2161" si="451">D2150*C2150</f>
        <v>424188</v>
      </c>
      <c r="F2150" s="29">
        <v>0</v>
      </c>
      <c r="G2150" s="30">
        <f t="shared" si="449"/>
        <v>424188</v>
      </c>
      <c r="H2150" s="31">
        <f t="shared" si="450"/>
        <v>130922.22222222222</v>
      </c>
      <c r="I2150" s="31"/>
      <c r="J2150" s="59">
        <f t="shared" ref="J2150:J2161" si="452">H2150*C2150</f>
        <v>392766.66666666663</v>
      </c>
    </row>
    <row r="2151" spans="1:10">
      <c r="A2151" s="24">
        <v>8</v>
      </c>
      <c r="B2151" s="25" t="s">
        <v>31</v>
      </c>
      <c r="C2151" s="26"/>
      <c r="D2151" s="27">
        <v>232931</v>
      </c>
      <c r="E2151" s="28">
        <f t="shared" si="451"/>
        <v>0</v>
      </c>
      <c r="F2151" s="29">
        <v>0</v>
      </c>
      <c r="G2151" s="30">
        <f t="shared" si="449"/>
        <v>0</v>
      </c>
      <c r="H2151" s="31">
        <f t="shared" si="450"/>
        <v>215676.85185185182</v>
      </c>
      <c r="I2151" s="31"/>
      <c r="J2151" s="59">
        <f t="shared" si="452"/>
        <v>0</v>
      </c>
    </row>
    <row r="2152" spans="1:10">
      <c r="A2152" s="24">
        <v>9</v>
      </c>
      <c r="B2152" s="36" t="s">
        <v>32</v>
      </c>
      <c r="C2152" s="26"/>
      <c r="D2152" s="27">
        <v>101534</v>
      </c>
      <c r="E2152" s="28">
        <f t="shared" si="451"/>
        <v>0</v>
      </c>
      <c r="F2152" s="29">
        <v>0</v>
      </c>
      <c r="G2152" s="30">
        <f t="shared" si="449"/>
        <v>0</v>
      </c>
      <c r="H2152" s="31">
        <f t="shared" si="450"/>
        <v>94012.962962962964</v>
      </c>
      <c r="I2152" s="31"/>
      <c r="J2152" s="59">
        <f t="shared" si="452"/>
        <v>0</v>
      </c>
    </row>
    <row r="2153" spans="1:10">
      <c r="A2153" s="24">
        <v>10</v>
      </c>
      <c r="B2153" s="36" t="s">
        <v>33</v>
      </c>
      <c r="C2153" s="37"/>
      <c r="D2153" s="33">
        <v>110148</v>
      </c>
      <c r="E2153" s="28">
        <f t="shared" si="451"/>
        <v>0</v>
      </c>
      <c r="F2153" s="29">
        <v>0</v>
      </c>
      <c r="G2153" s="30">
        <f t="shared" si="449"/>
        <v>0</v>
      </c>
      <c r="H2153" s="31">
        <f t="shared" si="450"/>
        <v>101988.88888888888</v>
      </c>
      <c r="I2153" s="31"/>
      <c r="J2153" s="59">
        <f t="shared" si="452"/>
        <v>0</v>
      </c>
    </row>
    <row r="2154" spans="1:10">
      <c r="A2154" s="168">
        <v>11</v>
      </c>
      <c r="B2154" s="25" t="s">
        <v>34</v>
      </c>
      <c r="C2154" s="37">
        <v>8</v>
      </c>
      <c r="D2154" s="27">
        <v>54198</v>
      </c>
      <c r="E2154" s="156">
        <f t="shared" si="451"/>
        <v>433584</v>
      </c>
      <c r="F2154" s="124">
        <v>0</v>
      </c>
      <c r="G2154" s="30">
        <f t="shared" si="449"/>
        <v>433584</v>
      </c>
      <c r="H2154" s="31">
        <f t="shared" si="450"/>
        <v>50183.333333333328</v>
      </c>
      <c r="I2154" s="170"/>
      <c r="J2154" s="59">
        <f t="shared" si="452"/>
        <v>401466.66666666663</v>
      </c>
    </row>
    <row r="2155" spans="1:10">
      <c r="A2155" s="24">
        <v>12</v>
      </c>
      <c r="B2155" s="25" t="s">
        <v>35</v>
      </c>
      <c r="C2155" s="37"/>
      <c r="D2155" s="27">
        <v>49680</v>
      </c>
      <c r="E2155" s="28">
        <f t="shared" si="451"/>
        <v>0</v>
      </c>
      <c r="F2155" s="124">
        <v>0</v>
      </c>
      <c r="G2155" s="30"/>
      <c r="H2155" s="31">
        <f t="shared" si="450"/>
        <v>46000</v>
      </c>
      <c r="I2155" s="128"/>
      <c r="J2155" s="59">
        <f t="shared" si="452"/>
        <v>0</v>
      </c>
    </row>
    <row r="2156" spans="1:10">
      <c r="A2156" s="24">
        <v>13</v>
      </c>
      <c r="B2156" s="25" t="s">
        <v>36</v>
      </c>
      <c r="C2156" s="37"/>
      <c r="D2156" s="38">
        <v>64152</v>
      </c>
      <c r="E2156" s="28">
        <f t="shared" si="451"/>
        <v>0</v>
      </c>
      <c r="F2156" s="29">
        <v>0</v>
      </c>
      <c r="G2156" s="30">
        <f t="shared" ref="G2156:G2161" si="453">E2156-E2156*F2156</f>
        <v>0</v>
      </c>
      <c r="H2156" s="31">
        <f t="shared" si="450"/>
        <v>59399.999999999993</v>
      </c>
      <c r="I2156" s="31"/>
      <c r="J2156" s="59">
        <f t="shared" si="452"/>
        <v>0</v>
      </c>
    </row>
    <row r="2157" spans="1:10">
      <c r="A2157" s="24">
        <v>14</v>
      </c>
      <c r="B2157" s="25" t="s">
        <v>37</v>
      </c>
      <c r="C2157" s="37"/>
      <c r="D2157" s="38">
        <v>65934</v>
      </c>
      <c r="E2157" s="28">
        <f t="shared" si="451"/>
        <v>0</v>
      </c>
      <c r="F2157" s="29">
        <v>0</v>
      </c>
      <c r="G2157" s="30">
        <f t="shared" si="453"/>
        <v>0</v>
      </c>
      <c r="H2157" s="31">
        <f t="shared" si="450"/>
        <v>61049.999999999993</v>
      </c>
      <c r="I2157" s="31"/>
      <c r="J2157" s="59">
        <f t="shared" si="452"/>
        <v>0</v>
      </c>
    </row>
    <row r="2158" spans="1:10">
      <c r="A2158" s="24">
        <v>15</v>
      </c>
      <c r="B2158" s="25" t="s">
        <v>38</v>
      </c>
      <c r="C2158" s="37"/>
      <c r="D2158" s="38">
        <v>76626</v>
      </c>
      <c r="E2158" s="28">
        <f t="shared" si="451"/>
        <v>0</v>
      </c>
      <c r="F2158" s="29">
        <v>0</v>
      </c>
      <c r="G2158" s="30">
        <f t="shared" si="453"/>
        <v>0</v>
      </c>
      <c r="H2158" s="31">
        <f t="shared" si="450"/>
        <v>70950</v>
      </c>
      <c r="I2158" s="31"/>
      <c r="J2158" s="59">
        <f t="shared" si="452"/>
        <v>0</v>
      </c>
    </row>
    <row r="2159" spans="1:10">
      <c r="A2159" s="24">
        <v>16</v>
      </c>
      <c r="B2159" s="25" t="s">
        <v>39</v>
      </c>
      <c r="C2159" s="37"/>
      <c r="D2159" s="38">
        <v>80190</v>
      </c>
      <c r="E2159" s="28">
        <f t="shared" si="451"/>
        <v>0</v>
      </c>
      <c r="F2159" s="29">
        <v>0</v>
      </c>
      <c r="G2159" s="30">
        <f t="shared" si="453"/>
        <v>0</v>
      </c>
      <c r="H2159" s="31">
        <f t="shared" si="450"/>
        <v>74250</v>
      </c>
      <c r="I2159" s="31"/>
      <c r="J2159" s="59">
        <f t="shared" si="452"/>
        <v>0</v>
      </c>
    </row>
    <row r="2160" spans="1:10">
      <c r="A2160" s="24">
        <v>17</v>
      </c>
      <c r="B2160" s="25" t="s">
        <v>40</v>
      </c>
      <c r="C2160" s="37"/>
      <c r="D2160" s="38">
        <v>113832</v>
      </c>
      <c r="E2160" s="28">
        <f t="shared" si="451"/>
        <v>0</v>
      </c>
      <c r="F2160" s="29">
        <v>0</v>
      </c>
      <c r="G2160" s="30">
        <f t="shared" si="453"/>
        <v>0</v>
      </c>
      <c r="H2160" s="31">
        <f t="shared" si="450"/>
        <v>105400</v>
      </c>
      <c r="I2160" s="31"/>
      <c r="J2160" s="59">
        <f t="shared" si="452"/>
        <v>0</v>
      </c>
    </row>
    <row r="2161" spans="1:10">
      <c r="A2161" s="24">
        <v>18</v>
      </c>
      <c r="B2161" s="25" t="s">
        <v>41</v>
      </c>
      <c r="C2161" s="37"/>
      <c r="D2161" s="39">
        <v>98010</v>
      </c>
      <c r="E2161" s="28">
        <f t="shared" si="451"/>
        <v>0</v>
      </c>
      <c r="F2161" s="29">
        <v>0</v>
      </c>
      <c r="G2161" s="30">
        <f t="shared" si="453"/>
        <v>0</v>
      </c>
      <c r="H2161" s="31">
        <f t="shared" si="450"/>
        <v>90750</v>
      </c>
      <c r="I2161" s="31"/>
      <c r="J2161" s="59">
        <f t="shared" si="452"/>
        <v>0</v>
      </c>
    </row>
    <row r="2162" spans="1:10" ht="17.25">
      <c r="A2162" s="40"/>
      <c r="B2162" s="41" t="s">
        <v>42</v>
      </c>
      <c r="C2162" s="42">
        <f>SUM(C2144:C2161)</f>
        <v>11</v>
      </c>
      <c r="D2162" s="42"/>
      <c r="E2162" s="43">
        <f>SUM(E2144:E2161)</f>
        <v>857772</v>
      </c>
      <c r="F2162" s="43"/>
      <c r="G2162" s="44">
        <f>SUM(G2144:G2161)</f>
        <v>857772</v>
      </c>
      <c r="H2162" s="45"/>
      <c r="I2162" s="45"/>
      <c r="J2162" s="64">
        <f>SUM(J2144:J2161)</f>
        <v>794233.33333333326</v>
      </c>
    </row>
    <row r="2163" spans="1:10" ht="31.5">
      <c r="A2163" s="46"/>
      <c r="B2163" s="47"/>
      <c r="C2163" s="48"/>
      <c r="D2163" s="48"/>
      <c r="E2163" s="49"/>
      <c r="F2163" s="49"/>
      <c r="G2163" s="50"/>
      <c r="H2163" s="51"/>
      <c r="I2163" s="51"/>
      <c r="J2163" s="65">
        <f>J2162*0.08</f>
        <v>63538.666666666664</v>
      </c>
    </row>
    <row r="2164" spans="1:10" ht="18">
      <c r="A2164" s="283" t="s">
        <v>43</v>
      </c>
      <c r="B2164" s="283"/>
      <c r="C2164" s="284" t="s">
        <v>44</v>
      </c>
      <c r="D2164" s="284"/>
      <c r="E2164" s="54"/>
      <c r="F2164" s="54"/>
      <c r="G2164" s="55" t="s">
        <v>45</v>
      </c>
      <c r="H2164" s="56"/>
      <c r="I2164" s="56"/>
      <c r="J2164" s="66">
        <f>SUM(J2162:J2163)</f>
        <v>857771.99999999988</v>
      </c>
    </row>
    <row r="2169" spans="1:10" ht="15.75">
      <c r="A2169" s="279" t="s">
        <v>0</v>
      </c>
      <c r="B2169" s="279"/>
      <c r="C2169" s="279"/>
      <c r="D2169" s="279"/>
      <c r="E2169" s="279"/>
      <c r="F2169" s="279"/>
      <c r="G2169" s="279"/>
      <c r="H2169" s="3"/>
      <c r="I2169" s="3"/>
      <c r="J2169" s="112"/>
    </row>
    <row r="2170" spans="1:10" ht="17.25">
      <c r="A2170" s="279" t="s">
        <v>1</v>
      </c>
      <c r="B2170" s="279"/>
      <c r="C2170" s="279"/>
      <c r="D2170" s="279"/>
      <c r="E2170" s="279"/>
      <c r="F2170" s="279"/>
      <c r="G2170" s="279"/>
      <c r="H2170" s="3"/>
      <c r="I2170" s="3"/>
      <c r="J2170" s="58"/>
    </row>
    <row r="2171" spans="1:10" ht="15.75">
      <c r="A2171" s="279" t="s">
        <v>2</v>
      </c>
      <c r="B2171" s="279"/>
      <c r="C2171" s="279"/>
      <c r="D2171" s="279"/>
      <c r="E2171" s="279"/>
      <c r="F2171" s="279"/>
      <c r="G2171" s="279"/>
      <c r="H2171" s="3"/>
      <c r="I2171" s="3"/>
      <c r="J2171" s="59"/>
    </row>
    <row r="2172" spans="1:10" ht="15.75">
      <c r="A2172" s="279" t="s">
        <v>4</v>
      </c>
      <c r="B2172" s="279"/>
      <c r="C2172" s="279"/>
      <c r="D2172" s="279"/>
      <c r="E2172" s="279"/>
      <c r="F2172" s="279"/>
      <c r="G2172" s="279"/>
      <c r="H2172" s="3"/>
      <c r="I2172" s="3"/>
      <c r="J2172" s="59"/>
    </row>
    <row r="2173" spans="1:10" ht="15.75">
      <c r="A2173" s="280" t="s">
        <v>6</v>
      </c>
      <c r="B2173" s="280"/>
      <c r="C2173" s="280"/>
      <c r="D2173" s="280"/>
      <c r="E2173" s="280"/>
      <c r="F2173" s="280"/>
      <c r="G2173" s="280"/>
      <c r="H2173" s="3"/>
      <c r="I2173" s="3"/>
      <c r="J2173" s="59"/>
    </row>
    <row r="2174" spans="1:10" ht="27.75">
      <c r="A2174" s="9"/>
      <c r="B2174" s="9"/>
      <c r="C2174" s="281" t="s">
        <v>457</v>
      </c>
      <c r="D2174" s="281"/>
      <c r="E2174" s="281"/>
      <c r="F2174" s="281"/>
      <c r="G2174" s="281"/>
      <c r="H2174" s="3"/>
      <c r="I2174" s="3"/>
      <c r="J2174" s="59"/>
    </row>
    <row r="2175" spans="1:10" ht="15.75">
      <c r="A2175" s="11" t="s">
        <v>358</v>
      </c>
      <c r="B2175" s="12"/>
      <c r="C2175" s="13"/>
      <c r="D2175" s="286"/>
      <c r="E2175" s="286"/>
      <c r="F2175" s="286"/>
      <c r="G2175" s="286"/>
      <c r="H2175" s="15"/>
      <c r="I2175" s="15"/>
      <c r="J2175" s="59"/>
    </row>
    <row r="2176" spans="1:10" ht="15.75">
      <c r="A2176" s="11" t="s">
        <v>623</v>
      </c>
      <c r="B2176" s="11"/>
      <c r="C2176" s="11"/>
      <c r="D2176" s="11"/>
      <c r="E2176" s="16"/>
      <c r="F2176" s="11"/>
      <c r="G2176" s="16"/>
      <c r="H2176" s="20" t="s">
        <v>161</v>
      </c>
      <c r="I2176" s="20"/>
      <c r="J2176" s="62"/>
    </row>
    <row r="2177" spans="1:10" ht="15.75">
      <c r="A2177" s="11" t="s">
        <v>11</v>
      </c>
      <c r="B2177" s="289" t="s">
        <v>644</v>
      </c>
      <c r="C2177" s="289"/>
      <c r="D2177" s="289"/>
      <c r="E2177" s="289"/>
      <c r="F2177" s="18"/>
      <c r="G2177" s="19" t="s">
        <v>13</v>
      </c>
      <c r="H2177" s="3"/>
      <c r="I2177" s="3"/>
      <c r="J2177" s="59"/>
    </row>
    <row r="2178" spans="1:10" ht="15.75">
      <c r="A2178" s="21" t="s">
        <v>14</v>
      </c>
      <c r="B2178" s="21" t="s">
        <v>16</v>
      </c>
      <c r="C2178" s="21" t="s">
        <v>17</v>
      </c>
      <c r="D2178" s="22" t="s">
        <v>18</v>
      </c>
      <c r="E2178" s="23" t="s">
        <v>19</v>
      </c>
      <c r="F2178" s="23" t="s">
        <v>20</v>
      </c>
      <c r="G2178" s="21" t="s">
        <v>21</v>
      </c>
      <c r="H2178" s="3"/>
      <c r="I2178" s="3"/>
      <c r="J2178" s="59"/>
    </row>
    <row r="2179" spans="1:10">
      <c r="A2179" s="24">
        <v>1</v>
      </c>
      <c r="B2179" s="25" t="s">
        <v>23</v>
      </c>
      <c r="C2179" s="26">
        <v>20</v>
      </c>
      <c r="D2179" s="27">
        <v>79305</v>
      </c>
      <c r="E2179" s="28">
        <f>D2179*C2179</f>
        <v>1586100</v>
      </c>
      <c r="F2179" s="29">
        <v>0</v>
      </c>
      <c r="G2179" s="30">
        <f>E2179-E2179*F2179</f>
        <v>1586100</v>
      </c>
      <c r="H2179" s="31">
        <f>D2179/1.08</f>
        <v>73430.555555555547</v>
      </c>
      <c r="I2179" s="31"/>
      <c r="J2179" s="59">
        <f t="shared" ref="J2179:J2183" si="454">H2179*C2179</f>
        <v>1468611.111111111</v>
      </c>
    </row>
    <row r="2180" spans="1:10">
      <c r="A2180" s="24">
        <v>2</v>
      </c>
      <c r="B2180" s="25" t="s">
        <v>25</v>
      </c>
      <c r="C2180" s="32"/>
      <c r="D2180" s="33">
        <v>128591</v>
      </c>
      <c r="E2180" s="28">
        <f t="shared" ref="E2180:E2183" si="455">D2180*C2180</f>
        <v>0</v>
      </c>
      <c r="F2180" s="29">
        <v>0</v>
      </c>
      <c r="G2180" s="30">
        <f t="shared" ref="G2180:G2189" si="456">E2180-E2180*F2180</f>
        <v>0</v>
      </c>
      <c r="H2180" s="31">
        <f t="shared" ref="H2180:H2196" si="457">D2180/1.08</f>
        <v>119065.74074074073</v>
      </c>
      <c r="I2180" s="31"/>
      <c r="J2180" s="59">
        <f t="shared" si="454"/>
        <v>0</v>
      </c>
    </row>
    <row r="2181" spans="1:10">
      <c r="A2181" s="24">
        <v>3</v>
      </c>
      <c r="B2181" s="25" t="s">
        <v>26</v>
      </c>
      <c r="C2181" s="34">
        <v>40</v>
      </c>
      <c r="D2181" s="27">
        <v>60043</v>
      </c>
      <c r="E2181" s="28">
        <f t="shared" si="455"/>
        <v>2401720</v>
      </c>
      <c r="F2181" s="157">
        <v>0</v>
      </c>
      <c r="G2181" s="30">
        <f t="shared" si="456"/>
        <v>2401720</v>
      </c>
      <c r="H2181" s="31">
        <f t="shared" si="457"/>
        <v>55595.370370370365</v>
      </c>
      <c r="I2181" s="128"/>
      <c r="J2181" s="59">
        <f t="shared" si="454"/>
        <v>2223814.8148148144</v>
      </c>
    </row>
    <row r="2182" spans="1:10">
      <c r="A2182" s="24">
        <v>4</v>
      </c>
      <c r="B2182" s="25" t="s">
        <v>27</v>
      </c>
      <c r="C2182" s="35"/>
      <c r="D2182" s="27">
        <v>115781</v>
      </c>
      <c r="E2182" s="28">
        <f t="shared" si="455"/>
        <v>0</v>
      </c>
      <c r="F2182" s="157">
        <v>0</v>
      </c>
      <c r="G2182" s="30">
        <f t="shared" si="456"/>
        <v>0</v>
      </c>
      <c r="H2182" s="31">
        <f t="shared" si="457"/>
        <v>107204.62962962962</v>
      </c>
      <c r="I2182" s="31"/>
      <c r="J2182" s="59">
        <f t="shared" si="454"/>
        <v>0</v>
      </c>
    </row>
    <row r="2183" spans="1:10">
      <c r="A2183" s="168">
        <v>5</v>
      </c>
      <c r="B2183" s="25" t="s">
        <v>28</v>
      </c>
      <c r="C2183" s="37"/>
      <c r="D2183" s="27">
        <v>119943</v>
      </c>
      <c r="E2183" s="156">
        <f t="shared" si="455"/>
        <v>0</v>
      </c>
      <c r="F2183" s="157">
        <v>0</v>
      </c>
      <c r="G2183" s="30">
        <f t="shared" si="456"/>
        <v>0</v>
      </c>
      <c r="H2183" s="31">
        <f t="shared" si="457"/>
        <v>111058.33333333333</v>
      </c>
      <c r="I2183" s="170"/>
      <c r="J2183" s="59">
        <f t="shared" si="454"/>
        <v>0</v>
      </c>
    </row>
    <row r="2184" spans="1:10">
      <c r="A2184" s="24">
        <v>6</v>
      </c>
      <c r="B2184" s="25" t="s">
        <v>29</v>
      </c>
      <c r="C2184" s="26"/>
      <c r="D2184" s="27">
        <v>94810</v>
      </c>
      <c r="E2184" s="28"/>
      <c r="F2184" s="29">
        <v>0</v>
      </c>
      <c r="G2184" s="30">
        <f t="shared" si="456"/>
        <v>0</v>
      </c>
      <c r="H2184" s="31">
        <f t="shared" si="457"/>
        <v>87787.037037037036</v>
      </c>
      <c r="I2184" s="31"/>
      <c r="J2184" s="59"/>
    </row>
    <row r="2185" spans="1:10">
      <c r="A2185" s="24">
        <v>7</v>
      </c>
      <c r="B2185" s="25" t="s">
        <v>30</v>
      </c>
      <c r="C2185" s="34"/>
      <c r="D2185" s="27">
        <v>141396</v>
      </c>
      <c r="E2185" s="28">
        <f t="shared" ref="E2185:E2196" si="458">D2185*C2185</f>
        <v>0</v>
      </c>
      <c r="F2185" s="29">
        <v>0</v>
      </c>
      <c r="G2185" s="30">
        <f t="shared" si="456"/>
        <v>0</v>
      </c>
      <c r="H2185" s="31">
        <f t="shared" si="457"/>
        <v>130922.22222222222</v>
      </c>
      <c r="I2185" s="31"/>
      <c r="J2185" s="59">
        <f t="shared" ref="J2185:J2196" si="459">H2185*C2185</f>
        <v>0</v>
      </c>
    </row>
    <row r="2186" spans="1:10">
      <c r="A2186" s="24">
        <v>8</v>
      </c>
      <c r="B2186" s="25" t="s">
        <v>31</v>
      </c>
      <c r="C2186" s="26"/>
      <c r="D2186" s="27">
        <v>232931</v>
      </c>
      <c r="E2186" s="28">
        <f t="shared" si="458"/>
        <v>0</v>
      </c>
      <c r="F2186" s="29">
        <v>0</v>
      </c>
      <c r="G2186" s="30">
        <f t="shared" si="456"/>
        <v>0</v>
      </c>
      <c r="H2186" s="31">
        <f t="shared" si="457"/>
        <v>215676.85185185182</v>
      </c>
      <c r="I2186" s="31"/>
      <c r="J2186" s="59">
        <f t="shared" si="459"/>
        <v>0</v>
      </c>
    </row>
    <row r="2187" spans="1:10">
      <c r="A2187" s="24">
        <v>9</v>
      </c>
      <c r="B2187" s="36" t="s">
        <v>32</v>
      </c>
      <c r="C2187" s="26"/>
      <c r="D2187" s="27">
        <v>101534</v>
      </c>
      <c r="E2187" s="28">
        <f t="shared" si="458"/>
        <v>0</v>
      </c>
      <c r="F2187" s="29">
        <v>0</v>
      </c>
      <c r="G2187" s="30">
        <f t="shared" si="456"/>
        <v>0</v>
      </c>
      <c r="H2187" s="31">
        <f t="shared" si="457"/>
        <v>94012.962962962964</v>
      </c>
      <c r="I2187" s="31"/>
      <c r="J2187" s="59">
        <f t="shared" si="459"/>
        <v>0</v>
      </c>
    </row>
    <row r="2188" spans="1:10">
      <c r="A2188" s="24">
        <v>10</v>
      </c>
      <c r="B2188" s="36" t="s">
        <v>33</v>
      </c>
      <c r="C2188" s="37"/>
      <c r="D2188" s="33">
        <v>110148</v>
      </c>
      <c r="E2188" s="28">
        <f t="shared" si="458"/>
        <v>0</v>
      </c>
      <c r="F2188" s="29">
        <v>0</v>
      </c>
      <c r="G2188" s="30">
        <f t="shared" si="456"/>
        <v>0</v>
      </c>
      <c r="H2188" s="31">
        <f t="shared" si="457"/>
        <v>101988.88888888888</v>
      </c>
      <c r="I2188" s="31"/>
      <c r="J2188" s="59">
        <f t="shared" si="459"/>
        <v>0</v>
      </c>
    </row>
    <row r="2189" spans="1:10">
      <c r="A2189" s="168">
        <v>11</v>
      </c>
      <c r="B2189" s="25" t="s">
        <v>34</v>
      </c>
      <c r="C2189" s="37">
        <v>20</v>
      </c>
      <c r="D2189" s="27">
        <v>54198</v>
      </c>
      <c r="E2189" s="156">
        <f t="shared" si="458"/>
        <v>1083960</v>
      </c>
      <c r="F2189" s="124">
        <v>0</v>
      </c>
      <c r="G2189" s="30">
        <f t="shared" si="456"/>
        <v>1083960</v>
      </c>
      <c r="H2189" s="31">
        <f t="shared" si="457"/>
        <v>50183.333333333328</v>
      </c>
      <c r="I2189" s="170"/>
      <c r="J2189" s="59">
        <f t="shared" si="459"/>
        <v>1003666.6666666665</v>
      </c>
    </row>
    <row r="2190" spans="1:10">
      <c r="A2190" s="24">
        <v>12</v>
      </c>
      <c r="B2190" s="25" t="s">
        <v>35</v>
      </c>
      <c r="C2190" s="37"/>
      <c r="D2190" s="27">
        <v>49680</v>
      </c>
      <c r="E2190" s="28">
        <f t="shared" si="458"/>
        <v>0</v>
      </c>
      <c r="F2190" s="124">
        <v>0</v>
      </c>
      <c r="G2190" s="30"/>
      <c r="H2190" s="31">
        <f t="shared" si="457"/>
        <v>46000</v>
      </c>
      <c r="I2190" s="128"/>
      <c r="J2190" s="59">
        <f t="shared" si="459"/>
        <v>0</v>
      </c>
    </row>
    <row r="2191" spans="1:10">
      <c r="A2191" s="24">
        <v>13</v>
      </c>
      <c r="B2191" s="25" t="s">
        <v>36</v>
      </c>
      <c r="C2191" s="37"/>
      <c r="D2191" s="38">
        <v>64152</v>
      </c>
      <c r="E2191" s="28">
        <f t="shared" si="458"/>
        <v>0</v>
      </c>
      <c r="F2191" s="29">
        <v>0</v>
      </c>
      <c r="G2191" s="30">
        <f t="shared" ref="G2191:G2196" si="460">E2191-E2191*F2191</f>
        <v>0</v>
      </c>
      <c r="H2191" s="31">
        <f t="shared" si="457"/>
        <v>59399.999999999993</v>
      </c>
      <c r="I2191" s="31"/>
      <c r="J2191" s="59">
        <f t="shared" si="459"/>
        <v>0</v>
      </c>
    </row>
    <row r="2192" spans="1:10">
      <c r="A2192" s="24">
        <v>14</v>
      </c>
      <c r="B2192" s="25" t="s">
        <v>37</v>
      </c>
      <c r="C2192" s="37"/>
      <c r="D2192" s="38">
        <v>65934</v>
      </c>
      <c r="E2192" s="28">
        <f t="shared" si="458"/>
        <v>0</v>
      </c>
      <c r="F2192" s="29">
        <v>0</v>
      </c>
      <c r="G2192" s="30">
        <f t="shared" si="460"/>
        <v>0</v>
      </c>
      <c r="H2192" s="31">
        <f t="shared" si="457"/>
        <v>61049.999999999993</v>
      </c>
      <c r="I2192" s="31"/>
      <c r="J2192" s="59">
        <f t="shared" si="459"/>
        <v>0</v>
      </c>
    </row>
    <row r="2193" spans="1:10">
      <c r="A2193" s="24">
        <v>15</v>
      </c>
      <c r="B2193" s="25" t="s">
        <v>38</v>
      </c>
      <c r="C2193" s="37"/>
      <c r="D2193" s="38">
        <v>76626</v>
      </c>
      <c r="E2193" s="28">
        <f t="shared" si="458"/>
        <v>0</v>
      </c>
      <c r="F2193" s="29">
        <v>0</v>
      </c>
      <c r="G2193" s="30">
        <f t="shared" si="460"/>
        <v>0</v>
      </c>
      <c r="H2193" s="31">
        <f t="shared" si="457"/>
        <v>70950</v>
      </c>
      <c r="I2193" s="31"/>
      <c r="J2193" s="59">
        <f t="shared" si="459"/>
        <v>0</v>
      </c>
    </row>
    <row r="2194" spans="1:10">
      <c r="A2194" s="24">
        <v>16</v>
      </c>
      <c r="B2194" s="25" t="s">
        <v>39</v>
      </c>
      <c r="C2194" s="37"/>
      <c r="D2194" s="38">
        <v>80190</v>
      </c>
      <c r="E2194" s="28">
        <f t="shared" si="458"/>
        <v>0</v>
      </c>
      <c r="F2194" s="29">
        <v>0</v>
      </c>
      <c r="G2194" s="30">
        <f t="shared" si="460"/>
        <v>0</v>
      </c>
      <c r="H2194" s="31">
        <f t="shared" si="457"/>
        <v>74250</v>
      </c>
      <c r="I2194" s="31"/>
      <c r="J2194" s="59">
        <f t="shared" si="459"/>
        <v>0</v>
      </c>
    </row>
    <row r="2195" spans="1:10">
      <c r="A2195" s="24">
        <v>17</v>
      </c>
      <c r="B2195" s="25" t="s">
        <v>40</v>
      </c>
      <c r="C2195" s="37"/>
      <c r="D2195" s="38">
        <v>113832</v>
      </c>
      <c r="E2195" s="28">
        <f t="shared" si="458"/>
        <v>0</v>
      </c>
      <c r="F2195" s="29">
        <v>0</v>
      </c>
      <c r="G2195" s="30">
        <f t="shared" si="460"/>
        <v>0</v>
      </c>
      <c r="H2195" s="31">
        <f t="shared" si="457"/>
        <v>105400</v>
      </c>
      <c r="I2195" s="31"/>
      <c r="J2195" s="59">
        <f t="shared" si="459"/>
        <v>0</v>
      </c>
    </row>
    <row r="2196" spans="1:10">
      <c r="A2196" s="24">
        <v>18</v>
      </c>
      <c r="B2196" s="25" t="s">
        <v>41</v>
      </c>
      <c r="C2196" s="37"/>
      <c r="D2196" s="39">
        <v>98010</v>
      </c>
      <c r="E2196" s="28">
        <f t="shared" si="458"/>
        <v>0</v>
      </c>
      <c r="F2196" s="29">
        <v>0</v>
      </c>
      <c r="G2196" s="30">
        <f t="shared" si="460"/>
        <v>0</v>
      </c>
      <c r="H2196" s="31">
        <f t="shared" si="457"/>
        <v>90750</v>
      </c>
      <c r="I2196" s="31"/>
      <c r="J2196" s="59">
        <f t="shared" si="459"/>
        <v>0</v>
      </c>
    </row>
    <row r="2197" spans="1:10" ht="17.25">
      <c r="A2197" s="40"/>
      <c r="B2197" s="41" t="s">
        <v>42</v>
      </c>
      <c r="C2197" s="42">
        <f>SUM(C2179:C2196)</f>
        <v>80</v>
      </c>
      <c r="D2197" s="42"/>
      <c r="E2197" s="43">
        <f>SUM(E2179:E2196)</f>
        <v>5071780</v>
      </c>
      <c r="F2197" s="43"/>
      <c r="G2197" s="44">
        <f>SUM(G2179:G2196)</f>
        <v>5071780</v>
      </c>
      <c r="H2197" s="45"/>
      <c r="I2197" s="45"/>
      <c r="J2197" s="64">
        <f>SUM(J2179:J2196)</f>
        <v>4696092.5925925914</v>
      </c>
    </row>
    <row r="2198" spans="1:10" ht="31.5">
      <c r="A2198" s="46"/>
      <c r="B2198" s="47"/>
      <c r="C2198" s="48"/>
      <c r="D2198" s="48"/>
      <c r="E2198" s="49"/>
      <c r="F2198" s="49"/>
      <c r="G2198" s="50"/>
      <c r="H2198" s="51"/>
      <c r="I2198" s="51"/>
      <c r="J2198" s="65">
        <f>J2197*0.08</f>
        <v>375687.4074074073</v>
      </c>
    </row>
    <row r="2199" spans="1:10" ht="18">
      <c r="A2199" s="283" t="s">
        <v>43</v>
      </c>
      <c r="B2199" s="283"/>
      <c r="C2199" s="284" t="s">
        <v>44</v>
      </c>
      <c r="D2199" s="284"/>
      <c r="E2199" s="54"/>
      <c r="F2199" s="54"/>
      <c r="G2199" s="55" t="s">
        <v>45</v>
      </c>
      <c r="H2199" s="56"/>
      <c r="I2199" s="56"/>
      <c r="J2199" s="66">
        <f>SUM(J2197:J2198)</f>
        <v>5071779.9999999991</v>
      </c>
    </row>
    <row r="2202" spans="1:10" ht="15.75">
      <c r="A2202" s="279" t="s">
        <v>0</v>
      </c>
      <c r="B2202" s="279"/>
      <c r="C2202" s="279"/>
      <c r="D2202" s="279"/>
      <c r="E2202" s="279"/>
      <c r="F2202" s="279"/>
      <c r="G2202" s="279"/>
      <c r="H2202" s="3"/>
      <c r="I2202" s="3"/>
      <c r="J2202" s="112"/>
    </row>
    <row r="2203" spans="1:10" ht="17.25">
      <c r="A2203" s="279" t="s">
        <v>1</v>
      </c>
      <c r="B2203" s="279"/>
      <c r="C2203" s="279"/>
      <c r="D2203" s="279"/>
      <c r="E2203" s="279"/>
      <c r="F2203" s="279"/>
      <c r="G2203" s="279"/>
      <c r="H2203" s="3"/>
      <c r="I2203" s="3"/>
      <c r="J2203" s="58"/>
    </row>
    <row r="2204" spans="1:10" ht="15.75">
      <c r="A2204" s="279" t="s">
        <v>2</v>
      </c>
      <c r="B2204" s="279"/>
      <c r="C2204" s="279"/>
      <c r="D2204" s="279"/>
      <c r="E2204" s="279"/>
      <c r="F2204" s="279"/>
      <c r="G2204" s="279"/>
      <c r="H2204" s="3"/>
      <c r="I2204" s="3"/>
      <c r="J2204" s="59"/>
    </row>
    <row r="2205" spans="1:10" ht="15.75">
      <c r="A2205" s="279" t="s">
        <v>4</v>
      </c>
      <c r="B2205" s="279"/>
      <c r="C2205" s="279"/>
      <c r="D2205" s="279"/>
      <c r="E2205" s="279"/>
      <c r="F2205" s="279"/>
      <c r="G2205" s="279"/>
      <c r="H2205" s="3"/>
      <c r="I2205" s="3"/>
      <c r="J2205" s="59"/>
    </row>
    <row r="2206" spans="1:10" ht="15.75">
      <c r="A2206" s="280" t="s">
        <v>6</v>
      </c>
      <c r="B2206" s="280"/>
      <c r="C2206" s="280"/>
      <c r="D2206" s="280"/>
      <c r="E2206" s="280"/>
      <c r="F2206" s="280"/>
      <c r="G2206" s="280"/>
      <c r="H2206" s="3"/>
      <c r="I2206" s="3"/>
      <c r="J2206" s="59"/>
    </row>
    <row r="2207" spans="1:10" ht="27.75">
      <c r="A2207" s="9"/>
      <c r="B2207" s="9"/>
      <c r="C2207" s="281" t="s">
        <v>457</v>
      </c>
      <c r="D2207" s="281"/>
      <c r="E2207" s="281"/>
      <c r="F2207" s="281"/>
      <c r="G2207" s="281"/>
      <c r="H2207" s="3"/>
      <c r="I2207" s="3"/>
      <c r="J2207" s="59"/>
    </row>
    <row r="2208" spans="1:10" ht="15.75">
      <c r="A2208" s="11" t="s">
        <v>358</v>
      </c>
      <c r="B2208" s="12"/>
      <c r="C2208" s="13"/>
      <c r="D2208" s="286"/>
      <c r="E2208" s="286"/>
      <c r="F2208" s="286"/>
      <c r="G2208" s="286"/>
      <c r="H2208" s="15"/>
      <c r="I2208" s="15"/>
      <c r="J2208" s="59"/>
    </row>
    <row r="2209" spans="1:10" ht="15.75">
      <c r="A2209" s="11" t="s">
        <v>623</v>
      </c>
      <c r="B2209" s="11"/>
      <c r="C2209" s="11"/>
      <c r="D2209" s="11"/>
      <c r="E2209" s="16"/>
      <c r="F2209" s="11"/>
      <c r="G2209" s="16"/>
      <c r="H2209" s="20" t="s">
        <v>161</v>
      </c>
      <c r="I2209" s="20"/>
      <c r="J2209" s="62"/>
    </row>
    <row r="2210" spans="1:10" ht="15.75">
      <c r="A2210" s="11" t="s">
        <v>11</v>
      </c>
      <c r="B2210" s="289" t="s">
        <v>656</v>
      </c>
      <c r="C2210" s="289"/>
      <c r="D2210" s="289"/>
      <c r="E2210" s="289"/>
      <c r="F2210" s="18"/>
      <c r="G2210" s="19" t="s">
        <v>13</v>
      </c>
      <c r="H2210" s="3"/>
      <c r="I2210" s="3"/>
      <c r="J2210" s="59"/>
    </row>
    <row r="2211" spans="1:10" ht="15.75">
      <c r="A2211" s="21" t="s">
        <v>14</v>
      </c>
      <c r="B2211" s="21" t="s">
        <v>16</v>
      </c>
      <c r="C2211" s="21" t="s">
        <v>17</v>
      </c>
      <c r="D2211" s="22" t="s">
        <v>18</v>
      </c>
      <c r="E2211" s="23" t="s">
        <v>19</v>
      </c>
      <c r="F2211" s="23" t="s">
        <v>20</v>
      </c>
      <c r="G2211" s="21" t="s">
        <v>21</v>
      </c>
      <c r="H2211" s="3"/>
      <c r="I2211" s="3"/>
      <c r="J2211" s="59"/>
    </row>
    <row r="2212" spans="1:10">
      <c r="A2212" s="24">
        <v>1</v>
      </c>
      <c r="B2212" s="25" t="s">
        <v>23</v>
      </c>
      <c r="C2212" s="26"/>
      <c r="D2212" s="27">
        <v>79305</v>
      </c>
      <c r="E2212" s="28">
        <f>D2212*C2212</f>
        <v>0</v>
      </c>
      <c r="F2212" s="29">
        <v>0</v>
      </c>
      <c r="G2212" s="30">
        <f>E2212-E2212*F2212</f>
        <v>0</v>
      </c>
      <c r="H2212" s="31">
        <f>D2212/1.08</f>
        <v>73430.555555555547</v>
      </c>
      <c r="I2212" s="31"/>
      <c r="J2212" s="59">
        <f t="shared" ref="J2212:J2216" si="461">H2212*C2212</f>
        <v>0</v>
      </c>
    </row>
    <row r="2213" spans="1:10">
      <c r="A2213" s="24">
        <v>2</v>
      </c>
      <c r="B2213" s="25" t="s">
        <v>25</v>
      </c>
      <c r="C2213" s="32"/>
      <c r="D2213" s="33">
        <v>128591</v>
      </c>
      <c r="E2213" s="28">
        <f t="shared" ref="E2213:E2216" si="462">D2213*C2213</f>
        <v>0</v>
      </c>
      <c r="F2213" s="29">
        <v>0</v>
      </c>
      <c r="G2213" s="30">
        <f t="shared" ref="G2213:G2222" si="463">E2213-E2213*F2213</f>
        <v>0</v>
      </c>
      <c r="H2213" s="31">
        <f t="shared" ref="H2213:H2229" si="464">D2213/1.08</f>
        <v>119065.74074074073</v>
      </c>
      <c r="I2213" s="31"/>
      <c r="J2213" s="59">
        <f t="shared" si="461"/>
        <v>0</v>
      </c>
    </row>
    <row r="2214" spans="1:10">
      <c r="A2214" s="24">
        <v>3</v>
      </c>
      <c r="B2214" s="25" t="s">
        <v>26</v>
      </c>
      <c r="C2214" s="34"/>
      <c r="D2214" s="27">
        <v>60043</v>
      </c>
      <c r="E2214" s="28">
        <f t="shared" si="462"/>
        <v>0</v>
      </c>
      <c r="F2214" s="157">
        <v>0</v>
      </c>
      <c r="G2214" s="30">
        <f t="shared" si="463"/>
        <v>0</v>
      </c>
      <c r="H2214" s="31">
        <f t="shared" si="464"/>
        <v>55595.370370370365</v>
      </c>
      <c r="I2214" s="128"/>
      <c r="J2214" s="59">
        <f t="shared" si="461"/>
        <v>0</v>
      </c>
    </row>
    <row r="2215" spans="1:10">
      <c r="A2215" s="24">
        <v>4</v>
      </c>
      <c r="B2215" s="25" t="s">
        <v>27</v>
      </c>
      <c r="C2215" s="35"/>
      <c r="D2215" s="27">
        <v>115781</v>
      </c>
      <c r="E2215" s="28">
        <f t="shared" si="462"/>
        <v>0</v>
      </c>
      <c r="F2215" s="157">
        <v>0</v>
      </c>
      <c r="G2215" s="30">
        <f t="shared" si="463"/>
        <v>0</v>
      </c>
      <c r="H2215" s="31">
        <f t="shared" si="464"/>
        <v>107204.62962962962</v>
      </c>
      <c r="I2215" s="31"/>
      <c r="J2215" s="59">
        <f t="shared" si="461"/>
        <v>0</v>
      </c>
    </row>
    <row r="2216" spans="1:10">
      <c r="A2216" s="168">
        <v>5</v>
      </c>
      <c r="B2216" s="25" t="s">
        <v>28</v>
      </c>
      <c r="C2216" s="37">
        <v>10</v>
      </c>
      <c r="D2216" s="27">
        <v>119943</v>
      </c>
      <c r="E2216" s="156">
        <f t="shared" si="462"/>
        <v>1199430</v>
      </c>
      <c r="F2216" s="157">
        <v>0</v>
      </c>
      <c r="G2216" s="30">
        <f t="shared" si="463"/>
        <v>1199430</v>
      </c>
      <c r="H2216" s="31">
        <f t="shared" si="464"/>
        <v>111058.33333333333</v>
      </c>
      <c r="I2216" s="170"/>
      <c r="J2216" s="59">
        <f t="shared" si="461"/>
        <v>1110583.3333333333</v>
      </c>
    </row>
    <row r="2217" spans="1:10">
      <c r="A2217" s="24">
        <v>6</v>
      </c>
      <c r="B2217" s="25" t="s">
        <v>29</v>
      </c>
      <c r="C2217" s="26"/>
      <c r="D2217" s="27">
        <v>94810</v>
      </c>
      <c r="E2217" s="28"/>
      <c r="F2217" s="29">
        <v>0</v>
      </c>
      <c r="G2217" s="30">
        <f t="shared" si="463"/>
        <v>0</v>
      </c>
      <c r="H2217" s="31">
        <f t="shared" si="464"/>
        <v>87787.037037037036</v>
      </c>
      <c r="I2217" s="31"/>
      <c r="J2217" s="59"/>
    </row>
    <row r="2218" spans="1:10">
      <c r="A2218" s="24">
        <v>7</v>
      </c>
      <c r="B2218" s="25" t="s">
        <v>30</v>
      </c>
      <c r="C2218" s="34"/>
      <c r="D2218" s="27">
        <v>141396</v>
      </c>
      <c r="E2218" s="28">
        <f t="shared" ref="E2218:E2229" si="465">D2218*C2218</f>
        <v>0</v>
      </c>
      <c r="F2218" s="29">
        <v>0</v>
      </c>
      <c r="G2218" s="30">
        <f t="shared" si="463"/>
        <v>0</v>
      </c>
      <c r="H2218" s="31">
        <f t="shared" si="464"/>
        <v>130922.22222222222</v>
      </c>
      <c r="I2218" s="31"/>
      <c r="J2218" s="59">
        <f t="shared" ref="J2218:J2229" si="466">H2218*C2218</f>
        <v>0</v>
      </c>
    </row>
    <row r="2219" spans="1:10">
      <c r="A2219" s="24">
        <v>8</v>
      </c>
      <c r="B2219" s="25" t="s">
        <v>31</v>
      </c>
      <c r="C2219" s="26"/>
      <c r="D2219" s="27">
        <v>232931</v>
      </c>
      <c r="E2219" s="28">
        <f t="shared" si="465"/>
        <v>0</v>
      </c>
      <c r="F2219" s="29">
        <v>0</v>
      </c>
      <c r="G2219" s="30">
        <f t="shared" si="463"/>
        <v>0</v>
      </c>
      <c r="H2219" s="31">
        <f t="shared" si="464"/>
        <v>215676.85185185182</v>
      </c>
      <c r="I2219" s="31"/>
      <c r="J2219" s="59">
        <f t="shared" si="466"/>
        <v>0</v>
      </c>
    </row>
    <row r="2220" spans="1:10">
      <c r="A2220" s="24">
        <v>9</v>
      </c>
      <c r="B2220" s="36" t="s">
        <v>32</v>
      </c>
      <c r="C2220" s="26"/>
      <c r="D2220" s="27">
        <v>101534</v>
      </c>
      <c r="E2220" s="28">
        <f t="shared" si="465"/>
        <v>0</v>
      </c>
      <c r="F2220" s="29">
        <v>0</v>
      </c>
      <c r="G2220" s="30">
        <f t="shared" si="463"/>
        <v>0</v>
      </c>
      <c r="H2220" s="31">
        <f t="shared" si="464"/>
        <v>94012.962962962964</v>
      </c>
      <c r="I2220" s="31"/>
      <c r="J2220" s="59">
        <f t="shared" si="466"/>
        <v>0</v>
      </c>
    </row>
    <row r="2221" spans="1:10">
      <c r="A2221" s="24">
        <v>10</v>
      </c>
      <c r="B2221" s="36" t="s">
        <v>33</v>
      </c>
      <c r="C2221" s="37"/>
      <c r="D2221" s="33">
        <v>110148</v>
      </c>
      <c r="E2221" s="28">
        <f t="shared" si="465"/>
        <v>0</v>
      </c>
      <c r="F2221" s="29">
        <v>0</v>
      </c>
      <c r="G2221" s="30">
        <f t="shared" si="463"/>
        <v>0</v>
      </c>
      <c r="H2221" s="31">
        <f t="shared" si="464"/>
        <v>101988.88888888888</v>
      </c>
      <c r="I2221" s="31"/>
      <c r="J2221" s="59">
        <f t="shared" si="466"/>
        <v>0</v>
      </c>
    </row>
    <row r="2222" spans="1:10">
      <c r="A2222" s="168">
        <v>11</v>
      </c>
      <c r="B2222" s="25" t="s">
        <v>34</v>
      </c>
      <c r="C2222" s="37">
        <v>4</v>
      </c>
      <c r="D2222" s="27">
        <v>54198</v>
      </c>
      <c r="E2222" s="156">
        <f t="shared" si="465"/>
        <v>216792</v>
      </c>
      <c r="F2222" s="124">
        <v>0</v>
      </c>
      <c r="G2222" s="30">
        <f t="shared" si="463"/>
        <v>216792</v>
      </c>
      <c r="H2222" s="31">
        <f t="shared" si="464"/>
        <v>50183.333333333328</v>
      </c>
      <c r="I2222" s="170"/>
      <c r="J2222" s="59">
        <f t="shared" si="466"/>
        <v>200733.33333333331</v>
      </c>
    </row>
    <row r="2223" spans="1:10">
      <c r="A2223" s="24">
        <v>12</v>
      </c>
      <c r="B2223" s="25" t="s">
        <v>35</v>
      </c>
      <c r="C2223" s="37"/>
      <c r="D2223" s="27">
        <v>49680</v>
      </c>
      <c r="E2223" s="28">
        <f t="shared" si="465"/>
        <v>0</v>
      </c>
      <c r="F2223" s="124">
        <v>0</v>
      </c>
      <c r="G2223" s="30"/>
      <c r="H2223" s="31">
        <f t="shared" si="464"/>
        <v>46000</v>
      </c>
      <c r="I2223" s="128"/>
      <c r="J2223" s="59">
        <f t="shared" si="466"/>
        <v>0</v>
      </c>
    </row>
    <row r="2224" spans="1:10">
      <c r="A2224" s="24">
        <v>13</v>
      </c>
      <c r="B2224" s="25" t="s">
        <v>36</v>
      </c>
      <c r="C2224" s="37"/>
      <c r="D2224" s="38">
        <v>64152</v>
      </c>
      <c r="E2224" s="28">
        <f t="shared" si="465"/>
        <v>0</v>
      </c>
      <c r="F2224" s="29">
        <v>0</v>
      </c>
      <c r="G2224" s="30">
        <f t="shared" ref="G2224:G2229" si="467">E2224-E2224*F2224</f>
        <v>0</v>
      </c>
      <c r="H2224" s="31">
        <f t="shared" si="464"/>
        <v>59399.999999999993</v>
      </c>
      <c r="I2224" s="31"/>
      <c r="J2224" s="59">
        <f t="shared" si="466"/>
        <v>0</v>
      </c>
    </row>
    <row r="2225" spans="1:10">
      <c r="A2225" s="24">
        <v>14</v>
      </c>
      <c r="B2225" s="25" t="s">
        <v>37</v>
      </c>
      <c r="C2225" s="37"/>
      <c r="D2225" s="38">
        <v>65934</v>
      </c>
      <c r="E2225" s="28">
        <f t="shared" si="465"/>
        <v>0</v>
      </c>
      <c r="F2225" s="29">
        <v>0</v>
      </c>
      <c r="G2225" s="30">
        <f t="shared" si="467"/>
        <v>0</v>
      </c>
      <c r="H2225" s="31">
        <f t="shared" si="464"/>
        <v>61049.999999999993</v>
      </c>
      <c r="I2225" s="31"/>
      <c r="J2225" s="59">
        <f t="shared" si="466"/>
        <v>0</v>
      </c>
    </row>
    <row r="2226" spans="1:10">
      <c r="A2226" s="24">
        <v>15</v>
      </c>
      <c r="B2226" s="25" t="s">
        <v>38</v>
      </c>
      <c r="C2226" s="37"/>
      <c r="D2226" s="38">
        <v>76626</v>
      </c>
      <c r="E2226" s="28">
        <f t="shared" si="465"/>
        <v>0</v>
      </c>
      <c r="F2226" s="29">
        <v>0</v>
      </c>
      <c r="G2226" s="30">
        <f t="shared" si="467"/>
        <v>0</v>
      </c>
      <c r="H2226" s="31">
        <f t="shared" si="464"/>
        <v>70950</v>
      </c>
      <c r="I2226" s="31"/>
      <c r="J2226" s="59">
        <f t="shared" si="466"/>
        <v>0</v>
      </c>
    </row>
    <row r="2227" spans="1:10">
      <c r="A2227" s="24">
        <v>16</v>
      </c>
      <c r="B2227" s="25" t="s">
        <v>39</v>
      </c>
      <c r="C2227" s="37"/>
      <c r="D2227" s="38">
        <v>80190</v>
      </c>
      <c r="E2227" s="28">
        <f t="shared" si="465"/>
        <v>0</v>
      </c>
      <c r="F2227" s="29">
        <v>0</v>
      </c>
      <c r="G2227" s="30">
        <f t="shared" si="467"/>
        <v>0</v>
      </c>
      <c r="H2227" s="31">
        <f t="shared" si="464"/>
        <v>74250</v>
      </c>
      <c r="I2227" s="31"/>
      <c r="J2227" s="59">
        <f t="shared" si="466"/>
        <v>0</v>
      </c>
    </row>
    <row r="2228" spans="1:10">
      <c r="A2228" s="24">
        <v>17</v>
      </c>
      <c r="B2228" s="25" t="s">
        <v>40</v>
      </c>
      <c r="C2228" s="37"/>
      <c r="D2228" s="38">
        <v>113832</v>
      </c>
      <c r="E2228" s="28">
        <f t="shared" si="465"/>
        <v>0</v>
      </c>
      <c r="F2228" s="29">
        <v>0</v>
      </c>
      <c r="G2228" s="30">
        <f t="shared" si="467"/>
        <v>0</v>
      </c>
      <c r="H2228" s="31">
        <f t="shared" si="464"/>
        <v>105400</v>
      </c>
      <c r="I2228" s="31"/>
      <c r="J2228" s="59">
        <f t="shared" si="466"/>
        <v>0</v>
      </c>
    </row>
    <row r="2229" spans="1:10">
      <c r="A2229" s="24">
        <v>18</v>
      </c>
      <c r="B2229" s="25" t="s">
        <v>41</v>
      </c>
      <c r="C2229" s="37"/>
      <c r="D2229" s="39">
        <v>98010</v>
      </c>
      <c r="E2229" s="28">
        <f t="shared" si="465"/>
        <v>0</v>
      </c>
      <c r="F2229" s="29">
        <v>0</v>
      </c>
      <c r="G2229" s="30">
        <f t="shared" si="467"/>
        <v>0</v>
      </c>
      <c r="H2229" s="31">
        <f t="shared" si="464"/>
        <v>90750</v>
      </c>
      <c r="I2229" s="31"/>
      <c r="J2229" s="59">
        <f t="shared" si="466"/>
        <v>0</v>
      </c>
    </row>
    <row r="2230" spans="1:10" ht="17.25">
      <c r="A2230" s="40"/>
      <c r="B2230" s="41" t="s">
        <v>42</v>
      </c>
      <c r="C2230" s="42">
        <f>SUM(C2212:C2229)</f>
        <v>14</v>
      </c>
      <c r="D2230" s="42"/>
      <c r="E2230" s="43">
        <f>SUM(E2212:E2229)</f>
        <v>1416222</v>
      </c>
      <c r="F2230" s="43"/>
      <c r="G2230" s="44">
        <f>SUM(G2212:G2229)</f>
        <v>1416222</v>
      </c>
      <c r="H2230" s="45"/>
      <c r="I2230" s="45"/>
      <c r="J2230" s="64">
        <f>SUM(J2212:J2229)</f>
        <v>1311316.6666666665</v>
      </c>
    </row>
    <row r="2231" spans="1:10" ht="31.5">
      <c r="A2231" s="46"/>
      <c r="B2231" s="47"/>
      <c r="C2231" s="48"/>
      <c r="D2231" s="48"/>
      <c r="E2231" s="49"/>
      <c r="F2231" s="49"/>
      <c r="G2231" s="50"/>
      <c r="H2231" s="51"/>
      <c r="I2231" s="51"/>
      <c r="J2231" s="65">
        <f>J2230*0.08</f>
        <v>104905.33333333333</v>
      </c>
    </row>
    <row r="2232" spans="1:10" ht="18">
      <c r="A2232" s="283" t="s">
        <v>43</v>
      </c>
      <c r="B2232" s="283"/>
      <c r="C2232" s="284" t="s">
        <v>44</v>
      </c>
      <c r="D2232" s="284"/>
      <c r="E2232" s="54"/>
      <c r="F2232" s="54"/>
      <c r="G2232" s="55" t="s">
        <v>45</v>
      </c>
      <c r="H2232" s="56"/>
      <c r="I2232" s="56"/>
      <c r="J2232" s="66">
        <f>SUM(J2230:J2231)</f>
        <v>1416221.9999999998</v>
      </c>
    </row>
    <row r="2235" spans="1:10" ht="15.75">
      <c r="A2235" s="279" t="s">
        <v>0</v>
      </c>
      <c r="B2235" s="279"/>
      <c r="C2235" s="279"/>
      <c r="D2235" s="279"/>
      <c r="E2235" s="279"/>
      <c r="F2235" s="279"/>
      <c r="G2235" s="279"/>
      <c r="H2235" s="3"/>
      <c r="I2235" s="3"/>
      <c r="J2235" s="112"/>
    </row>
    <row r="2236" spans="1:10" ht="17.25">
      <c r="A2236" s="279" t="s">
        <v>1</v>
      </c>
      <c r="B2236" s="279"/>
      <c r="C2236" s="279"/>
      <c r="D2236" s="279"/>
      <c r="E2236" s="279"/>
      <c r="F2236" s="279"/>
      <c r="G2236" s="279"/>
      <c r="H2236" s="3"/>
      <c r="I2236" s="3"/>
      <c r="J2236" s="58"/>
    </row>
    <row r="2237" spans="1:10" ht="15.75">
      <c r="A2237" s="279" t="s">
        <v>2</v>
      </c>
      <c r="B2237" s="279"/>
      <c r="C2237" s="279"/>
      <c r="D2237" s="279"/>
      <c r="E2237" s="279"/>
      <c r="F2237" s="279"/>
      <c r="G2237" s="279"/>
      <c r="H2237" s="3"/>
      <c r="I2237" s="3"/>
      <c r="J2237" s="59"/>
    </row>
    <row r="2238" spans="1:10" ht="15.75">
      <c r="A2238" s="279" t="s">
        <v>4</v>
      </c>
      <c r="B2238" s="279"/>
      <c r="C2238" s="279"/>
      <c r="D2238" s="279"/>
      <c r="E2238" s="279"/>
      <c r="F2238" s="279"/>
      <c r="G2238" s="279"/>
      <c r="H2238" s="3"/>
      <c r="I2238" s="3"/>
      <c r="J2238" s="59"/>
    </row>
    <row r="2239" spans="1:10" ht="15.75">
      <c r="A2239" s="280" t="s">
        <v>6</v>
      </c>
      <c r="B2239" s="280"/>
      <c r="C2239" s="280"/>
      <c r="D2239" s="280"/>
      <c r="E2239" s="280"/>
      <c r="F2239" s="280"/>
      <c r="G2239" s="280"/>
      <c r="H2239" s="3"/>
      <c r="I2239" s="3"/>
      <c r="J2239" s="59"/>
    </row>
    <row r="2240" spans="1:10" ht="27.75">
      <c r="A2240" s="9"/>
      <c r="B2240" s="9"/>
      <c r="C2240" s="281" t="s">
        <v>457</v>
      </c>
      <c r="D2240" s="281"/>
      <c r="E2240" s="281"/>
      <c r="F2240" s="281"/>
      <c r="G2240" s="281"/>
      <c r="H2240" s="3"/>
      <c r="I2240" s="3"/>
      <c r="J2240" s="59"/>
    </row>
    <row r="2241" spans="1:10" ht="15.75">
      <c r="A2241" s="11" t="s">
        <v>358</v>
      </c>
      <c r="B2241" s="12"/>
      <c r="C2241" s="13"/>
      <c r="D2241" s="286"/>
      <c r="E2241" s="286"/>
      <c r="F2241" s="286"/>
      <c r="G2241" s="286"/>
      <c r="H2241" s="15"/>
      <c r="I2241" s="15"/>
      <c r="J2241" s="59"/>
    </row>
    <row r="2242" spans="1:10" ht="15.75">
      <c r="A2242" s="11" t="s">
        <v>623</v>
      </c>
      <c r="B2242" s="11"/>
      <c r="C2242" s="11"/>
      <c r="D2242" s="11"/>
      <c r="E2242" s="16"/>
      <c r="F2242" s="11"/>
      <c r="G2242" s="16"/>
      <c r="H2242" s="20" t="s">
        <v>161</v>
      </c>
      <c r="I2242" s="20">
        <v>12386</v>
      </c>
      <c r="J2242" s="62"/>
    </row>
    <row r="2243" spans="1:10" ht="15.75">
      <c r="A2243" s="11" t="s">
        <v>11</v>
      </c>
      <c r="B2243" s="289" t="s">
        <v>657</v>
      </c>
      <c r="C2243" s="289"/>
      <c r="D2243" s="289"/>
      <c r="E2243" s="289"/>
      <c r="F2243" s="18"/>
      <c r="G2243" s="19" t="s">
        <v>13</v>
      </c>
      <c r="H2243" s="3"/>
      <c r="I2243" s="3"/>
      <c r="J2243" s="59"/>
    </row>
    <row r="2244" spans="1:10" ht="15.75">
      <c r="A2244" s="21" t="s">
        <v>14</v>
      </c>
      <c r="B2244" s="21" t="s">
        <v>16</v>
      </c>
      <c r="C2244" s="21" t="s">
        <v>17</v>
      </c>
      <c r="D2244" s="22" t="s">
        <v>18</v>
      </c>
      <c r="E2244" s="23" t="s">
        <v>19</v>
      </c>
      <c r="F2244" s="23" t="s">
        <v>20</v>
      </c>
      <c r="G2244" s="21" t="s">
        <v>21</v>
      </c>
      <c r="H2244" s="3"/>
      <c r="I2244" s="3"/>
      <c r="J2244" s="59"/>
    </row>
    <row r="2245" spans="1:10">
      <c r="A2245" s="24">
        <v>1</v>
      </c>
      <c r="B2245" s="25" t="s">
        <v>23</v>
      </c>
      <c r="C2245" s="26">
        <v>20</v>
      </c>
      <c r="D2245" s="27">
        <v>79305</v>
      </c>
      <c r="E2245" s="28">
        <f>D2245*C2245</f>
        <v>1586100</v>
      </c>
      <c r="F2245" s="29">
        <v>0</v>
      </c>
      <c r="G2245" s="30">
        <f>E2245-E2245*F2245</f>
        <v>1586100</v>
      </c>
      <c r="H2245" s="31">
        <f>D2245/1.08</f>
        <v>73430.555555555547</v>
      </c>
      <c r="I2245" s="31"/>
      <c r="J2245" s="59">
        <f t="shared" ref="J2245:J2249" si="468">H2245*C2245</f>
        <v>1468611.111111111</v>
      </c>
    </row>
    <row r="2246" spans="1:10">
      <c r="A2246" s="24">
        <v>2</v>
      </c>
      <c r="B2246" s="25" t="s">
        <v>25</v>
      </c>
      <c r="C2246" s="32"/>
      <c r="D2246" s="33">
        <v>128591</v>
      </c>
      <c r="E2246" s="28">
        <f t="shared" ref="E2246:E2249" si="469">D2246*C2246</f>
        <v>0</v>
      </c>
      <c r="F2246" s="29">
        <v>0</v>
      </c>
      <c r="G2246" s="30">
        <f t="shared" ref="G2246:G2255" si="470">E2246-E2246*F2246</f>
        <v>0</v>
      </c>
      <c r="H2246" s="31">
        <f t="shared" ref="H2246:H2262" si="471">D2246/1.08</f>
        <v>119065.74074074073</v>
      </c>
      <c r="I2246" s="31"/>
      <c r="J2246" s="59">
        <f t="shared" si="468"/>
        <v>0</v>
      </c>
    </row>
    <row r="2247" spans="1:10">
      <c r="A2247" s="24">
        <v>3</v>
      </c>
      <c r="B2247" s="25" t="s">
        <v>26</v>
      </c>
      <c r="C2247" s="34"/>
      <c r="D2247" s="27">
        <v>60043</v>
      </c>
      <c r="E2247" s="28">
        <f t="shared" si="469"/>
        <v>0</v>
      </c>
      <c r="F2247" s="157">
        <v>0</v>
      </c>
      <c r="G2247" s="30">
        <f t="shared" si="470"/>
        <v>0</v>
      </c>
      <c r="H2247" s="31">
        <f t="shared" si="471"/>
        <v>55595.370370370365</v>
      </c>
      <c r="I2247" s="128"/>
      <c r="J2247" s="59">
        <f t="shared" si="468"/>
        <v>0</v>
      </c>
    </row>
    <row r="2248" spans="1:10">
      <c r="A2248" s="24">
        <v>4</v>
      </c>
      <c r="B2248" s="25" t="s">
        <v>27</v>
      </c>
      <c r="C2248" s="35"/>
      <c r="D2248" s="27">
        <v>115781</v>
      </c>
      <c r="E2248" s="28">
        <f t="shared" si="469"/>
        <v>0</v>
      </c>
      <c r="F2248" s="157">
        <v>0</v>
      </c>
      <c r="G2248" s="30">
        <f t="shared" si="470"/>
        <v>0</v>
      </c>
      <c r="H2248" s="31">
        <f t="shared" si="471"/>
        <v>107204.62962962962</v>
      </c>
      <c r="I2248" s="31"/>
      <c r="J2248" s="59">
        <f t="shared" si="468"/>
        <v>0</v>
      </c>
    </row>
    <row r="2249" spans="1:10">
      <c r="A2249" s="168">
        <v>5</v>
      </c>
      <c r="B2249" s="25" t="s">
        <v>28</v>
      </c>
      <c r="C2249" s="37">
        <v>60</v>
      </c>
      <c r="D2249" s="27">
        <v>119943</v>
      </c>
      <c r="E2249" s="156">
        <f t="shared" si="469"/>
        <v>7196580</v>
      </c>
      <c r="F2249" s="157">
        <v>0</v>
      </c>
      <c r="G2249" s="30">
        <f t="shared" si="470"/>
        <v>7196580</v>
      </c>
      <c r="H2249" s="31">
        <f t="shared" si="471"/>
        <v>111058.33333333333</v>
      </c>
      <c r="I2249" s="170"/>
      <c r="J2249" s="59">
        <f t="shared" si="468"/>
        <v>6663500</v>
      </c>
    </row>
    <row r="2250" spans="1:10">
      <c r="A2250" s="24">
        <v>6</v>
      </c>
      <c r="B2250" s="25" t="s">
        <v>29</v>
      </c>
      <c r="C2250" s="26"/>
      <c r="D2250" s="27">
        <v>94810</v>
      </c>
      <c r="E2250" s="28"/>
      <c r="F2250" s="29">
        <v>0</v>
      </c>
      <c r="G2250" s="30">
        <f t="shared" si="470"/>
        <v>0</v>
      </c>
      <c r="H2250" s="31">
        <f t="shared" si="471"/>
        <v>87787.037037037036</v>
      </c>
      <c r="I2250" s="31"/>
      <c r="J2250" s="59"/>
    </row>
    <row r="2251" spans="1:10">
      <c r="A2251" s="24">
        <v>7</v>
      </c>
      <c r="B2251" s="25" t="s">
        <v>30</v>
      </c>
      <c r="C2251" s="34"/>
      <c r="D2251" s="27">
        <v>141396</v>
      </c>
      <c r="E2251" s="28">
        <f t="shared" ref="E2251:E2262" si="472">D2251*C2251</f>
        <v>0</v>
      </c>
      <c r="F2251" s="29">
        <v>0</v>
      </c>
      <c r="G2251" s="30">
        <f t="shared" si="470"/>
        <v>0</v>
      </c>
      <c r="H2251" s="31">
        <f t="shared" si="471"/>
        <v>130922.22222222222</v>
      </c>
      <c r="I2251" s="31"/>
      <c r="J2251" s="59">
        <f t="shared" ref="J2251:J2262" si="473">H2251*C2251</f>
        <v>0</v>
      </c>
    </row>
    <row r="2252" spans="1:10">
      <c r="A2252" s="24">
        <v>8</v>
      </c>
      <c r="B2252" s="25" t="s">
        <v>31</v>
      </c>
      <c r="C2252" s="26"/>
      <c r="D2252" s="27">
        <v>232931</v>
      </c>
      <c r="E2252" s="28">
        <f t="shared" si="472"/>
        <v>0</v>
      </c>
      <c r="F2252" s="29">
        <v>0</v>
      </c>
      <c r="G2252" s="30">
        <f t="shared" si="470"/>
        <v>0</v>
      </c>
      <c r="H2252" s="31">
        <f t="shared" si="471"/>
        <v>215676.85185185182</v>
      </c>
      <c r="I2252" s="31"/>
      <c r="J2252" s="59">
        <f t="shared" si="473"/>
        <v>0</v>
      </c>
    </row>
    <row r="2253" spans="1:10">
      <c r="A2253" s="24">
        <v>9</v>
      </c>
      <c r="B2253" s="36" t="s">
        <v>32</v>
      </c>
      <c r="C2253" s="26"/>
      <c r="D2253" s="27">
        <v>101534</v>
      </c>
      <c r="E2253" s="28">
        <f t="shared" si="472"/>
        <v>0</v>
      </c>
      <c r="F2253" s="29">
        <v>0</v>
      </c>
      <c r="G2253" s="30">
        <f t="shared" si="470"/>
        <v>0</v>
      </c>
      <c r="H2253" s="31">
        <f t="shared" si="471"/>
        <v>94012.962962962964</v>
      </c>
      <c r="I2253" s="31"/>
      <c r="J2253" s="59">
        <f t="shared" si="473"/>
        <v>0</v>
      </c>
    </row>
    <row r="2254" spans="1:10">
      <c r="A2254" s="24">
        <v>10</v>
      </c>
      <c r="B2254" s="36" t="s">
        <v>33</v>
      </c>
      <c r="C2254" s="37"/>
      <c r="D2254" s="33">
        <v>110148</v>
      </c>
      <c r="E2254" s="28">
        <f t="shared" si="472"/>
        <v>0</v>
      </c>
      <c r="F2254" s="29">
        <v>0</v>
      </c>
      <c r="G2254" s="30">
        <f t="shared" si="470"/>
        <v>0</v>
      </c>
      <c r="H2254" s="31">
        <f t="shared" si="471"/>
        <v>101988.88888888888</v>
      </c>
      <c r="I2254" s="31"/>
      <c r="J2254" s="59">
        <f t="shared" si="473"/>
        <v>0</v>
      </c>
    </row>
    <row r="2255" spans="1:10">
      <c r="A2255" s="168">
        <v>11</v>
      </c>
      <c r="B2255" s="25" t="s">
        <v>34</v>
      </c>
      <c r="C2255" s="37"/>
      <c r="D2255" s="27">
        <v>54198</v>
      </c>
      <c r="E2255" s="156">
        <f t="shared" si="472"/>
        <v>0</v>
      </c>
      <c r="F2255" s="124">
        <v>0</v>
      </c>
      <c r="G2255" s="30">
        <f t="shared" si="470"/>
        <v>0</v>
      </c>
      <c r="H2255" s="31">
        <f t="shared" si="471"/>
        <v>50183.333333333328</v>
      </c>
      <c r="I2255" s="170"/>
      <c r="J2255" s="59">
        <f t="shared" si="473"/>
        <v>0</v>
      </c>
    </row>
    <row r="2256" spans="1:10">
      <c r="A2256" s="24">
        <v>12</v>
      </c>
      <c r="B2256" s="25" t="s">
        <v>35</v>
      </c>
      <c r="C2256" s="37"/>
      <c r="D2256" s="27">
        <v>49680</v>
      </c>
      <c r="E2256" s="28">
        <f t="shared" si="472"/>
        <v>0</v>
      </c>
      <c r="F2256" s="124">
        <v>0</v>
      </c>
      <c r="G2256" s="30"/>
      <c r="H2256" s="31">
        <f t="shared" si="471"/>
        <v>46000</v>
      </c>
      <c r="I2256" s="128"/>
      <c r="J2256" s="59">
        <f t="shared" si="473"/>
        <v>0</v>
      </c>
    </row>
    <row r="2257" spans="1:10">
      <c r="A2257" s="24">
        <v>13</v>
      </c>
      <c r="B2257" s="25" t="s">
        <v>36</v>
      </c>
      <c r="C2257" s="37"/>
      <c r="D2257" s="38">
        <v>64152</v>
      </c>
      <c r="E2257" s="28">
        <f t="shared" si="472"/>
        <v>0</v>
      </c>
      <c r="F2257" s="29">
        <v>0</v>
      </c>
      <c r="G2257" s="30">
        <f t="shared" ref="G2257:G2262" si="474">E2257-E2257*F2257</f>
        <v>0</v>
      </c>
      <c r="H2257" s="31">
        <f t="shared" si="471"/>
        <v>59399.999999999993</v>
      </c>
      <c r="I2257" s="31"/>
      <c r="J2257" s="59">
        <f t="shared" si="473"/>
        <v>0</v>
      </c>
    </row>
    <row r="2258" spans="1:10">
      <c r="A2258" s="24">
        <v>14</v>
      </c>
      <c r="B2258" s="25" t="s">
        <v>37</v>
      </c>
      <c r="C2258" s="37"/>
      <c r="D2258" s="38">
        <v>65934</v>
      </c>
      <c r="E2258" s="28">
        <f t="shared" si="472"/>
        <v>0</v>
      </c>
      <c r="F2258" s="29">
        <v>0</v>
      </c>
      <c r="G2258" s="30">
        <f t="shared" si="474"/>
        <v>0</v>
      </c>
      <c r="H2258" s="31">
        <f t="shared" si="471"/>
        <v>61049.999999999993</v>
      </c>
      <c r="I2258" s="31"/>
      <c r="J2258" s="59">
        <f t="shared" si="473"/>
        <v>0</v>
      </c>
    </row>
    <row r="2259" spans="1:10">
      <c r="A2259" s="24">
        <v>15</v>
      </c>
      <c r="B2259" s="25" t="s">
        <v>38</v>
      </c>
      <c r="C2259" s="37"/>
      <c r="D2259" s="38">
        <v>76626</v>
      </c>
      <c r="E2259" s="28">
        <f t="shared" si="472"/>
        <v>0</v>
      </c>
      <c r="F2259" s="29">
        <v>0</v>
      </c>
      <c r="G2259" s="30">
        <f t="shared" si="474"/>
        <v>0</v>
      </c>
      <c r="H2259" s="31">
        <f t="shared" si="471"/>
        <v>70950</v>
      </c>
      <c r="I2259" s="31"/>
      <c r="J2259" s="59">
        <f t="shared" si="473"/>
        <v>0</v>
      </c>
    </row>
    <row r="2260" spans="1:10">
      <c r="A2260" s="24">
        <v>16</v>
      </c>
      <c r="B2260" s="25" t="s">
        <v>39</v>
      </c>
      <c r="C2260" s="37"/>
      <c r="D2260" s="38">
        <v>80190</v>
      </c>
      <c r="E2260" s="28">
        <f t="shared" si="472"/>
        <v>0</v>
      </c>
      <c r="F2260" s="29">
        <v>0</v>
      </c>
      <c r="G2260" s="30">
        <f t="shared" si="474"/>
        <v>0</v>
      </c>
      <c r="H2260" s="31">
        <f t="shared" si="471"/>
        <v>74250</v>
      </c>
      <c r="I2260" s="31"/>
      <c r="J2260" s="59">
        <f t="shared" si="473"/>
        <v>0</v>
      </c>
    </row>
    <row r="2261" spans="1:10">
      <c r="A2261" s="24">
        <v>17</v>
      </c>
      <c r="B2261" s="25" t="s">
        <v>40</v>
      </c>
      <c r="C2261" s="37"/>
      <c r="D2261" s="38">
        <v>113832</v>
      </c>
      <c r="E2261" s="28">
        <f t="shared" si="472"/>
        <v>0</v>
      </c>
      <c r="F2261" s="29">
        <v>0</v>
      </c>
      <c r="G2261" s="30">
        <f t="shared" si="474"/>
        <v>0</v>
      </c>
      <c r="H2261" s="31">
        <f t="shared" si="471"/>
        <v>105400</v>
      </c>
      <c r="I2261" s="31"/>
      <c r="J2261" s="59">
        <f t="shared" si="473"/>
        <v>0</v>
      </c>
    </row>
    <row r="2262" spans="1:10">
      <c r="A2262" s="24">
        <v>18</v>
      </c>
      <c r="B2262" s="25" t="s">
        <v>41</v>
      </c>
      <c r="C2262" s="37"/>
      <c r="D2262" s="39">
        <v>98010</v>
      </c>
      <c r="E2262" s="28">
        <f t="shared" si="472"/>
        <v>0</v>
      </c>
      <c r="F2262" s="29">
        <v>0</v>
      </c>
      <c r="G2262" s="30">
        <f t="shared" si="474"/>
        <v>0</v>
      </c>
      <c r="H2262" s="31">
        <f t="shared" si="471"/>
        <v>90750</v>
      </c>
      <c r="I2262" s="31"/>
      <c r="J2262" s="59">
        <f t="shared" si="473"/>
        <v>0</v>
      </c>
    </row>
    <row r="2263" spans="1:10" ht="17.25">
      <c r="A2263" s="40"/>
      <c r="B2263" s="41" t="s">
        <v>42</v>
      </c>
      <c r="C2263" s="42">
        <f>SUM(C2245:C2262)</f>
        <v>80</v>
      </c>
      <c r="D2263" s="42"/>
      <c r="E2263" s="43">
        <f>SUM(E2245:E2262)</f>
        <v>8782680</v>
      </c>
      <c r="F2263" s="43"/>
      <c r="G2263" s="44">
        <f>SUM(G2245:G2262)</f>
        <v>8782680</v>
      </c>
      <c r="H2263" s="45"/>
      <c r="I2263" s="45"/>
      <c r="J2263" s="64">
        <f>SUM(J2245:J2262)</f>
        <v>8132111.111111111</v>
      </c>
    </row>
    <row r="2264" spans="1:10" ht="31.5">
      <c r="A2264" s="46"/>
      <c r="B2264" s="47"/>
      <c r="C2264" s="48"/>
      <c r="D2264" s="48"/>
      <c r="E2264" s="49"/>
      <c r="F2264" s="49"/>
      <c r="G2264" s="50"/>
      <c r="H2264" s="51"/>
      <c r="I2264" s="51"/>
      <c r="J2264" s="65">
        <f>J2263*0.08</f>
        <v>650568.88888888888</v>
      </c>
    </row>
    <row r="2265" spans="1:10" ht="18">
      <c r="A2265" s="283" t="s">
        <v>43</v>
      </c>
      <c r="B2265" s="283"/>
      <c r="C2265" s="284" t="s">
        <v>44</v>
      </c>
      <c r="D2265" s="284"/>
      <c r="E2265" s="54"/>
      <c r="F2265" s="54"/>
      <c r="G2265" s="55" t="s">
        <v>45</v>
      </c>
      <c r="H2265" s="56"/>
      <c r="I2265" s="56"/>
      <c r="J2265" s="66">
        <f>SUM(J2263:J2264)</f>
        <v>8782680</v>
      </c>
    </row>
    <row r="2268" spans="1:10" ht="15.75">
      <c r="A2268" s="279" t="s">
        <v>0</v>
      </c>
      <c r="B2268" s="279"/>
      <c r="C2268" s="279"/>
      <c r="D2268" s="279"/>
      <c r="E2268" s="279"/>
      <c r="F2268" s="279"/>
      <c r="G2268" s="279"/>
      <c r="H2268" s="3"/>
      <c r="I2268" s="3"/>
      <c r="J2268" s="112"/>
    </row>
    <row r="2269" spans="1:10" ht="17.25">
      <c r="A2269" s="279" t="s">
        <v>1</v>
      </c>
      <c r="B2269" s="279"/>
      <c r="C2269" s="279"/>
      <c r="D2269" s="279"/>
      <c r="E2269" s="279"/>
      <c r="F2269" s="279"/>
      <c r="G2269" s="279"/>
      <c r="H2269" s="3"/>
      <c r="I2269" s="3"/>
      <c r="J2269" s="58"/>
    </row>
    <row r="2270" spans="1:10" ht="15.75">
      <c r="A2270" s="279" t="s">
        <v>2</v>
      </c>
      <c r="B2270" s="279"/>
      <c r="C2270" s="279"/>
      <c r="D2270" s="279"/>
      <c r="E2270" s="279"/>
      <c r="F2270" s="279"/>
      <c r="G2270" s="279"/>
      <c r="H2270" s="3"/>
      <c r="I2270" s="3"/>
      <c r="J2270" s="59"/>
    </row>
    <row r="2271" spans="1:10" ht="15.75">
      <c r="A2271" s="279" t="s">
        <v>4</v>
      </c>
      <c r="B2271" s="279"/>
      <c r="C2271" s="279"/>
      <c r="D2271" s="279"/>
      <c r="E2271" s="279"/>
      <c r="F2271" s="279"/>
      <c r="G2271" s="279"/>
      <c r="H2271" s="3"/>
      <c r="I2271" s="3"/>
      <c r="J2271" s="59"/>
    </row>
    <row r="2272" spans="1:10" ht="15.75">
      <c r="A2272" s="280" t="s">
        <v>6</v>
      </c>
      <c r="B2272" s="280"/>
      <c r="C2272" s="280"/>
      <c r="D2272" s="280"/>
      <c r="E2272" s="280"/>
      <c r="F2272" s="280"/>
      <c r="G2272" s="280"/>
      <c r="H2272" s="3"/>
      <c r="I2272" s="3"/>
      <c r="J2272" s="59"/>
    </row>
    <row r="2273" spans="1:10" ht="27.75">
      <c r="A2273" s="9"/>
      <c r="B2273" s="9"/>
      <c r="C2273" s="281" t="s">
        <v>457</v>
      </c>
      <c r="D2273" s="281"/>
      <c r="E2273" s="281"/>
      <c r="F2273" s="281"/>
      <c r="G2273" s="281"/>
      <c r="H2273" s="3"/>
      <c r="I2273" s="3"/>
      <c r="J2273" s="59"/>
    </row>
    <row r="2274" spans="1:10" ht="15.75">
      <c r="A2274" s="11" t="s">
        <v>358</v>
      </c>
      <c r="B2274" s="12"/>
      <c r="C2274" s="13"/>
      <c r="D2274" s="286"/>
      <c r="E2274" s="286"/>
      <c r="F2274" s="286"/>
      <c r="G2274" s="286"/>
      <c r="H2274" s="15"/>
      <c r="I2274" s="15"/>
      <c r="J2274" s="59"/>
    </row>
    <row r="2275" spans="1:10" ht="15.75">
      <c r="A2275" s="11" t="s">
        <v>623</v>
      </c>
      <c r="B2275" s="11"/>
      <c r="C2275" s="11"/>
      <c r="D2275" s="11"/>
      <c r="E2275" s="16"/>
      <c r="F2275" s="11"/>
      <c r="G2275" s="16"/>
      <c r="H2275" s="20" t="s">
        <v>161</v>
      </c>
      <c r="I2275" s="20">
        <v>12386</v>
      </c>
      <c r="J2275" s="62"/>
    </row>
    <row r="2276" spans="1:10" ht="15.75">
      <c r="A2276" s="11" t="s">
        <v>11</v>
      </c>
      <c r="B2276" s="289" t="s">
        <v>658</v>
      </c>
      <c r="C2276" s="289"/>
      <c r="D2276" s="289"/>
      <c r="E2276" s="289"/>
      <c r="F2276" s="18"/>
      <c r="G2276" s="19" t="s">
        <v>13</v>
      </c>
      <c r="H2276" s="3"/>
      <c r="I2276" s="3"/>
      <c r="J2276" s="59"/>
    </row>
    <row r="2277" spans="1:10" ht="15.75">
      <c r="A2277" s="21" t="s">
        <v>14</v>
      </c>
      <c r="B2277" s="21" t="s">
        <v>16</v>
      </c>
      <c r="C2277" s="21" t="s">
        <v>17</v>
      </c>
      <c r="D2277" s="22" t="s">
        <v>18</v>
      </c>
      <c r="E2277" s="23" t="s">
        <v>19</v>
      </c>
      <c r="F2277" s="23" t="s">
        <v>20</v>
      </c>
      <c r="G2277" s="21" t="s">
        <v>21</v>
      </c>
      <c r="H2277" s="3"/>
      <c r="I2277" s="3"/>
      <c r="J2277" s="59"/>
    </row>
    <row r="2278" spans="1:10">
      <c r="A2278" s="24">
        <v>1</v>
      </c>
      <c r="B2278" s="25" t="s">
        <v>23</v>
      </c>
      <c r="C2278" s="26"/>
      <c r="D2278" s="27">
        <v>79305</v>
      </c>
      <c r="E2278" s="28">
        <f>D2278*C2278</f>
        <v>0</v>
      </c>
      <c r="F2278" s="29">
        <v>0</v>
      </c>
      <c r="G2278" s="30">
        <f>E2278-E2278*F2278</f>
        <v>0</v>
      </c>
      <c r="H2278" s="31">
        <f>D2278/1.08</f>
        <v>73430.555555555547</v>
      </c>
      <c r="I2278" s="31"/>
      <c r="J2278" s="59">
        <f t="shared" ref="J2278:J2282" si="475">H2278*C2278</f>
        <v>0</v>
      </c>
    </row>
    <row r="2279" spans="1:10">
      <c r="A2279" s="24">
        <v>2</v>
      </c>
      <c r="B2279" s="25" t="s">
        <v>25</v>
      </c>
      <c r="C2279" s="32"/>
      <c r="D2279" s="33">
        <v>128591</v>
      </c>
      <c r="E2279" s="28">
        <f t="shared" ref="E2279:E2282" si="476">D2279*C2279</f>
        <v>0</v>
      </c>
      <c r="F2279" s="29">
        <v>0</v>
      </c>
      <c r="G2279" s="30">
        <f t="shared" ref="G2279:G2288" si="477">E2279-E2279*F2279</f>
        <v>0</v>
      </c>
      <c r="H2279" s="31">
        <f t="shared" ref="H2279:H2295" si="478">D2279/1.08</f>
        <v>119065.74074074073</v>
      </c>
      <c r="I2279" s="31"/>
      <c r="J2279" s="59">
        <f t="shared" si="475"/>
        <v>0</v>
      </c>
    </row>
    <row r="2280" spans="1:10">
      <c r="A2280" s="24">
        <v>3</v>
      </c>
      <c r="B2280" s="25" t="s">
        <v>26</v>
      </c>
      <c r="C2280" s="34"/>
      <c r="D2280" s="27">
        <v>60043</v>
      </c>
      <c r="E2280" s="28">
        <f t="shared" si="476"/>
        <v>0</v>
      </c>
      <c r="F2280" s="157">
        <v>0</v>
      </c>
      <c r="G2280" s="30">
        <f t="shared" si="477"/>
        <v>0</v>
      </c>
      <c r="H2280" s="31">
        <f t="shared" si="478"/>
        <v>55595.370370370365</v>
      </c>
      <c r="I2280" s="128"/>
      <c r="J2280" s="59">
        <f t="shared" si="475"/>
        <v>0</v>
      </c>
    </row>
    <row r="2281" spans="1:10">
      <c r="A2281" s="24">
        <v>4</v>
      </c>
      <c r="B2281" s="25" t="s">
        <v>27</v>
      </c>
      <c r="C2281" s="35"/>
      <c r="D2281" s="27">
        <v>115781</v>
      </c>
      <c r="E2281" s="28">
        <f t="shared" si="476"/>
        <v>0</v>
      </c>
      <c r="F2281" s="157">
        <v>0</v>
      </c>
      <c r="G2281" s="30">
        <f t="shared" si="477"/>
        <v>0</v>
      </c>
      <c r="H2281" s="31">
        <f t="shared" si="478"/>
        <v>107204.62962962962</v>
      </c>
      <c r="I2281" s="31"/>
      <c r="J2281" s="59">
        <f t="shared" si="475"/>
        <v>0</v>
      </c>
    </row>
    <row r="2282" spans="1:10">
      <c r="A2282" s="168">
        <v>5</v>
      </c>
      <c r="B2282" s="25" t="s">
        <v>28</v>
      </c>
      <c r="C2282" s="37">
        <v>20</v>
      </c>
      <c r="D2282" s="27">
        <v>119943</v>
      </c>
      <c r="E2282" s="156">
        <f t="shared" si="476"/>
        <v>2398860</v>
      </c>
      <c r="F2282" s="157">
        <v>0</v>
      </c>
      <c r="G2282" s="30">
        <f t="shared" si="477"/>
        <v>2398860</v>
      </c>
      <c r="H2282" s="31">
        <f t="shared" si="478"/>
        <v>111058.33333333333</v>
      </c>
      <c r="I2282" s="170"/>
      <c r="J2282" s="59">
        <f t="shared" si="475"/>
        <v>2221166.6666666665</v>
      </c>
    </row>
    <row r="2283" spans="1:10">
      <c r="A2283" s="24">
        <v>6</v>
      </c>
      <c r="B2283" s="25" t="s">
        <v>29</v>
      </c>
      <c r="C2283" s="26"/>
      <c r="D2283" s="27">
        <v>94810</v>
      </c>
      <c r="E2283" s="28"/>
      <c r="F2283" s="29">
        <v>0</v>
      </c>
      <c r="G2283" s="30">
        <f t="shared" si="477"/>
        <v>0</v>
      </c>
      <c r="H2283" s="31">
        <f t="shared" si="478"/>
        <v>87787.037037037036</v>
      </c>
      <c r="I2283" s="31"/>
      <c r="J2283" s="59"/>
    </row>
    <row r="2284" spans="1:10">
      <c r="A2284" s="24">
        <v>7</v>
      </c>
      <c r="B2284" s="25" t="s">
        <v>30</v>
      </c>
      <c r="C2284" s="34"/>
      <c r="D2284" s="27">
        <v>141396</v>
      </c>
      <c r="E2284" s="28">
        <f t="shared" ref="E2284:E2295" si="479">D2284*C2284</f>
        <v>0</v>
      </c>
      <c r="F2284" s="29">
        <v>0</v>
      </c>
      <c r="G2284" s="30">
        <f t="shared" si="477"/>
        <v>0</v>
      </c>
      <c r="H2284" s="31">
        <f t="shared" si="478"/>
        <v>130922.22222222222</v>
      </c>
      <c r="I2284" s="31"/>
      <c r="J2284" s="59">
        <f t="shared" ref="J2284:J2295" si="480">H2284*C2284</f>
        <v>0</v>
      </c>
    </row>
    <row r="2285" spans="1:10">
      <c r="A2285" s="24">
        <v>8</v>
      </c>
      <c r="B2285" s="25" t="s">
        <v>31</v>
      </c>
      <c r="C2285" s="26"/>
      <c r="D2285" s="27">
        <v>232931</v>
      </c>
      <c r="E2285" s="28">
        <f t="shared" si="479"/>
        <v>0</v>
      </c>
      <c r="F2285" s="29">
        <v>0</v>
      </c>
      <c r="G2285" s="30">
        <f t="shared" si="477"/>
        <v>0</v>
      </c>
      <c r="H2285" s="31">
        <f t="shared" si="478"/>
        <v>215676.85185185182</v>
      </c>
      <c r="I2285" s="31"/>
      <c r="J2285" s="59">
        <f t="shared" si="480"/>
        <v>0</v>
      </c>
    </row>
    <row r="2286" spans="1:10">
      <c r="A2286" s="24">
        <v>9</v>
      </c>
      <c r="B2286" s="36" t="s">
        <v>32</v>
      </c>
      <c r="C2286" s="26"/>
      <c r="D2286" s="27">
        <v>101534</v>
      </c>
      <c r="E2286" s="28">
        <f t="shared" si="479"/>
        <v>0</v>
      </c>
      <c r="F2286" s="29">
        <v>0</v>
      </c>
      <c r="G2286" s="30">
        <f t="shared" si="477"/>
        <v>0</v>
      </c>
      <c r="H2286" s="31">
        <f t="shared" si="478"/>
        <v>94012.962962962964</v>
      </c>
      <c r="I2286" s="31"/>
      <c r="J2286" s="59">
        <f t="shared" si="480"/>
        <v>0</v>
      </c>
    </row>
    <row r="2287" spans="1:10">
      <c r="A2287" s="24">
        <v>10</v>
      </c>
      <c r="B2287" s="36" t="s">
        <v>33</v>
      </c>
      <c r="C2287" s="37"/>
      <c r="D2287" s="33">
        <v>110148</v>
      </c>
      <c r="E2287" s="28">
        <f t="shared" si="479"/>
        <v>0</v>
      </c>
      <c r="F2287" s="29">
        <v>0</v>
      </c>
      <c r="G2287" s="30">
        <f t="shared" si="477"/>
        <v>0</v>
      </c>
      <c r="H2287" s="31">
        <f t="shared" si="478"/>
        <v>101988.88888888888</v>
      </c>
      <c r="I2287" s="31"/>
      <c r="J2287" s="59">
        <f t="shared" si="480"/>
        <v>0</v>
      </c>
    </row>
    <row r="2288" spans="1:10">
      <c r="A2288" s="168">
        <v>11</v>
      </c>
      <c r="B2288" s="25" t="s">
        <v>34</v>
      </c>
      <c r="C2288" s="37"/>
      <c r="D2288" s="27">
        <v>54198</v>
      </c>
      <c r="E2288" s="156">
        <f t="shared" si="479"/>
        <v>0</v>
      </c>
      <c r="F2288" s="124">
        <v>0</v>
      </c>
      <c r="G2288" s="30">
        <f t="shared" si="477"/>
        <v>0</v>
      </c>
      <c r="H2288" s="31">
        <f t="shared" si="478"/>
        <v>50183.333333333328</v>
      </c>
      <c r="I2288" s="170"/>
      <c r="J2288" s="59">
        <f t="shared" si="480"/>
        <v>0</v>
      </c>
    </row>
    <row r="2289" spans="1:10">
      <c r="A2289" s="24">
        <v>12</v>
      </c>
      <c r="B2289" s="25" t="s">
        <v>35</v>
      </c>
      <c r="C2289" s="37"/>
      <c r="D2289" s="27">
        <v>49680</v>
      </c>
      <c r="E2289" s="28">
        <f t="shared" si="479"/>
        <v>0</v>
      </c>
      <c r="F2289" s="124">
        <v>0</v>
      </c>
      <c r="G2289" s="30"/>
      <c r="H2289" s="31">
        <f t="shared" si="478"/>
        <v>46000</v>
      </c>
      <c r="I2289" s="128"/>
      <c r="J2289" s="59">
        <f t="shared" si="480"/>
        <v>0</v>
      </c>
    </row>
    <row r="2290" spans="1:10">
      <c r="A2290" s="24">
        <v>13</v>
      </c>
      <c r="B2290" s="25" t="s">
        <v>36</v>
      </c>
      <c r="C2290" s="37"/>
      <c r="D2290" s="38">
        <v>64152</v>
      </c>
      <c r="E2290" s="28">
        <f t="shared" si="479"/>
        <v>0</v>
      </c>
      <c r="F2290" s="29">
        <v>0</v>
      </c>
      <c r="G2290" s="30">
        <f t="shared" ref="G2290:G2295" si="481">E2290-E2290*F2290</f>
        <v>0</v>
      </c>
      <c r="H2290" s="31">
        <f t="shared" si="478"/>
        <v>59399.999999999993</v>
      </c>
      <c r="I2290" s="31"/>
      <c r="J2290" s="59">
        <f t="shared" si="480"/>
        <v>0</v>
      </c>
    </row>
    <row r="2291" spans="1:10">
      <c r="A2291" s="24">
        <v>14</v>
      </c>
      <c r="B2291" s="25" t="s">
        <v>37</v>
      </c>
      <c r="C2291" s="37"/>
      <c r="D2291" s="38">
        <v>65934</v>
      </c>
      <c r="E2291" s="28">
        <f t="shared" si="479"/>
        <v>0</v>
      </c>
      <c r="F2291" s="29">
        <v>0</v>
      </c>
      <c r="G2291" s="30">
        <f t="shared" si="481"/>
        <v>0</v>
      </c>
      <c r="H2291" s="31">
        <f t="shared" si="478"/>
        <v>61049.999999999993</v>
      </c>
      <c r="I2291" s="31"/>
      <c r="J2291" s="59">
        <f t="shared" si="480"/>
        <v>0</v>
      </c>
    </row>
    <row r="2292" spans="1:10">
      <c r="A2292" s="24">
        <v>15</v>
      </c>
      <c r="B2292" s="25" t="s">
        <v>38</v>
      </c>
      <c r="C2292" s="37"/>
      <c r="D2292" s="38">
        <v>76626</v>
      </c>
      <c r="E2292" s="28">
        <f t="shared" si="479"/>
        <v>0</v>
      </c>
      <c r="F2292" s="29">
        <v>0</v>
      </c>
      <c r="G2292" s="30">
        <f t="shared" si="481"/>
        <v>0</v>
      </c>
      <c r="H2292" s="31">
        <f t="shared" si="478"/>
        <v>70950</v>
      </c>
      <c r="I2292" s="31"/>
      <c r="J2292" s="59">
        <f t="shared" si="480"/>
        <v>0</v>
      </c>
    </row>
    <row r="2293" spans="1:10">
      <c r="A2293" s="24">
        <v>16</v>
      </c>
      <c r="B2293" s="25" t="s">
        <v>39</v>
      </c>
      <c r="C2293" s="37"/>
      <c r="D2293" s="38">
        <v>80190</v>
      </c>
      <c r="E2293" s="28">
        <f t="shared" si="479"/>
        <v>0</v>
      </c>
      <c r="F2293" s="29">
        <v>0</v>
      </c>
      <c r="G2293" s="30">
        <f t="shared" si="481"/>
        <v>0</v>
      </c>
      <c r="H2293" s="31">
        <f t="shared" si="478"/>
        <v>74250</v>
      </c>
      <c r="I2293" s="31"/>
      <c r="J2293" s="59">
        <f t="shared" si="480"/>
        <v>0</v>
      </c>
    </row>
    <row r="2294" spans="1:10">
      <c r="A2294" s="24">
        <v>17</v>
      </c>
      <c r="B2294" s="25" t="s">
        <v>40</v>
      </c>
      <c r="C2294" s="37"/>
      <c r="D2294" s="38">
        <v>113832</v>
      </c>
      <c r="E2294" s="28">
        <f t="shared" si="479"/>
        <v>0</v>
      </c>
      <c r="F2294" s="29">
        <v>0</v>
      </c>
      <c r="G2294" s="30">
        <f t="shared" si="481"/>
        <v>0</v>
      </c>
      <c r="H2294" s="31">
        <f t="shared" si="478"/>
        <v>105400</v>
      </c>
      <c r="I2294" s="31"/>
      <c r="J2294" s="59">
        <f t="shared" si="480"/>
        <v>0</v>
      </c>
    </row>
    <row r="2295" spans="1:10">
      <c r="A2295" s="24">
        <v>18</v>
      </c>
      <c r="B2295" s="25" t="s">
        <v>41</v>
      </c>
      <c r="C2295" s="37"/>
      <c r="D2295" s="39">
        <v>98010</v>
      </c>
      <c r="E2295" s="28">
        <f t="shared" si="479"/>
        <v>0</v>
      </c>
      <c r="F2295" s="29">
        <v>0</v>
      </c>
      <c r="G2295" s="30">
        <f t="shared" si="481"/>
        <v>0</v>
      </c>
      <c r="H2295" s="31">
        <f t="shared" si="478"/>
        <v>90750</v>
      </c>
      <c r="I2295" s="31"/>
      <c r="J2295" s="59">
        <f t="shared" si="480"/>
        <v>0</v>
      </c>
    </row>
    <row r="2296" spans="1:10" ht="17.25">
      <c r="A2296" s="40"/>
      <c r="B2296" s="41" t="s">
        <v>42</v>
      </c>
      <c r="C2296" s="42">
        <f>SUM(C2278:C2295)</f>
        <v>20</v>
      </c>
      <c r="D2296" s="42"/>
      <c r="E2296" s="43">
        <f>SUM(E2278:E2295)</f>
        <v>2398860</v>
      </c>
      <c r="F2296" s="43"/>
      <c r="G2296" s="44">
        <f>SUM(G2278:G2295)</f>
        <v>2398860</v>
      </c>
      <c r="H2296" s="45"/>
      <c r="I2296" s="45"/>
      <c r="J2296" s="64">
        <f>SUM(J2278:J2295)</f>
        <v>2221166.6666666665</v>
      </c>
    </row>
    <row r="2297" spans="1:10" ht="31.5">
      <c r="A2297" s="46"/>
      <c r="B2297" s="47"/>
      <c r="C2297" s="48"/>
      <c r="D2297" s="48"/>
      <c r="E2297" s="49"/>
      <c r="F2297" s="49"/>
      <c r="G2297" s="50"/>
      <c r="H2297" s="51"/>
      <c r="I2297" s="51"/>
      <c r="J2297" s="65">
        <f>J2296*0.08</f>
        <v>177693.33333333331</v>
      </c>
    </row>
    <row r="2298" spans="1:10" ht="18">
      <c r="A2298" s="283" t="s">
        <v>43</v>
      </c>
      <c r="B2298" s="283"/>
      <c r="C2298" s="284" t="s">
        <v>44</v>
      </c>
      <c r="D2298" s="284"/>
      <c r="E2298" s="54"/>
      <c r="F2298" s="54"/>
      <c r="G2298" s="55" t="s">
        <v>45</v>
      </c>
      <c r="H2298" s="56"/>
      <c r="I2298" s="56"/>
      <c r="J2298" s="66">
        <f>SUM(J2296:J2297)</f>
        <v>2398860</v>
      </c>
    </row>
    <row r="2301" spans="1:10" ht="15.75">
      <c r="A2301" s="279" t="s">
        <v>0</v>
      </c>
      <c r="B2301" s="279"/>
      <c r="C2301" s="279"/>
      <c r="D2301" s="279"/>
      <c r="E2301" s="279"/>
      <c r="F2301" s="279"/>
      <c r="G2301" s="279"/>
      <c r="H2301" s="3"/>
      <c r="I2301" s="3"/>
      <c r="J2301" s="112"/>
    </row>
    <row r="2302" spans="1:10" ht="17.25">
      <c r="A2302" s="279" t="s">
        <v>1</v>
      </c>
      <c r="B2302" s="279"/>
      <c r="C2302" s="279"/>
      <c r="D2302" s="279"/>
      <c r="E2302" s="279"/>
      <c r="F2302" s="279"/>
      <c r="G2302" s="279"/>
      <c r="H2302" s="3"/>
      <c r="I2302" s="3"/>
      <c r="J2302" s="58"/>
    </row>
    <row r="2303" spans="1:10" ht="15.75">
      <c r="A2303" s="279" t="s">
        <v>2</v>
      </c>
      <c r="B2303" s="279"/>
      <c r="C2303" s="279"/>
      <c r="D2303" s="279"/>
      <c r="E2303" s="279"/>
      <c r="F2303" s="279"/>
      <c r="G2303" s="279"/>
      <c r="H2303" s="3"/>
      <c r="I2303" s="3"/>
      <c r="J2303" s="59"/>
    </row>
    <row r="2304" spans="1:10" ht="15.75">
      <c r="A2304" s="279" t="s">
        <v>4</v>
      </c>
      <c r="B2304" s="279"/>
      <c r="C2304" s="279"/>
      <c r="D2304" s="279"/>
      <c r="E2304" s="279"/>
      <c r="F2304" s="279"/>
      <c r="G2304" s="279"/>
      <c r="H2304" s="3"/>
      <c r="I2304" s="3"/>
      <c r="J2304" s="59"/>
    </row>
    <row r="2305" spans="1:10" ht="15.75">
      <c r="A2305" s="280" t="s">
        <v>6</v>
      </c>
      <c r="B2305" s="280"/>
      <c r="C2305" s="280"/>
      <c r="D2305" s="280"/>
      <c r="E2305" s="280"/>
      <c r="F2305" s="280"/>
      <c r="G2305" s="280"/>
      <c r="H2305" s="3"/>
      <c r="I2305" s="3"/>
      <c r="J2305" s="59"/>
    </row>
    <row r="2306" spans="1:10" ht="27.75">
      <c r="A2306" s="9"/>
      <c r="B2306" s="9"/>
      <c r="C2306" s="281" t="s">
        <v>457</v>
      </c>
      <c r="D2306" s="281"/>
      <c r="E2306" s="281"/>
      <c r="F2306" s="281"/>
      <c r="G2306" s="281"/>
      <c r="H2306" s="3"/>
      <c r="I2306" s="3"/>
      <c r="J2306" s="59"/>
    </row>
    <row r="2307" spans="1:10" ht="15.75">
      <c r="A2307" s="11" t="s">
        <v>358</v>
      </c>
      <c r="B2307" s="12"/>
      <c r="C2307" s="13"/>
      <c r="D2307" s="286"/>
      <c r="E2307" s="286"/>
      <c r="F2307" s="286"/>
      <c r="G2307" s="286"/>
      <c r="H2307" s="15"/>
      <c r="I2307" s="15"/>
      <c r="J2307" s="59"/>
    </row>
    <row r="2308" spans="1:10" ht="15.75">
      <c r="A2308" s="11" t="s">
        <v>623</v>
      </c>
      <c r="B2308" s="11"/>
      <c r="C2308" s="11"/>
      <c r="D2308" s="11"/>
      <c r="E2308" s="16"/>
      <c r="F2308" s="11"/>
      <c r="G2308" s="16"/>
      <c r="H2308" s="20" t="s">
        <v>161</v>
      </c>
      <c r="I2308" s="20">
        <v>12134</v>
      </c>
      <c r="J2308" s="62"/>
    </row>
    <row r="2309" spans="1:10" ht="15.75">
      <c r="A2309" s="11" t="s">
        <v>11</v>
      </c>
      <c r="B2309" s="289" t="s">
        <v>659</v>
      </c>
      <c r="C2309" s="289"/>
      <c r="D2309" s="289"/>
      <c r="E2309" s="289"/>
      <c r="F2309" s="18"/>
      <c r="G2309" s="19" t="s">
        <v>13</v>
      </c>
      <c r="H2309" s="3"/>
      <c r="I2309" s="3"/>
      <c r="J2309" s="59"/>
    </row>
    <row r="2310" spans="1:10" ht="15.75">
      <c r="A2310" s="21" t="s">
        <v>14</v>
      </c>
      <c r="B2310" s="21" t="s">
        <v>16</v>
      </c>
      <c r="C2310" s="21" t="s">
        <v>17</v>
      </c>
      <c r="D2310" s="22" t="s">
        <v>18</v>
      </c>
      <c r="E2310" s="23" t="s">
        <v>19</v>
      </c>
      <c r="F2310" s="23" t="s">
        <v>20</v>
      </c>
      <c r="G2310" s="21" t="s">
        <v>21</v>
      </c>
      <c r="H2310" s="3"/>
      <c r="I2310" s="3"/>
      <c r="J2310" s="59"/>
    </row>
    <row r="2311" spans="1:10">
      <c r="A2311" s="24">
        <v>1</v>
      </c>
      <c r="B2311" s="25" t="s">
        <v>23</v>
      </c>
      <c r="C2311" s="26"/>
      <c r="D2311" s="27">
        <v>79305</v>
      </c>
      <c r="E2311" s="28">
        <f>D2311*C2311</f>
        <v>0</v>
      </c>
      <c r="F2311" s="29">
        <v>0</v>
      </c>
      <c r="G2311" s="30">
        <f>E2311-E2311*F2311</f>
        <v>0</v>
      </c>
      <c r="H2311" s="31">
        <f>D2311/1.08</f>
        <v>73430.555555555547</v>
      </c>
      <c r="I2311" s="31"/>
      <c r="J2311" s="59">
        <f t="shared" ref="J2311:J2315" si="482">H2311*C2311</f>
        <v>0</v>
      </c>
    </row>
    <row r="2312" spans="1:10">
      <c r="A2312" s="24">
        <v>2</v>
      </c>
      <c r="B2312" s="25" t="s">
        <v>25</v>
      </c>
      <c r="C2312" s="32"/>
      <c r="D2312" s="33">
        <v>128591</v>
      </c>
      <c r="E2312" s="28">
        <f t="shared" ref="E2312:E2315" si="483">D2312*C2312</f>
        <v>0</v>
      </c>
      <c r="F2312" s="29">
        <v>0</v>
      </c>
      <c r="G2312" s="30">
        <f t="shared" ref="G2312:G2321" si="484">E2312-E2312*F2312</f>
        <v>0</v>
      </c>
      <c r="H2312" s="31">
        <f t="shared" ref="H2312:H2328" si="485">D2312/1.08</f>
        <v>119065.74074074073</v>
      </c>
      <c r="I2312" s="31"/>
      <c r="J2312" s="59">
        <f t="shared" si="482"/>
        <v>0</v>
      </c>
    </row>
    <row r="2313" spans="1:10">
      <c r="A2313" s="24">
        <v>3</v>
      </c>
      <c r="B2313" s="25" t="s">
        <v>26</v>
      </c>
      <c r="C2313" s="34"/>
      <c r="D2313" s="27">
        <v>60043</v>
      </c>
      <c r="E2313" s="28">
        <f t="shared" si="483"/>
        <v>0</v>
      </c>
      <c r="F2313" s="157">
        <v>0</v>
      </c>
      <c r="G2313" s="30">
        <f t="shared" si="484"/>
        <v>0</v>
      </c>
      <c r="H2313" s="31">
        <f t="shared" si="485"/>
        <v>55595.370370370365</v>
      </c>
      <c r="I2313" s="128"/>
      <c r="J2313" s="59">
        <f t="shared" si="482"/>
        <v>0</v>
      </c>
    </row>
    <row r="2314" spans="1:10">
      <c r="A2314" s="24">
        <v>4</v>
      </c>
      <c r="B2314" s="25" t="s">
        <v>27</v>
      </c>
      <c r="C2314" s="35"/>
      <c r="D2314" s="27">
        <v>115781</v>
      </c>
      <c r="E2314" s="28">
        <f t="shared" si="483"/>
        <v>0</v>
      </c>
      <c r="F2314" s="157">
        <v>0</v>
      </c>
      <c r="G2314" s="30">
        <f t="shared" si="484"/>
        <v>0</v>
      </c>
      <c r="H2314" s="31">
        <f t="shared" si="485"/>
        <v>107204.62962962962</v>
      </c>
      <c r="I2314" s="31"/>
      <c r="J2314" s="59">
        <f t="shared" si="482"/>
        <v>0</v>
      </c>
    </row>
    <row r="2315" spans="1:10">
      <c r="A2315" s="168">
        <v>5</v>
      </c>
      <c r="B2315" s="25" t="s">
        <v>28</v>
      </c>
      <c r="C2315" s="37"/>
      <c r="D2315" s="27">
        <v>119943</v>
      </c>
      <c r="E2315" s="156">
        <f t="shared" si="483"/>
        <v>0</v>
      </c>
      <c r="F2315" s="157">
        <v>0</v>
      </c>
      <c r="G2315" s="30">
        <f t="shared" si="484"/>
        <v>0</v>
      </c>
      <c r="H2315" s="31">
        <f t="shared" si="485"/>
        <v>111058.33333333333</v>
      </c>
      <c r="I2315" s="170"/>
      <c r="J2315" s="59">
        <f t="shared" si="482"/>
        <v>0</v>
      </c>
    </row>
    <row r="2316" spans="1:10">
      <c r="A2316" s="24">
        <v>6</v>
      </c>
      <c r="B2316" s="25" t="s">
        <v>29</v>
      </c>
      <c r="C2316" s="26"/>
      <c r="D2316" s="27">
        <v>94810</v>
      </c>
      <c r="E2316" s="28"/>
      <c r="F2316" s="29">
        <v>0</v>
      </c>
      <c r="G2316" s="30">
        <f t="shared" si="484"/>
        <v>0</v>
      </c>
      <c r="H2316" s="31">
        <f t="shared" si="485"/>
        <v>87787.037037037036</v>
      </c>
      <c r="I2316" s="31"/>
      <c r="J2316" s="59"/>
    </row>
    <row r="2317" spans="1:10">
      <c r="A2317" s="24">
        <v>7</v>
      </c>
      <c r="B2317" s="25" t="s">
        <v>30</v>
      </c>
      <c r="C2317" s="34">
        <v>10</v>
      </c>
      <c r="D2317" s="27">
        <v>141396</v>
      </c>
      <c r="E2317" s="28">
        <f t="shared" ref="E2317:E2328" si="486">D2317*C2317</f>
        <v>1413960</v>
      </c>
      <c r="F2317" s="29">
        <v>0</v>
      </c>
      <c r="G2317" s="30">
        <f t="shared" si="484"/>
        <v>1413960</v>
      </c>
      <c r="H2317" s="31">
        <f t="shared" si="485"/>
        <v>130922.22222222222</v>
      </c>
      <c r="I2317" s="31"/>
      <c r="J2317" s="59">
        <f t="shared" ref="J2317:J2328" si="487">H2317*C2317</f>
        <v>1309222.2222222222</v>
      </c>
    </row>
    <row r="2318" spans="1:10">
      <c r="A2318" s="24">
        <v>8</v>
      </c>
      <c r="B2318" s="25" t="s">
        <v>31</v>
      </c>
      <c r="C2318" s="26"/>
      <c r="D2318" s="27">
        <v>232931</v>
      </c>
      <c r="E2318" s="28">
        <f t="shared" si="486"/>
        <v>0</v>
      </c>
      <c r="F2318" s="29">
        <v>0</v>
      </c>
      <c r="G2318" s="30">
        <f t="shared" si="484"/>
        <v>0</v>
      </c>
      <c r="H2318" s="31">
        <f t="shared" si="485"/>
        <v>215676.85185185182</v>
      </c>
      <c r="I2318" s="31"/>
      <c r="J2318" s="59">
        <f t="shared" si="487"/>
        <v>0</v>
      </c>
    </row>
    <row r="2319" spans="1:10">
      <c r="A2319" s="24">
        <v>9</v>
      </c>
      <c r="B2319" s="36" t="s">
        <v>32</v>
      </c>
      <c r="C2319" s="26"/>
      <c r="D2319" s="27">
        <v>101534</v>
      </c>
      <c r="E2319" s="28">
        <f t="shared" si="486"/>
        <v>0</v>
      </c>
      <c r="F2319" s="29">
        <v>0</v>
      </c>
      <c r="G2319" s="30">
        <f t="shared" si="484"/>
        <v>0</v>
      </c>
      <c r="H2319" s="31">
        <f t="shared" si="485"/>
        <v>94012.962962962964</v>
      </c>
      <c r="I2319" s="31"/>
      <c r="J2319" s="59">
        <f t="shared" si="487"/>
        <v>0</v>
      </c>
    </row>
    <row r="2320" spans="1:10">
      <c r="A2320" s="24">
        <v>10</v>
      </c>
      <c r="B2320" s="36" t="s">
        <v>33</v>
      </c>
      <c r="C2320" s="37"/>
      <c r="D2320" s="33">
        <v>110148</v>
      </c>
      <c r="E2320" s="28">
        <f t="shared" si="486"/>
        <v>0</v>
      </c>
      <c r="F2320" s="29">
        <v>0</v>
      </c>
      <c r="G2320" s="30">
        <f t="shared" si="484"/>
        <v>0</v>
      </c>
      <c r="H2320" s="31">
        <f t="shared" si="485"/>
        <v>101988.88888888888</v>
      </c>
      <c r="I2320" s="31"/>
      <c r="J2320" s="59">
        <f t="shared" si="487"/>
        <v>0</v>
      </c>
    </row>
    <row r="2321" spans="1:10">
      <c r="A2321" s="168">
        <v>11</v>
      </c>
      <c r="B2321" s="25" t="s">
        <v>34</v>
      </c>
      <c r="C2321" s="37"/>
      <c r="D2321" s="27">
        <v>54198</v>
      </c>
      <c r="E2321" s="156">
        <f t="shared" si="486"/>
        <v>0</v>
      </c>
      <c r="F2321" s="124">
        <v>0</v>
      </c>
      <c r="G2321" s="30">
        <f t="shared" si="484"/>
        <v>0</v>
      </c>
      <c r="H2321" s="31">
        <f t="shared" si="485"/>
        <v>50183.333333333328</v>
      </c>
      <c r="I2321" s="170"/>
      <c r="J2321" s="59">
        <f t="shared" si="487"/>
        <v>0</v>
      </c>
    </row>
    <row r="2322" spans="1:10">
      <c r="A2322" s="24">
        <v>12</v>
      </c>
      <c r="B2322" s="25" t="s">
        <v>35</v>
      </c>
      <c r="C2322" s="37"/>
      <c r="D2322" s="27">
        <v>49680</v>
      </c>
      <c r="E2322" s="28">
        <f t="shared" si="486"/>
        <v>0</v>
      </c>
      <c r="F2322" s="124">
        <v>0</v>
      </c>
      <c r="G2322" s="30"/>
      <c r="H2322" s="31">
        <f t="shared" si="485"/>
        <v>46000</v>
      </c>
      <c r="I2322" s="128"/>
      <c r="J2322" s="59">
        <f t="shared" si="487"/>
        <v>0</v>
      </c>
    </row>
    <row r="2323" spans="1:10">
      <c r="A2323" s="24">
        <v>13</v>
      </c>
      <c r="B2323" s="25" t="s">
        <v>36</v>
      </c>
      <c r="C2323" s="37"/>
      <c r="D2323" s="38">
        <v>64152</v>
      </c>
      <c r="E2323" s="28">
        <f t="shared" si="486"/>
        <v>0</v>
      </c>
      <c r="F2323" s="29">
        <v>0</v>
      </c>
      <c r="G2323" s="30">
        <f t="shared" ref="G2323:G2328" si="488">E2323-E2323*F2323</f>
        <v>0</v>
      </c>
      <c r="H2323" s="31">
        <f t="shared" si="485"/>
        <v>59399.999999999993</v>
      </c>
      <c r="I2323" s="31"/>
      <c r="J2323" s="59">
        <f t="shared" si="487"/>
        <v>0</v>
      </c>
    </row>
    <row r="2324" spans="1:10">
      <c r="A2324" s="24">
        <v>14</v>
      </c>
      <c r="B2324" s="25" t="s">
        <v>37</v>
      </c>
      <c r="C2324" s="37"/>
      <c r="D2324" s="38">
        <v>65934</v>
      </c>
      <c r="E2324" s="28">
        <f t="shared" si="486"/>
        <v>0</v>
      </c>
      <c r="F2324" s="29">
        <v>0</v>
      </c>
      <c r="G2324" s="30">
        <f t="shared" si="488"/>
        <v>0</v>
      </c>
      <c r="H2324" s="31">
        <f t="shared" si="485"/>
        <v>61049.999999999993</v>
      </c>
      <c r="I2324" s="31"/>
      <c r="J2324" s="59">
        <f t="shared" si="487"/>
        <v>0</v>
      </c>
    </row>
    <row r="2325" spans="1:10">
      <c r="A2325" s="24">
        <v>15</v>
      </c>
      <c r="B2325" s="25" t="s">
        <v>38</v>
      </c>
      <c r="C2325" s="37"/>
      <c r="D2325" s="38">
        <v>76626</v>
      </c>
      <c r="E2325" s="28">
        <f t="shared" si="486"/>
        <v>0</v>
      </c>
      <c r="F2325" s="29">
        <v>0</v>
      </c>
      <c r="G2325" s="30">
        <f t="shared" si="488"/>
        <v>0</v>
      </c>
      <c r="H2325" s="31">
        <f t="shared" si="485"/>
        <v>70950</v>
      </c>
      <c r="I2325" s="31"/>
      <c r="J2325" s="59">
        <f t="shared" si="487"/>
        <v>0</v>
      </c>
    </row>
    <row r="2326" spans="1:10">
      <c r="A2326" s="24">
        <v>16</v>
      </c>
      <c r="B2326" s="25" t="s">
        <v>39</v>
      </c>
      <c r="C2326" s="37"/>
      <c r="D2326" s="38">
        <v>80190</v>
      </c>
      <c r="E2326" s="28">
        <f t="shared" si="486"/>
        <v>0</v>
      </c>
      <c r="F2326" s="29">
        <v>0</v>
      </c>
      <c r="G2326" s="30">
        <f t="shared" si="488"/>
        <v>0</v>
      </c>
      <c r="H2326" s="31">
        <f t="shared" si="485"/>
        <v>74250</v>
      </c>
      <c r="I2326" s="31"/>
      <c r="J2326" s="59">
        <f t="shared" si="487"/>
        <v>0</v>
      </c>
    </row>
    <row r="2327" spans="1:10">
      <c r="A2327" s="24">
        <v>17</v>
      </c>
      <c r="B2327" s="25" t="s">
        <v>40</v>
      </c>
      <c r="C2327" s="37"/>
      <c r="D2327" s="38">
        <v>113832</v>
      </c>
      <c r="E2327" s="28">
        <f t="shared" si="486"/>
        <v>0</v>
      </c>
      <c r="F2327" s="29">
        <v>0</v>
      </c>
      <c r="G2327" s="30">
        <f t="shared" si="488"/>
        <v>0</v>
      </c>
      <c r="H2327" s="31">
        <f t="shared" si="485"/>
        <v>105400</v>
      </c>
      <c r="I2327" s="31"/>
      <c r="J2327" s="59">
        <f t="shared" si="487"/>
        <v>0</v>
      </c>
    </row>
    <row r="2328" spans="1:10">
      <c r="A2328" s="24">
        <v>18</v>
      </c>
      <c r="B2328" s="25" t="s">
        <v>41</v>
      </c>
      <c r="C2328" s="37"/>
      <c r="D2328" s="39">
        <v>98010</v>
      </c>
      <c r="E2328" s="28">
        <f t="shared" si="486"/>
        <v>0</v>
      </c>
      <c r="F2328" s="29">
        <v>0</v>
      </c>
      <c r="G2328" s="30">
        <f t="shared" si="488"/>
        <v>0</v>
      </c>
      <c r="H2328" s="31">
        <f t="shared" si="485"/>
        <v>90750</v>
      </c>
      <c r="I2328" s="31"/>
      <c r="J2328" s="59">
        <f t="shared" si="487"/>
        <v>0</v>
      </c>
    </row>
    <row r="2329" spans="1:10" ht="17.25">
      <c r="A2329" s="40"/>
      <c r="B2329" s="41" t="s">
        <v>42</v>
      </c>
      <c r="C2329" s="42">
        <f>SUM(C2311:C2328)</f>
        <v>10</v>
      </c>
      <c r="D2329" s="42"/>
      <c r="E2329" s="43">
        <f>SUM(E2311:E2328)</f>
        <v>1413960</v>
      </c>
      <c r="F2329" s="43"/>
      <c r="G2329" s="44">
        <f>SUM(G2311:G2328)</f>
        <v>1413960</v>
      </c>
      <c r="H2329" s="45"/>
      <c r="I2329" s="45"/>
      <c r="J2329" s="64">
        <f>SUM(J2311:J2328)</f>
        <v>1309222.2222222222</v>
      </c>
    </row>
    <row r="2330" spans="1:10" ht="31.5">
      <c r="A2330" s="46"/>
      <c r="B2330" s="47"/>
      <c r="C2330" s="48"/>
      <c r="D2330" s="48"/>
      <c r="E2330" s="49"/>
      <c r="F2330" s="49"/>
      <c r="G2330" s="50"/>
      <c r="H2330" s="51"/>
      <c r="I2330" s="51"/>
      <c r="J2330" s="65">
        <f>J2329*0.08</f>
        <v>104737.77777777778</v>
      </c>
    </row>
    <row r="2331" spans="1:10" ht="18">
      <c r="A2331" s="283" t="s">
        <v>43</v>
      </c>
      <c r="B2331" s="283"/>
      <c r="C2331" s="284" t="s">
        <v>44</v>
      </c>
      <c r="D2331" s="284"/>
      <c r="E2331" s="54"/>
      <c r="F2331" s="54"/>
      <c r="G2331" s="55" t="s">
        <v>45</v>
      </c>
      <c r="H2331" s="56"/>
      <c r="I2331" s="56"/>
      <c r="J2331" s="66">
        <f>SUM(J2329:J2330)</f>
        <v>1413960</v>
      </c>
    </row>
    <row r="2334" spans="1:10" ht="15.75">
      <c r="A2334" s="279" t="s">
        <v>0</v>
      </c>
      <c r="B2334" s="279"/>
      <c r="C2334" s="279"/>
      <c r="D2334" s="279"/>
      <c r="E2334" s="279"/>
      <c r="F2334" s="279"/>
      <c r="G2334" s="279"/>
      <c r="H2334" s="3"/>
      <c r="I2334" s="3"/>
      <c r="J2334" s="112"/>
    </row>
    <row r="2335" spans="1:10" ht="17.25">
      <c r="A2335" s="279" t="s">
        <v>1</v>
      </c>
      <c r="B2335" s="279"/>
      <c r="C2335" s="279"/>
      <c r="D2335" s="279"/>
      <c r="E2335" s="279"/>
      <c r="F2335" s="279"/>
      <c r="G2335" s="279"/>
      <c r="H2335" s="3"/>
      <c r="I2335" s="3"/>
      <c r="J2335" s="58"/>
    </row>
    <row r="2336" spans="1:10" ht="15.75">
      <c r="A2336" s="279" t="s">
        <v>2</v>
      </c>
      <c r="B2336" s="279"/>
      <c r="C2336" s="279"/>
      <c r="D2336" s="279"/>
      <c r="E2336" s="279"/>
      <c r="F2336" s="279"/>
      <c r="G2336" s="279"/>
      <c r="H2336" s="3"/>
      <c r="I2336" s="3"/>
      <c r="J2336" s="59"/>
    </row>
    <row r="2337" spans="1:10" ht="15.75">
      <c r="A2337" s="279" t="s">
        <v>4</v>
      </c>
      <c r="B2337" s="279"/>
      <c r="C2337" s="279"/>
      <c r="D2337" s="279"/>
      <c r="E2337" s="279"/>
      <c r="F2337" s="279"/>
      <c r="G2337" s="279"/>
      <c r="H2337" s="3"/>
      <c r="I2337" s="3"/>
      <c r="J2337" s="59"/>
    </row>
    <row r="2338" spans="1:10" ht="15.75">
      <c r="A2338" s="280" t="s">
        <v>6</v>
      </c>
      <c r="B2338" s="280"/>
      <c r="C2338" s="280"/>
      <c r="D2338" s="280"/>
      <c r="E2338" s="280"/>
      <c r="F2338" s="280"/>
      <c r="G2338" s="280"/>
      <c r="H2338" s="3"/>
      <c r="I2338" s="3"/>
      <c r="J2338" s="59"/>
    </row>
    <row r="2339" spans="1:10" ht="27.75">
      <c r="A2339" s="9"/>
      <c r="B2339" s="9"/>
      <c r="C2339" s="281" t="s">
        <v>457</v>
      </c>
      <c r="D2339" s="281"/>
      <c r="E2339" s="281"/>
      <c r="F2339" s="281"/>
      <c r="G2339" s="281"/>
      <c r="H2339" s="3"/>
      <c r="I2339" s="3"/>
      <c r="J2339" s="59"/>
    </row>
    <row r="2340" spans="1:10" ht="15.75">
      <c r="A2340" s="11" t="s">
        <v>358</v>
      </c>
      <c r="B2340" s="12"/>
      <c r="C2340" s="13"/>
      <c r="D2340" s="286"/>
      <c r="E2340" s="286"/>
      <c r="F2340" s="286"/>
      <c r="G2340" s="286"/>
      <c r="H2340" s="15"/>
      <c r="I2340" s="15"/>
      <c r="J2340" s="59"/>
    </row>
    <row r="2341" spans="1:10" ht="15.75">
      <c r="A2341" s="11" t="s">
        <v>623</v>
      </c>
      <c r="B2341" s="11"/>
      <c r="C2341" s="11"/>
      <c r="D2341" s="11"/>
      <c r="E2341" s="16"/>
      <c r="F2341" s="11"/>
      <c r="G2341" s="16"/>
      <c r="H2341" s="20" t="s">
        <v>161</v>
      </c>
      <c r="I2341" s="20">
        <v>12129</v>
      </c>
      <c r="J2341" s="62"/>
    </row>
    <row r="2342" spans="1:10" ht="15.75">
      <c r="A2342" s="11" t="s">
        <v>11</v>
      </c>
      <c r="B2342" s="289" t="s">
        <v>647</v>
      </c>
      <c r="C2342" s="289"/>
      <c r="D2342" s="289"/>
      <c r="E2342" s="289"/>
      <c r="F2342" s="18"/>
      <c r="G2342" s="19" t="s">
        <v>13</v>
      </c>
      <c r="H2342" s="3"/>
      <c r="I2342" s="3"/>
      <c r="J2342" s="59"/>
    </row>
    <row r="2343" spans="1:10" ht="15.75">
      <c r="A2343" s="21" t="s">
        <v>14</v>
      </c>
      <c r="B2343" s="21" t="s">
        <v>16</v>
      </c>
      <c r="C2343" s="21" t="s">
        <v>17</v>
      </c>
      <c r="D2343" s="22" t="s">
        <v>18</v>
      </c>
      <c r="E2343" s="23" t="s">
        <v>19</v>
      </c>
      <c r="F2343" s="23" t="s">
        <v>20</v>
      </c>
      <c r="G2343" s="21" t="s">
        <v>21</v>
      </c>
      <c r="H2343" s="3"/>
      <c r="I2343" s="3"/>
      <c r="J2343" s="59"/>
    </row>
    <row r="2344" spans="1:10">
      <c r="A2344" s="24">
        <v>1</v>
      </c>
      <c r="B2344" s="25" t="s">
        <v>23</v>
      </c>
      <c r="C2344" s="26"/>
      <c r="D2344" s="27">
        <v>79305</v>
      </c>
      <c r="E2344" s="28">
        <f>D2344*C2344</f>
        <v>0</v>
      </c>
      <c r="F2344" s="29">
        <v>0</v>
      </c>
      <c r="G2344" s="30">
        <f>E2344-E2344*F2344</f>
        <v>0</v>
      </c>
      <c r="H2344" s="31">
        <f>D2344/1.08</f>
        <v>73430.555555555547</v>
      </c>
      <c r="I2344" s="31"/>
      <c r="J2344" s="59">
        <f t="shared" ref="J2344:J2348" si="489">H2344*C2344</f>
        <v>0</v>
      </c>
    </row>
    <row r="2345" spans="1:10">
      <c r="A2345" s="24">
        <v>2</v>
      </c>
      <c r="B2345" s="25" t="s">
        <v>25</v>
      </c>
      <c r="C2345" s="32"/>
      <c r="D2345" s="33">
        <v>128591</v>
      </c>
      <c r="E2345" s="28">
        <f t="shared" ref="E2345:E2348" si="490">D2345*C2345</f>
        <v>0</v>
      </c>
      <c r="F2345" s="29">
        <v>0</v>
      </c>
      <c r="G2345" s="30">
        <f t="shared" ref="G2345:G2354" si="491">E2345-E2345*F2345</f>
        <v>0</v>
      </c>
      <c r="H2345" s="31">
        <f t="shared" ref="H2345:H2361" si="492">D2345/1.08</f>
        <v>119065.74074074073</v>
      </c>
      <c r="I2345" s="31"/>
      <c r="J2345" s="59">
        <f t="shared" si="489"/>
        <v>0</v>
      </c>
    </row>
    <row r="2346" spans="1:10">
      <c r="A2346" s="24">
        <v>3</v>
      </c>
      <c r="B2346" s="25" t="s">
        <v>26</v>
      </c>
      <c r="C2346" s="34"/>
      <c r="D2346" s="27">
        <v>60043</v>
      </c>
      <c r="E2346" s="28">
        <f t="shared" si="490"/>
        <v>0</v>
      </c>
      <c r="F2346" s="157">
        <v>0</v>
      </c>
      <c r="G2346" s="30">
        <f t="shared" si="491"/>
        <v>0</v>
      </c>
      <c r="H2346" s="31">
        <f t="shared" si="492"/>
        <v>55595.370370370365</v>
      </c>
      <c r="I2346" s="128"/>
      <c r="J2346" s="59">
        <f t="shared" si="489"/>
        <v>0</v>
      </c>
    </row>
    <row r="2347" spans="1:10">
      <c r="A2347" s="24">
        <v>4</v>
      </c>
      <c r="B2347" s="25" t="s">
        <v>27</v>
      </c>
      <c r="C2347" s="35"/>
      <c r="D2347" s="27">
        <v>115781</v>
      </c>
      <c r="E2347" s="28">
        <f t="shared" si="490"/>
        <v>0</v>
      </c>
      <c r="F2347" s="157">
        <v>0</v>
      </c>
      <c r="G2347" s="30">
        <f t="shared" si="491"/>
        <v>0</v>
      </c>
      <c r="H2347" s="31">
        <f t="shared" si="492"/>
        <v>107204.62962962962</v>
      </c>
      <c r="I2347" s="31"/>
      <c r="J2347" s="59">
        <f t="shared" si="489"/>
        <v>0</v>
      </c>
    </row>
    <row r="2348" spans="1:10">
      <c r="A2348" s="168">
        <v>5</v>
      </c>
      <c r="B2348" s="25" t="s">
        <v>28</v>
      </c>
      <c r="C2348" s="37"/>
      <c r="D2348" s="27">
        <v>119943</v>
      </c>
      <c r="E2348" s="156">
        <f t="shared" si="490"/>
        <v>0</v>
      </c>
      <c r="F2348" s="157">
        <v>0</v>
      </c>
      <c r="G2348" s="30">
        <f t="shared" si="491"/>
        <v>0</v>
      </c>
      <c r="H2348" s="31">
        <f t="shared" si="492"/>
        <v>111058.33333333333</v>
      </c>
      <c r="I2348" s="170"/>
      <c r="J2348" s="59">
        <f t="shared" si="489"/>
        <v>0</v>
      </c>
    </row>
    <row r="2349" spans="1:10">
      <c r="A2349" s="24">
        <v>6</v>
      </c>
      <c r="B2349" s="25" t="s">
        <v>29</v>
      </c>
      <c r="C2349" s="26"/>
      <c r="D2349" s="27">
        <v>94810</v>
      </c>
      <c r="E2349" s="28"/>
      <c r="F2349" s="29">
        <v>0</v>
      </c>
      <c r="G2349" s="30">
        <f t="shared" si="491"/>
        <v>0</v>
      </c>
      <c r="H2349" s="31">
        <f t="shared" si="492"/>
        <v>87787.037037037036</v>
      </c>
      <c r="I2349" s="31"/>
      <c r="J2349" s="59"/>
    </row>
    <row r="2350" spans="1:10">
      <c r="A2350" s="24">
        <v>7</v>
      </c>
      <c r="B2350" s="25" t="s">
        <v>30</v>
      </c>
      <c r="C2350" s="34"/>
      <c r="D2350" s="27">
        <v>141396</v>
      </c>
      <c r="E2350" s="28">
        <f t="shared" ref="E2350:E2361" si="493">D2350*C2350</f>
        <v>0</v>
      </c>
      <c r="F2350" s="29">
        <v>0</v>
      </c>
      <c r="G2350" s="30">
        <f t="shared" si="491"/>
        <v>0</v>
      </c>
      <c r="H2350" s="31">
        <f t="shared" si="492"/>
        <v>130922.22222222222</v>
      </c>
      <c r="I2350" s="31"/>
      <c r="J2350" s="59">
        <f t="shared" ref="J2350:J2361" si="494">H2350*C2350</f>
        <v>0</v>
      </c>
    </row>
    <row r="2351" spans="1:10">
      <c r="A2351" s="24">
        <v>8</v>
      </c>
      <c r="B2351" s="25" t="s">
        <v>31</v>
      </c>
      <c r="C2351" s="26"/>
      <c r="D2351" s="27">
        <v>232931</v>
      </c>
      <c r="E2351" s="28">
        <f t="shared" si="493"/>
        <v>0</v>
      </c>
      <c r="F2351" s="29">
        <v>0</v>
      </c>
      <c r="G2351" s="30">
        <f t="shared" si="491"/>
        <v>0</v>
      </c>
      <c r="H2351" s="31">
        <f t="shared" si="492"/>
        <v>215676.85185185182</v>
      </c>
      <c r="I2351" s="31"/>
      <c r="J2351" s="59">
        <f t="shared" si="494"/>
        <v>0</v>
      </c>
    </row>
    <row r="2352" spans="1:10">
      <c r="A2352" s="24">
        <v>9</v>
      </c>
      <c r="B2352" s="36" t="s">
        <v>32</v>
      </c>
      <c r="C2352" s="26"/>
      <c r="D2352" s="27">
        <v>101534</v>
      </c>
      <c r="E2352" s="28">
        <f t="shared" si="493"/>
        <v>0</v>
      </c>
      <c r="F2352" s="29">
        <v>0</v>
      </c>
      <c r="G2352" s="30">
        <f t="shared" si="491"/>
        <v>0</v>
      </c>
      <c r="H2352" s="31">
        <f t="shared" si="492"/>
        <v>94012.962962962964</v>
      </c>
      <c r="I2352" s="31"/>
      <c r="J2352" s="59">
        <f t="shared" si="494"/>
        <v>0</v>
      </c>
    </row>
    <row r="2353" spans="1:10">
      <c r="A2353" s="24">
        <v>10</v>
      </c>
      <c r="B2353" s="36" t="s">
        <v>33</v>
      </c>
      <c r="C2353" s="37"/>
      <c r="D2353" s="33">
        <v>110148</v>
      </c>
      <c r="E2353" s="28">
        <f t="shared" si="493"/>
        <v>0</v>
      </c>
      <c r="F2353" s="29">
        <v>0</v>
      </c>
      <c r="G2353" s="30">
        <f t="shared" si="491"/>
        <v>0</v>
      </c>
      <c r="H2353" s="31">
        <f t="shared" si="492"/>
        <v>101988.88888888888</v>
      </c>
      <c r="I2353" s="31"/>
      <c r="J2353" s="59">
        <f t="shared" si="494"/>
        <v>0</v>
      </c>
    </row>
    <row r="2354" spans="1:10">
      <c r="A2354" s="168">
        <v>11</v>
      </c>
      <c r="B2354" s="25" t="s">
        <v>34</v>
      </c>
      <c r="C2354" s="37"/>
      <c r="D2354" s="27">
        <v>54198</v>
      </c>
      <c r="E2354" s="156">
        <f t="shared" si="493"/>
        <v>0</v>
      </c>
      <c r="F2354" s="124">
        <v>0</v>
      </c>
      <c r="G2354" s="30">
        <f t="shared" si="491"/>
        <v>0</v>
      </c>
      <c r="H2354" s="31">
        <f t="shared" si="492"/>
        <v>50183.333333333328</v>
      </c>
      <c r="I2354" s="170"/>
      <c r="J2354" s="59">
        <f t="shared" si="494"/>
        <v>0</v>
      </c>
    </row>
    <row r="2355" spans="1:10">
      <c r="A2355" s="24">
        <v>12</v>
      </c>
      <c r="B2355" s="25" t="s">
        <v>35</v>
      </c>
      <c r="C2355" s="37">
        <v>15</v>
      </c>
      <c r="D2355" s="27">
        <v>49680</v>
      </c>
      <c r="E2355" s="28">
        <f t="shared" si="493"/>
        <v>745200</v>
      </c>
      <c r="F2355" s="124">
        <v>0</v>
      </c>
      <c r="G2355" s="30"/>
      <c r="H2355" s="31">
        <f t="shared" si="492"/>
        <v>46000</v>
      </c>
      <c r="I2355" s="128"/>
      <c r="J2355" s="59">
        <f t="shared" si="494"/>
        <v>690000</v>
      </c>
    </row>
    <row r="2356" spans="1:10">
      <c r="A2356" s="24">
        <v>13</v>
      </c>
      <c r="B2356" s="25" t="s">
        <v>36</v>
      </c>
      <c r="C2356" s="37"/>
      <c r="D2356" s="38">
        <v>64152</v>
      </c>
      <c r="E2356" s="28">
        <f t="shared" si="493"/>
        <v>0</v>
      </c>
      <c r="F2356" s="29">
        <v>0</v>
      </c>
      <c r="G2356" s="30">
        <f t="shared" ref="G2356:G2361" si="495">E2356-E2356*F2356</f>
        <v>0</v>
      </c>
      <c r="H2356" s="31">
        <f t="shared" si="492"/>
        <v>59399.999999999993</v>
      </c>
      <c r="I2356" s="31"/>
      <c r="J2356" s="59">
        <f t="shared" si="494"/>
        <v>0</v>
      </c>
    </row>
    <row r="2357" spans="1:10">
      <c r="A2357" s="24">
        <v>14</v>
      </c>
      <c r="B2357" s="25" t="s">
        <v>37</v>
      </c>
      <c r="C2357" s="37"/>
      <c r="D2357" s="38">
        <v>65934</v>
      </c>
      <c r="E2357" s="28">
        <f t="shared" si="493"/>
        <v>0</v>
      </c>
      <c r="F2357" s="29">
        <v>0</v>
      </c>
      <c r="G2357" s="30">
        <f t="shared" si="495"/>
        <v>0</v>
      </c>
      <c r="H2357" s="31">
        <f t="shared" si="492"/>
        <v>61049.999999999993</v>
      </c>
      <c r="I2357" s="31"/>
      <c r="J2357" s="59">
        <f t="shared" si="494"/>
        <v>0</v>
      </c>
    </row>
    <row r="2358" spans="1:10">
      <c r="A2358" s="24">
        <v>15</v>
      </c>
      <c r="B2358" s="25" t="s">
        <v>38</v>
      </c>
      <c r="C2358" s="37"/>
      <c r="D2358" s="38">
        <v>76626</v>
      </c>
      <c r="E2358" s="28">
        <f t="shared" si="493"/>
        <v>0</v>
      </c>
      <c r="F2358" s="29">
        <v>0</v>
      </c>
      <c r="G2358" s="30">
        <f t="shared" si="495"/>
        <v>0</v>
      </c>
      <c r="H2358" s="31">
        <f t="shared" si="492"/>
        <v>70950</v>
      </c>
      <c r="I2358" s="31"/>
      <c r="J2358" s="59">
        <f t="shared" si="494"/>
        <v>0</v>
      </c>
    </row>
    <row r="2359" spans="1:10">
      <c r="A2359" s="24">
        <v>16</v>
      </c>
      <c r="B2359" s="25" t="s">
        <v>39</v>
      </c>
      <c r="C2359" s="37"/>
      <c r="D2359" s="38">
        <v>80190</v>
      </c>
      <c r="E2359" s="28">
        <f t="shared" si="493"/>
        <v>0</v>
      </c>
      <c r="F2359" s="29">
        <v>0</v>
      </c>
      <c r="G2359" s="30">
        <f t="shared" si="495"/>
        <v>0</v>
      </c>
      <c r="H2359" s="31">
        <f t="shared" si="492"/>
        <v>74250</v>
      </c>
      <c r="I2359" s="31"/>
      <c r="J2359" s="59">
        <f t="shared" si="494"/>
        <v>0</v>
      </c>
    </row>
    <row r="2360" spans="1:10">
      <c r="A2360" s="24">
        <v>17</v>
      </c>
      <c r="B2360" s="25" t="s">
        <v>40</v>
      </c>
      <c r="C2360" s="37"/>
      <c r="D2360" s="38">
        <v>113832</v>
      </c>
      <c r="E2360" s="28">
        <f t="shared" si="493"/>
        <v>0</v>
      </c>
      <c r="F2360" s="29">
        <v>0</v>
      </c>
      <c r="G2360" s="30">
        <f t="shared" si="495"/>
        <v>0</v>
      </c>
      <c r="H2360" s="31">
        <f t="shared" si="492"/>
        <v>105400</v>
      </c>
      <c r="I2360" s="31"/>
      <c r="J2360" s="59">
        <f t="shared" si="494"/>
        <v>0</v>
      </c>
    </row>
    <row r="2361" spans="1:10">
      <c r="A2361" s="24">
        <v>18</v>
      </c>
      <c r="B2361" s="25" t="s">
        <v>41</v>
      </c>
      <c r="C2361" s="37"/>
      <c r="D2361" s="39">
        <v>98010</v>
      </c>
      <c r="E2361" s="28">
        <f t="shared" si="493"/>
        <v>0</v>
      </c>
      <c r="F2361" s="29">
        <v>0</v>
      </c>
      <c r="G2361" s="30">
        <f t="shared" si="495"/>
        <v>0</v>
      </c>
      <c r="H2361" s="31">
        <f t="shared" si="492"/>
        <v>90750</v>
      </c>
      <c r="I2361" s="31"/>
      <c r="J2361" s="59">
        <f t="shared" si="494"/>
        <v>0</v>
      </c>
    </row>
    <row r="2362" spans="1:10" ht="17.25">
      <c r="A2362" s="40"/>
      <c r="B2362" s="41" t="s">
        <v>42</v>
      </c>
      <c r="C2362" s="42">
        <f>SUM(C2344:C2361)</f>
        <v>15</v>
      </c>
      <c r="D2362" s="42"/>
      <c r="E2362" s="43">
        <f>SUM(E2344:E2361)</f>
        <v>745200</v>
      </c>
      <c r="F2362" s="43"/>
      <c r="G2362" s="44">
        <f>SUM(G2344:G2361)</f>
        <v>0</v>
      </c>
      <c r="H2362" s="45"/>
      <c r="I2362" s="45"/>
      <c r="J2362" s="64">
        <f>SUM(J2344:J2361)</f>
        <v>690000</v>
      </c>
    </row>
    <row r="2363" spans="1:10" ht="31.5">
      <c r="A2363" s="46"/>
      <c r="B2363" s="47"/>
      <c r="C2363" s="48"/>
      <c r="D2363" s="48"/>
      <c r="E2363" s="49"/>
      <c r="F2363" s="49"/>
      <c r="G2363" s="50"/>
      <c r="H2363" s="51"/>
      <c r="I2363" s="51"/>
      <c r="J2363" s="65">
        <f>J2362*0.08</f>
        <v>55200</v>
      </c>
    </row>
    <row r="2364" spans="1:10" ht="18">
      <c r="A2364" s="283" t="s">
        <v>43</v>
      </c>
      <c r="B2364" s="283"/>
      <c r="C2364" s="284" t="s">
        <v>44</v>
      </c>
      <c r="D2364" s="284"/>
      <c r="E2364" s="54"/>
      <c r="F2364" s="54"/>
      <c r="G2364" s="55" t="s">
        <v>45</v>
      </c>
      <c r="H2364" s="56"/>
      <c r="I2364" s="56"/>
      <c r="J2364" s="66">
        <f>SUM(J2362:J2363)</f>
        <v>745200</v>
      </c>
    </row>
    <row r="2367" spans="1:10" ht="15.75">
      <c r="A2367" s="279" t="s">
        <v>0</v>
      </c>
      <c r="B2367" s="279"/>
      <c r="C2367" s="279"/>
      <c r="D2367" s="279"/>
      <c r="E2367" s="279"/>
      <c r="F2367" s="279"/>
      <c r="G2367" s="279"/>
      <c r="H2367" s="3"/>
      <c r="I2367" s="3"/>
      <c r="J2367" s="112"/>
    </row>
    <row r="2368" spans="1:10" ht="17.25">
      <c r="A2368" s="279" t="s">
        <v>1</v>
      </c>
      <c r="B2368" s="279"/>
      <c r="C2368" s="279"/>
      <c r="D2368" s="279"/>
      <c r="E2368" s="279"/>
      <c r="F2368" s="279"/>
      <c r="G2368" s="279"/>
      <c r="H2368" s="3"/>
      <c r="I2368" s="3"/>
      <c r="J2368" s="58"/>
    </row>
    <row r="2369" spans="1:10" ht="15.75">
      <c r="A2369" s="279" t="s">
        <v>2</v>
      </c>
      <c r="B2369" s="279"/>
      <c r="C2369" s="279"/>
      <c r="D2369" s="279"/>
      <c r="E2369" s="279"/>
      <c r="F2369" s="279"/>
      <c r="G2369" s="279"/>
      <c r="H2369" s="3"/>
      <c r="I2369" s="3"/>
      <c r="J2369" s="59"/>
    </row>
    <row r="2370" spans="1:10" ht="15.75">
      <c r="A2370" s="279" t="s">
        <v>4</v>
      </c>
      <c r="B2370" s="279"/>
      <c r="C2370" s="279"/>
      <c r="D2370" s="279"/>
      <c r="E2370" s="279"/>
      <c r="F2370" s="279"/>
      <c r="G2370" s="279"/>
      <c r="H2370" s="3"/>
      <c r="I2370" s="3"/>
      <c r="J2370" s="59"/>
    </row>
    <row r="2371" spans="1:10" ht="15.75">
      <c r="A2371" s="280" t="s">
        <v>6</v>
      </c>
      <c r="B2371" s="280"/>
      <c r="C2371" s="280"/>
      <c r="D2371" s="280"/>
      <c r="E2371" s="280"/>
      <c r="F2371" s="280"/>
      <c r="G2371" s="280"/>
      <c r="H2371" s="3"/>
      <c r="I2371" s="3"/>
      <c r="J2371" s="59"/>
    </row>
    <row r="2372" spans="1:10" ht="27.75">
      <c r="A2372" s="9"/>
      <c r="B2372" s="9"/>
      <c r="C2372" s="281" t="s">
        <v>457</v>
      </c>
      <c r="D2372" s="281"/>
      <c r="E2372" s="281"/>
      <c r="F2372" s="281"/>
      <c r="G2372" s="281"/>
      <c r="H2372" s="3"/>
      <c r="I2372" s="3"/>
      <c r="J2372" s="59"/>
    </row>
    <row r="2373" spans="1:10" ht="15.75">
      <c r="A2373" s="11" t="s">
        <v>358</v>
      </c>
      <c r="B2373" s="12"/>
      <c r="C2373" s="13"/>
      <c r="D2373" s="286"/>
      <c r="E2373" s="286"/>
      <c r="F2373" s="286"/>
      <c r="G2373" s="286"/>
      <c r="H2373" s="15"/>
      <c r="I2373" s="15"/>
      <c r="J2373" s="59"/>
    </row>
    <row r="2374" spans="1:10" ht="15.75">
      <c r="A2374" s="11" t="s">
        <v>623</v>
      </c>
      <c r="B2374" s="11"/>
      <c r="C2374" s="11"/>
      <c r="D2374" s="11"/>
      <c r="E2374" s="16"/>
      <c r="F2374" s="11"/>
      <c r="G2374" s="16"/>
      <c r="H2374" s="20" t="s">
        <v>161</v>
      </c>
      <c r="I2374" s="20">
        <v>12131</v>
      </c>
      <c r="J2374" s="62"/>
    </row>
    <row r="2375" spans="1:10" ht="15.75">
      <c r="A2375" s="11" t="s">
        <v>11</v>
      </c>
      <c r="B2375" s="289" t="s">
        <v>660</v>
      </c>
      <c r="C2375" s="289"/>
      <c r="D2375" s="289"/>
      <c r="E2375" s="289"/>
      <c r="F2375" s="18"/>
      <c r="G2375" s="19" t="s">
        <v>13</v>
      </c>
      <c r="H2375" s="3"/>
      <c r="I2375" s="3"/>
      <c r="J2375" s="59"/>
    </row>
    <row r="2376" spans="1:10" ht="15.75">
      <c r="A2376" s="21" t="s">
        <v>14</v>
      </c>
      <c r="B2376" s="21" t="s">
        <v>16</v>
      </c>
      <c r="C2376" s="21" t="s">
        <v>17</v>
      </c>
      <c r="D2376" s="22" t="s">
        <v>18</v>
      </c>
      <c r="E2376" s="23" t="s">
        <v>19</v>
      </c>
      <c r="F2376" s="23" t="s">
        <v>20</v>
      </c>
      <c r="G2376" s="21" t="s">
        <v>21</v>
      </c>
      <c r="H2376" s="3"/>
      <c r="I2376" s="3"/>
      <c r="J2376" s="59"/>
    </row>
    <row r="2377" spans="1:10">
      <c r="A2377" s="24">
        <v>1</v>
      </c>
      <c r="B2377" s="25" t="s">
        <v>23</v>
      </c>
      <c r="C2377" s="26">
        <v>40</v>
      </c>
      <c r="D2377" s="27">
        <v>79305</v>
      </c>
      <c r="E2377" s="28">
        <f>D2377*C2377</f>
        <v>3172200</v>
      </c>
      <c r="F2377" s="29">
        <v>0</v>
      </c>
      <c r="G2377" s="30">
        <f>E2377-E2377*F2377</f>
        <v>3172200</v>
      </c>
      <c r="H2377" s="31">
        <f>D2377/1.08</f>
        <v>73430.555555555547</v>
      </c>
      <c r="I2377" s="31"/>
      <c r="J2377" s="59">
        <f t="shared" ref="J2377:J2381" si="496">H2377*C2377</f>
        <v>2937222.222222222</v>
      </c>
    </row>
    <row r="2378" spans="1:10">
      <c r="A2378" s="24">
        <v>2</v>
      </c>
      <c r="B2378" s="25" t="s">
        <v>25</v>
      </c>
      <c r="C2378" s="32"/>
      <c r="D2378" s="33">
        <v>128591</v>
      </c>
      <c r="E2378" s="28">
        <f t="shared" ref="E2378:E2381" si="497">D2378*C2378</f>
        <v>0</v>
      </c>
      <c r="F2378" s="29">
        <v>0</v>
      </c>
      <c r="G2378" s="30">
        <f t="shared" ref="G2378:G2387" si="498">E2378-E2378*F2378</f>
        <v>0</v>
      </c>
      <c r="H2378" s="31">
        <f t="shared" ref="H2378:H2394" si="499">D2378/1.08</f>
        <v>119065.74074074073</v>
      </c>
      <c r="I2378" s="31"/>
      <c r="J2378" s="59">
        <f t="shared" si="496"/>
        <v>0</v>
      </c>
    </row>
    <row r="2379" spans="1:10">
      <c r="A2379" s="24">
        <v>3</v>
      </c>
      <c r="B2379" s="25" t="s">
        <v>26</v>
      </c>
      <c r="C2379" s="34"/>
      <c r="D2379" s="27">
        <v>60043</v>
      </c>
      <c r="E2379" s="28">
        <f t="shared" si="497"/>
        <v>0</v>
      </c>
      <c r="F2379" s="157">
        <v>0</v>
      </c>
      <c r="G2379" s="30">
        <f t="shared" si="498"/>
        <v>0</v>
      </c>
      <c r="H2379" s="31">
        <f t="shared" si="499"/>
        <v>55595.370370370365</v>
      </c>
      <c r="I2379" s="128"/>
      <c r="J2379" s="59">
        <f t="shared" si="496"/>
        <v>0</v>
      </c>
    </row>
    <row r="2380" spans="1:10">
      <c r="A2380" s="24">
        <v>4</v>
      </c>
      <c r="B2380" s="25" t="s">
        <v>27</v>
      </c>
      <c r="C2380" s="35"/>
      <c r="D2380" s="27">
        <v>115781</v>
      </c>
      <c r="E2380" s="28">
        <f t="shared" si="497"/>
        <v>0</v>
      </c>
      <c r="F2380" s="157">
        <v>0</v>
      </c>
      <c r="G2380" s="30">
        <f t="shared" si="498"/>
        <v>0</v>
      </c>
      <c r="H2380" s="31">
        <f t="shared" si="499"/>
        <v>107204.62962962962</v>
      </c>
      <c r="I2380" s="31"/>
      <c r="J2380" s="59">
        <f t="shared" si="496"/>
        <v>0</v>
      </c>
    </row>
    <row r="2381" spans="1:10">
      <c r="A2381" s="168">
        <v>5</v>
      </c>
      <c r="B2381" s="25" t="s">
        <v>28</v>
      </c>
      <c r="C2381" s="37">
        <v>30</v>
      </c>
      <c r="D2381" s="27">
        <v>119943</v>
      </c>
      <c r="E2381" s="156">
        <f t="shared" si="497"/>
        <v>3598290</v>
      </c>
      <c r="F2381" s="157">
        <v>0</v>
      </c>
      <c r="G2381" s="30">
        <f t="shared" si="498"/>
        <v>3598290</v>
      </c>
      <c r="H2381" s="31">
        <f t="shared" si="499"/>
        <v>111058.33333333333</v>
      </c>
      <c r="I2381" s="170"/>
      <c r="J2381" s="59">
        <f t="shared" si="496"/>
        <v>3331750</v>
      </c>
    </row>
    <row r="2382" spans="1:10">
      <c r="A2382" s="24">
        <v>6</v>
      </c>
      <c r="B2382" s="25" t="s">
        <v>29</v>
      </c>
      <c r="C2382" s="26"/>
      <c r="D2382" s="27">
        <v>94810</v>
      </c>
      <c r="E2382" s="28"/>
      <c r="F2382" s="29">
        <v>0</v>
      </c>
      <c r="G2382" s="30">
        <f t="shared" si="498"/>
        <v>0</v>
      </c>
      <c r="H2382" s="31">
        <f t="shared" si="499"/>
        <v>87787.037037037036</v>
      </c>
      <c r="I2382" s="31"/>
      <c r="J2382" s="59"/>
    </row>
    <row r="2383" spans="1:10">
      <c r="A2383" s="24">
        <v>7</v>
      </c>
      <c r="B2383" s="25" t="s">
        <v>30</v>
      </c>
      <c r="C2383" s="34"/>
      <c r="D2383" s="27">
        <v>141396</v>
      </c>
      <c r="E2383" s="28">
        <f t="shared" ref="E2383:E2394" si="500">D2383*C2383</f>
        <v>0</v>
      </c>
      <c r="F2383" s="29">
        <v>0</v>
      </c>
      <c r="G2383" s="30">
        <f t="shared" si="498"/>
        <v>0</v>
      </c>
      <c r="H2383" s="31">
        <f t="shared" si="499"/>
        <v>130922.22222222222</v>
      </c>
      <c r="I2383" s="31"/>
      <c r="J2383" s="59">
        <f t="shared" ref="J2383:J2394" si="501">H2383*C2383</f>
        <v>0</v>
      </c>
    </row>
    <row r="2384" spans="1:10">
      <c r="A2384" s="24">
        <v>8</v>
      </c>
      <c r="B2384" s="25" t="s">
        <v>31</v>
      </c>
      <c r="C2384" s="26"/>
      <c r="D2384" s="27">
        <v>232931</v>
      </c>
      <c r="E2384" s="28">
        <f t="shared" si="500"/>
        <v>0</v>
      </c>
      <c r="F2384" s="29">
        <v>0</v>
      </c>
      <c r="G2384" s="30">
        <f t="shared" si="498"/>
        <v>0</v>
      </c>
      <c r="H2384" s="31">
        <f t="shared" si="499"/>
        <v>215676.85185185182</v>
      </c>
      <c r="I2384" s="31"/>
      <c r="J2384" s="59">
        <f t="shared" si="501"/>
        <v>0</v>
      </c>
    </row>
    <row r="2385" spans="1:10">
      <c r="A2385" s="24">
        <v>9</v>
      </c>
      <c r="B2385" s="36" t="s">
        <v>32</v>
      </c>
      <c r="C2385" s="26"/>
      <c r="D2385" s="27">
        <v>101534</v>
      </c>
      <c r="E2385" s="28">
        <f t="shared" si="500"/>
        <v>0</v>
      </c>
      <c r="F2385" s="29">
        <v>0</v>
      </c>
      <c r="G2385" s="30">
        <f t="shared" si="498"/>
        <v>0</v>
      </c>
      <c r="H2385" s="31">
        <f t="shared" si="499"/>
        <v>94012.962962962964</v>
      </c>
      <c r="I2385" s="31"/>
      <c r="J2385" s="59">
        <f t="shared" si="501"/>
        <v>0</v>
      </c>
    </row>
    <row r="2386" spans="1:10">
      <c r="A2386" s="24">
        <v>10</v>
      </c>
      <c r="B2386" s="36" t="s">
        <v>33</v>
      </c>
      <c r="C2386" s="37"/>
      <c r="D2386" s="33">
        <v>110148</v>
      </c>
      <c r="E2386" s="28">
        <f t="shared" si="500"/>
        <v>0</v>
      </c>
      <c r="F2386" s="29">
        <v>0</v>
      </c>
      <c r="G2386" s="30">
        <f t="shared" si="498"/>
        <v>0</v>
      </c>
      <c r="H2386" s="31">
        <f t="shared" si="499"/>
        <v>101988.88888888888</v>
      </c>
      <c r="I2386" s="31"/>
      <c r="J2386" s="59">
        <f t="shared" si="501"/>
        <v>0</v>
      </c>
    </row>
    <row r="2387" spans="1:10">
      <c r="A2387" s="168">
        <v>11</v>
      </c>
      <c r="B2387" s="25" t="s">
        <v>34</v>
      </c>
      <c r="C2387" s="37">
        <v>16</v>
      </c>
      <c r="D2387" s="27">
        <v>54198</v>
      </c>
      <c r="E2387" s="156">
        <f t="shared" si="500"/>
        <v>867168</v>
      </c>
      <c r="F2387" s="124">
        <v>0</v>
      </c>
      <c r="G2387" s="30">
        <f t="shared" si="498"/>
        <v>867168</v>
      </c>
      <c r="H2387" s="31">
        <f t="shared" si="499"/>
        <v>50183.333333333328</v>
      </c>
      <c r="I2387" s="170"/>
      <c r="J2387" s="59">
        <f t="shared" si="501"/>
        <v>802933.33333333326</v>
      </c>
    </row>
    <row r="2388" spans="1:10">
      <c r="A2388" s="24">
        <v>12</v>
      </c>
      <c r="B2388" s="25" t="s">
        <v>35</v>
      </c>
      <c r="C2388" s="37"/>
      <c r="D2388" s="27">
        <v>49680</v>
      </c>
      <c r="E2388" s="28">
        <f t="shared" si="500"/>
        <v>0</v>
      </c>
      <c r="F2388" s="124">
        <v>0</v>
      </c>
      <c r="G2388" s="30"/>
      <c r="H2388" s="31">
        <f t="shared" si="499"/>
        <v>46000</v>
      </c>
      <c r="I2388" s="128"/>
      <c r="J2388" s="59">
        <f t="shared" si="501"/>
        <v>0</v>
      </c>
    </row>
    <row r="2389" spans="1:10">
      <c r="A2389" s="24">
        <v>13</v>
      </c>
      <c r="B2389" s="25" t="s">
        <v>36</v>
      </c>
      <c r="C2389" s="37"/>
      <c r="D2389" s="38">
        <v>64152</v>
      </c>
      <c r="E2389" s="28">
        <f t="shared" si="500"/>
        <v>0</v>
      </c>
      <c r="F2389" s="29">
        <v>0</v>
      </c>
      <c r="G2389" s="30">
        <f t="shared" ref="G2389:G2394" si="502">E2389-E2389*F2389</f>
        <v>0</v>
      </c>
      <c r="H2389" s="31">
        <f t="shared" si="499"/>
        <v>59399.999999999993</v>
      </c>
      <c r="I2389" s="31"/>
      <c r="J2389" s="59">
        <f t="shared" si="501"/>
        <v>0</v>
      </c>
    </row>
    <row r="2390" spans="1:10">
      <c r="A2390" s="24">
        <v>14</v>
      </c>
      <c r="B2390" s="25" t="s">
        <v>37</v>
      </c>
      <c r="C2390" s="37"/>
      <c r="D2390" s="38">
        <v>65934</v>
      </c>
      <c r="E2390" s="28">
        <f t="shared" si="500"/>
        <v>0</v>
      </c>
      <c r="F2390" s="29">
        <v>0</v>
      </c>
      <c r="G2390" s="30">
        <f t="shared" si="502"/>
        <v>0</v>
      </c>
      <c r="H2390" s="31">
        <f t="shared" si="499"/>
        <v>61049.999999999993</v>
      </c>
      <c r="I2390" s="31"/>
      <c r="J2390" s="59">
        <f t="shared" si="501"/>
        <v>0</v>
      </c>
    </row>
    <row r="2391" spans="1:10">
      <c r="A2391" s="24">
        <v>15</v>
      </c>
      <c r="B2391" s="25" t="s">
        <v>38</v>
      </c>
      <c r="C2391" s="37"/>
      <c r="D2391" s="38">
        <v>76626</v>
      </c>
      <c r="E2391" s="28">
        <f t="shared" si="500"/>
        <v>0</v>
      </c>
      <c r="F2391" s="29">
        <v>0</v>
      </c>
      <c r="G2391" s="30">
        <f t="shared" si="502"/>
        <v>0</v>
      </c>
      <c r="H2391" s="31">
        <f t="shared" si="499"/>
        <v>70950</v>
      </c>
      <c r="I2391" s="31"/>
      <c r="J2391" s="59">
        <f t="shared" si="501"/>
        <v>0</v>
      </c>
    </row>
    <row r="2392" spans="1:10">
      <c r="A2392" s="24">
        <v>16</v>
      </c>
      <c r="B2392" s="25" t="s">
        <v>39</v>
      </c>
      <c r="C2392" s="37"/>
      <c r="D2392" s="38">
        <v>80190</v>
      </c>
      <c r="E2392" s="28">
        <f t="shared" si="500"/>
        <v>0</v>
      </c>
      <c r="F2392" s="29">
        <v>0</v>
      </c>
      <c r="G2392" s="30">
        <f t="shared" si="502"/>
        <v>0</v>
      </c>
      <c r="H2392" s="31">
        <f t="shared" si="499"/>
        <v>74250</v>
      </c>
      <c r="I2392" s="31"/>
      <c r="J2392" s="59">
        <f t="shared" si="501"/>
        <v>0</v>
      </c>
    </row>
    <row r="2393" spans="1:10">
      <c r="A2393" s="24">
        <v>17</v>
      </c>
      <c r="B2393" s="25" t="s">
        <v>40</v>
      </c>
      <c r="C2393" s="37"/>
      <c r="D2393" s="38">
        <v>113832</v>
      </c>
      <c r="E2393" s="28">
        <f t="shared" si="500"/>
        <v>0</v>
      </c>
      <c r="F2393" s="29">
        <v>0</v>
      </c>
      <c r="G2393" s="30">
        <f t="shared" si="502"/>
        <v>0</v>
      </c>
      <c r="H2393" s="31">
        <f t="shared" si="499"/>
        <v>105400</v>
      </c>
      <c r="I2393" s="31"/>
      <c r="J2393" s="59">
        <f t="shared" si="501"/>
        <v>0</v>
      </c>
    </row>
    <row r="2394" spans="1:10">
      <c r="A2394" s="24">
        <v>18</v>
      </c>
      <c r="B2394" s="25" t="s">
        <v>41</v>
      </c>
      <c r="C2394" s="37"/>
      <c r="D2394" s="39">
        <v>98010</v>
      </c>
      <c r="E2394" s="28">
        <f t="shared" si="500"/>
        <v>0</v>
      </c>
      <c r="F2394" s="29">
        <v>0</v>
      </c>
      <c r="G2394" s="30">
        <f t="shared" si="502"/>
        <v>0</v>
      </c>
      <c r="H2394" s="31">
        <f t="shared" si="499"/>
        <v>90750</v>
      </c>
      <c r="I2394" s="31"/>
      <c r="J2394" s="59">
        <f t="shared" si="501"/>
        <v>0</v>
      </c>
    </row>
    <row r="2395" spans="1:10" ht="17.25">
      <c r="A2395" s="40"/>
      <c r="B2395" s="41" t="s">
        <v>42</v>
      </c>
      <c r="C2395" s="42">
        <f>SUM(C2377:C2394)</f>
        <v>86</v>
      </c>
      <c r="D2395" s="42"/>
      <c r="E2395" s="43">
        <f>SUM(E2377:E2394)</f>
        <v>7637658</v>
      </c>
      <c r="F2395" s="43"/>
      <c r="G2395" s="44">
        <f>SUM(G2377:G2394)</f>
        <v>7637658</v>
      </c>
      <c r="H2395" s="45"/>
      <c r="I2395" s="45"/>
      <c r="J2395" s="64">
        <f>SUM(J2377:J2394)</f>
        <v>7071905.555555555</v>
      </c>
    </row>
    <row r="2396" spans="1:10" ht="31.5">
      <c r="A2396" s="46"/>
      <c r="B2396" s="47"/>
      <c r="C2396" s="48"/>
      <c r="D2396" s="48"/>
      <c r="E2396" s="49"/>
      <c r="F2396" s="49"/>
      <c r="G2396" s="50"/>
      <c r="H2396" s="51"/>
      <c r="I2396" s="51"/>
      <c r="J2396" s="65">
        <f>J2395*0.08</f>
        <v>565752.44444444438</v>
      </c>
    </row>
    <row r="2397" spans="1:10" ht="18">
      <c r="A2397" s="283" t="s">
        <v>43</v>
      </c>
      <c r="B2397" s="283"/>
      <c r="C2397" s="284" t="s">
        <v>44</v>
      </c>
      <c r="D2397" s="284"/>
      <c r="E2397" s="54"/>
      <c r="F2397" s="54"/>
      <c r="G2397" s="55" t="s">
        <v>45</v>
      </c>
      <c r="H2397" s="56"/>
      <c r="I2397" s="56"/>
      <c r="J2397" s="66">
        <f>SUM(J2395:J2396)</f>
        <v>7637657.9999999991</v>
      </c>
    </row>
    <row r="2400" spans="1:10" ht="15.75">
      <c r="A2400" s="279" t="s">
        <v>0</v>
      </c>
      <c r="B2400" s="279"/>
      <c r="C2400" s="279"/>
      <c r="D2400" s="279"/>
      <c r="E2400" s="279"/>
      <c r="F2400" s="279"/>
      <c r="G2400" s="279"/>
      <c r="H2400" s="3"/>
      <c r="I2400" s="3"/>
      <c r="J2400" s="112"/>
    </row>
    <row r="2401" spans="1:10" ht="17.25">
      <c r="A2401" s="279" t="s">
        <v>1</v>
      </c>
      <c r="B2401" s="279"/>
      <c r="C2401" s="279"/>
      <c r="D2401" s="279"/>
      <c r="E2401" s="279"/>
      <c r="F2401" s="279"/>
      <c r="G2401" s="279"/>
      <c r="H2401" s="3"/>
      <c r="I2401" s="3"/>
      <c r="J2401" s="58"/>
    </row>
    <row r="2402" spans="1:10" ht="15.75">
      <c r="A2402" s="279" t="s">
        <v>2</v>
      </c>
      <c r="B2402" s="279"/>
      <c r="C2402" s="279"/>
      <c r="D2402" s="279"/>
      <c r="E2402" s="279"/>
      <c r="F2402" s="279"/>
      <c r="G2402" s="279"/>
      <c r="H2402" s="3"/>
      <c r="I2402" s="3"/>
      <c r="J2402" s="59"/>
    </row>
    <row r="2403" spans="1:10" ht="15.75">
      <c r="A2403" s="279" t="s">
        <v>4</v>
      </c>
      <c r="B2403" s="279"/>
      <c r="C2403" s="279"/>
      <c r="D2403" s="279"/>
      <c r="E2403" s="279"/>
      <c r="F2403" s="279"/>
      <c r="G2403" s="279"/>
      <c r="H2403" s="3"/>
      <c r="I2403" s="3"/>
      <c r="J2403" s="59"/>
    </row>
    <row r="2404" spans="1:10" ht="15.75">
      <c r="A2404" s="280" t="s">
        <v>6</v>
      </c>
      <c r="B2404" s="280"/>
      <c r="C2404" s="280"/>
      <c r="D2404" s="280"/>
      <c r="E2404" s="280"/>
      <c r="F2404" s="280"/>
      <c r="G2404" s="280"/>
      <c r="H2404" s="3"/>
      <c r="I2404" s="3"/>
      <c r="J2404" s="59"/>
    </row>
    <row r="2405" spans="1:10" ht="27.75">
      <c r="A2405" s="9"/>
      <c r="B2405" s="9"/>
      <c r="C2405" s="281" t="s">
        <v>457</v>
      </c>
      <c r="D2405" s="281"/>
      <c r="E2405" s="281"/>
      <c r="F2405" s="281"/>
      <c r="G2405" s="281"/>
      <c r="H2405" s="3"/>
      <c r="I2405" s="3"/>
      <c r="J2405" s="59"/>
    </row>
    <row r="2406" spans="1:10" ht="15.75">
      <c r="A2406" s="11" t="s">
        <v>358</v>
      </c>
      <c r="B2406" s="12"/>
      <c r="C2406" s="13"/>
      <c r="D2406" s="286"/>
      <c r="E2406" s="286"/>
      <c r="F2406" s="286"/>
      <c r="G2406" s="286"/>
      <c r="H2406" s="15"/>
      <c r="I2406" s="15"/>
      <c r="J2406" s="59"/>
    </row>
    <row r="2407" spans="1:10" ht="15.75">
      <c r="A2407" s="11" t="s">
        <v>623</v>
      </c>
      <c r="B2407" s="11"/>
      <c r="C2407" s="11"/>
      <c r="D2407" s="11"/>
      <c r="E2407" s="16"/>
      <c r="F2407" s="11"/>
      <c r="G2407" s="16"/>
      <c r="H2407" s="20" t="s">
        <v>161</v>
      </c>
      <c r="I2407" s="20">
        <v>12130</v>
      </c>
      <c r="J2407" s="62"/>
    </row>
    <row r="2408" spans="1:10" ht="15.75">
      <c r="A2408" s="11" t="s">
        <v>11</v>
      </c>
      <c r="B2408" s="289" t="s">
        <v>244</v>
      </c>
      <c r="C2408" s="289"/>
      <c r="D2408" s="289"/>
      <c r="E2408" s="289"/>
      <c r="F2408" s="18"/>
      <c r="G2408" s="19" t="s">
        <v>13</v>
      </c>
      <c r="H2408" s="3"/>
      <c r="I2408" s="3"/>
      <c r="J2408" s="59"/>
    </row>
    <row r="2409" spans="1:10" ht="15.75">
      <c r="A2409" s="21" t="s">
        <v>14</v>
      </c>
      <c r="B2409" s="21" t="s">
        <v>16</v>
      </c>
      <c r="C2409" s="21" t="s">
        <v>17</v>
      </c>
      <c r="D2409" s="22" t="s">
        <v>18</v>
      </c>
      <c r="E2409" s="23" t="s">
        <v>19</v>
      </c>
      <c r="F2409" s="23" t="s">
        <v>20</v>
      </c>
      <c r="G2409" s="21" t="s">
        <v>21</v>
      </c>
      <c r="H2409" s="3"/>
      <c r="I2409" s="3"/>
      <c r="J2409" s="59"/>
    </row>
    <row r="2410" spans="1:10">
      <c r="A2410" s="24">
        <v>1</v>
      </c>
      <c r="B2410" s="25" t="s">
        <v>23</v>
      </c>
      <c r="C2410" s="26">
        <v>20</v>
      </c>
      <c r="D2410" s="27">
        <v>79305</v>
      </c>
      <c r="E2410" s="28">
        <f>D2410*C2410</f>
        <v>1586100</v>
      </c>
      <c r="F2410" s="29">
        <v>0</v>
      </c>
      <c r="G2410" s="30">
        <f>E2410-E2410*F2410</f>
        <v>1586100</v>
      </c>
      <c r="H2410" s="31">
        <f>D2410/1.08</f>
        <v>73430.555555555547</v>
      </c>
      <c r="I2410" s="31"/>
      <c r="J2410" s="59">
        <f t="shared" ref="J2410:J2414" si="503">H2410*C2410</f>
        <v>1468611.111111111</v>
      </c>
    </row>
    <row r="2411" spans="1:10">
      <c r="A2411" s="24">
        <v>2</v>
      </c>
      <c r="B2411" s="25" t="s">
        <v>25</v>
      </c>
      <c r="C2411" s="32"/>
      <c r="D2411" s="33">
        <v>128591</v>
      </c>
      <c r="E2411" s="28">
        <f t="shared" ref="E2411:E2414" si="504">D2411*C2411</f>
        <v>0</v>
      </c>
      <c r="F2411" s="29">
        <v>0</v>
      </c>
      <c r="G2411" s="30">
        <f t="shared" ref="G2411:G2420" si="505">E2411-E2411*F2411</f>
        <v>0</v>
      </c>
      <c r="H2411" s="31">
        <f t="shared" ref="H2411:H2427" si="506">D2411/1.08</f>
        <v>119065.74074074073</v>
      </c>
      <c r="I2411" s="31"/>
      <c r="J2411" s="59">
        <f t="shared" si="503"/>
        <v>0</v>
      </c>
    </row>
    <row r="2412" spans="1:10">
      <c r="A2412" s="24">
        <v>3</v>
      </c>
      <c r="B2412" s="25" t="s">
        <v>26</v>
      </c>
      <c r="C2412" s="34"/>
      <c r="D2412" s="27">
        <v>60043</v>
      </c>
      <c r="E2412" s="28">
        <f t="shared" si="504"/>
        <v>0</v>
      </c>
      <c r="F2412" s="157">
        <v>0</v>
      </c>
      <c r="G2412" s="30">
        <f t="shared" si="505"/>
        <v>0</v>
      </c>
      <c r="H2412" s="31">
        <f t="shared" si="506"/>
        <v>55595.370370370365</v>
      </c>
      <c r="I2412" s="128"/>
      <c r="J2412" s="59">
        <f t="shared" si="503"/>
        <v>0</v>
      </c>
    </row>
    <row r="2413" spans="1:10">
      <c r="A2413" s="24">
        <v>4</v>
      </c>
      <c r="B2413" s="25" t="s">
        <v>27</v>
      </c>
      <c r="C2413" s="35"/>
      <c r="D2413" s="27">
        <v>115781</v>
      </c>
      <c r="E2413" s="28">
        <f t="shared" si="504"/>
        <v>0</v>
      </c>
      <c r="F2413" s="157">
        <v>0</v>
      </c>
      <c r="G2413" s="30">
        <f t="shared" si="505"/>
        <v>0</v>
      </c>
      <c r="H2413" s="31">
        <f t="shared" si="506"/>
        <v>107204.62962962962</v>
      </c>
      <c r="I2413" s="31"/>
      <c r="J2413" s="59">
        <f t="shared" si="503"/>
        <v>0</v>
      </c>
    </row>
    <row r="2414" spans="1:10">
      <c r="A2414" s="168">
        <v>5</v>
      </c>
      <c r="B2414" s="25" t="s">
        <v>28</v>
      </c>
      <c r="C2414" s="37">
        <v>10</v>
      </c>
      <c r="D2414" s="27">
        <v>119943</v>
      </c>
      <c r="E2414" s="156">
        <f t="shared" si="504"/>
        <v>1199430</v>
      </c>
      <c r="F2414" s="157">
        <v>0</v>
      </c>
      <c r="G2414" s="30">
        <f t="shared" si="505"/>
        <v>1199430</v>
      </c>
      <c r="H2414" s="31">
        <f t="shared" si="506"/>
        <v>111058.33333333333</v>
      </c>
      <c r="I2414" s="170"/>
      <c r="J2414" s="59">
        <f t="shared" si="503"/>
        <v>1110583.3333333333</v>
      </c>
    </row>
    <row r="2415" spans="1:10">
      <c r="A2415" s="24">
        <v>6</v>
      </c>
      <c r="B2415" s="25" t="s">
        <v>29</v>
      </c>
      <c r="C2415" s="26"/>
      <c r="D2415" s="27">
        <v>94810</v>
      </c>
      <c r="E2415" s="28"/>
      <c r="F2415" s="29">
        <v>0</v>
      </c>
      <c r="G2415" s="30">
        <f t="shared" si="505"/>
        <v>0</v>
      </c>
      <c r="H2415" s="31">
        <f t="shared" si="506"/>
        <v>87787.037037037036</v>
      </c>
      <c r="I2415" s="31"/>
      <c r="J2415" s="59"/>
    </row>
    <row r="2416" spans="1:10">
      <c r="A2416" s="24">
        <v>7</v>
      </c>
      <c r="B2416" s="25" t="s">
        <v>30</v>
      </c>
      <c r="C2416" s="34"/>
      <c r="D2416" s="27">
        <v>141396</v>
      </c>
      <c r="E2416" s="28">
        <f t="shared" ref="E2416:E2427" si="507">D2416*C2416</f>
        <v>0</v>
      </c>
      <c r="F2416" s="29">
        <v>0</v>
      </c>
      <c r="G2416" s="30">
        <f t="shared" si="505"/>
        <v>0</v>
      </c>
      <c r="H2416" s="31">
        <f t="shared" si="506"/>
        <v>130922.22222222222</v>
      </c>
      <c r="I2416" s="31"/>
      <c r="J2416" s="59">
        <f t="shared" ref="J2416:J2427" si="508">H2416*C2416</f>
        <v>0</v>
      </c>
    </row>
    <row r="2417" spans="1:10">
      <c r="A2417" s="24">
        <v>8</v>
      </c>
      <c r="B2417" s="25" t="s">
        <v>31</v>
      </c>
      <c r="C2417" s="26"/>
      <c r="D2417" s="27">
        <v>232931</v>
      </c>
      <c r="E2417" s="28">
        <f t="shared" si="507"/>
        <v>0</v>
      </c>
      <c r="F2417" s="29">
        <v>0</v>
      </c>
      <c r="G2417" s="30">
        <f t="shared" si="505"/>
        <v>0</v>
      </c>
      <c r="H2417" s="31">
        <f t="shared" si="506"/>
        <v>215676.85185185182</v>
      </c>
      <c r="I2417" s="31"/>
      <c r="J2417" s="59">
        <f t="shared" si="508"/>
        <v>0</v>
      </c>
    </row>
    <row r="2418" spans="1:10">
      <c r="A2418" s="24">
        <v>9</v>
      </c>
      <c r="B2418" s="36" t="s">
        <v>32</v>
      </c>
      <c r="C2418" s="26"/>
      <c r="D2418" s="27">
        <v>101534</v>
      </c>
      <c r="E2418" s="28">
        <f t="shared" si="507"/>
        <v>0</v>
      </c>
      <c r="F2418" s="29">
        <v>0</v>
      </c>
      <c r="G2418" s="30">
        <f t="shared" si="505"/>
        <v>0</v>
      </c>
      <c r="H2418" s="31">
        <f t="shared" si="506"/>
        <v>94012.962962962964</v>
      </c>
      <c r="I2418" s="31"/>
      <c r="J2418" s="59">
        <f t="shared" si="508"/>
        <v>0</v>
      </c>
    </row>
    <row r="2419" spans="1:10">
      <c r="A2419" s="24">
        <v>10</v>
      </c>
      <c r="B2419" s="36" t="s">
        <v>33</v>
      </c>
      <c r="C2419" s="37"/>
      <c r="D2419" s="33">
        <v>110148</v>
      </c>
      <c r="E2419" s="28">
        <f t="shared" si="507"/>
        <v>0</v>
      </c>
      <c r="F2419" s="29">
        <v>0</v>
      </c>
      <c r="G2419" s="30">
        <f t="shared" si="505"/>
        <v>0</v>
      </c>
      <c r="H2419" s="31">
        <f t="shared" si="506"/>
        <v>101988.88888888888</v>
      </c>
      <c r="I2419" s="31"/>
      <c r="J2419" s="59">
        <f t="shared" si="508"/>
        <v>0</v>
      </c>
    </row>
    <row r="2420" spans="1:10">
      <c r="A2420" s="168">
        <v>11</v>
      </c>
      <c r="B2420" s="25" t="s">
        <v>34</v>
      </c>
      <c r="C2420" s="37"/>
      <c r="D2420" s="27">
        <v>54198</v>
      </c>
      <c r="E2420" s="156">
        <f t="shared" si="507"/>
        <v>0</v>
      </c>
      <c r="F2420" s="124">
        <v>0</v>
      </c>
      <c r="G2420" s="30">
        <f t="shared" si="505"/>
        <v>0</v>
      </c>
      <c r="H2420" s="31">
        <f t="shared" si="506"/>
        <v>50183.333333333328</v>
      </c>
      <c r="I2420" s="170"/>
      <c r="J2420" s="59">
        <f t="shared" si="508"/>
        <v>0</v>
      </c>
    </row>
    <row r="2421" spans="1:10">
      <c r="A2421" s="24">
        <v>12</v>
      </c>
      <c r="B2421" s="25" t="s">
        <v>35</v>
      </c>
      <c r="C2421" s="37"/>
      <c r="D2421" s="27">
        <v>49680</v>
      </c>
      <c r="E2421" s="28">
        <f t="shared" si="507"/>
        <v>0</v>
      </c>
      <c r="F2421" s="124">
        <v>0</v>
      </c>
      <c r="G2421" s="30"/>
      <c r="H2421" s="31">
        <f t="shared" si="506"/>
        <v>46000</v>
      </c>
      <c r="I2421" s="128"/>
      <c r="J2421" s="59">
        <f t="shared" si="508"/>
        <v>0</v>
      </c>
    </row>
    <row r="2422" spans="1:10">
      <c r="A2422" s="24">
        <v>13</v>
      </c>
      <c r="B2422" s="25" t="s">
        <v>36</v>
      </c>
      <c r="C2422" s="37"/>
      <c r="D2422" s="38">
        <v>64152</v>
      </c>
      <c r="E2422" s="28">
        <f t="shared" si="507"/>
        <v>0</v>
      </c>
      <c r="F2422" s="29">
        <v>0</v>
      </c>
      <c r="G2422" s="30">
        <f t="shared" ref="G2422:G2427" si="509">E2422-E2422*F2422</f>
        <v>0</v>
      </c>
      <c r="H2422" s="31">
        <f t="shared" si="506"/>
        <v>59399.999999999993</v>
      </c>
      <c r="I2422" s="31"/>
      <c r="J2422" s="59">
        <f t="shared" si="508"/>
        <v>0</v>
      </c>
    </row>
    <row r="2423" spans="1:10">
      <c r="A2423" s="24">
        <v>14</v>
      </c>
      <c r="B2423" s="25" t="s">
        <v>37</v>
      </c>
      <c r="C2423" s="37"/>
      <c r="D2423" s="38">
        <v>65934</v>
      </c>
      <c r="E2423" s="28">
        <f t="shared" si="507"/>
        <v>0</v>
      </c>
      <c r="F2423" s="29">
        <v>0</v>
      </c>
      <c r="G2423" s="30">
        <f t="shared" si="509"/>
        <v>0</v>
      </c>
      <c r="H2423" s="31">
        <f t="shared" si="506"/>
        <v>61049.999999999993</v>
      </c>
      <c r="I2423" s="31"/>
      <c r="J2423" s="59">
        <f t="shared" si="508"/>
        <v>0</v>
      </c>
    </row>
    <row r="2424" spans="1:10">
      <c r="A2424" s="24">
        <v>15</v>
      </c>
      <c r="B2424" s="25" t="s">
        <v>38</v>
      </c>
      <c r="C2424" s="37"/>
      <c r="D2424" s="38">
        <v>76626</v>
      </c>
      <c r="E2424" s="28">
        <f t="shared" si="507"/>
        <v>0</v>
      </c>
      <c r="F2424" s="29">
        <v>0</v>
      </c>
      <c r="G2424" s="30">
        <f t="shared" si="509"/>
        <v>0</v>
      </c>
      <c r="H2424" s="31">
        <f t="shared" si="506"/>
        <v>70950</v>
      </c>
      <c r="I2424" s="31"/>
      <c r="J2424" s="59">
        <f t="shared" si="508"/>
        <v>0</v>
      </c>
    </row>
    <row r="2425" spans="1:10">
      <c r="A2425" s="24">
        <v>16</v>
      </c>
      <c r="B2425" s="25" t="s">
        <v>39</v>
      </c>
      <c r="C2425" s="37"/>
      <c r="D2425" s="38">
        <v>80190</v>
      </c>
      <c r="E2425" s="28">
        <f t="shared" si="507"/>
        <v>0</v>
      </c>
      <c r="F2425" s="29">
        <v>0</v>
      </c>
      <c r="G2425" s="30">
        <f t="shared" si="509"/>
        <v>0</v>
      </c>
      <c r="H2425" s="31">
        <f t="shared" si="506"/>
        <v>74250</v>
      </c>
      <c r="I2425" s="31"/>
      <c r="J2425" s="59">
        <f t="shared" si="508"/>
        <v>0</v>
      </c>
    </row>
    <row r="2426" spans="1:10">
      <c r="A2426" s="24">
        <v>17</v>
      </c>
      <c r="B2426" s="25" t="s">
        <v>40</v>
      </c>
      <c r="C2426" s="37"/>
      <c r="D2426" s="38">
        <v>113832</v>
      </c>
      <c r="E2426" s="28">
        <f t="shared" si="507"/>
        <v>0</v>
      </c>
      <c r="F2426" s="29">
        <v>0</v>
      </c>
      <c r="G2426" s="30">
        <f t="shared" si="509"/>
        <v>0</v>
      </c>
      <c r="H2426" s="31">
        <f t="shared" si="506"/>
        <v>105400</v>
      </c>
      <c r="I2426" s="31"/>
      <c r="J2426" s="59">
        <f t="shared" si="508"/>
        <v>0</v>
      </c>
    </row>
    <row r="2427" spans="1:10">
      <c r="A2427" s="24">
        <v>18</v>
      </c>
      <c r="B2427" s="25" t="s">
        <v>41</v>
      </c>
      <c r="C2427" s="37"/>
      <c r="D2427" s="39">
        <v>98010</v>
      </c>
      <c r="E2427" s="28">
        <f t="shared" si="507"/>
        <v>0</v>
      </c>
      <c r="F2427" s="29">
        <v>0</v>
      </c>
      <c r="G2427" s="30">
        <f t="shared" si="509"/>
        <v>0</v>
      </c>
      <c r="H2427" s="31">
        <f t="shared" si="506"/>
        <v>90750</v>
      </c>
      <c r="I2427" s="31"/>
      <c r="J2427" s="59">
        <f t="shared" si="508"/>
        <v>0</v>
      </c>
    </row>
    <row r="2428" spans="1:10" ht="17.25">
      <c r="A2428" s="40"/>
      <c r="B2428" s="41" t="s">
        <v>42</v>
      </c>
      <c r="C2428" s="42">
        <f>SUM(C2410:C2427)</f>
        <v>30</v>
      </c>
      <c r="D2428" s="42"/>
      <c r="E2428" s="43">
        <f>SUM(E2410:E2427)</f>
        <v>2785530</v>
      </c>
      <c r="F2428" s="43"/>
      <c r="G2428" s="44">
        <f>SUM(G2410:G2427)</f>
        <v>2785530</v>
      </c>
      <c r="H2428" s="45"/>
      <c r="I2428" s="45"/>
      <c r="J2428" s="64">
        <f>SUM(J2410:J2427)</f>
        <v>2579194.444444444</v>
      </c>
    </row>
    <row r="2429" spans="1:10" ht="31.5">
      <c r="A2429" s="46"/>
      <c r="B2429" s="47"/>
      <c r="C2429" s="48"/>
      <c r="D2429" s="48"/>
      <c r="E2429" s="49"/>
      <c r="F2429" s="49"/>
      <c r="G2429" s="50"/>
      <c r="H2429" s="51"/>
      <c r="I2429" s="51"/>
      <c r="J2429" s="65">
        <f>J2428*0.08</f>
        <v>206335.55555555553</v>
      </c>
    </row>
    <row r="2430" spans="1:10" ht="18">
      <c r="A2430" s="283" t="s">
        <v>43</v>
      </c>
      <c r="B2430" s="283"/>
      <c r="C2430" s="284" t="s">
        <v>44</v>
      </c>
      <c r="D2430" s="284"/>
      <c r="E2430" s="54"/>
      <c r="F2430" s="54"/>
      <c r="G2430" s="55" t="s">
        <v>45</v>
      </c>
      <c r="H2430" s="56"/>
      <c r="I2430" s="56"/>
      <c r="J2430" s="66">
        <f>SUM(J2428:J2429)</f>
        <v>2785529.9999999995</v>
      </c>
    </row>
    <row r="2433" spans="1:10" ht="15.75">
      <c r="A2433" s="279" t="s">
        <v>0</v>
      </c>
      <c r="B2433" s="279"/>
      <c r="C2433" s="279"/>
      <c r="D2433" s="279"/>
      <c r="E2433" s="279"/>
      <c r="F2433" s="279"/>
      <c r="G2433" s="279"/>
      <c r="H2433" s="3"/>
      <c r="I2433" s="3"/>
      <c r="J2433" s="112"/>
    </row>
    <row r="2434" spans="1:10" ht="17.25">
      <c r="A2434" s="279" t="s">
        <v>1</v>
      </c>
      <c r="B2434" s="279"/>
      <c r="C2434" s="279"/>
      <c r="D2434" s="279"/>
      <c r="E2434" s="279"/>
      <c r="F2434" s="279"/>
      <c r="G2434" s="279"/>
      <c r="H2434" s="3"/>
      <c r="I2434" s="3"/>
      <c r="J2434" s="58"/>
    </row>
    <row r="2435" spans="1:10" ht="15.75">
      <c r="A2435" s="279" t="s">
        <v>2</v>
      </c>
      <c r="B2435" s="279"/>
      <c r="C2435" s="279"/>
      <c r="D2435" s="279"/>
      <c r="E2435" s="279"/>
      <c r="F2435" s="279"/>
      <c r="G2435" s="279"/>
      <c r="H2435" s="3"/>
      <c r="I2435" s="3"/>
      <c r="J2435" s="59"/>
    </row>
    <row r="2436" spans="1:10" ht="15.75">
      <c r="A2436" s="279" t="s">
        <v>4</v>
      </c>
      <c r="B2436" s="279"/>
      <c r="C2436" s="279"/>
      <c r="D2436" s="279"/>
      <c r="E2436" s="279"/>
      <c r="F2436" s="279"/>
      <c r="G2436" s="279"/>
      <c r="H2436" s="3"/>
      <c r="I2436" s="3"/>
      <c r="J2436" s="59"/>
    </row>
    <row r="2437" spans="1:10" ht="15.75">
      <c r="A2437" s="280" t="s">
        <v>6</v>
      </c>
      <c r="B2437" s="280"/>
      <c r="C2437" s="280"/>
      <c r="D2437" s="280"/>
      <c r="E2437" s="280"/>
      <c r="F2437" s="280"/>
      <c r="G2437" s="280"/>
      <c r="H2437" s="3"/>
      <c r="I2437" s="3"/>
      <c r="J2437" s="59"/>
    </row>
    <row r="2438" spans="1:10" ht="27.75">
      <c r="A2438" s="9"/>
      <c r="B2438" s="9"/>
      <c r="C2438" s="281" t="s">
        <v>457</v>
      </c>
      <c r="D2438" s="281"/>
      <c r="E2438" s="281"/>
      <c r="F2438" s="281"/>
      <c r="G2438" s="281"/>
      <c r="H2438" s="3"/>
      <c r="I2438" s="3"/>
      <c r="J2438" s="59"/>
    </row>
    <row r="2439" spans="1:10" ht="15.75">
      <c r="A2439" s="11" t="s">
        <v>358</v>
      </c>
      <c r="B2439" s="12"/>
      <c r="C2439" s="13"/>
      <c r="D2439" s="286"/>
      <c r="E2439" s="286"/>
      <c r="F2439" s="286"/>
      <c r="G2439" s="286"/>
      <c r="H2439" s="15"/>
      <c r="I2439" s="15"/>
      <c r="J2439" s="59"/>
    </row>
    <row r="2440" spans="1:10" ht="15.75">
      <c r="A2440" s="11" t="s">
        <v>623</v>
      </c>
      <c r="B2440" s="11"/>
      <c r="C2440" s="11"/>
      <c r="D2440" s="11"/>
      <c r="E2440" s="16"/>
      <c r="F2440" s="11"/>
      <c r="G2440" s="16"/>
      <c r="H2440" s="20" t="s">
        <v>161</v>
      </c>
      <c r="I2440" s="20">
        <v>12144</v>
      </c>
      <c r="J2440" s="62"/>
    </row>
    <row r="2441" spans="1:10" ht="15.75">
      <c r="A2441" s="11" t="s">
        <v>11</v>
      </c>
      <c r="B2441" s="289" t="s">
        <v>645</v>
      </c>
      <c r="C2441" s="289"/>
      <c r="D2441" s="289"/>
      <c r="E2441" s="289"/>
      <c r="F2441" s="18"/>
      <c r="G2441" s="19" t="s">
        <v>13</v>
      </c>
      <c r="H2441" s="3"/>
      <c r="I2441" s="3"/>
      <c r="J2441" s="59"/>
    </row>
    <row r="2442" spans="1:10" ht="15.75">
      <c r="A2442" s="21" t="s">
        <v>14</v>
      </c>
      <c r="B2442" s="21" t="s">
        <v>16</v>
      </c>
      <c r="C2442" s="21" t="s">
        <v>17</v>
      </c>
      <c r="D2442" s="22" t="s">
        <v>18</v>
      </c>
      <c r="E2442" s="23" t="s">
        <v>19</v>
      </c>
      <c r="F2442" s="23" t="s">
        <v>20</v>
      </c>
      <c r="G2442" s="21" t="s">
        <v>21</v>
      </c>
      <c r="H2442" s="3"/>
      <c r="I2442" s="3"/>
      <c r="J2442" s="59"/>
    </row>
    <row r="2443" spans="1:10">
      <c r="A2443" s="24">
        <v>1</v>
      </c>
      <c r="B2443" s="25" t="s">
        <v>23</v>
      </c>
      <c r="C2443" s="26"/>
      <c r="D2443" s="27">
        <v>79305</v>
      </c>
      <c r="E2443" s="28">
        <f>D2443*C2443</f>
        <v>0</v>
      </c>
      <c r="F2443" s="29">
        <v>0</v>
      </c>
      <c r="G2443" s="30">
        <f>E2443-E2443*F2443</f>
        <v>0</v>
      </c>
      <c r="H2443" s="31">
        <f>D2443/1.08</f>
        <v>73430.555555555547</v>
      </c>
      <c r="I2443" s="31"/>
      <c r="J2443" s="59">
        <f t="shared" ref="J2443:J2447" si="510">H2443*C2443</f>
        <v>0</v>
      </c>
    </row>
    <row r="2444" spans="1:10">
      <c r="A2444" s="24">
        <v>2</v>
      </c>
      <c r="B2444" s="25" t="s">
        <v>25</v>
      </c>
      <c r="C2444" s="32"/>
      <c r="D2444" s="33">
        <v>128591</v>
      </c>
      <c r="E2444" s="28">
        <f t="shared" ref="E2444:E2447" si="511">D2444*C2444</f>
        <v>0</v>
      </c>
      <c r="F2444" s="29">
        <v>0</v>
      </c>
      <c r="G2444" s="30">
        <f t="shared" ref="G2444:G2453" si="512">E2444-E2444*F2444</f>
        <v>0</v>
      </c>
      <c r="H2444" s="31">
        <f t="shared" ref="H2444:H2460" si="513">D2444/1.08</f>
        <v>119065.74074074073</v>
      </c>
      <c r="I2444" s="31"/>
      <c r="J2444" s="59">
        <f t="shared" si="510"/>
        <v>0</v>
      </c>
    </row>
    <row r="2445" spans="1:10">
      <c r="A2445" s="24">
        <v>3</v>
      </c>
      <c r="B2445" s="25" t="s">
        <v>26</v>
      </c>
      <c r="C2445" s="34"/>
      <c r="D2445" s="27">
        <v>60043</v>
      </c>
      <c r="E2445" s="28">
        <f t="shared" si="511"/>
        <v>0</v>
      </c>
      <c r="F2445" s="157">
        <v>0</v>
      </c>
      <c r="G2445" s="30">
        <f t="shared" si="512"/>
        <v>0</v>
      </c>
      <c r="H2445" s="31">
        <f t="shared" si="513"/>
        <v>55595.370370370365</v>
      </c>
      <c r="I2445" s="128"/>
      <c r="J2445" s="59">
        <f t="shared" si="510"/>
        <v>0</v>
      </c>
    </row>
    <row r="2446" spans="1:10">
      <c r="A2446" s="24">
        <v>4</v>
      </c>
      <c r="B2446" s="25" t="s">
        <v>27</v>
      </c>
      <c r="C2446" s="35"/>
      <c r="D2446" s="27">
        <v>115781</v>
      </c>
      <c r="E2446" s="28">
        <f t="shared" si="511"/>
        <v>0</v>
      </c>
      <c r="F2446" s="157">
        <v>0</v>
      </c>
      <c r="G2446" s="30">
        <f t="shared" si="512"/>
        <v>0</v>
      </c>
      <c r="H2446" s="31">
        <f t="shared" si="513"/>
        <v>107204.62962962962</v>
      </c>
      <c r="I2446" s="31"/>
      <c r="J2446" s="59">
        <f t="shared" si="510"/>
        <v>0</v>
      </c>
    </row>
    <row r="2447" spans="1:10">
      <c r="A2447" s="168">
        <v>5</v>
      </c>
      <c r="B2447" s="25" t="s">
        <v>28</v>
      </c>
      <c r="C2447" s="37">
        <v>10</v>
      </c>
      <c r="D2447" s="27">
        <v>119943</v>
      </c>
      <c r="E2447" s="156">
        <f t="shared" si="511"/>
        <v>1199430</v>
      </c>
      <c r="F2447" s="157">
        <v>0</v>
      </c>
      <c r="G2447" s="30">
        <f t="shared" si="512"/>
        <v>1199430</v>
      </c>
      <c r="H2447" s="31">
        <f t="shared" si="513"/>
        <v>111058.33333333333</v>
      </c>
      <c r="I2447" s="170"/>
      <c r="J2447" s="59">
        <f t="shared" si="510"/>
        <v>1110583.3333333333</v>
      </c>
    </row>
    <row r="2448" spans="1:10">
      <c r="A2448" s="24">
        <v>6</v>
      </c>
      <c r="B2448" s="25" t="s">
        <v>29</v>
      </c>
      <c r="C2448" s="26"/>
      <c r="D2448" s="27">
        <v>94810</v>
      </c>
      <c r="E2448" s="28"/>
      <c r="F2448" s="29">
        <v>0</v>
      </c>
      <c r="G2448" s="30">
        <f t="shared" si="512"/>
        <v>0</v>
      </c>
      <c r="H2448" s="31">
        <f t="shared" si="513"/>
        <v>87787.037037037036</v>
      </c>
      <c r="I2448" s="31"/>
      <c r="J2448" s="59"/>
    </row>
    <row r="2449" spans="1:10">
      <c r="A2449" s="24">
        <v>7</v>
      </c>
      <c r="B2449" s="25" t="s">
        <v>30</v>
      </c>
      <c r="C2449" s="34"/>
      <c r="D2449" s="27">
        <v>141396</v>
      </c>
      <c r="E2449" s="28">
        <f t="shared" ref="E2449:E2460" si="514">D2449*C2449</f>
        <v>0</v>
      </c>
      <c r="F2449" s="29">
        <v>0</v>
      </c>
      <c r="G2449" s="30">
        <f t="shared" si="512"/>
        <v>0</v>
      </c>
      <c r="H2449" s="31">
        <f t="shared" si="513"/>
        <v>130922.22222222222</v>
      </c>
      <c r="I2449" s="31"/>
      <c r="J2449" s="59">
        <f t="shared" ref="J2449:J2460" si="515">H2449*C2449</f>
        <v>0</v>
      </c>
    </row>
    <row r="2450" spans="1:10">
      <c r="A2450" s="24">
        <v>8</v>
      </c>
      <c r="B2450" s="25" t="s">
        <v>31</v>
      </c>
      <c r="C2450" s="26"/>
      <c r="D2450" s="27">
        <v>232931</v>
      </c>
      <c r="E2450" s="28">
        <f t="shared" si="514"/>
        <v>0</v>
      </c>
      <c r="F2450" s="29">
        <v>0</v>
      </c>
      <c r="G2450" s="30">
        <f t="shared" si="512"/>
        <v>0</v>
      </c>
      <c r="H2450" s="31">
        <f t="shared" si="513"/>
        <v>215676.85185185182</v>
      </c>
      <c r="I2450" s="31"/>
      <c r="J2450" s="59">
        <f t="shared" si="515"/>
        <v>0</v>
      </c>
    </row>
    <row r="2451" spans="1:10">
      <c r="A2451" s="24">
        <v>9</v>
      </c>
      <c r="B2451" s="36" t="s">
        <v>32</v>
      </c>
      <c r="C2451" s="26"/>
      <c r="D2451" s="27">
        <v>101534</v>
      </c>
      <c r="E2451" s="28">
        <f t="shared" si="514"/>
        <v>0</v>
      </c>
      <c r="F2451" s="29">
        <v>0</v>
      </c>
      <c r="G2451" s="30">
        <f t="shared" si="512"/>
        <v>0</v>
      </c>
      <c r="H2451" s="31">
        <f t="shared" si="513"/>
        <v>94012.962962962964</v>
      </c>
      <c r="I2451" s="31"/>
      <c r="J2451" s="59">
        <f t="shared" si="515"/>
        <v>0</v>
      </c>
    </row>
    <row r="2452" spans="1:10">
      <c r="A2452" s="24">
        <v>10</v>
      </c>
      <c r="B2452" s="36" t="s">
        <v>33</v>
      </c>
      <c r="C2452" s="37"/>
      <c r="D2452" s="33">
        <v>110148</v>
      </c>
      <c r="E2452" s="28">
        <f t="shared" si="514"/>
        <v>0</v>
      </c>
      <c r="F2452" s="29">
        <v>0</v>
      </c>
      <c r="G2452" s="30">
        <f t="shared" si="512"/>
        <v>0</v>
      </c>
      <c r="H2452" s="31">
        <f t="shared" si="513"/>
        <v>101988.88888888888</v>
      </c>
      <c r="I2452" s="31"/>
      <c r="J2452" s="59">
        <f t="shared" si="515"/>
        <v>0</v>
      </c>
    </row>
    <row r="2453" spans="1:10">
      <c r="A2453" s="168">
        <v>11</v>
      </c>
      <c r="B2453" s="25" t="s">
        <v>34</v>
      </c>
      <c r="C2453" s="37">
        <v>4</v>
      </c>
      <c r="D2453" s="27">
        <v>54198</v>
      </c>
      <c r="E2453" s="156">
        <f t="shared" si="514"/>
        <v>216792</v>
      </c>
      <c r="F2453" s="124">
        <v>0</v>
      </c>
      <c r="G2453" s="30">
        <f t="shared" si="512"/>
        <v>216792</v>
      </c>
      <c r="H2453" s="31">
        <f t="shared" si="513"/>
        <v>50183.333333333328</v>
      </c>
      <c r="I2453" s="170"/>
      <c r="J2453" s="59">
        <f t="shared" si="515"/>
        <v>200733.33333333331</v>
      </c>
    </row>
    <row r="2454" spans="1:10">
      <c r="A2454" s="24">
        <v>12</v>
      </c>
      <c r="B2454" s="25" t="s">
        <v>35</v>
      </c>
      <c r="C2454" s="37"/>
      <c r="D2454" s="27">
        <v>49680</v>
      </c>
      <c r="E2454" s="28">
        <f t="shared" si="514"/>
        <v>0</v>
      </c>
      <c r="F2454" s="124">
        <v>0</v>
      </c>
      <c r="G2454" s="30"/>
      <c r="H2454" s="31">
        <f t="shared" si="513"/>
        <v>46000</v>
      </c>
      <c r="I2454" s="128"/>
      <c r="J2454" s="59">
        <f t="shared" si="515"/>
        <v>0</v>
      </c>
    </row>
    <row r="2455" spans="1:10">
      <c r="A2455" s="24">
        <v>13</v>
      </c>
      <c r="B2455" s="25" t="s">
        <v>36</v>
      </c>
      <c r="C2455" s="37"/>
      <c r="D2455" s="38">
        <v>64152</v>
      </c>
      <c r="E2455" s="28">
        <f t="shared" si="514"/>
        <v>0</v>
      </c>
      <c r="F2455" s="29">
        <v>0</v>
      </c>
      <c r="G2455" s="30">
        <f t="shared" ref="G2455:G2460" si="516">E2455-E2455*F2455</f>
        <v>0</v>
      </c>
      <c r="H2455" s="31">
        <f t="shared" si="513"/>
        <v>59399.999999999993</v>
      </c>
      <c r="I2455" s="31"/>
      <c r="J2455" s="59">
        <f t="shared" si="515"/>
        <v>0</v>
      </c>
    </row>
    <row r="2456" spans="1:10">
      <c r="A2456" s="24">
        <v>14</v>
      </c>
      <c r="B2456" s="25" t="s">
        <v>37</v>
      </c>
      <c r="C2456" s="37"/>
      <c r="D2456" s="38">
        <v>65934</v>
      </c>
      <c r="E2456" s="28">
        <f t="shared" si="514"/>
        <v>0</v>
      </c>
      <c r="F2456" s="29">
        <v>0</v>
      </c>
      <c r="G2456" s="30">
        <f t="shared" si="516"/>
        <v>0</v>
      </c>
      <c r="H2456" s="31">
        <f t="shared" si="513"/>
        <v>61049.999999999993</v>
      </c>
      <c r="I2456" s="31"/>
      <c r="J2456" s="59">
        <f t="shared" si="515"/>
        <v>0</v>
      </c>
    </row>
    <row r="2457" spans="1:10">
      <c r="A2457" s="24">
        <v>15</v>
      </c>
      <c r="B2457" s="25" t="s">
        <v>38</v>
      </c>
      <c r="C2457" s="37"/>
      <c r="D2457" s="38">
        <v>76626</v>
      </c>
      <c r="E2457" s="28">
        <f t="shared" si="514"/>
        <v>0</v>
      </c>
      <c r="F2457" s="29">
        <v>0</v>
      </c>
      <c r="G2457" s="30">
        <f t="shared" si="516"/>
        <v>0</v>
      </c>
      <c r="H2457" s="31">
        <f t="shared" si="513"/>
        <v>70950</v>
      </c>
      <c r="I2457" s="31"/>
      <c r="J2457" s="59">
        <f t="shared" si="515"/>
        <v>0</v>
      </c>
    </row>
    <row r="2458" spans="1:10">
      <c r="A2458" s="24">
        <v>16</v>
      </c>
      <c r="B2458" s="25" t="s">
        <v>39</v>
      </c>
      <c r="C2458" s="37"/>
      <c r="D2458" s="38">
        <v>80190</v>
      </c>
      <c r="E2458" s="28">
        <f t="shared" si="514"/>
        <v>0</v>
      </c>
      <c r="F2458" s="29">
        <v>0</v>
      </c>
      <c r="G2458" s="30">
        <f t="shared" si="516"/>
        <v>0</v>
      </c>
      <c r="H2458" s="31">
        <f t="shared" si="513"/>
        <v>74250</v>
      </c>
      <c r="I2458" s="31"/>
      <c r="J2458" s="59">
        <f t="shared" si="515"/>
        <v>0</v>
      </c>
    </row>
    <row r="2459" spans="1:10">
      <c r="A2459" s="24">
        <v>17</v>
      </c>
      <c r="B2459" s="25" t="s">
        <v>40</v>
      </c>
      <c r="C2459" s="37"/>
      <c r="D2459" s="38">
        <v>113832</v>
      </c>
      <c r="E2459" s="28">
        <f t="shared" si="514"/>
        <v>0</v>
      </c>
      <c r="F2459" s="29">
        <v>0</v>
      </c>
      <c r="G2459" s="30">
        <f t="shared" si="516"/>
        <v>0</v>
      </c>
      <c r="H2459" s="31">
        <f t="shared" si="513"/>
        <v>105400</v>
      </c>
      <c r="I2459" s="31"/>
      <c r="J2459" s="59">
        <f t="shared" si="515"/>
        <v>0</v>
      </c>
    </row>
    <row r="2460" spans="1:10">
      <c r="A2460" s="24">
        <v>18</v>
      </c>
      <c r="B2460" s="25" t="s">
        <v>41</v>
      </c>
      <c r="C2460" s="37"/>
      <c r="D2460" s="39">
        <v>98010</v>
      </c>
      <c r="E2460" s="28">
        <f t="shared" si="514"/>
        <v>0</v>
      </c>
      <c r="F2460" s="29">
        <v>0</v>
      </c>
      <c r="G2460" s="30">
        <f t="shared" si="516"/>
        <v>0</v>
      </c>
      <c r="H2460" s="31">
        <f t="shared" si="513"/>
        <v>90750</v>
      </c>
      <c r="I2460" s="31"/>
      <c r="J2460" s="59">
        <f t="shared" si="515"/>
        <v>0</v>
      </c>
    </row>
    <row r="2461" spans="1:10" ht="17.25">
      <c r="A2461" s="40"/>
      <c r="B2461" s="41" t="s">
        <v>42</v>
      </c>
      <c r="C2461" s="42">
        <f>SUM(C2443:C2460)</f>
        <v>14</v>
      </c>
      <c r="D2461" s="42"/>
      <c r="E2461" s="43">
        <f>SUM(E2443:E2460)</f>
        <v>1416222</v>
      </c>
      <c r="F2461" s="43"/>
      <c r="G2461" s="44">
        <f>SUM(G2443:G2460)</f>
        <v>1416222</v>
      </c>
      <c r="H2461" s="45"/>
      <c r="I2461" s="45"/>
      <c r="J2461" s="64">
        <f>SUM(J2443:J2460)</f>
        <v>1311316.6666666665</v>
      </c>
    </row>
    <row r="2462" spans="1:10" ht="31.5">
      <c r="A2462" s="46"/>
      <c r="B2462" s="47"/>
      <c r="C2462" s="48"/>
      <c r="D2462" s="48"/>
      <c r="E2462" s="49"/>
      <c r="F2462" s="49"/>
      <c r="G2462" s="50"/>
      <c r="H2462" s="51"/>
      <c r="I2462" s="51"/>
      <c r="J2462" s="65">
        <f>J2461*0.08</f>
        <v>104905.33333333333</v>
      </c>
    </row>
    <row r="2463" spans="1:10" ht="18">
      <c r="A2463" s="283" t="s">
        <v>43</v>
      </c>
      <c r="B2463" s="283"/>
      <c r="C2463" s="284" t="s">
        <v>44</v>
      </c>
      <c r="D2463" s="284"/>
      <c r="E2463" s="54"/>
      <c r="F2463" s="54"/>
      <c r="G2463" s="55" t="s">
        <v>45</v>
      </c>
      <c r="H2463" s="56"/>
      <c r="I2463" s="56"/>
      <c r="J2463" s="66">
        <f>SUM(J2461:J2462)</f>
        <v>1416221.9999999998</v>
      </c>
    </row>
    <row r="2466" spans="1:10" ht="15.75">
      <c r="A2466" s="279" t="s">
        <v>0</v>
      </c>
      <c r="B2466" s="279"/>
      <c r="C2466" s="279"/>
      <c r="D2466" s="279"/>
      <c r="E2466" s="279"/>
      <c r="F2466" s="279"/>
      <c r="G2466" s="279"/>
      <c r="H2466" s="3"/>
      <c r="I2466" s="3"/>
      <c r="J2466" s="112"/>
    </row>
    <row r="2467" spans="1:10" ht="17.25">
      <c r="A2467" s="279" t="s">
        <v>1</v>
      </c>
      <c r="B2467" s="279"/>
      <c r="C2467" s="279"/>
      <c r="D2467" s="279"/>
      <c r="E2467" s="279"/>
      <c r="F2467" s="279"/>
      <c r="G2467" s="279"/>
      <c r="H2467" s="3"/>
      <c r="I2467" s="3"/>
      <c r="J2467" s="58"/>
    </row>
    <row r="2468" spans="1:10" ht="15.75">
      <c r="A2468" s="279" t="s">
        <v>2</v>
      </c>
      <c r="B2468" s="279"/>
      <c r="C2468" s="279"/>
      <c r="D2468" s="279"/>
      <c r="E2468" s="279"/>
      <c r="F2468" s="279"/>
      <c r="G2468" s="279"/>
      <c r="H2468" s="3"/>
      <c r="I2468" s="3"/>
      <c r="J2468" s="59"/>
    </row>
    <row r="2469" spans="1:10" ht="15.75">
      <c r="A2469" s="279" t="s">
        <v>4</v>
      </c>
      <c r="B2469" s="279"/>
      <c r="C2469" s="279"/>
      <c r="D2469" s="279"/>
      <c r="E2469" s="279"/>
      <c r="F2469" s="279"/>
      <c r="G2469" s="279"/>
      <c r="H2469" s="3"/>
      <c r="I2469" s="3"/>
      <c r="J2469" s="59"/>
    </row>
    <row r="2470" spans="1:10" ht="15.75">
      <c r="A2470" s="280" t="s">
        <v>6</v>
      </c>
      <c r="B2470" s="280"/>
      <c r="C2470" s="280"/>
      <c r="D2470" s="280"/>
      <c r="E2470" s="280"/>
      <c r="F2470" s="280"/>
      <c r="G2470" s="280"/>
      <c r="H2470" s="3"/>
      <c r="I2470" s="3"/>
      <c r="J2470" s="59"/>
    </row>
    <row r="2471" spans="1:10" ht="27.75">
      <c r="A2471" s="9"/>
      <c r="B2471" s="9"/>
      <c r="C2471" s="281" t="s">
        <v>457</v>
      </c>
      <c r="D2471" s="281"/>
      <c r="E2471" s="281"/>
      <c r="F2471" s="281"/>
      <c r="G2471" s="281"/>
      <c r="H2471" s="3"/>
      <c r="I2471" s="3"/>
      <c r="J2471" s="59"/>
    </row>
    <row r="2472" spans="1:10" ht="15.75">
      <c r="A2472" s="11" t="s">
        <v>358</v>
      </c>
      <c r="B2472" s="12"/>
      <c r="C2472" s="13"/>
      <c r="D2472" s="286"/>
      <c r="E2472" s="286"/>
      <c r="F2472" s="286"/>
      <c r="G2472" s="286"/>
      <c r="H2472" s="15"/>
      <c r="I2472" s="15"/>
      <c r="J2472" s="59"/>
    </row>
    <row r="2473" spans="1:10" ht="15.75">
      <c r="A2473" s="11" t="s">
        <v>623</v>
      </c>
      <c r="B2473" s="11"/>
      <c r="C2473" s="11"/>
      <c r="D2473" s="11"/>
      <c r="E2473" s="16"/>
      <c r="F2473" s="11"/>
      <c r="G2473" s="16"/>
      <c r="H2473" s="20" t="s">
        <v>161</v>
      </c>
      <c r="I2473" s="20">
        <v>12446</v>
      </c>
      <c r="J2473" s="62"/>
    </row>
    <row r="2474" spans="1:10" ht="15.75">
      <c r="A2474" s="11" t="s">
        <v>11</v>
      </c>
      <c r="B2474" s="289" t="s">
        <v>500</v>
      </c>
      <c r="C2474" s="289"/>
      <c r="D2474" s="289"/>
      <c r="E2474" s="289"/>
      <c r="F2474" s="18"/>
      <c r="G2474" s="19" t="s">
        <v>13</v>
      </c>
      <c r="H2474" s="3"/>
      <c r="I2474" s="3"/>
      <c r="J2474" s="59"/>
    </row>
    <row r="2475" spans="1:10" ht="15.75">
      <c r="A2475" s="21" t="s">
        <v>14</v>
      </c>
      <c r="B2475" s="21" t="s">
        <v>16</v>
      </c>
      <c r="C2475" s="21" t="s">
        <v>17</v>
      </c>
      <c r="D2475" s="22" t="s">
        <v>18</v>
      </c>
      <c r="E2475" s="23" t="s">
        <v>19</v>
      </c>
      <c r="F2475" s="23" t="s">
        <v>20</v>
      </c>
      <c r="G2475" s="21" t="s">
        <v>21</v>
      </c>
      <c r="H2475" s="3"/>
      <c r="I2475" s="3"/>
      <c r="J2475" s="59"/>
    </row>
    <row r="2476" spans="1:10">
      <c r="A2476" s="24">
        <v>1</v>
      </c>
      <c r="B2476" s="25" t="s">
        <v>23</v>
      </c>
      <c r="C2476" s="26"/>
      <c r="D2476" s="27">
        <v>79305</v>
      </c>
      <c r="E2476" s="28">
        <f>D2476*C2476</f>
        <v>0</v>
      </c>
      <c r="F2476" s="29">
        <v>0</v>
      </c>
      <c r="G2476" s="30">
        <f>E2476-E2476*F2476</f>
        <v>0</v>
      </c>
      <c r="H2476" s="31">
        <f>D2476/1.08</f>
        <v>73430.555555555547</v>
      </c>
      <c r="I2476" s="31"/>
      <c r="J2476" s="59">
        <f t="shared" ref="J2476:J2480" si="517">H2476*C2476</f>
        <v>0</v>
      </c>
    </row>
    <row r="2477" spans="1:10">
      <c r="A2477" s="24">
        <v>2</v>
      </c>
      <c r="B2477" s="25" t="s">
        <v>25</v>
      </c>
      <c r="C2477" s="32"/>
      <c r="D2477" s="33">
        <v>128591</v>
      </c>
      <c r="E2477" s="28">
        <f t="shared" ref="E2477:E2480" si="518">D2477*C2477</f>
        <v>0</v>
      </c>
      <c r="F2477" s="29">
        <v>0</v>
      </c>
      <c r="G2477" s="30">
        <f t="shared" ref="G2477:G2486" si="519">E2477-E2477*F2477</f>
        <v>0</v>
      </c>
      <c r="H2477" s="31">
        <f t="shared" ref="H2477:H2493" si="520">D2477/1.08</f>
        <v>119065.74074074073</v>
      </c>
      <c r="I2477" s="31"/>
      <c r="J2477" s="59">
        <f t="shared" si="517"/>
        <v>0</v>
      </c>
    </row>
    <row r="2478" spans="1:10">
      <c r="A2478" s="24">
        <v>3</v>
      </c>
      <c r="B2478" s="25" t="s">
        <v>26</v>
      </c>
      <c r="C2478" s="34"/>
      <c r="D2478" s="27">
        <v>60043</v>
      </c>
      <c r="E2478" s="28">
        <f t="shared" si="518"/>
        <v>0</v>
      </c>
      <c r="F2478" s="157">
        <v>0</v>
      </c>
      <c r="G2478" s="30">
        <f t="shared" si="519"/>
        <v>0</v>
      </c>
      <c r="H2478" s="31">
        <f t="shared" si="520"/>
        <v>55595.370370370365</v>
      </c>
      <c r="I2478" s="128"/>
      <c r="J2478" s="59">
        <f t="shared" si="517"/>
        <v>0</v>
      </c>
    </row>
    <row r="2479" spans="1:10">
      <c r="A2479" s="24">
        <v>4</v>
      </c>
      <c r="B2479" s="25" t="s">
        <v>27</v>
      </c>
      <c r="C2479" s="35"/>
      <c r="D2479" s="27">
        <v>115781</v>
      </c>
      <c r="E2479" s="28">
        <f t="shared" si="518"/>
        <v>0</v>
      </c>
      <c r="F2479" s="157">
        <v>0</v>
      </c>
      <c r="G2479" s="30">
        <f t="shared" si="519"/>
        <v>0</v>
      </c>
      <c r="H2479" s="31">
        <f t="shared" si="520"/>
        <v>107204.62962962962</v>
      </c>
      <c r="I2479" s="31"/>
      <c r="J2479" s="59">
        <f t="shared" si="517"/>
        <v>0</v>
      </c>
    </row>
    <row r="2480" spans="1:10">
      <c r="A2480" s="168">
        <v>5</v>
      </c>
      <c r="B2480" s="25" t="s">
        <v>28</v>
      </c>
      <c r="C2480" s="37">
        <v>20</v>
      </c>
      <c r="D2480" s="27">
        <v>119943</v>
      </c>
      <c r="E2480" s="156">
        <f t="shared" si="518"/>
        <v>2398860</v>
      </c>
      <c r="F2480" s="157">
        <v>0</v>
      </c>
      <c r="G2480" s="30">
        <f t="shared" si="519"/>
        <v>2398860</v>
      </c>
      <c r="H2480" s="31">
        <f t="shared" si="520"/>
        <v>111058.33333333333</v>
      </c>
      <c r="I2480" s="170"/>
      <c r="J2480" s="59">
        <f t="shared" si="517"/>
        <v>2221166.6666666665</v>
      </c>
    </row>
    <row r="2481" spans="1:10">
      <c r="A2481" s="24">
        <v>6</v>
      </c>
      <c r="B2481" s="25" t="s">
        <v>29</v>
      </c>
      <c r="C2481" s="26"/>
      <c r="D2481" s="27">
        <v>94810</v>
      </c>
      <c r="E2481" s="28"/>
      <c r="F2481" s="29">
        <v>0</v>
      </c>
      <c r="G2481" s="30">
        <f t="shared" si="519"/>
        <v>0</v>
      </c>
      <c r="H2481" s="31">
        <f t="shared" si="520"/>
        <v>87787.037037037036</v>
      </c>
      <c r="I2481" s="31"/>
      <c r="J2481" s="59"/>
    </row>
    <row r="2482" spans="1:10">
      <c r="A2482" s="24">
        <v>7</v>
      </c>
      <c r="B2482" s="25" t="s">
        <v>30</v>
      </c>
      <c r="C2482" s="34"/>
      <c r="D2482" s="27">
        <v>141396</v>
      </c>
      <c r="E2482" s="28">
        <f t="shared" ref="E2482:E2493" si="521">D2482*C2482</f>
        <v>0</v>
      </c>
      <c r="F2482" s="29">
        <v>0</v>
      </c>
      <c r="G2482" s="30">
        <f t="shared" si="519"/>
        <v>0</v>
      </c>
      <c r="H2482" s="31">
        <f t="shared" si="520"/>
        <v>130922.22222222222</v>
      </c>
      <c r="I2482" s="31"/>
      <c r="J2482" s="59">
        <f t="shared" ref="J2482:J2493" si="522">H2482*C2482</f>
        <v>0</v>
      </c>
    </row>
    <row r="2483" spans="1:10">
      <c r="A2483" s="24">
        <v>8</v>
      </c>
      <c r="B2483" s="25" t="s">
        <v>31</v>
      </c>
      <c r="C2483" s="26"/>
      <c r="D2483" s="27">
        <v>232931</v>
      </c>
      <c r="E2483" s="28">
        <f t="shared" si="521"/>
        <v>0</v>
      </c>
      <c r="F2483" s="29">
        <v>0</v>
      </c>
      <c r="G2483" s="30">
        <f t="shared" si="519"/>
        <v>0</v>
      </c>
      <c r="H2483" s="31">
        <f t="shared" si="520"/>
        <v>215676.85185185182</v>
      </c>
      <c r="I2483" s="31"/>
      <c r="J2483" s="59">
        <f t="shared" si="522"/>
        <v>0</v>
      </c>
    </row>
    <row r="2484" spans="1:10">
      <c r="A2484" s="24">
        <v>9</v>
      </c>
      <c r="B2484" s="36" t="s">
        <v>32</v>
      </c>
      <c r="C2484" s="26"/>
      <c r="D2484" s="27">
        <v>101534</v>
      </c>
      <c r="E2484" s="28">
        <f t="shared" si="521"/>
        <v>0</v>
      </c>
      <c r="F2484" s="29">
        <v>0</v>
      </c>
      <c r="G2484" s="30">
        <f t="shared" si="519"/>
        <v>0</v>
      </c>
      <c r="H2484" s="31">
        <f t="shared" si="520"/>
        <v>94012.962962962964</v>
      </c>
      <c r="I2484" s="31"/>
      <c r="J2484" s="59">
        <f t="shared" si="522"/>
        <v>0</v>
      </c>
    </row>
    <row r="2485" spans="1:10">
      <c r="A2485" s="24">
        <v>10</v>
      </c>
      <c r="B2485" s="36" t="s">
        <v>33</v>
      </c>
      <c r="C2485" s="37"/>
      <c r="D2485" s="33">
        <v>110148</v>
      </c>
      <c r="E2485" s="28">
        <f t="shared" si="521"/>
        <v>0</v>
      </c>
      <c r="F2485" s="29">
        <v>0</v>
      </c>
      <c r="G2485" s="30">
        <f t="shared" si="519"/>
        <v>0</v>
      </c>
      <c r="H2485" s="31">
        <f t="shared" si="520"/>
        <v>101988.88888888888</v>
      </c>
      <c r="I2485" s="31"/>
      <c r="J2485" s="59">
        <f t="shared" si="522"/>
        <v>0</v>
      </c>
    </row>
    <row r="2486" spans="1:10">
      <c r="A2486" s="168">
        <v>11</v>
      </c>
      <c r="B2486" s="25" t="s">
        <v>34</v>
      </c>
      <c r="C2486" s="37">
        <v>16</v>
      </c>
      <c r="D2486" s="27">
        <v>54198</v>
      </c>
      <c r="E2486" s="156">
        <f t="shared" si="521"/>
        <v>867168</v>
      </c>
      <c r="F2486" s="124">
        <v>0</v>
      </c>
      <c r="G2486" s="30">
        <f t="shared" si="519"/>
        <v>867168</v>
      </c>
      <c r="H2486" s="31">
        <f t="shared" si="520"/>
        <v>50183.333333333328</v>
      </c>
      <c r="I2486" s="170"/>
      <c r="J2486" s="59">
        <f t="shared" si="522"/>
        <v>802933.33333333326</v>
      </c>
    </row>
    <row r="2487" spans="1:10">
      <c r="A2487" s="24">
        <v>12</v>
      </c>
      <c r="B2487" s="25" t="s">
        <v>35</v>
      </c>
      <c r="C2487" s="37"/>
      <c r="D2487" s="27">
        <v>49680</v>
      </c>
      <c r="E2487" s="28">
        <f t="shared" si="521"/>
        <v>0</v>
      </c>
      <c r="F2487" s="124">
        <v>0</v>
      </c>
      <c r="G2487" s="30"/>
      <c r="H2487" s="31">
        <f t="shared" si="520"/>
        <v>46000</v>
      </c>
      <c r="I2487" s="128"/>
      <c r="J2487" s="59">
        <f t="shared" si="522"/>
        <v>0</v>
      </c>
    </row>
    <row r="2488" spans="1:10">
      <c r="A2488" s="24">
        <v>13</v>
      </c>
      <c r="B2488" s="25" t="s">
        <v>36</v>
      </c>
      <c r="C2488" s="37"/>
      <c r="D2488" s="38">
        <v>64152</v>
      </c>
      <c r="E2488" s="28">
        <f t="shared" si="521"/>
        <v>0</v>
      </c>
      <c r="F2488" s="29">
        <v>0</v>
      </c>
      <c r="G2488" s="30">
        <f t="shared" ref="G2488:G2493" si="523">E2488-E2488*F2488</f>
        <v>0</v>
      </c>
      <c r="H2488" s="31">
        <f t="shared" si="520"/>
        <v>59399.999999999993</v>
      </c>
      <c r="I2488" s="31"/>
      <c r="J2488" s="59">
        <f t="shared" si="522"/>
        <v>0</v>
      </c>
    </row>
    <row r="2489" spans="1:10">
      <c r="A2489" s="24">
        <v>14</v>
      </c>
      <c r="B2489" s="25" t="s">
        <v>37</v>
      </c>
      <c r="C2489" s="37"/>
      <c r="D2489" s="38">
        <v>65934</v>
      </c>
      <c r="E2489" s="28">
        <f t="shared" si="521"/>
        <v>0</v>
      </c>
      <c r="F2489" s="29">
        <v>0</v>
      </c>
      <c r="G2489" s="30">
        <f t="shared" si="523"/>
        <v>0</v>
      </c>
      <c r="H2489" s="31">
        <f t="shared" si="520"/>
        <v>61049.999999999993</v>
      </c>
      <c r="I2489" s="31"/>
      <c r="J2489" s="59">
        <f t="shared" si="522"/>
        <v>0</v>
      </c>
    </row>
    <row r="2490" spans="1:10">
      <c r="A2490" s="24">
        <v>15</v>
      </c>
      <c r="B2490" s="25" t="s">
        <v>38</v>
      </c>
      <c r="C2490" s="37"/>
      <c r="D2490" s="38">
        <v>76626</v>
      </c>
      <c r="E2490" s="28">
        <f t="shared" si="521"/>
        <v>0</v>
      </c>
      <c r="F2490" s="29">
        <v>0</v>
      </c>
      <c r="G2490" s="30">
        <f t="shared" si="523"/>
        <v>0</v>
      </c>
      <c r="H2490" s="31">
        <f t="shared" si="520"/>
        <v>70950</v>
      </c>
      <c r="I2490" s="31"/>
      <c r="J2490" s="59">
        <f t="shared" si="522"/>
        <v>0</v>
      </c>
    </row>
    <row r="2491" spans="1:10">
      <c r="A2491" s="24">
        <v>16</v>
      </c>
      <c r="B2491" s="25" t="s">
        <v>39</v>
      </c>
      <c r="C2491" s="37"/>
      <c r="D2491" s="38">
        <v>80190</v>
      </c>
      <c r="E2491" s="28">
        <f t="shared" si="521"/>
        <v>0</v>
      </c>
      <c r="F2491" s="29">
        <v>0</v>
      </c>
      <c r="G2491" s="30">
        <f t="shared" si="523"/>
        <v>0</v>
      </c>
      <c r="H2491" s="31">
        <f t="shared" si="520"/>
        <v>74250</v>
      </c>
      <c r="I2491" s="31"/>
      <c r="J2491" s="59">
        <f t="shared" si="522"/>
        <v>0</v>
      </c>
    </row>
    <row r="2492" spans="1:10">
      <c r="A2492" s="24">
        <v>17</v>
      </c>
      <c r="B2492" s="25" t="s">
        <v>40</v>
      </c>
      <c r="C2492" s="37"/>
      <c r="D2492" s="38">
        <v>113832</v>
      </c>
      <c r="E2492" s="28">
        <f t="shared" si="521"/>
        <v>0</v>
      </c>
      <c r="F2492" s="29">
        <v>0</v>
      </c>
      <c r="G2492" s="30">
        <f t="shared" si="523"/>
        <v>0</v>
      </c>
      <c r="H2492" s="31">
        <f t="shared" si="520"/>
        <v>105400</v>
      </c>
      <c r="I2492" s="31"/>
      <c r="J2492" s="59">
        <f t="shared" si="522"/>
        <v>0</v>
      </c>
    </row>
    <row r="2493" spans="1:10">
      <c r="A2493" s="24">
        <v>18</v>
      </c>
      <c r="B2493" s="25" t="s">
        <v>41</v>
      </c>
      <c r="C2493" s="37"/>
      <c r="D2493" s="39">
        <v>98010</v>
      </c>
      <c r="E2493" s="28">
        <f t="shared" si="521"/>
        <v>0</v>
      </c>
      <c r="F2493" s="29">
        <v>0</v>
      </c>
      <c r="G2493" s="30">
        <f t="shared" si="523"/>
        <v>0</v>
      </c>
      <c r="H2493" s="31">
        <f t="shared" si="520"/>
        <v>90750</v>
      </c>
      <c r="I2493" s="31"/>
      <c r="J2493" s="59">
        <f t="shared" si="522"/>
        <v>0</v>
      </c>
    </row>
    <row r="2494" spans="1:10" ht="17.25">
      <c r="A2494" s="40"/>
      <c r="B2494" s="41" t="s">
        <v>42</v>
      </c>
      <c r="C2494" s="42">
        <f>SUM(C2476:C2493)</f>
        <v>36</v>
      </c>
      <c r="D2494" s="42"/>
      <c r="E2494" s="43">
        <f>SUM(E2476:E2493)</f>
        <v>3266028</v>
      </c>
      <c r="F2494" s="43"/>
      <c r="G2494" s="44">
        <f>SUM(G2476:G2493)</f>
        <v>3266028</v>
      </c>
      <c r="H2494" s="45"/>
      <c r="I2494" s="45"/>
      <c r="J2494" s="64">
        <f>SUM(J2476:J2493)</f>
        <v>3024100</v>
      </c>
    </row>
    <row r="2495" spans="1:10" ht="31.5">
      <c r="A2495" s="46"/>
      <c r="B2495" s="47"/>
      <c r="C2495" s="48"/>
      <c r="D2495" s="48"/>
      <c r="E2495" s="49"/>
      <c r="F2495" s="49"/>
      <c r="G2495" s="50"/>
      <c r="H2495" s="51"/>
      <c r="I2495" s="51"/>
      <c r="J2495" s="65">
        <f>J2494*0.08</f>
        <v>241928</v>
      </c>
    </row>
    <row r="2496" spans="1:10" ht="18">
      <c r="A2496" s="283" t="s">
        <v>43</v>
      </c>
      <c r="B2496" s="283"/>
      <c r="C2496" s="284" t="s">
        <v>44</v>
      </c>
      <c r="D2496" s="284"/>
      <c r="E2496" s="54"/>
      <c r="F2496" s="54"/>
      <c r="G2496" s="55" t="s">
        <v>45</v>
      </c>
      <c r="H2496" s="56"/>
      <c r="I2496" s="56"/>
      <c r="J2496" s="66">
        <f>SUM(J2494:J2495)</f>
        <v>3266028</v>
      </c>
    </row>
  </sheetData>
  <mergeCells count="690">
    <mergeCell ref="A2466:G2466"/>
    <mergeCell ref="A2467:G2467"/>
    <mergeCell ref="A2468:G2468"/>
    <mergeCell ref="A2469:G2469"/>
    <mergeCell ref="A2470:G2470"/>
    <mergeCell ref="C2471:G2471"/>
    <mergeCell ref="D2472:G2472"/>
    <mergeCell ref="B2474:E2474"/>
    <mergeCell ref="A2496:B2496"/>
    <mergeCell ref="C2496:D2496"/>
    <mergeCell ref="A2433:G2433"/>
    <mergeCell ref="A2434:G2434"/>
    <mergeCell ref="A2435:G2435"/>
    <mergeCell ref="A2436:G2436"/>
    <mergeCell ref="A2437:G2437"/>
    <mergeCell ref="C2438:G2438"/>
    <mergeCell ref="D2439:G2439"/>
    <mergeCell ref="B2441:E2441"/>
    <mergeCell ref="A2463:B2463"/>
    <mergeCell ref="C2463:D2463"/>
    <mergeCell ref="A2400:G2400"/>
    <mergeCell ref="A2401:G2401"/>
    <mergeCell ref="A2402:G2402"/>
    <mergeCell ref="A2403:G2403"/>
    <mergeCell ref="A2404:G2404"/>
    <mergeCell ref="C2405:G2405"/>
    <mergeCell ref="D2406:G2406"/>
    <mergeCell ref="B2408:E2408"/>
    <mergeCell ref="A2430:B2430"/>
    <mergeCell ref="C2430:D2430"/>
    <mergeCell ref="A2367:G2367"/>
    <mergeCell ref="A2368:G2368"/>
    <mergeCell ref="A2369:G2369"/>
    <mergeCell ref="A2370:G2370"/>
    <mergeCell ref="A2371:G2371"/>
    <mergeCell ref="C2372:G2372"/>
    <mergeCell ref="D2373:G2373"/>
    <mergeCell ref="B2375:E2375"/>
    <mergeCell ref="A2397:B2397"/>
    <mergeCell ref="C2397:D2397"/>
    <mergeCell ref="A2334:G2334"/>
    <mergeCell ref="A2335:G2335"/>
    <mergeCell ref="A2336:G2336"/>
    <mergeCell ref="A2337:G2337"/>
    <mergeCell ref="A2338:G2338"/>
    <mergeCell ref="C2339:G2339"/>
    <mergeCell ref="D2340:G2340"/>
    <mergeCell ref="B2342:E2342"/>
    <mergeCell ref="A2364:B2364"/>
    <mergeCell ref="C2364:D2364"/>
    <mergeCell ref="A2301:G2301"/>
    <mergeCell ref="A2302:G2302"/>
    <mergeCell ref="A2303:G2303"/>
    <mergeCell ref="A2304:G2304"/>
    <mergeCell ref="A2305:G2305"/>
    <mergeCell ref="C2306:G2306"/>
    <mergeCell ref="D2307:G2307"/>
    <mergeCell ref="B2309:E2309"/>
    <mergeCell ref="A2331:B2331"/>
    <mergeCell ref="C2331:D2331"/>
    <mergeCell ref="A2268:G2268"/>
    <mergeCell ref="A2269:G2269"/>
    <mergeCell ref="A2270:G2270"/>
    <mergeCell ref="A2271:G2271"/>
    <mergeCell ref="A2272:G2272"/>
    <mergeCell ref="C2273:G2273"/>
    <mergeCell ref="D2274:G2274"/>
    <mergeCell ref="B2276:E2276"/>
    <mergeCell ref="A2298:B2298"/>
    <mergeCell ref="C2298:D2298"/>
    <mergeCell ref="A2235:G2235"/>
    <mergeCell ref="A2236:G2236"/>
    <mergeCell ref="A2237:G2237"/>
    <mergeCell ref="A2238:G2238"/>
    <mergeCell ref="A2239:G2239"/>
    <mergeCell ref="C2240:G2240"/>
    <mergeCell ref="D2241:G2241"/>
    <mergeCell ref="B2243:E2243"/>
    <mergeCell ref="A2265:B2265"/>
    <mergeCell ref="C2265:D2265"/>
    <mergeCell ref="A2202:G2202"/>
    <mergeCell ref="A2203:G2203"/>
    <mergeCell ref="A2204:G2204"/>
    <mergeCell ref="A2205:G2205"/>
    <mergeCell ref="A2206:G2206"/>
    <mergeCell ref="C2207:G2207"/>
    <mergeCell ref="D2208:G2208"/>
    <mergeCell ref="B2210:E2210"/>
    <mergeCell ref="A2232:B2232"/>
    <mergeCell ref="C2232:D2232"/>
    <mergeCell ref="A2169:G2169"/>
    <mergeCell ref="A2170:G2170"/>
    <mergeCell ref="A2171:G2171"/>
    <mergeCell ref="A2172:G2172"/>
    <mergeCell ref="A2173:G2173"/>
    <mergeCell ref="C2174:G2174"/>
    <mergeCell ref="D2175:G2175"/>
    <mergeCell ref="B2177:E2177"/>
    <mergeCell ref="A2199:B2199"/>
    <mergeCell ref="C2199:D2199"/>
    <mergeCell ref="A2134:G2134"/>
    <mergeCell ref="A2135:G2135"/>
    <mergeCell ref="A2136:G2136"/>
    <mergeCell ref="A2137:G2137"/>
    <mergeCell ref="A2138:G2138"/>
    <mergeCell ref="C2139:G2139"/>
    <mergeCell ref="D2140:G2140"/>
    <mergeCell ref="B2142:E2142"/>
    <mergeCell ref="A2164:B2164"/>
    <mergeCell ref="C2164:D2164"/>
    <mergeCell ref="A2099:G2099"/>
    <mergeCell ref="A2100:G2100"/>
    <mergeCell ref="A2101:G2101"/>
    <mergeCell ref="A2102:G2102"/>
    <mergeCell ref="A2103:G2103"/>
    <mergeCell ref="C2104:G2104"/>
    <mergeCell ref="D2105:G2105"/>
    <mergeCell ref="B2107:E2107"/>
    <mergeCell ref="A2129:B2129"/>
    <mergeCell ref="C2129:D2129"/>
    <mergeCell ref="A2062:G2062"/>
    <mergeCell ref="A2063:G2063"/>
    <mergeCell ref="A2064:G2064"/>
    <mergeCell ref="A2065:G2065"/>
    <mergeCell ref="A2066:G2066"/>
    <mergeCell ref="C2067:G2067"/>
    <mergeCell ref="D2068:G2068"/>
    <mergeCell ref="B2070:E2070"/>
    <mergeCell ref="A2092:B2092"/>
    <mergeCell ref="C2092:D2092"/>
    <mergeCell ref="A2024:G2024"/>
    <mergeCell ref="A2025:G2025"/>
    <mergeCell ref="A2026:G2026"/>
    <mergeCell ref="A2027:G2027"/>
    <mergeCell ref="A2028:G2028"/>
    <mergeCell ref="C2029:G2029"/>
    <mergeCell ref="D2030:G2030"/>
    <mergeCell ref="B2032:E2032"/>
    <mergeCell ref="A2054:B2054"/>
    <mergeCell ref="C2054:D2054"/>
    <mergeCell ref="A1987:G1987"/>
    <mergeCell ref="A1988:G1988"/>
    <mergeCell ref="A1989:G1989"/>
    <mergeCell ref="A1990:G1990"/>
    <mergeCell ref="A1991:G1991"/>
    <mergeCell ref="C1992:G1992"/>
    <mergeCell ref="D1993:G1993"/>
    <mergeCell ref="B1995:E1995"/>
    <mergeCell ref="A2017:B2017"/>
    <mergeCell ref="C2017:D2017"/>
    <mergeCell ref="A1951:G1951"/>
    <mergeCell ref="A1952:G1952"/>
    <mergeCell ref="A1953:G1953"/>
    <mergeCell ref="A1954:G1954"/>
    <mergeCell ref="A1955:G1955"/>
    <mergeCell ref="C1956:G1956"/>
    <mergeCell ref="D1957:G1957"/>
    <mergeCell ref="B1959:E1959"/>
    <mergeCell ref="A1981:B1981"/>
    <mergeCell ref="C1981:D1981"/>
    <mergeCell ref="A1915:G1915"/>
    <mergeCell ref="A1916:G1916"/>
    <mergeCell ref="A1917:G1917"/>
    <mergeCell ref="A1918:G1918"/>
    <mergeCell ref="A1919:G1919"/>
    <mergeCell ref="C1920:G1920"/>
    <mergeCell ref="D1921:G1921"/>
    <mergeCell ref="B1923:E1923"/>
    <mergeCell ref="A1945:B1945"/>
    <mergeCell ref="C1945:D1945"/>
    <mergeCell ref="A1878:G1878"/>
    <mergeCell ref="A1879:G1879"/>
    <mergeCell ref="A1880:G1880"/>
    <mergeCell ref="A1881:G1881"/>
    <mergeCell ref="A1882:G1882"/>
    <mergeCell ref="C1883:G1883"/>
    <mergeCell ref="D1884:G1884"/>
    <mergeCell ref="B1886:E1886"/>
    <mergeCell ref="A1908:B1908"/>
    <mergeCell ref="C1908:D1908"/>
    <mergeCell ref="A1842:G1842"/>
    <mergeCell ref="A1843:G1843"/>
    <mergeCell ref="A1844:G1844"/>
    <mergeCell ref="A1845:G1845"/>
    <mergeCell ref="A1846:G1846"/>
    <mergeCell ref="C1847:G1847"/>
    <mergeCell ref="D1848:G1848"/>
    <mergeCell ref="B1850:E1850"/>
    <mergeCell ref="A1872:B1872"/>
    <mergeCell ref="C1872:D1872"/>
    <mergeCell ref="A1805:G1805"/>
    <mergeCell ref="A1806:G1806"/>
    <mergeCell ref="A1807:G1807"/>
    <mergeCell ref="A1808:G1808"/>
    <mergeCell ref="A1809:G1809"/>
    <mergeCell ref="C1810:G1810"/>
    <mergeCell ref="D1811:G1811"/>
    <mergeCell ref="B1813:E1813"/>
    <mergeCell ref="A1835:B1835"/>
    <mergeCell ref="C1835:D1835"/>
    <mergeCell ref="A1769:G1769"/>
    <mergeCell ref="A1770:G1770"/>
    <mergeCell ref="A1771:G1771"/>
    <mergeCell ref="A1772:G1772"/>
    <mergeCell ref="A1773:G1773"/>
    <mergeCell ref="C1774:G1774"/>
    <mergeCell ref="D1775:G1775"/>
    <mergeCell ref="B1777:E1777"/>
    <mergeCell ref="A1799:B1799"/>
    <mergeCell ref="C1799:D1799"/>
    <mergeCell ref="A1732:G1732"/>
    <mergeCell ref="A1733:G1733"/>
    <mergeCell ref="A1734:G1734"/>
    <mergeCell ref="A1735:G1735"/>
    <mergeCell ref="A1736:G1736"/>
    <mergeCell ref="C1737:G1737"/>
    <mergeCell ref="D1738:G1738"/>
    <mergeCell ref="B1740:E1740"/>
    <mergeCell ref="A1762:B1762"/>
    <mergeCell ref="C1762:D1762"/>
    <mergeCell ref="A1696:G1696"/>
    <mergeCell ref="A1697:G1697"/>
    <mergeCell ref="A1698:G1698"/>
    <mergeCell ref="A1699:G1699"/>
    <mergeCell ref="A1700:G1700"/>
    <mergeCell ref="C1701:G1701"/>
    <mergeCell ref="D1702:G1702"/>
    <mergeCell ref="B1704:E1704"/>
    <mergeCell ref="A1726:B1726"/>
    <mergeCell ref="C1726:D1726"/>
    <mergeCell ref="A1660:G1660"/>
    <mergeCell ref="A1661:G1661"/>
    <mergeCell ref="A1662:G1662"/>
    <mergeCell ref="A1663:G1663"/>
    <mergeCell ref="A1664:G1664"/>
    <mergeCell ref="C1665:G1665"/>
    <mergeCell ref="D1666:G1666"/>
    <mergeCell ref="B1668:E1668"/>
    <mergeCell ref="A1690:B1690"/>
    <mergeCell ref="C1690:D1690"/>
    <mergeCell ref="A1624:G1624"/>
    <mergeCell ref="A1625:G1625"/>
    <mergeCell ref="A1626:G1626"/>
    <mergeCell ref="A1627:G1627"/>
    <mergeCell ref="A1628:G1628"/>
    <mergeCell ref="C1629:G1629"/>
    <mergeCell ref="D1630:G1630"/>
    <mergeCell ref="B1632:E1632"/>
    <mergeCell ref="A1654:B1654"/>
    <mergeCell ref="C1654:D1654"/>
    <mergeCell ref="A1588:G1588"/>
    <mergeCell ref="A1589:G1589"/>
    <mergeCell ref="A1590:G1590"/>
    <mergeCell ref="A1591:G1591"/>
    <mergeCell ref="A1592:G1592"/>
    <mergeCell ref="C1593:G1593"/>
    <mergeCell ref="D1594:G1594"/>
    <mergeCell ref="B1596:E1596"/>
    <mergeCell ref="A1618:B1618"/>
    <mergeCell ref="C1618:D1618"/>
    <mergeCell ref="A1552:G1552"/>
    <mergeCell ref="A1553:G1553"/>
    <mergeCell ref="A1554:G1554"/>
    <mergeCell ref="A1555:G1555"/>
    <mergeCell ref="A1556:G1556"/>
    <mergeCell ref="C1557:G1557"/>
    <mergeCell ref="D1558:G1558"/>
    <mergeCell ref="B1560:E1560"/>
    <mergeCell ref="A1582:B1582"/>
    <mergeCell ref="C1582:D1582"/>
    <mergeCell ref="A1515:G1515"/>
    <mergeCell ref="A1516:G1516"/>
    <mergeCell ref="A1517:G1517"/>
    <mergeCell ref="A1518:G1518"/>
    <mergeCell ref="A1519:G1519"/>
    <mergeCell ref="C1520:G1520"/>
    <mergeCell ref="D1521:G1521"/>
    <mergeCell ref="B1523:E1523"/>
    <mergeCell ref="A1545:B1545"/>
    <mergeCell ref="C1545:D1545"/>
    <mergeCell ref="A1478:G1478"/>
    <mergeCell ref="A1479:G1479"/>
    <mergeCell ref="A1480:G1480"/>
    <mergeCell ref="A1481:G1481"/>
    <mergeCell ref="A1482:G1482"/>
    <mergeCell ref="C1483:G1483"/>
    <mergeCell ref="D1484:G1484"/>
    <mergeCell ref="B1486:E1486"/>
    <mergeCell ref="A1508:B1508"/>
    <mergeCell ref="C1508:D1508"/>
    <mergeCell ref="A1441:G1441"/>
    <mergeCell ref="A1442:G1442"/>
    <mergeCell ref="A1443:G1443"/>
    <mergeCell ref="A1444:G1444"/>
    <mergeCell ref="A1445:G1445"/>
    <mergeCell ref="C1446:G1446"/>
    <mergeCell ref="D1447:G1447"/>
    <mergeCell ref="B1449:E1449"/>
    <mergeCell ref="A1471:B1471"/>
    <mergeCell ref="C1471:D1471"/>
    <mergeCell ref="A1405:G1405"/>
    <mergeCell ref="A1406:G1406"/>
    <mergeCell ref="A1407:G1407"/>
    <mergeCell ref="A1408:G1408"/>
    <mergeCell ref="A1409:G1409"/>
    <mergeCell ref="C1410:G1410"/>
    <mergeCell ref="D1411:G1411"/>
    <mergeCell ref="B1413:E1413"/>
    <mergeCell ref="A1435:B1435"/>
    <mergeCell ref="C1435:D1435"/>
    <mergeCell ref="A1369:G1369"/>
    <mergeCell ref="A1370:G1370"/>
    <mergeCell ref="A1371:G1371"/>
    <mergeCell ref="A1372:G1372"/>
    <mergeCell ref="A1373:G1373"/>
    <mergeCell ref="C1374:G1374"/>
    <mergeCell ref="D1375:G1375"/>
    <mergeCell ref="B1377:E1377"/>
    <mergeCell ref="A1399:B1399"/>
    <mergeCell ref="C1399:D1399"/>
    <mergeCell ref="A1333:G1333"/>
    <mergeCell ref="A1334:G1334"/>
    <mergeCell ref="A1335:G1335"/>
    <mergeCell ref="A1336:G1336"/>
    <mergeCell ref="A1337:G1337"/>
    <mergeCell ref="C1338:G1338"/>
    <mergeCell ref="D1339:G1339"/>
    <mergeCell ref="B1341:E1341"/>
    <mergeCell ref="A1363:B1363"/>
    <mergeCell ref="C1363:D1363"/>
    <mergeCell ref="A1297:G1297"/>
    <mergeCell ref="A1298:G1298"/>
    <mergeCell ref="A1299:G1299"/>
    <mergeCell ref="A1300:G1300"/>
    <mergeCell ref="A1301:G1301"/>
    <mergeCell ref="C1302:G1302"/>
    <mergeCell ref="D1303:G1303"/>
    <mergeCell ref="B1305:E1305"/>
    <mergeCell ref="A1327:B1327"/>
    <mergeCell ref="C1327:D1327"/>
    <mergeCell ref="A1261:G1261"/>
    <mergeCell ref="A1262:G1262"/>
    <mergeCell ref="A1263:G1263"/>
    <mergeCell ref="A1264:G1264"/>
    <mergeCell ref="A1265:G1265"/>
    <mergeCell ref="C1266:G1266"/>
    <mergeCell ref="D1267:G1267"/>
    <mergeCell ref="B1269:E1269"/>
    <mergeCell ref="A1291:B1291"/>
    <mergeCell ref="C1291:D1291"/>
    <mergeCell ref="A1225:G1225"/>
    <mergeCell ref="A1226:G1226"/>
    <mergeCell ref="A1227:G1227"/>
    <mergeCell ref="A1228:G1228"/>
    <mergeCell ref="A1229:G1229"/>
    <mergeCell ref="C1230:G1230"/>
    <mergeCell ref="D1231:G1231"/>
    <mergeCell ref="B1233:E1233"/>
    <mergeCell ref="A1255:B1255"/>
    <mergeCell ref="C1255:D1255"/>
    <mergeCell ref="A1187:G1187"/>
    <mergeCell ref="A1188:G1188"/>
    <mergeCell ref="A1189:G1189"/>
    <mergeCell ref="A1190:G1190"/>
    <mergeCell ref="A1191:G1191"/>
    <mergeCell ref="C1192:G1192"/>
    <mergeCell ref="D1193:G1193"/>
    <mergeCell ref="B1195:E1195"/>
    <mergeCell ref="A1217:B1217"/>
    <mergeCell ref="C1217:D1217"/>
    <mergeCell ref="A1151:G1151"/>
    <mergeCell ref="A1152:G1152"/>
    <mergeCell ref="A1153:G1153"/>
    <mergeCell ref="A1154:G1154"/>
    <mergeCell ref="A1155:G1155"/>
    <mergeCell ref="C1156:G1156"/>
    <mergeCell ref="D1157:G1157"/>
    <mergeCell ref="B1159:E1159"/>
    <mergeCell ref="A1181:B1181"/>
    <mergeCell ref="C1181:D1181"/>
    <mergeCell ref="A1114:G1114"/>
    <mergeCell ref="A1115:G1115"/>
    <mergeCell ref="A1116:G1116"/>
    <mergeCell ref="A1117:G1117"/>
    <mergeCell ref="A1118:G1118"/>
    <mergeCell ref="C1119:G1119"/>
    <mergeCell ref="D1120:G1120"/>
    <mergeCell ref="B1122:E1122"/>
    <mergeCell ref="A1144:B1144"/>
    <mergeCell ref="C1144:D1144"/>
    <mergeCell ref="A1076:G1076"/>
    <mergeCell ref="A1077:G1077"/>
    <mergeCell ref="A1078:G1078"/>
    <mergeCell ref="A1079:G1079"/>
    <mergeCell ref="A1080:G1080"/>
    <mergeCell ref="C1081:G1081"/>
    <mergeCell ref="D1082:G1082"/>
    <mergeCell ref="B1084:E1084"/>
    <mergeCell ref="A1106:B1106"/>
    <mergeCell ref="C1106:D1106"/>
    <mergeCell ref="A1038:G1038"/>
    <mergeCell ref="A1039:G1039"/>
    <mergeCell ref="A1040:G1040"/>
    <mergeCell ref="A1041:G1041"/>
    <mergeCell ref="A1042:G1042"/>
    <mergeCell ref="C1043:G1043"/>
    <mergeCell ref="D1044:G1044"/>
    <mergeCell ref="B1046:E1046"/>
    <mergeCell ref="A1068:B1068"/>
    <mergeCell ref="C1068:D1068"/>
    <mergeCell ref="A1000:G1000"/>
    <mergeCell ref="A1001:G1001"/>
    <mergeCell ref="A1002:G1002"/>
    <mergeCell ref="A1003:G1003"/>
    <mergeCell ref="A1004:G1004"/>
    <mergeCell ref="C1005:G1005"/>
    <mergeCell ref="D1006:G1006"/>
    <mergeCell ref="B1008:E1008"/>
    <mergeCell ref="A1030:B1030"/>
    <mergeCell ref="C1030:D1030"/>
    <mergeCell ref="A963:G963"/>
    <mergeCell ref="A964:G964"/>
    <mergeCell ref="A965:G965"/>
    <mergeCell ref="A966:G966"/>
    <mergeCell ref="A967:G967"/>
    <mergeCell ref="C968:G968"/>
    <mergeCell ref="D969:G969"/>
    <mergeCell ref="B971:E971"/>
    <mergeCell ref="A993:B993"/>
    <mergeCell ref="C993:D993"/>
    <mergeCell ref="A926:G926"/>
    <mergeCell ref="A927:G927"/>
    <mergeCell ref="A928:G928"/>
    <mergeCell ref="A929:G929"/>
    <mergeCell ref="A930:G930"/>
    <mergeCell ref="C931:G931"/>
    <mergeCell ref="D932:G932"/>
    <mergeCell ref="B934:E934"/>
    <mergeCell ref="A956:B956"/>
    <mergeCell ref="C956:D956"/>
    <mergeCell ref="A887:G887"/>
    <mergeCell ref="A888:G888"/>
    <mergeCell ref="A889:G889"/>
    <mergeCell ref="A890:G890"/>
    <mergeCell ref="A891:G891"/>
    <mergeCell ref="C892:G892"/>
    <mergeCell ref="D893:G893"/>
    <mergeCell ref="B895:E895"/>
    <mergeCell ref="A917:B917"/>
    <mergeCell ref="C917:D917"/>
    <mergeCell ref="A850:G850"/>
    <mergeCell ref="A851:G851"/>
    <mergeCell ref="A852:G852"/>
    <mergeCell ref="A853:G853"/>
    <mergeCell ref="A854:G854"/>
    <mergeCell ref="C855:G855"/>
    <mergeCell ref="D856:G856"/>
    <mergeCell ref="B858:E858"/>
    <mergeCell ref="A880:B880"/>
    <mergeCell ref="C880:D880"/>
    <mergeCell ref="A812:G812"/>
    <mergeCell ref="A813:G813"/>
    <mergeCell ref="A814:G814"/>
    <mergeCell ref="A815:G815"/>
    <mergeCell ref="A816:G816"/>
    <mergeCell ref="C817:G817"/>
    <mergeCell ref="D818:G818"/>
    <mergeCell ref="B820:E820"/>
    <mergeCell ref="A842:B842"/>
    <mergeCell ref="C842:D842"/>
    <mergeCell ref="A775:G775"/>
    <mergeCell ref="A776:G776"/>
    <mergeCell ref="A777:G777"/>
    <mergeCell ref="A778:G778"/>
    <mergeCell ref="A779:G779"/>
    <mergeCell ref="C780:G780"/>
    <mergeCell ref="D781:G781"/>
    <mergeCell ref="B783:E783"/>
    <mergeCell ref="A805:B805"/>
    <mergeCell ref="C805:D805"/>
    <mergeCell ref="A738:G738"/>
    <mergeCell ref="A739:G739"/>
    <mergeCell ref="A740:G740"/>
    <mergeCell ref="A741:G741"/>
    <mergeCell ref="A742:G742"/>
    <mergeCell ref="C743:G743"/>
    <mergeCell ref="D744:G744"/>
    <mergeCell ref="B746:E746"/>
    <mergeCell ref="A768:B768"/>
    <mergeCell ref="C768:D768"/>
    <mergeCell ref="A701:G701"/>
    <mergeCell ref="A702:G702"/>
    <mergeCell ref="A703:G703"/>
    <mergeCell ref="A704:G704"/>
    <mergeCell ref="A705:G705"/>
    <mergeCell ref="C706:G706"/>
    <mergeCell ref="D707:G707"/>
    <mergeCell ref="B709:E709"/>
    <mergeCell ref="A731:B731"/>
    <mergeCell ref="C731:D731"/>
    <mergeCell ref="A664:G664"/>
    <mergeCell ref="A665:G665"/>
    <mergeCell ref="A666:G666"/>
    <mergeCell ref="A667:G667"/>
    <mergeCell ref="A668:G668"/>
    <mergeCell ref="C669:G669"/>
    <mergeCell ref="D670:G670"/>
    <mergeCell ref="B672:E672"/>
    <mergeCell ref="A694:B694"/>
    <mergeCell ref="C694:D694"/>
    <mergeCell ref="A627:G627"/>
    <mergeCell ref="A628:G628"/>
    <mergeCell ref="A629:G629"/>
    <mergeCell ref="A630:G630"/>
    <mergeCell ref="A631:G631"/>
    <mergeCell ref="C632:G632"/>
    <mergeCell ref="D633:G633"/>
    <mergeCell ref="B635:E635"/>
    <mergeCell ref="A657:B657"/>
    <mergeCell ref="C657:D657"/>
    <mergeCell ref="A591:G591"/>
    <mergeCell ref="A592:G592"/>
    <mergeCell ref="A593:G593"/>
    <mergeCell ref="A594:G594"/>
    <mergeCell ref="A595:G595"/>
    <mergeCell ref="C596:G596"/>
    <mergeCell ref="D597:G597"/>
    <mergeCell ref="B599:E599"/>
    <mergeCell ref="A621:B621"/>
    <mergeCell ref="C621:D621"/>
    <mergeCell ref="A554:G554"/>
    <mergeCell ref="A555:G555"/>
    <mergeCell ref="A556:G556"/>
    <mergeCell ref="A557:G557"/>
    <mergeCell ref="A558:G558"/>
    <mergeCell ref="C559:G559"/>
    <mergeCell ref="D560:G560"/>
    <mergeCell ref="B562:E562"/>
    <mergeCell ref="A584:B584"/>
    <mergeCell ref="C584:D584"/>
    <mergeCell ref="A518:G518"/>
    <mergeCell ref="A519:G519"/>
    <mergeCell ref="A520:G520"/>
    <mergeCell ref="A521:G521"/>
    <mergeCell ref="A522:G522"/>
    <mergeCell ref="C523:G523"/>
    <mergeCell ref="D524:G524"/>
    <mergeCell ref="B526:E526"/>
    <mergeCell ref="A548:B548"/>
    <mergeCell ref="C548:D548"/>
    <mergeCell ref="A482:G482"/>
    <mergeCell ref="A483:G483"/>
    <mergeCell ref="A484:G484"/>
    <mergeCell ref="A485:G485"/>
    <mergeCell ref="A486:G486"/>
    <mergeCell ref="C487:G487"/>
    <mergeCell ref="D488:G488"/>
    <mergeCell ref="B490:E490"/>
    <mergeCell ref="A512:B512"/>
    <mergeCell ref="C512:D512"/>
    <mergeCell ref="A444:G444"/>
    <mergeCell ref="A445:G445"/>
    <mergeCell ref="A446:G446"/>
    <mergeCell ref="A447:G447"/>
    <mergeCell ref="A448:G448"/>
    <mergeCell ref="C449:G449"/>
    <mergeCell ref="D450:G450"/>
    <mergeCell ref="B452:E452"/>
    <mergeCell ref="A474:B474"/>
    <mergeCell ref="C474:D474"/>
    <mergeCell ref="A407:G407"/>
    <mergeCell ref="A408:G408"/>
    <mergeCell ref="A409:G409"/>
    <mergeCell ref="A410:G410"/>
    <mergeCell ref="A411:G411"/>
    <mergeCell ref="C412:G412"/>
    <mergeCell ref="D413:G413"/>
    <mergeCell ref="B415:E415"/>
    <mergeCell ref="A437:B437"/>
    <mergeCell ref="C437:D437"/>
    <mergeCell ref="A370:G370"/>
    <mergeCell ref="A371:G371"/>
    <mergeCell ref="A372:G372"/>
    <mergeCell ref="A373:G373"/>
    <mergeCell ref="A374:G374"/>
    <mergeCell ref="C375:G375"/>
    <mergeCell ref="D376:G376"/>
    <mergeCell ref="B378:E378"/>
    <mergeCell ref="A400:B400"/>
    <mergeCell ref="C400:D400"/>
    <mergeCell ref="A333:G333"/>
    <mergeCell ref="A334:G334"/>
    <mergeCell ref="A335:G335"/>
    <mergeCell ref="A336:G336"/>
    <mergeCell ref="A337:G337"/>
    <mergeCell ref="C338:G338"/>
    <mergeCell ref="D339:G339"/>
    <mergeCell ref="B341:E341"/>
    <mergeCell ref="A363:B363"/>
    <mergeCell ref="C363:D363"/>
    <mergeCell ref="A296:G296"/>
    <mergeCell ref="A297:G297"/>
    <mergeCell ref="A298:G298"/>
    <mergeCell ref="A299:G299"/>
    <mergeCell ref="A300:G300"/>
    <mergeCell ref="C301:G301"/>
    <mergeCell ref="D302:G302"/>
    <mergeCell ref="B304:E304"/>
    <mergeCell ref="A326:B326"/>
    <mergeCell ref="C326:D326"/>
    <mergeCell ref="A259:G259"/>
    <mergeCell ref="A260:G260"/>
    <mergeCell ref="A261:G261"/>
    <mergeCell ref="A262:G262"/>
    <mergeCell ref="A263:G263"/>
    <mergeCell ref="C264:G264"/>
    <mergeCell ref="D265:G265"/>
    <mergeCell ref="B267:E267"/>
    <mergeCell ref="A289:B289"/>
    <mergeCell ref="C289:D289"/>
    <mergeCell ref="A223:G223"/>
    <mergeCell ref="A224:G224"/>
    <mergeCell ref="A225:G225"/>
    <mergeCell ref="A226:G226"/>
    <mergeCell ref="A227:G227"/>
    <mergeCell ref="C228:G228"/>
    <mergeCell ref="D229:G229"/>
    <mergeCell ref="B231:E231"/>
    <mergeCell ref="A253:B253"/>
    <mergeCell ref="C253:D253"/>
    <mergeCell ref="A187:G187"/>
    <mergeCell ref="A188:G188"/>
    <mergeCell ref="A189:G189"/>
    <mergeCell ref="A190:G190"/>
    <mergeCell ref="A191:G191"/>
    <mergeCell ref="C192:G192"/>
    <mergeCell ref="D193:G193"/>
    <mergeCell ref="B195:E195"/>
    <mergeCell ref="A217:B217"/>
    <mergeCell ref="C217:D217"/>
    <mergeCell ref="A150:G150"/>
    <mergeCell ref="A151:G151"/>
    <mergeCell ref="A152:G152"/>
    <mergeCell ref="A153:G153"/>
    <mergeCell ref="A154:G154"/>
    <mergeCell ref="C155:G155"/>
    <mergeCell ref="D156:G156"/>
    <mergeCell ref="B158:E158"/>
    <mergeCell ref="A180:B180"/>
    <mergeCell ref="C180:D180"/>
    <mergeCell ref="A113:G113"/>
    <mergeCell ref="A114:G114"/>
    <mergeCell ref="A115:G115"/>
    <mergeCell ref="A116:G116"/>
    <mergeCell ref="A117:G117"/>
    <mergeCell ref="C118:G118"/>
    <mergeCell ref="D119:G119"/>
    <mergeCell ref="B121:E121"/>
    <mergeCell ref="A143:B143"/>
    <mergeCell ref="C143:D143"/>
    <mergeCell ref="A76:G76"/>
    <mergeCell ref="A77:G77"/>
    <mergeCell ref="A78:G78"/>
    <mergeCell ref="A79:G79"/>
    <mergeCell ref="A80:G80"/>
    <mergeCell ref="C81:G81"/>
    <mergeCell ref="D82:G82"/>
    <mergeCell ref="B84:E84"/>
    <mergeCell ref="A106:B106"/>
    <mergeCell ref="C106:D106"/>
    <mergeCell ref="A38:G38"/>
    <mergeCell ref="A39:G39"/>
    <mergeCell ref="A40:G40"/>
    <mergeCell ref="A41:G41"/>
    <mergeCell ref="A42:G42"/>
    <mergeCell ref="C43:G43"/>
    <mergeCell ref="D44:G44"/>
    <mergeCell ref="B46:E46"/>
    <mergeCell ref="A68:B68"/>
    <mergeCell ref="C68:D68"/>
    <mergeCell ref="A1:G1"/>
    <mergeCell ref="A2:G2"/>
    <mergeCell ref="A3:G3"/>
    <mergeCell ref="A4:G4"/>
    <mergeCell ref="A5:G5"/>
    <mergeCell ref="C6:G6"/>
    <mergeCell ref="D7:G7"/>
    <mergeCell ref="B9:E9"/>
    <mergeCell ref="A31:B31"/>
    <mergeCell ref="C31:D31"/>
  </mergeCells>
  <pageMargins left="0.7" right="0.7" top="0.75" bottom="0.75" header="0.3" footer="0.3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7"/>
  <sheetViews>
    <sheetView topLeftCell="A73" zoomScale="91" zoomScaleNormal="91" workbookViewId="0">
      <selection activeCell="L80" sqref="L80"/>
    </sheetView>
  </sheetViews>
  <sheetFormatPr defaultColWidth="9" defaultRowHeight="15"/>
  <cols>
    <col min="2" max="2" width="29.85546875" customWidth="1"/>
    <col min="3" max="3" width="11.85546875" customWidth="1"/>
    <col min="4" max="4" width="14.85546875" customWidth="1"/>
    <col min="5" max="5" width="17.140625" customWidth="1"/>
    <col min="6" max="6" width="11.28515625" customWidth="1"/>
    <col min="7" max="7" width="15.7109375" customWidth="1"/>
    <col min="8" max="8" width="13.42578125" customWidth="1"/>
    <col min="9" max="9" width="15.7109375" customWidth="1"/>
  </cols>
  <sheetData>
    <row r="1" spans="1:10" s="1" customFormat="1" ht="15" customHeight="1">
      <c r="A1" s="279" t="s">
        <v>0</v>
      </c>
      <c r="B1" s="279"/>
      <c r="C1" s="279"/>
      <c r="D1" s="279"/>
      <c r="E1" s="279"/>
      <c r="F1" s="279"/>
      <c r="G1" s="279"/>
      <c r="I1" s="127"/>
    </row>
    <row r="2" spans="1:10" s="1" customFormat="1" ht="15" customHeight="1">
      <c r="A2" s="279" t="s">
        <v>1</v>
      </c>
      <c r="B2" s="279"/>
      <c r="C2" s="279"/>
      <c r="D2" s="279"/>
      <c r="E2" s="279"/>
      <c r="F2" s="279"/>
      <c r="G2" s="279"/>
      <c r="I2" s="79" t="s">
        <v>661</v>
      </c>
    </row>
    <row r="3" spans="1:10" s="1" customFormat="1" ht="15" customHeight="1">
      <c r="A3" s="279" t="s">
        <v>2</v>
      </c>
      <c r="B3" s="279"/>
      <c r="C3" s="279"/>
      <c r="D3" s="279"/>
      <c r="E3" s="279"/>
      <c r="F3" s="279"/>
      <c r="G3" s="279"/>
      <c r="I3" s="71"/>
    </row>
    <row r="4" spans="1:10" s="1" customFormat="1" ht="15" customHeight="1">
      <c r="A4" s="279" t="s">
        <v>4</v>
      </c>
      <c r="B4" s="279"/>
      <c r="C4" s="279"/>
      <c r="D4" s="279"/>
      <c r="E4" s="279"/>
      <c r="F4" s="279"/>
      <c r="G4" s="279"/>
      <c r="I4" s="71"/>
    </row>
    <row r="5" spans="1:10" s="1" customFormat="1" ht="15" customHeight="1">
      <c r="A5" s="280" t="s">
        <v>6</v>
      </c>
      <c r="B5" s="280"/>
      <c r="C5" s="280"/>
      <c r="D5" s="280"/>
      <c r="E5" s="280"/>
      <c r="F5" s="280"/>
      <c r="G5" s="280"/>
      <c r="I5" s="71"/>
    </row>
    <row r="6" spans="1:10" s="2" customFormat="1" ht="15" customHeight="1">
      <c r="A6" s="9"/>
      <c r="B6" s="9"/>
      <c r="C6" s="281" t="s">
        <v>60</v>
      </c>
      <c r="D6" s="281"/>
      <c r="E6" s="281"/>
      <c r="F6" s="281"/>
      <c r="G6" s="281"/>
      <c r="I6" s="72"/>
    </row>
    <row r="7" spans="1:10" s="1" customFormat="1" ht="15" customHeight="1">
      <c r="A7" s="11" t="s">
        <v>358</v>
      </c>
      <c r="B7" s="12"/>
      <c r="C7" s="13"/>
      <c r="D7" s="286"/>
      <c r="E7" s="286"/>
      <c r="F7" s="286"/>
      <c r="G7" s="286"/>
      <c r="H7" s="68"/>
      <c r="I7" s="71"/>
    </row>
    <row r="8" spans="1:10" s="1" customFormat="1" ht="15" customHeight="1">
      <c r="A8" s="11" t="s">
        <v>9</v>
      </c>
      <c r="C8" s="11" t="s">
        <v>662</v>
      </c>
      <c r="D8" s="11"/>
      <c r="E8" s="16"/>
      <c r="F8" s="11"/>
      <c r="G8" s="16"/>
      <c r="H8" s="69" t="s">
        <v>161</v>
      </c>
      <c r="I8" s="73"/>
      <c r="J8" s="74"/>
    </row>
    <row r="9" spans="1:10" s="1" customFormat="1" ht="15" customHeight="1">
      <c r="A9" s="11" t="s">
        <v>11</v>
      </c>
      <c r="B9" s="289" t="s">
        <v>663</v>
      </c>
      <c r="C9" s="289"/>
      <c r="D9" s="289"/>
      <c r="E9" s="289"/>
      <c r="F9" s="18"/>
      <c r="G9" s="19" t="s">
        <v>13</v>
      </c>
      <c r="I9" s="71"/>
    </row>
    <row r="10" spans="1:10" s="1" customFormat="1" ht="15" customHeight="1">
      <c r="A10" s="21" t="s">
        <v>14</v>
      </c>
      <c r="B10" s="21" t="s">
        <v>16</v>
      </c>
      <c r="C10" s="21" t="s">
        <v>17</v>
      </c>
      <c r="D10" s="22" t="s">
        <v>18</v>
      </c>
      <c r="E10" s="23" t="s">
        <v>19</v>
      </c>
      <c r="F10" s="23" t="s">
        <v>20</v>
      </c>
      <c r="G10" s="21" t="s">
        <v>21</v>
      </c>
      <c r="I10" s="71"/>
    </row>
    <row r="11" spans="1:10" s="3" customFormat="1" ht="15" customHeight="1">
      <c r="A11" s="24">
        <v>1</v>
      </c>
      <c r="B11" s="25" t="s">
        <v>23</v>
      </c>
      <c r="C11" s="26"/>
      <c r="D11" s="27">
        <v>79305</v>
      </c>
      <c r="E11" s="28">
        <f>D11*C11</f>
        <v>0</v>
      </c>
      <c r="F11" s="29">
        <v>0.09</v>
      </c>
      <c r="G11" s="30">
        <f>E11-E11*F11</f>
        <v>0</v>
      </c>
      <c r="H11" s="31">
        <f>D11/1.08*0.91</f>
        <v>66821.805555555547</v>
      </c>
      <c r="I11" s="59">
        <f t="shared" ref="I11:I28" si="0">H11*C11</f>
        <v>0</v>
      </c>
      <c r="J11" s="63"/>
    </row>
    <row r="12" spans="1:10" s="3" customFormat="1" ht="15" customHeight="1">
      <c r="A12" s="24">
        <v>2</v>
      </c>
      <c r="B12" s="25" t="s">
        <v>25</v>
      </c>
      <c r="C12" s="32"/>
      <c r="D12" s="33">
        <v>128591</v>
      </c>
      <c r="E12" s="28">
        <f t="shared" ref="E12:E28" si="1">D12*C12</f>
        <v>0</v>
      </c>
      <c r="F12" s="29">
        <v>0.09</v>
      </c>
      <c r="G12" s="30">
        <f t="shared" ref="G12:G28" si="2">E12-E12*F12</f>
        <v>0</v>
      </c>
      <c r="H12" s="31">
        <f t="shared" ref="H12:H28" si="3">D12/1.08*0.91</f>
        <v>108349.82407407407</v>
      </c>
      <c r="I12" s="59">
        <f t="shared" si="0"/>
        <v>0</v>
      </c>
      <c r="J12" s="63"/>
    </row>
    <row r="13" spans="1:10" s="3" customFormat="1" ht="15" customHeight="1">
      <c r="A13" s="24">
        <v>3</v>
      </c>
      <c r="B13" s="25" t="s">
        <v>26</v>
      </c>
      <c r="C13" s="34"/>
      <c r="D13" s="27">
        <v>60043</v>
      </c>
      <c r="E13" s="28">
        <f t="shared" si="1"/>
        <v>0</v>
      </c>
      <c r="F13" s="29">
        <v>0.09</v>
      </c>
      <c r="G13" s="30">
        <f t="shared" si="2"/>
        <v>0</v>
      </c>
      <c r="H13" s="31">
        <f t="shared" si="3"/>
        <v>50591.787037037036</v>
      </c>
      <c r="I13" s="59">
        <f t="shared" si="0"/>
        <v>0</v>
      </c>
      <c r="J13" s="63"/>
    </row>
    <row r="14" spans="1:10" s="3" customFormat="1" ht="15" customHeight="1">
      <c r="A14" s="24">
        <v>4</v>
      </c>
      <c r="B14" s="25" t="s">
        <v>27</v>
      </c>
      <c r="C14" s="35"/>
      <c r="D14" s="27">
        <v>115781</v>
      </c>
      <c r="E14" s="28">
        <f t="shared" si="1"/>
        <v>0</v>
      </c>
      <c r="F14" s="29">
        <v>0.09</v>
      </c>
      <c r="G14" s="30">
        <f t="shared" si="2"/>
        <v>0</v>
      </c>
      <c r="H14" s="31">
        <f t="shared" si="3"/>
        <v>97556.212962962964</v>
      </c>
      <c r="I14" s="59">
        <f t="shared" si="0"/>
        <v>0</v>
      </c>
      <c r="J14" s="63"/>
    </row>
    <row r="15" spans="1:10" s="3" customFormat="1" ht="15" customHeight="1">
      <c r="A15" s="24">
        <v>5</v>
      </c>
      <c r="B15" s="25" t="s">
        <v>28</v>
      </c>
      <c r="C15" s="32">
        <v>51</v>
      </c>
      <c r="D15" s="27">
        <v>119943</v>
      </c>
      <c r="E15" s="28">
        <f t="shared" si="1"/>
        <v>6117093</v>
      </c>
      <c r="F15" s="29">
        <v>0.09</v>
      </c>
      <c r="G15" s="30">
        <f t="shared" si="2"/>
        <v>5566554.6299999999</v>
      </c>
      <c r="H15" s="31">
        <f t="shared" si="3"/>
        <v>101063.08333333333</v>
      </c>
      <c r="I15" s="59">
        <f t="shared" si="0"/>
        <v>5154217.25</v>
      </c>
      <c r="J15" s="63"/>
    </row>
    <row r="16" spans="1:10" s="3" customFormat="1" ht="15" customHeight="1">
      <c r="A16" s="24">
        <v>6</v>
      </c>
      <c r="B16" s="25" t="s">
        <v>29</v>
      </c>
      <c r="C16" s="26"/>
      <c r="D16" s="27">
        <v>94810</v>
      </c>
      <c r="E16" s="28">
        <f t="shared" si="1"/>
        <v>0</v>
      </c>
      <c r="F16" s="29">
        <v>0.09</v>
      </c>
      <c r="G16" s="30">
        <f t="shared" si="2"/>
        <v>0</v>
      </c>
      <c r="H16" s="31">
        <f t="shared" si="3"/>
        <v>79886.203703703708</v>
      </c>
      <c r="I16" s="59">
        <f t="shared" si="0"/>
        <v>0</v>
      </c>
      <c r="J16" s="63"/>
    </row>
    <row r="17" spans="1:10" s="3" customFormat="1" ht="15" customHeight="1">
      <c r="A17" s="24">
        <v>7</v>
      </c>
      <c r="B17" s="25" t="s">
        <v>30</v>
      </c>
      <c r="C17" s="34"/>
      <c r="D17" s="27">
        <v>141396</v>
      </c>
      <c r="E17" s="28">
        <f t="shared" si="1"/>
        <v>0</v>
      </c>
      <c r="F17" s="29">
        <v>0.09</v>
      </c>
      <c r="G17" s="30">
        <f t="shared" si="2"/>
        <v>0</v>
      </c>
      <c r="H17" s="31">
        <f t="shared" si="3"/>
        <v>119139.22222222222</v>
      </c>
      <c r="I17" s="59">
        <f t="shared" si="0"/>
        <v>0</v>
      </c>
      <c r="J17" s="63"/>
    </row>
    <row r="18" spans="1:10" s="3" customFormat="1" ht="15" customHeight="1">
      <c r="A18" s="24">
        <v>8</v>
      </c>
      <c r="B18" s="25" t="s">
        <v>31</v>
      </c>
      <c r="C18" s="26"/>
      <c r="D18" s="27">
        <v>232931</v>
      </c>
      <c r="E18" s="28">
        <f t="shared" si="1"/>
        <v>0</v>
      </c>
      <c r="F18" s="29">
        <v>0.09</v>
      </c>
      <c r="G18" s="30">
        <f t="shared" si="2"/>
        <v>0</v>
      </c>
      <c r="H18" s="31">
        <f t="shared" si="3"/>
        <v>196265.93518518517</v>
      </c>
      <c r="I18" s="59">
        <f t="shared" si="0"/>
        <v>0</v>
      </c>
      <c r="J18" s="63"/>
    </row>
    <row r="19" spans="1:10" s="3" customFormat="1" ht="15" customHeight="1">
      <c r="A19" s="24">
        <v>9</v>
      </c>
      <c r="B19" s="36" t="s">
        <v>32</v>
      </c>
      <c r="C19" s="26"/>
      <c r="D19" s="27">
        <v>101534</v>
      </c>
      <c r="E19" s="28">
        <f t="shared" si="1"/>
        <v>0</v>
      </c>
      <c r="F19" s="29">
        <v>0.09</v>
      </c>
      <c r="G19" s="30">
        <f t="shared" si="2"/>
        <v>0</v>
      </c>
      <c r="H19" s="31">
        <f t="shared" si="3"/>
        <v>85551.796296296307</v>
      </c>
      <c r="I19" s="59">
        <f t="shared" si="0"/>
        <v>0</v>
      </c>
      <c r="J19" s="63"/>
    </row>
    <row r="20" spans="1:10" s="3" customFormat="1" ht="15" customHeight="1">
      <c r="A20" s="24">
        <v>10</v>
      </c>
      <c r="B20" s="36" t="s">
        <v>33</v>
      </c>
      <c r="C20" s="37"/>
      <c r="D20" s="33">
        <v>110148</v>
      </c>
      <c r="E20" s="28">
        <f t="shared" si="1"/>
        <v>0</v>
      </c>
      <c r="F20" s="29">
        <v>0.09</v>
      </c>
      <c r="G20" s="30">
        <f t="shared" si="2"/>
        <v>0</v>
      </c>
      <c r="H20" s="31">
        <f t="shared" si="3"/>
        <v>92809.888888888876</v>
      </c>
      <c r="I20" s="59">
        <f t="shared" si="0"/>
        <v>0</v>
      </c>
      <c r="J20" s="63"/>
    </row>
    <row r="21" spans="1:10" s="3" customFormat="1" ht="15" customHeight="1">
      <c r="A21" s="24">
        <v>11</v>
      </c>
      <c r="B21" s="25" t="s">
        <v>34</v>
      </c>
      <c r="C21" s="37"/>
      <c r="D21" s="27">
        <v>54198</v>
      </c>
      <c r="E21" s="28">
        <f t="shared" si="1"/>
        <v>0</v>
      </c>
      <c r="F21" s="29">
        <v>0.09</v>
      </c>
      <c r="G21" s="30">
        <f t="shared" si="2"/>
        <v>0</v>
      </c>
      <c r="H21" s="31">
        <f t="shared" si="3"/>
        <v>45666.833333333328</v>
      </c>
      <c r="I21" s="59">
        <f t="shared" si="0"/>
        <v>0</v>
      </c>
      <c r="J21" s="63"/>
    </row>
    <row r="22" spans="1:10" s="3" customFormat="1" ht="15" customHeight="1">
      <c r="A22" s="24">
        <v>12</v>
      </c>
      <c r="B22" s="25" t="s">
        <v>35</v>
      </c>
      <c r="C22" s="37"/>
      <c r="D22" s="27">
        <v>49680</v>
      </c>
      <c r="E22" s="28">
        <f t="shared" si="1"/>
        <v>0</v>
      </c>
      <c r="F22" s="29">
        <v>0.09</v>
      </c>
      <c r="G22" s="30">
        <f t="shared" si="2"/>
        <v>0</v>
      </c>
      <c r="H22" s="31">
        <f t="shared" si="3"/>
        <v>41860</v>
      </c>
      <c r="I22" s="59">
        <f t="shared" si="0"/>
        <v>0</v>
      </c>
      <c r="J22" s="63"/>
    </row>
    <row r="23" spans="1:10" s="3" customFormat="1" ht="15" customHeight="1">
      <c r="A23" s="24">
        <v>13</v>
      </c>
      <c r="B23" s="25" t="s">
        <v>36</v>
      </c>
      <c r="C23" s="37"/>
      <c r="D23" s="38">
        <v>64152</v>
      </c>
      <c r="E23" s="28">
        <f t="shared" si="1"/>
        <v>0</v>
      </c>
      <c r="F23" s="29">
        <v>0.09</v>
      </c>
      <c r="G23" s="30">
        <f t="shared" si="2"/>
        <v>0</v>
      </c>
      <c r="H23" s="31">
        <f t="shared" si="3"/>
        <v>54053.999999999993</v>
      </c>
      <c r="I23" s="59">
        <f t="shared" si="0"/>
        <v>0</v>
      </c>
      <c r="J23" s="63"/>
    </row>
    <row r="24" spans="1:10" s="3" customFormat="1" ht="15" customHeight="1">
      <c r="A24" s="24">
        <v>14</v>
      </c>
      <c r="B24" s="25" t="s">
        <v>37</v>
      </c>
      <c r="C24" s="37"/>
      <c r="D24" s="38">
        <v>65934</v>
      </c>
      <c r="E24" s="28">
        <f t="shared" si="1"/>
        <v>0</v>
      </c>
      <c r="F24" s="29">
        <v>0.09</v>
      </c>
      <c r="G24" s="30">
        <f t="shared" si="2"/>
        <v>0</v>
      </c>
      <c r="H24" s="31">
        <f t="shared" si="3"/>
        <v>55555.499999999993</v>
      </c>
      <c r="I24" s="59">
        <f t="shared" si="0"/>
        <v>0</v>
      </c>
      <c r="J24" s="63"/>
    </row>
    <row r="25" spans="1:10" s="3" customFormat="1" ht="15" customHeight="1">
      <c r="A25" s="24">
        <v>15</v>
      </c>
      <c r="B25" s="25" t="s">
        <v>38</v>
      </c>
      <c r="C25" s="37"/>
      <c r="D25" s="38">
        <v>76626</v>
      </c>
      <c r="E25" s="28">
        <f t="shared" si="1"/>
        <v>0</v>
      </c>
      <c r="F25" s="29">
        <v>0.09</v>
      </c>
      <c r="G25" s="30">
        <f t="shared" si="2"/>
        <v>0</v>
      </c>
      <c r="H25" s="31">
        <f t="shared" si="3"/>
        <v>64564.5</v>
      </c>
      <c r="I25" s="59">
        <f t="shared" si="0"/>
        <v>0</v>
      </c>
      <c r="J25" s="63"/>
    </row>
    <row r="26" spans="1:10" s="3" customFormat="1" ht="15" customHeight="1">
      <c r="A26" s="24">
        <v>16</v>
      </c>
      <c r="B26" s="25" t="s">
        <v>39</v>
      </c>
      <c r="C26" s="37"/>
      <c r="D26" s="38">
        <v>80190</v>
      </c>
      <c r="E26" s="28">
        <f t="shared" si="1"/>
        <v>0</v>
      </c>
      <c r="F26" s="29">
        <v>0.09</v>
      </c>
      <c r="G26" s="30">
        <f t="shared" si="2"/>
        <v>0</v>
      </c>
      <c r="H26" s="31">
        <f t="shared" si="3"/>
        <v>67567.5</v>
      </c>
      <c r="I26" s="59">
        <f t="shared" si="0"/>
        <v>0</v>
      </c>
      <c r="J26" s="63"/>
    </row>
    <row r="27" spans="1:10" s="3" customFormat="1" ht="15" customHeight="1">
      <c r="A27" s="24">
        <v>17</v>
      </c>
      <c r="B27" s="25" t="s">
        <v>40</v>
      </c>
      <c r="C27" s="37"/>
      <c r="D27" s="38">
        <v>113832</v>
      </c>
      <c r="E27" s="28">
        <f t="shared" si="1"/>
        <v>0</v>
      </c>
      <c r="F27" s="29">
        <v>0.09</v>
      </c>
      <c r="G27" s="30">
        <f t="shared" si="2"/>
        <v>0</v>
      </c>
      <c r="H27" s="31">
        <f t="shared" si="3"/>
        <v>95914</v>
      </c>
      <c r="I27" s="59">
        <f t="shared" si="0"/>
        <v>0</v>
      </c>
      <c r="J27" s="63"/>
    </row>
    <row r="28" spans="1:10" s="3" customFormat="1" ht="15" customHeight="1">
      <c r="A28" s="24">
        <v>18</v>
      </c>
      <c r="B28" s="25" t="s">
        <v>41</v>
      </c>
      <c r="C28" s="37"/>
      <c r="D28" s="39">
        <v>98010</v>
      </c>
      <c r="E28" s="28">
        <f t="shared" si="1"/>
        <v>0</v>
      </c>
      <c r="F28" s="29">
        <v>0.09</v>
      </c>
      <c r="G28" s="30">
        <f t="shared" si="2"/>
        <v>0</v>
      </c>
      <c r="H28" s="31">
        <f t="shared" si="3"/>
        <v>82582.5</v>
      </c>
      <c r="I28" s="59">
        <f t="shared" si="0"/>
        <v>0</v>
      </c>
      <c r="J28" s="63"/>
    </row>
    <row r="29" spans="1:10" s="4" customFormat="1" ht="15" customHeight="1">
      <c r="A29" s="40"/>
      <c r="B29" s="41" t="s">
        <v>42</v>
      </c>
      <c r="C29" s="42">
        <f>SUM(C11:C28)</f>
        <v>51</v>
      </c>
      <c r="D29" s="42"/>
      <c r="E29" s="43">
        <f>SUM(E11:E28)</f>
        <v>6117093</v>
      </c>
      <c r="F29" s="43"/>
      <c r="G29" s="44">
        <f>SUM(G11:G28)</f>
        <v>5566554.6299999999</v>
      </c>
      <c r="H29" s="45"/>
      <c r="I29" s="64">
        <f>SUM(I11:I28)</f>
        <v>5154217.25</v>
      </c>
    </row>
    <row r="30" spans="1:10" s="5" customFormat="1" ht="30" customHeight="1">
      <c r="A30" s="46"/>
      <c r="B30" s="47"/>
      <c r="C30" s="48"/>
      <c r="D30" s="48"/>
      <c r="E30" s="49"/>
      <c r="F30" s="49"/>
      <c r="G30" s="50"/>
      <c r="I30" s="75">
        <f>I29*0.08</f>
        <v>412337.38</v>
      </c>
    </row>
    <row r="31" spans="1:10" s="6" customFormat="1" ht="15" customHeight="1">
      <c r="A31" s="283" t="s">
        <v>43</v>
      </c>
      <c r="B31" s="283"/>
      <c r="C31" s="284" t="s">
        <v>44</v>
      </c>
      <c r="D31" s="284"/>
      <c r="E31" s="54"/>
      <c r="F31" s="54"/>
      <c r="G31" s="55" t="s">
        <v>45</v>
      </c>
      <c r="I31" s="76">
        <f>SUM(I29:I30)</f>
        <v>5566554.6299999999</v>
      </c>
    </row>
    <row r="34" spans="1:9" ht="18">
      <c r="A34" s="279" t="s">
        <v>0</v>
      </c>
      <c r="B34" s="279"/>
      <c r="C34" s="279"/>
      <c r="D34" s="279"/>
      <c r="E34" s="279"/>
      <c r="F34" s="279"/>
      <c r="G34" s="279"/>
      <c r="H34" s="1"/>
      <c r="I34" s="127"/>
    </row>
    <row r="35" spans="1:9" ht="18">
      <c r="A35" s="279" t="s">
        <v>1</v>
      </c>
      <c r="B35" s="279"/>
      <c r="C35" s="279"/>
      <c r="D35" s="279"/>
      <c r="E35" s="279"/>
      <c r="F35" s="279"/>
      <c r="G35" s="279"/>
      <c r="H35" s="1"/>
      <c r="I35" s="79" t="s">
        <v>661</v>
      </c>
    </row>
    <row r="36" spans="1:9" ht="15.75">
      <c r="A36" s="279" t="s">
        <v>2</v>
      </c>
      <c r="B36" s="279"/>
      <c r="C36" s="279"/>
      <c r="D36" s="279"/>
      <c r="E36" s="279"/>
      <c r="F36" s="279"/>
      <c r="G36" s="279"/>
      <c r="H36" s="1"/>
      <c r="I36" s="71"/>
    </row>
    <row r="37" spans="1:9" ht="15.75">
      <c r="A37" s="279" t="s">
        <v>4</v>
      </c>
      <c r="B37" s="279"/>
      <c r="C37" s="279"/>
      <c r="D37" s="279"/>
      <c r="E37" s="279"/>
      <c r="F37" s="279"/>
      <c r="G37" s="279"/>
      <c r="H37" s="1"/>
      <c r="I37" s="71"/>
    </row>
    <row r="38" spans="1:9" ht="15.75">
      <c r="A38" s="280" t="s">
        <v>6</v>
      </c>
      <c r="B38" s="280"/>
      <c r="C38" s="280"/>
      <c r="D38" s="280"/>
      <c r="E38" s="280"/>
      <c r="F38" s="280"/>
      <c r="G38" s="280"/>
      <c r="H38" s="1"/>
      <c r="I38" s="71"/>
    </row>
    <row r="39" spans="1:9" ht="27.75">
      <c r="A39" s="9"/>
      <c r="B39" s="9"/>
      <c r="C39" s="281" t="s">
        <v>63</v>
      </c>
      <c r="D39" s="281"/>
      <c r="E39" s="281"/>
      <c r="F39" s="281"/>
      <c r="G39" s="281"/>
      <c r="H39" s="2"/>
      <c r="I39" s="72"/>
    </row>
    <row r="40" spans="1:9" ht="15.75">
      <c r="A40" s="11" t="s">
        <v>358</v>
      </c>
      <c r="B40" s="12"/>
      <c r="C40" s="13"/>
      <c r="D40" s="286"/>
      <c r="E40" s="286"/>
      <c r="F40" s="286"/>
      <c r="G40" s="286"/>
      <c r="H40" s="68"/>
      <c r="I40" s="71"/>
    </row>
    <row r="41" spans="1:9" ht="15.75">
      <c r="A41" s="11" t="s">
        <v>9</v>
      </c>
      <c r="B41" s="1"/>
      <c r="C41" s="11" t="s">
        <v>662</v>
      </c>
      <c r="D41" s="11"/>
      <c r="E41" s="16"/>
      <c r="F41" s="11"/>
      <c r="G41" s="16"/>
      <c r="H41" s="69" t="s">
        <v>161</v>
      </c>
      <c r="I41" s="73"/>
    </row>
    <row r="42" spans="1:9" ht="15.75">
      <c r="A42" s="11" t="s">
        <v>11</v>
      </c>
      <c r="B42" s="289" t="s">
        <v>663</v>
      </c>
      <c r="C42" s="289"/>
      <c r="D42" s="289"/>
      <c r="E42" s="289"/>
      <c r="F42" s="18"/>
      <c r="G42" s="19" t="s">
        <v>13</v>
      </c>
      <c r="H42" s="1"/>
      <c r="I42" s="71"/>
    </row>
    <row r="43" spans="1:9" ht="15.75">
      <c r="A43" s="21" t="s">
        <v>14</v>
      </c>
      <c r="B43" s="21" t="s">
        <v>16</v>
      </c>
      <c r="C43" s="21" t="s">
        <v>17</v>
      </c>
      <c r="D43" s="22" t="s">
        <v>18</v>
      </c>
      <c r="E43" s="23" t="s">
        <v>19</v>
      </c>
      <c r="F43" s="23" t="s">
        <v>20</v>
      </c>
      <c r="G43" s="21" t="s">
        <v>21</v>
      </c>
      <c r="H43" s="1"/>
      <c r="I43" s="71"/>
    </row>
    <row r="44" spans="1:9">
      <c r="A44" s="24">
        <v>1</v>
      </c>
      <c r="B44" s="25" t="s">
        <v>23</v>
      </c>
      <c r="C44" s="26"/>
      <c r="D44" s="27">
        <v>79305</v>
      </c>
      <c r="E44" s="28">
        <f>D44*C44</f>
        <v>0</v>
      </c>
      <c r="F44" s="29">
        <v>0.09</v>
      </c>
      <c r="G44" s="30">
        <f>E44-E44*F44</f>
        <v>0</v>
      </c>
      <c r="H44" s="31">
        <f>D44/1.08*0.91</f>
        <v>66821.805555555547</v>
      </c>
      <c r="I44" s="59">
        <f t="shared" ref="I44:I61" si="4">H44*C44</f>
        <v>0</v>
      </c>
    </row>
    <row r="45" spans="1:9">
      <c r="A45" s="24">
        <v>2</v>
      </c>
      <c r="B45" s="25" t="s">
        <v>25</v>
      </c>
      <c r="C45" s="32"/>
      <c r="D45" s="33">
        <v>128591</v>
      </c>
      <c r="E45" s="28">
        <f t="shared" ref="E45:E61" si="5">D45*C45</f>
        <v>0</v>
      </c>
      <c r="F45" s="29">
        <v>0.09</v>
      </c>
      <c r="G45" s="30">
        <f t="shared" ref="G45:G61" si="6">E45-E45*F45</f>
        <v>0</v>
      </c>
      <c r="H45" s="31">
        <f t="shared" ref="H45:H61" si="7">D45/1.08*0.91</f>
        <v>108349.82407407407</v>
      </c>
      <c r="I45" s="59">
        <f t="shared" si="4"/>
        <v>0</v>
      </c>
    </row>
    <row r="46" spans="1:9">
      <c r="A46" s="24">
        <v>3</v>
      </c>
      <c r="B46" s="25" t="s">
        <v>26</v>
      </c>
      <c r="C46" s="34"/>
      <c r="D46" s="27">
        <v>60043</v>
      </c>
      <c r="E46" s="28">
        <f t="shared" si="5"/>
        <v>0</v>
      </c>
      <c r="F46" s="29">
        <v>0.09</v>
      </c>
      <c r="G46" s="30">
        <f t="shared" si="6"/>
        <v>0</v>
      </c>
      <c r="H46" s="31">
        <f t="shared" si="7"/>
        <v>50591.787037037036</v>
      </c>
      <c r="I46" s="59">
        <f t="shared" si="4"/>
        <v>0</v>
      </c>
    </row>
    <row r="47" spans="1:9">
      <c r="A47" s="24">
        <v>4</v>
      </c>
      <c r="B47" s="25" t="s">
        <v>27</v>
      </c>
      <c r="C47" s="35"/>
      <c r="D47" s="27">
        <v>115781</v>
      </c>
      <c r="E47" s="28">
        <f t="shared" si="5"/>
        <v>0</v>
      </c>
      <c r="F47" s="29">
        <v>0.09</v>
      </c>
      <c r="G47" s="30">
        <f t="shared" si="6"/>
        <v>0</v>
      </c>
      <c r="H47" s="31">
        <f t="shared" si="7"/>
        <v>97556.212962962964</v>
      </c>
      <c r="I47" s="59">
        <f t="shared" si="4"/>
        <v>0</v>
      </c>
    </row>
    <row r="48" spans="1:9">
      <c r="A48" s="24">
        <v>5</v>
      </c>
      <c r="B48" s="25" t="s">
        <v>28</v>
      </c>
      <c r="C48" s="32">
        <v>37</v>
      </c>
      <c r="D48" s="27">
        <v>119943</v>
      </c>
      <c r="E48" s="28">
        <f t="shared" si="5"/>
        <v>4437891</v>
      </c>
      <c r="F48" s="29">
        <v>0.09</v>
      </c>
      <c r="G48" s="30">
        <f t="shared" si="6"/>
        <v>4038480.81</v>
      </c>
      <c r="H48" s="31">
        <f t="shared" si="7"/>
        <v>101063.08333333333</v>
      </c>
      <c r="I48" s="59">
        <f>H48*C48</f>
        <v>3739334.083333333</v>
      </c>
    </row>
    <row r="49" spans="1:9">
      <c r="A49" s="24">
        <v>6</v>
      </c>
      <c r="B49" s="25" t="s">
        <v>29</v>
      </c>
      <c r="C49" s="26"/>
      <c r="D49" s="27">
        <v>94810</v>
      </c>
      <c r="E49" s="28">
        <f t="shared" si="5"/>
        <v>0</v>
      </c>
      <c r="F49" s="29">
        <v>0.09</v>
      </c>
      <c r="G49" s="30">
        <f t="shared" si="6"/>
        <v>0</v>
      </c>
      <c r="H49" s="31">
        <f t="shared" si="7"/>
        <v>79886.203703703708</v>
      </c>
      <c r="I49" s="59">
        <f t="shared" si="4"/>
        <v>0</v>
      </c>
    </row>
    <row r="50" spans="1:9">
      <c r="A50" s="24">
        <v>7</v>
      </c>
      <c r="B50" s="25" t="s">
        <v>30</v>
      </c>
      <c r="C50" s="34"/>
      <c r="D50" s="27">
        <v>141396</v>
      </c>
      <c r="E50" s="28">
        <f t="shared" si="5"/>
        <v>0</v>
      </c>
      <c r="F50" s="29">
        <v>0.09</v>
      </c>
      <c r="G50" s="30">
        <f t="shared" si="6"/>
        <v>0</v>
      </c>
      <c r="H50" s="31">
        <f t="shared" si="7"/>
        <v>119139.22222222222</v>
      </c>
      <c r="I50" s="59">
        <f t="shared" si="4"/>
        <v>0</v>
      </c>
    </row>
    <row r="51" spans="1:9">
      <c r="A51" s="24">
        <v>8</v>
      </c>
      <c r="B51" s="25" t="s">
        <v>31</v>
      </c>
      <c r="C51" s="26"/>
      <c r="D51" s="27">
        <v>232931</v>
      </c>
      <c r="E51" s="28">
        <f t="shared" si="5"/>
        <v>0</v>
      </c>
      <c r="F51" s="29">
        <v>0.09</v>
      </c>
      <c r="G51" s="30">
        <f t="shared" si="6"/>
        <v>0</v>
      </c>
      <c r="H51" s="31">
        <f t="shared" si="7"/>
        <v>196265.93518518517</v>
      </c>
      <c r="I51" s="59">
        <f t="shared" si="4"/>
        <v>0</v>
      </c>
    </row>
    <row r="52" spans="1:9">
      <c r="A52" s="24">
        <v>9</v>
      </c>
      <c r="B52" s="36" t="s">
        <v>32</v>
      </c>
      <c r="C52" s="26"/>
      <c r="D52" s="27">
        <v>101534</v>
      </c>
      <c r="E52" s="28">
        <f t="shared" si="5"/>
        <v>0</v>
      </c>
      <c r="F52" s="29">
        <v>0.09</v>
      </c>
      <c r="G52" s="30">
        <f t="shared" si="6"/>
        <v>0</v>
      </c>
      <c r="H52" s="31">
        <f t="shared" si="7"/>
        <v>85551.796296296307</v>
      </c>
      <c r="I52" s="59">
        <f t="shared" si="4"/>
        <v>0</v>
      </c>
    </row>
    <row r="53" spans="1:9">
      <c r="A53" s="24">
        <v>10</v>
      </c>
      <c r="B53" s="36" t="s">
        <v>33</v>
      </c>
      <c r="C53" s="37"/>
      <c r="D53" s="33">
        <v>110148</v>
      </c>
      <c r="E53" s="28">
        <f t="shared" si="5"/>
        <v>0</v>
      </c>
      <c r="F53" s="29">
        <v>0.09</v>
      </c>
      <c r="G53" s="30">
        <f t="shared" si="6"/>
        <v>0</v>
      </c>
      <c r="H53" s="31">
        <f t="shared" si="7"/>
        <v>92809.888888888876</v>
      </c>
      <c r="I53" s="59">
        <f t="shared" si="4"/>
        <v>0</v>
      </c>
    </row>
    <row r="54" spans="1:9">
      <c r="A54" s="24">
        <v>11</v>
      </c>
      <c r="B54" s="25" t="s">
        <v>34</v>
      </c>
      <c r="C54" s="37"/>
      <c r="D54" s="27">
        <v>54198</v>
      </c>
      <c r="E54" s="28">
        <f t="shared" si="5"/>
        <v>0</v>
      </c>
      <c r="F54" s="29">
        <v>0.09</v>
      </c>
      <c r="G54" s="30">
        <f t="shared" si="6"/>
        <v>0</v>
      </c>
      <c r="H54" s="31">
        <f t="shared" si="7"/>
        <v>45666.833333333328</v>
      </c>
      <c r="I54" s="59">
        <f t="shared" si="4"/>
        <v>0</v>
      </c>
    </row>
    <row r="55" spans="1:9">
      <c r="A55" s="24">
        <v>12</v>
      </c>
      <c r="B55" s="25" t="s">
        <v>35</v>
      </c>
      <c r="C55" s="37"/>
      <c r="D55" s="27">
        <v>49680</v>
      </c>
      <c r="E55" s="28">
        <f t="shared" si="5"/>
        <v>0</v>
      </c>
      <c r="F55" s="29">
        <v>0.09</v>
      </c>
      <c r="G55" s="30">
        <f t="shared" si="6"/>
        <v>0</v>
      </c>
      <c r="H55" s="31">
        <f t="shared" si="7"/>
        <v>41860</v>
      </c>
      <c r="I55" s="59">
        <f t="shared" si="4"/>
        <v>0</v>
      </c>
    </row>
    <row r="56" spans="1:9">
      <c r="A56" s="24">
        <v>13</v>
      </c>
      <c r="B56" s="25" t="s">
        <v>36</v>
      </c>
      <c r="C56" s="37"/>
      <c r="D56" s="38">
        <v>64152</v>
      </c>
      <c r="E56" s="28">
        <f t="shared" si="5"/>
        <v>0</v>
      </c>
      <c r="F56" s="29">
        <v>0.09</v>
      </c>
      <c r="G56" s="30">
        <f t="shared" si="6"/>
        <v>0</v>
      </c>
      <c r="H56" s="31">
        <f t="shared" si="7"/>
        <v>54053.999999999993</v>
      </c>
      <c r="I56" s="59">
        <f t="shared" si="4"/>
        <v>0</v>
      </c>
    </row>
    <row r="57" spans="1:9">
      <c r="A57" s="24">
        <v>14</v>
      </c>
      <c r="B57" s="25" t="s">
        <v>37</v>
      </c>
      <c r="C57" s="37"/>
      <c r="D57" s="38">
        <v>65934</v>
      </c>
      <c r="E57" s="28">
        <f t="shared" si="5"/>
        <v>0</v>
      </c>
      <c r="F57" s="29">
        <v>0.09</v>
      </c>
      <c r="G57" s="30">
        <f t="shared" si="6"/>
        <v>0</v>
      </c>
      <c r="H57" s="31">
        <f t="shared" si="7"/>
        <v>55555.499999999993</v>
      </c>
      <c r="I57" s="59">
        <f t="shared" si="4"/>
        <v>0</v>
      </c>
    </row>
    <row r="58" spans="1:9">
      <c r="A58" s="24">
        <v>15</v>
      </c>
      <c r="B58" s="25" t="s">
        <v>38</v>
      </c>
      <c r="C58" s="37"/>
      <c r="D58" s="38">
        <v>76626</v>
      </c>
      <c r="E58" s="28">
        <f t="shared" si="5"/>
        <v>0</v>
      </c>
      <c r="F58" s="29">
        <v>0.09</v>
      </c>
      <c r="G58" s="30">
        <f t="shared" si="6"/>
        <v>0</v>
      </c>
      <c r="H58" s="31">
        <f t="shared" si="7"/>
        <v>64564.5</v>
      </c>
      <c r="I58" s="59">
        <f t="shared" si="4"/>
        <v>0</v>
      </c>
    </row>
    <row r="59" spans="1:9">
      <c r="A59" s="24">
        <v>16</v>
      </c>
      <c r="B59" s="25" t="s">
        <v>39</v>
      </c>
      <c r="C59" s="37"/>
      <c r="D59" s="38">
        <v>80190</v>
      </c>
      <c r="E59" s="28">
        <f t="shared" si="5"/>
        <v>0</v>
      </c>
      <c r="F59" s="29">
        <v>0.09</v>
      </c>
      <c r="G59" s="30">
        <f t="shared" si="6"/>
        <v>0</v>
      </c>
      <c r="H59" s="31">
        <f t="shared" si="7"/>
        <v>67567.5</v>
      </c>
      <c r="I59" s="59">
        <f t="shared" si="4"/>
        <v>0</v>
      </c>
    </row>
    <row r="60" spans="1:9">
      <c r="A60" s="24">
        <v>17</v>
      </c>
      <c r="B60" s="25" t="s">
        <v>40</v>
      </c>
      <c r="C60" s="37"/>
      <c r="D60" s="38">
        <v>113832</v>
      </c>
      <c r="E60" s="28">
        <f t="shared" si="5"/>
        <v>0</v>
      </c>
      <c r="F60" s="29">
        <v>0.09</v>
      </c>
      <c r="G60" s="30">
        <f t="shared" si="6"/>
        <v>0</v>
      </c>
      <c r="H60" s="31">
        <f t="shared" si="7"/>
        <v>95914</v>
      </c>
      <c r="I60" s="59">
        <f t="shared" si="4"/>
        <v>0</v>
      </c>
    </row>
    <row r="61" spans="1:9">
      <c r="A61" s="24">
        <v>18</v>
      </c>
      <c r="B61" s="25" t="s">
        <v>41</v>
      </c>
      <c r="C61" s="37"/>
      <c r="D61" s="39">
        <v>98010</v>
      </c>
      <c r="E61" s="28">
        <f t="shared" si="5"/>
        <v>0</v>
      </c>
      <c r="F61" s="29">
        <v>0.09</v>
      </c>
      <c r="G61" s="30">
        <f t="shared" si="6"/>
        <v>0</v>
      </c>
      <c r="H61" s="31">
        <f t="shared" si="7"/>
        <v>82582.5</v>
      </c>
      <c r="I61" s="59">
        <f t="shared" si="4"/>
        <v>0</v>
      </c>
    </row>
    <row r="62" spans="1:9" ht="17.25">
      <c r="A62" s="40"/>
      <c r="B62" s="41" t="s">
        <v>42</v>
      </c>
      <c r="C62" s="42">
        <f>SUM(C44:C61)</f>
        <v>37</v>
      </c>
      <c r="D62" s="42"/>
      <c r="E62" s="43">
        <f>SUM(E44:E61)</f>
        <v>4437891</v>
      </c>
      <c r="F62" s="43"/>
      <c r="G62" s="44">
        <f>SUM(G44:G61)</f>
        <v>4038480.81</v>
      </c>
      <c r="H62" s="45"/>
      <c r="I62" s="64">
        <f>SUM(I44:I61)</f>
        <v>3739334.083333333</v>
      </c>
    </row>
    <row r="63" spans="1:9" ht="31.5">
      <c r="A63" s="46"/>
      <c r="B63" s="47"/>
      <c r="C63" s="48"/>
      <c r="D63" s="48"/>
      <c r="E63" s="49"/>
      <c r="F63" s="49"/>
      <c r="G63" s="50"/>
      <c r="H63" s="5"/>
      <c r="I63" s="75">
        <f>I62*0.08</f>
        <v>299146.72666666663</v>
      </c>
    </row>
    <row r="64" spans="1:9" ht="31.5">
      <c r="A64" s="283" t="s">
        <v>43</v>
      </c>
      <c r="B64" s="283"/>
      <c r="C64" s="284" t="s">
        <v>44</v>
      </c>
      <c r="D64" s="284"/>
      <c r="E64" s="54"/>
      <c r="F64" s="54"/>
      <c r="G64" s="55" t="s">
        <v>45</v>
      </c>
      <c r="H64" s="6"/>
      <c r="I64" s="76">
        <f>SUM(I62:I63)</f>
        <v>4038480.8099999996</v>
      </c>
    </row>
    <row r="67" spans="1:9" ht="18">
      <c r="A67" s="279" t="s">
        <v>0</v>
      </c>
      <c r="B67" s="279"/>
      <c r="C67" s="279"/>
      <c r="D67" s="279"/>
      <c r="E67" s="279"/>
      <c r="F67" s="279"/>
      <c r="G67" s="279"/>
      <c r="H67" s="1"/>
      <c r="I67" s="127"/>
    </row>
    <row r="68" spans="1:9" ht="18">
      <c r="A68" s="279" t="s">
        <v>1</v>
      </c>
      <c r="B68" s="279"/>
      <c r="C68" s="279"/>
      <c r="D68" s="279"/>
      <c r="E68" s="279"/>
      <c r="F68" s="279"/>
      <c r="G68" s="279"/>
      <c r="H68" s="1"/>
      <c r="I68" s="79" t="s">
        <v>661</v>
      </c>
    </row>
    <row r="69" spans="1:9" ht="15.75">
      <c r="A69" s="279" t="s">
        <v>2</v>
      </c>
      <c r="B69" s="279"/>
      <c r="C69" s="279"/>
      <c r="D69" s="279"/>
      <c r="E69" s="279"/>
      <c r="F69" s="279"/>
      <c r="G69" s="279"/>
      <c r="H69" s="1"/>
      <c r="I69" s="71"/>
    </row>
    <row r="70" spans="1:9" ht="15.75">
      <c r="A70" s="279" t="s">
        <v>4</v>
      </c>
      <c r="B70" s="279"/>
      <c r="C70" s="279"/>
      <c r="D70" s="279"/>
      <c r="E70" s="279"/>
      <c r="F70" s="279"/>
      <c r="G70" s="279"/>
      <c r="H70" s="1"/>
      <c r="I70" s="71"/>
    </row>
    <row r="71" spans="1:9" ht="15.75">
      <c r="A71" s="280" t="s">
        <v>6</v>
      </c>
      <c r="B71" s="280"/>
      <c r="C71" s="280"/>
      <c r="D71" s="280"/>
      <c r="E71" s="280"/>
      <c r="F71" s="280"/>
      <c r="G71" s="280"/>
      <c r="H71" s="1"/>
      <c r="I71" s="71"/>
    </row>
    <row r="72" spans="1:9" ht="27.75">
      <c r="A72" s="9"/>
      <c r="B72" s="9"/>
      <c r="C72" s="281" t="s">
        <v>63</v>
      </c>
      <c r="D72" s="281"/>
      <c r="E72" s="281"/>
      <c r="F72" s="281"/>
      <c r="G72" s="281"/>
      <c r="H72" s="2"/>
      <c r="I72" s="72"/>
    </row>
    <row r="73" spans="1:9" ht="15.75">
      <c r="A73" s="11" t="s">
        <v>358</v>
      </c>
      <c r="B73" s="12"/>
      <c r="C73" s="13"/>
      <c r="D73" s="286"/>
      <c r="E73" s="286"/>
      <c r="F73" s="286"/>
      <c r="G73" s="286"/>
      <c r="H73" s="68"/>
      <c r="I73" s="71"/>
    </row>
    <row r="74" spans="1:9" ht="15.75">
      <c r="A74" s="11" t="s">
        <v>9</v>
      </c>
      <c r="B74" s="1"/>
      <c r="C74" s="11" t="s">
        <v>662</v>
      </c>
      <c r="D74" s="11"/>
      <c r="E74" s="16"/>
      <c r="F74" s="11"/>
      <c r="G74" s="16"/>
      <c r="H74" s="69" t="s">
        <v>161</v>
      </c>
      <c r="I74" s="73"/>
    </row>
    <row r="75" spans="1:9" ht="15.75">
      <c r="A75" s="11" t="s">
        <v>11</v>
      </c>
      <c r="B75" s="289" t="s">
        <v>663</v>
      </c>
      <c r="C75" s="289"/>
      <c r="D75" s="289"/>
      <c r="E75" s="289"/>
      <c r="F75" s="18"/>
      <c r="G75" s="19" t="s">
        <v>13</v>
      </c>
      <c r="H75" s="1"/>
      <c r="I75" s="71"/>
    </row>
    <row r="76" spans="1:9" ht="15.75">
      <c r="A76" s="21" t="s">
        <v>14</v>
      </c>
      <c r="B76" s="21" t="s">
        <v>16</v>
      </c>
      <c r="C76" s="21" t="s">
        <v>17</v>
      </c>
      <c r="D76" s="22" t="s">
        <v>18</v>
      </c>
      <c r="E76" s="23" t="s">
        <v>19</v>
      </c>
      <c r="F76" s="23" t="s">
        <v>20</v>
      </c>
      <c r="G76" s="21" t="s">
        <v>21</v>
      </c>
      <c r="H76" s="1"/>
      <c r="I76" s="71"/>
    </row>
    <row r="77" spans="1:9">
      <c r="A77" s="24">
        <v>1</v>
      </c>
      <c r="B77" s="25" t="s">
        <v>23</v>
      </c>
      <c r="C77" s="26">
        <v>3</v>
      </c>
      <c r="D77" s="27">
        <v>79305</v>
      </c>
      <c r="E77" s="28">
        <f>D77*C77</f>
        <v>237915</v>
      </c>
      <c r="F77" s="29">
        <v>0.09</v>
      </c>
      <c r="G77" s="30">
        <f>E77-E77*F77</f>
        <v>216502.65</v>
      </c>
      <c r="H77" s="31">
        <f>D77/1.08*0.91</f>
        <v>66821.805555555547</v>
      </c>
      <c r="I77" s="59">
        <f t="shared" ref="I77:I94" si="8">H77*C77</f>
        <v>200465.41666666663</v>
      </c>
    </row>
    <row r="78" spans="1:9">
      <c r="A78" s="24">
        <v>2</v>
      </c>
      <c r="B78" s="25" t="s">
        <v>25</v>
      </c>
      <c r="C78" s="32"/>
      <c r="D78" s="33">
        <v>128591</v>
      </c>
      <c r="E78" s="28">
        <f t="shared" ref="E78:E94" si="9">D78*C78</f>
        <v>0</v>
      </c>
      <c r="F78" s="29">
        <v>0.09</v>
      </c>
      <c r="G78" s="30">
        <f t="shared" ref="G78:G94" si="10">E78-E78*F78</f>
        <v>0</v>
      </c>
      <c r="H78" s="31">
        <f t="shared" ref="H78:H94" si="11">D78/1.08*0.91</f>
        <v>108349.82407407407</v>
      </c>
      <c r="I78" s="59">
        <f t="shared" si="8"/>
        <v>0</v>
      </c>
    </row>
    <row r="79" spans="1:9">
      <c r="A79" s="24">
        <v>3</v>
      </c>
      <c r="B79" s="25" t="s">
        <v>26</v>
      </c>
      <c r="C79" s="34">
        <v>3</v>
      </c>
      <c r="D79" s="27">
        <v>60043</v>
      </c>
      <c r="E79" s="28">
        <f t="shared" si="9"/>
        <v>180129</v>
      </c>
      <c r="F79" s="29">
        <v>0.09</v>
      </c>
      <c r="G79" s="30">
        <f t="shared" si="10"/>
        <v>163917.39000000001</v>
      </c>
      <c r="H79" s="31">
        <f t="shared" si="11"/>
        <v>50591.787037037036</v>
      </c>
      <c r="I79" s="59">
        <f t="shared" si="8"/>
        <v>151775.36111111112</v>
      </c>
    </row>
    <row r="80" spans="1:9">
      <c r="A80" s="24">
        <v>4</v>
      </c>
      <c r="B80" s="25" t="s">
        <v>27</v>
      </c>
      <c r="C80" s="35"/>
      <c r="D80" s="27">
        <v>115781</v>
      </c>
      <c r="E80" s="28">
        <f t="shared" si="9"/>
        <v>0</v>
      </c>
      <c r="F80" s="29">
        <v>0.09</v>
      </c>
      <c r="G80" s="30">
        <f t="shared" si="10"/>
        <v>0</v>
      </c>
      <c r="H80" s="31">
        <f t="shared" si="11"/>
        <v>97556.212962962964</v>
      </c>
      <c r="I80" s="59">
        <f t="shared" si="8"/>
        <v>0</v>
      </c>
    </row>
    <row r="81" spans="1:9">
      <c r="A81" s="24">
        <v>5</v>
      </c>
      <c r="B81" s="25" t="s">
        <v>28</v>
      </c>
      <c r="C81" s="32">
        <v>43</v>
      </c>
      <c r="D81" s="27">
        <v>119943</v>
      </c>
      <c r="E81" s="28">
        <f t="shared" si="9"/>
        <v>5157549</v>
      </c>
      <c r="F81" s="29">
        <v>0.09</v>
      </c>
      <c r="G81" s="30">
        <f t="shared" si="10"/>
        <v>4693369.59</v>
      </c>
      <c r="H81" s="31">
        <f t="shared" si="11"/>
        <v>101063.08333333333</v>
      </c>
      <c r="I81" s="59">
        <f t="shared" si="8"/>
        <v>4345712.583333333</v>
      </c>
    </row>
    <row r="82" spans="1:9">
      <c r="A82" s="24">
        <v>6</v>
      </c>
      <c r="B82" s="25" t="s">
        <v>29</v>
      </c>
      <c r="C82" s="26"/>
      <c r="D82" s="27">
        <v>94810</v>
      </c>
      <c r="E82" s="28">
        <f t="shared" si="9"/>
        <v>0</v>
      </c>
      <c r="F82" s="29">
        <v>0.09</v>
      </c>
      <c r="G82" s="30">
        <f t="shared" si="10"/>
        <v>0</v>
      </c>
      <c r="H82" s="31">
        <f t="shared" si="11"/>
        <v>79886.203703703708</v>
      </c>
      <c r="I82" s="59">
        <f t="shared" si="8"/>
        <v>0</v>
      </c>
    </row>
    <row r="83" spans="1:9">
      <c r="A83" s="24">
        <v>7</v>
      </c>
      <c r="B83" s="25" t="s">
        <v>30</v>
      </c>
      <c r="C83" s="34"/>
      <c r="D83" s="27">
        <v>141396</v>
      </c>
      <c r="E83" s="28">
        <f t="shared" si="9"/>
        <v>0</v>
      </c>
      <c r="F83" s="29">
        <v>0.09</v>
      </c>
      <c r="G83" s="30">
        <f t="shared" si="10"/>
        <v>0</v>
      </c>
      <c r="H83" s="31">
        <f t="shared" si="11"/>
        <v>119139.22222222222</v>
      </c>
      <c r="I83" s="59">
        <f t="shared" si="8"/>
        <v>0</v>
      </c>
    </row>
    <row r="84" spans="1:9">
      <c r="A84" s="24">
        <v>8</v>
      </c>
      <c r="B84" s="25" t="s">
        <v>31</v>
      </c>
      <c r="C84" s="26"/>
      <c r="D84" s="27">
        <v>232931</v>
      </c>
      <c r="E84" s="28">
        <f t="shared" si="9"/>
        <v>0</v>
      </c>
      <c r="F84" s="29">
        <v>0.09</v>
      </c>
      <c r="G84" s="30">
        <f t="shared" si="10"/>
        <v>0</v>
      </c>
      <c r="H84" s="31">
        <f t="shared" si="11"/>
        <v>196265.93518518517</v>
      </c>
      <c r="I84" s="59">
        <f t="shared" si="8"/>
        <v>0</v>
      </c>
    </row>
    <row r="85" spans="1:9">
      <c r="A85" s="24">
        <v>9</v>
      </c>
      <c r="B85" s="36" t="s">
        <v>32</v>
      </c>
      <c r="C85" s="26"/>
      <c r="D85" s="27">
        <v>101534</v>
      </c>
      <c r="E85" s="28">
        <f t="shared" si="9"/>
        <v>0</v>
      </c>
      <c r="F85" s="29">
        <v>0.09</v>
      </c>
      <c r="G85" s="30">
        <f t="shared" si="10"/>
        <v>0</v>
      </c>
      <c r="H85" s="31">
        <f t="shared" si="11"/>
        <v>85551.796296296307</v>
      </c>
      <c r="I85" s="59">
        <f t="shared" si="8"/>
        <v>0</v>
      </c>
    </row>
    <row r="86" spans="1:9">
      <c r="A86" s="24">
        <v>10</v>
      </c>
      <c r="B86" s="36" t="s">
        <v>33</v>
      </c>
      <c r="C86" s="37"/>
      <c r="D86" s="33">
        <v>110148</v>
      </c>
      <c r="E86" s="28">
        <f t="shared" si="9"/>
        <v>0</v>
      </c>
      <c r="F86" s="29">
        <v>0.09</v>
      </c>
      <c r="G86" s="30">
        <f t="shared" si="10"/>
        <v>0</v>
      </c>
      <c r="H86" s="31">
        <f t="shared" si="11"/>
        <v>92809.888888888876</v>
      </c>
      <c r="I86" s="59">
        <f t="shared" si="8"/>
        <v>0</v>
      </c>
    </row>
    <row r="87" spans="1:9">
      <c r="A87" s="24">
        <v>11</v>
      </c>
      <c r="B87" s="25" t="s">
        <v>34</v>
      </c>
      <c r="C87" s="37"/>
      <c r="D87" s="27">
        <v>54198</v>
      </c>
      <c r="E87" s="28">
        <f t="shared" si="9"/>
        <v>0</v>
      </c>
      <c r="F87" s="29">
        <v>0.09</v>
      </c>
      <c r="G87" s="30">
        <f t="shared" si="10"/>
        <v>0</v>
      </c>
      <c r="H87" s="31">
        <f t="shared" si="11"/>
        <v>45666.833333333328</v>
      </c>
      <c r="I87" s="59">
        <f t="shared" si="8"/>
        <v>0</v>
      </c>
    </row>
    <row r="88" spans="1:9">
      <c r="A88" s="24">
        <v>12</v>
      </c>
      <c r="B88" s="25" t="s">
        <v>35</v>
      </c>
      <c r="C88" s="37"/>
      <c r="D88" s="27">
        <v>49680</v>
      </c>
      <c r="E88" s="28">
        <f t="shared" si="9"/>
        <v>0</v>
      </c>
      <c r="F88" s="29">
        <v>0.09</v>
      </c>
      <c r="G88" s="30">
        <f t="shared" si="10"/>
        <v>0</v>
      </c>
      <c r="H88" s="31">
        <f t="shared" si="11"/>
        <v>41860</v>
      </c>
      <c r="I88" s="59">
        <f t="shared" si="8"/>
        <v>0</v>
      </c>
    </row>
    <row r="89" spans="1:9">
      <c r="A89" s="24">
        <v>13</v>
      </c>
      <c r="B89" s="25" t="s">
        <v>36</v>
      </c>
      <c r="C89" s="37"/>
      <c r="D89" s="38">
        <v>64152</v>
      </c>
      <c r="E89" s="28">
        <f t="shared" si="9"/>
        <v>0</v>
      </c>
      <c r="F89" s="29">
        <v>0.09</v>
      </c>
      <c r="G89" s="30">
        <f t="shared" si="10"/>
        <v>0</v>
      </c>
      <c r="H89" s="31">
        <f t="shared" si="11"/>
        <v>54053.999999999993</v>
      </c>
      <c r="I89" s="59">
        <f t="shared" si="8"/>
        <v>0</v>
      </c>
    </row>
    <row r="90" spans="1:9">
      <c r="A90" s="24">
        <v>14</v>
      </c>
      <c r="B90" s="25" t="s">
        <v>37</v>
      </c>
      <c r="C90" s="37"/>
      <c r="D90" s="38">
        <v>65934</v>
      </c>
      <c r="E90" s="28">
        <f t="shared" si="9"/>
        <v>0</v>
      </c>
      <c r="F90" s="29">
        <v>0.09</v>
      </c>
      <c r="G90" s="30">
        <f t="shared" si="10"/>
        <v>0</v>
      </c>
      <c r="H90" s="31">
        <f t="shared" si="11"/>
        <v>55555.499999999993</v>
      </c>
      <c r="I90" s="59">
        <f t="shared" si="8"/>
        <v>0</v>
      </c>
    </row>
    <row r="91" spans="1:9">
      <c r="A91" s="24">
        <v>15</v>
      </c>
      <c r="B91" s="25" t="s">
        <v>38</v>
      </c>
      <c r="C91" s="37"/>
      <c r="D91" s="38">
        <v>76626</v>
      </c>
      <c r="E91" s="28">
        <f t="shared" si="9"/>
        <v>0</v>
      </c>
      <c r="F91" s="29">
        <v>0.09</v>
      </c>
      <c r="G91" s="30">
        <f t="shared" si="10"/>
        <v>0</v>
      </c>
      <c r="H91" s="31">
        <f t="shared" si="11"/>
        <v>64564.5</v>
      </c>
      <c r="I91" s="59">
        <f t="shared" si="8"/>
        <v>0</v>
      </c>
    </row>
    <row r="92" spans="1:9">
      <c r="A92" s="24">
        <v>16</v>
      </c>
      <c r="B92" s="25" t="s">
        <v>39</v>
      </c>
      <c r="C92" s="37"/>
      <c r="D92" s="38">
        <v>80190</v>
      </c>
      <c r="E92" s="28">
        <f t="shared" si="9"/>
        <v>0</v>
      </c>
      <c r="F92" s="29">
        <v>0.09</v>
      </c>
      <c r="G92" s="30">
        <f t="shared" si="10"/>
        <v>0</v>
      </c>
      <c r="H92" s="31">
        <f t="shared" si="11"/>
        <v>67567.5</v>
      </c>
      <c r="I92" s="59">
        <f t="shared" si="8"/>
        <v>0</v>
      </c>
    </row>
    <row r="93" spans="1:9">
      <c r="A93" s="24">
        <v>17</v>
      </c>
      <c r="B93" s="25" t="s">
        <v>40</v>
      </c>
      <c r="C93" s="37"/>
      <c r="D93" s="38">
        <v>113832</v>
      </c>
      <c r="E93" s="28">
        <f t="shared" si="9"/>
        <v>0</v>
      </c>
      <c r="F93" s="29">
        <v>0.09</v>
      </c>
      <c r="G93" s="30">
        <f t="shared" si="10"/>
        <v>0</v>
      </c>
      <c r="H93" s="31">
        <f t="shared" si="11"/>
        <v>95914</v>
      </c>
      <c r="I93" s="59">
        <f t="shared" si="8"/>
        <v>0</v>
      </c>
    </row>
    <row r="94" spans="1:9">
      <c r="A94" s="24">
        <v>18</v>
      </c>
      <c r="B94" s="25" t="s">
        <v>41</v>
      </c>
      <c r="C94" s="37"/>
      <c r="D94" s="39">
        <v>98010</v>
      </c>
      <c r="E94" s="28">
        <f t="shared" si="9"/>
        <v>0</v>
      </c>
      <c r="F94" s="29">
        <v>0.09</v>
      </c>
      <c r="G94" s="30">
        <f t="shared" si="10"/>
        <v>0</v>
      </c>
      <c r="H94" s="31">
        <f t="shared" si="11"/>
        <v>82582.5</v>
      </c>
      <c r="I94" s="59">
        <f t="shared" si="8"/>
        <v>0</v>
      </c>
    </row>
    <row r="95" spans="1:9" ht="17.25">
      <c r="A95" s="40"/>
      <c r="B95" s="41" t="s">
        <v>42</v>
      </c>
      <c r="C95" s="42">
        <f>SUM(C77:C94)</f>
        <v>49</v>
      </c>
      <c r="D95" s="42"/>
      <c r="E95" s="43">
        <f>SUM(E77:E94)</f>
        <v>5575593</v>
      </c>
      <c r="F95" s="43"/>
      <c r="G95" s="44">
        <f>SUM(G77:G94)</f>
        <v>5073789.63</v>
      </c>
      <c r="H95" s="45"/>
      <c r="I95" s="64">
        <f>SUM(I77:I94)</f>
        <v>4697953.361111111</v>
      </c>
    </row>
    <row r="96" spans="1:9" ht="31.5">
      <c r="A96" s="46"/>
      <c r="B96" s="47"/>
      <c r="C96" s="48"/>
      <c r="D96" s="48"/>
      <c r="E96" s="49"/>
      <c r="F96" s="49"/>
      <c r="G96" s="50"/>
      <c r="H96" s="5"/>
      <c r="I96" s="75">
        <f>I95*0.08</f>
        <v>375836.26888888888</v>
      </c>
    </row>
    <row r="97" spans="1:9" ht="31.5">
      <c r="A97" s="283" t="s">
        <v>43</v>
      </c>
      <c r="B97" s="283"/>
      <c r="C97" s="284" t="s">
        <v>44</v>
      </c>
      <c r="D97" s="284"/>
      <c r="E97" s="54"/>
      <c r="F97" s="54"/>
      <c r="G97" s="55" t="s">
        <v>45</v>
      </c>
      <c r="H97" s="6"/>
      <c r="I97" s="76">
        <f>SUM(I95:I96)</f>
        <v>5073789.63</v>
      </c>
    </row>
  </sheetData>
  <mergeCells count="30">
    <mergeCell ref="C72:G72"/>
    <mergeCell ref="D73:G73"/>
    <mergeCell ref="B75:E75"/>
    <mergeCell ref="A97:B97"/>
    <mergeCell ref="C97:D97"/>
    <mergeCell ref="A67:G67"/>
    <mergeCell ref="A68:G68"/>
    <mergeCell ref="A69:G69"/>
    <mergeCell ref="A70:G70"/>
    <mergeCell ref="A71:G71"/>
    <mergeCell ref="C39:G39"/>
    <mergeCell ref="D40:G40"/>
    <mergeCell ref="B42:E42"/>
    <mergeCell ref="A64:B64"/>
    <mergeCell ref="C64:D64"/>
    <mergeCell ref="A34:G34"/>
    <mergeCell ref="A35:G35"/>
    <mergeCell ref="A36:G36"/>
    <mergeCell ref="A37:G37"/>
    <mergeCell ref="A38:G38"/>
    <mergeCell ref="C6:G6"/>
    <mergeCell ref="D7:G7"/>
    <mergeCell ref="B9:E9"/>
    <mergeCell ref="A31:B31"/>
    <mergeCell ref="C31:D31"/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185"/>
  <sheetViews>
    <sheetView topLeftCell="A9599" zoomScale="93" zoomScaleNormal="93" workbookViewId="0">
      <selection activeCell="K9605" sqref="K9605"/>
    </sheetView>
  </sheetViews>
  <sheetFormatPr defaultColWidth="9" defaultRowHeight="15"/>
  <cols>
    <col min="2" max="2" width="29.85546875" customWidth="1"/>
    <col min="3" max="3" width="11.85546875" customWidth="1"/>
    <col min="4" max="4" width="24.7109375" customWidth="1"/>
    <col min="5" max="5" width="20.5703125" customWidth="1"/>
    <col min="6" max="6" width="11.28515625" customWidth="1"/>
    <col min="7" max="7" width="15.7109375" customWidth="1"/>
    <col min="8" max="9" width="13.42578125" customWidth="1"/>
    <col min="10" max="10" width="15.7109375" customWidth="1"/>
    <col min="11" max="11" width="9.85546875" customWidth="1"/>
    <col min="12" max="12" width="13.5703125" customWidth="1"/>
  </cols>
  <sheetData>
    <row r="1" spans="1:10" s="141" customFormat="1" ht="18">
      <c r="A1" s="279" t="s">
        <v>0</v>
      </c>
      <c r="B1" s="279"/>
      <c r="C1" s="279"/>
      <c r="D1" s="279"/>
      <c r="E1" s="279"/>
      <c r="F1" s="279"/>
      <c r="G1" s="279"/>
      <c r="H1" s="1"/>
      <c r="I1" s="1"/>
      <c r="J1" s="79"/>
    </row>
    <row r="2" spans="1:10" s="141" customFormat="1" ht="15.75">
      <c r="A2" s="279" t="s">
        <v>1</v>
      </c>
      <c r="B2" s="279"/>
      <c r="C2" s="279"/>
      <c r="D2" s="279"/>
      <c r="E2" s="279"/>
      <c r="F2" s="279"/>
      <c r="G2" s="279"/>
      <c r="H2" s="1"/>
      <c r="I2" s="1"/>
      <c r="J2" s="71"/>
    </row>
    <row r="3" spans="1:10" s="141" customFormat="1" ht="15.75">
      <c r="A3" s="279" t="s">
        <v>2</v>
      </c>
      <c r="B3" s="279"/>
      <c r="C3" s="279"/>
      <c r="D3" s="279"/>
      <c r="E3" s="279"/>
      <c r="F3" s="279"/>
      <c r="G3" s="279"/>
      <c r="H3" s="1"/>
      <c r="I3" s="1"/>
      <c r="J3" s="71"/>
    </row>
    <row r="4" spans="1:10" s="141" customFormat="1" ht="15.75">
      <c r="A4" s="279" t="s">
        <v>4</v>
      </c>
      <c r="B4" s="279"/>
      <c r="C4" s="279"/>
      <c r="D4" s="279"/>
      <c r="E4" s="279"/>
      <c r="F4" s="279"/>
      <c r="G4" s="279"/>
      <c r="H4" s="1"/>
      <c r="I4" s="1"/>
      <c r="J4" s="71"/>
    </row>
    <row r="5" spans="1:10" s="141" customFormat="1" ht="27">
      <c r="A5" s="280" t="s">
        <v>6</v>
      </c>
      <c r="B5" s="280"/>
      <c r="C5" s="280"/>
      <c r="D5" s="280"/>
      <c r="E5" s="280"/>
      <c r="F5" s="280"/>
      <c r="G5" s="280"/>
      <c r="H5" s="2"/>
      <c r="I5" s="2"/>
      <c r="J5" s="72"/>
    </row>
    <row r="6" spans="1:10" s="141" customFormat="1" ht="27">
      <c r="A6" s="142"/>
      <c r="B6" s="142"/>
      <c r="C6" s="281" t="s">
        <v>357</v>
      </c>
      <c r="D6" s="281"/>
      <c r="E6" s="281"/>
      <c r="F6" s="281"/>
      <c r="G6" s="281"/>
      <c r="H6" s="68"/>
      <c r="I6" s="68"/>
      <c r="J6" s="71"/>
    </row>
    <row r="7" spans="1:10" s="141" customFormat="1" ht="15.75">
      <c r="A7" s="11" t="s">
        <v>358</v>
      </c>
      <c r="B7" s="12">
        <v>4138129112</v>
      </c>
      <c r="C7" s="143"/>
      <c r="D7" s="286"/>
      <c r="E7" s="286"/>
      <c r="F7" s="286"/>
      <c r="G7" s="286"/>
      <c r="H7" s="69" t="s">
        <v>161</v>
      </c>
      <c r="I7" s="69"/>
      <c r="J7" s="73"/>
    </row>
    <row r="8" spans="1:10" s="141" customFormat="1" ht="15.75">
      <c r="A8" s="11" t="s">
        <v>9</v>
      </c>
      <c r="B8" s="286" t="s">
        <v>664</v>
      </c>
      <c r="C8" s="286"/>
      <c r="D8" s="286"/>
      <c r="E8" s="16"/>
      <c r="F8" s="11"/>
      <c r="G8" s="16"/>
      <c r="H8" s="1"/>
      <c r="I8" s="1"/>
      <c r="J8" s="71"/>
    </row>
    <row r="9" spans="1:10" s="141" customFormat="1" ht="15.75">
      <c r="A9" s="11" t="s">
        <v>11</v>
      </c>
      <c r="B9" s="289" t="s">
        <v>665</v>
      </c>
      <c r="C9" s="289"/>
      <c r="D9" s="289"/>
      <c r="E9" s="289"/>
      <c r="F9" s="18"/>
      <c r="G9" s="19"/>
      <c r="H9" s="1"/>
      <c r="I9" s="1"/>
      <c r="J9" s="71"/>
    </row>
    <row r="10" spans="1:10" s="141" customFormat="1" ht="15.75">
      <c r="A10" s="21" t="s">
        <v>14</v>
      </c>
      <c r="B10" s="21" t="s">
        <v>16</v>
      </c>
      <c r="C10" s="21"/>
      <c r="D10" s="22" t="s">
        <v>18</v>
      </c>
      <c r="E10" s="23" t="s">
        <v>19</v>
      </c>
      <c r="F10" s="23" t="s">
        <v>20</v>
      </c>
      <c r="G10" s="21" t="s">
        <v>21</v>
      </c>
      <c r="I10" s="63"/>
      <c r="J10" s="59"/>
    </row>
    <row r="11" spans="1:10" s="141" customFormat="1">
      <c r="A11" s="144">
        <v>1</v>
      </c>
      <c r="B11" s="145" t="s">
        <v>23</v>
      </c>
      <c r="C11" s="26">
        <v>5</v>
      </c>
      <c r="D11" s="146">
        <v>79305</v>
      </c>
      <c r="E11" s="28">
        <f t="shared" ref="E11:E28" si="0">D11*C11</f>
        <v>396525</v>
      </c>
      <c r="F11" s="29">
        <v>0.2</v>
      </c>
      <c r="G11" s="30">
        <f t="shared" ref="G11:G28" si="1">E11-E11*F11</f>
        <v>317220</v>
      </c>
      <c r="H11" s="63">
        <f>D11/1.08*0.8</f>
        <v>58744.444444444438</v>
      </c>
      <c r="I11" s="63"/>
      <c r="J11" s="59" t="e">
        <f>#REF!*C12</f>
        <v>#REF!</v>
      </c>
    </row>
    <row r="12" spans="1:10" s="141" customFormat="1">
      <c r="A12" s="144">
        <v>2</v>
      </c>
      <c r="B12" s="145" t="s">
        <v>25</v>
      </c>
      <c r="C12" s="32"/>
      <c r="D12" s="147">
        <v>128591</v>
      </c>
      <c r="E12" s="28">
        <f t="shared" si="0"/>
        <v>0</v>
      </c>
      <c r="F12" s="29">
        <v>0</v>
      </c>
      <c r="G12" s="30">
        <f t="shared" si="1"/>
        <v>0</v>
      </c>
      <c r="H12" s="63">
        <f t="shared" ref="H12:H28" si="2">D12/1.08</f>
        <v>119065.74074074073</v>
      </c>
      <c r="I12" s="63"/>
      <c r="J12" s="59">
        <f t="shared" ref="J12:J28" si="3">H12*C13</f>
        <v>0</v>
      </c>
    </row>
    <row r="13" spans="1:10" s="141" customFormat="1">
      <c r="A13" s="144">
        <v>3</v>
      </c>
      <c r="B13" s="145" t="s">
        <v>26</v>
      </c>
      <c r="C13" s="34"/>
      <c r="D13" s="146">
        <v>60043</v>
      </c>
      <c r="E13" s="28">
        <f t="shared" si="0"/>
        <v>0</v>
      </c>
      <c r="F13" s="29">
        <v>0</v>
      </c>
      <c r="G13" s="30">
        <f t="shared" si="1"/>
        <v>0</v>
      </c>
      <c r="H13" s="63">
        <f t="shared" si="2"/>
        <v>55595.370370370365</v>
      </c>
      <c r="I13" s="63"/>
      <c r="J13" s="59">
        <f t="shared" si="3"/>
        <v>0</v>
      </c>
    </row>
    <row r="14" spans="1:10" s="141" customFormat="1">
      <c r="A14" s="144">
        <v>4</v>
      </c>
      <c r="B14" s="145" t="s">
        <v>27</v>
      </c>
      <c r="C14" s="106"/>
      <c r="D14" s="146">
        <v>115781</v>
      </c>
      <c r="E14" s="28">
        <f t="shared" si="0"/>
        <v>0</v>
      </c>
      <c r="F14" s="29">
        <v>0</v>
      </c>
      <c r="G14" s="30">
        <f t="shared" si="1"/>
        <v>0</v>
      </c>
      <c r="H14" s="63">
        <f t="shared" si="2"/>
        <v>107204.62962962962</v>
      </c>
      <c r="I14" s="63"/>
      <c r="J14" s="59">
        <f t="shared" si="3"/>
        <v>536023.14814814809</v>
      </c>
    </row>
    <row r="15" spans="1:10" s="141" customFormat="1">
      <c r="A15" s="144">
        <v>5</v>
      </c>
      <c r="B15" s="145" t="s">
        <v>28</v>
      </c>
      <c r="C15" s="32">
        <v>5</v>
      </c>
      <c r="D15" s="146">
        <v>119943</v>
      </c>
      <c r="E15" s="28">
        <f t="shared" si="0"/>
        <v>599715</v>
      </c>
      <c r="F15" s="124">
        <v>0</v>
      </c>
      <c r="G15" s="30">
        <f t="shared" si="1"/>
        <v>599715</v>
      </c>
      <c r="H15" s="63">
        <f t="shared" si="2"/>
        <v>111058.33333333333</v>
      </c>
      <c r="I15" s="63"/>
      <c r="J15" s="59">
        <f t="shared" si="3"/>
        <v>0</v>
      </c>
    </row>
    <row r="16" spans="1:10" s="141" customFormat="1">
      <c r="A16" s="144">
        <v>6</v>
      </c>
      <c r="B16" s="145" t="s">
        <v>29</v>
      </c>
      <c r="C16" s="26"/>
      <c r="D16" s="146">
        <v>94810</v>
      </c>
      <c r="E16" s="28">
        <f t="shared" si="0"/>
        <v>0</v>
      </c>
      <c r="F16" s="29">
        <v>0</v>
      </c>
      <c r="G16" s="30">
        <f t="shared" si="1"/>
        <v>0</v>
      </c>
      <c r="H16" s="63">
        <f t="shared" si="2"/>
        <v>87787.037037037036</v>
      </c>
      <c r="I16" s="63"/>
      <c r="J16" s="59">
        <f t="shared" si="3"/>
        <v>0</v>
      </c>
    </row>
    <row r="17" spans="1:10" s="141" customFormat="1">
      <c r="A17" s="144">
        <v>7</v>
      </c>
      <c r="B17" s="145" t="s">
        <v>30</v>
      </c>
      <c r="C17" s="34"/>
      <c r="D17" s="146">
        <v>141396</v>
      </c>
      <c r="E17" s="28">
        <f t="shared" si="0"/>
        <v>0</v>
      </c>
      <c r="F17" s="29">
        <v>0</v>
      </c>
      <c r="G17" s="30">
        <f t="shared" si="1"/>
        <v>0</v>
      </c>
      <c r="H17" s="63">
        <f t="shared" si="2"/>
        <v>130922.22222222222</v>
      </c>
      <c r="I17" s="63"/>
      <c r="J17" s="59">
        <f t="shared" si="3"/>
        <v>0</v>
      </c>
    </row>
    <row r="18" spans="1:10" s="141" customFormat="1">
      <c r="A18" s="144">
        <v>8</v>
      </c>
      <c r="B18" s="145" t="s">
        <v>31</v>
      </c>
      <c r="C18" s="26"/>
      <c r="D18" s="146">
        <v>232931</v>
      </c>
      <c r="E18" s="28">
        <f t="shared" si="0"/>
        <v>0</v>
      </c>
      <c r="F18" s="29">
        <v>0</v>
      </c>
      <c r="G18" s="30">
        <f t="shared" si="1"/>
        <v>0</v>
      </c>
      <c r="H18" s="63">
        <f t="shared" si="2"/>
        <v>215676.85185185182</v>
      </c>
      <c r="I18" s="63"/>
      <c r="J18" s="59">
        <f t="shared" si="3"/>
        <v>0</v>
      </c>
    </row>
    <row r="19" spans="1:10" s="141" customFormat="1">
      <c r="A19" s="144">
        <v>9</v>
      </c>
      <c r="B19" s="148" t="s">
        <v>32</v>
      </c>
      <c r="C19" s="26"/>
      <c r="D19" s="146">
        <v>101534</v>
      </c>
      <c r="E19" s="28">
        <f t="shared" si="0"/>
        <v>0</v>
      </c>
      <c r="F19" s="29">
        <v>0</v>
      </c>
      <c r="G19" s="30">
        <f t="shared" si="1"/>
        <v>0</v>
      </c>
      <c r="H19" s="63">
        <f t="shared" si="2"/>
        <v>94012.962962962964</v>
      </c>
      <c r="I19" s="63"/>
      <c r="J19" s="59">
        <f t="shared" si="3"/>
        <v>0</v>
      </c>
    </row>
    <row r="20" spans="1:10" s="141" customFormat="1">
      <c r="A20" s="144">
        <v>10</v>
      </c>
      <c r="B20" s="148" t="s">
        <v>33</v>
      </c>
      <c r="C20" s="37"/>
      <c r="D20" s="147">
        <v>110148</v>
      </c>
      <c r="E20" s="28">
        <f t="shared" si="0"/>
        <v>0</v>
      </c>
      <c r="F20" s="29">
        <v>0</v>
      </c>
      <c r="G20" s="30">
        <f t="shared" si="1"/>
        <v>0</v>
      </c>
      <c r="H20" s="63">
        <f t="shared" si="2"/>
        <v>101988.88888888888</v>
      </c>
      <c r="I20" s="63"/>
      <c r="J20" s="59">
        <f t="shared" si="3"/>
        <v>0</v>
      </c>
    </row>
    <row r="21" spans="1:10" s="141" customFormat="1">
      <c r="A21" s="144">
        <v>11</v>
      </c>
      <c r="B21" s="145" t="s">
        <v>34</v>
      </c>
      <c r="C21" s="37"/>
      <c r="D21" s="146">
        <v>54198</v>
      </c>
      <c r="E21" s="28">
        <f t="shared" si="0"/>
        <v>0</v>
      </c>
      <c r="F21" s="29">
        <v>0</v>
      </c>
      <c r="G21" s="30">
        <f t="shared" si="1"/>
        <v>0</v>
      </c>
      <c r="H21" s="63">
        <f t="shared" si="2"/>
        <v>50183.333333333328</v>
      </c>
      <c r="I21" s="63"/>
      <c r="J21" s="59">
        <f t="shared" si="3"/>
        <v>0</v>
      </c>
    </row>
    <row r="22" spans="1:10" s="141" customFormat="1">
      <c r="A22" s="144">
        <v>12</v>
      </c>
      <c r="B22" s="145" t="s">
        <v>35</v>
      </c>
      <c r="C22" s="37"/>
      <c r="D22" s="146">
        <v>49680</v>
      </c>
      <c r="E22" s="28">
        <f t="shared" si="0"/>
        <v>0</v>
      </c>
      <c r="F22" s="29">
        <v>0</v>
      </c>
      <c r="G22" s="30">
        <f t="shared" si="1"/>
        <v>0</v>
      </c>
      <c r="H22" s="63">
        <f t="shared" si="2"/>
        <v>46000</v>
      </c>
      <c r="I22" s="63"/>
      <c r="J22" s="59">
        <f t="shared" si="3"/>
        <v>0</v>
      </c>
    </row>
    <row r="23" spans="1:10" s="154" customFormat="1">
      <c r="A23" s="155">
        <v>13</v>
      </c>
      <c r="B23" s="145" t="s">
        <v>36</v>
      </c>
      <c r="C23" s="37"/>
      <c r="D23" s="153">
        <v>64152</v>
      </c>
      <c r="E23" s="156">
        <f t="shared" si="0"/>
        <v>0</v>
      </c>
      <c r="F23" s="157">
        <v>0</v>
      </c>
      <c r="G23" s="30">
        <f t="shared" si="1"/>
        <v>0</v>
      </c>
      <c r="H23" s="63">
        <f t="shared" si="2"/>
        <v>59399.999999999993</v>
      </c>
      <c r="I23" s="158"/>
      <c r="J23" s="59">
        <f t="shared" si="3"/>
        <v>0</v>
      </c>
    </row>
    <row r="24" spans="1:10" s="131" customFormat="1">
      <c r="A24" s="120">
        <v>14</v>
      </c>
      <c r="B24" s="121" t="s">
        <v>37</v>
      </c>
      <c r="C24" s="126"/>
      <c r="D24" s="153">
        <v>65934</v>
      </c>
      <c r="E24" s="123">
        <f t="shared" si="0"/>
        <v>0</v>
      </c>
      <c r="F24" s="124">
        <v>0</v>
      </c>
      <c r="G24" s="125">
        <f t="shared" si="1"/>
        <v>0</v>
      </c>
      <c r="H24" s="63">
        <f t="shared" si="2"/>
        <v>61049.999999999993</v>
      </c>
      <c r="I24" s="128"/>
      <c r="J24" s="59">
        <f t="shared" si="3"/>
        <v>0</v>
      </c>
    </row>
    <row r="25" spans="1:10">
      <c r="A25" s="24">
        <v>15</v>
      </c>
      <c r="B25" s="25" t="s">
        <v>38</v>
      </c>
      <c r="C25" s="37"/>
      <c r="D25" s="38">
        <v>76626</v>
      </c>
      <c r="E25" s="28">
        <f t="shared" si="0"/>
        <v>0</v>
      </c>
      <c r="F25" s="124">
        <v>0</v>
      </c>
      <c r="G25" s="30">
        <f t="shared" si="1"/>
        <v>0</v>
      </c>
      <c r="H25" s="63">
        <f t="shared" si="2"/>
        <v>70950</v>
      </c>
      <c r="I25" s="31"/>
      <c r="J25" s="59">
        <f t="shared" si="3"/>
        <v>0</v>
      </c>
    </row>
    <row r="26" spans="1:10">
      <c r="A26" s="24">
        <v>16</v>
      </c>
      <c r="B26" s="25" t="s">
        <v>39</v>
      </c>
      <c r="C26" s="37"/>
      <c r="D26" s="38">
        <v>80190</v>
      </c>
      <c r="E26" s="28">
        <f t="shared" si="0"/>
        <v>0</v>
      </c>
      <c r="F26" s="29">
        <v>0</v>
      </c>
      <c r="G26" s="30">
        <f t="shared" si="1"/>
        <v>0</v>
      </c>
      <c r="H26" s="63">
        <f t="shared" si="2"/>
        <v>74250</v>
      </c>
      <c r="I26" s="31"/>
      <c r="J26" s="59">
        <f t="shared" si="3"/>
        <v>0</v>
      </c>
    </row>
    <row r="27" spans="1:10">
      <c r="A27" s="24">
        <v>17</v>
      </c>
      <c r="B27" s="25" t="s">
        <v>40</v>
      </c>
      <c r="C27" s="37"/>
      <c r="D27" s="38">
        <v>113832</v>
      </c>
      <c r="E27" s="28">
        <f t="shared" si="0"/>
        <v>0</v>
      </c>
      <c r="F27" s="29">
        <v>0</v>
      </c>
      <c r="G27" s="30">
        <f t="shared" si="1"/>
        <v>0</v>
      </c>
      <c r="H27" s="63">
        <f t="shared" si="2"/>
        <v>105400</v>
      </c>
      <c r="I27" s="31"/>
      <c r="J27" s="59">
        <f t="shared" si="3"/>
        <v>0</v>
      </c>
    </row>
    <row r="28" spans="1:10">
      <c r="A28" s="24">
        <v>18</v>
      </c>
      <c r="B28" s="25" t="s">
        <v>41</v>
      </c>
      <c r="C28" s="37"/>
      <c r="D28" s="39">
        <v>98010</v>
      </c>
      <c r="E28" s="28">
        <f t="shared" si="0"/>
        <v>0</v>
      </c>
      <c r="F28" s="29">
        <v>0</v>
      </c>
      <c r="G28" s="30">
        <f t="shared" si="1"/>
        <v>0</v>
      </c>
      <c r="H28" s="63">
        <f t="shared" si="2"/>
        <v>90750</v>
      </c>
      <c r="I28" s="31"/>
      <c r="J28" s="59">
        <f t="shared" si="3"/>
        <v>907500</v>
      </c>
    </row>
    <row r="29" spans="1:10" s="141" customFormat="1" ht="31.5">
      <c r="A29" s="40"/>
      <c r="B29" s="41" t="s">
        <v>42</v>
      </c>
      <c r="C29" s="42">
        <f>SUM(C11:C28)</f>
        <v>10</v>
      </c>
      <c r="D29" s="42"/>
      <c r="E29" s="43">
        <f>SUM(E11:E28)</f>
        <v>996240</v>
      </c>
      <c r="F29" s="43"/>
      <c r="G29" s="44">
        <f>SUM(G11:G28)</f>
        <v>916935</v>
      </c>
      <c r="H29" s="5"/>
      <c r="I29" s="5"/>
      <c r="J29" s="75">
        <f>J28*0.08</f>
        <v>72600</v>
      </c>
    </row>
    <row r="30" spans="1:10" s="141" customFormat="1" ht="31.5">
      <c r="A30" s="46"/>
      <c r="B30" s="47"/>
      <c r="C30" s="48"/>
      <c r="D30" s="48"/>
      <c r="E30" s="49"/>
      <c r="F30" s="49"/>
      <c r="G30" s="151"/>
      <c r="H30" s="6"/>
      <c r="I30" s="6"/>
      <c r="J30" s="76">
        <f>SUM(J28:J29)</f>
        <v>980100</v>
      </c>
    </row>
    <row r="31" spans="1:10" s="141" customFormat="1" ht="18">
      <c r="A31" s="283" t="s">
        <v>43</v>
      </c>
      <c r="B31" s="283"/>
      <c r="C31" s="284" t="s">
        <v>44</v>
      </c>
      <c r="D31" s="284"/>
      <c r="E31" s="54"/>
      <c r="F31" s="54"/>
      <c r="G31" s="55" t="s">
        <v>45</v>
      </c>
    </row>
    <row r="32" spans="1:10">
      <c r="A32" s="141"/>
      <c r="B32" s="152" t="s">
        <v>666</v>
      </c>
      <c r="C32" s="152" t="s">
        <v>667</v>
      </c>
      <c r="D32" s="152"/>
      <c r="E32" s="152" t="s">
        <v>167</v>
      </c>
      <c r="F32" s="141"/>
      <c r="G32" s="141"/>
    </row>
    <row r="33" spans="1:10">
      <c r="B33" s="152" t="s">
        <v>668</v>
      </c>
      <c r="C33" s="152" t="s">
        <v>667</v>
      </c>
      <c r="D33" s="152"/>
      <c r="E33" s="152" t="s">
        <v>167</v>
      </c>
    </row>
    <row r="36" spans="1:10" s="141" customFormat="1" ht="18">
      <c r="A36"/>
      <c r="B36"/>
      <c r="C36"/>
      <c r="D36"/>
      <c r="E36"/>
      <c r="F36"/>
      <c r="G36"/>
      <c r="H36" s="1"/>
      <c r="I36" s="1"/>
      <c r="J36" s="79"/>
    </row>
    <row r="37" spans="1:10" s="141" customFormat="1" ht="15.75">
      <c r="A37" s="279" t="s">
        <v>1</v>
      </c>
      <c r="B37" s="279"/>
      <c r="C37" s="279"/>
      <c r="D37" s="279"/>
      <c r="E37" s="279"/>
      <c r="F37" s="279"/>
      <c r="G37" s="279"/>
      <c r="H37" s="1"/>
      <c r="I37" s="1"/>
      <c r="J37" s="71"/>
    </row>
    <row r="38" spans="1:10" s="141" customFormat="1" ht="15.75">
      <c r="A38" s="279" t="s">
        <v>2</v>
      </c>
      <c r="B38" s="279"/>
      <c r="C38" s="279"/>
      <c r="D38" s="279"/>
      <c r="E38" s="279"/>
      <c r="F38" s="279"/>
      <c r="G38" s="279"/>
      <c r="H38" s="1"/>
      <c r="I38" s="1"/>
      <c r="J38" s="71"/>
    </row>
    <row r="39" spans="1:10" s="141" customFormat="1" ht="15.75">
      <c r="A39" s="279" t="s">
        <v>4</v>
      </c>
      <c r="B39" s="279"/>
      <c r="C39" s="279"/>
      <c r="D39" s="279"/>
      <c r="E39" s="279"/>
      <c r="F39" s="279"/>
      <c r="G39" s="279"/>
      <c r="H39" s="1"/>
      <c r="I39" s="1"/>
      <c r="J39" s="71"/>
    </row>
    <row r="40" spans="1:10" s="141" customFormat="1" ht="27">
      <c r="A40" s="280" t="s">
        <v>6</v>
      </c>
      <c r="B40" s="280"/>
      <c r="C40" s="280"/>
      <c r="D40" s="280"/>
      <c r="E40" s="280"/>
      <c r="F40" s="280"/>
      <c r="G40" s="280"/>
      <c r="H40" s="2"/>
      <c r="I40" s="2"/>
      <c r="J40" s="72"/>
    </row>
    <row r="41" spans="1:10" s="141" customFormat="1" ht="27">
      <c r="A41" s="142"/>
      <c r="B41" s="142"/>
      <c r="C41" s="281" t="s">
        <v>357</v>
      </c>
      <c r="D41" s="281"/>
      <c r="E41" s="281"/>
      <c r="F41" s="281"/>
      <c r="G41" s="281"/>
      <c r="H41" s="68"/>
      <c r="I41" s="68"/>
      <c r="J41" s="71"/>
    </row>
    <row r="42" spans="1:10" s="141" customFormat="1" ht="15.75">
      <c r="A42" s="11" t="s">
        <v>358</v>
      </c>
      <c r="B42" s="12">
        <v>4137860964</v>
      </c>
      <c r="C42" s="143"/>
      <c r="D42" s="286"/>
      <c r="E42" s="286"/>
      <c r="F42" s="286"/>
      <c r="G42" s="286"/>
      <c r="H42" s="69" t="s">
        <v>161</v>
      </c>
      <c r="I42" s="69"/>
      <c r="J42" s="73"/>
    </row>
    <row r="43" spans="1:10" s="141" customFormat="1" ht="15.75">
      <c r="A43" s="11" t="s">
        <v>9</v>
      </c>
      <c r="B43" s="286" t="s">
        <v>669</v>
      </c>
      <c r="C43" s="286"/>
      <c r="D43" s="286"/>
      <c r="E43" s="16"/>
      <c r="F43" s="11"/>
      <c r="G43" s="16"/>
      <c r="H43" s="1"/>
      <c r="I43" s="1"/>
      <c r="J43" s="71"/>
    </row>
    <row r="44" spans="1:10" s="141" customFormat="1" ht="15.75">
      <c r="A44" s="11" t="s">
        <v>11</v>
      </c>
      <c r="B44" s="289" t="s">
        <v>670</v>
      </c>
      <c r="C44" s="289"/>
      <c r="D44" s="289"/>
      <c r="E44" s="289"/>
      <c r="F44" s="18"/>
      <c r="G44" s="19"/>
      <c r="H44" s="1"/>
      <c r="I44" s="1"/>
      <c r="J44" s="71"/>
    </row>
    <row r="45" spans="1:10" s="141" customFormat="1" ht="15.75">
      <c r="A45" s="21" t="s">
        <v>14</v>
      </c>
      <c r="B45" s="21" t="s">
        <v>16</v>
      </c>
      <c r="C45" s="21"/>
      <c r="D45" s="22" t="s">
        <v>18</v>
      </c>
      <c r="E45" s="23" t="s">
        <v>19</v>
      </c>
      <c r="F45" s="23" t="s">
        <v>20</v>
      </c>
      <c r="G45" s="21" t="s">
        <v>21</v>
      </c>
      <c r="H45" s="63"/>
      <c r="I45" s="63"/>
      <c r="J45" s="59">
        <f>H45*C46</f>
        <v>0</v>
      </c>
    </row>
    <row r="46" spans="1:10" s="141" customFormat="1">
      <c r="A46" s="144">
        <v>1</v>
      </c>
      <c r="B46" s="145" t="s">
        <v>23</v>
      </c>
      <c r="C46" s="26">
        <v>8</v>
      </c>
      <c r="D46" s="146">
        <v>79305</v>
      </c>
      <c r="E46" s="28">
        <f t="shared" ref="E46:E63" si="4">D46*C46</f>
        <v>634440</v>
      </c>
      <c r="F46" s="29">
        <v>0.2</v>
      </c>
      <c r="G46" s="30">
        <f t="shared" ref="G46:G63" si="5">E46-E46*F46</f>
        <v>507552</v>
      </c>
      <c r="H46" s="63">
        <f>D46/1.08*0.8</f>
        <v>58744.444444444438</v>
      </c>
      <c r="I46" s="63"/>
      <c r="J46" s="59">
        <f t="shared" ref="J46:J63" si="6">H46*C46</f>
        <v>469955.5555555555</v>
      </c>
    </row>
    <row r="47" spans="1:10" s="141" customFormat="1">
      <c r="A47" s="144">
        <v>2</v>
      </c>
      <c r="B47" s="145" t="s">
        <v>25</v>
      </c>
      <c r="C47" s="32"/>
      <c r="D47" s="147">
        <v>128591</v>
      </c>
      <c r="E47" s="28">
        <f t="shared" si="4"/>
        <v>0</v>
      </c>
      <c r="F47" s="29">
        <v>0</v>
      </c>
      <c r="G47" s="30">
        <f t="shared" si="5"/>
        <v>0</v>
      </c>
      <c r="H47" s="63">
        <f t="shared" ref="H47:H63" si="7">D47/1.08</f>
        <v>119065.74074074073</v>
      </c>
      <c r="I47" s="63"/>
      <c r="J47" s="59">
        <f t="shared" si="6"/>
        <v>0</v>
      </c>
    </row>
    <row r="48" spans="1:10" s="141" customFormat="1">
      <c r="A48" s="144">
        <v>3</v>
      </c>
      <c r="B48" s="145" t="s">
        <v>26</v>
      </c>
      <c r="C48" s="34">
        <v>5</v>
      </c>
      <c r="D48" s="146">
        <v>60043</v>
      </c>
      <c r="E48" s="28">
        <f t="shared" si="4"/>
        <v>300215</v>
      </c>
      <c r="F48" s="29">
        <v>0</v>
      </c>
      <c r="G48" s="30">
        <f t="shared" si="5"/>
        <v>300215</v>
      </c>
      <c r="H48" s="63">
        <f t="shared" si="7"/>
        <v>55595.370370370365</v>
      </c>
      <c r="I48" s="63"/>
      <c r="J48" s="59">
        <f t="shared" si="6"/>
        <v>277976.8518518518</v>
      </c>
    </row>
    <row r="49" spans="1:10" s="141" customFormat="1">
      <c r="A49" s="144">
        <v>4</v>
      </c>
      <c r="B49" s="145" t="s">
        <v>27</v>
      </c>
      <c r="C49" s="106"/>
      <c r="D49" s="146">
        <v>115781</v>
      </c>
      <c r="E49" s="28">
        <f t="shared" si="4"/>
        <v>0</v>
      </c>
      <c r="F49" s="29">
        <v>0</v>
      </c>
      <c r="G49" s="30">
        <f t="shared" si="5"/>
        <v>0</v>
      </c>
      <c r="H49" s="63">
        <f t="shared" si="7"/>
        <v>107204.62962962962</v>
      </c>
      <c r="I49" s="63"/>
      <c r="J49" s="59">
        <f t="shared" si="6"/>
        <v>0</v>
      </c>
    </row>
    <row r="50" spans="1:10" s="141" customFormat="1">
      <c r="A50" s="144">
        <v>5</v>
      </c>
      <c r="B50" s="145" t="s">
        <v>28</v>
      </c>
      <c r="C50" s="32">
        <v>5</v>
      </c>
      <c r="D50" s="146">
        <v>119943</v>
      </c>
      <c r="E50" s="28">
        <f t="shared" si="4"/>
        <v>599715</v>
      </c>
      <c r="F50" s="124">
        <v>0</v>
      </c>
      <c r="G50" s="30">
        <f t="shared" si="5"/>
        <v>599715</v>
      </c>
      <c r="H50" s="63">
        <f t="shared" si="7"/>
        <v>111058.33333333333</v>
      </c>
      <c r="I50" s="63"/>
      <c r="J50" s="59">
        <f t="shared" si="6"/>
        <v>555291.66666666663</v>
      </c>
    </row>
    <row r="51" spans="1:10" s="141" customFormat="1">
      <c r="A51" s="144">
        <v>6</v>
      </c>
      <c r="B51" s="145" t="s">
        <v>29</v>
      </c>
      <c r="C51" s="26">
        <v>5</v>
      </c>
      <c r="D51" s="146">
        <v>94810</v>
      </c>
      <c r="E51" s="28">
        <f t="shared" si="4"/>
        <v>474050</v>
      </c>
      <c r="F51" s="29">
        <v>0</v>
      </c>
      <c r="G51" s="30">
        <f t="shared" si="5"/>
        <v>474050</v>
      </c>
      <c r="H51" s="63">
        <f t="shared" si="7"/>
        <v>87787.037037037036</v>
      </c>
      <c r="I51" s="63"/>
      <c r="J51" s="59">
        <f t="shared" si="6"/>
        <v>438935.18518518517</v>
      </c>
    </row>
    <row r="52" spans="1:10" s="141" customFormat="1">
      <c r="A52" s="144">
        <v>7</v>
      </c>
      <c r="B52" s="145" t="s">
        <v>30</v>
      </c>
      <c r="C52" s="34"/>
      <c r="D52" s="146">
        <v>141396</v>
      </c>
      <c r="E52" s="28">
        <f t="shared" si="4"/>
        <v>0</v>
      </c>
      <c r="F52" s="29">
        <v>0</v>
      </c>
      <c r="G52" s="30">
        <f t="shared" si="5"/>
        <v>0</v>
      </c>
      <c r="H52" s="63">
        <f t="shared" si="7"/>
        <v>130922.22222222222</v>
      </c>
      <c r="I52" s="63"/>
      <c r="J52" s="59">
        <f t="shared" si="6"/>
        <v>0</v>
      </c>
    </row>
    <row r="53" spans="1:10" s="141" customFormat="1">
      <c r="A53" s="144">
        <v>8</v>
      </c>
      <c r="B53" s="145" t="s">
        <v>31</v>
      </c>
      <c r="C53" s="26"/>
      <c r="D53" s="146">
        <v>232931</v>
      </c>
      <c r="E53" s="28">
        <f t="shared" si="4"/>
        <v>0</v>
      </c>
      <c r="F53" s="29">
        <v>0</v>
      </c>
      <c r="G53" s="30">
        <f t="shared" si="5"/>
        <v>0</v>
      </c>
      <c r="H53" s="63">
        <f t="shared" si="7"/>
        <v>215676.85185185182</v>
      </c>
      <c r="I53" s="63"/>
      <c r="J53" s="59">
        <f t="shared" si="6"/>
        <v>0</v>
      </c>
    </row>
    <row r="54" spans="1:10" s="141" customFormat="1">
      <c r="A54" s="144">
        <v>9</v>
      </c>
      <c r="B54" s="148" t="s">
        <v>32</v>
      </c>
      <c r="C54" s="26"/>
      <c r="D54" s="146">
        <v>101534</v>
      </c>
      <c r="E54" s="28">
        <f t="shared" si="4"/>
        <v>0</v>
      </c>
      <c r="F54" s="29">
        <v>0</v>
      </c>
      <c r="G54" s="30">
        <f t="shared" si="5"/>
        <v>0</v>
      </c>
      <c r="H54" s="63">
        <f t="shared" si="7"/>
        <v>94012.962962962964</v>
      </c>
      <c r="I54" s="63"/>
      <c r="J54" s="59">
        <f t="shared" si="6"/>
        <v>0</v>
      </c>
    </row>
    <row r="55" spans="1:10" s="141" customFormat="1">
      <c r="A55" s="144">
        <v>10</v>
      </c>
      <c r="B55" s="148" t="s">
        <v>33</v>
      </c>
      <c r="C55" s="37"/>
      <c r="D55" s="147">
        <v>110148</v>
      </c>
      <c r="E55" s="28">
        <f t="shared" si="4"/>
        <v>0</v>
      </c>
      <c r="F55" s="29">
        <v>0</v>
      </c>
      <c r="G55" s="30">
        <f t="shared" si="5"/>
        <v>0</v>
      </c>
      <c r="H55" s="63">
        <f t="shared" si="7"/>
        <v>101988.88888888888</v>
      </c>
      <c r="I55" s="63"/>
      <c r="J55" s="59">
        <f t="shared" si="6"/>
        <v>0</v>
      </c>
    </row>
    <row r="56" spans="1:10" s="141" customFormat="1">
      <c r="A56" s="144">
        <v>11</v>
      </c>
      <c r="B56" s="145" t="s">
        <v>34</v>
      </c>
      <c r="C56" s="37">
        <v>5</v>
      </c>
      <c r="D56" s="146">
        <v>54198</v>
      </c>
      <c r="E56" s="28">
        <f t="shared" si="4"/>
        <v>270990</v>
      </c>
      <c r="F56" s="29">
        <v>0</v>
      </c>
      <c r="G56" s="30">
        <f t="shared" si="5"/>
        <v>270990</v>
      </c>
      <c r="H56" s="63">
        <f t="shared" si="7"/>
        <v>50183.333333333328</v>
      </c>
      <c r="I56" s="63"/>
      <c r="J56" s="59">
        <f t="shared" si="6"/>
        <v>250916.66666666663</v>
      </c>
    </row>
    <row r="57" spans="1:10" s="141" customFormat="1">
      <c r="A57" s="144">
        <v>12</v>
      </c>
      <c r="B57" s="145" t="s">
        <v>35</v>
      </c>
      <c r="C57" s="37">
        <v>5</v>
      </c>
      <c r="D57" s="146">
        <v>49680</v>
      </c>
      <c r="E57" s="28">
        <f t="shared" si="4"/>
        <v>248400</v>
      </c>
      <c r="F57" s="29">
        <v>0</v>
      </c>
      <c r="G57" s="30">
        <f t="shared" si="5"/>
        <v>248400</v>
      </c>
      <c r="H57" s="63">
        <f t="shared" si="7"/>
        <v>46000</v>
      </c>
      <c r="I57" s="63"/>
      <c r="J57" s="59">
        <f t="shared" si="6"/>
        <v>230000</v>
      </c>
    </row>
    <row r="58" spans="1:10" s="141" customFormat="1">
      <c r="A58" s="144">
        <v>13</v>
      </c>
      <c r="B58" s="145" t="s">
        <v>36</v>
      </c>
      <c r="C58" s="37"/>
      <c r="D58" s="153">
        <v>64152</v>
      </c>
      <c r="E58" s="28">
        <f t="shared" si="4"/>
        <v>0</v>
      </c>
      <c r="F58" s="29">
        <v>0</v>
      </c>
      <c r="G58" s="30">
        <f t="shared" si="5"/>
        <v>0</v>
      </c>
      <c r="H58" s="63">
        <f t="shared" si="7"/>
        <v>59399.999999999993</v>
      </c>
      <c r="I58" s="63"/>
      <c r="J58" s="59">
        <f t="shared" si="6"/>
        <v>0</v>
      </c>
    </row>
    <row r="59" spans="1:10" s="141" customFormat="1">
      <c r="A59" s="144">
        <v>14</v>
      </c>
      <c r="B59" s="145" t="s">
        <v>37</v>
      </c>
      <c r="C59" s="37"/>
      <c r="D59" s="153">
        <v>65934</v>
      </c>
      <c r="E59" s="28">
        <f t="shared" si="4"/>
        <v>0</v>
      </c>
      <c r="F59" s="29">
        <v>0</v>
      </c>
      <c r="G59" s="30">
        <f t="shared" si="5"/>
        <v>0</v>
      </c>
      <c r="H59" s="63">
        <f t="shared" si="7"/>
        <v>61049.999999999993</v>
      </c>
      <c r="I59" s="63"/>
      <c r="J59" s="59">
        <f t="shared" si="6"/>
        <v>0</v>
      </c>
    </row>
    <row r="60" spans="1:10" s="141" customFormat="1">
      <c r="A60" s="144">
        <v>15</v>
      </c>
      <c r="B60" s="145" t="s">
        <v>38</v>
      </c>
      <c r="C60" s="37"/>
      <c r="D60" s="38">
        <v>76626</v>
      </c>
      <c r="E60" s="28">
        <f t="shared" si="4"/>
        <v>0</v>
      </c>
      <c r="F60" s="124">
        <v>0</v>
      </c>
      <c r="G60" s="30">
        <f t="shared" si="5"/>
        <v>0</v>
      </c>
      <c r="H60" s="63">
        <f t="shared" si="7"/>
        <v>70950</v>
      </c>
      <c r="I60" s="63"/>
      <c r="J60" s="59">
        <f t="shared" si="6"/>
        <v>0</v>
      </c>
    </row>
    <row r="61" spans="1:10" s="141" customFormat="1">
      <c r="A61" s="144">
        <v>16</v>
      </c>
      <c r="B61" s="145" t="s">
        <v>39</v>
      </c>
      <c r="C61" s="37"/>
      <c r="D61" s="38">
        <v>80190</v>
      </c>
      <c r="E61" s="28">
        <f t="shared" si="4"/>
        <v>0</v>
      </c>
      <c r="F61" s="29">
        <v>0</v>
      </c>
      <c r="G61" s="30">
        <f t="shared" si="5"/>
        <v>0</v>
      </c>
      <c r="H61" s="63">
        <f t="shared" si="7"/>
        <v>74250</v>
      </c>
      <c r="I61" s="63"/>
      <c r="J61" s="59">
        <f t="shared" si="6"/>
        <v>0</v>
      </c>
    </row>
    <row r="62" spans="1:10" s="141" customFormat="1">
      <c r="A62" s="144">
        <v>17</v>
      </c>
      <c r="B62" s="145" t="s">
        <v>40</v>
      </c>
      <c r="C62" s="37"/>
      <c r="D62" s="38">
        <v>113832</v>
      </c>
      <c r="E62" s="28">
        <f t="shared" si="4"/>
        <v>0</v>
      </c>
      <c r="F62" s="29">
        <v>0</v>
      </c>
      <c r="G62" s="30">
        <f t="shared" si="5"/>
        <v>0</v>
      </c>
      <c r="H62" s="63">
        <f t="shared" si="7"/>
        <v>105400</v>
      </c>
      <c r="I62" s="63"/>
      <c r="J62" s="59">
        <f t="shared" si="6"/>
        <v>0</v>
      </c>
    </row>
    <row r="63" spans="1:10" s="141" customFormat="1" ht="17.25">
      <c r="A63" s="144">
        <v>18</v>
      </c>
      <c r="B63" s="145" t="s">
        <v>41</v>
      </c>
      <c r="C63" s="37"/>
      <c r="D63" s="39">
        <v>98010</v>
      </c>
      <c r="E63" s="28">
        <f t="shared" si="4"/>
        <v>0</v>
      </c>
      <c r="F63" s="29">
        <v>0.2</v>
      </c>
      <c r="G63" s="30">
        <f t="shared" si="5"/>
        <v>0</v>
      </c>
      <c r="H63" s="63">
        <f t="shared" si="7"/>
        <v>90750</v>
      </c>
      <c r="I63" s="45"/>
      <c r="J63" s="59">
        <f t="shared" si="6"/>
        <v>0</v>
      </c>
    </row>
    <row r="64" spans="1:10" s="141" customFormat="1" ht="31.5">
      <c r="A64" s="40"/>
      <c r="B64" s="41" t="s">
        <v>42</v>
      </c>
      <c r="C64" s="42">
        <f>SUM(C46:C63)</f>
        <v>33</v>
      </c>
      <c r="D64" s="42"/>
      <c r="E64" s="43">
        <f>SUM(E46:E63)</f>
        <v>2527810</v>
      </c>
      <c r="F64" s="43"/>
      <c r="G64" s="44">
        <f>SUM(G46:G63)</f>
        <v>2400922</v>
      </c>
      <c r="H64" s="5"/>
      <c r="I64" s="5"/>
      <c r="J64" s="75">
        <f>SUM(J46:J63)</f>
        <v>2223075.9259259258</v>
      </c>
    </row>
    <row r="65" spans="1:10" s="141" customFormat="1" ht="31.5">
      <c r="A65" s="46"/>
      <c r="B65" s="47"/>
      <c r="C65" s="48"/>
      <c r="D65" s="48"/>
      <c r="E65" s="49"/>
      <c r="F65" s="49"/>
      <c r="G65" s="151"/>
      <c r="H65" s="6"/>
      <c r="I65" s="6"/>
      <c r="J65" s="76">
        <f>J64*0.1</f>
        <v>222307.59259259258</v>
      </c>
    </row>
    <row r="66" spans="1:10" s="141" customFormat="1" ht="18">
      <c r="A66" s="283" t="s">
        <v>43</v>
      </c>
      <c r="B66" s="283"/>
      <c r="C66" s="284" t="s">
        <v>44</v>
      </c>
      <c r="D66" s="284"/>
      <c r="E66" s="54"/>
      <c r="F66" s="54"/>
      <c r="G66" s="55" t="s">
        <v>45</v>
      </c>
      <c r="J66" s="159">
        <f>SUM(J64:J65)</f>
        <v>2445383.5185185187</v>
      </c>
    </row>
    <row r="67" spans="1:10">
      <c r="A67" s="141"/>
      <c r="B67" s="152" t="s">
        <v>666</v>
      </c>
      <c r="C67" s="152" t="s">
        <v>667</v>
      </c>
      <c r="D67" s="152"/>
      <c r="E67" s="152" t="s">
        <v>167</v>
      </c>
      <c r="F67" s="141"/>
      <c r="G67" s="141"/>
    </row>
    <row r="68" spans="1:10">
      <c r="B68" s="152" t="s">
        <v>668</v>
      </c>
      <c r="C68" s="152" t="s">
        <v>667</v>
      </c>
      <c r="D68" s="152"/>
      <c r="E68" s="152" t="s">
        <v>167</v>
      </c>
    </row>
    <row r="73" spans="1:10" s="141" customFormat="1" ht="18">
      <c r="A73"/>
      <c r="B73"/>
      <c r="C73"/>
      <c r="D73"/>
      <c r="E73"/>
      <c r="F73"/>
      <c r="G73"/>
      <c r="H73" s="1"/>
      <c r="I73" s="1"/>
      <c r="J73" s="79"/>
    </row>
    <row r="74" spans="1:10" s="141" customFormat="1" ht="15.75">
      <c r="A74" s="279" t="s">
        <v>1</v>
      </c>
      <c r="B74" s="279"/>
      <c r="C74" s="279"/>
      <c r="D74" s="279"/>
      <c r="E74" s="279"/>
      <c r="F74" s="279"/>
      <c r="G74" s="279"/>
      <c r="H74" s="1"/>
      <c r="I74" s="1"/>
      <c r="J74" s="71"/>
    </row>
    <row r="75" spans="1:10" s="141" customFormat="1" ht="15.75">
      <c r="A75" s="279" t="s">
        <v>2</v>
      </c>
      <c r="B75" s="279"/>
      <c r="C75" s="279"/>
      <c r="D75" s="279"/>
      <c r="E75" s="279"/>
      <c r="F75" s="279"/>
      <c r="G75" s="279"/>
      <c r="H75" s="1"/>
      <c r="I75" s="1" t="s">
        <v>671</v>
      </c>
      <c r="J75" s="71"/>
    </row>
    <row r="76" spans="1:10" s="141" customFormat="1" ht="15.75">
      <c r="A76" s="279" t="s">
        <v>4</v>
      </c>
      <c r="B76" s="279"/>
      <c r="C76" s="279"/>
      <c r="D76" s="279"/>
      <c r="E76" s="279"/>
      <c r="F76" s="279"/>
      <c r="G76" s="279"/>
      <c r="H76" s="1"/>
      <c r="I76" s="1"/>
      <c r="J76" s="71"/>
    </row>
    <row r="77" spans="1:10" s="141" customFormat="1" ht="27">
      <c r="A77" s="280" t="s">
        <v>6</v>
      </c>
      <c r="B77" s="280"/>
      <c r="C77" s="280"/>
      <c r="D77" s="280"/>
      <c r="E77" s="280"/>
      <c r="F77" s="280"/>
      <c r="G77" s="280"/>
      <c r="H77" s="2"/>
      <c r="I77" s="2"/>
      <c r="J77" s="72"/>
    </row>
    <row r="78" spans="1:10" s="141" customFormat="1" ht="27">
      <c r="A78" s="142"/>
      <c r="B78" s="142"/>
      <c r="C78" s="281" t="s">
        <v>357</v>
      </c>
      <c r="D78" s="281"/>
      <c r="E78" s="281"/>
      <c r="F78" s="281"/>
      <c r="G78" s="281"/>
      <c r="H78" s="68"/>
      <c r="I78" s="68"/>
      <c r="J78" s="71"/>
    </row>
    <row r="79" spans="1:10" s="141" customFormat="1" ht="15.75">
      <c r="A79" s="11" t="s">
        <v>358</v>
      </c>
      <c r="B79" s="12">
        <v>4138091990</v>
      </c>
      <c r="C79" s="143"/>
      <c r="D79" s="286"/>
      <c r="E79" s="286"/>
      <c r="F79" s="286"/>
      <c r="G79" s="286"/>
      <c r="H79" s="69" t="s">
        <v>161</v>
      </c>
      <c r="I79" s="69"/>
      <c r="J79" s="73"/>
    </row>
    <row r="80" spans="1:10" s="141" customFormat="1" ht="15.75">
      <c r="A80" s="11" t="s">
        <v>9</v>
      </c>
      <c r="B80" s="286" t="s">
        <v>672</v>
      </c>
      <c r="C80" s="286"/>
      <c r="D80" s="286"/>
      <c r="E80" s="16"/>
      <c r="F80" s="11"/>
      <c r="G80" s="16"/>
      <c r="H80" s="1"/>
      <c r="I80" s="1"/>
      <c r="J80" s="71"/>
    </row>
    <row r="81" spans="1:10" s="141" customFormat="1" ht="15.75">
      <c r="A81" s="11" t="s">
        <v>11</v>
      </c>
      <c r="B81" s="289" t="s">
        <v>670</v>
      </c>
      <c r="C81" s="289"/>
      <c r="D81" s="289"/>
      <c r="E81" s="289"/>
      <c r="F81" s="18"/>
      <c r="G81" s="19"/>
      <c r="H81" s="1"/>
      <c r="I81" s="1"/>
      <c r="J81" s="71"/>
    </row>
    <row r="82" spans="1:10" s="141" customFormat="1" ht="15.75">
      <c r="A82" s="21" t="s">
        <v>14</v>
      </c>
      <c r="B82" s="21" t="s">
        <v>16</v>
      </c>
      <c r="C82" s="21"/>
      <c r="D82" s="22" t="s">
        <v>18</v>
      </c>
      <c r="E82" s="23" t="s">
        <v>19</v>
      </c>
      <c r="F82" s="23" t="s">
        <v>20</v>
      </c>
      <c r="G82" s="21" t="s">
        <v>21</v>
      </c>
      <c r="H82" s="63">
        <f>D83/1.08*0.8</f>
        <v>58744.444444444438</v>
      </c>
      <c r="I82" s="63"/>
      <c r="J82" s="59">
        <f t="shared" ref="J82:J99" si="8">H82*C83</f>
        <v>0</v>
      </c>
    </row>
    <row r="83" spans="1:10" s="141" customFormat="1">
      <c r="A83" s="144">
        <v>1</v>
      </c>
      <c r="B83" s="145" t="s">
        <v>23</v>
      </c>
      <c r="C83" s="26"/>
      <c r="D83" s="146">
        <v>79305</v>
      </c>
      <c r="E83" s="28">
        <f t="shared" ref="E83:E100" si="9">D83*C83</f>
        <v>0</v>
      </c>
      <c r="F83" s="29">
        <v>0.2</v>
      </c>
      <c r="G83" s="30">
        <f t="shared" ref="G83:G100" si="10">E83-E83*F83</f>
        <v>0</v>
      </c>
      <c r="H83" s="63">
        <f t="shared" ref="H83:H99" si="11">D84/1.08</f>
        <v>119065.74074074073</v>
      </c>
      <c r="I83" s="63"/>
      <c r="J83" s="59">
        <f t="shared" si="8"/>
        <v>0</v>
      </c>
    </row>
    <row r="84" spans="1:10" s="141" customFormat="1">
      <c r="A84" s="144">
        <v>2</v>
      </c>
      <c r="B84" s="145" t="s">
        <v>25</v>
      </c>
      <c r="C84" s="32"/>
      <c r="D84" s="147">
        <v>128591</v>
      </c>
      <c r="E84" s="28">
        <f t="shared" si="9"/>
        <v>0</v>
      </c>
      <c r="F84" s="29">
        <v>0</v>
      </c>
      <c r="G84" s="30">
        <f t="shared" si="10"/>
        <v>0</v>
      </c>
      <c r="H84" s="63">
        <f t="shared" si="11"/>
        <v>55595.370370370365</v>
      </c>
      <c r="I84" s="63"/>
      <c r="J84" s="59">
        <f t="shared" si="8"/>
        <v>0</v>
      </c>
    </row>
    <row r="85" spans="1:10" s="141" customFormat="1">
      <c r="A85" s="144">
        <v>3</v>
      </c>
      <c r="B85" s="145" t="s">
        <v>26</v>
      </c>
      <c r="C85" s="34">
        <v>0</v>
      </c>
      <c r="D85" s="146">
        <v>60043</v>
      </c>
      <c r="E85" s="28">
        <f t="shared" si="9"/>
        <v>0</v>
      </c>
      <c r="F85" s="29">
        <v>0</v>
      </c>
      <c r="G85" s="30">
        <f t="shared" si="10"/>
        <v>0</v>
      </c>
      <c r="H85" s="63">
        <f t="shared" si="11"/>
        <v>107204.62962962962</v>
      </c>
      <c r="I85" s="63"/>
      <c r="J85" s="59">
        <f t="shared" si="8"/>
        <v>0</v>
      </c>
    </row>
    <row r="86" spans="1:10" s="141" customFormat="1">
      <c r="A86" s="144">
        <v>4</v>
      </c>
      <c r="B86" s="145" t="s">
        <v>27</v>
      </c>
      <c r="C86" s="106"/>
      <c r="D86" s="146">
        <v>115781</v>
      </c>
      <c r="E86" s="28">
        <f t="shared" si="9"/>
        <v>0</v>
      </c>
      <c r="F86" s="29">
        <v>0</v>
      </c>
      <c r="G86" s="30">
        <f t="shared" si="10"/>
        <v>0</v>
      </c>
      <c r="H86" s="63">
        <f t="shared" si="11"/>
        <v>111058.33333333333</v>
      </c>
      <c r="I86" s="63"/>
      <c r="J86" s="59">
        <f t="shared" si="8"/>
        <v>0</v>
      </c>
    </row>
    <row r="87" spans="1:10" s="141" customFormat="1">
      <c r="A87" s="144">
        <v>5</v>
      </c>
      <c r="B87" s="145" t="s">
        <v>28</v>
      </c>
      <c r="C87" s="32">
        <v>0</v>
      </c>
      <c r="D87" s="146">
        <v>119943</v>
      </c>
      <c r="E87" s="28">
        <f t="shared" si="9"/>
        <v>0</v>
      </c>
      <c r="F87" s="124">
        <v>0</v>
      </c>
      <c r="G87" s="30">
        <f t="shared" si="10"/>
        <v>0</v>
      </c>
      <c r="H87" s="63">
        <f t="shared" si="11"/>
        <v>87787.037037037036</v>
      </c>
      <c r="I87" s="63"/>
      <c r="J87" s="59">
        <f t="shared" si="8"/>
        <v>0</v>
      </c>
    </row>
    <row r="88" spans="1:10" s="141" customFormat="1">
      <c r="A88" s="144">
        <v>6</v>
      </c>
      <c r="B88" s="145" t="s">
        <v>29</v>
      </c>
      <c r="C88" s="26"/>
      <c r="D88" s="146">
        <v>94810</v>
      </c>
      <c r="E88" s="28">
        <f t="shared" si="9"/>
        <v>0</v>
      </c>
      <c r="F88" s="29">
        <v>0</v>
      </c>
      <c r="G88" s="30">
        <f t="shared" si="10"/>
        <v>0</v>
      </c>
      <c r="H88" s="63">
        <f t="shared" si="11"/>
        <v>130922.22222222222</v>
      </c>
      <c r="I88" s="63"/>
      <c r="J88" s="59">
        <f t="shared" si="8"/>
        <v>0</v>
      </c>
    </row>
    <row r="89" spans="1:10" s="141" customFormat="1">
      <c r="A89" s="144">
        <v>7</v>
      </c>
      <c r="B89" s="145" t="s">
        <v>30</v>
      </c>
      <c r="C89" s="34"/>
      <c r="D89" s="146">
        <v>141396</v>
      </c>
      <c r="E89" s="28">
        <f t="shared" si="9"/>
        <v>0</v>
      </c>
      <c r="F89" s="29">
        <v>0</v>
      </c>
      <c r="G89" s="30">
        <f t="shared" si="10"/>
        <v>0</v>
      </c>
      <c r="H89" s="63">
        <f t="shared" si="11"/>
        <v>215676.85185185182</v>
      </c>
      <c r="I89" s="63"/>
      <c r="J89" s="59">
        <f t="shared" si="8"/>
        <v>0</v>
      </c>
    </row>
    <row r="90" spans="1:10" s="141" customFormat="1">
      <c r="A90" s="144">
        <v>8</v>
      </c>
      <c r="B90" s="145" t="s">
        <v>31</v>
      </c>
      <c r="C90" s="26"/>
      <c r="D90" s="146">
        <v>232931</v>
      </c>
      <c r="E90" s="28">
        <f t="shared" si="9"/>
        <v>0</v>
      </c>
      <c r="F90" s="29">
        <v>0</v>
      </c>
      <c r="G90" s="30">
        <f t="shared" si="10"/>
        <v>0</v>
      </c>
      <c r="H90" s="63">
        <f t="shared" si="11"/>
        <v>94012.962962962964</v>
      </c>
      <c r="I90" s="63"/>
      <c r="J90" s="59">
        <f t="shared" si="8"/>
        <v>0</v>
      </c>
    </row>
    <row r="91" spans="1:10" s="141" customFormat="1">
      <c r="A91" s="144">
        <v>9</v>
      </c>
      <c r="B91" s="148" t="s">
        <v>32</v>
      </c>
      <c r="C91" s="26"/>
      <c r="D91" s="146">
        <v>101534</v>
      </c>
      <c r="E91" s="28">
        <f t="shared" si="9"/>
        <v>0</v>
      </c>
      <c r="F91" s="29">
        <v>0</v>
      </c>
      <c r="G91" s="30">
        <f t="shared" si="10"/>
        <v>0</v>
      </c>
      <c r="H91" s="63">
        <f t="shared" si="11"/>
        <v>101988.88888888888</v>
      </c>
      <c r="I91" s="63"/>
      <c r="J91" s="59">
        <f t="shared" si="8"/>
        <v>0</v>
      </c>
    </row>
    <row r="92" spans="1:10" s="141" customFormat="1">
      <c r="A92" s="144">
        <v>10</v>
      </c>
      <c r="B92" s="148" t="s">
        <v>33</v>
      </c>
      <c r="C92" s="37"/>
      <c r="D92" s="147">
        <v>110148</v>
      </c>
      <c r="E92" s="28">
        <f t="shared" si="9"/>
        <v>0</v>
      </c>
      <c r="F92" s="29">
        <v>0</v>
      </c>
      <c r="G92" s="30">
        <f t="shared" si="10"/>
        <v>0</v>
      </c>
      <c r="H92" s="63">
        <f t="shared" si="11"/>
        <v>50183.333333333328</v>
      </c>
      <c r="I92" s="63"/>
      <c r="J92" s="59">
        <f t="shared" si="8"/>
        <v>0</v>
      </c>
    </row>
    <row r="93" spans="1:10" s="141" customFormat="1">
      <c r="A93" s="144">
        <v>11</v>
      </c>
      <c r="B93" s="145" t="s">
        <v>34</v>
      </c>
      <c r="C93" s="37"/>
      <c r="D93" s="146">
        <v>54198</v>
      </c>
      <c r="E93" s="28">
        <f t="shared" si="9"/>
        <v>0</v>
      </c>
      <c r="F93" s="29">
        <v>0</v>
      </c>
      <c r="G93" s="30">
        <f t="shared" si="10"/>
        <v>0</v>
      </c>
      <c r="H93" s="63">
        <f t="shared" si="11"/>
        <v>46000</v>
      </c>
      <c r="I93" s="63"/>
      <c r="J93" s="59">
        <f t="shared" si="8"/>
        <v>0</v>
      </c>
    </row>
    <row r="94" spans="1:10" s="141" customFormat="1">
      <c r="A94" s="144">
        <v>12</v>
      </c>
      <c r="B94" s="145" t="s">
        <v>35</v>
      </c>
      <c r="C94" s="37"/>
      <c r="D94" s="146">
        <v>49680</v>
      </c>
      <c r="E94" s="28">
        <f t="shared" si="9"/>
        <v>0</v>
      </c>
      <c r="F94" s="29">
        <v>0</v>
      </c>
      <c r="G94" s="30">
        <f t="shared" si="10"/>
        <v>0</v>
      </c>
      <c r="H94" s="63">
        <f t="shared" si="11"/>
        <v>59399.999999999993</v>
      </c>
      <c r="I94" s="63"/>
      <c r="J94" s="59">
        <f t="shared" si="8"/>
        <v>0</v>
      </c>
    </row>
    <row r="95" spans="1:10" s="141" customFormat="1">
      <c r="A95" s="144">
        <v>13</v>
      </c>
      <c r="B95" s="145" t="s">
        <v>36</v>
      </c>
      <c r="C95" s="37"/>
      <c r="D95" s="149">
        <v>64152</v>
      </c>
      <c r="E95" s="28">
        <f t="shared" si="9"/>
        <v>0</v>
      </c>
      <c r="F95" s="29">
        <v>0</v>
      </c>
      <c r="G95" s="30">
        <f t="shared" si="10"/>
        <v>0</v>
      </c>
      <c r="H95" s="63">
        <f t="shared" si="11"/>
        <v>61049.999999999993</v>
      </c>
      <c r="I95" s="63"/>
      <c r="J95" s="59">
        <f t="shared" si="8"/>
        <v>0</v>
      </c>
    </row>
    <row r="96" spans="1:10" s="141" customFormat="1">
      <c r="A96" s="144">
        <v>14</v>
      </c>
      <c r="B96" s="145" t="s">
        <v>37</v>
      </c>
      <c r="C96" s="37"/>
      <c r="D96" s="149">
        <v>65934</v>
      </c>
      <c r="E96" s="28">
        <f t="shared" si="9"/>
        <v>0</v>
      </c>
      <c r="F96" s="29">
        <v>0</v>
      </c>
      <c r="G96" s="30">
        <f t="shared" si="10"/>
        <v>0</v>
      </c>
      <c r="H96" s="63">
        <f t="shared" si="11"/>
        <v>70950</v>
      </c>
      <c r="I96" s="63"/>
      <c r="J96" s="59">
        <f t="shared" si="8"/>
        <v>0</v>
      </c>
    </row>
    <row r="97" spans="1:10" s="141" customFormat="1">
      <c r="A97" s="144">
        <v>15</v>
      </c>
      <c r="B97" s="145" t="s">
        <v>38</v>
      </c>
      <c r="C97" s="37"/>
      <c r="D97" s="149">
        <v>76626</v>
      </c>
      <c r="E97" s="28">
        <f t="shared" si="9"/>
        <v>0</v>
      </c>
      <c r="F97" s="124">
        <v>0</v>
      </c>
      <c r="G97" s="30">
        <f t="shared" si="10"/>
        <v>0</v>
      </c>
      <c r="H97" s="63">
        <f t="shared" si="11"/>
        <v>74250</v>
      </c>
      <c r="I97" s="63"/>
      <c r="J97" s="59">
        <f t="shared" si="8"/>
        <v>0</v>
      </c>
    </row>
    <row r="98" spans="1:10" s="141" customFormat="1">
      <c r="A98" s="144">
        <v>16</v>
      </c>
      <c r="B98" s="145" t="s">
        <v>39</v>
      </c>
      <c r="C98" s="37"/>
      <c r="D98" s="149">
        <v>80190</v>
      </c>
      <c r="E98" s="28">
        <f t="shared" si="9"/>
        <v>0</v>
      </c>
      <c r="F98" s="29">
        <v>0</v>
      </c>
      <c r="G98" s="30">
        <f t="shared" si="10"/>
        <v>0</v>
      </c>
      <c r="H98" s="63">
        <f t="shared" si="11"/>
        <v>105400</v>
      </c>
      <c r="I98" s="63"/>
      <c r="J98" s="59">
        <f t="shared" si="8"/>
        <v>0</v>
      </c>
    </row>
    <row r="99" spans="1:10" s="141" customFormat="1">
      <c r="A99" s="144">
        <v>17</v>
      </c>
      <c r="B99" s="145" t="s">
        <v>40</v>
      </c>
      <c r="C99" s="37"/>
      <c r="D99" s="149">
        <v>113832</v>
      </c>
      <c r="E99" s="28">
        <f t="shared" si="9"/>
        <v>0</v>
      </c>
      <c r="F99" s="29">
        <v>0</v>
      </c>
      <c r="G99" s="30">
        <f t="shared" si="10"/>
        <v>0</v>
      </c>
      <c r="H99" s="63">
        <f t="shared" si="11"/>
        <v>90750</v>
      </c>
      <c r="I99" s="63"/>
      <c r="J99" s="59">
        <f t="shared" si="8"/>
        <v>0</v>
      </c>
    </row>
    <row r="100" spans="1:10" s="141" customFormat="1" ht="17.25">
      <c r="A100" s="144">
        <v>18</v>
      </c>
      <c r="B100" s="145" t="s">
        <v>41</v>
      </c>
      <c r="C100" s="37"/>
      <c r="D100" s="150">
        <v>98010</v>
      </c>
      <c r="E100" s="28">
        <f t="shared" si="9"/>
        <v>0</v>
      </c>
      <c r="F100" s="29">
        <v>0.2</v>
      </c>
      <c r="G100" s="30">
        <f t="shared" si="10"/>
        <v>0</v>
      </c>
      <c r="H100" s="45"/>
      <c r="I100" s="45"/>
      <c r="J100" s="64">
        <f>SUM(J82:J99)</f>
        <v>0</v>
      </c>
    </row>
    <row r="101" spans="1:10" s="141" customFormat="1" ht="31.5">
      <c r="A101" s="40"/>
      <c r="B101" s="41" t="s">
        <v>42</v>
      </c>
      <c r="C101" s="42">
        <f>SUM(C83:C100)</f>
        <v>0</v>
      </c>
      <c r="D101" s="42"/>
      <c r="E101" s="43">
        <f>SUM(E83:E100)</f>
        <v>0</v>
      </c>
      <c r="F101" s="43"/>
      <c r="G101" s="44">
        <f>SUM(G83:G100)</f>
        <v>0</v>
      </c>
      <c r="H101" s="5"/>
      <c r="I101" s="5"/>
      <c r="J101" s="75">
        <f>J100*0.08</f>
        <v>0</v>
      </c>
    </row>
    <row r="102" spans="1:10" s="141" customFormat="1" ht="31.5">
      <c r="A102" s="46"/>
      <c r="B102" s="47"/>
      <c r="C102" s="48"/>
      <c r="D102" s="48"/>
      <c r="E102" s="49"/>
      <c r="F102" s="49"/>
      <c r="G102" s="151"/>
      <c r="H102" s="6"/>
      <c r="I102" s="6"/>
      <c r="J102" s="76">
        <f>SUM(J100:J101)</f>
        <v>0</v>
      </c>
    </row>
    <row r="103" spans="1:10" s="141" customFormat="1" ht="18">
      <c r="A103" s="283" t="s">
        <v>43</v>
      </c>
      <c r="B103" s="283"/>
      <c r="C103" s="284" t="s">
        <v>44</v>
      </c>
      <c r="D103" s="284"/>
      <c r="E103" s="54"/>
      <c r="F103" s="54"/>
      <c r="G103" s="55" t="s">
        <v>45</v>
      </c>
    </row>
    <row r="104" spans="1:10">
      <c r="A104" s="141"/>
      <c r="B104" s="152" t="s">
        <v>666</v>
      </c>
      <c r="C104" s="152" t="s">
        <v>667</v>
      </c>
      <c r="D104" s="152"/>
      <c r="E104" s="152" t="s">
        <v>167</v>
      </c>
      <c r="F104" s="141"/>
      <c r="G104" s="141"/>
    </row>
    <row r="105" spans="1:10">
      <c r="B105" s="152" t="s">
        <v>668</v>
      </c>
      <c r="C105" s="152" t="s">
        <v>667</v>
      </c>
      <c r="D105" s="152"/>
      <c r="E105" s="152" t="s">
        <v>167</v>
      </c>
    </row>
    <row r="110" spans="1:10" s="141" customFormat="1" ht="18">
      <c r="A110"/>
      <c r="B110"/>
      <c r="C110"/>
      <c r="D110"/>
      <c r="E110"/>
      <c r="F110"/>
      <c r="G110"/>
      <c r="H110" s="1"/>
      <c r="I110" s="1"/>
      <c r="J110" s="79"/>
    </row>
    <row r="111" spans="1:10" s="141" customFormat="1" ht="15.75">
      <c r="A111" s="279" t="s">
        <v>1</v>
      </c>
      <c r="B111" s="279"/>
      <c r="C111" s="279"/>
      <c r="D111" s="279"/>
      <c r="E111" s="279"/>
      <c r="F111" s="279"/>
      <c r="G111" s="279"/>
      <c r="H111" s="1"/>
      <c r="I111" s="1"/>
      <c r="J111" s="71"/>
    </row>
    <row r="112" spans="1:10" s="141" customFormat="1" ht="15.75">
      <c r="A112" s="279" t="s">
        <v>2</v>
      </c>
      <c r="B112" s="279"/>
      <c r="C112" s="279"/>
      <c r="D112" s="279"/>
      <c r="E112" s="279"/>
      <c r="F112" s="279"/>
      <c r="G112" s="279"/>
      <c r="H112" s="1"/>
      <c r="I112" s="1"/>
      <c r="J112" s="71"/>
    </row>
    <row r="113" spans="1:10" s="141" customFormat="1" ht="15.75">
      <c r="A113" s="279" t="s">
        <v>4</v>
      </c>
      <c r="B113" s="279"/>
      <c r="C113" s="279"/>
      <c r="D113" s="279"/>
      <c r="E113" s="279"/>
      <c r="F113" s="279"/>
      <c r="G113" s="279"/>
      <c r="H113" s="1"/>
      <c r="I113" s="1"/>
      <c r="J113" s="71"/>
    </row>
    <row r="114" spans="1:10" s="141" customFormat="1" ht="27">
      <c r="A114" s="280" t="s">
        <v>6</v>
      </c>
      <c r="B114" s="280"/>
      <c r="C114" s="280"/>
      <c r="D114" s="280"/>
      <c r="E114" s="280"/>
      <c r="F114" s="280"/>
      <c r="G114" s="280"/>
      <c r="H114" s="2"/>
      <c r="I114" s="2"/>
      <c r="J114" s="72"/>
    </row>
    <row r="115" spans="1:10" s="141" customFormat="1" ht="27">
      <c r="A115" s="142"/>
      <c r="B115" s="142"/>
      <c r="C115" s="281" t="s">
        <v>357</v>
      </c>
      <c r="D115" s="281"/>
      <c r="E115" s="281"/>
      <c r="F115" s="281"/>
      <c r="G115" s="281"/>
      <c r="H115" s="68"/>
      <c r="I115" s="68"/>
      <c r="J115" s="71"/>
    </row>
    <row r="116" spans="1:10" s="141" customFormat="1" ht="15.75">
      <c r="A116" s="11" t="s">
        <v>358</v>
      </c>
      <c r="B116" s="12">
        <v>4137995486</v>
      </c>
      <c r="C116" s="143"/>
      <c r="D116" s="286"/>
      <c r="E116" s="286"/>
      <c r="F116" s="286"/>
      <c r="G116" s="286"/>
      <c r="H116" s="69" t="s">
        <v>161</v>
      </c>
      <c r="I116" s="69"/>
      <c r="J116" s="73"/>
    </row>
    <row r="117" spans="1:10" s="141" customFormat="1" ht="15.75">
      <c r="A117" s="11" t="s">
        <v>9</v>
      </c>
      <c r="B117" s="286" t="s">
        <v>673</v>
      </c>
      <c r="C117" s="286"/>
      <c r="D117" s="286"/>
      <c r="E117" s="16"/>
      <c r="F117" s="11"/>
      <c r="G117" s="16"/>
      <c r="H117" s="1"/>
      <c r="I117" s="1"/>
      <c r="J117" s="71"/>
    </row>
    <row r="118" spans="1:10" s="141" customFormat="1" ht="15.75">
      <c r="A118" s="11" t="s">
        <v>11</v>
      </c>
      <c r="B118" s="289" t="s">
        <v>674</v>
      </c>
      <c r="C118" s="289"/>
      <c r="D118" s="289"/>
      <c r="E118" s="289"/>
      <c r="F118" s="18"/>
      <c r="G118" s="19"/>
      <c r="H118" s="1"/>
      <c r="I118" s="1"/>
      <c r="J118" s="71"/>
    </row>
    <row r="119" spans="1:10" s="141" customFormat="1" ht="15.75">
      <c r="A119" s="21" t="s">
        <v>14</v>
      </c>
      <c r="B119" s="21" t="s">
        <v>16</v>
      </c>
      <c r="C119" s="21"/>
      <c r="D119" s="22" t="s">
        <v>18</v>
      </c>
      <c r="E119" s="23" t="s">
        <v>19</v>
      </c>
      <c r="F119" s="23" t="s">
        <v>20</v>
      </c>
      <c r="G119" s="21" t="s">
        <v>21</v>
      </c>
      <c r="H119" s="63"/>
      <c r="I119" s="63"/>
      <c r="J119" s="59">
        <f>H119*C120</f>
        <v>0</v>
      </c>
    </row>
    <row r="120" spans="1:10" s="141" customFormat="1">
      <c r="A120" s="144">
        <v>1</v>
      </c>
      <c r="B120" s="145" t="s">
        <v>23</v>
      </c>
      <c r="C120" s="26">
        <v>5</v>
      </c>
      <c r="D120" s="146">
        <v>79305</v>
      </c>
      <c r="E120" s="28">
        <f t="shared" ref="E120:E137" si="12">D120*C120</f>
        <v>396525</v>
      </c>
      <c r="F120" s="29">
        <v>0.2</v>
      </c>
      <c r="G120" s="30">
        <f t="shared" ref="G120:G137" si="13">E120-E120*F120</f>
        <v>317220</v>
      </c>
      <c r="H120" s="63">
        <f>D120/1.08*0.8</f>
        <v>58744.444444444438</v>
      </c>
      <c r="I120" s="63"/>
      <c r="J120" s="59">
        <f t="shared" ref="J120:J136" si="14">H120*C120</f>
        <v>293722.22222222219</v>
      </c>
    </row>
    <row r="121" spans="1:10" s="141" customFormat="1">
      <c r="A121" s="144">
        <v>2</v>
      </c>
      <c r="B121" s="145" t="s">
        <v>25</v>
      </c>
      <c r="C121" s="32"/>
      <c r="D121" s="147">
        <v>128591</v>
      </c>
      <c r="E121" s="28">
        <f t="shared" si="12"/>
        <v>0</v>
      </c>
      <c r="F121" s="29">
        <v>0</v>
      </c>
      <c r="G121" s="30">
        <f t="shared" si="13"/>
        <v>0</v>
      </c>
      <c r="H121" s="63">
        <f t="shared" ref="H121:H137" si="15">D121/1.08</f>
        <v>119065.74074074073</v>
      </c>
      <c r="I121" s="63"/>
      <c r="J121" s="59">
        <f t="shared" si="14"/>
        <v>0</v>
      </c>
    </row>
    <row r="122" spans="1:10" s="141" customFormat="1">
      <c r="A122" s="144">
        <v>3</v>
      </c>
      <c r="B122" s="145" t="s">
        <v>26</v>
      </c>
      <c r="C122" s="34">
        <v>4</v>
      </c>
      <c r="D122" s="146">
        <v>60043</v>
      </c>
      <c r="E122" s="28">
        <f t="shared" si="12"/>
        <v>240172</v>
      </c>
      <c r="F122" s="29">
        <v>0</v>
      </c>
      <c r="G122" s="30">
        <f t="shared" si="13"/>
        <v>240172</v>
      </c>
      <c r="H122" s="63">
        <f t="shared" si="15"/>
        <v>55595.370370370365</v>
      </c>
      <c r="I122" s="63"/>
      <c r="J122" s="59">
        <f t="shared" si="14"/>
        <v>222381.48148148146</v>
      </c>
    </row>
    <row r="123" spans="1:10" s="141" customFormat="1">
      <c r="A123" s="144">
        <v>4</v>
      </c>
      <c r="B123" s="145" t="s">
        <v>27</v>
      </c>
      <c r="C123" s="106"/>
      <c r="D123" s="146">
        <v>115781</v>
      </c>
      <c r="E123" s="28">
        <f t="shared" si="12"/>
        <v>0</v>
      </c>
      <c r="F123" s="29">
        <v>0</v>
      </c>
      <c r="G123" s="30">
        <f t="shared" si="13"/>
        <v>0</v>
      </c>
      <c r="H123" s="63">
        <f t="shared" si="15"/>
        <v>107204.62962962962</v>
      </c>
      <c r="I123" s="63"/>
      <c r="J123" s="59">
        <f t="shared" si="14"/>
        <v>0</v>
      </c>
    </row>
    <row r="124" spans="1:10" s="141" customFormat="1">
      <c r="A124" s="144">
        <v>5</v>
      </c>
      <c r="B124" s="145" t="s">
        <v>28</v>
      </c>
      <c r="C124" s="32"/>
      <c r="D124" s="146">
        <v>119943</v>
      </c>
      <c r="E124" s="28">
        <f t="shared" si="12"/>
        <v>0</v>
      </c>
      <c r="F124" s="124">
        <v>0</v>
      </c>
      <c r="G124" s="30">
        <f t="shared" si="13"/>
        <v>0</v>
      </c>
      <c r="H124" s="63">
        <f t="shared" si="15"/>
        <v>111058.33333333333</v>
      </c>
      <c r="I124" s="63"/>
      <c r="J124" s="59">
        <f t="shared" si="14"/>
        <v>0</v>
      </c>
    </row>
    <row r="125" spans="1:10" s="141" customFormat="1">
      <c r="A125" s="144">
        <v>6</v>
      </c>
      <c r="B125" s="145" t="s">
        <v>29</v>
      </c>
      <c r="C125" s="26">
        <v>4</v>
      </c>
      <c r="D125" s="146">
        <v>94810</v>
      </c>
      <c r="E125" s="28">
        <f t="shared" si="12"/>
        <v>379240</v>
      </c>
      <c r="F125" s="29">
        <v>0</v>
      </c>
      <c r="G125" s="30">
        <f t="shared" si="13"/>
        <v>379240</v>
      </c>
      <c r="H125" s="63">
        <f t="shared" si="15"/>
        <v>87787.037037037036</v>
      </c>
      <c r="I125" s="63"/>
      <c r="J125" s="59">
        <f t="shared" si="14"/>
        <v>351148.14814814815</v>
      </c>
    </row>
    <row r="126" spans="1:10" s="141" customFormat="1">
      <c r="A126" s="144">
        <v>7</v>
      </c>
      <c r="B126" s="145" t="s">
        <v>30</v>
      </c>
      <c r="C126" s="34"/>
      <c r="D126" s="146">
        <v>141396</v>
      </c>
      <c r="E126" s="28">
        <f t="shared" si="12"/>
        <v>0</v>
      </c>
      <c r="F126" s="29">
        <v>0</v>
      </c>
      <c r="G126" s="30">
        <f t="shared" si="13"/>
        <v>0</v>
      </c>
      <c r="H126" s="63">
        <f t="shared" si="15"/>
        <v>130922.22222222222</v>
      </c>
      <c r="I126" s="63"/>
      <c r="J126" s="59">
        <f t="shared" si="14"/>
        <v>0</v>
      </c>
    </row>
    <row r="127" spans="1:10" s="141" customFormat="1">
      <c r="A127" s="144">
        <v>8</v>
      </c>
      <c r="B127" s="145" t="s">
        <v>31</v>
      </c>
      <c r="C127" s="26"/>
      <c r="D127" s="146">
        <v>232931</v>
      </c>
      <c r="E127" s="28">
        <f t="shared" si="12"/>
        <v>0</v>
      </c>
      <c r="F127" s="29">
        <v>0</v>
      </c>
      <c r="G127" s="30">
        <f t="shared" si="13"/>
        <v>0</v>
      </c>
      <c r="H127" s="63">
        <f t="shared" si="15"/>
        <v>215676.85185185182</v>
      </c>
      <c r="I127" s="63"/>
      <c r="J127" s="59">
        <f t="shared" si="14"/>
        <v>0</v>
      </c>
    </row>
    <row r="128" spans="1:10" s="141" customFormat="1">
      <c r="A128" s="144">
        <v>9</v>
      </c>
      <c r="B128" s="148" t="s">
        <v>32</v>
      </c>
      <c r="C128" s="26"/>
      <c r="D128" s="146">
        <v>101534</v>
      </c>
      <c r="E128" s="28">
        <f t="shared" si="12"/>
        <v>0</v>
      </c>
      <c r="F128" s="29">
        <v>0</v>
      </c>
      <c r="G128" s="30">
        <f t="shared" si="13"/>
        <v>0</v>
      </c>
      <c r="H128" s="63">
        <f t="shared" si="15"/>
        <v>94012.962962962964</v>
      </c>
      <c r="I128" s="63"/>
      <c r="J128" s="59">
        <f t="shared" si="14"/>
        <v>0</v>
      </c>
    </row>
    <row r="129" spans="1:10" s="141" customFormat="1">
      <c r="A129" s="144">
        <v>10</v>
      </c>
      <c r="B129" s="148" t="s">
        <v>33</v>
      </c>
      <c r="C129" s="37"/>
      <c r="D129" s="147">
        <v>110148</v>
      </c>
      <c r="E129" s="28">
        <f t="shared" si="12"/>
        <v>0</v>
      </c>
      <c r="F129" s="29">
        <v>0</v>
      </c>
      <c r="G129" s="30">
        <f t="shared" si="13"/>
        <v>0</v>
      </c>
      <c r="H129" s="63">
        <f t="shared" si="15"/>
        <v>101988.88888888888</v>
      </c>
      <c r="I129" s="63"/>
      <c r="J129" s="59">
        <f t="shared" si="14"/>
        <v>0</v>
      </c>
    </row>
    <row r="130" spans="1:10" s="141" customFormat="1">
      <c r="A130" s="144">
        <v>11</v>
      </c>
      <c r="B130" s="145" t="s">
        <v>34</v>
      </c>
      <c r="C130" s="37">
        <v>5</v>
      </c>
      <c r="D130" s="146">
        <v>54198</v>
      </c>
      <c r="E130" s="28">
        <f t="shared" si="12"/>
        <v>270990</v>
      </c>
      <c r="F130" s="29">
        <v>0</v>
      </c>
      <c r="G130" s="30">
        <f t="shared" si="13"/>
        <v>270990</v>
      </c>
      <c r="H130" s="63">
        <f t="shared" si="15"/>
        <v>50183.333333333328</v>
      </c>
      <c r="I130" s="63"/>
      <c r="J130" s="59">
        <f t="shared" si="14"/>
        <v>250916.66666666663</v>
      </c>
    </row>
    <row r="131" spans="1:10" s="141" customFormat="1">
      <c r="A131" s="144">
        <v>12</v>
      </c>
      <c r="B131" s="145" t="s">
        <v>35</v>
      </c>
      <c r="C131" s="37"/>
      <c r="D131" s="146">
        <v>49680</v>
      </c>
      <c r="E131" s="28">
        <f t="shared" si="12"/>
        <v>0</v>
      </c>
      <c r="F131" s="29">
        <v>0</v>
      </c>
      <c r="G131" s="30">
        <f t="shared" si="13"/>
        <v>0</v>
      </c>
      <c r="H131" s="63">
        <f t="shared" si="15"/>
        <v>46000</v>
      </c>
      <c r="I131" s="63"/>
      <c r="J131" s="59">
        <f t="shared" si="14"/>
        <v>0</v>
      </c>
    </row>
    <row r="132" spans="1:10" s="141" customFormat="1">
      <c r="A132" s="144">
        <v>13</v>
      </c>
      <c r="B132" s="145" t="s">
        <v>36</v>
      </c>
      <c r="C132" s="37"/>
      <c r="D132" s="149">
        <v>64152</v>
      </c>
      <c r="E132" s="28">
        <f t="shared" si="12"/>
        <v>0</v>
      </c>
      <c r="F132" s="29">
        <v>0</v>
      </c>
      <c r="G132" s="30">
        <f t="shared" si="13"/>
        <v>0</v>
      </c>
      <c r="H132" s="63">
        <f t="shared" si="15"/>
        <v>59399.999999999993</v>
      </c>
      <c r="I132" s="63"/>
      <c r="J132" s="59">
        <f t="shared" si="14"/>
        <v>0</v>
      </c>
    </row>
    <row r="133" spans="1:10" s="152" customFormat="1">
      <c r="A133" s="160">
        <v>14</v>
      </c>
      <c r="B133" s="161" t="s">
        <v>37</v>
      </c>
      <c r="C133" s="126"/>
      <c r="D133" s="162">
        <v>65934</v>
      </c>
      <c r="E133" s="123">
        <f t="shared" si="12"/>
        <v>0</v>
      </c>
      <c r="F133" s="124">
        <v>0</v>
      </c>
      <c r="G133" s="125">
        <f t="shared" si="13"/>
        <v>0</v>
      </c>
      <c r="H133" s="130">
        <f t="shared" si="15"/>
        <v>61049.999999999993</v>
      </c>
      <c r="I133" s="130"/>
      <c r="J133" s="129">
        <f t="shared" si="14"/>
        <v>0</v>
      </c>
    </row>
    <row r="134" spans="1:10" s="141" customFormat="1">
      <c r="A134" s="144">
        <v>15</v>
      </c>
      <c r="B134" s="145" t="s">
        <v>38</v>
      </c>
      <c r="C134" s="37"/>
      <c r="D134" s="149">
        <v>76626</v>
      </c>
      <c r="E134" s="28">
        <f t="shared" si="12"/>
        <v>0</v>
      </c>
      <c r="F134" s="124">
        <v>0</v>
      </c>
      <c r="G134" s="30">
        <f t="shared" si="13"/>
        <v>0</v>
      </c>
      <c r="H134" s="63">
        <f t="shared" si="15"/>
        <v>70950</v>
      </c>
      <c r="I134" s="63"/>
      <c r="J134" s="59">
        <f t="shared" si="14"/>
        <v>0</v>
      </c>
    </row>
    <row r="135" spans="1:10" s="141" customFormat="1">
      <c r="A135" s="144">
        <v>16</v>
      </c>
      <c r="B135" s="145" t="s">
        <v>39</v>
      </c>
      <c r="C135" s="37"/>
      <c r="D135" s="149">
        <v>80190</v>
      </c>
      <c r="E135" s="28">
        <f t="shared" si="12"/>
        <v>0</v>
      </c>
      <c r="F135" s="29">
        <v>0</v>
      </c>
      <c r="G135" s="30">
        <f t="shared" si="13"/>
        <v>0</v>
      </c>
      <c r="H135" s="63">
        <f t="shared" si="15"/>
        <v>74250</v>
      </c>
      <c r="I135" s="63"/>
      <c r="J135" s="59">
        <f t="shared" si="14"/>
        <v>0</v>
      </c>
    </row>
    <row r="136" spans="1:10" s="141" customFormat="1">
      <c r="A136" s="144">
        <v>17</v>
      </c>
      <c r="B136" s="145" t="s">
        <v>40</v>
      </c>
      <c r="C136" s="37"/>
      <c r="D136" s="149">
        <v>113832</v>
      </c>
      <c r="E136" s="28">
        <f t="shared" si="12"/>
        <v>0</v>
      </c>
      <c r="F136" s="29">
        <v>0</v>
      </c>
      <c r="G136" s="30">
        <f t="shared" si="13"/>
        <v>0</v>
      </c>
      <c r="H136" s="63">
        <f t="shared" si="15"/>
        <v>105400</v>
      </c>
      <c r="I136" s="63"/>
      <c r="J136" s="59">
        <f t="shared" si="14"/>
        <v>0</v>
      </c>
    </row>
    <row r="137" spans="1:10" s="141" customFormat="1" ht="17.25">
      <c r="A137" s="144">
        <v>18</v>
      </c>
      <c r="B137" s="145" t="s">
        <v>41</v>
      </c>
      <c r="C137" s="37"/>
      <c r="D137" s="150">
        <v>98010</v>
      </c>
      <c r="E137" s="28">
        <f t="shared" si="12"/>
        <v>0</v>
      </c>
      <c r="F137" s="29">
        <v>0.2</v>
      </c>
      <c r="G137" s="30">
        <f t="shared" si="13"/>
        <v>0</v>
      </c>
      <c r="H137" s="63">
        <f t="shared" si="15"/>
        <v>90750</v>
      </c>
      <c r="I137" s="45"/>
      <c r="J137" s="64">
        <f>SUM(J119:J136)</f>
        <v>1118168.5185185184</v>
      </c>
    </row>
    <row r="138" spans="1:10" s="141" customFormat="1" ht="31.5">
      <c r="A138" s="40"/>
      <c r="B138" s="41" t="s">
        <v>42</v>
      </c>
      <c r="C138" s="42">
        <f>SUM(C120:C137)</f>
        <v>18</v>
      </c>
      <c r="D138" s="42"/>
      <c r="E138" s="43">
        <f>SUM(E120:E137)</f>
        <v>1286927</v>
      </c>
      <c r="F138" s="43"/>
      <c r="G138" s="44">
        <f>SUM(G120:G137)</f>
        <v>1207622</v>
      </c>
      <c r="H138" s="5"/>
      <c r="I138" s="5"/>
      <c r="J138" s="75">
        <f>J137*0.08</f>
        <v>89453.481481481474</v>
      </c>
    </row>
    <row r="139" spans="1:10" s="141" customFormat="1" ht="31.5">
      <c r="A139" s="46"/>
      <c r="B139" s="47"/>
      <c r="C139" s="48"/>
      <c r="D139" s="48"/>
      <c r="E139" s="49"/>
      <c r="F139" s="49"/>
      <c r="G139" s="151"/>
      <c r="H139" s="6"/>
      <c r="I139" s="6"/>
      <c r="J139" s="76">
        <f>SUM(J137:J138)</f>
        <v>1207622</v>
      </c>
    </row>
    <row r="140" spans="1:10" s="141" customFormat="1" ht="18">
      <c r="A140" s="283" t="s">
        <v>43</v>
      </c>
      <c r="B140" s="283"/>
      <c r="C140" s="284" t="s">
        <v>44</v>
      </c>
      <c r="D140" s="284"/>
      <c r="E140" s="54"/>
      <c r="F140" s="54"/>
      <c r="G140" s="55" t="s">
        <v>45</v>
      </c>
    </row>
    <row r="141" spans="1:10">
      <c r="A141" s="141"/>
      <c r="B141" s="152" t="s">
        <v>666</v>
      </c>
      <c r="C141" s="152" t="s">
        <v>667</v>
      </c>
      <c r="D141" s="152"/>
      <c r="E141" s="152" t="s">
        <v>167</v>
      </c>
      <c r="F141" s="141"/>
      <c r="G141" s="141"/>
    </row>
    <row r="142" spans="1:10">
      <c r="B142" s="152" t="s">
        <v>668</v>
      </c>
      <c r="C142" s="152" t="s">
        <v>667</v>
      </c>
      <c r="D142" s="152"/>
      <c r="E142" s="152" t="s">
        <v>167</v>
      </c>
    </row>
    <row r="146" spans="1:10" s="141" customFormat="1" ht="18">
      <c r="A146"/>
      <c r="B146"/>
      <c r="C146"/>
      <c r="D146"/>
      <c r="E146"/>
      <c r="F146"/>
      <c r="G146"/>
      <c r="H146" s="1"/>
      <c r="I146" s="1"/>
      <c r="J146" s="79"/>
    </row>
    <row r="147" spans="1:10" s="141" customFormat="1" ht="15.75">
      <c r="A147" s="279" t="s">
        <v>1</v>
      </c>
      <c r="B147" s="279"/>
      <c r="C147" s="279"/>
      <c r="D147" s="279"/>
      <c r="E147" s="279"/>
      <c r="F147" s="279"/>
      <c r="G147" s="279"/>
      <c r="H147" s="1"/>
      <c r="I147" s="1"/>
      <c r="J147" s="71"/>
    </row>
    <row r="148" spans="1:10" s="141" customFormat="1" ht="15.75">
      <c r="A148" s="279" t="s">
        <v>2</v>
      </c>
      <c r="B148" s="279"/>
      <c r="C148" s="279"/>
      <c r="D148" s="279"/>
      <c r="E148" s="279"/>
      <c r="F148" s="279"/>
      <c r="G148" s="279"/>
      <c r="H148" s="1"/>
      <c r="I148" s="1"/>
      <c r="J148" s="71"/>
    </row>
    <row r="149" spans="1:10" s="141" customFormat="1" ht="15.75">
      <c r="A149" s="279" t="s">
        <v>4</v>
      </c>
      <c r="B149" s="279"/>
      <c r="C149" s="279"/>
      <c r="D149" s="279"/>
      <c r="E149" s="279"/>
      <c r="F149" s="279"/>
      <c r="G149" s="279"/>
      <c r="H149" s="1"/>
      <c r="I149" s="1"/>
      <c r="J149" s="71"/>
    </row>
    <row r="150" spans="1:10" s="141" customFormat="1" ht="27">
      <c r="A150" s="280" t="s">
        <v>6</v>
      </c>
      <c r="B150" s="280"/>
      <c r="C150" s="280"/>
      <c r="D150" s="280"/>
      <c r="E150" s="280"/>
      <c r="F150" s="280"/>
      <c r="G150" s="280"/>
      <c r="H150" s="2"/>
      <c r="I150" s="2"/>
      <c r="J150" s="72"/>
    </row>
    <row r="151" spans="1:10" s="141" customFormat="1" ht="27">
      <c r="A151" s="142"/>
      <c r="B151" s="142"/>
      <c r="C151" s="281" t="s">
        <v>357</v>
      </c>
      <c r="D151" s="281"/>
      <c r="E151" s="281"/>
      <c r="F151" s="281"/>
      <c r="G151" s="281"/>
      <c r="H151" s="68"/>
      <c r="I151" s="68"/>
      <c r="J151" s="71"/>
    </row>
    <row r="152" spans="1:10" s="141" customFormat="1" ht="15.75">
      <c r="A152" s="11" t="s">
        <v>358</v>
      </c>
      <c r="B152" s="12">
        <v>4138118759</v>
      </c>
      <c r="C152" s="143"/>
      <c r="D152" s="286"/>
      <c r="E152" s="286"/>
      <c r="F152" s="286"/>
      <c r="G152" s="286"/>
      <c r="H152" s="69" t="s">
        <v>161</v>
      </c>
      <c r="I152" s="69"/>
      <c r="J152" s="73"/>
    </row>
    <row r="153" spans="1:10" s="141" customFormat="1" ht="15.75">
      <c r="A153" s="11" t="s">
        <v>9</v>
      </c>
      <c r="B153" s="286" t="s">
        <v>675</v>
      </c>
      <c r="C153" s="286"/>
      <c r="D153" s="286"/>
      <c r="E153" s="16"/>
      <c r="F153" s="11"/>
      <c r="G153" s="16"/>
      <c r="H153" s="1"/>
      <c r="I153" s="1"/>
      <c r="J153" s="71"/>
    </row>
    <row r="154" spans="1:10" s="141" customFormat="1" ht="15.75">
      <c r="A154" s="11" t="s">
        <v>11</v>
      </c>
      <c r="B154" s="289" t="s">
        <v>674</v>
      </c>
      <c r="C154" s="289"/>
      <c r="D154" s="289"/>
      <c r="E154" s="289"/>
      <c r="F154" s="18"/>
      <c r="G154" s="19"/>
      <c r="H154" s="1"/>
      <c r="I154" s="1"/>
      <c r="J154" s="71"/>
    </row>
    <row r="155" spans="1:10" s="141" customFormat="1" ht="15.75">
      <c r="A155" s="21" t="s">
        <v>14</v>
      </c>
      <c r="B155" s="21" t="s">
        <v>16</v>
      </c>
      <c r="C155" s="21"/>
      <c r="D155" s="22" t="s">
        <v>18</v>
      </c>
      <c r="E155" s="23" t="s">
        <v>19</v>
      </c>
      <c r="F155" s="23" t="s">
        <v>20</v>
      </c>
      <c r="G155" s="21" t="s">
        <v>21</v>
      </c>
      <c r="H155" s="63"/>
      <c r="I155" s="63"/>
      <c r="J155" s="59">
        <f>H155*C156</f>
        <v>0</v>
      </c>
    </row>
    <row r="156" spans="1:10" s="141" customFormat="1">
      <c r="A156" s="144">
        <v>1</v>
      </c>
      <c r="B156" s="145" t="s">
        <v>23</v>
      </c>
      <c r="C156" s="26">
        <v>3</v>
      </c>
      <c r="D156" s="146">
        <v>79305</v>
      </c>
      <c r="E156" s="28">
        <f t="shared" ref="E156:E173" si="16">D156*C156</f>
        <v>237915</v>
      </c>
      <c r="F156" s="29">
        <v>0.2</v>
      </c>
      <c r="G156" s="30">
        <f t="shared" ref="G156:G173" si="17">E156-E156*F156</f>
        <v>190332</v>
      </c>
      <c r="H156" s="63">
        <f>D156/1.08*0.8</f>
        <v>58744.444444444438</v>
      </c>
      <c r="I156" s="63"/>
      <c r="J156" s="59">
        <f t="shared" ref="J156:J172" si="18">H156*C156</f>
        <v>176233.33333333331</v>
      </c>
    </row>
    <row r="157" spans="1:10" s="141" customFormat="1">
      <c r="A157" s="144">
        <v>2</v>
      </c>
      <c r="B157" s="145" t="s">
        <v>25</v>
      </c>
      <c r="C157" s="32"/>
      <c r="D157" s="147">
        <v>128591</v>
      </c>
      <c r="E157" s="28">
        <f t="shared" si="16"/>
        <v>0</v>
      </c>
      <c r="F157" s="29">
        <v>0</v>
      </c>
      <c r="G157" s="30">
        <f t="shared" si="17"/>
        <v>0</v>
      </c>
      <c r="H157" s="63">
        <f t="shared" ref="H157:H173" si="19">D157/1.08</f>
        <v>119065.74074074073</v>
      </c>
      <c r="I157" s="63"/>
      <c r="J157" s="59">
        <f t="shared" si="18"/>
        <v>0</v>
      </c>
    </row>
    <row r="158" spans="1:10" s="141" customFormat="1">
      <c r="A158" s="144">
        <v>3</v>
      </c>
      <c r="B158" s="145" t="s">
        <v>26</v>
      </c>
      <c r="C158" s="34">
        <v>3</v>
      </c>
      <c r="D158" s="146">
        <v>60043</v>
      </c>
      <c r="E158" s="28">
        <f t="shared" si="16"/>
        <v>180129</v>
      </c>
      <c r="F158" s="29">
        <v>0</v>
      </c>
      <c r="G158" s="30">
        <f t="shared" si="17"/>
        <v>180129</v>
      </c>
      <c r="H158" s="63">
        <f t="shared" si="19"/>
        <v>55595.370370370365</v>
      </c>
      <c r="I158" s="63"/>
      <c r="J158" s="59">
        <f t="shared" si="18"/>
        <v>166786.11111111109</v>
      </c>
    </row>
    <row r="159" spans="1:10" s="141" customFormat="1">
      <c r="A159" s="144">
        <v>4</v>
      </c>
      <c r="B159" s="145" t="s">
        <v>27</v>
      </c>
      <c r="C159" s="106"/>
      <c r="D159" s="146">
        <v>115781</v>
      </c>
      <c r="E159" s="28">
        <f t="shared" si="16"/>
        <v>0</v>
      </c>
      <c r="F159" s="29">
        <v>0</v>
      </c>
      <c r="G159" s="30">
        <f t="shared" si="17"/>
        <v>0</v>
      </c>
      <c r="H159" s="63">
        <f t="shared" si="19"/>
        <v>107204.62962962962</v>
      </c>
      <c r="I159" s="63"/>
      <c r="J159" s="59">
        <f t="shared" si="18"/>
        <v>0</v>
      </c>
    </row>
    <row r="160" spans="1:10" s="141" customFormat="1">
      <c r="A160" s="144">
        <v>5</v>
      </c>
      <c r="B160" s="145" t="s">
        <v>28</v>
      </c>
      <c r="C160" s="32">
        <v>6</v>
      </c>
      <c r="D160" s="146">
        <v>119943</v>
      </c>
      <c r="E160" s="28">
        <f t="shared" si="16"/>
        <v>719658</v>
      </c>
      <c r="F160" s="124">
        <v>0</v>
      </c>
      <c r="G160" s="30">
        <f t="shared" si="17"/>
        <v>719658</v>
      </c>
      <c r="H160" s="63">
        <f t="shared" si="19"/>
        <v>111058.33333333333</v>
      </c>
      <c r="I160" s="63"/>
      <c r="J160" s="59">
        <f t="shared" si="18"/>
        <v>666350</v>
      </c>
    </row>
    <row r="161" spans="1:10" s="141" customFormat="1">
      <c r="A161" s="144">
        <v>6</v>
      </c>
      <c r="B161" s="145" t="s">
        <v>29</v>
      </c>
      <c r="C161" s="26"/>
      <c r="D161" s="146">
        <v>94810</v>
      </c>
      <c r="E161" s="28">
        <f t="shared" si="16"/>
        <v>0</v>
      </c>
      <c r="F161" s="29">
        <v>0</v>
      </c>
      <c r="G161" s="30">
        <f t="shared" si="17"/>
        <v>0</v>
      </c>
      <c r="H161" s="63">
        <f t="shared" si="19"/>
        <v>87787.037037037036</v>
      </c>
      <c r="I161" s="63"/>
      <c r="J161" s="59">
        <f t="shared" si="18"/>
        <v>0</v>
      </c>
    </row>
    <row r="162" spans="1:10" s="141" customFormat="1">
      <c r="A162" s="144">
        <v>7</v>
      </c>
      <c r="B162" s="145" t="s">
        <v>30</v>
      </c>
      <c r="C162" s="34"/>
      <c r="D162" s="146">
        <v>141396</v>
      </c>
      <c r="E162" s="28">
        <f t="shared" si="16"/>
        <v>0</v>
      </c>
      <c r="F162" s="29">
        <v>0</v>
      </c>
      <c r="G162" s="30">
        <f t="shared" si="17"/>
        <v>0</v>
      </c>
      <c r="H162" s="63">
        <f t="shared" si="19"/>
        <v>130922.22222222222</v>
      </c>
      <c r="I162" s="63"/>
      <c r="J162" s="59">
        <f t="shared" si="18"/>
        <v>0</v>
      </c>
    </row>
    <row r="163" spans="1:10" s="141" customFormat="1">
      <c r="A163" s="144">
        <v>8</v>
      </c>
      <c r="B163" s="145" t="s">
        <v>31</v>
      </c>
      <c r="C163" s="26"/>
      <c r="D163" s="146">
        <v>232931</v>
      </c>
      <c r="E163" s="28">
        <f t="shared" si="16"/>
        <v>0</v>
      </c>
      <c r="F163" s="29">
        <v>0</v>
      </c>
      <c r="G163" s="30">
        <f t="shared" si="17"/>
        <v>0</v>
      </c>
      <c r="H163" s="63">
        <f t="shared" si="19"/>
        <v>215676.85185185182</v>
      </c>
      <c r="I163" s="63"/>
      <c r="J163" s="59">
        <f t="shared" si="18"/>
        <v>0</v>
      </c>
    </row>
    <row r="164" spans="1:10" s="141" customFormat="1">
      <c r="A164" s="144">
        <v>9</v>
      </c>
      <c r="B164" s="148" t="s">
        <v>32</v>
      </c>
      <c r="C164" s="26"/>
      <c r="D164" s="146">
        <v>101534</v>
      </c>
      <c r="E164" s="28">
        <f t="shared" si="16"/>
        <v>0</v>
      </c>
      <c r="F164" s="29">
        <v>0</v>
      </c>
      <c r="G164" s="30">
        <f t="shared" si="17"/>
        <v>0</v>
      </c>
      <c r="H164" s="63">
        <f t="shared" si="19"/>
        <v>94012.962962962964</v>
      </c>
      <c r="I164" s="63"/>
      <c r="J164" s="59">
        <f t="shared" si="18"/>
        <v>0</v>
      </c>
    </row>
    <row r="165" spans="1:10" s="141" customFormat="1">
      <c r="A165" s="144">
        <v>10</v>
      </c>
      <c r="B165" s="148" t="s">
        <v>33</v>
      </c>
      <c r="C165" s="37"/>
      <c r="D165" s="147">
        <v>110148</v>
      </c>
      <c r="E165" s="28">
        <f t="shared" si="16"/>
        <v>0</v>
      </c>
      <c r="F165" s="29">
        <v>0</v>
      </c>
      <c r="G165" s="30">
        <f t="shared" si="17"/>
        <v>0</v>
      </c>
      <c r="H165" s="63">
        <f t="shared" si="19"/>
        <v>101988.88888888888</v>
      </c>
      <c r="I165" s="63"/>
      <c r="J165" s="59">
        <f t="shared" si="18"/>
        <v>0</v>
      </c>
    </row>
    <row r="166" spans="1:10" s="141" customFormat="1">
      <c r="A166" s="144">
        <v>11</v>
      </c>
      <c r="B166" s="145" t="s">
        <v>34</v>
      </c>
      <c r="C166" s="37"/>
      <c r="D166" s="146">
        <v>54198</v>
      </c>
      <c r="E166" s="28">
        <f t="shared" si="16"/>
        <v>0</v>
      </c>
      <c r="F166" s="29">
        <v>0</v>
      </c>
      <c r="G166" s="30">
        <f t="shared" si="17"/>
        <v>0</v>
      </c>
      <c r="H166" s="63">
        <f t="shared" si="19"/>
        <v>50183.333333333328</v>
      </c>
      <c r="I166" s="63"/>
      <c r="J166" s="59">
        <f t="shared" si="18"/>
        <v>0</v>
      </c>
    </row>
    <row r="167" spans="1:10" s="141" customFormat="1">
      <c r="A167" s="144">
        <v>12</v>
      </c>
      <c r="B167" s="145" t="s">
        <v>35</v>
      </c>
      <c r="C167" s="37"/>
      <c r="D167" s="146">
        <v>49680</v>
      </c>
      <c r="E167" s="28">
        <f t="shared" si="16"/>
        <v>0</v>
      </c>
      <c r="F167" s="29">
        <v>0</v>
      </c>
      <c r="G167" s="30">
        <f t="shared" si="17"/>
        <v>0</v>
      </c>
      <c r="H167" s="63">
        <f t="shared" si="19"/>
        <v>46000</v>
      </c>
      <c r="I167" s="63"/>
      <c r="J167" s="59">
        <f t="shared" si="18"/>
        <v>0</v>
      </c>
    </row>
    <row r="168" spans="1:10" s="141" customFormat="1">
      <c r="A168" s="144">
        <v>13</v>
      </c>
      <c r="B168" s="145" t="s">
        <v>36</v>
      </c>
      <c r="C168" s="37"/>
      <c r="D168" s="149">
        <v>64152</v>
      </c>
      <c r="E168" s="28">
        <f t="shared" si="16"/>
        <v>0</v>
      </c>
      <c r="F168" s="29">
        <v>0</v>
      </c>
      <c r="G168" s="30">
        <f t="shared" si="17"/>
        <v>0</v>
      </c>
      <c r="H168" s="63">
        <f t="shared" si="19"/>
        <v>59399.999999999993</v>
      </c>
      <c r="I168" s="63"/>
      <c r="J168" s="59">
        <f t="shared" si="18"/>
        <v>0</v>
      </c>
    </row>
    <row r="169" spans="1:10" s="141" customFormat="1">
      <c r="A169" s="144">
        <v>14</v>
      </c>
      <c r="B169" s="145" t="s">
        <v>37</v>
      </c>
      <c r="C169" s="37"/>
      <c r="D169" s="149">
        <v>65934</v>
      </c>
      <c r="E169" s="28">
        <f t="shared" si="16"/>
        <v>0</v>
      </c>
      <c r="F169" s="29">
        <v>0</v>
      </c>
      <c r="G169" s="30">
        <f t="shared" si="17"/>
        <v>0</v>
      </c>
      <c r="H169" s="130">
        <f t="shared" si="19"/>
        <v>61049.999999999993</v>
      </c>
      <c r="I169" s="63"/>
      <c r="J169" s="59">
        <f t="shared" si="18"/>
        <v>0</v>
      </c>
    </row>
    <row r="170" spans="1:10" s="141" customFormat="1">
      <c r="A170" s="144">
        <v>15</v>
      </c>
      <c r="B170" s="145" t="s">
        <v>38</v>
      </c>
      <c r="C170" s="37"/>
      <c r="D170" s="149">
        <v>76626</v>
      </c>
      <c r="E170" s="28">
        <f t="shared" si="16"/>
        <v>0</v>
      </c>
      <c r="F170" s="124">
        <v>0</v>
      </c>
      <c r="G170" s="30">
        <f t="shared" si="17"/>
        <v>0</v>
      </c>
      <c r="H170" s="63">
        <f t="shared" si="19"/>
        <v>70950</v>
      </c>
      <c r="I170" s="63"/>
      <c r="J170" s="59">
        <f t="shared" si="18"/>
        <v>0</v>
      </c>
    </row>
    <row r="171" spans="1:10" s="141" customFormat="1">
      <c r="A171" s="144">
        <v>16</v>
      </c>
      <c r="B171" s="145" t="s">
        <v>39</v>
      </c>
      <c r="C171" s="37"/>
      <c r="D171" s="149">
        <v>80190</v>
      </c>
      <c r="E171" s="28">
        <f t="shared" si="16"/>
        <v>0</v>
      </c>
      <c r="F171" s="29">
        <v>0</v>
      </c>
      <c r="G171" s="30">
        <f t="shared" si="17"/>
        <v>0</v>
      </c>
      <c r="H171" s="63">
        <f t="shared" si="19"/>
        <v>74250</v>
      </c>
      <c r="I171" s="63"/>
      <c r="J171" s="59">
        <f t="shared" si="18"/>
        <v>0</v>
      </c>
    </row>
    <row r="172" spans="1:10" s="141" customFormat="1">
      <c r="A172" s="144">
        <v>17</v>
      </c>
      <c r="B172" s="145" t="s">
        <v>40</v>
      </c>
      <c r="C172" s="37"/>
      <c r="D172" s="149">
        <v>113832</v>
      </c>
      <c r="E172" s="28">
        <f t="shared" si="16"/>
        <v>0</v>
      </c>
      <c r="F172" s="29">
        <v>0</v>
      </c>
      <c r="G172" s="30">
        <f t="shared" si="17"/>
        <v>0</v>
      </c>
      <c r="H172" s="63">
        <f t="shared" si="19"/>
        <v>105400</v>
      </c>
      <c r="I172" s="63"/>
      <c r="J172" s="59">
        <f t="shared" si="18"/>
        <v>0</v>
      </c>
    </row>
    <row r="173" spans="1:10" s="141" customFormat="1" ht="17.25">
      <c r="A173" s="144">
        <v>18</v>
      </c>
      <c r="B173" s="145" t="s">
        <v>41</v>
      </c>
      <c r="C173" s="37"/>
      <c r="D173" s="150">
        <v>98010</v>
      </c>
      <c r="E173" s="28">
        <f t="shared" si="16"/>
        <v>0</v>
      </c>
      <c r="F173" s="29">
        <v>0.2</v>
      </c>
      <c r="G173" s="30">
        <f t="shared" si="17"/>
        <v>0</v>
      </c>
      <c r="H173" s="63">
        <f t="shared" si="19"/>
        <v>90750</v>
      </c>
      <c r="I173" s="45"/>
      <c r="J173" s="64">
        <f>SUM(J155:J172)</f>
        <v>1009369.4444444444</v>
      </c>
    </row>
    <row r="174" spans="1:10" s="141" customFormat="1" ht="31.5">
      <c r="A174" s="40"/>
      <c r="B174" s="41" t="s">
        <v>42</v>
      </c>
      <c r="C174" s="42">
        <f>SUM(C156:C173)</f>
        <v>12</v>
      </c>
      <c r="D174" s="42"/>
      <c r="E174" s="43">
        <f>SUM(E156:E173)</f>
        <v>1137702</v>
      </c>
      <c r="F174" s="43"/>
      <c r="G174" s="44">
        <f>SUM(G156:G173)</f>
        <v>1090119</v>
      </c>
      <c r="H174" s="5"/>
      <c r="I174" s="5"/>
      <c r="J174" s="75">
        <f>J173*0.08</f>
        <v>80749.555555555547</v>
      </c>
    </row>
    <row r="175" spans="1:10" s="141" customFormat="1" ht="31.5">
      <c r="A175" s="46"/>
      <c r="B175" s="47"/>
      <c r="C175" s="48"/>
      <c r="D175" s="48"/>
      <c r="E175" s="49"/>
      <c r="F175" s="49"/>
      <c r="G175" s="151"/>
      <c r="H175" s="6"/>
      <c r="I175" s="6"/>
      <c r="J175" s="76">
        <f>SUM(J173:J174)</f>
        <v>1090119</v>
      </c>
    </row>
    <row r="176" spans="1:10" s="141" customFormat="1" ht="18">
      <c r="A176" s="283" t="s">
        <v>43</v>
      </c>
      <c r="B176" s="283"/>
      <c r="C176" s="284" t="s">
        <v>44</v>
      </c>
      <c r="D176" s="284"/>
      <c r="E176" s="54"/>
      <c r="F176" s="54"/>
      <c r="G176" s="55" t="s">
        <v>45</v>
      </c>
    </row>
    <row r="177" spans="1:12">
      <c r="A177" s="141"/>
      <c r="B177" s="152" t="s">
        <v>666</v>
      </c>
      <c r="C177" s="152" t="s">
        <v>667</v>
      </c>
      <c r="D177" s="152"/>
      <c r="E177" s="152" t="s">
        <v>167</v>
      </c>
      <c r="F177" s="141"/>
      <c r="G177" s="141"/>
    </row>
    <row r="178" spans="1:12">
      <c r="B178" s="152" t="s">
        <v>668</v>
      </c>
      <c r="C178" s="152" t="s">
        <v>667</v>
      </c>
      <c r="D178" s="152"/>
      <c r="E178" s="152" t="s">
        <v>167</v>
      </c>
    </row>
    <row r="181" spans="1:12" s="141" customFormat="1" ht="18">
      <c r="A181"/>
      <c r="B181"/>
      <c r="C181"/>
      <c r="D181"/>
      <c r="E181"/>
      <c r="F181"/>
      <c r="G181"/>
      <c r="H181" s="1"/>
      <c r="I181" s="1"/>
      <c r="J181" s="79"/>
    </row>
    <row r="182" spans="1:12" s="141" customFormat="1" ht="15.75">
      <c r="A182" s="279" t="s">
        <v>1</v>
      </c>
      <c r="B182" s="279"/>
      <c r="C182" s="279"/>
      <c r="D182" s="279"/>
      <c r="E182" s="279"/>
      <c r="F182" s="279"/>
      <c r="G182" s="279"/>
      <c r="H182" s="1"/>
      <c r="I182" s="1"/>
      <c r="J182" s="71"/>
    </row>
    <row r="183" spans="1:12" s="141" customFormat="1" ht="15.75">
      <c r="A183" s="279" t="s">
        <v>2</v>
      </c>
      <c r="B183" s="279"/>
      <c r="C183" s="279"/>
      <c r="D183" s="279"/>
      <c r="E183" s="279"/>
      <c r="F183" s="279"/>
      <c r="G183" s="279"/>
      <c r="H183" s="1"/>
      <c r="I183" s="133"/>
      <c r="J183" s="134"/>
      <c r="K183" s="152"/>
      <c r="L183" s="152"/>
    </row>
    <row r="184" spans="1:12" s="141" customFormat="1" ht="15.75">
      <c r="A184" s="279" t="s">
        <v>4</v>
      </c>
      <c r="B184" s="279"/>
      <c r="C184" s="279"/>
      <c r="D184" s="279"/>
      <c r="E184" s="279"/>
      <c r="F184" s="279"/>
      <c r="G184" s="279"/>
      <c r="H184" s="1"/>
      <c r="I184" s="133" t="s">
        <v>676</v>
      </c>
      <c r="J184" s="134"/>
      <c r="K184" s="152"/>
      <c r="L184" s="152"/>
    </row>
    <row r="185" spans="1:12" s="141" customFormat="1" ht="27">
      <c r="A185" s="280" t="s">
        <v>6</v>
      </c>
      <c r="B185" s="280"/>
      <c r="C185" s="280"/>
      <c r="D185" s="280"/>
      <c r="E185" s="280"/>
      <c r="F185" s="280"/>
      <c r="G185" s="280"/>
      <c r="H185" s="2"/>
      <c r="I185" s="163"/>
      <c r="J185" s="164"/>
      <c r="K185" s="152"/>
      <c r="L185" s="152"/>
    </row>
    <row r="186" spans="1:12" s="141" customFormat="1" ht="27">
      <c r="A186" s="142"/>
      <c r="B186" s="142"/>
      <c r="C186" s="281" t="s">
        <v>357</v>
      </c>
      <c r="D186" s="281"/>
      <c r="E186" s="281"/>
      <c r="F186" s="281"/>
      <c r="G186" s="281"/>
      <c r="H186" s="68"/>
      <c r="I186" s="68"/>
      <c r="J186" s="71"/>
    </row>
    <row r="187" spans="1:12" s="141" customFormat="1" ht="15.75">
      <c r="A187" s="11" t="s">
        <v>358</v>
      </c>
      <c r="B187" s="12">
        <v>4138119441</v>
      </c>
      <c r="C187" s="143"/>
      <c r="D187" s="286"/>
      <c r="E187" s="286"/>
      <c r="F187" s="286"/>
      <c r="G187" s="286"/>
      <c r="H187" s="69" t="s">
        <v>161</v>
      </c>
      <c r="I187" s="69"/>
      <c r="J187" s="73"/>
    </row>
    <row r="188" spans="1:12" s="141" customFormat="1" ht="15.75">
      <c r="A188" s="11" t="s">
        <v>9</v>
      </c>
      <c r="B188" s="286" t="s">
        <v>677</v>
      </c>
      <c r="C188" s="286"/>
      <c r="D188" s="286"/>
      <c r="E188" s="16"/>
      <c r="F188" s="11"/>
      <c r="G188" s="16"/>
      <c r="H188" s="1"/>
      <c r="I188" s="1"/>
      <c r="J188" s="71"/>
    </row>
    <row r="189" spans="1:12" s="141" customFormat="1" ht="15.75">
      <c r="A189" s="11" t="s">
        <v>11</v>
      </c>
      <c r="B189" s="289" t="s">
        <v>678</v>
      </c>
      <c r="C189" s="289"/>
      <c r="D189" s="289"/>
      <c r="E189" s="289"/>
      <c r="F189" s="18"/>
      <c r="G189" s="19"/>
      <c r="H189" s="1"/>
      <c r="I189" s="1"/>
      <c r="J189" s="71"/>
    </row>
    <row r="190" spans="1:12" s="141" customFormat="1" ht="15.75">
      <c r="A190" s="21" t="s">
        <v>14</v>
      </c>
      <c r="B190" s="21" t="s">
        <v>16</v>
      </c>
      <c r="C190" s="21"/>
      <c r="D190" s="22" t="s">
        <v>18</v>
      </c>
      <c r="E190" s="23" t="s">
        <v>19</v>
      </c>
      <c r="F190" s="23" t="s">
        <v>20</v>
      </c>
      <c r="G190" s="21" t="s">
        <v>21</v>
      </c>
      <c r="H190" s="63"/>
      <c r="I190" s="63"/>
      <c r="J190" s="59">
        <f t="shared" ref="J190:J207" si="20">H190*C191</f>
        <v>0</v>
      </c>
    </row>
    <row r="191" spans="1:12" s="141" customFormat="1">
      <c r="A191" s="144">
        <v>1</v>
      </c>
      <c r="B191" s="145" t="s">
        <v>23</v>
      </c>
      <c r="C191" s="26"/>
      <c r="D191" s="146">
        <v>79305</v>
      </c>
      <c r="E191" s="28">
        <f t="shared" ref="E191:E208" si="21">D191*C191</f>
        <v>0</v>
      </c>
      <c r="F191" s="29">
        <v>0.2</v>
      </c>
      <c r="G191" s="30">
        <f t="shared" ref="G191:G208" si="22">E191-E191*F191</f>
        <v>0</v>
      </c>
      <c r="H191" s="63">
        <f>D191/1.08*0.8</f>
        <v>58744.444444444438</v>
      </c>
      <c r="I191" s="63"/>
      <c r="J191" s="59">
        <f t="shared" si="20"/>
        <v>0</v>
      </c>
    </row>
    <row r="192" spans="1:12" s="141" customFormat="1">
      <c r="A192" s="144">
        <v>2</v>
      </c>
      <c r="B192" s="145" t="s">
        <v>25</v>
      </c>
      <c r="C192" s="32"/>
      <c r="D192" s="147">
        <v>128591</v>
      </c>
      <c r="E192" s="28">
        <f t="shared" si="21"/>
        <v>0</v>
      </c>
      <c r="F192" s="29">
        <v>0</v>
      </c>
      <c r="G192" s="30">
        <f t="shared" si="22"/>
        <v>0</v>
      </c>
      <c r="H192" s="63">
        <f t="shared" ref="H192:H208" si="23">D192/1.08</f>
        <v>119065.74074074073</v>
      </c>
      <c r="I192" s="63"/>
      <c r="J192" s="59">
        <f t="shared" si="20"/>
        <v>0</v>
      </c>
    </row>
    <row r="193" spans="1:10" s="141" customFormat="1">
      <c r="A193" s="144">
        <v>3</v>
      </c>
      <c r="B193" s="145" t="s">
        <v>26</v>
      </c>
      <c r="C193" s="34"/>
      <c r="D193" s="146">
        <v>60043</v>
      </c>
      <c r="E193" s="28">
        <f t="shared" si="21"/>
        <v>0</v>
      </c>
      <c r="F193" s="29">
        <v>0</v>
      </c>
      <c r="G193" s="30">
        <f t="shared" si="22"/>
        <v>0</v>
      </c>
      <c r="H193" s="63">
        <f t="shared" si="23"/>
        <v>55595.370370370365</v>
      </c>
      <c r="I193" s="63"/>
      <c r="J193" s="59">
        <f t="shared" si="20"/>
        <v>0</v>
      </c>
    </row>
    <row r="194" spans="1:10" s="141" customFormat="1">
      <c r="A194" s="144">
        <v>4</v>
      </c>
      <c r="B194" s="145" t="s">
        <v>27</v>
      </c>
      <c r="C194" s="106"/>
      <c r="D194" s="146">
        <v>115781</v>
      </c>
      <c r="E194" s="28">
        <f t="shared" si="21"/>
        <v>0</v>
      </c>
      <c r="F194" s="29">
        <v>0</v>
      </c>
      <c r="G194" s="30">
        <f t="shared" si="22"/>
        <v>0</v>
      </c>
      <c r="H194" s="63">
        <f t="shared" si="23"/>
        <v>107204.62962962962</v>
      </c>
      <c r="I194" s="63"/>
      <c r="J194" s="59">
        <f t="shared" si="20"/>
        <v>536023.14814814809</v>
      </c>
    </row>
    <row r="195" spans="1:10" s="141" customFormat="1">
      <c r="A195" s="144">
        <v>5</v>
      </c>
      <c r="B195" s="145" t="s">
        <v>28</v>
      </c>
      <c r="C195" s="32">
        <v>5</v>
      </c>
      <c r="D195" s="146">
        <v>119943</v>
      </c>
      <c r="E195" s="28">
        <f t="shared" si="21"/>
        <v>599715</v>
      </c>
      <c r="F195" s="124">
        <v>0</v>
      </c>
      <c r="G195" s="30">
        <f t="shared" si="22"/>
        <v>599715</v>
      </c>
      <c r="H195" s="63">
        <f t="shared" si="23"/>
        <v>111058.33333333333</v>
      </c>
      <c r="I195" s="63"/>
      <c r="J195" s="59">
        <f t="shared" si="20"/>
        <v>0</v>
      </c>
    </row>
    <row r="196" spans="1:10" s="141" customFormat="1">
      <c r="A196" s="144">
        <v>6</v>
      </c>
      <c r="B196" s="145" t="s">
        <v>29</v>
      </c>
      <c r="C196" s="26"/>
      <c r="D196" s="146">
        <v>94810</v>
      </c>
      <c r="E196" s="28">
        <f t="shared" si="21"/>
        <v>0</v>
      </c>
      <c r="F196" s="29">
        <v>0</v>
      </c>
      <c r="G196" s="30">
        <f t="shared" si="22"/>
        <v>0</v>
      </c>
      <c r="H196" s="63">
        <f t="shared" si="23"/>
        <v>87787.037037037036</v>
      </c>
      <c r="I196" s="63"/>
      <c r="J196" s="59">
        <f t="shared" si="20"/>
        <v>0</v>
      </c>
    </row>
    <row r="197" spans="1:10" s="141" customFormat="1">
      <c r="A197" s="144">
        <v>7</v>
      </c>
      <c r="B197" s="145" t="s">
        <v>30</v>
      </c>
      <c r="C197" s="34"/>
      <c r="D197" s="146">
        <v>141396</v>
      </c>
      <c r="E197" s="28">
        <f t="shared" si="21"/>
        <v>0</v>
      </c>
      <c r="F197" s="29">
        <v>0</v>
      </c>
      <c r="G197" s="30">
        <f t="shared" si="22"/>
        <v>0</v>
      </c>
      <c r="H197" s="63">
        <f t="shared" si="23"/>
        <v>130922.22222222222</v>
      </c>
      <c r="I197" s="63"/>
      <c r="J197" s="59">
        <f t="shared" si="20"/>
        <v>0</v>
      </c>
    </row>
    <row r="198" spans="1:10" s="141" customFormat="1">
      <c r="A198" s="144">
        <v>8</v>
      </c>
      <c r="B198" s="145" t="s">
        <v>31</v>
      </c>
      <c r="C198" s="26"/>
      <c r="D198" s="146">
        <v>232931</v>
      </c>
      <c r="E198" s="28">
        <f t="shared" si="21"/>
        <v>0</v>
      </c>
      <c r="F198" s="29">
        <v>0</v>
      </c>
      <c r="G198" s="30">
        <f t="shared" si="22"/>
        <v>0</v>
      </c>
      <c r="H198" s="63">
        <f t="shared" si="23"/>
        <v>215676.85185185182</v>
      </c>
      <c r="I198" s="63"/>
      <c r="J198" s="59">
        <f t="shared" si="20"/>
        <v>0</v>
      </c>
    </row>
    <row r="199" spans="1:10" s="141" customFormat="1">
      <c r="A199" s="144">
        <v>9</v>
      </c>
      <c r="B199" s="148" t="s">
        <v>32</v>
      </c>
      <c r="C199" s="26"/>
      <c r="D199" s="146">
        <v>101534</v>
      </c>
      <c r="E199" s="28">
        <f t="shared" si="21"/>
        <v>0</v>
      </c>
      <c r="F199" s="29">
        <v>0</v>
      </c>
      <c r="G199" s="30">
        <f t="shared" si="22"/>
        <v>0</v>
      </c>
      <c r="H199" s="63">
        <f t="shared" si="23"/>
        <v>94012.962962962964</v>
      </c>
      <c r="I199" s="63"/>
      <c r="J199" s="59">
        <f t="shared" si="20"/>
        <v>0</v>
      </c>
    </row>
    <row r="200" spans="1:10" s="141" customFormat="1">
      <c r="A200" s="144">
        <v>10</v>
      </c>
      <c r="B200" s="148" t="s">
        <v>33</v>
      </c>
      <c r="C200" s="37"/>
      <c r="D200" s="147">
        <v>110148</v>
      </c>
      <c r="E200" s="28">
        <f t="shared" si="21"/>
        <v>0</v>
      </c>
      <c r="F200" s="29">
        <v>0</v>
      </c>
      <c r="G200" s="30">
        <f t="shared" si="22"/>
        <v>0</v>
      </c>
      <c r="H200" s="63">
        <f t="shared" si="23"/>
        <v>101988.88888888888</v>
      </c>
      <c r="I200" s="63"/>
      <c r="J200" s="59">
        <f t="shared" si="20"/>
        <v>0</v>
      </c>
    </row>
    <row r="201" spans="1:10" s="141" customFormat="1">
      <c r="A201" s="144">
        <v>11</v>
      </c>
      <c r="B201" s="145" t="s">
        <v>34</v>
      </c>
      <c r="C201" s="37"/>
      <c r="D201" s="146">
        <v>54198</v>
      </c>
      <c r="E201" s="28">
        <f t="shared" si="21"/>
        <v>0</v>
      </c>
      <c r="F201" s="29">
        <v>0</v>
      </c>
      <c r="G201" s="30">
        <f t="shared" si="22"/>
        <v>0</v>
      </c>
      <c r="H201" s="63">
        <f t="shared" si="23"/>
        <v>50183.333333333328</v>
      </c>
      <c r="I201" s="63"/>
      <c r="J201" s="59">
        <f t="shared" si="20"/>
        <v>100366.66666666666</v>
      </c>
    </row>
    <row r="202" spans="1:10" s="141" customFormat="1">
      <c r="A202" s="144">
        <v>12</v>
      </c>
      <c r="B202" s="145" t="s">
        <v>35</v>
      </c>
      <c r="C202" s="126">
        <v>2</v>
      </c>
      <c r="D202" s="146">
        <v>49680</v>
      </c>
      <c r="E202" s="28">
        <f t="shared" si="21"/>
        <v>99360</v>
      </c>
      <c r="F202" s="29">
        <v>0</v>
      </c>
      <c r="G202" s="30">
        <f t="shared" si="22"/>
        <v>99360</v>
      </c>
      <c r="H202" s="63">
        <f t="shared" si="23"/>
        <v>46000</v>
      </c>
      <c r="I202" s="63"/>
      <c r="J202" s="59">
        <f t="shared" si="20"/>
        <v>0</v>
      </c>
    </row>
    <row r="203" spans="1:10" s="141" customFormat="1">
      <c r="A203" s="144">
        <v>13</v>
      </c>
      <c r="B203" s="145" t="s">
        <v>36</v>
      </c>
      <c r="C203" s="37"/>
      <c r="D203" s="149">
        <v>64152</v>
      </c>
      <c r="E203" s="28">
        <f t="shared" si="21"/>
        <v>0</v>
      </c>
      <c r="F203" s="29">
        <v>0</v>
      </c>
      <c r="G203" s="30">
        <f t="shared" si="22"/>
        <v>0</v>
      </c>
      <c r="H203" s="63">
        <f t="shared" si="23"/>
        <v>59399.999999999993</v>
      </c>
      <c r="I203" s="63"/>
      <c r="J203" s="59">
        <f t="shared" si="20"/>
        <v>0</v>
      </c>
    </row>
    <row r="204" spans="1:10" s="141" customFormat="1">
      <c r="A204" s="144">
        <v>14</v>
      </c>
      <c r="B204" s="145" t="s">
        <v>37</v>
      </c>
      <c r="C204" s="37"/>
      <c r="D204" s="149">
        <v>65934</v>
      </c>
      <c r="E204" s="28">
        <f t="shared" si="21"/>
        <v>0</v>
      </c>
      <c r="F204" s="29">
        <v>0</v>
      </c>
      <c r="G204" s="30">
        <f t="shared" si="22"/>
        <v>0</v>
      </c>
      <c r="H204" s="130">
        <f t="shared" si="23"/>
        <v>61049.999999999993</v>
      </c>
      <c r="I204" s="63"/>
      <c r="J204" s="59">
        <f t="shared" si="20"/>
        <v>0</v>
      </c>
    </row>
    <row r="205" spans="1:10" s="141" customFormat="1">
      <c r="A205" s="144">
        <v>15</v>
      </c>
      <c r="B205" s="145" t="s">
        <v>38</v>
      </c>
      <c r="C205" s="37"/>
      <c r="D205" s="149">
        <v>76626</v>
      </c>
      <c r="E205" s="28">
        <f t="shared" si="21"/>
        <v>0</v>
      </c>
      <c r="F205" s="124">
        <v>0</v>
      </c>
      <c r="G205" s="30">
        <f t="shared" si="22"/>
        <v>0</v>
      </c>
      <c r="H205" s="63">
        <f t="shared" si="23"/>
        <v>70950</v>
      </c>
      <c r="I205" s="63"/>
      <c r="J205" s="59">
        <f t="shared" si="20"/>
        <v>0</v>
      </c>
    </row>
    <row r="206" spans="1:10" s="141" customFormat="1">
      <c r="A206" s="144">
        <v>16</v>
      </c>
      <c r="B206" s="145" t="s">
        <v>39</v>
      </c>
      <c r="C206" s="37"/>
      <c r="D206" s="149">
        <v>80190</v>
      </c>
      <c r="E206" s="28">
        <f t="shared" si="21"/>
        <v>0</v>
      </c>
      <c r="F206" s="29">
        <v>0</v>
      </c>
      <c r="G206" s="30">
        <f t="shared" si="22"/>
        <v>0</v>
      </c>
      <c r="H206" s="63">
        <f t="shared" si="23"/>
        <v>74250</v>
      </c>
      <c r="I206" s="63"/>
      <c r="J206" s="59">
        <f t="shared" si="20"/>
        <v>0</v>
      </c>
    </row>
    <row r="207" spans="1:10" s="141" customFormat="1">
      <c r="A207" s="144">
        <v>17</v>
      </c>
      <c r="B207" s="145" t="s">
        <v>40</v>
      </c>
      <c r="C207" s="37"/>
      <c r="D207" s="149">
        <v>113832</v>
      </c>
      <c r="E207" s="28">
        <f t="shared" si="21"/>
        <v>0</v>
      </c>
      <c r="F207" s="29">
        <v>0</v>
      </c>
      <c r="G207" s="30">
        <f t="shared" si="22"/>
        <v>0</v>
      </c>
      <c r="H207" s="63">
        <f t="shared" si="23"/>
        <v>105400</v>
      </c>
      <c r="I207" s="63"/>
      <c r="J207" s="59">
        <f t="shared" si="20"/>
        <v>0</v>
      </c>
    </row>
    <row r="208" spans="1:10" s="141" customFormat="1" ht="17.25">
      <c r="A208" s="144">
        <v>18</v>
      </c>
      <c r="B208" s="145" t="s">
        <v>41</v>
      </c>
      <c r="C208" s="37"/>
      <c r="D208" s="150">
        <v>98010</v>
      </c>
      <c r="E208" s="28">
        <f t="shared" si="21"/>
        <v>0</v>
      </c>
      <c r="F208" s="29">
        <v>0.2</v>
      </c>
      <c r="G208" s="30">
        <f t="shared" si="22"/>
        <v>0</v>
      </c>
      <c r="H208" s="63">
        <f t="shared" si="23"/>
        <v>90750</v>
      </c>
      <c r="I208" s="45"/>
      <c r="J208" s="64">
        <f>SUM(J190:J207)</f>
        <v>636389.81481481472</v>
      </c>
    </row>
    <row r="209" spans="1:10" s="141" customFormat="1" ht="31.5">
      <c r="A209" s="40"/>
      <c r="B209" s="41" t="s">
        <v>42</v>
      </c>
      <c r="C209" s="42">
        <f>SUM(C191:C208)</f>
        <v>7</v>
      </c>
      <c r="D209" s="42"/>
      <c r="E209" s="43">
        <f>SUM(E191:E208)</f>
        <v>699075</v>
      </c>
      <c r="F209" s="43"/>
      <c r="G209" s="44">
        <f>SUM(G191:G208)</f>
        <v>699075</v>
      </c>
      <c r="H209" s="5"/>
      <c r="I209" s="5"/>
      <c r="J209" s="75">
        <f>J208*0.08</f>
        <v>50911.185185185175</v>
      </c>
    </row>
    <row r="210" spans="1:10" s="141" customFormat="1" ht="31.5">
      <c r="A210" s="46"/>
      <c r="B210" s="47"/>
      <c r="C210" s="48"/>
      <c r="D210" s="48"/>
      <c r="E210" s="49"/>
      <c r="F210" s="49"/>
      <c r="G210" s="151"/>
      <c r="H210" s="6"/>
      <c r="I210" s="6"/>
      <c r="J210" s="76">
        <f>SUM(J208:J209)</f>
        <v>687300.99999999988</v>
      </c>
    </row>
    <row r="211" spans="1:10" s="141" customFormat="1" ht="18">
      <c r="A211" s="283" t="s">
        <v>43</v>
      </c>
      <c r="B211" s="283"/>
      <c r="C211" s="284" t="s">
        <v>44</v>
      </c>
      <c r="D211" s="284"/>
      <c r="E211" s="54"/>
      <c r="F211" s="54"/>
      <c r="G211" s="55" t="s">
        <v>45</v>
      </c>
    </row>
    <row r="212" spans="1:10">
      <c r="A212" s="141"/>
      <c r="B212" s="152" t="s">
        <v>666</v>
      </c>
      <c r="C212" s="152" t="s">
        <v>667</v>
      </c>
      <c r="D212" s="152"/>
      <c r="E212" s="152" t="s">
        <v>167</v>
      </c>
      <c r="F212" s="141"/>
      <c r="G212" s="141"/>
    </row>
    <row r="213" spans="1:10">
      <c r="B213" s="152" t="s">
        <v>668</v>
      </c>
      <c r="C213" s="152" t="s">
        <v>667</v>
      </c>
      <c r="D213" s="152"/>
      <c r="E213" s="152" t="s">
        <v>167</v>
      </c>
    </row>
    <row r="218" spans="1:10" s="141" customFormat="1" ht="18">
      <c r="A218"/>
      <c r="B218"/>
      <c r="C218"/>
      <c r="D218"/>
      <c r="E218"/>
      <c r="F218"/>
      <c r="G218"/>
      <c r="H218" s="1"/>
      <c r="I218" s="1"/>
      <c r="J218" s="79"/>
    </row>
    <row r="219" spans="1:10" s="141" customFormat="1" ht="15.75">
      <c r="A219" s="279" t="s">
        <v>1</v>
      </c>
      <c r="B219" s="279"/>
      <c r="C219" s="279"/>
      <c r="D219" s="279"/>
      <c r="E219" s="279"/>
      <c r="F219" s="279"/>
      <c r="G219" s="279"/>
      <c r="H219" s="1"/>
      <c r="I219" s="1"/>
      <c r="J219" s="71"/>
    </row>
    <row r="220" spans="1:10" s="141" customFormat="1" ht="15.75">
      <c r="A220" s="279" t="s">
        <v>2</v>
      </c>
      <c r="B220" s="279"/>
      <c r="C220" s="279"/>
      <c r="D220" s="279"/>
      <c r="E220" s="279"/>
      <c r="F220" s="279"/>
      <c r="G220" s="279"/>
      <c r="H220" s="1"/>
      <c r="I220" s="1"/>
      <c r="J220" s="71"/>
    </row>
    <row r="221" spans="1:10" s="141" customFormat="1" ht="15.75">
      <c r="A221" s="279" t="s">
        <v>4</v>
      </c>
      <c r="B221" s="279"/>
      <c r="C221" s="279"/>
      <c r="D221" s="279"/>
      <c r="E221" s="279"/>
      <c r="F221" s="279"/>
      <c r="G221" s="279"/>
      <c r="H221" s="1"/>
      <c r="I221" s="1"/>
      <c r="J221" s="71"/>
    </row>
    <row r="222" spans="1:10" s="141" customFormat="1" ht="27">
      <c r="A222" s="280" t="s">
        <v>6</v>
      </c>
      <c r="B222" s="280"/>
      <c r="C222" s="280"/>
      <c r="D222" s="280"/>
      <c r="E222" s="280"/>
      <c r="F222" s="280"/>
      <c r="G222" s="280"/>
      <c r="H222" s="2"/>
      <c r="I222" s="2"/>
      <c r="J222" s="72"/>
    </row>
    <row r="223" spans="1:10" s="141" customFormat="1" ht="27">
      <c r="A223" s="142"/>
      <c r="B223" s="142"/>
      <c r="C223" s="281" t="s">
        <v>357</v>
      </c>
      <c r="D223" s="281"/>
      <c r="E223" s="281"/>
      <c r="F223" s="281"/>
      <c r="G223" s="281"/>
      <c r="H223" s="68"/>
      <c r="I223" s="68"/>
      <c r="J223" s="71"/>
    </row>
    <row r="224" spans="1:10" s="141" customFormat="1" ht="15.75">
      <c r="A224" s="11" t="s">
        <v>358</v>
      </c>
      <c r="B224" s="12">
        <v>4138150644</v>
      </c>
      <c r="C224" s="143"/>
      <c r="D224" s="286"/>
      <c r="E224" s="286"/>
      <c r="F224" s="286"/>
      <c r="G224" s="286"/>
      <c r="H224" s="69" t="s">
        <v>161</v>
      </c>
      <c r="I224" s="69"/>
      <c r="J224" s="73"/>
    </row>
    <row r="225" spans="1:10" s="141" customFormat="1" ht="15.75">
      <c r="A225" s="11" t="s">
        <v>9</v>
      </c>
      <c r="B225" s="286" t="s">
        <v>679</v>
      </c>
      <c r="C225" s="286"/>
      <c r="D225" s="286"/>
      <c r="E225" s="16"/>
      <c r="F225" s="11"/>
      <c r="G225" s="16"/>
      <c r="H225" s="1"/>
      <c r="I225" s="1"/>
      <c r="J225" s="71"/>
    </row>
    <row r="226" spans="1:10" s="141" customFormat="1" ht="15.75">
      <c r="A226" s="11" t="s">
        <v>11</v>
      </c>
      <c r="B226" s="289" t="s">
        <v>213</v>
      </c>
      <c r="C226" s="289"/>
      <c r="D226" s="289"/>
      <c r="E226" s="289"/>
      <c r="F226" s="18"/>
      <c r="G226" s="19"/>
      <c r="H226" s="1"/>
      <c r="I226" s="1"/>
      <c r="J226" s="71"/>
    </row>
    <row r="227" spans="1:10" s="141" customFormat="1" ht="15.75">
      <c r="A227" s="21" t="s">
        <v>14</v>
      </c>
      <c r="B227" s="21" t="s">
        <v>16</v>
      </c>
      <c r="C227" s="21"/>
      <c r="D227" s="22" t="s">
        <v>18</v>
      </c>
      <c r="E227" s="23" t="s">
        <v>19</v>
      </c>
      <c r="F227" s="23" t="s">
        <v>20</v>
      </c>
      <c r="G227" s="21" t="s">
        <v>21</v>
      </c>
      <c r="H227" s="63"/>
      <c r="I227" s="63"/>
      <c r="J227" s="59">
        <f t="shared" ref="J227:J244" si="24">H227*C228</f>
        <v>0</v>
      </c>
    </row>
    <row r="228" spans="1:10" s="141" customFormat="1">
      <c r="A228" s="144">
        <v>1</v>
      </c>
      <c r="B228" s="145" t="s">
        <v>23</v>
      </c>
      <c r="C228" s="26">
        <v>5</v>
      </c>
      <c r="D228" s="146">
        <v>79305</v>
      </c>
      <c r="E228" s="28">
        <f t="shared" ref="E228:E245" si="25">D228*C228</f>
        <v>396525</v>
      </c>
      <c r="F228" s="29">
        <v>0.2</v>
      </c>
      <c r="G228" s="30">
        <f t="shared" ref="G228:G245" si="26">E228-E228*F228</f>
        <v>317220</v>
      </c>
      <c r="H228" s="63">
        <f>D228/1.08*0.8</f>
        <v>58744.444444444438</v>
      </c>
      <c r="I228" s="63"/>
      <c r="J228" s="59">
        <f t="shared" si="24"/>
        <v>0</v>
      </c>
    </row>
    <row r="229" spans="1:10" s="141" customFormat="1">
      <c r="A229" s="144">
        <v>2</v>
      </c>
      <c r="B229" s="145" t="s">
        <v>25</v>
      </c>
      <c r="C229" s="32"/>
      <c r="D229" s="147">
        <v>128591</v>
      </c>
      <c r="E229" s="28">
        <f t="shared" si="25"/>
        <v>0</v>
      </c>
      <c r="F229" s="29">
        <v>0</v>
      </c>
      <c r="G229" s="30">
        <f t="shared" si="26"/>
        <v>0</v>
      </c>
      <c r="H229" s="63">
        <f t="shared" ref="H229:H245" si="27">D229/1.08</f>
        <v>119065.74074074073</v>
      </c>
      <c r="I229" s="63"/>
      <c r="J229" s="59">
        <f t="shared" si="24"/>
        <v>0</v>
      </c>
    </row>
    <row r="230" spans="1:10" s="141" customFormat="1">
      <c r="A230" s="144">
        <v>3</v>
      </c>
      <c r="B230" s="145" t="s">
        <v>26</v>
      </c>
      <c r="C230" s="34"/>
      <c r="D230" s="146">
        <v>60043</v>
      </c>
      <c r="E230" s="28">
        <f t="shared" si="25"/>
        <v>0</v>
      </c>
      <c r="F230" s="29">
        <v>0</v>
      </c>
      <c r="G230" s="30">
        <f t="shared" si="26"/>
        <v>0</v>
      </c>
      <c r="H230" s="63">
        <f t="shared" si="27"/>
        <v>55595.370370370365</v>
      </c>
      <c r="I230" s="63"/>
      <c r="J230" s="59">
        <f t="shared" si="24"/>
        <v>0</v>
      </c>
    </row>
    <row r="231" spans="1:10" s="141" customFormat="1">
      <c r="A231" s="144">
        <v>4</v>
      </c>
      <c r="B231" s="145" t="s">
        <v>27</v>
      </c>
      <c r="C231" s="106"/>
      <c r="D231" s="146">
        <v>115781</v>
      </c>
      <c r="E231" s="28">
        <f t="shared" si="25"/>
        <v>0</v>
      </c>
      <c r="F231" s="29">
        <v>0</v>
      </c>
      <c r="G231" s="30">
        <f t="shared" si="26"/>
        <v>0</v>
      </c>
      <c r="H231" s="63">
        <f t="shared" si="27"/>
        <v>107204.62962962962</v>
      </c>
      <c r="I231" s="63"/>
      <c r="J231" s="59">
        <f t="shared" si="24"/>
        <v>536023.14814814809</v>
      </c>
    </row>
    <row r="232" spans="1:10" s="141" customFormat="1">
      <c r="A232" s="144">
        <v>5</v>
      </c>
      <c r="B232" s="145" t="s">
        <v>28</v>
      </c>
      <c r="C232" s="32">
        <v>5</v>
      </c>
      <c r="D232" s="146">
        <v>119943</v>
      </c>
      <c r="E232" s="28">
        <f t="shared" si="25"/>
        <v>599715</v>
      </c>
      <c r="F232" s="124">
        <v>0</v>
      </c>
      <c r="G232" s="30">
        <f t="shared" si="26"/>
        <v>599715</v>
      </c>
      <c r="H232" s="63">
        <f t="shared" si="27"/>
        <v>111058.33333333333</v>
      </c>
      <c r="I232" s="63"/>
      <c r="J232" s="59">
        <f t="shared" si="24"/>
        <v>0</v>
      </c>
    </row>
    <row r="233" spans="1:10" s="141" customFormat="1">
      <c r="A233" s="144">
        <v>6</v>
      </c>
      <c r="B233" s="145" t="s">
        <v>29</v>
      </c>
      <c r="C233" s="26"/>
      <c r="D233" s="146">
        <v>94810</v>
      </c>
      <c r="E233" s="28">
        <f t="shared" si="25"/>
        <v>0</v>
      </c>
      <c r="F233" s="29">
        <v>0</v>
      </c>
      <c r="G233" s="30">
        <f t="shared" si="26"/>
        <v>0</v>
      </c>
      <c r="H233" s="63">
        <f t="shared" si="27"/>
        <v>87787.037037037036</v>
      </c>
      <c r="I233" s="63"/>
      <c r="J233" s="59">
        <f t="shared" si="24"/>
        <v>0</v>
      </c>
    </row>
    <row r="234" spans="1:10" s="141" customFormat="1">
      <c r="A234" s="144">
        <v>7</v>
      </c>
      <c r="B234" s="145" t="s">
        <v>30</v>
      </c>
      <c r="C234" s="34"/>
      <c r="D234" s="146">
        <v>141396</v>
      </c>
      <c r="E234" s="28">
        <f t="shared" si="25"/>
        <v>0</v>
      </c>
      <c r="F234" s="29">
        <v>0</v>
      </c>
      <c r="G234" s="30">
        <f t="shared" si="26"/>
        <v>0</v>
      </c>
      <c r="H234" s="63">
        <f t="shared" si="27"/>
        <v>130922.22222222222</v>
      </c>
      <c r="I234" s="63"/>
      <c r="J234" s="59">
        <f t="shared" si="24"/>
        <v>0</v>
      </c>
    </row>
    <row r="235" spans="1:10" s="141" customFormat="1">
      <c r="A235" s="144">
        <v>8</v>
      </c>
      <c r="B235" s="145" t="s">
        <v>31</v>
      </c>
      <c r="C235" s="26"/>
      <c r="D235" s="146">
        <v>232931</v>
      </c>
      <c r="E235" s="28">
        <f t="shared" si="25"/>
        <v>0</v>
      </c>
      <c r="F235" s="29">
        <v>0</v>
      </c>
      <c r="G235" s="30">
        <f t="shared" si="26"/>
        <v>0</v>
      </c>
      <c r="H235" s="63">
        <f t="shared" si="27"/>
        <v>215676.85185185182</v>
      </c>
      <c r="I235" s="63"/>
      <c r="J235" s="59">
        <f t="shared" si="24"/>
        <v>0</v>
      </c>
    </row>
    <row r="236" spans="1:10" s="141" customFormat="1">
      <c r="A236" s="144">
        <v>9</v>
      </c>
      <c r="B236" s="148" t="s">
        <v>32</v>
      </c>
      <c r="C236" s="26"/>
      <c r="D236" s="146">
        <v>101534</v>
      </c>
      <c r="E236" s="28">
        <f t="shared" si="25"/>
        <v>0</v>
      </c>
      <c r="F236" s="29">
        <v>0</v>
      </c>
      <c r="G236" s="30">
        <f t="shared" si="26"/>
        <v>0</v>
      </c>
      <c r="H236" s="63">
        <f t="shared" si="27"/>
        <v>94012.962962962964</v>
      </c>
      <c r="I236" s="63"/>
      <c r="J236" s="59">
        <f t="shared" si="24"/>
        <v>0</v>
      </c>
    </row>
    <row r="237" spans="1:10" s="141" customFormat="1">
      <c r="A237" s="144">
        <v>10</v>
      </c>
      <c r="B237" s="148" t="s">
        <v>33</v>
      </c>
      <c r="C237" s="37"/>
      <c r="D237" s="147">
        <v>110148</v>
      </c>
      <c r="E237" s="28">
        <f t="shared" si="25"/>
        <v>0</v>
      </c>
      <c r="F237" s="29">
        <v>0</v>
      </c>
      <c r="G237" s="30">
        <f t="shared" si="26"/>
        <v>0</v>
      </c>
      <c r="H237" s="63">
        <f t="shared" si="27"/>
        <v>101988.88888888888</v>
      </c>
      <c r="I237" s="63"/>
      <c r="J237" s="59">
        <f t="shared" si="24"/>
        <v>0</v>
      </c>
    </row>
    <row r="238" spans="1:10" s="141" customFormat="1">
      <c r="A238" s="144">
        <v>11</v>
      </c>
      <c r="B238" s="145" t="s">
        <v>34</v>
      </c>
      <c r="C238" s="37"/>
      <c r="D238" s="146">
        <v>54198</v>
      </c>
      <c r="E238" s="28">
        <f t="shared" si="25"/>
        <v>0</v>
      </c>
      <c r="F238" s="29">
        <v>0</v>
      </c>
      <c r="G238" s="30">
        <f t="shared" si="26"/>
        <v>0</v>
      </c>
      <c r="H238" s="63">
        <f t="shared" si="27"/>
        <v>50183.333333333328</v>
      </c>
      <c r="I238" s="63"/>
      <c r="J238" s="59">
        <f t="shared" si="24"/>
        <v>0</v>
      </c>
    </row>
    <row r="239" spans="1:10" s="141" customFormat="1">
      <c r="A239" s="144">
        <v>12</v>
      </c>
      <c r="B239" s="145" t="s">
        <v>35</v>
      </c>
      <c r="C239" s="37"/>
      <c r="D239" s="146">
        <v>49680</v>
      </c>
      <c r="E239" s="28">
        <f t="shared" si="25"/>
        <v>0</v>
      </c>
      <c r="F239" s="29">
        <v>0</v>
      </c>
      <c r="G239" s="30">
        <f t="shared" si="26"/>
        <v>0</v>
      </c>
      <c r="H239" s="63">
        <f t="shared" si="27"/>
        <v>46000</v>
      </c>
      <c r="I239" s="63"/>
      <c r="J239" s="59">
        <f t="shared" si="24"/>
        <v>230000</v>
      </c>
    </row>
    <row r="240" spans="1:10" s="141" customFormat="1">
      <c r="A240" s="144">
        <v>13</v>
      </c>
      <c r="B240" s="145" t="s">
        <v>36</v>
      </c>
      <c r="C240" s="37">
        <v>5</v>
      </c>
      <c r="D240" s="149">
        <v>64152</v>
      </c>
      <c r="E240" s="28">
        <f t="shared" si="25"/>
        <v>320760</v>
      </c>
      <c r="F240" s="29">
        <v>0</v>
      </c>
      <c r="G240" s="30">
        <f t="shared" si="26"/>
        <v>320760</v>
      </c>
      <c r="H240" s="63">
        <f t="shared" si="27"/>
        <v>59399.999999999993</v>
      </c>
      <c r="I240" s="63"/>
      <c r="J240" s="59">
        <f t="shared" si="24"/>
        <v>0</v>
      </c>
    </row>
    <row r="241" spans="1:10" s="141" customFormat="1">
      <c r="A241" s="144">
        <v>14</v>
      </c>
      <c r="B241" s="145" t="s">
        <v>37</v>
      </c>
      <c r="C241" s="37"/>
      <c r="D241" s="149">
        <v>65934</v>
      </c>
      <c r="E241" s="28">
        <f t="shared" si="25"/>
        <v>0</v>
      </c>
      <c r="F241" s="29">
        <v>0</v>
      </c>
      <c r="G241" s="30">
        <f t="shared" si="26"/>
        <v>0</v>
      </c>
      <c r="H241" s="130">
        <f t="shared" si="27"/>
        <v>61049.999999999993</v>
      </c>
      <c r="I241" s="63"/>
      <c r="J241" s="59">
        <f t="shared" si="24"/>
        <v>0</v>
      </c>
    </row>
    <row r="242" spans="1:10" s="141" customFormat="1">
      <c r="A242" s="144">
        <v>15</v>
      </c>
      <c r="B242" s="145" t="s">
        <v>38</v>
      </c>
      <c r="C242" s="37"/>
      <c r="D242" s="149">
        <v>76626</v>
      </c>
      <c r="E242" s="28">
        <f t="shared" si="25"/>
        <v>0</v>
      </c>
      <c r="F242" s="124">
        <v>0</v>
      </c>
      <c r="G242" s="30">
        <f t="shared" si="26"/>
        <v>0</v>
      </c>
      <c r="H242" s="63">
        <f t="shared" si="27"/>
        <v>70950</v>
      </c>
      <c r="I242" s="63"/>
      <c r="J242" s="59">
        <f t="shared" si="24"/>
        <v>354750</v>
      </c>
    </row>
    <row r="243" spans="1:10" s="141" customFormat="1">
      <c r="A243" s="144">
        <v>16</v>
      </c>
      <c r="B243" s="145" t="s">
        <v>39</v>
      </c>
      <c r="C243" s="37">
        <v>5</v>
      </c>
      <c r="D243" s="149">
        <v>80190</v>
      </c>
      <c r="E243" s="28">
        <f t="shared" si="25"/>
        <v>400950</v>
      </c>
      <c r="F243" s="29">
        <v>0</v>
      </c>
      <c r="G243" s="30">
        <f t="shared" si="26"/>
        <v>400950</v>
      </c>
      <c r="H243" s="63">
        <f t="shared" si="27"/>
        <v>74250</v>
      </c>
      <c r="I243" s="63"/>
      <c r="J243" s="59">
        <f t="shared" si="24"/>
        <v>371250</v>
      </c>
    </row>
    <row r="244" spans="1:10" s="141" customFormat="1">
      <c r="A244" s="144">
        <v>17</v>
      </c>
      <c r="B244" s="145" t="s">
        <v>40</v>
      </c>
      <c r="C244" s="37">
        <v>5</v>
      </c>
      <c r="D244" s="149">
        <v>113832</v>
      </c>
      <c r="E244" s="28">
        <f t="shared" si="25"/>
        <v>569160</v>
      </c>
      <c r="F244" s="29">
        <v>0</v>
      </c>
      <c r="G244" s="30">
        <f t="shared" si="26"/>
        <v>569160</v>
      </c>
      <c r="H244" s="63">
        <f t="shared" si="27"/>
        <v>105400</v>
      </c>
      <c r="I244" s="63"/>
      <c r="J244" s="59">
        <f t="shared" si="24"/>
        <v>527000</v>
      </c>
    </row>
    <row r="245" spans="1:10" s="141" customFormat="1" ht="17.25">
      <c r="A245" s="144">
        <v>18</v>
      </c>
      <c r="B245" s="145" t="s">
        <v>41</v>
      </c>
      <c r="C245" s="37">
        <v>5</v>
      </c>
      <c r="D245" s="150">
        <v>98010</v>
      </c>
      <c r="E245" s="28">
        <f t="shared" si="25"/>
        <v>490050</v>
      </c>
      <c r="F245" s="29">
        <v>0.2</v>
      </c>
      <c r="G245" s="30">
        <f t="shared" si="26"/>
        <v>392040</v>
      </c>
      <c r="H245" s="63">
        <f t="shared" si="27"/>
        <v>90750</v>
      </c>
      <c r="I245" s="45"/>
      <c r="J245" s="64">
        <f>SUM(J227:J244)</f>
        <v>2019023.1481481481</v>
      </c>
    </row>
    <row r="246" spans="1:10" s="141" customFormat="1" ht="31.5">
      <c r="A246" s="40"/>
      <c r="B246" s="41" t="s">
        <v>42</v>
      </c>
      <c r="C246" s="42">
        <f>SUM(C228:C245)</f>
        <v>30</v>
      </c>
      <c r="D246" s="42"/>
      <c r="E246" s="43">
        <f>SUM(E228:E245)</f>
        <v>2777160</v>
      </c>
      <c r="F246" s="43"/>
      <c r="G246" s="44">
        <f>SUM(G228:G245)</f>
        <v>2599845</v>
      </c>
      <c r="H246" s="5"/>
      <c r="I246" s="5"/>
      <c r="J246" s="75">
        <f>J245*0.08</f>
        <v>161521.85185185185</v>
      </c>
    </row>
    <row r="247" spans="1:10" s="141" customFormat="1" ht="31.5">
      <c r="A247" s="46"/>
      <c r="B247" s="47"/>
      <c r="C247" s="48"/>
      <c r="D247" s="48"/>
      <c r="E247" s="49"/>
      <c r="F247" s="49"/>
      <c r="G247" s="151"/>
      <c r="H247" s="6"/>
      <c r="I247" s="6"/>
      <c r="J247" s="76">
        <f>SUM(J245:J246)</f>
        <v>2180545</v>
      </c>
    </row>
    <row r="248" spans="1:10" s="141" customFormat="1" ht="18">
      <c r="A248" s="283" t="s">
        <v>43</v>
      </c>
      <c r="B248" s="283"/>
      <c r="C248" s="284" t="s">
        <v>44</v>
      </c>
      <c r="D248" s="284"/>
      <c r="E248" s="54"/>
      <c r="F248" s="54"/>
      <c r="G248" s="55" t="s">
        <v>45</v>
      </c>
    </row>
    <row r="249" spans="1:10">
      <c r="A249" s="141"/>
      <c r="B249" s="152" t="s">
        <v>666</v>
      </c>
      <c r="C249" s="152" t="s">
        <v>667</v>
      </c>
      <c r="D249" s="152"/>
      <c r="E249" s="152" t="s">
        <v>167</v>
      </c>
      <c r="F249" s="141"/>
      <c r="G249" s="141"/>
    </row>
    <row r="250" spans="1:10">
      <c r="B250" s="152" t="s">
        <v>668</v>
      </c>
      <c r="C250" s="152" t="s">
        <v>667</v>
      </c>
      <c r="D250" s="152"/>
      <c r="E250" s="152" t="s">
        <v>167</v>
      </c>
    </row>
    <row r="253" spans="1:10" s="141" customFormat="1" ht="18">
      <c r="A253"/>
      <c r="B253"/>
      <c r="C253"/>
      <c r="D253"/>
      <c r="E253"/>
      <c r="F253"/>
      <c r="G253"/>
      <c r="H253" s="1"/>
      <c r="I253" s="1"/>
      <c r="J253" s="79"/>
    </row>
    <row r="254" spans="1:10" s="141" customFormat="1" ht="15.75">
      <c r="A254" s="279" t="s">
        <v>1</v>
      </c>
      <c r="B254" s="279"/>
      <c r="C254" s="279"/>
      <c r="D254" s="279"/>
      <c r="E254" s="279"/>
      <c r="F254" s="279"/>
      <c r="G254" s="279"/>
      <c r="H254" s="1"/>
      <c r="I254" s="1"/>
      <c r="J254" s="71"/>
    </row>
    <row r="255" spans="1:10" s="141" customFormat="1" ht="15.75">
      <c r="A255" s="279" t="s">
        <v>2</v>
      </c>
      <c r="B255" s="279"/>
      <c r="C255" s="279"/>
      <c r="D255" s="279"/>
      <c r="E255" s="279"/>
      <c r="F255" s="279"/>
      <c r="G255" s="279"/>
      <c r="H255" s="1"/>
      <c r="I255" s="1"/>
      <c r="J255" s="71"/>
    </row>
    <row r="256" spans="1:10" s="141" customFormat="1" ht="15.75">
      <c r="A256" s="279" t="s">
        <v>4</v>
      </c>
      <c r="B256" s="279"/>
      <c r="C256" s="279"/>
      <c r="D256" s="279"/>
      <c r="E256" s="279"/>
      <c r="F256" s="279"/>
      <c r="G256" s="279"/>
      <c r="H256" s="1"/>
      <c r="I256" s="1"/>
      <c r="J256" s="71"/>
    </row>
    <row r="257" spans="1:10" s="141" customFormat="1" ht="27">
      <c r="A257" s="280" t="s">
        <v>6</v>
      </c>
      <c r="B257" s="280"/>
      <c r="C257" s="280"/>
      <c r="D257" s="280"/>
      <c r="E257" s="280"/>
      <c r="F257" s="280"/>
      <c r="G257" s="280"/>
      <c r="H257" s="2"/>
      <c r="I257" s="2"/>
      <c r="J257" s="72"/>
    </row>
    <row r="258" spans="1:10" s="141" customFormat="1" ht="27">
      <c r="A258" s="142"/>
      <c r="B258" s="142"/>
      <c r="C258" s="281" t="s">
        <v>357</v>
      </c>
      <c r="D258" s="281"/>
      <c r="E258" s="281"/>
      <c r="F258" s="281"/>
      <c r="G258" s="281"/>
      <c r="H258" s="68"/>
      <c r="I258" s="68"/>
      <c r="J258" s="71"/>
    </row>
    <row r="259" spans="1:10" s="141" customFormat="1" ht="15.75">
      <c r="A259" s="11" t="s">
        <v>358</v>
      </c>
      <c r="B259" s="12">
        <v>4138096789</v>
      </c>
      <c r="C259" s="143"/>
      <c r="D259" s="286"/>
      <c r="E259" s="286"/>
      <c r="F259" s="286"/>
      <c r="G259" s="286"/>
      <c r="H259" s="69" t="s">
        <v>161</v>
      </c>
      <c r="I259" s="69"/>
      <c r="J259" s="73"/>
    </row>
    <row r="260" spans="1:10" s="141" customFormat="1" ht="15.75">
      <c r="A260" s="11" t="s">
        <v>9</v>
      </c>
      <c r="B260" s="286" t="s">
        <v>680</v>
      </c>
      <c r="C260" s="286"/>
      <c r="D260" s="286"/>
      <c r="E260" s="16"/>
      <c r="F260" s="11"/>
      <c r="G260" s="16"/>
      <c r="H260" s="1"/>
      <c r="I260" s="1"/>
      <c r="J260" s="71"/>
    </row>
    <row r="261" spans="1:10" s="141" customFormat="1" ht="15.75">
      <c r="A261" s="11" t="s">
        <v>11</v>
      </c>
      <c r="B261" s="289" t="s">
        <v>213</v>
      </c>
      <c r="C261" s="289"/>
      <c r="D261" s="289"/>
      <c r="E261" s="289"/>
      <c r="F261" s="18"/>
      <c r="G261" s="19"/>
      <c r="H261" s="1"/>
      <c r="I261" s="1"/>
      <c r="J261" s="71"/>
    </row>
    <row r="262" spans="1:10" s="141" customFormat="1" ht="15.75">
      <c r="A262" s="21" t="s">
        <v>14</v>
      </c>
      <c r="B262" s="21" t="s">
        <v>16</v>
      </c>
      <c r="C262" s="21"/>
      <c r="D262" s="22" t="s">
        <v>18</v>
      </c>
      <c r="E262" s="23" t="s">
        <v>19</v>
      </c>
      <c r="F262" s="23" t="s">
        <v>20</v>
      </c>
      <c r="G262" s="21" t="s">
        <v>21</v>
      </c>
      <c r="H262" s="63"/>
      <c r="I262" s="63"/>
      <c r="J262" s="59">
        <f t="shared" ref="J262:J279" si="28">H262*C263</f>
        <v>0</v>
      </c>
    </row>
    <row r="263" spans="1:10" s="141" customFormat="1">
      <c r="A263" s="144">
        <v>1</v>
      </c>
      <c r="B263" s="145" t="s">
        <v>23</v>
      </c>
      <c r="C263" s="26"/>
      <c r="D263" s="146">
        <v>79305</v>
      </c>
      <c r="E263" s="28">
        <f t="shared" ref="E263:E280" si="29">D263*C263</f>
        <v>0</v>
      </c>
      <c r="F263" s="29">
        <v>0.2</v>
      </c>
      <c r="G263" s="30">
        <f t="shared" ref="G263:G280" si="30">E263-E263*F263</f>
        <v>0</v>
      </c>
      <c r="H263" s="63">
        <f>D263/1.08*0.8</f>
        <v>58744.444444444438</v>
      </c>
      <c r="I263" s="63"/>
      <c r="J263" s="59">
        <f t="shared" si="28"/>
        <v>0</v>
      </c>
    </row>
    <row r="264" spans="1:10" s="141" customFormat="1">
      <c r="A264" s="144">
        <v>2</v>
      </c>
      <c r="B264" s="145" t="s">
        <v>25</v>
      </c>
      <c r="C264" s="32"/>
      <c r="D264" s="147">
        <v>128591</v>
      </c>
      <c r="E264" s="28">
        <f t="shared" si="29"/>
        <v>0</v>
      </c>
      <c r="F264" s="29">
        <v>0</v>
      </c>
      <c r="G264" s="30">
        <f t="shared" si="30"/>
        <v>0</v>
      </c>
      <c r="H264" s="63">
        <f t="shared" ref="H264:H280" si="31">D264/1.08</f>
        <v>119065.74074074073</v>
      </c>
      <c r="I264" s="63"/>
      <c r="J264" s="59">
        <f t="shared" si="28"/>
        <v>238131.48148148146</v>
      </c>
    </row>
    <row r="265" spans="1:10" s="141" customFormat="1">
      <c r="A265" s="144">
        <v>3</v>
      </c>
      <c r="B265" s="145" t="s">
        <v>26</v>
      </c>
      <c r="C265" s="34">
        <v>2</v>
      </c>
      <c r="D265" s="146">
        <v>60043</v>
      </c>
      <c r="E265" s="28">
        <f t="shared" si="29"/>
        <v>120086</v>
      </c>
      <c r="F265" s="29">
        <v>0</v>
      </c>
      <c r="G265" s="30">
        <f t="shared" si="30"/>
        <v>120086</v>
      </c>
      <c r="H265" s="63">
        <f t="shared" si="31"/>
        <v>55595.370370370365</v>
      </c>
      <c r="I265" s="63"/>
      <c r="J265" s="59">
        <f t="shared" si="28"/>
        <v>0</v>
      </c>
    </row>
    <row r="266" spans="1:10" s="141" customFormat="1">
      <c r="A266" s="144">
        <v>4</v>
      </c>
      <c r="B266" s="145" t="s">
        <v>27</v>
      </c>
      <c r="C266" s="106"/>
      <c r="D266" s="146">
        <v>115781</v>
      </c>
      <c r="E266" s="28">
        <f t="shared" si="29"/>
        <v>0</v>
      </c>
      <c r="F266" s="29">
        <v>0</v>
      </c>
      <c r="G266" s="30">
        <f t="shared" si="30"/>
        <v>0</v>
      </c>
      <c r="H266" s="63">
        <f t="shared" si="31"/>
        <v>107204.62962962962</v>
      </c>
      <c r="I266" s="63"/>
      <c r="J266" s="59">
        <f t="shared" si="28"/>
        <v>428818.51851851848</v>
      </c>
    </row>
    <row r="267" spans="1:10" s="141" customFormat="1">
      <c r="A267" s="144">
        <v>5</v>
      </c>
      <c r="B267" s="145" t="s">
        <v>28</v>
      </c>
      <c r="C267" s="32">
        <v>4</v>
      </c>
      <c r="D267" s="146">
        <v>119943</v>
      </c>
      <c r="E267" s="28">
        <f t="shared" si="29"/>
        <v>479772</v>
      </c>
      <c r="F267" s="124">
        <v>0</v>
      </c>
      <c r="G267" s="30">
        <f t="shared" si="30"/>
        <v>479772</v>
      </c>
      <c r="H267" s="63">
        <f t="shared" si="31"/>
        <v>111058.33333333333</v>
      </c>
      <c r="I267" s="63"/>
      <c r="J267" s="59">
        <f t="shared" si="28"/>
        <v>0</v>
      </c>
    </row>
    <row r="268" spans="1:10" s="141" customFormat="1">
      <c r="A268" s="144">
        <v>6</v>
      </c>
      <c r="B268" s="145" t="s">
        <v>29</v>
      </c>
      <c r="C268" s="26"/>
      <c r="D268" s="146">
        <v>94810</v>
      </c>
      <c r="E268" s="28">
        <f t="shared" si="29"/>
        <v>0</v>
      </c>
      <c r="F268" s="29">
        <v>0</v>
      </c>
      <c r="G268" s="30">
        <f t="shared" si="30"/>
        <v>0</v>
      </c>
      <c r="H268" s="63">
        <f t="shared" si="31"/>
        <v>87787.037037037036</v>
      </c>
      <c r="I268" s="63"/>
      <c r="J268" s="59">
        <f t="shared" si="28"/>
        <v>0</v>
      </c>
    </row>
    <row r="269" spans="1:10" s="141" customFormat="1">
      <c r="A269" s="144">
        <v>7</v>
      </c>
      <c r="B269" s="145" t="s">
        <v>30</v>
      </c>
      <c r="C269" s="34"/>
      <c r="D269" s="146">
        <v>141396</v>
      </c>
      <c r="E269" s="28">
        <f t="shared" si="29"/>
        <v>0</v>
      </c>
      <c r="F269" s="29">
        <v>0</v>
      </c>
      <c r="G269" s="30">
        <f t="shared" si="30"/>
        <v>0</v>
      </c>
      <c r="H269" s="63">
        <f t="shared" si="31"/>
        <v>130922.22222222222</v>
      </c>
      <c r="I269" s="63"/>
      <c r="J269" s="59">
        <f t="shared" si="28"/>
        <v>0</v>
      </c>
    </row>
    <row r="270" spans="1:10" s="141" customFormat="1">
      <c r="A270" s="144">
        <v>8</v>
      </c>
      <c r="B270" s="145" t="s">
        <v>31</v>
      </c>
      <c r="C270" s="26"/>
      <c r="D270" s="146">
        <v>232931</v>
      </c>
      <c r="E270" s="28">
        <f t="shared" si="29"/>
        <v>0</v>
      </c>
      <c r="F270" s="29">
        <v>0</v>
      </c>
      <c r="G270" s="30">
        <f t="shared" si="30"/>
        <v>0</v>
      </c>
      <c r="H270" s="63">
        <f t="shared" si="31"/>
        <v>215676.85185185182</v>
      </c>
      <c r="I270" s="63"/>
      <c r="J270" s="59">
        <f t="shared" si="28"/>
        <v>0</v>
      </c>
    </row>
    <row r="271" spans="1:10" s="141" customFormat="1">
      <c r="A271" s="144">
        <v>9</v>
      </c>
      <c r="B271" s="148" t="s">
        <v>32</v>
      </c>
      <c r="C271" s="26"/>
      <c r="D271" s="146">
        <v>101534</v>
      </c>
      <c r="E271" s="28">
        <f t="shared" si="29"/>
        <v>0</v>
      </c>
      <c r="F271" s="29">
        <v>0</v>
      </c>
      <c r="G271" s="30">
        <f t="shared" si="30"/>
        <v>0</v>
      </c>
      <c r="H271" s="63">
        <f t="shared" si="31"/>
        <v>94012.962962962964</v>
      </c>
      <c r="I271" s="63"/>
      <c r="J271" s="59">
        <f t="shared" si="28"/>
        <v>0</v>
      </c>
    </row>
    <row r="272" spans="1:10" s="141" customFormat="1">
      <c r="A272" s="144">
        <v>10</v>
      </c>
      <c r="B272" s="148" t="s">
        <v>33</v>
      </c>
      <c r="C272" s="37"/>
      <c r="D272" s="147">
        <v>110148</v>
      </c>
      <c r="E272" s="28">
        <f t="shared" si="29"/>
        <v>0</v>
      </c>
      <c r="F272" s="29">
        <v>0</v>
      </c>
      <c r="G272" s="30">
        <f t="shared" si="30"/>
        <v>0</v>
      </c>
      <c r="H272" s="63">
        <f t="shared" si="31"/>
        <v>101988.88888888888</v>
      </c>
      <c r="I272" s="63"/>
      <c r="J272" s="59">
        <f t="shared" si="28"/>
        <v>0</v>
      </c>
    </row>
    <row r="273" spans="1:10" s="141" customFormat="1">
      <c r="A273" s="144">
        <v>11</v>
      </c>
      <c r="B273" s="145" t="s">
        <v>34</v>
      </c>
      <c r="C273" s="37"/>
      <c r="D273" s="146">
        <v>54198</v>
      </c>
      <c r="E273" s="28">
        <f t="shared" si="29"/>
        <v>0</v>
      </c>
      <c r="F273" s="29">
        <v>0</v>
      </c>
      <c r="G273" s="30">
        <f t="shared" si="30"/>
        <v>0</v>
      </c>
      <c r="H273" s="63">
        <f t="shared" si="31"/>
        <v>50183.333333333328</v>
      </c>
      <c r="I273" s="63"/>
      <c r="J273" s="59">
        <f t="shared" si="28"/>
        <v>0</v>
      </c>
    </row>
    <row r="274" spans="1:10" s="141" customFormat="1">
      <c r="A274" s="144">
        <v>12</v>
      </c>
      <c r="B274" s="145" t="s">
        <v>35</v>
      </c>
      <c r="C274" s="37"/>
      <c r="D274" s="146">
        <v>49680</v>
      </c>
      <c r="E274" s="28">
        <f t="shared" si="29"/>
        <v>0</v>
      </c>
      <c r="F274" s="29">
        <v>0</v>
      </c>
      <c r="G274" s="30">
        <f t="shared" si="30"/>
        <v>0</v>
      </c>
      <c r="H274" s="63">
        <f t="shared" si="31"/>
        <v>46000</v>
      </c>
      <c r="I274" s="63"/>
      <c r="J274" s="59">
        <f t="shared" si="28"/>
        <v>0</v>
      </c>
    </row>
    <row r="275" spans="1:10" s="141" customFormat="1">
      <c r="A275" s="144">
        <v>13</v>
      </c>
      <c r="B275" s="145" t="s">
        <v>36</v>
      </c>
      <c r="C275" s="37"/>
      <c r="D275" s="149">
        <v>64152</v>
      </c>
      <c r="E275" s="28">
        <f t="shared" si="29"/>
        <v>0</v>
      </c>
      <c r="F275" s="29">
        <v>0</v>
      </c>
      <c r="G275" s="30">
        <f t="shared" si="30"/>
        <v>0</v>
      </c>
      <c r="H275" s="63">
        <f t="shared" si="31"/>
        <v>59399.999999999993</v>
      </c>
      <c r="I275" s="63"/>
      <c r="J275" s="59">
        <f t="shared" si="28"/>
        <v>0</v>
      </c>
    </row>
    <row r="276" spans="1:10" s="141" customFormat="1">
      <c r="A276" s="144">
        <v>14</v>
      </c>
      <c r="B276" s="145" t="s">
        <v>37</v>
      </c>
      <c r="C276" s="37"/>
      <c r="D276" s="149">
        <v>65934</v>
      </c>
      <c r="E276" s="28">
        <f t="shared" si="29"/>
        <v>0</v>
      </c>
      <c r="F276" s="29">
        <v>0</v>
      </c>
      <c r="G276" s="30">
        <f t="shared" si="30"/>
        <v>0</v>
      </c>
      <c r="H276" s="130">
        <f t="shared" si="31"/>
        <v>61049.999999999993</v>
      </c>
      <c r="I276" s="63"/>
      <c r="J276" s="59">
        <f t="shared" si="28"/>
        <v>0</v>
      </c>
    </row>
    <row r="277" spans="1:10" s="141" customFormat="1">
      <c r="A277" s="144">
        <v>15</v>
      </c>
      <c r="B277" s="145" t="s">
        <v>38</v>
      </c>
      <c r="C277" s="37"/>
      <c r="D277" s="149">
        <v>76626</v>
      </c>
      <c r="E277" s="28">
        <f t="shared" si="29"/>
        <v>0</v>
      </c>
      <c r="F277" s="124">
        <v>0</v>
      </c>
      <c r="G277" s="30">
        <f t="shared" si="30"/>
        <v>0</v>
      </c>
      <c r="H277" s="63">
        <f t="shared" si="31"/>
        <v>70950</v>
      </c>
      <c r="I277" s="63"/>
      <c r="J277" s="59">
        <f t="shared" si="28"/>
        <v>0</v>
      </c>
    </row>
    <row r="278" spans="1:10" s="141" customFormat="1">
      <c r="A278" s="144">
        <v>16</v>
      </c>
      <c r="B278" s="145" t="s">
        <v>39</v>
      </c>
      <c r="C278" s="37"/>
      <c r="D278" s="149">
        <v>80190</v>
      </c>
      <c r="E278" s="28">
        <f t="shared" si="29"/>
        <v>0</v>
      </c>
      <c r="F278" s="29">
        <v>0</v>
      </c>
      <c r="G278" s="30">
        <f t="shared" si="30"/>
        <v>0</v>
      </c>
      <c r="H278" s="63">
        <f t="shared" si="31"/>
        <v>74250</v>
      </c>
      <c r="I278" s="63"/>
      <c r="J278" s="59">
        <f t="shared" si="28"/>
        <v>0</v>
      </c>
    </row>
    <row r="279" spans="1:10" s="141" customFormat="1">
      <c r="A279" s="144">
        <v>17</v>
      </c>
      <c r="B279" s="145" t="s">
        <v>40</v>
      </c>
      <c r="C279" s="37"/>
      <c r="D279" s="149">
        <v>113832</v>
      </c>
      <c r="E279" s="28">
        <f t="shared" si="29"/>
        <v>0</v>
      </c>
      <c r="F279" s="29">
        <v>0</v>
      </c>
      <c r="G279" s="30">
        <f t="shared" si="30"/>
        <v>0</v>
      </c>
      <c r="H279" s="63">
        <f t="shared" si="31"/>
        <v>105400</v>
      </c>
      <c r="I279" s="63"/>
      <c r="J279" s="59">
        <f t="shared" si="28"/>
        <v>0</v>
      </c>
    </row>
    <row r="280" spans="1:10" s="141" customFormat="1" ht="17.25">
      <c r="A280" s="144">
        <v>18</v>
      </c>
      <c r="B280" s="145" t="s">
        <v>41</v>
      </c>
      <c r="C280" s="37"/>
      <c r="D280" s="150">
        <v>98010</v>
      </c>
      <c r="E280" s="28">
        <f t="shared" si="29"/>
        <v>0</v>
      </c>
      <c r="F280" s="29">
        <v>0.2</v>
      </c>
      <c r="G280" s="30">
        <f t="shared" si="30"/>
        <v>0</v>
      </c>
      <c r="H280" s="63">
        <f t="shared" si="31"/>
        <v>90750</v>
      </c>
      <c r="I280" s="45"/>
      <c r="J280" s="64">
        <f>SUM(J262:J279)</f>
        <v>666950</v>
      </c>
    </row>
    <row r="281" spans="1:10" s="141" customFormat="1" ht="31.5">
      <c r="A281" s="40"/>
      <c r="B281" s="41" t="s">
        <v>42</v>
      </c>
      <c r="C281" s="42">
        <f>SUM(C263:C280)</f>
        <v>6</v>
      </c>
      <c r="D281" s="42"/>
      <c r="E281" s="43">
        <f>SUM(E263:E280)</f>
        <v>599858</v>
      </c>
      <c r="F281" s="43"/>
      <c r="G281" s="44">
        <f>SUM(G263:G280)</f>
        <v>599858</v>
      </c>
      <c r="H281" s="5"/>
      <c r="I281" s="5"/>
      <c r="J281" s="75">
        <f>J280*0.08</f>
        <v>53356</v>
      </c>
    </row>
    <row r="282" spans="1:10" s="141" customFormat="1" ht="31.5">
      <c r="A282" s="46"/>
      <c r="B282" s="47"/>
      <c r="C282" s="48"/>
      <c r="D282" s="48"/>
      <c r="E282" s="49"/>
      <c r="F282" s="49"/>
      <c r="G282" s="151"/>
      <c r="H282" s="6"/>
      <c r="I282" s="6"/>
      <c r="J282" s="76">
        <f>SUM(J280:J281)</f>
        <v>720306</v>
      </c>
    </row>
    <row r="283" spans="1:10" s="141" customFormat="1" ht="18">
      <c r="A283" s="283" t="s">
        <v>43</v>
      </c>
      <c r="B283" s="283"/>
      <c r="C283" s="284" t="s">
        <v>44</v>
      </c>
      <c r="D283" s="284"/>
      <c r="E283" s="54"/>
      <c r="F283" s="54"/>
      <c r="G283" s="55" t="s">
        <v>45</v>
      </c>
    </row>
    <row r="284" spans="1:10">
      <c r="A284" s="141"/>
      <c r="B284" s="152" t="s">
        <v>666</v>
      </c>
      <c r="C284" s="152" t="s">
        <v>667</v>
      </c>
      <c r="D284" s="152"/>
      <c r="E284" s="152" t="s">
        <v>167</v>
      </c>
      <c r="F284" s="141"/>
      <c r="G284" s="141"/>
    </row>
    <row r="285" spans="1:10">
      <c r="B285" s="152" t="s">
        <v>668</v>
      </c>
      <c r="C285" s="152" t="s">
        <v>667</v>
      </c>
      <c r="D285" s="152"/>
      <c r="E285" s="152" t="s">
        <v>167</v>
      </c>
    </row>
    <row r="287" spans="1:10" s="141" customFormat="1" ht="18">
      <c r="A287"/>
      <c r="B287"/>
      <c r="C287"/>
      <c r="D287"/>
      <c r="E287"/>
      <c r="F287"/>
      <c r="G287"/>
      <c r="H287" s="1"/>
      <c r="I287" s="1"/>
      <c r="J287" s="79"/>
    </row>
    <row r="288" spans="1:10" s="141" customFormat="1" ht="15.75">
      <c r="A288" s="279" t="s">
        <v>1</v>
      </c>
      <c r="B288" s="279"/>
      <c r="C288" s="279"/>
      <c r="D288" s="279"/>
      <c r="E288" s="279"/>
      <c r="F288" s="279"/>
      <c r="G288" s="279"/>
      <c r="H288" s="1"/>
      <c r="I288" s="1"/>
      <c r="J288" s="71"/>
    </row>
    <row r="289" spans="1:10" s="141" customFormat="1" ht="15.75">
      <c r="A289" s="279" t="s">
        <v>2</v>
      </c>
      <c r="B289" s="279"/>
      <c r="C289" s="279"/>
      <c r="D289" s="279"/>
      <c r="E289" s="279"/>
      <c r="F289" s="279"/>
      <c r="G289" s="279"/>
      <c r="H289" s="1"/>
      <c r="I289" s="1"/>
      <c r="J289" s="71"/>
    </row>
    <row r="290" spans="1:10" s="141" customFormat="1" ht="15.75">
      <c r="A290" s="279" t="s">
        <v>4</v>
      </c>
      <c r="B290" s="279"/>
      <c r="C290" s="279"/>
      <c r="D290" s="279"/>
      <c r="E290" s="279"/>
      <c r="F290" s="279"/>
      <c r="G290" s="279"/>
      <c r="H290" s="1"/>
      <c r="I290" s="1"/>
      <c r="J290" s="71"/>
    </row>
    <row r="291" spans="1:10" s="141" customFormat="1" ht="27">
      <c r="A291" s="280" t="s">
        <v>6</v>
      </c>
      <c r="B291" s="280"/>
      <c r="C291" s="280"/>
      <c r="D291" s="280"/>
      <c r="E291" s="280"/>
      <c r="F291" s="280"/>
      <c r="G291" s="280"/>
      <c r="H291" s="2"/>
      <c r="I291" s="2"/>
      <c r="J291" s="72"/>
    </row>
    <row r="292" spans="1:10" s="141" customFormat="1" ht="27">
      <c r="A292" s="142"/>
      <c r="B292" s="142"/>
      <c r="C292" s="281" t="s">
        <v>357</v>
      </c>
      <c r="D292" s="281"/>
      <c r="E292" s="281"/>
      <c r="F292" s="281"/>
      <c r="G292" s="281"/>
      <c r="H292" s="68"/>
      <c r="I292" s="68"/>
      <c r="J292" s="71"/>
    </row>
    <row r="293" spans="1:10" s="141" customFormat="1" ht="15.75">
      <c r="A293" s="11" t="s">
        <v>358</v>
      </c>
      <c r="B293" s="12">
        <v>4138035272</v>
      </c>
      <c r="C293" s="143"/>
      <c r="D293" s="286"/>
      <c r="E293" s="286"/>
      <c r="F293" s="286"/>
      <c r="G293" s="286"/>
      <c r="H293" s="69" t="s">
        <v>161</v>
      </c>
      <c r="I293" s="69"/>
      <c r="J293" s="73"/>
    </row>
    <row r="294" spans="1:10" s="141" customFormat="1" ht="15.75">
      <c r="A294" s="11" t="s">
        <v>9</v>
      </c>
      <c r="B294" s="286" t="s">
        <v>681</v>
      </c>
      <c r="C294" s="286"/>
      <c r="D294" s="286"/>
      <c r="E294" s="16"/>
      <c r="F294" s="11"/>
      <c r="G294" s="16"/>
      <c r="H294" s="1"/>
      <c r="I294" s="1"/>
      <c r="J294" s="71"/>
    </row>
    <row r="295" spans="1:10" s="141" customFormat="1" ht="15.75">
      <c r="A295" s="11" t="s">
        <v>11</v>
      </c>
      <c r="B295" s="289" t="s">
        <v>682</v>
      </c>
      <c r="C295" s="289"/>
      <c r="D295" s="289"/>
      <c r="E295" s="289"/>
      <c r="F295" s="18"/>
      <c r="G295" s="19"/>
      <c r="H295" s="1"/>
      <c r="I295" s="1"/>
      <c r="J295" s="71"/>
    </row>
    <row r="296" spans="1:10" s="141" customFormat="1" ht="15.75">
      <c r="A296" s="21" t="s">
        <v>14</v>
      </c>
      <c r="B296" s="21" t="s">
        <v>16</v>
      </c>
      <c r="C296" s="21"/>
      <c r="D296" s="22" t="s">
        <v>18</v>
      </c>
      <c r="E296" s="23" t="s">
        <v>19</v>
      </c>
      <c r="F296" s="23" t="s">
        <v>20</v>
      </c>
      <c r="G296" s="21" t="s">
        <v>21</v>
      </c>
      <c r="H296" s="63"/>
      <c r="I296" s="63"/>
      <c r="J296" s="59">
        <f t="shared" ref="J296:J313" si="32">H296*C297</f>
        <v>0</v>
      </c>
    </row>
    <row r="297" spans="1:10" s="141" customFormat="1">
      <c r="A297" s="144">
        <v>1</v>
      </c>
      <c r="B297" s="145" t="s">
        <v>23</v>
      </c>
      <c r="C297" s="26">
        <v>10</v>
      </c>
      <c r="D297" s="146">
        <v>79305</v>
      </c>
      <c r="E297" s="28">
        <f t="shared" ref="E297:E314" si="33">D297*C297</f>
        <v>793050</v>
      </c>
      <c r="F297" s="29">
        <v>0.2</v>
      </c>
      <c r="G297" s="30">
        <f t="shared" ref="G297:G314" si="34">E297-E297*F297</f>
        <v>634440</v>
      </c>
      <c r="H297" s="63">
        <f>D297/1.08*0.8</f>
        <v>58744.444444444438</v>
      </c>
      <c r="I297" s="63"/>
      <c r="J297" s="59">
        <f t="shared" si="32"/>
        <v>0</v>
      </c>
    </row>
    <row r="298" spans="1:10" s="141" customFormat="1">
      <c r="A298" s="144">
        <v>2</v>
      </c>
      <c r="B298" s="145" t="s">
        <v>25</v>
      </c>
      <c r="C298" s="32"/>
      <c r="D298" s="147">
        <v>128591</v>
      </c>
      <c r="E298" s="28">
        <f t="shared" si="33"/>
        <v>0</v>
      </c>
      <c r="F298" s="29">
        <v>0</v>
      </c>
      <c r="G298" s="30">
        <f t="shared" si="34"/>
        <v>0</v>
      </c>
      <c r="H298" s="63">
        <f t="shared" ref="H298:H314" si="35">D298/1.08</f>
        <v>119065.74074074073</v>
      </c>
      <c r="I298" s="63"/>
      <c r="J298" s="59">
        <f t="shared" si="32"/>
        <v>0</v>
      </c>
    </row>
    <row r="299" spans="1:10" s="141" customFormat="1">
      <c r="A299" s="144">
        <v>3</v>
      </c>
      <c r="B299" s="145" t="s">
        <v>26</v>
      </c>
      <c r="C299" s="34"/>
      <c r="D299" s="146">
        <v>60043</v>
      </c>
      <c r="E299" s="28">
        <f t="shared" si="33"/>
        <v>0</v>
      </c>
      <c r="F299" s="29">
        <v>0</v>
      </c>
      <c r="G299" s="30">
        <f t="shared" si="34"/>
        <v>0</v>
      </c>
      <c r="H299" s="63">
        <f t="shared" si="35"/>
        <v>55595.370370370365</v>
      </c>
      <c r="I299" s="63"/>
      <c r="J299" s="59">
        <f t="shared" si="32"/>
        <v>0</v>
      </c>
    </row>
    <row r="300" spans="1:10" s="141" customFormat="1">
      <c r="A300" s="144">
        <v>4</v>
      </c>
      <c r="B300" s="145" t="s">
        <v>27</v>
      </c>
      <c r="C300" s="106"/>
      <c r="D300" s="146">
        <v>115781</v>
      </c>
      <c r="E300" s="28">
        <f t="shared" si="33"/>
        <v>0</v>
      </c>
      <c r="F300" s="29">
        <v>0</v>
      </c>
      <c r="G300" s="30">
        <f t="shared" si="34"/>
        <v>0</v>
      </c>
      <c r="H300" s="63">
        <f t="shared" si="35"/>
        <v>107204.62962962962</v>
      </c>
      <c r="I300" s="63"/>
      <c r="J300" s="59">
        <f t="shared" si="32"/>
        <v>1072046.2962962962</v>
      </c>
    </row>
    <row r="301" spans="1:10" s="141" customFormat="1">
      <c r="A301" s="144">
        <v>5</v>
      </c>
      <c r="B301" s="145" t="s">
        <v>28</v>
      </c>
      <c r="C301" s="32">
        <v>10</v>
      </c>
      <c r="D301" s="146">
        <v>119943</v>
      </c>
      <c r="E301" s="28">
        <f t="shared" si="33"/>
        <v>1199430</v>
      </c>
      <c r="F301" s="124">
        <v>0</v>
      </c>
      <c r="G301" s="30">
        <f t="shared" si="34"/>
        <v>1199430</v>
      </c>
      <c r="H301" s="63">
        <f t="shared" si="35"/>
        <v>111058.33333333333</v>
      </c>
      <c r="I301" s="63"/>
      <c r="J301" s="59">
        <f t="shared" si="32"/>
        <v>0</v>
      </c>
    </row>
    <row r="302" spans="1:10" s="141" customFormat="1">
      <c r="A302" s="144">
        <v>6</v>
      </c>
      <c r="B302" s="145" t="s">
        <v>29</v>
      </c>
      <c r="C302" s="26"/>
      <c r="D302" s="146">
        <v>94810</v>
      </c>
      <c r="E302" s="28">
        <f t="shared" si="33"/>
        <v>0</v>
      </c>
      <c r="F302" s="29">
        <v>0</v>
      </c>
      <c r="G302" s="30">
        <f t="shared" si="34"/>
        <v>0</v>
      </c>
      <c r="H302" s="63">
        <f t="shared" si="35"/>
        <v>87787.037037037036</v>
      </c>
      <c r="I302" s="63"/>
      <c r="J302" s="59">
        <f t="shared" si="32"/>
        <v>0</v>
      </c>
    </row>
    <row r="303" spans="1:10" s="141" customFormat="1">
      <c r="A303" s="144">
        <v>7</v>
      </c>
      <c r="B303" s="145" t="s">
        <v>30</v>
      </c>
      <c r="C303" s="34"/>
      <c r="D303" s="146">
        <v>141396</v>
      </c>
      <c r="E303" s="28">
        <f t="shared" si="33"/>
        <v>0</v>
      </c>
      <c r="F303" s="29">
        <v>0</v>
      </c>
      <c r="G303" s="30">
        <f t="shared" si="34"/>
        <v>0</v>
      </c>
      <c r="H303" s="63">
        <f t="shared" si="35"/>
        <v>130922.22222222222</v>
      </c>
      <c r="I303" s="63"/>
      <c r="J303" s="59">
        <f t="shared" si="32"/>
        <v>0</v>
      </c>
    </row>
    <row r="304" spans="1:10" s="141" customFormat="1">
      <c r="A304" s="144">
        <v>8</v>
      </c>
      <c r="B304" s="145" t="s">
        <v>31</v>
      </c>
      <c r="C304" s="26"/>
      <c r="D304" s="146">
        <v>232931</v>
      </c>
      <c r="E304" s="28">
        <f t="shared" si="33"/>
        <v>0</v>
      </c>
      <c r="F304" s="29">
        <v>0</v>
      </c>
      <c r="G304" s="30">
        <f t="shared" si="34"/>
        <v>0</v>
      </c>
      <c r="H304" s="63">
        <f t="shared" si="35"/>
        <v>215676.85185185182</v>
      </c>
      <c r="I304" s="63"/>
      <c r="J304" s="59">
        <f t="shared" si="32"/>
        <v>0</v>
      </c>
    </row>
    <row r="305" spans="1:10" s="141" customFormat="1">
      <c r="A305" s="144">
        <v>9</v>
      </c>
      <c r="B305" s="148" t="s">
        <v>32</v>
      </c>
      <c r="C305" s="26"/>
      <c r="D305" s="146">
        <v>101534</v>
      </c>
      <c r="E305" s="28">
        <f t="shared" si="33"/>
        <v>0</v>
      </c>
      <c r="F305" s="29">
        <v>0</v>
      </c>
      <c r="G305" s="30">
        <f t="shared" si="34"/>
        <v>0</v>
      </c>
      <c r="H305" s="63">
        <f t="shared" si="35"/>
        <v>94012.962962962964</v>
      </c>
      <c r="I305" s="63"/>
      <c r="J305" s="59">
        <f t="shared" si="32"/>
        <v>0</v>
      </c>
    </row>
    <row r="306" spans="1:10" s="141" customFormat="1">
      <c r="A306" s="144">
        <v>10</v>
      </c>
      <c r="B306" s="148" t="s">
        <v>33</v>
      </c>
      <c r="C306" s="37"/>
      <c r="D306" s="147">
        <v>110148</v>
      </c>
      <c r="E306" s="28">
        <f t="shared" si="33"/>
        <v>0</v>
      </c>
      <c r="F306" s="29">
        <v>0</v>
      </c>
      <c r="G306" s="30">
        <f t="shared" si="34"/>
        <v>0</v>
      </c>
      <c r="H306" s="63">
        <f t="shared" si="35"/>
        <v>101988.88888888888</v>
      </c>
      <c r="I306" s="63"/>
      <c r="J306" s="59">
        <f t="shared" si="32"/>
        <v>0</v>
      </c>
    </row>
    <row r="307" spans="1:10" s="141" customFormat="1">
      <c r="A307" s="144">
        <v>11</v>
      </c>
      <c r="B307" s="145" t="s">
        <v>34</v>
      </c>
      <c r="C307" s="37"/>
      <c r="D307" s="146">
        <v>54198</v>
      </c>
      <c r="E307" s="28">
        <f t="shared" si="33"/>
        <v>0</v>
      </c>
      <c r="F307" s="29">
        <v>0</v>
      </c>
      <c r="G307" s="30">
        <f t="shared" si="34"/>
        <v>0</v>
      </c>
      <c r="H307" s="63">
        <f t="shared" si="35"/>
        <v>50183.333333333328</v>
      </c>
      <c r="I307" s="63"/>
      <c r="J307" s="59">
        <f t="shared" si="32"/>
        <v>0</v>
      </c>
    </row>
    <row r="308" spans="1:10" s="141" customFormat="1">
      <c r="A308" s="144">
        <v>12</v>
      </c>
      <c r="B308" s="145" t="s">
        <v>35</v>
      </c>
      <c r="C308" s="37"/>
      <c r="D308" s="146">
        <v>49680</v>
      </c>
      <c r="E308" s="28">
        <f t="shared" si="33"/>
        <v>0</v>
      </c>
      <c r="F308" s="29">
        <v>0</v>
      </c>
      <c r="G308" s="30">
        <f t="shared" si="34"/>
        <v>0</v>
      </c>
      <c r="H308" s="63">
        <f t="shared" si="35"/>
        <v>46000</v>
      </c>
      <c r="I308" s="63"/>
      <c r="J308" s="59">
        <f t="shared" si="32"/>
        <v>0</v>
      </c>
    </row>
    <row r="309" spans="1:10" s="141" customFormat="1">
      <c r="A309" s="144">
        <v>13</v>
      </c>
      <c r="B309" s="145" t="s">
        <v>36</v>
      </c>
      <c r="C309" s="37"/>
      <c r="D309" s="149">
        <v>64152</v>
      </c>
      <c r="E309" s="28">
        <f t="shared" si="33"/>
        <v>0</v>
      </c>
      <c r="F309" s="29">
        <v>0</v>
      </c>
      <c r="G309" s="30">
        <f t="shared" si="34"/>
        <v>0</v>
      </c>
      <c r="H309" s="63">
        <f t="shared" si="35"/>
        <v>59399.999999999993</v>
      </c>
      <c r="I309" s="63"/>
      <c r="J309" s="59">
        <f t="shared" si="32"/>
        <v>0</v>
      </c>
    </row>
    <row r="310" spans="1:10" s="141" customFormat="1">
      <c r="A310" s="144">
        <v>14</v>
      </c>
      <c r="B310" s="145" t="s">
        <v>37</v>
      </c>
      <c r="C310" s="37"/>
      <c r="D310" s="149">
        <v>65934</v>
      </c>
      <c r="E310" s="28">
        <f t="shared" si="33"/>
        <v>0</v>
      </c>
      <c r="F310" s="29">
        <v>0</v>
      </c>
      <c r="G310" s="30">
        <f t="shared" si="34"/>
        <v>0</v>
      </c>
      <c r="H310" s="130">
        <f t="shared" si="35"/>
        <v>61049.999999999993</v>
      </c>
      <c r="I310" s="63"/>
      <c r="J310" s="59">
        <f t="shared" si="32"/>
        <v>0</v>
      </c>
    </row>
    <row r="311" spans="1:10" s="141" customFormat="1">
      <c r="A311" s="144">
        <v>15</v>
      </c>
      <c r="B311" s="145" t="s">
        <v>38</v>
      </c>
      <c r="C311" s="37"/>
      <c r="D311" s="149">
        <v>76626</v>
      </c>
      <c r="E311" s="28">
        <f t="shared" si="33"/>
        <v>0</v>
      </c>
      <c r="F311" s="124">
        <v>0</v>
      </c>
      <c r="G311" s="30">
        <f t="shared" si="34"/>
        <v>0</v>
      </c>
      <c r="H311" s="63">
        <f t="shared" si="35"/>
        <v>70950</v>
      </c>
      <c r="I311" s="63"/>
      <c r="J311" s="59">
        <f t="shared" si="32"/>
        <v>0</v>
      </c>
    </row>
    <row r="312" spans="1:10" s="141" customFormat="1">
      <c r="A312" s="144">
        <v>16</v>
      </c>
      <c r="B312" s="145" t="s">
        <v>39</v>
      </c>
      <c r="C312" s="37"/>
      <c r="D312" s="149">
        <v>80190</v>
      </c>
      <c r="E312" s="28">
        <f t="shared" si="33"/>
        <v>0</v>
      </c>
      <c r="F312" s="29">
        <v>0</v>
      </c>
      <c r="G312" s="30">
        <f t="shared" si="34"/>
        <v>0</v>
      </c>
      <c r="H312" s="63">
        <f t="shared" si="35"/>
        <v>74250</v>
      </c>
      <c r="I312" s="63"/>
      <c r="J312" s="59">
        <f t="shared" si="32"/>
        <v>0</v>
      </c>
    </row>
    <row r="313" spans="1:10" s="141" customFormat="1">
      <c r="A313" s="144">
        <v>17</v>
      </c>
      <c r="B313" s="145" t="s">
        <v>40</v>
      </c>
      <c r="C313" s="37"/>
      <c r="D313" s="149">
        <v>113832</v>
      </c>
      <c r="E313" s="28">
        <f t="shared" si="33"/>
        <v>0</v>
      </c>
      <c r="F313" s="29">
        <v>0</v>
      </c>
      <c r="G313" s="30">
        <f t="shared" si="34"/>
        <v>0</v>
      </c>
      <c r="H313" s="63">
        <f t="shared" si="35"/>
        <v>105400</v>
      </c>
      <c r="I313" s="63"/>
      <c r="J313" s="59">
        <f t="shared" si="32"/>
        <v>0</v>
      </c>
    </row>
    <row r="314" spans="1:10" s="141" customFormat="1" ht="17.25">
      <c r="A314" s="144">
        <v>18</v>
      </c>
      <c r="B314" s="145" t="s">
        <v>41</v>
      </c>
      <c r="C314" s="37"/>
      <c r="D314" s="150">
        <v>98010</v>
      </c>
      <c r="E314" s="28">
        <f t="shared" si="33"/>
        <v>0</v>
      </c>
      <c r="F314" s="29">
        <v>0.2</v>
      </c>
      <c r="G314" s="30">
        <f t="shared" si="34"/>
        <v>0</v>
      </c>
      <c r="H314" s="63">
        <f t="shared" si="35"/>
        <v>90750</v>
      </c>
      <c r="I314" s="45"/>
      <c r="J314" s="64">
        <f>SUM(J296:J313)</f>
        <v>1072046.2962962962</v>
      </c>
    </row>
    <row r="315" spans="1:10" s="141" customFormat="1" ht="31.5">
      <c r="A315" s="40"/>
      <c r="B315" s="41" t="s">
        <v>42</v>
      </c>
      <c r="C315" s="42">
        <f>SUM(C297:C314)</f>
        <v>20</v>
      </c>
      <c r="D315" s="42"/>
      <c r="E315" s="43">
        <f>SUM(E297:E314)</f>
        <v>1992480</v>
      </c>
      <c r="F315" s="43"/>
      <c r="G315" s="44">
        <f>SUM(G297:G314)</f>
        <v>1833870</v>
      </c>
      <c r="H315" s="5"/>
      <c r="I315" s="5"/>
      <c r="J315" s="75">
        <f>J314*0.08</f>
        <v>85763.703703703693</v>
      </c>
    </row>
    <row r="316" spans="1:10" s="141" customFormat="1" ht="31.5">
      <c r="A316" s="46"/>
      <c r="B316" s="47"/>
      <c r="C316" s="48"/>
      <c r="D316" s="48"/>
      <c r="E316" s="49"/>
      <c r="F316" s="49"/>
      <c r="G316" s="151"/>
      <c r="H316" s="6"/>
      <c r="I316" s="6"/>
      <c r="J316" s="76">
        <f>SUM(J314:J315)</f>
        <v>1157809.9999999998</v>
      </c>
    </row>
    <row r="317" spans="1:10" s="141" customFormat="1" ht="18">
      <c r="A317" s="283" t="s">
        <v>43</v>
      </c>
      <c r="B317" s="283"/>
      <c r="C317" s="284" t="s">
        <v>44</v>
      </c>
      <c r="D317" s="284"/>
      <c r="E317" s="54"/>
      <c r="F317" s="54"/>
      <c r="G317" s="55" t="s">
        <v>45</v>
      </c>
    </row>
    <row r="318" spans="1:10">
      <c r="A318" s="141"/>
      <c r="B318" s="152" t="s">
        <v>666</v>
      </c>
      <c r="C318" s="152" t="s">
        <v>667</v>
      </c>
      <c r="D318" s="152"/>
      <c r="E318" s="152" t="s">
        <v>167</v>
      </c>
      <c r="F318" s="141"/>
      <c r="G318" s="141"/>
    </row>
    <row r="319" spans="1:10">
      <c r="B319" s="152" t="s">
        <v>668</v>
      </c>
      <c r="C319" s="152" t="s">
        <v>667</v>
      </c>
      <c r="D319" s="152"/>
      <c r="E319" s="152" t="s">
        <v>167</v>
      </c>
    </row>
    <row r="321" spans="1:10" s="141" customFormat="1" ht="18">
      <c r="A321"/>
      <c r="B321"/>
      <c r="C321"/>
      <c r="D321"/>
      <c r="E321"/>
      <c r="F321"/>
      <c r="G321"/>
      <c r="H321" s="1"/>
      <c r="I321" s="1"/>
      <c r="J321" s="79"/>
    </row>
    <row r="322" spans="1:10" s="141" customFormat="1" ht="15.75">
      <c r="A322" s="279" t="s">
        <v>1</v>
      </c>
      <c r="B322" s="279"/>
      <c r="C322" s="279"/>
      <c r="D322" s="279"/>
      <c r="E322" s="279"/>
      <c r="F322" s="279"/>
      <c r="G322" s="279"/>
      <c r="H322" s="1"/>
      <c r="I322" s="1"/>
      <c r="J322" s="71"/>
    </row>
    <row r="323" spans="1:10" s="141" customFormat="1" ht="15.75">
      <c r="A323" s="279" t="s">
        <v>2</v>
      </c>
      <c r="B323" s="279"/>
      <c r="C323" s="279"/>
      <c r="D323" s="279"/>
      <c r="E323" s="279"/>
      <c r="F323" s="279"/>
      <c r="G323" s="279"/>
      <c r="H323" s="1"/>
      <c r="I323" s="1"/>
      <c r="J323" s="71"/>
    </row>
    <row r="324" spans="1:10" s="141" customFormat="1" ht="15.75">
      <c r="A324" s="279" t="s">
        <v>4</v>
      </c>
      <c r="B324" s="279"/>
      <c r="C324" s="279"/>
      <c r="D324" s="279"/>
      <c r="E324" s="279"/>
      <c r="F324" s="279"/>
      <c r="G324" s="279"/>
      <c r="H324" s="1"/>
      <c r="I324" s="1"/>
      <c r="J324" s="71"/>
    </row>
    <row r="325" spans="1:10" s="141" customFormat="1" ht="27">
      <c r="A325" s="280" t="s">
        <v>6</v>
      </c>
      <c r="B325" s="280"/>
      <c r="C325" s="280"/>
      <c r="D325" s="280"/>
      <c r="E325" s="280"/>
      <c r="F325" s="280"/>
      <c r="G325" s="280"/>
      <c r="H325" s="2"/>
      <c r="I325" s="2"/>
      <c r="J325" s="72"/>
    </row>
    <row r="326" spans="1:10" s="141" customFormat="1" ht="27">
      <c r="A326" s="142"/>
      <c r="B326" s="142"/>
      <c r="C326" s="281" t="s">
        <v>357</v>
      </c>
      <c r="D326" s="281"/>
      <c r="E326" s="281"/>
      <c r="F326" s="281"/>
      <c r="G326" s="281"/>
      <c r="H326" s="68"/>
      <c r="I326" s="68"/>
      <c r="J326" s="71"/>
    </row>
    <row r="327" spans="1:10" s="141" customFormat="1" ht="15.75">
      <c r="A327" s="11" t="s">
        <v>358</v>
      </c>
      <c r="B327" s="12">
        <v>4138120830</v>
      </c>
      <c r="C327" s="143"/>
      <c r="D327" s="286"/>
      <c r="E327" s="286"/>
      <c r="F327" s="286"/>
      <c r="G327" s="286"/>
      <c r="H327" s="69" t="s">
        <v>161</v>
      </c>
      <c r="I327" s="69"/>
      <c r="J327" s="73"/>
    </row>
    <row r="328" spans="1:10" s="141" customFormat="1" ht="15.75">
      <c r="A328" s="11" t="s">
        <v>9</v>
      </c>
      <c r="B328" s="286" t="s">
        <v>683</v>
      </c>
      <c r="C328" s="286"/>
      <c r="D328" s="286"/>
      <c r="E328" s="16"/>
      <c r="F328" s="11"/>
      <c r="G328" s="16"/>
      <c r="H328" s="1"/>
      <c r="I328" s="1"/>
      <c r="J328" s="71"/>
    </row>
    <row r="329" spans="1:10" s="141" customFormat="1" ht="15.75">
      <c r="A329" s="11" t="s">
        <v>11</v>
      </c>
      <c r="B329" s="289" t="s">
        <v>213</v>
      </c>
      <c r="C329" s="289"/>
      <c r="D329" s="289"/>
      <c r="E329" s="289"/>
      <c r="F329" s="18"/>
      <c r="G329" s="19"/>
      <c r="H329" s="1"/>
      <c r="I329" s="1"/>
      <c r="J329" s="71"/>
    </row>
    <row r="330" spans="1:10" s="141" customFormat="1" ht="15.75">
      <c r="A330" s="21" t="s">
        <v>14</v>
      </c>
      <c r="B330" s="21" t="s">
        <v>16</v>
      </c>
      <c r="C330" s="21"/>
      <c r="D330" s="22" t="s">
        <v>18</v>
      </c>
      <c r="E330" s="23" t="s">
        <v>19</v>
      </c>
      <c r="F330" s="23" t="s">
        <v>20</v>
      </c>
      <c r="G330" s="21" t="s">
        <v>21</v>
      </c>
      <c r="H330" s="63"/>
      <c r="I330" s="63"/>
      <c r="J330" s="59">
        <f t="shared" ref="J330:J347" si="36">H330*C331</f>
        <v>0</v>
      </c>
    </row>
    <row r="331" spans="1:10" s="141" customFormat="1">
      <c r="A331" s="144">
        <v>1</v>
      </c>
      <c r="B331" s="145" t="s">
        <v>23</v>
      </c>
      <c r="C331" s="26"/>
      <c r="D331" s="146">
        <v>79305</v>
      </c>
      <c r="E331" s="28">
        <f t="shared" ref="E331:E348" si="37">D331*C331</f>
        <v>0</v>
      </c>
      <c r="F331" s="29">
        <v>0.2</v>
      </c>
      <c r="G331" s="30">
        <f t="shared" ref="G331:G348" si="38">E331-E331*F331</f>
        <v>0</v>
      </c>
      <c r="H331" s="63">
        <f>D331/1.08*0.8</f>
        <v>58744.444444444438</v>
      </c>
      <c r="I331" s="63"/>
      <c r="J331" s="59">
        <f t="shared" si="36"/>
        <v>0</v>
      </c>
    </row>
    <row r="332" spans="1:10" s="141" customFormat="1">
      <c r="A332" s="144">
        <v>2</v>
      </c>
      <c r="B332" s="145" t="s">
        <v>25</v>
      </c>
      <c r="C332" s="32"/>
      <c r="D332" s="147">
        <v>128591</v>
      </c>
      <c r="E332" s="28">
        <f t="shared" si="37"/>
        <v>0</v>
      </c>
      <c r="F332" s="29">
        <v>0</v>
      </c>
      <c r="G332" s="30">
        <f t="shared" si="38"/>
        <v>0</v>
      </c>
      <c r="H332" s="63">
        <f t="shared" ref="H332:H348" si="39">D332/1.08</f>
        <v>119065.74074074073</v>
      </c>
      <c r="I332" s="63"/>
      <c r="J332" s="59">
        <f t="shared" si="36"/>
        <v>0</v>
      </c>
    </row>
    <row r="333" spans="1:10" s="141" customFormat="1">
      <c r="A333" s="144">
        <v>3</v>
      </c>
      <c r="B333" s="145" t="s">
        <v>26</v>
      </c>
      <c r="C333" s="34"/>
      <c r="D333" s="146">
        <v>60043</v>
      </c>
      <c r="E333" s="28">
        <f t="shared" si="37"/>
        <v>0</v>
      </c>
      <c r="F333" s="29">
        <v>0</v>
      </c>
      <c r="G333" s="30">
        <f t="shared" si="38"/>
        <v>0</v>
      </c>
      <c r="H333" s="63">
        <f t="shared" si="39"/>
        <v>55595.370370370365</v>
      </c>
      <c r="I333" s="63"/>
      <c r="J333" s="59">
        <f t="shared" si="36"/>
        <v>0</v>
      </c>
    </row>
    <row r="334" spans="1:10" s="141" customFormat="1">
      <c r="A334" s="144">
        <v>4</v>
      </c>
      <c r="B334" s="145" t="s">
        <v>27</v>
      </c>
      <c r="C334" s="106"/>
      <c r="D334" s="146">
        <v>115781</v>
      </c>
      <c r="E334" s="28">
        <f t="shared" si="37"/>
        <v>0</v>
      </c>
      <c r="F334" s="29">
        <v>0</v>
      </c>
      <c r="G334" s="30">
        <f t="shared" si="38"/>
        <v>0</v>
      </c>
      <c r="H334" s="63">
        <f t="shared" si="39"/>
        <v>107204.62962962962</v>
      </c>
      <c r="I334" s="63"/>
      <c r="J334" s="59">
        <f t="shared" si="36"/>
        <v>1072046.2962962962</v>
      </c>
    </row>
    <row r="335" spans="1:10" s="141" customFormat="1">
      <c r="A335" s="144">
        <v>5</v>
      </c>
      <c r="B335" s="145" t="s">
        <v>28</v>
      </c>
      <c r="C335" s="32">
        <v>10</v>
      </c>
      <c r="D335" s="146">
        <v>119943</v>
      </c>
      <c r="E335" s="28">
        <f t="shared" si="37"/>
        <v>1199430</v>
      </c>
      <c r="F335" s="124">
        <v>0</v>
      </c>
      <c r="G335" s="30">
        <f t="shared" si="38"/>
        <v>1199430</v>
      </c>
      <c r="H335" s="63">
        <f t="shared" si="39"/>
        <v>111058.33333333333</v>
      </c>
      <c r="I335" s="63"/>
      <c r="J335" s="59">
        <f t="shared" si="36"/>
        <v>0</v>
      </c>
    </row>
    <row r="336" spans="1:10" s="141" customFormat="1">
      <c r="A336" s="144">
        <v>6</v>
      </c>
      <c r="B336" s="145" t="s">
        <v>29</v>
      </c>
      <c r="C336" s="26"/>
      <c r="D336" s="146">
        <v>94810</v>
      </c>
      <c r="E336" s="28">
        <f t="shared" si="37"/>
        <v>0</v>
      </c>
      <c r="F336" s="29">
        <v>0</v>
      </c>
      <c r="G336" s="30">
        <f t="shared" si="38"/>
        <v>0</v>
      </c>
      <c r="H336" s="63">
        <f t="shared" si="39"/>
        <v>87787.037037037036</v>
      </c>
      <c r="I336" s="63"/>
      <c r="J336" s="59">
        <f t="shared" si="36"/>
        <v>0</v>
      </c>
    </row>
    <row r="337" spans="1:10" s="141" customFormat="1">
      <c r="A337" s="144">
        <v>7</v>
      </c>
      <c r="B337" s="145" t="s">
        <v>30</v>
      </c>
      <c r="C337" s="34"/>
      <c r="D337" s="146">
        <v>141396</v>
      </c>
      <c r="E337" s="28">
        <f t="shared" si="37"/>
        <v>0</v>
      </c>
      <c r="F337" s="29">
        <v>0</v>
      </c>
      <c r="G337" s="30">
        <f t="shared" si="38"/>
        <v>0</v>
      </c>
      <c r="H337" s="63">
        <f t="shared" si="39"/>
        <v>130922.22222222222</v>
      </c>
      <c r="I337" s="63"/>
      <c r="J337" s="59">
        <f t="shared" si="36"/>
        <v>0</v>
      </c>
    </row>
    <row r="338" spans="1:10" s="141" customFormat="1">
      <c r="A338" s="144">
        <v>8</v>
      </c>
      <c r="B338" s="145" t="s">
        <v>31</v>
      </c>
      <c r="C338" s="26"/>
      <c r="D338" s="146">
        <v>232931</v>
      </c>
      <c r="E338" s="28">
        <f t="shared" si="37"/>
        <v>0</v>
      </c>
      <c r="F338" s="29">
        <v>0</v>
      </c>
      <c r="G338" s="30">
        <f t="shared" si="38"/>
        <v>0</v>
      </c>
      <c r="H338" s="63">
        <f t="shared" si="39"/>
        <v>215676.85185185182</v>
      </c>
      <c r="I338" s="63"/>
      <c r="J338" s="59">
        <f t="shared" si="36"/>
        <v>0</v>
      </c>
    </row>
    <row r="339" spans="1:10" s="141" customFormat="1">
      <c r="A339" s="144">
        <v>9</v>
      </c>
      <c r="B339" s="148" t="s">
        <v>32</v>
      </c>
      <c r="C339" s="26"/>
      <c r="D339" s="146">
        <v>101534</v>
      </c>
      <c r="E339" s="28">
        <f t="shared" si="37"/>
        <v>0</v>
      </c>
      <c r="F339" s="29">
        <v>0</v>
      </c>
      <c r="G339" s="30">
        <f t="shared" si="38"/>
        <v>0</v>
      </c>
      <c r="H339" s="63">
        <f t="shared" si="39"/>
        <v>94012.962962962964</v>
      </c>
      <c r="I339" s="63"/>
      <c r="J339" s="59">
        <f t="shared" si="36"/>
        <v>0</v>
      </c>
    </row>
    <row r="340" spans="1:10" s="141" customFormat="1">
      <c r="A340" s="144">
        <v>10</v>
      </c>
      <c r="B340" s="148" t="s">
        <v>33</v>
      </c>
      <c r="C340" s="37"/>
      <c r="D340" s="147">
        <v>110148</v>
      </c>
      <c r="E340" s="28">
        <f t="shared" si="37"/>
        <v>0</v>
      </c>
      <c r="F340" s="29">
        <v>0</v>
      </c>
      <c r="G340" s="30">
        <f t="shared" si="38"/>
        <v>0</v>
      </c>
      <c r="H340" s="63">
        <f t="shared" si="39"/>
        <v>101988.88888888888</v>
      </c>
      <c r="I340" s="63"/>
      <c r="J340" s="59">
        <f t="shared" si="36"/>
        <v>0</v>
      </c>
    </row>
    <row r="341" spans="1:10" s="141" customFormat="1">
      <c r="A341" s="144">
        <v>11</v>
      </c>
      <c r="B341" s="145" t="s">
        <v>34</v>
      </c>
      <c r="C341" s="37"/>
      <c r="D341" s="146">
        <v>54198</v>
      </c>
      <c r="E341" s="28">
        <f t="shared" si="37"/>
        <v>0</v>
      </c>
      <c r="F341" s="29">
        <v>0</v>
      </c>
      <c r="G341" s="30">
        <f t="shared" si="38"/>
        <v>0</v>
      </c>
      <c r="H341" s="63">
        <f t="shared" si="39"/>
        <v>50183.333333333328</v>
      </c>
      <c r="I341" s="63"/>
      <c r="J341" s="59">
        <f t="shared" si="36"/>
        <v>0</v>
      </c>
    </row>
    <row r="342" spans="1:10" s="141" customFormat="1">
      <c r="A342" s="144">
        <v>12</v>
      </c>
      <c r="B342" s="145" t="s">
        <v>35</v>
      </c>
      <c r="C342" s="37"/>
      <c r="D342" s="146">
        <v>49680</v>
      </c>
      <c r="E342" s="28">
        <f t="shared" si="37"/>
        <v>0</v>
      </c>
      <c r="F342" s="29">
        <v>0</v>
      </c>
      <c r="G342" s="30">
        <f t="shared" si="38"/>
        <v>0</v>
      </c>
      <c r="H342" s="63">
        <f t="shared" si="39"/>
        <v>46000</v>
      </c>
      <c r="I342" s="63"/>
      <c r="J342" s="59">
        <f t="shared" si="36"/>
        <v>0</v>
      </c>
    </row>
    <row r="343" spans="1:10" s="141" customFormat="1">
      <c r="A343" s="144">
        <v>13</v>
      </c>
      <c r="B343" s="145" t="s">
        <v>36</v>
      </c>
      <c r="C343" s="37"/>
      <c r="D343" s="149">
        <v>64152</v>
      </c>
      <c r="E343" s="28">
        <f t="shared" si="37"/>
        <v>0</v>
      </c>
      <c r="F343" s="29">
        <v>0</v>
      </c>
      <c r="G343" s="30">
        <f t="shared" si="38"/>
        <v>0</v>
      </c>
      <c r="H343" s="63">
        <f t="shared" si="39"/>
        <v>59399.999999999993</v>
      </c>
      <c r="I343" s="63"/>
      <c r="J343" s="59">
        <f t="shared" si="36"/>
        <v>0</v>
      </c>
    </row>
    <row r="344" spans="1:10" s="141" customFormat="1">
      <c r="A344" s="144">
        <v>14</v>
      </c>
      <c r="B344" s="145" t="s">
        <v>37</v>
      </c>
      <c r="C344" s="37"/>
      <c r="D344" s="149">
        <v>65934</v>
      </c>
      <c r="E344" s="28">
        <f t="shared" si="37"/>
        <v>0</v>
      </c>
      <c r="F344" s="29">
        <v>0</v>
      </c>
      <c r="G344" s="30">
        <f t="shared" si="38"/>
        <v>0</v>
      </c>
      <c r="H344" s="130">
        <f t="shared" si="39"/>
        <v>61049.999999999993</v>
      </c>
      <c r="I344" s="63"/>
      <c r="J344" s="59">
        <f t="shared" si="36"/>
        <v>0</v>
      </c>
    </row>
    <row r="345" spans="1:10" s="141" customFormat="1">
      <c r="A345" s="144">
        <v>15</v>
      </c>
      <c r="B345" s="145" t="s">
        <v>38</v>
      </c>
      <c r="C345" s="37"/>
      <c r="D345" s="149">
        <v>76626</v>
      </c>
      <c r="E345" s="28">
        <f t="shared" si="37"/>
        <v>0</v>
      </c>
      <c r="F345" s="124">
        <v>0</v>
      </c>
      <c r="G345" s="30">
        <f t="shared" si="38"/>
        <v>0</v>
      </c>
      <c r="H345" s="63">
        <f t="shared" si="39"/>
        <v>70950</v>
      </c>
      <c r="I345" s="63"/>
      <c r="J345" s="59">
        <f t="shared" si="36"/>
        <v>0</v>
      </c>
    </row>
    <row r="346" spans="1:10" s="141" customFormat="1">
      <c r="A346" s="144">
        <v>16</v>
      </c>
      <c r="B346" s="145" t="s">
        <v>39</v>
      </c>
      <c r="C346" s="37"/>
      <c r="D346" s="149">
        <v>80190</v>
      </c>
      <c r="E346" s="28">
        <f t="shared" si="37"/>
        <v>0</v>
      </c>
      <c r="F346" s="29">
        <v>0</v>
      </c>
      <c r="G346" s="30">
        <f t="shared" si="38"/>
        <v>0</v>
      </c>
      <c r="H346" s="63">
        <f t="shared" si="39"/>
        <v>74250</v>
      </c>
      <c r="I346" s="63"/>
      <c r="J346" s="59">
        <f t="shared" si="36"/>
        <v>0</v>
      </c>
    </row>
    <row r="347" spans="1:10" s="141" customFormat="1">
      <c r="A347" s="144">
        <v>17</v>
      </c>
      <c r="B347" s="145" t="s">
        <v>40</v>
      </c>
      <c r="C347" s="37"/>
      <c r="D347" s="149">
        <v>113832</v>
      </c>
      <c r="E347" s="28">
        <f t="shared" si="37"/>
        <v>0</v>
      </c>
      <c r="F347" s="29">
        <v>0</v>
      </c>
      <c r="G347" s="30">
        <f t="shared" si="38"/>
        <v>0</v>
      </c>
      <c r="H347" s="63">
        <f t="shared" si="39"/>
        <v>105400</v>
      </c>
      <c r="I347" s="63"/>
      <c r="J347" s="59">
        <f t="shared" si="36"/>
        <v>0</v>
      </c>
    </row>
    <row r="348" spans="1:10" s="141" customFormat="1" ht="17.25">
      <c r="A348" s="144">
        <v>18</v>
      </c>
      <c r="B348" s="145" t="s">
        <v>41</v>
      </c>
      <c r="C348" s="37"/>
      <c r="D348" s="150">
        <v>98010</v>
      </c>
      <c r="E348" s="28">
        <f t="shared" si="37"/>
        <v>0</v>
      </c>
      <c r="F348" s="29">
        <v>0.2</v>
      </c>
      <c r="G348" s="30">
        <f t="shared" si="38"/>
        <v>0</v>
      </c>
      <c r="H348" s="63">
        <f t="shared" si="39"/>
        <v>90750</v>
      </c>
      <c r="I348" s="45"/>
      <c r="J348" s="64">
        <f>SUM(J330:J347)</f>
        <v>1072046.2962962962</v>
      </c>
    </row>
    <row r="349" spans="1:10" s="141" customFormat="1" ht="31.5">
      <c r="A349" s="40"/>
      <c r="B349" s="41" t="s">
        <v>42</v>
      </c>
      <c r="C349" s="42">
        <f>SUM(C331:C348)</f>
        <v>10</v>
      </c>
      <c r="D349" s="42"/>
      <c r="E349" s="43">
        <f>SUM(E331:E348)</f>
        <v>1199430</v>
      </c>
      <c r="F349" s="43"/>
      <c r="G349" s="44">
        <f>SUM(G331:G348)</f>
        <v>1199430</v>
      </c>
      <c r="H349" s="5"/>
      <c r="I349" s="5"/>
      <c r="J349" s="75">
        <f>J348*0.08</f>
        <v>85763.703703703693</v>
      </c>
    </row>
    <row r="350" spans="1:10" s="141" customFormat="1" ht="31.5">
      <c r="A350" s="46"/>
      <c r="B350" s="47"/>
      <c r="C350" s="48"/>
      <c r="D350" s="48"/>
      <c r="E350" s="49"/>
      <c r="F350" s="49"/>
      <c r="G350" s="151"/>
      <c r="H350" s="6"/>
      <c r="I350" s="6"/>
      <c r="J350" s="76">
        <f>SUM(J348:J349)</f>
        <v>1157809.9999999998</v>
      </c>
    </row>
    <row r="351" spans="1:10" s="141" customFormat="1" ht="18">
      <c r="A351" s="283" t="s">
        <v>43</v>
      </c>
      <c r="B351" s="283"/>
      <c r="C351" s="284" t="s">
        <v>44</v>
      </c>
      <c r="D351" s="284"/>
      <c r="E351" s="54"/>
      <c r="F351" s="54"/>
      <c r="G351" s="55" t="s">
        <v>45</v>
      </c>
    </row>
    <row r="352" spans="1:10">
      <c r="A352" s="141"/>
      <c r="B352" s="152" t="s">
        <v>666</v>
      </c>
      <c r="C352" s="152" t="s">
        <v>667</v>
      </c>
      <c r="D352" s="152"/>
      <c r="E352" s="152" t="s">
        <v>167</v>
      </c>
      <c r="F352" s="141"/>
      <c r="G352" s="141"/>
    </row>
    <row r="353" spans="1:10">
      <c r="B353" s="152" t="s">
        <v>668</v>
      </c>
      <c r="C353" s="152" t="s">
        <v>667</v>
      </c>
      <c r="D353" s="152"/>
      <c r="E353" s="152" t="s">
        <v>167</v>
      </c>
    </row>
    <row r="355" spans="1:10" s="141" customFormat="1" ht="18">
      <c r="A355"/>
      <c r="B355"/>
      <c r="C355"/>
      <c r="D355"/>
      <c r="E355"/>
      <c r="F355"/>
      <c r="G355"/>
      <c r="H355" s="1"/>
      <c r="I355" s="1"/>
      <c r="J355" s="79"/>
    </row>
    <row r="356" spans="1:10" s="141" customFormat="1" ht="15.75">
      <c r="A356" s="279" t="s">
        <v>1</v>
      </c>
      <c r="B356" s="279"/>
      <c r="C356" s="279"/>
      <c r="D356" s="279"/>
      <c r="E356" s="279"/>
      <c r="F356" s="279"/>
      <c r="G356" s="279"/>
      <c r="H356" s="1"/>
      <c r="I356" s="1"/>
      <c r="J356" s="71"/>
    </row>
    <row r="357" spans="1:10" s="141" customFormat="1" ht="15.75">
      <c r="A357" s="279" t="s">
        <v>2</v>
      </c>
      <c r="B357" s="279"/>
      <c r="C357" s="279"/>
      <c r="D357" s="279"/>
      <c r="E357" s="279"/>
      <c r="F357" s="279"/>
      <c r="G357" s="279"/>
      <c r="H357" s="1"/>
      <c r="I357" s="1"/>
      <c r="J357" s="71"/>
    </row>
    <row r="358" spans="1:10" s="141" customFormat="1" ht="15.75">
      <c r="A358" s="279" t="s">
        <v>4</v>
      </c>
      <c r="B358" s="279"/>
      <c r="C358" s="279"/>
      <c r="D358" s="279"/>
      <c r="E358" s="279"/>
      <c r="F358" s="279"/>
      <c r="G358" s="279"/>
      <c r="H358" s="1"/>
      <c r="I358" s="1"/>
      <c r="J358" s="71"/>
    </row>
    <row r="359" spans="1:10" s="141" customFormat="1" ht="27">
      <c r="A359" s="280" t="s">
        <v>6</v>
      </c>
      <c r="B359" s="280"/>
      <c r="C359" s="280"/>
      <c r="D359" s="280"/>
      <c r="E359" s="280"/>
      <c r="F359" s="280"/>
      <c r="G359" s="280"/>
      <c r="H359" s="2"/>
      <c r="I359" s="2"/>
      <c r="J359" s="72"/>
    </row>
    <row r="360" spans="1:10" s="141" customFormat="1" ht="27">
      <c r="A360" s="142"/>
      <c r="B360" s="142"/>
      <c r="C360" s="281" t="s">
        <v>357</v>
      </c>
      <c r="D360" s="281"/>
      <c r="E360" s="281"/>
      <c r="F360" s="281"/>
      <c r="G360" s="281"/>
      <c r="H360" s="68"/>
      <c r="I360" s="68"/>
      <c r="J360" s="71"/>
    </row>
    <row r="361" spans="1:10" s="141" customFormat="1" ht="15.75">
      <c r="A361" s="11" t="s">
        <v>358</v>
      </c>
      <c r="B361" s="12">
        <v>4138091566</v>
      </c>
      <c r="C361" s="143"/>
      <c r="D361" s="286"/>
      <c r="E361" s="286"/>
      <c r="F361" s="286"/>
      <c r="G361" s="286"/>
      <c r="H361" s="69" t="s">
        <v>161</v>
      </c>
      <c r="I361" s="69"/>
      <c r="J361" s="73"/>
    </row>
    <row r="362" spans="1:10" s="141" customFormat="1" ht="15.75">
      <c r="A362" s="11" t="s">
        <v>9</v>
      </c>
      <c r="B362" s="286" t="s">
        <v>684</v>
      </c>
      <c r="C362" s="286"/>
      <c r="D362" s="286"/>
      <c r="E362" s="16"/>
      <c r="F362" s="11"/>
      <c r="G362" s="16"/>
      <c r="H362" s="1"/>
      <c r="I362" s="1"/>
      <c r="J362" s="71"/>
    </row>
    <row r="363" spans="1:10" s="141" customFormat="1" ht="15.75">
      <c r="A363" s="11" t="s">
        <v>11</v>
      </c>
      <c r="B363" s="289" t="s">
        <v>213</v>
      </c>
      <c r="C363" s="289"/>
      <c r="D363" s="289"/>
      <c r="E363" s="289"/>
      <c r="F363" s="18"/>
      <c r="G363" s="19"/>
      <c r="H363" s="1"/>
      <c r="I363" s="1"/>
      <c r="J363" s="71"/>
    </row>
    <row r="364" spans="1:10" s="141" customFormat="1" ht="15.75">
      <c r="A364" s="21" t="s">
        <v>14</v>
      </c>
      <c r="B364" s="21" t="s">
        <v>16</v>
      </c>
      <c r="C364" s="21"/>
      <c r="D364" s="22" t="s">
        <v>18</v>
      </c>
      <c r="E364" s="23" t="s">
        <v>19</v>
      </c>
      <c r="F364" s="23" t="s">
        <v>20</v>
      </c>
      <c r="G364" s="21" t="s">
        <v>21</v>
      </c>
      <c r="H364" s="63"/>
      <c r="I364" s="63"/>
      <c r="J364" s="59">
        <f t="shared" ref="J364:J381" si="40">H364*C365</f>
        <v>0</v>
      </c>
    </row>
    <row r="365" spans="1:10" s="141" customFormat="1">
      <c r="A365" s="144">
        <v>1</v>
      </c>
      <c r="B365" s="145" t="s">
        <v>23</v>
      </c>
      <c r="C365" s="26"/>
      <c r="D365" s="146">
        <v>79305</v>
      </c>
      <c r="E365" s="28">
        <f t="shared" ref="E365:E382" si="41">D365*C365</f>
        <v>0</v>
      </c>
      <c r="F365" s="29">
        <v>0.2</v>
      </c>
      <c r="G365" s="30">
        <f t="shared" ref="G365:G382" si="42">E365-E365*F365</f>
        <v>0</v>
      </c>
      <c r="H365" s="63">
        <f>D365/1.08*0.8</f>
        <v>58744.444444444438</v>
      </c>
      <c r="I365" s="63"/>
      <c r="J365" s="59">
        <f t="shared" si="40"/>
        <v>0</v>
      </c>
    </row>
    <row r="366" spans="1:10" s="141" customFormat="1">
      <c r="A366" s="144">
        <v>2</v>
      </c>
      <c r="B366" s="145" t="s">
        <v>25</v>
      </c>
      <c r="C366" s="32"/>
      <c r="D366" s="147">
        <v>128591</v>
      </c>
      <c r="E366" s="28">
        <f t="shared" si="41"/>
        <v>0</v>
      </c>
      <c r="F366" s="29">
        <v>0</v>
      </c>
      <c r="G366" s="30">
        <f t="shared" si="42"/>
        <v>0</v>
      </c>
      <c r="H366" s="63">
        <f t="shared" ref="H366:H382" si="43">D366/1.08</f>
        <v>119065.74074074073</v>
      </c>
      <c r="I366" s="63"/>
      <c r="J366" s="59">
        <f t="shared" si="40"/>
        <v>0</v>
      </c>
    </row>
    <row r="367" spans="1:10" s="141" customFormat="1">
      <c r="A367" s="144">
        <v>3</v>
      </c>
      <c r="B367" s="145" t="s">
        <v>26</v>
      </c>
      <c r="C367" s="34"/>
      <c r="D367" s="146">
        <v>60043</v>
      </c>
      <c r="E367" s="28">
        <f t="shared" si="41"/>
        <v>0</v>
      </c>
      <c r="F367" s="29">
        <v>0</v>
      </c>
      <c r="G367" s="30">
        <f t="shared" si="42"/>
        <v>0</v>
      </c>
      <c r="H367" s="63">
        <f t="shared" si="43"/>
        <v>55595.370370370365</v>
      </c>
      <c r="I367" s="63"/>
      <c r="J367" s="59">
        <f t="shared" si="40"/>
        <v>0</v>
      </c>
    </row>
    <row r="368" spans="1:10" s="141" customFormat="1">
      <c r="A368" s="144">
        <v>4</v>
      </c>
      <c r="B368" s="145" t="s">
        <v>27</v>
      </c>
      <c r="C368" s="106"/>
      <c r="D368" s="146">
        <v>115781</v>
      </c>
      <c r="E368" s="28">
        <f t="shared" si="41"/>
        <v>0</v>
      </c>
      <c r="F368" s="29">
        <v>0</v>
      </c>
      <c r="G368" s="30">
        <f t="shared" si="42"/>
        <v>0</v>
      </c>
      <c r="H368" s="63">
        <f t="shared" si="43"/>
        <v>107204.62962962962</v>
      </c>
      <c r="I368" s="63"/>
      <c r="J368" s="59">
        <f t="shared" si="40"/>
        <v>1072046.2962962962</v>
      </c>
    </row>
    <row r="369" spans="1:10" s="141" customFormat="1">
      <c r="A369" s="144">
        <v>5</v>
      </c>
      <c r="B369" s="145" t="s">
        <v>28</v>
      </c>
      <c r="C369" s="32">
        <v>10</v>
      </c>
      <c r="D369" s="146">
        <v>119943</v>
      </c>
      <c r="E369" s="28">
        <f t="shared" si="41"/>
        <v>1199430</v>
      </c>
      <c r="F369" s="124">
        <v>0</v>
      </c>
      <c r="G369" s="30">
        <f t="shared" si="42"/>
        <v>1199430</v>
      </c>
      <c r="H369" s="63">
        <f t="shared" si="43"/>
        <v>111058.33333333333</v>
      </c>
      <c r="I369" s="63"/>
      <c r="J369" s="59">
        <f t="shared" si="40"/>
        <v>0</v>
      </c>
    </row>
    <row r="370" spans="1:10" s="141" customFormat="1">
      <c r="A370" s="144">
        <v>6</v>
      </c>
      <c r="B370" s="145" t="s">
        <v>29</v>
      </c>
      <c r="C370" s="26"/>
      <c r="D370" s="146">
        <v>94810</v>
      </c>
      <c r="E370" s="28">
        <f t="shared" si="41"/>
        <v>0</v>
      </c>
      <c r="F370" s="29">
        <v>0</v>
      </c>
      <c r="G370" s="30">
        <f t="shared" si="42"/>
        <v>0</v>
      </c>
      <c r="H370" s="63">
        <f t="shared" si="43"/>
        <v>87787.037037037036</v>
      </c>
      <c r="I370" s="63"/>
      <c r="J370" s="59">
        <f t="shared" si="40"/>
        <v>0</v>
      </c>
    </row>
    <row r="371" spans="1:10" s="141" customFormat="1">
      <c r="A371" s="144">
        <v>7</v>
      </c>
      <c r="B371" s="145" t="s">
        <v>30</v>
      </c>
      <c r="C371" s="34"/>
      <c r="D371" s="146">
        <v>141396</v>
      </c>
      <c r="E371" s="28">
        <f t="shared" si="41"/>
        <v>0</v>
      </c>
      <c r="F371" s="29">
        <v>0</v>
      </c>
      <c r="G371" s="30">
        <f t="shared" si="42"/>
        <v>0</v>
      </c>
      <c r="H371" s="63">
        <f t="shared" si="43"/>
        <v>130922.22222222222</v>
      </c>
      <c r="I371" s="63"/>
      <c r="J371" s="59">
        <f t="shared" si="40"/>
        <v>0</v>
      </c>
    </row>
    <row r="372" spans="1:10" s="141" customFormat="1">
      <c r="A372" s="144">
        <v>8</v>
      </c>
      <c r="B372" s="145" t="s">
        <v>31</v>
      </c>
      <c r="C372" s="26"/>
      <c r="D372" s="146">
        <v>232931</v>
      </c>
      <c r="E372" s="28">
        <f t="shared" si="41"/>
        <v>0</v>
      </c>
      <c r="F372" s="29">
        <v>0</v>
      </c>
      <c r="G372" s="30">
        <f t="shared" si="42"/>
        <v>0</v>
      </c>
      <c r="H372" s="63">
        <f t="shared" si="43"/>
        <v>215676.85185185182</v>
      </c>
      <c r="I372" s="63"/>
      <c r="J372" s="59">
        <f t="shared" si="40"/>
        <v>0</v>
      </c>
    </row>
    <row r="373" spans="1:10" s="141" customFormat="1">
      <c r="A373" s="144">
        <v>9</v>
      </c>
      <c r="B373" s="148" t="s">
        <v>32</v>
      </c>
      <c r="C373" s="26"/>
      <c r="D373" s="146">
        <v>101534</v>
      </c>
      <c r="E373" s="28">
        <f t="shared" si="41"/>
        <v>0</v>
      </c>
      <c r="F373" s="29">
        <v>0</v>
      </c>
      <c r="G373" s="30">
        <f t="shared" si="42"/>
        <v>0</v>
      </c>
      <c r="H373" s="63">
        <f t="shared" si="43"/>
        <v>94012.962962962964</v>
      </c>
      <c r="I373" s="63"/>
      <c r="J373" s="59">
        <f t="shared" si="40"/>
        <v>0</v>
      </c>
    </row>
    <row r="374" spans="1:10" s="141" customFormat="1">
      <c r="A374" s="144">
        <v>10</v>
      </c>
      <c r="B374" s="148" t="s">
        <v>33</v>
      </c>
      <c r="C374" s="37"/>
      <c r="D374" s="147">
        <v>110148</v>
      </c>
      <c r="E374" s="28">
        <f t="shared" si="41"/>
        <v>0</v>
      </c>
      <c r="F374" s="29">
        <v>0</v>
      </c>
      <c r="G374" s="30">
        <f t="shared" si="42"/>
        <v>0</v>
      </c>
      <c r="H374" s="63">
        <f t="shared" si="43"/>
        <v>101988.88888888888</v>
      </c>
      <c r="I374" s="63"/>
      <c r="J374" s="59">
        <f t="shared" si="40"/>
        <v>0</v>
      </c>
    </row>
    <row r="375" spans="1:10" s="141" customFormat="1">
      <c r="A375" s="144">
        <v>11</v>
      </c>
      <c r="B375" s="145" t="s">
        <v>34</v>
      </c>
      <c r="C375" s="37"/>
      <c r="D375" s="146">
        <v>54198</v>
      </c>
      <c r="E375" s="28">
        <f t="shared" si="41"/>
        <v>0</v>
      </c>
      <c r="F375" s="29">
        <v>0</v>
      </c>
      <c r="G375" s="30">
        <f t="shared" si="42"/>
        <v>0</v>
      </c>
      <c r="H375" s="63">
        <f t="shared" si="43"/>
        <v>50183.333333333328</v>
      </c>
      <c r="I375" s="63"/>
      <c r="J375" s="59">
        <f t="shared" si="40"/>
        <v>0</v>
      </c>
    </row>
    <row r="376" spans="1:10" s="141" customFormat="1">
      <c r="A376" s="144">
        <v>12</v>
      </c>
      <c r="B376" s="145" t="s">
        <v>35</v>
      </c>
      <c r="C376" s="37"/>
      <c r="D376" s="146">
        <v>49680</v>
      </c>
      <c r="E376" s="28">
        <f t="shared" si="41"/>
        <v>0</v>
      </c>
      <c r="F376" s="29">
        <v>0</v>
      </c>
      <c r="G376" s="30">
        <f t="shared" si="42"/>
        <v>0</v>
      </c>
      <c r="H376" s="63">
        <f t="shared" si="43"/>
        <v>46000</v>
      </c>
      <c r="I376" s="63"/>
      <c r="J376" s="59">
        <f t="shared" si="40"/>
        <v>0</v>
      </c>
    </row>
    <row r="377" spans="1:10" s="141" customFormat="1">
      <c r="A377" s="144">
        <v>13</v>
      </c>
      <c r="B377" s="145" t="s">
        <v>36</v>
      </c>
      <c r="C377" s="37"/>
      <c r="D377" s="149">
        <v>64152</v>
      </c>
      <c r="E377" s="28">
        <f t="shared" si="41"/>
        <v>0</v>
      </c>
      <c r="F377" s="29">
        <v>0</v>
      </c>
      <c r="G377" s="30">
        <f t="shared" si="42"/>
        <v>0</v>
      </c>
      <c r="H377" s="63">
        <f t="shared" si="43"/>
        <v>59399.999999999993</v>
      </c>
      <c r="I377" s="63"/>
      <c r="J377" s="59">
        <f t="shared" si="40"/>
        <v>0</v>
      </c>
    </row>
    <row r="378" spans="1:10" s="141" customFormat="1">
      <c r="A378" s="144">
        <v>14</v>
      </c>
      <c r="B378" s="145" t="s">
        <v>37</v>
      </c>
      <c r="C378" s="37"/>
      <c r="D378" s="149">
        <v>65934</v>
      </c>
      <c r="E378" s="28">
        <f t="shared" si="41"/>
        <v>0</v>
      </c>
      <c r="F378" s="29">
        <v>0</v>
      </c>
      <c r="G378" s="30">
        <f t="shared" si="42"/>
        <v>0</v>
      </c>
      <c r="H378" s="130">
        <f t="shared" si="43"/>
        <v>61049.999999999993</v>
      </c>
      <c r="I378" s="63"/>
      <c r="J378" s="59">
        <f t="shared" si="40"/>
        <v>0</v>
      </c>
    </row>
    <row r="379" spans="1:10" s="141" customFormat="1">
      <c r="A379" s="144">
        <v>15</v>
      </c>
      <c r="B379" s="145" t="s">
        <v>38</v>
      </c>
      <c r="C379" s="37"/>
      <c r="D379" s="149">
        <v>76626</v>
      </c>
      <c r="E379" s="28">
        <f t="shared" si="41"/>
        <v>0</v>
      </c>
      <c r="F379" s="124">
        <v>0</v>
      </c>
      <c r="G379" s="30">
        <f t="shared" si="42"/>
        <v>0</v>
      </c>
      <c r="H379" s="63">
        <f t="shared" si="43"/>
        <v>70950</v>
      </c>
      <c r="I379" s="63"/>
      <c r="J379" s="59">
        <f t="shared" si="40"/>
        <v>0</v>
      </c>
    </row>
    <row r="380" spans="1:10" s="141" customFormat="1">
      <c r="A380" s="144">
        <v>16</v>
      </c>
      <c r="B380" s="145" t="s">
        <v>39</v>
      </c>
      <c r="C380" s="37"/>
      <c r="D380" s="149">
        <v>80190</v>
      </c>
      <c r="E380" s="28">
        <f t="shared" si="41"/>
        <v>0</v>
      </c>
      <c r="F380" s="29">
        <v>0</v>
      </c>
      <c r="G380" s="30">
        <f t="shared" si="42"/>
        <v>0</v>
      </c>
      <c r="H380" s="63">
        <f t="shared" si="43"/>
        <v>74250</v>
      </c>
      <c r="I380" s="63"/>
      <c r="J380" s="59">
        <f t="shared" si="40"/>
        <v>0</v>
      </c>
    </row>
    <row r="381" spans="1:10" s="141" customFormat="1">
      <c r="A381" s="144">
        <v>17</v>
      </c>
      <c r="B381" s="145" t="s">
        <v>40</v>
      </c>
      <c r="C381" s="37"/>
      <c r="D381" s="149">
        <v>113832</v>
      </c>
      <c r="E381" s="28">
        <f t="shared" si="41"/>
        <v>0</v>
      </c>
      <c r="F381" s="29">
        <v>0</v>
      </c>
      <c r="G381" s="30">
        <f t="shared" si="42"/>
        <v>0</v>
      </c>
      <c r="H381" s="63">
        <f t="shared" si="43"/>
        <v>105400</v>
      </c>
      <c r="I381" s="63"/>
      <c r="J381" s="59">
        <f t="shared" si="40"/>
        <v>0</v>
      </c>
    </row>
    <row r="382" spans="1:10" s="141" customFormat="1" ht="17.25">
      <c r="A382" s="144">
        <v>18</v>
      </c>
      <c r="B382" s="145" t="s">
        <v>41</v>
      </c>
      <c r="C382" s="37"/>
      <c r="D382" s="150">
        <v>98010</v>
      </c>
      <c r="E382" s="28">
        <f t="shared" si="41"/>
        <v>0</v>
      </c>
      <c r="F382" s="29">
        <v>0.2</v>
      </c>
      <c r="G382" s="30">
        <f t="shared" si="42"/>
        <v>0</v>
      </c>
      <c r="H382" s="63">
        <f t="shared" si="43"/>
        <v>90750</v>
      </c>
      <c r="I382" s="45"/>
      <c r="J382" s="64">
        <f>SUM(J364:J381)</f>
        <v>1072046.2962962962</v>
      </c>
    </row>
    <row r="383" spans="1:10" s="141" customFormat="1" ht="31.5">
      <c r="A383" s="40"/>
      <c r="B383" s="41" t="s">
        <v>42</v>
      </c>
      <c r="C383" s="42">
        <f>SUM(C365:C382)</f>
        <v>10</v>
      </c>
      <c r="D383" s="42"/>
      <c r="E383" s="43">
        <f>SUM(E365:E382)</f>
        <v>1199430</v>
      </c>
      <c r="F383" s="43"/>
      <c r="G383" s="44">
        <f>SUM(G365:G382)</f>
        <v>1199430</v>
      </c>
      <c r="H383" s="5"/>
      <c r="I383" s="5"/>
      <c r="J383" s="75">
        <f>J382*0.08</f>
        <v>85763.703703703693</v>
      </c>
    </row>
    <row r="384" spans="1:10" s="141" customFormat="1" ht="31.5">
      <c r="A384" s="46"/>
      <c r="B384" s="47"/>
      <c r="C384" s="48"/>
      <c r="D384" s="48"/>
      <c r="E384" s="49"/>
      <c r="F384" s="49"/>
      <c r="G384" s="151"/>
      <c r="H384" s="6"/>
      <c r="I384" s="6"/>
      <c r="J384" s="76">
        <f>SUM(J382:J383)</f>
        <v>1157809.9999999998</v>
      </c>
    </row>
    <row r="385" spans="1:10" s="141" customFormat="1" ht="18">
      <c r="A385" s="283" t="s">
        <v>43</v>
      </c>
      <c r="B385" s="283"/>
      <c r="C385" s="284" t="s">
        <v>44</v>
      </c>
      <c r="D385" s="284"/>
      <c r="E385" s="54"/>
      <c r="F385" s="54"/>
      <c r="G385" s="55" t="s">
        <v>45</v>
      </c>
    </row>
    <row r="386" spans="1:10">
      <c r="A386" s="141"/>
      <c r="B386" s="152" t="s">
        <v>666</v>
      </c>
      <c r="C386" s="152" t="s">
        <v>667</v>
      </c>
      <c r="D386" s="152"/>
      <c r="E386" s="152" t="s">
        <v>167</v>
      </c>
      <c r="F386" s="141"/>
      <c r="G386" s="141"/>
    </row>
    <row r="387" spans="1:10">
      <c r="B387" s="152" t="s">
        <v>668</v>
      </c>
      <c r="C387" s="152" t="s">
        <v>667</v>
      </c>
      <c r="D387" s="152"/>
      <c r="E387" s="152" t="s">
        <v>167</v>
      </c>
    </row>
    <row r="389" spans="1:10" s="141" customFormat="1" ht="18">
      <c r="A389"/>
      <c r="B389"/>
      <c r="C389"/>
      <c r="D389"/>
      <c r="E389"/>
      <c r="F389"/>
      <c r="G389"/>
      <c r="H389" s="1"/>
      <c r="I389" s="1"/>
      <c r="J389" s="79"/>
    </row>
    <row r="390" spans="1:10" s="141" customFormat="1" ht="15.75">
      <c r="A390" s="279" t="s">
        <v>1</v>
      </c>
      <c r="B390" s="279"/>
      <c r="C390" s="279"/>
      <c r="D390" s="279"/>
      <c r="E390" s="279"/>
      <c r="F390" s="279"/>
      <c r="G390" s="279"/>
      <c r="H390" s="1"/>
      <c r="I390" s="1"/>
      <c r="J390" s="71"/>
    </row>
    <row r="391" spans="1:10" s="141" customFormat="1" ht="15.75">
      <c r="A391" s="279" t="s">
        <v>2</v>
      </c>
      <c r="B391" s="279"/>
      <c r="C391" s="279"/>
      <c r="D391" s="279"/>
      <c r="E391" s="279"/>
      <c r="F391" s="279"/>
      <c r="G391" s="279"/>
      <c r="H391" s="1"/>
      <c r="I391" s="1"/>
      <c r="J391" s="71"/>
    </row>
    <row r="392" spans="1:10" s="141" customFormat="1" ht="15.75">
      <c r="A392" s="279" t="s">
        <v>4</v>
      </c>
      <c r="B392" s="279"/>
      <c r="C392" s="279"/>
      <c r="D392" s="279"/>
      <c r="E392" s="279"/>
      <c r="F392" s="279"/>
      <c r="G392" s="279"/>
      <c r="H392" s="1"/>
      <c r="I392" s="1"/>
      <c r="J392" s="71"/>
    </row>
    <row r="393" spans="1:10" s="141" customFormat="1" ht="27">
      <c r="A393" s="280" t="s">
        <v>6</v>
      </c>
      <c r="B393" s="280"/>
      <c r="C393" s="280"/>
      <c r="D393" s="280"/>
      <c r="E393" s="280"/>
      <c r="F393" s="280"/>
      <c r="G393" s="280"/>
      <c r="H393" s="2"/>
      <c r="I393" s="2"/>
      <c r="J393" s="72"/>
    </row>
    <row r="394" spans="1:10" s="141" customFormat="1" ht="27">
      <c r="A394" s="142"/>
      <c r="B394" s="142"/>
      <c r="C394" s="281" t="s">
        <v>357</v>
      </c>
      <c r="D394" s="281"/>
      <c r="E394" s="281"/>
      <c r="F394" s="281"/>
      <c r="G394" s="281"/>
      <c r="H394" s="68"/>
      <c r="I394" s="68"/>
      <c r="J394" s="71"/>
    </row>
    <row r="395" spans="1:10" s="141" customFormat="1" ht="15.75">
      <c r="A395" s="11" t="s">
        <v>358</v>
      </c>
      <c r="B395" s="12">
        <v>4138121370</v>
      </c>
      <c r="C395" s="143"/>
      <c r="D395" s="286"/>
      <c r="E395" s="286"/>
      <c r="F395" s="286"/>
      <c r="G395" s="286"/>
      <c r="H395" s="69" t="s">
        <v>161</v>
      </c>
      <c r="I395" s="69"/>
      <c r="J395" s="73"/>
    </row>
    <row r="396" spans="1:10" s="141" customFormat="1" ht="15.75">
      <c r="A396" s="11" t="s">
        <v>9</v>
      </c>
      <c r="B396" s="286" t="s">
        <v>685</v>
      </c>
      <c r="C396" s="286"/>
      <c r="D396" s="286"/>
      <c r="E396" s="16"/>
      <c r="F396" s="11"/>
      <c r="G396" s="16"/>
      <c r="H396" s="1"/>
      <c r="I396" s="1"/>
      <c r="J396" s="71"/>
    </row>
    <row r="397" spans="1:10" s="141" customFormat="1" ht="15.75">
      <c r="A397" s="11" t="s">
        <v>11</v>
      </c>
      <c r="B397" s="289" t="s">
        <v>686</v>
      </c>
      <c r="C397" s="289"/>
      <c r="D397" s="289"/>
      <c r="E397" s="289"/>
      <c r="F397" s="18"/>
      <c r="G397" s="19"/>
      <c r="H397" s="1"/>
      <c r="I397" s="1"/>
      <c r="J397" s="71"/>
    </row>
    <row r="398" spans="1:10" s="141" customFormat="1" ht="15.75">
      <c r="A398" s="21" t="s">
        <v>14</v>
      </c>
      <c r="B398" s="21" t="s">
        <v>16</v>
      </c>
      <c r="C398" s="21"/>
      <c r="D398" s="22" t="s">
        <v>18</v>
      </c>
      <c r="E398" s="23" t="s">
        <v>19</v>
      </c>
      <c r="F398" s="23" t="s">
        <v>20</v>
      </c>
      <c r="G398" s="21" t="s">
        <v>21</v>
      </c>
      <c r="H398" s="63"/>
      <c r="I398" s="63"/>
      <c r="J398" s="59">
        <f t="shared" ref="J398:J415" si="44">H398*C399</f>
        <v>0</v>
      </c>
    </row>
    <row r="399" spans="1:10" s="141" customFormat="1">
      <c r="A399" s="144">
        <v>1</v>
      </c>
      <c r="B399" s="145" t="s">
        <v>23</v>
      </c>
      <c r="C399" s="26"/>
      <c r="D399" s="146">
        <v>79305</v>
      </c>
      <c r="E399" s="28">
        <f t="shared" ref="E399:E416" si="45">D399*C399</f>
        <v>0</v>
      </c>
      <c r="F399" s="29">
        <v>0.2</v>
      </c>
      <c r="G399" s="30">
        <f t="shared" ref="G399:G416" si="46">E399-E399*F399</f>
        <v>0</v>
      </c>
      <c r="H399" s="63">
        <f>D399/1.08*0.8</f>
        <v>58744.444444444438</v>
      </c>
      <c r="I399" s="63"/>
      <c r="J399" s="59">
        <f t="shared" si="44"/>
        <v>0</v>
      </c>
    </row>
    <row r="400" spans="1:10" s="141" customFormat="1">
      <c r="A400" s="144">
        <v>2</v>
      </c>
      <c r="B400" s="145" t="s">
        <v>25</v>
      </c>
      <c r="C400" s="32"/>
      <c r="D400" s="147">
        <v>128591</v>
      </c>
      <c r="E400" s="28">
        <f t="shared" si="45"/>
        <v>0</v>
      </c>
      <c r="F400" s="29">
        <v>0</v>
      </c>
      <c r="G400" s="30">
        <f t="shared" si="46"/>
        <v>0</v>
      </c>
      <c r="H400" s="63">
        <f t="shared" ref="H400:H416" si="47">D400/1.08</f>
        <v>119065.74074074073</v>
      </c>
      <c r="I400" s="63"/>
      <c r="J400" s="59">
        <f t="shared" si="44"/>
        <v>0</v>
      </c>
    </row>
    <row r="401" spans="1:10" s="141" customFormat="1">
      <c r="A401" s="144">
        <v>3</v>
      </c>
      <c r="B401" s="145" t="s">
        <v>26</v>
      </c>
      <c r="C401" s="34"/>
      <c r="D401" s="146">
        <v>60043</v>
      </c>
      <c r="E401" s="28">
        <f t="shared" si="45"/>
        <v>0</v>
      </c>
      <c r="F401" s="29">
        <v>0</v>
      </c>
      <c r="G401" s="30">
        <f t="shared" si="46"/>
        <v>0</v>
      </c>
      <c r="H401" s="63">
        <f t="shared" si="47"/>
        <v>55595.370370370365</v>
      </c>
      <c r="I401" s="63"/>
      <c r="J401" s="59">
        <f t="shared" si="44"/>
        <v>0</v>
      </c>
    </row>
    <row r="402" spans="1:10" s="141" customFormat="1">
      <c r="A402" s="144">
        <v>4</v>
      </c>
      <c r="B402" s="145" t="s">
        <v>27</v>
      </c>
      <c r="C402" s="106"/>
      <c r="D402" s="146">
        <v>115781</v>
      </c>
      <c r="E402" s="28">
        <f t="shared" si="45"/>
        <v>0</v>
      </c>
      <c r="F402" s="29">
        <v>0</v>
      </c>
      <c r="G402" s="30">
        <f t="shared" si="46"/>
        <v>0</v>
      </c>
      <c r="H402" s="63">
        <f t="shared" si="47"/>
        <v>107204.62962962962</v>
      </c>
      <c r="I402" s="63"/>
      <c r="J402" s="59">
        <f t="shared" si="44"/>
        <v>536023.14814814809</v>
      </c>
    </row>
    <row r="403" spans="1:10" s="141" customFormat="1">
      <c r="A403" s="144">
        <v>5</v>
      </c>
      <c r="B403" s="145" t="s">
        <v>28</v>
      </c>
      <c r="C403" s="32">
        <v>5</v>
      </c>
      <c r="D403" s="146">
        <v>119943</v>
      </c>
      <c r="E403" s="28">
        <f t="shared" si="45"/>
        <v>599715</v>
      </c>
      <c r="F403" s="124">
        <v>0</v>
      </c>
      <c r="G403" s="30">
        <f t="shared" si="46"/>
        <v>599715</v>
      </c>
      <c r="H403" s="63">
        <f t="shared" si="47"/>
        <v>111058.33333333333</v>
      </c>
      <c r="I403" s="63"/>
      <c r="J403" s="59">
        <f t="shared" si="44"/>
        <v>0</v>
      </c>
    </row>
    <row r="404" spans="1:10" s="141" customFormat="1">
      <c r="A404" s="144">
        <v>6</v>
      </c>
      <c r="B404" s="145" t="s">
        <v>29</v>
      </c>
      <c r="C404" s="26"/>
      <c r="D404" s="146">
        <v>94810</v>
      </c>
      <c r="E404" s="28">
        <f t="shared" si="45"/>
        <v>0</v>
      </c>
      <c r="F404" s="29">
        <v>0</v>
      </c>
      <c r="G404" s="30">
        <f t="shared" si="46"/>
        <v>0</v>
      </c>
      <c r="H404" s="63">
        <f t="shared" si="47"/>
        <v>87787.037037037036</v>
      </c>
      <c r="I404" s="63"/>
      <c r="J404" s="59">
        <f t="shared" si="44"/>
        <v>0</v>
      </c>
    </row>
    <row r="405" spans="1:10" s="141" customFormat="1">
      <c r="A405" s="144">
        <v>7</v>
      </c>
      <c r="B405" s="145" t="s">
        <v>30</v>
      </c>
      <c r="C405" s="34"/>
      <c r="D405" s="146">
        <v>141396</v>
      </c>
      <c r="E405" s="28">
        <f t="shared" si="45"/>
        <v>0</v>
      </c>
      <c r="F405" s="29">
        <v>0</v>
      </c>
      <c r="G405" s="30">
        <f t="shared" si="46"/>
        <v>0</v>
      </c>
      <c r="H405" s="63">
        <f t="shared" si="47"/>
        <v>130922.22222222222</v>
      </c>
      <c r="I405" s="63"/>
      <c r="J405" s="59">
        <f t="shared" si="44"/>
        <v>0</v>
      </c>
    </row>
    <row r="406" spans="1:10" s="141" customFormat="1">
      <c r="A406" s="144">
        <v>8</v>
      </c>
      <c r="B406" s="145" t="s">
        <v>31</v>
      </c>
      <c r="C406" s="26"/>
      <c r="D406" s="146">
        <v>232931</v>
      </c>
      <c r="E406" s="28">
        <f t="shared" si="45"/>
        <v>0</v>
      </c>
      <c r="F406" s="29">
        <v>0</v>
      </c>
      <c r="G406" s="30">
        <f t="shared" si="46"/>
        <v>0</v>
      </c>
      <c r="H406" s="63">
        <f t="shared" si="47"/>
        <v>215676.85185185182</v>
      </c>
      <c r="I406" s="63"/>
      <c r="J406" s="59">
        <f t="shared" si="44"/>
        <v>0</v>
      </c>
    </row>
    <row r="407" spans="1:10" s="141" customFormat="1">
      <c r="A407" s="144">
        <v>9</v>
      </c>
      <c r="B407" s="148" t="s">
        <v>32</v>
      </c>
      <c r="C407" s="26"/>
      <c r="D407" s="146">
        <v>101534</v>
      </c>
      <c r="E407" s="28">
        <f t="shared" si="45"/>
        <v>0</v>
      </c>
      <c r="F407" s="29">
        <v>0</v>
      </c>
      <c r="G407" s="30">
        <f t="shared" si="46"/>
        <v>0</v>
      </c>
      <c r="H407" s="63">
        <f t="shared" si="47"/>
        <v>94012.962962962964</v>
      </c>
      <c r="I407" s="63"/>
      <c r="J407" s="59">
        <f t="shared" si="44"/>
        <v>0</v>
      </c>
    </row>
    <row r="408" spans="1:10" s="141" customFormat="1">
      <c r="A408" s="144">
        <v>10</v>
      </c>
      <c r="B408" s="148" t="s">
        <v>33</v>
      </c>
      <c r="C408" s="37"/>
      <c r="D408" s="147">
        <v>110148</v>
      </c>
      <c r="E408" s="28">
        <f t="shared" si="45"/>
        <v>0</v>
      </c>
      <c r="F408" s="29">
        <v>0</v>
      </c>
      <c r="G408" s="30">
        <f t="shared" si="46"/>
        <v>0</v>
      </c>
      <c r="H408" s="63">
        <f t="shared" si="47"/>
        <v>101988.88888888888</v>
      </c>
      <c r="I408" s="63"/>
      <c r="J408" s="59">
        <f t="shared" si="44"/>
        <v>0</v>
      </c>
    </row>
    <row r="409" spans="1:10" s="141" customFormat="1">
      <c r="A409" s="144">
        <v>11</v>
      </c>
      <c r="B409" s="145" t="s">
        <v>34</v>
      </c>
      <c r="C409" s="37"/>
      <c r="D409" s="146">
        <v>54198</v>
      </c>
      <c r="E409" s="28">
        <f t="shared" si="45"/>
        <v>0</v>
      </c>
      <c r="F409" s="29">
        <v>0</v>
      </c>
      <c r="G409" s="30">
        <f t="shared" si="46"/>
        <v>0</v>
      </c>
      <c r="H409" s="63">
        <f t="shared" si="47"/>
        <v>50183.333333333328</v>
      </c>
      <c r="I409" s="63"/>
      <c r="J409" s="59">
        <f t="shared" si="44"/>
        <v>0</v>
      </c>
    </row>
    <row r="410" spans="1:10" s="141" customFormat="1">
      <c r="A410" s="144">
        <v>12</v>
      </c>
      <c r="B410" s="145" t="s">
        <v>35</v>
      </c>
      <c r="C410" s="37"/>
      <c r="D410" s="146">
        <v>49680</v>
      </c>
      <c r="E410" s="28">
        <f t="shared" si="45"/>
        <v>0</v>
      </c>
      <c r="F410" s="29">
        <v>0</v>
      </c>
      <c r="G410" s="30">
        <f t="shared" si="46"/>
        <v>0</v>
      </c>
      <c r="H410" s="63">
        <f t="shared" si="47"/>
        <v>46000</v>
      </c>
      <c r="I410" s="63"/>
      <c r="J410" s="59">
        <f t="shared" si="44"/>
        <v>0</v>
      </c>
    </row>
    <row r="411" spans="1:10" s="141" customFormat="1">
      <c r="A411" s="144">
        <v>13</v>
      </c>
      <c r="B411" s="145" t="s">
        <v>36</v>
      </c>
      <c r="C411" s="37"/>
      <c r="D411" s="149">
        <v>64152</v>
      </c>
      <c r="E411" s="28">
        <f t="shared" si="45"/>
        <v>0</v>
      </c>
      <c r="F411" s="29">
        <v>0</v>
      </c>
      <c r="G411" s="30">
        <f t="shared" si="46"/>
        <v>0</v>
      </c>
      <c r="H411" s="63">
        <f t="shared" si="47"/>
        <v>59399.999999999993</v>
      </c>
      <c r="I411" s="63"/>
      <c r="J411" s="59">
        <f t="shared" si="44"/>
        <v>0</v>
      </c>
    </row>
    <row r="412" spans="1:10" s="141" customFormat="1">
      <c r="A412" s="144">
        <v>14</v>
      </c>
      <c r="B412" s="145" t="s">
        <v>37</v>
      </c>
      <c r="C412" s="37"/>
      <c r="D412" s="149">
        <v>65934</v>
      </c>
      <c r="E412" s="28">
        <f t="shared" si="45"/>
        <v>0</v>
      </c>
      <c r="F412" s="29">
        <v>0</v>
      </c>
      <c r="G412" s="30">
        <f t="shared" si="46"/>
        <v>0</v>
      </c>
      <c r="H412" s="130">
        <f t="shared" si="47"/>
        <v>61049.999999999993</v>
      </c>
      <c r="I412" s="63"/>
      <c r="J412" s="59">
        <f t="shared" si="44"/>
        <v>0</v>
      </c>
    </row>
    <row r="413" spans="1:10" s="141" customFormat="1">
      <c r="A413" s="144">
        <v>15</v>
      </c>
      <c r="B413" s="145" t="s">
        <v>38</v>
      </c>
      <c r="C413" s="37"/>
      <c r="D413" s="149">
        <v>76626</v>
      </c>
      <c r="E413" s="28">
        <f t="shared" si="45"/>
        <v>0</v>
      </c>
      <c r="F413" s="124">
        <v>0</v>
      </c>
      <c r="G413" s="30">
        <f t="shared" si="46"/>
        <v>0</v>
      </c>
      <c r="H413" s="63">
        <f t="shared" si="47"/>
        <v>70950</v>
      </c>
      <c r="I413" s="63"/>
      <c r="J413" s="59">
        <f t="shared" si="44"/>
        <v>0</v>
      </c>
    </row>
    <row r="414" spans="1:10" s="141" customFormat="1">
      <c r="A414" s="144">
        <v>16</v>
      </c>
      <c r="B414" s="145" t="s">
        <v>39</v>
      </c>
      <c r="C414" s="37"/>
      <c r="D414" s="149">
        <v>80190</v>
      </c>
      <c r="E414" s="28">
        <f t="shared" si="45"/>
        <v>0</v>
      </c>
      <c r="F414" s="29">
        <v>0</v>
      </c>
      <c r="G414" s="30">
        <f t="shared" si="46"/>
        <v>0</v>
      </c>
      <c r="H414" s="63">
        <f t="shared" si="47"/>
        <v>74250</v>
      </c>
      <c r="I414" s="63"/>
      <c r="J414" s="59">
        <f t="shared" si="44"/>
        <v>0</v>
      </c>
    </row>
    <row r="415" spans="1:10" s="141" customFormat="1">
      <c r="A415" s="144">
        <v>17</v>
      </c>
      <c r="B415" s="145" t="s">
        <v>40</v>
      </c>
      <c r="C415" s="37"/>
      <c r="D415" s="149">
        <v>113832</v>
      </c>
      <c r="E415" s="28">
        <f t="shared" si="45"/>
        <v>0</v>
      </c>
      <c r="F415" s="29">
        <v>0</v>
      </c>
      <c r="G415" s="30">
        <f t="shared" si="46"/>
        <v>0</v>
      </c>
      <c r="H415" s="63">
        <f t="shared" si="47"/>
        <v>105400</v>
      </c>
      <c r="I415" s="63"/>
      <c r="J415" s="59">
        <f t="shared" si="44"/>
        <v>0</v>
      </c>
    </row>
    <row r="416" spans="1:10" s="141" customFormat="1" ht="17.25">
      <c r="A416" s="144">
        <v>18</v>
      </c>
      <c r="B416" s="145" t="s">
        <v>41</v>
      </c>
      <c r="C416" s="37"/>
      <c r="D416" s="150">
        <v>98010</v>
      </c>
      <c r="E416" s="28">
        <f t="shared" si="45"/>
        <v>0</v>
      </c>
      <c r="F416" s="29">
        <v>0.2</v>
      </c>
      <c r="G416" s="30">
        <f t="shared" si="46"/>
        <v>0</v>
      </c>
      <c r="H416" s="63">
        <f t="shared" si="47"/>
        <v>90750</v>
      </c>
      <c r="I416" s="45"/>
      <c r="J416" s="64">
        <f>SUM(J398:J415)</f>
        <v>536023.14814814809</v>
      </c>
    </row>
    <row r="417" spans="1:10" s="141" customFormat="1" ht="31.5">
      <c r="A417" s="40"/>
      <c r="B417" s="41" t="s">
        <v>42</v>
      </c>
      <c r="C417" s="42">
        <f>SUM(C399:C416)</f>
        <v>5</v>
      </c>
      <c r="D417" s="42"/>
      <c r="E417" s="43">
        <f>SUM(E399:E416)</f>
        <v>599715</v>
      </c>
      <c r="F417" s="43"/>
      <c r="G417" s="44">
        <f>SUM(G399:G416)</f>
        <v>599715</v>
      </c>
      <c r="H417" s="5"/>
      <c r="I417" s="5"/>
      <c r="J417" s="75">
        <f>J416*0.08</f>
        <v>42881.851851851847</v>
      </c>
    </row>
    <row r="418" spans="1:10" s="141" customFormat="1" ht="31.5">
      <c r="A418" s="46"/>
      <c r="B418" s="47"/>
      <c r="C418" s="48"/>
      <c r="D418" s="48"/>
      <c r="E418" s="49"/>
      <c r="F418" s="49"/>
      <c r="G418" s="151"/>
      <c r="H418" s="6"/>
      <c r="I418" s="6"/>
      <c r="J418" s="76">
        <f>SUM(J416:J417)</f>
        <v>578904.99999999988</v>
      </c>
    </row>
    <row r="419" spans="1:10" s="141" customFormat="1" ht="18">
      <c r="A419" s="283" t="s">
        <v>43</v>
      </c>
      <c r="B419" s="283"/>
      <c r="C419" s="284" t="s">
        <v>44</v>
      </c>
      <c r="D419" s="284"/>
      <c r="E419" s="54"/>
      <c r="F419" s="54"/>
      <c r="G419" s="55" t="s">
        <v>45</v>
      </c>
    </row>
    <row r="420" spans="1:10">
      <c r="A420" s="141"/>
      <c r="B420" s="152" t="s">
        <v>666</v>
      </c>
      <c r="C420" s="152" t="s">
        <v>667</v>
      </c>
      <c r="D420" s="152"/>
      <c r="E420" s="152" t="s">
        <v>167</v>
      </c>
      <c r="F420" s="141"/>
      <c r="G420" s="141"/>
    </row>
    <row r="421" spans="1:10">
      <c r="B421" s="152" t="s">
        <v>668</v>
      </c>
      <c r="C421" s="152" t="s">
        <v>667</v>
      </c>
      <c r="D421" s="152"/>
      <c r="E421" s="152" t="s">
        <v>167</v>
      </c>
    </row>
    <row r="423" spans="1:10" s="141" customFormat="1" ht="18">
      <c r="A423"/>
      <c r="B423"/>
      <c r="C423"/>
      <c r="D423"/>
      <c r="E423"/>
      <c r="F423"/>
      <c r="G423"/>
      <c r="H423" s="1"/>
      <c r="I423" s="1"/>
      <c r="J423" s="79"/>
    </row>
    <row r="424" spans="1:10" s="141" customFormat="1" ht="15.75">
      <c r="A424" s="279" t="s">
        <v>1</v>
      </c>
      <c r="B424" s="279"/>
      <c r="C424" s="279"/>
      <c r="D424" s="279"/>
      <c r="E424" s="279"/>
      <c r="F424" s="279"/>
      <c r="G424" s="279"/>
      <c r="H424" s="1"/>
      <c r="I424" s="1"/>
      <c r="J424" s="71"/>
    </row>
    <row r="425" spans="1:10" s="141" customFormat="1" ht="15.75">
      <c r="A425" s="279" t="s">
        <v>2</v>
      </c>
      <c r="B425" s="279"/>
      <c r="C425" s="279"/>
      <c r="D425" s="279"/>
      <c r="E425" s="279"/>
      <c r="F425" s="279"/>
      <c r="G425" s="279"/>
      <c r="H425" s="1"/>
      <c r="I425" s="1"/>
      <c r="J425" s="71"/>
    </row>
    <row r="426" spans="1:10" s="141" customFormat="1" ht="15.75">
      <c r="A426" s="279" t="s">
        <v>4</v>
      </c>
      <c r="B426" s="279"/>
      <c r="C426" s="279"/>
      <c r="D426" s="279"/>
      <c r="E426" s="279"/>
      <c r="F426" s="279"/>
      <c r="G426" s="279"/>
      <c r="H426" s="1"/>
      <c r="I426" s="1"/>
      <c r="J426" s="71"/>
    </row>
    <row r="427" spans="1:10" s="141" customFormat="1" ht="27">
      <c r="A427" s="280" t="s">
        <v>6</v>
      </c>
      <c r="B427" s="280"/>
      <c r="C427" s="280"/>
      <c r="D427" s="280"/>
      <c r="E427" s="280"/>
      <c r="F427" s="280"/>
      <c r="G427" s="280"/>
      <c r="H427" s="2"/>
      <c r="I427" s="2"/>
      <c r="J427" s="72"/>
    </row>
    <row r="428" spans="1:10" s="141" customFormat="1" ht="27">
      <c r="A428" s="142"/>
      <c r="B428" s="142"/>
      <c r="C428" s="281" t="s">
        <v>357</v>
      </c>
      <c r="D428" s="281"/>
      <c r="E428" s="281"/>
      <c r="F428" s="281"/>
      <c r="G428" s="281"/>
      <c r="H428" s="68"/>
      <c r="I428" s="68"/>
      <c r="J428" s="71"/>
    </row>
    <row r="429" spans="1:10" s="141" customFormat="1" ht="15.75">
      <c r="A429" s="11" t="s">
        <v>358</v>
      </c>
      <c r="B429" s="12">
        <v>4138101573</v>
      </c>
      <c r="C429" s="143"/>
      <c r="D429" s="286"/>
      <c r="E429" s="286"/>
      <c r="F429" s="286"/>
      <c r="G429" s="286"/>
      <c r="H429" s="69" t="s">
        <v>161</v>
      </c>
      <c r="I429" s="69"/>
      <c r="J429" s="73"/>
    </row>
    <row r="430" spans="1:10" s="141" customFormat="1" ht="15.75">
      <c r="A430" s="11" t="s">
        <v>9</v>
      </c>
      <c r="B430" s="286" t="s">
        <v>687</v>
      </c>
      <c r="C430" s="286"/>
      <c r="D430" s="286"/>
      <c r="E430" s="16"/>
      <c r="F430" s="11"/>
      <c r="G430" s="16"/>
      <c r="H430" s="1"/>
      <c r="I430" s="1"/>
      <c r="J430" s="71"/>
    </row>
    <row r="431" spans="1:10" s="141" customFormat="1" ht="15.75">
      <c r="A431" s="11" t="s">
        <v>11</v>
      </c>
      <c r="B431" s="289" t="s">
        <v>213</v>
      </c>
      <c r="C431" s="289"/>
      <c r="D431" s="289"/>
      <c r="E431" s="289"/>
      <c r="F431" s="18"/>
      <c r="G431" s="19"/>
      <c r="H431" s="1"/>
      <c r="I431" s="1"/>
      <c r="J431" s="71"/>
    </row>
    <row r="432" spans="1:10" s="141" customFormat="1" ht="15.75">
      <c r="A432" s="21" t="s">
        <v>14</v>
      </c>
      <c r="B432" s="21" t="s">
        <v>16</v>
      </c>
      <c r="C432" s="21"/>
      <c r="D432" s="22" t="s">
        <v>18</v>
      </c>
      <c r="E432" s="23" t="s">
        <v>19</v>
      </c>
      <c r="F432" s="23" t="s">
        <v>20</v>
      </c>
      <c r="G432" s="21" t="s">
        <v>21</v>
      </c>
      <c r="H432" s="63"/>
      <c r="I432" s="63"/>
      <c r="J432" s="59">
        <f t="shared" ref="J432:J449" si="48">H432*C433</f>
        <v>0</v>
      </c>
    </row>
    <row r="433" spans="1:10" s="141" customFormat="1">
      <c r="A433" s="144">
        <v>1</v>
      </c>
      <c r="B433" s="145" t="s">
        <v>23</v>
      </c>
      <c r="C433" s="26">
        <v>4</v>
      </c>
      <c r="D433" s="146">
        <v>79305</v>
      </c>
      <c r="E433" s="28">
        <f t="shared" ref="E433:E450" si="49">D433*C433</f>
        <v>317220</v>
      </c>
      <c r="F433" s="29">
        <v>0.2</v>
      </c>
      <c r="G433" s="30">
        <f t="shared" ref="G433:G450" si="50">E433-E433*F433</f>
        <v>253776</v>
      </c>
      <c r="H433" s="63">
        <f>D433/1.08*0.8</f>
        <v>58744.444444444438</v>
      </c>
      <c r="I433" s="63"/>
      <c r="J433" s="59">
        <f t="shared" si="48"/>
        <v>0</v>
      </c>
    </row>
    <row r="434" spans="1:10" s="141" customFormat="1">
      <c r="A434" s="144">
        <v>2</v>
      </c>
      <c r="B434" s="145" t="s">
        <v>25</v>
      </c>
      <c r="C434" s="32"/>
      <c r="D434" s="147">
        <v>128591</v>
      </c>
      <c r="E434" s="28">
        <f t="shared" si="49"/>
        <v>0</v>
      </c>
      <c r="F434" s="29">
        <v>0</v>
      </c>
      <c r="G434" s="30">
        <f t="shared" si="50"/>
        <v>0</v>
      </c>
      <c r="H434" s="63">
        <f t="shared" ref="H434:H450" si="51">D434/1.08</f>
        <v>119065.74074074073</v>
      </c>
      <c r="I434" s="63"/>
      <c r="J434" s="59">
        <f t="shared" si="48"/>
        <v>476262.96296296292</v>
      </c>
    </row>
    <row r="435" spans="1:10" s="141" customFormat="1">
      <c r="A435" s="144">
        <v>3</v>
      </c>
      <c r="B435" s="145" t="s">
        <v>26</v>
      </c>
      <c r="C435" s="34">
        <v>4</v>
      </c>
      <c r="D435" s="146">
        <v>60043</v>
      </c>
      <c r="E435" s="28">
        <f t="shared" si="49"/>
        <v>240172</v>
      </c>
      <c r="F435" s="29">
        <v>0</v>
      </c>
      <c r="G435" s="30">
        <f t="shared" si="50"/>
        <v>240172</v>
      </c>
      <c r="H435" s="63">
        <f t="shared" si="51"/>
        <v>55595.370370370365</v>
      </c>
      <c r="I435" s="63"/>
      <c r="J435" s="59">
        <f t="shared" si="48"/>
        <v>0</v>
      </c>
    </row>
    <row r="436" spans="1:10" s="141" customFormat="1">
      <c r="A436" s="144">
        <v>4</v>
      </c>
      <c r="B436" s="145" t="s">
        <v>27</v>
      </c>
      <c r="C436" s="106"/>
      <c r="D436" s="146">
        <v>115781</v>
      </c>
      <c r="E436" s="28">
        <f t="shared" si="49"/>
        <v>0</v>
      </c>
      <c r="F436" s="29">
        <v>0</v>
      </c>
      <c r="G436" s="30">
        <f t="shared" si="50"/>
        <v>0</v>
      </c>
      <c r="H436" s="63">
        <f t="shared" si="51"/>
        <v>107204.62962962962</v>
      </c>
      <c r="I436" s="63"/>
      <c r="J436" s="59">
        <f t="shared" si="48"/>
        <v>428818.51851851848</v>
      </c>
    </row>
    <row r="437" spans="1:10" s="141" customFormat="1">
      <c r="A437" s="144">
        <v>5</v>
      </c>
      <c r="B437" s="145" t="s">
        <v>28</v>
      </c>
      <c r="C437" s="32">
        <v>4</v>
      </c>
      <c r="D437" s="146">
        <v>119943</v>
      </c>
      <c r="E437" s="28">
        <f t="shared" si="49"/>
        <v>479772</v>
      </c>
      <c r="F437" s="124">
        <v>0</v>
      </c>
      <c r="G437" s="30">
        <f t="shared" si="50"/>
        <v>479772</v>
      </c>
      <c r="H437" s="63">
        <f t="shared" si="51"/>
        <v>111058.33333333333</v>
      </c>
      <c r="I437" s="63"/>
      <c r="J437" s="59">
        <f t="shared" si="48"/>
        <v>0</v>
      </c>
    </row>
    <row r="438" spans="1:10" s="141" customFormat="1">
      <c r="A438" s="144">
        <v>6</v>
      </c>
      <c r="B438" s="145" t="s">
        <v>29</v>
      </c>
      <c r="C438" s="26"/>
      <c r="D438" s="146">
        <v>94810</v>
      </c>
      <c r="E438" s="28">
        <f t="shared" si="49"/>
        <v>0</v>
      </c>
      <c r="F438" s="29">
        <v>0</v>
      </c>
      <c r="G438" s="30">
        <f t="shared" si="50"/>
        <v>0</v>
      </c>
      <c r="H438" s="63">
        <f t="shared" si="51"/>
        <v>87787.037037037036</v>
      </c>
      <c r="I438" s="63"/>
      <c r="J438" s="59">
        <f t="shared" si="48"/>
        <v>0</v>
      </c>
    </row>
    <row r="439" spans="1:10" s="141" customFormat="1">
      <c r="A439" s="144">
        <v>7</v>
      </c>
      <c r="B439" s="145" t="s">
        <v>30</v>
      </c>
      <c r="C439" s="34"/>
      <c r="D439" s="146">
        <v>141396</v>
      </c>
      <c r="E439" s="28">
        <f t="shared" si="49"/>
        <v>0</v>
      </c>
      <c r="F439" s="29">
        <v>0</v>
      </c>
      <c r="G439" s="30">
        <f t="shared" si="50"/>
        <v>0</v>
      </c>
      <c r="H439" s="63">
        <f t="shared" si="51"/>
        <v>130922.22222222222</v>
      </c>
      <c r="I439" s="63"/>
      <c r="J439" s="59">
        <f t="shared" si="48"/>
        <v>0</v>
      </c>
    </row>
    <row r="440" spans="1:10" s="141" customFormat="1">
      <c r="A440" s="144">
        <v>8</v>
      </c>
      <c r="B440" s="145" t="s">
        <v>31</v>
      </c>
      <c r="C440" s="26"/>
      <c r="D440" s="146">
        <v>232931</v>
      </c>
      <c r="E440" s="28">
        <f t="shared" si="49"/>
        <v>0</v>
      </c>
      <c r="F440" s="29">
        <v>0</v>
      </c>
      <c r="G440" s="30">
        <f t="shared" si="50"/>
        <v>0</v>
      </c>
      <c r="H440" s="63">
        <f t="shared" si="51"/>
        <v>215676.85185185182</v>
      </c>
      <c r="I440" s="63"/>
      <c r="J440" s="59">
        <f t="shared" si="48"/>
        <v>0</v>
      </c>
    </row>
    <row r="441" spans="1:10" s="141" customFormat="1">
      <c r="A441" s="144">
        <v>9</v>
      </c>
      <c r="B441" s="148" t="s">
        <v>32</v>
      </c>
      <c r="C441" s="26"/>
      <c r="D441" s="146">
        <v>101534</v>
      </c>
      <c r="E441" s="28">
        <f t="shared" si="49"/>
        <v>0</v>
      </c>
      <c r="F441" s="29">
        <v>0</v>
      </c>
      <c r="G441" s="30">
        <f t="shared" si="50"/>
        <v>0</v>
      </c>
      <c r="H441" s="63">
        <f t="shared" si="51"/>
        <v>94012.962962962964</v>
      </c>
      <c r="I441" s="63"/>
      <c r="J441" s="59">
        <f t="shared" si="48"/>
        <v>0</v>
      </c>
    </row>
    <row r="442" spans="1:10" s="141" customFormat="1">
      <c r="A442" s="144">
        <v>10</v>
      </c>
      <c r="B442" s="148" t="s">
        <v>33</v>
      </c>
      <c r="C442" s="37"/>
      <c r="D442" s="147">
        <v>110148</v>
      </c>
      <c r="E442" s="28">
        <f t="shared" si="49"/>
        <v>0</v>
      </c>
      <c r="F442" s="29">
        <v>0</v>
      </c>
      <c r="G442" s="30">
        <f t="shared" si="50"/>
        <v>0</v>
      </c>
      <c r="H442" s="63">
        <f t="shared" si="51"/>
        <v>101988.88888888888</v>
      </c>
      <c r="I442" s="63"/>
      <c r="J442" s="59">
        <f t="shared" si="48"/>
        <v>407955.5555555555</v>
      </c>
    </row>
    <row r="443" spans="1:10" s="141" customFormat="1">
      <c r="A443" s="144">
        <v>11</v>
      </c>
      <c r="B443" s="145" t="s">
        <v>34</v>
      </c>
      <c r="C443" s="37">
        <v>4</v>
      </c>
      <c r="D443" s="146">
        <v>54198</v>
      </c>
      <c r="E443" s="28">
        <f t="shared" si="49"/>
        <v>216792</v>
      </c>
      <c r="F443" s="29">
        <v>0</v>
      </c>
      <c r="G443" s="30">
        <f t="shared" si="50"/>
        <v>216792</v>
      </c>
      <c r="H443" s="63">
        <f t="shared" si="51"/>
        <v>50183.333333333328</v>
      </c>
      <c r="I443" s="63"/>
      <c r="J443" s="59">
        <f t="shared" si="48"/>
        <v>0</v>
      </c>
    </row>
    <row r="444" spans="1:10" s="141" customFormat="1">
      <c r="A444" s="144">
        <v>12</v>
      </c>
      <c r="B444" s="145" t="s">
        <v>35</v>
      </c>
      <c r="C444" s="37"/>
      <c r="D444" s="146">
        <v>49680</v>
      </c>
      <c r="E444" s="28">
        <f t="shared" si="49"/>
        <v>0</v>
      </c>
      <c r="F444" s="29">
        <v>0</v>
      </c>
      <c r="G444" s="30">
        <f t="shared" si="50"/>
        <v>0</v>
      </c>
      <c r="H444" s="63">
        <f t="shared" si="51"/>
        <v>46000</v>
      </c>
      <c r="I444" s="63"/>
      <c r="J444" s="59">
        <f t="shared" si="48"/>
        <v>0</v>
      </c>
    </row>
    <row r="445" spans="1:10" s="141" customFormat="1">
      <c r="A445" s="144">
        <v>13</v>
      </c>
      <c r="B445" s="145" t="s">
        <v>36</v>
      </c>
      <c r="C445" s="37"/>
      <c r="D445" s="149">
        <v>64152</v>
      </c>
      <c r="E445" s="28">
        <f t="shared" si="49"/>
        <v>0</v>
      </c>
      <c r="F445" s="29">
        <v>0</v>
      </c>
      <c r="G445" s="30">
        <f t="shared" si="50"/>
        <v>0</v>
      </c>
      <c r="H445" s="63">
        <f t="shared" si="51"/>
        <v>59399.999999999993</v>
      </c>
      <c r="I445" s="63"/>
      <c r="J445" s="59">
        <f t="shared" si="48"/>
        <v>0</v>
      </c>
    </row>
    <row r="446" spans="1:10" s="141" customFormat="1">
      <c r="A446" s="144">
        <v>14</v>
      </c>
      <c r="B446" s="145" t="s">
        <v>37</v>
      </c>
      <c r="C446" s="37"/>
      <c r="D446" s="149">
        <v>65934</v>
      </c>
      <c r="E446" s="28">
        <f t="shared" si="49"/>
        <v>0</v>
      </c>
      <c r="F446" s="29">
        <v>0</v>
      </c>
      <c r="G446" s="30">
        <f t="shared" si="50"/>
        <v>0</v>
      </c>
      <c r="H446" s="130">
        <f t="shared" si="51"/>
        <v>61049.999999999993</v>
      </c>
      <c r="I446" s="63"/>
      <c r="J446" s="59">
        <f t="shared" si="48"/>
        <v>0</v>
      </c>
    </row>
    <row r="447" spans="1:10" s="141" customFormat="1">
      <c r="A447" s="144">
        <v>15</v>
      </c>
      <c r="B447" s="145" t="s">
        <v>38</v>
      </c>
      <c r="C447" s="37"/>
      <c r="D447" s="149">
        <v>76626</v>
      </c>
      <c r="E447" s="28">
        <f t="shared" si="49"/>
        <v>0</v>
      </c>
      <c r="F447" s="124">
        <v>0</v>
      </c>
      <c r="G447" s="30">
        <f t="shared" si="50"/>
        <v>0</v>
      </c>
      <c r="H447" s="63">
        <f t="shared" si="51"/>
        <v>70950</v>
      </c>
      <c r="I447" s="63"/>
      <c r="J447" s="59">
        <f t="shared" si="48"/>
        <v>0</v>
      </c>
    </row>
    <row r="448" spans="1:10" s="141" customFormat="1">
      <c r="A448" s="144">
        <v>16</v>
      </c>
      <c r="B448" s="145" t="s">
        <v>39</v>
      </c>
      <c r="C448" s="37"/>
      <c r="D448" s="149">
        <v>80190</v>
      </c>
      <c r="E448" s="28">
        <f t="shared" si="49"/>
        <v>0</v>
      </c>
      <c r="F448" s="29">
        <v>0</v>
      </c>
      <c r="G448" s="30">
        <f t="shared" si="50"/>
        <v>0</v>
      </c>
      <c r="H448" s="63">
        <f t="shared" si="51"/>
        <v>74250</v>
      </c>
      <c r="I448" s="63"/>
      <c r="J448" s="59">
        <f t="shared" si="48"/>
        <v>0</v>
      </c>
    </row>
    <row r="449" spans="1:10" s="141" customFormat="1">
      <c r="A449" s="144">
        <v>17</v>
      </c>
      <c r="B449" s="145" t="s">
        <v>40</v>
      </c>
      <c r="C449" s="37"/>
      <c r="D449" s="149">
        <v>113832</v>
      </c>
      <c r="E449" s="28">
        <f t="shared" si="49"/>
        <v>0</v>
      </c>
      <c r="F449" s="29">
        <v>0</v>
      </c>
      <c r="G449" s="30">
        <f t="shared" si="50"/>
        <v>0</v>
      </c>
      <c r="H449" s="63">
        <f t="shared" si="51"/>
        <v>105400</v>
      </c>
      <c r="I449" s="63"/>
      <c r="J449" s="59">
        <f t="shared" si="48"/>
        <v>0</v>
      </c>
    </row>
    <row r="450" spans="1:10" s="141" customFormat="1" ht="17.25">
      <c r="A450" s="144">
        <v>18</v>
      </c>
      <c r="B450" s="145" t="s">
        <v>41</v>
      </c>
      <c r="C450" s="37"/>
      <c r="D450" s="150">
        <v>98010</v>
      </c>
      <c r="E450" s="28">
        <f t="shared" si="49"/>
        <v>0</v>
      </c>
      <c r="F450" s="29">
        <v>0.2</v>
      </c>
      <c r="G450" s="30">
        <f t="shared" si="50"/>
        <v>0</v>
      </c>
      <c r="H450" s="63">
        <f t="shared" si="51"/>
        <v>90750</v>
      </c>
      <c r="I450" s="45"/>
      <c r="J450" s="64">
        <f>SUM(J432:J449)</f>
        <v>1313037.0370370368</v>
      </c>
    </row>
    <row r="451" spans="1:10" s="141" customFormat="1" ht="31.5">
      <c r="A451" s="40"/>
      <c r="B451" s="41" t="s">
        <v>42</v>
      </c>
      <c r="C451" s="42">
        <f>SUM(C433:C450)</f>
        <v>16</v>
      </c>
      <c r="D451" s="42"/>
      <c r="E451" s="43">
        <f>SUM(E433:E450)</f>
        <v>1253956</v>
      </c>
      <c r="F451" s="43"/>
      <c r="G451" s="44">
        <f>SUM(G433:G450)</f>
        <v>1190512</v>
      </c>
      <c r="H451" s="5"/>
      <c r="I451" s="5"/>
      <c r="J451" s="75">
        <f>J450*0.08</f>
        <v>105042.96296296295</v>
      </c>
    </row>
    <row r="452" spans="1:10" s="141" customFormat="1" ht="31.5">
      <c r="A452" s="46"/>
      <c r="B452" s="47"/>
      <c r="C452" s="48"/>
      <c r="D452" s="48"/>
      <c r="E452" s="49"/>
      <c r="F452" s="49"/>
      <c r="G452" s="151"/>
      <c r="H452" s="6"/>
      <c r="I452" s="6"/>
      <c r="J452" s="76">
        <f>SUM(J450:J451)</f>
        <v>1418079.9999999998</v>
      </c>
    </row>
    <row r="453" spans="1:10" s="141" customFormat="1" ht="18">
      <c r="A453" s="283" t="s">
        <v>43</v>
      </c>
      <c r="B453" s="283"/>
      <c r="C453" s="284" t="s">
        <v>44</v>
      </c>
      <c r="D453" s="284"/>
      <c r="E453" s="54"/>
      <c r="F453" s="54"/>
      <c r="G453" s="55" t="s">
        <v>45</v>
      </c>
    </row>
    <row r="454" spans="1:10">
      <c r="A454" s="141"/>
      <c r="B454" s="152" t="s">
        <v>666</v>
      </c>
      <c r="C454" s="152" t="s">
        <v>667</v>
      </c>
      <c r="D454" s="152"/>
      <c r="E454" s="152" t="s">
        <v>167</v>
      </c>
      <c r="F454" s="141"/>
      <c r="G454" s="141"/>
    </row>
    <row r="455" spans="1:10">
      <c r="B455" s="152" t="s">
        <v>668</v>
      </c>
      <c r="C455" s="152" t="s">
        <v>667</v>
      </c>
      <c r="D455" s="152"/>
      <c r="E455" s="152" t="s">
        <v>167</v>
      </c>
    </row>
    <row r="457" spans="1:10" s="141" customFormat="1" ht="18">
      <c r="A457"/>
      <c r="B457"/>
      <c r="C457"/>
      <c r="D457"/>
      <c r="E457"/>
      <c r="F457"/>
      <c r="G457"/>
      <c r="H457" s="1"/>
      <c r="I457" s="1"/>
      <c r="J457" s="79"/>
    </row>
    <row r="458" spans="1:10" s="141" customFormat="1" ht="15.75">
      <c r="A458" s="279" t="s">
        <v>1</v>
      </c>
      <c r="B458" s="279"/>
      <c r="C458" s="279"/>
      <c r="D458" s="279"/>
      <c r="E458" s="279"/>
      <c r="F458" s="279"/>
      <c r="G458" s="279"/>
      <c r="H458" s="1"/>
      <c r="I458" s="1"/>
      <c r="J458" s="71"/>
    </row>
    <row r="459" spans="1:10" s="141" customFormat="1" ht="15.75">
      <c r="A459" s="279" t="s">
        <v>2</v>
      </c>
      <c r="B459" s="279"/>
      <c r="C459" s="279"/>
      <c r="D459" s="279"/>
      <c r="E459" s="279"/>
      <c r="F459" s="279"/>
      <c r="G459" s="279"/>
      <c r="H459" s="1"/>
      <c r="I459" s="1"/>
      <c r="J459" s="71"/>
    </row>
    <row r="460" spans="1:10" s="141" customFormat="1" ht="15.75">
      <c r="A460" s="279" t="s">
        <v>4</v>
      </c>
      <c r="B460" s="279"/>
      <c r="C460" s="279"/>
      <c r="D460" s="279"/>
      <c r="E460" s="279"/>
      <c r="F460" s="279"/>
      <c r="G460" s="279"/>
      <c r="H460" s="1"/>
      <c r="I460" s="1"/>
      <c r="J460" s="71"/>
    </row>
    <row r="461" spans="1:10" s="141" customFormat="1" ht="27">
      <c r="A461" s="280" t="s">
        <v>6</v>
      </c>
      <c r="B461" s="280"/>
      <c r="C461" s="280"/>
      <c r="D461" s="280"/>
      <c r="E461" s="280"/>
      <c r="F461" s="280"/>
      <c r="G461" s="280"/>
      <c r="H461" s="2"/>
      <c r="I461" s="2"/>
      <c r="J461" s="72"/>
    </row>
    <row r="462" spans="1:10" s="141" customFormat="1" ht="27">
      <c r="A462" s="142"/>
      <c r="B462" s="142"/>
      <c r="C462" s="281" t="s">
        <v>357</v>
      </c>
      <c r="D462" s="281"/>
      <c r="E462" s="281"/>
      <c r="F462" s="281"/>
      <c r="G462" s="281"/>
      <c r="H462" s="68"/>
      <c r="I462" s="68"/>
      <c r="J462" s="71"/>
    </row>
    <row r="463" spans="1:10" s="141" customFormat="1" ht="15.75">
      <c r="A463" s="11" t="s">
        <v>358</v>
      </c>
      <c r="B463" s="12">
        <v>4138082960</v>
      </c>
      <c r="C463" s="143"/>
      <c r="D463" s="286"/>
      <c r="E463" s="286"/>
      <c r="F463" s="286"/>
      <c r="G463" s="286"/>
      <c r="H463" s="69" t="s">
        <v>161</v>
      </c>
      <c r="I463" s="69"/>
      <c r="J463" s="73"/>
    </row>
    <row r="464" spans="1:10" s="141" customFormat="1" ht="15.75">
      <c r="A464" s="11" t="s">
        <v>9</v>
      </c>
      <c r="B464" s="286" t="s">
        <v>688</v>
      </c>
      <c r="C464" s="286"/>
      <c r="D464" s="286"/>
      <c r="E464" s="16"/>
      <c r="F464" s="11"/>
      <c r="G464" s="16"/>
      <c r="H464" s="1"/>
      <c r="I464" s="1"/>
      <c r="J464" s="71"/>
    </row>
    <row r="465" spans="1:10" s="141" customFormat="1" ht="15.75">
      <c r="A465" s="11" t="s">
        <v>11</v>
      </c>
      <c r="B465" s="289" t="s">
        <v>686</v>
      </c>
      <c r="C465" s="289"/>
      <c r="D465" s="289"/>
      <c r="E465" s="289"/>
      <c r="F465" s="18"/>
      <c r="G465" s="19"/>
      <c r="H465" s="1"/>
      <c r="I465" s="1"/>
      <c r="J465" s="71"/>
    </row>
    <row r="466" spans="1:10" s="141" customFormat="1" ht="15.75">
      <c r="A466" s="21" t="s">
        <v>14</v>
      </c>
      <c r="B466" s="21" t="s">
        <v>16</v>
      </c>
      <c r="C466" s="21"/>
      <c r="D466" s="22" t="s">
        <v>18</v>
      </c>
      <c r="E466" s="23" t="s">
        <v>19</v>
      </c>
      <c r="F466" s="23" t="s">
        <v>20</v>
      </c>
      <c r="G466" s="21" t="s">
        <v>21</v>
      </c>
      <c r="H466" s="63"/>
      <c r="I466" s="63"/>
      <c r="J466" s="59">
        <f t="shared" ref="J466:J483" si="52">H466*C467</f>
        <v>0</v>
      </c>
    </row>
    <row r="467" spans="1:10" s="141" customFormat="1">
      <c r="A467" s="144">
        <v>1</v>
      </c>
      <c r="B467" s="145" t="s">
        <v>23</v>
      </c>
      <c r="C467" s="26"/>
      <c r="D467" s="146">
        <v>79305</v>
      </c>
      <c r="E467" s="28">
        <f t="shared" ref="E467:E484" si="53">D467*C467</f>
        <v>0</v>
      </c>
      <c r="F467" s="29">
        <v>0.2</v>
      </c>
      <c r="G467" s="30">
        <f t="shared" ref="G467:G484" si="54">E467-E467*F467</f>
        <v>0</v>
      </c>
      <c r="H467" s="63">
        <f>D467/1.08*0.8</f>
        <v>58744.444444444438</v>
      </c>
      <c r="I467" s="63"/>
      <c r="J467" s="59">
        <f t="shared" si="52"/>
        <v>0</v>
      </c>
    </row>
    <row r="468" spans="1:10" s="141" customFormat="1">
      <c r="A468" s="144">
        <v>2</v>
      </c>
      <c r="B468" s="145" t="s">
        <v>25</v>
      </c>
      <c r="C468" s="32"/>
      <c r="D468" s="147">
        <v>128591</v>
      </c>
      <c r="E468" s="28">
        <f t="shared" si="53"/>
        <v>0</v>
      </c>
      <c r="F468" s="29">
        <v>0</v>
      </c>
      <c r="G468" s="30">
        <f t="shared" si="54"/>
        <v>0</v>
      </c>
      <c r="H468" s="63">
        <f t="shared" ref="H468:H484" si="55">D468/1.08</f>
        <v>119065.74074074073</v>
      </c>
      <c r="I468" s="63"/>
      <c r="J468" s="59">
        <f t="shared" si="52"/>
        <v>0</v>
      </c>
    </row>
    <row r="469" spans="1:10" s="141" customFormat="1">
      <c r="A469" s="144">
        <v>3</v>
      </c>
      <c r="B469" s="145" t="s">
        <v>26</v>
      </c>
      <c r="C469" s="34"/>
      <c r="D469" s="146">
        <v>60043</v>
      </c>
      <c r="E469" s="28">
        <f t="shared" si="53"/>
        <v>0</v>
      </c>
      <c r="F469" s="29">
        <v>0</v>
      </c>
      <c r="G469" s="30">
        <f t="shared" si="54"/>
        <v>0</v>
      </c>
      <c r="H469" s="63">
        <f t="shared" si="55"/>
        <v>55595.370370370365</v>
      </c>
      <c r="I469" s="63"/>
      <c r="J469" s="59">
        <f t="shared" si="52"/>
        <v>0</v>
      </c>
    </row>
    <row r="470" spans="1:10" s="141" customFormat="1">
      <c r="A470" s="144">
        <v>4</v>
      </c>
      <c r="B470" s="145" t="s">
        <v>27</v>
      </c>
      <c r="C470" s="106"/>
      <c r="D470" s="146">
        <v>115781</v>
      </c>
      <c r="E470" s="28">
        <f t="shared" si="53"/>
        <v>0</v>
      </c>
      <c r="F470" s="29">
        <v>0</v>
      </c>
      <c r="G470" s="30">
        <f t="shared" si="54"/>
        <v>0</v>
      </c>
      <c r="H470" s="63">
        <f t="shared" si="55"/>
        <v>107204.62962962962</v>
      </c>
      <c r="I470" s="63"/>
      <c r="J470" s="59">
        <f t="shared" si="52"/>
        <v>536023.14814814809</v>
      </c>
    </row>
    <row r="471" spans="1:10" s="141" customFormat="1">
      <c r="A471" s="144">
        <v>5</v>
      </c>
      <c r="B471" s="145" t="s">
        <v>28</v>
      </c>
      <c r="C471" s="32">
        <v>5</v>
      </c>
      <c r="D471" s="146">
        <v>119943</v>
      </c>
      <c r="E471" s="28">
        <f t="shared" si="53"/>
        <v>599715</v>
      </c>
      <c r="F471" s="124">
        <v>0</v>
      </c>
      <c r="G471" s="30">
        <f t="shared" si="54"/>
        <v>599715</v>
      </c>
      <c r="H471" s="63">
        <f t="shared" si="55"/>
        <v>111058.33333333333</v>
      </c>
      <c r="I471" s="63"/>
      <c r="J471" s="59">
        <f t="shared" si="52"/>
        <v>0</v>
      </c>
    </row>
    <row r="472" spans="1:10" s="141" customFormat="1">
      <c r="A472" s="144">
        <v>6</v>
      </c>
      <c r="B472" s="145" t="s">
        <v>29</v>
      </c>
      <c r="C472" s="26"/>
      <c r="D472" s="146">
        <v>94810</v>
      </c>
      <c r="E472" s="28">
        <f t="shared" si="53"/>
        <v>0</v>
      </c>
      <c r="F472" s="29">
        <v>0</v>
      </c>
      <c r="G472" s="30">
        <f t="shared" si="54"/>
        <v>0</v>
      </c>
      <c r="H472" s="63">
        <f t="shared" si="55"/>
        <v>87787.037037037036</v>
      </c>
      <c r="I472" s="63"/>
      <c r="J472" s="59">
        <f t="shared" si="52"/>
        <v>0</v>
      </c>
    </row>
    <row r="473" spans="1:10" s="141" customFormat="1">
      <c r="A473" s="144">
        <v>7</v>
      </c>
      <c r="B473" s="145" t="s">
        <v>30</v>
      </c>
      <c r="C473" s="34"/>
      <c r="D473" s="146">
        <v>141396</v>
      </c>
      <c r="E473" s="28">
        <f t="shared" si="53"/>
        <v>0</v>
      </c>
      <c r="F473" s="29">
        <v>0</v>
      </c>
      <c r="G473" s="30">
        <f t="shared" si="54"/>
        <v>0</v>
      </c>
      <c r="H473" s="63">
        <f t="shared" si="55"/>
        <v>130922.22222222222</v>
      </c>
      <c r="I473" s="63"/>
      <c r="J473" s="59">
        <f t="shared" si="52"/>
        <v>0</v>
      </c>
    </row>
    <row r="474" spans="1:10" s="141" customFormat="1">
      <c r="A474" s="144">
        <v>8</v>
      </c>
      <c r="B474" s="145" t="s">
        <v>31</v>
      </c>
      <c r="C474" s="26"/>
      <c r="D474" s="146">
        <v>232931</v>
      </c>
      <c r="E474" s="28">
        <f t="shared" si="53"/>
        <v>0</v>
      </c>
      <c r="F474" s="29">
        <v>0</v>
      </c>
      <c r="G474" s="30">
        <f t="shared" si="54"/>
        <v>0</v>
      </c>
      <c r="H474" s="63">
        <f t="shared" si="55"/>
        <v>215676.85185185182</v>
      </c>
      <c r="I474" s="63"/>
      <c r="J474" s="59">
        <f t="shared" si="52"/>
        <v>0</v>
      </c>
    </row>
    <row r="475" spans="1:10" s="141" customFormat="1">
      <c r="A475" s="144">
        <v>9</v>
      </c>
      <c r="B475" s="148" t="s">
        <v>32</v>
      </c>
      <c r="C475" s="26"/>
      <c r="D475" s="146">
        <v>101534</v>
      </c>
      <c r="E475" s="28">
        <f t="shared" si="53"/>
        <v>0</v>
      </c>
      <c r="F475" s="29">
        <v>0</v>
      </c>
      <c r="G475" s="30">
        <f t="shared" si="54"/>
        <v>0</v>
      </c>
      <c r="H475" s="63">
        <f t="shared" si="55"/>
        <v>94012.962962962964</v>
      </c>
      <c r="I475" s="63"/>
      <c r="J475" s="59">
        <f t="shared" si="52"/>
        <v>0</v>
      </c>
    </row>
    <row r="476" spans="1:10" s="141" customFormat="1">
      <c r="A476" s="144">
        <v>10</v>
      </c>
      <c r="B476" s="148" t="s">
        <v>33</v>
      </c>
      <c r="C476" s="37"/>
      <c r="D476" s="147">
        <v>110148</v>
      </c>
      <c r="E476" s="28">
        <f t="shared" si="53"/>
        <v>0</v>
      </c>
      <c r="F476" s="29">
        <v>0</v>
      </c>
      <c r="G476" s="30">
        <f t="shared" si="54"/>
        <v>0</v>
      </c>
      <c r="H476" s="63">
        <f t="shared" si="55"/>
        <v>101988.88888888888</v>
      </c>
      <c r="I476" s="63"/>
      <c r="J476" s="59">
        <f t="shared" si="52"/>
        <v>0</v>
      </c>
    </row>
    <row r="477" spans="1:10" s="141" customFormat="1">
      <c r="A477" s="144">
        <v>11</v>
      </c>
      <c r="B477" s="145" t="s">
        <v>34</v>
      </c>
      <c r="C477" s="37"/>
      <c r="D477" s="146">
        <v>54198</v>
      </c>
      <c r="E477" s="28">
        <f t="shared" si="53"/>
        <v>0</v>
      </c>
      <c r="F477" s="29">
        <v>0</v>
      </c>
      <c r="G477" s="30">
        <f t="shared" si="54"/>
        <v>0</v>
      </c>
      <c r="H477" s="63">
        <f t="shared" si="55"/>
        <v>50183.333333333328</v>
      </c>
      <c r="I477" s="63"/>
      <c r="J477" s="59">
        <f t="shared" si="52"/>
        <v>0</v>
      </c>
    </row>
    <row r="478" spans="1:10" s="141" customFormat="1">
      <c r="A478" s="144">
        <v>12</v>
      </c>
      <c r="B478" s="145" t="s">
        <v>35</v>
      </c>
      <c r="C478" s="37"/>
      <c r="D478" s="146">
        <v>49680</v>
      </c>
      <c r="E478" s="28">
        <f t="shared" si="53"/>
        <v>0</v>
      </c>
      <c r="F478" s="29">
        <v>0</v>
      </c>
      <c r="G478" s="30">
        <f t="shared" si="54"/>
        <v>0</v>
      </c>
      <c r="H478" s="63">
        <f t="shared" si="55"/>
        <v>46000</v>
      </c>
      <c r="I478" s="63"/>
      <c r="J478" s="59">
        <f t="shared" si="52"/>
        <v>0</v>
      </c>
    </row>
    <row r="479" spans="1:10" s="141" customFormat="1">
      <c r="A479" s="144">
        <v>13</v>
      </c>
      <c r="B479" s="145" t="s">
        <v>36</v>
      </c>
      <c r="C479" s="37"/>
      <c r="D479" s="149">
        <v>64152</v>
      </c>
      <c r="E479" s="28">
        <f t="shared" si="53"/>
        <v>0</v>
      </c>
      <c r="F479" s="29">
        <v>0</v>
      </c>
      <c r="G479" s="30">
        <f t="shared" si="54"/>
        <v>0</v>
      </c>
      <c r="H479" s="63">
        <f t="shared" si="55"/>
        <v>59399.999999999993</v>
      </c>
      <c r="I479" s="63"/>
      <c r="J479" s="59">
        <f t="shared" si="52"/>
        <v>0</v>
      </c>
    </row>
    <row r="480" spans="1:10" s="141" customFormat="1">
      <c r="A480" s="144">
        <v>14</v>
      </c>
      <c r="B480" s="145" t="s">
        <v>37</v>
      </c>
      <c r="C480" s="37"/>
      <c r="D480" s="149">
        <v>65934</v>
      </c>
      <c r="E480" s="28">
        <f t="shared" si="53"/>
        <v>0</v>
      </c>
      <c r="F480" s="29">
        <v>0</v>
      </c>
      <c r="G480" s="30">
        <f t="shared" si="54"/>
        <v>0</v>
      </c>
      <c r="H480" s="130">
        <f t="shared" si="55"/>
        <v>61049.999999999993</v>
      </c>
      <c r="I480" s="63"/>
      <c r="J480" s="59">
        <f t="shared" si="52"/>
        <v>0</v>
      </c>
    </row>
    <row r="481" spans="1:10" s="141" customFormat="1">
      <c r="A481" s="144">
        <v>15</v>
      </c>
      <c r="B481" s="145" t="s">
        <v>38</v>
      </c>
      <c r="C481" s="37"/>
      <c r="D481" s="149">
        <v>76626</v>
      </c>
      <c r="E481" s="28">
        <f t="shared" si="53"/>
        <v>0</v>
      </c>
      <c r="F481" s="124">
        <v>0</v>
      </c>
      <c r="G481" s="30">
        <f t="shared" si="54"/>
        <v>0</v>
      </c>
      <c r="H481" s="63">
        <f t="shared" si="55"/>
        <v>70950</v>
      </c>
      <c r="I481" s="63"/>
      <c r="J481" s="59">
        <f t="shared" si="52"/>
        <v>0</v>
      </c>
    </row>
    <row r="482" spans="1:10" s="141" customFormat="1">
      <c r="A482" s="144">
        <v>16</v>
      </c>
      <c r="B482" s="145" t="s">
        <v>39</v>
      </c>
      <c r="C482" s="37"/>
      <c r="D482" s="149">
        <v>80190</v>
      </c>
      <c r="E482" s="28">
        <f t="shared" si="53"/>
        <v>0</v>
      </c>
      <c r="F482" s="29">
        <v>0</v>
      </c>
      <c r="G482" s="30">
        <f t="shared" si="54"/>
        <v>0</v>
      </c>
      <c r="H482" s="63">
        <f t="shared" si="55"/>
        <v>74250</v>
      </c>
      <c r="I482" s="63"/>
      <c r="J482" s="59">
        <f t="shared" si="52"/>
        <v>0</v>
      </c>
    </row>
    <row r="483" spans="1:10" s="141" customFormat="1">
      <c r="A483" s="144">
        <v>17</v>
      </c>
      <c r="B483" s="145" t="s">
        <v>40</v>
      </c>
      <c r="C483" s="37"/>
      <c r="D483" s="149">
        <v>113832</v>
      </c>
      <c r="E483" s="28">
        <f t="shared" si="53"/>
        <v>0</v>
      </c>
      <c r="F483" s="29">
        <v>0</v>
      </c>
      <c r="G483" s="30">
        <f t="shared" si="54"/>
        <v>0</v>
      </c>
      <c r="H483" s="63">
        <f t="shared" si="55"/>
        <v>105400</v>
      </c>
      <c r="I483" s="63"/>
      <c r="J483" s="59">
        <f t="shared" si="52"/>
        <v>0</v>
      </c>
    </row>
    <row r="484" spans="1:10" s="141" customFormat="1" ht="17.25">
      <c r="A484" s="144">
        <v>18</v>
      </c>
      <c r="B484" s="145" t="s">
        <v>41</v>
      </c>
      <c r="C484" s="37"/>
      <c r="D484" s="150">
        <v>98010</v>
      </c>
      <c r="E484" s="28">
        <f t="shared" si="53"/>
        <v>0</v>
      </c>
      <c r="F484" s="29">
        <v>0.2</v>
      </c>
      <c r="G484" s="30">
        <f t="shared" si="54"/>
        <v>0</v>
      </c>
      <c r="H484" s="63">
        <f t="shared" si="55"/>
        <v>90750</v>
      </c>
      <c r="I484" s="45"/>
      <c r="J484" s="64">
        <f>SUM(J466:J483)</f>
        <v>536023.14814814809</v>
      </c>
    </row>
    <row r="485" spans="1:10" s="141" customFormat="1" ht="31.5">
      <c r="A485" s="40"/>
      <c r="B485" s="41" t="s">
        <v>42</v>
      </c>
      <c r="C485" s="42">
        <f>SUM(C467:C484)</f>
        <v>5</v>
      </c>
      <c r="D485" s="42"/>
      <c r="E485" s="43">
        <f>SUM(E467:E484)</f>
        <v>599715</v>
      </c>
      <c r="F485" s="43"/>
      <c r="G485" s="44">
        <f>SUM(G467:G484)</f>
        <v>599715</v>
      </c>
      <c r="H485" s="5"/>
      <c r="I485" s="5"/>
      <c r="J485" s="75">
        <f>J484*0.08</f>
        <v>42881.851851851847</v>
      </c>
    </row>
    <row r="486" spans="1:10" s="141" customFormat="1" ht="31.5">
      <c r="A486" s="46"/>
      <c r="B486" s="47"/>
      <c r="C486" s="48"/>
      <c r="D486" s="48"/>
      <c r="E486" s="49"/>
      <c r="F486" s="49"/>
      <c r="G486" s="151"/>
      <c r="H486" s="6"/>
      <c r="I486" s="6"/>
      <c r="J486" s="76">
        <f>SUM(J484:J485)</f>
        <v>578904.99999999988</v>
      </c>
    </row>
    <row r="487" spans="1:10" s="141" customFormat="1" ht="18">
      <c r="A487" s="283" t="s">
        <v>43</v>
      </c>
      <c r="B487" s="283"/>
      <c r="C487" s="284" t="s">
        <v>44</v>
      </c>
      <c r="D487" s="284"/>
      <c r="E487" s="54"/>
      <c r="F487" s="54"/>
      <c r="G487" s="55" t="s">
        <v>45</v>
      </c>
    </row>
    <row r="488" spans="1:10">
      <c r="A488" s="141"/>
      <c r="B488" s="152" t="s">
        <v>666</v>
      </c>
      <c r="C488" s="152" t="s">
        <v>667</v>
      </c>
      <c r="D488" s="152"/>
      <c r="E488" s="152" t="s">
        <v>167</v>
      </c>
      <c r="F488" s="141"/>
      <c r="G488" s="141"/>
    </row>
    <row r="489" spans="1:10">
      <c r="B489" s="152" t="s">
        <v>668</v>
      </c>
      <c r="C489" s="152" t="s">
        <v>667</v>
      </c>
      <c r="D489" s="152"/>
      <c r="E489" s="152" t="s">
        <v>167</v>
      </c>
    </row>
    <row r="491" spans="1:10" s="141" customFormat="1" ht="18">
      <c r="A491"/>
      <c r="B491"/>
      <c r="C491"/>
      <c r="D491"/>
      <c r="E491"/>
      <c r="F491"/>
      <c r="G491"/>
      <c r="H491" s="1"/>
      <c r="I491" s="1"/>
      <c r="J491" s="79"/>
    </row>
    <row r="492" spans="1:10" s="141" customFormat="1" ht="15.75">
      <c r="A492" s="279" t="s">
        <v>1</v>
      </c>
      <c r="B492" s="279"/>
      <c r="C492" s="279"/>
      <c r="D492" s="279"/>
      <c r="E492" s="279"/>
      <c r="F492" s="279"/>
      <c r="G492" s="279"/>
      <c r="H492" s="1"/>
      <c r="I492" s="1"/>
      <c r="J492" s="71"/>
    </row>
    <row r="493" spans="1:10" s="141" customFormat="1" ht="15.75">
      <c r="A493" s="279" t="s">
        <v>2</v>
      </c>
      <c r="B493" s="279"/>
      <c r="C493" s="279"/>
      <c r="D493" s="279"/>
      <c r="E493" s="279"/>
      <c r="F493" s="279"/>
      <c r="G493" s="279"/>
      <c r="H493" s="1"/>
      <c r="I493" s="1"/>
      <c r="J493" s="71"/>
    </row>
    <row r="494" spans="1:10" s="141" customFormat="1" ht="15.75">
      <c r="A494" s="279" t="s">
        <v>4</v>
      </c>
      <c r="B494" s="279"/>
      <c r="C494" s="279"/>
      <c r="D494" s="279"/>
      <c r="E494" s="279"/>
      <c r="F494" s="279"/>
      <c r="G494" s="279"/>
      <c r="H494" s="1"/>
      <c r="I494" s="1"/>
      <c r="J494" s="71"/>
    </row>
    <row r="495" spans="1:10" s="141" customFormat="1" ht="27">
      <c r="A495" s="280" t="s">
        <v>6</v>
      </c>
      <c r="B495" s="280"/>
      <c r="C495" s="280"/>
      <c r="D495" s="280"/>
      <c r="E495" s="280"/>
      <c r="F495" s="280"/>
      <c r="G495" s="280"/>
      <c r="H495" s="2"/>
      <c r="I495" s="2"/>
      <c r="J495" s="72"/>
    </row>
    <row r="496" spans="1:10" s="141" customFormat="1" ht="27">
      <c r="A496" s="142"/>
      <c r="B496" s="142"/>
      <c r="C496" s="281" t="s">
        <v>357</v>
      </c>
      <c r="D496" s="281"/>
      <c r="E496" s="281"/>
      <c r="F496" s="281"/>
      <c r="G496" s="281"/>
      <c r="H496" s="68"/>
      <c r="I496" s="68"/>
      <c r="J496" s="71"/>
    </row>
    <row r="497" spans="1:10" s="141" customFormat="1" ht="15.75">
      <c r="A497" s="11" t="s">
        <v>358</v>
      </c>
      <c r="B497" s="12">
        <v>4138089176</v>
      </c>
      <c r="C497" s="143"/>
      <c r="D497" s="286"/>
      <c r="E497" s="286"/>
      <c r="F497" s="286"/>
      <c r="G497" s="286"/>
      <c r="H497" s="69" t="s">
        <v>161</v>
      </c>
      <c r="I497" s="69"/>
      <c r="J497" s="73"/>
    </row>
    <row r="498" spans="1:10" s="141" customFormat="1" ht="15.75">
      <c r="A498" s="11" t="s">
        <v>9</v>
      </c>
      <c r="B498" s="286" t="s">
        <v>689</v>
      </c>
      <c r="C498" s="286"/>
      <c r="D498" s="286"/>
      <c r="E498" s="16"/>
      <c r="F498" s="11"/>
      <c r="G498" s="16"/>
      <c r="H498" s="1"/>
      <c r="I498" s="1"/>
      <c r="J498" s="71"/>
    </row>
    <row r="499" spans="1:10" s="141" customFormat="1" ht="15.75">
      <c r="A499" s="11" t="s">
        <v>11</v>
      </c>
      <c r="B499" s="289" t="s">
        <v>690</v>
      </c>
      <c r="C499" s="289"/>
      <c r="D499" s="289"/>
      <c r="E499" s="289"/>
      <c r="F499" s="18"/>
      <c r="G499" s="19"/>
      <c r="H499" s="1"/>
      <c r="I499" s="1"/>
      <c r="J499" s="71"/>
    </row>
    <row r="500" spans="1:10" s="141" customFormat="1" ht="15.75">
      <c r="A500" s="21" t="s">
        <v>14</v>
      </c>
      <c r="B500" s="21" t="s">
        <v>16</v>
      </c>
      <c r="C500" s="21"/>
      <c r="D500" s="22" t="s">
        <v>18</v>
      </c>
      <c r="E500" s="23" t="s">
        <v>19</v>
      </c>
      <c r="F500" s="23" t="s">
        <v>20</v>
      </c>
      <c r="G500" s="21" t="s">
        <v>21</v>
      </c>
      <c r="H500" s="63"/>
      <c r="I500" s="63"/>
      <c r="J500" s="59">
        <f t="shared" ref="J500:J517" si="56">H500*C501</f>
        <v>0</v>
      </c>
    </row>
    <row r="501" spans="1:10" s="141" customFormat="1">
      <c r="A501" s="144">
        <v>1</v>
      </c>
      <c r="B501" s="145" t="s">
        <v>23</v>
      </c>
      <c r="C501" s="26"/>
      <c r="D501" s="146">
        <v>79305</v>
      </c>
      <c r="E501" s="28">
        <f t="shared" ref="E501:E518" si="57">D501*C501</f>
        <v>0</v>
      </c>
      <c r="F501" s="29">
        <v>0.2</v>
      </c>
      <c r="G501" s="30">
        <f t="shared" ref="G501:G518" si="58">E501-E501*F501</f>
        <v>0</v>
      </c>
      <c r="H501" s="63">
        <f>D501/1.08*0.8</f>
        <v>58744.444444444438</v>
      </c>
      <c r="I501" s="63"/>
      <c r="J501" s="59">
        <f t="shared" si="56"/>
        <v>0</v>
      </c>
    </row>
    <row r="502" spans="1:10" s="141" customFormat="1">
      <c r="A502" s="144">
        <v>2</v>
      </c>
      <c r="B502" s="145" t="s">
        <v>25</v>
      </c>
      <c r="C502" s="32"/>
      <c r="D502" s="147">
        <v>128591</v>
      </c>
      <c r="E502" s="28">
        <f t="shared" si="57"/>
        <v>0</v>
      </c>
      <c r="F502" s="29">
        <v>0</v>
      </c>
      <c r="G502" s="30">
        <f t="shared" si="58"/>
        <v>0</v>
      </c>
      <c r="H502" s="63">
        <f t="shared" ref="H502:H518" si="59">D502/1.08</f>
        <v>119065.74074074073</v>
      </c>
      <c r="I502" s="63"/>
      <c r="J502" s="59">
        <f t="shared" si="56"/>
        <v>595328.70370370359</v>
      </c>
    </row>
    <row r="503" spans="1:10" s="141" customFormat="1">
      <c r="A503" s="144">
        <v>3</v>
      </c>
      <c r="B503" s="145" t="s">
        <v>26</v>
      </c>
      <c r="C503" s="34">
        <v>5</v>
      </c>
      <c r="D503" s="146">
        <v>60043</v>
      </c>
      <c r="E503" s="28">
        <f t="shared" si="57"/>
        <v>300215</v>
      </c>
      <c r="F503" s="29">
        <v>0</v>
      </c>
      <c r="G503" s="30">
        <f t="shared" si="58"/>
        <v>300215</v>
      </c>
      <c r="H503" s="63">
        <f t="shared" si="59"/>
        <v>55595.370370370365</v>
      </c>
      <c r="I503" s="63"/>
      <c r="J503" s="59">
        <f t="shared" si="56"/>
        <v>0</v>
      </c>
    </row>
    <row r="504" spans="1:10" s="141" customFormat="1">
      <c r="A504" s="144">
        <v>4</v>
      </c>
      <c r="B504" s="145" t="s">
        <v>27</v>
      </c>
      <c r="C504" s="106"/>
      <c r="D504" s="146">
        <v>115781</v>
      </c>
      <c r="E504" s="28">
        <f t="shared" si="57"/>
        <v>0</v>
      </c>
      <c r="F504" s="29">
        <v>0</v>
      </c>
      <c r="G504" s="30">
        <f t="shared" si="58"/>
        <v>0</v>
      </c>
      <c r="H504" s="63">
        <f t="shared" si="59"/>
        <v>107204.62962962962</v>
      </c>
      <c r="I504" s="63"/>
      <c r="J504" s="59">
        <f t="shared" si="56"/>
        <v>0</v>
      </c>
    </row>
    <row r="505" spans="1:10" s="141" customFormat="1">
      <c r="A505" s="144">
        <v>5</v>
      </c>
      <c r="B505" s="145" t="s">
        <v>28</v>
      </c>
      <c r="C505" s="32"/>
      <c r="D505" s="146">
        <v>119943</v>
      </c>
      <c r="E505" s="28">
        <f t="shared" si="57"/>
        <v>0</v>
      </c>
      <c r="F505" s="124">
        <v>0</v>
      </c>
      <c r="G505" s="30">
        <f t="shared" si="58"/>
        <v>0</v>
      </c>
      <c r="H505" s="63">
        <f t="shared" si="59"/>
        <v>111058.33333333333</v>
      </c>
      <c r="I505" s="63"/>
      <c r="J505" s="59">
        <f t="shared" si="56"/>
        <v>0</v>
      </c>
    </row>
    <row r="506" spans="1:10" s="141" customFormat="1">
      <c r="A506" s="144">
        <v>6</v>
      </c>
      <c r="B506" s="145" t="s">
        <v>29</v>
      </c>
      <c r="C506" s="26"/>
      <c r="D506" s="146">
        <v>94810</v>
      </c>
      <c r="E506" s="28">
        <f t="shared" si="57"/>
        <v>0</v>
      </c>
      <c r="F506" s="29">
        <v>0</v>
      </c>
      <c r="G506" s="30">
        <f t="shared" si="58"/>
        <v>0</v>
      </c>
      <c r="H506" s="63">
        <f t="shared" si="59"/>
        <v>87787.037037037036</v>
      </c>
      <c r="I506" s="63"/>
      <c r="J506" s="59">
        <f t="shared" si="56"/>
        <v>0</v>
      </c>
    </row>
    <row r="507" spans="1:10" s="141" customFormat="1">
      <c r="A507" s="144">
        <v>7</v>
      </c>
      <c r="B507" s="145" t="s">
        <v>30</v>
      </c>
      <c r="C507" s="34"/>
      <c r="D507" s="146">
        <v>141396</v>
      </c>
      <c r="E507" s="28">
        <f t="shared" si="57"/>
        <v>0</v>
      </c>
      <c r="F507" s="29">
        <v>0</v>
      </c>
      <c r="G507" s="30">
        <f t="shared" si="58"/>
        <v>0</v>
      </c>
      <c r="H507" s="63">
        <f t="shared" si="59"/>
        <v>130922.22222222222</v>
      </c>
      <c r="I507" s="63"/>
      <c r="J507" s="59">
        <f t="shared" si="56"/>
        <v>0</v>
      </c>
    </row>
    <row r="508" spans="1:10" s="141" customFormat="1">
      <c r="A508" s="144">
        <v>8</v>
      </c>
      <c r="B508" s="145" t="s">
        <v>31</v>
      </c>
      <c r="C508" s="26"/>
      <c r="D508" s="146">
        <v>232931</v>
      </c>
      <c r="E508" s="28">
        <f t="shared" si="57"/>
        <v>0</v>
      </c>
      <c r="F508" s="29">
        <v>0</v>
      </c>
      <c r="G508" s="30">
        <f t="shared" si="58"/>
        <v>0</v>
      </c>
      <c r="H508" s="63">
        <f t="shared" si="59"/>
        <v>215676.85185185182</v>
      </c>
      <c r="I508" s="63"/>
      <c r="J508" s="59">
        <f t="shared" si="56"/>
        <v>0</v>
      </c>
    </row>
    <row r="509" spans="1:10" s="141" customFormat="1">
      <c r="A509" s="144">
        <v>9</v>
      </c>
      <c r="B509" s="148" t="s">
        <v>32</v>
      </c>
      <c r="C509" s="26"/>
      <c r="D509" s="146">
        <v>101534</v>
      </c>
      <c r="E509" s="28">
        <f t="shared" si="57"/>
        <v>0</v>
      </c>
      <c r="F509" s="29">
        <v>0</v>
      </c>
      <c r="G509" s="30">
        <f t="shared" si="58"/>
        <v>0</v>
      </c>
      <c r="H509" s="63">
        <f t="shared" si="59"/>
        <v>94012.962962962964</v>
      </c>
      <c r="I509" s="63"/>
      <c r="J509" s="59">
        <f t="shared" si="56"/>
        <v>0</v>
      </c>
    </row>
    <row r="510" spans="1:10" s="141" customFormat="1">
      <c r="A510" s="144">
        <v>10</v>
      </c>
      <c r="B510" s="148" t="s">
        <v>33</v>
      </c>
      <c r="C510" s="37"/>
      <c r="D510" s="147">
        <v>110148</v>
      </c>
      <c r="E510" s="28">
        <f t="shared" si="57"/>
        <v>0</v>
      </c>
      <c r="F510" s="29">
        <v>0</v>
      </c>
      <c r="G510" s="30">
        <f t="shared" si="58"/>
        <v>0</v>
      </c>
      <c r="H510" s="63">
        <f t="shared" si="59"/>
        <v>101988.88888888888</v>
      </c>
      <c r="I510" s="63"/>
      <c r="J510" s="59">
        <f t="shared" si="56"/>
        <v>305966.66666666663</v>
      </c>
    </row>
    <row r="511" spans="1:10" s="141" customFormat="1">
      <c r="A511" s="144">
        <v>11</v>
      </c>
      <c r="B511" s="145" t="s">
        <v>34</v>
      </c>
      <c r="C511" s="37">
        <v>3</v>
      </c>
      <c r="D511" s="146">
        <v>54198</v>
      </c>
      <c r="E511" s="28">
        <f t="shared" si="57"/>
        <v>162594</v>
      </c>
      <c r="F511" s="29">
        <v>0</v>
      </c>
      <c r="G511" s="30">
        <f t="shared" si="58"/>
        <v>162594</v>
      </c>
      <c r="H511" s="63">
        <f t="shared" si="59"/>
        <v>50183.333333333328</v>
      </c>
      <c r="I511" s="63"/>
      <c r="J511" s="59">
        <f t="shared" si="56"/>
        <v>0</v>
      </c>
    </row>
    <row r="512" spans="1:10" s="141" customFormat="1">
      <c r="A512" s="144">
        <v>12</v>
      </c>
      <c r="B512" s="145" t="s">
        <v>35</v>
      </c>
      <c r="C512" s="37"/>
      <c r="D512" s="146">
        <v>49680</v>
      </c>
      <c r="E512" s="28">
        <f t="shared" si="57"/>
        <v>0</v>
      </c>
      <c r="F512" s="29">
        <v>0</v>
      </c>
      <c r="G512" s="30">
        <f t="shared" si="58"/>
        <v>0</v>
      </c>
      <c r="H512" s="63">
        <f t="shared" si="59"/>
        <v>46000</v>
      </c>
      <c r="I512" s="63"/>
      <c r="J512" s="59">
        <f t="shared" si="56"/>
        <v>0</v>
      </c>
    </row>
    <row r="513" spans="1:10" s="141" customFormat="1">
      <c r="A513" s="144">
        <v>13</v>
      </c>
      <c r="B513" s="145" t="s">
        <v>36</v>
      </c>
      <c r="C513" s="37"/>
      <c r="D513" s="149">
        <v>64152</v>
      </c>
      <c r="E513" s="28">
        <f t="shared" si="57"/>
        <v>0</v>
      </c>
      <c r="F513" s="29">
        <v>0</v>
      </c>
      <c r="G513" s="30">
        <f t="shared" si="58"/>
        <v>0</v>
      </c>
      <c r="H513" s="63">
        <f t="shared" si="59"/>
        <v>59399.999999999993</v>
      </c>
      <c r="I513" s="63"/>
      <c r="J513" s="59">
        <f t="shared" si="56"/>
        <v>0</v>
      </c>
    </row>
    <row r="514" spans="1:10" s="141" customFormat="1">
      <c r="A514" s="144">
        <v>14</v>
      </c>
      <c r="B514" s="145" t="s">
        <v>37</v>
      </c>
      <c r="C514" s="37"/>
      <c r="D514" s="149">
        <v>65934</v>
      </c>
      <c r="E514" s="28">
        <f t="shared" si="57"/>
        <v>0</v>
      </c>
      <c r="F514" s="29">
        <v>0</v>
      </c>
      <c r="G514" s="30">
        <f t="shared" si="58"/>
        <v>0</v>
      </c>
      <c r="H514" s="130">
        <f t="shared" si="59"/>
        <v>61049.999999999993</v>
      </c>
      <c r="I514" s="63"/>
      <c r="J514" s="59">
        <f t="shared" si="56"/>
        <v>0</v>
      </c>
    </row>
    <row r="515" spans="1:10" s="141" customFormat="1">
      <c r="A515" s="144">
        <v>15</v>
      </c>
      <c r="B515" s="145" t="s">
        <v>38</v>
      </c>
      <c r="C515" s="37"/>
      <c r="D515" s="149">
        <v>76626</v>
      </c>
      <c r="E515" s="28">
        <f t="shared" si="57"/>
        <v>0</v>
      </c>
      <c r="F515" s="124">
        <v>0</v>
      </c>
      <c r="G515" s="30">
        <f t="shared" si="58"/>
        <v>0</v>
      </c>
      <c r="H515" s="63">
        <f t="shared" si="59"/>
        <v>70950</v>
      </c>
      <c r="I515" s="63"/>
      <c r="J515" s="59">
        <f t="shared" si="56"/>
        <v>0</v>
      </c>
    </row>
    <row r="516" spans="1:10" s="141" customFormat="1">
      <c r="A516" s="144">
        <v>16</v>
      </c>
      <c r="B516" s="145" t="s">
        <v>39</v>
      </c>
      <c r="C516" s="37"/>
      <c r="D516" s="149">
        <v>80190</v>
      </c>
      <c r="E516" s="28">
        <f t="shared" si="57"/>
        <v>0</v>
      </c>
      <c r="F516" s="29">
        <v>0</v>
      </c>
      <c r="G516" s="30">
        <f t="shared" si="58"/>
        <v>0</v>
      </c>
      <c r="H516" s="63">
        <f t="shared" si="59"/>
        <v>74250</v>
      </c>
      <c r="I516" s="63"/>
      <c r="J516" s="59">
        <f t="shared" si="56"/>
        <v>0</v>
      </c>
    </row>
    <row r="517" spans="1:10" s="141" customFormat="1">
      <c r="A517" s="144">
        <v>17</v>
      </c>
      <c r="B517" s="145" t="s">
        <v>40</v>
      </c>
      <c r="C517" s="37"/>
      <c r="D517" s="149">
        <v>113832</v>
      </c>
      <c r="E517" s="28">
        <f t="shared" si="57"/>
        <v>0</v>
      </c>
      <c r="F517" s="29">
        <v>0</v>
      </c>
      <c r="G517" s="30">
        <f t="shared" si="58"/>
        <v>0</v>
      </c>
      <c r="H517" s="63">
        <f t="shared" si="59"/>
        <v>105400</v>
      </c>
      <c r="I517" s="63"/>
      <c r="J517" s="59">
        <f t="shared" si="56"/>
        <v>0</v>
      </c>
    </row>
    <row r="518" spans="1:10" s="141" customFormat="1" ht="17.25">
      <c r="A518" s="144">
        <v>18</v>
      </c>
      <c r="B518" s="145" t="s">
        <v>41</v>
      </c>
      <c r="C518" s="37"/>
      <c r="D518" s="150">
        <v>98010</v>
      </c>
      <c r="E518" s="28">
        <f t="shared" si="57"/>
        <v>0</v>
      </c>
      <c r="F518" s="29">
        <v>0.2</v>
      </c>
      <c r="G518" s="30">
        <f t="shared" si="58"/>
        <v>0</v>
      </c>
      <c r="H518" s="63">
        <f t="shared" si="59"/>
        <v>90750</v>
      </c>
      <c r="I518" s="45"/>
      <c r="J518" s="64">
        <f>SUM(J500:J517)</f>
        <v>901295.37037037022</v>
      </c>
    </row>
    <row r="519" spans="1:10" s="141" customFormat="1" ht="31.5">
      <c r="A519" s="40"/>
      <c r="B519" s="41" t="s">
        <v>42</v>
      </c>
      <c r="C519" s="42">
        <f>SUM(C501:C518)</f>
        <v>8</v>
      </c>
      <c r="D519" s="42"/>
      <c r="E519" s="43">
        <f>SUM(E501:E518)</f>
        <v>462809</v>
      </c>
      <c r="F519" s="43"/>
      <c r="G519" s="44">
        <f>SUM(G501:G518)</f>
        <v>462809</v>
      </c>
      <c r="H519" s="5"/>
      <c r="I519" s="5"/>
      <c r="J519" s="75">
        <f>J518*0.08</f>
        <v>72103.62962962962</v>
      </c>
    </row>
    <row r="520" spans="1:10" s="141" customFormat="1" ht="31.5">
      <c r="A520" s="46"/>
      <c r="B520" s="47"/>
      <c r="C520" s="48"/>
      <c r="D520" s="48"/>
      <c r="E520" s="49"/>
      <c r="F520" s="49"/>
      <c r="G520" s="151"/>
      <c r="H520" s="6"/>
      <c r="I520" s="6"/>
      <c r="J520" s="76">
        <f>SUM(J518:J519)</f>
        <v>973398.99999999988</v>
      </c>
    </row>
    <row r="521" spans="1:10" s="141" customFormat="1" ht="18">
      <c r="A521" s="283" t="s">
        <v>43</v>
      </c>
      <c r="B521" s="283"/>
      <c r="C521" s="284" t="s">
        <v>44</v>
      </c>
      <c r="D521" s="284"/>
      <c r="E521" s="54"/>
      <c r="F521" s="54"/>
      <c r="G521" s="55" t="s">
        <v>45</v>
      </c>
    </row>
    <row r="522" spans="1:10">
      <c r="A522" s="141"/>
      <c r="B522" s="152" t="s">
        <v>666</v>
      </c>
      <c r="C522" s="152" t="s">
        <v>667</v>
      </c>
      <c r="D522" s="152"/>
      <c r="E522" s="152" t="s">
        <v>167</v>
      </c>
      <c r="F522" s="141"/>
      <c r="G522" s="141"/>
    </row>
    <row r="523" spans="1:10">
      <c r="B523" s="152" t="s">
        <v>668</v>
      </c>
      <c r="C523" s="152" t="s">
        <v>667</v>
      </c>
      <c r="D523" s="152"/>
      <c r="E523" s="152" t="s">
        <v>167</v>
      </c>
    </row>
    <row r="526" spans="1:10" s="141" customFormat="1" ht="18">
      <c r="A526"/>
      <c r="B526"/>
      <c r="C526"/>
      <c r="D526"/>
      <c r="E526"/>
      <c r="F526"/>
      <c r="G526"/>
      <c r="H526" s="1"/>
      <c r="I526" s="1"/>
      <c r="J526" s="79"/>
    </row>
    <row r="527" spans="1:10" s="141" customFormat="1" ht="15.75">
      <c r="A527" s="279" t="s">
        <v>1</v>
      </c>
      <c r="B527" s="279"/>
      <c r="C527" s="279"/>
      <c r="D527" s="279"/>
      <c r="E527" s="279"/>
      <c r="F527" s="279"/>
      <c r="G527" s="279"/>
      <c r="H527" s="1"/>
      <c r="I527" s="1"/>
      <c r="J527" s="71"/>
    </row>
    <row r="528" spans="1:10" s="141" customFormat="1" ht="15.75">
      <c r="A528" s="279" t="s">
        <v>2</v>
      </c>
      <c r="B528" s="279"/>
      <c r="C528" s="279"/>
      <c r="D528" s="279"/>
      <c r="E528" s="279"/>
      <c r="F528" s="279"/>
      <c r="G528" s="279"/>
      <c r="H528" s="1"/>
      <c r="I528" s="1"/>
      <c r="J528" s="71"/>
    </row>
    <row r="529" spans="1:10" s="141" customFormat="1" ht="15.75">
      <c r="A529" s="279" t="s">
        <v>4</v>
      </c>
      <c r="B529" s="279"/>
      <c r="C529" s="279"/>
      <c r="D529" s="279"/>
      <c r="E529" s="279"/>
      <c r="F529" s="279"/>
      <c r="G529" s="279"/>
      <c r="H529" s="1"/>
      <c r="I529" s="1"/>
      <c r="J529" s="71"/>
    </row>
    <row r="530" spans="1:10" s="141" customFormat="1" ht="27">
      <c r="A530" s="280" t="s">
        <v>6</v>
      </c>
      <c r="B530" s="280"/>
      <c r="C530" s="280"/>
      <c r="D530" s="280"/>
      <c r="E530" s="280"/>
      <c r="F530" s="280"/>
      <c r="G530" s="280"/>
      <c r="H530" s="2"/>
      <c r="I530" s="2"/>
      <c r="J530" s="72"/>
    </row>
    <row r="531" spans="1:10" s="141" customFormat="1" ht="27">
      <c r="A531" s="142"/>
      <c r="B531" s="142"/>
      <c r="C531" s="281" t="s">
        <v>357</v>
      </c>
      <c r="D531" s="281"/>
      <c r="E531" s="281"/>
      <c r="F531" s="281"/>
      <c r="G531" s="281"/>
      <c r="H531" s="68"/>
      <c r="I531" s="68"/>
      <c r="J531" s="71"/>
    </row>
    <row r="532" spans="1:10" s="141" customFormat="1" ht="15.75">
      <c r="A532" s="11" t="s">
        <v>358</v>
      </c>
      <c r="B532" s="12">
        <v>4138100023</v>
      </c>
      <c r="C532" s="143"/>
      <c r="D532" s="286"/>
      <c r="E532" s="286"/>
      <c r="F532" s="286"/>
      <c r="G532" s="286"/>
      <c r="H532" s="69" t="s">
        <v>161</v>
      </c>
      <c r="I532" s="69"/>
      <c r="J532" s="73"/>
    </row>
    <row r="533" spans="1:10" s="141" customFormat="1" ht="15.75">
      <c r="A533" s="11" t="s">
        <v>9</v>
      </c>
      <c r="B533" s="286" t="s">
        <v>691</v>
      </c>
      <c r="C533" s="286"/>
      <c r="D533" s="286"/>
      <c r="E533" s="16"/>
      <c r="F533" s="11"/>
      <c r="G533" s="16"/>
      <c r="H533" s="1"/>
      <c r="I533" s="1"/>
      <c r="J533" s="71"/>
    </row>
    <row r="534" spans="1:10" s="141" customFormat="1" ht="15.75">
      <c r="A534" s="11" t="s">
        <v>11</v>
      </c>
      <c r="B534" s="289" t="s">
        <v>692</v>
      </c>
      <c r="C534" s="289"/>
      <c r="D534" s="289"/>
      <c r="E534" s="289"/>
      <c r="F534" s="18"/>
      <c r="G534" s="19"/>
      <c r="H534" s="1"/>
      <c r="I534" s="1"/>
      <c r="J534" s="71"/>
    </row>
    <row r="535" spans="1:10" s="141" customFormat="1" ht="15.75">
      <c r="A535" s="21" t="s">
        <v>14</v>
      </c>
      <c r="B535" s="21" t="s">
        <v>16</v>
      </c>
      <c r="C535" s="21"/>
      <c r="D535" s="22" t="s">
        <v>18</v>
      </c>
      <c r="E535" s="23" t="s">
        <v>19</v>
      </c>
      <c r="F535" s="23" t="s">
        <v>20</v>
      </c>
      <c r="G535" s="21" t="s">
        <v>21</v>
      </c>
      <c r="H535" s="63"/>
      <c r="I535" s="63"/>
      <c r="J535" s="59">
        <f t="shared" ref="J535:J552" si="60">H535*C536</f>
        <v>0</v>
      </c>
    </row>
    <row r="536" spans="1:10" s="141" customFormat="1">
      <c r="A536" s="144">
        <v>1</v>
      </c>
      <c r="B536" s="145" t="s">
        <v>23</v>
      </c>
      <c r="C536" s="26">
        <v>5</v>
      </c>
      <c r="D536" s="146">
        <v>79305</v>
      </c>
      <c r="E536" s="28">
        <f t="shared" ref="E536:E553" si="61">D536*C536</f>
        <v>396525</v>
      </c>
      <c r="F536" s="29">
        <v>0.2</v>
      </c>
      <c r="G536" s="30">
        <f t="shared" ref="G536:G553" si="62">E536-E536*F536</f>
        <v>317220</v>
      </c>
      <c r="H536" s="63">
        <f>D536/1.08*0.8</f>
        <v>58744.444444444438</v>
      </c>
      <c r="I536" s="63"/>
      <c r="J536" s="59">
        <f t="shared" si="60"/>
        <v>0</v>
      </c>
    </row>
    <row r="537" spans="1:10" s="141" customFormat="1">
      <c r="A537" s="144">
        <v>2</v>
      </c>
      <c r="B537" s="145" t="s">
        <v>25</v>
      </c>
      <c r="C537" s="32"/>
      <c r="D537" s="147">
        <v>128591</v>
      </c>
      <c r="E537" s="28">
        <f t="shared" si="61"/>
        <v>0</v>
      </c>
      <c r="F537" s="29">
        <v>0</v>
      </c>
      <c r="G537" s="30">
        <f t="shared" si="62"/>
        <v>0</v>
      </c>
      <c r="H537" s="63">
        <f t="shared" ref="H537:H553" si="63">D537/1.08</f>
        <v>119065.74074074073</v>
      </c>
      <c r="I537" s="63"/>
      <c r="J537" s="59">
        <f t="shared" si="60"/>
        <v>0</v>
      </c>
    </row>
    <row r="538" spans="1:10" s="141" customFormat="1">
      <c r="A538" s="144">
        <v>3</v>
      </c>
      <c r="B538" s="145" t="s">
        <v>26</v>
      </c>
      <c r="C538" s="34"/>
      <c r="D538" s="146">
        <v>60043</v>
      </c>
      <c r="E538" s="28">
        <f t="shared" si="61"/>
        <v>0</v>
      </c>
      <c r="F538" s="29">
        <v>0</v>
      </c>
      <c r="G538" s="30">
        <f t="shared" si="62"/>
        <v>0</v>
      </c>
      <c r="H538" s="63">
        <f t="shared" si="63"/>
        <v>55595.370370370365</v>
      </c>
      <c r="I538" s="63"/>
      <c r="J538" s="59">
        <f t="shared" si="60"/>
        <v>0</v>
      </c>
    </row>
    <row r="539" spans="1:10" s="141" customFormat="1">
      <c r="A539" s="144">
        <v>4</v>
      </c>
      <c r="B539" s="145" t="s">
        <v>27</v>
      </c>
      <c r="C539" s="106"/>
      <c r="D539" s="146">
        <v>115781</v>
      </c>
      <c r="E539" s="28">
        <f t="shared" si="61"/>
        <v>0</v>
      </c>
      <c r="F539" s="29">
        <v>0</v>
      </c>
      <c r="G539" s="30">
        <f t="shared" si="62"/>
        <v>0</v>
      </c>
      <c r="H539" s="63">
        <f t="shared" si="63"/>
        <v>107204.62962962962</v>
      </c>
      <c r="I539" s="63"/>
      <c r="J539" s="59">
        <f t="shared" si="60"/>
        <v>0</v>
      </c>
    </row>
    <row r="540" spans="1:10" s="141" customFormat="1">
      <c r="A540" s="144">
        <v>5</v>
      </c>
      <c r="B540" s="145" t="s">
        <v>28</v>
      </c>
      <c r="C540" s="32"/>
      <c r="D540" s="146">
        <v>119943</v>
      </c>
      <c r="E540" s="28">
        <f t="shared" si="61"/>
        <v>0</v>
      </c>
      <c r="F540" s="124">
        <v>0</v>
      </c>
      <c r="G540" s="30">
        <f t="shared" si="62"/>
        <v>0</v>
      </c>
      <c r="H540" s="63">
        <f t="shared" si="63"/>
        <v>111058.33333333333</v>
      </c>
      <c r="I540" s="63"/>
      <c r="J540" s="59">
        <f t="shared" si="60"/>
        <v>0</v>
      </c>
    </row>
    <row r="541" spans="1:10" s="141" customFormat="1">
      <c r="A541" s="144">
        <v>6</v>
      </c>
      <c r="B541" s="145" t="s">
        <v>29</v>
      </c>
      <c r="C541" s="26"/>
      <c r="D541" s="146">
        <v>94810</v>
      </c>
      <c r="E541" s="28">
        <f t="shared" si="61"/>
        <v>0</v>
      </c>
      <c r="F541" s="29">
        <v>0</v>
      </c>
      <c r="G541" s="30">
        <f t="shared" si="62"/>
        <v>0</v>
      </c>
      <c r="H541" s="63">
        <f t="shared" si="63"/>
        <v>87787.037037037036</v>
      </c>
      <c r="I541" s="63"/>
      <c r="J541" s="59">
        <f t="shared" si="60"/>
        <v>0</v>
      </c>
    </row>
    <row r="542" spans="1:10" s="141" customFormat="1">
      <c r="A542" s="144">
        <v>7</v>
      </c>
      <c r="B542" s="145" t="s">
        <v>30</v>
      </c>
      <c r="C542" s="34"/>
      <c r="D542" s="146">
        <v>141396</v>
      </c>
      <c r="E542" s="28">
        <f t="shared" si="61"/>
        <v>0</v>
      </c>
      <c r="F542" s="29">
        <v>0</v>
      </c>
      <c r="G542" s="30">
        <f t="shared" si="62"/>
        <v>0</v>
      </c>
      <c r="H542" s="63">
        <f t="shared" si="63"/>
        <v>130922.22222222222</v>
      </c>
      <c r="I542" s="63"/>
      <c r="J542" s="59">
        <f t="shared" si="60"/>
        <v>0</v>
      </c>
    </row>
    <row r="543" spans="1:10" s="141" customFormat="1">
      <c r="A543" s="144">
        <v>8</v>
      </c>
      <c r="B543" s="145" t="s">
        <v>31</v>
      </c>
      <c r="C543" s="26"/>
      <c r="D543" s="146">
        <v>232931</v>
      </c>
      <c r="E543" s="28">
        <f t="shared" si="61"/>
        <v>0</v>
      </c>
      <c r="F543" s="29">
        <v>0</v>
      </c>
      <c r="G543" s="30">
        <f t="shared" si="62"/>
        <v>0</v>
      </c>
      <c r="H543" s="63">
        <f t="shared" si="63"/>
        <v>215676.85185185182</v>
      </c>
      <c r="I543" s="63"/>
      <c r="J543" s="59">
        <f t="shared" si="60"/>
        <v>0</v>
      </c>
    </row>
    <row r="544" spans="1:10" s="141" customFormat="1">
      <c r="A544" s="144">
        <v>9</v>
      </c>
      <c r="B544" s="148" t="s">
        <v>32</v>
      </c>
      <c r="C544" s="26"/>
      <c r="D544" s="146">
        <v>101534</v>
      </c>
      <c r="E544" s="28">
        <f t="shared" si="61"/>
        <v>0</v>
      </c>
      <c r="F544" s="29">
        <v>0</v>
      </c>
      <c r="G544" s="30">
        <f t="shared" si="62"/>
        <v>0</v>
      </c>
      <c r="H544" s="63">
        <f t="shared" si="63"/>
        <v>94012.962962962964</v>
      </c>
      <c r="I544" s="63"/>
      <c r="J544" s="59">
        <f t="shared" si="60"/>
        <v>0</v>
      </c>
    </row>
    <row r="545" spans="1:10" s="141" customFormat="1">
      <c r="A545" s="144">
        <v>10</v>
      </c>
      <c r="B545" s="148" t="s">
        <v>33</v>
      </c>
      <c r="C545" s="37"/>
      <c r="D545" s="147">
        <v>110148</v>
      </c>
      <c r="E545" s="28">
        <f t="shared" si="61"/>
        <v>0</v>
      </c>
      <c r="F545" s="29">
        <v>0</v>
      </c>
      <c r="G545" s="30">
        <f t="shared" si="62"/>
        <v>0</v>
      </c>
      <c r="H545" s="63">
        <f t="shared" si="63"/>
        <v>101988.88888888888</v>
      </c>
      <c r="I545" s="63"/>
      <c r="J545" s="59">
        <f t="shared" si="60"/>
        <v>509944.44444444438</v>
      </c>
    </row>
    <row r="546" spans="1:10" s="141" customFormat="1">
      <c r="A546" s="144">
        <v>11</v>
      </c>
      <c r="B546" s="145" t="s">
        <v>34</v>
      </c>
      <c r="C546" s="37">
        <v>5</v>
      </c>
      <c r="D546" s="146">
        <v>54198</v>
      </c>
      <c r="E546" s="28">
        <f t="shared" si="61"/>
        <v>270990</v>
      </c>
      <c r="F546" s="29">
        <v>0</v>
      </c>
      <c r="G546" s="30">
        <f t="shared" si="62"/>
        <v>270990</v>
      </c>
      <c r="H546" s="63">
        <f t="shared" si="63"/>
        <v>50183.333333333328</v>
      </c>
      <c r="I546" s="63"/>
      <c r="J546" s="59">
        <f t="shared" si="60"/>
        <v>0</v>
      </c>
    </row>
    <row r="547" spans="1:10" s="141" customFormat="1">
      <c r="A547" s="144">
        <v>12</v>
      </c>
      <c r="B547" s="145" t="s">
        <v>35</v>
      </c>
      <c r="C547" s="37"/>
      <c r="D547" s="146">
        <v>49680</v>
      </c>
      <c r="E547" s="28">
        <f t="shared" si="61"/>
        <v>0</v>
      </c>
      <c r="F547" s="29">
        <v>0</v>
      </c>
      <c r="G547" s="30">
        <f t="shared" si="62"/>
        <v>0</v>
      </c>
      <c r="H547" s="63">
        <f t="shared" si="63"/>
        <v>46000</v>
      </c>
      <c r="I547" s="63"/>
      <c r="J547" s="59">
        <f t="shared" si="60"/>
        <v>0</v>
      </c>
    </row>
    <row r="548" spans="1:10" s="141" customFormat="1">
      <c r="A548" s="144">
        <v>13</v>
      </c>
      <c r="B548" s="145" t="s">
        <v>36</v>
      </c>
      <c r="C548" s="37"/>
      <c r="D548" s="149">
        <v>64152</v>
      </c>
      <c r="E548" s="28">
        <f t="shared" si="61"/>
        <v>0</v>
      </c>
      <c r="F548" s="29">
        <v>0</v>
      </c>
      <c r="G548" s="30">
        <f t="shared" si="62"/>
        <v>0</v>
      </c>
      <c r="H548" s="63">
        <f t="shared" si="63"/>
        <v>59399.999999999993</v>
      </c>
      <c r="I548" s="63"/>
      <c r="J548" s="59">
        <f t="shared" si="60"/>
        <v>0</v>
      </c>
    </row>
    <row r="549" spans="1:10" s="141" customFormat="1">
      <c r="A549" s="144">
        <v>14</v>
      </c>
      <c r="B549" s="145" t="s">
        <v>37</v>
      </c>
      <c r="C549" s="37"/>
      <c r="D549" s="149">
        <v>65934</v>
      </c>
      <c r="E549" s="28">
        <f t="shared" si="61"/>
        <v>0</v>
      </c>
      <c r="F549" s="29">
        <v>0</v>
      </c>
      <c r="G549" s="30">
        <f t="shared" si="62"/>
        <v>0</v>
      </c>
      <c r="H549" s="130">
        <f t="shared" si="63"/>
        <v>61049.999999999993</v>
      </c>
      <c r="I549" s="63"/>
      <c r="J549" s="59">
        <f t="shared" si="60"/>
        <v>0</v>
      </c>
    </row>
    <row r="550" spans="1:10" s="141" customFormat="1">
      <c r="A550" s="144">
        <v>15</v>
      </c>
      <c r="B550" s="145" t="s">
        <v>38</v>
      </c>
      <c r="C550" s="37"/>
      <c r="D550" s="149">
        <v>76626</v>
      </c>
      <c r="E550" s="28">
        <f t="shared" si="61"/>
        <v>0</v>
      </c>
      <c r="F550" s="124">
        <v>0</v>
      </c>
      <c r="G550" s="30">
        <f t="shared" si="62"/>
        <v>0</v>
      </c>
      <c r="H550" s="63">
        <f t="shared" si="63"/>
        <v>70950</v>
      </c>
      <c r="I550" s="63"/>
      <c r="J550" s="59">
        <f t="shared" si="60"/>
        <v>0</v>
      </c>
    </row>
    <row r="551" spans="1:10" s="141" customFormat="1">
      <c r="A551" s="144">
        <v>16</v>
      </c>
      <c r="B551" s="145" t="s">
        <v>39</v>
      </c>
      <c r="C551" s="37"/>
      <c r="D551" s="149">
        <v>80190</v>
      </c>
      <c r="E551" s="28">
        <f t="shared" si="61"/>
        <v>0</v>
      </c>
      <c r="F551" s="29">
        <v>0</v>
      </c>
      <c r="G551" s="30">
        <f t="shared" si="62"/>
        <v>0</v>
      </c>
      <c r="H551" s="63">
        <f t="shared" si="63"/>
        <v>74250</v>
      </c>
      <c r="I551" s="63"/>
      <c r="J551" s="59">
        <f t="shared" si="60"/>
        <v>0</v>
      </c>
    </row>
    <row r="552" spans="1:10" s="141" customFormat="1">
      <c r="A552" s="144">
        <v>17</v>
      </c>
      <c r="B552" s="145" t="s">
        <v>40</v>
      </c>
      <c r="C552" s="37"/>
      <c r="D552" s="149">
        <v>113832</v>
      </c>
      <c r="E552" s="28">
        <f t="shared" si="61"/>
        <v>0</v>
      </c>
      <c r="F552" s="29">
        <v>0</v>
      </c>
      <c r="G552" s="30">
        <f t="shared" si="62"/>
        <v>0</v>
      </c>
      <c r="H552" s="63">
        <f t="shared" si="63"/>
        <v>105400</v>
      </c>
      <c r="I552" s="63"/>
      <c r="J552" s="59">
        <f t="shared" si="60"/>
        <v>0</v>
      </c>
    </row>
    <row r="553" spans="1:10" s="141" customFormat="1" ht="17.25">
      <c r="A553" s="144">
        <v>18</v>
      </c>
      <c r="B553" s="145" t="s">
        <v>41</v>
      </c>
      <c r="C553" s="37"/>
      <c r="D553" s="150">
        <v>98010</v>
      </c>
      <c r="E553" s="28">
        <f t="shared" si="61"/>
        <v>0</v>
      </c>
      <c r="F553" s="29">
        <v>0.2</v>
      </c>
      <c r="G553" s="30">
        <f t="shared" si="62"/>
        <v>0</v>
      </c>
      <c r="H553" s="63">
        <f t="shared" si="63"/>
        <v>90750</v>
      </c>
      <c r="I553" s="45"/>
      <c r="J553" s="64">
        <f>SUM(J535:J552)</f>
        <v>509944.44444444438</v>
      </c>
    </row>
    <row r="554" spans="1:10" s="141" customFormat="1" ht="31.5">
      <c r="A554" s="40"/>
      <c r="B554" s="41" t="s">
        <v>42</v>
      </c>
      <c r="C554" s="42">
        <f>SUM(C536:C553)</f>
        <v>10</v>
      </c>
      <c r="D554" s="42"/>
      <c r="E554" s="43">
        <f>SUM(E536:E553)</f>
        <v>667515</v>
      </c>
      <c r="F554" s="43"/>
      <c r="G554" s="44">
        <f>SUM(G536:G553)</f>
        <v>588210</v>
      </c>
      <c r="H554" s="5"/>
      <c r="I554" s="5"/>
      <c r="J554" s="75">
        <f>J553*0.08</f>
        <v>40795.555555555555</v>
      </c>
    </row>
    <row r="555" spans="1:10" s="141" customFormat="1" ht="31.5">
      <c r="A555" s="46"/>
      <c r="B555" s="47"/>
      <c r="C555" s="48"/>
      <c r="D555" s="48"/>
      <c r="E555" s="49"/>
      <c r="F555" s="49"/>
      <c r="G555" s="151"/>
      <c r="H555" s="6"/>
      <c r="I555" s="6"/>
      <c r="J555" s="76">
        <f>SUM(J553:J554)</f>
        <v>550739.99999999988</v>
      </c>
    </row>
    <row r="556" spans="1:10" s="141" customFormat="1" ht="18">
      <c r="A556" s="283" t="s">
        <v>43</v>
      </c>
      <c r="B556" s="283"/>
      <c r="C556" s="284" t="s">
        <v>44</v>
      </c>
      <c r="D556" s="284"/>
      <c r="E556" s="54"/>
      <c r="F556" s="54"/>
      <c r="G556" s="55" t="s">
        <v>45</v>
      </c>
    </row>
    <row r="557" spans="1:10">
      <c r="A557" s="141"/>
      <c r="B557" s="152" t="s">
        <v>666</v>
      </c>
      <c r="C557" s="152" t="s">
        <v>667</v>
      </c>
      <c r="D557" s="152"/>
      <c r="E557" s="152" t="s">
        <v>167</v>
      </c>
      <c r="F557" s="141"/>
      <c r="G557" s="141"/>
    </row>
    <row r="558" spans="1:10">
      <c r="B558" s="152" t="s">
        <v>668</v>
      </c>
      <c r="C558" s="152" t="s">
        <v>667</v>
      </c>
      <c r="D558" s="152"/>
      <c r="E558" s="152" t="s">
        <v>167</v>
      </c>
    </row>
    <row r="561" spans="1:10" s="141" customFormat="1" ht="18">
      <c r="A561"/>
      <c r="B561"/>
      <c r="C561"/>
      <c r="D561"/>
      <c r="E561"/>
      <c r="F561"/>
      <c r="G561"/>
      <c r="H561" s="1"/>
      <c r="I561" s="1"/>
      <c r="J561" s="79"/>
    </row>
    <row r="562" spans="1:10" s="141" customFormat="1" ht="15.75">
      <c r="A562" s="279" t="s">
        <v>1</v>
      </c>
      <c r="B562" s="279"/>
      <c r="C562" s="279"/>
      <c r="D562" s="279"/>
      <c r="E562" s="279"/>
      <c r="F562" s="279"/>
      <c r="G562" s="279"/>
      <c r="H562" s="1"/>
      <c r="I562" s="1"/>
      <c r="J562" s="71"/>
    </row>
    <row r="563" spans="1:10" s="141" customFormat="1" ht="15.75">
      <c r="A563" s="279" t="s">
        <v>2</v>
      </c>
      <c r="B563" s="279"/>
      <c r="C563" s="279"/>
      <c r="D563" s="279"/>
      <c r="E563" s="279"/>
      <c r="F563" s="279"/>
      <c r="G563" s="279"/>
      <c r="H563" s="1"/>
      <c r="I563" s="1"/>
      <c r="J563" s="71"/>
    </row>
    <row r="564" spans="1:10" s="141" customFormat="1" ht="15.75">
      <c r="A564" s="279" t="s">
        <v>4</v>
      </c>
      <c r="B564" s="279"/>
      <c r="C564" s="279"/>
      <c r="D564" s="279"/>
      <c r="E564" s="279"/>
      <c r="F564" s="279"/>
      <c r="G564" s="279"/>
      <c r="H564" s="1"/>
      <c r="I564" s="1"/>
      <c r="J564" s="71"/>
    </row>
    <row r="565" spans="1:10" s="141" customFormat="1" ht="27">
      <c r="A565" s="280" t="s">
        <v>6</v>
      </c>
      <c r="B565" s="280"/>
      <c r="C565" s="280"/>
      <c r="D565" s="280"/>
      <c r="E565" s="280"/>
      <c r="F565" s="280"/>
      <c r="G565" s="280"/>
      <c r="H565" s="2"/>
      <c r="I565" s="2"/>
      <c r="J565" s="72"/>
    </row>
    <row r="566" spans="1:10" s="141" customFormat="1" ht="27">
      <c r="A566" s="142"/>
      <c r="B566" s="142"/>
      <c r="C566" s="281" t="s">
        <v>357</v>
      </c>
      <c r="D566" s="281"/>
      <c r="E566" s="281"/>
      <c r="F566" s="281"/>
      <c r="G566" s="281"/>
      <c r="H566" s="68"/>
      <c r="I566" s="68"/>
      <c r="J566" s="71"/>
    </row>
    <row r="567" spans="1:10" s="141" customFormat="1" ht="15.75">
      <c r="A567" s="11" t="s">
        <v>358</v>
      </c>
      <c r="B567" s="12">
        <v>4138145950</v>
      </c>
      <c r="C567" s="143"/>
      <c r="D567" s="286"/>
      <c r="E567" s="286"/>
      <c r="F567" s="286"/>
      <c r="G567" s="286"/>
      <c r="H567" s="69" t="s">
        <v>161</v>
      </c>
      <c r="I567" s="69"/>
      <c r="J567" s="73"/>
    </row>
    <row r="568" spans="1:10" s="141" customFormat="1" ht="15.75">
      <c r="A568" s="11" t="s">
        <v>9</v>
      </c>
      <c r="B568" s="286" t="s">
        <v>693</v>
      </c>
      <c r="C568" s="286"/>
      <c r="D568" s="286"/>
      <c r="E568" s="16"/>
      <c r="F568" s="11"/>
      <c r="G568" s="16"/>
      <c r="H568" s="1"/>
      <c r="I568" s="1"/>
      <c r="J568" s="71"/>
    </row>
    <row r="569" spans="1:10" s="141" customFormat="1" ht="15.75">
      <c r="A569" s="11" t="s">
        <v>11</v>
      </c>
      <c r="B569" s="289" t="s">
        <v>694</v>
      </c>
      <c r="C569" s="289"/>
      <c r="D569" s="289"/>
      <c r="E569" s="289"/>
      <c r="F569" s="18"/>
      <c r="G569" s="19"/>
      <c r="H569" s="1"/>
      <c r="I569" s="1"/>
      <c r="J569" s="71"/>
    </row>
    <row r="570" spans="1:10" s="141" customFormat="1" ht="15.75">
      <c r="A570" s="21" t="s">
        <v>14</v>
      </c>
      <c r="B570" s="21" t="s">
        <v>16</v>
      </c>
      <c r="C570" s="21"/>
      <c r="D570" s="22" t="s">
        <v>18</v>
      </c>
      <c r="E570" s="23" t="s">
        <v>19</v>
      </c>
      <c r="F570" s="23" t="s">
        <v>20</v>
      </c>
      <c r="G570" s="21" t="s">
        <v>21</v>
      </c>
      <c r="H570" s="63"/>
      <c r="I570" s="63"/>
      <c r="J570" s="59">
        <f t="shared" ref="J570:J587" si="64">H570*C571</f>
        <v>0</v>
      </c>
    </row>
    <row r="571" spans="1:10" s="141" customFormat="1">
      <c r="A571" s="144">
        <v>1</v>
      </c>
      <c r="B571" s="145" t="s">
        <v>23</v>
      </c>
      <c r="C571" s="26"/>
      <c r="D571" s="146">
        <v>79305</v>
      </c>
      <c r="E571" s="28">
        <f t="shared" ref="E571:E588" si="65">D571*C571</f>
        <v>0</v>
      </c>
      <c r="F571" s="29">
        <v>0.2</v>
      </c>
      <c r="G571" s="30">
        <f t="shared" ref="G571:G588" si="66">E571-E571*F571</f>
        <v>0</v>
      </c>
      <c r="H571" s="63">
        <f>D571/1.08*0.8</f>
        <v>58744.444444444438</v>
      </c>
      <c r="I571" s="63"/>
      <c r="J571" s="59">
        <f t="shared" si="64"/>
        <v>0</v>
      </c>
    </row>
    <row r="572" spans="1:10" s="141" customFormat="1">
      <c r="A572" s="144">
        <v>2</v>
      </c>
      <c r="B572" s="145" t="s">
        <v>25</v>
      </c>
      <c r="C572" s="32"/>
      <c r="D572" s="147">
        <v>128591</v>
      </c>
      <c r="E572" s="28">
        <f t="shared" si="65"/>
        <v>0</v>
      </c>
      <c r="F572" s="29">
        <v>0</v>
      </c>
      <c r="G572" s="30">
        <f t="shared" si="66"/>
        <v>0</v>
      </c>
      <c r="H572" s="63">
        <f t="shared" ref="H572:H588" si="67">D572/1.08</f>
        <v>119065.74074074073</v>
      </c>
      <c r="I572" s="63"/>
      <c r="J572" s="59">
        <f t="shared" si="64"/>
        <v>0</v>
      </c>
    </row>
    <row r="573" spans="1:10" s="141" customFormat="1">
      <c r="A573" s="144">
        <v>3</v>
      </c>
      <c r="B573" s="145" t="s">
        <v>26</v>
      </c>
      <c r="C573" s="34"/>
      <c r="D573" s="146">
        <v>60043</v>
      </c>
      <c r="E573" s="28">
        <f t="shared" si="65"/>
        <v>0</v>
      </c>
      <c r="F573" s="29">
        <v>0</v>
      </c>
      <c r="G573" s="30">
        <f t="shared" si="66"/>
        <v>0</v>
      </c>
      <c r="H573" s="63">
        <f t="shared" si="67"/>
        <v>55595.370370370365</v>
      </c>
      <c r="I573" s="63"/>
      <c r="J573" s="59">
        <f t="shared" si="64"/>
        <v>0</v>
      </c>
    </row>
    <row r="574" spans="1:10" s="141" customFormat="1">
      <c r="A574" s="144">
        <v>4</v>
      </c>
      <c r="B574" s="145" t="s">
        <v>27</v>
      </c>
      <c r="C574" s="106"/>
      <c r="D574" s="146">
        <v>115781</v>
      </c>
      <c r="E574" s="28">
        <f t="shared" si="65"/>
        <v>0</v>
      </c>
      <c r="F574" s="29">
        <v>0</v>
      </c>
      <c r="G574" s="30">
        <f t="shared" si="66"/>
        <v>0</v>
      </c>
      <c r="H574" s="63">
        <f t="shared" si="67"/>
        <v>107204.62962962962</v>
      </c>
      <c r="I574" s="63"/>
      <c r="J574" s="59">
        <f t="shared" si="64"/>
        <v>321613.88888888888</v>
      </c>
    </row>
    <row r="575" spans="1:10" s="141" customFormat="1">
      <c r="A575" s="144">
        <v>5</v>
      </c>
      <c r="B575" s="145" t="s">
        <v>28</v>
      </c>
      <c r="C575" s="32">
        <v>3</v>
      </c>
      <c r="D575" s="146">
        <v>119943</v>
      </c>
      <c r="E575" s="28">
        <f t="shared" si="65"/>
        <v>359829</v>
      </c>
      <c r="F575" s="124">
        <v>0</v>
      </c>
      <c r="G575" s="30">
        <f t="shared" si="66"/>
        <v>359829</v>
      </c>
      <c r="H575" s="63">
        <f t="shared" si="67"/>
        <v>111058.33333333333</v>
      </c>
      <c r="I575" s="63"/>
      <c r="J575" s="59">
        <f t="shared" si="64"/>
        <v>333175</v>
      </c>
    </row>
    <row r="576" spans="1:10" s="141" customFormat="1">
      <c r="A576" s="144">
        <v>6</v>
      </c>
      <c r="B576" s="145" t="s">
        <v>29</v>
      </c>
      <c r="C576" s="26">
        <v>3</v>
      </c>
      <c r="D576" s="146">
        <v>94810</v>
      </c>
      <c r="E576" s="28">
        <f t="shared" si="65"/>
        <v>284430</v>
      </c>
      <c r="F576" s="29">
        <v>0</v>
      </c>
      <c r="G576" s="30">
        <f t="shared" si="66"/>
        <v>284430</v>
      </c>
      <c r="H576" s="63">
        <f t="shared" si="67"/>
        <v>87787.037037037036</v>
      </c>
      <c r="I576" s="63"/>
      <c r="J576" s="59">
        <f t="shared" si="64"/>
        <v>0</v>
      </c>
    </row>
    <row r="577" spans="1:10" s="141" customFormat="1">
      <c r="A577" s="144">
        <v>7</v>
      </c>
      <c r="B577" s="145" t="s">
        <v>30</v>
      </c>
      <c r="C577" s="34"/>
      <c r="D577" s="146">
        <v>141396</v>
      </c>
      <c r="E577" s="28">
        <f t="shared" si="65"/>
        <v>0</v>
      </c>
      <c r="F577" s="29">
        <v>0</v>
      </c>
      <c r="G577" s="30">
        <f t="shared" si="66"/>
        <v>0</v>
      </c>
      <c r="H577" s="63">
        <f t="shared" si="67"/>
        <v>130922.22222222222</v>
      </c>
      <c r="I577" s="63"/>
      <c r="J577" s="59">
        <f t="shared" si="64"/>
        <v>0</v>
      </c>
    </row>
    <row r="578" spans="1:10" s="141" customFormat="1">
      <c r="A578" s="144">
        <v>8</v>
      </c>
      <c r="B578" s="145" t="s">
        <v>31</v>
      </c>
      <c r="C578" s="26"/>
      <c r="D578" s="146">
        <v>232931</v>
      </c>
      <c r="E578" s="28">
        <f t="shared" si="65"/>
        <v>0</v>
      </c>
      <c r="F578" s="29">
        <v>0</v>
      </c>
      <c r="G578" s="30">
        <f t="shared" si="66"/>
        <v>0</v>
      </c>
      <c r="H578" s="63">
        <f t="shared" si="67"/>
        <v>215676.85185185182</v>
      </c>
      <c r="I578" s="63"/>
      <c r="J578" s="59">
        <f t="shared" si="64"/>
        <v>0</v>
      </c>
    </row>
    <row r="579" spans="1:10" s="141" customFormat="1">
      <c r="A579" s="144">
        <v>9</v>
      </c>
      <c r="B579" s="148" t="s">
        <v>32</v>
      </c>
      <c r="C579" s="26"/>
      <c r="D579" s="146">
        <v>101534</v>
      </c>
      <c r="E579" s="28">
        <f t="shared" si="65"/>
        <v>0</v>
      </c>
      <c r="F579" s="29">
        <v>0</v>
      </c>
      <c r="G579" s="30">
        <f t="shared" si="66"/>
        <v>0</v>
      </c>
      <c r="H579" s="63">
        <f t="shared" si="67"/>
        <v>94012.962962962964</v>
      </c>
      <c r="I579" s="63"/>
      <c r="J579" s="59">
        <f t="shared" si="64"/>
        <v>0</v>
      </c>
    </row>
    <row r="580" spans="1:10" s="141" customFormat="1">
      <c r="A580" s="144">
        <v>10</v>
      </c>
      <c r="B580" s="148" t="s">
        <v>33</v>
      </c>
      <c r="C580" s="37"/>
      <c r="D580" s="147">
        <v>110148</v>
      </c>
      <c r="E580" s="28">
        <f t="shared" si="65"/>
        <v>0</v>
      </c>
      <c r="F580" s="29">
        <v>0</v>
      </c>
      <c r="G580" s="30">
        <f t="shared" si="66"/>
        <v>0</v>
      </c>
      <c r="H580" s="63">
        <f t="shared" si="67"/>
        <v>101988.88888888888</v>
      </c>
      <c r="I580" s="63"/>
      <c r="J580" s="59">
        <f t="shared" si="64"/>
        <v>611933.33333333326</v>
      </c>
    </row>
    <row r="581" spans="1:10" s="141" customFormat="1">
      <c r="A581" s="144">
        <v>11</v>
      </c>
      <c r="B581" s="145" t="s">
        <v>34</v>
      </c>
      <c r="C581" s="37">
        <v>6</v>
      </c>
      <c r="D581" s="146">
        <v>54198</v>
      </c>
      <c r="E581" s="28">
        <f t="shared" si="65"/>
        <v>325188</v>
      </c>
      <c r="F581" s="29">
        <v>0</v>
      </c>
      <c r="G581" s="30">
        <f t="shared" si="66"/>
        <v>325188</v>
      </c>
      <c r="H581" s="63">
        <f t="shared" si="67"/>
        <v>50183.333333333328</v>
      </c>
      <c r="I581" s="63"/>
      <c r="J581" s="59">
        <f t="shared" si="64"/>
        <v>0</v>
      </c>
    </row>
    <row r="582" spans="1:10" s="141" customFormat="1">
      <c r="A582" s="144">
        <v>12</v>
      </c>
      <c r="B582" s="145" t="s">
        <v>35</v>
      </c>
      <c r="C582" s="37"/>
      <c r="D582" s="146">
        <v>49680</v>
      </c>
      <c r="E582" s="28">
        <f t="shared" si="65"/>
        <v>0</v>
      </c>
      <c r="F582" s="29">
        <v>0</v>
      </c>
      <c r="G582" s="30">
        <f t="shared" si="66"/>
        <v>0</v>
      </c>
      <c r="H582" s="63">
        <f t="shared" si="67"/>
        <v>46000</v>
      </c>
      <c r="I582" s="63"/>
      <c r="J582" s="59">
        <f t="shared" si="64"/>
        <v>0</v>
      </c>
    </row>
    <row r="583" spans="1:10" s="141" customFormat="1">
      <c r="A583" s="144">
        <v>13</v>
      </c>
      <c r="B583" s="145" t="s">
        <v>36</v>
      </c>
      <c r="C583" s="37"/>
      <c r="D583" s="149">
        <v>64152</v>
      </c>
      <c r="E583" s="28">
        <f t="shared" si="65"/>
        <v>0</v>
      </c>
      <c r="F583" s="29">
        <v>0</v>
      </c>
      <c r="G583" s="30">
        <f t="shared" si="66"/>
        <v>0</v>
      </c>
      <c r="H583" s="63">
        <f t="shared" si="67"/>
        <v>59399.999999999993</v>
      </c>
      <c r="I583" s="63"/>
      <c r="J583" s="59">
        <f t="shared" si="64"/>
        <v>0</v>
      </c>
    </row>
    <row r="584" spans="1:10" s="141" customFormat="1">
      <c r="A584" s="144">
        <v>14</v>
      </c>
      <c r="B584" s="145" t="s">
        <v>37</v>
      </c>
      <c r="C584" s="37"/>
      <c r="D584" s="149">
        <v>65934</v>
      </c>
      <c r="E584" s="28">
        <f t="shared" si="65"/>
        <v>0</v>
      </c>
      <c r="F584" s="29">
        <v>0</v>
      </c>
      <c r="G584" s="30">
        <f t="shared" si="66"/>
        <v>0</v>
      </c>
      <c r="H584" s="130">
        <f t="shared" si="67"/>
        <v>61049.999999999993</v>
      </c>
      <c r="I584" s="63"/>
      <c r="J584" s="59">
        <f t="shared" si="64"/>
        <v>0</v>
      </c>
    </row>
    <row r="585" spans="1:10" s="141" customFormat="1">
      <c r="A585" s="144">
        <v>15</v>
      </c>
      <c r="B585" s="145" t="s">
        <v>38</v>
      </c>
      <c r="C585" s="37"/>
      <c r="D585" s="149">
        <v>76626</v>
      </c>
      <c r="E585" s="28">
        <f t="shared" si="65"/>
        <v>0</v>
      </c>
      <c r="F585" s="124">
        <v>0</v>
      </c>
      <c r="G585" s="30">
        <f t="shared" si="66"/>
        <v>0</v>
      </c>
      <c r="H585" s="63">
        <f t="shared" si="67"/>
        <v>70950</v>
      </c>
      <c r="I585" s="63"/>
      <c r="J585" s="59">
        <f t="shared" si="64"/>
        <v>0</v>
      </c>
    </row>
    <row r="586" spans="1:10" s="141" customFormat="1">
      <c r="A586" s="144">
        <v>16</v>
      </c>
      <c r="B586" s="145" t="s">
        <v>39</v>
      </c>
      <c r="C586" s="37"/>
      <c r="D586" s="149">
        <v>80190</v>
      </c>
      <c r="E586" s="28">
        <f t="shared" si="65"/>
        <v>0</v>
      </c>
      <c r="F586" s="29">
        <v>0</v>
      </c>
      <c r="G586" s="30">
        <f t="shared" si="66"/>
        <v>0</v>
      </c>
      <c r="H586" s="63">
        <f t="shared" si="67"/>
        <v>74250</v>
      </c>
      <c r="I586" s="63"/>
      <c r="J586" s="59">
        <f t="shared" si="64"/>
        <v>0</v>
      </c>
    </row>
    <row r="587" spans="1:10" s="141" customFormat="1">
      <c r="A587" s="144">
        <v>17</v>
      </c>
      <c r="B587" s="145" t="s">
        <v>40</v>
      </c>
      <c r="C587" s="37"/>
      <c r="D587" s="149">
        <v>113832</v>
      </c>
      <c r="E587" s="28">
        <f t="shared" si="65"/>
        <v>0</v>
      </c>
      <c r="F587" s="29">
        <v>0</v>
      </c>
      <c r="G587" s="30">
        <f t="shared" si="66"/>
        <v>0</v>
      </c>
      <c r="H587" s="63">
        <f t="shared" si="67"/>
        <v>105400</v>
      </c>
      <c r="I587" s="63"/>
      <c r="J587" s="59">
        <f t="shared" si="64"/>
        <v>0</v>
      </c>
    </row>
    <row r="588" spans="1:10" s="141" customFormat="1" ht="17.25">
      <c r="A588" s="144">
        <v>18</v>
      </c>
      <c r="B588" s="145" t="s">
        <v>41</v>
      </c>
      <c r="C588" s="37"/>
      <c r="D588" s="150">
        <v>98010</v>
      </c>
      <c r="E588" s="28">
        <f t="shared" si="65"/>
        <v>0</v>
      </c>
      <c r="F588" s="29">
        <v>0.2</v>
      </c>
      <c r="G588" s="30">
        <f t="shared" si="66"/>
        <v>0</v>
      </c>
      <c r="H588" s="63">
        <f t="shared" si="67"/>
        <v>90750</v>
      </c>
      <c r="I588" s="45"/>
      <c r="J588" s="64">
        <f>SUM(J570:J587)</f>
        <v>1266722.222222222</v>
      </c>
    </row>
    <row r="589" spans="1:10" s="141" customFormat="1" ht="31.5">
      <c r="A589" s="40"/>
      <c r="B589" s="41" t="s">
        <v>42</v>
      </c>
      <c r="C589" s="42">
        <f>SUM(C571:C588)</f>
        <v>12</v>
      </c>
      <c r="D589" s="42"/>
      <c r="E589" s="43">
        <f>SUM(E571:E588)</f>
        <v>969447</v>
      </c>
      <c r="F589" s="43"/>
      <c r="G589" s="44">
        <f>SUM(G571:G588)</f>
        <v>969447</v>
      </c>
      <c r="H589" s="5"/>
      <c r="I589" s="5"/>
      <c r="J589" s="75">
        <f>J588*0.08</f>
        <v>101337.77777777777</v>
      </c>
    </row>
    <row r="590" spans="1:10" s="141" customFormat="1" ht="31.5">
      <c r="A590" s="46"/>
      <c r="B590" s="47"/>
      <c r="C590" s="48"/>
      <c r="D590" s="48"/>
      <c r="E590" s="49"/>
      <c r="F590" s="49"/>
      <c r="G590" s="151"/>
      <c r="H590" s="6"/>
      <c r="I590" s="6"/>
      <c r="J590" s="76">
        <f>SUM(J588:J589)</f>
        <v>1368059.9999999998</v>
      </c>
    </row>
    <row r="591" spans="1:10" s="141" customFormat="1" ht="18">
      <c r="A591" s="283" t="s">
        <v>43</v>
      </c>
      <c r="B591" s="283"/>
      <c r="C591" s="284" t="s">
        <v>44</v>
      </c>
      <c r="D591" s="284"/>
      <c r="E591" s="54"/>
      <c r="F591" s="54"/>
      <c r="G591" s="55" t="s">
        <v>45</v>
      </c>
    </row>
    <row r="592" spans="1:10">
      <c r="A592" s="141"/>
      <c r="B592" s="152" t="s">
        <v>666</v>
      </c>
      <c r="C592" s="152" t="s">
        <v>667</v>
      </c>
      <c r="D592" s="152"/>
      <c r="E592" s="152" t="s">
        <v>167</v>
      </c>
      <c r="F592" s="141"/>
      <c r="G592" s="141"/>
    </row>
    <row r="593" spans="1:10">
      <c r="B593" s="152" t="s">
        <v>668</v>
      </c>
      <c r="C593" s="152" t="s">
        <v>667</v>
      </c>
      <c r="D593" s="152"/>
      <c r="E593" s="152" t="s">
        <v>167</v>
      </c>
    </row>
    <row r="594" spans="1:10" s="141" customFormat="1" ht="18">
      <c r="A594"/>
      <c r="B594"/>
      <c r="C594"/>
      <c r="D594"/>
      <c r="E594"/>
      <c r="F594"/>
      <c r="G594"/>
      <c r="H594" s="1"/>
      <c r="I594" s="1"/>
      <c r="J594" s="79"/>
    </row>
    <row r="595" spans="1:10" s="141" customFormat="1" ht="15.75">
      <c r="A595" s="279" t="s">
        <v>1</v>
      </c>
      <c r="B595" s="279"/>
      <c r="C595" s="279"/>
      <c r="D595" s="279"/>
      <c r="E595" s="279"/>
      <c r="F595" s="279"/>
      <c r="G595" s="279"/>
      <c r="H595" s="1"/>
      <c r="I595" s="1"/>
      <c r="J595" s="71"/>
    </row>
    <row r="596" spans="1:10" s="141" customFormat="1" ht="15.75">
      <c r="A596" s="279" t="s">
        <v>2</v>
      </c>
      <c r="B596" s="279"/>
      <c r="C596" s="279"/>
      <c r="D596" s="279"/>
      <c r="E596" s="279"/>
      <c r="F596" s="279"/>
      <c r="G596" s="279"/>
      <c r="H596" s="1"/>
      <c r="I596" s="1"/>
      <c r="J596" s="71"/>
    </row>
    <row r="597" spans="1:10" s="141" customFormat="1" ht="15.75">
      <c r="A597" s="279" t="s">
        <v>4</v>
      </c>
      <c r="B597" s="279"/>
      <c r="C597" s="279"/>
      <c r="D597" s="279"/>
      <c r="E597" s="279"/>
      <c r="F597" s="279"/>
      <c r="G597" s="279"/>
      <c r="H597" s="1"/>
      <c r="I597" s="1"/>
      <c r="J597" s="71"/>
    </row>
    <row r="598" spans="1:10" s="141" customFormat="1" ht="27">
      <c r="A598" s="280" t="s">
        <v>6</v>
      </c>
      <c r="B598" s="280"/>
      <c r="C598" s="280"/>
      <c r="D598" s="280"/>
      <c r="E598" s="280"/>
      <c r="F598" s="280"/>
      <c r="G598" s="280"/>
      <c r="H598" s="2"/>
      <c r="I598" s="2"/>
      <c r="J598" s="72"/>
    </row>
    <row r="599" spans="1:10" s="141" customFormat="1" ht="27">
      <c r="A599" s="142"/>
      <c r="B599" s="142"/>
      <c r="C599" s="281" t="s">
        <v>357</v>
      </c>
      <c r="D599" s="281"/>
      <c r="E599" s="281"/>
      <c r="F599" s="281"/>
      <c r="G599" s="281"/>
      <c r="H599" s="68"/>
      <c r="I599" s="68"/>
      <c r="J599" s="71"/>
    </row>
    <row r="600" spans="1:10" s="141" customFormat="1" ht="15.75">
      <c r="A600" s="11" t="s">
        <v>358</v>
      </c>
      <c r="B600" s="12">
        <v>4138146418</v>
      </c>
      <c r="C600" s="143"/>
      <c r="D600" s="286"/>
      <c r="E600" s="286"/>
      <c r="F600" s="286"/>
      <c r="G600" s="286"/>
      <c r="H600" s="69" t="s">
        <v>161</v>
      </c>
      <c r="I600" s="69"/>
      <c r="J600" s="73"/>
    </row>
    <row r="601" spans="1:10" s="141" customFormat="1" ht="15.75">
      <c r="A601" s="11" t="s">
        <v>9</v>
      </c>
      <c r="B601" s="286" t="s">
        <v>695</v>
      </c>
      <c r="C601" s="286"/>
      <c r="D601" s="286"/>
      <c r="E601" s="16"/>
      <c r="F601" s="11"/>
      <c r="G601" s="16"/>
      <c r="H601" s="1"/>
      <c r="I601" s="1"/>
      <c r="J601" s="71"/>
    </row>
    <row r="602" spans="1:10" s="141" customFormat="1" ht="15.75">
      <c r="A602" s="11" t="s">
        <v>11</v>
      </c>
      <c r="B602" s="289" t="s">
        <v>696</v>
      </c>
      <c r="C602" s="289"/>
      <c r="D602" s="289"/>
      <c r="E602" s="289"/>
      <c r="F602" s="18"/>
      <c r="G602" s="19"/>
      <c r="H602" s="1"/>
      <c r="I602" s="1"/>
      <c r="J602" s="71"/>
    </row>
    <row r="603" spans="1:10" s="141" customFormat="1" ht="15.75">
      <c r="A603" s="21" t="s">
        <v>14</v>
      </c>
      <c r="B603" s="21" t="s">
        <v>16</v>
      </c>
      <c r="C603" s="21"/>
      <c r="D603" s="22" t="s">
        <v>18</v>
      </c>
      <c r="E603" s="23" t="s">
        <v>19</v>
      </c>
      <c r="F603" s="23" t="s">
        <v>20</v>
      </c>
      <c r="G603" s="21" t="s">
        <v>21</v>
      </c>
      <c r="H603" s="63"/>
      <c r="I603" s="63"/>
      <c r="J603" s="59">
        <f>H603*C604</f>
        <v>0</v>
      </c>
    </row>
    <row r="604" spans="1:10" s="141" customFormat="1">
      <c r="A604" s="144">
        <v>1</v>
      </c>
      <c r="B604" s="145" t="s">
        <v>23</v>
      </c>
      <c r="C604" s="26">
        <v>5</v>
      </c>
      <c r="D604" s="146">
        <v>79305</v>
      </c>
      <c r="E604" s="28">
        <f t="shared" ref="E604:E621" si="68">D604*C604</f>
        <v>396525</v>
      </c>
      <c r="F604" s="29">
        <v>0.2</v>
      </c>
      <c r="G604" s="30">
        <f t="shared" ref="G604:G621" si="69">E604-E604*F604</f>
        <v>317220</v>
      </c>
      <c r="H604" s="63">
        <f>D604/1.08*0.8</f>
        <v>58744.444444444438</v>
      </c>
      <c r="I604" s="63"/>
      <c r="J604" s="59">
        <f t="shared" ref="J604:J620" si="70">H604*C604</f>
        <v>293722.22222222219</v>
      </c>
    </row>
    <row r="605" spans="1:10" s="141" customFormat="1">
      <c r="A605" s="144">
        <v>2</v>
      </c>
      <c r="B605" s="145" t="s">
        <v>25</v>
      </c>
      <c r="C605" s="32"/>
      <c r="D605" s="147">
        <v>128591</v>
      </c>
      <c r="E605" s="28">
        <f t="shared" si="68"/>
        <v>0</v>
      </c>
      <c r="F605" s="29">
        <v>0</v>
      </c>
      <c r="G605" s="30">
        <f t="shared" si="69"/>
        <v>0</v>
      </c>
      <c r="H605" s="63">
        <f t="shared" ref="H605:H621" si="71">D605/1.08</f>
        <v>119065.74074074073</v>
      </c>
      <c r="I605" s="63"/>
      <c r="J605" s="59">
        <f t="shared" si="70"/>
        <v>0</v>
      </c>
    </row>
    <row r="606" spans="1:10" s="141" customFormat="1">
      <c r="A606" s="144">
        <v>3</v>
      </c>
      <c r="B606" s="145" t="s">
        <v>26</v>
      </c>
      <c r="C606" s="34"/>
      <c r="D606" s="146">
        <v>60043</v>
      </c>
      <c r="E606" s="28">
        <f t="shared" si="68"/>
        <v>0</v>
      </c>
      <c r="F606" s="29">
        <v>0</v>
      </c>
      <c r="G606" s="30">
        <f t="shared" si="69"/>
        <v>0</v>
      </c>
      <c r="H606" s="63">
        <f t="shared" si="71"/>
        <v>55595.370370370365</v>
      </c>
      <c r="I606" s="63"/>
      <c r="J606" s="59">
        <f t="shared" si="70"/>
        <v>0</v>
      </c>
    </row>
    <row r="607" spans="1:10" s="141" customFormat="1">
      <c r="A607" s="144">
        <v>4</v>
      </c>
      <c r="B607" s="145" t="s">
        <v>27</v>
      </c>
      <c r="C607" s="106"/>
      <c r="D607" s="146">
        <v>115781</v>
      </c>
      <c r="E607" s="28">
        <f t="shared" si="68"/>
        <v>0</v>
      </c>
      <c r="F607" s="29">
        <v>0</v>
      </c>
      <c r="G607" s="30">
        <f t="shared" si="69"/>
        <v>0</v>
      </c>
      <c r="H607" s="63">
        <f t="shared" si="71"/>
        <v>107204.62962962962</v>
      </c>
      <c r="I607" s="63"/>
      <c r="J607" s="59">
        <f t="shared" si="70"/>
        <v>0</v>
      </c>
    </row>
    <row r="608" spans="1:10" s="141" customFormat="1">
      <c r="A608" s="144">
        <v>5</v>
      </c>
      <c r="B608" s="145" t="s">
        <v>28</v>
      </c>
      <c r="C608" s="32">
        <v>5</v>
      </c>
      <c r="D608" s="146">
        <v>119943</v>
      </c>
      <c r="E608" s="28">
        <f t="shared" si="68"/>
        <v>599715</v>
      </c>
      <c r="F608" s="124">
        <v>0</v>
      </c>
      <c r="G608" s="30">
        <f t="shared" si="69"/>
        <v>599715</v>
      </c>
      <c r="H608" s="63">
        <f t="shared" si="71"/>
        <v>111058.33333333333</v>
      </c>
      <c r="I608" s="63"/>
      <c r="J608" s="59">
        <f t="shared" si="70"/>
        <v>555291.66666666663</v>
      </c>
    </row>
    <row r="609" spans="1:10" s="141" customFormat="1">
      <c r="A609" s="144">
        <v>6</v>
      </c>
      <c r="B609" s="145" t="s">
        <v>29</v>
      </c>
      <c r="C609" s="26"/>
      <c r="D609" s="146">
        <v>94810</v>
      </c>
      <c r="E609" s="28">
        <f t="shared" si="68"/>
        <v>0</v>
      </c>
      <c r="F609" s="29">
        <v>0</v>
      </c>
      <c r="G609" s="30">
        <f t="shared" si="69"/>
        <v>0</v>
      </c>
      <c r="H609" s="63">
        <f t="shared" si="71"/>
        <v>87787.037037037036</v>
      </c>
      <c r="I609" s="63"/>
      <c r="J609" s="59">
        <f t="shared" si="70"/>
        <v>0</v>
      </c>
    </row>
    <row r="610" spans="1:10" s="141" customFormat="1">
      <c r="A610" s="144">
        <v>7</v>
      </c>
      <c r="B610" s="145" t="s">
        <v>30</v>
      </c>
      <c r="C610" s="34"/>
      <c r="D610" s="146">
        <v>141396</v>
      </c>
      <c r="E610" s="28">
        <f t="shared" si="68"/>
        <v>0</v>
      </c>
      <c r="F610" s="29">
        <v>0</v>
      </c>
      <c r="G610" s="30">
        <f t="shared" si="69"/>
        <v>0</v>
      </c>
      <c r="H610" s="63">
        <f t="shared" si="71"/>
        <v>130922.22222222222</v>
      </c>
      <c r="I610" s="63"/>
      <c r="J610" s="59">
        <f t="shared" si="70"/>
        <v>0</v>
      </c>
    </row>
    <row r="611" spans="1:10" s="141" customFormat="1">
      <c r="A611" s="144">
        <v>8</v>
      </c>
      <c r="B611" s="145" t="s">
        <v>31</v>
      </c>
      <c r="C611" s="26"/>
      <c r="D611" s="146">
        <v>232931</v>
      </c>
      <c r="E611" s="28">
        <f t="shared" si="68"/>
        <v>0</v>
      </c>
      <c r="F611" s="29">
        <v>0</v>
      </c>
      <c r="G611" s="30">
        <f t="shared" si="69"/>
        <v>0</v>
      </c>
      <c r="H611" s="63">
        <f t="shared" si="71"/>
        <v>215676.85185185182</v>
      </c>
      <c r="I611" s="63"/>
      <c r="J611" s="59">
        <f t="shared" si="70"/>
        <v>0</v>
      </c>
    </row>
    <row r="612" spans="1:10" s="141" customFormat="1">
      <c r="A612" s="144">
        <v>9</v>
      </c>
      <c r="B612" s="148" t="s">
        <v>32</v>
      </c>
      <c r="C612" s="26"/>
      <c r="D612" s="146">
        <v>101534</v>
      </c>
      <c r="E612" s="28">
        <f t="shared" si="68"/>
        <v>0</v>
      </c>
      <c r="F612" s="29">
        <v>0</v>
      </c>
      <c r="G612" s="30">
        <f t="shared" si="69"/>
        <v>0</v>
      </c>
      <c r="H612" s="63">
        <f t="shared" si="71"/>
        <v>94012.962962962964</v>
      </c>
      <c r="I612" s="63"/>
      <c r="J612" s="59">
        <f t="shared" si="70"/>
        <v>0</v>
      </c>
    </row>
    <row r="613" spans="1:10" s="141" customFormat="1">
      <c r="A613" s="144">
        <v>10</v>
      </c>
      <c r="B613" s="148" t="s">
        <v>33</v>
      </c>
      <c r="C613" s="37"/>
      <c r="D613" s="147">
        <v>110148</v>
      </c>
      <c r="E613" s="28">
        <f t="shared" si="68"/>
        <v>0</v>
      </c>
      <c r="F613" s="29">
        <v>0</v>
      </c>
      <c r="G613" s="30">
        <f t="shared" si="69"/>
        <v>0</v>
      </c>
      <c r="H613" s="63">
        <f t="shared" si="71"/>
        <v>101988.88888888888</v>
      </c>
      <c r="I613" s="63"/>
      <c r="J613" s="59">
        <f t="shared" si="70"/>
        <v>0</v>
      </c>
    </row>
    <row r="614" spans="1:10" s="141" customFormat="1">
      <c r="A614" s="144">
        <v>11</v>
      </c>
      <c r="B614" s="145" t="s">
        <v>34</v>
      </c>
      <c r="C614" s="37"/>
      <c r="D614" s="146">
        <v>54198</v>
      </c>
      <c r="E614" s="28">
        <f t="shared" si="68"/>
        <v>0</v>
      </c>
      <c r="F614" s="29">
        <v>0</v>
      </c>
      <c r="G614" s="30">
        <f t="shared" si="69"/>
        <v>0</v>
      </c>
      <c r="H614" s="63">
        <f t="shared" si="71"/>
        <v>50183.333333333328</v>
      </c>
      <c r="I614" s="63"/>
      <c r="J614" s="59">
        <f t="shared" si="70"/>
        <v>0</v>
      </c>
    </row>
    <row r="615" spans="1:10" s="141" customFormat="1">
      <c r="A615" s="144">
        <v>12</v>
      </c>
      <c r="B615" s="145" t="s">
        <v>35</v>
      </c>
      <c r="C615" s="37"/>
      <c r="D615" s="146">
        <v>49680</v>
      </c>
      <c r="E615" s="28">
        <f t="shared" si="68"/>
        <v>0</v>
      </c>
      <c r="F615" s="29">
        <v>0</v>
      </c>
      <c r="G615" s="30">
        <f t="shared" si="69"/>
        <v>0</v>
      </c>
      <c r="H615" s="63">
        <f t="shared" si="71"/>
        <v>46000</v>
      </c>
      <c r="I615" s="63"/>
      <c r="J615" s="59">
        <f t="shared" si="70"/>
        <v>0</v>
      </c>
    </row>
    <row r="616" spans="1:10" s="141" customFormat="1">
      <c r="A616" s="144">
        <v>13</v>
      </c>
      <c r="B616" s="145" t="s">
        <v>36</v>
      </c>
      <c r="C616" s="37"/>
      <c r="D616" s="149">
        <v>64152</v>
      </c>
      <c r="E616" s="28">
        <f t="shared" si="68"/>
        <v>0</v>
      </c>
      <c r="F616" s="29">
        <v>0</v>
      </c>
      <c r="G616" s="30">
        <f t="shared" si="69"/>
        <v>0</v>
      </c>
      <c r="H616" s="63">
        <f t="shared" si="71"/>
        <v>59399.999999999993</v>
      </c>
      <c r="I616" s="63"/>
      <c r="J616" s="59">
        <f t="shared" si="70"/>
        <v>0</v>
      </c>
    </row>
    <row r="617" spans="1:10" s="141" customFormat="1">
      <c r="A617" s="144">
        <v>14</v>
      </c>
      <c r="B617" s="145" t="s">
        <v>37</v>
      </c>
      <c r="C617" s="37"/>
      <c r="D617" s="149">
        <v>65934</v>
      </c>
      <c r="E617" s="28">
        <f t="shared" si="68"/>
        <v>0</v>
      </c>
      <c r="F617" s="29">
        <v>0</v>
      </c>
      <c r="G617" s="30">
        <f t="shared" si="69"/>
        <v>0</v>
      </c>
      <c r="H617" s="130">
        <f t="shared" si="71"/>
        <v>61049.999999999993</v>
      </c>
      <c r="I617" s="63"/>
      <c r="J617" s="59">
        <f t="shared" si="70"/>
        <v>0</v>
      </c>
    </row>
    <row r="618" spans="1:10" s="141" customFormat="1">
      <c r="A618" s="144">
        <v>15</v>
      </c>
      <c r="B618" s="145" t="s">
        <v>38</v>
      </c>
      <c r="C618" s="37"/>
      <c r="D618" s="149">
        <v>76626</v>
      </c>
      <c r="E618" s="28">
        <f t="shared" si="68"/>
        <v>0</v>
      </c>
      <c r="F618" s="124">
        <v>0</v>
      </c>
      <c r="G618" s="30">
        <f t="shared" si="69"/>
        <v>0</v>
      </c>
      <c r="H618" s="63">
        <f t="shared" si="71"/>
        <v>70950</v>
      </c>
      <c r="I618" s="63"/>
      <c r="J618" s="59">
        <f t="shared" si="70"/>
        <v>0</v>
      </c>
    </row>
    <row r="619" spans="1:10" s="141" customFormat="1">
      <c r="A619" s="144">
        <v>16</v>
      </c>
      <c r="B619" s="145" t="s">
        <v>39</v>
      </c>
      <c r="C619" s="37"/>
      <c r="D619" s="149">
        <v>80190</v>
      </c>
      <c r="E619" s="28">
        <f t="shared" si="68"/>
        <v>0</v>
      </c>
      <c r="F619" s="29">
        <v>0</v>
      </c>
      <c r="G619" s="30">
        <f t="shared" si="69"/>
        <v>0</v>
      </c>
      <c r="H619" s="63">
        <f t="shared" si="71"/>
        <v>74250</v>
      </c>
      <c r="I619" s="63"/>
      <c r="J619" s="59">
        <f t="shared" si="70"/>
        <v>0</v>
      </c>
    </row>
    <row r="620" spans="1:10" s="141" customFormat="1">
      <c r="A620" s="144">
        <v>17</v>
      </c>
      <c r="B620" s="145" t="s">
        <v>40</v>
      </c>
      <c r="C620" s="37"/>
      <c r="D620" s="149">
        <v>113832</v>
      </c>
      <c r="E620" s="28">
        <f t="shared" si="68"/>
        <v>0</v>
      </c>
      <c r="F620" s="29">
        <v>0</v>
      </c>
      <c r="G620" s="30">
        <f t="shared" si="69"/>
        <v>0</v>
      </c>
      <c r="H620" s="63">
        <f t="shared" si="71"/>
        <v>105400</v>
      </c>
      <c r="I620" s="63"/>
      <c r="J620" s="59">
        <f t="shared" si="70"/>
        <v>0</v>
      </c>
    </row>
    <row r="621" spans="1:10" s="141" customFormat="1" ht="17.25">
      <c r="A621" s="144">
        <v>18</v>
      </c>
      <c r="B621" s="145" t="s">
        <v>41</v>
      </c>
      <c r="C621" s="37"/>
      <c r="D621" s="150">
        <v>98010</v>
      </c>
      <c r="E621" s="28">
        <f t="shared" si="68"/>
        <v>0</v>
      </c>
      <c r="F621" s="29">
        <v>0.2</v>
      </c>
      <c r="G621" s="30">
        <f t="shared" si="69"/>
        <v>0</v>
      </c>
      <c r="H621" s="63">
        <f t="shared" si="71"/>
        <v>90750</v>
      </c>
      <c r="I621" s="45"/>
      <c r="J621" s="64">
        <f>SUM(J603:J620)</f>
        <v>849013.88888888876</v>
      </c>
    </row>
    <row r="622" spans="1:10" s="141" customFormat="1" ht="31.5">
      <c r="A622" s="40"/>
      <c r="B622" s="41" t="s">
        <v>42</v>
      </c>
      <c r="C622" s="42">
        <f>SUM(C604:C621)</f>
        <v>10</v>
      </c>
      <c r="D622" s="42"/>
      <c r="E622" s="43">
        <f>SUM(E604:E621)</f>
        <v>996240</v>
      </c>
      <c r="F622" s="43"/>
      <c r="G622" s="44">
        <f>SUM(G604:G621)</f>
        <v>916935</v>
      </c>
      <c r="H622" s="5"/>
      <c r="I622" s="5"/>
      <c r="J622" s="75">
        <f>J621*0.08</f>
        <v>67921.111111111095</v>
      </c>
    </row>
    <row r="623" spans="1:10" s="141" customFormat="1" ht="31.5">
      <c r="A623" s="46"/>
      <c r="B623" s="47"/>
      <c r="C623" s="48"/>
      <c r="D623" s="48"/>
      <c r="E623" s="49"/>
      <c r="F623" s="49"/>
      <c r="G623" s="151"/>
      <c r="H623" s="6"/>
      <c r="I623" s="6"/>
      <c r="J623" s="76">
        <f>SUM(J621:J622)</f>
        <v>916934.99999999988</v>
      </c>
    </row>
    <row r="624" spans="1:10" s="141" customFormat="1" ht="18">
      <c r="A624" s="283" t="s">
        <v>43</v>
      </c>
      <c r="B624" s="283"/>
      <c r="C624" s="284" t="s">
        <v>44</v>
      </c>
      <c r="D624" s="284"/>
      <c r="E624" s="54"/>
      <c r="F624" s="54"/>
      <c r="G624" s="55" t="s">
        <v>45</v>
      </c>
    </row>
    <row r="625" spans="1:10">
      <c r="A625" s="141"/>
      <c r="B625" s="152" t="s">
        <v>666</v>
      </c>
      <c r="C625" s="152" t="s">
        <v>667</v>
      </c>
      <c r="D625" s="152"/>
      <c r="E625" s="152" t="s">
        <v>167</v>
      </c>
      <c r="F625" s="141"/>
      <c r="G625" s="141"/>
    </row>
    <row r="626" spans="1:10">
      <c r="B626" s="152" t="s">
        <v>668</v>
      </c>
      <c r="C626" s="152" t="s">
        <v>667</v>
      </c>
      <c r="D626" s="152"/>
      <c r="E626" s="152" t="s">
        <v>167</v>
      </c>
    </row>
    <row r="628" spans="1:10" s="141" customFormat="1" ht="18">
      <c r="A628"/>
      <c r="B628"/>
      <c r="C628"/>
      <c r="D628"/>
      <c r="E628"/>
      <c r="F628"/>
      <c r="G628"/>
      <c r="H628" s="1"/>
      <c r="I628" s="1"/>
      <c r="J628" s="79"/>
    </row>
    <row r="629" spans="1:10" s="141" customFormat="1" ht="15.75">
      <c r="A629" s="279" t="s">
        <v>1</v>
      </c>
      <c r="B629" s="279"/>
      <c r="C629" s="279"/>
      <c r="D629" s="279"/>
      <c r="E629" s="279"/>
      <c r="F629" s="279"/>
      <c r="G629" s="279"/>
      <c r="H629" s="1"/>
      <c r="I629" s="1"/>
      <c r="J629" s="71"/>
    </row>
    <row r="630" spans="1:10" s="141" customFormat="1" ht="15.75">
      <c r="A630" s="279" t="s">
        <v>2</v>
      </c>
      <c r="B630" s="279"/>
      <c r="C630" s="279"/>
      <c r="D630" s="279"/>
      <c r="E630" s="279"/>
      <c r="F630" s="279"/>
      <c r="G630" s="279"/>
      <c r="H630" s="1"/>
      <c r="I630" s="1"/>
      <c r="J630" s="71"/>
    </row>
    <row r="631" spans="1:10" s="141" customFormat="1" ht="15.75">
      <c r="A631" s="279" t="s">
        <v>4</v>
      </c>
      <c r="B631" s="279"/>
      <c r="C631" s="279"/>
      <c r="D631" s="279"/>
      <c r="E631" s="279"/>
      <c r="F631" s="279"/>
      <c r="G631" s="279"/>
      <c r="H631" s="1"/>
      <c r="I631" s="1"/>
      <c r="J631" s="71"/>
    </row>
    <row r="632" spans="1:10" s="141" customFormat="1" ht="27">
      <c r="A632" s="280" t="s">
        <v>6</v>
      </c>
      <c r="B632" s="280"/>
      <c r="C632" s="280"/>
      <c r="D632" s="280"/>
      <c r="E632" s="280"/>
      <c r="F632" s="280"/>
      <c r="G632" s="280"/>
      <c r="H632" s="2"/>
      <c r="I632" s="2"/>
      <c r="J632" s="72"/>
    </row>
    <row r="633" spans="1:10" s="141" customFormat="1" ht="27">
      <c r="A633" s="142"/>
      <c r="B633" s="142"/>
      <c r="C633" s="281" t="s">
        <v>357</v>
      </c>
      <c r="D633" s="281"/>
      <c r="E633" s="281"/>
      <c r="F633" s="281"/>
      <c r="G633" s="281"/>
      <c r="H633" s="68"/>
      <c r="I633" s="68"/>
      <c r="J633" s="71"/>
    </row>
    <row r="634" spans="1:10" s="141" customFormat="1" ht="15.75">
      <c r="A634" s="11" t="s">
        <v>358</v>
      </c>
      <c r="B634" s="12">
        <v>4138138302</v>
      </c>
      <c r="C634" s="143"/>
      <c r="D634" s="286"/>
      <c r="E634" s="286"/>
      <c r="F634" s="286"/>
      <c r="G634" s="286"/>
      <c r="H634" s="69" t="s">
        <v>161</v>
      </c>
      <c r="I634" s="69"/>
      <c r="J634" s="73"/>
    </row>
    <row r="635" spans="1:10" s="141" customFormat="1" ht="15.75">
      <c r="A635" s="11" t="s">
        <v>9</v>
      </c>
      <c r="B635" s="286" t="s">
        <v>688</v>
      </c>
      <c r="C635" s="286"/>
      <c r="D635" s="286"/>
      <c r="E635" s="16"/>
      <c r="F635" s="11"/>
      <c r="G635" s="16"/>
      <c r="H635" s="1"/>
      <c r="I635" s="1"/>
      <c r="J635" s="71"/>
    </row>
    <row r="636" spans="1:10" s="141" customFormat="1" ht="15.75">
      <c r="A636" s="11" t="s">
        <v>11</v>
      </c>
      <c r="B636" s="289" t="s">
        <v>686</v>
      </c>
      <c r="C636" s="289"/>
      <c r="D636" s="289"/>
      <c r="E636" s="289"/>
      <c r="F636" s="18"/>
      <c r="G636" s="19"/>
      <c r="H636" s="1"/>
      <c r="I636" s="1"/>
      <c r="J636" s="71"/>
    </row>
    <row r="637" spans="1:10" s="141" customFormat="1" ht="15.75">
      <c r="A637" s="21" t="s">
        <v>14</v>
      </c>
      <c r="B637" s="21" t="s">
        <v>16</v>
      </c>
      <c r="C637" s="21"/>
      <c r="D637" s="22" t="s">
        <v>18</v>
      </c>
      <c r="E637" s="23" t="s">
        <v>19</v>
      </c>
      <c r="F637" s="23" t="s">
        <v>20</v>
      </c>
      <c r="G637" s="21" t="s">
        <v>21</v>
      </c>
      <c r="H637" s="63"/>
      <c r="I637" s="63"/>
      <c r="J637" s="59">
        <f>H637*C638</f>
        <v>0</v>
      </c>
    </row>
    <row r="638" spans="1:10" s="141" customFormat="1">
      <c r="A638" s="144">
        <v>1</v>
      </c>
      <c r="B638" s="145" t="s">
        <v>23</v>
      </c>
      <c r="C638" s="26"/>
      <c r="D638" s="146">
        <v>79305</v>
      </c>
      <c r="E638" s="28">
        <f t="shared" ref="E638:E655" si="72">D638*C638</f>
        <v>0</v>
      </c>
      <c r="F638" s="29">
        <v>0.2</v>
      </c>
      <c r="G638" s="30">
        <f t="shared" ref="G638:G655" si="73">E638-E638*F638</f>
        <v>0</v>
      </c>
      <c r="H638" s="63">
        <f>D638/1.08*0.8</f>
        <v>58744.444444444438</v>
      </c>
      <c r="I638" s="63"/>
      <c r="J638" s="59">
        <f>H638*C639</f>
        <v>0</v>
      </c>
    </row>
    <row r="639" spans="1:10" s="141" customFormat="1">
      <c r="A639" s="144">
        <v>2</v>
      </c>
      <c r="B639" s="145" t="s">
        <v>25</v>
      </c>
      <c r="C639" s="32"/>
      <c r="D639" s="147">
        <v>128591</v>
      </c>
      <c r="E639" s="28">
        <f t="shared" si="72"/>
        <v>0</v>
      </c>
      <c r="F639" s="29">
        <v>0</v>
      </c>
      <c r="G639" s="30">
        <f t="shared" si="73"/>
        <v>0</v>
      </c>
      <c r="H639" s="63">
        <f t="shared" ref="H639:H655" si="74">D639/1.08</f>
        <v>119065.74074074073</v>
      </c>
      <c r="I639" s="63"/>
      <c r="J639" s="59">
        <f>H639*C640</f>
        <v>0</v>
      </c>
    </row>
    <row r="640" spans="1:10" s="141" customFormat="1">
      <c r="A640" s="144">
        <v>3</v>
      </c>
      <c r="B640" s="145" t="s">
        <v>26</v>
      </c>
      <c r="C640" s="34"/>
      <c r="D640" s="146">
        <v>60043</v>
      </c>
      <c r="E640" s="28">
        <f t="shared" si="72"/>
        <v>0</v>
      </c>
      <c r="F640" s="29">
        <v>0</v>
      </c>
      <c r="G640" s="30">
        <f t="shared" si="73"/>
        <v>0</v>
      </c>
      <c r="H640" s="63">
        <f t="shared" si="74"/>
        <v>55595.370370370365</v>
      </c>
      <c r="I640" s="63"/>
      <c r="J640" s="59">
        <f>H640*C641</f>
        <v>0</v>
      </c>
    </row>
    <row r="641" spans="1:10" s="141" customFormat="1">
      <c r="A641" s="144">
        <v>4</v>
      </c>
      <c r="B641" s="145" t="s">
        <v>27</v>
      </c>
      <c r="C641" s="106"/>
      <c r="D641" s="146">
        <v>115781</v>
      </c>
      <c r="E641" s="28">
        <f t="shared" si="72"/>
        <v>0</v>
      </c>
      <c r="F641" s="29">
        <v>0</v>
      </c>
      <c r="G641" s="30">
        <f t="shared" si="73"/>
        <v>0</v>
      </c>
      <c r="H641" s="63">
        <f t="shared" si="74"/>
        <v>107204.62962962962</v>
      </c>
      <c r="I641" s="63"/>
      <c r="J641" s="59"/>
    </row>
    <row r="642" spans="1:10" s="141" customFormat="1">
      <c r="A642" s="144">
        <v>5</v>
      </c>
      <c r="B642" s="145" t="s">
        <v>28</v>
      </c>
      <c r="C642" s="32">
        <v>6</v>
      </c>
      <c r="D642" s="146">
        <v>119943</v>
      </c>
      <c r="E642" s="28">
        <f t="shared" si="72"/>
        <v>719658</v>
      </c>
      <c r="F642" s="124">
        <v>0</v>
      </c>
      <c r="G642" s="30">
        <f t="shared" si="73"/>
        <v>719658</v>
      </c>
      <c r="H642" s="63">
        <f t="shared" si="74"/>
        <v>111058.33333333333</v>
      </c>
      <c r="I642" s="63"/>
      <c r="J642" s="59">
        <f>H642*C642</f>
        <v>666350</v>
      </c>
    </row>
    <row r="643" spans="1:10" s="141" customFormat="1">
      <c r="A643" s="144">
        <v>6</v>
      </c>
      <c r="B643" s="145" t="s">
        <v>29</v>
      </c>
      <c r="C643" s="26"/>
      <c r="D643" s="146">
        <v>94810</v>
      </c>
      <c r="E643" s="28">
        <f t="shared" si="72"/>
        <v>0</v>
      </c>
      <c r="F643" s="29">
        <v>0</v>
      </c>
      <c r="G643" s="30">
        <f t="shared" si="73"/>
        <v>0</v>
      </c>
      <c r="H643" s="63">
        <f t="shared" si="74"/>
        <v>87787.037037037036</v>
      </c>
      <c r="I643" s="63"/>
      <c r="J643" s="59">
        <f>H643*C644</f>
        <v>0</v>
      </c>
    </row>
    <row r="644" spans="1:10" s="141" customFormat="1">
      <c r="A644" s="144">
        <v>7</v>
      </c>
      <c r="B644" s="145" t="s">
        <v>30</v>
      </c>
      <c r="C644" s="34"/>
      <c r="D644" s="146">
        <v>141396</v>
      </c>
      <c r="E644" s="28">
        <f t="shared" si="72"/>
        <v>0</v>
      </c>
      <c r="F644" s="29">
        <v>0</v>
      </c>
      <c r="G644" s="30">
        <f t="shared" si="73"/>
        <v>0</v>
      </c>
      <c r="H644" s="63">
        <f t="shared" si="74"/>
        <v>130922.22222222222</v>
      </c>
      <c r="I644" s="63"/>
      <c r="J644" s="59">
        <f>H644*C645</f>
        <v>0</v>
      </c>
    </row>
    <row r="645" spans="1:10" s="141" customFormat="1">
      <c r="A645" s="144">
        <v>8</v>
      </c>
      <c r="B645" s="145" t="s">
        <v>31</v>
      </c>
      <c r="C645" s="26"/>
      <c r="D645" s="146">
        <v>232931</v>
      </c>
      <c r="E645" s="28">
        <f t="shared" si="72"/>
        <v>0</v>
      </c>
      <c r="F645" s="29">
        <v>0</v>
      </c>
      <c r="G645" s="30">
        <f t="shared" si="73"/>
        <v>0</v>
      </c>
      <c r="H645" s="63">
        <f t="shared" si="74"/>
        <v>215676.85185185182</v>
      </c>
      <c r="I645" s="63"/>
      <c r="J645" s="59">
        <f>H645*C646</f>
        <v>0</v>
      </c>
    </row>
    <row r="646" spans="1:10" s="141" customFormat="1">
      <c r="A646" s="144">
        <v>9</v>
      </c>
      <c r="B646" s="148" t="s">
        <v>32</v>
      </c>
      <c r="C646" s="26"/>
      <c r="D646" s="146">
        <v>101534</v>
      </c>
      <c r="E646" s="28">
        <f t="shared" si="72"/>
        <v>0</v>
      </c>
      <c r="F646" s="29">
        <v>0</v>
      </c>
      <c r="G646" s="30">
        <f t="shared" si="73"/>
        <v>0</v>
      </c>
      <c r="H646" s="63">
        <f t="shared" si="74"/>
        <v>94012.962962962964</v>
      </c>
      <c r="I646" s="63"/>
      <c r="J646" s="59">
        <f>H646*C647</f>
        <v>0</v>
      </c>
    </row>
    <row r="647" spans="1:10" s="141" customFormat="1">
      <c r="A647" s="144">
        <v>10</v>
      </c>
      <c r="B647" s="148" t="s">
        <v>33</v>
      </c>
      <c r="C647" s="37"/>
      <c r="D647" s="147">
        <v>110148</v>
      </c>
      <c r="E647" s="28">
        <f t="shared" si="72"/>
        <v>0</v>
      </c>
      <c r="F647" s="29">
        <v>0</v>
      </c>
      <c r="G647" s="30">
        <f t="shared" si="73"/>
        <v>0</v>
      </c>
      <c r="H647" s="63">
        <f t="shared" si="74"/>
        <v>101988.88888888888</v>
      </c>
      <c r="I647" s="63"/>
      <c r="J647" s="59"/>
    </row>
    <row r="648" spans="1:10" s="141" customFormat="1">
      <c r="A648" s="144">
        <v>11</v>
      </c>
      <c r="B648" s="145" t="s">
        <v>34</v>
      </c>
      <c r="C648" s="37">
        <v>5</v>
      </c>
      <c r="D648" s="146">
        <v>54198</v>
      </c>
      <c r="E648" s="28">
        <f t="shared" si="72"/>
        <v>270990</v>
      </c>
      <c r="F648" s="29">
        <v>0</v>
      </c>
      <c r="G648" s="30">
        <f t="shared" si="73"/>
        <v>270990</v>
      </c>
      <c r="H648" s="63">
        <f t="shared" si="74"/>
        <v>50183.333333333328</v>
      </c>
      <c r="I648" s="63"/>
      <c r="J648" s="59">
        <f>H648*C648</f>
        <v>250916.66666666663</v>
      </c>
    </row>
    <row r="649" spans="1:10" s="141" customFormat="1">
      <c r="A649" s="144">
        <v>12</v>
      </c>
      <c r="B649" s="145" t="s">
        <v>35</v>
      </c>
      <c r="C649" s="37"/>
      <c r="D649" s="146">
        <v>49680</v>
      </c>
      <c r="E649" s="28">
        <f t="shared" si="72"/>
        <v>0</v>
      </c>
      <c r="F649" s="29">
        <v>0</v>
      </c>
      <c r="G649" s="30">
        <f t="shared" si="73"/>
        <v>0</v>
      </c>
      <c r="H649" s="63">
        <f t="shared" si="74"/>
        <v>46000</v>
      </c>
      <c r="I649" s="63"/>
      <c r="J649" s="59">
        <f t="shared" ref="J649:J654" si="75">H649*C650</f>
        <v>0</v>
      </c>
    </row>
    <row r="650" spans="1:10" s="141" customFormat="1">
      <c r="A650" s="144">
        <v>13</v>
      </c>
      <c r="B650" s="145" t="s">
        <v>36</v>
      </c>
      <c r="C650" s="37"/>
      <c r="D650" s="149">
        <v>64152</v>
      </c>
      <c r="E650" s="28">
        <f t="shared" si="72"/>
        <v>0</v>
      </c>
      <c r="F650" s="29">
        <v>0</v>
      </c>
      <c r="G650" s="30">
        <f t="shared" si="73"/>
        <v>0</v>
      </c>
      <c r="H650" s="63">
        <f t="shared" si="74"/>
        <v>59399.999999999993</v>
      </c>
      <c r="I650" s="63"/>
      <c r="J650" s="59">
        <f t="shared" si="75"/>
        <v>0</v>
      </c>
    </row>
    <row r="651" spans="1:10" s="141" customFormat="1">
      <c r="A651" s="144">
        <v>14</v>
      </c>
      <c r="B651" s="145" t="s">
        <v>37</v>
      </c>
      <c r="C651" s="37"/>
      <c r="D651" s="149">
        <v>65934</v>
      </c>
      <c r="E651" s="28">
        <f t="shared" si="72"/>
        <v>0</v>
      </c>
      <c r="F651" s="29">
        <v>0</v>
      </c>
      <c r="G651" s="30">
        <f t="shared" si="73"/>
        <v>0</v>
      </c>
      <c r="H651" s="130">
        <f t="shared" si="74"/>
        <v>61049.999999999993</v>
      </c>
      <c r="I651" s="63"/>
      <c r="J651" s="59">
        <f t="shared" si="75"/>
        <v>0</v>
      </c>
    </row>
    <row r="652" spans="1:10" s="141" customFormat="1">
      <c r="A652" s="144">
        <v>15</v>
      </c>
      <c r="B652" s="145" t="s">
        <v>38</v>
      </c>
      <c r="C652" s="37"/>
      <c r="D652" s="149">
        <v>76626</v>
      </c>
      <c r="E652" s="28">
        <f t="shared" si="72"/>
        <v>0</v>
      </c>
      <c r="F652" s="124">
        <v>0</v>
      </c>
      <c r="G652" s="30">
        <f t="shared" si="73"/>
        <v>0</v>
      </c>
      <c r="H652" s="63">
        <f t="shared" si="74"/>
        <v>70950</v>
      </c>
      <c r="I652" s="63"/>
      <c r="J652" s="59">
        <f t="shared" si="75"/>
        <v>0</v>
      </c>
    </row>
    <row r="653" spans="1:10" s="141" customFormat="1">
      <c r="A653" s="144">
        <v>16</v>
      </c>
      <c r="B653" s="145" t="s">
        <v>39</v>
      </c>
      <c r="C653" s="37"/>
      <c r="D653" s="149">
        <v>80190</v>
      </c>
      <c r="E653" s="28">
        <f t="shared" si="72"/>
        <v>0</v>
      </c>
      <c r="F653" s="29">
        <v>0</v>
      </c>
      <c r="G653" s="30">
        <f t="shared" si="73"/>
        <v>0</v>
      </c>
      <c r="H653" s="63">
        <f t="shared" si="74"/>
        <v>74250</v>
      </c>
      <c r="I653" s="63"/>
      <c r="J653" s="59">
        <f t="shared" si="75"/>
        <v>0</v>
      </c>
    </row>
    <row r="654" spans="1:10" s="141" customFormat="1">
      <c r="A654" s="144">
        <v>17</v>
      </c>
      <c r="B654" s="145" t="s">
        <v>40</v>
      </c>
      <c r="C654" s="37"/>
      <c r="D654" s="149">
        <v>113832</v>
      </c>
      <c r="E654" s="28">
        <f t="shared" si="72"/>
        <v>0</v>
      </c>
      <c r="F654" s="29">
        <v>0</v>
      </c>
      <c r="G654" s="30">
        <f t="shared" si="73"/>
        <v>0</v>
      </c>
      <c r="H654" s="63">
        <f t="shared" si="74"/>
        <v>105400</v>
      </c>
      <c r="I654" s="63"/>
      <c r="J654" s="59">
        <f t="shared" si="75"/>
        <v>0</v>
      </c>
    </row>
    <row r="655" spans="1:10" s="141" customFormat="1" ht="17.25">
      <c r="A655" s="144">
        <v>18</v>
      </c>
      <c r="B655" s="145" t="s">
        <v>41</v>
      </c>
      <c r="C655" s="37"/>
      <c r="D655" s="150">
        <v>98010</v>
      </c>
      <c r="E655" s="28">
        <f t="shared" si="72"/>
        <v>0</v>
      </c>
      <c r="F655" s="29">
        <v>0.2</v>
      </c>
      <c r="G655" s="30">
        <f t="shared" si="73"/>
        <v>0</v>
      </c>
      <c r="H655" s="63">
        <f t="shared" si="74"/>
        <v>90750</v>
      </c>
      <c r="I655" s="45"/>
      <c r="J655" s="64">
        <f>SUM(J638:J654)</f>
        <v>917266.66666666663</v>
      </c>
    </row>
    <row r="656" spans="1:10" s="141" customFormat="1" ht="31.5">
      <c r="A656" s="40"/>
      <c r="B656" s="41" t="s">
        <v>42</v>
      </c>
      <c r="C656" s="42">
        <f>SUM(C638:C655)</f>
        <v>11</v>
      </c>
      <c r="D656" s="42"/>
      <c r="E656" s="43">
        <f>SUM(E638:E655)</f>
        <v>990648</v>
      </c>
      <c r="F656" s="43"/>
      <c r="G656" s="44">
        <f>SUM(G638:G655)</f>
        <v>990648</v>
      </c>
      <c r="H656" s="5"/>
      <c r="I656" s="5"/>
      <c r="J656" s="75">
        <f>J655*0.08</f>
        <v>73381.333333333328</v>
      </c>
    </row>
    <row r="657" spans="1:10" s="141" customFormat="1" ht="31.5">
      <c r="A657" s="46"/>
      <c r="B657" s="47"/>
      <c r="C657" s="48"/>
      <c r="D657" s="48"/>
      <c r="E657" s="49"/>
      <c r="F657" s="49"/>
      <c r="G657" s="151"/>
      <c r="H657" s="6"/>
      <c r="I657" s="6"/>
      <c r="J657" s="76">
        <f>SUM(J655:J656)</f>
        <v>990648</v>
      </c>
    </row>
    <row r="658" spans="1:10" s="141" customFormat="1" ht="18">
      <c r="A658" s="283" t="s">
        <v>43</v>
      </c>
      <c r="B658" s="283"/>
      <c r="C658" s="284" t="s">
        <v>44</v>
      </c>
      <c r="D658" s="284"/>
      <c r="E658" s="54"/>
      <c r="F658" s="54"/>
      <c r="G658" s="55" t="s">
        <v>45</v>
      </c>
    </row>
    <row r="659" spans="1:10">
      <c r="A659" s="141"/>
      <c r="B659" s="152" t="s">
        <v>666</v>
      </c>
      <c r="C659" s="152" t="s">
        <v>667</v>
      </c>
      <c r="D659" s="152"/>
      <c r="E659" s="152" t="s">
        <v>167</v>
      </c>
      <c r="F659" s="141"/>
      <c r="G659" s="141"/>
    </row>
    <row r="660" spans="1:10">
      <c r="B660" s="152" t="s">
        <v>668</v>
      </c>
      <c r="C660" s="152" t="s">
        <v>667</v>
      </c>
      <c r="D660" s="152"/>
      <c r="E660" s="152" t="s">
        <v>167</v>
      </c>
    </row>
    <row r="662" spans="1:10" s="141" customFormat="1" ht="18">
      <c r="A662"/>
      <c r="B662"/>
      <c r="C662"/>
      <c r="D662"/>
      <c r="E662"/>
      <c r="F662"/>
      <c r="G662"/>
      <c r="H662" s="1"/>
      <c r="I662" s="1"/>
      <c r="J662" s="79"/>
    </row>
    <row r="663" spans="1:10" s="141" customFormat="1" ht="15.75">
      <c r="A663" s="279" t="s">
        <v>1</v>
      </c>
      <c r="B663" s="279"/>
      <c r="C663" s="279"/>
      <c r="D663" s="279"/>
      <c r="E663" s="279"/>
      <c r="F663" s="279"/>
      <c r="G663" s="279"/>
      <c r="H663" s="1"/>
      <c r="I663" s="1"/>
      <c r="J663" s="71"/>
    </row>
    <row r="664" spans="1:10" s="141" customFormat="1" ht="15.75">
      <c r="A664" s="279" t="s">
        <v>2</v>
      </c>
      <c r="B664" s="279"/>
      <c r="C664" s="279"/>
      <c r="D664" s="279"/>
      <c r="E664" s="279"/>
      <c r="F664" s="279"/>
      <c r="G664" s="279"/>
      <c r="H664" s="1"/>
      <c r="I664" s="1"/>
      <c r="J664" s="71"/>
    </row>
    <row r="665" spans="1:10" s="141" customFormat="1" ht="15.75">
      <c r="A665" s="279" t="s">
        <v>4</v>
      </c>
      <c r="B665" s="279"/>
      <c r="C665" s="279"/>
      <c r="D665" s="279"/>
      <c r="E665" s="279"/>
      <c r="F665" s="279"/>
      <c r="G665" s="279"/>
      <c r="H665" s="1"/>
      <c r="I665" s="1"/>
      <c r="J665" s="71"/>
    </row>
    <row r="666" spans="1:10" s="141" customFormat="1" ht="27">
      <c r="A666" s="280" t="s">
        <v>6</v>
      </c>
      <c r="B666" s="280"/>
      <c r="C666" s="280"/>
      <c r="D666" s="280"/>
      <c r="E666" s="280"/>
      <c r="F666" s="280"/>
      <c r="G666" s="280"/>
      <c r="H666" s="2"/>
      <c r="I666" s="2"/>
      <c r="J666" s="72"/>
    </row>
    <row r="667" spans="1:10" s="141" customFormat="1" ht="27">
      <c r="A667" s="142"/>
      <c r="B667" s="142"/>
      <c r="C667" s="281" t="s">
        <v>357</v>
      </c>
      <c r="D667" s="281"/>
      <c r="E667" s="281"/>
      <c r="F667" s="281"/>
      <c r="G667" s="281"/>
      <c r="H667" s="68"/>
      <c r="I667" s="68"/>
      <c r="J667" s="71"/>
    </row>
    <row r="668" spans="1:10" s="141" customFormat="1" ht="15.75">
      <c r="A668" s="11" t="s">
        <v>358</v>
      </c>
      <c r="B668" s="12">
        <v>4138144866</v>
      </c>
      <c r="C668" s="143"/>
      <c r="D668" s="286"/>
      <c r="E668" s="286"/>
      <c r="F668" s="286"/>
      <c r="G668" s="286"/>
      <c r="H668" s="69" t="s">
        <v>161</v>
      </c>
      <c r="I668" s="69"/>
      <c r="J668" s="73"/>
    </row>
    <row r="669" spans="1:10" s="141" customFormat="1" ht="15.75">
      <c r="A669" s="11" t="s">
        <v>9</v>
      </c>
      <c r="B669" s="286" t="s">
        <v>697</v>
      </c>
      <c r="C669" s="286"/>
      <c r="D669" s="286"/>
      <c r="E669" s="16"/>
      <c r="F669" s="11"/>
      <c r="G669" s="16"/>
      <c r="H669" s="1"/>
      <c r="I669" s="1"/>
      <c r="J669" s="71"/>
    </row>
    <row r="670" spans="1:10" s="141" customFormat="1" ht="15.75">
      <c r="A670" s="11" t="s">
        <v>11</v>
      </c>
      <c r="B670" s="289" t="s">
        <v>698</v>
      </c>
      <c r="C670" s="289"/>
      <c r="D670" s="289"/>
      <c r="E670" s="289"/>
      <c r="F670" s="18"/>
      <c r="G670" s="19"/>
      <c r="H670" s="1"/>
      <c r="I670" s="1"/>
      <c r="J670" s="71"/>
    </row>
    <row r="671" spans="1:10" s="141" customFormat="1" ht="15.75">
      <c r="A671" s="21" t="s">
        <v>14</v>
      </c>
      <c r="B671" s="21" t="s">
        <v>16</v>
      </c>
      <c r="C671" s="21"/>
      <c r="D671" s="22" t="s">
        <v>18</v>
      </c>
      <c r="E671" s="23" t="s">
        <v>19</v>
      </c>
      <c r="F671" s="23" t="s">
        <v>20</v>
      </c>
      <c r="G671" s="21" t="s">
        <v>21</v>
      </c>
      <c r="H671" s="63"/>
      <c r="I671" s="63"/>
      <c r="J671" s="59">
        <f>H671*C672</f>
        <v>0</v>
      </c>
    </row>
    <row r="672" spans="1:10" s="141" customFormat="1">
      <c r="A672" s="144">
        <v>1</v>
      </c>
      <c r="B672" s="145" t="s">
        <v>23</v>
      </c>
      <c r="C672" s="26">
        <v>5</v>
      </c>
      <c r="D672" s="146">
        <v>79305</v>
      </c>
      <c r="E672" s="28">
        <f t="shared" ref="E672:E689" si="76">D672*C672</f>
        <v>396525</v>
      </c>
      <c r="F672" s="29">
        <v>0.2</v>
      </c>
      <c r="G672" s="30">
        <f t="shared" ref="G672:G689" si="77">E672-E672*F672</f>
        <v>317220</v>
      </c>
      <c r="H672" s="63">
        <f>D672/1.08*0.8</f>
        <v>58744.444444444438</v>
      </c>
      <c r="I672" s="63"/>
      <c r="J672" s="59">
        <f t="shared" ref="J672:J688" si="78">H672*C672</f>
        <v>293722.22222222219</v>
      </c>
    </row>
    <row r="673" spans="1:10" s="141" customFormat="1">
      <c r="A673" s="144">
        <v>2</v>
      </c>
      <c r="B673" s="145" t="s">
        <v>25</v>
      </c>
      <c r="C673" s="32"/>
      <c r="D673" s="147">
        <v>128591</v>
      </c>
      <c r="E673" s="28">
        <f t="shared" si="76"/>
        <v>0</v>
      </c>
      <c r="F673" s="29">
        <v>0</v>
      </c>
      <c r="G673" s="30">
        <f t="shared" si="77"/>
        <v>0</v>
      </c>
      <c r="H673" s="63">
        <f t="shared" ref="H673:H689" si="79">D673/1.08</f>
        <v>119065.74074074073</v>
      </c>
      <c r="I673" s="63"/>
      <c r="J673" s="59">
        <f t="shared" si="78"/>
        <v>0</v>
      </c>
    </row>
    <row r="674" spans="1:10" s="141" customFormat="1">
      <c r="A674" s="144">
        <v>3</v>
      </c>
      <c r="B674" s="145" t="s">
        <v>26</v>
      </c>
      <c r="C674" s="34"/>
      <c r="D674" s="146">
        <v>60043</v>
      </c>
      <c r="E674" s="28">
        <f t="shared" si="76"/>
        <v>0</v>
      </c>
      <c r="F674" s="29">
        <v>0</v>
      </c>
      <c r="G674" s="30">
        <f t="shared" si="77"/>
        <v>0</v>
      </c>
      <c r="H674" s="63">
        <f t="shared" si="79"/>
        <v>55595.370370370365</v>
      </c>
      <c r="I674" s="63"/>
      <c r="J674" s="59">
        <f t="shared" si="78"/>
        <v>0</v>
      </c>
    </row>
    <row r="675" spans="1:10" s="141" customFormat="1">
      <c r="A675" s="144">
        <v>4</v>
      </c>
      <c r="B675" s="145" t="s">
        <v>27</v>
      </c>
      <c r="C675" s="106"/>
      <c r="D675" s="146">
        <v>115781</v>
      </c>
      <c r="E675" s="28">
        <f t="shared" si="76"/>
        <v>0</v>
      </c>
      <c r="F675" s="29">
        <v>0</v>
      </c>
      <c r="G675" s="30">
        <f t="shared" si="77"/>
        <v>0</v>
      </c>
      <c r="H675" s="63">
        <f t="shared" si="79"/>
        <v>107204.62962962962</v>
      </c>
      <c r="I675" s="63"/>
      <c r="J675" s="59">
        <f t="shared" si="78"/>
        <v>0</v>
      </c>
    </row>
    <row r="676" spans="1:10" s="141" customFormat="1">
      <c r="A676" s="144">
        <v>5</v>
      </c>
      <c r="B676" s="145" t="s">
        <v>28</v>
      </c>
      <c r="C676" s="32">
        <v>5</v>
      </c>
      <c r="D676" s="146">
        <v>119943</v>
      </c>
      <c r="E676" s="28">
        <f t="shared" si="76"/>
        <v>599715</v>
      </c>
      <c r="F676" s="124">
        <v>0</v>
      </c>
      <c r="G676" s="30">
        <f t="shared" si="77"/>
        <v>599715</v>
      </c>
      <c r="H676" s="63">
        <f t="shared" si="79"/>
        <v>111058.33333333333</v>
      </c>
      <c r="I676" s="63"/>
      <c r="J676" s="59">
        <f t="shared" si="78"/>
        <v>555291.66666666663</v>
      </c>
    </row>
    <row r="677" spans="1:10" s="141" customFormat="1">
      <c r="A677" s="144">
        <v>6</v>
      </c>
      <c r="B677" s="145" t="s">
        <v>29</v>
      </c>
      <c r="C677" s="26"/>
      <c r="D677" s="146">
        <v>94810</v>
      </c>
      <c r="E677" s="28">
        <f t="shared" si="76"/>
        <v>0</v>
      </c>
      <c r="F677" s="29">
        <v>0</v>
      </c>
      <c r="G677" s="30">
        <f t="shared" si="77"/>
        <v>0</v>
      </c>
      <c r="H677" s="63">
        <f t="shared" si="79"/>
        <v>87787.037037037036</v>
      </c>
      <c r="I677" s="63"/>
      <c r="J677" s="59">
        <f t="shared" si="78"/>
        <v>0</v>
      </c>
    </row>
    <row r="678" spans="1:10" s="141" customFormat="1">
      <c r="A678" s="144">
        <v>7</v>
      </c>
      <c r="B678" s="145" t="s">
        <v>30</v>
      </c>
      <c r="C678" s="34"/>
      <c r="D678" s="146">
        <v>141396</v>
      </c>
      <c r="E678" s="28">
        <f t="shared" si="76"/>
        <v>0</v>
      </c>
      <c r="F678" s="29">
        <v>0</v>
      </c>
      <c r="G678" s="30">
        <f t="shared" si="77"/>
        <v>0</v>
      </c>
      <c r="H678" s="63">
        <f t="shared" si="79"/>
        <v>130922.22222222222</v>
      </c>
      <c r="I678" s="63"/>
      <c r="J678" s="59">
        <f t="shared" si="78"/>
        <v>0</v>
      </c>
    </row>
    <row r="679" spans="1:10" s="141" customFormat="1">
      <c r="A679" s="144">
        <v>8</v>
      </c>
      <c r="B679" s="145" t="s">
        <v>31</v>
      </c>
      <c r="C679" s="26"/>
      <c r="D679" s="146">
        <v>232931</v>
      </c>
      <c r="E679" s="28">
        <f t="shared" si="76"/>
        <v>0</v>
      </c>
      <c r="F679" s="29">
        <v>0</v>
      </c>
      <c r="G679" s="30">
        <f t="shared" si="77"/>
        <v>0</v>
      </c>
      <c r="H679" s="63">
        <f t="shared" si="79"/>
        <v>215676.85185185182</v>
      </c>
      <c r="I679" s="63"/>
      <c r="J679" s="59">
        <f t="shared" si="78"/>
        <v>0</v>
      </c>
    </row>
    <row r="680" spans="1:10" s="141" customFormat="1">
      <c r="A680" s="144">
        <v>9</v>
      </c>
      <c r="B680" s="148" t="s">
        <v>32</v>
      </c>
      <c r="C680" s="26"/>
      <c r="D680" s="146">
        <v>101534</v>
      </c>
      <c r="E680" s="28">
        <f t="shared" si="76"/>
        <v>0</v>
      </c>
      <c r="F680" s="29">
        <v>0</v>
      </c>
      <c r="G680" s="30">
        <f t="shared" si="77"/>
        <v>0</v>
      </c>
      <c r="H680" s="63">
        <f t="shared" si="79"/>
        <v>94012.962962962964</v>
      </c>
      <c r="I680" s="63"/>
      <c r="J680" s="59">
        <f t="shared" si="78"/>
        <v>0</v>
      </c>
    </row>
    <row r="681" spans="1:10" s="141" customFormat="1">
      <c r="A681" s="144">
        <v>10</v>
      </c>
      <c r="B681" s="148" t="s">
        <v>33</v>
      </c>
      <c r="C681" s="37"/>
      <c r="D681" s="147">
        <v>110148</v>
      </c>
      <c r="E681" s="28">
        <f t="shared" si="76"/>
        <v>0</v>
      </c>
      <c r="F681" s="29">
        <v>0</v>
      </c>
      <c r="G681" s="30">
        <f t="shared" si="77"/>
        <v>0</v>
      </c>
      <c r="H681" s="63">
        <f t="shared" si="79"/>
        <v>101988.88888888888</v>
      </c>
      <c r="I681" s="63"/>
      <c r="J681" s="59">
        <f t="shared" si="78"/>
        <v>0</v>
      </c>
    </row>
    <row r="682" spans="1:10" s="141" customFormat="1">
      <c r="A682" s="144">
        <v>11</v>
      </c>
      <c r="B682" s="145" t="s">
        <v>34</v>
      </c>
      <c r="C682" s="37"/>
      <c r="D682" s="146">
        <v>54198</v>
      </c>
      <c r="E682" s="28">
        <f t="shared" si="76"/>
        <v>0</v>
      </c>
      <c r="F682" s="29">
        <v>0</v>
      </c>
      <c r="G682" s="30">
        <f t="shared" si="77"/>
        <v>0</v>
      </c>
      <c r="H682" s="63">
        <f t="shared" si="79"/>
        <v>50183.333333333328</v>
      </c>
      <c r="I682" s="63"/>
      <c r="J682" s="59">
        <f t="shared" si="78"/>
        <v>0</v>
      </c>
    </row>
    <row r="683" spans="1:10" s="141" customFormat="1">
      <c r="A683" s="144">
        <v>12</v>
      </c>
      <c r="B683" s="145" t="s">
        <v>35</v>
      </c>
      <c r="C683" s="37">
        <v>10</v>
      </c>
      <c r="D683" s="146">
        <v>49680</v>
      </c>
      <c r="E683" s="28">
        <f t="shared" si="76"/>
        <v>496800</v>
      </c>
      <c r="F683" s="29">
        <v>0</v>
      </c>
      <c r="G683" s="30">
        <f t="shared" si="77"/>
        <v>496800</v>
      </c>
      <c r="H683" s="63">
        <f t="shared" si="79"/>
        <v>46000</v>
      </c>
      <c r="I683" s="63"/>
      <c r="J683" s="59">
        <f t="shared" si="78"/>
        <v>460000</v>
      </c>
    </row>
    <row r="684" spans="1:10" s="141" customFormat="1">
      <c r="A684" s="144">
        <v>13</v>
      </c>
      <c r="B684" s="145" t="s">
        <v>36</v>
      </c>
      <c r="C684" s="37"/>
      <c r="D684" s="149">
        <v>64152</v>
      </c>
      <c r="E684" s="28">
        <f t="shared" si="76"/>
        <v>0</v>
      </c>
      <c r="F684" s="29">
        <v>0</v>
      </c>
      <c r="G684" s="30">
        <f t="shared" si="77"/>
        <v>0</v>
      </c>
      <c r="H684" s="63">
        <f t="shared" si="79"/>
        <v>59399.999999999993</v>
      </c>
      <c r="I684" s="63"/>
      <c r="J684" s="59">
        <f t="shared" si="78"/>
        <v>0</v>
      </c>
    </row>
    <row r="685" spans="1:10" s="141" customFormat="1">
      <c r="A685" s="144">
        <v>14</v>
      </c>
      <c r="B685" s="145" t="s">
        <v>37</v>
      </c>
      <c r="C685" s="37"/>
      <c r="D685" s="149">
        <v>65934</v>
      </c>
      <c r="E685" s="28">
        <f t="shared" si="76"/>
        <v>0</v>
      </c>
      <c r="F685" s="29">
        <v>0</v>
      </c>
      <c r="G685" s="30">
        <f t="shared" si="77"/>
        <v>0</v>
      </c>
      <c r="H685" s="130">
        <f t="shared" si="79"/>
        <v>61049.999999999993</v>
      </c>
      <c r="I685" s="63"/>
      <c r="J685" s="59">
        <f t="shared" si="78"/>
        <v>0</v>
      </c>
    </row>
    <row r="686" spans="1:10" s="141" customFormat="1">
      <c r="A686" s="144">
        <v>15</v>
      </c>
      <c r="B686" s="145" t="s">
        <v>38</v>
      </c>
      <c r="C686" s="37"/>
      <c r="D686" s="149">
        <v>76626</v>
      </c>
      <c r="E686" s="28">
        <f t="shared" si="76"/>
        <v>0</v>
      </c>
      <c r="F686" s="124">
        <v>0</v>
      </c>
      <c r="G686" s="30">
        <f t="shared" si="77"/>
        <v>0</v>
      </c>
      <c r="H686" s="63">
        <f t="shared" si="79"/>
        <v>70950</v>
      </c>
      <c r="I686" s="63"/>
      <c r="J686" s="59">
        <f t="shared" si="78"/>
        <v>0</v>
      </c>
    </row>
    <row r="687" spans="1:10" s="141" customFormat="1">
      <c r="A687" s="144">
        <v>16</v>
      </c>
      <c r="B687" s="145" t="s">
        <v>39</v>
      </c>
      <c r="C687" s="37"/>
      <c r="D687" s="149">
        <v>80190</v>
      </c>
      <c r="E687" s="28">
        <f t="shared" si="76"/>
        <v>0</v>
      </c>
      <c r="F687" s="29">
        <v>0</v>
      </c>
      <c r="G687" s="30">
        <f t="shared" si="77"/>
        <v>0</v>
      </c>
      <c r="H687" s="63">
        <f t="shared" si="79"/>
        <v>74250</v>
      </c>
      <c r="I687" s="63"/>
      <c r="J687" s="59">
        <f t="shared" si="78"/>
        <v>0</v>
      </c>
    </row>
    <row r="688" spans="1:10" s="141" customFormat="1">
      <c r="A688" s="144">
        <v>17</v>
      </c>
      <c r="B688" s="145" t="s">
        <v>40</v>
      </c>
      <c r="C688" s="37"/>
      <c r="D688" s="149">
        <v>113832</v>
      </c>
      <c r="E688" s="28">
        <f t="shared" si="76"/>
        <v>0</v>
      </c>
      <c r="F688" s="29">
        <v>0</v>
      </c>
      <c r="G688" s="30">
        <f t="shared" si="77"/>
        <v>0</v>
      </c>
      <c r="H688" s="63">
        <f t="shared" si="79"/>
        <v>105400</v>
      </c>
      <c r="I688" s="63"/>
      <c r="J688" s="59">
        <f t="shared" si="78"/>
        <v>0</v>
      </c>
    </row>
    <row r="689" spans="1:10" s="141" customFormat="1" ht="17.25">
      <c r="A689" s="144">
        <v>18</v>
      </c>
      <c r="B689" s="145" t="s">
        <v>41</v>
      </c>
      <c r="C689" s="37"/>
      <c r="D689" s="150">
        <v>98010</v>
      </c>
      <c r="E689" s="28">
        <f t="shared" si="76"/>
        <v>0</v>
      </c>
      <c r="F689" s="29">
        <v>0.2</v>
      </c>
      <c r="G689" s="30">
        <f t="shared" si="77"/>
        <v>0</v>
      </c>
      <c r="H689" s="63">
        <f t="shared" si="79"/>
        <v>90750</v>
      </c>
      <c r="I689" s="45"/>
      <c r="J689" s="64">
        <f>SUM(J671:J688)</f>
        <v>1309013.8888888888</v>
      </c>
    </row>
    <row r="690" spans="1:10" s="141" customFormat="1" ht="31.5">
      <c r="A690" s="40"/>
      <c r="B690" s="41" t="s">
        <v>42</v>
      </c>
      <c r="C690" s="42">
        <f>SUM(C672:C689)</f>
        <v>20</v>
      </c>
      <c r="D690" s="42"/>
      <c r="E690" s="43">
        <f>SUM(E672:E689)</f>
        <v>1493040</v>
      </c>
      <c r="F690" s="43"/>
      <c r="G690" s="44">
        <f>SUM(G672:G689)</f>
        <v>1413735</v>
      </c>
      <c r="H690" s="5"/>
      <c r="I690" s="5"/>
      <c r="J690" s="75">
        <f>J689*0.08</f>
        <v>104721.11111111111</v>
      </c>
    </row>
    <row r="691" spans="1:10" s="141" customFormat="1" ht="31.5">
      <c r="A691" s="46"/>
      <c r="B691" s="47"/>
      <c r="C691" s="48"/>
      <c r="D691" s="48"/>
      <c r="E691" s="49"/>
      <c r="F691" s="49"/>
      <c r="G691" s="151"/>
      <c r="H691" s="6"/>
      <c r="I691" s="6"/>
      <c r="J691" s="76">
        <f>SUM(J689:J690)</f>
        <v>1413734.9999999998</v>
      </c>
    </row>
    <row r="692" spans="1:10" s="141" customFormat="1" ht="18">
      <c r="A692" s="283" t="s">
        <v>43</v>
      </c>
      <c r="B692" s="283"/>
      <c r="C692" s="284" t="s">
        <v>44</v>
      </c>
      <c r="D692" s="284"/>
      <c r="E692" s="54"/>
      <c r="F692" s="54"/>
      <c r="G692" s="55" t="s">
        <v>45</v>
      </c>
    </row>
    <row r="693" spans="1:10">
      <c r="A693" s="141"/>
      <c r="B693" s="152" t="s">
        <v>666</v>
      </c>
      <c r="C693" s="152" t="s">
        <v>667</v>
      </c>
      <c r="D693" s="152"/>
      <c r="E693" s="152" t="s">
        <v>167</v>
      </c>
      <c r="F693" s="141"/>
      <c r="G693" s="141"/>
    </row>
    <row r="694" spans="1:10">
      <c r="B694" s="152" t="s">
        <v>668</v>
      </c>
      <c r="C694" s="152" t="s">
        <v>667</v>
      </c>
      <c r="D694" s="152"/>
      <c r="E694" s="152" t="s">
        <v>167</v>
      </c>
    </row>
    <row r="696" spans="1:10" s="141" customFormat="1" ht="18">
      <c r="A696"/>
      <c r="B696"/>
      <c r="C696"/>
      <c r="D696"/>
      <c r="E696"/>
      <c r="F696"/>
      <c r="G696"/>
      <c r="H696" s="1"/>
      <c r="I696" s="1"/>
      <c r="J696" s="79"/>
    </row>
    <row r="697" spans="1:10" s="141" customFormat="1" ht="15.75">
      <c r="A697" s="279" t="s">
        <v>1</v>
      </c>
      <c r="B697" s="279"/>
      <c r="C697" s="279"/>
      <c r="D697" s="279"/>
      <c r="E697" s="279"/>
      <c r="F697" s="279"/>
      <c r="G697" s="279"/>
      <c r="H697" s="1"/>
      <c r="I697" s="1"/>
      <c r="J697" s="71"/>
    </row>
    <row r="698" spans="1:10" s="141" customFormat="1" ht="15.75">
      <c r="A698" s="279" t="s">
        <v>2</v>
      </c>
      <c r="B698" s="279"/>
      <c r="C698" s="279"/>
      <c r="D698" s="279"/>
      <c r="E698" s="279"/>
      <c r="F698" s="279"/>
      <c r="G698" s="279"/>
      <c r="H698" s="1"/>
      <c r="I698" s="1"/>
      <c r="J698" s="71"/>
    </row>
    <row r="699" spans="1:10" s="141" customFormat="1" ht="15.75">
      <c r="A699" s="279" t="s">
        <v>4</v>
      </c>
      <c r="B699" s="279"/>
      <c r="C699" s="279"/>
      <c r="D699" s="279"/>
      <c r="E699" s="279"/>
      <c r="F699" s="279"/>
      <c r="G699" s="279"/>
      <c r="H699" s="1"/>
      <c r="I699" s="1"/>
      <c r="J699" s="71"/>
    </row>
    <row r="700" spans="1:10" s="141" customFormat="1" ht="27">
      <c r="A700" s="280" t="s">
        <v>6</v>
      </c>
      <c r="B700" s="280"/>
      <c r="C700" s="280"/>
      <c r="D700" s="280"/>
      <c r="E700" s="280"/>
      <c r="F700" s="280"/>
      <c r="G700" s="280"/>
      <c r="H700" s="2"/>
      <c r="I700" s="2"/>
      <c r="J700" s="72"/>
    </row>
    <row r="701" spans="1:10" s="141" customFormat="1" ht="27">
      <c r="A701" s="142"/>
      <c r="B701" s="142"/>
      <c r="C701" s="281" t="s">
        <v>357</v>
      </c>
      <c r="D701" s="281"/>
      <c r="E701" s="281"/>
      <c r="F701" s="281"/>
      <c r="G701" s="281"/>
      <c r="H701" s="68"/>
      <c r="I701" s="68"/>
      <c r="J701" s="71"/>
    </row>
    <row r="702" spans="1:10" s="141" customFormat="1" ht="15.75">
      <c r="A702" s="11" t="s">
        <v>358</v>
      </c>
      <c r="B702" s="12">
        <v>4138143221</v>
      </c>
      <c r="C702" s="143"/>
      <c r="D702" s="286"/>
      <c r="E702" s="286"/>
      <c r="F702" s="286"/>
      <c r="G702" s="286"/>
      <c r="H702" s="69" t="s">
        <v>161</v>
      </c>
      <c r="I702" s="69"/>
      <c r="J702" s="73"/>
    </row>
    <row r="703" spans="1:10" s="141" customFormat="1" ht="15.75">
      <c r="A703" s="11" t="s">
        <v>9</v>
      </c>
      <c r="B703" s="286" t="s">
        <v>699</v>
      </c>
      <c r="C703" s="286"/>
      <c r="D703" s="286"/>
      <c r="E703" s="16"/>
      <c r="F703" s="11"/>
      <c r="G703" s="16"/>
      <c r="H703" s="1"/>
      <c r="I703" s="1"/>
      <c r="J703" s="71"/>
    </row>
    <row r="704" spans="1:10" s="141" customFormat="1" ht="15.75">
      <c r="A704" s="11" t="s">
        <v>11</v>
      </c>
      <c r="B704" s="289" t="s">
        <v>698</v>
      </c>
      <c r="C704" s="289"/>
      <c r="D704" s="289"/>
      <c r="E704" s="289"/>
      <c r="F704" s="18"/>
      <c r="G704" s="19"/>
      <c r="H704" s="1"/>
      <c r="I704" s="1"/>
      <c r="J704" s="71"/>
    </row>
    <row r="705" spans="1:10" s="141" customFormat="1" ht="15.75">
      <c r="A705" s="21" t="s">
        <v>14</v>
      </c>
      <c r="B705" s="21" t="s">
        <v>16</v>
      </c>
      <c r="C705" s="21"/>
      <c r="D705" s="22" t="s">
        <v>18</v>
      </c>
      <c r="E705" s="23" t="s">
        <v>19</v>
      </c>
      <c r="F705" s="23" t="s">
        <v>20</v>
      </c>
      <c r="G705" s="21" t="s">
        <v>21</v>
      </c>
      <c r="H705" s="63"/>
      <c r="I705" s="63"/>
      <c r="J705" s="59">
        <f>H705*C706</f>
        <v>0</v>
      </c>
    </row>
    <row r="706" spans="1:10" s="141" customFormat="1">
      <c r="A706" s="144">
        <v>1</v>
      </c>
      <c r="B706" s="145" t="s">
        <v>23</v>
      </c>
      <c r="C706" s="26">
        <v>5</v>
      </c>
      <c r="D706" s="146">
        <v>79305</v>
      </c>
      <c r="E706" s="28">
        <f t="shared" ref="E706:E723" si="80">D706*C706</f>
        <v>396525</v>
      </c>
      <c r="F706" s="29">
        <v>0.2</v>
      </c>
      <c r="G706" s="30">
        <f t="shared" ref="G706:G723" si="81">E706-E706*F706</f>
        <v>317220</v>
      </c>
      <c r="H706" s="63">
        <f>D706/1.08*0.8</f>
        <v>58744.444444444438</v>
      </c>
      <c r="I706" s="63"/>
      <c r="J706" s="59">
        <f t="shared" ref="J706:J722" si="82">H706*C706</f>
        <v>293722.22222222219</v>
      </c>
    </row>
    <row r="707" spans="1:10" s="141" customFormat="1">
      <c r="A707" s="144">
        <v>2</v>
      </c>
      <c r="B707" s="145" t="s">
        <v>25</v>
      </c>
      <c r="C707" s="32"/>
      <c r="D707" s="147">
        <v>128591</v>
      </c>
      <c r="E707" s="28">
        <f t="shared" si="80"/>
        <v>0</v>
      </c>
      <c r="F707" s="29">
        <v>0</v>
      </c>
      <c r="G707" s="30">
        <f t="shared" si="81"/>
        <v>0</v>
      </c>
      <c r="H707" s="63">
        <f t="shared" ref="H707:H723" si="83">D707/1.08</f>
        <v>119065.74074074073</v>
      </c>
      <c r="I707" s="63"/>
      <c r="J707" s="59">
        <f t="shared" si="82"/>
        <v>0</v>
      </c>
    </row>
    <row r="708" spans="1:10" s="141" customFormat="1">
      <c r="A708" s="144">
        <v>3</v>
      </c>
      <c r="B708" s="145" t="s">
        <v>26</v>
      </c>
      <c r="C708" s="34"/>
      <c r="D708" s="146">
        <v>60043</v>
      </c>
      <c r="E708" s="28">
        <f t="shared" si="80"/>
        <v>0</v>
      </c>
      <c r="F708" s="29">
        <v>0</v>
      </c>
      <c r="G708" s="30">
        <f t="shared" si="81"/>
        <v>0</v>
      </c>
      <c r="H708" s="63">
        <f t="shared" si="83"/>
        <v>55595.370370370365</v>
      </c>
      <c r="I708" s="63"/>
      <c r="J708" s="59">
        <f t="shared" si="82"/>
        <v>0</v>
      </c>
    </row>
    <row r="709" spans="1:10" s="141" customFormat="1">
      <c r="A709" s="144">
        <v>4</v>
      </c>
      <c r="B709" s="145" t="s">
        <v>27</v>
      </c>
      <c r="C709" s="106"/>
      <c r="D709" s="146">
        <v>115781</v>
      </c>
      <c r="E709" s="28">
        <f t="shared" si="80"/>
        <v>0</v>
      </c>
      <c r="F709" s="29">
        <v>0</v>
      </c>
      <c r="G709" s="30">
        <f t="shared" si="81"/>
        <v>0</v>
      </c>
      <c r="H709" s="63">
        <f t="shared" si="83"/>
        <v>107204.62962962962</v>
      </c>
      <c r="I709" s="63"/>
      <c r="J709" s="59">
        <f t="shared" si="82"/>
        <v>0</v>
      </c>
    </row>
    <row r="710" spans="1:10" s="141" customFormat="1">
      <c r="A710" s="144">
        <v>5</v>
      </c>
      <c r="B710" s="145" t="s">
        <v>28</v>
      </c>
      <c r="C710" s="32">
        <v>8</v>
      </c>
      <c r="D710" s="146">
        <v>119943</v>
      </c>
      <c r="E710" s="28">
        <f t="shared" si="80"/>
        <v>959544</v>
      </c>
      <c r="F710" s="124">
        <v>0</v>
      </c>
      <c r="G710" s="30">
        <f t="shared" si="81"/>
        <v>959544</v>
      </c>
      <c r="H710" s="63">
        <f t="shared" si="83"/>
        <v>111058.33333333333</v>
      </c>
      <c r="I710" s="63"/>
      <c r="J710" s="59">
        <f t="shared" si="82"/>
        <v>888466.66666666663</v>
      </c>
    </row>
    <row r="711" spans="1:10" s="141" customFormat="1">
      <c r="A711" s="144">
        <v>6</v>
      </c>
      <c r="B711" s="145" t="s">
        <v>29</v>
      </c>
      <c r="C711" s="26"/>
      <c r="D711" s="146">
        <v>94810</v>
      </c>
      <c r="E711" s="28">
        <f t="shared" si="80"/>
        <v>0</v>
      </c>
      <c r="F711" s="29">
        <v>0</v>
      </c>
      <c r="G711" s="30">
        <f t="shared" si="81"/>
        <v>0</v>
      </c>
      <c r="H711" s="63">
        <f t="shared" si="83"/>
        <v>87787.037037037036</v>
      </c>
      <c r="I711" s="63"/>
      <c r="J711" s="59">
        <f t="shared" si="82"/>
        <v>0</v>
      </c>
    </row>
    <row r="712" spans="1:10" s="141" customFormat="1">
      <c r="A712" s="144">
        <v>7</v>
      </c>
      <c r="B712" s="145" t="s">
        <v>30</v>
      </c>
      <c r="C712" s="34"/>
      <c r="D712" s="146">
        <v>141396</v>
      </c>
      <c r="E712" s="28">
        <f t="shared" si="80"/>
        <v>0</v>
      </c>
      <c r="F712" s="29">
        <v>0</v>
      </c>
      <c r="G712" s="30">
        <f t="shared" si="81"/>
        <v>0</v>
      </c>
      <c r="H712" s="63">
        <f t="shared" si="83"/>
        <v>130922.22222222222</v>
      </c>
      <c r="I712" s="63"/>
      <c r="J712" s="59">
        <f t="shared" si="82"/>
        <v>0</v>
      </c>
    </row>
    <row r="713" spans="1:10" s="141" customFormat="1">
      <c r="A713" s="144">
        <v>8</v>
      </c>
      <c r="B713" s="145" t="s">
        <v>31</v>
      </c>
      <c r="C713" s="26"/>
      <c r="D713" s="146">
        <v>232931</v>
      </c>
      <c r="E713" s="28">
        <f t="shared" si="80"/>
        <v>0</v>
      </c>
      <c r="F713" s="29">
        <v>0</v>
      </c>
      <c r="G713" s="30">
        <f t="shared" si="81"/>
        <v>0</v>
      </c>
      <c r="H713" s="63">
        <f t="shared" si="83"/>
        <v>215676.85185185182</v>
      </c>
      <c r="I713" s="63"/>
      <c r="J713" s="59">
        <f t="shared" si="82"/>
        <v>0</v>
      </c>
    </row>
    <row r="714" spans="1:10" s="141" customFormat="1">
      <c r="A714" s="144">
        <v>9</v>
      </c>
      <c r="B714" s="148" t="s">
        <v>32</v>
      </c>
      <c r="C714" s="26"/>
      <c r="D714" s="146">
        <v>101534</v>
      </c>
      <c r="E714" s="28">
        <f t="shared" si="80"/>
        <v>0</v>
      </c>
      <c r="F714" s="29">
        <v>0</v>
      </c>
      <c r="G714" s="30">
        <f t="shared" si="81"/>
        <v>0</v>
      </c>
      <c r="H714" s="63">
        <f t="shared" si="83"/>
        <v>94012.962962962964</v>
      </c>
      <c r="I714" s="63"/>
      <c r="J714" s="59">
        <f t="shared" si="82"/>
        <v>0</v>
      </c>
    </row>
    <row r="715" spans="1:10" s="141" customFormat="1">
      <c r="A715" s="144">
        <v>10</v>
      </c>
      <c r="B715" s="148" t="s">
        <v>33</v>
      </c>
      <c r="C715" s="37"/>
      <c r="D715" s="147">
        <v>110148</v>
      </c>
      <c r="E715" s="28">
        <f t="shared" si="80"/>
        <v>0</v>
      </c>
      <c r="F715" s="29">
        <v>0</v>
      </c>
      <c r="G715" s="30">
        <f t="shared" si="81"/>
        <v>0</v>
      </c>
      <c r="H715" s="63">
        <f t="shared" si="83"/>
        <v>101988.88888888888</v>
      </c>
      <c r="I715" s="63"/>
      <c r="J715" s="59">
        <f t="shared" si="82"/>
        <v>0</v>
      </c>
    </row>
    <row r="716" spans="1:10" s="141" customFormat="1">
      <c r="A716" s="144">
        <v>11</v>
      </c>
      <c r="B716" s="145" t="s">
        <v>34</v>
      </c>
      <c r="C716" s="37"/>
      <c r="D716" s="146">
        <v>54198</v>
      </c>
      <c r="E716" s="28">
        <f t="shared" si="80"/>
        <v>0</v>
      </c>
      <c r="F716" s="29">
        <v>0</v>
      </c>
      <c r="G716" s="30">
        <f t="shared" si="81"/>
        <v>0</v>
      </c>
      <c r="H716" s="63">
        <f t="shared" si="83"/>
        <v>50183.333333333328</v>
      </c>
      <c r="I716" s="63"/>
      <c r="J716" s="59">
        <f t="shared" si="82"/>
        <v>0</v>
      </c>
    </row>
    <row r="717" spans="1:10" s="141" customFormat="1">
      <c r="A717" s="144">
        <v>12</v>
      </c>
      <c r="B717" s="145" t="s">
        <v>35</v>
      </c>
      <c r="C717" s="37"/>
      <c r="D717" s="146">
        <v>49680</v>
      </c>
      <c r="E717" s="28">
        <f t="shared" si="80"/>
        <v>0</v>
      </c>
      <c r="F717" s="29">
        <v>0</v>
      </c>
      <c r="G717" s="30">
        <f t="shared" si="81"/>
        <v>0</v>
      </c>
      <c r="H717" s="63">
        <f t="shared" si="83"/>
        <v>46000</v>
      </c>
      <c r="I717" s="63"/>
      <c r="J717" s="59">
        <f t="shared" si="82"/>
        <v>0</v>
      </c>
    </row>
    <row r="718" spans="1:10" s="141" customFormat="1">
      <c r="A718" s="144">
        <v>13</v>
      </c>
      <c r="B718" s="145" t="s">
        <v>36</v>
      </c>
      <c r="C718" s="37"/>
      <c r="D718" s="149">
        <v>64152</v>
      </c>
      <c r="E718" s="28">
        <f t="shared" si="80"/>
        <v>0</v>
      </c>
      <c r="F718" s="29">
        <v>0</v>
      </c>
      <c r="G718" s="30">
        <f t="shared" si="81"/>
        <v>0</v>
      </c>
      <c r="H718" s="63">
        <f t="shared" si="83"/>
        <v>59399.999999999993</v>
      </c>
      <c r="I718" s="63"/>
      <c r="J718" s="59">
        <f t="shared" si="82"/>
        <v>0</v>
      </c>
    </row>
    <row r="719" spans="1:10" s="141" customFormat="1">
      <c r="A719" s="144">
        <v>14</v>
      </c>
      <c r="B719" s="145" t="s">
        <v>37</v>
      </c>
      <c r="C719" s="37"/>
      <c r="D719" s="149">
        <v>65934</v>
      </c>
      <c r="E719" s="28">
        <f t="shared" si="80"/>
        <v>0</v>
      </c>
      <c r="F719" s="29">
        <v>0</v>
      </c>
      <c r="G719" s="30">
        <f t="shared" si="81"/>
        <v>0</v>
      </c>
      <c r="H719" s="130">
        <f t="shared" si="83"/>
        <v>61049.999999999993</v>
      </c>
      <c r="I719" s="63"/>
      <c r="J719" s="59">
        <f t="shared" si="82"/>
        <v>0</v>
      </c>
    </row>
    <row r="720" spans="1:10" s="141" customFormat="1">
      <c r="A720" s="144">
        <v>15</v>
      </c>
      <c r="B720" s="145" t="s">
        <v>38</v>
      </c>
      <c r="C720" s="37"/>
      <c r="D720" s="149">
        <v>76626</v>
      </c>
      <c r="E720" s="28">
        <f t="shared" si="80"/>
        <v>0</v>
      </c>
      <c r="F720" s="124">
        <v>0</v>
      </c>
      <c r="G720" s="30">
        <f t="shared" si="81"/>
        <v>0</v>
      </c>
      <c r="H720" s="63">
        <f t="shared" si="83"/>
        <v>70950</v>
      </c>
      <c r="I720" s="63"/>
      <c r="J720" s="59">
        <f t="shared" si="82"/>
        <v>0</v>
      </c>
    </row>
    <row r="721" spans="1:10" s="141" customFormat="1">
      <c r="A721" s="144">
        <v>16</v>
      </c>
      <c r="B721" s="145" t="s">
        <v>39</v>
      </c>
      <c r="C721" s="37"/>
      <c r="D721" s="149">
        <v>80190</v>
      </c>
      <c r="E721" s="28">
        <f t="shared" si="80"/>
        <v>0</v>
      </c>
      <c r="F721" s="29">
        <v>0</v>
      </c>
      <c r="G721" s="30">
        <f t="shared" si="81"/>
        <v>0</v>
      </c>
      <c r="H721" s="63">
        <f t="shared" si="83"/>
        <v>74250</v>
      </c>
      <c r="I721" s="63"/>
      <c r="J721" s="59">
        <f t="shared" si="82"/>
        <v>0</v>
      </c>
    </row>
    <row r="722" spans="1:10" s="141" customFormat="1">
      <c r="A722" s="144">
        <v>17</v>
      </c>
      <c r="B722" s="145" t="s">
        <v>40</v>
      </c>
      <c r="C722" s="37"/>
      <c r="D722" s="149">
        <v>113832</v>
      </c>
      <c r="E722" s="28">
        <f t="shared" si="80"/>
        <v>0</v>
      </c>
      <c r="F722" s="29">
        <v>0</v>
      </c>
      <c r="G722" s="30">
        <f t="shared" si="81"/>
        <v>0</v>
      </c>
      <c r="H722" s="63">
        <f t="shared" si="83"/>
        <v>105400</v>
      </c>
      <c r="I722" s="63"/>
      <c r="J722" s="59">
        <f t="shared" si="82"/>
        <v>0</v>
      </c>
    </row>
    <row r="723" spans="1:10" s="141" customFormat="1" ht="17.25">
      <c r="A723" s="144">
        <v>18</v>
      </c>
      <c r="B723" s="145" t="s">
        <v>41</v>
      </c>
      <c r="C723" s="37"/>
      <c r="D723" s="150">
        <v>98010</v>
      </c>
      <c r="E723" s="28">
        <f t="shared" si="80"/>
        <v>0</v>
      </c>
      <c r="F723" s="29">
        <v>0.2</v>
      </c>
      <c r="G723" s="30">
        <f t="shared" si="81"/>
        <v>0</v>
      </c>
      <c r="H723" s="63">
        <f t="shared" si="83"/>
        <v>90750</v>
      </c>
      <c r="I723" s="45"/>
      <c r="J723" s="64">
        <f>SUM(J705:J722)</f>
        <v>1182188.8888888888</v>
      </c>
    </row>
    <row r="724" spans="1:10" s="141" customFormat="1" ht="31.5">
      <c r="A724" s="40"/>
      <c r="B724" s="41" t="s">
        <v>42</v>
      </c>
      <c r="C724" s="42">
        <f>SUM(C706:C723)</f>
        <v>13</v>
      </c>
      <c r="D724" s="42"/>
      <c r="E724" s="43">
        <f>SUM(E706:E723)</f>
        <v>1356069</v>
      </c>
      <c r="F724" s="43"/>
      <c r="G724" s="44">
        <f>SUM(G706:G723)</f>
        <v>1276764</v>
      </c>
      <c r="H724" s="5"/>
      <c r="I724" s="5"/>
      <c r="J724" s="75">
        <f>J723*0.08</f>
        <v>94575.111111111109</v>
      </c>
    </row>
    <row r="725" spans="1:10" s="141" customFormat="1" ht="31.5">
      <c r="A725" s="46"/>
      <c r="B725" s="47"/>
      <c r="C725" s="48"/>
      <c r="D725" s="48"/>
      <c r="E725" s="49"/>
      <c r="F725" s="49"/>
      <c r="G725" s="151"/>
      <c r="H725" s="6"/>
      <c r="I725" s="6"/>
      <c r="J725" s="76">
        <f>SUM(J723:J724)</f>
        <v>1276763.9999999998</v>
      </c>
    </row>
    <row r="726" spans="1:10" s="141" customFormat="1" ht="18">
      <c r="A726" s="283" t="s">
        <v>43</v>
      </c>
      <c r="B726" s="283"/>
      <c r="C726" s="284" t="s">
        <v>44</v>
      </c>
      <c r="D726" s="284"/>
      <c r="E726" s="54"/>
      <c r="F726" s="54"/>
      <c r="G726" s="55" t="s">
        <v>45</v>
      </c>
    </row>
    <row r="727" spans="1:10">
      <c r="A727" s="141"/>
      <c r="B727" s="152" t="s">
        <v>666</v>
      </c>
      <c r="C727" s="152" t="s">
        <v>667</v>
      </c>
      <c r="D727" s="152"/>
      <c r="E727" s="152" t="s">
        <v>167</v>
      </c>
      <c r="F727" s="141"/>
      <c r="G727" s="141"/>
    </row>
    <row r="728" spans="1:10">
      <c r="B728" s="152" t="s">
        <v>668</v>
      </c>
      <c r="C728" s="152" t="s">
        <v>667</v>
      </c>
      <c r="D728" s="152"/>
      <c r="E728" s="152" t="s">
        <v>167</v>
      </c>
    </row>
    <row r="730" spans="1:10" s="141" customFormat="1" ht="18">
      <c r="A730"/>
      <c r="B730"/>
      <c r="C730"/>
      <c r="D730"/>
      <c r="E730"/>
      <c r="F730"/>
      <c r="G730"/>
      <c r="H730" s="1"/>
      <c r="I730" s="1"/>
      <c r="J730" s="79"/>
    </row>
    <row r="731" spans="1:10" s="141" customFormat="1" ht="15.75">
      <c r="A731" s="279" t="s">
        <v>1</v>
      </c>
      <c r="B731" s="279"/>
      <c r="C731" s="279"/>
      <c r="D731" s="279"/>
      <c r="E731" s="279"/>
      <c r="F731" s="279"/>
      <c r="G731" s="279"/>
      <c r="H731" s="1"/>
      <c r="I731" s="1"/>
      <c r="J731" s="71"/>
    </row>
    <row r="732" spans="1:10" s="141" customFormat="1" ht="15.75">
      <c r="A732" s="279" t="s">
        <v>2</v>
      </c>
      <c r="B732" s="279"/>
      <c r="C732" s="279"/>
      <c r="D732" s="279"/>
      <c r="E732" s="279"/>
      <c r="F732" s="279"/>
      <c r="G732" s="279"/>
      <c r="H732" s="1"/>
      <c r="I732" s="1"/>
      <c r="J732" s="71"/>
    </row>
    <row r="733" spans="1:10" s="141" customFormat="1" ht="15.75">
      <c r="A733" s="279" t="s">
        <v>4</v>
      </c>
      <c r="B733" s="279"/>
      <c r="C733" s="279"/>
      <c r="D733" s="279"/>
      <c r="E733" s="279"/>
      <c r="F733" s="279"/>
      <c r="G733" s="279"/>
      <c r="H733" s="1"/>
      <c r="I733" s="1"/>
      <c r="J733" s="71"/>
    </row>
    <row r="734" spans="1:10" s="141" customFormat="1" ht="27">
      <c r="A734" s="280" t="s">
        <v>6</v>
      </c>
      <c r="B734" s="280"/>
      <c r="C734" s="280"/>
      <c r="D734" s="280"/>
      <c r="E734" s="280"/>
      <c r="F734" s="280"/>
      <c r="G734" s="280"/>
      <c r="H734" s="2"/>
      <c r="I734" s="2"/>
      <c r="J734" s="72"/>
    </row>
    <row r="735" spans="1:10" s="141" customFormat="1" ht="27">
      <c r="A735" s="142"/>
      <c r="B735" s="142"/>
      <c r="C735" s="281" t="s">
        <v>357</v>
      </c>
      <c r="D735" s="281"/>
      <c r="E735" s="281"/>
      <c r="F735" s="281"/>
      <c r="G735" s="281"/>
      <c r="H735" s="68"/>
      <c r="I735" s="68"/>
      <c r="J735" s="71"/>
    </row>
    <row r="736" spans="1:10" s="141" customFormat="1" ht="15.75">
      <c r="A736" s="11" t="s">
        <v>358</v>
      </c>
      <c r="B736" s="12">
        <v>4138144608</v>
      </c>
      <c r="C736" s="143"/>
      <c r="D736" s="286"/>
      <c r="E736" s="286"/>
      <c r="F736" s="286"/>
      <c r="G736" s="286"/>
      <c r="H736" s="69" t="s">
        <v>161</v>
      </c>
      <c r="I736" s="69"/>
      <c r="J736" s="73"/>
    </row>
    <row r="737" spans="1:10" s="141" customFormat="1" ht="15.75">
      <c r="A737" s="11" t="s">
        <v>9</v>
      </c>
      <c r="B737" s="286" t="s">
        <v>700</v>
      </c>
      <c r="C737" s="286"/>
      <c r="D737" s="286"/>
      <c r="E737" s="16"/>
      <c r="F737" s="11"/>
      <c r="G737" s="16"/>
      <c r="H737" s="1"/>
      <c r="I737" s="1"/>
      <c r="J737" s="71"/>
    </row>
    <row r="738" spans="1:10" s="141" customFormat="1" ht="15.75">
      <c r="A738" s="11" t="s">
        <v>11</v>
      </c>
      <c r="B738" s="289" t="s">
        <v>698</v>
      </c>
      <c r="C738" s="289"/>
      <c r="D738" s="289"/>
      <c r="E738" s="289"/>
      <c r="F738" s="18"/>
      <c r="G738" s="19"/>
      <c r="H738" s="1"/>
      <c r="I738" s="1"/>
      <c r="J738" s="71"/>
    </row>
    <row r="739" spans="1:10" s="141" customFormat="1" ht="15.75">
      <c r="A739" s="21" t="s">
        <v>14</v>
      </c>
      <c r="B739" s="21" t="s">
        <v>16</v>
      </c>
      <c r="C739" s="21"/>
      <c r="D739" s="22" t="s">
        <v>18</v>
      </c>
      <c r="E739" s="23" t="s">
        <v>19</v>
      </c>
      <c r="F739" s="23" t="s">
        <v>20</v>
      </c>
      <c r="G739" s="21" t="s">
        <v>21</v>
      </c>
      <c r="H739" s="63"/>
      <c r="I739" s="63"/>
      <c r="J739" s="59">
        <f>H739*C740</f>
        <v>0</v>
      </c>
    </row>
    <row r="740" spans="1:10" s="141" customFormat="1">
      <c r="A740" s="144">
        <v>1</v>
      </c>
      <c r="B740" s="145" t="s">
        <v>23</v>
      </c>
      <c r="C740" s="26">
        <v>5</v>
      </c>
      <c r="D740" s="146">
        <v>79305</v>
      </c>
      <c r="E740" s="28">
        <f t="shared" ref="E740:E757" si="84">D740*C740</f>
        <v>396525</v>
      </c>
      <c r="F740" s="29">
        <v>0</v>
      </c>
      <c r="G740" s="30">
        <f t="shared" ref="G740:G757" si="85">E740-E740*F740</f>
        <v>396525</v>
      </c>
      <c r="H740" s="63">
        <f t="shared" ref="H740:H757" si="86">D740/1.08</f>
        <v>73430.555555555547</v>
      </c>
      <c r="I740" s="63"/>
      <c r="J740" s="59">
        <f t="shared" ref="J740:J757" si="87">H740*C740</f>
        <v>367152.77777777775</v>
      </c>
    </row>
    <row r="741" spans="1:10" s="141" customFormat="1">
      <c r="A741" s="144">
        <v>2</v>
      </c>
      <c r="B741" s="145" t="s">
        <v>25</v>
      </c>
      <c r="C741" s="32"/>
      <c r="D741" s="147">
        <v>128591</v>
      </c>
      <c r="E741" s="28">
        <f t="shared" si="84"/>
        <v>0</v>
      </c>
      <c r="F741" s="29">
        <v>0</v>
      </c>
      <c r="G741" s="30">
        <f t="shared" si="85"/>
        <v>0</v>
      </c>
      <c r="H741" s="63">
        <f t="shared" si="86"/>
        <v>119065.74074074073</v>
      </c>
      <c r="I741" s="63"/>
      <c r="J741" s="59">
        <f t="shared" si="87"/>
        <v>0</v>
      </c>
    </row>
    <row r="742" spans="1:10" s="141" customFormat="1">
      <c r="A742" s="144">
        <v>3</v>
      </c>
      <c r="B742" s="145" t="s">
        <v>26</v>
      </c>
      <c r="C742" s="34"/>
      <c r="D742" s="146">
        <v>60043</v>
      </c>
      <c r="E742" s="28">
        <f t="shared" si="84"/>
        <v>0</v>
      </c>
      <c r="F742" s="29">
        <v>0</v>
      </c>
      <c r="G742" s="30">
        <f t="shared" si="85"/>
        <v>0</v>
      </c>
      <c r="H742" s="63">
        <f t="shared" si="86"/>
        <v>55595.370370370365</v>
      </c>
      <c r="I742" s="63"/>
      <c r="J742" s="59">
        <f t="shared" si="87"/>
        <v>0</v>
      </c>
    </row>
    <row r="743" spans="1:10" s="141" customFormat="1">
      <c r="A743" s="144">
        <v>4</v>
      </c>
      <c r="B743" s="145" t="s">
        <v>27</v>
      </c>
      <c r="C743" s="106"/>
      <c r="D743" s="146">
        <v>115781</v>
      </c>
      <c r="E743" s="28">
        <f t="shared" si="84"/>
        <v>0</v>
      </c>
      <c r="F743" s="29">
        <v>0</v>
      </c>
      <c r="G743" s="30">
        <f t="shared" si="85"/>
        <v>0</v>
      </c>
      <c r="H743" s="63">
        <f t="shared" si="86"/>
        <v>107204.62962962962</v>
      </c>
      <c r="I743" s="63"/>
      <c r="J743" s="59">
        <f t="shared" si="87"/>
        <v>0</v>
      </c>
    </row>
    <row r="744" spans="1:10" s="141" customFormat="1">
      <c r="A744" s="144">
        <v>5</v>
      </c>
      <c r="B744" s="145" t="s">
        <v>28</v>
      </c>
      <c r="C744" s="32">
        <v>5</v>
      </c>
      <c r="D744" s="146">
        <v>119943</v>
      </c>
      <c r="E744" s="28">
        <f t="shared" si="84"/>
        <v>599715</v>
      </c>
      <c r="F744" s="124">
        <v>0</v>
      </c>
      <c r="G744" s="30">
        <f t="shared" si="85"/>
        <v>599715</v>
      </c>
      <c r="H744" s="63">
        <f t="shared" si="86"/>
        <v>111058.33333333333</v>
      </c>
      <c r="I744" s="63"/>
      <c r="J744" s="59">
        <f t="shared" si="87"/>
        <v>555291.66666666663</v>
      </c>
    </row>
    <row r="745" spans="1:10" s="141" customFormat="1">
      <c r="A745" s="144">
        <v>6</v>
      </c>
      <c r="B745" s="145" t="s">
        <v>29</v>
      </c>
      <c r="C745" s="26"/>
      <c r="D745" s="146">
        <v>94810</v>
      </c>
      <c r="E745" s="28">
        <f t="shared" si="84"/>
        <v>0</v>
      </c>
      <c r="F745" s="29">
        <v>0</v>
      </c>
      <c r="G745" s="30">
        <f t="shared" si="85"/>
        <v>0</v>
      </c>
      <c r="H745" s="63">
        <f t="shared" si="86"/>
        <v>87787.037037037036</v>
      </c>
      <c r="I745" s="63"/>
      <c r="J745" s="59">
        <f t="shared" si="87"/>
        <v>0</v>
      </c>
    </row>
    <row r="746" spans="1:10" s="141" customFormat="1">
      <c r="A746" s="144">
        <v>7</v>
      </c>
      <c r="B746" s="145" t="s">
        <v>30</v>
      </c>
      <c r="C746" s="34"/>
      <c r="D746" s="146">
        <v>141396</v>
      </c>
      <c r="E746" s="28">
        <f t="shared" si="84"/>
        <v>0</v>
      </c>
      <c r="F746" s="29">
        <v>0</v>
      </c>
      <c r="G746" s="30">
        <f t="shared" si="85"/>
        <v>0</v>
      </c>
      <c r="H746" s="63">
        <f t="shared" si="86"/>
        <v>130922.22222222222</v>
      </c>
      <c r="I746" s="63"/>
      <c r="J746" s="59">
        <f t="shared" si="87"/>
        <v>0</v>
      </c>
    </row>
    <row r="747" spans="1:10" s="141" customFormat="1">
      <c r="A747" s="144">
        <v>8</v>
      </c>
      <c r="B747" s="145" t="s">
        <v>31</v>
      </c>
      <c r="C747" s="26"/>
      <c r="D747" s="146">
        <v>232931</v>
      </c>
      <c r="E747" s="28">
        <f t="shared" si="84"/>
        <v>0</v>
      </c>
      <c r="F747" s="29">
        <v>0</v>
      </c>
      <c r="G747" s="30">
        <f t="shared" si="85"/>
        <v>0</v>
      </c>
      <c r="H747" s="63">
        <f t="shared" si="86"/>
        <v>215676.85185185182</v>
      </c>
      <c r="I747" s="63"/>
      <c r="J747" s="59">
        <f t="shared" si="87"/>
        <v>0</v>
      </c>
    </row>
    <row r="748" spans="1:10" s="141" customFormat="1">
      <c r="A748" s="144">
        <v>9</v>
      </c>
      <c r="B748" s="148" t="s">
        <v>32</v>
      </c>
      <c r="C748" s="26"/>
      <c r="D748" s="146">
        <v>101534</v>
      </c>
      <c r="E748" s="28">
        <f t="shared" si="84"/>
        <v>0</v>
      </c>
      <c r="F748" s="29">
        <v>0</v>
      </c>
      <c r="G748" s="30">
        <f t="shared" si="85"/>
        <v>0</v>
      </c>
      <c r="H748" s="63">
        <f t="shared" si="86"/>
        <v>94012.962962962964</v>
      </c>
      <c r="I748" s="63"/>
      <c r="J748" s="59">
        <f t="shared" si="87"/>
        <v>0</v>
      </c>
    </row>
    <row r="749" spans="1:10" s="141" customFormat="1">
      <c r="A749" s="144">
        <v>10</v>
      </c>
      <c r="B749" s="148" t="s">
        <v>33</v>
      </c>
      <c r="C749" s="37"/>
      <c r="D749" s="147">
        <v>110148</v>
      </c>
      <c r="E749" s="28">
        <f t="shared" si="84"/>
        <v>0</v>
      </c>
      <c r="F749" s="29">
        <v>0</v>
      </c>
      <c r="G749" s="30">
        <f t="shared" si="85"/>
        <v>0</v>
      </c>
      <c r="H749" s="63">
        <f t="shared" si="86"/>
        <v>101988.88888888888</v>
      </c>
      <c r="I749" s="63"/>
      <c r="J749" s="59">
        <f t="shared" si="87"/>
        <v>0</v>
      </c>
    </row>
    <row r="750" spans="1:10" s="141" customFormat="1">
      <c r="A750" s="144">
        <v>11</v>
      </c>
      <c r="B750" s="145" t="s">
        <v>34</v>
      </c>
      <c r="C750" s="37">
        <v>5</v>
      </c>
      <c r="D750" s="146">
        <v>54198</v>
      </c>
      <c r="E750" s="28">
        <f t="shared" si="84"/>
        <v>270990</v>
      </c>
      <c r="F750" s="29">
        <v>0</v>
      </c>
      <c r="G750" s="30">
        <f t="shared" si="85"/>
        <v>270990</v>
      </c>
      <c r="H750" s="63">
        <f t="shared" si="86"/>
        <v>50183.333333333328</v>
      </c>
      <c r="I750" s="63"/>
      <c r="J750" s="59">
        <f t="shared" si="87"/>
        <v>250916.66666666663</v>
      </c>
    </row>
    <row r="751" spans="1:10" s="141" customFormat="1">
      <c r="A751" s="144">
        <v>12</v>
      </c>
      <c r="B751" s="145" t="s">
        <v>35</v>
      </c>
      <c r="C751" s="37"/>
      <c r="D751" s="146">
        <v>49680</v>
      </c>
      <c r="E751" s="28">
        <f t="shared" si="84"/>
        <v>0</v>
      </c>
      <c r="F751" s="29">
        <v>0</v>
      </c>
      <c r="G751" s="30">
        <f t="shared" si="85"/>
        <v>0</v>
      </c>
      <c r="H751" s="63">
        <f t="shared" si="86"/>
        <v>46000</v>
      </c>
      <c r="I751" s="63"/>
      <c r="J751" s="59">
        <f t="shared" si="87"/>
        <v>0</v>
      </c>
    </row>
    <row r="752" spans="1:10" s="141" customFormat="1">
      <c r="A752" s="144">
        <v>13</v>
      </c>
      <c r="B752" s="145" t="s">
        <v>36</v>
      </c>
      <c r="C752" s="37"/>
      <c r="D752" s="149">
        <v>64152</v>
      </c>
      <c r="E752" s="28">
        <f t="shared" si="84"/>
        <v>0</v>
      </c>
      <c r="F752" s="29">
        <v>0</v>
      </c>
      <c r="G752" s="30">
        <f t="shared" si="85"/>
        <v>0</v>
      </c>
      <c r="H752" s="63">
        <f t="shared" si="86"/>
        <v>59399.999999999993</v>
      </c>
      <c r="I752" s="63"/>
      <c r="J752" s="59">
        <f t="shared" si="87"/>
        <v>0</v>
      </c>
    </row>
    <row r="753" spans="1:10" s="141" customFormat="1">
      <c r="A753" s="144">
        <v>14</v>
      </c>
      <c r="B753" s="145" t="s">
        <v>37</v>
      </c>
      <c r="C753" s="37"/>
      <c r="D753" s="149">
        <v>65934</v>
      </c>
      <c r="E753" s="28">
        <f t="shared" si="84"/>
        <v>0</v>
      </c>
      <c r="F753" s="29">
        <v>0</v>
      </c>
      <c r="G753" s="30">
        <f t="shared" si="85"/>
        <v>0</v>
      </c>
      <c r="H753" s="130">
        <f t="shared" si="86"/>
        <v>61049.999999999993</v>
      </c>
      <c r="I753" s="63"/>
      <c r="J753" s="59">
        <f t="shared" si="87"/>
        <v>0</v>
      </c>
    </row>
    <row r="754" spans="1:10" s="141" customFormat="1">
      <c r="A754" s="144">
        <v>15</v>
      </c>
      <c r="B754" s="145" t="s">
        <v>38</v>
      </c>
      <c r="C754" s="37"/>
      <c r="D754" s="149">
        <v>76626</v>
      </c>
      <c r="E754" s="28">
        <f t="shared" si="84"/>
        <v>0</v>
      </c>
      <c r="F754" s="124">
        <v>0</v>
      </c>
      <c r="G754" s="30">
        <f t="shared" si="85"/>
        <v>0</v>
      </c>
      <c r="H754" s="63">
        <f t="shared" si="86"/>
        <v>70950</v>
      </c>
      <c r="I754" s="63"/>
      <c r="J754" s="59">
        <f t="shared" si="87"/>
        <v>0</v>
      </c>
    </row>
    <row r="755" spans="1:10" s="141" customFormat="1">
      <c r="A755" s="144">
        <v>16</v>
      </c>
      <c r="B755" s="145" t="s">
        <v>39</v>
      </c>
      <c r="C755" s="37"/>
      <c r="D755" s="149">
        <v>80190</v>
      </c>
      <c r="E755" s="28">
        <f t="shared" si="84"/>
        <v>0</v>
      </c>
      <c r="F755" s="29">
        <v>0</v>
      </c>
      <c r="G755" s="30">
        <f t="shared" si="85"/>
        <v>0</v>
      </c>
      <c r="H755" s="63">
        <f t="shared" si="86"/>
        <v>74250</v>
      </c>
      <c r="I755" s="63"/>
      <c r="J755" s="59">
        <f t="shared" si="87"/>
        <v>0</v>
      </c>
    </row>
    <row r="756" spans="1:10" s="141" customFormat="1">
      <c r="A756" s="144">
        <v>17</v>
      </c>
      <c r="B756" s="145" t="s">
        <v>40</v>
      </c>
      <c r="C756" s="37"/>
      <c r="D756" s="149">
        <v>113832</v>
      </c>
      <c r="E756" s="28">
        <f t="shared" si="84"/>
        <v>0</v>
      </c>
      <c r="F756" s="29">
        <v>0</v>
      </c>
      <c r="G756" s="30">
        <f t="shared" si="85"/>
        <v>0</v>
      </c>
      <c r="H756" s="63">
        <f t="shared" si="86"/>
        <v>105400</v>
      </c>
      <c r="I756" s="63"/>
      <c r="J756" s="59">
        <f t="shared" si="87"/>
        <v>0</v>
      </c>
    </row>
    <row r="757" spans="1:10" s="141" customFormat="1" ht="17.25">
      <c r="A757" s="144">
        <v>18</v>
      </c>
      <c r="B757" s="145" t="s">
        <v>41</v>
      </c>
      <c r="C757" s="37"/>
      <c r="D757" s="150">
        <v>98010</v>
      </c>
      <c r="E757" s="28">
        <f t="shared" si="84"/>
        <v>0</v>
      </c>
      <c r="F757" s="29">
        <v>0.2</v>
      </c>
      <c r="G757" s="30">
        <f t="shared" si="85"/>
        <v>0</v>
      </c>
      <c r="H757" s="63">
        <f t="shared" si="86"/>
        <v>90750</v>
      </c>
      <c r="I757" s="45"/>
      <c r="J757" s="59">
        <f t="shared" si="87"/>
        <v>0</v>
      </c>
    </row>
    <row r="758" spans="1:10" s="141" customFormat="1" ht="31.5">
      <c r="A758" s="40"/>
      <c r="B758" s="41" t="s">
        <v>42</v>
      </c>
      <c r="C758" s="42">
        <f>SUM(C740:C757)</f>
        <v>15</v>
      </c>
      <c r="D758" s="42"/>
      <c r="E758" s="43">
        <f>SUM(E740:E757)</f>
        <v>1267230</v>
      </c>
      <c r="F758" s="43"/>
      <c r="G758" s="44">
        <f>SUM(G740:G757)</f>
        <v>1267230</v>
      </c>
      <c r="H758" s="5"/>
      <c r="I758" s="5"/>
      <c r="J758" s="75">
        <f>SUM(J740:J757)</f>
        <v>1173361.111111111</v>
      </c>
    </row>
    <row r="759" spans="1:10" s="141" customFormat="1" ht="31.5">
      <c r="A759" s="46"/>
      <c r="B759" s="47"/>
      <c r="C759" s="48"/>
      <c r="D759" s="48"/>
      <c r="E759" s="49"/>
      <c r="F759" s="49"/>
      <c r="G759" s="151"/>
      <c r="H759" s="6"/>
      <c r="I759" s="6"/>
      <c r="J759" s="76">
        <f>J758*0.08</f>
        <v>93868.888888888876</v>
      </c>
    </row>
    <row r="760" spans="1:10" s="141" customFormat="1" ht="18">
      <c r="A760" s="283" t="s">
        <v>43</v>
      </c>
      <c r="B760" s="283"/>
      <c r="C760" s="284" t="s">
        <v>44</v>
      </c>
      <c r="D760" s="284"/>
      <c r="E760" s="54"/>
      <c r="F760" s="54"/>
      <c r="G760" s="55" t="s">
        <v>45</v>
      </c>
      <c r="J760" s="159">
        <f>SUM(J758:J759)</f>
        <v>1267230</v>
      </c>
    </row>
    <row r="761" spans="1:10">
      <c r="A761" s="141"/>
      <c r="B761" s="152" t="s">
        <v>666</v>
      </c>
      <c r="C761" s="152" t="s">
        <v>667</v>
      </c>
      <c r="D761" s="152"/>
      <c r="E761" s="152" t="s">
        <v>167</v>
      </c>
      <c r="F761" s="141" t="s">
        <v>649</v>
      </c>
      <c r="G761" s="141"/>
    </row>
    <row r="762" spans="1:10">
      <c r="B762" s="152" t="s">
        <v>668</v>
      </c>
      <c r="C762" s="152" t="s">
        <v>667</v>
      </c>
      <c r="D762" s="152"/>
      <c r="E762" s="152" t="s">
        <v>167</v>
      </c>
    </row>
    <row r="765" spans="1:10" s="141" customFormat="1" ht="18">
      <c r="A765"/>
      <c r="B765"/>
      <c r="C765"/>
      <c r="D765"/>
      <c r="E765"/>
      <c r="F765"/>
      <c r="G765"/>
      <c r="H765" s="1"/>
      <c r="I765" s="1"/>
      <c r="J765" s="79"/>
    </row>
    <row r="766" spans="1:10" s="141" customFormat="1" ht="15.75">
      <c r="A766" s="279" t="s">
        <v>1</v>
      </c>
      <c r="B766" s="279"/>
      <c r="C766" s="279"/>
      <c r="D766" s="279"/>
      <c r="E766" s="279"/>
      <c r="F766" s="279"/>
      <c r="G766" s="279"/>
      <c r="H766" s="1"/>
      <c r="I766" s="1"/>
      <c r="J766" s="71"/>
    </row>
    <row r="767" spans="1:10" s="141" customFormat="1" ht="15.75">
      <c r="A767" s="279" t="s">
        <v>2</v>
      </c>
      <c r="B767" s="279"/>
      <c r="C767" s="279"/>
      <c r="D767" s="279"/>
      <c r="E767" s="279"/>
      <c r="F767" s="279"/>
      <c r="G767" s="279"/>
      <c r="H767" s="1"/>
      <c r="I767" s="1"/>
      <c r="J767" s="71"/>
    </row>
    <row r="768" spans="1:10" s="141" customFormat="1" ht="15.75">
      <c r="A768" s="279" t="s">
        <v>4</v>
      </c>
      <c r="B768" s="279"/>
      <c r="C768" s="279"/>
      <c r="D768" s="279"/>
      <c r="E768" s="279"/>
      <c r="F768" s="279"/>
      <c r="G768" s="279"/>
      <c r="H768" s="1"/>
      <c r="I768" s="1"/>
      <c r="J768" s="71"/>
    </row>
    <row r="769" spans="1:10" s="141" customFormat="1" ht="27">
      <c r="A769" s="280" t="s">
        <v>6</v>
      </c>
      <c r="B769" s="280"/>
      <c r="C769" s="280"/>
      <c r="D769" s="280"/>
      <c r="E769" s="280"/>
      <c r="F769" s="280"/>
      <c r="G769" s="280"/>
      <c r="H769" s="2"/>
      <c r="I769" s="2"/>
      <c r="J769" s="72"/>
    </row>
    <row r="770" spans="1:10" s="141" customFormat="1" ht="27">
      <c r="A770" s="142"/>
      <c r="B770" s="142"/>
      <c r="C770" s="281" t="s">
        <v>357</v>
      </c>
      <c r="D770" s="281"/>
      <c r="E770" s="281"/>
      <c r="F770" s="281"/>
      <c r="G770" s="281"/>
      <c r="H770" s="68"/>
      <c r="I770" s="68"/>
      <c r="J770" s="71"/>
    </row>
    <row r="771" spans="1:10" s="141" customFormat="1" ht="15.75">
      <c r="A771" s="11" t="s">
        <v>358</v>
      </c>
      <c r="B771" s="12">
        <v>4138142328</v>
      </c>
      <c r="C771" s="143"/>
      <c r="D771" s="286"/>
      <c r="E771" s="286"/>
      <c r="F771" s="286"/>
      <c r="G771" s="286"/>
      <c r="H771" s="69" t="s">
        <v>161</v>
      </c>
      <c r="I771" s="69"/>
      <c r="J771" s="73"/>
    </row>
    <row r="772" spans="1:10" s="141" customFormat="1" ht="15.75">
      <c r="A772" s="11" t="s">
        <v>9</v>
      </c>
      <c r="B772" s="286" t="s">
        <v>701</v>
      </c>
      <c r="C772" s="286"/>
      <c r="D772" s="286"/>
      <c r="E772" s="16"/>
      <c r="F772" s="11"/>
      <c r="G772" s="16"/>
      <c r="H772" s="1"/>
      <c r="I772" s="1"/>
      <c r="J772" s="71"/>
    </row>
    <row r="773" spans="1:10" s="141" customFormat="1" ht="15.75">
      <c r="A773" s="11" t="s">
        <v>11</v>
      </c>
      <c r="B773" s="289" t="s">
        <v>702</v>
      </c>
      <c r="C773" s="289"/>
      <c r="D773" s="289"/>
      <c r="E773" s="289"/>
      <c r="F773" s="18"/>
      <c r="G773" s="19"/>
      <c r="H773" s="1"/>
      <c r="I773" s="1"/>
      <c r="J773" s="71"/>
    </row>
    <row r="774" spans="1:10" s="141" customFormat="1" ht="15.75">
      <c r="A774" s="21" t="s">
        <v>14</v>
      </c>
      <c r="B774" s="21" t="s">
        <v>16</v>
      </c>
      <c r="C774" s="21"/>
      <c r="D774" s="22" t="s">
        <v>18</v>
      </c>
      <c r="E774" s="23" t="s">
        <v>19</v>
      </c>
      <c r="F774" s="23" t="s">
        <v>20</v>
      </c>
      <c r="G774" s="21" t="s">
        <v>21</v>
      </c>
      <c r="H774" s="63"/>
      <c r="I774" s="63"/>
      <c r="J774" s="59">
        <f>H774*C775</f>
        <v>0</v>
      </c>
    </row>
    <row r="775" spans="1:10" s="141" customFormat="1">
      <c r="A775" s="144">
        <v>1</v>
      </c>
      <c r="B775" s="145" t="s">
        <v>23</v>
      </c>
      <c r="C775" s="26"/>
      <c r="D775" s="146">
        <v>79305</v>
      </c>
      <c r="E775" s="28">
        <f t="shared" ref="E775:E792" si="88">D775*C775</f>
        <v>0</v>
      </c>
      <c r="F775" s="29">
        <v>0.2</v>
      </c>
      <c r="G775" s="30">
        <f t="shared" ref="G775:G792" si="89">E775-E775*F775</f>
        <v>0</v>
      </c>
      <c r="H775" s="63">
        <f>D775/1.08*0.8</f>
        <v>58744.444444444438</v>
      </c>
      <c r="I775" s="63"/>
      <c r="J775" s="59">
        <f>H775*C776</f>
        <v>0</v>
      </c>
    </row>
    <row r="776" spans="1:10" s="141" customFormat="1">
      <c r="A776" s="144">
        <v>2</v>
      </c>
      <c r="B776" s="145" t="s">
        <v>25</v>
      </c>
      <c r="C776" s="32"/>
      <c r="D776" s="147">
        <v>128591</v>
      </c>
      <c r="E776" s="28">
        <f t="shared" si="88"/>
        <v>0</v>
      </c>
      <c r="F776" s="29">
        <v>0</v>
      </c>
      <c r="G776" s="30">
        <f t="shared" si="89"/>
        <v>0</v>
      </c>
      <c r="H776" s="63">
        <f t="shared" ref="H776:H792" si="90">D776/1.08</f>
        <v>119065.74074074073</v>
      </c>
      <c r="I776" s="63"/>
      <c r="J776" s="59">
        <f>H776*C777</f>
        <v>0</v>
      </c>
    </row>
    <row r="777" spans="1:10" s="141" customFormat="1">
      <c r="A777" s="144">
        <v>3</v>
      </c>
      <c r="B777" s="145" t="s">
        <v>26</v>
      </c>
      <c r="C777" s="34"/>
      <c r="D777" s="146">
        <v>60043</v>
      </c>
      <c r="E777" s="28">
        <f t="shared" si="88"/>
        <v>0</v>
      </c>
      <c r="F777" s="29">
        <v>0</v>
      </c>
      <c r="G777" s="30">
        <f t="shared" si="89"/>
        <v>0</v>
      </c>
      <c r="H777" s="63">
        <f t="shared" si="90"/>
        <v>55595.370370370365</v>
      </c>
      <c r="I777" s="63"/>
      <c r="J777" s="59">
        <f>H777*C778</f>
        <v>0</v>
      </c>
    </row>
    <row r="778" spans="1:10" s="141" customFormat="1">
      <c r="A778" s="144">
        <v>4</v>
      </c>
      <c r="B778" s="145" t="s">
        <v>27</v>
      </c>
      <c r="C778" s="106"/>
      <c r="D778" s="146">
        <v>115781</v>
      </c>
      <c r="E778" s="28">
        <f t="shared" si="88"/>
        <v>0</v>
      </c>
      <c r="F778" s="29">
        <v>0</v>
      </c>
      <c r="G778" s="30">
        <f t="shared" si="89"/>
        <v>0</v>
      </c>
      <c r="H778" s="63">
        <f t="shared" si="90"/>
        <v>107204.62962962962</v>
      </c>
      <c r="I778" s="63"/>
      <c r="J778" s="59"/>
    </row>
    <row r="779" spans="1:10" s="141" customFormat="1">
      <c r="A779" s="144">
        <v>5</v>
      </c>
      <c r="B779" s="145" t="s">
        <v>28</v>
      </c>
      <c r="C779" s="32">
        <v>5</v>
      </c>
      <c r="D779" s="146">
        <v>119943</v>
      </c>
      <c r="E779" s="28">
        <f t="shared" si="88"/>
        <v>599715</v>
      </c>
      <c r="F779" s="124">
        <v>0</v>
      </c>
      <c r="G779" s="30">
        <f t="shared" si="89"/>
        <v>599715</v>
      </c>
      <c r="H779" s="63">
        <f t="shared" si="90"/>
        <v>111058.33333333333</v>
      </c>
      <c r="I779" s="63"/>
      <c r="J779" s="59">
        <f>H779*C779</f>
        <v>555291.66666666663</v>
      </c>
    </row>
    <row r="780" spans="1:10" s="141" customFormat="1">
      <c r="A780" s="144">
        <v>6</v>
      </c>
      <c r="B780" s="145" t="s">
        <v>29</v>
      </c>
      <c r="C780" s="26">
        <v>5</v>
      </c>
      <c r="D780" s="146">
        <v>94810</v>
      </c>
      <c r="E780" s="28">
        <f t="shared" si="88"/>
        <v>474050</v>
      </c>
      <c r="F780" s="29">
        <v>0</v>
      </c>
      <c r="G780" s="30">
        <f t="shared" si="89"/>
        <v>474050</v>
      </c>
      <c r="H780" s="63">
        <f t="shared" si="90"/>
        <v>87787.037037037036</v>
      </c>
      <c r="I780" s="63"/>
      <c r="J780" s="59">
        <f>H780*C780</f>
        <v>438935.18518518517</v>
      </c>
    </row>
    <row r="781" spans="1:10" s="141" customFormat="1">
      <c r="A781" s="144">
        <v>7</v>
      </c>
      <c r="B781" s="145" t="s">
        <v>30</v>
      </c>
      <c r="C781" s="34"/>
      <c r="D781" s="146">
        <v>141396</v>
      </c>
      <c r="E781" s="28">
        <f t="shared" si="88"/>
        <v>0</v>
      </c>
      <c r="F781" s="29">
        <v>0</v>
      </c>
      <c r="G781" s="30">
        <f t="shared" si="89"/>
        <v>0</v>
      </c>
      <c r="H781" s="63">
        <f t="shared" si="90"/>
        <v>130922.22222222222</v>
      </c>
      <c r="I781" s="63"/>
      <c r="J781" s="59">
        <f t="shared" ref="J781:J791" si="91">H781*C782</f>
        <v>0</v>
      </c>
    </row>
    <row r="782" spans="1:10" s="141" customFormat="1">
      <c r="A782" s="144">
        <v>8</v>
      </c>
      <c r="B782" s="145" t="s">
        <v>31</v>
      </c>
      <c r="C782" s="26"/>
      <c r="D782" s="146">
        <v>232931</v>
      </c>
      <c r="E782" s="28">
        <f t="shared" si="88"/>
        <v>0</v>
      </c>
      <c r="F782" s="29">
        <v>0</v>
      </c>
      <c r="G782" s="30">
        <f t="shared" si="89"/>
        <v>0</v>
      </c>
      <c r="H782" s="63">
        <f t="shared" si="90"/>
        <v>215676.85185185182</v>
      </c>
      <c r="I782" s="63"/>
      <c r="J782" s="59">
        <f t="shared" si="91"/>
        <v>0</v>
      </c>
    </row>
    <row r="783" spans="1:10" s="141" customFormat="1">
      <c r="A783" s="144">
        <v>9</v>
      </c>
      <c r="B783" s="148" t="s">
        <v>32</v>
      </c>
      <c r="C783" s="26"/>
      <c r="D783" s="146">
        <v>101534</v>
      </c>
      <c r="E783" s="28">
        <f t="shared" si="88"/>
        <v>0</v>
      </c>
      <c r="F783" s="29">
        <v>0</v>
      </c>
      <c r="G783" s="30">
        <f t="shared" si="89"/>
        <v>0</v>
      </c>
      <c r="H783" s="63">
        <f t="shared" si="90"/>
        <v>94012.962962962964</v>
      </c>
      <c r="I783" s="63"/>
      <c r="J783" s="59">
        <f t="shared" si="91"/>
        <v>0</v>
      </c>
    </row>
    <row r="784" spans="1:10" s="141" customFormat="1">
      <c r="A784" s="144">
        <v>10</v>
      </c>
      <c r="B784" s="148" t="s">
        <v>33</v>
      </c>
      <c r="C784" s="37"/>
      <c r="D784" s="147">
        <v>110148</v>
      </c>
      <c r="E784" s="28">
        <f t="shared" si="88"/>
        <v>0</v>
      </c>
      <c r="F784" s="29">
        <v>0</v>
      </c>
      <c r="G784" s="30">
        <f t="shared" si="89"/>
        <v>0</v>
      </c>
      <c r="H784" s="63">
        <f t="shared" si="90"/>
        <v>101988.88888888888</v>
      </c>
      <c r="I784" s="63"/>
      <c r="J784" s="59">
        <f t="shared" si="91"/>
        <v>0</v>
      </c>
    </row>
    <row r="785" spans="1:10" s="141" customFormat="1">
      <c r="A785" s="144">
        <v>11</v>
      </c>
      <c r="B785" s="145" t="s">
        <v>34</v>
      </c>
      <c r="C785" s="37"/>
      <c r="D785" s="146">
        <v>54198</v>
      </c>
      <c r="E785" s="28">
        <f t="shared" si="88"/>
        <v>0</v>
      </c>
      <c r="F785" s="29">
        <v>0</v>
      </c>
      <c r="G785" s="30">
        <f t="shared" si="89"/>
        <v>0</v>
      </c>
      <c r="H785" s="63">
        <f t="shared" si="90"/>
        <v>50183.333333333328</v>
      </c>
      <c r="I785" s="63"/>
      <c r="J785" s="59">
        <f t="shared" si="91"/>
        <v>0</v>
      </c>
    </row>
    <row r="786" spans="1:10" s="141" customFormat="1">
      <c r="A786" s="144">
        <v>12</v>
      </c>
      <c r="B786" s="145" t="s">
        <v>35</v>
      </c>
      <c r="C786" s="37"/>
      <c r="D786" s="146">
        <v>49680</v>
      </c>
      <c r="E786" s="28">
        <f t="shared" si="88"/>
        <v>0</v>
      </c>
      <c r="F786" s="29">
        <v>0</v>
      </c>
      <c r="G786" s="30">
        <f t="shared" si="89"/>
        <v>0</v>
      </c>
      <c r="H786" s="63">
        <f t="shared" si="90"/>
        <v>46000</v>
      </c>
      <c r="I786" s="63"/>
      <c r="J786" s="59">
        <f t="shared" si="91"/>
        <v>0</v>
      </c>
    </row>
    <row r="787" spans="1:10" s="141" customFormat="1">
      <c r="A787" s="144">
        <v>13</v>
      </c>
      <c r="B787" s="145" t="s">
        <v>36</v>
      </c>
      <c r="C787" s="37"/>
      <c r="D787" s="149">
        <v>64152</v>
      </c>
      <c r="E787" s="28">
        <f t="shared" si="88"/>
        <v>0</v>
      </c>
      <c r="F787" s="29">
        <v>0</v>
      </c>
      <c r="G787" s="30">
        <f t="shared" si="89"/>
        <v>0</v>
      </c>
      <c r="H787" s="63">
        <f t="shared" si="90"/>
        <v>59399.999999999993</v>
      </c>
      <c r="I787" s="63"/>
      <c r="J787" s="59">
        <f t="shared" si="91"/>
        <v>0</v>
      </c>
    </row>
    <row r="788" spans="1:10" s="141" customFormat="1">
      <c r="A788" s="144">
        <v>14</v>
      </c>
      <c r="B788" s="145" t="s">
        <v>37</v>
      </c>
      <c r="C788" s="37"/>
      <c r="D788" s="149">
        <v>65934</v>
      </c>
      <c r="E788" s="28">
        <f t="shared" si="88"/>
        <v>0</v>
      </c>
      <c r="F788" s="29">
        <v>0</v>
      </c>
      <c r="G788" s="30">
        <f t="shared" si="89"/>
        <v>0</v>
      </c>
      <c r="H788" s="130">
        <f t="shared" si="90"/>
        <v>61049.999999999993</v>
      </c>
      <c r="I788" s="63"/>
      <c r="J788" s="59">
        <f t="shared" si="91"/>
        <v>0</v>
      </c>
    </row>
    <row r="789" spans="1:10" s="141" customFormat="1">
      <c r="A789" s="144">
        <v>15</v>
      </c>
      <c r="B789" s="145" t="s">
        <v>38</v>
      </c>
      <c r="C789" s="37"/>
      <c r="D789" s="149">
        <v>76626</v>
      </c>
      <c r="E789" s="28">
        <f t="shared" si="88"/>
        <v>0</v>
      </c>
      <c r="F789" s="124">
        <v>0</v>
      </c>
      <c r="G789" s="30">
        <f t="shared" si="89"/>
        <v>0</v>
      </c>
      <c r="H789" s="63">
        <f t="shared" si="90"/>
        <v>70950</v>
      </c>
      <c r="I789" s="63"/>
      <c r="J789" s="59">
        <f t="shared" si="91"/>
        <v>0</v>
      </c>
    </row>
    <row r="790" spans="1:10" s="141" customFormat="1">
      <c r="A790" s="144">
        <v>16</v>
      </c>
      <c r="B790" s="145" t="s">
        <v>39</v>
      </c>
      <c r="C790" s="37"/>
      <c r="D790" s="149">
        <v>80190</v>
      </c>
      <c r="E790" s="28">
        <f t="shared" si="88"/>
        <v>0</v>
      </c>
      <c r="F790" s="29">
        <v>0</v>
      </c>
      <c r="G790" s="30">
        <f t="shared" si="89"/>
        <v>0</v>
      </c>
      <c r="H790" s="63">
        <f t="shared" si="90"/>
        <v>74250</v>
      </c>
      <c r="I790" s="63"/>
      <c r="J790" s="59">
        <f t="shared" si="91"/>
        <v>0</v>
      </c>
    </row>
    <row r="791" spans="1:10" s="141" customFormat="1">
      <c r="A791" s="144">
        <v>17</v>
      </c>
      <c r="B791" s="145" t="s">
        <v>40</v>
      </c>
      <c r="C791" s="37"/>
      <c r="D791" s="149">
        <v>113832</v>
      </c>
      <c r="E791" s="28">
        <f t="shared" si="88"/>
        <v>0</v>
      </c>
      <c r="F791" s="29">
        <v>0</v>
      </c>
      <c r="G791" s="30">
        <f t="shared" si="89"/>
        <v>0</v>
      </c>
      <c r="H791" s="63">
        <f t="shared" si="90"/>
        <v>105400</v>
      </c>
      <c r="I791" s="63"/>
      <c r="J791" s="59">
        <f t="shared" si="91"/>
        <v>0</v>
      </c>
    </row>
    <row r="792" spans="1:10" s="141" customFormat="1" ht="17.25">
      <c r="A792" s="144">
        <v>18</v>
      </c>
      <c r="B792" s="145" t="s">
        <v>41</v>
      </c>
      <c r="C792" s="37"/>
      <c r="D792" s="150">
        <v>98010</v>
      </c>
      <c r="E792" s="28">
        <f t="shared" si="88"/>
        <v>0</v>
      </c>
      <c r="F792" s="29">
        <v>0.2</v>
      </c>
      <c r="G792" s="30">
        <f t="shared" si="89"/>
        <v>0</v>
      </c>
      <c r="H792" s="63">
        <f t="shared" si="90"/>
        <v>90750</v>
      </c>
      <c r="I792" s="45"/>
      <c r="J792" s="59"/>
    </row>
    <row r="793" spans="1:10" s="141" customFormat="1" ht="31.5">
      <c r="A793" s="40"/>
      <c r="B793" s="41" t="s">
        <v>42</v>
      </c>
      <c r="C793" s="42">
        <f>SUM(C775:C792)</f>
        <v>10</v>
      </c>
      <c r="D793" s="42"/>
      <c r="E793" s="43">
        <f>SUM(E775:E792)</f>
        <v>1073765</v>
      </c>
      <c r="F793" s="43"/>
      <c r="G793" s="44">
        <f>SUM(G775:G792)</f>
        <v>1073765</v>
      </c>
      <c r="H793" s="5"/>
      <c r="I793" s="5"/>
      <c r="J793" s="75">
        <f>SUM(J775:J792)</f>
        <v>994226.8518518518</v>
      </c>
    </row>
    <row r="794" spans="1:10" s="141" customFormat="1" ht="31.5">
      <c r="A794" s="46"/>
      <c r="B794" s="47"/>
      <c r="C794" s="48"/>
      <c r="D794" s="48"/>
      <c r="E794" s="49"/>
      <c r="F794" s="49"/>
      <c r="G794" s="151"/>
      <c r="H794" s="6"/>
      <c r="I794" s="6"/>
      <c r="J794" s="76">
        <f>J793*0.08</f>
        <v>79538.148148148146</v>
      </c>
    </row>
    <row r="795" spans="1:10" s="141" customFormat="1" ht="18">
      <c r="A795" s="283" t="s">
        <v>43</v>
      </c>
      <c r="B795" s="283"/>
      <c r="C795" s="284" t="s">
        <v>44</v>
      </c>
      <c r="D795" s="284"/>
      <c r="E795" s="54"/>
      <c r="F795" s="54"/>
      <c r="G795" s="55" t="s">
        <v>45</v>
      </c>
      <c r="J795" s="159">
        <f>SUM(J793:J794)</f>
        <v>1073765</v>
      </c>
    </row>
    <row r="796" spans="1:10">
      <c r="A796" s="141"/>
      <c r="B796" s="152" t="s">
        <v>666</v>
      </c>
      <c r="C796" s="152" t="s">
        <v>667</v>
      </c>
      <c r="D796" s="152"/>
      <c r="E796" s="152" t="s">
        <v>167</v>
      </c>
      <c r="F796" s="141"/>
      <c r="G796" s="141"/>
    </row>
    <row r="797" spans="1:10">
      <c r="B797" s="152" t="s">
        <v>668</v>
      </c>
      <c r="C797" s="152" t="s">
        <v>667</v>
      </c>
      <c r="D797" s="152"/>
      <c r="E797" s="152" t="s">
        <v>167</v>
      </c>
    </row>
    <row r="800" spans="1:10" s="141" customFormat="1" ht="18">
      <c r="A800"/>
      <c r="B800"/>
      <c r="C800"/>
      <c r="D800"/>
      <c r="E800"/>
      <c r="F800"/>
      <c r="G800"/>
      <c r="H800" s="1"/>
      <c r="I800" s="1"/>
      <c r="J800" s="79"/>
    </row>
    <row r="801" spans="1:10" s="141" customFormat="1" ht="15.75">
      <c r="A801" s="279" t="s">
        <v>1</v>
      </c>
      <c r="B801" s="279"/>
      <c r="C801" s="279"/>
      <c r="D801" s="279"/>
      <c r="E801" s="279"/>
      <c r="F801" s="279"/>
      <c r="G801" s="279"/>
      <c r="H801" s="1"/>
      <c r="I801" s="1"/>
      <c r="J801" s="71"/>
    </row>
    <row r="802" spans="1:10" s="141" customFormat="1" ht="15.75">
      <c r="A802" s="279" t="s">
        <v>2</v>
      </c>
      <c r="B802" s="279"/>
      <c r="C802" s="279"/>
      <c r="D802" s="279"/>
      <c r="E802" s="279"/>
      <c r="F802" s="279"/>
      <c r="G802" s="279"/>
      <c r="H802" s="1"/>
      <c r="I802" s="1"/>
      <c r="J802" s="71"/>
    </row>
    <row r="803" spans="1:10" s="141" customFormat="1" ht="15.75">
      <c r="A803" s="279" t="s">
        <v>4</v>
      </c>
      <c r="B803" s="279"/>
      <c r="C803" s="279"/>
      <c r="D803" s="279"/>
      <c r="E803" s="279"/>
      <c r="F803" s="279"/>
      <c r="G803" s="279"/>
      <c r="H803" s="1"/>
      <c r="I803" s="1"/>
      <c r="J803" s="71"/>
    </row>
    <row r="804" spans="1:10" s="141" customFormat="1" ht="27">
      <c r="A804" s="280" t="s">
        <v>6</v>
      </c>
      <c r="B804" s="280"/>
      <c r="C804" s="280"/>
      <c r="D804" s="280"/>
      <c r="E804" s="280"/>
      <c r="F804" s="280"/>
      <c r="G804" s="280"/>
      <c r="H804" s="2"/>
      <c r="I804" s="2"/>
      <c r="J804" s="72"/>
    </row>
    <row r="805" spans="1:10" s="141" customFormat="1" ht="27">
      <c r="A805" s="142"/>
      <c r="B805" s="142"/>
      <c r="C805" s="281" t="s">
        <v>357</v>
      </c>
      <c r="D805" s="281"/>
      <c r="E805" s="281"/>
      <c r="F805" s="281"/>
      <c r="G805" s="281"/>
      <c r="H805" s="68"/>
      <c r="I805" s="68"/>
      <c r="J805" s="71"/>
    </row>
    <row r="806" spans="1:10" s="141" customFormat="1" ht="15.75">
      <c r="A806" s="11" t="s">
        <v>358</v>
      </c>
      <c r="B806" s="12">
        <v>4138137380</v>
      </c>
      <c r="C806" s="143"/>
      <c r="D806" s="286"/>
      <c r="E806" s="286"/>
      <c r="F806" s="286"/>
      <c r="G806" s="286"/>
      <c r="H806" s="69" t="s">
        <v>161</v>
      </c>
      <c r="I806" s="69"/>
      <c r="J806" s="73"/>
    </row>
    <row r="807" spans="1:10" s="141" customFormat="1" ht="15.75">
      <c r="A807" s="11" t="s">
        <v>9</v>
      </c>
      <c r="B807" s="286" t="s">
        <v>703</v>
      </c>
      <c r="C807" s="286"/>
      <c r="D807" s="286"/>
      <c r="E807" s="16"/>
      <c r="F807" s="11"/>
      <c r="G807" s="16"/>
      <c r="H807" s="1"/>
      <c r="I807" s="1"/>
      <c r="J807" s="71"/>
    </row>
    <row r="808" spans="1:10" s="141" customFormat="1" ht="15.75">
      <c r="A808" s="11" t="s">
        <v>11</v>
      </c>
      <c r="B808" s="289" t="s">
        <v>704</v>
      </c>
      <c r="C808" s="289"/>
      <c r="D808" s="289"/>
      <c r="E808" s="289"/>
      <c r="F808" s="18"/>
      <c r="G808" s="19"/>
      <c r="H808" s="1"/>
      <c r="I808" s="1"/>
      <c r="J808" s="71"/>
    </row>
    <row r="809" spans="1:10" s="141" customFormat="1" ht="15.75">
      <c r="A809" s="21" t="s">
        <v>14</v>
      </c>
      <c r="B809" s="21" t="s">
        <v>16</v>
      </c>
      <c r="C809" s="21"/>
      <c r="D809" s="22" t="s">
        <v>18</v>
      </c>
      <c r="E809" s="23" t="s">
        <v>19</v>
      </c>
      <c r="F809" s="23" t="s">
        <v>20</v>
      </c>
      <c r="G809" s="21" t="s">
        <v>21</v>
      </c>
      <c r="H809" s="63"/>
      <c r="I809" s="63"/>
      <c r="J809" s="59">
        <f>H809*C810</f>
        <v>0</v>
      </c>
    </row>
    <row r="810" spans="1:10" s="141" customFormat="1">
      <c r="A810" s="144">
        <v>1</v>
      </c>
      <c r="B810" s="145" t="s">
        <v>23</v>
      </c>
      <c r="C810" s="26"/>
      <c r="D810" s="146">
        <v>79305</v>
      </c>
      <c r="E810" s="28">
        <f t="shared" ref="E810:E827" si="92">D810*C810</f>
        <v>0</v>
      </c>
      <c r="F810" s="29">
        <v>0.2</v>
      </c>
      <c r="G810" s="30">
        <f t="shared" ref="G810:G827" si="93">E810-E810*F810</f>
        <v>0</v>
      </c>
      <c r="H810" s="63">
        <f>D810/1.08*0.8</f>
        <v>58744.444444444438</v>
      </c>
      <c r="I810" s="63"/>
      <c r="J810" s="59">
        <f>H810*C811</f>
        <v>0</v>
      </c>
    </row>
    <row r="811" spans="1:10" s="141" customFormat="1">
      <c r="A811" s="144">
        <v>2</v>
      </c>
      <c r="B811" s="145" t="s">
        <v>25</v>
      </c>
      <c r="C811" s="32"/>
      <c r="D811" s="147">
        <v>128591</v>
      </c>
      <c r="E811" s="28">
        <f t="shared" si="92"/>
        <v>0</v>
      </c>
      <c r="F811" s="29">
        <v>0</v>
      </c>
      <c r="G811" s="30">
        <f t="shared" si="93"/>
        <v>0</v>
      </c>
      <c r="H811" s="63">
        <f t="shared" ref="H811:H827" si="94">D811/1.08</f>
        <v>119065.74074074073</v>
      </c>
      <c r="I811" s="63"/>
      <c r="J811" s="59">
        <f>H811*C812</f>
        <v>0</v>
      </c>
    </row>
    <row r="812" spans="1:10" s="141" customFormat="1">
      <c r="A812" s="144">
        <v>3</v>
      </c>
      <c r="B812" s="145" t="s">
        <v>26</v>
      </c>
      <c r="C812" s="34"/>
      <c r="D812" s="146">
        <v>60043</v>
      </c>
      <c r="E812" s="28">
        <f t="shared" si="92"/>
        <v>0</v>
      </c>
      <c r="F812" s="29">
        <v>0</v>
      </c>
      <c r="G812" s="30">
        <f t="shared" si="93"/>
        <v>0</v>
      </c>
      <c r="H812" s="63">
        <f t="shared" si="94"/>
        <v>55595.370370370365</v>
      </c>
      <c r="I812" s="63"/>
      <c r="J812" s="59">
        <f>H812*C813</f>
        <v>0</v>
      </c>
    </row>
    <row r="813" spans="1:10" s="141" customFormat="1">
      <c r="A813" s="144">
        <v>4</v>
      </c>
      <c r="B813" s="145" t="s">
        <v>27</v>
      </c>
      <c r="C813" s="106"/>
      <c r="D813" s="146">
        <v>115781</v>
      </c>
      <c r="E813" s="28">
        <f t="shared" si="92"/>
        <v>0</v>
      </c>
      <c r="F813" s="29">
        <v>0</v>
      </c>
      <c r="G813" s="30">
        <f t="shared" si="93"/>
        <v>0</v>
      </c>
      <c r="H813" s="63">
        <f t="shared" si="94"/>
        <v>107204.62962962962</v>
      </c>
      <c r="I813" s="63"/>
      <c r="J813" s="59"/>
    </row>
    <row r="814" spans="1:10" s="141" customFormat="1">
      <c r="A814" s="144">
        <v>5</v>
      </c>
      <c r="B814" s="145" t="s">
        <v>28</v>
      </c>
      <c r="C814" s="32">
        <v>5</v>
      </c>
      <c r="D814" s="146">
        <v>119943</v>
      </c>
      <c r="E814" s="28">
        <f t="shared" si="92"/>
        <v>599715</v>
      </c>
      <c r="F814" s="124">
        <v>0</v>
      </c>
      <c r="G814" s="30">
        <f t="shared" si="93"/>
        <v>599715</v>
      </c>
      <c r="H814" s="63">
        <f t="shared" si="94"/>
        <v>111058.33333333333</v>
      </c>
      <c r="I814" s="63"/>
      <c r="J814" s="59">
        <f>H814*C814</f>
        <v>555291.66666666663</v>
      </c>
    </row>
    <row r="815" spans="1:10" s="141" customFormat="1">
      <c r="A815" s="144">
        <v>6</v>
      </c>
      <c r="B815" s="145" t="s">
        <v>29</v>
      </c>
      <c r="C815" s="26"/>
      <c r="D815" s="146">
        <v>94810</v>
      </c>
      <c r="E815" s="28">
        <f t="shared" si="92"/>
        <v>0</v>
      </c>
      <c r="F815" s="29">
        <v>0</v>
      </c>
      <c r="G815" s="30">
        <f t="shared" si="93"/>
        <v>0</v>
      </c>
      <c r="H815" s="63">
        <f t="shared" si="94"/>
        <v>87787.037037037036</v>
      </c>
      <c r="I815" s="63"/>
      <c r="J815" s="59">
        <f t="shared" ref="J815:J826" si="95">H815*C816</f>
        <v>0</v>
      </c>
    </row>
    <row r="816" spans="1:10" s="141" customFormat="1">
      <c r="A816" s="144">
        <v>7</v>
      </c>
      <c r="B816" s="145" t="s">
        <v>30</v>
      </c>
      <c r="C816" s="34"/>
      <c r="D816" s="146">
        <v>141396</v>
      </c>
      <c r="E816" s="28">
        <f t="shared" si="92"/>
        <v>0</v>
      </c>
      <c r="F816" s="29">
        <v>0</v>
      </c>
      <c r="G816" s="30">
        <f t="shared" si="93"/>
        <v>0</v>
      </c>
      <c r="H816" s="63">
        <f t="shared" si="94"/>
        <v>130922.22222222222</v>
      </c>
      <c r="I816" s="63"/>
      <c r="J816" s="59">
        <f t="shared" si="95"/>
        <v>0</v>
      </c>
    </row>
    <row r="817" spans="1:10" s="141" customFormat="1">
      <c r="A817" s="144">
        <v>8</v>
      </c>
      <c r="B817" s="145" t="s">
        <v>31</v>
      </c>
      <c r="C817" s="26"/>
      <c r="D817" s="146">
        <v>232931</v>
      </c>
      <c r="E817" s="28">
        <f t="shared" si="92"/>
        <v>0</v>
      </c>
      <c r="F817" s="29">
        <v>0</v>
      </c>
      <c r="G817" s="30">
        <f t="shared" si="93"/>
        <v>0</v>
      </c>
      <c r="H817" s="63">
        <f t="shared" si="94"/>
        <v>215676.85185185182</v>
      </c>
      <c r="I817" s="63"/>
      <c r="J817" s="59">
        <f t="shared" si="95"/>
        <v>0</v>
      </c>
    </row>
    <row r="818" spans="1:10" s="141" customFormat="1">
      <c r="A818" s="144">
        <v>9</v>
      </c>
      <c r="B818" s="148" t="s">
        <v>32</v>
      </c>
      <c r="C818" s="26"/>
      <c r="D818" s="146">
        <v>101534</v>
      </c>
      <c r="E818" s="28">
        <f t="shared" si="92"/>
        <v>0</v>
      </c>
      <c r="F818" s="29">
        <v>0</v>
      </c>
      <c r="G818" s="30">
        <f t="shared" si="93"/>
        <v>0</v>
      </c>
      <c r="H818" s="63">
        <f t="shared" si="94"/>
        <v>94012.962962962964</v>
      </c>
      <c r="I818" s="63"/>
      <c r="J818" s="59">
        <f t="shared" si="95"/>
        <v>0</v>
      </c>
    </row>
    <row r="819" spans="1:10" s="141" customFormat="1">
      <c r="A819" s="144">
        <v>10</v>
      </c>
      <c r="B819" s="148" t="s">
        <v>33</v>
      </c>
      <c r="C819" s="37"/>
      <c r="D819" s="147">
        <v>110148</v>
      </c>
      <c r="E819" s="28">
        <f t="shared" si="92"/>
        <v>0</v>
      </c>
      <c r="F819" s="29">
        <v>0</v>
      </c>
      <c r="G819" s="30">
        <f t="shared" si="93"/>
        <v>0</v>
      </c>
      <c r="H819" s="63">
        <f t="shared" si="94"/>
        <v>101988.88888888888</v>
      </c>
      <c r="I819" s="63"/>
      <c r="J819" s="59">
        <f t="shared" si="95"/>
        <v>0</v>
      </c>
    </row>
    <row r="820" spans="1:10" s="141" customFormat="1">
      <c r="A820" s="144">
        <v>11</v>
      </c>
      <c r="B820" s="145" t="s">
        <v>34</v>
      </c>
      <c r="C820" s="37"/>
      <c r="D820" s="146">
        <v>54198</v>
      </c>
      <c r="E820" s="28">
        <f t="shared" si="92"/>
        <v>0</v>
      </c>
      <c r="F820" s="29">
        <v>0</v>
      </c>
      <c r="G820" s="30">
        <f t="shared" si="93"/>
        <v>0</v>
      </c>
      <c r="H820" s="63">
        <f t="shared" si="94"/>
        <v>50183.333333333328</v>
      </c>
      <c r="I820" s="63"/>
      <c r="J820" s="59">
        <f t="shared" si="95"/>
        <v>0</v>
      </c>
    </row>
    <row r="821" spans="1:10" s="141" customFormat="1">
      <c r="A821" s="144">
        <v>12</v>
      </c>
      <c r="B821" s="145" t="s">
        <v>35</v>
      </c>
      <c r="C821" s="37"/>
      <c r="D821" s="146">
        <v>49680</v>
      </c>
      <c r="E821" s="28">
        <f t="shared" si="92"/>
        <v>0</v>
      </c>
      <c r="F821" s="29">
        <v>0</v>
      </c>
      <c r="G821" s="30">
        <f t="shared" si="93"/>
        <v>0</v>
      </c>
      <c r="H821" s="63">
        <f t="shared" si="94"/>
        <v>46000</v>
      </c>
      <c r="I821" s="63"/>
      <c r="J821" s="59">
        <f t="shared" si="95"/>
        <v>0</v>
      </c>
    </row>
    <row r="822" spans="1:10" s="141" customFormat="1">
      <c r="A822" s="144">
        <v>13</v>
      </c>
      <c r="B822" s="145" t="s">
        <v>36</v>
      </c>
      <c r="C822" s="37"/>
      <c r="D822" s="149">
        <v>64152</v>
      </c>
      <c r="E822" s="28">
        <f t="shared" si="92"/>
        <v>0</v>
      </c>
      <c r="F822" s="29">
        <v>0</v>
      </c>
      <c r="G822" s="30">
        <f t="shared" si="93"/>
        <v>0</v>
      </c>
      <c r="H822" s="63">
        <f t="shared" si="94"/>
        <v>59399.999999999993</v>
      </c>
      <c r="I822" s="63"/>
      <c r="J822" s="59">
        <f t="shared" si="95"/>
        <v>0</v>
      </c>
    </row>
    <row r="823" spans="1:10" s="141" customFormat="1">
      <c r="A823" s="144">
        <v>14</v>
      </c>
      <c r="B823" s="145" t="s">
        <v>37</v>
      </c>
      <c r="C823" s="37"/>
      <c r="D823" s="149">
        <v>65934</v>
      </c>
      <c r="E823" s="28">
        <f t="shared" si="92"/>
        <v>0</v>
      </c>
      <c r="F823" s="29">
        <v>0</v>
      </c>
      <c r="G823" s="30">
        <f t="shared" si="93"/>
        <v>0</v>
      </c>
      <c r="H823" s="130">
        <f t="shared" si="94"/>
        <v>61049.999999999993</v>
      </c>
      <c r="I823" s="63"/>
      <c r="J823" s="59">
        <f t="shared" si="95"/>
        <v>0</v>
      </c>
    </row>
    <row r="824" spans="1:10" s="141" customFormat="1">
      <c r="A824" s="144">
        <v>15</v>
      </c>
      <c r="B824" s="145" t="s">
        <v>38</v>
      </c>
      <c r="C824" s="37"/>
      <c r="D824" s="149">
        <v>76626</v>
      </c>
      <c r="E824" s="28">
        <f t="shared" si="92"/>
        <v>0</v>
      </c>
      <c r="F824" s="124">
        <v>0</v>
      </c>
      <c r="G824" s="30">
        <f t="shared" si="93"/>
        <v>0</v>
      </c>
      <c r="H824" s="63">
        <f t="shared" si="94"/>
        <v>70950</v>
      </c>
      <c r="I824" s="63"/>
      <c r="J824" s="59">
        <f t="shared" si="95"/>
        <v>0</v>
      </c>
    </row>
    <row r="825" spans="1:10" s="141" customFormat="1">
      <c r="A825" s="144">
        <v>16</v>
      </c>
      <c r="B825" s="145" t="s">
        <v>39</v>
      </c>
      <c r="C825" s="37"/>
      <c r="D825" s="149">
        <v>80190</v>
      </c>
      <c r="E825" s="28">
        <f t="shared" si="92"/>
        <v>0</v>
      </c>
      <c r="F825" s="29">
        <v>0</v>
      </c>
      <c r="G825" s="30">
        <f t="shared" si="93"/>
        <v>0</v>
      </c>
      <c r="H825" s="63">
        <f t="shared" si="94"/>
        <v>74250</v>
      </c>
      <c r="I825" s="63"/>
      <c r="J825" s="59">
        <f t="shared" si="95"/>
        <v>0</v>
      </c>
    </row>
    <row r="826" spans="1:10" s="141" customFormat="1">
      <c r="A826" s="144">
        <v>17</v>
      </c>
      <c r="B826" s="145" t="s">
        <v>40</v>
      </c>
      <c r="C826" s="37"/>
      <c r="D826" s="149">
        <v>113832</v>
      </c>
      <c r="E826" s="28">
        <f t="shared" si="92"/>
        <v>0</v>
      </c>
      <c r="F826" s="29">
        <v>0</v>
      </c>
      <c r="G826" s="30">
        <f t="shared" si="93"/>
        <v>0</v>
      </c>
      <c r="H826" s="63">
        <f t="shared" si="94"/>
        <v>105400</v>
      </c>
      <c r="I826" s="63"/>
      <c r="J826" s="59">
        <f t="shared" si="95"/>
        <v>0</v>
      </c>
    </row>
    <row r="827" spans="1:10" s="141" customFormat="1" ht="17.25">
      <c r="A827" s="144">
        <v>18</v>
      </c>
      <c r="B827" s="145" t="s">
        <v>41</v>
      </c>
      <c r="C827" s="37"/>
      <c r="D827" s="150">
        <v>98010</v>
      </c>
      <c r="E827" s="28">
        <f t="shared" si="92"/>
        <v>0</v>
      </c>
      <c r="F827" s="29">
        <v>0.2</v>
      </c>
      <c r="G827" s="30">
        <f t="shared" si="93"/>
        <v>0</v>
      </c>
      <c r="H827" s="63">
        <f t="shared" si="94"/>
        <v>90750</v>
      </c>
      <c r="I827" s="45"/>
      <c r="J827" s="64">
        <f>SUM(J809:J826)</f>
        <v>555291.66666666663</v>
      </c>
    </row>
    <row r="828" spans="1:10" s="141" customFormat="1" ht="31.5">
      <c r="A828" s="40"/>
      <c r="B828" s="41" t="s">
        <v>42</v>
      </c>
      <c r="C828" s="42">
        <f>SUM(C810:C827)</f>
        <v>5</v>
      </c>
      <c r="D828" s="42"/>
      <c r="E828" s="43">
        <f>SUM(E810:E827)</f>
        <v>599715</v>
      </c>
      <c r="F828" s="43"/>
      <c r="G828" s="44">
        <f>SUM(G810:G827)</f>
        <v>599715</v>
      </c>
      <c r="H828" s="5"/>
      <c r="I828" s="5"/>
      <c r="J828" s="75">
        <f>J827*0.08</f>
        <v>44423.333333333328</v>
      </c>
    </row>
    <row r="829" spans="1:10" s="141" customFormat="1" ht="31.5">
      <c r="A829" s="46"/>
      <c r="B829" s="47"/>
      <c r="C829" s="48"/>
      <c r="D829" s="48"/>
      <c r="E829" s="49"/>
      <c r="F829" s="49"/>
      <c r="G829" s="151"/>
      <c r="H829" s="6"/>
      <c r="I829" s="6"/>
      <c r="J829" s="76">
        <f>SUM(J827:J828)</f>
        <v>599715</v>
      </c>
    </row>
    <row r="830" spans="1:10" s="141" customFormat="1" ht="18">
      <c r="A830" s="283" t="s">
        <v>43</v>
      </c>
      <c r="B830" s="283"/>
      <c r="C830" s="284" t="s">
        <v>44</v>
      </c>
      <c r="D830" s="284"/>
      <c r="E830" s="54"/>
      <c r="F830" s="54"/>
      <c r="G830" s="55" t="s">
        <v>45</v>
      </c>
    </row>
    <row r="831" spans="1:10">
      <c r="A831" s="141"/>
      <c r="B831" s="152" t="s">
        <v>666</v>
      </c>
      <c r="C831" s="152" t="s">
        <v>667</v>
      </c>
      <c r="D831" s="152"/>
      <c r="E831" s="152" t="s">
        <v>167</v>
      </c>
      <c r="F831" s="141"/>
      <c r="G831" s="141"/>
    </row>
    <row r="832" spans="1:10">
      <c r="B832" s="152" t="s">
        <v>668</v>
      </c>
      <c r="C832" s="152" t="s">
        <v>667</v>
      </c>
      <c r="D832" s="152"/>
      <c r="E832" s="152" t="s">
        <v>167</v>
      </c>
    </row>
    <row r="834" spans="1:10" s="141" customFormat="1" ht="18">
      <c r="A834"/>
      <c r="B834"/>
      <c r="C834"/>
      <c r="D834"/>
      <c r="E834"/>
      <c r="F834"/>
      <c r="G834"/>
      <c r="H834" s="1"/>
      <c r="I834" s="1"/>
      <c r="J834" s="79"/>
    </row>
    <row r="835" spans="1:10" s="141" customFormat="1" ht="15.75">
      <c r="A835" s="279" t="s">
        <v>1</v>
      </c>
      <c r="B835" s="279"/>
      <c r="C835" s="279"/>
      <c r="D835" s="279"/>
      <c r="E835" s="279"/>
      <c r="F835" s="279"/>
      <c r="G835" s="279"/>
      <c r="H835" s="1"/>
      <c r="I835" s="1"/>
      <c r="J835" s="71"/>
    </row>
    <row r="836" spans="1:10" s="141" customFormat="1" ht="15.75">
      <c r="A836" s="279" t="s">
        <v>2</v>
      </c>
      <c r="B836" s="279"/>
      <c r="C836" s="279"/>
      <c r="D836" s="279"/>
      <c r="E836" s="279"/>
      <c r="F836" s="279"/>
      <c r="G836" s="279"/>
      <c r="H836" s="1"/>
      <c r="I836" s="1"/>
      <c r="J836" s="71"/>
    </row>
    <row r="837" spans="1:10" s="141" customFormat="1" ht="15.75">
      <c r="A837" s="279" t="s">
        <v>4</v>
      </c>
      <c r="B837" s="279"/>
      <c r="C837" s="279"/>
      <c r="D837" s="279"/>
      <c r="E837" s="279"/>
      <c r="F837" s="279"/>
      <c r="G837" s="279"/>
      <c r="H837" s="1"/>
      <c r="I837" s="1"/>
      <c r="J837" s="71"/>
    </row>
    <row r="838" spans="1:10" s="141" customFormat="1" ht="27">
      <c r="A838" s="280" t="s">
        <v>6</v>
      </c>
      <c r="B838" s="280"/>
      <c r="C838" s="280"/>
      <c r="D838" s="280"/>
      <c r="E838" s="280"/>
      <c r="F838" s="280"/>
      <c r="G838" s="280"/>
      <c r="H838" s="2"/>
      <c r="I838" s="2"/>
      <c r="J838" s="72"/>
    </row>
    <row r="839" spans="1:10" s="141" customFormat="1" ht="27">
      <c r="A839" s="142"/>
      <c r="B839" s="142"/>
      <c r="C839" s="281" t="s">
        <v>357</v>
      </c>
      <c r="D839" s="281"/>
      <c r="E839" s="281"/>
      <c r="F839" s="281"/>
      <c r="G839" s="281"/>
      <c r="H839" s="68"/>
      <c r="I839" s="68"/>
      <c r="J839" s="71"/>
    </row>
    <row r="840" spans="1:10" s="141" customFormat="1" ht="15.75">
      <c r="A840" s="11" t="s">
        <v>358</v>
      </c>
      <c r="B840" s="12">
        <v>4138139232</v>
      </c>
      <c r="C840" s="143"/>
      <c r="D840" s="286"/>
      <c r="E840" s="286"/>
      <c r="F840" s="286"/>
      <c r="G840" s="286"/>
      <c r="H840" s="69" t="s">
        <v>161</v>
      </c>
      <c r="I840" s="69"/>
      <c r="J840" s="73"/>
    </row>
    <row r="841" spans="1:10" s="141" customFormat="1" ht="15.75">
      <c r="A841" s="11" t="s">
        <v>9</v>
      </c>
      <c r="B841" s="286" t="s">
        <v>705</v>
      </c>
      <c r="C841" s="286"/>
      <c r="D841" s="286"/>
      <c r="E841" s="16"/>
      <c r="F841" s="11"/>
      <c r="G841" s="16"/>
      <c r="H841" s="1"/>
      <c r="I841" s="1"/>
      <c r="J841" s="71"/>
    </row>
    <row r="842" spans="1:10" s="141" customFormat="1" ht="15.75">
      <c r="A842" s="11" t="s">
        <v>11</v>
      </c>
      <c r="B842" s="289" t="s">
        <v>698</v>
      </c>
      <c r="C842" s="289"/>
      <c r="D842" s="289"/>
      <c r="E842" s="289"/>
      <c r="F842" s="18"/>
      <c r="G842" s="19"/>
      <c r="H842" s="1"/>
      <c r="I842" s="1"/>
      <c r="J842" s="71"/>
    </row>
    <row r="843" spans="1:10" s="141" customFormat="1" ht="15.75">
      <c r="A843" s="21" t="s">
        <v>14</v>
      </c>
      <c r="B843" s="21" t="s">
        <v>16</v>
      </c>
      <c r="C843" s="21"/>
      <c r="D843" s="22" t="s">
        <v>18</v>
      </c>
      <c r="E843" s="23" t="s">
        <v>19</v>
      </c>
      <c r="F843" s="23" t="s">
        <v>20</v>
      </c>
      <c r="G843" s="21" t="s">
        <v>21</v>
      </c>
      <c r="H843" s="63"/>
      <c r="I843" s="63"/>
      <c r="J843" s="59">
        <f>H843*C844</f>
        <v>0</v>
      </c>
    </row>
    <row r="844" spans="1:10" s="141" customFormat="1">
      <c r="A844" s="144">
        <v>1</v>
      </c>
      <c r="B844" s="145" t="s">
        <v>23</v>
      </c>
      <c r="C844" s="26">
        <v>5</v>
      </c>
      <c r="D844" s="146">
        <v>79305</v>
      </c>
      <c r="E844" s="28">
        <f t="shared" ref="E844:E861" si="96">D844*C844</f>
        <v>396525</v>
      </c>
      <c r="F844" s="29">
        <v>0</v>
      </c>
      <c r="G844" s="30">
        <f t="shared" ref="G844:G861" si="97">E844-E844*F844</f>
        <v>396525</v>
      </c>
      <c r="H844" s="63">
        <f t="shared" ref="H844:H861" si="98">D844/1.08</f>
        <v>73430.555555555547</v>
      </c>
      <c r="I844" s="63"/>
      <c r="J844" s="59">
        <f t="shared" ref="J844:J861" si="99">H844*C844</f>
        <v>367152.77777777775</v>
      </c>
    </row>
    <row r="845" spans="1:10" s="141" customFormat="1">
      <c r="A845" s="144">
        <v>2</v>
      </c>
      <c r="B845" s="145" t="s">
        <v>25</v>
      </c>
      <c r="C845" s="32"/>
      <c r="D845" s="147">
        <v>128591</v>
      </c>
      <c r="E845" s="28">
        <f t="shared" si="96"/>
        <v>0</v>
      </c>
      <c r="F845" s="29">
        <v>0</v>
      </c>
      <c r="G845" s="30">
        <f t="shared" si="97"/>
        <v>0</v>
      </c>
      <c r="H845" s="63">
        <f t="shared" si="98"/>
        <v>119065.74074074073</v>
      </c>
      <c r="I845" s="63"/>
      <c r="J845" s="59">
        <f t="shared" si="99"/>
        <v>0</v>
      </c>
    </row>
    <row r="846" spans="1:10" s="141" customFormat="1">
      <c r="A846" s="144">
        <v>3</v>
      </c>
      <c r="B846" s="145" t="s">
        <v>26</v>
      </c>
      <c r="C846" s="34"/>
      <c r="D846" s="146">
        <v>60043</v>
      </c>
      <c r="E846" s="28">
        <f t="shared" si="96"/>
        <v>0</v>
      </c>
      <c r="F846" s="29">
        <v>0</v>
      </c>
      <c r="G846" s="30">
        <f t="shared" si="97"/>
        <v>0</v>
      </c>
      <c r="H846" s="63">
        <f t="shared" si="98"/>
        <v>55595.370370370365</v>
      </c>
      <c r="I846" s="63"/>
      <c r="J846" s="59">
        <f t="shared" si="99"/>
        <v>0</v>
      </c>
    </row>
    <row r="847" spans="1:10" s="141" customFormat="1">
      <c r="A847" s="144">
        <v>4</v>
      </c>
      <c r="B847" s="145" t="s">
        <v>27</v>
      </c>
      <c r="C847" s="106"/>
      <c r="D847" s="146">
        <v>115781</v>
      </c>
      <c r="E847" s="28">
        <f t="shared" si="96"/>
        <v>0</v>
      </c>
      <c r="F847" s="29">
        <v>0</v>
      </c>
      <c r="G847" s="30">
        <f t="shared" si="97"/>
        <v>0</v>
      </c>
      <c r="H847" s="63">
        <f t="shared" si="98"/>
        <v>107204.62962962962</v>
      </c>
      <c r="I847" s="63"/>
      <c r="J847" s="59">
        <f t="shared" si="99"/>
        <v>0</v>
      </c>
    </row>
    <row r="848" spans="1:10" s="141" customFormat="1">
      <c r="A848" s="144">
        <v>5</v>
      </c>
      <c r="B848" s="145" t="s">
        <v>28</v>
      </c>
      <c r="C848" s="32">
        <v>5</v>
      </c>
      <c r="D848" s="146">
        <v>119943</v>
      </c>
      <c r="E848" s="28">
        <f t="shared" si="96"/>
        <v>599715</v>
      </c>
      <c r="F848" s="124">
        <v>0</v>
      </c>
      <c r="G848" s="30">
        <f t="shared" si="97"/>
        <v>599715</v>
      </c>
      <c r="H848" s="63">
        <f t="shared" si="98"/>
        <v>111058.33333333333</v>
      </c>
      <c r="I848" s="63"/>
      <c r="J848" s="59">
        <f t="shared" si="99"/>
        <v>555291.66666666663</v>
      </c>
    </row>
    <row r="849" spans="1:10" s="141" customFormat="1">
      <c r="A849" s="144">
        <v>6</v>
      </c>
      <c r="B849" s="145" t="s">
        <v>29</v>
      </c>
      <c r="C849" s="26">
        <v>3</v>
      </c>
      <c r="D849" s="146">
        <v>94810</v>
      </c>
      <c r="E849" s="28">
        <f t="shared" si="96"/>
        <v>284430</v>
      </c>
      <c r="F849" s="29">
        <v>0</v>
      </c>
      <c r="G849" s="30">
        <f t="shared" si="97"/>
        <v>284430</v>
      </c>
      <c r="H849" s="63">
        <f t="shared" si="98"/>
        <v>87787.037037037036</v>
      </c>
      <c r="I849" s="63"/>
      <c r="J849" s="59">
        <f t="shared" si="99"/>
        <v>263361.11111111112</v>
      </c>
    </row>
    <row r="850" spans="1:10" s="141" customFormat="1">
      <c r="A850" s="144">
        <v>7</v>
      </c>
      <c r="B850" s="145" t="s">
        <v>30</v>
      </c>
      <c r="C850" s="34"/>
      <c r="D850" s="146">
        <v>141396</v>
      </c>
      <c r="E850" s="28">
        <f t="shared" si="96"/>
        <v>0</v>
      </c>
      <c r="F850" s="29">
        <v>0</v>
      </c>
      <c r="G850" s="30">
        <f t="shared" si="97"/>
        <v>0</v>
      </c>
      <c r="H850" s="63">
        <f t="shared" si="98"/>
        <v>130922.22222222222</v>
      </c>
      <c r="I850" s="63"/>
      <c r="J850" s="59">
        <f t="shared" si="99"/>
        <v>0</v>
      </c>
    </row>
    <row r="851" spans="1:10" s="141" customFormat="1">
      <c r="A851" s="144">
        <v>8</v>
      </c>
      <c r="B851" s="145" t="s">
        <v>31</v>
      </c>
      <c r="C851" s="26"/>
      <c r="D851" s="146">
        <v>232931</v>
      </c>
      <c r="E851" s="28">
        <f t="shared" si="96"/>
        <v>0</v>
      </c>
      <c r="F851" s="29">
        <v>0</v>
      </c>
      <c r="G851" s="30">
        <f t="shared" si="97"/>
        <v>0</v>
      </c>
      <c r="H851" s="63">
        <f t="shared" si="98"/>
        <v>215676.85185185182</v>
      </c>
      <c r="I851" s="63"/>
      <c r="J851" s="59">
        <f t="shared" si="99"/>
        <v>0</v>
      </c>
    </row>
    <row r="852" spans="1:10" s="141" customFormat="1">
      <c r="A852" s="144">
        <v>9</v>
      </c>
      <c r="B852" s="148" t="s">
        <v>32</v>
      </c>
      <c r="C852" s="26"/>
      <c r="D852" s="146">
        <v>101534</v>
      </c>
      <c r="E852" s="28">
        <f t="shared" si="96"/>
        <v>0</v>
      </c>
      <c r="F852" s="29">
        <v>0</v>
      </c>
      <c r="G852" s="30">
        <f t="shared" si="97"/>
        <v>0</v>
      </c>
      <c r="H852" s="63">
        <f t="shared" si="98"/>
        <v>94012.962962962964</v>
      </c>
      <c r="I852" s="63"/>
      <c r="J852" s="59">
        <f t="shared" si="99"/>
        <v>0</v>
      </c>
    </row>
    <row r="853" spans="1:10" s="141" customFormat="1">
      <c r="A853" s="144">
        <v>10</v>
      </c>
      <c r="B853" s="148" t="s">
        <v>33</v>
      </c>
      <c r="C853" s="37"/>
      <c r="D853" s="147">
        <v>110148</v>
      </c>
      <c r="E853" s="28">
        <f t="shared" si="96"/>
        <v>0</v>
      </c>
      <c r="F853" s="29">
        <v>0</v>
      </c>
      <c r="G853" s="30">
        <f t="shared" si="97"/>
        <v>0</v>
      </c>
      <c r="H853" s="63">
        <f t="shared" si="98"/>
        <v>101988.88888888888</v>
      </c>
      <c r="I853" s="63"/>
      <c r="J853" s="59">
        <f t="shared" si="99"/>
        <v>0</v>
      </c>
    </row>
    <row r="854" spans="1:10" s="141" customFormat="1">
      <c r="A854" s="144">
        <v>11</v>
      </c>
      <c r="B854" s="145" t="s">
        <v>34</v>
      </c>
      <c r="C854" s="37">
        <v>3</v>
      </c>
      <c r="D854" s="146">
        <v>54198</v>
      </c>
      <c r="E854" s="28">
        <f t="shared" si="96"/>
        <v>162594</v>
      </c>
      <c r="F854" s="29">
        <v>0</v>
      </c>
      <c r="G854" s="30">
        <f t="shared" si="97"/>
        <v>162594</v>
      </c>
      <c r="H854" s="63">
        <f t="shared" si="98"/>
        <v>50183.333333333328</v>
      </c>
      <c r="I854" s="63"/>
      <c r="J854" s="59">
        <f t="shared" si="99"/>
        <v>150550</v>
      </c>
    </row>
    <row r="855" spans="1:10" s="141" customFormat="1">
      <c r="A855" s="144">
        <v>12</v>
      </c>
      <c r="B855" s="145" t="s">
        <v>35</v>
      </c>
      <c r="C855" s="37"/>
      <c r="D855" s="146">
        <v>49680</v>
      </c>
      <c r="E855" s="28">
        <f t="shared" si="96"/>
        <v>0</v>
      </c>
      <c r="F855" s="29">
        <v>0</v>
      </c>
      <c r="G855" s="30">
        <f t="shared" si="97"/>
        <v>0</v>
      </c>
      <c r="H855" s="63">
        <f t="shared" si="98"/>
        <v>46000</v>
      </c>
      <c r="I855" s="63"/>
      <c r="J855" s="59">
        <f t="shared" si="99"/>
        <v>0</v>
      </c>
    </row>
    <row r="856" spans="1:10" s="141" customFormat="1">
      <c r="A856" s="144">
        <v>13</v>
      </c>
      <c r="B856" s="145" t="s">
        <v>36</v>
      </c>
      <c r="C856" s="37"/>
      <c r="D856" s="149">
        <v>64152</v>
      </c>
      <c r="E856" s="28">
        <f t="shared" si="96"/>
        <v>0</v>
      </c>
      <c r="F856" s="29">
        <v>0</v>
      </c>
      <c r="G856" s="30">
        <f t="shared" si="97"/>
        <v>0</v>
      </c>
      <c r="H856" s="63">
        <f t="shared" si="98"/>
        <v>59399.999999999993</v>
      </c>
      <c r="I856" s="63"/>
      <c r="J856" s="59">
        <f t="shared" si="99"/>
        <v>0</v>
      </c>
    </row>
    <row r="857" spans="1:10" s="141" customFormat="1">
      <c r="A857" s="144">
        <v>14</v>
      </c>
      <c r="B857" s="145" t="s">
        <v>37</v>
      </c>
      <c r="C857" s="37"/>
      <c r="D857" s="149">
        <v>65934</v>
      </c>
      <c r="E857" s="28">
        <f t="shared" si="96"/>
        <v>0</v>
      </c>
      <c r="F857" s="29">
        <v>0</v>
      </c>
      <c r="G857" s="30">
        <f t="shared" si="97"/>
        <v>0</v>
      </c>
      <c r="H857" s="130">
        <f t="shared" si="98"/>
        <v>61049.999999999993</v>
      </c>
      <c r="I857" s="63"/>
      <c r="J857" s="59">
        <f t="shared" si="99"/>
        <v>0</v>
      </c>
    </row>
    <row r="858" spans="1:10" s="141" customFormat="1">
      <c r="A858" s="144">
        <v>15</v>
      </c>
      <c r="B858" s="145" t="s">
        <v>38</v>
      </c>
      <c r="C858" s="37"/>
      <c r="D858" s="149">
        <v>76626</v>
      </c>
      <c r="E858" s="28">
        <f t="shared" si="96"/>
        <v>0</v>
      </c>
      <c r="F858" s="124">
        <v>0</v>
      </c>
      <c r="G858" s="30">
        <f t="shared" si="97"/>
        <v>0</v>
      </c>
      <c r="H858" s="63">
        <f t="shared" si="98"/>
        <v>70950</v>
      </c>
      <c r="I858" s="63"/>
      <c r="J858" s="59">
        <f t="shared" si="99"/>
        <v>0</v>
      </c>
    </row>
    <row r="859" spans="1:10" s="141" customFormat="1">
      <c r="A859" s="144">
        <v>16</v>
      </c>
      <c r="B859" s="145" t="s">
        <v>39</v>
      </c>
      <c r="C859" s="37"/>
      <c r="D859" s="149">
        <v>80190</v>
      </c>
      <c r="E859" s="28">
        <f t="shared" si="96"/>
        <v>0</v>
      </c>
      <c r="F859" s="29">
        <v>0</v>
      </c>
      <c r="G859" s="30">
        <f t="shared" si="97"/>
        <v>0</v>
      </c>
      <c r="H859" s="63">
        <f t="shared" si="98"/>
        <v>74250</v>
      </c>
      <c r="I859" s="63"/>
      <c r="J859" s="59">
        <f t="shared" si="99"/>
        <v>0</v>
      </c>
    </row>
    <row r="860" spans="1:10" s="141" customFormat="1">
      <c r="A860" s="144">
        <v>17</v>
      </c>
      <c r="B860" s="145" t="s">
        <v>40</v>
      </c>
      <c r="C860" s="37"/>
      <c r="D860" s="149">
        <v>113832</v>
      </c>
      <c r="E860" s="28">
        <f t="shared" si="96"/>
        <v>0</v>
      </c>
      <c r="F860" s="29">
        <v>0</v>
      </c>
      <c r="G860" s="30">
        <f t="shared" si="97"/>
        <v>0</v>
      </c>
      <c r="H860" s="63">
        <f t="shared" si="98"/>
        <v>105400</v>
      </c>
      <c r="I860" s="63"/>
      <c r="J860" s="59">
        <f t="shared" si="99"/>
        <v>0</v>
      </c>
    </row>
    <row r="861" spans="1:10" s="141" customFormat="1" ht="17.25">
      <c r="A861" s="144">
        <v>18</v>
      </c>
      <c r="B861" s="145" t="s">
        <v>41</v>
      </c>
      <c r="C861" s="37"/>
      <c r="D861" s="150">
        <v>98010</v>
      </c>
      <c r="E861" s="28">
        <f t="shared" si="96"/>
        <v>0</v>
      </c>
      <c r="F861" s="29">
        <v>0.2</v>
      </c>
      <c r="G861" s="30">
        <f t="shared" si="97"/>
        <v>0</v>
      </c>
      <c r="H861" s="63">
        <f t="shared" si="98"/>
        <v>90750</v>
      </c>
      <c r="I861" s="45"/>
      <c r="J861" s="59">
        <f t="shared" si="99"/>
        <v>0</v>
      </c>
    </row>
    <row r="862" spans="1:10" s="141" customFormat="1" ht="31.5">
      <c r="A862" s="40"/>
      <c r="B862" s="41" t="s">
        <v>42</v>
      </c>
      <c r="C862" s="42">
        <f>SUM(C844:C861)</f>
        <v>16</v>
      </c>
      <c r="D862" s="42"/>
      <c r="E862" s="43">
        <f>SUM(E844:E861)</f>
        <v>1443264</v>
      </c>
      <c r="F862" s="43"/>
      <c r="G862" s="44">
        <f>SUM(G844:G861)</f>
        <v>1443264</v>
      </c>
      <c r="H862" s="5"/>
      <c r="I862" s="5"/>
      <c r="J862" s="75">
        <f>SUM(J844:J861)</f>
        <v>1336355.5555555555</v>
      </c>
    </row>
    <row r="863" spans="1:10" s="141" customFormat="1" ht="31.5">
      <c r="A863" s="46"/>
      <c r="B863" s="47"/>
      <c r="C863" s="48"/>
      <c r="D863" s="48"/>
      <c r="E863" s="49"/>
      <c r="F863" s="49"/>
      <c r="G863" s="151"/>
      <c r="H863" s="6"/>
      <c r="I863" s="6"/>
      <c r="J863" s="76">
        <f>J862*0.08</f>
        <v>106908.44444444444</v>
      </c>
    </row>
    <row r="864" spans="1:10" s="141" customFormat="1" ht="18">
      <c r="A864" s="283" t="s">
        <v>43</v>
      </c>
      <c r="B864" s="283"/>
      <c r="C864" s="284" t="s">
        <v>44</v>
      </c>
      <c r="D864" s="284"/>
      <c r="E864" s="54"/>
      <c r="F864" s="54"/>
      <c r="G864" s="55" t="s">
        <v>45</v>
      </c>
      <c r="J864" s="159">
        <f>SUM(J862:J863)</f>
        <v>1443264</v>
      </c>
    </row>
    <row r="865" spans="1:10">
      <c r="A865" s="141"/>
      <c r="B865" s="152" t="s">
        <v>666</v>
      </c>
      <c r="C865" s="152" t="s">
        <v>667</v>
      </c>
      <c r="D865" s="152"/>
      <c r="E865" s="152" t="s">
        <v>167</v>
      </c>
      <c r="F865" s="141" t="s">
        <v>649</v>
      </c>
      <c r="G865" s="141"/>
    </row>
    <row r="866" spans="1:10">
      <c r="B866" s="152" t="s">
        <v>668</v>
      </c>
      <c r="C866" s="152" t="s">
        <v>667</v>
      </c>
      <c r="D866" s="152"/>
      <c r="E866" s="152" t="s">
        <v>167</v>
      </c>
    </row>
    <row r="868" spans="1:10" s="141" customFormat="1" ht="18">
      <c r="A868"/>
      <c r="B868"/>
      <c r="C868"/>
      <c r="D868"/>
      <c r="E868"/>
      <c r="F868"/>
      <c r="G868"/>
      <c r="H868" s="1"/>
      <c r="I868" s="1"/>
      <c r="J868" s="79"/>
    </row>
    <row r="869" spans="1:10" s="141" customFormat="1" ht="15.75">
      <c r="A869" s="279" t="s">
        <v>1</v>
      </c>
      <c r="B869" s="279"/>
      <c r="C869" s="279"/>
      <c r="D869" s="279"/>
      <c r="E869" s="279"/>
      <c r="F869" s="279"/>
      <c r="G869" s="279"/>
      <c r="H869" s="1"/>
      <c r="I869" s="1"/>
      <c r="J869" s="71"/>
    </row>
    <row r="870" spans="1:10" s="141" customFormat="1" ht="15.75">
      <c r="A870" s="279" t="s">
        <v>2</v>
      </c>
      <c r="B870" s="279"/>
      <c r="C870" s="279"/>
      <c r="D870" s="279"/>
      <c r="E870" s="279"/>
      <c r="F870" s="279"/>
      <c r="G870" s="279"/>
      <c r="H870" s="1"/>
      <c r="I870" s="1"/>
      <c r="J870" s="71"/>
    </row>
    <row r="871" spans="1:10" s="141" customFormat="1" ht="15.75">
      <c r="A871" s="279" t="s">
        <v>4</v>
      </c>
      <c r="B871" s="279"/>
      <c r="C871" s="279"/>
      <c r="D871" s="279"/>
      <c r="E871" s="279"/>
      <c r="F871" s="279"/>
      <c r="G871" s="279"/>
      <c r="H871" s="1"/>
      <c r="I871" s="1"/>
      <c r="J871" s="71"/>
    </row>
    <row r="872" spans="1:10" s="141" customFormat="1" ht="27">
      <c r="A872" s="280" t="s">
        <v>6</v>
      </c>
      <c r="B872" s="280"/>
      <c r="C872" s="280"/>
      <c r="D872" s="280"/>
      <c r="E872" s="280"/>
      <c r="F872" s="280"/>
      <c r="G872" s="280"/>
      <c r="H872" s="2"/>
      <c r="I872" s="2"/>
      <c r="J872" s="72"/>
    </row>
    <row r="873" spans="1:10" s="141" customFormat="1" ht="27">
      <c r="A873" s="142"/>
      <c r="B873" s="142"/>
      <c r="C873" s="281" t="s">
        <v>357</v>
      </c>
      <c r="D873" s="281"/>
      <c r="E873" s="281"/>
      <c r="F873" s="281"/>
      <c r="G873" s="281"/>
      <c r="H873" s="68"/>
      <c r="I873" s="68"/>
      <c r="J873" s="71"/>
    </row>
    <row r="874" spans="1:10" s="141" customFormat="1" ht="15.75">
      <c r="A874" s="11" t="s">
        <v>358</v>
      </c>
      <c r="B874" s="12">
        <v>4138139470</v>
      </c>
      <c r="C874" s="143"/>
      <c r="D874" s="286"/>
      <c r="E874" s="286"/>
      <c r="F874" s="286"/>
      <c r="G874" s="286"/>
      <c r="H874" s="69" t="s">
        <v>161</v>
      </c>
      <c r="I874" s="69"/>
      <c r="J874" s="73"/>
    </row>
    <row r="875" spans="1:10" s="141" customFormat="1" ht="15.75">
      <c r="A875" s="11" t="s">
        <v>9</v>
      </c>
      <c r="B875" s="286" t="s">
        <v>706</v>
      </c>
      <c r="C875" s="286"/>
      <c r="D875" s="286"/>
      <c r="E875" s="16"/>
      <c r="F875" s="11"/>
      <c r="G875" s="16"/>
      <c r="H875" s="1"/>
      <c r="I875" s="1"/>
      <c r="J875" s="71"/>
    </row>
    <row r="876" spans="1:10" s="141" customFormat="1" ht="15.75">
      <c r="A876" s="11" t="s">
        <v>11</v>
      </c>
      <c r="B876" s="289" t="s">
        <v>707</v>
      </c>
      <c r="C876" s="289"/>
      <c r="D876" s="289"/>
      <c r="E876" s="289"/>
      <c r="F876" s="18"/>
      <c r="G876" s="19"/>
      <c r="H876" s="1"/>
      <c r="I876" s="1"/>
      <c r="J876" s="71"/>
    </row>
    <row r="877" spans="1:10" s="141" customFormat="1" ht="15.75">
      <c r="A877" s="21" t="s">
        <v>14</v>
      </c>
      <c r="B877" s="21" t="s">
        <v>16</v>
      </c>
      <c r="C877" s="21"/>
      <c r="D877" s="22" t="s">
        <v>18</v>
      </c>
      <c r="E877" s="23" t="s">
        <v>19</v>
      </c>
      <c r="F877" s="23" t="s">
        <v>20</v>
      </c>
      <c r="G877" s="21" t="s">
        <v>21</v>
      </c>
      <c r="H877" s="63"/>
      <c r="I877" s="63"/>
      <c r="J877" s="59">
        <f>H877*C878</f>
        <v>0</v>
      </c>
    </row>
    <row r="878" spans="1:10" s="141" customFormat="1">
      <c r="A878" s="144">
        <v>1</v>
      </c>
      <c r="B878" s="145" t="s">
        <v>23</v>
      </c>
      <c r="C878" s="26">
        <v>5</v>
      </c>
      <c r="D878" s="146">
        <v>79305</v>
      </c>
      <c r="E878" s="28">
        <f t="shared" ref="E878:E895" si="100">D878*C878</f>
        <v>396525</v>
      </c>
      <c r="F878" s="29">
        <v>0.2</v>
      </c>
      <c r="G878" s="30">
        <f t="shared" ref="G878:G895" si="101">E878-E878*F878</f>
        <v>317220</v>
      </c>
      <c r="H878" s="63">
        <f>D878/1.08*0.8</f>
        <v>58744.444444444438</v>
      </c>
      <c r="I878" s="63"/>
      <c r="J878" s="59">
        <f t="shared" ref="J878:J895" si="102">H878*C878</f>
        <v>293722.22222222219</v>
      </c>
    </row>
    <row r="879" spans="1:10" s="141" customFormat="1">
      <c r="A879" s="144">
        <v>2</v>
      </c>
      <c r="B879" s="145" t="s">
        <v>25</v>
      </c>
      <c r="C879" s="32"/>
      <c r="D879" s="147">
        <v>128591</v>
      </c>
      <c r="E879" s="28">
        <f t="shared" si="100"/>
        <v>0</v>
      </c>
      <c r="F879" s="29">
        <v>0</v>
      </c>
      <c r="G879" s="30">
        <f t="shared" si="101"/>
        <v>0</v>
      </c>
      <c r="H879" s="63">
        <f t="shared" ref="H879:H895" si="103">D879/1.08</f>
        <v>119065.74074074073</v>
      </c>
      <c r="I879" s="63"/>
      <c r="J879" s="59">
        <f t="shared" si="102"/>
        <v>0</v>
      </c>
    </row>
    <row r="880" spans="1:10" s="141" customFormat="1">
      <c r="A880" s="144">
        <v>3</v>
      </c>
      <c r="B880" s="145" t="s">
        <v>26</v>
      </c>
      <c r="C880" s="34"/>
      <c r="D880" s="146">
        <v>60043</v>
      </c>
      <c r="E880" s="28">
        <f t="shared" si="100"/>
        <v>0</v>
      </c>
      <c r="F880" s="29">
        <v>0</v>
      </c>
      <c r="G880" s="30">
        <f t="shared" si="101"/>
        <v>0</v>
      </c>
      <c r="H880" s="63">
        <f t="shared" si="103"/>
        <v>55595.370370370365</v>
      </c>
      <c r="I880" s="63"/>
      <c r="J880" s="59">
        <f t="shared" si="102"/>
        <v>0</v>
      </c>
    </row>
    <row r="881" spans="1:10" s="141" customFormat="1">
      <c r="A881" s="144">
        <v>4</v>
      </c>
      <c r="B881" s="145" t="s">
        <v>27</v>
      </c>
      <c r="C881" s="106"/>
      <c r="D881" s="146">
        <v>115781</v>
      </c>
      <c r="E881" s="28">
        <f t="shared" si="100"/>
        <v>0</v>
      </c>
      <c r="F881" s="29">
        <v>0</v>
      </c>
      <c r="G881" s="30">
        <f t="shared" si="101"/>
        <v>0</v>
      </c>
      <c r="H881" s="63">
        <f t="shared" si="103"/>
        <v>107204.62962962962</v>
      </c>
      <c r="I881" s="63"/>
      <c r="J881" s="59">
        <f t="shared" si="102"/>
        <v>0</v>
      </c>
    </row>
    <row r="882" spans="1:10" s="141" customFormat="1">
      <c r="A882" s="144">
        <v>5</v>
      </c>
      <c r="B882" s="145" t="s">
        <v>28</v>
      </c>
      <c r="C882" s="32">
        <v>10</v>
      </c>
      <c r="D882" s="146">
        <v>119943</v>
      </c>
      <c r="E882" s="28">
        <f t="shared" si="100"/>
        <v>1199430</v>
      </c>
      <c r="F882" s="124">
        <v>0</v>
      </c>
      <c r="G882" s="30">
        <f t="shared" si="101"/>
        <v>1199430</v>
      </c>
      <c r="H882" s="63">
        <f t="shared" si="103"/>
        <v>111058.33333333333</v>
      </c>
      <c r="I882" s="63"/>
      <c r="J882" s="59">
        <f t="shared" si="102"/>
        <v>1110583.3333333333</v>
      </c>
    </row>
    <row r="883" spans="1:10" s="141" customFormat="1">
      <c r="A883" s="144">
        <v>6</v>
      </c>
      <c r="B883" s="145" t="s">
        <v>29</v>
      </c>
      <c r="C883" s="26"/>
      <c r="D883" s="146">
        <v>94810</v>
      </c>
      <c r="E883" s="28">
        <f t="shared" si="100"/>
        <v>0</v>
      </c>
      <c r="F883" s="29">
        <v>0</v>
      </c>
      <c r="G883" s="30">
        <f t="shared" si="101"/>
        <v>0</v>
      </c>
      <c r="H883" s="63">
        <f t="shared" si="103"/>
        <v>87787.037037037036</v>
      </c>
      <c r="I883" s="63"/>
      <c r="J883" s="59">
        <f t="shared" si="102"/>
        <v>0</v>
      </c>
    </row>
    <row r="884" spans="1:10" s="141" customFormat="1">
      <c r="A884" s="144">
        <v>7</v>
      </c>
      <c r="B884" s="145" t="s">
        <v>30</v>
      </c>
      <c r="C884" s="34"/>
      <c r="D884" s="146">
        <v>141396</v>
      </c>
      <c r="E884" s="28">
        <f t="shared" si="100"/>
        <v>0</v>
      </c>
      <c r="F884" s="29">
        <v>0</v>
      </c>
      <c r="G884" s="30">
        <f t="shared" si="101"/>
        <v>0</v>
      </c>
      <c r="H884" s="63">
        <f t="shared" si="103"/>
        <v>130922.22222222222</v>
      </c>
      <c r="I884" s="63"/>
      <c r="J884" s="59">
        <f t="shared" si="102"/>
        <v>0</v>
      </c>
    </row>
    <row r="885" spans="1:10" s="141" customFormat="1">
      <c r="A885" s="144">
        <v>8</v>
      </c>
      <c r="B885" s="145" t="s">
        <v>31</v>
      </c>
      <c r="C885" s="26"/>
      <c r="D885" s="146">
        <v>232931</v>
      </c>
      <c r="E885" s="28">
        <f t="shared" si="100"/>
        <v>0</v>
      </c>
      <c r="F885" s="29">
        <v>0</v>
      </c>
      <c r="G885" s="30">
        <f t="shared" si="101"/>
        <v>0</v>
      </c>
      <c r="H885" s="63">
        <f t="shared" si="103"/>
        <v>215676.85185185182</v>
      </c>
      <c r="I885" s="63"/>
      <c r="J885" s="59">
        <f t="shared" si="102"/>
        <v>0</v>
      </c>
    </row>
    <row r="886" spans="1:10" s="141" customFormat="1">
      <c r="A886" s="144">
        <v>9</v>
      </c>
      <c r="B886" s="148" t="s">
        <v>32</v>
      </c>
      <c r="C886" s="26"/>
      <c r="D886" s="146">
        <v>101534</v>
      </c>
      <c r="E886" s="28">
        <f t="shared" si="100"/>
        <v>0</v>
      </c>
      <c r="F886" s="29">
        <v>0</v>
      </c>
      <c r="G886" s="30">
        <f t="shared" si="101"/>
        <v>0</v>
      </c>
      <c r="H886" s="63">
        <f t="shared" si="103"/>
        <v>94012.962962962964</v>
      </c>
      <c r="I886" s="63"/>
      <c r="J886" s="59">
        <f t="shared" si="102"/>
        <v>0</v>
      </c>
    </row>
    <row r="887" spans="1:10" s="141" customFormat="1">
      <c r="A887" s="144">
        <v>10</v>
      </c>
      <c r="B887" s="148" t="s">
        <v>33</v>
      </c>
      <c r="C887" s="37"/>
      <c r="D887" s="147">
        <v>110148</v>
      </c>
      <c r="E887" s="28">
        <f t="shared" si="100"/>
        <v>0</v>
      </c>
      <c r="F887" s="29">
        <v>0</v>
      </c>
      <c r="G887" s="30">
        <f t="shared" si="101"/>
        <v>0</v>
      </c>
      <c r="H887" s="63">
        <f t="shared" si="103"/>
        <v>101988.88888888888</v>
      </c>
      <c r="I887" s="63"/>
      <c r="J887" s="59">
        <f t="shared" si="102"/>
        <v>0</v>
      </c>
    </row>
    <row r="888" spans="1:10" s="141" customFormat="1">
      <c r="A888" s="144">
        <v>11</v>
      </c>
      <c r="B888" s="145" t="s">
        <v>34</v>
      </c>
      <c r="C888" s="37"/>
      <c r="D888" s="146">
        <v>54198</v>
      </c>
      <c r="E888" s="28">
        <f t="shared" si="100"/>
        <v>0</v>
      </c>
      <c r="F888" s="29">
        <v>0</v>
      </c>
      <c r="G888" s="30">
        <f t="shared" si="101"/>
        <v>0</v>
      </c>
      <c r="H888" s="63">
        <f t="shared" si="103"/>
        <v>50183.333333333328</v>
      </c>
      <c r="I888" s="63"/>
      <c r="J888" s="59">
        <f t="shared" si="102"/>
        <v>0</v>
      </c>
    </row>
    <row r="889" spans="1:10" s="141" customFormat="1">
      <c r="A889" s="144">
        <v>12</v>
      </c>
      <c r="B889" s="145" t="s">
        <v>35</v>
      </c>
      <c r="C889" s="37"/>
      <c r="D889" s="146">
        <v>49680</v>
      </c>
      <c r="E889" s="28">
        <f t="shared" si="100"/>
        <v>0</v>
      </c>
      <c r="F889" s="29">
        <v>0</v>
      </c>
      <c r="G889" s="30">
        <f t="shared" si="101"/>
        <v>0</v>
      </c>
      <c r="H889" s="63">
        <f t="shared" si="103"/>
        <v>46000</v>
      </c>
      <c r="I889" s="63"/>
      <c r="J889" s="59">
        <f t="shared" si="102"/>
        <v>0</v>
      </c>
    </row>
    <row r="890" spans="1:10" s="141" customFormat="1">
      <c r="A890" s="144">
        <v>13</v>
      </c>
      <c r="B890" s="145" t="s">
        <v>36</v>
      </c>
      <c r="C890" s="37"/>
      <c r="D890" s="149">
        <v>64152</v>
      </c>
      <c r="E890" s="28">
        <f t="shared" si="100"/>
        <v>0</v>
      </c>
      <c r="F890" s="29">
        <v>0</v>
      </c>
      <c r="G890" s="30">
        <f t="shared" si="101"/>
        <v>0</v>
      </c>
      <c r="H890" s="63">
        <f t="shared" si="103"/>
        <v>59399.999999999993</v>
      </c>
      <c r="I890" s="63"/>
      <c r="J890" s="59">
        <f t="shared" si="102"/>
        <v>0</v>
      </c>
    </row>
    <row r="891" spans="1:10" s="141" customFormat="1">
      <c r="A891" s="144">
        <v>14</v>
      </c>
      <c r="B891" s="145" t="s">
        <v>37</v>
      </c>
      <c r="C891" s="37"/>
      <c r="D891" s="149">
        <v>65934</v>
      </c>
      <c r="E891" s="28">
        <f t="shared" si="100"/>
        <v>0</v>
      </c>
      <c r="F891" s="29">
        <v>0</v>
      </c>
      <c r="G891" s="30">
        <f t="shared" si="101"/>
        <v>0</v>
      </c>
      <c r="H891" s="130">
        <f t="shared" si="103"/>
        <v>61049.999999999993</v>
      </c>
      <c r="I891" s="63"/>
      <c r="J891" s="59">
        <f t="shared" si="102"/>
        <v>0</v>
      </c>
    </row>
    <row r="892" spans="1:10" s="141" customFormat="1">
      <c r="A892" s="144">
        <v>15</v>
      </c>
      <c r="B892" s="145" t="s">
        <v>38</v>
      </c>
      <c r="C892" s="37"/>
      <c r="D892" s="149">
        <v>76626</v>
      </c>
      <c r="E892" s="28">
        <f t="shared" si="100"/>
        <v>0</v>
      </c>
      <c r="F892" s="124">
        <v>0</v>
      </c>
      <c r="G892" s="30">
        <f t="shared" si="101"/>
        <v>0</v>
      </c>
      <c r="H892" s="63">
        <f t="shared" si="103"/>
        <v>70950</v>
      </c>
      <c r="I892" s="63"/>
      <c r="J892" s="59">
        <f t="shared" si="102"/>
        <v>0</v>
      </c>
    </row>
    <row r="893" spans="1:10" s="141" customFormat="1">
      <c r="A893" s="144">
        <v>16</v>
      </c>
      <c r="B893" s="145" t="s">
        <v>39</v>
      </c>
      <c r="C893" s="37"/>
      <c r="D893" s="149">
        <v>80190</v>
      </c>
      <c r="E893" s="28">
        <f t="shared" si="100"/>
        <v>0</v>
      </c>
      <c r="F893" s="29">
        <v>0</v>
      </c>
      <c r="G893" s="30">
        <f t="shared" si="101"/>
        <v>0</v>
      </c>
      <c r="H893" s="63">
        <f t="shared" si="103"/>
        <v>74250</v>
      </c>
      <c r="I893" s="63"/>
      <c r="J893" s="59">
        <f t="shared" si="102"/>
        <v>0</v>
      </c>
    </row>
    <row r="894" spans="1:10" s="141" customFormat="1">
      <c r="A894" s="144">
        <v>17</v>
      </c>
      <c r="B894" s="145" t="s">
        <v>40</v>
      </c>
      <c r="C894" s="37"/>
      <c r="D894" s="149">
        <v>113832</v>
      </c>
      <c r="E894" s="28">
        <f t="shared" si="100"/>
        <v>0</v>
      </c>
      <c r="F894" s="29">
        <v>0</v>
      </c>
      <c r="G894" s="30">
        <f t="shared" si="101"/>
        <v>0</v>
      </c>
      <c r="H894" s="63">
        <f t="shared" si="103"/>
        <v>105400</v>
      </c>
      <c r="I894" s="63"/>
      <c r="J894" s="59">
        <f t="shared" si="102"/>
        <v>0</v>
      </c>
    </row>
    <row r="895" spans="1:10" s="141" customFormat="1" ht="17.25">
      <c r="A895" s="144">
        <v>18</v>
      </c>
      <c r="B895" s="145" t="s">
        <v>41</v>
      </c>
      <c r="C895" s="37"/>
      <c r="D895" s="150">
        <v>98010</v>
      </c>
      <c r="E895" s="28">
        <f t="shared" si="100"/>
        <v>0</v>
      </c>
      <c r="F895" s="29">
        <v>0.2</v>
      </c>
      <c r="G895" s="30">
        <f t="shared" si="101"/>
        <v>0</v>
      </c>
      <c r="H895" s="63">
        <f t="shared" si="103"/>
        <v>90750</v>
      </c>
      <c r="I895" s="45"/>
      <c r="J895" s="59">
        <f t="shared" si="102"/>
        <v>0</v>
      </c>
    </row>
    <row r="896" spans="1:10" s="141" customFormat="1" ht="31.5">
      <c r="A896" s="40"/>
      <c r="B896" s="41" t="s">
        <v>42</v>
      </c>
      <c r="C896" s="42">
        <f>SUM(C878:C895)</f>
        <v>15</v>
      </c>
      <c r="D896" s="42"/>
      <c r="E896" s="43">
        <f>SUM(E878:E895)</f>
        <v>1595955</v>
      </c>
      <c r="F896" s="43"/>
      <c r="G896" s="44">
        <f>SUM(G878:G895)</f>
        <v>1516650</v>
      </c>
      <c r="H896" s="5"/>
      <c r="I896" s="5"/>
      <c r="J896" s="75">
        <f>SUM(J878:J895)</f>
        <v>1404305.5555555555</v>
      </c>
    </row>
    <row r="897" spans="1:10" s="141" customFormat="1" ht="31.5">
      <c r="A897" s="46"/>
      <c r="B897" s="47"/>
      <c r="C897" s="48"/>
      <c r="D897" s="48"/>
      <c r="E897" s="49"/>
      <c r="F897" s="49"/>
      <c r="G897" s="151"/>
      <c r="H897" s="6"/>
      <c r="I897" s="6"/>
      <c r="J897" s="76">
        <f>J896*0.08</f>
        <v>112344.44444444444</v>
      </c>
    </row>
    <row r="898" spans="1:10" s="141" customFormat="1" ht="18">
      <c r="A898" s="283" t="s">
        <v>43</v>
      </c>
      <c r="B898" s="283"/>
      <c r="C898" s="284" t="s">
        <v>44</v>
      </c>
      <c r="D898" s="284"/>
      <c r="E898" s="54"/>
      <c r="F898" s="54"/>
      <c r="G898" s="55" t="s">
        <v>45</v>
      </c>
      <c r="J898" s="159">
        <f>SUM(J896:J897)</f>
        <v>1516650</v>
      </c>
    </row>
    <row r="899" spans="1:10">
      <c r="A899" s="141"/>
      <c r="B899" s="152" t="s">
        <v>666</v>
      </c>
      <c r="C899" s="152" t="s">
        <v>667</v>
      </c>
      <c r="D899" s="152"/>
      <c r="E899" s="152" t="s">
        <v>167</v>
      </c>
      <c r="F899" s="141"/>
      <c r="G899" s="141"/>
    </row>
    <row r="900" spans="1:10">
      <c r="B900" s="152" t="s">
        <v>668</v>
      </c>
      <c r="C900" s="152" t="s">
        <v>667</v>
      </c>
      <c r="D900" s="152"/>
      <c r="E900" s="152" t="s">
        <v>167</v>
      </c>
    </row>
    <row r="903" spans="1:10" s="141" customFormat="1" ht="18">
      <c r="A903"/>
      <c r="B903"/>
      <c r="C903"/>
      <c r="D903"/>
      <c r="E903"/>
      <c r="F903"/>
      <c r="G903"/>
      <c r="H903" s="1"/>
      <c r="I903" s="1"/>
      <c r="J903" s="79"/>
    </row>
    <row r="904" spans="1:10" s="141" customFormat="1" ht="15.75">
      <c r="A904" s="279" t="s">
        <v>1</v>
      </c>
      <c r="B904" s="279"/>
      <c r="C904" s="279"/>
      <c r="D904" s="279"/>
      <c r="E904" s="279"/>
      <c r="F904" s="279"/>
      <c r="G904" s="279"/>
      <c r="H904" s="1"/>
      <c r="I904" s="1"/>
      <c r="J904" s="71"/>
    </row>
    <row r="905" spans="1:10" s="141" customFormat="1" ht="15.75">
      <c r="A905" s="279" t="s">
        <v>2</v>
      </c>
      <c r="B905" s="279"/>
      <c r="C905" s="279"/>
      <c r="D905" s="279"/>
      <c r="E905" s="279"/>
      <c r="F905" s="279"/>
      <c r="G905" s="279"/>
      <c r="H905" s="1"/>
      <c r="I905" s="1"/>
      <c r="J905" s="71"/>
    </row>
    <row r="906" spans="1:10" s="141" customFormat="1" ht="15.75">
      <c r="A906" s="279" t="s">
        <v>4</v>
      </c>
      <c r="B906" s="279"/>
      <c r="C906" s="279"/>
      <c r="D906" s="279"/>
      <c r="E906" s="279"/>
      <c r="F906" s="279"/>
      <c r="G906" s="279"/>
      <c r="H906" s="1"/>
      <c r="I906" s="1"/>
      <c r="J906" s="71"/>
    </row>
    <row r="907" spans="1:10" s="141" customFormat="1" ht="27">
      <c r="A907" s="280" t="s">
        <v>6</v>
      </c>
      <c r="B907" s="280"/>
      <c r="C907" s="280"/>
      <c r="D907" s="280"/>
      <c r="E907" s="280"/>
      <c r="F907" s="280"/>
      <c r="G907" s="280"/>
      <c r="H907" s="2"/>
      <c r="I907" s="2"/>
      <c r="J907" s="72"/>
    </row>
    <row r="908" spans="1:10" s="141" customFormat="1" ht="27">
      <c r="A908" s="142"/>
      <c r="B908" s="142"/>
      <c r="C908" s="281" t="s">
        <v>357</v>
      </c>
      <c r="D908" s="281"/>
      <c r="E908" s="281"/>
      <c r="F908" s="281"/>
      <c r="G908" s="281"/>
      <c r="H908" s="68"/>
      <c r="I908" s="68"/>
      <c r="J908" s="71"/>
    </row>
    <row r="909" spans="1:10" s="141" customFormat="1" ht="15.75">
      <c r="A909" s="11" t="s">
        <v>358</v>
      </c>
      <c r="B909" s="12">
        <v>4138141791</v>
      </c>
      <c r="C909" s="143"/>
      <c r="D909" s="286"/>
      <c r="E909" s="286"/>
      <c r="F909" s="286"/>
      <c r="G909" s="286"/>
      <c r="H909" s="69" t="s">
        <v>161</v>
      </c>
      <c r="I909" s="69"/>
      <c r="J909" s="73"/>
    </row>
    <row r="910" spans="1:10" s="141" customFormat="1" ht="15.75">
      <c r="A910" s="11" t="s">
        <v>9</v>
      </c>
      <c r="B910" s="286" t="s">
        <v>708</v>
      </c>
      <c r="C910" s="286"/>
      <c r="D910" s="286"/>
      <c r="E910" s="16"/>
      <c r="F910" s="11"/>
      <c r="G910" s="16"/>
      <c r="H910" s="1"/>
      <c r="I910" s="1"/>
      <c r="J910" s="71"/>
    </row>
    <row r="911" spans="1:10" s="141" customFormat="1" ht="15.75">
      <c r="A911" s="11" t="s">
        <v>11</v>
      </c>
      <c r="B911" s="289" t="s">
        <v>213</v>
      </c>
      <c r="C911" s="289"/>
      <c r="D911" s="289"/>
      <c r="E911" s="289"/>
      <c r="F911" s="18"/>
      <c r="G911" s="19"/>
      <c r="H911" s="1"/>
      <c r="I911" s="1"/>
      <c r="J911" s="71"/>
    </row>
    <row r="912" spans="1:10" s="141" customFormat="1" ht="15.75">
      <c r="A912" s="21" t="s">
        <v>14</v>
      </c>
      <c r="B912" s="21" t="s">
        <v>16</v>
      </c>
      <c r="C912" s="21"/>
      <c r="D912" s="22" t="s">
        <v>18</v>
      </c>
      <c r="E912" s="23" t="s">
        <v>19</v>
      </c>
      <c r="F912" s="23" t="s">
        <v>20</v>
      </c>
      <c r="G912" s="21" t="s">
        <v>21</v>
      </c>
      <c r="H912" s="63"/>
      <c r="I912" s="63"/>
      <c r="J912" s="59">
        <f>H912*C913</f>
        <v>0</v>
      </c>
    </row>
    <row r="913" spans="1:10" s="141" customFormat="1">
      <c r="A913" s="144">
        <v>1</v>
      </c>
      <c r="B913" s="145" t="s">
        <v>23</v>
      </c>
      <c r="C913" s="26">
        <v>5</v>
      </c>
      <c r="D913" s="146">
        <v>79305</v>
      </c>
      <c r="E913" s="28">
        <f t="shared" ref="E913:E930" si="104">D913*C913</f>
        <v>396525</v>
      </c>
      <c r="F913" s="29">
        <v>0</v>
      </c>
      <c r="G913" s="30">
        <f t="shared" ref="G913:G930" si="105">E913-E913*F913</f>
        <v>396525</v>
      </c>
      <c r="H913" s="63">
        <f t="shared" ref="H913:H930" si="106">D913/1.08</f>
        <v>73430.555555555547</v>
      </c>
      <c r="I913" s="63"/>
      <c r="J913" s="59">
        <f t="shared" ref="J913:J930" si="107">H913*C913</f>
        <v>367152.77777777775</v>
      </c>
    </row>
    <row r="914" spans="1:10" s="141" customFormat="1">
      <c r="A914" s="144">
        <v>2</v>
      </c>
      <c r="B914" s="145" t="s">
        <v>25</v>
      </c>
      <c r="C914" s="32"/>
      <c r="D914" s="147">
        <v>128591</v>
      </c>
      <c r="E914" s="28">
        <f t="shared" si="104"/>
        <v>0</v>
      </c>
      <c r="F914" s="29">
        <v>0</v>
      </c>
      <c r="G914" s="30">
        <f t="shared" si="105"/>
        <v>0</v>
      </c>
      <c r="H914" s="63">
        <f t="shared" si="106"/>
        <v>119065.74074074073</v>
      </c>
      <c r="I914" s="63"/>
      <c r="J914" s="59">
        <f t="shared" si="107"/>
        <v>0</v>
      </c>
    </row>
    <row r="915" spans="1:10" s="141" customFormat="1">
      <c r="A915" s="144">
        <v>3</v>
      </c>
      <c r="B915" s="145" t="s">
        <v>26</v>
      </c>
      <c r="C915" s="34"/>
      <c r="D915" s="146">
        <v>60043</v>
      </c>
      <c r="E915" s="28">
        <f t="shared" si="104"/>
        <v>0</v>
      </c>
      <c r="F915" s="29">
        <v>0</v>
      </c>
      <c r="G915" s="30">
        <f t="shared" si="105"/>
        <v>0</v>
      </c>
      <c r="H915" s="63">
        <f t="shared" si="106"/>
        <v>55595.370370370365</v>
      </c>
      <c r="I915" s="63"/>
      <c r="J915" s="59">
        <f t="shared" si="107"/>
        <v>0</v>
      </c>
    </row>
    <row r="916" spans="1:10" s="141" customFormat="1">
      <c r="A916" s="144">
        <v>4</v>
      </c>
      <c r="B916" s="145" t="s">
        <v>27</v>
      </c>
      <c r="C916" s="106"/>
      <c r="D916" s="146">
        <v>115781</v>
      </c>
      <c r="E916" s="28">
        <f t="shared" si="104"/>
        <v>0</v>
      </c>
      <c r="F916" s="29">
        <v>0</v>
      </c>
      <c r="G916" s="30">
        <f t="shared" si="105"/>
        <v>0</v>
      </c>
      <c r="H916" s="63">
        <f t="shared" si="106"/>
        <v>107204.62962962962</v>
      </c>
      <c r="I916" s="63"/>
      <c r="J916" s="59">
        <f t="shared" si="107"/>
        <v>0</v>
      </c>
    </row>
    <row r="917" spans="1:10" s="141" customFormat="1">
      <c r="A917" s="144">
        <v>5</v>
      </c>
      <c r="B917" s="145" t="s">
        <v>28</v>
      </c>
      <c r="C917" s="32">
        <v>5</v>
      </c>
      <c r="D917" s="146">
        <v>119943</v>
      </c>
      <c r="E917" s="28">
        <f t="shared" si="104"/>
        <v>599715</v>
      </c>
      <c r="F917" s="124">
        <v>0</v>
      </c>
      <c r="G917" s="30">
        <f t="shared" si="105"/>
        <v>599715</v>
      </c>
      <c r="H917" s="63">
        <f t="shared" si="106"/>
        <v>111058.33333333333</v>
      </c>
      <c r="I917" s="63"/>
      <c r="J917" s="59">
        <f t="shared" si="107"/>
        <v>555291.66666666663</v>
      </c>
    </row>
    <row r="918" spans="1:10" s="141" customFormat="1">
      <c r="A918" s="144">
        <v>6</v>
      </c>
      <c r="B918" s="145" t="s">
        <v>29</v>
      </c>
      <c r="C918" s="26"/>
      <c r="D918" s="146">
        <v>94810</v>
      </c>
      <c r="E918" s="28">
        <f t="shared" si="104"/>
        <v>0</v>
      </c>
      <c r="F918" s="29">
        <v>0</v>
      </c>
      <c r="G918" s="30">
        <f t="shared" si="105"/>
        <v>0</v>
      </c>
      <c r="H918" s="63">
        <f t="shared" si="106"/>
        <v>87787.037037037036</v>
      </c>
      <c r="I918" s="63"/>
      <c r="J918" s="59">
        <f t="shared" si="107"/>
        <v>0</v>
      </c>
    </row>
    <row r="919" spans="1:10" s="141" customFormat="1">
      <c r="A919" s="144">
        <v>7</v>
      </c>
      <c r="B919" s="145" t="s">
        <v>30</v>
      </c>
      <c r="C919" s="34"/>
      <c r="D919" s="146">
        <v>141396</v>
      </c>
      <c r="E919" s="28">
        <f t="shared" si="104"/>
        <v>0</v>
      </c>
      <c r="F919" s="29">
        <v>0</v>
      </c>
      <c r="G919" s="30">
        <f t="shared" si="105"/>
        <v>0</v>
      </c>
      <c r="H919" s="63">
        <f t="shared" si="106"/>
        <v>130922.22222222222</v>
      </c>
      <c r="I919" s="63"/>
      <c r="J919" s="59">
        <f t="shared" si="107"/>
        <v>0</v>
      </c>
    </row>
    <row r="920" spans="1:10" s="141" customFormat="1">
      <c r="A920" s="144">
        <v>8</v>
      </c>
      <c r="B920" s="145" t="s">
        <v>31</v>
      </c>
      <c r="C920" s="26"/>
      <c r="D920" s="146">
        <v>232931</v>
      </c>
      <c r="E920" s="28">
        <f t="shared" si="104"/>
        <v>0</v>
      </c>
      <c r="F920" s="29">
        <v>0</v>
      </c>
      <c r="G920" s="30">
        <f t="shared" si="105"/>
        <v>0</v>
      </c>
      <c r="H920" s="63">
        <f t="shared" si="106"/>
        <v>215676.85185185182</v>
      </c>
      <c r="I920" s="63"/>
      <c r="J920" s="59">
        <f t="shared" si="107"/>
        <v>0</v>
      </c>
    </row>
    <row r="921" spans="1:10" s="141" customFormat="1">
      <c r="A921" s="144">
        <v>9</v>
      </c>
      <c r="B921" s="148" t="s">
        <v>32</v>
      </c>
      <c r="C921" s="26"/>
      <c r="D921" s="146">
        <v>101534</v>
      </c>
      <c r="E921" s="28">
        <f t="shared" si="104"/>
        <v>0</v>
      </c>
      <c r="F921" s="29">
        <v>0</v>
      </c>
      <c r="G921" s="30">
        <f t="shared" si="105"/>
        <v>0</v>
      </c>
      <c r="H921" s="63">
        <f t="shared" si="106"/>
        <v>94012.962962962964</v>
      </c>
      <c r="I921" s="63"/>
      <c r="J921" s="59">
        <f t="shared" si="107"/>
        <v>0</v>
      </c>
    </row>
    <row r="922" spans="1:10" s="141" customFormat="1">
      <c r="A922" s="144">
        <v>10</v>
      </c>
      <c r="B922" s="148" t="s">
        <v>33</v>
      </c>
      <c r="C922" s="37"/>
      <c r="D922" s="147">
        <v>110148</v>
      </c>
      <c r="E922" s="28">
        <f t="shared" si="104"/>
        <v>0</v>
      </c>
      <c r="F922" s="29">
        <v>0</v>
      </c>
      <c r="G922" s="30">
        <f t="shared" si="105"/>
        <v>0</v>
      </c>
      <c r="H922" s="63">
        <f t="shared" si="106"/>
        <v>101988.88888888888</v>
      </c>
      <c r="I922" s="63"/>
      <c r="J922" s="59">
        <f t="shared" si="107"/>
        <v>0</v>
      </c>
    </row>
    <row r="923" spans="1:10" s="141" customFormat="1">
      <c r="A923" s="144">
        <v>11</v>
      </c>
      <c r="B923" s="145" t="s">
        <v>34</v>
      </c>
      <c r="C923" s="37">
        <v>5</v>
      </c>
      <c r="D923" s="146">
        <v>54198</v>
      </c>
      <c r="E923" s="28">
        <f t="shared" si="104"/>
        <v>270990</v>
      </c>
      <c r="F923" s="29">
        <v>0</v>
      </c>
      <c r="G923" s="30">
        <f t="shared" si="105"/>
        <v>270990</v>
      </c>
      <c r="H923" s="63">
        <f t="shared" si="106"/>
        <v>50183.333333333328</v>
      </c>
      <c r="I923" s="63"/>
      <c r="J923" s="59">
        <f t="shared" si="107"/>
        <v>250916.66666666663</v>
      </c>
    </row>
    <row r="924" spans="1:10" s="141" customFormat="1">
      <c r="A924" s="144">
        <v>12</v>
      </c>
      <c r="B924" s="145" t="s">
        <v>35</v>
      </c>
      <c r="C924" s="37"/>
      <c r="D924" s="146">
        <v>49680</v>
      </c>
      <c r="E924" s="28">
        <f t="shared" si="104"/>
        <v>0</v>
      </c>
      <c r="F924" s="29">
        <v>0</v>
      </c>
      <c r="G924" s="30">
        <f t="shared" si="105"/>
        <v>0</v>
      </c>
      <c r="H924" s="63">
        <f t="shared" si="106"/>
        <v>46000</v>
      </c>
      <c r="I924" s="63"/>
      <c r="J924" s="59">
        <f t="shared" si="107"/>
        <v>0</v>
      </c>
    </row>
    <row r="925" spans="1:10" s="141" customFormat="1">
      <c r="A925" s="144">
        <v>13</v>
      </c>
      <c r="B925" s="145" t="s">
        <v>36</v>
      </c>
      <c r="C925" s="37"/>
      <c r="D925" s="149">
        <v>64152</v>
      </c>
      <c r="E925" s="28">
        <f t="shared" si="104"/>
        <v>0</v>
      </c>
      <c r="F925" s="29">
        <v>0</v>
      </c>
      <c r="G925" s="30">
        <f t="shared" si="105"/>
        <v>0</v>
      </c>
      <c r="H925" s="63">
        <f t="shared" si="106"/>
        <v>59399.999999999993</v>
      </c>
      <c r="I925" s="63"/>
      <c r="J925" s="59">
        <f t="shared" si="107"/>
        <v>0</v>
      </c>
    </row>
    <row r="926" spans="1:10" s="141" customFormat="1">
      <c r="A926" s="144">
        <v>14</v>
      </c>
      <c r="B926" s="145" t="s">
        <v>37</v>
      </c>
      <c r="C926" s="37"/>
      <c r="D926" s="149">
        <v>65934</v>
      </c>
      <c r="E926" s="28">
        <f t="shared" si="104"/>
        <v>0</v>
      </c>
      <c r="F926" s="29">
        <v>0</v>
      </c>
      <c r="G926" s="30">
        <f t="shared" si="105"/>
        <v>0</v>
      </c>
      <c r="H926" s="130">
        <f t="shared" si="106"/>
        <v>61049.999999999993</v>
      </c>
      <c r="I926" s="63"/>
      <c r="J926" s="59">
        <f t="shared" si="107"/>
        <v>0</v>
      </c>
    </row>
    <row r="927" spans="1:10" s="141" customFormat="1">
      <c r="A927" s="144">
        <v>15</v>
      </c>
      <c r="B927" s="145" t="s">
        <v>38</v>
      </c>
      <c r="C927" s="37"/>
      <c r="D927" s="149">
        <v>76626</v>
      </c>
      <c r="E927" s="28">
        <f t="shared" si="104"/>
        <v>0</v>
      </c>
      <c r="F927" s="124">
        <v>0</v>
      </c>
      <c r="G927" s="30">
        <f t="shared" si="105"/>
        <v>0</v>
      </c>
      <c r="H927" s="63">
        <f t="shared" si="106"/>
        <v>70950</v>
      </c>
      <c r="I927" s="63"/>
      <c r="J927" s="59">
        <f t="shared" si="107"/>
        <v>0</v>
      </c>
    </row>
    <row r="928" spans="1:10" s="141" customFormat="1">
      <c r="A928" s="144">
        <v>16</v>
      </c>
      <c r="B928" s="145" t="s">
        <v>39</v>
      </c>
      <c r="C928" s="37"/>
      <c r="D928" s="149">
        <v>80190</v>
      </c>
      <c r="E928" s="28">
        <f t="shared" si="104"/>
        <v>0</v>
      </c>
      <c r="F928" s="29">
        <v>0</v>
      </c>
      <c r="G928" s="30">
        <f t="shared" si="105"/>
        <v>0</v>
      </c>
      <c r="H928" s="63">
        <f t="shared" si="106"/>
        <v>74250</v>
      </c>
      <c r="I928" s="63"/>
      <c r="J928" s="59">
        <f t="shared" si="107"/>
        <v>0</v>
      </c>
    </row>
    <row r="929" spans="1:10" s="141" customFormat="1">
      <c r="A929" s="144">
        <v>17</v>
      </c>
      <c r="B929" s="145" t="s">
        <v>40</v>
      </c>
      <c r="C929" s="37"/>
      <c r="D929" s="149">
        <v>113832</v>
      </c>
      <c r="E929" s="28">
        <f t="shared" si="104"/>
        <v>0</v>
      </c>
      <c r="F929" s="29">
        <v>0</v>
      </c>
      <c r="G929" s="30">
        <f t="shared" si="105"/>
        <v>0</v>
      </c>
      <c r="H929" s="63">
        <f t="shared" si="106"/>
        <v>105400</v>
      </c>
      <c r="I929" s="63"/>
      <c r="J929" s="59">
        <f t="shared" si="107"/>
        <v>0</v>
      </c>
    </row>
    <row r="930" spans="1:10" s="141" customFormat="1" ht="17.25">
      <c r="A930" s="144">
        <v>18</v>
      </c>
      <c r="B930" s="145" t="s">
        <v>41</v>
      </c>
      <c r="C930" s="37"/>
      <c r="D930" s="150">
        <v>98010</v>
      </c>
      <c r="E930" s="28">
        <f t="shared" si="104"/>
        <v>0</v>
      </c>
      <c r="F930" s="29">
        <v>0.2</v>
      </c>
      <c r="G930" s="30">
        <f t="shared" si="105"/>
        <v>0</v>
      </c>
      <c r="H930" s="63">
        <f t="shared" si="106"/>
        <v>90750</v>
      </c>
      <c r="I930" s="45"/>
      <c r="J930" s="59">
        <f t="shared" si="107"/>
        <v>0</v>
      </c>
    </row>
    <row r="931" spans="1:10" s="141" customFormat="1" ht="31.5">
      <c r="A931" s="40"/>
      <c r="B931" s="41" t="s">
        <v>42</v>
      </c>
      <c r="C931" s="42">
        <f>SUM(C913:C930)</f>
        <v>15</v>
      </c>
      <c r="D931" s="42"/>
      <c r="E931" s="43">
        <f>SUM(E913:E930)</f>
        <v>1267230</v>
      </c>
      <c r="F931" s="43"/>
      <c r="G931" s="44">
        <f>SUM(G913:G930)</f>
        <v>1267230</v>
      </c>
      <c r="H931" s="5"/>
      <c r="I931" s="5"/>
      <c r="J931" s="75">
        <f>SUM(J913:J930)</f>
        <v>1173361.111111111</v>
      </c>
    </row>
    <row r="932" spans="1:10" s="141" customFormat="1" ht="31.5">
      <c r="A932" s="46"/>
      <c r="B932" s="47"/>
      <c r="C932" s="48"/>
      <c r="D932" s="48"/>
      <c r="E932" s="49"/>
      <c r="F932" s="49"/>
      <c r="G932" s="151"/>
      <c r="H932" s="6"/>
      <c r="I932" s="6"/>
      <c r="J932" s="76">
        <f>J931*0.08</f>
        <v>93868.888888888876</v>
      </c>
    </row>
    <row r="933" spans="1:10" s="141" customFormat="1" ht="18">
      <c r="A933" s="283" t="s">
        <v>43</v>
      </c>
      <c r="B933" s="283"/>
      <c r="C933" s="284" t="s">
        <v>44</v>
      </c>
      <c r="D933" s="284"/>
      <c r="E933" s="54"/>
      <c r="F933" s="54"/>
      <c r="G933" s="55" t="s">
        <v>45</v>
      </c>
      <c r="J933" s="159">
        <f>SUM(J931:J932)</f>
        <v>1267230</v>
      </c>
    </row>
    <row r="934" spans="1:10">
      <c r="A934" s="141"/>
      <c r="B934" s="152" t="s">
        <v>666</v>
      </c>
      <c r="C934" s="152" t="s">
        <v>667</v>
      </c>
      <c r="D934" s="152"/>
      <c r="E934" s="152" t="s">
        <v>167</v>
      </c>
      <c r="F934" s="141" t="s">
        <v>649</v>
      </c>
      <c r="G934" s="141"/>
    </row>
    <row r="935" spans="1:10">
      <c r="B935" s="152" t="s">
        <v>668</v>
      </c>
      <c r="C935" s="152" t="s">
        <v>667</v>
      </c>
      <c r="D935" s="152"/>
      <c r="E935" s="152" t="s">
        <v>167</v>
      </c>
    </row>
    <row r="937" spans="1:10" s="141" customFormat="1" ht="18">
      <c r="A937"/>
      <c r="B937"/>
      <c r="C937"/>
      <c r="D937"/>
      <c r="E937"/>
      <c r="F937"/>
      <c r="G937"/>
      <c r="H937" s="1"/>
      <c r="I937" s="1"/>
      <c r="J937" s="79"/>
    </row>
    <row r="938" spans="1:10" s="141" customFormat="1" ht="15.75">
      <c r="A938" s="279" t="s">
        <v>1</v>
      </c>
      <c r="B938" s="279"/>
      <c r="C938" s="279"/>
      <c r="D938" s="279"/>
      <c r="E938" s="279"/>
      <c r="F938" s="279"/>
      <c r="G938" s="279"/>
      <c r="H938" s="1"/>
      <c r="I938" s="1"/>
      <c r="J938" s="71"/>
    </row>
    <row r="939" spans="1:10" s="141" customFormat="1" ht="15.75">
      <c r="A939" s="279" t="s">
        <v>2</v>
      </c>
      <c r="B939" s="279"/>
      <c r="C939" s="279"/>
      <c r="D939" s="279"/>
      <c r="E939" s="279"/>
      <c r="F939" s="279"/>
      <c r="G939" s="279"/>
      <c r="H939" s="1"/>
      <c r="I939" s="1"/>
      <c r="J939" s="71"/>
    </row>
    <row r="940" spans="1:10" s="141" customFormat="1" ht="15.75">
      <c r="A940" s="279" t="s">
        <v>4</v>
      </c>
      <c r="B940" s="279"/>
      <c r="C940" s="279"/>
      <c r="D940" s="279"/>
      <c r="E940" s="279"/>
      <c r="F940" s="279"/>
      <c r="G940" s="279"/>
      <c r="H940" s="1"/>
      <c r="I940" s="1"/>
      <c r="J940" s="71"/>
    </row>
    <row r="941" spans="1:10" s="141" customFormat="1" ht="27">
      <c r="A941" s="280" t="s">
        <v>6</v>
      </c>
      <c r="B941" s="280"/>
      <c r="C941" s="280"/>
      <c r="D941" s="280"/>
      <c r="E941" s="280"/>
      <c r="F941" s="280"/>
      <c r="G941" s="280"/>
      <c r="H941" s="2"/>
      <c r="I941" s="2"/>
      <c r="J941" s="72"/>
    </row>
    <row r="942" spans="1:10" s="141" customFormat="1" ht="27">
      <c r="A942" s="142"/>
      <c r="B942" s="142"/>
      <c r="C942" s="281" t="s">
        <v>357</v>
      </c>
      <c r="D942" s="281"/>
      <c r="E942" s="281"/>
      <c r="F942" s="281"/>
      <c r="G942" s="281"/>
      <c r="H942" s="68"/>
      <c r="I942" s="68"/>
      <c r="J942" s="71"/>
    </row>
    <row r="943" spans="1:10" s="141" customFormat="1" ht="15.75">
      <c r="A943" s="11" t="s">
        <v>358</v>
      </c>
      <c r="B943" s="12">
        <v>4138135322</v>
      </c>
      <c r="C943" s="143"/>
      <c r="D943" s="286"/>
      <c r="E943" s="286"/>
      <c r="F943" s="286"/>
      <c r="G943" s="286"/>
      <c r="H943" s="69" t="s">
        <v>161</v>
      </c>
      <c r="I943" s="69"/>
      <c r="J943" s="73"/>
    </row>
    <row r="944" spans="1:10" s="141" customFormat="1" ht="15.75">
      <c r="A944" s="11" t="s">
        <v>9</v>
      </c>
      <c r="B944" s="286" t="s">
        <v>709</v>
      </c>
      <c r="C944" s="286"/>
      <c r="D944" s="286"/>
      <c r="E944" s="16"/>
      <c r="F944" s="11"/>
      <c r="G944" s="16"/>
      <c r="H944" s="1"/>
      <c r="I944" s="1"/>
      <c r="J944" s="71"/>
    </row>
    <row r="945" spans="1:10" s="141" customFormat="1" ht="15.75">
      <c r="A945" s="11" t="s">
        <v>11</v>
      </c>
      <c r="B945" s="289" t="s">
        <v>686</v>
      </c>
      <c r="C945" s="289"/>
      <c r="D945" s="289"/>
      <c r="E945" s="289"/>
      <c r="F945" s="18"/>
      <c r="G945" s="19"/>
      <c r="H945" s="1"/>
      <c r="I945" s="1"/>
      <c r="J945" s="71"/>
    </row>
    <row r="946" spans="1:10" s="141" customFormat="1" ht="15.75">
      <c r="A946" s="21" t="s">
        <v>14</v>
      </c>
      <c r="B946" s="21" t="s">
        <v>16</v>
      </c>
      <c r="C946" s="21"/>
      <c r="D946" s="22" t="s">
        <v>18</v>
      </c>
      <c r="E946" s="23" t="s">
        <v>19</v>
      </c>
      <c r="F946" s="23" t="s">
        <v>20</v>
      </c>
      <c r="G946" s="21" t="s">
        <v>21</v>
      </c>
      <c r="H946" s="63"/>
      <c r="I946" s="63"/>
      <c r="J946" s="59">
        <f>H946*C947</f>
        <v>0</v>
      </c>
    </row>
    <row r="947" spans="1:10" s="141" customFormat="1">
      <c r="A947" s="144">
        <v>1</v>
      </c>
      <c r="B947" s="145" t="s">
        <v>23</v>
      </c>
      <c r="C947" s="26">
        <v>6</v>
      </c>
      <c r="D947" s="146">
        <v>79305</v>
      </c>
      <c r="E947" s="28">
        <f t="shared" ref="E947:E964" si="108">D947*C947</f>
        <v>475830</v>
      </c>
      <c r="F947" s="29">
        <v>0.2</v>
      </c>
      <c r="G947" s="30">
        <f t="shared" ref="G947:G964" si="109">E947-E947*F947</f>
        <v>380664</v>
      </c>
      <c r="H947" s="63">
        <f>D947/1.08*0.8</f>
        <v>58744.444444444438</v>
      </c>
      <c r="I947" s="63"/>
      <c r="J947" s="59">
        <f t="shared" ref="J947:J964" si="110">H947*C947</f>
        <v>352466.66666666663</v>
      </c>
    </row>
    <row r="948" spans="1:10" s="141" customFormat="1">
      <c r="A948" s="144">
        <v>2</v>
      </c>
      <c r="B948" s="145" t="s">
        <v>25</v>
      </c>
      <c r="C948" s="32"/>
      <c r="D948" s="147">
        <v>128591</v>
      </c>
      <c r="E948" s="28">
        <f t="shared" si="108"/>
        <v>0</v>
      </c>
      <c r="F948" s="29">
        <v>0</v>
      </c>
      <c r="G948" s="30">
        <f t="shared" si="109"/>
        <v>0</v>
      </c>
      <c r="H948" s="63">
        <f t="shared" ref="H948:H964" si="111">D948/1.08</f>
        <v>119065.74074074073</v>
      </c>
      <c r="I948" s="63"/>
      <c r="J948" s="59">
        <f t="shared" si="110"/>
        <v>0</v>
      </c>
    </row>
    <row r="949" spans="1:10" s="141" customFormat="1">
      <c r="A949" s="144">
        <v>3</v>
      </c>
      <c r="B949" s="145" t="s">
        <v>26</v>
      </c>
      <c r="C949" s="34"/>
      <c r="D949" s="146">
        <v>60043</v>
      </c>
      <c r="E949" s="28">
        <f t="shared" si="108"/>
        <v>0</v>
      </c>
      <c r="F949" s="29">
        <v>0</v>
      </c>
      <c r="G949" s="30">
        <f t="shared" si="109"/>
        <v>0</v>
      </c>
      <c r="H949" s="63">
        <f t="shared" si="111"/>
        <v>55595.370370370365</v>
      </c>
      <c r="I949" s="63"/>
      <c r="J949" s="59">
        <f t="shared" si="110"/>
        <v>0</v>
      </c>
    </row>
    <row r="950" spans="1:10" s="141" customFormat="1">
      <c r="A950" s="144">
        <v>4</v>
      </c>
      <c r="B950" s="145" t="s">
        <v>27</v>
      </c>
      <c r="C950" s="106"/>
      <c r="D950" s="146">
        <v>115781</v>
      </c>
      <c r="E950" s="28">
        <f t="shared" si="108"/>
        <v>0</v>
      </c>
      <c r="F950" s="29">
        <v>0</v>
      </c>
      <c r="G950" s="30">
        <f t="shared" si="109"/>
        <v>0</v>
      </c>
      <c r="H950" s="63">
        <f t="shared" si="111"/>
        <v>107204.62962962962</v>
      </c>
      <c r="I950" s="63"/>
      <c r="J950" s="59">
        <f t="shared" si="110"/>
        <v>0</v>
      </c>
    </row>
    <row r="951" spans="1:10" s="141" customFormat="1">
      <c r="A951" s="144">
        <v>5</v>
      </c>
      <c r="B951" s="145" t="s">
        <v>28</v>
      </c>
      <c r="C951" s="32">
        <v>6</v>
      </c>
      <c r="D951" s="146">
        <v>119943</v>
      </c>
      <c r="E951" s="28">
        <f t="shared" si="108"/>
        <v>719658</v>
      </c>
      <c r="F951" s="124">
        <v>0</v>
      </c>
      <c r="G951" s="30">
        <f t="shared" si="109"/>
        <v>719658</v>
      </c>
      <c r="H951" s="63">
        <f t="shared" si="111"/>
        <v>111058.33333333333</v>
      </c>
      <c r="I951" s="63"/>
      <c r="J951" s="59">
        <f t="shared" si="110"/>
        <v>666350</v>
      </c>
    </row>
    <row r="952" spans="1:10" s="141" customFormat="1">
      <c r="A952" s="144">
        <v>6</v>
      </c>
      <c r="B952" s="145" t="s">
        <v>29</v>
      </c>
      <c r="C952" s="26"/>
      <c r="D952" s="146">
        <v>94810</v>
      </c>
      <c r="E952" s="28">
        <f t="shared" si="108"/>
        <v>0</v>
      </c>
      <c r="F952" s="29">
        <v>0</v>
      </c>
      <c r="G952" s="30">
        <f t="shared" si="109"/>
        <v>0</v>
      </c>
      <c r="H952" s="63">
        <f t="shared" si="111"/>
        <v>87787.037037037036</v>
      </c>
      <c r="I952" s="63"/>
      <c r="J952" s="59">
        <f t="shared" si="110"/>
        <v>0</v>
      </c>
    </row>
    <row r="953" spans="1:10" s="141" customFormat="1">
      <c r="A953" s="144">
        <v>7</v>
      </c>
      <c r="B953" s="145" t="s">
        <v>30</v>
      </c>
      <c r="C953" s="34"/>
      <c r="D953" s="146">
        <v>141396</v>
      </c>
      <c r="E953" s="28">
        <f t="shared" si="108"/>
        <v>0</v>
      </c>
      <c r="F953" s="29">
        <v>0</v>
      </c>
      <c r="G953" s="30">
        <f t="shared" si="109"/>
        <v>0</v>
      </c>
      <c r="H953" s="63">
        <f t="shared" si="111"/>
        <v>130922.22222222222</v>
      </c>
      <c r="I953" s="63"/>
      <c r="J953" s="59">
        <f t="shared" si="110"/>
        <v>0</v>
      </c>
    </row>
    <row r="954" spans="1:10" s="141" customFormat="1">
      <c r="A954" s="144">
        <v>8</v>
      </c>
      <c r="B954" s="145" t="s">
        <v>31</v>
      </c>
      <c r="C954" s="26"/>
      <c r="D954" s="146">
        <v>232931</v>
      </c>
      <c r="E954" s="28">
        <f t="shared" si="108"/>
        <v>0</v>
      </c>
      <c r="F954" s="29">
        <v>0</v>
      </c>
      <c r="G954" s="30">
        <f t="shared" si="109"/>
        <v>0</v>
      </c>
      <c r="H954" s="63">
        <f t="shared" si="111"/>
        <v>215676.85185185182</v>
      </c>
      <c r="I954" s="63"/>
      <c r="J954" s="59">
        <f t="shared" si="110"/>
        <v>0</v>
      </c>
    </row>
    <row r="955" spans="1:10" s="141" customFormat="1">
      <c r="A955" s="144">
        <v>9</v>
      </c>
      <c r="B955" s="148" t="s">
        <v>32</v>
      </c>
      <c r="C955" s="26"/>
      <c r="D955" s="146">
        <v>101534</v>
      </c>
      <c r="E955" s="28">
        <f t="shared" si="108"/>
        <v>0</v>
      </c>
      <c r="F955" s="29">
        <v>0</v>
      </c>
      <c r="G955" s="30">
        <f t="shared" si="109"/>
        <v>0</v>
      </c>
      <c r="H955" s="63">
        <f t="shared" si="111"/>
        <v>94012.962962962964</v>
      </c>
      <c r="I955" s="63"/>
      <c r="J955" s="59">
        <f t="shared" si="110"/>
        <v>0</v>
      </c>
    </row>
    <row r="956" spans="1:10" s="141" customFormat="1">
      <c r="A956" s="144">
        <v>10</v>
      </c>
      <c r="B956" s="148" t="s">
        <v>33</v>
      </c>
      <c r="C956" s="37"/>
      <c r="D956" s="147">
        <v>110148</v>
      </c>
      <c r="E956" s="28">
        <f t="shared" si="108"/>
        <v>0</v>
      </c>
      <c r="F956" s="29">
        <v>0</v>
      </c>
      <c r="G956" s="30">
        <f t="shared" si="109"/>
        <v>0</v>
      </c>
      <c r="H956" s="63">
        <f t="shared" si="111"/>
        <v>101988.88888888888</v>
      </c>
      <c r="I956" s="63"/>
      <c r="J956" s="59">
        <f t="shared" si="110"/>
        <v>0</v>
      </c>
    </row>
    <row r="957" spans="1:10" s="141" customFormat="1">
      <c r="A957" s="144">
        <v>11</v>
      </c>
      <c r="B957" s="145" t="s">
        <v>34</v>
      </c>
      <c r="C957" s="37"/>
      <c r="D957" s="146">
        <v>54198</v>
      </c>
      <c r="E957" s="28">
        <f t="shared" si="108"/>
        <v>0</v>
      </c>
      <c r="F957" s="29">
        <v>0</v>
      </c>
      <c r="G957" s="30">
        <f t="shared" si="109"/>
        <v>0</v>
      </c>
      <c r="H957" s="63">
        <f t="shared" si="111"/>
        <v>50183.333333333328</v>
      </c>
      <c r="I957" s="63"/>
      <c r="J957" s="59">
        <f t="shared" si="110"/>
        <v>0</v>
      </c>
    </row>
    <row r="958" spans="1:10" s="141" customFormat="1">
      <c r="A958" s="144">
        <v>12</v>
      </c>
      <c r="B958" s="145" t="s">
        <v>35</v>
      </c>
      <c r="C958" s="37"/>
      <c r="D958" s="146">
        <v>49680</v>
      </c>
      <c r="E958" s="28">
        <f t="shared" si="108"/>
        <v>0</v>
      </c>
      <c r="F958" s="29">
        <v>0</v>
      </c>
      <c r="G958" s="30">
        <f t="shared" si="109"/>
        <v>0</v>
      </c>
      <c r="H958" s="63">
        <f t="shared" si="111"/>
        <v>46000</v>
      </c>
      <c r="I958" s="63"/>
      <c r="J958" s="59">
        <f t="shared" si="110"/>
        <v>0</v>
      </c>
    </row>
    <row r="959" spans="1:10" s="141" customFormat="1">
      <c r="A959" s="144">
        <v>13</v>
      </c>
      <c r="B959" s="145" t="s">
        <v>36</v>
      </c>
      <c r="C959" s="37"/>
      <c r="D959" s="149">
        <v>64152</v>
      </c>
      <c r="E959" s="28">
        <f t="shared" si="108"/>
        <v>0</v>
      </c>
      <c r="F959" s="29">
        <v>0</v>
      </c>
      <c r="G959" s="30">
        <f t="shared" si="109"/>
        <v>0</v>
      </c>
      <c r="H959" s="63">
        <f t="shared" si="111"/>
        <v>59399.999999999993</v>
      </c>
      <c r="I959" s="63"/>
      <c r="J959" s="59">
        <f t="shared" si="110"/>
        <v>0</v>
      </c>
    </row>
    <row r="960" spans="1:10" s="141" customFormat="1">
      <c r="A960" s="144">
        <v>14</v>
      </c>
      <c r="B960" s="145" t="s">
        <v>37</v>
      </c>
      <c r="C960" s="37"/>
      <c r="D960" s="149">
        <v>65934</v>
      </c>
      <c r="E960" s="28">
        <f t="shared" si="108"/>
        <v>0</v>
      </c>
      <c r="F960" s="29">
        <v>0</v>
      </c>
      <c r="G960" s="30">
        <f t="shared" si="109"/>
        <v>0</v>
      </c>
      <c r="H960" s="130">
        <f t="shared" si="111"/>
        <v>61049.999999999993</v>
      </c>
      <c r="I960" s="63"/>
      <c r="J960" s="59">
        <f t="shared" si="110"/>
        <v>0</v>
      </c>
    </row>
    <row r="961" spans="1:10" s="141" customFormat="1">
      <c r="A961" s="144">
        <v>15</v>
      </c>
      <c r="B961" s="145" t="s">
        <v>38</v>
      </c>
      <c r="C961" s="37"/>
      <c r="D961" s="149">
        <v>76626</v>
      </c>
      <c r="E961" s="28">
        <f t="shared" si="108"/>
        <v>0</v>
      </c>
      <c r="F961" s="124">
        <v>0</v>
      </c>
      <c r="G961" s="30">
        <f t="shared" si="109"/>
        <v>0</v>
      </c>
      <c r="H961" s="63">
        <f t="shared" si="111"/>
        <v>70950</v>
      </c>
      <c r="I961" s="63"/>
      <c r="J961" s="59">
        <f t="shared" si="110"/>
        <v>0</v>
      </c>
    </row>
    <row r="962" spans="1:10" s="141" customFormat="1">
      <c r="A962" s="144">
        <v>16</v>
      </c>
      <c r="B962" s="145" t="s">
        <v>39</v>
      </c>
      <c r="C962" s="37"/>
      <c r="D962" s="149">
        <v>80190</v>
      </c>
      <c r="E962" s="28">
        <f t="shared" si="108"/>
        <v>0</v>
      </c>
      <c r="F962" s="29">
        <v>0</v>
      </c>
      <c r="G962" s="30">
        <f t="shared" si="109"/>
        <v>0</v>
      </c>
      <c r="H962" s="63">
        <f t="shared" si="111"/>
        <v>74250</v>
      </c>
      <c r="I962" s="63"/>
      <c r="J962" s="59">
        <f t="shared" si="110"/>
        <v>0</v>
      </c>
    </row>
    <row r="963" spans="1:10" s="141" customFormat="1">
      <c r="A963" s="144">
        <v>17</v>
      </c>
      <c r="B963" s="145" t="s">
        <v>40</v>
      </c>
      <c r="C963" s="37"/>
      <c r="D963" s="149">
        <v>113832</v>
      </c>
      <c r="E963" s="28">
        <f t="shared" si="108"/>
        <v>0</v>
      </c>
      <c r="F963" s="29">
        <v>0</v>
      </c>
      <c r="G963" s="30">
        <f t="shared" si="109"/>
        <v>0</v>
      </c>
      <c r="H963" s="63">
        <f t="shared" si="111"/>
        <v>105400</v>
      </c>
      <c r="I963" s="63"/>
      <c r="J963" s="59">
        <f t="shared" si="110"/>
        <v>0</v>
      </c>
    </row>
    <row r="964" spans="1:10" s="141" customFormat="1" ht="17.25">
      <c r="A964" s="144">
        <v>18</v>
      </c>
      <c r="B964" s="145" t="s">
        <v>41</v>
      </c>
      <c r="C964" s="37"/>
      <c r="D964" s="150">
        <v>98010</v>
      </c>
      <c r="E964" s="28">
        <f t="shared" si="108"/>
        <v>0</v>
      </c>
      <c r="F964" s="29">
        <v>0.2</v>
      </c>
      <c r="G964" s="30">
        <f t="shared" si="109"/>
        <v>0</v>
      </c>
      <c r="H964" s="63">
        <f t="shared" si="111"/>
        <v>90750</v>
      </c>
      <c r="I964" s="45"/>
      <c r="J964" s="59">
        <f t="shared" si="110"/>
        <v>0</v>
      </c>
    </row>
    <row r="965" spans="1:10" s="141" customFormat="1" ht="31.5">
      <c r="A965" s="40"/>
      <c r="B965" s="41" t="s">
        <v>42</v>
      </c>
      <c r="C965" s="42">
        <f>SUM(C947:C964)</f>
        <v>12</v>
      </c>
      <c r="D965" s="42"/>
      <c r="E965" s="43">
        <f>SUM(E947:E964)</f>
        <v>1195488</v>
      </c>
      <c r="F965" s="43"/>
      <c r="G965" s="44">
        <f>SUM(G947:G964)</f>
        <v>1100322</v>
      </c>
      <c r="H965" s="5"/>
      <c r="I965" s="5"/>
      <c r="J965" s="75">
        <f>SUM(J947:J964)</f>
        <v>1018816.6666666666</v>
      </c>
    </row>
    <row r="966" spans="1:10" s="141" customFormat="1" ht="31.5">
      <c r="A966" s="46"/>
      <c r="B966" s="47"/>
      <c r="C966" s="48"/>
      <c r="D966" s="48"/>
      <c r="E966" s="49"/>
      <c r="F966" s="49"/>
      <c r="G966" s="151"/>
      <c r="H966" s="6"/>
      <c r="I966" s="6"/>
      <c r="J966" s="76">
        <f>J965*0.08</f>
        <v>81505.333333333328</v>
      </c>
    </row>
    <row r="967" spans="1:10" s="141" customFormat="1" ht="18">
      <c r="A967" s="283" t="s">
        <v>43</v>
      </c>
      <c r="B967" s="283"/>
      <c r="C967" s="284" t="s">
        <v>44</v>
      </c>
      <c r="D967" s="284"/>
      <c r="E967" s="54"/>
      <c r="F967" s="54"/>
      <c r="G967" s="55" t="s">
        <v>45</v>
      </c>
      <c r="J967" s="159">
        <f>SUM(J965:J966)</f>
        <v>1100322</v>
      </c>
    </row>
    <row r="968" spans="1:10">
      <c r="A968" s="141"/>
      <c r="B968" s="152" t="s">
        <v>666</v>
      </c>
      <c r="C968" s="152" t="s">
        <v>667</v>
      </c>
      <c r="D968" s="152"/>
      <c r="E968" s="152" t="s">
        <v>167</v>
      </c>
      <c r="F968" s="141"/>
      <c r="G968" s="141"/>
    </row>
    <row r="969" spans="1:10">
      <c r="B969" s="152" t="s">
        <v>668</v>
      </c>
      <c r="C969" s="152" t="s">
        <v>667</v>
      </c>
      <c r="D969" s="152"/>
      <c r="E969" s="152" t="s">
        <v>167</v>
      </c>
    </row>
    <row r="972" spans="1:10" s="141" customFormat="1" ht="18">
      <c r="A972"/>
      <c r="B972"/>
      <c r="C972"/>
      <c r="D972"/>
      <c r="E972"/>
      <c r="F972"/>
      <c r="G972"/>
      <c r="H972" s="1"/>
      <c r="I972" s="1"/>
      <c r="J972" s="79"/>
    </row>
    <row r="973" spans="1:10" s="141" customFormat="1" ht="15.75">
      <c r="A973" s="279" t="s">
        <v>1</v>
      </c>
      <c r="B973" s="279"/>
      <c r="C973" s="279"/>
      <c r="D973" s="279"/>
      <c r="E973" s="279"/>
      <c r="F973" s="279"/>
      <c r="G973" s="279"/>
      <c r="H973" s="1"/>
      <c r="I973" s="1"/>
      <c r="J973" s="71"/>
    </row>
    <row r="974" spans="1:10" s="141" customFormat="1" ht="15.75">
      <c r="A974" s="279" t="s">
        <v>2</v>
      </c>
      <c r="B974" s="279"/>
      <c r="C974" s="279"/>
      <c r="D974" s="279"/>
      <c r="E974" s="279"/>
      <c r="F974" s="279"/>
      <c r="G974" s="279"/>
      <c r="H974" s="1"/>
      <c r="I974" s="1"/>
      <c r="J974" s="71"/>
    </row>
    <row r="975" spans="1:10" s="141" customFormat="1" ht="15.75">
      <c r="A975" s="279" t="s">
        <v>4</v>
      </c>
      <c r="B975" s="279"/>
      <c r="C975" s="279"/>
      <c r="D975" s="279"/>
      <c r="E975" s="279"/>
      <c r="F975" s="279"/>
      <c r="G975" s="279"/>
      <c r="H975" s="1"/>
      <c r="I975" s="1"/>
      <c r="J975" s="71"/>
    </row>
    <row r="976" spans="1:10" s="141" customFormat="1" ht="27">
      <c r="A976" s="280" t="s">
        <v>6</v>
      </c>
      <c r="B976" s="280"/>
      <c r="C976" s="280"/>
      <c r="D976" s="280"/>
      <c r="E976" s="280"/>
      <c r="F976" s="280"/>
      <c r="G976" s="280"/>
      <c r="H976" s="2"/>
      <c r="I976" s="2"/>
      <c r="J976" s="72"/>
    </row>
    <row r="977" spans="1:10" s="141" customFormat="1" ht="27">
      <c r="A977" s="142"/>
      <c r="B977" s="142"/>
      <c r="C977" s="281" t="s">
        <v>357</v>
      </c>
      <c r="D977" s="281"/>
      <c r="E977" s="281"/>
      <c r="F977" s="281"/>
      <c r="G977" s="281"/>
      <c r="H977" s="68"/>
      <c r="I977" s="68"/>
      <c r="J977" s="71"/>
    </row>
    <row r="978" spans="1:10" s="141" customFormat="1" ht="15.75">
      <c r="A978" s="11" t="s">
        <v>358</v>
      </c>
      <c r="B978" s="12">
        <v>4138137114</v>
      </c>
      <c r="C978" s="143"/>
      <c r="D978" s="286"/>
      <c r="E978" s="286"/>
      <c r="F978" s="286"/>
      <c r="G978" s="286"/>
      <c r="H978" s="69" t="s">
        <v>161</v>
      </c>
      <c r="I978" s="69"/>
      <c r="J978" s="73"/>
    </row>
    <row r="979" spans="1:10" s="141" customFormat="1" ht="15.75">
      <c r="A979" s="11" t="s">
        <v>9</v>
      </c>
      <c r="B979" s="286" t="s">
        <v>710</v>
      </c>
      <c r="C979" s="286"/>
      <c r="D979" s="286"/>
      <c r="E979" s="16"/>
      <c r="F979" s="11"/>
      <c r="G979" s="16"/>
      <c r="H979" s="1"/>
      <c r="I979" s="1"/>
      <c r="J979" s="71"/>
    </row>
    <row r="980" spans="1:10" s="141" customFormat="1" ht="15.75">
      <c r="A980" s="11" t="s">
        <v>11</v>
      </c>
      <c r="B980" s="289" t="s">
        <v>711</v>
      </c>
      <c r="C980" s="289"/>
      <c r="D980" s="289"/>
      <c r="E980" s="289"/>
      <c r="F980" s="18"/>
      <c r="G980" s="19"/>
      <c r="H980" s="1"/>
      <c r="I980" s="1"/>
      <c r="J980" s="71"/>
    </row>
    <row r="981" spans="1:10" s="141" customFormat="1" ht="15.75">
      <c r="A981" s="21" t="s">
        <v>14</v>
      </c>
      <c r="B981" s="21" t="s">
        <v>16</v>
      </c>
      <c r="C981" s="21"/>
      <c r="D981" s="22" t="s">
        <v>18</v>
      </c>
      <c r="E981" s="23" t="s">
        <v>19</v>
      </c>
      <c r="F981" s="23" t="s">
        <v>20</v>
      </c>
      <c r="G981" s="21" t="s">
        <v>21</v>
      </c>
      <c r="H981" s="63"/>
      <c r="I981" s="63"/>
      <c r="J981" s="59">
        <f t="shared" ref="J981:J998" si="112">H981*C982</f>
        <v>0</v>
      </c>
    </row>
    <row r="982" spans="1:10" s="141" customFormat="1">
      <c r="A982" s="144">
        <v>1</v>
      </c>
      <c r="B982" s="145" t="s">
        <v>23</v>
      </c>
      <c r="C982" s="26"/>
      <c r="D982" s="146">
        <v>79305</v>
      </c>
      <c r="E982" s="28">
        <f t="shared" ref="E982:E999" si="113">D982*C982</f>
        <v>0</v>
      </c>
      <c r="F982" s="29">
        <v>0.2</v>
      </c>
      <c r="G982" s="30">
        <f t="shared" ref="G982:G999" si="114">E982-E982*F982</f>
        <v>0</v>
      </c>
      <c r="H982" s="63">
        <f>D982/1.08*0.8</f>
        <v>58744.444444444438</v>
      </c>
      <c r="I982" s="63"/>
      <c r="J982" s="59">
        <f t="shared" si="112"/>
        <v>0</v>
      </c>
    </row>
    <row r="983" spans="1:10" s="141" customFormat="1">
      <c r="A983" s="144">
        <v>2</v>
      </c>
      <c r="B983" s="145" t="s">
        <v>25</v>
      </c>
      <c r="C983" s="32"/>
      <c r="D983" s="147">
        <v>128591</v>
      </c>
      <c r="E983" s="28">
        <f t="shared" si="113"/>
        <v>0</v>
      </c>
      <c r="F983" s="29">
        <v>0</v>
      </c>
      <c r="G983" s="30">
        <f t="shared" si="114"/>
        <v>0</v>
      </c>
      <c r="H983" s="63">
        <f t="shared" ref="H983:H999" si="115">D983/1.08</f>
        <v>119065.74074074073</v>
      </c>
      <c r="I983" s="63"/>
      <c r="J983" s="59">
        <f t="shared" si="112"/>
        <v>0</v>
      </c>
    </row>
    <row r="984" spans="1:10" s="141" customFormat="1">
      <c r="A984" s="144">
        <v>3</v>
      </c>
      <c r="B984" s="145" t="s">
        <v>26</v>
      </c>
      <c r="C984" s="34"/>
      <c r="D984" s="146">
        <v>60043</v>
      </c>
      <c r="E984" s="28">
        <f t="shared" si="113"/>
        <v>0</v>
      </c>
      <c r="F984" s="29">
        <v>0</v>
      </c>
      <c r="G984" s="30">
        <f t="shared" si="114"/>
        <v>0</v>
      </c>
      <c r="H984" s="63">
        <f t="shared" si="115"/>
        <v>55595.370370370365</v>
      </c>
      <c r="I984" s="63"/>
      <c r="J984" s="59">
        <f t="shared" si="112"/>
        <v>0</v>
      </c>
    </row>
    <row r="985" spans="1:10" s="141" customFormat="1">
      <c r="A985" s="144">
        <v>4</v>
      </c>
      <c r="B985" s="145" t="s">
        <v>27</v>
      </c>
      <c r="C985" s="106"/>
      <c r="D985" s="146">
        <v>115781</v>
      </c>
      <c r="E985" s="28">
        <f t="shared" si="113"/>
        <v>0</v>
      </c>
      <c r="F985" s="29">
        <v>0</v>
      </c>
      <c r="G985" s="30">
        <f t="shared" si="114"/>
        <v>0</v>
      </c>
      <c r="H985" s="63">
        <f t="shared" si="115"/>
        <v>107204.62962962962</v>
      </c>
      <c r="I985" s="63"/>
      <c r="J985" s="59">
        <f t="shared" si="112"/>
        <v>536023.14814814809</v>
      </c>
    </row>
    <row r="986" spans="1:10" s="141" customFormat="1">
      <c r="A986" s="144">
        <v>5</v>
      </c>
      <c r="B986" s="145" t="s">
        <v>28</v>
      </c>
      <c r="C986" s="32">
        <v>5</v>
      </c>
      <c r="D986" s="146">
        <v>119943</v>
      </c>
      <c r="E986" s="28">
        <f t="shared" si="113"/>
        <v>599715</v>
      </c>
      <c r="F986" s="124">
        <v>0</v>
      </c>
      <c r="G986" s="30">
        <f t="shared" si="114"/>
        <v>599715</v>
      </c>
      <c r="H986" s="63">
        <f t="shared" si="115"/>
        <v>111058.33333333333</v>
      </c>
      <c r="I986" s="63"/>
      <c r="J986" s="59">
        <f t="shared" si="112"/>
        <v>0</v>
      </c>
    </row>
    <row r="987" spans="1:10" s="141" customFormat="1">
      <c r="A987" s="144">
        <v>6</v>
      </c>
      <c r="B987" s="145" t="s">
        <v>29</v>
      </c>
      <c r="C987" s="26"/>
      <c r="D987" s="146">
        <v>94810</v>
      </c>
      <c r="E987" s="28">
        <f t="shared" si="113"/>
        <v>0</v>
      </c>
      <c r="F987" s="29">
        <v>0</v>
      </c>
      <c r="G987" s="30">
        <f t="shared" si="114"/>
        <v>0</v>
      </c>
      <c r="H987" s="63">
        <f t="shared" si="115"/>
        <v>87787.037037037036</v>
      </c>
      <c r="I987" s="63"/>
      <c r="J987" s="59">
        <f t="shared" si="112"/>
        <v>0</v>
      </c>
    </row>
    <row r="988" spans="1:10" s="141" customFormat="1">
      <c r="A988" s="144">
        <v>7</v>
      </c>
      <c r="B988" s="145" t="s">
        <v>30</v>
      </c>
      <c r="C988" s="34"/>
      <c r="D988" s="146">
        <v>141396</v>
      </c>
      <c r="E988" s="28">
        <f t="shared" si="113"/>
        <v>0</v>
      </c>
      <c r="F988" s="29">
        <v>0</v>
      </c>
      <c r="G988" s="30">
        <f t="shared" si="114"/>
        <v>0</v>
      </c>
      <c r="H988" s="63">
        <f t="shared" si="115"/>
        <v>130922.22222222222</v>
      </c>
      <c r="I988" s="63"/>
      <c r="J988" s="59">
        <f t="shared" si="112"/>
        <v>0</v>
      </c>
    </row>
    <row r="989" spans="1:10" s="141" customFormat="1">
      <c r="A989" s="144">
        <v>8</v>
      </c>
      <c r="B989" s="145" t="s">
        <v>31</v>
      </c>
      <c r="C989" s="26"/>
      <c r="D989" s="146">
        <v>232931</v>
      </c>
      <c r="E989" s="28">
        <f t="shared" si="113"/>
        <v>0</v>
      </c>
      <c r="F989" s="29">
        <v>0</v>
      </c>
      <c r="G989" s="30">
        <f t="shared" si="114"/>
        <v>0</v>
      </c>
      <c r="H989" s="63">
        <f t="shared" si="115"/>
        <v>215676.85185185182</v>
      </c>
      <c r="I989" s="63"/>
      <c r="J989" s="59">
        <f t="shared" si="112"/>
        <v>0</v>
      </c>
    </row>
    <row r="990" spans="1:10" s="141" customFormat="1">
      <c r="A990" s="144">
        <v>9</v>
      </c>
      <c r="B990" s="148" t="s">
        <v>32</v>
      </c>
      <c r="C990" s="26"/>
      <c r="D990" s="146">
        <v>101534</v>
      </c>
      <c r="E990" s="28">
        <f t="shared" si="113"/>
        <v>0</v>
      </c>
      <c r="F990" s="29">
        <v>0</v>
      </c>
      <c r="G990" s="30">
        <f t="shared" si="114"/>
        <v>0</v>
      </c>
      <c r="H990" s="63">
        <f t="shared" si="115"/>
        <v>94012.962962962964</v>
      </c>
      <c r="I990" s="63"/>
      <c r="J990" s="59">
        <f t="shared" si="112"/>
        <v>0</v>
      </c>
    </row>
    <row r="991" spans="1:10" s="141" customFormat="1">
      <c r="A991" s="144">
        <v>10</v>
      </c>
      <c r="B991" s="148" t="s">
        <v>33</v>
      </c>
      <c r="C991" s="37"/>
      <c r="D991" s="147">
        <v>110148</v>
      </c>
      <c r="E991" s="28">
        <f t="shared" si="113"/>
        <v>0</v>
      </c>
      <c r="F991" s="29">
        <v>0</v>
      </c>
      <c r="G991" s="30">
        <f t="shared" si="114"/>
        <v>0</v>
      </c>
      <c r="H991" s="63">
        <f t="shared" si="115"/>
        <v>101988.88888888888</v>
      </c>
      <c r="I991" s="63"/>
      <c r="J991" s="59">
        <f t="shared" si="112"/>
        <v>0</v>
      </c>
    </row>
    <row r="992" spans="1:10" s="141" customFormat="1">
      <c r="A992" s="144">
        <v>11</v>
      </c>
      <c r="B992" s="145" t="s">
        <v>34</v>
      </c>
      <c r="C992" s="37"/>
      <c r="D992" s="146">
        <v>54198</v>
      </c>
      <c r="E992" s="28">
        <f t="shared" si="113"/>
        <v>0</v>
      </c>
      <c r="F992" s="29">
        <v>0</v>
      </c>
      <c r="G992" s="30">
        <f t="shared" si="114"/>
        <v>0</v>
      </c>
      <c r="H992" s="63">
        <f t="shared" si="115"/>
        <v>50183.333333333328</v>
      </c>
      <c r="I992" s="63"/>
      <c r="J992" s="59">
        <f t="shared" si="112"/>
        <v>0</v>
      </c>
    </row>
    <row r="993" spans="1:10" s="141" customFormat="1">
      <c r="A993" s="144">
        <v>12</v>
      </c>
      <c r="B993" s="145" t="s">
        <v>35</v>
      </c>
      <c r="C993" s="37"/>
      <c r="D993" s="146">
        <v>49680</v>
      </c>
      <c r="E993" s="28">
        <f t="shared" si="113"/>
        <v>0</v>
      </c>
      <c r="F993" s="29">
        <v>0</v>
      </c>
      <c r="G993" s="30">
        <f t="shared" si="114"/>
        <v>0</v>
      </c>
      <c r="H993" s="63">
        <f t="shared" si="115"/>
        <v>46000</v>
      </c>
      <c r="I993" s="63"/>
      <c r="J993" s="59">
        <f t="shared" si="112"/>
        <v>0</v>
      </c>
    </row>
    <row r="994" spans="1:10" s="141" customFormat="1">
      <c r="A994" s="144">
        <v>13</v>
      </c>
      <c r="B994" s="145" t="s">
        <v>36</v>
      </c>
      <c r="C994" s="37"/>
      <c r="D994" s="149">
        <v>64152</v>
      </c>
      <c r="E994" s="28">
        <f t="shared" si="113"/>
        <v>0</v>
      </c>
      <c r="F994" s="29">
        <v>0</v>
      </c>
      <c r="G994" s="30">
        <f t="shared" si="114"/>
        <v>0</v>
      </c>
      <c r="H994" s="63">
        <f t="shared" si="115"/>
        <v>59399.999999999993</v>
      </c>
      <c r="I994" s="63"/>
      <c r="J994" s="59">
        <f t="shared" si="112"/>
        <v>0</v>
      </c>
    </row>
    <row r="995" spans="1:10" s="141" customFormat="1">
      <c r="A995" s="144">
        <v>14</v>
      </c>
      <c r="B995" s="145" t="s">
        <v>37</v>
      </c>
      <c r="C995" s="37"/>
      <c r="D995" s="149">
        <v>65934</v>
      </c>
      <c r="E995" s="28">
        <f t="shared" si="113"/>
        <v>0</v>
      </c>
      <c r="F995" s="29">
        <v>0</v>
      </c>
      <c r="G995" s="30">
        <f t="shared" si="114"/>
        <v>0</v>
      </c>
      <c r="H995" s="130">
        <f t="shared" si="115"/>
        <v>61049.999999999993</v>
      </c>
      <c r="I995" s="63"/>
      <c r="J995" s="59">
        <f t="shared" si="112"/>
        <v>0</v>
      </c>
    </row>
    <row r="996" spans="1:10" s="141" customFormat="1">
      <c r="A996" s="144">
        <v>15</v>
      </c>
      <c r="B996" s="145" t="s">
        <v>38</v>
      </c>
      <c r="C996" s="37"/>
      <c r="D996" s="149">
        <v>76626</v>
      </c>
      <c r="E996" s="28">
        <f t="shared" si="113"/>
        <v>0</v>
      </c>
      <c r="F996" s="124">
        <v>0</v>
      </c>
      <c r="G996" s="30">
        <f t="shared" si="114"/>
        <v>0</v>
      </c>
      <c r="H996" s="63">
        <f t="shared" si="115"/>
        <v>70950</v>
      </c>
      <c r="I996" s="63"/>
      <c r="J996" s="59">
        <f t="shared" si="112"/>
        <v>0</v>
      </c>
    </row>
    <row r="997" spans="1:10" s="141" customFormat="1">
      <c r="A997" s="144">
        <v>16</v>
      </c>
      <c r="B997" s="145" t="s">
        <v>39</v>
      </c>
      <c r="C997" s="37"/>
      <c r="D997" s="149">
        <v>80190</v>
      </c>
      <c r="E997" s="28">
        <f t="shared" si="113"/>
        <v>0</v>
      </c>
      <c r="F997" s="29">
        <v>0</v>
      </c>
      <c r="G997" s="30">
        <f t="shared" si="114"/>
        <v>0</v>
      </c>
      <c r="H997" s="63">
        <f t="shared" si="115"/>
        <v>74250</v>
      </c>
      <c r="I997" s="63"/>
      <c r="J997" s="59">
        <f t="shared" si="112"/>
        <v>0</v>
      </c>
    </row>
    <row r="998" spans="1:10" s="141" customFormat="1">
      <c r="A998" s="144">
        <v>17</v>
      </c>
      <c r="B998" s="145" t="s">
        <v>40</v>
      </c>
      <c r="C998" s="37"/>
      <c r="D998" s="149">
        <v>113832</v>
      </c>
      <c r="E998" s="28">
        <f t="shared" si="113"/>
        <v>0</v>
      </c>
      <c r="F998" s="29">
        <v>0</v>
      </c>
      <c r="G998" s="30">
        <f t="shared" si="114"/>
        <v>0</v>
      </c>
      <c r="H998" s="63">
        <f t="shared" si="115"/>
        <v>105400</v>
      </c>
      <c r="I998" s="63"/>
      <c r="J998" s="59">
        <f t="shared" si="112"/>
        <v>0</v>
      </c>
    </row>
    <row r="999" spans="1:10" s="141" customFormat="1" ht="17.25">
      <c r="A999" s="144">
        <v>18</v>
      </c>
      <c r="B999" s="145" t="s">
        <v>41</v>
      </c>
      <c r="C999" s="37"/>
      <c r="D999" s="150">
        <v>98010</v>
      </c>
      <c r="E999" s="28">
        <f t="shared" si="113"/>
        <v>0</v>
      </c>
      <c r="F999" s="29">
        <v>0.2</v>
      </c>
      <c r="G999" s="30">
        <f t="shared" si="114"/>
        <v>0</v>
      </c>
      <c r="H999" s="63">
        <f t="shared" si="115"/>
        <v>90750</v>
      </c>
      <c r="I999" s="45"/>
      <c r="J999" s="64"/>
    </row>
    <row r="1000" spans="1:10" s="141" customFormat="1" ht="31.5">
      <c r="A1000" s="40"/>
      <c r="B1000" s="41" t="s">
        <v>42</v>
      </c>
      <c r="C1000" s="42">
        <f>SUM(C982:C999)</f>
        <v>5</v>
      </c>
      <c r="D1000" s="42"/>
      <c r="E1000" s="43">
        <f>SUM(E982:E999)</f>
        <v>599715</v>
      </c>
      <c r="F1000" s="43"/>
      <c r="G1000" s="44">
        <f>SUM(G982:G999)</f>
        <v>599715</v>
      </c>
      <c r="H1000" s="5"/>
      <c r="I1000" s="5"/>
      <c r="J1000" s="75"/>
    </row>
    <row r="1001" spans="1:10" s="141" customFormat="1" ht="31.5">
      <c r="A1001" s="46"/>
      <c r="B1001" s="47"/>
      <c r="C1001" s="48"/>
      <c r="D1001" s="48"/>
      <c r="E1001" s="49"/>
      <c r="F1001" s="49"/>
      <c r="G1001" s="151"/>
      <c r="H1001" s="6"/>
      <c r="I1001" s="6"/>
      <c r="J1001" s="76"/>
    </row>
    <row r="1002" spans="1:10" s="141" customFormat="1" ht="18">
      <c r="A1002" s="283" t="s">
        <v>43</v>
      </c>
      <c r="B1002" s="283"/>
      <c r="C1002" s="284" t="s">
        <v>44</v>
      </c>
      <c r="D1002" s="284"/>
      <c r="E1002" s="54"/>
      <c r="F1002" s="54"/>
      <c r="G1002" s="55" t="s">
        <v>45</v>
      </c>
    </row>
    <row r="1003" spans="1:10">
      <c r="A1003" s="141"/>
      <c r="B1003" s="152" t="s">
        <v>666</v>
      </c>
      <c r="C1003" s="152" t="s">
        <v>667</v>
      </c>
      <c r="D1003" s="152"/>
      <c r="E1003" s="152" t="s">
        <v>167</v>
      </c>
      <c r="F1003" s="141"/>
      <c r="G1003" s="141"/>
    </row>
    <row r="1004" spans="1:10">
      <c r="B1004" s="152" t="s">
        <v>668</v>
      </c>
      <c r="C1004" s="152" t="s">
        <v>667</v>
      </c>
      <c r="D1004" s="152"/>
      <c r="E1004" s="152" t="s">
        <v>167</v>
      </c>
    </row>
    <row r="1006" spans="1:10" s="141" customFormat="1" ht="18">
      <c r="A1006"/>
      <c r="B1006"/>
      <c r="C1006"/>
      <c r="D1006"/>
      <c r="E1006"/>
      <c r="F1006"/>
      <c r="G1006"/>
      <c r="H1006" s="1"/>
      <c r="I1006" s="1"/>
      <c r="J1006" s="79"/>
    </row>
    <row r="1007" spans="1:10" s="141" customFormat="1" ht="15.75">
      <c r="A1007" s="279" t="s">
        <v>1</v>
      </c>
      <c r="B1007" s="279"/>
      <c r="C1007" s="279"/>
      <c r="D1007" s="279"/>
      <c r="E1007" s="279"/>
      <c r="F1007" s="279"/>
      <c r="G1007" s="279"/>
      <c r="H1007" s="1"/>
      <c r="I1007" s="1"/>
      <c r="J1007" s="71"/>
    </row>
    <row r="1008" spans="1:10" s="141" customFormat="1" ht="15.75">
      <c r="A1008" s="279" t="s">
        <v>2</v>
      </c>
      <c r="B1008" s="279"/>
      <c r="C1008" s="279"/>
      <c r="D1008" s="279"/>
      <c r="E1008" s="279"/>
      <c r="F1008" s="279"/>
      <c r="G1008" s="279"/>
      <c r="H1008" s="1"/>
      <c r="I1008" s="1"/>
      <c r="J1008" s="71"/>
    </row>
    <row r="1009" spans="1:10" s="141" customFormat="1" ht="15.75">
      <c r="A1009" s="279" t="s">
        <v>4</v>
      </c>
      <c r="B1009" s="279"/>
      <c r="C1009" s="279"/>
      <c r="D1009" s="279"/>
      <c r="E1009" s="279"/>
      <c r="F1009" s="279"/>
      <c r="G1009" s="279"/>
      <c r="H1009" s="1"/>
      <c r="I1009" s="1"/>
      <c r="J1009" s="71"/>
    </row>
    <row r="1010" spans="1:10" s="141" customFormat="1" ht="27">
      <c r="A1010" s="280" t="s">
        <v>6</v>
      </c>
      <c r="B1010" s="280"/>
      <c r="C1010" s="280"/>
      <c r="D1010" s="280"/>
      <c r="E1010" s="280"/>
      <c r="F1010" s="280"/>
      <c r="G1010" s="280"/>
      <c r="H1010" s="2"/>
      <c r="I1010" s="2"/>
      <c r="J1010" s="72"/>
    </row>
    <row r="1011" spans="1:10" s="141" customFormat="1" ht="27">
      <c r="A1011" s="142"/>
      <c r="B1011" s="142"/>
      <c r="C1011" s="281" t="s">
        <v>357</v>
      </c>
      <c r="D1011" s="281"/>
      <c r="E1011" s="281"/>
      <c r="F1011" s="281"/>
      <c r="G1011" s="281"/>
      <c r="H1011" s="68"/>
      <c r="I1011" s="68"/>
      <c r="J1011" s="71"/>
    </row>
    <row r="1012" spans="1:10" s="141" customFormat="1" ht="15.75">
      <c r="A1012" s="11" t="s">
        <v>358</v>
      </c>
      <c r="B1012" s="12">
        <v>4138138144</v>
      </c>
      <c r="C1012" s="143"/>
      <c r="D1012" s="286"/>
      <c r="E1012" s="286"/>
      <c r="F1012" s="286"/>
      <c r="G1012" s="286"/>
      <c r="H1012" s="69" t="s">
        <v>161</v>
      </c>
      <c r="I1012" s="69"/>
      <c r="J1012" s="73"/>
    </row>
    <row r="1013" spans="1:10" s="141" customFormat="1" ht="15.75">
      <c r="A1013" s="11" t="s">
        <v>9</v>
      </c>
      <c r="B1013" s="286" t="s">
        <v>712</v>
      </c>
      <c r="C1013" s="286"/>
      <c r="D1013" s="286"/>
      <c r="E1013" s="16"/>
      <c r="F1013" s="11"/>
      <c r="G1013" s="16"/>
      <c r="H1013" s="1"/>
      <c r="I1013" s="1"/>
      <c r="J1013" s="71"/>
    </row>
    <row r="1014" spans="1:10" s="141" customFormat="1" ht="15.75">
      <c r="A1014" s="11" t="s">
        <v>11</v>
      </c>
      <c r="B1014" s="289" t="s">
        <v>698</v>
      </c>
      <c r="C1014" s="289"/>
      <c r="D1014" s="289"/>
      <c r="E1014" s="289"/>
      <c r="F1014" s="18"/>
      <c r="G1014" s="19"/>
      <c r="H1014" s="1"/>
      <c r="I1014" s="1"/>
      <c r="J1014" s="71"/>
    </row>
    <row r="1015" spans="1:10" s="141" customFormat="1" ht="15.75">
      <c r="A1015" s="21" t="s">
        <v>14</v>
      </c>
      <c r="B1015" s="21" t="s">
        <v>16</v>
      </c>
      <c r="C1015" s="21"/>
      <c r="D1015" s="22" t="s">
        <v>18</v>
      </c>
      <c r="E1015" s="23" t="s">
        <v>19</v>
      </c>
      <c r="F1015" s="23" t="s">
        <v>20</v>
      </c>
      <c r="G1015" s="21" t="s">
        <v>21</v>
      </c>
      <c r="H1015" s="63"/>
      <c r="I1015" s="63"/>
      <c r="J1015" s="59">
        <f>H1015*C1016</f>
        <v>0</v>
      </c>
    </row>
    <row r="1016" spans="1:10" s="141" customFormat="1">
      <c r="A1016" s="144">
        <v>1</v>
      </c>
      <c r="B1016" s="145" t="s">
        <v>23</v>
      </c>
      <c r="C1016" s="26">
        <v>3</v>
      </c>
      <c r="D1016" s="146">
        <v>79305</v>
      </c>
      <c r="E1016" s="28">
        <f t="shared" ref="E1016:E1033" si="116">D1016*C1016</f>
        <v>237915</v>
      </c>
      <c r="F1016" s="29">
        <v>0.2</v>
      </c>
      <c r="G1016" s="30">
        <f t="shared" ref="G1016:G1033" si="117">E1016-E1016*F1016</f>
        <v>190332</v>
      </c>
      <c r="H1016" s="63">
        <f>D1016/1.08*0.8</f>
        <v>58744.444444444438</v>
      </c>
      <c r="I1016" s="63"/>
      <c r="J1016" s="59">
        <f>H1016*C1017</f>
        <v>0</v>
      </c>
    </row>
    <row r="1017" spans="1:10" s="141" customFormat="1">
      <c r="A1017" s="144">
        <v>2</v>
      </c>
      <c r="B1017" s="145" t="s">
        <v>25</v>
      </c>
      <c r="C1017" s="32"/>
      <c r="D1017" s="147">
        <v>128591</v>
      </c>
      <c r="E1017" s="28">
        <f t="shared" si="116"/>
        <v>0</v>
      </c>
      <c r="F1017" s="29">
        <v>0</v>
      </c>
      <c r="G1017" s="30">
        <f t="shared" si="117"/>
        <v>0</v>
      </c>
      <c r="H1017" s="63">
        <f t="shared" ref="H1017:H1033" si="118">D1017/1.08</f>
        <v>119065.74074074073</v>
      </c>
      <c r="I1017" s="63"/>
      <c r="J1017" s="59">
        <f>H1017*C1018</f>
        <v>0</v>
      </c>
    </row>
    <row r="1018" spans="1:10" s="141" customFormat="1">
      <c r="A1018" s="144">
        <v>3</v>
      </c>
      <c r="B1018" s="145" t="s">
        <v>26</v>
      </c>
      <c r="C1018" s="34"/>
      <c r="D1018" s="146">
        <v>60043</v>
      </c>
      <c r="E1018" s="28">
        <f t="shared" si="116"/>
        <v>0</v>
      </c>
      <c r="F1018" s="29">
        <v>0</v>
      </c>
      <c r="G1018" s="30">
        <f t="shared" si="117"/>
        <v>0</v>
      </c>
      <c r="H1018" s="63">
        <f t="shared" si="118"/>
        <v>55595.370370370365</v>
      </c>
      <c r="I1018" s="63"/>
      <c r="J1018" s="59"/>
    </row>
    <row r="1019" spans="1:10" s="141" customFormat="1">
      <c r="A1019" s="144">
        <v>4</v>
      </c>
      <c r="B1019" s="145" t="s">
        <v>27</v>
      </c>
      <c r="C1019" s="106"/>
      <c r="D1019" s="146">
        <v>115781</v>
      </c>
      <c r="E1019" s="28">
        <f t="shared" si="116"/>
        <v>0</v>
      </c>
      <c r="F1019" s="29">
        <v>0</v>
      </c>
      <c r="G1019" s="30">
        <f t="shared" si="117"/>
        <v>0</v>
      </c>
      <c r="H1019" s="63">
        <f t="shared" si="118"/>
        <v>107204.62962962962</v>
      </c>
      <c r="I1019" s="63"/>
      <c r="J1019" s="59"/>
    </row>
    <row r="1020" spans="1:10" s="141" customFormat="1">
      <c r="A1020" s="144">
        <v>5</v>
      </c>
      <c r="B1020" s="145" t="s">
        <v>28</v>
      </c>
      <c r="C1020" s="32">
        <v>5</v>
      </c>
      <c r="D1020" s="146">
        <v>119943</v>
      </c>
      <c r="E1020" s="28">
        <f t="shared" si="116"/>
        <v>599715</v>
      </c>
      <c r="F1020" s="124">
        <v>0</v>
      </c>
      <c r="G1020" s="30">
        <f t="shared" si="117"/>
        <v>599715</v>
      </c>
      <c r="H1020" s="63">
        <f t="shared" si="118"/>
        <v>111058.33333333333</v>
      </c>
      <c r="I1020" s="63"/>
      <c r="J1020" s="59"/>
    </row>
    <row r="1021" spans="1:10" s="141" customFormat="1">
      <c r="A1021" s="144">
        <v>6</v>
      </c>
      <c r="B1021" s="145" t="s">
        <v>29</v>
      </c>
      <c r="C1021" s="26"/>
      <c r="D1021" s="146">
        <v>94810</v>
      </c>
      <c r="E1021" s="28">
        <f t="shared" si="116"/>
        <v>0</v>
      </c>
      <c r="F1021" s="29">
        <v>0</v>
      </c>
      <c r="G1021" s="30">
        <f t="shared" si="117"/>
        <v>0</v>
      </c>
      <c r="H1021" s="63">
        <f t="shared" si="118"/>
        <v>87787.037037037036</v>
      </c>
      <c r="I1021" s="63"/>
      <c r="J1021" s="59"/>
    </row>
    <row r="1022" spans="1:10" s="141" customFormat="1">
      <c r="A1022" s="144">
        <v>7</v>
      </c>
      <c r="B1022" s="145" t="s">
        <v>30</v>
      </c>
      <c r="C1022" s="34"/>
      <c r="D1022" s="146">
        <v>141396</v>
      </c>
      <c r="E1022" s="28">
        <f t="shared" si="116"/>
        <v>0</v>
      </c>
      <c r="F1022" s="29">
        <v>0</v>
      </c>
      <c r="G1022" s="30">
        <f t="shared" si="117"/>
        <v>0</v>
      </c>
      <c r="H1022" s="63">
        <f t="shared" si="118"/>
        <v>130922.22222222222</v>
      </c>
      <c r="I1022" s="63"/>
      <c r="J1022" s="59"/>
    </row>
    <row r="1023" spans="1:10" s="141" customFormat="1">
      <c r="A1023" s="144">
        <v>8</v>
      </c>
      <c r="B1023" s="145" t="s">
        <v>31</v>
      </c>
      <c r="C1023" s="26"/>
      <c r="D1023" s="146">
        <v>232931</v>
      </c>
      <c r="E1023" s="28">
        <f t="shared" si="116"/>
        <v>0</v>
      </c>
      <c r="F1023" s="29">
        <v>0</v>
      </c>
      <c r="G1023" s="30">
        <f t="shared" si="117"/>
        <v>0</v>
      </c>
      <c r="H1023" s="63">
        <f t="shared" si="118"/>
        <v>215676.85185185182</v>
      </c>
      <c r="I1023" s="63"/>
      <c r="J1023" s="59"/>
    </row>
    <row r="1024" spans="1:10" s="141" customFormat="1">
      <c r="A1024" s="144">
        <v>9</v>
      </c>
      <c r="B1024" s="148" t="s">
        <v>32</v>
      </c>
      <c r="C1024" s="26"/>
      <c r="D1024" s="146">
        <v>101534</v>
      </c>
      <c r="E1024" s="28">
        <f t="shared" si="116"/>
        <v>0</v>
      </c>
      <c r="F1024" s="29">
        <v>0</v>
      </c>
      <c r="G1024" s="30">
        <f t="shared" si="117"/>
        <v>0</v>
      </c>
      <c r="H1024" s="63">
        <f t="shared" si="118"/>
        <v>94012.962962962964</v>
      </c>
      <c r="I1024" s="63"/>
      <c r="J1024" s="59"/>
    </row>
    <row r="1025" spans="1:10" s="141" customFormat="1">
      <c r="A1025" s="144">
        <v>10</v>
      </c>
      <c r="B1025" s="148" t="s">
        <v>33</v>
      </c>
      <c r="C1025" s="37"/>
      <c r="D1025" s="147">
        <v>110148</v>
      </c>
      <c r="E1025" s="28">
        <f t="shared" si="116"/>
        <v>0</v>
      </c>
      <c r="F1025" s="29">
        <v>0</v>
      </c>
      <c r="G1025" s="30">
        <f t="shared" si="117"/>
        <v>0</v>
      </c>
      <c r="H1025" s="63">
        <f t="shared" si="118"/>
        <v>101988.88888888888</v>
      </c>
      <c r="I1025" s="63"/>
      <c r="J1025" s="59"/>
    </row>
    <row r="1026" spans="1:10" s="141" customFormat="1">
      <c r="A1026" s="144">
        <v>11</v>
      </c>
      <c r="B1026" s="145" t="s">
        <v>34</v>
      </c>
      <c r="C1026" s="37"/>
      <c r="D1026" s="146">
        <v>54198</v>
      </c>
      <c r="E1026" s="28">
        <f t="shared" si="116"/>
        <v>0</v>
      </c>
      <c r="F1026" s="29">
        <v>0</v>
      </c>
      <c r="G1026" s="30">
        <f t="shared" si="117"/>
        <v>0</v>
      </c>
      <c r="H1026" s="63">
        <f t="shared" si="118"/>
        <v>50183.333333333328</v>
      </c>
      <c r="I1026" s="63"/>
      <c r="J1026" s="59"/>
    </row>
    <row r="1027" spans="1:10" s="141" customFormat="1">
      <c r="A1027" s="144">
        <v>12</v>
      </c>
      <c r="B1027" s="145" t="s">
        <v>35</v>
      </c>
      <c r="C1027" s="37"/>
      <c r="D1027" s="146">
        <v>49680</v>
      </c>
      <c r="E1027" s="28">
        <f t="shared" si="116"/>
        <v>0</v>
      </c>
      <c r="F1027" s="29">
        <v>0</v>
      </c>
      <c r="G1027" s="30">
        <f t="shared" si="117"/>
        <v>0</v>
      </c>
      <c r="H1027" s="63">
        <f t="shared" si="118"/>
        <v>46000</v>
      </c>
      <c r="I1027" s="63"/>
      <c r="J1027" s="59"/>
    </row>
    <row r="1028" spans="1:10" s="141" customFormat="1">
      <c r="A1028" s="144">
        <v>13</v>
      </c>
      <c r="B1028" s="145" t="s">
        <v>36</v>
      </c>
      <c r="C1028" s="37"/>
      <c r="D1028" s="149">
        <v>64152</v>
      </c>
      <c r="E1028" s="28">
        <f t="shared" si="116"/>
        <v>0</v>
      </c>
      <c r="F1028" s="29">
        <v>0</v>
      </c>
      <c r="G1028" s="30">
        <f t="shared" si="117"/>
        <v>0</v>
      </c>
      <c r="H1028" s="63">
        <f t="shared" si="118"/>
        <v>59399.999999999993</v>
      </c>
      <c r="I1028" s="63"/>
      <c r="J1028" s="59"/>
    </row>
    <row r="1029" spans="1:10" s="141" customFormat="1">
      <c r="A1029" s="144">
        <v>14</v>
      </c>
      <c r="B1029" s="145" t="s">
        <v>37</v>
      </c>
      <c r="C1029" s="37"/>
      <c r="D1029" s="149">
        <v>65934</v>
      </c>
      <c r="E1029" s="28">
        <f t="shared" si="116"/>
        <v>0</v>
      </c>
      <c r="F1029" s="29">
        <v>0</v>
      </c>
      <c r="G1029" s="30">
        <f t="shared" si="117"/>
        <v>0</v>
      </c>
      <c r="H1029" s="130">
        <f t="shared" si="118"/>
        <v>61049.999999999993</v>
      </c>
      <c r="I1029" s="63"/>
      <c r="J1029" s="59"/>
    </row>
    <row r="1030" spans="1:10" s="141" customFormat="1">
      <c r="A1030" s="144">
        <v>15</v>
      </c>
      <c r="B1030" s="145" t="s">
        <v>38</v>
      </c>
      <c r="C1030" s="37"/>
      <c r="D1030" s="149">
        <v>76626</v>
      </c>
      <c r="E1030" s="28">
        <f t="shared" si="116"/>
        <v>0</v>
      </c>
      <c r="F1030" s="124">
        <v>0</v>
      </c>
      <c r="G1030" s="30">
        <f t="shared" si="117"/>
        <v>0</v>
      </c>
      <c r="H1030" s="63">
        <f t="shared" si="118"/>
        <v>70950</v>
      </c>
      <c r="I1030" s="63"/>
      <c r="J1030" s="59"/>
    </row>
    <row r="1031" spans="1:10" s="141" customFormat="1">
      <c r="A1031" s="144">
        <v>16</v>
      </c>
      <c r="B1031" s="145" t="s">
        <v>39</v>
      </c>
      <c r="C1031" s="37"/>
      <c r="D1031" s="149">
        <v>80190</v>
      </c>
      <c r="E1031" s="28">
        <f t="shared" si="116"/>
        <v>0</v>
      </c>
      <c r="F1031" s="29">
        <v>0</v>
      </c>
      <c r="G1031" s="30">
        <f t="shared" si="117"/>
        <v>0</v>
      </c>
      <c r="H1031" s="63">
        <f t="shared" si="118"/>
        <v>74250</v>
      </c>
      <c r="I1031" s="63"/>
      <c r="J1031" s="59"/>
    </row>
    <row r="1032" spans="1:10" s="141" customFormat="1">
      <c r="A1032" s="144">
        <v>17</v>
      </c>
      <c r="B1032" s="145" t="s">
        <v>40</v>
      </c>
      <c r="C1032" s="37"/>
      <c r="D1032" s="149">
        <v>113832</v>
      </c>
      <c r="E1032" s="28">
        <f t="shared" si="116"/>
        <v>0</v>
      </c>
      <c r="F1032" s="29">
        <v>0</v>
      </c>
      <c r="G1032" s="30">
        <f t="shared" si="117"/>
        <v>0</v>
      </c>
      <c r="H1032" s="63">
        <f t="shared" si="118"/>
        <v>105400</v>
      </c>
      <c r="I1032" s="63"/>
      <c r="J1032" s="59"/>
    </row>
    <row r="1033" spans="1:10" s="141" customFormat="1" ht="17.25">
      <c r="A1033" s="144">
        <v>18</v>
      </c>
      <c r="B1033" s="145" t="s">
        <v>41</v>
      </c>
      <c r="C1033" s="37"/>
      <c r="D1033" s="150">
        <v>98010</v>
      </c>
      <c r="E1033" s="28">
        <f t="shared" si="116"/>
        <v>0</v>
      </c>
      <c r="F1033" s="29">
        <v>0.2</v>
      </c>
      <c r="G1033" s="30">
        <f t="shared" si="117"/>
        <v>0</v>
      </c>
      <c r="H1033" s="63">
        <f t="shared" si="118"/>
        <v>90750</v>
      </c>
      <c r="I1033" s="45"/>
      <c r="J1033" s="64"/>
    </row>
    <row r="1034" spans="1:10" s="141" customFormat="1" ht="31.5">
      <c r="A1034" s="40"/>
      <c r="B1034" s="41" t="s">
        <v>42</v>
      </c>
      <c r="C1034" s="42">
        <f>SUM(C1016:C1033)</f>
        <v>8</v>
      </c>
      <c r="D1034" s="42"/>
      <c r="E1034" s="43">
        <f>SUM(E1016:E1033)</f>
        <v>837630</v>
      </c>
      <c r="F1034" s="43"/>
      <c r="G1034" s="44">
        <f>SUM(G1016:G1033)</f>
        <v>790047</v>
      </c>
      <c r="H1034" s="5"/>
      <c r="I1034" s="5"/>
      <c r="J1034" s="75"/>
    </row>
    <row r="1035" spans="1:10" s="141" customFormat="1" ht="31.5">
      <c r="A1035" s="46"/>
      <c r="B1035" s="47"/>
      <c r="C1035" s="48"/>
      <c r="D1035" s="48"/>
      <c r="E1035" s="49"/>
      <c r="F1035" s="49"/>
      <c r="G1035" s="151"/>
      <c r="H1035" s="6"/>
      <c r="I1035" s="6"/>
      <c r="J1035" s="76"/>
    </row>
    <row r="1036" spans="1:10" s="141" customFormat="1" ht="18">
      <c r="A1036" s="283" t="s">
        <v>43</v>
      </c>
      <c r="B1036" s="283"/>
      <c r="C1036" s="284" t="s">
        <v>44</v>
      </c>
      <c r="D1036" s="284"/>
      <c r="E1036" s="54"/>
      <c r="F1036" s="54"/>
      <c r="G1036" s="55" t="s">
        <v>45</v>
      </c>
    </row>
    <row r="1037" spans="1:10">
      <c r="A1037" s="141"/>
      <c r="B1037" s="152" t="s">
        <v>666</v>
      </c>
      <c r="C1037" s="152" t="s">
        <v>667</v>
      </c>
      <c r="D1037" s="152"/>
      <c r="E1037" s="152" t="s">
        <v>167</v>
      </c>
      <c r="F1037" s="141"/>
      <c r="G1037" s="141"/>
    </row>
    <row r="1038" spans="1:10">
      <c r="B1038" s="152" t="s">
        <v>668</v>
      </c>
      <c r="C1038" s="152" t="s">
        <v>667</v>
      </c>
      <c r="D1038" s="152"/>
      <c r="E1038" s="152" t="s">
        <v>167</v>
      </c>
    </row>
    <row r="1043" spans="1:10" s="141" customFormat="1" ht="18">
      <c r="A1043"/>
      <c r="B1043"/>
      <c r="C1043"/>
      <c r="D1043"/>
      <c r="E1043"/>
      <c r="F1043"/>
      <c r="G1043"/>
      <c r="H1043" s="1"/>
      <c r="I1043" s="1"/>
      <c r="J1043" s="79"/>
    </row>
    <row r="1044" spans="1:10" s="141" customFormat="1" ht="15.75">
      <c r="A1044" s="279" t="s">
        <v>1</v>
      </c>
      <c r="B1044" s="279"/>
      <c r="C1044" s="279"/>
      <c r="D1044" s="279"/>
      <c r="E1044" s="279"/>
      <c r="F1044" s="279"/>
      <c r="G1044" s="279"/>
      <c r="H1044" s="1"/>
      <c r="I1044" s="1"/>
      <c r="J1044" s="71"/>
    </row>
    <row r="1045" spans="1:10" s="141" customFormat="1" ht="15.75">
      <c r="A1045" s="279" t="s">
        <v>2</v>
      </c>
      <c r="B1045" s="279"/>
      <c r="C1045" s="279"/>
      <c r="D1045" s="279"/>
      <c r="E1045" s="279"/>
      <c r="F1045" s="279"/>
      <c r="G1045" s="279"/>
      <c r="H1045" s="1"/>
      <c r="I1045" s="1"/>
      <c r="J1045" s="71"/>
    </row>
    <row r="1046" spans="1:10" s="141" customFormat="1" ht="15.75">
      <c r="A1046" s="279" t="s">
        <v>4</v>
      </c>
      <c r="B1046" s="279"/>
      <c r="C1046" s="279"/>
      <c r="D1046" s="279"/>
      <c r="E1046" s="279"/>
      <c r="F1046" s="279"/>
      <c r="G1046" s="279"/>
      <c r="H1046" s="1"/>
      <c r="I1046" s="1"/>
      <c r="J1046" s="71"/>
    </row>
    <row r="1047" spans="1:10" s="141" customFormat="1" ht="27">
      <c r="A1047" s="280" t="s">
        <v>6</v>
      </c>
      <c r="B1047" s="280"/>
      <c r="C1047" s="280"/>
      <c r="D1047" s="280"/>
      <c r="E1047" s="280"/>
      <c r="F1047" s="280"/>
      <c r="G1047" s="280"/>
      <c r="H1047" s="2"/>
      <c r="I1047" s="2"/>
      <c r="J1047" s="72"/>
    </row>
    <row r="1048" spans="1:10" s="141" customFormat="1" ht="27">
      <c r="A1048" s="142"/>
      <c r="B1048" s="142"/>
      <c r="C1048" s="281" t="s">
        <v>357</v>
      </c>
      <c r="D1048" s="281"/>
      <c r="E1048" s="281"/>
      <c r="F1048" s="281"/>
      <c r="G1048" s="281"/>
      <c r="H1048" s="68"/>
      <c r="I1048" s="68"/>
      <c r="J1048" s="71"/>
    </row>
    <row r="1049" spans="1:10" s="141" customFormat="1" ht="15.75">
      <c r="A1049" s="11" t="s">
        <v>358</v>
      </c>
      <c r="B1049" s="12">
        <v>4138135283</v>
      </c>
      <c r="C1049" s="143"/>
      <c r="D1049" s="286"/>
      <c r="E1049" s="286"/>
      <c r="F1049" s="286"/>
      <c r="G1049" s="286"/>
      <c r="H1049" s="69" t="s">
        <v>161</v>
      </c>
      <c r="I1049" s="69"/>
      <c r="J1049" s="73"/>
    </row>
    <row r="1050" spans="1:10" s="141" customFormat="1" ht="15.75">
      <c r="A1050" s="11" t="s">
        <v>9</v>
      </c>
      <c r="B1050" s="286" t="s">
        <v>713</v>
      </c>
      <c r="C1050" s="286"/>
      <c r="D1050" s="286"/>
      <c r="E1050" s="16"/>
      <c r="F1050" s="11"/>
      <c r="G1050" s="16"/>
      <c r="H1050" s="1"/>
      <c r="I1050" s="1"/>
      <c r="J1050" s="71"/>
    </row>
    <row r="1051" spans="1:10" s="141" customFormat="1" ht="15.75">
      <c r="A1051" s="11" t="s">
        <v>11</v>
      </c>
      <c r="B1051" s="289" t="s">
        <v>698</v>
      </c>
      <c r="C1051" s="289"/>
      <c r="D1051" s="289"/>
      <c r="E1051" s="289"/>
      <c r="F1051" s="18"/>
      <c r="G1051" s="19"/>
      <c r="H1051" s="1"/>
      <c r="I1051" s="1"/>
      <c r="J1051" s="71"/>
    </row>
    <row r="1052" spans="1:10" s="141" customFormat="1" ht="15.75">
      <c r="A1052" s="21" t="s">
        <v>14</v>
      </c>
      <c r="B1052" s="21" t="s">
        <v>16</v>
      </c>
      <c r="C1052" s="21"/>
      <c r="D1052" s="22" t="s">
        <v>18</v>
      </c>
      <c r="E1052" s="23" t="s">
        <v>19</v>
      </c>
      <c r="F1052" s="23" t="s">
        <v>20</v>
      </c>
      <c r="G1052" s="21" t="s">
        <v>21</v>
      </c>
      <c r="H1052" s="63"/>
      <c r="I1052" s="63"/>
      <c r="J1052" s="59">
        <f>H1052*C1053</f>
        <v>0</v>
      </c>
    </row>
    <row r="1053" spans="1:10" s="141" customFormat="1">
      <c r="A1053" s="144">
        <v>1</v>
      </c>
      <c r="B1053" s="145" t="s">
        <v>23</v>
      </c>
      <c r="C1053" s="26"/>
      <c r="D1053" s="146">
        <v>79305</v>
      </c>
      <c r="E1053" s="28">
        <f t="shared" ref="E1053:E1070" si="119">D1053*C1053</f>
        <v>0</v>
      </c>
      <c r="F1053" s="29">
        <v>0.2</v>
      </c>
      <c r="G1053" s="30">
        <f t="shared" ref="G1053:G1070" si="120">E1053-E1053*F1053</f>
        <v>0</v>
      </c>
      <c r="H1053" s="63">
        <f>D1053/1.08*0.8</f>
        <v>58744.444444444438</v>
      </c>
      <c r="I1053" s="63"/>
      <c r="J1053" s="59">
        <f>H1053*C1054</f>
        <v>0</v>
      </c>
    </row>
    <row r="1054" spans="1:10" s="141" customFormat="1">
      <c r="A1054" s="144">
        <v>2</v>
      </c>
      <c r="B1054" s="145" t="s">
        <v>25</v>
      </c>
      <c r="C1054" s="32"/>
      <c r="D1054" s="147">
        <v>128591</v>
      </c>
      <c r="E1054" s="28">
        <f t="shared" si="119"/>
        <v>0</v>
      </c>
      <c r="F1054" s="29">
        <v>0</v>
      </c>
      <c r="G1054" s="30">
        <f t="shared" si="120"/>
        <v>0</v>
      </c>
      <c r="H1054" s="63">
        <f t="shared" ref="H1054:H1070" si="121">D1054/1.08</f>
        <v>119065.74074074073</v>
      </c>
      <c r="I1054" s="63"/>
      <c r="J1054" s="59">
        <f>H1054*C1055</f>
        <v>0</v>
      </c>
    </row>
    <row r="1055" spans="1:10" s="141" customFormat="1">
      <c r="A1055" s="144">
        <v>3</v>
      </c>
      <c r="B1055" s="145" t="s">
        <v>26</v>
      </c>
      <c r="C1055" s="34"/>
      <c r="D1055" s="146">
        <v>60043</v>
      </c>
      <c r="E1055" s="28">
        <f t="shared" si="119"/>
        <v>0</v>
      </c>
      <c r="F1055" s="29">
        <v>0</v>
      </c>
      <c r="G1055" s="30">
        <f t="shared" si="120"/>
        <v>0</v>
      </c>
      <c r="H1055" s="63">
        <f t="shared" si="121"/>
        <v>55595.370370370365</v>
      </c>
      <c r="I1055" s="63"/>
      <c r="J1055" s="59">
        <f>H1055*C1056</f>
        <v>0</v>
      </c>
    </row>
    <row r="1056" spans="1:10" s="141" customFormat="1">
      <c r="A1056" s="144">
        <v>4</v>
      </c>
      <c r="B1056" s="145" t="s">
        <v>27</v>
      </c>
      <c r="C1056" s="106"/>
      <c r="D1056" s="146">
        <v>115781</v>
      </c>
      <c r="E1056" s="28">
        <f t="shared" si="119"/>
        <v>0</v>
      </c>
      <c r="F1056" s="29">
        <v>0</v>
      </c>
      <c r="G1056" s="30">
        <f t="shared" si="120"/>
        <v>0</v>
      </c>
      <c r="H1056" s="63">
        <f t="shared" si="121"/>
        <v>107204.62962962962</v>
      </c>
      <c r="I1056" s="63"/>
      <c r="J1056" s="59"/>
    </row>
    <row r="1057" spans="1:10" s="141" customFormat="1">
      <c r="A1057" s="144">
        <v>5</v>
      </c>
      <c r="B1057" s="145" t="s">
        <v>28</v>
      </c>
      <c r="C1057" s="32">
        <v>10</v>
      </c>
      <c r="D1057" s="146">
        <v>119943</v>
      </c>
      <c r="E1057" s="28">
        <f t="shared" si="119"/>
        <v>1199430</v>
      </c>
      <c r="F1057" s="124">
        <v>0</v>
      </c>
      <c r="G1057" s="30">
        <f t="shared" si="120"/>
        <v>1199430</v>
      </c>
      <c r="H1057" s="63">
        <f t="shared" si="121"/>
        <v>111058.33333333333</v>
      </c>
      <c r="I1057" s="63"/>
      <c r="J1057" s="59"/>
    </row>
    <row r="1058" spans="1:10" s="141" customFormat="1">
      <c r="A1058" s="144">
        <v>6</v>
      </c>
      <c r="B1058" s="145" t="s">
        <v>29</v>
      </c>
      <c r="C1058" s="26"/>
      <c r="D1058" s="146">
        <v>94810</v>
      </c>
      <c r="E1058" s="28">
        <f t="shared" si="119"/>
        <v>0</v>
      </c>
      <c r="F1058" s="29">
        <v>0</v>
      </c>
      <c r="G1058" s="30">
        <f t="shared" si="120"/>
        <v>0</v>
      </c>
      <c r="H1058" s="63">
        <f t="shared" si="121"/>
        <v>87787.037037037036</v>
      </c>
      <c r="I1058" s="63"/>
      <c r="J1058" s="59"/>
    </row>
    <row r="1059" spans="1:10" s="141" customFormat="1">
      <c r="A1059" s="144">
        <v>7</v>
      </c>
      <c r="B1059" s="145" t="s">
        <v>30</v>
      </c>
      <c r="C1059" s="34"/>
      <c r="D1059" s="146">
        <v>141396</v>
      </c>
      <c r="E1059" s="28">
        <f t="shared" si="119"/>
        <v>0</v>
      </c>
      <c r="F1059" s="29">
        <v>0</v>
      </c>
      <c r="G1059" s="30">
        <f t="shared" si="120"/>
        <v>0</v>
      </c>
      <c r="H1059" s="63">
        <f t="shared" si="121"/>
        <v>130922.22222222222</v>
      </c>
      <c r="I1059" s="63"/>
      <c r="J1059" s="59"/>
    </row>
    <row r="1060" spans="1:10" s="141" customFormat="1">
      <c r="A1060" s="144">
        <v>8</v>
      </c>
      <c r="B1060" s="145" t="s">
        <v>31</v>
      </c>
      <c r="C1060" s="26"/>
      <c r="D1060" s="146">
        <v>232931</v>
      </c>
      <c r="E1060" s="28">
        <f t="shared" si="119"/>
        <v>0</v>
      </c>
      <c r="F1060" s="29">
        <v>0</v>
      </c>
      <c r="G1060" s="30">
        <f t="shared" si="120"/>
        <v>0</v>
      </c>
      <c r="H1060" s="63">
        <f t="shared" si="121"/>
        <v>215676.85185185182</v>
      </c>
      <c r="I1060" s="63"/>
      <c r="J1060" s="59"/>
    </row>
    <row r="1061" spans="1:10" s="141" customFormat="1">
      <c r="A1061" s="144">
        <v>9</v>
      </c>
      <c r="B1061" s="148" t="s">
        <v>32</v>
      </c>
      <c r="C1061" s="26"/>
      <c r="D1061" s="146">
        <v>101534</v>
      </c>
      <c r="E1061" s="28">
        <f t="shared" si="119"/>
        <v>0</v>
      </c>
      <c r="F1061" s="29">
        <v>0</v>
      </c>
      <c r="G1061" s="30">
        <f t="shared" si="120"/>
        <v>0</v>
      </c>
      <c r="H1061" s="63">
        <f t="shared" si="121"/>
        <v>94012.962962962964</v>
      </c>
      <c r="I1061" s="63"/>
      <c r="J1061" s="59"/>
    </row>
    <row r="1062" spans="1:10" s="141" customFormat="1">
      <c r="A1062" s="144">
        <v>10</v>
      </c>
      <c r="B1062" s="148" t="s">
        <v>33</v>
      </c>
      <c r="C1062" s="37"/>
      <c r="D1062" s="147">
        <v>110148</v>
      </c>
      <c r="E1062" s="28">
        <f t="shared" si="119"/>
        <v>0</v>
      </c>
      <c r="F1062" s="29">
        <v>0</v>
      </c>
      <c r="G1062" s="30">
        <f t="shared" si="120"/>
        <v>0</v>
      </c>
      <c r="H1062" s="63">
        <f t="shared" si="121"/>
        <v>101988.88888888888</v>
      </c>
      <c r="I1062" s="63"/>
      <c r="J1062" s="59"/>
    </row>
    <row r="1063" spans="1:10" s="141" customFormat="1">
      <c r="A1063" s="144">
        <v>11</v>
      </c>
      <c r="B1063" s="145" t="s">
        <v>34</v>
      </c>
      <c r="C1063" s="37"/>
      <c r="D1063" s="146">
        <v>54198</v>
      </c>
      <c r="E1063" s="28">
        <f t="shared" si="119"/>
        <v>0</v>
      </c>
      <c r="F1063" s="29">
        <v>0</v>
      </c>
      <c r="G1063" s="30">
        <f t="shared" si="120"/>
        <v>0</v>
      </c>
      <c r="H1063" s="63">
        <f t="shared" si="121"/>
        <v>50183.333333333328</v>
      </c>
      <c r="I1063" s="63"/>
      <c r="J1063" s="59"/>
    </row>
    <row r="1064" spans="1:10" s="141" customFormat="1">
      <c r="A1064" s="144">
        <v>12</v>
      </c>
      <c r="B1064" s="145" t="s">
        <v>35</v>
      </c>
      <c r="C1064" s="37"/>
      <c r="D1064" s="146">
        <v>49680</v>
      </c>
      <c r="E1064" s="28">
        <f t="shared" si="119"/>
        <v>0</v>
      </c>
      <c r="F1064" s="29">
        <v>0</v>
      </c>
      <c r="G1064" s="30">
        <f t="shared" si="120"/>
        <v>0</v>
      </c>
      <c r="H1064" s="63">
        <f t="shared" si="121"/>
        <v>46000</v>
      </c>
      <c r="I1064" s="63"/>
      <c r="J1064" s="59"/>
    </row>
    <row r="1065" spans="1:10" s="141" customFormat="1">
      <c r="A1065" s="144">
        <v>13</v>
      </c>
      <c r="B1065" s="145" t="s">
        <v>36</v>
      </c>
      <c r="C1065" s="37"/>
      <c r="D1065" s="149">
        <v>64152</v>
      </c>
      <c r="E1065" s="28">
        <f t="shared" si="119"/>
        <v>0</v>
      </c>
      <c r="F1065" s="29">
        <v>0</v>
      </c>
      <c r="G1065" s="30">
        <f t="shared" si="120"/>
        <v>0</v>
      </c>
      <c r="H1065" s="63">
        <f t="shared" si="121"/>
        <v>59399.999999999993</v>
      </c>
      <c r="I1065" s="63"/>
      <c r="J1065" s="59"/>
    </row>
    <row r="1066" spans="1:10" s="141" customFormat="1">
      <c r="A1066" s="144">
        <v>14</v>
      </c>
      <c r="B1066" s="145" t="s">
        <v>37</v>
      </c>
      <c r="C1066" s="37"/>
      <c r="D1066" s="149">
        <v>65934</v>
      </c>
      <c r="E1066" s="28">
        <f t="shared" si="119"/>
        <v>0</v>
      </c>
      <c r="F1066" s="29">
        <v>0</v>
      </c>
      <c r="G1066" s="30">
        <f t="shared" si="120"/>
        <v>0</v>
      </c>
      <c r="H1066" s="130">
        <f t="shared" si="121"/>
        <v>61049.999999999993</v>
      </c>
      <c r="I1066" s="63"/>
      <c r="J1066" s="59"/>
    </row>
    <row r="1067" spans="1:10" s="141" customFormat="1">
      <c r="A1067" s="144">
        <v>15</v>
      </c>
      <c r="B1067" s="145" t="s">
        <v>38</v>
      </c>
      <c r="C1067" s="37"/>
      <c r="D1067" s="149">
        <v>76626</v>
      </c>
      <c r="E1067" s="28">
        <f t="shared" si="119"/>
        <v>0</v>
      </c>
      <c r="F1067" s="124">
        <v>0</v>
      </c>
      <c r="G1067" s="30">
        <f t="shared" si="120"/>
        <v>0</v>
      </c>
      <c r="H1067" s="63">
        <f t="shared" si="121"/>
        <v>70950</v>
      </c>
      <c r="I1067" s="63"/>
      <c r="J1067" s="59"/>
    </row>
    <row r="1068" spans="1:10" s="141" customFormat="1">
      <c r="A1068" s="144">
        <v>16</v>
      </c>
      <c r="B1068" s="145" t="s">
        <v>39</v>
      </c>
      <c r="C1068" s="37"/>
      <c r="D1068" s="149">
        <v>80190</v>
      </c>
      <c r="E1068" s="28">
        <f t="shared" si="119"/>
        <v>0</v>
      </c>
      <c r="F1068" s="29">
        <v>0</v>
      </c>
      <c r="G1068" s="30">
        <f t="shared" si="120"/>
        <v>0</v>
      </c>
      <c r="H1068" s="63">
        <f t="shared" si="121"/>
        <v>74250</v>
      </c>
      <c r="I1068" s="63"/>
      <c r="J1068" s="59"/>
    </row>
    <row r="1069" spans="1:10" s="141" customFormat="1">
      <c r="A1069" s="144">
        <v>17</v>
      </c>
      <c r="B1069" s="145" t="s">
        <v>40</v>
      </c>
      <c r="C1069" s="37"/>
      <c r="D1069" s="149">
        <v>113832</v>
      </c>
      <c r="E1069" s="28">
        <f t="shared" si="119"/>
        <v>0</v>
      </c>
      <c r="F1069" s="29">
        <v>0</v>
      </c>
      <c r="G1069" s="30">
        <f t="shared" si="120"/>
        <v>0</v>
      </c>
      <c r="H1069" s="63">
        <f t="shared" si="121"/>
        <v>105400</v>
      </c>
      <c r="I1069" s="63"/>
      <c r="J1069" s="59"/>
    </row>
    <row r="1070" spans="1:10" s="141" customFormat="1" ht="17.25">
      <c r="A1070" s="144">
        <v>18</v>
      </c>
      <c r="B1070" s="145" t="s">
        <v>41</v>
      </c>
      <c r="C1070" s="37"/>
      <c r="D1070" s="150">
        <v>98010</v>
      </c>
      <c r="E1070" s="28">
        <f t="shared" si="119"/>
        <v>0</v>
      </c>
      <c r="F1070" s="29">
        <v>0.2</v>
      </c>
      <c r="G1070" s="30">
        <f t="shared" si="120"/>
        <v>0</v>
      </c>
      <c r="H1070" s="63">
        <f t="shared" si="121"/>
        <v>90750</v>
      </c>
      <c r="I1070" s="45"/>
      <c r="J1070" s="64"/>
    </row>
    <row r="1071" spans="1:10" s="141" customFormat="1" ht="31.5">
      <c r="A1071" s="40"/>
      <c r="B1071" s="41" t="s">
        <v>42</v>
      </c>
      <c r="C1071" s="42">
        <f>SUM(C1053:C1070)</f>
        <v>10</v>
      </c>
      <c r="D1071" s="42"/>
      <c r="E1071" s="43">
        <f>SUM(E1053:E1070)</f>
        <v>1199430</v>
      </c>
      <c r="F1071" s="43"/>
      <c r="G1071" s="44">
        <f>SUM(G1053:G1070)</f>
        <v>1199430</v>
      </c>
      <c r="H1071" s="5"/>
      <c r="I1071" s="5"/>
      <c r="J1071" s="75"/>
    </row>
    <row r="1072" spans="1:10" s="141" customFormat="1" ht="31.5">
      <c r="A1072" s="46"/>
      <c r="B1072" s="47"/>
      <c r="C1072" s="48"/>
      <c r="D1072" s="48"/>
      <c r="E1072" s="49"/>
      <c r="F1072" s="49"/>
      <c r="G1072" s="151"/>
      <c r="H1072" s="6"/>
      <c r="I1072" s="6"/>
      <c r="J1072" s="76"/>
    </row>
    <row r="1073" spans="1:10" s="141" customFormat="1" ht="18">
      <c r="A1073" s="283" t="s">
        <v>43</v>
      </c>
      <c r="B1073" s="283"/>
      <c r="C1073" s="284" t="s">
        <v>44</v>
      </c>
      <c r="D1073" s="284"/>
      <c r="E1073" s="54"/>
      <c r="F1073" s="54"/>
      <c r="G1073" s="55" t="s">
        <v>45</v>
      </c>
    </row>
    <row r="1074" spans="1:10">
      <c r="A1074" s="141"/>
      <c r="B1074" s="152" t="s">
        <v>666</v>
      </c>
      <c r="C1074" s="152" t="s">
        <v>667</v>
      </c>
      <c r="D1074" s="152"/>
      <c r="E1074" s="152" t="s">
        <v>167</v>
      </c>
      <c r="F1074" s="141"/>
      <c r="G1074" s="141"/>
    </row>
    <row r="1075" spans="1:10">
      <c r="B1075" s="152" t="s">
        <v>668</v>
      </c>
      <c r="C1075" s="152" t="s">
        <v>667</v>
      </c>
      <c r="D1075" s="152"/>
      <c r="E1075" s="152" t="s">
        <v>167</v>
      </c>
    </row>
    <row r="1079" spans="1:10" s="141" customFormat="1" ht="18">
      <c r="A1079"/>
      <c r="B1079"/>
      <c r="C1079"/>
      <c r="D1079"/>
      <c r="E1079"/>
      <c r="F1079"/>
      <c r="G1079"/>
      <c r="H1079" s="1"/>
      <c r="I1079" s="1"/>
      <c r="J1079" s="79"/>
    </row>
    <row r="1080" spans="1:10" s="141" customFormat="1" ht="15.75">
      <c r="A1080" s="279" t="s">
        <v>1</v>
      </c>
      <c r="B1080" s="279"/>
      <c r="C1080" s="279"/>
      <c r="D1080" s="279"/>
      <c r="E1080" s="279"/>
      <c r="F1080" s="279"/>
      <c r="G1080" s="279"/>
      <c r="H1080" s="1"/>
      <c r="I1080" s="1"/>
      <c r="J1080" s="71"/>
    </row>
    <row r="1081" spans="1:10" s="141" customFormat="1" ht="15.75">
      <c r="A1081" s="279" t="s">
        <v>2</v>
      </c>
      <c r="B1081" s="279"/>
      <c r="C1081" s="279"/>
      <c r="D1081" s="279"/>
      <c r="E1081" s="279"/>
      <c r="F1081" s="279"/>
      <c r="G1081" s="279"/>
      <c r="H1081" s="1"/>
      <c r="I1081" s="1"/>
      <c r="J1081" s="71"/>
    </row>
    <row r="1082" spans="1:10" s="141" customFormat="1" ht="15.75">
      <c r="A1082" s="279" t="s">
        <v>4</v>
      </c>
      <c r="B1082" s="279"/>
      <c r="C1082" s="279"/>
      <c r="D1082" s="279"/>
      <c r="E1082" s="279"/>
      <c r="F1082" s="279"/>
      <c r="G1082" s="279"/>
      <c r="H1082" s="1"/>
      <c r="I1082" s="1"/>
      <c r="J1082" s="71"/>
    </row>
    <row r="1083" spans="1:10" s="141" customFormat="1" ht="27">
      <c r="A1083" s="280" t="s">
        <v>6</v>
      </c>
      <c r="B1083" s="280"/>
      <c r="C1083" s="280"/>
      <c r="D1083" s="280"/>
      <c r="E1083" s="280"/>
      <c r="F1083" s="280"/>
      <c r="G1083" s="280"/>
      <c r="H1083" s="2"/>
      <c r="I1083" s="2"/>
      <c r="J1083" s="72"/>
    </row>
    <row r="1084" spans="1:10" s="141" customFormat="1" ht="27">
      <c r="A1084" s="142"/>
      <c r="B1084" s="142"/>
      <c r="C1084" s="281" t="s">
        <v>357</v>
      </c>
      <c r="D1084" s="281"/>
      <c r="E1084" s="281"/>
      <c r="F1084" s="281"/>
      <c r="G1084" s="281"/>
      <c r="H1084" s="68"/>
      <c r="I1084" s="68"/>
      <c r="J1084" s="71"/>
    </row>
    <row r="1085" spans="1:10" s="141" customFormat="1" ht="15.75">
      <c r="A1085" s="11" t="s">
        <v>358</v>
      </c>
      <c r="B1085" s="12">
        <v>4138140909</v>
      </c>
      <c r="C1085" s="143"/>
      <c r="D1085" s="286"/>
      <c r="E1085" s="286"/>
      <c r="F1085" s="286"/>
      <c r="G1085" s="286"/>
      <c r="H1085" s="69" t="s">
        <v>161</v>
      </c>
      <c r="I1085" s="69"/>
      <c r="J1085" s="73"/>
    </row>
    <row r="1086" spans="1:10" s="141" customFormat="1" ht="15.75">
      <c r="A1086" s="11" t="s">
        <v>9</v>
      </c>
      <c r="B1086" s="286" t="s">
        <v>714</v>
      </c>
      <c r="C1086" s="286"/>
      <c r="D1086" s="286"/>
      <c r="E1086" s="16"/>
      <c r="F1086" s="11"/>
      <c r="G1086" s="16"/>
      <c r="H1086" s="1"/>
      <c r="I1086" s="1"/>
      <c r="J1086" s="71"/>
    </row>
    <row r="1087" spans="1:10" s="141" customFormat="1" ht="15.75">
      <c r="A1087" s="11" t="s">
        <v>11</v>
      </c>
      <c r="B1087" s="289" t="s">
        <v>698</v>
      </c>
      <c r="C1087" s="289"/>
      <c r="D1087" s="289"/>
      <c r="E1087" s="289"/>
      <c r="F1087" s="18"/>
      <c r="G1087" s="19"/>
      <c r="H1087" s="1"/>
      <c r="I1087" s="1"/>
      <c r="J1087" s="71"/>
    </row>
    <row r="1088" spans="1:10" s="141" customFormat="1" ht="15.75">
      <c r="A1088" s="21" t="s">
        <v>14</v>
      </c>
      <c r="B1088" s="21" t="s">
        <v>16</v>
      </c>
      <c r="C1088" s="21"/>
      <c r="D1088" s="22" t="s">
        <v>18</v>
      </c>
      <c r="E1088" s="23" t="s">
        <v>19</v>
      </c>
      <c r="F1088" s="23" t="s">
        <v>20</v>
      </c>
      <c r="G1088" s="21" t="s">
        <v>21</v>
      </c>
      <c r="H1088" s="63"/>
      <c r="I1088" s="63"/>
      <c r="J1088" s="59">
        <f t="shared" ref="J1088:J1105" si="122">H1088*C1089</f>
        <v>0</v>
      </c>
    </row>
    <row r="1089" spans="1:10" s="141" customFormat="1">
      <c r="A1089" s="144">
        <v>1</v>
      </c>
      <c r="B1089" s="145" t="s">
        <v>23</v>
      </c>
      <c r="C1089" s="26">
        <v>5</v>
      </c>
      <c r="D1089" s="146">
        <v>79305</v>
      </c>
      <c r="E1089" s="28">
        <f t="shared" ref="E1089:E1106" si="123">D1089*C1089</f>
        <v>396525</v>
      </c>
      <c r="F1089" s="29">
        <v>0.2</v>
      </c>
      <c r="G1089" s="30">
        <f t="shared" ref="G1089:G1106" si="124">E1089-E1089*F1089</f>
        <v>317220</v>
      </c>
      <c r="H1089" s="63">
        <f>D1089/1.08*0.8</f>
        <v>58744.444444444438</v>
      </c>
      <c r="I1089" s="63"/>
      <c r="J1089" s="59">
        <f t="shared" si="122"/>
        <v>0</v>
      </c>
    </row>
    <row r="1090" spans="1:10" s="141" customFormat="1">
      <c r="A1090" s="144">
        <v>2</v>
      </c>
      <c r="B1090" s="145" t="s">
        <v>25</v>
      </c>
      <c r="C1090" s="32"/>
      <c r="D1090" s="147">
        <v>128591</v>
      </c>
      <c r="E1090" s="28">
        <f t="shared" si="123"/>
        <v>0</v>
      </c>
      <c r="F1090" s="29">
        <v>0</v>
      </c>
      <c r="G1090" s="30">
        <f t="shared" si="124"/>
        <v>0</v>
      </c>
      <c r="H1090" s="63">
        <f t="shared" ref="H1090:H1106" si="125">D1090/1.08</f>
        <v>119065.74074074073</v>
      </c>
      <c r="I1090" s="63"/>
      <c r="J1090" s="59">
        <f t="shared" si="122"/>
        <v>0</v>
      </c>
    </row>
    <row r="1091" spans="1:10" s="141" customFormat="1">
      <c r="A1091" s="144">
        <v>3</v>
      </c>
      <c r="B1091" s="145" t="s">
        <v>26</v>
      </c>
      <c r="C1091" s="34"/>
      <c r="D1091" s="146">
        <v>60043</v>
      </c>
      <c r="E1091" s="28">
        <f t="shared" si="123"/>
        <v>0</v>
      </c>
      <c r="F1091" s="29">
        <v>0</v>
      </c>
      <c r="G1091" s="30">
        <f t="shared" si="124"/>
        <v>0</v>
      </c>
      <c r="H1091" s="63">
        <f t="shared" si="125"/>
        <v>55595.370370370365</v>
      </c>
      <c r="I1091" s="63"/>
      <c r="J1091" s="59">
        <f t="shared" si="122"/>
        <v>0</v>
      </c>
    </row>
    <row r="1092" spans="1:10" s="141" customFormat="1">
      <c r="A1092" s="144">
        <v>4</v>
      </c>
      <c r="B1092" s="145" t="s">
        <v>27</v>
      </c>
      <c r="C1092" s="106"/>
      <c r="D1092" s="146">
        <v>115781</v>
      </c>
      <c r="E1092" s="28">
        <f t="shared" si="123"/>
        <v>0</v>
      </c>
      <c r="F1092" s="29">
        <v>0</v>
      </c>
      <c r="G1092" s="30">
        <f t="shared" si="124"/>
        <v>0</v>
      </c>
      <c r="H1092" s="63">
        <f t="shared" si="125"/>
        <v>107204.62962962962</v>
      </c>
      <c r="I1092" s="63"/>
      <c r="J1092" s="59">
        <f t="shared" si="122"/>
        <v>321613.88888888888</v>
      </c>
    </row>
    <row r="1093" spans="1:10" s="141" customFormat="1">
      <c r="A1093" s="144">
        <v>5</v>
      </c>
      <c r="B1093" s="145" t="s">
        <v>28</v>
      </c>
      <c r="C1093" s="32">
        <v>3</v>
      </c>
      <c r="D1093" s="146">
        <v>119943</v>
      </c>
      <c r="E1093" s="28">
        <f t="shared" si="123"/>
        <v>359829</v>
      </c>
      <c r="F1093" s="124">
        <v>0</v>
      </c>
      <c r="G1093" s="30">
        <f t="shared" si="124"/>
        <v>359829</v>
      </c>
      <c r="H1093" s="63">
        <f t="shared" si="125"/>
        <v>111058.33333333333</v>
      </c>
      <c r="I1093" s="63"/>
      <c r="J1093" s="59">
        <f t="shared" si="122"/>
        <v>0</v>
      </c>
    </row>
    <row r="1094" spans="1:10" s="141" customFormat="1">
      <c r="A1094" s="144">
        <v>6</v>
      </c>
      <c r="B1094" s="145" t="s">
        <v>29</v>
      </c>
      <c r="C1094" s="26"/>
      <c r="D1094" s="146">
        <v>94810</v>
      </c>
      <c r="E1094" s="28">
        <f t="shared" si="123"/>
        <v>0</v>
      </c>
      <c r="F1094" s="29">
        <v>0</v>
      </c>
      <c r="G1094" s="30">
        <f t="shared" si="124"/>
        <v>0</v>
      </c>
      <c r="H1094" s="63">
        <f t="shared" si="125"/>
        <v>87787.037037037036</v>
      </c>
      <c r="I1094" s="63"/>
      <c r="J1094" s="59">
        <f t="shared" si="122"/>
        <v>0</v>
      </c>
    </row>
    <row r="1095" spans="1:10" s="141" customFormat="1">
      <c r="A1095" s="144">
        <v>7</v>
      </c>
      <c r="B1095" s="145" t="s">
        <v>30</v>
      </c>
      <c r="C1095" s="34"/>
      <c r="D1095" s="146">
        <v>141396</v>
      </c>
      <c r="E1095" s="28">
        <f t="shared" si="123"/>
        <v>0</v>
      </c>
      <c r="F1095" s="29">
        <v>0</v>
      </c>
      <c r="G1095" s="30">
        <f t="shared" si="124"/>
        <v>0</v>
      </c>
      <c r="H1095" s="63">
        <f t="shared" si="125"/>
        <v>130922.22222222222</v>
      </c>
      <c r="I1095" s="63"/>
      <c r="J1095" s="59">
        <f t="shared" si="122"/>
        <v>0</v>
      </c>
    </row>
    <row r="1096" spans="1:10" s="141" customFormat="1">
      <c r="A1096" s="144">
        <v>8</v>
      </c>
      <c r="B1096" s="145" t="s">
        <v>31</v>
      </c>
      <c r="C1096" s="26"/>
      <c r="D1096" s="146">
        <v>232931</v>
      </c>
      <c r="E1096" s="28">
        <f t="shared" si="123"/>
        <v>0</v>
      </c>
      <c r="F1096" s="29">
        <v>0</v>
      </c>
      <c r="G1096" s="30">
        <f t="shared" si="124"/>
        <v>0</v>
      </c>
      <c r="H1096" s="63">
        <f t="shared" si="125"/>
        <v>215676.85185185182</v>
      </c>
      <c r="I1096" s="63"/>
      <c r="J1096" s="59">
        <f t="shared" si="122"/>
        <v>0</v>
      </c>
    </row>
    <row r="1097" spans="1:10" s="141" customFormat="1">
      <c r="A1097" s="144">
        <v>9</v>
      </c>
      <c r="B1097" s="148" t="s">
        <v>32</v>
      </c>
      <c r="C1097" s="26"/>
      <c r="D1097" s="146">
        <v>101534</v>
      </c>
      <c r="E1097" s="28">
        <f t="shared" si="123"/>
        <v>0</v>
      </c>
      <c r="F1097" s="29">
        <v>0</v>
      </c>
      <c r="G1097" s="30">
        <f t="shared" si="124"/>
        <v>0</v>
      </c>
      <c r="H1097" s="63">
        <f t="shared" si="125"/>
        <v>94012.962962962964</v>
      </c>
      <c r="I1097" s="63"/>
      <c r="J1097" s="59">
        <f t="shared" si="122"/>
        <v>0</v>
      </c>
    </row>
    <row r="1098" spans="1:10" s="141" customFormat="1">
      <c r="A1098" s="144">
        <v>10</v>
      </c>
      <c r="B1098" s="148" t="s">
        <v>33</v>
      </c>
      <c r="C1098" s="37"/>
      <c r="D1098" s="147">
        <v>110148</v>
      </c>
      <c r="E1098" s="28">
        <f t="shared" si="123"/>
        <v>0</v>
      </c>
      <c r="F1098" s="29">
        <v>0</v>
      </c>
      <c r="G1098" s="30">
        <f t="shared" si="124"/>
        <v>0</v>
      </c>
      <c r="H1098" s="63">
        <f t="shared" si="125"/>
        <v>101988.88888888888</v>
      </c>
      <c r="I1098" s="63"/>
      <c r="J1098" s="59">
        <f t="shared" si="122"/>
        <v>509944.44444444438</v>
      </c>
    </row>
    <row r="1099" spans="1:10" s="141" customFormat="1">
      <c r="A1099" s="144">
        <v>11</v>
      </c>
      <c r="B1099" s="145" t="s">
        <v>34</v>
      </c>
      <c r="C1099" s="37">
        <v>5</v>
      </c>
      <c r="D1099" s="146">
        <v>54198</v>
      </c>
      <c r="E1099" s="28">
        <f t="shared" si="123"/>
        <v>270990</v>
      </c>
      <c r="F1099" s="29">
        <v>0</v>
      </c>
      <c r="G1099" s="30">
        <f t="shared" si="124"/>
        <v>270990</v>
      </c>
      <c r="H1099" s="63">
        <f t="shared" si="125"/>
        <v>50183.333333333328</v>
      </c>
      <c r="I1099" s="63"/>
      <c r="J1099" s="59">
        <f t="shared" si="122"/>
        <v>501833.33333333326</v>
      </c>
    </row>
    <row r="1100" spans="1:10" s="141" customFormat="1">
      <c r="A1100" s="144">
        <v>12</v>
      </c>
      <c r="B1100" s="145" t="s">
        <v>35</v>
      </c>
      <c r="C1100" s="37">
        <v>10</v>
      </c>
      <c r="D1100" s="146">
        <v>49680</v>
      </c>
      <c r="E1100" s="28">
        <f t="shared" si="123"/>
        <v>496800</v>
      </c>
      <c r="F1100" s="29">
        <v>0</v>
      </c>
      <c r="G1100" s="30">
        <f t="shared" si="124"/>
        <v>496800</v>
      </c>
      <c r="H1100" s="63">
        <f t="shared" si="125"/>
        <v>46000</v>
      </c>
      <c r="I1100" s="63"/>
      <c r="J1100" s="59">
        <f t="shared" si="122"/>
        <v>0</v>
      </c>
    </row>
    <row r="1101" spans="1:10" s="141" customFormat="1">
      <c r="A1101" s="144">
        <v>13</v>
      </c>
      <c r="B1101" s="145" t="s">
        <v>36</v>
      </c>
      <c r="C1101" s="37"/>
      <c r="D1101" s="149">
        <v>64152</v>
      </c>
      <c r="E1101" s="28">
        <f t="shared" si="123"/>
        <v>0</v>
      </c>
      <c r="F1101" s="29">
        <v>0</v>
      </c>
      <c r="G1101" s="30">
        <f t="shared" si="124"/>
        <v>0</v>
      </c>
      <c r="H1101" s="63">
        <f t="shared" si="125"/>
        <v>59399.999999999993</v>
      </c>
      <c r="I1101" s="63"/>
      <c r="J1101" s="59">
        <f t="shared" si="122"/>
        <v>0</v>
      </c>
    </row>
    <row r="1102" spans="1:10" s="141" customFormat="1">
      <c r="A1102" s="144">
        <v>14</v>
      </c>
      <c r="B1102" s="145" t="s">
        <v>37</v>
      </c>
      <c r="C1102" s="37"/>
      <c r="D1102" s="149">
        <v>65934</v>
      </c>
      <c r="E1102" s="28">
        <f t="shared" si="123"/>
        <v>0</v>
      </c>
      <c r="F1102" s="29">
        <v>0</v>
      </c>
      <c r="G1102" s="30">
        <f t="shared" si="124"/>
        <v>0</v>
      </c>
      <c r="H1102" s="130">
        <f t="shared" si="125"/>
        <v>61049.999999999993</v>
      </c>
      <c r="I1102" s="63"/>
      <c r="J1102" s="59">
        <f t="shared" si="122"/>
        <v>0</v>
      </c>
    </row>
    <row r="1103" spans="1:10" s="141" customFormat="1">
      <c r="A1103" s="144">
        <v>15</v>
      </c>
      <c r="B1103" s="145" t="s">
        <v>38</v>
      </c>
      <c r="C1103" s="37"/>
      <c r="D1103" s="149">
        <v>76626</v>
      </c>
      <c r="E1103" s="28">
        <f t="shared" si="123"/>
        <v>0</v>
      </c>
      <c r="F1103" s="124">
        <v>0</v>
      </c>
      <c r="G1103" s="30">
        <f t="shared" si="124"/>
        <v>0</v>
      </c>
      <c r="H1103" s="63">
        <f t="shared" si="125"/>
        <v>70950</v>
      </c>
      <c r="I1103" s="63"/>
      <c r="J1103" s="59">
        <f t="shared" si="122"/>
        <v>0</v>
      </c>
    </row>
    <row r="1104" spans="1:10" s="141" customFormat="1">
      <c r="A1104" s="144">
        <v>16</v>
      </c>
      <c r="B1104" s="145" t="s">
        <v>39</v>
      </c>
      <c r="C1104" s="37"/>
      <c r="D1104" s="149">
        <v>80190</v>
      </c>
      <c r="E1104" s="28">
        <f t="shared" si="123"/>
        <v>0</v>
      </c>
      <c r="F1104" s="29">
        <v>0</v>
      </c>
      <c r="G1104" s="30">
        <f t="shared" si="124"/>
        <v>0</v>
      </c>
      <c r="H1104" s="63">
        <f t="shared" si="125"/>
        <v>74250</v>
      </c>
      <c r="I1104" s="63"/>
      <c r="J1104" s="59">
        <f t="shared" si="122"/>
        <v>0</v>
      </c>
    </row>
    <row r="1105" spans="1:10" s="141" customFormat="1">
      <c r="A1105" s="144">
        <v>17</v>
      </c>
      <c r="B1105" s="145" t="s">
        <v>40</v>
      </c>
      <c r="C1105" s="37"/>
      <c r="D1105" s="149">
        <v>113832</v>
      </c>
      <c r="E1105" s="28">
        <f t="shared" si="123"/>
        <v>0</v>
      </c>
      <c r="F1105" s="29">
        <v>0</v>
      </c>
      <c r="G1105" s="30">
        <f t="shared" si="124"/>
        <v>0</v>
      </c>
      <c r="H1105" s="63">
        <f t="shared" si="125"/>
        <v>105400</v>
      </c>
      <c r="I1105" s="63"/>
      <c r="J1105" s="59">
        <f t="shared" si="122"/>
        <v>0</v>
      </c>
    </row>
    <row r="1106" spans="1:10" s="141" customFormat="1" ht="17.25">
      <c r="A1106" s="144">
        <v>18</v>
      </c>
      <c r="B1106" s="145" t="s">
        <v>41</v>
      </c>
      <c r="C1106" s="37"/>
      <c r="D1106" s="150">
        <v>98010</v>
      </c>
      <c r="E1106" s="28">
        <f t="shared" si="123"/>
        <v>0</v>
      </c>
      <c r="F1106" s="29">
        <v>0.2</v>
      </c>
      <c r="G1106" s="30">
        <f t="shared" si="124"/>
        <v>0</v>
      </c>
      <c r="H1106" s="63">
        <f t="shared" si="125"/>
        <v>90750</v>
      </c>
      <c r="I1106" s="45"/>
      <c r="J1106" s="64">
        <f>SUM(J1088:J1105)</f>
        <v>1333391.6666666665</v>
      </c>
    </row>
    <row r="1107" spans="1:10" s="141" customFormat="1" ht="31.5">
      <c r="A1107" s="40"/>
      <c r="B1107" s="41" t="s">
        <v>42</v>
      </c>
      <c r="C1107" s="42">
        <f>SUM(C1089:C1106)</f>
        <v>23</v>
      </c>
      <c r="D1107" s="42"/>
      <c r="E1107" s="43">
        <f>SUM(E1089:E1106)</f>
        <v>1524144</v>
      </c>
      <c r="F1107" s="43"/>
      <c r="G1107" s="44">
        <f>SUM(G1089:G1106)</f>
        <v>1444839</v>
      </c>
      <c r="H1107" s="5"/>
      <c r="I1107" s="5"/>
      <c r="J1107" s="75">
        <f>J1106*0.08</f>
        <v>106671.33333333333</v>
      </c>
    </row>
    <row r="1108" spans="1:10" s="141" customFormat="1" ht="31.5">
      <c r="A1108" s="46"/>
      <c r="B1108" s="47"/>
      <c r="C1108" s="48"/>
      <c r="D1108" s="48"/>
      <c r="E1108" s="49"/>
      <c r="F1108" s="49"/>
      <c r="G1108" s="151"/>
      <c r="H1108" s="6"/>
      <c r="I1108" s="6"/>
      <c r="J1108" s="76">
        <f>SUM(J1106:J1107)</f>
        <v>1440062.9999999998</v>
      </c>
    </row>
    <row r="1109" spans="1:10" s="141" customFormat="1" ht="18">
      <c r="A1109" s="283" t="s">
        <v>43</v>
      </c>
      <c r="B1109" s="283"/>
      <c r="C1109" s="284" t="s">
        <v>44</v>
      </c>
      <c r="D1109" s="284"/>
      <c r="E1109" s="54"/>
      <c r="F1109" s="54"/>
      <c r="G1109" s="55" t="s">
        <v>45</v>
      </c>
    </row>
    <row r="1110" spans="1:10">
      <c r="A1110" s="141"/>
      <c r="B1110" s="152" t="s">
        <v>666</v>
      </c>
      <c r="C1110" s="152" t="s">
        <v>667</v>
      </c>
      <c r="D1110" s="152"/>
      <c r="E1110" s="152" t="s">
        <v>167</v>
      </c>
      <c r="F1110" s="141"/>
      <c r="G1110" s="141"/>
    </row>
    <row r="1111" spans="1:10">
      <c r="B1111" s="152" t="s">
        <v>668</v>
      </c>
      <c r="C1111" s="152" t="s">
        <v>667</v>
      </c>
      <c r="D1111" s="152"/>
      <c r="E1111" s="152" t="s">
        <v>167</v>
      </c>
    </row>
    <row r="1115" spans="1:10" s="141" customFormat="1" ht="18">
      <c r="A1115"/>
      <c r="B1115"/>
      <c r="C1115"/>
      <c r="D1115"/>
      <c r="E1115"/>
      <c r="F1115"/>
      <c r="G1115"/>
      <c r="H1115" s="1"/>
      <c r="I1115" s="1"/>
      <c r="J1115" s="79"/>
    </row>
    <row r="1116" spans="1:10" s="141" customFormat="1" ht="15.75">
      <c r="A1116" s="279" t="s">
        <v>1</v>
      </c>
      <c r="B1116" s="279"/>
      <c r="C1116" s="279"/>
      <c r="D1116" s="279"/>
      <c r="E1116" s="279"/>
      <c r="F1116" s="279"/>
      <c r="G1116" s="279"/>
      <c r="H1116" s="1"/>
      <c r="I1116" s="1"/>
      <c r="J1116" s="71"/>
    </row>
    <row r="1117" spans="1:10" s="141" customFormat="1" ht="15.75">
      <c r="A1117" s="279" t="s">
        <v>2</v>
      </c>
      <c r="B1117" s="279"/>
      <c r="C1117" s="279"/>
      <c r="D1117" s="279"/>
      <c r="E1117" s="279"/>
      <c r="F1117" s="279"/>
      <c r="G1117" s="279"/>
      <c r="H1117" s="1"/>
      <c r="I1117" s="1"/>
      <c r="J1117" s="71"/>
    </row>
    <row r="1118" spans="1:10" s="141" customFormat="1" ht="15.75">
      <c r="A1118" s="279" t="s">
        <v>4</v>
      </c>
      <c r="B1118" s="279"/>
      <c r="C1118" s="279"/>
      <c r="D1118" s="279"/>
      <c r="E1118" s="279"/>
      <c r="F1118" s="279"/>
      <c r="G1118" s="279"/>
      <c r="H1118" s="1"/>
      <c r="I1118" s="1"/>
      <c r="J1118" s="71"/>
    </row>
    <row r="1119" spans="1:10" s="141" customFormat="1" ht="27">
      <c r="A1119" s="280" t="s">
        <v>6</v>
      </c>
      <c r="B1119" s="280"/>
      <c r="C1119" s="280"/>
      <c r="D1119" s="280"/>
      <c r="E1119" s="280"/>
      <c r="F1119" s="280"/>
      <c r="G1119" s="280"/>
      <c r="H1119" s="2"/>
      <c r="I1119" s="2"/>
      <c r="J1119" s="72"/>
    </row>
    <row r="1120" spans="1:10" s="141" customFormat="1" ht="27">
      <c r="A1120" s="142"/>
      <c r="B1120" s="142"/>
      <c r="C1120" s="281" t="s">
        <v>357</v>
      </c>
      <c r="D1120" s="281"/>
      <c r="E1120" s="281"/>
      <c r="F1120" s="281"/>
      <c r="G1120" s="281"/>
      <c r="H1120" s="68"/>
      <c r="I1120" s="68"/>
      <c r="J1120" s="71"/>
    </row>
    <row r="1121" spans="1:10" s="141" customFormat="1" ht="15.75">
      <c r="A1121" s="11" t="s">
        <v>358</v>
      </c>
      <c r="B1121" s="12">
        <v>4138147750</v>
      </c>
      <c r="C1121" s="143"/>
      <c r="D1121" s="286"/>
      <c r="E1121" s="286"/>
      <c r="F1121" s="286"/>
      <c r="G1121" s="286"/>
      <c r="H1121" s="69" t="s">
        <v>161</v>
      </c>
      <c r="I1121" s="69"/>
      <c r="J1121" s="73"/>
    </row>
    <row r="1122" spans="1:10" s="141" customFormat="1" ht="15.75">
      <c r="A1122" s="11" t="s">
        <v>9</v>
      </c>
      <c r="B1122" s="286" t="s">
        <v>715</v>
      </c>
      <c r="C1122" s="286"/>
      <c r="D1122" s="286"/>
      <c r="E1122" s="16"/>
      <c r="F1122" s="11"/>
      <c r="G1122" s="16"/>
      <c r="H1122" s="1"/>
      <c r="I1122" s="1"/>
      <c r="J1122" s="71"/>
    </row>
    <row r="1123" spans="1:10" s="141" customFormat="1" ht="15.75">
      <c r="A1123" s="11" t="s">
        <v>11</v>
      </c>
      <c r="B1123" s="289" t="s">
        <v>698</v>
      </c>
      <c r="C1123" s="289"/>
      <c r="D1123" s="289"/>
      <c r="E1123" s="289"/>
      <c r="F1123" s="18"/>
      <c r="G1123" s="19"/>
      <c r="H1123" s="1"/>
      <c r="I1123" s="1"/>
      <c r="J1123" s="71"/>
    </row>
    <row r="1124" spans="1:10" s="141" customFormat="1" ht="15.75">
      <c r="A1124" s="21" t="s">
        <v>14</v>
      </c>
      <c r="B1124" s="21" t="s">
        <v>16</v>
      </c>
      <c r="C1124" s="21"/>
      <c r="D1124" s="22" t="s">
        <v>18</v>
      </c>
      <c r="E1124" s="23" t="s">
        <v>19</v>
      </c>
      <c r="F1124" s="23" t="s">
        <v>20</v>
      </c>
      <c r="G1124" s="21" t="s">
        <v>21</v>
      </c>
      <c r="H1124" s="63"/>
      <c r="I1124" s="63"/>
      <c r="J1124" s="59">
        <f t="shared" ref="J1124:J1141" si="126">H1124*C1125</f>
        <v>0</v>
      </c>
    </row>
    <row r="1125" spans="1:10" s="141" customFormat="1">
      <c r="A1125" s="144">
        <v>1</v>
      </c>
      <c r="B1125" s="145" t="s">
        <v>23</v>
      </c>
      <c r="C1125" s="26">
        <v>10</v>
      </c>
      <c r="D1125" s="146">
        <v>79305</v>
      </c>
      <c r="E1125" s="28">
        <f t="shared" ref="E1125:E1142" si="127">D1125*C1125</f>
        <v>793050</v>
      </c>
      <c r="F1125" s="29">
        <v>0.2</v>
      </c>
      <c r="G1125" s="30">
        <f t="shared" ref="G1125:G1142" si="128">E1125-E1125*F1125</f>
        <v>634440</v>
      </c>
      <c r="H1125" s="63">
        <f>D1125/1.08*0.8</f>
        <v>58744.444444444438</v>
      </c>
      <c r="I1125" s="63"/>
      <c r="J1125" s="59">
        <f t="shared" si="126"/>
        <v>0</v>
      </c>
    </row>
    <row r="1126" spans="1:10" s="141" customFormat="1">
      <c r="A1126" s="144">
        <v>2</v>
      </c>
      <c r="B1126" s="145" t="s">
        <v>25</v>
      </c>
      <c r="C1126" s="32"/>
      <c r="D1126" s="147">
        <v>128591</v>
      </c>
      <c r="E1126" s="28">
        <f t="shared" si="127"/>
        <v>0</v>
      </c>
      <c r="F1126" s="29">
        <v>0</v>
      </c>
      <c r="G1126" s="30">
        <f t="shared" si="128"/>
        <v>0</v>
      </c>
      <c r="H1126" s="63">
        <f t="shared" ref="H1126:H1142" si="129">D1126/1.08</f>
        <v>119065.74074074073</v>
      </c>
      <c r="I1126" s="63"/>
      <c r="J1126" s="59">
        <f t="shared" si="126"/>
        <v>595328.70370370359</v>
      </c>
    </row>
    <row r="1127" spans="1:10" s="141" customFormat="1">
      <c r="A1127" s="144">
        <v>3</v>
      </c>
      <c r="B1127" s="145" t="s">
        <v>26</v>
      </c>
      <c r="C1127" s="34">
        <v>5</v>
      </c>
      <c r="D1127" s="146">
        <v>60043</v>
      </c>
      <c r="E1127" s="28">
        <f t="shared" si="127"/>
        <v>300215</v>
      </c>
      <c r="F1127" s="29">
        <v>0</v>
      </c>
      <c r="G1127" s="30">
        <f t="shared" si="128"/>
        <v>300215</v>
      </c>
      <c r="H1127" s="63">
        <f t="shared" si="129"/>
        <v>55595.370370370365</v>
      </c>
      <c r="I1127" s="63"/>
      <c r="J1127" s="59">
        <f t="shared" si="126"/>
        <v>0</v>
      </c>
    </row>
    <row r="1128" spans="1:10" s="141" customFormat="1">
      <c r="A1128" s="144">
        <v>4</v>
      </c>
      <c r="B1128" s="145" t="s">
        <v>27</v>
      </c>
      <c r="C1128" s="106"/>
      <c r="D1128" s="146">
        <v>115781</v>
      </c>
      <c r="E1128" s="28">
        <f t="shared" si="127"/>
        <v>0</v>
      </c>
      <c r="F1128" s="29">
        <v>0</v>
      </c>
      <c r="G1128" s="30">
        <f t="shared" si="128"/>
        <v>0</v>
      </c>
      <c r="H1128" s="63">
        <f t="shared" si="129"/>
        <v>107204.62962962962</v>
      </c>
      <c r="I1128" s="63"/>
      <c r="J1128" s="59">
        <f t="shared" si="126"/>
        <v>643227.77777777775</v>
      </c>
    </row>
    <row r="1129" spans="1:10" s="141" customFormat="1">
      <c r="A1129" s="144">
        <v>5</v>
      </c>
      <c r="B1129" s="145" t="s">
        <v>28</v>
      </c>
      <c r="C1129" s="32">
        <v>6</v>
      </c>
      <c r="D1129" s="146">
        <v>119943</v>
      </c>
      <c r="E1129" s="28">
        <f t="shared" si="127"/>
        <v>719658</v>
      </c>
      <c r="F1129" s="124">
        <v>0</v>
      </c>
      <c r="G1129" s="30">
        <f t="shared" si="128"/>
        <v>719658</v>
      </c>
      <c r="H1129" s="63">
        <f t="shared" si="129"/>
        <v>111058.33333333333</v>
      </c>
      <c r="I1129" s="63"/>
      <c r="J1129" s="59">
        <f t="shared" si="126"/>
        <v>0</v>
      </c>
    </row>
    <row r="1130" spans="1:10" s="141" customFormat="1">
      <c r="A1130" s="144">
        <v>6</v>
      </c>
      <c r="B1130" s="145" t="s">
        <v>29</v>
      </c>
      <c r="C1130" s="26"/>
      <c r="D1130" s="146">
        <v>94810</v>
      </c>
      <c r="E1130" s="28">
        <f t="shared" si="127"/>
        <v>0</v>
      </c>
      <c r="F1130" s="29">
        <v>0</v>
      </c>
      <c r="G1130" s="30">
        <f t="shared" si="128"/>
        <v>0</v>
      </c>
      <c r="H1130" s="63">
        <f t="shared" si="129"/>
        <v>87787.037037037036</v>
      </c>
      <c r="I1130" s="63"/>
      <c r="J1130" s="59">
        <f t="shared" si="126"/>
        <v>0</v>
      </c>
    </row>
    <row r="1131" spans="1:10" s="141" customFormat="1">
      <c r="A1131" s="144">
        <v>7</v>
      </c>
      <c r="B1131" s="145" t="s">
        <v>30</v>
      </c>
      <c r="C1131" s="34"/>
      <c r="D1131" s="146">
        <v>141396</v>
      </c>
      <c r="E1131" s="28">
        <f t="shared" si="127"/>
        <v>0</v>
      </c>
      <c r="F1131" s="29">
        <v>0</v>
      </c>
      <c r="G1131" s="30">
        <f t="shared" si="128"/>
        <v>0</v>
      </c>
      <c r="H1131" s="63">
        <f t="shared" si="129"/>
        <v>130922.22222222222</v>
      </c>
      <c r="I1131" s="63"/>
      <c r="J1131" s="59">
        <f t="shared" si="126"/>
        <v>0</v>
      </c>
    </row>
    <row r="1132" spans="1:10" s="141" customFormat="1">
      <c r="A1132" s="144">
        <v>8</v>
      </c>
      <c r="B1132" s="145" t="s">
        <v>31</v>
      </c>
      <c r="C1132" s="26"/>
      <c r="D1132" s="146">
        <v>232931</v>
      </c>
      <c r="E1132" s="28">
        <f t="shared" si="127"/>
        <v>0</v>
      </c>
      <c r="F1132" s="29">
        <v>0</v>
      </c>
      <c r="G1132" s="30">
        <f t="shared" si="128"/>
        <v>0</v>
      </c>
      <c r="H1132" s="63">
        <f t="shared" si="129"/>
        <v>215676.85185185182</v>
      </c>
      <c r="I1132" s="63"/>
      <c r="J1132" s="59">
        <f t="shared" si="126"/>
        <v>0</v>
      </c>
    </row>
    <row r="1133" spans="1:10" s="141" customFormat="1">
      <c r="A1133" s="144">
        <v>9</v>
      </c>
      <c r="B1133" s="148" t="s">
        <v>32</v>
      </c>
      <c r="C1133" s="26"/>
      <c r="D1133" s="146">
        <v>101534</v>
      </c>
      <c r="E1133" s="28">
        <f t="shared" si="127"/>
        <v>0</v>
      </c>
      <c r="F1133" s="29">
        <v>0</v>
      </c>
      <c r="G1133" s="30">
        <f t="shared" si="128"/>
        <v>0</v>
      </c>
      <c r="H1133" s="63">
        <f t="shared" si="129"/>
        <v>94012.962962962964</v>
      </c>
      <c r="I1133" s="63"/>
      <c r="J1133" s="59">
        <f t="shared" si="126"/>
        <v>0</v>
      </c>
    </row>
    <row r="1134" spans="1:10" s="141" customFormat="1">
      <c r="A1134" s="144">
        <v>10</v>
      </c>
      <c r="B1134" s="148" t="s">
        <v>33</v>
      </c>
      <c r="C1134" s="37"/>
      <c r="D1134" s="147">
        <v>110148</v>
      </c>
      <c r="E1134" s="28">
        <f t="shared" si="127"/>
        <v>0</v>
      </c>
      <c r="F1134" s="29">
        <v>0</v>
      </c>
      <c r="G1134" s="30">
        <f t="shared" si="128"/>
        <v>0</v>
      </c>
      <c r="H1134" s="63">
        <f t="shared" si="129"/>
        <v>101988.88888888888</v>
      </c>
      <c r="I1134" s="63"/>
      <c r="J1134" s="59">
        <f t="shared" si="126"/>
        <v>0</v>
      </c>
    </row>
    <row r="1135" spans="1:10" s="141" customFormat="1">
      <c r="A1135" s="144">
        <v>11</v>
      </c>
      <c r="B1135" s="145" t="s">
        <v>34</v>
      </c>
      <c r="C1135" s="37"/>
      <c r="D1135" s="146">
        <v>54198</v>
      </c>
      <c r="E1135" s="28">
        <f t="shared" si="127"/>
        <v>0</v>
      </c>
      <c r="F1135" s="29">
        <v>0</v>
      </c>
      <c r="G1135" s="30">
        <f t="shared" si="128"/>
        <v>0</v>
      </c>
      <c r="H1135" s="63">
        <f t="shared" si="129"/>
        <v>50183.333333333328</v>
      </c>
      <c r="I1135" s="63"/>
      <c r="J1135" s="59">
        <f t="shared" si="126"/>
        <v>0</v>
      </c>
    </row>
    <row r="1136" spans="1:10" s="141" customFormat="1">
      <c r="A1136" s="144">
        <v>12</v>
      </c>
      <c r="B1136" s="145" t="s">
        <v>35</v>
      </c>
      <c r="C1136" s="37"/>
      <c r="D1136" s="146">
        <v>49680</v>
      </c>
      <c r="E1136" s="28">
        <f t="shared" si="127"/>
        <v>0</v>
      </c>
      <c r="F1136" s="29">
        <v>0</v>
      </c>
      <c r="G1136" s="30">
        <f t="shared" si="128"/>
        <v>0</v>
      </c>
      <c r="H1136" s="63">
        <f t="shared" si="129"/>
        <v>46000</v>
      </c>
      <c r="I1136" s="63"/>
      <c r="J1136" s="59">
        <f t="shared" si="126"/>
        <v>0</v>
      </c>
    </row>
    <row r="1137" spans="1:10" s="141" customFormat="1">
      <c r="A1137" s="144">
        <v>13</v>
      </c>
      <c r="B1137" s="145" t="s">
        <v>36</v>
      </c>
      <c r="C1137" s="37"/>
      <c r="D1137" s="149">
        <v>64152</v>
      </c>
      <c r="E1137" s="28">
        <f t="shared" si="127"/>
        <v>0</v>
      </c>
      <c r="F1137" s="29">
        <v>0</v>
      </c>
      <c r="G1137" s="30">
        <f t="shared" si="128"/>
        <v>0</v>
      </c>
      <c r="H1137" s="63">
        <f t="shared" si="129"/>
        <v>59399.999999999993</v>
      </c>
      <c r="I1137" s="63"/>
      <c r="J1137" s="59">
        <f t="shared" si="126"/>
        <v>0</v>
      </c>
    </row>
    <row r="1138" spans="1:10" s="141" customFormat="1">
      <c r="A1138" s="144">
        <v>14</v>
      </c>
      <c r="B1138" s="145" t="s">
        <v>37</v>
      </c>
      <c r="C1138" s="37"/>
      <c r="D1138" s="149">
        <v>65934</v>
      </c>
      <c r="E1138" s="28">
        <f t="shared" si="127"/>
        <v>0</v>
      </c>
      <c r="F1138" s="29">
        <v>0</v>
      </c>
      <c r="G1138" s="30">
        <f t="shared" si="128"/>
        <v>0</v>
      </c>
      <c r="H1138" s="130">
        <f t="shared" si="129"/>
        <v>61049.999999999993</v>
      </c>
      <c r="I1138" s="63"/>
      <c r="J1138" s="59">
        <f t="shared" si="126"/>
        <v>0</v>
      </c>
    </row>
    <row r="1139" spans="1:10" s="141" customFormat="1">
      <c r="A1139" s="144">
        <v>15</v>
      </c>
      <c r="B1139" s="145" t="s">
        <v>38</v>
      </c>
      <c r="C1139" s="37"/>
      <c r="D1139" s="149">
        <v>76626</v>
      </c>
      <c r="E1139" s="28">
        <f t="shared" si="127"/>
        <v>0</v>
      </c>
      <c r="F1139" s="124">
        <v>0</v>
      </c>
      <c r="G1139" s="30">
        <f t="shared" si="128"/>
        <v>0</v>
      </c>
      <c r="H1139" s="63">
        <f t="shared" si="129"/>
        <v>70950</v>
      </c>
      <c r="I1139" s="63"/>
      <c r="J1139" s="59">
        <f t="shared" si="126"/>
        <v>0</v>
      </c>
    </row>
    <row r="1140" spans="1:10" s="141" customFormat="1">
      <c r="A1140" s="144">
        <v>16</v>
      </c>
      <c r="B1140" s="145" t="s">
        <v>39</v>
      </c>
      <c r="C1140" s="37"/>
      <c r="D1140" s="149">
        <v>80190</v>
      </c>
      <c r="E1140" s="28">
        <f t="shared" si="127"/>
        <v>0</v>
      </c>
      <c r="F1140" s="29">
        <v>0</v>
      </c>
      <c r="G1140" s="30">
        <f t="shared" si="128"/>
        <v>0</v>
      </c>
      <c r="H1140" s="63">
        <f t="shared" si="129"/>
        <v>74250</v>
      </c>
      <c r="I1140" s="63"/>
      <c r="J1140" s="59">
        <f t="shared" si="126"/>
        <v>0</v>
      </c>
    </row>
    <row r="1141" spans="1:10" s="141" customFormat="1">
      <c r="A1141" s="144">
        <v>17</v>
      </c>
      <c r="B1141" s="145" t="s">
        <v>40</v>
      </c>
      <c r="C1141" s="37"/>
      <c r="D1141" s="149">
        <v>113832</v>
      </c>
      <c r="E1141" s="28">
        <f t="shared" si="127"/>
        <v>0</v>
      </c>
      <c r="F1141" s="29">
        <v>0</v>
      </c>
      <c r="G1141" s="30">
        <f t="shared" si="128"/>
        <v>0</v>
      </c>
      <c r="H1141" s="63">
        <f t="shared" si="129"/>
        <v>105400</v>
      </c>
      <c r="I1141" s="63"/>
      <c r="J1141" s="59">
        <f t="shared" si="126"/>
        <v>0</v>
      </c>
    </row>
    <row r="1142" spans="1:10" s="141" customFormat="1" ht="17.25">
      <c r="A1142" s="144">
        <v>18</v>
      </c>
      <c r="B1142" s="145" t="s">
        <v>41</v>
      </c>
      <c r="C1142" s="37"/>
      <c r="D1142" s="150">
        <v>98010</v>
      </c>
      <c r="E1142" s="28">
        <f t="shared" si="127"/>
        <v>0</v>
      </c>
      <c r="F1142" s="29">
        <v>0.2</v>
      </c>
      <c r="G1142" s="30">
        <f t="shared" si="128"/>
        <v>0</v>
      </c>
      <c r="H1142" s="63">
        <f t="shared" si="129"/>
        <v>90750</v>
      </c>
      <c r="I1142" s="45"/>
      <c r="J1142" s="64">
        <f>SUM(J1124:J1141)</f>
        <v>1238556.4814814813</v>
      </c>
    </row>
    <row r="1143" spans="1:10" s="141" customFormat="1" ht="31.5">
      <c r="A1143" s="40"/>
      <c r="B1143" s="41" t="s">
        <v>42</v>
      </c>
      <c r="C1143" s="42">
        <f>SUM(C1125:C1142)</f>
        <v>21</v>
      </c>
      <c r="D1143" s="42"/>
      <c r="E1143" s="43">
        <f>SUM(E1125:E1142)</f>
        <v>1812923</v>
      </c>
      <c r="F1143" s="43"/>
      <c r="G1143" s="44">
        <f>SUM(G1125:G1142)</f>
        <v>1654313</v>
      </c>
      <c r="H1143" s="5"/>
      <c r="I1143" s="5"/>
      <c r="J1143" s="75">
        <f>J1142*0.08</f>
        <v>99084.518518518511</v>
      </c>
    </row>
    <row r="1144" spans="1:10" s="141" customFormat="1" ht="31.5">
      <c r="A1144" s="46"/>
      <c r="B1144" s="47"/>
      <c r="C1144" s="48"/>
      <c r="D1144" s="48"/>
      <c r="E1144" s="49"/>
      <c r="F1144" s="49"/>
      <c r="G1144" s="151"/>
      <c r="H1144" s="6"/>
      <c r="I1144" s="6"/>
      <c r="J1144" s="76">
        <f>SUM(J1142:J1143)</f>
        <v>1337640.9999999998</v>
      </c>
    </row>
    <row r="1145" spans="1:10" s="141" customFormat="1" ht="18">
      <c r="A1145" s="283" t="s">
        <v>43</v>
      </c>
      <c r="B1145" s="283"/>
      <c r="C1145" s="284" t="s">
        <v>44</v>
      </c>
      <c r="D1145" s="284"/>
      <c r="E1145" s="54"/>
      <c r="F1145" s="54"/>
      <c r="G1145" s="55" t="s">
        <v>45</v>
      </c>
    </row>
    <row r="1146" spans="1:10">
      <c r="A1146" s="141"/>
      <c r="B1146" s="152" t="s">
        <v>666</v>
      </c>
      <c r="C1146" s="152" t="s">
        <v>667</v>
      </c>
      <c r="D1146" s="152"/>
      <c r="E1146" s="152" t="s">
        <v>167</v>
      </c>
      <c r="F1146" s="141"/>
      <c r="G1146" s="141"/>
    </row>
    <row r="1147" spans="1:10">
      <c r="B1147" s="152" t="s">
        <v>668</v>
      </c>
      <c r="C1147" s="152" t="s">
        <v>667</v>
      </c>
      <c r="D1147" s="152"/>
      <c r="E1147" s="152" t="s">
        <v>167</v>
      </c>
    </row>
    <row r="1151" spans="1:10" ht="14.25" customHeight="1"/>
    <row r="1152" spans="1:10" s="141" customFormat="1" ht="18">
      <c r="A1152"/>
      <c r="B1152"/>
      <c r="C1152"/>
      <c r="D1152"/>
      <c r="E1152"/>
      <c r="F1152"/>
      <c r="G1152"/>
      <c r="H1152" s="1"/>
      <c r="I1152" s="1"/>
      <c r="J1152" s="79"/>
    </row>
    <row r="1153" spans="1:10" s="141" customFormat="1" ht="15.75">
      <c r="A1153" s="279" t="s">
        <v>1</v>
      </c>
      <c r="B1153" s="279"/>
      <c r="C1153" s="279"/>
      <c r="D1153" s="279"/>
      <c r="E1153" s="279"/>
      <c r="F1153" s="279"/>
      <c r="G1153" s="279"/>
      <c r="H1153" s="1"/>
      <c r="I1153" s="1"/>
      <c r="J1153" s="71"/>
    </row>
    <row r="1154" spans="1:10" s="141" customFormat="1" ht="15.75">
      <c r="A1154" s="279" t="s">
        <v>2</v>
      </c>
      <c r="B1154" s="279"/>
      <c r="C1154" s="279"/>
      <c r="D1154" s="279"/>
      <c r="E1154" s="279"/>
      <c r="F1154" s="279"/>
      <c r="G1154" s="279"/>
      <c r="H1154" s="1"/>
      <c r="I1154" s="1"/>
      <c r="J1154" s="71"/>
    </row>
    <row r="1155" spans="1:10" s="141" customFormat="1" ht="15.75">
      <c r="A1155" s="279" t="s">
        <v>4</v>
      </c>
      <c r="B1155" s="279"/>
      <c r="C1155" s="279"/>
      <c r="D1155" s="279"/>
      <c r="E1155" s="279"/>
      <c r="F1155" s="279"/>
      <c r="G1155" s="279"/>
      <c r="H1155" s="1"/>
      <c r="I1155" s="1"/>
      <c r="J1155" s="71"/>
    </row>
    <row r="1156" spans="1:10" s="141" customFormat="1" ht="27">
      <c r="A1156" s="280" t="s">
        <v>6</v>
      </c>
      <c r="B1156" s="280"/>
      <c r="C1156" s="280"/>
      <c r="D1156" s="280"/>
      <c r="E1156" s="280"/>
      <c r="F1156" s="280"/>
      <c r="G1156" s="280"/>
      <c r="H1156" s="2"/>
      <c r="I1156" s="2"/>
      <c r="J1156" s="72"/>
    </row>
    <row r="1157" spans="1:10" s="141" customFormat="1" ht="27">
      <c r="A1157" s="142"/>
      <c r="B1157" s="142"/>
      <c r="C1157" s="281" t="s">
        <v>357</v>
      </c>
      <c r="D1157" s="281"/>
      <c r="E1157" s="281"/>
      <c r="F1157" s="281"/>
      <c r="G1157" s="281"/>
      <c r="H1157" s="68"/>
      <c r="I1157" s="68"/>
      <c r="J1157" s="71"/>
    </row>
    <row r="1158" spans="1:10" s="141" customFormat="1" ht="15.75">
      <c r="A1158" s="11" t="s">
        <v>358</v>
      </c>
      <c r="B1158" s="12">
        <v>4138135153</v>
      </c>
      <c r="C1158" s="143"/>
      <c r="D1158" s="286"/>
      <c r="E1158" s="286"/>
      <c r="F1158" s="286"/>
      <c r="G1158" s="286"/>
      <c r="H1158" s="69" t="s">
        <v>161</v>
      </c>
      <c r="I1158" s="69"/>
      <c r="J1158" s="73"/>
    </row>
    <row r="1159" spans="1:10" s="141" customFormat="1" ht="15.75">
      <c r="A1159" s="11" t="s">
        <v>9</v>
      </c>
      <c r="B1159" s="286" t="s">
        <v>716</v>
      </c>
      <c r="C1159" s="286"/>
      <c r="D1159" s="286"/>
      <c r="E1159" s="16"/>
      <c r="F1159" s="11"/>
      <c r="G1159" s="16"/>
      <c r="H1159" s="1"/>
      <c r="I1159" s="1"/>
      <c r="J1159" s="71"/>
    </row>
    <row r="1160" spans="1:10" s="141" customFormat="1" ht="15.75">
      <c r="A1160" s="11" t="s">
        <v>11</v>
      </c>
      <c r="B1160" s="289" t="s">
        <v>698</v>
      </c>
      <c r="C1160" s="289"/>
      <c r="D1160" s="289"/>
      <c r="E1160" s="289"/>
      <c r="F1160" s="18"/>
      <c r="G1160" s="19"/>
      <c r="H1160" s="1"/>
      <c r="I1160" s="1"/>
      <c r="J1160" s="71"/>
    </row>
    <row r="1161" spans="1:10" s="141" customFormat="1" ht="15.75">
      <c r="A1161" s="21" t="s">
        <v>14</v>
      </c>
      <c r="B1161" s="21" t="s">
        <v>16</v>
      </c>
      <c r="C1161" s="21"/>
      <c r="D1161" s="22" t="s">
        <v>18</v>
      </c>
      <c r="E1161" s="23" t="s">
        <v>19</v>
      </c>
      <c r="F1161" s="23" t="s">
        <v>20</v>
      </c>
      <c r="G1161" s="21" t="s">
        <v>21</v>
      </c>
      <c r="H1161" s="63"/>
      <c r="I1161" s="63"/>
      <c r="J1161" s="59">
        <f t="shared" ref="J1161:J1178" si="130">H1161*C1162</f>
        <v>0</v>
      </c>
    </row>
    <row r="1162" spans="1:10" s="141" customFormat="1">
      <c r="A1162" s="144">
        <v>1</v>
      </c>
      <c r="B1162" s="145" t="s">
        <v>23</v>
      </c>
      <c r="C1162" s="26">
        <v>5</v>
      </c>
      <c r="D1162" s="146">
        <v>79305</v>
      </c>
      <c r="E1162" s="28">
        <f t="shared" ref="E1162:E1179" si="131">D1162*C1162</f>
        <v>396525</v>
      </c>
      <c r="F1162" s="29">
        <v>0.2</v>
      </c>
      <c r="G1162" s="30">
        <f t="shared" ref="G1162:G1179" si="132">E1162-E1162*F1162</f>
        <v>317220</v>
      </c>
      <c r="H1162" s="63">
        <f>D1162/1.08*0.8</f>
        <v>58744.444444444438</v>
      </c>
      <c r="I1162" s="63"/>
      <c r="J1162" s="59">
        <f t="shared" si="130"/>
        <v>0</v>
      </c>
    </row>
    <row r="1163" spans="1:10" s="141" customFormat="1">
      <c r="A1163" s="144">
        <v>2</v>
      </c>
      <c r="B1163" s="145" t="s">
        <v>25</v>
      </c>
      <c r="C1163" s="32"/>
      <c r="D1163" s="147">
        <v>128591</v>
      </c>
      <c r="E1163" s="28">
        <f t="shared" si="131"/>
        <v>0</v>
      </c>
      <c r="F1163" s="29">
        <v>0</v>
      </c>
      <c r="G1163" s="30">
        <f t="shared" si="132"/>
        <v>0</v>
      </c>
      <c r="H1163" s="63">
        <f t="shared" ref="H1163:H1179" si="133">D1163/1.08</f>
        <v>119065.74074074073</v>
      </c>
      <c r="I1163" s="63"/>
      <c r="J1163" s="59">
        <f t="shared" si="130"/>
        <v>0</v>
      </c>
    </row>
    <row r="1164" spans="1:10" s="141" customFormat="1">
      <c r="A1164" s="144">
        <v>3</v>
      </c>
      <c r="B1164" s="145" t="s">
        <v>26</v>
      </c>
      <c r="C1164" s="34"/>
      <c r="D1164" s="146">
        <v>60043</v>
      </c>
      <c r="E1164" s="28">
        <f t="shared" si="131"/>
        <v>0</v>
      </c>
      <c r="F1164" s="29">
        <v>0</v>
      </c>
      <c r="G1164" s="30">
        <f t="shared" si="132"/>
        <v>0</v>
      </c>
      <c r="H1164" s="63">
        <f t="shared" si="133"/>
        <v>55595.370370370365</v>
      </c>
      <c r="I1164" s="63"/>
      <c r="J1164" s="59">
        <f t="shared" si="130"/>
        <v>0</v>
      </c>
    </row>
    <row r="1165" spans="1:10" s="141" customFormat="1">
      <c r="A1165" s="144">
        <v>4</v>
      </c>
      <c r="B1165" s="145" t="s">
        <v>27</v>
      </c>
      <c r="C1165" s="106"/>
      <c r="D1165" s="146">
        <v>115781</v>
      </c>
      <c r="E1165" s="28">
        <f t="shared" si="131"/>
        <v>0</v>
      </c>
      <c r="F1165" s="29">
        <v>0</v>
      </c>
      <c r="G1165" s="30">
        <f t="shared" si="132"/>
        <v>0</v>
      </c>
      <c r="H1165" s="63">
        <f t="shared" si="133"/>
        <v>107204.62962962962</v>
      </c>
      <c r="I1165" s="63"/>
      <c r="J1165" s="59">
        <f t="shared" si="130"/>
        <v>750432.4074074073</v>
      </c>
    </row>
    <row r="1166" spans="1:10" s="141" customFormat="1">
      <c r="A1166" s="144">
        <v>5</v>
      </c>
      <c r="B1166" s="145" t="s">
        <v>28</v>
      </c>
      <c r="C1166" s="32">
        <v>7</v>
      </c>
      <c r="D1166" s="146">
        <v>119943</v>
      </c>
      <c r="E1166" s="28">
        <f t="shared" si="131"/>
        <v>839601</v>
      </c>
      <c r="F1166" s="124">
        <v>0</v>
      </c>
      <c r="G1166" s="30">
        <f t="shared" si="132"/>
        <v>839601</v>
      </c>
      <c r="H1166" s="63">
        <f t="shared" si="133"/>
        <v>111058.33333333333</v>
      </c>
      <c r="I1166" s="63"/>
      <c r="J1166" s="59">
        <f t="shared" si="130"/>
        <v>555291.66666666663</v>
      </c>
    </row>
    <row r="1167" spans="1:10" s="141" customFormat="1">
      <c r="A1167" s="144">
        <v>6</v>
      </c>
      <c r="B1167" s="145" t="s">
        <v>29</v>
      </c>
      <c r="C1167" s="26">
        <v>5</v>
      </c>
      <c r="D1167" s="146">
        <v>94810</v>
      </c>
      <c r="E1167" s="28">
        <f t="shared" si="131"/>
        <v>474050</v>
      </c>
      <c r="F1167" s="29">
        <v>0</v>
      </c>
      <c r="G1167" s="30">
        <f t="shared" si="132"/>
        <v>474050</v>
      </c>
      <c r="H1167" s="63">
        <f t="shared" si="133"/>
        <v>87787.037037037036</v>
      </c>
      <c r="I1167" s="63"/>
      <c r="J1167" s="59">
        <f t="shared" si="130"/>
        <v>0</v>
      </c>
    </row>
    <row r="1168" spans="1:10" s="141" customFormat="1">
      <c r="A1168" s="144">
        <v>7</v>
      </c>
      <c r="B1168" s="145" t="s">
        <v>30</v>
      </c>
      <c r="C1168" s="34"/>
      <c r="D1168" s="146">
        <v>141396</v>
      </c>
      <c r="E1168" s="28">
        <f t="shared" si="131"/>
        <v>0</v>
      </c>
      <c r="F1168" s="29">
        <v>0</v>
      </c>
      <c r="G1168" s="30">
        <f t="shared" si="132"/>
        <v>0</v>
      </c>
      <c r="H1168" s="63">
        <f t="shared" si="133"/>
        <v>130922.22222222222</v>
      </c>
      <c r="I1168" s="63"/>
      <c r="J1168" s="59">
        <f t="shared" si="130"/>
        <v>0</v>
      </c>
    </row>
    <row r="1169" spans="1:10" s="141" customFormat="1">
      <c r="A1169" s="144">
        <v>8</v>
      </c>
      <c r="B1169" s="145" t="s">
        <v>31</v>
      </c>
      <c r="C1169" s="26"/>
      <c r="D1169" s="146">
        <v>232931</v>
      </c>
      <c r="E1169" s="28">
        <f t="shared" si="131"/>
        <v>0</v>
      </c>
      <c r="F1169" s="29">
        <v>0</v>
      </c>
      <c r="G1169" s="30">
        <f t="shared" si="132"/>
        <v>0</v>
      </c>
      <c r="H1169" s="63">
        <f t="shared" si="133"/>
        <v>215676.85185185182</v>
      </c>
      <c r="I1169" s="63"/>
      <c r="J1169" s="59">
        <f t="shared" si="130"/>
        <v>0</v>
      </c>
    </row>
    <row r="1170" spans="1:10" s="141" customFormat="1">
      <c r="A1170" s="144">
        <v>9</v>
      </c>
      <c r="B1170" s="148" t="s">
        <v>32</v>
      </c>
      <c r="C1170" s="26"/>
      <c r="D1170" s="146">
        <v>101534</v>
      </c>
      <c r="E1170" s="28">
        <f t="shared" si="131"/>
        <v>0</v>
      </c>
      <c r="F1170" s="29">
        <v>0</v>
      </c>
      <c r="G1170" s="30">
        <f t="shared" si="132"/>
        <v>0</v>
      </c>
      <c r="H1170" s="63">
        <f t="shared" si="133"/>
        <v>94012.962962962964</v>
      </c>
      <c r="I1170" s="63"/>
      <c r="J1170" s="59">
        <f t="shared" si="130"/>
        <v>0</v>
      </c>
    </row>
    <row r="1171" spans="1:10" s="141" customFormat="1">
      <c r="A1171" s="144">
        <v>10</v>
      </c>
      <c r="B1171" s="148" t="s">
        <v>33</v>
      </c>
      <c r="C1171" s="37"/>
      <c r="D1171" s="147">
        <v>110148</v>
      </c>
      <c r="E1171" s="28">
        <f t="shared" si="131"/>
        <v>0</v>
      </c>
      <c r="F1171" s="29">
        <v>0</v>
      </c>
      <c r="G1171" s="30">
        <f t="shared" si="132"/>
        <v>0</v>
      </c>
      <c r="H1171" s="63">
        <f t="shared" si="133"/>
        <v>101988.88888888888</v>
      </c>
      <c r="I1171" s="63"/>
      <c r="J1171" s="59">
        <f t="shared" si="130"/>
        <v>0</v>
      </c>
    </row>
    <row r="1172" spans="1:10" s="141" customFormat="1">
      <c r="A1172" s="144">
        <v>11</v>
      </c>
      <c r="B1172" s="145" t="s">
        <v>34</v>
      </c>
      <c r="C1172" s="37"/>
      <c r="D1172" s="146">
        <v>54198</v>
      </c>
      <c r="E1172" s="28">
        <f t="shared" si="131"/>
        <v>0</v>
      </c>
      <c r="F1172" s="29">
        <v>0</v>
      </c>
      <c r="G1172" s="30">
        <f t="shared" si="132"/>
        <v>0</v>
      </c>
      <c r="H1172" s="63">
        <f t="shared" si="133"/>
        <v>50183.333333333328</v>
      </c>
      <c r="I1172" s="63"/>
      <c r="J1172" s="59">
        <f t="shared" si="130"/>
        <v>0</v>
      </c>
    </row>
    <row r="1173" spans="1:10" s="141" customFormat="1">
      <c r="A1173" s="144">
        <v>12</v>
      </c>
      <c r="B1173" s="145" t="s">
        <v>35</v>
      </c>
      <c r="C1173" s="37"/>
      <c r="D1173" s="146">
        <v>49680</v>
      </c>
      <c r="E1173" s="28">
        <f t="shared" si="131"/>
        <v>0</v>
      </c>
      <c r="F1173" s="29">
        <v>0</v>
      </c>
      <c r="G1173" s="30">
        <f t="shared" si="132"/>
        <v>0</v>
      </c>
      <c r="H1173" s="63">
        <f t="shared" si="133"/>
        <v>46000</v>
      </c>
      <c r="I1173" s="63"/>
      <c r="J1173" s="59">
        <f t="shared" si="130"/>
        <v>0</v>
      </c>
    </row>
    <row r="1174" spans="1:10" s="141" customFormat="1">
      <c r="A1174" s="144">
        <v>13</v>
      </c>
      <c r="B1174" s="145" t="s">
        <v>36</v>
      </c>
      <c r="C1174" s="37"/>
      <c r="D1174" s="149">
        <v>64152</v>
      </c>
      <c r="E1174" s="28">
        <f t="shared" si="131"/>
        <v>0</v>
      </c>
      <c r="F1174" s="29">
        <v>0</v>
      </c>
      <c r="G1174" s="30">
        <f t="shared" si="132"/>
        <v>0</v>
      </c>
      <c r="H1174" s="63">
        <f t="shared" si="133"/>
        <v>59399.999999999993</v>
      </c>
      <c r="I1174" s="63"/>
      <c r="J1174" s="59">
        <f t="shared" si="130"/>
        <v>0</v>
      </c>
    </row>
    <row r="1175" spans="1:10" s="141" customFormat="1">
      <c r="A1175" s="144">
        <v>14</v>
      </c>
      <c r="B1175" s="145" t="s">
        <v>37</v>
      </c>
      <c r="C1175" s="37"/>
      <c r="D1175" s="149">
        <v>65934</v>
      </c>
      <c r="E1175" s="28">
        <f t="shared" si="131"/>
        <v>0</v>
      </c>
      <c r="F1175" s="29">
        <v>0</v>
      </c>
      <c r="G1175" s="30">
        <f t="shared" si="132"/>
        <v>0</v>
      </c>
      <c r="H1175" s="130">
        <f t="shared" si="133"/>
        <v>61049.999999999993</v>
      </c>
      <c r="I1175" s="63"/>
      <c r="J1175" s="59">
        <f t="shared" si="130"/>
        <v>0</v>
      </c>
    </row>
    <row r="1176" spans="1:10" s="141" customFormat="1">
      <c r="A1176" s="144">
        <v>15</v>
      </c>
      <c r="B1176" s="145" t="s">
        <v>38</v>
      </c>
      <c r="C1176" s="37"/>
      <c r="D1176" s="149">
        <v>76626</v>
      </c>
      <c r="E1176" s="28">
        <f t="shared" si="131"/>
        <v>0</v>
      </c>
      <c r="F1176" s="124">
        <v>0</v>
      </c>
      <c r="G1176" s="30">
        <f t="shared" si="132"/>
        <v>0</v>
      </c>
      <c r="H1176" s="63">
        <f t="shared" si="133"/>
        <v>70950</v>
      </c>
      <c r="I1176" s="63"/>
      <c r="J1176" s="59">
        <f t="shared" si="130"/>
        <v>0</v>
      </c>
    </row>
    <row r="1177" spans="1:10" s="141" customFormat="1">
      <c r="A1177" s="144">
        <v>16</v>
      </c>
      <c r="B1177" s="145" t="s">
        <v>39</v>
      </c>
      <c r="C1177" s="37"/>
      <c r="D1177" s="149">
        <v>80190</v>
      </c>
      <c r="E1177" s="28">
        <f t="shared" si="131"/>
        <v>0</v>
      </c>
      <c r="F1177" s="29">
        <v>0</v>
      </c>
      <c r="G1177" s="30">
        <f t="shared" si="132"/>
        <v>0</v>
      </c>
      <c r="H1177" s="63">
        <f t="shared" si="133"/>
        <v>74250</v>
      </c>
      <c r="I1177" s="63"/>
      <c r="J1177" s="59">
        <f t="shared" si="130"/>
        <v>0</v>
      </c>
    </row>
    <row r="1178" spans="1:10" s="141" customFormat="1">
      <c r="A1178" s="144">
        <v>17</v>
      </c>
      <c r="B1178" s="145" t="s">
        <v>40</v>
      </c>
      <c r="C1178" s="37"/>
      <c r="D1178" s="149">
        <v>113832</v>
      </c>
      <c r="E1178" s="28">
        <f t="shared" si="131"/>
        <v>0</v>
      </c>
      <c r="F1178" s="29">
        <v>0</v>
      </c>
      <c r="G1178" s="30">
        <f t="shared" si="132"/>
        <v>0</v>
      </c>
      <c r="H1178" s="63">
        <f t="shared" si="133"/>
        <v>105400</v>
      </c>
      <c r="I1178" s="63"/>
      <c r="J1178" s="59">
        <f t="shared" si="130"/>
        <v>0</v>
      </c>
    </row>
    <row r="1179" spans="1:10" s="141" customFormat="1" ht="17.25">
      <c r="A1179" s="144">
        <v>18</v>
      </c>
      <c r="B1179" s="145" t="s">
        <v>41</v>
      </c>
      <c r="C1179" s="37"/>
      <c r="D1179" s="150">
        <v>98010</v>
      </c>
      <c r="E1179" s="28">
        <f t="shared" si="131"/>
        <v>0</v>
      </c>
      <c r="F1179" s="29">
        <v>0.2</v>
      </c>
      <c r="G1179" s="30">
        <f t="shared" si="132"/>
        <v>0</v>
      </c>
      <c r="H1179" s="63">
        <f t="shared" si="133"/>
        <v>90750</v>
      </c>
      <c r="I1179" s="45"/>
      <c r="J1179" s="64">
        <f>SUM(J1161:J1178)</f>
        <v>1305724.0740740739</v>
      </c>
    </row>
    <row r="1180" spans="1:10" s="141" customFormat="1" ht="31.5">
      <c r="A1180" s="40"/>
      <c r="B1180" s="41" t="s">
        <v>42</v>
      </c>
      <c r="C1180" s="42">
        <f>SUM(C1162:C1179)</f>
        <v>17</v>
      </c>
      <c r="D1180" s="42"/>
      <c r="E1180" s="43">
        <f>SUM(E1162:E1179)</f>
        <v>1710176</v>
      </c>
      <c r="F1180" s="43"/>
      <c r="G1180" s="44">
        <f>SUM(G1162:G1179)</f>
        <v>1630871</v>
      </c>
      <c r="H1180" s="5"/>
      <c r="I1180" s="5"/>
      <c r="J1180" s="75">
        <f>J1179*0.08</f>
        <v>104457.92592592591</v>
      </c>
    </row>
    <row r="1181" spans="1:10" s="141" customFormat="1" ht="31.5">
      <c r="A1181" s="46"/>
      <c r="B1181" s="47"/>
      <c r="C1181" s="48"/>
      <c r="D1181" s="48"/>
      <c r="E1181" s="49"/>
      <c r="F1181" s="49"/>
      <c r="G1181" s="151"/>
      <c r="H1181" s="6"/>
      <c r="I1181" s="6"/>
      <c r="J1181" s="76">
        <f>SUM(J1179:J1180)</f>
        <v>1410181.9999999998</v>
      </c>
    </row>
    <row r="1182" spans="1:10" s="141" customFormat="1" ht="18">
      <c r="A1182" s="283" t="s">
        <v>43</v>
      </c>
      <c r="B1182" s="283"/>
      <c r="C1182" s="284" t="s">
        <v>44</v>
      </c>
      <c r="D1182" s="284"/>
      <c r="E1182" s="54"/>
      <c r="F1182" s="54"/>
      <c r="G1182" s="55" t="s">
        <v>45</v>
      </c>
    </row>
    <row r="1183" spans="1:10">
      <c r="A1183" s="141"/>
      <c r="B1183" s="152" t="s">
        <v>666</v>
      </c>
      <c r="C1183" s="152" t="s">
        <v>667</v>
      </c>
      <c r="D1183" s="152"/>
      <c r="E1183" s="152" t="s">
        <v>167</v>
      </c>
      <c r="F1183" s="141"/>
      <c r="G1183" s="141"/>
    </row>
    <row r="1184" spans="1:10">
      <c r="B1184" s="152" t="s">
        <v>668</v>
      </c>
      <c r="C1184" s="152" t="s">
        <v>667</v>
      </c>
      <c r="D1184" s="152"/>
      <c r="E1184" s="152" t="s">
        <v>167</v>
      </c>
    </row>
    <row r="1187" spans="1:10" ht="15.75" customHeight="1"/>
    <row r="1188" spans="1:10" s="141" customFormat="1" ht="18">
      <c r="A1188"/>
      <c r="B1188"/>
      <c r="C1188"/>
      <c r="D1188"/>
      <c r="E1188"/>
      <c r="F1188"/>
      <c r="G1188"/>
      <c r="H1188" s="1"/>
      <c r="I1188" s="1"/>
      <c r="J1188" s="79"/>
    </row>
    <row r="1189" spans="1:10" s="141" customFormat="1" ht="15.75">
      <c r="A1189" s="279" t="s">
        <v>1</v>
      </c>
      <c r="B1189" s="279"/>
      <c r="C1189" s="279"/>
      <c r="D1189" s="279"/>
      <c r="E1189" s="279"/>
      <c r="F1189" s="279"/>
      <c r="G1189" s="279"/>
      <c r="H1189" s="1"/>
      <c r="I1189" s="1"/>
      <c r="J1189" s="71"/>
    </row>
    <row r="1190" spans="1:10" s="141" customFormat="1" ht="15.75">
      <c r="A1190" s="279" t="s">
        <v>2</v>
      </c>
      <c r="B1190" s="279"/>
      <c r="C1190" s="279"/>
      <c r="D1190" s="279"/>
      <c r="E1190" s="279"/>
      <c r="F1190" s="279"/>
      <c r="G1190" s="279"/>
      <c r="H1190" s="1"/>
      <c r="I1190" s="1"/>
      <c r="J1190" s="71"/>
    </row>
    <row r="1191" spans="1:10" s="141" customFormat="1" ht="15.75">
      <c r="A1191" s="279" t="s">
        <v>4</v>
      </c>
      <c r="B1191" s="279"/>
      <c r="C1191" s="279"/>
      <c r="D1191" s="279"/>
      <c r="E1191" s="279"/>
      <c r="F1191" s="279"/>
      <c r="G1191" s="279"/>
      <c r="H1191" s="1"/>
      <c r="I1191" s="1"/>
      <c r="J1191" s="71"/>
    </row>
    <row r="1192" spans="1:10" s="141" customFormat="1" ht="27">
      <c r="A1192" s="280" t="s">
        <v>6</v>
      </c>
      <c r="B1192" s="280"/>
      <c r="C1192" s="280"/>
      <c r="D1192" s="280"/>
      <c r="E1192" s="280"/>
      <c r="F1192" s="280"/>
      <c r="G1192" s="280"/>
      <c r="H1192" s="2"/>
      <c r="I1192" s="2"/>
      <c r="J1192" s="72"/>
    </row>
    <row r="1193" spans="1:10" s="141" customFormat="1" ht="27">
      <c r="A1193" s="142"/>
      <c r="B1193" s="142"/>
      <c r="C1193" s="281" t="s">
        <v>357</v>
      </c>
      <c r="D1193" s="281"/>
      <c r="E1193" s="281"/>
      <c r="F1193" s="281"/>
      <c r="G1193" s="281"/>
      <c r="H1193" s="68"/>
      <c r="I1193" s="68"/>
      <c r="J1193" s="71"/>
    </row>
    <row r="1194" spans="1:10" s="141" customFormat="1" ht="15.75">
      <c r="A1194" s="11" t="s">
        <v>358</v>
      </c>
      <c r="B1194" s="12">
        <v>4138150913</v>
      </c>
      <c r="C1194" s="143"/>
      <c r="D1194" s="286"/>
      <c r="E1194" s="286"/>
      <c r="F1194" s="286"/>
      <c r="G1194" s="286"/>
      <c r="H1194" s="69" t="s">
        <v>161</v>
      </c>
      <c r="I1194" s="69"/>
      <c r="J1194" s="73"/>
    </row>
    <row r="1195" spans="1:10" s="141" customFormat="1" ht="15.75">
      <c r="A1195" s="11" t="s">
        <v>9</v>
      </c>
      <c r="B1195" s="286" t="s">
        <v>717</v>
      </c>
      <c r="C1195" s="286"/>
      <c r="D1195" s="286"/>
      <c r="E1195" s="16"/>
      <c r="F1195" s="11"/>
      <c r="G1195" s="16"/>
      <c r="H1195" s="1"/>
      <c r="I1195" s="1"/>
      <c r="J1195" s="71"/>
    </row>
    <row r="1196" spans="1:10" s="141" customFormat="1" ht="15.75">
      <c r="A1196" s="11" t="s">
        <v>11</v>
      </c>
      <c r="B1196" s="289" t="s">
        <v>718</v>
      </c>
      <c r="C1196" s="289"/>
      <c r="D1196" s="289"/>
      <c r="E1196" s="289"/>
      <c r="F1196" s="18"/>
      <c r="G1196" s="19"/>
      <c r="H1196" s="1"/>
      <c r="I1196" s="1"/>
      <c r="J1196" s="71"/>
    </row>
    <row r="1197" spans="1:10" s="141" customFormat="1" ht="15.75">
      <c r="A1197" s="21" t="s">
        <v>14</v>
      </c>
      <c r="B1197" s="21" t="s">
        <v>16</v>
      </c>
      <c r="C1197" s="21"/>
      <c r="D1197" s="22" t="s">
        <v>18</v>
      </c>
      <c r="E1197" s="23" t="s">
        <v>19</v>
      </c>
      <c r="F1197" s="23" t="s">
        <v>20</v>
      </c>
      <c r="G1197" s="21" t="s">
        <v>21</v>
      </c>
      <c r="H1197" s="63"/>
      <c r="I1197" s="63"/>
      <c r="J1197" s="59">
        <f t="shared" ref="J1197:J1214" si="134">H1197*C1198</f>
        <v>0</v>
      </c>
    </row>
    <row r="1198" spans="1:10" s="141" customFormat="1">
      <c r="A1198" s="144">
        <v>1</v>
      </c>
      <c r="B1198" s="145" t="s">
        <v>23</v>
      </c>
      <c r="C1198" s="26">
        <v>10</v>
      </c>
      <c r="D1198" s="146">
        <v>79305</v>
      </c>
      <c r="E1198" s="28">
        <f t="shared" ref="E1198:E1215" si="135">D1198*C1198</f>
        <v>793050</v>
      </c>
      <c r="F1198" s="29">
        <v>0.2</v>
      </c>
      <c r="G1198" s="30">
        <f t="shared" ref="G1198:G1215" si="136">E1198-E1198*F1198</f>
        <v>634440</v>
      </c>
      <c r="H1198" s="63">
        <f>D1198/1.08*0.8</f>
        <v>58744.444444444438</v>
      </c>
      <c r="I1198" s="63"/>
      <c r="J1198" s="59">
        <f t="shared" si="134"/>
        <v>0</v>
      </c>
    </row>
    <row r="1199" spans="1:10" s="141" customFormat="1">
      <c r="A1199" s="144">
        <v>2</v>
      </c>
      <c r="B1199" s="145" t="s">
        <v>25</v>
      </c>
      <c r="C1199" s="32"/>
      <c r="D1199" s="147">
        <v>128591</v>
      </c>
      <c r="E1199" s="28">
        <f t="shared" si="135"/>
        <v>0</v>
      </c>
      <c r="F1199" s="29">
        <v>0</v>
      </c>
      <c r="G1199" s="30">
        <f t="shared" si="136"/>
        <v>0</v>
      </c>
      <c r="H1199" s="63">
        <f t="shared" ref="H1199:H1215" si="137">D1199/1.08</f>
        <v>119065.74074074073</v>
      </c>
      <c r="I1199" s="63"/>
      <c r="J1199" s="59">
        <f t="shared" si="134"/>
        <v>0</v>
      </c>
    </row>
    <row r="1200" spans="1:10" s="141" customFormat="1">
      <c r="A1200" s="144">
        <v>3</v>
      </c>
      <c r="B1200" s="145" t="s">
        <v>26</v>
      </c>
      <c r="C1200" s="34"/>
      <c r="D1200" s="146">
        <v>60043</v>
      </c>
      <c r="E1200" s="28">
        <f t="shared" si="135"/>
        <v>0</v>
      </c>
      <c r="F1200" s="29">
        <v>0</v>
      </c>
      <c r="G1200" s="30">
        <f t="shared" si="136"/>
        <v>0</v>
      </c>
      <c r="H1200" s="63">
        <f t="shared" si="137"/>
        <v>55595.370370370365</v>
      </c>
      <c r="I1200" s="63"/>
      <c r="J1200" s="59">
        <f t="shared" si="134"/>
        <v>0</v>
      </c>
    </row>
    <row r="1201" spans="1:10" s="141" customFormat="1">
      <c r="A1201" s="144">
        <v>4</v>
      </c>
      <c r="B1201" s="145" t="s">
        <v>27</v>
      </c>
      <c r="C1201" s="106"/>
      <c r="D1201" s="146">
        <v>115781</v>
      </c>
      <c r="E1201" s="28">
        <f t="shared" si="135"/>
        <v>0</v>
      </c>
      <c r="F1201" s="29">
        <v>0</v>
      </c>
      <c r="G1201" s="30">
        <f t="shared" si="136"/>
        <v>0</v>
      </c>
      <c r="H1201" s="63">
        <f t="shared" si="137"/>
        <v>107204.62962962962</v>
      </c>
      <c r="I1201" s="63"/>
      <c r="J1201" s="59">
        <f t="shared" si="134"/>
        <v>1072046.2962962962</v>
      </c>
    </row>
    <row r="1202" spans="1:10" s="141" customFormat="1">
      <c r="A1202" s="144">
        <v>5</v>
      </c>
      <c r="B1202" s="145" t="s">
        <v>28</v>
      </c>
      <c r="C1202" s="32">
        <v>10</v>
      </c>
      <c r="D1202" s="146">
        <v>119943</v>
      </c>
      <c r="E1202" s="28">
        <f t="shared" si="135"/>
        <v>1199430</v>
      </c>
      <c r="F1202" s="124">
        <v>0</v>
      </c>
      <c r="G1202" s="30">
        <f t="shared" si="136"/>
        <v>1199430</v>
      </c>
      <c r="H1202" s="63">
        <f t="shared" si="137"/>
        <v>111058.33333333333</v>
      </c>
      <c r="I1202" s="63"/>
      <c r="J1202" s="59">
        <f t="shared" si="134"/>
        <v>0</v>
      </c>
    </row>
    <row r="1203" spans="1:10" s="141" customFormat="1">
      <c r="A1203" s="144">
        <v>6</v>
      </c>
      <c r="B1203" s="145" t="s">
        <v>29</v>
      </c>
      <c r="C1203" s="26"/>
      <c r="D1203" s="146">
        <v>94810</v>
      </c>
      <c r="E1203" s="28">
        <f t="shared" si="135"/>
        <v>0</v>
      </c>
      <c r="F1203" s="29">
        <v>0</v>
      </c>
      <c r="G1203" s="30">
        <f t="shared" si="136"/>
        <v>0</v>
      </c>
      <c r="H1203" s="63">
        <f t="shared" si="137"/>
        <v>87787.037037037036</v>
      </c>
      <c r="I1203" s="63"/>
      <c r="J1203" s="59">
        <f t="shared" si="134"/>
        <v>0</v>
      </c>
    </row>
    <row r="1204" spans="1:10" s="141" customFormat="1">
      <c r="A1204" s="144">
        <v>7</v>
      </c>
      <c r="B1204" s="145" t="s">
        <v>30</v>
      </c>
      <c r="C1204" s="34"/>
      <c r="D1204" s="146">
        <v>141396</v>
      </c>
      <c r="E1204" s="28">
        <f t="shared" si="135"/>
        <v>0</v>
      </c>
      <c r="F1204" s="29">
        <v>0</v>
      </c>
      <c r="G1204" s="30">
        <f t="shared" si="136"/>
        <v>0</v>
      </c>
      <c r="H1204" s="63">
        <f t="shared" si="137"/>
        <v>130922.22222222222</v>
      </c>
      <c r="I1204" s="63"/>
      <c r="J1204" s="59">
        <f t="shared" si="134"/>
        <v>0</v>
      </c>
    </row>
    <row r="1205" spans="1:10" s="141" customFormat="1">
      <c r="A1205" s="144">
        <v>8</v>
      </c>
      <c r="B1205" s="145" t="s">
        <v>31</v>
      </c>
      <c r="C1205" s="26"/>
      <c r="D1205" s="146">
        <v>232931</v>
      </c>
      <c r="E1205" s="28">
        <f t="shared" si="135"/>
        <v>0</v>
      </c>
      <c r="F1205" s="29">
        <v>0</v>
      </c>
      <c r="G1205" s="30">
        <f t="shared" si="136"/>
        <v>0</v>
      </c>
      <c r="H1205" s="63">
        <f t="shared" si="137"/>
        <v>215676.85185185182</v>
      </c>
      <c r="I1205" s="63"/>
      <c r="J1205" s="59">
        <f t="shared" si="134"/>
        <v>0</v>
      </c>
    </row>
    <row r="1206" spans="1:10" s="141" customFormat="1">
      <c r="A1206" s="144">
        <v>9</v>
      </c>
      <c r="B1206" s="148" t="s">
        <v>32</v>
      </c>
      <c r="C1206" s="26"/>
      <c r="D1206" s="146">
        <v>101534</v>
      </c>
      <c r="E1206" s="28">
        <f t="shared" si="135"/>
        <v>0</v>
      </c>
      <c r="F1206" s="29">
        <v>0</v>
      </c>
      <c r="G1206" s="30">
        <f t="shared" si="136"/>
        <v>0</v>
      </c>
      <c r="H1206" s="63">
        <f t="shared" si="137"/>
        <v>94012.962962962964</v>
      </c>
      <c r="I1206" s="63"/>
      <c r="J1206" s="59">
        <f t="shared" si="134"/>
        <v>0</v>
      </c>
    </row>
    <row r="1207" spans="1:10" s="141" customFormat="1">
      <c r="A1207" s="144">
        <v>10</v>
      </c>
      <c r="B1207" s="148" t="s">
        <v>33</v>
      </c>
      <c r="C1207" s="37"/>
      <c r="D1207" s="147">
        <v>110148</v>
      </c>
      <c r="E1207" s="28">
        <f t="shared" si="135"/>
        <v>0</v>
      </c>
      <c r="F1207" s="29">
        <v>0</v>
      </c>
      <c r="G1207" s="30">
        <f t="shared" si="136"/>
        <v>0</v>
      </c>
      <c r="H1207" s="63">
        <f t="shared" si="137"/>
        <v>101988.88888888888</v>
      </c>
      <c r="I1207" s="63"/>
      <c r="J1207" s="59">
        <f t="shared" si="134"/>
        <v>0</v>
      </c>
    </row>
    <row r="1208" spans="1:10" s="141" customFormat="1">
      <c r="A1208" s="144">
        <v>11</v>
      </c>
      <c r="B1208" s="145" t="s">
        <v>34</v>
      </c>
      <c r="C1208" s="37"/>
      <c r="D1208" s="146">
        <v>54198</v>
      </c>
      <c r="E1208" s="28">
        <f t="shared" si="135"/>
        <v>0</v>
      </c>
      <c r="F1208" s="29">
        <v>0</v>
      </c>
      <c r="G1208" s="30">
        <f t="shared" si="136"/>
        <v>0</v>
      </c>
      <c r="H1208" s="63">
        <f t="shared" si="137"/>
        <v>50183.333333333328</v>
      </c>
      <c r="I1208" s="63"/>
      <c r="J1208" s="59">
        <f t="shared" si="134"/>
        <v>0</v>
      </c>
    </row>
    <row r="1209" spans="1:10" s="141" customFormat="1">
      <c r="A1209" s="144">
        <v>12</v>
      </c>
      <c r="B1209" s="145" t="s">
        <v>35</v>
      </c>
      <c r="C1209" s="37"/>
      <c r="D1209" s="146">
        <v>49680</v>
      </c>
      <c r="E1209" s="28">
        <f t="shared" si="135"/>
        <v>0</v>
      </c>
      <c r="F1209" s="29">
        <v>0</v>
      </c>
      <c r="G1209" s="30">
        <f t="shared" si="136"/>
        <v>0</v>
      </c>
      <c r="H1209" s="63">
        <f t="shared" si="137"/>
        <v>46000</v>
      </c>
      <c r="I1209" s="63"/>
      <c r="J1209" s="59">
        <f t="shared" si="134"/>
        <v>0</v>
      </c>
    </row>
    <row r="1210" spans="1:10" s="141" customFormat="1">
      <c r="A1210" s="144">
        <v>13</v>
      </c>
      <c r="B1210" s="145" t="s">
        <v>36</v>
      </c>
      <c r="C1210" s="37"/>
      <c r="D1210" s="149">
        <v>64152</v>
      </c>
      <c r="E1210" s="28">
        <f t="shared" si="135"/>
        <v>0</v>
      </c>
      <c r="F1210" s="29">
        <v>0</v>
      </c>
      <c r="G1210" s="30">
        <f t="shared" si="136"/>
        <v>0</v>
      </c>
      <c r="H1210" s="63">
        <f t="shared" si="137"/>
        <v>59399.999999999993</v>
      </c>
      <c r="I1210" s="63"/>
      <c r="J1210" s="59">
        <f t="shared" si="134"/>
        <v>0</v>
      </c>
    </row>
    <row r="1211" spans="1:10" s="141" customFormat="1">
      <c r="A1211" s="144">
        <v>14</v>
      </c>
      <c r="B1211" s="145" t="s">
        <v>37</v>
      </c>
      <c r="C1211" s="37"/>
      <c r="D1211" s="149">
        <v>65934</v>
      </c>
      <c r="E1211" s="28">
        <f t="shared" si="135"/>
        <v>0</v>
      </c>
      <c r="F1211" s="29">
        <v>0</v>
      </c>
      <c r="G1211" s="30">
        <f t="shared" si="136"/>
        <v>0</v>
      </c>
      <c r="H1211" s="130">
        <f t="shared" si="137"/>
        <v>61049.999999999993</v>
      </c>
      <c r="I1211" s="63"/>
      <c r="J1211" s="59">
        <f t="shared" si="134"/>
        <v>0</v>
      </c>
    </row>
    <row r="1212" spans="1:10" s="141" customFormat="1">
      <c r="A1212" s="144">
        <v>15</v>
      </c>
      <c r="B1212" s="145" t="s">
        <v>38</v>
      </c>
      <c r="C1212" s="37"/>
      <c r="D1212" s="149">
        <v>76626</v>
      </c>
      <c r="E1212" s="28">
        <f t="shared" si="135"/>
        <v>0</v>
      </c>
      <c r="F1212" s="124">
        <v>0</v>
      </c>
      <c r="G1212" s="30">
        <f t="shared" si="136"/>
        <v>0</v>
      </c>
      <c r="H1212" s="63">
        <f t="shared" si="137"/>
        <v>70950</v>
      </c>
      <c r="I1212" s="63"/>
      <c r="J1212" s="59">
        <f t="shared" si="134"/>
        <v>0</v>
      </c>
    </row>
    <row r="1213" spans="1:10" s="141" customFormat="1">
      <c r="A1213" s="144">
        <v>16</v>
      </c>
      <c r="B1213" s="145" t="s">
        <v>39</v>
      </c>
      <c r="C1213" s="37"/>
      <c r="D1213" s="149">
        <v>80190</v>
      </c>
      <c r="E1213" s="28">
        <f t="shared" si="135"/>
        <v>0</v>
      </c>
      <c r="F1213" s="29">
        <v>0</v>
      </c>
      <c r="G1213" s="30">
        <f t="shared" si="136"/>
        <v>0</v>
      </c>
      <c r="H1213" s="63">
        <f t="shared" si="137"/>
        <v>74250</v>
      </c>
      <c r="I1213" s="63"/>
      <c r="J1213" s="59">
        <f t="shared" si="134"/>
        <v>0</v>
      </c>
    </row>
    <row r="1214" spans="1:10" s="141" customFormat="1">
      <c r="A1214" s="144">
        <v>17</v>
      </c>
      <c r="B1214" s="145" t="s">
        <v>40</v>
      </c>
      <c r="C1214" s="37"/>
      <c r="D1214" s="149">
        <v>113832</v>
      </c>
      <c r="E1214" s="28">
        <f t="shared" si="135"/>
        <v>0</v>
      </c>
      <c r="F1214" s="29">
        <v>0</v>
      </c>
      <c r="G1214" s="30">
        <f t="shared" si="136"/>
        <v>0</v>
      </c>
      <c r="H1214" s="63">
        <f t="shared" si="137"/>
        <v>105400</v>
      </c>
      <c r="I1214" s="63"/>
      <c r="J1214" s="59">
        <f t="shared" si="134"/>
        <v>0</v>
      </c>
    </row>
    <row r="1215" spans="1:10" s="141" customFormat="1" ht="17.25">
      <c r="A1215" s="144">
        <v>18</v>
      </c>
      <c r="B1215" s="145" t="s">
        <v>41</v>
      </c>
      <c r="C1215" s="37"/>
      <c r="D1215" s="150">
        <v>98010</v>
      </c>
      <c r="E1215" s="28">
        <f t="shared" si="135"/>
        <v>0</v>
      </c>
      <c r="F1215" s="29">
        <v>0.2</v>
      </c>
      <c r="G1215" s="30">
        <f t="shared" si="136"/>
        <v>0</v>
      </c>
      <c r="H1215" s="63">
        <f t="shared" si="137"/>
        <v>90750</v>
      </c>
      <c r="I1215" s="45"/>
      <c r="J1215" s="64">
        <f>SUM(J1197:J1214)</f>
        <v>1072046.2962962962</v>
      </c>
    </row>
    <row r="1216" spans="1:10" s="141" customFormat="1" ht="31.5">
      <c r="A1216" s="40"/>
      <c r="B1216" s="41" t="s">
        <v>42</v>
      </c>
      <c r="C1216" s="42">
        <f>SUM(C1198:C1215)</f>
        <v>20</v>
      </c>
      <c r="D1216" s="42"/>
      <c r="E1216" s="43">
        <f>SUM(E1198:E1215)</f>
        <v>1992480</v>
      </c>
      <c r="F1216" s="43"/>
      <c r="G1216" s="44">
        <f>SUM(G1198:G1215)</f>
        <v>1833870</v>
      </c>
      <c r="H1216" s="5"/>
      <c r="I1216" s="5"/>
      <c r="J1216" s="75">
        <f>J1215*0.08</f>
        <v>85763.703703703693</v>
      </c>
    </row>
    <row r="1217" spans="1:10" s="141" customFormat="1" ht="31.5">
      <c r="A1217" s="46"/>
      <c r="B1217" s="47"/>
      <c r="C1217" s="48"/>
      <c r="D1217" s="48"/>
      <c r="E1217" s="49"/>
      <c r="F1217" s="49"/>
      <c r="G1217" s="151"/>
      <c r="H1217" s="6"/>
      <c r="I1217" s="6"/>
      <c r="J1217" s="76">
        <f>SUM(J1215:J1216)</f>
        <v>1157809.9999999998</v>
      </c>
    </row>
    <row r="1218" spans="1:10" s="141" customFormat="1" ht="18">
      <c r="A1218" s="283" t="s">
        <v>43</v>
      </c>
      <c r="B1218" s="283"/>
      <c r="C1218" s="284" t="s">
        <v>44</v>
      </c>
      <c r="D1218" s="284"/>
      <c r="E1218" s="54"/>
      <c r="F1218" s="54"/>
      <c r="G1218" s="55" t="s">
        <v>45</v>
      </c>
    </row>
    <row r="1219" spans="1:10">
      <c r="A1219" s="141"/>
      <c r="B1219" s="152" t="s">
        <v>666</v>
      </c>
      <c r="C1219" s="152" t="s">
        <v>667</v>
      </c>
      <c r="D1219" s="152"/>
      <c r="E1219" s="152" t="s">
        <v>167</v>
      </c>
      <c r="F1219" s="141"/>
      <c r="G1219" s="141"/>
    </row>
    <row r="1220" spans="1:10">
      <c r="B1220" s="152" t="s">
        <v>668</v>
      </c>
      <c r="C1220" s="152" t="s">
        <v>667</v>
      </c>
      <c r="D1220" s="152"/>
      <c r="E1220" s="152" t="s">
        <v>167</v>
      </c>
    </row>
    <row r="1224" spans="1:10" s="141" customFormat="1" ht="18">
      <c r="A1224"/>
      <c r="B1224"/>
      <c r="C1224"/>
      <c r="D1224"/>
      <c r="E1224"/>
      <c r="F1224"/>
      <c r="G1224"/>
      <c r="H1224" s="1"/>
      <c r="I1224" s="1"/>
      <c r="J1224" s="79"/>
    </row>
    <row r="1225" spans="1:10" s="141" customFormat="1" ht="15.75">
      <c r="A1225" s="279" t="s">
        <v>1</v>
      </c>
      <c r="B1225" s="279"/>
      <c r="C1225" s="279"/>
      <c r="D1225" s="279"/>
      <c r="E1225" s="279"/>
      <c r="F1225" s="279"/>
      <c r="G1225" s="279"/>
      <c r="H1225" s="1"/>
      <c r="I1225" s="1"/>
      <c r="J1225" s="71"/>
    </row>
    <row r="1226" spans="1:10" s="141" customFormat="1" ht="15.75">
      <c r="A1226" s="279" t="s">
        <v>2</v>
      </c>
      <c r="B1226" s="279"/>
      <c r="C1226" s="279"/>
      <c r="D1226" s="279"/>
      <c r="E1226" s="279"/>
      <c r="F1226" s="279"/>
      <c r="G1226" s="279"/>
      <c r="H1226" s="1"/>
      <c r="I1226" s="1"/>
      <c r="J1226" s="71"/>
    </row>
    <row r="1227" spans="1:10" s="141" customFormat="1" ht="15.75">
      <c r="A1227" s="279" t="s">
        <v>4</v>
      </c>
      <c r="B1227" s="279"/>
      <c r="C1227" s="279"/>
      <c r="D1227" s="279"/>
      <c r="E1227" s="279"/>
      <c r="F1227" s="279"/>
      <c r="G1227" s="279"/>
      <c r="H1227" s="1"/>
      <c r="I1227" s="1"/>
      <c r="J1227" s="71"/>
    </row>
    <row r="1228" spans="1:10" s="141" customFormat="1" ht="27">
      <c r="A1228" s="280" t="s">
        <v>6</v>
      </c>
      <c r="B1228" s="280"/>
      <c r="C1228" s="280"/>
      <c r="D1228" s="280"/>
      <c r="E1228" s="280"/>
      <c r="F1228" s="280"/>
      <c r="G1228" s="280"/>
      <c r="H1228" s="2"/>
      <c r="I1228" s="2"/>
      <c r="J1228" s="72"/>
    </row>
    <row r="1229" spans="1:10" s="141" customFormat="1" ht="27">
      <c r="A1229" s="142"/>
      <c r="B1229" s="142"/>
      <c r="C1229" s="281" t="s">
        <v>357</v>
      </c>
      <c r="D1229" s="281"/>
      <c r="E1229" s="281"/>
      <c r="F1229" s="281"/>
      <c r="G1229" s="281"/>
      <c r="H1229" s="68"/>
      <c r="I1229" s="68"/>
      <c r="J1229" s="71"/>
    </row>
    <row r="1230" spans="1:10" s="141" customFormat="1" ht="15.75">
      <c r="A1230" s="11" t="s">
        <v>358</v>
      </c>
      <c r="B1230" s="12">
        <v>4138149145</v>
      </c>
      <c r="C1230" s="143"/>
      <c r="D1230" s="286"/>
      <c r="E1230" s="286"/>
      <c r="F1230" s="286"/>
      <c r="G1230" s="286"/>
      <c r="H1230" s="69" t="s">
        <v>161</v>
      </c>
      <c r="I1230" s="69"/>
      <c r="J1230" s="73"/>
    </row>
    <row r="1231" spans="1:10" s="141" customFormat="1" ht="15.75">
      <c r="A1231" s="11" t="s">
        <v>9</v>
      </c>
      <c r="B1231" s="286" t="s">
        <v>368</v>
      </c>
      <c r="C1231" s="286"/>
      <c r="D1231" s="286"/>
      <c r="E1231" s="16"/>
      <c r="F1231" s="11"/>
      <c r="G1231" s="16"/>
      <c r="H1231" s="1"/>
      <c r="I1231" s="1"/>
      <c r="J1231" s="71"/>
    </row>
    <row r="1232" spans="1:10" s="141" customFormat="1" ht="15.75">
      <c r="A1232" s="11" t="s">
        <v>11</v>
      </c>
      <c r="B1232" s="289" t="s">
        <v>719</v>
      </c>
      <c r="C1232" s="289"/>
      <c r="D1232" s="289"/>
      <c r="E1232" s="289"/>
      <c r="F1232" s="18"/>
      <c r="G1232" s="19"/>
      <c r="H1232" s="1"/>
      <c r="I1232" s="1"/>
      <c r="J1232" s="71"/>
    </row>
    <row r="1233" spans="1:10" s="141" customFormat="1" ht="15.75">
      <c r="A1233" s="21" t="s">
        <v>14</v>
      </c>
      <c r="B1233" s="21" t="s">
        <v>16</v>
      </c>
      <c r="C1233" s="21"/>
      <c r="D1233" s="22" t="s">
        <v>18</v>
      </c>
      <c r="E1233" s="23" t="s">
        <v>19</v>
      </c>
      <c r="F1233" s="23" t="s">
        <v>20</v>
      </c>
      <c r="G1233" s="21" t="s">
        <v>21</v>
      </c>
      <c r="H1233" s="63"/>
      <c r="I1233" s="63"/>
      <c r="J1233" s="59">
        <f>H1233*C1234</f>
        <v>0</v>
      </c>
    </row>
    <row r="1234" spans="1:10" s="141" customFormat="1">
      <c r="A1234" s="144">
        <v>1</v>
      </c>
      <c r="B1234" s="145" t="s">
        <v>23</v>
      </c>
      <c r="C1234" s="26">
        <v>5</v>
      </c>
      <c r="D1234" s="146">
        <v>79305</v>
      </c>
      <c r="E1234" s="28">
        <f t="shared" ref="E1234:E1251" si="138">D1234*C1234</f>
        <v>396525</v>
      </c>
      <c r="F1234" s="29">
        <v>0</v>
      </c>
      <c r="G1234" s="30">
        <f t="shared" ref="G1234:G1251" si="139">E1234-E1234*F1234</f>
        <v>396525</v>
      </c>
      <c r="H1234" s="63">
        <f t="shared" ref="H1234:H1251" si="140">D1234/1.08</f>
        <v>73430.555555555547</v>
      </c>
      <c r="I1234" s="63"/>
      <c r="J1234" s="59"/>
    </row>
    <row r="1235" spans="1:10" s="141" customFormat="1">
      <c r="A1235" s="144">
        <v>2</v>
      </c>
      <c r="B1235" s="145" t="s">
        <v>25</v>
      </c>
      <c r="C1235" s="32"/>
      <c r="D1235" s="147">
        <v>128591</v>
      </c>
      <c r="E1235" s="28">
        <f t="shared" si="138"/>
        <v>0</v>
      </c>
      <c r="F1235" s="29">
        <v>0</v>
      </c>
      <c r="G1235" s="30">
        <f t="shared" si="139"/>
        <v>0</v>
      </c>
      <c r="H1235" s="63">
        <f t="shared" si="140"/>
        <v>119065.74074074073</v>
      </c>
      <c r="I1235" s="63"/>
      <c r="J1235" s="59"/>
    </row>
    <row r="1236" spans="1:10" s="141" customFormat="1">
      <c r="A1236" s="144">
        <v>3</v>
      </c>
      <c r="B1236" s="145" t="s">
        <v>26</v>
      </c>
      <c r="C1236" s="34">
        <v>5</v>
      </c>
      <c r="D1236" s="146">
        <v>60043</v>
      </c>
      <c r="E1236" s="28">
        <f t="shared" si="138"/>
        <v>300215</v>
      </c>
      <c r="F1236" s="29">
        <v>0</v>
      </c>
      <c r="G1236" s="30">
        <f t="shared" si="139"/>
        <v>300215</v>
      </c>
      <c r="H1236" s="63">
        <f t="shared" si="140"/>
        <v>55595.370370370365</v>
      </c>
      <c r="I1236" s="63"/>
      <c r="J1236" s="59"/>
    </row>
    <row r="1237" spans="1:10" s="141" customFormat="1">
      <c r="A1237" s="144">
        <v>4</v>
      </c>
      <c r="B1237" s="145" t="s">
        <v>27</v>
      </c>
      <c r="C1237" s="106"/>
      <c r="D1237" s="146">
        <v>115781</v>
      </c>
      <c r="E1237" s="28">
        <f t="shared" si="138"/>
        <v>0</v>
      </c>
      <c r="F1237" s="29">
        <v>0</v>
      </c>
      <c r="G1237" s="30">
        <f t="shared" si="139"/>
        <v>0</v>
      </c>
      <c r="H1237" s="63">
        <f t="shared" si="140"/>
        <v>107204.62962962962</v>
      </c>
      <c r="I1237" s="63"/>
      <c r="J1237" s="59"/>
    </row>
    <row r="1238" spans="1:10" s="141" customFormat="1">
      <c r="A1238" s="144">
        <v>5</v>
      </c>
      <c r="B1238" s="145" t="s">
        <v>28</v>
      </c>
      <c r="C1238" s="32"/>
      <c r="D1238" s="146">
        <v>119943</v>
      </c>
      <c r="E1238" s="28">
        <f t="shared" si="138"/>
        <v>0</v>
      </c>
      <c r="F1238" s="124">
        <v>0</v>
      </c>
      <c r="G1238" s="30">
        <f t="shared" si="139"/>
        <v>0</v>
      </c>
      <c r="H1238" s="63">
        <f t="shared" si="140"/>
        <v>111058.33333333333</v>
      </c>
      <c r="I1238" s="63"/>
      <c r="J1238" s="59"/>
    </row>
    <row r="1239" spans="1:10" s="141" customFormat="1">
      <c r="A1239" s="144">
        <v>6</v>
      </c>
      <c r="B1239" s="145" t="s">
        <v>29</v>
      </c>
      <c r="C1239" s="26"/>
      <c r="D1239" s="146">
        <v>94810</v>
      </c>
      <c r="E1239" s="28">
        <f t="shared" si="138"/>
        <v>0</v>
      </c>
      <c r="F1239" s="29">
        <v>0</v>
      </c>
      <c r="G1239" s="30">
        <f t="shared" si="139"/>
        <v>0</v>
      </c>
      <c r="H1239" s="63">
        <f t="shared" si="140"/>
        <v>87787.037037037036</v>
      </c>
      <c r="I1239" s="63"/>
      <c r="J1239" s="59"/>
    </row>
    <row r="1240" spans="1:10" s="141" customFormat="1">
      <c r="A1240" s="144">
        <v>7</v>
      </c>
      <c r="B1240" s="145" t="s">
        <v>30</v>
      </c>
      <c r="C1240" s="34"/>
      <c r="D1240" s="146">
        <v>141396</v>
      </c>
      <c r="E1240" s="28">
        <f t="shared" si="138"/>
        <v>0</v>
      </c>
      <c r="F1240" s="29">
        <v>0</v>
      </c>
      <c r="G1240" s="30">
        <f t="shared" si="139"/>
        <v>0</v>
      </c>
      <c r="H1240" s="63">
        <f t="shared" si="140"/>
        <v>130922.22222222222</v>
      </c>
      <c r="I1240" s="63"/>
      <c r="J1240" s="59"/>
    </row>
    <row r="1241" spans="1:10" s="141" customFormat="1">
      <c r="A1241" s="144">
        <v>8</v>
      </c>
      <c r="B1241" s="145" t="s">
        <v>31</v>
      </c>
      <c r="C1241" s="26"/>
      <c r="D1241" s="146">
        <v>232931</v>
      </c>
      <c r="E1241" s="28">
        <f t="shared" si="138"/>
        <v>0</v>
      </c>
      <c r="F1241" s="29">
        <v>0</v>
      </c>
      <c r="G1241" s="30">
        <f t="shared" si="139"/>
        <v>0</v>
      </c>
      <c r="H1241" s="63">
        <f t="shared" si="140"/>
        <v>215676.85185185182</v>
      </c>
      <c r="I1241" s="63"/>
      <c r="J1241" s="59"/>
    </row>
    <row r="1242" spans="1:10" s="141" customFormat="1">
      <c r="A1242" s="144">
        <v>9</v>
      </c>
      <c r="B1242" s="148" t="s">
        <v>32</v>
      </c>
      <c r="C1242" s="26"/>
      <c r="D1242" s="146">
        <v>101534</v>
      </c>
      <c r="E1242" s="28">
        <f t="shared" si="138"/>
        <v>0</v>
      </c>
      <c r="F1242" s="29">
        <v>0</v>
      </c>
      <c r="G1242" s="30">
        <f t="shared" si="139"/>
        <v>0</v>
      </c>
      <c r="H1242" s="63">
        <f t="shared" si="140"/>
        <v>94012.962962962964</v>
      </c>
      <c r="I1242" s="63"/>
      <c r="J1242" s="59"/>
    </row>
    <row r="1243" spans="1:10" s="141" customFormat="1">
      <c r="A1243" s="144">
        <v>10</v>
      </c>
      <c r="B1243" s="148" t="s">
        <v>33</v>
      </c>
      <c r="C1243" s="37">
        <v>5</v>
      </c>
      <c r="D1243" s="147">
        <v>110148</v>
      </c>
      <c r="E1243" s="28">
        <f t="shared" si="138"/>
        <v>550740</v>
      </c>
      <c r="F1243" s="29">
        <v>0</v>
      </c>
      <c r="G1243" s="30">
        <f t="shared" si="139"/>
        <v>550740</v>
      </c>
      <c r="H1243" s="63">
        <f t="shared" si="140"/>
        <v>101988.88888888888</v>
      </c>
      <c r="I1243" s="63"/>
      <c r="J1243" s="59"/>
    </row>
    <row r="1244" spans="1:10" s="141" customFormat="1">
      <c r="A1244" s="144">
        <v>11</v>
      </c>
      <c r="B1244" s="145" t="s">
        <v>34</v>
      </c>
      <c r="C1244" s="37">
        <v>5</v>
      </c>
      <c r="D1244" s="146">
        <v>54198</v>
      </c>
      <c r="E1244" s="28">
        <f t="shared" si="138"/>
        <v>270990</v>
      </c>
      <c r="F1244" s="29">
        <v>0</v>
      </c>
      <c r="G1244" s="30">
        <f t="shared" si="139"/>
        <v>270990</v>
      </c>
      <c r="H1244" s="63">
        <f t="shared" si="140"/>
        <v>50183.333333333328</v>
      </c>
      <c r="I1244" s="63"/>
      <c r="J1244" s="59"/>
    </row>
    <row r="1245" spans="1:10" s="141" customFormat="1">
      <c r="A1245" s="144">
        <v>12</v>
      </c>
      <c r="B1245" s="145" t="s">
        <v>35</v>
      </c>
      <c r="C1245" s="37"/>
      <c r="D1245" s="146">
        <v>49680</v>
      </c>
      <c r="E1245" s="28">
        <f t="shared" si="138"/>
        <v>0</v>
      </c>
      <c r="F1245" s="29">
        <v>0</v>
      </c>
      <c r="G1245" s="30">
        <f t="shared" si="139"/>
        <v>0</v>
      </c>
      <c r="H1245" s="63">
        <f t="shared" si="140"/>
        <v>46000</v>
      </c>
      <c r="I1245" s="63"/>
      <c r="J1245" s="59"/>
    </row>
    <row r="1246" spans="1:10" s="141" customFormat="1">
      <c r="A1246" s="144">
        <v>13</v>
      </c>
      <c r="B1246" s="145" t="s">
        <v>36</v>
      </c>
      <c r="C1246" s="37"/>
      <c r="D1246" s="149">
        <v>64152</v>
      </c>
      <c r="E1246" s="28">
        <f t="shared" si="138"/>
        <v>0</v>
      </c>
      <c r="F1246" s="29">
        <v>0</v>
      </c>
      <c r="G1246" s="30">
        <f t="shared" si="139"/>
        <v>0</v>
      </c>
      <c r="H1246" s="63">
        <f t="shared" si="140"/>
        <v>59399.999999999993</v>
      </c>
      <c r="I1246" s="63"/>
      <c r="J1246" s="59"/>
    </row>
    <row r="1247" spans="1:10" s="141" customFormat="1">
      <c r="A1247" s="144">
        <v>14</v>
      </c>
      <c r="B1247" s="145" t="s">
        <v>37</v>
      </c>
      <c r="C1247" s="37"/>
      <c r="D1247" s="149">
        <v>65934</v>
      </c>
      <c r="E1247" s="28">
        <f t="shared" si="138"/>
        <v>0</v>
      </c>
      <c r="F1247" s="29">
        <v>0</v>
      </c>
      <c r="G1247" s="30">
        <f t="shared" si="139"/>
        <v>0</v>
      </c>
      <c r="H1247" s="130">
        <f t="shared" si="140"/>
        <v>61049.999999999993</v>
      </c>
      <c r="I1247" s="63"/>
      <c r="J1247" s="59"/>
    </row>
    <row r="1248" spans="1:10" s="141" customFormat="1">
      <c r="A1248" s="144">
        <v>15</v>
      </c>
      <c r="B1248" s="145" t="s">
        <v>38</v>
      </c>
      <c r="C1248" s="37"/>
      <c r="D1248" s="149">
        <v>76626</v>
      </c>
      <c r="E1248" s="28">
        <f t="shared" si="138"/>
        <v>0</v>
      </c>
      <c r="F1248" s="124">
        <v>0</v>
      </c>
      <c r="G1248" s="30">
        <f t="shared" si="139"/>
        <v>0</v>
      </c>
      <c r="H1248" s="63">
        <f t="shared" si="140"/>
        <v>70950</v>
      </c>
      <c r="I1248" s="63"/>
      <c r="J1248" s="59"/>
    </row>
    <row r="1249" spans="1:10" s="141" customFormat="1">
      <c r="A1249" s="144">
        <v>16</v>
      </c>
      <c r="B1249" s="145" t="s">
        <v>39</v>
      </c>
      <c r="C1249" s="37"/>
      <c r="D1249" s="149">
        <v>80190</v>
      </c>
      <c r="E1249" s="28">
        <f t="shared" si="138"/>
        <v>0</v>
      </c>
      <c r="F1249" s="29">
        <v>0</v>
      </c>
      <c r="G1249" s="30">
        <f t="shared" si="139"/>
        <v>0</v>
      </c>
      <c r="H1249" s="63">
        <f t="shared" si="140"/>
        <v>74250</v>
      </c>
      <c r="I1249" s="63"/>
      <c r="J1249" s="59"/>
    </row>
    <row r="1250" spans="1:10" s="141" customFormat="1">
      <c r="A1250" s="144">
        <v>17</v>
      </c>
      <c r="B1250" s="145" t="s">
        <v>40</v>
      </c>
      <c r="C1250" s="37"/>
      <c r="D1250" s="149">
        <v>113832</v>
      </c>
      <c r="E1250" s="28">
        <f t="shared" si="138"/>
        <v>0</v>
      </c>
      <c r="F1250" s="29">
        <v>0</v>
      </c>
      <c r="G1250" s="30">
        <f t="shared" si="139"/>
        <v>0</v>
      </c>
      <c r="H1250" s="63">
        <f t="shared" si="140"/>
        <v>105400</v>
      </c>
      <c r="I1250" s="63"/>
      <c r="J1250" s="59"/>
    </row>
    <row r="1251" spans="1:10" s="141" customFormat="1" ht="17.25">
      <c r="A1251" s="144">
        <v>18</v>
      </c>
      <c r="B1251" s="145" t="s">
        <v>41</v>
      </c>
      <c r="C1251" s="37"/>
      <c r="D1251" s="150">
        <v>98010</v>
      </c>
      <c r="E1251" s="28">
        <f t="shared" si="138"/>
        <v>0</v>
      </c>
      <c r="F1251" s="29">
        <v>0</v>
      </c>
      <c r="G1251" s="30">
        <f t="shared" si="139"/>
        <v>0</v>
      </c>
      <c r="H1251" s="63">
        <f t="shared" si="140"/>
        <v>90750</v>
      </c>
      <c r="I1251" s="45"/>
      <c r="J1251" s="64"/>
    </row>
    <row r="1252" spans="1:10" s="141" customFormat="1" ht="31.5">
      <c r="A1252" s="40"/>
      <c r="B1252" s="41" t="s">
        <v>42</v>
      </c>
      <c r="C1252" s="42">
        <f>SUM(C1234:C1251)</f>
        <v>20</v>
      </c>
      <c r="D1252" s="42"/>
      <c r="E1252" s="43">
        <f>SUM(E1234:E1251)</f>
        <v>1518470</v>
      </c>
      <c r="F1252" s="43"/>
      <c r="G1252" s="44">
        <f>SUM(G1234:G1251)</f>
        <v>1518470</v>
      </c>
      <c r="H1252" s="5"/>
      <c r="I1252" s="5"/>
      <c r="J1252" s="75"/>
    </row>
    <row r="1253" spans="1:10" s="141" customFormat="1" ht="31.5">
      <c r="A1253" s="46"/>
      <c r="B1253" s="47"/>
      <c r="C1253" s="48"/>
      <c r="D1253" s="48"/>
      <c r="E1253" s="49"/>
      <c r="F1253" s="49"/>
      <c r="G1253" s="151"/>
      <c r="H1253" s="6"/>
      <c r="I1253" s="6"/>
      <c r="J1253" s="76"/>
    </row>
    <row r="1254" spans="1:10" s="141" customFormat="1" ht="18">
      <c r="A1254" s="283" t="s">
        <v>43</v>
      </c>
      <c r="B1254" s="283"/>
      <c r="C1254" s="284" t="s">
        <v>44</v>
      </c>
      <c r="D1254" s="284"/>
      <c r="E1254" s="54"/>
      <c r="F1254" s="54"/>
      <c r="G1254" s="55" t="s">
        <v>45</v>
      </c>
    </row>
    <row r="1255" spans="1:10">
      <c r="A1255" s="141"/>
      <c r="B1255" s="152" t="s">
        <v>666</v>
      </c>
      <c r="C1255" s="152" t="s">
        <v>667</v>
      </c>
      <c r="D1255" s="152"/>
      <c r="E1255" s="152" t="s">
        <v>167</v>
      </c>
      <c r="F1255" s="141" t="s">
        <v>649</v>
      </c>
      <c r="G1255" s="141"/>
    </row>
    <row r="1256" spans="1:10">
      <c r="B1256" s="152"/>
      <c r="C1256" s="152"/>
      <c r="D1256" s="152"/>
      <c r="E1256" s="152"/>
    </row>
    <row r="1258" spans="1:10" s="141" customFormat="1" ht="18">
      <c r="A1258"/>
      <c r="B1258"/>
      <c r="C1258"/>
      <c r="D1258"/>
      <c r="E1258"/>
      <c r="F1258"/>
      <c r="G1258"/>
      <c r="H1258" s="1"/>
      <c r="I1258" s="1"/>
      <c r="J1258" s="79"/>
    </row>
    <row r="1259" spans="1:10" s="141" customFormat="1" ht="15.75">
      <c r="A1259" s="279" t="s">
        <v>1</v>
      </c>
      <c r="B1259" s="279"/>
      <c r="C1259" s="279"/>
      <c r="D1259" s="279"/>
      <c r="E1259" s="279"/>
      <c r="F1259" s="279"/>
      <c r="G1259" s="279"/>
      <c r="H1259" s="1"/>
      <c r="I1259" s="1"/>
      <c r="J1259" s="71"/>
    </row>
    <row r="1260" spans="1:10" s="141" customFormat="1" ht="15.75">
      <c r="A1260" s="279" t="s">
        <v>2</v>
      </c>
      <c r="B1260" s="279"/>
      <c r="C1260" s="279"/>
      <c r="D1260" s="279"/>
      <c r="E1260" s="279"/>
      <c r="F1260" s="279"/>
      <c r="G1260" s="279"/>
      <c r="H1260" s="1"/>
      <c r="I1260" s="1"/>
      <c r="J1260" s="71"/>
    </row>
    <row r="1261" spans="1:10" s="141" customFormat="1" ht="15.75">
      <c r="A1261" s="279" t="s">
        <v>4</v>
      </c>
      <c r="B1261" s="279"/>
      <c r="C1261" s="279"/>
      <c r="D1261" s="279"/>
      <c r="E1261" s="279"/>
      <c r="F1261" s="279"/>
      <c r="G1261" s="279"/>
      <c r="H1261" s="1"/>
      <c r="I1261" s="1"/>
      <c r="J1261" s="71"/>
    </row>
    <row r="1262" spans="1:10" s="141" customFormat="1" ht="27">
      <c r="A1262" s="280" t="s">
        <v>6</v>
      </c>
      <c r="B1262" s="280"/>
      <c r="C1262" s="280"/>
      <c r="D1262" s="280"/>
      <c r="E1262" s="280"/>
      <c r="F1262" s="280"/>
      <c r="G1262" s="280"/>
      <c r="H1262" s="2"/>
      <c r="I1262" s="2"/>
      <c r="J1262" s="72"/>
    </row>
    <row r="1263" spans="1:10" s="141" customFormat="1" ht="27">
      <c r="A1263" s="142"/>
      <c r="B1263" s="142"/>
      <c r="C1263" s="281" t="s">
        <v>357</v>
      </c>
      <c r="D1263" s="281"/>
      <c r="E1263" s="281"/>
      <c r="F1263" s="281"/>
      <c r="G1263" s="281"/>
      <c r="H1263" s="68"/>
      <c r="I1263" s="68"/>
      <c r="J1263" s="71"/>
    </row>
    <row r="1264" spans="1:10" s="141" customFormat="1" ht="15.75">
      <c r="A1264" s="11" t="s">
        <v>358</v>
      </c>
      <c r="B1264" s="12">
        <v>4138150418</v>
      </c>
      <c r="C1264" s="143"/>
      <c r="D1264" s="286"/>
      <c r="E1264" s="286"/>
      <c r="F1264" s="286"/>
      <c r="G1264" s="286"/>
      <c r="H1264" s="69" t="s">
        <v>161</v>
      </c>
      <c r="I1264" s="69"/>
      <c r="J1264" s="73"/>
    </row>
    <row r="1265" spans="1:10" s="141" customFormat="1" ht="15.75">
      <c r="A1265" s="11" t="s">
        <v>9</v>
      </c>
      <c r="B1265" s="286" t="s">
        <v>720</v>
      </c>
      <c r="C1265" s="286"/>
      <c r="D1265" s="286"/>
      <c r="E1265" s="16"/>
      <c r="F1265" s="11"/>
      <c r="G1265" s="16"/>
      <c r="H1265" s="1"/>
      <c r="I1265" s="1"/>
      <c r="J1265" s="71"/>
    </row>
    <row r="1266" spans="1:10" s="141" customFormat="1" ht="15.75">
      <c r="A1266" s="11" t="s">
        <v>11</v>
      </c>
      <c r="B1266" s="289" t="s">
        <v>702</v>
      </c>
      <c r="C1266" s="289"/>
      <c r="D1266" s="289"/>
      <c r="E1266" s="289"/>
      <c r="F1266" s="18"/>
      <c r="G1266" s="19"/>
      <c r="H1266" s="1"/>
      <c r="I1266" s="1"/>
      <c r="J1266" s="71"/>
    </row>
    <row r="1267" spans="1:10" s="141" customFormat="1" ht="15.75">
      <c r="A1267" s="21" t="s">
        <v>14</v>
      </c>
      <c r="B1267" s="21" t="s">
        <v>16</v>
      </c>
      <c r="C1267" s="21"/>
      <c r="D1267" s="22" t="s">
        <v>18</v>
      </c>
      <c r="E1267" s="23" t="s">
        <v>19</v>
      </c>
      <c r="F1267" s="23" t="s">
        <v>20</v>
      </c>
      <c r="G1267" s="21" t="s">
        <v>21</v>
      </c>
      <c r="H1267" s="63"/>
      <c r="I1267" s="63"/>
      <c r="J1267" s="59">
        <f>H1267*C1268</f>
        <v>0</v>
      </c>
    </row>
    <row r="1268" spans="1:10" s="141" customFormat="1">
      <c r="A1268" s="144">
        <v>1</v>
      </c>
      <c r="B1268" s="145" t="s">
        <v>23</v>
      </c>
      <c r="C1268" s="26"/>
      <c r="D1268" s="146">
        <v>79305</v>
      </c>
      <c r="E1268" s="28">
        <f t="shared" ref="E1268:E1285" si="141">D1268*C1268</f>
        <v>0</v>
      </c>
      <c r="F1268" s="29">
        <v>0</v>
      </c>
      <c r="G1268" s="30">
        <f t="shared" ref="G1268:G1285" si="142">E1268-E1268*F1268</f>
        <v>0</v>
      </c>
      <c r="H1268" s="63">
        <f t="shared" ref="H1268:H1285" si="143">D1268/1.08</f>
        <v>73430.555555555547</v>
      </c>
      <c r="I1268" s="63"/>
      <c r="J1268" s="59">
        <f>H1268*C1269</f>
        <v>0</v>
      </c>
    </row>
    <row r="1269" spans="1:10" s="141" customFormat="1">
      <c r="A1269" s="144">
        <v>2</v>
      </c>
      <c r="B1269" s="145" t="s">
        <v>25</v>
      </c>
      <c r="C1269" s="32"/>
      <c r="D1269" s="147">
        <v>128591</v>
      </c>
      <c r="E1269" s="28">
        <f t="shared" si="141"/>
        <v>0</v>
      </c>
      <c r="F1269" s="29">
        <v>0</v>
      </c>
      <c r="G1269" s="30">
        <f t="shared" si="142"/>
        <v>0</v>
      </c>
      <c r="H1269" s="63">
        <f t="shared" si="143"/>
        <v>119065.74074074073</v>
      </c>
      <c r="I1269" s="63"/>
      <c r="J1269" s="59"/>
    </row>
    <row r="1270" spans="1:10" s="141" customFormat="1">
      <c r="A1270" s="144">
        <v>3</v>
      </c>
      <c r="B1270" s="145" t="s">
        <v>26</v>
      </c>
      <c r="C1270" s="34">
        <v>3</v>
      </c>
      <c r="D1270" s="146">
        <v>60043</v>
      </c>
      <c r="E1270" s="28">
        <f t="shared" si="141"/>
        <v>180129</v>
      </c>
      <c r="F1270" s="29">
        <v>0</v>
      </c>
      <c r="G1270" s="30">
        <f t="shared" si="142"/>
        <v>180129</v>
      </c>
      <c r="H1270" s="63">
        <f t="shared" si="143"/>
        <v>55595.370370370365</v>
      </c>
      <c r="I1270" s="63"/>
      <c r="J1270" s="59"/>
    </row>
    <row r="1271" spans="1:10" s="141" customFormat="1">
      <c r="A1271" s="144">
        <v>4</v>
      </c>
      <c r="B1271" s="145" t="s">
        <v>27</v>
      </c>
      <c r="C1271" s="106"/>
      <c r="D1271" s="146">
        <v>115781</v>
      </c>
      <c r="E1271" s="28">
        <f t="shared" si="141"/>
        <v>0</v>
      </c>
      <c r="F1271" s="29">
        <v>0</v>
      </c>
      <c r="G1271" s="30">
        <f t="shared" si="142"/>
        <v>0</v>
      </c>
      <c r="H1271" s="63">
        <f t="shared" si="143"/>
        <v>107204.62962962962</v>
      </c>
      <c r="I1271" s="63"/>
      <c r="J1271" s="59"/>
    </row>
    <row r="1272" spans="1:10" s="141" customFormat="1">
      <c r="A1272" s="144">
        <v>5</v>
      </c>
      <c r="B1272" s="145" t="s">
        <v>28</v>
      </c>
      <c r="C1272" s="32"/>
      <c r="D1272" s="146">
        <v>119943</v>
      </c>
      <c r="E1272" s="28">
        <f t="shared" si="141"/>
        <v>0</v>
      </c>
      <c r="F1272" s="124">
        <v>0</v>
      </c>
      <c r="G1272" s="30">
        <f t="shared" si="142"/>
        <v>0</v>
      </c>
      <c r="H1272" s="63">
        <f t="shared" si="143"/>
        <v>111058.33333333333</v>
      </c>
      <c r="I1272" s="63"/>
      <c r="J1272" s="59"/>
    </row>
    <row r="1273" spans="1:10" s="141" customFormat="1">
      <c r="A1273" s="144">
        <v>6</v>
      </c>
      <c r="B1273" s="145" t="s">
        <v>29</v>
      </c>
      <c r="C1273" s="26">
        <v>3</v>
      </c>
      <c r="D1273" s="146">
        <v>94810</v>
      </c>
      <c r="E1273" s="28">
        <f t="shared" si="141"/>
        <v>284430</v>
      </c>
      <c r="F1273" s="29">
        <v>0</v>
      </c>
      <c r="G1273" s="30">
        <f t="shared" si="142"/>
        <v>284430</v>
      </c>
      <c r="H1273" s="63">
        <f t="shared" si="143"/>
        <v>87787.037037037036</v>
      </c>
      <c r="I1273" s="63"/>
      <c r="J1273" s="59"/>
    </row>
    <row r="1274" spans="1:10" s="141" customFormat="1">
      <c r="A1274" s="144">
        <v>7</v>
      </c>
      <c r="B1274" s="145" t="s">
        <v>30</v>
      </c>
      <c r="C1274" s="34"/>
      <c r="D1274" s="146">
        <v>141396</v>
      </c>
      <c r="E1274" s="28">
        <f t="shared" si="141"/>
        <v>0</v>
      </c>
      <c r="F1274" s="29">
        <v>0</v>
      </c>
      <c r="G1274" s="30">
        <f t="shared" si="142"/>
        <v>0</v>
      </c>
      <c r="H1274" s="63">
        <f t="shared" si="143"/>
        <v>130922.22222222222</v>
      </c>
      <c r="I1274" s="63"/>
      <c r="J1274" s="59"/>
    </row>
    <row r="1275" spans="1:10" s="141" customFormat="1">
      <c r="A1275" s="144">
        <v>8</v>
      </c>
      <c r="B1275" s="145" t="s">
        <v>31</v>
      </c>
      <c r="C1275" s="26"/>
      <c r="D1275" s="146">
        <v>232931</v>
      </c>
      <c r="E1275" s="28">
        <f t="shared" si="141"/>
        <v>0</v>
      </c>
      <c r="F1275" s="29">
        <v>0</v>
      </c>
      <c r="G1275" s="30">
        <f t="shared" si="142"/>
        <v>0</v>
      </c>
      <c r="H1275" s="63">
        <f t="shared" si="143"/>
        <v>215676.85185185182</v>
      </c>
      <c r="I1275" s="63"/>
      <c r="J1275" s="59"/>
    </row>
    <row r="1276" spans="1:10" s="141" customFormat="1">
      <c r="A1276" s="144">
        <v>9</v>
      </c>
      <c r="B1276" s="148" t="s">
        <v>32</v>
      </c>
      <c r="C1276" s="26"/>
      <c r="D1276" s="146">
        <v>101534</v>
      </c>
      <c r="E1276" s="28">
        <f t="shared" si="141"/>
        <v>0</v>
      </c>
      <c r="F1276" s="29">
        <v>0</v>
      </c>
      <c r="G1276" s="30">
        <f t="shared" si="142"/>
        <v>0</v>
      </c>
      <c r="H1276" s="63">
        <f t="shared" si="143"/>
        <v>94012.962962962964</v>
      </c>
      <c r="I1276" s="63"/>
      <c r="J1276" s="59"/>
    </row>
    <row r="1277" spans="1:10" s="141" customFormat="1">
      <c r="A1277" s="144">
        <v>10</v>
      </c>
      <c r="B1277" s="148" t="s">
        <v>33</v>
      </c>
      <c r="C1277" s="37"/>
      <c r="D1277" s="147">
        <v>110148</v>
      </c>
      <c r="E1277" s="28">
        <f t="shared" si="141"/>
        <v>0</v>
      </c>
      <c r="F1277" s="29">
        <v>0</v>
      </c>
      <c r="G1277" s="30">
        <f t="shared" si="142"/>
        <v>0</v>
      </c>
      <c r="H1277" s="63">
        <f t="shared" si="143"/>
        <v>101988.88888888888</v>
      </c>
      <c r="I1277" s="63"/>
      <c r="J1277" s="59"/>
    </row>
    <row r="1278" spans="1:10" s="141" customFormat="1">
      <c r="A1278" s="144">
        <v>11</v>
      </c>
      <c r="B1278" s="145" t="s">
        <v>34</v>
      </c>
      <c r="C1278" s="37">
        <v>3</v>
      </c>
      <c r="D1278" s="146">
        <v>54198</v>
      </c>
      <c r="E1278" s="28">
        <f t="shared" si="141"/>
        <v>162594</v>
      </c>
      <c r="F1278" s="29">
        <v>0</v>
      </c>
      <c r="G1278" s="30">
        <f t="shared" si="142"/>
        <v>162594</v>
      </c>
      <c r="H1278" s="63">
        <f t="shared" si="143"/>
        <v>50183.333333333328</v>
      </c>
      <c r="I1278" s="63"/>
      <c r="J1278" s="59"/>
    </row>
    <row r="1279" spans="1:10" s="141" customFormat="1">
      <c r="A1279" s="144">
        <v>12</v>
      </c>
      <c r="B1279" s="145" t="s">
        <v>35</v>
      </c>
      <c r="C1279" s="37">
        <v>3</v>
      </c>
      <c r="D1279" s="146">
        <v>49680</v>
      </c>
      <c r="E1279" s="28">
        <f t="shared" si="141"/>
        <v>149040</v>
      </c>
      <c r="F1279" s="29">
        <v>0</v>
      </c>
      <c r="G1279" s="30">
        <f t="shared" si="142"/>
        <v>149040</v>
      </c>
      <c r="H1279" s="63">
        <f t="shared" si="143"/>
        <v>46000</v>
      </c>
      <c r="I1279" s="63"/>
      <c r="J1279" s="59"/>
    </row>
    <row r="1280" spans="1:10" s="141" customFormat="1">
      <c r="A1280" s="144">
        <v>13</v>
      </c>
      <c r="B1280" s="145" t="s">
        <v>36</v>
      </c>
      <c r="C1280" s="37"/>
      <c r="D1280" s="149">
        <v>64152</v>
      </c>
      <c r="E1280" s="28">
        <f t="shared" si="141"/>
        <v>0</v>
      </c>
      <c r="F1280" s="29">
        <v>0</v>
      </c>
      <c r="G1280" s="30">
        <f t="shared" si="142"/>
        <v>0</v>
      </c>
      <c r="H1280" s="63">
        <f t="shared" si="143"/>
        <v>59399.999999999993</v>
      </c>
      <c r="I1280" s="63"/>
      <c r="J1280" s="59"/>
    </row>
    <row r="1281" spans="1:10" s="141" customFormat="1">
      <c r="A1281" s="144">
        <v>14</v>
      </c>
      <c r="B1281" s="145" t="s">
        <v>37</v>
      </c>
      <c r="C1281" s="37"/>
      <c r="D1281" s="149">
        <v>65934</v>
      </c>
      <c r="E1281" s="28">
        <f t="shared" si="141"/>
        <v>0</v>
      </c>
      <c r="F1281" s="29">
        <v>0</v>
      </c>
      <c r="G1281" s="30">
        <f t="shared" si="142"/>
        <v>0</v>
      </c>
      <c r="H1281" s="130">
        <f t="shared" si="143"/>
        <v>61049.999999999993</v>
      </c>
      <c r="I1281" s="63"/>
      <c r="J1281" s="59"/>
    </row>
    <row r="1282" spans="1:10" s="141" customFormat="1">
      <c r="A1282" s="144">
        <v>15</v>
      </c>
      <c r="B1282" s="145" t="s">
        <v>38</v>
      </c>
      <c r="C1282" s="37"/>
      <c r="D1282" s="149">
        <v>76626</v>
      </c>
      <c r="E1282" s="28">
        <f t="shared" si="141"/>
        <v>0</v>
      </c>
      <c r="F1282" s="124">
        <v>0</v>
      </c>
      <c r="G1282" s="30">
        <f t="shared" si="142"/>
        <v>0</v>
      </c>
      <c r="H1282" s="63">
        <f t="shared" si="143"/>
        <v>70950</v>
      </c>
      <c r="I1282" s="63"/>
      <c r="J1282" s="59"/>
    </row>
    <row r="1283" spans="1:10" s="141" customFormat="1">
      <c r="A1283" s="144">
        <v>16</v>
      </c>
      <c r="B1283" s="145" t="s">
        <v>39</v>
      </c>
      <c r="C1283" s="37"/>
      <c r="D1283" s="149">
        <v>80190</v>
      </c>
      <c r="E1283" s="28">
        <f t="shared" si="141"/>
        <v>0</v>
      </c>
      <c r="F1283" s="29">
        <v>0</v>
      </c>
      <c r="G1283" s="30">
        <f t="shared" si="142"/>
        <v>0</v>
      </c>
      <c r="H1283" s="63">
        <f t="shared" si="143"/>
        <v>74250</v>
      </c>
      <c r="I1283" s="63"/>
      <c r="J1283" s="59"/>
    </row>
    <row r="1284" spans="1:10" s="141" customFormat="1">
      <c r="A1284" s="144">
        <v>17</v>
      </c>
      <c r="B1284" s="145" t="s">
        <v>40</v>
      </c>
      <c r="C1284" s="37"/>
      <c r="D1284" s="149">
        <v>113832</v>
      </c>
      <c r="E1284" s="28">
        <f t="shared" si="141"/>
        <v>0</v>
      </c>
      <c r="F1284" s="29">
        <v>0</v>
      </c>
      <c r="G1284" s="30">
        <f t="shared" si="142"/>
        <v>0</v>
      </c>
      <c r="H1284" s="63">
        <f t="shared" si="143"/>
        <v>105400</v>
      </c>
      <c r="I1284" s="63"/>
      <c r="J1284" s="59"/>
    </row>
    <row r="1285" spans="1:10" s="141" customFormat="1" ht="17.25">
      <c r="A1285" s="144">
        <v>18</v>
      </c>
      <c r="B1285" s="145" t="s">
        <v>41</v>
      </c>
      <c r="C1285" s="37"/>
      <c r="D1285" s="150">
        <v>98010</v>
      </c>
      <c r="E1285" s="28">
        <f t="shared" si="141"/>
        <v>0</v>
      </c>
      <c r="F1285" s="29">
        <v>0</v>
      </c>
      <c r="G1285" s="30">
        <f t="shared" si="142"/>
        <v>0</v>
      </c>
      <c r="H1285" s="63">
        <f t="shared" si="143"/>
        <v>90750</v>
      </c>
      <c r="I1285" s="45"/>
      <c r="J1285" s="64"/>
    </row>
    <row r="1286" spans="1:10" s="141" customFormat="1" ht="31.5">
      <c r="A1286" s="40"/>
      <c r="B1286" s="41" t="s">
        <v>42</v>
      </c>
      <c r="C1286" s="42">
        <f>SUM(C1268:C1285)</f>
        <v>12</v>
      </c>
      <c r="D1286" s="42"/>
      <c r="E1286" s="43">
        <f>SUM(E1268:E1285)</f>
        <v>776193</v>
      </c>
      <c r="F1286" s="43"/>
      <c r="G1286" s="44">
        <f>SUM(G1268:G1285)</f>
        <v>776193</v>
      </c>
      <c r="H1286" s="5"/>
      <c r="I1286" s="5"/>
      <c r="J1286" s="75"/>
    </row>
    <row r="1287" spans="1:10" s="141" customFormat="1" ht="31.5">
      <c r="A1287" s="46"/>
      <c r="B1287" s="47"/>
      <c r="C1287" s="48"/>
      <c r="D1287" s="48"/>
      <c r="E1287" s="49"/>
      <c r="F1287" s="49"/>
      <c r="G1287" s="151"/>
      <c r="H1287" s="6"/>
      <c r="I1287" s="6"/>
      <c r="J1287" s="76"/>
    </row>
    <row r="1288" spans="1:10" s="141" customFormat="1" ht="18">
      <c r="A1288" s="283" t="s">
        <v>43</v>
      </c>
      <c r="B1288" s="283"/>
      <c r="C1288" s="284" t="s">
        <v>44</v>
      </c>
      <c r="D1288" s="284"/>
      <c r="E1288" s="54"/>
      <c r="F1288" s="54"/>
      <c r="G1288" s="55" t="s">
        <v>45</v>
      </c>
    </row>
    <row r="1289" spans="1:10">
      <c r="A1289" s="141"/>
      <c r="B1289" s="152" t="s">
        <v>666</v>
      </c>
      <c r="C1289" s="152" t="s">
        <v>667</v>
      </c>
      <c r="D1289" s="152"/>
      <c r="E1289" s="152" t="s">
        <v>167</v>
      </c>
      <c r="F1289" s="141" t="s">
        <v>649</v>
      </c>
      <c r="G1289" s="141"/>
    </row>
    <row r="1292" spans="1:10" s="141" customFormat="1" ht="18">
      <c r="A1292"/>
      <c r="B1292"/>
      <c r="C1292"/>
      <c r="D1292"/>
      <c r="E1292"/>
      <c r="F1292"/>
      <c r="G1292"/>
      <c r="H1292" s="1"/>
      <c r="I1292" s="1"/>
      <c r="J1292" s="79"/>
    </row>
    <row r="1293" spans="1:10" s="141" customFormat="1" ht="15.75">
      <c r="A1293" s="279" t="s">
        <v>1</v>
      </c>
      <c r="B1293" s="279"/>
      <c r="C1293" s="279"/>
      <c r="D1293" s="279"/>
      <c r="E1293" s="279"/>
      <c r="F1293" s="279"/>
      <c r="G1293" s="279"/>
      <c r="H1293" s="1"/>
      <c r="I1293" s="1"/>
      <c r="J1293" s="71"/>
    </row>
    <row r="1294" spans="1:10" s="141" customFormat="1" ht="15.75">
      <c r="A1294" s="279" t="s">
        <v>2</v>
      </c>
      <c r="B1294" s="279"/>
      <c r="C1294" s="279"/>
      <c r="D1294" s="279"/>
      <c r="E1294" s="279"/>
      <c r="F1294" s="279"/>
      <c r="G1294" s="279"/>
      <c r="H1294" s="1"/>
      <c r="I1294" s="1"/>
      <c r="J1294" s="71"/>
    </row>
    <row r="1295" spans="1:10" s="141" customFormat="1" ht="15.75">
      <c r="A1295" s="279" t="s">
        <v>4</v>
      </c>
      <c r="B1295" s="279"/>
      <c r="C1295" s="279"/>
      <c r="D1295" s="279"/>
      <c r="E1295" s="279"/>
      <c r="F1295" s="279"/>
      <c r="G1295" s="279"/>
      <c r="H1295" s="1"/>
      <c r="I1295" s="1"/>
      <c r="J1295" s="71"/>
    </row>
    <row r="1296" spans="1:10" s="141" customFormat="1" ht="27">
      <c r="A1296" s="280" t="s">
        <v>6</v>
      </c>
      <c r="B1296" s="280"/>
      <c r="C1296" s="280"/>
      <c r="D1296" s="280"/>
      <c r="E1296" s="280"/>
      <c r="F1296" s="280"/>
      <c r="G1296" s="280"/>
      <c r="H1296" s="2"/>
      <c r="I1296" s="2"/>
      <c r="J1296" s="72"/>
    </row>
    <row r="1297" spans="1:10" s="141" customFormat="1" ht="27">
      <c r="A1297" s="142"/>
      <c r="B1297" s="142"/>
      <c r="C1297" s="281" t="s">
        <v>357</v>
      </c>
      <c r="D1297" s="281"/>
      <c r="E1297" s="281"/>
      <c r="F1297" s="281"/>
      <c r="G1297" s="281"/>
      <c r="H1297" s="68"/>
      <c r="I1297" s="68"/>
      <c r="J1297" s="71"/>
    </row>
    <row r="1298" spans="1:10" s="141" customFormat="1" ht="15.75">
      <c r="A1298" s="11" t="s">
        <v>358</v>
      </c>
      <c r="B1298" s="12">
        <v>4138151781</v>
      </c>
      <c r="C1298" s="143"/>
      <c r="D1298" s="286"/>
      <c r="E1298" s="286"/>
      <c r="F1298" s="286"/>
      <c r="G1298" s="286"/>
      <c r="H1298" s="69" t="s">
        <v>161</v>
      </c>
      <c r="I1298" s="69"/>
      <c r="J1298" s="73"/>
    </row>
    <row r="1299" spans="1:10" s="141" customFormat="1" ht="15.75">
      <c r="A1299" s="11" t="s">
        <v>9</v>
      </c>
      <c r="B1299" s="286" t="s">
        <v>721</v>
      </c>
      <c r="C1299" s="286"/>
      <c r="D1299" s="286"/>
      <c r="E1299" s="16"/>
      <c r="F1299" s="11"/>
      <c r="G1299" s="16"/>
      <c r="H1299" s="1"/>
      <c r="I1299" s="1"/>
      <c r="J1299" s="71"/>
    </row>
    <row r="1300" spans="1:10" s="141" customFormat="1" ht="15.75">
      <c r="A1300" s="11" t="s">
        <v>11</v>
      </c>
      <c r="B1300" s="289" t="s">
        <v>702</v>
      </c>
      <c r="C1300" s="289"/>
      <c r="D1300" s="289"/>
      <c r="E1300" s="289"/>
      <c r="F1300" s="18"/>
      <c r="G1300" s="19"/>
      <c r="H1300" s="1"/>
      <c r="I1300" s="1"/>
      <c r="J1300" s="71"/>
    </row>
    <row r="1301" spans="1:10" s="141" customFormat="1" ht="15.75">
      <c r="A1301" s="21" t="s">
        <v>14</v>
      </c>
      <c r="B1301" s="21" t="s">
        <v>16</v>
      </c>
      <c r="C1301" s="21"/>
      <c r="D1301" s="22" t="s">
        <v>18</v>
      </c>
      <c r="E1301" s="23" t="s">
        <v>19</v>
      </c>
      <c r="F1301" s="23" t="s">
        <v>20</v>
      </c>
      <c r="G1301" s="21" t="s">
        <v>21</v>
      </c>
      <c r="H1301" s="63"/>
      <c r="I1301" s="63"/>
      <c r="J1301" s="59">
        <f>H1301*C1302</f>
        <v>0</v>
      </c>
    </row>
    <row r="1302" spans="1:10" s="141" customFormat="1">
      <c r="A1302" s="144">
        <v>1</v>
      </c>
      <c r="B1302" s="145" t="s">
        <v>23</v>
      </c>
      <c r="C1302" s="26"/>
      <c r="D1302" s="146">
        <v>79305</v>
      </c>
      <c r="E1302" s="28">
        <f t="shared" ref="E1302:E1319" si="144">D1302*C1302</f>
        <v>0</v>
      </c>
      <c r="F1302" s="29">
        <v>0</v>
      </c>
      <c r="G1302" s="30">
        <f t="shared" ref="G1302:G1319" si="145">E1302-E1302*F1302</f>
        <v>0</v>
      </c>
      <c r="H1302" s="63">
        <f t="shared" ref="H1302:H1319" si="146">D1302/1.08</f>
        <v>73430.555555555547</v>
      </c>
      <c r="I1302" s="63"/>
      <c r="J1302" s="59">
        <f>H1302*C1303</f>
        <v>0</v>
      </c>
    </row>
    <row r="1303" spans="1:10" s="141" customFormat="1">
      <c r="A1303" s="144">
        <v>2</v>
      </c>
      <c r="B1303" s="145" t="s">
        <v>25</v>
      </c>
      <c r="C1303" s="32"/>
      <c r="D1303" s="147">
        <v>128591</v>
      </c>
      <c r="E1303" s="28">
        <f t="shared" si="144"/>
        <v>0</v>
      </c>
      <c r="F1303" s="29">
        <v>0</v>
      </c>
      <c r="G1303" s="30">
        <f t="shared" si="145"/>
        <v>0</v>
      </c>
      <c r="H1303" s="63">
        <f t="shared" si="146"/>
        <v>119065.74074074073</v>
      </c>
      <c r="I1303" s="63"/>
      <c r="J1303" s="59">
        <f>H1303*C1304</f>
        <v>0</v>
      </c>
    </row>
    <row r="1304" spans="1:10" s="141" customFormat="1">
      <c r="A1304" s="144">
        <v>3</v>
      </c>
      <c r="B1304" s="145" t="s">
        <v>26</v>
      </c>
      <c r="C1304" s="34"/>
      <c r="D1304" s="146">
        <v>60043</v>
      </c>
      <c r="E1304" s="28">
        <f t="shared" si="144"/>
        <v>0</v>
      </c>
      <c r="F1304" s="29">
        <v>0</v>
      </c>
      <c r="G1304" s="30">
        <f t="shared" si="145"/>
        <v>0</v>
      </c>
      <c r="H1304" s="63">
        <f t="shared" si="146"/>
        <v>55595.370370370365</v>
      </c>
      <c r="I1304" s="63"/>
      <c r="J1304" s="59">
        <f>H1304*C1305</f>
        <v>0</v>
      </c>
    </row>
    <row r="1305" spans="1:10" s="141" customFormat="1">
      <c r="A1305" s="144">
        <v>4</v>
      </c>
      <c r="B1305" s="145" t="s">
        <v>27</v>
      </c>
      <c r="C1305" s="106"/>
      <c r="D1305" s="146">
        <v>115781</v>
      </c>
      <c r="E1305" s="28">
        <f t="shared" si="144"/>
        <v>0</v>
      </c>
      <c r="F1305" s="29">
        <v>0</v>
      </c>
      <c r="G1305" s="30">
        <f t="shared" si="145"/>
        <v>0</v>
      </c>
      <c r="H1305" s="63">
        <f t="shared" si="146"/>
        <v>107204.62962962962</v>
      </c>
      <c r="I1305" s="63"/>
      <c r="J1305" s="59"/>
    </row>
    <row r="1306" spans="1:10" s="141" customFormat="1">
      <c r="A1306" s="144">
        <v>5</v>
      </c>
      <c r="B1306" s="145" t="s">
        <v>28</v>
      </c>
      <c r="C1306" s="32">
        <v>10</v>
      </c>
      <c r="D1306" s="146">
        <v>119943</v>
      </c>
      <c r="E1306" s="28">
        <f t="shared" si="144"/>
        <v>1199430</v>
      </c>
      <c r="F1306" s="124">
        <v>0</v>
      </c>
      <c r="G1306" s="30">
        <f t="shared" si="145"/>
        <v>1199430</v>
      </c>
      <c r="H1306" s="63">
        <f t="shared" si="146"/>
        <v>111058.33333333333</v>
      </c>
      <c r="I1306" s="63"/>
      <c r="J1306" s="59">
        <f t="shared" ref="J1306:J1318" si="147">H1306*C1307</f>
        <v>0</v>
      </c>
    </row>
    <row r="1307" spans="1:10" s="141" customFormat="1">
      <c r="A1307" s="144">
        <v>6</v>
      </c>
      <c r="B1307" s="145" t="s">
        <v>29</v>
      </c>
      <c r="C1307" s="26"/>
      <c r="D1307" s="146">
        <v>94810</v>
      </c>
      <c r="E1307" s="28">
        <f t="shared" si="144"/>
        <v>0</v>
      </c>
      <c r="F1307" s="29">
        <v>0</v>
      </c>
      <c r="G1307" s="30">
        <f t="shared" si="145"/>
        <v>0</v>
      </c>
      <c r="H1307" s="63">
        <f t="shared" si="146"/>
        <v>87787.037037037036</v>
      </c>
      <c r="I1307" s="63"/>
      <c r="J1307" s="59">
        <f t="shared" si="147"/>
        <v>0</v>
      </c>
    </row>
    <row r="1308" spans="1:10" s="141" customFormat="1">
      <c r="A1308" s="144">
        <v>7</v>
      </c>
      <c r="B1308" s="145" t="s">
        <v>30</v>
      </c>
      <c r="C1308" s="34"/>
      <c r="D1308" s="146">
        <v>141396</v>
      </c>
      <c r="E1308" s="28">
        <f t="shared" si="144"/>
        <v>0</v>
      </c>
      <c r="F1308" s="29">
        <v>0</v>
      </c>
      <c r="G1308" s="30">
        <f t="shared" si="145"/>
        <v>0</v>
      </c>
      <c r="H1308" s="63">
        <f t="shared" si="146"/>
        <v>130922.22222222222</v>
      </c>
      <c r="I1308" s="63"/>
      <c r="J1308" s="59">
        <f t="shared" si="147"/>
        <v>0</v>
      </c>
    </row>
    <row r="1309" spans="1:10" s="141" customFormat="1">
      <c r="A1309" s="144">
        <v>8</v>
      </c>
      <c r="B1309" s="145" t="s">
        <v>31</v>
      </c>
      <c r="C1309" s="26"/>
      <c r="D1309" s="146">
        <v>232931</v>
      </c>
      <c r="E1309" s="28">
        <f t="shared" si="144"/>
        <v>0</v>
      </c>
      <c r="F1309" s="29">
        <v>0</v>
      </c>
      <c r="G1309" s="30">
        <f t="shared" si="145"/>
        <v>0</v>
      </c>
      <c r="H1309" s="63">
        <f t="shared" si="146"/>
        <v>215676.85185185182</v>
      </c>
      <c r="I1309" s="63"/>
      <c r="J1309" s="59">
        <f t="shared" si="147"/>
        <v>0</v>
      </c>
    </row>
    <row r="1310" spans="1:10" s="141" customFormat="1">
      <c r="A1310" s="144">
        <v>9</v>
      </c>
      <c r="B1310" s="148" t="s">
        <v>32</v>
      </c>
      <c r="C1310" s="26"/>
      <c r="D1310" s="146">
        <v>101534</v>
      </c>
      <c r="E1310" s="28">
        <f t="shared" si="144"/>
        <v>0</v>
      </c>
      <c r="F1310" s="29">
        <v>0</v>
      </c>
      <c r="G1310" s="30">
        <f t="shared" si="145"/>
        <v>0</v>
      </c>
      <c r="H1310" s="63">
        <f t="shared" si="146"/>
        <v>94012.962962962964</v>
      </c>
      <c r="I1310" s="63"/>
      <c r="J1310" s="59">
        <f t="shared" si="147"/>
        <v>0</v>
      </c>
    </row>
    <row r="1311" spans="1:10" s="141" customFormat="1">
      <c r="A1311" s="144">
        <v>10</v>
      </c>
      <c r="B1311" s="148" t="s">
        <v>33</v>
      </c>
      <c r="C1311" s="37"/>
      <c r="D1311" s="147">
        <v>110148</v>
      </c>
      <c r="E1311" s="28">
        <f t="shared" si="144"/>
        <v>0</v>
      </c>
      <c r="F1311" s="29">
        <v>0</v>
      </c>
      <c r="G1311" s="30">
        <f t="shared" si="145"/>
        <v>0</v>
      </c>
      <c r="H1311" s="63">
        <f t="shared" si="146"/>
        <v>101988.88888888888</v>
      </c>
      <c r="I1311" s="63"/>
      <c r="J1311" s="59">
        <f t="shared" si="147"/>
        <v>0</v>
      </c>
    </row>
    <row r="1312" spans="1:10" s="141" customFormat="1">
      <c r="A1312" s="144">
        <v>11</v>
      </c>
      <c r="B1312" s="145" t="s">
        <v>34</v>
      </c>
      <c r="C1312" s="37"/>
      <c r="D1312" s="146">
        <v>54198</v>
      </c>
      <c r="E1312" s="28">
        <f t="shared" si="144"/>
        <v>0</v>
      </c>
      <c r="F1312" s="29">
        <v>0</v>
      </c>
      <c r="G1312" s="30">
        <f t="shared" si="145"/>
        <v>0</v>
      </c>
      <c r="H1312" s="63">
        <f t="shared" si="146"/>
        <v>50183.333333333328</v>
      </c>
      <c r="I1312" s="63"/>
      <c r="J1312" s="59">
        <f t="shared" si="147"/>
        <v>0</v>
      </c>
    </row>
    <row r="1313" spans="1:10" s="141" customFormat="1">
      <c r="A1313" s="144">
        <v>12</v>
      </c>
      <c r="B1313" s="145" t="s">
        <v>35</v>
      </c>
      <c r="C1313" s="37"/>
      <c r="D1313" s="146">
        <v>49680</v>
      </c>
      <c r="E1313" s="28">
        <f t="shared" si="144"/>
        <v>0</v>
      </c>
      <c r="F1313" s="29">
        <v>0</v>
      </c>
      <c r="G1313" s="30">
        <f t="shared" si="145"/>
        <v>0</v>
      </c>
      <c r="H1313" s="63">
        <f t="shared" si="146"/>
        <v>46000</v>
      </c>
      <c r="I1313" s="63"/>
      <c r="J1313" s="59">
        <f t="shared" si="147"/>
        <v>0</v>
      </c>
    </row>
    <row r="1314" spans="1:10" s="141" customFormat="1">
      <c r="A1314" s="144">
        <v>13</v>
      </c>
      <c r="B1314" s="145" t="s">
        <v>36</v>
      </c>
      <c r="C1314" s="37"/>
      <c r="D1314" s="149">
        <v>64152</v>
      </c>
      <c r="E1314" s="28">
        <f t="shared" si="144"/>
        <v>0</v>
      </c>
      <c r="F1314" s="29">
        <v>0</v>
      </c>
      <c r="G1314" s="30">
        <f t="shared" si="145"/>
        <v>0</v>
      </c>
      <c r="H1314" s="63">
        <f t="shared" si="146"/>
        <v>59399.999999999993</v>
      </c>
      <c r="I1314" s="63"/>
      <c r="J1314" s="59">
        <f t="shared" si="147"/>
        <v>0</v>
      </c>
    </row>
    <row r="1315" spans="1:10" s="141" customFormat="1">
      <c r="A1315" s="144">
        <v>14</v>
      </c>
      <c r="B1315" s="145" t="s">
        <v>37</v>
      </c>
      <c r="C1315" s="37"/>
      <c r="D1315" s="149">
        <v>65934</v>
      </c>
      <c r="E1315" s="28">
        <f t="shared" si="144"/>
        <v>0</v>
      </c>
      <c r="F1315" s="29">
        <v>0</v>
      </c>
      <c r="G1315" s="30">
        <f t="shared" si="145"/>
        <v>0</v>
      </c>
      <c r="H1315" s="130">
        <f t="shared" si="146"/>
        <v>61049.999999999993</v>
      </c>
      <c r="I1315" s="63"/>
      <c r="J1315" s="59">
        <f t="shared" si="147"/>
        <v>0</v>
      </c>
    </row>
    <row r="1316" spans="1:10" s="141" customFormat="1">
      <c r="A1316" s="144">
        <v>15</v>
      </c>
      <c r="B1316" s="145" t="s">
        <v>38</v>
      </c>
      <c r="C1316" s="37"/>
      <c r="D1316" s="149">
        <v>76626</v>
      </c>
      <c r="E1316" s="28">
        <f t="shared" si="144"/>
        <v>0</v>
      </c>
      <c r="F1316" s="124">
        <v>0</v>
      </c>
      <c r="G1316" s="30">
        <f t="shared" si="145"/>
        <v>0</v>
      </c>
      <c r="H1316" s="63">
        <f t="shared" si="146"/>
        <v>70950</v>
      </c>
      <c r="I1316" s="63"/>
      <c r="J1316" s="59">
        <f t="shared" si="147"/>
        <v>0</v>
      </c>
    </row>
    <row r="1317" spans="1:10" s="141" customFormat="1">
      <c r="A1317" s="144">
        <v>16</v>
      </c>
      <c r="B1317" s="145" t="s">
        <v>39</v>
      </c>
      <c r="C1317" s="37"/>
      <c r="D1317" s="149">
        <v>80190</v>
      </c>
      <c r="E1317" s="28">
        <f t="shared" si="144"/>
        <v>0</v>
      </c>
      <c r="F1317" s="29">
        <v>0</v>
      </c>
      <c r="G1317" s="30">
        <f t="shared" si="145"/>
        <v>0</v>
      </c>
      <c r="H1317" s="63">
        <f t="shared" si="146"/>
        <v>74250</v>
      </c>
      <c r="I1317" s="63"/>
      <c r="J1317" s="59">
        <f t="shared" si="147"/>
        <v>0</v>
      </c>
    </row>
    <row r="1318" spans="1:10" s="141" customFormat="1">
      <c r="A1318" s="144">
        <v>17</v>
      </c>
      <c r="B1318" s="145" t="s">
        <v>40</v>
      </c>
      <c r="C1318" s="37"/>
      <c r="D1318" s="149">
        <v>113832</v>
      </c>
      <c r="E1318" s="28">
        <f t="shared" si="144"/>
        <v>0</v>
      </c>
      <c r="F1318" s="29">
        <v>0</v>
      </c>
      <c r="G1318" s="30">
        <f t="shared" si="145"/>
        <v>0</v>
      </c>
      <c r="H1318" s="63">
        <f t="shared" si="146"/>
        <v>105400</v>
      </c>
      <c r="I1318" s="63"/>
      <c r="J1318" s="59">
        <f t="shared" si="147"/>
        <v>0</v>
      </c>
    </row>
    <row r="1319" spans="1:10" s="141" customFormat="1" ht="17.25">
      <c r="A1319" s="144">
        <v>18</v>
      </c>
      <c r="B1319" s="145" t="s">
        <v>41</v>
      </c>
      <c r="C1319" s="37"/>
      <c r="D1319" s="150">
        <v>98010</v>
      </c>
      <c r="E1319" s="28">
        <f t="shared" si="144"/>
        <v>0</v>
      </c>
      <c r="F1319" s="29">
        <v>0</v>
      </c>
      <c r="G1319" s="30">
        <f t="shared" si="145"/>
        <v>0</v>
      </c>
      <c r="H1319" s="63">
        <f t="shared" si="146"/>
        <v>90750</v>
      </c>
      <c r="I1319" s="45"/>
      <c r="J1319" s="64"/>
    </row>
    <row r="1320" spans="1:10" s="141" customFormat="1" ht="31.5">
      <c r="A1320" s="40"/>
      <c r="B1320" s="41" t="s">
        <v>42</v>
      </c>
      <c r="C1320" s="42">
        <f>SUM(C1302:C1319)</f>
        <v>10</v>
      </c>
      <c r="D1320" s="42"/>
      <c r="E1320" s="43">
        <f>SUM(E1302:E1319)</f>
        <v>1199430</v>
      </c>
      <c r="F1320" s="43"/>
      <c r="G1320" s="44">
        <f>SUM(G1302:G1319)</f>
        <v>1199430</v>
      </c>
      <c r="H1320" s="5"/>
      <c r="I1320" s="5"/>
      <c r="J1320" s="75"/>
    </row>
    <row r="1321" spans="1:10" s="141" customFormat="1" ht="31.5">
      <c r="A1321" s="46"/>
      <c r="B1321" s="47"/>
      <c r="C1321" s="48"/>
      <c r="D1321" s="48"/>
      <c r="E1321" s="49"/>
      <c r="F1321" s="49"/>
      <c r="G1321" s="151"/>
      <c r="H1321" s="6"/>
      <c r="I1321" s="6"/>
      <c r="J1321" s="76"/>
    </row>
    <row r="1322" spans="1:10" s="141" customFormat="1" ht="18">
      <c r="A1322" s="283" t="s">
        <v>43</v>
      </c>
      <c r="B1322" s="283"/>
      <c r="C1322" s="284" t="s">
        <v>44</v>
      </c>
      <c r="D1322" s="284"/>
      <c r="E1322" s="54"/>
      <c r="F1322" s="54"/>
      <c r="G1322" s="55" t="s">
        <v>45</v>
      </c>
    </row>
    <row r="1323" spans="1:10">
      <c r="A1323" s="141"/>
      <c r="B1323" s="152" t="s">
        <v>666</v>
      </c>
      <c r="C1323" s="152" t="s">
        <v>667</v>
      </c>
      <c r="D1323" s="152"/>
      <c r="E1323" s="152" t="s">
        <v>167</v>
      </c>
      <c r="F1323" s="141" t="s">
        <v>649</v>
      </c>
      <c r="G1323" s="141"/>
    </row>
    <row r="1327" spans="1:10" s="141" customFormat="1" ht="18">
      <c r="A1327"/>
      <c r="B1327"/>
      <c r="C1327"/>
      <c r="D1327"/>
      <c r="E1327"/>
      <c r="F1327"/>
      <c r="G1327"/>
      <c r="H1327" s="1"/>
      <c r="I1327" s="1"/>
      <c r="J1327" s="79"/>
    </row>
    <row r="1328" spans="1:10" s="141" customFormat="1" ht="15.75">
      <c r="A1328" s="279" t="s">
        <v>1</v>
      </c>
      <c r="B1328" s="279"/>
      <c r="C1328" s="279"/>
      <c r="D1328" s="279"/>
      <c r="E1328" s="279"/>
      <c r="F1328" s="279"/>
      <c r="G1328" s="279"/>
      <c r="H1328" s="1"/>
      <c r="I1328" s="1"/>
      <c r="J1328" s="71"/>
    </row>
    <row r="1329" spans="1:10" s="141" customFormat="1" ht="15.75">
      <c r="A1329" s="279" t="s">
        <v>2</v>
      </c>
      <c r="B1329" s="279"/>
      <c r="C1329" s="279"/>
      <c r="D1329" s="279"/>
      <c r="E1329" s="279"/>
      <c r="F1329" s="279"/>
      <c r="G1329" s="279"/>
      <c r="H1329" s="1"/>
      <c r="I1329" s="1"/>
      <c r="J1329" s="71"/>
    </row>
    <row r="1330" spans="1:10" s="141" customFormat="1" ht="15.75">
      <c r="A1330" s="279" t="s">
        <v>4</v>
      </c>
      <c r="B1330" s="279"/>
      <c r="C1330" s="279"/>
      <c r="D1330" s="279"/>
      <c r="E1330" s="279"/>
      <c r="F1330" s="279"/>
      <c r="G1330" s="279"/>
      <c r="H1330" s="1"/>
      <c r="I1330" s="1"/>
      <c r="J1330" s="71"/>
    </row>
    <row r="1331" spans="1:10" s="141" customFormat="1" ht="27">
      <c r="A1331" s="280" t="s">
        <v>6</v>
      </c>
      <c r="B1331" s="280"/>
      <c r="C1331" s="280"/>
      <c r="D1331" s="280"/>
      <c r="E1331" s="280"/>
      <c r="F1331" s="280"/>
      <c r="G1331" s="280"/>
      <c r="H1331" s="2"/>
      <c r="I1331" s="2"/>
      <c r="J1331" s="72"/>
    </row>
    <row r="1332" spans="1:10" s="141" customFormat="1" ht="27">
      <c r="A1332" s="142"/>
      <c r="B1332" s="142"/>
      <c r="C1332" s="281" t="s">
        <v>357</v>
      </c>
      <c r="D1332" s="281"/>
      <c r="E1332" s="281"/>
      <c r="F1332" s="281"/>
      <c r="G1332" s="281"/>
      <c r="H1332" s="68"/>
      <c r="I1332" s="68"/>
      <c r="J1332" s="71"/>
    </row>
    <row r="1333" spans="1:10" s="141" customFormat="1" ht="15.75">
      <c r="A1333" s="11" t="s">
        <v>358</v>
      </c>
      <c r="B1333" s="12">
        <v>4138146945</v>
      </c>
      <c r="C1333" s="143"/>
      <c r="D1333" s="286"/>
      <c r="E1333" s="286"/>
      <c r="F1333" s="286"/>
      <c r="G1333" s="286"/>
      <c r="H1333" s="69" t="s">
        <v>161</v>
      </c>
      <c r="I1333" s="69"/>
      <c r="J1333" s="73"/>
    </row>
    <row r="1334" spans="1:10" s="141" customFormat="1" ht="15.75">
      <c r="A1334" s="11" t="s">
        <v>9</v>
      </c>
      <c r="B1334" s="286" t="s">
        <v>722</v>
      </c>
      <c r="C1334" s="286"/>
      <c r="D1334" s="286"/>
      <c r="E1334" s="16"/>
      <c r="F1334" s="11"/>
      <c r="G1334" s="16"/>
      <c r="H1334" s="1"/>
      <c r="I1334" s="1"/>
      <c r="J1334" s="71"/>
    </row>
    <row r="1335" spans="1:10" s="141" customFormat="1" ht="15.75">
      <c r="A1335" s="11" t="s">
        <v>11</v>
      </c>
      <c r="B1335" s="289" t="s">
        <v>702</v>
      </c>
      <c r="C1335" s="289"/>
      <c r="D1335" s="289"/>
      <c r="E1335" s="289"/>
      <c r="F1335" s="18"/>
      <c r="G1335" s="19"/>
      <c r="H1335" s="1"/>
      <c r="I1335" s="1"/>
      <c r="J1335" s="71"/>
    </row>
    <row r="1336" spans="1:10" s="141" customFormat="1" ht="15.75">
      <c r="A1336" s="21" t="s">
        <v>14</v>
      </c>
      <c r="B1336" s="21" t="s">
        <v>16</v>
      </c>
      <c r="C1336" s="21"/>
      <c r="D1336" s="22" t="s">
        <v>18</v>
      </c>
      <c r="E1336" s="23" t="s">
        <v>19</v>
      </c>
      <c r="F1336" s="23" t="s">
        <v>20</v>
      </c>
      <c r="G1336" s="21" t="s">
        <v>21</v>
      </c>
      <c r="H1336" s="63"/>
      <c r="I1336" s="63"/>
      <c r="J1336" s="59">
        <f>H1336*C1337</f>
        <v>0</v>
      </c>
    </row>
    <row r="1337" spans="1:10" s="141" customFormat="1">
      <c r="A1337" s="144">
        <v>1</v>
      </c>
      <c r="B1337" s="145" t="s">
        <v>23</v>
      </c>
      <c r="C1337" s="26"/>
      <c r="D1337" s="146">
        <v>79305</v>
      </c>
      <c r="E1337" s="28">
        <f t="shared" ref="E1337:E1354" si="148">D1337*C1337</f>
        <v>0</v>
      </c>
      <c r="F1337" s="29">
        <v>0</v>
      </c>
      <c r="G1337" s="30">
        <f t="shared" ref="G1337:G1354" si="149">E1337-E1337*F1337</f>
        <v>0</v>
      </c>
      <c r="H1337" s="63">
        <f t="shared" ref="H1337:H1354" si="150">D1337/1.08</f>
        <v>73430.555555555547</v>
      </c>
      <c r="I1337" s="63"/>
      <c r="J1337" s="59">
        <f>H1337*C1338</f>
        <v>0</v>
      </c>
    </row>
    <row r="1338" spans="1:10" s="141" customFormat="1">
      <c r="A1338" s="144">
        <v>2</v>
      </c>
      <c r="B1338" s="145" t="s">
        <v>25</v>
      </c>
      <c r="C1338" s="32"/>
      <c r="D1338" s="147">
        <v>128591</v>
      </c>
      <c r="E1338" s="28">
        <f t="shared" si="148"/>
        <v>0</v>
      </c>
      <c r="F1338" s="29">
        <v>0</v>
      </c>
      <c r="G1338" s="30">
        <f t="shared" si="149"/>
        <v>0</v>
      </c>
      <c r="H1338" s="63">
        <f t="shared" si="150"/>
        <v>119065.74074074073</v>
      </c>
      <c r="I1338" s="63"/>
      <c r="J1338" s="59"/>
    </row>
    <row r="1339" spans="1:10" s="141" customFormat="1">
      <c r="A1339" s="144">
        <v>3</v>
      </c>
      <c r="B1339" s="145" t="s">
        <v>26</v>
      </c>
      <c r="C1339" s="34">
        <v>5</v>
      </c>
      <c r="D1339" s="146">
        <v>60043</v>
      </c>
      <c r="E1339" s="28">
        <f t="shared" si="148"/>
        <v>300215</v>
      </c>
      <c r="F1339" s="29">
        <v>0</v>
      </c>
      <c r="G1339" s="30">
        <f t="shared" si="149"/>
        <v>300215</v>
      </c>
      <c r="H1339" s="63">
        <f t="shared" si="150"/>
        <v>55595.370370370365</v>
      </c>
      <c r="I1339" s="63"/>
      <c r="J1339" s="59"/>
    </row>
    <row r="1340" spans="1:10" s="141" customFormat="1">
      <c r="A1340" s="144">
        <v>4</v>
      </c>
      <c r="B1340" s="145" t="s">
        <v>27</v>
      </c>
      <c r="C1340" s="106"/>
      <c r="D1340" s="146">
        <v>115781</v>
      </c>
      <c r="E1340" s="28">
        <f t="shared" si="148"/>
        <v>0</v>
      </c>
      <c r="F1340" s="29">
        <v>0</v>
      </c>
      <c r="G1340" s="30">
        <f t="shared" si="149"/>
        <v>0</v>
      </c>
      <c r="H1340" s="63">
        <f t="shared" si="150"/>
        <v>107204.62962962962</v>
      </c>
      <c r="I1340" s="63"/>
      <c r="J1340" s="59"/>
    </row>
    <row r="1341" spans="1:10" s="141" customFormat="1">
      <c r="A1341" s="144">
        <v>5</v>
      </c>
      <c r="B1341" s="145" t="s">
        <v>28</v>
      </c>
      <c r="C1341" s="32">
        <v>5</v>
      </c>
      <c r="D1341" s="146">
        <v>119943</v>
      </c>
      <c r="E1341" s="28">
        <f t="shared" si="148"/>
        <v>599715</v>
      </c>
      <c r="F1341" s="124">
        <v>0</v>
      </c>
      <c r="G1341" s="30">
        <f t="shared" si="149"/>
        <v>599715</v>
      </c>
      <c r="H1341" s="63">
        <f t="shared" si="150"/>
        <v>111058.33333333333</v>
      </c>
      <c r="I1341" s="63"/>
      <c r="J1341" s="59"/>
    </row>
    <row r="1342" spans="1:10" s="141" customFormat="1">
      <c r="A1342" s="144">
        <v>6</v>
      </c>
      <c r="B1342" s="145" t="s">
        <v>29</v>
      </c>
      <c r="C1342" s="26"/>
      <c r="D1342" s="146">
        <v>94810</v>
      </c>
      <c r="E1342" s="28">
        <f t="shared" si="148"/>
        <v>0</v>
      </c>
      <c r="F1342" s="29">
        <v>0</v>
      </c>
      <c r="G1342" s="30">
        <f t="shared" si="149"/>
        <v>0</v>
      </c>
      <c r="H1342" s="63">
        <f t="shared" si="150"/>
        <v>87787.037037037036</v>
      </c>
      <c r="I1342" s="63"/>
      <c r="J1342" s="59">
        <f t="shared" ref="J1342:J1353" si="151">H1342*C1343</f>
        <v>0</v>
      </c>
    </row>
    <row r="1343" spans="1:10" s="141" customFormat="1">
      <c r="A1343" s="144">
        <v>7</v>
      </c>
      <c r="B1343" s="145" t="s">
        <v>30</v>
      </c>
      <c r="C1343" s="34"/>
      <c r="D1343" s="146">
        <v>141396</v>
      </c>
      <c r="E1343" s="28">
        <f t="shared" si="148"/>
        <v>0</v>
      </c>
      <c r="F1343" s="29">
        <v>0</v>
      </c>
      <c r="G1343" s="30">
        <f t="shared" si="149"/>
        <v>0</v>
      </c>
      <c r="H1343" s="63">
        <f t="shared" si="150"/>
        <v>130922.22222222222</v>
      </c>
      <c r="I1343" s="63"/>
      <c r="J1343" s="59">
        <f t="shared" si="151"/>
        <v>0</v>
      </c>
    </row>
    <row r="1344" spans="1:10" s="141" customFormat="1">
      <c r="A1344" s="144">
        <v>8</v>
      </c>
      <c r="B1344" s="145" t="s">
        <v>31</v>
      </c>
      <c r="C1344" s="26"/>
      <c r="D1344" s="146">
        <v>232931</v>
      </c>
      <c r="E1344" s="28">
        <f t="shared" si="148"/>
        <v>0</v>
      </c>
      <c r="F1344" s="29">
        <v>0</v>
      </c>
      <c r="G1344" s="30">
        <f t="shared" si="149"/>
        <v>0</v>
      </c>
      <c r="H1344" s="63">
        <f t="shared" si="150"/>
        <v>215676.85185185182</v>
      </c>
      <c r="I1344" s="63"/>
      <c r="J1344" s="59">
        <f t="shared" si="151"/>
        <v>0</v>
      </c>
    </row>
    <row r="1345" spans="1:10" s="141" customFormat="1">
      <c r="A1345" s="144">
        <v>9</v>
      </c>
      <c r="B1345" s="148" t="s">
        <v>32</v>
      </c>
      <c r="C1345" s="26"/>
      <c r="D1345" s="146">
        <v>101534</v>
      </c>
      <c r="E1345" s="28">
        <f t="shared" si="148"/>
        <v>0</v>
      </c>
      <c r="F1345" s="29">
        <v>0</v>
      </c>
      <c r="G1345" s="30">
        <f t="shared" si="149"/>
        <v>0</v>
      </c>
      <c r="H1345" s="63">
        <f t="shared" si="150"/>
        <v>94012.962962962964</v>
      </c>
      <c r="I1345" s="63"/>
      <c r="J1345" s="59">
        <f t="shared" si="151"/>
        <v>0</v>
      </c>
    </row>
    <row r="1346" spans="1:10" s="141" customFormat="1">
      <c r="A1346" s="144">
        <v>10</v>
      </c>
      <c r="B1346" s="148" t="s">
        <v>33</v>
      </c>
      <c r="C1346" s="37"/>
      <c r="D1346" s="147">
        <v>110148</v>
      </c>
      <c r="E1346" s="28">
        <f t="shared" si="148"/>
        <v>0</v>
      </c>
      <c r="F1346" s="29">
        <v>0</v>
      </c>
      <c r="G1346" s="30">
        <f t="shared" si="149"/>
        <v>0</v>
      </c>
      <c r="H1346" s="63">
        <f t="shared" si="150"/>
        <v>101988.88888888888</v>
      </c>
      <c r="I1346" s="63"/>
      <c r="J1346" s="59">
        <f t="shared" si="151"/>
        <v>0</v>
      </c>
    </row>
    <row r="1347" spans="1:10" s="141" customFormat="1">
      <c r="A1347" s="144">
        <v>11</v>
      </c>
      <c r="B1347" s="145" t="s">
        <v>34</v>
      </c>
      <c r="C1347" s="37"/>
      <c r="D1347" s="146">
        <v>54198</v>
      </c>
      <c r="E1347" s="28">
        <f t="shared" si="148"/>
        <v>0</v>
      </c>
      <c r="F1347" s="29">
        <v>0</v>
      </c>
      <c r="G1347" s="30">
        <f t="shared" si="149"/>
        <v>0</v>
      </c>
      <c r="H1347" s="63">
        <f t="shared" si="150"/>
        <v>50183.333333333328</v>
      </c>
      <c r="I1347" s="63"/>
      <c r="J1347" s="59">
        <f t="shared" si="151"/>
        <v>0</v>
      </c>
    </row>
    <row r="1348" spans="1:10" s="141" customFormat="1">
      <c r="A1348" s="144">
        <v>12</v>
      </c>
      <c r="B1348" s="145" t="s">
        <v>35</v>
      </c>
      <c r="C1348" s="37"/>
      <c r="D1348" s="146">
        <v>49680</v>
      </c>
      <c r="E1348" s="28">
        <f t="shared" si="148"/>
        <v>0</v>
      </c>
      <c r="F1348" s="29">
        <v>0</v>
      </c>
      <c r="G1348" s="30">
        <f t="shared" si="149"/>
        <v>0</v>
      </c>
      <c r="H1348" s="63">
        <f t="shared" si="150"/>
        <v>46000</v>
      </c>
      <c r="I1348" s="63"/>
      <c r="J1348" s="59">
        <f t="shared" si="151"/>
        <v>0</v>
      </c>
    </row>
    <row r="1349" spans="1:10" s="141" customFormat="1">
      <c r="A1349" s="144">
        <v>13</v>
      </c>
      <c r="B1349" s="145" t="s">
        <v>36</v>
      </c>
      <c r="C1349" s="37"/>
      <c r="D1349" s="149">
        <v>64152</v>
      </c>
      <c r="E1349" s="28">
        <f t="shared" si="148"/>
        <v>0</v>
      </c>
      <c r="F1349" s="29">
        <v>0</v>
      </c>
      <c r="G1349" s="30">
        <f t="shared" si="149"/>
        <v>0</v>
      </c>
      <c r="H1349" s="63">
        <f t="shared" si="150"/>
        <v>59399.999999999993</v>
      </c>
      <c r="I1349" s="63"/>
      <c r="J1349" s="59">
        <f t="shared" si="151"/>
        <v>0</v>
      </c>
    </row>
    <row r="1350" spans="1:10" s="141" customFormat="1">
      <c r="A1350" s="144">
        <v>14</v>
      </c>
      <c r="B1350" s="145" t="s">
        <v>37</v>
      </c>
      <c r="C1350" s="37"/>
      <c r="D1350" s="149">
        <v>65934</v>
      </c>
      <c r="E1350" s="28">
        <f t="shared" si="148"/>
        <v>0</v>
      </c>
      <c r="F1350" s="29">
        <v>0</v>
      </c>
      <c r="G1350" s="30">
        <f t="shared" si="149"/>
        <v>0</v>
      </c>
      <c r="H1350" s="130">
        <f t="shared" si="150"/>
        <v>61049.999999999993</v>
      </c>
      <c r="I1350" s="63"/>
      <c r="J1350" s="59">
        <f t="shared" si="151"/>
        <v>0</v>
      </c>
    </row>
    <row r="1351" spans="1:10" s="141" customFormat="1">
      <c r="A1351" s="144">
        <v>15</v>
      </c>
      <c r="B1351" s="145" t="s">
        <v>38</v>
      </c>
      <c r="C1351" s="37"/>
      <c r="D1351" s="149">
        <v>76626</v>
      </c>
      <c r="E1351" s="28">
        <f t="shared" si="148"/>
        <v>0</v>
      </c>
      <c r="F1351" s="124">
        <v>0</v>
      </c>
      <c r="G1351" s="30">
        <f t="shared" si="149"/>
        <v>0</v>
      </c>
      <c r="H1351" s="63">
        <f t="shared" si="150"/>
        <v>70950</v>
      </c>
      <c r="I1351" s="63"/>
      <c r="J1351" s="59">
        <f t="shared" si="151"/>
        <v>0</v>
      </c>
    </row>
    <row r="1352" spans="1:10" s="141" customFormat="1">
      <c r="A1352" s="144">
        <v>16</v>
      </c>
      <c r="B1352" s="145" t="s">
        <v>39</v>
      </c>
      <c r="C1352" s="37"/>
      <c r="D1352" s="149">
        <v>80190</v>
      </c>
      <c r="E1352" s="28">
        <f t="shared" si="148"/>
        <v>0</v>
      </c>
      <c r="F1352" s="29">
        <v>0</v>
      </c>
      <c r="G1352" s="30">
        <f t="shared" si="149"/>
        <v>0</v>
      </c>
      <c r="H1352" s="63">
        <f t="shared" si="150"/>
        <v>74250</v>
      </c>
      <c r="I1352" s="63"/>
      <c r="J1352" s="59">
        <f t="shared" si="151"/>
        <v>0</v>
      </c>
    </row>
    <row r="1353" spans="1:10" s="141" customFormat="1">
      <c r="A1353" s="144">
        <v>17</v>
      </c>
      <c r="B1353" s="145" t="s">
        <v>40</v>
      </c>
      <c r="C1353" s="37"/>
      <c r="D1353" s="149">
        <v>113832</v>
      </c>
      <c r="E1353" s="28">
        <f t="shared" si="148"/>
        <v>0</v>
      </c>
      <c r="F1353" s="29">
        <v>0</v>
      </c>
      <c r="G1353" s="30">
        <f t="shared" si="149"/>
        <v>0</v>
      </c>
      <c r="H1353" s="63">
        <f t="shared" si="150"/>
        <v>105400</v>
      </c>
      <c r="I1353" s="63"/>
      <c r="J1353" s="59">
        <f t="shared" si="151"/>
        <v>0</v>
      </c>
    </row>
    <row r="1354" spans="1:10" s="141" customFormat="1" ht="17.25">
      <c r="A1354" s="144">
        <v>18</v>
      </c>
      <c r="B1354" s="145" t="s">
        <v>41</v>
      </c>
      <c r="C1354" s="37"/>
      <c r="D1354" s="150">
        <v>98010</v>
      </c>
      <c r="E1354" s="28">
        <f t="shared" si="148"/>
        <v>0</v>
      </c>
      <c r="F1354" s="29">
        <v>0</v>
      </c>
      <c r="G1354" s="30">
        <f t="shared" si="149"/>
        <v>0</v>
      </c>
      <c r="H1354" s="63">
        <f t="shared" si="150"/>
        <v>90750</v>
      </c>
      <c r="I1354" s="45"/>
      <c r="J1354" s="64">
        <f>SUM(J1336:J1353)</f>
        <v>0</v>
      </c>
    </row>
    <row r="1355" spans="1:10" s="141" customFormat="1" ht="31.5">
      <c r="A1355" s="40"/>
      <c r="B1355" s="41" t="s">
        <v>42</v>
      </c>
      <c r="C1355" s="42">
        <f>SUM(C1337:C1354)</f>
        <v>10</v>
      </c>
      <c r="D1355" s="42"/>
      <c r="E1355" s="43">
        <f>SUM(E1337:E1354)</f>
        <v>899930</v>
      </c>
      <c r="F1355" s="43"/>
      <c r="G1355" s="44">
        <f>SUM(G1337:G1354)</f>
        <v>899930</v>
      </c>
      <c r="H1355" s="5"/>
      <c r="I1355" s="5"/>
      <c r="J1355" s="75">
        <f>J1354*0.08</f>
        <v>0</v>
      </c>
    </row>
    <row r="1356" spans="1:10" s="141" customFormat="1" ht="31.5">
      <c r="A1356" s="46"/>
      <c r="B1356" s="47"/>
      <c r="C1356" s="48"/>
      <c r="D1356" s="48"/>
      <c r="E1356" s="49"/>
      <c r="F1356" s="49"/>
      <c r="G1356" s="151"/>
      <c r="H1356" s="6"/>
      <c r="I1356" s="6"/>
      <c r="J1356" s="76">
        <f>SUM(J1354:J1355)</f>
        <v>0</v>
      </c>
    </row>
    <row r="1357" spans="1:10" s="141" customFormat="1" ht="18">
      <c r="A1357" s="283" t="s">
        <v>43</v>
      </c>
      <c r="B1357" s="283"/>
      <c r="C1357" s="284" t="s">
        <v>44</v>
      </c>
      <c r="D1357" s="284"/>
      <c r="E1357" s="54"/>
      <c r="F1357" s="54"/>
      <c r="G1357" s="55" t="s">
        <v>45</v>
      </c>
    </row>
    <row r="1358" spans="1:10">
      <c r="A1358" s="141"/>
      <c r="B1358" s="152" t="s">
        <v>666</v>
      </c>
      <c r="C1358" s="152" t="s">
        <v>667</v>
      </c>
      <c r="D1358" s="152"/>
      <c r="E1358" s="152" t="s">
        <v>167</v>
      </c>
      <c r="F1358" s="141" t="s">
        <v>649</v>
      </c>
      <c r="G1358" s="141"/>
    </row>
    <row r="1360" spans="1:10" s="141" customFormat="1" ht="18">
      <c r="A1360"/>
      <c r="B1360"/>
      <c r="C1360"/>
      <c r="D1360"/>
      <c r="E1360"/>
      <c r="F1360"/>
      <c r="G1360"/>
      <c r="H1360" s="1"/>
      <c r="I1360" s="1"/>
      <c r="J1360" s="79"/>
    </row>
    <row r="1361" spans="1:10" s="141" customFormat="1" ht="15.75">
      <c r="A1361" s="279" t="s">
        <v>1</v>
      </c>
      <c r="B1361" s="279"/>
      <c r="C1361" s="279"/>
      <c r="D1361" s="279"/>
      <c r="E1361" s="279"/>
      <c r="F1361" s="279"/>
      <c r="G1361" s="279"/>
      <c r="H1361" s="1"/>
      <c r="I1361" s="1"/>
      <c r="J1361" s="71"/>
    </row>
    <row r="1362" spans="1:10" s="141" customFormat="1" ht="15.75">
      <c r="A1362" s="279" t="s">
        <v>2</v>
      </c>
      <c r="B1362" s="279"/>
      <c r="C1362" s="279"/>
      <c r="D1362" s="279"/>
      <c r="E1362" s="279"/>
      <c r="F1362" s="279"/>
      <c r="G1362" s="279"/>
      <c r="H1362" s="1"/>
      <c r="I1362" s="1"/>
      <c r="J1362" s="71"/>
    </row>
    <row r="1363" spans="1:10" s="141" customFormat="1" ht="15.75">
      <c r="A1363" s="279" t="s">
        <v>4</v>
      </c>
      <c r="B1363" s="279"/>
      <c r="C1363" s="279"/>
      <c r="D1363" s="279"/>
      <c r="E1363" s="279"/>
      <c r="F1363" s="279"/>
      <c r="G1363" s="279"/>
      <c r="H1363" s="1"/>
      <c r="I1363" s="1"/>
      <c r="J1363" s="71"/>
    </row>
    <row r="1364" spans="1:10" s="141" customFormat="1" ht="27">
      <c r="A1364" s="280" t="s">
        <v>6</v>
      </c>
      <c r="B1364" s="280"/>
      <c r="C1364" s="280"/>
      <c r="D1364" s="280"/>
      <c r="E1364" s="280"/>
      <c r="F1364" s="280"/>
      <c r="G1364" s="280"/>
      <c r="H1364" s="2"/>
      <c r="I1364" s="2"/>
      <c r="J1364" s="72"/>
    </row>
    <row r="1365" spans="1:10" s="141" customFormat="1" ht="27">
      <c r="A1365" s="142"/>
      <c r="B1365" s="142"/>
      <c r="C1365" s="281" t="s">
        <v>367</v>
      </c>
      <c r="D1365" s="281"/>
      <c r="E1365" s="281"/>
      <c r="F1365" s="281"/>
      <c r="G1365" s="281"/>
      <c r="H1365" s="68"/>
      <c r="I1365" s="68"/>
      <c r="J1365" s="71"/>
    </row>
    <row r="1366" spans="1:10" s="141" customFormat="1" ht="15.75">
      <c r="A1366" s="11" t="s">
        <v>358</v>
      </c>
      <c r="B1366" s="12">
        <v>4138149586</v>
      </c>
      <c r="C1366" s="143"/>
      <c r="D1366" s="286"/>
      <c r="E1366" s="286"/>
      <c r="F1366" s="286"/>
      <c r="G1366" s="286"/>
      <c r="H1366" s="69" t="s">
        <v>161</v>
      </c>
      <c r="I1366" s="69"/>
      <c r="J1366" s="73"/>
    </row>
    <row r="1367" spans="1:10" s="141" customFormat="1" ht="15.75">
      <c r="A1367" s="11" t="s">
        <v>9</v>
      </c>
      <c r="B1367" s="286" t="s">
        <v>723</v>
      </c>
      <c r="C1367" s="286"/>
      <c r="D1367" s="286"/>
      <c r="E1367" s="16"/>
      <c r="F1367" s="11"/>
      <c r="G1367" s="16"/>
      <c r="H1367" s="1"/>
      <c r="I1367" s="1"/>
      <c r="J1367" s="71"/>
    </row>
    <row r="1368" spans="1:10" s="141" customFormat="1" ht="15.75">
      <c r="A1368" s="11" t="s">
        <v>11</v>
      </c>
      <c r="B1368" s="289"/>
      <c r="C1368" s="289"/>
      <c r="D1368" s="289"/>
      <c r="E1368" s="289"/>
      <c r="F1368" s="18"/>
      <c r="G1368" s="19"/>
      <c r="H1368" s="1"/>
      <c r="I1368" s="1"/>
      <c r="J1368" s="71"/>
    </row>
    <row r="1369" spans="1:10" s="141" customFormat="1" ht="15.75">
      <c r="A1369" s="21" t="s">
        <v>14</v>
      </c>
      <c r="B1369" s="21" t="s">
        <v>16</v>
      </c>
      <c r="C1369" s="21"/>
      <c r="D1369" s="22" t="s">
        <v>18</v>
      </c>
      <c r="E1369" s="23" t="s">
        <v>19</v>
      </c>
      <c r="F1369" s="23" t="s">
        <v>20</v>
      </c>
      <c r="G1369" s="21" t="s">
        <v>21</v>
      </c>
      <c r="H1369" s="63"/>
      <c r="I1369" s="63"/>
      <c r="J1369" s="59">
        <f>H1369*C1370</f>
        <v>0</v>
      </c>
    </row>
    <row r="1370" spans="1:10" s="141" customFormat="1">
      <c r="A1370" s="144">
        <v>1</v>
      </c>
      <c r="B1370" s="145" t="s">
        <v>23</v>
      </c>
      <c r="C1370" s="26">
        <v>3</v>
      </c>
      <c r="D1370" s="146">
        <v>79305</v>
      </c>
      <c r="E1370" s="28">
        <f t="shared" ref="E1370:E1387" si="152">D1370*C1370</f>
        <v>237915</v>
      </c>
      <c r="F1370" s="29">
        <v>0</v>
      </c>
      <c r="G1370" s="30">
        <f t="shared" ref="G1370:G1387" si="153">E1370-E1370*F1370</f>
        <v>237915</v>
      </c>
      <c r="H1370" s="63">
        <f t="shared" ref="H1370:H1387" si="154">D1370/1.08</f>
        <v>73430.555555555547</v>
      </c>
      <c r="I1370" s="63"/>
      <c r="J1370" s="59">
        <f>H1370*C1371</f>
        <v>0</v>
      </c>
    </row>
    <row r="1371" spans="1:10" s="141" customFormat="1">
      <c r="A1371" s="144">
        <v>2</v>
      </c>
      <c r="B1371" s="145" t="s">
        <v>25</v>
      </c>
      <c r="C1371" s="32"/>
      <c r="D1371" s="147">
        <v>128591</v>
      </c>
      <c r="E1371" s="28">
        <f t="shared" si="152"/>
        <v>0</v>
      </c>
      <c r="F1371" s="29">
        <v>0</v>
      </c>
      <c r="G1371" s="30">
        <f t="shared" si="153"/>
        <v>0</v>
      </c>
      <c r="H1371" s="63">
        <f t="shared" si="154"/>
        <v>119065.74074074073</v>
      </c>
      <c r="I1371" s="63"/>
      <c r="J1371" s="59"/>
    </row>
    <row r="1372" spans="1:10" s="141" customFormat="1">
      <c r="A1372" s="144">
        <v>3</v>
      </c>
      <c r="B1372" s="145" t="s">
        <v>26</v>
      </c>
      <c r="C1372" s="34">
        <v>3</v>
      </c>
      <c r="D1372" s="146">
        <v>60043</v>
      </c>
      <c r="E1372" s="28">
        <f t="shared" si="152"/>
        <v>180129</v>
      </c>
      <c r="F1372" s="29">
        <v>0</v>
      </c>
      <c r="G1372" s="30">
        <f t="shared" si="153"/>
        <v>180129</v>
      </c>
      <c r="H1372" s="63">
        <f t="shared" si="154"/>
        <v>55595.370370370365</v>
      </c>
      <c r="I1372" s="63"/>
      <c r="J1372" s="59"/>
    </row>
    <row r="1373" spans="1:10" s="141" customFormat="1">
      <c r="A1373" s="144">
        <v>4</v>
      </c>
      <c r="B1373" s="145" t="s">
        <v>27</v>
      </c>
      <c r="C1373" s="106"/>
      <c r="D1373" s="146">
        <v>115781</v>
      </c>
      <c r="E1373" s="28">
        <f t="shared" si="152"/>
        <v>0</v>
      </c>
      <c r="F1373" s="29">
        <v>0</v>
      </c>
      <c r="G1373" s="30">
        <f t="shared" si="153"/>
        <v>0</v>
      </c>
      <c r="H1373" s="63">
        <f t="shared" si="154"/>
        <v>107204.62962962962</v>
      </c>
      <c r="I1373" s="63"/>
      <c r="J1373" s="59"/>
    </row>
    <row r="1374" spans="1:10" s="141" customFormat="1">
      <c r="A1374" s="144">
        <v>5</v>
      </c>
      <c r="B1374" s="145" t="s">
        <v>28</v>
      </c>
      <c r="C1374" s="32">
        <v>5</v>
      </c>
      <c r="D1374" s="146">
        <v>119943</v>
      </c>
      <c r="E1374" s="28">
        <f t="shared" si="152"/>
        <v>599715</v>
      </c>
      <c r="F1374" s="124">
        <v>0</v>
      </c>
      <c r="G1374" s="30">
        <f t="shared" si="153"/>
        <v>599715</v>
      </c>
      <c r="H1374" s="63">
        <f t="shared" si="154"/>
        <v>111058.33333333333</v>
      </c>
      <c r="I1374" s="63"/>
      <c r="J1374" s="59"/>
    </row>
    <row r="1375" spans="1:10" s="141" customFormat="1">
      <c r="A1375" s="144">
        <v>6</v>
      </c>
      <c r="B1375" s="145" t="s">
        <v>29</v>
      </c>
      <c r="C1375" s="26"/>
      <c r="D1375" s="146">
        <v>94810</v>
      </c>
      <c r="E1375" s="28">
        <f t="shared" si="152"/>
        <v>0</v>
      </c>
      <c r="F1375" s="29">
        <v>0</v>
      </c>
      <c r="G1375" s="30">
        <f t="shared" si="153"/>
        <v>0</v>
      </c>
      <c r="H1375" s="63">
        <f t="shared" si="154"/>
        <v>87787.037037037036</v>
      </c>
      <c r="I1375" s="63"/>
      <c r="J1375" s="59"/>
    </row>
    <row r="1376" spans="1:10" s="141" customFormat="1">
      <c r="A1376" s="144">
        <v>7</v>
      </c>
      <c r="B1376" s="145" t="s">
        <v>30</v>
      </c>
      <c r="C1376" s="34"/>
      <c r="D1376" s="146">
        <v>141396</v>
      </c>
      <c r="E1376" s="28">
        <f t="shared" si="152"/>
        <v>0</v>
      </c>
      <c r="F1376" s="29">
        <v>0</v>
      </c>
      <c r="G1376" s="30">
        <f t="shared" si="153"/>
        <v>0</v>
      </c>
      <c r="H1376" s="63">
        <f t="shared" si="154"/>
        <v>130922.22222222222</v>
      </c>
      <c r="I1376" s="63"/>
      <c r="J1376" s="59"/>
    </row>
    <row r="1377" spans="1:10" s="141" customFormat="1">
      <c r="A1377" s="144">
        <v>8</v>
      </c>
      <c r="B1377" s="145" t="s">
        <v>31</v>
      </c>
      <c r="C1377" s="26"/>
      <c r="D1377" s="146">
        <v>232931</v>
      </c>
      <c r="E1377" s="28">
        <f t="shared" si="152"/>
        <v>0</v>
      </c>
      <c r="F1377" s="29">
        <v>0</v>
      </c>
      <c r="G1377" s="30">
        <f t="shared" si="153"/>
        <v>0</v>
      </c>
      <c r="H1377" s="63">
        <f t="shared" si="154"/>
        <v>215676.85185185182</v>
      </c>
      <c r="I1377" s="63"/>
      <c r="J1377" s="59"/>
    </row>
    <row r="1378" spans="1:10" s="141" customFormat="1">
      <c r="A1378" s="144">
        <v>9</v>
      </c>
      <c r="B1378" s="148" t="s">
        <v>32</v>
      </c>
      <c r="C1378" s="26"/>
      <c r="D1378" s="146">
        <v>101534</v>
      </c>
      <c r="E1378" s="28">
        <f t="shared" si="152"/>
        <v>0</v>
      </c>
      <c r="F1378" s="29">
        <v>0</v>
      </c>
      <c r="G1378" s="30">
        <f t="shared" si="153"/>
        <v>0</v>
      </c>
      <c r="H1378" s="63">
        <f t="shared" si="154"/>
        <v>94012.962962962964</v>
      </c>
      <c r="I1378" s="63"/>
      <c r="J1378" s="59"/>
    </row>
    <row r="1379" spans="1:10" s="141" customFormat="1">
      <c r="A1379" s="144">
        <v>10</v>
      </c>
      <c r="B1379" s="148" t="s">
        <v>33</v>
      </c>
      <c r="C1379" s="37">
        <v>1</v>
      </c>
      <c r="D1379" s="147">
        <v>110148</v>
      </c>
      <c r="E1379" s="28">
        <f t="shared" si="152"/>
        <v>110148</v>
      </c>
      <c r="F1379" s="29">
        <v>0</v>
      </c>
      <c r="G1379" s="30">
        <f t="shared" si="153"/>
        <v>110148</v>
      </c>
      <c r="H1379" s="63">
        <f t="shared" si="154"/>
        <v>101988.88888888888</v>
      </c>
      <c r="I1379" s="63"/>
      <c r="J1379" s="59"/>
    </row>
    <row r="1380" spans="1:10" s="141" customFormat="1">
      <c r="A1380" s="144">
        <v>11</v>
      </c>
      <c r="B1380" s="145" t="s">
        <v>34</v>
      </c>
      <c r="C1380" s="37">
        <v>3</v>
      </c>
      <c r="D1380" s="146">
        <v>54198</v>
      </c>
      <c r="E1380" s="28">
        <f t="shared" si="152"/>
        <v>162594</v>
      </c>
      <c r="F1380" s="29">
        <v>0</v>
      </c>
      <c r="G1380" s="30">
        <f t="shared" si="153"/>
        <v>162594</v>
      </c>
      <c r="H1380" s="63">
        <f t="shared" si="154"/>
        <v>50183.333333333328</v>
      </c>
      <c r="I1380" s="63"/>
      <c r="J1380" s="59"/>
    </row>
    <row r="1381" spans="1:10" s="141" customFormat="1">
      <c r="A1381" s="144">
        <v>12</v>
      </c>
      <c r="B1381" s="145" t="s">
        <v>35</v>
      </c>
      <c r="C1381" s="37"/>
      <c r="D1381" s="146">
        <v>49680</v>
      </c>
      <c r="E1381" s="28">
        <f t="shared" si="152"/>
        <v>0</v>
      </c>
      <c r="F1381" s="29">
        <v>0</v>
      </c>
      <c r="G1381" s="30">
        <f t="shared" si="153"/>
        <v>0</v>
      </c>
      <c r="H1381" s="63">
        <f t="shared" si="154"/>
        <v>46000</v>
      </c>
      <c r="I1381" s="63"/>
      <c r="J1381" s="59"/>
    </row>
    <row r="1382" spans="1:10" s="141" customFormat="1">
      <c r="A1382" s="144">
        <v>13</v>
      </c>
      <c r="B1382" s="145" t="s">
        <v>36</v>
      </c>
      <c r="C1382" s="37">
        <v>3</v>
      </c>
      <c r="D1382" s="149">
        <v>64152</v>
      </c>
      <c r="E1382" s="28">
        <f t="shared" si="152"/>
        <v>192456</v>
      </c>
      <c r="F1382" s="29">
        <v>0</v>
      </c>
      <c r="G1382" s="30">
        <f t="shared" si="153"/>
        <v>192456</v>
      </c>
      <c r="H1382" s="63">
        <f t="shared" si="154"/>
        <v>59399.999999999993</v>
      </c>
      <c r="I1382" s="63"/>
      <c r="J1382" s="59"/>
    </row>
    <row r="1383" spans="1:10" s="141" customFormat="1">
      <c r="A1383" s="144">
        <v>14</v>
      </c>
      <c r="B1383" s="145" t="s">
        <v>37</v>
      </c>
      <c r="C1383" s="37">
        <v>1</v>
      </c>
      <c r="D1383" s="149">
        <v>65934</v>
      </c>
      <c r="E1383" s="28">
        <f t="shared" si="152"/>
        <v>65934</v>
      </c>
      <c r="F1383" s="29">
        <v>0</v>
      </c>
      <c r="G1383" s="30">
        <f t="shared" si="153"/>
        <v>65934</v>
      </c>
      <c r="H1383" s="130">
        <f t="shared" si="154"/>
        <v>61049.999999999993</v>
      </c>
      <c r="I1383" s="63"/>
      <c r="J1383" s="59"/>
    </row>
    <row r="1384" spans="1:10" s="141" customFormat="1">
      <c r="A1384" s="144">
        <v>15</v>
      </c>
      <c r="B1384" s="145" t="s">
        <v>38</v>
      </c>
      <c r="C1384" s="37"/>
      <c r="D1384" s="149">
        <v>76626</v>
      </c>
      <c r="E1384" s="28">
        <f t="shared" si="152"/>
        <v>0</v>
      </c>
      <c r="F1384" s="124">
        <v>0</v>
      </c>
      <c r="G1384" s="30">
        <f t="shared" si="153"/>
        <v>0</v>
      </c>
      <c r="H1384" s="63">
        <f t="shared" si="154"/>
        <v>70950</v>
      </c>
      <c r="I1384" s="63"/>
      <c r="J1384" s="59"/>
    </row>
    <row r="1385" spans="1:10" s="141" customFormat="1">
      <c r="A1385" s="144">
        <v>16</v>
      </c>
      <c r="B1385" s="145" t="s">
        <v>39</v>
      </c>
      <c r="C1385" s="37">
        <v>1</v>
      </c>
      <c r="D1385" s="149">
        <v>80190</v>
      </c>
      <c r="E1385" s="28">
        <f t="shared" si="152"/>
        <v>80190</v>
      </c>
      <c r="F1385" s="29">
        <v>0</v>
      </c>
      <c r="G1385" s="30">
        <f t="shared" si="153"/>
        <v>80190</v>
      </c>
      <c r="H1385" s="63">
        <f t="shared" si="154"/>
        <v>74250</v>
      </c>
      <c r="I1385" s="63"/>
      <c r="J1385" s="59"/>
    </row>
    <row r="1386" spans="1:10" s="141" customFormat="1">
      <c r="A1386" s="144">
        <v>17</v>
      </c>
      <c r="B1386" s="145" t="s">
        <v>40</v>
      </c>
      <c r="C1386" s="37">
        <v>1</v>
      </c>
      <c r="D1386" s="149">
        <v>113832</v>
      </c>
      <c r="E1386" s="28">
        <f t="shared" si="152"/>
        <v>113832</v>
      </c>
      <c r="F1386" s="29">
        <v>0</v>
      </c>
      <c r="G1386" s="30">
        <f t="shared" si="153"/>
        <v>113832</v>
      </c>
      <c r="H1386" s="63">
        <f t="shared" si="154"/>
        <v>105400</v>
      </c>
      <c r="I1386" s="63"/>
      <c r="J1386" s="59"/>
    </row>
    <row r="1387" spans="1:10" s="141" customFormat="1" ht="17.25">
      <c r="A1387" s="144">
        <v>18</v>
      </c>
      <c r="B1387" s="145" t="s">
        <v>41</v>
      </c>
      <c r="C1387" s="37">
        <v>1</v>
      </c>
      <c r="D1387" s="150">
        <v>98010</v>
      </c>
      <c r="E1387" s="28">
        <f t="shared" si="152"/>
        <v>98010</v>
      </c>
      <c r="F1387" s="29">
        <v>0</v>
      </c>
      <c r="G1387" s="30">
        <f t="shared" si="153"/>
        <v>98010</v>
      </c>
      <c r="H1387" s="63">
        <f t="shared" si="154"/>
        <v>90750</v>
      </c>
      <c r="I1387" s="45"/>
      <c r="J1387" s="64">
        <f>SUM(J1369:J1386)</f>
        <v>0</v>
      </c>
    </row>
    <row r="1388" spans="1:10" s="141" customFormat="1" ht="31.5">
      <c r="A1388" s="40"/>
      <c r="B1388" s="41" t="s">
        <v>42</v>
      </c>
      <c r="C1388" s="42">
        <f>SUM(C1370:C1387)</f>
        <v>22</v>
      </c>
      <c r="D1388" s="42"/>
      <c r="E1388" s="43">
        <f>SUM(E1370:E1387)</f>
        <v>1840923</v>
      </c>
      <c r="F1388" s="43"/>
      <c r="G1388" s="44">
        <f>SUM(G1370:G1387)</f>
        <v>1840923</v>
      </c>
      <c r="H1388" s="5"/>
      <c r="I1388" s="5"/>
      <c r="J1388" s="75">
        <f>J1387*0.08</f>
        <v>0</v>
      </c>
    </row>
    <row r="1389" spans="1:10" s="141" customFormat="1" ht="31.5">
      <c r="A1389" s="46"/>
      <c r="B1389" s="47"/>
      <c r="C1389" s="48"/>
      <c r="D1389" s="48"/>
      <c r="E1389" s="49"/>
      <c r="F1389" s="49"/>
      <c r="G1389" s="151"/>
      <c r="H1389" s="6"/>
      <c r="I1389" s="6"/>
      <c r="J1389" s="76">
        <f>SUM(J1387:J1388)</f>
        <v>0</v>
      </c>
    </row>
    <row r="1390" spans="1:10" ht="18">
      <c r="A1390" s="283" t="s">
        <v>43</v>
      </c>
      <c r="B1390" s="283"/>
      <c r="C1390" s="284" t="s">
        <v>44</v>
      </c>
      <c r="D1390" s="284"/>
      <c r="E1390" s="54"/>
      <c r="F1390" s="54"/>
      <c r="G1390" s="55" t="s">
        <v>45</v>
      </c>
    </row>
    <row r="1393" spans="1:10" s="141" customFormat="1" ht="18">
      <c r="A1393"/>
      <c r="B1393"/>
      <c r="C1393"/>
      <c r="D1393"/>
      <c r="E1393"/>
      <c r="F1393"/>
      <c r="G1393"/>
      <c r="H1393" s="1"/>
      <c r="I1393" s="1"/>
      <c r="J1393" s="79"/>
    </row>
    <row r="1394" spans="1:10" s="141" customFormat="1" ht="15.75">
      <c r="A1394" s="279" t="s">
        <v>1</v>
      </c>
      <c r="B1394" s="279"/>
      <c r="C1394" s="279"/>
      <c r="D1394" s="279"/>
      <c r="E1394" s="279"/>
      <c r="F1394" s="279"/>
      <c r="G1394" s="279"/>
      <c r="H1394" s="1"/>
      <c r="I1394" s="1"/>
      <c r="J1394" s="71"/>
    </row>
    <row r="1395" spans="1:10" s="141" customFormat="1" ht="15.75">
      <c r="A1395" s="279" t="s">
        <v>2</v>
      </c>
      <c r="B1395" s="279"/>
      <c r="C1395" s="279"/>
      <c r="D1395" s="279"/>
      <c r="E1395" s="279"/>
      <c r="F1395" s="279"/>
      <c r="G1395" s="279"/>
      <c r="H1395" s="1"/>
      <c r="I1395" s="1"/>
      <c r="J1395" s="71"/>
    </row>
    <row r="1396" spans="1:10" s="141" customFormat="1" ht="15.75">
      <c r="A1396" s="279" t="s">
        <v>4</v>
      </c>
      <c r="B1396" s="279"/>
      <c r="C1396" s="279"/>
      <c r="D1396" s="279"/>
      <c r="E1396" s="279"/>
      <c r="F1396" s="279"/>
      <c r="G1396" s="279"/>
      <c r="H1396" s="1"/>
      <c r="I1396" s="1"/>
      <c r="J1396" s="71"/>
    </row>
    <row r="1397" spans="1:10" s="141" customFormat="1" ht="27">
      <c r="A1397" s="280" t="s">
        <v>6</v>
      </c>
      <c r="B1397" s="280"/>
      <c r="C1397" s="280"/>
      <c r="D1397" s="280"/>
      <c r="E1397" s="280"/>
      <c r="F1397" s="280"/>
      <c r="G1397" s="280"/>
      <c r="H1397" s="2"/>
      <c r="I1397" s="2"/>
      <c r="J1397" s="72"/>
    </row>
    <row r="1398" spans="1:10" s="141" customFormat="1" ht="27">
      <c r="A1398" s="142"/>
      <c r="B1398" s="142"/>
      <c r="C1398" s="281" t="s">
        <v>367</v>
      </c>
      <c r="D1398" s="281"/>
      <c r="E1398" s="281"/>
      <c r="F1398" s="281"/>
      <c r="G1398" s="281"/>
      <c r="H1398" s="68"/>
      <c r="I1398" s="68"/>
      <c r="J1398" s="71"/>
    </row>
    <row r="1399" spans="1:10" s="141" customFormat="1" ht="15.75">
      <c r="A1399" s="11" t="s">
        <v>358</v>
      </c>
      <c r="B1399" s="12">
        <v>4138177249</v>
      </c>
      <c r="C1399" s="143"/>
      <c r="D1399" s="286"/>
      <c r="E1399" s="286"/>
      <c r="F1399" s="286"/>
      <c r="G1399" s="286"/>
      <c r="H1399" s="69" t="s">
        <v>161</v>
      </c>
      <c r="I1399" s="69"/>
      <c r="J1399" s="73"/>
    </row>
    <row r="1400" spans="1:10" s="141" customFormat="1" ht="15.75">
      <c r="A1400" s="11" t="s">
        <v>9</v>
      </c>
      <c r="B1400" s="286" t="s">
        <v>724</v>
      </c>
      <c r="C1400" s="286"/>
      <c r="D1400" s="286"/>
      <c r="E1400" s="16"/>
      <c r="F1400" s="11"/>
      <c r="G1400" s="16"/>
      <c r="H1400" s="1"/>
      <c r="I1400" s="1"/>
      <c r="J1400" s="71"/>
    </row>
    <row r="1401" spans="1:10" s="141" customFormat="1" ht="15.75">
      <c r="A1401" s="11" t="s">
        <v>11</v>
      </c>
      <c r="B1401" s="289"/>
      <c r="C1401" s="289"/>
      <c r="D1401" s="289"/>
      <c r="E1401" s="289"/>
      <c r="F1401" s="18"/>
      <c r="G1401" s="19"/>
      <c r="H1401" s="1"/>
      <c r="I1401" s="1"/>
      <c r="J1401" s="71"/>
    </row>
    <row r="1402" spans="1:10" s="141" customFormat="1" ht="15.75">
      <c r="A1402" s="21" t="s">
        <v>14</v>
      </c>
      <c r="B1402" s="21" t="s">
        <v>16</v>
      </c>
      <c r="C1402" s="21"/>
      <c r="D1402" s="22" t="s">
        <v>18</v>
      </c>
      <c r="E1402" s="23" t="s">
        <v>19</v>
      </c>
      <c r="F1402" s="23" t="s">
        <v>20</v>
      </c>
      <c r="G1402" s="21" t="s">
        <v>21</v>
      </c>
      <c r="H1402" s="63"/>
      <c r="I1402" s="63"/>
      <c r="J1402" s="59">
        <f>H1402*C1403</f>
        <v>0</v>
      </c>
    </row>
    <row r="1403" spans="1:10" s="141" customFormat="1">
      <c r="A1403" s="144">
        <v>1</v>
      </c>
      <c r="B1403" s="145" t="s">
        <v>23</v>
      </c>
      <c r="C1403" s="26">
        <v>20</v>
      </c>
      <c r="D1403" s="146">
        <v>79305</v>
      </c>
      <c r="E1403" s="28">
        <f t="shared" ref="E1403:E1420" si="155">D1403*C1403</f>
        <v>1586100</v>
      </c>
      <c r="F1403" s="29">
        <v>0</v>
      </c>
      <c r="G1403" s="30">
        <f t="shared" ref="G1403:G1420" si="156">E1403-E1403*F1403</f>
        <v>1586100</v>
      </c>
      <c r="H1403" s="63">
        <f t="shared" ref="H1403:H1420" si="157">D1403/1.08</f>
        <v>73430.555555555547</v>
      </c>
      <c r="I1403" s="63"/>
      <c r="J1403" s="59">
        <f>H1403*C1404</f>
        <v>0</v>
      </c>
    </row>
    <row r="1404" spans="1:10" s="141" customFormat="1">
      <c r="A1404" s="144">
        <v>2</v>
      </c>
      <c r="B1404" s="145" t="s">
        <v>25</v>
      </c>
      <c r="C1404" s="32"/>
      <c r="D1404" s="147">
        <v>128591</v>
      </c>
      <c r="E1404" s="28">
        <f t="shared" si="155"/>
        <v>0</v>
      </c>
      <c r="F1404" s="29">
        <v>0</v>
      </c>
      <c r="G1404" s="30">
        <f t="shared" si="156"/>
        <v>0</v>
      </c>
      <c r="H1404" s="63">
        <f t="shared" si="157"/>
        <v>119065.74074074073</v>
      </c>
      <c r="I1404" s="63"/>
      <c r="J1404" s="59"/>
    </row>
    <row r="1405" spans="1:10" s="141" customFormat="1">
      <c r="A1405" s="144">
        <v>3</v>
      </c>
      <c r="B1405" s="145" t="s">
        <v>26</v>
      </c>
      <c r="C1405" s="34">
        <v>10</v>
      </c>
      <c r="D1405" s="146">
        <v>60043</v>
      </c>
      <c r="E1405" s="28">
        <f t="shared" si="155"/>
        <v>600430</v>
      </c>
      <c r="F1405" s="29">
        <v>0</v>
      </c>
      <c r="G1405" s="30">
        <f t="shared" si="156"/>
        <v>600430</v>
      </c>
      <c r="H1405" s="63">
        <f t="shared" si="157"/>
        <v>55595.370370370365</v>
      </c>
      <c r="I1405" s="63"/>
      <c r="J1405" s="59"/>
    </row>
    <row r="1406" spans="1:10" s="141" customFormat="1">
      <c r="A1406" s="144">
        <v>4</v>
      </c>
      <c r="B1406" s="145" t="s">
        <v>27</v>
      </c>
      <c r="C1406" s="106"/>
      <c r="D1406" s="146">
        <v>115781</v>
      </c>
      <c r="E1406" s="28">
        <f t="shared" si="155"/>
        <v>0</v>
      </c>
      <c r="F1406" s="29">
        <v>0</v>
      </c>
      <c r="G1406" s="30">
        <f t="shared" si="156"/>
        <v>0</v>
      </c>
      <c r="H1406" s="63">
        <f t="shared" si="157"/>
        <v>107204.62962962962</v>
      </c>
      <c r="I1406" s="63"/>
      <c r="J1406" s="59"/>
    </row>
    <row r="1407" spans="1:10" s="141" customFormat="1">
      <c r="A1407" s="144">
        <v>5</v>
      </c>
      <c r="B1407" s="145" t="s">
        <v>28</v>
      </c>
      <c r="C1407" s="32"/>
      <c r="D1407" s="146">
        <v>119943</v>
      </c>
      <c r="E1407" s="28">
        <f t="shared" si="155"/>
        <v>0</v>
      </c>
      <c r="F1407" s="124">
        <v>0</v>
      </c>
      <c r="G1407" s="30">
        <f t="shared" si="156"/>
        <v>0</v>
      </c>
      <c r="H1407" s="63">
        <f t="shared" si="157"/>
        <v>111058.33333333333</v>
      </c>
      <c r="I1407" s="63"/>
      <c r="J1407" s="59"/>
    </row>
    <row r="1408" spans="1:10" s="141" customFormat="1">
      <c r="A1408" s="144">
        <v>6</v>
      </c>
      <c r="B1408" s="145" t="s">
        <v>29</v>
      </c>
      <c r="C1408" s="26"/>
      <c r="D1408" s="146">
        <v>94810</v>
      </c>
      <c r="E1408" s="28">
        <f t="shared" si="155"/>
        <v>0</v>
      </c>
      <c r="F1408" s="29">
        <v>0</v>
      </c>
      <c r="G1408" s="30">
        <f t="shared" si="156"/>
        <v>0</v>
      </c>
      <c r="H1408" s="63">
        <f t="shared" si="157"/>
        <v>87787.037037037036</v>
      </c>
      <c r="I1408" s="63"/>
      <c r="J1408" s="59"/>
    </row>
    <row r="1409" spans="1:10" s="141" customFormat="1">
      <c r="A1409" s="144">
        <v>7</v>
      </c>
      <c r="B1409" s="145" t="s">
        <v>30</v>
      </c>
      <c r="C1409" s="34"/>
      <c r="D1409" s="146">
        <v>141396</v>
      </c>
      <c r="E1409" s="28">
        <f t="shared" si="155"/>
        <v>0</v>
      </c>
      <c r="F1409" s="29">
        <v>0</v>
      </c>
      <c r="G1409" s="30">
        <f t="shared" si="156"/>
        <v>0</v>
      </c>
      <c r="H1409" s="63">
        <f t="shared" si="157"/>
        <v>130922.22222222222</v>
      </c>
      <c r="I1409" s="63"/>
      <c r="J1409" s="59"/>
    </row>
    <row r="1410" spans="1:10" s="141" customFormat="1">
      <c r="A1410" s="144">
        <v>8</v>
      </c>
      <c r="B1410" s="145" t="s">
        <v>31</v>
      </c>
      <c r="C1410" s="26"/>
      <c r="D1410" s="146">
        <v>232931</v>
      </c>
      <c r="E1410" s="28">
        <f t="shared" si="155"/>
        <v>0</v>
      </c>
      <c r="F1410" s="29">
        <v>0</v>
      </c>
      <c r="G1410" s="30">
        <f t="shared" si="156"/>
        <v>0</v>
      </c>
      <c r="H1410" s="63">
        <f t="shared" si="157"/>
        <v>215676.85185185182</v>
      </c>
      <c r="I1410" s="63"/>
      <c r="J1410" s="59"/>
    </row>
    <row r="1411" spans="1:10" s="141" customFormat="1">
      <c r="A1411" s="144">
        <v>9</v>
      </c>
      <c r="B1411" s="148" t="s">
        <v>32</v>
      </c>
      <c r="C1411" s="26"/>
      <c r="D1411" s="146">
        <v>101534</v>
      </c>
      <c r="E1411" s="28">
        <f t="shared" si="155"/>
        <v>0</v>
      </c>
      <c r="F1411" s="29">
        <v>0</v>
      </c>
      <c r="G1411" s="30">
        <f t="shared" si="156"/>
        <v>0</v>
      </c>
      <c r="H1411" s="63">
        <f t="shared" si="157"/>
        <v>94012.962962962964</v>
      </c>
      <c r="I1411" s="63"/>
      <c r="J1411" s="59"/>
    </row>
    <row r="1412" spans="1:10" s="141" customFormat="1">
      <c r="A1412" s="144">
        <v>10</v>
      </c>
      <c r="B1412" s="148" t="s">
        <v>33</v>
      </c>
      <c r="C1412" s="37"/>
      <c r="D1412" s="147">
        <v>110148</v>
      </c>
      <c r="E1412" s="28">
        <f t="shared" si="155"/>
        <v>0</v>
      </c>
      <c r="F1412" s="29">
        <v>0</v>
      </c>
      <c r="G1412" s="30">
        <f t="shared" si="156"/>
        <v>0</v>
      </c>
      <c r="H1412" s="63">
        <f t="shared" si="157"/>
        <v>101988.88888888888</v>
      </c>
      <c r="I1412" s="63"/>
      <c r="J1412" s="59"/>
    </row>
    <row r="1413" spans="1:10" s="141" customFormat="1">
      <c r="A1413" s="144">
        <v>11</v>
      </c>
      <c r="B1413" s="145" t="s">
        <v>34</v>
      </c>
      <c r="C1413" s="37"/>
      <c r="D1413" s="146">
        <v>54198</v>
      </c>
      <c r="E1413" s="28">
        <f t="shared" si="155"/>
        <v>0</v>
      </c>
      <c r="F1413" s="29">
        <v>0</v>
      </c>
      <c r="G1413" s="30">
        <f t="shared" si="156"/>
        <v>0</v>
      </c>
      <c r="H1413" s="63">
        <f t="shared" si="157"/>
        <v>50183.333333333328</v>
      </c>
      <c r="I1413" s="63"/>
      <c r="J1413" s="59"/>
    </row>
    <row r="1414" spans="1:10" s="141" customFormat="1">
      <c r="A1414" s="144">
        <v>12</v>
      </c>
      <c r="B1414" s="145" t="s">
        <v>35</v>
      </c>
      <c r="C1414" s="37"/>
      <c r="D1414" s="146">
        <v>49680</v>
      </c>
      <c r="E1414" s="28">
        <f t="shared" si="155"/>
        <v>0</v>
      </c>
      <c r="F1414" s="29">
        <v>0</v>
      </c>
      <c r="G1414" s="30">
        <f t="shared" si="156"/>
        <v>0</v>
      </c>
      <c r="H1414" s="63">
        <f t="shared" si="157"/>
        <v>46000</v>
      </c>
      <c r="I1414" s="63"/>
      <c r="J1414" s="59"/>
    </row>
    <row r="1415" spans="1:10" s="141" customFormat="1">
      <c r="A1415" s="144">
        <v>13</v>
      </c>
      <c r="B1415" s="145" t="s">
        <v>36</v>
      </c>
      <c r="C1415" s="37"/>
      <c r="D1415" s="149">
        <v>64152</v>
      </c>
      <c r="E1415" s="28">
        <f t="shared" si="155"/>
        <v>0</v>
      </c>
      <c r="F1415" s="29">
        <v>0</v>
      </c>
      <c r="G1415" s="30">
        <f t="shared" si="156"/>
        <v>0</v>
      </c>
      <c r="H1415" s="63">
        <f t="shared" si="157"/>
        <v>59399.999999999993</v>
      </c>
      <c r="I1415" s="63"/>
      <c r="J1415" s="59"/>
    </row>
    <row r="1416" spans="1:10" s="141" customFormat="1">
      <c r="A1416" s="144">
        <v>14</v>
      </c>
      <c r="B1416" s="145" t="s">
        <v>37</v>
      </c>
      <c r="C1416" s="37">
        <v>5</v>
      </c>
      <c r="D1416" s="149">
        <v>65934</v>
      </c>
      <c r="E1416" s="28">
        <f t="shared" si="155"/>
        <v>329670</v>
      </c>
      <c r="F1416" s="29">
        <v>0</v>
      </c>
      <c r="G1416" s="30">
        <f t="shared" si="156"/>
        <v>329670</v>
      </c>
      <c r="H1416" s="130">
        <f t="shared" si="157"/>
        <v>61049.999999999993</v>
      </c>
      <c r="I1416" s="63"/>
      <c r="J1416" s="59"/>
    </row>
    <row r="1417" spans="1:10" s="141" customFormat="1">
      <c r="A1417" s="144">
        <v>15</v>
      </c>
      <c r="B1417" s="145" t="s">
        <v>38</v>
      </c>
      <c r="C1417" s="37"/>
      <c r="D1417" s="149">
        <v>76626</v>
      </c>
      <c r="E1417" s="28">
        <f t="shared" si="155"/>
        <v>0</v>
      </c>
      <c r="F1417" s="124">
        <v>0</v>
      </c>
      <c r="G1417" s="30">
        <f t="shared" si="156"/>
        <v>0</v>
      </c>
      <c r="H1417" s="63">
        <f t="shared" si="157"/>
        <v>70950</v>
      </c>
      <c r="I1417" s="63"/>
      <c r="J1417" s="59">
        <f>H1417*C1418</f>
        <v>0</v>
      </c>
    </row>
    <row r="1418" spans="1:10" s="141" customFormat="1">
      <c r="A1418" s="144">
        <v>16</v>
      </c>
      <c r="B1418" s="145" t="s">
        <v>39</v>
      </c>
      <c r="C1418" s="37"/>
      <c r="D1418" s="149">
        <v>80190</v>
      </c>
      <c r="E1418" s="28">
        <f t="shared" si="155"/>
        <v>0</v>
      </c>
      <c r="F1418" s="29">
        <v>0</v>
      </c>
      <c r="G1418" s="30">
        <f t="shared" si="156"/>
        <v>0</v>
      </c>
      <c r="H1418" s="63">
        <f t="shared" si="157"/>
        <v>74250</v>
      </c>
      <c r="I1418" s="63"/>
      <c r="J1418" s="59"/>
    </row>
    <row r="1419" spans="1:10" s="141" customFormat="1">
      <c r="A1419" s="144">
        <v>17</v>
      </c>
      <c r="B1419" s="145" t="s">
        <v>40</v>
      </c>
      <c r="C1419" s="37">
        <v>5</v>
      </c>
      <c r="D1419" s="149">
        <v>113832</v>
      </c>
      <c r="E1419" s="28">
        <f t="shared" si="155"/>
        <v>569160</v>
      </c>
      <c r="F1419" s="29">
        <v>0</v>
      </c>
      <c r="G1419" s="30">
        <f t="shared" si="156"/>
        <v>569160</v>
      </c>
      <c r="H1419" s="63">
        <f t="shared" si="157"/>
        <v>105400</v>
      </c>
      <c r="I1419" s="63"/>
      <c r="J1419" s="59"/>
    </row>
    <row r="1420" spans="1:10" s="141" customFormat="1" ht="17.25">
      <c r="A1420" s="144">
        <v>18</v>
      </c>
      <c r="B1420" s="145" t="s">
        <v>41</v>
      </c>
      <c r="C1420" s="37">
        <v>5</v>
      </c>
      <c r="D1420" s="150">
        <v>98010</v>
      </c>
      <c r="E1420" s="28">
        <f t="shared" si="155"/>
        <v>490050</v>
      </c>
      <c r="F1420" s="29">
        <v>0</v>
      </c>
      <c r="G1420" s="30">
        <f t="shared" si="156"/>
        <v>490050</v>
      </c>
      <c r="H1420" s="63">
        <f t="shared" si="157"/>
        <v>90750</v>
      </c>
      <c r="I1420" s="45"/>
      <c r="J1420" s="64"/>
    </row>
    <row r="1421" spans="1:10" s="141" customFormat="1" ht="31.5">
      <c r="A1421" s="40"/>
      <c r="B1421" s="41" t="s">
        <v>42</v>
      </c>
      <c r="C1421" s="42">
        <f>SUM(C1403:C1420)</f>
        <v>45</v>
      </c>
      <c r="D1421" s="42"/>
      <c r="E1421" s="43">
        <f>SUM(E1403:E1420)</f>
        <v>3575410</v>
      </c>
      <c r="F1421" s="43"/>
      <c r="G1421" s="44">
        <f>SUM(G1403:G1420)</f>
        <v>3575410</v>
      </c>
      <c r="H1421" s="5"/>
      <c r="I1421" s="5"/>
      <c r="J1421" s="75"/>
    </row>
    <row r="1422" spans="1:10" s="141" customFormat="1" ht="31.5">
      <c r="A1422" s="46"/>
      <c r="B1422" s="47"/>
      <c r="C1422" s="48"/>
      <c r="D1422" s="48"/>
      <c r="E1422" s="49"/>
      <c r="F1422" s="49"/>
      <c r="G1422" s="151"/>
      <c r="H1422" s="6"/>
      <c r="I1422" s="6"/>
      <c r="J1422" s="76"/>
    </row>
    <row r="1423" spans="1:10" ht="18">
      <c r="A1423" s="283" t="s">
        <v>43</v>
      </c>
      <c r="B1423" s="283"/>
      <c r="C1423" s="284" t="s">
        <v>44</v>
      </c>
      <c r="D1423" s="284"/>
      <c r="E1423" s="54"/>
      <c r="F1423" s="54"/>
      <c r="G1423" s="55" t="s">
        <v>45</v>
      </c>
    </row>
    <row r="1426" spans="1:10" s="141" customFormat="1" ht="18">
      <c r="A1426"/>
      <c r="B1426"/>
      <c r="C1426"/>
      <c r="D1426"/>
      <c r="E1426"/>
      <c r="F1426"/>
      <c r="G1426"/>
      <c r="H1426" s="1"/>
      <c r="I1426" s="1"/>
      <c r="J1426" s="79"/>
    </row>
    <row r="1427" spans="1:10" s="141" customFormat="1" ht="15.75">
      <c r="A1427" s="279" t="s">
        <v>1</v>
      </c>
      <c r="B1427" s="279"/>
      <c r="C1427" s="279"/>
      <c r="D1427" s="279"/>
      <c r="E1427" s="279"/>
      <c r="F1427" s="279"/>
      <c r="G1427" s="279"/>
      <c r="H1427" s="1"/>
      <c r="I1427" s="1"/>
      <c r="J1427" s="71"/>
    </row>
    <row r="1428" spans="1:10" s="141" customFormat="1" ht="15.75">
      <c r="A1428" s="279" t="s">
        <v>2</v>
      </c>
      <c r="B1428" s="279"/>
      <c r="C1428" s="279"/>
      <c r="D1428" s="279"/>
      <c r="E1428" s="279"/>
      <c r="F1428" s="279"/>
      <c r="G1428" s="279"/>
      <c r="H1428" s="1"/>
      <c r="I1428" s="1"/>
      <c r="J1428" s="71"/>
    </row>
    <row r="1429" spans="1:10" s="141" customFormat="1" ht="15.75">
      <c r="A1429" s="279" t="s">
        <v>4</v>
      </c>
      <c r="B1429" s="279"/>
      <c r="C1429" s="279"/>
      <c r="D1429" s="279"/>
      <c r="E1429" s="279"/>
      <c r="F1429" s="279"/>
      <c r="G1429" s="279"/>
      <c r="H1429" s="1"/>
      <c r="I1429" s="1"/>
      <c r="J1429" s="71"/>
    </row>
    <row r="1430" spans="1:10" s="141" customFormat="1" ht="27">
      <c r="A1430" s="280" t="s">
        <v>6</v>
      </c>
      <c r="B1430" s="280"/>
      <c r="C1430" s="280"/>
      <c r="D1430" s="280"/>
      <c r="E1430" s="280"/>
      <c r="F1430" s="280"/>
      <c r="G1430" s="280"/>
      <c r="H1430" s="2"/>
      <c r="I1430" s="2"/>
      <c r="J1430" s="72"/>
    </row>
    <row r="1431" spans="1:10" s="141" customFormat="1" ht="27">
      <c r="A1431" s="142"/>
      <c r="B1431" s="142"/>
      <c r="C1431" s="281" t="s">
        <v>367</v>
      </c>
      <c r="D1431" s="281"/>
      <c r="E1431" s="281"/>
      <c r="F1431" s="281"/>
      <c r="G1431" s="281"/>
      <c r="H1431" s="68"/>
      <c r="I1431" s="68"/>
      <c r="J1431" s="71"/>
    </row>
    <row r="1432" spans="1:10" s="141" customFormat="1" ht="15.75">
      <c r="A1432" s="11" t="s">
        <v>358</v>
      </c>
      <c r="B1432" s="12">
        <v>4138147210</v>
      </c>
      <c r="C1432" s="143"/>
      <c r="D1432" s="286"/>
      <c r="E1432" s="286"/>
      <c r="F1432" s="286"/>
      <c r="G1432" s="286"/>
      <c r="H1432" s="69" t="s">
        <v>161</v>
      </c>
      <c r="I1432" s="69"/>
      <c r="J1432" s="73"/>
    </row>
    <row r="1433" spans="1:10" s="141" customFormat="1" ht="15.75">
      <c r="A1433" s="11" t="s">
        <v>9</v>
      </c>
      <c r="B1433" s="286" t="s">
        <v>725</v>
      </c>
      <c r="C1433" s="286"/>
      <c r="D1433" s="286"/>
      <c r="E1433" s="16"/>
      <c r="F1433" s="11"/>
      <c r="G1433" s="16"/>
      <c r="H1433" s="1"/>
      <c r="I1433" s="1"/>
      <c r="J1433" s="71"/>
    </row>
    <row r="1434" spans="1:10" s="141" customFormat="1" ht="15.75">
      <c r="A1434" s="11" t="s">
        <v>11</v>
      </c>
      <c r="B1434" s="289" t="s">
        <v>726</v>
      </c>
      <c r="C1434" s="289"/>
      <c r="D1434" s="289"/>
      <c r="E1434" s="289"/>
      <c r="F1434" s="18"/>
      <c r="G1434" s="19"/>
      <c r="H1434" s="1"/>
      <c r="I1434" s="1"/>
      <c r="J1434" s="71"/>
    </row>
    <row r="1435" spans="1:10" s="141" customFormat="1" ht="15.75">
      <c r="A1435" s="21" t="s">
        <v>14</v>
      </c>
      <c r="B1435" s="21" t="s">
        <v>16</v>
      </c>
      <c r="C1435" s="21"/>
      <c r="D1435" s="22" t="s">
        <v>18</v>
      </c>
      <c r="E1435" s="23" t="s">
        <v>19</v>
      </c>
      <c r="F1435" s="23" t="s">
        <v>20</v>
      </c>
      <c r="G1435" s="21" t="s">
        <v>21</v>
      </c>
      <c r="H1435" s="63"/>
      <c r="I1435" s="63"/>
      <c r="J1435" s="59">
        <f t="shared" ref="J1435:J1452" si="158">H1435*C1436</f>
        <v>0</v>
      </c>
    </row>
    <row r="1436" spans="1:10" s="141" customFormat="1">
      <c r="A1436" s="144">
        <v>1</v>
      </c>
      <c r="B1436" s="145" t="s">
        <v>23</v>
      </c>
      <c r="C1436" s="26"/>
      <c r="D1436" s="146">
        <v>79305</v>
      </c>
      <c r="E1436" s="28">
        <f t="shared" ref="E1436:E1453" si="159">D1436*C1436</f>
        <v>0</v>
      </c>
      <c r="F1436" s="29">
        <v>0</v>
      </c>
      <c r="G1436" s="30">
        <f t="shared" ref="G1436:G1453" si="160">E1436-E1436*F1436</f>
        <v>0</v>
      </c>
      <c r="H1436" s="63">
        <f t="shared" ref="H1436:H1453" si="161">D1436/1.08</f>
        <v>73430.555555555547</v>
      </c>
      <c r="I1436" s="63"/>
      <c r="J1436" s="59">
        <f t="shared" si="158"/>
        <v>0</v>
      </c>
    </row>
    <row r="1437" spans="1:10" s="141" customFormat="1">
      <c r="A1437" s="144">
        <v>2</v>
      </c>
      <c r="B1437" s="145" t="s">
        <v>25</v>
      </c>
      <c r="C1437" s="32"/>
      <c r="D1437" s="147">
        <v>128591</v>
      </c>
      <c r="E1437" s="28">
        <f t="shared" si="159"/>
        <v>0</v>
      </c>
      <c r="F1437" s="29">
        <v>0</v>
      </c>
      <c r="G1437" s="30">
        <f t="shared" si="160"/>
        <v>0</v>
      </c>
      <c r="H1437" s="63">
        <f t="shared" si="161"/>
        <v>119065.74074074073</v>
      </c>
      <c r="I1437" s="63"/>
      <c r="J1437" s="59">
        <f t="shared" si="158"/>
        <v>1785986.111111111</v>
      </c>
    </row>
    <row r="1438" spans="1:10" s="141" customFormat="1">
      <c r="A1438" s="144">
        <v>3</v>
      </c>
      <c r="B1438" s="145" t="s">
        <v>26</v>
      </c>
      <c r="C1438" s="34">
        <v>15</v>
      </c>
      <c r="D1438" s="146">
        <v>60043</v>
      </c>
      <c r="E1438" s="28">
        <f t="shared" si="159"/>
        <v>900645</v>
      </c>
      <c r="F1438" s="29">
        <v>0</v>
      </c>
      <c r="G1438" s="30">
        <f t="shared" si="160"/>
        <v>900645</v>
      </c>
      <c r="H1438" s="63">
        <f t="shared" si="161"/>
        <v>55595.370370370365</v>
      </c>
      <c r="I1438" s="63"/>
      <c r="J1438" s="59">
        <f t="shared" si="158"/>
        <v>0</v>
      </c>
    </row>
    <row r="1439" spans="1:10" s="141" customFormat="1">
      <c r="A1439" s="144">
        <v>4</v>
      </c>
      <c r="B1439" s="145" t="s">
        <v>27</v>
      </c>
      <c r="C1439" s="106"/>
      <c r="D1439" s="146">
        <v>115781</v>
      </c>
      <c r="E1439" s="28">
        <f t="shared" si="159"/>
        <v>0</v>
      </c>
      <c r="F1439" s="29">
        <v>0</v>
      </c>
      <c r="G1439" s="30">
        <f t="shared" si="160"/>
        <v>0</v>
      </c>
      <c r="H1439" s="63">
        <f t="shared" si="161"/>
        <v>107204.62962962962</v>
      </c>
      <c r="I1439" s="63"/>
      <c r="J1439" s="59">
        <f t="shared" si="158"/>
        <v>3216138.8888888885</v>
      </c>
    </row>
    <row r="1440" spans="1:10" s="141" customFormat="1">
      <c r="A1440" s="144">
        <v>5</v>
      </c>
      <c r="B1440" s="145" t="s">
        <v>28</v>
      </c>
      <c r="C1440" s="32">
        <v>30</v>
      </c>
      <c r="D1440" s="146">
        <v>119943</v>
      </c>
      <c r="E1440" s="28">
        <f t="shared" si="159"/>
        <v>3598290</v>
      </c>
      <c r="F1440" s="124">
        <v>0</v>
      </c>
      <c r="G1440" s="30">
        <f t="shared" si="160"/>
        <v>3598290</v>
      </c>
      <c r="H1440" s="63">
        <f t="shared" si="161"/>
        <v>111058.33333333333</v>
      </c>
      <c r="I1440" s="63"/>
      <c r="J1440" s="59">
        <f t="shared" si="158"/>
        <v>0</v>
      </c>
    </row>
    <row r="1441" spans="1:10" s="141" customFormat="1">
      <c r="A1441" s="144">
        <v>6</v>
      </c>
      <c r="B1441" s="145" t="s">
        <v>29</v>
      </c>
      <c r="C1441" s="26"/>
      <c r="D1441" s="146">
        <v>94810</v>
      </c>
      <c r="E1441" s="28">
        <f t="shared" si="159"/>
        <v>0</v>
      </c>
      <c r="F1441" s="29">
        <v>0</v>
      </c>
      <c r="G1441" s="30">
        <f t="shared" si="160"/>
        <v>0</v>
      </c>
      <c r="H1441" s="63">
        <f t="shared" si="161"/>
        <v>87787.037037037036</v>
      </c>
      <c r="I1441" s="63"/>
      <c r="J1441" s="59">
        <f t="shared" si="158"/>
        <v>0</v>
      </c>
    </row>
    <row r="1442" spans="1:10" s="141" customFormat="1">
      <c r="A1442" s="144">
        <v>7</v>
      </c>
      <c r="B1442" s="145" t="s">
        <v>30</v>
      </c>
      <c r="C1442" s="34"/>
      <c r="D1442" s="146">
        <v>141396</v>
      </c>
      <c r="E1442" s="28">
        <f t="shared" si="159"/>
        <v>0</v>
      </c>
      <c r="F1442" s="29">
        <v>0</v>
      </c>
      <c r="G1442" s="30">
        <f t="shared" si="160"/>
        <v>0</v>
      </c>
      <c r="H1442" s="63">
        <f t="shared" si="161"/>
        <v>130922.22222222222</v>
      </c>
      <c r="I1442" s="63"/>
      <c r="J1442" s="59">
        <f t="shared" si="158"/>
        <v>0</v>
      </c>
    </row>
    <row r="1443" spans="1:10" s="141" customFormat="1">
      <c r="A1443" s="144">
        <v>8</v>
      </c>
      <c r="B1443" s="145" t="s">
        <v>31</v>
      </c>
      <c r="C1443" s="26"/>
      <c r="D1443" s="146">
        <v>232931</v>
      </c>
      <c r="E1443" s="28">
        <f t="shared" si="159"/>
        <v>0</v>
      </c>
      <c r="F1443" s="29">
        <v>0</v>
      </c>
      <c r="G1443" s="30">
        <f t="shared" si="160"/>
        <v>0</v>
      </c>
      <c r="H1443" s="63">
        <f t="shared" si="161"/>
        <v>215676.85185185182</v>
      </c>
      <c r="I1443" s="63"/>
      <c r="J1443" s="59">
        <f t="shared" si="158"/>
        <v>0</v>
      </c>
    </row>
    <row r="1444" spans="1:10" s="141" customFormat="1">
      <c r="A1444" s="144">
        <v>9</v>
      </c>
      <c r="B1444" s="148" t="s">
        <v>32</v>
      </c>
      <c r="C1444" s="26"/>
      <c r="D1444" s="146">
        <v>101534</v>
      </c>
      <c r="E1444" s="28">
        <f t="shared" si="159"/>
        <v>0</v>
      </c>
      <c r="F1444" s="29">
        <v>0</v>
      </c>
      <c r="G1444" s="30">
        <f t="shared" si="160"/>
        <v>0</v>
      </c>
      <c r="H1444" s="63">
        <f t="shared" si="161"/>
        <v>94012.962962962964</v>
      </c>
      <c r="I1444" s="63"/>
      <c r="J1444" s="59">
        <f t="shared" si="158"/>
        <v>0</v>
      </c>
    </row>
    <row r="1445" spans="1:10" s="141" customFormat="1">
      <c r="A1445" s="144">
        <v>10</v>
      </c>
      <c r="B1445" s="148" t="s">
        <v>33</v>
      </c>
      <c r="C1445" s="37"/>
      <c r="D1445" s="147">
        <v>110148</v>
      </c>
      <c r="E1445" s="28">
        <f t="shared" si="159"/>
        <v>0</v>
      </c>
      <c r="F1445" s="29">
        <v>0</v>
      </c>
      <c r="G1445" s="30">
        <f t="shared" si="160"/>
        <v>0</v>
      </c>
      <c r="H1445" s="63">
        <f t="shared" si="161"/>
        <v>101988.88888888888</v>
      </c>
      <c r="I1445" s="63"/>
      <c r="J1445" s="59">
        <f t="shared" si="158"/>
        <v>1529833.333333333</v>
      </c>
    </row>
    <row r="1446" spans="1:10" s="141" customFormat="1">
      <c r="A1446" s="144">
        <v>11</v>
      </c>
      <c r="B1446" s="145" t="s">
        <v>34</v>
      </c>
      <c r="C1446" s="37">
        <v>15</v>
      </c>
      <c r="D1446" s="146">
        <v>54198</v>
      </c>
      <c r="E1446" s="28">
        <f t="shared" si="159"/>
        <v>812970</v>
      </c>
      <c r="F1446" s="29">
        <v>0</v>
      </c>
      <c r="G1446" s="30">
        <f t="shared" si="160"/>
        <v>812970</v>
      </c>
      <c r="H1446" s="63">
        <f t="shared" si="161"/>
        <v>50183.333333333328</v>
      </c>
      <c r="I1446" s="63"/>
      <c r="J1446" s="59">
        <f t="shared" si="158"/>
        <v>0</v>
      </c>
    </row>
    <row r="1447" spans="1:10" s="141" customFormat="1">
      <c r="A1447" s="144">
        <v>12</v>
      </c>
      <c r="B1447" s="145" t="s">
        <v>35</v>
      </c>
      <c r="C1447" s="37"/>
      <c r="D1447" s="146">
        <v>49680</v>
      </c>
      <c r="E1447" s="28">
        <f t="shared" si="159"/>
        <v>0</v>
      </c>
      <c r="F1447" s="29">
        <v>0</v>
      </c>
      <c r="G1447" s="30">
        <f t="shared" si="160"/>
        <v>0</v>
      </c>
      <c r="H1447" s="63">
        <f t="shared" si="161"/>
        <v>46000</v>
      </c>
      <c r="I1447" s="63"/>
      <c r="J1447" s="59">
        <f t="shared" si="158"/>
        <v>0</v>
      </c>
    </row>
    <row r="1448" spans="1:10" s="141" customFormat="1">
      <c r="A1448" s="144">
        <v>13</v>
      </c>
      <c r="B1448" s="145" t="s">
        <v>36</v>
      </c>
      <c r="C1448" s="37"/>
      <c r="D1448" s="149">
        <v>64152</v>
      </c>
      <c r="E1448" s="28">
        <f t="shared" si="159"/>
        <v>0</v>
      </c>
      <c r="F1448" s="29">
        <v>0</v>
      </c>
      <c r="G1448" s="30">
        <f t="shared" si="160"/>
        <v>0</v>
      </c>
      <c r="H1448" s="63">
        <f t="shared" si="161"/>
        <v>59399.999999999993</v>
      </c>
      <c r="I1448" s="63"/>
      <c r="J1448" s="59">
        <f t="shared" si="158"/>
        <v>0</v>
      </c>
    </row>
    <row r="1449" spans="1:10" s="141" customFormat="1">
      <c r="A1449" s="144">
        <v>14</v>
      </c>
      <c r="B1449" s="145" t="s">
        <v>37</v>
      </c>
      <c r="C1449" s="37"/>
      <c r="D1449" s="149">
        <v>65934</v>
      </c>
      <c r="E1449" s="28">
        <f t="shared" si="159"/>
        <v>0</v>
      </c>
      <c r="F1449" s="29">
        <v>0</v>
      </c>
      <c r="G1449" s="30">
        <f t="shared" si="160"/>
        <v>0</v>
      </c>
      <c r="H1449" s="130">
        <f t="shared" si="161"/>
        <v>61049.999999999993</v>
      </c>
      <c r="I1449" s="63"/>
      <c r="J1449" s="59">
        <f t="shared" si="158"/>
        <v>0</v>
      </c>
    </row>
    <row r="1450" spans="1:10" s="141" customFormat="1">
      <c r="A1450" s="144">
        <v>15</v>
      </c>
      <c r="B1450" s="145" t="s">
        <v>38</v>
      </c>
      <c r="C1450" s="37"/>
      <c r="D1450" s="149">
        <v>76626</v>
      </c>
      <c r="E1450" s="28">
        <f t="shared" si="159"/>
        <v>0</v>
      </c>
      <c r="F1450" s="124">
        <v>0</v>
      </c>
      <c r="G1450" s="30">
        <f t="shared" si="160"/>
        <v>0</v>
      </c>
      <c r="H1450" s="63">
        <f t="shared" si="161"/>
        <v>70950</v>
      </c>
      <c r="I1450" s="63"/>
      <c r="J1450" s="59">
        <f t="shared" si="158"/>
        <v>0</v>
      </c>
    </row>
    <row r="1451" spans="1:10" s="141" customFormat="1">
      <c r="A1451" s="144">
        <v>16</v>
      </c>
      <c r="B1451" s="145" t="s">
        <v>39</v>
      </c>
      <c r="C1451" s="37"/>
      <c r="D1451" s="149">
        <v>80190</v>
      </c>
      <c r="E1451" s="28">
        <f t="shared" si="159"/>
        <v>0</v>
      </c>
      <c r="F1451" s="29">
        <v>0</v>
      </c>
      <c r="G1451" s="30">
        <f t="shared" si="160"/>
        <v>0</v>
      </c>
      <c r="H1451" s="63">
        <f t="shared" si="161"/>
        <v>74250</v>
      </c>
      <c r="I1451" s="63"/>
      <c r="J1451" s="59">
        <f t="shared" si="158"/>
        <v>0</v>
      </c>
    </row>
    <row r="1452" spans="1:10" s="141" customFormat="1">
      <c r="A1452" s="144">
        <v>17</v>
      </c>
      <c r="B1452" s="145" t="s">
        <v>40</v>
      </c>
      <c r="C1452" s="37"/>
      <c r="D1452" s="149">
        <v>113832</v>
      </c>
      <c r="E1452" s="28">
        <f t="shared" si="159"/>
        <v>0</v>
      </c>
      <c r="F1452" s="29">
        <v>0</v>
      </c>
      <c r="G1452" s="30">
        <f t="shared" si="160"/>
        <v>0</v>
      </c>
      <c r="H1452" s="63">
        <f t="shared" si="161"/>
        <v>105400</v>
      </c>
      <c r="I1452" s="63"/>
      <c r="J1452" s="59">
        <f t="shared" si="158"/>
        <v>0</v>
      </c>
    </row>
    <row r="1453" spans="1:10" s="141" customFormat="1" ht="17.25">
      <c r="A1453" s="144">
        <v>18</v>
      </c>
      <c r="B1453" s="145" t="s">
        <v>41</v>
      </c>
      <c r="C1453" s="37"/>
      <c r="D1453" s="150">
        <v>98010</v>
      </c>
      <c r="E1453" s="28">
        <f t="shared" si="159"/>
        <v>0</v>
      </c>
      <c r="F1453" s="29">
        <v>0</v>
      </c>
      <c r="G1453" s="30">
        <f t="shared" si="160"/>
        <v>0</v>
      </c>
      <c r="H1453" s="63">
        <f t="shared" si="161"/>
        <v>90750</v>
      </c>
      <c r="I1453" s="45"/>
      <c r="J1453" s="64">
        <f>SUM(J1435:J1452)</f>
        <v>6531958.333333333</v>
      </c>
    </row>
    <row r="1454" spans="1:10" s="141" customFormat="1" ht="31.5">
      <c r="A1454" s="40"/>
      <c r="B1454" s="41" t="s">
        <v>42</v>
      </c>
      <c r="C1454" s="42">
        <f>SUM(C1436:C1453)</f>
        <v>60</v>
      </c>
      <c r="D1454" s="42"/>
      <c r="E1454" s="43">
        <f>SUM(E1436:E1453)</f>
        <v>5311905</v>
      </c>
      <c r="F1454" s="43"/>
      <c r="G1454" s="44">
        <f>SUM(G1436:G1453)</f>
        <v>5311905</v>
      </c>
      <c r="H1454" s="5"/>
      <c r="I1454" s="5"/>
      <c r="J1454" s="75">
        <f>J1453*0.08</f>
        <v>522556.66666666663</v>
      </c>
    </row>
    <row r="1455" spans="1:10" s="141" customFormat="1" ht="31.5">
      <c r="A1455" s="46"/>
      <c r="B1455" s="47"/>
      <c r="C1455" s="48"/>
      <c r="D1455" s="48"/>
      <c r="E1455" s="49"/>
      <c r="F1455" s="49"/>
      <c r="G1455" s="151"/>
      <c r="H1455" s="6"/>
      <c r="I1455" s="6"/>
      <c r="J1455" s="76">
        <f>SUM(J1453:J1454)</f>
        <v>7054515</v>
      </c>
    </row>
    <row r="1456" spans="1:10" ht="18">
      <c r="A1456" s="283" t="s">
        <v>43</v>
      </c>
      <c r="B1456" s="283"/>
      <c r="C1456" s="284" t="s">
        <v>44</v>
      </c>
      <c r="D1456" s="284"/>
      <c r="E1456" s="54"/>
      <c r="F1456" s="54"/>
      <c r="G1456" s="55" t="s">
        <v>45</v>
      </c>
    </row>
    <row r="1458" spans="1:10" s="141" customFormat="1" ht="18">
      <c r="A1458"/>
      <c r="B1458"/>
      <c r="C1458"/>
      <c r="D1458"/>
      <c r="E1458"/>
      <c r="F1458"/>
      <c r="G1458"/>
      <c r="H1458" s="1"/>
      <c r="I1458" s="1"/>
      <c r="J1458" s="79"/>
    </row>
    <row r="1459" spans="1:10" s="141" customFormat="1" ht="15.75">
      <c r="A1459" s="279" t="s">
        <v>1</v>
      </c>
      <c r="B1459" s="279"/>
      <c r="C1459" s="279"/>
      <c r="D1459" s="279"/>
      <c r="E1459" s="279"/>
      <c r="F1459" s="279"/>
      <c r="G1459" s="279"/>
      <c r="H1459" s="1"/>
      <c r="I1459" s="1"/>
      <c r="J1459" s="71"/>
    </row>
    <row r="1460" spans="1:10" s="141" customFormat="1" ht="15.75">
      <c r="A1460" s="279" t="s">
        <v>2</v>
      </c>
      <c r="B1460" s="279"/>
      <c r="C1460" s="279"/>
      <c r="D1460" s="279"/>
      <c r="E1460" s="279"/>
      <c r="F1460" s="279"/>
      <c r="G1460" s="279"/>
      <c r="H1460" s="1"/>
      <c r="I1460" s="1" t="s">
        <v>727</v>
      </c>
      <c r="J1460" s="71"/>
    </row>
    <row r="1461" spans="1:10" s="141" customFormat="1" ht="15.75">
      <c r="A1461" s="279" t="s">
        <v>4</v>
      </c>
      <c r="B1461" s="279"/>
      <c r="C1461" s="279"/>
      <c r="D1461" s="279"/>
      <c r="E1461" s="279"/>
      <c r="F1461" s="279"/>
      <c r="G1461" s="279"/>
      <c r="H1461" s="1"/>
      <c r="I1461" s="1"/>
      <c r="J1461" s="71"/>
    </row>
    <row r="1462" spans="1:10" s="141" customFormat="1" ht="27">
      <c r="A1462" s="280" t="s">
        <v>6</v>
      </c>
      <c r="B1462" s="280"/>
      <c r="C1462" s="280"/>
      <c r="D1462" s="280"/>
      <c r="E1462" s="280"/>
      <c r="F1462" s="280"/>
      <c r="G1462" s="280"/>
      <c r="H1462" s="2"/>
      <c r="I1462" s="2"/>
      <c r="J1462" s="72"/>
    </row>
    <row r="1463" spans="1:10" s="141" customFormat="1" ht="27">
      <c r="A1463" s="142"/>
      <c r="B1463" s="142"/>
      <c r="C1463" s="281" t="s">
        <v>367</v>
      </c>
      <c r="D1463" s="281"/>
      <c r="E1463" s="281"/>
      <c r="F1463" s="281"/>
      <c r="G1463" s="281"/>
      <c r="H1463" s="68"/>
      <c r="I1463" s="68"/>
      <c r="J1463" s="71"/>
    </row>
    <row r="1464" spans="1:10" s="141" customFormat="1" ht="15.75">
      <c r="A1464" s="11" t="s">
        <v>358</v>
      </c>
      <c r="B1464" s="12">
        <v>4138136765</v>
      </c>
      <c r="C1464" s="143"/>
      <c r="D1464" s="286"/>
      <c r="E1464" s="286"/>
      <c r="F1464" s="286"/>
      <c r="G1464" s="286"/>
      <c r="H1464" s="69" t="s">
        <v>161</v>
      </c>
      <c r="I1464" s="69"/>
      <c r="J1464" s="73"/>
    </row>
    <row r="1465" spans="1:10" s="141" customFormat="1" ht="15.75">
      <c r="A1465" s="11" t="s">
        <v>9</v>
      </c>
      <c r="B1465" s="286" t="s">
        <v>728</v>
      </c>
      <c r="C1465" s="286"/>
      <c r="D1465" s="286"/>
      <c r="E1465" s="16"/>
      <c r="F1465" s="11"/>
      <c r="G1465" s="16"/>
      <c r="H1465" s="1"/>
      <c r="I1465" s="1"/>
      <c r="J1465" s="71"/>
    </row>
    <row r="1466" spans="1:10" s="141" customFormat="1" ht="15.75">
      <c r="A1466" s="11" t="s">
        <v>11</v>
      </c>
      <c r="B1466" s="289"/>
      <c r="C1466" s="289"/>
      <c r="D1466" s="289"/>
      <c r="E1466" s="289"/>
      <c r="F1466" s="18"/>
      <c r="G1466" s="19"/>
      <c r="H1466" s="1"/>
      <c r="I1466" s="1"/>
      <c r="J1466" s="71"/>
    </row>
    <row r="1467" spans="1:10" s="141" customFormat="1" ht="15.75">
      <c r="A1467" s="21" t="s">
        <v>14</v>
      </c>
      <c r="B1467" s="21" t="s">
        <v>16</v>
      </c>
      <c r="C1467" s="21"/>
      <c r="D1467" s="22" t="s">
        <v>18</v>
      </c>
      <c r="E1467" s="23" t="s">
        <v>19</v>
      </c>
      <c r="F1467" s="23" t="s">
        <v>20</v>
      </c>
      <c r="G1467" s="21" t="s">
        <v>21</v>
      </c>
      <c r="H1467" s="63"/>
      <c r="I1467" s="63"/>
      <c r="J1467" s="59">
        <f>H1467*C1468</f>
        <v>0</v>
      </c>
    </row>
    <row r="1468" spans="1:10" s="141" customFormat="1">
      <c r="A1468" s="144">
        <v>1</v>
      </c>
      <c r="B1468" s="145" t="s">
        <v>23</v>
      </c>
      <c r="C1468" s="26">
        <v>10</v>
      </c>
      <c r="D1468" s="146">
        <v>79305</v>
      </c>
      <c r="E1468" s="28">
        <f t="shared" ref="E1468:E1485" si="162">D1468*C1468</f>
        <v>793050</v>
      </c>
      <c r="F1468" s="29">
        <v>0.2</v>
      </c>
      <c r="G1468" s="30">
        <f t="shared" ref="G1468:G1485" si="163">E1468-E1468*F1468</f>
        <v>634440</v>
      </c>
      <c r="H1468" s="63">
        <f>D1468/1.08*0.8</f>
        <v>58744.444444444438</v>
      </c>
      <c r="I1468" s="63"/>
      <c r="J1468" s="59">
        <f>H1468*C1469</f>
        <v>0</v>
      </c>
    </row>
    <row r="1469" spans="1:10" s="141" customFormat="1">
      <c r="A1469" s="144">
        <v>2</v>
      </c>
      <c r="B1469" s="145" t="s">
        <v>25</v>
      </c>
      <c r="C1469" s="32"/>
      <c r="D1469" s="147">
        <v>128591</v>
      </c>
      <c r="E1469" s="28">
        <f t="shared" si="162"/>
        <v>0</v>
      </c>
      <c r="F1469" s="29">
        <v>0</v>
      </c>
      <c r="G1469" s="30">
        <f t="shared" si="163"/>
        <v>0</v>
      </c>
      <c r="H1469" s="63">
        <f t="shared" ref="H1469:H1485" si="164">D1469/1.08</f>
        <v>119065.74074074073</v>
      </c>
      <c r="I1469" s="63"/>
      <c r="J1469" s="59">
        <f>H1469*C1470</f>
        <v>0</v>
      </c>
    </row>
    <row r="1470" spans="1:10" s="141" customFormat="1">
      <c r="A1470" s="144">
        <v>3</v>
      </c>
      <c r="B1470" s="145" t="s">
        <v>26</v>
      </c>
      <c r="C1470" s="34"/>
      <c r="D1470" s="146">
        <v>60043</v>
      </c>
      <c r="E1470" s="28">
        <f t="shared" si="162"/>
        <v>0</v>
      </c>
      <c r="F1470" s="29">
        <v>0</v>
      </c>
      <c r="G1470" s="30">
        <f t="shared" si="163"/>
        <v>0</v>
      </c>
      <c r="H1470" s="63">
        <f t="shared" si="164"/>
        <v>55595.370370370365</v>
      </c>
      <c r="I1470" s="63"/>
      <c r="J1470" s="59"/>
    </row>
    <row r="1471" spans="1:10" s="141" customFormat="1">
      <c r="A1471" s="144">
        <v>4</v>
      </c>
      <c r="B1471" s="145" t="s">
        <v>27</v>
      </c>
      <c r="C1471" s="106"/>
      <c r="D1471" s="146">
        <v>115781</v>
      </c>
      <c r="E1471" s="28">
        <f t="shared" si="162"/>
        <v>0</v>
      </c>
      <c r="F1471" s="29">
        <v>0</v>
      </c>
      <c r="G1471" s="30">
        <f t="shared" si="163"/>
        <v>0</v>
      </c>
      <c r="H1471" s="63">
        <f t="shared" si="164"/>
        <v>107204.62962962962</v>
      </c>
      <c r="I1471" s="63"/>
      <c r="J1471" s="59"/>
    </row>
    <row r="1472" spans="1:10" s="141" customFormat="1">
      <c r="A1472" s="144">
        <v>5</v>
      </c>
      <c r="B1472" s="145" t="s">
        <v>28</v>
      </c>
      <c r="C1472" s="32">
        <v>6</v>
      </c>
      <c r="D1472" s="146">
        <v>119943</v>
      </c>
      <c r="E1472" s="28">
        <f t="shared" si="162"/>
        <v>719658</v>
      </c>
      <c r="F1472" s="124">
        <v>0</v>
      </c>
      <c r="G1472" s="30">
        <f t="shared" si="163"/>
        <v>719658</v>
      </c>
      <c r="H1472" s="63">
        <f t="shared" si="164"/>
        <v>111058.33333333333</v>
      </c>
      <c r="I1472" s="63"/>
      <c r="J1472" s="59"/>
    </row>
    <row r="1473" spans="1:10" s="141" customFormat="1">
      <c r="A1473" s="144">
        <v>6</v>
      </c>
      <c r="B1473" s="145" t="s">
        <v>29</v>
      </c>
      <c r="C1473" s="26">
        <v>5</v>
      </c>
      <c r="D1473" s="146">
        <v>94810</v>
      </c>
      <c r="E1473" s="28">
        <f t="shared" si="162"/>
        <v>474050</v>
      </c>
      <c r="F1473" s="29">
        <v>0</v>
      </c>
      <c r="G1473" s="30">
        <f t="shared" si="163"/>
        <v>474050</v>
      </c>
      <c r="H1473" s="63">
        <f t="shared" si="164"/>
        <v>87787.037037037036</v>
      </c>
      <c r="I1473" s="63"/>
      <c r="J1473" s="59"/>
    </row>
    <row r="1474" spans="1:10" s="141" customFormat="1">
      <c r="A1474" s="144">
        <v>7</v>
      </c>
      <c r="B1474" s="145" t="s">
        <v>30</v>
      </c>
      <c r="C1474" s="34"/>
      <c r="D1474" s="146">
        <v>141396</v>
      </c>
      <c r="E1474" s="28">
        <f t="shared" si="162"/>
        <v>0</v>
      </c>
      <c r="F1474" s="29">
        <v>0</v>
      </c>
      <c r="G1474" s="30">
        <f t="shared" si="163"/>
        <v>0</v>
      </c>
      <c r="H1474" s="63">
        <f t="shared" si="164"/>
        <v>130922.22222222222</v>
      </c>
      <c r="I1474" s="63"/>
      <c r="J1474" s="59"/>
    </row>
    <row r="1475" spans="1:10" s="141" customFormat="1">
      <c r="A1475" s="144">
        <v>8</v>
      </c>
      <c r="B1475" s="145" t="s">
        <v>31</v>
      </c>
      <c r="C1475" s="26"/>
      <c r="D1475" s="146">
        <v>232931</v>
      </c>
      <c r="E1475" s="28">
        <f t="shared" si="162"/>
        <v>0</v>
      </c>
      <c r="F1475" s="29">
        <v>0</v>
      </c>
      <c r="G1475" s="30">
        <f t="shared" si="163"/>
        <v>0</v>
      </c>
      <c r="H1475" s="63">
        <f t="shared" si="164"/>
        <v>215676.85185185182</v>
      </c>
      <c r="I1475" s="63"/>
      <c r="J1475" s="59"/>
    </row>
    <row r="1476" spans="1:10" s="141" customFormat="1">
      <c r="A1476" s="144">
        <v>9</v>
      </c>
      <c r="B1476" s="148" t="s">
        <v>32</v>
      </c>
      <c r="C1476" s="26"/>
      <c r="D1476" s="146">
        <v>101534</v>
      </c>
      <c r="E1476" s="28">
        <f t="shared" si="162"/>
        <v>0</v>
      </c>
      <c r="F1476" s="29">
        <v>0</v>
      </c>
      <c r="G1476" s="30">
        <f t="shared" si="163"/>
        <v>0</v>
      </c>
      <c r="H1476" s="63">
        <f t="shared" si="164"/>
        <v>94012.962962962964</v>
      </c>
      <c r="I1476" s="63"/>
      <c r="J1476" s="59"/>
    </row>
    <row r="1477" spans="1:10" s="141" customFormat="1">
      <c r="A1477" s="144">
        <v>10</v>
      </c>
      <c r="B1477" s="148" t="s">
        <v>33</v>
      </c>
      <c r="C1477" s="37"/>
      <c r="D1477" s="147">
        <v>110148</v>
      </c>
      <c r="E1477" s="28">
        <f t="shared" si="162"/>
        <v>0</v>
      </c>
      <c r="F1477" s="29">
        <v>0</v>
      </c>
      <c r="G1477" s="30">
        <f t="shared" si="163"/>
        <v>0</v>
      </c>
      <c r="H1477" s="63">
        <f t="shared" si="164"/>
        <v>101988.88888888888</v>
      </c>
      <c r="I1477" s="63"/>
      <c r="J1477" s="59"/>
    </row>
    <row r="1478" spans="1:10" s="141" customFormat="1">
      <c r="A1478" s="144">
        <v>11</v>
      </c>
      <c r="B1478" s="145" t="s">
        <v>34</v>
      </c>
      <c r="C1478" s="37"/>
      <c r="D1478" s="146">
        <v>54198</v>
      </c>
      <c r="E1478" s="28">
        <f t="shared" si="162"/>
        <v>0</v>
      </c>
      <c r="F1478" s="29">
        <v>0</v>
      </c>
      <c r="G1478" s="30">
        <f t="shared" si="163"/>
        <v>0</v>
      </c>
      <c r="H1478" s="63">
        <f t="shared" si="164"/>
        <v>50183.333333333328</v>
      </c>
      <c r="I1478" s="63"/>
      <c r="J1478" s="59"/>
    </row>
    <row r="1479" spans="1:10" s="141" customFormat="1">
      <c r="A1479" s="144">
        <v>12</v>
      </c>
      <c r="B1479" s="145" t="s">
        <v>35</v>
      </c>
      <c r="C1479" s="37"/>
      <c r="D1479" s="146">
        <v>49680</v>
      </c>
      <c r="E1479" s="28">
        <f t="shared" si="162"/>
        <v>0</v>
      </c>
      <c r="F1479" s="29">
        <v>0</v>
      </c>
      <c r="G1479" s="30">
        <f t="shared" si="163"/>
        <v>0</v>
      </c>
      <c r="H1479" s="63">
        <f t="shared" si="164"/>
        <v>46000</v>
      </c>
      <c r="I1479" s="63"/>
      <c r="J1479" s="59"/>
    </row>
    <row r="1480" spans="1:10" s="141" customFormat="1">
      <c r="A1480" s="144">
        <v>13</v>
      </c>
      <c r="B1480" s="145" t="s">
        <v>36</v>
      </c>
      <c r="C1480" s="37"/>
      <c r="D1480" s="149">
        <v>64152</v>
      </c>
      <c r="E1480" s="28">
        <f t="shared" si="162"/>
        <v>0</v>
      </c>
      <c r="F1480" s="29">
        <v>0</v>
      </c>
      <c r="G1480" s="30">
        <f t="shared" si="163"/>
        <v>0</v>
      </c>
      <c r="H1480" s="63">
        <f t="shared" si="164"/>
        <v>59399.999999999993</v>
      </c>
      <c r="I1480" s="63"/>
      <c r="J1480" s="59"/>
    </row>
    <row r="1481" spans="1:10" s="141" customFormat="1">
      <c r="A1481" s="144">
        <v>14</v>
      </c>
      <c r="B1481" s="145" t="s">
        <v>37</v>
      </c>
      <c r="C1481" s="37"/>
      <c r="D1481" s="149">
        <v>65934</v>
      </c>
      <c r="E1481" s="28">
        <f t="shared" si="162"/>
        <v>0</v>
      </c>
      <c r="F1481" s="29">
        <v>0</v>
      </c>
      <c r="G1481" s="30">
        <f t="shared" si="163"/>
        <v>0</v>
      </c>
      <c r="H1481" s="130">
        <f t="shared" si="164"/>
        <v>61049.999999999993</v>
      </c>
      <c r="I1481" s="63"/>
      <c r="J1481" s="59"/>
    </row>
    <row r="1482" spans="1:10" s="141" customFormat="1">
      <c r="A1482" s="144">
        <v>15</v>
      </c>
      <c r="B1482" s="145" t="s">
        <v>38</v>
      </c>
      <c r="C1482" s="37"/>
      <c r="D1482" s="149">
        <v>76626</v>
      </c>
      <c r="E1482" s="28">
        <f t="shared" si="162"/>
        <v>0</v>
      </c>
      <c r="F1482" s="124">
        <v>0</v>
      </c>
      <c r="G1482" s="30">
        <f t="shared" si="163"/>
        <v>0</v>
      </c>
      <c r="H1482" s="63">
        <f t="shared" si="164"/>
        <v>70950</v>
      </c>
      <c r="I1482" s="63"/>
      <c r="J1482" s="59"/>
    </row>
    <row r="1483" spans="1:10" s="141" customFormat="1">
      <c r="A1483" s="144">
        <v>16</v>
      </c>
      <c r="B1483" s="145" t="s">
        <v>39</v>
      </c>
      <c r="C1483" s="37"/>
      <c r="D1483" s="149">
        <v>80190</v>
      </c>
      <c r="E1483" s="28">
        <f t="shared" si="162"/>
        <v>0</v>
      </c>
      <c r="F1483" s="29">
        <v>0</v>
      </c>
      <c r="G1483" s="30">
        <f t="shared" si="163"/>
        <v>0</v>
      </c>
      <c r="H1483" s="63">
        <f t="shared" si="164"/>
        <v>74250</v>
      </c>
      <c r="I1483" s="63"/>
      <c r="J1483" s="59"/>
    </row>
    <row r="1484" spans="1:10" s="141" customFormat="1">
      <c r="A1484" s="144">
        <v>17</v>
      </c>
      <c r="B1484" s="145" t="s">
        <v>40</v>
      </c>
      <c r="C1484" s="37"/>
      <c r="D1484" s="149">
        <v>113832</v>
      </c>
      <c r="E1484" s="28">
        <f t="shared" si="162"/>
        <v>0</v>
      </c>
      <c r="F1484" s="29">
        <v>0</v>
      </c>
      <c r="G1484" s="30">
        <f t="shared" si="163"/>
        <v>0</v>
      </c>
      <c r="H1484" s="63">
        <f t="shared" si="164"/>
        <v>105400</v>
      </c>
      <c r="I1484" s="63"/>
      <c r="J1484" s="59">
        <f>H1484*C1485</f>
        <v>0</v>
      </c>
    </row>
    <row r="1485" spans="1:10" s="141" customFormat="1" ht="17.25">
      <c r="A1485" s="144">
        <v>18</v>
      </c>
      <c r="B1485" s="145" t="s">
        <v>41</v>
      </c>
      <c r="C1485" s="37"/>
      <c r="D1485" s="150">
        <v>98010</v>
      </c>
      <c r="E1485" s="28">
        <f t="shared" si="162"/>
        <v>0</v>
      </c>
      <c r="F1485" s="29">
        <v>0</v>
      </c>
      <c r="G1485" s="30">
        <f t="shared" si="163"/>
        <v>0</v>
      </c>
      <c r="H1485" s="63">
        <f t="shared" si="164"/>
        <v>90750</v>
      </c>
      <c r="I1485" s="45"/>
      <c r="J1485" s="64">
        <f>SUM(J1467:J1484)</f>
        <v>0</v>
      </c>
    </row>
    <row r="1486" spans="1:10" s="141" customFormat="1" ht="31.5">
      <c r="A1486" s="40"/>
      <c r="B1486" s="41" t="s">
        <v>42</v>
      </c>
      <c r="C1486" s="42">
        <f>SUM(C1468:C1485)</f>
        <v>21</v>
      </c>
      <c r="D1486" s="42"/>
      <c r="E1486" s="43">
        <f>SUM(E1468:E1485)</f>
        <v>1986758</v>
      </c>
      <c r="F1486" s="43"/>
      <c r="G1486" s="44">
        <f>SUM(G1468:G1485)</f>
        <v>1828148</v>
      </c>
      <c r="H1486" s="5"/>
      <c r="I1486" s="5"/>
      <c r="J1486" s="75">
        <f>J1485*0.08</f>
        <v>0</v>
      </c>
    </row>
    <row r="1487" spans="1:10" s="141" customFormat="1" ht="31.5">
      <c r="A1487" s="46"/>
      <c r="B1487" s="47"/>
      <c r="C1487" s="48"/>
      <c r="D1487" s="48"/>
      <c r="E1487" s="49"/>
      <c r="F1487" s="49"/>
      <c r="G1487" s="151"/>
      <c r="H1487" s="6"/>
      <c r="I1487" s="6"/>
      <c r="J1487" s="76">
        <f>SUM(J1485:J1486)</f>
        <v>0</v>
      </c>
    </row>
    <row r="1488" spans="1:10" ht="18">
      <c r="A1488" s="283" t="s">
        <v>43</v>
      </c>
      <c r="B1488" s="283"/>
      <c r="C1488" s="284" t="s">
        <v>44</v>
      </c>
      <c r="D1488" s="284"/>
      <c r="E1488" s="54"/>
      <c r="F1488" s="54"/>
      <c r="G1488" s="55" t="s">
        <v>45</v>
      </c>
    </row>
    <row r="1490" spans="1:10" s="141" customFormat="1" ht="18">
      <c r="A1490"/>
      <c r="B1490"/>
      <c r="C1490"/>
      <c r="D1490"/>
      <c r="E1490"/>
      <c r="F1490"/>
      <c r="G1490"/>
      <c r="H1490" s="1"/>
      <c r="I1490" s="1"/>
      <c r="J1490" s="79"/>
    </row>
    <row r="1491" spans="1:10" s="141" customFormat="1" ht="15.75">
      <c r="A1491" s="279" t="s">
        <v>1</v>
      </c>
      <c r="B1491" s="279"/>
      <c r="C1491" s="279"/>
      <c r="D1491" s="279"/>
      <c r="E1491" s="279"/>
      <c r="F1491" s="279"/>
      <c r="G1491" s="279"/>
      <c r="H1491" s="1"/>
      <c r="I1491" s="1"/>
      <c r="J1491" s="71"/>
    </row>
    <row r="1492" spans="1:10" s="141" customFormat="1" ht="15.75">
      <c r="A1492" s="279" t="s">
        <v>2</v>
      </c>
      <c r="B1492" s="279"/>
      <c r="C1492" s="279"/>
      <c r="D1492" s="279"/>
      <c r="E1492" s="279"/>
      <c r="F1492" s="279"/>
      <c r="G1492" s="279"/>
      <c r="H1492" s="1"/>
      <c r="I1492" s="1"/>
      <c r="J1492" s="71"/>
    </row>
    <row r="1493" spans="1:10" s="141" customFormat="1" ht="15.75">
      <c r="A1493" s="279" t="s">
        <v>4</v>
      </c>
      <c r="B1493" s="279"/>
      <c r="C1493" s="279"/>
      <c r="D1493" s="279"/>
      <c r="E1493" s="279"/>
      <c r="F1493" s="279"/>
      <c r="G1493" s="279"/>
      <c r="H1493" s="1"/>
      <c r="I1493" s="1"/>
      <c r="J1493" s="71"/>
    </row>
    <row r="1494" spans="1:10" s="141" customFormat="1" ht="27">
      <c r="A1494" s="280" t="s">
        <v>6</v>
      </c>
      <c r="B1494" s="280"/>
      <c r="C1494" s="280"/>
      <c r="D1494" s="280"/>
      <c r="E1494" s="280"/>
      <c r="F1494" s="280"/>
      <c r="G1494" s="280"/>
      <c r="H1494" s="2"/>
      <c r="I1494" s="2"/>
      <c r="J1494" s="72"/>
    </row>
    <row r="1495" spans="1:10" s="141" customFormat="1" ht="27">
      <c r="A1495" s="142"/>
      <c r="B1495" s="142"/>
      <c r="C1495" s="281" t="s">
        <v>367</v>
      </c>
      <c r="D1495" s="281"/>
      <c r="E1495" s="281"/>
      <c r="F1495" s="281"/>
      <c r="G1495" s="281"/>
      <c r="H1495" s="68"/>
      <c r="I1495" s="68"/>
      <c r="J1495" s="71"/>
    </row>
    <row r="1496" spans="1:10" s="141" customFormat="1" ht="15.75">
      <c r="A1496" s="11" t="s">
        <v>358</v>
      </c>
      <c r="B1496" s="12">
        <v>4138146435</v>
      </c>
      <c r="C1496" s="143"/>
      <c r="D1496" s="286"/>
      <c r="E1496" s="286"/>
      <c r="F1496" s="286"/>
      <c r="G1496" s="286"/>
      <c r="H1496" s="69" t="s">
        <v>161</v>
      </c>
      <c r="I1496" s="69"/>
      <c r="J1496" s="73"/>
    </row>
    <row r="1497" spans="1:10" s="141" customFormat="1" ht="15.75">
      <c r="A1497" s="11" t="s">
        <v>9</v>
      </c>
      <c r="B1497" s="286" t="s">
        <v>729</v>
      </c>
      <c r="C1497" s="286"/>
      <c r="D1497" s="286"/>
      <c r="E1497" s="16"/>
      <c r="F1497" s="11"/>
      <c r="G1497" s="16"/>
      <c r="H1497" s="1"/>
      <c r="I1497" s="1"/>
      <c r="J1497" s="71"/>
    </row>
    <row r="1498" spans="1:10" s="141" customFormat="1" ht="15.75">
      <c r="A1498" s="11" t="s">
        <v>11</v>
      </c>
      <c r="B1498" s="289" t="s">
        <v>678</v>
      </c>
      <c r="C1498" s="289"/>
      <c r="D1498" s="289"/>
      <c r="E1498" s="289"/>
      <c r="F1498" s="18"/>
      <c r="G1498" s="19"/>
      <c r="H1498" s="1"/>
      <c r="I1498" s="1"/>
      <c r="J1498" s="71"/>
    </row>
    <row r="1499" spans="1:10" s="141" customFormat="1" ht="15.75">
      <c r="A1499" s="21" t="s">
        <v>14</v>
      </c>
      <c r="B1499" s="21" t="s">
        <v>16</v>
      </c>
      <c r="C1499" s="21"/>
      <c r="D1499" s="22" t="s">
        <v>18</v>
      </c>
      <c r="E1499" s="23" t="s">
        <v>19</v>
      </c>
      <c r="F1499" s="23" t="s">
        <v>20</v>
      </c>
      <c r="G1499" s="21" t="s">
        <v>21</v>
      </c>
      <c r="H1499" s="63"/>
      <c r="I1499" s="63"/>
      <c r="J1499" s="59">
        <f>H1499*C1500</f>
        <v>0</v>
      </c>
    </row>
    <row r="1500" spans="1:10" s="141" customFormat="1">
      <c r="A1500" s="144">
        <v>1</v>
      </c>
      <c r="B1500" s="145" t="s">
        <v>23</v>
      </c>
      <c r="C1500" s="26"/>
      <c r="D1500" s="146">
        <v>79305</v>
      </c>
      <c r="E1500" s="28">
        <f t="shared" ref="E1500:E1517" si="165">D1500*C1500</f>
        <v>0</v>
      </c>
      <c r="F1500" s="29">
        <v>0</v>
      </c>
      <c r="G1500" s="30">
        <f t="shared" ref="G1500:G1517" si="166">E1500-E1500*F1500</f>
        <v>0</v>
      </c>
      <c r="H1500" s="63">
        <f t="shared" ref="H1500:H1517" si="167">D1500/1.08</f>
        <v>73430.555555555547</v>
      </c>
      <c r="I1500" s="63"/>
      <c r="J1500" s="59">
        <f>H1500*C1501</f>
        <v>0</v>
      </c>
    </row>
    <row r="1501" spans="1:10" s="141" customFormat="1">
      <c r="A1501" s="144">
        <v>2</v>
      </c>
      <c r="B1501" s="145" t="s">
        <v>25</v>
      </c>
      <c r="C1501" s="32"/>
      <c r="D1501" s="147">
        <v>128591</v>
      </c>
      <c r="E1501" s="28">
        <f t="shared" si="165"/>
        <v>0</v>
      </c>
      <c r="F1501" s="29">
        <v>0</v>
      </c>
      <c r="G1501" s="30">
        <f t="shared" si="166"/>
        <v>0</v>
      </c>
      <c r="H1501" s="63">
        <f t="shared" si="167"/>
        <v>119065.74074074073</v>
      </c>
      <c r="I1501" s="63"/>
      <c r="J1501" s="59">
        <f>H1501*C1502</f>
        <v>0</v>
      </c>
    </row>
    <row r="1502" spans="1:10" s="141" customFormat="1">
      <c r="A1502" s="144">
        <v>3</v>
      </c>
      <c r="B1502" s="145" t="s">
        <v>26</v>
      </c>
      <c r="C1502" s="34"/>
      <c r="D1502" s="146">
        <v>60043</v>
      </c>
      <c r="E1502" s="28">
        <f t="shared" si="165"/>
        <v>0</v>
      </c>
      <c r="F1502" s="29">
        <v>0</v>
      </c>
      <c r="G1502" s="30">
        <f t="shared" si="166"/>
        <v>0</v>
      </c>
      <c r="H1502" s="63">
        <f t="shared" si="167"/>
        <v>55595.370370370365</v>
      </c>
      <c r="I1502" s="63"/>
      <c r="J1502" s="59">
        <f>H1502*C1503</f>
        <v>0</v>
      </c>
    </row>
    <row r="1503" spans="1:10" s="141" customFormat="1">
      <c r="A1503" s="144">
        <v>4</v>
      </c>
      <c r="B1503" s="145" t="s">
        <v>27</v>
      </c>
      <c r="C1503" s="106"/>
      <c r="D1503" s="146">
        <v>115781</v>
      </c>
      <c r="E1503" s="28">
        <f t="shared" si="165"/>
        <v>0</v>
      </c>
      <c r="F1503" s="29">
        <v>0</v>
      </c>
      <c r="G1503" s="30">
        <f t="shared" si="166"/>
        <v>0</v>
      </c>
      <c r="H1503" s="63">
        <f t="shared" si="167"/>
        <v>107204.62962962962</v>
      </c>
      <c r="I1503" s="63"/>
      <c r="J1503" s="59"/>
    </row>
    <row r="1504" spans="1:10" s="141" customFormat="1">
      <c r="A1504" s="144">
        <v>5</v>
      </c>
      <c r="B1504" s="145" t="s">
        <v>28</v>
      </c>
      <c r="C1504" s="32">
        <v>9</v>
      </c>
      <c r="D1504" s="146">
        <v>119943</v>
      </c>
      <c r="E1504" s="28">
        <f t="shared" si="165"/>
        <v>1079487</v>
      </c>
      <c r="F1504" s="124">
        <v>0</v>
      </c>
      <c r="G1504" s="30">
        <f t="shared" si="166"/>
        <v>1079487</v>
      </c>
      <c r="H1504" s="63">
        <f t="shared" si="167"/>
        <v>111058.33333333333</v>
      </c>
      <c r="I1504" s="63"/>
      <c r="J1504" s="59">
        <f t="shared" ref="J1504:J1515" si="168">H1504*C1505</f>
        <v>0</v>
      </c>
    </row>
    <row r="1505" spans="1:10" s="141" customFormat="1">
      <c r="A1505" s="144">
        <v>6</v>
      </c>
      <c r="B1505" s="145" t="s">
        <v>29</v>
      </c>
      <c r="C1505" s="26"/>
      <c r="D1505" s="146">
        <v>94810</v>
      </c>
      <c r="E1505" s="28">
        <f t="shared" si="165"/>
        <v>0</v>
      </c>
      <c r="F1505" s="29">
        <v>0</v>
      </c>
      <c r="G1505" s="30">
        <f t="shared" si="166"/>
        <v>0</v>
      </c>
      <c r="H1505" s="63">
        <f t="shared" si="167"/>
        <v>87787.037037037036</v>
      </c>
      <c r="I1505" s="63"/>
      <c r="J1505" s="59">
        <f t="shared" si="168"/>
        <v>0</v>
      </c>
    </row>
    <row r="1506" spans="1:10" s="141" customFormat="1">
      <c r="A1506" s="144">
        <v>7</v>
      </c>
      <c r="B1506" s="145" t="s">
        <v>30</v>
      </c>
      <c r="C1506" s="34"/>
      <c r="D1506" s="146">
        <v>141396</v>
      </c>
      <c r="E1506" s="28">
        <f t="shared" si="165"/>
        <v>0</v>
      </c>
      <c r="F1506" s="29">
        <v>0</v>
      </c>
      <c r="G1506" s="30">
        <f t="shared" si="166"/>
        <v>0</v>
      </c>
      <c r="H1506" s="63">
        <f t="shared" si="167"/>
        <v>130922.22222222222</v>
      </c>
      <c r="I1506" s="63"/>
      <c r="J1506" s="59">
        <f t="shared" si="168"/>
        <v>0</v>
      </c>
    </row>
    <row r="1507" spans="1:10" s="141" customFormat="1">
      <c r="A1507" s="144">
        <v>8</v>
      </c>
      <c r="B1507" s="145" t="s">
        <v>31</v>
      </c>
      <c r="C1507" s="26"/>
      <c r="D1507" s="146">
        <v>232931</v>
      </c>
      <c r="E1507" s="28">
        <f t="shared" si="165"/>
        <v>0</v>
      </c>
      <c r="F1507" s="29">
        <v>0</v>
      </c>
      <c r="G1507" s="30">
        <f t="shared" si="166"/>
        <v>0</v>
      </c>
      <c r="H1507" s="63">
        <f t="shared" si="167"/>
        <v>215676.85185185182</v>
      </c>
      <c r="I1507" s="63"/>
      <c r="J1507" s="59">
        <f t="shared" si="168"/>
        <v>0</v>
      </c>
    </row>
    <row r="1508" spans="1:10" s="141" customFormat="1">
      <c r="A1508" s="144">
        <v>9</v>
      </c>
      <c r="B1508" s="148" t="s">
        <v>32</v>
      </c>
      <c r="C1508" s="26"/>
      <c r="D1508" s="146">
        <v>101534</v>
      </c>
      <c r="E1508" s="28">
        <f t="shared" si="165"/>
        <v>0</v>
      </c>
      <c r="F1508" s="29">
        <v>0</v>
      </c>
      <c r="G1508" s="30">
        <f t="shared" si="166"/>
        <v>0</v>
      </c>
      <c r="H1508" s="63">
        <f t="shared" si="167"/>
        <v>94012.962962962964</v>
      </c>
      <c r="I1508" s="63"/>
      <c r="J1508" s="59">
        <f t="shared" si="168"/>
        <v>0</v>
      </c>
    </row>
    <row r="1509" spans="1:10" s="141" customFormat="1">
      <c r="A1509" s="144">
        <v>10</v>
      </c>
      <c r="B1509" s="148" t="s">
        <v>33</v>
      </c>
      <c r="C1509" s="37"/>
      <c r="D1509" s="147">
        <v>110148</v>
      </c>
      <c r="E1509" s="28">
        <f t="shared" si="165"/>
        <v>0</v>
      </c>
      <c r="F1509" s="29">
        <v>0</v>
      </c>
      <c r="G1509" s="30">
        <f t="shared" si="166"/>
        <v>0</v>
      </c>
      <c r="H1509" s="63">
        <f t="shared" si="167"/>
        <v>101988.88888888888</v>
      </c>
      <c r="I1509" s="63"/>
      <c r="J1509" s="59">
        <f t="shared" si="168"/>
        <v>0</v>
      </c>
    </row>
    <row r="1510" spans="1:10" s="141" customFormat="1">
      <c r="A1510" s="144">
        <v>11</v>
      </c>
      <c r="B1510" s="145" t="s">
        <v>34</v>
      </c>
      <c r="C1510" s="37"/>
      <c r="D1510" s="146">
        <v>54198</v>
      </c>
      <c r="E1510" s="28">
        <f t="shared" si="165"/>
        <v>0</v>
      </c>
      <c r="F1510" s="29">
        <v>0</v>
      </c>
      <c r="G1510" s="30">
        <f t="shared" si="166"/>
        <v>0</v>
      </c>
      <c r="H1510" s="63">
        <f t="shared" si="167"/>
        <v>50183.333333333328</v>
      </c>
      <c r="I1510" s="63"/>
      <c r="J1510" s="59">
        <f t="shared" si="168"/>
        <v>0</v>
      </c>
    </row>
    <row r="1511" spans="1:10" s="141" customFormat="1">
      <c r="A1511" s="144">
        <v>12</v>
      </c>
      <c r="B1511" s="145" t="s">
        <v>35</v>
      </c>
      <c r="C1511" s="37"/>
      <c r="D1511" s="146">
        <v>49680</v>
      </c>
      <c r="E1511" s="28">
        <f t="shared" si="165"/>
        <v>0</v>
      </c>
      <c r="F1511" s="29">
        <v>0</v>
      </c>
      <c r="G1511" s="30">
        <f t="shared" si="166"/>
        <v>0</v>
      </c>
      <c r="H1511" s="63">
        <f t="shared" si="167"/>
        <v>46000</v>
      </c>
      <c r="I1511" s="63"/>
      <c r="J1511" s="59">
        <f t="shared" si="168"/>
        <v>0</v>
      </c>
    </row>
    <row r="1512" spans="1:10" s="141" customFormat="1">
      <c r="A1512" s="144">
        <v>13</v>
      </c>
      <c r="B1512" s="145" t="s">
        <v>36</v>
      </c>
      <c r="C1512" s="37"/>
      <c r="D1512" s="149">
        <v>64152</v>
      </c>
      <c r="E1512" s="28">
        <f t="shared" si="165"/>
        <v>0</v>
      </c>
      <c r="F1512" s="29">
        <v>0</v>
      </c>
      <c r="G1512" s="30">
        <f t="shared" si="166"/>
        <v>0</v>
      </c>
      <c r="H1512" s="63">
        <f t="shared" si="167"/>
        <v>59399.999999999993</v>
      </c>
      <c r="I1512" s="63"/>
      <c r="J1512" s="59">
        <f t="shared" si="168"/>
        <v>0</v>
      </c>
    </row>
    <row r="1513" spans="1:10" s="141" customFormat="1">
      <c r="A1513" s="144">
        <v>14</v>
      </c>
      <c r="B1513" s="145" t="s">
        <v>37</v>
      </c>
      <c r="C1513" s="37"/>
      <c r="D1513" s="149">
        <v>65934</v>
      </c>
      <c r="E1513" s="28">
        <f t="shared" si="165"/>
        <v>0</v>
      </c>
      <c r="F1513" s="29">
        <v>0</v>
      </c>
      <c r="G1513" s="30">
        <f t="shared" si="166"/>
        <v>0</v>
      </c>
      <c r="H1513" s="130">
        <f t="shared" si="167"/>
        <v>61049.999999999993</v>
      </c>
      <c r="I1513" s="63"/>
      <c r="J1513" s="59">
        <f t="shared" si="168"/>
        <v>0</v>
      </c>
    </row>
    <row r="1514" spans="1:10" s="141" customFormat="1">
      <c r="A1514" s="144">
        <v>15</v>
      </c>
      <c r="B1514" s="145" t="s">
        <v>38</v>
      </c>
      <c r="C1514" s="37"/>
      <c r="D1514" s="149">
        <v>76626</v>
      </c>
      <c r="E1514" s="28">
        <f t="shared" si="165"/>
        <v>0</v>
      </c>
      <c r="F1514" s="124">
        <v>0</v>
      </c>
      <c r="G1514" s="30">
        <f t="shared" si="166"/>
        <v>0</v>
      </c>
      <c r="H1514" s="63">
        <f t="shared" si="167"/>
        <v>70950</v>
      </c>
      <c r="I1514" s="63"/>
      <c r="J1514" s="59">
        <f t="shared" si="168"/>
        <v>0</v>
      </c>
    </row>
    <row r="1515" spans="1:10" s="141" customFormat="1">
      <c r="A1515" s="144">
        <v>16</v>
      </c>
      <c r="B1515" s="145" t="s">
        <v>39</v>
      </c>
      <c r="C1515" s="37"/>
      <c r="D1515" s="149">
        <v>80190</v>
      </c>
      <c r="E1515" s="28">
        <f t="shared" si="165"/>
        <v>0</v>
      </c>
      <c r="F1515" s="29">
        <v>0</v>
      </c>
      <c r="G1515" s="30">
        <f t="shared" si="166"/>
        <v>0</v>
      </c>
      <c r="H1515" s="63">
        <f t="shared" si="167"/>
        <v>74250</v>
      </c>
      <c r="I1515" s="63"/>
      <c r="J1515" s="59">
        <f t="shared" si="168"/>
        <v>0</v>
      </c>
    </row>
    <row r="1516" spans="1:10" s="141" customFormat="1">
      <c r="A1516" s="144">
        <v>17</v>
      </c>
      <c r="B1516" s="145" t="s">
        <v>40</v>
      </c>
      <c r="C1516" s="37"/>
      <c r="D1516" s="149">
        <v>113832</v>
      </c>
      <c r="E1516" s="28">
        <f t="shared" si="165"/>
        <v>0</v>
      </c>
      <c r="F1516" s="29">
        <v>0</v>
      </c>
      <c r="G1516" s="30">
        <f t="shared" si="166"/>
        <v>0</v>
      </c>
      <c r="H1516" s="63">
        <f t="shared" si="167"/>
        <v>105400</v>
      </c>
      <c r="I1516" s="63"/>
      <c r="J1516" s="59"/>
    </row>
    <row r="1517" spans="1:10" s="141" customFormat="1" ht="17.25">
      <c r="A1517" s="144">
        <v>18</v>
      </c>
      <c r="B1517" s="145" t="s">
        <v>41</v>
      </c>
      <c r="C1517" s="37"/>
      <c r="D1517" s="150">
        <v>98010</v>
      </c>
      <c r="E1517" s="28">
        <f t="shared" si="165"/>
        <v>0</v>
      </c>
      <c r="F1517" s="29">
        <v>0</v>
      </c>
      <c r="G1517" s="30">
        <f t="shared" si="166"/>
        <v>0</v>
      </c>
      <c r="H1517" s="63">
        <f t="shared" si="167"/>
        <v>90750</v>
      </c>
      <c r="I1517" s="45"/>
      <c r="J1517" s="64"/>
    </row>
    <row r="1518" spans="1:10" s="141" customFormat="1" ht="31.5">
      <c r="A1518" s="40"/>
      <c r="B1518" s="41" t="s">
        <v>42</v>
      </c>
      <c r="C1518" s="42">
        <f>SUM(C1500:C1517)</f>
        <v>9</v>
      </c>
      <c r="D1518" s="42"/>
      <c r="E1518" s="43">
        <f>SUM(E1500:E1517)</f>
        <v>1079487</v>
      </c>
      <c r="F1518" s="43"/>
      <c r="G1518" s="44">
        <f>SUM(G1500:G1517)</f>
        <v>1079487</v>
      </c>
      <c r="H1518" s="5"/>
      <c r="I1518" s="5"/>
      <c r="J1518" s="75"/>
    </row>
    <row r="1519" spans="1:10" s="141" customFormat="1" ht="31.5">
      <c r="A1519" s="46"/>
      <c r="B1519" s="47"/>
      <c r="C1519" s="48"/>
      <c r="D1519" s="48"/>
      <c r="E1519" s="49"/>
      <c r="F1519" s="49"/>
      <c r="G1519" s="151"/>
      <c r="H1519" s="6"/>
      <c r="I1519" s="6"/>
      <c r="J1519" s="76"/>
    </row>
    <row r="1520" spans="1:10" ht="18">
      <c r="A1520" s="283" t="s">
        <v>43</v>
      </c>
      <c r="B1520" s="283"/>
      <c r="C1520" s="284" t="s">
        <v>44</v>
      </c>
      <c r="D1520" s="284"/>
      <c r="E1520" s="54"/>
      <c r="F1520" s="54"/>
      <c r="G1520" s="55" t="s">
        <v>45</v>
      </c>
    </row>
    <row r="1524" spans="1:10" s="141" customFormat="1" ht="18">
      <c r="A1524"/>
      <c r="B1524"/>
      <c r="C1524"/>
      <c r="D1524"/>
      <c r="E1524"/>
      <c r="F1524"/>
      <c r="G1524"/>
      <c r="H1524" s="1"/>
      <c r="I1524" s="1"/>
      <c r="J1524" s="79"/>
    </row>
    <row r="1525" spans="1:10" s="141" customFormat="1" ht="15.75">
      <c r="A1525" s="279" t="s">
        <v>1</v>
      </c>
      <c r="B1525" s="279"/>
      <c r="C1525" s="279"/>
      <c r="D1525" s="279"/>
      <c r="E1525" s="279"/>
      <c r="F1525" s="279"/>
      <c r="G1525" s="279"/>
      <c r="H1525" s="1"/>
      <c r="I1525" s="1"/>
      <c r="J1525" s="71"/>
    </row>
    <row r="1526" spans="1:10" s="141" customFormat="1" ht="15.75">
      <c r="A1526" s="279" t="s">
        <v>2</v>
      </c>
      <c r="B1526" s="279"/>
      <c r="C1526" s="279"/>
      <c r="D1526" s="279"/>
      <c r="E1526" s="279"/>
      <c r="F1526" s="279"/>
      <c r="G1526" s="279"/>
      <c r="H1526" s="1"/>
      <c r="I1526" s="1"/>
      <c r="J1526" s="71"/>
    </row>
    <row r="1527" spans="1:10" s="141" customFormat="1" ht="15.75">
      <c r="A1527" s="279" t="s">
        <v>4</v>
      </c>
      <c r="B1527" s="279"/>
      <c r="C1527" s="279"/>
      <c r="D1527" s="279"/>
      <c r="E1527" s="279"/>
      <c r="F1527" s="279"/>
      <c r="G1527" s="279"/>
      <c r="H1527" s="1"/>
      <c r="I1527" s="1"/>
      <c r="J1527" s="71"/>
    </row>
    <row r="1528" spans="1:10" s="141" customFormat="1" ht="27">
      <c r="A1528" s="280" t="s">
        <v>6</v>
      </c>
      <c r="B1528" s="280"/>
      <c r="C1528" s="280"/>
      <c r="D1528" s="280"/>
      <c r="E1528" s="280"/>
      <c r="F1528" s="280"/>
      <c r="G1528" s="280"/>
      <c r="H1528" s="2"/>
      <c r="I1528" s="2"/>
      <c r="J1528" s="72"/>
    </row>
    <row r="1529" spans="1:10" s="141" customFormat="1" ht="27">
      <c r="A1529" s="142"/>
      <c r="B1529" s="142"/>
      <c r="C1529" s="281" t="s">
        <v>367</v>
      </c>
      <c r="D1529" s="281"/>
      <c r="E1529" s="281"/>
      <c r="F1529" s="281"/>
      <c r="G1529" s="281"/>
      <c r="H1529" s="68"/>
      <c r="I1529" s="68"/>
      <c r="J1529" s="71"/>
    </row>
    <row r="1530" spans="1:10" s="141" customFormat="1" ht="15.75">
      <c r="A1530" s="11" t="s">
        <v>358</v>
      </c>
      <c r="B1530" s="12">
        <v>4138148686</v>
      </c>
      <c r="C1530" s="143"/>
      <c r="D1530" s="286"/>
      <c r="E1530" s="286"/>
      <c r="F1530" s="286"/>
      <c r="G1530" s="286"/>
      <c r="H1530" s="69" t="s">
        <v>161</v>
      </c>
      <c r="I1530" s="69"/>
      <c r="J1530" s="73"/>
    </row>
    <row r="1531" spans="1:10" s="141" customFormat="1" ht="15.75">
      <c r="A1531" s="11" t="s">
        <v>9</v>
      </c>
      <c r="B1531" s="286" t="s">
        <v>730</v>
      </c>
      <c r="C1531" s="286"/>
      <c r="D1531" s="286"/>
      <c r="E1531" s="16"/>
      <c r="F1531" s="11"/>
      <c r="G1531" s="16"/>
      <c r="H1531" s="1"/>
      <c r="I1531" s="1"/>
      <c r="J1531" s="71"/>
    </row>
    <row r="1532" spans="1:10" s="141" customFormat="1" ht="15.75">
      <c r="A1532" s="11" t="s">
        <v>11</v>
      </c>
      <c r="B1532" s="289" t="s">
        <v>674</v>
      </c>
      <c r="C1532" s="289"/>
      <c r="D1532" s="289"/>
      <c r="E1532" s="289"/>
      <c r="F1532" s="18"/>
      <c r="G1532" s="19"/>
      <c r="H1532" s="1"/>
      <c r="I1532" s="1"/>
      <c r="J1532" s="71"/>
    </row>
    <row r="1533" spans="1:10" s="141" customFormat="1" ht="15.75">
      <c r="A1533" s="21" t="s">
        <v>14</v>
      </c>
      <c r="B1533" s="21" t="s">
        <v>16</v>
      </c>
      <c r="C1533" s="21"/>
      <c r="D1533" s="22" t="s">
        <v>18</v>
      </c>
      <c r="E1533" s="23" t="s">
        <v>19</v>
      </c>
      <c r="F1533" s="23" t="s">
        <v>20</v>
      </c>
      <c r="G1533" s="21" t="s">
        <v>21</v>
      </c>
      <c r="H1533" s="63"/>
      <c r="I1533" s="63"/>
      <c r="J1533" s="59">
        <f>H1533*C1534</f>
        <v>0</v>
      </c>
    </row>
    <row r="1534" spans="1:10" s="141" customFormat="1">
      <c r="A1534" s="144">
        <v>1</v>
      </c>
      <c r="B1534" s="145" t="s">
        <v>23</v>
      </c>
      <c r="C1534" s="26">
        <v>10</v>
      </c>
      <c r="D1534" s="146">
        <v>79305</v>
      </c>
      <c r="E1534" s="28">
        <f t="shared" ref="E1534:E1551" si="169">D1534*C1534</f>
        <v>793050</v>
      </c>
      <c r="F1534" s="29">
        <v>0</v>
      </c>
      <c r="G1534" s="30">
        <f t="shared" ref="G1534:G1551" si="170">E1534-E1534*F1534</f>
        <v>793050</v>
      </c>
      <c r="H1534" s="63">
        <f t="shared" ref="H1534:H1551" si="171">D1534/1.08</f>
        <v>73430.555555555547</v>
      </c>
      <c r="I1534" s="63"/>
      <c r="J1534" s="59">
        <f>H1534*C1535</f>
        <v>0</v>
      </c>
    </row>
    <row r="1535" spans="1:10" s="141" customFormat="1">
      <c r="A1535" s="144">
        <v>2</v>
      </c>
      <c r="B1535" s="145" t="s">
        <v>25</v>
      </c>
      <c r="C1535" s="32"/>
      <c r="D1535" s="147">
        <v>128591</v>
      </c>
      <c r="E1535" s="28">
        <f t="shared" si="169"/>
        <v>0</v>
      </c>
      <c r="F1535" s="29">
        <v>0</v>
      </c>
      <c r="G1535" s="30">
        <f t="shared" si="170"/>
        <v>0</v>
      </c>
      <c r="H1535" s="63">
        <f t="shared" si="171"/>
        <v>119065.74074074073</v>
      </c>
      <c r="I1535" s="63"/>
      <c r="J1535" s="59">
        <f>H1535*C1536</f>
        <v>0</v>
      </c>
    </row>
    <row r="1536" spans="1:10" s="141" customFormat="1">
      <c r="A1536" s="144">
        <v>3</v>
      </c>
      <c r="B1536" s="145" t="s">
        <v>26</v>
      </c>
      <c r="C1536" s="34"/>
      <c r="D1536" s="146">
        <v>60043</v>
      </c>
      <c r="E1536" s="28">
        <f t="shared" si="169"/>
        <v>0</v>
      </c>
      <c r="F1536" s="29">
        <v>0</v>
      </c>
      <c r="G1536" s="30">
        <f t="shared" si="170"/>
        <v>0</v>
      </c>
      <c r="H1536" s="63">
        <f t="shared" si="171"/>
        <v>55595.370370370365</v>
      </c>
      <c r="I1536" s="63"/>
      <c r="J1536" s="59">
        <f>H1536*C1537</f>
        <v>0</v>
      </c>
    </row>
    <row r="1537" spans="1:10" s="141" customFormat="1">
      <c r="A1537" s="144">
        <v>4</v>
      </c>
      <c r="B1537" s="145" t="s">
        <v>27</v>
      </c>
      <c r="C1537" s="106"/>
      <c r="D1537" s="146">
        <v>115781</v>
      </c>
      <c r="E1537" s="28">
        <f t="shared" si="169"/>
        <v>0</v>
      </c>
      <c r="F1537" s="29">
        <v>0</v>
      </c>
      <c r="G1537" s="30">
        <f t="shared" si="170"/>
        <v>0</v>
      </c>
      <c r="H1537" s="63">
        <f t="shared" si="171"/>
        <v>107204.62962962962</v>
      </c>
      <c r="I1537" s="63"/>
      <c r="J1537" s="59"/>
    </row>
    <row r="1538" spans="1:10" s="141" customFormat="1">
      <c r="A1538" s="144">
        <v>5</v>
      </c>
      <c r="B1538" s="145" t="s">
        <v>28</v>
      </c>
      <c r="C1538" s="32">
        <v>10</v>
      </c>
      <c r="D1538" s="146">
        <v>119943</v>
      </c>
      <c r="E1538" s="28">
        <f t="shared" si="169"/>
        <v>1199430</v>
      </c>
      <c r="F1538" s="124">
        <v>0</v>
      </c>
      <c r="G1538" s="30">
        <f t="shared" si="170"/>
        <v>1199430</v>
      </c>
      <c r="H1538" s="63">
        <f t="shared" si="171"/>
        <v>111058.33333333333</v>
      </c>
      <c r="I1538" s="63"/>
      <c r="J1538" s="59">
        <f t="shared" ref="J1538:J1550" si="172">H1538*C1539</f>
        <v>0</v>
      </c>
    </row>
    <row r="1539" spans="1:10" s="141" customFormat="1">
      <c r="A1539" s="144">
        <v>6</v>
      </c>
      <c r="B1539" s="145" t="s">
        <v>29</v>
      </c>
      <c r="C1539" s="26"/>
      <c r="D1539" s="146">
        <v>94810</v>
      </c>
      <c r="E1539" s="28">
        <f t="shared" si="169"/>
        <v>0</v>
      </c>
      <c r="F1539" s="29">
        <v>0</v>
      </c>
      <c r="G1539" s="30">
        <f t="shared" si="170"/>
        <v>0</v>
      </c>
      <c r="H1539" s="63">
        <f t="shared" si="171"/>
        <v>87787.037037037036</v>
      </c>
      <c r="I1539" s="63"/>
      <c r="J1539" s="59">
        <f t="shared" si="172"/>
        <v>0</v>
      </c>
    </row>
    <row r="1540" spans="1:10" s="141" customFormat="1">
      <c r="A1540" s="144">
        <v>7</v>
      </c>
      <c r="B1540" s="145" t="s">
        <v>30</v>
      </c>
      <c r="C1540" s="34"/>
      <c r="D1540" s="146">
        <v>141396</v>
      </c>
      <c r="E1540" s="28">
        <f t="shared" si="169"/>
        <v>0</v>
      </c>
      <c r="F1540" s="29">
        <v>0</v>
      </c>
      <c r="G1540" s="30">
        <f t="shared" si="170"/>
        <v>0</v>
      </c>
      <c r="H1540" s="63">
        <f t="shared" si="171"/>
        <v>130922.22222222222</v>
      </c>
      <c r="I1540" s="63"/>
      <c r="J1540" s="59">
        <f t="shared" si="172"/>
        <v>0</v>
      </c>
    </row>
    <row r="1541" spans="1:10" s="141" customFormat="1">
      <c r="A1541" s="144">
        <v>8</v>
      </c>
      <c r="B1541" s="145" t="s">
        <v>31</v>
      </c>
      <c r="C1541" s="26"/>
      <c r="D1541" s="146">
        <v>232931</v>
      </c>
      <c r="E1541" s="28">
        <f t="shared" si="169"/>
        <v>0</v>
      </c>
      <c r="F1541" s="29">
        <v>0</v>
      </c>
      <c r="G1541" s="30">
        <f t="shared" si="170"/>
        <v>0</v>
      </c>
      <c r="H1541" s="63">
        <f t="shared" si="171"/>
        <v>215676.85185185182</v>
      </c>
      <c r="I1541" s="63"/>
      <c r="J1541" s="59">
        <f t="shared" si="172"/>
        <v>0</v>
      </c>
    </row>
    <row r="1542" spans="1:10" s="141" customFormat="1">
      <c r="A1542" s="144">
        <v>9</v>
      </c>
      <c r="B1542" s="148" t="s">
        <v>32</v>
      </c>
      <c r="C1542" s="26"/>
      <c r="D1542" s="146">
        <v>101534</v>
      </c>
      <c r="E1542" s="28">
        <f t="shared" si="169"/>
        <v>0</v>
      </c>
      <c r="F1542" s="29">
        <v>0</v>
      </c>
      <c r="G1542" s="30">
        <f t="shared" si="170"/>
        <v>0</v>
      </c>
      <c r="H1542" s="63">
        <f t="shared" si="171"/>
        <v>94012.962962962964</v>
      </c>
      <c r="I1542" s="63"/>
      <c r="J1542" s="59">
        <f t="shared" si="172"/>
        <v>0</v>
      </c>
    </row>
    <row r="1543" spans="1:10" s="141" customFormat="1">
      <c r="A1543" s="144">
        <v>10</v>
      </c>
      <c r="B1543" s="148" t="s">
        <v>33</v>
      </c>
      <c r="C1543" s="37"/>
      <c r="D1543" s="147">
        <v>110148</v>
      </c>
      <c r="E1543" s="28">
        <f t="shared" si="169"/>
        <v>0</v>
      </c>
      <c r="F1543" s="29">
        <v>0</v>
      </c>
      <c r="G1543" s="30">
        <f t="shared" si="170"/>
        <v>0</v>
      </c>
      <c r="H1543" s="63">
        <f t="shared" si="171"/>
        <v>101988.88888888888</v>
      </c>
      <c r="I1543" s="63"/>
      <c r="J1543" s="59">
        <f t="shared" si="172"/>
        <v>0</v>
      </c>
    </row>
    <row r="1544" spans="1:10" s="141" customFormat="1">
      <c r="A1544" s="144">
        <v>11</v>
      </c>
      <c r="B1544" s="145" t="s">
        <v>34</v>
      </c>
      <c r="C1544" s="37"/>
      <c r="D1544" s="146">
        <v>54198</v>
      </c>
      <c r="E1544" s="28">
        <f t="shared" si="169"/>
        <v>0</v>
      </c>
      <c r="F1544" s="29">
        <v>0</v>
      </c>
      <c r="G1544" s="30">
        <f t="shared" si="170"/>
        <v>0</v>
      </c>
      <c r="H1544" s="63">
        <f t="shared" si="171"/>
        <v>50183.333333333328</v>
      </c>
      <c r="I1544" s="63"/>
      <c r="J1544" s="59">
        <f t="shared" si="172"/>
        <v>0</v>
      </c>
    </row>
    <row r="1545" spans="1:10" s="141" customFormat="1">
      <c r="A1545" s="144">
        <v>12</v>
      </c>
      <c r="B1545" s="145" t="s">
        <v>35</v>
      </c>
      <c r="C1545" s="37"/>
      <c r="D1545" s="146">
        <v>49680</v>
      </c>
      <c r="E1545" s="28">
        <f t="shared" si="169"/>
        <v>0</v>
      </c>
      <c r="F1545" s="29">
        <v>0</v>
      </c>
      <c r="G1545" s="30">
        <f t="shared" si="170"/>
        <v>0</v>
      </c>
      <c r="H1545" s="63">
        <f t="shared" si="171"/>
        <v>46000</v>
      </c>
      <c r="I1545" s="63"/>
      <c r="J1545" s="59">
        <f t="shared" si="172"/>
        <v>0</v>
      </c>
    </row>
    <row r="1546" spans="1:10" s="141" customFormat="1">
      <c r="A1546" s="144">
        <v>13</v>
      </c>
      <c r="B1546" s="145" t="s">
        <v>36</v>
      </c>
      <c r="C1546" s="37"/>
      <c r="D1546" s="149">
        <v>64152</v>
      </c>
      <c r="E1546" s="28">
        <f t="shared" si="169"/>
        <v>0</v>
      </c>
      <c r="F1546" s="29">
        <v>0</v>
      </c>
      <c r="G1546" s="30">
        <f t="shared" si="170"/>
        <v>0</v>
      </c>
      <c r="H1546" s="63">
        <f t="shared" si="171"/>
        <v>59399.999999999993</v>
      </c>
      <c r="I1546" s="63"/>
      <c r="J1546" s="59">
        <f t="shared" si="172"/>
        <v>0</v>
      </c>
    </row>
    <row r="1547" spans="1:10" s="141" customFormat="1">
      <c r="A1547" s="144">
        <v>14</v>
      </c>
      <c r="B1547" s="145" t="s">
        <v>37</v>
      </c>
      <c r="C1547" s="37"/>
      <c r="D1547" s="149">
        <v>65934</v>
      </c>
      <c r="E1547" s="28">
        <f t="shared" si="169"/>
        <v>0</v>
      </c>
      <c r="F1547" s="29">
        <v>0</v>
      </c>
      <c r="G1547" s="30">
        <f t="shared" si="170"/>
        <v>0</v>
      </c>
      <c r="H1547" s="130">
        <f t="shared" si="171"/>
        <v>61049.999999999993</v>
      </c>
      <c r="I1547" s="63"/>
      <c r="J1547" s="59">
        <f t="shared" si="172"/>
        <v>0</v>
      </c>
    </row>
    <row r="1548" spans="1:10" s="141" customFormat="1">
      <c r="A1548" s="144">
        <v>15</v>
      </c>
      <c r="B1548" s="145" t="s">
        <v>38</v>
      </c>
      <c r="C1548" s="37"/>
      <c r="D1548" s="149">
        <v>76626</v>
      </c>
      <c r="E1548" s="28">
        <f t="shared" si="169"/>
        <v>0</v>
      </c>
      <c r="F1548" s="124">
        <v>0</v>
      </c>
      <c r="G1548" s="30">
        <f t="shared" si="170"/>
        <v>0</v>
      </c>
      <c r="H1548" s="63">
        <f t="shared" si="171"/>
        <v>70950</v>
      </c>
      <c r="I1548" s="63"/>
      <c r="J1548" s="59">
        <f t="shared" si="172"/>
        <v>0</v>
      </c>
    </row>
    <row r="1549" spans="1:10" s="141" customFormat="1">
      <c r="A1549" s="144">
        <v>16</v>
      </c>
      <c r="B1549" s="145" t="s">
        <v>39</v>
      </c>
      <c r="C1549" s="37"/>
      <c r="D1549" s="149">
        <v>80190</v>
      </c>
      <c r="E1549" s="28">
        <f t="shared" si="169"/>
        <v>0</v>
      </c>
      <c r="F1549" s="29">
        <v>0</v>
      </c>
      <c r="G1549" s="30">
        <f t="shared" si="170"/>
        <v>0</v>
      </c>
      <c r="H1549" s="63">
        <f t="shared" si="171"/>
        <v>74250</v>
      </c>
      <c r="I1549" s="63"/>
      <c r="J1549" s="59">
        <f t="shared" si="172"/>
        <v>0</v>
      </c>
    </row>
    <row r="1550" spans="1:10" s="141" customFormat="1">
      <c r="A1550" s="144">
        <v>17</v>
      </c>
      <c r="B1550" s="145" t="s">
        <v>40</v>
      </c>
      <c r="C1550" s="37"/>
      <c r="D1550" s="149">
        <v>113832</v>
      </c>
      <c r="E1550" s="28">
        <f t="shared" si="169"/>
        <v>0</v>
      </c>
      <c r="F1550" s="29">
        <v>0</v>
      </c>
      <c r="G1550" s="30">
        <f t="shared" si="170"/>
        <v>0</v>
      </c>
      <c r="H1550" s="63">
        <f t="shared" si="171"/>
        <v>105400</v>
      </c>
      <c r="I1550" s="63"/>
      <c r="J1550" s="59">
        <f t="shared" si="172"/>
        <v>0</v>
      </c>
    </row>
    <row r="1551" spans="1:10" s="141" customFormat="1" ht="17.25">
      <c r="A1551" s="144">
        <v>18</v>
      </c>
      <c r="B1551" s="145" t="s">
        <v>41</v>
      </c>
      <c r="C1551" s="37"/>
      <c r="D1551" s="150">
        <v>98010</v>
      </c>
      <c r="E1551" s="28">
        <f t="shared" si="169"/>
        <v>0</v>
      </c>
      <c r="F1551" s="29">
        <v>0</v>
      </c>
      <c r="G1551" s="30">
        <f t="shared" si="170"/>
        <v>0</v>
      </c>
      <c r="H1551" s="63">
        <f t="shared" si="171"/>
        <v>90750</v>
      </c>
      <c r="I1551" s="45"/>
      <c r="J1551" s="64">
        <f>SUM(J1533:J1550)</f>
        <v>0</v>
      </c>
    </row>
    <row r="1552" spans="1:10" s="141" customFormat="1" ht="31.5">
      <c r="A1552" s="40"/>
      <c r="B1552" s="41" t="s">
        <v>42</v>
      </c>
      <c r="C1552" s="42">
        <f>SUM(C1534:C1551)</f>
        <v>20</v>
      </c>
      <c r="D1552" s="42"/>
      <c r="E1552" s="43">
        <f>SUM(E1534:E1551)</f>
        <v>1992480</v>
      </c>
      <c r="F1552" s="43"/>
      <c r="G1552" s="44">
        <f>SUM(G1534:G1551)</f>
        <v>1992480</v>
      </c>
      <c r="H1552" s="5"/>
      <c r="I1552" s="5"/>
      <c r="J1552" s="75">
        <f>J1551*0.08</f>
        <v>0</v>
      </c>
    </row>
    <row r="1553" spans="1:10" s="141" customFormat="1" ht="31.5">
      <c r="A1553" s="46"/>
      <c r="B1553" s="47"/>
      <c r="C1553" s="48"/>
      <c r="D1553" s="48"/>
      <c r="E1553" s="49"/>
      <c r="F1553" s="49"/>
      <c r="G1553" s="151"/>
      <c r="H1553" s="6"/>
      <c r="I1553" s="6"/>
      <c r="J1553" s="76">
        <f>SUM(J1551:J1552)</f>
        <v>0</v>
      </c>
    </row>
    <row r="1554" spans="1:10" ht="18">
      <c r="A1554" s="283" t="s">
        <v>43</v>
      </c>
      <c r="B1554" s="283"/>
      <c r="C1554" s="284" t="s">
        <v>44</v>
      </c>
      <c r="D1554" s="284"/>
      <c r="E1554" s="54"/>
      <c r="F1554" s="54"/>
      <c r="G1554" s="55" t="s">
        <v>45</v>
      </c>
    </row>
    <row r="1557" spans="1:10" s="141" customFormat="1" ht="18">
      <c r="A1557"/>
      <c r="B1557"/>
      <c r="C1557"/>
      <c r="D1557"/>
      <c r="E1557"/>
      <c r="F1557"/>
      <c r="G1557"/>
      <c r="H1557" s="1"/>
      <c r="I1557" s="1"/>
      <c r="J1557" s="79"/>
    </row>
    <row r="1558" spans="1:10" s="141" customFormat="1" ht="15.75">
      <c r="A1558" s="279" t="s">
        <v>1</v>
      </c>
      <c r="B1558" s="279"/>
      <c r="C1558" s="279"/>
      <c r="D1558" s="279"/>
      <c r="E1558" s="279"/>
      <c r="F1558" s="279"/>
      <c r="G1558" s="279"/>
      <c r="H1558" s="1"/>
      <c r="I1558" s="1"/>
      <c r="J1558" s="71"/>
    </row>
    <row r="1559" spans="1:10" s="141" customFormat="1" ht="15.75">
      <c r="A1559" s="279" t="s">
        <v>2</v>
      </c>
      <c r="B1559" s="279"/>
      <c r="C1559" s="279"/>
      <c r="D1559" s="279"/>
      <c r="E1559" s="279"/>
      <c r="F1559" s="279"/>
      <c r="G1559" s="279"/>
      <c r="H1559" s="1"/>
      <c r="I1559" s="1"/>
      <c r="J1559" s="71"/>
    </row>
    <row r="1560" spans="1:10" s="141" customFormat="1" ht="15.75">
      <c r="A1560" s="279" t="s">
        <v>4</v>
      </c>
      <c r="B1560" s="279"/>
      <c r="C1560" s="279"/>
      <c r="D1560" s="279"/>
      <c r="E1560" s="279"/>
      <c r="F1560" s="279"/>
      <c r="G1560" s="279"/>
      <c r="H1560" s="1"/>
      <c r="I1560" s="1"/>
      <c r="J1560" s="71"/>
    </row>
    <row r="1561" spans="1:10" s="141" customFormat="1" ht="27">
      <c r="A1561" s="280" t="s">
        <v>6</v>
      </c>
      <c r="B1561" s="280"/>
      <c r="C1561" s="280"/>
      <c r="D1561" s="280"/>
      <c r="E1561" s="280"/>
      <c r="F1561" s="280"/>
      <c r="G1561" s="280"/>
      <c r="H1561" s="2"/>
      <c r="I1561" s="2"/>
      <c r="J1561" s="72"/>
    </row>
    <row r="1562" spans="1:10" s="141" customFormat="1" ht="27">
      <c r="A1562" s="142"/>
      <c r="B1562" s="142"/>
      <c r="C1562" s="281" t="s">
        <v>367</v>
      </c>
      <c r="D1562" s="281"/>
      <c r="E1562" s="281"/>
      <c r="F1562" s="281"/>
      <c r="G1562" s="281"/>
      <c r="H1562" s="68"/>
      <c r="I1562" s="68"/>
      <c r="J1562" s="71"/>
    </row>
    <row r="1563" spans="1:10" s="141" customFormat="1" ht="15.75">
      <c r="A1563" s="11" t="s">
        <v>358</v>
      </c>
      <c r="B1563" s="12">
        <v>4138183226</v>
      </c>
      <c r="C1563" s="143"/>
      <c r="D1563" s="286"/>
      <c r="E1563" s="286"/>
      <c r="F1563" s="286"/>
      <c r="G1563" s="286"/>
      <c r="H1563" s="69" t="s">
        <v>161</v>
      </c>
      <c r="I1563" s="69"/>
      <c r="J1563" s="73"/>
    </row>
    <row r="1564" spans="1:10" s="141" customFormat="1" ht="15.75">
      <c r="A1564" s="11" t="s">
        <v>9</v>
      </c>
      <c r="B1564" s="286" t="s">
        <v>731</v>
      </c>
      <c r="C1564" s="286"/>
      <c r="D1564" s="286"/>
      <c r="E1564" s="16"/>
      <c r="F1564" s="11"/>
      <c r="G1564" s="16"/>
      <c r="H1564" s="1"/>
      <c r="I1564" s="1"/>
      <c r="J1564" s="71"/>
    </row>
    <row r="1565" spans="1:10" s="141" customFormat="1" ht="15.75">
      <c r="A1565" s="11" t="s">
        <v>11</v>
      </c>
      <c r="B1565" s="289" t="s">
        <v>670</v>
      </c>
      <c r="C1565" s="289"/>
      <c r="D1565" s="289"/>
      <c r="E1565" s="289"/>
      <c r="F1565" s="18"/>
      <c r="G1565" s="19"/>
      <c r="H1565" s="1"/>
      <c r="I1565" s="1"/>
      <c r="J1565" s="71"/>
    </row>
    <row r="1566" spans="1:10" s="141" customFormat="1" ht="15.75">
      <c r="A1566" s="21" t="s">
        <v>14</v>
      </c>
      <c r="B1566" s="21" t="s">
        <v>16</v>
      </c>
      <c r="C1566" s="21"/>
      <c r="D1566" s="22" t="s">
        <v>18</v>
      </c>
      <c r="E1566" s="23" t="s">
        <v>19</v>
      </c>
      <c r="F1566" s="23" t="s">
        <v>20</v>
      </c>
      <c r="G1566" s="21" t="s">
        <v>21</v>
      </c>
      <c r="H1566" s="63"/>
      <c r="I1566" s="63"/>
      <c r="J1566" s="59">
        <f t="shared" ref="J1566:J1583" si="173">H1566*C1567</f>
        <v>0</v>
      </c>
    </row>
    <row r="1567" spans="1:10" s="141" customFormat="1">
      <c r="A1567" s="144">
        <v>1</v>
      </c>
      <c r="B1567" s="145" t="s">
        <v>23</v>
      </c>
      <c r="C1567" s="26"/>
      <c r="D1567" s="146">
        <v>79305</v>
      </c>
      <c r="E1567" s="28">
        <f t="shared" ref="E1567:E1584" si="174">D1567*C1567</f>
        <v>0</v>
      </c>
      <c r="F1567" s="29">
        <v>0</v>
      </c>
      <c r="G1567" s="30">
        <f t="shared" ref="G1567:G1584" si="175">E1567-E1567*F1567</f>
        <v>0</v>
      </c>
      <c r="H1567" s="63">
        <f t="shared" ref="H1567:H1584" si="176">D1567/1.08</f>
        <v>73430.555555555547</v>
      </c>
      <c r="I1567" s="63"/>
      <c r="J1567" s="59">
        <f t="shared" si="173"/>
        <v>0</v>
      </c>
    </row>
    <row r="1568" spans="1:10" s="141" customFormat="1">
      <c r="A1568" s="144">
        <v>2</v>
      </c>
      <c r="B1568" s="145" t="s">
        <v>25</v>
      </c>
      <c r="C1568" s="32"/>
      <c r="D1568" s="147">
        <v>128591</v>
      </c>
      <c r="E1568" s="28">
        <f t="shared" si="174"/>
        <v>0</v>
      </c>
      <c r="F1568" s="29">
        <v>0</v>
      </c>
      <c r="G1568" s="30">
        <f t="shared" si="175"/>
        <v>0</v>
      </c>
      <c r="H1568" s="63">
        <f t="shared" si="176"/>
        <v>119065.74074074073</v>
      </c>
      <c r="I1568" s="63"/>
      <c r="J1568" s="59">
        <f t="shared" si="173"/>
        <v>714394.44444444438</v>
      </c>
    </row>
    <row r="1569" spans="1:10" s="141" customFormat="1">
      <c r="A1569" s="144">
        <v>3</v>
      </c>
      <c r="B1569" s="145" t="s">
        <v>26</v>
      </c>
      <c r="C1569" s="34">
        <v>6</v>
      </c>
      <c r="D1569" s="146">
        <v>60043</v>
      </c>
      <c r="E1569" s="28">
        <f t="shared" si="174"/>
        <v>360258</v>
      </c>
      <c r="F1569" s="29">
        <v>0</v>
      </c>
      <c r="G1569" s="30">
        <f t="shared" si="175"/>
        <v>360258</v>
      </c>
      <c r="H1569" s="63">
        <f t="shared" si="176"/>
        <v>55595.370370370365</v>
      </c>
      <c r="I1569" s="63"/>
      <c r="J1569" s="59">
        <f t="shared" si="173"/>
        <v>0</v>
      </c>
    </row>
    <row r="1570" spans="1:10" s="141" customFormat="1">
      <c r="A1570" s="144">
        <v>4</v>
      </c>
      <c r="B1570" s="145" t="s">
        <v>27</v>
      </c>
      <c r="C1570" s="106"/>
      <c r="D1570" s="146">
        <v>115781</v>
      </c>
      <c r="E1570" s="28">
        <f t="shared" si="174"/>
        <v>0</v>
      </c>
      <c r="F1570" s="29">
        <v>0</v>
      </c>
      <c r="G1570" s="30">
        <f t="shared" si="175"/>
        <v>0</v>
      </c>
      <c r="H1570" s="63">
        <f t="shared" si="176"/>
        <v>107204.62962962962</v>
      </c>
      <c r="I1570" s="63"/>
      <c r="J1570" s="59">
        <f t="shared" si="173"/>
        <v>1072046.2962962962</v>
      </c>
    </row>
    <row r="1571" spans="1:10" s="141" customFormat="1">
      <c r="A1571" s="144">
        <v>5</v>
      </c>
      <c r="B1571" s="145" t="s">
        <v>28</v>
      </c>
      <c r="C1571" s="32">
        <v>10</v>
      </c>
      <c r="D1571" s="146">
        <v>119943</v>
      </c>
      <c r="E1571" s="28">
        <f t="shared" si="174"/>
        <v>1199430</v>
      </c>
      <c r="F1571" s="124">
        <v>0</v>
      </c>
      <c r="G1571" s="30">
        <f t="shared" si="175"/>
        <v>1199430</v>
      </c>
      <c r="H1571" s="63">
        <f t="shared" si="176"/>
        <v>111058.33333333333</v>
      </c>
      <c r="I1571" s="63"/>
      <c r="J1571" s="59">
        <f t="shared" si="173"/>
        <v>0</v>
      </c>
    </row>
    <row r="1572" spans="1:10" s="141" customFormat="1">
      <c r="A1572" s="144">
        <v>6</v>
      </c>
      <c r="B1572" s="145" t="s">
        <v>29</v>
      </c>
      <c r="C1572" s="26"/>
      <c r="D1572" s="146">
        <v>94810</v>
      </c>
      <c r="E1572" s="28">
        <f t="shared" si="174"/>
        <v>0</v>
      </c>
      <c r="F1572" s="29">
        <v>0</v>
      </c>
      <c r="G1572" s="30">
        <f t="shared" si="175"/>
        <v>0</v>
      </c>
      <c r="H1572" s="63">
        <f t="shared" si="176"/>
        <v>87787.037037037036</v>
      </c>
      <c r="I1572" s="63"/>
      <c r="J1572" s="59">
        <f t="shared" si="173"/>
        <v>0</v>
      </c>
    </row>
    <row r="1573" spans="1:10" s="141" customFormat="1">
      <c r="A1573" s="144">
        <v>7</v>
      </c>
      <c r="B1573" s="145" t="s">
        <v>30</v>
      </c>
      <c r="C1573" s="34"/>
      <c r="D1573" s="146">
        <v>141396</v>
      </c>
      <c r="E1573" s="28">
        <f t="shared" si="174"/>
        <v>0</v>
      </c>
      <c r="F1573" s="29">
        <v>0</v>
      </c>
      <c r="G1573" s="30">
        <f t="shared" si="175"/>
        <v>0</v>
      </c>
      <c r="H1573" s="63">
        <f t="shared" si="176"/>
        <v>130922.22222222222</v>
      </c>
      <c r="I1573" s="63"/>
      <c r="J1573" s="59">
        <f t="shared" si="173"/>
        <v>0</v>
      </c>
    </row>
    <row r="1574" spans="1:10" s="141" customFormat="1">
      <c r="A1574" s="144">
        <v>8</v>
      </c>
      <c r="B1574" s="145" t="s">
        <v>31</v>
      </c>
      <c r="C1574" s="26"/>
      <c r="D1574" s="146">
        <v>232931</v>
      </c>
      <c r="E1574" s="28">
        <f t="shared" si="174"/>
        <v>0</v>
      </c>
      <c r="F1574" s="29">
        <v>0</v>
      </c>
      <c r="G1574" s="30">
        <f t="shared" si="175"/>
        <v>0</v>
      </c>
      <c r="H1574" s="63">
        <f t="shared" si="176"/>
        <v>215676.85185185182</v>
      </c>
      <c r="I1574" s="63"/>
      <c r="J1574" s="59">
        <f t="shared" si="173"/>
        <v>0</v>
      </c>
    </row>
    <row r="1575" spans="1:10" s="141" customFormat="1">
      <c r="A1575" s="144">
        <v>9</v>
      </c>
      <c r="B1575" s="148" t="s">
        <v>32</v>
      </c>
      <c r="C1575" s="26"/>
      <c r="D1575" s="146">
        <v>101534</v>
      </c>
      <c r="E1575" s="28">
        <f t="shared" si="174"/>
        <v>0</v>
      </c>
      <c r="F1575" s="29">
        <v>0</v>
      </c>
      <c r="G1575" s="30">
        <f t="shared" si="175"/>
        <v>0</v>
      </c>
      <c r="H1575" s="63">
        <f t="shared" si="176"/>
        <v>94012.962962962964</v>
      </c>
      <c r="I1575" s="63"/>
      <c r="J1575" s="59">
        <f t="shared" si="173"/>
        <v>0</v>
      </c>
    </row>
    <row r="1576" spans="1:10" s="141" customFormat="1">
      <c r="A1576" s="144">
        <v>10</v>
      </c>
      <c r="B1576" s="148" t="s">
        <v>33</v>
      </c>
      <c r="C1576" s="37"/>
      <c r="D1576" s="147">
        <v>110148</v>
      </c>
      <c r="E1576" s="28">
        <f t="shared" si="174"/>
        <v>0</v>
      </c>
      <c r="F1576" s="29">
        <v>0</v>
      </c>
      <c r="G1576" s="30">
        <f t="shared" si="175"/>
        <v>0</v>
      </c>
      <c r="H1576" s="63">
        <f t="shared" si="176"/>
        <v>101988.88888888888</v>
      </c>
      <c r="I1576" s="63"/>
      <c r="J1576" s="59">
        <f t="shared" si="173"/>
        <v>1019888.8888888888</v>
      </c>
    </row>
    <row r="1577" spans="1:10" s="141" customFormat="1">
      <c r="A1577" s="144">
        <v>11</v>
      </c>
      <c r="B1577" s="145" t="s">
        <v>34</v>
      </c>
      <c r="C1577" s="37">
        <v>10</v>
      </c>
      <c r="D1577" s="146">
        <v>54198</v>
      </c>
      <c r="E1577" s="28">
        <f t="shared" si="174"/>
        <v>541980</v>
      </c>
      <c r="F1577" s="29">
        <v>0</v>
      </c>
      <c r="G1577" s="30">
        <f t="shared" si="175"/>
        <v>541980</v>
      </c>
      <c r="H1577" s="63">
        <f t="shared" si="176"/>
        <v>50183.333333333328</v>
      </c>
      <c r="I1577" s="63"/>
      <c r="J1577" s="59">
        <f t="shared" si="173"/>
        <v>0</v>
      </c>
    </row>
    <row r="1578" spans="1:10" s="141" customFormat="1">
      <c r="A1578" s="144">
        <v>12</v>
      </c>
      <c r="B1578" s="145" t="s">
        <v>35</v>
      </c>
      <c r="C1578" s="37"/>
      <c r="D1578" s="146">
        <v>49680</v>
      </c>
      <c r="E1578" s="28">
        <f t="shared" si="174"/>
        <v>0</v>
      </c>
      <c r="F1578" s="29">
        <v>0</v>
      </c>
      <c r="G1578" s="30">
        <f t="shared" si="175"/>
        <v>0</v>
      </c>
      <c r="H1578" s="63">
        <f t="shared" si="176"/>
        <v>46000</v>
      </c>
      <c r="I1578" s="63"/>
      <c r="J1578" s="59">
        <f t="shared" si="173"/>
        <v>0</v>
      </c>
    </row>
    <row r="1579" spans="1:10" s="141" customFormat="1">
      <c r="A1579" s="144">
        <v>13</v>
      </c>
      <c r="B1579" s="145" t="s">
        <v>36</v>
      </c>
      <c r="C1579" s="37"/>
      <c r="D1579" s="149">
        <v>64152</v>
      </c>
      <c r="E1579" s="28">
        <f t="shared" si="174"/>
        <v>0</v>
      </c>
      <c r="F1579" s="29">
        <v>0</v>
      </c>
      <c r="G1579" s="30">
        <f t="shared" si="175"/>
        <v>0</v>
      </c>
      <c r="H1579" s="63">
        <f t="shared" si="176"/>
        <v>59399.999999999993</v>
      </c>
      <c r="I1579" s="63"/>
      <c r="J1579" s="59">
        <f t="shared" si="173"/>
        <v>0</v>
      </c>
    </row>
    <row r="1580" spans="1:10" s="141" customFormat="1">
      <c r="A1580" s="144">
        <v>14</v>
      </c>
      <c r="B1580" s="145" t="s">
        <v>37</v>
      </c>
      <c r="C1580" s="37"/>
      <c r="D1580" s="149">
        <v>65934</v>
      </c>
      <c r="E1580" s="28">
        <f t="shared" si="174"/>
        <v>0</v>
      </c>
      <c r="F1580" s="29">
        <v>0</v>
      </c>
      <c r="G1580" s="30">
        <f t="shared" si="175"/>
        <v>0</v>
      </c>
      <c r="H1580" s="130">
        <f t="shared" si="176"/>
        <v>61049.999999999993</v>
      </c>
      <c r="I1580" s="63"/>
      <c r="J1580" s="59">
        <f t="shared" si="173"/>
        <v>0</v>
      </c>
    </row>
    <row r="1581" spans="1:10" s="141" customFormat="1">
      <c r="A1581" s="144">
        <v>15</v>
      </c>
      <c r="B1581" s="145" t="s">
        <v>38</v>
      </c>
      <c r="C1581" s="37"/>
      <c r="D1581" s="149">
        <v>76626</v>
      </c>
      <c r="E1581" s="28">
        <f t="shared" si="174"/>
        <v>0</v>
      </c>
      <c r="F1581" s="124">
        <v>0</v>
      </c>
      <c r="G1581" s="30">
        <f t="shared" si="175"/>
        <v>0</v>
      </c>
      <c r="H1581" s="63">
        <f t="shared" si="176"/>
        <v>70950</v>
      </c>
      <c r="I1581" s="63"/>
      <c r="J1581" s="59">
        <f t="shared" si="173"/>
        <v>0</v>
      </c>
    </row>
    <row r="1582" spans="1:10" s="141" customFormat="1">
      <c r="A1582" s="144">
        <v>16</v>
      </c>
      <c r="B1582" s="145" t="s">
        <v>39</v>
      </c>
      <c r="C1582" s="37"/>
      <c r="D1582" s="149">
        <v>80190</v>
      </c>
      <c r="E1582" s="28">
        <f t="shared" si="174"/>
        <v>0</v>
      </c>
      <c r="F1582" s="29">
        <v>0</v>
      </c>
      <c r="G1582" s="30">
        <f t="shared" si="175"/>
        <v>0</v>
      </c>
      <c r="H1582" s="63">
        <f t="shared" si="176"/>
        <v>74250</v>
      </c>
      <c r="I1582" s="63"/>
      <c r="J1582" s="59">
        <f t="shared" si="173"/>
        <v>0</v>
      </c>
    </row>
    <row r="1583" spans="1:10" s="141" customFormat="1">
      <c r="A1583" s="144">
        <v>17</v>
      </c>
      <c r="B1583" s="145" t="s">
        <v>40</v>
      </c>
      <c r="C1583" s="37"/>
      <c r="D1583" s="149">
        <v>113832</v>
      </c>
      <c r="E1583" s="28">
        <f t="shared" si="174"/>
        <v>0</v>
      </c>
      <c r="F1583" s="29">
        <v>0</v>
      </c>
      <c r="G1583" s="30">
        <f t="shared" si="175"/>
        <v>0</v>
      </c>
      <c r="H1583" s="63">
        <f t="shared" si="176"/>
        <v>105400</v>
      </c>
      <c r="I1583" s="63"/>
      <c r="J1583" s="59">
        <f t="shared" si="173"/>
        <v>0</v>
      </c>
    </row>
    <row r="1584" spans="1:10" s="141" customFormat="1" ht="17.25">
      <c r="A1584" s="144">
        <v>18</v>
      </c>
      <c r="B1584" s="145" t="s">
        <v>41</v>
      </c>
      <c r="C1584" s="37"/>
      <c r="D1584" s="150">
        <v>98010</v>
      </c>
      <c r="E1584" s="28">
        <f t="shared" si="174"/>
        <v>0</v>
      </c>
      <c r="F1584" s="29">
        <v>0</v>
      </c>
      <c r="G1584" s="30">
        <f t="shared" si="175"/>
        <v>0</v>
      </c>
      <c r="H1584" s="63">
        <f t="shared" si="176"/>
        <v>90750</v>
      </c>
      <c r="I1584" s="45"/>
      <c r="J1584" s="64">
        <f>SUM(J1566:J1583)</f>
        <v>2806329.6296296297</v>
      </c>
    </row>
    <row r="1585" spans="1:10" s="141" customFormat="1" ht="31.5">
      <c r="A1585" s="40"/>
      <c r="B1585" s="41" t="s">
        <v>42</v>
      </c>
      <c r="C1585" s="42">
        <f>SUM(C1567:C1584)</f>
        <v>26</v>
      </c>
      <c r="D1585" s="42"/>
      <c r="E1585" s="43">
        <f>SUM(E1567:E1584)</f>
        <v>2101668</v>
      </c>
      <c r="F1585" s="43"/>
      <c r="G1585" s="44">
        <f>SUM(G1567:G1584)</f>
        <v>2101668</v>
      </c>
      <c r="H1585" s="5"/>
      <c r="I1585" s="5"/>
      <c r="J1585" s="75">
        <f>J1584*0.08</f>
        <v>224506.37037037036</v>
      </c>
    </row>
    <row r="1586" spans="1:10" s="141" customFormat="1" ht="31.5">
      <c r="A1586" s="46"/>
      <c r="B1586" s="47"/>
      <c r="C1586" s="48"/>
      <c r="D1586" s="48"/>
      <c r="E1586" s="49"/>
      <c r="F1586" s="49"/>
      <c r="G1586" s="151"/>
      <c r="H1586" s="6"/>
      <c r="I1586" s="6"/>
      <c r="J1586" s="76">
        <f>SUM(J1584:J1585)</f>
        <v>3030836</v>
      </c>
    </row>
    <row r="1587" spans="1:10" ht="18">
      <c r="A1587" s="283" t="s">
        <v>43</v>
      </c>
      <c r="B1587" s="283"/>
      <c r="C1587" s="284" t="s">
        <v>44</v>
      </c>
      <c r="D1587" s="284"/>
      <c r="E1587" s="54"/>
      <c r="F1587" s="54"/>
      <c r="G1587" s="55" t="s">
        <v>45</v>
      </c>
    </row>
    <row r="1590" spans="1:10" s="141" customFormat="1" ht="18">
      <c r="A1590"/>
      <c r="B1590"/>
      <c r="C1590"/>
      <c r="D1590"/>
      <c r="E1590"/>
      <c r="F1590"/>
      <c r="G1590"/>
      <c r="H1590" s="1"/>
      <c r="I1590" s="1"/>
      <c r="J1590" s="79"/>
    </row>
    <row r="1591" spans="1:10" s="141" customFormat="1" ht="15.75">
      <c r="A1591" s="279" t="s">
        <v>1</v>
      </c>
      <c r="B1591" s="279"/>
      <c r="C1591" s="279"/>
      <c r="D1591" s="279"/>
      <c r="E1591" s="279"/>
      <c r="F1591" s="279"/>
      <c r="G1591" s="279"/>
      <c r="H1591" s="1"/>
      <c r="I1591" s="1"/>
      <c r="J1591" s="71"/>
    </row>
    <row r="1592" spans="1:10" s="141" customFormat="1" ht="15.75">
      <c r="A1592" s="279" t="s">
        <v>2</v>
      </c>
      <c r="B1592" s="279"/>
      <c r="C1592" s="279"/>
      <c r="D1592" s="279"/>
      <c r="E1592" s="279"/>
      <c r="F1592" s="279"/>
      <c r="G1592" s="279"/>
      <c r="H1592" s="1"/>
      <c r="I1592" s="1"/>
      <c r="J1592" s="71"/>
    </row>
    <row r="1593" spans="1:10" s="141" customFormat="1" ht="15.75">
      <c r="A1593" s="279" t="s">
        <v>4</v>
      </c>
      <c r="B1593" s="279"/>
      <c r="C1593" s="279"/>
      <c r="D1593" s="279"/>
      <c r="E1593" s="279"/>
      <c r="F1593" s="279"/>
      <c r="G1593" s="279"/>
      <c r="H1593" s="1"/>
      <c r="I1593" s="1" t="s">
        <v>727</v>
      </c>
      <c r="J1593" s="71"/>
    </row>
    <row r="1594" spans="1:10" s="141" customFormat="1" ht="27">
      <c r="A1594" s="280" t="s">
        <v>6</v>
      </c>
      <c r="B1594" s="280"/>
      <c r="C1594" s="280"/>
      <c r="D1594" s="280"/>
      <c r="E1594" s="280"/>
      <c r="F1594" s="280"/>
      <c r="G1594" s="280"/>
      <c r="H1594" s="2"/>
      <c r="I1594" s="2"/>
      <c r="J1594" s="72"/>
    </row>
    <row r="1595" spans="1:10" s="141" customFormat="1" ht="27">
      <c r="A1595" s="142"/>
      <c r="B1595" s="142"/>
      <c r="C1595" s="281" t="s">
        <v>367</v>
      </c>
      <c r="D1595" s="281"/>
      <c r="E1595" s="281"/>
      <c r="F1595" s="281"/>
      <c r="G1595" s="281"/>
      <c r="H1595" s="68"/>
      <c r="I1595" s="68"/>
      <c r="J1595" s="71"/>
    </row>
    <row r="1596" spans="1:10" s="141" customFormat="1" ht="15.75">
      <c r="A1596" s="11" t="s">
        <v>358</v>
      </c>
      <c r="B1596" s="12">
        <v>4138065544</v>
      </c>
      <c r="C1596" s="143"/>
      <c r="D1596" s="286"/>
      <c r="E1596" s="286"/>
      <c r="F1596" s="286"/>
      <c r="G1596" s="286"/>
      <c r="H1596" s="69" t="s">
        <v>161</v>
      </c>
      <c r="I1596" s="69"/>
      <c r="J1596" s="73"/>
    </row>
    <row r="1597" spans="1:10" s="141" customFormat="1" ht="15.75">
      <c r="A1597" s="11" t="s">
        <v>9</v>
      </c>
      <c r="B1597" s="286" t="s">
        <v>732</v>
      </c>
      <c r="C1597" s="286"/>
      <c r="D1597" s="286"/>
      <c r="E1597" s="16"/>
      <c r="F1597" s="11"/>
      <c r="G1597" s="16"/>
      <c r="H1597" s="1"/>
      <c r="I1597" s="1"/>
      <c r="J1597" s="71"/>
    </row>
    <row r="1598" spans="1:10" s="141" customFormat="1" ht="15.75">
      <c r="A1598" s="11" t="s">
        <v>11</v>
      </c>
      <c r="B1598" s="289" t="s">
        <v>670</v>
      </c>
      <c r="C1598" s="289"/>
      <c r="D1598" s="289"/>
      <c r="E1598" s="289"/>
      <c r="F1598" s="18"/>
      <c r="G1598" s="19"/>
      <c r="H1598" s="1"/>
      <c r="I1598" s="1"/>
      <c r="J1598" s="71"/>
    </row>
    <row r="1599" spans="1:10" s="141" customFormat="1" ht="15.75">
      <c r="A1599" s="21" t="s">
        <v>14</v>
      </c>
      <c r="B1599" s="21" t="s">
        <v>16</v>
      </c>
      <c r="C1599" s="21"/>
      <c r="D1599" s="22" t="s">
        <v>18</v>
      </c>
      <c r="E1599" s="23" t="s">
        <v>19</v>
      </c>
      <c r="F1599" s="23" t="s">
        <v>20</v>
      </c>
      <c r="G1599" s="21" t="s">
        <v>21</v>
      </c>
      <c r="H1599" s="63"/>
      <c r="I1599" s="63"/>
      <c r="J1599" s="59">
        <f>H1599*C1600</f>
        <v>0</v>
      </c>
    </row>
    <row r="1600" spans="1:10" s="141" customFormat="1">
      <c r="A1600" s="144">
        <v>1</v>
      </c>
      <c r="B1600" s="145" t="s">
        <v>23</v>
      </c>
      <c r="C1600" s="26">
        <v>8</v>
      </c>
      <c r="D1600" s="146">
        <v>79305</v>
      </c>
      <c r="E1600" s="28">
        <f t="shared" ref="E1600:E1617" si="177">D1600*C1600</f>
        <v>634440</v>
      </c>
      <c r="F1600" s="29">
        <v>0.2</v>
      </c>
      <c r="G1600" s="30">
        <f t="shared" ref="G1600:G1617" si="178">E1600-E1600*F1600</f>
        <v>507552</v>
      </c>
      <c r="H1600" s="63">
        <f>D1600/1.08*0.8</f>
        <v>58744.444444444438</v>
      </c>
      <c r="I1600" s="63"/>
      <c r="J1600" s="59">
        <f>H1600*C1601</f>
        <v>0</v>
      </c>
    </row>
    <row r="1601" spans="1:10" s="141" customFormat="1">
      <c r="A1601" s="144">
        <v>2</v>
      </c>
      <c r="B1601" s="145" t="s">
        <v>25</v>
      </c>
      <c r="C1601" s="32"/>
      <c r="D1601" s="147">
        <v>128591</v>
      </c>
      <c r="E1601" s="28">
        <f t="shared" si="177"/>
        <v>0</v>
      </c>
      <c r="F1601" s="29">
        <v>0</v>
      </c>
      <c r="G1601" s="30">
        <f t="shared" si="178"/>
        <v>0</v>
      </c>
      <c r="H1601" s="63">
        <f t="shared" ref="H1601:H1617" si="179">D1601/1.08</f>
        <v>119065.74074074073</v>
      </c>
      <c r="I1601" s="63"/>
      <c r="J1601" s="59"/>
    </row>
    <row r="1602" spans="1:10" s="141" customFormat="1">
      <c r="A1602" s="144">
        <v>3</v>
      </c>
      <c r="B1602" s="145" t="s">
        <v>26</v>
      </c>
      <c r="C1602" s="34">
        <v>10</v>
      </c>
      <c r="D1602" s="146">
        <v>60043</v>
      </c>
      <c r="E1602" s="28">
        <f t="shared" si="177"/>
        <v>600430</v>
      </c>
      <c r="F1602" s="29">
        <v>0</v>
      </c>
      <c r="G1602" s="30">
        <f t="shared" si="178"/>
        <v>600430</v>
      </c>
      <c r="H1602" s="63">
        <f t="shared" si="179"/>
        <v>55595.370370370365</v>
      </c>
      <c r="I1602" s="63"/>
      <c r="J1602" s="59"/>
    </row>
    <row r="1603" spans="1:10" s="141" customFormat="1">
      <c r="A1603" s="144">
        <v>4</v>
      </c>
      <c r="B1603" s="145" t="s">
        <v>27</v>
      </c>
      <c r="C1603" s="106"/>
      <c r="D1603" s="146">
        <v>115781</v>
      </c>
      <c r="E1603" s="28">
        <f t="shared" si="177"/>
        <v>0</v>
      </c>
      <c r="F1603" s="29">
        <v>0</v>
      </c>
      <c r="G1603" s="30">
        <f t="shared" si="178"/>
        <v>0</v>
      </c>
      <c r="H1603" s="63">
        <f t="shared" si="179"/>
        <v>107204.62962962962</v>
      </c>
      <c r="I1603" s="63"/>
      <c r="J1603" s="59"/>
    </row>
    <row r="1604" spans="1:10" s="141" customFormat="1">
      <c r="A1604" s="144">
        <v>5</v>
      </c>
      <c r="B1604" s="145" t="s">
        <v>28</v>
      </c>
      <c r="C1604" s="32">
        <v>10</v>
      </c>
      <c r="D1604" s="146">
        <v>119943</v>
      </c>
      <c r="E1604" s="28">
        <f t="shared" si="177"/>
        <v>1199430</v>
      </c>
      <c r="F1604" s="124">
        <v>0</v>
      </c>
      <c r="G1604" s="30">
        <f t="shared" si="178"/>
        <v>1199430</v>
      </c>
      <c r="H1604" s="63">
        <f t="shared" si="179"/>
        <v>111058.33333333333</v>
      </c>
      <c r="I1604" s="63"/>
      <c r="J1604" s="59"/>
    </row>
    <row r="1605" spans="1:10" s="141" customFormat="1">
      <c r="A1605" s="144">
        <v>6</v>
      </c>
      <c r="B1605" s="145" t="s">
        <v>29</v>
      </c>
      <c r="C1605" s="26">
        <v>10</v>
      </c>
      <c r="D1605" s="146">
        <v>94810</v>
      </c>
      <c r="E1605" s="28">
        <f t="shared" si="177"/>
        <v>948100</v>
      </c>
      <c r="F1605" s="29">
        <v>0</v>
      </c>
      <c r="G1605" s="30">
        <f t="shared" si="178"/>
        <v>948100</v>
      </c>
      <c r="H1605" s="63">
        <f t="shared" si="179"/>
        <v>87787.037037037036</v>
      </c>
      <c r="I1605" s="63"/>
      <c r="J1605" s="59"/>
    </row>
    <row r="1606" spans="1:10" s="141" customFormat="1">
      <c r="A1606" s="144">
        <v>7</v>
      </c>
      <c r="B1606" s="145" t="s">
        <v>30</v>
      </c>
      <c r="C1606" s="34"/>
      <c r="D1606" s="146">
        <v>141396</v>
      </c>
      <c r="E1606" s="28">
        <f t="shared" si="177"/>
        <v>0</v>
      </c>
      <c r="F1606" s="29">
        <v>0</v>
      </c>
      <c r="G1606" s="30">
        <f t="shared" si="178"/>
        <v>0</v>
      </c>
      <c r="H1606" s="63">
        <f t="shared" si="179"/>
        <v>130922.22222222222</v>
      </c>
      <c r="I1606" s="63"/>
      <c r="J1606" s="59"/>
    </row>
    <row r="1607" spans="1:10" s="141" customFormat="1">
      <c r="A1607" s="144">
        <v>8</v>
      </c>
      <c r="B1607" s="145" t="s">
        <v>31</v>
      </c>
      <c r="C1607" s="26"/>
      <c r="D1607" s="146">
        <v>232931</v>
      </c>
      <c r="E1607" s="28">
        <f t="shared" si="177"/>
        <v>0</v>
      </c>
      <c r="F1607" s="29">
        <v>0</v>
      </c>
      <c r="G1607" s="30">
        <f t="shared" si="178"/>
        <v>0</v>
      </c>
      <c r="H1607" s="63">
        <f t="shared" si="179"/>
        <v>215676.85185185182</v>
      </c>
      <c r="I1607" s="63"/>
      <c r="J1607" s="59"/>
    </row>
    <row r="1608" spans="1:10" s="141" customFormat="1">
      <c r="A1608" s="144">
        <v>9</v>
      </c>
      <c r="B1608" s="148" t="s">
        <v>32</v>
      </c>
      <c r="C1608" s="26"/>
      <c r="D1608" s="146">
        <v>101534</v>
      </c>
      <c r="E1608" s="28">
        <f t="shared" si="177"/>
        <v>0</v>
      </c>
      <c r="F1608" s="29">
        <v>0</v>
      </c>
      <c r="G1608" s="30">
        <f t="shared" si="178"/>
        <v>0</v>
      </c>
      <c r="H1608" s="63">
        <f t="shared" si="179"/>
        <v>94012.962962962964</v>
      </c>
      <c r="I1608" s="63"/>
      <c r="J1608" s="59"/>
    </row>
    <row r="1609" spans="1:10" s="141" customFormat="1">
      <c r="A1609" s="144">
        <v>10</v>
      </c>
      <c r="B1609" s="148" t="s">
        <v>33</v>
      </c>
      <c r="C1609" s="37"/>
      <c r="D1609" s="147">
        <v>110148</v>
      </c>
      <c r="E1609" s="28">
        <f t="shared" si="177"/>
        <v>0</v>
      </c>
      <c r="F1609" s="29">
        <v>0</v>
      </c>
      <c r="G1609" s="30">
        <f t="shared" si="178"/>
        <v>0</v>
      </c>
      <c r="H1609" s="63">
        <f t="shared" si="179"/>
        <v>101988.88888888888</v>
      </c>
      <c r="I1609" s="63"/>
      <c r="J1609" s="59"/>
    </row>
    <row r="1610" spans="1:10" s="141" customFormat="1">
      <c r="A1610" s="144">
        <v>11</v>
      </c>
      <c r="B1610" s="145" t="s">
        <v>34</v>
      </c>
      <c r="C1610" s="37">
        <v>10</v>
      </c>
      <c r="D1610" s="146">
        <v>54198</v>
      </c>
      <c r="E1610" s="28">
        <f t="shared" si="177"/>
        <v>541980</v>
      </c>
      <c r="F1610" s="29">
        <v>0</v>
      </c>
      <c r="G1610" s="30">
        <f t="shared" si="178"/>
        <v>541980</v>
      </c>
      <c r="H1610" s="63">
        <f t="shared" si="179"/>
        <v>50183.333333333328</v>
      </c>
      <c r="I1610" s="63"/>
      <c r="J1610" s="59"/>
    </row>
    <row r="1611" spans="1:10" s="141" customFormat="1">
      <c r="A1611" s="144">
        <v>12</v>
      </c>
      <c r="B1611" s="145" t="s">
        <v>35</v>
      </c>
      <c r="C1611" s="37">
        <v>5</v>
      </c>
      <c r="D1611" s="146">
        <v>49680</v>
      </c>
      <c r="E1611" s="28">
        <f t="shared" si="177"/>
        <v>248400</v>
      </c>
      <c r="F1611" s="29">
        <v>0</v>
      </c>
      <c r="G1611" s="30">
        <f t="shared" si="178"/>
        <v>248400</v>
      </c>
      <c r="H1611" s="63">
        <f t="shared" si="179"/>
        <v>46000</v>
      </c>
      <c r="I1611" s="63"/>
      <c r="J1611" s="59">
        <f t="shared" ref="J1611:J1616" si="180">H1611*C1612</f>
        <v>0</v>
      </c>
    </row>
    <row r="1612" spans="1:10" s="141" customFormat="1">
      <c r="A1612" s="144">
        <v>13</v>
      </c>
      <c r="B1612" s="145" t="s">
        <v>36</v>
      </c>
      <c r="C1612" s="37"/>
      <c r="D1612" s="149">
        <v>64152</v>
      </c>
      <c r="E1612" s="28">
        <f t="shared" si="177"/>
        <v>0</v>
      </c>
      <c r="F1612" s="29">
        <v>0</v>
      </c>
      <c r="G1612" s="30">
        <f t="shared" si="178"/>
        <v>0</v>
      </c>
      <c r="H1612" s="63">
        <f t="shared" si="179"/>
        <v>59399.999999999993</v>
      </c>
      <c r="I1612" s="63"/>
      <c r="J1612" s="59">
        <f t="shared" si="180"/>
        <v>0</v>
      </c>
    </row>
    <row r="1613" spans="1:10" s="141" customFormat="1">
      <c r="A1613" s="144">
        <v>14</v>
      </c>
      <c r="B1613" s="145" t="s">
        <v>37</v>
      </c>
      <c r="C1613" s="37"/>
      <c r="D1613" s="149">
        <v>65934</v>
      </c>
      <c r="E1613" s="28">
        <f t="shared" si="177"/>
        <v>0</v>
      </c>
      <c r="F1613" s="29">
        <v>0</v>
      </c>
      <c r="G1613" s="30">
        <f t="shared" si="178"/>
        <v>0</v>
      </c>
      <c r="H1613" s="130">
        <f t="shared" si="179"/>
        <v>61049.999999999993</v>
      </c>
      <c r="I1613" s="63"/>
      <c r="J1613" s="59">
        <f t="shared" si="180"/>
        <v>0</v>
      </c>
    </row>
    <row r="1614" spans="1:10" s="141" customFormat="1">
      <c r="A1614" s="144">
        <v>15</v>
      </c>
      <c r="B1614" s="145" t="s">
        <v>38</v>
      </c>
      <c r="C1614" s="37"/>
      <c r="D1614" s="149">
        <v>76626</v>
      </c>
      <c r="E1614" s="28">
        <f t="shared" si="177"/>
        <v>0</v>
      </c>
      <c r="F1614" s="124">
        <v>0</v>
      </c>
      <c r="G1614" s="30">
        <f t="shared" si="178"/>
        <v>0</v>
      </c>
      <c r="H1614" s="63">
        <f t="shared" si="179"/>
        <v>70950</v>
      </c>
      <c r="I1614" s="63"/>
      <c r="J1614" s="59">
        <f t="shared" si="180"/>
        <v>0</v>
      </c>
    </row>
    <row r="1615" spans="1:10" s="141" customFormat="1">
      <c r="A1615" s="144">
        <v>16</v>
      </c>
      <c r="B1615" s="145" t="s">
        <v>39</v>
      </c>
      <c r="C1615" s="37"/>
      <c r="D1615" s="149">
        <v>80190</v>
      </c>
      <c r="E1615" s="28">
        <f t="shared" si="177"/>
        <v>0</v>
      </c>
      <c r="F1615" s="29">
        <v>0</v>
      </c>
      <c r="G1615" s="30">
        <f t="shared" si="178"/>
        <v>0</v>
      </c>
      <c r="H1615" s="63">
        <f t="shared" si="179"/>
        <v>74250</v>
      </c>
      <c r="I1615" s="63"/>
      <c r="J1615" s="59">
        <f t="shared" si="180"/>
        <v>0</v>
      </c>
    </row>
    <row r="1616" spans="1:10" s="141" customFormat="1">
      <c r="A1616" s="144">
        <v>17</v>
      </c>
      <c r="B1616" s="145" t="s">
        <v>40</v>
      </c>
      <c r="C1616" s="37"/>
      <c r="D1616" s="149">
        <v>113832</v>
      </c>
      <c r="E1616" s="28">
        <f t="shared" si="177"/>
        <v>0</v>
      </c>
      <c r="F1616" s="29">
        <v>0</v>
      </c>
      <c r="G1616" s="30">
        <f t="shared" si="178"/>
        <v>0</v>
      </c>
      <c r="H1616" s="63">
        <f t="shared" si="179"/>
        <v>105400</v>
      </c>
      <c r="I1616" s="63"/>
      <c r="J1616" s="59">
        <f t="shared" si="180"/>
        <v>0</v>
      </c>
    </row>
    <row r="1617" spans="1:10" s="141" customFormat="1" ht="17.25">
      <c r="A1617" s="144">
        <v>18</v>
      </c>
      <c r="B1617" s="145" t="s">
        <v>41</v>
      </c>
      <c r="C1617" s="37"/>
      <c r="D1617" s="150">
        <v>98010</v>
      </c>
      <c r="E1617" s="28">
        <f t="shared" si="177"/>
        <v>0</v>
      </c>
      <c r="F1617" s="29">
        <v>0</v>
      </c>
      <c r="G1617" s="30">
        <f t="shared" si="178"/>
        <v>0</v>
      </c>
      <c r="H1617" s="63">
        <f t="shared" si="179"/>
        <v>90750</v>
      </c>
      <c r="I1617" s="45"/>
      <c r="J1617" s="64">
        <f>SUM(J1599:J1616)</f>
        <v>0</v>
      </c>
    </row>
    <row r="1618" spans="1:10" s="141" customFormat="1" ht="31.5">
      <c r="A1618" s="40"/>
      <c r="B1618" s="41" t="s">
        <v>42</v>
      </c>
      <c r="C1618" s="42">
        <f>SUM(C1600:C1617)</f>
        <v>53</v>
      </c>
      <c r="D1618" s="42"/>
      <c r="E1618" s="43">
        <f>SUM(E1600:E1617)</f>
        <v>4172780</v>
      </c>
      <c r="F1618" s="43"/>
      <c r="G1618" s="44">
        <f>SUM(G1600:G1617)</f>
        <v>4045892</v>
      </c>
      <c r="H1618" s="5"/>
      <c r="I1618" s="5"/>
      <c r="J1618" s="75">
        <f>J1617*0.08</f>
        <v>0</v>
      </c>
    </row>
    <row r="1619" spans="1:10" s="141" customFormat="1" ht="31.5">
      <c r="A1619" s="46"/>
      <c r="B1619" s="47"/>
      <c r="C1619" s="48"/>
      <c r="D1619" s="48"/>
      <c r="E1619" s="49"/>
      <c r="F1619" s="49"/>
      <c r="G1619" s="151"/>
      <c r="H1619" s="6"/>
      <c r="I1619" s="6"/>
      <c r="J1619" s="76">
        <f>SUM(J1617:J1618)</f>
        <v>0</v>
      </c>
    </row>
    <row r="1620" spans="1:10" ht="18">
      <c r="A1620" s="283" t="s">
        <v>43</v>
      </c>
      <c r="B1620" s="283"/>
      <c r="C1620" s="284" t="s">
        <v>44</v>
      </c>
      <c r="D1620" s="284"/>
      <c r="E1620" s="54"/>
      <c r="F1620" s="54"/>
      <c r="G1620" s="55" t="s">
        <v>45</v>
      </c>
    </row>
    <row r="1623" spans="1:10" s="141" customFormat="1" ht="18">
      <c r="A1623"/>
      <c r="B1623"/>
      <c r="C1623"/>
      <c r="D1623"/>
      <c r="E1623"/>
      <c r="F1623"/>
      <c r="G1623"/>
      <c r="H1623" s="1"/>
      <c r="I1623" s="1"/>
      <c r="J1623" s="79"/>
    </row>
    <row r="1624" spans="1:10" s="141" customFormat="1" ht="15.75">
      <c r="A1624" s="279" t="s">
        <v>1</v>
      </c>
      <c r="B1624" s="279"/>
      <c r="C1624" s="279"/>
      <c r="D1624" s="279"/>
      <c r="E1624" s="279"/>
      <c r="F1624" s="279"/>
      <c r="G1624" s="279"/>
      <c r="H1624" s="1"/>
      <c r="I1624" s="1"/>
      <c r="J1624" s="71"/>
    </row>
    <row r="1625" spans="1:10" s="141" customFormat="1" ht="15.75">
      <c r="A1625" s="279" t="s">
        <v>2</v>
      </c>
      <c r="B1625" s="279"/>
      <c r="C1625" s="279"/>
      <c r="D1625" s="279"/>
      <c r="E1625" s="279"/>
      <c r="F1625" s="279"/>
      <c r="G1625" s="279"/>
      <c r="H1625" s="1"/>
      <c r="I1625" s="1"/>
      <c r="J1625" s="71"/>
    </row>
    <row r="1626" spans="1:10" s="141" customFormat="1" ht="15.75">
      <c r="A1626" s="279" t="s">
        <v>4</v>
      </c>
      <c r="B1626" s="279"/>
      <c r="C1626" s="279"/>
      <c r="D1626" s="279"/>
      <c r="E1626" s="279"/>
      <c r="F1626" s="279"/>
      <c r="G1626" s="279"/>
      <c r="H1626" s="1"/>
      <c r="I1626" s="1"/>
      <c r="J1626" s="71"/>
    </row>
    <row r="1627" spans="1:10" s="141" customFormat="1" ht="27">
      <c r="A1627" s="280" t="s">
        <v>6</v>
      </c>
      <c r="B1627" s="280"/>
      <c r="C1627" s="280"/>
      <c r="D1627" s="280"/>
      <c r="E1627" s="280"/>
      <c r="F1627" s="280"/>
      <c r="G1627" s="280"/>
      <c r="H1627" s="2"/>
      <c r="I1627" s="2"/>
      <c r="J1627" s="72"/>
    </row>
    <row r="1628" spans="1:10" s="141" customFormat="1" ht="27">
      <c r="A1628" s="142"/>
      <c r="B1628" s="142"/>
      <c r="C1628" s="281" t="s">
        <v>367</v>
      </c>
      <c r="D1628" s="281"/>
      <c r="E1628" s="281"/>
      <c r="F1628" s="281"/>
      <c r="G1628" s="281"/>
      <c r="H1628" s="68"/>
      <c r="I1628" s="68"/>
      <c r="J1628" s="71"/>
    </row>
    <row r="1629" spans="1:10" s="141" customFormat="1" ht="15.75">
      <c r="A1629" s="11" t="s">
        <v>358</v>
      </c>
      <c r="B1629" s="12">
        <v>4138100652</v>
      </c>
      <c r="C1629" s="143"/>
      <c r="D1629" s="286"/>
      <c r="E1629" s="286"/>
      <c r="F1629" s="286"/>
      <c r="G1629" s="286"/>
      <c r="H1629" s="69" t="s">
        <v>161</v>
      </c>
      <c r="I1629" s="69"/>
      <c r="J1629" s="73"/>
    </row>
    <row r="1630" spans="1:10" s="141" customFormat="1" ht="15.75">
      <c r="A1630" s="11" t="s">
        <v>9</v>
      </c>
      <c r="B1630" s="286" t="s">
        <v>733</v>
      </c>
      <c r="C1630" s="286"/>
      <c r="D1630" s="286"/>
      <c r="E1630" s="16"/>
      <c r="F1630" s="11"/>
      <c r="G1630" s="16"/>
      <c r="H1630" s="1"/>
      <c r="I1630" s="1"/>
      <c r="J1630" s="71"/>
    </row>
    <row r="1631" spans="1:10" s="141" customFormat="1" ht="15.75">
      <c r="A1631" s="11" t="s">
        <v>11</v>
      </c>
      <c r="B1631" s="289"/>
      <c r="C1631" s="289"/>
      <c r="D1631" s="289"/>
      <c r="E1631" s="289"/>
      <c r="F1631" s="18"/>
      <c r="G1631" s="19"/>
      <c r="H1631" s="1"/>
      <c r="I1631" s="1"/>
      <c r="J1631" s="71"/>
    </row>
    <row r="1632" spans="1:10" s="141" customFormat="1" ht="15.75">
      <c r="A1632" s="21" t="s">
        <v>14</v>
      </c>
      <c r="B1632" s="21" t="s">
        <v>16</v>
      </c>
      <c r="C1632" s="21"/>
      <c r="D1632" s="22" t="s">
        <v>18</v>
      </c>
      <c r="E1632" s="23" t="s">
        <v>19</v>
      </c>
      <c r="F1632" s="23" t="s">
        <v>20</v>
      </c>
      <c r="G1632" s="21" t="s">
        <v>21</v>
      </c>
      <c r="H1632" s="63"/>
      <c r="I1632" s="63"/>
      <c r="J1632" s="59">
        <f>H1632*C1633</f>
        <v>0</v>
      </c>
    </row>
    <row r="1633" spans="1:10" s="141" customFormat="1">
      <c r="A1633" s="144">
        <v>1</v>
      </c>
      <c r="B1633" s="145" t="s">
        <v>23</v>
      </c>
      <c r="C1633" s="26"/>
      <c r="D1633" s="146">
        <v>79305</v>
      </c>
      <c r="E1633" s="28">
        <f t="shared" ref="E1633:E1650" si="181">D1633*C1633</f>
        <v>0</v>
      </c>
      <c r="F1633" s="29">
        <v>0</v>
      </c>
      <c r="G1633" s="30">
        <f t="shared" ref="G1633:G1650" si="182">E1633-E1633*F1633</f>
        <v>0</v>
      </c>
      <c r="H1633" s="63">
        <f t="shared" ref="H1633:H1650" si="183">D1633/1.08</f>
        <v>73430.555555555547</v>
      </c>
      <c r="I1633" s="63"/>
      <c r="J1633" s="59">
        <f>H1633*C1634</f>
        <v>0</v>
      </c>
    </row>
    <row r="1634" spans="1:10" s="141" customFormat="1">
      <c r="A1634" s="144">
        <v>2</v>
      </c>
      <c r="B1634" s="145" t="s">
        <v>25</v>
      </c>
      <c r="C1634" s="32"/>
      <c r="D1634" s="147">
        <v>128591</v>
      </c>
      <c r="E1634" s="28">
        <f t="shared" si="181"/>
        <v>0</v>
      </c>
      <c r="F1634" s="29">
        <v>0</v>
      </c>
      <c r="G1634" s="30">
        <f t="shared" si="182"/>
        <v>0</v>
      </c>
      <c r="H1634" s="63">
        <f t="shared" si="183"/>
        <v>119065.74074074073</v>
      </c>
      <c r="I1634" s="63"/>
      <c r="J1634" s="59"/>
    </row>
    <row r="1635" spans="1:10" s="141" customFormat="1">
      <c r="A1635" s="144">
        <v>3</v>
      </c>
      <c r="B1635" s="145" t="s">
        <v>26</v>
      </c>
      <c r="C1635" s="34">
        <v>5</v>
      </c>
      <c r="D1635" s="146">
        <v>60043</v>
      </c>
      <c r="E1635" s="28">
        <f t="shared" si="181"/>
        <v>300215</v>
      </c>
      <c r="F1635" s="29">
        <v>0</v>
      </c>
      <c r="G1635" s="30">
        <f t="shared" si="182"/>
        <v>300215</v>
      </c>
      <c r="H1635" s="63">
        <f t="shared" si="183"/>
        <v>55595.370370370365</v>
      </c>
      <c r="I1635" s="63"/>
      <c r="J1635" s="59"/>
    </row>
    <row r="1636" spans="1:10" s="141" customFormat="1">
      <c r="A1636" s="144">
        <v>4</v>
      </c>
      <c r="B1636" s="145" t="s">
        <v>27</v>
      </c>
      <c r="C1636" s="106"/>
      <c r="D1636" s="146">
        <v>115781</v>
      </c>
      <c r="E1636" s="28">
        <f t="shared" si="181"/>
        <v>0</v>
      </c>
      <c r="F1636" s="29">
        <v>0</v>
      </c>
      <c r="G1636" s="30">
        <f t="shared" si="182"/>
        <v>0</v>
      </c>
      <c r="H1636" s="63">
        <f t="shared" si="183"/>
        <v>107204.62962962962</v>
      </c>
      <c r="I1636" s="63"/>
      <c r="J1636" s="59"/>
    </row>
    <row r="1637" spans="1:10" s="141" customFormat="1">
      <c r="A1637" s="144">
        <v>5</v>
      </c>
      <c r="B1637" s="145" t="s">
        <v>28</v>
      </c>
      <c r="C1637" s="32"/>
      <c r="D1637" s="146">
        <v>119943</v>
      </c>
      <c r="E1637" s="28">
        <f t="shared" si="181"/>
        <v>0</v>
      </c>
      <c r="F1637" s="124">
        <v>0</v>
      </c>
      <c r="G1637" s="30">
        <f t="shared" si="182"/>
        <v>0</v>
      </c>
      <c r="H1637" s="63">
        <f t="shared" si="183"/>
        <v>111058.33333333333</v>
      </c>
      <c r="I1637" s="63"/>
      <c r="J1637" s="59"/>
    </row>
    <row r="1638" spans="1:10" s="141" customFormat="1">
      <c r="A1638" s="144">
        <v>6</v>
      </c>
      <c r="B1638" s="145" t="s">
        <v>29</v>
      </c>
      <c r="C1638" s="26">
        <v>5</v>
      </c>
      <c r="D1638" s="146">
        <v>94810</v>
      </c>
      <c r="E1638" s="28">
        <f t="shared" si="181"/>
        <v>474050</v>
      </c>
      <c r="F1638" s="29">
        <v>0</v>
      </c>
      <c r="G1638" s="30">
        <f t="shared" si="182"/>
        <v>474050</v>
      </c>
      <c r="H1638" s="63">
        <f t="shared" si="183"/>
        <v>87787.037037037036</v>
      </c>
      <c r="I1638" s="63"/>
      <c r="J1638" s="59"/>
    </row>
    <row r="1639" spans="1:10" s="141" customFormat="1">
      <c r="A1639" s="144">
        <v>7</v>
      </c>
      <c r="B1639" s="145" t="s">
        <v>30</v>
      </c>
      <c r="C1639" s="34"/>
      <c r="D1639" s="146">
        <v>141396</v>
      </c>
      <c r="E1639" s="28">
        <f t="shared" si="181"/>
        <v>0</v>
      </c>
      <c r="F1639" s="29">
        <v>0</v>
      </c>
      <c r="G1639" s="30">
        <f t="shared" si="182"/>
        <v>0</v>
      </c>
      <c r="H1639" s="63">
        <f t="shared" si="183"/>
        <v>130922.22222222222</v>
      </c>
      <c r="I1639" s="63"/>
      <c r="J1639" s="59"/>
    </row>
    <row r="1640" spans="1:10" s="141" customFormat="1">
      <c r="A1640" s="144">
        <v>8</v>
      </c>
      <c r="B1640" s="145" t="s">
        <v>31</v>
      </c>
      <c r="C1640" s="26"/>
      <c r="D1640" s="146">
        <v>232931</v>
      </c>
      <c r="E1640" s="28">
        <f t="shared" si="181"/>
        <v>0</v>
      </c>
      <c r="F1640" s="29">
        <v>0</v>
      </c>
      <c r="G1640" s="30">
        <f t="shared" si="182"/>
        <v>0</v>
      </c>
      <c r="H1640" s="63">
        <f t="shared" si="183"/>
        <v>215676.85185185182</v>
      </c>
      <c r="I1640" s="63"/>
      <c r="J1640" s="59"/>
    </row>
    <row r="1641" spans="1:10" s="141" customFormat="1">
      <c r="A1641" s="144">
        <v>9</v>
      </c>
      <c r="B1641" s="148" t="s">
        <v>32</v>
      </c>
      <c r="C1641" s="26"/>
      <c r="D1641" s="146">
        <v>101534</v>
      </c>
      <c r="E1641" s="28">
        <f t="shared" si="181"/>
        <v>0</v>
      </c>
      <c r="F1641" s="29">
        <v>0</v>
      </c>
      <c r="G1641" s="30">
        <f t="shared" si="182"/>
        <v>0</v>
      </c>
      <c r="H1641" s="63">
        <f t="shared" si="183"/>
        <v>94012.962962962964</v>
      </c>
      <c r="I1641" s="63"/>
      <c r="J1641" s="59"/>
    </row>
    <row r="1642" spans="1:10" s="141" customFormat="1">
      <c r="A1642" s="144">
        <v>10</v>
      </c>
      <c r="B1642" s="148" t="s">
        <v>33</v>
      </c>
      <c r="C1642" s="37"/>
      <c r="D1642" s="147">
        <v>110148</v>
      </c>
      <c r="E1642" s="28">
        <f t="shared" si="181"/>
        <v>0</v>
      </c>
      <c r="F1642" s="29">
        <v>0</v>
      </c>
      <c r="G1642" s="30">
        <f t="shared" si="182"/>
        <v>0</v>
      </c>
      <c r="H1642" s="63">
        <f t="shared" si="183"/>
        <v>101988.88888888888</v>
      </c>
      <c r="I1642" s="63"/>
      <c r="J1642" s="59"/>
    </row>
    <row r="1643" spans="1:10" s="141" customFormat="1">
      <c r="A1643" s="144">
        <v>11</v>
      </c>
      <c r="B1643" s="145" t="s">
        <v>34</v>
      </c>
      <c r="C1643" s="37"/>
      <c r="D1643" s="146">
        <v>54198</v>
      </c>
      <c r="E1643" s="28">
        <f t="shared" si="181"/>
        <v>0</v>
      </c>
      <c r="F1643" s="29">
        <v>0</v>
      </c>
      <c r="G1643" s="30">
        <f t="shared" si="182"/>
        <v>0</v>
      </c>
      <c r="H1643" s="63">
        <f t="shared" si="183"/>
        <v>50183.333333333328</v>
      </c>
      <c r="I1643" s="63"/>
      <c r="J1643" s="59"/>
    </row>
    <row r="1644" spans="1:10" s="141" customFormat="1">
      <c r="A1644" s="144">
        <v>12</v>
      </c>
      <c r="B1644" s="145" t="s">
        <v>35</v>
      </c>
      <c r="C1644" s="37">
        <v>4</v>
      </c>
      <c r="D1644" s="146">
        <v>49680</v>
      </c>
      <c r="E1644" s="28">
        <f t="shared" si="181"/>
        <v>198720</v>
      </c>
      <c r="F1644" s="29">
        <v>0</v>
      </c>
      <c r="G1644" s="30">
        <f t="shared" si="182"/>
        <v>198720</v>
      </c>
      <c r="H1644" s="63">
        <f t="shared" si="183"/>
        <v>46000</v>
      </c>
      <c r="I1644" s="63"/>
      <c r="J1644" s="59"/>
    </row>
    <row r="1645" spans="1:10" s="141" customFormat="1">
      <c r="A1645" s="144">
        <v>13</v>
      </c>
      <c r="B1645" s="145" t="s">
        <v>36</v>
      </c>
      <c r="C1645" s="37"/>
      <c r="D1645" s="149">
        <v>64152</v>
      </c>
      <c r="E1645" s="28">
        <f t="shared" si="181"/>
        <v>0</v>
      </c>
      <c r="F1645" s="29">
        <v>0</v>
      </c>
      <c r="G1645" s="30">
        <f t="shared" si="182"/>
        <v>0</v>
      </c>
      <c r="H1645" s="63">
        <f t="shared" si="183"/>
        <v>59399.999999999993</v>
      </c>
      <c r="I1645" s="63"/>
      <c r="J1645" s="59"/>
    </row>
    <row r="1646" spans="1:10" s="141" customFormat="1">
      <c r="A1646" s="144">
        <v>14</v>
      </c>
      <c r="B1646" s="145" t="s">
        <v>37</v>
      </c>
      <c r="C1646" s="37"/>
      <c r="D1646" s="149">
        <v>65934</v>
      </c>
      <c r="E1646" s="28">
        <f t="shared" si="181"/>
        <v>0</v>
      </c>
      <c r="F1646" s="29">
        <v>0</v>
      </c>
      <c r="G1646" s="30">
        <f t="shared" si="182"/>
        <v>0</v>
      </c>
      <c r="H1646" s="130">
        <f t="shared" si="183"/>
        <v>61049.999999999993</v>
      </c>
      <c r="I1646" s="63"/>
      <c r="J1646" s="59">
        <f>H1646*C1647</f>
        <v>0</v>
      </c>
    </row>
    <row r="1647" spans="1:10" s="141" customFormat="1">
      <c r="A1647" s="144">
        <v>15</v>
      </c>
      <c r="B1647" s="145" t="s">
        <v>38</v>
      </c>
      <c r="C1647" s="37"/>
      <c r="D1647" s="149">
        <v>76626</v>
      </c>
      <c r="E1647" s="28">
        <f t="shared" si="181"/>
        <v>0</v>
      </c>
      <c r="F1647" s="124">
        <v>0</v>
      </c>
      <c r="G1647" s="30">
        <f t="shared" si="182"/>
        <v>0</v>
      </c>
      <c r="H1647" s="63">
        <f t="shared" si="183"/>
        <v>70950</v>
      </c>
      <c r="I1647" s="63"/>
      <c r="J1647" s="59">
        <f>H1647*C1648</f>
        <v>0</v>
      </c>
    </row>
    <row r="1648" spans="1:10" s="141" customFormat="1">
      <c r="A1648" s="144">
        <v>16</v>
      </c>
      <c r="B1648" s="145" t="s">
        <v>39</v>
      </c>
      <c r="C1648" s="37"/>
      <c r="D1648" s="149">
        <v>80190</v>
      </c>
      <c r="E1648" s="28">
        <f t="shared" si="181"/>
        <v>0</v>
      </c>
      <c r="F1648" s="29">
        <v>0</v>
      </c>
      <c r="G1648" s="30">
        <f t="shared" si="182"/>
        <v>0</v>
      </c>
      <c r="H1648" s="63">
        <f t="shared" si="183"/>
        <v>74250</v>
      </c>
      <c r="I1648" s="63"/>
      <c r="J1648" s="59">
        <f>H1648*C1649</f>
        <v>0</v>
      </c>
    </row>
    <row r="1649" spans="1:10" s="141" customFormat="1">
      <c r="A1649" s="144">
        <v>17</v>
      </c>
      <c r="B1649" s="145" t="s">
        <v>40</v>
      </c>
      <c r="C1649" s="37"/>
      <c r="D1649" s="149">
        <v>113832</v>
      </c>
      <c r="E1649" s="28">
        <f t="shared" si="181"/>
        <v>0</v>
      </c>
      <c r="F1649" s="29">
        <v>0</v>
      </c>
      <c r="G1649" s="30">
        <f t="shared" si="182"/>
        <v>0</v>
      </c>
      <c r="H1649" s="63">
        <f t="shared" si="183"/>
        <v>105400</v>
      </c>
      <c r="I1649" s="63"/>
      <c r="J1649" s="59">
        <f>H1649*C1650</f>
        <v>0</v>
      </c>
    </row>
    <row r="1650" spans="1:10" s="141" customFormat="1" ht="17.25">
      <c r="A1650" s="144">
        <v>18</v>
      </c>
      <c r="B1650" s="145" t="s">
        <v>41</v>
      </c>
      <c r="C1650" s="37"/>
      <c r="D1650" s="150">
        <v>98010</v>
      </c>
      <c r="E1650" s="28">
        <f t="shared" si="181"/>
        <v>0</v>
      </c>
      <c r="F1650" s="29">
        <v>0</v>
      </c>
      <c r="G1650" s="30">
        <f t="shared" si="182"/>
        <v>0</v>
      </c>
      <c r="H1650" s="63">
        <f t="shared" si="183"/>
        <v>90750</v>
      </c>
      <c r="I1650" s="45"/>
      <c r="J1650" s="64">
        <f>SUM(J1632:J1649)</f>
        <v>0</v>
      </c>
    </row>
    <row r="1651" spans="1:10" s="141" customFormat="1" ht="31.5">
      <c r="A1651" s="40"/>
      <c r="B1651" s="41" t="s">
        <v>42</v>
      </c>
      <c r="C1651" s="42">
        <f>SUM(C1633:C1650)</f>
        <v>14</v>
      </c>
      <c r="D1651" s="42"/>
      <c r="E1651" s="43">
        <f>SUM(E1633:E1650)</f>
        <v>972985</v>
      </c>
      <c r="F1651" s="43"/>
      <c r="G1651" s="44">
        <f>SUM(G1633:G1650)</f>
        <v>972985</v>
      </c>
      <c r="H1651" s="5"/>
      <c r="I1651" s="5"/>
      <c r="J1651" s="75">
        <f>J1650*0.08</f>
        <v>0</v>
      </c>
    </row>
    <row r="1652" spans="1:10" s="141" customFormat="1" ht="31.5">
      <c r="A1652" s="46"/>
      <c r="B1652" s="47"/>
      <c r="C1652" s="48"/>
      <c r="D1652" s="48"/>
      <c r="E1652" s="49"/>
      <c r="F1652" s="49"/>
      <c r="G1652" s="151"/>
      <c r="H1652" s="6"/>
      <c r="I1652" s="6"/>
      <c r="J1652" s="76">
        <f>SUM(J1650:J1651)</f>
        <v>0</v>
      </c>
    </row>
    <row r="1653" spans="1:10" ht="18">
      <c r="A1653" s="283" t="s">
        <v>43</v>
      </c>
      <c r="B1653" s="283"/>
      <c r="C1653" s="284" t="s">
        <v>44</v>
      </c>
      <c r="D1653" s="284"/>
      <c r="E1653" s="54"/>
      <c r="F1653" s="54"/>
      <c r="G1653" s="55" t="s">
        <v>45</v>
      </c>
    </row>
    <row r="1656" spans="1:10" s="141" customFormat="1" ht="18">
      <c r="A1656"/>
      <c r="B1656"/>
      <c r="C1656"/>
      <c r="D1656"/>
      <c r="E1656"/>
      <c r="F1656"/>
      <c r="G1656"/>
      <c r="H1656" s="1"/>
      <c r="I1656" s="1"/>
      <c r="J1656" s="79"/>
    </row>
    <row r="1657" spans="1:10" s="141" customFormat="1" ht="15.75">
      <c r="A1657" s="279" t="s">
        <v>1</v>
      </c>
      <c r="B1657" s="279"/>
      <c r="C1657" s="279"/>
      <c r="D1657" s="279"/>
      <c r="E1657" s="279"/>
      <c r="F1657" s="279"/>
      <c r="G1657" s="279"/>
      <c r="H1657" s="1"/>
      <c r="I1657" s="1"/>
      <c r="J1657" s="71"/>
    </row>
    <row r="1658" spans="1:10" s="141" customFormat="1" ht="15.75">
      <c r="A1658" s="279" t="s">
        <v>2</v>
      </c>
      <c r="B1658" s="279"/>
      <c r="C1658" s="279"/>
      <c r="D1658" s="279"/>
      <c r="E1658" s="279"/>
      <c r="F1658" s="279"/>
      <c r="G1658" s="279"/>
      <c r="H1658" s="1"/>
      <c r="I1658" s="1"/>
      <c r="J1658" s="71"/>
    </row>
    <row r="1659" spans="1:10" s="141" customFormat="1" ht="15.75">
      <c r="A1659" s="279" t="s">
        <v>4</v>
      </c>
      <c r="B1659" s="279"/>
      <c r="C1659" s="279"/>
      <c r="D1659" s="279"/>
      <c r="E1659" s="279"/>
      <c r="F1659" s="279"/>
      <c r="G1659" s="279"/>
      <c r="H1659" s="1"/>
      <c r="I1659" s="1"/>
      <c r="J1659" s="71"/>
    </row>
    <row r="1660" spans="1:10" s="141" customFormat="1" ht="27">
      <c r="A1660" s="280" t="s">
        <v>6</v>
      </c>
      <c r="B1660" s="280"/>
      <c r="C1660" s="280"/>
      <c r="D1660" s="280"/>
      <c r="E1660" s="280"/>
      <c r="F1660" s="280"/>
      <c r="G1660" s="280"/>
      <c r="H1660" s="2"/>
      <c r="I1660" s="2"/>
      <c r="J1660" s="72"/>
    </row>
    <row r="1661" spans="1:10" s="141" customFormat="1" ht="27">
      <c r="A1661" s="142"/>
      <c r="B1661" s="142"/>
      <c r="C1661" s="281" t="s">
        <v>367</v>
      </c>
      <c r="D1661" s="281"/>
      <c r="E1661" s="281"/>
      <c r="F1661" s="281"/>
      <c r="G1661" s="281"/>
      <c r="H1661" s="68"/>
      <c r="I1661" s="68"/>
      <c r="J1661" s="71"/>
    </row>
    <row r="1662" spans="1:10" s="141" customFormat="1" ht="15.75">
      <c r="A1662" s="11" t="s">
        <v>358</v>
      </c>
      <c r="B1662" s="12">
        <v>4138149249</v>
      </c>
      <c r="C1662" s="143"/>
      <c r="D1662" s="286"/>
      <c r="E1662" s="286"/>
      <c r="F1662" s="286"/>
      <c r="G1662" s="286"/>
      <c r="H1662" s="69" t="s">
        <v>161</v>
      </c>
      <c r="I1662" s="69"/>
      <c r="J1662" s="73"/>
    </row>
    <row r="1663" spans="1:10" s="141" customFormat="1" ht="15.75">
      <c r="A1663" s="11" t="s">
        <v>9</v>
      </c>
      <c r="B1663" s="286" t="s">
        <v>734</v>
      </c>
      <c r="C1663" s="286"/>
      <c r="D1663" s="286"/>
      <c r="E1663" s="16"/>
      <c r="F1663" s="11"/>
      <c r="G1663" s="16"/>
      <c r="H1663" s="1"/>
      <c r="I1663" s="1"/>
      <c r="J1663" s="71"/>
    </row>
    <row r="1664" spans="1:10" s="141" customFormat="1" ht="15.75">
      <c r="A1664" s="11" t="s">
        <v>11</v>
      </c>
      <c r="B1664" s="289"/>
      <c r="C1664" s="289"/>
      <c r="D1664" s="289"/>
      <c r="E1664" s="289"/>
      <c r="F1664" s="18"/>
      <c r="G1664" s="19"/>
      <c r="H1664" s="1"/>
      <c r="I1664" s="1"/>
      <c r="J1664" s="71"/>
    </row>
    <row r="1665" spans="1:10" s="141" customFormat="1" ht="15.75">
      <c r="A1665" s="21" t="s">
        <v>14</v>
      </c>
      <c r="B1665" s="21" t="s">
        <v>16</v>
      </c>
      <c r="C1665" s="21"/>
      <c r="D1665" s="22" t="s">
        <v>18</v>
      </c>
      <c r="E1665" s="23" t="s">
        <v>19</v>
      </c>
      <c r="F1665" s="23" t="s">
        <v>20</v>
      </c>
      <c r="G1665" s="21" t="s">
        <v>21</v>
      </c>
      <c r="H1665" s="63"/>
      <c r="I1665" s="63"/>
      <c r="J1665" s="59">
        <f t="shared" ref="J1665:J1682" si="184">H1665*C1666</f>
        <v>0</v>
      </c>
    </row>
    <row r="1666" spans="1:10" s="141" customFormat="1">
      <c r="A1666" s="144">
        <v>1</v>
      </c>
      <c r="B1666" s="145" t="s">
        <v>23</v>
      </c>
      <c r="C1666" s="26">
        <v>5</v>
      </c>
      <c r="D1666" s="146">
        <v>79305</v>
      </c>
      <c r="E1666" s="28">
        <f t="shared" ref="E1666:E1683" si="185">D1666*C1666</f>
        <v>396525</v>
      </c>
      <c r="F1666" s="29">
        <v>0</v>
      </c>
      <c r="G1666" s="30">
        <f t="shared" ref="G1666:G1683" si="186">E1666-E1666*F1666</f>
        <v>396525</v>
      </c>
      <c r="H1666" s="63">
        <f t="shared" ref="H1666:H1683" si="187">D1666/1.08</f>
        <v>73430.555555555547</v>
      </c>
      <c r="I1666" s="63"/>
      <c r="J1666" s="59">
        <f t="shared" si="184"/>
        <v>0</v>
      </c>
    </row>
    <row r="1667" spans="1:10" s="141" customFormat="1">
      <c r="A1667" s="144">
        <v>2</v>
      </c>
      <c r="B1667" s="145" t="s">
        <v>25</v>
      </c>
      <c r="C1667" s="32"/>
      <c r="D1667" s="147">
        <v>128591</v>
      </c>
      <c r="E1667" s="28">
        <f t="shared" si="185"/>
        <v>0</v>
      </c>
      <c r="F1667" s="29">
        <v>0</v>
      </c>
      <c r="G1667" s="30">
        <f t="shared" si="186"/>
        <v>0</v>
      </c>
      <c r="H1667" s="63">
        <f t="shared" si="187"/>
        <v>119065.74074074073</v>
      </c>
      <c r="I1667" s="63"/>
      <c r="J1667" s="59">
        <f t="shared" si="184"/>
        <v>595328.70370370359</v>
      </c>
    </row>
    <row r="1668" spans="1:10" s="141" customFormat="1">
      <c r="A1668" s="144">
        <v>3</v>
      </c>
      <c r="B1668" s="145" t="s">
        <v>26</v>
      </c>
      <c r="C1668" s="34">
        <v>5</v>
      </c>
      <c r="D1668" s="146">
        <v>60043</v>
      </c>
      <c r="E1668" s="28">
        <f t="shared" si="185"/>
        <v>300215</v>
      </c>
      <c r="F1668" s="29">
        <v>0</v>
      </c>
      <c r="G1668" s="30">
        <f t="shared" si="186"/>
        <v>300215</v>
      </c>
      <c r="H1668" s="63">
        <f t="shared" si="187"/>
        <v>55595.370370370365</v>
      </c>
      <c r="I1668" s="63"/>
      <c r="J1668" s="59">
        <f t="shared" si="184"/>
        <v>0</v>
      </c>
    </row>
    <row r="1669" spans="1:10" s="141" customFormat="1">
      <c r="A1669" s="144">
        <v>4</v>
      </c>
      <c r="B1669" s="145" t="s">
        <v>27</v>
      </c>
      <c r="C1669" s="106"/>
      <c r="D1669" s="146">
        <v>115781</v>
      </c>
      <c r="E1669" s="28">
        <f t="shared" si="185"/>
        <v>0</v>
      </c>
      <c r="F1669" s="29">
        <v>0</v>
      </c>
      <c r="G1669" s="30">
        <f t="shared" si="186"/>
        <v>0</v>
      </c>
      <c r="H1669" s="63">
        <f t="shared" si="187"/>
        <v>107204.62962962962</v>
      </c>
      <c r="I1669" s="63"/>
      <c r="J1669" s="59">
        <f t="shared" si="184"/>
        <v>536023.14814814809</v>
      </c>
    </row>
    <row r="1670" spans="1:10" s="141" customFormat="1">
      <c r="A1670" s="144">
        <v>5</v>
      </c>
      <c r="B1670" s="145" t="s">
        <v>28</v>
      </c>
      <c r="C1670" s="32">
        <v>5</v>
      </c>
      <c r="D1670" s="146">
        <v>119943</v>
      </c>
      <c r="E1670" s="28">
        <f t="shared" si="185"/>
        <v>599715</v>
      </c>
      <c r="F1670" s="124">
        <v>0</v>
      </c>
      <c r="G1670" s="30">
        <f t="shared" si="186"/>
        <v>599715</v>
      </c>
      <c r="H1670" s="63">
        <f t="shared" si="187"/>
        <v>111058.33333333333</v>
      </c>
      <c r="I1670" s="63"/>
      <c r="J1670" s="59">
        <f t="shared" si="184"/>
        <v>0</v>
      </c>
    </row>
    <row r="1671" spans="1:10" s="141" customFormat="1">
      <c r="A1671" s="144">
        <v>6</v>
      </c>
      <c r="B1671" s="145" t="s">
        <v>29</v>
      </c>
      <c r="C1671" s="26"/>
      <c r="D1671" s="146">
        <v>94810</v>
      </c>
      <c r="E1671" s="28">
        <f t="shared" si="185"/>
        <v>0</v>
      </c>
      <c r="F1671" s="29">
        <v>0</v>
      </c>
      <c r="G1671" s="30">
        <f t="shared" si="186"/>
        <v>0</v>
      </c>
      <c r="H1671" s="63">
        <f t="shared" si="187"/>
        <v>87787.037037037036</v>
      </c>
      <c r="I1671" s="63"/>
      <c r="J1671" s="59">
        <f t="shared" si="184"/>
        <v>0</v>
      </c>
    </row>
    <row r="1672" spans="1:10" s="141" customFormat="1">
      <c r="A1672" s="144">
        <v>7</v>
      </c>
      <c r="B1672" s="145" t="s">
        <v>30</v>
      </c>
      <c r="C1672" s="34"/>
      <c r="D1672" s="146">
        <v>141396</v>
      </c>
      <c r="E1672" s="28">
        <f t="shared" si="185"/>
        <v>0</v>
      </c>
      <c r="F1672" s="29">
        <v>0</v>
      </c>
      <c r="G1672" s="30">
        <f t="shared" si="186"/>
        <v>0</v>
      </c>
      <c r="H1672" s="63">
        <f t="shared" si="187"/>
        <v>130922.22222222222</v>
      </c>
      <c r="I1672" s="63"/>
      <c r="J1672" s="59">
        <f t="shared" si="184"/>
        <v>0</v>
      </c>
    </row>
    <row r="1673" spans="1:10" s="141" customFormat="1">
      <c r="A1673" s="144">
        <v>8</v>
      </c>
      <c r="B1673" s="145" t="s">
        <v>31</v>
      </c>
      <c r="C1673" s="26"/>
      <c r="D1673" s="146">
        <v>232931</v>
      </c>
      <c r="E1673" s="28">
        <f t="shared" si="185"/>
        <v>0</v>
      </c>
      <c r="F1673" s="29">
        <v>0</v>
      </c>
      <c r="G1673" s="30">
        <f t="shared" si="186"/>
        <v>0</v>
      </c>
      <c r="H1673" s="63">
        <f t="shared" si="187"/>
        <v>215676.85185185182</v>
      </c>
      <c r="I1673" s="63"/>
      <c r="J1673" s="59">
        <f t="shared" si="184"/>
        <v>0</v>
      </c>
    </row>
    <row r="1674" spans="1:10" s="141" customFormat="1">
      <c r="A1674" s="144">
        <v>9</v>
      </c>
      <c r="B1674" s="148" t="s">
        <v>32</v>
      </c>
      <c r="C1674" s="26"/>
      <c r="D1674" s="146">
        <v>101534</v>
      </c>
      <c r="E1674" s="28">
        <f t="shared" si="185"/>
        <v>0</v>
      </c>
      <c r="F1674" s="29">
        <v>0</v>
      </c>
      <c r="G1674" s="30">
        <f t="shared" si="186"/>
        <v>0</v>
      </c>
      <c r="H1674" s="63">
        <f t="shared" si="187"/>
        <v>94012.962962962964</v>
      </c>
      <c r="I1674" s="63"/>
      <c r="J1674" s="59">
        <f t="shared" si="184"/>
        <v>0</v>
      </c>
    </row>
    <row r="1675" spans="1:10" s="141" customFormat="1">
      <c r="A1675" s="144">
        <v>10</v>
      </c>
      <c r="B1675" s="148" t="s">
        <v>33</v>
      </c>
      <c r="C1675" s="37"/>
      <c r="D1675" s="147">
        <v>110148</v>
      </c>
      <c r="E1675" s="28">
        <f t="shared" si="185"/>
        <v>0</v>
      </c>
      <c r="F1675" s="29">
        <v>0</v>
      </c>
      <c r="G1675" s="30">
        <f t="shared" si="186"/>
        <v>0</v>
      </c>
      <c r="H1675" s="63">
        <f t="shared" si="187"/>
        <v>101988.88888888888</v>
      </c>
      <c r="I1675" s="63"/>
      <c r="J1675" s="59">
        <f t="shared" si="184"/>
        <v>509944.44444444438</v>
      </c>
    </row>
    <row r="1676" spans="1:10" s="141" customFormat="1">
      <c r="A1676" s="144">
        <v>11</v>
      </c>
      <c r="B1676" s="145" t="s">
        <v>34</v>
      </c>
      <c r="C1676" s="37">
        <v>5</v>
      </c>
      <c r="D1676" s="146">
        <v>54198</v>
      </c>
      <c r="E1676" s="28">
        <f t="shared" si="185"/>
        <v>270990</v>
      </c>
      <c r="F1676" s="29">
        <v>0</v>
      </c>
      <c r="G1676" s="30">
        <f t="shared" si="186"/>
        <v>270990</v>
      </c>
      <c r="H1676" s="63">
        <f t="shared" si="187"/>
        <v>50183.333333333328</v>
      </c>
      <c r="I1676" s="63"/>
      <c r="J1676" s="59">
        <f t="shared" si="184"/>
        <v>0</v>
      </c>
    </row>
    <row r="1677" spans="1:10" s="141" customFormat="1">
      <c r="A1677" s="144">
        <v>12</v>
      </c>
      <c r="B1677" s="145" t="s">
        <v>35</v>
      </c>
      <c r="C1677" s="37"/>
      <c r="D1677" s="146">
        <v>49680</v>
      </c>
      <c r="E1677" s="28">
        <f t="shared" si="185"/>
        <v>0</v>
      </c>
      <c r="F1677" s="29">
        <v>0</v>
      </c>
      <c r="G1677" s="30">
        <f t="shared" si="186"/>
        <v>0</v>
      </c>
      <c r="H1677" s="63">
        <f t="shared" si="187"/>
        <v>46000</v>
      </c>
      <c r="I1677" s="63"/>
      <c r="J1677" s="59">
        <f t="shared" si="184"/>
        <v>0</v>
      </c>
    </row>
    <row r="1678" spans="1:10" s="141" customFormat="1">
      <c r="A1678" s="144">
        <v>13</v>
      </c>
      <c r="B1678" s="145" t="s">
        <v>36</v>
      </c>
      <c r="C1678" s="37"/>
      <c r="D1678" s="149">
        <v>64152</v>
      </c>
      <c r="E1678" s="28">
        <f t="shared" si="185"/>
        <v>0</v>
      </c>
      <c r="F1678" s="29">
        <v>0</v>
      </c>
      <c r="G1678" s="30">
        <f t="shared" si="186"/>
        <v>0</v>
      </c>
      <c r="H1678" s="63">
        <f t="shared" si="187"/>
        <v>59399.999999999993</v>
      </c>
      <c r="I1678" s="63"/>
      <c r="J1678" s="59">
        <f t="shared" si="184"/>
        <v>0</v>
      </c>
    </row>
    <row r="1679" spans="1:10" s="141" customFormat="1">
      <c r="A1679" s="144">
        <v>14</v>
      </c>
      <c r="B1679" s="145" t="s">
        <v>37</v>
      </c>
      <c r="C1679" s="37"/>
      <c r="D1679" s="149">
        <v>65934</v>
      </c>
      <c r="E1679" s="28">
        <f t="shared" si="185"/>
        <v>0</v>
      </c>
      <c r="F1679" s="29">
        <v>0</v>
      </c>
      <c r="G1679" s="30">
        <f t="shared" si="186"/>
        <v>0</v>
      </c>
      <c r="H1679" s="130">
        <f t="shared" si="187"/>
        <v>61049.999999999993</v>
      </c>
      <c r="I1679" s="63"/>
      <c r="J1679" s="59">
        <f t="shared" si="184"/>
        <v>0</v>
      </c>
    </row>
    <row r="1680" spans="1:10" s="141" customFormat="1">
      <c r="A1680" s="144">
        <v>15</v>
      </c>
      <c r="B1680" s="145" t="s">
        <v>38</v>
      </c>
      <c r="C1680" s="37"/>
      <c r="D1680" s="149">
        <v>76626</v>
      </c>
      <c r="E1680" s="28">
        <f t="shared" si="185"/>
        <v>0</v>
      </c>
      <c r="F1680" s="124">
        <v>0</v>
      </c>
      <c r="G1680" s="30">
        <f t="shared" si="186"/>
        <v>0</v>
      </c>
      <c r="H1680" s="63">
        <f t="shared" si="187"/>
        <v>70950</v>
      </c>
      <c r="I1680" s="63"/>
      <c r="J1680" s="59">
        <f t="shared" si="184"/>
        <v>0</v>
      </c>
    </row>
    <row r="1681" spans="1:10" s="141" customFormat="1">
      <c r="A1681" s="144">
        <v>16</v>
      </c>
      <c r="B1681" s="145" t="s">
        <v>39</v>
      </c>
      <c r="C1681" s="37"/>
      <c r="D1681" s="149">
        <v>80190</v>
      </c>
      <c r="E1681" s="28">
        <f t="shared" si="185"/>
        <v>0</v>
      </c>
      <c r="F1681" s="29">
        <v>0</v>
      </c>
      <c r="G1681" s="30">
        <f t="shared" si="186"/>
        <v>0</v>
      </c>
      <c r="H1681" s="63">
        <f t="shared" si="187"/>
        <v>74250</v>
      </c>
      <c r="I1681" s="63"/>
      <c r="J1681" s="59">
        <f t="shared" si="184"/>
        <v>0</v>
      </c>
    </row>
    <row r="1682" spans="1:10" s="141" customFormat="1">
      <c r="A1682" s="144">
        <v>17</v>
      </c>
      <c r="B1682" s="145" t="s">
        <v>40</v>
      </c>
      <c r="C1682" s="37"/>
      <c r="D1682" s="149">
        <v>113832</v>
      </c>
      <c r="E1682" s="28">
        <f t="shared" si="185"/>
        <v>0</v>
      </c>
      <c r="F1682" s="29">
        <v>0</v>
      </c>
      <c r="G1682" s="30">
        <f t="shared" si="186"/>
        <v>0</v>
      </c>
      <c r="H1682" s="63">
        <f t="shared" si="187"/>
        <v>105400</v>
      </c>
      <c r="I1682" s="63"/>
      <c r="J1682" s="59">
        <f t="shared" si="184"/>
        <v>0</v>
      </c>
    </row>
    <row r="1683" spans="1:10" s="141" customFormat="1" ht="17.25">
      <c r="A1683" s="144">
        <v>18</v>
      </c>
      <c r="B1683" s="145" t="s">
        <v>41</v>
      </c>
      <c r="C1683" s="37"/>
      <c r="D1683" s="150">
        <v>98010</v>
      </c>
      <c r="E1683" s="28">
        <f t="shared" si="185"/>
        <v>0</v>
      </c>
      <c r="F1683" s="29">
        <v>0</v>
      </c>
      <c r="G1683" s="30">
        <f t="shared" si="186"/>
        <v>0</v>
      </c>
      <c r="H1683" s="63">
        <f t="shared" si="187"/>
        <v>90750</v>
      </c>
      <c r="I1683" s="45"/>
      <c r="J1683" s="64">
        <f>SUM(J1665:J1682)</f>
        <v>1641296.2962962962</v>
      </c>
    </row>
    <row r="1684" spans="1:10" s="141" customFormat="1" ht="31.5">
      <c r="A1684" s="40"/>
      <c r="B1684" s="41" t="s">
        <v>42</v>
      </c>
      <c r="C1684" s="42">
        <f>SUM(C1666:C1683)</f>
        <v>20</v>
      </c>
      <c r="D1684" s="42"/>
      <c r="E1684" s="43">
        <f>SUM(E1666:E1683)</f>
        <v>1567445</v>
      </c>
      <c r="F1684" s="43"/>
      <c r="G1684" s="44">
        <f>SUM(G1666:G1683)</f>
        <v>1567445</v>
      </c>
      <c r="H1684" s="5"/>
      <c r="I1684" s="5"/>
      <c r="J1684" s="75">
        <f>J1683*0.08</f>
        <v>131303.70370370371</v>
      </c>
    </row>
    <row r="1685" spans="1:10" s="141" customFormat="1" ht="31.5">
      <c r="A1685" s="46"/>
      <c r="B1685" s="47"/>
      <c r="C1685" s="48"/>
      <c r="D1685" s="48"/>
      <c r="E1685" s="49"/>
      <c r="F1685" s="49"/>
      <c r="G1685" s="151"/>
      <c r="H1685" s="6"/>
      <c r="I1685" s="6"/>
      <c r="J1685" s="76">
        <f>SUM(J1683:J1684)</f>
        <v>1772600</v>
      </c>
    </row>
    <row r="1686" spans="1:10" ht="18">
      <c r="A1686" s="283" t="s">
        <v>43</v>
      </c>
      <c r="B1686" s="283"/>
      <c r="C1686" s="284" t="s">
        <v>44</v>
      </c>
      <c r="D1686" s="284"/>
      <c r="E1686" s="54"/>
      <c r="F1686" s="54"/>
      <c r="G1686" s="55" t="s">
        <v>45</v>
      </c>
    </row>
    <row r="1688" spans="1:10" s="141" customFormat="1" ht="18">
      <c r="A1688"/>
      <c r="B1688"/>
      <c r="C1688"/>
      <c r="D1688"/>
      <c r="E1688"/>
      <c r="F1688"/>
      <c r="G1688"/>
      <c r="H1688" s="1"/>
      <c r="I1688" s="1"/>
      <c r="J1688" s="79"/>
    </row>
    <row r="1689" spans="1:10" s="141" customFormat="1" ht="15.75">
      <c r="A1689" s="279" t="s">
        <v>1</v>
      </c>
      <c r="B1689" s="279"/>
      <c r="C1689" s="279"/>
      <c r="D1689" s="279"/>
      <c r="E1689" s="279"/>
      <c r="F1689" s="279"/>
      <c r="G1689" s="279"/>
      <c r="H1689" s="1"/>
      <c r="I1689" s="1"/>
      <c r="J1689" s="71"/>
    </row>
    <row r="1690" spans="1:10" s="141" customFormat="1" ht="15.75">
      <c r="A1690" s="279" t="s">
        <v>2</v>
      </c>
      <c r="B1690" s="279"/>
      <c r="C1690" s="279"/>
      <c r="D1690" s="279"/>
      <c r="E1690" s="279"/>
      <c r="F1690" s="279"/>
      <c r="G1690" s="279"/>
      <c r="H1690" s="1"/>
      <c r="I1690" s="1"/>
      <c r="J1690" s="71"/>
    </row>
    <row r="1691" spans="1:10" s="141" customFormat="1" ht="15.75">
      <c r="A1691" s="279" t="s">
        <v>4</v>
      </c>
      <c r="B1691" s="279"/>
      <c r="C1691" s="279"/>
      <c r="D1691" s="279"/>
      <c r="E1691" s="279"/>
      <c r="F1691" s="279"/>
      <c r="G1691" s="279"/>
      <c r="H1691" s="1"/>
      <c r="I1691" s="1"/>
      <c r="J1691" s="71"/>
    </row>
    <row r="1692" spans="1:10" s="141" customFormat="1" ht="27">
      <c r="A1692" s="280" t="s">
        <v>6</v>
      </c>
      <c r="B1692" s="280"/>
      <c r="C1692" s="280"/>
      <c r="D1692" s="280"/>
      <c r="E1692" s="280"/>
      <c r="F1692" s="280"/>
      <c r="G1692" s="280"/>
      <c r="H1692" s="2"/>
      <c r="I1692" s="2"/>
      <c r="J1692" s="72"/>
    </row>
    <row r="1693" spans="1:10" s="141" customFormat="1" ht="27">
      <c r="A1693" s="142"/>
      <c r="B1693" s="142"/>
      <c r="C1693" s="281" t="s">
        <v>367</v>
      </c>
      <c r="D1693" s="281"/>
      <c r="E1693" s="281"/>
      <c r="F1693" s="281"/>
      <c r="G1693" s="281"/>
      <c r="H1693" s="68"/>
      <c r="I1693" s="68"/>
      <c r="J1693" s="71"/>
    </row>
    <row r="1694" spans="1:10" s="141" customFormat="1" ht="15.75">
      <c r="A1694" s="11" t="s">
        <v>358</v>
      </c>
      <c r="B1694" s="12">
        <v>4138147347</v>
      </c>
      <c r="C1694" s="143"/>
      <c r="D1694" s="286"/>
      <c r="E1694" s="286"/>
      <c r="F1694" s="286"/>
      <c r="G1694" s="286"/>
      <c r="H1694" s="69" t="s">
        <v>161</v>
      </c>
      <c r="I1694" s="69"/>
      <c r="J1694" s="73"/>
    </row>
    <row r="1695" spans="1:10" s="141" customFormat="1" ht="15.75">
      <c r="A1695" s="11" t="s">
        <v>9</v>
      </c>
      <c r="B1695" s="286" t="s">
        <v>502</v>
      </c>
      <c r="C1695" s="286"/>
      <c r="D1695" s="286"/>
      <c r="E1695" s="16"/>
      <c r="F1695" s="11"/>
      <c r="G1695" s="16"/>
      <c r="H1695" s="1"/>
      <c r="I1695" s="1"/>
      <c r="J1695" s="71"/>
    </row>
    <row r="1696" spans="1:10" s="141" customFormat="1" ht="15.75">
      <c r="A1696" s="11" t="s">
        <v>11</v>
      </c>
      <c r="B1696" s="289"/>
      <c r="C1696" s="289"/>
      <c r="D1696" s="289"/>
      <c r="E1696" s="289"/>
      <c r="F1696" s="18"/>
      <c r="G1696" s="19"/>
      <c r="H1696" s="1"/>
      <c r="I1696" s="1"/>
      <c r="J1696" s="71"/>
    </row>
    <row r="1697" spans="1:10" s="141" customFormat="1" ht="15.75">
      <c r="A1697" s="21" t="s">
        <v>14</v>
      </c>
      <c r="B1697" s="21" t="s">
        <v>16</v>
      </c>
      <c r="C1697" s="21"/>
      <c r="D1697" s="22" t="s">
        <v>18</v>
      </c>
      <c r="E1697" s="23" t="s">
        <v>19</v>
      </c>
      <c r="F1697" s="23" t="s">
        <v>20</v>
      </c>
      <c r="G1697" s="21" t="s">
        <v>21</v>
      </c>
      <c r="H1697" s="63"/>
      <c r="I1697" s="63"/>
      <c r="J1697" s="59">
        <f>H1697*C1698</f>
        <v>0</v>
      </c>
    </row>
    <row r="1698" spans="1:10" s="141" customFormat="1">
      <c r="A1698" s="144">
        <v>1</v>
      </c>
      <c r="B1698" s="145" t="s">
        <v>23</v>
      </c>
      <c r="C1698" s="26">
        <v>10</v>
      </c>
      <c r="D1698" s="146">
        <v>79305</v>
      </c>
      <c r="E1698" s="28">
        <f t="shared" ref="E1698:E1715" si="188">D1698*C1698</f>
        <v>793050</v>
      </c>
      <c r="F1698" s="29">
        <v>0</v>
      </c>
      <c r="G1698" s="30">
        <f t="shared" ref="G1698:G1715" si="189">E1698-E1698*F1698</f>
        <v>793050</v>
      </c>
      <c r="H1698" s="63">
        <f t="shared" ref="H1698:H1715" si="190">D1698/1.08</f>
        <v>73430.555555555547</v>
      </c>
      <c r="I1698" s="63"/>
      <c r="J1698" s="59">
        <f>H1698*C1699</f>
        <v>0</v>
      </c>
    </row>
    <row r="1699" spans="1:10" s="141" customFormat="1">
      <c r="A1699" s="144">
        <v>2</v>
      </c>
      <c r="B1699" s="145" t="s">
        <v>25</v>
      </c>
      <c r="C1699" s="32"/>
      <c r="D1699" s="147">
        <v>128591</v>
      </c>
      <c r="E1699" s="28">
        <f t="shared" si="188"/>
        <v>0</v>
      </c>
      <c r="F1699" s="29">
        <v>0</v>
      </c>
      <c r="G1699" s="30">
        <f t="shared" si="189"/>
        <v>0</v>
      </c>
      <c r="H1699" s="63">
        <f t="shared" si="190"/>
        <v>119065.74074074073</v>
      </c>
      <c r="I1699" s="63"/>
      <c r="J1699" s="59">
        <f>H1699*C1700</f>
        <v>0</v>
      </c>
    </row>
    <row r="1700" spans="1:10" s="141" customFormat="1">
      <c r="A1700" s="144">
        <v>3</v>
      </c>
      <c r="B1700" s="145" t="s">
        <v>26</v>
      </c>
      <c r="C1700" s="34"/>
      <c r="D1700" s="146">
        <v>60043</v>
      </c>
      <c r="E1700" s="28">
        <f t="shared" si="188"/>
        <v>0</v>
      </c>
      <c r="F1700" s="29">
        <v>0</v>
      </c>
      <c r="G1700" s="30">
        <f t="shared" si="189"/>
        <v>0</v>
      </c>
      <c r="H1700" s="63">
        <f t="shared" si="190"/>
        <v>55595.370370370365</v>
      </c>
      <c r="I1700" s="63"/>
      <c r="J1700" s="59"/>
    </row>
    <row r="1701" spans="1:10" s="141" customFormat="1">
      <c r="A1701" s="144">
        <v>4</v>
      </c>
      <c r="B1701" s="145" t="s">
        <v>27</v>
      </c>
      <c r="C1701" s="106"/>
      <c r="D1701" s="146">
        <v>115781</v>
      </c>
      <c r="E1701" s="28">
        <f t="shared" si="188"/>
        <v>0</v>
      </c>
      <c r="F1701" s="29">
        <v>0</v>
      </c>
      <c r="G1701" s="30">
        <f t="shared" si="189"/>
        <v>0</v>
      </c>
      <c r="H1701" s="63">
        <f t="shared" si="190"/>
        <v>107204.62962962962</v>
      </c>
      <c r="I1701" s="63"/>
      <c r="J1701" s="59"/>
    </row>
    <row r="1702" spans="1:10" s="141" customFormat="1">
      <c r="A1702" s="144">
        <v>5</v>
      </c>
      <c r="B1702" s="145" t="s">
        <v>28</v>
      </c>
      <c r="C1702" s="32">
        <v>10</v>
      </c>
      <c r="D1702" s="146">
        <v>119943</v>
      </c>
      <c r="E1702" s="28">
        <f t="shared" si="188"/>
        <v>1199430</v>
      </c>
      <c r="F1702" s="124">
        <v>0</v>
      </c>
      <c r="G1702" s="30">
        <f t="shared" si="189"/>
        <v>1199430</v>
      </c>
      <c r="H1702" s="63">
        <f t="shared" si="190"/>
        <v>111058.33333333333</v>
      </c>
      <c r="I1702" s="63"/>
      <c r="J1702" s="59"/>
    </row>
    <row r="1703" spans="1:10" s="141" customFormat="1">
      <c r="A1703" s="144">
        <v>6</v>
      </c>
      <c r="B1703" s="145" t="s">
        <v>29</v>
      </c>
      <c r="C1703" s="26"/>
      <c r="D1703" s="146">
        <v>94810</v>
      </c>
      <c r="E1703" s="28">
        <f t="shared" si="188"/>
        <v>0</v>
      </c>
      <c r="F1703" s="29">
        <v>0</v>
      </c>
      <c r="G1703" s="30">
        <f t="shared" si="189"/>
        <v>0</v>
      </c>
      <c r="H1703" s="63">
        <f t="shared" si="190"/>
        <v>87787.037037037036</v>
      </c>
      <c r="I1703" s="63"/>
      <c r="J1703" s="59"/>
    </row>
    <row r="1704" spans="1:10" s="141" customFormat="1">
      <c r="A1704" s="144">
        <v>7</v>
      </c>
      <c r="B1704" s="145" t="s">
        <v>30</v>
      </c>
      <c r="C1704" s="34"/>
      <c r="D1704" s="146">
        <v>141396</v>
      </c>
      <c r="E1704" s="28">
        <f t="shared" si="188"/>
        <v>0</v>
      </c>
      <c r="F1704" s="29">
        <v>0</v>
      </c>
      <c r="G1704" s="30">
        <f t="shared" si="189"/>
        <v>0</v>
      </c>
      <c r="H1704" s="63">
        <f t="shared" si="190"/>
        <v>130922.22222222222</v>
      </c>
      <c r="I1704" s="63"/>
      <c r="J1704" s="59"/>
    </row>
    <row r="1705" spans="1:10" s="141" customFormat="1">
      <c r="A1705" s="144">
        <v>8</v>
      </c>
      <c r="B1705" s="145" t="s">
        <v>31</v>
      </c>
      <c r="C1705" s="26"/>
      <c r="D1705" s="146">
        <v>232931</v>
      </c>
      <c r="E1705" s="28">
        <f t="shared" si="188"/>
        <v>0</v>
      </c>
      <c r="F1705" s="29">
        <v>0</v>
      </c>
      <c r="G1705" s="30">
        <f t="shared" si="189"/>
        <v>0</v>
      </c>
      <c r="H1705" s="63">
        <f t="shared" si="190"/>
        <v>215676.85185185182</v>
      </c>
      <c r="I1705" s="63"/>
      <c r="J1705" s="59"/>
    </row>
    <row r="1706" spans="1:10" s="141" customFormat="1">
      <c r="A1706" s="144">
        <v>9</v>
      </c>
      <c r="B1706" s="148" t="s">
        <v>32</v>
      </c>
      <c r="C1706" s="26"/>
      <c r="D1706" s="146">
        <v>101534</v>
      </c>
      <c r="E1706" s="28">
        <f t="shared" si="188"/>
        <v>0</v>
      </c>
      <c r="F1706" s="29">
        <v>0</v>
      </c>
      <c r="G1706" s="30">
        <f t="shared" si="189"/>
        <v>0</v>
      </c>
      <c r="H1706" s="63">
        <f t="shared" si="190"/>
        <v>94012.962962962964</v>
      </c>
      <c r="I1706" s="63"/>
      <c r="J1706" s="59"/>
    </row>
    <row r="1707" spans="1:10" s="141" customFormat="1">
      <c r="A1707" s="144">
        <v>10</v>
      </c>
      <c r="B1707" s="148" t="s">
        <v>33</v>
      </c>
      <c r="C1707" s="37"/>
      <c r="D1707" s="147">
        <v>110148</v>
      </c>
      <c r="E1707" s="28">
        <f t="shared" si="188"/>
        <v>0</v>
      </c>
      <c r="F1707" s="29">
        <v>0</v>
      </c>
      <c r="G1707" s="30">
        <f t="shared" si="189"/>
        <v>0</v>
      </c>
      <c r="H1707" s="63">
        <f t="shared" si="190"/>
        <v>101988.88888888888</v>
      </c>
      <c r="I1707" s="63"/>
      <c r="J1707" s="59"/>
    </row>
    <row r="1708" spans="1:10" s="141" customFormat="1">
      <c r="A1708" s="144">
        <v>11</v>
      </c>
      <c r="B1708" s="145" t="s">
        <v>34</v>
      </c>
      <c r="C1708" s="37"/>
      <c r="D1708" s="146">
        <v>54198</v>
      </c>
      <c r="E1708" s="28">
        <f t="shared" si="188"/>
        <v>0</v>
      </c>
      <c r="F1708" s="29">
        <v>0</v>
      </c>
      <c r="G1708" s="30">
        <f t="shared" si="189"/>
        <v>0</v>
      </c>
      <c r="H1708" s="63">
        <f t="shared" si="190"/>
        <v>50183.333333333328</v>
      </c>
      <c r="I1708" s="63"/>
      <c r="J1708" s="59"/>
    </row>
    <row r="1709" spans="1:10" s="141" customFormat="1">
      <c r="A1709" s="144">
        <v>12</v>
      </c>
      <c r="B1709" s="145" t="s">
        <v>35</v>
      </c>
      <c r="C1709" s="37">
        <v>5</v>
      </c>
      <c r="D1709" s="146">
        <v>49680</v>
      </c>
      <c r="E1709" s="28">
        <f t="shared" si="188"/>
        <v>248400</v>
      </c>
      <c r="F1709" s="29">
        <v>0</v>
      </c>
      <c r="G1709" s="30">
        <f t="shared" si="189"/>
        <v>248400</v>
      </c>
      <c r="H1709" s="63">
        <f t="shared" si="190"/>
        <v>46000</v>
      </c>
      <c r="I1709" s="63"/>
      <c r="J1709" s="59"/>
    </row>
    <row r="1710" spans="1:10" s="141" customFormat="1">
      <c r="A1710" s="144">
        <v>13</v>
      </c>
      <c r="B1710" s="145" t="s">
        <v>36</v>
      </c>
      <c r="C1710" s="37"/>
      <c r="D1710" s="149">
        <v>64152</v>
      </c>
      <c r="E1710" s="28">
        <f t="shared" si="188"/>
        <v>0</v>
      </c>
      <c r="F1710" s="29">
        <v>0</v>
      </c>
      <c r="G1710" s="30">
        <f t="shared" si="189"/>
        <v>0</v>
      </c>
      <c r="H1710" s="63">
        <f t="shared" si="190"/>
        <v>59399.999999999993</v>
      </c>
      <c r="I1710" s="63"/>
      <c r="J1710" s="59"/>
    </row>
    <row r="1711" spans="1:10" s="141" customFormat="1">
      <c r="A1711" s="144">
        <v>14</v>
      </c>
      <c r="B1711" s="145" t="s">
        <v>37</v>
      </c>
      <c r="C1711" s="37"/>
      <c r="D1711" s="149">
        <v>65934</v>
      </c>
      <c r="E1711" s="28">
        <f t="shared" si="188"/>
        <v>0</v>
      </c>
      <c r="F1711" s="29">
        <v>0</v>
      </c>
      <c r="G1711" s="30">
        <f t="shared" si="189"/>
        <v>0</v>
      </c>
      <c r="H1711" s="130">
        <f t="shared" si="190"/>
        <v>61049.999999999993</v>
      </c>
      <c r="I1711" s="63"/>
      <c r="J1711" s="59"/>
    </row>
    <row r="1712" spans="1:10" s="141" customFormat="1">
      <c r="A1712" s="144">
        <v>15</v>
      </c>
      <c r="B1712" s="145" t="s">
        <v>38</v>
      </c>
      <c r="C1712" s="37">
        <v>5</v>
      </c>
      <c r="D1712" s="149">
        <v>76626</v>
      </c>
      <c r="E1712" s="28">
        <f t="shared" si="188"/>
        <v>383130</v>
      </c>
      <c r="F1712" s="124">
        <v>0</v>
      </c>
      <c r="G1712" s="30">
        <f t="shared" si="189"/>
        <v>383130</v>
      </c>
      <c r="H1712" s="63">
        <f t="shared" si="190"/>
        <v>70950</v>
      </c>
      <c r="I1712" s="63"/>
      <c r="J1712" s="59">
        <f>H1712*C1713</f>
        <v>0</v>
      </c>
    </row>
    <row r="1713" spans="1:10" s="141" customFormat="1">
      <c r="A1713" s="144">
        <v>16</v>
      </c>
      <c r="B1713" s="145" t="s">
        <v>39</v>
      </c>
      <c r="C1713" s="37"/>
      <c r="D1713" s="149">
        <v>80190</v>
      </c>
      <c r="E1713" s="28">
        <f t="shared" si="188"/>
        <v>0</v>
      </c>
      <c r="F1713" s="29">
        <v>0</v>
      </c>
      <c r="G1713" s="30">
        <f t="shared" si="189"/>
        <v>0</v>
      </c>
      <c r="H1713" s="63">
        <f t="shared" si="190"/>
        <v>74250</v>
      </c>
      <c r="I1713" s="63"/>
      <c r="J1713" s="59">
        <f>H1713*C1714</f>
        <v>0</v>
      </c>
    </row>
    <row r="1714" spans="1:10" s="141" customFormat="1">
      <c r="A1714" s="144">
        <v>17</v>
      </c>
      <c r="B1714" s="145" t="s">
        <v>40</v>
      </c>
      <c r="C1714" s="37"/>
      <c r="D1714" s="149">
        <v>113832</v>
      </c>
      <c r="E1714" s="28">
        <f t="shared" si="188"/>
        <v>0</v>
      </c>
      <c r="F1714" s="29">
        <v>0</v>
      </c>
      <c r="G1714" s="30">
        <f t="shared" si="189"/>
        <v>0</v>
      </c>
      <c r="H1714" s="63">
        <f t="shared" si="190"/>
        <v>105400</v>
      </c>
      <c r="I1714" s="63"/>
      <c r="J1714" s="59">
        <f>H1714*C1715</f>
        <v>0</v>
      </c>
    </row>
    <row r="1715" spans="1:10" s="141" customFormat="1" ht="17.25">
      <c r="A1715" s="144">
        <v>18</v>
      </c>
      <c r="B1715" s="145" t="s">
        <v>41</v>
      </c>
      <c r="C1715" s="37"/>
      <c r="D1715" s="150">
        <v>98010</v>
      </c>
      <c r="E1715" s="28">
        <f t="shared" si="188"/>
        <v>0</v>
      </c>
      <c r="F1715" s="29">
        <v>0</v>
      </c>
      <c r="G1715" s="30">
        <f t="shared" si="189"/>
        <v>0</v>
      </c>
      <c r="H1715" s="63">
        <f t="shared" si="190"/>
        <v>90750</v>
      </c>
      <c r="I1715" s="45"/>
      <c r="J1715" s="64">
        <f>SUM(J1697:J1714)</f>
        <v>0</v>
      </c>
    </row>
    <row r="1716" spans="1:10" s="141" customFormat="1" ht="31.5">
      <c r="A1716" s="40"/>
      <c r="B1716" s="41" t="s">
        <v>42</v>
      </c>
      <c r="C1716" s="42">
        <f>SUM(C1698:C1715)</f>
        <v>30</v>
      </c>
      <c r="D1716" s="42"/>
      <c r="E1716" s="43">
        <f>SUM(E1698:E1715)</f>
        <v>2624010</v>
      </c>
      <c r="F1716" s="43"/>
      <c r="G1716" s="44">
        <f>SUM(G1698:G1715)</f>
        <v>2624010</v>
      </c>
      <c r="H1716" s="5"/>
      <c r="I1716" s="5"/>
      <c r="J1716" s="75">
        <f>J1715*0.08</f>
        <v>0</v>
      </c>
    </row>
    <row r="1717" spans="1:10" s="141" customFormat="1" ht="31.5">
      <c r="A1717" s="46"/>
      <c r="B1717" s="47"/>
      <c r="C1717" s="48"/>
      <c r="D1717" s="48"/>
      <c r="E1717" s="49"/>
      <c r="F1717" s="49"/>
      <c r="G1717" s="151"/>
      <c r="H1717" s="6"/>
      <c r="I1717" s="6"/>
      <c r="J1717" s="76">
        <f>SUM(J1715:J1716)</f>
        <v>0</v>
      </c>
    </row>
    <row r="1718" spans="1:10" ht="18">
      <c r="A1718" s="283" t="s">
        <v>43</v>
      </c>
      <c r="B1718" s="283"/>
      <c r="C1718" s="284" t="s">
        <v>44</v>
      </c>
      <c r="D1718" s="284"/>
      <c r="E1718" s="54"/>
      <c r="F1718" s="54"/>
      <c r="G1718" s="55" t="s">
        <v>45</v>
      </c>
    </row>
    <row r="1720" spans="1:10" s="141" customFormat="1" ht="18">
      <c r="A1720"/>
      <c r="B1720"/>
      <c r="C1720"/>
      <c r="D1720"/>
      <c r="E1720"/>
      <c r="F1720"/>
      <c r="G1720"/>
      <c r="H1720" s="1"/>
      <c r="I1720" s="1"/>
      <c r="J1720" s="79"/>
    </row>
    <row r="1721" spans="1:10" s="141" customFormat="1" ht="15.75">
      <c r="A1721" s="279" t="s">
        <v>1</v>
      </c>
      <c r="B1721" s="279"/>
      <c r="C1721" s="279"/>
      <c r="D1721" s="279"/>
      <c r="E1721" s="279"/>
      <c r="F1721" s="279"/>
      <c r="G1721" s="279"/>
      <c r="H1721" s="1"/>
      <c r="I1721" s="1"/>
      <c r="J1721" s="71"/>
    </row>
    <row r="1722" spans="1:10" s="141" customFormat="1" ht="15.75">
      <c r="A1722" s="279" t="s">
        <v>2</v>
      </c>
      <c r="B1722" s="279"/>
      <c r="C1722" s="279"/>
      <c r="D1722" s="279"/>
      <c r="E1722" s="279"/>
      <c r="F1722" s="279"/>
      <c r="G1722" s="279"/>
      <c r="H1722" s="1"/>
      <c r="I1722" s="1"/>
      <c r="J1722" s="71"/>
    </row>
    <row r="1723" spans="1:10" s="141" customFormat="1" ht="15.75">
      <c r="A1723" s="279" t="s">
        <v>4</v>
      </c>
      <c r="B1723" s="279"/>
      <c r="C1723" s="279"/>
      <c r="D1723" s="279"/>
      <c r="E1723" s="279"/>
      <c r="F1723" s="279"/>
      <c r="G1723" s="279"/>
      <c r="H1723" s="1"/>
      <c r="I1723" s="1"/>
      <c r="J1723" s="71"/>
    </row>
    <row r="1724" spans="1:10" s="141" customFormat="1" ht="27">
      <c r="A1724" s="280" t="s">
        <v>6</v>
      </c>
      <c r="B1724" s="280"/>
      <c r="C1724" s="280"/>
      <c r="D1724" s="280"/>
      <c r="E1724" s="280"/>
      <c r="F1724" s="280"/>
      <c r="G1724" s="280"/>
      <c r="H1724" s="2"/>
      <c r="I1724" s="2"/>
      <c r="J1724" s="72"/>
    </row>
    <row r="1725" spans="1:10" s="141" customFormat="1" ht="27">
      <c r="A1725" s="142"/>
      <c r="B1725" s="142"/>
      <c r="C1725" s="281" t="s">
        <v>367</v>
      </c>
      <c r="D1725" s="281"/>
      <c r="E1725" s="281"/>
      <c r="F1725" s="281"/>
      <c r="G1725" s="281"/>
      <c r="H1725" s="68"/>
      <c r="I1725" s="68"/>
      <c r="J1725" s="71"/>
    </row>
    <row r="1726" spans="1:10" s="141" customFormat="1" ht="15.75">
      <c r="A1726" s="11" t="s">
        <v>358</v>
      </c>
      <c r="B1726" s="12">
        <v>4138148011</v>
      </c>
      <c r="C1726" s="143"/>
      <c r="D1726" s="286"/>
      <c r="E1726" s="286"/>
      <c r="F1726" s="286"/>
      <c r="G1726" s="286"/>
      <c r="H1726" s="69" t="s">
        <v>161</v>
      </c>
      <c r="I1726" s="69"/>
      <c r="J1726" s="73"/>
    </row>
    <row r="1727" spans="1:10" s="141" customFormat="1" ht="15.75">
      <c r="A1727" s="11" t="s">
        <v>9</v>
      </c>
      <c r="B1727" s="286" t="s">
        <v>735</v>
      </c>
      <c r="C1727" s="286"/>
      <c r="D1727" s="286"/>
      <c r="E1727" s="16"/>
      <c r="F1727" s="11"/>
      <c r="G1727" s="16"/>
      <c r="H1727" s="1"/>
      <c r="I1727" s="1"/>
      <c r="J1727" s="71"/>
    </row>
    <row r="1728" spans="1:10" s="141" customFormat="1" ht="15.75">
      <c r="A1728" s="11" t="s">
        <v>11</v>
      </c>
      <c r="B1728" s="289"/>
      <c r="C1728" s="289"/>
      <c r="D1728" s="289"/>
      <c r="E1728" s="289"/>
      <c r="F1728" s="18"/>
      <c r="G1728" s="19"/>
      <c r="H1728" s="1"/>
      <c r="I1728" s="1"/>
      <c r="J1728" s="71"/>
    </row>
    <row r="1729" spans="1:10" s="141" customFormat="1" ht="15.75">
      <c r="A1729" s="21" t="s">
        <v>14</v>
      </c>
      <c r="B1729" s="21" t="s">
        <v>16</v>
      </c>
      <c r="C1729" s="21"/>
      <c r="D1729" s="22" t="s">
        <v>18</v>
      </c>
      <c r="E1729" s="23" t="s">
        <v>19</v>
      </c>
      <c r="F1729" s="23" t="s">
        <v>20</v>
      </c>
      <c r="G1729" s="21" t="s">
        <v>21</v>
      </c>
      <c r="H1729" s="63"/>
      <c r="I1729" s="63"/>
      <c r="J1729" s="59">
        <f>H1729*C1730</f>
        <v>0</v>
      </c>
    </row>
    <row r="1730" spans="1:10" s="141" customFormat="1">
      <c r="A1730" s="144">
        <v>1</v>
      </c>
      <c r="B1730" s="145" t="s">
        <v>23</v>
      </c>
      <c r="C1730" s="26"/>
      <c r="D1730" s="146">
        <v>79305</v>
      </c>
      <c r="E1730" s="28">
        <f t="shared" ref="E1730:E1747" si="191">D1730*C1730</f>
        <v>0</v>
      </c>
      <c r="F1730" s="29">
        <v>0</v>
      </c>
      <c r="G1730" s="30">
        <f t="shared" ref="G1730:G1747" si="192">E1730-E1730*F1730</f>
        <v>0</v>
      </c>
      <c r="H1730" s="63">
        <f t="shared" ref="H1730:H1747" si="193">D1730/1.08</f>
        <v>73430.555555555547</v>
      </c>
      <c r="I1730" s="63"/>
      <c r="J1730" s="59">
        <f>H1730*C1731</f>
        <v>0</v>
      </c>
    </row>
    <row r="1731" spans="1:10" s="141" customFormat="1">
      <c r="A1731" s="144">
        <v>2</v>
      </c>
      <c r="B1731" s="145" t="s">
        <v>25</v>
      </c>
      <c r="C1731" s="32"/>
      <c r="D1731" s="147">
        <v>128591</v>
      </c>
      <c r="E1731" s="28">
        <f t="shared" si="191"/>
        <v>0</v>
      </c>
      <c r="F1731" s="29">
        <v>0</v>
      </c>
      <c r="G1731" s="30">
        <f t="shared" si="192"/>
        <v>0</v>
      </c>
      <c r="H1731" s="63">
        <f t="shared" si="193"/>
        <v>119065.74074074073</v>
      </c>
      <c r="I1731" s="63"/>
      <c r="J1731" s="59">
        <f>H1731*C1732</f>
        <v>0</v>
      </c>
    </row>
    <row r="1732" spans="1:10" s="141" customFormat="1">
      <c r="A1732" s="144">
        <v>3</v>
      </c>
      <c r="B1732" s="145" t="s">
        <v>26</v>
      </c>
      <c r="C1732" s="34"/>
      <c r="D1732" s="146">
        <v>60043</v>
      </c>
      <c r="E1732" s="28">
        <f t="shared" si="191"/>
        <v>0</v>
      </c>
      <c r="F1732" s="29">
        <v>0</v>
      </c>
      <c r="G1732" s="30">
        <f t="shared" si="192"/>
        <v>0</v>
      </c>
      <c r="H1732" s="63">
        <f t="shared" si="193"/>
        <v>55595.370370370365</v>
      </c>
      <c r="I1732" s="63"/>
      <c r="J1732" s="59">
        <f>H1732*C1733</f>
        <v>0</v>
      </c>
    </row>
    <row r="1733" spans="1:10" s="141" customFormat="1">
      <c r="A1733" s="144">
        <v>4</v>
      </c>
      <c r="B1733" s="145" t="s">
        <v>27</v>
      </c>
      <c r="C1733" s="106"/>
      <c r="D1733" s="146">
        <v>115781</v>
      </c>
      <c r="E1733" s="28">
        <f t="shared" si="191"/>
        <v>0</v>
      </c>
      <c r="F1733" s="29">
        <v>0</v>
      </c>
      <c r="G1733" s="30">
        <f t="shared" si="192"/>
        <v>0</v>
      </c>
      <c r="H1733" s="63">
        <f t="shared" si="193"/>
        <v>107204.62962962962</v>
      </c>
      <c r="I1733" s="63"/>
      <c r="J1733" s="59"/>
    </row>
    <row r="1734" spans="1:10" s="141" customFormat="1">
      <c r="A1734" s="144">
        <v>5</v>
      </c>
      <c r="B1734" s="145" t="s">
        <v>28</v>
      </c>
      <c r="C1734" s="32">
        <v>5</v>
      </c>
      <c r="D1734" s="146">
        <v>119943</v>
      </c>
      <c r="E1734" s="28">
        <f t="shared" si="191"/>
        <v>599715</v>
      </c>
      <c r="F1734" s="124">
        <v>0</v>
      </c>
      <c r="G1734" s="30">
        <f t="shared" si="192"/>
        <v>599715</v>
      </c>
      <c r="H1734" s="63">
        <f t="shared" si="193"/>
        <v>111058.33333333333</v>
      </c>
      <c r="I1734" s="63"/>
      <c r="J1734" s="59">
        <f t="shared" ref="J1734:J1746" si="194">H1734*C1735</f>
        <v>0</v>
      </c>
    </row>
    <row r="1735" spans="1:10" s="141" customFormat="1">
      <c r="A1735" s="144">
        <v>6</v>
      </c>
      <c r="B1735" s="145" t="s">
        <v>29</v>
      </c>
      <c r="C1735" s="26"/>
      <c r="D1735" s="146">
        <v>94810</v>
      </c>
      <c r="E1735" s="28">
        <f t="shared" si="191"/>
        <v>0</v>
      </c>
      <c r="F1735" s="29">
        <v>0</v>
      </c>
      <c r="G1735" s="30">
        <f t="shared" si="192"/>
        <v>0</v>
      </c>
      <c r="H1735" s="63">
        <f t="shared" si="193"/>
        <v>87787.037037037036</v>
      </c>
      <c r="I1735" s="63"/>
      <c r="J1735" s="59">
        <f t="shared" si="194"/>
        <v>0</v>
      </c>
    </row>
    <row r="1736" spans="1:10" s="141" customFormat="1">
      <c r="A1736" s="144">
        <v>7</v>
      </c>
      <c r="B1736" s="145" t="s">
        <v>30</v>
      </c>
      <c r="C1736" s="34"/>
      <c r="D1736" s="146">
        <v>141396</v>
      </c>
      <c r="E1736" s="28">
        <f t="shared" si="191"/>
        <v>0</v>
      </c>
      <c r="F1736" s="29">
        <v>0</v>
      </c>
      <c r="G1736" s="30">
        <f t="shared" si="192"/>
        <v>0</v>
      </c>
      <c r="H1736" s="63">
        <f t="shared" si="193"/>
        <v>130922.22222222222</v>
      </c>
      <c r="I1736" s="63"/>
      <c r="J1736" s="59">
        <f t="shared" si="194"/>
        <v>0</v>
      </c>
    </row>
    <row r="1737" spans="1:10" s="141" customFormat="1">
      <c r="A1737" s="144">
        <v>8</v>
      </c>
      <c r="B1737" s="145" t="s">
        <v>31</v>
      </c>
      <c r="C1737" s="26"/>
      <c r="D1737" s="146">
        <v>232931</v>
      </c>
      <c r="E1737" s="28">
        <f t="shared" si="191"/>
        <v>0</v>
      </c>
      <c r="F1737" s="29">
        <v>0</v>
      </c>
      <c r="G1737" s="30">
        <f t="shared" si="192"/>
        <v>0</v>
      </c>
      <c r="H1737" s="63">
        <f t="shared" si="193"/>
        <v>215676.85185185182</v>
      </c>
      <c r="I1737" s="63"/>
      <c r="J1737" s="59">
        <f t="shared" si="194"/>
        <v>0</v>
      </c>
    </row>
    <row r="1738" spans="1:10" s="141" customFormat="1">
      <c r="A1738" s="144">
        <v>9</v>
      </c>
      <c r="B1738" s="148" t="s">
        <v>32</v>
      </c>
      <c r="C1738" s="26"/>
      <c r="D1738" s="146">
        <v>101534</v>
      </c>
      <c r="E1738" s="28">
        <f t="shared" si="191"/>
        <v>0</v>
      </c>
      <c r="F1738" s="29">
        <v>0</v>
      </c>
      <c r="G1738" s="30">
        <f t="shared" si="192"/>
        <v>0</v>
      </c>
      <c r="H1738" s="63">
        <f t="shared" si="193"/>
        <v>94012.962962962964</v>
      </c>
      <c r="I1738" s="63"/>
      <c r="J1738" s="59">
        <f t="shared" si="194"/>
        <v>0</v>
      </c>
    </row>
    <row r="1739" spans="1:10" s="141" customFormat="1">
      <c r="A1739" s="144">
        <v>10</v>
      </c>
      <c r="B1739" s="148" t="s">
        <v>33</v>
      </c>
      <c r="C1739" s="37"/>
      <c r="D1739" s="147">
        <v>110148</v>
      </c>
      <c r="E1739" s="28">
        <f t="shared" si="191"/>
        <v>0</v>
      </c>
      <c r="F1739" s="29">
        <v>0</v>
      </c>
      <c r="G1739" s="30">
        <f t="shared" si="192"/>
        <v>0</v>
      </c>
      <c r="H1739" s="63">
        <f t="shared" si="193"/>
        <v>101988.88888888888</v>
      </c>
      <c r="I1739" s="63"/>
      <c r="J1739" s="59">
        <f t="shared" si="194"/>
        <v>0</v>
      </c>
    </row>
    <row r="1740" spans="1:10" s="141" customFormat="1">
      <c r="A1740" s="144">
        <v>11</v>
      </c>
      <c r="B1740" s="145" t="s">
        <v>34</v>
      </c>
      <c r="C1740" s="37"/>
      <c r="D1740" s="146">
        <v>54198</v>
      </c>
      <c r="E1740" s="28">
        <f t="shared" si="191"/>
        <v>0</v>
      </c>
      <c r="F1740" s="29">
        <v>0</v>
      </c>
      <c r="G1740" s="30">
        <f t="shared" si="192"/>
        <v>0</v>
      </c>
      <c r="H1740" s="63">
        <f t="shared" si="193"/>
        <v>50183.333333333328</v>
      </c>
      <c r="I1740" s="63"/>
      <c r="J1740" s="59">
        <f t="shared" si="194"/>
        <v>0</v>
      </c>
    </row>
    <row r="1741" spans="1:10" s="141" customFormat="1">
      <c r="A1741" s="144">
        <v>12</v>
      </c>
      <c r="B1741" s="145" t="s">
        <v>35</v>
      </c>
      <c r="C1741" s="37"/>
      <c r="D1741" s="146">
        <v>49680</v>
      </c>
      <c r="E1741" s="28">
        <f t="shared" si="191"/>
        <v>0</v>
      </c>
      <c r="F1741" s="29">
        <v>0</v>
      </c>
      <c r="G1741" s="30">
        <f t="shared" si="192"/>
        <v>0</v>
      </c>
      <c r="H1741" s="63">
        <f t="shared" si="193"/>
        <v>46000</v>
      </c>
      <c r="I1741" s="63"/>
      <c r="J1741" s="59">
        <f t="shared" si="194"/>
        <v>0</v>
      </c>
    </row>
    <row r="1742" spans="1:10" s="141" customFormat="1">
      <c r="A1742" s="144">
        <v>13</v>
      </c>
      <c r="B1742" s="145" t="s">
        <v>36</v>
      </c>
      <c r="C1742" s="37"/>
      <c r="D1742" s="149">
        <v>64152</v>
      </c>
      <c r="E1742" s="28">
        <f t="shared" si="191"/>
        <v>0</v>
      </c>
      <c r="F1742" s="29">
        <v>0</v>
      </c>
      <c r="G1742" s="30">
        <f t="shared" si="192"/>
        <v>0</v>
      </c>
      <c r="H1742" s="63">
        <f t="shared" si="193"/>
        <v>59399.999999999993</v>
      </c>
      <c r="I1742" s="63"/>
      <c r="J1742" s="59">
        <f t="shared" si="194"/>
        <v>0</v>
      </c>
    </row>
    <row r="1743" spans="1:10" s="141" customFormat="1">
      <c r="A1743" s="144">
        <v>14</v>
      </c>
      <c r="B1743" s="145" t="s">
        <v>37</v>
      </c>
      <c r="C1743" s="37"/>
      <c r="D1743" s="149">
        <v>65934</v>
      </c>
      <c r="E1743" s="28">
        <f t="shared" si="191"/>
        <v>0</v>
      </c>
      <c r="F1743" s="29">
        <v>0</v>
      </c>
      <c r="G1743" s="30">
        <f t="shared" si="192"/>
        <v>0</v>
      </c>
      <c r="H1743" s="130">
        <f t="shared" si="193"/>
        <v>61049.999999999993</v>
      </c>
      <c r="I1743" s="63"/>
      <c r="J1743" s="59">
        <f t="shared" si="194"/>
        <v>0</v>
      </c>
    </row>
    <row r="1744" spans="1:10" s="141" customFormat="1">
      <c r="A1744" s="144">
        <v>15</v>
      </c>
      <c r="B1744" s="145" t="s">
        <v>38</v>
      </c>
      <c r="C1744" s="37"/>
      <c r="D1744" s="149">
        <v>76626</v>
      </c>
      <c r="E1744" s="28">
        <f t="shared" si="191"/>
        <v>0</v>
      </c>
      <c r="F1744" s="124">
        <v>0</v>
      </c>
      <c r="G1744" s="30">
        <f t="shared" si="192"/>
        <v>0</v>
      </c>
      <c r="H1744" s="63">
        <f t="shared" si="193"/>
        <v>70950</v>
      </c>
      <c r="I1744" s="63"/>
      <c r="J1744" s="59">
        <f t="shared" si="194"/>
        <v>0</v>
      </c>
    </row>
    <row r="1745" spans="1:10" s="141" customFormat="1">
      <c r="A1745" s="144">
        <v>16</v>
      </c>
      <c r="B1745" s="145" t="s">
        <v>39</v>
      </c>
      <c r="C1745" s="37"/>
      <c r="D1745" s="149">
        <v>80190</v>
      </c>
      <c r="E1745" s="28">
        <f t="shared" si="191"/>
        <v>0</v>
      </c>
      <c r="F1745" s="29">
        <v>0</v>
      </c>
      <c r="G1745" s="30">
        <f t="shared" si="192"/>
        <v>0</v>
      </c>
      <c r="H1745" s="63">
        <f t="shared" si="193"/>
        <v>74250</v>
      </c>
      <c r="I1745" s="63"/>
      <c r="J1745" s="59">
        <f t="shared" si="194"/>
        <v>0</v>
      </c>
    </row>
    <row r="1746" spans="1:10" s="141" customFormat="1">
      <c r="A1746" s="144">
        <v>17</v>
      </c>
      <c r="B1746" s="145" t="s">
        <v>40</v>
      </c>
      <c r="C1746" s="37"/>
      <c r="D1746" s="149">
        <v>113832</v>
      </c>
      <c r="E1746" s="28">
        <f t="shared" si="191"/>
        <v>0</v>
      </c>
      <c r="F1746" s="29">
        <v>0</v>
      </c>
      <c r="G1746" s="30">
        <f t="shared" si="192"/>
        <v>0</v>
      </c>
      <c r="H1746" s="63">
        <f t="shared" si="193"/>
        <v>105400</v>
      </c>
      <c r="I1746" s="63"/>
      <c r="J1746" s="59">
        <f t="shared" si="194"/>
        <v>0</v>
      </c>
    </row>
    <row r="1747" spans="1:10" s="141" customFormat="1" ht="17.25">
      <c r="A1747" s="144">
        <v>18</v>
      </c>
      <c r="B1747" s="145" t="s">
        <v>41</v>
      </c>
      <c r="C1747" s="37"/>
      <c r="D1747" s="150">
        <v>98010</v>
      </c>
      <c r="E1747" s="28">
        <f t="shared" si="191"/>
        <v>0</v>
      </c>
      <c r="F1747" s="29">
        <v>0</v>
      </c>
      <c r="G1747" s="30">
        <f t="shared" si="192"/>
        <v>0</v>
      </c>
      <c r="H1747" s="63">
        <f t="shared" si="193"/>
        <v>90750</v>
      </c>
      <c r="I1747" s="45"/>
      <c r="J1747" s="64">
        <f>SUM(J1729:J1746)</f>
        <v>0</v>
      </c>
    </row>
    <row r="1748" spans="1:10" s="141" customFormat="1" ht="31.5">
      <c r="A1748" s="40"/>
      <c r="B1748" s="41" t="s">
        <v>42</v>
      </c>
      <c r="C1748" s="42">
        <f>SUM(C1730:C1747)</f>
        <v>5</v>
      </c>
      <c r="D1748" s="42"/>
      <c r="E1748" s="43">
        <f>SUM(E1730:E1747)</f>
        <v>599715</v>
      </c>
      <c r="F1748" s="43"/>
      <c r="G1748" s="44">
        <f>SUM(G1730:G1747)</f>
        <v>599715</v>
      </c>
      <c r="H1748" s="5"/>
      <c r="I1748" s="5"/>
      <c r="J1748" s="75">
        <f>J1747*0.08</f>
        <v>0</v>
      </c>
    </row>
    <row r="1749" spans="1:10" s="141" customFormat="1" ht="31.5">
      <c r="A1749" s="46"/>
      <c r="B1749" s="47"/>
      <c r="C1749" s="48"/>
      <c r="D1749" s="48"/>
      <c r="E1749" s="49"/>
      <c r="F1749" s="49"/>
      <c r="G1749" s="151"/>
      <c r="H1749" s="6"/>
      <c r="I1749" s="6"/>
      <c r="J1749" s="76">
        <f>SUM(J1747:J1748)</f>
        <v>0</v>
      </c>
    </row>
    <row r="1750" spans="1:10" ht="18">
      <c r="A1750" s="283" t="s">
        <v>43</v>
      </c>
      <c r="B1750" s="283"/>
      <c r="C1750" s="284" t="s">
        <v>44</v>
      </c>
      <c r="D1750" s="284"/>
      <c r="E1750" s="54"/>
      <c r="F1750" s="54"/>
      <c r="G1750" s="55" t="s">
        <v>45</v>
      </c>
    </row>
    <row r="1753" spans="1:10" s="141" customFormat="1" ht="18">
      <c r="A1753"/>
      <c r="B1753"/>
      <c r="C1753"/>
      <c r="D1753"/>
      <c r="E1753"/>
      <c r="F1753"/>
      <c r="G1753"/>
      <c r="H1753" s="1"/>
      <c r="I1753" s="1"/>
      <c r="J1753" s="79"/>
    </row>
    <row r="1754" spans="1:10" s="141" customFormat="1" ht="15.75">
      <c r="A1754" s="279" t="s">
        <v>1</v>
      </c>
      <c r="B1754" s="279"/>
      <c r="C1754" s="279"/>
      <c r="D1754" s="279"/>
      <c r="E1754" s="279"/>
      <c r="F1754" s="279"/>
      <c r="G1754" s="279"/>
      <c r="H1754" s="1"/>
      <c r="I1754" s="1"/>
      <c r="J1754" s="71"/>
    </row>
    <row r="1755" spans="1:10" s="141" customFormat="1" ht="15.75">
      <c r="A1755" s="279" t="s">
        <v>2</v>
      </c>
      <c r="B1755" s="279"/>
      <c r="C1755" s="279"/>
      <c r="D1755" s="279"/>
      <c r="E1755" s="279"/>
      <c r="F1755" s="279"/>
      <c r="G1755" s="279"/>
      <c r="H1755" s="1"/>
      <c r="I1755" s="1"/>
      <c r="J1755" s="71"/>
    </row>
    <row r="1756" spans="1:10" s="141" customFormat="1" ht="15.75">
      <c r="A1756" s="279" t="s">
        <v>4</v>
      </c>
      <c r="B1756" s="279"/>
      <c r="C1756" s="279"/>
      <c r="D1756" s="279"/>
      <c r="E1756" s="279"/>
      <c r="F1756" s="279"/>
      <c r="G1756" s="279"/>
      <c r="H1756" s="1"/>
      <c r="I1756" s="1"/>
      <c r="J1756" s="71"/>
    </row>
    <row r="1757" spans="1:10" s="141" customFormat="1" ht="27">
      <c r="A1757" s="280" t="s">
        <v>6</v>
      </c>
      <c r="B1757" s="280"/>
      <c r="C1757" s="280"/>
      <c r="D1757" s="280"/>
      <c r="E1757" s="280"/>
      <c r="F1757" s="280"/>
      <c r="G1757" s="280"/>
      <c r="H1757" s="2"/>
      <c r="I1757" s="2"/>
      <c r="J1757" s="72"/>
    </row>
    <row r="1758" spans="1:10" s="141" customFormat="1" ht="27">
      <c r="A1758" s="142"/>
      <c r="B1758" s="142"/>
      <c r="C1758" s="281" t="s">
        <v>367</v>
      </c>
      <c r="D1758" s="281"/>
      <c r="E1758" s="281"/>
      <c r="F1758" s="281"/>
      <c r="G1758" s="281"/>
      <c r="H1758" s="68"/>
      <c r="I1758" s="68"/>
      <c r="J1758" s="71"/>
    </row>
    <row r="1759" spans="1:10" s="141" customFormat="1" ht="15.75">
      <c r="A1759" s="11" t="s">
        <v>358</v>
      </c>
      <c r="B1759" s="12">
        <v>4138153868</v>
      </c>
      <c r="C1759" s="143"/>
      <c r="D1759" s="286"/>
      <c r="E1759" s="286"/>
      <c r="F1759" s="286"/>
      <c r="G1759" s="286"/>
      <c r="H1759" s="69" t="s">
        <v>161</v>
      </c>
      <c r="I1759" s="69"/>
      <c r="J1759" s="73"/>
    </row>
    <row r="1760" spans="1:10" s="141" customFormat="1" ht="15.75">
      <c r="A1760" s="11" t="s">
        <v>9</v>
      </c>
      <c r="B1760" s="286" t="s">
        <v>736</v>
      </c>
      <c r="C1760" s="286"/>
      <c r="D1760" s="286"/>
      <c r="E1760" s="16"/>
      <c r="F1760" s="11"/>
      <c r="G1760" s="16"/>
      <c r="H1760" s="1"/>
      <c r="I1760" s="1"/>
      <c r="J1760" s="71"/>
    </row>
    <row r="1761" spans="1:10" s="141" customFormat="1" ht="15.75">
      <c r="A1761" s="11" t="s">
        <v>11</v>
      </c>
      <c r="B1761" s="289"/>
      <c r="C1761" s="289"/>
      <c r="D1761" s="289"/>
      <c r="E1761" s="289"/>
      <c r="F1761" s="18"/>
      <c r="G1761" s="19"/>
      <c r="H1761" s="1"/>
      <c r="I1761" s="1"/>
      <c r="J1761" s="71"/>
    </row>
    <row r="1762" spans="1:10" s="141" customFormat="1" ht="15.75">
      <c r="A1762" s="21" t="s">
        <v>14</v>
      </c>
      <c r="B1762" s="21" t="s">
        <v>16</v>
      </c>
      <c r="C1762" s="21"/>
      <c r="D1762" s="22" t="s">
        <v>18</v>
      </c>
      <c r="E1762" s="23" t="s">
        <v>19</v>
      </c>
      <c r="F1762" s="23" t="s">
        <v>20</v>
      </c>
      <c r="G1762" s="21" t="s">
        <v>21</v>
      </c>
      <c r="H1762" s="63"/>
      <c r="I1762" s="63"/>
      <c r="J1762" s="59">
        <f>H1762*C1763</f>
        <v>0</v>
      </c>
    </row>
    <row r="1763" spans="1:10" s="141" customFormat="1">
      <c r="A1763" s="144">
        <v>1</v>
      </c>
      <c r="B1763" s="145" t="s">
        <v>23</v>
      </c>
      <c r="C1763" s="26">
        <v>6</v>
      </c>
      <c r="D1763" s="146">
        <v>79305</v>
      </c>
      <c r="E1763" s="28">
        <f t="shared" ref="E1763:E1780" si="195">D1763*C1763</f>
        <v>475830</v>
      </c>
      <c r="F1763" s="29">
        <v>0</v>
      </c>
      <c r="G1763" s="30">
        <f t="shared" ref="G1763:G1780" si="196">E1763-E1763*F1763</f>
        <v>475830</v>
      </c>
      <c r="H1763" s="63">
        <f t="shared" ref="H1763:H1780" si="197">D1763/1.08</f>
        <v>73430.555555555547</v>
      </c>
      <c r="I1763" s="63"/>
      <c r="J1763" s="59">
        <f>H1763*C1764</f>
        <v>0</v>
      </c>
    </row>
    <row r="1764" spans="1:10" s="141" customFormat="1">
      <c r="A1764" s="144">
        <v>2</v>
      </c>
      <c r="B1764" s="145" t="s">
        <v>25</v>
      </c>
      <c r="C1764" s="32"/>
      <c r="D1764" s="147">
        <v>128591</v>
      </c>
      <c r="E1764" s="28">
        <f t="shared" si="195"/>
        <v>0</v>
      </c>
      <c r="F1764" s="29">
        <v>0</v>
      </c>
      <c r="G1764" s="30">
        <f t="shared" si="196"/>
        <v>0</v>
      </c>
      <c r="H1764" s="63">
        <f t="shared" si="197"/>
        <v>119065.74074074073</v>
      </c>
      <c r="I1764" s="63"/>
      <c r="J1764" s="59">
        <f>H1764*C1765</f>
        <v>0</v>
      </c>
    </row>
    <row r="1765" spans="1:10" s="141" customFormat="1">
      <c r="A1765" s="144">
        <v>3</v>
      </c>
      <c r="B1765" s="145" t="s">
        <v>26</v>
      </c>
      <c r="C1765" s="34"/>
      <c r="D1765" s="146">
        <v>60043</v>
      </c>
      <c r="E1765" s="28">
        <f t="shared" si="195"/>
        <v>0</v>
      </c>
      <c r="F1765" s="29">
        <v>0</v>
      </c>
      <c r="G1765" s="30">
        <f t="shared" si="196"/>
        <v>0</v>
      </c>
      <c r="H1765" s="63">
        <f t="shared" si="197"/>
        <v>55595.370370370365</v>
      </c>
      <c r="I1765" s="63"/>
      <c r="J1765" s="59">
        <f>H1765*C1766</f>
        <v>0</v>
      </c>
    </row>
    <row r="1766" spans="1:10" s="141" customFormat="1">
      <c r="A1766" s="144">
        <v>4</v>
      </c>
      <c r="B1766" s="145" t="s">
        <v>27</v>
      </c>
      <c r="C1766" s="106"/>
      <c r="D1766" s="146">
        <v>115781</v>
      </c>
      <c r="E1766" s="28">
        <f t="shared" si="195"/>
        <v>0</v>
      </c>
      <c r="F1766" s="29">
        <v>0</v>
      </c>
      <c r="G1766" s="30">
        <f t="shared" si="196"/>
        <v>0</v>
      </c>
      <c r="H1766" s="63">
        <f t="shared" si="197"/>
        <v>107204.62962962962</v>
      </c>
      <c r="I1766" s="63"/>
      <c r="J1766" s="59"/>
    </row>
    <row r="1767" spans="1:10" s="141" customFormat="1">
      <c r="A1767" s="144">
        <v>5</v>
      </c>
      <c r="B1767" s="145" t="s">
        <v>28</v>
      </c>
      <c r="C1767" s="32"/>
      <c r="D1767" s="146">
        <v>119943</v>
      </c>
      <c r="E1767" s="28">
        <f t="shared" si="195"/>
        <v>0</v>
      </c>
      <c r="F1767" s="124">
        <v>0</v>
      </c>
      <c r="G1767" s="30">
        <f t="shared" si="196"/>
        <v>0</v>
      </c>
      <c r="H1767" s="63">
        <f t="shared" si="197"/>
        <v>111058.33333333333</v>
      </c>
      <c r="I1767" s="63"/>
      <c r="J1767" s="59"/>
    </row>
    <row r="1768" spans="1:10" s="141" customFormat="1">
      <c r="A1768" s="144">
        <v>6</v>
      </c>
      <c r="B1768" s="145" t="s">
        <v>29</v>
      </c>
      <c r="C1768" s="26">
        <v>4</v>
      </c>
      <c r="D1768" s="146">
        <v>94810</v>
      </c>
      <c r="E1768" s="28">
        <f t="shared" si="195"/>
        <v>379240</v>
      </c>
      <c r="F1768" s="29">
        <v>0</v>
      </c>
      <c r="G1768" s="30">
        <f t="shared" si="196"/>
        <v>379240</v>
      </c>
      <c r="H1768" s="63">
        <f t="shared" si="197"/>
        <v>87787.037037037036</v>
      </c>
      <c r="I1768" s="63"/>
      <c r="J1768" s="59"/>
    </row>
    <row r="1769" spans="1:10" s="141" customFormat="1">
      <c r="A1769" s="144">
        <v>7</v>
      </c>
      <c r="B1769" s="145" t="s">
        <v>30</v>
      </c>
      <c r="C1769" s="34"/>
      <c r="D1769" s="146">
        <v>141396</v>
      </c>
      <c r="E1769" s="28">
        <f t="shared" si="195"/>
        <v>0</v>
      </c>
      <c r="F1769" s="29">
        <v>0</v>
      </c>
      <c r="G1769" s="30">
        <f t="shared" si="196"/>
        <v>0</v>
      </c>
      <c r="H1769" s="63">
        <f t="shared" si="197"/>
        <v>130922.22222222222</v>
      </c>
      <c r="I1769" s="63"/>
      <c r="J1769" s="59"/>
    </row>
    <row r="1770" spans="1:10" s="141" customFormat="1">
      <c r="A1770" s="144">
        <v>8</v>
      </c>
      <c r="B1770" s="145" t="s">
        <v>31</v>
      </c>
      <c r="C1770" s="26"/>
      <c r="D1770" s="146">
        <v>232931</v>
      </c>
      <c r="E1770" s="28">
        <f t="shared" si="195"/>
        <v>0</v>
      </c>
      <c r="F1770" s="29">
        <v>0</v>
      </c>
      <c r="G1770" s="30">
        <f t="shared" si="196"/>
        <v>0</v>
      </c>
      <c r="H1770" s="63">
        <f t="shared" si="197"/>
        <v>215676.85185185182</v>
      </c>
      <c r="I1770" s="63"/>
      <c r="J1770" s="59"/>
    </row>
    <row r="1771" spans="1:10" s="141" customFormat="1">
      <c r="A1771" s="144">
        <v>9</v>
      </c>
      <c r="B1771" s="148" t="s">
        <v>32</v>
      </c>
      <c r="C1771" s="26"/>
      <c r="D1771" s="146">
        <v>101534</v>
      </c>
      <c r="E1771" s="28">
        <f t="shared" si="195"/>
        <v>0</v>
      </c>
      <c r="F1771" s="29">
        <v>0</v>
      </c>
      <c r="G1771" s="30">
        <f t="shared" si="196"/>
        <v>0</v>
      </c>
      <c r="H1771" s="63">
        <f t="shared" si="197"/>
        <v>94012.962962962964</v>
      </c>
      <c r="I1771" s="63"/>
      <c r="J1771" s="59"/>
    </row>
    <row r="1772" spans="1:10" s="141" customFormat="1">
      <c r="A1772" s="144">
        <v>10</v>
      </c>
      <c r="B1772" s="148" t="s">
        <v>33</v>
      </c>
      <c r="C1772" s="37"/>
      <c r="D1772" s="147">
        <v>110148</v>
      </c>
      <c r="E1772" s="28">
        <f t="shared" si="195"/>
        <v>0</v>
      </c>
      <c r="F1772" s="29">
        <v>0</v>
      </c>
      <c r="G1772" s="30">
        <f t="shared" si="196"/>
        <v>0</v>
      </c>
      <c r="H1772" s="63">
        <f t="shared" si="197"/>
        <v>101988.88888888888</v>
      </c>
      <c r="I1772" s="63"/>
      <c r="J1772" s="59"/>
    </row>
    <row r="1773" spans="1:10" s="141" customFormat="1">
      <c r="A1773" s="144">
        <v>11</v>
      </c>
      <c r="B1773" s="145" t="s">
        <v>34</v>
      </c>
      <c r="C1773" s="37"/>
      <c r="D1773" s="146">
        <v>54198</v>
      </c>
      <c r="E1773" s="28">
        <f t="shared" si="195"/>
        <v>0</v>
      </c>
      <c r="F1773" s="29">
        <v>0</v>
      </c>
      <c r="G1773" s="30">
        <f t="shared" si="196"/>
        <v>0</v>
      </c>
      <c r="H1773" s="63">
        <f t="shared" si="197"/>
        <v>50183.333333333328</v>
      </c>
      <c r="I1773" s="63"/>
      <c r="J1773" s="59"/>
    </row>
    <row r="1774" spans="1:10" s="141" customFormat="1">
      <c r="A1774" s="144">
        <v>12</v>
      </c>
      <c r="B1774" s="145" t="s">
        <v>35</v>
      </c>
      <c r="C1774" s="37">
        <v>6</v>
      </c>
      <c r="D1774" s="146">
        <v>49680</v>
      </c>
      <c r="E1774" s="28">
        <f t="shared" si="195"/>
        <v>298080</v>
      </c>
      <c r="F1774" s="29">
        <v>0</v>
      </c>
      <c r="G1774" s="30">
        <f t="shared" si="196"/>
        <v>298080</v>
      </c>
      <c r="H1774" s="63">
        <f t="shared" si="197"/>
        <v>46000</v>
      </c>
      <c r="I1774" s="63"/>
      <c r="J1774" s="59"/>
    </row>
    <row r="1775" spans="1:10" s="141" customFormat="1">
      <c r="A1775" s="144">
        <v>13</v>
      </c>
      <c r="B1775" s="145" t="s">
        <v>36</v>
      </c>
      <c r="C1775" s="37"/>
      <c r="D1775" s="149">
        <v>64152</v>
      </c>
      <c r="E1775" s="28">
        <f t="shared" si="195"/>
        <v>0</v>
      </c>
      <c r="F1775" s="29">
        <v>0</v>
      </c>
      <c r="G1775" s="30">
        <f t="shared" si="196"/>
        <v>0</v>
      </c>
      <c r="H1775" s="63">
        <f t="shared" si="197"/>
        <v>59399.999999999993</v>
      </c>
      <c r="I1775" s="63"/>
      <c r="J1775" s="59"/>
    </row>
    <row r="1776" spans="1:10" s="141" customFormat="1">
      <c r="A1776" s="144">
        <v>14</v>
      </c>
      <c r="B1776" s="145" t="s">
        <v>37</v>
      </c>
      <c r="C1776" s="37"/>
      <c r="D1776" s="149">
        <v>65934</v>
      </c>
      <c r="E1776" s="28">
        <f t="shared" si="195"/>
        <v>0</v>
      </c>
      <c r="F1776" s="29">
        <v>0</v>
      </c>
      <c r="G1776" s="30">
        <f t="shared" si="196"/>
        <v>0</v>
      </c>
      <c r="H1776" s="130">
        <f t="shared" si="197"/>
        <v>61049.999999999993</v>
      </c>
      <c r="I1776" s="63"/>
      <c r="J1776" s="59">
        <f>H1776*C1777</f>
        <v>0</v>
      </c>
    </row>
    <row r="1777" spans="1:10" s="141" customFormat="1">
      <c r="A1777" s="144">
        <v>15</v>
      </c>
      <c r="B1777" s="145" t="s">
        <v>38</v>
      </c>
      <c r="C1777" s="37"/>
      <c r="D1777" s="149">
        <v>76626</v>
      </c>
      <c r="E1777" s="28">
        <f t="shared" si="195"/>
        <v>0</v>
      </c>
      <c r="F1777" s="124">
        <v>0</v>
      </c>
      <c r="G1777" s="30">
        <f t="shared" si="196"/>
        <v>0</v>
      </c>
      <c r="H1777" s="63">
        <f t="shared" si="197"/>
        <v>70950</v>
      </c>
      <c r="I1777" s="63"/>
      <c r="J1777" s="59">
        <f>H1777*C1778</f>
        <v>0</v>
      </c>
    </row>
    <row r="1778" spans="1:10" s="141" customFormat="1">
      <c r="A1778" s="144">
        <v>16</v>
      </c>
      <c r="B1778" s="145" t="s">
        <v>39</v>
      </c>
      <c r="C1778" s="37"/>
      <c r="D1778" s="149">
        <v>80190</v>
      </c>
      <c r="E1778" s="28">
        <f t="shared" si="195"/>
        <v>0</v>
      </c>
      <c r="F1778" s="29">
        <v>0</v>
      </c>
      <c r="G1778" s="30">
        <f t="shared" si="196"/>
        <v>0</v>
      </c>
      <c r="H1778" s="63">
        <f t="shared" si="197"/>
        <v>74250</v>
      </c>
      <c r="I1778" s="63"/>
      <c r="J1778" s="59">
        <f>H1778*C1779</f>
        <v>0</v>
      </c>
    </row>
    <row r="1779" spans="1:10" s="141" customFormat="1">
      <c r="A1779" s="144">
        <v>17</v>
      </c>
      <c r="B1779" s="145" t="s">
        <v>40</v>
      </c>
      <c r="C1779" s="37"/>
      <c r="D1779" s="149">
        <v>113832</v>
      </c>
      <c r="E1779" s="28">
        <f t="shared" si="195"/>
        <v>0</v>
      </c>
      <c r="F1779" s="29">
        <v>0</v>
      </c>
      <c r="G1779" s="30">
        <f t="shared" si="196"/>
        <v>0</v>
      </c>
      <c r="H1779" s="63">
        <f t="shared" si="197"/>
        <v>105400</v>
      </c>
      <c r="I1779" s="63"/>
      <c r="J1779" s="59">
        <f>H1779*C1780</f>
        <v>0</v>
      </c>
    </row>
    <row r="1780" spans="1:10" s="141" customFormat="1" ht="17.25">
      <c r="A1780" s="144">
        <v>18</v>
      </c>
      <c r="B1780" s="145" t="s">
        <v>41</v>
      </c>
      <c r="C1780" s="37"/>
      <c r="D1780" s="150">
        <v>98010</v>
      </c>
      <c r="E1780" s="28">
        <f t="shared" si="195"/>
        <v>0</v>
      </c>
      <c r="F1780" s="29">
        <v>0</v>
      </c>
      <c r="G1780" s="30">
        <f t="shared" si="196"/>
        <v>0</v>
      </c>
      <c r="H1780" s="63">
        <f t="shared" si="197"/>
        <v>90750</v>
      </c>
      <c r="I1780" s="45"/>
      <c r="J1780" s="64">
        <f>SUM(J1762:J1779)</f>
        <v>0</v>
      </c>
    </row>
    <row r="1781" spans="1:10" s="141" customFormat="1" ht="31.5">
      <c r="A1781" s="40"/>
      <c r="B1781" s="41" t="s">
        <v>42</v>
      </c>
      <c r="C1781" s="42">
        <f>SUM(C1763:C1780)</f>
        <v>16</v>
      </c>
      <c r="D1781" s="42"/>
      <c r="E1781" s="43">
        <f>SUM(E1763:E1780)</f>
        <v>1153150</v>
      </c>
      <c r="F1781" s="43"/>
      <c r="G1781" s="44">
        <f>SUM(G1763:G1780)</f>
        <v>1153150</v>
      </c>
      <c r="H1781" s="5"/>
      <c r="I1781" s="5"/>
      <c r="J1781" s="75">
        <f>J1780*0.08</f>
        <v>0</v>
      </c>
    </row>
    <row r="1782" spans="1:10" s="141" customFormat="1" ht="31.5">
      <c r="A1782" s="46"/>
      <c r="B1782" s="47"/>
      <c r="C1782" s="48"/>
      <c r="D1782" s="48"/>
      <c r="E1782" s="49"/>
      <c r="F1782" s="49"/>
      <c r="G1782" s="151"/>
      <c r="H1782" s="6"/>
      <c r="I1782" s="6"/>
      <c r="J1782" s="76">
        <f>SUM(J1780:J1781)</f>
        <v>0</v>
      </c>
    </row>
    <row r="1783" spans="1:10" ht="18">
      <c r="A1783" s="283" t="s">
        <v>43</v>
      </c>
      <c r="B1783" s="283"/>
      <c r="C1783" s="284" t="s">
        <v>44</v>
      </c>
      <c r="D1783" s="284"/>
      <c r="E1783" s="54"/>
      <c r="F1783" s="54"/>
      <c r="G1783" s="55" t="s">
        <v>45</v>
      </c>
    </row>
    <row r="1785" spans="1:10" s="141" customFormat="1" ht="18">
      <c r="A1785"/>
      <c r="B1785"/>
      <c r="C1785"/>
      <c r="D1785"/>
      <c r="E1785"/>
      <c r="F1785"/>
      <c r="G1785"/>
      <c r="H1785" s="1"/>
      <c r="I1785" s="1"/>
      <c r="J1785" s="79"/>
    </row>
    <row r="1786" spans="1:10" s="141" customFormat="1" ht="15.75">
      <c r="A1786" s="279" t="s">
        <v>1</v>
      </c>
      <c r="B1786" s="279"/>
      <c r="C1786" s="279"/>
      <c r="D1786" s="279"/>
      <c r="E1786" s="279"/>
      <c r="F1786" s="279"/>
      <c r="G1786" s="279"/>
      <c r="H1786" s="1"/>
      <c r="I1786" s="1"/>
      <c r="J1786" s="71"/>
    </row>
    <row r="1787" spans="1:10" s="141" customFormat="1" ht="15.75">
      <c r="A1787" s="279" t="s">
        <v>2</v>
      </c>
      <c r="B1787" s="279"/>
      <c r="C1787" s="279"/>
      <c r="D1787" s="279"/>
      <c r="E1787" s="279"/>
      <c r="F1787" s="279"/>
      <c r="G1787" s="279"/>
      <c r="H1787" s="1"/>
      <c r="I1787" s="1"/>
      <c r="J1787" s="71"/>
    </row>
    <row r="1788" spans="1:10" s="141" customFormat="1" ht="15.75">
      <c r="A1788" s="279" t="s">
        <v>4</v>
      </c>
      <c r="B1788" s="279"/>
      <c r="C1788" s="279"/>
      <c r="D1788" s="279"/>
      <c r="E1788" s="279"/>
      <c r="F1788" s="279"/>
      <c r="G1788" s="279"/>
      <c r="H1788" s="1"/>
      <c r="I1788" s="1"/>
      <c r="J1788" s="71"/>
    </row>
    <row r="1789" spans="1:10" s="141" customFormat="1" ht="27">
      <c r="A1789" s="280" t="s">
        <v>6</v>
      </c>
      <c r="B1789" s="280"/>
      <c r="C1789" s="280"/>
      <c r="D1789" s="280"/>
      <c r="E1789" s="280"/>
      <c r="F1789" s="280"/>
      <c r="G1789" s="280"/>
      <c r="H1789" s="2"/>
      <c r="I1789" s="2"/>
      <c r="J1789" s="72"/>
    </row>
    <row r="1790" spans="1:10" s="141" customFormat="1" ht="27">
      <c r="A1790" s="142"/>
      <c r="B1790" s="142"/>
      <c r="C1790" s="281" t="s">
        <v>367</v>
      </c>
      <c r="D1790" s="281"/>
      <c r="E1790" s="281"/>
      <c r="F1790" s="281"/>
      <c r="G1790" s="281"/>
      <c r="H1790" s="68"/>
      <c r="I1790" s="68"/>
      <c r="J1790" s="71"/>
    </row>
    <row r="1791" spans="1:10" s="141" customFormat="1" ht="31.5">
      <c r="A1791" s="11" t="s">
        <v>358</v>
      </c>
      <c r="B1791" s="165" t="s">
        <v>737</v>
      </c>
      <c r="C1791" s="143"/>
      <c r="D1791" s="286"/>
      <c r="E1791" s="286"/>
      <c r="F1791" s="286"/>
      <c r="G1791" s="286"/>
      <c r="H1791" s="69" t="s">
        <v>161</v>
      </c>
      <c r="I1791" s="69"/>
      <c r="J1791" s="73"/>
    </row>
    <row r="1792" spans="1:10" s="141" customFormat="1" ht="15.75">
      <c r="A1792" s="11" t="s">
        <v>9</v>
      </c>
      <c r="B1792" s="286" t="s">
        <v>738</v>
      </c>
      <c r="C1792" s="286"/>
      <c r="D1792" s="286"/>
      <c r="E1792" s="16"/>
      <c r="F1792" s="11"/>
      <c r="G1792" s="16"/>
      <c r="H1792" s="1"/>
      <c r="I1792" s="1"/>
      <c r="J1792" s="71"/>
    </row>
    <row r="1793" spans="1:10" s="141" customFormat="1" ht="15.75">
      <c r="A1793" s="11" t="s">
        <v>11</v>
      </c>
      <c r="B1793" s="289"/>
      <c r="C1793" s="289"/>
      <c r="D1793" s="289"/>
      <c r="E1793" s="289"/>
      <c r="F1793" s="18"/>
      <c r="G1793" s="19"/>
      <c r="H1793" s="1"/>
      <c r="I1793" s="1"/>
      <c r="J1793" s="71"/>
    </row>
    <row r="1794" spans="1:10" s="141" customFormat="1" ht="15.75">
      <c r="A1794" s="21" t="s">
        <v>14</v>
      </c>
      <c r="B1794" s="21" t="s">
        <v>16</v>
      </c>
      <c r="C1794" s="21"/>
      <c r="D1794" s="22" t="s">
        <v>18</v>
      </c>
      <c r="E1794" s="23" t="s">
        <v>19</v>
      </c>
      <c r="F1794" s="23" t="s">
        <v>20</v>
      </c>
      <c r="G1794" s="21" t="s">
        <v>21</v>
      </c>
      <c r="H1794" s="63"/>
      <c r="I1794" s="63"/>
      <c r="J1794" s="59">
        <f>H1794*C1795</f>
        <v>0</v>
      </c>
    </row>
    <row r="1795" spans="1:10" s="141" customFormat="1">
      <c r="A1795" s="144">
        <v>1</v>
      </c>
      <c r="B1795" s="145" t="s">
        <v>23</v>
      </c>
      <c r="C1795" s="26">
        <v>5</v>
      </c>
      <c r="D1795" s="146">
        <v>79305</v>
      </c>
      <c r="E1795" s="28">
        <f t="shared" ref="E1795:E1812" si="198">D1795*C1795</f>
        <v>396525</v>
      </c>
      <c r="F1795" s="29">
        <v>0</v>
      </c>
      <c r="G1795" s="30">
        <f t="shared" ref="G1795:G1812" si="199">E1795-E1795*F1795</f>
        <v>396525</v>
      </c>
      <c r="H1795" s="63">
        <f t="shared" ref="H1795:H1812" si="200">D1795/1.08</f>
        <v>73430.555555555547</v>
      </c>
      <c r="I1795" s="63"/>
      <c r="J1795" s="59">
        <f>H1795*C1796</f>
        <v>0</v>
      </c>
    </row>
    <row r="1796" spans="1:10" s="141" customFormat="1">
      <c r="A1796" s="144">
        <v>2</v>
      </c>
      <c r="B1796" s="145" t="s">
        <v>25</v>
      </c>
      <c r="C1796" s="32"/>
      <c r="D1796" s="147">
        <v>128591</v>
      </c>
      <c r="E1796" s="28">
        <f t="shared" si="198"/>
        <v>0</v>
      </c>
      <c r="F1796" s="29">
        <v>0</v>
      </c>
      <c r="G1796" s="30">
        <f t="shared" si="199"/>
        <v>0</v>
      </c>
      <c r="H1796" s="63">
        <f t="shared" si="200"/>
        <v>119065.74074074073</v>
      </c>
      <c r="I1796" s="63"/>
      <c r="J1796" s="59">
        <f>H1796*C1797</f>
        <v>0</v>
      </c>
    </row>
    <row r="1797" spans="1:10" s="141" customFormat="1">
      <c r="A1797" s="144">
        <v>3</v>
      </c>
      <c r="B1797" s="145" t="s">
        <v>26</v>
      </c>
      <c r="C1797" s="34"/>
      <c r="D1797" s="146">
        <v>60043</v>
      </c>
      <c r="E1797" s="28">
        <f t="shared" si="198"/>
        <v>0</v>
      </c>
      <c r="F1797" s="29">
        <v>0</v>
      </c>
      <c r="G1797" s="30">
        <f t="shared" si="199"/>
        <v>0</v>
      </c>
      <c r="H1797" s="63">
        <f t="shared" si="200"/>
        <v>55595.370370370365</v>
      </c>
      <c r="I1797" s="63"/>
      <c r="J1797" s="59">
        <f>H1797*C1798</f>
        <v>0</v>
      </c>
    </row>
    <row r="1798" spans="1:10" s="141" customFormat="1">
      <c r="A1798" s="144">
        <v>4</v>
      </c>
      <c r="B1798" s="145" t="s">
        <v>27</v>
      </c>
      <c r="C1798" s="106"/>
      <c r="D1798" s="146">
        <v>115781</v>
      </c>
      <c r="E1798" s="28">
        <f t="shared" si="198"/>
        <v>0</v>
      </c>
      <c r="F1798" s="29">
        <v>0</v>
      </c>
      <c r="G1798" s="30">
        <f t="shared" si="199"/>
        <v>0</v>
      </c>
      <c r="H1798" s="63">
        <f t="shared" si="200"/>
        <v>107204.62962962962</v>
      </c>
      <c r="I1798" s="63"/>
      <c r="J1798" s="59"/>
    </row>
    <row r="1799" spans="1:10" s="141" customFormat="1">
      <c r="A1799" s="144">
        <v>5</v>
      </c>
      <c r="B1799" s="145" t="s">
        <v>28</v>
      </c>
      <c r="C1799" s="32">
        <v>8</v>
      </c>
      <c r="D1799" s="146">
        <v>119943</v>
      </c>
      <c r="E1799" s="28">
        <f t="shared" si="198"/>
        <v>959544</v>
      </c>
      <c r="F1799" s="124">
        <v>0</v>
      </c>
      <c r="G1799" s="30">
        <f t="shared" si="199"/>
        <v>959544</v>
      </c>
      <c r="H1799" s="63">
        <f t="shared" si="200"/>
        <v>111058.33333333333</v>
      </c>
      <c r="I1799" s="63"/>
      <c r="J1799" s="59">
        <f t="shared" ref="J1799:J1811" si="201">H1799*C1800</f>
        <v>0</v>
      </c>
    </row>
    <row r="1800" spans="1:10" s="141" customFormat="1">
      <c r="A1800" s="144">
        <v>6</v>
      </c>
      <c r="B1800" s="145" t="s">
        <v>29</v>
      </c>
      <c r="C1800" s="26"/>
      <c r="D1800" s="146">
        <v>94810</v>
      </c>
      <c r="E1800" s="28">
        <f t="shared" si="198"/>
        <v>0</v>
      </c>
      <c r="F1800" s="29">
        <v>0</v>
      </c>
      <c r="G1800" s="30">
        <f t="shared" si="199"/>
        <v>0</v>
      </c>
      <c r="H1800" s="63">
        <f t="shared" si="200"/>
        <v>87787.037037037036</v>
      </c>
      <c r="I1800" s="63"/>
      <c r="J1800" s="59">
        <f t="shared" si="201"/>
        <v>0</v>
      </c>
    </row>
    <row r="1801" spans="1:10" s="141" customFormat="1">
      <c r="A1801" s="144">
        <v>7</v>
      </c>
      <c r="B1801" s="145" t="s">
        <v>30</v>
      </c>
      <c r="C1801" s="34"/>
      <c r="D1801" s="146">
        <v>141396</v>
      </c>
      <c r="E1801" s="28">
        <f t="shared" si="198"/>
        <v>0</v>
      </c>
      <c r="F1801" s="29">
        <v>0</v>
      </c>
      <c r="G1801" s="30">
        <f t="shared" si="199"/>
        <v>0</v>
      </c>
      <c r="H1801" s="63">
        <f t="shared" si="200"/>
        <v>130922.22222222222</v>
      </c>
      <c r="I1801" s="63"/>
      <c r="J1801" s="59">
        <f t="shared" si="201"/>
        <v>0</v>
      </c>
    </row>
    <row r="1802" spans="1:10" s="141" customFormat="1">
      <c r="A1802" s="144">
        <v>8</v>
      </c>
      <c r="B1802" s="145" t="s">
        <v>31</v>
      </c>
      <c r="C1802" s="26"/>
      <c r="D1802" s="146">
        <v>232931</v>
      </c>
      <c r="E1802" s="28">
        <f t="shared" si="198"/>
        <v>0</v>
      </c>
      <c r="F1802" s="29">
        <v>0</v>
      </c>
      <c r="G1802" s="30">
        <f t="shared" si="199"/>
        <v>0</v>
      </c>
      <c r="H1802" s="63">
        <f t="shared" si="200"/>
        <v>215676.85185185182</v>
      </c>
      <c r="I1802" s="63"/>
      <c r="J1802" s="59">
        <f t="shared" si="201"/>
        <v>0</v>
      </c>
    </row>
    <row r="1803" spans="1:10" s="141" customFormat="1">
      <c r="A1803" s="144">
        <v>9</v>
      </c>
      <c r="B1803" s="148" t="s">
        <v>32</v>
      </c>
      <c r="C1803" s="26"/>
      <c r="D1803" s="146">
        <v>101534</v>
      </c>
      <c r="E1803" s="28">
        <f t="shared" si="198"/>
        <v>0</v>
      </c>
      <c r="F1803" s="29">
        <v>0</v>
      </c>
      <c r="G1803" s="30">
        <f t="shared" si="199"/>
        <v>0</v>
      </c>
      <c r="H1803" s="63">
        <f t="shared" si="200"/>
        <v>94012.962962962964</v>
      </c>
      <c r="I1803" s="63"/>
      <c r="J1803" s="59">
        <f t="shared" si="201"/>
        <v>0</v>
      </c>
    </row>
    <row r="1804" spans="1:10" s="141" customFormat="1">
      <c r="A1804" s="144">
        <v>10</v>
      </c>
      <c r="B1804" s="148" t="s">
        <v>33</v>
      </c>
      <c r="C1804" s="37"/>
      <c r="D1804" s="147">
        <v>110148</v>
      </c>
      <c r="E1804" s="28">
        <f t="shared" si="198"/>
        <v>0</v>
      </c>
      <c r="F1804" s="29">
        <v>0</v>
      </c>
      <c r="G1804" s="30">
        <f t="shared" si="199"/>
        <v>0</v>
      </c>
      <c r="H1804" s="63">
        <f t="shared" si="200"/>
        <v>101988.88888888888</v>
      </c>
      <c r="I1804" s="63"/>
      <c r="J1804" s="59">
        <f t="shared" si="201"/>
        <v>0</v>
      </c>
    </row>
    <row r="1805" spans="1:10" s="141" customFormat="1">
      <c r="A1805" s="144">
        <v>11</v>
      </c>
      <c r="B1805" s="145" t="s">
        <v>34</v>
      </c>
      <c r="C1805" s="37"/>
      <c r="D1805" s="146">
        <v>54198</v>
      </c>
      <c r="E1805" s="28">
        <f t="shared" si="198"/>
        <v>0</v>
      </c>
      <c r="F1805" s="29">
        <v>0</v>
      </c>
      <c r="G1805" s="30">
        <f t="shared" si="199"/>
        <v>0</v>
      </c>
      <c r="H1805" s="63">
        <f t="shared" si="200"/>
        <v>50183.333333333328</v>
      </c>
      <c r="I1805" s="63"/>
      <c r="J1805" s="59">
        <f t="shared" si="201"/>
        <v>0</v>
      </c>
    </row>
    <row r="1806" spans="1:10" s="141" customFormat="1">
      <c r="A1806" s="144">
        <v>12</v>
      </c>
      <c r="B1806" s="145" t="s">
        <v>35</v>
      </c>
      <c r="C1806" s="37"/>
      <c r="D1806" s="146">
        <v>49680</v>
      </c>
      <c r="E1806" s="28">
        <f t="shared" si="198"/>
        <v>0</v>
      </c>
      <c r="F1806" s="29">
        <v>0</v>
      </c>
      <c r="G1806" s="30">
        <f t="shared" si="199"/>
        <v>0</v>
      </c>
      <c r="H1806" s="63">
        <f t="shared" si="200"/>
        <v>46000</v>
      </c>
      <c r="I1806" s="63"/>
      <c r="J1806" s="59">
        <f t="shared" si="201"/>
        <v>0</v>
      </c>
    </row>
    <row r="1807" spans="1:10" s="141" customFormat="1">
      <c r="A1807" s="144">
        <v>13</v>
      </c>
      <c r="B1807" s="145" t="s">
        <v>36</v>
      </c>
      <c r="C1807" s="37"/>
      <c r="D1807" s="149">
        <v>64152</v>
      </c>
      <c r="E1807" s="28">
        <f t="shared" si="198"/>
        <v>0</v>
      </c>
      <c r="F1807" s="29">
        <v>0</v>
      </c>
      <c r="G1807" s="30">
        <f t="shared" si="199"/>
        <v>0</v>
      </c>
      <c r="H1807" s="63">
        <f t="shared" si="200"/>
        <v>59399.999999999993</v>
      </c>
      <c r="I1807" s="63"/>
      <c r="J1807" s="59">
        <f t="shared" si="201"/>
        <v>0</v>
      </c>
    </row>
    <row r="1808" spans="1:10" s="141" customFormat="1">
      <c r="A1808" s="144">
        <v>14</v>
      </c>
      <c r="B1808" s="145" t="s">
        <v>37</v>
      </c>
      <c r="C1808" s="37"/>
      <c r="D1808" s="149">
        <v>65934</v>
      </c>
      <c r="E1808" s="28">
        <f t="shared" si="198"/>
        <v>0</v>
      </c>
      <c r="F1808" s="29">
        <v>0</v>
      </c>
      <c r="G1808" s="30">
        <f t="shared" si="199"/>
        <v>0</v>
      </c>
      <c r="H1808" s="130">
        <f t="shared" si="200"/>
        <v>61049.999999999993</v>
      </c>
      <c r="I1808" s="63"/>
      <c r="J1808" s="59">
        <f t="shared" si="201"/>
        <v>0</v>
      </c>
    </row>
    <row r="1809" spans="1:10" s="141" customFormat="1">
      <c r="A1809" s="144">
        <v>15</v>
      </c>
      <c r="B1809" s="145" t="s">
        <v>38</v>
      </c>
      <c r="C1809" s="37"/>
      <c r="D1809" s="149">
        <v>76626</v>
      </c>
      <c r="E1809" s="28">
        <f t="shared" si="198"/>
        <v>0</v>
      </c>
      <c r="F1809" s="124">
        <v>0</v>
      </c>
      <c r="G1809" s="30">
        <f t="shared" si="199"/>
        <v>0</v>
      </c>
      <c r="H1809" s="63">
        <f t="shared" si="200"/>
        <v>70950</v>
      </c>
      <c r="I1809" s="63"/>
      <c r="J1809" s="59">
        <f t="shared" si="201"/>
        <v>0</v>
      </c>
    </row>
    <row r="1810" spans="1:10" s="141" customFormat="1">
      <c r="A1810" s="144">
        <v>16</v>
      </c>
      <c r="B1810" s="145" t="s">
        <v>39</v>
      </c>
      <c r="C1810" s="37"/>
      <c r="D1810" s="149">
        <v>80190</v>
      </c>
      <c r="E1810" s="28">
        <f t="shared" si="198"/>
        <v>0</v>
      </c>
      <c r="F1810" s="29">
        <v>0</v>
      </c>
      <c r="G1810" s="30">
        <f t="shared" si="199"/>
        <v>0</v>
      </c>
      <c r="H1810" s="63">
        <f t="shared" si="200"/>
        <v>74250</v>
      </c>
      <c r="I1810" s="63"/>
      <c r="J1810" s="59">
        <f t="shared" si="201"/>
        <v>0</v>
      </c>
    </row>
    <row r="1811" spans="1:10" s="141" customFormat="1">
      <c r="A1811" s="144">
        <v>17</v>
      </c>
      <c r="B1811" s="145" t="s">
        <v>40</v>
      </c>
      <c r="C1811" s="37"/>
      <c r="D1811" s="149">
        <v>113832</v>
      </c>
      <c r="E1811" s="28">
        <f t="shared" si="198"/>
        <v>0</v>
      </c>
      <c r="F1811" s="29">
        <v>0</v>
      </c>
      <c r="G1811" s="30">
        <f t="shared" si="199"/>
        <v>0</v>
      </c>
      <c r="H1811" s="63">
        <f t="shared" si="200"/>
        <v>105400</v>
      </c>
      <c r="I1811" s="63"/>
      <c r="J1811" s="59">
        <f t="shared" si="201"/>
        <v>0</v>
      </c>
    </row>
    <row r="1812" spans="1:10" s="141" customFormat="1" ht="17.25">
      <c r="A1812" s="144">
        <v>18</v>
      </c>
      <c r="B1812" s="145" t="s">
        <v>41</v>
      </c>
      <c r="C1812" s="37"/>
      <c r="D1812" s="150">
        <v>98010</v>
      </c>
      <c r="E1812" s="28">
        <f t="shared" si="198"/>
        <v>0</v>
      </c>
      <c r="F1812" s="29">
        <v>0</v>
      </c>
      <c r="G1812" s="30">
        <f t="shared" si="199"/>
        <v>0</v>
      </c>
      <c r="H1812" s="63">
        <f t="shared" si="200"/>
        <v>90750</v>
      </c>
      <c r="I1812" s="45"/>
      <c r="J1812" s="64">
        <f>SUM(J1794:J1811)</f>
        <v>0</v>
      </c>
    </row>
    <row r="1813" spans="1:10" s="141" customFormat="1" ht="31.5">
      <c r="A1813" s="40"/>
      <c r="B1813" s="41" t="s">
        <v>42</v>
      </c>
      <c r="C1813" s="42">
        <f>SUM(C1795:C1812)</f>
        <v>13</v>
      </c>
      <c r="D1813" s="42"/>
      <c r="E1813" s="43">
        <f>SUM(E1795:E1812)</f>
        <v>1356069</v>
      </c>
      <c r="F1813" s="43"/>
      <c r="G1813" s="44">
        <f>SUM(G1795:G1812)</f>
        <v>1356069</v>
      </c>
      <c r="H1813" s="5"/>
      <c r="I1813" s="5"/>
      <c r="J1813" s="75">
        <f>J1812*0.08</f>
        <v>0</v>
      </c>
    </row>
    <row r="1814" spans="1:10" s="141" customFormat="1" ht="31.5">
      <c r="A1814" s="46"/>
      <c r="B1814" s="47"/>
      <c r="C1814" s="48"/>
      <c r="D1814" s="48"/>
      <c r="E1814" s="49"/>
      <c r="F1814" s="49"/>
      <c r="G1814" s="151"/>
      <c r="H1814" s="6"/>
      <c r="I1814" s="6"/>
      <c r="J1814" s="76">
        <f>SUM(J1812:J1813)</f>
        <v>0</v>
      </c>
    </row>
    <row r="1815" spans="1:10" ht="18">
      <c r="A1815" s="283" t="s">
        <v>43</v>
      </c>
      <c r="B1815" s="283"/>
      <c r="C1815" s="284" t="s">
        <v>44</v>
      </c>
      <c r="D1815" s="284"/>
      <c r="E1815" s="54"/>
      <c r="F1815" s="54"/>
      <c r="G1815" s="55" t="s">
        <v>45</v>
      </c>
    </row>
    <row r="1818" spans="1:10" s="141" customFormat="1" ht="18">
      <c r="A1818"/>
      <c r="B1818"/>
      <c r="C1818"/>
      <c r="D1818"/>
      <c r="E1818"/>
      <c r="F1818"/>
      <c r="G1818"/>
      <c r="H1818" s="1"/>
      <c r="I1818" s="1"/>
      <c r="J1818" s="79"/>
    </row>
    <row r="1819" spans="1:10" s="141" customFormat="1" ht="15.75">
      <c r="A1819" s="279" t="s">
        <v>1</v>
      </c>
      <c r="B1819" s="279"/>
      <c r="C1819" s="279"/>
      <c r="D1819" s="279"/>
      <c r="E1819" s="279"/>
      <c r="F1819" s="279"/>
      <c r="G1819" s="279"/>
      <c r="H1819" s="1"/>
      <c r="I1819" s="1"/>
      <c r="J1819" s="71"/>
    </row>
    <row r="1820" spans="1:10" s="141" customFormat="1" ht="15.75">
      <c r="A1820" s="279" t="s">
        <v>2</v>
      </c>
      <c r="B1820" s="279"/>
      <c r="C1820" s="279"/>
      <c r="D1820" s="279"/>
      <c r="E1820" s="279"/>
      <c r="F1820" s="279"/>
      <c r="G1820" s="279"/>
      <c r="H1820" s="1"/>
      <c r="I1820" s="1"/>
      <c r="J1820" s="71"/>
    </row>
    <row r="1821" spans="1:10" s="141" customFormat="1" ht="15.75">
      <c r="A1821" s="279" t="s">
        <v>4</v>
      </c>
      <c r="B1821" s="279"/>
      <c r="C1821" s="279"/>
      <c r="D1821" s="279"/>
      <c r="E1821" s="279"/>
      <c r="F1821" s="279"/>
      <c r="G1821" s="279"/>
      <c r="H1821" s="1"/>
      <c r="I1821" s="1"/>
      <c r="J1821" s="71"/>
    </row>
    <row r="1822" spans="1:10" s="141" customFormat="1" ht="27">
      <c r="A1822" s="280" t="s">
        <v>6</v>
      </c>
      <c r="B1822" s="280"/>
      <c r="C1822" s="280"/>
      <c r="D1822" s="280"/>
      <c r="E1822" s="280"/>
      <c r="F1822" s="280"/>
      <c r="G1822" s="280"/>
      <c r="H1822" s="2"/>
      <c r="I1822" s="2"/>
      <c r="J1822" s="72"/>
    </row>
    <row r="1823" spans="1:10" s="141" customFormat="1" ht="27">
      <c r="A1823" s="142"/>
      <c r="B1823" s="142"/>
      <c r="C1823" s="281" t="s">
        <v>367</v>
      </c>
      <c r="D1823" s="281"/>
      <c r="E1823" s="281"/>
      <c r="F1823" s="281"/>
      <c r="G1823" s="281"/>
      <c r="H1823" s="68"/>
      <c r="I1823" s="68"/>
      <c r="J1823" s="71"/>
    </row>
    <row r="1824" spans="1:10" s="141" customFormat="1" ht="15.75">
      <c r="A1824" s="11" t="s">
        <v>358</v>
      </c>
      <c r="B1824" s="12">
        <v>4138148776</v>
      </c>
      <c r="C1824" s="143"/>
      <c r="D1824" s="286"/>
      <c r="E1824" s="286"/>
      <c r="F1824" s="286"/>
      <c r="G1824" s="286"/>
      <c r="H1824" s="69" t="s">
        <v>161</v>
      </c>
      <c r="I1824" s="69"/>
      <c r="J1824" s="73"/>
    </row>
    <row r="1825" spans="1:10" s="141" customFormat="1" ht="15.75">
      <c r="A1825" s="11" t="s">
        <v>9</v>
      </c>
      <c r="B1825" s="286" t="s">
        <v>230</v>
      </c>
      <c r="C1825" s="286"/>
      <c r="D1825" s="286"/>
      <c r="E1825" s="16"/>
      <c r="F1825" s="11"/>
      <c r="G1825" s="16"/>
      <c r="H1825" s="1"/>
      <c r="I1825" s="1"/>
      <c r="J1825" s="71"/>
    </row>
    <row r="1826" spans="1:10" s="141" customFormat="1" ht="15.75">
      <c r="A1826" s="11" t="s">
        <v>11</v>
      </c>
      <c r="B1826" s="289"/>
      <c r="C1826" s="289"/>
      <c r="D1826" s="289"/>
      <c r="E1826" s="289"/>
      <c r="F1826" s="18"/>
      <c r="G1826" s="19"/>
      <c r="H1826" s="1"/>
      <c r="I1826" s="1"/>
      <c r="J1826" s="71"/>
    </row>
    <row r="1827" spans="1:10" s="141" customFormat="1" ht="15.75">
      <c r="A1827" s="21" t="s">
        <v>14</v>
      </c>
      <c r="B1827" s="21" t="s">
        <v>16</v>
      </c>
      <c r="C1827" s="21"/>
      <c r="D1827" s="22" t="s">
        <v>18</v>
      </c>
      <c r="E1827" s="23" t="s">
        <v>19</v>
      </c>
      <c r="F1827" s="23" t="s">
        <v>20</v>
      </c>
      <c r="G1827" s="21" t="s">
        <v>21</v>
      </c>
      <c r="H1827" s="63"/>
      <c r="I1827" s="63"/>
      <c r="J1827" s="59">
        <f>H1827*C1828</f>
        <v>0</v>
      </c>
    </row>
    <row r="1828" spans="1:10" s="141" customFormat="1">
      <c r="A1828" s="144">
        <v>1</v>
      </c>
      <c r="B1828" s="145" t="s">
        <v>23</v>
      </c>
      <c r="C1828" s="26">
        <v>10</v>
      </c>
      <c r="D1828" s="146">
        <v>79305</v>
      </c>
      <c r="E1828" s="28">
        <f t="shared" ref="E1828:E1845" si="202">D1828*C1828</f>
        <v>793050</v>
      </c>
      <c r="F1828" s="29">
        <v>0</v>
      </c>
      <c r="G1828" s="30">
        <f t="shared" ref="G1828:G1845" si="203">E1828-E1828*F1828</f>
        <v>793050</v>
      </c>
      <c r="H1828" s="63">
        <f t="shared" ref="H1828:H1845" si="204">D1828/1.08</f>
        <v>73430.555555555547</v>
      </c>
      <c r="I1828" s="63"/>
      <c r="J1828" s="59">
        <f>H1828*C1829</f>
        <v>0</v>
      </c>
    </row>
    <row r="1829" spans="1:10" s="141" customFormat="1">
      <c r="A1829" s="144">
        <v>2</v>
      </c>
      <c r="B1829" s="145" t="s">
        <v>25</v>
      </c>
      <c r="C1829" s="32"/>
      <c r="D1829" s="147">
        <v>128591</v>
      </c>
      <c r="E1829" s="28">
        <f t="shared" si="202"/>
        <v>0</v>
      </c>
      <c r="F1829" s="29">
        <v>0</v>
      </c>
      <c r="G1829" s="30">
        <f t="shared" si="203"/>
        <v>0</v>
      </c>
      <c r="H1829" s="63">
        <f t="shared" si="204"/>
        <v>119065.74074074073</v>
      </c>
      <c r="I1829" s="63"/>
      <c r="J1829" s="59">
        <f>H1829*C1830</f>
        <v>0</v>
      </c>
    </row>
    <row r="1830" spans="1:10" s="141" customFormat="1">
      <c r="A1830" s="144">
        <v>3</v>
      </c>
      <c r="B1830" s="145" t="s">
        <v>26</v>
      </c>
      <c r="C1830" s="34"/>
      <c r="D1830" s="146">
        <v>60043</v>
      </c>
      <c r="E1830" s="28">
        <f t="shared" si="202"/>
        <v>0</v>
      </c>
      <c r="F1830" s="29">
        <v>0</v>
      </c>
      <c r="G1830" s="30">
        <f t="shared" si="203"/>
        <v>0</v>
      </c>
      <c r="H1830" s="63">
        <f t="shared" si="204"/>
        <v>55595.370370370365</v>
      </c>
      <c r="I1830" s="63"/>
      <c r="J1830" s="59">
        <f>H1830*C1831</f>
        <v>0</v>
      </c>
    </row>
    <row r="1831" spans="1:10" s="141" customFormat="1">
      <c r="A1831" s="144">
        <v>4</v>
      </c>
      <c r="B1831" s="145" t="s">
        <v>27</v>
      </c>
      <c r="C1831" s="106"/>
      <c r="D1831" s="146">
        <v>115781</v>
      </c>
      <c r="E1831" s="28">
        <f t="shared" si="202"/>
        <v>0</v>
      </c>
      <c r="F1831" s="29">
        <v>0</v>
      </c>
      <c r="G1831" s="30">
        <f t="shared" si="203"/>
        <v>0</v>
      </c>
      <c r="H1831" s="63">
        <f t="shared" si="204"/>
        <v>107204.62962962962</v>
      </c>
      <c r="I1831" s="63"/>
      <c r="J1831" s="59"/>
    </row>
    <row r="1832" spans="1:10" s="141" customFormat="1">
      <c r="A1832" s="144">
        <v>5</v>
      </c>
      <c r="B1832" s="145" t="s">
        <v>28</v>
      </c>
      <c r="C1832" s="32">
        <v>10</v>
      </c>
      <c r="D1832" s="146">
        <v>119943</v>
      </c>
      <c r="E1832" s="28">
        <f t="shared" si="202"/>
        <v>1199430</v>
      </c>
      <c r="F1832" s="124">
        <v>0</v>
      </c>
      <c r="G1832" s="30">
        <f t="shared" si="203"/>
        <v>1199430</v>
      </c>
      <c r="H1832" s="63">
        <f t="shared" si="204"/>
        <v>111058.33333333333</v>
      </c>
      <c r="I1832" s="63"/>
      <c r="J1832" s="59">
        <f t="shared" ref="J1832:J1844" si="205">H1832*C1833</f>
        <v>0</v>
      </c>
    </row>
    <row r="1833" spans="1:10" s="141" customFormat="1">
      <c r="A1833" s="144">
        <v>6</v>
      </c>
      <c r="B1833" s="145" t="s">
        <v>29</v>
      </c>
      <c r="C1833" s="26"/>
      <c r="D1833" s="146">
        <v>94810</v>
      </c>
      <c r="E1833" s="28">
        <f t="shared" si="202"/>
        <v>0</v>
      </c>
      <c r="F1833" s="29">
        <v>0</v>
      </c>
      <c r="G1833" s="30">
        <f t="shared" si="203"/>
        <v>0</v>
      </c>
      <c r="H1833" s="63">
        <f t="shared" si="204"/>
        <v>87787.037037037036</v>
      </c>
      <c r="I1833" s="63"/>
      <c r="J1833" s="59">
        <f t="shared" si="205"/>
        <v>0</v>
      </c>
    </row>
    <row r="1834" spans="1:10" s="141" customFormat="1">
      <c r="A1834" s="144">
        <v>7</v>
      </c>
      <c r="B1834" s="145" t="s">
        <v>30</v>
      </c>
      <c r="C1834" s="34"/>
      <c r="D1834" s="146">
        <v>141396</v>
      </c>
      <c r="E1834" s="28">
        <f t="shared" si="202"/>
        <v>0</v>
      </c>
      <c r="F1834" s="29">
        <v>0</v>
      </c>
      <c r="G1834" s="30">
        <f t="shared" si="203"/>
        <v>0</v>
      </c>
      <c r="H1834" s="63">
        <f t="shared" si="204"/>
        <v>130922.22222222222</v>
      </c>
      <c r="I1834" s="63"/>
      <c r="J1834" s="59">
        <f t="shared" si="205"/>
        <v>0</v>
      </c>
    </row>
    <row r="1835" spans="1:10" s="141" customFormat="1">
      <c r="A1835" s="144">
        <v>8</v>
      </c>
      <c r="B1835" s="145" t="s">
        <v>31</v>
      </c>
      <c r="C1835" s="26"/>
      <c r="D1835" s="146">
        <v>232931</v>
      </c>
      <c r="E1835" s="28">
        <f t="shared" si="202"/>
        <v>0</v>
      </c>
      <c r="F1835" s="29">
        <v>0</v>
      </c>
      <c r="G1835" s="30">
        <f t="shared" si="203"/>
        <v>0</v>
      </c>
      <c r="H1835" s="63">
        <f t="shared" si="204"/>
        <v>215676.85185185182</v>
      </c>
      <c r="I1835" s="63"/>
      <c r="J1835" s="59">
        <f t="shared" si="205"/>
        <v>0</v>
      </c>
    </row>
    <row r="1836" spans="1:10" s="141" customFormat="1">
      <c r="A1836" s="144">
        <v>9</v>
      </c>
      <c r="B1836" s="148" t="s">
        <v>32</v>
      </c>
      <c r="C1836" s="26"/>
      <c r="D1836" s="146">
        <v>101534</v>
      </c>
      <c r="E1836" s="28">
        <f t="shared" si="202"/>
        <v>0</v>
      </c>
      <c r="F1836" s="29">
        <v>0</v>
      </c>
      <c r="G1836" s="30">
        <f t="shared" si="203"/>
        <v>0</v>
      </c>
      <c r="H1836" s="63">
        <f t="shared" si="204"/>
        <v>94012.962962962964</v>
      </c>
      <c r="I1836" s="63"/>
      <c r="J1836" s="59">
        <f t="shared" si="205"/>
        <v>0</v>
      </c>
    </row>
    <row r="1837" spans="1:10" s="141" customFormat="1">
      <c r="A1837" s="144">
        <v>10</v>
      </c>
      <c r="B1837" s="148" t="s">
        <v>33</v>
      </c>
      <c r="C1837" s="37"/>
      <c r="D1837" s="147">
        <v>110148</v>
      </c>
      <c r="E1837" s="28">
        <f t="shared" si="202"/>
        <v>0</v>
      </c>
      <c r="F1837" s="29">
        <v>0</v>
      </c>
      <c r="G1837" s="30">
        <f t="shared" si="203"/>
        <v>0</v>
      </c>
      <c r="H1837" s="63">
        <f t="shared" si="204"/>
        <v>101988.88888888888</v>
      </c>
      <c r="I1837" s="63"/>
      <c r="J1837" s="59">
        <f t="shared" si="205"/>
        <v>0</v>
      </c>
    </row>
    <row r="1838" spans="1:10" s="141" customFormat="1">
      <c r="A1838" s="144">
        <v>11</v>
      </c>
      <c r="B1838" s="145" t="s">
        <v>34</v>
      </c>
      <c r="C1838" s="37"/>
      <c r="D1838" s="146">
        <v>54198</v>
      </c>
      <c r="E1838" s="28">
        <f t="shared" si="202"/>
        <v>0</v>
      </c>
      <c r="F1838" s="29">
        <v>0</v>
      </c>
      <c r="G1838" s="30">
        <f t="shared" si="203"/>
        <v>0</v>
      </c>
      <c r="H1838" s="63">
        <f t="shared" si="204"/>
        <v>50183.333333333328</v>
      </c>
      <c r="I1838" s="63"/>
      <c r="J1838" s="59">
        <f t="shared" si="205"/>
        <v>0</v>
      </c>
    </row>
    <row r="1839" spans="1:10" s="141" customFormat="1">
      <c r="A1839" s="144">
        <v>12</v>
      </c>
      <c r="B1839" s="145" t="s">
        <v>35</v>
      </c>
      <c r="C1839" s="37"/>
      <c r="D1839" s="146">
        <v>49680</v>
      </c>
      <c r="E1839" s="28">
        <f t="shared" si="202"/>
        <v>0</v>
      </c>
      <c r="F1839" s="29">
        <v>0</v>
      </c>
      <c r="G1839" s="30">
        <f t="shared" si="203"/>
        <v>0</v>
      </c>
      <c r="H1839" s="63">
        <f t="shared" si="204"/>
        <v>46000</v>
      </c>
      <c r="I1839" s="63"/>
      <c r="J1839" s="59">
        <f t="shared" si="205"/>
        <v>0</v>
      </c>
    </row>
    <row r="1840" spans="1:10" s="141" customFormat="1">
      <c r="A1840" s="144">
        <v>13</v>
      </c>
      <c r="B1840" s="145" t="s">
        <v>36</v>
      </c>
      <c r="C1840" s="37"/>
      <c r="D1840" s="149">
        <v>64152</v>
      </c>
      <c r="E1840" s="28">
        <f t="shared" si="202"/>
        <v>0</v>
      </c>
      <c r="F1840" s="29">
        <v>0</v>
      </c>
      <c r="G1840" s="30">
        <f t="shared" si="203"/>
        <v>0</v>
      </c>
      <c r="H1840" s="63">
        <f t="shared" si="204"/>
        <v>59399.999999999993</v>
      </c>
      <c r="I1840" s="63"/>
      <c r="J1840" s="59">
        <f t="shared" si="205"/>
        <v>0</v>
      </c>
    </row>
    <row r="1841" spans="1:10" s="141" customFormat="1">
      <c r="A1841" s="144">
        <v>14</v>
      </c>
      <c r="B1841" s="145" t="s">
        <v>37</v>
      </c>
      <c r="C1841" s="37"/>
      <c r="D1841" s="149">
        <v>65934</v>
      </c>
      <c r="E1841" s="28">
        <f t="shared" si="202"/>
        <v>0</v>
      </c>
      <c r="F1841" s="29">
        <v>0</v>
      </c>
      <c r="G1841" s="30">
        <f t="shared" si="203"/>
        <v>0</v>
      </c>
      <c r="H1841" s="130">
        <f t="shared" si="204"/>
        <v>61049.999999999993</v>
      </c>
      <c r="I1841" s="63"/>
      <c r="J1841" s="59">
        <f t="shared" si="205"/>
        <v>0</v>
      </c>
    </row>
    <row r="1842" spans="1:10" s="141" customFormat="1">
      <c r="A1842" s="144">
        <v>15</v>
      </c>
      <c r="B1842" s="145" t="s">
        <v>38</v>
      </c>
      <c r="C1842" s="37"/>
      <c r="D1842" s="149">
        <v>76626</v>
      </c>
      <c r="E1842" s="28">
        <f t="shared" si="202"/>
        <v>0</v>
      </c>
      <c r="F1842" s="124">
        <v>0</v>
      </c>
      <c r="G1842" s="30">
        <f t="shared" si="203"/>
        <v>0</v>
      </c>
      <c r="H1842" s="63">
        <f t="shared" si="204"/>
        <v>70950</v>
      </c>
      <c r="I1842" s="63"/>
      <c r="J1842" s="59">
        <f t="shared" si="205"/>
        <v>0</v>
      </c>
    </row>
    <row r="1843" spans="1:10" s="141" customFormat="1">
      <c r="A1843" s="144">
        <v>16</v>
      </c>
      <c r="B1843" s="145" t="s">
        <v>39</v>
      </c>
      <c r="C1843" s="37"/>
      <c r="D1843" s="149">
        <v>80190</v>
      </c>
      <c r="E1843" s="28">
        <f t="shared" si="202"/>
        <v>0</v>
      </c>
      <c r="F1843" s="29">
        <v>0</v>
      </c>
      <c r="G1843" s="30">
        <f t="shared" si="203"/>
        <v>0</v>
      </c>
      <c r="H1843" s="63">
        <f t="shared" si="204"/>
        <v>74250</v>
      </c>
      <c r="I1843" s="63"/>
      <c r="J1843" s="59">
        <f t="shared" si="205"/>
        <v>0</v>
      </c>
    </row>
    <row r="1844" spans="1:10" s="141" customFormat="1">
      <c r="A1844" s="144">
        <v>17</v>
      </c>
      <c r="B1844" s="145" t="s">
        <v>40</v>
      </c>
      <c r="C1844" s="37"/>
      <c r="D1844" s="149">
        <v>113832</v>
      </c>
      <c r="E1844" s="28">
        <f t="shared" si="202"/>
        <v>0</v>
      </c>
      <c r="F1844" s="29">
        <v>0</v>
      </c>
      <c r="G1844" s="30">
        <f t="shared" si="203"/>
        <v>0</v>
      </c>
      <c r="H1844" s="63">
        <f t="shared" si="204"/>
        <v>105400</v>
      </c>
      <c r="I1844" s="63"/>
      <c r="J1844" s="59">
        <f t="shared" si="205"/>
        <v>0</v>
      </c>
    </row>
    <row r="1845" spans="1:10" s="141" customFormat="1" ht="17.25">
      <c r="A1845" s="144">
        <v>18</v>
      </c>
      <c r="B1845" s="145" t="s">
        <v>41</v>
      </c>
      <c r="C1845" s="37"/>
      <c r="D1845" s="150">
        <v>98010</v>
      </c>
      <c r="E1845" s="28">
        <f t="shared" si="202"/>
        <v>0</v>
      </c>
      <c r="F1845" s="29">
        <v>0</v>
      </c>
      <c r="G1845" s="30">
        <f t="shared" si="203"/>
        <v>0</v>
      </c>
      <c r="H1845" s="63">
        <f t="shared" si="204"/>
        <v>90750</v>
      </c>
      <c r="I1845" s="45"/>
      <c r="J1845" s="64">
        <f>SUM(J1827:J1844)</f>
        <v>0</v>
      </c>
    </row>
    <row r="1846" spans="1:10" s="141" customFormat="1" ht="31.5">
      <c r="A1846" s="40"/>
      <c r="B1846" s="41" t="s">
        <v>42</v>
      </c>
      <c r="C1846" s="42">
        <f>SUM(C1828:C1845)</f>
        <v>20</v>
      </c>
      <c r="D1846" s="42"/>
      <c r="E1846" s="43">
        <f>SUM(E1828:E1845)</f>
        <v>1992480</v>
      </c>
      <c r="F1846" s="43"/>
      <c r="G1846" s="44">
        <f>SUM(G1828:G1845)</f>
        <v>1992480</v>
      </c>
      <c r="H1846" s="5"/>
      <c r="I1846" s="5"/>
      <c r="J1846" s="75">
        <f>J1845*0.08</f>
        <v>0</v>
      </c>
    </row>
    <row r="1847" spans="1:10" s="141" customFormat="1" ht="31.5">
      <c r="A1847" s="46"/>
      <c r="B1847" s="47"/>
      <c r="C1847" s="48"/>
      <c r="D1847" s="48"/>
      <c r="E1847" s="49"/>
      <c r="F1847" s="49"/>
      <c r="G1847" s="151"/>
      <c r="H1847" s="6"/>
      <c r="I1847" s="6"/>
      <c r="J1847" s="76">
        <f>SUM(J1845:J1846)</f>
        <v>0</v>
      </c>
    </row>
    <row r="1848" spans="1:10" ht="18">
      <c r="A1848" s="283" t="s">
        <v>43</v>
      </c>
      <c r="B1848" s="283"/>
      <c r="C1848" s="284" t="s">
        <v>44</v>
      </c>
      <c r="D1848" s="284"/>
      <c r="E1848" s="54"/>
      <c r="F1848" s="54"/>
      <c r="G1848" s="55" t="s">
        <v>45</v>
      </c>
    </row>
    <row r="1852" spans="1:10" s="141" customFormat="1" ht="18">
      <c r="A1852"/>
      <c r="B1852"/>
      <c r="C1852"/>
      <c r="D1852"/>
      <c r="E1852"/>
      <c r="F1852"/>
      <c r="G1852"/>
      <c r="H1852" s="1"/>
      <c r="I1852" s="1"/>
      <c r="J1852" s="79"/>
    </row>
    <row r="1853" spans="1:10" s="141" customFormat="1" ht="15.75">
      <c r="A1853" s="279" t="s">
        <v>1</v>
      </c>
      <c r="B1853" s="279"/>
      <c r="C1853" s="279"/>
      <c r="D1853" s="279"/>
      <c r="E1853" s="279"/>
      <c r="F1853" s="279"/>
      <c r="G1853" s="279"/>
      <c r="H1853" s="1"/>
      <c r="I1853" s="1"/>
      <c r="J1853" s="71"/>
    </row>
    <row r="1854" spans="1:10" s="141" customFormat="1" ht="15.75">
      <c r="A1854" s="279" t="s">
        <v>2</v>
      </c>
      <c r="B1854" s="279"/>
      <c r="C1854" s="279"/>
      <c r="D1854" s="279"/>
      <c r="E1854" s="279"/>
      <c r="F1854" s="279"/>
      <c r="G1854" s="279"/>
      <c r="H1854" s="1"/>
      <c r="I1854" s="1"/>
      <c r="J1854" s="71"/>
    </row>
    <row r="1855" spans="1:10" s="141" customFormat="1" ht="15.75">
      <c r="A1855" s="279" t="s">
        <v>4</v>
      </c>
      <c r="B1855" s="279"/>
      <c r="C1855" s="279"/>
      <c r="D1855" s="279"/>
      <c r="E1855" s="279"/>
      <c r="F1855" s="279"/>
      <c r="G1855" s="279"/>
      <c r="H1855" s="1"/>
      <c r="I1855" s="1"/>
      <c r="J1855" s="71"/>
    </row>
    <row r="1856" spans="1:10" s="141" customFormat="1" ht="27">
      <c r="A1856" s="280" t="s">
        <v>6</v>
      </c>
      <c r="B1856" s="280"/>
      <c r="C1856" s="280"/>
      <c r="D1856" s="280"/>
      <c r="E1856" s="280"/>
      <c r="F1856" s="280"/>
      <c r="G1856" s="280"/>
      <c r="H1856" s="2"/>
      <c r="I1856" s="2"/>
      <c r="J1856" s="72"/>
    </row>
    <row r="1857" spans="1:10" s="141" customFormat="1" ht="27">
      <c r="A1857" s="142"/>
      <c r="B1857" s="142"/>
      <c r="C1857" s="281" t="s">
        <v>367</v>
      </c>
      <c r="D1857" s="281"/>
      <c r="E1857" s="281"/>
      <c r="F1857" s="281"/>
      <c r="G1857" s="281"/>
      <c r="H1857" s="68"/>
      <c r="I1857" s="68"/>
      <c r="J1857" s="71"/>
    </row>
    <row r="1858" spans="1:10" s="141" customFormat="1" ht="15.75">
      <c r="A1858" s="11" t="s">
        <v>358</v>
      </c>
      <c r="B1858" s="12">
        <v>4138152814</v>
      </c>
      <c r="C1858" s="143"/>
      <c r="D1858" s="286"/>
      <c r="E1858" s="286"/>
      <c r="F1858" s="286"/>
      <c r="G1858" s="286"/>
      <c r="H1858" s="69" t="s">
        <v>161</v>
      </c>
      <c r="I1858" s="69"/>
      <c r="J1858" s="73"/>
    </row>
    <row r="1859" spans="1:10" s="141" customFormat="1" ht="15.75">
      <c r="A1859" s="11" t="s">
        <v>9</v>
      </c>
      <c r="B1859" s="286" t="s">
        <v>739</v>
      </c>
      <c r="C1859" s="286"/>
      <c r="D1859" s="286"/>
      <c r="E1859" s="16"/>
      <c r="F1859" s="11"/>
      <c r="G1859" s="16"/>
      <c r="H1859" s="1"/>
      <c r="I1859" s="1"/>
      <c r="J1859" s="71"/>
    </row>
    <row r="1860" spans="1:10" s="141" customFormat="1" ht="15.75">
      <c r="A1860" s="11" t="s">
        <v>11</v>
      </c>
      <c r="B1860" s="289"/>
      <c r="C1860" s="289"/>
      <c r="D1860" s="289"/>
      <c r="E1860" s="289"/>
      <c r="F1860" s="18"/>
      <c r="G1860" s="19"/>
      <c r="H1860" s="1"/>
      <c r="I1860" s="1"/>
      <c r="J1860" s="71"/>
    </row>
    <row r="1861" spans="1:10" s="141" customFormat="1" ht="15.75">
      <c r="A1861" s="21" t="s">
        <v>14</v>
      </c>
      <c r="B1861" s="21" t="s">
        <v>16</v>
      </c>
      <c r="C1861" s="21"/>
      <c r="D1861" s="22" t="s">
        <v>18</v>
      </c>
      <c r="E1861" s="23" t="s">
        <v>19</v>
      </c>
      <c r="F1861" s="23" t="s">
        <v>20</v>
      </c>
      <c r="G1861" s="21" t="s">
        <v>21</v>
      </c>
      <c r="H1861" s="63"/>
      <c r="I1861" s="63"/>
      <c r="J1861" s="59">
        <f>H1861*C1862</f>
        <v>0</v>
      </c>
    </row>
    <row r="1862" spans="1:10" s="141" customFormat="1">
      <c r="A1862" s="144">
        <v>1</v>
      </c>
      <c r="B1862" s="145" t="s">
        <v>23</v>
      </c>
      <c r="C1862" s="26"/>
      <c r="D1862" s="146">
        <v>79305</v>
      </c>
      <c r="E1862" s="28">
        <f t="shared" ref="E1862:E1879" si="206">D1862*C1862</f>
        <v>0</v>
      </c>
      <c r="F1862" s="29">
        <v>0</v>
      </c>
      <c r="G1862" s="30">
        <f t="shared" ref="G1862:G1879" si="207">E1862-E1862*F1862</f>
        <v>0</v>
      </c>
      <c r="H1862" s="63">
        <f t="shared" ref="H1862:H1879" si="208">D1862/1.08</f>
        <v>73430.555555555547</v>
      </c>
      <c r="I1862" s="63"/>
      <c r="J1862" s="59">
        <f>H1862*C1863</f>
        <v>0</v>
      </c>
    </row>
    <row r="1863" spans="1:10" s="141" customFormat="1">
      <c r="A1863" s="144">
        <v>2</v>
      </c>
      <c r="B1863" s="145" t="s">
        <v>25</v>
      </c>
      <c r="C1863" s="32"/>
      <c r="D1863" s="147">
        <v>128591</v>
      </c>
      <c r="E1863" s="28">
        <f t="shared" si="206"/>
        <v>0</v>
      </c>
      <c r="F1863" s="29">
        <v>0</v>
      </c>
      <c r="G1863" s="30">
        <f t="shared" si="207"/>
        <v>0</v>
      </c>
      <c r="H1863" s="63">
        <f t="shared" si="208"/>
        <v>119065.74074074073</v>
      </c>
      <c r="I1863" s="63"/>
      <c r="J1863" s="59">
        <f>H1863*C1864</f>
        <v>0</v>
      </c>
    </row>
    <row r="1864" spans="1:10" s="141" customFormat="1">
      <c r="A1864" s="144">
        <v>3</v>
      </c>
      <c r="B1864" s="145" t="s">
        <v>26</v>
      </c>
      <c r="C1864" s="34"/>
      <c r="D1864" s="146">
        <v>60043</v>
      </c>
      <c r="E1864" s="28">
        <f t="shared" si="206"/>
        <v>0</v>
      </c>
      <c r="F1864" s="29">
        <v>0</v>
      </c>
      <c r="G1864" s="30">
        <f t="shared" si="207"/>
        <v>0</v>
      </c>
      <c r="H1864" s="63">
        <f t="shared" si="208"/>
        <v>55595.370370370365</v>
      </c>
      <c r="I1864" s="63"/>
      <c r="J1864" s="59"/>
    </row>
    <row r="1865" spans="1:10" s="141" customFormat="1">
      <c r="A1865" s="144">
        <v>4</v>
      </c>
      <c r="B1865" s="145" t="s">
        <v>27</v>
      </c>
      <c r="C1865" s="106"/>
      <c r="D1865" s="146">
        <v>115781</v>
      </c>
      <c r="E1865" s="28">
        <f t="shared" si="206"/>
        <v>0</v>
      </c>
      <c r="F1865" s="29">
        <v>0</v>
      </c>
      <c r="G1865" s="30">
        <f t="shared" si="207"/>
        <v>0</v>
      </c>
      <c r="H1865" s="63">
        <f t="shared" si="208"/>
        <v>107204.62962962962</v>
      </c>
      <c r="I1865" s="63"/>
      <c r="J1865" s="59"/>
    </row>
    <row r="1866" spans="1:10" s="141" customFormat="1">
      <c r="A1866" s="144">
        <v>5</v>
      </c>
      <c r="B1866" s="145" t="s">
        <v>28</v>
      </c>
      <c r="C1866" s="32">
        <v>10</v>
      </c>
      <c r="D1866" s="146">
        <v>119943</v>
      </c>
      <c r="E1866" s="28">
        <f t="shared" si="206"/>
        <v>1199430</v>
      </c>
      <c r="F1866" s="124">
        <v>0</v>
      </c>
      <c r="G1866" s="30">
        <f t="shared" si="207"/>
        <v>1199430</v>
      </c>
      <c r="H1866" s="63">
        <f t="shared" si="208"/>
        <v>111058.33333333333</v>
      </c>
      <c r="I1866" s="63"/>
      <c r="J1866" s="59"/>
    </row>
    <row r="1867" spans="1:10" s="141" customFormat="1">
      <c r="A1867" s="144">
        <v>6</v>
      </c>
      <c r="B1867" s="145" t="s">
        <v>29</v>
      </c>
      <c r="C1867" s="26"/>
      <c r="D1867" s="146">
        <v>94810</v>
      </c>
      <c r="E1867" s="28">
        <f t="shared" si="206"/>
        <v>0</v>
      </c>
      <c r="F1867" s="29">
        <v>0</v>
      </c>
      <c r="G1867" s="30">
        <f t="shared" si="207"/>
        <v>0</v>
      </c>
      <c r="H1867" s="63">
        <f t="shared" si="208"/>
        <v>87787.037037037036</v>
      </c>
      <c r="I1867" s="63"/>
      <c r="J1867" s="59"/>
    </row>
    <row r="1868" spans="1:10" s="141" customFormat="1">
      <c r="A1868" s="144">
        <v>7</v>
      </c>
      <c r="B1868" s="145" t="s">
        <v>30</v>
      </c>
      <c r="C1868" s="34"/>
      <c r="D1868" s="146">
        <v>141396</v>
      </c>
      <c r="E1868" s="28">
        <f t="shared" si="206"/>
        <v>0</v>
      </c>
      <c r="F1868" s="29">
        <v>0</v>
      </c>
      <c r="G1868" s="30">
        <f t="shared" si="207"/>
        <v>0</v>
      </c>
      <c r="H1868" s="63">
        <f t="shared" si="208"/>
        <v>130922.22222222222</v>
      </c>
      <c r="I1868" s="63"/>
      <c r="J1868" s="59"/>
    </row>
    <row r="1869" spans="1:10" s="141" customFormat="1">
      <c r="A1869" s="144">
        <v>8</v>
      </c>
      <c r="B1869" s="145" t="s">
        <v>31</v>
      </c>
      <c r="C1869" s="26"/>
      <c r="D1869" s="146">
        <v>232931</v>
      </c>
      <c r="E1869" s="28">
        <f t="shared" si="206"/>
        <v>0</v>
      </c>
      <c r="F1869" s="29">
        <v>0</v>
      </c>
      <c r="G1869" s="30">
        <f t="shared" si="207"/>
        <v>0</v>
      </c>
      <c r="H1869" s="63">
        <f t="shared" si="208"/>
        <v>215676.85185185182</v>
      </c>
      <c r="I1869" s="63"/>
      <c r="J1869" s="59"/>
    </row>
    <row r="1870" spans="1:10" s="141" customFormat="1">
      <c r="A1870" s="144">
        <v>9</v>
      </c>
      <c r="B1870" s="148" t="s">
        <v>32</v>
      </c>
      <c r="C1870" s="26"/>
      <c r="D1870" s="146">
        <v>101534</v>
      </c>
      <c r="E1870" s="28">
        <f t="shared" si="206"/>
        <v>0</v>
      </c>
      <c r="F1870" s="29">
        <v>0</v>
      </c>
      <c r="G1870" s="30">
        <f t="shared" si="207"/>
        <v>0</v>
      </c>
      <c r="H1870" s="63">
        <f t="shared" si="208"/>
        <v>94012.962962962964</v>
      </c>
      <c r="I1870" s="63"/>
      <c r="J1870" s="59"/>
    </row>
    <row r="1871" spans="1:10" s="141" customFormat="1">
      <c r="A1871" s="144">
        <v>10</v>
      </c>
      <c r="B1871" s="148" t="s">
        <v>33</v>
      </c>
      <c r="C1871" s="37"/>
      <c r="D1871" s="147">
        <v>110148</v>
      </c>
      <c r="E1871" s="28">
        <f t="shared" si="206"/>
        <v>0</v>
      </c>
      <c r="F1871" s="29">
        <v>0</v>
      </c>
      <c r="G1871" s="30">
        <f t="shared" si="207"/>
        <v>0</v>
      </c>
      <c r="H1871" s="63">
        <f t="shared" si="208"/>
        <v>101988.88888888888</v>
      </c>
      <c r="I1871" s="63"/>
      <c r="J1871" s="59"/>
    </row>
    <row r="1872" spans="1:10" s="141" customFormat="1">
      <c r="A1872" s="144">
        <v>11</v>
      </c>
      <c r="B1872" s="145" t="s">
        <v>34</v>
      </c>
      <c r="C1872" s="37">
        <v>5</v>
      </c>
      <c r="D1872" s="146">
        <v>54198</v>
      </c>
      <c r="E1872" s="28">
        <f t="shared" si="206"/>
        <v>270990</v>
      </c>
      <c r="F1872" s="29">
        <v>0</v>
      </c>
      <c r="G1872" s="30">
        <f t="shared" si="207"/>
        <v>270990</v>
      </c>
      <c r="H1872" s="63">
        <f t="shared" si="208"/>
        <v>50183.333333333328</v>
      </c>
      <c r="I1872" s="63"/>
      <c r="J1872" s="59">
        <f t="shared" ref="J1872:J1878" si="209">H1872*C1873</f>
        <v>0</v>
      </c>
    </row>
    <row r="1873" spans="1:10" s="141" customFormat="1">
      <c r="A1873" s="144">
        <v>12</v>
      </c>
      <c r="B1873" s="145" t="s">
        <v>35</v>
      </c>
      <c r="C1873" s="37"/>
      <c r="D1873" s="146">
        <v>49680</v>
      </c>
      <c r="E1873" s="28">
        <f t="shared" si="206"/>
        <v>0</v>
      </c>
      <c r="F1873" s="29">
        <v>0</v>
      </c>
      <c r="G1873" s="30">
        <f t="shared" si="207"/>
        <v>0</v>
      </c>
      <c r="H1873" s="63">
        <f t="shared" si="208"/>
        <v>46000</v>
      </c>
      <c r="I1873" s="63"/>
      <c r="J1873" s="59">
        <f t="shared" si="209"/>
        <v>0</v>
      </c>
    </row>
    <row r="1874" spans="1:10" s="141" customFormat="1">
      <c r="A1874" s="144">
        <v>13</v>
      </c>
      <c r="B1874" s="145" t="s">
        <v>36</v>
      </c>
      <c r="C1874" s="37"/>
      <c r="D1874" s="149">
        <v>64152</v>
      </c>
      <c r="E1874" s="28">
        <f t="shared" si="206"/>
        <v>0</v>
      </c>
      <c r="F1874" s="29">
        <v>0</v>
      </c>
      <c r="G1874" s="30">
        <f t="shared" si="207"/>
        <v>0</v>
      </c>
      <c r="H1874" s="63">
        <f t="shared" si="208"/>
        <v>59399.999999999993</v>
      </c>
      <c r="I1874" s="63"/>
      <c r="J1874" s="59">
        <f t="shared" si="209"/>
        <v>0</v>
      </c>
    </row>
    <row r="1875" spans="1:10" s="141" customFormat="1">
      <c r="A1875" s="144">
        <v>14</v>
      </c>
      <c r="B1875" s="145" t="s">
        <v>37</v>
      </c>
      <c r="C1875" s="37"/>
      <c r="D1875" s="149">
        <v>65934</v>
      </c>
      <c r="E1875" s="28">
        <f t="shared" si="206"/>
        <v>0</v>
      </c>
      <c r="F1875" s="29">
        <v>0</v>
      </c>
      <c r="G1875" s="30">
        <f t="shared" si="207"/>
        <v>0</v>
      </c>
      <c r="H1875" s="130">
        <f t="shared" si="208"/>
        <v>61049.999999999993</v>
      </c>
      <c r="I1875" s="63"/>
      <c r="J1875" s="59">
        <f t="shared" si="209"/>
        <v>0</v>
      </c>
    </row>
    <row r="1876" spans="1:10" s="141" customFormat="1">
      <c r="A1876" s="144">
        <v>15</v>
      </c>
      <c r="B1876" s="145" t="s">
        <v>38</v>
      </c>
      <c r="C1876" s="37"/>
      <c r="D1876" s="149">
        <v>76626</v>
      </c>
      <c r="E1876" s="28">
        <f t="shared" si="206"/>
        <v>0</v>
      </c>
      <c r="F1876" s="124">
        <v>0</v>
      </c>
      <c r="G1876" s="30">
        <f t="shared" si="207"/>
        <v>0</v>
      </c>
      <c r="H1876" s="63">
        <f t="shared" si="208"/>
        <v>70950</v>
      </c>
      <c r="I1876" s="63"/>
      <c r="J1876" s="59">
        <f t="shared" si="209"/>
        <v>0</v>
      </c>
    </row>
    <row r="1877" spans="1:10" s="141" customFormat="1">
      <c r="A1877" s="144">
        <v>16</v>
      </c>
      <c r="B1877" s="145" t="s">
        <v>39</v>
      </c>
      <c r="C1877" s="37"/>
      <c r="D1877" s="149">
        <v>80190</v>
      </c>
      <c r="E1877" s="28">
        <f t="shared" si="206"/>
        <v>0</v>
      </c>
      <c r="F1877" s="29">
        <v>0</v>
      </c>
      <c r="G1877" s="30">
        <f t="shared" si="207"/>
        <v>0</v>
      </c>
      <c r="H1877" s="63">
        <f t="shared" si="208"/>
        <v>74250</v>
      </c>
      <c r="I1877" s="63"/>
      <c r="J1877" s="59">
        <f t="shared" si="209"/>
        <v>0</v>
      </c>
    </row>
    <row r="1878" spans="1:10" s="141" customFormat="1">
      <c r="A1878" s="144">
        <v>17</v>
      </c>
      <c r="B1878" s="145" t="s">
        <v>40</v>
      </c>
      <c r="C1878" s="37"/>
      <c r="D1878" s="149">
        <v>113832</v>
      </c>
      <c r="E1878" s="28">
        <f t="shared" si="206"/>
        <v>0</v>
      </c>
      <c r="F1878" s="29">
        <v>0</v>
      </c>
      <c r="G1878" s="30">
        <f t="shared" si="207"/>
        <v>0</v>
      </c>
      <c r="H1878" s="63">
        <f t="shared" si="208"/>
        <v>105400</v>
      </c>
      <c r="I1878" s="63"/>
      <c r="J1878" s="59">
        <f t="shared" si="209"/>
        <v>0</v>
      </c>
    </row>
    <row r="1879" spans="1:10" s="141" customFormat="1" ht="17.25">
      <c r="A1879" s="144">
        <v>18</v>
      </c>
      <c r="B1879" s="145" t="s">
        <v>41</v>
      </c>
      <c r="C1879" s="37"/>
      <c r="D1879" s="150">
        <v>98010</v>
      </c>
      <c r="E1879" s="28">
        <f t="shared" si="206"/>
        <v>0</v>
      </c>
      <c r="F1879" s="29">
        <v>0</v>
      </c>
      <c r="G1879" s="30">
        <f t="shared" si="207"/>
        <v>0</v>
      </c>
      <c r="H1879" s="63">
        <f t="shared" si="208"/>
        <v>90750</v>
      </c>
      <c r="I1879" s="45"/>
      <c r="J1879" s="64">
        <f>SUM(J1861:J1878)</f>
        <v>0</v>
      </c>
    </row>
    <row r="1880" spans="1:10" s="141" customFormat="1" ht="31.5">
      <c r="A1880" s="40"/>
      <c r="B1880" s="41" t="s">
        <v>42</v>
      </c>
      <c r="C1880" s="42">
        <f>SUM(C1862:C1879)</f>
        <v>15</v>
      </c>
      <c r="D1880" s="42"/>
      <c r="E1880" s="43">
        <f>SUM(E1862:E1879)</f>
        <v>1470420</v>
      </c>
      <c r="F1880" s="43"/>
      <c r="G1880" s="44">
        <f>SUM(G1862:G1879)</f>
        <v>1470420</v>
      </c>
      <c r="H1880" s="5"/>
      <c r="I1880" s="5"/>
      <c r="J1880" s="75">
        <f>J1879*0.08</f>
        <v>0</v>
      </c>
    </row>
    <row r="1881" spans="1:10" s="141" customFormat="1" ht="31.5">
      <c r="A1881" s="46"/>
      <c r="B1881" s="47"/>
      <c r="C1881" s="48"/>
      <c r="D1881" s="48"/>
      <c r="E1881" s="49"/>
      <c r="F1881" s="49"/>
      <c r="G1881" s="151"/>
      <c r="H1881" s="6"/>
      <c r="I1881" s="6"/>
      <c r="J1881" s="76">
        <f>SUM(J1879:J1880)</f>
        <v>0</v>
      </c>
    </row>
    <row r="1882" spans="1:10" ht="18">
      <c r="A1882" s="283" t="s">
        <v>43</v>
      </c>
      <c r="B1882" s="283"/>
      <c r="C1882" s="284" t="s">
        <v>44</v>
      </c>
      <c r="D1882" s="284"/>
      <c r="E1882" s="54"/>
      <c r="F1882" s="54"/>
      <c r="G1882" s="55" t="s">
        <v>45</v>
      </c>
    </row>
    <row r="1885" spans="1:10" s="141" customFormat="1" ht="18">
      <c r="A1885"/>
      <c r="B1885"/>
      <c r="C1885"/>
      <c r="D1885"/>
      <c r="E1885"/>
      <c r="F1885"/>
      <c r="G1885"/>
      <c r="H1885" s="1"/>
      <c r="I1885" s="1"/>
      <c r="J1885" s="79"/>
    </row>
    <row r="1886" spans="1:10" s="141" customFormat="1" ht="15.75">
      <c r="A1886" s="279" t="s">
        <v>1</v>
      </c>
      <c r="B1886" s="279"/>
      <c r="C1886" s="279"/>
      <c r="D1886" s="279"/>
      <c r="E1886" s="279"/>
      <c r="F1886" s="279"/>
      <c r="G1886" s="279"/>
      <c r="H1886" s="1"/>
      <c r="I1886" s="1"/>
      <c r="J1886" s="71"/>
    </row>
    <row r="1887" spans="1:10" s="141" customFormat="1" ht="15.75">
      <c r="A1887" s="279" t="s">
        <v>2</v>
      </c>
      <c r="B1887" s="279"/>
      <c r="C1887" s="279"/>
      <c r="D1887" s="279"/>
      <c r="E1887" s="279"/>
      <c r="F1887" s="279"/>
      <c r="G1887" s="279"/>
      <c r="H1887" s="1"/>
      <c r="I1887" s="1"/>
      <c r="J1887" s="71"/>
    </row>
    <row r="1888" spans="1:10" s="141" customFormat="1" ht="15.75">
      <c r="A1888" s="279" t="s">
        <v>4</v>
      </c>
      <c r="B1888" s="279"/>
      <c r="C1888" s="279"/>
      <c r="D1888" s="279"/>
      <c r="E1888" s="279"/>
      <c r="F1888" s="279"/>
      <c r="G1888" s="279"/>
      <c r="H1888" s="1"/>
      <c r="I1888" s="1"/>
      <c r="J1888" s="71"/>
    </row>
    <row r="1889" spans="1:10" s="141" customFormat="1" ht="27">
      <c r="A1889" s="280" t="s">
        <v>6</v>
      </c>
      <c r="B1889" s="280"/>
      <c r="C1889" s="280"/>
      <c r="D1889" s="280"/>
      <c r="E1889" s="280"/>
      <c r="F1889" s="280"/>
      <c r="G1889" s="280"/>
      <c r="H1889" s="2"/>
      <c r="I1889" s="2"/>
      <c r="J1889" s="72"/>
    </row>
    <row r="1890" spans="1:10" s="141" customFormat="1" ht="27">
      <c r="A1890" s="142"/>
      <c r="B1890" s="142"/>
      <c r="C1890" s="281" t="s">
        <v>367</v>
      </c>
      <c r="D1890" s="281"/>
      <c r="E1890" s="281"/>
      <c r="F1890" s="281"/>
      <c r="G1890" s="281"/>
      <c r="H1890" s="68"/>
      <c r="I1890" s="68"/>
      <c r="J1890" s="71"/>
    </row>
    <row r="1891" spans="1:10" s="141" customFormat="1" ht="15.75">
      <c r="A1891" s="11" t="s">
        <v>358</v>
      </c>
      <c r="B1891" s="12">
        <v>4138150215</v>
      </c>
      <c r="C1891" s="143"/>
      <c r="D1891" s="286"/>
      <c r="E1891" s="286"/>
      <c r="F1891" s="286"/>
      <c r="G1891" s="286"/>
      <c r="H1891" s="69" t="s">
        <v>161</v>
      </c>
      <c r="I1891" s="69"/>
      <c r="J1891" s="73"/>
    </row>
    <row r="1892" spans="1:10" s="141" customFormat="1" ht="15.75">
      <c r="A1892" s="11" t="s">
        <v>9</v>
      </c>
      <c r="B1892" s="286" t="s">
        <v>740</v>
      </c>
      <c r="C1892" s="286"/>
      <c r="D1892" s="286"/>
      <c r="E1892" s="16"/>
      <c r="F1892" s="11"/>
      <c r="G1892" s="16"/>
      <c r="H1892" s="1"/>
      <c r="I1892" s="1"/>
      <c r="J1892" s="71"/>
    </row>
    <row r="1893" spans="1:10" s="141" customFormat="1" ht="15.75">
      <c r="A1893" s="11" t="s">
        <v>11</v>
      </c>
      <c r="B1893" s="289"/>
      <c r="C1893" s="289"/>
      <c r="D1893" s="289"/>
      <c r="E1893" s="289"/>
      <c r="F1893" s="18"/>
      <c r="G1893" s="19"/>
      <c r="H1893" s="1"/>
      <c r="I1893" s="1"/>
      <c r="J1893" s="71"/>
    </row>
    <row r="1894" spans="1:10" s="141" customFormat="1" ht="15.75">
      <c r="A1894" s="21" t="s">
        <v>14</v>
      </c>
      <c r="B1894" s="21" t="s">
        <v>16</v>
      </c>
      <c r="C1894" s="21"/>
      <c r="D1894" s="22" t="s">
        <v>18</v>
      </c>
      <c r="E1894" s="23" t="s">
        <v>19</v>
      </c>
      <c r="F1894" s="23" t="s">
        <v>20</v>
      </c>
      <c r="G1894" s="21" t="s">
        <v>21</v>
      </c>
      <c r="H1894" s="63"/>
      <c r="I1894" s="63"/>
      <c r="J1894" s="59">
        <f>H1894*C1895</f>
        <v>0</v>
      </c>
    </row>
    <row r="1895" spans="1:10" s="141" customFormat="1">
      <c r="A1895" s="144">
        <v>1</v>
      </c>
      <c r="B1895" s="145" t="s">
        <v>23</v>
      </c>
      <c r="C1895" s="26"/>
      <c r="D1895" s="146">
        <v>79305</v>
      </c>
      <c r="E1895" s="28">
        <f t="shared" ref="E1895:E1912" si="210">D1895*C1895</f>
        <v>0</v>
      </c>
      <c r="F1895" s="29">
        <v>0</v>
      </c>
      <c r="G1895" s="30">
        <f t="shared" ref="G1895:G1912" si="211">E1895-E1895*F1895</f>
        <v>0</v>
      </c>
      <c r="H1895" s="63">
        <f t="shared" ref="H1895:H1912" si="212">D1895/1.08</f>
        <v>73430.555555555547</v>
      </c>
      <c r="I1895" s="63"/>
      <c r="J1895" s="59">
        <f>H1895*C1896</f>
        <v>0</v>
      </c>
    </row>
    <row r="1896" spans="1:10" s="141" customFormat="1">
      <c r="A1896" s="144">
        <v>2</v>
      </c>
      <c r="B1896" s="145" t="s">
        <v>25</v>
      </c>
      <c r="C1896" s="32"/>
      <c r="D1896" s="147">
        <v>128591</v>
      </c>
      <c r="E1896" s="28">
        <f t="shared" si="210"/>
        <v>0</v>
      </c>
      <c r="F1896" s="29">
        <v>0</v>
      </c>
      <c r="G1896" s="30">
        <f t="shared" si="211"/>
        <v>0</v>
      </c>
      <c r="H1896" s="63">
        <f t="shared" si="212"/>
        <v>119065.74074074073</v>
      </c>
      <c r="I1896" s="63"/>
      <c r="J1896" s="59">
        <f>H1896*C1897</f>
        <v>0</v>
      </c>
    </row>
    <row r="1897" spans="1:10" s="141" customFormat="1">
      <c r="A1897" s="144">
        <v>3</v>
      </c>
      <c r="B1897" s="145" t="s">
        <v>26</v>
      </c>
      <c r="C1897" s="34"/>
      <c r="D1897" s="146">
        <v>60043</v>
      </c>
      <c r="E1897" s="28">
        <f t="shared" si="210"/>
        <v>0</v>
      </c>
      <c r="F1897" s="29">
        <v>0</v>
      </c>
      <c r="G1897" s="30">
        <f t="shared" si="211"/>
        <v>0</v>
      </c>
      <c r="H1897" s="63">
        <f t="shared" si="212"/>
        <v>55595.370370370365</v>
      </c>
      <c r="I1897" s="63"/>
      <c r="J1897" s="59"/>
    </row>
    <row r="1898" spans="1:10" s="141" customFormat="1">
      <c r="A1898" s="144">
        <v>4</v>
      </c>
      <c r="B1898" s="145" t="s">
        <v>27</v>
      </c>
      <c r="C1898" s="106"/>
      <c r="D1898" s="146">
        <v>115781</v>
      </c>
      <c r="E1898" s="28">
        <f t="shared" si="210"/>
        <v>0</v>
      </c>
      <c r="F1898" s="29">
        <v>0</v>
      </c>
      <c r="G1898" s="30">
        <f t="shared" si="211"/>
        <v>0</v>
      </c>
      <c r="H1898" s="63">
        <f t="shared" si="212"/>
        <v>107204.62962962962</v>
      </c>
      <c r="I1898" s="63"/>
      <c r="J1898" s="59"/>
    </row>
    <row r="1899" spans="1:10" s="141" customFormat="1">
      <c r="A1899" s="144">
        <v>5</v>
      </c>
      <c r="B1899" s="145" t="s">
        <v>28</v>
      </c>
      <c r="C1899" s="32">
        <v>10</v>
      </c>
      <c r="D1899" s="146">
        <v>119943</v>
      </c>
      <c r="E1899" s="28">
        <f t="shared" si="210"/>
        <v>1199430</v>
      </c>
      <c r="F1899" s="124">
        <v>0</v>
      </c>
      <c r="G1899" s="30">
        <f t="shared" si="211"/>
        <v>1199430</v>
      </c>
      <c r="H1899" s="63">
        <f t="shared" si="212"/>
        <v>111058.33333333333</v>
      </c>
      <c r="I1899" s="63"/>
      <c r="J1899" s="59"/>
    </row>
    <row r="1900" spans="1:10" s="141" customFormat="1">
      <c r="A1900" s="144">
        <v>6</v>
      </c>
      <c r="B1900" s="145" t="s">
        <v>29</v>
      </c>
      <c r="C1900" s="26"/>
      <c r="D1900" s="146">
        <v>94810</v>
      </c>
      <c r="E1900" s="28">
        <f t="shared" si="210"/>
        <v>0</v>
      </c>
      <c r="F1900" s="29">
        <v>0</v>
      </c>
      <c r="G1900" s="30">
        <f t="shared" si="211"/>
        <v>0</v>
      </c>
      <c r="H1900" s="63">
        <f t="shared" si="212"/>
        <v>87787.037037037036</v>
      </c>
      <c r="I1900" s="63"/>
      <c r="J1900" s="59"/>
    </row>
    <row r="1901" spans="1:10" s="141" customFormat="1">
      <c r="A1901" s="144">
        <v>7</v>
      </c>
      <c r="B1901" s="145" t="s">
        <v>30</v>
      </c>
      <c r="C1901" s="34"/>
      <c r="D1901" s="146">
        <v>141396</v>
      </c>
      <c r="E1901" s="28">
        <f t="shared" si="210"/>
        <v>0</v>
      </c>
      <c r="F1901" s="29">
        <v>0</v>
      </c>
      <c r="G1901" s="30">
        <f t="shared" si="211"/>
        <v>0</v>
      </c>
      <c r="H1901" s="63">
        <f t="shared" si="212"/>
        <v>130922.22222222222</v>
      </c>
      <c r="I1901" s="63"/>
      <c r="J1901" s="59"/>
    </row>
    <row r="1902" spans="1:10" s="141" customFormat="1">
      <c r="A1902" s="144">
        <v>8</v>
      </c>
      <c r="B1902" s="145" t="s">
        <v>31</v>
      </c>
      <c r="C1902" s="26"/>
      <c r="D1902" s="146">
        <v>232931</v>
      </c>
      <c r="E1902" s="28">
        <f t="shared" si="210"/>
        <v>0</v>
      </c>
      <c r="F1902" s="29">
        <v>0</v>
      </c>
      <c r="G1902" s="30">
        <f t="shared" si="211"/>
        <v>0</v>
      </c>
      <c r="H1902" s="63">
        <f t="shared" si="212"/>
        <v>215676.85185185182</v>
      </c>
      <c r="I1902" s="63"/>
      <c r="J1902" s="59">
        <f t="shared" ref="J1902:J1911" si="213">H1902*C1903</f>
        <v>0</v>
      </c>
    </row>
    <row r="1903" spans="1:10" s="141" customFormat="1">
      <c r="A1903" s="144">
        <v>9</v>
      </c>
      <c r="B1903" s="148" t="s">
        <v>32</v>
      </c>
      <c r="C1903" s="26"/>
      <c r="D1903" s="146">
        <v>101534</v>
      </c>
      <c r="E1903" s="28">
        <f t="shared" si="210"/>
        <v>0</v>
      </c>
      <c r="F1903" s="29">
        <v>0</v>
      </c>
      <c r="G1903" s="30">
        <f t="shared" si="211"/>
        <v>0</v>
      </c>
      <c r="H1903" s="63">
        <f t="shared" si="212"/>
        <v>94012.962962962964</v>
      </c>
      <c r="I1903" s="63"/>
      <c r="J1903" s="59">
        <f t="shared" si="213"/>
        <v>0</v>
      </c>
    </row>
    <row r="1904" spans="1:10" s="141" customFormat="1">
      <c r="A1904" s="144">
        <v>10</v>
      </c>
      <c r="B1904" s="148" t="s">
        <v>33</v>
      </c>
      <c r="C1904" s="37"/>
      <c r="D1904" s="147">
        <v>110148</v>
      </c>
      <c r="E1904" s="28">
        <f t="shared" si="210"/>
        <v>0</v>
      </c>
      <c r="F1904" s="29">
        <v>0</v>
      </c>
      <c r="G1904" s="30">
        <f t="shared" si="211"/>
        <v>0</v>
      </c>
      <c r="H1904" s="63">
        <f t="shared" si="212"/>
        <v>101988.88888888888</v>
      </c>
      <c r="I1904" s="63"/>
      <c r="J1904" s="59">
        <f t="shared" si="213"/>
        <v>0</v>
      </c>
    </row>
    <row r="1905" spans="1:10" s="141" customFormat="1">
      <c r="A1905" s="144">
        <v>11</v>
      </c>
      <c r="B1905" s="145" t="s">
        <v>34</v>
      </c>
      <c r="C1905" s="37"/>
      <c r="D1905" s="146">
        <v>54198</v>
      </c>
      <c r="E1905" s="28">
        <f t="shared" si="210"/>
        <v>0</v>
      </c>
      <c r="F1905" s="29">
        <v>0</v>
      </c>
      <c r="G1905" s="30">
        <f t="shared" si="211"/>
        <v>0</v>
      </c>
      <c r="H1905" s="63">
        <f t="shared" si="212"/>
        <v>50183.333333333328</v>
      </c>
      <c r="I1905" s="63"/>
      <c r="J1905" s="59">
        <f t="shared" si="213"/>
        <v>0</v>
      </c>
    </row>
    <row r="1906" spans="1:10" s="141" customFormat="1">
      <c r="A1906" s="144">
        <v>12</v>
      </c>
      <c r="B1906" s="145" t="s">
        <v>35</v>
      </c>
      <c r="C1906" s="37"/>
      <c r="D1906" s="146">
        <v>49680</v>
      </c>
      <c r="E1906" s="28">
        <f t="shared" si="210"/>
        <v>0</v>
      </c>
      <c r="F1906" s="29">
        <v>0</v>
      </c>
      <c r="G1906" s="30">
        <f t="shared" si="211"/>
        <v>0</v>
      </c>
      <c r="H1906" s="63">
        <f t="shared" si="212"/>
        <v>46000</v>
      </c>
      <c r="I1906" s="63"/>
      <c r="J1906" s="59">
        <f t="shared" si="213"/>
        <v>0</v>
      </c>
    </row>
    <row r="1907" spans="1:10" s="141" customFormat="1">
      <c r="A1907" s="144">
        <v>13</v>
      </c>
      <c r="B1907" s="145" t="s">
        <v>36</v>
      </c>
      <c r="C1907" s="37"/>
      <c r="D1907" s="149">
        <v>64152</v>
      </c>
      <c r="E1907" s="28">
        <f t="shared" si="210"/>
        <v>0</v>
      </c>
      <c r="F1907" s="29">
        <v>0</v>
      </c>
      <c r="G1907" s="30">
        <f t="shared" si="211"/>
        <v>0</v>
      </c>
      <c r="H1907" s="63">
        <f t="shared" si="212"/>
        <v>59399.999999999993</v>
      </c>
      <c r="I1907" s="63"/>
      <c r="J1907" s="59">
        <f t="shared" si="213"/>
        <v>0</v>
      </c>
    </row>
    <row r="1908" spans="1:10" s="141" customFormat="1">
      <c r="A1908" s="144">
        <v>14</v>
      </c>
      <c r="B1908" s="145" t="s">
        <v>37</v>
      </c>
      <c r="C1908" s="37"/>
      <c r="D1908" s="149">
        <v>65934</v>
      </c>
      <c r="E1908" s="28">
        <f t="shared" si="210"/>
        <v>0</v>
      </c>
      <c r="F1908" s="29">
        <v>0</v>
      </c>
      <c r="G1908" s="30">
        <f t="shared" si="211"/>
        <v>0</v>
      </c>
      <c r="H1908" s="130">
        <f t="shared" si="212"/>
        <v>61049.999999999993</v>
      </c>
      <c r="I1908" s="63"/>
      <c r="J1908" s="59">
        <f t="shared" si="213"/>
        <v>0</v>
      </c>
    </row>
    <row r="1909" spans="1:10" s="141" customFormat="1">
      <c r="A1909" s="144">
        <v>15</v>
      </c>
      <c r="B1909" s="145" t="s">
        <v>38</v>
      </c>
      <c r="C1909" s="37"/>
      <c r="D1909" s="149">
        <v>76626</v>
      </c>
      <c r="E1909" s="28">
        <f t="shared" si="210"/>
        <v>0</v>
      </c>
      <c r="F1909" s="124">
        <v>0</v>
      </c>
      <c r="G1909" s="30">
        <f t="shared" si="211"/>
        <v>0</v>
      </c>
      <c r="H1909" s="63">
        <f t="shared" si="212"/>
        <v>70950</v>
      </c>
      <c r="I1909" s="63"/>
      <c r="J1909" s="59">
        <f t="shared" si="213"/>
        <v>0</v>
      </c>
    </row>
    <row r="1910" spans="1:10" s="141" customFormat="1">
      <c r="A1910" s="144">
        <v>16</v>
      </c>
      <c r="B1910" s="145" t="s">
        <v>39</v>
      </c>
      <c r="C1910" s="37"/>
      <c r="D1910" s="149">
        <v>80190</v>
      </c>
      <c r="E1910" s="28">
        <f t="shared" si="210"/>
        <v>0</v>
      </c>
      <c r="F1910" s="29">
        <v>0</v>
      </c>
      <c r="G1910" s="30">
        <f t="shared" si="211"/>
        <v>0</v>
      </c>
      <c r="H1910" s="63">
        <f t="shared" si="212"/>
        <v>74250</v>
      </c>
      <c r="I1910" s="63"/>
      <c r="J1910" s="59">
        <f t="shared" si="213"/>
        <v>0</v>
      </c>
    </row>
    <row r="1911" spans="1:10" s="141" customFormat="1">
      <c r="A1911" s="144">
        <v>17</v>
      </c>
      <c r="B1911" s="145" t="s">
        <v>40</v>
      </c>
      <c r="C1911" s="37"/>
      <c r="D1911" s="149">
        <v>113832</v>
      </c>
      <c r="E1911" s="28">
        <f t="shared" si="210"/>
        <v>0</v>
      </c>
      <c r="F1911" s="29">
        <v>0</v>
      </c>
      <c r="G1911" s="30">
        <f t="shared" si="211"/>
        <v>0</v>
      </c>
      <c r="H1911" s="63">
        <f t="shared" si="212"/>
        <v>105400</v>
      </c>
      <c r="I1911" s="63"/>
      <c r="J1911" s="59">
        <f t="shared" si="213"/>
        <v>0</v>
      </c>
    </row>
    <row r="1912" spans="1:10" s="141" customFormat="1" ht="17.25">
      <c r="A1912" s="144">
        <v>18</v>
      </c>
      <c r="B1912" s="145" t="s">
        <v>41</v>
      </c>
      <c r="C1912" s="37"/>
      <c r="D1912" s="150">
        <v>98010</v>
      </c>
      <c r="E1912" s="28">
        <f t="shared" si="210"/>
        <v>0</v>
      </c>
      <c r="F1912" s="29">
        <v>0</v>
      </c>
      <c r="G1912" s="30">
        <f t="shared" si="211"/>
        <v>0</v>
      </c>
      <c r="H1912" s="63">
        <f t="shared" si="212"/>
        <v>90750</v>
      </c>
      <c r="I1912" s="45"/>
      <c r="J1912" s="64">
        <f>SUM(J1894:J1911)</f>
        <v>0</v>
      </c>
    </row>
    <row r="1913" spans="1:10" s="141" customFormat="1" ht="31.5">
      <c r="A1913" s="40"/>
      <c r="B1913" s="41" t="s">
        <v>42</v>
      </c>
      <c r="C1913" s="42">
        <f>SUM(C1895:C1912)</f>
        <v>10</v>
      </c>
      <c r="D1913" s="42"/>
      <c r="E1913" s="43">
        <f>SUM(E1895:E1912)</f>
        <v>1199430</v>
      </c>
      <c r="F1913" s="43"/>
      <c r="G1913" s="44">
        <f>SUM(G1895:G1912)</f>
        <v>1199430</v>
      </c>
      <c r="H1913" s="5"/>
      <c r="I1913" s="5"/>
      <c r="J1913" s="75">
        <f>J1912*0.08</f>
        <v>0</v>
      </c>
    </row>
    <row r="1914" spans="1:10" s="141" customFormat="1" ht="31.5">
      <c r="A1914" s="46"/>
      <c r="B1914" s="47"/>
      <c r="C1914" s="48"/>
      <c r="D1914" s="48"/>
      <c r="E1914" s="49"/>
      <c r="F1914" s="49"/>
      <c r="G1914" s="151"/>
      <c r="H1914" s="6"/>
      <c r="I1914" s="6"/>
      <c r="J1914" s="76">
        <f>SUM(J1912:J1913)</f>
        <v>0</v>
      </c>
    </row>
    <row r="1915" spans="1:10" ht="18">
      <c r="A1915" s="283" t="s">
        <v>43</v>
      </c>
      <c r="B1915" s="283"/>
      <c r="C1915" s="284" t="s">
        <v>44</v>
      </c>
      <c r="D1915" s="284"/>
      <c r="E1915" s="54"/>
      <c r="F1915" s="54"/>
      <c r="G1915" s="55" t="s">
        <v>45</v>
      </c>
    </row>
    <row r="1919" spans="1:10" s="141" customFormat="1" ht="18">
      <c r="A1919"/>
      <c r="B1919"/>
      <c r="C1919"/>
      <c r="D1919"/>
      <c r="E1919"/>
      <c r="F1919"/>
      <c r="G1919"/>
      <c r="H1919" s="1"/>
      <c r="I1919" s="1"/>
      <c r="J1919" s="79"/>
    </row>
    <row r="1920" spans="1:10" s="141" customFormat="1" ht="15.75">
      <c r="A1920" s="279" t="s">
        <v>1</v>
      </c>
      <c r="B1920" s="279"/>
      <c r="C1920" s="279"/>
      <c r="D1920" s="279"/>
      <c r="E1920" s="279"/>
      <c r="F1920" s="279"/>
      <c r="G1920" s="279"/>
      <c r="H1920" s="1"/>
      <c r="I1920" s="1"/>
      <c r="J1920" s="71"/>
    </row>
    <row r="1921" spans="1:10" s="141" customFormat="1" ht="15.75">
      <c r="A1921" s="279" t="s">
        <v>2</v>
      </c>
      <c r="B1921" s="279"/>
      <c r="C1921" s="279"/>
      <c r="D1921" s="279"/>
      <c r="E1921" s="279"/>
      <c r="F1921" s="279"/>
      <c r="G1921" s="279"/>
      <c r="H1921" s="1"/>
      <c r="I1921" s="1"/>
      <c r="J1921" s="71"/>
    </row>
    <row r="1922" spans="1:10" s="141" customFormat="1" ht="15.75">
      <c r="A1922" s="279" t="s">
        <v>4</v>
      </c>
      <c r="B1922" s="279"/>
      <c r="C1922" s="279"/>
      <c r="D1922" s="279"/>
      <c r="E1922" s="279"/>
      <c r="F1922" s="279"/>
      <c r="G1922" s="279"/>
      <c r="H1922" s="1"/>
      <c r="I1922" s="1"/>
      <c r="J1922" s="71"/>
    </row>
    <row r="1923" spans="1:10" s="141" customFormat="1" ht="27">
      <c r="A1923" s="280" t="s">
        <v>6</v>
      </c>
      <c r="B1923" s="280"/>
      <c r="C1923" s="280"/>
      <c r="D1923" s="280"/>
      <c r="E1923" s="280"/>
      <c r="F1923" s="280"/>
      <c r="G1923" s="280"/>
      <c r="H1923" s="2"/>
      <c r="I1923" s="2"/>
      <c r="J1923" s="72"/>
    </row>
    <row r="1924" spans="1:10" s="141" customFormat="1" ht="27">
      <c r="A1924" s="142"/>
      <c r="B1924" s="142"/>
      <c r="C1924" s="281" t="s">
        <v>367</v>
      </c>
      <c r="D1924" s="281"/>
      <c r="E1924" s="281"/>
      <c r="F1924" s="281"/>
      <c r="G1924" s="281"/>
      <c r="H1924" s="68"/>
      <c r="I1924" s="68"/>
      <c r="J1924" s="71"/>
    </row>
    <row r="1925" spans="1:10" s="141" customFormat="1" ht="15.75">
      <c r="A1925" s="11" t="s">
        <v>358</v>
      </c>
      <c r="B1925" s="12">
        <v>4138153549</v>
      </c>
      <c r="C1925" s="143"/>
      <c r="D1925" s="286"/>
      <c r="E1925" s="286"/>
      <c r="F1925" s="286"/>
      <c r="G1925" s="286"/>
      <c r="H1925" s="69" t="s">
        <v>161</v>
      </c>
      <c r="I1925" s="69"/>
      <c r="J1925" s="73"/>
    </row>
    <row r="1926" spans="1:10" s="141" customFormat="1" ht="15.75">
      <c r="A1926" s="11" t="s">
        <v>9</v>
      </c>
      <c r="B1926" s="286" t="s">
        <v>741</v>
      </c>
      <c r="C1926" s="286"/>
      <c r="D1926" s="286"/>
      <c r="E1926" s="16"/>
      <c r="F1926" s="11"/>
      <c r="G1926" s="16"/>
      <c r="H1926" s="1"/>
      <c r="I1926" s="1"/>
      <c r="J1926" s="71"/>
    </row>
    <row r="1927" spans="1:10" s="141" customFormat="1" ht="15.75">
      <c r="A1927" s="11" t="s">
        <v>11</v>
      </c>
      <c r="B1927" s="289"/>
      <c r="C1927" s="289"/>
      <c r="D1927" s="289"/>
      <c r="E1927" s="289"/>
      <c r="F1927" s="18"/>
      <c r="G1927" s="19"/>
      <c r="H1927" s="1"/>
      <c r="I1927" s="1"/>
      <c r="J1927" s="71"/>
    </row>
    <row r="1928" spans="1:10" s="141" customFormat="1" ht="15.75">
      <c r="A1928" s="21" t="s">
        <v>14</v>
      </c>
      <c r="B1928" s="21" t="s">
        <v>16</v>
      </c>
      <c r="C1928" s="21"/>
      <c r="D1928" s="22" t="s">
        <v>18</v>
      </c>
      <c r="E1928" s="23" t="s">
        <v>19</v>
      </c>
      <c r="F1928" s="23" t="s">
        <v>20</v>
      </c>
      <c r="G1928" s="21" t="s">
        <v>21</v>
      </c>
      <c r="H1928" s="63"/>
      <c r="I1928" s="63"/>
      <c r="J1928" s="59">
        <f t="shared" ref="J1928:J1945" si="214">H1928*C1929</f>
        <v>0</v>
      </c>
    </row>
    <row r="1929" spans="1:10" s="141" customFormat="1">
      <c r="A1929" s="144">
        <v>1</v>
      </c>
      <c r="B1929" s="145" t="s">
        <v>23</v>
      </c>
      <c r="C1929" s="26">
        <v>5</v>
      </c>
      <c r="D1929" s="146">
        <v>79305</v>
      </c>
      <c r="E1929" s="28">
        <f t="shared" ref="E1929:E1946" si="215">D1929*C1929</f>
        <v>396525</v>
      </c>
      <c r="F1929" s="29">
        <v>0</v>
      </c>
      <c r="G1929" s="30">
        <f t="shared" ref="G1929:G1946" si="216">E1929-E1929*F1929</f>
        <v>396525</v>
      </c>
      <c r="H1929" s="63">
        <f t="shared" ref="H1929:H1946" si="217">D1929/1.08</f>
        <v>73430.555555555547</v>
      </c>
      <c r="I1929" s="63"/>
      <c r="J1929" s="59">
        <f t="shared" si="214"/>
        <v>0</v>
      </c>
    </row>
    <row r="1930" spans="1:10" s="141" customFormat="1">
      <c r="A1930" s="144">
        <v>2</v>
      </c>
      <c r="B1930" s="145" t="s">
        <v>25</v>
      </c>
      <c r="C1930" s="32"/>
      <c r="D1930" s="147">
        <v>128591</v>
      </c>
      <c r="E1930" s="28">
        <f t="shared" si="215"/>
        <v>0</v>
      </c>
      <c r="F1930" s="29">
        <v>0</v>
      </c>
      <c r="G1930" s="30">
        <f t="shared" si="216"/>
        <v>0</v>
      </c>
      <c r="H1930" s="63">
        <f t="shared" si="217"/>
        <v>119065.74074074073</v>
      </c>
      <c r="I1930" s="63"/>
      <c r="J1930" s="59">
        <f t="shared" si="214"/>
        <v>0</v>
      </c>
    </row>
    <row r="1931" spans="1:10" s="141" customFormat="1">
      <c r="A1931" s="144">
        <v>3</v>
      </c>
      <c r="B1931" s="145" t="s">
        <v>26</v>
      </c>
      <c r="C1931" s="34"/>
      <c r="D1931" s="146">
        <v>60043</v>
      </c>
      <c r="E1931" s="28">
        <f t="shared" si="215"/>
        <v>0</v>
      </c>
      <c r="F1931" s="29">
        <v>0</v>
      </c>
      <c r="G1931" s="30">
        <f t="shared" si="216"/>
        <v>0</v>
      </c>
      <c r="H1931" s="63">
        <f t="shared" si="217"/>
        <v>55595.370370370365</v>
      </c>
      <c r="I1931" s="63"/>
      <c r="J1931" s="59">
        <f t="shared" si="214"/>
        <v>0</v>
      </c>
    </row>
    <row r="1932" spans="1:10" s="141" customFormat="1">
      <c r="A1932" s="144">
        <v>4</v>
      </c>
      <c r="B1932" s="145" t="s">
        <v>27</v>
      </c>
      <c r="C1932" s="106"/>
      <c r="D1932" s="146">
        <v>115781</v>
      </c>
      <c r="E1932" s="28">
        <f t="shared" si="215"/>
        <v>0</v>
      </c>
      <c r="F1932" s="29">
        <v>0</v>
      </c>
      <c r="G1932" s="30">
        <f t="shared" si="216"/>
        <v>0</v>
      </c>
      <c r="H1932" s="63">
        <f t="shared" si="217"/>
        <v>107204.62962962962</v>
      </c>
      <c r="I1932" s="63"/>
      <c r="J1932" s="59">
        <f t="shared" si="214"/>
        <v>321613.88888888888</v>
      </c>
    </row>
    <row r="1933" spans="1:10" s="141" customFormat="1">
      <c r="A1933" s="144">
        <v>5</v>
      </c>
      <c r="B1933" s="145" t="s">
        <v>28</v>
      </c>
      <c r="C1933" s="32">
        <v>3</v>
      </c>
      <c r="D1933" s="146">
        <v>119943</v>
      </c>
      <c r="E1933" s="28">
        <f t="shared" si="215"/>
        <v>359829</v>
      </c>
      <c r="F1933" s="124">
        <v>0</v>
      </c>
      <c r="G1933" s="30">
        <f t="shared" si="216"/>
        <v>359829</v>
      </c>
      <c r="H1933" s="63">
        <f t="shared" si="217"/>
        <v>111058.33333333333</v>
      </c>
      <c r="I1933" s="63"/>
      <c r="J1933" s="59">
        <f t="shared" si="214"/>
        <v>0</v>
      </c>
    </row>
    <row r="1934" spans="1:10" s="141" customFormat="1">
      <c r="A1934" s="144">
        <v>6</v>
      </c>
      <c r="B1934" s="145" t="s">
        <v>29</v>
      </c>
      <c r="C1934" s="26"/>
      <c r="D1934" s="146">
        <v>94810</v>
      </c>
      <c r="E1934" s="28">
        <f t="shared" si="215"/>
        <v>0</v>
      </c>
      <c r="F1934" s="29">
        <v>0</v>
      </c>
      <c r="G1934" s="30">
        <f t="shared" si="216"/>
        <v>0</v>
      </c>
      <c r="H1934" s="63">
        <f t="shared" si="217"/>
        <v>87787.037037037036</v>
      </c>
      <c r="I1934" s="63"/>
      <c r="J1934" s="59">
        <f t="shared" si="214"/>
        <v>0</v>
      </c>
    </row>
    <row r="1935" spans="1:10" s="141" customFormat="1">
      <c r="A1935" s="144">
        <v>7</v>
      </c>
      <c r="B1935" s="145" t="s">
        <v>30</v>
      </c>
      <c r="C1935" s="34"/>
      <c r="D1935" s="146">
        <v>141396</v>
      </c>
      <c r="E1935" s="28">
        <f t="shared" si="215"/>
        <v>0</v>
      </c>
      <c r="F1935" s="29">
        <v>0</v>
      </c>
      <c r="G1935" s="30">
        <f t="shared" si="216"/>
        <v>0</v>
      </c>
      <c r="H1935" s="63">
        <f t="shared" si="217"/>
        <v>130922.22222222222</v>
      </c>
      <c r="I1935" s="63"/>
      <c r="J1935" s="59">
        <f t="shared" si="214"/>
        <v>0</v>
      </c>
    </row>
    <row r="1936" spans="1:10" s="141" customFormat="1">
      <c r="A1936" s="144">
        <v>8</v>
      </c>
      <c r="B1936" s="145" t="s">
        <v>31</v>
      </c>
      <c r="C1936" s="26"/>
      <c r="D1936" s="146">
        <v>232931</v>
      </c>
      <c r="E1936" s="28">
        <f t="shared" si="215"/>
        <v>0</v>
      </c>
      <c r="F1936" s="29">
        <v>0</v>
      </c>
      <c r="G1936" s="30">
        <f t="shared" si="216"/>
        <v>0</v>
      </c>
      <c r="H1936" s="63">
        <f t="shared" si="217"/>
        <v>215676.85185185182</v>
      </c>
      <c r="I1936" s="63"/>
      <c r="J1936" s="59">
        <f t="shared" si="214"/>
        <v>0</v>
      </c>
    </row>
    <row r="1937" spans="1:10" s="141" customFormat="1">
      <c r="A1937" s="144">
        <v>9</v>
      </c>
      <c r="B1937" s="148" t="s">
        <v>32</v>
      </c>
      <c r="C1937" s="26"/>
      <c r="D1937" s="146">
        <v>101534</v>
      </c>
      <c r="E1937" s="28">
        <f t="shared" si="215"/>
        <v>0</v>
      </c>
      <c r="F1937" s="29">
        <v>0</v>
      </c>
      <c r="G1937" s="30">
        <f t="shared" si="216"/>
        <v>0</v>
      </c>
      <c r="H1937" s="63">
        <f t="shared" si="217"/>
        <v>94012.962962962964</v>
      </c>
      <c r="I1937" s="63"/>
      <c r="J1937" s="59">
        <f t="shared" si="214"/>
        <v>0</v>
      </c>
    </row>
    <row r="1938" spans="1:10" s="141" customFormat="1">
      <c r="A1938" s="144">
        <v>10</v>
      </c>
      <c r="B1938" s="148" t="s">
        <v>33</v>
      </c>
      <c r="C1938" s="37"/>
      <c r="D1938" s="147">
        <v>110148</v>
      </c>
      <c r="E1938" s="28">
        <f t="shared" si="215"/>
        <v>0</v>
      </c>
      <c r="F1938" s="29">
        <v>0</v>
      </c>
      <c r="G1938" s="30">
        <f t="shared" si="216"/>
        <v>0</v>
      </c>
      <c r="H1938" s="63">
        <f t="shared" si="217"/>
        <v>101988.88888888888</v>
      </c>
      <c r="I1938" s="63"/>
      <c r="J1938" s="59">
        <f t="shared" si="214"/>
        <v>0</v>
      </c>
    </row>
    <row r="1939" spans="1:10" s="141" customFormat="1">
      <c r="A1939" s="144">
        <v>11</v>
      </c>
      <c r="B1939" s="145" t="s">
        <v>34</v>
      </c>
      <c r="C1939" s="37"/>
      <c r="D1939" s="146">
        <v>54198</v>
      </c>
      <c r="E1939" s="28">
        <f t="shared" si="215"/>
        <v>0</v>
      </c>
      <c r="F1939" s="29">
        <v>0</v>
      </c>
      <c r="G1939" s="30">
        <f t="shared" si="216"/>
        <v>0</v>
      </c>
      <c r="H1939" s="63">
        <f t="shared" si="217"/>
        <v>50183.333333333328</v>
      </c>
      <c r="I1939" s="63"/>
      <c r="J1939" s="59">
        <f t="shared" si="214"/>
        <v>0</v>
      </c>
    </row>
    <row r="1940" spans="1:10" s="141" customFormat="1">
      <c r="A1940" s="144">
        <v>12</v>
      </c>
      <c r="B1940" s="145" t="s">
        <v>35</v>
      </c>
      <c r="C1940" s="37"/>
      <c r="D1940" s="146">
        <v>49680</v>
      </c>
      <c r="E1940" s="28">
        <f t="shared" si="215"/>
        <v>0</v>
      </c>
      <c r="F1940" s="29">
        <v>0</v>
      </c>
      <c r="G1940" s="30">
        <f t="shared" si="216"/>
        <v>0</v>
      </c>
      <c r="H1940" s="63">
        <f t="shared" si="217"/>
        <v>46000</v>
      </c>
      <c r="I1940" s="63"/>
      <c r="J1940" s="59">
        <f t="shared" si="214"/>
        <v>0</v>
      </c>
    </row>
    <row r="1941" spans="1:10" s="141" customFormat="1">
      <c r="A1941" s="144">
        <v>13</v>
      </c>
      <c r="B1941" s="145" t="s">
        <v>36</v>
      </c>
      <c r="C1941" s="37"/>
      <c r="D1941" s="149">
        <v>64152</v>
      </c>
      <c r="E1941" s="28">
        <f t="shared" si="215"/>
        <v>0</v>
      </c>
      <c r="F1941" s="29">
        <v>0</v>
      </c>
      <c r="G1941" s="30">
        <f t="shared" si="216"/>
        <v>0</v>
      </c>
      <c r="H1941" s="63">
        <f t="shared" si="217"/>
        <v>59399.999999999993</v>
      </c>
      <c r="I1941" s="63"/>
      <c r="J1941" s="59">
        <f t="shared" si="214"/>
        <v>0</v>
      </c>
    </row>
    <row r="1942" spans="1:10" s="141" customFormat="1">
      <c r="A1942" s="144">
        <v>14</v>
      </c>
      <c r="B1942" s="145" t="s">
        <v>37</v>
      </c>
      <c r="C1942" s="37"/>
      <c r="D1942" s="149">
        <v>65934</v>
      </c>
      <c r="E1942" s="28">
        <f t="shared" si="215"/>
        <v>0</v>
      </c>
      <c r="F1942" s="29">
        <v>0</v>
      </c>
      <c r="G1942" s="30">
        <f t="shared" si="216"/>
        <v>0</v>
      </c>
      <c r="H1942" s="130">
        <f t="shared" si="217"/>
        <v>61049.999999999993</v>
      </c>
      <c r="I1942" s="63"/>
      <c r="J1942" s="59">
        <f t="shared" si="214"/>
        <v>0</v>
      </c>
    </row>
    <row r="1943" spans="1:10" s="141" customFormat="1">
      <c r="A1943" s="144">
        <v>15</v>
      </c>
      <c r="B1943" s="145" t="s">
        <v>38</v>
      </c>
      <c r="C1943" s="37"/>
      <c r="D1943" s="149">
        <v>76626</v>
      </c>
      <c r="E1943" s="28">
        <f t="shared" si="215"/>
        <v>0</v>
      </c>
      <c r="F1943" s="124">
        <v>0</v>
      </c>
      <c r="G1943" s="30">
        <f t="shared" si="216"/>
        <v>0</v>
      </c>
      <c r="H1943" s="63">
        <f t="shared" si="217"/>
        <v>70950</v>
      </c>
      <c r="I1943" s="63"/>
      <c r="J1943" s="59">
        <f t="shared" si="214"/>
        <v>0</v>
      </c>
    </row>
    <row r="1944" spans="1:10" s="141" customFormat="1">
      <c r="A1944" s="144">
        <v>16</v>
      </c>
      <c r="B1944" s="145" t="s">
        <v>39</v>
      </c>
      <c r="C1944" s="37"/>
      <c r="D1944" s="149">
        <v>80190</v>
      </c>
      <c r="E1944" s="28">
        <f t="shared" si="215"/>
        <v>0</v>
      </c>
      <c r="F1944" s="29">
        <v>0</v>
      </c>
      <c r="G1944" s="30">
        <f t="shared" si="216"/>
        <v>0</v>
      </c>
      <c r="H1944" s="63">
        <f t="shared" si="217"/>
        <v>74250</v>
      </c>
      <c r="I1944" s="63"/>
      <c r="J1944" s="59">
        <f t="shared" si="214"/>
        <v>0</v>
      </c>
    </row>
    <row r="1945" spans="1:10" s="141" customFormat="1">
      <c r="A1945" s="144">
        <v>17</v>
      </c>
      <c r="B1945" s="145" t="s">
        <v>40</v>
      </c>
      <c r="C1945" s="37"/>
      <c r="D1945" s="149">
        <v>113832</v>
      </c>
      <c r="E1945" s="28">
        <f t="shared" si="215"/>
        <v>0</v>
      </c>
      <c r="F1945" s="29">
        <v>0</v>
      </c>
      <c r="G1945" s="30">
        <f t="shared" si="216"/>
        <v>0</v>
      </c>
      <c r="H1945" s="63">
        <f t="shared" si="217"/>
        <v>105400</v>
      </c>
      <c r="I1945" s="63"/>
      <c r="J1945" s="59">
        <f t="shared" si="214"/>
        <v>0</v>
      </c>
    </row>
    <row r="1946" spans="1:10" s="141" customFormat="1" ht="17.25">
      <c r="A1946" s="144">
        <v>18</v>
      </c>
      <c r="B1946" s="145" t="s">
        <v>41</v>
      </c>
      <c r="C1946" s="37"/>
      <c r="D1946" s="150">
        <v>98010</v>
      </c>
      <c r="E1946" s="28">
        <f t="shared" si="215"/>
        <v>0</v>
      </c>
      <c r="F1946" s="29">
        <v>0</v>
      </c>
      <c r="G1946" s="30">
        <f t="shared" si="216"/>
        <v>0</v>
      </c>
      <c r="H1946" s="63">
        <f t="shared" si="217"/>
        <v>90750</v>
      </c>
      <c r="I1946" s="45"/>
      <c r="J1946" s="64">
        <f>SUM(J1928:J1945)</f>
        <v>321613.88888888888</v>
      </c>
    </row>
    <row r="1947" spans="1:10" s="141" customFormat="1" ht="31.5">
      <c r="A1947" s="40"/>
      <c r="B1947" s="41" t="s">
        <v>42</v>
      </c>
      <c r="C1947" s="42">
        <f>SUM(C1929:C1946)</f>
        <v>8</v>
      </c>
      <c r="D1947" s="42"/>
      <c r="E1947" s="43">
        <f>SUM(E1929:E1946)</f>
        <v>756354</v>
      </c>
      <c r="F1947" s="43"/>
      <c r="G1947" s="44">
        <f>SUM(G1929:G1946)</f>
        <v>756354</v>
      </c>
      <c r="H1947" s="5"/>
      <c r="I1947" s="5"/>
      <c r="J1947" s="75">
        <f>J1946*0.08</f>
        <v>25729.111111111109</v>
      </c>
    </row>
    <row r="1948" spans="1:10" s="141" customFormat="1" ht="31.5">
      <c r="A1948" s="46"/>
      <c r="B1948" s="47"/>
      <c r="C1948" s="48"/>
      <c r="D1948" s="48"/>
      <c r="E1948" s="49"/>
      <c r="F1948" s="49"/>
      <c r="G1948" s="151"/>
      <c r="H1948" s="6"/>
      <c r="I1948" s="6"/>
      <c r="J1948" s="76">
        <f>SUM(J1946:J1947)</f>
        <v>347343</v>
      </c>
    </row>
    <row r="1949" spans="1:10" ht="18">
      <c r="A1949" s="283" t="s">
        <v>43</v>
      </c>
      <c r="B1949" s="283"/>
      <c r="C1949" s="284" t="s">
        <v>44</v>
      </c>
      <c r="D1949" s="284"/>
      <c r="E1949" s="54"/>
      <c r="F1949" s="54"/>
      <c r="G1949" s="55" t="s">
        <v>45</v>
      </c>
    </row>
    <row r="1952" spans="1:10" s="141" customFormat="1" ht="18">
      <c r="A1952"/>
      <c r="B1952"/>
      <c r="C1952"/>
      <c r="D1952"/>
      <c r="E1952"/>
      <c r="F1952"/>
      <c r="G1952"/>
      <c r="H1952" s="1"/>
      <c r="I1952" s="1"/>
      <c r="J1952" s="79"/>
    </row>
    <row r="1953" spans="1:10" s="141" customFormat="1" ht="15.75">
      <c r="A1953" s="279" t="s">
        <v>1</v>
      </c>
      <c r="B1953" s="279"/>
      <c r="C1953" s="279"/>
      <c r="D1953" s="279"/>
      <c r="E1953" s="279"/>
      <c r="F1953" s="279"/>
      <c r="G1953" s="279"/>
      <c r="H1953" s="1"/>
      <c r="I1953" s="1"/>
      <c r="J1953" s="71"/>
    </row>
    <row r="1954" spans="1:10" s="141" customFormat="1" ht="15.75">
      <c r="A1954" s="279" t="s">
        <v>2</v>
      </c>
      <c r="B1954" s="279"/>
      <c r="C1954" s="279"/>
      <c r="D1954" s="279"/>
      <c r="E1954" s="279"/>
      <c r="F1954" s="279"/>
      <c r="G1954" s="279"/>
      <c r="H1954" s="1"/>
      <c r="I1954" s="1"/>
      <c r="J1954" s="71"/>
    </row>
    <row r="1955" spans="1:10" s="141" customFormat="1" ht="15.75">
      <c r="A1955" s="279" t="s">
        <v>4</v>
      </c>
      <c r="B1955" s="279"/>
      <c r="C1955" s="279"/>
      <c r="D1955" s="279"/>
      <c r="E1955" s="279"/>
      <c r="F1955" s="279"/>
      <c r="G1955" s="279"/>
      <c r="H1955" s="1"/>
      <c r="I1955" s="1"/>
      <c r="J1955" s="71"/>
    </row>
    <row r="1956" spans="1:10" s="141" customFormat="1" ht="27">
      <c r="A1956" s="280" t="s">
        <v>6</v>
      </c>
      <c r="B1956" s="280"/>
      <c r="C1956" s="280"/>
      <c r="D1956" s="280"/>
      <c r="E1956" s="280"/>
      <c r="F1956" s="280"/>
      <c r="G1956" s="280"/>
      <c r="H1956" s="2"/>
      <c r="I1956" s="2"/>
      <c r="J1956" s="72"/>
    </row>
    <row r="1957" spans="1:10" s="141" customFormat="1" ht="27">
      <c r="A1957" s="142"/>
      <c r="B1957" s="142"/>
      <c r="C1957" s="281" t="s">
        <v>367</v>
      </c>
      <c r="D1957" s="281"/>
      <c r="E1957" s="281"/>
      <c r="F1957" s="281"/>
      <c r="G1957" s="281"/>
      <c r="H1957" s="68"/>
      <c r="I1957" s="68"/>
      <c r="J1957" s="71"/>
    </row>
    <row r="1958" spans="1:10" s="141" customFormat="1" ht="15.75">
      <c r="A1958" s="11" t="s">
        <v>358</v>
      </c>
      <c r="B1958" s="12">
        <v>4138148180</v>
      </c>
      <c r="C1958" s="143"/>
      <c r="D1958" s="286"/>
      <c r="E1958" s="286"/>
      <c r="F1958" s="286"/>
      <c r="G1958" s="286"/>
      <c r="H1958" s="69" t="s">
        <v>161</v>
      </c>
      <c r="I1958" s="69"/>
      <c r="J1958" s="73"/>
    </row>
    <row r="1959" spans="1:10" s="141" customFormat="1" ht="15.75">
      <c r="A1959" s="11" t="s">
        <v>9</v>
      </c>
      <c r="B1959" s="286" t="s">
        <v>742</v>
      </c>
      <c r="C1959" s="286"/>
      <c r="D1959" s="286"/>
      <c r="E1959" s="16"/>
      <c r="F1959" s="11"/>
      <c r="G1959" s="16"/>
      <c r="H1959" s="1"/>
      <c r="I1959" s="1"/>
      <c r="J1959" s="71"/>
    </row>
    <row r="1960" spans="1:10" s="141" customFormat="1" ht="15.75">
      <c r="A1960" s="11" t="s">
        <v>11</v>
      </c>
      <c r="B1960" s="289"/>
      <c r="C1960" s="289"/>
      <c r="D1960" s="289"/>
      <c r="E1960" s="289"/>
      <c r="F1960" s="18"/>
      <c r="G1960" s="19"/>
      <c r="H1960" s="1"/>
      <c r="I1960" s="1"/>
      <c r="J1960" s="71"/>
    </row>
    <row r="1961" spans="1:10" s="141" customFormat="1" ht="15.75">
      <c r="A1961" s="21" t="s">
        <v>14</v>
      </c>
      <c r="B1961" s="21" t="s">
        <v>16</v>
      </c>
      <c r="C1961" s="21"/>
      <c r="D1961" s="22" t="s">
        <v>18</v>
      </c>
      <c r="E1961" s="23" t="s">
        <v>19</v>
      </c>
      <c r="F1961" s="23" t="s">
        <v>20</v>
      </c>
      <c r="G1961" s="21" t="s">
        <v>21</v>
      </c>
      <c r="H1961" s="63"/>
      <c r="I1961" s="63"/>
      <c r="J1961" s="59">
        <f t="shared" ref="J1961:J1978" si="218">H1961*C1962</f>
        <v>0</v>
      </c>
    </row>
    <row r="1962" spans="1:10" s="141" customFormat="1">
      <c r="A1962" s="144">
        <v>1</v>
      </c>
      <c r="B1962" s="145" t="s">
        <v>23</v>
      </c>
      <c r="C1962" s="26">
        <v>10</v>
      </c>
      <c r="D1962" s="146">
        <v>79305</v>
      </c>
      <c r="E1962" s="28">
        <f t="shared" ref="E1962:E1979" si="219">D1962*C1962</f>
        <v>793050</v>
      </c>
      <c r="F1962" s="29">
        <v>0</v>
      </c>
      <c r="G1962" s="30">
        <f t="shared" ref="G1962:G1979" si="220">E1962-E1962*F1962</f>
        <v>793050</v>
      </c>
      <c r="H1962" s="63">
        <f t="shared" ref="H1962:H1979" si="221">D1962/1.08</f>
        <v>73430.555555555547</v>
      </c>
      <c r="I1962" s="63"/>
      <c r="J1962" s="59">
        <f t="shared" si="218"/>
        <v>0</v>
      </c>
    </row>
    <row r="1963" spans="1:10" s="141" customFormat="1">
      <c r="A1963" s="144">
        <v>2</v>
      </c>
      <c r="B1963" s="145" t="s">
        <v>25</v>
      </c>
      <c r="C1963" s="32"/>
      <c r="D1963" s="147">
        <v>128591</v>
      </c>
      <c r="E1963" s="28">
        <f t="shared" si="219"/>
        <v>0</v>
      </c>
      <c r="F1963" s="29">
        <v>0</v>
      </c>
      <c r="G1963" s="30">
        <f t="shared" si="220"/>
        <v>0</v>
      </c>
      <c r="H1963" s="63">
        <f t="shared" si="221"/>
        <v>119065.74074074073</v>
      </c>
      <c r="I1963" s="63"/>
      <c r="J1963" s="59">
        <f t="shared" si="218"/>
        <v>0</v>
      </c>
    </row>
    <row r="1964" spans="1:10" s="141" customFormat="1">
      <c r="A1964" s="144">
        <v>3</v>
      </c>
      <c r="B1964" s="145" t="s">
        <v>26</v>
      </c>
      <c r="C1964" s="34"/>
      <c r="D1964" s="146">
        <v>60043</v>
      </c>
      <c r="E1964" s="28">
        <f t="shared" si="219"/>
        <v>0</v>
      </c>
      <c r="F1964" s="29">
        <v>0</v>
      </c>
      <c r="G1964" s="30">
        <f t="shared" si="220"/>
        <v>0</v>
      </c>
      <c r="H1964" s="63">
        <f t="shared" si="221"/>
        <v>55595.370370370365</v>
      </c>
      <c r="I1964" s="63"/>
      <c r="J1964" s="59">
        <f t="shared" si="218"/>
        <v>0</v>
      </c>
    </row>
    <row r="1965" spans="1:10" s="141" customFormat="1">
      <c r="A1965" s="144">
        <v>4</v>
      </c>
      <c r="B1965" s="145" t="s">
        <v>27</v>
      </c>
      <c r="C1965" s="106"/>
      <c r="D1965" s="146">
        <v>115781</v>
      </c>
      <c r="E1965" s="28">
        <f t="shared" si="219"/>
        <v>0</v>
      </c>
      <c r="F1965" s="29">
        <v>0</v>
      </c>
      <c r="G1965" s="30">
        <f t="shared" si="220"/>
        <v>0</v>
      </c>
      <c r="H1965" s="63">
        <f t="shared" si="221"/>
        <v>107204.62962962962</v>
      </c>
      <c r="I1965" s="63"/>
      <c r="J1965" s="59">
        <f t="shared" si="218"/>
        <v>0</v>
      </c>
    </row>
    <row r="1966" spans="1:10" s="141" customFormat="1">
      <c r="A1966" s="144">
        <v>5</v>
      </c>
      <c r="B1966" s="145" t="s">
        <v>28</v>
      </c>
      <c r="C1966" s="32"/>
      <c r="D1966" s="146">
        <v>119943</v>
      </c>
      <c r="E1966" s="28">
        <f t="shared" si="219"/>
        <v>0</v>
      </c>
      <c r="F1966" s="124">
        <v>0</v>
      </c>
      <c r="G1966" s="30">
        <f t="shared" si="220"/>
        <v>0</v>
      </c>
      <c r="H1966" s="63">
        <f t="shared" si="221"/>
        <v>111058.33333333333</v>
      </c>
      <c r="I1966" s="63"/>
      <c r="J1966" s="59">
        <f t="shared" si="218"/>
        <v>0</v>
      </c>
    </row>
    <row r="1967" spans="1:10" s="141" customFormat="1">
      <c r="A1967" s="144">
        <v>6</v>
      </c>
      <c r="B1967" s="145" t="s">
        <v>29</v>
      </c>
      <c r="C1967" s="26"/>
      <c r="D1967" s="146">
        <v>94810</v>
      </c>
      <c r="E1967" s="28">
        <f t="shared" si="219"/>
        <v>0</v>
      </c>
      <c r="F1967" s="29">
        <v>0</v>
      </c>
      <c r="G1967" s="30">
        <f t="shared" si="220"/>
        <v>0</v>
      </c>
      <c r="H1967" s="63">
        <f t="shared" si="221"/>
        <v>87787.037037037036</v>
      </c>
      <c r="I1967" s="63"/>
      <c r="J1967" s="59">
        <f t="shared" si="218"/>
        <v>0</v>
      </c>
    </row>
    <row r="1968" spans="1:10" s="141" customFormat="1">
      <c r="A1968" s="144">
        <v>7</v>
      </c>
      <c r="B1968" s="145" t="s">
        <v>30</v>
      </c>
      <c r="C1968" s="34"/>
      <c r="D1968" s="146">
        <v>141396</v>
      </c>
      <c r="E1968" s="28">
        <f t="shared" si="219"/>
        <v>0</v>
      </c>
      <c r="F1968" s="29">
        <v>0</v>
      </c>
      <c r="G1968" s="30">
        <f t="shared" si="220"/>
        <v>0</v>
      </c>
      <c r="H1968" s="63">
        <f t="shared" si="221"/>
        <v>130922.22222222222</v>
      </c>
      <c r="I1968" s="63"/>
      <c r="J1968" s="59">
        <f t="shared" si="218"/>
        <v>0</v>
      </c>
    </row>
    <row r="1969" spans="1:10" s="141" customFormat="1">
      <c r="A1969" s="144">
        <v>8</v>
      </c>
      <c r="B1969" s="145" t="s">
        <v>31</v>
      </c>
      <c r="C1969" s="26"/>
      <c r="D1969" s="146">
        <v>232931</v>
      </c>
      <c r="E1969" s="28">
        <f t="shared" si="219"/>
        <v>0</v>
      </c>
      <c r="F1969" s="29">
        <v>0</v>
      </c>
      <c r="G1969" s="30">
        <f t="shared" si="220"/>
        <v>0</v>
      </c>
      <c r="H1969" s="63">
        <f t="shared" si="221"/>
        <v>215676.85185185182</v>
      </c>
      <c r="I1969" s="63"/>
      <c r="J1969" s="59">
        <f t="shared" si="218"/>
        <v>0</v>
      </c>
    </row>
    <row r="1970" spans="1:10" s="141" customFormat="1">
      <c r="A1970" s="144">
        <v>9</v>
      </c>
      <c r="B1970" s="148" t="s">
        <v>32</v>
      </c>
      <c r="C1970" s="26"/>
      <c r="D1970" s="146">
        <v>101534</v>
      </c>
      <c r="E1970" s="28">
        <f t="shared" si="219"/>
        <v>0</v>
      </c>
      <c r="F1970" s="29">
        <v>0</v>
      </c>
      <c r="G1970" s="30">
        <f t="shared" si="220"/>
        <v>0</v>
      </c>
      <c r="H1970" s="63">
        <f t="shared" si="221"/>
        <v>94012.962962962964</v>
      </c>
      <c r="I1970" s="63"/>
      <c r="J1970" s="59">
        <f t="shared" si="218"/>
        <v>0</v>
      </c>
    </row>
    <row r="1971" spans="1:10" s="141" customFormat="1">
      <c r="A1971" s="144">
        <v>10</v>
      </c>
      <c r="B1971" s="148" t="s">
        <v>33</v>
      </c>
      <c r="C1971" s="37"/>
      <c r="D1971" s="147">
        <v>110148</v>
      </c>
      <c r="E1971" s="28">
        <f t="shared" si="219"/>
        <v>0</v>
      </c>
      <c r="F1971" s="29">
        <v>0</v>
      </c>
      <c r="G1971" s="30">
        <f t="shared" si="220"/>
        <v>0</v>
      </c>
      <c r="H1971" s="63">
        <f t="shared" si="221"/>
        <v>101988.88888888888</v>
      </c>
      <c r="I1971" s="63"/>
      <c r="J1971" s="59">
        <f t="shared" si="218"/>
        <v>0</v>
      </c>
    </row>
    <row r="1972" spans="1:10" s="141" customFormat="1">
      <c r="A1972" s="144">
        <v>11</v>
      </c>
      <c r="B1972" s="145" t="s">
        <v>34</v>
      </c>
      <c r="C1972" s="37"/>
      <c r="D1972" s="146">
        <v>54198</v>
      </c>
      <c r="E1972" s="28">
        <f t="shared" si="219"/>
        <v>0</v>
      </c>
      <c r="F1972" s="29">
        <v>0</v>
      </c>
      <c r="G1972" s="30">
        <f t="shared" si="220"/>
        <v>0</v>
      </c>
      <c r="H1972" s="63">
        <f t="shared" si="221"/>
        <v>50183.333333333328</v>
      </c>
      <c r="I1972" s="63"/>
      <c r="J1972" s="59">
        <f t="shared" si="218"/>
        <v>0</v>
      </c>
    </row>
    <row r="1973" spans="1:10" s="141" customFormat="1">
      <c r="A1973" s="144">
        <v>12</v>
      </c>
      <c r="B1973" s="145" t="s">
        <v>35</v>
      </c>
      <c r="C1973" s="37"/>
      <c r="D1973" s="146">
        <v>49680</v>
      </c>
      <c r="E1973" s="28">
        <f t="shared" si="219"/>
        <v>0</v>
      </c>
      <c r="F1973" s="29">
        <v>0</v>
      </c>
      <c r="G1973" s="30">
        <f t="shared" si="220"/>
        <v>0</v>
      </c>
      <c r="H1973" s="63">
        <f t="shared" si="221"/>
        <v>46000</v>
      </c>
      <c r="I1973" s="63"/>
      <c r="J1973" s="59">
        <f t="shared" si="218"/>
        <v>0</v>
      </c>
    </row>
    <row r="1974" spans="1:10" s="141" customFormat="1">
      <c r="A1974" s="144">
        <v>13</v>
      </c>
      <c r="B1974" s="145" t="s">
        <v>36</v>
      </c>
      <c r="C1974" s="37"/>
      <c r="D1974" s="149">
        <v>64152</v>
      </c>
      <c r="E1974" s="28">
        <f t="shared" si="219"/>
        <v>0</v>
      </c>
      <c r="F1974" s="29">
        <v>0</v>
      </c>
      <c r="G1974" s="30">
        <f t="shared" si="220"/>
        <v>0</v>
      </c>
      <c r="H1974" s="63">
        <f t="shared" si="221"/>
        <v>59399.999999999993</v>
      </c>
      <c r="I1974" s="63"/>
      <c r="J1974" s="59">
        <f t="shared" si="218"/>
        <v>0</v>
      </c>
    </row>
    <row r="1975" spans="1:10" s="141" customFormat="1">
      <c r="A1975" s="144">
        <v>14</v>
      </c>
      <c r="B1975" s="145" t="s">
        <v>37</v>
      </c>
      <c r="C1975" s="37"/>
      <c r="D1975" s="149">
        <v>65934</v>
      </c>
      <c r="E1975" s="28">
        <f t="shared" si="219"/>
        <v>0</v>
      </c>
      <c r="F1975" s="29">
        <v>0</v>
      </c>
      <c r="G1975" s="30">
        <f t="shared" si="220"/>
        <v>0</v>
      </c>
      <c r="H1975" s="130">
        <f t="shared" si="221"/>
        <v>61049.999999999993</v>
      </c>
      <c r="I1975" s="63"/>
      <c r="J1975" s="59">
        <f t="shared" si="218"/>
        <v>0</v>
      </c>
    </row>
    <row r="1976" spans="1:10" s="141" customFormat="1">
      <c r="A1976" s="144">
        <v>15</v>
      </c>
      <c r="B1976" s="145" t="s">
        <v>38</v>
      </c>
      <c r="C1976" s="37"/>
      <c r="D1976" s="149">
        <v>76626</v>
      </c>
      <c r="E1976" s="28">
        <f t="shared" si="219"/>
        <v>0</v>
      </c>
      <c r="F1976" s="124">
        <v>0</v>
      </c>
      <c r="G1976" s="30">
        <f t="shared" si="220"/>
        <v>0</v>
      </c>
      <c r="H1976" s="63">
        <f t="shared" si="221"/>
        <v>70950</v>
      </c>
      <c r="I1976" s="63"/>
      <c r="J1976" s="59">
        <f t="shared" si="218"/>
        <v>0</v>
      </c>
    </row>
    <row r="1977" spans="1:10" s="141" customFormat="1">
      <c r="A1977" s="144">
        <v>16</v>
      </c>
      <c r="B1977" s="145" t="s">
        <v>39</v>
      </c>
      <c r="C1977" s="37"/>
      <c r="D1977" s="149">
        <v>80190</v>
      </c>
      <c r="E1977" s="28">
        <f t="shared" si="219"/>
        <v>0</v>
      </c>
      <c r="F1977" s="29">
        <v>0</v>
      </c>
      <c r="G1977" s="30">
        <f t="shared" si="220"/>
        <v>0</v>
      </c>
      <c r="H1977" s="63">
        <f t="shared" si="221"/>
        <v>74250</v>
      </c>
      <c r="I1977" s="63"/>
      <c r="J1977" s="59">
        <f t="shared" si="218"/>
        <v>0</v>
      </c>
    </row>
    <row r="1978" spans="1:10" s="141" customFormat="1">
      <c r="A1978" s="144">
        <v>17</v>
      </c>
      <c r="B1978" s="145" t="s">
        <v>40</v>
      </c>
      <c r="C1978" s="37"/>
      <c r="D1978" s="149">
        <v>113832</v>
      </c>
      <c r="E1978" s="28">
        <f t="shared" si="219"/>
        <v>0</v>
      </c>
      <c r="F1978" s="29">
        <v>0</v>
      </c>
      <c r="G1978" s="30">
        <f t="shared" si="220"/>
        <v>0</v>
      </c>
      <c r="H1978" s="63">
        <f t="shared" si="221"/>
        <v>105400</v>
      </c>
      <c r="I1978" s="63"/>
      <c r="J1978" s="59">
        <f t="shared" si="218"/>
        <v>0</v>
      </c>
    </row>
    <row r="1979" spans="1:10" s="141" customFormat="1" ht="17.25">
      <c r="A1979" s="144">
        <v>18</v>
      </c>
      <c r="B1979" s="145" t="s">
        <v>41</v>
      </c>
      <c r="C1979" s="37"/>
      <c r="D1979" s="150">
        <v>98010</v>
      </c>
      <c r="E1979" s="28">
        <f t="shared" si="219"/>
        <v>0</v>
      </c>
      <c r="F1979" s="29">
        <v>0</v>
      </c>
      <c r="G1979" s="30">
        <f t="shared" si="220"/>
        <v>0</v>
      </c>
      <c r="H1979" s="63">
        <f t="shared" si="221"/>
        <v>90750</v>
      </c>
      <c r="I1979" s="45"/>
      <c r="J1979" s="64">
        <f>SUM(J1961:J1978)</f>
        <v>0</v>
      </c>
    </row>
    <row r="1980" spans="1:10" s="141" customFormat="1" ht="31.5">
      <c r="A1980" s="40"/>
      <c r="B1980" s="41" t="s">
        <v>42</v>
      </c>
      <c r="C1980" s="42">
        <f>SUM(C1962:C1979)</f>
        <v>10</v>
      </c>
      <c r="D1980" s="42"/>
      <c r="E1980" s="43">
        <f>SUM(E1962:E1979)</f>
        <v>793050</v>
      </c>
      <c r="F1980" s="43"/>
      <c r="G1980" s="44">
        <f>SUM(G1962:G1979)</f>
        <v>793050</v>
      </c>
      <c r="H1980" s="5"/>
      <c r="I1980" s="5"/>
      <c r="J1980" s="75">
        <f>J1979*0.08</f>
        <v>0</v>
      </c>
    </row>
    <row r="1981" spans="1:10" s="141" customFormat="1" ht="31.5">
      <c r="A1981" s="46"/>
      <c r="B1981" s="47"/>
      <c r="C1981" s="48"/>
      <c r="D1981" s="48"/>
      <c r="E1981" s="49"/>
      <c r="F1981" s="49"/>
      <c r="G1981" s="151"/>
      <c r="H1981" s="6"/>
      <c r="I1981" s="6"/>
      <c r="J1981" s="76">
        <f>SUM(J1979:J1980)</f>
        <v>0</v>
      </c>
    </row>
    <row r="1982" spans="1:10" ht="18">
      <c r="A1982" s="283" t="s">
        <v>43</v>
      </c>
      <c r="B1982" s="283"/>
      <c r="C1982" s="284" t="s">
        <v>44</v>
      </c>
      <c r="D1982" s="284"/>
      <c r="E1982" s="54"/>
      <c r="F1982" s="54"/>
      <c r="G1982" s="55" t="s">
        <v>45</v>
      </c>
    </row>
    <row r="1985" spans="1:10" s="141" customFormat="1" ht="18">
      <c r="A1985"/>
      <c r="B1985"/>
      <c r="C1985"/>
      <c r="D1985"/>
      <c r="E1985"/>
      <c r="F1985"/>
      <c r="G1985"/>
      <c r="H1985" s="1"/>
      <c r="I1985" s="1"/>
      <c r="J1985" s="79"/>
    </row>
    <row r="1986" spans="1:10" s="141" customFormat="1" ht="15.75">
      <c r="A1986" s="279" t="s">
        <v>1</v>
      </c>
      <c r="B1986" s="279"/>
      <c r="C1986" s="279"/>
      <c r="D1986" s="279"/>
      <c r="E1986" s="279"/>
      <c r="F1986" s="279"/>
      <c r="G1986" s="279"/>
      <c r="H1986" s="1"/>
      <c r="I1986" s="1"/>
      <c r="J1986" s="71"/>
    </row>
    <row r="1987" spans="1:10" s="141" customFormat="1" ht="15.75">
      <c r="A1987" s="279" t="s">
        <v>2</v>
      </c>
      <c r="B1987" s="279"/>
      <c r="C1987" s="279"/>
      <c r="D1987" s="279"/>
      <c r="E1987" s="279"/>
      <c r="F1987" s="279"/>
      <c r="G1987" s="279"/>
      <c r="H1987" s="1"/>
      <c r="I1987" s="1"/>
      <c r="J1987" s="71"/>
    </row>
    <row r="1988" spans="1:10" s="141" customFormat="1" ht="15.75">
      <c r="A1988" s="279" t="s">
        <v>4</v>
      </c>
      <c r="B1988" s="279"/>
      <c r="C1988" s="279"/>
      <c r="D1988" s="279"/>
      <c r="E1988" s="279"/>
      <c r="F1988" s="279"/>
      <c r="G1988" s="279"/>
      <c r="H1988" s="1"/>
      <c r="I1988" s="1"/>
      <c r="J1988" s="71"/>
    </row>
    <row r="1989" spans="1:10" s="141" customFormat="1" ht="27">
      <c r="A1989" s="280" t="s">
        <v>6</v>
      </c>
      <c r="B1989" s="280"/>
      <c r="C1989" s="280"/>
      <c r="D1989" s="280"/>
      <c r="E1989" s="280"/>
      <c r="F1989" s="280"/>
      <c r="G1989" s="280"/>
      <c r="H1989" s="2"/>
      <c r="I1989" s="2"/>
      <c r="J1989" s="72"/>
    </row>
    <row r="1990" spans="1:10" s="141" customFormat="1" ht="27">
      <c r="A1990" s="142"/>
      <c r="B1990" s="142"/>
      <c r="C1990" s="281" t="s">
        <v>367</v>
      </c>
      <c r="D1990" s="281"/>
      <c r="E1990" s="281"/>
      <c r="F1990" s="281"/>
      <c r="G1990" s="281"/>
      <c r="H1990" s="68"/>
      <c r="I1990" s="68"/>
      <c r="J1990" s="71"/>
    </row>
    <row r="1991" spans="1:10" s="141" customFormat="1" ht="15.75">
      <c r="A1991" s="11" t="s">
        <v>358</v>
      </c>
      <c r="B1991" s="12">
        <v>4138160995</v>
      </c>
      <c r="C1991" s="143"/>
      <c r="D1991" s="286"/>
      <c r="E1991" s="286"/>
      <c r="F1991" s="286"/>
      <c r="G1991" s="286"/>
      <c r="H1991" s="69" t="s">
        <v>161</v>
      </c>
      <c r="I1991" s="69"/>
      <c r="J1991" s="73"/>
    </row>
    <row r="1992" spans="1:10" s="141" customFormat="1" ht="15.75">
      <c r="A1992" s="11" t="s">
        <v>9</v>
      </c>
      <c r="B1992" s="286" t="s">
        <v>743</v>
      </c>
      <c r="C1992" s="286"/>
      <c r="D1992" s="286"/>
      <c r="E1992" s="16"/>
      <c r="F1992" s="11"/>
      <c r="G1992" s="16"/>
      <c r="H1992" s="1"/>
      <c r="I1992" s="1"/>
      <c r="J1992" s="71"/>
    </row>
    <row r="1993" spans="1:10" s="141" customFormat="1" ht="15.75">
      <c r="A1993" s="11" t="s">
        <v>11</v>
      </c>
      <c r="B1993" s="289"/>
      <c r="C1993" s="289"/>
      <c r="D1993" s="289"/>
      <c r="E1993" s="289"/>
      <c r="F1993" s="18"/>
      <c r="G1993" s="19"/>
      <c r="H1993" s="1"/>
      <c r="I1993" s="1"/>
      <c r="J1993" s="71"/>
    </row>
    <row r="1994" spans="1:10" s="141" customFormat="1" ht="15.75">
      <c r="A1994" s="21" t="s">
        <v>14</v>
      </c>
      <c r="B1994" s="21" t="s">
        <v>16</v>
      </c>
      <c r="C1994" s="21"/>
      <c r="D1994" s="22" t="s">
        <v>18</v>
      </c>
      <c r="E1994" s="23" t="s">
        <v>19</v>
      </c>
      <c r="F1994" s="23" t="s">
        <v>20</v>
      </c>
      <c r="G1994" s="21" t="s">
        <v>21</v>
      </c>
      <c r="H1994" s="63"/>
      <c r="I1994" s="63"/>
      <c r="J1994" s="59">
        <f>H1994*C1995</f>
        <v>0</v>
      </c>
    </row>
    <row r="1995" spans="1:10" s="141" customFormat="1">
      <c r="A1995" s="144">
        <v>1</v>
      </c>
      <c r="B1995" s="145" t="s">
        <v>23</v>
      </c>
      <c r="C1995" s="26"/>
      <c r="D1995" s="146">
        <v>79305</v>
      </c>
      <c r="E1995" s="28">
        <f t="shared" ref="E1995:E2012" si="222">D1995*C1995</f>
        <v>0</v>
      </c>
      <c r="F1995" s="29">
        <v>0</v>
      </c>
      <c r="G1995" s="30">
        <f t="shared" ref="G1995:G2012" si="223">E1995-E1995*F1995</f>
        <v>0</v>
      </c>
      <c r="H1995" s="63">
        <f t="shared" ref="H1995:H2012" si="224">D1995/1.08</f>
        <v>73430.555555555547</v>
      </c>
      <c r="I1995" s="63"/>
      <c r="J1995" s="59">
        <f>H1995*C1996</f>
        <v>0</v>
      </c>
    </row>
    <row r="1996" spans="1:10" s="141" customFormat="1">
      <c r="A1996" s="144">
        <v>2</v>
      </c>
      <c r="B1996" s="145" t="s">
        <v>25</v>
      </c>
      <c r="C1996" s="32"/>
      <c r="D1996" s="147">
        <v>128591</v>
      </c>
      <c r="E1996" s="28">
        <f t="shared" si="222"/>
        <v>0</v>
      </c>
      <c r="F1996" s="29">
        <v>0</v>
      </c>
      <c r="G1996" s="30">
        <f t="shared" si="223"/>
        <v>0</v>
      </c>
      <c r="H1996" s="63">
        <f t="shared" si="224"/>
        <v>119065.74074074073</v>
      </c>
      <c r="I1996" s="63"/>
      <c r="J1996" s="59">
        <f>H1996*C1997</f>
        <v>0</v>
      </c>
    </row>
    <row r="1997" spans="1:10" s="141" customFormat="1">
      <c r="A1997" s="144">
        <v>3</v>
      </c>
      <c r="B1997" s="145" t="s">
        <v>26</v>
      </c>
      <c r="C1997" s="34"/>
      <c r="D1997" s="146">
        <v>60043</v>
      </c>
      <c r="E1997" s="28">
        <f t="shared" si="222"/>
        <v>0</v>
      </c>
      <c r="F1997" s="29">
        <v>0</v>
      </c>
      <c r="G1997" s="30">
        <f t="shared" si="223"/>
        <v>0</v>
      </c>
      <c r="H1997" s="63">
        <f t="shared" si="224"/>
        <v>55595.370370370365</v>
      </c>
      <c r="I1997" s="63"/>
      <c r="J1997" s="59">
        <f>H1997*C1998</f>
        <v>0</v>
      </c>
    </row>
    <row r="1998" spans="1:10" s="141" customFormat="1">
      <c r="A1998" s="144">
        <v>4</v>
      </c>
      <c r="B1998" s="145" t="s">
        <v>27</v>
      </c>
      <c r="C1998" s="106"/>
      <c r="D1998" s="146">
        <v>115781</v>
      </c>
      <c r="E1998" s="28">
        <f t="shared" si="222"/>
        <v>0</v>
      </c>
      <c r="F1998" s="29">
        <v>0</v>
      </c>
      <c r="G1998" s="30">
        <f t="shared" si="223"/>
        <v>0</v>
      </c>
      <c r="H1998" s="63">
        <f t="shared" si="224"/>
        <v>107204.62962962962</v>
      </c>
      <c r="I1998" s="63"/>
      <c r="J1998" s="59"/>
    </row>
    <row r="1999" spans="1:10" s="141" customFormat="1">
      <c r="A1999" s="144">
        <v>5</v>
      </c>
      <c r="B1999" s="145" t="s">
        <v>28</v>
      </c>
      <c r="C1999" s="32">
        <v>3</v>
      </c>
      <c r="D1999" s="146">
        <v>119943</v>
      </c>
      <c r="E1999" s="28">
        <f t="shared" si="222"/>
        <v>359829</v>
      </c>
      <c r="F1999" s="124">
        <v>0</v>
      </c>
      <c r="G1999" s="30">
        <f t="shared" si="223"/>
        <v>359829</v>
      </c>
      <c r="H1999" s="63">
        <f t="shared" si="224"/>
        <v>111058.33333333333</v>
      </c>
      <c r="I1999" s="63"/>
      <c r="J1999" s="59"/>
    </row>
    <row r="2000" spans="1:10" s="141" customFormat="1">
      <c r="A2000" s="144">
        <v>6</v>
      </c>
      <c r="B2000" s="145" t="s">
        <v>29</v>
      </c>
      <c r="C2000" s="26"/>
      <c r="D2000" s="146">
        <v>94810</v>
      </c>
      <c r="E2000" s="28">
        <f t="shared" si="222"/>
        <v>0</v>
      </c>
      <c r="F2000" s="29">
        <v>0</v>
      </c>
      <c r="G2000" s="30">
        <f t="shared" si="223"/>
        <v>0</v>
      </c>
      <c r="H2000" s="63">
        <f t="shared" si="224"/>
        <v>87787.037037037036</v>
      </c>
      <c r="I2000" s="63"/>
      <c r="J2000" s="59"/>
    </row>
    <row r="2001" spans="1:10" s="141" customFormat="1">
      <c r="A2001" s="144">
        <v>7</v>
      </c>
      <c r="B2001" s="145" t="s">
        <v>30</v>
      </c>
      <c r="C2001" s="34"/>
      <c r="D2001" s="146">
        <v>141396</v>
      </c>
      <c r="E2001" s="28">
        <f t="shared" si="222"/>
        <v>0</v>
      </c>
      <c r="F2001" s="29">
        <v>0</v>
      </c>
      <c r="G2001" s="30">
        <f t="shared" si="223"/>
        <v>0</v>
      </c>
      <c r="H2001" s="63">
        <f t="shared" si="224"/>
        <v>130922.22222222222</v>
      </c>
      <c r="I2001" s="63"/>
      <c r="J2001" s="59"/>
    </row>
    <row r="2002" spans="1:10" s="141" customFormat="1">
      <c r="A2002" s="144">
        <v>8</v>
      </c>
      <c r="B2002" s="145" t="s">
        <v>31</v>
      </c>
      <c r="C2002" s="26"/>
      <c r="D2002" s="146">
        <v>232931</v>
      </c>
      <c r="E2002" s="28">
        <f t="shared" si="222"/>
        <v>0</v>
      </c>
      <c r="F2002" s="29">
        <v>0</v>
      </c>
      <c r="G2002" s="30">
        <f t="shared" si="223"/>
        <v>0</v>
      </c>
      <c r="H2002" s="63">
        <f t="shared" si="224"/>
        <v>215676.85185185182</v>
      </c>
      <c r="I2002" s="63"/>
      <c r="J2002" s="59"/>
    </row>
    <row r="2003" spans="1:10" s="141" customFormat="1">
      <c r="A2003" s="144">
        <v>9</v>
      </c>
      <c r="B2003" s="148" t="s">
        <v>32</v>
      </c>
      <c r="C2003" s="26"/>
      <c r="D2003" s="146">
        <v>101534</v>
      </c>
      <c r="E2003" s="28">
        <f t="shared" si="222"/>
        <v>0</v>
      </c>
      <c r="F2003" s="29">
        <v>0</v>
      </c>
      <c r="G2003" s="30">
        <f t="shared" si="223"/>
        <v>0</v>
      </c>
      <c r="H2003" s="63">
        <f t="shared" si="224"/>
        <v>94012.962962962964</v>
      </c>
      <c r="I2003" s="63"/>
      <c r="J2003" s="59"/>
    </row>
    <row r="2004" spans="1:10" s="141" customFormat="1">
      <c r="A2004" s="144">
        <v>10</v>
      </c>
      <c r="B2004" s="148" t="s">
        <v>33</v>
      </c>
      <c r="C2004" s="37"/>
      <c r="D2004" s="147">
        <v>110148</v>
      </c>
      <c r="E2004" s="28">
        <f t="shared" si="222"/>
        <v>0</v>
      </c>
      <c r="F2004" s="29">
        <v>0</v>
      </c>
      <c r="G2004" s="30">
        <f t="shared" si="223"/>
        <v>0</v>
      </c>
      <c r="H2004" s="63">
        <f t="shared" si="224"/>
        <v>101988.88888888888</v>
      </c>
      <c r="I2004" s="63"/>
      <c r="J2004" s="59"/>
    </row>
    <row r="2005" spans="1:10" s="141" customFormat="1">
      <c r="A2005" s="144">
        <v>11</v>
      </c>
      <c r="B2005" s="145" t="s">
        <v>34</v>
      </c>
      <c r="C2005" s="37">
        <v>4</v>
      </c>
      <c r="D2005" s="146">
        <v>54198</v>
      </c>
      <c r="E2005" s="28">
        <f t="shared" si="222"/>
        <v>216792</v>
      </c>
      <c r="F2005" s="29">
        <v>0</v>
      </c>
      <c r="G2005" s="30">
        <f t="shared" si="223"/>
        <v>216792</v>
      </c>
      <c r="H2005" s="63">
        <f t="shared" si="224"/>
        <v>50183.333333333328</v>
      </c>
      <c r="I2005" s="63"/>
      <c r="J2005" s="59"/>
    </row>
    <row r="2006" spans="1:10" s="141" customFormat="1">
      <c r="A2006" s="144">
        <v>12</v>
      </c>
      <c r="B2006" s="145" t="s">
        <v>35</v>
      </c>
      <c r="C2006" s="37">
        <v>6</v>
      </c>
      <c r="D2006" s="146">
        <v>49680</v>
      </c>
      <c r="E2006" s="28">
        <f t="shared" si="222"/>
        <v>298080</v>
      </c>
      <c r="F2006" s="29">
        <v>0</v>
      </c>
      <c r="G2006" s="30">
        <f t="shared" si="223"/>
        <v>298080</v>
      </c>
      <c r="H2006" s="63">
        <f t="shared" si="224"/>
        <v>46000</v>
      </c>
      <c r="I2006" s="63"/>
      <c r="J2006" s="59">
        <f t="shared" ref="J2006:J2011" si="225">H2006*C2007</f>
        <v>0</v>
      </c>
    </row>
    <row r="2007" spans="1:10" s="141" customFormat="1">
      <c r="A2007" s="144">
        <v>13</v>
      </c>
      <c r="B2007" s="145" t="s">
        <v>36</v>
      </c>
      <c r="C2007" s="37"/>
      <c r="D2007" s="149">
        <v>64152</v>
      </c>
      <c r="E2007" s="28">
        <f t="shared" si="222"/>
        <v>0</v>
      </c>
      <c r="F2007" s="29">
        <v>0</v>
      </c>
      <c r="G2007" s="30">
        <f t="shared" si="223"/>
        <v>0</v>
      </c>
      <c r="H2007" s="63">
        <f t="shared" si="224"/>
        <v>59399.999999999993</v>
      </c>
      <c r="I2007" s="63"/>
      <c r="J2007" s="59">
        <f t="shared" si="225"/>
        <v>0</v>
      </c>
    </row>
    <row r="2008" spans="1:10" s="141" customFormat="1">
      <c r="A2008" s="144">
        <v>14</v>
      </c>
      <c r="B2008" s="145" t="s">
        <v>37</v>
      </c>
      <c r="C2008" s="37"/>
      <c r="D2008" s="149">
        <v>65934</v>
      </c>
      <c r="E2008" s="28">
        <f t="shared" si="222"/>
        <v>0</v>
      </c>
      <c r="F2008" s="29">
        <v>0</v>
      </c>
      <c r="G2008" s="30">
        <f t="shared" si="223"/>
        <v>0</v>
      </c>
      <c r="H2008" s="130">
        <f t="shared" si="224"/>
        <v>61049.999999999993</v>
      </c>
      <c r="I2008" s="63"/>
      <c r="J2008" s="59">
        <f t="shared" si="225"/>
        <v>0</v>
      </c>
    </row>
    <row r="2009" spans="1:10" s="141" customFormat="1">
      <c r="A2009" s="144">
        <v>15</v>
      </c>
      <c r="B2009" s="145" t="s">
        <v>38</v>
      </c>
      <c r="C2009" s="37"/>
      <c r="D2009" s="149">
        <v>76626</v>
      </c>
      <c r="E2009" s="28">
        <f t="shared" si="222"/>
        <v>0</v>
      </c>
      <c r="F2009" s="124">
        <v>0</v>
      </c>
      <c r="G2009" s="30">
        <f t="shared" si="223"/>
        <v>0</v>
      </c>
      <c r="H2009" s="63">
        <f t="shared" si="224"/>
        <v>70950</v>
      </c>
      <c r="I2009" s="63"/>
      <c r="J2009" s="59">
        <f t="shared" si="225"/>
        <v>0</v>
      </c>
    </row>
    <row r="2010" spans="1:10" s="141" customFormat="1">
      <c r="A2010" s="144">
        <v>16</v>
      </c>
      <c r="B2010" s="145" t="s">
        <v>39</v>
      </c>
      <c r="C2010" s="37"/>
      <c r="D2010" s="149">
        <v>80190</v>
      </c>
      <c r="E2010" s="28">
        <f t="shared" si="222"/>
        <v>0</v>
      </c>
      <c r="F2010" s="29">
        <v>0</v>
      </c>
      <c r="G2010" s="30">
        <f t="shared" si="223"/>
        <v>0</v>
      </c>
      <c r="H2010" s="63">
        <f t="shared" si="224"/>
        <v>74250</v>
      </c>
      <c r="I2010" s="63"/>
      <c r="J2010" s="59">
        <f t="shared" si="225"/>
        <v>0</v>
      </c>
    </row>
    <row r="2011" spans="1:10" s="141" customFormat="1">
      <c r="A2011" s="144">
        <v>17</v>
      </c>
      <c r="B2011" s="145" t="s">
        <v>40</v>
      </c>
      <c r="C2011" s="37"/>
      <c r="D2011" s="149">
        <v>113832</v>
      </c>
      <c r="E2011" s="28">
        <f t="shared" si="222"/>
        <v>0</v>
      </c>
      <c r="F2011" s="29">
        <v>0</v>
      </c>
      <c r="G2011" s="30">
        <f t="shared" si="223"/>
        <v>0</v>
      </c>
      <c r="H2011" s="63">
        <f t="shared" si="224"/>
        <v>105400</v>
      </c>
      <c r="I2011" s="63"/>
      <c r="J2011" s="59">
        <f t="shared" si="225"/>
        <v>0</v>
      </c>
    </row>
    <row r="2012" spans="1:10" s="141" customFormat="1" ht="17.25">
      <c r="A2012" s="144">
        <v>18</v>
      </c>
      <c r="B2012" s="145" t="s">
        <v>41</v>
      </c>
      <c r="C2012" s="37"/>
      <c r="D2012" s="150">
        <v>98010</v>
      </c>
      <c r="E2012" s="28">
        <f t="shared" si="222"/>
        <v>0</v>
      </c>
      <c r="F2012" s="29">
        <v>0</v>
      </c>
      <c r="G2012" s="30">
        <f t="shared" si="223"/>
        <v>0</v>
      </c>
      <c r="H2012" s="63">
        <f t="shared" si="224"/>
        <v>90750</v>
      </c>
      <c r="I2012" s="45"/>
      <c r="J2012" s="64">
        <f>SUM(J1994:J2011)</f>
        <v>0</v>
      </c>
    </row>
    <row r="2013" spans="1:10" s="141" customFormat="1" ht="31.5">
      <c r="A2013" s="40"/>
      <c r="B2013" s="41" t="s">
        <v>42</v>
      </c>
      <c r="C2013" s="42">
        <f>SUM(C1995:C2012)</f>
        <v>13</v>
      </c>
      <c r="D2013" s="42"/>
      <c r="E2013" s="43">
        <f>SUM(E1995:E2012)</f>
        <v>874701</v>
      </c>
      <c r="F2013" s="43"/>
      <c r="G2013" s="44">
        <f>SUM(G1995:G2012)</f>
        <v>874701</v>
      </c>
      <c r="H2013" s="5"/>
      <c r="I2013" s="5"/>
      <c r="J2013" s="75">
        <f>J2012*0.08</f>
        <v>0</v>
      </c>
    </row>
    <row r="2014" spans="1:10" s="141" customFormat="1" ht="31.5">
      <c r="A2014" s="46"/>
      <c r="B2014" s="47"/>
      <c r="C2014" s="48"/>
      <c r="D2014" s="48"/>
      <c r="E2014" s="49"/>
      <c r="F2014" s="49"/>
      <c r="G2014" s="151"/>
      <c r="H2014" s="6"/>
      <c r="I2014" s="6"/>
      <c r="J2014" s="76">
        <f>SUM(J2012:J2013)</f>
        <v>0</v>
      </c>
    </row>
    <row r="2015" spans="1:10" ht="18">
      <c r="A2015" s="283" t="s">
        <v>43</v>
      </c>
      <c r="B2015" s="283"/>
      <c r="C2015" s="284" t="s">
        <v>44</v>
      </c>
      <c r="D2015" s="284"/>
      <c r="E2015" s="54"/>
      <c r="F2015" s="54"/>
      <c r="G2015" s="55" t="s">
        <v>45</v>
      </c>
    </row>
    <row r="2019" spans="1:10" s="141" customFormat="1" ht="18">
      <c r="A2019"/>
      <c r="B2019"/>
      <c r="C2019"/>
      <c r="D2019"/>
      <c r="E2019"/>
      <c r="F2019"/>
      <c r="G2019"/>
      <c r="H2019" s="1"/>
      <c r="I2019" s="1"/>
      <c r="J2019" s="79"/>
    </row>
    <row r="2020" spans="1:10" s="141" customFormat="1" ht="15.75">
      <c r="A2020" s="279" t="s">
        <v>1</v>
      </c>
      <c r="B2020" s="279"/>
      <c r="C2020" s="279"/>
      <c r="D2020" s="279"/>
      <c r="E2020" s="279"/>
      <c r="F2020" s="279"/>
      <c r="G2020" s="279"/>
      <c r="H2020" s="1"/>
      <c r="I2020" s="1"/>
      <c r="J2020" s="71"/>
    </row>
    <row r="2021" spans="1:10" s="141" customFormat="1" ht="15.75">
      <c r="A2021" s="279" t="s">
        <v>2</v>
      </c>
      <c r="B2021" s="279"/>
      <c r="C2021" s="279"/>
      <c r="D2021" s="279"/>
      <c r="E2021" s="279"/>
      <c r="F2021" s="279"/>
      <c r="G2021" s="279"/>
      <c r="H2021" s="1"/>
      <c r="I2021" s="1"/>
      <c r="J2021" s="71"/>
    </row>
    <row r="2022" spans="1:10" s="141" customFormat="1" ht="15.75">
      <c r="A2022" s="279" t="s">
        <v>4</v>
      </c>
      <c r="B2022" s="279"/>
      <c r="C2022" s="279"/>
      <c r="D2022" s="279"/>
      <c r="E2022" s="279"/>
      <c r="F2022" s="279"/>
      <c r="G2022" s="279"/>
      <c r="H2022" s="1"/>
      <c r="I2022" s="1"/>
      <c r="J2022" s="71"/>
    </row>
    <row r="2023" spans="1:10" s="141" customFormat="1" ht="27">
      <c r="A2023" s="280" t="s">
        <v>6</v>
      </c>
      <c r="B2023" s="280"/>
      <c r="C2023" s="280"/>
      <c r="D2023" s="280"/>
      <c r="E2023" s="280"/>
      <c r="F2023" s="280"/>
      <c r="G2023" s="280"/>
      <c r="H2023" s="2"/>
      <c r="I2023" s="2"/>
      <c r="J2023" s="72"/>
    </row>
    <row r="2024" spans="1:10" s="141" customFormat="1" ht="27">
      <c r="A2024" s="142"/>
      <c r="B2024" s="142"/>
      <c r="C2024" s="281" t="s">
        <v>367</v>
      </c>
      <c r="D2024" s="281"/>
      <c r="E2024" s="281"/>
      <c r="F2024" s="281"/>
      <c r="G2024" s="281"/>
      <c r="H2024" s="68"/>
      <c r="I2024" s="68"/>
      <c r="J2024" s="71"/>
    </row>
    <row r="2025" spans="1:10" s="141" customFormat="1" ht="15.75">
      <c r="A2025" s="11" t="s">
        <v>358</v>
      </c>
      <c r="B2025" s="12">
        <v>4138156638</v>
      </c>
      <c r="C2025" s="143"/>
      <c r="D2025" s="286"/>
      <c r="E2025" s="286"/>
      <c r="F2025" s="286"/>
      <c r="G2025" s="286"/>
      <c r="H2025" s="69" t="s">
        <v>161</v>
      </c>
      <c r="I2025" s="69"/>
      <c r="J2025" s="73"/>
    </row>
    <row r="2026" spans="1:10" s="141" customFormat="1" ht="15.75">
      <c r="A2026" s="11" t="s">
        <v>9</v>
      </c>
      <c r="B2026" s="286" t="s">
        <v>744</v>
      </c>
      <c r="C2026" s="286"/>
      <c r="D2026" s="286"/>
      <c r="E2026" s="16"/>
      <c r="F2026" s="11"/>
      <c r="G2026" s="16"/>
      <c r="H2026" s="1"/>
      <c r="I2026" s="1"/>
      <c r="J2026" s="71"/>
    </row>
    <row r="2027" spans="1:10" s="141" customFormat="1" ht="15.75">
      <c r="A2027" s="11" t="s">
        <v>11</v>
      </c>
      <c r="B2027" s="289"/>
      <c r="C2027" s="289"/>
      <c r="D2027" s="289"/>
      <c r="E2027" s="289"/>
      <c r="F2027" s="18"/>
      <c r="G2027" s="19"/>
      <c r="H2027" s="1"/>
      <c r="I2027" s="1"/>
      <c r="J2027" s="71"/>
    </row>
    <row r="2028" spans="1:10" s="141" customFormat="1" ht="15.75">
      <c r="A2028" s="21" t="s">
        <v>14</v>
      </c>
      <c r="B2028" s="21" t="s">
        <v>16</v>
      </c>
      <c r="C2028" s="21"/>
      <c r="D2028" s="22" t="s">
        <v>18</v>
      </c>
      <c r="E2028" s="23" t="s">
        <v>19</v>
      </c>
      <c r="F2028" s="23" t="s">
        <v>20</v>
      </c>
      <c r="G2028" s="21" t="s">
        <v>21</v>
      </c>
      <c r="H2028" s="63"/>
      <c r="I2028" s="63"/>
      <c r="J2028" s="59">
        <f>H2028*C2029</f>
        <v>0</v>
      </c>
    </row>
    <row r="2029" spans="1:10" s="141" customFormat="1">
      <c r="A2029" s="144">
        <v>1</v>
      </c>
      <c r="B2029" s="145" t="s">
        <v>23</v>
      </c>
      <c r="C2029" s="26"/>
      <c r="D2029" s="146">
        <v>79305</v>
      </c>
      <c r="E2029" s="28">
        <f t="shared" ref="E2029:E2046" si="226">D2029*C2029</f>
        <v>0</v>
      </c>
      <c r="F2029" s="29">
        <v>0</v>
      </c>
      <c r="G2029" s="30">
        <f t="shared" ref="G2029:G2046" si="227">E2029-E2029*F2029</f>
        <v>0</v>
      </c>
      <c r="H2029" s="63">
        <f t="shared" ref="H2029:H2046" si="228">D2029/1.08</f>
        <v>73430.555555555547</v>
      </c>
      <c r="I2029" s="63"/>
      <c r="J2029" s="59"/>
    </row>
    <row r="2030" spans="1:10" s="141" customFormat="1">
      <c r="A2030" s="144">
        <v>2</v>
      </c>
      <c r="B2030" s="145" t="s">
        <v>25</v>
      </c>
      <c r="C2030" s="32"/>
      <c r="D2030" s="147">
        <v>128591</v>
      </c>
      <c r="E2030" s="28">
        <f t="shared" si="226"/>
        <v>0</v>
      </c>
      <c r="F2030" s="29">
        <v>0</v>
      </c>
      <c r="G2030" s="30">
        <f t="shared" si="227"/>
        <v>0</v>
      </c>
      <c r="H2030" s="63">
        <f t="shared" si="228"/>
        <v>119065.74074074073</v>
      </c>
      <c r="I2030" s="63"/>
      <c r="J2030" s="59"/>
    </row>
    <row r="2031" spans="1:10" s="141" customFormat="1">
      <c r="A2031" s="144">
        <v>3</v>
      </c>
      <c r="B2031" s="145" t="s">
        <v>26</v>
      </c>
      <c r="C2031" s="34">
        <v>6</v>
      </c>
      <c r="D2031" s="146">
        <v>60043</v>
      </c>
      <c r="E2031" s="28">
        <f t="shared" si="226"/>
        <v>360258</v>
      </c>
      <c r="F2031" s="29">
        <v>0</v>
      </c>
      <c r="G2031" s="30">
        <f t="shared" si="227"/>
        <v>360258</v>
      </c>
      <c r="H2031" s="63">
        <f t="shared" si="228"/>
        <v>55595.370370370365</v>
      </c>
      <c r="I2031" s="63"/>
      <c r="J2031" s="59"/>
    </row>
    <row r="2032" spans="1:10" s="141" customFormat="1">
      <c r="A2032" s="144">
        <v>4</v>
      </c>
      <c r="B2032" s="145" t="s">
        <v>27</v>
      </c>
      <c r="C2032" s="106"/>
      <c r="D2032" s="146">
        <v>115781</v>
      </c>
      <c r="E2032" s="28">
        <f t="shared" si="226"/>
        <v>0</v>
      </c>
      <c r="F2032" s="29">
        <v>0</v>
      </c>
      <c r="G2032" s="30">
        <f t="shared" si="227"/>
        <v>0</v>
      </c>
      <c r="H2032" s="63">
        <f t="shared" si="228"/>
        <v>107204.62962962962</v>
      </c>
      <c r="I2032" s="63"/>
      <c r="J2032" s="59"/>
    </row>
    <row r="2033" spans="1:10" s="141" customFormat="1">
      <c r="A2033" s="144">
        <v>5</v>
      </c>
      <c r="B2033" s="145" t="s">
        <v>28</v>
      </c>
      <c r="C2033" s="32">
        <v>6</v>
      </c>
      <c r="D2033" s="146">
        <v>119943</v>
      </c>
      <c r="E2033" s="28">
        <f t="shared" si="226"/>
        <v>719658</v>
      </c>
      <c r="F2033" s="124">
        <v>0</v>
      </c>
      <c r="G2033" s="30">
        <f t="shared" si="227"/>
        <v>719658</v>
      </c>
      <c r="H2033" s="63">
        <f t="shared" si="228"/>
        <v>111058.33333333333</v>
      </c>
      <c r="I2033" s="63"/>
      <c r="J2033" s="59">
        <f t="shared" ref="J2033:J2045" si="229">H2033*C2034</f>
        <v>0</v>
      </c>
    </row>
    <row r="2034" spans="1:10" s="141" customFormat="1">
      <c r="A2034" s="144">
        <v>6</v>
      </c>
      <c r="B2034" s="145" t="s">
        <v>29</v>
      </c>
      <c r="C2034" s="26"/>
      <c r="D2034" s="146">
        <v>94810</v>
      </c>
      <c r="E2034" s="28">
        <f t="shared" si="226"/>
        <v>0</v>
      </c>
      <c r="F2034" s="29">
        <v>0</v>
      </c>
      <c r="G2034" s="30">
        <f t="shared" si="227"/>
        <v>0</v>
      </c>
      <c r="H2034" s="63">
        <f t="shared" si="228"/>
        <v>87787.037037037036</v>
      </c>
      <c r="I2034" s="63"/>
      <c r="J2034" s="59">
        <f t="shared" si="229"/>
        <v>0</v>
      </c>
    </row>
    <row r="2035" spans="1:10" s="141" customFormat="1">
      <c r="A2035" s="144">
        <v>7</v>
      </c>
      <c r="B2035" s="145" t="s">
        <v>30</v>
      </c>
      <c r="C2035" s="34"/>
      <c r="D2035" s="146">
        <v>141396</v>
      </c>
      <c r="E2035" s="28">
        <f t="shared" si="226"/>
        <v>0</v>
      </c>
      <c r="F2035" s="29">
        <v>0</v>
      </c>
      <c r="G2035" s="30">
        <f t="shared" si="227"/>
        <v>0</v>
      </c>
      <c r="H2035" s="63">
        <f t="shared" si="228"/>
        <v>130922.22222222222</v>
      </c>
      <c r="I2035" s="63"/>
      <c r="J2035" s="59">
        <f t="shared" si="229"/>
        <v>0</v>
      </c>
    </row>
    <row r="2036" spans="1:10" s="141" customFormat="1">
      <c r="A2036" s="144">
        <v>8</v>
      </c>
      <c r="B2036" s="145" t="s">
        <v>31</v>
      </c>
      <c r="C2036" s="26"/>
      <c r="D2036" s="146">
        <v>232931</v>
      </c>
      <c r="E2036" s="28">
        <f t="shared" si="226"/>
        <v>0</v>
      </c>
      <c r="F2036" s="29">
        <v>0</v>
      </c>
      <c r="G2036" s="30">
        <f t="shared" si="227"/>
        <v>0</v>
      </c>
      <c r="H2036" s="63">
        <f t="shared" si="228"/>
        <v>215676.85185185182</v>
      </c>
      <c r="I2036" s="63"/>
      <c r="J2036" s="59">
        <f t="shared" si="229"/>
        <v>0</v>
      </c>
    </row>
    <row r="2037" spans="1:10" s="141" customFormat="1">
      <c r="A2037" s="144">
        <v>9</v>
      </c>
      <c r="B2037" s="148" t="s">
        <v>32</v>
      </c>
      <c r="C2037" s="26"/>
      <c r="D2037" s="146">
        <v>101534</v>
      </c>
      <c r="E2037" s="28">
        <f t="shared" si="226"/>
        <v>0</v>
      </c>
      <c r="F2037" s="29">
        <v>0</v>
      </c>
      <c r="G2037" s="30">
        <f t="shared" si="227"/>
        <v>0</v>
      </c>
      <c r="H2037" s="63">
        <f t="shared" si="228"/>
        <v>94012.962962962964</v>
      </c>
      <c r="I2037" s="63"/>
      <c r="J2037" s="59">
        <f t="shared" si="229"/>
        <v>0</v>
      </c>
    </row>
    <row r="2038" spans="1:10" s="141" customFormat="1">
      <c r="A2038" s="144">
        <v>10</v>
      </c>
      <c r="B2038" s="148" t="s">
        <v>33</v>
      </c>
      <c r="C2038" s="37"/>
      <c r="D2038" s="147">
        <v>110148</v>
      </c>
      <c r="E2038" s="28">
        <f t="shared" si="226"/>
        <v>0</v>
      </c>
      <c r="F2038" s="29">
        <v>0</v>
      </c>
      <c r="G2038" s="30">
        <f t="shared" si="227"/>
        <v>0</v>
      </c>
      <c r="H2038" s="63">
        <f t="shared" si="228"/>
        <v>101988.88888888888</v>
      </c>
      <c r="I2038" s="63"/>
      <c r="J2038" s="59">
        <f t="shared" si="229"/>
        <v>0</v>
      </c>
    </row>
    <row r="2039" spans="1:10" s="141" customFormat="1">
      <c r="A2039" s="144">
        <v>11</v>
      </c>
      <c r="B2039" s="145" t="s">
        <v>34</v>
      </c>
      <c r="C2039" s="37"/>
      <c r="D2039" s="146">
        <v>54198</v>
      </c>
      <c r="E2039" s="28">
        <f t="shared" si="226"/>
        <v>0</v>
      </c>
      <c r="F2039" s="29">
        <v>0</v>
      </c>
      <c r="G2039" s="30">
        <f t="shared" si="227"/>
        <v>0</v>
      </c>
      <c r="H2039" s="63">
        <f t="shared" si="228"/>
        <v>50183.333333333328</v>
      </c>
      <c r="I2039" s="63"/>
      <c r="J2039" s="59">
        <f t="shared" si="229"/>
        <v>0</v>
      </c>
    </row>
    <row r="2040" spans="1:10" s="141" customFormat="1">
      <c r="A2040" s="144">
        <v>12</v>
      </c>
      <c r="B2040" s="145" t="s">
        <v>35</v>
      </c>
      <c r="C2040" s="37"/>
      <c r="D2040" s="146">
        <v>49680</v>
      </c>
      <c r="E2040" s="28">
        <f t="shared" si="226"/>
        <v>0</v>
      </c>
      <c r="F2040" s="29">
        <v>0</v>
      </c>
      <c r="G2040" s="30">
        <f t="shared" si="227"/>
        <v>0</v>
      </c>
      <c r="H2040" s="63">
        <f t="shared" si="228"/>
        <v>46000</v>
      </c>
      <c r="I2040" s="63"/>
      <c r="J2040" s="59">
        <f t="shared" si="229"/>
        <v>0</v>
      </c>
    </row>
    <row r="2041" spans="1:10" s="141" customFormat="1">
      <c r="A2041" s="144">
        <v>13</v>
      </c>
      <c r="B2041" s="145" t="s">
        <v>36</v>
      </c>
      <c r="C2041" s="37"/>
      <c r="D2041" s="149">
        <v>64152</v>
      </c>
      <c r="E2041" s="28">
        <f t="shared" si="226"/>
        <v>0</v>
      </c>
      <c r="F2041" s="29">
        <v>0</v>
      </c>
      <c r="G2041" s="30">
        <f t="shared" si="227"/>
        <v>0</v>
      </c>
      <c r="H2041" s="63">
        <f t="shared" si="228"/>
        <v>59399.999999999993</v>
      </c>
      <c r="I2041" s="63"/>
      <c r="J2041" s="59">
        <f t="shared" si="229"/>
        <v>0</v>
      </c>
    </row>
    <row r="2042" spans="1:10" s="141" customFormat="1">
      <c r="A2042" s="144">
        <v>14</v>
      </c>
      <c r="B2042" s="145" t="s">
        <v>37</v>
      </c>
      <c r="C2042" s="37"/>
      <c r="D2042" s="149">
        <v>65934</v>
      </c>
      <c r="E2042" s="28">
        <f t="shared" si="226"/>
        <v>0</v>
      </c>
      <c r="F2042" s="29">
        <v>0</v>
      </c>
      <c r="G2042" s="30">
        <f t="shared" si="227"/>
        <v>0</v>
      </c>
      <c r="H2042" s="130">
        <f t="shared" si="228"/>
        <v>61049.999999999993</v>
      </c>
      <c r="I2042" s="63"/>
      <c r="J2042" s="59">
        <f t="shared" si="229"/>
        <v>0</v>
      </c>
    </row>
    <row r="2043" spans="1:10" s="141" customFormat="1">
      <c r="A2043" s="144">
        <v>15</v>
      </c>
      <c r="B2043" s="145" t="s">
        <v>38</v>
      </c>
      <c r="C2043" s="37"/>
      <c r="D2043" s="149">
        <v>76626</v>
      </c>
      <c r="E2043" s="28">
        <f t="shared" si="226"/>
        <v>0</v>
      </c>
      <c r="F2043" s="124">
        <v>0</v>
      </c>
      <c r="G2043" s="30">
        <f t="shared" si="227"/>
        <v>0</v>
      </c>
      <c r="H2043" s="63">
        <f t="shared" si="228"/>
        <v>70950</v>
      </c>
      <c r="I2043" s="63"/>
      <c r="J2043" s="59">
        <f t="shared" si="229"/>
        <v>0</v>
      </c>
    </row>
    <row r="2044" spans="1:10" s="141" customFormat="1">
      <c r="A2044" s="144">
        <v>16</v>
      </c>
      <c r="B2044" s="145" t="s">
        <v>39</v>
      </c>
      <c r="C2044" s="37"/>
      <c r="D2044" s="149">
        <v>80190</v>
      </c>
      <c r="E2044" s="28">
        <f t="shared" si="226"/>
        <v>0</v>
      </c>
      <c r="F2044" s="29">
        <v>0</v>
      </c>
      <c r="G2044" s="30">
        <f t="shared" si="227"/>
        <v>0</v>
      </c>
      <c r="H2044" s="63">
        <f t="shared" si="228"/>
        <v>74250</v>
      </c>
      <c r="I2044" s="63"/>
      <c r="J2044" s="59">
        <f t="shared" si="229"/>
        <v>0</v>
      </c>
    </row>
    <row r="2045" spans="1:10" s="141" customFormat="1">
      <c r="A2045" s="144">
        <v>17</v>
      </c>
      <c r="B2045" s="145" t="s">
        <v>40</v>
      </c>
      <c r="C2045" s="37"/>
      <c r="D2045" s="149">
        <v>113832</v>
      </c>
      <c r="E2045" s="28">
        <f t="shared" si="226"/>
        <v>0</v>
      </c>
      <c r="F2045" s="29">
        <v>0</v>
      </c>
      <c r="G2045" s="30">
        <f t="shared" si="227"/>
        <v>0</v>
      </c>
      <c r="H2045" s="63">
        <f t="shared" si="228"/>
        <v>105400</v>
      </c>
      <c r="I2045" s="63"/>
      <c r="J2045" s="59">
        <f t="shared" si="229"/>
        <v>0</v>
      </c>
    </row>
    <row r="2046" spans="1:10" s="141" customFormat="1" ht="17.25">
      <c r="A2046" s="144">
        <v>18</v>
      </c>
      <c r="B2046" s="145" t="s">
        <v>41</v>
      </c>
      <c r="C2046" s="37"/>
      <c r="D2046" s="150">
        <v>98010</v>
      </c>
      <c r="E2046" s="28">
        <f t="shared" si="226"/>
        <v>0</v>
      </c>
      <c r="F2046" s="29">
        <v>0</v>
      </c>
      <c r="G2046" s="30">
        <f t="shared" si="227"/>
        <v>0</v>
      </c>
      <c r="H2046" s="63">
        <f t="shared" si="228"/>
        <v>90750</v>
      </c>
      <c r="I2046" s="45"/>
      <c r="J2046" s="64">
        <f>SUM(J2028:J2045)</f>
        <v>0</v>
      </c>
    </row>
    <row r="2047" spans="1:10" s="141" customFormat="1" ht="31.5">
      <c r="A2047" s="40"/>
      <c r="B2047" s="41" t="s">
        <v>42</v>
      </c>
      <c r="C2047" s="42">
        <f>SUM(C2029:C2046)</f>
        <v>12</v>
      </c>
      <c r="D2047" s="42"/>
      <c r="E2047" s="43">
        <f>SUM(E2029:E2046)</f>
        <v>1079916</v>
      </c>
      <c r="F2047" s="43"/>
      <c r="G2047" s="44">
        <f>SUM(G2029:G2046)</f>
        <v>1079916</v>
      </c>
      <c r="H2047" s="5"/>
      <c r="I2047" s="5"/>
      <c r="J2047" s="75">
        <f>J2046*0.08</f>
        <v>0</v>
      </c>
    </row>
    <row r="2048" spans="1:10" s="141" customFormat="1" ht="31.5">
      <c r="A2048" s="46"/>
      <c r="B2048" s="47"/>
      <c r="C2048" s="48"/>
      <c r="D2048" s="48"/>
      <c r="E2048" s="49"/>
      <c r="F2048" s="49"/>
      <c r="G2048" s="151"/>
      <c r="H2048" s="6"/>
      <c r="I2048" s="6"/>
      <c r="J2048" s="76">
        <f>SUM(J2046:J2047)</f>
        <v>0</v>
      </c>
    </row>
    <row r="2049" spans="1:10" ht="18">
      <c r="A2049" s="283" t="s">
        <v>43</v>
      </c>
      <c r="B2049" s="283"/>
      <c r="C2049" s="284" t="s">
        <v>44</v>
      </c>
      <c r="D2049" s="284"/>
      <c r="E2049" s="54"/>
      <c r="F2049" s="54"/>
      <c r="G2049" s="55" t="s">
        <v>45</v>
      </c>
    </row>
    <row r="2052" spans="1:10" s="141" customFormat="1" ht="18">
      <c r="A2052"/>
      <c r="B2052"/>
      <c r="C2052"/>
      <c r="D2052"/>
      <c r="E2052"/>
      <c r="F2052"/>
      <c r="G2052"/>
      <c r="H2052" s="1"/>
      <c r="I2052" s="1"/>
      <c r="J2052" s="79"/>
    </row>
    <row r="2053" spans="1:10" s="141" customFormat="1" ht="15.75">
      <c r="A2053" s="279" t="s">
        <v>1</v>
      </c>
      <c r="B2053" s="279"/>
      <c r="C2053" s="279"/>
      <c r="D2053" s="279"/>
      <c r="E2053" s="279"/>
      <c r="F2053" s="279"/>
      <c r="G2053" s="279"/>
      <c r="H2053" s="1"/>
      <c r="I2053" s="1"/>
      <c r="J2053" s="71"/>
    </row>
    <row r="2054" spans="1:10" s="141" customFormat="1" ht="15.75">
      <c r="A2054" s="279" t="s">
        <v>2</v>
      </c>
      <c r="B2054" s="279"/>
      <c r="C2054" s="279"/>
      <c r="D2054" s="279"/>
      <c r="E2054" s="279"/>
      <c r="F2054" s="279"/>
      <c r="G2054" s="279"/>
      <c r="H2054" s="1"/>
      <c r="I2054" s="1"/>
      <c r="J2054" s="71"/>
    </row>
    <row r="2055" spans="1:10" s="141" customFormat="1" ht="15.75">
      <c r="A2055" s="279" t="s">
        <v>4</v>
      </c>
      <c r="B2055" s="279"/>
      <c r="C2055" s="279"/>
      <c r="D2055" s="279"/>
      <c r="E2055" s="279"/>
      <c r="F2055" s="279"/>
      <c r="G2055" s="279"/>
      <c r="H2055" s="1"/>
      <c r="I2055" s="1"/>
      <c r="J2055" s="71"/>
    </row>
    <row r="2056" spans="1:10" s="141" customFormat="1" ht="27">
      <c r="A2056" s="280" t="s">
        <v>6</v>
      </c>
      <c r="B2056" s="280"/>
      <c r="C2056" s="280"/>
      <c r="D2056" s="280"/>
      <c r="E2056" s="280"/>
      <c r="F2056" s="280"/>
      <c r="G2056" s="280"/>
      <c r="H2056" s="2"/>
      <c r="I2056" s="2"/>
      <c r="J2056" s="72"/>
    </row>
    <row r="2057" spans="1:10" s="141" customFormat="1" ht="27">
      <c r="A2057" s="142"/>
      <c r="B2057" s="142"/>
      <c r="C2057" s="281" t="s">
        <v>367</v>
      </c>
      <c r="D2057" s="281"/>
      <c r="E2057" s="281"/>
      <c r="F2057" s="281"/>
      <c r="G2057" s="281"/>
      <c r="H2057" s="68"/>
      <c r="I2057" s="68"/>
      <c r="J2057" s="71"/>
    </row>
    <row r="2058" spans="1:10" s="141" customFormat="1" ht="15.75">
      <c r="A2058" s="11" t="s">
        <v>358</v>
      </c>
      <c r="B2058" s="12">
        <v>4138152699</v>
      </c>
      <c r="C2058" s="143"/>
      <c r="D2058" s="286"/>
      <c r="E2058" s="286"/>
      <c r="F2058" s="286"/>
      <c r="G2058" s="286"/>
      <c r="H2058" s="69" t="s">
        <v>161</v>
      </c>
      <c r="I2058" s="69"/>
      <c r="J2058" s="73"/>
    </row>
    <row r="2059" spans="1:10" s="141" customFormat="1" ht="15.75">
      <c r="A2059" s="11" t="s">
        <v>9</v>
      </c>
      <c r="B2059" s="286" t="s">
        <v>745</v>
      </c>
      <c r="C2059" s="286"/>
      <c r="D2059" s="286"/>
      <c r="E2059" s="16"/>
      <c r="F2059" s="11"/>
      <c r="G2059" s="16"/>
      <c r="H2059" s="1"/>
      <c r="I2059" s="1"/>
      <c r="J2059" s="71"/>
    </row>
    <row r="2060" spans="1:10" s="141" customFormat="1" ht="15.75">
      <c r="A2060" s="11" t="s">
        <v>11</v>
      </c>
      <c r="B2060" s="289"/>
      <c r="C2060" s="289"/>
      <c r="D2060" s="289"/>
      <c r="E2060" s="289"/>
      <c r="F2060" s="18"/>
      <c r="G2060" s="19"/>
      <c r="H2060" s="1"/>
      <c r="I2060" s="1"/>
      <c r="J2060" s="71"/>
    </row>
    <row r="2061" spans="1:10" s="141" customFormat="1" ht="15.75">
      <c r="A2061" s="21" t="s">
        <v>14</v>
      </c>
      <c r="B2061" s="21" t="s">
        <v>16</v>
      </c>
      <c r="C2061" s="21"/>
      <c r="D2061" s="22" t="s">
        <v>18</v>
      </c>
      <c r="E2061" s="23" t="s">
        <v>19</v>
      </c>
      <c r="F2061" s="23" t="s">
        <v>20</v>
      </c>
      <c r="G2061" s="21" t="s">
        <v>21</v>
      </c>
      <c r="H2061" s="63"/>
      <c r="I2061" s="63"/>
      <c r="J2061" s="59">
        <f>H2061*C2062</f>
        <v>0</v>
      </c>
    </row>
    <row r="2062" spans="1:10" s="141" customFormat="1">
      <c r="A2062" s="144">
        <v>1</v>
      </c>
      <c r="B2062" s="145" t="s">
        <v>23</v>
      </c>
      <c r="C2062" s="26"/>
      <c r="D2062" s="146">
        <v>79305</v>
      </c>
      <c r="E2062" s="28">
        <f t="shared" ref="E2062:E2079" si="230">D2062*C2062</f>
        <v>0</v>
      </c>
      <c r="F2062" s="29">
        <v>0</v>
      </c>
      <c r="G2062" s="30">
        <f t="shared" ref="G2062:G2079" si="231">E2062-E2062*F2062</f>
        <v>0</v>
      </c>
      <c r="H2062" s="63">
        <f t="shared" ref="H2062:H2079" si="232">D2062/1.08</f>
        <v>73430.555555555547</v>
      </c>
      <c r="I2062" s="63"/>
      <c r="J2062" s="59">
        <f>H2062*C2063</f>
        <v>0</v>
      </c>
    </row>
    <row r="2063" spans="1:10" s="141" customFormat="1">
      <c r="A2063" s="144">
        <v>2</v>
      </c>
      <c r="B2063" s="145" t="s">
        <v>25</v>
      </c>
      <c r="C2063" s="32"/>
      <c r="D2063" s="147">
        <v>128591</v>
      </c>
      <c r="E2063" s="28">
        <f t="shared" si="230"/>
        <v>0</v>
      </c>
      <c r="F2063" s="29">
        <v>0</v>
      </c>
      <c r="G2063" s="30">
        <f t="shared" si="231"/>
        <v>0</v>
      </c>
      <c r="H2063" s="63">
        <f t="shared" si="232"/>
        <v>119065.74074074073</v>
      </c>
      <c r="I2063" s="63"/>
      <c r="J2063" s="59">
        <f>H2063*C2064</f>
        <v>0</v>
      </c>
    </row>
    <row r="2064" spans="1:10" s="141" customFormat="1">
      <c r="A2064" s="144">
        <v>3</v>
      </c>
      <c r="B2064" s="145" t="s">
        <v>26</v>
      </c>
      <c r="C2064" s="34"/>
      <c r="D2064" s="146">
        <v>60043</v>
      </c>
      <c r="E2064" s="28">
        <f t="shared" si="230"/>
        <v>0</v>
      </c>
      <c r="F2064" s="29">
        <v>0</v>
      </c>
      <c r="G2064" s="30">
        <f t="shared" si="231"/>
        <v>0</v>
      </c>
      <c r="H2064" s="63">
        <f t="shared" si="232"/>
        <v>55595.370370370365</v>
      </c>
      <c r="I2064" s="63"/>
      <c r="J2064" s="59">
        <f>H2064*C2065</f>
        <v>0</v>
      </c>
    </row>
    <row r="2065" spans="1:10" s="141" customFormat="1">
      <c r="A2065" s="144">
        <v>4</v>
      </c>
      <c r="B2065" s="145" t="s">
        <v>27</v>
      </c>
      <c r="C2065" s="106"/>
      <c r="D2065" s="146">
        <v>115781</v>
      </c>
      <c r="E2065" s="28">
        <f t="shared" si="230"/>
        <v>0</v>
      </c>
      <c r="F2065" s="29">
        <v>0</v>
      </c>
      <c r="G2065" s="30">
        <f t="shared" si="231"/>
        <v>0</v>
      </c>
      <c r="H2065" s="63">
        <f t="shared" si="232"/>
        <v>107204.62962962962</v>
      </c>
      <c r="I2065" s="63"/>
      <c r="J2065" s="59"/>
    </row>
    <row r="2066" spans="1:10" s="141" customFormat="1">
      <c r="A2066" s="144">
        <v>5</v>
      </c>
      <c r="B2066" s="145" t="s">
        <v>28</v>
      </c>
      <c r="C2066" s="32">
        <v>12</v>
      </c>
      <c r="D2066" s="146">
        <v>119943</v>
      </c>
      <c r="E2066" s="28">
        <f t="shared" si="230"/>
        <v>1439316</v>
      </c>
      <c r="F2066" s="124">
        <v>0</v>
      </c>
      <c r="G2066" s="30">
        <f t="shared" si="231"/>
        <v>1439316</v>
      </c>
      <c r="H2066" s="63">
        <f t="shared" si="232"/>
        <v>111058.33333333333</v>
      </c>
      <c r="I2066" s="63"/>
      <c r="J2066" s="59">
        <f t="shared" ref="J2066:J2078" si="233">H2066*C2067</f>
        <v>0</v>
      </c>
    </row>
    <row r="2067" spans="1:10" s="141" customFormat="1">
      <c r="A2067" s="144">
        <v>6</v>
      </c>
      <c r="B2067" s="145" t="s">
        <v>29</v>
      </c>
      <c r="C2067" s="26"/>
      <c r="D2067" s="146">
        <v>94810</v>
      </c>
      <c r="E2067" s="28">
        <f t="shared" si="230"/>
        <v>0</v>
      </c>
      <c r="F2067" s="29">
        <v>0</v>
      </c>
      <c r="G2067" s="30">
        <f t="shared" si="231"/>
        <v>0</v>
      </c>
      <c r="H2067" s="63">
        <f t="shared" si="232"/>
        <v>87787.037037037036</v>
      </c>
      <c r="I2067" s="63"/>
      <c r="J2067" s="59">
        <f t="shared" si="233"/>
        <v>0</v>
      </c>
    </row>
    <row r="2068" spans="1:10" s="141" customFormat="1">
      <c r="A2068" s="144">
        <v>7</v>
      </c>
      <c r="B2068" s="145" t="s">
        <v>30</v>
      </c>
      <c r="C2068" s="34"/>
      <c r="D2068" s="146">
        <v>141396</v>
      </c>
      <c r="E2068" s="28">
        <f t="shared" si="230"/>
        <v>0</v>
      </c>
      <c r="F2068" s="29">
        <v>0</v>
      </c>
      <c r="G2068" s="30">
        <f t="shared" si="231"/>
        <v>0</v>
      </c>
      <c r="H2068" s="63">
        <f t="shared" si="232"/>
        <v>130922.22222222222</v>
      </c>
      <c r="I2068" s="63"/>
      <c r="J2068" s="59">
        <f t="shared" si="233"/>
        <v>0</v>
      </c>
    </row>
    <row r="2069" spans="1:10" s="141" customFormat="1">
      <c r="A2069" s="144">
        <v>8</v>
      </c>
      <c r="B2069" s="145" t="s">
        <v>31</v>
      </c>
      <c r="C2069" s="26"/>
      <c r="D2069" s="146">
        <v>232931</v>
      </c>
      <c r="E2069" s="28">
        <f t="shared" si="230"/>
        <v>0</v>
      </c>
      <c r="F2069" s="29">
        <v>0</v>
      </c>
      <c r="G2069" s="30">
        <f t="shared" si="231"/>
        <v>0</v>
      </c>
      <c r="H2069" s="63">
        <f t="shared" si="232"/>
        <v>215676.85185185182</v>
      </c>
      <c r="I2069" s="63"/>
      <c r="J2069" s="59">
        <f t="shared" si="233"/>
        <v>0</v>
      </c>
    </row>
    <row r="2070" spans="1:10" s="141" customFormat="1">
      <c r="A2070" s="144">
        <v>9</v>
      </c>
      <c r="B2070" s="148" t="s">
        <v>32</v>
      </c>
      <c r="C2070" s="26"/>
      <c r="D2070" s="146">
        <v>101534</v>
      </c>
      <c r="E2070" s="28">
        <f t="shared" si="230"/>
        <v>0</v>
      </c>
      <c r="F2070" s="29">
        <v>0</v>
      </c>
      <c r="G2070" s="30">
        <f t="shared" si="231"/>
        <v>0</v>
      </c>
      <c r="H2070" s="63">
        <f t="shared" si="232"/>
        <v>94012.962962962964</v>
      </c>
      <c r="I2070" s="63"/>
      <c r="J2070" s="59">
        <f t="shared" si="233"/>
        <v>0</v>
      </c>
    </row>
    <row r="2071" spans="1:10" s="141" customFormat="1">
      <c r="A2071" s="144">
        <v>10</v>
      </c>
      <c r="B2071" s="148" t="s">
        <v>33</v>
      </c>
      <c r="C2071" s="37"/>
      <c r="D2071" s="147">
        <v>110148</v>
      </c>
      <c r="E2071" s="28">
        <f t="shared" si="230"/>
        <v>0</v>
      </c>
      <c r="F2071" s="29">
        <v>0</v>
      </c>
      <c r="G2071" s="30">
        <f t="shared" si="231"/>
        <v>0</v>
      </c>
      <c r="H2071" s="63">
        <f t="shared" si="232"/>
        <v>101988.88888888888</v>
      </c>
      <c r="I2071" s="63"/>
      <c r="J2071" s="59">
        <f t="shared" si="233"/>
        <v>0</v>
      </c>
    </row>
    <row r="2072" spans="1:10" s="141" customFormat="1">
      <c r="A2072" s="144">
        <v>11</v>
      </c>
      <c r="B2072" s="145" t="s">
        <v>34</v>
      </c>
      <c r="C2072" s="37"/>
      <c r="D2072" s="146">
        <v>54198</v>
      </c>
      <c r="E2072" s="28">
        <f t="shared" si="230"/>
        <v>0</v>
      </c>
      <c r="F2072" s="29">
        <v>0</v>
      </c>
      <c r="G2072" s="30">
        <f t="shared" si="231"/>
        <v>0</v>
      </c>
      <c r="H2072" s="63">
        <f t="shared" si="232"/>
        <v>50183.333333333328</v>
      </c>
      <c r="I2072" s="63"/>
      <c r="J2072" s="59">
        <f t="shared" si="233"/>
        <v>0</v>
      </c>
    </row>
    <row r="2073" spans="1:10" s="141" customFormat="1">
      <c r="A2073" s="144">
        <v>12</v>
      </c>
      <c r="B2073" s="145" t="s">
        <v>35</v>
      </c>
      <c r="C2073" s="37"/>
      <c r="D2073" s="146">
        <v>49680</v>
      </c>
      <c r="E2073" s="28">
        <f t="shared" si="230"/>
        <v>0</v>
      </c>
      <c r="F2073" s="29">
        <v>0</v>
      </c>
      <c r="G2073" s="30">
        <f t="shared" si="231"/>
        <v>0</v>
      </c>
      <c r="H2073" s="63">
        <f t="shared" si="232"/>
        <v>46000</v>
      </c>
      <c r="I2073" s="63"/>
      <c r="J2073" s="59">
        <f t="shared" si="233"/>
        <v>0</v>
      </c>
    </row>
    <row r="2074" spans="1:10" s="141" customFormat="1">
      <c r="A2074" s="144">
        <v>13</v>
      </c>
      <c r="B2074" s="145" t="s">
        <v>36</v>
      </c>
      <c r="C2074" s="37"/>
      <c r="D2074" s="149">
        <v>64152</v>
      </c>
      <c r="E2074" s="28">
        <f t="shared" si="230"/>
        <v>0</v>
      </c>
      <c r="F2074" s="29">
        <v>0</v>
      </c>
      <c r="G2074" s="30">
        <f t="shared" si="231"/>
        <v>0</v>
      </c>
      <c r="H2074" s="63">
        <f t="shared" si="232"/>
        <v>59399.999999999993</v>
      </c>
      <c r="I2074" s="63"/>
      <c r="J2074" s="59">
        <f t="shared" si="233"/>
        <v>0</v>
      </c>
    </row>
    <row r="2075" spans="1:10" s="141" customFormat="1">
      <c r="A2075" s="144">
        <v>14</v>
      </c>
      <c r="B2075" s="145" t="s">
        <v>37</v>
      </c>
      <c r="C2075" s="37"/>
      <c r="D2075" s="149">
        <v>65934</v>
      </c>
      <c r="E2075" s="28">
        <f t="shared" si="230"/>
        <v>0</v>
      </c>
      <c r="F2075" s="29">
        <v>0</v>
      </c>
      <c r="G2075" s="30">
        <f t="shared" si="231"/>
        <v>0</v>
      </c>
      <c r="H2075" s="130">
        <f t="shared" si="232"/>
        <v>61049.999999999993</v>
      </c>
      <c r="I2075" s="63"/>
      <c r="J2075" s="59">
        <f t="shared" si="233"/>
        <v>0</v>
      </c>
    </row>
    <row r="2076" spans="1:10" s="141" customFormat="1">
      <c r="A2076" s="144">
        <v>15</v>
      </c>
      <c r="B2076" s="145" t="s">
        <v>38</v>
      </c>
      <c r="C2076" s="37"/>
      <c r="D2076" s="149">
        <v>76626</v>
      </c>
      <c r="E2076" s="28">
        <f t="shared" si="230"/>
        <v>0</v>
      </c>
      <c r="F2076" s="124">
        <v>0</v>
      </c>
      <c r="G2076" s="30">
        <f t="shared" si="231"/>
        <v>0</v>
      </c>
      <c r="H2076" s="63">
        <f t="shared" si="232"/>
        <v>70950</v>
      </c>
      <c r="I2076" s="63"/>
      <c r="J2076" s="59">
        <f t="shared" si="233"/>
        <v>0</v>
      </c>
    </row>
    <row r="2077" spans="1:10" s="141" customFormat="1">
      <c r="A2077" s="144">
        <v>16</v>
      </c>
      <c r="B2077" s="145" t="s">
        <v>39</v>
      </c>
      <c r="C2077" s="37"/>
      <c r="D2077" s="149">
        <v>80190</v>
      </c>
      <c r="E2077" s="28">
        <f t="shared" si="230"/>
        <v>0</v>
      </c>
      <c r="F2077" s="29">
        <v>0</v>
      </c>
      <c r="G2077" s="30">
        <f t="shared" si="231"/>
        <v>0</v>
      </c>
      <c r="H2077" s="63">
        <f t="shared" si="232"/>
        <v>74250</v>
      </c>
      <c r="I2077" s="63"/>
      <c r="J2077" s="59">
        <f t="shared" si="233"/>
        <v>0</v>
      </c>
    </row>
    <row r="2078" spans="1:10" s="141" customFormat="1">
      <c r="A2078" s="144">
        <v>17</v>
      </c>
      <c r="B2078" s="145" t="s">
        <v>40</v>
      </c>
      <c r="C2078" s="37"/>
      <c r="D2078" s="149">
        <v>113832</v>
      </c>
      <c r="E2078" s="28">
        <f t="shared" si="230"/>
        <v>0</v>
      </c>
      <c r="F2078" s="29">
        <v>0</v>
      </c>
      <c r="G2078" s="30">
        <f t="shared" si="231"/>
        <v>0</v>
      </c>
      <c r="H2078" s="63">
        <f t="shared" si="232"/>
        <v>105400</v>
      </c>
      <c r="I2078" s="63"/>
      <c r="J2078" s="59">
        <f t="shared" si="233"/>
        <v>0</v>
      </c>
    </row>
    <row r="2079" spans="1:10" s="141" customFormat="1" ht="17.25">
      <c r="A2079" s="144">
        <v>18</v>
      </c>
      <c r="B2079" s="145" t="s">
        <v>41</v>
      </c>
      <c r="C2079" s="37"/>
      <c r="D2079" s="150">
        <v>98010</v>
      </c>
      <c r="E2079" s="28">
        <f t="shared" si="230"/>
        <v>0</v>
      </c>
      <c r="F2079" s="29">
        <v>0</v>
      </c>
      <c r="G2079" s="30">
        <f t="shared" si="231"/>
        <v>0</v>
      </c>
      <c r="H2079" s="63">
        <f t="shared" si="232"/>
        <v>90750</v>
      </c>
      <c r="I2079" s="45"/>
      <c r="J2079" s="64">
        <f>SUM(J2061:J2078)</f>
        <v>0</v>
      </c>
    </row>
    <row r="2080" spans="1:10" s="141" customFormat="1" ht="31.5">
      <c r="A2080" s="40"/>
      <c r="B2080" s="41" t="s">
        <v>42</v>
      </c>
      <c r="C2080" s="42">
        <f>SUM(C2062:C2079)</f>
        <v>12</v>
      </c>
      <c r="D2080" s="42"/>
      <c r="E2080" s="43">
        <f>SUM(E2062:E2079)</f>
        <v>1439316</v>
      </c>
      <c r="F2080" s="43"/>
      <c r="G2080" s="44">
        <f>SUM(G2062:G2079)</f>
        <v>1439316</v>
      </c>
      <c r="H2080" s="5"/>
      <c r="I2080" s="5"/>
      <c r="J2080" s="75">
        <f>J2079*0.08</f>
        <v>0</v>
      </c>
    </row>
    <row r="2081" spans="1:10" s="141" customFormat="1" ht="31.5">
      <c r="A2081" s="46"/>
      <c r="B2081" s="47"/>
      <c r="C2081" s="48"/>
      <c r="D2081" s="48"/>
      <c r="E2081" s="49"/>
      <c r="F2081" s="49"/>
      <c r="G2081" s="151"/>
      <c r="H2081" s="6"/>
      <c r="I2081" s="6"/>
      <c r="J2081" s="76">
        <f>SUM(J2079:J2080)</f>
        <v>0</v>
      </c>
    </row>
    <row r="2082" spans="1:10" ht="18">
      <c r="A2082" s="283" t="s">
        <v>43</v>
      </c>
      <c r="B2082" s="283"/>
      <c r="C2082" s="284" t="s">
        <v>44</v>
      </c>
      <c r="D2082" s="284"/>
      <c r="E2082" s="54"/>
      <c r="F2082" s="54"/>
      <c r="G2082" s="55" t="s">
        <v>45</v>
      </c>
    </row>
    <row r="2085" spans="1:10" s="141" customFormat="1" ht="18">
      <c r="A2085"/>
      <c r="B2085"/>
      <c r="C2085"/>
      <c r="D2085"/>
      <c r="E2085"/>
      <c r="F2085"/>
      <c r="G2085"/>
      <c r="H2085" s="1"/>
      <c r="I2085" s="1"/>
      <c r="J2085" s="79"/>
    </row>
    <row r="2086" spans="1:10" s="141" customFormat="1" ht="15.75">
      <c r="A2086" s="279" t="s">
        <v>1</v>
      </c>
      <c r="B2086" s="279"/>
      <c r="C2086" s="279"/>
      <c r="D2086" s="279"/>
      <c r="E2086" s="279"/>
      <c r="F2086" s="279"/>
      <c r="G2086" s="279"/>
      <c r="H2086" s="1"/>
      <c r="I2086" s="1"/>
      <c r="J2086" s="71"/>
    </row>
    <row r="2087" spans="1:10" s="141" customFormat="1" ht="15.75">
      <c r="A2087" s="279" t="s">
        <v>2</v>
      </c>
      <c r="B2087" s="279"/>
      <c r="C2087" s="279"/>
      <c r="D2087" s="279"/>
      <c r="E2087" s="279"/>
      <c r="F2087" s="279"/>
      <c r="G2087" s="279"/>
      <c r="H2087" s="1"/>
      <c r="I2087" s="1"/>
      <c r="J2087" s="71"/>
    </row>
    <row r="2088" spans="1:10" s="141" customFormat="1" ht="15.75">
      <c r="A2088" s="279" t="s">
        <v>4</v>
      </c>
      <c r="B2088" s="279"/>
      <c r="C2088" s="279"/>
      <c r="D2088" s="279"/>
      <c r="E2088" s="279"/>
      <c r="F2088" s="279"/>
      <c r="G2088" s="279"/>
      <c r="H2088" s="1"/>
      <c r="I2088" s="1"/>
      <c r="J2088" s="71"/>
    </row>
    <row r="2089" spans="1:10" s="141" customFormat="1" ht="27">
      <c r="A2089" s="280" t="s">
        <v>6</v>
      </c>
      <c r="B2089" s="280"/>
      <c r="C2089" s="280"/>
      <c r="D2089" s="280"/>
      <c r="E2089" s="280"/>
      <c r="F2089" s="280"/>
      <c r="G2089" s="280"/>
      <c r="H2089" s="2"/>
      <c r="I2089" s="2"/>
      <c r="J2089" s="72"/>
    </row>
    <row r="2090" spans="1:10" s="141" customFormat="1" ht="27">
      <c r="A2090" s="142"/>
      <c r="B2090" s="142"/>
      <c r="C2090" s="281" t="s">
        <v>367</v>
      </c>
      <c r="D2090" s="281"/>
      <c r="E2090" s="281"/>
      <c r="F2090" s="281"/>
      <c r="G2090" s="281"/>
      <c r="H2090" s="68"/>
      <c r="I2090" s="68"/>
      <c r="J2090" s="71"/>
    </row>
    <row r="2091" spans="1:10" s="141" customFormat="1" ht="15.75">
      <c r="A2091" s="11" t="s">
        <v>358</v>
      </c>
      <c r="B2091" s="12">
        <v>4138156433</v>
      </c>
      <c r="C2091" s="143"/>
      <c r="D2091" s="286"/>
      <c r="E2091" s="286"/>
      <c r="F2091" s="286"/>
      <c r="G2091" s="286"/>
      <c r="H2091" s="69" t="s">
        <v>161</v>
      </c>
      <c r="I2091" s="69"/>
      <c r="J2091" s="73"/>
    </row>
    <row r="2092" spans="1:10" s="141" customFormat="1" ht="15.75">
      <c r="A2092" s="11" t="s">
        <v>9</v>
      </c>
      <c r="B2092" s="286" t="s">
        <v>746</v>
      </c>
      <c r="C2092" s="286"/>
      <c r="D2092" s="286"/>
      <c r="E2092" s="16"/>
      <c r="F2092" s="11"/>
      <c r="G2092" s="16"/>
      <c r="H2092" s="1"/>
      <c r="I2092" s="1"/>
      <c r="J2092" s="71"/>
    </row>
    <row r="2093" spans="1:10" s="141" customFormat="1" ht="15.75">
      <c r="A2093" s="11" t="s">
        <v>11</v>
      </c>
      <c r="B2093" s="289"/>
      <c r="C2093" s="289"/>
      <c r="D2093" s="289"/>
      <c r="E2093" s="289"/>
      <c r="F2093" s="18"/>
      <c r="G2093" s="19"/>
      <c r="H2093" s="1"/>
      <c r="I2093" s="1"/>
      <c r="J2093" s="71"/>
    </row>
    <row r="2094" spans="1:10" s="141" customFormat="1" ht="15.75">
      <c r="A2094" s="21" t="s">
        <v>14</v>
      </c>
      <c r="B2094" s="21" t="s">
        <v>16</v>
      </c>
      <c r="C2094" s="21"/>
      <c r="D2094" s="22" t="s">
        <v>18</v>
      </c>
      <c r="E2094" s="23" t="s">
        <v>19</v>
      </c>
      <c r="F2094" s="23" t="s">
        <v>20</v>
      </c>
      <c r="G2094" s="21" t="s">
        <v>21</v>
      </c>
      <c r="H2094" s="63"/>
      <c r="I2094" s="63"/>
      <c r="J2094" s="59">
        <f>H2094*C2095</f>
        <v>0</v>
      </c>
    </row>
    <row r="2095" spans="1:10" s="141" customFormat="1">
      <c r="A2095" s="144">
        <v>1</v>
      </c>
      <c r="B2095" s="145" t="s">
        <v>23</v>
      </c>
      <c r="C2095" s="26">
        <v>3</v>
      </c>
      <c r="D2095" s="146">
        <v>79305</v>
      </c>
      <c r="E2095" s="28">
        <f t="shared" ref="E2095:E2112" si="234">D2095*C2095</f>
        <v>237915</v>
      </c>
      <c r="F2095" s="29">
        <v>0</v>
      </c>
      <c r="G2095" s="30">
        <f t="shared" ref="G2095:G2112" si="235">E2095-E2095*F2095</f>
        <v>237915</v>
      </c>
      <c r="H2095" s="63">
        <f t="shared" ref="H2095:H2112" si="236">D2095/1.08</f>
        <v>73430.555555555547</v>
      </c>
      <c r="I2095" s="63"/>
      <c r="J2095" s="59">
        <f t="shared" ref="J2095:J2112" si="237">H2095*C2095</f>
        <v>220291.66666666663</v>
      </c>
    </row>
    <row r="2096" spans="1:10" s="141" customFormat="1">
      <c r="A2096" s="144">
        <v>2</v>
      </c>
      <c r="B2096" s="145" t="s">
        <v>25</v>
      </c>
      <c r="C2096" s="32"/>
      <c r="D2096" s="147">
        <v>128591</v>
      </c>
      <c r="E2096" s="28">
        <f t="shared" si="234"/>
        <v>0</v>
      </c>
      <c r="F2096" s="29">
        <v>0</v>
      </c>
      <c r="G2096" s="30">
        <f t="shared" si="235"/>
        <v>0</v>
      </c>
      <c r="H2096" s="63">
        <f t="shared" si="236"/>
        <v>119065.74074074073</v>
      </c>
      <c r="I2096" s="63"/>
      <c r="J2096" s="59">
        <f t="shared" si="237"/>
        <v>0</v>
      </c>
    </row>
    <row r="2097" spans="1:10" s="141" customFormat="1">
      <c r="A2097" s="144">
        <v>3</v>
      </c>
      <c r="B2097" s="145" t="s">
        <v>26</v>
      </c>
      <c r="C2097" s="34">
        <v>3</v>
      </c>
      <c r="D2097" s="146">
        <v>60043</v>
      </c>
      <c r="E2097" s="28">
        <f t="shared" si="234"/>
        <v>180129</v>
      </c>
      <c r="F2097" s="29">
        <v>0</v>
      </c>
      <c r="G2097" s="30">
        <f t="shared" si="235"/>
        <v>180129</v>
      </c>
      <c r="H2097" s="63">
        <f t="shared" si="236"/>
        <v>55595.370370370365</v>
      </c>
      <c r="I2097" s="63"/>
      <c r="J2097" s="59">
        <f t="shared" si="237"/>
        <v>166786.11111111109</v>
      </c>
    </row>
    <row r="2098" spans="1:10" s="141" customFormat="1">
      <c r="A2098" s="144">
        <v>4</v>
      </c>
      <c r="B2098" s="145" t="s">
        <v>27</v>
      </c>
      <c r="C2098" s="106"/>
      <c r="D2098" s="146">
        <v>115781</v>
      </c>
      <c r="E2098" s="28">
        <f t="shared" si="234"/>
        <v>0</v>
      </c>
      <c r="F2098" s="29">
        <v>0</v>
      </c>
      <c r="G2098" s="30">
        <f t="shared" si="235"/>
        <v>0</v>
      </c>
      <c r="H2098" s="63">
        <f t="shared" si="236"/>
        <v>107204.62962962962</v>
      </c>
      <c r="I2098" s="63"/>
      <c r="J2098" s="59">
        <f t="shared" si="237"/>
        <v>0</v>
      </c>
    </row>
    <row r="2099" spans="1:10" s="141" customFormat="1">
      <c r="A2099" s="144">
        <v>5</v>
      </c>
      <c r="B2099" s="145" t="s">
        <v>28</v>
      </c>
      <c r="C2099" s="32">
        <v>3</v>
      </c>
      <c r="D2099" s="146">
        <v>119943</v>
      </c>
      <c r="E2099" s="28">
        <f t="shared" si="234"/>
        <v>359829</v>
      </c>
      <c r="F2099" s="124">
        <v>0</v>
      </c>
      <c r="G2099" s="30">
        <f t="shared" si="235"/>
        <v>359829</v>
      </c>
      <c r="H2099" s="63">
        <f t="shared" si="236"/>
        <v>111058.33333333333</v>
      </c>
      <c r="I2099" s="63"/>
      <c r="J2099" s="59">
        <f t="shared" si="237"/>
        <v>333175</v>
      </c>
    </row>
    <row r="2100" spans="1:10" s="141" customFormat="1">
      <c r="A2100" s="144">
        <v>6</v>
      </c>
      <c r="B2100" s="145" t="s">
        <v>29</v>
      </c>
      <c r="C2100" s="26"/>
      <c r="D2100" s="146">
        <v>94810</v>
      </c>
      <c r="E2100" s="28">
        <f t="shared" si="234"/>
        <v>0</v>
      </c>
      <c r="F2100" s="29">
        <v>0</v>
      </c>
      <c r="G2100" s="30">
        <f t="shared" si="235"/>
        <v>0</v>
      </c>
      <c r="H2100" s="63">
        <f t="shared" si="236"/>
        <v>87787.037037037036</v>
      </c>
      <c r="I2100" s="63"/>
      <c r="J2100" s="59">
        <f t="shared" si="237"/>
        <v>0</v>
      </c>
    </row>
    <row r="2101" spans="1:10" s="141" customFormat="1">
      <c r="A2101" s="144">
        <v>7</v>
      </c>
      <c r="B2101" s="145" t="s">
        <v>30</v>
      </c>
      <c r="C2101" s="34"/>
      <c r="D2101" s="146">
        <v>141396</v>
      </c>
      <c r="E2101" s="28">
        <f t="shared" si="234"/>
        <v>0</v>
      </c>
      <c r="F2101" s="29">
        <v>0</v>
      </c>
      <c r="G2101" s="30">
        <f t="shared" si="235"/>
        <v>0</v>
      </c>
      <c r="H2101" s="63">
        <f t="shared" si="236"/>
        <v>130922.22222222222</v>
      </c>
      <c r="I2101" s="63"/>
      <c r="J2101" s="59">
        <f t="shared" si="237"/>
        <v>0</v>
      </c>
    </row>
    <row r="2102" spans="1:10" s="141" customFormat="1">
      <c r="A2102" s="144">
        <v>8</v>
      </c>
      <c r="B2102" s="145" t="s">
        <v>31</v>
      </c>
      <c r="C2102" s="26"/>
      <c r="D2102" s="146">
        <v>232931</v>
      </c>
      <c r="E2102" s="28">
        <f t="shared" si="234"/>
        <v>0</v>
      </c>
      <c r="F2102" s="29">
        <v>0</v>
      </c>
      <c r="G2102" s="30">
        <f t="shared" si="235"/>
        <v>0</v>
      </c>
      <c r="H2102" s="63">
        <f t="shared" si="236"/>
        <v>215676.85185185182</v>
      </c>
      <c r="I2102" s="63"/>
      <c r="J2102" s="59">
        <f t="shared" si="237"/>
        <v>0</v>
      </c>
    </row>
    <row r="2103" spans="1:10" s="141" customFormat="1">
      <c r="A2103" s="144">
        <v>9</v>
      </c>
      <c r="B2103" s="148" t="s">
        <v>32</v>
      </c>
      <c r="C2103" s="26"/>
      <c r="D2103" s="146">
        <v>101534</v>
      </c>
      <c r="E2103" s="28">
        <f t="shared" si="234"/>
        <v>0</v>
      </c>
      <c r="F2103" s="29">
        <v>0</v>
      </c>
      <c r="G2103" s="30">
        <f t="shared" si="235"/>
        <v>0</v>
      </c>
      <c r="H2103" s="63">
        <f t="shared" si="236"/>
        <v>94012.962962962964</v>
      </c>
      <c r="I2103" s="63"/>
      <c r="J2103" s="59">
        <f t="shared" si="237"/>
        <v>0</v>
      </c>
    </row>
    <row r="2104" spans="1:10" s="141" customFormat="1">
      <c r="A2104" s="144">
        <v>10</v>
      </c>
      <c r="B2104" s="148" t="s">
        <v>33</v>
      </c>
      <c r="C2104" s="37"/>
      <c r="D2104" s="147">
        <v>110148</v>
      </c>
      <c r="E2104" s="28">
        <f t="shared" si="234"/>
        <v>0</v>
      </c>
      <c r="F2104" s="29">
        <v>0</v>
      </c>
      <c r="G2104" s="30">
        <f t="shared" si="235"/>
        <v>0</v>
      </c>
      <c r="H2104" s="63">
        <f t="shared" si="236"/>
        <v>101988.88888888888</v>
      </c>
      <c r="I2104" s="63"/>
      <c r="J2104" s="59">
        <f t="shared" si="237"/>
        <v>0</v>
      </c>
    </row>
    <row r="2105" spans="1:10" s="141" customFormat="1">
      <c r="A2105" s="144">
        <v>11</v>
      </c>
      <c r="B2105" s="145" t="s">
        <v>34</v>
      </c>
      <c r="C2105" s="37">
        <v>3</v>
      </c>
      <c r="D2105" s="146">
        <v>54198</v>
      </c>
      <c r="E2105" s="28">
        <f t="shared" si="234"/>
        <v>162594</v>
      </c>
      <c r="F2105" s="29">
        <v>0</v>
      </c>
      <c r="G2105" s="30">
        <f t="shared" si="235"/>
        <v>162594</v>
      </c>
      <c r="H2105" s="63">
        <f t="shared" si="236"/>
        <v>50183.333333333328</v>
      </c>
      <c r="I2105" s="63"/>
      <c r="J2105" s="59">
        <f t="shared" si="237"/>
        <v>150550</v>
      </c>
    </row>
    <row r="2106" spans="1:10" s="141" customFormat="1">
      <c r="A2106" s="144">
        <v>12</v>
      </c>
      <c r="B2106" s="145" t="s">
        <v>35</v>
      </c>
      <c r="C2106" s="37"/>
      <c r="D2106" s="146">
        <v>49680</v>
      </c>
      <c r="E2106" s="28">
        <f t="shared" si="234"/>
        <v>0</v>
      </c>
      <c r="F2106" s="29">
        <v>0</v>
      </c>
      <c r="G2106" s="30">
        <f t="shared" si="235"/>
        <v>0</v>
      </c>
      <c r="H2106" s="63">
        <f t="shared" si="236"/>
        <v>46000</v>
      </c>
      <c r="I2106" s="63"/>
      <c r="J2106" s="59">
        <f t="shared" si="237"/>
        <v>0</v>
      </c>
    </row>
    <row r="2107" spans="1:10" s="141" customFormat="1">
      <c r="A2107" s="144">
        <v>13</v>
      </c>
      <c r="B2107" s="145" t="s">
        <v>36</v>
      </c>
      <c r="C2107" s="37"/>
      <c r="D2107" s="149">
        <v>64152</v>
      </c>
      <c r="E2107" s="28">
        <f t="shared" si="234"/>
        <v>0</v>
      </c>
      <c r="F2107" s="29">
        <v>0</v>
      </c>
      <c r="G2107" s="30">
        <f t="shared" si="235"/>
        <v>0</v>
      </c>
      <c r="H2107" s="63">
        <f t="shared" si="236"/>
        <v>59399.999999999993</v>
      </c>
      <c r="I2107" s="63"/>
      <c r="J2107" s="59">
        <f t="shared" si="237"/>
        <v>0</v>
      </c>
    </row>
    <row r="2108" spans="1:10" s="141" customFormat="1">
      <c r="A2108" s="144">
        <v>14</v>
      </c>
      <c r="B2108" s="145" t="s">
        <v>37</v>
      </c>
      <c r="C2108" s="37"/>
      <c r="D2108" s="149">
        <v>65934</v>
      </c>
      <c r="E2108" s="28">
        <f t="shared" si="234"/>
        <v>0</v>
      </c>
      <c r="F2108" s="29">
        <v>0</v>
      </c>
      <c r="G2108" s="30">
        <f t="shared" si="235"/>
        <v>0</v>
      </c>
      <c r="H2108" s="130">
        <f t="shared" si="236"/>
        <v>61049.999999999993</v>
      </c>
      <c r="I2108" s="63"/>
      <c r="J2108" s="59">
        <f t="shared" si="237"/>
        <v>0</v>
      </c>
    </row>
    <row r="2109" spans="1:10" s="141" customFormat="1">
      <c r="A2109" s="144">
        <v>15</v>
      </c>
      <c r="B2109" s="145" t="s">
        <v>38</v>
      </c>
      <c r="C2109" s="37"/>
      <c r="D2109" s="149">
        <v>76626</v>
      </c>
      <c r="E2109" s="28">
        <f t="shared" si="234"/>
        <v>0</v>
      </c>
      <c r="F2109" s="124">
        <v>0</v>
      </c>
      <c r="G2109" s="30">
        <f t="shared" si="235"/>
        <v>0</v>
      </c>
      <c r="H2109" s="63">
        <f t="shared" si="236"/>
        <v>70950</v>
      </c>
      <c r="I2109" s="63"/>
      <c r="J2109" s="59">
        <f t="shared" si="237"/>
        <v>0</v>
      </c>
    </row>
    <row r="2110" spans="1:10" s="141" customFormat="1">
      <c r="A2110" s="144">
        <v>16</v>
      </c>
      <c r="B2110" s="145" t="s">
        <v>39</v>
      </c>
      <c r="C2110" s="37"/>
      <c r="D2110" s="149">
        <v>80190</v>
      </c>
      <c r="E2110" s="28">
        <f t="shared" si="234"/>
        <v>0</v>
      </c>
      <c r="F2110" s="29">
        <v>0</v>
      </c>
      <c r="G2110" s="30">
        <f t="shared" si="235"/>
        <v>0</v>
      </c>
      <c r="H2110" s="63">
        <f t="shared" si="236"/>
        <v>74250</v>
      </c>
      <c r="I2110" s="63"/>
      <c r="J2110" s="59">
        <f t="shared" si="237"/>
        <v>0</v>
      </c>
    </row>
    <row r="2111" spans="1:10" s="141" customFormat="1">
      <c r="A2111" s="144">
        <v>17</v>
      </c>
      <c r="B2111" s="145" t="s">
        <v>40</v>
      </c>
      <c r="C2111" s="37"/>
      <c r="D2111" s="149">
        <v>113832</v>
      </c>
      <c r="E2111" s="28">
        <f t="shared" si="234"/>
        <v>0</v>
      </c>
      <c r="F2111" s="29">
        <v>0</v>
      </c>
      <c r="G2111" s="30">
        <f t="shared" si="235"/>
        <v>0</v>
      </c>
      <c r="H2111" s="63">
        <f t="shared" si="236"/>
        <v>105400</v>
      </c>
      <c r="I2111" s="63"/>
      <c r="J2111" s="59">
        <f t="shared" si="237"/>
        <v>0</v>
      </c>
    </row>
    <row r="2112" spans="1:10" s="141" customFormat="1" ht="17.25">
      <c r="A2112" s="144">
        <v>18</v>
      </c>
      <c r="B2112" s="145" t="s">
        <v>41</v>
      </c>
      <c r="C2112" s="37"/>
      <c r="D2112" s="150">
        <v>98010</v>
      </c>
      <c r="E2112" s="28">
        <f t="shared" si="234"/>
        <v>0</v>
      </c>
      <c r="F2112" s="29">
        <v>0</v>
      </c>
      <c r="G2112" s="30">
        <f t="shared" si="235"/>
        <v>0</v>
      </c>
      <c r="H2112" s="63">
        <f t="shared" si="236"/>
        <v>90750</v>
      </c>
      <c r="I2112" s="45"/>
      <c r="J2112" s="59">
        <f t="shared" si="237"/>
        <v>0</v>
      </c>
    </row>
    <row r="2113" spans="1:10" s="141" customFormat="1" ht="31.5">
      <c r="A2113" s="40"/>
      <c r="B2113" s="41" t="s">
        <v>42</v>
      </c>
      <c r="C2113" s="42">
        <f>SUM(C2095:C2112)</f>
        <v>12</v>
      </c>
      <c r="D2113" s="42"/>
      <c r="E2113" s="43">
        <f>SUM(E2095:E2112)</f>
        <v>940467</v>
      </c>
      <c r="F2113" s="43"/>
      <c r="G2113" s="44">
        <f>SUM(G2095:G2112)</f>
        <v>940467</v>
      </c>
      <c r="H2113" s="5"/>
      <c r="I2113" s="5"/>
      <c r="J2113" s="75">
        <f>SUM(J2095:J2112)</f>
        <v>870802.77777777775</v>
      </c>
    </row>
    <row r="2114" spans="1:10" s="141" customFormat="1" ht="31.5">
      <c r="A2114" s="46"/>
      <c r="B2114" s="47"/>
      <c r="C2114" s="48"/>
      <c r="D2114" s="48"/>
      <c r="E2114" s="49"/>
      <c r="F2114" s="49"/>
      <c r="G2114" s="151"/>
      <c r="H2114" s="6"/>
      <c r="I2114" s="6"/>
      <c r="J2114" s="76">
        <f>J2113*0.08</f>
        <v>69664.222222222219</v>
      </c>
    </row>
    <row r="2115" spans="1:10" ht="18">
      <c r="A2115" s="283" t="s">
        <v>43</v>
      </c>
      <c r="B2115" s="283"/>
      <c r="C2115" s="284" t="s">
        <v>44</v>
      </c>
      <c r="D2115" s="284"/>
      <c r="E2115" s="54"/>
      <c r="F2115" s="54"/>
      <c r="G2115" s="55" t="s">
        <v>45</v>
      </c>
      <c r="J2115" s="166">
        <f>SUM(J2113:J2114)</f>
        <v>940467</v>
      </c>
    </row>
    <row r="2119" spans="1:10" s="141" customFormat="1" ht="18">
      <c r="A2119"/>
      <c r="B2119"/>
      <c r="C2119"/>
      <c r="D2119"/>
      <c r="E2119"/>
      <c r="F2119"/>
      <c r="G2119"/>
      <c r="H2119" s="1"/>
      <c r="I2119" s="1"/>
      <c r="J2119" s="79"/>
    </row>
    <row r="2120" spans="1:10" s="141" customFormat="1" ht="15.75">
      <c r="A2120" s="279" t="s">
        <v>1</v>
      </c>
      <c r="B2120" s="279"/>
      <c r="C2120" s="279"/>
      <c r="D2120" s="279"/>
      <c r="E2120" s="279"/>
      <c r="F2120" s="279"/>
      <c r="G2120" s="279"/>
      <c r="H2120" s="1"/>
      <c r="I2120" s="1"/>
      <c r="J2120" s="71"/>
    </row>
    <row r="2121" spans="1:10" s="141" customFormat="1" ht="15.75">
      <c r="A2121" s="279" t="s">
        <v>2</v>
      </c>
      <c r="B2121" s="279"/>
      <c r="C2121" s="279"/>
      <c r="D2121" s="279"/>
      <c r="E2121" s="279"/>
      <c r="F2121" s="279"/>
      <c r="G2121" s="279"/>
      <c r="H2121" s="1"/>
      <c r="I2121" s="1"/>
      <c r="J2121" s="71"/>
    </row>
    <row r="2122" spans="1:10" s="141" customFormat="1" ht="15.75">
      <c r="A2122" s="279" t="s">
        <v>4</v>
      </c>
      <c r="B2122" s="279"/>
      <c r="C2122" s="279"/>
      <c r="D2122" s="279"/>
      <c r="E2122" s="279"/>
      <c r="F2122" s="279"/>
      <c r="G2122" s="279"/>
      <c r="H2122" s="1"/>
      <c r="I2122" s="1"/>
      <c r="J2122" s="71"/>
    </row>
    <row r="2123" spans="1:10" s="141" customFormat="1" ht="27">
      <c r="A2123" s="280" t="s">
        <v>6</v>
      </c>
      <c r="B2123" s="280"/>
      <c r="C2123" s="280"/>
      <c r="D2123" s="280"/>
      <c r="E2123" s="280"/>
      <c r="F2123" s="280"/>
      <c r="G2123" s="280"/>
      <c r="H2123" s="2"/>
      <c r="I2123" s="2"/>
      <c r="J2123" s="72"/>
    </row>
    <row r="2124" spans="1:10" s="141" customFormat="1" ht="27">
      <c r="A2124" s="142"/>
      <c r="B2124" s="142"/>
      <c r="C2124" s="281" t="s">
        <v>367</v>
      </c>
      <c r="D2124" s="281"/>
      <c r="E2124" s="281"/>
      <c r="F2124" s="281"/>
      <c r="G2124" s="281"/>
      <c r="H2124" s="68"/>
      <c r="I2124" s="68"/>
      <c r="J2124" s="71"/>
    </row>
    <row r="2125" spans="1:10" s="141" customFormat="1" ht="15.75">
      <c r="A2125" s="11" t="s">
        <v>358</v>
      </c>
      <c r="B2125" s="12">
        <v>4138145544</v>
      </c>
      <c r="C2125" s="143"/>
      <c r="D2125" s="286"/>
      <c r="E2125" s="286"/>
      <c r="F2125" s="286"/>
      <c r="G2125" s="286"/>
      <c r="H2125" s="69" t="s">
        <v>161</v>
      </c>
      <c r="I2125" s="69"/>
      <c r="J2125" s="73"/>
    </row>
    <row r="2126" spans="1:10" s="141" customFormat="1" ht="15.75">
      <c r="A2126" s="11" t="s">
        <v>9</v>
      </c>
      <c r="B2126" s="286" t="s">
        <v>747</v>
      </c>
      <c r="C2126" s="286"/>
      <c r="D2126" s="286"/>
      <c r="E2126" s="16"/>
      <c r="F2126" s="11"/>
      <c r="G2126" s="16"/>
      <c r="H2126" s="1"/>
      <c r="I2126" s="1"/>
      <c r="J2126" s="71"/>
    </row>
    <row r="2127" spans="1:10" s="141" customFormat="1" ht="15.75">
      <c r="A2127" s="11" t="s">
        <v>11</v>
      </c>
      <c r="B2127" s="289"/>
      <c r="C2127" s="289"/>
      <c r="D2127" s="289"/>
      <c r="E2127" s="289"/>
      <c r="F2127" s="18"/>
      <c r="G2127" s="19"/>
      <c r="H2127" s="1"/>
      <c r="I2127" s="1"/>
      <c r="J2127" s="71"/>
    </row>
    <row r="2128" spans="1:10" s="141" customFormat="1" ht="15.75">
      <c r="A2128" s="21" t="s">
        <v>14</v>
      </c>
      <c r="B2128" s="21" t="s">
        <v>16</v>
      </c>
      <c r="C2128" s="21"/>
      <c r="D2128" s="22" t="s">
        <v>18</v>
      </c>
      <c r="E2128" s="23" t="s">
        <v>19</v>
      </c>
      <c r="F2128" s="23" t="s">
        <v>20</v>
      </c>
      <c r="G2128" s="21" t="s">
        <v>21</v>
      </c>
      <c r="H2128" s="63"/>
      <c r="I2128" s="63"/>
      <c r="J2128" s="59">
        <f>H2128*C2129</f>
        <v>0</v>
      </c>
    </row>
    <row r="2129" spans="1:10" s="141" customFormat="1">
      <c r="A2129" s="144">
        <v>1</v>
      </c>
      <c r="B2129" s="145" t="s">
        <v>23</v>
      </c>
      <c r="C2129" s="26"/>
      <c r="D2129" s="146">
        <v>79305</v>
      </c>
      <c r="E2129" s="28">
        <f t="shared" ref="E2129:E2146" si="238">D2129*C2129</f>
        <v>0</v>
      </c>
      <c r="F2129" s="29">
        <v>0</v>
      </c>
      <c r="G2129" s="30">
        <f t="shared" ref="G2129:G2146" si="239">E2129-E2129*F2129</f>
        <v>0</v>
      </c>
      <c r="H2129" s="63">
        <f t="shared" ref="H2129:H2146" si="240">D2129/1.08</f>
        <v>73430.555555555547</v>
      </c>
      <c r="I2129" s="63"/>
      <c r="J2129" s="59">
        <f>H2129*C2130</f>
        <v>0</v>
      </c>
    </row>
    <row r="2130" spans="1:10" s="141" customFormat="1">
      <c r="A2130" s="144">
        <v>2</v>
      </c>
      <c r="B2130" s="145" t="s">
        <v>25</v>
      </c>
      <c r="C2130" s="32"/>
      <c r="D2130" s="147">
        <v>128591</v>
      </c>
      <c r="E2130" s="28">
        <f t="shared" si="238"/>
        <v>0</v>
      </c>
      <c r="F2130" s="29">
        <v>0</v>
      </c>
      <c r="G2130" s="30">
        <f t="shared" si="239"/>
        <v>0</v>
      </c>
      <c r="H2130" s="63">
        <f t="shared" si="240"/>
        <v>119065.74074074073</v>
      </c>
      <c r="I2130" s="63"/>
      <c r="J2130" s="59">
        <f>H2130*C2131</f>
        <v>0</v>
      </c>
    </row>
    <row r="2131" spans="1:10" s="141" customFormat="1">
      <c r="A2131" s="144">
        <v>3</v>
      </c>
      <c r="B2131" s="145" t="s">
        <v>26</v>
      </c>
      <c r="C2131" s="34"/>
      <c r="D2131" s="146">
        <v>60043</v>
      </c>
      <c r="E2131" s="28">
        <f t="shared" si="238"/>
        <v>0</v>
      </c>
      <c r="F2131" s="29">
        <v>0</v>
      </c>
      <c r="G2131" s="30">
        <f t="shared" si="239"/>
        <v>0</v>
      </c>
      <c r="H2131" s="63">
        <f t="shared" si="240"/>
        <v>55595.370370370365</v>
      </c>
      <c r="I2131" s="63"/>
      <c r="J2131" s="59">
        <f>H2131*C2132</f>
        <v>0</v>
      </c>
    </row>
    <row r="2132" spans="1:10" s="141" customFormat="1">
      <c r="A2132" s="144">
        <v>4</v>
      </c>
      <c r="B2132" s="145" t="s">
        <v>27</v>
      </c>
      <c r="C2132" s="106"/>
      <c r="D2132" s="146">
        <v>115781</v>
      </c>
      <c r="E2132" s="28">
        <f t="shared" si="238"/>
        <v>0</v>
      </c>
      <c r="F2132" s="29">
        <v>0</v>
      </c>
      <c r="G2132" s="30">
        <f t="shared" si="239"/>
        <v>0</v>
      </c>
      <c r="H2132" s="63">
        <f t="shared" si="240"/>
        <v>107204.62962962962</v>
      </c>
      <c r="I2132" s="63"/>
      <c r="J2132" s="59"/>
    </row>
    <row r="2133" spans="1:10" s="141" customFormat="1">
      <c r="A2133" s="144">
        <v>5</v>
      </c>
      <c r="B2133" s="145" t="s">
        <v>28</v>
      </c>
      <c r="C2133" s="32">
        <v>10</v>
      </c>
      <c r="D2133" s="146">
        <v>119943</v>
      </c>
      <c r="E2133" s="28">
        <f t="shared" si="238"/>
        <v>1199430</v>
      </c>
      <c r="F2133" s="124">
        <v>0</v>
      </c>
      <c r="G2133" s="30">
        <f t="shared" si="239"/>
        <v>1199430</v>
      </c>
      <c r="H2133" s="63">
        <f t="shared" si="240"/>
        <v>111058.33333333333</v>
      </c>
      <c r="I2133" s="63"/>
      <c r="J2133" s="59">
        <f t="shared" ref="J2133:J2145" si="241">H2133*C2134</f>
        <v>0</v>
      </c>
    </row>
    <row r="2134" spans="1:10" s="141" customFormat="1">
      <c r="A2134" s="144">
        <v>6</v>
      </c>
      <c r="B2134" s="145" t="s">
        <v>29</v>
      </c>
      <c r="C2134" s="26"/>
      <c r="D2134" s="146">
        <v>94810</v>
      </c>
      <c r="E2134" s="28">
        <f t="shared" si="238"/>
        <v>0</v>
      </c>
      <c r="F2134" s="29">
        <v>0</v>
      </c>
      <c r="G2134" s="30">
        <f t="shared" si="239"/>
        <v>0</v>
      </c>
      <c r="H2134" s="63">
        <f t="shared" si="240"/>
        <v>87787.037037037036</v>
      </c>
      <c r="I2134" s="63"/>
      <c r="J2134" s="59">
        <f t="shared" si="241"/>
        <v>0</v>
      </c>
    </row>
    <row r="2135" spans="1:10" s="141" customFormat="1">
      <c r="A2135" s="144">
        <v>7</v>
      </c>
      <c r="B2135" s="145" t="s">
        <v>30</v>
      </c>
      <c r="C2135" s="34"/>
      <c r="D2135" s="146">
        <v>141396</v>
      </c>
      <c r="E2135" s="28">
        <f t="shared" si="238"/>
        <v>0</v>
      </c>
      <c r="F2135" s="29">
        <v>0</v>
      </c>
      <c r="G2135" s="30">
        <f t="shared" si="239"/>
        <v>0</v>
      </c>
      <c r="H2135" s="63">
        <f t="shared" si="240"/>
        <v>130922.22222222222</v>
      </c>
      <c r="I2135" s="63"/>
      <c r="J2135" s="59">
        <f t="shared" si="241"/>
        <v>0</v>
      </c>
    </row>
    <row r="2136" spans="1:10" s="141" customFormat="1">
      <c r="A2136" s="144">
        <v>8</v>
      </c>
      <c r="B2136" s="145" t="s">
        <v>31</v>
      </c>
      <c r="C2136" s="26"/>
      <c r="D2136" s="146">
        <v>232931</v>
      </c>
      <c r="E2136" s="28">
        <f t="shared" si="238"/>
        <v>0</v>
      </c>
      <c r="F2136" s="29">
        <v>0</v>
      </c>
      <c r="G2136" s="30">
        <f t="shared" si="239"/>
        <v>0</v>
      </c>
      <c r="H2136" s="63">
        <f t="shared" si="240"/>
        <v>215676.85185185182</v>
      </c>
      <c r="I2136" s="63"/>
      <c r="J2136" s="59">
        <f t="shared" si="241"/>
        <v>0</v>
      </c>
    </row>
    <row r="2137" spans="1:10" s="141" customFormat="1">
      <c r="A2137" s="144">
        <v>9</v>
      </c>
      <c r="B2137" s="148" t="s">
        <v>32</v>
      </c>
      <c r="C2137" s="26"/>
      <c r="D2137" s="146">
        <v>101534</v>
      </c>
      <c r="E2137" s="28">
        <f t="shared" si="238"/>
        <v>0</v>
      </c>
      <c r="F2137" s="29">
        <v>0</v>
      </c>
      <c r="G2137" s="30">
        <f t="shared" si="239"/>
        <v>0</v>
      </c>
      <c r="H2137" s="63">
        <f t="shared" si="240"/>
        <v>94012.962962962964</v>
      </c>
      <c r="I2137" s="63"/>
      <c r="J2137" s="59">
        <f t="shared" si="241"/>
        <v>0</v>
      </c>
    </row>
    <row r="2138" spans="1:10" s="141" customFormat="1">
      <c r="A2138" s="144">
        <v>10</v>
      </c>
      <c r="B2138" s="148" t="s">
        <v>33</v>
      </c>
      <c r="C2138" s="37"/>
      <c r="D2138" s="147">
        <v>110148</v>
      </c>
      <c r="E2138" s="28">
        <f t="shared" si="238"/>
        <v>0</v>
      </c>
      <c r="F2138" s="29">
        <v>0</v>
      </c>
      <c r="G2138" s="30">
        <f t="shared" si="239"/>
        <v>0</v>
      </c>
      <c r="H2138" s="63">
        <f t="shared" si="240"/>
        <v>101988.88888888888</v>
      </c>
      <c r="I2138" s="63"/>
      <c r="J2138" s="59">
        <f t="shared" si="241"/>
        <v>0</v>
      </c>
    </row>
    <row r="2139" spans="1:10" s="141" customFormat="1">
      <c r="A2139" s="144">
        <v>11</v>
      </c>
      <c r="B2139" s="145" t="s">
        <v>34</v>
      </c>
      <c r="C2139" s="37"/>
      <c r="D2139" s="146">
        <v>54198</v>
      </c>
      <c r="E2139" s="28">
        <f t="shared" si="238"/>
        <v>0</v>
      </c>
      <c r="F2139" s="29">
        <v>0</v>
      </c>
      <c r="G2139" s="30">
        <f t="shared" si="239"/>
        <v>0</v>
      </c>
      <c r="H2139" s="63">
        <f t="shared" si="240"/>
        <v>50183.333333333328</v>
      </c>
      <c r="I2139" s="63"/>
      <c r="J2139" s="59">
        <f t="shared" si="241"/>
        <v>0</v>
      </c>
    </row>
    <row r="2140" spans="1:10" s="141" customFormat="1">
      <c r="A2140" s="144">
        <v>12</v>
      </c>
      <c r="B2140" s="145" t="s">
        <v>35</v>
      </c>
      <c r="C2140" s="37"/>
      <c r="D2140" s="146">
        <v>49680</v>
      </c>
      <c r="E2140" s="28">
        <f t="shared" si="238"/>
        <v>0</v>
      </c>
      <c r="F2140" s="29">
        <v>0</v>
      </c>
      <c r="G2140" s="30">
        <f t="shared" si="239"/>
        <v>0</v>
      </c>
      <c r="H2140" s="63">
        <f t="shared" si="240"/>
        <v>46000</v>
      </c>
      <c r="I2140" s="63"/>
      <c r="J2140" s="59">
        <f t="shared" si="241"/>
        <v>0</v>
      </c>
    </row>
    <row r="2141" spans="1:10" s="141" customFormat="1">
      <c r="A2141" s="144">
        <v>13</v>
      </c>
      <c r="B2141" s="145" t="s">
        <v>36</v>
      </c>
      <c r="C2141" s="37"/>
      <c r="D2141" s="149">
        <v>64152</v>
      </c>
      <c r="E2141" s="28">
        <f t="shared" si="238"/>
        <v>0</v>
      </c>
      <c r="F2141" s="29">
        <v>0</v>
      </c>
      <c r="G2141" s="30">
        <f t="shared" si="239"/>
        <v>0</v>
      </c>
      <c r="H2141" s="63">
        <f t="shared" si="240"/>
        <v>59399.999999999993</v>
      </c>
      <c r="I2141" s="63"/>
      <c r="J2141" s="59">
        <f t="shared" si="241"/>
        <v>0</v>
      </c>
    </row>
    <row r="2142" spans="1:10" s="141" customFormat="1">
      <c r="A2142" s="144">
        <v>14</v>
      </c>
      <c r="B2142" s="145" t="s">
        <v>37</v>
      </c>
      <c r="C2142" s="37"/>
      <c r="D2142" s="149">
        <v>65934</v>
      </c>
      <c r="E2142" s="28">
        <f t="shared" si="238"/>
        <v>0</v>
      </c>
      <c r="F2142" s="29">
        <v>0</v>
      </c>
      <c r="G2142" s="30">
        <f t="shared" si="239"/>
        <v>0</v>
      </c>
      <c r="H2142" s="130">
        <f t="shared" si="240"/>
        <v>61049.999999999993</v>
      </c>
      <c r="I2142" s="63"/>
      <c r="J2142" s="59">
        <f t="shared" si="241"/>
        <v>0</v>
      </c>
    </row>
    <row r="2143" spans="1:10" s="141" customFormat="1">
      <c r="A2143" s="144">
        <v>15</v>
      </c>
      <c r="B2143" s="145" t="s">
        <v>38</v>
      </c>
      <c r="C2143" s="37"/>
      <c r="D2143" s="149">
        <v>76626</v>
      </c>
      <c r="E2143" s="28">
        <f t="shared" si="238"/>
        <v>0</v>
      </c>
      <c r="F2143" s="124">
        <v>0</v>
      </c>
      <c r="G2143" s="30">
        <f t="shared" si="239"/>
        <v>0</v>
      </c>
      <c r="H2143" s="63">
        <f t="shared" si="240"/>
        <v>70950</v>
      </c>
      <c r="I2143" s="63"/>
      <c r="J2143" s="59">
        <f t="shared" si="241"/>
        <v>0</v>
      </c>
    </row>
    <row r="2144" spans="1:10" s="141" customFormat="1">
      <c r="A2144" s="144">
        <v>16</v>
      </c>
      <c r="B2144" s="145" t="s">
        <v>39</v>
      </c>
      <c r="C2144" s="37"/>
      <c r="D2144" s="149">
        <v>80190</v>
      </c>
      <c r="E2144" s="28">
        <f t="shared" si="238"/>
        <v>0</v>
      </c>
      <c r="F2144" s="29">
        <v>0</v>
      </c>
      <c r="G2144" s="30">
        <f t="shared" si="239"/>
        <v>0</v>
      </c>
      <c r="H2144" s="63">
        <f t="shared" si="240"/>
        <v>74250</v>
      </c>
      <c r="I2144" s="63"/>
      <c r="J2144" s="59">
        <f t="shared" si="241"/>
        <v>0</v>
      </c>
    </row>
    <row r="2145" spans="1:10" s="141" customFormat="1">
      <c r="A2145" s="144">
        <v>17</v>
      </c>
      <c r="B2145" s="145" t="s">
        <v>40</v>
      </c>
      <c r="C2145" s="37"/>
      <c r="D2145" s="149">
        <v>113832</v>
      </c>
      <c r="E2145" s="28">
        <f t="shared" si="238"/>
        <v>0</v>
      </c>
      <c r="F2145" s="29">
        <v>0</v>
      </c>
      <c r="G2145" s="30">
        <f t="shared" si="239"/>
        <v>0</v>
      </c>
      <c r="H2145" s="63">
        <f t="shared" si="240"/>
        <v>105400</v>
      </c>
      <c r="I2145" s="63"/>
      <c r="J2145" s="59">
        <f t="shared" si="241"/>
        <v>0</v>
      </c>
    </row>
    <row r="2146" spans="1:10" s="141" customFormat="1" ht="17.25">
      <c r="A2146" s="144">
        <v>18</v>
      </c>
      <c r="B2146" s="145" t="s">
        <v>41</v>
      </c>
      <c r="C2146" s="37"/>
      <c r="D2146" s="150">
        <v>98010</v>
      </c>
      <c r="E2146" s="28">
        <f t="shared" si="238"/>
        <v>0</v>
      </c>
      <c r="F2146" s="29">
        <v>0</v>
      </c>
      <c r="G2146" s="30">
        <f t="shared" si="239"/>
        <v>0</v>
      </c>
      <c r="H2146" s="63">
        <f t="shared" si="240"/>
        <v>90750</v>
      </c>
      <c r="I2146" s="45"/>
      <c r="J2146" s="64">
        <f>SUM(J2128:J2145)</f>
        <v>0</v>
      </c>
    </row>
    <row r="2147" spans="1:10" s="141" customFormat="1" ht="31.5">
      <c r="A2147" s="40"/>
      <c r="B2147" s="41" t="s">
        <v>42</v>
      </c>
      <c r="C2147" s="42">
        <f>SUM(C2129:C2146)</f>
        <v>10</v>
      </c>
      <c r="D2147" s="42"/>
      <c r="E2147" s="43">
        <f>SUM(E2129:E2146)</f>
        <v>1199430</v>
      </c>
      <c r="F2147" s="43"/>
      <c r="G2147" s="44">
        <f>SUM(G2129:G2146)</f>
        <v>1199430</v>
      </c>
      <c r="H2147" s="5"/>
      <c r="I2147" s="5"/>
      <c r="J2147" s="75">
        <f>J2146*0.08</f>
        <v>0</v>
      </c>
    </row>
    <row r="2148" spans="1:10" s="141" customFormat="1" ht="31.5">
      <c r="A2148" s="46"/>
      <c r="B2148" s="47"/>
      <c r="C2148" s="48"/>
      <c r="D2148" s="48"/>
      <c r="E2148" s="49"/>
      <c r="F2148" s="49"/>
      <c r="G2148" s="151"/>
      <c r="H2148" s="6"/>
      <c r="I2148" s="6"/>
      <c r="J2148" s="76">
        <f>SUM(J2146:J2147)</f>
        <v>0</v>
      </c>
    </row>
    <row r="2149" spans="1:10" ht="18">
      <c r="A2149" s="283" t="s">
        <v>43</v>
      </c>
      <c r="B2149" s="283"/>
      <c r="C2149" s="284" t="s">
        <v>44</v>
      </c>
      <c r="D2149" s="284"/>
      <c r="E2149" s="54"/>
      <c r="F2149" s="54"/>
      <c r="G2149" s="55" t="s">
        <v>45</v>
      </c>
    </row>
    <row r="2153" spans="1:10" s="141" customFormat="1" ht="18">
      <c r="A2153"/>
      <c r="B2153"/>
      <c r="C2153"/>
      <c r="D2153"/>
      <c r="E2153"/>
      <c r="F2153"/>
      <c r="G2153"/>
      <c r="H2153" s="1"/>
      <c r="I2153" s="1"/>
      <c r="J2153" s="79"/>
    </row>
    <row r="2154" spans="1:10" s="141" customFormat="1" ht="15.75">
      <c r="A2154" s="279" t="s">
        <v>1</v>
      </c>
      <c r="B2154" s="279"/>
      <c r="C2154" s="279"/>
      <c r="D2154" s="279"/>
      <c r="E2154" s="279"/>
      <c r="F2154" s="279"/>
      <c r="G2154" s="279"/>
      <c r="H2154" s="1"/>
      <c r="I2154" s="1"/>
      <c r="J2154" s="71"/>
    </row>
    <row r="2155" spans="1:10" s="141" customFormat="1" ht="15.75">
      <c r="A2155" s="279" t="s">
        <v>2</v>
      </c>
      <c r="B2155" s="279"/>
      <c r="C2155" s="279"/>
      <c r="D2155" s="279"/>
      <c r="E2155" s="279"/>
      <c r="F2155" s="279"/>
      <c r="G2155" s="279"/>
      <c r="H2155" s="1"/>
      <c r="I2155" s="1"/>
      <c r="J2155" s="71"/>
    </row>
    <row r="2156" spans="1:10" s="141" customFormat="1" ht="15.75">
      <c r="A2156" s="279" t="s">
        <v>4</v>
      </c>
      <c r="B2156" s="279"/>
      <c r="C2156" s="279"/>
      <c r="D2156" s="279"/>
      <c r="E2156" s="279"/>
      <c r="F2156" s="279"/>
      <c r="G2156" s="279"/>
      <c r="H2156" s="1"/>
      <c r="I2156" s="1"/>
      <c r="J2156" s="71"/>
    </row>
    <row r="2157" spans="1:10" s="141" customFormat="1" ht="27">
      <c r="A2157" s="280" t="s">
        <v>6</v>
      </c>
      <c r="B2157" s="280"/>
      <c r="C2157" s="280"/>
      <c r="D2157" s="280"/>
      <c r="E2157" s="280"/>
      <c r="F2157" s="280"/>
      <c r="G2157" s="280"/>
      <c r="H2157" s="2"/>
      <c r="I2157" s="2"/>
      <c r="J2157" s="72"/>
    </row>
    <row r="2158" spans="1:10" s="141" customFormat="1" ht="27">
      <c r="A2158" s="142"/>
      <c r="B2158" s="142"/>
      <c r="C2158" s="281" t="s">
        <v>382</v>
      </c>
      <c r="D2158" s="281"/>
      <c r="E2158" s="281"/>
      <c r="F2158" s="281"/>
      <c r="G2158" s="281"/>
      <c r="H2158" s="68"/>
      <c r="I2158" s="68"/>
      <c r="J2158" s="71"/>
    </row>
    <row r="2159" spans="1:10" s="141" customFormat="1" ht="15.75">
      <c r="A2159" s="11" t="s">
        <v>358</v>
      </c>
      <c r="B2159" s="12">
        <v>4138223566</v>
      </c>
      <c r="C2159" s="143"/>
      <c r="D2159" s="286"/>
      <c r="E2159" s="286"/>
      <c r="F2159" s="286"/>
      <c r="G2159" s="286"/>
      <c r="H2159" s="69" t="s">
        <v>161</v>
      </c>
      <c r="I2159" s="69"/>
      <c r="J2159" s="73"/>
    </row>
    <row r="2160" spans="1:10" s="141" customFormat="1" ht="15.75">
      <c r="A2160" s="11" t="s">
        <v>9</v>
      </c>
      <c r="B2160" s="286" t="s">
        <v>748</v>
      </c>
      <c r="C2160" s="286"/>
      <c r="D2160" s="286"/>
      <c r="E2160" s="16"/>
      <c r="F2160" s="11"/>
      <c r="G2160" s="16"/>
      <c r="H2160" s="1"/>
      <c r="I2160" s="1"/>
      <c r="J2160" s="71"/>
    </row>
    <row r="2161" spans="1:10" s="141" customFormat="1" ht="15.75">
      <c r="A2161" s="11" t="s">
        <v>11</v>
      </c>
      <c r="B2161" s="289" t="s">
        <v>749</v>
      </c>
      <c r="C2161" s="289"/>
      <c r="D2161" s="289"/>
      <c r="E2161" s="289"/>
      <c r="F2161" s="18"/>
      <c r="G2161" s="19"/>
      <c r="H2161" s="1"/>
      <c r="I2161" s="1"/>
      <c r="J2161" s="71"/>
    </row>
    <row r="2162" spans="1:10" s="141" customFormat="1" ht="15.75">
      <c r="A2162" s="21" t="s">
        <v>14</v>
      </c>
      <c r="B2162" s="21" t="s">
        <v>16</v>
      </c>
      <c r="C2162" s="21"/>
      <c r="D2162" s="22" t="s">
        <v>18</v>
      </c>
      <c r="E2162" s="23" t="s">
        <v>19</v>
      </c>
      <c r="F2162" s="23" t="s">
        <v>20</v>
      </c>
      <c r="G2162" s="21" t="s">
        <v>21</v>
      </c>
      <c r="H2162" s="63"/>
      <c r="I2162" s="63"/>
      <c r="J2162" s="59">
        <f>H2162*C2163</f>
        <v>0</v>
      </c>
    </row>
    <row r="2163" spans="1:10" s="141" customFormat="1">
      <c r="A2163" s="144">
        <v>1</v>
      </c>
      <c r="B2163" s="145" t="s">
        <v>23</v>
      </c>
      <c r="C2163" s="26">
        <v>5</v>
      </c>
      <c r="D2163" s="146">
        <v>79305</v>
      </c>
      <c r="E2163" s="28">
        <f t="shared" ref="E2163:E2180" si="242">D2163*C2163</f>
        <v>396525</v>
      </c>
      <c r="F2163" s="29">
        <v>0</v>
      </c>
      <c r="G2163" s="30">
        <f t="shared" ref="G2163:G2180" si="243">E2163-E2163*F2163</f>
        <v>396525</v>
      </c>
      <c r="H2163" s="63">
        <f t="shared" ref="H2163:H2180" si="244">D2163/1.08</f>
        <v>73430.555555555547</v>
      </c>
      <c r="I2163" s="63"/>
      <c r="J2163" s="59">
        <f>H2163*C2164</f>
        <v>0</v>
      </c>
    </row>
    <row r="2164" spans="1:10" s="141" customFormat="1">
      <c r="A2164" s="144">
        <v>2</v>
      </c>
      <c r="B2164" s="145" t="s">
        <v>25</v>
      </c>
      <c r="C2164" s="32"/>
      <c r="D2164" s="147">
        <v>128591</v>
      </c>
      <c r="E2164" s="28">
        <f t="shared" si="242"/>
        <v>0</v>
      </c>
      <c r="F2164" s="29">
        <v>0</v>
      </c>
      <c r="G2164" s="30">
        <f t="shared" si="243"/>
        <v>0</v>
      </c>
      <c r="H2164" s="63">
        <f t="shared" si="244"/>
        <v>119065.74074074073</v>
      </c>
      <c r="I2164" s="63"/>
      <c r="J2164" s="59"/>
    </row>
    <row r="2165" spans="1:10" s="141" customFormat="1">
      <c r="A2165" s="144">
        <v>3</v>
      </c>
      <c r="B2165" s="145" t="s">
        <v>26</v>
      </c>
      <c r="C2165" s="34">
        <v>5</v>
      </c>
      <c r="D2165" s="146">
        <v>60043</v>
      </c>
      <c r="E2165" s="28">
        <f t="shared" si="242"/>
        <v>300215</v>
      </c>
      <c r="F2165" s="29">
        <v>0</v>
      </c>
      <c r="G2165" s="30">
        <f t="shared" si="243"/>
        <v>300215</v>
      </c>
      <c r="H2165" s="63">
        <f t="shared" si="244"/>
        <v>55595.370370370365</v>
      </c>
      <c r="I2165" s="63"/>
      <c r="J2165" s="59"/>
    </row>
    <row r="2166" spans="1:10" s="141" customFormat="1">
      <c r="A2166" s="144">
        <v>4</v>
      </c>
      <c r="B2166" s="145" t="s">
        <v>27</v>
      </c>
      <c r="C2166" s="106"/>
      <c r="D2166" s="146">
        <v>115781</v>
      </c>
      <c r="E2166" s="28">
        <f t="shared" si="242"/>
        <v>0</v>
      </c>
      <c r="F2166" s="29">
        <v>0</v>
      </c>
      <c r="G2166" s="30">
        <f t="shared" si="243"/>
        <v>0</v>
      </c>
      <c r="H2166" s="63">
        <f t="shared" si="244"/>
        <v>107204.62962962962</v>
      </c>
      <c r="I2166" s="63"/>
      <c r="J2166" s="59"/>
    </row>
    <row r="2167" spans="1:10" s="141" customFormat="1">
      <c r="A2167" s="144">
        <v>5</v>
      </c>
      <c r="B2167" s="145" t="s">
        <v>28</v>
      </c>
      <c r="C2167" s="32"/>
      <c r="D2167" s="146">
        <v>119943</v>
      </c>
      <c r="E2167" s="28">
        <f t="shared" si="242"/>
        <v>0</v>
      </c>
      <c r="F2167" s="124">
        <v>0</v>
      </c>
      <c r="G2167" s="30">
        <f t="shared" si="243"/>
        <v>0</v>
      </c>
      <c r="H2167" s="63">
        <f t="shared" si="244"/>
        <v>111058.33333333333</v>
      </c>
      <c r="I2167" s="63"/>
      <c r="J2167" s="59"/>
    </row>
    <row r="2168" spans="1:10" s="141" customFormat="1">
      <c r="A2168" s="144">
        <v>6</v>
      </c>
      <c r="B2168" s="145" t="s">
        <v>29</v>
      </c>
      <c r="C2168" s="26"/>
      <c r="D2168" s="146">
        <v>94810</v>
      </c>
      <c r="E2168" s="28">
        <f t="shared" si="242"/>
        <v>0</v>
      </c>
      <c r="F2168" s="29">
        <v>0</v>
      </c>
      <c r="G2168" s="30">
        <f t="shared" si="243"/>
        <v>0</v>
      </c>
      <c r="H2168" s="63">
        <f t="shared" si="244"/>
        <v>87787.037037037036</v>
      </c>
      <c r="I2168" s="63"/>
      <c r="J2168" s="59"/>
    </row>
    <row r="2169" spans="1:10" s="141" customFormat="1">
      <c r="A2169" s="144">
        <v>7</v>
      </c>
      <c r="B2169" s="145" t="s">
        <v>30</v>
      </c>
      <c r="C2169" s="34"/>
      <c r="D2169" s="146">
        <v>141396</v>
      </c>
      <c r="E2169" s="28">
        <f t="shared" si="242"/>
        <v>0</v>
      </c>
      <c r="F2169" s="29">
        <v>0</v>
      </c>
      <c r="G2169" s="30">
        <f t="shared" si="243"/>
        <v>0</v>
      </c>
      <c r="H2169" s="63">
        <f t="shared" si="244"/>
        <v>130922.22222222222</v>
      </c>
      <c r="I2169" s="63"/>
      <c r="J2169" s="59"/>
    </row>
    <row r="2170" spans="1:10" s="141" customFormat="1">
      <c r="A2170" s="144">
        <v>8</v>
      </c>
      <c r="B2170" s="145" t="s">
        <v>31</v>
      </c>
      <c r="C2170" s="26"/>
      <c r="D2170" s="146">
        <v>232931</v>
      </c>
      <c r="E2170" s="28">
        <f t="shared" si="242"/>
        <v>0</v>
      </c>
      <c r="F2170" s="29">
        <v>0</v>
      </c>
      <c r="G2170" s="30">
        <f t="shared" si="243"/>
        <v>0</v>
      </c>
      <c r="H2170" s="63">
        <f t="shared" si="244"/>
        <v>215676.85185185182</v>
      </c>
      <c r="I2170" s="63"/>
      <c r="J2170" s="59"/>
    </row>
    <row r="2171" spans="1:10" s="141" customFormat="1">
      <c r="A2171" s="144">
        <v>9</v>
      </c>
      <c r="B2171" s="148" t="s">
        <v>32</v>
      </c>
      <c r="C2171" s="26"/>
      <c r="D2171" s="146">
        <v>101534</v>
      </c>
      <c r="E2171" s="28">
        <f t="shared" si="242"/>
        <v>0</v>
      </c>
      <c r="F2171" s="29">
        <v>0</v>
      </c>
      <c r="G2171" s="30">
        <f t="shared" si="243"/>
        <v>0</v>
      </c>
      <c r="H2171" s="63">
        <f t="shared" si="244"/>
        <v>94012.962962962964</v>
      </c>
      <c r="I2171" s="63"/>
      <c r="J2171" s="59"/>
    </row>
    <row r="2172" spans="1:10" s="141" customFormat="1">
      <c r="A2172" s="144">
        <v>10</v>
      </c>
      <c r="B2172" s="148" t="s">
        <v>33</v>
      </c>
      <c r="C2172" s="37"/>
      <c r="D2172" s="147">
        <v>110148</v>
      </c>
      <c r="E2172" s="28">
        <f t="shared" si="242"/>
        <v>0</v>
      </c>
      <c r="F2172" s="29">
        <v>0</v>
      </c>
      <c r="G2172" s="30">
        <f t="shared" si="243"/>
        <v>0</v>
      </c>
      <c r="H2172" s="63">
        <f t="shared" si="244"/>
        <v>101988.88888888888</v>
      </c>
      <c r="I2172" s="63"/>
      <c r="J2172" s="59"/>
    </row>
    <row r="2173" spans="1:10" s="141" customFormat="1">
      <c r="A2173" s="144">
        <v>11</v>
      </c>
      <c r="B2173" s="145" t="s">
        <v>34</v>
      </c>
      <c r="C2173" s="37"/>
      <c r="D2173" s="146">
        <v>54198</v>
      </c>
      <c r="E2173" s="28">
        <f t="shared" si="242"/>
        <v>0</v>
      </c>
      <c r="F2173" s="29">
        <v>0</v>
      </c>
      <c r="G2173" s="30">
        <f t="shared" si="243"/>
        <v>0</v>
      </c>
      <c r="H2173" s="63">
        <f t="shared" si="244"/>
        <v>50183.333333333328</v>
      </c>
      <c r="I2173" s="63"/>
      <c r="J2173" s="59"/>
    </row>
    <row r="2174" spans="1:10" s="141" customFormat="1">
      <c r="A2174" s="144">
        <v>12</v>
      </c>
      <c r="B2174" s="145" t="s">
        <v>35</v>
      </c>
      <c r="C2174" s="37">
        <v>5</v>
      </c>
      <c r="D2174" s="146">
        <v>49680</v>
      </c>
      <c r="E2174" s="28">
        <f t="shared" si="242"/>
        <v>248400</v>
      </c>
      <c r="F2174" s="29">
        <v>0</v>
      </c>
      <c r="G2174" s="30">
        <f t="shared" si="243"/>
        <v>248400</v>
      </c>
      <c r="H2174" s="63">
        <f t="shared" si="244"/>
        <v>46000</v>
      </c>
      <c r="I2174" s="63"/>
      <c r="J2174" s="59"/>
    </row>
    <row r="2175" spans="1:10" s="141" customFormat="1">
      <c r="A2175" s="144">
        <v>13</v>
      </c>
      <c r="B2175" s="145" t="s">
        <v>36</v>
      </c>
      <c r="C2175" s="37"/>
      <c r="D2175" s="149">
        <v>64152</v>
      </c>
      <c r="E2175" s="28">
        <f t="shared" si="242"/>
        <v>0</v>
      </c>
      <c r="F2175" s="29">
        <v>0</v>
      </c>
      <c r="G2175" s="30">
        <f t="shared" si="243"/>
        <v>0</v>
      </c>
      <c r="H2175" s="63">
        <f t="shared" si="244"/>
        <v>59399.999999999993</v>
      </c>
      <c r="I2175" s="63"/>
      <c r="J2175" s="59">
        <f>H2175*C2176</f>
        <v>0</v>
      </c>
    </row>
    <row r="2176" spans="1:10" s="141" customFormat="1">
      <c r="A2176" s="144">
        <v>14</v>
      </c>
      <c r="B2176" s="145" t="s">
        <v>37</v>
      </c>
      <c r="C2176" s="37"/>
      <c r="D2176" s="149">
        <v>65934</v>
      </c>
      <c r="E2176" s="28">
        <f t="shared" si="242"/>
        <v>0</v>
      </c>
      <c r="F2176" s="29">
        <v>0</v>
      </c>
      <c r="G2176" s="30">
        <f t="shared" si="243"/>
        <v>0</v>
      </c>
      <c r="H2176" s="130">
        <f t="shared" si="244"/>
        <v>61049.999999999993</v>
      </c>
      <c r="I2176" s="63"/>
      <c r="J2176" s="59">
        <f>H2176*C2177</f>
        <v>0</v>
      </c>
    </row>
    <row r="2177" spans="1:10" s="141" customFormat="1">
      <c r="A2177" s="144">
        <v>15</v>
      </c>
      <c r="B2177" s="145" t="s">
        <v>38</v>
      </c>
      <c r="C2177" s="37"/>
      <c r="D2177" s="149">
        <v>76626</v>
      </c>
      <c r="E2177" s="28">
        <f t="shared" si="242"/>
        <v>0</v>
      </c>
      <c r="F2177" s="124">
        <v>0</v>
      </c>
      <c r="G2177" s="30">
        <f t="shared" si="243"/>
        <v>0</v>
      </c>
      <c r="H2177" s="63">
        <f t="shared" si="244"/>
        <v>70950</v>
      </c>
      <c r="I2177" s="63"/>
      <c r="J2177" s="59">
        <f>H2177*C2178</f>
        <v>0</v>
      </c>
    </row>
    <row r="2178" spans="1:10" s="141" customFormat="1">
      <c r="A2178" s="144">
        <v>16</v>
      </c>
      <c r="B2178" s="145" t="s">
        <v>39</v>
      </c>
      <c r="C2178" s="37"/>
      <c r="D2178" s="149">
        <v>80190</v>
      </c>
      <c r="E2178" s="28">
        <f t="shared" si="242"/>
        <v>0</v>
      </c>
      <c r="F2178" s="29">
        <v>0</v>
      </c>
      <c r="G2178" s="30">
        <f t="shared" si="243"/>
        <v>0</v>
      </c>
      <c r="H2178" s="63">
        <f t="shared" si="244"/>
        <v>74250</v>
      </c>
      <c r="I2178" s="63"/>
      <c r="J2178" s="59">
        <f>H2178*C2179</f>
        <v>0</v>
      </c>
    </row>
    <row r="2179" spans="1:10" s="141" customFormat="1">
      <c r="A2179" s="144">
        <v>17</v>
      </c>
      <c r="B2179" s="145" t="s">
        <v>40</v>
      </c>
      <c r="C2179" s="37"/>
      <c r="D2179" s="149">
        <v>113832</v>
      </c>
      <c r="E2179" s="28">
        <f t="shared" si="242"/>
        <v>0</v>
      </c>
      <c r="F2179" s="29">
        <v>0</v>
      </c>
      <c r="G2179" s="30">
        <f t="shared" si="243"/>
        <v>0</v>
      </c>
      <c r="H2179" s="63">
        <f t="shared" si="244"/>
        <v>105400</v>
      </c>
      <c r="I2179" s="63"/>
      <c r="J2179" s="59">
        <f>H2179*C2180</f>
        <v>0</v>
      </c>
    </row>
    <row r="2180" spans="1:10" s="141" customFormat="1" ht="17.25">
      <c r="A2180" s="144">
        <v>18</v>
      </c>
      <c r="B2180" s="145" t="s">
        <v>41</v>
      </c>
      <c r="C2180" s="37"/>
      <c r="D2180" s="150">
        <v>98010</v>
      </c>
      <c r="E2180" s="28">
        <f t="shared" si="242"/>
        <v>0</v>
      </c>
      <c r="F2180" s="29">
        <v>0</v>
      </c>
      <c r="G2180" s="30">
        <f t="shared" si="243"/>
        <v>0</v>
      </c>
      <c r="H2180" s="63">
        <f t="shared" si="244"/>
        <v>90750</v>
      </c>
      <c r="I2180" s="45"/>
      <c r="J2180" s="64">
        <f>SUM(J2162:J2179)</f>
        <v>0</v>
      </c>
    </row>
    <row r="2181" spans="1:10" s="141" customFormat="1" ht="31.5">
      <c r="A2181" s="40"/>
      <c r="B2181" s="41" t="s">
        <v>42</v>
      </c>
      <c r="C2181" s="42">
        <f>SUM(C2163:C2180)</f>
        <v>15</v>
      </c>
      <c r="D2181" s="42"/>
      <c r="E2181" s="43">
        <f>SUM(E2163:E2180)</f>
        <v>945140</v>
      </c>
      <c r="F2181" s="43"/>
      <c r="G2181" s="44">
        <f>SUM(G2163:G2180)</f>
        <v>945140</v>
      </c>
      <c r="H2181" s="5"/>
      <c r="I2181" s="5"/>
      <c r="J2181" s="75">
        <f>J2180*0.08</f>
        <v>0</v>
      </c>
    </row>
    <row r="2182" spans="1:10" s="141" customFormat="1" ht="31.5">
      <c r="A2182" s="46"/>
      <c r="B2182" s="47"/>
      <c r="C2182" s="48"/>
      <c r="D2182" s="48"/>
      <c r="E2182" s="49"/>
      <c r="F2182" s="49"/>
      <c r="G2182" s="151"/>
      <c r="H2182" s="6"/>
      <c r="I2182" s="6"/>
      <c r="J2182" s="76">
        <f>SUM(J2180:J2181)</f>
        <v>0</v>
      </c>
    </row>
    <row r="2183" spans="1:10" ht="18">
      <c r="A2183" s="283" t="s">
        <v>43</v>
      </c>
      <c r="B2183" s="283"/>
      <c r="C2183" s="284" t="s">
        <v>44</v>
      </c>
      <c r="D2183" s="284"/>
      <c r="E2183" s="54"/>
      <c r="F2183" s="54"/>
      <c r="G2183" s="55" t="s">
        <v>45</v>
      </c>
    </row>
    <row r="2186" spans="1:10" s="141" customFormat="1" ht="18">
      <c r="A2186"/>
      <c r="B2186"/>
      <c r="C2186"/>
      <c r="D2186"/>
      <c r="E2186"/>
      <c r="F2186"/>
      <c r="G2186"/>
      <c r="H2186" s="1"/>
      <c r="I2186" s="1"/>
      <c r="J2186" s="79"/>
    </row>
    <row r="2187" spans="1:10" s="141" customFormat="1" ht="15.75">
      <c r="A2187" s="279" t="s">
        <v>1</v>
      </c>
      <c r="B2187" s="279"/>
      <c r="C2187" s="279"/>
      <c r="D2187" s="279"/>
      <c r="E2187" s="279"/>
      <c r="F2187" s="279"/>
      <c r="G2187" s="279"/>
      <c r="H2187" s="1"/>
      <c r="I2187" s="1"/>
      <c r="J2187" s="71"/>
    </row>
    <row r="2188" spans="1:10" s="141" customFormat="1" ht="15.75">
      <c r="A2188" s="279" t="s">
        <v>2</v>
      </c>
      <c r="B2188" s="279"/>
      <c r="C2188" s="279"/>
      <c r="D2188" s="279"/>
      <c r="E2188" s="279"/>
      <c r="F2188" s="279"/>
      <c r="G2188" s="279"/>
      <c r="H2188" s="1"/>
      <c r="I2188" s="1"/>
      <c r="J2188" s="71"/>
    </row>
    <row r="2189" spans="1:10" s="141" customFormat="1" ht="15.75">
      <c r="A2189" s="279" t="s">
        <v>4</v>
      </c>
      <c r="B2189" s="279"/>
      <c r="C2189" s="279"/>
      <c r="D2189" s="279"/>
      <c r="E2189" s="279"/>
      <c r="F2189" s="279"/>
      <c r="G2189" s="279"/>
      <c r="H2189" s="1"/>
      <c r="I2189" s="1"/>
      <c r="J2189" s="71"/>
    </row>
    <row r="2190" spans="1:10" s="141" customFormat="1" ht="27">
      <c r="A2190" s="280" t="s">
        <v>6</v>
      </c>
      <c r="B2190" s="280"/>
      <c r="C2190" s="280"/>
      <c r="D2190" s="280"/>
      <c r="E2190" s="280"/>
      <c r="F2190" s="280"/>
      <c r="G2190" s="280"/>
      <c r="H2190" s="2"/>
      <c r="I2190" s="2"/>
      <c r="J2190" s="72"/>
    </row>
    <row r="2191" spans="1:10" s="141" customFormat="1" ht="27">
      <c r="A2191" s="142"/>
      <c r="B2191" s="142"/>
      <c r="C2191" s="281" t="s">
        <v>382</v>
      </c>
      <c r="D2191" s="281"/>
      <c r="E2191" s="281"/>
      <c r="F2191" s="281"/>
      <c r="G2191" s="281"/>
      <c r="H2191" s="68"/>
      <c r="I2191" s="68"/>
      <c r="J2191" s="71"/>
    </row>
    <row r="2192" spans="1:10" s="141" customFormat="1" ht="15.75">
      <c r="A2192" s="11" t="s">
        <v>358</v>
      </c>
      <c r="B2192" s="12">
        <v>4138175815</v>
      </c>
      <c r="C2192" s="143"/>
      <c r="D2192" s="286"/>
      <c r="E2192" s="286"/>
      <c r="F2192" s="286"/>
      <c r="G2192" s="286"/>
      <c r="H2192" s="69" t="s">
        <v>161</v>
      </c>
      <c r="I2192" s="69"/>
      <c r="J2192" s="73"/>
    </row>
    <row r="2193" spans="1:10" s="141" customFormat="1" ht="15.75">
      <c r="A2193" s="11" t="s">
        <v>9</v>
      </c>
      <c r="B2193" s="286" t="s">
        <v>386</v>
      </c>
      <c r="C2193" s="286"/>
      <c r="D2193" s="286"/>
      <c r="E2193" s="16"/>
      <c r="F2193" s="11"/>
      <c r="G2193" s="16"/>
      <c r="H2193" s="1"/>
      <c r="I2193" s="1"/>
      <c r="J2193" s="71"/>
    </row>
    <row r="2194" spans="1:10" s="141" customFormat="1" ht="15.75">
      <c r="A2194" s="11" t="s">
        <v>11</v>
      </c>
      <c r="B2194" s="289"/>
      <c r="C2194" s="289"/>
      <c r="D2194" s="289"/>
      <c r="E2194" s="289"/>
      <c r="F2194" s="18"/>
      <c r="G2194" s="19"/>
      <c r="H2194" s="1"/>
      <c r="I2194" s="1"/>
      <c r="J2194" s="71"/>
    </row>
    <row r="2195" spans="1:10" s="141" customFormat="1" ht="15.75">
      <c r="A2195" s="21" t="s">
        <v>14</v>
      </c>
      <c r="B2195" s="21" t="s">
        <v>16</v>
      </c>
      <c r="C2195" s="21"/>
      <c r="D2195" s="22" t="s">
        <v>18</v>
      </c>
      <c r="E2195" s="23" t="s">
        <v>19</v>
      </c>
      <c r="F2195" s="23" t="s">
        <v>20</v>
      </c>
      <c r="G2195" s="21" t="s">
        <v>21</v>
      </c>
      <c r="H2195" s="63"/>
      <c r="I2195" s="63"/>
      <c r="J2195" s="59">
        <f>H2195*C2196</f>
        <v>0</v>
      </c>
    </row>
    <row r="2196" spans="1:10" s="141" customFormat="1">
      <c r="A2196" s="144">
        <v>1</v>
      </c>
      <c r="B2196" s="145" t="s">
        <v>23</v>
      </c>
      <c r="C2196" s="26">
        <v>20</v>
      </c>
      <c r="D2196" s="146">
        <v>79305</v>
      </c>
      <c r="E2196" s="28">
        <f t="shared" ref="E2196:E2213" si="245">D2196*C2196</f>
        <v>1586100</v>
      </c>
      <c r="F2196" s="29">
        <v>0</v>
      </c>
      <c r="G2196" s="30">
        <f t="shared" ref="G2196:G2213" si="246">E2196-E2196*F2196</f>
        <v>1586100</v>
      </c>
      <c r="H2196" s="63">
        <f t="shared" ref="H2196:H2213" si="247">D2196/1.08</f>
        <v>73430.555555555547</v>
      </c>
      <c r="I2196" s="63"/>
      <c r="J2196" s="59">
        <f>H2196*C2197</f>
        <v>0</v>
      </c>
    </row>
    <row r="2197" spans="1:10" s="141" customFormat="1">
      <c r="A2197" s="144">
        <v>2</v>
      </c>
      <c r="B2197" s="145" t="s">
        <v>25</v>
      </c>
      <c r="C2197" s="32"/>
      <c r="D2197" s="147">
        <v>128591</v>
      </c>
      <c r="E2197" s="28">
        <f t="shared" si="245"/>
        <v>0</v>
      </c>
      <c r="F2197" s="29">
        <v>0</v>
      </c>
      <c r="G2197" s="30">
        <f t="shared" si="246"/>
        <v>0</v>
      </c>
      <c r="H2197" s="63">
        <f t="shared" si="247"/>
        <v>119065.74074074073</v>
      </c>
      <c r="I2197" s="63"/>
      <c r="J2197" s="59">
        <f>H2197*C2198</f>
        <v>0</v>
      </c>
    </row>
    <row r="2198" spans="1:10" s="141" customFormat="1">
      <c r="A2198" s="144">
        <v>3</v>
      </c>
      <c r="B2198" s="145" t="s">
        <v>26</v>
      </c>
      <c r="C2198" s="34"/>
      <c r="D2198" s="146">
        <v>60043</v>
      </c>
      <c r="E2198" s="28">
        <f t="shared" si="245"/>
        <v>0</v>
      </c>
      <c r="F2198" s="29">
        <v>0</v>
      </c>
      <c r="G2198" s="30">
        <f t="shared" si="246"/>
        <v>0</v>
      </c>
      <c r="H2198" s="63">
        <f t="shared" si="247"/>
        <v>55595.370370370365</v>
      </c>
      <c r="I2198" s="63"/>
      <c r="J2198" s="59">
        <f>H2198*C2199</f>
        <v>0</v>
      </c>
    </row>
    <row r="2199" spans="1:10" s="141" customFormat="1">
      <c r="A2199" s="144">
        <v>4</v>
      </c>
      <c r="B2199" s="145" t="s">
        <v>27</v>
      </c>
      <c r="C2199" s="106"/>
      <c r="D2199" s="146">
        <v>115781</v>
      </c>
      <c r="E2199" s="28">
        <f t="shared" si="245"/>
        <v>0</v>
      </c>
      <c r="F2199" s="29">
        <v>0</v>
      </c>
      <c r="G2199" s="30">
        <f t="shared" si="246"/>
        <v>0</v>
      </c>
      <c r="H2199" s="63">
        <f t="shared" si="247"/>
        <v>107204.62962962962</v>
      </c>
      <c r="I2199" s="63"/>
      <c r="J2199" s="59"/>
    </row>
    <row r="2200" spans="1:10" s="141" customFormat="1">
      <c r="A2200" s="144">
        <v>5</v>
      </c>
      <c r="B2200" s="145" t="s">
        <v>28</v>
      </c>
      <c r="C2200" s="32">
        <v>20</v>
      </c>
      <c r="D2200" s="146">
        <v>119943</v>
      </c>
      <c r="E2200" s="28">
        <f t="shared" si="245"/>
        <v>2398860</v>
      </c>
      <c r="F2200" s="124">
        <v>0</v>
      </c>
      <c r="G2200" s="30">
        <f t="shared" si="246"/>
        <v>2398860</v>
      </c>
      <c r="H2200" s="63">
        <f t="shared" si="247"/>
        <v>111058.33333333333</v>
      </c>
      <c r="I2200" s="63"/>
      <c r="J2200" s="59"/>
    </row>
    <row r="2201" spans="1:10" s="141" customFormat="1">
      <c r="A2201" s="144">
        <v>6</v>
      </c>
      <c r="B2201" s="145" t="s">
        <v>29</v>
      </c>
      <c r="C2201" s="26"/>
      <c r="D2201" s="146">
        <v>94810</v>
      </c>
      <c r="E2201" s="28">
        <f t="shared" si="245"/>
        <v>0</v>
      </c>
      <c r="F2201" s="29">
        <v>0</v>
      </c>
      <c r="G2201" s="30">
        <f t="shared" si="246"/>
        <v>0</v>
      </c>
      <c r="H2201" s="63">
        <f t="shared" si="247"/>
        <v>87787.037037037036</v>
      </c>
      <c r="I2201" s="63"/>
      <c r="J2201" s="59"/>
    </row>
    <row r="2202" spans="1:10" s="141" customFormat="1">
      <c r="A2202" s="144">
        <v>7</v>
      </c>
      <c r="B2202" s="145" t="s">
        <v>30</v>
      </c>
      <c r="C2202" s="34"/>
      <c r="D2202" s="146">
        <v>141396</v>
      </c>
      <c r="E2202" s="28">
        <f t="shared" si="245"/>
        <v>0</v>
      </c>
      <c r="F2202" s="29">
        <v>0</v>
      </c>
      <c r="G2202" s="30">
        <f t="shared" si="246"/>
        <v>0</v>
      </c>
      <c r="H2202" s="63">
        <f t="shared" si="247"/>
        <v>130922.22222222222</v>
      </c>
      <c r="I2202" s="63"/>
      <c r="J2202" s="59"/>
    </row>
    <row r="2203" spans="1:10" s="141" customFormat="1">
      <c r="A2203" s="144">
        <v>8</v>
      </c>
      <c r="B2203" s="145" t="s">
        <v>31</v>
      </c>
      <c r="C2203" s="26"/>
      <c r="D2203" s="146">
        <v>232931</v>
      </c>
      <c r="E2203" s="28">
        <f t="shared" si="245"/>
        <v>0</v>
      </c>
      <c r="F2203" s="29">
        <v>0</v>
      </c>
      <c r="G2203" s="30">
        <f t="shared" si="246"/>
        <v>0</v>
      </c>
      <c r="H2203" s="63">
        <f t="shared" si="247"/>
        <v>215676.85185185182</v>
      </c>
      <c r="I2203" s="63"/>
      <c r="J2203" s="59"/>
    </row>
    <row r="2204" spans="1:10" s="141" customFormat="1">
      <c r="A2204" s="144">
        <v>9</v>
      </c>
      <c r="B2204" s="148" t="s">
        <v>32</v>
      </c>
      <c r="C2204" s="26"/>
      <c r="D2204" s="146">
        <v>101534</v>
      </c>
      <c r="E2204" s="28">
        <f t="shared" si="245"/>
        <v>0</v>
      </c>
      <c r="F2204" s="29">
        <v>0</v>
      </c>
      <c r="G2204" s="30">
        <f t="shared" si="246"/>
        <v>0</v>
      </c>
      <c r="H2204" s="63">
        <f t="shared" si="247"/>
        <v>94012.962962962964</v>
      </c>
      <c r="I2204" s="63"/>
      <c r="J2204" s="59"/>
    </row>
    <row r="2205" spans="1:10" s="141" customFormat="1">
      <c r="A2205" s="144">
        <v>10</v>
      </c>
      <c r="B2205" s="148" t="s">
        <v>33</v>
      </c>
      <c r="C2205" s="37"/>
      <c r="D2205" s="147">
        <v>110148</v>
      </c>
      <c r="E2205" s="28">
        <f t="shared" si="245"/>
        <v>0</v>
      </c>
      <c r="F2205" s="29">
        <v>0</v>
      </c>
      <c r="G2205" s="30">
        <f t="shared" si="246"/>
        <v>0</v>
      </c>
      <c r="H2205" s="63">
        <f t="shared" si="247"/>
        <v>101988.88888888888</v>
      </c>
      <c r="I2205" s="63"/>
      <c r="J2205" s="59"/>
    </row>
    <row r="2206" spans="1:10" s="141" customFormat="1">
      <c r="A2206" s="144">
        <v>11</v>
      </c>
      <c r="B2206" s="145" t="s">
        <v>34</v>
      </c>
      <c r="C2206" s="37">
        <v>10</v>
      </c>
      <c r="D2206" s="146">
        <v>54198</v>
      </c>
      <c r="E2206" s="28">
        <f t="shared" si="245"/>
        <v>541980</v>
      </c>
      <c r="F2206" s="29">
        <v>0</v>
      </c>
      <c r="G2206" s="30">
        <f t="shared" si="246"/>
        <v>541980</v>
      </c>
      <c r="H2206" s="63">
        <f t="shared" si="247"/>
        <v>50183.333333333328</v>
      </c>
      <c r="I2206" s="63"/>
      <c r="J2206" s="59"/>
    </row>
    <row r="2207" spans="1:10" s="141" customFormat="1">
      <c r="A2207" s="144">
        <v>12</v>
      </c>
      <c r="B2207" s="145" t="s">
        <v>35</v>
      </c>
      <c r="C2207" s="37"/>
      <c r="D2207" s="146">
        <v>49680</v>
      </c>
      <c r="E2207" s="28">
        <f t="shared" si="245"/>
        <v>0</v>
      </c>
      <c r="F2207" s="29">
        <v>0</v>
      </c>
      <c r="G2207" s="30">
        <f t="shared" si="246"/>
        <v>0</v>
      </c>
      <c r="H2207" s="63">
        <f t="shared" si="247"/>
        <v>46000</v>
      </c>
      <c r="I2207" s="63"/>
      <c r="J2207" s="59">
        <f t="shared" ref="J2207:J2212" si="248">H2207*C2208</f>
        <v>0</v>
      </c>
    </row>
    <row r="2208" spans="1:10" s="141" customFormat="1">
      <c r="A2208" s="144">
        <v>13</v>
      </c>
      <c r="B2208" s="145" t="s">
        <v>36</v>
      </c>
      <c r="C2208" s="37"/>
      <c r="D2208" s="149">
        <v>64152</v>
      </c>
      <c r="E2208" s="28">
        <f t="shared" si="245"/>
        <v>0</v>
      </c>
      <c r="F2208" s="29">
        <v>0</v>
      </c>
      <c r="G2208" s="30">
        <f t="shared" si="246"/>
        <v>0</v>
      </c>
      <c r="H2208" s="63">
        <f t="shared" si="247"/>
        <v>59399.999999999993</v>
      </c>
      <c r="I2208" s="63"/>
      <c r="J2208" s="59">
        <f t="shared" si="248"/>
        <v>0</v>
      </c>
    </row>
    <row r="2209" spans="1:10" s="141" customFormat="1">
      <c r="A2209" s="144">
        <v>14</v>
      </c>
      <c r="B2209" s="145" t="s">
        <v>37</v>
      </c>
      <c r="C2209" s="37"/>
      <c r="D2209" s="149">
        <v>65934</v>
      </c>
      <c r="E2209" s="28">
        <f t="shared" si="245"/>
        <v>0</v>
      </c>
      <c r="F2209" s="29">
        <v>0</v>
      </c>
      <c r="G2209" s="30">
        <f t="shared" si="246"/>
        <v>0</v>
      </c>
      <c r="H2209" s="130">
        <f t="shared" si="247"/>
        <v>61049.999999999993</v>
      </c>
      <c r="I2209" s="63"/>
      <c r="J2209" s="59">
        <f t="shared" si="248"/>
        <v>0</v>
      </c>
    </row>
    <row r="2210" spans="1:10" s="141" customFormat="1">
      <c r="A2210" s="144">
        <v>15</v>
      </c>
      <c r="B2210" s="145" t="s">
        <v>38</v>
      </c>
      <c r="C2210" s="37"/>
      <c r="D2210" s="149">
        <v>76626</v>
      </c>
      <c r="E2210" s="28">
        <f t="shared" si="245"/>
        <v>0</v>
      </c>
      <c r="F2210" s="124">
        <v>0</v>
      </c>
      <c r="G2210" s="30">
        <f t="shared" si="246"/>
        <v>0</v>
      </c>
      <c r="H2210" s="63">
        <f t="shared" si="247"/>
        <v>70950</v>
      </c>
      <c r="I2210" s="63"/>
      <c r="J2210" s="59">
        <f t="shared" si="248"/>
        <v>0</v>
      </c>
    </row>
    <row r="2211" spans="1:10" s="141" customFormat="1">
      <c r="A2211" s="144">
        <v>16</v>
      </c>
      <c r="B2211" s="145" t="s">
        <v>39</v>
      </c>
      <c r="C2211" s="37"/>
      <c r="D2211" s="149">
        <v>80190</v>
      </c>
      <c r="E2211" s="28">
        <f t="shared" si="245"/>
        <v>0</v>
      </c>
      <c r="F2211" s="29">
        <v>0</v>
      </c>
      <c r="G2211" s="30">
        <f t="shared" si="246"/>
        <v>0</v>
      </c>
      <c r="H2211" s="63">
        <f t="shared" si="247"/>
        <v>74250</v>
      </c>
      <c r="I2211" s="63"/>
      <c r="J2211" s="59">
        <f t="shared" si="248"/>
        <v>0</v>
      </c>
    </row>
    <row r="2212" spans="1:10" s="141" customFormat="1">
      <c r="A2212" s="144">
        <v>17</v>
      </c>
      <c r="B2212" s="145" t="s">
        <v>40</v>
      </c>
      <c r="C2212" s="37"/>
      <c r="D2212" s="149">
        <v>113832</v>
      </c>
      <c r="E2212" s="28">
        <f t="shared" si="245"/>
        <v>0</v>
      </c>
      <c r="F2212" s="29">
        <v>0</v>
      </c>
      <c r="G2212" s="30">
        <f t="shared" si="246"/>
        <v>0</v>
      </c>
      <c r="H2212" s="63">
        <f t="shared" si="247"/>
        <v>105400</v>
      </c>
      <c r="I2212" s="63"/>
      <c r="J2212" s="59">
        <f t="shared" si="248"/>
        <v>0</v>
      </c>
    </row>
    <row r="2213" spans="1:10" s="141" customFormat="1" ht="17.25">
      <c r="A2213" s="144">
        <v>18</v>
      </c>
      <c r="B2213" s="145" t="s">
        <v>41</v>
      </c>
      <c r="C2213" s="37"/>
      <c r="D2213" s="150">
        <v>98010</v>
      </c>
      <c r="E2213" s="28">
        <f t="shared" si="245"/>
        <v>0</v>
      </c>
      <c r="F2213" s="29">
        <v>0</v>
      </c>
      <c r="G2213" s="30">
        <f t="shared" si="246"/>
        <v>0</v>
      </c>
      <c r="H2213" s="63">
        <f t="shared" si="247"/>
        <v>90750</v>
      </c>
      <c r="I2213" s="45"/>
      <c r="J2213" s="64">
        <f>SUM(J2195:J2212)</f>
        <v>0</v>
      </c>
    </row>
    <row r="2214" spans="1:10" s="141" customFormat="1" ht="31.5">
      <c r="A2214" s="40"/>
      <c r="B2214" s="41" t="s">
        <v>42</v>
      </c>
      <c r="C2214" s="42">
        <f>SUM(C2196:C2213)</f>
        <v>50</v>
      </c>
      <c r="D2214" s="42"/>
      <c r="E2214" s="43">
        <f>SUM(E2196:E2213)</f>
        <v>4526940</v>
      </c>
      <c r="F2214" s="43"/>
      <c r="G2214" s="44">
        <f>SUM(G2196:G2213)</f>
        <v>4526940</v>
      </c>
      <c r="H2214" s="5"/>
      <c r="I2214" s="5"/>
      <c r="J2214" s="75">
        <f>J2213*0.08</f>
        <v>0</v>
      </c>
    </row>
    <row r="2215" spans="1:10" s="141" customFormat="1" ht="31.5">
      <c r="A2215" s="46"/>
      <c r="B2215" s="47"/>
      <c r="C2215" s="48"/>
      <c r="D2215" s="48"/>
      <c r="E2215" s="49"/>
      <c r="F2215" s="49"/>
      <c r="G2215" s="151"/>
      <c r="H2215" s="6"/>
      <c r="I2215" s="6"/>
      <c r="J2215" s="76">
        <f>SUM(J2213:J2214)</f>
        <v>0</v>
      </c>
    </row>
    <row r="2216" spans="1:10" ht="18">
      <c r="A2216" s="283" t="s">
        <v>43</v>
      </c>
      <c r="B2216" s="283"/>
      <c r="C2216" s="284" t="s">
        <v>44</v>
      </c>
      <c r="D2216" s="284"/>
      <c r="E2216" s="54"/>
      <c r="F2216" s="54"/>
      <c r="G2216" s="55" t="s">
        <v>45</v>
      </c>
    </row>
    <row r="2219" spans="1:10" s="141" customFormat="1" ht="18">
      <c r="A2219"/>
      <c r="B2219"/>
      <c r="C2219"/>
      <c r="D2219"/>
      <c r="E2219"/>
      <c r="F2219"/>
      <c r="G2219"/>
      <c r="H2219" s="1"/>
      <c r="I2219" s="1"/>
      <c r="J2219" s="79"/>
    </row>
    <row r="2220" spans="1:10" s="141" customFormat="1" ht="15.75">
      <c r="A2220" s="279" t="s">
        <v>1</v>
      </c>
      <c r="B2220" s="279"/>
      <c r="C2220" s="279"/>
      <c r="D2220" s="279"/>
      <c r="E2220" s="279"/>
      <c r="F2220" s="279"/>
      <c r="G2220" s="279"/>
      <c r="H2220" s="1"/>
      <c r="I2220" s="1"/>
      <c r="J2220" s="71"/>
    </row>
    <row r="2221" spans="1:10" s="141" customFormat="1" ht="15.75">
      <c r="A2221" s="279" t="s">
        <v>2</v>
      </c>
      <c r="B2221" s="279"/>
      <c r="C2221" s="279"/>
      <c r="D2221" s="279"/>
      <c r="E2221" s="279"/>
      <c r="F2221" s="279"/>
      <c r="G2221" s="279"/>
      <c r="H2221" s="1"/>
      <c r="I2221" s="1"/>
      <c r="J2221" s="71"/>
    </row>
    <row r="2222" spans="1:10" s="141" customFormat="1" ht="15.75">
      <c r="A2222" s="279" t="s">
        <v>4</v>
      </c>
      <c r="B2222" s="279"/>
      <c r="C2222" s="279"/>
      <c r="D2222" s="279"/>
      <c r="E2222" s="279"/>
      <c r="F2222" s="279"/>
      <c r="G2222" s="279"/>
      <c r="H2222" s="1"/>
      <c r="I2222" s="1"/>
      <c r="J2222" s="71"/>
    </row>
    <row r="2223" spans="1:10" s="141" customFormat="1" ht="27">
      <c r="A2223" s="280" t="s">
        <v>6</v>
      </c>
      <c r="B2223" s="280"/>
      <c r="C2223" s="280"/>
      <c r="D2223" s="280"/>
      <c r="E2223" s="280"/>
      <c r="F2223" s="280"/>
      <c r="G2223" s="280"/>
      <c r="H2223" s="2"/>
      <c r="I2223" s="2"/>
      <c r="J2223" s="72"/>
    </row>
    <row r="2224" spans="1:10" s="141" customFormat="1" ht="27">
      <c r="A2224" s="142"/>
      <c r="B2224" s="142"/>
      <c r="C2224" s="281" t="s">
        <v>382</v>
      </c>
      <c r="D2224" s="281"/>
      <c r="E2224" s="281"/>
      <c r="F2224" s="281"/>
      <c r="G2224" s="281"/>
      <c r="H2224" s="68"/>
      <c r="I2224" s="68"/>
      <c r="J2224" s="71"/>
    </row>
    <row r="2225" spans="1:10" s="141" customFormat="1" ht="15.75">
      <c r="A2225" s="11" t="s">
        <v>358</v>
      </c>
      <c r="B2225" s="12">
        <v>4138161074</v>
      </c>
      <c r="C2225" s="143"/>
      <c r="D2225" s="286"/>
      <c r="E2225" s="286"/>
      <c r="F2225" s="286"/>
      <c r="G2225" s="286"/>
      <c r="H2225" s="69" t="s">
        <v>161</v>
      </c>
      <c r="I2225" s="69"/>
      <c r="J2225" s="73"/>
    </row>
    <row r="2226" spans="1:10" s="141" customFormat="1" ht="15.75">
      <c r="A2226" s="11" t="s">
        <v>9</v>
      </c>
      <c r="B2226" s="286" t="s">
        <v>750</v>
      </c>
      <c r="C2226" s="286"/>
      <c r="D2226" s="286"/>
      <c r="E2226" s="16"/>
      <c r="F2226" s="11"/>
      <c r="G2226" s="16"/>
      <c r="H2226" s="1"/>
      <c r="I2226" s="1"/>
      <c r="J2226" s="71"/>
    </row>
    <row r="2227" spans="1:10" s="141" customFormat="1" ht="15.75">
      <c r="A2227" s="11" t="s">
        <v>11</v>
      </c>
      <c r="B2227" s="289" t="s">
        <v>698</v>
      </c>
      <c r="C2227" s="289"/>
      <c r="D2227" s="289"/>
      <c r="E2227" s="289"/>
      <c r="F2227" s="18"/>
      <c r="G2227" s="19"/>
      <c r="H2227" s="1"/>
      <c r="I2227" s="1"/>
      <c r="J2227" s="71"/>
    </row>
    <row r="2228" spans="1:10" s="141" customFormat="1" ht="15.75">
      <c r="A2228" s="21" t="s">
        <v>14</v>
      </c>
      <c r="B2228" s="21" t="s">
        <v>16</v>
      </c>
      <c r="C2228" s="21"/>
      <c r="D2228" s="22" t="s">
        <v>18</v>
      </c>
      <c r="E2228" s="23" t="s">
        <v>19</v>
      </c>
      <c r="F2228" s="23" t="s">
        <v>20</v>
      </c>
      <c r="G2228" s="21" t="s">
        <v>21</v>
      </c>
      <c r="H2228" s="63"/>
      <c r="I2228" s="63"/>
      <c r="J2228" s="59">
        <f>H2228*C2229</f>
        <v>0</v>
      </c>
    </row>
    <row r="2229" spans="1:10" s="141" customFormat="1">
      <c r="A2229" s="144">
        <v>1</v>
      </c>
      <c r="B2229" s="145" t="s">
        <v>23</v>
      </c>
      <c r="C2229" s="26">
        <v>5</v>
      </c>
      <c r="D2229" s="146">
        <v>79305</v>
      </c>
      <c r="E2229" s="28">
        <f t="shared" ref="E2229:E2246" si="249">D2229*C2229</f>
        <v>396525</v>
      </c>
      <c r="F2229" s="29">
        <v>0</v>
      </c>
      <c r="G2229" s="30">
        <f t="shared" ref="G2229:G2246" si="250">E2229-E2229*F2229</f>
        <v>396525</v>
      </c>
      <c r="H2229" s="63">
        <f t="shared" ref="H2229:H2246" si="251">D2229/1.08</f>
        <v>73430.555555555547</v>
      </c>
      <c r="I2229" s="63"/>
      <c r="J2229" s="59"/>
    </row>
    <row r="2230" spans="1:10" s="141" customFormat="1">
      <c r="A2230" s="144">
        <v>2</v>
      </c>
      <c r="B2230" s="145" t="s">
        <v>25</v>
      </c>
      <c r="C2230" s="32"/>
      <c r="D2230" s="147">
        <v>128591</v>
      </c>
      <c r="E2230" s="28">
        <f t="shared" si="249"/>
        <v>0</v>
      </c>
      <c r="F2230" s="29">
        <v>0</v>
      </c>
      <c r="G2230" s="30">
        <f t="shared" si="250"/>
        <v>0</v>
      </c>
      <c r="H2230" s="63">
        <f t="shared" si="251"/>
        <v>119065.74074074073</v>
      </c>
      <c r="I2230" s="63"/>
      <c r="J2230" s="59"/>
    </row>
    <row r="2231" spans="1:10" s="141" customFormat="1">
      <c r="A2231" s="144">
        <v>3</v>
      </c>
      <c r="B2231" s="145" t="s">
        <v>26</v>
      </c>
      <c r="C2231" s="34">
        <v>10</v>
      </c>
      <c r="D2231" s="146">
        <v>60043</v>
      </c>
      <c r="E2231" s="28">
        <f t="shared" si="249"/>
        <v>600430</v>
      </c>
      <c r="F2231" s="29">
        <v>0</v>
      </c>
      <c r="G2231" s="30">
        <f t="shared" si="250"/>
        <v>600430</v>
      </c>
      <c r="H2231" s="63">
        <f t="shared" si="251"/>
        <v>55595.370370370365</v>
      </c>
      <c r="I2231" s="63"/>
      <c r="J2231" s="59"/>
    </row>
    <row r="2232" spans="1:10" s="141" customFormat="1">
      <c r="A2232" s="144">
        <v>4</v>
      </c>
      <c r="B2232" s="145" t="s">
        <v>27</v>
      </c>
      <c r="C2232" s="106"/>
      <c r="D2232" s="146">
        <v>115781</v>
      </c>
      <c r="E2232" s="28">
        <f t="shared" si="249"/>
        <v>0</v>
      </c>
      <c r="F2232" s="29">
        <v>0</v>
      </c>
      <c r="G2232" s="30">
        <f t="shared" si="250"/>
        <v>0</v>
      </c>
      <c r="H2232" s="63">
        <f t="shared" si="251"/>
        <v>107204.62962962962</v>
      </c>
      <c r="I2232" s="63"/>
      <c r="J2232" s="59"/>
    </row>
    <row r="2233" spans="1:10" s="141" customFormat="1">
      <c r="A2233" s="144">
        <v>5</v>
      </c>
      <c r="B2233" s="145" t="s">
        <v>28</v>
      </c>
      <c r="C2233" s="32"/>
      <c r="D2233" s="146">
        <v>119943</v>
      </c>
      <c r="E2233" s="28">
        <f t="shared" si="249"/>
        <v>0</v>
      </c>
      <c r="F2233" s="124">
        <v>0</v>
      </c>
      <c r="G2233" s="30">
        <f t="shared" si="250"/>
        <v>0</v>
      </c>
      <c r="H2233" s="63">
        <f t="shared" si="251"/>
        <v>111058.33333333333</v>
      </c>
      <c r="I2233" s="63"/>
      <c r="J2233" s="59"/>
    </row>
    <row r="2234" spans="1:10" s="141" customFormat="1">
      <c r="A2234" s="144">
        <v>6</v>
      </c>
      <c r="B2234" s="145" t="s">
        <v>29</v>
      </c>
      <c r="C2234" s="26"/>
      <c r="D2234" s="146">
        <v>94810</v>
      </c>
      <c r="E2234" s="28">
        <f t="shared" si="249"/>
        <v>0</v>
      </c>
      <c r="F2234" s="29">
        <v>0</v>
      </c>
      <c r="G2234" s="30">
        <f t="shared" si="250"/>
        <v>0</v>
      </c>
      <c r="H2234" s="63">
        <f t="shared" si="251"/>
        <v>87787.037037037036</v>
      </c>
      <c r="I2234" s="63"/>
      <c r="J2234" s="59"/>
    </row>
    <row r="2235" spans="1:10" s="141" customFormat="1">
      <c r="A2235" s="144">
        <v>7</v>
      </c>
      <c r="B2235" s="145" t="s">
        <v>30</v>
      </c>
      <c r="C2235" s="34"/>
      <c r="D2235" s="146">
        <v>141396</v>
      </c>
      <c r="E2235" s="28">
        <f t="shared" si="249"/>
        <v>0</v>
      </c>
      <c r="F2235" s="29">
        <v>0</v>
      </c>
      <c r="G2235" s="30">
        <f t="shared" si="250"/>
        <v>0</v>
      </c>
      <c r="H2235" s="63">
        <f t="shared" si="251"/>
        <v>130922.22222222222</v>
      </c>
      <c r="I2235" s="63"/>
      <c r="J2235" s="59"/>
    </row>
    <row r="2236" spans="1:10" s="141" customFormat="1">
      <c r="A2236" s="144">
        <v>8</v>
      </c>
      <c r="B2236" s="145" t="s">
        <v>31</v>
      </c>
      <c r="C2236" s="26"/>
      <c r="D2236" s="146">
        <v>232931</v>
      </c>
      <c r="E2236" s="28">
        <f t="shared" si="249"/>
        <v>0</v>
      </c>
      <c r="F2236" s="29">
        <v>0</v>
      </c>
      <c r="G2236" s="30">
        <f t="shared" si="250"/>
        <v>0</v>
      </c>
      <c r="H2236" s="63">
        <f t="shared" si="251"/>
        <v>215676.85185185182</v>
      </c>
      <c r="I2236" s="63"/>
      <c r="J2236" s="59"/>
    </row>
    <row r="2237" spans="1:10" s="141" customFormat="1">
      <c r="A2237" s="144">
        <v>9</v>
      </c>
      <c r="B2237" s="148" t="s">
        <v>32</v>
      </c>
      <c r="C2237" s="26"/>
      <c r="D2237" s="146">
        <v>101534</v>
      </c>
      <c r="E2237" s="28">
        <f t="shared" si="249"/>
        <v>0</v>
      </c>
      <c r="F2237" s="29">
        <v>0</v>
      </c>
      <c r="G2237" s="30">
        <f t="shared" si="250"/>
        <v>0</v>
      </c>
      <c r="H2237" s="63">
        <f t="shared" si="251"/>
        <v>94012.962962962964</v>
      </c>
      <c r="I2237" s="63"/>
      <c r="J2237" s="59"/>
    </row>
    <row r="2238" spans="1:10" s="141" customFormat="1">
      <c r="A2238" s="144">
        <v>10</v>
      </c>
      <c r="B2238" s="148" t="s">
        <v>33</v>
      </c>
      <c r="C2238" s="37"/>
      <c r="D2238" s="147">
        <v>110148</v>
      </c>
      <c r="E2238" s="28">
        <f t="shared" si="249"/>
        <v>0</v>
      </c>
      <c r="F2238" s="29">
        <v>0</v>
      </c>
      <c r="G2238" s="30">
        <f t="shared" si="250"/>
        <v>0</v>
      </c>
      <c r="H2238" s="63">
        <f t="shared" si="251"/>
        <v>101988.88888888888</v>
      </c>
      <c r="I2238" s="63"/>
      <c r="J2238" s="59"/>
    </row>
    <row r="2239" spans="1:10" s="141" customFormat="1">
      <c r="A2239" s="144">
        <v>11</v>
      </c>
      <c r="B2239" s="145" t="s">
        <v>34</v>
      </c>
      <c r="C2239" s="37">
        <v>10</v>
      </c>
      <c r="D2239" s="146">
        <v>54198</v>
      </c>
      <c r="E2239" s="28">
        <f t="shared" si="249"/>
        <v>541980</v>
      </c>
      <c r="F2239" s="29">
        <v>0</v>
      </c>
      <c r="G2239" s="30">
        <f t="shared" si="250"/>
        <v>541980</v>
      </c>
      <c r="H2239" s="63">
        <f t="shared" si="251"/>
        <v>50183.333333333328</v>
      </c>
      <c r="I2239" s="63"/>
      <c r="J2239" s="59">
        <f t="shared" ref="J2239:J2245" si="252">H2239*C2240</f>
        <v>0</v>
      </c>
    </row>
    <row r="2240" spans="1:10" s="141" customFormat="1">
      <c r="A2240" s="144">
        <v>12</v>
      </c>
      <c r="B2240" s="145" t="s">
        <v>35</v>
      </c>
      <c r="C2240" s="37"/>
      <c r="D2240" s="146">
        <v>49680</v>
      </c>
      <c r="E2240" s="28">
        <f t="shared" si="249"/>
        <v>0</v>
      </c>
      <c r="F2240" s="29">
        <v>0</v>
      </c>
      <c r="G2240" s="30">
        <f t="shared" si="250"/>
        <v>0</v>
      </c>
      <c r="H2240" s="63">
        <f t="shared" si="251"/>
        <v>46000</v>
      </c>
      <c r="I2240" s="63"/>
      <c r="J2240" s="59">
        <f t="shared" si="252"/>
        <v>0</v>
      </c>
    </row>
    <row r="2241" spans="1:10" s="141" customFormat="1">
      <c r="A2241" s="144">
        <v>13</v>
      </c>
      <c r="B2241" s="145" t="s">
        <v>36</v>
      </c>
      <c r="C2241" s="37"/>
      <c r="D2241" s="149">
        <v>64152</v>
      </c>
      <c r="E2241" s="28">
        <f t="shared" si="249"/>
        <v>0</v>
      </c>
      <c r="F2241" s="29">
        <v>0</v>
      </c>
      <c r="G2241" s="30">
        <f t="shared" si="250"/>
        <v>0</v>
      </c>
      <c r="H2241" s="63">
        <f t="shared" si="251"/>
        <v>59399.999999999993</v>
      </c>
      <c r="I2241" s="63"/>
      <c r="J2241" s="59">
        <f t="shared" si="252"/>
        <v>0</v>
      </c>
    </row>
    <row r="2242" spans="1:10" s="141" customFormat="1">
      <c r="A2242" s="144">
        <v>14</v>
      </c>
      <c r="B2242" s="145" t="s">
        <v>37</v>
      </c>
      <c r="C2242" s="37"/>
      <c r="D2242" s="149">
        <v>65934</v>
      </c>
      <c r="E2242" s="28">
        <f t="shared" si="249"/>
        <v>0</v>
      </c>
      <c r="F2242" s="29">
        <v>0</v>
      </c>
      <c r="G2242" s="30">
        <f t="shared" si="250"/>
        <v>0</v>
      </c>
      <c r="H2242" s="130">
        <f t="shared" si="251"/>
        <v>61049.999999999993</v>
      </c>
      <c r="I2242" s="63"/>
      <c r="J2242" s="59">
        <f t="shared" si="252"/>
        <v>0</v>
      </c>
    </row>
    <row r="2243" spans="1:10" s="141" customFormat="1">
      <c r="A2243" s="144">
        <v>15</v>
      </c>
      <c r="B2243" s="145" t="s">
        <v>38</v>
      </c>
      <c r="C2243" s="37"/>
      <c r="D2243" s="149">
        <v>76626</v>
      </c>
      <c r="E2243" s="28">
        <f t="shared" si="249"/>
        <v>0</v>
      </c>
      <c r="F2243" s="124">
        <v>0</v>
      </c>
      <c r="G2243" s="30">
        <f t="shared" si="250"/>
        <v>0</v>
      </c>
      <c r="H2243" s="63">
        <f t="shared" si="251"/>
        <v>70950</v>
      </c>
      <c r="I2243" s="63"/>
      <c r="J2243" s="59">
        <f t="shared" si="252"/>
        <v>0</v>
      </c>
    </row>
    <row r="2244" spans="1:10" s="141" customFormat="1">
      <c r="A2244" s="144">
        <v>16</v>
      </c>
      <c r="B2244" s="145" t="s">
        <v>39</v>
      </c>
      <c r="C2244" s="37"/>
      <c r="D2244" s="149">
        <v>80190</v>
      </c>
      <c r="E2244" s="28">
        <f t="shared" si="249"/>
        <v>0</v>
      </c>
      <c r="F2244" s="29">
        <v>0</v>
      </c>
      <c r="G2244" s="30">
        <f t="shared" si="250"/>
        <v>0</v>
      </c>
      <c r="H2244" s="63">
        <f t="shared" si="251"/>
        <v>74250</v>
      </c>
      <c r="I2244" s="63"/>
      <c r="J2244" s="59">
        <f t="shared" si="252"/>
        <v>0</v>
      </c>
    </row>
    <row r="2245" spans="1:10" s="141" customFormat="1">
      <c r="A2245" s="144">
        <v>17</v>
      </c>
      <c r="B2245" s="145" t="s">
        <v>40</v>
      </c>
      <c r="C2245" s="37"/>
      <c r="D2245" s="149">
        <v>113832</v>
      </c>
      <c r="E2245" s="28">
        <f t="shared" si="249"/>
        <v>0</v>
      </c>
      <c r="F2245" s="29">
        <v>0</v>
      </c>
      <c r="G2245" s="30">
        <f t="shared" si="250"/>
        <v>0</v>
      </c>
      <c r="H2245" s="63">
        <f t="shared" si="251"/>
        <v>105400</v>
      </c>
      <c r="I2245" s="63"/>
      <c r="J2245" s="59">
        <f t="shared" si="252"/>
        <v>0</v>
      </c>
    </row>
    <row r="2246" spans="1:10" s="141" customFormat="1" ht="17.25">
      <c r="A2246" s="144">
        <v>18</v>
      </c>
      <c r="B2246" s="145" t="s">
        <v>41</v>
      </c>
      <c r="C2246" s="37"/>
      <c r="D2246" s="150">
        <v>98010</v>
      </c>
      <c r="E2246" s="28">
        <f t="shared" si="249"/>
        <v>0</v>
      </c>
      <c r="F2246" s="29">
        <v>0</v>
      </c>
      <c r="G2246" s="30">
        <f t="shared" si="250"/>
        <v>0</v>
      </c>
      <c r="H2246" s="63">
        <f t="shared" si="251"/>
        <v>90750</v>
      </c>
      <c r="I2246" s="45"/>
      <c r="J2246" s="64">
        <f>SUM(J2228:J2245)</f>
        <v>0</v>
      </c>
    </row>
    <row r="2247" spans="1:10" s="141" customFormat="1" ht="31.5">
      <c r="A2247" s="40"/>
      <c r="B2247" s="41" t="s">
        <v>42</v>
      </c>
      <c r="C2247" s="42">
        <f>SUM(C2229:C2246)</f>
        <v>25</v>
      </c>
      <c r="D2247" s="42"/>
      <c r="E2247" s="43">
        <f>SUM(E2229:E2246)</f>
        <v>1538935</v>
      </c>
      <c r="F2247" s="43"/>
      <c r="G2247" s="44">
        <f>SUM(G2229:G2246)</f>
        <v>1538935</v>
      </c>
      <c r="H2247" s="5"/>
      <c r="I2247" s="5"/>
      <c r="J2247" s="75">
        <f>J2246*0.08</f>
        <v>0</v>
      </c>
    </row>
    <row r="2248" spans="1:10" s="141" customFormat="1" ht="31.5">
      <c r="A2248" s="46"/>
      <c r="B2248" s="47"/>
      <c r="C2248" s="48"/>
      <c r="D2248" s="48"/>
      <c r="E2248" s="49"/>
      <c r="F2248" s="49"/>
      <c r="G2248" s="151"/>
      <c r="H2248" s="6"/>
      <c r="I2248" s="6"/>
      <c r="J2248" s="76">
        <f>SUM(J2246:J2247)</f>
        <v>0</v>
      </c>
    </row>
    <row r="2249" spans="1:10" ht="18">
      <c r="A2249" s="283" t="s">
        <v>43</v>
      </c>
      <c r="B2249" s="283"/>
      <c r="C2249" s="284" t="s">
        <v>44</v>
      </c>
      <c r="D2249" s="284"/>
      <c r="E2249" s="54"/>
      <c r="F2249" s="54"/>
      <c r="G2249" s="55" t="s">
        <v>45</v>
      </c>
    </row>
    <row r="2251" spans="1:10" s="141" customFormat="1" ht="18">
      <c r="A2251"/>
      <c r="B2251"/>
      <c r="C2251"/>
      <c r="D2251"/>
      <c r="E2251"/>
      <c r="F2251"/>
      <c r="G2251"/>
      <c r="H2251" s="1"/>
      <c r="I2251" s="1"/>
      <c r="J2251" s="79"/>
    </row>
    <row r="2252" spans="1:10" s="141" customFormat="1" ht="15.75">
      <c r="A2252" s="279" t="s">
        <v>1</v>
      </c>
      <c r="B2252" s="279"/>
      <c r="C2252" s="279"/>
      <c r="D2252" s="279"/>
      <c r="E2252" s="279"/>
      <c r="F2252" s="279"/>
      <c r="G2252" s="279"/>
      <c r="H2252" s="1"/>
      <c r="I2252" s="1"/>
      <c r="J2252" s="71"/>
    </row>
    <row r="2253" spans="1:10" s="141" customFormat="1" ht="15.75">
      <c r="A2253" s="279" t="s">
        <v>2</v>
      </c>
      <c r="B2253" s="279"/>
      <c r="C2253" s="279"/>
      <c r="D2253" s="279"/>
      <c r="E2253" s="279"/>
      <c r="F2253" s="279"/>
      <c r="G2253" s="279"/>
      <c r="H2253" s="1"/>
      <c r="I2253" s="1"/>
      <c r="J2253" s="71"/>
    </row>
    <row r="2254" spans="1:10" s="141" customFormat="1" ht="15.75">
      <c r="A2254" s="279" t="s">
        <v>4</v>
      </c>
      <c r="B2254" s="279"/>
      <c r="C2254" s="279"/>
      <c r="D2254" s="279"/>
      <c r="E2254" s="279"/>
      <c r="F2254" s="279"/>
      <c r="G2254" s="279"/>
      <c r="H2254" s="1"/>
      <c r="I2254" s="1"/>
      <c r="J2254" s="71"/>
    </row>
    <row r="2255" spans="1:10" s="141" customFormat="1" ht="27">
      <c r="A2255" s="280" t="s">
        <v>6</v>
      </c>
      <c r="B2255" s="280"/>
      <c r="C2255" s="280"/>
      <c r="D2255" s="280"/>
      <c r="E2255" s="280"/>
      <c r="F2255" s="280"/>
      <c r="G2255" s="280"/>
      <c r="H2255" s="2"/>
      <c r="I2255" s="2"/>
      <c r="J2255" s="72"/>
    </row>
    <row r="2256" spans="1:10" s="141" customFormat="1" ht="27">
      <c r="A2256" s="142"/>
      <c r="B2256" s="142"/>
      <c r="C2256" s="281" t="s">
        <v>382</v>
      </c>
      <c r="D2256" s="281"/>
      <c r="E2256" s="281"/>
      <c r="F2256" s="281"/>
      <c r="G2256" s="281"/>
      <c r="H2256" s="68"/>
      <c r="I2256" s="68"/>
      <c r="J2256" s="71"/>
    </row>
    <row r="2257" spans="1:10" s="141" customFormat="1" ht="15.75">
      <c r="A2257" s="11" t="s">
        <v>358</v>
      </c>
      <c r="B2257" s="12">
        <v>4138207675</v>
      </c>
      <c r="C2257" s="143"/>
      <c r="D2257" s="286"/>
      <c r="E2257" s="286"/>
      <c r="F2257" s="286"/>
      <c r="G2257" s="286"/>
      <c r="H2257" s="69" t="s">
        <v>161</v>
      </c>
      <c r="I2257" s="69"/>
      <c r="J2257" s="73"/>
    </row>
    <row r="2258" spans="1:10" s="141" customFormat="1" ht="15.75">
      <c r="A2258" s="11" t="s">
        <v>9</v>
      </c>
      <c r="B2258" s="286" t="s">
        <v>751</v>
      </c>
      <c r="C2258" s="286"/>
      <c r="D2258" s="286"/>
      <c r="E2258" s="16"/>
      <c r="F2258" s="11"/>
      <c r="G2258" s="16"/>
      <c r="H2258" s="1"/>
      <c r="I2258" s="1"/>
      <c r="J2258" s="71"/>
    </row>
    <row r="2259" spans="1:10" s="141" customFormat="1" ht="15.75">
      <c r="A2259" s="11" t="s">
        <v>11</v>
      </c>
      <c r="B2259" s="289" t="s">
        <v>698</v>
      </c>
      <c r="C2259" s="289"/>
      <c r="D2259" s="289"/>
      <c r="E2259" s="289"/>
      <c r="F2259" s="18"/>
      <c r="G2259" s="19"/>
      <c r="H2259" s="1"/>
      <c r="I2259" s="1"/>
      <c r="J2259" s="71"/>
    </row>
    <row r="2260" spans="1:10" s="141" customFormat="1" ht="15.75">
      <c r="A2260" s="21" t="s">
        <v>14</v>
      </c>
      <c r="B2260" s="21" t="s">
        <v>16</v>
      </c>
      <c r="C2260" s="21"/>
      <c r="D2260" s="22" t="s">
        <v>18</v>
      </c>
      <c r="E2260" s="23" t="s">
        <v>19</v>
      </c>
      <c r="F2260" s="23" t="s">
        <v>20</v>
      </c>
      <c r="G2260" s="21" t="s">
        <v>21</v>
      </c>
      <c r="H2260" s="63"/>
      <c r="I2260" s="63"/>
      <c r="J2260" s="59">
        <f>H2260*C2261</f>
        <v>0</v>
      </c>
    </row>
    <row r="2261" spans="1:10" s="141" customFormat="1">
      <c r="A2261" s="144">
        <v>1</v>
      </c>
      <c r="B2261" s="145" t="s">
        <v>23</v>
      </c>
      <c r="C2261" s="26"/>
      <c r="D2261" s="146">
        <v>79305</v>
      </c>
      <c r="E2261" s="28">
        <f t="shared" ref="E2261:E2278" si="253">D2261*C2261</f>
        <v>0</v>
      </c>
      <c r="F2261" s="29">
        <v>0</v>
      </c>
      <c r="G2261" s="30">
        <f t="shared" ref="G2261:G2278" si="254">E2261-E2261*F2261</f>
        <v>0</v>
      </c>
      <c r="H2261" s="63">
        <f t="shared" ref="H2261:H2278" si="255">D2261/1.08</f>
        <v>73430.555555555547</v>
      </c>
      <c r="I2261" s="63"/>
      <c r="J2261" s="59">
        <f>H2261*C2262</f>
        <v>0</v>
      </c>
    </row>
    <row r="2262" spans="1:10" s="141" customFormat="1">
      <c r="A2262" s="144">
        <v>2</v>
      </c>
      <c r="B2262" s="145" t="s">
        <v>25</v>
      </c>
      <c r="C2262" s="32"/>
      <c r="D2262" s="147">
        <v>128591</v>
      </c>
      <c r="E2262" s="28">
        <f t="shared" si="253"/>
        <v>0</v>
      </c>
      <c r="F2262" s="29">
        <v>0</v>
      </c>
      <c r="G2262" s="30">
        <f t="shared" si="254"/>
        <v>0</v>
      </c>
      <c r="H2262" s="63">
        <f t="shared" si="255"/>
        <v>119065.74074074073</v>
      </c>
      <c r="I2262" s="63"/>
      <c r="J2262" s="59">
        <f>H2262*C2263</f>
        <v>0</v>
      </c>
    </row>
    <row r="2263" spans="1:10" s="141" customFormat="1">
      <c r="A2263" s="144">
        <v>3</v>
      </c>
      <c r="B2263" s="145" t="s">
        <v>26</v>
      </c>
      <c r="C2263" s="34"/>
      <c r="D2263" s="146">
        <v>60043</v>
      </c>
      <c r="E2263" s="28">
        <f t="shared" si="253"/>
        <v>0</v>
      </c>
      <c r="F2263" s="29">
        <v>0</v>
      </c>
      <c r="G2263" s="30">
        <f t="shared" si="254"/>
        <v>0</v>
      </c>
      <c r="H2263" s="63">
        <f t="shared" si="255"/>
        <v>55595.370370370365</v>
      </c>
      <c r="I2263" s="63"/>
      <c r="J2263" s="59">
        <f>H2263*C2264</f>
        <v>0</v>
      </c>
    </row>
    <row r="2264" spans="1:10" s="141" customFormat="1">
      <c r="A2264" s="144">
        <v>4</v>
      </c>
      <c r="B2264" s="145" t="s">
        <v>27</v>
      </c>
      <c r="C2264" s="106"/>
      <c r="D2264" s="146">
        <v>115781</v>
      </c>
      <c r="E2264" s="28">
        <f t="shared" si="253"/>
        <v>0</v>
      </c>
      <c r="F2264" s="29">
        <v>0</v>
      </c>
      <c r="G2264" s="30">
        <f t="shared" si="254"/>
        <v>0</v>
      </c>
      <c r="H2264" s="63">
        <f t="shared" si="255"/>
        <v>107204.62962962962</v>
      </c>
      <c r="I2264" s="63"/>
      <c r="J2264" s="59"/>
    </row>
    <row r="2265" spans="1:10" s="141" customFormat="1">
      <c r="A2265" s="144">
        <v>5</v>
      </c>
      <c r="B2265" s="145" t="s">
        <v>28</v>
      </c>
      <c r="C2265" s="32">
        <v>5</v>
      </c>
      <c r="D2265" s="146">
        <v>119943</v>
      </c>
      <c r="E2265" s="28">
        <f t="shared" si="253"/>
        <v>599715</v>
      </c>
      <c r="F2265" s="124">
        <v>0</v>
      </c>
      <c r="G2265" s="30">
        <f t="shared" si="254"/>
        <v>599715</v>
      </c>
      <c r="H2265" s="63">
        <f t="shared" si="255"/>
        <v>111058.33333333333</v>
      </c>
      <c r="I2265" s="63"/>
      <c r="J2265" s="59"/>
    </row>
    <row r="2266" spans="1:10" s="141" customFormat="1">
      <c r="A2266" s="144">
        <v>6</v>
      </c>
      <c r="B2266" s="145" t="s">
        <v>29</v>
      </c>
      <c r="C2266" s="26">
        <v>10</v>
      </c>
      <c r="D2266" s="146">
        <v>94810</v>
      </c>
      <c r="E2266" s="28">
        <f t="shared" si="253"/>
        <v>948100</v>
      </c>
      <c r="F2266" s="29">
        <v>0</v>
      </c>
      <c r="G2266" s="30">
        <f t="shared" si="254"/>
        <v>948100</v>
      </c>
      <c r="H2266" s="63">
        <f t="shared" si="255"/>
        <v>87787.037037037036</v>
      </c>
      <c r="I2266" s="63"/>
      <c r="J2266" s="59"/>
    </row>
    <row r="2267" spans="1:10" s="141" customFormat="1">
      <c r="A2267" s="144">
        <v>7</v>
      </c>
      <c r="B2267" s="145" t="s">
        <v>30</v>
      </c>
      <c r="C2267" s="34"/>
      <c r="D2267" s="146">
        <v>141396</v>
      </c>
      <c r="E2267" s="28">
        <f t="shared" si="253"/>
        <v>0</v>
      </c>
      <c r="F2267" s="29">
        <v>0</v>
      </c>
      <c r="G2267" s="30">
        <f t="shared" si="254"/>
        <v>0</v>
      </c>
      <c r="H2267" s="63">
        <f t="shared" si="255"/>
        <v>130922.22222222222</v>
      </c>
      <c r="I2267" s="63"/>
      <c r="J2267" s="59"/>
    </row>
    <row r="2268" spans="1:10" s="141" customFormat="1">
      <c r="A2268" s="144">
        <v>8</v>
      </c>
      <c r="B2268" s="145" t="s">
        <v>31</v>
      </c>
      <c r="C2268" s="26"/>
      <c r="D2268" s="146">
        <v>232931</v>
      </c>
      <c r="E2268" s="28">
        <f t="shared" si="253"/>
        <v>0</v>
      </c>
      <c r="F2268" s="29">
        <v>0</v>
      </c>
      <c r="G2268" s="30">
        <f t="shared" si="254"/>
        <v>0</v>
      </c>
      <c r="H2268" s="63">
        <f t="shared" si="255"/>
        <v>215676.85185185182</v>
      </c>
      <c r="I2268" s="63"/>
      <c r="J2268" s="59"/>
    </row>
    <row r="2269" spans="1:10" s="141" customFormat="1">
      <c r="A2269" s="144">
        <v>9</v>
      </c>
      <c r="B2269" s="148" t="s">
        <v>32</v>
      </c>
      <c r="C2269" s="26"/>
      <c r="D2269" s="146">
        <v>101534</v>
      </c>
      <c r="E2269" s="28">
        <f t="shared" si="253"/>
        <v>0</v>
      </c>
      <c r="F2269" s="29">
        <v>0</v>
      </c>
      <c r="G2269" s="30">
        <f t="shared" si="254"/>
        <v>0</v>
      </c>
      <c r="H2269" s="63">
        <f t="shared" si="255"/>
        <v>94012.962962962964</v>
      </c>
      <c r="I2269" s="63"/>
      <c r="J2269" s="59"/>
    </row>
    <row r="2270" spans="1:10" s="141" customFormat="1">
      <c r="A2270" s="144">
        <v>10</v>
      </c>
      <c r="B2270" s="148" t="s">
        <v>33</v>
      </c>
      <c r="C2270" s="37"/>
      <c r="D2270" s="147">
        <v>110148</v>
      </c>
      <c r="E2270" s="28">
        <f t="shared" si="253"/>
        <v>0</v>
      </c>
      <c r="F2270" s="29">
        <v>0</v>
      </c>
      <c r="G2270" s="30">
        <f t="shared" si="254"/>
        <v>0</v>
      </c>
      <c r="H2270" s="63">
        <f t="shared" si="255"/>
        <v>101988.88888888888</v>
      </c>
      <c r="I2270" s="63"/>
      <c r="J2270" s="59"/>
    </row>
    <row r="2271" spans="1:10" s="141" customFormat="1">
      <c r="A2271" s="144">
        <v>11</v>
      </c>
      <c r="B2271" s="145" t="s">
        <v>34</v>
      </c>
      <c r="C2271" s="37"/>
      <c r="D2271" s="146">
        <v>54198</v>
      </c>
      <c r="E2271" s="28">
        <f t="shared" si="253"/>
        <v>0</v>
      </c>
      <c r="F2271" s="29">
        <v>0</v>
      </c>
      <c r="G2271" s="30">
        <f t="shared" si="254"/>
        <v>0</v>
      </c>
      <c r="H2271" s="63">
        <f t="shared" si="255"/>
        <v>50183.333333333328</v>
      </c>
      <c r="I2271" s="63"/>
      <c r="J2271" s="59"/>
    </row>
    <row r="2272" spans="1:10" s="141" customFormat="1">
      <c r="A2272" s="144">
        <v>12</v>
      </c>
      <c r="B2272" s="145" t="s">
        <v>35</v>
      </c>
      <c r="C2272" s="37">
        <v>15</v>
      </c>
      <c r="D2272" s="146">
        <v>49680</v>
      </c>
      <c r="E2272" s="28">
        <f t="shared" si="253"/>
        <v>745200</v>
      </c>
      <c r="F2272" s="29">
        <v>0</v>
      </c>
      <c r="G2272" s="30">
        <f t="shared" si="254"/>
        <v>745200</v>
      </c>
      <c r="H2272" s="63">
        <f t="shared" si="255"/>
        <v>46000</v>
      </c>
      <c r="I2272" s="63"/>
      <c r="J2272" s="59">
        <f t="shared" ref="J2272:J2277" si="256">H2272*C2273</f>
        <v>0</v>
      </c>
    </row>
    <row r="2273" spans="1:10" s="141" customFormat="1">
      <c r="A2273" s="144">
        <v>13</v>
      </c>
      <c r="B2273" s="145" t="s">
        <v>36</v>
      </c>
      <c r="C2273" s="37"/>
      <c r="D2273" s="149">
        <v>64152</v>
      </c>
      <c r="E2273" s="28">
        <f t="shared" si="253"/>
        <v>0</v>
      </c>
      <c r="F2273" s="29">
        <v>0</v>
      </c>
      <c r="G2273" s="30">
        <f t="shared" si="254"/>
        <v>0</v>
      </c>
      <c r="H2273" s="63">
        <f t="shared" si="255"/>
        <v>59399.999999999993</v>
      </c>
      <c r="I2273" s="63"/>
      <c r="J2273" s="59">
        <f t="shared" si="256"/>
        <v>0</v>
      </c>
    </row>
    <row r="2274" spans="1:10" s="141" customFormat="1">
      <c r="A2274" s="144">
        <v>14</v>
      </c>
      <c r="B2274" s="145" t="s">
        <v>37</v>
      </c>
      <c r="C2274" s="37"/>
      <c r="D2274" s="149">
        <v>65934</v>
      </c>
      <c r="E2274" s="28">
        <f t="shared" si="253"/>
        <v>0</v>
      </c>
      <c r="F2274" s="29">
        <v>0</v>
      </c>
      <c r="G2274" s="30">
        <f t="shared" si="254"/>
        <v>0</v>
      </c>
      <c r="H2274" s="130">
        <f t="shared" si="255"/>
        <v>61049.999999999993</v>
      </c>
      <c r="I2274" s="63"/>
      <c r="J2274" s="59">
        <f t="shared" si="256"/>
        <v>0</v>
      </c>
    </row>
    <row r="2275" spans="1:10" s="141" customFormat="1">
      <c r="A2275" s="144">
        <v>15</v>
      </c>
      <c r="B2275" s="145" t="s">
        <v>38</v>
      </c>
      <c r="C2275" s="37"/>
      <c r="D2275" s="149">
        <v>76626</v>
      </c>
      <c r="E2275" s="28">
        <f t="shared" si="253"/>
        <v>0</v>
      </c>
      <c r="F2275" s="124">
        <v>0</v>
      </c>
      <c r="G2275" s="30">
        <f t="shared" si="254"/>
        <v>0</v>
      </c>
      <c r="H2275" s="63">
        <f t="shared" si="255"/>
        <v>70950</v>
      </c>
      <c r="I2275" s="63"/>
      <c r="J2275" s="59">
        <f t="shared" si="256"/>
        <v>0</v>
      </c>
    </row>
    <row r="2276" spans="1:10" s="141" customFormat="1">
      <c r="A2276" s="144">
        <v>16</v>
      </c>
      <c r="B2276" s="145" t="s">
        <v>39</v>
      </c>
      <c r="C2276" s="37"/>
      <c r="D2276" s="149">
        <v>80190</v>
      </c>
      <c r="E2276" s="28">
        <f t="shared" si="253"/>
        <v>0</v>
      </c>
      <c r="F2276" s="29">
        <v>0</v>
      </c>
      <c r="G2276" s="30">
        <f t="shared" si="254"/>
        <v>0</v>
      </c>
      <c r="H2276" s="63">
        <f t="shared" si="255"/>
        <v>74250</v>
      </c>
      <c r="I2276" s="63"/>
      <c r="J2276" s="59">
        <f t="shared" si="256"/>
        <v>0</v>
      </c>
    </row>
    <row r="2277" spans="1:10" s="141" customFormat="1">
      <c r="A2277" s="144">
        <v>17</v>
      </c>
      <c r="B2277" s="145" t="s">
        <v>40</v>
      </c>
      <c r="C2277" s="37"/>
      <c r="D2277" s="149">
        <v>113832</v>
      </c>
      <c r="E2277" s="28">
        <f t="shared" si="253"/>
        <v>0</v>
      </c>
      <c r="F2277" s="29">
        <v>0</v>
      </c>
      <c r="G2277" s="30">
        <f t="shared" si="254"/>
        <v>0</v>
      </c>
      <c r="H2277" s="63">
        <f t="shared" si="255"/>
        <v>105400</v>
      </c>
      <c r="I2277" s="63"/>
      <c r="J2277" s="59">
        <f t="shared" si="256"/>
        <v>0</v>
      </c>
    </row>
    <row r="2278" spans="1:10" s="141" customFormat="1" ht="17.25">
      <c r="A2278" s="144">
        <v>18</v>
      </c>
      <c r="B2278" s="145" t="s">
        <v>41</v>
      </c>
      <c r="C2278" s="37"/>
      <c r="D2278" s="150">
        <v>98010</v>
      </c>
      <c r="E2278" s="28">
        <f t="shared" si="253"/>
        <v>0</v>
      </c>
      <c r="F2278" s="29">
        <v>0</v>
      </c>
      <c r="G2278" s="30">
        <f t="shared" si="254"/>
        <v>0</v>
      </c>
      <c r="H2278" s="63">
        <f t="shared" si="255"/>
        <v>90750</v>
      </c>
      <c r="I2278" s="45"/>
      <c r="J2278" s="64">
        <f>SUM(J2260:J2277)</f>
        <v>0</v>
      </c>
    </row>
    <row r="2279" spans="1:10" s="141" customFormat="1" ht="31.5">
      <c r="A2279" s="40"/>
      <c r="B2279" s="41" t="s">
        <v>42</v>
      </c>
      <c r="C2279" s="42">
        <f>SUM(C2261:C2278)</f>
        <v>30</v>
      </c>
      <c r="D2279" s="42"/>
      <c r="E2279" s="43">
        <f>SUM(E2261:E2278)</f>
        <v>2293015</v>
      </c>
      <c r="F2279" s="43"/>
      <c r="G2279" s="44">
        <f>SUM(G2261:G2278)</f>
        <v>2293015</v>
      </c>
      <c r="H2279" s="5"/>
      <c r="I2279" s="5"/>
      <c r="J2279" s="75">
        <f>J2278*0.08</f>
        <v>0</v>
      </c>
    </row>
    <row r="2280" spans="1:10" s="141" customFormat="1" ht="31.5">
      <c r="A2280" s="46"/>
      <c r="B2280" s="47"/>
      <c r="C2280" s="48"/>
      <c r="D2280" s="48"/>
      <c r="E2280" s="49"/>
      <c r="F2280" s="49"/>
      <c r="G2280" s="151"/>
      <c r="H2280" s="6"/>
      <c r="I2280" s="6"/>
      <c r="J2280" s="76">
        <f>SUM(J2278:J2279)</f>
        <v>0</v>
      </c>
    </row>
    <row r="2281" spans="1:10" ht="18">
      <c r="A2281" s="283" t="s">
        <v>43</v>
      </c>
      <c r="B2281" s="283"/>
      <c r="C2281" s="284" t="s">
        <v>44</v>
      </c>
      <c r="D2281" s="284"/>
      <c r="E2281" s="54"/>
      <c r="F2281" s="54"/>
      <c r="G2281" s="55" t="s">
        <v>45</v>
      </c>
    </row>
    <row r="2283" spans="1:10" s="141" customFormat="1" ht="18">
      <c r="A2283"/>
      <c r="B2283"/>
      <c r="C2283"/>
      <c r="D2283"/>
      <c r="E2283"/>
      <c r="F2283"/>
      <c r="G2283"/>
      <c r="H2283" s="1"/>
      <c r="I2283" s="1"/>
      <c r="J2283" s="79"/>
    </row>
    <row r="2284" spans="1:10" s="141" customFormat="1" ht="15.75">
      <c r="A2284" s="279" t="s">
        <v>1</v>
      </c>
      <c r="B2284" s="279"/>
      <c r="C2284" s="279"/>
      <c r="D2284" s="279"/>
      <c r="E2284" s="279"/>
      <c r="F2284" s="279"/>
      <c r="G2284" s="279"/>
      <c r="H2284" s="1"/>
      <c r="I2284" s="1"/>
      <c r="J2284" s="71"/>
    </row>
    <row r="2285" spans="1:10" s="141" customFormat="1" ht="15.75">
      <c r="A2285" s="279" t="s">
        <v>2</v>
      </c>
      <c r="B2285" s="279"/>
      <c r="C2285" s="279"/>
      <c r="D2285" s="279"/>
      <c r="E2285" s="279"/>
      <c r="F2285" s="279"/>
      <c r="G2285" s="279"/>
      <c r="H2285" s="1"/>
      <c r="I2285" s="1"/>
      <c r="J2285" s="71"/>
    </row>
    <row r="2286" spans="1:10" s="141" customFormat="1" ht="15.75">
      <c r="A2286" s="279" t="s">
        <v>4</v>
      </c>
      <c r="B2286" s="279"/>
      <c r="C2286" s="279"/>
      <c r="D2286" s="279"/>
      <c r="E2286" s="279"/>
      <c r="F2286" s="279"/>
      <c r="G2286" s="279"/>
      <c r="H2286" s="1"/>
      <c r="I2286" s="1"/>
      <c r="J2286" s="71"/>
    </row>
    <row r="2287" spans="1:10" s="141" customFormat="1" ht="27">
      <c r="A2287" s="280" t="s">
        <v>6</v>
      </c>
      <c r="B2287" s="280"/>
      <c r="C2287" s="280"/>
      <c r="D2287" s="280"/>
      <c r="E2287" s="280"/>
      <c r="F2287" s="280"/>
      <c r="G2287" s="280"/>
      <c r="H2287" s="2"/>
      <c r="I2287" s="2"/>
      <c r="J2287" s="72"/>
    </row>
    <row r="2288" spans="1:10" s="141" customFormat="1" ht="27">
      <c r="A2288" s="142"/>
      <c r="B2288" s="142"/>
      <c r="C2288" s="281" t="s">
        <v>382</v>
      </c>
      <c r="D2288" s="281"/>
      <c r="E2288" s="281"/>
      <c r="F2288" s="281"/>
      <c r="G2288" s="281"/>
      <c r="H2288" s="68"/>
      <c r="I2288" s="68"/>
      <c r="J2288" s="71"/>
    </row>
    <row r="2289" spans="1:10" s="141" customFormat="1" ht="15.75">
      <c r="A2289" s="11" t="s">
        <v>358</v>
      </c>
      <c r="B2289" s="12">
        <v>4138147547</v>
      </c>
      <c r="C2289" s="143"/>
      <c r="D2289" s="286"/>
      <c r="E2289" s="286"/>
      <c r="F2289" s="286"/>
      <c r="G2289" s="286"/>
      <c r="H2289" s="69" t="s">
        <v>161</v>
      </c>
      <c r="I2289" s="69"/>
      <c r="J2289" s="73"/>
    </row>
    <row r="2290" spans="1:10" s="141" customFormat="1" ht="15.75">
      <c r="A2290" s="11" t="s">
        <v>9</v>
      </c>
      <c r="B2290" s="286" t="s">
        <v>752</v>
      </c>
      <c r="C2290" s="286"/>
      <c r="D2290" s="286"/>
      <c r="E2290" s="16"/>
      <c r="F2290" s="11"/>
      <c r="G2290" s="16"/>
      <c r="H2290" s="1"/>
      <c r="I2290" s="1"/>
      <c r="J2290" s="71"/>
    </row>
    <row r="2291" spans="1:10" s="141" customFormat="1" ht="15.75">
      <c r="A2291" s="11" t="s">
        <v>11</v>
      </c>
      <c r="B2291" s="289" t="s">
        <v>749</v>
      </c>
      <c r="C2291" s="289"/>
      <c r="D2291" s="289"/>
      <c r="E2291" s="289"/>
      <c r="F2291" s="18"/>
      <c r="G2291" s="19"/>
      <c r="H2291" s="1"/>
      <c r="I2291" s="1"/>
      <c r="J2291" s="71"/>
    </row>
    <row r="2292" spans="1:10" s="141" customFormat="1" ht="15.75">
      <c r="A2292" s="21" t="s">
        <v>14</v>
      </c>
      <c r="B2292" s="21" t="s">
        <v>16</v>
      </c>
      <c r="C2292" s="21"/>
      <c r="D2292" s="22" t="s">
        <v>18</v>
      </c>
      <c r="E2292" s="23" t="s">
        <v>19</v>
      </c>
      <c r="F2292" s="23" t="s">
        <v>20</v>
      </c>
      <c r="G2292" s="21" t="s">
        <v>21</v>
      </c>
      <c r="H2292" s="63"/>
      <c r="I2292" s="63"/>
      <c r="J2292" s="59">
        <f>H2292*C2293</f>
        <v>0</v>
      </c>
    </row>
    <row r="2293" spans="1:10" s="141" customFormat="1">
      <c r="A2293" s="144">
        <v>1</v>
      </c>
      <c r="B2293" s="145" t="s">
        <v>23</v>
      </c>
      <c r="C2293" s="26"/>
      <c r="D2293" s="146">
        <v>79305</v>
      </c>
      <c r="E2293" s="28">
        <f t="shared" ref="E2293:E2310" si="257">D2293*C2293</f>
        <v>0</v>
      </c>
      <c r="F2293" s="29">
        <v>0</v>
      </c>
      <c r="G2293" s="30">
        <f t="shared" ref="G2293:G2310" si="258">E2293-E2293*F2293</f>
        <v>0</v>
      </c>
      <c r="H2293" s="63">
        <f t="shared" ref="H2293:H2310" si="259">D2293/1.08</f>
        <v>73430.555555555547</v>
      </c>
      <c r="I2293" s="63"/>
      <c r="J2293" s="59">
        <f>H2293*C2294</f>
        <v>0</v>
      </c>
    </row>
    <row r="2294" spans="1:10" s="141" customFormat="1">
      <c r="A2294" s="144">
        <v>2</v>
      </c>
      <c r="B2294" s="145" t="s">
        <v>25</v>
      </c>
      <c r="C2294" s="32"/>
      <c r="D2294" s="147">
        <v>128591</v>
      </c>
      <c r="E2294" s="28">
        <f t="shared" si="257"/>
        <v>0</v>
      </c>
      <c r="F2294" s="29">
        <v>0</v>
      </c>
      <c r="G2294" s="30">
        <f t="shared" si="258"/>
        <v>0</v>
      </c>
      <c r="H2294" s="63">
        <f t="shared" si="259"/>
        <v>119065.74074074073</v>
      </c>
      <c r="I2294" s="63"/>
      <c r="J2294" s="59">
        <f>H2294*C2295</f>
        <v>0</v>
      </c>
    </row>
    <row r="2295" spans="1:10" s="141" customFormat="1">
      <c r="A2295" s="144">
        <v>3</v>
      </c>
      <c r="B2295" s="145" t="s">
        <v>26</v>
      </c>
      <c r="C2295" s="34"/>
      <c r="D2295" s="146">
        <v>60043</v>
      </c>
      <c r="E2295" s="28">
        <f t="shared" si="257"/>
        <v>0</v>
      </c>
      <c r="F2295" s="29">
        <v>0</v>
      </c>
      <c r="G2295" s="30">
        <f t="shared" si="258"/>
        <v>0</v>
      </c>
      <c r="H2295" s="63">
        <f t="shared" si="259"/>
        <v>55595.370370370365</v>
      </c>
      <c r="I2295" s="63"/>
      <c r="J2295" s="59">
        <f>H2295*C2296</f>
        <v>0</v>
      </c>
    </row>
    <row r="2296" spans="1:10" s="141" customFormat="1">
      <c r="A2296" s="144">
        <v>4</v>
      </c>
      <c r="B2296" s="145" t="s">
        <v>27</v>
      </c>
      <c r="C2296" s="106"/>
      <c r="D2296" s="146">
        <v>115781</v>
      </c>
      <c r="E2296" s="28">
        <f t="shared" si="257"/>
        <v>0</v>
      </c>
      <c r="F2296" s="29">
        <v>0</v>
      </c>
      <c r="G2296" s="30">
        <f t="shared" si="258"/>
        <v>0</v>
      </c>
      <c r="H2296" s="63">
        <f t="shared" si="259"/>
        <v>107204.62962962962</v>
      </c>
      <c r="I2296" s="63"/>
      <c r="J2296" s="59"/>
    </row>
    <row r="2297" spans="1:10" s="141" customFormat="1">
      <c r="A2297" s="144">
        <v>5</v>
      </c>
      <c r="B2297" s="145" t="s">
        <v>28</v>
      </c>
      <c r="C2297" s="32">
        <v>5</v>
      </c>
      <c r="D2297" s="146">
        <v>119943</v>
      </c>
      <c r="E2297" s="28">
        <f t="shared" si="257"/>
        <v>599715</v>
      </c>
      <c r="F2297" s="124">
        <v>0</v>
      </c>
      <c r="G2297" s="30">
        <f t="shared" si="258"/>
        <v>599715</v>
      </c>
      <c r="H2297" s="63">
        <f t="shared" si="259"/>
        <v>111058.33333333333</v>
      </c>
      <c r="I2297" s="63"/>
      <c r="J2297" s="59"/>
    </row>
    <row r="2298" spans="1:10" s="141" customFormat="1">
      <c r="A2298" s="144">
        <v>6</v>
      </c>
      <c r="B2298" s="145" t="s">
        <v>29</v>
      </c>
      <c r="C2298" s="26"/>
      <c r="D2298" s="146">
        <v>94810</v>
      </c>
      <c r="E2298" s="28">
        <f t="shared" si="257"/>
        <v>0</v>
      </c>
      <c r="F2298" s="29">
        <v>0</v>
      </c>
      <c r="G2298" s="30">
        <f t="shared" si="258"/>
        <v>0</v>
      </c>
      <c r="H2298" s="63">
        <f t="shared" si="259"/>
        <v>87787.037037037036</v>
      </c>
      <c r="I2298" s="63"/>
      <c r="J2298" s="59"/>
    </row>
    <row r="2299" spans="1:10" s="141" customFormat="1">
      <c r="A2299" s="144">
        <v>7</v>
      </c>
      <c r="B2299" s="145" t="s">
        <v>30</v>
      </c>
      <c r="C2299" s="34"/>
      <c r="D2299" s="146">
        <v>141396</v>
      </c>
      <c r="E2299" s="28">
        <f t="shared" si="257"/>
        <v>0</v>
      </c>
      <c r="F2299" s="29">
        <v>0</v>
      </c>
      <c r="G2299" s="30">
        <f t="shared" si="258"/>
        <v>0</v>
      </c>
      <c r="H2299" s="63">
        <f t="shared" si="259"/>
        <v>130922.22222222222</v>
      </c>
      <c r="I2299" s="63"/>
      <c r="J2299" s="59"/>
    </row>
    <row r="2300" spans="1:10" s="141" customFormat="1">
      <c r="A2300" s="144">
        <v>8</v>
      </c>
      <c r="B2300" s="145" t="s">
        <v>31</v>
      </c>
      <c r="C2300" s="26"/>
      <c r="D2300" s="146">
        <v>232931</v>
      </c>
      <c r="E2300" s="28">
        <f t="shared" si="257"/>
        <v>0</v>
      </c>
      <c r="F2300" s="29">
        <v>0</v>
      </c>
      <c r="G2300" s="30">
        <f t="shared" si="258"/>
        <v>0</v>
      </c>
      <c r="H2300" s="63">
        <f t="shared" si="259"/>
        <v>215676.85185185182</v>
      </c>
      <c r="I2300" s="63"/>
      <c r="J2300" s="59"/>
    </row>
    <row r="2301" spans="1:10" s="141" customFormat="1">
      <c r="A2301" s="144">
        <v>9</v>
      </c>
      <c r="B2301" s="148" t="s">
        <v>32</v>
      </c>
      <c r="C2301" s="26"/>
      <c r="D2301" s="146">
        <v>101534</v>
      </c>
      <c r="E2301" s="28">
        <f t="shared" si="257"/>
        <v>0</v>
      </c>
      <c r="F2301" s="29">
        <v>0</v>
      </c>
      <c r="G2301" s="30">
        <f t="shared" si="258"/>
        <v>0</v>
      </c>
      <c r="H2301" s="63">
        <f t="shared" si="259"/>
        <v>94012.962962962964</v>
      </c>
      <c r="I2301" s="63"/>
      <c r="J2301" s="59"/>
    </row>
    <row r="2302" spans="1:10" s="141" customFormat="1">
      <c r="A2302" s="144">
        <v>10</v>
      </c>
      <c r="B2302" s="148" t="s">
        <v>33</v>
      </c>
      <c r="C2302" s="37"/>
      <c r="D2302" s="147">
        <v>110148</v>
      </c>
      <c r="E2302" s="28">
        <f t="shared" si="257"/>
        <v>0</v>
      </c>
      <c r="F2302" s="29">
        <v>0</v>
      </c>
      <c r="G2302" s="30">
        <f t="shared" si="258"/>
        <v>0</v>
      </c>
      <c r="H2302" s="63">
        <f t="shared" si="259"/>
        <v>101988.88888888888</v>
      </c>
      <c r="I2302" s="63"/>
      <c r="J2302" s="59"/>
    </row>
    <row r="2303" spans="1:10" s="141" customFormat="1">
      <c r="A2303" s="144">
        <v>11</v>
      </c>
      <c r="B2303" s="145" t="s">
        <v>34</v>
      </c>
      <c r="C2303" s="37">
        <v>10</v>
      </c>
      <c r="D2303" s="146">
        <v>54198</v>
      </c>
      <c r="E2303" s="28">
        <f t="shared" si="257"/>
        <v>541980</v>
      </c>
      <c r="F2303" s="29">
        <v>0</v>
      </c>
      <c r="G2303" s="30">
        <f t="shared" si="258"/>
        <v>541980</v>
      </c>
      <c r="H2303" s="63">
        <f t="shared" si="259"/>
        <v>50183.333333333328</v>
      </c>
      <c r="I2303" s="63"/>
      <c r="J2303" s="59"/>
    </row>
    <row r="2304" spans="1:10" s="141" customFormat="1">
      <c r="A2304" s="144">
        <v>12</v>
      </c>
      <c r="B2304" s="145" t="s">
        <v>35</v>
      </c>
      <c r="C2304" s="37">
        <v>5</v>
      </c>
      <c r="D2304" s="146">
        <v>49680</v>
      </c>
      <c r="E2304" s="28">
        <f t="shared" si="257"/>
        <v>248400</v>
      </c>
      <c r="F2304" s="29">
        <v>0</v>
      </c>
      <c r="G2304" s="30">
        <f t="shared" si="258"/>
        <v>248400</v>
      </c>
      <c r="H2304" s="63">
        <f t="shared" si="259"/>
        <v>46000</v>
      </c>
      <c r="I2304" s="63"/>
      <c r="J2304" s="59"/>
    </row>
    <row r="2305" spans="1:10" s="141" customFormat="1">
      <c r="A2305" s="144">
        <v>13</v>
      </c>
      <c r="B2305" s="145" t="s">
        <v>36</v>
      </c>
      <c r="C2305" s="37"/>
      <c r="D2305" s="149">
        <v>64152</v>
      </c>
      <c r="E2305" s="28">
        <f t="shared" si="257"/>
        <v>0</v>
      </c>
      <c r="F2305" s="29">
        <v>0</v>
      </c>
      <c r="G2305" s="30">
        <f t="shared" si="258"/>
        <v>0</v>
      </c>
      <c r="H2305" s="63">
        <f t="shared" si="259"/>
        <v>59399.999999999993</v>
      </c>
      <c r="I2305" s="63"/>
      <c r="J2305" s="59">
        <f>H2305*C2306</f>
        <v>0</v>
      </c>
    </row>
    <row r="2306" spans="1:10" s="141" customFormat="1">
      <c r="A2306" s="144">
        <v>14</v>
      </c>
      <c r="B2306" s="145" t="s">
        <v>37</v>
      </c>
      <c r="C2306" s="37"/>
      <c r="D2306" s="149">
        <v>65934</v>
      </c>
      <c r="E2306" s="28">
        <f t="shared" si="257"/>
        <v>0</v>
      </c>
      <c r="F2306" s="29">
        <v>0</v>
      </c>
      <c r="G2306" s="30">
        <f t="shared" si="258"/>
        <v>0</v>
      </c>
      <c r="H2306" s="130">
        <f t="shared" si="259"/>
        <v>61049.999999999993</v>
      </c>
      <c r="I2306" s="63"/>
      <c r="J2306" s="59">
        <f>H2306*C2307</f>
        <v>0</v>
      </c>
    </row>
    <row r="2307" spans="1:10" s="141" customFormat="1">
      <c r="A2307" s="144">
        <v>15</v>
      </c>
      <c r="B2307" s="145" t="s">
        <v>38</v>
      </c>
      <c r="C2307" s="37"/>
      <c r="D2307" s="149">
        <v>76626</v>
      </c>
      <c r="E2307" s="28">
        <f t="shared" si="257"/>
        <v>0</v>
      </c>
      <c r="F2307" s="124">
        <v>0</v>
      </c>
      <c r="G2307" s="30">
        <f t="shared" si="258"/>
        <v>0</v>
      </c>
      <c r="H2307" s="63">
        <f t="shared" si="259"/>
        <v>70950</v>
      </c>
      <c r="I2307" s="63"/>
      <c r="J2307" s="59">
        <f>H2307*C2308</f>
        <v>0</v>
      </c>
    </row>
    <row r="2308" spans="1:10" s="141" customFormat="1">
      <c r="A2308" s="144">
        <v>16</v>
      </c>
      <c r="B2308" s="145" t="s">
        <v>39</v>
      </c>
      <c r="C2308" s="37"/>
      <c r="D2308" s="149">
        <v>80190</v>
      </c>
      <c r="E2308" s="28">
        <f t="shared" si="257"/>
        <v>0</v>
      </c>
      <c r="F2308" s="29">
        <v>0</v>
      </c>
      <c r="G2308" s="30">
        <f t="shared" si="258"/>
        <v>0</v>
      </c>
      <c r="H2308" s="63">
        <f t="shared" si="259"/>
        <v>74250</v>
      </c>
      <c r="I2308" s="63"/>
      <c r="J2308" s="59">
        <f>H2308*C2309</f>
        <v>0</v>
      </c>
    </row>
    <row r="2309" spans="1:10" s="141" customFormat="1">
      <c r="A2309" s="144">
        <v>17</v>
      </c>
      <c r="B2309" s="145" t="s">
        <v>40</v>
      </c>
      <c r="C2309" s="37"/>
      <c r="D2309" s="149">
        <v>113832</v>
      </c>
      <c r="E2309" s="28">
        <f t="shared" si="257"/>
        <v>0</v>
      </c>
      <c r="F2309" s="29">
        <v>0</v>
      </c>
      <c r="G2309" s="30">
        <f t="shared" si="258"/>
        <v>0</v>
      </c>
      <c r="H2309" s="63">
        <f t="shared" si="259"/>
        <v>105400</v>
      </c>
      <c r="I2309" s="63"/>
      <c r="J2309" s="59">
        <f>H2309*C2310</f>
        <v>0</v>
      </c>
    </row>
    <row r="2310" spans="1:10" s="141" customFormat="1" ht="17.25">
      <c r="A2310" s="144">
        <v>18</v>
      </c>
      <c r="B2310" s="145" t="s">
        <v>41</v>
      </c>
      <c r="C2310" s="37"/>
      <c r="D2310" s="150">
        <v>98010</v>
      </c>
      <c r="E2310" s="28">
        <f t="shared" si="257"/>
        <v>0</v>
      </c>
      <c r="F2310" s="29">
        <v>0</v>
      </c>
      <c r="G2310" s="30">
        <f t="shared" si="258"/>
        <v>0</v>
      </c>
      <c r="H2310" s="63">
        <f t="shared" si="259"/>
        <v>90750</v>
      </c>
      <c r="I2310" s="45"/>
      <c r="J2310" s="64">
        <f>SUM(J2292:J2309)</f>
        <v>0</v>
      </c>
    </row>
    <row r="2311" spans="1:10" s="141" customFormat="1" ht="31.5">
      <c r="A2311" s="40"/>
      <c r="B2311" s="41" t="s">
        <v>42</v>
      </c>
      <c r="C2311" s="42">
        <f>SUM(C2293:C2310)</f>
        <v>20</v>
      </c>
      <c r="D2311" s="42"/>
      <c r="E2311" s="43">
        <f>SUM(E2293:E2310)</f>
        <v>1390095</v>
      </c>
      <c r="F2311" s="43"/>
      <c r="G2311" s="44">
        <f>SUM(G2293:G2310)</f>
        <v>1390095</v>
      </c>
      <c r="H2311" s="5"/>
      <c r="I2311" s="5"/>
      <c r="J2311" s="75">
        <f>J2310*0.08</f>
        <v>0</v>
      </c>
    </row>
    <row r="2312" spans="1:10" s="141" customFormat="1" ht="31.5">
      <c r="A2312" s="46"/>
      <c r="B2312" s="47"/>
      <c r="C2312" s="48"/>
      <c r="D2312" s="48"/>
      <c r="E2312" s="49"/>
      <c r="F2312" s="49"/>
      <c r="G2312" s="151"/>
      <c r="H2312" s="6"/>
      <c r="I2312" s="6"/>
      <c r="J2312" s="76">
        <f>SUM(J2310:J2311)</f>
        <v>0</v>
      </c>
    </row>
    <row r="2313" spans="1:10" ht="18">
      <c r="A2313" s="283" t="s">
        <v>43</v>
      </c>
      <c r="B2313" s="283"/>
      <c r="C2313" s="284" t="s">
        <v>44</v>
      </c>
      <c r="D2313" s="284"/>
      <c r="E2313" s="54"/>
      <c r="F2313" s="54"/>
      <c r="G2313" s="55" t="s">
        <v>45</v>
      </c>
    </row>
    <row r="2315" spans="1:10" s="141" customFormat="1" ht="18">
      <c r="A2315"/>
      <c r="B2315"/>
      <c r="C2315"/>
      <c r="D2315"/>
      <c r="E2315"/>
      <c r="F2315"/>
      <c r="G2315"/>
      <c r="H2315" s="1"/>
      <c r="I2315" s="1"/>
      <c r="J2315" s="79"/>
    </row>
    <row r="2316" spans="1:10" s="141" customFormat="1" ht="15.75">
      <c r="A2316" s="279" t="s">
        <v>1</v>
      </c>
      <c r="B2316" s="279"/>
      <c r="C2316" s="279"/>
      <c r="D2316" s="279"/>
      <c r="E2316" s="279"/>
      <c r="F2316" s="279"/>
      <c r="G2316" s="279"/>
      <c r="H2316" s="1"/>
      <c r="I2316" s="1"/>
      <c r="J2316" s="71"/>
    </row>
    <row r="2317" spans="1:10" s="141" customFormat="1" ht="15.75">
      <c r="A2317" s="279" t="s">
        <v>2</v>
      </c>
      <c r="B2317" s="279"/>
      <c r="C2317" s="279"/>
      <c r="D2317" s="279"/>
      <c r="E2317" s="279"/>
      <c r="F2317" s="279"/>
      <c r="G2317" s="279"/>
      <c r="H2317" s="1"/>
      <c r="I2317" s="1"/>
      <c r="J2317" s="71"/>
    </row>
    <row r="2318" spans="1:10" s="141" customFormat="1" ht="15.75">
      <c r="A2318" s="279" t="s">
        <v>4</v>
      </c>
      <c r="B2318" s="279"/>
      <c r="C2318" s="279"/>
      <c r="D2318" s="279"/>
      <c r="E2318" s="279"/>
      <c r="F2318" s="279"/>
      <c r="G2318" s="279"/>
      <c r="H2318" s="1"/>
      <c r="I2318" s="1"/>
      <c r="J2318" s="71"/>
    </row>
    <row r="2319" spans="1:10" s="141" customFormat="1" ht="27">
      <c r="A2319" s="280" t="s">
        <v>6</v>
      </c>
      <c r="B2319" s="280"/>
      <c r="C2319" s="280"/>
      <c r="D2319" s="280"/>
      <c r="E2319" s="280"/>
      <c r="F2319" s="280"/>
      <c r="G2319" s="280"/>
      <c r="H2319" s="2"/>
      <c r="I2319" s="2"/>
      <c r="J2319" s="72"/>
    </row>
    <row r="2320" spans="1:10" s="141" customFormat="1" ht="27">
      <c r="A2320" s="142"/>
      <c r="B2320" s="142"/>
      <c r="C2320" s="281" t="s">
        <v>382</v>
      </c>
      <c r="D2320" s="281"/>
      <c r="E2320" s="281"/>
      <c r="F2320" s="281"/>
      <c r="G2320" s="281"/>
      <c r="H2320" s="68"/>
      <c r="I2320" s="68"/>
      <c r="J2320" s="71"/>
    </row>
    <row r="2321" spans="1:10" s="141" customFormat="1" ht="15.75">
      <c r="A2321" s="11" t="s">
        <v>358</v>
      </c>
      <c r="B2321" s="12">
        <v>4138191930</v>
      </c>
      <c r="C2321" s="143"/>
      <c r="D2321" s="286"/>
      <c r="E2321" s="286"/>
      <c r="F2321" s="286"/>
      <c r="G2321" s="286"/>
      <c r="H2321" s="69" t="s">
        <v>161</v>
      </c>
      <c r="I2321" s="69"/>
      <c r="J2321" s="73"/>
    </row>
    <row r="2322" spans="1:10" s="141" customFormat="1" ht="15.75">
      <c r="A2322" s="11" t="s">
        <v>9</v>
      </c>
      <c r="B2322" s="286" t="s">
        <v>753</v>
      </c>
      <c r="C2322" s="286"/>
      <c r="D2322" s="286"/>
      <c r="E2322" s="16"/>
      <c r="F2322" s="11"/>
      <c r="G2322" s="16"/>
      <c r="H2322" s="1"/>
      <c r="I2322" s="1"/>
      <c r="J2322" s="71"/>
    </row>
    <row r="2323" spans="1:10" s="141" customFormat="1" ht="15.75">
      <c r="A2323" s="11" t="s">
        <v>11</v>
      </c>
      <c r="B2323" s="289" t="s">
        <v>698</v>
      </c>
      <c r="C2323" s="289"/>
      <c r="D2323" s="289"/>
      <c r="E2323" s="289"/>
      <c r="F2323" s="18"/>
      <c r="G2323" s="19"/>
      <c r="H2323" s="1"/>
      <c r="I2323" s="1"/>
      <c r="J2323" s="71"/>
    </row>
    <row r="2324" spans="1:10" s="141" customFormat="1" ht="15.75">
      <c r="A2324" s="21" t="s">
        <v>14</v>
      </c>
      <c r="B2324" s="21" t="s">
        <v>16</v>
      </c>
      <c r="C2324" s="21"/>
      <c r="D2324" s="22" t="s">
        <v>18</v>
      </c>
      <c r="E2324" s="23" t="s">
        <v>19</v>
      </c>
      <c r="F2324" s="23" t="s">
        <v>20</v>
      </c>
      <c r="G2324" s="21" t="s">
        <v>21</v>
      </c>
      <c r="H2324" s="63"/>
      <c r="I2324" s="63"/>
      <c r="J2324" s="59">
        <f t="shared" ref="J2324:J2341" si="260">H2324*C2325</f>
        <v>0</v>
      </c>
    </row>
    <row r="2325" spans="1:10" s="141" customFormat="1">
      <c r="A2325" s="144">
        <v>1</v>
      </c>
      <c r="B2325" s="145" t="s">
        <v>23</v>
      </c>
      <c r="C2325" s="26">
        <v>20</v>
      </c>
      <c r="D2325" s="146">
        <v>79305</v>
      </c>
      <c r="E2325" s="28">
        <f t="shared" ref="E2325:E2342" si="261">D2325*C2325</f>
        <v>1586100</v>
      </c>
      <c r="F2325" s="29">
        <v>0</v>
      </c>
      <c r="G2325" s="30">
        <f t="shared" ref="G2325:G2342" si="262">E2325-E2325*F2325</f>
        <v>1586100</v>
      </c>
      <c r="H2325" s="63">
        <f t="shared" ref="H2325:H2342" si="263">D2325/1.08</f>
        <v>73430.555555555547</v>
      </c>
      <c r="I2325" s="63"/>
      <c r="J2325" s="59">
        <f t="shared" si="260"/>
        <v>0</v>
      </c>
    </row>
    <row r="2326" spans="1:10" s="141" customFormat="1">
      <c r="A2326" s="144">
        <v>2</v>
      </c>
      <c r="B2326" s="145" t="s">
        <v>25</v>
      </c>
      <c r="C2326" s="32"/>
      <c r="D2326" s="147">
        <v>128591</v>
      </c>
      <c r="E2326" s="28">
        <f t="shared" si="261"/>
        <v>0</v>
      </c>
      <c r="F2326" s="29">
        <v>0</v>
      </c>
      <c r="G2326" s="30">
        <f t="shared" si="262"/>
        <v>0</v>
      </c>
      <c r="H2326" s="63">
        <f t="shared" si="263"/>
        <v>119065.74074074073</v>
      </c>
      <c r="I2326" s="63"/>
      <c r="J2326" s="59">
        <f t="shared" si="260"/>
        <v>0</v>
      </c>
    </row>
    <row r="2327" spans="1:10" s="141" customFormat="1">
      <c r="A2327" s="144">
        <v>3</v>
      </c>
      <c r="B2327" s="145" t="s">
        <v>26</v>
      </c>
      <c r="C2327" s="34"/>
      <c r="D2327" s="146">
        <v>60043</v>
      </c>
      <c r="E2327" s="28">
        <f t="shared" si="261"/>
        <v>0</v>
      </c>
      <c r="F2327" s="29">
        <v>0</v>
      </c>
      <c r="G2327" s="30">
        <f t="shared" si="262"/>
        <v>0</v>
      </c>
      <c r="H2327" s="63">
        <f t="shared" si="263"/>
        <v>55595.370370370365</v>
      </c>
      <c r="I2327" s="63"/>
      <c r="J2327" s="59">
        <f t="shared" si="260"/>
        <v>0</v>
      </c>
    </row>
    <row r="2328" spans="1:10" s="141" customFormat="1">
      <c r="A2328" s="144">
        <v>4</v>
      </c>
      <c r="B2328" s="145" t="s">
        <v>27</v>
      </c>
      <c r="C2328" s="106"/>
      <c r="D2328" s="146">
        <v>115781</v>
      </c>
      <c r="E2328" s="28">
        <f t="shared" si="261"/>
        <v>0</v>
      </c>
      <c r="F2328" s="29">
        <v>0</v>
      </c>
      <c r="G2328" s="30">
        <f t="shared" si="262"/>
        <v>0</v>
      </c>
      <c r="H2328" s="63">
        <f t="shared" si="263"/>
        <v>107204.62962962962</v>
      </c>
      <c r="I2328" s="63"/>
      <c r="J2328" s="59">
        <f t="shared" si="260"/>
        <v>0</v>
      </c>
    </row>
    <row r="2329" spans="1:10" s="141" customFormat="1">
      <c r="A2329" s="144">
        <v>5</v>
      </c>
      <c r="B2329" s="145" t="s">
        <v>28</v>
      </c>
      <c r="C2329" s="32"/>
      <c r="D2329" s="146">
        <v>119943</v>
      </c>
      <c r="E2329" s="28">
        <f t="shared" si="261"/>
        <v>0</v>
      </c>
      <c r="F2329" s="124">
        <v>0</v>
      </c>
      <c r="G2329" s="30">
        <f t="shared" si="262"/>
        <v>0</v>
      </c>
      <c r="H2329" s="63">
        <f t="shared" si="263"/>
        <v>111058.33333333333</v>
      </c>
      <c r="I2329" s="63"/>
      <c r="J2329" s="59">
        <f t="shared" si="260"/>
        <v>0</v>
      </c>
    </row>
    <row r="2330" spans="1:10" s="141" customFormat="1">
      <c r="A2330" s="144">
        <v>6</v>
      </c>
      <c r="B2330" s="145" t="s">
        <v>29</v>
      </c>
      <c r="C2330" s="26"/>
      <c r="D2330" s="146">
        <v>94810</v>
      </c>
      <c r="E2330" s="28">
        <f t="shared" si="261"/>
        <v>0</v>
      </c>
      <c r="F2330" s="29">
        <v>0</v>
      </c>
      <c r="G2330" s="30">
        <f t="shared" si="262"/>
        <v>0</v>
      </c>
      <c r="H2330" s="63">
        <f t="shared" si="263"/>
        <v>87787.037037037036</v>
      </c>
      <c r="I2330" s="63"/>
      <c r="J2330" s="59">
        <f t="shared" si="260"/>
        <v>0</v>
      </c>
    </row>
    <row r="2331" spans="1:10" s="141" customFormat="1">
      <c r="A2331" s="144">
        <v>7</v>
      </c>
      <c r="B2331" s="145" t="s">
        <v>30</v>
      </c>
      <c r="C2331" s="34"/>
      <c r="D2331" s="146">
        <v>141396</v>
      </c>
      <c r="E2331" s="28">
        <f t="shared" si="261"/>
        <v>0</v>
      </c>
      <c r="F2331" s="29">
        <v>0</v>
      </c>
      <c r="G2331" s="30">
        <f t="shared" si="262"/>
        <v>0</v>
      </c>
      <c r="H2331" s="63">
        <f t="shared" si="263"/>
        <v>130922.22222222222</v>
      </c>
      <c r="I2331" s="63"/>
      <c r="J2331" s="59">
        <f t="shared" si="260"/>
        <v>0</v>
      </c>
    </row>
    <row r="2332" spans="1:10" s="141" customFormat="1">
      <c r="A2332" s="144">
        <v>8</v>
      </c>
      <c r="B2332" s="145" t="s">
        <v>31</v>
      </c>
      <c r="C2332" s="26"/>
      <c r="D2332" s="146">
        <v>232931</v>
      </c>
      <c r="E2332" s="28">
        <f t="shared" si="261"/>
        <v>0</v>
      </c>
      <c r="F2332" s="29">
        <v>0</v>
      </c>
      <c r="G2332" s="30">
        <f t="shared" si="262"/>
        <v>0</v>
      </c>
      <c r="H2332" s="63">
        <f t="shared" si="263"/>
        <v>215676.85185185182</v>
      </c>
      <c r="I2332" s="63"/>
      <c r="J2332" s="59">
        <f t="shared" si="260"/>
        <v>0</v>
      </c>
    </row>
    <row r="2333" spans="1:10" s="141" customFormat="1">
      <c r="A2333" s="144">
        <v>9</v>
      </c>
      <c r="B2333" s="148" t="s">
        <v>32</v>
      </c>
      <c r="C2333" s="26"/>
      <c r="D2333" s="146">
        <v>101534</v>
      </c>
      <c r="E2333" s="28">
        <f t="shared" si="261"/>
        <v>0</v>
      </c>
      <c r="F2333" s="29">
        <v>0</v>
      </c>
      <c r="G2333" s="30">
        <f t="shared" si="262"/>
        <v>0</v>
      </c>
      <c r="H2333" s="63">
        <f t="shared" si="263"/>
        <v>94012.962962962964</v>
      </c>
      <c r="I2333" s="63"/>
      <c r="J2333" s="59">
        <f t="shared" si="260"/>
        <v>0</v>
      </c>
    </row>
    <row r="2334" spans="1:10" s="141" customFormat="1">
      <c r="A2334" s="144">
        <v>10</v>
      </c>
      <c r="B2334" s="148" t="s">
        <v>33</v>
      </c>
      <c r="C2334" s="37"/>
      <c r="D2334" s="147">
        <v>110148</v>
      </c>
      <c r="E2334" s="28">
        <f t="shared" si="261"/>
        <v>0</v>
      </c>
      <c r="F2334" s="29">
        <v>0</v>
      </c>
      <c r="G2334" s="30">
        <f t="shared" si="262"/>
        <v>0</v>
      </c>
      <c r="H2334" s="63">
        <f t="shared" si="263"/>
        <v>101988.88888888888</v>
      </c>
      <c r="I2334" s="63"/>
      <c r="J2334" s="59">
        <f t="shared" si="260"/>
        <v>0</v>
      </c>
    </row>
    <row r="2335" spans="1:10" s="141" customFormat="1">
      <c r="A2335" s="144">
        <v>11</v>
      </c>
      <c r="B2335" s="145" t="s">
        <v>34</v>
      </c>
      <c r="C2335" s="37"/>
      <c r="D2335" s="146">
        <v>54198</v>
      </c>
      <c r="E2335" s="28">
        <f t="shared" si="261"/>
        <v>0</v>
      </c>
      <c r="F2335" s="29">
        <v>0</v>
      </c>
      <c r="G2335" s="30">
        <f t="shared" si="262"/>
        <v>0</v>
      </c>
      <c r="H2335" s="63">
        <f t="shared" si="263"/>
        <v>50183.333333333328</v>
      </c>
      <c r="I2335" s="63"/>
      <c r="J2335" s="59">
        <f t="shared" si="260"/>
        <v>0</v>
      </c>
    </row>
    <row r="2336" spans="1:10" s="141" customFormat="1">
      <c r="A2336" s="144">
        <v>12</v>
      </c>
      <c r="B2336" s="145" t="s">
        <v>35</v>
      </c>
      <c r="C2336" s="37"/>
      <c r="D2336" s="146">
        <v>49680</v>
      </c>
      <c r="E2336" s="28">
        <f t="shared" si="261"/>
        <v>0</v>
      </c>
      <c r="F2336" s="29">
        <v>0</v>
      </c>
      <c r="G2336" s="30">
        <f t="shared" si="262"/>
        <v>0</v>
      </c>
      <c r="H2336" s="63">
        <f t="shared" si="263"/>
        <v>46000</v>
      </c>
      <c r="I2336" s="63"/>
      <c r="J2336" s="59">
        <f t="shared" si="260"/>
        <v>0</v>
      </c>
    </row>
    <row r="2337" spans="1:10" s="141" customFormat="1">
      <c r="A2337" s="144">
        <v>13</v>
      </c>
      <c r="B2337" s="145" t="s">
        <v>36</v>
      </c>
      <c r="C2337" s="37"/>
      <c r="D2337" s="149">
        <v>64152</v>
      </c>
      <c r="E2337" s="28">
        <f t="shared" si="261"/>
        <v>0</v>
      </c>
      <c r="F2337" s="29">
        <v>0</v>
      </c>
      <c r="G2337" s="30">
        <f t="shared" si="262"/>
        <v>0</v>
      </c>
      <c r="H2337" s="63">
        <f t="shared" si="263"/>
        <v>59399.999999999993</v>
      </c>
      <c r="I2337" s="63"/>
      <c r="J2337" s="59">
        <f t="shared" si="260"/>
        <v>0</v>
      </c>
    </row>
    <row r="2338" spans="1:10" s="141" customFormat="1">
      <c r="A2338" s="144">
        <v>14</v>
      </c>
      <c r="B2338" s="145" t="s">
        <v>37</v>
      </c>
      <c r="C2338" s="37"/>
      <c r="D2338" s="149">
        <v>65934</v>
      </c>
      <c r="E2338" s="28">
        <f t="shared" si="261"/>
        <v>0</v>
      </c>
      <c r="F2338" s="29">
        <v>0</v>
      </c>
      <c r="G2338" s="30">
        <f t="shared" si="262"/>
        <v>0</v>
      </c>
      <c r="H2338" s="130">
        <f t="shared" si="263"/>
        <v>61049.999999999993</v>
      </c>
      <c r="I2338" s="63"/>
      <c r="J2338" s="59">
        <f t="shared" si="260"/>
        <v>0</v>
      </c>
    </row>
    <row r="2339" spans="1:10" s="141" customFormat="1">
      <c r="A2339" s="144">
        <v>15</v>
      </c>
      <c r="B2339" s="145" t="s">
        <v>38</v>
      </c>
      <c r="C2339" s="37"/>
      <c r="D2339" s="149">
        <v>76626</v>
      </c>
      <c r="E2339" s="28">
        <f t="shared" si="261"/>
        <v>0</v>
      </c>
      <c r="F2339" s="124">
        <v>0</v>
      </c>
      <c r="G2339" s="30">
        <f t="shared" si="262"/>
        <v>0</v>
      </c>
      <c r="H2339" s="63">
        <f t="shared" si="263"/>
        <v>70950</v>
      </c>
      <c r="I2339" s="63"/>
      <c r="J2339" s="59">
        <f t="shared" si="260"/>
        <v>0</v>
      </c>
    </row>
    <row r="2340" spans="1:10" s="141" customFormat="1">
      <c r="A2340" s="144">
        <v>16</v>
      </c>
      <c r="B2340" s="145" t="s">
        <v>39</v>
      </c>
      <c r="C2340" s="37"/>
      <c r="D2340" s="149">
        <v>80190</v>
      </c>
      <c r="E2340" s="28">
        <f t="shared" si="261"/>
        <v>0</v>
      </c>
      <c r="F2340" s="29">
        <v>0</v>
      </c>
      <c r="G2340" s="30">
        <f t="shared" si="262"/>
        <v>0</v>
      </c>
      <c r="H2340" s="63">
        <f t="shared" si="263"/>
        <v>74250</v>
      </c>
      <c r="I2340" s="63"/>
      <c r="J2340" s="59">
        <f t="shared" si="260"/>
        <v>0</v>
      </c>
    </row>
    <row r="2341" spans="1:10" s="141" customFormat="1">
      <c r="A2341" s="144">
        <v>17</v>
      </c>
      <c r="B2341" s="145" t="s">
        <v>40</v>
      </c>
      <c r="C2341" s="37"/>
      <c r="D2341" s="149">
        <v>113832</v>
      </c>
      <c r="E2341" s="28">
        <f t="shared" si="261"/>
        <v>0</v>
      </c>
      <c r="F2341" s="29">
        <v>0</v>
      </c>
      <c r="G2341" s="30">
        <f t="shared" si="262"/>
        <v>0</v>
      </c>
      <c r="H2341" s="63">
        <f t="shared" si="263"/>
        <v>105400</v>
      </c>
      <c r="I2341" s="63"/>
      <c r="J2341" s="59">
        <f t="shared" si="260"/>
        <v>0</v>
      </c>
    </row>
    <row r="2342" spans="1:10" s="141" customFormat="1" ht="17.25">
      <c r="A2342" s="144">
        <v>18</v>
      </c>
      <c r="B2342" s="145" t="s">
        <v>41</v>
      </c>
      <c r="C2342" s="37"/>
      <c r="D2342" s="150">
        <v>98010</v>
      </c>
      <c r="E2342" s="28">
        <f t="shared" si="261"/>
        <v>0</v>
      </c>
      <c r="F2342" s="29">
        <v>0</v>
      </c>
      <c r="G2342" s="30">
        <f t="shared" si="262"/>
        <v>0</v>
      </c>
      <c r="H2342" s="63">
        <f t="shared" si="263"/>
        <v>90750</v>
      </c>
      <c r="I2342" s="45"/>
      <c r="J2342" s="64">
        <f>SUM(J2324:J2341)</f>
        <v>0</v>
      </c>
    </row>
    <row r="2343" spans="1:10" s="141" customFormat="1" ht="31.5">
      <c r="A2343" s="40"/>
      <c r="B2343" s="41" t="s">
        <v>42</v>
      </c>
      <c r="C2343" s="42">
        <f>SUM(C2325:C2342)</f>
        <v>20</v>
      </c>
      <c r="D2343" s="42"/>
      <c r="E2343" s="43">
        <f>SUM(E2325:E2342)</f>
        <v>1586100</v>
      </c>
      <c r="F2343" s="43"/>
      <c r="G2343" s="44">
        <f>SUM(G2325:G2342)</f>
        <v>1586100</v>
      </c>
      <c r="H2343" s="5"/>
      <c r="I2343" s="5"/>
      <c r="J2343" s="75">
        <f>J2342*0.08</f>
        <v>0</v>
      </c>
    </row>
    <row r="2344" spans="1:10" s="141" customFormat="1" ht="31.5">
      <c r="A2344" s="46"/>
      <c r="B2344" s="47"/>
      <c r="C2344" s="48"/>
      <c r="D2344" s="48"/>
      <c r="E2344" s="49"/>
      <c r="F2344" s="49"/>
      <c r="G2344" s="151"/>
      <c r="H2344" s="6"/>
      <c r="I2344" s="6"/>
      <c r="J2344" s="76">
        <f>SUM(J2342:J2343)</f>
        <v>0</v>
      </c>
    </row>
    <row r="2345" spans="1:10" ht="18">
      <c r="A2345" s="283" t="s">
        <v>43</v>
      </c>
      <c r="B2345" s="283"/>
      <c r="C2345" s="284" t="s">
        <v>44</v>
      </c>
      <c r="D2345" s="284"/>
      <c r="E2345" s="54"/>
      <c r="F2345" s="54"/>
      <c r="G2345" s="55" t="s">
        <v>45</v>
      </c>
    </row>
    <row r="2347" spans="1:10" s="141" customFormat="1" ht="18">
      <c r="A2347"/>
      <c r="B2347"/>
      <c r="C2347"/>
      <c r="D2347"/>
      <c r="E2347"/>
      <c r="F2347"/>
      <c r="G2347"/>
      <c r="H2347" s="1"/>
      <c r="I2347" s="1"/>
      <c r="J2347" s="79"/>
    </row>
    <row r="2348" spans="1:10" s="141" customFormat="1" ht="15.75">
      <c r="A2348" s="279" t="s">
        <v>1</v>
      </c>
      <c r="B2348" s="279"/>
      <c r="C2348" s="279"/>
      <c r="D2348" s="279"/>
      <c r="E2348" s="279"/>
      <c r="F2348" s="279"/>
      <c r="G2348" s="279"/>
      <c r="H2348" s="1"/>
      <c r="I2348" s="1"/>
      <c r="J2348" s="71"/>
    </row>
    <row r="2349" spans="1:10" s="141" customFormat="1" ht="15.75">
      <c r="A2349" s="279" t="s">
        <v>2</v>
      </c>
      <c r="B2349" s="279"/>
      <c r="C2349" s="279"/>
      <c r="D2349" s="279"/>
      <c r="E2349" s="279"/>
      <c r="F2349" s="279"/>
      <c r="G2349" s="279"/>
      <c r="H2349" s="1"/>
      <c r="I2349" s="1"/>
      <c r="J2349" s="71"/>
    </row>
    <row r="2350" spans="1:10" s="141" customFormat="1" ht="15.75">
      <c r="A2350" s="279" t="s">
        <v>4</v>
      </c>
      <c r="B2350" s="279"/>
      <c r="C2350" s="279"/>
      <c r="D2350" s="279"/>
      <c r="E2350" s="279"/>
      <c r="F2350" s="279"/>
      <c r="G2350" s="279"/>
      <c r="H2350" s="1"/>
      <c r="I2350" s="1"/>
      <c r="J2350" s="71"/>
    </row>
    <row r="2351" spans="1:10" s="141" customFormat="1" ht="27">
      <c r="A2351" s="280" t="s">
        <v>6</v>
      </c>
      <c r="B2351" s="280"/>
      <c r="C2351" s="280"/>
      <c r="D2351" s="280"/>
      <c r="E2351" s="280"/>
      <c r="F2351" s="280"/>
      <c r="G2351" s="280"/>
      <c r="H2351" s="2"/>
      <c r="I2351" s="2"/>
      <c r="J2351" s="72"/>
    </row>
    <row r="2352" spans="1:10" s="141" customFormat="1" ht="27">
      <c r="A2352" s="142"/>
      <c r="B2352" s="142"/>
      <c r="C2352" s="281" t="s">
        <v>382</v>
      </c>
      <c r="D2352" s="281"/>
      <c r="E2352" s="281"/>
      <c r="F2352" s="281"/>
      <c r="G2352" s="281"/>
      <c r="H2352" s="68"/>
      <c r="I2352" s="68"/>
      <c r="J2352" s="71"/>
    </row>
    <row r="2353" spans="1:10" s="141" customFormat="1" ht="15.75">
      <c r="A2353" s="11" t="s">
        <v>358</v>
      </c>
      <c r="B2353" s="12">
        <v>4138198384</v>
      </c>
      <c r="C2353" s="143"/>
      <c r="D2353" s="286"/>
      <c r="E2353" s="286"/>
      <c r="F2353" s="286"/>
      <c r="G2353" s="286"/>
      <c r="H2353" s="69" t="s">
        <v>161</v>
      </c>
      <c r="I2353" s="69"/>
      <c r="J2353" s="73"/>
    </row>
    <row r="2354" spans="1:10" s="141" customFormat="1" ht="15.75">
      <c r="A2354" s="11" t="s">
        <v>9</v>
      </c>
      <c r="B2354" s="286" t="s">
        <v>754</v>
      </c>
      <c r="C2354" s="286"/>
      <c r="D2354" s="286"/>
      <c r="E2354" s="16"/>
      <c r="F2354" s="11"/>
      <c r="G2354" s="16"/>
      <c r="H2354" s="1"/>
      <c r="I2354" s="1"/>
      <c r="J2354" s="71"/>
    </row>
    <row r="2355" spans="1:10" s="141" customFormat="1" ht="15.75">
      <c r="A2355" s="11" t="s">
        <v>11</v>
      </c>
      <c r="B2355" s="289" t="s">
        <v>718</v>
      </c>
      <c r="C2355" s="289"/>
      <c r="D2355" s="289"/>
      <c r="E2355" s="289"/>
      <c r="F2355" s="18"/>
      <c r="G2355" s="19"/>
      <c r="H2355" s="1"/>
      <c r="I2355" s="1"/>
      <c r="J2355" s="71"/>
    </row>
    <row r="2356" spans="1:10" s="141" customFormat="1" ht="15.75">
      <c r="A2356" s="21" t="s">
        <v>14</v>
      </c>
      <c r="B2356" s="21" t="s">
        <v>16</v>
      </c>
      <c r="C2356" s="21"/>
      <c r="D2356" s="22" t="s">
        <v>18</v>
      </c>
      <c r="E2356" s="23" t="s">
        <v>19</v>
      </c>
      <c r="F2356" s="23" t="s">
        <v>20</v>
      </c>
      <c r="G2356" s="21" t="s">
        <v>21</v>
      </c>
      <c r="H2356" s="63"/>
      <c r="I2356" s="63"/>
      <c r="J2356" s="59">
        <f>H2356*C2357</f>
        <v>0</v>
      </c>
    </row>
    <row r="2357" spans="1:10" s="141" customFormat="1">
      <c r="A2357" s="144">
        <v>1</v>
      </c>
      <c r="B2357" s="145" t="s">
        <v>23</v>
      </c>
      <c r="C2357" s="26">
        <v>10</v>
      </c>
      <c r="D2357" s="146">
        <v>79305</v>
      </c>
      <c r="E2357" s="28">
        <f t="shared" ref="E2357:E2374" si="264">D2357*C2357</f>
        <v>793050</v>
      </c>
      <c r="F2357" s="29">
        <v>0</v>
      </c>
      <c r="G2357" s="30">
        <f t="shared" ref="G2357:G2374" si="265">E2357-E2357*F2357</f>
        <v>793050</v>
      </c>
      <c r="H2357" s="63">
        <f t="shared" ref="H2357:H2374" si="266">D2357/1.08</f>
        <v>73430.555555555547</v>
      </c>
      <c r="I2357" s="63"/>
      <c r="J2357" s="59">
        <f>H2357*C2358</f>
        <v>0</v>
      </c>
    </row>
    <row r="2358" spans="1:10" s="141" customFormat="1">
      <c r="A2358" s="144">
        <v>2</v>
      </c>
      <c r="B2358" s="145" t="s">
        <v>25</v>
      </c>
      <c r="C2358" s="32"/>
      <c r="D2358" s="147">
        <v>128591</v>
      </c>
      <c r="E2358" s="28">
        <f t="shared" si="264"/>
        <v>0</v>
      </c>
      <c r="F2358" s="29">
        <v>0</v>
      </c>
      <c r="G2358" s="30">
        <f t="shared" si="265"/>
        <v>0</v>
      </c>
      <c r="H2358" s="63">
        <f t="shared" si="266"/>
        <v>119065.74074074073</v>
      </c>
      <c r="I2358" s="63"/>
      <c r="J2358" s="59">
        <f>H2358*C2359</f>
        <v>0</v>
      </c>
    </row>
    <row r="2359" spans="1:10" s="141" customFormat="1">
      <c r="A2359" s="144">
        <v>3</v>
      </c>
      <c r="B2359" s="145" t="s">
        <v>26</v>
      </c>
      <c r="C2359" s="34"/>
      <c r="D2359" s="146">
        <v>60043</v>
      </c>
      <c r="E2359" s="28">
        <f t="shared" si="264"/>
        <v>0</v>
      </c>
      <c r="F2359" s="29">
        <v>0</v>
      </c>
      <c r="G2359" s="30">
        <f t="shared" si="265"/>
        <v>0</v>
      </c>
      <c r="H2359" s="63">
        <f t="shared" si="266"/>
        <v>55595.370370370365</v>
      </c>
      <c r="I2359" s="63"/>
      <c r="J2359" s="59"/>
    </row>
    <row r="2360" spans="1:10" s="141" customFormat="1">
      <c r="A2360" s="144">
        <v>4</v>
      </c>
      <c r="B2360" s="145" t="s">
        <v>27</v>
      </c>
      <c r="C2360" s="106"/>
      <c r="D2360" s="146">
        <v>115781</v>
      </c>
      <c r="E2360" s="28">
        <f t="shared" si="264"/>
        <v>0</v>
      </c>
      <c r="F2360" s="29">
        <v>0</v>
      </c>
      <c r="G2360" s="30">
        <f t="shared" si="265"/>
        <v>0</v>
      </c>
      <c r="H2360" s="63">
        <f t="shared" si="266"/>
        <v>107204.62962962962</v>
      </c>
      <c r="I2360" s="63"/>
      <c r="J2360" s="59"/>
    </row>
    <row r="2361" spans="1:10" s="141" customFormat="1">
      <c r="A2361" s="144">
        <v>5</v>
      </c>
      <c r="B2361" s="145" t="s">
        <v>28</v>
      </c>
      <c r="C2361" s="32">
        <v>5</v>
      </c>
      <c r="D2361" s="146">
        <v>119943</v>
      </c>
      <c r="E2361" s="28">
        <f t="shared" si="264"/>
        <v>599715</v>
      </c>
      <c r="F2361" s="124">
        <v>0</v>
      </c>
      <c r="G2361" s="30">
        <f t="shared" si="265"/>
        <v>599715</v>
      </c>
      <c r="H2361" s="63">
        <f t="shared" si="266"/>
        <v>111058.33333333333</v>
      </c>
      <c r="I2361" s="63"/>
      <c r="J2361" s="59">
        <f t="shared" ref="J2361:J2373" si="267">H2361*C2362</f>
        <v>0</v>
      </c>
    </row>
    <row r="2362" spans="1:10" s="141" customFormat="1">
      <c r="A2362" s="144">
        <v>6</v>
      </c>
      <c r="B2362" s="145" t="s">
        <v>29</v>
      </c>
      <c r="C2362" s="26"/>
      <c r="D2362" s="146">
        <v>94810</v>
      </c>
      <c r="E2362" s="28">
        <f t="shared" si="264"/>
        <v>0</v>
      </c>
      <c r="F2362" s="29">
        <v>0</v>
      </c>
      <c r="G2362" s="30">
        <f t="shared" si="265"/>
        <v>0</v>
      </c>
      <c r="H2362" s="63">
        <f t="shared" si="266"/>
        <v>87787.037037037036</v>
      </c>
      <c r="I2362" s="63"/>
      <c r="J2362" s="59">
        <f t="shared" si="267"/>
        <v>0</v>
      </c>
    </row>
    <row r="2363" spans="1:10" s="141" customFormat="1">
      <c r="A2363" s="144">
        <v>7</v>
      </c>
      <c r="B2363" s="145" t="s">
        <v>30</v>
      </c>
      <c r="C2363" s="34"/>
      <c r="D2363" s="146">
        <v>141396</v>
      </c>
      <c r="E2363" s="28">
        <f t="shared" si="264"/>
        <v>0</v>
      </c>
      <c r="F2363" s="29">
        <v>0</v>
      </c>
      <c r="G2363" s="30">
        <f t="shared" si="265"/>
        <v>0</v>
      </c>
      <c r="H2363" s="63">
        <f t="shared" si="266"/>
        <v>130922.22222222222</v>
      </c>
      <c r="I2363" s="63"/>
      <c r="J2363" s="59">
        <f t="shared" si="267"/>
        <v>0</v>
      </c>
    </row>
    <row r="2364" spans="1:10" s="141" customFormat="1">
      <c r="A2364" s="144">
        <v>8</v>
      </c>
      <c r="B2364" s="145" t="s">
        <v>31</v>
      </c>
      <c r="C2364" s="26"/>
      <c r="D2364" s="146">
        <v>232931</v>
      </c>
      <c r="E2364" s="28">
        <f t="shared" si="264"/>
        <v>0</v>
      </c>
      <c r="F2364" s="29">
        <v>0</v>
      </c>
      <c r="G2364" s="30">
        <f t="shared" si="265"/>
        <v>0</v>
      </c>
      <c r="H2364" s="63">
        <f t="shared" si="266"/>
        <v>215676.85185185182</v>
      </c>
      <c r="I2364" s="63"/>
      <c r="J2364" s="59">
        <f t="shared" si="267"/>
        <v>0</v>
      </c>
    </row>
    <row r="2365" spans="1:10" s="141" customFormat="1">
      <c r="A2365" s="144">
        <v>9</v>
      </c>
      <c r="B2365" s="148" t="s">
        <v>32</v>
      </c>
      <c r="C2365" s="26"/>
      <c r="D2365" s="146">
        <v>101534</v>
      </c>
      <c r="E2365" s="28">
        <f t="shared" si="264"/>
        <v>0</v>
      </c>
      <c r="F2365" s="29">
        <v>0</v>
      </c>
      <c r="G2365" s="30">
        <f t="shared" si="265"/>
        <v>0</v>
      </c>
      <c r="H2365" s="63">
        <f t="shared" si="266"/>
        <v>94012.962962962964</v>
      </c>
      <c r="I2365" s="63"/>
      <c r="J2365" s="59">
        <f t="shared" si="267"/>
        <v>0</v>
      </c>
    </row>
    <row r="2366" spans="1:10" s="141" customFormat="1">
      <c r="A2366" s="144">
        <v>10</v>
      </c>
      <c r="B2366" s="148" t="s">
        <v>33</v>
      </c>
      <c r="C2366" s="37"/>
      <c r="D2366" s="147">
        <v>110148</v>
      </c>
      <c r="E2366" s="28">
        <f t="shared" si="264"/>
        <v>0</v>
      </c>
      <c r="F2366" s="29">
        <v>0</v>
      </c>
      <c r="G2366" s="30">
        <f t="shared" si="265"/>
        <v>0</v>
      </c>
      <c r="H2366" s="63">
        <f t="shared" si="266"/>
        <v>101988.88888888888</v>
      </c>
      <c r="I2366" s="63"/>
      <c r="J2366" s="59">
        <f t="shared" si="267"/>
        <v>0</v>
      </c>
    </row>
    <row r="2367" spans="1:10" s="141" customFormat="1">
      <c r="A2367" s="144">
        <v>11</v>
      </c>
      <c r="B2367" s="145" t="s">
        <v>34</v>
      </c>
      <c r="C2367" s="37"/>
      <c r="D2367" s="146">
        <v>54198</v>
      </c>
      <c r="E2367" s="28">
        <f t="shared" si="264"/>
        <v>0</v>
      </c>
      <c r="F2367" s="29">
        <v>0</v>
      </c>
      <c r="G2367" s="30">
        <f t="shared" si="265"/>
        <v>0</v>
      </c>
      <c r="H2367" s="63">
        <f t="shared" si="266"/>
        <v>50183.333333333328</v>
      </c>
      <c r="I2367" s="63"/>
      <c r="J2367" s="59">
        <f t="shared" si="267"/>
        <v>0</v>
      </c>
    </row>
    <row r="2368" spans="1:10" s="141" customFormat="1">
      <c r="A2368" s="144">
        <v>12</v>
      </c>
      <c r="B2368" s="145" t="s">
        <v>35</v>
      </c>
      <c r="C2368" s="37"/>
      <c r="D2368" s="146">
        <v>49680</v>
      </c>
      <c r="E2368" s="28">
        <f t="shared" si="264"/>
        <v>0</v>
      </c>
      <c r="F2368" s="29">
        <v>0</v>
      </c>
      <c r="G2368" s="30">
        <f t="shared" si="265"/>
        <v>0</v>
      </c>
      <c r="H2368" s="63">
        <f t="shared" si="266"/>
        <v>46000</v>
      </c>
      <c r="I2368" s="63"/>
      <c r="J2368" s="59">
        <f t="shared" si="267"/>
        <v>0</v>
      </c>
    </row>
    <row r="2369" spans="1:10" s="141" customFormat="1">
      <c r="A2369" s="144">
        <v>13</v>
      </c>
      <c r="B2369" s="145" t="s">
        <v>36</v>
      </c>
      <c r="C2369" s="37"/>
      <c r="D2369" s="149">
        <v>64152</v>
      </c>
      <c r="E2369" s="28">
        <f t="shared" si="264"/>
        <v>0</v>
      </c>
      <c r="F2369" s="29">
        <v>0</v>
      </c>
      <c r="G2369" s="30">
        <f t="shared" si="265"/>
        <v>0</v>
      </c>
      <c r="H2369" s="63">
        <f t="shared" si="266"/>
        <v>59399.999999999993</v>
      </c>
      <c r="I2369" s="63"/>
      <c r="J2369" s="59">
        <f t="shared" si="267"/>
        <v>0</v>
      </c>
    </row>
    <row r="2370" spans="1:10" s="141" customFormat="1">
      <c r="A2370" s="144">
        <v>14</v>
      </c>
      <c r="B2370" s="145" t="s">
        <v>37</v>
      </c>
      <c r="C2370" s="37"/>
      <c r="D2370" s="149">
        <v>65934</v>
      </c>
      <c r="E2370" s="28">
        <f t="shared" si="264"/>
        <v>0</v>
      </c>
      <c r="F2370" s="29">
        <v>0</v>
      </c>
      <c r="G2370" s="30">
        <f t="shared" si="265"/>
        <v>0</v>
      </c>
      <c r="H2370" s="130">
        <f t="shared" si="266"/>
        <v>61049.999999999993</v>
      </c>
      <c r="I2370" s="63"/>
      <c r="J2370" s="59">
        <f t="shared" si="267"/>
        <v>0</v>
      </c>
    </row>
    <row r="2371" spans="1:10" s="141" customFormat="1">
      <c r="A2371" s="144">
        <v>15</v>
      </c>
      <c r="B2371" s="145" t="s">
        <v>38</v>
      </c>
      <c r="C2371" s="37"/>
      <c r="D2371" s="149">
        <v>76626</v>
      </c>
      <c r="E2371" s="28">
        <f t="shared" si="264"/>
        <v>0</v>
      </c>
      <c r="F2371" s="124">
        <v>0</v>
      </c>
      <c r="G2371" s="30">
        <f t="shared" si="265"/>
        <v>0</v>
      </c>
      <c r="H2371" s="63">
        <f t="shared" si="266"/>
        <v>70950</v>
      </c>
      <c r="I2371" s="63"/>
      <c r="J2371" s="59">
        <f t="shared" si="267"/>
        <v>0</v>
      </c>
    </row>
    <row r="2372" spans="1:10" s="141" customFormat="1">
      <c r="A2372" s="144">
        <v>16</v>
      </c>
      <c r="B2372" s="145" t="s">
        <v>39</v>
      </c>
      <c r="C2372" s="37"/>
      <c r="D2372" s="149">
        <v>80190</v>
      </c>
      <c r="E2372" s="28">
        <f t="shared" si="264"/>
        <v>0</v>
      </c>
      <c r="F2372" s="29">
        <v>0</v>
      </c>
      <c r="G2372" s="30">
        <f t="shared" si="265"/>
        <v>0</v>
      </c>
      <c r="H2372" s="63">
        <f t="shared" si="266"/>
        <v>74250</v>
      </c>
      <c r="I2372" s="63"/>
      <c r="J2372" s="59">
        <f t="shared" si="267"/>
        <v>0</v>
      </c>
    </row>
    <row r="2373" spans="1:10" s="141" customFormat="1">
      <c r="A2373" s="144">
        <v>17</v>
      </c>
      <c r="B2373" s="145" t="s">
        <v>40</v>
      </c>
      <c r="C2373" s="37"/>
      <c r="D2373" s="149">
        <v>113832</v>
      </c>
      <c r="E2373" s="28">
        <f t="shared" si="264"/>
        <v>0</v>
      </c>
      <c r="F2373" s="29">
        <v>0</v>
      </c>
      <c r="G2373" s="30">
        <f t="shared" si="265"/>
        <v>0</v>
      </c>
      <c r="H2373" s="63">
        <f t="shared" si="266"/>
        <v>105400</v>
      </c>
      <c r="I2373" s="63"/>
      <c r="J2373" s="59">
        <f t="shared" si="267"/>
        <v>0</v>
      </c>
    </row>
    <row r="2374" spans="1:10" s="141" customFormat="1" ht="17.25">
      <c r="A2374" s="144">
        <v>18</v>
      </c>
      <c r="B2374" s="145" t="s">
        <v>41</v>
      </c>
      <c r="C2374" s="37"/>
      <c r="D2374" s="150">
        <v>98010</v>
      </c>
      <c r="E2374" s="28">
        <f t="shared" si="264"/>
        <v>0</v>
      </c>
      <c r="F2374" s="29">
        <v>0</v>
      </c>
      <c r="G2374" s="30">
        <f t="shared" si="265"/>
        <v>0</v>
      </c>
      <c r="H2374" s="63">
        <f t="shared" si="266"/>
        <v>90750</v>
      </c>
      <c r="I2374" s="45"/>
      <c r="J2374" s="64">
        <f>SUM(J2356:J2373)</f>
        <v>0</v>
      </c>
    </row>
    <row r="2375" spans="1:10" s="141" customFormat="1" ht="31.5">
      <c r="A2375" s="40"/>
      <c r="B2375" s="41" t="s">
        <v>42</v>
      </c>
      <c r="C2375" s="42">
        <f>SUM(C2357:C2374)</f>
        <v>15</v>
      </c>
      <c r="D2375" s="42"/>
      <c r="E2375" s="43">
        <f>SUM(E2357:E2374)</f>
        <v>1392765</v>
      </c>
      <c r="F2375" s="43"/>
      <c r="G2375" s="44">
        <f>SUM(G2357:G2374)</f>
        <v>1392765</v>
      </c>
      <c r="H2375" s="5"/>
      <c r="I2375" s="5"/>
      <c r="J2375" s="75">
        <f>J2374*0.08</f>
        <v>0</v>
      </c>
    </row>
    <row r="2376" spans="1:10" s="141" customFormat="1" ht="31.5">
      <c r="A2376" s="46"/>
      <c r="B2376" s="47"/>
      <c r="C2376" s="48"/>
      <c r="D2376" s="48"/>
      <c r="E2376" s="49"/>
      <c r="F2376" s="49"/>
      <c r="G2376" s="151"/>
      <c r="H2376" s="6"/>
      <c r="I2376" s="6"/>
      <c r="J2376" s="76">
        <f>SUM(J2374:J2375)</f>
        <v>0</v>
      </c>
    </row>
    <row r="2377" spans="1:10" ht="18">
      <c r="A2377" s="283" t="s">
        <v>43</v>
      </c>
      <c r="B2377" s="283"/>
      <c r="C2377" s="284" t="s">
        <v>44</v>
      </c>
      <c r="D2377" s="284"/>
      <c r="E2377" s="54"/>
      <c r="F2377" s="54"/>
      <c r="G2377" s="55" t="s">
        <v>45</v>
      </c>
    </row>
    <row r="2380" spans="1:10" s="141" customFormat="1" ht="18">
      <c r="A2380"/>
      <c r="B2380"/>
      <c r="C2380"/>
      <c r="D2380"/>
      <c r="E2380"/>
      <c r="F2380"/>
      <c r="G2380"/>
      <c r="H2380" s="1"/>
      <c r="I2380" s="1"/>
      <c r="J2380" s="79"/>
    </row>
    <row r="2381" spans="1:10" s="141" customFormat="1" ht="15.75">
      <c r="A2381" s="279" t="s">
        <v>1</v>
      </c>
      <c r="B2381" s="279"/>
      <c r="C2381" s="279"/>
      <c r="D2381" s="279"/>
      <c r="E2381" s="279"/>
      <c r="F2381" s="279"/>
      <c r="G2381" s="279"/>
      <c r="H2381" s="1"/>
      <c r="I2381" s="1"/>
      <c r="J2381" s="71"/>
    </row>
    <row r="2382" spans="1:10" s="141" customFormat="1" ht="15.75">
      <c r="A2382" s="279" t="s">
        <v>2</v>
      </c>
      <c r="B2382" s="279"/>
      <c r="C2382" s="279"/>
      <c r="D2382" s="279"/>
      <c r="E2382" s="279"/>
      <c r="F2382" s="279"/>
      <c r="G2382" s="279"/>
      <c r="H2382" s="1"/>
      <c r="I2382" s="1"/>
      <c r="J2382" s="71"/>
    </row>
    <row r="2383" spans="1:10" s="141" customFormat="1" ht="15.75">
      <c r="A2383" s="279" t="s">
        <v>4</v>
      </c>
      <c r="B2383" s="279"/>
      <c r="C2383" s="279"/>
      <c r="D2383" s="279"/>
      <c r="E2383" s="279"/>
      <c r="F2383" s="279"/>
      <c r="G2383" s="279"/>
      <c r="H2383" s="1"/>
      <c r="I2383" s="1"/>
      <c r="J2383" s="71"/>
    </row>
    <row r="2384" spans="1:10" s="141" customFormat="1" ht="27">
      <c r="A2384" s="280" t="s">
        <v>6</v>
      </c>
      <c r="B2384" s="280"/>
      <c r="C2384" s="280"/>
      <c r="D2384" s="280"/>
      <c r="E2384" s="280"/>
      <c r="F2384" s="280"/>
      <c r="G2384" s="280"/>
      <c r="H2384" s="2"/>
      <c r="I2384" s="2"/>
      <c r="J2384" s="72"/>
    </row>
    <row r="2385" spans="1:10" s="141" customFormat="1" ht="27">
      <c r="A2385" s="142"/>
      <c r="B2385" s="142"/>
      <c r="C2385" s="281" t="s">
        <v>382</v>
      </c>
      <c r="D2385" s="281"/>
      <c r="E2385" s="281"/>
      <c r="F2385" s="281"/>
      <c r="G2385" s="281"/>
      <c r="H2385" s="68"/>
      <c r="I2385" s="68"/>
      <c r="J2385" s="71"/>
    </row>
    <row r="2386" spans="1:10" s="141" customFormat="1" ht="15.75">
      <c r="A2386" s="11" t="s">
        <v>358</v>
      </c>
      <c r="B2386" s="12">
        <v>4138157388</v>
      </c>
      <c r="C2386" s="143"/>
      <c r="D2386" s="286"/>
      <c r="E2386" s="286"/>
      <c r="F2386" s="286"/>
      <c r="G2386" s="286"/>
      <c r="H2386" s="69" t="s">
        <v>161</v>
      </c>
      <c r="I2386" s="69"/>
      <c r="J2386" s="73"/>
    </row>
    <row r="2387" spans="1:10" s="141" customFormat="1" ht="15.75">
      <c r="A2387" s="11" t="s">
        <v>9</v>
      </c>
      <c r="B2387" s="286" t="s">
        <v>755</v>
      </c>
      <c r="C2387" s="286"/>
      <c r="D2387" s="286"/>
      <c r="E2387" s="16"/>
      <c r="F2387" s="11"/>
      <c r="G2387" s="16"/>
      <c r="H2387" s="1"/>
      <c r="I2387" s="1"/>
      <c r="J2387" s="71"/>
    </row>
    <row r="2388" spans="1:10" s="141" customFormat="1" ht="15.75">
      <c r="A2388" s="11" t="s">
        <v>11</v>
      </c>
      <c r="B2388" s="289" t="s">
        <v>756</v>
      </c>
      <c r="C2388" s="289"/>
      <c r="D2388" s="289"/>
      <c r="E2388" s="289"/>
      <c r="F2388" s="18"/>
      <c r="G2388" s="19"/>
      <c r="H2388" s="1"/>
      <c r="I2388" s="1"/>
      <c r="J2388" s="71"/>
    </row>
    <row r="2389" spans="1:10" s="141" customFormat="1" ht="15.75">
      <c r="A2389" s="21" t="s">
        <v>14</v>
      </c>
      <c r="B2389" s="21" t="s">
        <v>16</v>
      </c>
      <c r="C2389" s="21"/>
      <c r="D2389" s="22" t="s">
        <v>18</v>
      </c>
      <c r="E2389" s="23" t="s">
        <v>19</v>
      </c>
      <c r="F2389" s="23" t="s">
        <v>20</v>
      </c>
      <c r="G2389" s="21" t="s">
        <v>21</v>
      </c>
      <c r="H2389" s="63"/>
      <c r="I2389" s="63"/>
      <c r="J2389" s="59">
        <f>H2389*C2390</f>
        <v>0</v>
      </c>
    </row>
    <row r="2390" spans="1:10" s="141" customFormat="1">
      <c r="A2390" s="144">
        <v>1</v>
      </c>
      <c r="B2390" s="145" t="s">
        <v>23</v>
      </c>
      <c r="C2390" s="26">
        <v>3</v>
      </c>
      <c r="D2390" s="146">
        <v>79305</v>
      </c>
      <c r="E2390" s="28">
        <f t="shared" ref="E2390:E2407" si="268">D2390*C2390</f>
        <v>237915</v>
      </c>
      <c r="F2390" s="29">
        <v>0</v>
      </c>
      <c r="G2390" s="30">
        <f t="shared" ref="G2390:G2407" si="269">E2390-E2390*F2390</f>
        <v>237915</v>
      </c>
      <c r="H2390" s="63">
        <f t="shared" ref="H2390:H2407" si="270">D2390/1.08</f>
        <v>73430.555555555547</v>
      </c>
      <c r="I2390" s="63"/>
      <c r="J2390" s="59">
        <f>H2390*C2391</f>
        <v>0</v>
      </c>
    </row>
    <row r="2391" spans="1:10" s="141" customFormat="1">
      <c r="A2391" s="144">
        <v>2</v>
      </c>
      <c r="B2391" s="145" t="s">
        <v>25</v>
      </c>
      <c r="C2391" s="32"/>
      <c r="D2391" s="147">
        <v>128591</v>
      </c>
      <c r="E2391" s="28">
        <f t="shared" si="268"/>
        <v>0</v>
      </c>
      <c r="F2391" s="29">
        <v>0</v>
      </c>
      <c r="G2391" s="30">
        <f t="shared" si="269"/>
        <v>0</v>
      </c>
      <c r="H2391" s="63">
        <f t="shared" si="270"/>
        <v>119065.74074074073</v>
      </c>
      <c r="I2391" s="63"/>
      <c r="J2391" s="59">
        <f>H2391*C2392</f>
        <v>0</v>
      </c>
    </row>
    <row r="2392" spans="1:10" s="141" customFormat="1">
      <c r="A2392" s="144">
        <v>3</v>
      </c>
      <c r="B2392" s="145" t="s">
        <v>26</v>
      </c>
      <c r="C2392" s="34"/>
      <c r="D2392" s="146">
        <v>60043</v>
      </c>
      <c r="E2392" s="28">
        <f t="shared" si="268"/>
        <v>0</v>
      </c>
      <c r="F2392" s="29">
        <v>0</v>
      </c>
      <c r="G2392" s="30">
        <f t="shared" si="269"/>
        <v>0</v>
      </c>
      <c r="H2392" s="63">
        <f t="shared" si="270"/>
        <v>55595.370370370365</v>
      </c>
      <c r="I2392" s="63"/>
      <c r="J2392" s="59">
        <f>H2392*C2393</f>
        <v>0</v>
      </c>
    </row>
    <row r="2393" spans="1:10" s="141" customFormat="1">
      <c r="A2393" s="144">
        <v>4</v>
      </c>
      <c r="B2393" s="145" t="s">
        <v>27</v>
      </c>
      <c r="C2393" s="106"/>
      <c r="D2393" s="146">
        <v>115781</v>
      </c>
      <c r="E2393" s="28">
        <f t="shared" si="268"/>
        <v>0</v>
      </c>
      <c r="F2393" s="29">
        <v>0</v>
      </c>
      <c r="G2393" s="30">
        <f t="shared" si="269"/>
        <v>0</v>
      </c>
      <c r="H2393" s="63">
        <f t="shared" si="270"/>
        <v>107204.62962962962</v>
      </c>
      <c r="I2393" s="63"/>
      <c r="J2393" s="59"/>
    </row>
    <row r="2394" spans="1:10" s="141" customFormat="1">
      <c r="A2394" s="144">
        <v>5</v>
      </c>
      <c r="B2394" s="145" t="s">
        <v>28</v>
      </c>
      <c r="C2394" s="32">
        <v>6</v>
      </c>
      <c r="D2394" s="146">
        <v>119943</v>
      </c>
      <c r="E2394" s="28">
        <f t="shared" si="268"/>
        <v>719658</v>
      </c>
      <c r="F2394" s="124">
        <v>0</v>
      </c>
      <c r="G2394" s="30">
        <f t="shared" si="269"/>
        <v>719658</v>
      </c>
      <c r="H2394" s="63">
        <f t="shared" si="270"/>
        <v>111058.33333333333</v>
      </c>
      <c r="I2394" s="63"/>
      <c r="J2394" s="59"/>
    </row>
    <row r="2395" spans="1:10" s="141" customFormat="1">
      <c r="A2395" s="144">
        <v>6</v>
      </c>
      <c r="B2395" s="145" t="s">
        <v>29</v>
      </c>
      <c r="C2395" s="26"/>
      <c r="D2395" s="146">
        <v>94810</v>
      </c>
      <c r="E2395" s="28">
        <f t="shared" si="268"/>
        <v>0</v>
      </c>
      <c r="F2395" s="29">
        <v>0</v>
      </c>
      <c r="G2395" s="30">
        <f t="shared" si="269"/>
        <v>0</v>
      </c>
      <c r="H2395" s="63">
        <f t="shared" si="270"/>
        <v>87787.037037037036</v>
      </c>
      <c r="I2395" s="63"/>
      <c r="J2395" s="59"/>
    </row>
    <row r="2396" spans="1:10" s="141" customFormat="1">
      <c r="A2396" s="144">
        <v>7</v>
      </c>
      <c r="B2396" s="145" t="s">
        <v>30</v>
      </c>
      <c r="C2396" s="34"/>
      <c r="D2396" s="146">
        <v>141396</v>
      </c>
      <c r="E2396" s="28">
        <f t="shared" si="268"/>
        <v>0</v>
      </c>
      <c r="F2396" s="29">
        <v>0</v>
      </c>
      <c r="G2396" s="30">
        <f t="shared" si="269"/>
        <v>0</v>
      </c>
      <c r="H2396" s="63">
        <f t="shared" si="270"/>
        <v>130922.22222222222</v>
      </c>
      <c r="I2396" s="63"/>
      <c r="J2396" s="59"/>
    </row>
    <row r="2397" spans="1:10" s="141" customFormat="1">
      <c r="A2397" s="144">
        <v>8</v>
      </c>
      <c r="B2397" s="145" t="s">
        <v>31</v>
      </c>
      <c r="C2397" s="26"/>
      <c r="D2397" s="146">
        <v>232931</v>
      </c>
      <c r="E2397" s="28">
        <f t="shared" si="268"/>
        <v>0</v>
      </c>
      <c r="F2397" s="29">
        <v>0</v>
      </c>
      <c r="G2397" s="30">
        <f t="shared" si="269"/>
        <v>0</v>
      </c>
      <c r="H2397" s="63">
        <f t="shared" si="270"/>
        <v>215676.85185185182</v>
      </c>
      <c r="I2397" s="63"/>
      <c r="J2397" s="59"/>
    </row>
    <row r="2398" spans="1:10" s="141" customFormat="1">
      <c r="A2398" s="144">
        <v>9</v>
      </c>
      <c r="B2398" s="148" t="s">
        <v>32</v>
      </c>
      <c r="C2398" s="26"/>
      <c r="D2398" s="146">
        <v>101534</v>
      </c>
      <c r="E2398" s="28">
        <f t="shared" si="268"/>
        <v>0</v>
      </c>
      <c r="F2398" s="29">
        <v>0</v>
      </c>
      <c r="G2398" s="30">
        <f t="shared" si="269"/>
        <v>0</v>
      </c>
      <c r="H2398" s="63">
        <f t="shared" si="270"/>
        <v>94012.962962962964</v>
      </c>
      <c r="I2398" s="63"/>
      <c r="J2398" s="59"/>
    </row>
    <row r="2399" spans="1:10" s="141" customFormat="1">
      <c r="A2399" s="144">
        <v>10</v>
      </c>
      <c r="B2399" s="148" t="s">
        <v>33</v>
      </c>
      <c r="C2399" s="37"/>
      <c r="D2399" s="147">
        <v>110148</v>
      </c>
      <c r="E2399" s="28">
        <f t="shared" si="268"/>
        <v>0</v>
      </c>
      <c r="F2399" s="29">
        <v>0</v>
      </c>
      <c r="G2399" s="30">
        <f t="shared" si="269"/>
        <v>0</v>
      </c>
      <c r="H2399" s="63">
        <f t="shared" si="270"/>
        <v>101988.88888888888</v>
      </c>
      <c r="I2399" s="63"/>
      <c r="J2399" s="59"/>
    </row>
    <row r="2400" spans="1:10" s="141" customFormat="1">
      <c r="A2400" s="144">
        <v>11</v>
      </c>
      <c r="B2400" s="145" t="s">
        <v>34</v>
      </c>
      <c r="C2400" s="37">
        <v>3</v>
      </c>
      <c r="D2400" s="146">
        <v>54198</v>
      </c>
      <c r="E2400" s="28">
        <f t="shared" si="268"/>
        <v>162594</v>
      </c>
      <c r="F2400" s="29">
        <v>0</v>
      </c>
      <c r="G2400" s="30">
        <f t="shared" si="269"/>
        <v>162594</v>
      </c>
      <c r="H2400" s="63">
        <f t="shared" si="270"/>
        <v>50183.333333333328</v>
      </c>
      <c r="I2400" s="63"/>
      <c r="J2400" s="59"/>
    </row>
    <row r="2401" spans="1:10" s="141" customFormat="1">
      <c r="A2401" s="144">
        <v>12</v>
      </c>
      <c r="B2401" s="145" t="s">
        <v>35</v>
      </c>
      <c r="C2401" s="37"/>
      <c r="D2401" s="146">
        <v>49680</v>
      </c>
      <c r="E2401" s="28">
        <f t="shared" si="268"/>
        <v>0</v>
      </c>
      <c r="F2401" s="29">
        <v>0</v>
      </c>
      <c r="G2401" s="30">
        <f t="shared" si="269"/>
        <v>0</v>
      </c>
      <c r="H2401" s="63">
        <f t="shared" si="270"/>
        <v>46000</v>
      </c>
      <c r="I2401" s="63"/>
      <c r="J2401" s="59">
        <f t="shared" ref="J2401:J2406" si="271">H2401*C2402</f>
        <v>0</v>
      </c>
    </row>
    <row r="2402" spans="1:10" s="141" customFormat="1">
      <c r="A2402" s="144">
        <v>13</v>
      </c>
      <c r="B2402" s="145" t="s">
        <v>36</v>
      </c>
      <c r="C2402" s="37"/>
      <c r="D2402" s="149">
        <v>64152</v>
      </c>
      <c r="E2402" s="28">
        <f t="shared" si="268"/>
        <v>0</v>
      </c>
      <c r="F2402" s="29">
        <v>0</v>
      </c>
      <c r="G2402" s="30">
        <f t="shared" si="269"/>
        <v>0</v>
      </c>
      <c r="H2402" s="63">
        <f t="shared" si="270"/>
        <v>59399.999999999993</v>
      </c>
      <c r="I2402" s="63"/>
      <c r="J2402" s="59">
        <f t="shared" si="271"/>
        <v>0</v>
      </c>
    </row>
    <row r="2403" spans="1:10" s="141" customFormat="1">
      <c r="A2403" s="144">
        <v>14</v>
      </c>
      <c r="B2403" s="145" t="s">
        <v>37</v>
      </c>
      <c r="C2403" s="37"/>
      <c r="D2403" s="149">
        <v>65934</v>
      </c>
      <c r="E2403" s="28">
        <f t="shared" si="268"/>
        <v>0</v>
      </c>
      <c r="F2403" s="29">
        <v>0</v>
      </c>
      <c r="G2403" s="30">
        <f t="shared" si="269"/>
        <v>0</v>
      </c>
      <c r="H2403" s="130">
        <f t="shared" si="270"/>
        <v>61049.999999999993</v>
      </c>
      <c r="I2403" s="63"/>
      <c r="J2403" s="59">
        <f t="shared" si="271"/>
        <v>0</v>
      </c>
    </row>
    <row r="2404" spans="1:10" s="141" customFormat="1">
      <c r="A2404" s="144">
        <v>15</v>
      </c>
      <c r="B2404" s="145" t="s">
        <v>38</v>
      </c>
      <c r="C2404" s="37"/>
      <c r="D2404" s="149">
        <v>76626</v>
      </c>
      <c r="E2404" s="28">
        <f t="shared" si="268"/>
        <v>0</v>
      </c>
      <c r="F2404" s="124">
        <v>0</v>
      </c>
      <c r="G2404" s="30">
        <f t="shared" si="269"/>
        <v>0</v>
      </c>
      <c r="H2404" s="63">
        <f t="shared" si="270"/>
        <v>70950</v>
      </c>
      <c r="I2404" s="63"/>
      <c r="J2404" s="59">
        <f t="shared" si="271"/>
        <v>0</v>
      </c>
    </row>
    <row r="2405" spans="1:10" s="141" customFormat="1">
      <c r="A2405" s="144">
        <v>16</v>
      </c>
      <c r="B2405" s="145" t="s">
        <v>39</v>
      </c>
      <c r="C2405" s="37"/>
      <c r="D2405" s="149">
        <v>80190</v>
      </c>
      <c r="E2405" s="28">
        <f t="shared" si="268"/>
        <v>0</v>
      </c>
      <c r="F2405" s="29">
        <v>0</v>
      </c>
      <c r="G2405" s="30">
        <f t="shared" si="269"/>
        <v>0</v>
      </c>
      <c r="H2405" s="63">
        <f t="shared" si="270"/>
        <v>74250</v>
      </c>
      <c r="I2405" s="63"/>
      <c r="J2405" s="59">
        <f t="shared" si="271"/>
        <v>0</v>
      </c>
    </row>
    <row r="2406" spans="1:10" s="141" customFormat="1">
      <c r="A2406" s="144">
        <v>17</v>
      </c>
      <c r="B2406" s="145" t="s">
        <v>40</v>
      </c>
      <c r="C2406" s="37"/>
      <c r="D2406" s="149">
        <v>113832</v>
      </c>
      <c r="E2406" s="28">
        <f t="shared" si="268"/>
        <v>0</v>
      </c>
      <c r="F2406" s="29">
        <v>0</v>
      </c>
      <c r="G2406" s="30">
        <f t="shared" si="269"/>
        <v>0</v>
      </c>
      <c r="H2406" s="63">
        <f t="shared" si="270"/>
        <v>105400</v>
      </c>
      <c r="I2406" s="63"/>
      <c r="J2406" s="59">
        <f t="shared" si="271"/>
        <v>0</v>
      </c>
    </row>
    <row r="2407" spans="1:10" s="141" customFormat="1" ht="17.25">
      <c r="A2407" s="144">
        <v>18</v>
      </c>
      <c r="B2407" s="145" t="s">
        <v>41</v>
      </c>
      <c r="C2407" s="37"/>
      <c r="D2407" s="150">
        <v>98010</v>
      </c>
      <c r="E2407" s="28">
        <f t="shared" si="268"/>
        <v>0</v>
      </c>
      <c r="F2407" s="29">
        <v>0</v>
      </c>
      <c r="G2407" s="30">
        <f t="shared" si="269"/>
        <v>0</v>
      </c>
      <c r="H2407" s="63">
        <f t="shared" si="270"/>
        <v>90750</v>
      </c>
      <c r="I2407" s="45"/>
      <c r="J2407" s="64">
        <f>SUM(J2389:J2406)</f>
        <v>0</v>
      </c>
    </row>
    <row r="2408" spans="1:10" s="141" customFormat="1" ht="31.5">
      <c r="A2408" s="40"/>
      <c r="B2408" s="41" t="s">
        <v>42</v>
      </c>
      <c r="C2408" s="42">
        <f>SUM(C2390:C2407)</f>
        <v>12</v>
      </c>
      <c r="D2408" s="42"/>
      <c r="E2408" s="43">
        <f>SUM(E2390:E2407)</f>
        <v>1120167</v>
      </c>
      <c r="F2408" s="43"/>
      <c r="G2408" s="44">
        <f>SUM(G2390:G2407)</f>
        <v>1120167</v>
      </c>
      <c r="H2408" s="5"/>
      <c r="I2408" s="5"/>
      <c r="J2408" s="75">
        <f>J2407*0.08</f>
        <v>0</v>
      </c>
    </row>
    <row r="2409" spans="1:10" s="141" customFormat="1" ht="31.5">
      <c r="A2409" s="46"/>
      <c r="B2409" s="47"/>
      <c r="C2409" s="48"/>
      <c r="D2409" s="48"/>
      <c r="E2409" s="49"/>
      <c r="F2409" s="49"/>
      <c r="G2409" s="151"/>
      <c r="H2409" s="6"/>
      <c r="I2409" s="6"/>
      <c r="J2409" s="76">
        <f>SUM(J2407:J2408)</f>
        <v>0</v>
      </c>
    </row>
    <row r="2410" spans="1:10" ht="18">
      <c r="A2410" s="283" t="s">
        <v>43</v>
      </c>
      <c r="B2410" s="283"/>
      <c r="C2410" s="284" t="s">
        <v>44</v>
      </c>
      <c r="D2410" s="284"/>
      <c r="E2410" s="54"/>
      <c r="F2410" s="54"/>
      <c r="G2410" s="55" t="s">
        <v>45</v>
      </c>
    </row>
    <row r="2412" spans="1:10" s="141" customFormat="1" ht="18">
      <c r="A2412"/>
      <c r="B2412"/>
      <c r="C2412"/>
      <c r="D2412"/>
      <c r="E2412"/>
      <c r="F2412"/>
      <c r="G2412"/>
      <c r="H2412" s="1"/>
      <c r="I2412" s="1"/>
      <c r="J2412" s="79"/>
    </row>
    <row r="2413" spans="1:10" s="141" customFormat="1" ht="15.75">
      <c r="A2413" s="279" t="s">
        <v>1</v>
      </c>
      <c r="B2413" s="279"/>
      <c r="C2413" s="279"/>
      <c r="D2413" s="279"/>
      <c r="E2413" s="279"/>
      <c r="F2413" s="279"/>
      <c r="G2413" s="279"/>
      <c r="H2413" s="1"/>
      <c r="I2413" s="1"/>
      <c r="J2413" s="71"/>
    </row>
    <row r="2414" spans="1:10" s="141" customFormat="1" ht="15.75">
      <c r="A2414" s="279" t="s">
        <v>2</v>
      </c>
      <c r="B2414" s="279"/>
      <c r="C2414" s="279"/>
      <c r="D2414" s="279"/>
      <c r="E2414" s="279"/>
      <c r="F2414" s="279"/>
      <c r="G2414" s="279"/>
      <c r="H2414" s="1"/>
      <c r="I2414" s="1"/>
      <c r="J2414" s="71"/>
    </row>
    <row r="2415" spans="1:10" s="141" customFormat="1" ht="15.75">
      <c r="A2415" s="279" t="s">
        <v>4</v>
      </c>
      <c r="B2415" s="279"/>
      <c r="C2415" s="279"/>
      <c r="D2415" s="279"/>
      <c r="E2415" s="279"/>
      <c r="F2415" s="279"/>
      <c r="G2415" s="279"/>
      <c r="H2415" s="1"/>
      <c r="I2415" s="1"/>
      <c r="J2415" s="71"/>
    </row>
    <row r="2416" spans="1:10" s="141" customFormat="1" ht="27">
      <c r="A2416" s="280" t="s">
        <v>6</v>
      </c>
      <c r="B2416" s="280"/>
      <c r="C2416" s="280"/>
      <c r="D2416" s="280"/>
      <c r="E2416" s="280"/>
      <c r="F2416" s="280"/>
      <c r="G2416" s="280"/>
      <c r="H2416" s="2"/>
      <c r="I2416" s="2"/>
      <c r="J2416" s="72"/>
    </row>
    <row r="2417" spans="1:10" s="141" customFormat="1" ht="27">
      <c r="A2417" s="142"/>
      <c r="B2417" s="142"/>
      <c r="C2417" s="281" t="s">
        <v>382</v>
      </c>
      <c r="D2417" s="281"/>
      <c r="E2417" s="281"/>
      <c r="F2417" s="281"/>
      <c r="G2417" s="281"/>
      <c r="H2417" s="68"/>
      <c r="I2417" s="68"/>
      <c r="J2417" s="71"/>
    </row>
    <row r="2418" spans="1:10" s="141" customFormat="1" ht="15.75">
      <c r="A2418" s="11" t="s">
        <v>358</v>
      </c>
      <c r="B2418" s="12">
        <v>4138161880</v>
      </c>
      <c r="C2418" s="143"/>
      <c r="D2418" s="286"/>
      <c r="E2418" s="286"/>
      <c r="F2418" s="286"/>
      <c r="G2418" s="286"/>
      <c r="H2418" s="69" t="s">
        <v>161</v>
      </c>
      <c r="I2418" s="69"/>
      <c r="J2418" s="73"/>
    </row>
    <row r="2419" spans="1:10" s="141" customFormat="1" ht="15.75">
      <c r="A2419" s="11" t="s">
        <v>9</v>
      </c>
      <c r="B2419" s="286" t="s">
        <v>757</v>
      </c>
      <c r="C2419" s="286"/>
      <c r="D2419" s="286"/>
      <c r="E2419" s="16"/>
      <c r="F2419" s="11"/>
      <c r="G2419" s="16"/>
      <c r="H2419" s="1"/>
      <c r="I2419" s="1"/>
      <c r="J2419" s="71"/>
    </row>
    <row r="2420" spans="1:10" s="141" customFormat="1" ht="15.75">
      <c r="A2420" s="11" t="s">
        <v>11</v>
      </c>
      <c r="B2420" s="289" t="s">
        <v>758</v>
      </c>
      <c r="C2420" s="289"/>
      <c r="D2420" s="289"/>
      <c r="E2420" s="289"/>
      <c r="F2420" s="18"/>
      <c r="G2420" s="19"/>
      <c r="H2420" s="1"/>
      <c r="I2420" s="1"/>
      <c r="J2420" s="71"/>
    </row>
    <row r="2421" spans="1:10" s="141" customFormat="1" ht="15.75">
      <c r="A2421" s="21" t="s">
        <v>14</v>
      </c>
      <c r="B2421" s="21" t="s">
        <v>16</v>
      </c>
      <c r="C2421" s="21"/>
      <c r="D2421" s="22" t="s">
        <v>18</v>
      </c>
      <c r="E2421" s="23" t="s">
        <v>19</v>
      </c>
      <c r="F2421" s="23" t="s">
        <v>20</v>
      </c>
      <c r="G2421" s="21" t="s">
        <v>21</v>
      </c>
      <c r="H2421" s="63"/>
      <c r="I2421" s="63"/>
      <c r="J2421" s="59">
        <f>H2421*C2422</f>
        <v>0</v>
      </c>
    </row>
    <row r="2422" spans="1:10" s="141" customFormat="1">
      <c r="A2422" s="144">
        <v>1</v>
      </c>
      <c r="B2422" s="145" t="s">
        <v>23</v>
      </c>
      <c r="C2422" s="26"/>
      <c r="D2422" s="146">
        <v>79305</v>
      </c>
      <c r="E2422" s="28">
        <f t="shared" ref="E2422:E2439" si="272">D2422*C2422</f>
        <v>0</v>
      </c>
      <c r="F2422" s="29">
        <v>0</v>
      </c>
      <c r="G2422" s="30">
        <f t="shared" ref="G2422:G2439" si="273">E2422-E2422*F2422</f>
        <v>0</v>
      </c>
      <c r="H2422" s="63">
        <f t="shared" ref="H2422:H2439" si="274">D2422/1.08</f>
        <v>73430.555555555547</v>
      </c>
      <c r="I2422" s="63"/>
      <c r="J2422" s="59"/>
    </row>
    <row r="2423" spans="1:10" s="141" customFormat="1">
      <c r="A2423" s="144">
        <v>2</v>
      </c>
      <c r="B2423" s="145" t="s">
        <v>25</v>
      </c>
      <c r="C2423" s="32"/>
      <c r="D2423" s="147">
        <v>128591</v>
      </c>
      <c r="E2423" s="28">
        <f t="shared" si="272"/>
        <v>0</v>
      </c>
      <c r="F2423" s="29">
        <v>0</v>
      </c>
      <c r="G2423" s="30">
        <f t="shared" si="273"/>
        <v>0</v>
      </c>
      <c r="H2423" s="63">
        <f t="shared" si="274"/>
        <v>119065.74074074073</v>
      </c>
      <c r="I2423" s="63"/>
      <c r="J2423" s="59"/>
    </row>
    <row r="2424" spans="1:10" s="141" customFormat="1">
      <c r="A2424" s="144">
        <v>3</v>
      </c>
      <c r="B2424" s="145" t="s">
        <v>26</v>
      </c>
      <c r="C2424" s="34">
        <v>6</v>
      </c>
      <c r="D2424" s="146">
        <v>60043</v>
      </c>
      <c r="E2424" s="28">
        <f t="shared" si="272"/>
        <v>360258</v>
      </c>
      <c r="F2424" s="29">
        <v>0</v>
      </c>
      <c r="G2424" s="30">
        <f t="shared" si="273"/>
        <v>360258</v>
      </c>
      <c r="H2424" s="63">
        <f t="shared" si="274"/>
        <v>55595.370370370365</v>
      </c>
      <c r="I2424" s="63"/>
      <c r="J2424" s="59"/>
    </row>
    <row r="2425" spans="1:10" s="141" customFormat="1">
      <c r="A2425" s="144">
        <v>4</v>
      </c>
      <c r="B2425" s="145" t="s">
        <v>27</v>
      </c>
      <c r="C2425" s="106"/>
      <c r="D2425" s="146">
        <v>115781</v>
      </c>
      <c r="E2425" s="28">
        <f t="shared" si="272"/>
        <v>0</v>
      </c>
      <c r="F2425" s="29">
        <v>0</v>
      </c>
      <c r="G2425" s="30">
        <f t="shared" si="273"/>
        <v>0</v>
      </c>
      <c r="H2425" s="63">
        <f t="shared" si="274"/>
        <v>107204.62962962962</v>
      </c>
      <c r="I2425" s="63"/>
      <c r="J2425" s="59"/>
    </row>
    <row r="2426" spans="1:10" s="141" customFormat="1">
      <c r="A2426" s="144">
        <v>5</v>
      </c>
      <c r="B2426" s="145" t="s">
        <v>28</v>
      </c>
      <c r="C2426" s="32">
        <v>12</v>
      </c>
      <c r="D2426" s="146">
        <v>119943</v>
      </c>
      <c r="E2426" s="28">
        <f t="shared" si="272"/>
        <v>1439316</v>
      </c>
      <c r="F2426" s="124">
        <v>0</v>
      </c>
      <c r="G2426" s="30">
        <f t="shared" si="273"/>
        <v>1439316</v>
      </c>
      <c r="H2426" s="63">
        <f t="shared" si="274"/>
        <v>111058.33333333333</v>
      </c>
      <c r="I2426" s="63"/>
      <c r="J2426" s="59"/>
    </row>
    <row r="2427" spans="1:10" s="141" customFormat="1">
      <c r="A2427" s="144">
        <v>6</v>
      </c>
      <c r="B2427" s="145" t="s">
        <v>29</v>
      </c>
      <c r="C2427" s="26"/>
      <c r="D2427" s="146">
        <v>94810</v>
      </c>
      <c r="E2427" s="28">
        <f t="shared" si="272"/>
        <v>0</v>
      </c>
      <c r="F2427" s="29">
        <v>0</v>
      </c>
      <c r="G2427" s="30">
        <f t="shared" si="273"/>
        <v>0</v>
      </c>
      <c r="H2427" s="63">
        <f t="shared" si="274"/>
        <v>87787.037037037036</v>
      </c>
      <c r="I2427" s="63"/>
      <c r="J2427" s="59"/>
    </row>
    <row r="2428" spans="1:10" s="141" customFormat="1">
      <c r="A2428" s="144">
        <v>7</v>
      </c>
      <c r="B2428" s="145" t="s">
        <v>30</v>
      </c>
      <c r="C2428" s="34"/>
      <c r="D2428" s="146">
        <v>141396</v>
      </c>
      <c r="E2428" s="28">
        <f t="shared" si="272"/>
        <v>0</v>
      </c>
      <c r="F2428" s="29">
        <v>0</v>
      </c>
      <c r="G2428" s="30">
        <f t="shared" si="273"/>
        <v>0</v>
      </c>
      <c r="H2428" s="63">
        <f t="shared" si="274"/>
        <v>130922.22222222222</v>
      </c>
      <c r="I2428" s="63"/>
      <c r="J2428" s="59"/>
    </row>
    <row r="2429" spans="1:10" s="141" customFormat="1">
      <c r="A2429" s="144">
        <v>8</v>
      </c>
      <c r="B2429" s="145" t="s">
        <v>31</v>
      </c>
      <c r="C2429" s="26"/>
      <c r="D2429" s="146">
        <v>232931</v>
      </c>
      <c r="E2429" s="28">
        <f t="shared" si="272"/>
        <v>0</v>
      </c>
      <c r="F2429" s="29">
        <v>0</v>
      </c>
      <c r="G2429" s="30">
        <f t="shared" si="273"/>
        <v>0</v>
      </c>
      <c r="H2429" s="63">
        <f t="shared" si="274"/>
        <v>215676.85185185182</v>
      </c>
      <c r="I2429" s="63"/>
      <c r="J2429" s="59"/>
    </row>
    <row r="2430" spans="1:10" s="141" customFormat="1">
      <c r="A2430" s="144">
        <v>9</v>
      </c>
      <c r="B2430" s="148" t="s">
        <v>32</v>
      </c>
      <c r="C2430" s="26"/>
      <c r="D2430" s="146">
        <v>101534</v>
      </c>
      <c r="E2430" s="28">
        <f t="shared" si="272"/>
        <v>0</v>
      </c>
      <c r="F2430" s="29">
        <v>0</v>
      </c>
      <c r="G2430" s="30">
        <f t="shared" si="273"/>
        <v>0</v>
      </c>
      <c r="H2430" s="63">
        <f t="shared" si="274"/>
        <v>94012.962962962964</v>
      </c>
      <c r="I2430" s="63"/>
      <c r="J2430" s="59"/>
    </row>
    <row r="2431" spans="1:10" s="141" customFormat="1">
      <c r="A2431" s="144">
        <v>10</v>
      </c>
      <c r="B2431" s="148" t="s">
        <v>33</v>
      </c>
      <c r="C2431" s="37"/>
      <c r="D2431" s="147">
        <v>110148</v>
      </c>
      <c r="E2431" s="28">
        <f t="shared" si="272"/>
        <v>0</v>
      </c>
      <c r="F2431" s="29">
        <v>0</v>
      </c>
      <c r="G2431" s="30">
        <f t="shared" si="273"/>
        <v>0</v>
      </c>
      <c r="H2431" s="63">
        <f t="shared" si="274"/>
        <v>101988.88888888888</v>
      </c>
      <c r="I2431" s="63"/>
      <c r="J2431" s="59"/>
    </row>
    <row r="2432" spans="1:10" s="141" customFormat="1">
      <c r="A2432" s="144">
        <v>11</v>
      </c>
      <c r="B2432" s="145" t="s">
        <v>34</v>
      </c>
      <c r="C2432" s="37">
        <v>6</v>
      </c>
      <c r="D2432" s="146">
        <v>54198</v>
      </c>
      <c r="E2432" s="28">
        <f t="shared" si="272"/>
        <v>325188</v>
      </c>
      <c r="F2432" s="29">
        <v>0</v>
      </c>
      <c r="G2432" s="30">
        <f t="shared" si="273"/>
        <v>325188</v>
      </c>
      <c r="H2432" s="63">
        <f t="shared" si="274"/>
        <v>50183.333333333328</v>
      </c>
      <c r="I2432" s="63"/>
      <c r="J2432" s="59"/>
    </row>
    <row r="2433" spans="1:10" s="141" customFormat="1">
      <c r="A2433" s="144">
        <v>12</v>
      </c>
      <c r="B2433" s="145" t="s">
        <v>35</v>
      </c>
      <c r="C2433" s="37">
        <v>10</v>
      </c>
      <c r="D2433" s="146">
        <v>49680</v>
      </c>
      <c r="E2433" s="28">
        <f t="shared" si="272"/>
        <v>496800</v>
      </c>
      <c r="F2433" s="29">
        <v>0</v>
      </c>
      <c r="G2433" s="30">
        <f t="shared" si="273"/>
        <v>496800</v>
      </c>
      <c r="H2433" s="63">
        <f t="shared" si="274"/>
        <v>46000</v>
      </c>
      <c r="I2433" s="63"/>
      <c r="J2433" s="59">
        <f t="shared" ref="J2433:J2438" si="275">H2433*C2434</f>
        <v>0</v>
      </c>
    </row>
    <row r="2434" spans="1:10" s="141" customFormat="1">
      <c r="A2434" s="144">
        <v>13</v>
      </c>
      <c r="B2434" s="145" t="s">
        <v>36</v>
      </c>
      <c r="C2434" s="37"/>
      <c r="D2434" s="149">
        <v>64152</v>
      </c>
      <c r="E2434" s="28">
        <f t="shared" si="272"/>
        <v>0</v>
      </c>
      <c r="F2434" s="29">
        <v>0</v>
      </c>
      <c r="G2434" s="30">
        <f t="shared" si="273"/>
        <v>0</v>
      </c>
      <c r="H2434" s="63">
        <f t="shared" si="274"/>
        <v>59399.999999999993</v>
      </c>
      <c r="I2434" s="63"/>
      <c r="J2434" s="59">
        <f t="shared" si="275"/>
        <v>0</v>
      </c>
    </row>
    <row r="2435" spans="1:10" s="141" customFormat="1">
      <c r="A2435" s="144">
        <v>14</v>
      </c>
      <c r="B2435" s="145" t="s">
        <v>37</v>
      </c>
      <c r="C2435" s="37"/>
      <c r="D2435" s="149">
        <v>65934</v>
      </c>
      <c r="E2435" s="28">
        <f t="shared" si="272"/>
        <v>0</v>
      </c>
      <c r="F2435" s="29">
        <v>0</v>
      </c>
      <c r="G2435" s="30">
        <f t="shared" si="273"/>
        <v>0</v>
      </c>
      <c r="H2435" s="130">
        <f t="shared" si="274"/>
        <v>61049.999999999993</v>
      </c>
      <c r="I2435" s="63"/>
      <c r="J2435" s="59">
        <f t="shared" si="275"/>
        <v>0</v>
      </c>
    </row>
    <row r="2436" spans="1:10" s="141" customFormat="1">
      <c r="A2436" s="144">
        <v>15</v>
      </c>
      <c r="B2436" s="145" t="s">
        <v>38</v>
      </c>
      <c r="C2436" s="37"/>
      <c r="D2436" s="149">
        <v>76626</v>
      </c>
      <c r="E2436" s="28">
        <f t="shared" si="272"/>
        <v>0</v>
      </c>
      <c r="F2436" s="124">
        <v>0</v>
      </c>
      <c r="G2436" s="30">
        <f t="shared" si="273"/>
        <v>0</v>
      </c>
      <c r="H2436" s="63">
        <f t="shared" si="274"/>
        <v>70950</v>
      </c>
      <c r="I2436" s="63"/>
      <c r="J2436" s="59">
        <f t="shared" si="275"/>
        <v>0</v>
      </c>
    </row>
    <row r="2437" spans="1:10" s="141" customFormat="1">
      <c r="A2437" s="144">
        <v>16</v>
      </c>
      <c r="B2437" s="145" t="s">
        <v>39</v>
      </c>
      <c r="C2437" s="37"/>
      <c r="D2437" s="149">
        <v>80190</v>
      </c>
      <c r="E2437" s="28">
        <f t="shared" si="272"/>
        <v>0</v>
      </c>
      <c r="F2437" s="29">
        <v>0</v>
      </c>
      <c r="G2437" s="30">
        <f t="shared" si="273"/>
        <v>0</v>
      </c>
      <c r="H2437" s="63">
        <f t="shared" si="274"/>
        <v>74250</v>
      </c>
      <c r="I2437" s="63"/>
      <c r="J2437" s="59">
        <f t="shared" si="275"/>
        <v>0</v>
      </c>
    </row>
    <row r="2438" spans="1:10" s="141" customFormat="1">
      <c r="A2438" s="144">
        <v>17</v>
      </c>
      <c r="B2438" s="145" t="s">
        <v>40</v>
      </c>
      <c r="C2438" s="37"/>
      <c r="D2438" s="149">
        <v>113832</v>
      </c>
      <c r="E2438" s="28">
        <f t="shared" si="272"/>
        <v>0</v>
      </c>
      <c r="F2438" s="29">
        <v>0</v>
      </c>
      <c r="G2438" s="30">
        <f t="shared" si="273"/>
        <v>0</v>
      </c>
      <c r="H2438" s="63">
        <f t="shared" si="274"/>
        <v>105400</v>
      </c>
      <c r="I2438" s="63"/>
      <c r="J2438" s="59">
        <f t="shared" si="275"/>
        <v>0</v>
      </c>
    </row>
    <row r="2439" spans="1:10" s="141" customFormat="1" ht="17.25">
      <c r="A2439" s="144">
        <v>18</v>
      </c>
      <c r="B2439" s="145" t="s">
        <v>41</v>
      </c>
      <c r="C2439" s="37"/>
      <c r="D2439" s="150">
        <v>98010</v>
      </c>
      <c r="E2439" s="28">
        <f t="shared" si="272"/>
        <v>0</v>
      </c>
      <c r="F2439" s="29">
        <v>0</v>
      </c>
      <c r="G2439" s="30">
        <f t="shared" si="273"/>
        <v>0</v>
      </c>
      <c r="H2439" s="63">
        <f t="shared" si="274"/>
        <v>90750</v>
      </c>
      <c r="I2439" s="45"/>
      <c r="J2439" s="64">
        <f>SUM(J2421:J2438)</f>
        <v>0</v>
      </c>
    </row>
    <row r="2440" spans="1:10" s="141" customFormat="1" ht="31.5">
      <c r="A2440" s="40"/>
      <c r="B2440" s="41" t="s">
        <v>42</v>
      </c>
      <c r="C2440" s="42">
        <f>SUM(C2422:C2439)</f>
        <v>34</v>
      </c>
      <c r="D2440" s="42"/>
      <c r="E2440" s="43">
        <f>SUM(E2422:E2439)</f>
        <v>2621562</v>
      </c>
      <c r="F2440" s="43"/>
      <c r="G2440" s="44">
        <f>SUM(G2422:G2439)</f>
        <v>2621562</v>
      </c>
      <c r="H2440" s="5"/>
      <c r="I2440" s="5"/>
      <c r="J2440" s="75">
        <f>J2439*0.08</f>
        <v>0</v>
      </c>
    </row>
    <row r="2441" spans="1:10" s="141" customFormat="1" ht="31.5">
      <c r="A2441" s="46"/>
      <c r="B2441" s="47"/>
      <c r="C2441" s="48"/>
      <c r="D2441" s="48"/>
      <c r="E2441" s="49"/>
      <c r="F2441" s="49"/>
      <c r="G2441" s="151"/>
      <c r="H2441" s="6"/>
      <c r="I2441" s="6"/>
      <c r="J2441" s="76">
        <f>SUM(J2439:J2440)</f>
        <v>0</v>
      </c>
    </row>
    <row r="2442" spans="1:10" ht="18">
      <c r="A2442" s="283" t="s">
        <v>43</v>
      </c>
      <c r="B2442" s="283"/>
      <c r="C2442" s="284" t="s">
        <v>44</v>
      </c>
      <c r="D2442" s="284"/>
      <c r="E2442" s="54"/>
      <c r="F2442" s="54"/>
      <c r="G2442" s="55" t="s">
        <v>45</v>
      </c>
    </row>
    <row r="2446" spans="1:10" s="141" customFormat="1" ht="18">
      <c r="A2446"/>
      <c r="B2446"/>
      <c r="C2446"/>
      <c r="D2446"/>
      <c r="E2446"/>
      <c r="F2446"/>
      <c r="G2446"/>
      <c r="H2446" s="1"/>
      <c r="I2446" s="1"/>
      <c r="J2446" s="79"/>
    </row>
    <row r="2447" spans="1:10" s="141" customFormat="1" ht="15.75">
      <c r="A2447" s="279" t="s">
        <v>1</v>
      </c>
      <c r="B2447" s="279"/>
      <c r="C2447" s="279"/>
      <c r="D2447" s="279"/>
      <c r="E2447" s="279"/>
      <c r="F2447" s="279"/>
      <c r="G2447" s="279"/>
      <c r="H2447" s="1"/>
      <c r="I2447" s="1"/>
      <c r="J2447" s="71"/>
    </row>
    <row r="2448" spans="1:10" s="141" customFormat="1" ht="15.75">
      <c r="A2448" s="279" t="s">
        <v>2</v>
      </c>
      <c r="B2448" s="279"/>
      <c r="C2448" s="279"/>
      <c r="D2448" s="279"/>
      <c r="E2448" s="279"/>
      <c r="F2448" s="279"/>
      <c r="G2448" s="279"/>
      <c r="H2448" s="1"/>
      <c r="I2448" s="1"/>
      <c r="J2448" s="71"/>
    </row>
    <row r="2449" spans="1:10" s="141" customFormat="1" ht="15.75">
      <c r="A2449" s="279" t="s">
        <v>4</v>
      </c>
      <c r="B2449" s="279"/>
      <c r="C2449" s="279"/>
      <c r="D2449" s="279"/>
      <c r="E2449" s="279"/>
      <c r="F2449" s="279"/>
      <c r="G2449" s="279"/>
      <c r="H2449" s="1"/>
      <c r="I2449" s="1"/>
      <c r="J2449" s="71"/>
    </row>
    <row r="2450" spans="1:10" s="141" customFormat="1" ht="27">
      <c r="A2450" s="280" t="s">
        <v>6</v>
      </c>
      <c r="B2450" s="280"/>
      <c r="C2450" s="280"/>
      <c r="D2450" s="280"/>
      <c r="E2450" s="280"/>
      <c r="F2450" s="280"/>
      <c r="G2450" s="280"/>
      <c r="H2450" s="2"/>
      <c r="I2450" s="2"/>
      <c r="J2450" s="72"/>
    </row>
    <row r="2451" spans="1:10" s="141" customFormat="1" ht="27">
      <c r="A2451" s="142"/>
      <c r="B2451" s="142"/>
      <c r="C2451" s="281" t="s">
        <v>382</v>
      </c>
      <c r="D2451" s="281"/>
      <c r="E2451" s="281"/>
      <c r="F2451" s="281"/>
      <c r="G2451" s="281"/>
      <c r="H2451" s="68"/>
      <c r="I2451" s="68"/>
      <c r="J2451" s="71"/>
    </row>
    <row r="2452" spans="1:10" s="141" customFormat="1" ht="15.75">
      <c r="A2452" s="11" t="s">
        <v>358</v>
      </c>
      <c r="B2452" s="12">
        <v>4138178190</v>
      </c>
      <c r="C2452" s="143"/>
      <c r="D2452" s="286"/>
      <c r="E2452" s="286"/>
      <c r="F2452" s="286"/>
      <c r="G2452" s="286"/>
      <c r="H2452" s="69" t="s">
        <v>161</v>
      </c>
      <c r="I2452" s="69"/>
      <c r="J2452" s="73"/>
    </row>
    <row r="2453" spans="1:10" s="141" customFormat="1" ht="15.75">
      <c r="A2453" s="11" t="s">
        <v>9</v>
      </c>
      <c r="B2453" s="286" t="s">
        <v>759</v>
      </c>
      <c r="C2453" s="286"/>
      <c r="D2453" s="286"/>
      <c r="E2453" s="16"/>
      <c r="F2453" s="11"/>
      <c r="G2453" s="16"/>
      <c r="H2453" s="1"/>
      <c r="I2453" s="1"/>
      <c r="J2453" s="71"/>
    </row>
    <row r="2454" spans="1:10" s="141" customFormat="1" ht="15.75">
      <c r="A2454" s="11" t="s">
        <v>11</v>
      </c>
      <c r="B2454" s="289" t="s">
        <v>696</v>
      </c>
      <c r="C2454" s="289"/>
      <c r="D2454" s="289"/>
      <c r="E2454" s="289"/>
      <c r="F2454" s="18"/>
      <c r="G2454" s="19"/>
      <c r="H2454" s="1"/>
      <c r="I2454" s="1"/>
      <c r="J2454" s="71"/>
    </row>
    <row r="2455" spans="1:10" s="141" customFormat="1" ht="15.75">
      <c r="A2455" s="21" t="s">
        <v>14</v>
      </c>
      <c r="B2455" s="21" t="s">
        <v>16</v>
      </c>
      <c r="C2455" s="21"/>
      <c r="D2455" s="22" t="s">
        <v>18</v>
      </c>
      <c r="E2455" s="23" t="s">
        <v>19</v>
      </c>
      <c r="F2455" s="23" t="s">
        <v>20</v>
      </c>
      <c r="G2455" s="21" t="s">
        <v>21</v>
      </c>
      <c r="H2455" s="63"/>
      <c r="I2455" s="63"/>
      <c r="J2455" s="59">
        <f>H2455*C2456</f>
        <v>0</v>
      </c>
    </row>
    <row r="2456" spans="1:10" s="141" customFormat="1">
      <c r="A2456" s="144">
        <v>1</v>
      </c>
      <c r="B2456" s="145" t="s">
        <v>23</v>
      </c>
      <c r="C2456" s="26"/>
      <c r="D2456" s="146">
        <v>79305</v>
      </c>
      <c r="E2456" s="28">
        <f t="shared" ref="E2456:E2473" si="276">D2456*C2456</f>
        <v>0</v>
      </c>
      <c r="F2456" s="29">
        <v>0</v>
      </c>
      <c r="G2456" s="30">
        <f t="shared" ref="G2456:G2473" si="277">E2456-E2456*F2456</f>
        <v>0</v>
      </c>
      <c r="H2456" s="63">
        <f t="shared" ref="H2456:H2473" si="278">D2456/1.08</f>
        <v>73430.555555555547</v>
      </c>
      <c r="I2456" s="63"/>
      <c r="J2456" s="59">
        <f>H2456*C2457</f>
        <v>0</v>
      </c>
    </row>
    <row r="2457" spans="1:10" s="141" customFormat="1">
      <c r="A2457" s="144">
        <v>2</v>
      </c>
      <c r="B2457" s="145" t="s">
        <v>25</v>
      </c>
      <c r="C2457" s="32"/>
      <c r="D2457" s="147">
        <v>128591</v>
      </c>
      <c r="E2457" s="28">
        <f t="shared" si="276"/>
        <v>0</v>
      </c>
      <c r="F2457" s="29">
        <v>0</v>
      </c>
      <c r="G2457" s="30">
        <f t="shared" si="277"/>
        <v>0</v>
      </c>
      <c r="H2457" s="63">
        <f t="shared" si="278"/>
        <v>119065.74074074073</v>
      </c>
      <c r="I2457" s="63"/>
      <c r="J2457" s="59">
        <f>H2457*C2458</f>
        <v>0</v>
      </c>
    </row>
    <row r="2458" spans="1:10" s="141" customFormat="1">
      <c r="A2458" s="144">
        <v>3</v>
      </c>
      <c r="B2458" s="145" t="s">
        <v>26</v>
      </c>
      <c r="C2458" s="34"/>
      <c r="D2458" s="146">
        <v>60043</v>
      </c>
      <c r="E2458" s="28">
        <f t="shared" si="276"/>
        <v>0</v>
      </c>
      <c r="F2458" s="29">
        <v>0</v>
      </c>
      <c r="G2458" s="30">
        <f t="shared" si="277"/>
        <v>0</v>
      </c>
      <c r="H2458" s="63">
        <f t="shared" si="278"/>
        <v>55595.370370370365</v>
      </c>
      <c r="I2458" s="63"/>
      <c r="J2458" s="59"/>
    </row>
    <row r="2459" spans="1:10" s="141" customFormat="1">
      <c r="A2459" s="144">
        <v>4</v>
      </c>
      <c r="B2459" s="145" t="s">
        <v>27</v>
      </c>
      <c r="C2459" s="106"/>
      <c r="D2459" s="146">
        <v>115781</v>
      </c>
      <c r="E2459" s="28">
        <f t="shared" si="276"/>
        <v>0</v>
      </c>
      <c r="F2459" s="29">
        <v>0</v>
      </c>
      <c r="G2459" s="30">
        <f t="shared" si="277"/>
        <v>0</v>
      </c>
      <c r="H2459" s="63">
        <f t="shared" si="278"/>
        <v>107204.62962962962</v>
      </c>
      <c r="I2459" s="63"/>
      <c r="J2459" s="59"/>
    </row>
    <row r="2460" spans="1:10" s="141" customFormat="1">
      <c r="A2460" s="144">
        <v>5</v>
      </c>
      <c r="B2460" s="145" t="s">
        <v>28</v>
      </c>
      <c r="C2460" s="32">
        <v>10</v>
      </c>
      <c r="D2460" s="146">
        <v>119943</v>
      </c>
      <c r="E2460" s="28">
        <f t="shared" si="276"/>
        <v>1199430</v>
      </c>
      <c r="F2460" s="124">
        <v>0</v>
      </c>
      <c r="G2460" s="30">
        <f t="shared" si="277"/>
        <v>1199430</v>
      </c>
      <c r="H2460" s="63">
        <f t="shared" si="278"/>
        <v>111058.33333333333</v>
      </c>
      <c r="I2460" s="63"/>
      <c r="J2460" s="59"/>
    </row>
    <row r="2461" spans="1:10" s="141" customFormat="1">
      <c r="A2461" s="144">
        <v>6</v>
      </c>
      <c r="B2461" s="145" t="s">
        <v>29</v>
      </c>
      <c r="C2461" s="26"/>
      <c r="D2461" s="146">
        <v>94810</v>
      </c>
      <c r="E2461" s="28">
        <f t="shared" si="276"/>
        <v>0</v>
      </c>
      <c r="F2461" s="29">
        <v>0</v>
      </c>
      <c r="G2461" s="30">
        <f t="shared" si="277"/>
        <v>0</v>
      </c>
      <c r="H2461" s="63">
        <f t="shared" si="278"/>
        <v>87787.037037037036</v>
      </c>
      <c r="I2461" s="63"/>
      <c r="J2461" s="59">
        <f t="shared" ref="J2461:J2472" si="279">H2461*C2462</f>
        <v>0</v>
      </c>
    </row>
    <row r="2462" spans="1:10" s="141" customFormat="1">
      <c r="A2462" s="144">
        <v>7</v>
      </c>
      <c r="B2462" s="145" t="s">
        <v>30</v>
      </c>
      <c r="C2462" s="34"/>
      <c r="D2462" s="146">
        <v>141396</v>
      </c>
      <c r="E2462" s="28">
        <f t="shared" si="276"/>
        <v>0</v>
      </c>
      <c r="F2462" s="29">
        <v>0</v>
      </c>
      <c r="G2462" s="30">
        <f t="shared" si="277"/>
        <v>0</v>
      </c>
      <c r="H2462" s="63">
        <f t="shared" si="278"/>
        <v>130922.22222222222</v>
      </c>
      <c r="I2462" s="63"/>
      <c r="J2462" s="59">
        <f t="shared" si="279"/>
        <v>0</v>
      </c>
    </row>
    <row r="2463" spans="1:10" s="141" customFormat="1">
      <c r="A2463" s="144">
        <v>8</v>
      </c>
      <c r="B2463" s="145" t="s">
        <v>31</v>
      </c>
      <c r="C2463" s="26"/>
      <c r="D2463" s="146">
        <v>232931</v>
      </c>
      <c r="E2463" s="28">
        <f t="shared" si="276"/>
        <v>0</v>
      </c>
      <c r="F2463" s="29">
        <v>0</v>
      </c>
      <c r="G2463" s="30">
        <f t="shared" si="277"/>
        <v>0</v>
      </c>
      <c r="H2463" s="63">
        <f t="shared" si="278"/>
        <v>215676.85185185182</v>
      </c>
      <c r="I2463" s="63"/>
      <c r="J2463" s="59">
        <f t="shared" si="279"/>
        <v>0</v>
      </c>
    </row>
    <row r="2464" spans="1:10" s="141" customFormat="1">
      <c r="A2464" s="144">
        <v>9</v>
      </c>
      <c r="B2464" s="148" t="s">
        <v>32</v>
      </c>
      <c r="C2464" s="26"/>
      <c r="D2464" s="146">
        <v>101534</v>
      </c>
      <c r="E2464" s="28">
        <f t="shared" si="276"/>
        <v>0</v>
      </c>
      <c r="F2464" s="29">
        <v>0</v>
      </c>
      <c r="G2464" s="30">
        <f t="shared" si="277"/>
        <v>0</v>
      </c>
      <c r="H2464" s="63">
        <f t="shared" si="278"/>
        <v>94012.962962962964</v>
      </c>
      <c r="I2464" s="63"/>
      <c r="J2464" s="59">
        <f t="shared" si="279"/>
        <v>0</v>
      </c>
    </row>
    <row r="2465" spans="1:10" s="141" customFormat="1">
      <c r="A2465" s="144">
        <v>10</v>
      </c>
      <c r="B2465" s="148" t="s">
        <v>33</v>
      </c>
      <c r="C2465" s="37"/>
      <c r="D2465" s="147">
        <v>110148</v>
      </c>
      <c r="E2465" s="28">
        <f t="shared" si="276"/>
        <v>0</v>
      </c>
      <c r="F2465" s="29">
        <v>0</v>
      </c>
      <c r="G2465" s="30">
        <f t="shared" si="277"/>
        <v>0</v>
      </c>
      <c r="H2465" s="63">
        <f t="shared" si="278"/>
        <v>101988.88888888888</v>
      </c>
      <c r="I2465" s="63"/>
      <c r="J2465" s="59">
        <f t="shared" si="279"/>
        <v>0</v>
      </c>
    </row>
    <row r="2466" spans="1:10" s="141" customFormat="1">
      <c r="A2466" s="144">
        <v>11</v>
      </c>
      <c r="B2466" s="145" t="s">
        <v>34</v>
      </c>
      <c r="C2466" s="37"/>
      <c r="D2466" s="146">
        <v>54198</v>
      </c>
      <c r="E2466" s="28">
        <f t="shared" si="276"/>
        <v>0</v>
      </c>
      <c r="F2466" s="29">
        <v>0</v>
      </c>
      <c r="G2466" s="30">
        <f t="shared" si="277"/>
        <v>0</v>
      </c>
      <c r="H2466" s="63">
        <f t="shared" si="278"/>
        <v>50183.333333333328</v>
      </c>
      <c r="I2466" s="63"/>
      <c r="J2466" s="59">
        <f t="shared" si="279"/>
        <v>0</v>
      </c>
    </row>
    <row r="2467" spans="1:10" s="141" customFormat="1">
      <c r="A2467" s="144">
        <v>12</v>
      </c>
      <c r="B2467" s="145" t="s">
        <v>35</v>
      </c>
      <c r="C2467" s="37"/>
      <c r="D2467" s="146">
        <v>49680</v>
      </c>
      <c r="E2467" s="28">
        <f t="shared" si="276"/>
        <v>0</v>
      </c>
      <c r="F2467" s="29">
        <v>0</v>
      </c>
      <c r="G2467" s="30">
        <f t="shared" si="277"/>
        <v>0</v>
      </c>
      <c r="H2467" s="63">
        <f t="shared" si="278"/>
        <v>46000</v>
      </c>
      <c r="I2467" s="63"/>
      <c r="J2467" s="59">
        <f t="shared" si="279"/>
        <v>0</v>
      </c>
    </row>
    <row r="2468" spans="1:10" s="141" customFormat="1">
      <c r="A2468" s="144">
        <v>13</v>
      </c>
      <c r="B2468" s="145" t="s">
        <v>36</v>
      </c>
      <c r="C2468" s="37"/>
      <c r="D2468" s="149">
        <v>64152</v>
      </c>
      <c r="E2468" s="28">
        <f t="shared" si="276"/>
        <v>0</v>
      </c>
      <c r="F2468" s="29">
        <v>0</v>
      </c>
      <c r="G2468" s="30">
        <f t="shared" si="277"/>
        <v>0</v>
      </c>
      <c r="H2468" s="63">
        <f t="shared" si="278"/>
        <v>59399.999999999993</v>
      </c>
      <c r="I2468" s="63"/>
      <c r="J2468" s="59">
        <f t="shared" si="279"/>
        <v>0</v>
      </c>
    </row>
    <row r="2469" spans="1:10" s="141" customFormat="1">
      <c r="A2469" s="144">
        <v>14</v>
      </c>
      <c r="B2469" s="145" t="s">
        <v>37</v>
      </c>
      <c r="C2469" s="37"/>
      <c r="D2469" s="149">
        <v>65934</v>
      </c>
      <c r="E2469" s="28">
        <f t="shared" si="276"/>
        <v>0</v>
      </c>
      <c r="F2469" s="29">
        <v>0</v>
      </c>
      <c r="G2469" s="30">
        <f t="shared" si="277"/>
        <v>0</v>
      </c>
      <c r="H2469" s="130">
        <f t="shared" si="278"/>
        <v>61049.999999999993</v>
      </c>
      <c r="I2469" s="63"/>
      <c r="J2469" s="59">
        <f t="shared" si="279"/>
        <v>0</v>
      </c>
    </row>
    <row r="2470" spans="1:10" s="141" customFormat="1">
      <c r="A2470" s="144">
        <v>15</v>
      </c>
      <c r="B2470" s="145" t="s">
        <v>38</v>
      </c>
      <c r="C2470" s="37"/>
      <c r="D2470" s="149">
        <v>76626</v>
      </c>
      <c r="E2470" s="28">
        <f t="shared" si="276"/>
        <v>0</v>
      </c>
      <c r="F2470" s="124">
        <v>0</v>
      </c>
      <c r="G2470" s="30">
        <f t="shared" si="277"/>
        <v>0</v>
      </c>
      <c r="H2470" s="63">
        <f t="shared" si="278"/>
        <v>70950</v>
      </c>
      <c r="I2470" s="63"/>
      <c r="J2470" s="59">
        <f t="shared" si="279"/>
        <v>0</v>
      </c>
    </row>
    <row r="2471" spans="1:10" s="141" customFormat="1">
      <c r="A2471" s="144">
        <v>16</v>
      </c>
      <c r="B2471" s="145" t="s">
        <v>39</v>
      </c>
      <c r="C2471" s="37"/>
      <c r="D2471" s="149">
        <v>80190</v>
      </c>
      <c r="E2471" s="28">
        <f t="shared" si="276"/>
        <v>0</v>
      </c>
      <c r="F2471" s="29">
        <v>0</v>
      </c>
      <c r="G2471" s="30">
        <f t="shared" si="277"/>
        <v>0</v>
      </c>
      <c r="H2471" s="63">
        <f t="shared" si="278"/>
        <v>74250</v>
      </c>
      <c r="I2471" s="63"/>
      <c r="J2471" s="59">
        <f t="shared" si="279"/>
        <v>0</v>
      </c>
    </row>
    <row r="2472" spans="1:10" s="141" customFormat="1">
      <c r="A2472" s="144">
        <v>17</v>
      </c>
      <c r="B2472" s="145" t="s">
        <v>40</v>
      </c>
      <c r="C2472" s="37"/>
      <c r="D2472" s="149">
        <v>113832</v>
      </c>
      <c r="E2472" s="28">
        <f t="shared" si="276"/>
        <v>0</v>
      </c>
      <c r="F2472" s="29">
        <v>0</v>
      </c>
      <c r="G2472" s="30">
        <f t="shared" si="277"/>
        <v>0</v>
      </c>
      <c r="H2472" s="63">
        <f t="shared" si="278"/>
        <v>105400</v>
      </c>
      <c r="I2472" s="63"/>
      <c r="J2472" s="59">
        <f t="shared" si="279"/>
        <v>0</v>
      </c>
    </row>
    <row r="2473" spans="1:10" s="141" customFormat="1" ht="17.25">
      <c r="A2473" s="144">
        <v>18</v>
      </c>
      <c r="B2473" s="145" t="s">
        <v>41</v>
      </c>
      <c r="C2473" s="37"/>
      <c r="D2473" s="150">
        <v>98010</v>
      </c>
      <c r="E2473" s="28">
        <f t="shared" si="276"/>
        <v>0</v>
      </c>
      <c r="F2473" s="29">
        <v>0</v>
      </c>
      <c r="G2473" s="30">
        <f t="shared" si="277"/>
        <v>0</v>
      </c>
      <c r="H2473" s="63">
        <f t="shared" si="278"/>
        <v>90750</v>
      </c>
      <c r="I2473" s="45"/>
      <c r="J2473" s="64">
        <f>SUM(J2455:J2472)</f>
        <v>0</v>
      </c>
    </row>
    <row r="2474" spans="1:10" s="141" customFormat="1" ht="31.5">
      <c r="A2474" s="40"/>
      <c r="B2474" s="41" t="s">
        <v>42</v>
      </c>
      <c r="C2474" s="42">
        <f>SUM(C2456:C2473)</f>
        <v>10</v>
      </c>
      <c r="D2474" s="42"/>
      <c r="E2474" s="43">
        <f>SUM(E2456:E2473)</f>
        <v>1199430</v>
      </c>
      <c r="F2474" s="43"/>
      <c r="G2474" s="44">
        <f>SUM(G2456:G2473)</f>
        <v>1199430</v>
      </c>
      <c r="H2474" s="5"/>
      <c r="I2474" s="5"/>
      <c r="J2474" s="75">
        <f>J2473*0.08</f>
        <v>0</v>
      </c>
    </row>
    <row r="2475" spans="1:10" s="141" customFormat="1" ht="31.5">
      <c r="A2475" s="46"/>
      <c r="B2475" s="47"/>
      <c r="C2475" s="48"/>
      <c r="D2475" s="48"/>
      <c r="E2475" s="49"/>
      <c r="F2475" s="49"/>
      <c r="G2475" s="151"/>
      <c r="H2475" s="6"/>
      <c r="I2475" s="6"/>
      <c r="J2475" s="76">
        <f>SUM(J2473:J2474)</f>
        <v>0</v>
      </c>
    </row>
    <row r="2476" spans="1:10" ht="18">
      <c r="A2476" s="283" t="s">
        <v>43</v>
      </c>
      <c r="B2476" s="283"/>
      <c r="C2476" s="284" t="s">
        <v>44</v>
      </c>
      <c r="D2476" s="284"/>
      <c r="E2476" s="54"/>
      <c r="F2476" s="54"/>
      <c r="G2476" s="55" t="s">
        <v>45</v>
      </c>
    </row>
    <row r="2478" spans="1:10" s="141" customFormat="1" ht="18">
      <c r="A2478"/>
      <c r="B2478"/>
      <c r="C2478"/>
      <c r="D2478"/>
      <c r="E2478"/>
      <c r="F2478"/>
      <c r="G2478"/>
      <c r="H2478" s="1"/>
      <c r="I2478" s="1"/>
      <c r="J2478" s="79"/>
    </row>
    <row r="2479" spans="1:10" s="141" customFormat="1" ht="15.75">
      <c r="A2479" s="279" t="s">
        <v>1</v>
      </c>
      <c r="B2479" s="279"/>
      <c r="C2479" s="279"/>
      <c r="D2479" s="279"/>
      <c r="E2479" s="279"/>
      <c r="F2479" s="279"/>
      <c r="G2479" s="279"/>
      <c r="H2479" s="1"/>
      <c r="I2479" s="1"/>
      <c r="J2479" s="71"/>
    </row>
    <row r="2480" spans="1:10" s="141" customFormat="1" ht="15.75">
      <c r="A2480" s="279" t="s">
        <v>2</v>
      </c>
      <c r="B2480" s="279"/>
      <c r="C2480" s="279"/>
      <c r="D2480" s="279"/>
      <c r="E2480" s="279"/>
      <c r="F2480" s="279"/>
      <c r="G2480" s="279"/>
      <c r="H2480" s="1"/>
      <c r="I2480" s="1"/>
      <c r="J2480" s="71"/>
    </row>
    <row r="2481" spans="1:10" s="141" customFormat="1" ht="15.75">
      <c r="A2481" s="279" t="s">
        <v>4</v>
      </c>
      <c r="B2481" s="279"/>
      <c r="C2481" s="279"/>
      <c r="D2481" s="279"/>
      <c r="E2481" s="279"/>
      <c r="F2481" s="279"/>
      <c r="G2481" s="279"/>
      <c r="H2481" s="1"/>
      <c r="I2481" s="1"/>
      <c r="J2481" s="71"/>
    </row>
    <row r="2482" spans="1:10" s="141" customFormat="1" ht="27">
      <c r="A2482" s="280" t="s">
        <v>6</v>
      </c>
      <c r="B2482" s="280"/>
      <c r="C2482" s="280"/>
      <c r="D2482" s="280"/>
      <c r="E2482" s="280"/>
      <c r="F2482" s="280"/>
      <c r="G2482" s="280"/>
      <c r="H2482" s="2"/>
      <c r="I2482" s="2"/>
      <c r="J2482" s="72"/>
    </row>
    <row r="2483" spans="1:10" s="141" customFormat="1" ht="27">
      <c r="A2483" s="142"/>
      <c r="B2483" s="142"/>
      <c r="C2483" s="281" t="s">
        <v>382</v>
      </c>
      <c r="D2483" s="281"/>
      <c r="E2483" s="281"/>
      <c r="F2483" s="281"/>
      <c r="G2483" s="281"/>
      <c r="H2483" s="68"/>
      <c r="I2483" s="68"/>
      <c r="J2483" s="71"/>
    </row>
    <row r="2484" spans="1:10" s="141" customFormat="1" ht="15.75">
      <c r="A2484" s="11" t="s">
        <v>358</v>
      </c>
      <c r="B2484" s="12">
        <v>4138150468</v>
      </c>
      <c r="C2484" s="143"/>
      <c r="D2484" s="286"/>
      <c r="E2484" s="286"/>
      <c r="F2484" s="286"/>
      <c r="G2484" s="286"/>
      <c r="H2484" s="69" t="s">
        <v>161</v>
      </c>
      <c r="I2484" s="69"/>
      <c r="J2484" s="73"/>
    </row>
    <row r="2485" spans="1:10" s="141" customFormat="1" ht="15.75">
      <c r="A2485" s="11" t="s">
        <v>9</v>
      </c>
      <c r="B2485" s="286" t="s">
        <v>760</v>
      </c>
      <c r="C2485" s="286"/>
      <c r="D2485" s="286"/>
      <c r="E2485" s="16"/>
      <c r="F2485" s="11"/>
      <c r="G2485" s="16"/>
      <c r="H2485" s="1"/>
      <c r="I2485" s="1"/>
      <c r="J2485" s="71"/>
    </row>
    <row r="2486" spans="1:10" s="141" customFormat="1" ht="15.75">
      <c r="A2486" s="11" t="s">
        <v>11</v>
      </c>
      <c r="B2486" s="289" t="s">
        <v>213</v>
      </c>
      <c r="C2486" s="289"/>
      <c r="D2486" s="289"/>
      <c r="E2486" s="289"/>
      <c r="F2486" s="18"/>
      <c r="G2486" s="19"/>
      <c r="H2486" s="1"/>
      <c r="I2486" s="1"/>
      <c r="J2486" s="71"/>
    </row>
    <row r="2487" spans="1:10" s="141" customFormat="1" ht="15.75">
      <c r="A2487" s="21" t="s">
        <v>14</v>
      </c>
      <c r="B2487" s="21" t="s">
        <v>16</v>
      </c>
      <c r="C2487" s="21"/>
      <c r="D2487" s="22" t="s">
        <v>18</v>
      </c>
      <c r="E2487" s="23" t="s">
        <v>19</v>
      </c>
      <c r="F2487" s="23" t="s">
        <v>20</v>
      </c>
      <c r="G2487" s="21" t="s">
        <v>21</v>
      </c>
      <c r="H2487" s="63"/>
      <c r="I2487" s="63"/>
      <c r="J2487" s="59">
        <f>H2487*C2488</f>
        <v>0</v>
      </c>
    </row>
    <row r="2488" spans="1:10" s="141" customFormat="1">
      <c r="A2488" s="144">
        <v>1</v>
      </c>
      <c r="B2488" s="145" t="s">
        <v>23</v>
      </c>
      <c r="C2488" s="26"/>
      <c r="D2488" s="146">
        <v>79305</v>
      </c>
      <c r="E2488" s="28">
        <f t="shared" ref="E2488:E2505" si="280">D2488*C2488</f>
        <v>0</v>
      </c>
      <c r="F2488" s="29">
        <v>0</v>
      </c>
      <c r="G2488" s="30">
        <f t="shared" ref="G2488:G2505" si="281">E2488-E2488*F2488</f>
        <v>0</v>
      </c>
      <c r="H2488" s="63">
        <f t="shared" ref="H2488:H2505" si="282">D2488/1.08</f>
        <v>73430.555555555547</v>
      </c>
      <c r="I2488" s="63"/>
      <c r="J2488" s="59">
        <f>H2488*C2489</f>
        <v>0</v>
      </c>
    </row>
    <row r="2489" spans="1:10" s="141" customFormat="1">
      <c r="A2489" s="144">
        <v>2</v>
      </c>
      <c r="B2489" s="145" t="s">
        <v>25</v>
      </c>
      <c r="C2489" s="32"/>
      <c r="D2489" s="147">
        <v>128591</v>
      </c>
      <c r="E2489" s="28">
        <f t="shared" si="280"/>
        <v>0</v>
      </c>
      <c r="F2489" s="29">
        <v>0</v>
      </c>
      <c r="G2489" s="30">
        <f t="shared" si="281"/>
        <v>0</v>
      </c>
      <c r="H2489" s="63">
        <f t="shared" si="282"/>
        <v>119065.74074074073</v>
      </c>
      <c r="I2489" s="63"/>
      <c r="J2489" s="59"/>
    </row>
    <row r="2490" spans="1:10" s="141" customFormat="1">
      <c r="A2490" s="144">
        <v>3</v>
      </c>
      <c r="B2490" s="145" t="s">
        <v>26</v>
      </c>
      <c r="C2490" s="34"/>
      <c r="D2490" s="146">
        <v>60043</v>
      </c>
      <c r="E2490" s="28">
        <f t="shared" si="280"/>
        <v>0</v>
      </c>
      <c r="F2490" s="29">
        <v>0</v>
      </c>
      <c r="G2490" s="30">
        <f t="shared" si="281"/>
        <v>0</v>
      </c>
      <c r="H2490" s="63">
        <f t="shared" si="282"/>
        <v>55595.370370370365</v>
      </c>
      <c r="I2490" s="63"/>
      <c r="J2490" s="59"/>
    </row>
    <row r="2491" spans="1:10" s="141" customFormat="1">
      <c r="A2491" s="144">
        <v>4</v>
      </c>
      <c r="B2491" s="145" t="s">
        <v>27</v>
      </c>
      <c r="C2491" s="106"/>
      <c r="D2491" s="146">
        <v>115781</v>
      </c>
      <c r="E2491" s="28">
        <f t="shared" si="280"/>
        <v>0</v>
      </c>
      <c r="F2491" s="29">
        <v>0</v>
      </c>
      <c r="G2491" s="30">
        <f t="shared" si="281"/>
        <v>0</v>
      </c>
      <c r="H2491" s="63">
        <f t="shared" si="282"/>
        <v>107204.62962962962</v>
      </c>
      <c r="I2491" s="63"/>
      <c r="J2491" s="59"/>
    </row>
    <row r="2492" spans="1:10" s="141" customFormat="1">
      <c r="A2492" s="144">
        <v>5</v>
      </c>
      <c r="B2492" s="145" t="s">
        <v>28</v>
      </c>
      <c r="C2492" s="32">
        <v>2</v>
      </c>
      <c r="D2492" s="146">
        <v>119943</v>
      </c>
      <c r="E2492" s="28">
        <f t="shared" si="280"/>
        <v>239886</v>
      </c>
      <c r="F2492" s="124">
        <v>0</v>
      </c>
      <c r="G2492" s="30">
        <f t="shared" si="281"/>
        <v>239886</v>
      </c>
      <c r="H2492" s="63">
        <f t="shared" si="282"/>
        <v>111058.33333333333</v>
      </c>
      <c r="I2492" s="63"/>
      <c r="J2492" s="59"/>
    </row>
    <row r="2493" spans="1:10" s="141" customFormat="1">
      <c r="A2493" s="144">
        <v>6</v>
      </c>
      <c r="B2493" s="145" t="s">
        <v>29</v>
      </c>
      <c r="C2493" s="26"/>
      <c r="D2493" s="146">
        <v>94810</v>
      </c>
      <c r="E2493" s="28">
        <f t="shared" si="280"/>
        <v>0</v>
      </c>
      <c r="F2493" s="29">
        <v>0</v>
      </c>
      <c r="G2493" s="30">
        <f t="shared" si="281"/>
        <v>0</v>
      </c>
      <c r="H2493" s="63">
        <f t="shared" si="282"/>
        <v>87787.037037037036</v>
      </c>
      <c r="I2493" s="63"/>
      <c r="J2493" s="59"/>
    </row>
    <row r="2494" spans="1:10" s="141" customFormat="1">
      <c r="A2494" s="144">
        <v>7</v>
      </c>
      <c r="B2494" s="145" t="s">
        <v>30</v>
      </c>
      <c r="C2494" s="34"/>
      <c r="D2494" s="146">
        <v>141396</v>
      </c>
      <c r="E2494" s="28">
        <f t="shared" si="280"/>
        <v>0</v>
      </c>
      <c r="F2494" s="29">
        <v>0</v>
      </c>
      <c r="G2494" s="30">
        <f t="shared" si="281"/>
        <v>0</v>
      </c>
      <c r="H2494" s="63">
        <f t="shared" si="282"/>
        <v>130922.22222222222</v>
      </c>
      <c r="I2494" s="63"/>
      <c r="J2494" s="59"/>
    </row>
    <row r="2495" spans="1:10" s="141" customFormat="1">
      <c r="A2495" s="144">
        <v>8</v>
      </c>
      <c r="B2495" s="145" t="s">
        <v>31</v>
      </c>
      <c r="C2495" s="26"/>
      <c r="D2495" s="146">
        <v>232931</v>
      </c>
      <c r="E2495" s="28">
        <f t="shared" si="280"/>
        <v>0</v>
      </c>
      <c r="F2495" s="29">
        <v>0</v>
      </c>
      <c r="G2495" s="30">
        <f t="shared" si="281"/>
        <v>0</v>
      </c>
      <c r="H2495" s="63">
        <f t="shared" si="282"/>
        <v>215676.85185185182</v>
      </c>
      <c r="I2495" s="63"/>
      <c r="J2495" s="59"/>
    </row>
    <row r="2496" spans="1:10" s="141" customFormat="1">
      <c r="A2496" s="144">
        <v>9</v>
      </c>
      <c r="B2496" s="148" t="s">
        <v>32</v>
      </c>
      <c r="C2496" s="26"/>
      <c r="D2496" s="146">
        <v>101534</v>
      </c>
      <c r="E2496" s="28">
        <f t="shared" si="280"/>
        <v>0</v>
      </c>
      <c r="F2496" s="29">
        <v>0</v>
      </c>
      <c r="G2496" s="30">
        <f t="shared" si="281"/>
        <v>0</v>
      </c>
      <c r="H2496" s="63">
        <f t="shared" si="282"/>
        <v>94012.962962962964</v>
      </c>
      <c r="I2496" s="63"/>
      <c r="J2496" s="59"/>
    </row>
    <row r="2497" spans="1:10" s="141" customFormat="1">
      <c r="A2497" s="144">
        <v>10</v>
      </c>
      <c r="B2497" s="148" t="s">
        <v>33</v>
      </c>
      <c r="C2497" s="37"/>
      <c r="D2497" s="147">
        <v>110148</v>
      </c>
      <c r="E2497" s="28">
        <f t="shared" si="280"/>
        <v>0</v>
      </c>
      <c r="F2497" s="29">
        <v>0</v>
      </c>
      <c r="G2497" s="30">
        <f t="shared" si="281"/>
        <v>0</v>
      </c>
      <c r="H2497" s="63">
        <f t="shared" si="282"/>
        <v>101988.88888888888</v>
      </c>
      <c r="I2497" s="63"/>
      <c r="J2497" s="59"/>
    </row>
    <row r="2498" spans="1:10" s="141" customFormat="1">
      <c r="A2498" s="144">
        <v>11</v>
      </c>
      <c r="B2498" s="145" t="s">
        <v>34</v>
      </c>
      <c r="C2498" s="37">
        <v>2</v>
      </c>
      <c r="D2498" s="146">
        <v>54198</v>
      </c>
      <c r="E2498" s="28">
        <f t="shared" si="280"/>
        <v>108396</v>
      </c>
      <c r="F2498" s="29">
        <v>0</v>
      </c>
      <c r="G2498" s="30">
        <f t="shared" si="281"/>
        <v>108396</v>
      </c>
      <c r="H2498" s="63">
        <f t="shared" si="282"/>
        <v>50183.333333333328</v>
      </c>
      <c r="I2498" s="63"/>
      <c r="J2498" s="59"/>
    </row>
    <row r="2499" spans="1:10" s="141" customFormat="1">
      <c r="A2499" s="144">
        <v>12</v>
      </c>
      <c r="B2499" s="145" t="s">
        <v>35</v>
      </c>
      <c r="C2499" s="37">
        <v>3</v>
      </c>
      <c r="D2499" s="146">
        <v>49680</v>
      </c>
      <c r="E2499" s="28">
        <f t="shared" si="280"/>
        <v>149040</v>
      </c>
      <c r="F2499" s="29">
        <v>0</v>
      </c>
      <c r="G2499" s="30">
        <f t="shared" si="281"/>
        <v>149040</v>
      </c>
      <c r="H2499" s="63">
        <f t="shared" si="282"/>
        <v>46000</v>
      </c>
      <c r="I2499" s="63"/>
      <c r="J2499" s="59"/>
    </row>
    <row r="2500" spans="1:10" s="141" customFormat="1">
      <c r="A2500" s="144">
        <v>13</v>
      </c>
      <c r="B2500" s="145" t="s">
        <v>36</v>
      </c>
      <c r="C2500" s="37"/>
      <c r="D2500" s="149">
        <v>64152</v>
      </c>
      <c r="E2500" s="28">
        <f t="shared" si="280"/>
        <v>0</v>
      </c>
      <c r="F2500" s="29">
        <v>0</v>
      </c>
      <c r="G2500" s="30">
        <f t="shared" si="281"/>
        <v>0</v>
      </c>
      <c r="H2500" s="63">
        <f t="shared" si="282"/>
        <v>59399.999999999993</v>
      </c>
      <c r="I2500" s="63"/>
      <c r="J2500" s="59"/>
    </row>
    <row r="2501" spans="1:10" s="141" customFormat="1">
      <c r="A2501" s="144">
        <v>14</v>
      </c>
      <c r="B2501" s="145" t="s">
        <v>37</v>
      </c>
      <c r="C2501" s="37"/>
      <c r="D2501" s="149">
        <v>65934</v>
      </c>
      <c r="E2501" s="28">
        <f t="shared" si="280"/>
        <v>0</v>
      </c>
      <c r="F2501" s="29">
        <v>0</v>
      </c>
      <c r="G2501" s="30">
        <f t="shared" si="281"/>
        <v>0</v>
      </c>
      <c r="H2501" s="130">
        <f t="shared" si="282"/>
        <v>61049.999999999993</v>
      </c>
      <c r="I2501" s="63"/>
      <c r="J2501" s="59">
        <f>H2501*C2502</f>
        <v>0</v>
      </c>
    </row>
    <row r="2502" spans="1:10" s="141" customFormat="1">
      <c r="A2502" s="144">
        <v>15</v>
      </c>
      <c r="B2502" s="145" t="s">
        <v>38</v>
      </c>
      <c r="C2502" s="37"/>
      <c r="D2502" s="149">
        <v>76626</v>
      </c>
      <c r="E2502" s="28">
        <f t="shared" si="280"/>
        <v>0</v>
      </c>
      <c r="F2502" s="124">
        <v>0</v>
      </c>
      <c r="G2502" s="30">
        <f t="shared" si="281"/>
        <v>0</v>
      </c>
      <c r="H2502" s="63">
        <f t="shared" si="282"/>
        <v>70950</v>
      </c>
      <c r="I2502" s="63"/>
      <c r="J2502" s="59">
        <f>H2502*C2503</f>
        <v>0</v>
      </c>
    </row>
    <row r="2503" spans="1:10" s="141" customFormat="1">
      <c r="A2503" s="144">
        <v>16</v>
      </c>
      <c r="B2503" s="145" t="s">
        <v>39</v>
      </c>
      <c r="C2503" s="37"/>
      <c r="D2503" s="149">
        <v>80190</v>
      </c>
      <c r="E2503" s="28">
        <f t="shared" si="280"/>
        <v>0</v>
      </c>
      <c r="F2503" s="29">
        <v>0</v>
      </c>
      <c r="G2503" s="30">
        <f t="shared" si="281"/>
        <v>0</v>
      </c>
      <c r="H2503" s="63">
        <f t="shared" si="282"/>
        <v>74250</v>
      </c>
      <c r="I2503" s="63"/>
      <c r="J2503" s="59">
        <f>H2503*C2504</f>
        <v>0</v>
      </c>
    </row>
    <row r="2504" spans="1:10" s="141" customFormat="1">
      <c r="A2504" s="144">
        <v>17</v>
      </c>
      <c r="B2504" s="145" t="s">
        <v>40</v>
      </c>
      <c r="C2504" s="37"/>
      <c r="D2504" s="149">
        <v>113832</v>
      </c>
      <c r="E2504" s="28">
        <f t="shared" si="280"/>
        <v>0</v>
      </c>
      <c r="F2504" s="29">
        <v>0</v>
      </c>
      <c r="G2504" s="30">
        <f t="shared" si="281"/>
        <v>0</v>
      </c>
      <c r="H2504" s="63">
        <f t="shared" si="282"/>
        <v>105400</v>
      </c>
      <c r="I2504" s="63"/>
      <c r="J2504" s="59">
        <f>H2504*C2505</f>
        <v>0</v>
      </c>
    </row>
    <row r="2505" spans="1:10" s="141" customFormat="1" ht="17.25">
      <c r="A2505" s="144">
        <v>18</v>
      </c>
      <c r="B2505" s="145" t="s">
        <v>41</v>
      </c>
      <c r="C2505" s="37"/>
      <c r="D2505" s="150">
        <v>98010</v>
      </c>
      <c r="E2505" s="28">
        <f t="shared" si="280"/>
        <v>0</v>
      </c>
      <c r="F2505" s="29">
        <v>0</v>
      </c>
      <c r="G2505" s="30">
        <f t="shared" si="281"/>
        <v>0</v>
      </c>
      <c r="H2505" s="63">
        <f t="shared" si="282"/>
        <v>90750</v>
      </c>
      <c r="I2505" s="45"/>
      <c r="J2505" s="64">
        <f>SUM(J2487:J2504)</f>
        <v>0</v>
      </c>
    </row>
    <row r="2506" spans="1:10" s="141" customFormat="1" ht="31.5">
      <c r="A2506" s="40"/>
      <c r="B2506" s="41" t="s">
        <v>42</v>
      </c>
      <c r="C2506" s="42">
        <f>SUM(C2488:C2505)</f>
        <v>7</v>
      </c>
      <c r="D2506" s="42"/>
      <c r="E2506" s="43">
        <f>SUM(E2488:E2505)</f>
        <v>497322</v>
      </c>
      <c r="F2506" s="43"/>
      <c r="G2506" s="44">
        <f>SUM(G2488:G2505)</f>
        <v>497322</v>
      </c>
      <c r="H2506" s="5"/>
      <c r="I2506" s="5"/>
      <c r="J2506" s="75">
        <f>J2505*0.08</f>
        <v>0</v>
      </c>
    </row>
    <row r="2507" spans="1:10" s="141" customFormat="1" ht="31.5">
      <c r="A2507" s="46"/>
      <c r="B2507" s="47"/>
      <c r="C2507" s="48"/>
      <c r="D2507" s="48"/>
      <c r="E2507" s="49"/>
      <c r="F2507" s="49"/>
      <c r="G2507" s="151"/>
      <c r="H2507" s="6"/>
      <c r="I2507" s="6"/>
      <c r="J2507" s="76">
        <f>SUM(J2505:J2506)</f>
        <v>0</v>
      </c>
    </row>
    <row r="2508" spans="1:10" ht="18">
      <c r="A2508" s="283" t="s">
        <v>43</v>
      </c>
      <c r="B2508" s="283"/>
      <c r="C2508" s="284" t="s">
        <v>44</v>
      </c>
      <c r="D2508" s="284"/>
      <c r="E2508" s="54"/>
      <c r="F2508" s="54"/>
      <c r="G2508" s="55" t="s">
        <v>45</v>
      </c>
    </row>
    <row r="2511" spans="1:10" s="141" customFormat="1" ht="18">
      <c r="A2511"/>
      <c r="B2511"/>
      <c r="C2511"/>
      <c r="D2511"/>
      <c r="E2511"/>
      <c r="F2511"/>
      <c r="G2511"/>
      <c r="H2511" s="1"/>
      <c r="I2511" s="1"/>
      <c r="J2511" s="79"/>
    </row>
    <row r="2512" spans="1:10" s="141" customFormat="1" ht="15.75">
      <c r="A2512" s="279" t="s">
        <v>1</v>
      </c>
      <c r="B2512" s="279"/>
      <c r="C2512" s="279"/>
      <c r="D2512" s="279"/>
      <c r="E2512" s="279"/>
      <c r="F2512" s="279"/>
      <c r="G2512" s="279"/>
      <c r="H2512" s="1"/>
      <c r="I2512" s="1"/>
      <c r="J2512" s="71"/>
    </row>
    <row r="2513" spans="1:10" s="141" customFormat="1" ht="15.75">
      <c r="A2513" s="279" t="s">
        <v>2</v>
      </c>
      <c r="B2513" s="279"/>
      <c r="C2513" s="279"/>
      <c r="D2513" s="279"/>
      <c r="E2513" s="279"/>
      <c r="F2513" s="279"/>
      <c r="G2513" s="279"/>
      <c r="H2513" s="1"/>
      <c r="I2513" s="1"/>
      <c r="J2513" s="71"/>
    </row>
    <row r="2514" spans="1:10" s="141" customFormat="1" ht="15.75">
      <c r="A2514" s="279" t="s">
        <v>4</v>
      </c>
      <c r="B2514" s="279"/>
      <c r="C2514" s="279"/>
      <c r="D2514" s="279"/>
      <c r="E2514" s="279"/>
      <c r="F2514" s="279"/>
      <c r="G2514" s="279"/>
      <c r="H2514" s="1"/>
      <c r="I2514" s="1"/>
      <c r="J2514" s="71"/>
    </row>
    <row r="2515" spans="1:10" s="141" customFormat="1" ht="27">
      <c r="A2515" s="280" t="s">
        <v>6</v>
      </c>
      <c r="B2515" s="280"/>
      <c r="C2515" s="280"/>
      <c r="D2515" s="280"/>
      <c r="E2515" s="280"/>
      <c r="F2515" s="280"/>
      <c r="G2515" s="280"/>
      <c r="H2515" s="2"/>
      <c r="I2515" s="2"/>
      <c r="J2515" s="72"/>
    </row>
    <row r="2516" spans="1:10" s="141" customFormat="1" ht="27">
      <c r="A2516" s="142"/>
      <c r="B2516" s="142"/>
      <c r="C2516" s="281" t="s">
        <v>382</v>
      </c>
      <c r="D2516" s="281"/>
      <c r="E2516" s="281"/>
      <c r="F2516" s="281"/>
      <c r="G2516" s="281"/>
      <c r="H2516" s="68"/>
      <c r="I2516" s="68"/>
      <c r="J2516" s="71"/>
    </row>
    <row r="2517" spans="1:10" s="141" customFormat="1" ht="15.75">
      <c r="A2517" s="11" t="s">
        <v>358</v>
      </c>
      <c r="B2517" s="12">
        <v>4138149341</v>
      </c>
      <c r="C2517" s="143"/>
      <c r="D2517" s="286"/>
      <c r="E2517" s="286"/>
      <c r="F2517" s="286"/>
      <c r="G2517" s="286"/>
      <c r="H2517" s="69" t="s">
        <v>161</v>
      </c>
      <c r="I2517" s="69"/>
      <c r="J2517" s="73"/>
    </row>
    <row r="2518" spans="1:10" s="141" customFormat="1" ht="15.75">
      <c r="A2518" s="11" t="s">
        <v>9</v>
      </c>
      <c r="B2518" s="286" t="s">
        <v>761</v>
      </c>
      <c r="C2518" s="286"/>
      <c r="D2518" s="286"/>
      <c r="E2518" s="16"/>
      <c r="F2518" s="11"/>
      <c r="G2518" s="16"/>
      <c r="H2518" s="1"/>
      <c r="I2518" s="1"/>
      <c r="J2518" s="71"/>
    </row>
    <row r="2519" spans="1:10" s="141" customFormat="1" ht="15.75">
      <c r="A2519" s="11" t="s">
        <v>11</v>
      </c>
      <c r="B2519" s="289" t="s">
        <v>756</v>
      </c>
      <c r="C2519" s="289"/>
      <c r="D2519" s="289"/>
      <c r="E2519" s="289"/>
      <c r="F2519" s="18"/>
      <c r="G2519" s="19"/>
      <c r="H2519" s="1"/>
      <c r="I2519" s="1"/>
      <c r="J2519" s="71"/>
    </row>
    <row r="2520" spans="1:10" s="141" customFormat="1" ht="15.75">
      <c r="A2520" s="21" t="s">
        <v>14</v>
      </c>
      <c r="B2520" s="21" t="s">
        <v>16</v>
      </c>
      <c r="C2520" s="21"/>
      <c r="D2520" s="22" t="s">
        <v>18</v>
      </c>
      <c r="E2520" s="23" t="s">
        <v>19</v>
      </c>
      <c r="F2520" s="23" t="s">
        <v>20</v>
      </c>
      <c r="G2520" s="21" t="s">
        <v>21</v>
      </c>
      <c r="H2520" s="63"/>
      <c r="I2520" s="63"/>
      <c r="J2520" s="59">
        <f>H2520*C2521</f>
        <v>0</v>
      </c>
    </row>
    <row r="2521" spans="1:10" s="141" customFormat="1">
      <c r="A2521" s="144">
        <v>1</v>
      </c>
      <c r="B2521" s="145" t="s">
        <v>23</v>
      </c>
      <c r="C2521" s="26">
        <v>5</v>
      </c>
      <c r="D2521" s="146">
        <v>79305</v>
      </c>
      <c r="E2521" s="28">
        <f t="shared" ref="E2521:E2538" si="283">D2521*C2521</f>
        <v>396525</v>
      </c>
      <c r="F2521" s="29">
        <v>0</v>
      </c>
      <c r="G2521" s="30">
        <f t="shared" ref="G2521:G2538" si="284">E2521-E2521*F2521</f>
        <v>396525</v>
      </c>
      <c r="H2521" s="63">
        <f t="shared" ref="H2521:H2538" si="285">D2521/1.08</f>
        <v>73430.555555555547</v>
      </c>
      <c r="I2521" s="63"/>
      <c r="J2521" s="59">
        <f>H2521*C2522</f>
        <v>0</v>
      </c>
    </row>
    <row r="2522" spans="1:10" s="141" customFormat="1">
      <c r="A2522" s="144">
        <v>2</v>
      </c>
      <c r="B2522" s="145" t="s">
        <v>25</v>
      </c>
      <c r="C2522" s="32"/>
      <c r="D2522" s="147">
        <v>128591</v>
      </c>
      <c r="E2522" s="28">
        <f t="shared" si="283"/>
        <v>0</v>
      </c>
      <c r="F2522" s="29">
        <v>0</v>
      </c>
      <c r="G2522" s="30">
        <f t="shared" si="284"/>
        <v>0</v>
      </c>
      <c r="H2522" s="63">
        <f t="shared" si="285"/>
        <v>119065.74074074073</v>
      </c>
      <c r="I2522" s="63"/>
      <c r="J2522" s="59">
        <f>H2522*C2523</f>
        <v>0</v>
      </c>
    </row>
    <row r="2523" spans="1:10" s="141" customFormat="1">
      <c r="A2523" s="144">
        <v>3</v>
      </c>
      <c r="B2523" s="145" t="s">
        <v>26</v>
      </c>
      <c r="C2523" s="34"/>
      <c r="D2523" s="146">
        <v>60043</v>
      </c>
      <c r="E2523" s="28">
        <f t="shared" si="283"/>
        <v>0</v>
      </c>
      <c r="F2523" s="29">
        <v>0</v>
      </c>
      <c r="G2523" s="30">
        <f t="shared" si="284"/>
        <v>0</v>
      </c>
      <c r="H2523" s="63">
        <f t="shared" si="285"/>
        <v>55595.370370370365</v>
      </c>
      <c r="I2523" s="63"/>
      <c r="J2523" s="59">
        <f>H2523*C2524</f>
        <v>0</v>
      </c>
    </row>
    <row r="2524" spans="1:10" s="141" customFormat="1">
      <c r="A2524" s="144">
        <v>4</v>
      </c>
      <c r="B2524" s="145" t="s">
        <v>27</v>
      </c>
      <c r="C2524" s="106"/>
      <c r="D2524" s="146">
        <v>115781</v>
      </c>
      <c r="E2524" s="28">
        <f t="shared" si="283"/>
        <v>0</v>
      </c>
      <c r="F2524" s="29">
        <v>0</v>
      </c>
      <c r="G2524" s="30">
        <f t="shared" si="284"/>
        <v>0</v>
      </c>
      <c r="H2524" s="63">
        <f t="shared" si="285"/>
        <v>107204.62962962962</v>
      </c>
      <c r="I2524" s="63"/>
      <c r="J2524" s="59"/>
    </row>
    <row r="2525" spans="1:10" s="141" customFormat="1">
      <c r="A2525" s="144">
        <v>5</v>
      </c>
      <c r="B2525" s="145" t="s">
        <v>28</v>
      </c>
      <c r="C2525" s="32">
        <v>5</v>
      </c>
      <c r="D2525" s="146">
        <v>119943</v>
      </c>
      <c r="E2525" s="28">
        <f t="shared" si="283"/>
        <v>599715</v>
      </c>
      <c r="F2525" s="124">
        <v>0</v>
      </c>
      <c r="G2525" s="30">
        <f t="shared" si="284"/>
        <v>599715</v>
      </c>
      <c r="H2525" s="63">
        <f t="shared" si="285"/>
        <v>111058.33333333333</v>
      </c>
      <c r="I2525" s="63"/>
      <c r="J2525" s="59">
        <f t="shared" ref="J2525:J2537" si="286">H2525*C2526</f>
        <v>0</v>
      </c>
    </row>
    <row r="2526" spans="1:10" s="141" customFormat="1">
      <c r="A2526" s="144">
        <v>6</v>
      </c>
      <c r="B2526" s="145" t="s">
        <v>29</v>
      </c>
      <c r="C2526" s="26"/>
      <c r="D2526" s="146">
        <v>94810</v>
      </c>
      <c r="E2526" s="28">
        <f t="shared" si="283"/>
        <v>0</v>
      </c>
      <c r="F2526" s="29">
        <v>0</v>
      </c>
      <c r="G2526" s="30">
        <f t="shared" si="284"/>
        <v>0</v>
      </c>
      <c r="H2526" s="63">
        <f t="shared" si="285"/>
        <v>87787.037037037036</v>
      </c>
      <c r="I2526" s="63"/>
      <c r="J2526" s="59">
        <f t="shared" si="286"/>
        <v>0</v>
      </c>
    </row>
    <row r="2527" spans="1:10" s="141" customFormat="1">
      <c r="A2527" s="144">
        <v>7</v>
      </c>
      <c r="B2527" s="145" t="s">
        <v>30</v>
      </c>
      <c r="C2527" s="34"/>
      <c r="D2527" s="146">
        <v>141396</v>
      </c>
      <c r="E2527" s="28">
        <f t="shared" si="283"/>
        <v>0</v>
      </c>
      <c r="F2527" s="29">
        <v>0</v>
      </c>
      <c r="G2527" s="30">
        <f t="shared" si="284"/>
        <v>0</v>
      </c>
      <c r="H2527" s="63">
        <f t="shared" si="285"/>
        <v>130922.22222222222</v>
      </c>
      <c r="I2527" s="63"/>
      <c r="J2527" s="59">
        <f t="shared" si="286"/>
        <v>0</v>
      </c>
    </row>
    <row r="2528" spans="1:10" s="141" customFormat="1">
      <c r="A2528" s="144">
        <v>8</v>
      </c>
      <c r="B2528" s="145" t="s">
        <v>31</v>
      </c>
      <c r="C2528" s="26"/>
      <c r="D2528" s="146">
        <v>232931</v>
      </c>
      <c r="E2528" s="28">
        <f t="shared" si="283"/>
        <v>0</v>
      </c>
      <c r="F2528" s="29">
        <v>0</v>
      </c>
      <c r="G2528" s="30">
        <f t="shared" si="284"/>
        <v>0</v>
      </c>
      <c r="H2528" s="63">
        <f t="shared" si="285"/>
        <v>215676.85185185182</v>
      </c>
      <c r="I2528" s="63"/>
      <c r="J2528" s="59">
        <f t="shared" si="286"/>
        <v>0</v>
      </c>
    </row>
    <row r="2529" spans="1:10" s="141" customFormat="1">
      <c r="A2529" s="144">
        <v>9</v>
      </c>
      <c r="B2529" s="148" t="s">
        <v>32</v>
      </c>
      <c r="C2529" s="26"/>
      <c r="D2529" s="146">
        <v>101534</v>
      </c>
      <c r="E2529" s="28">
        <f t="shared" si="283"/>
        <v>0</v>
      </c>
      <c r="F2529" s="29">
        <v>0</v>
      </c>
      <c r="G2529" s="30">
        <f t="shared" si="284"/>
        <v>0</v>
      </c>
      <c r="H2529" s="63">
        <f t="shared" si="285"/>
        <v>94012.962962962964</v>
      </c>
      <c r="I2529" s="63"/>
      <c r="J2529" s="59">
        <f t="shared" si="286"/>
        <v>0</v>
      </c>
    </row>
    <row r="2530" spans="1:10" s="141" customFormat="1">
      <c r="A2530" s="144">
        <v>10</v>
      </c>
      <c r="B2530" s="148" t="s">
        <v>33</v>
      </c>
      <c r="C2530" s="37"/>
      <c r="D2530" s="147">
        <v>110148</v>
      </c>
      <c r="E2530" s="28">
        <f t="shared" si="283"/>
        <v>0</v>
      </c>
      <c r="F2530" s="29">
        <v>0</v>
      </c>
      <c r="G2530" s="30">
        <f t="shared" si="284"/>
        <v>0</v>
      </c>
      <c r="H2530" s="63">
        <f t="shared" si="285"/>
        <v>101988.88888888888</v>
      </c>
      <c r="I2530" s="63"/>
      <c r="J2530" s="59">
        <f t="shared" si="286"/>
        <v>0</v>
      </c>
    </row>
    <row r="2531" spans="1:10" s="141" customFormat="1">
      <c r="A2531" s="144">
        <v>11</v>
      </c>
      <c r="B2531" s="145" t="s">
        <v>34</v>
      </c>
      <c r="C2531" s="37"/>
      <c r="D2531" s="146">
        <v>54198</v>
      </c>
      <c r="E2531" s="28">
        <f t="shared" si="283"/>
        <v>0</v>
      </c>
      <c r="F2531" s="29">
        <v>0</v>
      </c>
      <c r="G2531" s="30">
        <f t="shared" si="284"/>
        <v>0</v>
      </c>
      <c r="H2531" s="63">
        <f t="shared" si="285"/>
        <v>50183.333333333328</v>
      </c>
      <c r="I2531" s="63"/>
      <c r="J2531" s="59">
        <f t="shared" si="286"/>
        <v>0</v>
      </c>
    </row>
    <row r="2532" spans="1:10" s="141" customFormat="1">
      <c r="A2532" s="144">
        <v>12</v>
      </c>
      <c r="B2532" s="145" t="s">
        <v>35</v>
      </c>
      <c r="C2532" s="37"/>
      <c r="D2532" s="146">
        <v>49680</v>
      </c>
      <c r="E2532" s="28">
        <f t="shared" si="283"/>
        <v>0</v>
      </c>
      <c r="F2532" s="29">
        <v>0</v>
      </c>
      <c r="G2532" s="30">
        <f t="shared" si="284"/>
        <v>0</v>
      </c>
      <c r="H2532" s="63">
        <f t="shared" si="285"/>
        <v>46000</v>
      </c>
      <c r="I2532" s="63"/>
      <c r="J2532" s="59">
        <f t="shared" si="286"/>
        <v>0</v>
      </c>
    </row>
    <row r="2533" spans="1:10" s="141" customFormat="1">
      <c r="A2533" s="144">
        <v>13</v>
      </c>
      <c r="B2533" s="145" t="s">
        <v>36</v>
      </c>
      <c r="C2533" s="37"/>
      <c r="D2533" s="149">
        <v>64152</v>
      </c>
      <c r="E2533" s="28">
        <f t="shared" si="283"/>
        <v>0</v>
      </c>
      <c r="F2533" s="29">
        <v>0</v>
      </c>
      <c r="G2533" s="30">
        <f t="shared" si="284"/>
        <v>0</v>
      </c>
      <c r="H2533" s="63">
        <f t="shared" si="285"/>
        <v>59399.999999999993</v>
      </c>
      <c r="I2533" s="63"/>
      <c r="J2533" s="59">
        <f t="shared" si="286"/>
        <v>0</v>
      </c>
    </row>
    <row r="2534" spans="1:10" s="141" customFormat="1">
      <c r="A2534" s="144">
        <v>14</v>
      </c>
      <c r="B2534" s="145" t="s">
        <v>37</v>
      </c>
      <c r="C2534" s="37"/>
      <c r="D2534" s="149">
        <v>65934</v>
      </c>
      <c r="E2534" s="28">
        <f t="shared" si="283"/>
        <v>0</v>
      </c>
      <c r="F2534" s="29">
        <v>0</v>
      </c>
      <c r="G2534" s="30">
        <f t="shared" si="284"/>
        <v>0</v>
      </c>
      <c r="H2534" s="130">
        <f t="shared" si="285"/>
        <v>61049.999999999993</v>
      </c>
      <c r="I2534" s="63"/>
      <c r="J2534" s="59">
        <f t="shared" si="286"/>
        <v>0</v>
      </c>
    </row>
    <row r="2535" spans="1:10" s="141" customFormat="1">
      <c r="A2535" s="144">
        <v>15</v>
      </c>
      <c r="B2535" s="145" t="s">
        <v>38</v>
      </c>
      <c r="C2535" s="37"/>
      <c r="D2535" s="149">
        <v>76626</v>
      </c>
      <c r="E2535" s="28">
        <f t="shared" si="283"/>
        <v>0</v>
      </c>
      <c r="F2535" s="124">
        <v>0</v>
      </c>
      <c r="G2535" s="30">
        <f t="shared" si="284"/>
        <v>0</v>
      </c>
      <c r="H2535" s="63">
        <f t="shared" si="285"/>
        <v>70950</v>
      </c>
      <c r="I2535" s="63"/>
      <c r="J2535" s="59">
        <f t="shared" si="286"/>
        <v>0</v>
      </c>
    </row>
    <row r="2536" spans="1:10" s="141" customFormat="1">
      <c r="A2536" s="144">
        <v>16</v>
      </c>
      <c r="B2536" s="145" t="s">
        <v>39</v>
      </c>
      <c r="C2536" s="37"/>
      <c r="D2536" s="149">
        <v>80190</v>
      </c>
      <c r="E2536" s="28">
        <f t="shared" si="283"/>
        <v>0</v>
      </c>
      <c r="F2536" s="29">
        <v>0</v>
      </c>
      <c r="G2536" s="30">
        <f t="shared" si="284"/>
        <v>0</v>
      </c>
      <c r="H2536" s="63">
        <f t="shared" si="285"/>
        <v>74250</v>
      </c>
      <c r="I2536" s="63"/>
      <c r="J2536" s="59">
        <f t="shared" si="286"/>
        <v>0</v>
      </c>
    </row>
    <row r="2537" spans="1:10" s="141" customFormat="1">
      <c r="A2537" s="144">
        <v>17</v>
      </c>
      <c r="B2537" s="145" t="s">
        <v>40</v>
      </c>
      <c r="C2537" s="37"/>
      <c r="D2537" s="149">
        <v>113832</v>
      </c>
      <c r="E2537" s="28">
        <f t="shared" si="283"/>
        <v>0</v>
      </c>
      <c r="F2537" s="29">
        <v>0</v>
      </c>
      <c r="G2537" s="30">
        <f t="shared" si="284"/>
        <v>0</v>
      </c>
      <c r="H2537" s="63">
        <f t="shared" si="285"/>
        <v>105400</v>
      </c>
      <c r="I2537" s="63"/>
      <c r="J2537" s="59">
        <f t="shared" si="286"/>
        <v>0</v>
      </c>
    </row>
    <row r="2538" spans="1:10" s="141" customFormat="1" ht="17.25">
      <c r="A2538" s="144">
        <v>18</v>
      </c>
      <c r="B2538" s="145" t="s">
        <v>41</v>
      </c>
      <c r="C2538" s="37"/>
      <c r="D2538" s="150">
        <v>98010</v>
      </c>
      <c r="E2538" s="28">
        <f t="shared" si="283"/>
        <v>0</v>
      </c>
      <c r="F2538" s="29">
        <v>0</v>
      </c>
      <c r="G2538" s="30">
        <f t="shared" si="284"/>
        <v>0</v>
      </c>
      <c r="H2538" s="63">
        <f t="shared" si="285"/>
        <v>90750</v>
      </c>
      <c r="I2538" s="45"/>
      <c r="J2538" s="64">
        <f>SUM(J2520:J2537)</f>
        <v>0</v>
      </c>
    </row>
    <row r="2539" spans="1:10" s="141" customFormat="1" ht="31.5">
      <c r="A2539" s="40"/>
      <c r="B2539" s="41" t="s">
        <v>42</v>
      </c>
      <c r="C2539" s="42">
        <f>SUM(C2521:C2538)</f>
        <v>10</v>
      </c>
      <c r="D2539" s="42"/>
      <c r="E2539" s="43">
        <f>SUM(E2521:E2538)</f>
        <v>996240</v>
      </c>
      <c r="F2539" s="43"/>
      <c r="G2539" s="44">
        <f>SUM(G2521:G2538)</f>
        <v>996240</v>
      </c>
      <c r="H2539" s="5"/>
      <c r="I2539" s="5"/>
      <c r="J2539" s="75">
        <f>J2538*0.08</f>
        <v>0</v>
      </c>
    </row>
    <row r="2540" spans="1:10" s="141" customFormat="1" ht="31.5">
      <c r="A2540" s="46"/>
      <c r="B2540" s="47"/>
      <c r="C2540" s="48"/>
      <c r="D2540" s="48"/>
      <c r="E2540" s="49"/>
      <c r="F2540" s="49"/>
      <c r="G2540" s="151"/>
      <c r="H2540" s="6"/>
      <c r="I2540" s="6"/>
      <c r="J2540" s="76">
        <f>SUM(J2538:J2539)</f>
        <v>0</v>
      </c>
    </row>
    <row r="2541" spans="1:10" ht="18">
      <c r="A2541" s="283" t="s">
        <v>43</v>
      </c>
      <c r="B2541" s="283"/>
      <c r="C2541" s="284" t="s">
        <v>44</v>
      </c>
      <c r="D2541" s="284"/>
      <c r="E2541" s="54"/>
      <c r="F2541" s="54"/>
      <c r="G2541" s="55" t="s">
        <v>45</v>
      </c>
    </row>
    <row r="2545" spans="1:10" s="141" customFormat="1" ht="18">
      <c r="A2545"/>
      <c r="B2545"/>
      <c r="C2545"/>
      <c r="D2545"/>
      <c r="E2545"/>
      <c r="F2545"/>
      <c r="G2545"/>
      <c r="H2545" s="1"/>
      <c r="I2545" s="1"/>
      <c r="J2545" s="79"/>
    </row>
    <row r="2546" spans="1:10" s="141" customFormat="1" ht="15.75">
      <c r="A2546" s="279" t="s">
        <v>1</v>
      </c>
      <c r="B2546" s="279"/>
      <c r="C2546" s="279"/>
      <c r="D2546" s="279"/>
      <c r="E2546" s="279"/>
      <c r="F2546" s="279"/>
      <c r="G2546" s="279"/>
      <c r="H2546" s="1"/>
      <c r="I2546" s="1"/>
      <c r="J2546" s="71"/>
    </row>
    <row r="2547" spans="1:10" s="141" customFormat="1" ht="15.75">
      <c r="A2547" s="279" t="s">
        <v>2</v>
      </c>
      <c r="B2547" s="279"/>
      <c r="C2547" s="279"/>
      <c r="D2547" s="279"/>
      <c r="E2547" s="279"/>
      <c r="F2547" s="279"/>
      <c r="G2547" s="279"/>
      <c r="H2547" s="1"/>
      <c r="I2547" s="1"/>
      <c r="J2547" s="71"/>
    </row>
    <row r="2548" spans="1:10" s="141" customFormat="1" ht="15.75">
      <c r="A2548" s="279" t="s">
        <v>4</v>
      </c>
      <c r="B2548" s="279"/>
      <c r="C2548" s="279"/>
      <c r="D2548" s="279"/>
      <c r="E2548" s="279"/>
      <c r="F2548" s="279"/>
      <c r="G2548" s="279"/>
      <c r="H2548" s="1"/>
      <c r="I2548" s="1"/>
      <c r="J2548" s="71"/>
    </row>
    <row r="2549" spans="1:10" s="141" customFormat="1" ht="27">
      <c r="A2549" s="280" t="s">
        <v>6</v>
      </c>
      <c r="B2549" s="280"/>
      <c r="C2549" s="280"/>
      <c r="D2549" s="280"/>
      <c r="E2549" s="280"/>
      <c r="F2549" s="280"/>
      <c r="G2549" s="280"/>
      <c r="H2549" s="2"/>
      <c r="I2549" s="2"/>
      <c r="J2549" s="72"/>
    </row>
    <row r="2550" spans="1:10" s="141" customFormat="1" ht="27">
      <c r="A2550" s="142"/>
      <c r="B2550" s="142"/>
      <c r="C2550" s="281" t="s">
        <v>382</v>
      </c>
      <c r="D2550" s="281"/>
      <c r="E2550" s="281"/>
      <c r="F2550" s="281"/>
      <c r="G2550" s="281"/>
      <c r="H2550" s="68"/>
      <c r="I2550" s="68"/>
      <c r="J2550" s="71"/>
    </row>
    <row r="2551" spans="1:10" s="141" customFormat="1" ht="15.75">
      <c r="A2551" s="11" t="s">
        <v>358</v>
      </c>
      <c r="B2551" s="12">
        <v>4138177584</v>
      </c>
      <c r="C2551" s="143"/>
      <c r="D2551" s="286"/>
      <c r="E2551" s="286"/>
      <c r="F2551" s="286"/>
      <c r="G2551" s="286"/>
      <c r="H2551" s="69" t="s">
        <v>161</v>
      </c>
      <c r="I2551" s="69"/>
      <c r="J2551" s="73"/>
    </row>
    <row r="2552" spans="1:10" s="141" customFormat="1" ht="15.75">
      <c r="A2552" s="11" t="s">
        <v>9</v>
      </c>
      <c r="B2552" s="286" t="s">
        <v>762</v>
      </c>
      <c r="C2552" s="286"/>
      <c r="D2552" s="286"/>
      <c r="E2552" s="16"/>
      <c r="F2552" s="11"/>
      <c r="G2552" s="16"/>
      <c r="H2552" s="1"/>
      <c r="I2552" s="1"/>
      <c r="J2552" s="71"/>
    </row>
    <row r="2553" spans="1:10" s="141" customFormat="1" ht="15.75">
      <c r="A2553" s="11" t="s">
        <v>11</v>
      </c>
      <c r="B2553" s="289" t="s">
        <v>698</v>
      </c>
      <c r="C2553" s="289"/>
      <c r="D2553" s="289"/>
      <c r="E2553" s="289"/>
      <c r="F2553" s="18"/>
      <c r="G2553" s="19"/>
      <c r="H2553" s="1"/>
      <c r="I2553" s="1"/>
      <c r="J2553" s="71"/>
    </row>
    <row r="2554" spans="1:10" s="141" customFormat="1" ht="15.75">
      <c r="A2554" s="21" t="s">
        <v>14</v>
      </c>
      <c r="B2554" s="21" t="s">
        <v>16</v>
      </c>
      <c r="C2554" s="21"/>
      <c r="D2554" s="22" t="s">
        <v>18</v>
      </c>
      <c r="E2554" s="23" t="s">
        <v>19</v>
      </c>
      <c r="F2554" s="23" t="s">
        <v>20</v>
      </c>
      <c r="G2554" s="21" t="s">
        <v>21</v>
      </c>
      <c r="H2554" s="63"/>
      <c r="I2554" s="63"/>
      <c r="J2554" s="59">
        <f>H2554*C2555</f>
        <v>0</v>
      </c>
    </row>
    <row r="2555" spans="1:10" s="141" customFormat="1">
      <c r="A2555" s="144">
        <v>1</v>
      </c>
      <c r="B2555" s="145" t="s">
        <v>23</v>
      </c>
      <c r="C2555" s="26"/>
      <c r="D2555" s="146">
        <v>79305</v>
      </c>
      <c r="E2555" s="28">
        <f t="shared" ref="E2555:E2572" si="287">D2555*C2555</f>
        <v>0</v>
      </c>
      <c r="F2555" s="29">
        <v>0</v>
      </c>
      <c r="G2555" s="30">
        <f t="shared" ref="G2555:G2572" si="288">E2555-E2555*F2555</f>
        <v>0</v>
      </c>
      <c r="H2555" s="63">
        <f t="shared" ref="H2555:H2572" si="289">D2555/1.08</f>
        <v>73430.555555555547</v>
      </c>
      <c r="I2555" s="63"/>
      <c r="J2555" s="59">
        <f>H2555*C2556</f>
        <v>0</v>
      </c>
    </row>
    <row r="2556" spans="1:10" s="141" customFormat="1">
      <c r="A2556" s="144">
        <v>2</v>
      </c>
      <c r="B2556" s="145" t="s">
        <v>25</v>
      </c>
      <c r="C2556" s="32"/>
      <c r="D2556" s="147">
        <v>128591</v>
      </c>
      <c r="E2556" s="28">
        <f t="shared" si="287"/>
        <v>0</v>
      </c>
      <c r="F2556" s="29">
        <v>0</v>
      </c>
      <c r="G2556" s="30">
        <f t="shared" si="288"/>
        <v>0</v>
      </c>
      <c r="H2556" s="63">
        <f t="shared" si="289"/>
        <v>119065.74074074073</v>
      </c>
      <c r="I2556" s="63"/>
      <c r="J2556" s="59">
        <f>H2556*C2557</f>
        <v>0</v>
      </c>
    </row>
    <row r="2557" spans="1:10" s="141" customFormat="1">
      <c r="A2557" s="144">
        <v>3</v>
      </c>
      <c r="B2557" s="145" t="s">
        <v>26</v>
      </c>
      <c r="C2557" s="34"/>
      <c r="D2557" s="146">
        <v>60043</v>
      </c>
      <c r="E2557" s="28">
        <f t="shared" si="287"/>
        <v>0</v>
      </c>
      <c r="F2557" s="29">
        <v>0</v>
      </c>
      <c r="G2557" s="30">
        <f t="shared" si="288"/>
        <v>0</v>
      </c>
      <c r="H2557" s="63">
        <f t="shared" si="289"/>
        <v>55595.370370370365</v>
      </c>
      <c r="I2557" s="63"/>
      <c r="J2557" s="59">
        <f>H2557*C2558</f>
        <v>0</v>
      </c>
    </row>
    <row r="2558" spans="1:10" s="141" customFormat="1">
      <c r="A2558" s="144">
        <v>4</v>
      </c>
      <c r="B2558" s="145" t="s">
        <v>27</v>
      </c>
      <c r="C2558" s="106"/>
      <c r="D2558" s="146">
        <v>115781</v>
      </c>
      <c r="E2558" s="28">
        <f t="shared" si="287"/>
        <v>0</v>
      </c>
      <c r="F2558" s="29">
        <v>0</v>
      </c>
      <c r="G2558" s="30">
        <f t="shared" si="288"/>
        <v>0</v>
      </c>
      <c r="H2558" s="63">
        <f t="shared" si="289"/>
        <v>107204.62962962962</v>
      </c>
      <c r="I2558" s="63"/>
      <c r="J2558" s="59"/>
    </row>
    <row r="2559" spans="1:10" s="141" customFormat="1">
      <c r="A2559" s="144">
        <v>5</v>
      </c>
      <c r="B2559" s="145" t="s">
        <v>28</v>
      </c>
      <c r="C2559" s="32">
        <v>6</v>
      </c>
      <c r="D2559" s="146">
        <v>119943</v>
      </c>
      <c r="E2559" s="28">
        <f t="shared" si="287"/>
        <v>719658</v>
      </c>
      <c r="F2559" s="124">
        <v>0</v>
      </c>
      <c r="G2559" s="30">
        <f t="shared" si="288"/>
        <v>719658</v>
      </c>
      <c r="H2559" s="63">
        <f t="shared" si="289"/>
        <v>111058.33333333333</v>
      </c>
      <c r="I2559" s="63"/>
      <c r="J2559" s="59">
        <f t="shared" ref="J2559:J2571" si="290">H2559*C2560</f>
        <v>0</v>
      </c>
    </row>
    <row r="2560" spans="1:10" s="141" customFormat="1">
      <c r="A2560" s="144">
        <v>6</v>
      </c>
      <c r="B2560" s="145" t="s">
        <v>29</v>
      </c>
      <c r="C2560" s="26"/>
      <c r="D2560" s="146">
        <v>94810</v>
      </c>
      <c r="E2560" s="28">
        <f t="shared" si="287"/>
        <v>0</v>
      </c>
      <c r="F2560" s="29">
        <v>0</v>
      </c>
      <c r="G2560" s="30">
        <f t="shared" si="288"/>
        <v>0</v>
      </c>
      <c r="H2560" s="63">
        <f t="shared" si="289"/>
        <v>87787.037037037036</v>
      </c>
      <c r="I2560" s="63"/>
      <c r="J2560" s="59">
        <f t="shared" si="290"/>
        <v>0</v>
      </c>
    </row>
    <row r="2561" spans="1:10" s="141" customFormat="1">
      <c r="A2561" s="144">
        <v>7</v>
      </c>
      <c r="B2561" s="145" t="s">
        <v>30</v>
      </c>
      <c r="C2561" s="34"/>
      <c r="D2561" s="146">
        <v>141396</v>
      </c>
      <c r="E2561" s="28">
        <f t="shared" si="287"/>
        <v>0</v>
      </c>
      <c r="F2561" s="29">
        <v>0</v>
      </c>
      <c r="G2561" s="30">
        <f t="shared" si="288"/>
        <v>0</v>
      </c>
      <c r="H2561" s="63">
        <f t="shared" si="289"/>
        <v>130922.22222222222</v>
      </c>
      <c r="I2561" s="63"/>
      <c r="J2561" s="59">
        <f t="shared" si="290"/>
        <v>0</v>
      </c>
    </row>
    <row r="2562" spans="1:10" s="141" customFormat="1">
      <c r="A2562" s="144">
        <v>8</v>
      </c>
      <c r="B2562" s="145" t="s">
        <v>31</v>
      </c>
      <c r="C2562" s="26"/>
      <c r="D2562" s="146">
        <v>232931</v>
      </c>
      <c r="E2562" s="28">
        <f t="shared" si="287"/>
        <v>0</v>
      </c>
      <c r="F2562" s="29">
        <v>0</v>
      </c>
      <c r="G2562" s="30">
        <f t="shared" si="288"/>
        <v>0</v>
      </c>
      <c r="H2562" s="63">
        <f t="shared" si="289"/>
        <v>215676.85185185182</v>
      </c>
      <c r="I2562" s="63"/>
      <c r="J2562" s="59">
        <f t="shared" si="290"/>
        <v>0</v>
      </c>
    </row>
    <row r="2563" spans="1:10" s="141" customFormat="1">
      <c r="A2563" s="144">
        <v>9</v>
      </c>
      <c r="B2563" s="148" t="s">
        <v>32</v>
      </c>
      <c r="C2563" s="26"/>
      <c r="D2563" s="146">
        <v>101534</v>
      </c>
      <c r="E2563" s="28">
        <f t="shared" si="287"/>
        <v>0</v>
      </c>
      <c r="F2563" s="29">
        <v>0</v>
      </c>
      <c r="G2563" s="30">
        <f t="shared" si="288"/>
        <v>0</v>
      </c>
      <c r="H2563" s="63">
        <f t="shared" si="289"/>
        <v>94012.962962962964</v>
      </c>
      <c r="I2563" s="63"/>
      <c r="J2563" s="59">
        <f t="shared" si="290"/>
        <v>0</v>
      </c>
    </row>
    <row r="2564" spans="1:10" s="141" customFormat="1">
      <c r="A2564" s="144">
        <v>10</v>
      </c>
      <c r="B2564" s="148" t="s">
        <v>33</v>
      </c>
      <c r="C2564" s="37"/>
      <c r="D2564" s="147">
        <v>110148</v>
      </c>
      <c r="E2564" s="28">
        <f t="shared" si="287"/>
        <v>0</v>
      </c>
      <c r="F2564" s="29">
        <v>0</v>
      </c>
      <c r="G2564" s="30">
        <f t="shared" si="288"/>
        <v>0</v>
      </c>
      <c r="H2564" s="63">
        <f t="shared" si="289"/>
        <v>101988.88888888888</v>
      </c>
      <c r="I2564" s="63"/>
      <c r="J2564" s="59">
        <f t="shared" si="290"/>
        <v>0</v>
      </c>
    </row>
    <row r="2565" spans="1:10" s="141" customFormat="1">
      <c r="A2565" s="144">
        <v>11</v>
      </c>
      <c r="B2565" s="145" t="s">
        <v>34</v>
      </c>
      <c r="C2565" s="37"/>
      <c r="D2565" s="146">
        <v>54198</v>
      </c>
      <c r="E2565" s="28">
        <f t="shared" si="287"/>
        <v>0</v>
      </c>
      <c r="F2565" s="29">
        <v>0</v>
      </c>
      <c r="G2565" s="30">
        <f t="shared" si="288"/>
        <v>0</v>
      </c>
      <c r="H2565" s="63">
        <f t="shared" si="289"/>
        <v>50183.333333333328</v>
      </c>
      <c r="I2565" s="63"/>
      <c r="J2565" s="59">
        <f t="shared" si="290"/>
        <v>0</v>
      </c>
    </row>
    <row r="2566" spans="1:10" s="141" customFormat="1">
      <c r="A2566" s="144">
        <v>12</v>
      </c>
      <c r="B2566" s="145" t="s">
        <v>35</v>
      </c>
      <c r="C2566" s="37"/>
      <c r="D2566" s="146">
        <v>49680</v>
      </c>
      <c r="E2566" s="28">
        <f t="shared" si="287"/>
        <v>0</v>
      </c>
      <c r="F2566" s="29">
        <v>0</v>
      </c>
      <c r="G2566" s="30">
        <f t="shared" si="288"/>
        <v>0</v>
      </c>
      <c r="H2566" s="63">
        <f t="shared" si="289"/>
        <v>46000</v>
      </c>
      <c r="I2566" s="63"/>
      <c r="J2566" s="59">
        <f t="shared" si="290"/>
        <v>0</v>
      </c>
    </row>
    <row r="2567" spans="1:10" s="141" customFormat="1">
      <c r="A2567" s="144">
        <v>13</v>
      </c>
      <c r="B2567" s="145" t="s">
        <v>36</v>
      </c>
      <c r="C2567" s="37"/>
      <c r="D2567" s="149">
        <v>64152</v>
      </c>
      <c r="E2567" s="28">
        <f t="shared" si="287"/>
        <v>0</v>
      </c>
      <c r="F2567" s="29">
        <v>0</v>
      </c>
      <c r="G2567" s="30">
        <f t="shared" si="288"/>
        <v>0</v>
      </c>
      <c r="H2567" s="63">
        <f t="shared" si="289"/>
        <v>59399.999999999993</v>
      </c>
      <c r="I2567" s="63"/>
      <c r="J2567" s="59">
        <f t="shared" si="290"/>
        <v>0</v>
      </c>
    </row>
    <row r="2568" spans="1:10" s="141" customFormat="1">
      <c r="A2568" s="144">
        <v>14</v>
      </c>
      <c r="B2568" s="145" t="s">
        <v>37</v>
      </c>
      <c r="C2568" s="37"/>
      <c r="D2568" s="149">
        <v>65934</v>
      </c>
      <c r="E2568" s="28">
        <f t="shared" si="287"/>
        <v>0</v>
      </c>
      <c r="F2568" s="29">
        <v>0</v>
      </c>
      <c r="G2568" s="30">
        <f t="shared" si="288"/>
        <v>0</v>
      </c>
      <c r="H2568" s="130">
        <f t="shared" si="289"/>
        <v>61049.999999999993</v>
      </c>
      <c r="I2568" s="63"/>
      <c r="J2568" s="59">
        <f t="shared" si="290"/>
        <v>0</v>
      </c>
    </row>
    <row r="2569" spans="1:10" s="141" customFormat="1">
      <c r="A2569" s="144">
        <v>15</v>
      </c>
      <c r="B2569" s="145" t="s">
        <v>38</v>
      </c>
      <c r="C2569" s="37"/>
      <c r="D2569" s="149">
        <v>76626</v>
      </c>
      <c r="E2569" s="28">
        <f t="shared" si="287"/>
        <v>0</v>
      </c>
      <c r="F2569" s="124">
        <v>0</v>
      </c>
      <c r="G2569" s="30">
        <f t="shared" si="288"/>
        <v>0</v>
      </c>
      <c r="H2569" s="63">
        <f t="shared" si="289"/>
        <v>70950</v>
      </c>
      <c r="I2569" s="63"/>
      <c r="J2569" s="59">
        <f t="shared" si="290"/>
        <v>0</v>
      </c>
    </row>
    <row r="2570" spans="1:10" s="141" customFormat="1">
      <c r="A2570" s="144">
        <v>16</v>
      </c>
      <c r="B2570" s="145" t="s">
        <v>39</v>
      </c>
      <c r="C2570" s="37"/>
      <c r="D2570" s="149">
        <v>80190</v>
      </c>
      <c r="E2570" s="28">
        <f t="shared" si="287"/>
        <v>0</v>
      </c>
      <c r="F2570" s="29">
        <v>0</v>
      </c>
      <c r="G2570" s="30">
        <f t="shared" si="288"/>
        <v>0</v>
      </c>
      <c r="H2570" s="63">
        <f t="shared" si="289"/>
        <v>74250</v>
      </c>
      <c r="I2570" s="63"/>
      <c r="J2570" s="59">
        <f t="shared" si="290"/>
        <v>0</v>
      </c>
    </row>
    <row r="2571" spans="1:10" s="141" customFormat="1">
      <c r="A2571" s="144">
        <v>17</v>
      </c>
      <c r="B2571" s="145" t="s">
        <v>40</v>
      </c>
      <c r="C2571" s="37"/>
      <c r="D2571" s="149">
        <v>113832</v>
      </c>
      <c r="E2571" s="28">
        <f t="shared" si="287"/>
        <v>0</v>
      </c>
      <c r="F2571" s="29">
        <v>0</v>
      </c>
      <c r="G2571" s="30">
        <f t="shared" si="288"/>
        <v>0</v>
      </c>
      <c r="H2571" s="63">
        <f t="shared" si="289"/>
        <v>105400</v>
      </c>
      <c r="I2571" s="63"/>
      <c r="J2571" s="59">
        <f t="shared" si="290"/>
        <v>0</v>
      </c>
    </row>
    <row r="2572" spans="1:10" s="141" customFormat="1" ht="17.25">
      <c r="A2572" s="144">
        <v>18</v>
      </c>
      <c r="B2572" s="145" t="s">
        <v>41</v>
      </c>
      <c r="C2572" s="37"/>
      <c r="D2572" s="150">
        <v>98010</v>
      </c>
      <c r="E2572" s="28">
        <f t="shared" si="287"/>
        <v>0</v>
      </c>
      <c r="F2572" s="29">
        <v>0</v>
      </c>
      <c r="G2572" s="30">
        <f t="shared" si="288"/>
        <v>0</v>
      </c>
      <c r="H2572" s="63">
        <f t="shared" si="289"/>
        <v>90750</v>
      </c>
      <c r="I2572" s="45"/>
      <c r="J2572" s="64">
        <f>SUM(J2554:J2571)</f>
        <v>0</v>
      </c>
    </row>
    <row r="2573" spans="1:10" s="141" customFormat="1" ht="31.5">
      <c r="A2573" s="40"/>
      <c r="B2573" s="41" t="s">
        <v>42</v>
      </c>
      <c r="C2573" s="42">
        <f>SUM(C2555:C2572)</f>
        <v>6</v>
      </c>
      <c r="D2573" s="42"/>
      <c r="E2573" s="43">
        <f>SUM(E2555:E2572)</f>
        <v>719658</v>
      </c>
      <c r="F2573" s="43"/>
      <c r="G2573" s="44">
        <f>SUM(G2555:G2572)</f>
        <v>719658</v>
      </c>
      <c r="H2573" s="5"/>
      <c r="I2573" s="5"/>
      <c r="J2573" s="75">
        <f>J2572*0.08</f>
        <v>0</v>
      </c>
    </row>
    <row r="2574" spans="1:10" s="141" customFormat="1" ht="31.5">
      <c r="A2574" s="46"/>
      <c r="B2574" s="47"/>
      <c r="C2574" s="48"/>
      <c r="D2574" s="48"/>
      <c r="E2574" s="49"/>
      <c r="F2574" s="49"/>
      <c r="G2574" s="151"/>
      <c r="H2574" s="6"/>
      <c r="I2574" s="6"/>
      <c r="J2574" s="76">
        <f>SUM(J2572:J2573)</f>
        <v>0</v>
      </c>
    </row>
    <row r="2575" spans="1:10" ht="18">
      <c r="A2575" s="283" t="s">
        <v>43</v>
      </c>
      <c r="B2575" s="283"/>
      <c r="C2575" s="284" t="s">
        <v>44</v>
      </c>
      <c r="D2575" s="284"/>
      <c r="E2575" s="54"/>
      <c r="F2575" s="54"/>
      <c r="G2575" s="55" t="s">
        <v>45</v>
      </c>
    </row>
    <row r="2577" spans="1:10" s="141" customFormat="1" ht="18">
      <c r="A2577"/>
      <c r="B2577"/>
      <c r="C2577"/>
      <c r="D2577"/>
      <c r="E2577"/>
      <c r="F2577"/>
      <c r="G2577"/>
      <c r="H2577" s="1"/>
      <c r="I2577" s="1"/>
      <c r="J2577" s="79"/>
    </row>
    <row r="2578" spans="1:10" s="141" customFormat="1" ht="15.75">
      <c r="A2578" s="279" t="s">
        <v>1</v>
      </c>
      <c r="B2578" s="279"/>
      <c r="C2578" s="279"/>
      <c r="D2578" s="279"/>
      <c r="E2578" s="279"/>
      <c r="F2578" s="279"/>
      <c r="G2578" s="279"/>
      <c r="H2578" s="1"/>
      <c r="I2578" s="1"/>
      <c r="J2578" s="71"/>
    </row>
    <row r="2579" spans="1:10" s="141" customFormat="1" ht="15.75">
      <c r="A2579" s="279" t="s">
        <v>2</v>
      </c>
      <c r="B2579" s="279"/>
      <c r="C2579" s="279"/>
      <c r="D2579" s="279"/>
      <c r="E2579" s="279"/>
      <c r="F2579" s="279"/>
      <c r="G2579" s="279"/>
      <c r="H2579" s="1"/>
      <c r="I2579" s="1"/>
      <c r="J2579" s="71"/>
    </row>
    <row r="2580" spans="1:10" s="141" customFormat="1" ht="15.75">
      <c r="A2580" s="279" t="s">
        <v>4</v>
      </c>
      <c r="B2580" s="279"/>
      <c r="C2580" s="279"/>
      <c r="D2580" s="279"/>
      <c r="E2580" s="279"/>
      <c r="F2580" s="279"/>
      <c r="G2580" s="279"/>
      <c r="H2580" s="1"/>
      <c r="I2580" s="1"/>
      <c r="J2580" s="71"/>
    </row>
    <row r="2581" spans="1:10" s="141" customFormat="1" ht="27">
      <c r="A2581" s="280" t="s">
        <v>6</v>
      </c>
      <c r="B2581" s="280"/>
      <c r="C2581" s="280"/>
      <c r="D2581" s="280"/>
      <c r="E2581" s="280"/>
      <c r="F2581" s="280"/>
      <c r="G2581" s="280"/>
      <c r="H2581" s="2"/>
      <c r="I2581" s="2"/>
      <c r="J2581" s="72"/>
    </row>
    <row r="2582" spans="1:10" s="141" customFormat="1" ht="27">
      <c r="A2582" s="142"/>
      <c r="B2582" s="142"/>
      <c r="C2582" s="281" t="s">
        <v>382</v>
      </c>
      <c r="D2582" s="281"/>
      <c r="E2582" s="281"/>
      <c r="F2582" s="281"/>
      <c r="G2582" s="281"/>
      <c r="H2582" s="68"/>
      <c r="I2582" s="68"/>
      <c r="J2582" s="71"/>
    </row>
    <row r="2583" spans="1:10" s="141" customFormat="1" ht="15.75">
      <c r="A2583" s="11" t="s">
        <v>358</v>
      </c>
      <c r="B2583" s="12">
        <v>4138151781</v>
      </c>
      <c r="C2583" s="143"/>
      <c r="D2583" s="286"/>
      <c r="E2583" s="286"/>
      <c r="F2583" s="286"/>
      <c r="G2583" s="286"/>
      <c r="H2583" s="69" t="s">
        <v>161</v>
      </c>
      <c r="I2583" s="69"/>
      <c r="J2583" s="73"/>
    </row>
    <row r="2584" spans="1:10" s="141" customFormat="1" ht="15.75">
      <c r="A2584" s="11" t="s">
        <v>9</v>
      </c>
      <c r="B2584" s="286" t="s">
        <v>721</v>
      </c>
      <c r="C2584" s="286"/>
      <c r="D2584" s="286"/>
      <c r="E2584" s="16"/>
      <c r="F2584" s="11"/>
      <c r="G2584" s="16"/>
      <c r="H2584" s="1"/>
      <c r="I2584" s="1"/>
      <c r="J2584" s="71"/>
    </row>
    <row r="2585" spans="1:10" s="141" customFormat="1" ht="15.75">
      <c r="A2585" s="11" t="s">
        <v>11</v>
      </c>
      <c r="B2585" s="289" t="s">
        <v>702</v>
      </c>
      <c r="C2585" s="289"/>
      <c r="D2585" s="289"/>
      <c r="E2585" s="289"/>
      <c r="F2585" s="18"/>
      <c r="G2585" s="19"/>
      <c r="H2585" s="1"/>
      <c r="I2585" s="1"/>
      <c r="J2585" s="71"/>
    </row>
    <row r="2586" spans="1:10" s="141" customFormat="1" ht="15.75">
      <c r="A2586" s="21" t="s">
        <v>14</v>
      </c>
      <c r="B2586" s="21" t="s">
        <v>16</v>
      </c>
      <c r="C2586" s="21"/>
      <c r="D2586" s="22" t="s">
        <v>18</v>
      </c>
      <c r="E2586" s="23" t="s">
        <v>19</v>
      </c>
      <c r="F2586" s="23" t="s">
        <v>20</v>
      </c>
      <c r="G2586" s="21" t="s">
        <v>21</v>
      </c>
      <c r="H2586" s="63"/>
      <c r="I2586" s="63"/>
      <c r="J2586" s="59">
        <f>H2586*C2587</f>
        <v>0</v>
      </c>
    </row>
    <row r="2587" spans="1:10" s="141" customFormat="1">
      <c r="A2587" s="144">
        <v>1</v>
      </c>
      <c r="B2587" s="145" t="s">
        <v>23</v>
      </c>
      <c r="C2587" s="26"/>
      <c r="D2587" s="146">
        <v>79305</v>
      </c>
      <c r="E2587" s="28">
        <f t="shared" ref="E2587:E2604" si="291">D2587*C2587</f>
        <v>0</v>
      </c>
      <c r="F2587" s="29">
        <v>0</v>
      </c>
      <c r="G2587" s="30">
        <f t="shared" ref="G2587:G2604" si="292">E2587-E2587*F2587</f>
        <v>0</v>
      </c>
      <c r="H2587" s="63">
        <f t="shared" ref="H2587:H2604" si="293">D2587/1.08</f>
        <v>73430.555555555547</v>
      </c>
      <c r="I2587" s="63"/>
      <c r="J2587" s="59">
        <f>H2587*C2588</f>
        <v>0</v>
      </c>
    </row>
    <row r="2588" spans="1:10" s="141" customFormat="1">
      <c r="A2588" s="144">
        <v>2</v>
      </c>
      <c r="B2588" s="145" t="s">
        <v>25</v>
      </c>
      <c r="C2588" s="32"/>
      <c r="D2588" s="147">
        <v>128591</v>
      </c>
      <c r="E2588" s="28">
        <f t="shared" si="291"/>
        <v>0</v>
      </c>
      <c r="F2588" s="29">
        <v>0</v>
      </c>
      <c r="G2588" s="30">
        <f t="shared" si="292"/>
        <v>0</v>
      </c>
      <c r="H2588" s="63">
        <f t="shared" si="293"/>
        <v>119065.74074074073</v>
      </c>
      <c r="I2588" s="63"/>
      <c r="J2588" s="59">
        <f>H2588*C2589</f>
        <v>0</v>
      </c>
    </row>
    <row r="2589" spans="1:10" s="141" customFormat="1">
      <c r="A2589" s="144">
        <v>3</v>
      </c>
      <c r="B2589" s="145" t="s">
        <v>26</v>
      </c>
      <c r="C2589" s="34"/>
      <c r="D2589" s="146">
        <v>60043</v>
      </c>
      <c r="E2589" s="28">
        <f t="shared" si="291"/>
        <v>0</v>
      </c>
      <c r="F2589" s="29">
        <v>0</v>
      </c>
      <c r="G2589" s="30">
        <f t="shared" si="292"/>
        <v>0</v>
      </c>
      <c r="H2589" s="63">
        <f t="shared" si="293"/>
        <v>55595.370370370365</v>
      </c>
      <c r="I2589" s="63"/>
      <c r="J2589" s="59">
        <f>H2589*C2590</f>
        <v>0</v>
      </c>
    </row>
    <row r="2590" spans="1:10" s="141" customFormat="1">
      <c r="A2590" s="144">
        <v>4</v>
      </c>
      <c r="B2590" s="145" t="s">
        <v>27</v>
      </c>
      <c r="C2590" s="106"/>
      <c r="D2590" s="146">
        <v>115781</v>
      </c>
      <c r="E2590" s="28">
        <f t="shared" si="291"/>
        <v>0</v>
      </c>
      <c r="F2590" s="29">
        <v>0</v>
      </c>
      <c r="G2590" s="30">
        <f t="shared" si="292"/>
        <v>0</v>
      </c>
      <c r="H2590" s="63">
        <f t="shared" si="293"/>
        <v>107204.62962962962</v>
      </c>
      <c r="I2590" s="63"/>
      <c r="J2590" s="59"/>
    </row>
    <row r="2591" spans="1:10" s="141" customFormat="1">
      <c r="A2591" s="144">
        <v>5</v>
      </c>
      <c r="B2591" s="145" t="s">
        <v>28</v>
      </c>
      <c r="C2591" s="32">
        <v>10</v>
      </c>
      <c r="D2591" s="146">
        <v>119943</v>
      </c>
      <c r="E2591" s="28">
        <f t="shared" si="291"/>
        <v>1199430</v>
      </c>
      <c r="F2591" s="124">
        <v>0</v>
      </c>
      <c r="G2591" s="30">
        <f t="shared" si="292"/>
        <v>1199430</v>
      </c>
      <c r="H2591" s="63">
        <f t="shared" si="293"/>
        <v>111058.33333333333</v>
      </c>
      <c r="I2591" s="63"/>
      <c r="J2591" s="59">
        <f t="shared" ref="J2591:J2603" si="294">H2591*C2592</f>
        <v>0</v>
      </c>
    </row>
    <row r="2592" spans="1:10" s="141" customFormat="1">
      <c r="A2592" s="144">
        <v>6</v>
      </c>
      <c r="B2592" s="145" t="s">
        <v>29</v>
      </c>
      <c r="C2592" s="26"/>
      <c r="D2592" s="146">
        <v>94810</v>
      </c>
      <c r="E2592" s="28">
        <f t="shared" si="291"/>
        <v>0</v>
      </c>
      <c r="F2592" s="29">
        <v>0</v>
      </c>
      <c r="G2592" s="30">
        <f t="shared" si="292"/>
        <v>0</v>
      </c>
      <c r="H2592" s="63">
        <f t="shared" si="293"/>
        <v>87787.037037037036</v>
      </c>
      <c r="I2592" s="63"/>
      <c r="J2592" s="59">
        <f t="shared" si="294"/>
        <v>0</v>
      </c>
    </row>
    <row r="2593" spans="1:10" s="141" customFormat="1">
      <c r="A2593" s="144">
        <v>7</v>
      </c>
      <c r="B2593" s="145" t="s">
        <v>30</v>
      </c>
      <c r="C2593" s="34"/>
      <c r="D2593" s="146">
        <v>141396</v>
      </c>
      <c r="E2593" s="28">
        <f t="shared" si="291"/>
        <v>0</v>
      </c>
      <c r="F2593" s="29">
        <v>0</v>
      </c>
      <c r="G2593" s="30">
        <f t="shared" si="292"/>
        <v>0</v>
      </c>
      <c r="H2593" s="63">
        <f t="shared" si="293"/>
        <v>130922.22222222222</v>
      </c>
      <c r="I2593" s="63"/>
      <c r="J2593" s="59">
        <f t="shared" si="294"/>
        <v>0</v>
      </c>
    </row>
    <row r="2594" spans="1:10" s="141" customFormat="1">
      <c r="A2594" s="144">
        <v>8</v>
      </c>
      <c r="B2594" s="145" t="s">
        <v>31</v>
      </c>
      <c r="C2594" s="26"/>
      <c r="D2594" s="146">
        <v>232931</v>
      </c>
      <c r="E2594" s="28">
        <f t="shared" si="291"/>
        <v>0</v>
      </c>
      <c r="F2594" s="29">
        <v>0</v>
      </c>
      <c r="G2594" s="30">
        <f t="shared" si="292"/>
        <v>0</v>
      </c>
      <c r="H2594" s="63">
        <f t="shared" si="293"/>
        <v>215676.85185185182</v>
      </c>
      <c r="I2594" s="63"/>
      <c r="J2594" s="59">
        <f t="shared" si="294"/>
        <v>0</v>
      </c>
    </row>
    <row r="2595" spans="1:10" s="141" customFormat="1">
      <c r="A2595" s="144">
        <v>9</v>
      </c>
      <c r="B2595" s="148" t="s">
        <v>32</v>
      </c>
      <c r="C2595" s="26"/>
      <c r="D2595" s="146">
        <v>101534</v>
      </c>
      <c r="E2595" s="28">
        <f t="shared" si="291"/>
        <v>0</v>
      </c>
      <c r="F2595" s="29">
        <v>0</v>
      </c>
      <c r="G2595" s="30">
        <f t="shared" si="292"/>
        <v>0</v>
      </c>
      <c r="H2595" s="63">
        <f t="shared" si="293"/>
        <v>94012.962962962964</v>
      </c>
      <c r="I2595" s="63"/>
      <c r="J2595" s="59">
        <f t="shared" si="294"/>
        <v>0</v>
      </c>
    </row>
    <row r="2596" spans="1:10" s="141" customFormat="1">
      <c r="A2596" s="144">
        <v>10</v>
      </c>
      <c r="B2596" s="148" t="s">
        <v>33</v>
      </c>
      <c r="C2596" s="37"/>
      <c r="D2596" s="147">
        <v>110148</v>
      </c>
      <c r="E2596" s="28">
        <f t="shared" si="291"/>
        <v>0</v>
      </c>
      <c r="F2596" s="29">
        <v>0</v>
      </c>
      <c r="G2596" s="30">
        <f t="shared" si="292"/>
        <v>0</v>
      </c>
      <c r="H2596" s="63">
        <f t="shared" si="293"/>
        <v>101988.88888888888</v>
      </c>
      <c r="I2596" s="63"/>
      <c r="J2596" s="59">
        <f t="shared" si="294"/>
        <v>0</v>
      </c>
    </row>
    <row r="2597" spans="1:10" s="141" customFormat="1">
      <c r="A2597" s="144">
        <v>11</v>
      </c>
      <c r="B2597" s="145" t="s">
        <v>34</v>
      </c>
      <c r="C2597" s="37"/>
      <c r="D2597" s="146">
        <v>54198</v>
      </c>
      <c r="E2597" s="28">
        <f t="shared" si="291"/>
        <v>0</v>
      </c>
      <c r="F2597" s="29">
        <v>0</v>
      </c>
      <c r="G2597" s="30">
        <f t="shared" si="292"/>
        <v>0</v>
      </c>
      <c r="H2597" s="63">
        <f t="shared" si="293"/>
        <v>50183.333333333328</v>
      </c>
      <c r="I2597" s="63"/>
      <c r="J2597" s="59">
        <f t="shared" si="294"/>
        <v>0</v>
      </c>
    </row>
    <row r="2598" spans="1:10" s="141" customFormat="1">
      <c r="A2598" s="144">
        <v>12</v>
      </c>
      <c r="B2598" s="145" t="s">
        <v>35</v>
      </c>
      <c r="C2598" s="37"/>
      <c r="D2598" s="146">
        <v>49680</v>
      </c>
      <c r="E2598" s="28">
        <f t="shared" si="291"/>
        <v>0</v>
      </c>
      <c r="F2598" s="29">
        <v>0</v>
      </c>
      <c r="G2598" s="30">
        <f t="shared" si="292"/>
        <v>0</v>
      </c>
      <c r="H2598" s="63">
        <f t="shared" si="293"/>
        <v>46000</v>
      </c>
      <c r="I2598" s="63"/>
      <c r="J2598" s="59">
        <f t="shared" si="294"/>
        <v>0</v>
      </c>
    </row>
    <row r="2599" spans="1:10" s="141" customFormat="1">
      <c r="A2599" s="144">
        <v>13</v>
      </c>
      <c r="B2599" s="145" t="s">
        <v>36</v>
      </c>
      <c r="C2599" s="37"/>
      <c r="D2599" s="149">
        <v>64152</v>
      </c>
      <c r="E2599" s="28">
        <f t="shared" si="291"/>
        <v>0</v>
      </c>
      <c r="F2599" s="29">
        <v>0</v>
      </c>
      <c r="G2599" s="30">
        <f t="shared" si="292"/>
        <v>0</v>
      </c>
      <c r="H2599" s="63">
        <f t="shared" si="293"/>
        <v>59399.999999999993</v>
      </c>
      <c r="I2599" s="63"/>
      <c r="J2599" s="59">
        <f t="shared" si="294"/>
        <v>0</v>
      </c>
    </row>
    <row r="2600" spans="1:10" s="141" customFormat="1">
      <c r="A2600" s="144">
        <v>14</v>
      </c>
      <c r="B2600" s="145" t="s">
        <v>37</v>
      </c>
      <c r="C2600" s="37"/>
      <c r="D2600" s="149">
        <v>65934</v>
      </c>
      <c r="E2600" s="28">
        <f t="shared" si="291"/>
        <v>0</v>
      </c>
      <c r="F2600" s="29">
        <v>0</v>
      </c>
      <c r="G2600" s="30">
        <f t="shared" si="292"/>
        <v>0</v>
      </c>
      <c r="H2600" s="130">
        <f t="shared" si="293"/>
        <v>61049.999999999993</v>
      </c>
      <c r="I2600" s="63"/>
      <c r="J2600" s="59">
        <f t="shared" si="294"/>
        <v>0</v>
      </c>
    </row>
    <row r="2601" spans="1:10" s="141" customFormat="1">
      <c r="A2601" s="144">
        <v>15</v>
      </c>
      <c r="B2601" s="145" t="s">
        <v>38</v>
      </c>
      <c r="C2601" s="37"/>
      <c r="D2601" s="149">
        <v>76626</v>
      </c>
      <c r="E2601" s="28">
        <f t="shared" si="291"/>
        <v>0</v>
      </c>
      <c r="F2601" s="124">
        <v>0</v>
      </c>
      <c r="G2601" s="30">
        <f t="shared" si="292"/>
        <v>0</v>
      </c>
      <c r="H2601" s="63">
        <f t="shared" si="293"/>
        <v>70950</v>
      </c>
      <c r="I2601" s="63"/>
      <c r="J2601" s="59">
        <f t="shared" si="294"/>
        <v>0</v>
      </c>
    </row>
    <row r="2602" spans="1:10" s="141" customFormat="1">
      <c r="A2602" s="144">
        <v>16</v>
      </c>
      <c r="B2602" s="145" t="s">
        <v>39</v>
      </c>
      <c r="C2602" s="37"/>
      <c r="D2602" s="149">
        <v>80190</v>
      </c>
      <c r="E2602" s="28">
        <f t="shared" si="291"/>
        <v>0</v>
      </c>
      <c r="F2602" s="29">
        <v>0</v>
      </c>
      <c r="G2602" s="30">
        <f t="shared" si="292"/>
        <v>0</v>
      </c>
      <c r="H2602" s="63">
        <f t="shared" si="293"/>
        <v>74250</v>
      </c>
      <c r="I2602" s="63"/>
      <c r="J2602" s="59">
        <f t="shared" si="294"/>
        <v>0</v>
      </c>
    </row>
    <row r="2603" spans="1:10" s="141" customFormat="1">
      <c r="A2603" s="144">
        <v>17</v>
      </c>
      <c r="B2603" s="145" t="s">
        <v>40</v>
      </c>
      <c r="C2603" s="37"/>
      <c r="D2603" s="149">
        <v>113832</v>
      </c>
      <c r="E2603" s="28">
        <f t="shared" si="291"/>
        <v>0</v>
      </c>
      <c r="F2603" s="29">
        <v>0</v>
      </c>
      <c r="G2603" s="30">
        <f t="shared" si="292"/>
        <v>0</v>
      </c>
      <c r="H2603" s="63">
        <f t="shared" si="293"/>
        <v>105400</v>
      </c>
      <c r="I2603" s="63"/>
      <c r="J2603" s="59">
        <f t="shared" si="294"/>
        <v>0</v>
      </c>
    </row>
    <row r="2604" spans="1:10" s="141" customFormat="1" ht="17.25">
      <c r="A2604" s="144">
        <v>18</v>
      </c>
      <c r="B2604" s="145" t="s">
        <v>41</v>
      </c>
      <c r="C2604" s="37"/>
      <c r="D2604" s="150">
        <v>98010</v>
      </c>
      <c r="E2604" s="28">
        <f t="shared" si="291"/>
        <v>0</v>
      </c>
      <c r="F2604" s="29">
        <v>0</v>
      </c>
      <c r="G2604" s="30">
        <f t="shared" si="292"/>
        <v>0</v>
      </c>
      <c r="H2604" s="63">
        <f t="shared" si="293"/>
        <v>90750</v>
      </c>
      <c r="I2604" s="45"/>
      <c r="J2604" s="64">
        <f>SUM(J2586:J2603)</f>
        <v>0</v>
      </c>
    </row>
    <row r="2605" spans="1:10" s="141" customFormat="1" ht="31.5">
      <c r="A2605" s="40"/>
      <c r="B2605" s="41" t="s">
        <v>42</v>
      </c>
      <c r="C2605" s="42">
        <f>SUM(C2587:C2604)</f>
        <v>10</v>
      </c>
      <c r="D2605" s="42"/>
      <c r="E2605" s="43">
        <f>SUM(E2587:E2604)</f>
        <v>1199430</v>
      </c>
      <c r="F2605" s="43"/>
      <c r="G2605" s="44">
        <f>SUM(G2587:G2604)</f>
        <v>1199430</v>
      </c>
      <c r="H2605" s="5"/>
      <c r="I2605" s="5"/>
      <c r="J2605" s="75">
        <f>J2604*0.08</f>
        <v>0</v>
      </c>
    </row>
    <row r="2606" spans="1:10" s="141" customFormat="1" ht="31.5">
      <c r="A2606" s="46"/>
      <c r="B2606" s="47"/>
      <c r="C2606" s="48"/>
      <c r="D2606" s="48"/>
      <c r="E2606" s="49"/>
      <c r="F2606" s="49"/>
      <c r="G2606" s="151"/>
      <c r="H2606" s="6"/>
      <c r="I2606" s="6"/>
      <c r="J2606" s="76">
        <f>SUM(J2604:J2605)</f>
        <v>0</v>
      </c>
    </row>
    <row r="2607" spans="1:10" ht="18">
      <c r="A2607" s="283" t="s">
        <v>43</v>
      </c>
      <c r="B2607" s="283"/>
      <c r="C2607" s="284" t="s">
        <v>44</v>
      </c>
      <c r="D2607" s="284"/>
      <c r="E2607" s="54"/>
      <c r="F2607" s="54"/>
      <c r="G2607" s="55" t="s">
        <v>45</v>
      </c>
    </row>
    <row r="2609" spans="1:10" s="141" customFormat="1" ht="18">
      <c r="A2609"/>
      <c r="B2609"/>
      <c r="C2609"/>
      <c r="D2609"/>
      <c r="E2609"/>
      <c r="F2609"/>
      <c r="G2609"/>
      <c r="H2609" s="1"/>
      <c r="I2609" s="1"/>
      <c r="J2609" s="79"/>
    </row>
    <row r="2610" spans="1:10" s="141" customFormat="1" ht="15.75">
      <c r="A2610" s="279" t="s">
        <v>1</v>
      </c>
      <c r="B2610" s="279"/>
      <c r="C2610" s="279"/>
      <c r="D2610" s="279"/>
      <c r="E2610" s="279"/>
      <c r="F2610" s="279"/>
      <c r="G2610" s="279"/>
      <c r="H2610" s="1"/>
      <c r="I2610" s="1"/>
      <c r="J2610" s="71"/>
    </row>
    <row r="2611" spans="1:10" s="141" customFormat="1" ht="15.75">
      <c r="A2611" s="279" t="s">
        <v>2</v>
      </c>
      <c r="B2611" s="279"/>
      <c r="C2611" s="279"/>
      <c r="D2611" s="279"/>
      <c r="E2611" s="279"/>
      <c r="F2611" s="279"/>
      <c r="G2611" s="279"/>
      <c r="H2611" s="1"/>
      <c r="I2611" s="1"/>
      <c r="J2611" s="71"/>
    </row>
    <row r="2612" spans="1:10" s="141" customFormat="1" ht="15.75">
      <c r="A2612" s="279" t="s">
        <v>4</v>
      </c>
      <c r="B2612" s="279"/>
      <c r="C2612" s="279"/>
      <c r="D2612" s="279"/>
      <c r="E2612" s="279"/>
      <c r="F2612" s="279"/>
      <c r="G2612" s="279"/>
      <c r="H2612" s="1"/>
      <c r="I2612" s="1"/>
      <c r="J2612" s="71"/>
    </row>
    <row r="2613" spans="1:10" s="141" customFormat="1" ht="27">
      <c r="A2613" s="280" t="s">
        <v>6</v>
      </c>
      <c r="B2613" s="280"/>
      <c r="C2613" s="280"/>
      <c r="D2613" s="280"/>
      <c r="E2613" s="280"/>
      <c r="F2613" s="280"/>
      <c r="G2613" s="280"/>
      <c r="H2613" s="2"/>
      <c r="I2613" s="2"/>
      <c r="J2613" s="72"/>
    </row>
    <row r="2614" spans="1:10" s="141" customFormat="1" ht="27">
      <c r="A2614" s="142"/>
      <c r="B2614" s="142"/>
      <c r="C2614" s="281" t="s">
        <v>382</v>
      </c>
      <c r="D2614" s="281"/>
      <c r="E2614" s="281"/>
      <c r="F2614" s="281"/>
      <c r="G2614" s="281"/>
      <c r="H2614" s="68"/>
      <c r="I2614" s="68"/>
      <c r="J2614" s="71"/>
    </row>
    <row r="2615" spans="1:10" s="141" customFormat="1" ht="15.75">
      <c r="A2615" s="11" t="s">
        <v>358</v>
      </c>
      <c r="B2615" s="12">
        <v>4138219355</v>
      </c>
      <c r="C2615" s="143"/>
      <c r="D2615" s="286"/>
      <c r="E2615" s="286"/>
      <c r="F2615" s="286"/>
      <c r="G2615" s="286"/>
      <c r="H2615" s="69" t="s">
        <v>161</v>
      </c>
      <c r="I2615" s="69"/>
      <c r="J2615" s="73"/>
    </row>
    <row r="2616" spans="1:10" s="141" customFormat="1" ht="15.75">
      <c r="A2616" s="11" t="s">
        <v>9</v>
      </c>
      <c r="B2616" s="286" t="s">
        <v>763</v>
      </c>
      <c r="C2616" s="286"/>
      <c r="D2616" s="286"/>
      <c r="E2616" s="16"/>
      <c r="F2616" s="11"/>
      <c r="G2616" s="16"/>
      <c r="H2616" s="1"/>
      <c r="I2616" s="1"/>
      <c r="J2616" s="71"/>
    </row>
    <row r="2617" spans="1:10" s="141" customFormat="1" ht="15.75">
      <c r="A2617" s="11" t="s">
        <v>11</v>
      </c>
      <c r="B2617" s="289"/>
      <c r="C2617" s="289"/>
      <c r="D2617" s="289"/>
      <c r="E2617" s="289"/>
      <c r="F2617" s="18"/>
      <c r="G2617" s="19"/>
      <c r="H2617" s="1"/>
      <c r="I2617" s="1"/>
      <c r="J2617" s="71"/>
    </row>
    <row r="2618" spans="1:10" s="141" customFormat="1" ht="15.75">
      <c r="A2618" s="21" t="s">
        <v>14</v>
      </c>
      <c r="B2618" s="21" t="s">
        <v>16</v>
      </c>
      <c r="C2618" s="21"/>
      <c r="D2618" s="22" t="s">
        <v>18</v>
      </c>
      <c r="E2618" s="23" t="s">
        <v>19</v>
      </c>
      <c r="F2618" s="23" t="s">
        <v>20</v>
      </c>
      <c r="G2618" s="21" t="s">
        <v>21</v>
      </c>
      <c r="H2618" s="63"/>
      <c r="I2618" s="63"/>
      <c r="J2618" s="59">
        <f>H2618*C2619</f>
        <v>0</v>
      </c>
    </row>
    <row r="2619" spans="1:10" s="141" customFormat="1">
      <c r="A2619" s="144">
        <v>1</v>
      </c>
      <c r="B2619" s="145" t="s">
        <v>23</v>
      </c>
      <c r="C2619" s="26"/>
      <c r="D2619" s="146">
        <v>79305</v>
      </c>
      <c r="E2619" s="28">
        <f t="shared" ref="E2619:E2636" si="295">D2619*C2619</f>
        <v>0</v>
      </c>
      <c r="F2619" s="29">
        <v>0</v>
      </c>
      <c r="G2619" s="30">
        <f t="shared" ref="G2619:G2636" si="296">E2619-E2619*F2619</f>
        <v>0</v>
      </c>
      <c r="H2619" s="63">
        <f t="shared" ref="H2619:H2636" si="297">D2619/1.08</f>
        <v>73430.555555555547</v>
      </c>
      <c r="I2619" s="63"/>
      <c r="J2619" s="59">
        <f>H2619*C2620</f>
        <v>0</v>
      </c>
    </row>
    <row r="2620" spans="1:10" s="141" customFormat="1">
      <c r="A2620" s="144">
        <v>2</v>
      </c>
      <c r="B2620" s="145" t="s">
        <v>25</v>
      </c>
      <c r="C2620" s="32"/>
      <c r="D2620" s="147">
        <v>128591</v>
      </c>
      <c r="E2620" s="28">
        <f t="shared" si="295"/>
        <v>0</v>
      </c>
      <c r="F2620" s="29">
        <v>0</v>
      </c>
      <c r="G2620" s="30">
        <f t="shared" si="296"/>
        <v>0</v>
      </c>
      <c r="H2620" s="63">
        <f t="shared" si="297"/>
        <v>119065.74074074073</v>
      </c>
      <c r="I2620" s="63"/>
      <c r="J2620" s="59">
        <f>H2620*C2621</f>
        <v>0</v>
      </c>
    </row>
    <row r="2621" spans="1:10" s="141" customFormat="1">
      <c r="A2621" s="144">
        <v>3</v>
      </c>
      <c r="B2621" s="145" t="s">
        <v>26</v>
      </c>
      <c r="C2621" s="34"/>
      <c r="D2621" s="146">
        <v>60043</v>
      </c>
      <c r="E2621" s="28">
        <f t="shared" si="295"/>
        <v>0</v>
      </c>
      <c r="F2621" s="29">
        <v>0</v>
      </c>
      <c r="G2621" s="30">
        <f t="shared" si="296"/>
        <v>0</v>
      </c>
      <c r="H2621" s="63">
        <f t="shared" si="297"/>
        <v>55595.370370370365</v>
      </c>
      <c r="I2621" s="63"/>
      <c r="J2621" s="59">
        <f>H2621*C2622</f>
        <v>0</v>
      </c>
    </row>
    <row r="2622" spans="1:10" s="141" customFormat="1">
      <c r="A2622" s="144">
        <v>4</v>
      </c>
      <c r="B2622" s="145" t="s">
        <v>27</v>
      </c>
      <c r="C2622" s="106"/>
      <c r="D2622" s="146">
        <v>115781</v>
      </c>
      <c r="E2622" s="28">
        <f t="shared" si="295"/>
        <v>0</v>
      </c>
      <c r="F2622" s="29">
        <v>0</v>
      </c>
      <c r="G2622" s="30">
        <f t="shared" si="296"/>
        <v>0</v>
      </c>
      <c r="H2622" s="63">
        <f t="shared" si="297"/>
        <v>107204.62962962962</v>
      </c>
      <c r="I2622" s="63"/>
      <c r="J2622" s="59"/>
    </row>
    <row r="2623" spans="1:10" s="141" customFormat="1">
      <c r="A2623" s="144">
        <v>5</v>
      </c>
      <c r="B2623" s="145" t="s">
        <v>28</v>
      </c>
      <c r="C2623" s="32">
        <v>15</v>
      </c>
      <c r="D2623" s="146">
        <v>119943</v>
      </c>
      <c r="E2623" s="28">
        <f t="shared" si="295"/>
        <v>1799145</v>
      </c>
      <c r="F2623" s="124">
        <v>0</v>
      </c>
      <c r="G2623" s="30">
        <f t="shared" si="296"/>
        <v>1799145</v>
      </c>
      <c r="H2623" s="63">
        <f t="shared" si="297"/>
        <v>111058.33333333333</v>
      </c>
      <c r="I2623" s="63"/>
      <c r="J2623" s="59">
        <f t="shared" ref="J2623:J2635" si="298">H2623*C2624</f>
        <v>0</v>
      </c>
    </row>
    <row r="2624" spans="1:10" s="141" customFormat="1">
      <c r="A2624" s="144">
        <v>6</v>
      </c>
      <c r="B2624" s="145" t="s">
        <v>29</v>
      </c>
      <c r="C2624" s="26"/>
      <c r="D2624" s="146">
        <v>94810</v>
      </c>
      <c r="E2624" s="28">
        <f t="shared" si="295"/>
        <v>0</v>
      </c>
      <c r="F2624" s="29">
        <v>0</v>
      </c>
      <c r="G2624" s="30">
        <f t="shared" si="296"/>
        <v>0</v>
      </c>
      <c r="H2624" s="63">
        <f t="shared" si="297"/>
        <v>87787.037037037036</v>
      </c>
      <c r="I2624" s="63"/>
      <c r="J2624" s="59">
        <f t="shared" si="298"/>
        <v>0</v>
      </c>
    </row>
    <row r="2625" spans="1:10" s="141" customFormat="1">
      <c r="A2625" s="144">
        <v>7</v>
      </c>
      <c r="B2625" s="145" t="s">
        <v>30</v>
      </c>
      <c r="C2625" s="34"/>
      <c r="D2625" s="146">
        <v>141396</v>
      </c>
      <c r="E2625" s="28">
        <f t="shared" si="295"/>
        <v>0</v>
      </c>
      <c r="F2625" s="29">
        <v>0</v>
      </c>
      <c r="G2625" s="30">
        <f t="shared" si="296"/>
        <v>0</v>
      </c>
      <c r="H2625" s="63">
        <f t="shared" si="297"/>
        <v>130922.22222222222</v>
      </c>
      <c r="I2625" s="63"/>
      <c r="J2625" s="59">
        <f t="shared" si="298"/>
        <v>0</v>
      </c>
    </row>
    <row r="2626" spans="1:10" s="141" customFormat="1">
      <c r="A2626" s="144">
        <v>8</v>
      </c>
      <c r="B2626" s="145" t="s">
        <v>31</v>
      </c>
      <c r="C2626" s="26"/>
      <c r="D2626" s="146">
        <v>232931</v>
      </c>
      <c r="E2626" s="28">
        <f t="shared" si="295"/>
        <v>0</v>
      </c>
      <c r="F2626" s="29">
        <v>0</v>
      </c>
      <c r="G2626" s="30">
        <f t="shared" si="296"/>
        <v>0</v>
      </c>
      <c r="H2626" s="63">
        <f t="shared" si="297"/>
        <v>215676.85185185182</v>
      </c>
      <c r="I2626" s="63"/>
      <c r="J2626" s="59">
        <f t="shared" si="298"/>
        <v>0</v>
      </c>
    </row>
    <row r="2627" spans="1:10" s="141" customFormat="1">
      <c r="A2627" s="144">
        <v>9</v>
      </c>
      <c r="B2627" s="148" t="s">
        <v>32</v>
      </c>
      <c r="C2627" s="26"/>
      <c r="D2627" s="146">
        <v>101534</v>
      </c>
      <c r="E2627" s="28">
        <f t="shared" si="295"/>
        <v>0</v>
      </c>
      <c r="F2627" s="29">
        <v>0</v>
      </c>
      <c r="G2627" s="30">
        <f t="shared" si="296"/>
        <v>0</v>
      </c>
      <c r="H2627" s="63">
        <f t="shared" si="297"/>
        <v>94012.962962962964</v>
      </c>
      <c r="I2627" s="63"/>
      <c r="J2627" s="59">
        <f t="shared" si="298"/>
        <v>0</v>
      </c>
    </row>
    <row r="2628" spans="1:10" s="141" customFormat="1">
      <c r="A2628" s="144">
        <v>10</v>
      </c>
      <c r="B2628" s="148" t="s">
        <v>33</v>
      </c>
      <c r="C2628" s="37"/>
      <c r="D2628" s="147">
        <v>110148</v>
      </c>
      <c r="E2628" s="28">
        <f t="shared" si="295"/>
        <v>0</v>
      </c>
      <c r="F2628" s="29">
        <v>0</v>
      </c>
      <c r="G2628" s="30">
        <f t="shared" si="296"/>
        <v>0</v>
      </c>
      <c r="H2628" s="63">
        <f t="shared" si="297"/>
        <v>101988.88888888888</v>
      </c>
      <c r="I2628" s="63"/>
      <c r="J2628" s="59">
        <f t="shared" si="298"/>
        <v>0</v>
      </c>
    </row>
    <row r="2629" spans="1:10" s="141" customFormat="1">
      <c r="A2629" s="144">
        <v>11</v>
      </c>
      <c r="B2629" s="145" t="s">
        <v>34</v>
      </c>
      <c r="C2629" s="37"/>
      <c r="D2629" s="146">
        <v>54198</v>
      </c>
      <c r="E2629" s="28">
        <f t="shared" si="295"/>
        <v>0</v>
      </c>
      <c r="F2629" s="29">
        <v>0</v>
      </c>
      <c r="G2629" s="30">
        <f t="shared" si="296"/>
        <v>0</v>
      </c>
      <c r="H2629" s="63">
        <f t="shared" si="297"/>
        <v>50183.333333333328</v>
      </c>
      <c r="I2629" s="63"/>
      <c r="J2629" s="59">
        <f t="shared" si="298"/>
        <v>0</v>
      </c>
    </row>
    <row r="2630" spans="1:10" s="141" customFormat="1">
      <c r="A2630" s="144">
        <v>12</v>
      </c>
      <c r="B2630" s="145" t="s">
        <v>35</v>
      </c>
      <c r="C2630" s="37"/>
      <c r="D2630" s="146">
        <v>49680</v>
      </c>
      <c r="E2630" s="28">
        <f t="shared" si="295"/>
        <v>0</v>
      </c>
      <c r="F2630" s="29">
        <v>0</v>
      </c>
      <c r="G2630" s="30">
        <f t="shared" si="296"/>
        <v>0</v>
      </c>
      <c r="H2630" s="63">
        <f t="shared" si="297"/>
        <v>46000</v>
      </c>
      <c r="I2630" s="63"/>
      <c r="J2630" s="59">
        <f t="shared" si="298"/>
        <v>0</v>
      </c>
    </row>
    <row r="2631" spans="1:10" s="141" customFormat="1">
      <c r="A2631" s="144">
        <v>13</v>
      </c>
      <c r="B2631" s="145" t="s">
        <v>36</v>
      </c>
      <c r="C2631" s="37"/>
      <c r="D2631" s="149">
        <v>64152</v>
      </c>
      <c r="E2631" s="28">
        <f t="shared" si="295"/>
        <v>0</v>
      </c>
      <c r="F2631" s="29">
        <v>0</v>
      </c>
      <c r="G2631" s="30">
        <f t="shared" si="296"/>
        <v>0</v>
      </c>
      <c r="H2631" s="63">
        <f t="shared" si="297"/>
        <v>59399.999999999993</v>
      </c>
      <c r="I2631" s="63"/>
      <c r="J2631" s="59">
        <f t="shared" si="298"/>
        <v>0</v>
      </c>
    </row>
    <row r="2632" spans="1:10" s="141" customFormat="1">
      <c r="A2632" s="144">
        <v>14</v>
      </c>
      <c r="B2632" s="145" t="s">
        <v>37</v>
      </c>
      <c r="C2632" s="37"/>
      <c r="D2632" s="149">
        <v>65934</v>
      </c>
      <c r="E2632" s="28">
        <f t="shared" si="295"/>
        <v>0</v>
      </c>
      <c r="F2632" s="29">
        <v>0</v>
      </c>
      <c r="G2632" s="30">
        <f t="shared" si="296"/>
        <v>0</v>
      </c>
      <c r="H2632" s="130">
        <f t="shared" si="297"/>
        <v>61049.999999999993</v>
      </c>
      <c r="I2632" s="63"/>
      <c r="J2632" s="59">
        <f t="shared" si="298"/>
        <v>0</v>
      </c>
    </row>
    <row r="2633" spans="1:10" s="141" customFormat="1">
      <c r="A2633" s="144">
        <v>15</v>
      </c>
      <c r="B2633" s="145" t="s">
        <v>38</v>
      </c>
      <c r="C2633" s="37"/>
      <c r="D2633" s="149">
        <v>76626</v>
      </c>
      <c r="E2633" s="28">
        <f t="shared" si="295"/>
        <v>0</v>
      </c>
      <c r="F2633" s="124">
        <v>0</v>
      </c>
      <c r="G2633" s="30">
        <f t="shared" si="296"/>
        <v>0</v>
      </c>
      <c r="H2633" s="63">
        <f t="shared" si="297"/>
        <v>70950</v>
      </c>
      <c r="I2633" s="63"/>
      <c r="J2633" s="59">
        <f t="shared" si="298"/>
        <v>0</v>
      </c>
    </row>
    <row r="2634" spans="1:10" s="141" customFormat="1">
      <c r="A2634" s="144">
        <v>16</v>
      </c>
      <c r="B2634" s="145" t="s">
        <v>39</v>
      </c>
      <c r="C2634" s="37"/>
      <c r="D2634" s="149">
        <v>80190</v>
      </c>
      <c r="E2634" s="28">
        <f t="shared" si="295"/>
        <v>0</v>
      </c>
      <c r="F2634" s="29">
        <v>0</v>
      </c>
      <c r="G2634" s="30">
        <f t="shared" si="296"/>
        <v>0</v>
      </c>
      <c r="H2634" s="63">
        <f t="shared" si="297"/>
        <v>74250</v>
      </c>
      <c r="I2634" s="63"/>
      <c r="J2634" s="59">
        <f t="shared" si="298"/>
        <v>0</v>
      </c>
    </row>
    <row r="2635" spans="1:10" s="141" customFormat="1">
      <c r="A2635" s="144">
        <v>17</v>
      </c>
      <c r="B2635" s="145" t="s">
        <v>40</v>
      </c>
      <c r="C2635" s="37"/>
      <c r="D2635" s="149">
        <v>113832</v>
      </c>
      <c r="E2635" s="28">
        <f t="shared" si="295"/>
        <v>0</v>
      </c>
      <c r="F2635" s="29">
        <v>0</v>
      </c>
      <c r="G2635" s="30">
        <f t="shared" si="296"/>
        <v>0</v>
      </c>
      <c r="H2635" s="63">
        <f t="shared" si="297"/>
        <v>105400</v>
      </c>
      <c r="I2635" s="63"/>
      <c r="J2635" s="59">
        <f t="shared" si="298"/>
        <v>0</v>
      </c>
    </row>
    <row r="2636" spans="1:10" s="141" customFormat="1" ht="17.25">
      <c r="A2636" s="144">
        <v>18</v>
      </c>
      <c r="B2636" s="145" t="s">
        <v>41</v>
      </c>
      <c r="C2636" s="37"/>
      <c r="D2636" s="150">
        <v>98010</v>
      </c>
      <c r="E2636" s="28">
        <f t="shared" si="295"/>
        <v>0</v>
      </c>
      <c r="F2636" s="29">
        <v>0</v>
      </c>
      <c r="G2636" s="30">
        <f t="shared" si="296"/>
        <v>0</v>
      </c>
      <c r="H2636" s="63">
        <f t="shared" si="297"/>
        <v>90750</v>
      </c>
      <c r="I2636" s="45"/>
      <c r="J2636" s="64">
        <f>SUM(J2618:J2635)</f>
        <v>0</v>
      </c>
    </row>
    <row r="2637" spans="1:10" s="141" customFormat="1" ht="31.5">
      <c r="A2637" s="40"/>
      <c r="B2637" s="41" t="s">
        <v>42</v>
      </c>
      <c r="C2637" s="42">
        <f>SUM(C2619:C2636)</f>
        <v>15</v>
      </c>
      <c r="D2637" s="42"/>
      <c r="E2637" s="43">
        <f>SUM(E2619:E2636)</f>
        <v>1799145</v>
      </c>
      <c r="F2637" s="43"/>
      <c r="G2637" s="44">
        <f>SUM(G2619:G2636)</f>
        <v>1799145</v>
      </c>
      <c r="H2637" s="5"/>
      <c r="I2637" s="5"/>
      <c r="J2637" s="75">
        <f>J2636*0.08</f>
        <v>0</v>
      </c>
    </row>
    <row r="2638" spans="1:10" s="141" customFormat="1" ht="31.5">
      <c r="A2638" s="46"/>
      <c r="B2638" s="47"/>
      <c r="C2638" s="48"/>
      <c r="D2638" s="48"/>
      <c r="E2638" s="49"/>
      <c r="F2638" s="49"/>
      <c r="G2638" s="151"/>
      <c r="H2638" s="6"/>
      <c r="I2638" s="6"/>
      <c r="J2638" s="76">
        <f>SUM(J2636:J2637)</f>
        <v>0</v>
      </c>
    </row>
    <row r="2639" spans="1:10" ht="18">
      <c r="A2639" s="283" t="s">
        <v>43</v>
      </c>
      <c r="B2639" s="283"/>
      <c r="C2639" s="284" t="s">
        <v>44</v>
      </c>
      <c r="D2639" s="284"/>
      <c r="E2639" s="54"/>
      <c r="F2639" s="54"/>
      <c r="G2639" s="55" t="s">
        <v>45</v>
      </c>
    </row>
    <row r="2641" spans="1:10" s="141" customFormat="1" ht="18">
      <c r="A2641"/>
      <c r="B2641"/>
      <c r="C2641"/>
      <c r="D2641"/>
      <c r="E2641"/>
      <c r="F2641"/>
      <c r="G2641"/>
      <c r="H2641" s="1"/>
      <c r="I2641" s="1"/>
      <c r="J2641" s="79"/>
    </row>
    <row r="2642" spans="1:10" s="141" customFormat="1" ht="15.75">
      <c r="A2642" s="279" t="s">
        <v>1</v>
      </c>
      <c r="B2642" s="279"/>
      <c r="C2642" s="279"/>
      <c r="D2642" s="279"/>
      <c r="E2642" s="279"/>
      <c r="F2642" s="279"/>
      <c r="G2642" s="279"/>
      <c r="H2642" s="1"/>
      <c r="I2642" s="1"/>
      <c r="J2642" s="71"/>
    </row>
    <row r="2643" spans="1:10" s="141" customFormat="1" ht="15.75">
      <c r="A2643" s="279" t="s">
        <v>2</v>
      </c>
      <c r="B2643" s="279"/>
      <c r="C2643" s="279"/>
      <c r="D2643" s="279"/>
      <c r="E2643" s="279"/>
      <c r="F2643" s="279"/>
      <c r="G2643" s="279"/>
      <c r="H2643" s="1"/>
      <c r="I2643" s="1"/>
      <c r="J2643" s="71"/>
    </row>
    <row r="2644" spans="1:10" s="141" customFormat="1" ht="15.75">
      <c r="A2644" s="279" t="s">
        <v>4</v>
      </c>
      <c r="B2644" s="279"/>
      <c r="C2644" s="279"/>
      <c r="D2644" s="279"/>
      <c r="E2644" s="279"/>
      <c r="F2644" s="279"/>
      <c r="G2644" s="279"/>
      <c r="H2644" s="1"/>
      <c r="I2644" s="1"/>
      <c r="J2644" s="71"/>
    </row>
    <row r="2645" spans="1:10" s="141" customFormat="1" ht="27">
      <c r="A2645" s="280" t="s">
        <v>6</v>
      </c>
      <c r="B2645" s="280"/>
      <c r="C2645" s="280"/>
      <c r="D2645" s="280"/>
      <c r="E2645" s="280"/>
      <c r="F2645" s="280"/>
      <c r="G2645" s="280"/>
      <c r="H2645" s="2"/>
      <c r="I2645" s="2"/>
      <c r="J2645" s="72"/>
    </row>
    <row r="2646" spans="1:10" s="141" customFormat="1" ht="27">
      <c r="A2646" s="142"/>
      <c r="B2646" s="142"/>
      <c r="C2646" s="281" t="s">
        <v>382</v>
      </c>
      <c r="D2646" s="281"/>
      <c r="E2646" s="281"/>
      <c r="F2646" s="281"/>
      <c r="G2646" s="281"/>
      <c r="H2646" s="68"/>
      <c r="I2646" s="68"/>
      <c r="J2646" s="71"/>
    </row>
    <row r="2647" spans="1:10" s="141" customFormat="1" ht="15.75">
      <c r="A2647" s="11" t="s">
        <v>358</v>
      </c>
      <c r="B2647" s="12">
        <v>4138156754</v>
      </c>
      <c r="C2647" s="143"/>
      <c r="D2647" s="286"/>
      <c r="E2647" s="286"/>
      <c r="F2647" s="286"/>
      <c r="G2647" s="286"/>
      <c r="H2647" s="69" t="s">
        <v>161</v>
      </c>
      <c r="I2647" s="69"/>
      <c r="J2647" s="73"/>
    </row>
    <row r="2648" spans="1:10" s="141" customFormat="1" ht="15.75">
      <c r="A2648" s="11" t="s">
        <v>9</v>
      </c>
      <c r="B2648" s="286" t="s">
        <v>764</v>
      </c>
      <c r="C2648" s="286"/>
      <c r="D2648" s="286"/>
      <c r="E2648" s="16"/>
      <c r="F2648" s="11"/>
      <c r="G2648" s="16"/>
      <c r="H2648" s="1"/>
      <c r="I2648" s="1"/>
      <c r="J2648" s="71"/>
    </row>
    <row r="2649" spans="1:10" s="141" customFormat="1" ht="15.75">
      <c r="A2649" s="11" t="s">
        <v>11</v>
      </c>
      <c r="B2649" s="289" t="s">
        <v>702</v>
      </c>
      <c r="C2649" s="289"/>
      <c r="D2649" s="289"/>
      <c r="E2649" s="289"/>
      <c r="F2649" s="18"/>
      <c r="G2649" s="19"/>
      <c r="H2649" s="1"/>
      <c r="I2649" s="1"/>
      <c r="J2649" s="71"/>
    </row>
    <row r="2650" spans="1:10" s="141" customFormat="1" ht="15.75">
      <c r="A2650" s="21" t="s">
        <v>14</v>
      </c>
      <c r="B2650" s="21" t="s">
        <v>16</v>
      </c>
      <c r="C2650" s="21"/>
      <c r="D2650" s="22" t="s">
        <v>18</v>
      </c>
      <c r="E2650" s="23" t="s">
        <v>19</v>
      </c>
      <c r="F2650" s="23" t="s">
        <v>20</v>
      </c>
      <c r="G2650" s="21" t="s">
        <v>21</v>
      </c>
      <c r="H2650" s="63"/>
      <c r="I2650" s="63"/>
      <c r="J2650" s="59">
        <f>H2650*C2651</f>
        <v>0</v>
      </c>
    </row>
    <row r="2651" spans="1:10" s="141" customFormat="1">
      <c r="A2651" s="144">
        <v>1</v>
      </c>
      <c r="B2651" s="145" t="s">
        <v>23</v>
      </c>
      <c r="C2651" s="26"/>
      <c r="D2651" s="146">
        <v>79305</v>
      </c>
      <c r="E2651" s="28">
        <f t="shared" ref="E2651:E2668" si="299">D2651*C2651</f>
        <v>0</v>
      </c>
      <c r="F2651" s="29">
        <v>0</v>
      </c>
      <c r="G2651" s="30">
        <f t="shared" ref="G2651:G2668" si="300">E2651-E2651*F2651</f>
        <v>0</v>
      </c>
      <c r="H2651" s="63">
        <f t="shared" ref="H2651:H2668" si="301">D2651/1.08</f>
        <v>73430.555555555547</v>
      </c>
      <c r="I2651" s="63"/>
      <c r="J2651" s="59">
        <f>H2651*C2652</f>
        <v>0</v>
      </c>
    </row>
    <row r="2652" spans="1:10" s="141" customFormat="1">
      <c r="A2652" s="144">
        <v>2</v>
      </c>
      <c r="B2652" s="145" t="s">
        <v>25</v>
      </c>
      <c r="C2652" s="32"/>
      <c r="D2652" s="147">
        <v>128591</v>
      </c>
      <c r="E2652" s="28">
        <f t="shared" si="299"/>
        <v>0</v>
      </c>
      <c r="F2652" s="29">
        <v>0</v>
      </c>
      <c r="G2652" s="30">
        <f t="shared" si="300"/>
        <v>0</v>
      </c>
      <c r="H2652" s="63">
        <f t="shared" si="301"/>
        <v>119065.74074074073</v>
      </c>
      <c r="I2652" s="63"/>
      <c r="J2652" s="59">
        <f>H2652*C2653</f>
        <v>0</v>
      </c>
    </row>
    <row r="2653" spans="1:10" s="141" customFormat="1">
      <c r="A2653" s="144">
        <v>3</v>
      </c>
      <c r="B2653" s="145" t="s">
        <v>26</v>
      </c>
      <c r="C2653" s="34"/>
      <c r="D2653" s="146">
        <v>60043</v>
      </c>
      <c r="E2653" s="28">
        <f t="shared" si="299"/>
        <v>0</v>
      </c>
      <c r="F2653" s="29">
        <v>0</v>
      </c>
      <c r="G2653" s="30">
        <f t="shared" si="300"/>
        <v>0</v>
      </c>
      <c r="H2653" s="63">
        <f t="shared" si="301"/>
        <v>55595.370370370365</v>
      </c>
      <c r="I2653" s="63"/>
      <c r="J2653" s="59">
        <f>H2653*C2654</f>
        <v>0</v>
      </c>
    </row>
    <row r="2654" spans="1:10" s="141" customFormat="1">
      <c r="A2654" s="144">
        <v>4</v>
      </c>
      <c r="B2654" s="145" t="s">
        <v>27</v>
      </c>
      <c r="C2654" s="106"/>
      <c r="D2654" s="146">
        <v>115781</v>
      </c>
      <c r="E2654" s="28">
        <f t="shared" si="299"/>
        <v>0</v>
      </c>
      <c r="F2654" s="29">
        <v>0</v>
      </c>
      <c r="G2654" s="30">
        <f t="shared" si="300"/>
        <v>0</v>
      </c>
      <c r="H2654" s="63">
        <f t="shared" si="301"/>
        <v>107204.62962962962</v>
      </c>
      <c r="I2654" s="63"/>
      <c r="J2654" s="59"/>
    </row>
    <row r="2655" spans="1:10" s="141" customFormat="1">
      <c r="A2655" s="144">
        <v>5</v>
      </c>
      <c r="B2655" s="145" t="s">
        <v>28</v>
      </c>
      <c r="C2655" s="32">
        <v>8</v>
      </c>
      <c r="D2655" s="146">
        <v>119943</v>
      </c>
      <c r="E2655" s="28">
        <f t="shared" si="299"/>
        <v>959544</v>
      </c>
      <c r="F2655" s="124">
        <v>0</v>
      </c>
      <c r="G2655" s="30">
        <f t="shared" si="300"/>
        <v>959544</v>
      </c>
      <c r="H2655" s="63">
        <f t="shared" si="301"/>
        <v>111058.33333333333</v>
      </c>
      <c r="I2655" s="63"/>
      <c r="J2655" s="59"/>
    </row>
    <row r="2656" spans="1:10" s="141" customFormat="1">
      <c r="A2656" s="144">
        <v>6</v>
      </c>
      <c r="B2656" s="145" t="s">
        <v>29</v>
      </c>
      <c r="C2656" s="26"/>
      <c r="D2656" s="146">
        <v>94810</v>
      </c>
      <c r="E2656" s="28">
        <f t="shared" si="299"/>
        <v>0</v>
      </c>
      <c r="F2656" s="29">
        <v>0</v>
      </c>
      <c r="G2656" s="30">
        <f t="shared" si="300"/>
        <v>0</v>
      </c>
      <c r="H2656" s="63">
        <f t="shared" si="301"/>
        <v>87787.037037037036</v>
      </c>
      <c r="I2656" s="63"/>
      <c r="J2656" s="59"/>
    </row>
    <row r="2657" spans="1:10" s="141" customFormat="1">
      <c r="A2657" s="144">
        <v>7</v>
      </c>
      <c r="B2657" s="145" t="s">
        <v>30</v>
      </c>
      <c r="C2657" s="34"/>
      <c r="D2657" s="146">
        <v>141396</v>
      </c>
      <c r="E2657" s="28">
        <f t="shared" si="299"/>
        <v>0</v>
      </c>
      <c r="F2657" s="29">
        <v>0</v>
      </c>
      <c r="G2657" s="30">
        <f t="shared" si="300"/>
        <v>0</v>
      </c>
      <c r="H2657" s="63">
        <f t="shared" si="301"/>
        <v>130922.22222222222</v>
      </c>
      <c r="I2657" s="63"/>
      <c r="J2657" s="59"/>
    </row>
    <row r="2658" spans="1:10" s="141" customFormat="1">
      <c r="A2658" s="144">
        <v>8</v>
      </c>
      <c r="B2658" s="145" t="s">
        <v>31</v>
      </c>
      <c r="C2658" s="26"/>
      <c r="D2658" s="146">
        <v>232931</v>
      </c>
      <c r="E2658" s="28">
        <f t="shared" si="299"/>
        <v>0</v>
      </c>
      <c r="F2658" s="29">
        <v>0</v>
      </c>
      <c r="G2658" s="30">
        <f t="shared" si="300"/>
        <v>0</v>
      </c>
      <c r="H2658" s="63">
        <f t="shared" si="301"/>
        <v>215676.85185185182</v>
      </c>
      <c r="I2658" s="63"/>
      <c r="J2658" s="59"/>
    </row>
    <row r="2659" spans="1:10" s="141" customFormat="1">
      <c r="A2659" s="144">
        <v>9</v>
      </c>
      <c r="B2659" s="148" t="s">
        <v>32</v>
      </c>
      <c r="C2659" s="26"/>
      <c r="D2659" s="146">
        <v>101534</v>
      </c>
      <c r="E2659" s="28">
        <f t="shared" si="299"/>
        <v>0</v>
      </c>
      <c r="F2659" s="29">
        <v>0</v>
      </c>
      <c r="G2659" s="30">
        <f t="shared" si="300"/>
        <v>0</v>
      </c>
      <c r="H2659" s="63">
        <f t="shared" si="301"/>
        <v>94012.962962962964</v>
      </c>
      <c r="I2659" s="63"/>
      <c r="J2659" s="59"/>
    </row>
    <row r="2660" spans="1:10" s="141" customFormat="1">
      <c r="A2660" s="144">
        <v>10</v>
      </c>
      <c r="B2660" s="148" t="s">
        <v>33</v>
      </c>
      <c r="C2660" s="37"/>
      <c r="D2660" s="147">
        <v>110148</v>
      </c>
      <c r="E2660" s="28">
        <f t="shared" si="299"/>
        <v>0</v>
      </c>
      <c r="F2660" s="29">
        <v>0</v>
      </c>
      <c r="G2660" s="30">
        <f t="shared" si="300"/>
        <v>0</v>
      </c>
      <c r="H2660" s="63">
        <f t="shared" si="301"/>
        <v>101988.88888888888</v>
      </c>
      <c r="I2660" s="63"/>
      <c r="J2660" s="59"/>
    </row>
    <row r="2661" spans="1:10" s="141" customFormat="1">
      <c r="A2661" s="144">
        <v>11</v>
      </c>
      <c r="B2661" s="145" t="s">
        <v>34</v>
      </c>
      <c r="C2661" s="37">
        <v>5</v>
      </c>
      <c r="D2661" s="146">
        <v>54198</v>
      </c>
      <c r="E2661" s="28">
        <f t="shared" si="299"/>
        <v>270990</v>
      </c>
      <c r="F2661" s="29">
        <v>0</v>
      </c>
      <c r="G2661" s="30">
        <f t="shared" si="300"/>
        <v>270990</v>
      </c>
      <c r="H2661" s="63">
        <f t="shared" si="301"/>
        <v>50183.333333333328</v>
      </c>
      <c r="I2661" s="63"/>
      <c r="J2661" s="59"/>
    </row>
    <row r="2662" spans="1:10" s="141" customFormat="1">
      <c r="A2662" s="144">
        <v>12</v>
      </c>
      <c r="B2662" s="145" t="s">
        <v>35</v>
      </c>
      <c r="C2662" s="37"/>
      <c r="D2662" s="146">
        <v>49680</v>
      </c>
      <c r="E2662" s="28">
        <f t="shared" si="299"/>
        <v>0</v>
      </c>
      <c r="F2662" s="29">
        <v>0</v>
      </c>
      <c r="G2662" s="30">
        <f t="shared" si="300"/>
        <v>0</v>
      </c>
      <c r="H2662" s="63">
        <f t="shared" si="301"/>
        <v>46000</v>
      </c>
      <c r="I2662" s="63"/>
      <c r="J2662" s="59">
        <f t="shared" ref="J2662:J2667" si="302">H2662*C2663</f>
        <v>0</v>
      </c>
    </row>
    <row r="2663" spans="1:10" s="141" customFormat="1">
      <c r="A2663" s="144">
        <v>13</v>
      </c>
      <c r="B2663" s="145" t="s">
        <v>36</v>
      </c>
      <c r="C2663" s="37"/>
      <c r="D2663" s="149">
        <v>64152</v>
      </c>
      <c r="E2663" s="28">
        <f t="shared" si="299"/>
        <v>0</v>
      </c>
      <c r="F2663" s="29">
        <v>0</v>
      </c>
      <c r="G2663" s="30">
        <f t="shared" si="300"/>
        <v>0</v>
      </c>
      <c r="H2663" s="63">
        <f t="shared" si="301"/>
        <v>59399.999999999993</v>
      </c>
      <c r="I2663" s="63"/>
      <c r="J2663" s="59">
        <f t="shared" si="302"/>
        <v>0</v>
      </c>
    </row>
    <row r="2664" spans="1:10" s="141" customFormat="1">
      <c r="A2664" s="144">
        <v>14</v>
      </c>
      <c r="B2664" s="145" t="s">
        <v>37</v>
      </c>
      <c r="C2664" s="37"/>
      <c r="D2664" s="149">
        <v>65934</v>
      </c>
      <c r="E2664" s="28">
        <f t="shared" si="299"/>
        <v>0</v>
      </c>
      <c r="F2664" s="29">
        <v>0</v>
      </c>
      <c r="G2664" s="30">
        <f t="shared" si="300"/>
        <v>0</v>
      </c>
      <c r="H2664" s="130">
        <f t="shared" si="301"/>
        <v>61049.999999999993</v>
      </c>
      <c r="I2664" s="63"/>
      <c r="J2664" s="59">
        <f t="shared" si="302"/>
        <v>0</v>
      </c>
    </row>
    <row r="2665" spans="1:10" s="141" customFormat="1">
      <c r="A2665" s="144">
        <v>15</v>
      </c>
      <c r="B2665" s="145" t="s">
        <v>38</v>
      </c>
      <c r="C2665" s="37"/>
      <c r="D2665" s="149">
        <v>76626</v>
      </c>
      <c r="E2665" s="28">
        <f t="shared" si="299"/>
        <v>0</v>
      </c>
      <c r="F2665" s="124">
        <v>0</v>
      </c>
      <c r="G2665" s="30">
        <f t="shared" si="300"/>
        <v>0</v>
      </c>
      <c r="H2665" s="63">
        <f t="shared" si="301"/>
        <v>70950</v>
      </c>
      <c r="I2665" s="63"/>
      <c r="J2665" s="59">
        <f t="shared" si="302"/>
        <v>0</v>
      </c>
    </row>
    <row r="2666" spans="1:10" s="141" customFormat="1">
      <c r="A2666" s="144">
        <v>16</v>
      </c>
      <c r="B2666" s="145" t="s">
        <v>39</v>
      </c>
      <c r="C2666" s="37"/>
      <c r="D2666" s="149">
        <v>80190</v>
      </c>
      <c r="E2666" s="28">
        <f t="shared" si="299"/>
        <v>0</v>
      </c>
      <c r="F2666" s="29">
        <v>0</v>
      </c>
      <c r="G2666" s="30">
        <f t="shared" si="300"/>
        <v>0</v>
      </c>
      <c r="H2666" s="63">
        <f t="shared" si="301"/>
        <v>74250</v>
      </c>
      <c r="I2666" s="63"/>
      <c r="J2666" s="59">
        <f t="shared" si="302"/>
        <v>0</v>
      </c>
    </row>
    <row r="2667" spans="1:10" s="141" customFormat="1">
      <c r="A2667" s="144">
        <v>17</v>
      </c>
      <c r="B2667" s="145" t="s">
        <v>40</v>
      </c>
      <c r="C2667" s="37"/>
      <c r="D2667" s="149">
        <v>113832</v>
      </c>
      <c r="E2667" s="28">
        <f t="shared" si="299"/>
        <v>0</v>
      </c>
      <c r="F2667" s="29">
        <v>0</v>
      </c>
      <c r="G2667" s="30">
        <f t="shared" si="300"/>
        <v>0</v>
      </c>
      <c r="H2667" s="63">
        <f t="shared" si="301"/>
        <v>105400</v>
      </c>
      <c r="I2667" s="63"/>
      <c r="J2667" s="59">
        <f t="shared" si="302"/>
        <v>0</v>
      </c>
    </row>
    <row r="2668" spans="1:10" s="141" customFormat="1" ht="17.25">
      <c r="A2668" s="144">
        <v>18</v>
      </c>
      <c r="B2668" s="145" t="s">
        <v>41</v>
      </c>
      <c r="C2668" s="37"/>
      <c r="D2668" s="150">
        <v>98010</v>
      </c>
      <c r="E2668" s="28">
        <f t="shared" si="299"/>
        <v>0</v>
      </c>
      <c r="F2668" s="29">
        <v>0</v>
      </c>
      <c r="G2668" s="30">
        <f t="shared" si="300"/>
        <v>0</v>
      </c>
      <c r="H2668" s="63">
        <f t="shared" si="301"/>
        <v>90750</v>
      </c>
      <c r="I2668" s="45"/>
      <c r="J2668" s="64">
        <f>SUM(J2650:J2667)</f>
        <v>0</v>
      </c>
    </row>
    <row r="2669" spans="1:10" s="141" customFormat="1" ht="31.5">
      <c r="A2669" s="40"/>
      <c r="B2669" s="41" t="s">
        <v>42</v>
      </c>
      <c r="C2669" s="42">
        <f>SUM(C2651:C2668)</f>
        <v>13</v>
      </c>
      <c r="D2669" s="42"/>
      <c r="E2669" s="43">
        <f>SUM(E2651:E2668)</f>
        <v>1230534</v>
      </c>
      <c r="F2669" s="43"/>
      <c r="G2669" s="44">
        <f>SUM(G2651:G2668)</f>
        <v>1230534</v>
      </c>
      <c r="H2669" s="5"/>
      <c r="I2669" s="5"/>
      <c r="J2669" s="75">
        <f>J2668*0.08</f>
        <v>0</v>
      </c>
    </row>
    <row r="2670" spans="1:10" s="141" customFormat="1" ht="31.5">
      <c r="A2670" s="46"/>
      <c r="B2670" s="47"/>
      <c r="C2670" s="48"/>
      <c r="D2670" s="48"/>
      <c r="E2670" s="49"/>
      <c r="F2670" s="49"/>
      <c r="G2670" s="151"/>
      <c r="H2670" s="6"/>
      <c r="I2670" s="6"/>
      <c r="J2670" s="76">
        <f>SUM(J2668:J2669)</f>
        <v>0</v>
      </c>
    </row>
    <row r="2671" spans="1:10" ht="18">
      <c r="A2671" s="283" t="s">
        <v>43</v>
      </c>
      <c r="B2671" s="283"/>
      <c r="C2671" s="284" t="s">
        <v>44</v>
      </c>
      <c r="D2671" s="284"/>
      <c r="E2671" s="54"/>
      <c r="F2671" s="54"/>
      <c r="G2671" s="55" t="s">
        <v>45</v>
      </c>
    </row>
    <row r="2673" spans="1:10" s="141" customFormat="1" ht="18">
      <c r="A2673"/>
      <c r="B2673"/>
      <c r="C2673"/>
      <c r="D2673"/>
      <c r="E2673"/>
      <c r="F2673"/>
      <c r="G2673"/>
      <c r="H2673" s="1"/>
      <c r="I2673" s="1"/>
      <c r="J2673" s="79"/>
    </row>
    <row r="2674" spans="1:10" s="141" customFormat="1" ht="15.75">
      <c r="A2674" s="279" t="s">
        <v>1</v>
      </c>
      <c r="B2674" s="279"/>
      <c r="C2674" s="279"/>
      <c r="D2674" s="279"/>
      <c r="E2674" s="279"/>
      <c r="F2674" s="279"/>
      <c r="G2674" s="279"/>
      <c r="H2674" s="1"/>
      <c r="I2674" s="1"/>
      <c r="J2674" s="71"/>
    </row>
    <row r="2675" spans="1:10" s="141" customFormat="1" ht="15.75">
      <c r="A2675" s="279" t="s">
        <v>2</v>
      </c>
      <c r="B2675" s="279"/>
      <c r="C2675" s="279"/>
      <c r="D2675" s="279"/>
      <c r="E2675" s="279"/>
      <c r="F2675" s="279"/>
      <c r="G2675" s="279"/>
      <c r="H2675" s="1"/>
      <c r="I2675" s="1"/>
      <c r="J2675" s="71"/>
    </row>
    <row r="2676" spans="1:10" s="141" customFormat="1" ht="15.75">
      <c r="A2676" s="279" t="s">
        <v>4</v>
      </c>
      <c r="B2676" s="279"/>
      <c r="C2676" s="279"/>
      <c r="D2676" s="279"/>
      <c r="E2676" s="279"/>
      <c r="F2676" s="279"/>
      <c r="G2676" s="279"/>
      <c r="H2676" s="1"/>
      <c r="I2676" s="1"/>
      <c r="J2676" s="71"/>
    </row>
    <row r="2677" spans="1:10" s="141" customFormat="1" ht="27">
      <c r="A2677" s="280" t="s">
        <v>6</v>
      </c>
      <c r="B2677" s="280"/>
      <c r="C2677" s="280"/>
      <c r="D2677" s="280"/>
      <c r="E2677" s="280"/>
      <c r="F2677" s="280"/>
      <c r="G2677" s="280"/>
      <c r="H2677" s="2"/>
      <c r="I2677" s="2"/>
      <c r="J2677" s="72"/>
    </row>
    <row r="2678" spans="1:10" s="141" customFormat="1" ht="27">
      <c r="A2678" s="142"/>
      <c r="B2678" s="142"/>
      <c r="C2678" s="281" t="s">
        <v>382</v>
      </c>
      <c r="D2678" s="281"/>
      <c r="E2678" s="281"/>
      <c r="F2678" s="281"/>
      <c r="G2678" s="281"/>
      <c r="H2678" s="68"/>
      <c r="I2678" s="68"/>
      <c r="J2678" s="71"/>
    </row>
    <row r="2679" spans="1:10" s="141" customFormat="1" ht="15.75">
      <c r="A2679" s="11" t="s">
        <v>358</v>
      </c>
      <c r="B2679" s="12">
        <v>4138223222</v>
      </c>
      <c r="C2679" s="143"/>
      <c r="D2679" s="286"/>
      <c r="E2679" s="286"/>
      <c r="F2679" s="286"/>
      <c r="G2679" s="286"/>
      <c r="H2679" s="69" t="s">
        <v>161</v>
      </c>
      <c r="I2679" s="69"/>
      <c r="J2679" s="73"/>
    </row>
    <row r="2680" spans="1:10" s="141" customFormat="1" ht="15.75">
      <c r="A2680" s="11" t="s">
        <v>9</v>
      </c>
      <c r="B2680" s="286" t="s">
        <v>765</v>
      </c>
      <c r="C2680" s="286"/>
      <c r="D2680" s="286"/>
      <c r="E2680" s="16"/>
      <c r="F2680" s="11"/>
      <c r="G2680" s="16"/>
      <c r="H2680" s="1"/>
      <c r="I2680" s="1"/>
      <c r="J2680" s="71"/>
    </row>
    <row r="2681" spans="1:10" s="141" customFormat="1" ht="15.75">
      <c r="A2681" s="11" t="s">
        <v>11</v>
      </c>
      <c r="B2681" s="289" t="s">
        <v>749</v>
      </c>
      <c r="C2681" s="289"/>
      <c r="D2681" s="289"/>
      <c r="E2681" s="289"/>
      <c r="F2681" s="18"/>
      <c r="G2681" s="19"/>
      <c r="H2681" s="1"/>
      <c r="I2681" s="1"/>
      <c r="J2681" s="71"/>
    </row>
    <row r="2682" spans="1:10" s="141" customFormat="1" ht="15.75">
      <c r="A2682" s="21" t="s">
        <v>14</v>
      </c>
      <c r="B2682" s="21" t="s">
        <v>16</v>
      </c>
      <c r="C2682" s="21"/>
      <c r="D2682" s="22" t="s">
        <v>18</v>
      </c>
      <c r="E2682" s="23" t="s">
        <v>19</v>
      </c>
      <c r="F2682" s="23" t="s">
        <v>20</v>
      </c>
      <c r="G2682" s="21" t="s">
        <v>21</v>
      </c>
      <c r="H2682" s="63"/>
      <c r="I2682" s="63"/>
      <c r="J2682" s="59">
        <f>H2682*C2683</f>
        <v>0</v>
      </c>
    </row>
    <row r="2683" spans="1:10" s="141" customFormat="1">
      <c r="A2683" s="144">
        <v>1</v>
      </c>
      <c r="B2683" s="145" t="s">
        <v>23</v>
      </c>
      <c r="C2683" s="26">
        <v>10</v>
      </c>
      <c r="D2683" s="146">
        <v>79305</v>
      </c>
      <c r="E2683" s="28">
        <f t="shared" ref="E2683:E2700" si="303">D2683*C2683</f>
        <v>793050</v>
      </c>
      <c r="F2683" s="29">
        <v>0</v>
      </c>
      <c r="G2683" s="30">
        <f t="shared" ref="G2683:G2700" si="304">E2683-E2683*F2683</f>
        <v>793050</v>
      </c>
      <c r="H2683" s="63">
        <f t="shared" ref="H2683:H2700" si="305">D2683/1.08</f>
        <v>73430.555555555547</v>
      </c>
      <c r="I2683" s="63"/>
      <c r="J2683" s="59">
        <f>H2683*C2684</f>
        <v>0</v>
      </c>
    </row>
    <row r="2684" spans="1:10" s="141" customFormat="1">
      <c r="A2684" s="144">
        <v>2</v>
      </c>
      <c r="B2684" s="145" t="s">
        <v>25</v>
      </c>
      <c r="C2684" s="32"/>
      <c r="D2684" s="147">
        <v>128591</v>
      </c>
      <c r="E2684" s="28">
        <f t="shared" si="303"/>
        <v>0</v>
      </c>
      <c r="F2684" s="29">
        <v>0</v>
      </c>
      <c r="G2684" s="30">
        <f t="shared" si="304"/>
        <v>0</v>
      </c>
      <c r="H2684" s="63">
        <f t="shared" si="305"/>
        <v>119065.74074074073</v>
      </c>
      <c r="I2684" s="63"/>
      <c r="J2684" s="59">
        <f>H2684*C2685</f>
        <v>0</v>
      </c>
    </row>
    <row r="2685" spans="1:10" s="141" customFormat="1">
      <c r="A2685" s="144">
        <v>3</v>
      </c>
      <c r="B2685" s="145" t="s">
        <v>26</v>
      </c>
      <c r="C2685" s="34"/>
      <c r="D2685" s="146">
        <v>60043</v>
      </c>
      <c r="E2685" s="28">
        <f t="shared" si="303"/>
        <v>0</v>
      </c>
      <c r="F2685" s="29">
        <v>0</v>
      </c>
      <c r="G2685" s="30">
        <f t="shared" si="304"/>
        <v>0</v>
      </c>
      <c r="H2685" s="63">
        <f t="shared" si="305"/>
        <v>55595.370370370365</v>
      </c>
      <c r="I2685" s="63"/>
      <c r="J2685" s="59">
        <f>H2685*C2686</f>
        <v>0</v>
      </c>
    </row>
    <row r="2686" spans="1:10" s="141" customFormat="1">
      <c r="A2686" s="144">
        <v>4</v>
      </c>
      <c r="B2686" s="145" t="s">
        <v>27</v>
      </c>
      <c r="C2686" s="106"/>
      <c r="D2686" s="146">
        <v>115781</v>
      </c>
      <c r="E2686" s="28">
        <f t="shared" si="303"/>
        <v>0</v>
      </c>
      <c r="F2686" s="29">
        <v>0</v>
      </c>
      <c r="G2686" s="30">
        <f t="shared" si="304"/>
        <v>0</v>
      </c>
      <c r="H2686" s="63">
        <f t="shared" si="305"/>
        <v>107204.62962962962</v>
      </c>
      <c r="I2686" s="63"/>
      <c r="J2686" s="59"/>
    </row>
    <row r="2687" spans="1:10" s="141" customFormat="1">
      <c r="A2687" s="144">
        <v>5</v>
      </c>
      <c r="B2687" s="145" t="s">
        <v>28</v>
      </c>
      <c r="C2687" s="32">
        <v>5</v>
      </c>
      <c r="D2687" s="146">
        <v>119943</v>
      </c>
      <c r="E2687" s="28">
        <f t="shared" si="303"/>
        <v>599715</v>
      </c>
      <c r="F2687" s="124">
        <v>0</v>
      </c>
      <c r="G2687" s="30">
        <f t="shared" si="304"/>
        <v>599715</v>
      </c>
      <c r="H2687" s="63">
        <f t="shared" si="305"/>
        <v>111058.33333333333</v>
      </c>
      <c r="I2687" s="63"/>
      <c r="J2687" s="59">
        <f t="shared" ref="J2687:J2699" si="306">H2687*C2688</f>
        <v>0</v>
      </c>
    </row>
    <row r="2688" spans="1:10" s="141" customFormat="1">
      <c r="A2688" s="144">
        <v>6</v>
      </c>
      <c r="B2688" s="145" t="s">
        <v>29</v>
      </c>
      <c r="C2688" s="26"/>
      <c r="D2688" s="146">
        <v>94810</v>
      </c>
      <c r="E2688" s="28">
        <f t="shared" si="303"/>
        <v>0</v>
      </c>
      <c r="F2688" s="29">
        <v>0</v>
      </c>
      <c r="G2688" s="30">
        <f t="shared" si="304"/>
        <v>0</v>
      </c>
      <c r="H2688" s="63">
        <f t="shared" si="305"/>
        <v>87787.037037037036</v>
      </c>
      <c r="I2688" s="63"/>
      <c r="J2688" s="59">
        <f t="shared" si="306"/>
        <v>0</v>
      </c>
    </row>
    <row r="2689" spans="1:10" s="141" customFormat="1">
      <c r="A2689" s="144">
        <v>7</v>
      </c>
      <c r="B2689" s="145" t="s">
        <v>30</v>
      </c>
      <c r="C2689" s="34"/>
      <c r="D2689" s="146">
        <v>141396</v>
      </c>
      <c r="E2689" s="28">
        <f t="shared" si="303"/>
        <v>0</v>
      </c>
      <c r="F2689" s="29">
        <v>0</v>
      </c>
      <c r="G2689" s="30">
        <f t="shared" si="304"/>
        <v>0</v>
      </c>
      <c r="H2689" s="63">
        <f t="shared" si="305"/>
        <v>130922.22222222222</v>
      </c>
      <c r="I2689" s="63"/>
      <c r="J2689" s="59">
        <f t="shared" si="306"/>
        <v>0</v>
      </c>
    </row>
    <row r="2690" spans="1:10" s="141" customFormat="1">
      <c r="A2690" s="144">
        <v>8</v>
      </c>
      <c r="B2690" s="145" t="s">
        <v>31</v>
      </c>
      <c r="C2690" s="26"/>
      <c r="D2690" s="146">
        <v>232931</v>
      </c>
      <c r="E2690" s="28">
        <f t="shared" si="303"/>
        <v>0</v>
      </c>
      <c r="F2690" s="29">
        <v>0</v>
      </c>
      <c r="G2690" s="30">
        <f t="shared" si="304"/>
        <v>0</v>
      </c>
      <c r="H2690" s="63">
        <f t="shared" si="305"/>
        <v>215676.85185185182</v>
      </c>
      <c r="I2690" s="63"/>
      <c r="J2690" s="59">
        <f t="shared" si="306"/>
        <v>0</v>
      </c>
    </row>
    <row r="2691" spans="1:10" s="141" customFormat="1">
      <c r="A2691" s="144">
        <v>9</v>
      </c>
      <c r="B2691" s="148" t="s">
        <v>32</v>
      </c>
      <c r="C2691" s="26"/>
      <c r="D2691" s="146">
        <v>101534</v>
      </c>
      <c r="E2691" s="28">
        <f t="shared" si="303"/>
        <v>0</v>
      </c>
      <c r="F2691" s="29">
        <v>0</v>
      </c>
      <c r="G2691" s="30">
        <f t="shared" si="304"/>
        <v>0</v>
      </c>
      <c r="H2691" s="63">
        <f t="shared" si="305"/>
        <v>94012.962962962964</v>
      </c>
      <c r="I2691" s="63"/>
      <c r="J2691" s="59">
        <f t="shared" si="306"/>
        <v>0</v>
      </c>
    </row>
    <row r="2692" spans="1:10" s="141" customFormat="1">
      <c r="A2692" s="144">
        <v>10</v>
      </c>
      <c r="B2692" s="148" t="s">
        <v>33</v>
      </c>
      <c r="C2692" s="37"/>
      <c r="D2692" s="147">
        <v>110148</v>
      </c>
      <c r="E2692" s="28">
        <f t="shared" si="303"/>
        <v>0</v>
      </c>
      <c r="F2692" s="29">
        <v>0</v>
      </c>
      <c r="G2692" s="30">
        <f t="shared" si="304"/>
        <v>0</v>
      </c>
      <c r="H2692" s="63">
        <f t="shared" si="305"/>
        <v>101988.88888888888</v>
      </c>
      <c r="I2692" s="63"/>
      <c r="J2692" s="59">
        <f t="shared" si="306"/>
        <v>0</v>
      </c>
    </row>
    <row r="2693" spans="1:10" s="141" customFormat="1">
      <c r="A2693" s="144">
        <v>11</v>
      </c>
      <c r="B2693" s="145" t="s">
        <v>34</v>
      </c>
      <c r="C2693" s="37"/>
      <c r="D2693" s="146">
        <v>54198</v>
      </c>
      <c r="E2693" s="28">
        <f t="shared" si="303"/>
        <v>0</v>
      </c>
      <c r="F2693" s="29">
        <v>0</v>
      </c>
      <c r="G2693" s="30">
        <f t="shared" si="304"/>
        <v>0</v>
      </c>
      <c r="H2693" s="63">
        <f t="shared" si="305"/>
        <v>50183.333333333328</v>
      </c>
      <c r="I2693" s="63"/>
      <c r="J2693" s="59">
        <f t="shared" si="306"/>
        <v>0</v>
      </c>
    </row>
    <row r="2694" spans="1:10" s="141" customFormat="1">
      <c r="A2694" s="144">
        <v>12</v>
      </c>
      <c r="B2694" s="145" t="s">
        <v>35</v>
      </c>
      <c r="C2694" s="37"/>
      <c r="D2694" s="146">
        <v>49680</v>
      </c>
      <c r="E2694" s="28">
        <f t="shared" si="303"/>
        <v>0</v>
      </c>
      <c r="F2694" s="29">
        <v>0</v>
      </c>
      <c r="G2694" s="30">
        <f t="shared" si="304"/>
        <v>0</v>
      </c>
      <c r="H2694" s="63">
        <f t="shared" si="305"/>
        <v>46000</v>
      </c>
      <c r="I2694" s="63"/>
      <c r="J2694" s="59">
        <f t="shared" si="306"/>
        <v>0</v>
      </c>
    </row>
    <row r="2695" spans="1:10" s="141" customFormat="1">
      <c r="A2695" s="144">
        <v>13</v>
      </c>
      <c r="B2695" s="145" t="s">
        <v>36</v>
      </c>
      <c r="C2695" s="37"/>
      <c r="D2695" s="149">
        <v>64152</v>
      </c>
      <c r="E2695" s="28">
        <f t="shared" si="303"/>
        <v>0</v>
      </c>
      <c r="F2695" s="29">
        <v>0</v>
      </c>
      <c r="G2695" s="30">
        <f t="shared" si="304"/>
        <v>0</v>
      </c>
      <c r="H2695" s="63">
        <f t="shared" si="305"/>
        <v>59399.999999999993</v>
      </c>
      <c r="I2695" s="63"/>
      <c r="J2695" s="59">
        <f t="shared" si="306"/>
        <v>0</v>
      </c>
    </row>
    <row r="2696" spans="1:10" s="141" customFormat="1">
      <c r="A2696" s="144">
        <v>14</v>
      </c>
      <c r="B2696" s="145" t="s">
        <v>37</v>
      </c>
      <c r="C2696" s="37"/>
      <c r="D2696" s="149">
        <v>65934</v>
      </c>
      <c r="E2696" s="28">
        <f t="shared" si="303"/>
        <v>0</v>
      </c>
      <c r="F2696" s="29">
        <v>0</v>
      </c>
      <c r="G2696" s="30">
        <f t="shared" si="304"/>
        <v>0</v>
      </c>
      <c r="H2696" s="130">
        <f t="shared" si="305"/>
        <v>61049.999999999993</v>
      </c>
      <c r="I2696" s="63"/>
      <c r="J2696" s="59">
        <f t="shared" si="306"/>
        <v>0</v>
      </c>
    </row>
    <row r="2697" spans="1:10" s="141" customFormat="1">
      <c r="A2697" s="144">
        <v>15</v>
      </c>
      <c r="B2697" s="145" t="s">
        <v>38</v>
      </c>
      <c r="C2697" s="37"/>
      <c r="D2697" s="149">
        <v>76626</v>
      </c>
      <c r="E2697" s="28">
        <f t="shared" si="303"/>
        <v>0</v>
      </c>
      <c r="F2697" s="124">
        <v>0</v>
      </c>
      <c r="G2697" s="30">
        <f t="shared" si="304"/>
        <v>0</v>
      </c>
      <c r="H2697" s="63">
        <f t="shared" si="305"/>
        <v>70950</v>
      </c>
      <c r="I2697" s="63"/>
      <c r="J2697" s="59">
        <f t="shared" si="306"/>
        <v>0</v>
      </c>
    </row>
    <row r="2698" spans="1:10" s="141" customFormat="1">
      <c r="A2698" s="144">
        <v>16</v>
      </c>
      <c r="B2698" s="145" t="s">
        <v>39</v>
      </c>
      <c r="C2698" s="37"/>
      <c r="D2698" s="149">
        <v>80190</v>
      </c>
      <c r="E2698" s="28">
        <f t="shared" si="303"/>
        <v>0</v>
      </c>
      <c r="F2698" s="29">
        <v>0</v>
      </c>
      <c r="G2698" s="30">
        <f t="shared" si="304"/>
        <v>0</v>
      </c>
      <c r="H2698" s="63">
        <f t="shared" si="305"/>
        <v>74250</v>
      </c>
      <c r="I2698" s="63"/>
      <c r="J2698" s="59">
        <f t="shared" si="306"/>
        <v>0</v>
      </c>
    </row>
    <row r="2699" spans="1:10" s="141" customFormat="1">
      <c r="A2699" s="144">
        <v>17</v>
      </c>
      <c r="B2699" s="145" t="s">
        <v>40</v>
      </c>
      <c r="C2699" s="37"/>
      <c r="D2699" s="149">
        <v>113832</v>
      </c>
      <c r="E2699" s="28">
        <f t="shared" si="303"/>
        <v>0</v>
      </c>
      <c r="F2699" s="29">
        <v>0</v>
      </c>
      <c r="G2699" s="30">
        <f t="shared" si="304"/>
        <v>0</v>
      </c>
      <c r="H2699" s="63">
        <f t="shared" si="305"/>
        <v>105400</v>
      </c>
      <c r="I2699" s="63"/>
      <c r="J2699" s="59">
        <f t="shared" si="306"/>
        <v>0</v>
      </c>
    </row>
    <row r="2700" spans="1:10" s="141" customFormat="1" ht="17.25">
      <c r="A2700" s="144">
        <v>18</v>
      </c>
      <c r="B2700" s="145" t="s">
        <v>41</v>
      </c>
      <c r="C2700" s="37"/>
      <c r="D2700" s="150">
        <v>98010</v>
      </c>
      <c r="E2700" s="28">
        <f t="shared" si="303"/>
        <v>0</v>
      </c>
      <c r="F2700" s="29">
        <v>0</v>
      </c>
      <c r="G2700" s="30">
        <f t="shared" si="304"/>
        <v>0</v>
      </c>
      <c r="H2700" s="63">
        <f t="shared" si="305"/>
        <v>90750</v>
      </c>
      <c r="I2700" s="45"/>
      <c r="J2700" s="64">
        <f>SUM(J2682:J2699)</f>
        <v>0</v>
      </c>
    </row>
    <row r="2701" spans="1:10" s="141" customFormat="1" ht="31.5">
      <c r="A2701" s="40"/>
      <c r="B2701" s="41" t="s">
        <v>42</v>
      </c>
      <c r="C2701" s="42">
        <f>SUM(C2683:C2700)</f>
        <v>15</v>
      </c>
      <c r="D2701" s="42"/>
      <c r="E2701" s="43">
        <f>SUM(E2683:E2700)</f>
        <v>1392765</v>
      </c>
      <c r="F2701" s="43"/>
      <c r="G2701" s="44">
        <f>SUM(G2683:G2700)</f>
        <v>1392765</v>
      </c>
      <c r="H2701" s="5"/>
      <c r="I2701" s="5"/>
      <c r="J2701" s="75">
        <f>J2700*0.08</f>
        <v>0</v>
      </c>
    </row>
    <row r="2702" spans="1:10" s="141" customFormat="1" ht="31.5">
      <c r="A2702" s="46"/>
      <c r="B2702" s="47"/>
      <c r="C2702" s="48"/>
      <c r="D2702" s="48"/>
      <c r="E2702" s="49"/>
      <c r="F2702" s="49"/>
      <c r="G2702" s="151"/>
      <c r="H2702" s="6"/>
      <c r="I2702" s="6"/>
      <c r="J2702" s="76">
        <f>SUM(J2700:J2701)</f>
        <v>0</v>
      </c>
    </row>
    <row r="2703" spans="1:10" ht="18">
      <c r="A2703" s="283" t="s">
        <v>43</v>
      </c>
      <c r="B2703" s="283"/>
      <c r="C2703" s="284" t="s">
        <v>44</v>
      </c>
      <c r="D2703" s="284"/>
      <c r="E2703" s="54"/>
      <c r="F2703" s="54"/>
      <c r="G2703" s="55" t="s">
        <v>45</v>
      </c>
    </row>
    <row r="2706" spans="1:10" s="141" customFormat="1" ht="18">
      <c r="A2706"/>
      <c r="B2706"/>
      <c r="C2706"/>
      <c r="D2706"/>
      <c r="E2706"/>
      <c r="F2706"/>
      <c r="G2706"/>
      <c r="H2706" s="1"/>
      <c r="I2706" s="1"/>
      <c r="J2706" s="79"/>
    </row>
    <row r="2707" spans="1:10" s="141" customFormat="1" ht="15.75">
      <c r="A2707" s="279" t="s">
        <v>1</v>
      </c>
      <c r="B2707" s="279"/>
      <c r="C2707" s="279"/>
      <c r="D2707" s="279"/>
      <c r="E2707" s="279"/>
      <c r="F2707" s="279"/>
      <c r="G2707" s="279"/>
      <c r="H2707" s="1"/>
      <c r="I2707" s="1"/>
      <c r="J2707" s="71"/>
    </row>
    <row r="2708" spans="1:10" s="141" customFormat="1" ht="15.75">
      <c r="A2708" s="279" t="s">
        <v>2</v>
      </c>
      <c r="B2708" s="279"/>
      <c r="C2708" s="279"/>
      <c r="D2708" s="279"/>
      <c r="E2708" s="279"/>
      <c r="F2708" s="279"/>
      <c r="G2708" s="279"/>
      <c r="H2708" s="1"/>
      <c r="I2708" s="1"/>
      <c r="J2708" s="71"/>
    </row>
    <row r="2709" spans="1:10" s="141" customFormat="1" ht="15.75">
      <c r="A2709" s="279" t="s">
        <v>4</v>
      </c>
      <c r="B2709" s="279"/>
      <c r="C2709" s="279"/>
      <c r="D2709" s="279"/>
      <c r="E2709" s="279"/>
      <c r="F2709" s="279"/>
      <c r="G2709" s="279"/>
      <c r="H2709" s="1"/>
      <c r="I2709" s="1"/>
      <c r="J2709" s="71"/>
    </row>
    <row r="2710" spans="1:10" s="141" customFormat="1" ht="27">
      <c r="A2710" s="280" t="s">
        <v>6</v>
      </c>
      <c r="B2710" s="280"/>
      <c r="C2710" s="280"/>
      <c r="D2710" s="280"/>
      <c r="E2710" s="280"/>
      <c r="F2710" s="280"/>
      <c r="G2710" s="280"/>
      <c r="H2710" s="2"/>
      <c r="I2710" s="2"/>
      <c r="J2710" s="72"/>
    </row>
    <row r="2711" spans="1:10" s="141" customFormat="1" ht="27">
      <c r="A2711" s="142"/>
      <c r="B2711" s="142"/>
      <c r="C2711" s="281" t="s">
        <v>382</v>
      </c>
      <c r="D2711" s="281"/>
      <c r="E2711" s="281"/>
      <c r="F2711" s="281"/>
      <c r="G2711" s="281"/>
      <c r="H2711" s="68"/>
      <c r="I2711" s="68"/>
      <c r="J2711" s="71"/>
    </row>
    <row r="2712" spans="1:10" s="141" customFormat="1" ht="15.75">
      <c r="A2712" s="11" t="s">
        <v>358</v>
      </c>
      <c r="B2712" s="12">
        <v>4138143465</v>
      </c>
      <c r="C2712" s="143"/>
      <c r="D2712" s="286"/>
      <c r="E2712" s="286"/>
      <c r="F2712" s="286"/>
      <c r="G2712" s="286"/>
      <c r="H2712" s="69" t="s">
        <v>161</v>
      </c>
      <c r="I2712" s="69"/>
      <c r="J2712" s="73"/>
    </row>
    <row r="2713" spans="1:10" s="141" customFormat="1" ht="15.75">
      <c r="A2713" s="11" t="s">
        <v>9</v>
      </c>
      <c r="B2713" s="286" t="s">
        <v>765</v>
      </c>
      <c r="C2713" s="286"/>
      <c r="D2713" s="286"/>
      <c r="E2713" s="16"/>
      <c r="F2713" s="11"/>
      <c r="G2713" s="16"/>
      <c r="H2713" s="1"/>
      <c r="I2713" s="1"/>
      <c r="J2713" s="71"/>
    </row>
    <row r="2714" spans="1:10" s="141" customFormat="1" ht="15.75">
      <c r="A2714" s="11" t="s">
        <v>11</v>
      </c>
      <c r="B2714" s="289" t="s">
        <v>749</v>
      </c>
      <c r="C2714" s="289"/>
      <c r="D2714" s="289"/>
      <c r="E2714" s="289"/>
      <c r="F2714" s="18"/>
      <c r="G2714" s="19"/>
      <c r="H2714" s="1"/>
      <c r="I2714" s="1"/>
      <c r="J2714" s="71"/>
    </row>
    <row r="2715" spans="1:10" s="141" customFormat="1" ht="15.75">
      <c r="A2715" s="21" t="s">
        <v>14</v>
      </c>
      <c r="B2715" s="21" t="s">
        <v>16</v>
      </c>
      <c r="C2715" s="21"/>
      <c r="D2715" s="22" t="s">
        <v>18</v>
      </c>
      <c r="E2715" s="23" t="s">
        <v>19</v>
      </c>
      <c r="F2715" s="23" t="s">
        <v>20</v>
      </c>
      <c r="G2715" s="21" t="s">
        <v>21</v>
      </c>
      <c r="H2715" s="63"/>
      <c r="I2715" s="63"/>
      <c r="J2715" s="59">
        <f>H2715*C2716</f>
        <v>0</v>
      </c>
    </row>
    <row r="2716" spans="1:10" s="141" customFormat="1">
      <c r="A2716" s="144">
        <v>1</v>
      </c>
      <c r="B2716" s="145" t="s">
        <v>23</v>
      </c>
      <c r="C2716" s="26">
        <v>5</v>
      </c>
      <c r="D2716" s="146">
        <v>79305</v>
      </c>
      <c r="E2716" s="28">
        <f t="shared" ref="E2716:E2733" si="307">D2716*C2716</f>
        <v>396525</v>
      </c>
      <c r="F2716" s="29">
        <v>0</v>
      </c>
      <c r="G2716" s="30">
        <f t="shared" ref="G2716:G2733" si="308">E2716-E2716*F2716</f>
        <v>396525</v>
      </c>
      <c r="H2716" s="63">
        <f t="shared" ref="H2716:H2733" si="309">D2716/1.08</f>
        <v>73430.555555555547</v>
      </c>
      <c r="I2716" s="63"/>
      <c r="J2716" s="59">
        <f>H2716*C2717</f>
        <v>0</v>
      </c>
    </row>
    <row r="2717" spans="1:10" s="141" customFormat="1">
      <c r="A2717" s="144">
        <v>2</v>
      </c>
      <c r="B2717" s="145" t="s">
        <v>25</v>
      </c>
      <c r="C2717" s="32"/>
      <c r="D2717" s="147">
        <v>128591</v>
      </c>
      <c r="E2717" s="28">
        <f t="shared" si="307"/>
        <v>0</v>
      </c>
      <c r="F2717" s="29">
        <v>0</v>
      </c>
      <c r="G2717" s="30">
        <f t="shared" si="308"/>
        <v>0</v>
      </c>
      <c r="H2717" s="63">
        <f t="shared" si="309"/>
        <v>119065.74074074073</v>
      </c>
      <c r="I2717" s="63"/>
      <c r="J2717" s="59">
        <f>H2717*C2718</f>
        <v>0</v>
      </c>
    </row>
    <row r="2718" spans="1:10" s="141" customFormat="1">
      <c r="A2718" s="144">
        <v>3</v>
      </c>
      <c r="B2718" s="145" t="s">
        <v>26</v>
      </c>
      <c r="C2718" s="34"/>
      <c r="D2718" s="146">
        <v>60043</v>
      </c>
      <c r="E2718" s="28">
        <f t="shared" si="307"/>
        <v>0</v>
      </c>
      <c r="F2718" s="29">
        <v>0</v>
      </c>
      <c r="G2718" s="30">
        <f t="shared" si="308"/>
        <v>0</v>
      </c>
      <c r="H2718" s="63">
        <f t="shared" si="309"/>
        <v>55595.370370370365</v>
      </c>
      <c r="I2718" s="63"/>
      <c r="J2718" s="59">
        <f>H2718*C2719</f>
        <v>0</v>
      </c>
    </row>
    <row r="2719" spans="1:10" s="141" customFormat="1">
      <c r="A2719" s="144">
        <v>4</v>
      </c>
      <c r="B2719" s="145" t="s">
        <v>27</v>
      </c>
      <c r="C2719" s="106"/>
      <c r="D2719" s="146">
        <v>115781</v>
      </c>
      <c r="E2719" s="28">
        <f t="shared" si="307"/>
        <v>0</v>
      </c>
      <c r="F2719" s="29">
        <v>0</v>
      </c>
      <c r="G2719" s="30">
        <f t="shared" si="308"/>
        <v>0</v>
      </c>
      <c r="H2719" s="63">
        <f t="shared" si="309"/>
        <v>107204.62962962962</v>
      </c>
      <c r="I2719" s="63"/>
      <c r="J2719" s="59"/>
    </row>
    <row r="2720" spans="1:10" s="141" customFormat="1">
      <c r="A2720" s="144">
        <v>5</v>
      </c>
      <c r="B2720" s="145" t="s">
        <v>28</v>
      </c>
      <c r="C2720" s="32">
        <v>5</v>
      </c>
      <c r="D2720" s="146">
        <v>119943</v>
      </c>
      <c r="E2720" s="28">
        <f t="shared" si="307"/>
        <v>599715</v>
      </c>
      <c r="F2720" s="124">
        <v>0</v>
      </c>
      <c r="G2720" s="30">
        <f t="shared" si="308"/>
        <v>599715</v>
      </c>
      <c r="H2720" s="63">
        <f t="shared" si="309"/>
        <v>111058.33333333333</v>
      </c>
      <c r="I2720" s="63"/>
      <c r="J2720" s="59">
        <f t="shared" ref="J2720:J2732" si="310">H2720*C2721</f>
        <v>0</v>
      </c>
    </row>
    <row r="2721" spans="1:10" s="141" customFormat="1">
      <c r="A2721" s="144">
        <v>6</v>
      </c>
      <c r="B2721" s="145" t="s">
        <v>29</v>
      </c>
      <c r="C2721" s="26"/>
      <c r="D2721" s="146">
        <v>94810</v>
      </c>
      <c r="E2721" s="28">
        <f t="shared" si="307"/>
        <v>0</v>
      </c>
      <c r="F2721" s="29">
        <v>0</v>
      </c>
      <c r="G2721" s="30">
        <f t="shared" si="308"/>
        <v>0</v>
      </c>
      <c r="H2721" s="63">
        <f t="shared" si="309"/>
        <v>87787.037037037036</v>
      </c>
      <c r="I2721" s="63"/>
      <c r="J2721" s="59">
        <f t="shared" si="310"/>
        <v>0</v>
      </c>
    </row>
    <row r="2722" spans="1:10" s="141" customFormat="1">
      <c r="A2722" s="144">
        <v>7</v>
      </c>
      <c r="B2722" s="145" t="s">
        <v>30</v>
      </c>
      <c r="C2722" s="34"/>
      <c r="D2722" s="146">
        <v>141396</v>
      </c>
      <c r="E2722" s="28">
        <f t="shared" si="307"/>
        <v>0</v>
      </c>
      <c r="F2722" s="29">
        <v>0</v>
      </c>
      <c r="G2722" s="30">
        <f t="shared" si="308"/>
        <v>0</v>
      </c>
      <c r="H2722" s="63">
        <f t="shared" si="309"/>
        <v>130922.22222222222</v>
      </c>
      <c r="I2722" s="63"/>
      <c r="J2722" s="59">
        <f t="shared" si="310"/>
        <v>0</v>
      </c>
    </row>
    <row r="2723" spans="1:10" s="141" customFormat="1">
      <c r="A2723" s="144">
        <v>8</v>
      </c>
      <c r="B2723" s="145" t="s">
        <v>31</v>
      </c>
      <c r="C2723" s="26"/>
      <c r="D2723" s="146">
        <v>232931</v>
      </c>
      <c r="E2723" s="28">
        <f t="shared" si="307"/>
        <v>0</v>
      </c>
      <c r="F2723" s="29">
        <v>0</v>
      </c>
      <c r="G2723" s="30">
        <f t="shared" si="308"/>
        <v>0</v>
      </c>
      <c r="H2723" s="63">
        <f t="shared" si="309"/>
        <v>215676.85185185182</v>
      </c>
      <c r="I2723" s="63"/>
      <c r="J2723" s="59">
        <f t="shared" si="310"/>
        <v>0</v>
      </c>
    </row>
    <row r="2724" spans="1:10" s="141" customFormat="1">
      <c r="A2724" s="144">
        <v>9</v>
      </c>
      <c r="B2724" s="148" t="s">
        <v>32</v>
      </c>
      <c r="C2724" s="26"/>
      <c r="D2724" s="146">
        <v>101534</v>
      </c>
      <c r="E2724" s="28">
        <f t="shared" si="307"/>
        <v>0</v>
      </c>
      <c r="F2724" s="29">
        <v>0</v>
      </c>
      <c r="G2724" s="30">
        <f t="shared" si="308"/>
        <v>0</v>
      </c>
      <c r="H2724" s="63">
        <f t="shared" si="309"/>
        <v>94012.962962962964</v>
      </c>
      <c r="I2724" s="63"/>
      <c r="J2724" s="59">
        <f t="shared" si="310"/>
        <v>0</v>
      </c>
    </row>
    <row r="2725" spans="1:10" s="141" customFormat="1">
      <c r="A2725" s="144">
        <v>10</v>
      </c>
      <c r="B2725" s="148" t="s">
        <v>33</v>
      </c>
      <c r="C2725" s="37"/>
      <c r="D2725" s="147">
        <v>110148</v>
      </c>
      <c r="E2725" s="28">
        <f t="shared" si="307"/>
        <v>0</v>
      </c>
      <c r="F2725" s="29">
        <v>0</v>
      </c>
      <c r="G2725" s="30">
        <f t="shared" si="308"/>
        <v>0</v>
      </c>
      <c r="H2725" s="63">
        <f t="shared" si="309"/>
        <v>101988.88888888888</v>
      </c>
      <c r="I2725" s="63"/>
      <c r="J2725" s="59">
        <f t="shared" si="310"/>
        <v>0</v>
      </c>
    </row>
    <row r="2726" spans="1:10" s="141" customFormat="1">
      <c r="A2726" s="144">
        <v>11</v>
      </c>
      <c r="B2726" s="145" t="s">
        <v>34</v>
      </c>
      <c r="C2726" s="37"/>
      <c r="D2726" s="146">
        <v>54198</v>
      </c>
      <c r="E2726" s="28">
        <f t="shared" si="307"/>
        <v>0</v>
      </c>
      <c r="F2726" s="29">
        <v>0</v>
      </c>
      <c r="G2726" s="30">
        <f t="shared" si="308"/>
        <v>0</v>
      </c>
      <c r="H2726" s="63">
        <f t="shared" si="309"/>
        <v>50183.333333333328</v>
      </c>
      <c r="I2726" s="63"/>
      <c r="J2726" s="59">
        <f t="shared" si="310"/>
        <v>0</v>
      </c>
    </row>
    <row r="2727" spans="1:10" s="141" customFormat="1">
      <c r="A2727" s="144">
        <v>12</v>
      </c>
      <c r="B2727" s="145" t="s">
        <v>35</v>
      </c>
      <c r="C2727" s="37"/>
      <c r="D2727" s="146">
        <v>49680</v>
      </c>
      <c r="E2727" s="28">
        <f t="shared" si="307"/>
        <v>0</v>
      </c>
      <c r="F2727" s="29">
        <v>0</v>
      </c>
      <c r="G2727" s="30">
        <f t="shared" si="308"/>
        <v>0</v>
      </c>
      <c r="H2727" s="63">
        <f t="shared" si="309"/>
        <v>46000</v>
      </c>
      <c r="I2727" s="63"/>
      <c r="J2727" s="59">
        <f t="shared" si="310"/>
        <v>0</v>
      </c>
    </row>
    <row r="2728" spans="1:10" s="141" customFormat="1">
      <c r="A2728" s="144">
        <v>13</v>
      </c>
      <c r="B2728" s="145" t="s">
        <v>36</v>
      </c>
      <c r="C2728" s="37"/>
      <c r="D2728" s="149">
        <v>64152</v>
      </c>
      <c r="E2728" s="28">
        <f t="shared" si="307"/>
        <v>0</v>
      </c>
      <c r="F2728" s="29">
        <v>0</v>
      </c>
      <c r="G2728" s="30">
        <f t="shared" si="308"/>
        <v>0</v>
      </c>
      <c r="H2728" s="63">
        <f t="shared" si="309"/>
        <v>59399.999999999993</v>
      </c>
      <c r="I2728" s="63"/>
      <c r="J2728" s="59">
        <f t="shared" si="310"/>
        <v>0</v>
      </c>
    </row>
    <row r="2729" spans="1:10" s="141" customFormat="1">
      <c r="A2729" s="144">
        <v>14</v>
      </c>
      <c r="B2729" s="145" t="s">
        <v>37</v>
      </c>
      <c r="C2729" s="37"/>
      <c r="D2729" s="149">
        <v>65934</v>
      </c>
      <c r="E2729" s="28">
        <f t="shared" si="307"/>
        <v>0</v>
      </c>
      <c r="F2729" s="29">
        <v>0</v>
      </c>
      <c r="G2729" s="30">
        <f t="shared" si="308"/>
        <v>0</v>
      </c>
      <c r="H2729" s="130">
        <f t="shared" si="309"/>
        <v>61049.999999999993</v>
      </c>
      <c r="I2729" s="63"/>
      <c r="J2729" s="59">
        <f t="shared" si="310"/>
        <v>0</v>
      </c>
    </row>
    <row r="2730" spans="1:10" s="141" customFormat="1">
      <c r="A2730" s="144">
        <v>15</v>
      </c>
      <c r="B2730" s="145" t="s">
        <v>38</v>
      </c>
      <c r="C2730" s="37"/>
      <c r="D2730" s="149">
        <v>76626</v>
      </c>
      <c r="E2730" s="28">
        <f t="shared" si="307"/>
        <v>0</v>
      </c>
      <c r="F2730" s="124">
        <v>0</v>
      </c>
      <c r="G2730" s="30">
        <f t="shared" si="308"/>
        <v>0</v>
      </c>
      <c r="H2730" s="63">
        <f t="shared" si="309"/>
        <v>70950</v>
      </c>
      <c r="I2730" s="63"/>
      <c r="J2730" s="59">
        <f t="shared" si="310"/>
        <v>0</v>
      </c>
    </row>
    <row r="2731" spans="1:10" s="141" customFormat="1">
      <c r="A2731" s="144">
        <v>16</v>
      </c>
      <c r="B2731" s="145" t="s">
        <v>39</v>
      </c>
      <c r="C2731" s="37"/>
      <c r="D2731" s="149">
        <v>80190</v>
      </c>
      <c r="E2731" s="28">
        <f t="shared" si="307"/>
        <v>0</v>
      </c>
      <c r="F2731" s="29">
        <v>0</v>
      </c>
      <c r="G2731" s="30">
        <f t="shared" si="308"/>
        <v>0</v>
      </c>
      <c r="H2731" s="63">
        <f t="shared" si="309"/>
        <v>74250</v>
      </c>
      <c r="I2731" s="63"/>
      <c r="J2731" s="59">
        <f t="shared" si="310"/>
        <v>0</v>
      </c>
    </row>
    <row r="2732" spans="1:10" s="141" customFormat="1">
      <c r="A2732" s="144">
        <v>17</v>
      </c>
      <c r="B2732" s="145" t="s">
        <v>40</v>
      </c>
      <c r="C2732" s="37"/>
      <c r="D2732" s="149">
        <v>113832</v>
      </c>
      <c r="E2732" s="28">
        <f t="shared" si="307"/>
        <v>0</v>
      </c>
      <c r="F2732" s="29">
        <v>0</v>
      </c>
      <c r="G2732" s="30">
        <f t="shared" si="308"/>
        <v>0</v>
      </c>
      <c r="H2732" s="63">
        <f t="shared" si="309"/>
        <v>105400</v>
      </c>
      <c r="I2732" s="63"/>
      <c r="J2732" s="59">
        <f t="shared" si="310"/>
        <v>0</v>
      </c>
    </row>
    <row r="2733" spans="1:10" s="141" customFormat="1" ht="17.25">
      <c r="A2733" s="144">
        <v>18</v>
      </c>
      <c r="B2733" s="145" t="s">
        <v>41</v>
      </c>
      <c r="C2733" s="37"/>
      <c r="D2733" s="150">
        <v>98010</v>
      </c>
      <c r="E2733" s="28">
        <f t="shared" si="307"/>
        <v>0</v>
      </c>
      <c r="F2733" s="29">
        <v>0</v>
      </c>
      <c r="G2733" s="30">
        <f t="shared" si="308"/>
        <v>0</v>
      </c>
      <c r="H2733" s="63">
        <f t="shared" si="309"/>
        <v>90750</v>
      </c>
      <c r="I2733" s="45"/>
      <c r="J2733" s="64">
        <f>SUM(J2715:J2732)</f>
        <v>0</v>
      </c>
    </row>
    <row r="2734" spans="1:10" s="141" customFormat="1" ht="31.5">
      <c r="A2734" s="40"/>
      <c r="B2734" s="41" t="s">
        <v>42</v>
      </c>
      <c r="C2734" s="42">
        <f>SUM(C2716:C2733)</f>
        <v>10</v>
      </c>
      <c r="D2734" s="42"/>
      <c r="E2734" s="43">
        <f>SUM(E2716:E2733)</f>
        <v>996240</v>
      </c>
      <c r="F2734" s="43"/>
      <c r="G2734" s="44">
        <f>SUM(G2716:G2733)</f>
        <v>996240</v>
      </c>
      <c r="H2734" s="5"/>
      <c r="I2734" s="5"/>
      <c r="J2734" s="75">
        <f>J2733*0.08</f>
        <v>0</v>
      </c>
    </row>
    <row r="2735" spans="1:10" s="141" customFormat="1" ht="31.5">
      <c r="A2735" s="46"/>
      <c r="B2735" s="47"/>
      <c r="C2735" s="48"/>
      <c r="D2735" s="48"/>
      <c r="E2735" s="49"/>
      <c r="F2735" s="49"/>
      <c r="G2735" s="151"/>
      <c r="H2735" s="6"/>
      <c r="I2735" s="6"/>
      <c r="J2735" s="76">
        <f>SUM(J2733:J2734)</f>
        <v>0</v>
      </c>
    </row>
    <row r="2736" spans="1:10" ht="18">
      <c r="A2736" s="283" t="s">
        <v>43</v>
      </c>
      <c r="B2736" s="283"/>
      <c r="C2736" s="284" t="s">
        <v>44</v>
      </c>
      <c r="D2736" s="284"/>
      <c r="E2736" s="54"/>
      <c r="F2736" s="54"/>
      <c r="G2736" s="55" t="s">
        <v>45</v>
      </c>
    </row>
    <row r="2738" spans="1:10" s="141" customFormat="1" ht="18">
      <c r="A2738"/>
      <c r="B2738"/>
      <c r="C2738"/>
      <c r="D2738"/>
      <c r="E2738"/>
      <c r="F2738"/>
      <c r="G2738"/>
      <c r="H2738" s="1"/>
      <c r="I2738" s="1"/>
      <c r="J2738" s="79"/>
    </row>
    <row r="2739" spans="1:10" s="141" customFormat="1" ht="15.75">
      <c r="A2739" s="279" t="s">
        <v>1</v>
      </c>
      <c r="B2739" s="279"/>
      <c r="C2739" s="279"/>
      <c r="D2739" s="279"/>
      <c r="E2739" s="279"/>
      <c r="F2739" s="279"/>
      <c r="G2739" s="279"/>
      <c r="H2739" s="1"/>
      <c r="I2739" s="1"/>
      <c r="J2739" s="71"/>
    </row>
    <row r="2740" spans="1:10" s="141" customFormat="1" ht="15.75">
      <c r="A2740" s="279" t="s">
        <v>2</v>
      </c>
      <c r="B2740" s="279"/>
      <c r="C2740" s="279"/>
      <c r="D2740" s="279"/>
      <c r="E2740" s="279"/>
      <c r="F2740" s="279"/>
      <c r="G2740" s="279"/>
      <c r="H2740" s="1"/>
      <c r="I2740" s="1"/>
      <c r="J2740" s="71"/>
    </row>
    <row r="2741" spans="1:10" s="141" customFormat="1" ht="15.75">
      <c r="A2741" s="279" t="s">
        <v>4</v>
      </c>
      <c r="B2741" s="279"/>
      <c r="C2741" s="279"/>
      <c r="D2741" s="279"/>
      <c r="E2741" s="279"/>
      <c r="F2741" s="279"/>
      <c r="G2741" s="279"/>
      <c r="H2741" s="1"/>
      <c r="I2741" s="1"/>
      <c r="J2741" s="71"/>
    </row>
    <row r="2742" spans="1:10" s="141" customFormat="1" ht="27">
      <c r="A2742" s="280" t="s">
        <v>6</v>
      </c>
      <c r="B2742" s="280"/>
      <c r="C2742" s="280"/>
      <c r="D2742" s="280"/>
      <c r="E2742" s="280"/>
      <c r="F2742" s="280"/>
      <c r="G2742" s="280"/>
      <c r="H2742" s="2"/>
      <c r="I2742" s="2"/>
      <c r="J2742" s="72"/>
    </row>
    <row r="2743" spans="1:10" s="141" customFormat="1" ht="27">
      <c r="A2743" s="142"/>
      <c r="B2743" s="142"/>
      <c r="C2743" s="281" t="s">
        <v>382</v>
      </c>
      <c r="D2743" s="281"/>
      <c r="E2743" s="281"/>
      <c r="F2743" s="281"/>
      <c r="G2743" s="281"/>
      <c r="H2743" s="68"/>
      <c r="I2743" s="68"/>
      <c r="J2743" s="71"/>
    </row>
    <row r="2744" spans="1:10" s="141" customFormat="1" ht="15.75">
      <c r="A2744" s="11" t="s">
        <v>358</v>
      </c>
      <c r="B2744" s="12">
        <v>4138154096</v>
      </c>
      <c r="C2744" s="143"/>
      <c r="D2744" s="286"/>
      <c r="E2744" s="286"/>
      <c r="F2744" s="286"/>
      <c r="G2744" s="286"/>
      <c r="H2744" s="69" t="s">
        <v>161</v>
      </c>
      <c r="I2744" s="69"/>
      <c r="J2744" s="73"/>
    </row>
    <row r="2745" spans="1:10" s="141" customFormat="1" ht="15.75">
      <c r="A2745" s="11" t="s">
        <v>9</v>
      </c>
      <c r="B2745" s="286" t="s">
        <v>766</v>
      </c>
      <c r="C2745" s="286"/>
      <c r="D2745" s="286"/>
      <c r="E2745" s="16"/>
      <c r="F2745" s="11"/>
      <c r="G2745" s="16"/>
      <c r="H2745" s="1"/>
      <c r="I2745" s="1"/>
      <c r="J2745" s="71"/>
    </row>
    <row r="2746" spans="1:10" s="141" customFormat="1" ht="15.75">
      <c r="A2746" s="11" t="s">
        <v>11</v>
      </c>
      <c r="B2746" s="289" t="s">
        <v>707</v>
      </c>
      <c r="C2746" s="289"/>
      <c r="D2746" s="289"/>
      <c r="E2746" s="289"/>
      <c r="F2746" s="18"/>
      <c r="G2746" s="19"/>
      <c r="H2746" s="1"/>
      <c r="I2746" s="1"/>
      <c r="J2746" s="71"/>
    </row>
    <row r="2747" spans="1:10" s="141" customFormat="1" ht="15.75">
      <c r="A2747" s="21" t="s">
        <v>14</v>
      </c>
      <c r="B2747" s="21" t="s">
        <v>16</v>
      </c>
      <c r="C2747" s="21"/>
      <c r="D2747" s="22" t="s">
        <v>18</v>
      </c>
      <c r="E2747" s="23" t="s">
        <v>19</v>
      </c>
      <c r="F2747" s="23" t="s">
        <v>20</v>
      </c>
      <c r="G2747" s="21" t="s">
        <v>21</v>
      </c>
      <c r="H2747" s="63"/>
      <c r="I2747" s="63"/>
      <c r="J2747" s="59">
        <f>H2747*C2748</f>
        <v>0</v>
      </c>
    </row>
    <row r="2748" spans="1:10" s="141" customFormat="1">
      <c r="A2748" s="144">
        <v>1</v>
      </c>
      <c r="B2748" s="145" t="s">
        <v>23</v>
      </c>
      <c r="C2748" s="26"/>
      <c r="D2748" s="146">
        <v>79305</v>
      </c>
      <c r="E2748" s="28">
        <f t="shared" ref="E2748:E2765" si="311">D2748*C2748</f>
        <v>0</v>
      </c>
      <c r="F2748" s="29">
        <v>0</v>
      </c>
      <c r="G2748" s="30">
        <f t="shared" ref="G2748:G2765" si="312">E2748-E2748*F2748</f>
        <v>0</v>
      </c>
      <c r="H2748" s="63">
        <f t="shared" ref="H2748:H2765" si="313">D2748/1.08</f>
        <v>73430.555555555547</v>
      </c>
      <c r="I2748" s="63"/>
      <c r="J2748" s="59">
        <f>H2748*C2749</f>
        <v>0</v>
      </c>
    </row>
    <row r="2749" spans="1:10" s="141" customFormat="1">
      <c r="A2749" s="144">
        <v>2</v>
      </c>
      <c r="B2749" s="145" t="s">
        <v>25</v>
      </c>
      <c r="C2749" s="32"/>
      <c r="D2749" s="147">
        <v>128591</v>
      </c>
      <c r="E2749" s="28">
        <f t="shared" si="311"/>
        <v>0</v>
      </c>
      <c r="F2749" s="29">
        <v>0</v>
      </c>
      <c r="G2749" s="30">
        <f t="shared" si="312"/>
        <v>0</v>
      </c>
      <c r="H2749" s="63">
        <f t="shared" si="313"/>
        <v>119065.74074074073</v>
      </c>
      <c r="I2749" s="63"/>
      <c r="J2749" s="59">
        <f>H2749*C2750</f>
        <v>0</v>
      </c>
    </row>
    <row r="2750" spans="1:10" s="141" customFormat="1">
      <c r="A2750" s="144">
        <v>3</v>
      </c>
      <c r="B2750" s="145" t="s">
        <v>26</v>
      </c>
      <c r="C2750" s="34"/>
      <c r="D2750" s="146">
        <v>60043</v>
      </c>
      <c r="E2750" s="28">
        <f t="shared" si="311"/>
        <v>0</v>
      </c>
      <c r="F2750" s="29">
        <v>0</v>
      </c>
      <c r="G2750" s="30">
        <f t="shared" si="312"/>
        <v>0</v>
      </c>
      <c r="H2750" s="63">
        <f t="shared" si="313"/>
        <v>55595.370370370365</v>
      </c>
      <c r="I2750" s="63"/>
      <c r="J2750" s="59">
        <f>H2750*C2751</f>
        <v>0</v>
      </c>
    </row>
    <row r="2751" spans="1:10" s="141" customFormat="1">
      <c r="A2751" s="144">
        <v>4</v>
      </c>
      <c r="B2751" s="145" t="s">
        <v>27</v>
      </c>
      <c r="C2751" s="106"/>
      <c r="D2751" s="146">
        <v>115781</v>
      </c>
      <c r="E2751" s="28">
        <f t="shared" si="311"/>
        <v>0</v>
      </c>
      <c r="F2751" s="29">
        <v>0</v>
      </c>
      <c r="G2751" s="30">
        <f t="shared" si="312"/>
        <v>0</v>
      </c>
      <c r="H2751" s="63">
        <f t="shared" si="313"/>
        <v>107204.62962962962</v>
      </c>
      <c r="I2751" s="63"/>
      <c r="J2751" s="59"/>
    </row>
    <row r="2752" spans="1:10" s="141" customFormat="1">
      <c r="A2752" s="144">
        <v>5</v>
      </c>
      <c r="B2752" s="145" t="s">
        <v>28</v>
      </c>
      <c r="C2752" s="32">
        <v>10</v>
      </c>
      <c r="D2752" s="146">
        <v>119943</v>
      </c>
      <c r="E2752" s="28">
        <f t="shared" si="311"/>
        <v>1199430</v>
      </c>
      <c r="F2752" s="124">
        <v>0</v>
      </c>
      <c r="G2752" s="30">
        <f t="shared" si="312"/>
        <v>1199430</v>
      </c>
      <c r="H2752" s="63">
        <f t="shared" si="313"/>
        <v>111058.33333333333</v>
      </c>
      <c r="I2752" s="63"/>
      <c r="J2752" s="59"/>
    </row>
    <row r="2753" spans="1:10" s="141" customFormat="1">
      <c r="A2753" s="144">
        <v>6</v>
      </c>
      <c r="B2753" s="145" t="s">
        <v>29</v>
      </c>
      <c r="C2753" s="26"/>
      <c r="D2753" s="146">
        <v>94810</v>
      </c>
      <c r="E2753" s="28">
        <f t="shared" si="311"/>
        <v>0</v>
      </c>
      <c r="F2753" s="29">
        <v>0</v>
      </c>
      <c r="G2753" s="30">
        <f t="shared" si="312"/>
        <v>0</v>
      </c>
      <c r="H2753" s="63">
        <f t="shared" si="313"/>
        <v>87787.037037037036</v>
      </c>
      <c r="I2753" s="63"/>
      <c r="J2753" s="59"/>
    </row>
    <row r="2754" spans="1:10" s="141" customFormat="1">
      <c r="A2754" s="144">
        <v>7</v>
      </c>
      <c r="B2754" s="145" t="s">
        <v>30</v>
      </c>
      <c r="C2754" s="34"/>
      <c r="D2754" s="146">
        <v>141396</v>
      </c>
      <c r="E2754" s="28">
        <f t="shared" si="311"/>
        <v>0</v>
      </c>
      <c r="F2754" s="29">
        <v>0</v>
      </c>
      <c r="G2754" s="30">
        <f t="shared" si="312"/>
        <v>0</v>
      </c>
      <c r="H2754" s="63">
        <f t="shared" si="313"/>
        <v>130922.22222222222</v>
      </c>
      <c r="I2754" s="63"/>
      <c r="J2754" s="59"/>
    </row>
    <row r="2755" spans="1:10" s="141" customFormat="1">
      <c r="A2755" s="144">
        <v>8</v>
      </c>
      <c r="B2755" s="145" t="s">
        <v>31</v>
      </c>
      <c r="C2755" s="26"/>
      <c r="D2755" s="146">
        <v>232931</v>
      </c>
      <c r="E2755" s="28">
        <f t="shared" si="311"/>
        <v>0</v>
      </c>
      <c r="F2755" s="29">
        <v>0</v>
      </c>
      <c r="G2755" s="30">
        <f t="shared" si="312"/>
        <v>0</v>
      </c>
      <c r="H2755" s="63">
        <f t="shared" si="313"/>
        <v>215676.85185185182</v>
      </c>
      <c r="I2755" s="63"/>
      <c r="J2755" s="59"/>
    </row>
    <row r="2756" spans="1:10" s="141" customFormat="1">
      <c r="A2756" s="144">
        <v>9</v>
      </c>
      <c r="B2756" s="148" t="s">
        <v>32</v>
      </c>
      <c r="C2756" s="26"/>
      <c r="D2756" s="146">
        <v>101534</v>
      </c>
      <c r="E2756" s="28">
        <f t="shared" si="311"/>
        <v>0</v>
      </c>
      <c r="F2756" s="29">
        <v>0</v>
      </c>
      <c r="G2756" s="30">
        <f t="shared" si="312"/>
        <v>0</v>
      </c>
      <c r="H2756" s="63">
        <f t="shared" si="313"/>
        <v>94012.962962962964</v>
      </c>
      <c r="I2756" s="63"/>
      <c r="J2756" s="59"/>
    </row>
    <row r="2757" spans="1:10" s="141" customFormat="1">
      <c r="A2757" s="144">
        <v>10</v>
      </c>
      <c r="B2757" s="148" t="s">
        <v>33</v>
      </c>
      <c r="C2757" s="37"/>
      <c r="D2757" s="147">
        <v>110148</v>
      </c>
      <c r="E2757" s="28">
        <f t="shared" si="311"/>
        <v>0</v>
      </c>
      <c r="F2757" s="29">
        <v>0</v>
      </c>
      <c r="G2757" s="30">
        <f t="shared" si="312"/>
        <v>0</v>
      </c>
      <c r="H2757" s="63">
        <f t="shared" si="313"/>
        <v>101988.88888888888</v>
      </c>
      <c r="I2757" s="63"/>
      <c r="J2757" s="59"/>
    </row>
    <row r="2758" spans="1:10" s="141" customFormat="1">
      <c r="A2758" s="144">
        <v>11</v>
      </c>
      <c r="B2758" s="145" t="s">
        <v>34</v>
      </c>
      <c r="C2758" s="37"/>
      <c r="D2758" s="146">
        <v>54198</v>
      </c>
      <c r="E2758" s="28">
        <f t="shared" si="311"/>
        <v>0</v>
      </c>
      <c r="F2758" s="29">
        <v>0</v>
      </c>
      <c r="G2758" s="30">
        <f t="shared" si="312"/>
        <v>0</v>
      </c>
      <c r="H2758" s="63">
        <f t="shared" si="313"/>
        <v>50183.333333333328</v>
      </c>
      <c r="I2758" s="63"/>
      <c r="J2758" s="59"/>
    </row>
    <row r="2759" spans="1:10" s="141" customFormat="1">
      <c r="A2759" s="144">
        <v>12</v>
      </c>
      <c r="B2759" s="145" t="s">
        <v>35</v>
      </c>
      <c r="C2759" s="37">
        <v>5</v>
      </c>
      <c r="D2759" s="146">
        <v>49680</v>
      </c>
      <c r="E2759" s="28">
        <f t="shared" si="311"/>
        <v>248400</v>
      </c>
      <c r="F2759" s="29">
        <v>0</v>
      </c>
      <c r="G2759" s="30">
        <f t="shared" si="312"/>
        <v>248400</v>
      </c>
      <c r="H2759" s="63">
        <f t="shared" si="313"/>
        <v>46000</v>
      </c>
      <c r="I2759" s="63"/>
      <c r="J2759" s="59">
        <f t="shared" ref="J2759:J2764" si="314">H2759*C2760</f>
        <v>0</v>
      </c>
    </row>
    <row r="2760" spans="1:10" s="141" customFormat="1">
      <c r="A2760" s="144">
        <v>13</v>
      </c>
      <c r="B2760" s="145" t="s">
        <v>36</v>
      </c>
      <c r="C2760" s="37"/>
      <c r="D2760" s="149">
        <v>64152</v>
      </c>
      <c r="E2760" s="28">
        <f t="shared" si="311"/>
        <v>0</v>
      </c>
      <c r="F2760" s="29">
        <v>0</v>
      </c>
      <c r="G2760" s="30">
        <f t="shared" si="312"/>
        <v>0</v>
      </c>
      <c r="H2760" s="63">
        <f t="shared" si="313"/>
        <v>59399.999999999993</v>
      </c>
      <c r="I2760" s="63"/>
      <c r="J2760" s="59">
        <f t="shared" si="314"/>
        <v>0</v>
      </c>
    </row>
    <row r="2761" spans="1:10" s="141" customFormat="1">
      <c r="A2761" s="144">
        <v>14</v>
      </c>
      <c r="B2761" s="145" t="s">
        <v>37</v>
      </c>
      <c r="C2761" s="37"/>
      <c r="D2761" s="149">
        <v>65934</v>
      </c>
      <c r="E2761" s="28">
        <f t="shared" si="311"/>
        <v>0</v>
      </c>
      <c r="F2761" s="29">
        <v>0</v>
      </c>
      <c r="G2761" s="30">
        <f t="shared" si="312"/>
        <v>0</v>
      </c>
      <c r="H2761" s="130">
        <f t="shared" si="313"/>
        <v>61049.999999999993</v>
      </c>
      <c r="I2761" s="63"/>
      <c r="J2761" s="59">
        <f t="shared" si="314"/>
        <v>0</v>
      </c>
    </row>
    <row r="2762" spans="1:10" s="141" customFormat="1">
      <c r="A2762" s="144">
        <v>15</v>
      </c>
      <c r="B2762" s="145" t="s">
        <v>38</v>
      </c>
      <c r="C2762" s="37"/>
      <c r="D2762" s="149">
        <v>76626</v>
      </c>
      <c r="E2762" s="28">
        <f t="shared" si="311"/>
        <v>0</v>
      </c>
      <c r="F2762" s="124">
        <v>0</v>
      </c>
      <c r="G2762" s="30">
        <f t="shared" si="312"/>
        <v>0</v>
      </c>
      <c r="H2762" s="63">
        <f t="shared" si="313"/>
        <v>70950</v>
      </c>
      <c r="I2762" s="63"/>
      <c r="J2762" s="59">
        <f t="shared" si="314"/>
        <v>0</v>
      </c>
    </row>
    <row r="2763" spans="1:10" s="141" customFormat="1">
      <c r="A2763" s="144">
        <v>16</v>
      </c>
      <c r="B2763" s="145" t="s">
        <v>39</v>
      </c>
      <c r="C2763" s="37"/>
      <c r="D2763" s="149">
        <v>80190</v>
      </c>
      <c r="E2763" s="28">
        <f t="shared" si="311"/>
        <v>0</v>
      </c>
      <c r="F2763" s="29">
        <v>0</v>
      </c>
      <c r="G2763" s="30">
        <f t="shared" si="312"/>
        <v>0</v>
      </c>
      <c r="H2763" s="63">
        <f t="shared" si="313"/>
        <v>74250</v>
      </c>
      <c r="I2763" s="63"/>
      <c r="J2763" s="59">
        <f t="shared" si="314"/>
        <v>0</v>
      </c>
    </row>
    <row r="2764" spans="1:10" s="141" customFormat="1">
      <c r="A2764" s="144">
        <v>17</v>
      </c>
      <c r="B2764" s="145" t="s">
        <v>40</v>
      </c>
      <c r="C2764" s="37"/>
      <c r="D2764" s="149">
        <v>113832</v>
      </c>
      <c r="E2764" s="28">
        <f t="shared" si="311"/>
        <v>0</v>
      </c>
      <c r="F2764" s="29">
        <v>0</v>
      </c>
      <c r="G2764" s="30">
        <f t="shared" si="312"/>
        <v>0</v>
      </c>
      <c r="H2764" s="63">
        <f t="shared" si="313"/>
        <v>105400</v>
      </c>
      <c r="I2764" s="63"/>
      <c r="J2764" s="59">
        <f t="shared" si="314"/>
        <v>0</v>
      </c>
    </row>
    <row r="2765" spans="1:10" s="141" customFormat="1" ht="17.25">
      <c r="A2765" s="144">
        <v>18</v>
      </c>
      <c r="B2765" s="145" t="s">
        <v>41</v>
      </c>
      <c r="C2765" s="37"/>
      <c r="D2765" s="150">
        <v>98010</v>
      </c>
      <c r="E2765" s="28">
        <f t="shared" si="311"/>
        <v>0</v>
      </c>
      <c r="F2765" s="29">
        <v>0</v>
      </c>
      <c r="G2765" s="30">
        <f t="shared" si="312"/>
        <v>0</v>
      </c>
      <c r="H2765" s="63">
        <f t="shared" si="313"/>
        <v>90750</v>
      </c>
      <c r="I2765" s="45"/>
      <c r="J2765" s="64">
        <f>SUM(J2747:J2764)</f>
        <v>0</v>
      </c>
    </row>
    <row r="2766" spans="1:10" s="141" customFormat="1" ht="31.5">
      <c r="A2766" s="40"/>
      <c r="B2766" s="41" t="s">
        <v>42</v>
      </c>
      <c r="C2766" s="42">
        <f>SUM(C2748:C2765)</f>
        <v>15</v>
      </c>
      <c r="D2766" s="42"/>
      <c r="E2766" s="43">
        <f>SUM(E2748:E2765)</f>
        <v>1447830</v>
      </c>
      <c r="F2766" s="43"/>
      <c r="G2766" s="44">
        <f>SUM(G2748:G2765)</f>
        <v>1447830</v>
      </c>
      <c r="H2766" s="5"/>
      <c r="I2766" s="5"/>
      <c r="J2766" s="75">
        <f>J2765*0.08</f>
        <v>0</v>
      </c>
    </row>
    <row r="2767" spans="1:10" s="141" customFormat="1" ht="31.5">
      <c r="A2767" s="46"/>
      <c r="B2767" s="47"/>
      <c r="C2767" s="48"/>
      <c r="D2767" s="48"/>
      <c r="E2767" s="49"/>
      <c r="F2767" s="49"/>
      <c r="G2767" s="151"/>
      <c r="H2767" s="6"/>
      <c r="I2767" s="6"/>
      <c r="J2767" s="76">
        <f>SUM(J2765:J2766)</f>
        <v>0</v>
      </c>
    </row>
    <row r="2768" spans="1:10" ht="18">
      <c r="A2768" s="283" t="s">
        <v>43</v>
      </c>
      <c r="B2768" s="283"/>
      <c r="C2768" s="284" t="s">
        <v>44</v>
      </c>
      <c r="D2768" s="284"/>
      <c r="E2768" s="54"/>
      <c r="F2768" s="54"/>
      <c r="G2768" s="55" t="s">
        <v>45</v>
      </c>
    </row>
    <row r="2770" spans="1:10" s="141" customFormat="1" ht="18">
      <c r="A2770"/>
      <c r="B2770"/>
      <c r="C2770"/>
      <c r="D2770"/>
      <c r="E2770"/>
      <c r="F2770"/>
      <c r="G2770"/>
      <c r="H2770" s="1"/>
      <c r="I2770" s="1"/>
      <c r="J2770" s="79"/>
    </row>
    <row r="2771" spans="1:10" s="141" customFormat="1" ht="15.75">
      <c r="A2771" s="279" t="s">
        <v>1</v>
      </c>
      <c r="B2771" s="279"/>
      <c r="C2771" s="279"/>
      <c r="D2771" s="279"/>
      <c r="E2771" s="279"/>
      <c r="F2771" s="279"/>
      <c r="G2771" s="279"/>
      <c r="H2771" s="1"/>
      <c r="I2771" s="1"/>
      <c r="J2771" s="71"/>
    </row>
    <row r="2772" spans="1:10" s="141" customFormat="1" ht="15.75">
      <c r="A2772" s="279" t="s">
        <v>2</v>
      </c>
      <c r="B2772" s="279"/>
      <c r="C2772" s="279"/>
      <c r="D2772" s="279"/>
      <c r="E2772" s="279"/>
      <c r="F2772" s="279"/>
      <c r="G2772" s="279"/>
      <c r="H2772" s="1"/>
      <c r="I2772" s="1"/>
      <c r="J2772" s="71"/>
    </row>
    <row r="2773" spans="1:10" s="141" customFormat="1" ht="15.75">
      <c r="A2773" s="279" t="s">
        <v>4</v>
      </c>
      <c r="B2773" s="279"/>
      <c r="C2773" s="279"/>
      <c r="D2773" s="279"/>
      <c r="E2773" s="279"/>
      <c r="F2773" s="279"/>
      <c r="G2773" s="279"/>
      <c r="H2773" s="1"/>
      <c r="I2773" s="1"/>
      <c r="J2773" s="71"/>
    </row>
    <row r="2774" spans="1:10" s="141" customFormat="1" ht="27">
      <c r="A2774" s="280" t="s">
        <v>6</v>
      </c>
      <c r="B2774" s="280"/>
      <c r="C2774" s="280"/>
      <c r="D2774" s="280"/>
      <c r="E2774" s="280"/>
      <c r="F2774" s="280"/>
      <c r="G2774" s="280"/>
      <c r="H2774" s="2"/>
      <c r="I2774" s="2"/>
      <c r="J2774" s="72"/>
    </row>
    <row r="2775" spans="1:10" s="141" customFormat="1" ht="27">
      <c r="A2775" s="142"/>
      <c r="B2775" s="142"/>
      <c r="C2775" s="281" t="s">
        <v>388</v>
      </c>
      <c r="D2775" s="281"/>
      <c r="E2775" s="281"/>
      <c r="F2775" s="281"/>
      <c r="G2775" s="281"/>
      <c r="H2775" s="68"/>
      <c r="I2775" s="68"/>
      <c r="J2775" s="71"/>
    </row>
    <row r="2776" spans="1:10" s="141" customFormat="1" ht="15.75">
      <c r="A2776" s="11" t="s">
        <v>358</v>
      </c>
      <c r="B2776" s="12">
        <v>4138205752</v>
      </c>
      <c r="C2776" s="143"/>
      <c r="D2776" s="286"/>
      <c r="E2776" s="286"/>
      <c r="F2776" s="286"/>
      <c r="G2776" s="286"/>
      <c r="H2776" s="69" t="s">
        <v>161</v>
      </c>
      <c r="I2776" s="69"/>
      <c r="J2776" s="73"/>
    </row>
    <row r="2777" spans="1:10" s="141" customFormat="1" ht="15.75">
      <c r="A2777" s="11" t="s">
        <v>9</v>
      </c>
      <c r="B2777" s="286" t="s">
        <v>767</v>
      </c>
      <c r="C2777" s="286"/>
      <c r="D2777" s="286"/>
      <c r="E2777" s="16"/>
      <c r="F2777" s="11"/>
      <c r="G2777" s="16"/>
      <c r="H2777" s="1"/>
      <c r="I2777" s="1"/>
      <c r="J2777" s="71"/>
    </row>
    <row r="2778" spans="1:10" s="141" customFormat="1" ht="15.75">
      <c r="A2778" s="11" t="s">
        <v>11</v>
      </c>
      <c r="B2778" s="289"/>
      <c r="C2778" s="289"/>
      <c r="D2778" s="289"/>
      <c r="E2778" s="289"/>
      <c r="F2778" s="18"/>
      <c r="G2778" s="19"/>
      <c r="H2778" s="1"/>
      <c r="I2778" s="1"/>
      <c r="J2778" s="71"/>
    </row>
    <row r="2779" spans="1:10" s="141" customFormat="1" ht="15.75">
      <c r="A2779" s="21" t="s">
        <v>14</v>
      </c>
      <c r="B2779" s="21" t="s">
        <v>16</v>
      </c>
      <c r="C2779" s="21"/>
      <c r="D2779" s="22" t="s">
        <v>18</v>
      </c>
      <c r="E2779" s="23" t="s">
        <v>19</v>
      </c>
      <c r="F2779" s="23" t="s">
        <v>20</v>
      </c>
      <c r="G2779" s="21" t="s">
        <v>21</v>
      </c>
      <c r="H2779" s="63"/>
      <c r="I2779" s="63"/>
      <c r="J2779" s="59">
        <f>H2779*C2780</f>
        <v>0</v>
      </c>
    </row>
    <row r="2780" spans="1:10" s="141" customFormat="1">
      <c r="A2780" s="144">
        <v>1</v>
      </c>
      <c r="B2780" s="145" t="s">
        <v>23</v>
      </c>
      <c r="C2780" s="26"/>
      <c r="D2780" s="146">
        <v>79305</v>
      </c>
      <c r="E2780" s="28">
        <f t="shared" ref="E2780:E2797" si="315">D2780*C2780</f>
        <v>0</v>
      </c>
      <c r="F2780" s="29">
        <v>0</v>
      </c>
      <c r="G2780" s="30">
        <f t="shared" ref="G2780:G2797" si="316">E2780-E2780*F2780</f>
        <v>0</v>
      </c>
      <c r="H2780" s="63">
        <f t="shared" ref="H2780:H2797" si="317">D2780/1.08</f>
        <v>73430.555555555547</v>
      </c>
      <c r="I2780" s="63"/>
      <c r="J2780" s="59">
        <f>H2780*C2781</f>
        <v>0</v>
      </c>
    </row>
    <row r="2781" spans="1:10" s="141" customFormat="1">
      <c r="A2781" s="144">
        <v>2</v>
      </c>
      <c r="B2781" s="145" t="s">
        <v>25</v>
      </c>
      <c r="C2781" s="32"/>
      <c r="D2781" s="147">
        <v>128591</v>
      </c>
      <c r="E2781" s="28">
        <f t="shared" si="315"/>
        <v>0</v>
      </c>
      <c r="F2781" s="29">
        <v>0</v>
      </c>
      <c r="G2781" s="30">
        <f t="shared" si="316"/>
        <v>0</v>
      </c>
      <c r="H2781" s="63">
        <f t="shared" si="317"/>
        <v>119065.74074074073</v>
      </c>
      <c r="I2781" s="63"/>
      <c r="J2781" s="59">
        <f>H2781*C2782</f>
        <v>0</v>
      </c>
    </row>
    <row r="2782" spans="1:10" s="141" customFormat="1">
      <c r="A2782" s="144">
        <v>3</v>
      </c>
      <c r="B2782" s="145" t="s">
        <v>26</v>
      </c>
      <c r="C2782" s="34"/>
      <c r="D2782" s="146">
        <v>60043</v>
      </c>
      <c r="E2782" s="28">
        <f t="shared" si="315"/>
        <v>0</v>
      </c>
      <c r="F2782" s="29">
        <v>0</v>
      </c>
      <c r="G2782" s="30">
        <f t="shared" si="316"/>
        <v>0</v>
      </c>
      <c r="H2782" s="63">
        <f t="shared" si="317"/>
        <v>55595.370370370365</v>
      </c>
      <c r="I2782" s="63"/>
      <c r="J2782" s="59">
        <f>H2782*C2783</f>
        <v>0</v>
      </c>
    </row>
    <row r="2783" spans="1:10" s="141" customFormat="1">
      <c r="A2783" s="144">
        <v>4</v>
      </c>
      <c r="B2783" s="145" t="s">
        <v>27</v>
      </c>
      <c r="C2783" s="106"/>
      <c r="D2783" s="146">
        <v>115781</v>
      </c>
      <c r="E2783" s="28">
        <f t="shared" si="315"/>
        <v>0</v>
      </c>
      <c r="F2783" s="29">
        <v>0</v>
      </c>
      <c r="G2783" s="30">
        <f t="shared" si="316"/>
        <v>0</v>
      </c>
      <c r="H2783" s="63">
        <f t="shared" si="317"/>
        <v>107204.62962962962</v>
      </c>
      <c r="I2783" s="63"/>
      <c r="J2783" s="59"/>
    </row>
    <row r="2784" spans="1:10" s="141" customFormat="1">
      <c r="A2784" s="144">
        <v>5</v>
      </c>
      <c r="B2784" s="145" t="s">
        <v>28</v>
      </c>
      <c r="C2784" s="32">
        <v>10</v>
      </c>
      <c r="D2784" s="146">
        <v>119943</v>
      </c>
      <c r="E2784" s="28">
        <f t="shared" si="315"/>
        <v>1199430</v>
      </c>
      <c r="F2784" s="124">
        <v>0</v>
      </c>
      <c r="G2784" s="30">
        <f t="shared" si="316"/>
        <v>1199430</v>
      </c>
      <c r="H2784" s="63">
        <f t="shared" si="317"/>
        <v>111058.33333333333</v>
      </c>
      <c r="I2784" s="63"/>
      <c r="J2784" s="59"/>
    </row>
    <row r="2785" spans="1:10" s="141" customFormat="1">
      <c r="A2785" s="144">
        <v>6</v>
      </c>
      <c r="B2785" s="145" t="s">
        <v>29</v>
      </c>
      <c r="C2785" s="26"/>
      <c r="D2785" s="146">
        <v>94810</v>
      </c>
      <c r="E2785" s="28">
        <f t="shared" si="315"/>
        <v>0</v>
      </c>
      <c r="F2785" s="29">
        <v>0</v>
      </c>
      <c r="G2785" s="30">
        <f t="shared" si="316"/>
        <v>0</v>
      </c>
      <c r="H2785" s="63">
        <f t="shared" si="317"/>
        <v>87787.037037037036</v>
      </c>
      <c r="I2785" s="63"/>
      <c r="J2785" s="59"/>
    </row>
    <row r="2786" spans="1:10" s="141" customFormat="1">
      <c r="A2786" s="144">
        <v>7</v>
      </c>
      <c r="B2786" s="145" t="s">
        <v>30</v>
      </c>
      <c r="C2786" s="34"/>
      <c r="D2786" s="146">
        <v>141396</v>
      </c>
      <c r="E2786" s="28">
        <f t="shared" si="315"/>
        <v>0</v>
      </c>
      <c r="F2786" s="29">
        <v>0</v>
      </c>
      <c r="G2786" s="30">
        <f t="shared" si="316"/>
        <v>0</v>
      </c>
      <c r="H2786" s="63">
        <f t="shared" si="317"/>
        <v>130922.22222222222</v>
      </c>
      <c r="I2786" s="63"/>
      <c r="J2786" s="59"/>
    </row>
    <row r="2787" spans="1:10" s="141" customFormat="1">
      <c r="A2787" s="144">
        <v>8</v>
      </c>
      <c r="B2787" s="145" t="s">
        <v>31</v>
      </c>
      <c r="C2787" s="26"/>
      <c r="D2787" s="146">
        <v>232931</v>
      </c>
      <c r="E2787" s="28">
        <f t="shared" si="315"/>
        <v>0</v>
      </c>
      <c r="F2787" s="29">
        <v>0</v>
      </c>
      <c r="G2787" s="30">
        <f t="shared" si="316"/>
        <v>0</v>
      </c>
      <c r="H2787" s="63">
        <f t="shared" si="317"/>
        <v>215676.85185185182</v>
      </c>
      <c r="I2787" s="63"/>
      <c r="J2787" s="59">
        <f t="shared" ref="J2787:J2796" si="318">H2787*C2788</f>
        <v>0</v>
      </c>
    </row>
    <row r="2788" spans="1:10" s="141" customFormat="1">
      <c r="A2788" s="144">
        <v>9</v>
      </c>
      <c r="B2788" s="148" t="s">
        <v>32</v>
      </c>
      <c r="C2788" s="26"/>
      <c r="D2788" s="146">
        <v>101534</v>
      </c>
      <c r="E2788" s="28">
        <f t="shared" si="315"/>
        <v>0</v>
      </c>
      <c r="F2788" s="29">
        <v>0</v>
      </c>
      <c r="G2788" s="30">
        <f t="shared" si="316"/>
        <v>0</v>
      </c>
      <c r="H2788" s="63">
        <f t="shared" si="317"/>
        <v>94012.962962962964</v>
      </c>
      <c r="I2788" s="63"/>
      <c r="J2788" s="59">
        <f t="shared" si="318"/>
        <v>0</v>
      </c>
    </row>
    <row r="2789" spans="1:10" s="141" customFormat="1">
      <c r="A2789" s="144">
        <v>10</v>
      </c>
      <c r="B2789" s="148" t="s">
        <v>33</v>
      </c>
      <c r="C2789" s="37"/>
      <c r="D2789" s="147">
        <v>110148</v>
      </c>
      <c r="E2789" s="28">
        <f t="shared" si="315"/>
        <v>0</v>
      </c>
      <c r="F2789" s="29">
        <v>0</v>
      </c>
      <c r="G2789" s="30">
        <f t="shared" si="316"/>
        <v>0</v>
      </c>
      <c r="H2789" s="63">
        <f t="shared" si="317"/>
        <v>101988.88888888888</v>
      </c>
      <c r="I2789" s="63"/>
      <c r="J2789" s="59">
        <f t="shared" si="318"/>
        <v>0</v>
      </c>
    </row>
    <row r="2790" spans="1:10" s="141" customFormat="1">
      <c r="A2790" s="144">
        <v>11</v>
      </c>
      <c r="B2790" s="145" t="s">
        <v>34</v>
      </c>
      <c r="C2790" s="37"/>
      <c r="D2790" s="146">
        <v>54198</v>
      </c>
      <c r="E2790" s="28">
        <f t="shared" si="315"/>
        <v>0</v>
      </c>
      <c r="F2790" s="29">
        <v>0</v>
      </c>
      <c r="G2790" s="30">
        <f t="shared" si="316"/>
        <v>0</v>
      </c>
      <c r="H2790" s="63">
        <f t="shared" si="317"/>
        <v>50183.333333333328</v>
      </c>
      <c r="I2790" s="63"/>
      <c r="J2790" s="59">
        <f t="shared" si="318"/>
        <v>0</v>
      </c>
    </row>
    <row r="2791" spans="1:10" s="141" customFormat="1">
      <c r="A2791" s="144">
        <v>12</v>
      </c>
      <c r="B2791" s="145" t="s">
        <v>35</v>
      </c>
      <c r="C2791" s="37"/>
      <c r="D2791" s="146">
        <v>49680</v>
      </c>
      <c r="E2791" s="28">
        <f t="shared" si="315"/>
        <v>0</v>
      </c>
      <c r="F2791" s="29">
        <v>0</v>
      </c>
      <c r="G2791" s="30">
        <f t="shared" si="316"/>
        <v>0</v>
      </c>
      <c r="H2791" s="63">
        <f t="shared" si="317"/>
        <v>46000</v>
      </c>
      <c r="I2791" s="63"/>
      <c r="J2791" s="59">
        <f t="shared" si="318"/>
        <v>0</v>
      </c>
    </row>
    <row r="2792" spans="1:10" s="141" customFormat="1">
      <c r="A2792" s="144">
        <v>13</v>
      </c>
      <c r="B2792" s="145" t="s">
        <v>36</v>
      </c>
      <c r="C2792" s="37"/>
      <c r="D2792" s="149">
        <v>64152</v>
      </c>
      <c r="E2792" s="28">
        <f t="shared" si="315"/>
        <v>0</v>
      </c>
      <c r="F2792" s="29">
        <v>0</v>
      </c>
      <c r="G2792" s="30">
        <f t="shared" si="316"/>
        <v>0</v>
      </c>
      <c r="H2792" s="63">
        <f t="shared" si="317"/>
        <v>59399.999999999993</v>
      </c>
      <c r="I2792" s="63"/>
      <c r="J2792" s="59">
        <f t="shared" si="318"/>
        <v>0</v>
      </c>
    </row>
    <row r="2793" spans="1:10" s="141" customFormat="1">
      <c r="A2793" s="144">
        <v>14</v>
      </c>
      <c r="B2793" s="145" t="s">
        <v>37</v>
      </c>
      <c r="C2793" s="37"/>
      <c r="D2793" s="149">
        <v>65934</v>
      </c>
      <c r="E2793" s="28">
        <f t="shared" si="315"/>
        <v>0</v>
      </c>
      <c r="F2793" s="29">
        <v>0</v>
      </c>
      <c r="G2793" s="30">
        <f t="shared" si="316"/>
        <v>0</v>
      </c>
      <c r="H2793" s="130">
        <f t="shared" si="317"/>
        <v>61049.999999999993</v>
      </c>
      <c r="I2793" s="63"/>
      <c r="J2793" s="59">
        <f t="shared" si="318"/>
        <v>0</v>
      </c>
    </row>
    <row r="2794" spans="1:10" s="141" customFormat="1">
      <c r="A2794" s="144">
        <v>15</v>
      </c>
      <c r="B2794" s="145" t="s">
        <v>38</v>
      </c>
      <c r="C2794" s="37"/>
      <c r="D2794" s="149">
        <v>76626</v>
      </c>
      <c r="E2794" s="28">
        <f t="shared" si="315"/>
        <v>0</v>
      </c>
      <c r="F2794" s="124">
        <v>0</v>
      </c>
      <c r="G2794" s="30">
        <f t="shared" si="316"/>
        <v>0</v>
      </c>
      <c r="H2794" s="63">
        <f t="shared" si="317"/>
        <v>70950</v>
      </c>
      <c r="I2794" s="63"/>
      <c r="J2794" s="59">
        <f t="shared" si="318"/>
        <v>0</v>
      </c>
    </row>
    <row r="2795" spans="1:10" s="141" customFormat="1">
      <c r="A2795" s="144">
        <v>16</v>
      </c>
      <c r="B2795" s="145" t="s">
        <v>39</v>
      </c>
      <c r="C2795" s="37"/>
      <c r="D2795" s="149">
        <v>80190</v>
      </c>
      <c r="E2795" s="28">
        <f t="shared" si="315"/>
        <v>0</v>
      </c>
      <c r="F2795" s="29">
        <v>0</v>
      </c>
      <c r="G2795" s="30">
        <f t="shared" si="316"/>
        <v>0</v>
      </c>
      <c r="H2795" s="63">
        <f t="shared" si="317"/>
        <v>74250</v>
      </c>
      <c r="I2795" s="63"/>
      <c r="J2795" s="59">
        <f t="shared" si="318"/>
        <v>0</v>
      </c>
    </row>
    <row r="2796" spans="1:10" s="141" customFormat="1">
      <c r="A2796" s="144">
        <v>17</v>
      </c>
      <c r="B2796" s="145" t="s">
        <v>40</v>
      </c>
      <c r="C2796" s="37"/>
      <c r="D2796" s="149">
        <v>113832</v>
      </c>
      <c r="E2796" s="28">
        <f t="shared" si="315"/>
        <v>0</v>
      </c>
      <c r="F2796" s="29">
        <v>0</v>
      </c>
      <c r="G2796" s="30">
        <f t="shared" si="316"/>
        <v>0</v>
      </c>
      <c r="H2796" s="63">
        <f t="shared" si="317"/>
        <v>105400</v>
      </c>
      <c r="I2796" s="63"/>
      <c r="J2796" s="59">
        <f t="shared" si="318"/>
        <v>0</v>
      </c>
    </row>
    <row r="2797" spans="1:10" s="141" customFormat="1" ht="17.25">
      <c r="A2797" s="144">
        <v>18</v>
      </c>
      <c r="B2797" s="145" t="s">
        <v>41</v>
      </c>
      <c r="C2797" s="37"/>
      <c r="D2797" s="150">
        <v>98010</v>
      </c>
      <c r="E2797" s="28">
        <f t="shared" si="315"/>
        <v>0</v>
      </c>
      <c r="F2797" s="29">
        <v>0</v>
      </c>
      <c r="G2797" s="30">
        <f t="shared" si="316"/>
        <v>0</v>
      </c>
      <c r="H2797" s="63">
        <f t="shared" si="317"/>
        <v>90750</v>
      </c>
      <c r="I2797" s="45"/>
      <c r="J2797" s="64">
        <f>SUM(J2779:J2796)</f>
        <v>0</v>
      </c>
    </row>
    <row r="2798" spans="1:10" s="141" customFormat="1" ht="31.5">
      <c r="A2798" s="40"/>
      <c r="B2798" s="41" t="s">
        <v>42</v>
      </c>
      <c r="C2798" s="42">
        <f>SUM(C2780:C2797)</f>
        <v>10</v>
      </c>
      <c r="D2798" s="42"/>
      <c r="E2798" s="43">
        <f>SUM(E2780:E2797)</f>
        <v>1199430</v>
      </c>
      <c r="F2798" s="43"/>
      <c r="G2798" s="44">
        <f>SUM(G2780:G2797)</f>
        <v>1199430</v>
      </c>
      <c r="H2798" s="5"/>
      <c r="I2798" s="5"/>
      <c r="J2798" s="75">
        <f>J2797*0.08</f>
        <v>0</v>
      </c>
    </row>
    <row r="2799" spans="1:10" s="141" customFormat="1" ht="31.5">
      <c r="A2799" s="46"/>
      <c r="B2799" s="47"/>
      <c r="C2799" s="48"/>
      <c r="D2799" s="48"/>
      <c r="E2799" s="49"/>
      <c r="F2799" s="49"/>
      <c r="G2799" s="151"/>
      <c r="H2799" s="6"/>
      <c r="I2799" s="6"/>
      <c r="J2799" s="76">
        <f>SUM(J2797:J2798)</f>
        <v>0</v>
      </c>
    </row>
    <row r="2800" spans="1:10" ht="18">
      <c r="A2800" s="283" t="s">
        <v>43</v>
      </c>
      <c r="B2800" s="283"/>
      <c r="C2800" s="284" t="s">
        <v>44</v>
      </c>
      <c r="D2800" s="284"/>
      <c r="E2800" s="54"/>
      <c r="F2800" s="54"/>
      <c r="G2800" s="55" t="s">
        <v>45</v>
      </c>
    </row>
    <row r="2802" spans="1:10" s="141" customFormat="1" ht="18">
      <c r="A2802"/>
      <c r="B2802"/>
      <c r="C2802"/>
      <c r="D2802"/>
      <c r="E2802"/>
      <c r="F2802"/>
      <c r="G2802"/>
      <c r="H2802" s="1"/>
      <c r="I2802" s="1"/>
      <c r="J2802" s="79"/>
    </row>
    <row r="2803" spans="1:10" s="141" customFormat="1" ht="15.75">
      <c r="A2803" s="279" t="s">
        <v>1</v>
      </c>
      <c r="B2803" s="279"/>
      <c r="C2803" s="279"/>
      <c r="D2803" s="279"/>
      <c r="E2803" s="279"/>
      <c r="F2803" s="279"/>
      <c r="G2803" s="279"/>
      <c r="H2803" s="1"/>
      <c r="I2803" s="1"/>
      <c r="J2803" s="71"/>
    </row>
    <row r="2804" spans="1:10" s="141" customFormat="1" ht="15.75">
      <c r="A2804" s="279" t="s">
        <v>2</v>
      </c>
      <c r="B2804" s="279"/>
      <c r="C2804" s="279"/>
      <c r="D2804" s="279"/>
      <c r="E2804" s="279"/>
      <c r="F2804" s="279"/>
      <c r="G2804" s="279"/>
      <c r="H2804" s="1"/>
      <c r="I2804" s="1"/>
      <c r="J2804" s="71"/>
    </row>
    <row r="2805" spans="1:10" s="141" customFormat="1" ht="15.75">
      <c r="A2805" s="279" t="s">
        <v>4</v>
      </c>
      <c r="B2805" s="279"/>
      <c r="C2805" s="279"/>
      <c r="D2805" s="279"/>
      <c r="E2805" s="279"/>
      <c r="F2805" s="279"/>
      <c r="G2805" s="279"/>
      <c r="H2805" s="1"/>
      <c r="I2805" s="1"/>
      <c r="J2805" s="71"/>
    </row>
    <row r="2806" spans="1:10" s="141" customFormat="1" ht="27">
      <c r="A2806" s="280" t="s">
        <v>6</v>
      </c>
      <c r="B2806" s="280"/>
      <c r="C2806" s="280"/>
      <c r="D2806" s="280"/>
      <c r="E2806" s="280"/>
      <c r="F2806" s="280"/>
      <c r="G2806" s="280"/>
      <c r="H2806" s="2"/>
      <c r="I2806" s="2"/>
      <c r="J2806" s="72"/>
    </row>
    <row r="2807" spans="1:10" s="141" customFormat="1" ht="27">
      <c r="A2807" s="142"/>
      <c r="B2807" s="142"/>
      <c r="C2807" s="281" t="s">
        <v>388</v>
      </c>
      <c r="D2807" s="281"/>
      <c r="E2807" s="281"/>
      <c r="F2807" s="281"/>
      <c r="G2807" s="281"/>
      <c r="H2807" s="68"/>
      <c r="I2807" s="68"/>
      <c r="J2807" s="71"/>
    </row>
    <row r="2808" spans="1:10" s="141" customFormat="1" ht="15.75">
      <c r="A2808" s="11" t="s">
        <v>358</v>
      </c>
      <c r="B2808" s="12">
        <v>4138254231</v>
      </c>
      <c r="C2808" s="143"/>
      <c r="D2808" s="286"/>
      <c r="E2808" s="286"/>
      <c r="F2808" s="286"/>
      <c r="G2808" s="286"/>
      <c r="H2808" s="69" t="s">
        <v>161</v>
      </c>
      <c r="I2808" s="69"/>
      <c r="J2808" s="73"/>
    </row>
    <row r="2809" spans="1:10" s="141" customFormat="1" ht="15.75">
      <c r="A2809" s="11" t="s">
        <v>9</v>
      </c>
      <c r="B2809" s="286" t="s">
        <v>767</v>
      </c>
      <c r="C2809" s="286"/>
      <c r="D2809" s="286"/>
      <c r="E2809" s="16"/>
      <c r="F2809" s="11"/>
      <c r="G2809" s="16"/>
      <c r="H2809" s="1"/>
      <c r="I2809" s="1"/>
      <c r="J2809" s="71"/>
    </row>
    <row r="2810" spans="1:10" s="141" customFormat="1" ht="15.75">
      <c r="A2810" s="11" t="s">
        <v>11</v>
      </c>
      <c r="B2810" s="289"/>
      <c r="C2810" s="289"/>
      <c r="D2810" s="289"/>
      <c r="E2810" s="289"/>
      <c r="F2810" s="18"/>
      <c r="G2810" s="19"/>
      <c r="H2810" s="1"/>
      <c r="I2810" s="1"/>
      <c r="J2810" s="71"/>
    </row>
    <row r="2811" spans="1:10" s="141" customFormat="1" ht="15.75">
      <c r="A2811" s="21" t="s">
        <v>14</v>
      </c>
      <c r="B2811" s="21" t="s">
        <v>16</v>
      </c>
      <c r="C2811" s="21"/>
      <c r="D2811" s="22" t="s">
        <v>18</v>
      </c>
      <c r="E2811" s="23" t="s">
        <v>19</v>
      </c>
      <c r="F2811" s="23" t="s">
        <v>20</v>
      </c>
      <c r="G2811" s="21" t="s">
        <v>21</v>
      </c>
      <c r="H2811" s="63"/>
      <c r="I2811" s="63"/>
      <c r="J2811" s="59">
        <f>H2811*C2812</f>
        <v>0</v>
      </c>
    </row>
    <row r="2812" spans="1:10" s="141" customFormat="1">
      <c r="A2812" s="144">
        <v>1</v>
      </c>
      <c r="B2812" s="145" t="s">
        <v>23</v>
      </c>
      <c r="C2812" s="26"/>
      <c r="D2812" s="146">
        <v>79305</v>
      </c>
      <c r="E2812" s="28">
        <f t="shared" ref="E2812:E2829" si="319">D2812*C2812</f>
        <v>0</v>
      </c>
      <c r="F2812" s="29">
        <v>0</v>
      </c>
      <c r="G2812" s="30">
        <f t="shared" ref="G2812:G2829" si="320">E2812-E2812*F2812</f>
        <v>0</v>
      </c>
      <c r="H2812" s="63">
        <f t="shared" ref="H2812:H2829" si="321">D2812/1.08</f>
        <v>73430.555555555547</v>
      </c>
      <c r="I2812" s="63"/>
      <c r="J2812" s="59">
        <f>H2812*C2813</f>
        <v>0</v>
      </c>
    </row>
    <row r="2813" spans="1:10" s="141" customFormat="1">
      <c r="A2813" s="144">
        <v>2</v>
      </c>
      <c r="B2813" s="145" t="s">
        <v>25</v>
      </c>
      <c r="C2813" s="32"/>
      <c r="D2813" s="147">
        <v>128591</v>
      </c>
      <c r="E2813" s="28">
        <f t="shared" si="319"/>
        <v>0</v>
      </c>
      <c r="F2813" s="29">
        <v>0</v>
      </c>
      <c r="G2813" s="30">
        <f t="shared" si="320"/>
        <v>0</v>
      </c>
      <c r="H2813" s="63">
        <f t="shared" si="321"/>
        <v>119065.74074074073</v>
      </c>
      <c r="I2813" s="63"/>
      <c r="J2813" s="59">
        <f>H2813*C2814</f>
        <v>0</v>
      </c>
    </row>
    <row r="2814" spans="1:10" s="141" customFormat="1">
      <c r="A2814" s="144">
        <v>3</v>
      </c>
      <c r="B2814" s="145" t="s">
        <v>26</v>
      </c>
      <c r="C2814" s="34"/>
      <c r="D2814" s="146">
        <v>60043</v>
      </c>
      <c r="E2814" s="28">
        <f t="shared" si="319"/>
        <v>0</v>
      </c>
      <c r="F2814" s="29">
        <v>0</v>
      </c>
      <c r="G2814" s="30">
        <f t="shared" si="320"/>
        <v>0</v>
      </c>
      <c r="H2814" s="63">
        <f t="shared" si="321"/>
        <v>55595.370370370365</v>
      </c>
      <c r="I2814" s="63"/>
      <c r="J2814" s="59">
        <f>H2814*C2815</f>
        <v>0</v>
      </c>
    </row>
    <row r="2815" spans="1:10" s="141" customFormat="1">
      <c r="A2815" s="144">
        <v>4</v>
      </c>
      <c r="B2815" s="145" t="s">
        <v>27</v>
      </c>
      <c r="C2815" s="106"/>
      <c r="D2815" s="146">
        <v>115781</v>
      </c>
      <c r="E2815" s="28">
        <f t="shared" si="319"/>
        <v>0</v>
      </c>
      <c r="F2815" s="29">
        <v>0</v>
      </c>
      <c r="G2815" s="30">
        <f t="shared" si="320"/>
        <v>0</v>
      </c>
      <c r="H2815" s="63">
        <f t="shared" si="321"/>
        <v>107204.62962962962</v>
      </c>
      <c r="I2815" s="63"/>
      <c r="J2815" s="59"/>
    </row>
    <row r="2816" spans="1:10" s="141" customFormat="1">
      <c r="A2816" s="144">
        <v>5</v>
      </c>
      <c r="B2816" s="145" t="s">
        <v>28</v>
      </c>
      <c r="C2816" s="32">
        <v>10</v>
      </c>
      <c r="D2816" s="146">
        <v>119943</v>
      </c>
      <c r="E2816" s="28">
        <f t="shared" si="319"/>
        <v>1199430</v>
      </c>
      <c r="F2816" s="124">
        <v>0</v>
      </c>
      <c r="G2816" s="30">
        <f t="shared" si="320"/>
        <v>1199430</v>
      </c>
      <c r="H2816" s="63">
        <f t="shared" si="321"/>
        <v>111058.33333333333</v>
      </c>
      <c r="I2816" s="63"/>
      <c r="J2816" s="59">
        <f t="shared" ref="J2816:J2828" si="322">H2816*C2817</f>
        <v>0</v>
      </c>
    </row>
    <row r="2817" spans="1:10" s="141" customFormat="1">
      <c r="A2817" s="144">
        <v>6</v>
      </c>
      <c r="B2817" s="145" t="s">
        <v>29</v>
      </c>
      <c r="C2817" s="26"/>
      <c r="D2817" s="146">
        <v>94810</v>
      </c>
      <c r="E2817" s="28">
        <f t="shared" si="319"/>
        <v>0</v>
      </c>
      <c r="F2817" s="29">
        <v>0</v>
      </c>
      <c r="G2817" s="30">
        <f t="shared" si="320"/>
        <v>0</v>
      </c>
      <c r="H2817" s="63">
        <f t="shared" si="321"/>
        <v>87787.037037037036</v>
      </c>
      <c r="I2817" s="63"/>
      <c r="J2817" s="59">
        <f t="shared" si="322"/>
        <v>0</v>
      </c>
    </row>
    <row r="2818" spans="1:10" s="141" customFormat="1">
      <c r="A2818" s="144">
        <v>7</v>
      </c>
      <c r="B2818" s="145" t="s">
        <v>30</v>
      </c>
      <c r="C2818" s="34"/>
      <c r="D2818" s="146">
        <v>141396</v>
      </c>
      <c r="E2818" s="28">
        <f t="shared" si="319"/>
        <v>0</v>
      </c>
      <c r="F2818" s="29">
        <v>0</v>
      </c>
      <c r="G2818" s="30">
        <f t="shared" si="320"/>
        <v>0</v>
      </c>
      <c r="H2818" s="63">
        <f t="shared" si="321"/>
        <v>130922.22222222222</v>
      </c>
      <c r="I2818" s="63"/>
      <c r="J2818" s="59">
        <f t="shared" si="322"/>
        <v>0</v>
      </c>
    </row>
    <row r="2819" spans="1:10" s="141" customFormat="1">
      <c r="A2819" s="144">
        <v>8</v>
      </c>
      <c r="B2819" s="145" t="s">
        <v>31</v>
      </c>
      <c r="C2819" s="26"/>
      <c r="D2819" s="146">
        <v>232931</v>
      </c>
      <c r="E2819" s="28">
        <f t="shared" si="319"/>
        <v>0</v>
      </c>
      <c r="F2819" s="29">
        <v>0</v>
      </c>
      <c r="G2819" s="30">
        <f t="shared" si="320"/>
        <v>0</v>
      </c>
      <c r="H2819" s="63">
        <f t="shared" si="321"/>
        <v>215676.85185185182</v>
      </c>
      <c r="I2819" s="63"/>
      <c r="J2819" s="59">
        <f t="shared" si="322"/>
        <v>0</v>
      </c>
    </row>
    <row r="2820" spans="1:10" s="141" customFormat="1">
      <c r="A2820" s="144">
        <v>9</v>
      </c>
      <c r="B2820" s="148" t="s">
        <v>32</v>
      </c>
      <c r="C2820" s="26"/>
      <c r="D2820" s="146">
        <v>101534</v>
      </c>
      <c r="E2820" s="28">
        <f t="shared" si="319"/>
        <v>0</v>
      </c>
      <c r="F2820" s="29">
        <v>0</v>
      </c>
      <c r="G2820" s="30">
        <f t="shared" si="320"/>
        <v>0</v>
      </c>
      <c r="H2820" s="63">
        <f t="shared" si="321"/>
        <v>94012.962962962964</v>
      </c>
      <c r="I2820" s="63"/>
      <c r="J2820" s="59">
        <f t="shared" si="322"/>
        <v>0</v>
      </c>
    </row>
    <row r="2821" spans="1:10" s="141" customFormat="1">
      <c r="A2821" s="144">
        <v>10</v>
      </c>
      <c r="B2821" s="148" t="s">
        <v>33</v>
      </c>
      <c r="C2821" s="37"/>
      <c r="D2821" s="147">
        <v>110148</v>
      </c>
      <c r="E2821" s="28">
        <f t="shared" si="319"/>
        <v>0</v>
      </c>
      <c r="F2821" s="29">
        <v>0</v>
      </c>
      <c r="G2821" s="30">
        <f t="shared" si="320"/>
        <v>0</v>
      </c>
      <c r="H2821" s="63">
        <f t="shared" si="321"/>
        <v>101988.88888888888</v>
      </c>
      <c r="I2821" s="63"/>
      <c r="J2821" s="59">
        <f t="shared" si="322"/>
        <v>0</v>
      </c>
    </row>
    <row r="2822" spans="1:10" s="141" customFormat="1">
      <c r="A2822" s="144">
        <v>11</v>
      </c>
      <c r="B2822" s="145" t="s">
        <v>34</v>
      </c>
      <c r="C2822" s="37"/>
      <c r="D2822" s="146">
        <v>54198</v>
      </c>
      <c r="E2822" s="28">
        <f t="shared" si="319"/>
        <v>0</v>
      </c>
      <c r="F2822" s="29">
        <v>0</v>
      </c>
      <c r="G2822" s="30">
        <f t="shared" si="320"/>
        <v>0</v>
      </c>
      <c r="H2822" s="63">
        <f t="shared" si="321"/>
        <v>50183.333333333328</v>
      </c>
      <c r="I2822" s="63"/>
      <c r="J2822" s="59">
        <f t="shared" si="322"/>
        <v>0</v>
      </c>
    </row>
    <row r="2823" spans="1:10" s="141" customFormat="1">
      <c r="A2823" s="144">
        <v>12</v>
      </c>
      <c r="B2823" s="145" t="s">
        <v>35</v>
      </c>
      <c r="C2823" s="37"/>
      <c r="D2823" s="146">
        <v>49680</v>
      </c>
      <c r="E2823" s="28">
        <f t="shared" si="319"/>
        <v>0</v>
      </c>
      <c r="F2823" s="29">
        <v>0</v>
      </c>
      <c r="G2823" s="30">
        <f t="shared" si="320"/>
        <v>0</v>
      </c>
      <c r="H2823" s="63">
        <f t="shared" si="321"/>
        <v>46000</v>
      </c>
      <c r="I2823" s="63"/>
      <c r="J2823" s="59">
        <f t="shared" si="322"/>
        <v>0</v>
      </c>
    </row>
    <row r="2824" spans="1:10" s="141" customFormat="1">
      <c r="A2824" s="144">
        <v>13</v>
      </c>
      <c r="B2824" s="145" t="s">
        <v>36</v>
      </c>
      <c r="C2824" s="37"/>
      <c r="D2824" s="149">
        <v>64152</v>
      </c>
      <c r="E2824" s="28">
        <f t="shared" si="319"/>
        <v>0</v>
      </c>
      <c r="F2824" s="29">
        <v>0</v>
      </c>
      <c r="G2824" s="30">
        <f t="shared" si="320"/>
        <v>0</v>
      </c>
      <c r="H2824" s="63">
        <f t="shared" si="321"/>
        <v>59399.999999999993</v>
      </c>
      <c r="I2824" s="63"/>
      <c r="J2824" s="59">
        <f t="shared" si="322"/>
        <v>0</v>
      </c>
    </row>
    <row r="2825" spans="1:10" s="141" customFormat="1">
      <c r="A2825" s="144">
        <v>14</v>
      </c>
      <c r="B2825" s="145" t="s">
        <v>37</v>
      </c>
      <c r="C2825" s="37"/>
      <c r="D2825" s="149">
        <v>65934</v>
      </c>
      <c r="E2825" s="28">
        <f t="shared" si="319"/>
        <v>0</v>
      </c>
      <c r="F2825" s="29">
        <v>0</v>
      </c>
      <c r="G2825" s="30">
        <f t="shared" si="320"/>
        <v>0</v>
      </c>
      <c r="H2825" s="130">
        <f t="shared" si="321"/>
        <v>61049.999999999993</v>
      </c>
      <c r="I2825" s="63"/>
      <c r="J2825" s="59">
        <f t="shared" si="322"/>
        <v>0</v>
      </c>
    </row>
    <row r="2826" spans="1:10" s="141" customFormat="1">
      <c r="A2826" s="144">
        <v>15</v>
      </c>
      <c r="B2826" s="145" t="s">
        <v>38</v>
      </c>
      <c r="C2826" s="37"/>
      <c r="D2826" s="149">
        <v>76626</v>
      </c>
      <c r="E2826" s="28">
        <f t="shared" si="319"/>
        <v>0</v>
      </c>
      <c r="F2826" s="124">
        <v>0</v>
      </c>
      <c r="G2826" s="30">
        <f t="shared" si="320"/>
        <v>0</v>
      </c>
      <c r="H2826" s="63">
        <f t="shared" si="321"/>
        <v>70950</v>
      </c>
      <c r="I2826" s="63"/>
      <c r="J2826" s="59">
        <f t="shared" si="322"/>
        <v>0</v>
      </c>
    </row>
    <row r="2827" spans="1:10" s="141" customFormat="1">
      <c r="A2827" s="144">
        <v>16</v>
      </c>
      <c r="B2827" s="145" t="s">
        <v>39</v>
      </c>
      <c r="C2827" s="37"/>
      <c r="D2827" s="149">
        <v>80190</v>
      </c>
      <c r="E2827" s="28">
        <f t="shared" si="319"/>
        <v>0</v>
      </c>
      <c r="F2827" s="29">
        <v>0</v>
      </c>
      <c r="G2827" s="30">
        <f t="shared" si="320"/>
        <v>0</v>
      </c>
      <c r="H2827" s="63">
        <f t="shared" si="321"/>
        <v>74250</v>
      </c>
      <c r="I2827" s="63"/>
      <c r="J2827" s="59">
        <f t="shared" si="322"/>
        <v>0</v>
      </c>
    </row>
    <row r="2828" spans="1:10" s="141" customFormat="1">
      <c r="A2828" s="144">
        <v>17</v>
      </c>
      <c r="B2828" s="145" t="s">
        <v>40</v>
      </c>
      <c r="C2828" s="37"/>
      <c r="D2828" s="149">
        <v>113832</v>
      </c>
      <c r="E2828" s="28">
        <f t="shared" si="319"/>
        <v>0</v>
      </c>
      <c r="F2828" s="29">
        <v>0</v>
      </c>
      <c r="G2828" s="30">
        <f t="shared" si="320"/>
        <v>0</v>
      </c>
      <c r="H2828" s="63">
        <f t="shared" si="321"/>
        <v>105400</v>
      </c>
      <c r="I2828" s="63"/>
      <c r="J2828" s="59">
        <f t="shared" si="322"/>
        <v>0</v>
      </c>
    </row>
    <row r="2829" spans="1:10" s="141" customFormat="1" ht="17.25">
      <c r="A2829" s="144">
        <v>18</v>
      </c>
      <c r="B2829" s="145" t="s">
        <v>41</v>
      </c>
      <c r="C2829" s="37"/>
      <c r="D2829" s="150">
        <v>98010</v>
      </c>
      <c r="E2829" s="28">
        <f t="shared" si="319"/>
        <v>0</v>
      </c>
      <c r="F2829" s="29">
        <v>0</v>
      </c>
      <c r="G2829" s="30">
        <f t="shared" si="320"/>
        <v>0</v>
      </c>
      <c r="H2829" s="63">
        <f t="shared" si="321"/>
        <v>90750</v>
      </c>
      <c r="I2829" s="45"/>
      <c r="J2829" s="64">
        <f>SUM(J2811:J2828)</f>
        <v>0</v>
      </c>
    </row>
    <row r="2830" spans="1:10" s="141" customFormat="1" ht="31.5">
      <c r="A2830" s="40"/>
      <c r="B2830" s="41" t="s">
        <v>42</v>
      </c>
      <c r="C2830" s="42">
        <f>SUM(C2812:C2829)</f>
        <v>10</v>
      </c>
      <c r="D2830" s="42"/>
      <c r="E2830" s="43">
        <f>SUM(E2812:E2829)</f>
        <v>1199430</v>
      </c>
      <c r="F2830" s="43"/>
      <c r="G2830" s="44">
        <f>SUM(G2812:G2829)</f>
        <v>1199430</v>
      </c>
      <c r="H2830" s="5"/>
      <c r="I2830" s="5"/>
      <c r="J2830" s="75">
        <f>J2829*0.08</f>
        <v>0</v>
      </c>
    </row>
    <row r="2831" spans="1:10" s="141" customFormat="1" ht="31.5">
      <c r="A2831" s="46"/>
      <c r="B2831" s="47"/>
      <c r="C2831" s="48"/>
      <c r="D2831" s="48"/>
      <c r="E2831" s="49"/>
      <c r="F2831" s="49"/>
      <c r="G2831" s="151"/>
      <c r="H2831" s="6"/>
      <c r="I2831" s="6"/>
      <c r="J2831" s="76">
        <f>SUM(J2829:J2830)</f>
        <v>0</v>
      </c>
    </row>
    <row r="2832" spans="1:10" ht="18">
      <c r="A2832" s="283" t="s">
        <v>43</v>
      </c>
      <c r="B2832" s="283"/>
      <c r="C2832" s="284" t="s">
        <v>44</v>
      </c>
      <c r="D2832" s="284"/>
      <c r="E2832" s="54"/>
      <c r="F2832" s="54"/>
      <c r="G2832" s="55" t="s">
        <v>45</v>
      </c>
    </row>
    <row r="2834" spans="1:10" s="141" customFormat="1" ht="18">
      <c r="A2834"/>
      <c r="B2834"/>
      <c r="C2834"/>
      <c r="D2834"/>
      <c r="E2834"/>
      <c r="F2834"/>
      <c r="G2834"/>
      <c r="H2834" s="1"/>
      <c r="I2834" s="1"/>
      <c r="J2834" s="79"/>
    </row>
    <row r="2835" spans="1:10" s="141" customFormat="1" ht="15.75">
      <c r="A2835" s="279" t="s">
        <v>1</v>
      </c>
      <c r="B2835" s="279"/>
      <c r="C2835" s="279"/>
      <c r="D2835" s="279"/>
      <c r="E2835" s="279"/>
      <c r="F2835" s="279"/>
      <c r="G2835" s="279"/>
      <c r="H2835" s="1"/>
      <c r="I2835" s="1"/>
      <c r="J2835" s="71"/>
    </row>
    <row r="2836" spans="1:10" s="141" customFormat="1" ht="15.75">
      <c r="A2836" s="279" t="s">
        <v>2</v>
      </c>
      <c r="B2836" s="279"/>
      <c r="C2836" s="279"/>
      <c r="D2836" s="279"/>
      <c r="E2836" s="279"/>
      <c r="F2836" s="279"/>
      <c r="G2836" s="279"/>
      <c r="H2836" s="1"/>
      <c r="I2836" s="1"/>
      <c r="J2836" s="71"/>
    </row>
    <row r="2837" spans="1:10" s="141" customFormat="1" ht="15.75">
      <c r="A2837" s="279" t="s">
        <v>4</v>
      </c>
      <c r="B2837" s="279"/>
      <c r="C2837" s="279"/>
      <c r="D2837" s="279"/>
      <c r="E2837" s="279"/>
      <c r="F2837" s="279"/>
      <c r="G2837" s="279"/>
      <c r="H2837" s="1"/>
      <c r="I2837" s="1"/>
      <c r="J2837" s="71"/>
    </row>
    <row r="2838" spans="1:10" s="141" customFormat="1" ht="27">
      <c r="A2838" s="280" t="s">
        <v>6</v>
      </c>
      <c r="B2838" s="280"/>
      <c r="C2838" s="280"/>
      <c r="D2838" s="280"/>
      <c r="E2838" s="280"/>
      <c r="F2838" s="280"/>
      <c r="G2838" s="280"/>
      <c r="H2838" s="2"/>
      <c r="I2838" s="2"/>
      <c r="J2838" s="72"/>
    </row>
    <row r="2839" spans="1:10" s="141" customFormat="1" ht="27">
      <c r="A2839" s="142"/>
      <c r="B2839" s="142"/>
      <c r="C2839" s="281" t="s">
        <v>388</v>
      </c>
      <c r="D2839" s="281"/>
      <c r="E2839" s="281"/>
      <c r="F2839" s="281"/>
      <c r="G2839" s="281"/>
      <c r="H2839" s="68"/>
      <c r="I2839" s="68"/>
      <c r="J2839" s="71"/>
    </row>
    <row r="2840" spans="1:10" s="141" customFormat="1" ht="15.75">
      <c r="A2840" s="11" t="s">
        <v>358</v>
      </c>
      <c r="B2840" s="12">
        <v>4138201078</v>
      </c>
      <c r="C2840" s="143"/>
      <c r="D2840" s="286"/>
      <c r="E2840" s="286"/>
      <c r="F2840" s="286"/>
      <c r="G2840" s="286"/>
      <c r="H2840" s="69" t="s">
        <v>161</v>
      </c>
      <c r="I2840" s="69"/>
      <c r="J2840" s="73"/>
    </row>
    <row r="2841" spans="1:10" s="141" customFormat="1" ht="15.75">
      <c r="A2841" s="11" t="s">
        <v>9</v>
      </c>
      <c r="B2841" s="286" t="s">
        <v>768</v>
      </c>
      <c r="C2841" s="286"/>
      <c r="D2841" s="286"/>
      <c r="E2841" s="16"/>
      <c r="F2841" s="11"/>
      <c r="G2841" s="16"/>
      <c r="H2841" s="1"/>
      <c r="I2841" s="1"/>
      <c r="J2841" s="71"/>
    </row>
    <row r="2842" spans="1:10" s="141" customFormat="1" ht="15.75">
      <c r="A2842" s="11" t="s">
        <v>11</v>
      </c>
      <c r="B2842" s="289" t="s">
        <v>726</v>
      </c>
      <c r="C2842" s="289"/>
      <c r="D2842" s="289"/>
      <c r="E2842" s="289"/>
      <c r="F2842" s="18"/>
      <c r="G2842" s="19"/>
      <c r="H2842" s="1"/>
      <c r="I2842" s="1"/>
      <c r="J2842" s="71"/>
    </row>
    <row r="2843" spans="1:10" s="141" customFormat="1" ht="15.75">
      <c r="A2843" s="21" t="s">
        <v>14</v>
      </c>
      <c r="B2843" s="21" t="s">
        <v>16</v>
      </c>
      <c r="C2843" s="21"/>
      <c r="D2843" s="22" t="s">
        <v>18</v>
      </c>
      <c r="E2843" s="23" t="s">
        <v>19</v>
      </c>
      <c r="F2843" s="23" t="s">
        <v>20</v>
      </c>
      <c r="G2843" s="21" t="s">
        <v>21</v>
      </c>
      <c r="H2843" s="63"/>
      <c r="I2843" s="63"/>
      <c r="J2843" s="59">
        <f>H2843*C2844</f>
        <v>0</v>
      </c>
    </row>
    <row r="2844" spans="1:10" s="141" customFormat="1">
      <c r="A2844" s="144">
        <v>1</v>
      </c>
      <c r="B2844" s="145" t="s">
        <v>23</v>
      </c>
      <c r="C2844" s="26">
        <v>5</v>
      </c>
      <c r="D2844" s="146">
        <v>79305</v>
      </c>
      <c r="E2844" s="28">
        <f t="shared" ref="E2844:E2861" si="323">D2844*C2844</f>
        <v>396525</v>
      </c>
      <c r="F2844" s="29">
        <v>0</v>
      </c>
      <c r="G2844" s="30">
        <f t="shared" ref="G2844:G2861" si="324">E2844-E2844*F2844</f>
        <v>396525</v>
      </c>
      <c r="H2844" s="63">
        <f t="shared" ref="H2844:H2861" si="325">D2844/1.08</f>
        <v>73430.555555555547</v>
      </c>
      <c r="I2844" s="63"/>
      <c r="J2844" s="59">
        <f>H2844*C2845</f>
        <v>0</v>
      </c>
    </row>
    <row r="2845" spans="1:10" s="141" customFormat="1">
      <c r="A2845" s="144">
        <v>2</v>
      </c>
      <c r="B2845" s="145" t="s">
        <v>25</v>
      </c>
      <c r="C2845" s="32"/>
      <c r="D2845" s="147">
        <v>128591</v>
      </c>
      <c r="E2845" s="28">
        <f t="shared" si="323"/>
        <v>0</v>
      </c>
      <c r="F2845" s="29">
        <v>0</v>
      </c>
      <c r="G2845" s="30">
        <f t="shared" si="324"/>
        <v>0</v>
      </c>
      <c r="H2845" s="63">
        <f t="shared" si="325"/>
        <v>119065.74074074073</v>
      </c>
      <c r="I2845" s="63"/>
      <c r="J2845" s="59">
        <f>H2845*C2846</f>
        <v>0</v>
      </c>
    </row>
    <row r="2846" spans="1:10" s="141" customFormat="1">
      <c r="A2846" s="144">
        <v>3</v>
      </c>
      <c r="B2846" s="145" t="s">
        <v>26</v>
      </c>
      <c r="C2846" s="34"/>
      <c r="D2846" s="146">
        <v>60043</v>
      </c>
      <c r="E2846" s="28">
        <f t="shared" si="323"/>
        <v>0</v>
      </c>
      <c r="F2846" s="29">
        <v>0</v>
      </c>
      <c r="G2846" s="30">
        <f t="shared" si="324"/>
        <v>0</v>
      </c>
      <c r="H2846" s="63">
        <f t="shared" si="325"/>
        <v>55595.370370370365</v>
      </c>
      <c r="I2846" s="63"/>
      <c r="J2846" s="59">
        <f>H2846*C2847</f>
        <v>0</v>
      </c>
    </row>
    <row r="2847" spans="1:10" s="141" customFormat="1">
      <c r="A2847" s="144">
        <v>4</v>
      </c>
      <c r="B2847" s="145" t="s">
        <v>27</v>
      </c>
      <c r="C2847" s="106"/>
      <c r="D2847" s="146">
        <v>115781</v>
      </c>
      <c r="E2847" s="28">
        <f t="shared" si="323"/>
        <v>0</v>
      </c>
      <c r="F2847" s="29">
        <v>0</v>
      </c>
      <c r="G2847" s="30">
        <f t="shared" si="324"/>
        <v>0</v>
      </c>
      <c r="H2847" s="63">
        <f t="shared" si="325"/>
        <v>107204.62962962962</v>
      </c>
      <c r="I2847" s="63"/>
      <c r="J2847" s="59"/>
    </row>
    <row r="2848" spans="1:10" s="141" customFormat="1">
      <c r="A2848" s="144">
        <v>5</v>
      </c>
      <c r="B2848" s="145" t="s">
        <v>28</v>
      </c>
      <c r="C2848" s="32">
        <v>10</v>
      </c>
      <c r="D2848" s="146">
        <v>119943</v>
      </c>
      <c r="E2848" s="28">
        <f t="shared" si="323"/>
        <v>1199430</v>
      </c>
      <c r="F2848" s="124">
        <v>0</v>
      </c>
      <c r="G2848" s="30">
        <f t="shared" si="324"/>
        <v>1199430</v>
      </c>
      <c r="H2848" s="63">
        <f t="shared" si="325"/>
        <v>111058.33333333333</v>
      </c>
      <c r="I2848" s="63"/>
      <c r="J2848" s="59"/>
    </row>
    <row r="2849" spans="1:10" s="141" customFormat="1">
      <c r="A2849" s="144">
        <v>6</v>
      </c>
      <c r="B2849" s="145" t="s">
        <v>29</v>
      </c>
      <c r="C2849" s="26"/>
      <c r="D2849" s="146">
        <v>94810</v>
      </c>
      <c r="E2849" s="28">
        <f t="shared" si="323"/>
        <v>0</v>
      </c>
      <c r="F2849" s="29">
        <v>0</v>
      </c>
      <c r="G2849" s="30">
        <f t="shared" si="324"/>
        <v>0</v>
      </c>
      <c r="H2849" s="63">
        <f t="shared" si="325"/>
        <v>87787.037037037036</v>
      </c>
      <c r="I2849" s="63"/>
      <c r="J2849" s="59"/>
    </row>
    <row r="2850" spans="1:10" s="141" customFormat="1">
      <c r="A2850" s="144">
        <v>7</v>
      </c>
      <c r="B2850" s="145" t="s">
        <v>30</v>
      </c>
      <c r="C2850" s="34"/>
      <c r="D2850" s="146">
        <v>141396</v>
      </c>
      <c r="E2850" s="28">
        <f t="shared" si="323"/>
        <v>0</v>
      </c>
      <c r="F2850" s="29">
        <v>0</v>
      </c>
      <c r="G2850" s="30">
        <f t="shared" si="324"/>
        <v>0</v>
      </c>
      <c r="H2850" s="63">
        <f t="shared" si="325"/>
        <v>130922.22222222222</v>
      </c>
      <c r="I2850" s="63"/>
      <c r="J2850" s="59"/>
    </row>
    <row r="2851" spans="1:10" s="141" customFormat="1">
      <c r="A2851" s="144">
        <v>8</v>
      </c>
      <c r="B2851" s="145" t="s">
        <v>31</v>
      </c>
      <c r="C2851" s="26"/>
      <c r="D2851" s="146">
        <v>232931</v>
      </c>
      <c r="E2851" s="28">
        <f t="shared" si="323"/>
        <v>0</v>
      </c>
      <c r="F2851" s="29">
        <v>0</v>
      </c>
      <c r="G2851" s="30">
        <f t="shared" si="324"/>
        <v>0</v>
      </c>
      <c r="H2851" s="63">
        <f t="shared" si="325"/>
        <v>215676.85185185182</v>
      </c>
      <c r="I2851" s="63"/>
      <c r="J2851" s="59"/>
    </row>
    <row r="2852" spans="1:10" s="141" customFormat="1">
      <c r="A2852" s="144">
        <v>9</v>
      </c>
      <c r="B2852" s="148" t="s">
        <v>32</v>
      </c>
      <c r="C2852" s="26"/>
      <c r="D2852" s="146">
        <v>101534</v>
      </c>
      <c r="E2852" s="28">
        <f t="shared" si="323"/>
        <v>0</v>
      </c>
      <c r="F2852" s="29">
        <v>0</v>
      </c>
      <c r="G2852" s="30">
        <f t="shared" si="324"/>
        <v>0</v>
      </c>
      <c r="H2852" s="63">
        <f t="shared" si="325"/>
        <v>94012.962962962964</v>
      </c>
      <c r="I2852" s="63"/>
      <c r="J2852" s="59"/>
    </row>
    <row r="2853" spans="1:10" s="141" customFormat="1">
      <c r="A2853" s="144">
        <v>10</v>
      </c>
      <c r="B2853" s="148" t="s">
        <v>33</v>
      </c>
      <c r="C2853" s="37"/>
      <c r="D2853" s="147">
        <v>110148</v>
      </c>
      <c r="E2853" s="28">
        <f t="shared" si="323"/>
        <v>0</v>
      </c>
      <c r="F2853" s="29">
        <v>0</v>
      </c>
      <c r="G2853" s="30">
        <f t="shared" si="324"/>
        <v>0</v>
      </c>
      <c r="H2853" s="63">
        <f t="shared" si="325"/>
        <v>101988.88888888888</v>
      </c>
      <c r="I2853" s="63"/>
      <c r="J2853" s="59"/>
    </row>
    <row r="2854" spans="1:10" s="141" customFormat="1">
      <c r="A2854" s="144">
        <v>11</v>
      </c>
      <c r="B2854" s="145" t="s">
        <v>34</v>
      </c>
      <c r="C2854" s="37"/>
      <c r="D2854" s="146">
        <v>54198</v>
      </c>
      <c r="E2854" s="28">
        <f t="shared" si="323"/>
        <v>0</v>
      </c>
      <c r="F2854" s="29">
        <v>0</v>
      </c>
      <c r="G2854" s="30">
        <f t="shared" si="324"/>
        <v>0</v>
      </c>
      <c r="H2854" s="63">
        <f t="shared" si="325"/>
        <v>50183.333333333328</v>
      </c>
      <c r="I2854" s="63"/>
      <c r="J2854" s="59"/>
    </row>
    <row r="2855" spans="1:10" s="141" customFormat="1">
      <c r="A2855" s="144">
        <v>12</v>
      </c>
      <c r="B2855" s="145" t="s">
        <v>35</v>
      </c>
      <c r="C2855" s="37">
        <v>5</v>
      </c>
      <c r="D2855" s="146">
        <v>49680</v>
      </c>
      <c r="E2855" s="28">
        <f t="shared" si="323"/>
        <v>248400</v>
      </c>
      <c r="F2855" s="29">
        <v>0</v>
      </c>
      <c r="G2855" s="30">
        <f t="shared" si="324"/>
        <v>248400</v>
      </c>
      <c r="H2855" s="63">
        <f t="shared" si="325"/>
        <v>46000</v>
      </c>
      <c r="I2855" s="63"/>
      <c r="J2855" s="59">
        <f t="shared" ref="J2855:J2860" si="326">H2855*C2856</f>
        <v>0</v>
      </c>
    </row>
    <row r="2856" spans="1:10" s="141" customFormat="1">
      <c r="A2856" s="144">
        <v>13</v>
      </c>
      <c r="B2856" s="145" t="s">
        <v>36</v>
      </c>
      <c r="C2856" s="37"/>
      <c r="D2856" s="149">
        <v>64152</v>
      </c>
      <c r="E2856" s="28">
        <f t="shared" si="323"/>
        <v>0</v>
      </c>
      <c r="F2856" s="29">
        <v>0</v>
      </c>
      <c r="G2856" s="30">
        <f t="shared" si="324"/>
        <v>0</v>
      </c>
      <c r="H2856" s="63">
        <f t="shared" si="325"/>
        <v>59399.999999999993</v>
      </c>
      <c r="I2856" s="63"/>
      <c r="J2856" s="59">
        <f t="shared" si="326"/>
        <v>0</v>
      </c>
    </row>
    <row r="2857" spans="1:10" s="141" customFormat="1">
      <c r="A2857" s="144">
        <v>14</v>
      </c>
      <c r="B2857" s="145" t="s">
        <v>37</v>
      </c>
      <c r="C2857" s="37"/>
      <c r="D2857" s="149">
        <v>65934</v>
      </c>
      <c r="E2857" s="28">
        <f t="shared" si="323"/>
        <v>0</v>
      </c>
      <c r="F2857" s="29">
        <v>0</v>
      </c>
      <c r="G2857" s="30">
        <f t="shared" si="324"/>
        <v>0</v>
      </c>
      <c r="H2857" s="130">
        <f t="shared" si="325"/>
        <v>61049.999999999993</v>
      </c>
      <c r="I2857" s="63"/>
      <c r="J2857" s="59">
        <f t="shared" si="326"/>
        <v>0</v>
      </c>
    </row>
    <row r="2858" spans="1:10" s="141" customFormat="1">
      <c r="A2858" s="144">
        <v>15</v>
      </c>
      <c r="B2858" s="145" t="s">
        <v>38</v>
      </c>
      <c r="C2858" s="37"/>
      <c r="D2858" s="149">
        <v>76626</v>
      </c>
      <c r="E2858" s="28">
        <f t="shared" si="323"/>
        <v>0</v>
      </c>
      <c r="F2858" s="124">
        <v>0</v>
      </c>
      <c r="G2858" s="30">
        <f t="shared" si="324"/>
        <v>0</v>
      </c>
      <c r="H2858" s="63">
        <f t="shared" si="325"/>
        <v>70950</v>
      </c>
      <c r="I2858" s="63"/>
      <c r="J2858" s="59">
        <f t="shared" si="326"/>
        <v>0</v>
      </c>
    </row>
    <row r="2859" spans="1:10" s="141" customFormat="1">
      <c r="A2859" s="144">
        <v>16</v>
      </c>
      <c r="B2859" s="145" t="s">
        <v>39</v>
      </c>
      <c r="C2859" s="37"/>
      <c r="D2859" s="149">
        <v>80190</v>
      </c>
      <c r="E2859" s="28">
        <f t="shared" si="323"/>
        <v>0</v>
      </c>
      <c r="F2859" s="29">
        <v>0</v>
      </c>
      <c r="G2859" s="30">
        <f t="shared" si="324"/>
        <v>0</v>
      </c>
      <c r="H2859" s="63">
        <f t="shared" si="325"/>
        <v>74250</v>
      </c>
      <c r="I2859" s="63"/>
      <c r="J2859" s="59">
        <f t="shared" si="326"/>
        <v>0</v>
      </c>
    </row>
    <row r="2860" spans="1:10" s="141" customFormat="1">
      <c r="A2860" s="144">
        <v>17</v>
      </c>
      <c r="B2860" s="145" t="s">
        <v>40</v>
      </c>
      <c r="C2860" s="37"/>
      <c r="D2860" s="149">
        <v>113832</v>
      </c>
      <c r="E2860" s="28">
        <f t="shared" si="323"/>
        <v>0</v>
      </c>
      <c r="F2860" s="29">
        <v>0</v>
      </c>
      <c r="G2860" s="30">
        <f t="shared" si="324"/>
        <v>0</v>
      </c>
      <c r="H2860" s="63">
        <f t="shared" si="325"/>
        <v>105400</v>
      </c>
      <c r="I2860" s="63"/>
      <c r="J2860" s="59">
        <f t="shared" si="326"/>
        <v>0</v>
      </c>
    </row>
    <row r="2861" spans="1:10" s="141" customFormat="1" ht="17.25">
      <c r="A2861" s="144">
        <v>18</v>
      </c>
      <c r="B2861" s="145" t="s">
        <v>41</v>
      </c>
      <c r="C2861" s="37"/>
      <c r="D2861" s="150">
        <v>98010</v>
      </c>
      <c r="E2861" s="28">
        <f t="shared" si="323"/>
        <v>0</v>
      </c>
      <c r="F2861" s="29">
        <v>0</v>
      </c>
      <c r="G2861" s="30">
        <f t="shared" si="324"/>
        <v>0</v>
      </c>
      <c r="H2861" s="63">
        <f t="shared" si="325"/>
        <v>90750</v>
      </c>
      <c r="I2861" s="45"/>
      <c r="J2861" s="64">
        <f>SUM(J2843:J2860)</f>
        <v>0</v>
      </c>
    </row>
    <row r="2862" spans="1:10" s="141" customFormat="1" ht="31.5">
      <c r="A2862" s="40"/>
      <c r="B2862" s="41" t="s">
        <v>42</v>
      </c>
      <c r="C2862" s="42">
        <f>SUM(C2844:C2861)</f>
        <v>20</v>
      </c>
      <c r="D2862" s="42"/>
      <c r="E2862" s="43">
        <f>SUM(E2844:E2861)</f>
        <v>1844355</v>
      </c>
      <c r="F2862" s="43"/>
      <c r="G2862" s="44">
        <f>SUM(G2844:G2861)</f>
        <v>1844355</v>
      </c>
      <c r="H2862" s="5"/>
      <c r="I2862" s="5"/>
      <c r="J2862" s="75">
        <f>J2861*0.08</f>
        <v>0</v>
      </c>
    </row>
    <row r="2863" spans="1:10" s="141" customFormat="1" ht="31.5">
      <c r="A2863" s="46"/>
      <c r="B2863" s="47"/>
      <c r="C2863" s="48"/>
      <c r="D2863" s="48"/>
      <c r="E2863" s="49"/>
      <c r="F2863" s="49"/>
      <c r="G2863" s="151"/>
      <c r="H2863" s="6"/>
      <c r="I2863" s="6"/>
      <c r="J2863" s="76">
        <f>SUM(J2861:J2862)</f>
        <v>0</v>
      </c>
    </row>
    <row r="2864" spans="1:10" ht="18">
      <c r="A2864" s="283" t="s">
        <v>43</v>
      </c>
      <c r="B2864" s="283"/>
      <c r="C2864" s="284" t="s">
        <v>44</v>
      </c>
      <c r="D2864" s="284"/>
      <c r="E2864" s="54"/>
      <c r="F2864" s="54"/>
      <c r="G2864" s="55" t="s">
        <v>45</v>
      </c>
    </row>
    <row r="2866" spans="1:10" s="141" customFormat="1" ht="18">
      <c r="A2866"/>
      <c r="B2866"/>
      <c r="C2866"/>
      <c r="D2866"/>
      <c r="E2866"/>
      <c r="F2866"/>
      <c r="G2866"/>
      <c r="H2866" s="1"/>
      <c r="I2866" s="1"/>
      <c r="J2866" s="79"/>
    </row>
    <row r="2867" spans="1:10" s="141" customFormat="1" ht="15.75">
      <c r="A2867" s="279" t="s">
        <v>1</v>
      </c>
      <c r="B2867" s="279"/>
      <c r="C2867" s="279"/>
      <c r="D2867" s="279"/>
      <c r="E2867" s="279"/>
      <c r="F2867" s="279"/>
      <c r="G2867" s="279"/>
      <c r="H2867" s="1"/>
      <c r="I2867" s="1"/>
      <c r="J2867" s="71"/>
    </row>
    <row r="2868" spans="1:10" s="141" customFormat="1" ht="15.75">
      <c r="A2868" s="279" t="s">
        <v>2</v>
      </c>
      <c r="B2868" s="279"/>
      <c r="C2868" s="279"/>
      <c r="D2868" s="279"/>
      <c r="E2868" s="279"/>
      <c r="F2868" s="279"/>
      <c r="G2868" s="279"/>
      <c r="H2868" s="1"/>
      <c r="I2868" s="1"/>
      <c r="J2868" s="71"/>
    </row>
    <row r="2869" spans="1:10" s="141" customFormat="1" ht="15.75">
      <c r="A2869" s="279" t="s">
        <v>4</v>
      </c>
      <c r="B2869" s="279"/>
      <c r="C2869" s="279"/>
      <c r="D2869" s="279"/>
      <c r="E2869" s="279"/>
      <c r="F2869" s="279"/>
      <c r="G2869" s="279"/>
      <c r="H2869" s="1"/>
      <c r="I2869" s="1"/>
      <c r="J2869" s="71"/>
    </row>
    <row r="2870" spans="1:10" s="141" customFormat="1" ht="27">
      <c r="A2870" s="280" t="s">
        <v>6</v>
      </c>
      <c r="B2870" s="280"/>
      <c r="C2870" s="280"/>
      <c r="D2870" s="280"/>
      <c r="E2870" s="280"/>
      <c r="F2870" s="280"/>
      <c r="G2870" s="280"/>
      <c r="H2870" s="2"/>
      <c r="I2870" s="2"/>
      <c r="J2870" s="72"/>
    </row>
    <row r="2871" spans="1:10" s="141" customFormat="1" ht="27">
      <c r="A2871" s="142"/>
      <c r="B2871" s="142"/>
      <c r="C2871" s="281" t="s">
        <v>382</v>
      </c>
      <c r="D2871" s="281"/>
      <c r="E2871" s="281"/>
      <c r="F2871" s="281"/>
      <c r="G2871" s="281"/>
      <c r="H2871" s="68"/>
      <c r="I2871" s="68"/>
      <c r="J2871" s="71"/>
    </row>
    <row r="2872" spans="1:10" s="141" customFormat="1" ht="15.75">
      <c r="A2872" s="11" t="s">
        <v>358</v>
      </c>
      <c r="B2872" s="12">
        <v>4138150862</v>
      </c>
      <c r="C2872" s="143"/>
      <c r="D2872" s="286"/>
      <c r="E2872" s="286"/>
      <c r="F2872" s="286"/>
      <c r="G2872" s="286"/>
      <c r="H2872" s="69" t="s">
        <v>161</v>
      </c>
      <c r="I2872" s="69"/>
      <c r="J2872" s="73"/>
    </row>
    <row r="2873" spans="1:10" s="141" customFormat="1" ht="15.75">
      <c r="A2873" s="11" t="s">
        <v>9</v>
      </c>
      <c r="B2873" s="286" t="s">
        <v>769</v>
      </c>
      <c r="C2873" s="286"/>
      <c r="D2873" s="286"/>
      <c r="E2873" s="16"/>
      <c r="F2873" s="11"/>
      <c r="G2873" s="16"/>
      <c r="H2873" s="1"/>
      <c r="I2873" s="1"/>
      <c r="J2873" s="71"/>
    </row>
    <row r="2874" spans="1:10" s="141" customFormat="1" ht="15.75">
      <c r="A2874" s="11" t="s">
        <v>11</v>
      </c>
      <c r="B2874" s="289"/>
      <c r="C2874" s="289"/>
      <c r="D2874" s="289"/>
      <c r="E2874" s="289"/>
      <c r="F2874" s="18"/>
      <c r="G2874" s="19"/>
      <c r="H2874" s="1"/>
      <c r="I2874" s="1"/>
      <c r="J2874" s="71"/>
    </row>
    <row r="2875" spans="1:10" s="141" customFormat="1" ht="15.75">
      <c r="A2875" s="21" t="s">
        <v>14</v>
      </c>
      <c r="B2875" s="21" t="s">
        <v>16</v>
      </c>
      <c r="C2875" s="21"/>
      <c r="D2875" s="22" t="s">
        <v>18</v>
      </c>
      <c r="E2875" s="23" t="s">
        <v>19</v>
      </c>
      <c r="F2875" s="23" t="s">
        <v>20</v>
      </c>
      <c r="G2875" s="21" t="s">
        <v>21</v>
      </c>
      <c r="H2875" s="63"/>
      <c r="I2875" s="63"/>
      <c r="J2875" s="59">
        <f>H2875*C2876</f>
        <v>0</v>
      </c>
    </row>
    <row r="2876" spans="1:10" s="141" customFormat="1">
      <c r="A2876" s="144">
        <v>1</v>
      </c>
      <c r="B2876" s="145" t="s">
        <v>23</v>
      </c>
      <c r="C2876" s="26">
        <v>5</v>
      </c>
      <c r="D2876" s="146">
        <v>79305</v>
      </c>
      <c r="E2876" s="28">
        <f t="shared" ref="E2876:E2893" si="327">D2876*C2876</f>
        <v>396525</v>
      </c>
      <c r="F2876" s="29">
        <v>0</v>
      </c>
      <c r="G2876" s="30">
        <f t="shared" ref="G2876:G2893" si="328">E2876-E2876*F2876</f>
        <v>396525</v>
      </c>
      <c r="H2876" s="63">
        <f t="shared" ref="H2876:H2893" si="329">D2876/1.08</f>
        <v>73430.555555555547</v>
      </c>
      <c r="I2876" s="63"/>
      <c r="J2876" s="59">
        <f>H2876*C2877</f>
        <v>0</v>
      </c>
    </row>
    <row r="2877" spans="1:10" s="141" customFormat="1">
      <c r="A2877" s="144">
        <v>2</v>
      </c>
      <c r="B2877" s="145" t="s">
        <v>25</v>
      </c>
      <c r="C2877" s="32"/>
      <c r="D2877" s="147">
        <v>128591</v>
      </c>
      <c r="E2877" s="28">
        <f t="shared" si="327"/>
        <v>0</v>
      </c>
      <c r="F2877" s="29">
        <v>0</v>
      </c>
      <c r="G2877" s="30">
        <f t="shared" si="328"/>
        <v>0</v>
      </c>
      <c r="H2877" s="63">
        <f t="shared" si="329"/>
        <v>119065.74074074073</v>
      </c>
      <c r="I2877" s="63"/>
      <c r="J2877" s="59"/>
    </row>
    <row r="2878" spans="1:10" s="141" customFormat="1">
      <c r="A2878" s="144">
        <v>3</v>
      </c>
      <c r="B2878" s="145" t="s">
        <v>26</v>
      </c>
      <c r="C2878" s="34">
        <v>5</v>
      </c>
      <c r="D2878" s="146">
        <v>60043</v>
      </c>
      <c r="E2878" s="28">
        <f t="shared" si="327"/>
        <v>300215</v>
      </c>
      <c r="F2878" s="29">
        <v>0</v>
      </c>
      <c r="G2878" s="30">
        <f t="shared" si="328"/>
        <v>300215</v>
      </c>
      <c r="H2878" s="63">
        <f t="shared" si="329"/>
        <v>55595.370370370365</v>
      </c>
      <c r="I2878" s="63"/>
      <c r="J2878" s="59"/>
    </row>
    <row r="2879" spans="1:10" s="141" customFormat="1">
      <c r="A2879" s="144">
        <v>4</v>
      </c>
      <c r="B2879" s="145" t="s">
        <v>27</v>
      </c>
      <c r="C2879" s="106"/>
      <c r="D2879" s="146">
        <v>115781</v>
      </c>
      <c r="E2879" s="28">
        <f t="shared" si="327"/>
        <v>0</v>
      </c>
      <c r="F2879" s="29">
        <v>0</v>
      </c>
      <c r="G2879" s="30">
        <f t="shared" si="328"/>
        <v>0</v>
      </c>
      <c r="H2879" s="63">
        <f t="shared" si="329"/>
        <v>107204.62962962962</v>
      </c>
      <c r="I2879" s="63"/>
      <c r="J2879" s="59"/>
    </row>
    <row r="2880" spans="1:10" s="141" customFormat="1">
      <c r="A2880" s="144">
        <v>5</v>
      </c>
      <c r="B2880" s="145" t="s">
        <v>28</v>
      </c>
      <c r="C2880" s="32">
        <v>10</v>
      </c>
      <c r="D2880" s="146">
        <v>119943</v>
      </c>
      <c r="E2880" s="28">
        <f t="shared" si="327"/>
        <v>1199430</v>
      </c>
      <c r="F2880" s="124">
        <v>0</v>
      </c>
      <c r="G2880" s="30">
        <f t="shared" si="328"/>
        <v>1199430</v>
      </c>
      <c r="H2880" s="63">
        <f t="shared" si="329"/>
        <v>111058.33333333333</v>
      </c>
      <c r="I2880" s="63"/>
      <c r="J2880" s="59"/>
    </row>
    <row r="2881" spans="1:10" s="141" customFormat="1">
      <c r="A2881" s="144">
        <v>6</v>
      </c>
      <c r="B2881" s="145" t="s">
        <v>29</v>
      </c>
      <c r="C2881" s="26"/>
      <c r="D2881" s="146">
        <v>94810</v>
      </c>
      <c r="E2881" s="28">
        <f t="shared" si="327"/>
        <v>0</v>
      </c>
      <c r="F2881" s="29">
        <v>0</v>
      </c>
      <c r="G2881" s="30">
        <f t="shared" si="328"/>
        <v>0</v>
      </c>
      <c r="H2881" s="63">
        <f t="shared" si="329"/>
        <v>87787.037037037036</v>
      </c>
      <c r="I2881" s="63"/>
      <c r="J2881" s="59"/>
    </row>
    <row r="2882" spans="1:10" s="141" customFormat="1">
      <c r="A2882" s="144">
        <v>7</v>
      </c>
      <c r="B2882" s="145" t="s">
        <v>30</v>
      </c>
      <c r="C2882" s="34"/>
      <c r="D2882" s="146">
        <v>141396</v>
      </c>
      <c r="E2882" s="28">
        <f t="shared" si="327"/>
        <v>0</v>
      </c>
      <c r="F2882" s="29">
        <v>0</v>
      </c>
      <c r="G2882" s="30">
        <f t="shared" si="328"/>
        <v>0</v>
      </c>
      <c r="H2882" s="63">
        <f t="shared" si="329"/>
        <v>130922.22222222222</v>
      </c>
      <c r="I2882" s="63"/>
      <c r="J2882" s="59"/>
    </row>
    <row r="2883" spans="1:10" s="141" customFormat="1">
      <c r="A2883" s="144">
        <v>8</v>
      </c>
      <c r="B2883" s="145" t="s">
        <v>31</v>
      </c>
      <c r="C2883" s="26"/>
      <c r="D2883" s="146">
        <v>232931</v>
      </c>
      <c r="E2883" s="28">
        <f t="shared" si="327"/>
        <v>0</v>
      </c>
      <c r="F2883" s="29">
        <v>0</v>
      </c>
      <c r="G2883" s="30">
        <f t="shared" si="328"/>
        <v>0</v>
      </c>
      <c r="H2883" s="63">
        <f t="shared" si="329"/>
        <v>215676.85185185182</v>
      </c>
      <c r="I2883" s="63"/>
      <c r="J2883" s="59">
        <f t="shared" ref="J2883:J2892" si="330">H2883*C2884</f>
        <v>0</v>
      </c>
    </row>
    <row r="2884" spans="1:10" s="141" customFormat="1">
      <c r="A2884" s="144">
        <v>9</v>
      </c>
      <c r="B2884" s="148" t="s">
        <v>32</v>
      </c>
      <c r="C2884" s="26"/>
      <c r="D2884" s="146">
        <v>101534</v>
      </c>
      <c r="E2884" s="28">
        <f t="shared" si="327"/>
        <v>0</v>
      </c>
      <c r="F2884" s="29">
        <v>0</v>
      </c>
      <c r="G2884" s="30">
        <f t="shared" si="328"/>
        <v>0</v>
      </c>
      <c r="H2884" s="63">
        <f t="shared" si="329"/>
        <v>94012.962962962964</v>
      </c>
      <c r="I2884" s="63"/>
      <c r="J2884" s="59">
        <f t="shared" si="330"/>
        <v>0</v>
      </c>
    </row>
    <row r="2885" spans="1:10" s="141" customFormat="1">
      <c r="A2885" s="144">
        <v>10</v>
      </c>
      <c r="B2885" s="148" t="s">
        <v>33</v>
      </c>
      <c r="C2885" s="37"/>
      <c r="D2885" s="147">
        <v>110148</v>
      </c>
      <c r="E2885" s="28">
        <f t="shared" si="327"/>
        <v>0</v>
      </c>
      <c r="F2885" s="29">
        <v>0</v>
      </c>
      <c r="G2885" s="30">
        <f t="shared" si="328"/>
        <v>0</v>
      </c>
      <c r="H2885" s="63">
        <f t="shared" si="329"/>
        <v>101988.88888888888</v>
      </c>
      <c r="I2885" s="63"/>
      <c r="J2885" s="59">
        <f t="shared" si="330"/>
        <v>0</v>
      </c>
    </row>
    <row r="2886" spans="1:10" s="141" customFormat="1">
      <c r="A2886" s="144">
        <v>11</v>
      </c>
      <c r="B2886" s="145" t="s">
        <v>34</v>
      </c>
      <c r="C2886" s="37"/>
      <c r="D2886" s="146">
        <v>54198</v>
      </c>
      <c r="E2886" s="28">
        <f t="shared" si="327"/>
        <v>0</v>
      </c>
      <c r="F2886" s="29">
        <v>0</v>
      </c>
      <c r="G2886" s="30">
        <f t="shared" si="328"/>
        <v>0</v>
      </c>
      <c r="H2886" s="63">
        <f t="shared" si="329"/>
        <v>50183.333333333328</v>
      </c>
      <c r="I2886" s="63"/>
      <c r="J2886" s="59">
        <f t="shared" si="330"/>
        <v>0</v>
      </c>
    </row>
    <row r="2887" spans="1:10" s="141" customFormat="1">
      <c r="A2887" s="144">
        <v>12</v>
      </c>
      <c r="B2887" s="145" t="s">
        <v>35</v>
      </c>
      <c r="C2887" s="37"/>
      <c r="D2887" s="146">
        <v>49680</v>
      </c>
      <c r="E2887" s="28">
        <f t="shared" si="327"/>
        <v>0</v>
      </c>
      <c r="F2887" s="29">
        <v>0</v>
      </c>
      <c r="G2887" s="30">
        <f t="shared" si="328"/>
        <v>0</v>
      </c>
      <c r="H2887" s="63">
        <f t="shared" si="329"/>
        <v>46000</v>
      </c>
      <c r="I2887" s="63"/>
      <c r="J2887" s="59">
        <f t="shared" si="330"/>
        <v>0</v>
      </c>
    </row>
    <row r="2888" spans="1:10" s="141" customFormat="1">
      <c r="A2888" s="144">
        <v>13</v>
      </c>
      <c r="B2888" s="145" t="s">
        <v>36</v>
      </c>
      <c r="C2888" s="37"/>
      <c r="D2888" s="149">
        <v>64152</v>
      </c>
      <c r="E2888" s="28">
        <f t="shared" si="327"/>
        <v>0</v>
      </c>
      <c r="F2888" s="29">
        <v>0</v>
      </c>
      <c r="G2888" s="30">
        <f t="shared" si="328"/>
        <v>0</v>
      </c>
      <c r="H2888" s="63">
        <f t="shared" si="329"/>
        <v>59399.999999999993</v>
      </c>
      <c r="I2888" s="63"/>
      <c r="J2888" s="59">
        <f t="shared" si="330"/>
        <v>0</v>
      </c>
    </row>
    <row r="2889" spans="1:10" s="141" customFormat="1">
      <c r="A2889" s="144">
        <v>14</v>
      </c>
      <c r="B2889" s="145" t="s">
        <v>37</v>
      </c>
      <c r="C2889" s="37"/>
      <c r="D2889" s="149">
        <v>65934</v>
      </c>
      <c r="E2889" s="28">
        <f t="shared" si="327"/>
        <v>0</v>
      </c>
      <c r="F2889" s="29">
        <v>0</v>
      </c>
      <c r="G2889" s="30">
        <f t="shared" si="328"/>
        <v>0</v>
      </c>
      <c r="H2889" s="130">
        <f t="shared" si="329"/>
        <v>61049.999999999993</v>
      </c>
      <c r="I2889" s="63"/>
      <c r="J2889" s="59">
        <f t="shared" si="330"/>
        <v>0</v>
      </c>
    </row>
    <row r="2890" spans="1:10" s="141" customFormat="1">
      <c r="A2890" s="144">
        <v>15</v>
      </c>
      <c r="B2890" s="145" t="s">
        <v>38</v>
      </c>
      <c r="C2890" s="37"/>
      <c r="D2890" s="149">
        <v>76626</v>
      </c>
      <c r="E2890" s="28">
        <f t="shared" si="327"/>
        <v>0</v>
      </c>
      <c r="F2890" s="124">
        <v>0</v>
      </c>
      <c r="G2890" s="30">
        <f t="shared" si="328"/>
        <v>0</v>
      </c>
      <c r="H2890" s="63">
        <f t="shared" si="329"/>
        <v>70950</v>
      </c>
      <c r="I2890" s="63"/>
      <c r="J2890" s="59">
        <f t="shared" si="330"/>
        <v>0</v>
      </c>
    </row>
    <row r="2891" spans="1:10" s="141" customFormat="1">
      <c r="A2891" s="144">
        <v>16</v>
      </c>
      <c r="B2891" s="145" t="s">
        <v>39</v>
      </c>
      <c r="C2891" s="37"/>
      <c r="D2891" s="149">
        <v>80190</v>
      </c>
      <c r="E2891" s="28">
        <f t="shared" si="327"/>
        <v>0</v>
      </c>
      <c r="F2891" s="29">
        <v>0</v>
      </c>
      <c r="G2891" s="30">
        <f t="shared" si="328"/>
        <v>0</v>
      </c>
      <c r="H2891" s="63">
        <f t="shared" si="329"/>
        <v>74250</v>
      </c>
      <c r="I2891" s="63"/>
      <c r="J2891" s="59">
        <f t="shared" si="330"/>
        <v>0</v>
      </c>
    </row>
    <row r="2892" spans="1:10" s="141" customFormat="1">
      <c r="A2892" s="144">
        <v>17</v>
      </c>
      <c r="B2892" s="145" t="s">
        <v>40</v>
      </c>
      <c r="C2892" s="37"/>
      <c r="D2892" s="149">
        <v>113832</v>
      </c>
      <c r="E2892" s="28">
        <f t="shared" si="327"/>
        <v>0</v>
      </c>
      <c r="F2892" s="29">
        <v>0</v>
      </c>
      <c r="G2892" s="30">
        <f t="shared" si="328"/>
        <v>0</v>
      </c>
      <c r="H2892" s="63">
        <f t="shared" si="329"/>
        <v>105400</v>
      </c>
      <c r="I2892" s="63"/>
      <c r="J2892" s="59">
        <f t="shared" si="330"/>
        <v>0</v>
      </c>
    </row>
    <row r="2893" spans="1:10" s="141" customFormat="1" ht="17.25">
      <c r="A2893" s="144">
        <v>18</v>
      </c>
      <c r="B2893" s="145" t="s">
        <v>41</v>
      </c>
      <c r="C2893" s="37"/>
      <c r="D2893" s="150">
        <v>98010</v>
      </c>
      <c r="E2893" s="28">
        <f t="shared" si="327"/>
        <v>0</v>
      </c>
      <c r="F2893" s="29">
        <v>0</v>
      </c>
      <c r="G2893" s="30">
        <f t="shared" si="328"/>
        <v>0</v>
      </c>
      <c r="H2893" s="63">
        <f t="shared" si="329"/>
        <v>90750</v>
      </c>
      <c r="I2893" s="45"/>
      <c r="J2893" s="64">
        <f>SUM(J2875:J2892)</f>
        <v>0</v>
      </c>
    </row>
    <row r="2894" spans="1:10" s="141" customFormat="1" ht="31.5">
      <c r="A2894" s="40"/>
      <c r="B2894" s="41" t="s">
        <v>42</v>
      </c>
      <c r="C2894" s="42">
        <f>SUM(C2876:C2893)</f>
        <v>20</v>
      </c>
      <c r="D2894" s="42"/>
      <c r="E2894" s="43">
        <f>SUM(E2876:E2893)</f>
        <v>1896170</v>
      </c>
      <c r="F2894" s="43"/>
      <c r="G2894" s="44">
        <f>SUM(G2876:G2893)</f>
        <v>1896170</v>
      </c>
      <c r="H2894" s="5"/>
      <c r="I2894" s="5"/>
      <c r="J2894" s="75">
        <f>J2893*0.08</f>
        <v>0</v>
      </c>
    </row>
    <row r="2895" spans="1:10" s="141" customFormat="1" ht="31.5">
      <c r="A2895" s="46"/>
      <c r="B2895" s="47"/>
      <c r="C2895" s="48"/>
      <c r="D2895" s="48"/>
      <c r="E2895" s="49"/>
      <c r="F2895" s="49"/>
      <c r="G2895" s="151"/>
      <c r="H2895" s="6"/>
      <c r="I2895" s="6"/>
      <c r="J2895" s="76">
        <f>SUM(J2893:J2894)</f>
        <v>0</v>
      </c>
    </row>
    <row r="2896" spans="1:10" ht="18">
      <c r="A2896" s="283" t="s">
        <v>43</v>
      </c>
      <c r="B2896" s="283"/>
      <c r="C2896" s="284" t="s">
        <v>44</v>
      </c>
      <c r="D2896" s="284"/>
      <c r="E2896" s="54"/>
      <c r="F2896" s="54"/>
      <c r="G2896" s="55" t="s">
        <v>45</v>
      </c>
    </row>
    <row r="2899" spans="1:10" s="141" customFormat="1" ht="18">
      <c r="A2899"/>
      <c r="B2899"/>
      <c r="C2899"/>
      <c r="D2899"/>
      <c r="E2899"/>
      <c r="F2899"/>
      <c r="G2899"/>
      <c r="H2899" s="1"/>
      <c r="I2899" s="1"/>
      <c r="J2899" s="79"/>
    </row>
    <row r="2900" spans="1:10" s="141" customFormat="1" ht="15.75">
      <c r="A2900" s="279" t="s">
        <v>1</v>
      </c>
      <c r="B2900" s="279"/>
      <c r="C2900" s="279"/>
      <c r="D2900" s="279"/>
      <c r="E2900" s="279"/>
      <c r="F2900" s="279"/>
      <c r="G2900" s="279"/>
      <c r="H2900" s="1"/>
      <c r="I2900" s="1"/>
      <c r="J2900" s="71"/>
    </row>
    <row r="2901" spans="1:10" s="141" customFormat="1" ht="15.75">
      <c r="A2901" s="279" t="s">
        <v>2</v>
      </c>
      <c r="B2901" s="279"/>
      <c r="C2901" s="279"/>
      <c r="D2901" s="279"/>
      <c r="E2901" s="279"/>
      <c r="F2901" s="279"/>
      <c r="G2901" s="279"/>
      <c r="H2901" s="1"/>
      <c r="I2901" s="1"/>
      <c r="J2901" s="71"/>
    </row>
    <row r="2902" spans="1:10" s="141" customFormat="1" ht="15.75">
      <c r="A2902" s="279" t="s">
        <v>4</v>
      </c>
      <c r="B2902" s="279"/>
      <c r="C2902" s="279"/>
      <c r="D2902" s="279"/>
      <c r="E2902" s="279"/>
      <c r="F2902" s="279"/>
      <c r="G2902" s="279"/>
      <c r="H2902" s="1"/>
      <c r="I2902" s="1"/>
      <c r="J2902" s="71"/>
    </row>
    <row r="2903" spans="1:10" s="141" customFormat="1" ht="27">
      <c r="A2903" s="280" t="s">
        <v>6</v>
      </c>
      <c r="B2903" s="280"/>
      <c r="C2903" s="280"/>
      <c r="D2903" s="280"/>
      <c r="E2903" s="280"/>
      <c r="F2903" s="280"/>
      <c r="G2903" s="280"/>
      <c r="H2903" s="2"/>
      <c r="I2903" s="2"/>
      <c r="J2903" s="72"/>
    </row>
    <row r="2904" spans="1:10" s="141" customFormat="1" ht="27">
      <c r="A2904" s="142"/>
      <c r="B2904" s="142"/>
      <c r="C2904" s="281" t="s">
        <v>382</v>
      </c>
      <c r="D2904" s="281"/>
      <c r="E2904" s="281"/>
      <c r="F2904" s="281"/>
      <c r="G2904" s="281"/>
      <c r="H2904" s="68"/>
      <c r="I2904" s="68"/>
      <c r="J2904" s="71"/>
    </row>
    <row r="2905" spans="1:10" s="141" customFormat="1" ht="15.75">
      <c r="A2905" s="11" t="s">
        <v>358</v>
      </c>
      <c r="B2905" s="12">
        <v>4138162188</v>
      </c>
      <c r="C2905" s="143"/>
      <c r="D2905" s="286"/>
      <c r="E2905" s="286"/>
      <c r="F2905" s="286"/>
      <c r="G2905" s="286"/>
      <c r="H2905" s="69" t="s">
        <v>161</v>
      </c>
      <c r="I2905" s="69"/>
      <c r="J2905" s="73"/>
    </row>
    <row r="2906" spans="1:10" s="141" customFormat="1" ht="15.75">
      <c r="A2906" s="11" t="s">
        <v>9</v>
      </c>
      <c r="B2906" s="286" t="s">
        <v>770</v>
      </c>
      <c r="C2906" s="286"/>
      <c r="D2906" s="286"/>
      <c r="E2906" s="16"/>
      <c r="F2906" s="11"/>
      <c r="G2906" s="16"/>
      <c r="H2906" s="1"/>
      <c r="I2906" s="1"/>
      <c r="J2906" s="71"/>
    </row>
    <row r="2907" spans="1:10" s="141" customFormat="1" ht="15.75">
      <c r="A2907" s="11" t="s">
        <v>11</v>
      </c>
      <c r="B2907" s="289"/>
      <c r="C2907" s="289"/>
      <c r="D2907" s="289"/>
      <c r="E2907" s="289"/>
      <c r="F2907" s="18"/>
      <c r="G2907" s="19"/>
      <c r="H2907" s="1"/>
      <c r="I2907" s="1"/>
      <c r="J2907" s="71"/>
    </row>
    <row r="2908" spans="1:10" s="141" customFormat="1" ht="15.75">
      <c r="A2908" s="21" t="s">
        <v>14</v>
      </c>
      <c r="B2908" s="21" t="s">
        <v>16</v>
      </c>
      <c r="C2908" s="21"/>
      <c r="D2908" s="22" t="s">
        <v>18</v>
      </c>
      <c r="E2908" s="23" t="s">
        <v>19</v>
      </c>
      <c r="F2908" s="23" t="s">
        <v>20</v>
      </c>
      <c r="G2908" s="21" t="s">
        <v>21</v>
      </c>
      <c r="H2908" s="63"/>
      <c r="I2908" s="63"/>
      <c r="J2908" s="59">
        <f>H2908*C2909</f>
        <v>0</v>
      </c>
    </row>
    <row r="2909" spans="1:10" s="141" customFormat="1">
      <c r="A2909" s="144">
        <v>1</v>
      </c>
      <c r="B2909" s="145" t="s">
        <v>23</v>
      </c>
      <c r="C2909" s="26"/>
      <c r="D2909" s="146">
        <v>79305</v>
      </c>
      <c r="E2909" s="28">
        <f t="shared" ref="E2909:E2926" si="331">D2909*C2909</f>
        <v>0</v>
      </c>
      <c r="F2909" s="29">
        <v>0</v>
      </c>
      <c r="G2909" s="30">
        <f t="shared" ref="G2909:G2926" si="332">E2909-E2909*F2909</f>
        <v>0</v>
      </c>
      <c r="H2909" s="63">
        <f t="shared" ref="H2909:H2926" si="333">D2909/1.08</f>
        <v>73430.555555555547</v>
      </c>
      <c r="I2909" s="63"/>
      <c r="J2909" s="59">
        <f>H2909*C2910</f>
        <v>0</v>
      </c>
    </row>
    <row r="2910" spans="1:10" s="141" customFormat="1">
      <c r="A2910" s="144">
        <v>2</v>
      </c>
      <c r="B2910" s="145" t="s">
        <v>25</v>
      </c>
      <c r="C2910" s="32"/>
      <c r="D2910" s="147">
        <v>128591</v>
      </c>
      <c r="E2910" s="28">
        <f t="shared" si="331"/>
        <v>0</v>
      </c>
      <c r="F2910" s="29">
        <v>0</v>
      </c>
      <c r="G2910" s="30">
        <f t="shared" si="332"/>
        <v>0</v>
      </c>
      <c r="H2910" s="63">
        <f t="shared" si="333"/>
        <v>119065.74074074073</v>
      </c>
      <c r="I2910" s="63"/>
      <c r="J2910" s="59">
        <f>H2910*C2911</f>
        <v>0</v>
      </c>
    </row>
    <row r="2911" spans="1:10" s="141" customFormat="1">
      <c r="A2911" s="144">
        <v>3</v>
      </c>
      <c r="B2911" s="145" t="s">
        <v>26</v>
      </c>
      <c r="C2911" s="34"/>
      <c r="D2911" s="146">
        <v>60043</v>
      </c>
      <c r="E2911" s="28">
        <f t="shared" si="331"/>
        <v>0</v>
      </c>
      <c r="F2911" s="29">
        <v>0</v>
      </c>
      <c r="G2911" s="30">
        <f t="shared" si="332"/>
        <v>0</v>
      </c>
      <c r="H2911" s="63">
        <f t="shared" si="333"/>
        <v>55595.370370370365</v>
      </c>
      <c r="I2911" s="63"/>
      <c r="J2911" s="59">
        <f>H2911*C2912</f>
        <v>0</v>
      </c>
    </row>
    <row r="2912" spans="1:10" s="141" customFormat="1">
      <c r="A2912" s="144">
        <v>4</v>
      </c>
      <c r="B2912" s="145" t="s">
        <v>27</v>
      </c>
      <c r="C2912" s="106"/>
      <c r="D2912" s="146">
        <v>115781</v>
      </c>
      <c r="E2912" s="28">
        <f t="shared" si="331"/>
        <v>0</v>
      </c>
      <c r="F2912" s="29">
        <v>0</v>
      </c>
      <c r="G2912" s="30">
        <f t="shared" si="332"/>
        <v>0</v>
      </c>
      <c r="H2912" s="63">
        <f t="shared" si="333"/>
        <v>107204.62962962962</v>
      </c>
      <c r="I2912" s="63"/>
      <c r="J2912" s="59"/>
    </row>
    <row r="2913" spans="1:10" s="141" customFormat="1">
      <c r="A2913" s="144">
        <v>5</v>
      </c>
      <c r="B2913" s="145" t="s">
        <v>28</v>
      </c>
      <c r="C2913" s="32">
        <v>5</v>
      </c>
      <c r="D2913" s="146">
        <v>119943</v>
      </c>
      <c r="E2913" s="28">
        <f t="shared" si="331"/>
        <v>599715</v>
      </c>
      <c r="F2913" s="124">
        <v>0</v>
      </c>
      <c r="G2913" s="30">
        <f t="shared" si="332"/>
        <v>599715</v>
      </c>
      <c r="H2913" s="63">
        <f t="shared" si="333"/>
        <v>111058.33333333333</v>
      </c>
      <c r="I2913" s="63"/>
      <c r="J2913" s="59"/>
    </row>
    <row r="2914" spans="1:10" s="141" customFormat="1">
      <c r="A2914" s="144">
        <v>6</v>
      </c>
      <c r="B2914" s="145" t="s">
        <v>29</v>
      </c>
      <c r="C2914" s="26"/>
      <c r="D2914" s="146">
        <v>94810</v>
      </c>
      <c r="E2914" s="28">
        <f t="shared" si="331"/>
        <v>0</v>
      </c>
      <c r="F2914" s="29">
        <v>0</v>
      </c>
      <c r="G2914" s="30">
        <f t="shared" si="332"/>
        <v>0</v>
      </c>
      <c r="H2914" s="63">
        <f t="shared" si="333"/>
        <v>87787.037037037036</v>
      </c>
      <c r="I2914" s="63"/>
      <c r="J2914" s="59"/>
    </row>
    <row r="2915" spans="1:10" s="141" customFormat="1">
      <c r="A2915" s="144">
        <v>7</v>
      </c>
      <c r="B2915" s="145" t="s">
        <v>30</v>
      </c>
      <c r="C2915" s="34"/>
      <c r="D2915" s="146">
        <v>141396</v>
      </c>
      <c r="E2915" s="28">
        <f t="shared" si="331"/>
        <v>0</v>
      </c>
      <c r="F2915" s="29">
        <v>0</v>
      </c>
      <c r="G2915" s="30">
        <f t="shared" si="332"/>
        <v>0</v>
      </c>
      <c r="H2915" s="63">
        <f t="shared" si="333"/>
        <v>130922.22222222222</v>
      </c>
      <c r="I2915" s="63"/>
      <c r="J2915" s="59"/>
    </row>
    <row r="2916" spans="1:10" s="141" customFormat="1">
      <c r="A2916" s="144">
        <v>8</v>
      </c>
      <c r="B2916" s="145" t="s">
        <v>31</v>
      </c>
      <c r="C2916" s="26"/>
      <c r="D2916" s="146">
        <v>232931</v>
      </c>
      <c r="E2916" s="28">
        <f t="shared" si="331"/>
        <v>0</v>
      </c>
      <c r="F2916" s="29">
        <v>0</v>
      </c>
      <c r="G2916" s="30">
        <f t="shared" si="332"/>
        <v>0</v>
      </c>
      <c r="H2916" s="63">
        <f t="shared" si="333"/>
        <v>215676.85185185182</v>
      </c>
      <c r="I2916" s="63"/>
      <c r="J2916" s="59"/>
    </row>
    <row r="2917" spans="1:10" s="141" customFormat="1">
      <c r="A2917" s="144">
        <v>9</v>
      </c>
      <c r="B2917" s="148" t="s">
        <v>32</v>
      </c>
      <c r="C2917" s="26"/>
      <c r="D2917" s="146">
        <v>101534</v>
      </c>
      <c r="E2917" s="28">
        <f t="shared" si="331"/>
        <v>0</v>
      </c>
      <c r="F2917" s="29">
        <v>0</v>
      </c>
      <c r="G2917" s="30">
        <f t="shared" si="332"/>
        <v>0</v>
      </c>
      <c r="H2917" s="63">
        <f t="shared" si="333"/>
        <v>94012.962962962964</v>
      </c>
      <c r="I2917" s="63"/>
      <c r="J2917" s="59"/>
    </row>
    <row r="2918" spans="1:10" s="141" customFormat="1">
      <c r="A2918" s="144">
        <v>10</v>
      </c>
      <c r="B2918" s="148" t="s">
        <v>33</v>
      </c>
      <c r="C2918" s="37"/>
      <c r="D2918" s="147">
        <v>110148</v>
      </c>
      <c r="E2918" s="28">
        <f t="shared" si="331"/>
        <v>0</v>
      </c>
      <c r="F2918" s="29">
        <v>0</v>
      </c>
      <c r="G2918" s="30">
        <f t="shared" si="332"/>
        <v>0</v>
      </c>
      <c r="H2918" s="63">
        <f t="shared" si="333"/>
        <v>101988.88888888888</v>
      </c>
      <c r="I2918" s="63"/>
      <c r="J2918" s="59"/>
    </row>
    <row r="2919" spans="1:10" s="141" customFormat="1">
      <c r="A2919" s="144">
        <v>11</v>
      </c>
      <c r="B2919" s="145" t="s">
        <v>34</v>
      </c>
      <c r="C2919" s="37">
        <v>5</v>
      </c>
      <c r="D2919" s="146">
        <v>54198</v>
      </c>
      <c r="E2919" s="28">
        <f t="shared" si="331"/>
        <v>270990</v>
      </c>
      <c r="F2919" s="29">
        <v>0</v>
      </c>
      <c r="G2919" s="30">
        <f t="shared" si="332"/>
        <v>270990</v>
      </c>
      <c r="H2919" s="63">
        <f t="shared" si="333"/>
        <v>50183.333333333328</v>
      </c>
      <c r="I2919" s="63"/>
      <c r="J2919" s="59"/>
    </row>
    <row r="2920" spans="1:10" s="141" customFormat="1">
      <c r="A2920" s="144">
        <v>12</v>
      </c>
      <c r="B2920" s="145" t="s">
        <v>35</v>
      </c>
      <c r="C2920" s="37"/>
      <c r="D2920" s="146">
        <v>49680</v>
      </c>
      <c r="E2920" s="28">
        <f t="shared" si="331"/>
        <v>0</v>
      </c>
      <c r="F2920" s="29">
        <v>0</v>
      </c>
      <c r="G2920" s="30">
        <f t="shared" si="332"/>
        <v>0</v>
      </c>
      <c r="H2920" s="63">
        <f t="shared" si="333"/>
        <v>46000</v>
      </c>
      <c r="I2920" s="63"/>
      <c r="J2920" s="59">
        <f t="shared" ref="J2920:J2925" si="334">H2920*C2921</f>
        <v>0</v>
      </c>
    </row>
    <row r="2921" spans="1:10" s="141" customFormat="1">
      <c r="A2921" s="144">
        <v>13</v>
      </c>
      <c r="B2921" s="145" t="s">
        <v>36</v>
      </c>
      <c r="C2921" s="37"/>
      <c r="D2921" s="149">
        <v>64152</v>
      </c>
      <c r="E2921" s="28">
        <f t="shared" si="331"/>
        <v>0</v>
      </c>
      <c r="F2921" s="29">
        <v>0</v>
      </c>
      <c r="G2921" s="30">
        <f t="shared" si="332"/>
        <v>0</v>
      </c>
      <c r="H2921" s="63">
        <f t="shared" si="333"/>
        <v>59399.999999999993</v>
      </c>
      <c r="I2921" s="63"/>
      <c r="J2921" s="59">
        <f t="shared" si="334"/>
        <v>0</v>
      </c>
    </row>
    <row r="2922" spans="1:10" s="141" customFormat="1">
      <c r="A2922" s="144">
        <v>14</v>
      </c>
      <c r="B2922" s="145" t="s">
        <v>37</v>
      </c>
      <c r="C2922" s="37"/>
      <c r="D2922" s="149">
        <v>65934</v>
      </c>
      <c r="E2922" s="28">
        <f t="shared" si="331"/>
        <v>0</v>
      </c>
      <c r="F2922" s="29">
        <v>0</v>
      </c>
      <c r="G2922" s="30">
        <f t="shared" si="332"/>
        <v>0</v>
      </c>
      <c r="H2922" s="130">
        <f t="shared" si="333"/>
        <v>61049.999999999993</v>
      </c>
      <c r="I2922" s="63"/>
      <c r="J2922" s="59">
        <f t="shared" si="334"/>
        <v>0</v>
      </c>
    </row>
    <row r="2923" spans="1:10" s="141" customFormat="1">
      <c r="A2923" s="144">
        <v>15</v>
      </c>
      <c r="B2923" s="145" t="s">
        <v>38</v>
      </c>
      <c r="C2923" s="37"/>
      <c r="D2923" s="149">
        <v>76626</v>
      </c>
      <c r="E2923" s="28">
        <f t="shared" si="331"/>
        <v>0</v>
      </c>
      <c r="F2923" s="124">
        <v>0</v>
      </c>
      <c r="G2923" s="30">
        <f t="shared" si="332"/>
        <v>0</v>
      </c>
      <c r="H2923" s="63">
        <f t="shared" si="333"/>
        <v>70950</v>
      </c>
      <c r="I2923" s="63"/>
      <c r="J2923" s="59">
        <f t="shared" si="334"/>
        <v>0</v>
      </c>
    </row>
    <row r="2924" spans="1:10" s="141" customFormat="1">
      <c r="A2924" s="144">
        <v>16</v>
      </c>
      <c r="B2924" s="145" t="s">
        <v>39</v>
      </c>
      <c r="C2924" s="37"/>
      <c r="D2924" s="149">
        <v>80190</v>
      </c>
      <c r="E2924" s="28">
        <f t="shared" si="331"/>
        <v>0</v>
      </c>
      <c r="F2924" s="29">
        <v>0</v>
      </c>
      <c r="G2924" s="30">
        <f t="shared" si="332"/>
        <v>0</v>
      </c>
      <c r="H2924" s="63">
        <f t="shared" si="333"/>
        <v>74250</v>
      </c>
      <c r="I2924" s="63"/>
      <c r="J2924" s="59">
        <f t="shared" si="334"/>
        <v>0</v>
      </c>
    </row>
    <row r="2925" spans="1:10" s="141" customFormat="1">
      <c r="A2925" s="144">
        <v>17</v>
      </c>
      <c r="B2925" s="145" t="s">
        <v>40</v>
      </c>
      <c r="C2925" s="37"/>
      <c r="D2925" s="149">
        <v>113832</v>
      </c>
      <c r="E2925" s="28">
        <f t="shared" si="331"/>
        <v>0</v>
      </c>
      <c r="F2925" s="29">
        <v>0</v>
      </c>
      <c r="G2925" s="30">
        <f t="shared" si="332"/>
        <v>0</v>
      </c>
      <c r="H2925" s="63">
        <f t="shared" si="333"/>
        <v>105400</v>
      </c>
      <c r="I2925" s="63"/>
      <c r="J2925" s="59">
        <f t="shared" si="334"/>
        <v>0</v>
      </c>
    </row>
    <row r="2926" spans="1:10" s="141" customFormat="1" ht="17.25">
      <c r="A2926" s="144">
        <v>18</v>
      </c>
      <c r="B2926" s="145" t="s">
        <v>41</v>
      </c>
      <c r="C2926" s="37"/>
      <c r="D2926" s="150">
        <v>98010</v>
      </c>
      <c r="E2926" s="28">
        <f t="shared" si="331"/>
        <v>0</v>
      </c>
      <c r="F2926" s="29">
        <v>0</v>
      </c>
      <c r="G2926" s="30">
        <f t="shared" si="332"/>
        <v>0</v>
      </c>
      <c r="H2926" s="63">
        <f t="shared" si="333"/>
        <v>90750</v>
      </c>
      <c r="I2926" s="45"/>
      <c r="J2926" s="64">
        <f>SUM(J2908:J2925)</f>
        <v>0</v>
      </c>
    </row>
    <row r="2927" spans="1:10" s="141" customFormat="1" ht="31.5">
      <c r="A2927" s="40"/>
      <c r="B2927" s="41" t="s">
        <v>42</v>
      </c>
      <c r="C2927" s="42">
        <f>SUM(C2909:C2926)</f>
        <v>10</v>
      </c>
      <c r="D2927" s="42"/>
      <c r="E2927" s="43">
        <f>SUM(E2909:E2926)</f>
        <v>870705</v>
      </c>
      <c r="F2927" s="43"/>
      <c r="G2927" s="44">
        <f>SUM(G2909:G2926)</f>
        <v>870705</v>
      </c>
      <c r="H2927" s="5"/>
      <c r="I2927" s="5"/>
      <c r="J2927" s="75">
        <f>J2926*0.08</f>
        <v>0</v>
      </c>
    </row>
    <row r="2928" spans="1:10" s="141" customFormat="1" ht="31.5">
      <c r="A2928" s="46"/>
      <c r="B2928" s="47"/>
      <c r="C2928" s="48"/>
      <c r="D2928" s="48"/>
      <c r="E2928" s="49"/>
      <c r="F2928" s="49"/>
      <c r="G2928" s="151"/>
      <c r="H2928" s="6"/>
      <c r="I2928" s="6"/>
      <c r="J2928" s="76">
        <f>SUM(J2926:J2927)</f>
        <v>0</v>
      </c>
    </row>
    <row r="2929" spans="1:10" ht="18">
      <c r="A2929" s="283" t="s">
        <v>43</v>
      </c>
      <c r="B2929" s="283"/>
      <c r="C2929" s="284" t="s">
        <v>44</v>
      </c>
      <c r="D2929" s="284"/>
      <c r="E2929" s="54"/>
      <c r="F2929" s="54"/>
      <c r="G2929" s="55" t="s">
        <v>45</v>
      </c>
    </row>
    <row r="2933" spans="1:10" s="141" customFormat="1" ht="18">
      <c r="A2933"/>
      <c r="B2933"/>
      <c r="C2933"/>
      <c r="D2933"/>
      <c r="E2933"/>
      <c r="F2933"/>
      <c r="G2933"/>
      <c r="H2933" s="1"/>
      <c r="I2933" s="1"/>
      <c r="J2933" s="79"/>
    </row>
    <row r="2934" spans="1:10" s="141" customFormat="1" ht="15.75">
      <c r="A2934" s="279" t="s">
        <v>1</v>
      </c>
      <c r="B2934" s="279"/>
      <c r="C2934" s="279"/>
      <c r="D2934" s="279"/>
      <c r="E2934" s="279"/>
      <c r="F2934" s="279"/>
      <c r="G2934" s="279"/>
      <c r="H2934" s="1"/>
      <c r="I2934" s="1"/>
      <c r="J2934" s="71"/>
    </row>
    <row r="2935" spans="1:10" s="141" customFormat="1" ht="15.75">
      <c r="A2935" s="279" t="s">
        <v>2</v>
      </c>
      <c r="B2935" s="279"/>
      <c r="C2935" s="279"/>
      <c r="D2935" s="279"/>
      <c r="E2935" s="279"/>
      <c r="F2935" s="279"/>
      <c r="G2935" s="279"/>
      <c r="H2935" s="1"/>
      <c r="I2935" s="1"/>
      <c r="J2935" s="71"/>
    </row>
    <row r="2936" spans="1:10" s="141" customFormat="1" ht="15.75">
      <c r="A2936" s="279" t="s">
        <v>4</v>
      </c>
      <c r="B2936" s="279"/>
      <c r="C2936" s="279"/>
      <c r="D2936" s="279"/>
      <c r="E2936" s="279"/>
      <c r="F2936" s="279"/>
      <c r="G2936" s="279"/>
      <c r="H2936" s="1"/>
      <c r="I2936" s="1"/>
      <c r="J2936" s="71"/>
    </row>
    <row r="2937" spans="1:10" s="141" customFormat="1" ht="27">
      <c r="A2937" s="280" t="s">
        <v>6</v>
      </c>
      <c r="B2937" s="280"/>
      <c r="C2937" s="280"/>
      <c r="D2937" s="280"/>
      <c r="E2937" s="280"/>
      <c r="F2937" s="280"/>
      <c r="G2937" s="280"/>
      <c r="H2937" s="2"/>
      <c r="I2937" s="2"/>
      <c r="J2937" s="72"/>
    </row>
    <row r="2938" spans="1:10" s="141" customFormat="1" ht="27">
      <c r="A2938" s="142"/>
      <c r="B2938" s="142"/>
      <c r="C2938" s="281" t="s">
        <v>382</v>
      </c>
      <c r="D2938" s="281"/>
      <c r="E2938" s="281"/>
      <c r="F2938" s="281"/>
      <c r="G2938" s="281"/>
      <c r="H2938" s="68"/>
      <c r="I2938" s="68"/>
      <c r="J2938" s="71"/>
    </row>
    <row r="2939" spans="1:10" s="141" customFormat="1" ht="15.75">
      <c r="A2939" s="11" t="s">
        <v>358</v>
      </c>
      <c r="B2939" s="12">
        <v>4138177732</v>
      </c>
      <c r="C2939" s="143"/>
      <c r="D2939" s="286"/>
      <c r="E2939" s="286"/>
      <c r="F2939" s="286"/>
      <c r="G2939" s="286"/>
      <c r="H2939" s="69" t="s">
        <v>161</v>
      </c>
      <c r="I2939" s="69"/>
      <c r="J2939" s="73"/>
    </row>
    <row r="2940" spans="1:10" s="141" customFormat="1" ht="15.75">
      <c r="A2940" s="11" t="s">
        <v>9</v>
      </c>
      <c r="B2940" s="286" t="s">
        <v>771</v>
      </c>
      <c r="C2940" s="286"/>
      <c r="D2940" s="286"/>
      <c r="E2940" s="16"/>
      <c r="F2940" s="11"/>
      <c r="G2940" s="16"/>
      <c r="H2940" s="1"/>
      <c r="I2940" s="1"/>
      <c r="J2940" s="71"/>
    </row>
    <row r="2941" spans="1:10" s="141" customFormat="1" ht="15.75">
      <c r="A2941" s="11" t="s">
        <v>11</v>
      </c>
      <c r="B2941" s="289"/>
      <c r="C2941" s="289"/>
      <c r="D2941" s="289"/>
      <c r="E2941" s="289"/>
      <c r="F2941" s="18"/>
      <c r="G2941" s="19"/>
      <c r="H2941" s="1"/>
      <c r="I2941" s="1"/>
      <c r="J2941" s="71"/>
    </row>
    <row r="2942" spans="1:10" s="141" customFormat="1" ht="15.75">
      <c r="A2942" s="21" t="s">
        <v>14</v>
      </c>
      <c r="B2942" s="21" t="s">
        <v>16</v>
      </c>
      <c r="C2942" s="21"/>
      <c r="D2942" s="22" t="s">
        <v>18</v>
      </c>
      <c r="E2942" s="23" t="s">
        <v>19</v>
      </c>
      <c r="F2942" s="23" t="s">
        <v>20</v>
      </c>
      <c r="G2942" s="21" t="s">
        <v>21</v>
      </c>
      <c r="H2942" s="63"/>
      <c r="I2942" s="63"/>
      <c r="J2942" s="59">
        <f>H2942*C2943</f>
        <v>0</v>
      </c>
    </row>
    <row r="2943" spans="1:10" s="141" customFormat="1">
      <c r="A2943" s="144">
        <v>1</v>
      </c>
      <c r="B2943" s="145" t="s">
        <v>23</v>
      </c>
      <c r="C2943" s="26">
        <v>10</v>
      </c>
      <c r="D2943" s="146">
        <v>79305</v>
      </c>
      <c r="E2943" s="28">
        <f t="shared" ref="E2943:E2960" si="335">D2943*C2943</f>
        <v>793050</v>
      </c>
      <c r="F2943" s="29">
        <v>0</v>
      </c>
      <c r="G2943" s="30">
        <f t="shared" ref="G2943:G2960" si="336">E2943-E2943*F2943</f>
        <v>793050</v>
      </c>
      <c r="H2943" s="63">
        <f t="shared" ref="H2943:H2960" si="337">D2943/1.08</f>
        <v>73430.555555555547</v>
      </c>
      <c r="I2943" s="63"/>
      <c r="J2943" s="59"/>
    </row>
    <row r="2944" spans="1:10" s="141" customFormat="1">
      <c r="A2944" s="144">
        <v>2</v>
      </c>
      <c r="B2944" s="145" t="s">
        <v>25</v>
      </c>
      <c r="C2944" s="32"/>
      <c r="D2944" s="147">
        <v>128591</v>
      </c>
      <c r="E2944" s="28">
        <f t="shared" si="335"/>
        <v>0</v>
      </c>
      <c r="F2944" s="29">
        <v>0</v>
      </c>
      <c r="G2944" s="30">
        <f t="shared" si="336"/>
        <v>0</v>
      </c>
      <c r="H2944" s="63">
        <f t="shared" si="337"/>
        <v>119065.74074074073</v>
      </c>
      <c r="I2944" s="63"/>
      <c r="J2944" s="59"/>
    </row>
    <row r="2945" spans="1:10" s="141" customFormat="1">
      <c r="A2945" s="144">
        <v>3</v>
      </c>
      <c r="B2945" s="145" t="s">
        <v>26</v>
      </c>
      <c r="C2945" s="34">
        <v>5</v>
      </c>
      <c r="D2945" s="146">
        <v>60043</v>
      </c>
      <c r="E2945" s="28">
        <f t="shared" si="335"/>
        <v>300215</v>
      </c>
      <c r="F2945" s="29">
        <v>0</v>
      </c>
      <c r="G2945" s="30">
        <f t="shared" si="336"/>
        <v>300215</v>
      </c>
      <c r="H2945" s="63">
        <f t="shared" si="337"/>
        <v>55595.370370370365</v>
      </c>
      <c r="I2945" s="63"/>
      <c r="J2945" s="59"/>
    </row>
    <row r="2946" spans="1:10" s="141" customFormat="1">
      <c r="A2946" s="144">
        <v>4</v>
      </c>
      <c r="B2946" s="145" t="s">
        <v>27</v>
      </c>
      <c r="C2946" s="106"/>
      <c r="D2946" s="146">
        <v>115781</v>
      </c>
      <c r="E2946" s="28">
        <f t="shared" si="335"/>
        <v>0</v>
      </c>
      <c r="F2946" s="29">
        <v>0</v>
      </c>
      <c r="G2946" s="30">
        <f t="shared" si="336"/>
        <v>0</v>
      </c>
      <c r="H2946" s="63">
        <f t="shared" si="337"/>
        <v>107204.62962962962</v>
      </c>
      <c r="I2946" s="63"/>
      <c r="J2946" s="59"/>
    </row>
    <row r="2947" spans="1:10" s="141" customFormat="1">
      <c r="A2947" s="144">
        <v>5</v>
      </c>
      <c r="B2947" s="145" t="s">
        <v>28</v>
      </c>
      <c r="C2947" s="32">
        <v>10</v>
      </c>
      <c r="D2947" s="146">
        <v>119943</v>
      </c>
      <c r="E2947" s="28">
        <f t="shared" si="335"/>
        <v>1199430</v>
      </c>
      <c r="F2947" s="124">
        <v>0</v>
      </c>
      <c r="G2947" s="30">
        <f t="shared" si="336"/>
        <v>1199430</v>
      </c>
      <c r="H2947" s="63">
        <f t="shared" si="337"/>
        <v>111058.33333333333</v>
      </c>
      <c r="I2947" s="63"/>
      <c r="J2947" s="59"/>
    </row>
    <row r="2948" spans="1:10" s="141" customFormat="1">
      <c r="A2948" s="144">
        <v>6</v>
      </c>
      <c r="B2948" s="145" t="s">
        <v>29</v>
      </c>
      <c r="C2948" s="26"/>
      <c r="D2948" s="146">
        <v>94810</v>
      </c>
      <c r="E2948" s="28">
        <f t="shared" si="335"/>
        <v>0</v>
      </c>
      <c r="F2948" s="29">
        <v>0</v>
      </c>
      <c r="G2948" s="30">
        <f t="shared" si="336"/>
        <v>0</v>
      </c>
      <c r="H2948" s="63">
        <f t="shared" si="337"/>
        <v>87787.037037037036</v>
      </c>
      <c r="I2948" s="63"/>
      <c r="J2948" s="59"/>
    </row>
    <row r="2949" spans="1:10" s="141" customFormat="1">
      <c r="A2949" s="144">
        <v>7</v>
      </c>
      <c r="B2949" s="145" t="s">
        <v>30</v>
      </c>
      <c r="C2949" s="34"/>
      <c r="D2949" s="146">
        <v>141396</v>
      </c>
      <c r="E2949" s="28">
        <f t="shared" si="335"/>
        <v>0</v>
      </c>
      <c r="F2949" s="29">
        <v>0</v>
      </c>
      <c r="G2949" s="30">
        <f t="shared" si="336"/>
        <v>0</v>
      </c>
      <c r="H2949" s="63">
        <f t="shared" si="337"/>
        <v>130922.22222222222</v>
      </c>
      <c r="I2949" s="63"/>
      <c r="J2949" s="59"/>
    </row>
    <row r="2950" spans="1:10" s="141" customFormat="1">
      <c r="A2950" s="144">
        <v>8</v>
      </c>
      <c r="B2950" s="145" t="s">
        <v>31</v>
      </c>
      <c r="C2950" s="26"/>
      <c r="D2950" s="146">
        <v>232931</v>
      </c>
      <c r="E2950" s="28">
        <f t="shared" si="335"/>
        <v>0</v>
      </c>
      <c r="F2950" s="29">
        <v>0</v>
      </c>
      <c r="G2950" s="30">
        <f t="shared" si="336"/>
        <v>0</v>
      </c>
      <c r="H2950" s="63">
        <f t="shared" si="337"/>
        <v>215676.85185185182</v>
      </c>
      <c r="I2950" s="63"/>
      <c r="J2950" s="59"/>
    </row>
    <row r="2951" spans="1:10" s="141" customFormat="1">
      <c r="A2951" s="144">
        <v>9</v>
      </c>
      <c r="B2951" s="148" t="s">
        <v>32</v>
      </c>
      <c r="C2951" s="26"/>
      <c r="D2951" s="146">
        <v>101534</v>
      </c>
      <c r="E2951" s="28">
        <f t="shared" si="335"/>
        <v>0</v>
      </c>
      <c r="F2951" s="29">
        <v>0</v>
      </c>
      <c r="G2951" s="30">
        <f t="shared" si="336"/>
        <v>0</v>
      </c>
      <c r="H2951" s="63">
        <f t="shared" si="337"/>
        <v>94012.962962962964</v>
      </c>
      <c r="I2951" s="63"/>
      <c r="J2951" s="59"/>
    </row>
    <row r="2952" spans="1:10" s="141" customFormat="1">
      <c r="A2952" s="144">
        <v>10</v>
      </c>
      <c r="B2952" s="148" t="s">
        <v>33</v>
      </c>
      <c r="C2952" s="37"/>
      <c r="D2952" s="147">
        <v>110148</v>
      </c>
      <c r="E2952" s="28">
        <f t="shared" si="335"/>
        <v>0</v>
      </c>
      <c r="F2952" s="29">
        <v>0</v>
      </c>
      <c r="G2952" s="30">
        <f t="shared" si="336"/>
        <v>0</v>
      </c>
      <c r="H2952" s="63">
        <f t="shared" si="337"/>
        <v>101988.88888888888</v>
      </c>
      <c r="I2952" s="63"/>
      <c r="J2952" s="59"/>
    </row>
    <row r="2953" spans="1:10" s="141" customFormat="1">
      <c r="A2953" s="144">
        <v>11</v>
      </c>
      <c r="B2953" s="145" t="s">
        <v>34</v>
      </c>
      <c r="C2953" s="37">
        <v>10</v>
      </c>
      <c r="D2953" s="146">
        <v>54198</v>
      </c>
      <c r="E2953" s="28">
        <f t="shared" si="335"/>
        <v>541980</v>
      </c>
      <c r="F2953" s="29">
        <v>0</v>
      </c>
      <c r="G2953" s="30">
        <f t="shared" si="336"/>
        <v>541980</v>
      </c>
      <c r="H2953" s="63">
        <f t="shared" si="337"/>
        <v>50183.333333333328</v>
      </c>
      <c r="I2953" s="63"/>
      <c r="J2953" s="59">
        <f t="shared" ref="J2953:J2959" si="338">H2953*C2954</f>
        <v>0</v>
      </c>
    </row>
    <row r="2954" spans="1:10" s="141" customFormat="1">
      <c r="A2954" s="144">
        <v>12</v>
      </c>
      <c r="B2954" s="145" t="s">
        <v>35</v>
      </c>
      <c r="C2954" s="37"/>
      <c r="D2954" s="146">
        <v>49680</v>
      </c>
      <c r="E2954" s="28">
        <f t="shared" si="335"/>
        <v>0</v>
      </c>
      <c r="F2954" s="29">
        <v>0</v>
      </c>
      <c r="G2954" s="30">
        <f t="shared" si="336"/>
        <v>0</v>
      </c>
      <c r="H2954" s="63">
        <f t="shared" si="337"/>
        <v>46000</v>
      </c>
      <c r="I2954" s="63"/>
      <c r="J2954" s="59">
        <f t="shared" si="338"/>
        <v>0</v>
      </c>
    </row>
    <row r="2955" spans="1:10" s="141" customFormat="1">
      <c r="A2955" s="144">
        <v>13</v>
      </c>
      <c r="B2955" s="145" t="s">
        <v>36</v>
      </c>
      <c r="C2955" s="37"/>
      <c r="D2955" s="149">
        <v>64152</v>
      </c>
      <c r="E2955" s="28">
        <f t="shared" si="335"/>
        <v>0</v>
      </c>
      <c r="F2955" s="29">
        <v>0</v>
      </c>
      <c r="G2955" s="30">
        <f t="shared" si="336"/>
        <v>0</v>
      </c>
      <c r="H2955" s="63">
        <f t="shared" si="337"/>
        <v>59399.999999999993</v>
      </c>
      <c r="I2955" s="63"/>
      <c r="J2955" s="59">
        <f t="shared" si="338"/>
        <v>0</v>
      </c>
    </row>
    <row r="2956" spans="1:10" s="141" customFormat="1">
      <c r="A2956" s="144">
        <v>14</v>
      </c>
      <c r="B2956" s="145" t="s">
        <v>37</v>
      </c>
      <c r="C2956" s="37"/>
      <c r="D2956" s="149">
        <v>65934</v>
      </c>
      <c r="E2956" s="28">
        <f t="shared" si="335"/>
        <v>0</v>
      </c>
      <c r="F2956" s="29">
        <v>0</v>
      </c>
      <c r="G2956" s="30">
        <f t="shared" si="336"/>
        <v>0</v>
      </c>
      <c r="H2956" s="130">
        <f t="shared" si="337"/>
        <v>61049.999999999993</v>
      </c>
      <c r="I2956" s="63"/>
      <c r="J2956" s="59">
        <f t="shared" si="338"/>
        <v>0</v>
      </c>
    </row>
    <row r="2957" spans="1:10" s="141" customFormat="1">
      <c r="A2957" s="144">
        <v>15</v>
      </c>
      <c r="B2957" s="145" t="s">
        <v>38</v>
      </c>
      <c r="C2957" s="37"/>
      <c r="D2957" s="149">
        <v>76626</v>
      </c>
      <c r="E2957" s="28">
        <f t="shared" si="335"/>
        <v>0</v>
      </c>
      <c r="F2957" s="124">
        <v>0</v>
      </c>
      <c r="G2957" s="30">
        <f t="shared" si="336"/>
        <v>0</v>
      </c>
      <c r="H2957" s="63">
        <f t="shared" si="337"/>
        <v>70950</v>
      </c>
      <c r="I2957" s="63"/>
      <c r="J2957" s="59">
        <f t="shared" si="338"/>
        <v>0</v>
      </c>
    </row>
    <row r="2958" spans="1:10" s="141" customFormat="1">
      <c r="A2958" s="144">
        <v>16</v>
      </c>
      <c r="B2958" s="145" t="s">
        <v>39</v>
      </c>
      <c r="C2958" s="37"/>
      <c r="D2958" s="149">
        <v>80190</v>
      </c>
      <c r="E2958" s="28">
        <f t="shared" si="335"/>
        <v>0</v>
      </c>
      <c r="F2958" s="29">
        <v>0</v>
      </c>
      <c r="G2958" s="30">
        <f t="shared" si="336"/>
        <v>0</v>
      </c>
      <c r="H2958" s="63">
        <f t="shared" si="337"/>
        <v>74250</v>
      </c>
      <c r="I2958" s="63"/>
      <c r="J2958" s="59">
        <f t="shared" si="338"/>
        <v>0</v>
      </c>
    </row>
    <row r="2959" spans="1:10" s="141" customFormat="1">
      <c r="A2959" s="144">
        <v>17</v>
      </c>
      <c r="B2959" s="145" t="s">
        <v>40</v>
      </c>
      <c r="C2959" s="37"/>
      <c r="D2959" s="149">
        <v>113832</v>
      </c>
      <c r="E2959" s="28">
        <f t="shared" si="335"/>
        <v>0</v>
      </c>
      <c r="F2959" s="29">
        <v>0</v>
      </c>
      <c r="G2959" s="30">
        <f t="shared" si="336"/>
        <v>0</v>
      </c>
      <c r="H2959" s="63">
        <f t="shared" si="337"/>
        <v>105400</v>
      </c>
      <c r="I2959" s="63"/>
      <c r="J2959" s="59">
        <f t="shared" si="338"/>
        <v>0</v>
      </c>
    </row>
    <row r="2960" spans="1:10" s="141" customFormat="1" ht="17.25">
      <c r="A2960" s="144">
        <v>18</v>
      </c>
      <c r="B2960" s="145" t="s">
        <v>41</v>
      </c>
      <c r="C2960" s="37"/>
      <c r="D2960" s="150">
        <v>98010</v>
      </c>
      <c r="E2960" s="28">
        <f t="shared" si="335"/>
        <v>0</v>
      </c>
      <c r="F2960" s="29">
        <v>0</v>
      </c>
      <c r="G2960" s="30">
        <f t="shared" si="336"/>
        <v>0</v>
      </c>
      <c r="H2960" s="63">
        <f t="shared" si="337"/>
        <v>90750</v>
      </c>
      <c r="I2960" s="45"/>
      <c r="J2960" s="64">
        <f>SUM(J2942:J2959)</f>
        <v>0</v>
      </c>
    </row>
    <row r="2961" spans="1:10" s="141" customFormat="1" ht="31.5">
      <c r="A2961" s="40"/>
      <c r="B2961" s="41" t="s">
        <v>42</v>
      </c>
      <c r="C2961" s="42">
        <f>SUM(C2943:C2960)</f>
        <v>35</v>
      </c>
      <c r="D2961" s="42"/>
      <c r="E2961" s="43">
        <f>SUM(E2943:E2960)</f>
        <v>2834675</v>
      </c>
      <c r="F2961" s="43"/>
      <c r="G2961" s="44">
        <f>SUM(G2943:G2960)</f>
        <v>2834675</v>
      </c>
      <c r="H2961" s="5"/>
      <c r="I2961" s="5"/>
      <c r="J2961" s="75">
        <f>J2960*0.08</f>
        <v>0</v>
      </c>
    </row>
    <row r="2962" spans="1:10" s="141" customFormat="1" ht="31.5">
      <c r="A2962" s="46"/>
      <c r="B2962" s="47"/>
      <c r="C2962" s="48"/>
      <c r="D2962" s="48"/>
      <c r="E2962" s="49"/>
      <c r="F2962" s="49"/>
      <c r="G2962" s="151"/>
      <c r="H2962" s="6"/>
      <c r="I2962" s="6"/>
      <c r="J2962" s="76">
        <f>SUM(J2960:J2961)</f>
        <v>0</v>
      </c>
    </row>
    <row r="2963" spans="1:10" ht="18">
      <c r="A2963" s="283" t="s">
        <v>43</v>
      </c>
      <c r="B2963" s="283"/>
      <c r="C2963" s="284" t="s">
        <v>44</v>
      </c>
      <c r="D2963" s="284"/>
      <c r="E2963" s="54"/>
      <c r="F2963" s="54"/>
      <c r="G2963" s="55" t="s">
        <v>45</v>
      </c>
    </row>
    <row r="2965" spans="1:10" ht="18">
      <c r="H2965" s="1"/>
      <c r="I2965" s="1"/>
      <c r="J2965" s="79"/>
    </row>
    <row r="2966" spans="1:10" ht="15.75">
      <c r="A2966" s="279" t="s">
        <v>1</v>
      </c>
      <c r="B2966" s="279"/>
      <c r="C2966" s="279"/>
      <c r="D2966" s="279"/>
      <c r="E2966" s="279"/>
      <c r="F2966" s="279"/>
      <c r="G2966" s="279"/>
      <c r="H2966" s="1"/>
      <c r="I2966" s="1"/>
      <c r="J2966" s="71"/>
    </row>
    <row r="2967" spans="1:10" ht="15.75">
      <c r="A2967" s="279" t="s">
        <v>2</v>
      </c>
      <c r="B2967" s="279"/>
      <c r="C2967" s="279"/>
      <c r="D2967" s="279"/>
      <c r="E2967" s="279"/>
      <c r="F2967" s="279"/>
      <c r="G2967" s="279"/>
      <c r="H2967" s="1"/>
      <c r="I2967" s="1"/>
      <c r="J2967" s="71"/>
    </row>
    <row r="2968" spans="1:10" ht="15.75">
      <c r="A2968" s="279" t="s">
        <v>4</v>
      </c>
      <c r="B2968" s="279"/>
      <c r="C2968" s="279"/>
      <c r="D2968" s="279"/>
      <c r="E2968" s="279"/>
      <c r="F2968" s="279"/>
      <c r="G2968" s="279"/>
      <c r="H2968" s="1"/>
      <c r="I2968" s="1"/>
      <c r="J2968" s="71"/>
    </row>
    <row r="2969" spans="1:10" ht="27">
      <c r="A2969" s="280" t="s">
        <v>6</v>
      </c>
      <c r="B2969" s="280"/>
      <c r="C2969" s="280"/>
      <c r="D2969" s="280"/>
      <c r="E2969" s="280"/>
      <c r="F2969" s="280"/>
      <c r="G2969" s="280"/>
      <c r="H2969" s="2"/>
      <c r="I2969" s="2"/>
      <c r="J2969" s="72"/>
    </row>
    <row r="2970" spans="1:10" ht="27">
      <c r="A2970" s="142"/>
      <c r="B2970" s="142"/>
      <c r="C2970" s="281" t="s">
        <v>393</v>
      </c>
      <c r="D2970" s="281"/>
      <c r="E2970" s="281"/>
      <c r="F2970" s="281"/>
      <c r="G2970" s="281"/>
      <c r="H2970" s="68"/>
      <c r="I2970" s="68"/>
      <c r="J2970" s="71"/>
    </row>
    <row r="2971" spans="1:10" ht="15.75">
      <c r="A2971" s="11" t="s">
        <v>358</v>
      </c>
      <c r="B2971" s="12">
        <v>4900815293</v>
      </c>
      <c r="C2971" s="143"/>
      <c r="D2971" s="286"/>
      <c r="E2971" s="286"/>
      <c r="F2971" s="286"/>
      <c r="G2971" s="286"/>
      <c r="H2971" s="69" t="s">
        <v>161</v>
      </c>
      <c r="I2971" s="69"/>
      <c r="J2971" s="73"/>
    </row>
    <row r="2972" spans="1:10" ht="15.75">
      <c r="A2972" s="11" t="s">
        <v>9</v>
      </c>
      <c r="B2972" s="286" t="s">
        <v>772</v>
      </c>
      <c r="C2972" s="286"/>
      <c r="D2972" s="286"/>
      <c r="E2972" s="16"/>
      <c r="F2972" s="11"/>
      <c r="G2972" s="16"/>
      <c r="H2972" s="1"/>
      <c r="I2972" s="1"/>
      <c r="J2972" s="71"/>
    </row>
    <row r="2973" spans="1:10" ht="15.75">
      <c r="A2973" s="11" t="s">
        <v>11</v>
      </c>
      <c r="B2973" s="289"/>
      <c r="C2973" s="289"/>
      <c r="D2973" s="289"/>
      <c r="E2973" s="289"/>
      <c r="F2973" s="18"/>
      <c r="G2973" s="19"/>
      <c r="H2973" s="1"/>
      <c r="I2973" s="1"/>
      <c r="J2973" s="71"/>
    </row>
    <row r="2974" spans="1:10" ht="15.75">
      <c r="A2974" s="21" t="s">
        <v>14</v>
      </c>
      <c r="B2974" s="21" t="s">
        <v>16</v>
      </c>
      <c r="C2974" s="21"/>
      <c r="D2974" s="22" t="s">
        <v>18</v>
      </c>
      <c r="E2974" s="23" t="s">
        <v>19</v>
      </c>
      <c r="F2974" s="23" t="s">
        <v>20</v>
      </c>
      <c r="G2974" s="21" t="s">
        <v>21</v>
      </c>
      <c r="H2974" s="63"/>
      <c r="I2974" s="63"/>
      <c r="J2974" s="59">
        <f>H2974*C2975</f>
        <v>0</v>
      </c>
    </row>
    <row r="2975" spans="1:10">
      <c r="A2975" s="144">
        <v>1</v>
      </c>
      <c r="B2975" s="145" t="s">
        <v>23</v>
      </c>
      <c r="C2975" s="26">
        <v>122</v>
      </c>
      <c r="D2975" s="146">
        <v>79305</v>
      </c>
      <c r="E2975" s="28">
        <f t="shared" ref="E2975:E2992" si="339">D2975*C2975</f>
        <v>9675210</v>
      </c>
      <c r="F2975" s="29">
        <v>0</v>
      </c>
      <c r="G2975" s="30">
        <f t="shared" ref="G2975:G2992" si="340">E2975-E2975*F2975</f>
        <v>9675210</v>
      </c>
      <c r="H2975" s="63">
        <f t="shared" ref="H2975:H2992" si="341">D2975/1.08</f>
        <v>73430.555555555547</v>
      </c>
      <c r="I2975" s="63"/>
      <c r="J2975" s="59">
        <f>H2975*C2976</f>
        <v>0</v>
      </c>
    </row>
    <row r="2976" spans="1:10">
      <c r="A2976" s="144">
        <v>2</v>
      </c>
      <c r="B2976" s="145" t="s">
        <v>25</v>
      </c>
      <c r="C2976" s="32"/>
      <c r="D2976" s="147">
        <v>128591</v>
      </c>
      <c r="E2976" s="28">
        <f t="shared" si="339"/>
        <v>0</v>
      </c>
      <c r="F2976" s="29">
        <v>0</v>
      </c>
      <c r="G2976" s="30">
        <f t="shared" si="340"/>
        <v>0</v>
      </c>
      <c r="H2976" s="63">
        <f t="shared" si="341"/>
        <v>119065.74074074073</v>
      </c>
      <c r="I2976" s="63"/>
      <c r="J2976" s="59"/>
    </row>
    <row r="2977" spans="1:10">
      <c r="A2977" s="144">
        <v>3</v>
      </c>
      <c r="B2977" s="145" t="s">
        <v>26</v>
      </c>
      <c r="C2977" s="34">
        <v>68</v>
      </c>
      <c r="D2977" s="146">
        <v>60043</v>
      </c>
      <c r="E2977" s="28">
        <f t="shared" si="339"/>
        <v>4082924</v>
      </c>
      <c r="F2977" s="29">
        <v>0</v>
      </c>
      <c r="G2977" s="30">
        <f t="shared" si="340"/>
        <v>4082924</v>
      </c>
      <c r="H2977" s="63">
        <f t="shared" si="341"/>
        <v>55595.370370370365</v>
      </c>
      <c r="I2977" s="63"/>
      <c r="J2977" s="59"/>
    </row>
    <row r="2978" spans="1:10">
      <c r="A2978" s="144">
        <v>4</v>
      </c>
      <c r="B2978" s="145" t="s">
        <v>27</v>
      </c>
      <c r="C2978" s="106"/>
      <c r="D2978" s="146">
        <v>115781</v>
      </c>
      <c r="E2978" s="28">
        <f t="shared" si="339"/>
        <v>0</v>
      </c>
      <c r="F2978" s="29">
        <v>0</v>
      </c>
      <c r="G2978" s="30">
        <f t="shared" si="340"/>
        <v>0</v>
      </c>
      <c r="H2978" s="63">
        <f t="shared" si="341"/>
        <v>107204.62962962962</v>
      </c>
      <c r="I2978" s="63"/>
      <c r="J2978" s="59"/>
    </row>
    <row r="2979" spans="1:10">
      <c r="A2979" s="144">
        <v>5</v>
      </c>
      <c r="B2979" s="145" t="s">
        <v>28</v>
      </c>
      <c r="C2979" s="32">
        <v>252</v>
      </c>
      <c r="D2979" s="146">
        <v>119943</v>
      </c>
      <c r="E2979" s="28">
        <f t="shared" si="339"/>
        <v>30225636</v>
      </c>
      <c r="F2979" s="124">
        <v>0</v>
      </c>
      <c r="G2979" s="30">
        <f t="shared" si="340"/>
        <v>30225636</v>
      </c>
      <c r="H2979" s="63">
        <f t="shared" si="341"/>
        <v>111058.33333333333</v>
      </c>
      <c r="I2979" s="63"/>
      <c r="J2979" s="59"/>
    </row>
    <row r="2980" spans="1:10">
      <c r="A2980" s="144">
        <v>6</v>
      </c>
      <c r="B2980" s="145" t="s">
        <v>29</v>
      </c>
      <c r="C2980" s="26">
        <v>16</v>
      </c>
      <c r="D2980" s="146">
        <v>94810</v>
      </c>
      <c r="E2980" s="28">
        <f t="shared" si="339"/>
        <v>1516960</v>
      </c>
      <c r="F2980" s="29">
        <v>0</v>
      </c>
      <c r="G2980" s="30">
        <f t="shared" si="340"/>
        <v>1516960</v>
      </c>
      <c r="H2980" s="63">
        <f t="shared" si="341"/>
        <v>87787.037037037036</v>
      </c>
      <c r="I2980" s="63"/>
      <c r="J2980" s="59"/>
    </row>
    <row r="2981" spans="1:10">
      <c r="A2981" s="144">
        <v>7</v>
      </c>
      <c r="B2981" s="145" t="s">
        <v>30</v>
      </c>
      <c r="C2981" s="34"/>
      <c r="D2981" s="146">
        <v>141396</v>
      </c>
      <c r="E2981" s="28">
        <f t="shared" si="339"/>
        <v>0</v>
      </c>
      <c r="F2981" s="29">
        <v>0</v>
      </c>
      <c r="G2981" s="30">
        <f t="shared" si="340"/>
        <v>0</v>
      </c>
      <c r="H2981" s="63">
        <f t="shared" si="341"/>
        <v>130922.22222222222</v>
      </c>
      <c r="I2981" s="63"/>
      <c r="J2981" s="59"/>
    </row>
    <row r="2982" spans="1:10">
      <c r="A2982" s="144">
        <v>8</v>
      </c>
      <c r="B2982" s="145" t="s">
        <v>31</v>
      </c>
      <c r="C2982" s="26"/>
      <c r="D2982" s="146">
        <v>232931</v>
      </c>
      <c r="E2982" s="28">
        <f t="shared" si="339"/>
        <v>0</v>
      </c>
      <c r="F2982" s="29">
        <v>0</v>
      </c>
      <c r="G2982" s="30">
        <f t="shared" si="340"/>
        <v>0</v>
      </c>
      <c r="H2982" s="63">
        <f t="shared" si="341"/>
        <v>215676.85185185182</v>
      </c>
      <c r="I2982" s="63"/>
      <c r="J2982" s="59"/>
    </row>
    <row r="2983" spans="1:10">
      <c r="A2983" s="144">
        <v>9</v>
      </c>
      <c r="B2983" s="148" t="s">
        <v>32</v>
      </c>
      <c r="C2983" s="26"/>
      <c r="D2983" s="146">
        <v>101534</v>
      </c>
      <c r="E2983" s="28">
        <f t="shared" si="339"/>
        <v>0</v>
      </c>
      <c r="F2983" s="29">
        <v>0</v>
      </c>
      <c r="G2983" s="30">
        <f t="shared" si="340"/>
        <v>0</v>
      </c>
      <c r="H2983" s="63">
        <f t="shared" si="341"/>
        <v>94012.962962962964</v>
      </c>
      <c r="I2983" s="63"/>
      <c r="J2983" s="59"/>
    </row>
    <row r="2984" spans="1:10">
      <c r="A2984" s="144">
        <v>10</v>
      </c>
      <c r="B2984" s="148" t="s">
        <v>33</v>
      </c>
      <c r="C2984" s="37"/>
      <c r="D2984" s="147">
        <v>110148</v>
      </c>
      <c r="E2984" s="28">
        <f t="shared" si="339"/>
        <v>0</v>
      </c>
      <c r="F2984" s="29">
        <v>0</v>
      </c>
      <c r="G2984" s="30">
        <f t="shared" si="340"/>
        <v>0</v>
      </c>
      <c r="H2984" s="63">
        <f t="shared" si="341"/>
        <v>101988.88888888888</v>
      </c>
      <c r="I2984" s="63"/>
      <c r="J2984" s="59"/>
    </row>
    <row r="2985" spans="1:10">
      <c r="A2985" s="144">
        <v>11</v>
      </c>
      <c r="B2985" s="145" t="s">
        <v>34</v>
      </c>
      <c r="C2985" s="37">
        <v>80</v>
      </c>
      <c r="D2985" s="146">
        <v>54198</v>
      </c>
      <c r="E2985" s="28">
        <f t="shared" si="339"/>
        <v>4335840</v>
      </c>
      <c r="F2985" s="29">
        <v>0</v>
      </c>
      <c r="G2985" s="30">
        <f t="shared" si="340"/>
        <v>4335840</v>
      </c>
      <c r="H2985" s="63">
        <f t="shared" si="341"/>
        <v>50183.333333333328</v>
      </c>
      <c r="I2985" s="63"/>
      <c r="J2985" s="59"/>
    </row>
    <row r="2986" spans="1:10">
      <c r="A2986" s="144">
        <v>12</v>
      </c>
      <c r="B2986" s="145" t="s">
        <v>35</v>
      </c>
      <c r="C2986" s="37"/>
      <c r="D2986" s="146">
        <v>49680</v>
      </c>
      <c r="E2986" s="28">
        <f t="shared" si="339"/>
        <v>0</v>
      </c>
      <c r="F2986" s="29">
        <v>0</v>
      </c>
      <c r="G2986" s="30">
        <f t="shared" si="340"/>
        <v>0</v>
      </c>
      <c r="H2986" s="63">
        <f t="shared" si="341"/>
        <v>46000</v>
      </c>
      <c r="I2986" s="63"/>
      <c r="J2986" s="59"/>
    </row>
    <row r="2987" spans="1:10">
      <c r="A2987" s="144">
        <v>13</v>
      </c>
      <c r="B2987" s="145" t="s">
        <v>36</v>
      </c>
      <c r="C2987" s="37">
        <v>10</v>
      </c>
      <c r="D2987" s="149">
        <v>64152</v>
      </c>
      <c r="E2987" s="28">
        <f t="shared" si="339"/>
        <v>641520</v>
      </c>
      <c r="F2987" s="29">
        <v>0</v>
      </c>
      <c r="G2987" s="30">
        <f t="shared" si="340"/>
        <v>641520</v>
      </c>
      <c r="H2987" s="63">
        <f t="shared" si="341"/>
        <v>59399.999999999993</v>
      </c>
      <c r="I2987" s="63"/>
      <c r="J2987" s="59">
        <f>H2987*C2988</f>
        <v>0</v>
      </c>
    </row>
    <row r="2988" spans="1:10">
      <c r="A2988" s="144">
        <v>14</v>
      </c>
      <c r="B2988" s="145" t="s">
        <v>37</v>
      </c>
      <c r="C2988" s="37"/>
      <c r="D2988" s="149">
        <v>65934</v>
      </c>
      <c r="E2988" s="28">
        <f t="shared" si="339"/>
        <v>0</v>
      </c>
      <c r="F2988" s="29">
        <v>0</v>
      </c>
      <c r="G2988" s="30">
        <f t="shared" si="340"/>
        <v>0</v>
      </c>
      <c r="H2988" s="130">
        <f t="shared" si="341"/>
        <v>61049.999999999993</v>
      </c>
      <c r="I2988" s="63"/>
      <c r="J2988" s="59">
        <f>H2988*C2989</f>
        <v>0</v>
      </c>
    </row>
    <row r="2989" spans="1:10">
      <c r="A2989" s="144">
        <v>15</v>
      </c>
      <c r="B2989" s="145" t="s">
        <v>38</v>
      </c>
      <c r="C2989" s="37"/>
      <c r="D2989" s="149">
        <v>76626</v>
      </c>
      <c r="E2989" s="28">
        <f t="shared" si="339"/>
        <v>0</v>
      </c>
      <c r="F2989" s="124">
        <v>0</v>
      </c>
      <c r="G2989" s="30">
        <f t="shared" si="340"/>
        <v>0</v>
      </c>
      <c r="H2989" s="63">
        <f t="shared" si="341"/>
        <v>70950</v>
      </c>
      <c r="I2989" s="63"/>
      <c r="J2989" s="59">
        <f>H2989*C2990</f>
        <v>0</v>
      </c>
    </row>
    <row r="2990" spans="1:10">
      <c r="A2990" s="144">
        <v>16</v>
      </c>
      <c r="B2990" s="145" t="s">
        <v>39</v>
      </c>
      <c r="C2990" s="37"/>
      <c r="D2990" s="149">
        <v>80190</v>
      </c>
      <c r="E2990" s="28">
        <f t="shared" si="339"/>
        <v>0</v>
      </c>
      <c r="F2990" s="29">
        <v>0</v>
      </c>
      <c r="G2990" s="30">
        <f t="shared" si="340"/>
        <v>0</v>
      </c>
      <c r="H2990" s="63">
        <f t="shared" si="341"/>
        <v>74250</v>
      </c>
      <c r="I2990" s="63"/>
      <c r="J2990" s="59">
        <f>H2990*C2991</f>
        <v>0</v>
      </c>
    </row>
    <row r="2991" spans="1:10">
      <c r="A2991" s="144">
        <v>17</v>
      </c>
      <c r="B2991" s="145" t="s">
        <v>40</v>
      </c>
      <c r="C2991" s="37"/>
      <c r="D2991" s="149">
        <v>113832</v>
      </c>
      <c r="E2991" s="28">
        <f t="shared" si="339"/>
        <v>0</v>
      </c>
      <c r="F2991" s="29">
        <v>0</v>
      </c>
      <c r="G2991" s="30">
        <f t="shared" si="340"/>
        <v>0</v>
      </c>
      <c r="H2991" s="63">
        <f t="shared" si="341"/>
        <v>105400</v>
      </c>
      <c r="I2991" s="63"/>
      <c r="J2991" s="59">
        <f>H2991*C2992</f>
        <v>0</v>
      </c>
    </row>
    <row r="2992" spans="1:10" ht="17.25">
      <c r="A2992" s="144">
        <v>18</v>
      </c>
      <c r="B2992" s="145" t="s">
        <v>41</v>
      </c>
      <c r="C2992" s="37"/>
      <c r="D2992" s="150">
        <v>98010</v>
      </c>
      <c r="E2992" s="28">
        <f t="shared" si="339"/>
        <v>0</v>
      </c>
      <c r="F2992" s="29">
        <v>0</v>
      </c>
      <c r="G2992" s="30">
        <f t="shared" si="340"/>
        <v>0</v>
      </c>
      <c r="H2992" s="63">
        <f t="shared" si="341"/>
        <v>90750</v>
      </c>
      <c r="I2992" s="45"/>
      <c r="J2992" s="64">
        <f>SUM(J2974:J2991)</f>
        <v>0</v>
      </c>
    </row>
    <row r="2993" spans="1:10" ht="31.5">
      <c r="A2993" s="40"/>
      <c r="B2993" s="41" t="s">
        <v>42</v>
      </c>
      <c r="C2993" s="42">
        <f>SUM(C2975:C2992)</f>
        <v>548</v>
      </c>
      <c r="D2993" s="42"/>
      <c r="E2993" s="43">
        <f>SUM(E2975:E2992)</f>
        <v>50478090</v>
      </c>
      <c r="F2993" s="43"/>
      <c r="G2993" s="44">
        <f>SUM(G2975:G2992)</f>
        <v>50478090</v>
      </c>
      <c r="H2993" s="5"/>
      <c r="I2993" s="5"/>
      <c r="J2993" s="75">
        <f>J2992*0.08</f>
        <v>0</v>
      </c>
    </row>
    <row r="2994" spans="1:10" ht="31.5">
      <c r="A2994" s="46"/>
      <c r="B2994" s="47"/>
      <c r="C2994" s="48"/>
      <c r="D2994" s="48"/>
      <c r="E2994" s="49"/>
      <c r="F2994" s="49"/>
      <c r="G2994" s="151"/>
      <c r="H2994" s="6"/>
      <c r="I2994" s="6"/>
      <c r="J2994" s="76">
        <f>SUM(J2992:J2993)</f>
        <v>0</v>
      </c>
    </row>
    <row r="2995" spans="1:10" ht="18">
      <c r="A2995" s="283" t="s">
        <v>43</v>
      </c>
      <c r="B2995" s="283"/>
      <c r="C2995" s="284" t="s">
        <v>44</v>
      </c>
      <c r="D2995" s="284"/>
      <c r="E2995" s="54"/>
      <c r="F2995" s="54"/>
      <c r="G2995" s="55" t="s">
        <v>45</v>
      </c>
    </row>
    <row r="2997" spans="1:10" ht="18">
      <c r="H2997" s="1"/>
      <c r="I2997" s="1"/>
      <c r="J2997" s="79"/>
    </row>
    <row r="2998" spans="1:10" ht="15.75">
      <c r="A2998" s="279" t="s">
        <v>1</v>
      </c>
      <c r="B2998" s="279"/>
      <c r="C2998" s="279"/>
      <c r="D2998" s="279"/>
      <c r="E2998" s="279"/>
      <c r="F2998" s="279"/>
      <c r="G2998" s="279"/>
      <c r="H2998" s="1"/>
      <c r="I2998" s="1"/>
      <c r="J2998" s="71"/>
    </row>
    <row r="2999" spans="1:10" ht="15.75">
      <c r="A2999" s="279" t="s">
        <v>2</v>
      </c>
      <c r="B2999" s="279"/>
      <c r="C2999" s="279"/>
      <c r="D2999" s="279"/>
      <c r="E2999" s="279"/>
      <c r="F2999" s="279"/>
      <c r="G2999" s="279"/>
      <c r="H2999" s="1"/>
      <c r="I2999" s="1"/>
      <c r="J2999" s="71"/>
    </row>
    <row r="3000" spans="1:10" ht="15.75">
      <c r="A3000" s="279" t="s">
        <v>4</v>
      </c>
      <c r="B3000" s="279"/>
      <c r="C3000" s="279"/>
      <c r="D3000" s="279"/>
      <c r="E3000" s="279"/>
      <c r="F3000" s="279"/>
      <c r="G3000" s="279"/>
      <c r="H3000" s="1"/>
      <c r="I3000" s="1"/>
      <c r="J3000" s="71"/>
    </row>
    <row r="3001" spans="1:10" ht="27">
      <c r="A3001" s="280" t="s">
        <v>6</v>
      </c>
      <c r="B3001" s="280"/>
      <c r="C3001" s="280"/>
      <c r="D3001" s="280"/>
      <c r="E3001" s="280"/>
      <c r="F3001" s="280"/>
      <c r="G3001" s="280"/>
      <c r="H3001" s="2"/>
      <c r="I3001" s="2"/>
      <c r="J3001" s="72"/>
    </row>
    <row r="3002" spans="1:10" ht="27">
      <c r="A3002" s="142"/>
      <c r="B3002" s="142"/>
      <c r="C3002" s="281" t="s">
        <v>393</v>
      </c>
      <c r="D3002" s="281"/>
      <c r="E3002" s="281"/>
      <c r="F3002" s="281"/>
      <c r="G3002" s="281"/>
      <c r="H3002" s="68"/>
      <c r="I3002" s="68"/>
      <c r="J3002" s="71"/>
    </row>
    <row r="3003" spans="1:10" ht="15.75">
      <c r="A3003" s="11" t="s">
        <v>358</v>
      </c>
      <c r="B3003" s="12">
        <v>4138061654</v>
      </c>
      <c r="C3003" s="143"/>
      <c r="D3003" s="286"/>
      <c r="E3003" s="286"/>
      <c r="F3003" s="286"/>
      <c r="G3003" s="286"/>
      <c r="H3003" s="69" t="s">
        <v>161</v>
      </c>
      <c r="I3003" s="69"/>
      <c r="J3003" s="73"/>
    </row>
    <row r="3004" spans="1:10" ht="15.75">
      <c r="A3004" s="11" t="s">
        <v>9</v>
      </c>
      <c r="B3004" s="286" t="s">
        <v>773</v>
      </c>
      <c r="C3004" s="286"/>
      <c r="D3004" s="286"/>
      <c r="E3004" s="16"/>
      <c r="F3004" s="11"/>
      <c r="G3004" s="16"/>
      <c r="H3004" s="1"/>
      <c r="I3004" s="1"/>
      <c r="J3004" s="71"/>
    </row>
    <row r="3005" spans="1:10" ht="15.75">
      <c r="A3005" s="11" t="s">
        <v>11</v>
      </c>
      <c r="B3005" s="289"/>
      <c r="C3005" s="289"/>
      <c r="D3005" s="289"/>
      <c r="E3005" s="289"/>
      <c r="F3005" s="18"/>
      <c r="G3005" s="19"/>
      <c r="H3005" s="1"/>
      <c r="I3005" s="1"/>
      <c r="J3005" s="71"/>
    </row>
    <row r="3006" spans="1:10" ht="15.75">
      <c r="A3006" s="21" t="s">
        <v>14</v>
      </c>
      <c r="B3006" s="21" t="s">
        <v>16</v>
      </c>
      <c r="C3006" s="21"/>
      <c r="D3006" s="22" t="s">
        <v>18</v>
      </c>
      <c r="E3006" s="23" t="s">
        <v>19</v>
      </c>
      <c r="F3006" s="23" t="s">
        <v>20</v>
      </c>
      <c r="G3006" s="21" t="s">
        <v>21</v>
      </c>
      <c r="H3006" s="63"/>
      <c r="I3006" s="63"/>
      <c r="J3006" s="59">
        <f>H3006*C3007</f>
        <v>0</v>
      </c>
    </row>
    <row r="3007" spans="1:10">
      <c r="A3007" s="144">
        <v>1</v>
      </c>
      <c r="B3007" s="145" t="s">
        <v>23</v>
      </c>
      <c r="C3007" s="26">
        <v>36</v>
      </c>
      <c r="D3007" s="146">
        <v>79305</v>
      </c>
      <c r="E3007" s="28">
        <f t="shared" ref="E3007:E3024" si="342">D3007*C3007</f>
        <v>2854980</v>
      </c>
      <c r="F3007" s="29">
        <v>0</v>
      </c>
      <c r="G3007" s="30">
        <f t="shared" ref="G3007:G3024" si="343">E3007-E3007*F3007</f>
        <v>2854980</v>
      </c>
      <c r="H3007" s="63">
        <f t="shared" ref="H3007:H3024" si="344">D3007/1.08</f>
        <v>73430.555555555547</v>
      </c>
      <c r="I3007" s="63"/>
      <c r="J3007" s="59">
        <f>H3007*C3008</f>
        <v>0</v>
      </c>
    </row>
    <row r="3008" spans="1:10">
      <c r="A3008" s="144">
        <v>2</v>
      </c>
      <c r="B3008" s="145" t="s">
        <v>25</v>
      </c>
      <c r="C3008" s="32"/>
      <c r="D3008" s="147">
        <v>128591</v>
      </c>
      <c r="E3008" s="28">
        <f t="shared" si="342"/>
        <v>0</v>
      </c>
      <c r="F3008" s="29">
        <v>0</v>
      </c>
      <c r="G3008" s="30">
        <f t="shared" si="343"/>
        <v>0</v>
      </c>
      <c r="H3008" s="63">
        <f t="shared" si="344"/>
        <v>119065.74074074073</v>
      </c>
      <c r="I3008" s="63"/>
      <c r="J3008" s="59">
        <f>H3008*C3009</f>
        <v>0</v>
      </c>
    </row>
    <row r="3009" spans="1:10">
      <c r="A3009" s="144">
        <v>3</v>
      </c>
      <c r="B3009" s="145" t="s">
        <v>26</v>
      </c>
      <c r="C3009" s="34"/>
      <c r="D3009" s="146">
        <v>60043</v>
      </c>
      <c r="E3009" s="28">
        <f t="shared" si="342"/>
        <v>0</v>
      </c>
      <c r="F3009" s="29">
        <v>0</v>
      </c>
      <c r="G3009" s="30">
        <f t="shared" si="343"/>
        <v>0</v>
      </c>
      <c r="H3009" s="63">
        <f t="shared" si="344"/>
        <v>55595.370370370365</v>
      </c>
      <c r="I3009" s="63"/>
      <c r="J3009" s="59">
        <f>H3009*C3010</f>
        <v>0</v>
      </c>
    </row>
    <row r="3010" spans="1:10">
      <c r="A3010" s="144">
        <v>4</v>
      </c>
      <c r="B3010" s="145" t="s">
        <v>27</v>
      </c>
      <c r="C3010" s="106"/>
      <c r="D3010" s="146">
        <v>115781</v>
      </c>
      <c r="E3010" s="28">
        <f t="shared" si="342"/>
        <v>0</v>
      </c>
      <c r="F3010" s="29">
        <v>0</v>
      </c>
      <c r="G3010" s="30">
        <f t="shared" si="343"/>
        <v>0</v>
      </c>
      <c r="H3010" s="63">
        <f t="shared" si="344"/>
        <v>107204.62962962962</v>
      </c>
      <c r="I3010" s="63"/>
      <c r="J3010" s="59"/>
    </row>
    <row r="3011" spans="1:10">
      <c r="A3011" s="144">
        <v>5</v>
      </c>
      <c r="B3011" s="145" t="s">
        <v>28</v>
      </c>
      <c r="C3011" s="32">
        <v>60</v>
      </c>
      <c r="D3011" s="146">
        <v>119943</v>
      </c>
      <c r="E3011" s="28">
        <f t="shared" si="342"/>
        <v>7196580</v>
      </c>
      <c r="F3011" s="124">
        <v>0</v>
      </c>
      <c r="G3011" s="30">
        <f t="shared" si="343"/>
        <v>7196580</v>
      </c>
      <c r="H3011" s="63">
        <f t="shared" si="344"/>
        <v>111058.33333333333</v>
      </c>
      <c r="I3011" s="63"/>
      <c r="J3011" s="59"/>
    </row>
    <row r="3012" spans="1:10">
      <c r="A3012" s="144">
        <v>6</v>
      </c>
      <c r="B3012" s="145" t="s">
        <v>29</v>
      </c>
      <c r="C3012" s="26">
        <v>3</v>
      </c>
      <c r="D3012" s="146">
        <v>94810</v>
      </c>
      <c r="E3012" s="28">
        <f t="shared" si="342"/>
        <v>284430</v>
      </c>
      <c r="F3012" s="29">
        <v>0</v>
      </c>
      <c r="G3012" s="30">
        <f t="shared" si="343"/>
        <v>284430</v>
      </c>
      <c r="H3012" s="63">
        <f t="shared" si="344"/>
        <v>87787.037037037036</v>
      </c>
      <c r="I3012" s="63"/>
      <c r="J3012" s="59"/>
    </row>
    <row r="3013" spans="1:10">
      <c r="A3013" s="144">
        <v>7</v>
      </c>
      <c r="B3013" s="145" t="s">
        <v>30</v>
      </c>
      <c r="C3013" s="34"/>
      <c r="D3013" s="146">
        <v>141396</v>
      </c>
      <c r="E3013" s="28">
        <f t="shared" si="342"/>
        <v>0</v>
      </c>
      <c r="F3013" s="29">
        <v>0</v>
      </c>
      <c r="G3013" s="30">
        <f t="shared" si="343"/>
        <v>0</v>
      </c>
      <c r="H3013" s="63">
        <f t="shared" si="344"/>
        <v>130922.22222222222</v>
      </c>
      <c r="I3013" s="63"/>
      <c r="J3013" s="59"/>
    </row>
    <row r="3014" spans="1:10">
      <c r="A3014" s="144">
        <v>8</v>
      </c>
      <c r="B3014" s="145" t="s">
        <v>31</v>
      </c>
      <c r="C3014" s="26"/>
      <c r="D3014" s="146">
        <v>232931</v>
      </c>
      <c r="E3014" s="28">
        <f t="shared" si="342"/>
        <v>0</v>
      </c>
      <c r="F3014" s="29">
        <v>0</v>
      </c>
      <c r="G3014" s="30">
        <f t="shared" si="343"/>
        <v>0</v>
      </c>
      <c r="H3014" s="63">
        <f t="shared" si="344"/>
        <v>215676.85185185182</v>
      </c>
      <c r="I3014" s="63"/>
      <c r="J3014" s="59"/>
    </row>
    <row r="3015" spans="1:10">
      <c r="A3015" s="144">
        <v>9</v>
      </c>
      <c r="B3015" s="148" t="s">
        <v>32</v>
      </c>
      <c r="C3015" s="26"/>
      <c r="D3015" s="146">
        <v>101534</v>
      </c>
      <c r="E3015" s="28">
        <f t="shared" si="342"/>
        <v>0</v>
      </c>
      <c r="F3015" s="29">
        <v>0</v>
      </c>
      <c r="G3015" s="30">
        <f t="shared" si="343"/>
        <v>0</v>
      </c>
      <c r="H3015" s="63">
        <f t="shared" si="344"/>
        <v>94012.962962962964</v>
      </c>
      <c r="I3015" s="63"/>
      <c r="J3015" s="59"/>
    </row>
    <row r="3016" spans="1:10">
      <c r="A3016" s="144">
        <v>10</v>
      </c>
      <c r="B3016" s="148" t="s">
        <v>33</v>
      </c>
      <c r="C3016" s="37"/>
      <c r="D3016" s="147">
        <v>110148</v>
      </c>
      <c r="E3016" s="28">
        <f t="shared" si="342"/>
        <v>0</v>
      </c>
      <c r="F3016" s="29">
        <v>0</v>
      </c>
      <c r="G3016" s="30">
        <f t="shared" si="343"/>
        <v>0</v>
      </c>
      <c r="H3016" s="63">
        <f t="shared" si="344"/>
        <v>101988.88888888888</v>
      </c>
      <c r="I3016" s="63"/>
      <c r="J3016" s="59"/>
    </row>
    <row r="3017" spans="1:10">
      <c r="A3017" s="144">
        <v>11</v>
      </c>
      <c r="B3017" s="145" t="s">
        <v>34</v>
      </c>
      <c r="C3017" s="37">
        <v>40</v>
      </c>
      <c r="D3017" s="146">
        <v>54198</v>
      </c>
      <c r="E3017" s="28">
        <f t="shared" si="342"/>
        <v>2167920</v>
      </c>
      <c r="F3017" s="29">
        <v>0</v>
      </c>
      <c r="G3017" s="30">
        <f t="shared" si="343"/>
        <v>2167920</v>
      </c>
      <c r="H3017" s="63">
        <f t="shared" si="344"/>
        <v>50183.333333333328</v>
      </c>
      <c r="I3017" s="63"/>
      <c r="J3017" s="59"/>
    </row>
    <row r="3018" spans="1:10">
      <c r="A3018" s="144">
        <v>12</v>
      </c>
      <c r="B3018" s="145" t="s">
        <v>35</v>
      </c>
      <c r="C3018" s="37"/>
      <c r="D3018" s="146">
        <v>49680</v>
      </c>
      <c r="E3018" s="28">
        <f t="shared" si="342"/>
        <v>0</v>
      </c>
      <c r="F3018" s="29">
        <v>0</v>
      </c>
      <c r="G3018" s="30">
        <f t="shared" si="343"/>
        <v>0</v>
      </c>
      <c r="H3018" s="63">
        <f t="shared" si="344"/>
        <v>46000</v>
      </c>
      <c r="I3018" s="63"/>
      <c r="J3018" s="59">
        <f t="shared" ref="J3018:J3023" si="345">H3018*C3019</f>
        <v>0</v>
      </c>
    </row>
    <row r="3019" spans="1:10">
      <c r="A3019" s="144">
        <v>13</v>
      </c>
      <c r="B3019" s="145" t="s">
        <v>36</v>
      </c>
      <c r="C3019" s="37"/>
      <c r="D3019" s="149">
        <v>64152</v>
      </c>
      <c r="E3019" s="28">
        <f t="shared" si="342"/>
        <v>0</v>
      </c>
      <c r="F3019" s="29">
        <v>0</v>
      </c>
      <c r="G3019" s="30">
        <f t="shared" si="343"/>
        <v>0</v>
      </c>
      <c r="H3019" s="63">
        <f t="shared" si="344"/>
        <v>59399.999999999993</v>
      </c>
      <c r="I3019" s="63"/>
      <c r="J3019" s="59">
        <f t="shared" si="345"/>
        <v>0</v>
      </c>
    </row>
    <row r="3020" spans="1:10">
      <c r="A3020" s="144">
        <v>14</v>
      </c>
      <c r="B3020" s="145" t="s">
        <v>37</v>
      </c>
      <c r="C3020" s="37"/>
      <c r="D3020" s="149">
        <v>65934</v>
      </c>
      <c r="E3020" s="28">
        <f t="shared" si="342"/>
        <v>0</v>
      </c>
      <c r="F3020" s="29">
        <v>0</v>
      </c>
      <c r="G3020" s="30">
        <f t="shared" si="343"/>
        <v>0</v>
      </c>
      <c r="H3020" s="130">
        <f t="shared" si="344"/>
        <v>61049.999999999993</v>
      </c>
      <c r="I3020" s="63"/>
      <c r="J3020" s="59">
        <f t="shared" si="345"/>
        <v>0</v>
      </c>
    </row>
    <row r="3021" spans="1:10">
      <c r="A3021" s="144">
        <v>15</v>
      </c>
      <c r="B3021" s="145" t="s">
        <v>38</v>
      </c>
      <c r="C3021" s="37"/>
      <c r="D3021" s="149">
        <v>76626</v>
      </c>
      <c r="E3021" s="28">
        <f t="shared" si="342"/>
        <v>0</v>
      </c>
      <c r="F3021" s="124">
        <v>0</v>
      </c>
      <c r="G3021" s="30">
        <f t="shared" si="343"/>
        <v>0</v>
      </c>
      <c r="H3021" s="63">
        <f t="shared" si="344"/>
        <v>70950</v>
      </c>
      <c r="I3021" s="63"/>
      <c r="J3021" s="59">
        <f t="shared" si="345"/>
        <v>0</v>
      </c>
    </row>
    <row r="3022" spans="1:10">
      <c r="A3022" s="144">
        <v>16</v>
      </c>
      <c r="B3022" s="145" t="s">
        <v>39</v>
      </c>
      <c r="C3022" s="37"/>
      <c r="D3022" s="149">
        <v>80190</v>
      </c>
      <c r="E3022" s="28">
        <f t="shared" si="342"/>
        <v>0</v>
      </c>
      <c r="F3022" s="29">
        <v>0</v>
      </c>
      <c r="G3022" s="30">
        <f t="shared" si="343"/>
        <v>0</v>
      </c>
      <c r="H3022" s="63">
        <f t="shared" si="344"/>
        <v>74250</v>
      </c>
      <c r="I3022" s="63"/>
      <c r="J3022" s="59">
        <f t="shared" si="345"/>
        <v>0</v>
      </c>
    </row>
    <row r="3023" spans="1:10">
      <c r="A3023" s="144">
        <v>17</v>
      </c>
      <c r="B3023" s="145" t="s">
        <v>40</v>
      </c>
      <c r="C3023" s="37"/>
      <c r="D3023" s="149">
        <v>113832</v>
      </c>
      <c r="E3023" s="28">
        <f t="shared" si="342"/>
        <v>0</v>
      </c>
      <c r="F3023" s="29">
        <v>0</v>
      </c>
      <c r="G3023" s="30">
        <f t="shared" si="343"/>
        <v>0</v>
      </c>
      <c r="H3023" s="63">
        <f t="shared" si="344"/>
        <v>105400</v>
      </c>
      <c r="I3023" s="63"/>
      <c r="J3023" s="59">
        <f t="shared" si="345"/>
        <v>0</v>
      </c>
    </row>
    <row r="3024" spans="1:10" ht="17.25">
      <c r="A3024" s="144">
        <v>18</v>
      </c>
      <c r="B3024" s="145" t="s">
        <v>41</v>
      </c>
      <c r="C3024" s="37"/>
      <c r="D3024" s="150">
        <v>98010</v>
      </c>
      <c r="E3024" s="28">
        <f t="shared" si="342"/>
        <v>0</v>
      </c>
      <c r="F3024" s="29">
        <v>0</v>
      </c>
      <c r="G3024" s="30">
        <f t="shared" si="343"/>
        <v>0</v>
      </c>
      <c r="H3024" s="63">
        <f t="shared" si="344"/>
        <v>90750</v>
      </c>
      <c r="I3024" s="45"/>
      <c r="J3024" s="64">
        <f>SUM(J3006:J3023)</f>
        <v>0</v>
      </c>
    </row>
    <row r="3025" spans="1:10" ht="31.5">
      <c r="A3025" s="40"/>
      <c r="B3025" s="41" t="s">
        <v>42</v>
      </c>
      <c r="C3025" s="42">
        <f>SUM(C3007:C3024)</f>
        <v>139</v>
      </c>
      <c r="D3025" s="42"/>
      <c r="E3025" s="43">
        <f>SUM(E3007:E3024)</f>
        <v>12503910</v>
      </c>
      <c r="F3025" s="43"/>
      <c r="G3025" s="44">
        <f>SUM(G3007:G3024)</f>
        <v>12503910</v>
      </c>
      <c r="H3025" s="5"/>
      <c r="I3025" s="5"/>
      <c r="J3025" s="75">
        <f>J3024*0.08</f>
        <v>0</v>
      </c>
    </row>
    <row r="3026" spans="1:10" ht="31.5">
      <c r="A3026" s="46"/>
      <c r="B3026" s="47"/>
      <c r="C3026" s="48"/>
      <c r="D3026" s="48"/>
      <c r="E3026" s="49"/>
      <c r="F3026" s="49"/>
      <c r="G3026" s="151"/>
      <c r="H3026" s="6"/>
      <c r="I3026" s="6"/>
      <c r="J3026" s="76">
        <f>SUM(J3024:J3025)</f>
        <v>0</v>
      </c>
    </row>
    <row r="3027" spans="1:10" ht="18">
      <c r="A3027" s="283" t="s">
        <v>43</v>
      </c>
      <c r="B3027" s="283"/>
      <c r="C3027" s="284" t="s">
        <v>44</v>
      </c>
      <c r="D3027" s="284"/>
      <c r="E3027" s="54"/>
      <c r="F3027" s="54"/>
      <c r="G3027" s="55" t="s">
        <v>45</v>
      </c>
    </row>
    <row r="3029" spans="1:10" ht="18">
      <c r="H3029" s="1"/>
      <c r="I3029" s="1"/>
      <c r="J3029" s="79"/>
    </row>
    <row r="3030" spans="1:10" ht="15.75">
      <c r="A3030" s="279" t="s">
        <v>1</v>
      </c>
      <c r="B3030" s="279"/>
      <c r="C3030" s="279"/>
      <c r="D3030" s="279"/>
      <c r="E3030" s="279"/>
      <c r="F3030" s="279"/>
      <c r="G3030" s="279"/>
      <c r="H3030" s="1"/>
      <c r="I3030" s="1"/>
      <c r="J3030" s="71"/>
    </row>
    <row r="3031" spans="1:10" ht="15.75">
      <c r="A3031" s="279" t="s">
        <v>2</v>
      </c>
      <c r="B3031" s="279"/>
      <c r="C3031" s="279"/>
      <c r="D3031" s="279"/>
      <c r="E3031" s="279"/>
      <c r="F3031" s="279"/>
      <c r="G3031" s="279"/>
      <c r="H3031" s="1"/>
      <c r="I3031" s="1"/>
      <c r="J3031" s="71"/>
    </row>
    <row r="3032" spans="1:10" ht="15.75">
      <c r="A3032" s="279" t="s">
        <v>4</v>
      </c>
      <c r="B3032" s="279"/>
      <c r="C3032" s="279"/>
      <c r="D3032" s="279"/>
      <c r="E3032" s="279"/>
      <c r="F3032" s="279"/>
      <c r="G3032" s="279"/>
      <c r="H3032" s="1"/>
      <c r="I3032" s="1"/>
      <c r="J3032" s="71"/>
    </row>
    <row r="3033" spans="1:10" ht="27">
      <c r="A3033" s="280" t="s">
        <v>6</v>
      </c>
      <c r="B3033" s="280"/>
      <c r="C3033" s="280"/>
      <c r="D3033" s="280"/>
      <c r="E3033" s="280"/>
      <c r="F3033" s="280"/>
      <c r="G3033" s="280"/>
      <c r="H3033" s="2"/>
      <c r="I3033" s="2"/>
      <c r="J3033" s="72"/>
    </row>
    <row r="3034" spans="1:10" ht="27">
      <c r="A3034" s="142"/>
      <c r="B3034" s="142"/>
      <c r="C3034" s="281" t="s">
        <v>393</v>
      </c>
      <c r="D3034" s="281"/>
      <c r="E3034" s="281"/>
      <c r="F3034" s="281"/>
      <c r="G3034" s="281"/>
      <c r="H3034" s="68"/>
      <c r="I3034" s="68"/>
      <c r="J3034" s="71"/>
    </row>
    <row r="3035" spans="1:10" ht="15.75">
      <c r="A3035" s="11" t="s">
        <v>358</v>
      </c>
      <c r="B3035" s="12">
        <v>4138061726</v>
      </c>
      <c r="C3035" s="143"/>
      <c r="D3035" s="286"/>
      <c r="E3035" s="286"/>
      <c r="F3035" s="286"/>
      <c r="G3035" s="286"/>
      <c r="H3035" s="69" t="s">
        <v>161</v>
      </c>
      <c r="I3035" s="69"/>
      <c r="J3035" s="73"/>
    </row>
    <row r="3036" spans="1:10" ht="15.75">
      <c r="A3036" s="11" t="s">
        <v>9</v>
      </c>
      <c r="B3036" s="286" t="s">
        <v>774</v>
      </c>
      <c r="C3036" s="286"/>
      <c r="D3036" s="286"/>
      <c r="E3036" s="16"/>
      <c r="F3036" s="11"/>
      <c r="G3036" s="16"/>
      <c r="H3036" s="1"/>
      <c r="I3036" s="1"/>
      <c r="J3036" s="71"/>
    </row>
    <row r="3037" spans="1:10" ht="15.75">
      <c r="A3037" s="11" t="s">
        <v>11</v>
      </c>
      <c r="B3037" s="289"/>
      <c r="C3037" s="289"/>
      <c r="D3037" s="289"/>
      <c r="E3037" s="289"/>
      <c r="F3037" s="18"/>
      <c r="G3037" s="19"/>
      <c r="H3037" s="1"/>
      <c r="I3037" s="1"/>
      <c r="J3037" s="71"/>
    </row>
    <row r="3038" spans="1:10" ht="15.75">
      <c r="A3038" s="21" t="s">
        <v>14</v>
      </c>
      <c r="B3038" s="21" t="s">
        <v>16</v>
      </c>
      <c r="C3038" s="21"/>
      <c r="D3038" s="22" t="s">
        <v>18</v>
      </c>
      <c r="E3038" s="23" t="s">
        <v>19</v>
      </c>
      <c r="F3038" s="23" t="s">
        <v>20</v>
      </c>
      <c r="G3038" s="21" t="s">
        <v>21</v>
      </c>
      <c r="H3038" s="63"/>
      <c r="I3038" s="63"/>
      <c r="J3038" s="59">
        <f>H3038*C3039</f>
        <v>0</v>
      </c>
    </row>
    <row r="3039" spans="1:10">
      <c r="A3039" s="144">
        <v>1</v>
      </c>
      <c r="B3039" s="145" t="s">
        <v>23</v>
      </c>
      <c r="C3039" s="26">
        <v>18</v>
      </c>
      <c r="D3039" s="146">
        <v>79305</v>
      </c>
      <c r="E3039" s="28">
        <f t="shared" ref="E3039:E3056" si="346">D3039*C3039</f>
        <v>1427490</v>
      </c>
      <c r="F3039" s="29">
        <v>0</v>
      </c>
      <c r="G3039" s="30">
        <f t="shared" ref="G3039:G3056" si="347">E3039-E3039*F3039</f>
        <v>1427490</v>
      </c>
      <c r="H3039" s="63">
        <f t="shared" ref="H3039:H3056" si="348">D3039/1.08</f>
        <v>73430.555555555547</v>
      </c>
      <c r="I3039" s="63"/>
      <c r="J3039" s="59"/>
    </row>
    <row r="3040" spans="1:10">
      <c r="A3040" s="144">
        <v>2</v>
      </c>
      <c r="B3040" s="145" t="s">
        <v>25</v>
      </c>
      <c r="C3040" s="32"/>
      <c r="D3040" s="147">
        <v>128591</v>
      </c>
      <c r="E3040" s="28">
        <f t="shared" si="346"/>
        <v>0</v>
      </c>
      <c r="F3040" s="29">
        <v>0</v>
      </c>
      <c r="G3040" s="30">
        <f t="shared" si="347"/>
        <v>0</v>
      </c>
      <c r="H3040" s="63">
        <f t="shared" si="348"/>
        <v>119065.74074074073</v>
      </c>
      <c r="I3040" s="63"/>
      <c r="J3040" s="59"/>
    </row>
    <row r="3041" spans="1:10">
      <c r="A3041" s="144">
        <v>3</v>
      </c>
      <c r="B3041" s="145" t="s">
        <v>26</v>
      </c>
      <c r="C3041" s="34">
        <v>12</v>
      </c>
      <c r="D3041" s="146">
        <v>60043</v>
      </c>
      <c r="E3041" s="28">
        <f t="shared" si="346"/>
        <v>720516</v>
      </c>
      <c r="F3041" s="29">
        <v>0</v>
      </c>
      <c r="G3041" s="30">
        <f t="shared" si="347"/>
        <v>720516</v>
      </c>
      <c r="H3041" s="63">
        <f t="shared" si="348"/>
        <v>55595.370370370365</v>
      </c>
      <c r="I3041" s="63"/>
      <c r="J3041" s="59"/>
    </row>
    <row r="3042" spans="1:10">
      <c r="A3042" s="144">
        <v>4</v>
      </c>
      <c r="B3042" s="145" t="s">
        <v>27</v>
      </c>
      <c r="C3042" s="106"/>
      <c r="D3042" s="146">
        <v>115781</v>
      </c>
      <c r="E3042" s="28">
        <f t="shared" si="346"/>
        <v>0</v>
      </c>
      <c r="F3042" s="29">
        <v>0</v>
      </c>
      <c r="G3042" s="30">
        <f t="shared" si="347"/>
        <v>0</v>
      </c>
      <c r="H3042" s="63">
        <f t="shared" si="348"/>
        <v>107204.62962962962</v>
      </c>
      <c r="I3042" s="63"/>
      <c r="J3042" s="59"/>
    </row>
    <row r="3043" spans="1:10">
      <c r="A3043" s="144">
        <v>5</v>
      </c>
      <c r="B3043" s="145" t="s">
        <v>28</v>
      </c>
      <c r="C3043" s="32">
        <v>30</v>
      </c>
      <c r="D3043" s="146">
        <v>119943</v>
      </c>
      <c r="E3043" s="28">
        <f t="shared" si="346"/>
        <v>3598290</v>
      </c>
      <c r="F3043" s="124">
        <v>0</v>
      </c>
      <c r="G3043" s="30">
        <f t="shared" si="347"/>
        <v>3598290</v>
      </c>
      <c r="H3043" s="63">
        <f t="shared" si="348"/>
        <v>111058.33333333333</v>
      </c>
      <c r="I3043" s="63"/>
      <c r="J3043" s="59"/>
    </row>
    <row r="3044" spans="1:10">
      <c r="A3044" s="144">
        <v>6</v>
      </c>
      <c r="B3044" s="145" t="s">
        <v>29</v>
      </c>
      <c r="C3044" s="26">
        <v>2</v>
      </c>
      <c r="D3044" s="146">
        <v>94810</v>
      </c>
      <c r="E3044" s="28">
        <f t="shared" si="346"/>
        <v>189620</v>
      </c>
      <c r="F3044" s="29">
        <v>0</v>
      </c>
      <c r="G3044" s="30">
        <f t="shared" si="347"/>
        <v>189620</v>
      </c>
      <c r="H3044" s="63">
        <f t="shared" si="348"/>
        <v>87787.037037037036</v>
      </c>
      <c r="I3044" s="63"/>
      <c r="J3044" s="59"/>
    </row>
    <row r="3045" spans="1:10">
      <c r="A3045" s="144">
        <v>7</v>
      </c>
      <c r="B3045" s="145" t="s">
        <v>30</v>
      </c>
      <c r="C3045" s="34"/>
      <c r="D3045" s="146">
        <v>141396</v>
      </c>
      <c r="E3045" s="28">
        <f t="shared" si="346"/>
        <v>0</v>
      </c>
      <c r="F3045" s="29">
        <v>0</v>
      </c>
      <c r="G3045" s="30">
        <f t="shared" si="347"/>
        <v>0</v>
      </c>
      <c r="H3045" s="63">
        <f t="shared" si="348"/>
        <v>130922.22222222222</v>
      </c>
      <c r="I3045" s="63"/>
      <c r="J3045" s="59"/>
    </row>
    <row r="3046" spans="1:10">
      <c r="A3046" s="144">
        <v>8</v>
      </c>
      <c r="B3046" s="145" t="s">
        <v>31</v>
      </c>
      <c r="C3046" s="26"/>
      <c r="D3046" s="146">
        <v>232931</v>
      </c>
      <c r="E3046" s="28">
        <f t="shared" si="346"/>
        <v>0</v>
      </c>
      <c r="F3046" s="29">
        <v>0</v>
      </c>
      <c r="G3046" s="30">
        <f t="shared" si="347"/>
        <v>0</v>
      </c>
      <c r="H3046" s="63">
        <f t="shared" si="348"/>
        <v>215676.85185185182</v>
      </c>
      <c r="I3046" s="63"/>
      <c r="J3046" s="59"/>
    </row>
    <row r="3047" spans="1:10">
      <c r="A3047" s="144">
        <v>9</v>
      </c>
      <c r="B3047" s="148" t="s">
        <v>32</v>
      </c>
      <c r="C3047" s="26"/>
      <c r="D3047" s="146">
        <v>101534</v>
      </c>
      <c r="E3047" s="28">
        <f t="shared" si="346"/>
        <v>0</v>
      </c>
      <c r="F3047" s="29">
        <v>0</v>
      </c>
      <c r="G3047" s="30">
        <f t="shared" si="347"/>
        <v>0</v>
      </c>
      <c r="H3047" s="63">
        <f t="shared" si="348"/>
        <v>94012.962962962964</v>
      </c>
      <c r="I3047" s="63"/>
      <c r="J3047" s="59"/>
    </row>
    <row r="3048" spans="1:10">
      <c r="A3048" s="144">
        <v>10</v>
      </c>
      <c r="B3048" s="148" t="s">
        <v>33</v>
      </c>
      <c r="C3048" s="37"/>
      <c r="D3048" s="147">
        <v>110148</v>
      </c>
      <c r="E3048" s="28">
        <f t="shared" si="346"/>
        <v>0</v>
      </c>
      <c r="F3048" s="29">
        <v>0</v>
      </c>
      <c r="G3048" s="30">
        <f t="shared" si="347"/>
        <v>0</v>
      </c>
      <c r="H3048" s="63">
        <f t="shared" si="348"/>
        <v>101988.88888888888</v>
      </c>
      <c r="I3048" s="63"/>
      <c r="J3048" s="59"/>
    </row>
    <row r="3049" spans="1:10">
      <c r="A3049" s="144">
        <v>11</v>
      </c>
      <c r="B3049" s="145" t="s">
        <v>34</v>
      </c>
      <c r="C3049" s="37">
        <v>12</v>
      </c>
      <c r="D3049" s="146">
        <v>54198</v>
      </c>
      <c r="E3049" s="28">
        <f t="shared" si="346"/>
        <v>650376</v>
      </c>
      <c r="F3049" s="29">
        <v>0</v>
      </c>
      <c r="G3049" s="30">
        <f t="shared" si="347"/>
        <v>650376</v>
      </c>
      <c r="H3049" s="63">
        <f t="shared" si="348"/>
        <v>50183.333333333328</v>
      </c>
      <c r="I3049" s="63"/>
      <c r="J3049" s="59">
        <f t="shared" ref="J3049:J3055" si="349">H3049*C3050</f>
        <v>0</v>
      </c>
    </row>
    <row r="3050" spans="1:10">
      <c r="A3050" s="144">
        <v>12</v>
      </c>
      <c r="B3050" s="145" t="s">
        <v>35</v>
      </c>
      <c r="C3050" s="37"/>
      <c r="D3050" s="146">
        <v>49680</v>
      </c>
      <c r="E3050" s="28">
        <f t="shared" si="346"/>
        <v>0</v>
      </c>
      <c r="F3050" s="29">
        <v>0</v>
      </c>
      <c r="G3050" s="30">
        <f t="shared" si="347"/>
        <v>0</v>
      </c>
      <c r="H3050" s="63">
        <f t="shared" si="348"/>
        <v>46000</v>
      </c>
      <c r="I3050" s="63"/>
      <c r="J3050" s="59">
        <f t="shared" si="349"/>
        <v>0</v>
      </c>
    </row>
    <row r="3051" spans="1:10">
      <c r="A3051" s="144">
        <v>13</v>
      </c>
      <c r="B3051" s="145" t="s">
        <v>36</v>
      </c>
      <c r="C3051" s="37"/>
      <c r="D3051" s="149">
        <v>64152</v>
      </c>
      <c r="E3051" s="28">
        <f t="shared" si="346"/>
        <v>0</v>
      </c>
      <c r="F3051" s="29">
        <v>0</v>
      </c>
      <c r="G3051" s="30">
        <f t="shared" si="347"/>
        <v>0</v>
      </c>
      <c r="H3051" s="63">
        <f t="shared" si="348"/>
        <v>59399.999999999993</v>
      </c>
      <c r="I3051" s="63"/>
      <c r="J3051" s="59">
        <f t="shared" si="349"/>
        <v>0</v>
      </c>
    </row>
    <row r="3052" spans="1:10">
      <c r="A3052" s="144">
        <v>14</v>
      </c>
      <c r="B3052" s="145" t="s">
        <v>37</v>
      </c>
      <c r="C3052" s="37"/>
      <c r="D3052" s="149">
        <v>65934</v>
      </c>
      <c r="E3052" s="28">
        <f t="shared" si="346"/>
        <v>0</v>
      </c>
      <c r="F3052" s="29">
        <v>0</v>
      </c>
      <c r="G3052" s="30">
        <f t="shared" si="347"/>
        <v>0</v>
      </c>
      <c r="H3052" s="130">
        <f t="shared" si="348"/>
        <v>61049.999999999993</v>
      </c>
      <c r="I3052" s="63"/>
      <c r="J3052" s="59">
        <f t="shared" si="349"/>
        <v>0</v>
      </c>
    </row>
    <row r="3053" spans="1:10">
      <c r="A3053" s="144">
        <v>15</v>
      </c>
      <c r="B3053" s="145" t="s">
        <v>38</v>
      </c>
      <c r="C3053" s="37"/>
      <c r="D3053" s="149">
        <v>76626</v>
      </c>
      <c r="E3053" s="28">
        <f t="shared" si="346"/>
        <v>0</v>
      </c>
      <c r="F3053" s="124">
        <v>0</v>
      </c>
      <c r="G3053" s="30">
        <f t="shared" si="347"/>
        <v>0</v>
      </c>
      <c r="H3053" s="63">
        <f t="shared" si="348"/>
        <v>70950</v>
      </c>
      <c r="I3053" s="63"/>
      <c r="J3053" s="59">
        <f t="shared" si="349"/>
        <v>0</v>
      </c>
    </row>
    <row r="3054" spans="1:10">
      <c r="A3054" s="144">
        <v>16</v>
      </c>
      <c r="B3054" s="145" t="s">
        <v>39</v>
      </c>
      <c r="C3054" s="37"/>
      <c r="D3054" s="149">
        <v>80190</v>
      </c>
      <c r="E3054" s="28">
        <f t="shared" si="346"/>
        <v>0</v>
      </c>
      <c r="F3054" s="29">
        <v>0</v>
      </c>
      <c r="G3054" s="30">
        <f t="shared" si="347"/>
        <v>0</v>
      </c>
      <c r="H3054" s="63">
        <f t="shared" si="348"/>
        <v>74250</v>
      </c>
      <c r="I3054" s="63"/>
      <c r="J3054" s="59">
        <f t="shared" si="349"/>
        <v>0</v>
      </c>
    </row>
    <row r="3055" spans="1:10">
      <c r="A3055" s="144">
        <v>17</v>
      </c>
      <c r="B3055" s="145" t="s">
        <v>40</v>
      </c>
      <c r="C3055" s="37"/>
      <c r="D3055" s="149">
        <v>113832</v>
      </c>
      <c r="E3055" s="28">
        <f t="shared" si="346"/>
        <v>0</v>
      </c>
      <c r="F3055" s="29">
        <v>0</v>
      </c>
      <c r="G3055" s="30">
        <f t="shared" si="347"/>
        <v>0</v>
      </c>
      <c r="H3055" s="63">
        <f t="shared" si="348"/>
        <v>105400</v>
      </c>
      <c r="I3055" s="63"/>
      <c r="J3055" s="59">
        <f t="shared" si="349"/>
        <v>0</v>
      </c>
    </row>
    <row r="3056" spans="1:10" ht="17.25">
      <c r="A3056" s="144">
        <v>18</v>
      </c>
      <c r="B3056" s="145" t="s">
        <v>41</v>
      </c>
      <c r="C3056" s="37"/>
      <c r="D3056" s="150">
        <v>98010</v>
      </c>
      <c r="E3056" s="28">
        <f t="shared" si="346"/>
        <v>0</v>
      </c>
      <c r="F3056" s="29">
        <v>0</v>
      </c>
      <c r="G3056" s="30">
        <f t="shared" si="347"/>
        <v>0</v>
      </c>
      <c r="H3056" s="63">
        <f t="shared" si="348"/>
        <v>90750</v>
      </c>
      <c r="I3056" s="45"/>
      <c r="J3056" s="64">
        <f>SUM(J3038:J3055)</f>
        <v>0</v>
      </c>
    </row>
    <row r="3057" spans="1:10" ht="31.5">
      <c r="A3057" s="40"/>
      <c r="B3057" s="41" t="s">
        <v>42</v>
      </c>
      <c r="C3057" s="42">
        <f>SUM(C3039:C3056)</f>
        <v>74</v>
      </c>
      <c r="D3057" s="42"/>
      <c r="E3057" s="43">
        <f>SUM(E3039:E3056)</f>
        <v>6586292</v>
      </c>
      <c r="F3057" s="43"/>
      <c r="G3057" s="44">
        <f>SUM(G3039:G3056)</f>
        <v>6586292</v>
      </c>
      <c r="H3057" s="5"/>
      <c r="I3057" s="5"/>
      <c r="J3057" s="75">
        <f>J3056*0.08</f>
        <v>0</v>
      </c>
    </row>
    <row r="3058" spans="1:10" ht="31.5">
      <c r="A3058" s="46"/>
      <c r="B3058" s="47"/>
      <c r="C3058" s="48"/>
      <c r="D3058" s="48"/>
      <c r="E3058" s="49"/>
      <c r="F3058" s="49"/>
      <c r="G3058" s="151"/>
      <c r="H3058" s="6"/>
      <c r="I3058" s="6"/>
      <c r="J3058" s="76">
        <f>SUM(J3056:J3057)</f>
        <v>0</v>
      </c>
    </row>
    <row r="3059" spans="1:10" ht="18">
      <c r="A3059" s="283" t="s">
        <v>43</v>
      </c>
      <c r="B3059" s="283"/>
      <c r="C3059" s="284" t="s">
        <v>44</v>
      </c>
      <c r="D3059" s="284"/>
      <c r="E3059" s="54"/>
      <c r="F3059" s="54"/>
      <c r="G3059" s="55" t="s">
        <v>45</v>
      </c>
    </row>
    <row r="3061" spans="1:10" ht="18">
      <c r="H3061" s="1"/>
      <c r="I3061" s="1"/>
      <c r="J3061" s="79"/>
    </row>
    <row r="3062" spans="1:10" ht="15.75">
      <c r="A3062" s="279" t="s">
        <v>1</v>
      </c>
      <c r="B3062" s="279"/>
      <c r="C3062" s="279"/>
      <c r="D3062" s="279"/>
      <c r="E3062" s="279"/>
      <c r="F3062" s="279"/>
      <c r="G3062" s="279"/>
      <c r="H3062" s="1"/>
      <c r="I3062" s="1"/>
      <c r="J3062" s="71"/>
    </row>
    <row r="3063" spans="1:10" ht="15.75">
      <c r="A3063" s="279" t="s">
        <v>2</v>
      </c>
      <c r="B3063" s="279"/>
      <c r="C3063" s="279"/>
      <c r="D3063" s="279"/>
      <c r="E3063" s="279"/>
      <c r="F3063" s="279"/>
      <c r="G3063" s="279"/>
      <c r="H3063" s="1"/>
      <c r="I3063" s="1"/>
      <c r="J3063" s="71"/>
    </row>
    <row r="3064" spans="1:10" ht="15.75">
      <c r="A3064" s="279" t="s">
        <v>4</v>
      </c>
      <c r="B3064" s="279"/>
      <c r="C3064" s="279"/>
      <c r="D3064" s="279"/>
      <c r="E3064" s="279"/>
      <c r="F3064" s="279"/>
      <c r="G3064" s="279"/>
      <c r="H3064" s="1"/>
      <c r="I3064" s="1"/>
      <c r="J3064" s="71"/>
    </row>
    <row r="3065" spans="1:10" ht="27">
      <c r="A3065" s="280" t="s">
        <v>6</v>
      </c>
      <c r="B3065" s="280"/>
      <c r="C3065" s="280"/>
      <c r="D3065" s="280"/>
      <c r="E3065" s="280"/>
      <c r="F3065" s="280"/>
      <c r="G3065" s="280"/>
      <c r="H3065" s="2"/>
      <c r="I3065" s="2"/>
      <c r="J3065" s="72"/>
    </row>
    <row r="3066" spans="1:10" ht="27">
      <c r="A3066" s="142"/>
      <c r="B3066" s="142"/>
      <c r="C3066" s="281" t="s">
        <v>393</v>
      </c>
      <c r="D3066" s="281"/>
      <c r="E3066" s="281"/>
      <c r="F3066" s="281"/>
      <c r="G3066" s="281"/>
      <c r="H3066" s="68"/>
      <c r="I3066" s="68"/>
      <c r="J3066" s="71"/>
    </row>
    <row r="3067" spans="1:10" ht="15.75">
      <c r="A3067" s="11" t="s">
        <v>358</v>
      </c>
      <c r="B3067" s="12">
        <v>4138061803</v>
      </c>
      <c r="C3067" s="143"/>
      <c r="D3067" s="286"/>
      <c r="E3067" s="286"/>
      <c r="F3067" s="286"/>
      <c r="G3067" s="286"/>
      <c r="H3067" s="69" t="s">
        <v>161</v>
      </c>
      <c r="I3067" s="69"/>
      <c r="J3067" s="73"/>
    </row>
    <row r="3068" spans="1:10" ht="15.75">
      <c r="A3068" s="11" t="s">
        <v>9</v>
      </c>
      <c r="B3068" s="286" t="s">
        <v>775</v>
      </c>
      <c r="C3068" s="286"/>
      <c r="D3068" s="286"/>
      <c r="E3068" s="16"/>
      <c r="F3068" s="11"/>
      <c r="G3068" s="16"/>
      <c r="H3068" s="1"/>
      <c r="I3068" s="1"/>
      <c r="J3068" s="71"/>
    </row>
    <row r="3069" spans="1:10" ht="15.75">
      <c r="A3069" s="11" t="s">
        <v>11</v>
      </c>
      <c r="B3069" s="289"/>
      <c r="C3069" s="289"/>
      <c r="D3069" s="289"/>
      <c r="E3069" s="289"/>
      <c r="F3069" s="18"/>
      <c r="G3069" s="19"/>
      <c r="H3069" s="1"/>
      <c r="I3069" s="1"/>
      <c r="J3069" s="71"/>
    </row>
    <row r="3070" spans="1:10" ht="15.75">
      <c r="A3070" s="21" t="s">
        <v>14</v>
      </c>
      <c r="B3070" s="21" t="s">
        <v>16</v>
      </c>
      <c r="C3070" s="21"/>
      <c r="D3070" s="22" t="s">
        <v>18</v>
      </c>
      <c r="E3070" s="23" t="s">
        <v>19</v>
      </c>
      <c r="F3070" s="23" t="s">
        <v>20</v>
      </c>
      <c r="G3070" s="21" t="s">
        <v>21</v>
      </c>
      <c r="H3070" s="63"/>
      <c r="I3070" s="63"/>
      <c r="J3070" s="59">
        <f>H3070*C3071</f>
        <v>0</v>
      </c>
    </row>
    <row r="3071" spans="1:10">
      <c r="A3071" s="144">
        <v>1</v>
      </c>
      <c r="B3071" s="145" t="s">
        <v>23</v>
      </c>
      <c r="C3071" s="26">
        <v>16</v>
      </c>
      <c r="D3071" s="146">
        <v>79305</v>
      </c>
      <c r="E3071" s="28">
        <f t="shared" ref="E3071:E3088" si="350">D3071*C3071</f>
        <v>1268880</v>
      </c>
      <c r="F3071" s="29">
        <v>0</v>
      </c>
      <c r="G3071" s="30">
        <f t="shared" ref="G3071:G3088" si="351">E3071-E3071*F3071</f>
        <v>1268880</v>
      </c>
      <c r="H3071" s="63">
        <f t="shared" ref="H3071:H3088" si="352">D3071/1.08</f>
        <v>73430.555555555547</v>
      </c>
      <c r="I3071" s="63"/>
      <c r="J3071" s="59">
        <f>H3071*C3072</f>
        <v>0</v>
      </c>
    </row>
    <row r="3072" spans="1:10">
      <c r="A3072" s="144">
        <v>2</v>
      </c>
      <c r="B3072" s="145" t="s">
        <v>25</v>
      </c>
      <c r="C3072" s="32"/>
      <c r="D3072" s="147">
        <v>128591</v>
      </c>
      <c r="E3072" s="28">
        <f t="shared" si="350"/>
        <v>0</v>
      </c>
      <c r="F3072" s="29">
        <v>0</v>
      </c>
      <c r="G3072" s="30">
        <f t="shared" si="351"/>
        <v>0</v>
      </c>
      <c r="H3072" s="63">
        <f t="shared" si="352"/>
        <v>119065.74074074073</v>
      </c>
      <c r="I3072" s="63"/>
      <c r="J3072" s="59"/>
    </row>
    <row r="3073" spans="1:10">
      <c r="A3073" s="144">
        <v>3</v>
      </c>
      <c r="B3073" s="145" t="s">
        <v>26</v>
      </c>
      <c r="C3073" s="34"/>
      <c r="D3073" s="146">
        <v>60043</v>
      </c>
      <c r="E3073" s="28">
        <f t="shared" si="350"/>
        <v>0</v>
      </c>
      <c r="F3073" s="29">
        <v>0</v>
      </c>
      <c r="G3073" s="30">
        <f t="shared" si="351"/>
        <v>0</v>
      </c>
      <c r="H3073" s="63">
        <f t="shared" si="352"/>
        <v>55595.370370370365</v>
      </c>
      <c r="I3073" s="63"/>
      <c r="J3073" s="59"/>
    </row>
    <row r="3074" spans="1:10">
      <c r="A3074" s="144">
        <v>4</v>
      </c>
      <c r="B3074" s="145" t="s">
        <v>27</v>
      </c>
      <c r="C3074" s="106"/>
      <c r="D3074" s="146">
        <v>115781</v>
      </c>
      <c r="E3074" s="28">
        <f t="shared" si="350"/>
        <v>0</v>
      </c>
      <c r="F3074" s="29">
        <v>0</v>
      </c>
      <c r="G3074" s="30">
        <f t="shared" si="351"/>
        <v>0</v>
      </c>
      <c r="H3074" s="63">
        <f t="shared" si="352"/>
        <v>107204.62962962962</v>
      </c>
      <c r="I3074" s="63"/>
      <c r="J3074" s="59"/>
    </row>
    <row r="3075" spans="1:10">
      <c r="A3075" s="144">
        <v>5</v>
      </c>
      <c r="B3075" s="145" t="s">
        <v>28</v>
      </c>
      <c r="C3075" s="32">
        <v>6</v>
      </c>
      <c r="D3075" s="146">
        <v>119943</v>
      </c>
      <c r="E3075" s="28">
        <f t="shared" si="350"/>
        <v>719658</v>
      </c>
      <c r="F3075" s="124">
        <v>0</v>
      </c>
      <c r="G3075" s="30">
        <f t="shared" si="351"/>
        <v>719658</v>
      </c>
      <c r="H3075" s="63">
        <f t="shared" si="352"/>
        <v>111058.33333333333</v>
      </c>
      <c r="I3075" s="63"/>
      <c r="J3075" s="59"/>
    </row>
    <row r="3076" spans="1:10">
      <c r="A3076" s="144">
        <v>6</v>
      </c>
      <c r="B3076" s="145" t="s">
        <v>29</v>
      </c>
      <c r="C3076" s="26">
        <v>3</v>
      </c>
      <c r="D3076" s="146">
        <v>94810</v>
      </c>
      <c r="E3076" s="28">
        <f t="shared" si="350"/>
        <v>284430</v>
      </c>
      <c r="F3076" s="29">
        <v>0</v>
      </c>
      <c r="G3076" s="30">
        <f t="shared" si="351"/>
        <v>284430</v>
      </c>
      <c r="H3076" s="63">
        <f t="shared" si="352"/>
        <v>87787.037037037036</v>
      </c>
      <c r="I3076" s="63"/>
      <c r="J3076" s="59"/>
    </row>
    <row r="3077" spans="1:10">
      <c r="A3077" s="144">
        <v>7</v>
      </c>
      <c r="B3077" s="145" t="s">
        <v>30</v>
      </c>
      <c r="C3077" s="34"/>
      <c r="D3077" s="146">
        <v>141396</v>
      </c>
      <c r="E3077" s="28">
        <f t="shared" si="350"/>
        <v>0</v>
      </c>
      <c r="F3077" s="29">
        <v>0</v>
      </c>
      <c r="G3077" s="30">
        <f t="shared" si="351"/>
        <v>0</v>
      </c>
      <c r="H3077" s="63">
        <f t="shared" si="352"/>
        <v>130922.22222222222</v>
      </c>
      <c r="I3077" s="63"/>
      <c r="J3077" s="59"/>
    </row>
    <row r="3078" spans="1:10">
      <c r="A3078" s="144">
        <v>8</v>
      </c>
      <c r="B3078" s="145" t="s">
        <v>31</v>
      </c>
      <c r="C3078" s="26"/>
      <c r="D3078" s="146">
        <v>232931</v>
      </c>
      <c r="E3078" s="28">
        <f t="shared" si="350"/>
        <v>0</v>
      </c>
      <c r="F3078" s="29">
        <v>0</v>
      </c>
      <c r="G3078" s="30">
        <f t="shared" si="351"/>
        <v>0</v>
      </c>
      <c r="H3078" s="63">
        <f t="shared" si="352"/>
        <v>215676.85185185182</v>
      </c>
      <c r="I3078" s="63"/>
      <c r="J3078" s="59"/>
    </row>
    <row r="3079" spans="1:10">
      <c r="A3079" s="144">
        <v>9</v>
      </c>
      <c r="B3079" s="148" t="s">
        <v>32</v>
      </c>
      <c r="C3079" s="26"/>
      <c r="D3079" s="146">
        <v>101534</v>
      </c>
      <c r="E3079" s="28">
        <f t="shared" si="350"/>
        <v>0</v>
      </c>
      <c r="F3079" s="29">
        <v>0</v>
      </c>
      <c r="G3079" s="30">
        <f t="shared" si="351"/>
        <v>0</v>
      </c>
      <c r="H3079" s="63">
        <f t="shared" si="352"/>
        <v>94012.962962962964</v>
      </c>
      <c r="I3079" s="63"/>
      <c r="J3079" s="59"/>
    </row>
    <row r="3080" spans="1:10">
      <c r="A3080" s="144">
        <v>10</v>
      </c>
      <c r="B3080" s="148" t="s">
        <v>33</v>
      </c>
      <c r="C3080" s="37"/>
      <c r="D3080" s="147">
        <v>110148</v>
      </c>
      <c r="E3080" s="28">
        <f t="shared" si="350"/>
        <v>0</v>
      </c>
      <c r="F3080" s="29">
        <v>0</v>
      </c>
      <c r="G3080" s="30">
        <f t="shared" si="351"/>
        <v>0</v>
      </c>
      <c r="H3080" s="63">
        <f t="shared" si="352"/>
        <v>101988.88888888888</v>
      </c>
      <c r="I3080" s="63"/>
      <c r="J3080" s="59"/>
    </row>
    <row r="3081" spans="1:10">
      <c r="A3081" s="144">
        <v>11</v>
      </c>
      <c r="B3081" s="145" t="s">
        <v>34</v>
      </c>
      <c r="C3081" s="37">
        <v>4</v>
      </c>
      <c r="D3081" s="146">
        <v>54198</v>
      </c>
      <c r="E3081" s="28">
        <f t="shared" si="350"/>
        <v>216792</v>
      </c>
      <c r="F3081" s="29">
        <v>0</v>
      </c>
      <c r="G3081" s="30">
        <f t="shared" si="351"/>
        <v>216792</v>
      </c>
      <c r="H3081" s="63">
        <f t="shared" si="352"/>
        <v>50183.333333333328</v>
      </c>
      <c r="I3081" s="63"/>
      <c r="J3081" s="59"/>
    </row>
    <row r="3082" spans="1:10">
      <c r="A3082" s="144">
        <v>12</v>
      </c>
      <c r="B3082" s="145" t="s">
        <v>35</v>
      </c>
      <c r="C3082" s="37"/>
      <c r="D3082" s="146">
        <v>49680</v>
      </c>
      <c r="E3082" s="28">
        <f t="shared" si="350"/>
        <v>0</v>
      </c>
      <c r="F3082" s="29">
        <v>0</v>
      </c>
      <c r="G3082" s="30">
        <f t="shared" si="351"/>
        <v>0</v>
      </c>
      <c r="H3082" s="63">
        <f t="shared" si="352"/>
        <v>46000</v>
      </c>
      <c r="I3082" s="63"/>
      <c r="J3082" s="59"/>
    </row>
    <row r="3083" spans="1:10">
      <c r="A3083" s="144">
        <v>13</v>
      </c>
      <c r="B3083" s="145" t="s">
        <v>36</v>
      </c>
      <c r="C3083" s="37">
        <v>4</v>
      </c>
      <c r="D3083" s="149">
        <v>64152</v>
      </c>
      <c r="E3083" s="28">
        <f t="shared" si="350"/>
        <v>256608</v>
      </c>
      <c r="F3083" s="29">
        <v>0</v>
      </c>
      <c r="G3083" s="30">
        <f t="shared" si="351"/>
        <v>256608</v>
      </c>
      <c r="H3083" s="63">
        <f t="shared" si="352"/>
        <v>59399.999999999993</v>
      </c>
      <c r="I3083" s="63"/>
      <c r="J3083" s="59"/>
    </row>
    <row r="3084" spans="1:10">
      <c r="A3084" s="144">
        <v>14</v>
      </c>
      <c r="B3084" s="145" t="s">
        <v>37</v>
      </c>
      <c r="C3084" s="37">
        <v>4</v>
      </c>
      <c r="D3084" s="149">
        <v>65934</v>
      </c>
      <c r="E3084" s="28">
        <f t="shared" si="350"/>
        <v>263736</v>
      </c>
      <c r="F3084" s="29">
        <v>0</v>
      </c>
      <c r="G3084" s="30">
        <f t="shared" si="351"/>
        <v>263736</v>
      </c>
      <c r="H3084" s="130">
        <f t="shared" si="352"/>
        <v>61049.999999999993</v>
      </c>
      <c r="I3084" s="63"/>
      <c r="J3084" s="59"/>
    </row>
    <row r="3085" spans="1:10">
      <c r="A3085" s="144">
        <v>15</v>
      </c>
      <c r="B3085" s="145" t="s">
        <v>38</v>
      </c>
      <c r="C3085" s="37"/>
      <c r="D3085" s="149">
        <v>76626</v>
      </c>
      <c r="E3085" s="28">
        <f t="shared" si="350"/>
        <v>0</v>
      </c>
      <c r="F3085" s="124">
        <v>0</v>
      </c>
      <c r="G3085" s="30">
        <f t="shared" si="351"/>
        <v>0</v>
      </c>
      <c r="H3085" s="63">
        <f t="shared" si="352"/>
        <v>70950</v>
      </c>
      <c r="I3085" s="63"/>
      <c r="J3085" s="59"/>
    </row>
    <row r="3086" spans="1:10">
      <c r="A3086" s="144">
        <v>16</v>
      </c>
      <c r="B3086" s="145" t="s">
        <v>39</v>
      </c>
      <c r="C3086" s="37">
        <v>6</v>
      </c>
      <c r="D3086" s="149">
        <v>80190</v>
      </c>
      <c r="E3086" s="28">
        <f t="shared" si="350"/>
        <v>481140</v>
      </c>
      <c r="F3086" s="29">
        <v>0</v>
      </c>
      <c r="G3086" s="30">
        <f t="shared" si="351"/>
        <v>481140</v>
      </c>
      <c r="H3086" s="63">
        <f t="shared" si="352"/>
        <v>74250</v>
      </c>
      <c r="I3086" s="63"/>
      <c r="J3086" s="59">
        <f>H3086*C3087</f>
        <v>0</v>
      </c>
    </row>
    <row r="3087" spans="1:10">
      <c r="A3087" s="144">
        <v>17</v>
      </c>
      <c r="B3087" s="145" t="s">
        <v>40</v>
      </c>
      <c r="C3087" s="37"/>
      <c r="D3087" s="149">
        <v>113832</v>
      </c>
      <c r="E3087" s="28">
        <f t="shared" si="350"/>
        <v>0</v>
      </c>
      <c r="F3087" s="29">
        <v>0</v>
      </c>
      <c r="G3087" s="30">
        <f t="shared" si="351"/>
        <v>0</v>
      </c>
      <c r="H3087" s="63">
        <f t="shared" si="352"/>
        <v>105400</v>
      </c>
      <c r="I3087" s="63"/>
      <c r="J3087" s="59">
        <f>H3087*C3088</f>
        <v>0</v>
      </c>
    </row>
    <row r="3088" spans="1:10" ht="17.25">
      <c r="A3088" s="144">
        <v>18</v>
      </c>
      <c r="B3088" s="145" t="s">
        <v>41</v>
      </c>
      <c r="C3088" s="37"/>
      <c r="D3088" s="150">
        <v>98010</v>
      </c>
      <c r="E3088" s="28">
        <f t="shared" si="350"/>
        <v>0</v>
      </c>
      <c r="F3088" s="29">
        <v>0</v>
      </c>
      <c r="G3088" s="30">
        <f t="shared" si="351"/>
        <v>0</v>
      </c>
      <c r="H3088" s="63">
        <f t="shared" si="352"/>
        <v>90750</v>
      </c>
      <c r="I3088" s="45"/>
      <c r="J3088" s="64">
        <f>SUM(J3070:J3087)</f>
        <v>0</v>
      </c>
    </row>
    <row r="3089" spans="1:10" ht="31.5">
      <c r="A3089" s="40"/>
      <c r="B3089" s="41" t="s">
        <v>42</v>
      </c>
      <c r="C3089" s="42">
        <f>SUM(C3071:C3088)</f>
        <v>43</v>
      </c>
      <c r="D3089" s="42"/>
      <c r="E3089" s="43">
        <f>SUM(E3071:E3088)</f>
        <v>3491244</v>
      </c>
      <c r="F3089" s="43"/>
      <c r="G3089" s="44">
        <f>SUM(G3071:G3088)</f>
        <v>3491244</v>
      </c>
      <c r="H3089" s="5"/>
      <c r="I3089" s="5"/>
      <c r="J3089" s="75">
        <f>J3088*0.08</f>
        <v>0</v>
      </c>
    </row>
    <row r="3090" spans="1:10" ht="31.5">
      <c r="A3090" s="46"/>
      <c r="B3090" s="47"/>
      <c r="C3090" s="48"/>
      <c r="D3090" s="48"/>
      <c r="E3090" s="49"/>
      <c r="F3090" s="49"/>
      <c r="G3090" s="151"/>
      <c r="H3090" s="6"/>
      <c r="I3090" s="6"/>
      <c r="J3090" s="76">
        <f>SUM(J3088:J3089)</f>
        <v>0</v>
      </c>
    </row>
    <row r="3091" spans="1:10" ht="18">
      <c r="A3091" s="283" t="s">
        <v>43</v>
      </c>
      <c r="B3091" s="283"/>
      <c r="C3091" s="284" t="s">
        <v>44</v>
      </c>
      <c r="D3091" s="284"/>
      <c r="E3091" s="54"/>
      <c r="F3091" s="54"/>
      <c r="G3091" s="55" t="s">
        <v>45</v>
      </c>
    </row>
    <row r="3094" spans="1:10" ht="15.75">
      <c r="A3094" s="279" t="s">
        <v>0</v>
      </c>
      <c r="B3094" s="279"/>
      <c r="C3094" s="279"/>
      <c r="D3094" s="279"/>
      <c r="E3094" s="279"/>
      <c r="F3094" s="279"/>
      <c r="G3094" s="279"/>
    </row>
    <row r="3095" spans="1:10" ht="15.75">
      <c r="A3095" s="279" t="s">
        <v>1</v>
      </c>
      <c r="B3095" s="279"/>
      <c r="C3095" s="279"/>
      <c r="D3095" s="279"/>
      <c r="E3095" s="279"/>
      <c r="F3095" s="279"/>
      <c r="G3095" s="279"/>
      <c r="H3095" s="1"/>
      <c r="I3095" s="1"/>
      <c r="J3095" s="71"/>
    </row>
    <row r="3096" spans="1:10" ht="15.75">
      <c r="A3096" s="279" t="s">
        <v>2</v>
      </c>
      <c r="B3096" s="279"/>
      <c r="C3096" s="279"/>
      <c r="D3096" s="279"/>
      <c r="E3096" s="279"/>
      <c r="F3096" s="279"/>
      <c r="G3096" s="279"/>
      <c r="H3096" s="1"/>
      <c r="I3096" s="1"/>
      <c r="J3096" s="71"/>
    </row>
    <row r="3097" spans="1:10" ht="15.75">
      <c r="A3097" s="279" t="s">
        <v>4</v>
      </c>
      <c r="B3097" s="279"/>
      <c r="C3097" s="279"/>
      <c r="D3097" s="279"/>
      <c r="E3097" s="279"/>
      <c r="F3097" s="279"/>
      <c r="G3097" s="279"/>
      <c r="H3097" s="1"/>
      <c r="I3097" s="1"/>
      <c r="J3097" s="71"/>
    </row>
    <row r="3098" spans="1:10" ht="27">
      <c r="A3098" s="280" t="s">
        <v>6</v>
      </c>
      <c r="B3098" s="280"/>
      <c r="C3098" s="280"/>
      <c r="D3098" s="280"/>
      <c r="E3098" s="280"/>
      <c r="F3098" s="280"/>
      <c r="G3098" s="280"/>
      <c r="H3098" s="2"/>
      <c r="I3098" s="2"/>
      <c r="J3098" s="72"/>
    </row>
    <row r="3099" spans="1:10" ht="27">
      <c r="A3099" s="142"/>
      <c r="B3099" s="142"/>
      <c r="C3099" s="281" t="s">
        <v>393</v>
      </c>
      <c r="D3099" s="281"/>
      <c r="E3099" s="281"/>
      <c r="F3099" s="281"/>
      <c r="G3099" s="281"/>
      <c r="H3099" s="68"/>
      <c r="I3099" s="68"/>
      <c r="J3099" s="71"/>
    </row>
    <row r="3100" spans="1:10" ht="15.75">
      <c r="A3100" s="11" t="s">
        <v>358</v>
      </c>
      <c r="B3100" s="12">
        <v>4138061913</v>
      </c>
      <c r="C3100" s="143"/>
      <c r="D3100" s="286"/>
      <c r="E3100" s="286"/>
      <c r="F3100" s="286"/>
      <c r="G3100" s="286"/>
      <c r="H3100" s="69" t="s">
        <v>161</v>
      </c>
      <c r="I3100" s="69"/>
      <c r="J3100" s="73"/>
    </row>
    <row r="3101" spans="1:10" ht="15.75">
      <c r="A3101" s="11" t="s">
        <v>9</v>
      </c>
      <c r="B3101" s="286" t="s">
        <v>776</v>
      </c>
      <c r="C3101" s="286"/>
      <c r="D3101" s="286"/>
      <c r="E3101" s="16"/>
      <c r="F3101" s="11"/>
      <c r="G3101" s="16"/>
      <c r="H3101" s="1"/>
      <c r="I3101" s="1"/>
      <c r="J3101" s="71"/>
    </row>
    <row r="3102" spans="1:10" ht="15.75">
      <c r="A3102" s="11" t="s">
        <v>11</v>
      </c>
      <c r="B3102" s="289"/>
      <c r="C3102" s="289"/>
      <c r="D3102" s="289"/>
      <c r="E3102" s="289"/>
      <c r="F3102" s="18"/>
      <c r="G3102" s="19"/>
      <c r="H3102" s="1"/>
      <c r="I3102" s="1"/>
      <c r="J3102" s="71"/>
    </row>
    <row r="3103" spans="1:10" ht="15.75">
      <c r="A3103" s="21" t="s">
        <v>14</v>
      </c>
      <c r="B3103" s="21" t="s">
        <v>16</v>
      </c>
      <c r="C3103" s="21"/>
      <c r="D3103" s="22" t="s">
        <v>18</v>
      </c>
      <c r="E3103" s="23" t="s">
        <v>19</v>
      </c>
      <c r="F3103" s="23" t="s">
        <v>20</v>
      </c>
      <c r="G3103" s="21" t="s">
        <v>21</v>
      </c>
      <c r="H3103" s="63"/>
      <c r="I3103" s="63"/>
      <c r="J3103" s="59">
        <f>H3103*C3104</f>
        <v>0</v>
      </c>
    </row>
    <row r="3104" spans="1:10">
      <c r="A3104" s="144">
        <v>1</v>
      </c>
      <c r="B3104" s="145" t="s">
        <v>23</v>
      </c>
      <c r="C3104" s="26">
        <v>2</v>
      </c>
      <c r="D3104" s="146">
        <v>79305</v>
      </c>
      <c r="E3104" s="28">
        <f t="shared" ref="E3104:E3121" si="353">D3104*C3104</f>
        <v>158610</v>
      </c>
      <c r="F3104" s="29">
        <v>0</v>
      </c>
      <c r="G3104" s="30">
        <f t="shared" ref="G3104:G3121" si="354">E3104-E3104*F3104</f>
        <v>158610</v>
      </c>
      <c r="H3104" s="63">
        <f t="shared" ref="H3104:H3121" si="355">D3104/1.08</f>
        <v>73430.555555555547</v>
      </c>
      <c r="I3104" s="63"/>
      <c r="J3104" s="59"/>
    </row>
    <row r="3105" spans="1:10">
      <c r="A3105" s="144">
        <v>2</v>
      </c>
      <c r="B3105" s="145" t="s">
        <v>25</v>
      </c>
      <c r="C3105" s="32"/>
      <c r="D3105" s="147">
        <v>128591</v>
      </c>
      <c r="E3105" s="28">
        <f t="shared" si="353"/>
        <v>0</v>
      </c>
      <c r="F3105" s="29">
        <v>0</v>
      </c>
      <c r="G3105" s="30">
        <f t="shared" si="354"/>
        <v>0</v>
      </c>
      <c r="H3105" s="63">
        <f t="shared" si="355"/>
        <v>119065.74074074073</v>
      </c>
      <c r="I3105" s="63"/>
      <c r="J3105" s="59"/>
    </row>
    <row r="3106" spans="1:10">
      <c r="A3106" s="144">
        <v>3</v>
      </c>
      <c r="B3106" s="145" t="s">
        <v>26</v>
      </c>
      <c r="C3106" s="34">
        <v>2</v>
      </c>
      <c r="D3106" s="146">
        <v>60043</v>
      </c>
      <c r="E3106" s="28">
        <f t="shared" si="353"/>
        <v>120086</v>
      </c>
      <c r="F3106" s="29">
        <v>0</v>
      </c>
      <c r="G3106" s="30">
        <f t="shared" si="354"/>
        <v>120086</v>
      </c>
      <c r="H3106" s="63">
        <f t="shared" si="355"/>
        <v>55595.370370370365</v>
      </c>
      <c r="I3106" s="63"/>
      <c r="J3106" s="59"/>
    </row>
    <row r="3107" spans="1:10">
      <c r="A3107" s="144">
        <v>4</v>
      </c>
      <c r="B3107" s="145" t="s">
        <v>27</v>
      </c>
      <c r="C3107" s="106"/>
      <c r="D3107" s="146">
        <v>115781</v>
      </c>
      <c r="E3107" s="28">
        <f t="shared" si="353"/>
        <v>0</v>
      </c>
      <c r="F3107" s="29">
        <v>0</v>
      </c>
      <c r="G3107" s="30">
        <f t="shared" si="354"/>
        <v>0</v>
      </c>
      <c r="H3107" s="63">
        <f t="shared" si="355"/>
        <v>107204.62962962962</v>
      </c>
      <c r="I3107" s="63"/>
      <c r="J3107" s="59"/>
    </row>
    <row r="3108" spans="1:10">
      <c r="A3108" s="144">
        <v>5</v>
      </c>
      <c r="B3108" s="145" t="s">
        <v>28</v>
      </c>
      <c r="C3108" s="32">
        <v>2</v>
      </c>
      <c r="D3108" s="146">
        <v>119943</v>
      </c>
      <c r="E3108" s="28">
        <f t="shared" si="353"/>
        <v>239886</v>
      </c>
      <c r="F3108" s="124">
        <v>0</v>
      </c>
      <c r="G3108" s="30">
        <f t="shared" si="354"/>
        <v>239886</v>
      </c>
      <c r="H3108" s="63">
        <f t="shared" si="355"/>
        <v>111058.33333333333</v>
      </c>
      <c r="I3108" s="63"/>
      <c r="J3108" s="59"/>
    </row>
    <row r="3109" spans="1:10">
      <c r="A3109" s="144">
        <v>6</v>
      </c>
      <c r="B3109" s="145" t="s">
        <v>29</v>
      </c>
      <c r="C3109" s="26">
        <v>1</v>
      </c>
      <c r="D3109" s="146">
        <v>94810</v>
      </c>
      <c r="E3109" s="28">
        <f t="shared" si="353"/>
        <v>94810</v>
      </c>
      <c r="F3109" s="29">
        <v>0</v>
      </c>
      <c r="G3109" s="30">
        <f t="shared" si="354"/>
        <v>94810</v>
      </c>
      <c r="H3109" s="63">
        <f t="shared" si="355"/>
        <v>87787.037037037036</v>
      </c>
      <c r="I3109" s="63"/>
      <c r="J3109" s="59"/>
    </row>
    <row r="3110" spans="1:10">
      <c r="A3110" s="144">
        <v>7</v>
      </c>
      <c r="B3110" s="145" t="s">
        <v>30</v>
      </c>
      <c r="C3110" s="34"/>
      <c r="D3110" s="146">
        <v>141396</v>
      </c>
      <c r="E3110" s="28">
        <f t="shared" si="353"/>
        <v>0</v>
      </c>
      <c r="F3110" s="29">
        <v>0</v>
      </c>
      <c r="G3110" s="30">
        <f t="shared" si="354"/>
        <v>0</v>
      </c>
      <c r="H3110" s="63">
        <f t="shared" si="355"/>
        <v>130922.22222222222</v>
      </c>
      <c r="I3110" s="63"/>
      <c r="J3110" s="59"/>
    </row>
    <row r="3111" spans="1:10">
      <c r="A3111" s="144">
        <v>8</v>
      </c>
      <c r="B3111" s="145" t="s">
        <v>31</v>
      </c>
      <c r="C3111" s="26"/>
      <c r="D3111" s="146">
        <v>232931</v>
      </c>
      <c r="E3111" s="28">
        <f t="shared" si="353"/>
        <v>0</v>
      </c>
      <c r="F3111" s="29">
        <v>0</v>
      </c>
      <c r="G3111" s="30">
        <f t="shared" si="354"/>
        <v>0</v>
      </c>
      <c r="H3111" s="63">
        <f t="shared" si="355"/>
        <v>215676.85185185182</v>
      </c>
      <c r="I3111" s="63"/>
      <c r="J3111" s="59"/>
    </row>
    <row r="3112" spans="1:10">
      <c r="A3112" s="144">
        <v>9</v>
      </c>
      <c r="B3112" s="148" t="s">
        <v>32</v>
      </c>
      <c r="C3112" s="26"/>
      <c r="D3112" s="146">
        <v>101534</v>
      </c>
      <c r="E3112" s="28">
        <f t="shared" si="353"/>
        <v>0</v>
      </c>
      <c r="F3112" s="29">
        <v>0</v>
      </c>
      <c r="G3112" s="30">
        <f t="shared" si="354"/>
        <v>0</v>
      </c>
      <c r="H3112" s="63">
        <f t="shared" si="355"/>
        <v>94012.962962962964</v>
      </c>
      <c r="I3112" s="63"/>
      <c r="J3112" s="59"/>
    </row>
    <row r="3113" spans="1:10">
      <c r="A3113" s="144">
        <v>10</v>
      </c>
      <c r="B3113" s="148" t="s">
        <v>33</v>
      </c>
      <c r="C3113" s="37"/>
      <c r="D3113" s="147">
        <v>110148</v>
      </c>
      <c r="E3113" s="28">
        <f t="shared" si="353"/>
        <v>0</v>
      </c>
      <c r="F3113" s="29">
        <v>0</v>
      </c>
      <c r="G3113" s="30">
        <f t="shared" si="354"/>
        <v>0</v>
      </c>
      <c r="H3113" s="63">
        <f t="shared" si="355"/>
        <v>101988.88888888888</v>
      </c>
      <c r="I3113" s="63"/>
      <c r="J3113" s="59"/>
    </row>
    <row r="3114" spans="1:10">
      <c r="A3114" s="144">
        <v>11</v>
      </c>
      <c r="B3114" s="145" t="s">
        <v>34</v>
      </c>
      <c r="C3114" s="37">
        <v>2</v>
      </c>
      <c r="D3114" s="146">
        <v>54198</v>
      </c>
      <c r="E3114" s="28">
        <f t="shared" si="353"/>
        <v>108396</v>
      </c>
      <c r="F3114" s="29">
        <v>0</v>
      </c>
      <c r="G3114" s="30">
        <f t="shared" si="354"/>
        <v>108396</v>
      </c>
      <c r="H3114" s="63">
        <f t="shared" si="355"/>
        <v>50183.333333333328</v>
      </c>
      <c r="I3114" s="63"/>
      <c r="J3114" s="59"/>
    </row>
    <row r="3115" spans="1:10">
      <c r="A3115" s="144">
        <v>12</v>
      </c>
      <c r="B3115" s="145" t="s">
        <v>35</v>
      </c>
      <c r="C3115" s="37"/>
      <c r="D3115" s="146">
        <v>49680</v>
      </c>
      <c r="E3115" s="28">
        <f t="shared" si="353"/>
        <v>0</v>
      </c>
      <c r="F3115" s="29">
        <v>0</v>
      </c>
      <c r="G3115" s="30">
        <f t="shared" si="354"/>
        <v>0</v>
      </c>
      <c r="H3115" s="63">
        <f t="shared" si="355"/>
        <v>46000</v>
      </c>
      <c r="I3115" s="63"/>
      <c r="J3115" s="59"/>
    </row>
    <row r="3116" spans="1:10">
      <c r="A3116" s="144">
        <v>13</v>
      </c>
      <c r="B3116" s="145" t="s">
        <v>36</v>
      </c>
      <c r="C3116" s="37">
        <v>2</v>
      </c>
      <c r="D3116" s="149">
        <v>64152</v>
      </c>
      <c r="E3116" s="28">
        <f t="shared" si="353"/>
        <v>128304</v>
      </c>
      <c r="F3116" s="29">
        <v>0</v>
      </c>
      <c r="G3116" s="30">
        <f t="shared" si="354"/>
        <v>128304</v>
      </c>
      <c r="H3116" s="63">
        <f t="shared" si="355"/>
        <v>59399.999999999993</v>
      </c>
      <c r="I3116" s="63"/>
      <c r="J3116" s="59"/>
    </row>
    <row r="3117" spans="1:10">
      <c r="A3117" s="144">
        <v>14</v>
      </c>
      <c r="B3117" s="145" t="s">
        <v>37</v>
      </c>
      <c r="C3117" s="37"/>
      <c r="D3117" s="149">
        <v>65934</v>
      </c>
      <c r="E3117" s="28">
        <f t="shared" si="353"/>
        <v>0</v>
      </c>
      <c r="F3117" s="29">
        <v>0</v>
      </c>
      <c r="G3117" s="30">
        <f t="shared" si="354"/>
        <v>0</v>
      </c>
      <c r="H3117" s="130">
        <f t="shared" si="355"/>
        <v>61049.999999999993</v>
      </c>
      <c r="I3117" s="63"/>
      <c r="J3117" s="59">
        <f>H3117*C3118</f>
        <v>0</v>
      </c>
    </row>
    <row r="3118" spans="1:10">
      <c r="A3118" s="144">
        <v>15</v>
      </c>
      <c r="B3118" s="145" t="s">
        <v>38</v>
      </c>
      <c r="C3118" s="37"/>
      <c r="D3118" s="149">
        <v>76626</v>
      </c>
      <c r="E3118" s="28">
        <f t="shared" si="353"/>
        <v>0</v>
      </c>
      <c r="F3118" s="124">
        <v>0</v>
      </c>
      <c r="G3118" s="30">
        <f t="shared" si="354"/>
        <v>0</v>
      </c>
      <c r="H3118" s="63">
        <f t="shared" si="355"/>
        <v>70950</v>
      </c>
      <c r="I3118" s="63"/>
      <c r="J3118" s="59">
        <f>H3118*C3119</f>
        <v>0</v>
      </c>
    </row>
    <row r="3119" spans="1:10">
      <c r="A3119" s="144">
        <v>16</v>
      </c>
      <c r="B3119" s="145" t="s">
        <v>39</v>
      </c>
      <c r="C3119" s="37"/>
      <c r="D3119" s="149">
        <v>80190</v>
      </c>
      <c r="E3119" s="28">
        <f t="shared" si="353"/>
        <v>0</v>
      </c>
      <c r="F3119" s="29">
        <v>0</v>
      </c>
      <c r="G3119" s="30">
        <f t="shared" si="354"/>
        <v>0</v>
      </c>
      <c r="H3119" s="63">
        <f t="shared" si="355"/>
        <v>74250</v>
      </c>
      <c r="I3119" s="63"/>
      <c r="J3119" s="59">
        <f>H3119*C3120</f>
        <v>0</v>
      </c>
    </row>
    <row r="3120" spans="1:10">
      <c r="A3120" s="144">
        <v>17</v>
      </c>
      <c r="B3120" s="145" t="s">
        <v>40</v>
      </c>
      <c r="C3120" s="37"/>
      <c r="D3120" s="149">
        <v>113832</v>
      </c>
      <c r="E3120" s="28">
        <f t="shared" si="353"/>
        <v>0</v>
      </c>
      <c r="F3120" s="29">
        <v>0</v>
      </c>
      <c r="G3120" s="30">
        <f t="shared" si="354"/>
        <v>0</v>
      </c>
      <c r="H3120" s="63">
        <f t="shared" si="355"/>
        <v>105400</v>
      </c>
      <c r="I3120" s="63"/>
      <c r="J3120" s="59">
        <f>H3120*C3121</f>
        <v>0</v>
      </c>
    </row>
    <row r="3121" spans="1:10" ht="17.25">
      <c r="A3121" s="144">
        <v>18</v>
      </c>
      <c r="B3121" s="145" t="s">
        <v>41</v>
      </c>
      <c r="C3121" s="37"/>
      <c r="D3121" s="150">
        <v>98010</v>
      </c>
      <c r="E3121" s="28">
        <f t="shared" si="353"/>
        <v>0</v>
      </c>
      <c r="F3121" s="29">
        <v>0</v>
      </c>
      <c r="G3121" s="30">
        <f t="shared" si="354"/>
        <v>0</v>
      </c>
      <c r="H3121" s="63">
        <f t="shared" si="355"/>
        <v>90750</v>
      </c>
      <c r="I3121" s="45"/>
      <c r="J3121" s="64">
        <f>SUM(J3103:J3120)</f>
        <v>0</v>
      </c>
    </row>
    <row r="3122" spans="1:10" ht="31.5">
      <c r="A3122" s="40"/>
      <c r="B3122" s="41" t="s">
        <v>42</v>
      </c>
      <c r="C3122" s="42">
        <f>SUM(C3104:C3121)</f>
        <v>11</v>
      </c>
      <c r="D3122" s="42"/>
      <c r="E3122" s="43">
        <f>SUM(E3104:E3121)</f>
        <v>850092</v>
      </c>
      <c r="F3122" s="43"/>
      <c r="G3122" s="44">
        <f>SUM(G3104:G3121)</f>
        <v>850092</v>
      </c>
      <c r="H3122" s="5"/>
      <c r="I3122" s="5"/>
      <c r="J3122" s="75">
        <f>J3121*0.08</f>
        <v>0</v>
      </c>
    </row>
    <row r="3123" spans="1:10" ht="31.5">
      <c r="A3123" s="46"/>
      <c r="B3123" s="47"/>
      <c r="C3123" s="48"/>
      <c r="D3123" s="48"/>
      <c r="E3123" s="49"/>
      <c r="F3123" s="49"/>
      <c r="G3123" s="151"/>
      <c r="H3123" s="6"/>
      <c r="I3123" s="6"/>
      <c r="J3123" s="76">
        <f>SUM(J3121:J3122)</f>
        <v>0</v>
      </c>
    </row>
    <row r="3124" spans="1:10" ht="18">
      <c r="A3124" s="283" t="s">
        <v>43</v>
      </c>
      <c r="B3124" s="283"/>
      <c r="C3124" s="284" t="s">
        <v>44</v>
      </c>
      <c r="D3124" s="284"/>
      <c r="E3124" s="54"/>
      <c r="F3124" s="54"/>
      <c r="G3124" s="55" t="s">
        <v>45</v>
      </c>
    </row>
    <row r="3127" spans="1:10" ht="15.75">
      <c r="A3127" s="279" t="s">
        <v>0</v>
      </c>
      <c r="B3127" s="279"/>
      <c r="C3127" s="279"/>
      <c r="D3127" s="279"/>
      <c r="E3127" s="279"/>
      <c r="F3127" s="279"/>
      <c r="G3127" s="279"/>
    </row>
    <row r="3128" spans="1:10" ht="15.75">
      <c r="A3128" s="279" t="s">
        <v>1</v>
      </c>
      <c r="B3128" s="279"/>
      <c r="C3128" s="279"/>
      <c r="D3128" s="279"/>
      <c r="E3128" s="279"/>
      <c r="F3128" s="279"/>
      <c r="G3128" s="279"/>
      <c r="H3128" s="1"/>
      <c r="I3128" s="1"/>
      <c r="J3128" s="71"/>
    </row>
    <row r="3129" spans="1:10" ht="15.75">
      <c r="A3129" s="279" t="s">
        <v>2</v>
      </c>
      <c r="B3129" s="279"/>
      <c r="C3129" s="279"/>
      <c r="D3129" s="279"/>
      <c r="E3129" s="279"/>
      <c r="F3129" s="279"/>
      <c r="G3129" s="279"/>
      <c r="H3129" s="1"/>
      <c r="I3129" s="1"/>
      <c r="J3129" s="71"/>
    </row>
    <row r="3130" spans="1:10" ht="15.75">
      <c r="A3130" s="279" t="s">
        <v>4</v>
      </c>
      <c r="B3130" s="279"/>
      <c r="C3130" s="279"/>
      <c r="D3130" s="279"/>
      <c r="E3130" s="279"/>
      <c r="F3130" s="279"/>
      <c r="G3130" s="279"/>
      <c r="H3130" s="1"/>
      <c r="I3130" s="1"/>
      <c r="J3130" s="71"/>
    </row>
    <row r="3131" spans="1:10" ht="27">
      <c r="A3131" s="280" t="s">
        <v>6</v>
      </c>
      <c r="B3131" s="280"/>
      <c r="C3131" s="280"/>
      <c r="D3131" s="280"/>
      <c r="E3131" s="280"/>
      <c r="F3131" s="280"/>
      <c r="G3131" s="280"/>
      <c r="H3131" s="2"/>
      <c r="I3131" s="2"/>
      <c r="J3131" s="72"/>
    </row>
    <row r="3132" spans="1:10" ht="27">
      <c r="A3132" s="142"/>
      <c r="B3132" s="142"/>
      <c r="C3132" s="281" t="s">
        <v>393</v>
      </c>
      <c r="D3132" s="281"/>
      <c r="E3132" s="281"/>
      <c r="F3132" s="281"/>
      <c r="G3132" s="281"/>
      <c r="H3132" s="68"/>
      <c r="I3132" s="68"/>
      <c r="J3132" s="71"/>
    </row>
    <row r="3133" spans="1:10" ht="15.75">
      <c r="A3133" s="11" t="s">
        <v>358</v>
      </c>
      <c r="B3133" s="12">
        <v>4138129595</v>
      </c>
      <c r="C3133" s="143"/>
      <c r="D3133" s="286"/>
      <c r="E3133" s="286"/>
      <c r="F3133" s="286"/>
      <c r="G3133" s="286"/>
      <c r="H3133" s="69" t="s">
        <v>161</v>
      </c>
      <c r="I3133" s="69"/>
      <c r="J3133" s="73"/>
    </row>
    <row r="3134" spans="1:10" ht="15.75">
      <c r="A3134" s="11" t="s">
        <v>9</v>
      </c>
      <c r="B3134" s="286" t="s">
        <v>777</v>
      </c>
      <c r="C3134" s="286"/>
      <c r="D3134" s="286"/>
      <c r="E3134" s="16"/>
      <c r="F3134" s="11"/>
      <c r="G3134" s="16"/>
      <c r="H3134" s="1"/>
      <c r="I3134" s="1"/>
      <c r="J3134" s="71"/>
    </row>
    <row r="3135" spans="1:10" ht="15.75">
      <c r="A3135" s="11" t="s">
        <v>11</v>
      </c>
      <c r="B3135" s="289"/>
      <c r="C3135" s="289"/>
      <c r="D3135" s="289"/>
      <c r="E3135" s="289"/>
      <c r="F3135" s="18"/>
      <c r="G3135" s="19"/>
      <c r="H3135" s="1"/>
      <c r="I3135" s="1"/>
      <c r="J3135" s="71"/>
    </row>
    <row r="3136" spans="1:10" ht="15.75">
      <c r="A3136" s="21" t="s">
        <v>14</v>
      </c>
      <c r="B3136" s="21" t="s">
        <v>16</v>
      </c>
      <c r="C3136" s="21"/>
      <c r="D3136" s="22" t="s">
        <v>18</v>
      </c>
      <c r="E3136" s="23" t="s">
        <v>19</v>
      </c>
      <c r="F3136" s="23" t="s">
        <v>20</v>
      </c>
      <c r="G3136" s="21" t="s">
        <v>21</v>
      </c>
      <c r="H3136" s="63"/>
      <c r="I3136" s="63"/>
      <c r="J3136" s="59">
        <f>H3136*C3137</f>
        <v>0</v>
      </c>
    </row>
    <row r="3137" spans="1:10">
      <c r="A3137" s="144">
        <v>1</v>
      </c>
      <c r="B3137" s="145" t="s">
        <v>23</v>
      </c>
      <c r="C3137" s="26"/>
      <c r="D3137" s="146">
        <v>79305</v>
      </c>
      <c r="E3137" s="28">
        <f t="shared" ref="E3137:E3154" si="356">D3137*C3137</f>
        <v>0</v>
      </c>
      <c r="F3137" s="29">
        <v>0</v>
      </c>
      <c r="G3137" s="30">
        <f t="shared" ref="G3137:G3154" si="357">E3137-E3137*F3137</f>
        <v>0</v>
      </c>
      <c r="H3137" s="63">
        <f t="shared" ref="H3137:H3154" si="358">D3137/1.08</f>
        <v>73430.555555555547</v>
      </c>
      <c r="I3137" s="63"/>
      <c r="J3137" s="59">
        <f>H3137*C3138</f>
        <v>0</v>
      </c>
    </row>
    <row r="3138" spans="1:10">
      <c r="A3138" s="144">
        <v>2</v>
      </c>
      <c r="B3138" s="145" t="s">
        <v>25</v>
      </c>
      <c r="C3138" s="32"/>
      <c r="D3138" s="147">
        <v>128591</v>
      </c>
      <c r="E3138" s="28">
        <f t="shared" si="356"/>
        <v>0</v>
      </c>
      <c r="F3138" s="29">
        <v>0</v>
      </c>
      <c r="G3138" s="30">
        <f t="shared" si="357"/>
        <v>0</v>
      </c>
      <c r="H3138" s="63">
        <f t="shared" si="358"/>
        <v>119065.74074074073</v>
      </c>
      <c r="I3138" s="63"/>
      <c r="J3138" s="59">
        <f>H3138*C3139</f>
        <v>0</v>
      </c>
    </row>
    <row r="3139" spans="1:10">
      <c r="A3139" s="144">
        <v>3</v>
      </c>
      <c r="B3139" s="145" t="s">
        <v>26</v>
      </c>
      <c r="C3139" s="34"/>
      <c r="D3139" s="146">
        <v>60043</v>
      </c>
      <c r="E3139" s="28">
        <f t="shared" si="356"/>
        <v>0</v>
      </c>
      <c r="F3139" s="29">
        <v>0</v>
      </c>
      <c r="G3139" s="30">
        <f t="shared" si="357"/>
        <v>0</v>
      </c>
      <c r="H3139" s="63">
        <f t="shared" si="358"/>
        <v>55595.370370370365</v>
      </c>
      <c r="I3139" s="63"/>
      <c r="J3139" s="59">
        <f>H3139*C3140</f>
        <v>0</v>
      </c>
    </row>
    <row r="3140" spans="1:10">
      <c r="A3140" s="144">
        <v>4</v>
      </c>
      <c r="B3140" s="145" t="s">
        <v>27</v>
      </c>
      <c r="C3140" s="106"/>
      <c r="D3140" s="146">
        <v>115781</v>
      </c>
      <c r="E3140" s="28">
        <f t="shared" si="356"/>
        <v>0</v>
      </c>
      <c r="F3140" s="29">
        <v>0</v>
      </c>
      <c r="G3140" s="30">
        <f t="shared" si="357"/>
        <v>0</v>
      </c>
      <c r="H3140" s="63">
        <f t="shared" si="358"/>
        <v>107204.62962962962</v>
      </c>
      <c r="I3140" s="63"/>
      <c r="J3140" s="59"/>
    </row>
    <row r="3141" spans="1:10">
      <c r="A3141" s="144">
        <v>5</v>
      </c>
      <c r="B3141" s="145" t="s">
        <v>28</v>
      </c>
      <c r="C3141" s="32">
        <v>10</v>
      </c>
      <c r="D3141" s="146">
        <v>119943</v>
      </c>
      <c r="E3141" s="28">
        <f t="shared" si="356"/>
        <v>1199430</v>
      </c>
      <c r="F3141" s="124">
        <v>0</v>
      </c>
      <c r="G3141" s="30">
        <f t="shared" si="357"/>
        <v>1199430</v>
      </c>
      <c r="H3141" s="63">
        <f t="shared" si="358"/>
        <v>111058.33333333333</v>
      </c>
      <c r="I3141" s="63"/>
      <c r="J3141" s="59">
        <f t="shared" ref="J3141:J3153" si="359">H3141*C3142</f>
        <v>0</v>
      </c>
    </row>
    <row r="3142" spans="1:10">
      <c r="A3142" s="144">
        <v>6</v>
      </c>
      <c r="B3142" s="145" t="s">
        <v>29</v>
      </c>
      <c r="C3142" s="26"/>
      <c r="D3142" s="146">
        <v>94810</v>
      </c>
      <c r="E3142" s="28">
        <f t="shared" si="356"/>
        <v>0</v>
      </c>
      <c r="F3142" s="29">
        <v>0</v>
      </c>
      <c r="G3142" s="30">
        <f t="shared" si="357"/>
        <v>0</v>
      </c>
      <c r="H3142" s="63">
        <f t="shared" si="358"/>
        <v>87787.037037037036</v>
      </c>
      <c r="I3142" s="63"/>
      <c r="J3142" s="59">
        <f t="shared" si="359"/>
        <v>0</v>
      </c>
    </row>
    <row r="3143" spans="1:10">
      <c r="A3143" s="144">
        <v>7</v>
      </c>
      <c r="B3143" s="145" t="s">
        <v>30</v>
      </c>
      <c r="C3143" s="34"/>
      <c r="D3143" s="146">
        <v>141396</v>
      </c>
      <c r="E3143" s="28">
        <f t="shared" si="356"/>
        <v>0</v>
      </c>
      <c r="F3143" s="29">
        <v>0</v>
      </c>
      <c r="G3143" s="30">
        <f t="shared" si="357"/>
        <v>0</v>
      </c>
      <c r="H3143" s="63">
        <f t="shared" si="358"/>
        <v>130922.22222222222</v>
      </c>
      <c r="I3143" s="63"/>
      <c r="J3143" s="59">
        <f t="shared" si="359"/>
        <v>0</v>
      </c>
    </row>
    <row r="3144" spans="1:10">
      <c r="A3144" s="144">
        <v>8</v>
      </c>
      <c r="B3144" s="145" t="s">
        <v>31</v>
      </c>
      <c r="C3144" s="26"/>
      <c r="D3144" s="146">
        <v>232931</v>
      </c>
      <c r="E3144" s="28">
        <f t="shared" si="356"/>
        <v>0</v>
      </c>
      <c r="F3144" s="29">
        <v>0</v>
      </c>
      <c r="G3144" s="30">
        <f t="shared" si="357"/>
        <v>0</v>
      </c>
      <c r="H3144" s="63">
        <f t="shared" si="358"/>
        <v>215676.85185185182</v>
      </c>
      <c r="I3144" s="63"/>
      <c r="J3144" s="59">
        <f t="shared" si="359"/>
        <v>0</v>
      </c>
    </row>
    <row r="3145" spans="1:10">
      <c r="A3145" s="144">
        <v>9</v>
      </c>
      <c r="B3145" s="148" t="s">
        <v>32</v>
      </c>
      <c r="C3145" s="26"/>
      <c r="D3145" s="146">
        <v>101534</v>
      </c>
      <c r="E3145" s="28">
        <f t="shared" si="356"/>
        <v>0</v>
      </c>
      <c r="F3145" s="29">
        <v>0</v>
      </c>
      <c r="G3145" s="30">
        <f t="shared" si="357"/>
        <v>0</v>
      </c>
      <c r="H3145" s="63">
        <f t="shared" si="358"/>
        <v>94012.962962962964</v>
      </c>
      <c r="I3145" s="63"/>
      <c r="J3145" s="59">
        <f t="shared" si="359"/>
        <v>0</v>
      </c>
    </row>
    <row r="3146" spans="1:10">
      <c r="A3146" s="144">
        <v>10</v>
      </c>
      <c r="B3146" s="148" t="s">
        <v>33</v>
      </c>
      <c r="C3146" s="37"/>
      <c r="D3146" s="147">
        <v>110148</v>
      </c>
      <c r="E3146" s="28">
        <f t="shared" si="356"/>
        <v>0</v>
      </c>
      <c r="F3146" s="29">
        <v>0</v>
      </c>
      <c r="G3146" s="30">
        <f t="shared" si="357"/>
        <v>0</v>
      </c>
      <c r="H3146" s="63">
        <f t="shared" si="358"/>
        <v>101988.88888888888</v>
      </c>
      <c r="I3146" s="63"/>
      <c r="J3146" s="59">
        <f t="shared" si="359"/>
        <v>0</v>
      </c>
    </row>
    <row r="3147" spans="1:10">
      <c r="A3147" s="144">
        <v>11</v>
      </c>
      <c r="B3147" s="145" t="s">
        <v>34</v>
      </c>
      <c r="C3147" s="37"/>
      <c r="D3147" s="146">
        <v>54198</v>
      </c>
      <c r="E3147" s="28">
        <f t="shared" si="356"/>
        <v>0</v>
      </c>
      <c r="F3147" s="29">
        <v>0</v>
      </c>
      <c r="G3147" s="30">
        <f t="shared" si="357"/>
        <v>0</v>
      </c>
      <c r="H3147" s="63">
        <f t="shared" si="358"/>
        <v>50183.333333333328</v>
      </c>
      <c r="I3147" s="63"/>
      <c r="J3147" s="59">
        <f t="shared" si="359"/>
        <v>0</v>
      </c>
    </row>
    <row r="3148" spans="1:10">
      <c r="A3148" s="144">
        <v>12</v>
      </c>
      <c r="B3148" s="145" t="s">
        <v>35</v>
      </c>
      <c r="C3148" s="37"/>
      <c r="D3148" s="146">
        <v>49680</v>
      </c>
      <c r="E3148" s="28">
        <f t="shared" si="356"/>
        <v>0</v>
      </c>
      <c r="F3148" s="29">
        <v>0</v>
      </c>
      <c r="G3148" s="30">
        <f t="shared" si="357"/>
        <v>0</v>
      </c>
      <c r="H3148" s="63">
        <f t="shared" si="358"/>
        <v>46000</v>
      </c>
      <c r="I3148" s="63"/>
      <c r="J3148" s="59">
        <f t="shared" si="359"/>
        <v>0</v>
      </c>
    </row>
    <row r="3149" spans="1:10">
      <c r="A3149" s="144">
        <v>13</v>
      </c>
      <c r="B3149" s="145" t="s">
        <v>36</v>
      </c>
      <c r="C3149" s="37"/>
      <c r="D3149" s="149">
        <v>64152</v>
      </c>
      <c r="E3149" s="28">
        <f t="shared" si="356"/>
        <v>0</v>
      </c>
      <c r="F3149" s="29">
        <v>0</v>
      </c>
      <c r="G3149" s="30">
        <f t="shared" si="357"/>
        <v>0</v>
      </c>
      <c r="H3149" s="63">
        <f t="shared" si="358"/>
        <v>59399.999999999993</v>
      </c>
      <c r="I3149" s="63"/>
      <c r="J3149" s="59">
        <f t="shared" si="359"/>
        <v>0</v>
      </c>
    </row>
    <row r="3150" spans="1:10">
      <c r="A3150" s="144">
        <v>14</v>
      </c>
      <c r="B3150" s="145" t="s">
        <v>37</v>
      </c>
      <c r="C3150" s="37"/>
      <c r="D3150" s="149">
        <v>65934</v>
      </c>
      <c r="E3150" s="28">
        <f t="shared" si="356"/>
        <v>0</v>
      </c>
      <c r="F3150" s="29">
        <v>0</v>
      </c>
      <c r="G3150" s="30">
        <f t="shared" si="357"/>
        <v>0</v>
      </c>
      <c r="H3150" s="130">
        <f t="shared" si="358"/>
        <v>61049.999999999993</v>
      </c>
      <c r="I3150" s="63"/>
      <c r="J3150" s="59">
        <f t="shared" si="359"/>
        <v>0</v>
      </c>
    </row>
    <row r="3151" spans="1:10">
      <c r="A3151" s="144">
        <v>15</v>
      </c>
      <c r="B3151" s="145" t="s">
        <v>38</v>
      </c>
      <c r="C3151" s="37"/>
      <c r="D3151" s="149">
        <v>76626</v>
      </c>
      <c r="E3151" s="28">
        <f t="shared" si="356"/>
        <v>0</v>
      </c>
      <c r="F3151" s="124">
        <v>0</v>
      </c>
      <c r="G3151" s="30">
        <f t="shared" si="357"/>
        <v>0</v>
      </c>
      <c r="H3151" s="63">
        <f t="shared" si="358"/>
        <v>70950</v>
      </c>
      <c r="I3151" s="63"/>
      <c r="J3151" s="59">
        <f t="shared" si="359"/>
        <v>0</v>
      </c>
    </row>
    <row r="3152" spans="1:10">
      <c r="A3152" s="144">
        <v>16</v>
      </c>
      <c r="B3152" s="145" t="s">
        <v>39</v>
      </c>
      <c r="C3152" s="37"/>
      <c r="D3152" s="149">
        <v>80190</v>
      </c>
      <c r="E3152" s="28">
        <f t="shared" si="356"/>
        <v>0</v>
      </c>
      <c r="F3152" s="29">
        <v>0</v>
      </c>
      <c r="G3152" s="30">
        <f t="shared" si="357"/>
        <v>0</v>
      </c>
      <c r="H3152" s="63">
        <f t="shared" si="358"/>
        <v>74250</v>
      </c>
      <c r="I3152" s="63"/>
      <c r="J3152" s="59">
        <f t="shared" si="359"/>
        <v>0</v>
      </c>
    </row>
    <row r="3153" spans="1:10">
      <c r="A3153" s="144">
        <v>17</v>
      </c>
      <c r="B3153" s="145" t="s">
        <v>40</v>
      </c>
      <c r="C3153" s="37"/>
      <c r="D3153" s="149">
        <v>113832</v>
      </c>
      <c r="E3153" s="28">
        <f t="shared" si="356"/>
        <v>0</v>
      </c>
      <c r="F3153" s="29">
        <v>0</v>
      </c>
      <c r="G3153" s="30">
        <f t="shared" si="357"/>
        <v>0</v>
      </c>
      <c r="H3153" s="63">
        <f t="shared" si="358"/>
        <v>105400</v>
      </c>
      <c r="I3153" s="63"/>
      <c r="J3153" s="59">
        <f t="shared" si="359"/>
        <v>0</v>
      </c>
    </row>
    <row r="3154" spans="1:10" ht="17.25">
      <c r="A3154" s="144">
        <v>18</v>
      </c>
      <c r="B3154" s="145" t="s">
        <v>41</v>
      </c>
      <c r="C3154" s="37"/>
      <c r="D3154" s="150">
        <v>98010</v>
      </c>
      <c r="E3154" s="28">
        <f t="shared" si="356"/>
        <v>0</v>
      </c>
      <c r="F3154" s="29">
        <v>0</v>
      </c>
      <c r="G3154" s="30">
        <f t="shared" si="357"/>
        <v>0</v>
      </c>
      <c r="H3154" s="63">
        <f t="shared" si="358"/>
        <v>90750</v>
      </c>
      <c r="I3154" s="45"/>
      <c r="J3154" s="64">
        <f>SUM(J3136:J3153)</f>
        <v>0</v>
      </c>
    </row>
    <row r="3155" spans="1:10" ht="31.5">
      <c r="A3155" s="40"/>
      <c r="B3155" s="41" t="s">
        <v>42</v>
      </c>
      <c r="C3155" s="42">
        <f>SUM(C3137:C3154)</f>
        <v>10</v>
      </c>
      <c r="D3155" s="42"/>
      <c r="E3155" s="43">
        <f>SUM(E3137:E3154)</f>
        <v>1199430</v>
      </c>
      <c r="F3155" s="43"/>
      <c r="G3155" s="44">
        <f>SUM(G3137:G3154)</f>
        <v>1199430</v>
      </c>
      <c r="H3155" s="5"/>
      <c r="I3155" s="5"/>
      <c r="J3155" s="75">
        <f>J3154*0.08</f>
        <v>0</v>
      </c>
    </row>
    <row r="3156" spans="1:10" ht="31.5">
      <c r="A3156" s="46"/>
      <c r="B3156" s="47"/>
      <c r="C3156" s="48"/>
      <c r="D3156" s="48"/>
      <c r="E3156" s="49"/>
      <c r="F3156" s="49"/>
      <c r="G3156" s="151"/>
      <c r="H3156" s="6"/>
      <c r="I3156" s="6"/>
      <c r="J3156" s="76">
        <f>SUM(J3154:J3155)</f>
        <v>0</v>
      </c>
    </row>
    <row r="3157" spans="1:10" ht="18">
      <c r="A3157" s="283" t="s">
        <v>43</v>
      </c>
      <c r="B3157" s="283"/>
      <c r="C3157" s="284" t="s">
        <v>44</v>
      </c>
      <c r="D3157" s="284"/>
      <c r="E3157" s="54"/>
      <c r="F3157" s="54"/>
      <c r="G3157" s="55" t="s">
        <v>45</v>
      </c>
    </row>
    <row r="3160" spans="1:10" ht="15.75">
      <c r="A3160" s="279" t="s">
        <v>0</v>
      </c>
      <c r="B3160" s="279"/>
      <c r="C3160" s="279"/>
      <c r="D3160" s="279"/>
      <c r="E3160" s="279"/>
      <c r="F3160" s="279"/>
      <c r="G3160" s="279"/>
    </row>
    <row r="3161" spans="1:10" ht="15.75">
      <c r="A3161" s="279" t="s">
        <v>1</v>
      </c>
      <c r="B3161" s="279"/>
      <c r="C3161" s="279"/>
      <c r="D3161" s="279"/>
      <c r="E3161" s="279"/>
      <c r="F3161" s="279"/>
      <c r="G3161" s="279"/>
      <c r="H3161" s="1"/>
      <c r="I3161" s="1"/>
      <c r="J3161" s="71"/>
    </row>
    <row r="3162" spans="1:10" ht="15.75">
      <c r="A3162" s="279" t="s">
        <v>2</v>
      </c>
      <c r="B3162" s="279"/>
      <c r="C3162" s="279"/>
      <c r="D3162" s="279"/>
      <c r="E3162" s="279"/>
      <c r="F3162" s="279"/>
      <c r="G3162" s="279"/>
      <c r="H3162" s="1"/>
      <c r="I3162" s="1"/>
      <c r="J3162" s="71"/>
    </row>
    <row r="3163" spans="1:10" ht="15.75">
      <c r="A3163" s="279" t="s">
        <v>4</v>
      </c>
      <c r="B3163" s="279"/>
      <c r="C3163" s="279"/>
      <c r="D3163" s="279"/>
      <c r="E3163" s="279"/>
      <c r="F3163" s="279"/>
      <c r="G3163" s="279"/>
      <c r="H3163" s="1"/>
      <c r="I3163" s="1"/>
      <c r="J3163" s="71"/>
    </row>
    <row r="3164" spans="1:10" ht="27">
      <c r="A3164" s="280" t="s">
        <v>6</v>
      </c>
      <c r="B3164" s="280"/>
      <c r="C3164" s="280"/>
      <c r="D3164" s="280"/>
      <c r="E3164" s="280"/>
      <c r="F3164" s="280"/>
      <c r="G3164" s="280"/>
      <c r="H3164" s="2"/>
      <c r="I3164" s="2"/>
      <c r="J3164" s="72"/>
    </row>
    <row r="3165" spans="1:10" ht="27">
      <c r="A3165" s="142"/>
      <c r="B3165" s="142"/>
      <c r="C3165" s="281" t="s">
        <v>388</v>
      </c>
      <c r="D3165" s="281"/>
      <c r="E3165" s="281"/>
      <c r="F3165" s="281"/>
      <c r="G3165" s="281"/>
      <c r="H3165" s="68"/>
      <c r="I3165" s="68"/>
      <c r="J3165" s="71"/>
    </row>
    <row r="3166" spans="1:10" ht="15.75">
      <c r="A3166" s="11" t="s">
        <v>358</v>
      </c>
      <c r="B3166" s="12">
        <v>4138236853</v>
      </c>
      <c r="C3166" s="143"/>
      <c r="D3166" s="286"/>
      <c r="E3166" s="286"/>
      <c r="F3166" s="286"/>
      <c r="G3166" s="286"/>
      <c r="H3166" s="69" t="s">
        <v>161</v>
      </c>
      <c r="I3166" s="69"/>
      <c r="J3166" s="73"/>
    </row>
    <row r="3167" spans="1:10" ht="15.75">
      <c r="A3167" s="11" t="s">
        <v>9</v>
      </c>
      <c r="B3167" s="286" t="s">
        <v>778</v>
      </c>
      <c r="C3167" s="286"/>
      <c r="D3167" s="286"/>
      <c r="E3167" s="16"/>
      <c r="F3167" s="11"/>
      <c r="G3167" s="16"/>
      <c r="H3167" s="1"/>
      <c r="I3167" s="1"/>
      <c r="J3167" s="71"/>
    </row>
    <row r="3168" spans="1:10" ht="15.75">
      <c r="A3168" s="11" t="s">
        <v>11</v>
      </c>
      <c r="B3168" s="289"/>
      <c r="C3168" s="289"/>
      <c r="D3168" s="289"/>
      <c r="E3168" s="289"/>
      <c r="F3168" s="18"/>
      <c r="G3168" s="19"/>
      <c r="H3168" s="1"/>
      <c r="I3168" s="1"/>
      <c r="J3168" s="71"/>
    </row>
    <row r="3169" spans="1:10" ht="15.75">
      <c r="A3169" s="21" t="s">
        <v>14</v>
      </c>
      <c r="B3169" s="21" t="s">
        <v>16</v>
      </c>
      <c r="C3169" s="21"/>
      <c r="D3169" s="22" t="s">
        <v>18</v>
      </c>
      <c r="E3169" s="23" t="s">
        <v>19</v>
      </c>
      <c r="F3169" s="23" t="s">
        <v>20</v>
      </c>
      <c r="G3169" s="21" t="s">
        <v>21</v>
      </c>
      <c r="H3169" s="63"/>
      <c r="I3169" s="63"/>
      <c r="J3169" s="59">
        <f>H3169*C3170</f>
        <v>0</v>
      </c>
    </row>
    <row r="3170" spans="1:10">
      <c r="A3170" s="144">
        <v>1</v>
      </c>
      <c r="B3170" s="145" t="s">
        <v>23</v>
      </c>
      <c r="C3170" s="26"/>
      <c r="D3170" s="146">
        <v>79305</v>
      </c>
      <c r="E3170" s="28">
        <f t="shared" ref="E3170:E3187" si="360">D3170*C3170</f>
        <v>0</v>
      </c>
      <c r="F3170" s="29">
        <v>0</v>
      </c>
      <c r="G3170" s="30">
        <f t="shared" ref="G3170:G3187" si="361">E3170-E3170*F3170</f>
        <v>0</v>
      </c>
      <c r="H3170" s="63">
        <f t="shared" ref="H3170:H3187" si="362">D3170/1.08</f>
        <v>73430.555555555547</v>
      </c>
      <c r="I3170" s="63"/>
      <c r="J3170" s="59"/>
    </row>
    <row r="3171" spans="1:10">
      <c r="A3171" s="144">
        <v>2</v>
      </c>
      <c r="B3171" s="145" t="s">
        <v>25</v>
      </c>
      <c r="C3171" s="32"/>
      <c r="D3171" s="147">
        <v>128591</v>
      </c>
      <c r="E3171" s="28">
        <f t="shared" si="360"/>
        <v>0</v>
      </c>
      <c r="F3171" s="29">
        <v>0</v>
      </c>
      <c r="G3171" s="30">
        <f t="shared" si="361"/>
        <v>0</v>
      </c>
      <c r="H3171" s="63">
        <f t="shared" si="362"/>
        <v>119065.74074074073</v>
      </c>
      <c r="I3171" s="63"/>
      <c r="J3171" s="59"/>
    </row>
    <row r="3172" spans="1:10">
      <c r="A3172" s="144">
        <v>3</v>
      </c>
      <c r="B3172" s="145" t="s">
        <v>26</v>
      </c>
      <c r="C3172" s="34">
        <v>5</v>
      </c>
      <c r="D3172" s="146">
        <v>60043</v>
      </c>
      <c r="E3172" s="28">
        <f t="shared" si="360"/>
        <v>300215</v>
      </c>
      <c r="F3172" s="29">
        <v>0</v>
      </c>
      <c r="G3172" s="30">
        <f t="shared" si="361"/>
        <v>300215</v>
      </c>
      <c r="H3172" s="63">
        <f t="shared" si="362"/>
        <v>55595.370370370365</v>
      </c>
      <c r="I3172" s="63"/>
      <c r="J3172" s="59"/>
    </row>
    <row r="3173" spans="1:10">
      <c r="A3173" s="144">
        <v>4</v>
      </c>
      <c r="B3173" s="145" t="s">
        <v>27</v>
      </c>
      <c r="C3173" s="106"/>
      <c r="D3173" s="146">
        <v>115781</v>
      </c>
      <c r="E3173" s="28">
        <f t="shared" si="360"/>
        <v>0</v>
      </c>
      <c r="F3173" s="29">
        <v>0</v>
      </c>
      <c r="G3173" s="30">
        <f t="shared" si="361"/>
        <v>0</v>
      </c>
      <c r="H3173" s="63">
        <f t="shared" si="362"/>
        <v>107204.62962962962</v>
      </c>
      <c r="I3173" s="63"/>
      <c r="J3173" s="59"/>
    </row>
    <row r="3174" spans="1:10">
      <c r="A3174" s="144">
        <v>5</v>
      </c>
      <c r="B3174" s="145" t="s">
        <v>28</v>
      </c>
      <c r="C3174" s="32">
        <v>3</v>
      </c>
      <c r="D3174" s="146">
        <v>119943</v>
      </c>
      <c r="E3174" s="28">
        <f t="shared" si="360"/>
        <v>359829</v>
      </c>
      <c r="F3174" s="124">
        <v>0</v>
      </c>
      <c r="G3174" s="30">
        <f t="shared" si="361"/>
        <v>359829</v>
      </c>
      <c r="H3174" s="63">
        <f t="shared" si="362"/>
        <v>111058.33333333333</v>
      </c>
      <c r="I3174" s="63"/>
      <c r="J3174" s="59"/>
    </row>
    <row r="3175" spans="1:10">
      <c r="A3175" s="144">
        <v>6</v>
      </c>
      <c r="B3175" s="145" t="s">
        <v>29</v>
      </c>
      <c r="C3175" s="26"/>
      <c r="D3175" s="146">
        <v>94810</v>
      </c>
      <c r="E3175" s="28">
        <f t="shared" si="360"/>
        <v>0</v>
      </c>
      <c r="F3175" s="29">
        <v>0</v>
      </c>
      <c r="G3175" s="30">
        <f t="shared" si="361"/>
        <v>0</v>
      </c>
      <c r="H3175" s="63">
        <f t="shared" si="362"/>
        <v>87787.037037037036</v>
      </c>
      <c r="I3175" s="63"/>
      <c r="J3175" s="59"/>
    </row>
    <row r="3176" spans="1:10">
      <c r="A3176" s="144">
        <v>7</v>
      </c>
      <c r="B3176" s="145" t="s">
        <v>30</v>
      </c>
      <c r="C3176" s="34"/>
      <c r="D3176" s="146">
        <v>141396</v>
      </c>
      <c r="E3176" s="28">
        <f t="shared" si="360"/>
        <v>0</v>
      </c>
      <c r="F3176" s="29">
        <v>0</v>
      </c>
      <c r="G3176" s="30">
        <f t="shared" si="361"/>
        <v>0</v>
      </c>
      <c r="H3176" s="63">
        <f t="shared" si="362"/>
        <v>130922.22222222222</v>
      </c>
      <c r="I3176" s="63"/>
      <c r="J3176" s="59"/>
    </row>
    <row r="3177" spans="1:10">
      <c r="A3177" s="144">
        <v>8</v>
      </c>
      <c r="B3177" s="145" t="s">
        <v>31</v>
      </c>
      <c r="C3177" s="26"/>
      <c r="D3177" s="146">
        <v>232931</v>
      </c>
      <c r="E3177" s="28">
        <f t="shared" si="360"/>
        <v>0</v>
      </c>
      <c r="F3177" s="29">
        <v>0</v>
      </c>
      <c r="G3177" s="30">
        <f t="shared" si="361"/>
        <v>0</v>
      </c>
      <c r="H3177" s="63">
        <f t="shared" si="362"/>
        <v>215676.85185185182</v>
      </c>
      <c r="I3177" s="63"/>
      <c r="J3177" s="59"/>
    </row>
    <row r="3178" spans="1:10">
      <c r="A3178" s="144">
        <v>9</v>
      </c>
      <c r="B3178" s="148" t="s">
        <v>32</v>
      </c>
      <c r="C3178" s="26"/>
      <c r="D3178" s="146">
        <v>101534</v>
      </c>
      <c r="E3178" s="28">
        <f t="shared" si="360"/>
        <v>0</v>
      </c>
      <c r="F3178" s="29">
        <v>0</v>
      </c>
      <c r="G3178" s="30">
        <f t="shared" si="361"/>
        <v>0</v>
      </c>
      <c r="H3178" s="63">
        <f t="shared" si="362"/>
        <v>94012.962962962964</v>
      </c>
      <c r="I3178" s="63"/>
      <c r="J3178" s="59"/>
    </row>
    <row r="3179" spans="1:10">
      <c r="A3179" s="144">
        <v>10</v>
      </c>
      <c r="B3179" s="148" t="s">
        <v>33</v>
      </c>
      <c r="C3179" s="37"/>
      <c r="D3179" s="147">
        <v>110148</v>
      </c>
      <c r="E3179" s="28">
        <f t="shared" si="360"/>
        <v>0</v>
      </c>
      <c r="F3179" s="29">
        <v>0</v>
      </c>
      <c r="G3179" s="30">
        <f t="shared" si="361"/>
        <v>0</v>
      </c>
      <c r="H3179" s="63">
        <f t="shared" si="362"/>
        <v>101988.88888888888</v>
      </c>
      <c r="I3179" s="63"/>
      <c r="J3179" s="59"/>
    </row>
    <row r="3180" spans="1:10">
      <c r="A3180" s="144">
        <v>11</v>
      </c>
      <c r="B3180" s="145" t="s">
        <v>34</v>
      </c>
      <c r="C3180" s="37"/>
      <c r="D3180" s="146">
        <v>54198</v>
      </c>
      <c r="E3180" s="28">
        <f t="shared" si="360"/>
        <v>0</v>
      </c>
      <c r="F3180" s="29">
        <v>0</v>
      </c>
      <c r="G3180" s="30">
        <f t="shared" si="361"/>
        <v>0</v>
      </c>
      <c r="H3180" s="63">
        <f t="shared" si="362"/>
        <v>50183.333333333328</v>
      </c>
      <c r="I3180" s="63"/>
      <c r="J3180" s="59"/>
    </row>
    <row r="3181" spans="1:10">
      <c r="A3181" s="144">
        <v>12</v>
      </c>
      <c r="B3181" s="145" t="s">
        <v>35</v>
      </c>
      <c r="C3181" s="37">
        <v>5</v>
      </c>
      <c r="D3181" s="146">
        <v>49680</v>
      </c>
      <c r="E3181" s="28">
        <f t="shared" si="360"/>
        <v>248400</v>
      </c>
      <c r="F3181" s="29">
        <v>0</v>
      </c>
      <c r="G3181" s="30">
        <f t="shared" si="361"/>
        <v>248400</v>
      </c>
      <c r="H3181" s="63">
        <f t="shared" si="362"/>
        <v>46000</v>
      </c>
      <c r="I3181" s="63"/>
      <c r="J3181" s="59">
        <f t="shared" ref="J3181:J3186" si="363">H3181*C3182</f>
        <v>0</v>
      </c>
    </row>
    <row r="3182" spans="1:10">
      <c r="A3182" s="144">
        <v>13</v>
      </c>
      <c r="B3182" s="145" t="s">
        <v>36</v>
      </c>
      <c r="C3182" s="37"/>
      <c r="D3182" s="149">
        <v>64152</v>
      </c>
      <c r="E3182" s="28">
        <f t="shared" si="360"/>
        <v>0</v>
      </c>
      <c r="F3182" s="29">
        <v>0</v>
      </c>
      <c r="G3182" s="30">
        <f t="shared" si="361"/>
        <v>0</v>
      </c>
      <c r="H3182" s="63">
        <f t="shared" si="362"/>
        <v>59399.999999999993</v>
      </c>
      <c r="I3182" s="63"/>
      <c r="J3182" s="59">
        <f t="shared" si="363"/>
        <v>0</v>
      </c>
    </row>
    <row r="3183" spans="1:10">
      <c r="A3183" s="144">
        <v>14</v>
      </c>
      <c r="B3183" s="145" t="s">
        <v>37</v>
      </c>
      <c r="C3183" s="37"/>
      <c r="D3183" s="149">
        <v>65934</v>
      </c>
      <c r="E3183" s="28">
        <f t="shared" si="360"/>
        <v>0</v>
      </c>
      <c r="F3183" s="29">
        <v>0</v>
      </c>
      <c r="G3183" s="30">
        <f t="shared" si="361"/>
        <v>0</v>
      </c>
      <c r="H3183" s="130">
        <f t="shared" si="362"/>
        <v>61049.999999999993</v>
      </c>
      <c r="I3183" s="63"/>
      <c r="J3183" s="59">
        <f t="shared" si="363"/>
        <v>0</v>
      </c>
    </row>
    <row r="3184" spans="1:10">
      <c r="A3184" s="144">
        <v>15</v>
      </c>
      <c r="B3184" s="145" t="s">
        <v>38</v>
      </c>
      <c r="C3184" s="37"/>
      <c r="D3184" s="149">
        <v>76626</v>
      </c>
      <c r="E3184" s="28">
        <f t="shared" si="360"/>
        <v>0</v>
      </c>
      <c r="F3184" s="124">
        <v>0</v>
      </c>
      <c r="G3184" s="30">
        <f t="shared" si="361"/>
        <v>0</v>
      </c>
      <c r="H3184" s="63">
        <f t="shared" si="362"/>
        <v>70950</v>
      </c>
      <c r="I3184" s="63"/>
      <c r="J3184" s="59">
        <f t="shared" si="363"/>
        <v>0</v>
      </c>
    </row>
    <row r="3185" spans="1:10">
      <c r="A3185" s="144">
        <v>16</v>
      </c>
      <c r="B3185" s="145" t="s">
        <v>39</v>
      </c>
      <c r="C3185" s="37"/>
      <c r="D3185" s="149">
        <v>80190</v>
      </c>
      <c r="E3185" s="28">
        <f t="shared" si="360"/>
        <v>0</v>
      </c>
      <c r="F3185" s="29">
        <v>0</v>
      </c>
      <c r="G3185" s="30">
        <f t="shared" si="361"/>
        <v>0</v>
      </c>
      <c r="H3185" s="63">
        <f t="shared" si="362"/>
        <v>74250</v>
      </c>
      <c r="I3185" s="63"/>
      <c r="J3185" s="59">
        <f t="shared" si="363"/>
        <v>0</v>
      </c>
    </row>
    <row r="3186" spans="1:10">
      <c r="A3186" s="144">
        <v>17</v>
      </c>
      <c r="B3186" s="145" t="s">
        <v>40</v>
      </c>
      <c r="C3186" s="37"/>
      <c r="D3186" s="149">
        <v>113832</v>
      </c>
      <c r="E3186" s="28">
        <f t="shared" si="360"/>
        <v>0</v>
      </c>
      <c r="F3186" s="29">
        <v>0</v>
      </c>
      <c r="G3186" s="30">
        <f t="shared" si="361"/>
        <v>0</v>
      </c>
      <c r="H3186" s="63">
        <f t="shared" si="362"/>
        <v>105400</v>
      </c>
      <c r="I3186" s="63"/>
      <c r="J3186" s="59">
        <f t="shared" si="363"/>
        <v>0</v>
      </c>
    </row>
    <row r="3187" spans="1:10" ht="17.25">
      <c r="A3187" s="144">
        <v>18</v>
      </c>
      <c r="B3187" s="145" t="s">
        <v>41</v>
      </c>
      <c r="C3187" s="37"/>
      <c r="D3187" s="150">
        <v>98010</v>
      </c>
      <c r="E3187" s="28">
        <f t="shared" si="360"/>
        <v>0</v>
      </c>
      <c r="F3187" s="29">
        <v>0</v>
      </c>
      <c r="G3187" s="30">
        <f t="shared" si="361"/>
        <v>0</v>
      </c>
      <c r="H3187" s="63">
        <f t="shared" si="362"/>
        <v>90750</v>
      </c>
      <c r="I3187" s="45"/>
      <c r="J3187" s="64">
        <f>SUM(J3169:J3186)</f>
        <v>0</v>
      </c>
    </row>
    <row r="3188" spans="1:10" ht="31.5">
      <c r="A3188" s="40"/>
      <c r="B3188" s="41" t="s">
        <v>42</v>
      </c>
      <c r="C3188" s="42">
        <f>SUM(C3170:C3187)</f>
        <v>13</v>
      </c>
      <c r="D3188" s="42"/>
      <c r="E3188" s="43">
        <f>SUM(E3170:E3187)</f>
        <v>908444</v>
      </c>
      <c r="F3188" s="43"/>
      <c r="G3188" s="44">
        <f>SUM(G3170:G3187)</f>
        <v>908444</v>
      </c>
      <c r="H3188" s="5"/>
      <c r="I3188" s="5"/>
      <c r="J3188" s="75">
        <f>J3187*0.08</f>
        <v>0</v>
      </c>
    </row>
    <row r="3189" spans="1:10" ht="31.5">
      <c r="A3189" s="46"/>
      <c r="B3189" s="47"/>
      <c r="C3189" s="48"/>
      <c r="D3189" s="48"/>
      <c r="E3189" s="49"/>
      <c r="F3189" s="49"/>
      <c r="G3189" s="151"/>
      <c r="H3189" s="6"/>
      <c r="I3189" s="6"/>
      <c r="J3189" s="76">
        <f>SUM(J3187:J3188)</f>
        <v>0</v>
      </c>
    </row>
    <row r="3190" spans="1:10" ht="18">
      <c r="A3190" s="283" t="s">
        <v>43</v>
      </c>
      <c r="B3190" s="283"/>
      <c r="C3190" s="284" t="s">
        <v>44</v>
      </c>
      <c r="D3190" s="284"/>
      <c r="E3190" s="54"/>
      <c r="F3190" s="54"/>
      <c r="G3190" s="55" t="s">
        <v>45</v>
      </c>
    </row>
    <row r="3193" spans="1:10" ht="15.75">
      <c r="A3193" s="279" t="s">
        <v>0</v>
      </c>
      <c r="B3193" s="279"/>
      <c r="C3193" s="279"/>
      <c r="D3193" s="279"/>
      <c r="E3193" s="279"/>
      <c r="F3193" s="279"/>
      <c r="G3193" s="279"/>
    </row>
    <row r="3194" spans="1:10" ht="15.75">
      <c r="A3194" s="279" t="s">
        <v>1</v>
      </c>
      <c r="B3194" s="279"/>
      <c r="C3194" s="279"/>
      <c r="D3194" s="279"/>
      <c r="E3194" s="279"/>
      <c r="F3194" s="279"/>
      <c r="G3194" s="279"/>
      <c r="H3194" s="1"/>
      <c r="I3194" s="1"/>
      <c r="J3194" s="71"/>
    </row>
    <row r="3195" spans="1:10" ht="15.75">
      <c r="A3195" s="279" t="s">
        <v>2</v>
      </c>
      <c r="B3195" s="279"/>
      <c r="C3195" s="279"/>
      <c r="D3195" s="279"/>
      <c r="E3195" s="279"/>
      <c r="F3195" s="279"/>
      <c r="G3195" s="279"/>
      <c r="H3195" s="1"/>
      <c r="I3195" s="1"/>
      <c r="J3195" s="71"/>
    </row>
    <row r="3196" spans="1:10" ht="15.75">
      <c r="A3196" s="279" t="s">
        <v>4</v>
      </c>
      <c r="B3196" s="279"/>
      <c r="C3196" s="279"/>
      <c r="D3196" s="279"/>
      <c r="E3196" s="279"/>
      <c r="F3196" s="279"/>
      <c r="G3196" s="279"/>
      <c r="H3196" s="1"/>
      <c r="I3196" s="1"/>
      <c r="J3196" s="71"/>
    </row>
    <row r="3197" spans="1:10" ht="27">
      <c r="A3197" s="280" t="s">
        <v>6</v>
      </c>
      <c r="B3197" s="280"/>
      <c r="C3197" s="280"/>
      <c r="D3197" s="280"/>
      <c r="E3197" s="280"/>
      <c r="F3197" s="280"/>
      <c r="G3197" s="280"/>
      <c r="H3197" s="2"/>
      <c r="I3197" s="2"/>
      <c r="J3197" s="72"/>
    </row>
    <row r="3198" spans="1:10" ht="27">
      <c r="A3198" s="142"/>
      <c r="B3198" s="142"/>
      <c r="C3198" s="281" t="s">
        <v>388</v>
      </c>
      <c r="D3198" s="281"/>
      <c r="E3198" s="281"/>
      <c r="F3198" s="281"/>
      <c r="G3198" s="281"/>
      <c r="H3198" s="68"/>
      <c r="I3198" s="68"/>
      <c r="J3198" s="71"/>
    </row>
    <row r="3199" spans="1:10" ht="15.75">
      <c r="A3199" s="11" t="s">
        <v>358</v>
      </c>
      <c r="B3199" s="12">
        <v>4138175860</v>
      </c>
      <c r="C3199" s="143"/>
      <c r="D3199" s="286"/>
      <c r="E3199" s="286"/>
      <c r="F3199" s="286"/>
      <c r="G3199" s="286"/>
      <c r="H3199" s="69" t="s">
        <v>161</v>
      </c>
      <c r="I3199" s="69"/>
      <c r="J3199" s="73"/>
    </row>
    <row r="3200" spans="1:10" ht="15.75">
      <c r="A3200" s="11" t="s">
        <v>9</v>
      </c>
      <c r="B3200" s="286" t="s">
        <v>779</v>
      </c>
      <c r="C3200" s="286"/>
      <c r="D3200" s="286"/>
      <c r="E3200" s="16"/>
      <c r="F3200" s="11"/>
      <c r="G3200" s="16"/>
      <c r="H3200" s="1"/>
      <c r="I3200" s="1"/>
      <c r="J3200" s="71"/>
    </row>
    <row r="3201" spans="1:10" ht="15.75">
      <c r="A3201" s="11" t="s">
        <v>11</v>
      </c>
      <c r="B3201" s="289"/>
      <c r="C3201" s="289"/>
      <c r="D3201" s="289"/>
      <c r="E3201" s="289"/>
      <c r="F3201" s="18"/>
      <c r="G3201" s="19"/>
      <c r="H3201" s="1"/>
      <c r="I3201" s="1"/>
      <c r="J3201" s="71"/>
    </row>
    <row r="3202" spans="1:10" ht="15.75">
      <c r="A3202" s="21" t="s">
        <v>14</v>
      </c>
      <c r="B3202" s="21" t="s">
        <v>16</v>
      </c>
      <c r="C3202" s="21"/>
      <c r="D3202" s="22" t="s">
        <v>18</v>
      </c>
      <c r="E3202" s="23" t="s">
        <v>19</v>
      </c>
      <c r="F3202" s="23" t="s">
        <v>20</v>
      </c>
      <c r="G3202" s="21" t="s">
        <v>21</v>
      </c>
      <c r="H3202" s="63"/>
      <c r="I3202" s="63"/>
      <c r="J3202" s="59">
        <f>H3202*C3203</f>
        <v>0</v>
      </c>
    </row>
    <row r="3203" spans="1:10">
      <c r="A3203" s="144">
        <v>1</v>
      </c>
      <c r="B3203" s="145" t="s">
        <v>23</v>
      </c>
      <c r="C3203" s="26"/>
      <c r="D3203" s="146">
        <v>79305</v>
      </c>
      <c r="E3203" s="28">
        <f t="shared" ref="E3203:E3220" si="364">D3203*C3203</f>
        <v>0</v>
      </c>
      <c r="F3203" s="29">
        <v>0</v>
      </c>
      <c r="G3203" s="30">
        <f t="shared" ref="G3203:G3220" si="365">E3203-E3203*F3203</f>
        <v>0</v>
      </c>
      <c r="H3203" s="63">
        <f t="shared" ref="H3203:H3220" si="366">D3203/1.08</f>
        <v>73430.555555555547</v>
      </c>
      <c r="I3203" s="63"/>
      <c r="J3203" s="59">
        <f>H3203*C3204</f>
        <v>0</v>
      </c>
    </row>
    <row r="3204" spans="1:10">
      <c r="A3204" s="144">
        <v>2</v>
      </c>
      <c r="B3204" s="145" t="s">
        <v>25</v>
      </c>
      <c r="C3204" s="32"/>
      <c r="D3204" s="147">
        <v>128591</v>
      </c>
      <c r="E3204" s="28">
        <f t="shared" si="364"/>
        <v>0</v>
      </c>
      <c r="F3204" s="29">
        <v>0</v>
      </c>
      <c r="G3204" s="30">
        <f t="shared" si="365"/>
        <v>0</v>
      </c>
      <c r="H3204" s="63">
        <f t="shared" si="366"/>
        <v>119065.74074074073</v>
      </c>
      <c r="I3204" s="63"/>
      <c r="J3204" s="59"/>
    </row>
    <row r="3205" spans="1:10">
      <c r="A3205" s="144">
        <v>3</v>
      </c>
      <c r="B3205" s="145" t="s">
        <v>26</v>
      </c>
      <c r="C3205" s="34">
        <v>10</v>
      </c>
      <c r="D3205" s="146">
        <v>60043</v>
      </c>
      <c r="E3205" s="28">
        <f t="shared" si="364"/>
        <v>600430</v>
      </c>
      <c r="F3205" s="29">
        <v>0</v>
      </c>
      <c r="G3205" s="30">
        <f t="shared" si="365"/>
        <v>600430</v>
      </c>
      <c r="H3205" s="63">
        <f t="shared" si="366"/>
        <v>55595.370370370365</v>
      </c>
      <c r="I3205" s="63"/>
      <c r="J3205" s="59"/>
    </row>
    <row r="3206" spans="1:10">
      <c r="A3206" s="144">
        <v>4</v>
      </c>
      <c r="B3206" s="145" t="s">
        <v>27</v>
      </c>
      <c r="C3206" s="106"/>
      <c r="D3206" s="146">
        <v>115781</v>
      </c>
      <c r="E3206" s="28">
        <f t="shared" si="364"/>
        <v>0</v>
      </c>
      <c r="F3206" s="29">
        <v>0</v>
      </c>
      <c r="G3206" s="30">
        <f t="shared" si="365"/>
        <v>0</v>
      </c>
      <c r="H3206" s="63">
        <f t="shared" si="366"/>
        <v>107204.62962962962</v>
      </c>
      <c r="I3206" s="63"/>
      <c r="J3206" s="59"/>
    </row>
    <row r="3207" spans="1:10">
      <c r="A3207" s="144">
        <v>5</v>
      </c>
      <c r="B3207" s="145" t="s">
        <v>28</v>
      </c>
      <c r="C3207" s="32">
        <v>10</v>
      </c>
      <c r="D3207" s="146">
        <v>119943</v>
      </c>
      <c r="E3207" s="28">
        <f t="shared" si="364"/>
        <v>1199430</v>
      </c>
      <c r="F3207" s="124">
        <v>0</v>
      </c>
      <c r="G3207" s="30">
        <f t="shared" si="365"/>
        <v>1199430</v>
      </c>
      <c r="H3207" s="63">
        <f t="shared" si="366"/>
        <v>111058.33333333333</v>
      </c>
      <c r="I3207" s="63"/>
      <c r="J3207" s="59"/>
    </row>
    <row r="3208" spans="1:10">
      <c r="A3208" s="144">
        <v>6</v>
      </c>
      <c r="B3208" s="145" t="s">
        <v>29</v>
      </c>
      <c r="C3208" s="26"/>
      <c r="D3208" s="146">
        <v>94810</v>
      </c>
      <c r="E3208" s="28">
        <f t="shared" si="364"/>
        <v>0</v>
      </c>
      <c r="F3208" s="29">
        <v>0</v>
      </c>
      <c r="G3208" s="30">
        <f t="shared" si="365"/>
        <v>0</v>
      </c>
      <c r="H3208" s="63">
        <f t="shared" si="366"/>
        <v>87787.037037037036</v>
      </c>
      <c r="I3208" s="63"/>
      <c r="J3208" s="59"/>
    </row>
    <row r="3209" spans="1:10">
      <c r="A3209" s="144">
        <v>7</v>
      </c>
      <c r="B3209" s="145" t="s">
        <v>30</v>
      </c>
      <c r="C3209" s="34"/>
      <c r="D3209" s="146">
        <v>141396</v>
      </c>
      <c r="E3209" s="28">
        <f t="shared" si="364"/>
        <v>0</v>
      </c>
      <c r="F3209" s="29">
        <v>0</v>
      </c>
      <c r="G3209" s="30">
        <f t="shared" si="365"/>
        <v>0</v>
      </c>
      <c r="H3209" s="63">
        <f t="shared" si="366"/>
        <v>130922.22222222222</v>
      </c>
      <c r="I3209" s="63"/>
      <c r="J3209" s="59"/>
    </row>
    <row r="3210" spans="1:10">
      <c r="A3210" s="144">
        <v>8</v>
      </c>
      <c r="B3210" s="145" t="s">
        <v>31</v>
      </c>
      <c r="C3210" s="26"/>
      <c r="D3210" s="146">
        <v>232931</v>
      </c>
      <c r="E3210" s="28">
        <f t="shared" si="364"/>
        <v>0</v>
      </c>
      <c r="F3210" s="29">
        <v>0</v>
      </c>
      <c r="G3210" s="30">
        <f t="shared" si="365"/>
        <v>0</v>
      </c>
      <c r="H3210" s="63">
        <f t="shared" si="366"/>
        <v>215676.85185185182</v>
      </c>
      <c r="I3210" s="63"/>
      <c r="J3210" s="59"/>
    </row>
    <row r="3211" spans="1:10">
      <c r="A3211" s="144">
        <v>9</v>
      </c>
      <c r="B3211" s="148" t="s">
        <v>32</v>
      </c>
      <c r="C3211" s="26">
        <v>5</v>
      </c>
      <c r="D3211" s="146">
        <v>101534</v>
      </c>
      <c r="E3211" s="28">
        <f t="shared" si="364"/>
        <v>507670</v>
      </c>
      <c r="F3211" s="29">
        <v>0</v>
      </c>
      <c r="G3211" s="30">
        <f t="shared" si="365"/>
        <v>507670</v>
      </c>
      <c r="H3211" s="63">
        <f t="shared" si="366"/>
        <v>94012.962962962964</v>
      </c>
      <c r="I3211" s="63"/>
      <c r="J3211" s="59">
        <f>H3211*C3212</f>
        <v>0</v>
      </c>
    </row>
    <row r="3212" spans="1:10">
      <c r="A3212" s="144">
        <v>10</v>
      </c>
      <c r="B3212" s="148" t="s">
        <v>33</v>
      </c>
      <c r="C3212" s="37"/>
      <c r="D3212" s="147">
        <v>110148</v>
      </c>
      <c r="E3212" s="28">
        <f t="shared" si="364"/>
        <v>0</v>
      </c>
      <c r="F3212" s="29">
        <v>0</v>
      </c>
      <c r="G3212" s="30">
        <f t="shared" si="365"/>
        <v>0</v>
      </c>
      <c r="H3212" s="63">
        <f t="shared" si="366"/>
        <v>101988.88888888888</v>
      </c>
      <c r="I3212" s="63"/>
      <c r="J3212" s="59">
        <f>H3212*C3213</f>
        <v>0</v>
      </c>
    </row>
    <row r="3213" spans="1:10">
      <c r="A3213" s="144">
        <v>11</v>
      </c>
      <c r="B3213" s="145" t="s">
        <v>34</v>
      </c>
      <c r="C3213" s="37"/>
      <c r="D3213" s="146">
        <v>54198</v>
      </c>
      <c r="E3213" s="28">
        <f t="shared" si="364"/>
        <v>0</v>
      </c>
      <c r="F3213" s="29">
        <v>0</v>
      </c>
      <c r="G3213" s="30">
        <f t="shared" si="365"/>
        <v>0</v>
      </c>
      <c r="H3213" s="63">
        <f t="shared" si="366"/>
        <v>50183.333333333328</v>
      </c>
      <c r="I3213" s="63"/>
      <c r="J3213" s="59">
        <f>H3213*C3214</f>
        <v>0</v>
      </c>
    </row>
    <row r="3214" spans="1:10">
      <c r="A3214" s="144">
        <v>12</v>
      </c>
      <c r="B3214" s="145" t="s">
        <v>35</v>
      </c>
      <c r="C3214" s="37"/>
      <c r="D3214" s="146">
        <v>49680</v>
      </c>
      <c r="E3214" s="28">
        <f t="shared" si="364"/>
        <v>0</v>
      </c>
      <c r="F3214" s="29">
        <v>0</v>
      </c>
      <c r="G3214" s="30">
        <f t="shared" si="365"/>
        <v>0</v>
      </c>
      <c r="H3214" s="63">
        <f t="shared" si="366"/>
        <v>46000</v>
      </c>
      <c r="I3214" s="63"/>
      <c r="J3214" s="59">
        <f>H3214*C3215</f>
        <v>0</v>
      </c>
    </row>
    <row r="3215" spans="1:10">
      <c r="A3215" s="144">
        <v>13</v>
      </c>
      <c r="B3215" s="145" t="s">
        <v>36</v>
      </c>
      <c r="C3215" s="37"/>
      <c r="D3215" s="149">
        <v>64152</v>
      </c>
      <c r="E3215" s="28">
        <f t="shared" si="364"/>
        <v>0</v>
      </c>
      <c r="F3215" s="29">
        <v>0</v>
      </c>
      <c r="G3215" s="30">
        <f t="shared" si="365"/>
        <v>0</v>
      </c>
      <c r="H3215" s="63">
        <f t="shared" si="366"/>
        <v>59399.999999999993</v>
      </c>
      <c r="I3215" s="63"/>
      <c r="J3215" s="59"/>
    </row>
    <row r="3216" spans="1:10">
      <c r="A3216" s="144">
        <v>14</v>
      </c>
      <c r="B3216" s="145" t="s">
        <v>37</v>
      </c>
      <c r="C3216" s="37">
        <v>5</v>
      </c>
      <c r="D3216" s="149">
        <v>65934</v>
      </c>
      <c r="E3216" s="28">
        <f t="shared" si="364"/>
        <v>329670</v>
      </c>
      <c r="F3216" s="29">
        <v>0</v>
      </c>
      <c r="G3216" s="30">
        <f t="shared" si="365"/>
        <v>329670</v>
      </c>
      <c r="H3216" s="130">
        <f t="shared" si="366"/>
        <v>61049.999999999993</v>
      </c>
      <c r="I3216" s="63"/>
      <c r="J3216" s="59">
        <f>H3216*C3217</f>
        <v>0</v>
      </c>
    </row>
    <row r="3217" spans="1:10">
      <c r="A3217" s="144">
        <v>15</v>
      </c>
      <c r="B3217" s="145" t="s">
        <v>38</v>
      </c>
      <c r="C3217" s="37"/>
      <c r="D3217" s="149">
        <v>76626</v>
      </c>
      <c r="E3217" s="28">
        <f t="shared" si="364"/>
        <v>0</v>
      </c>
      <c r="F3217" s="124">
        <v>0</v>
      </c>
      <c r="G3217" s="30">
        <f t="shared" si="365"/>
        <v>0</v>
      </c>
      <c r="H3217" s="63">
        <f t="shared" si="366"/>
        <v>70950</v>
      </c>
      <c r="I3217" s="63"/>
      <c r="J3217" s="59">
        <f>H3217*C3218</f>
        <v>0</v>
      </c>
    </row>
    <row r="3218" spans="1:10">
      <c r="A3218" s="144">
        <v>16</v>
      </c>
      <c r="B3218" s="145" t="s">
        <v>39</v>
      </c>
      <c r="C3218" s="37"/>
      <c r="D3218" s="149">
        <v>80190</v>
      </c>
      <c r="E3218" s="28">
        <f t="shared" si="364"/>
        <v>0</v>
      </c>
      <c r="F3218" s="29">
        <v>0</v>
      </c>
      <c r="G3218" s="30">
        <f t="shared" si="365"/>
        <v>0</v>
      </c>
      <c r="H3218" s="63">
        <f t="shared" si="366"/>
        <v>74250</v>
      </c>
      <c r="I3218" s="63"/>
      <c r="J3218" s="59">
        <f>H3218*C3219</f>
        <v>0</v>
      </c>
    </row>
    <row r="3219" spans="1:10">
      <c r="A3219" s="144">
        <v>17</v>
      </c>
      <c r="B3219" s="145" t="s">
        <v>40</v>
      </c>
      <c r="C3219" s="37"/>
      <c r="D3219" s="149">
        <v>113832</v>
      </c>
      <c r="E3219" s="28">
        <f t="shared" si="364"/>
        <v>0</v>
      </c>
      <c r="F3219" s="29">
        <v>0</v>
      </c>
      <c r="G3219" s="30">
        <f t="shared" si="365"/>
        <v>0</v>
      </c>
      <c r="H3219" s="63">
        <f t="shared" si="366"/>
        <v>105400</v>
      </c>
      <c r="I3219" s="63"/>
      <c r="J3219" s="59">
        <f>H3219*C3220</f>
        <v>0</v>
      </c>
    </row>
    <row r="3220" spans="1:10" ht="17.25">
      <c r="A3220" s="144">
        <v>18</v>
      </c>
      <c r="B3220" s="145" t="s">
        <v>41</v>
      </c>
      <c r="C3220" s="37"/>
      <c r="D3220" s="150">
        <v>98010</v>
      </c>
      <c r="E3220" s="28">
        <f t="shared" si="364"/>
        <v>0</v>
      </c>
      <c r="F3220" s="29">
        <v>0</v>
      </c>
      <c r="G3220" s="30">
        <f t="shared" si="365"/>
        <v>0</v>
      </c>
      <c r="H3220" s="63">
        <f t="shared" si="366"/>
        <v>90750</v>
      </c>
      <c r="I3220" s="45"/>
      <c r="J3220" s="64">
        <f>SUM(J3202:J3219)</f>
        <v>0</v>
      </c>
    </row>
    <row r="3221" spans="1:10" ht="31.5">
      <c r="A3221" s="40"/>
      <c r="B3221" s="41" t="s">
        <v>42</v>
      </c>
      <c r="C3221" s="42">
        <f>SUM(C3203:C3220)</f>
        <v>30</v>
      </c>
      <c r="D3221" s="42"/>
      <c r="E3221" s="43">
        <f>SUM(E3203:E3220)</f>
        <v>2637200</v>
      </c>
      <c r="F3221" s="43"/>
      <c r="G3221" s="44">
        <f>SUM(G3203:G3220)</f>
        <v>2637200</v>
      </c>
      <c r="H3221" s="5"/>
      <c r="I3221" s="5"/>
      <c r="J3221" s="75">
        <f>J3220*0.08</f>
        <v>0</v>
      </c>
    </row>
    <row r="3222" spans="1:10" ht="31.5">
      <c r="A3222" s="46"/>
      <c r="B3222" s="47"/>
      <c r="C3222" s="48"/>
      <c r="D3222" s="48"/>
      <c r="E3222" s="49"/>
      <c r="F3222" s="49"/>
      <c r="G3222" s="151"/>
      <c r="H3222" s="6"/>
      <c r="I3222" s="6"/>
      <c r="J3222" s="76">
        <f>SUM(J3220:J3221)</f>
        <v>0</v>
      </c>
    </row>
    <row r="3223" spans="1:10" ht="18">
      <c r="A3223" s="283" t="s">
        <v>43</v>
      </c>
      <c r="B3223" s="283"/>
      <c r="C3223" s="284" t="s">
        <v>44</v>
      </c>
      <c r="D3223" s="284"/>
      <c r="E3223" s="54"/>
      <c r="F3223" s="54"/>
      <c r="G3223" s="55" t="s">
        <v>45</v>
      </c>
    </row>
    <row r="3226" spans="1:10" ht="15.75">
      <c r="A3226" s="279" t="s">
        <v>0</v>
      </c>
      <c r="B3226" s="279"/>
      <c r="C3226" s="279"/>
      <c r="D3226" s="279"/>
      <c r="E3226" s="279"/>
      <c r="F3226" s="279"/>
      <c r="G3226" s="279"/>
    </row>
    <row r="3227" spans="1:10" ht="15.75">
      <c r="A3227" s="279" t="s">
        <v>1</v>
      </c>
      <c r="B3227" s="279"/>
      <c r="C3227" s="279"/>
      <c r="D3227" s="279"/>
      <c r="E3227" s="279"/>
      <c r="F3227" s="279"/>
      <c r="G3227" s="279"/>
      <c r="H3227" s="1"/>
      <c r="I3227" s="1"/>
      <c r="J3227" s="71"/>
    </row>
    <row r="3228" spans="1:10" ht="15.75">
      <c r="A3228" s="279" t="s">
        <v>2</v>
      </c>
      <c r="B3228" s="279"/>
      <c r="C3228" s="279"/>
      <c r="D3228" s="279"/>
      <c r="E3228" s="279"/>
      <c r="F3228" s="279"/>
      <c r="G3228" s="279"/>
      <c r="H3228" s="1"/>
      <c r="I3228" s="1"/>
      <c r="J3228" s="71"/>
    </row>
    <row r="3229" spans="1:10" ht="15.75">
      <c r="A3229" s="279" t="s">
        <v>4</v>
      </c>
      <c r="B3229" s="279"/>
      <c r="C3229" s="279"/>
      <c r="D3229" s="279"/>
      <c r="E3229" s="279"/>
      <c r="F3229" s="279"/>
      <c r="G3229" s="279"/>
      <c r="H3229" s="1"/>
      <c r="I3229" s="1"/>
      <c r="J3229" s="71"/>
    </row>
    <row r="3230" spans="1:10" ht="27">
      <c r="A3230" s="280" t="s">
        <v>6</v>
      </c>
      <c r="B3230" s="280"/>
      <c r="C3230" s="280"/>
      <c r="D3230" s="280"/>
      <c r="E3230" s="280"/>
      <c r="F3230" s="280"/>
      <c r="G3230" s="280"/>
      <c r="H3230" s="2"/>
      <c r="I3230" s="2"/>
      <c r="J3230" s="72"/>
    </row>
    <row r="3231" spans="1:10" ht="27">
      <c r="A3231" s="142"/>
      <c r="B3231" s="142"/>
      <c r="C3231" s="281" t="s">
        <v>388</v>
      </c>
      <c r="D3231" s="281"/>
      <c r="E3231" s="281"/>
      <c r="F3231" s="281"/>
      <c r="G3231" s="281"/>
      <c r="H3231" s="68"/>
      <c r="I3231" s="68"/>
      <c r="J3231" s="71"/>
    </row>
    <row r="3232" spans="1:10" ht="15.75">
      <c r="A3232" s="11" t="s">
        <v>358</v>
      </c>
      <c r="B3232" s="12">
        <v>4138190196</v>
      </c>
      <c r="C3232" s="143"/>
      <c r="D3232" s="286"/>
      <c r="E3232" s="286"/>
      <c r="F3232" s="286"/>
      <c r="G3232" s="286"/>
      <c r="H3232" s="69" t="s">
        <v>161</v>
      </c>
      <c r="I3232" s="69"/>
      <c r="J3232" s="73"/>
    </row>
    <row r="3233" spans="1:10" ht="15.75">
      <c r="A3233" s="11" t="s">
        <v>9</v>
      </c>
      <c r="B3233" s="286" t="s">
        <v>780</v>
      </c>
      <c r="C3233" s="286"/>
      <c r="D3233" s="286"/>
      <c r="E3233" s="16"/>
      <c r="F3233" s="11"/>
      <c r="G3233" s="16"/>
      <c r="H3233" s="1"/>
      <c r="I3233" s="1"/>
      <c r="J3233" s="71"/>
    </row>
    <row r="3234" spans="1:10" ht="15.75">
      <c r="A3234" s="11" t="s">
        <v>11</v>
      </c>
      <c r="B3234" s="289"/>
      <c r="C3234" s="289"/>
      <c r="D3234" s="289"/>
      <c r="E3234" s="289"/>
      <c r="F3234" s="18"/>
      <c r="G3234" s="19"/>
      <c r="H3234" s="1"/>
      <c r="I3234" s="1"/>
      <c r="J3234" s="71"/>
    </row>
    <row r="3235" spans="1:10" ht="15.75">
      <c r="A3235" s="21" t="s">
        <v>14</v>
      </c>
      <c r="B3235" s="21" t="s">
        <v>16</v>
      </c>
      <c r="C3235" s="21"/>
      <c r="D3235" s="22" t="s">
        <v>18</v>
      </c>
      <c r="E3235" s="23" t="s">
        <v>19</v>
      </c>
      <c r="F3235" s="23" t="s">
        <v>20</v>
      </c>
      <c r="G3235" s="21" t="s">
        <v>21</v>
      </c>
      <c r="H3235" s="63"/>
      <c r="I3235" s="63"/>
      <c r="J3235" s="59">
        <f>H3235*C3236</f>
        <v>0</v>
      </c>
    </row>
    <row r="3236" spans="1:10">
      <c r="A3236" s="144">
        <v>1</v>
      </c>
      <c r="B3236" s="145" t="s">
        <v>23</v>
      </c>
      <c r="C3236" s="26">
        <v>6</v>
      </c>
      <c r="D3236" s="146">
        <v>79305</v>
      </c>
      <c r="E3236" s="28">
        <f t="shared" ref="E3236:E3253" si="367">D3236*C3236</f>
        <v>475830</v>
      </c>
      <c r="F3236" s="29">
        <v>0</v>
      </c>
      <c r="G3236" s="30">
        <f t="shared" ref="G3236:G3253" si="368">E3236-E3236*F3236</f>
        <v>475830</v>
      </c>
      <c r="H3236" s="63">
        <f t="shared" ref="H3236:H3253" si="369">D3236/1.08</f>
        <v>73430.555555555547</v>
      </c>
      <c r="I3236" s="63"/>
      <c r="J3236" s="59"/>
    </row>
    <row r="3237" spans="1:10">
      <c r="A3237" s="144">
        <v>2</v>
      </c>
      <c r="B3237" s="145" t="s">
        <v>25</v>
      </c>
      <c r="C3237" s="32"/>
      <c r="D3237" s="147">
        <v>128591</v>
      </c>
      <c r="E3237" s="28">
        <f t="shared" si="367"/>
        <v>0</v>
      </c>
      <c r="F3237" s="29">
        <v>0</v>
      </c>
      <c r="G3237" s="30">
        <f t="shared" si="368"/>
        <v>0</v>
      </c>
      <c r="H3237" s="63">
        <f t="shared" si="369"/>
        <v>119065.74074074073</v>
      </c>
      <c r="I3237" s="63"/>
      <c r="J3237" s="59"/>
    </row>
    <row r="3238" spans="1:10">
      <c r="A3238" s="144">
        <v>3</v>
      </c>
      <c r="B3238" s="145" t="s">
        <v>26</v>
      </c>
      <c r="C3238" s="34">
        <v>6</v>
      </c>
      <c r="D3238" s="146">
        <v>60043</v>
      </c>
      <c r="E3238" s="28">
        <f t="shared" si="367"/>
        <v>360258</v>
      </c>
      <c r="F3238" s="29">
        <v>0</v>
      </c>
      <c r="G3238" s="30">
        <f t="shared" si="368"/>
        <v>360258</v>
      </c>
      <c r="H3238" s="63">
        <f t="shared" si="369"/>
        <v>55595.370370370365</v>
      </c>
      <c r="I3238" s="63"/>
      <c r="J3238" s="59"/>
    </row>
    <row r="3239" spans="1:10">
      <c r="A3239" s="144">
        <v>4</v>
      </c>
      <c r="B3239" s="145" t="s">
        <v>27</v>
      </c>
      <c r="C3239" s="106"/>
      <c r="D3239" s="146">
        <v>115781</v>
      </c>
      <c r="E3239" s="28">
        <f t="shared" si="367"/>
        <v>0</v>
      </c>
      <c r="F3239" s="29">
        <v>0</v>
      </c>
      <c r="G3239" s="30">
        <f t="shared" si="368"/>
        <v>0</v>
      </c>
      <c r="H3239" s="63">
        <f t="shared" si="369"/>
        <v>107204.62962962962</v>
      </c>
      <c r="I3239" s="63"/>
      <c r="J3239" s="59"/>
    </row>
    <row r="3240" spans="1:10">
      <c r="A3240" s="144">
        <v>5</v>
      </c>
      <c r="B3240" s="145" t="s">
        <v>28</v>
      </c>
      <c r="C3240" s="32"/>
      <c r="D3240" s="146">
        <v>119943</v>
      </c>
      <c r="E3240" s="28">
        <f t="shared" si="367"/>
        <v>0</v>
      </c>
      <c r="F3240" s="124">
        <v>0</v>
      </c>
      <c r="G3240" s="30">
        <f t="shared" si="368"/>
        <v>0</v>
      </c>
      <c r="H3240" s="63">
        <f t="shared" si="369"/>
        <v>111058.33333333333</v>
      </c>
      <c r="I3240" s="63"/>
      <c r="J3240" s="59"/>
    </row>
    <row r="3241" spans="1:10">
      <c r="A3241" s="144">
        <v>6</v>
      </c>
      <c r="B3241" s="145" t="s">
        <v>29</v>
      </c>
      <c r="C3241" s="26"/>
      <c r="D3241" s="146">
        <v>94810</v>
      </c>
      <c r="E3241" s="28">
        <f t="shared" si="367"/>
        <v>0</v>
      </c>
      <c r="F3241" s="29">
        <v>0</v>
      </c>
      <c r="G3241" s="30">
        <f t="shared" si="368"/>
        <v>0</v>
      </c>
      <c r="H3241" s="63">
        <f t="shared" si="369"/>
        <v>87787.037037037036</v>
      </c>
      <c r="I3241" s="63"/>
      <c r="J3241" s="59"/>
    </row>
    <row r="3242" spans="1:10">
      <c r="A3242" s="144">
        <v>7</v>
      </c>
      <c r="B3242" s="145" t="s">
        <v>30</v>
      </c>
      <c r="C3242" s="34"/>
      <c r="D3242" s="146">
        <v>141396</v>
      </c>
      <c r="E3242" s="28">
        <f t="shared" si="367"/>
        <v>0</v>
      </c>
      <c r="F3242" s="29">
        <v>0</v>
      </c>
      <c r="G3242" s="30">
        <f t="shared" si="368"/>
        <v>0</v>
      </c>
      <c r="H3242" s="63">
        <f t="shared" si="369"/>
        <v>130922.22222222222</v>
      </c>
      <c r="I3242" s="63"/>
      <c r="J3242" s="59"/>
    </row>
    <row r="3243" spans="1:10">
      <c r="A3243" s="144">
        <v>8</v>
      </c>
      <c r="B3243" s="145" t="s">
        <v>31</v>
      </c>
      <c r="C3243" s="26"/>
      <c r="D3243" s="146">
        <v>232931</v>
      </c>
      <c r="E3243" s="28">
        <f t="shared" si="367"/>
        <v>0</v>
      </c>
      <c r="F3243" s="29">
        <v>0</v>
      </c>
      <c r="G3243" s="30">
        <f t="shared" si="368"/>
        <v>0</v>
      </c>
      <c r="H3243" s="63">
        <f t="shared" si="369"/>
        <v>215676.85185185182</v>
      </c>
      <c r="I3243" s="63"/>
      <c r="J3243" s="59"/>
    </row>
    <row r="3244" spans="1:10">
      <c r="A3244" s="144">
        <v>9</v>
      </c>
      <c r="B3244" s="148" t="s">
        <v>32</v>
      </c>
      <c r="C3244" s="26"/>
      <c r="D3244" s="146">
        <v>101534</v>
      </c>
      <c r="E3244" s="28">
        <f t="shared" si="367"/>
        <v>0</v>
      </c>
      <c r="F3244" s="29">
        <v>0</v>
      </c>
      <c r="G3244" s="30">
        <f t="shared" si="368"/>
        <v>0</v>
      </c>
      <c r="H3244" s="63">
        <f t="shared" si="369"/>
        <v>94012.962962962964</v>
      </c>
      <c r="I3244" s="63"/>
      <c r="J3244" s="59"/>
    </row>
    <row r="3245" spans="1:10">
      <c r="A3245" s="144">
        <v>10</v>
      </c>
      <c r="B3245" s="148" t="s">
        <v>33</v>
      </c>
      <c r="C3245" s="37"/>
      <c r="D3245" s="147">
        <v>110148</v>
      </c>
      <c r="E3245" s="28">
        <f t="shared" si="367"/>
        <v>0</v>
      </c>
      <c r="F3245" s="29">
        <v>0</v>
      </c>
      <c r="G3245" s="30">
        <f t="shared" si="368"/>
        <v>0</v>
      </c>
      <c r="H3245" s="63">
        <f t="shared" si="369"/>
        <v>101988.88888888888</v>
      </c>
      <c r="I3245" s="63"/>
      <c r="J3245" s="59"/>
    </row>
    <row r="3246" spans="1:10">
      <c r="A3246" s="144">
        <v>11</v>
      </c>
      <c r="B3246" s="145" t="s">
        <v>34</v>
      </c>
      <c r="C3246" s="37">
        <v>5</v>
      </c>
      <c r="D3246" s="146">
        <v>54198</v>
      </c>
      <c r="E3246" s="28">
        <f t="shared" si="367"/>
        <v>270990</v>
      </c>
      <c r="F3246" s="29">
        <v>0</v>
      </c>
      <c r="G3246" s="30">
        <f t="shared" si="368"/>
        <v>270990</v>
      </c>
      <c r="H3246" s="63">
        <f t="shared" si="369"/>
        <v>50183.333333333328</v>
      </c>
      <c r="I3246" s="63"/>
      <c r="J3246" s="59">
        <f t="shared" ref="J3246:J3252" si="370">H3246*C3247</f>
        <v>0</v>
      </c>
    </row>
    <row r="3247" spans="1:10">
      <c r="A3247" s="144">
        <v>12</v>
      </c>
      <c r="B3247" s="145" t="s">
        <v>35</v>
      </c>
      <c r="C3247" s="37"/>
      <c r="D3247" s="146">
        <v>49680</v>
      </c>
      <c r="E3247" s="28">
        <f t="shared" si="367"/>
        <v>0</v>
      </c>
      <c r="F3247" s="29">
        <v>0</v>
      </c>
      <c r="G3247" s="30">
        <f t="shared" si="368"/>
        <v>0</v>
      </c>
      <c r="H3247" s="63">
        <f t="shared" si="369"/>
        <v>46000</v>
      </c>
      <c r="I3247" s="63"/>
      <c r="J3247" s="59">
        <f t="shared" si="370"/>
        <v>0</v>
      </c>
    </row>
    <row r="3248" spans="1:10">
      <c r="A3248" s="144">
        <v>13</v>
      </c>
      <c r="B3248" s="145" t="s">
        <v>36</v>
      </c>
      <c r="C3248" s="37"/>
      <c r="D3248" s="149">
        <v>64152</v>
      </c>
      <c r="E3248" s="28">
        <f t="shared" si="367"/>
        <v>0</v>
      </c>
      <c r="F3248" s="29">
        <v>0</v>
      </c>
      <c r="G3248" s="30">
        <f t="shared" si="368"/>
        <v>0</v>
      </c>
      <c r="H3248" s="63">
        <f t="shared" si="369"/>
        <v>59399.999999999993</v>
      </c>
      <c r="I3248" s="63"/>
      <c r="J3248" s="59">
        <f t="shared" si="370"/>
        <v>0</v>
      </c>
    </row>
    <row r="3249" spans="1:10">
      <c r="A3249" s="144">
        <v>14</v>
      </c>
      <c r="B3249" s="145" t="s">
        <v>37</v>
      </c>
      <c r="C3249" s="37"/>
      <c r="D3249" s="149">
        <v>65934</v>
      </c>
      <c r="E3249" s="28">
        <f t="shared" si="367"/>
        <v>0</v>
      </c>
      <c r="F3249" s="29">
        <v>0</v>
      </c>
      <c r="G3249" s="30">
        <f t="shared" si="368"/>
        <v>0</v>
      </c>
      <c r="H3249" s="130">
        <f t="shared" si="369"/>
        <v>61049.999999999993</v>
      </c>
      <c r="I3249" s="63"/>
      <c r="J3249" s="59">
        <f t="shared" si="370"/>
        <v>0</v>
      </c>
    </row>
    <row r="3250" spans="1:10">
      <c r="A3250" s="144">
        <v>15</v>
      </c>
      <c r="B3250" s="145" t="s">
        <v>38</v>
      </c>
      <c r="C3250" s="37"/>
      <c r="D3250" s="149">
        <v>76626</v>
      </c>
      <c r="E3250" s="28">
        <f t="shared" si="367"/>
        <v>0</v>
      </c>
      <c r="F3250" s="124">
        <v>0</v>
      </c>
      <c r="G3250" s="30">
        <f t="shared" si="368"/>
        <v>0</v>
      </c>
      <c r="H3250" s="63">
        <f t="shared" si="369"/>
        <v>70950</v>
      </c>
      <c r="I3250" s="63"/>
      <c r="J3250" s="59">
        <f t="shared" si="370"/>
        <v>0</v>
      </c>
    </row>
    <row r="3251" spans="1:10">
      <c r="A3251" s="144">
        <v>16</v>
      </c>
      <c r="B3251" s="145" t="s">
        <v>39</v>
      </c>
      <c r="C3251" s="37"/>
      <c r="D3251" s="149">
        <v>80190</v>
      </c>
      <c r="E3251" s="28">
        <f t="shared" si="367"/>
        <v>0</v>
      </c>
      <c r="F3251" s="29">
        <v>0</v>
      </c>
      <c r="G3251" s="30">
        <f t="shared" si="368"/>
        <v>0</v>
      </c>
      <c r="H3251" s="63">
        <f t="shared" si="369"/>
        <v>74250</v>
      </c>
      <c r="I3251" s="63"/>
      <c r="J3251" s="59">
        <f t="shared" si="370"/>
        <v>0</v>
      </c>
    </row>
    <row r="3252" spans="1:10">
      <c r="A3252" s="144">
        <v>17</v>
      </c>
      <c r="B3252" s="145" t="s">
        <v>40</v>
      </c>
      <c r="C3252" s="37"/>
      <c r="D3252" s="149">
        <v>113832</v>
      </c>
      <c r="E3252" s="28">
        <f t="shared" si="367"/>
        <v>0</v>
      </c>
      <c r="F3252" s="29">
        <v>0</v>
      </c>
      <c r="G3252" s="30">
        <f t="shared" si="368"/>
        <v>0</v>
      </c>
      <c r="H3252" s="63">
        <f t="shared" si="369"/>
        <v>105400</v>
      </c>
      <c r="I3252" s="63"/>
      <c r="J3252" s="59">
        <f t="shared" si="370"/>
        <v>0</v>
      </c>
    </row>
    <row r="3253" spans="1:10" ht="17.25">
      <c r="A3253" s="144">
        <v>18</v>
      </c>
      <c r="B3253" s="145" t="s">
        <v>41</v>
      </c>
      <c r="C3253" s="37"/>
      <c r="D3253" s="150">
        <v>98010</v>
      </c>
      <c r="E3253" s="28">
        <f t="shared" si="367"/>
        <v>0</v>
      </c>
      <c r="F3253" s="29">
        <v>0</v>
      </c>
      <c r="G3253" s="30">
        <f t="shared" si="368"/>
        <v>0</v>
      </c>
      <c r="H3253" s="63">
        <f t="shared" si="369"/>
        <v>90750</v>
      </c>
      <c r="I3253" s="45"/>
      <c r="J3253" s="64">
        <f>SUM(J3235:J3252)</f>
        <v>0</v>
      </c>
    </row>
    <row r="3254" spans="1:10" ht="31.5">
      <c r="A3254" s="40"/>
      <c r="B3254" s="41" t="s">
        <v>42</v>
      </c>
      <c r="C3254" s="42">
        <f>SUM(C3236:C3253)</f>
        <v>17</v>
      </c>
      <c r="D3254" s="42"/>
      <c r="E3254" s="43">
        <f>SUM(E3236:E3253)</f>
        <v>1107078</v>
      </c>
      <c r="F3254" s="43"/>
      <c r="G3254" s="44">
        <f>SUM(G3236:G3253)</f>
        <v>1107078</v>
      </c>
      <c r="H3254" s="5"/>
      <c r="I3254" s="5"/>
      <c r="J3254" s="75">
        <f>J3253*0.08</f>
        <v>0</v>
      </c>
    </row>
    <row r="3255" spans="1:10" ht="31.5">
      <c r="A3255" s="46"/>
      <c r="B3255" s="47"/>
      <c r="C3255" s="48"/>
      <c r="D3255" s="48"/>
      <c r="E3255" s="49"/>
      <c r="F3255" s="49"/>
      <c r="G3255" s="151"/>
      <c r="H3255" s="6"/>
      <c r="I3255" s="6"/>
      <c r="J3255" s="76">
        <f>SUM(J3253:J3254)</f>
        <v>0</v>
      </c>
    </row>
    <row r="3256" spans="1:10" ht="18">
      <c r="A3256" s="283" t="s">
        <v>43</v>
      </c>
      <c r="B3256" s="283"/>
      <c r="C3256" s="284" t="s">
        <v>44</v>
      </c>
      <c r="D3256" s="284"/>
      <c r="E3256" s="54"/>
      <c r="F3256" s="54"/>
      <c r="G3256" s="55" t="s">
        <v>45</v>
      </c>
    </row>
    <row r="3259" spans="1:10" ht="15.75">
      <c r="A3259" s="279" t="s">
        <v>0</v>
      </c>
      <c r="B3259" s="279"/>
      <c r="C3259" s="279"/>
      <c r="D3259" s="279"/>
      <c r="E3259" s="279"/>
      <c r="F3259" s="279"/>
      <c r="G3259" s="279"/>
    </row>
    <row r="3260" spans="1:10" ht="15.75">
      <c r="A3260" s="279" t="s">
        <v>1</v>
      </c>
      <c r="B3260" s="279"/>
      <c r="C3260" s="279"/>
      <c r="D3260" s="279"/>
      <c r="E3260" s="279"/>
      <c r="F3260" s="279"/>
      <c r="G3260" s="279"/>
      <c r="H3260" s="1"/>
      <c r="I3260" s="1"/>
      <c r="J3260" s="71"/>
    </row>
    <row r="3261" spans="1:10" ht="15.75">
      <c r="A3261" s="279" t="s">
        <v>2</v>
      </c>
      <c r="B3261" s="279"/>
      <c r="C3261" s="279"/>
      <c r="D3261" s="279"/>
      <c r="E3261" s="279"/>
      <c r="F3261" s="279"/>
      <c r="G3261" s="279"/>
      <c r="H3261" s="1"/>
      <c r="I3261" s="1"/>
      <c r="J3261" s="71"/>
    </row>
    <row r="3262" spans="1:10" ht="15.75">
      <c r="A3262" s="279" t="s">
        <v>4</v>
      </c>
      <c r="B3262" s="279"/>
      <c r="C3262" s="279"/>
      <c r="D3262" s="279"/>
      <c r="E3262" s="279"/>
      <c r="F3262" s="279"/>
      <c r="G3262" s="279"/>
      <c r="H3262" s="1"/>
      <c r="I3262" s="1"/>
      <c r="J3262" s="71"/>
    </row>
    <row r="3263" spans="1:10" ht="27">
      <c r="A3263" s="280" t="s">
        <v>6</v>
      </c>
      <c r="B3263" s="280"/>
      <c r="C3263" s="280"/>
      <c r="D3263" s="280"/>
      <c r="E3263" s="280"/>
      <c r="F3263" s="280"/>
      <c r="G3263" s="280"/>
      <c r="H3263" s="2"/>
      <c r="I3263" s="2"/>
      <c r="J3263" s="72"/>
    </row>
    <row r="3264" spans="1:10" ht="27">
      <c r="A3264" s="142"/>
      <c r="B3264" s="142"/>
      <c r="C3264" s="281" t="s">
        <v>388</v>
      </c>
      <c r="D3264" s="281"/>
      <c r="E3264" s="281"/>
      <c r="F3264" s="281"/>
      <c r="G3264" s="281"/>
      <c r="H3264" s="68"/>
      <c r="I3264" s="68"/>
      <c r="J3264" s="71"/>
    </row>
    <row r="3265" spans="1:10" ht="15.75">
      <c r="A3265" s="11" t="s">
        <v>358</v>
      </c>
      <c r="B3265" s="12">
        <v>4138224471</v>
      </c>
      <c r="C3265" s="143"/>
      <c r="D3265" s="286"/>
      <c r="E3265" s="286"/>
      <c r="F3265" s="286"/>
      <c r="G3265" s="286"/>
      <c r="H3265" s="69" t="s">
        <v>161</v>
      </c>
      <c r="I3265" s="69"/>
      <c r="J3265" s="73"/>
    </row>
    <row r="3266" spans="1:10" ht="15.75">
      <c r="A3266" s="11" t="s">
        <v>9</v>
      </c>
      <c r="B3266" s="286" t="s">
        <v>781</v>
      </c>
      <c r="C3266" s="286"/>
      <c r="D3266" s="286"/>
      <c r="E3266" s="16"/>
      <c r="F3266" s="11"/>
      <c r="G3266" s="16"/>
      <c r="H3266" s="1"/>
      <c r="I3266" s="1"/>
      <c r="J3266" s="71"/>
    </row>
    <row r="3267" spans="1:10" ht="15.75">
      <c r="A3267" s="11" t="s">
        <v>11</v>
      </c>
      <c r="B3267" s="289"/>
      <c r="C3267" s="289"/>
      <c r="D3267" s="289"/>
      <c r="E3267" s="289"/>
      <c r="F3267" s="18"/>
      <c r="G3267" s="19"/>
      <c r="H3267" s="1"/>
      <c r="I3267" s="1"/>
      <c r="J3267" s="71"/>
    </row>
    <row r="3268" spans="1:10" ht="15.75">
      <c r="A3268" s="21" t="s">
        <v>14</v>
      </c>
      <c r="B3268" s="21" t="s">
        <v>16</v>
      </c>
      <c r="C3268" s="21"/>
      <c r="D3268" s="22" t="s">
        <v>18</v>
      </c>
      <c r="E3268" s="23" t="s">
        <v>19</v>
      </c>
      <c r="F3268" s="23" t="s">
        <v>20</v>
      </c>
      <c r="G3268" s="21" t="s">
        <v>21</v>
      </c>
      <c r="H3268" s="63"/>
      <c r="I3268" s="63"/>
      <c r="J3268" s="59">
        <f>H3268*C3269</f>
        <v>0</v>
      </c>
    </row>
    <row r="3269" spans="1:10">
      <c r="A3269" s="144">
        <v>1</v>
      </c>
      <c r="B3269" s="145" t="s">
        <v>23</v>
      </c>
      <c r="C3269" s="26"/>
      <c r="D3269" s="146">
        <v>79305</v>
      </c>
      <c r="E3269" s="28">
        <f t="shared" ref="E3269:E3286" si="371">D3269*C3269</f>
        <v>0</v>
      </c>
      <c r="F3269" s="29">
        <v>0</v>
      </c>
      <c r="G3269" s="30">
        <f t="shared" ref="G3269:G3286" si="372">E3269-E3269*F3269</f>
        <v>0</v>
      </c>
      <c r="H3269" s="63">
        <f t="shared" ref="H3269:H3286" si="373">D3269/1.08</f>
        <v>73430.555555555547</v>
      </c>
      <c r="I3269" s="63"/>
      <c r="J3269" s="59">
        <f>H3269*C3270</f>
        <v>0</v>
      </c>
    </row>
    <row r="3270" spans="1:10">
      <c r="A3270" s="144">
        <v>2</v>
      </c>
      <c r="B3270" s="145" t="s">
        <v>25</v>
      </c>
      <c r="C3270" s="32"/>
      <c r="D3270" s="147">
        <v>128591</v>
      </c>
      <c r="E3270" s="28">
        <f t="shared" si="371"/>
        <v>0</v>
      </c>
      <c r="F3270" s="29">
        <v>0</v>
      </c>
      <c r="G3270" s="30">
        <f t="shared" si="372"/>
        <v>0</v>
      </c>
      <c r="H3270" s="63">
        <f t="shared" si="373"/>
        <v>119065.74074074073</v>
      </c>
      <c r="I3270" s="63"/>
      <c r="J3270" s="59">
        <f>H3270*C3271</f>
        <v>0</v>
      </c>
    </row>
    <row r="3271" spans="1:10">
      <c r="A3271" s="144">
        <v>3</v>
      </c>
      <c r="B3271" s="145" t="s">
        <v>26</v>
      </c>
      <c r="C3271" s="34"/>
      <c r="D3271" s="146">
        <v>60043</v>
      </c>
      <c r="E3271" s="28">
        <f t="shared" si="371"/>
        <v>0</v>
      </c>
      <c r="F3271" s="29">
        <v>0</v>
      </c>
      <c r="G3271" s="30">
        <f t="shared" si="372"/>
        <v>0</v>
      </c>
      <c r="H3271" s="63">
        <f t="shared" si="373"/>
        <v>55595.370370370365</v>
      </c>
      <c r="I3271" s="63"/>
      <c r="J3271" s="59"/>
    </row>
    <row r="3272" spans="1:10">
      <c r="A3272" s="144">
        <v>4</v>
      </c>
      <c r="B3272" s="145" t="s">
        <v>27</v>
      </c>
      <c r="C3272" s="106"/>
      <c r="D3272" s="146">
        <v>115781</v>
      </c>
      <c r="E3272" s="28">
        <f t="shared" si="371"/>
        <v>0</v>
      </c>
      <c r="F3272" s="29">
        <v>0</v>
      </c>
      <c r="G3272" s="30">
        <f t="shared" si="372"/>
        <v>0</v>
      </c>
      <c r="H3272" s="63">
        <f t="shared" si="373"/>
        <v>107204.62962962962</v>
      </c>
      <c r="I3272" s="63"/>
      <c r="J3272" s="59"/>
    </row>
    <row r="3273" spans="1:10">
      <c r="A3273" s="144">
        <v>5</v>
      </c>
      <c r="B3273" s="145" t="s">
        <v>28</v>
      </c>
      <c r="C3273" s="32">
        <v>5</v>
      </c>
      <c r="D3273" s="146">
        <v>119943</v>
      </c>
      <c r="E3273" s="28">
        <f t="shared" si="371"/>
        <v>599715</v>
      </c>
      <c r="F3273" s="124">
        <v>0</v>
      </c>
      <c r="G3273" s="30">
        <f t="shared" si="372"/>
        <v>599715</v>
      </c>
      <c r="H3273" s="63">
        <f t="shared" si="373"/>
        <v>111058.33333333333</v>
      </c>
      <c r="I3273" s="63"/>
      <c r="J3273" s="59"/>
    </row>
    <row r="3274" spans="1:10">
      <c r="A3274" s="144">
        <v>6</v>
      </c>
      <c r="B3274" s="145" t="s">
        <v>29</v>
      </c>
      <c r="C3274" s="26"/>
      <c r="D3274" s="146">
        <v>94810</v>
      </c>
      <c r="E3274" s="28">
        <f t="shared" si="371"/>
        <v>0</v>
      </c>
      <c r="F3274" s="29">
        <v>0</v>
      </c>
      <c r="G3274" s="30">
        <f t="shared" si="372"/>
        <v>0</v>
      </c>
      <c r="H3274" s="63">
        <f t="shared" si="373"/>
        <v>87787.037037037036</v>
      </c>
      <c r="I3274" s="63"/>
      <c r="J3274" s="59"/>
    </row>
    <row r="3275" spans="1:10">
      <c r="A3275" s="144">
        <v>7</v>
      </c>
      <c r="B3275" s="145" t="s">
        <v>30</v>
      </c>
      <c r="C3275" s="34"/>
      <c r="D3275" s="146">
        <v>141396</v>
      </c>
      <c r="E3275" s="28">
        <f t="shared" si="371"/>
        <v>0</v>
      </c>
      <c r="F3275" s="29">
        <v>0</v>
      </c>
      <c r="G3275" s="30">
        <f t="shared" si="372"/>
        <v>0</v>
      </c>
      <c r="H3275" s="63">
        <f t="shared" si="373"/>
        <v>130922.22222222222</v>
      </c>
      <c r="I3275" s="63"/>
      <c r="J3275" s="59"/>
    </row>
    <row r="3276" spans="1:10">
      <c r="A3276" s="144">
        <v>8</v>
      </c>
      <c r="B3276" s="145" t="s">
        <v>31</v>
      </c>
      <c r="C3276" s="26"/>
      <c r="D3276" s="146">
        <v>232931</v>
      </c>
      <c r="E3276" s="28">
        <f t="shared" si="371"/>
        <v>0</v>
      </c>
      <c r="F3276" s="29">
        <v>0</v>
      </c>
      <c r="G3276" s="30">
        <f t="shared" si="372"/>
        <v>0</v>
      </c>
      <c r="H3276" s="63">
        <f t="shared" si="373"/>
        <v>215676.85185185182</v>
      </c>
      <c r="I3276" s="63"/>
      <c r="J3276" s="59"/>
    </row>
    <row r="3277" spans="1:10">
      <c r="A3277" s="144">
        <v>9</v>
      </c>
      <c r="B3277" s="148" t="s">
        <v>32</v>
      </c>
      <c r="C3277" s="26"/>
      <c r="D3277" s="146">
        <v>101534</v>
      </c>
      <c r="E3277" s="28">
        <f t="shared" si="371"/>
        <v>0</v>
      </c>
      <c r="F3277" s="29">
        <v>0</v>
      </c>
      <c r="G3277" s="30">
        <f t="shared" si="372"/>
        <v>0</v>
      </c>
      <c r="H3277" s="63">
        <f t="shared" si="373"/>
        <v>94012.962962962964</v>
      </c>
      <c r="I3277" s="63"/>
      <c r="J3277" s="59"/>
    </row>
    <row r="3278" spans="1:10">
      <c r="A3278" s="144">
        <v>10</v>
      </c>
      <c r="B3278" s="148" t="s">
        <v>33</v>
      </c>
      <c r="C3278" s="37"/>
      <c r="D3278" s="147">
        <v>110148</v>
      </c>
      <c r="E3278" s="28">
        <f t="shared" si="371"/>
        <v>0</v>
      </c>
      <c r="F3278" s="29">
        <v>0</v>
      </c>
      <c r="G3278" s="30">
        <f t="shared" si="372"/>
        <v>0</v>
      </c>
      <c r="H3278" s="63">
        <f t="shared" si="373"/>
        <v>101988.88888888888</v>
      </c>
      <c r="I3278" s="63"/>
      <c r="J3278" s="59"/>
    </row>
    <row r="3279" spans="1:10">
      <c r="A3279" s="144">
        <v>11</v>
      </c>
      <c r="B3279" s="145" t="s">
        <v>34</v>
      </c>
      <c r="C3279" s="37">
        <v>5</v>
      </c>
      <c r="D3279" s="146">
        <v>54198</v>
      </c>
      <c r="E3279" s="28">
        <f t="shared" si="371"/>
        <v>270990</v>
      </c>
      <c r="F3279" s="29">
        <v>0</v>
      </c>
      <c r="G3279" s="30">
        <f t="shared" si="372"/>
        <v>270990</v>
      </c>
      <c r="H3279" s="63">
        <f t="shared" si="373"/>
        <v>50183.333333333328</v>
      </c>
      <c r="I3279" s="63"/>
      <c r="J3279" s="59"/>
    </row>
    <row r="3280" spans="1:10">
      <c r="A3280" s="144">
        <v>12</v>
      </c>
      <c r="B3280" s="145" t="s">
        <v>35</v>
      </c>
      <c r="C3280" s="37"/>
      <c r="D3280" s="146">
        <v>49680</v>
      </c>
      <c r="E3280" s="28">
        <f t="shared" si="371"/>
        <v>0</v>
      </c>
      <c r="F3280" s="29">
        <v>0</v>
      </c>
      <c r="G3280" s="30">
        <f t="shared" si="372"/>
        <v>0</v>
      </c>
      <c r="H3280" s="63">
        <f t="shared" si="373"/>
        <v>46000</v>
      </c>
      <c r="I3280" s="63"/>
      <c r="J3280" s="59">
        <f t="shared" ref="J3280:J3285" si="374">H3280*C3281</f>
        <v>0</v>
      </c>
    </row>
    <row r="3281" spans="1:10">
      <c r="A3281" s="144">
        <v>13</v>
      </c>
      <c r="B3281" s="145" t="s">
        <v>36</v>
      </c>
      <c r="C3281" s="37"/>
      <c r="D3281" s="149">
        <v>64152</v>
      </c>
      <c r="E3281" s="28">
        <f t="shared" si="371"/>
        <v>0</v>
      </c>
      <c r="F3281" s="29">
        <v>0</v>
      </c>
      <c r="G3281" s="30">
        <f t="shared" si="372"/>
        <v>0</v>
      </c>
      <c r="H3281" s="63">
        <f t="shared" si="373"/>
        <v>59399.999999999993</v>
      </c>
      <c r="I3281" s="63"/>
      <c r="J3281" s="59">
        <f t="shared" si="374"/>
        <v>0</v>
      </c>
    </row>
    <row r="3282" spans="1:10">
      <c r="A3282" s="144">
        <v>14</v>
      </c>
      <c r="B3282" s="145" t="s">
        <v>37</v>
      </c>
      <c r="C3282" s="37"/>
      <c r="D3282" s="149">
        <v>65934</v>
      </c>
      <c r="E3282" s="28">
        <f t="shared" si="371"/>
        <v>0</v>
      </c>
      <c r="F3282" s="29">
        <v>0</v>
      </c>
      <c r="G3282" s="30">
        <f t="shared" si="372"/>
        <v>0</v>
      </c>
      <c r="H3282" s="130">
        <f t="shared" si="373"/>
        <v>61049.999999999993</v>
      </c>
      <c r="I3282" s="63"/>
      <c r="J3282" s="59">
        <f t="shared" si="374"/>
        <v>0</v>
      </c>
    </row>
    <row r="3283" spans="1:10">
      <c r="A3283" s="144">
        <v>15</v>
      </c>
      <c r="B3283" s="145" t="s">
        <v>38</v>
      </c>
      <c r="C3283" s="37"/>
      <c r="D3283" s="149">
        <v>76626</v>
      </c>
      <c r="E3283" s="28">
        <f t="shared" si="371"/>
        <v>0</v>
      </c>
      <c r="F3283" s="124">
        <v>0</v>
      </c>
      <c r="G3283" s="30">
        <f t="shared" si="372"/>
        <v>0</v>
      </c>
      <c r="H3283" s="63">
        <f t="shared" si="373"/>
        <v>70950</v>
      </c>
      <c r="I3283" s="63"/>
      <c r="J3283" s="59">
        <f t="shared" si="374"/>
        <v>0</v>
      </c>
    </row>
    <row r="3284" spans="1:10">
      <c r="A3284" s="144">
        <v>16</v>
      </c>
      <c r="B3284" s="145" t="s">
        <v>39</v>
      </c>
      <c r="C3284" s="37"/>
      <c r="D3284" s="149">
        <v>80190</v>
      </c>
      <c r="E3284" s="28">
        <f t="shared" si="371"/>
        <v>0</v>
      </c>
      <c r="F3284" s="29">
        <v>0</v>
      </c>
      <c r="G3284" s="30">
        <f t="shared" si="372"/>
        <v>0</v>
      </c>
      <c r="H3284" s="63">
        <f t="shared" si="373"/>
        <v>74250</v>
      </c>
      <c r="I3284" s="63"/>
      <c r="J3284" s="59">
        <f t="shared" si="374"/>
        <v>0</v>
      </c>
    </row>
    <row r="3285" spans="1:10">
      <c r="A3285" s="144">
        <v>17</v>
      </c>
      <c r="B3285" s="145" t="s">
        <v>40</v>
      </c>
      <c r="C3285" s="37"/>
      <c r="D3285" s="149">
        <v>113832</v>
      </c>
      <c r="E3285" s="28">
        <f t="shared" si="371"/>
        <v>0</v>
      </c>
      <c r="F3285" s="29">
        <v>0</v>
      </c>
      <c r="G3285" s="30">
        <f t="shared" si="372"/>
        <v>0</v>
      </c>
      <c r="H3285" s="63">
        <f t="shared" si="373"/>
        <v>105400</v>
      </c>
      <c r="I3285" s="63"/>
      <c r="J3285" s="59">
        <f t="shared" si="374"/>
        <v>0</v>
      </c>
    </row>
    <row r="3286" spans="1:10" ht="17.25">
      <c r="A3286" s="144">
        <v>18</v>
      </c>
      <c r="B3286" s="145" t="s">
        <v>41</v>
      </c>
      <c r="C3286" s="37"/>
      <c r="D3286" s="150">
        <v>98010</v>
      </c>
      <c r="E3286" s="28">
        <f t="shared" si="371"/>
        <v>0</v>
      </c>
      <c r="F3286" s="29">
        <v>0</v>
      </c>
      <c r="G3286" s="30">
        <f t="shared" si="372"/>
        <v>0</v>
      </c>
      <c r="H3286" s="63">
        <f t="shared" si="373"/>
        <v>90750</v>
      </c>
      <c r="I3286" s="45"/>
      <c r="J3286" s="64">
        <f>SUM(J3268:J3285)</f>
        <v>0</v>
      </c>
    </row>
    <row r="3287" spans="1:10" ht="31.5">
      <c r="A3287" s="40"/>
      <c r="B3287" s="41" t="s">
        <v>42</v>
      </c>
      <c r="C3287" s="42">
        <f>SUM(C3269:C3286)</f>
        <v>10</v>
      </c>
      <c r="D3287" s="42"/>
      <c r="E3287" s="43">
        <f>SUM(E3269:E3286)</f>
        <v>870705</v>
      </c>
      <c r="F3287" s="43"/>
      <c r="G3287" s="44">
        <f>SUM(G3269:G3286)</f>
        <v>870705</v>
      </c>
      <c r="H3287" s="5"/>
      <c r="I3287" s="5"/>
      <c r="J3287" s="75">
        <f>J3286*0.08</f>
        <v>0</v>
      </c>
    </row>
    <row r="3288" spans="1:10" ht="31.5">
      <c r="A3288" s="46"/>
      <c r="B3288" s="47"/>
      <c r="C3288" s="48"/>
      <c r="D3288" s="48"/>
      <c r="E3288" s="49"/>
      <c r="F3288" s="49"/>
      <c r="G3288" s="151"/>
      <c r="H3288" s="6"/>
      <c r="I3288" s="6"/>
      <c r="J3288" s="76">
        <f>SUM(J3286:J3287)</f>
        <v>0</v>
      </c>
    </row>
    <row r="3289" spans="1:10" ht="18">
      <c r="A3289" s="283" t="s">
        <v>43</v>
      </c>
      <c r="B3289" s="283"/>
      <c r="C3289" s="284" t="s">
        <v>44</v>
      </c>
      <c r="D3289" s="284"/>
      <c r="E3289" s="54"/>
      <c r="F3289" s="54"/>
      <c r="G3289" s="55" t="s">
        <v>45</v>
      </c>
    </row>
    <row r="3292" spans="1:10" ht="15.75">
      <c r="A3292" s="279" t="s">
        <v>0</v>
      </c>
      <c r="B3292" s="279"/>
      <c r="C3292" s="279"/>
      <c r="D3292" s="279"/>
      <c r="E3292" s="279"/>
      <c r="F3292" s="279"/>
      <c r="G3292" s="279"/>
    </row>
    <row r="3293" spans="1:10" ht="15.75">
      <c r="A3293" s="279" t="s">
        <v>1</v>
      </c>
      <c r="B3293" s="279"/>
      <c r="C3293" s="279"/>
      <c r="D3293" s="279"/>
      <c r="E3293" s="279"/>
      <c r="F3293" s="279"/>
      <c r="G3293" s="279"/>
      <c r="H3293" s="1"/>
      <c r="I3293" s="1"/>
      <c r="J3293" s="71"/>
    </row>
    <row r="3294" spans="1:10" ht="15.75">
      <c r="A3294" s="279" t="s">
        <v>2</v>
      </c>
      <c r="B3294" s="279"/>
      <c r="C3294" s="279"/>
      <c r="D3294" s="279"/>
      <c r="E3294" s="279"/>
      <c r="F3294" s="279"/>
      <c r="G3294" s="279"/>
      <c r="H3294" s="1"/>
      <c r="I3294" s="1"/>
      <c r="J3294" s="71"/>
    </row>
    <row r="3295" spans="1:10" ht="15.75">
      <c r="A3295" s="279" t="s">
        <v>4</v>
      </c>
      <c r="B3295" s="279"/>
      <c r="C3295" s="279"/>
      <c r="D3295" s="279"/>
      <c r="E3295" s="279"/>
      <c r="F3295" s="279"/>
      <c r="G3295" s="279"/>
      <c r="H3295" s="1"/>
      <c r="I3295" s="1"/>
      <c r="J3295" s="71"/>
    </row>
    <row r="3296" spans="1:10" ht="27">
      <c r="A3296" s="280" t="s">
        <v>6</v>
      </c>
      <c r="B3296" s="280"/>
      <c r="C3296" s="280"/>
      <c r="D3296" s="280"/>
      <c r="E3296" s="280"/>
      <c r="F3296" s="280"/>
      <c r="G3296" s="280"/>
      <c r="H3296" s="2"/>
      <c r="I3296" s="2"/>
      <c r="J3296" s="72"/>
    </row>
    <row r="3297" spans="1:10" ht="27">
      <c r="A3297" s="142"/>
      <c r="B3297" s="142"/>
      <c r="C3297" s="281" t="s">
        <v>388</v>
      </c>
      <c r="D3297" s="281"/>
      <c r="E3297" s="281"/>
      <c r="F3297" s="281"/>
      <c r="G3297" s="281"/>
      <c r="H3297" s="68"/>
      <c r="I3297" s="68"/>
      <c r="J3297" s="71"/>
    </row>
    <row r="3298" spans="1:10" ht="15.75">
      <c r="A3298" s="11" t="s">
        <v>358</v>
      </c>
      <c r="B3298" s="12">
        <v>4138225812</v>
      </c>
      <c r="C3298" s="143"/>
      <c r="D3298" s="286"/>
      <c r="E3298" s="286"/>
      <c r="F3298" s="286"/>
      <c r="G3298" s="286"/>
      <c r="H3298" s="69" t="s">
        <v>161</v>
      </c>
      <c r="I3298" s="69"/>
      <c r="J3298" s="73"/>
    </row>
    <row r="3299" spans="1:10" ht="15.75">
      <c r="A3299" s="11" t="s">
        <v>9</v>
      </c>
      <c r="B3299" s="286" t="s">
        <v>782</v>
      </c>
      <c r="C3299" s="286"/>
      <c r="D3299" s="286"/>
      <c r="E3299" s="16"/>
      <c r="F3299" s="11"/>
      <c r="G3299" s="16"/>
      <c r="H3299" s="1"/>
      <c r="I3299" s="1"/>
      <c r="J3299" s="71"/>
    </row>
    <row r="3300" spans="1:10" ht="15.75">
      <c r="A3300" s="11" t="s">
        <v>11</v>
      </c>
      <c r="B3300" s="289"/>
      <c r="C3300" s="289"/>
      <c r="D3300" s="289"/>
      <c r="E3300" s="289"/>
      <c r="F3300" s="18"/>
      <c r="G3300" s="19"/>
      <c r="H3300" s="1"/>
      <c r="I3300" s="1"/>
      <c r="J3300" s="71"/>
    </row>
    <row r="3301" spans="1:10" ht="15.75">
      <c r="A3301" s="21" t="s">
        <v>14</v>
      </c>
      <c r="B3301" s="21" t="s">
        <v>16</v>
      </c>
      <c r="C3301" s="21"/>
      <c r="D3301" s="22" t="s">
        <v>18</v>
      </c>
      <c r="E3301" s="23" t="s">
        <v>19</v>
      </c>
      <c r="F3301" s="23" t="s">
        <v>20</v>
      </c>
      <c r="G3301" s="21" t="s">
        <v>21</v>
      </c>
      <c r="H3301" s="63"/>
      <c r="I3301" s="63"/>
      <c r="J3301" s="59">
        <f>H3301*C3302</f>
        <v>0</v>
      </c>
    </row>
    <row r="3302" spans="1:10">
      <c r="A3302" s="144">
        <v>1</v>
      </c>
      <c r="B3302" s="145" t="s">
        <v>23</v>
      </c>
      <c r="C3302" s="26"/>
      <c r="D3302" s="146">
        <v>79305</v>
      </c>
      <c r="E3302" s="28">
        <f t="shared" ref="E3302:E3319" si="375">D3302*C3302</f>
        <v>0</v>
      </c>
      <c r="F3302" s="29">
        <v>0</v>
      </c>
      <c r="G3302" s="30">
        <f t="shared" ref="G3302:G3319" si="376">E3302-E3302*F3302</f>
        <v>0</v>
      </c>
      <c r="H3302" s="63">
        <f t="shared" ref="H3302:H3319" si="377">D3302/1.08</f>
        <v>73430.555555555547</v>
      </c>
      <c r="I3302" s="63"/>
      <c r="J3302" s="59">
        <f>H3302*C3303</f>
        <v>0</v>
      </c>
    </row>
    <row r="3303" spans="1:10">
      <c r="A3303" s="144">
        <v>2</v>
      </c>
      <c r="B3303" s="145" t="s">
        <v>25</v>
      </c>
      <c r="C3303" s="32"/>
      <c r="D3303" s="147">
        <v>128591</v>
      </c>
      <c r="E3303" s="28">
        <f t="shared" si="375"/>
        <v>0</v>
      </c>
      <c r="F3303" s="29">
        <v>0</v>
      </c>
      <c r="G3303" s="30">
        <f t="shared" si="376"/>
        <v>0</v>
      </c>
      <c r="H3303" s="63">
        <f t="shared" si="377"/>
        <v>119065.74074074073</v>
      </c>
      <c r="I3303" s="63"/>
      <c r="J3303" s="59">
        <f>H3303*C3304</f>
        <v>0</v>
      </c>
    </row>
    <row r="3304" spans="1:10">
      <c r="A3304" s="144">
        <v>3</v>
      </c>
      <c r="B3304" s="145" t="s">
        <v>26</v>
      </c>
      <c r="C3304" s="34"/>
      <c r="D3304" s="146">
        <v>60043</v>
      </c>
      <c r="E3304" s="28">
        <f t="shared" si="375"/>
        <v>0</v>
      </c>
      <c r="F3304" s="29">
        <v>0</v>
      </c>
      <c r="G3304" s="30">
        <f t="shared" si="376"/>
        <v>0</v>
      </c>
      <c r="H3304" s="63">
        <f t="shared" si="377"/>
        <v>55595.370370370365</v>
      </c>
      <c r="I3304" s="63"/>
      <c r="J3304" s="59">
        <f>H3304*C3305</f>
        <v>0</v>
      </c>
    </row>
    <row r="3305" spans="1:10">
      <c r="A3305" s="144">
        <v>4</v>
      </c>
      <c r="B3305" s="145" t="s">
        <v>27</v>
      </c>
      <c r="C3305" s="106"/>
      <c r="D3305" s="146">
        <v>115781</v>
      </c>
      <c r="E3305" s="28">
        <f t="shared" si="375"/>
        <v>0</v>
      </c>
      <c r="F3305" s="29">
        <v>0</v>
      </c>
      <c r="G3305" s="30">
        <f t="shared" si="376"/>
        <v>0</v>
      </c>
      <c r="H3305" s="63">
        <f t="shared" si="377"/>
        <v>107204.62962962962</v>
      </c>
      <c r="I3305" s="63"/>
      <c r="J3305" s="59"/>
    </row>
    <row r="3306" spans="1:10">
      <c r="A3306" s="144">
        <v>5</v>
      </c>
      <c r="B3306" s="145" t="s">
        <v>28</v>
      </c>
      <c r="C3306" s="32">
        <v>5</v>
      </c>
      <c r="D3306" s="146">
        <v>119943</v>
      </c>
      <c r="E3306" s="28">
        <f t="shared" si="375"/>
        <v>599715</v>
      </c>
      <c r="F3306" s="124">
        <v>0</v>
      </c>
      <c r="G3306" s="30">
        <f t="shared" si="376"/>
        <v>599715</v>
      </c>
      <c r="H3306" s="63">
        <f t="shared" si="377"/>
        <v>111058.33333333333</v>
      </c>
      <c r="I3306" s="63"/>
      <c r="J3306" s="59">
        <f t="shared" ref="J3306:J3318" si="378">H3306*C3307</f>
        <v>0</v>
      </c>
    </row>
    <row r="3307" spans="1:10">
      <c r="A3307" s="144">
        <v>6</v>
      </c>
      <c r="B3307" s="145" t="s">
        <v>29</v>
      </c>
      <c r="C3307" s="26"/>
      <c r="D3307" s="146">
        <v>94810</v>
      </c>
      <c r="E3307" s="28">
        <f t="shared" si="375"/>
        <v>0</v>
      </c>
      <c r="F3307" s="29">
        <v>0</v>
      </c>
      <c r="G3307" s="30">
        <f t="shared" si="376"/>
        <v>0</v>
      </c>
      <c r="H3307" s="63">
        <f t="shared" si="377"/>
        <v>87787.037037037036</v>
      </c>
      <c r="I3307" s="63"/>
      <c r="J3307" s="59">
        <f t="shared" si="378"/>
        <v>0</v>
      </c>
    </row>
    <row r="3308" spans="1:10">
      <c r="A3308" s="144">
        <v>7</v>
      </c>
      <c r="B3308" s="145" t="s">
        <v>30</v>
      </c>
      <c r="C3308" s="34"/>
      <c r="D3308" s="146">
        <v>141396</v>
      </c>
      <c r="E3308" s="28">
        <f t="shared" si="375"/>
        <v>0</v>
      </c>
      <c r="F3308" s="29">
        <v>0</v>
      </c>
      <c r="G3308" s="30">
        <f t="shared" si="376"/>
        <v>0</v>
      </c>
      <c r="H3308" s="63">
        <f t="shared" si="377"/>
        <v>130922.22222222222</v>
      </c>
      <c r="I3308" s="63"/>
      <c r="J3308" s="59">
        <f t="shared" si="378"/>
        <v>0</v>
      </c>
    </row>
    <row r="3309" spans="1:10">
      <c r="A3309" s="144">
        <v>8</v>
      </c>
      <c r="B3309" s="145" t="s">
        <v>31</v>
      </c>
      <c r="C3309" s="26"/>
      <c r="D3309" s="146">
        <v>232931</v>
      </c>
      <c r="E3309" s="28">
        <f t="shared" si="375"/>
        <v>0</v>
      </c>
      <c r="F3309" s="29">
        <v>0</v>
      </c>
      <c r="G3309" s="30">
        <f t="shared" si="376"/>
        <v>0</v>
      </c>
      <c r="H3309" s="63">
        <f t="shared" si="377"/>
        <v>215676.85185185182</v>
      </c>
      <c r="I3309" s="63"/>
      <c r="J3309" s="59">
        <f t="shared" si="378"/>
        <v>0</v>
      </c>
    </row>
    <row r="3310" spans="1:10">
      <c r="A3310" s="144">
        <v>9</v>
      </c>
      <c r="B3310" s="148" t="s">
        <v>32</v>
      </c>
      <c r="C3310" s="26"/>
      <c r="D3310" s="146">
        <v>101534</v>
      </c>
      <c r="E3310" s="28">
        <f t="shared" si="375"/>
        <v>0</v>
      </c>
      <c r="F3310" s="29">
        <v>0</v>
      </c>
      <c r="G3310" s="30">
        <f t="shared" si="376"/>
        <v>0</v>
      </c>
      <c r="H3310" s="63">
        <f t="shared" si="377"/>
        <v>94012.962962962964</v>
      </c>
      <c r="I3310" s="63"/>
      <c r="J3310" s="59">
        <f t="shared" si="378"/>
        <v>0</v>
      </c>
    </row>
    <row r="3311" spans="1:10">
      <c r="A3311" s="144">
        <v>10</v>
      </c>
      <c r="B3311" s="148" t="s">
        <v>33</v>
      </c>
      <c r="C3311" s="37"/>
      <c r="D3311" s="147">
        <v>110148</v>
      </c>
      <c r="E3311" s="28">
        <f t="shared" si="375"/>
        <v>0</v>
      </c>
      <c r="F3311" s="29">
        <v>0</v>
      </c>
      <c r="G3311" s="30">
        <f t="shared" si="376"/>
        <v>0</v>
      </c>
      <c r="H3311" s="63">
        <f t="shared" si="377"/>
        <v>101988.88888888888</v>
      </c>
      <c r="I3311" s="63"/>
      <c r="J3311" s="59">
        <f t="shared" si="378"/>
        <v>0</v>
      </c>
    </row>
    <row r="3312" spans="1:10">
      <c r="A3312" s="144">
        <v>11</v>
      </c>
      <c r="B3312" s="145" t="s">
        <v>34</v>
      </c>
      <c r="C3312" s="37"/>
      <c r="D3312" s="146">
        <v>54198</v>
      </c>
      <c r="E3312" s="28">
        <f t="shared" si="375"/>
        <v>0</v>
      </c>
      <c r="F3312" s="29">
        <v>0</v>
      </c>
      <c r="G3312" s="30">
        <f t="shared" si="376"/>
        <v>0</v>
      </c>
      <c r="H3312" s="63">
        <f t="shared" si="377"/>
        <v>50183.333333333328</v>
      </c>
      <c r="I3312" s="63"/>
      <c r="J3312" s="59">
        <f t="shared" si="378"/>
        <v>0</v>
      </c>
    </row>
    <row r="3313" spans="1:10">
      <c r="A3313" s="144">
        <v>12</v>
      </c>
      <c r="B3313" s="145" t="s">
        <v>35</v>
      </c>
      <c r="C3313" s="37"/>
      <c r="D3313" s="146">
        <v>49680</v>
      </c>
      <c r="E3313" s="28">
        <f t="shared" si="375"/>
        <v>0</v>
      </c>
      <c r="F3313" s="29">
        <v>0</v>
      </c>
      <c r="G3313" s="30">
        <f t="shared" si="376"/>
        <v>0</v>
      </c>
      <c r="H3313" s="63">
        <f t="shared" si="377"/>
        <v>46000</v>
      </c>
      <c r="I3313" s="63"/>
      <c r="J3313" s="59">
        <f t="shared" si="378"/>
        <v>0</v>
      </c>
    </row>
    <row r="3314" spans="1:10">
      <c r="A3314" s="144">
        <v>13</v>
      </c>
      <c r="B3314" s="145" t="s">
        <v>36</v>
      </c>
      <c r="C3314" s="37"/>
      <c r="D3314" s="149">
        <v>64152</v>
      </c>
      <c r="E3314" s="28">
        <f t="shared" si="375"/>
        <v>0</v>
      </c>
      <c r="F3314" s="29">
        <v>0</v>
      </c>
      <c r="G3314" s="30">
        <f t="shared" si="376"/>
        <v>0</v>
      </c>
      <c r="H3314" s="63">
        <f t="shared" si="377"/>
        <v>59399.999999999993</v>
      </c>
      <c r="I3314" s="63"/>
      <c r="J3314" s="59">
        <f t="shared" si="378"/>
        <v>0</v>
      </c>
    </row>
    <row r="3315" spans="1:10">
      <c r="A3315" s="144">
        <v>14</v>
      </c>
      <c r="B3315" s="145" t="s">
        <v>37</v>
      </c>
      <c r="C3315" s="37"/>
      <c r="D3315" s="149">
        <v>65934</v>
      </c>
      <c r="E3315" s="28">
        <f t="shared" si="375"/>
        <v>0</v>
      </c>
      <c r="F3315" s="29">
        <v>0</v>
      </c>
      <c r="G3315" s="30">
        <f t="shared" si="376"/>
        <v>0</v>
      </c>
      <c r="H3315" s="130">
        <f t="shared" si="377"/>
        <v>61049.999999999993</v>
      </c>
      <c r="I3315" s="63"/>
      <c r="J3315" s="59">
        <f t="shared" si="378"/>
        <v>0</v>
      </c>
    </row>
    <row r="3316" spans="1:10">
      <c r="A3316" s="144">
        <v>15</v>
      </c>
      <c r="B3316" s="145" t="s">
        <v>38</v>
      </c>
      <c r="C3316" s="37"/>
      <c r="D3316" s="149">
        <v>76626</v>
      </c>
      <c r="E3316" s="28">
        <f t="shared" si="375"/>
        <v>0</v>
      </c>
      <c r="F3316" s="124">
        <v>0</v>
      </c>
      <c r="G3316" s="30">
        <f t="shared" si="376"/>
        <v>0</v>
      </c>
      <c r="H3316" s="63">
        <f t="shared" si="377"/>
        <v>70950</v>
      </c>
      <c r="I3316" s="63"/>
      <c r="J3316" s="59">
        <f t="shared" si="378"/>
        <v>0</v>
      </c>
    </row>
    <row r="3317" spans="1:10">
      <c r="A3317" s="144">
        <v>16</v>
      </c>
      <c r="B3317" s="145" t="s">
        <v>39</v>
      </c>
      <c r="C3317" s="37"/>
      <c r="D3317" s="149">
        <v>80190</v>
      </c>
      <c r="E3317" s="28">
        <f t="shared" si="375"/>
        <v>0</v>
      </c>
      <c r="F3317" s="29">
        <v>0</v>
      </c>
      <c r="G3317" s="30">
        <f t="shared" si="376"/>
        <v>0</v>
      </c>
      <c r="H3317" s="63">
        <f t="shared" si="377"/>
        <v>74250</v>
      </c>
      <c r="I3317" s="63"/>
      <c r="J3317" s="59">
        <f t="shared" si="378"/>
        <v>0</v>
      </c>
    </row>
    <row r="3318" spans="1:10">
      <c r="A3318" s="144">
        <v>17</v>
      </c>
      <c r="B3318" s="145" t="s">
        <v>40</v>
      </c>
      <c r="C3318" s="37"/>
      <c r="D3318" s="149">
        <v>113832</v>
      </c>
      <c r="E3318" s="28">
        <f t="shared" si="375"/>
        <v>0</v>
      </c>
      <c r="F3318" s="29">
        <v>0</v>
      </c>
      <c r="G3318" s="30">
        <f t="shared" si="376"/>
        <v>0</v>
      </c>
      <c r="H3318" s="63">
        <f t="shared" si="377"/>
        <v>105400</v>
      </c>
      <c r="I3318" s="63"/>
      <c r="J3318" s="59">
        <f t="shared" si="378"/>
        <v>0</v>
      </c>
    </row>
    <row r="3319" spans="1:10" ht="17.25">
      <c r="A3319" s="144">
        <v>18</v>
      </c>
      <c r="B3319" s="145" t="s">
        <v>41</v>
      </c>
      <c r="C3319" s="37"/>
      <c r="D3319" s="150">
        <v>98010</v>
      </c>
      <c r="E3319" s="28">
        <f t="shared" si="375"/>
        <v>0</v>
      </c>
      <c r="F3319" s="29">
        <v>0</v>
      </c>
      <c r="G3319" s="30">
        <f t="shared" si="376"/>
        <v>0</v>
      </c>
      <c r="H3319" s="63">
        <f t="shared" si="377"/>
        <v>90750</v>
      </c>
      <c r="I3319" s="45"/>
      <c r="J3319" s="64">
        <f>SUM(J3301:J3318)</f>
        <v>0</v>
      </c>
    </row>
    <row r="3320" spans="1:10" ht="31.5">
      <c r="A3320" s="40"/>
      <c r="B3320" s="41" t="s">
        <v>42</v>
      </c>
      <c r="C3320" s="42">
        <f>SUM(C3302:C3319)</f>
        <v>5</v>
      </c>
      <c r="D3320" s="42"/>
      <c r="E3320" s="43">
        <f>SUM(E3302:E3319)</f>
        <v>599715</v>
      </c>
      <c r="F3320" s="43"/>
      <c r="G3320" s="44">
        <f>SUM(G3302:G3319)</f>
        <v>599715</v>
      </c>
      <c r="H3320" s="5"/>
      <c r="I3320" s="5"/>
      <c r="J3320" s="75">
        <f>J3319*0.08</f>
        <v>0</v>
      </c>
    </row>
    <row r="3321" spans="1:10" ht="31.5">
      <c r="A3321" s="46"/>
      <c r="B3321" s="47"/>
      <c r="C3321" s="48"/>
      <c r="D3321" s="48"/>
      <c r="E3321" s="49"/>
      <c r="F3321" s="49"/>
      <c r="G3321" s="151"/>
      <c r="H3321" s="6"/>
      <c r="I3321" s="6"/>
      <c r="J3321" s="76">
        <f>SUM(J3319:J3320)</f>
        <v>0</v>
      </c>
    </row>
    <row r="3322" spans="1:10" ht="18">
      <c r="A3322" s="283" t="s">
        <v>43</v>
      </c>
      <c r="B3322" s="283"/>
      <c r="C3322" s="284" t="s">
        <v>44</v>
      </c>
      <c r="D3322" s="284"/>
      <c r="E3322" s="54"/>
      <c r="F3322" s="54"/>
      <c r="G3322" s="55" t="s">
        <v>45</v>
      </c>
    </row>
    <row r="3325" spans="1:10" ht="15.75">
      <c r="A3325" s="279" t="s">
        <v>0</v>
      </c>
      <c r="B3325" s="279"/>
      <c r="C3325" s="279"/>
      <c r="D3325" s="279"/>
      <c r="E3325" s="279"/>
      <c r="F3325" s="279"/>
      <c r="G3325" s="279"/>
    </row>
    <row r="3326" spans="1:10" ht="15.75">
      <c r="A3326" s="279" t="s">
        <v>1</v>
      </c>
      <c r="B3326" s="279"/>
      <c r="C3326" s="279"/>
      <c r="D3326" s="279"/>
      <c r="E3326" s="279"/>
      <c r="F3326" s="279"/>
      <c r="G3326" s="279"/>
      <c r="H3326" s="1"/>
      <c r="I3326" s="1"/>
      <c r="J3326" s="71"/>
    </row>
    <row r="3327" spans="1:10" ht="15.75">
      <c r="A3327" s="279" t="s">
        <v>2</v>
      </c>
      <c r="B3327" s="279"/>
      <c r="C3327" s="279"/>
      <c r="D3327" s="279"/>
      <c r="E3327" s="279"/>
      <c r="F3327" s="279"/>
      <c r="G3327" s="279"/>
      <c r="H3327" s="1"/>
      <c r="I3327" s="1"/>
      <c r="J3327" s="71"/>
    </row>
    <row r="3328" spans="1:10" ht="15.75">
      <c r="A3328" s="279" t="s">
        <v>4</v>
      </c>
      <c r="B3328" s="279"/>
      <c r="C3328" s="279"/>
      <c r="D3328" s="279"/>
      <c r="E3328" s="279"/>
      <c r="F3328" s="279"/>
      <c r="G3328" s="279"/>
      <c r="H3328" s="1"/>
      <c r="I3328" s="1"/>
      <c r="J3328" s="71"/>
    </row>
    <row r="3329" spans="1:10" ht="27">
      <c r="A3329" s="280" t="s">
        <v>6</v>
      </c>
      <c r="B3329" s="280"/>
      <c r="C3329" s="280"/>
      <c r="D3329" s="280"/>
      <c r="E3329" s="280"/>
      <c r="F3329" s="280"/>
      <c r="G3329" s="280"/>
      <c r="H3329" s="2"/>
      <c r="I3329" s="2"/>
      <c r="J3329" s="72"/>
    </row>
    <row r="3330" spans="1:10" ht="27">
      <c r="A3330" s="142"/>
      <c r="B3330" s="142"/>
      <c r="C3330" s="281" t="s">
        <v>388</v>
      </c>
      <c r="D3330" s="281"/>
      <c r="E3330" s="281"/>
      <c r="F3330" s="281"/>
      <c r="G3330" s="281"/>
      <c r="H3330" s="68"/>
      <c r="I3330" s="68"/>
      <c r="J3330" s="71"/>
    </row>
    <row r="3331" spans="1:10" ht="15.75">
      <c r="A3331" s="11" t="s">
        <v>358</v>
      </c>
      <c r="B3331" s="12">
        <v>4138244393</v>
      </c>
      <c r="C3331" s="143"/>
      <c r="D3331" s="286"/>
      <c r="E3331" s="286"/>
      <c r="F3331" s="286"/>
      <c r="G3331" s="286"/>
      <c r="H3331" s="69" t="s">
        <v>161</v>
      </c>
      <c r="I3331" s="69"/>
      <c r="J3331" s="73"/>
    </row>
    <row r="3332" spans="1:10" ht="15.75">
      <c r="A3332" s="11" t="s">
        <v>9</v>
      </c>
      <c r="B3332" s="286" t="s">
        <v>783</v>
      </c>
      <c r="C3332" s="286"/>
      <c r="D3332" s="286"/>
      <c r="E3332" s="16"/>
      <c r="F3332" s="11"/>
      <c r="G3332" s="16"/>
      <c r="H3332" s="1"/>
      <c r="I3332" s="1"/>
      <c r="J3332" s="71"/>
    </row>
    <row r="3333" spans="1:10" ht="15.75">
      <c r="A3333" s="11" t="s">
        <v>11</v>
      </c>
      <c r="B3333" s="289"/>
      <c r="C3333" s="289"/>
      <c r="D3333" s="289"/>
      <c r="E3333" s="289"/>
      <c r="F3333" s="18"/>
      <c r="G3333" s="19"/>
      <c r="H3333" s="1"/>
      <c r="I3333" s="1"/>
      <c r="J3333" s="71"/>
    </row>
    <row r="3334" spans="1:10" ht="15.75">
      <c r="A3334" s="21" t="s">
        <v>14</v>
      </c>
      <c r="B3334" s="21" t="s">
        <v>16</v>
      </c>
      <c r="C3334" s="21"/>
      <c r="D3334" s="22" t="s">
        <v>18</v>
      </c>
      <c r="E3334" s="23" t="s">
        <v>19</v>
      </c>
      <c r="F3334" s="23" t="s">
        <v>20</v>
      </c>
      <c r="G3334" s="21" t="s">
        <v>21</v>
      </c>
      <c r="H3334" s="63"/>
      <c r="I3334" s="63"/>
      <c r="J3334" s="59">
        <f>H3334*C3335</f>
        <v>0</v>
      </c>
    </row>
    <row r="3335" spans="1:10">
      <c r="A3335" s="144">
        <v>1</v>
      </c>
      <c r="B3335" s="145" t="s">
        <v>23</v>
      </c>
      <c r="C3335" s="26"/>
      <c r="D3335" s="146">
        <v>79305</v>
      </c>
      <c r="E3335" s="28">
        <f t="shared" ref="E3335:E3352" si="379">D3335*C3335</f>
        <v>0</v>
      </c>
      <c r="F3335" s="29">
        <v>0</v>
      </c>
      <c r="G3335" s="30">
        <f t="shared" ref="G3335:G3352" si="380">E3335-E3335*F3335</f>
        <v>0</v>
      </c>
      <c r="H3335" s="63">
        <f t="shared" ref="H3335:H3352" si="381">D3335/1.08</f>
        <v>73430.555555555547</v>
      </c>
      <c r="I3335" s="63"/>
      <c r="J3335" s="59"/>
    </row>
    <row r="3336" spans="1:10">
      <c r="A3336" s="144">
        <v>2</v>
      </c>
      <c r="B3336" s="145" t="s">
        <v>25</v>
      </c>
      <c r="C3336" s="32"/>
      <c r="D3336" s="147">
        <v>128591</v>
      </c>
      <c r="E3336" s="28">
        <f t="shared" si="379"/>
        <v>0</v>
      </c>
      <c r="F3336" s="29">
        <v>0</v>
      </c>
      <c r="G3336" s="30">
        <f t="shared" si="380"/>
        <v>0</v>
      </c>
      <c r="H3336" s="63">
        <f t="shared" si="381"/>
        <v>119065.74074074073</v>
      </c>
      <c r="I3336" s="63"/>
      <c r="J3336" s="59"/>
    </row>
    <row r="3337" spans="1:10">
      <c r="A3337" s="144">
        <v>3</v>
      </c>
      <c r="B3337" s="145" t="s">
        <v>26</v>
      </c>
      <c r="C3337" s="34">
        <v>5</v>
      </c>
      <c r="D3337" s="146">
        <v>60043</v>
      </c>
      <c r="E3337" s="28">
        <f t="shared" si="379"/>
        <v>300215</v>
      </c>
      <c r="F3337" s="29">
        <v>0</v>
      </c>
      <c r="G3337" s="30">
        <f t="shared" si="380"/>
        <v>300215</v>
      </c>
      <c r="H3337" s="63">
        <f t="shared" si="381"/>
        <v>55595.370370370365</v>
      </c>
      <c r="I3337" s="63"/>
      <c r="J3337" s="59"/>
    </row>
    <row r="3338" spans="1:10">
      <c r="A3338" s="144">
        <v>4</v>
      </c>
      <c r="B3338" s="145" t="s">
        <v>27</v>
      </c>
      <c r="C3338" s="106"/>
      <c r="D3338" s="146">
        <v>115781</v>
      </c>
      <c r="E3338" s="28">
        <f t="shared" si="379"/>
        <v>0</v>
      </c>
      <c r="F3338" s="29">
        <v>0</v>
      </c>
      <c r="G3338" s="30">
        <f t="shared" si="380"/>
        <v>0</v>
      </c>
      <c r="H3338" s="63">
        <f t="shared" si="381"/>
        <v>107204.62962962962</v>
      </c>
      <c r="I3338" s="63"/>
      <c r="J3338" s="59"/>
    </row>
    <row r="3339" spans="1:10">
      <c r="A3339" s="144">
        <v>5</v>
      </c>
      <c r="B3339" s="145" t="s">
        <v>28</v>
      </c>
      <c r="C3339" s="32">
        <v>5</v>
      </c>
      <c r="D3339" s="146">
        <v>119943</v>
      </c>
      <c r="E3339" s="28">
        <f t="shared" si="379"/>
        <v>599715</v>
      </c>
      <c r="F3339" s="124">
        <v>0</v>
      </c>
      <c r="G3339" s="30">
        <f t="shared" si="380"/>
        <v>599715</v>
      </c>
      <c r="H3339" s="63">
        <f t="shared" si="381"/>
        <v>111058.33333333333</v>
      </c>
      <c r="I3339" s="63"/>
      <c r="J3339" s="59"/>
    </row>
    <row r="3340" spans="1:10">
      <c r="A3340" s="144">
        <v>6</v>
      </c>
      <c r="B3340" s="145" t="s">
        <v>29</v>
      </c>
      <c r="C3340" s="26"/>
      <c r="D3340" s="146">
        <v>94810</v>
      </c>
      <c r="E3340" s="28">
        <f t="shared" si="379"/>
        <v>0</v>
      </c>
      <c r="F3340" s="29">
        <v>0</v>
      </c>
      <c r="G3340" s="30">
        <f t="shared" si="380"/>
        <v>0</v>
      </c>
      <c r="H3340" s="63">
        <f t="shared" si="381"/>
        <v>87787.037037037036</v>
      </c>
      <c r="I3340" s="63"/>
      <c r="J3340" s="59"/>
    </row>
    <row r="3341" spans="1:10">
      <c r="A3341" s="144">
        <v>7</v>
      </c>
      <c r="B3341" s="145" t="s">
        <v>30</v>
      </c>
      <c r="C3341" s="34"/>
      <c r="D3341" s="146">
        <v>141396</v>
      </c>
      <c r="E3341" s="28">
        <f t="shared" si="379"/>
        <v>0</v>
      </c>
      <c r="F3341" s="29">
        <v>0</v>
      </c>
      <c r="G3341" s="30">
        <f t="shared" si="380"/>
        <v>0</v>
      </c>
      <c r="H3341" s="63">
        <f t="shared" si="381"/>
        <v>130922.22222222222</v>
      </c>
      <c r="I3341" s="63"/>
      <c r="J3341" s="59">
        <f t="shared" ref="J3341:J3351" si="382">H3341*C3342</f>
        <v>0</v>
      </c>
    </row>
    <row r="3342" spans="1:10">
      <c r="A3342" s="144">
        <v>8</v>
      </c>
      <c r="B3342" s="145" t="s">
        <v>31</v>
      </c>
      <c r="C3342" s="26"/>
      <c r="D3342" s="146">
        <v>232931</v>
      </c>
      <c r="E3342" s="28">
        <f t="shared" si="379"/>
        <v>0</v>
      </c>
      <c r="F3342" s="29">
        <v>0</v>
      </c>
      <c r="G3342" s="30">
        <f t="shared" si="380"/>
        <v>0</v>
      </c>
      <c r="H3342" s="63">
        <f t="shared" si="381"/>
        <v>215676.85185185182</v>
      </c>
      <c r="I3342" s="63"/>
      <c r="J3342" s="59">
        <f t="shared" si="382"/>
        <v>0</v>
      </c>
    </row>
    <row r="3343" spans="1:10">
      <c r="A3343" s="144">
        <v>9</v>
      </c>
      <c r="B3343" s="148" t="s">
        <v>32</v>
      </c>
      <c r="C3343" s="26"/>
      <c r="D3343" s="146">
        <v>101534</v>
      </c>
      <c r="E3343" s="28">
        <f t="shared" si="379"/>
        <v>0</v>
      </c>
      <c r="F3343" s="29">
        <v>0</v>
      </c>
      <c r="G3343" s="30">
        <f t="shared" si="380"/>
        <v>0</v>
      </c>
      <c r="H3343" s="63">
        <f t="shared" si="381"/>
        <v>94012.962962962964</v>
      </c>
      <c r="I3343" s="63"/>
      <c r="J3343" s="59">
        <f t="shared" si="382"/>
        <v>0</v>
      </c>
    </row>
    <row r="3344" spans="1:10">
      <c r="A3344" s="144">
        <v>10</v>
      </c>
      <c r="B3344" s="148" t="s">
        <v>33</v>
      </c>
      <c r="C3344" s="37"/>
      <c r="D3344" s="147">
        <v>110148</v>
      </c>
      <c r="E3344" s="28">
        <f t="shared" si="379"/>
        <v>0</v>
      </c>
      <c r="F3344" s="29">
        <v>0</v>
      </c>
      <c r="G3344" s="30">
        <f t="shared" si="380"/>
        <v>0</v>
      </c>
      <c r="H3344" s="63">
        <f t="shared" si="381"/>
        <v>101988.88888888888</v>
      </c>
      <c r="I3344" s="63"/>
      <c r="J3344" s="59">
        <f t="shared" si="382"/>
        <v>0</v>
      </c>
    </row>
    <row r="3345" spans="1:10">
      <c r="A3345" s="144">
        <v>11</v>
      </c>
      <c r="B3345" s="145" t="s">
        <v>34</v>
      </c>
      <c r="C3345" s="37"/>
      <c r="D3345" s="146">
        <v>54198</v>
      </c>
      <c r="E3345" s="28">
        <f t="shared" si="379"/>
        <v>0</v>
      </c>
      <c r="F3345" s="29">
        <v>0</v>
      </c>
      <c r="G3345" s="30">
        <f t="shared" si="380"/>
        <v>0</v>
      </c>
      <c r="H3345" s="63">
        <f t="shared" si="381"/>
        <v>50183.333333333328</v>
      </c>
      <c r="I3345" s="63"/>
      <c r="J3345" s="59">
        <f t="shared" si="382"/>
        <v>0</v>
      </c>
    </row>
    <row r="3346" spans="1:10">
      <c r="A3346" s="144">
        <v>12</v>
      </c>
      <c r="B3346" s="145" t="s">
        <v>35</v>
      </c>
      <c r="C3346" s="37"/>
      <c r="D3346" s="146">
        <v>49680</v>
      </c>
      <c r="E3346" s="28">
        <f t="shared" si="379"/>
        <v>0</v>
      </c>
      <c r="F3346" s="29">
        <v>0</v>
      </c>
      <c r="G3346" s="30">
        <f t="shared" si="380"/>
        <v>0</v>
      </c>
      <c r="H3346" s="63">
        <f t="shared" si="381"/>
        <v>46000</v>
      </c>
      <c r="I3346" s="63"/>
      <c r="J3346" s="59">
        <f t="shared" si="382"/>
        <v>0</v>
      </c>
    </row>
    <row r="3347" spans="1:10">
      <c r="A3347" s="144">
        <v>13</v>
      </c>
      <c r="B3347" s="145" t="s">
        <v>36</v>
      </c>
      <c r="C3347" s="37"/>
      <c r="D3347" s="149">
        <v>64152</v>
      </c>
      <c r="E3347" s="28">
        <f t="shared" si="379"/>
        <v>0</v>
      </c>
      <c r="F3347" s="29">
        <v>0</v>
      </c>
      <c r="G3347" s="30">
        <f t="shared" si="380"/>
        <v>0</v>
      </c>
      <c r="H3347" s="63">
        <f t="shared" si="381"/>
        <v>59399.999999999993</v>
      </c>
      <c r="I3347" s="63"/>
      <c r="J3347" s="59">
        <f t="shared" si="382"/>
        <v>0</v>
      </c>
    </row>
    <row r="3348" spans="1:10">
      <c r="A3348" s="144">
        <v>14</v>
      </c>
      <c r="B3348" s="145" t="s">
        <v>37</v>
      </c>
      <c r="C3348" s="37"/>
      <c r="D3348" s="149">
        <v>65934</v>
      </c>
      <c r="E3348" s="28">
        <f t="shared" si="379"/>
        <v>0</v>
      </c>
      <c r="F3348" s="29">
        <v>0</v>
      </c>
      <c r="G3348" s="30">
        <f t="shared" si="380"/>
        <v>0</v>
      </c>
      <c r="H3348" s="130">
        <f t="shared" si="381"/>
        <v>61049.999999999993</v>
      </c>
      <c r="I3348" s="63"/>
      <c r="J3348" s="59">
        <f t="shared" si="382"/>
        <v>0</v>
      </c>
    </row>
    <row r="3349" spans="1:10">
      <c r="A3349" s="144">
        <v>15</v>
      </c>
      <c r="B3349" s="145" t="s">
        <v>38</v>
      </c>
      <c r="C3349" s="37"/>
      <c r="D3349" s="149">
        <v>76626</v>
      </c>
      <c r="E3349" s="28">
        <f t="shared" si="379"/>
        <v>0</v>
      </c>
      <c r="F3349" s="124">
        <v>0</v>
      </c>
      <c r="G3349" s="30">
        <f t="shared" si="380"/>
        <v>0</v>
      </c>
      <c r="H3349" s="63">
        <f t="shared" si="381"/>
        <v>70950</v>
      </c>
      <c r="I3349" s="63"/>
      <c r="J3349" s="59">
        <f t="shared" si="382"/>
        <v>0</v>
      </c>
    </row>
    <row r="3350" spans="1:10">
      <c r="A3350" s="144">
        <v>16</v>
      </c>
      <c r="B3350" s="145" t="s">
        <v>39</v>
      </c>
      <c r="C3350" s="37"/>
      <c r="D3350" s="149">
        <v>80190</v>
      </c>
      <c r="E3350" s="28">
        <f t="shared" si="379"/>
        <v>0</v>
      </c>
      <c r="F3350" s="29">
        <v>0</v>
      </c>
      <c r="G3350" s="30">
        <f t="shared" si="380"/>
        <v>0</v>
      </c>
      <c r="H3350" s="63">
        <f t="shared" si="381"/>
        <v>74250</v>
      </c>
      <c r="I3350" s="63"/>
      <c r="J3350" s="59">
        <f t="shared" si="382"/>
        <v>0</v>
      </c>
    </row>
    <row r="3351" spans="1:10">
      <c r="A3351" s="144">
        <v>17</v>
      </c>
      <c r="B3351" s="145" t="s">
        <v>40</v>
      </c>
      <c r="C3351" s="37"/>
      <c r="D3351" s="149">
        <v>113832</v>
      </c>
      <c r="E3351" s="28">
        <f t="shared" si="379"/>
        <v>0</v>
      </c>
      <c r="F3351" s="29">
        <v>0</v>
      </c>
      <c r="G3351" s="30">
        <f t="shared" si="380"/>
        <v>0</v>
      </c>
      <c r="H3351" s="63">
        <f t="shared" si="381"/>
        <v>105400</v>
      </c>
      <c r="I3351" s="63"/>
      <c r="J3351" s="59">
        <f t="shared" si="382"/>
        <v>0</v>
      </c>
    </row>
    <row r="3352" spans="1:10" ht="17.25">
      <c r="A3352" s="144">
        <v>18</v>
      </c>
      <c r="B3352" s="145" t="s">
        <v>41</v>
      </c>
      <c r="C3352" s="37"/>
      <c r="D3352" s="150">
        <v>98010</v>
      </c>
      <c r="E3352" s="28">
        <f t="shared" si="379"/>
        <v>0</v>
      </c>
      <c r="F3352" s="29">
        <v>0</v>
      </c>
      <c r="G3352" s="30">
        <f t="shared" si="380"/>
        <v>0</v>
      </c>
      <c r="H3352" s="63">
        <f t="shared" si="381"/>
        <v>90750</v>
      </c>
      <c r="I3352" s="45"/>
      <c r="J3352" s="64">
        <f>SUM(J3334:J3351)</f>
        <v>0</v>
      </c>
    </row>
    <row r="3353" spans="1:10" ht="31.5">
      <c r="A3353" s="40"/>
      <c r="B3353" s="41" t="s">
        <v>42</v>
      </c>
      <c r="C3353" s="42">
        <f>SUM(C3335:C3352)</f>
        <v>10</v>
      </c>
      <c r="D3353" s="42"/>
      <c r="E3353" s="43">
        <f>SUM(E3335:E3352)</f>
        <v>899930</v>
      </c>
      <c r="F3353" s="43"/>
      <c r="G3353" s="44">
        <f>SUM(G3335:G3352)</f>
        <v>899930</v>
      </c>
      <c r="H3353" s="5"/>
      <c r="I3353" s="5"/>
      <c r="J3353" s="75">
        <f>J3352*0.08</f>
        <v>0</v>
      </c>
    </row>
    <row r="3354" spans="1:10" ht="31.5">
      <c r="A3354" s="46"/>
      <c r="B3354" s="47"/>
      <c r="C3354" s="48"/>
      <c r="D3354" s="48"/>
      <c r="E3354" s="49"/>
      <c r="F3354" s="49"/>
      <c r="G3354" s="151"/>
      <c r="H3354" s="6"/>
      <c r="I3354" s="6"/>
      <c r="J3354" s="76">
        <f>SUM(J3352:J3353)</f>
        <v>0</v>
      </c>
    </row>
    <row r="3355" spans="1:10" ht="18">
      <c r="A3355" s="283" t="s">
        <v>43</v>
      </c>
      <c r="B3355" s="283"/>
      <c r="C3355" s="284" t="s">
        <v>44</v>
      </c>
      <c r="D3355" s="284"/>
      <c r="E3355" s="54"/>
      <c r="F3355" s="54"/>
      <c r="G3355" s="55" t="s">
        <v>45</v>
      </c>
    </row>
    <row r="3358" spans="1:10" ht="15.75">
      <c r="A3358" s="279" t="s">
        <v>0</v>
      </c>
      <c r="B3358" s="279"/>
      <c r="C3358" s="279"/>
      <c r="D3358" s="279"/>
      <c r="E3358" s="279"/>
      <c r="F3358" s="279"/>
      <c r="G3358" s="279"/>
    </row>
    <row r="3359" spans="1:10" ht="15.75">
      <c r="A3359" s="279" t="s">
        <v>1</v>
      </c>
      <c r="B3359" s="279"/>
      <c r="C3359" s="279"/>
      <c r="D3359" s="279"/>
      <c r="E3359" s="279"/>
      <c r="F3359" s="279"/>
      <c r="G3359" s="279"/>
      <c r="H3359" s="1"/>
      <c r="I3359" s="1"/>
      <c r="J3359" s="71"/>
    </row>
    <row r="3360" spans="1:10" ht="15.75">
      <c r="A3360" s="279" t="s">
        <v>2</v>
      </c>
      <c r="B3360" s="279"/>
      <c r="C3360" s="279"/>
      <c r="D3360" s="279"/>
      <c r="E3360" s="279"/>
      <c r="F3360" s="279"/>
      <c r="G3360" s="279"/>
      <c r="H3360" s="1"/>
      <c r="I3360" s="1"/>
      <c r="J3360" s="71"/>
    </row>
    <row r="3361" spans="1:10" ht="15.75">
      <c r="A3361" s="279" t="s">
        <v>4</v>
      </c>
      <c r="B3361" s="279"/>
      <c r="C3361" s="279"/>
      <c r="D3361" s="279"/>
      <c r="E3361" s="279"/>
      <c r="F3361" s="279"/>
      <c r="G3361" s="279"/>
      <c r="H3361" s="1"/>
      <c r="I3361" s="1"/>
      <c r="J3361" s="71"/>
    </row>
    <row r="3362" spans="1:10" ht="27">
      <c r="A3362" s="280" t="s">
        <v>6</v>
      </c>
      <c r="B3362" s="280"/>
      <c r="C3362" s="280"/>
      <c r="D3362" s="280"/>
      <c r="E3362" s="280"/>
      <c r="F3362" s="280"/>
      <c r="G3362" s="280"/>
      <c r="H3362" s="2"/>
      <c r="I3362" s="2"/>
      <c r="J3362" s="72"/>
    </row>
    <row r="3363" spans="1:10" ht="27">
      <c r="A3363" s="142"/>
      <c r="B3363" s="142"/>
      <c r="C3363" s="281" t="s">
        <v>388</v>
      </c>
      <c r="D3363" s="281"/>
      <c r="E3363" s="281"/>
      <c r="F3363" s="281"/>
      <c r="G3363" s="281"/>
      <c r="H3363" s="68"/>
      <c r="I3363" s="68"/>
      <c r="J3363" s="71"/>
    </row>
    <row r="3364" spans="1:10" ht="15.75">
      <c r="A3364" s="11" t="s">
        <v>358</v>
      </c>
      <c r="B3364" s="12">
        <v>4138235492</v>
      </c>
      <c r="C3364" s="143"/>
      <c r="D3364" s="286"/>
      <c r="E3364" s="286"/>
      <c r="F3364" s="286"/>
      <c r="G3364" s="286"/>
      <c r="H3364" s="69" t="s">
        <v>161</v>
      </c>
      <c r="I3364" s="69"/>
      <c r="J3364" s="73"/>
    </row>
    <row r="3365" spans="1:10" ht="15.75">
      <c r="A3365" s="11" t="s">
        <v>9</v>
      </c>
      <c r="B3365" s="286" t="s">
        <v>784</v>
      </c>
      <c r="C3365" s="286"/>
      <c r="D3365" s="286"/>
      <c r="E3365" s="16"/>
      <c r="F3365" s="11"/>
      <c r="G3365" s="16"/>
      <c r="H3365" s="1"/>
      <c r="I3365" s="1"/>
      <c r="J3365" s="71"/>
    </row>
    <row r="3366" spans="1:10" ht="15.75">
      <c r="A3366" s="11" t="s">
        <v>11</v>
      </c>
      <c r="B3366" s="289"/>
      <c r="C3366" s="289"/>
      <c r="D3366" s="289"/>
      <c r="E3366" s="289"/>
      <c r="F3366" s="18"/>
      <c r="G3366" s="19"/>
      <c r="H3366" s="1"/>
      <c r="I3366" s="1"/>
      <c r="J3366" s="71"/>
    </row>
    <row r="3367" spans="1:10" ht="15.75">
      <c r="A3367" s="21" t="s">
        <v>14</v>
      </c>
      <c r="B3367" s="21" t="s">
        <v>16</v>
      </c>
      <c r="C3367" s="21"/>
      <c r="D3367" s="22" t="s">
        <v>18</v>
      </c>
      <c r="E3367" s="23" t="s">
        <v>19</v>
      </c>
      <c r="F3367" s="23" t="s">
        <v>20</v>
      </c>
      <c r="G3367" s="21" t="s">
        <v>21</v>
      </c>
      <c r="H3367" s="63"/>
      <c r="I3367" s="63"/>
      <c r="J3367" s="59">
        <f>H3367*C3368</f>
        <v>0</v>
      </c>
    </row>
    <row r="3368" spans="1:10">
      <c r="A3368" s="144">
        <v>1</v>
      </c>
      <c r="B3368" s="145" t="s">
        <v>23</v>
      </c>
      <c r="C3368" s="26">
        <v>2</v>
      </c>
      <c r="D3368" s="146">
        <v>79305</v>
      </c>
      <c r="E3368" s="28">
        <f t="shared" ref="E3368:E3385" si="383">D3368*C3368</f>
        <v>158610</v>
      </c>
      <c r="F3368" s="29">
        <v>0</v>
      </c>
      <c r="G3368" s="30">
        <f t="shared" ref="G3368:G3385" si="384">E3368-E3368*F3368</f>
        <v>158610</v>
      </c>
      <c r="H3368" s="63">
        <f t="shared" ref="H3368:H3385" si="385">D3368/1.08</f>
        <v>73430.555555555547</v>
      </c>
      <c r="I3368" s="63"/>
      <c r="J3368" s="59">
        <f>H3368*C3369</f>
        <v>0</v>
      </c>
    </row>
    <row r="3369" spans="1:10">
      <c r="A3369" s="144">
        <v>2</v>
      </c>
      <c r="B3369" s="145" t="s">
        <v>25</v>
      </c>
      <c r="C3369" s="32"/>
      <c r="D3369" s="147">
        <v>128591</v>
      </c>
      <c r="E3369" s="28">
        <f t="shared" si="383"/>
        <v>0</v>
      </c>
      <c r="F3369" s="29">
        <v>0</v>
      </c>
      <c r="G3369" s="30">
        <f t="shared" si="384"/>
        <v>0</v>
      </c>
      <c r="H3369" s="63">
        <f t="shared" si="385"/>
        <v>119065.74074074073</v>
      </c>
      <c r="I3369" s="63"/>
      <c r="J3369" s="59">
        <f>H3369*C3370</f>
        <v>0</v>
      </c>
    </row>
    <row r="3370" spans="1:10">
      <c r="A3370" s="144">
        <v>3</v>
      </c>
      <c r="B3370" s="145" t="s">
        <v>26</v>
      </c>
      <c r="C3370" s="34"/>
      <c r="D3370" s="146">
        <v>60043</v>
      </c>
      <c r="E3370" s="28">
        <f t="shared" si="383"/>
        <v>0</v>
      </c>
      <c r="F3370" s="29">
        <v>0</v>
      </c>
      <c r="G3370" s="30">
        <f t="shared" si="384"/>
        <v>0</v>
      </c>
      <c r="H3370" s="63">
        <f t="shared" si="385"/>
        <v>55595.370370370365</v>
      </c>
      <c r="I3370" s="63"/>
      <c r="J3370" s="59">
        <f>H3370*C3371</f>
        <v>0</v>
      </c>
    </row>
    <row r="3371" spans="1:10">
      <c r="A3371" s="144">
        <v>4</v>
      </c>
      <c r="B3371" s="145" t="s">
        <v>27</v>
      </c>
      <c r="C3371" s="106"/>
      <c r="D3371" s="146">
        <v>115781</v>
      </c>
      <c r="E3371" s="28">
        <f t="shared" si="383"/>
        <v>0</v>
      </c>
      <c r="F3371" s="29">
        <v>0</v>
      </c>
      <c r="G3371" s="30">
        <f t="shared" si="384"/>
        <v>0</v>
      </c>
      <c r="H3371" s="63">
        <f t="shared" si="385"/>
        <v>107204.62962962962</v>
      </c>
      <c r="I3371" s="63"/>
      <c r="J3371" s="59"/>
    </row>
    <row r="3372" spans="1:10">
      <c r="A3372" s="144">
        <v>5</v>
      </c>
      <c r="B3372" s="145" t="s">
        <v>28</v>
      </c>
      <c r="C3372" s="32">
        <v>5</v>
      </c>
      <c r="D3372" s="146">
        <v>119943</v>
      </c>
      <c r="E3372" s="28">
        <f t="shared" si="383"/>
        <v>599715</v>
      </c>
      <c r="F3372" s="124">
        <v>0</v>
      </c>
      <c r="G3372" s="30">
        <f t="shared" si="384"/>
        <v>599715</v>
      </c>
      <c r="H3372" s="63">
        <f t="shared" si="385"/>
        <v>111058.33333333333</v>
      </c>
      <c r="I3372" s="63"/>
      <c r="J3372" s="59">
        <f t="shared" ref="J3372:J3384" si="386">H3372*C3373</f>
        <v>0</v>
      </c>
    </row>
    <row r="3373" spans="1:10">
      <c r="A3373" s="144">
        <v>6</v>
      </c>
      <c r="B3373" s="145" t="s">
        <v>29</v>
      </c>
      <c r="C3373" s="26"/>
      <c r="D3373" s="146">
        <v>94810</v>
      </c>
      <c r="E3373" s="28">
        <f t="shared" si="383"/>
        <v>0</v>
      </c>
      <c r="F3373" s="29">
        <v>0</v>
      </c>
      <c r="G3373" s="30">
        <f t="shared" si="384"/>
        <v>0</v>
      </c>
      <c r="H3373" s="63">
        <f t="shared" si="385"/>
        <v>87787.037037037036</v>
      </c>
      <c r="I3373" s="63"/>
      <c r="J3373" s="59">
        <f t="shared" si="386"/>
        <v>0</v>
      </c>
    </row>
    <row r="3374" spans="1:10">
      <c r="A3374" s="144">
        <v>7</v>
      </c>
      <c r="B3374" s="145" t="s">
        <v>30</v>
      </c>
      <c r="C3374" s="34"/>
      <c r="D3374" s="146">
        <v>141396</v>
      </c>
      <c r="E3374" s="28">
        <f t="shared" si="383"/>
        <v>0</v>
      </c>
      <c r="F3374" s="29">
        <v>0</v>
      </c>
      <c r="G3374" s="30">
        <f t="shared" si="384"/>
        <v>0</v>
      </c>
      <c r="H3374" s="63">
        <f t="shared" si="385"/>
        <v>130922.22222222222</v>
      </c>
      <c r="I3374" s="63"/>
      <c r="J3374" s="59">
        <f t="shared" si="386"/>
        <v>0</v>
      </c>
    </row>
    <row r="3375" spans="1:10">
      <c r="A3375" s="144">
        <v>8</v>
      </c>
      <c r="B3375" s="145" t="s">
        <v>31</v>
      </c>
      <c r="C3375" s="26"/>
      <c r="D3375" s="146">
        <v>232931</v>
      </c>
      <c r="E3375" s="28">
        <f t="shared" si="383"/>
        <v>0</v>
      </c>
      <c r="F3375" s="29">
        <v>0</v>
      </c>
      <c r="G3375" s="30">
        <f t="shared" si="384"/>
        <v>0</v>
      </c>
      <c r="H3375" s="63">
        <f t="shared" si="385"/>
        <v>215676.85185185182</v>
      </c>
      <c r="I3375" s="63"/>
      <c r="J3375" s="59">
        <f t="shared" si="386"/>
        <v>0</v>
      </c>
    </row>
    <row r="3376" spans="1:10">
      <c r="A3376" s="144">
        <v>9</v>
      </c>
      <c r="B3376" s="148" t="s">
        <v>32</v>
      </c>
      <c r="C3376" s="26"/>
      <c r="D3376" s="146">
        <v>101534</v>
      </c>
      <c r="E3376" s="28">
        <f t="shared" si="383"/>
        <v>0</v>
      </c>
      <c r="F3376" s="29">
        <v>0</v>
      </c>
      <c r="G3376" s="30">
        <f t="shared" si="384"/>
        <v>0</v>
      </c>
      <c r="H3376" s="63">
        <f t="shared" si="385"/>
        <v>94012.962962962964</v>
      </c>
      <c r="I3376" s="63"/>
      <c r="J3376" s="59">
        <f t="shared" si="386"/>
        <v>0</v>
      </c>
    </row>
    <row r="3377" spans="1:10">
      <c r="A3377" s="144">
        <v>10</v>
      </c>
      <c r="B3377" s="148" t="s">
        <v>33</v>
      </c>
      <c r="C3377" s="37"/>
      <c r="D3377" s="147">
        <v>110148</v>
      </c>
      <c r="E3377" s="28">
        <f t="shared" si="383"/>
        <v>0</v>
      </c>
      <c r="F3377" s="29">
        <v>0</v>
      </c>
      <c r="G3377" s="30">
        <f t="shared" si="384"/>
        <v>0</v>
      </c>
      <c r="H3377" s="63">
        <f t="shared" si="385"/>
        <v>101988.88888888888</v>
      </c>
      <c r="I3377" s="63"/>
      <c r="J3377" s="59">
        <f t="shared" si="386"/>
        <v>0</v>
      </c>
    </row>
    <row r="3378" spans="1:10">
      <c r="A3378" s="144">
        <v>11</v>
      </c>
      <c r="B3378" s="145" t="s">
        <v>34</v>
      </c>
      <c r="C3378" s="37"/>
      <c r="D3378" s="146">
        <v>54198</v>
      </c>
      <c r="E3378" s="28">
        <f t="shared" si="383"/>
        <v>0</v>
      </c>
      <c r="F3378" s="29">
        <v>0</v>
      </c>
      <c r="G3378" s="30">
        <f t="shared" si="384"/>
        <v>0</v>
      </c>
      <c r="H3378" s="63">
        <f t="shared" si="385"/>
        <v>50183.333333333328</v>
      </c>
      <c r="I3378" s="63"/>
      <c r="J3378" s="59">
        <f t="shared" si="386"/>
        <v>0</v>
      </c>
    </row>
    <row r="3379" spans="1:10">
      <c r="A3379" s="144">
        <v>12</v>
      </c>
      <c r="B3379" s="145" t="s">
        <v>35</v>
      </c>
      <c r="C3379" s="37"/>
      <c r="D3379" s="146">
        <v>49680</v>
      </c>
      <c r="E3379" s="28">
        <f t="shared" si="383"/>
        <v>0</v>
      </c>
      <c r="F3379" s="29">
        <v>0</v>
      </c>
      <c r="G3379" s="30">
        <f t="shared" si="384"/>
        <v>0</v>
      </c>
      <c r="H3379" s="63">
        <f t="shared" si="385"/>
        <v>46000</v>
      </c>
      <c r="I3379" s="63"/>
      <c r="J3379" s="59">
        <f t="shared" si="386"/>
        <v>0</v>
      </c>
    </row>
    <row r="3380" spans="1:10">
      <c r="A3380" s="144">
        <v>13</v>
      </c>
      <c r="B3380" s="145" t="s">
        <v>36</v>
      </c>
      <c r="C3380" s="37"/>
      <c r="D3380" s="149">
        <v>64152</v>
      </c>
      <c r="E3380" s="28">
        <f t="shared" si="383"/>
        <v>0</v>
      </c>
      <c r="F3380" s="29">
        <v>0</v>
      </c>
      <c r="G3380" s="30">
        <f t="shared" si="384"/>
        <v>0</v>
      </c>
      <c r="H3380" s="63">
        <f t="shared" si="385"/>
        <v>59399.999999999993</v>
      </c>
      <c r="I3380" s="63"/>
      <c r="J3380" s="59">
        <f t="shared" si="386"/>
        <v>0</v>
      </c>
    </row>
    <row r="3381" spans="1:10">
      <c r="A3381" s="144">
        <v>14</v>
      </c>
      <c r="B3381" s="145" t="s">
        <v>37</v>
      </c>
      <c r="C3381" s="37"/>
      <c r="D3381" s="149">
        <v>65934</v>
      </c>
      <c r="E3381" s="28">
        <f t="shared" si="383"/>
        <v>0</v>
      </c>
      <c r="F3381" s="29">
        <v>0</v>
      </c>
      <c r="G3381" s="30">
        <f t="shared" si="384"/>
        <v>0</v>
      </c>
      <c r="H3381" s="130">
        <f t="shared" si="385"/>
        <v>61049.999999999993</v>
      </c>
      <c r="I3381" s="63"/>
      <c r="J3381" s="59">
        <f t="shared" si="386"/>
        <v>0</v>
      </c>
    </row>
    <row r="3382" spans="1:10">
      <c r="A3382" s="144">
        <v>15</v>
      </c>
      <c r="B3382" s="145" t="s">
        <v>38</v>
      </c>
      <c r="C3382" s="37"/>
      <c r="D3382" s="149">
        <v>76626</v>
      </c>
      <c r="E3382" s="28">
        <f t="shared" si="383"/>
        <v>0</v>
      </c>
      <c r="F3382" s="124">
        <v>0</v>
      </c>
      <c r="G3382" s="30">
        <f t="shared" si="384"/>
        <v>0</v>
      </c>
      <c r="H3382" s="63">
        <f t="shared" si="385"/>
        <v>70950</v>
      </c>
      <c r="I3382" s="63"/>
      <c r="J3382" s="59">
        <f t="shared" si="386"/>
        <v>0</v>
      </c>
    </row>
    <row r="3383" spans="1:10">
      <c r="A3383" s="144">
        <v>16</v>
      </c>
      <c r="B3383" s="145" t="s">
        <v>39</v>
      </c>
      <c r="C3383" s="37"/>
      <c r="D3383" s="149">
        <v>80190</v>
      </c>
      <c r="E3383" s="28">
        <f t="shared" si="383"/>
        <v>0</v>
      </c>
      <c r="F3383" s="29">
        <v>0</v>
      </c>
      <c r="G3383" s="30">
        <f t="shared" si="384"/>
        <v>0</v>
      </c>
      <c r="H3383" s="63">
        <f t="shared" si="385"/>
        <v>74250</v>
      </c>
      <c r="I3383" s="63"/>
      <c r="J3383" s="59">
        <f t="shared" si="386"/>
        <v>0</v>
      </c>
    </row>
    <row r="3384" spans="1:10">
      <c r="A3384" s="144">
        <v>17</v>
      </c>
      <c r="B3384" s="145" t="s">
        <v>40</v>
      </c>
      <c r="C3384" s="37"/>
      <c r="D3384" s="149">
        <v>113832</v>
      </c>
      <c r="E3384" s="28">
        <f t="shared" si="383"/>
        <v>0</v>
      </c>
      <c r="F3384" s="29">
        <v>0</v>
      </c>
      <c r="G3384" s="30">
        <f t="shared" si="384"/>
        <v>0</v>
      </c>
      <c r="H3384" s="63">
        <f t="shared" si="385"/>
        <v>105400</v>
      </c>
      <c r="I3384" s="63"/>
      <c r="J3384" s="59">
        <f t="shared" si="386"/>
        <v>0</v>
      </c>
    </row>
    <row r="3385" spans="1:10" ht="17.25">
      <c r="A3385" s="144">
        <v>18</v>
      </c>
      <c r="B3385" s="145" t="s">
        <v>41</v>
      </c>
      <c r="C3385" s="37"/>
      <c r="D3385" s="150">
        <v>98010</v>
      </c>
      <c r="E3385" s="28">
        <f t="shared" si="383"/>
        <v>0</v>
      </c>
      <c r="F3385" s="29">
        <v>0</v>
      </c>
      <c r="G3385" s="30">
        <f t="shared" si="384"/>
        <v>0</v>
      </c>
      <c r="H3385" s="63">
        <f t="shared" si="385"/>
        <v>90750</v>
      </c>
      <c r="I3385" s="45"/>
      <c r="J3385" s="64">
        <f>SUM(J3367:J3384)</f>
        <v>0</v>
      </c>
    </row>
    <row r="3386" spans="1:10" ht="31.5">
      <c r="A3386" s="40"/>
      <c r="B3386" s="41" t="s">
        <v>42</v>
      </c>
      <c r="C3386" s="42">
        <f>SUM(C3368:C3385)</f>
        <v>7</v>
      </c>
      <c r="D3386" s="42"/>
      <c r="E3386" s="43">
        <f>SUM(E3368:E3385)</f>
        <v>758325</v>
      </c>
      <c r="F3386" s="43"/>
      <c r="G3386" s="44">
        <f>SUM(G3368:G3385)</f>
        <v>758325</v>
      </c>
      <c r="H3386" s="5"/>
      <c r="I3386" s="5"/>
      <c r="J3386" s="75">
        <f>J3385*0.08</f>
        <v>0</v>
      </c>
    </row>
    <row r="3387" spans="1:10" ht="31.5">
      <c r="A3387" s="46"/>
      <c r="B3387" s="47"/>
      <c r="C3387" s="48"/>
      <c r="D3387" s="48"/>
      <c r="E3387" s="49"/>
      <c r="F3387" s="49"/>
      <c r="G3387" s="151"/>
      <c r="H3387" s="6"/>
      <c r="I3387" s="6"/>
      <c r="J3387" s="76">
        <f>SUM(J3385:J3386)</f>
        <v>0</v>
      </c>
    </row>
    <row r="3388" spans="1:10" ht="18">
      <c r="A3388" s="283" t="s">
        <v>43</v>
      </c>
      <c r="B3388" s="283"/>
      <c r="C3388" s="284" t="s">
        <v>44</v>
      </c>
      <c r="D3388" s="284"/>
      <c r="E3388" s="54"/>
      <c r="F3388" s="54"/>
      <c r="G3388" s="55" t="s">
        <v>45</v>
      </c>
    </row>
    <row r="3391" spans="1:10" ht="15.75">
      <c r="A3391" s="279" t="s">
        <v>0</v>
      </c>
      <c r="B3391" s="279"/>
      <c r="C3391" s="279"/>
      <c r="D3391" s="279"/>
      <c r="E3391" s="279"/>
      <c r="F3391" s="279"/>
      <c r="G3391" s="279"/>
    </row>
    <row r="3392" spans="1:10" ht="15.75">
      <c r="A3392" s="279" t="s">
        <v>1</v>
      </c>
      <c r="B3392" s="279"/>
      <c r="C3392" s="279"/>
      <c r="D3392" s="279"/>
      <c r="E3392" s="279"/>
      <c r="F3392" s="279"/>
      <c r="G3392" s="279"/>
      <c r="H3392" s="1"/>
      <c r="I3392" s="1"/>
      <c r="J3392" s="71"/>
    </row>
    <row r="3393" spans="1:10" ht="15.75">
      <c r="A3393" s="279" t="s">
        <v>2</v>
      </c>
      <c r="B3393" s="279"/>
      <c r="C3393" s="279"/>
      <c r="D3393" s="279"/>
      <c r="E3393" s="279"/>
      <c r="F3393" s="279"/>
      <c r="G3393" s="279"/>
      <c r="H3393" s="1"/>
      <c r="I3393" s="1"/>
      <c r="J3393" s="71"/>
    </row>
    <row r="3394" spans="1:10" ht="15.75">
      <c r="A3394" s="279" t="s">
        <v>4</v>
      </c>
      <c r="B3394" s="279"/>
      <c r="C3394" s="279"/>
      <c r="D3394" s="279"/>
      <c r="E3394" s="279"/>
      <c r="F3394" s="279"/>
      <c r="G3394" s="279"/>
      <c r="H3394" s="1"/>
      <c r="I3394" s="1"/>
      <c r="J3394" s="71"/>
    </row>
    <row r="3395" spans="1:10" ht="27">
      <c r="A3395" s="280" t="s">
        <v>6</v>
      </c>
      <c r="B3395" s="280"/>
      <c r="C3395" s="280"/>
      <c r="D3395" s="280"/>
      <c r="E3395" s="280"/>
      <c r="F3395" s="280"/>
      <c r="G3395" s="280"/>
      <c r="H3395" s="2"/>
      <c r="I3395" s="2"/>
      <c r="J3395" s="72"/>
    </row>
    <row r="3396" spans="1:10" ht="27">
      <c r="A3396" s="142"/>
      <c r="B3396" s="142"/>
      <c r="C3396" s="281" t="s">
        <v>388</v>
      </c>
      <c r="D3396" s="281"/>
      <c r="E3396" s="281"/>
      <c r="F3396" s="281"/>
      <c r="G3396" s="281"/>
      <c r="H3396" s="68"/>
      <c r="I3396" s="68"/>
      <c r="J3396" s="71"/>
    </row>
    <row r="3397" spans="1:10" ht="15.75">
      <c r="A3397" s="11" t="s">
        <v>358</v>
      </c>
      <c r="B3397" s="12">
        <v>4138237191</v>
      </c>
      <c r="C3397" s="143"/>
      <c r="D3397" s="286"/>
      <c r="E3397" s="286"/>
      <c r="F3397" s="286"/>
      <c r="G3397" s="286"/>
      <c r="H3397" s="69" t="s">
        <v>161</v>
      </c>
      <c r="I3397" s="69"/>
      <c r="J3397" s="73"/>
    </row>
    <row r="3398" spans="1:10" ht="15.75">
      <c r="A3398" s="11" t="s">
        <v>9</v>
      </c>
      <c r="B3398" s="286" t="s">
        <v>785</v>
      </c>
      <c r="C3398" s="286"/>
      <c r="D3398" s="286"/>
      <c r="E3398" s="16"/>
      <c r="F3398" s="11"/>
      <c r="G3398" s="16"/>
      <c r="H3398" s="1"/>
      <c r="I3398" s="1"/>
      <c r="J3398" s="71"/>
    </row>
    <row r="3399" spans="1:10" ht="15.75">
      <c r="A3399" s="11" t="s">
        <v>11</v>
      </c>
      <c r="B3399" s="289"/>
      <c r="C3399" s="289"/>
      <c r="D3399" s="289"/>
      <c r="E3399" s="289"/>
      <c r="F3399" s="18"/>
      <c r="G3399" s="19"/>
      <c r="H3399" s="1"/>
      <c r="I3399" s="1"/>
      <c r="J3399" s="71"/>
    </row>
    <row r="3400" spans="1:10" ht="15.75">
      <c r="A3400" s="21" t="s">
        <v>14</v>
      </c>
      <c r="B3400" s="21" t="s">
        <v>16</v>
      </c>
      <c r="C3400" s="21"/>
      <c r="D3400" s="22" t="s">
        <v>18</v>
      </c>
      <c r="E3400" s="23" t="s">
        <v>19</v>
      </c>
      <c r="F3400" s="23" t="s">
        <v>20</v>
      </c>
      <c r="G3400" s="21" t="s">
        <v>21</v>
      </c>
      <c r="H3400" s="63"/>
      <c r="I3400" s="63"/>
      <c r="J3400" s="59">
        <f>H3400*C3401</f>
        <v>0</v>
      </c>
    </row>
    <row r="3401" spans="1:10">
      <c r="A3401" s="144">
        <v>1</v>
      </c>
      <c r="B3401" s="145" t="s">
        <v>23</v>
      </c>
      <c r="C3401" s="26">
        <v>10</v>
      </c>
      <c r="D3401" s="146">
        <v>79305</v>
      </c>
      <c r="E3401" s="28">
        <f t="shared" ref="E3401:E3418" si="387">D3401*C3401</f>
        <v>793050</v>
      </c>
      <c r="F3401" s="29">
        <v>0</v>
      </c>
      <c r="G3401" s="30">
        <f t="shared" ref="G3401:G3418" si="388">E3401-E3401*F3401</f>
        <v>793050</v>
      </c>
      <c r="H3401" s="63">
        <f t="shared" ref="H3401:H3418" si="389">D3401/1.08</f>
        <v>73430.555555555547</v>
      </c>
      <c r="I3401" s="63"/>
      <c r="J3401" s="59">
        <f>H3401*C3402</f>
        <v>0</v>
      </c>
    </row>
    <row r="3402" spans="1:10">
      <c r="A3402" s="144">
        <v>2</v>
      </c>
      <c r="B3402" s="145" t="s">
        <v>25</v>
      </c>
      <c r="C3402" s="32"/>
      <c r="D3402" s="147">
        <v>128591</v>
      </c>
      <c r="E3402" s="28">
        <f t="shared" si="387"/>
        <v>0</v>
      </c>
      <c r="F3402" s="29">
        <v>0</v>
      </c>
      <c r="G3402" s="30">
        <f t="shared" si="388"/>
        <v>0</v>
      </c>
      <c r="H3402" s="63">
        <f t="shared" si="389"/>
        <v>119065.74074074073</v>
      </c>
      <c r="I3402" s="63"/>
      <c r="J3402" s="59">
        <f>H3402*C3403</f>
        <v>0</v>
      </c>
    </row>
    <row r="3403" spans="1:10">
      <c r="A3403" s="144">
        <v>3</v>
      </c>
      <c r="B3403" s="145" t="s">
        <v>26</v>
      </c>
      <c r="C3403" s="34"/>
      <c r="D3403" s="146">
        <v>60043</v>
      </c>
      <c r="E3403" s="28">
        <f t="shared" si="387"/>
        <v>0</v>
      </c>
      <c r="F3403" s="29">
        <v>0</v>
      </c>
      <c r="G3403" s="30">
        <f t="shared" si="388"/>
        <v>0</v>
      </c>
      <c r="H3403" s="63">
        <f t="shared" si="389"/>
        <v>55595.370370370365</v>
      </c>
      <c r="I3403" s="63"/>
      <c r="J3403" s="59">
        <f>H3403*C3404</f>
        <v>0</v>
      </c>
    </row>
    <row r="3404" spans="1:10">
      <c r="A3404" s="144">
        <v>4</v>
      </c>
      <c r="B3404" s="145" t="s">
        <v>27</v>
      </c>
      <c r="C3404" s="106"/>
      <c r="D3404" s="146">
        <v>115781</v>
      </c>
      <c r="E3404" s="28">
        <f t="shared" si="387"/>
        <v>0</v>
      </c>
      <c r="F3404" s="29">
        <v>0</v>
      </c>
      <c r="G3404" s="30">
        <f t="shared" si="388"/>
        <v>0</v>
      </c>
      <c r="H3404" s="63">
        <f t="shared" si="389"/>
        <v>107204.62962962962</v>
      </c>
      <c r="I3404" s="63"/>
      <c r="J3404" s="59"/>
    </row>
    <row r="3405" spans="1:10">
      <c r="A3405" s="144">
        <v>5</v>
      </c>
      <c r="B3405" s="145" t="s">
        <v>28</v>
      </c>
      <c r="C3405" s="32">
        <v>3</v>
      </c>
      <c r="D3405" s="146">
        <v>119943</v>
      </c>
      <c r="E3405" s="28">
        <f t="shared" si="387"/>
        <v>359829</v>
      </c>
      <c r="F3405" s="124">
        <v>0</v>
      </c>
      <c r="G3405" s="30">
        <f t="shared" si="388"/>
        <v>359829</v>
      </c>
      <c r="H3405" s="63">
        <f t="shared" si="389"/>
        <v>111058.33333333333</v>
      </c>
      <c r="I3405" s="63"/>
      <c r="J3405" s="59">
        <f t="shared" ref="J3405:J3417" si="390">H3405*C3406</f>
        <v>0</v>
      </c>
    </row>
    <row r="3406" spans="1:10">
      <c r="A3406" s="144">
        <v>6</v>
      </c>
      <c r="B3406" s="145" t="s">
        <v>29</v>
      </c>
      <c r="C3406" s="26"/>
      <c r="D3406" s="146">
        <v>94810</v>
      </c>
      <c r="E3406" s="28">
        <f t="shared" si="387"/>
        <v>0</v>
      </c>
      <c r="F3406" s="29">
        <v>0</v>
      </c>
      <c r="G3406" s="30">
        <f t="shared" si="388"/>
        <v>0</v>
      </c>
      <c r="H3406" s="63">
        <f t="shared" si="389"/>
        <v>87787.037037037036</v>
      </c>
      <c r="I3406" s="63"/>
      <c r="J3406" s="59">
        <f t="shared" si="390"/>
        <v>0</v>
      </c>
    </row>
    <row r="3407" spans="1:10">
      <c r="A3407" s="144">
        <v>7</v>
      </c>
      <c r="B3407" s="145" t="s">
        <v>30</v>
      </c>
      <c r="C3407" s="34"/>
      <c r="D3407" s="146">
        <v>141396</v>
      </c>
      <c r="E3407" s="28">
        <f t="shared" si="387"/>
        <v>0</v>
      </c>
      <c r="F3407" s="29">
        <v>0</v>
      </c>
      <c r="G3407" s="30">
        <f t="shared" si="388"/>
        <v>0</v>
      </c>
      <c r="H3407" s="63">
        <f t="shared" si="389"/>
        <v>130922.22222222222</v>
      </c>
      <c r="I3407" s="63"/>
      <c r="J3407" s="59">
        <f t="shared" si="390"/>
        <v>0</v>
      </c>
    </row>
    <row r="3408" spans="1:10">
      <c r="A3408" s="144">
        <v>8</v>
      </c>
      <c r="B3408" s="145" t="s">
        <v>31</v>
      </c>
      <c r="C3408" s="26"/>
      <c r="D3408" s="146">
        <v>232931</v>
      </c>
      <c r="E3408" s="28">
        <f t="shared" si="387"/>
        <v>0</v>
      </c>
      <c r="F3408" s="29">
        <v>0</v>
      </c>
      <c r="G3408" s="30">
        <f t="shared" si="388"/>
        <v>0</v>
      </c>
      <c r="H3408" s="63">
        <f t="shared" si="389"/>
        <v>215676.85185185182</v>
      </c>
      <c r="I3408" s="63"/>
      <c r="J3408" s="59">
        <f t="shared" si="390"/>
        <v>0</v>
      </c>
    </row>
    <row r="3409" spans="1:10">
      <c r="A3409" s="144">
        <v>9</v>
      </c>
      <c r="B3409" s="148" t="s">
        <v>32</v>
      </c>
      <c r="C3409" s="26"/>
      <c r="D3409" s="146">
        <v>101534</v>
      </c>
      <c r="E3409" s="28">
        <f t="shared" si="387"/>
        <v>0</v>
      </c>
      <c r="F3409" s="29">
        <v>0</v>
      </c>
      <c r="G3409" s="30">
        <f t="shared" si="388"/>
        <v>0</v>
      </c>
      <c r="H3409" s="63">
        <f t="shared" si="389"/>
        <v>94012.962962962964</v>
      </c>
      <c r="I3409" s="63"/>
      <c r="J3409" s="59">
        <f t="shared" si="390"/>
        <v>0</v>
      </c>
    </row>
    <row r="3410" spans="1:10">
      <c r="A3410" s="144">
        <v>10</v>
      </c>
      <c r="B3410" s="148" t="s">
        <v>33</v>
      </c>
      <c r="C3410" s="37"/>
      <c r="D3410" s="147">
        <v>110148</v>
      </c>
      <c r="E3410" s="28">
        <f t="shared" si="387"/>
        <v>0</v>
      </c>
      <c r="F3410" s="29">
        <v>0</v>
      </c>
      <c r="G3410" s="30">
        <f t="shared" si="388"/>
        <v>0</v>
      </c>
      <c r="H3410" s="63">
        <f t="shared" si="389"/>
        <v>101988.88888888888</v>
      </c>
      <c r="I3410" s="63"/>
      <c r="J3410" s="59">
        <f t="shared" si="390"/>
        <v>0</v>
      </c>
    </row>
    <row r="3411" spans="1:10">
      <c r="A3411" s="144">
        <v>11</v>
      </c>
      <c r="B3411" s="145" t="s">
        <v>34</v>
      </c>
      <c r="C3411" s="37"/>
      <c r="D3411" s="146">
        <v>54198</v>
      </c>
      <c r="E3411" s="28">
        <f t="shared" si="387"/>
        <v>0</v>
      </c>
      <c r="F3411" s="29">
        <v>0</v>
      </c>
      <c r="G3411" s="30">
        <f t="shared" si="388"/>
        <v>0</v>
      </c>
      <c r="H3411" s="63">
        <f t="shared" si="389"/>
        <v>50183.333333333328</v>
      </c>
      <c r="I3411" s="63"/>
      <c r="J3411" s="59">
        <f t="shared" si="390"/>
        <v>0</v>
      </c>
    </row>
    <row r="3412" spans="1:10">
      <c r="A3412" s="144">
        <v>12</v>
      </c>
      <c r="B3412" s="145" t="s">
        <v>35</v>
      </c>
      <c r="C3412" s="37"/>
      <c r="D3412" s="146">
        <v>49680</v>
      </c>
      <c r="E3412" s="28">
        <f t="shared" si="387"/>
        <v>0</v>
      </c>
      <c r="F3412" s="29">
        <v>0</v>
      </c>
      <c r="G3412" s="30">
        <f t="shared" si="388"/>
        <v>0</v>
      </c>
      <c r="H3412" s="63">
        <f t="shared" si="389"/>
        <v>46000</v>
      </c>
      <c r="I3412" s="63"/>
      <c r="J3412" s="59">
        <f t="shared" si="390"/>
        <v>0</v>
      </c>
    </row>
    <row r="3413" spans="1:10">
      <c r="A3413" s="144">
        <v>13</v>
      </c>
      <c r="B3413" s="145" t="s">
        <v>36</v>
      </c>
      <c r="C3413" s="37"/>
      <c r="D3413" s="149">
        <v>64152</v>
      </c>
      <c r="E3413" s="28">
        <f t="shared" si="387"/>
        <v>0</v>
      </c>
      <c r="F3413" s="29">
        <v>0</v>
      </c>
      <c r="G3413" s="30">
        <f t="shared" si="388"/>
        <v>0</v>
      </c>
      <c r="H3413" s="63">
        <f t="shared" si="389"/>
        <v>59399.999999999993</v>
      </c>
      <c r="I3413" s="63"/>
      <c r="J3413" s="59">
        <f t="shared" si="390"/>
        <v>0</v>
      </c>
    </row>
    <row r="3414" spans="1:10">
      <c r="A3414" s="144">
        <v>14</v>
      </c>
      <c r="B3414" s="145" t="s">
        <v>37</v>
      </c>
      <c r="C3414" s="37"/>
      <c r="D3414" s="149">
        <v>65934</v>
      </c>
      <c r="E3414" s="28">
        <f t="shared" si="387"/>
        <v>0</v>
      </c>
      <c r="F3414" s="29">
        <v>0</v>
      </c>
      <c r="G3414" s="30">
        <f t="shared" si="388"/>
        <v>0</v>
      </c>
      <c r="H3414" s="130">
        <f t="shared" si="389"/>
        <v>61049.999999999993</v>
      </c>
      <c r="I3414" s="63"/>
      <c r="J3414" s="59">
        <f t="shared" si="390"/>
        <v>0</v>
      </c>
    </row>
    <row r="3415" spans="1:10">
      <c r="A3415" s="144">
        <v>15</v>
      </c>
      <c r="B3415" s="145" t="s">
        <v>38</v>
      </c>
      <c r="C3415" s="37"/>
      <c r="D3415" s="149">
        <v>76626</v>
      </c>
      <c r="E3415" s="28">
        <f t="shared" si="387"/>
        <v>0</v>
      </c>
      <c r="F3415" s="124">
        <v>0</v>
      </c>
      <c r="G3415" s="30">
        <f t="shared" si="388"/>
        <v>0</v>
      </c>
      <c r="H3415" s="63">
        <f t="shared" si="389"/>
        <v>70950</v>
      </c>
      <c r="I3415" s="63"/>
      <c r="J3415" s="59">
        <f t="shared" si="390"/>
        <v>0</v>
      </c>
    </row>
    <row r="3416" spans="1:10">
      <c r="A3416" s="144">
        <v>16</v>
      </c>
      <c r="B3416" s="145" t="s">
        <v>39</v>
      </c>
      <c r="C3416" s="37"/>
      <c r="D3416" s="149">
        <v>80190</v>
      </c>
      <c r="E3416" s="28">
        <f t="shared" si="387"/>
        <v>0</v>
      </c>
      <c r="F3416" s="29">
        <v>0</v>
      </c>
      <c r="G3416" s="30">
        <f t="shared" si="388"/>
        <v>0</v>
      </c>
      <c r="H3416" s="63">
        <f t="shared" si="389"/>
        <v>74250</v>
      </c>
      <c r="I3416" s="63"/>
      <c r="J3416" s="59">
        <f t="shared" si="390"/>
        <v>0</v>
      </c>
    </row>
    <row r="3417" spans="1:10">
      <c r="A3417" s="144">
        <v>17</v>
      </c>
      <c r="B3417" s="145" t="s">
        <v>40</v>
      </c>
      <c r="C3417" s="37"/>
      <c r="D3417" s="149">
        <v>113832</v>
      </c>
      <c r="E3417" s="28">
        <f t="shared" si="387"/>
        <v>0</v>
      </c>
      <c r="F3417" s="29">
        <v>0</v>
      </c>
      <c r="G3417" s="30">
        <f t="shared" si="388"/>
        <v>0</v>
      </c>
      <c r="H3417" s="63">
        <f t="shared" si="389"/>
        <v>105400</v>
      </c>
      <c r="I3417" s="63"/>
      <c r="J3417" s="59">
        <f t="shared" si="390"/>
        <v>0</v>
      </c>
    </row>
    <row r="3418" spans="1:10" ht="17.25">
      <c r="A3418" s="144">
        <v>18</v>
      </c>
      <c r="B3418" s="145" t="s">
        <v>41</v>
      </c>
      <c r="C3418" s="37"/>
      <c r="D3418" s="150">
        <v>98010</v>
      </c>
      <c r="E3418" s="28">
        <f t="shared" si="387"/>
        <v>0</v>
      </c>
      <c r="F3418" s="29">
        <v>0</v>
      </c>
      <c r="G3418" s="30">
        <f t="shared" si="388"/>
        <v>0</v>
      </c>
      <c r="H3418" s="63">
        <f t="shared" si="389"/>
        <v>90750</v>
      </c>
      <c r="I3418" s="45"/>
      <c r="J3418" s="64">
        <f>SUM(J3400:J3417)</f>
        <v>0</v>
      </c>
    </row>
    <row r="3419" spans="1:10" ht="31.5">
      <c r="A3419" s="40"/>
      <c r="B3419" s="41" t="s">
        <v>42</v>
      </c>
      <c r="C3419" s="42">
        <f>SUM(C3401:C3418)</f>
        <v>13</v>
      </c>
      <c r="D3419" s="42"/>
      <c r="E3419" s="43">
        <f>SUM(E3401:E3418)</f>
        <v>1152879</v>
      </c>
      <c r="F3419" s="43"/>
      <c r="G3419" s="44">
        <f>SUM(G3401:G3418)</f>
        <v>1152879</v>
      </c>
      <c r="H3419" s="5"/>
      <c r="I3419" s="5"/>
      <c r="J3419" s="75">
        <f>J3418*0.08</f>
        <v>0</v>
      </c>
    </row>
    <row r="3420" spans="1:10" ht="31.5">
      <c r="A3420" s="46"/>
      <c r="B3420" s="47"/>
      <c r="C3420" s="48"/>
      <c r="D3420" s="48"/>
      <c r="E3420" s="49"/>
      <c r="F3420" s="49"/>
      <c r="G3420" s="151"/>
      <c r="H3420" s="6"/>
      <c r="I3420" s="6"/>
      <c r="J3420" s="76">
        <f>SUM(J3418:J3419)</f>
        <v>0</v>
      </c>
    </row>
    <row r="3421" spans="1:10" ht="18">
      <c r="A3421" s="283" t="s">
        <v>43</v>
      </c>
      <c r="B3421" s="283"/>
      <c r="C3421" s="284" t="s">
        <v>44</v>
      </c>
      <c r="D3421" s="284"/>
      <c r="E3421" s="54"/>
      <c r="F3421" s="54"/>
      <c r="G3421" s="55" t="s">
        <v>45</v>
      </c>
    </row>
    <row r="3426" spans="1:10" ht="15.75">
      <c r="A3426" s="279" t="s">
        <v>0</v>
      </c>
      <c r="B3426" s="279"/>
      <c r="C3426" s="279"/>
      <c r="D3426" s="279"/>
      <c r="E3426" s="279"/>
      <c r="F3426" s="279"/>
      <c r="G3426" s="279"/>
    </row>
    <row r="3427" spans="1:10" ht="15.75">
      <c r="A3427" s="279" t="s">
        <v>1</v>
      </c>
      <c r="B3427" s="279"/>
      <c r="C3427" s="279"/>
      <c r="D3427" s="279"/>
      <c r="E3427" s="279"/>
      <c r="F3427" s="279"/>
      <c r="G3427" s="279"/>
      <c r="H3427" s="1"/>
      <c r="I3427" s="1"/>
      <c r="J3427" s="71"/>
    </row>
    <row r="3428" spans="1:10" ht="15.75">
      <c r="A3428" s="279" t="s">
        <v>2</v>
      </c>
      <c r="B3428" s="279"/>
      <c r="C3428" s="279"/>
      <c r="D3428" s="279"/>
      <c r="E3428" s="279"/>
      <c r="F3428" s="279"/>
      <c r="G3428" s="279"/>
      <c r="H3428" s="1"/>
      <c r="I3428" s="1"/>
      <c r="J3428" s="71"/>
    </row>
    <row r="3429" spans="1:10" ht="15.75">
      <c r="A3429" s="279" t="s">
        <v>4</v>
      </c>
      <c r="B3429" s="279"/>
      <c r="C3429" s="279"/>
      <c r="D3429" s="279"/>
      <c r="E3429" s="279"/>
      <c r="F3429" s="279"/>
      <c r="G3429" s="279"/>
      <c r="H3429" s="1"/>
      <c r="I3429" s="1"/>
      <c r="J3429" s="71"/>
    </row>
    <row r="3430" spans="1:10" ht="27">
      <c r="A3430" s="280" t="s">
        <v>6</v>
      </c>
      <c r="B3430" s="280"/>
      <c r="C3430" s="280"/>
      <c r="D3430" s="280"/>
      <c r="E3430" s="280"/>
      <c r="F3430" s="280"/>
      <c r="G3430" s="280"/>
      <c r="H3430" s="2"/>
      <c r="I3430" s="2"/>
      <c r="J3430" s="72"/>
    </row>
    <row r="3431" spans="1:10" ht="27">
      <c r="A3431" s="142"/>
      <c r="B3431" s="142"/>
      <c r="C3431" s="281" t="s">
        <v>388</v>
      </c>
      <c r="D3431" s="281"/>
      <c r="E3431" s="281"/>
      <c r="F3431" s="281"/>
      <c r="G3431" s="281"/>
      <c r="H3431" s="68"/>
      <c r="I3431" s="68"/>
      <c r="J3431" s="71"/>
    </row>
    <row r="3432" spans="1:10" ht="15.75">
      <c r="A3432" s="11" t="s">
        <v>358</v>
      </c>
      <c r="B3432" s="12">
        <v>4138061654</v>
      </c>
      <c r="C3432" s="143"/>
      <c r="D3432" s="286"/>
      <c r="E3432" s="286"/>
      <c r="F3432" s="286"/>
      <c r="G3432" s="286"/>
      <c r="H3432" s="69" t="s">
        <v>161</v>
      </c>
      <c r="I3432" s="69"/>
      <c r="J3432" s="73"/>
    </row>
    <row r="3433" spans="1:10" ht="15.75">
      <c r="A3433" s="11" t="s">
        <v>9</v>
      </c>
      <c r="B3433" s="286" t="s">
        <v>786</v>
      </c>
      <c r="C3433" s="286"/>
      <c r="D3433" s="286"/>
      <c r="E3433" s="16"/>
      <c r="F3433" s="11"/>
      <c r="G3433" s="16"/>
      <c r="H3433" s="1"/>
      <c r="I3433" s="1"/>
      <c r="J3433" s="71"/>
    </row>
    <row r="3434" spans="1:10" ht="15.75">
      <c r="A3434" s="11" t="s">
        <v>11</v>
      </c>
      <c r="B3434" s="289"/>
      <c r="C3434" s="289"/>
      <c r="D3434" s="289"/>
      <c r="E3434" s="289"/>
      <c r="F3434" s="18"/>
      <c r="G3434" s="19"/>
      <c r="H3434" s="1"/>
      <c r="I3434" s="1"/>
      <c r="J3434" s="71"/>
    </row>
    <row r="3435" spans="1:10" ht="15.75">
      <c r="A3435" s="21" t="s">
        <v>14</v>
      </c>
      <c r="B3435" s="21" t="s">
        <v>16</v>
      </c>
      <c r="C3435" s="21"/>
      <c r="D3435" s="22" t="s">
        <v>18</v>
      </c>
      <c r="E3435" s="23" t="s">
        <v>19</v>
      </c>
      <c r="F3435" s="23" t="s">
        <v>20</v>
      </c>
      <c r="G3435" s="21" t="s">
        <v>21</v>
      </c>
      <c r="H3435" s="63"/>
      <c r="I3435" s="63"/>
      <c r="J3435" s="59">
        <f>H3435*C3436</f>
        <v>0</v>
      </c>
    </row>
    <row r="3436" spans="1:10">
      <c r="A3436" s="144">
        <v>1</v>
      </c>
      <c r="B3436" s="145" t="s">
        <v>23</v>
      </c>
      <c r="C3436" s="26">
        <v>36</v>
      </c>
      <c r="D3436" s="146">
        <v>79305</v>
      </c>
      <c r="E3436" s="28">
        <f t="shared" ref="E3436:E3453" si="391">D3436*C3436</f>
        <v>2854980</v>
      </c>
      <c r="F3436" s="29">
        <v>0</v>
      </c>
      <c r="G3436" s="30">
        <f t="shared" ref="G3436:G3453" si="392">E3436-E3436*F3436</f>
        <v>2854980</v>
      </c>
      <c r="H3436" s="63">
        <f t="shared" ref="H3436:H3453" si="393">D3436/1.08</f>
        <v>73430.555555555547</v>
      </c>
      <c r="I3436" s="63"/>
      <c r="J3436" s="59">
        <f>H3436*C3437</f>
        <v>0</v>
      </c>
    </row>
    <row r="3437" spans="1:10">
      <c r="A3437" s="144">
        <v>2</v>
      </c>
      <c r="B3437" s="145" t="s">
        <v>25</v>
      </c>
      <c r="C3437" s="32"/>
      <c r="D3437" s="147">
        <v>128591</v>
      </c>
      <c r="E3437" s="28">
        <f t="shared" si="391"/>
        <v>0</v>
      </c>
      <c r="F3437" s="29">
        <v>0</v>
      </c>
      <c r="G3437" s="30">
        <f t="shared" si="392"/>
        <v>0</v>
      </c>
      <c r="H3437" s="63">
        <f t="shared" si="393"/>
        <v>119065.74074074073</v>
      </c>
      <c r="I3437" s="63"/>
      <c r="J3437" s="59">
        <f>H3437*C3438</f>
        <v>0</v>
      </c>
    </row>
    <row r="3438" spans="1:10">
      <c r="A3438" s="144">
        <v>3</v>
      </c>
      <c r="B3438" s="145" t="s">
        <v>26</v>
      </c>
      <c r="C3438" s="34"/>
      <c r="D3438" s="146">
        <v>60043</v>
      </c>
      <c r="E3438" s="28">
        <f t="shared" si="391"/>
        <v>0</v>
      </c>
      <c r="F3438" s="29">
        <v>0</v>
      </c>
      <c r="G3438" s="30">
        <f t="shared" si="392"/>
        <v>0</v>
      </c>
      <c r="H3438" s="63">
        <f t="shared" si="393"/>
        <v>55595.370370370365</v>
      </c>
      <c r="I3438" s="63"/>
      <c r="J3438" s="59"/>
    </row>
    <row r="3439" spans="1:10">
      <c r="A3439" s="144">
        <v>4</v>
      </c>
      <c r="B3439" s="145" t="s">
        <v>27</v>
      </c>
      <c r="C3439" s="106"/>
      <c r="D3439" s="146">
        <v>115781</v>
      </c>
      <c r="E3439" s="28">
        <f t="shared" si="391"/>
        <v>0</v>
      </c>
      <c r="F3439" s="29">
        <v>0</v>
      </c>
      <c r="G3439" s="30">
        <f t="shared" si="392"/>
        <v>0</v>
      </c>
      <c r="H3439" s="63">
        <f t="shared" si="393"/>
        <v>107204.62962962962</v>
      </c>
      <c r="I3439" s="63"/>
      <c r="J3439" s="59"/>
    </row>
    <row r="3440" spans="1:10">
      <c r="A3440" s="144">
        <v>5</v>
      </c>
      <c r="B3440" s="145" t="s">
        <v>28</v>
      </c>
      <c r="C3440" s="32">
        <v>60</v>
      </c>
      <c r="D3440" s="146">
        <v>119943</v>
      </c>
      <c r="E3440" s="28">
        <f t="shared" si="391"/>
        <v>7196580</v>
      </c>
      <c r="F3440" s="124">
        <v>0</v>
      </c>
      <c r="G3440" s="30">
        <f t="shared" si="392"/>
        <v>7196580</v>
      </c>
      <c r="H3440" s="63">
        <f t="shared" si="393"/>
        <v>111058.33333333333</v>
      </c>
      <c r="I3440" s="63"/>
      <c r="J3440" s="59"/>
    </row>
    <row r="3441" spans="1:10">
      <c r="A3441" s="144">
        <v>6</v>
      </c>
      <c r="B3441" s="145" t="s">
        <v>29</v>
      </c>
      <c r="C3441" s="26">
        <v>3</v>
      </c>
      <c r="D3441" s="146">
        <v>94810</v>
      </c>
      <c r="E3441" s="28">
        <f t="shared" si="391"/>
        <v>284430</v>
      </c>
      <c r="F3441" s="29">
        <v>0</v>
      </c>
      <c r="G3441" s="30">
        <f t="shared" si="392"/>
        <v>284430</v>
      </c>
      <c r="H3441" s="63">
        <f t="shared" si="393"/>
        <v>87787.037037037036</v>
      </c>
      <c r="I3441" s="63"/>
      <c r="J3441" s="59"/>
    </row>
    <row r="3442" spans="1:10">
      <c r="A3442" s="144">
        <v>7</v>
      </c>
      <c r="B3442" s="145" t="s">
        <v>30</v>
      </c>
      <c r="C3442" s="34"/>
      <c r="D3442" s="146">
        <v>141396</v>
      </c>
      <c r="E3442" s="28">
        <f t="shared" si="391"/>
        <v>0</v>
      </c>
      <c r="F3442" s="29">
        <v>0</v>
      </c>
      <c r="G3442" s="30">
        <f t="shared" si="392"/>
        <v>0</v>
      </c>
      <c r="H3442" s="63">
        <f t="shared" si="393"/>
        <v>130922.22222222222</v>
      </c>
      <c r="I3442" s="63"/>
      <c r="J3442" s="59"/>
    </row>
    <row r="3443" spans="1:10">
      <c r="A3443" s="144">
        <v>8</v>
      </c>
      <c r="B3443" s="145" t="s">
        <v>31</v>
      </c>
      <c r="C3443" s="26"/>
      <c r="D3443" s="146">
        <v>232931</v>
      </c>
      <c r="E3443" s="28">
        <f t="shared" si="391"/>
        <v>0</v>
      </c>
      <c r="F3443" s="29">
        <v>0</v>
      </c>
      <c r="G3443" s="30">
        <f t="shared" si="392"/>
        <v>0</v>
      </c>
      <c r="H3443" s="63">
        <f t="shared" si="393"/>
        <v>215676.85185185182</v>
      </c>
      <c r="I3443" s="63"/>
      <c r="J3443" s="59"/>
    </row>
    <row r="3444" spans="1:10">
      <c r="A3444" s="144">
        <v>9</v>
      </c>
      <c r="B3444" s="148" t="s">
        <v>32</v>
      </c>
      <c r="C3444" s="26"/>
      <c r="D3444" s="146">
        <v>101534</v>
      </c>
      <c r="E3444" s="28">
        <f t="shared" si="391"/>
        <v>0</v>
      </c>
      <c r="F3444" s="29">
        <v>0</v>
      </c>
      <c r="G3444" s="30">
        <f t="shared" si="392"/>
        <v>0</v>
      </c>
      <c r="H3444" s="63">
        <f t="shared" si="393"/>
        <v>94012.962962962964</v>
      </c>
      <c r="I3444" s="63"/>
      <c r="J3444" s="59"/>
    </row>
    <row r="3445" spans="1:10">
      <c r="A3445" s="144">
        <v>10</v>
      </c>
      <c r="B3445" s="148" t="s">
        <v>33</v>
      </c>
      <c r="C3445" s="37"/>
      <c r="D3445" s="147">
        <v>110148</v>
      </c>
      <c r="E3445" s="28">
        <f t="shared" si="391"/>
        <v>0</v>
      </c>
      <c r="F3445" s="29">
        <v>0</v>
      </c>
      <c r="G3445" s="30">
        <f t="shared" si="392"/>
        <v>0</v>
      </c>
      <c r="H3445" s="63">
        <f t="shared" si="393"/>
        <v>101988.88888888888</v>
      </c>
      <c r="I3445" s="63"/>
      <c r="J3445" s="59"/>
    </row>
    <row r="3446" spans="1:10">
      <c r="A3446" s="144">
        <v>11</v>
      </c>
      <c r="B3446" s="145" t="s">
        <v>34</v>
      </c>
      <c r="C3446" s="37">
        <v>40</v>
      </c>
      <c r="D3446" s="146">
        <v>54198</v>
      </c>
      <c r="E3446" s="28">
        <f t="shared" si="391"/>
        <v>2167920</v>
      </c>
      <c r="F3446" s="29">
        <v>0</v>
      </c>
      <c r="G3446" s="30">
        <f t="shared" si="392"/>
        <v>2167920</v>
      </c>
      <c r="H3446" s="63">
        <f t="shared" si="393"/>
        <v>50183.333333333328</v>
      </c>
      <c r="I3446" s="63"/>
      <c r="J3446" s="59">
        <f t="shared" ref="J3446:J3452" si="394">H3446*C3447</f>
        <v>0</v>
      </c>
    </row>
    <row r="3447" spans="1:10">
      <c r="A3447" s="144">
        <v>12</v>
      </c>
      <c r="B3447" s="145" t="s">
        <v>35</v>
      </c>
      <c r="C3447" s="37"/>
      <c r="D3447" s="146">
        <v>49680</v>
      </c>
      <c r="E3447" s="28">
        <f t="shared" si="391"/>
        <v>0</v>
      </c>
      <c r="F3447" s="29">
        <v>0</v>
      </c>
      <c r="G3447" s="30">
        <f t="shared" si="392"/>
        <v>0</v>
      </c>
      <c r="H3447" s="63">
        <f t="shared" si="393"/>
        <v>46000</v>
      </c>
      <c r="I3447" s="63"/>
      <c r="J3447" s="59">
        <f t="shared" si="394"/>
        <v>0</v>
      </c>
    </row>
    <row r="3448" spans="1:10">
      <c r="A3448" s="144">
        <v>13</v>
      </c>
      <c r="B3448" s="145" t="s">
        <v>36</v>
      </c>
      <c r="C3448" s="37"/>
      <c r="D3448" s="149">
        <v>64152</v>
      </c>
      <c r="E3448" s="28">
        <f t="shared" si="391"/>
        <v>0</v>
      </c>
      <c r="F3448" s="29">
        <v>0</v>
      </c>
      <c r="G3448" s="30">
        <f t="shared" si="392"/>
        <v>0</v>
      </c>
      <c r="H3448" s="63">
        <f t="shared" si="393"/>
        <v>59399.999999999993</v>
      </c>
      <c r="I3448" s="63"/>
      <c r="J3448" s="59">
        <f t="shared" si="394"/>
        <v>0</v>
      </c>
    </row>
    <row r="3449" spans="1:10">
      <c r="A3449" s="144">
        <v>14</v>
      </c>
      <c r="B3449" s="145" t="s">
        <v>37</v>
      </c>
      <c r="C3449" s="37"/>
      <c r="D3449" s="149">
        <v>65934</v>
      </c>
      <c r="E3449" s="28">
        <f t="shared" si="391"/>
        <v>0</v>
      </c>
      <c r="F3449" s="29">
        <v>0</v>
      </c>
      <c r="G3449" s="30">
        <f t="shared" si="392"/>
        <v>0</v>
      </c>
      <c r="H3449" s="130">
        <f t="shared" si="393"/>
        <v>61049.999999999993</v>
      </c>
      <c r="I3449" s="63"/>
      <c r="J3449" s="59">
        <f t="shared" si="394"/>
        <v>0</v>
      </c>
    </row>
    <row r="3450" spans="1:10">
      <c r="A3450" s="144">
        <v>15</v>
      </c>
      <c r="B3450" s="145" t="s">
        <v>38</v>
      </c>
      <c r="C3450" s="37"/>
      <c r="D3450" s="149">
        <v>76626</v>
      </c>
      <c r="E3450" s="28">
        <f t="shared" si="391"/>
        <v>0</v>
      </c>
      <c r="F3450" s="124">
        <v>0</v>
      </c>
      <c r="G3450" s="30">
        <f t="shared" si="392"/>
        <v>0</v>
      </c>
      <c r="H3450" s="63">
        <f t="shared" si="393"/>
        <v>70950</v>
      </c>
      <c r="I3450" s="63"/>
      <c r="J3450" s="59">
        <f t="shared" si="394"/>
        <v>0</v>
      </c>
    </row>
    <row r="3451" spans="1:10">
      <c r="A3451" s="144">
        <v>16</v>
      </c>
      <c r="B3451" s="145" t="s">
        <v>39</v>
      </c>
      <c r="C3451" s="37"/>
      <c r="D3451" s="149">
        <v>80190</v>
      </c>
      <c r="E3451" s="28">
        <f t="shared" si="391"/>
        <v>0</v>
      </c>
      <c r="F3451" s="29">
        <v>0</v>
      </c>
      <c r="G3451" s="30">
        <f t="shared" si="392"/>
        <v>0</v>
      </c>
      <c r="H3451" s="63">
        <f t="shared" si="393"/>
        <v>74250</v>
      </c>
      <c r="I3451" s="63"/>
      <c r="J3451" s="59">
        <f t="shared" si="394"/>
        <v>0</v>
      </c>
    </row>
    <row r="3452" spans="1:10">
      <c r="A3452" s="144">
        <v>17</v>
      </c>
      <c r="B3452" s="145" t="s">
        <v>40</v>
      </c>
      <c r="C3452" s="37"/>
      <c r="D3452" s="149">
        <v>113832</v>
      </c>
      <c r="E3452" s="28">
        <f t="shared" si="391"/>
        <v>0</v>
      </c>
      <c r="F3452" s="29">
        <v>0</v>
      </c>
      <c r="G3452" s="30">
        <f t="shared" si="392"/>
        <v>0</v>
      </c>
      <c r="H3452" s="63">
        <f t="shared" si="393"/>
        <v>105400</v>
      </c>
      <c r="I3452" s="63"/>
      <c r="J3452" s="59">
        <f t="shared" si="394"/>
        <v>0</v>
      </c>
    </row>
    <row r="3453" spans="1:10" ht="17.25">
      <c r="A3453" s="144">
        <v>18</v>
      </c>
      <c r="B3453" s="145" t="s">
        <v>41</v>
      </c>
      <c r="C3453" s="37"/>
      <c r="D3453" s="150">
        <v>98010</v>
      </c>
      <c r="E3453" s="28">
        <f t="shared" si="391"/>
        <v>0</v>
      </c>
      <c r="F3453" s="29">
        <v>0</v>
      </c>
      <c r="G3453" s="30">
        <f t="shared" si="392"/>
        <v>0</v>
      </c>
      <c r="H3453" s="63">
        <f t="shared" si="393"/>
        <v>90750</v>
      </c>
      <c r="I3453" s="45"/>
      <c r="J3453" s="64">
        <f>SUM(J3435:J3452)</f>
        <v>0</v>
      </c>
    </row>
    <row r="3454" spans="1:10" ht="31.5">
      <c r="A3454" s="40"/>
      <c r="B3454" s="41" t="s">
        <v>42</v>
      </c>
      <c r="C3454" s="42">
        <f>SUM(C3436:C3453)</f>
        <v>139</v>
      </c>
      <c r="D3454" s="42"/>
      <c r="E3454" s="43">
        <f>SUM(E3436:E3453)</f>
        <v>12503910</v>
      </c>
      <c r="F3454" s="43"/>
      <c r="G3454" s="44">
        <f>SUM(G3436:G3453)</f>
        <v>12503910</v>
      </c>
      <c r="H3454" s="5"/>
      <c r="I3454" s="5"/>
      <c r="J3454" s="75">
        <f>J3453*0.08</f>
        <v>0</v>
      </c>
    </row>
    <row r="3455" spans="1:10" ht="31.5">
      <c r="A3455" s="46"/>
      <c r="B3455" s="47"/>
      <c r="C3455" s="48"/>
      <c r="D3455" s="48"/>
      <c r="E3455" s="49"/>
      <c r="F3455" s="49"/>
      <c r="G3455" s="151"/>
      <c r="H3455" s="6"/>
      <c r="I3455" s="6"/>
      <c r="J3455" s="76">
        <f>SUM(J3453:J3454)</f>
        <v>0</v>
      </c>
    </row>
    <row r="3456" spans="1:10" ht="18">
      <c r="A3456" s="283" t="s">
        <v>43</v>
      </c>
      <c r="B3456" s="283"/>
      <c r="C3456" s="284" t="s">
        <v>44</v>
      </c>
      <c r="D3456" s="284"/>
      <c r="E3456" s="54"/>
      <c r="F3456" s="54"/>
      <c r="G3456" s="55" t="s">
        <v>45</v>
      </c>
    </row>
    <row r="3460" spans="1:10" ht="15.75">
      <c r="A3460" s="279" t="s">
        <v>0</v>
      </c>
      <c r="B3460" s="279"/>
      <c r="C3460" s="279"/>
      <c r="D3460" s="279"/>
      <c r="E3460" s="279"/>
      <c r="F3460" s="279"/>
      <c r="G3460" s="279"/>
    </row>
    <row r="3461" spans="1:10" ht="15.75">
      <c r="A3461" s="279" t="s">
        <v>1</v>
      </c>
      <c r="B3461" s="279"/>
      <c r="C3461" s="279"/>
      <c r="D3461" s="279"/>
      <c r="E3461" s="279"/>
      <c r="F3461" s="279"/>
      <c r="G3461" s="279"/>
      <c r="H3461" s="1"/>
      <c r="I3461" s="1"/>
      <c r="J3461" s="71"/>
    </row>
    <row r="3462" spans="1:10" ht="15.75">
      <c r="A3462" s="279" t="s">
        <v>2</v>
      </c>
      <c r="B3462" s="279"/>
      <c r="C3462" s="279"/>
      <c r="D3462" s="279"/>
      <c r="E3462" s="279"/>
      <c r="F3462" s="279"/>
      <c r="G3462" s="279"/>
      <c r="H3462" s="1"/>
      <c r="I3462" s="1"/>
      <c r="J3462" s="71"/>
    </row>
    <row r="3463" spans="1:10" ht="15.75">
      <c r="A3463" s="279" t="s">
        <v>4</v>
      </c>
      <c r="B3463" s="279"/>
      <c r="C3463" s="279"/>
      <c r="D3463" s="279"/>
      <c r="E3463" s="279"/>
      <c r="F3463" s="279"/>
      <c r="G3463" s="279"/>
      <c r="H3463" s="1"/>
      <c r="I3463" s="1"/>
      <c r="J3463" s="71"/>
    </row>
    <row r="3464" spans="1:10" ht="27">
      <c r="A3464" s="280" t="s">
        <v>6</v>
      </c>
      <c r="B3464" s="280"/>
      <c r="C3464" s="280"/>
      <c r="D3464" s="280"/>
      <c r="E3464" s="280"/>
      <c r="F3464" s="280"/>
      <c r="G3464" s="280"/>
      <c r="H3464" s="2"/>
      <c r="I3464" s="2"/>
      <c r="J3464" s="72"/>
    </row>
    <row r="3465" spans="1:10" ht="27">
      <c r="A3465" s="142"/>
      <c r="B3465" s="142"/>
      <c r="C3465" s="281" t="s">
        <v>486</v>
      </c>
      <c r="D3465" s="281"/>
      <c r="E3465" s="281"/>
      <c r="F3465" s="281"/>
      <c r="G3465" s="281"/>
      <c r="H3465" s="68"/>
      <c r="I3465" s="68"/>
      <c r="J3465" s="71"/>
    </row>
    <row r="3466" spans="1:10" ht="15.75">
      <c r="A3466" s="11" t="s">
        <v>358</v>
      </c>
      <c r="B3466" s="12">
        <v>4138308080</v>
      </c>
      <c r="C3466" s="143"/>
      <c r="D3466" s="286"/>
      <c r="E3466" s="286"/>
      <c r="F3466" s="286"/>
      <c r="G3466" s="286"/>
      <c r="H3466" s="69" t="s">
        <v>161</v>
      </c>
      <c r="I3466" s="69"/>
      <c r="J3466" s="73"/>
    </row>
    <row r="3467" spans="1:10" ht="15.75">
      <c r="A3467" s="11" t="s">
        <v>9</v>
      </c>
      <c r="B3467" s="286" t="s">
        <v>787</v>
      </c>
      <c r="C3467" s="286"/>
      <c r="D3467" s="286"/>
      <c r="E3467" s="16"/>
      <c r="F3467" s="11"/>
      <c r="G3467" s="16"/>
      <c r="H3467" s="1"/>
      <c r="I3467" s="1"/>
      <c r="J3467" s="71"/>
    </row>
    <row r="3468" spans="1:10" ht="15.75">
      <c r="A3468" s="11" t="s">
        <v>11</v>
      </c>
      <c r="B3468" s="289" t="s">
        <v>674</v>
      </c>
      <c r="C3468" s="289"/>
      <c r="D3468" s="289"/>
      <c r="E3468" s="289"/>
      <c r="F3468" s="18"/>
      <c r="G3468" s="19"/>
      <c r="H3468" s="1"/>
      <c r="I3468" s="1"/>
      <c r="J3468" s="71"/>
    </row>
    <row r="3469" spans="1:10" ht="15.75">
      <c r="A3469" s="21" t="s">
        <v>14</v>
      </c>
      <c r="B3469" s="21" t="s">
        <v>16</v>
      </c>
      <c r="C3469" s="21"/>
      <c r="D3469" s="22" t="s">
        <v>18</v>
      </c>
      <c r="E3469" s="23" t="s">
        <v>19</v>
      </c>
      <c r="F3469" s="23" t="s">
        <v>20</v>
      </c>
      <c r="G3469" s="21" t="s">
        <v>21</v>
      </c>
      <c r="H3469" s="63"/>
      <c r="I3469" s="63"/>
      <c r="J3469" s="59">
        <f>H3469*C3470</f>
        <v>0</v>
      </c>
    </row>
    <row r="3470" spans="1:10">
      <c r="A3470" s="144">
        <v>1</v>
      </c>
      <c r="B3470" s="145" t="s">
        <v>23</v>
      </c>
      <c r="C3470" s="26"/>
      <c r="D3470" s="146">
        <v>79305</v>
      </c>
      <c r="E3470" s="28">
        <f t="shared" ref="E3470:E3487" si="395">D3470*C3470</f>
        <v>0</v>
      </c>
      <c r="F3470" s="29">
        <v>0</v>
      </c>
      <c r="G3470" s="30">
        <f t="shared" ref="G3470:G3487" si="396">E3470-E3470*F3470</f>
        <v>0</v>
      </c>
      <c r="H3470" s="63">
        <f t="shared" ref="H3470:H3487" si="397">D3470/1.08</f>
        <v>73430.555555555547</v>
      </c>
      <c r="I3470" s="63"/>
      <c r="J3470" s="59">
        <f>H3470*C3471</f>
        <v>0</v>
      </c>
    </row>
    <row r="3471" spans="1:10">
      <c r="A3471" s="144">
        <v>2</v>
      </c>
      <c r="B3471" s="145" t="s">
        <v>25</v>
      </c>
      <c r="C3471" s="32"/>
      <c r="D3471" s="147">
        <v>128591</v>
      </c>
      <c r="E3471" s="28">
        <f t="shared" si="395"/>
        <v>0</v>
      </c>
      <c r="F3471" s="29">
        <v>0</v>
      </c>
      <c r="G3471" s="30">
        <f t="shared" si="396"/>
        <v>0</v>
      </c>
      <c r="H3471" s="63">
        <f t="shared" si="397"/>
        <v>119065.74074074073</v>
      </c>
      <c r="I3471" s="63"/>
      <c r="J3471" s="59"/>
    </row>
    <row r="3472" spans="1:10">
      <c r="A3472" s="144">
        <v>3</v>
      </c>
      <c r="B3472" s="145" t="s">
        <v>26</v>
      </c>
      <c r="C3472" s="34">
        <v>5</v>
      </c>
      <c r="D3472" s="146">
        <v>60043</v>
      </c>
      <c r="E3472" s="28">
        <f t="shared" si="395"/>
        <v>300215</v>
      </c>
      <c r="F3472" s="29">
        <v>0</v>
      </c>
      <c r="G3472" s="30">
        <f t="shared" si="396"/>
        <v>300215</v>
      </c>
      <c r="H3472" s="63">
        <f t="shared" si="397"/>
        <v>55595.370370370365</v>
      </c>
      <c r="I3472" s="63"/>
      <c r="J3472" s="59"/>
    </row>
    <row r="3473" spans="1:10">
      <c r="A3473" s="144">
        <v>4</v>
      </c>
      <c r="B3473" s="145" t="s">
        <v>27</v>
      </c>
      <c r="C3473" s="106"/>
      <c r="D3473" s="146">
        <v>115781</v>
      </c>
      <c r="E3473" s="28">
        <f t="shared" si="395"/>
        <v>0</v>
      </c>
      <c r="F3473" s="29">
        <v>0</v>
      </c>
      <c r="G3473" s="30">
        <f t="shared" si="396"/>
        <v>0</v>
      </c>
      <c r="H3473" s="63">
        <f t="shared" si="397"/>
        <v>107204.62962962962</v>
      </c>
      <c r="I3473" s="63"/>
      <c r="J3473" s="59"/>
    </row>
    <row r="3474" spans="1:10">
      <c r="A3474" s="144">
        <v>5</v>
      </c>
      <c r="B3474" s="145" t="s">
        <v>28</v>
      </c>
      <c r="C3474" s="32"/>
      <c r="D3474" s="146">
        <v>119943</v>
      </c>
      <c r="E3474" s="28">
        <f t="shared" si="395"/>
        <v>0</v>
      </c>
      <c r="F3474" s="124">
        <v>0</v>
      </c>
      <c r="G3474" s="30">
        <f t="shared" si="396"/>
        <v>0</v>
      </c>
      <c r="H3474" s="63">
        <f t="shared" si="397"/>
        <v>111058.33333333333</v>
      </c>
      <c r="I3474" s="63"/>
      <c r="J3474" s="59"/>
    </row>
    <row r="3475" spans="1:10">
      <c r="A3475" s="144">
        <v>6</v>
      </c>
      <c r="B3475" s="145" t="s">
        <v>29</v>
      </c>
      <c r="C3475" s="26"/>
      <c r="D3475" s="146">
        <v>94810</v>
      </c>
      <c r="E3475" s="28">
        <f t="shared" si="395"/>
        <v>0</v>
      </c>
      <c r="F3475" s="29">
        <v>0</v>
      </c>
      <c r="G3475" s="30">
        <f t="shared" si="396"/>
        <v>0</v>
      </c>
      <c r="H3475" s="63">
        <f t="shared" si="397"/>
        <v>87787.037037037036</v>
      </c>
      <c r="I3475" s="63"/>
      <c r="J3475" s="59"/>
    </row>
    <row r="3476" spans="1:10">
      <c r="A3476" s="144">
        <v>7</v>
      </c>
      <c r="B3476" s="145" t="s">
        <v>30</v>
      </c>
      <c r="C3476" s="34"/>
      <c r="D3476" s="146">
        <v>141396</v>
      </c>
      <c r="E3476" s="28">
        <f t="shared" si="395"/>
        <v>0</v>
      </c>
      <c r="F3476" s="29">
        <v>0</v>
      </c>
      <c r="G3476" s="30">
        <f t="shared" si="396"/>
        <v>0</v>
      </c>
      <c r="H3476" s="63">
        <f t="shared" si="397"/>
        <v>130922.22222222222</v>
      </c>
      <c r="I3476" s="63"/>
      <c r="J3476" s="59"/>
    </row>
    <row r="3477" spans="1:10">
      <c r="A3477" s="144">
        <v>8</v>
      </c>
      <c r="B3477" s="145" t="s">
        <v>31</v>
      </c>
      <c r="C3477" s="26"/>
      <c r="D3477" s="146">
        <v>232931</v>
      </c>
      <c r="E3477" s="28">
        <f t="shared" si="395"/>
        <v>0</v>
      </c>
      <c r="F3477" s="29">
        <v>0</v>
      </c>
      <c r="G3477" s="30">
        <f t="shared" si="396"/>
        <v>0</v>
      </c>
      <c r="H3477" s="63">
        <f t="shared" si="397"/>
        <v>215676.85185185182</v>
      </c>
      <c r="I3477" s="63"/>
      <c r="J3477" s="59"/>
    </row>
    <row r="3478" spans="1:10">
      <c r="A3478" s="144">
        <v>9</v>
      </c>
      <c r="B3478" s="148" t="s">
        <v>32</v>
      </c>
      <c r="C3478" s="26"/>
      <c r="D3478" s="146">
        <v>101534</v>
      </c>
      <c r="E3478" s="28">
        <f t="shared" si="395"/>
        <v>0</v>
      </c>
      <c r="F3478" s="29">
        <v>0</v>
      </c>
      <c r="G3478" s="30">
        <f t="shared" si="396"/>
        <v>0</v>
      </c>
      <c r="H3478" s="63">
        <f t="shared" si="397"/>
        <v>94012.962962962964</v>
      </c>
      <c r="I3478" s="63"/>
      <c r="J3478" s="59"/>
    </row>
    <row r="3479" spans="1:10">
      <c r="A3479" s="144">
        <v>10</v>
      </c>
      <c r="B3479" s="148" t="s">
        <v>33</v>
      </c>
      <c r="C3479" s="37"/>
      <c r="D3479" s="147">
        <v>110148</v>
      </c>
      <c r="E3479" s="28">
        <f t="shared" si="395"/>
        <v>0</v>
      </c>
      <c r="F3479" s="29">
        <v>0</v>
      </c>
      <c r="G3479" s="30">
        <f t="shared" si="396"/>
        <v>0</v>
      </c>
      <c r="H3479" s="63">
        <f t="shared" si="397"/>
        <v>101988.88888888888</v>
      </c>
      <c r="I3479" s="63"/>
      <c r="J3479" s="59"/>
    </row>
    <row r="3480" spans="1:10">
      <c r="A3480" s="144">
        <v>11</v>
      </c>
      <c r="B3480" s="145" t="s">
        <v>34</v>
      </c>
      <c r="C3480" s="37">
        <v>5</v>
      </c>
      <c r="D3480" s="146">
        <v>54198</v>
      </c>
      <c r="E3480" s="28">
        <f t="shared" si="395"/>
        <v>270990</v>
      </c>
      <c r="F3480" s="29">
        <v>0</v>
      </c>
      <c r="G3480" s="30">
        <f t="shared" si="396"/>
        <v>270990</v>
      </c>
      <c r="H3480" s="63">
        <f t="shared" si="397"/>
        <v>50183.333333333328</v>
      </c>
      <c r="I3480" s="63"/>
      <c r="J3480" s="59">
        <f t="shared" ref="J3480:J3486" si="398">H3480*C3481</f>
        <v>0</v>
      </c>
    </row>
    <row r="3481" spans="1:10">
      <c r="A3481" s="144">
        <v>12</v>
      </c>
      <c r="B3481" s="145" t="s">
        <v>35</v>
      </c>
      <c r="C3481" s="37"/>
      <c r="D3481" s="146">
        <v>49680</v>
      </c>
      <c r="E3481" s="28">
        <f t="shared" si="395"/>
        <v>0</v>
      </c>
      <c r="F3481" s="29">
        <v>0</v>
      </c>
      <c r="G3481" s="30">
        <f t="shared" si="396"/>
        <v>0</v>
      </c>
      <c r="H3481" s="63">
        <f t="shared" si="397"/>
        <v>46000</v>
      </c>
      <c r="I3481" s="63"/>
      <c r="J3481" s="59">
        <f t="shared" si="398"/>
        <v>0</v>
      </c>
    </row>
    <row r="3482" spans="1:10">
      <c r="A3482" s="144">
        <v>13</v>
      </c>
      <c r="B3482" s="145" t="s">
        <v>36</v>
      </c>
      <c r="C3482" s="37"/>
      <c r="D3482" s="149">
        <v>64152</v>
      </c>
      <c r="E3482" s="28">
        <f t="shared" si="395"/>
        <v>0</v>
      </c>
      <c r="F3482" s="29">
        <v>0</v>
      </c>
      <c r="G3482" s="30">
        <f t="shared" si="396"/>
        <v>0</v>
      </c>
      <c r="H3482" s="63">
        <f t="shared" si="397"/>
        <v>59399.999999999993</v>
      </c>
      <c r="I3482" s="63"/>
      <c r="J3482" s="59">
        <f t="shared" si="398"/>
        <v>0</v>
      </c>
    </row>
    <row r="3483" spans="1:10">
      <c r="A3483" s="144">
        <v>14</v>
      </c>
      <c r="B3483" s="145" t="s">
        <v>37</v>
      </c>
      <c r="C3483" s="37"/>
      <c r="D3483" s="149">
        <v>65934</v>
      </c>
      <c r="E3483" s="28">
        <f t="shared" si="395"/>
        <v>0</v>
      </c>
      <c r="F3483" s="29">
        <v>0</v>
      </c>
      <c r="G3483" s="30">
        <f t="shared" si="396"/>
        <v>0</v>
      </c>
      <c r="H3483" s="130">
        <f t="shared" si="397"/>
        <v>61049.999999999993</v>
      </c>
      <c r="I3483" s="63"/>
      <c r="J3483" s="59">
        <f t="shared" si="398"/>
        <v>0</v>
      </c>
    </row>
    <row r="3484" spans="1:10">
      <c r="A3484" s="144">
        <v>15</v>
      </c>
      <c r="B3484" s="145" t="s">
        <v>38</v>
      </c>
      <c r="C3484" s="37"/>
      <c r="D3484" s="149">
        <v>76626</v>
      </c>
      <c r="E3484" s="28">
        <f t="shared" si="395"/>
        <v>0</v>
      </c>
      <c r="F3484" s="124">
        <v>0</v>
      </c>
      <c r="G3484" s="30">
        <f t="shared" si="396"/>
        <v>0</v>
      </c>
      <c r="H3484" s="63">
        <f t="shared" si="397"/>
        <v>70950</v>
      </c>
      <c r="I3484" s="63"/>
      <c r="J3484" s="59">
        <f t="shared" si="398"/>
        <v>0</v>
      </c>
    </row>
    <row r="3485" spans="1:10">
      <c r="A3485" s="144">
        <v>16</v>
      </c>
      <c r="B3485" s="145" t="s">
        <v>39</v>
      </c>
      <c r="C3485" s="37"/>
      <c r="D3485" s="149">
        <v>80190</v>
      </c>
      <c r="E3485" s="28">
        <f t="shared" si="395"/>
        <v>0</v>
      </c>
      <c r="F3485" s="29">
        <v>0</v>
      </c>
      <c r="G3485" s="30">
        <f t="shared" si="396"/>
        <v>0</v>
      </c>
      <c r="H3485" s="63">
        <f t="shared" si="397"/>
        <v>74250</v>
      </c>
      <c r="I3485" s="63"/>
      <c r="J3485" s="59">
        <f t="shared" si="398"/>
        <v>0</v>
      </c>
    </row>
    <row r="3486" spans="1:10">
      <c r="A3486" s="144">
        <v>17</v>
      </c>
      <c r="B3486" s="145" t="s">
        <v>40</v>
      </c>
      <c r="C3486" s="37"/>
      <c r="D3486" s="149">
        <v>113832</v>
      </c>
      <c r="E3486" s="28">
        <f t="shared" si="395"/>
        <v>0</v>
      </c>
      <c r="F3486" s="29">
        <v>0</v>
      </c>
      <c r="G3486" s="30">
        <f t="shared" si="396"/>
        <v>0</v>
      </c>
      <c r="H3486" s="63">
        <f t="shared" si="397"/>
        <v>105400</v>
      </c>
      <c r="I3486" s="63"/>
      <c r="J3486" s="59">
        <f t="shared" si="398"/>
        <v>0</v>
      </c>
    </row>
    <row r="3487" spans="1:10" ht="17.25">
      <c r="A3487" s="144">
        <v>18</v>
      </c>
      <c r="B3487" s="145" t="s">
        <v>41</v>
      </c>
      <c r="C3487" s="37"/>
      <c r="D3487" s="150">
        <v>98010</v>
      </c>
      <c r="E3487" s="28">
        <f t="shared" si="395"/>
        <v>0</v>
      </c>
      <c r="F3487" s="29">
        <v>0</v>
      </c>
      <c r="G3487" s="30">
        <f t="shared" si="396"/>
        <v>0</v>
      </c>
      <c r="H3487" s="63">
        <f t="shared" si="397"/>
        <v>90750</v>
      </c>
      <c r="I3487" s="45"/>
      <c r="J3487" s="64">
        <f>SUM(J3469:J3486)</f>
        <v>0</v>
      </c>
    </row>
    <row r="3488" spans="1:10" ht="31.5">
      <c r="A3488" s="40"/>
      <c r="B3488" s="41" t="s">
        <v>42</v>
      </c>
      <c r="C3488" s="42">
        <f>SUM(C3470:C3487)</f>
        <v>10</v>
      </c>
      <c r="D3488" s="42"/>
      <c r="E3488" s="43">
        <f>SUM(E3470:E3487)</f>
        <v>571205</v>
      </c>
      <c r="F3488" s="43"/>
      <c r="G3488" s="44">
        <f>SUM(G3470:G3487)</f>
        <v>571205</v>
      </c>
      <c r="H3488" s="5"/>
      <c r="I3488" s="5"/>
      <c r="J3488" s="75">
        <f>J3487*0.08</f>
        <v>0</v>
      </c>
    </row>
    <row r="3489" spans="1:10" ht="31.5">
      <c r="A3489" s="46"/>
      <c r="B3489" s="47"/>
      <c r="C3489" s="48"/>
      <c r="D3489" s="48"/>
      <c r="E3489" s="49"/>
      <c r="F3489" s="49"/>
      <c r="G3489" s="151"/>
      <c r="H3489" s="6"/>
      <c r="I3489" s="6"/>
      <c r="J3489" s="76">
        <f>SUM(J3487:J3488)</f>
        <v>0</v>
      </c>
    </row>
    <row r="3490" spans="1:10" ht="18">
      <c r="A3490" s="283" t="s">
        <v>43</v>
      </c>
      <c r="B3490" s="283"/>
      <c r="C3490" s="284" t="s">
        <v>44</v>
      </c>
      <c r="D3490" s="284"/>
      <c r="E3490" s="54"/>
      <c r="F3490" s="54"/>
      <c r="G3490" s="55" t="s">
        <v>45</v>
      </c>
    </row>
    <row r="3494" spans="1:10" ht="15.75">
      <c r="A3494" s="279" t="s">
        <v>0</v>
      </c>
      <c r="B3494" s="279"/>
      <c r="C3494" s="279"/>
      <c r="D3494" s="279"/>
      <c r="E3494" s="279"/>
      <c r="F3494" s="279"/>
      <c r="G3494" s="279"/>
    </row>
    <row r="3495" spans="1:10" ht="15.75">
      <c r="A3495" s="279" t="s">
        <v>1</v>
      </c>
      <c r="B3495" s="279"/>
      <c r="C3495" s="279"/>
      <c r="D3495" s="279"/>
      <c r="E3495" s="279"/>
      <c r="F3495" s="279"/>
      <c r="G3495" s="279"/>
      <c r="H3495" s="1"/>
      <c r="I3495" s="1"/>
      <c r="J3495" s="71"/>
    </row>
    <row r="3496" spans="1:10" ht="15.75">
      <c r="A3496" s="279" t="s">
        <v>2</v>
      </c>
      <c r="B3496" s="279"/>
      <c r="C3496" s="279"/>
      <c r="D3496" s="279"/>
      <c r="E3496" s="279"/>
      <c r="F3496" s="279"/>
      <c r="G3496" s="279"/>
      <c r="H3496" s="1"/>
      <c r="I3496" s="1"/>
      <c r="J3496" s="71"/>
    </row>
    <row r="3497" spans="1:10" ht="15.75">
      <c r="A3497" s="279" t="s">
        <v>4</v>
      </c>
      <c r="B3497" s="279"/>
      <c r="C3497" s="279"/>
      <c r="D3497" s="279"/>
      <c r="E3497" s="279"/>
      <c r="F3497" s="279"/>
      <c r="G3497" s="279"/>
      <c r="H3497" s="1"/>
      <c r="I3497" s="1"/>
      <c r="J3497" s="71"/>
    </row>
    <row r="3498" spans="1:10" ht="27">
      <c r="A3498" s="280" t="s">
        <v>6</v>
      </c>
      <c r="B3498" s="280"/>
      <c r="C3498" s="280"/>
      <c r="D3498" s="280"/>
      <c r="E3498" s="280"/>
      <c r="F3498" s="280"/>
      <c r="G3498" s="280"/>
      <c r="H3498" s="2"/>
      <c r="I3498" s="2"/>
      <c r="J3498" s="72"/>
    </row>
    <row r="3499" spans="1:10" ht="27">
      <c r="A3499" s="142"/>
      <c r="B3499" s="142"/>
      <c r="C3499" s="281" t="s">
        <v>486</v>
      </c>
      <c r="D3499" s="281"/>
      <c r="E3499" s="281"/>
      <c r="F3499" s="281"/>
      <c r="G3499" s="281"/>
      <c r="H3499" s="68"/>
      <c r="I3499" s="68"/>
      <c r="J3499" s="71"/>
    </row>
    <row r="3500" spans="1:10" ht="15.75">
      <c r="A3500" s="11" t="s">
        <v>358</v>
      </c>
      <c r="B3500" s="12">
        <v>4138313232</v>
      </c>
      <c r="C3500" s="143"/>
      <c r="D3500" s="286"/>
      <c r="E3500" s="286"/>
      <c r="F3500" s="286"/>
      <c r="G3500" s="286"/>
      <c r="H3500" s="69" t="s">
        <v>161</v>
      </c>
      <c r="I3500" s="69"/>
      <c r="J3500" s="73"/>
    </row>
    <row r="3501" spans="1:10" ht="15.75">
      <c r="A3501" s="11" t="s">
        <v>9</v>
      </c>
      <c r="B3501" s="286" t="s">
        <v>788</v>
      </c>
      <c r="C3501" s="286"/>
      <c r="D3501" s="286"/>
      <c r="E3501" s="16"/>
      <c r="F3501" s="11"/>
      <c r="G3501" s="16"/>
      <c r="H3501" s="1"/>
      <c r="I3501" s="1"/>
      <c r="J3501" s="71"/>
    </row>
    <row r="3502" spans="1:10" ht="15.75">
      <c r="A3502" s="11" t="s">
        <v>11</v>
      </c>
      <c r="B3502" s="289" t="s">
        <v>789</v>
      </c>
      <c r="C3502" s="289"/>
      <c r="D3502" s="289"/>
      <c r="E3502" s="289"/>
      <c r="F3502" s="18"/>
      <c r="G3502" s="19"/>
      <c r="H3502" s="1"/>
      <c r="I3502" s="1"/>
      <c r="J3502" s="71"/>
    </row>
    <row r="3503" spans="1:10" ht="15.75">
      <c r="A3503" s="21" t="s">
        <v>14</v>
      </c>
      <c r="B3503" s="21" t="s">
        <v>16</v>
      </c>
      <c r="C3503" s="21"/>
      <c r="D3503" s="22" t="s">
        <v>18</v>
      </c>
      <c r="E3503" s="23" t="s">
        <v>19</v>
      </c>
      <c r="F3503" s="23" t="s">
        <v>20</v>
      </c>
      <c r="G3503" s="21" t="s">
        <v>21</v>
      </c>
      <c r="H3503" s="63"/>
      <c r="I3503" s="63"/>
      <c r="J3503" s="59">
        <f>H3503*C3504</f>
        <v>0</v>
      </c>
    </row>
    <row r="3504" spans="1:10">
      <c r="A3504" s="144">
        <v>1</v>
      </c>
      <c r="B3504" s="145" t="s">
        <v>23</v>
      </c>
      <c r="C3504" s="26">
        <v>6</v>
      </c>
      <c r="D3504" s="146">
        <v>79305</v>
      </c>
      <c r="E3504" s="28">
        <f t="shared" ref="E3504:E3521" si="399">D3504*C3504</f>
        <v>475830</v>
      </c>
      <c r="F3504" s="29">
        <v>0</v>
      </c>
      <c r="G3504" s="30">
        <f t="shared" ref="G3504:G3521" si="400">E3504-E3504*F3504</f>
        <v>475830</v>
      </c>
      <c r="H3504" s="63">
        <f t="shared" ref="H3504:H3521" si="401">D3504/1.08</f>
        <v>73430.555555555547</v>
      </c>
      <c r="I3504" s="63"/>
      <c r="J3504" s="59"/>
    </row>
    <row r="3505" spans="1:10">
      <c r="A3505" s="144">
        <v>2</v>
      </c>
      <c r="B3505" s="145" t="s">
        <v>25</v>
      </c>
      <c r="C3505" s="32"/>
      <c r="D3505" s="147">
        <v>128591</v>
      </c>
      <c r="E3505" s="28">
        <f t="shared" si="399"/>
        <v>0</v>
      </c>
      <c r="F3505" s="29">
        <v>0</v>
      </c>
      <c r="G3505" s="30">
        <f t="shared" si="400"/>
        <v>0</v>
      </c>
      <c r="H3505" s="63">
        <f t="shared" si="401"/>
        <v>119065.74074074073</v>
      </c>
      <c r="I3505" s="63"/>
      <c r="J3505" s="59"/>
    </row>
    <row r="3506" spans="1:10">
      <c r="A3506" s="144">
        <v>3</v>
      </c>
      <c r="B3506" s="145" t="s">
        <v>26</v>
      </c>
      <c r="C3506" s="34">
        <v>6</v>
      </c>
      <c r="D3506" s="146">
        <v>60043</v>
      </c>
      <c r="E3506" s="28">
        <f t="shared" si="399"/>
        <v>360258</v>
      </c>
      <c r="F3506" s="29">
        <v>0</v>
      </c>
      <c r="G3506" s="30">
        <f t="shared" si="400"/>
        <v>360258</v>
      </c>
      <c r="H3506" s="63">
        <f t="shared" si="401"/>
        <v>55595.370370370365</v>
      </c>
      <c r="I3506" s="63"/>
      <c r="J3506" s="59"/>
    </row>
    <row r="3507" spans="1:10">
      <c r="A3507" s="144">
        <v>4</v>
      </c>
      <c r="B3507" s="145" t="s">
        <v>27</v>
      </c>
      <c r="C3507" s="106"/>
      <c r="D3507" s="146">
        <v>115781</v>
      </c>
      <c r="E3507" s="28">
        <f t="shared" si="399"/>
        <v>0</v>
      </c>
      <c r="F3507" s="29">
        <v>0</v>
      </c>
      <c r="G3507" s="30">
        <f t="shared" si="400"/>
        <v>0</v>
      </c>
      <c r="H3507" s="63">
        <f t="shared" si="401"/>
        <v>107204.62962962962</v>
      </c>
      <c r="I3507" s="63"/>
      <c r="J3507" s="59"/>
    </row>
    <row r="3508" spans="1:10">
      <c r="A3508" s="144">
        <v>5</v>
      </c>
      <c r="B3508" s="145" t="s">
        <v>28</v>
      </c>
      <c r="C3508" s="32">
        <v>6</v>
      </c>
      <c r="D3508" s="146">
        <v>119943</v>
      </c>
      <c r="E3508" s="28">
        <f t="shared" si="399"/>
        <v>719658</v>
      </c>
      <c r="F3508" s="124">
        <v>0</v>
      </c>
      <c r="G3508" s="30">
        <f t="shared" si="400"/>
        <v>719658</v>
      </c>
      <c r="H3508" s="63">
        <f t="shared" si="401"/>
        <v>111058.33333333333</v>
      </c>
      <c r="I3508" s="63"/>
      <c r="J3508" s="59">
        <f t="shared" ref="J3508:J3513" si="402">H3508*C3509</f>
        <v>0</v>
      </c>
    </row>
    <row r="3509" spans="1:10">
      <c r="A3509" s="144">
        <v>6</v>
      </c>
      <c r="B3509" s="145" t="s">
        <v>29</v>
      </c>
      <c r="C3509" s="26"/>
      <c r="D3509" s="146">
        <v>94810</v>
      </c>
      <c r="E3509" s="28">
        <f t="shared" si="399"/>
        <v>0</v>
      </c>
      <c r="F3509" s="29">
        <v>0</v>
      </c>
      <c r="G3509" s="30">
        <f t="shared" si="400"/>
        <v>0</v>
      </c>
      <c r="H3509" s="63">
        <f t="shared" si="401"/>
        <v>87787.037037037036</v>
      </c>
      <c r="I3509" s="63"/>
      <c r="J3509" s="59">
        <f t="shared" si="402"/>
        <v>0</v>
      </c>
    </row>
    <row r="3510" spans="1:10">
      <c r="A3510" s="144">
        <v>7</v>
      </c>
      <c r="B3510" s="145" t="s">
        <v>30</v>
      </c>
      <c r="C3510" s="34"/>
      <c r="D3510" s="146">
        <v>141396</v>
      </c>
      <c r="E3510" s="28">
        <f t="shared" si="399"/>
        <v>0</v>
      </c>
      <c r="F3510" s="29">
        <v>0</v>
      </c>
      <c r="G3510" s="30">
        <f t="shared" si="400"/>
        <v>0</v>
      </c>
      <c r="H3510" s="63">
        <f t="shared" si="401"/>
        <v>130922.22222222222</v>
      </c>
      <c r="I3510" s="63"/>
      <c r="J3510" s="59">
        <f t="shared" si="402"/>
        <v>0</v>
      </c>
    </row>
    <row r="3511" spans="1:10">
      <c r="A3511" s="144">
        <v>8</v>
      </c>
      <c r="B3511" s="145" t="s">
        <v>31</v>
      </c>
      <c r="C3511" s="26"/>
      <c r="D3511" s="146">
        <v>232931</v>
      </c>
      <c r="E3511" s="28">
        <f t="shared" si="399"/>
        <v>0</v>
      </c>
      <c r="F3511" s="29">
        <v>0</v>
      </c>
      <c r="G3511" s="30">
        <f t="shared" si="400"/>
        <v>0</v>
      </c>
      <c r="H3511" s="63">
        <f t="shared" si="401"/>
        <v>215676.85185185182</v>
      </c>
      <c r="I3511" s="63"/>
      <c r="J3511" s="59">
        <f t="shared" si="402"/>
        <v>0</v>
      </c>
    </row>
    <row r="3512" spans="1:10">
      <c r="A3512" s="144">
        <v>9</v>
      </c>
      <c r="B3512" s="148" t="s">
        <v>32</v>
      </c>
      <c r="C3512" s="26"/>
      <c r="D3512" s="146">
        <v>101534</v>
      </c>
      <c r="E3512" s="28">
        <f t="shared" si="399"/>
        <v>0</v>
      </c>
      <c r="F3512" s="29">
        <v>0</v>
      </c>
      <c r="G3512" s="30">
        <f t="shared" si="400"/>
        <v>0</v>
      </c>
      <c r="H3512" s="63">
        <f t="shared" si="401"/>
        <v>94012.962962962964</v>
      </c>
      <c r="I3512" s="63"/>
      <c r="J3512" s="59">
        <f t="shared" si="402"/>
        <v>0</v>
      </c>
    </row>
    <row r="3513" spans="1:10">
      <c r="A3513" s="144">
        <v>10</v>
      </c>
      <c r="B3513" s="148" t="s">
        <v>33</v>
      </c>
      <c r="C3513" s="37"/>
      <c r="D3513" s="147">
        <v>110148</v>
      </c>
      <c r="E3513" s="28">
        <f t="shared" si="399"/>
        <v>0</v>
      </c>
      <c r="F3513" s="29">
        <v>0</v>
      </c>
      <c r="G3513" s="30">
        <f t="shared" si="400"/>
        <v>0</v>
      </c>
      <c r="H3513" s="63">
        <f t="shared" si="401"/>
        <v>101988.88888888888</v>
      </c>
      <c r="I3513" s="63"/>
      <c r="J3513" s="59">
        <f t="shared" si="402"/>
        <v>0</v>
      </c>
    </row>
    <row r="3514" spans="1:10">
      <c r="A3514" s="144">
        <v>11</v>
      </c>
      <c r="B3514" s="145" t="s">
        <v>34</v>
      </c>
      <c r="C3514" s="37"/>
      <c r="D3514" s="146">
        <v>54198</v>
      </c>
      <c r="E3514" s="28">
        <f t="shared" si="399"/>
        <v>0</v>
      </c>
      <c r="F3514" s="29">
        <v>0</v>
      </c>
      <c r="G3514" s="30">
        <f t="shared" si="400"/>
        <v>0</v>
      </c>
      <c r="H3514" s="63">
        <f t="shared" si="401"/>
        <v>50183.333333333328</v>
      </c>
      <c r="I3514" s="63"/>
      <c r="J3514" s="59"/>
    </row>
    <row r="3515" spans="1:10">
      <c r="A3515" s="144">
        <v>12</v>
      </c>
      <c r="B3515" s="145" t="s">
        <v>35</v>
      </c>
      <c r="C3515" s="37">
        <v>6</v>
      </c>
      <c r="D3515" s="146">
        <v>49680</v>
      </c>
      <c r="E3515" s="28">
        <f t="shared" si="399"/>
        <v>298080</v>
      </c>
      <c r="F3515" s="29">
        <v>0</v>
      </c>
      <c r="G3515" s="30">
        <f t="shared" si="400"/>
        <v>298080</v>
      </c>
      <c r="H3515" s="63">
        <f t="shared" si="401"/>
        <v>46000</v>
      </c>
      <c r="I3515" s="63"/>
      <c r="J3515" s="59">
        <f t="shared" ref="J3515:J3520" si="403">H3515*C3516</f>
        <v>0</v>
      </c>
    </row>
    <row r="3516" spans="1:10">
      <c r="A3516" s="144">
        <v>13</v>
      </c>
      <c r="B3516" s="145" t="s">
        <v>36</v>
      </c>
      <c r="C3516" s="37"/>
      <c r="D3516" s="149">
        <v>64152</v>
      </c>
      <c r="E3516" s="28">
        <f t="shared" si="399"/>
        <v>0</v>
      </c>
      <c r="F3516" s="29">
        <v>0</v>
      </c>
      <c r="G3516" s="30">
        <f t="shared" si="400"/>
        <v>0</v>
      </c>
      <c r="H3516" s="63">
        <f t="shared" si="401"/>
        <v>59399.999999999993</v>
      </c>
      <c r="I3516" s="63"/>
      <c r="J3516" s="59">
        <f t="shared" si="403"/>
        <v>0</v>
      </c>
    </row>
    <row r="3517" spans="1:10">
      <c r="A3517" s="144">
        <v>14</v>
      </c>
      <c r="B3517" s="145" t="s">
        <v>37</v>
      </c>
      <c r="C3517" s="37"/>
      <c r="D3517" s="149">
        <v>65934</v>
      </c>
      <c r="E3517" s="28">
        <f t="shared" si="399"/>
        <v>0</v>
      </c>
      <c r="F3517" s="29">
        <v>0</v>
      </c>
      <c r="G3517" s="30">
        <f t="shared" si="400"/>
        <v>0</v>
      </c>
      <c r="H3517" s="130">
        <f t="shared" si="401"/>
        <v>61049.999999999993</v>
      </c>
      <c r="I3517" s="63"/>
      <c r="J3517" s="59">
        <f t="shared" si="403"/>
        <v>0</v>
      </c>
    </row>
    <row r="3518" spans="1:10">
      <c r="A3518" s="144">
        <v>15</v>
      </c>
      <c r="B3518" s="145" t="s">
        <v>38</v>
      </c>
      <c r="C3518" s="37"/>
      <c r="D3518" s="149">
        <v>76626</v>
      </c>
      <c r="E3518" s="28">
        <f t="shared" si="399"/>
        <v>0</v>
      </c>
      <c r="F3518" s="124">
        <v>0</v>
      </c>
      <c r="G3518" s="30">
        <f t="shared" si="400"/>
        <v>0</v>
      </c>
      <c r="H3518" s="63">
        <f t="shared" si="401"/>
        <v>70950</v>
      </c>
      <c r="I3518" s="63"/>
      <c r="J3518" s="59">
        <f t="shared" si="403"/>
        <v>0</v>
      </c>
    </row>
    <row r="3519" spans="1:10">
      <c r="A3519" s="144">
        <v>16</v>
      </c>
      <c r="B3519" s="145" t="s">
        <v>39</v>
      </c>
      <c r="C3519" s="37"/>
      <c r="D3519" s="149">
        <v>80190</v>
      </c>
      <c r="E3519" s="28">
        <f t="shared" si="399"/>
        <v>0</v>
      </c>
      <c r="F3519" s="29">
        <v>0</v>
      </c>
      <c r="G3519" s="30">
        <f t="shared" si="400"/>
        <v>0</v>
      </c>
      <c r="H3519" s="63">
        <f t="shared" si="401"/>
        <v>74250</v>
      </c>
      <c r="I3519" s="63"/>
      <c r="J3519" s="59">
        <f t="shared" si="403"/>
        <v>0</v>
      </c>
    </row>
    <row r="3520" spans="1:10">
      <c r="A3520" s="144">
        <v>17</v>
      </c>
      <c r="B3520" s="145" t="s">
        <v>40</v>
      </c>
      <c r="C3520" s="37"/>
      <c r="D3520" s="149">
        <v>113832</v>
      </c>
      <c r="E3520" s="28">
        <f t="shared" si="399"/>
        <v>0</v>
      </c>
      <c r="F3520" s="29">
        <v>0</v>
      </c>
      <c r="G3520" s="30">
        <f t="shared" si="400"/>
        <v>0</v>
      </c>
      <c r="H3520" s="63">
        <f t="shared" si="401"/>
        <v>105400</v>
      </c>
      <c r="I3520" s="63"/>
      <c r="J3520" s="59">
        <f t="shared" si="403"/>
        <v>0</v>
      </c>
    </row>
    <row r="3521" spans="1:10" ht="17.25">
      <c r="A3521" s="144">
        <v>18</v>
      </c>
      <c r="B3521" s="145" t="s">
        <v>41</v>
      </c>
      <c r="C3521" s="37"/>
      <c r="D3521" s="150">
        <v>98010</v>
      </c>
      <c r="E3521" s="28">
        <f t="shared" si="399"/>
        <v>0</v>
      </c>
      <c r="F3521" s="29">
        <v>0</v>
      </c>
      <c r="G3521" s="30">
        <f t="shared" si="400"/>
        <v>0</v>
      </c>
      <c r="H3521" s="63">
        <f t="shared" si="401"/>
        <v>90750</v>
      </c>
      <c r="I3521" s="45"/>
      <c r="J3521" s="64">
        <f>SUM(J3503:J3520)</f>
        <v>0</v>
      </c>
    </row>
    <row r="3522" spans="1:10" ht="31.5">
      <c r="A3522" s="40"/>
      <c r="B3522" s="41" t="s">
        <v>42</v>
      </c>
      <c r="C3522" s="42">
        <f>SUM(C3504:C3521)</f>
        <v>24</v>
      </c>
      <c r="D3522" s="42"/>
      <c r="E3522" s="43">
        <f>SUM(E3504:E3521)</f>
        <v>1853826</v>
      </c>
      <c r="F3522" s="43"/>
      <c r="G3522" s="44">
        <f>SUM(G3504:G3521)</f>
        <v>1853826</v>
      </c>
      <c r="H3522" s="5"/>
      <c r="I3522" s="5"/>
      <c r="J3522" s="75">
        <f>J3521*0.08</f>
        <v>0</v>
      </c>
    </row>
    <row r="3523" spans="1:10" ht="31.5">
      <c r="A3523" s="46"/>
      <c r="B3523" s="47"/>
      <c r="C3523" s="48"/>
      <c r="D3523" s="48"/>
      <c r="E3523" s="49"/>
      <c r="F3523" s="49"/>
      <c r="G3523" s="151"/>
      <c r="H3523" s="6"/>
      <c r="I3523" s="6"/>
      <c r="J3523" s="76">
        <f>SUM(J3521:J3522)</f>
        <v>0</v>
      </c>
    </row>
    <row r="3524" spans="1:10" ht="18">
      <c r="A3524" s="283" t="s">
        <v>43</v>
      </c>
      <c r="B3524" s="283"/>
      <c r="C3524" s="284" t="s">
        <v>44</v>
      </c>
      <c r="D3524" s="284"/>
      <c r="E3524" s="54"/>
      <c r="F3524" s="54"/>
      <c r="G3524" s="55" t="s">
        <v>45</v>
      </c>
    </row>
    <row r="3527" spans="1:10" ht="15.75">
      <c r="A3527" s="279" t="s">
        <v>0</v>
      </c>
      <c r="B3527" s="279"/>
      <c r="C3527" s="279"/>
      <c r="D3527" s="279"/>
      <c r="E3527" s="279"/>
      <c r="F3527" s="279"/>
      <c r="G3527" s="279"/>
    </row>
    <row r="3528" spans="1:10" ht="15.75">
      <c r="A3528" s="279" t="s">
        <v>1</v>
      </c>
      <c r="B3528" s="279"/>
      <c r="C3528" s="279"/>
      <c r="D3528" s="279"/>
      <c r="E3528" s="279"/>
      <c r="F3528" s="279"/>
      <c r="G3528" s="279"/>
      <c r="H3528" s="1"/>
      <c r="I3528" s="1"/>
      <c r="J3528" s="71"/>
    </row>
    <row r="3529" spans="1:10" ht="15.75">
      <c r="A3529" s="279" t="s">
        <v>2</v>
      </c>
      <c r="B3529" s="279"/>
      <c r="C3529" s="279"/>
      <c r="D3529" s="279"/>
      <c r="E3529" s="279"/>
      <c r="F3529" s="279"/>
      <c r="G3529" s="279"/>
      <c r="H3529" s="1"/>
      <c r="I3529" s="1"/>
      <c r="J3529" s="71"/>
    </row>
    <row r="3530" spans="1:10" ht="15.75">
      <c r="A3530" s="279" t="s">
        <v>4</v>
      </c>
      <c r="B3530" s="279"/>
      <c r="C3530" s="279"/>
      <c r="D3530" s="279"/>
      <c r="E3530" s="279"/>
      <c r="F3530" s="279"/>
      <c r="G3530" s="279"/>
      <c r="H3530" s="1"/>
      <c r="I3530" s="1"/>
      <c r="J3530" s="71"/>
    </row>
    <row r="3531" spans="1:10" ht="27">
      <c r="A3531" s="280" t="s">
        <v>6</v>
      </c>
      <c r="B3531" s="280"/>
      <c r="C3531" s="280"/>
      <c r="D3531" s="280"/>
      <c r="E3531" s="280"/>
      <c r="F3531" s="280"/>
      <c r="G3531" s="280"/>
      <c r="H3531" s="2"/>
      <c r="I3531" s="2"/>
      <c r="J3531" s="72"/>
    </row>
    <row r="3532" spans="1:10" ht="27">
      <c r="A3532" s="142"/>
      <c r="B3532" s="142"/>
      <c r="C3532" s="281" t="s">
        <v>486</v>
      </c>
      <c r="D3532" s="281"/>
      <c r="E3532" s="281"/>
      <c r="F3532" s="281"/>
      <c r="G3532" s="281"/>
      <c r="H3532" s="68"/>
      <c r="I3532" s="68"/>
      <c r="J3532" s="71"/>
    </row>
    <row r="3533" spans="1:10" ht="15.75">
      <c r="A3533" s="11" t="s">
        <v>358</v>
      </c>
      <c r="B3533" s="12">
        <v>4138248956</v>
      </c>
      <c r="C3533" s="143"/>
      <c r="D3533" s="286"/>
      <c r="E3533" s="286"/>
      <c r="F3533" s="286"/>
      <c r="G3533" s="286"/>
      <c r="H3533" s="69" t="s">
        <v>161</v>
      </c>
      <c r="I3533" s="69"/>
      <c r="J3533" s="73"/>
    </row>
    <row r="3534" spans="1:10" ht="15.75">
      <c r="A3534" s="11" t="s">
        <v>9</v>
      </c>
      <c r="B3534" s="286" t="s">
        <v>790</v>
      </c>
      <c r="C3534" s="286"/>
      <c r="D3534" s="286"/>
      <c r="E3534" s="16"/>
      <c r="F3534" s="11"/>
      <c r="G3534" s="16"/>
      <c r="H3534" s="1"/>
      <c r="I3534" s="1"/>
      <c r="J3534" s="71"/>
    </row>
    <row r="3535" spans="1:10" ht="15.75">
      <c r="A3535" s="11" t="s">
        <v>11</v>
      </c>
      <c r="B3535" s="289" t="s">
        <v>791</v>
      </c>
      <c r="C3535" s="289"/>
      <c r="D3535" s="289"/>
      <c r="E3535" s="289"/>
      <c r="F3535" s="18"/>
      <c r="G3535" s="19"/>
      <c r="H3535" s="1"/>
      <c r="I3535" s="1"/>
      <c r="J3535" s="71"/>
    </row>
    <row r="3536" spans="1:10" ht="15.75">
      <c r="A3536" s="21" t="s">
        <v>14</v>
      </c>
      <c r="B3536" s="21" t="s">
        <v>16</v>
      </c>
      <c r="C3536" s="21"/>
      <c r="D3536" s="22" t="s">
        <v>18</v>
      </c>
      <c r="E3536" s="23" t="s">
        <v>19</v>
      </c>
      <c r="F3536" s="23" t="s">
        <v>20</v>
      </c>
      <c r="G3536" s="21" t="s">
        <v>21</v>
      </c>
      <c r="H3536" s="63"/>
      <c r="I3536" s="63"/>
      <c r="J3536" s="59">
        <f t="shared" ref="J3536:J3545" si="404">H3536*C3537</f>
        <v>0</v>
      </c>
    </row>
    <row r="3537" spans="1:10">
      <c r="A3537" s="144">
        <v>1</v>
      </c>
      <c r="B3537" s="145" t="s">
        <v>23</v>
      </c>
      <c r="C3537" s="26"/>
      <c r="D3537" s="146">
        <v>79305</v>
      </c>
      <c r="E3537" s="28">
        <f t="shared" ref="E3537:E3554" si="405">D3537*C3537</f>
        <v>0</v>
      </c>
      <c r="F3537" s="29">
        <v>0</v>
      </c>
      <c r="G3537" s="30">
        <f t="shared" ref="G3537:G3554" si="406">E3537-E3537*F3537</f>
        <v>0</v>
      </c>
      <c r="H3537" s="63">
        <f t="shared" ref="H3537:H3554" si="407">D3537/1.08</f>
        <v>73430.555555555547</v>
      </c>
      <c r="I3537" s="63"/>
      <c r="J3537" s="59">
        <f t="shared" si="404"/>
        <v>0</v>
      </c>
    </row>
    <row r="3538" spans="1:10">
      <c r="A3538" s="144">
        <v>2</v>
      </c>
      <c r="B3538" s="145" t="s">
        <v>25</v>
      </c>
      <c r="C3538" s="32"/>
      <c r="D3538" s="147">
        <v>128591</v>
      </c>
      <c r="E3538" s="28">
        <f t="shared" si="405"/>
        <v>0</v>
      </c>
      <c r="F3538" s="29">
        <v>0</v>
      </c>
      <c r="G3538" s="30">
        <f t="shared" si="406"/>
        <v>0</v>
      </c>
      <c r="H3538" s="63">
        <f t="shared" si="407"/>
        <v>119065.74074074073</v>
      </c>
      <c r="I3538" s="63"/>
      <c r="J3538" s="59">
        <f t="shared" si="404"/>
        <v>0</v>
      </c>
    </row>
    <row r="3539" spans="1:10">
      <c r="A3539" s="144">
        <v>3</v>
      </c>
      <c r="B3539" s="145" t="s">
        <v>26</v>
      </c>
      <c r="C3539" s="34"/>
      <c r="D3539" s="146">
        <v>60043</v>
      </c>
      <c r="E3539" s="28">
        <f t="shared" si="405"/>
        <v>0</v>
      </c>
      <c r="F3539" s="29">
        <v>0</v>
      </c>
      <c r="G3539" s="30">
        <f t="shared" si="406"/>
        <v>0</v>
      </c>
      <c r="H3539" s="63">
        <f t="shared" si="407"/>
        <v>55595.370370370365</v>
      </c>
      <c r="I3539" s="63"/>
      <c r="J3539" s="59">
        <f t="shared" si="404"/>
        <v>0</v>
      </c>
    </row>
    <row r="3540" spans="1:10">
      <c r="A3540" s="144">
        <v>4</v>
      </c>
      <c r="B3540" s="145" t="s">
        <v>27</v>
      </c>
      <c r="C3540" s="106"/>
      <c r="D3540" s="146">
        <v>115781</v>
      </c>
      <c r="E3540" s="28">
        <f t="shared" si="405"/>
        <v>0</v>
      </c>
      <c r="F3540" s="29">
        <v>0</v>
      </c>
      <c r="G3540" s="30">
        <f t="shared" si="406"/>
        <v>0</v>
      </c>
      <c r="H3540" s="63">
        <f t="shared" si="407"/>
        <v>107204.62962962962</v>
      </c>
      <c r="I3540" s="63"/>
      <c r="J3540" s="59">
        <f t="shared" si="404"/>
        <v>0</v>
      </c>
    </row>
    <row r="3541" spans="1:10">
      <c r="A3541" s="144">
        <v>5</v>
      </c>
      <c r="B3541" s="145" t="s">
        <v>28</v>
      </c>
      <c r="C3541" s="32"/>
      <c r="D3541" s="146">
        <v>119943</v>
      </c>
      <c r="E3541" s="28">
        <f t="shared" si="405"/>
        <v>0</v>
      </c>
      <c r="F3541" s="124">
        <v>0</v>
      </c>
      <c r="G3541" s="30">
        <f t="shared" si="406"/>
        <v>0</v>
      </c>
      <c r="H3541" s="63">
        <f t="shared" si="407"/>
        <v>111058.33333333333</v>
      </c>
      <c r="I3541" s="63"/>
      <c r="J3541" s="59">
        <f t="shared" si="404"/>
        <v>0</v>
      </c>
    </row>
    <row r="3542" spans="1:10">
      <c r="A3542" s="144">
        <v>6</v>
      </c>
      <c r="B3542" s="145" t="s">
        <v>29</v>
      </c>
      <c r="C3542" s="26"/>
      <c r="D3542" s="146">
        <v>94810</v>
      </c>
      <c r="E3542" s="28">
        <f t="shared" si="405"/>
        <v>0</v>
      </c>
      <c r="F3542" s="29">
        <v>0</v>
      </c>
      <c r="G3542" s="30">
        <f t="shared" si="406"/>
        <v>0</v>
      </c>
      <c r="H3542" s="63">
        <f t="shared" si="407"/>
        <v>87787.037037037036</v>
      </c>
      <c r="I3542" s="63"/>
      <c r="J3542" s="59">
        <f t="shared" si="404"/>
        <v>0</v>
      </c>
    </row>
    <row r="3543" spans="1:10">
      <c r="A3543" s="144">
        <v>7</v>
      </c>
      <c r="B3543" s="145" t="s">
        <v>30</v>
      </c>
      <c r="C3543" s="34"/>
      <c r="D3543" s="146">
        <v>141396</v>
      </c>
      <c r="E3543" s="28">
        <f t="shared" si="405"/>
        <v>0</v>
      </c>
      <c r="F3543" s="29">
        <v>0</v>
      </c>
      <c r="G3543" s="30">
        <f t="shared" si="406"/>
        <v>0</v>
      </c>
      <c r="H3543" s="63">
        <f t="shared" si="407"/>
        <v>130922.22222222222</v>
      </c>
      <c r="I3543" s="63"/>
      <c r="J3543" s="59">
        <f t="shared" si="404"/>
        <v>0</v>
      </c>
    </row>
    <row r="3544" spans="1:10">
      <c r="A3544" s="144">
        <v>8</v>
      </c>
      <c r="B3544" s="145" t="s">
        <v>31</v>
      </c>
      <c r="C3544" s="26"/>
      <c r="D3544" s="146">
        <v>232931</v>
      </c>
      <c r="E3544" s="28">
        <f t="shared" si="405"/>
        <v>0</v>
      </c>
      <c r="F3544" s="29">
        <v>0</v>
      </c>
      <c r="G3544" s="30">
        <f t="shared" si="406"/>
        <v>0</v>
      </c>
      <c r="H3544" s="63">
        <f t="shared" si="407"/>
        <v>215676.85185185182</v>
      </c>
      <c r="I3544" s="63"/>
      <c r="J3544" s="59">
        <f t="shared" si="404"/>
        <v>0</v>
      </c>
    </row>
    <row r="3545" spans="1:10">
      <c r="A3545" s="144">
        <v>9</v>
      </c>
      <c r="B3545" s="148" t="s">
        <v>32</v>
      </c>
      <c r="C3545" s="26"/>
      <c r="D3545" s="146">
        <v>101534</v>
      </c>
      <c r="E3545" s="28">
        <f t="shared" si="405"/>
        <v>0</v>
      </c>
      <c r="F3545" s="29">
        <v>0</v>
      </c>
      <c r="G3545" s="30">
        <f t="shared" si="406"/>
        <v>0</v>
      </c>
      <c r="H3545" s="63">
        <f t="shared" si="407"/>
        <v>94012.962962962964</v>
      </c>
      <c r="I3545" s="63"/>
      <c r="J3545" s="59">
        <f t="shared" si="404"/>
        <v>0</v>
      </c>
    </row>
    <row r="3546" spans="1:10">
      <c r="A3546" s="144">
        <v>10</v>
      </c>
      <c r="B3546" s="148" t="s">
        <v>33</v>
      </c>
      <c r="C3546" s="37"/>
      <c r="D3546" s="147">
        <v>110148</v>
      </c>
      <c r="E3546" s="28">
        <f t="shared" si="405"/>
        <v>0</v>
      </c>
      <c r="F3546" s="29">
        <v>0</v>
      </c>
      <c r="G3546" s="30">
        <f t="shared" si="406"/>
        <v>0</v>
      </c>
      <c r="H3546" s="63">
        <f t="shared" si="407"/>
        <v>101988.88888888888</v>
      </c>
      <c r="I3546" s="63"/>
      <c r="J3546" s="59"/>
    </row>
    <row r="3547" spans="1:10">
      <c r="A3547" s="144">
        <v>11</v>
      </c>
      <c r="B3547" s="145" t="s">
        <v>34</v>
      </c>
      <c r="C3547" s="37">
        <v>10</v>
      </c>
      <c r="D3547" s="146">
        <v>54198</v>
      </c>
      <c r="E3547" s="28">
        <f t="shared" si="405"/>
        <v>541980</v>
      </c>
      <c r="F3547" s="29">
        <v>0</v>
      </c>
      <c r="G3547" s="30">
        <f t="shared" si="406"/>
        <v>541980</v>
      </c>
      <c r="H3547" s="63">
        <f t="shared" si="407"/>
        <v>50183.333333333328</v>
      </c>
      <c r="I3547" s="63"/>
      <c r="J3547" s="59">
        <f t="shared" ref="J3547:J3553" si="408">H3547*C3548</f>
        <v>0</v>
      </c>
    </row>
    <row r="3548" spans="1:10">
      <c r="A3548" s="144">
        <v>12</v>
      </c>
      <c r="B3548" s="145" t="s">
        <v>35</v>
      </c>
      <c r="C3548" s="37"/>
      <c r="D3548" s="146">
        <v>49680</v>
      </c>
      <c r="E3548" s="28">
        <f t="shared" si="405"/>
        <v>0</v>
      </c>
      <c r="F3548" s="29">
        <v>0</v>
      </c>
      <c r="G3548" s="30">
        <f t="shared" si="406"/>
        <v>0</v>
      </c>
      <c r="H3548" s="63">
        <f t="shared" si="407"/>
        <v>46000</v>
      </c>
      <c r="I3548" s="63"/>
      <c r="J3548" s="59">
        <f t="shared" si="408"/>
        <v>0</v>
      </c>
    </row>
    <row r="3549" spans="1:10">
      <c r="A3549" s="144">
        <v>13</v>
      </c>
      <c r="B3549" s="145" t="s">
        <v>36</v>
      </c>
      <c r="C3549" s="37"/>
      <c r="D3549" s="149">
        <v>64152</v>
      </c>
      <c r="E3549" s="28">
        <f t="shared" si="405"/>
        <v>0</v>
      </c>
      <c r="F3549" s="29">
        <v>0</v>
      </c>
      <c r="G3549" s="30">
        <f t="shared" si="406"/>
        <v>0</v>
      </c>
      <c r="H3549" s="63">
        <f t="shared" si="407"/>
        <v>59399.999999999993</v>
      </c>
      <c r="I3549" s="63"/>
      <c r="J3549" s="59">
        <f t="shared" si="408"/>
        <v>0</v>
      </c>
    </row>
    <row r="3550" spans="1:10">
      <c r="A3550" s="144">
        <v>14</v>
      </c>
      <c r="B3550" s="145" t="s">
        <v>37</v>
      </c>
      <c r="C3550" s="37"/>
      <c r="D3550" s="149">
        <v>65934</v>
      </c>
      <c r="E3550" s="28">
        <f t="shared" si="405"/>
        <v>0</v>
      </c>
      <c r="F3550" s="29">
        <v>0</v>
      </c>
      <c r="G3550" s="30">
        <f t="shared" si="406"/>
        <v>0</v>
      </c>
      <c r="H3550" s="130">
        <f t="shared" si="407"/>
        <v>61049.999999999993</v>
      </c>
      <c r="I3550" s="63"/>
      <c r="J3550" s="59">
        <f t="shared" si="408"/>
        <v>0</v>
      </c>
    </row>
    <row r="3551" spans="1:10">
      <c r="A3551" s="144">
        <v>15</v>
      </c>
      <c r="B3551" s="145" t="s">
        <v>38</v>
      </c>
      <c r="C3551" s="37"/>
      <c r="D3551" s="149">
        <v>76626</v>
      </c>
      <c r="E3551" s="28">
        <f t="shared" si="405"/>
        <v>0</v>
      </c>
      <c r="F3551" s="124">
        <v>0</v>
      </c>
      <c r="G3551" s="30">
        <f t="shared" si="406"/>
        <v>0</v>
      </c>
      <c r="H3551" s="63">
        <f t="shared" si="407"/>
        <v>70950</v>
      </c>
      <c r="I3551" s="63"/>
      <c r="J3551" s="59">
        <f t="shared" si="408"/>
        <v>0</v>
      </c>
    </row>
    <row r="3552" spans="1:10">
      <c r="A3552" s="144">
        <v>16</v>
      </c>
      <c r="B3552" s="145" t="s">
        <v>39</v>
      </c>
      <c r="C3552" s="37"/>
      <c r="D3552" s="149">
        <v>80190</v>
      </c>
      <c r="E3552" s="28">
        <f t="shared" si="405"/>
        <v>0</v>
      </c>
      <c r="F3552" s="29">
        <v>0</v>
      </c>
      <c r="G3552" s="30">
        <f t="shared" si="406"/>
        <v>0</v>
      </c>
      <c r="H3552" s="63">
        <f t="shared" si="407"/>
        <v>74250</v>
      </c>
      <c r="I3552" s="63"/>
      <c r="J3552" s="59">
        <f t="shared" si="408"/>
        <v>0</v>
      </c>
    </row>
    <row r="3553" spans="1:10">
      <c r="A3553" s="144">
        <v>17</v>
      </c>
      <c r="B3553" s="145" t="s">
        <v>40</v>
      </c>
      <c r="C3553" s="37"/>
      <c r="D3553" s="149">
        <v>113832</v>
      </c>
      <c r="E3553" s="28">
        <f t="shared" si="405"/>
        <v>0</v>
      </c>
      <c r="F3553" s="29">
        <v>0</v>
      </c>
      <c r="G3553" s="30">
        <f t="shared" si="406"/>
        <v>0</v>
      </c>
      <c r="H3553" s="63">
        <f t="shared" si="407"/>
        <v>105400</v>
      </c>
      <c r="I3553" s="63"/>
      <c r="J3553" s="59">
        <f t="shared" si="408"/>
        <v>0</v>
      </c>
    </row>
    <row r="3554" spans="1:10" ht="17.25">
      <c r="A3554" s="144">
        <v>18</v>
      </c>
      <c r="B3554" s="145" t="s">
        <v>41</v>
      </c>
      <c r="C3554" s="37"/>
      <c r="D3554" s="150">
        <v>98010</v>
      </c>
      <c r="E3554" s="28">
        <f t="shared" si="405"/>
        <v>0</v>
      </c>
      <c r="F3554" s="29">
        <v>0</v>
      </c>
      <c r="G3554" s="30">
        <f t="shared" si="406"/>
        <v>0</v>
      </c>
      <c r="H3554" s="63">
        <f t="shared" si="407"/>
        <v>90750</v>
      </c>
      <c r="I3554" s="45"/>
      <c r="J3554" s="64">
        <f>SUM(J3536:J3553)</f>
        <v>0</v>
      </c>
    </row>
    <row r="3555" spans="1:10" ht="31.5">
      <c r="A3555" s="40"/>
      <c r="B3555" s="41" t="s">
        <v>42</v>
      </c>
      <c r="C3555" s="42">
        <f>SUM(C3537:C3554)</f>
        <v>10</v>
      </c>
      <c r="D3555" s="42"/>
      <c r="E3555" s="43">
        <f>SUM(E3537:E3554)</f>
        <v>541980</v>
      </c>
      <c r="F3555" s="43"/>
      <c r="G3555" s="44">
        <f>SUM(G3537:G3554)</f>
        <v>541980</v>
      </c>
      <c r="H3555" s="5"/>
      <c r="I3555" s="5"/>
      <c r="J3555" s="75">
        <f>J3554*0.08</f>
        <v>0</v>
      </c>
    </row>
    <row r="3556" spans="1:10" ht="31.5">
      <c r="A3556" s="46"/>
      <c r="B3556" s="47"/>
      <c r="C3556" s="48"/>
      <c r="D3556" s="48"/>
      <c r="E3556" s="49"/>
      <c r="F3556" s="49"/>
      <c r="G3556" s="151"/>
      <c r="H3556" s="6"/>
      <c r="I3556" s="6"/>
      <c r="J3556" s="76">
        <f>SUM(J3554:J3555)</f>
        <v>0</v>
      </c>
    </row>
    <row r="3557" spans="1:10" ht="18">
      <c r="A3557" s="283" t="s">
        <v>43</v>
      </c>
      <c r="B3557" s="283"/>
      <c r="C3557" s="284" t="s">
        <v>44</v>
      </c>
      <c r="D3557" s="284"/>
      <c r="E3557" s="54"/>
      <c r="F3557" s="54"/>
      <c r="G3557" s="55" t="s">
        <v>45</v>
      </c>
    </row>
    <row r="3560" spans="1:10" ht="15.75">
      <c r="A3560" s="279" t="s">
        <v>0</v>
      </c>
      <c r="B3560" s="279"/>
      <c r="C3560" s="279"/>
      <c r="D3560" s="279"/>
      <c r="E3560" s="279"/>
      <c r="F3560" s="279"/>
      <c r="G3560" s="279"/>
    </row>
    <row r="3561" spans="1:10" ht="15.75">
      <c r="A3561" s="279" t="s">
        <v>1</v>
      </c>
      <c r="B3561" s="279"/>
      <c r="C3561" s="279"/>
      <c r="D3561" s="279"/>
      <c r="E3561" s="279"/>
      <c r="F3561" s="279"/>
      <c r="G3561" s="279"/>
      <c r="H3561" s="1"/>
      <c r="I3561" s="1"/>
      <c r="J3561" s="71"/>
    </row>
    <row r="3562" spans="1:10" ht="15.75">
      <c r="A3562" s="279" t="s">
        <v>2</v>
      </c>
      <c r="B3562" s="279"/>
      <c r="C3562" s="279"/>
      <c r="D3562" s="279"/>
      <c r="E3562" s="279"/>
      <c r="F3562" s="279"/>
      <c r="G3562" s="279"/>
      <c r="H3562" s="1"/>
      <c r="I3562" s="1"/>
      <c r="J3562" s="71"/>
    </row>
    <row r="3563" spans="1:10" ht="15.75">
      <c r="A3563" s="279" t="s">
        <v>4</v>
      </c>
      <c r="B3563" s="279"/>
      <c r="C3563" s="279"/>
      <c r="D3563" s="279"/>
      <c r="E3563" s="279"/>
      <c r="F3563" s="279"/>
      <c r="G3563" s="279"/>
      <c r="H3563" s="1"/>
      <c r="I3563" s="1"/>
      <c r="J3563" s="71"/>
    </row>
    <row r="3564" spans="1:10" ht="27">
      <c r="A3564" s="280" t="s">
        <v>6</v>
      </c>
      <c r="B3564" s="280"/>
      <c r="C3564" s="280"/>
      <c r="D3564" s="280"/>
      <c r="E3564" s="280"/>
      <c r="F3564" s="280"/>
      <c r="G3564" s="280"/>
      <c r="H3564" s="2"/>
      <c r="I3564" s="2"/>
      <c r="J3564" s="72"/>
    </row>
    <row r="3565" spans="1:10" ht="27">
      <c r="A3565" s="142"/>
      <c r="B3565" s="142"/>
      <c r="C3565" s="281" t="s">
        <v>486</v>
      </c>
      <c r="D3565" s="281"/>
      <c r="E3565" s="281"/>
      <c r="F3565" s="281"/>
      <c r="G3565" s="281"/>
      <c r="H3565" s="68"/>
      <c r="I3565" s="68"/>
      <c r="J3565" s="71"/>
    </row>
    <row r="3566" spans="1:10" ht="15.75">
      <c r="A3566" s="11" t="s">
        <v>358</v>
      </c>
      <c r="B3566" s="12">
        <v>4138285611</v>
      </c>
      <c r="C3566" s="143"/>
      <c r="D3566" s="286"/>
      <c r="E3566" s="286"/>
      <c r="F3566" s="286"/>
      <c r="G3566" s="286"/>
      <c r="H3566" s="69" t="s">
        <v>161</v>
      </c>
      <c r="I3566" s="69"/>
      <c r="J3566" s="73"/>
    </row>
    <row r="3567" spans="1:10" ht="15.75">
      <c r="A3567" s="11" t="s">
        <v>9</v>
      </c>
      <c r="B3567" s="286" t="s">
        <v>792</v>
      </c>
      <c r="C3567" s="286"/>
      <c r="D3567" s="286"/>
      <c r="E3567" s="16"/>
      <c r="F3567" s="11"/>
      <c r="G3567" s="16"/>
      <c r="H3567" s="1"/>
      <c r="I3567" s="1"/>
      <c r="J3567" s="71"/>
    </row>
    <row r="3568" spans="1:10" ht="15.75">
      <c r="A3568" s="11" t="s">
        <v>11</v>
      </c>
      <c r="B3568" s="289" t="s">
        <v>791</v>
      </c>
      <c r="C3568" s="289"/>
      <c r="D3568" s="289"/>
      <c r="E3568" s="289"/>
      <c r="F3568" s="18"/>
      <c r="G3568" s="19"/>
      <c r="H3568" s="1"/>
      <c r="I3568" s="1"/>
      <c r="J3568" s="71"/>
    </row>
    <row r="3569" spans="1:10" ht="15.75">
      <c r="A3569" s="21" t="s">
        <v>14</v>
      </c>
      <c r="B3569" s="21" t="s">
        <v>16</v>
      </c>
      <c r="C3569" s="21"/>
      <c r="D3569" s="22" t="s">
        <v>18</v>
      </c>
      <c r="E3569" s="23" t="s">
        <v>19</v>
      </c>
      <c r="F3569" s="23" t="s">
        <v>20</v>
      </c>
      <c r="G3569" s="21" t="s">
        <v>21</v>
      </c>
      <c r="H3569" s="63"/>
      <c r="I3569" s="63"/>
      <c r="J3569" s="59">
        <f>H3569*C3570</f>
        <v>0</v>
      </c>
    </row>
    <row r="3570" spans="1:10">
      <c r="A3570" s="144">
        <v>1</v>
      </c>
      <c r="B3570" s="145" t="s">
        <v>23</v>
      </c>
      <c r="C3570" s="26">
        <v>5</v>
      </c>
      <c r="D3570" s="146">
        <v>79305</v>
      </c>
      <c r="E3570" s="28">
        <f t="shared" ref="E3570:E3587" si="409">D3570*C3570</f>
        <v>396525</v>
      </c>
      <c r="F3570" s="29">
        <v>0</v>
      </c>
      <c r="G3570" s="30">
        <f t="shared" ref="G3570:G3587" si="410">E3570-E3570*F3570</f>
        <v>396525</v>
      </c>
      <c r="H3570" s="63">
        <f t="shared" ref="H3570:H3587" si="411">D3570/1.08</f>
        <v>73430.555555555547</v>
      </c>
      <c r="I3570" s="63"/>
      <c r="J3570" s="59">
        <f>H3570*C3571</f>
        <v>0</v>
      </c>
    </row>
    <row r="3571" spans="1:10">
      <c r="A3571" s="144">
        <v>2</v>
      </c>
      <c r="B3571" s="145" t="s">
        <v>25</v>
      </c>
      <c r="C3571" s="32"/>
      <c r="D3571" s="147">
        <v>128591</v>
      </c>
      <c r="E3571" s="28">
        <f t="shared" si="409"/>
        <v>0</v>
      </c>
      <c r="F3571" s="29">
        <v>0</v>
      </c>
      <c r="G3571" s="30">
        <f t="shared" si="410"/>
        <v>0</v>
      </c>
      <c r="H3571" s="63">
        <f t="shared" si="411"/>
        <v>119065.74074074073</v>
      </c>
      <c r="I3571" s="63"/>
      <c r="J3571" s="59">
        <f>H3571*C3572</f>
        <v>0</v>
      </c>
    </row>
    <row r="3572" spans="1:10">
      <c r="A3572" s="144">
        <v>3</v>
      </c>
      <c r="B3572" s="145" t="s">
        <v>26</v>
      </c>
      <c r="C3572" s="34"/>
      <c r="D3572" s="146">
        <v>60043</v>
      </c>
      <c r="E3572" s="28">
        <f t="shared" si="409"/>
        <v>0</v>
      </c>
      <c r="F3572" s="29">
        <v>0</v>
      </c>
      <c r="G3572" s="30">
        <f t="shared" si="410"/>
        <v>0</v>
      </c>
      <c r="H3572" s="63">
        <f t="shared" si="411"/>
        <v>55595.370370370365</v>
      </c>
      <c r="I3572" s="63"/>
      <c r="J3572" s="59">
        <f>H3572*C3573</f>
        <v>0</v>
      </c>
    </row>
    <row r="3573" spans="1:10">
      <c r="A3573" s="144">
        <v>4</v>
      </c>
      <c r="B3573" s="145" t="s">
        <v>27</v>
      </c>
      <c r="C3573" s="106"/>
      <c r="D3573" s="146">
        <v>115781</v>
      </c>
      <c r="E3573" s="28">
        <f t="shared" si="409"/>
        <v>0</v>
      </c>
      <c r="F3573" s="29">
        <v>0</v>
      </c>
      <c r="G3573" s="30">
        <f t="shared" si="410"/>
        <v>0</v>
      </c>
      <c r="H3573" s="63">
        <f t="shared" si="411"/>
        <v>107204.62962962962</v>
      </c>
      <c r="I3573" s="63"/>
      <c r="J3573" s="59"/>
    </row>
    <row r="3574" spans="1:10">
      <c r="A3574" s="144">
        <v>5</v>
      </c>
      <c r="B3574" s="145" t="s">
        <v>28</v>
      </c>
      <c r="C3574" s="32"/>
      <c r="D3574" s="146">
        <v>119943</v>
      </c>
      <c r="E3574" s="28">
        <f t="shared" si="409"/>
        <v>0</v>
      </c>
      <c r="F3574" s="124">
        <v>0</v>
      </c>
      <c r="G3574" s="30">
        <f t="shared" si="410"/>
        <v>0</v>
      </c>
      <c r="H3574" s="63">
        <f t="shared" si="411"/>
        <v>111058.33333333333</v>
      </c>
      <c r="I3574" s="63"/>
      <c r="J3574" s="59"/>
    </row>
    <row r="3575" spans="1:10">
      <c r="A3575" s="144">
        <v>6</v>
      </c>
      <c r="B3575" s="145" t="s">
        <v>29</v>
      </c>
      <c r="C3575" s="26">
        <v>5</v>
      </c>
      <c r="D3575" s="146">
        <v>94810</v>
      </c>
      <c r="E3575" s="28">
        <f t="shared" si="409"/>
        <v>474050</v>
      </c>
      <c r="F3575" s="29">
        <v>0</v>
      </c>
      <c r="G3575" s="30">
        <f t="shared" si="410"/>
        <v>474050</v>
      </c>
      <c r="H3575" s="63">
        <f t="shared" si="411"/>
        <v>87787.037037037036</v>
      </c>
      <c r="I3575" s="63"/>
      <c r="J3575" s="59"/>
    </row>
    <row r="3576" spans="1:10">
      <c r="A3576" s="144">
        <v>7</v>
      </c>
      <c r="B3576" s="145" t="s">
        <v>30</v>
      </c>
      <c r="C3576" s="34"/>
      <c r="D3576" s="146">
        <v>141396</v>
      </c>
      <c r="E3576" s="28">
        <f t="shared" si="409"/>
        <v>0</v>
      </c>
      <c r="F3576" s="29">
        <v>0</v>
      </c>
      <c r="G3576" s="30">
        <f t="shared" si="410"/>
        <v>0</v>
      </c>
      <c r="H3576" s="63">
        <f t="shared" si="411"/>
        <v>130922.22222222222</v>
      </c>
      <c r="I3576" s="63"/>
      <c r="J3576" s="59"/>
    </row>
    <row r="3577" spans="1:10">
      <c r="A3577" s="144">
        <v>8</v>
      </c>
      <c r="B3577" s="145" t="s">
        <v>31</v>
      </c>
      <c r="C3577" s="26"/>
      <c r="D3577" s="146">
        <v>232931</v>
      </c>
      <c r="E3577" s="28">
        <f t="shared" si="409"/>
        <v>0</v>
      </c>
      <c r="F3577" s="29">
        <v>0</v>
      </c>
      <c r="G3577" s="30">
        <f t="shared" si="410"/>
        <v>0</v>
      </c>
      <c r="H3577" s="63">
        <f t="shared" si="411"/>
        <v>215676.85185185182</v>
      </c>
      <c r="I3577" s="63"/>
      <c r="J3577" s="59"/>
    </row>
    <row r="3578" spans="1:10">
      <c r="A3578" s="144">
        <v>9</v>
      </c>
      <c r="B3578" s="148" t="s">
        <v>32</v>
      </c>
      <c r="C3578" s="26"/>
      <c r="D3578" s="146">
        <v>101534</v>
      </c>
      <c r="E3578" s="28">
        <f t="shared" si="409"/>
        <v>0</v>
      </c>
      <c r="F3578" s="29">
        <v>0</v>
      </c>
      <c r="G3578" s="30">
        <f t="shared" si="410"/>
        <v>0</v>
      </c>
      <c r="H3578" s="63">
        <f t="shared" si="411"/>
        <v>94012.962962962964</v>
      </c>
      <c r="I3578" s="63"/>
      <c r="J3578" s="59"/>
    </row>
    <row r="3579" spans="1:10">
      <c r="A3579" s="144">
        <v>10</v>
      </c>
      <c r="B3579" s="148" t="s">
        <v>33</v>
      </c>
      <c r="C3579" s="37"/>
      <c r="D3579" s="147">
        <v>110148</v>
      </c>
      <c r="E3579" s="28">
        <f t="shared" si="409"/>
        <v>0</v>
      </c>
      <c r="F3579" s="29">
        <v>0</v>
      </c>
      <c r="G3579" s="30">
        <f t="shared" si="410"/>
        <v>0</v>
      </c>
      <c r="H3579" s="63">
        <f t="shared" si="411"/>
        <v>101988.88888888888</v>
      </c>
      <c r="I3579" s="63"/>
      <c r="J3579" s="59"/>
    </row>
    <row r="3580" spans="1:10">
      <c r="A3580" s="144">
        <v>11</v>
      </c>
      <c r="B3580" s="145" t="s">
        <v>34</v>
      </c>
      <c r="C3580" s="37">
        <v>5</v>
      </c>
      <c r="D3580" s="146">
        <v>54198</v>
      </c>
      <c r="E3580" s="28">
        <f t="shared" si="409"/>
        <v>270990</v>
      </c>
      <c r="F3580" s="29">
        <v>0</v>
      </c>
      <c r="G3580" s="30">
        <f t="shared" si="410"/>
        <v>270990</v>
      </c>
      <c r="H3580" s="63">
        <f t="shared" si="411"/>
        <v>50183.333333333328</v>
      </c>
      <c r="I3580" s="63"/>
      <c r="J3580" s="59">
        <f t="shared" ref="J3580:J3586" si="412">H3580*C3581</f>
        <v>0</v>
      </c>
    </row>
    <row r="3581" spans="1:10">
      <c r="A3581" s="144">
        <v>12</v>
      </c>
      <c r="B3581" s="145" t="s">
        <v>35</v>
      </c>
      <c r="C3581" s="37"/>
      <c r="D3581" s="146">
        <v>49680</v>
      </c>
      <c r="E3581" s="28">
        <f t="shared" si="409"/>
        <v>0</v>
      </c>
      <c r="F3581" s="29">
        <v>0</v>
      </c>
      <c r="G3581" s="30">
        <f t="shared" si="410"/>
        <v>0</v>
      </c>
      <c r="H3581" s="63">
        <f t="shared" si="411"/>
        <v>46000</v>
      </c>
      <c r="I3581" s="63"/>
      <c r="J3581" s="59">
        <f t="shared" si="412"/>
        <v>0</v>
      </c>
    </row>
    <row r="3582" spans="1:10">
      <c r="A3582" s="144">
        <v>13</v>
      </c>
      <c r="B3582" s="145" t="s">
        <v>36</v>
      </c>
      <c r="C3582" s="37"/>
      <c r="D3582" s="149">
        <v>64152</v>
      </c>
      <c r="E3582" s="28">
        <f t="shared" si="409"/>
        <v>0</v>
      </c>
      <c r="F3582" s="29">
        <v>0</v>
      </c>
      <c r="G3582" s="30">
        <f t="shared" si="410"/>
        <v>0</v>
      </c>
      <c r="H3582" s="63">
        <f t="shared" si="411"/>
        <v>59399.999999999993</v>
      </c>
      <c r="I3582" s="63"/>
      <c r="J3582" s="59">
        <f t="shared" si="412"/>
        <v>0</v>
      </c>
    </row>
    <row r="3583" spans="1:10">
      <c r="A3583" s="144">
        <v>14</v>
      </c>
      <c r="B3583" s="145" t="s">
        <v>37</v>
      </c>
      <c r="C3583" s="37"/>
      <c r="D3583" s="149">
        <v>65934</v>
      </c>
      <c r="E3583" s="28">
        <f t="shared" si="409"/>
        <v>0</v>
      </c>
      <c r="F3583" s="29">
        <v>0</v>
      </c>
      <c r="G3583" s="30">
        <f t="shared" si="410"/>
        <v>0</v>
      </c>
      <c r="H3583" s="130">
        <f t="shared" si="411"/>
        <v>61049.999999999993</v>
      </c>
      <c r="I3583" s="63"/>
      <c r="J3583" s="59">
        <f t="shared" si="412"/>
        <v>0</v>
      </c>
    </row>
    <row r="3584" spans="1:10">
      <c r="A3584" s="144">
        <v>15</v>
      </c>
      <c r="B3584" s="145" t="s">
        <v>38</v>
      </c>
      <c r="C3584" s="37"/>
      <c r="D3584" s="149">
        <v>76626</v>
      </c>
      <c r="E3584" s="28">
        <f t="shared" si="409"/>
        <v>0</v>
      </c>
      <c r="F3584" s="124">
        <v>0</v>
      </c>
      <c r="G3584" s="30">
        <f t="shared" si="410"/>
        <v>0</v>
      </c>
      <c r="H3584" s="63">
        <f t="shared" si="411"/>
        <v>70950</v>
      </c>
      <c r="I3584" s="63"/>
      <c r="J3584" s="59">
        <f t="shared" si="412"/>
        <v>0</v>
      </c>
    </row>
    <row r="3585" spans="1:10">
      <c r="A3585" s="144">
        <v>16</v>
      </c>
      <c r="B3585" s="145" t="s">
        <v>39</v>
      </c>
      <c r="C3585" s="37"/>
      <c r="D3585" s="149">
        <v>80190</v>
      </c>
      <c r="E3585" s="28">
        <f t="shared" si="409"/>
        <v>0</v>
      </c>
      <c r="F3585" s="29">
        <v>0</v>
      </c>
      <c r="G3585" s="30">
        <f t="shared" si="410"/>
        <v>0</v>
      </c>
      <c r="H3585" s="63">
        <f t="shared" si="411"/>
        <v>74250</v>
      </c>
      <c r="I3585" s="63"/>
      <c r="J3585" s="59">
        <f t="shared" si="412"/>
        <v>0</v>
      </c>
    </row>
    <row r="3586" spans="1:10">
      <c r="A3586" s="144">
        <v>17</v>
      </c>
      <c r="B3586" s="145" t="s">
        <v>40</v>
      </c>
      <c r="C3586" s="37"/>
      <c r="D3586" s="149">
        <v>113832</v>
      </c>
      <c r="E3586" s="28">
        <f t="shared" si="409"/>
        <v>0</v>
      </c>
      <c r="F3586" s="29">
        <v>0</v>
      </c>
      <c r="G3586" s="30">
        <f t="shared" si="410"/>
        <v>0</v>
      </c>
      <c r="H3586" s="63">
        <f t="shared" si="411"/>
        <v>105400</v>
      </c>
      <c r="I3586" s="63"/>
      <c r="J3586" s="59">
        <f t="shared" si="412"/>
        <v>0</v>
      </c>
    </row>
    <row r="3587" spans="1:10" ht="17.25">
      <c r="A3587" s="144">
        <v>18</v>
      </c>
      <c r="B3587" s="145" t="s">
        <v>41</v>
      </c>
      <c r="C3587" s="37"/>
      <c r="D3587" s="150">
        <v>98010</v>
      </c>
      <c r="E3587" s="28">
        <f t="shared" si="409"/>
        <v>0</v>
      </c>
      <c r="F3587" s="29">
        <v>0</v>
      </c>
      <c r="G3587" s="30">
        <f t="shared" si="410"/>
        <v>0</v>
      </c>
      <c r="H3587" s="63">
        <f t="shared" si="411"/>
        <v>90750</v>
      </c>
      <c r="I3587" s="45"/>
      <c r="J3587" s="64">
        <f>SUM(J3569:J3586)</f>
        <v>0</v>
      </c>
    </row>
    <row r="3588" spans="1:10" ht="31.5">
      <c r="A3588" s="40"/>
      <c r="B3588" s="41" t="s">
        <v>42</v>
      </c>
      <c r="C3588" s="42">
        <f>SUM(C3570:C3587)</f>
        <v>15</v>
      </c>
      <c r="D3588" s="42"/>
      <c r="E3588" s="43">
        <f>SUM(E3570:E3587)</f>
        <v>1141565</v>
      </c>
      <c r="F3588" s="43"/>
      <c r="G3588" s="44">
        <f>SUM(G3570:G3587)</f>
        <v>1141565</v>
      </c>
      <c r="H3588" s="5"/>
      <c r="I3588" s="5"/>
      <c r="J3588" s="75">
        <f>J3587*0.08</f>
        <v>0</v>
      </c>
    </row>
    <row r="3589" spans="1:10" ht="31.5">
      <c r="A3589" s="46"/>
      <c r="B3589" s="47"/>
      <c r="C3589" s="48"/>
      <c r="D3589" s="48"/>
      <c r="E3589" s="49"/>
      <c r="F3589" s="49"/>
      <c r="G3589" s="151"/>
      <c r="H3589" s="6"/>
      <c r="I3589" s="6"/>
      <c r="J3589" s="76">
        <f>SUM(J3587:J3588)</f>
        <v>0</v>
      </c>
    </row>
    <row r="3590" spans="1:10" ht="18">
      <c r="A3590" s="283" t="s">
        <v>43</v>
      </c>
      <c r="B3590" s="283"/>
      <c r="C3590" s="284" t="s">
        <v>44</v>
      </c>
      <c r="D3590" s="284"/>
      <c r="E3590" s="54"/>
      <c r="F3590" s="54"/>
      <c r="G3590" s="55" t="s">
        <v>45</v>
      </c>
    </row>
    <row r="3594" spans="1:10" ht="15.75">
      <c r="A3594" s="279" t="s">
        <v>0</v>
      </c>
      <c r="B3594" s="279"/>
      <c r="C3594" s="279"/>
      <c r="D3594" s="279"/>
      <c r="E3594" s="279"/>
      <c r="F3594" s="279"/>
      <c r="G3594" s="279"/>
    </row>
    <row r="3595" spans="1:10" ht="15.75">
      <c r="A3595" s="279" t="s">
        <v>1</v>
      </c>
      <c r="B3595" s="279"/>
      <c r="C3595" s="279"/>
      <c r="D3595" s="279"/>
      <c r="E3595" s="279"/>
      <c r="F3595" s="279"/>
      <c r="G3595" s="279"/>
      <c r="H3595" s="1"/>
      <c r="I3595" s="1"/>
      <c r="J3595" s="71"/>
    </row>
    <row r="3596" spans="1:10" ht="15.75">
      <c r="A3596" s="279" t="s">
        <v>2</v>
      </c>
      <c r="B3596" s="279"/>
      <c r="C3596" s="279"/>
      <c r="D3596" s="279"/>
      <c r="E3596" s="279"/>
      <c r="F3596" s="279"/>
      <c r="G3596" s="279"/>
      <c r="H3596" s="1"/>
      <c r="I3596" s="1"/>
      <c r="J3596" s="71"/>
    </row>
    <row r="3597" spans="1:10" ht="15.75">
      <c r="A3597" s="279" t="s">
        <v>4</v>
      </c>
      <c r="B3597" s="279"/>
      <c r="C3597" s="279"/>
      <c r="D3597" s="279"/>
      <c r="E3597" s="279"/>
      <c r="F3597" s="279"/>
      <c r="G3597" s="279"/>
      <c r="H3597" s="1"/>
      <c r="I3597" s="1"/>
      <c r="J3597" s="71"/>
    </row>
    <row r="3598" spans="1:10" ht="27">
      <c r="A3598" s="280" t="s">
        <v>6</v>
      </c>
      <c r="B3598" s="280"/>
      <c r="C3598" s="280"/>
      <c r="D3598" s="280"/>
      <c r="E3598" s="280"/>
      <c r="F3598" s="280"/>
      <c r="G3598" s="280"/>
      <c r="H3598" s="2"/>
      <c r="I3598" s="2"/>
      <c r="J3598" s="72"/>
    </row>
    <row r="3599" spans="1:10" ht="27">
      <c r="A3599" s="142"/>
      <c r="B3599" s="142"/>
      <c r="C3599" s="281" t="s">
        <v>486</v>
      </c>
      <c r="D3599" s="281"/>
      <c r="E3599" s="281"/>
      <c r="F3599" s="281"/>
      <c r="G3599" s="281"/>
      <c r="H3599" s="68"/>
      <c r="I3599" s="68"/>
      <c r="J3599" s="71"/>
    </row>
    <row r="3600" spans="1:10" ht="15.75">
      <c r="A3600" s="11" t="s">
        <v>358</v>
      </c>
      <c r="B3600" s="12">
        <v>4138287510</v>
      </c>
      <c r="C3600" s="143"/>
      <c r="D3600" s="286"/>
      <c r="E3600" s="286"/>
      <c r="F3600" s="286"/>
      <c r="G3600" s="286"/>
      <c r="H3600" s="69" t="s">
        <v>161</v>
      </c>
      <c r="I3600" s="69"/>
      <c r="J3600" s="73"/>
    </row>
    <row r="3601" spans="1:10" ht="15.75">
      <c r="A3601" s="11" t="s">
        <v>9</v>
      </c>
      <c r="B3601" s="286" t="s">
        <v>793</v>
      </c>
      <c r="C3601" s="286"/>
      <c r="D3601" s="286"/>
      <c r="E3601" s="16"/>
      <c r="F3601" s="11"/>
      <c r="G3601" s="16"/>
      <c r="H3601" s="1"/>
      <c r="I3601" s="1"/>
      <c r="J3601" s="71"/>
    </row>
    <row r="3602" spans="1:10" ht="15.75">
      <c r="A3602" s="11" t="s">
        <v>11</v>
      </c>
      <c r="B3602" s="289" t="s">
        <v>794</v>
      </c>
      <c r="C3602" s="289"/>
      <c r="D3602" s="289"/>
      <c r="E3602" s="289"/>
      <c r="F3602" s="18"/>
      <c r="G3602" s="19"/>
      <c r="H3602" s="1"/>
      <c r="I3602" s="1"/>
      <c r="J3602" s="71"/>
    </row>
    <row r="3603" spans="1:10" ht="15.75">
      <c r="A3603" s="21" t="s">
        <v>14</v>
      </c>
      <c r="B3603" s="21" t="s">
        <v>16</v>
      </c>
      <c r="C3603" s="21"/>
      <c r="D3603" s="22" t="s">
        <v>18</v>
      </c>
      <c r="E3603" s="23" t="s">
        <v>19</v>
      </c>
      <c r="F3603" s="23" t="s">
        <v>20</v>
      </c>
      <c r="G3603" s="21" t="s">
        <v>21</v>
      </c>
      <c r="H3603" s="63"/>
      <c r="I3603" s="63"/>
      <c r="J3603" s="59">
        <f>H3603*C3604</f>
        <v>0</v>
      </c>
    </row>
    <row r="3604" spans="1:10">
      <c r="A3604" s="144">
        <v>1</v>
      </c>
      <c r="B3604" s="145" t="s">
        <v>23</v>
      </c>
      <c r="C3604" s="26">
        <v>12</v>
      </c>
      <c r="D3604" s="146">
        <v>79305</v>
      </c>
      <c r="E3604" s="28">
        <f t="shared" ref="E3604:E3621" si="413">D3604*C3604</f>
        <v>951660</v>
      </c>
      <c r="F3604" s="29">
        <v>0</v>
      </c>
      <c r="G3604" s="30">
        <f t="shared" ref="G3604:G3621" si="414">E3604-E3604*F3604</f>
        <v>951660</v>
      </c>
      <c r="H3604" s="63">
        <f t="shared" ref="H3604:H3621" si="415">D3604/1.08</f>
        <v>73430.555555555547</v>
      </c>
      <c r="I3604" s="63"/>
      <c r="J3604" s="59"/>
    </row>
    <row r="3605" spans="1:10">
      <c r="A3605" s="144">
        <v>2</v>
      </c>
      <c r="B3605" s="145" t="s">
        <v>25</v>
      </c>
      <c r="C3605" s="32"/>
      <c r="D3605" s="147">
        <v>128591</v>
      </c>
      <c r="E3605" s="28">
        <f t="shared" si="413"/>
        <v>0</v>
      </c>
      <c r="F3605" s="29">
        <v>0</v>
      </c>
      <c r="G3605" s="30">
        <f t="shared" si="414"/>
        <v>0</v>
      </c>
      <c r="H3605" s="63">
        <f t="shared" si="415"/>
        <v>119065.74074074073</v>
      </c>
      <c r="I3605" s="63"/>
      <c r="J3605" s="59"/>
    </row>
    <row r="3606" spans="1:10">
      <c r="A3606" s="144">
        <v>3</v>
      </c>
      <c r="B3606" s="145" t="s">
        <v>26</v>
      </c>
      <c r="C3606" s="34">
        <v>3</v>
      </c>
      <c r="D3606" s="146">
        <v>60043</v>
      </c>
      <c r="E3606" s="28">
        <f t="shared" si="413"/>
        <v>180129</v>
      </c>
      <c r="F3606" s="29">
        <v>0</v>
      </c>
      <c r="G3606" s="30">
        <f t="shared" si="414"/>
        <v>180129</v>
      </c>
      <c r="H3606" s="63">
        <f t="shared" si="415"/>
        <v>55595.370370370365</v>
      </c>
      <c r="I3606" s="63"/>
      <c r="J3606" s="59"/>
    </row>
    <row r="3607" spans="1:10">
      <c r="A3607" s="144">
        <v>4</v>
      </c>
      <c r="B3607" s="145" t="s">
        <v>27</v>
      </c>
      <c r="C3607" s="106"/>
      <c r="D3607" s="146">
        <v>115781</v>
      </c>
      <c r="E3607" s="28">
        <f t="shared" si="413"/>
        <v>0</v>
      </c>
      <c r="F3607" s="29">
        <v>0</v>
      </c>
      <c r="G3607" s="30">
        <f t="shared" si="414"/>
        <v>0</v>
      </c>
      <c r="H3607" s="63">
        <f t="shared" si="415"/>
        <v>107204.62962962962</v>
      </c>
      <c r="I3607" s="63"/>
      <c r="J3607" s="59"/>
    </row>
    <row r="3608" spans="1:10">
      <c r="A3608" s="144">
        <v>5</v>
      </c>
      <c r="B3608" s="145" t="s">
        <v>28</v>
      </c>
      <c r="C3608" s="32">
        <v>18</v>
      </c>
      <c r="D3608" s="146">
        <v>119943</v>
      </c>
      <c r="E3608" s="28">
        <f t="shared" si="413"/>
        <v>2158974</v>
      </c>
      <c r="F3608" s="124">
        <v>0</v>
      </c>
      <c r="G3608" s="30">
        <f t="shared" si="414"/>
        <v>2158974</v>
      </c>
      <c r="H3608" s="63">
        <f t="shared" si="415"/>
        <v>111058.33333333333</v>
      </c>
      <c r="I3608" s="63"/>
      <c r="J3608" s="59"/>
    </row>
    <row r="3609" spans="1:10">
      <c r="A3609" s="144">
        <v>6</v>
      </c>
      <c r="B3609" s="145" t="s">
        <v>29</v>
      </c>
      <c r="C3609" s="26"/>
      <c r="D3609" s="146">
        <v>94810</v>
      </c>
      <c r="E3609" s="28">
        <f t="shared" si="413"/>
        <v>0</v>
      </c>
      <c r="F3609" s="29">
        <v>0</v>
      </c>
      <c r="G3609" s="30">
        <f t="shared" si="414"/>
        <v>0</v>
      </c>
      <c r="H3609" s="63">
        <f t="shared" si="415"/>
        <v>87787.037037037036</v>
      </c>
      <c r="I3609" s="63"/>
      <c r="J3609" s="59"/>
    </row>
    <row r="3610" spans="1:10">
      <c r="A3610" s="144">
        <v>7</v>
      </c>
      <c r="B3610" s="145" t="s">
        <v>30</v>
      </c>
      <c r="C3610" s="34"/>
      <c r="D3610" s="146">
        <v>141396</v>
      </c>
      <c r="E3610" s="28">
        <f t="shared" si="413"/>
        <v>0</v>
      </c>
      <c r="F3610" s="29">
        <v>0</v>
      </c>
      <c r="G3610" s="30">
        <f t="shared" si="414"/>
        <v>0</v>
      </c>
      <c r="H3610" s="63">
        <f t="shared" si="415"/>
        <v>130922.22222222222</v>
      </c>
      <c r="I3610" s="63"/>
      <c r="J3610" s="59"/>
    </row>
    <row r="3611" spans="1:10">
      <c r="A3611" s="144">
        <v>8</v>
      </c>
      <c r="B3611" s="145" t="s">
        <v>31</v>
      </c>
      <c r="C3611" s="26"/>
      <c r="D3611" s="146">
        <v>232931</v>
      </c>
      <c r="E3611" s="28">
        <f t="shared" si="413"/>
        <v>0</v>
      </c>
      <c r="F3611" s="29">
        <v>0</v>
      </c>
      <c r="G3611" s="30">
        <f t="shared" si="414"/>
        <v>0</v>
      </c>
      <c r="H3611" s="63">
        <f t="shared" si="415"/>
        <v>215676.85185185182</v>
      </c>
      <c r="I3611" s="63"/>
      <c r="J3611" s="59"/>
    </row>
    <row r="3612" spans="1:10">
      <c r="A3612" s="144">
        <v>9</v>
      </c>
      <c r="B3612" s="148" t="s">
        <v>32</v>
      </c>
      <c r="C3612" s="26"/>
      <c r="D3612" s="146">
        <v>101534</v>
      </c>
      <c r="E3612" s="28">
        <f t="shared" si="413"/>
        <v>0</v>
      </c>
      <c r="F3612" s="29">
        <v>0</v>
      </c>
      <c r="G3612" s="30">
        <f t="shared" si="414"/>
        <v>0</v>
      </c>
      <c r="H3612" s="63">
        <f t="shared" si="415"/>
        <v>94012.962962962964</v>
      </c>
      <c r="I3612" s="63"/>
      <c r="J3612" s="59"/>
    </row>
    <row r="3613" spans="1:10">
      <c r="A3613" s="144">
        <v>10</v>
      </c>
      <c r="B3613" s="148" t="s">
        <v>33</v>
      </c>
      <c r="C3613" s="37"/>
      <c r="D3613" s="147">
        <v>110148</v>
      </c>
      <c r="E3613" s="28">
        <f t="shared" si="413"/>
        <v>0</v>
      </c>
      <c r="F3613" s="29">
        <v>0</v>
      </c>
      <c r="G3613" s="30">
        <f t="shared" si="414"/>
        <v>0</v>
      </c>
      <c r="H3613" s="63">
        <f t="shared" si="415"/>
        <v>101988.88888888888</v>
      </c>
      <c r="I3613" s="63"/>
      <c r="J3613" s="59"/>
    </row>
    <row r="3614" spans="1:10">
      <c r="A3614" s="144">
        <v>11</v>
      </c>
      <c r="B3614" s="145" t="s">
        <v>34</v>
      </c>
      <c r="C3614" s="37">
        <v>9</v>
      </c>
      <c r="D3614" s="146">
        <v>54198</v>
      </c>
      <c r="E3614" s="28">
        <f t="shared" si="413"/>
        <v>487782</v>
      </c>
      <c r="F3614" s="29">
        <v>0</v>
      </c>
      <c r="G3614" s="30">
        <f t="shared" si="414"/>
        <v>487782</v>
      </c>
      <c r="H3614" s="63">
        <f t="shared" si="415"/>
        <v>50183.333333333328</v>
      </c>
      <c r="I3614" s="63"/>
      <c r="J3614" s="59"/>
    </row>
    <row r="3615" spans="1:10">
      <c r="A3615" s="144">
        <v>12</v>
      </c>
      <c r="B3615" s="145" t="s">
        <v>35</v>
      </c>
      <c r="C3615" s="37"/>
      <c r="D3615" s="146">
        <v>49680</v>
      </c>
      <c r="E3615" s="28">
        <f t="shared" si="413"/>
        <v>0</v>
      </c>
      <c r="F3615" s="29">
        <v>0</v>
      </c>
      <c r="G3615" s="30">
        <f t="shared" si="414"/>
        <v>0</v>
      </c>
      <c r="H3615" s="63">
        <f t="shared" si="415"/>
        <v>46000</v>
      </c>
      <c r="I3615" s="63"/>
      <c r="J3615" s="59"/>
    </row>
    <row r="3616" spans="1:10">
      <c r="A3616" s="144">
        <v>13</v>
      </c>
      <c r="B3616" s="145" t="s">
        <v>36</v>
      </c>
      <c r="C3616" s="37">
        <v>6</v>
      </c>
      <c r="D3616" s="149">
        <v>64152</v>
      </c>
      <c r="E3616" s="28">
        <f t="shared" si="413"/>
        <v>384912</v>
      </c>
      <c r="F3616" s="29">
        <v>0</v>
      </c>
      <c r="G3616" s="30">
        <f t="shared" si="414"/>
        <v>384912</v>
      </c>
      <c r="H3616" s="63">
        <f t="shared" si="415"/>
        <v>59399.999999999993</v>
      </c>
      <c r="I3616" s="63"/>
      <c r="J3616" s="59"/>
    </row>
    <row r="3617" spans="1:10">
      <c r="A3617" s="144">
        <v>14</v>
      </c>
      <c r="B3617" s="145" t="s">
        <v>37</v>
      </c>
      <c r="C3617" s="37">
        <v>6</v>
      </c>
      <c r="D3617" s="149">
        <v>65934</v>
      </c>
      <c r="E3617" s="28">
        <f t="shared" si="413"/>
        <v>395604</v>
      </c>
      <c r="F3617" s="29">
        <v>0</v>
      </c>
      <c r="G3617" s="30">
        <f t="shared" si="414"/>
        <v>395604</v>
      </c>
      <c r="H3617" s="130">
        <f t="shared" si="415"/>
        <v>61049.999999999993</v>
      </c>
      <c r="I3617" s="63"/>
      <c r="J3617" s="59"/>
    </row>
    <row r="3618" spans="1:10">
      <c r="A3618" s="144">
        <v>15</v>
      </c>
      <c r="B3618" s="145" t="s">
        <v>38</v>
      </c>
      <c r="C3618" s="37"/>
      <c r="D3618" s="149">
        <v>76626</v>
      </c>
      <c r="E3618" s="28">
        <f t="shared" si="413"/>
        <v>0</v>
      </c>
      <c r="F3618" s="124">
        <v>0</v>
      </c>
      <c r="G3618" s="30">
        <f t="shared" si="414"/>
        <v>0</v>
      </c>
      <c r="H3618" s="63">
        <f t="shared" si="415"/>
        <v>70950</v>
      </c>
      <c r="I3618" s="63"/>
      <c r="J3618" s="59">
        <f>H3618*C3619</f>
        <v>0</v>
      </c>
    </row>
    <row r="3619" spans="1:10">
      <c r="A3619" s="144">
        <v>16</v>
      </c>
      <c r="B3619" s="145" t="s">
        <v>39</v>
      </c>
      <c r="C3619" s="37"/>
      <c r="D3619" s="149">
        <v>80190</v>
      </c>
      <c r="E3619" s="28">
        <f t="shared" si="413"/>
        <v>0</v>
      </c>
      <c r="F3619" s="29">
        <v>0</v>
      </c>
      <c r="G3619" s="30">
        <f t="shared" si="414"/>
        <v>0</v>
      </c>
      <c r="H3619" s="63">
        <f t="shared" si="415"/>
        <v>74250</v>
      </c>
      <c r="I3619" s="63"/>
      <c r="J3619" s="59">
        <f>H3619*C3620</f>
        <v>0</v>
      </c>
    </row>
    <row r="3620" spans="1:10">
      <c r="A3620" s="144">
        <v>17</v>
      </c>
      <c r="B3620" s="145" t="s">
        <v>40</v>
      </c>
      <c r="C3620" s="37"/>
      <c r="D3620" s="149">
        <v>113832</v>
      </c>
      <c r="E3620" s="28">
        <f t="shared" si="413"/>
        <v>0</v>
      </c>
      <c r="F3620" s="29">
        <v>0</v>
      </c>
      <c r="G3620" s="30">
        <f t="shared" si="414"/>
        <v>0</v>
      </c>
      <c r="H3620" s="63">
        <f t="shared" si="415"/>
        <v>105400</v>
      </c>
      <c r="I3620" s="63"/>
      <c r="J3620" s="59">
        <f>H3620*C3621</f>
        <v>0</v>
      </c>
    </row>
    <row r="3621" spans="1:10" ht="17.25">
      <c r="A3621" s="144">
        <v>18</v>
      </c>
      <c r="B3621" s="145" t="s">
        <v>41</v>
      </c>
      <c r="C3621" s="37"/>
      <c r="D3621" s="150">
        <v>98010</v>
      </c>
      <c r="E3621" s="28">
        <f t="shared" si="413"/>
        <v>0</v>
      </c>
      <c r="F3621" s="29">
        <v>0</v>
      </c>
      <c r="G3621" s="30">
        <f t="shared" si="414"/>
        <v>0</v>
      </c>
      <c r="H3621" s="63">
        <f t="shared" si="415"/>
        <v>90750</v>
      </c>
      <c r="I3621" s="45"/>
      <c r="J3621" s="64">
        <f>SUM(J3603:J3620)</f>
        <v>0</v>
      </c>
    </row>
    <row r="3622" spans="1:10" ht="31.5">
      <c r="A3622" s="40"/>
      <c r="B3622" s="41" t="s">
        <v>42</v>
      </c>
      <c r="C3622" s="42">
        <f>SUM(C3604:C3621)</f>
        <v>54</v>
      </c>
      <c r="D3622" s="42"/>
      <c r="E3622" s="43">
        <f>SUM(E3604:E3621)</f>
        <v>4559061</v>
      </c>
      <c r="F3622" s="43"/>
      <c r="G3622" s="44">
        <f>SUM(G3604:G3621)</f>
        <v>4559061</v>
      </c>
      <c r="H3622" s="5"/>
      <c r="I3622" s="5"/>
      <c r="J3622" s="75">
        <f>J3621*0.08</f>
        <v>0</v>
      </c>
    </row>
    <row r="3623" spans="1:10" ht="31.5">
      <c r="A3623" s="46"/>
      <c r="B3623" s="47"/>
      <c r="C3623" s="48"/>
      <c r="D3623" s="48"/>
      <c r="E3623" s="49"/>
      <c r="F3623" s="49"/>
      <c r="G3623" s="151"/>
      <c r="H3623" s="6"/>
      <c r="I3623" s="6"/>
      <c r="J3623" s="76">
        <f>SUM(J3621:J3622)</f>
        <v>0</v>
      </c>
    </row>
    <row r="3624" spans="1:10" ht="18">
      <c r="A3624" s="283" t="s">
        <v>43</v>
      </c>
      <c r="B3624" s="283"/>
      <c r="C3624" s="284" t="s">
        <v>44</v>
      </c>
      <c r="D3624" s="284"/>
      <c r="E3624" s="54"/>
      <c r="F3624" s="54"/>
      <c r="G3624" s="55" t="s">
        <v>45</v>
      </c>
    </row>
    <row r="3627" spans="1:10" ht="15.75">
      <c r="A3627" s="279" t="s">
        <v>0</v>
      </c>
      <c r="B3627" s="279"/>
      <c r="C3627" s="279"/>
      <c r="D3627" s="279"/>
      <c r="E3627" s="279"/>
      <c r="F3627" s="279"/>
      <c r="G3627" s="279"/>
    </row>
    <row r="3628" spans="1:10" ht="15.75">
      <c r="A3628" s="279" t="s">
        <v>1</v>
      </c>
      <c r="B3628" s="279"/>
      <c r="C3628" s="279"/>
      <c r="D3628" s="279"/>
      <c r="E3628" s="279"/>
      <c r="F3628" s="279"/>
      <c r="G3628" s="279"/>
      <c r="H3628" s="1"/>
      <c r="I3628" s="1"/>
      <c r="J3628" s="71"/>
    </row>
    <row r="3629" spans="1:10" ht="15.75">
      <c r="A3629" s="279" t="s">
        <v>2</v>
      </c>
      <c r="B3629" s="279"/>
      <c r="C3629" s="279"/>
      <c r="D3629" s="279"/>
      <c r="E3629" s="279"/>
      <c r="F3629" s="279"/>
      <c r="G3629" s="279"/>
      <c r="H3629" s="1"/>
      <c r="I3629" s="1"/>
      <c r="J3629" s="71"/>
    </row>
    <row r="3630" spans="1:10" ht="15.75">
      <c r="A3630" s="279" t="s">
        <v>4</v>
      </c>
      <c r="B3630" s="279"/>
      <c r="C3630" s="279"/>
      <c r="D3630" s="279"/>
      <c r="E3630" s="279"/>
      <c r="F3630" s="279"/>
      <c r="G3630" s="279"/>
      <c r="H3630" s="1"/>
      <c r="I3630" s="1"/>
      <c r="J3630" s="71"/>
    </row>
    <row r="3631" spans="1:10" ht="27">
      <c r="A3631" s="280" t="s">
        <v>6</v>
      </c>
      <c r="B3631" s="280"/>
      <c r="C3631" s="280"/>
      <c r="D3631" s="280"/>
      <c r="E3631" s="280"/>
      <c r="F3631" s="280"/>
      <c r="G3631" s="280"/>
      <c r="H3631" s="2"/>
      <c r="I3631" s="2"/>
      <c r="J3631" s="72"/>
    </row>
    <row r="3632" spans="1:10" ht="27">
      <c r="A3632" s="142"/>
      <c r="B3632" s="142"/>
      <c r="C3632" s="281" t="s">
        <v>486</v>
      </c>
      <c r="D3632" s="281"/>
      <c r="E3632" s="281"/>
      <c r="F3632" s="281"/>
      <c r="G3632" s="281"/>
      <c r="H3632" s="68"/>
      <c r="I3632" s="68"/>
      <c r="J3632" s="71"/>
    </row>
    <row r="3633" spans="1:10" ht="15.75">
      <c r="A3633" s="11" t="s">
        <v>358</v>
      </c>
      <c r="B3633" s="12">
        <v>4138287436</v>
      </c>
      <c r="C3633" s="143"/>
      <c r="D3633" s="286"/>
      <c r="E3633" s="286"/>
      <c r="F3633" s="286"/>
      <c r="G3633" s="286"/>
      <c r="H3633" s="69" t="s">
        <v>161</v>
      </c>
      <c r="I3633" s="69"/>
      <c r="J3633" s="73"/>
    </row>
    <row r="3634" spans="1:10" ht="15.75">
      <c r="A3634" s="11" t="s">
        <v>9</v>
      </c>
      <c r="B3634" s="286" t="s">
        <v>795</v>
      </c>
      <c r="C3634" s="286"/>
      <c r="D3634" s="286"/>
      <c r="E3634" s="16"/>
      <c r="F3634" s="11"/>
      <c r="G3634" s="16"/>
      <c r="H3634" s="1"/>
      <c r="I3634" s="1"/>
      <c r="J3634" s="71"/>
    </row>
    <row r="3635" spans="1:10" ht="15.75">
      <c r="A3635" s="11" t="s">
        <v>11</v>
      </c>
      <c r="B3635" s="289" t="s">
        <v>796</v>
      </c>
      <c r="C3635" s="289"/>
      <c r="D3635" s="289"/>
      <c r="E3635" s="289"/>
      <c r="F3635" s="18"/>
      <c r="G3635" s="19"/>
      <c r="H3635" s="1"/>
      <c r="I3635" s="1"/>
      <c r="J3635" s="71"/>
    </row>
    <row r="3636" spans="1:10" ht="15.75">
      <c r="A3636" s="21" t="s">
        <v>14</v>
      </c>
      <c r="B3636" s="21" t="s">
        <v>16</v>
      </c>
      <c r="C3636" s="21"/>
      <c r="D3636" s="22" t="s">
        <v>18</v>
      </c>
      <c r="E3636" s="23" t="s">
        <v>19</v>
      </c>
      <c r="F3636" s="23" t="s">
        <v>20</v>
      </c>
      <c r="G3636" s="21" t="s">
        <v>21</v>
      </c>
      <c r="H3636" s="63"/>
      <c r="I3636" s="63"/>
      <c r="J3636" s="59"/>
    </row>
    <row r="3637" spans="1:10">
      <c r="A3637" s="144">
        <v>1</v>
      </c>
      <c r="B3637" s="145" t="s">
        <v>23</v>
      </c>
      <c r="C3637" s="26">
        <v>12</v>
      </c>
      <c r="D3637" s="146">
        <v>79305</v>
      </c>
      <c r="E3637" s="28">
        <f t="shared" ref="E3637:E3654" si="416">D3637*C3637</f>
        <v>951660</v>
      </c>
      <c r="F3637" s="29">
        <v>0</v>
      </c>
      <c r="G3637" s="30">
        <f t="shared" ref="G3637:G3654" si="417">E3637-E3637*F3637</f>
        <v>951660</v>
      </c>
      <c r="H3637" s="63">
        <f t="shared" ref="H3637:H3654" si="418">D3637/1.08</f>
        <v>73430.555555555547</v>
      </c>
      <c r="I3637" s="63"/>
      <c r="J3637" s="59"/>
    </row>
    <row r="3638" spans="1:10">
      <c r="A3638" s="144">
        <v>2</v>
      </c>
      <c r="B3638" s="145" t="s">
        <v>25</v>
      </c>
      <c r="C3638" s="32"/>
      <c r="D3638" s="147">
        <v>128591</v>
      </c>
      <c r="E3638" s="28">
        <f t="shared" si="416"/>
        <v>0</v>
      </c>
      <c r="F3638" s="29">
        <v>0</v>
      </c>
      <c r="G3638" s="30">
        <f t="shared" si="417"/>
        <v>0</v>
      </c>
      <c r="H3638" s="63">
        <f t="shared" si="418"/>
        <v>119065.74074074073</v>
      </c>
      <c r="I3638" s="63"/>
      <c r="J3638" s="59"/>
    </row>
    <row r="3639" spans="1:10">
      <c r="A3639" s="144">
        <v>3</v>
      </c>
      <c r="B3639" s="145" t="s">
        <v>26</v>
      </c>
      <c r="C3639" s="34">
        <v>12</v>
      </c>
      <c r="D3639" s="146">
        <v>60043</v>
      </c>
      <c r="E3639" s="28">
        <f t="shared" si="416"/>
        <v>720516</v>
      </c>
      <c r="F3639" s="29">
        <v>0</v>
      </c>
      <c r="G3639" s="30">
        <f t="shared" si="417"/>
        <v>720516</v>
      </c>
      <c r="H3639" s="63">
        <f t="shared" si="418"/>
        <v>55595.370370370365</v>
      </c>
      <c r="I3639" s="63"/>
      <c r="J3639" s="59"/>
    </row>
    <row r="3640" spans="1:10">
      <c r="A3640" s="144">
        <v>4</v>
      </c>
      <c r="B3640" s="145" t="s">
        <v>27</v>
      </c>
      <c r="C3640" s="106"/>
      <c r="D3640" s="146">
        <v>115781</v>
      </c>
      <c r="E3640" s="28">
        <f t="shared" si="416"/>
        <v>0</v>
      </c>
      <c r="F3640" s="29">
        <v>0</v>
      </c>
      <c r="G3640" s="30">
        <f t="shared" si="417"/>
        <v>0</v>
      </c>
      <c r="H3640" s="63">
        <f t="shared" si="418"/>
        <v>107204.62962962962</v>
      </c>
      <c r="I3640" s="63"/>
      <c r="J3640" s="59"/>
    </row>
    <row r="3641" spans="1:10">
      <c r="A3641" s="144">
        <v>5</v>
      </c>
      <c r="B3641" s="145" t="s">
        <v>28</v>
      </c>
      <c r="C3641" s="32">
        <v>15</v>
      </c>
      <c r="D3641" s="146">
        <v>119943</v>
      </c>
      <c r="E3641" s="28">
        <f t="shared" si="416"/>
        <v>1799145</v>
      </c>
      <c r="F3641" s="124">
        <v>0</v>
      </c>
      <c r="G3641" s="30">
        <f t="shared" si="417"/>
        <v>1799145</v>
      </c>
      <c r="H3641" s="63">
        <f t="shared" si="418"/>
        <v>111058.33333333333</v>
      </c>
      <c r="I3641" s="63"/>
      <c r="J3641" s="59"/>
    </row>
    <row r="3642" spans="1:10">
      <c r="A3642" s="144">
        <v>6</v>
      </c>
      <c r="B3642" s="145" t="s">
        <v>29</v>
      </c>
      <c r="C3642" s="26">
        <v>3</v>
      </c>
      <c r="D3642" s="146">
        <v>94810</v>
      </c>
      <c r="E3642" s="28">
        <f t="shared" si="416"/>
        <v>284430</v>
      </c>
      <c r="F3642" s="29">
        <v>0</v>
      </c>
      <c r="G3642" s="30">
        <f t="shared" si="417"/>
        <v>284430</v>
      </c>
      <c r="H3642" s="63">
        <f t="shared" si="418"/>
        <v>87787.037037037036</v>
      </c>
      <c r="I3642" s="63"/>
      <c r="J3642" s="59"/>
    </row>
    <row r="3643" spans="1:10">
      <c r="A3643" s="144">
        <v>7</v>
      </c>
      <c r="B3643" s="145" t="s">
        <v>30</v>
      </c>
      <c r="C3643" s="34"/>
      <c r="D3643" s="146">
        <v>141396</v>
      </c>
      <c r="E3643" s="28">
        <f t="shared" si="416"/>
        <v>0</v>
      </c>
      <c r="F3643" s="29">
        <v>0</v>
      </c>
      <c r="G3643" s="30">
        <f t="shared" si="417"/>
        <v>0</v>
      </c>
      <c r="H3643" s="63">
        <f t="shared" si="418"/>
        <v>130922.22222222222</v>
      </c>
      <c r="I3643" s="63"/>
      <c r="J3643" s="59"/>
    </row>
    <row r="3644" spans="1:10">
      <c r="A3644" s="144">
        <v>8</v>
      </c>
      <c r="B3644" s="145" t="s">
        <v>31</v>
      </c>
      <c r="C3644" s="26"/>
      <c r="D3644" s="146">
        <v>232931</v>
      </c>
      <c r="E3644" s="28">
        <f t="shared" si="416"/>
        <v>0</v>
      </c>
      <c r="F3644" s="29">
        <v>0</v>
      </c>
      <c r="G3644" s="30">
        <f t="shared" si="417"/>
        <v>0</v>
      </c>
      <c r="H3644" s="63">
        <f t="shared" si="418"/>
        <v>215676.85185185182</v>
      </c>
      <c r="I3644" s="63"/>
      <c r="J3644" s="59"/>
    </row>
    <row r="3645" spans="1:10">
      <c r="A3645" s="144">
        <v>9</v>
      </c>
      <c r="B3645" s="148" t="s">
        <v>32</v>
      </c>
      <c r="C3645" s="26"/>
      <c r="D3645" s="146">
        <v>101534</v>
      </c>
      <c r="E3645" s="28">
        <f t="shared" si="416"/>
        <v>0</v>
      </c>
      <c r="F3645" s="29">
        <v>0</v>
      </c>
      <c r="G3645" s="30">
        <f t="shared" si="417"/>
        <v>0</v>
      </c>
      <c r="H3645" s="63">
        <f t="shared" si="418"/>
        <v>94012.962962962964</v>
      </c>
      <c r="I3645" s="63"/>
      <c r="J3645" s="59"/>
    </row>
    <row r="3646" spans="1:10">
      <c r="A3646" s="144">
        <v>10</v>
      </c>
      <c r="B3646" s="148" t="s">
        <v>33</v>
      </c>
      <c r="C3646" s="37"/>
      <c r="D3646" s="147">
        <v>110148</v>
      </c>
      <c r="E3646" s="28">
        <f t="shared" si="416"/>
        <v>0</v>
      </c>
      <c r="F3646" s="29">
        <v>0</v>
      </c>
      <c r="G3646" s="30">
        <f t="shared" si="417"/>
        <v>0</v>
      </c>
      <c r="H3646" s="63">
        <f t="shared" si="418"/>
        <v>101988.88888888888</v>
      </c>
      <c r="I3646" s="63"/>
      <c r="J3646" s="59"/>
    </row>
    <row r="3647" spans="1:10">
      <c r="A3647" s="144">
        <v>11</v>
      </c>
      <c r="B3647" s="145" t="s">
        <v>34</v>
      </c>
      <c r="C3647" s="37">
        <v>3</v>
      </c>
      <c r="D3647" s="146">
        <v>54198</v>
      </c>
      <c r="E3647" s="28">
        <f t="shared" si="416"/>
        <v>162594</v>
      </c>
      <c r="F3647" s="29">
        <v>0</v>
      </c>
      <c r="G3647" s="30">
        <f t="shared" si="417"/>
        <v>162594</v>
      </c>
      <c r="H3647" s="63">
        <f t="shared" si="418"/>
        <v>50183.333333333328</v>
      </c>
      <c r="I3647" s="63"/>
      <c r="J3647" s="59"/>
    </row>
    <row r="3648" spans="1:10">
      <c r="A3648" s="144">
        <v>12</v>
      </c>
      <c r="B3648" s="145" t="s">
        <v>35</v>
      </c>
      <c r="C3648" s="37">
        <v>3</v>
      </c>
      <c r="D3648" s="146">
        <v>49680</v>
      </c>
      <c r="E3648" s="28">
        <f t="shared" si="416"/>
        <v>149040</v>
      </c>
      <c r="F3648" s="29">
        <v>0</v>
      </c>
      <c r="G3648" s="30">
        <f t="shared" si="417"/>
        <v>149040</v>
      </c>
      <c r="H3648" s="63">
        <f t="shared" si="418"/>
        <v>46000</v>
      </c>
      <c r="I3648" s="63"/>
      <c r="J3648" s="59"/>
    </row>
    <row r="3649" spans="1:10">
      <c r="A3649" s="144">
        <v>13</v>
      </c>
      <c r="B3649" s="145" t="s">
        <v>36</v>
      </c>
      <c r="C3649" s="37"/>
      <c r="D3649" s="149">
        <v>64152</v>
      </c>
      <c r="E3649" s="28">
        <f t="shared" si="416"/>
        <v>0</v>
      </c>
      <c r="F3649" s="29">
        <v>0</v>
      </c>
      <c r="G3649" s="30">
        <f t="shared" si="417"/>
        <v>0</v>
      </c>
      <c r="H3649" s="63">
        <f t="shared" si="418"/>
        <v>59399.999999999993</v>
      </c>
      <c r="I3649" s="63"/>
      <c r="J3649" s="59">
        <f>H3649*C3650</f>
        <v>0</v>
      </c>
    </row>
    <row r="3650" spans="1:10">
      <c r="A3650" s="144">
        <v>14</v>
      </c>
      <c r="B3650" s="145" t="s">
        <v>37</v>
      </c>
      <c r="C3650" s="37"/>
      <c r="D3650" s="149">
        <v>65934</v>
      </c>
      <c r="E3650" s="28">
        <f t="shared" si="416"/>
        <v>0</v>
      </c>
      <c r="F3650" s="29">
        <v>0</v>
      </c>
      <c r="G3650" s="30">
        <f t="shared" si="417"/>
        <v>0</v>
      </c>
      <c r="H3650" s="130">
        <f t="shared" si="418"/>
        <v>61049.999999999993</v>
      </c>
      <c r="I3650" s="63"/>
      <c r="J3650" s="59">
        <f>H3650*C3651</f>
        <v>0</v>
      </c>
    </row>
    <row r="3651" spans="1:10">
      <c r="A3651" s="144">
        <v>15</v>
      </c>
      <c r="B3651" s="145" t="s">
        <v>38</v>
      </c>
      <c r="C3651" s="37"/>
      <c r="D3651" s="149">
        <v>76626</v>
      </c>
      <c r="E3651" s="28">
        <f t="shared" si="416"/>
        <v>0</v>
      </c>
      <c r="F3651" s="124">
        <v>0</v>
      </c>
      <c r="G3651" s="30">
        <f t="shared" si="417"/>
        <v>0</v>
      </c>
      <c r="H3651" s="63">
        <f t="shared" si="418"/>
        <v>70950</v>
      </c>
      <c r="I3651" s="63"/>
      <c r="J3651" s="59">
        <f>H3651*C3652</f>
        <v>0</v>
      </c>
    </row>
    <row r="3652" spans="1:10">
      <c r="A3652" s="144">
        <v>16</v>
      </c>
      <c r="B3652" s="145" t="s">
        <v>39</v>
      </c>
      <c r="C3652" s="37"/>
      <c r="D3652" s="149">
        <v>80190</v>
      </c>
      <c r="E3652" s="28">
        <f t="shared" si="416"/>
        <v>0</v>
      </c>
      <c r="F3652" s="29">
        <v>0</v>
      </c>
      <c r="G3652" s="30">
        <f t="shared" si="417"/>
        <v>0</v>
      </c>
      <c r="H3652" s="63">
        <f t="shared" si="418"/>
        <v>74250</v>
      </c>
      <c r="I3652" s="63"/>
      <c r="J3652" s="59">
        <f>H3652*C3653</f>
        <v>0</v>
      </c>
    </row>
    <row r="3653" spans="1:10">
      <c r="A3653" s="144">
        <v>17</v>
      </c>
      <c r="B3653" s="145" t="s">
        <v>40</v>
      </c>
      <c r="C3653" s="37"/>
      <c r="D3653" s="149">
        <v>113832</v>
      </c>
      <c r="E3653" s="28">
        <f t="shared" si="416"/>
        <v>0</v>
      </c>
      <c r="F3653" s="29">
        <v>0</v>
      </c>
      <c r="G3653" s="30">
        <f t="shared" si="417"/>
        <v>0</v>
      </c>
      <c r="H3653" s="63">
        <f t="shared" si="418"/>
        <v>105400</v>
      </c>
      <c r="I3653" s="63"/>
      <c r="J3653" s="59">
        <f>H3653*C3654</f>
        <v>0</v>
      </c>
    </row>
    <row r="3654" spans="1:10" ht="17.25">
      <c r="A3654" s="144">
        <v>18</v>
      </c>
      <c r="B3654" s="145" t="s">
        <v>41</v>
      </c>
      <c r="C3654" s="37"/>
      <c r="D3654" s="150">
        <v>98010</v>
      </c>
      <c r="E3654" s="28">
        <f t="shared" si="416"/>
        <v>0</v>
      </c>
      <c r="F3654" s="29">
        <v>0</v>
      </c>
      <c r="G3654" s="30">
        <f t="shared" si="417"/>
        <v>0</v>
      </c>
      <c r="H3654" s="63">
        <f t="shared" si="418"/>
        <v>90750</v>
      </c>
      <c r="I3654" s="45"/>
      <c r="J3654" s="64">
        <f>SUM(J3636:J3653)</f>
        <v>0</v>
      </c>
    </row>
    <row r="3655" spans="1:10" ht="31.5">
      <c r="A3655" s="40"/>
      <c r="B3655" s="41" t="s">
        <v>42</v>
      </c>
      <c r="C3655" s="42">
        <f>SUM(C3637:C3654)</f>
        <v>48</v>
      </c>
      <c r="D3655" s="42"/>
      <c r="E3655" s="43">
        <f>SUM(E3637:E3654)</f>
        <v>4067385</v>
      </c>
      <c r="F3655" s="43"/>
      <c r="G3655" s="44">
        <f>SUM(G3637:G3654)</f>
        <v>4067385</v>
      </c>
      <c r="H3655" s="5"/>
      <c r="I3655" s="5"/>
      <c r="J3655" s="75">
        <f>J3654*0.08</f>
        <v>0</v>
      </c>
    </row>
    <row r="3656" spans="1:10" ht="31.5">
      <c r="A3656" s="46"/>
      <c r="B3656" s="47"/>
      <c r="C3656" s="48"/>
      <c r="D3656" s="48"/>
      <c r="E3656" s="49"/>
      <c r="F3656" s="49"/>
      <c r="G3656" s="151"/>
      <c r="H3656" s="6"/>
      <c r="I3656" s="6"/>
      <c r="J3656" s="76">
        <f>SUM(J3654:J3655)</f>
        <v>0</v>
      </c>
    </row>
    <row r="3657" spans="1:10" ht="18">
      <c r="A3657" s="283" t="s">
        <v>43</v>
      </c>
      <c r="B3657" s="283"/>
      <c r="C3657" s="284" t="s">
        <v>44</v>
      </c>
      <c r="D3657" s="284"/>
      <c r="E3657" s="54"/>
      <c r="F3657" s="54"/>
      <c r="G3657" s="55" t="s">
        <v>45</v>
      </c>
    </row>
    <row r="3661" spans="1:10" ht="15.75">
      <c r="A3661" s="279" t="s">
        <v>0</v>
      </c>
      <c r="B3661" s="279"/>
      <c r="C3661" s="279"/>
      <c r="D3661" s="279"/>
      <c r="E3661" s="279"/>
      <c r="F3661" s="279"/>
      <c r="G3661" s="279"/>
    </row>
    <row r="3662" spans="1:10" ht="15.75">
      <c r="A3662" s="279" t="s">
        <v>1</v>
      </c>
      <c r="B3662" s="279"/>
      <c r="C3662" s="279"/>
      <c r="D3662" s="279"/>
      <c r="E3662" s="279"/>
      <c r="F3662" s="279"/>
      <c r="G3662" s="279"/>
      <c r="H3662" s="1"/>
      <c r="I3662" s="1"/>
      <c r="J3662" s="71"/>
    </row>
    <row r="3663" spans="1:10" ht="15.75">
      <c r="A3663" s="279" t="s">
        <v>2</v>
      </c>
      <c r="B3663" s="279"/>
      <c r="C3663" s="279"/>
      <c r="D3663" s="279"/>
      <c r="E3663" s="279"/>
      <c r="F3663" s="279"/>
      <c r="G3663" s="279"/>
      <c r="H3663" s="1"/>
      <c r="I3663" s="1"/>
      <c r="J3663" s="71"/>
    </row>
    <row r="3664" spans="1:10" ht="15.75">
      <c r="A3664" s="279" t="s">
        <v>4</v>
      </c>
      <c r="B3664" s="279"/>
      <c r="C3664" s="279"/>
      <c r="D3664" s="279"/>
      <c r="E3664" s="279"/>
      <c r="F3664" s="279"/>
      <c r="G3664" s="279"/>
      <c r="H3664" s="1"/>
      <c r="I3664" s="1"/>
      <c r="J3664" s="71"/>
    </row>
    <row r="3665" spans="1:10" ht="27">
      <c r="A3665" s="280" t="s">
        <v>6</v>
      </c>
      <c r="B3665" s="280"/>
      <c r="C3665" s="280"/>
      <c r="D3665" s="280"/>
      <c r="E3665" s="280"/>
      <c r="F3665" s="280"/>
      <c r="G3665" s="280"/>
      <c r="H3665" s="2"/>
      <c r="I3665" s="2"/>
      <c r="J3665" s="72"/>
    </row>
    <row r="3666" spans="1:10" ht="27">
      <c r="A3666" s="142"/>
      <c r="B3666" s="142"/>
      <c r="C3666" s="281" t="s">
        <v>486</v>
      </c>
      <c r="D3666" s="281"/>
      <c r="E3666" s="281"/>
      <c r="F3666" s="281"/>
      <c r="G3666" s="281"/>
      <c r="H3666" s="68"/>
      <c r="I3666" s="68"/>
      <c r="J3666" s="71"/>
    </row>
    <row r="3667" spans="1:10" ht="15.75">
      <c r="A3667" s="11" t="s">
        <v>358</v>
      </c>
      <c r="B3667" s="12">
        <v>4138336857</v>
      </c>
      <c r="C3667" s="143"/>
      <c r="D3667" s="286"/>
      <c r="E3667" s="286"/>
      <c r="F3667" s="286"/>
      <c r="G3667" s="286"/>
      <c r="H3667" s="69" t="s">
        <v>161</v>
      </c>
      <c r="I3667" s="69"/>
      <c r="J3667" s="73"/>
    </row>
    <row r="3668" spans="1:10" ht="15.75">
      <c r="A3668" s="11" t="s">
        <v>9</v>
      </c>
      <c r="B3668" s="286" t="s">
        <v>797</v>
      </c>
      <c r="C3668" s="286"/>
      <c r="D3668" s="286"/>
      <c r="E3668" s="16"/>
      <c r="F3668" s="11"/>
      <c r="G3668" s="16"/>
      <c r="H3668" s="1"/>
      <c r="I3668" s="1"/>
      <c r="J3668" s="71"/>
    </row>
    <row r="3669" spans="1:10" ht="15.75">
      <c r="A3669" s="11" t="s">
        <v>11</v>
      </c>
      <c r="B3669" s="289" t="s">
        <v>789</v>
      </c>
      <c r="C3669" s="289"/>
      <c r="D3669" s="289"/>
      <c r="E3669" s="289"/>
      <c r="F3669" s="18"/>
      <c r="G3669" s="19"/>
      <c r="H3669" s="1"/>
      <c r="I3669" s="1"/>
      <c r="J3669" s="71"/>
    </row>
    <row r="3670" spans="1:10" ht="15.75">
      <c r="A3670" s="21" t="s">
        <v>14</v>
      </c>
      <c r="B3670" s="21" t="s">
        <v>16</v>
      </c>
      <c r="C3670" s="21"/>
      <c r="D3670" s="22" t="s">
        <v>18</v>
      </c>
      <c r="E3670" s="23" t="s">
        <v>19</v>
      </c>
      <c r="F3670" s="23" t="s">
        <v>20</v>
      </c>
      <c r="G3670" s="21" t="s">
        <v>21</v>
      </c>
      <c r="H3670" s="63"/>
      <c r="I3670" s="63"/>
      <c r="J3670" s="59">
        <f>H3670*C3671</f>
        <v>0</v>
      </c>
    </row>
    <row r="3671" spans="1:10">
      <c r="A3671" s="144">
        <v>1</v>
      </c>
      <c r="B3671" s="145" t="s">
        <v>23</v>
      </c>
      <c r="C3671" s="26">
        <v>5</v>
      </c>
      <c r="D3671" s="146">
        <v>79305</v>
      </c>
      <c r="E3671" s="28">
        <f t="shared" ref="E3671:E3688" si="419">D3671*C3671</f>
        <v>396525</v>
      </c>
      <c r="F3671" s="29">
        <v>0</v>
      </c>
      <c r="G3671" s="30">
        <f t="shared" ref="G3671:G3688" si="420">E3671-E3671*F3671</f>
        <v>396525</v>
      </c>
      <c r="H3671" s="63">
        <f t="shared" ref="H3671:H3688" si="421">D3671/1.08</f>
        <v>73430.555555555547</v>
      </c>
      <c r="I3671" s="63"/>
      <c r="J3671" s="59"/>
    </row>
    <row r="3672" spans="1:10">
      <c r="A3672" s="144">
        <v>2</v>
      </c>
      <c r="B3672" s="145" t="s">
        <v>25</v>
      </c>
      <c r="C3672" s="32"/>
      <c r="D3672" s="147">
        <v>128591</v>
      </c>
      <c r="E3672" s="28">
        <f t="shared" si="419"/>
        <v>0</v>
      </c>
      <c r="F3672" s="29">
        <v>0</v>
      </c>
      <c r="G3672" s="30">
        <f t="shared" si="420"/>
        <v>0</v>
      </c>
      <c r="H3672" s="63">
        <f t="shared" si="421"/>
        <v>119065.74074074073</v>
      </c>
      <c r="I3672" s="63"/>
      <c r="J3672" s="59"/>
    </row>
    <row r="3673" spans="1:10">
      <c r="A3673" s="144">
        <v>3</v>
      </c>
      <c r="B3673" s="145" t="s">
        <v>26</v>
      </c>
      <c r="C3673" s="34">
        <v>5</v>
      </c>
      <c r="D3673" s="146">
        <v>60043</v>
      </c>
      <c r="E3673" s="28">
        <f t="shared" si="419"/>
        <v>300215</v>
      </c>
      <c r="F3673" s="29">
        <v>0</v>
      </c>
      <c r="G3673" s="30">
        <f t="shared" si="420"/>
        <v>300215</v>
      </c>
      <c r="H3673" s="63">
        <f t="shared" si="421"/>
        <v>55595.370370370365</v>
      </c>
      <c r="I3673" s="63"/>
      <c r="J3673" s="59"/>
    </row>
    <row r="3674" spans="1:10">
      <c r="A3674" s="144">
        <v>4</v>
      </c>
      <c r="B3674" s="145" t="s">
        <v>27</v>
      </c>
      <c r="C3674" s="106"/>
      <c r="D3674" s="146">
        <v>115781</v>
      </c>
      <c r="E3674" s="28">
        <f t="shared" si="419"/>
        <v>0</v>
      </c>
      <c r="F3674" s="29">
        <v>0</v>
      </c>
      <c r="G3674" s="30">
        <f t="shared" si="420"/>
        <v>0</v>
      </c>
      <c r="H3674" s="63">
        <f t="shared" si="421"/>
        <v>107204.62962962962</v>
      </c>
      <c r="I3674" s="63"/>
      <c r="J3674" s="59"/>
    </row>
    <row r="3675" spans="1:10">
      <c r="A3675" s="144">
        <v>5</v>
      </c>
      <c r="B3675" s="145" t="s">
        <v>28</v>
      </c>
      <c r="C3675" s="32">
        <v>4</v>
      </c>
      <c r="D3675" s="146">
        <v>119943</v>
      </c>
      <c r="E3675" s="28">
        <f t="shared" si="419"/>
        <v>479772</v>
      </c>
      <c r="F3675" s="124">
        <v>0</v>
      </c>
      <c r="G3675" s="30">
        <f t="shared" si="420"/>
        <v>479772</v>
      </c>
      <c r="H3675" s="63">
        <f t="shared" si="421"/>
        <v>111058.33333333333</v>
      </c>
      <c r="I3675" s="63"/>
      <c r="J3675" s="59"/>
    </row>
    <row r="3676" spans="1:10">
      <c r="A3676" s="144">
        <v>6</v>
      </c>
      <c r="B3676" s="145" t="s">
        <v>29</v>
      </c>
      <c r="C3676" s="26"/>
      <c r="D3676" s="146">
        <v>94810</v>
      </c>
      <c r="E3676" s="28">
        <f t="shared" si="419"/>
        <v>0</v>
      </c>
      <c r="F3676" s="29">
        <v>0</v>
      </c>
      <c r="G3676" s="30">
        <f t="shared" si="420"/>
        <v>0</v>
      </c>
      <c r="H3676" s="63">
        <f t="shared" si="421"/>
        <v>87787.037037037036</v>
      </c>
      <c r="I3676" s="63"/>
      <c r="J3676" s="59"/>
    </row>
    <row r="3677" spans="1:10">
      <c r="A3677" s="144">
        <v>7</v>
      </c>
      <c r="B3677" s="145" t="s">
        <v>30</v>
      </c>
      <c r="C3677" s="34"/>
      <c r="D3677" s="146">
        <v>141396</v>
      </c>
      <c r="E3677" s="28">
        <f t="shared" si="419"/>
        <v>0</v>
      </c>
      <c r="F3677" s="29">
        <v>0</v>
      </c>
      <c r="G3677" s="30">
        <f t="shared" si="420"/>
        <v>0</v>
      </c>
      <c r="H3677" s="63">
        <f t="shared" si="421"/>
        <v>130922.22222222222</v>
      </c>
      <c r="I3677" s="63"/>
      <c r="J3677" s="59"/>
    </row>
    <row r="3678" spans="1:10">
      <c r="A3678" s="144">
        <v>8</v>
      </c>
      <c r="B3678" s="145" t="s">
        <v>31</v>
      </c>
      <c r="C3678" s="26"/>
      <c r="D3678" s="146">
        <v>232931</v>
      </c>
      <c r="E3678" s="28">
        <f t="shared" si="419"/>
        <v>0</v>
      </c>
      <c r="F3678" s="29">
        <v>0</v>
      </c>
      <c r="G3678" s="30">
        <f t="shared" si="420"/>
        <v>0</v>
      </c>
      <c r="H3678" s="63">
        <f t="shared" si="421"/>
        <v>215676.85185185182</v>
      </c>
      <c r="I3678" s="63"/>
      <c r="J3678" s="59"/>
    </row>
    <row r="3679" spans="1:10">
      <c r="A3679" s="144">
        <v>9</v>
      </c>
      <c r="B3679" s="148" t="s">
        <v>32</v>
      </c>
      <c r="C3679" s="26"/>
      <c r="D3679" s="146">
        <v>101534</v>
      </c>
      <c r="E3679" s="28">
        <f t="shared" si="419"/>
        <v>0</v>
      </c>
      <c r="F3679" s="29">
        <v>0</v>
      </c>
      <c r="G3679" s="30">
        <f t="shared" si="420"/>
        <v>0</v>
      </c>
      <c r="H3679" s="63">
        <f t="shared" si="421"/>
        <v>94012.962962962964</v>
      </c>
      <c r="I3679" s="63"/>
      <c r="J3679" s="59"/>
    </row>
    <row r="3680" spans="1:10">
      <c r="A3680" s="144">
        <v>10</v>
      </c>
      <c r="B3680" s="148" t="s">
        <v>33</v>
      </c>
      <c r="C3680" s="37"/>
      <c r="D3680" s="147">
        <v>110148</v>
      </c>
      <c r="E3680" s="28">
        <f t="shared" si="419"/>
        <v>0</v>
      </c>
      <c r="F3680" s="29">
        <v>0</v>
      </c>
      <c r="G3680" s="30">
        <f t="shared" si="420"/>
        <v>0</v>
      </c>
      <c r="H3680" s="63">
        <f t="shared" si="421"/>
        <v>101988.88888888888</v>
      </c>
      <c r="I3680" s="63"/>
      <c r="J3680" s="59"/>
    </row>
    <row r="3681" spans="1:10">
      <c r="A3681" s="144">
        <v>11</v>
      </c>
      <c r="B3681" s="145" t="s">
        <v>34</v>
      </c>
      <c r="C3681" s="37">
        <v>3</v>
      </c>
      <c r="D3681" s="146">
        <v>54198</v>
      </c>
      <c r="E3681" s="28">
        <f t="shared" si="419"/>
        <v>162594</v>
      </c>
      <c r="F3681" s="29">
        <v>0</v>
      </c>
      <c r="G3681" s="30">
        <f t="shared" si="420"/>
        <v>162594</v>
      </c>
      <c r="H3681" s="63">
        <f t="shared" si="421"/>
        <v>50183.333333333328</v>
      </c>
      <c r="I3681" s="63"/>
      <c r="J3681" s="59"/>
    </row>
    <row r="3682" spans="1:10">
      <c r="A3682" s="144">
        <v>12</v>
      </c>
      <c r="B3682" s="145" t="s">
        <v>35</v>
      </c>
      <c r="C3682" s="37"/>
      <c r="D3682" s="146">
        <v>49680</v>
      </c>
      <c r="E3682" s="28">
        <f t="shared" si="419"/>
        <v>0</v>
      </c>
      <c r="F3682" s="29">
        <v>0</v>
      </c>
      <c r="G3682" s="30">
        <f t="shared" si="420"/>
        <v>0</v>
      </c>
      <c r="H3682" s="63">
        <f t="shared" si="421"/>
        <v>46000</v>
      </c>
      <c r="I3682" s="63"/>
      <c r="J3682" s="59">
        <f t="shared" ref="J3682:J3687" si="422">H3682*C3683</f>
        <v>0</v>
      </c>
    </row>
    <row r="3683" spans="1:10">
      <c r="A3683" s="144">
        <v>13</v>
      </c>
      <c r="B3683" s="145" t="s">
        <v>36</v>
      </c>
      <c r="C3683" s="37"/>
      <c r="D3683" s="149">
        <v>64152</v>
      </c>
      <c r="E3683" s="28">
        <f t="shared" si="419"/>
        <v>0</v>
      </c>
      <c r="F3683" s="29">
        <v>0</v>
      </c>
      <c r="G3683" s="30">
        <f t="shared" si="420"/>
        <v>0</v>
      </c>
      <c r="H3683" s="63">
        <f t="shared" si="421"/>
        <v>59399.999999999993</v>
      </c>
      <c r="I3683" s="63"/>
      <c r="J3683" s="59">
        <f t="shared" si="422"/>
        <v>0</v>
      </c>
    </row>
    <row r="3684" spans="1:10">
      <c r="A3684" s="144">
        <v>14</v>
      </c>
      <c r="B3684" s="145" t="s">
        <v>37</v>
      </c>
      <c r="C3684" s="37"/>
      <c r="D3684" s="149">
        <v>65934</v>
      </c>
      <c r="E3684" s="28">
        <f t="shared" si="419"/>
        <v>0</v>
      </c>
      <c r="F3684" s="29">
        <v>0</v>
      </c>
      <c r="G3684" s="30">
        <f t="shared" si="420"/>
        <v>0</v>
      </c>
      <c r="H3684" s="130">
        <f t="shared" si="421"/>
        <v>61049.999999999993</v>
      </c>
      <c r="I3684" s="63"/>
      <c r="J3684" s="59">
        <f t="shared" si="422"/>
        <v>0</v>
      </c>
    </row>
    <row r="3685" spans="1:10">
      <c r="A3685" s="144">
        <v>15</v>
      </c>
      <c r="B3685" s="145" t="s">
        <v>38</v>
      </c>
      <c r="C3685" s="37"/>
      <c r="D3685" s="149">
        <v>76626</v>
      </c>
      <c r="E3685" s="28">
        <f t="shared" si="419"/>
        <v>0</v>
      </c>
      <c r="F3685" s="124">
        <v>0</v>
      </c>
      <c r="G3685" s="30">
        <f t="shared" si="420"/>
        <v>0</v>
      </c>
      <c r="H3685" s="63">
        <f t="shared" si="421"/>
        <v>70950</v>
      </c>
      <c r="I3685" s="63"/>
      <c r="J3685" s="59">
        <f t="shared" si="422"/>
        <v>0</v>
      </c>
    </row>
    <row r="3686" spans="1:10">
      <c r="A3686" s="144">
        <v>16</v>
      </c>
      <c r="B3686" s="145" t="s">
        <v>39</v>
      </c>
      <c r="C3686" s="37"/>
      <c r="D3686" s="149">
        <v>80190</v>
      </c>
      <c r="E3686" s="28">
        <f t="shared" si="419"/>
        <v>0</v>
      </c>
      <c r="F3686" s="29">
        <v>0</v>
      </c>
      <c r="G3686" s="30">
        <f t="shared" si="420"/>
        <v>0</v>
      </c>
      <c r="H3686" s="63">
        <f t="shared" si="421"/>
        <v>74250</v>
      </c>
      <c r="I3686" s="63"/>
      <c r="J3686" s="59">
        <f t="shared" si="422"/>
        <v>0</v>
      </c>
    </row>
    <row r="3687" spans="1:10">
      <c r="A3687" s="144">
        <v>17</v>
      </c>
      <c r="B3687" s="145" t="s">
        <v>40</v>
      </c>
      <c r="C3687" s="37"/>
      <c r="D3687" s="149">
        <v>113832</v>
      </c>
      <c r="E3687" s="28">
        <f t="shared" si="419"/>
        <v>0</v>
      </c>
      <c r="F3687" s="29">
        <v>0</v>
      </c>
      <c r="G3687" s="30">
        <f t="shared" si="420"/>
        <v>0</v>
      </c>
      <c r="H3687" s="63">
        <f t="shared" si="421"/>
        <v>105400</v>
      </c>
      <c r="I3687" s="63"/>
      <c r="J3687" s="59">
        <f t="shared" si="422"/>
        <v>0</v>
      </c>
    </row>
    <row r="3688" spans="1:10" ht="17.25">
      <c r="A3688" s="144">
        <v>18</v>
      </c>
      <c r="B3688" s="145" t="s">
        <v>41</v>
      </c>
      <c r="C3688" s="37"/>
      <c r="D3688" s="150">
        <v>98010</v>
      </c>
      <c r="E3688" s="28">
        <f t="shared" si="419"/>
        <v>0</v>
      </c>
      <c r="F3688" s="29">
        <v>0</v>
      </c>
      <c r="G3688" s="30">
        <f t="shared" si="420"/>
        <v>0</v>
      </c>
      <c r="H3688" s="63">
        <f t="shared" si="421"/>
        <v>90750</v>
      </c>
      <c r="I3688" s="45"/>
      <c r="J3688" s="64">
        <f>SUM(J3670:J3687)</f>
        <v>0</v>
      </c>
    </row>
    <row r="3689" spans="1:10" ht="31.5">
      <c r="A3689" s="40"/>
      <c r="B3689" s="41" t="s">
        <v>42</v>
      </c>
      <c r="C3689" s="42">
        <f>SUM(C3671:C3688)</f>
        <v>17</v>
      </c>
      <c r="D3689" s="42"/>
      <c r="E3689" s="43">
        <f>SUM(E3671:E3688)</f>
        <v>1339106</v>
      </c>
      <c r="F3689" s="43"/>
      <c r="G3689" s="44">
        <f>SUM(G3671:G3688)</f>
        <v>1339106</v>
      </c>
      <c r="H3689" s="5"/>
      <c r="I3689" s="5"/>
      <c r="J3689" s="75">
        <f>J3688*0.08</f>
        <v>0</v>
      </c>
    </row>
    <row r="3690" spans="1:10" ht="31.5">
      <c r="A3690" s="46"/>
      <c r="B3690" s="47"/>
      <c r="C3690" s="48"/>
      <c r="D3690" s="48"/>
      <c r="E3690" s="49"/>
      <c r="F3690" s="49"/>
      <c r="G3690" s="151"/>
      <c r="H3690" s="6"/>
      <c r="I3690" s="6"/>
      <c r="J3690" s="76">
        <f>SUM(J3688:J3689)</f>
        <v>0</v>
      </c>
    </row>
    <row r="3691" spans="1:10" ht="18">
      <c r="A3691" s="283" t="s">
        <v>43</v>
      </c>
      <c r="B3691" s="283"/>
      <c r="C3691" s="284" t="s">
        <v>44</v>
      </c>
      <c r="D3691" s="284"/>
      <c r="E3691" s="54"/>
      <c r="F3691" s="54"/>
      <c r="G3691" s="55" t="s">
        <v>45</v>
      </c>
    </row>
    <row r="3695" spans="1:10" ht="15.75">
      <c r="A3695" s="279" t="s">
        <v>0</v>
      </c>
      <c r="B3695" s="279"/>
      <c r="C3695" s="279"/>
      <c r="D3695" s="279"/>
      <c r="E3695" s="279"/>
      <c r="F3695" s="279"/>
      <c r="G3695" s="279"/>
    </row>
    <row r="3696" spans="1:10" ht="15.75">
      <c r="A3696" s="279" t="s">
        <v>1</v>
      </c>
      <c r="B3696" s="279"/>
      <c r="C3696" s="279"/>
      <c r="D3696" s="279"/>
      <c r="E3696" s="279"/>
      <c r="F3696" s="279"/>
      <c r="G3696" s="279"/>
      <c r="H3696" s="1"/>
      <c r="I3696" s="1"/>
      <c r="J3696" s="71"/>
    </row>
    <row r="3697" spans="1:10" ht="15.75">
      <c r="A3697" s="279" t="s">
        <v>2</v>
      </c>
      <c r="B3697" s="279"/>
      <c r="C3697" s="279"/>
      <c r="D3697" s="279"/>
      <c r="E3697" s="279"/>
      <c r="F3697" s="279"/>
      <c r="G3697" s="279"/>
      <c r="H3697" s="1"/>
      <c r="I3697" s="1"/>
      <c r="J3697" s="71"/>
    </row>
    <row r="3698" spans="1:10" ht="15.75">
      <c r="A3698" s="279" t="s">
        <v>4</v>
      </c>
      <c r="B3698" s="279"/>
      <c r="C3698" s="279"/>
      <c r="D3698" s="279"/>
      <c r="E3698" s="279"/>
      <c r="F3698" s="279"/>
      <c r="G3698" s="279"/>
      <c r="H3698" s="1"/>
      <c r="I3698" s="1"/>
      <c r="J3698" s="71"/>
    </row>
    <row r="3699" spans="1:10" ht="27">
      <c r="A3699" s="280" t="s">
        <v>6</v>
      </c>
      <c r="B3699" s="280"/>
      <c r="C3699" s="280"/>
      <c r="D3699" s="280"/>
      <c r="E3699" s="280"/>
      <c r="F3699" s="280"/>
      <c r="G3699" s="280"/>
      <c r="H3699" s="2"/>
      <c r="I3699" s="2"/>
      <c r="J3699" s="72"/>
    </row>
    <row r="3700" spans="1:10" ht="27">
      <c r="A3700" s="142"/>
      <c r="B3700" s="142"/>
      <c r="C3700" s="281" t="s">
        <v>486</v>
      </c>
      <c r="D3700" s="281"/>
      <c r="E3700" s="281"/>
      <c r="F3700" s="281"/>
      <c r="G3700" s="281"/>
      <c r="H3700" s="68"/>
      <c r="I3700" s="68"/>
      <c r="J3700" s="71"/>
    </row>
    <row r="3701" spans="1:10" ht="15.75">
      <c r="A3701" s="11" t="s">
        <v>358</v>
      </c>
      <c r="B3701" s="12">
        <v>4138287386</v>
      </c>
      <c r="C3701" s="143"/>
      <c r="D3701" s="286"/>
      <c r="E3701" s="286"/>
      <c r="F3701" s="286"/>
      <c r="G3701" s="286"/>
      <c r="H3701" s="69" t="s">
        <v>161</v>
      </c>
      <c r="I3701" s="69"/>
      <c r="J3701" s="73"/>
    </row>
    <row r="3702" spans="1:10" ht="15.75">
      <c r="A3702" s="11" t="s">
        <v>9</v>
      </c>
      <c r="B3702" s="286" t="s">
        <v>798</v>
      </c>
      <c r="C3702" s="286"/>
      <c r="D3702" s="286"/>
      <c r="E3702" s="16"/>
      <c r="F3702" s="11"/>
      <c r="G3702" s="16"/>
      <c r="H3702" s="1"/>
      <c r="I3702" s="1"/>
      <c r="J3702" s="71"/>
    </row>
    <row r="3703" spans="1:10" ht="15.75">
      <c r="A3703" s="11" t="s">
        <v>11</v>
      </c>
      <c r="B3703" s="289" t="s">
        <v>796</v>
      </c>
      <c r="C3703" s="289"/>
      <c r="D3703" s="289"/>
      <c r="E3703" s="289"/>
      <c r="F3703" s="18"/>
      <c r="G3703" s="19"/>
      <c r="H3703" s="1"/>
      <c r="I3703" s="1"/>
      <c r="J3703" s="71"/>
    </row>
    <row r="3704" spans="1:10" ht="15.75">
      <c r="A3704" s="21" t="s">
        <v>14</v>
      </c>
      <c r="B3704" s="21" t="s">
        <v>16</v>
      </c>
      <c r="C3704" s="21"/>
      <c r="D3704" s="22" t="s">
        <v>18</v>
      </c>
      <c r="E3704" s="23" t="s">
        <v>19</v>
      </c>
      <c r="F3704" s="23" t="s">
        <v>20</v>
      </c>
      <c r="G3704" s="21" t="s">
        <v>21</v>
      </c>
      <c r="H3704" s="63"/>
      <c r="I3704" s="63"/>
      <c r="J3704" s="59"/>
    </row>
    <row r="3705" spans="1:10">
      <c r="A3705" s="144">
        <v>1</v>
      </c>
      <c r="B3705" s="145" t="s">
        <v>23</v>
      </c>
      <c r="C3705" s="26">
        <v>3</v>
      </c>
      <c r="D3705" s="146">
        <v>79305</v>
      </c>
      <c r="E3705" s="28">
        <f t="shared" ref="E3705:E3722" si="423">D3705*C3705</f>
        <v>237915</v>
      </c>
      <c r="F3705" s="29">
        <v>0</v>
      </c>
      <c r="G3705" s="30">
        <f t="shared" ref="G3705:G3722" si="424">E3705-E3705*F3705</f>
        <v>237915</v>
      </c>
      <c r="H3705" s="63">
        <f t="shared" ref="H3705:H3722" si="425">D3705/1.08</f>
        <v>73430.555555555547</v>
      </c>
      <c r="I3705" s="63"/>
      <c r="J3705" s="59"/>
    </row>
    <row r="3706" spans="1:10">
      <c r="A3706" s="144">
        <v>2</v>
      </c>
      <c r="B3706" s="145" t="s">
        <v>25</v>
      </c>
      <c r="C3706" s="32"/>
      <c r="D3706" s="147">
        <v>128591</v>
      </c>
      <c r="E3706" s="28">
        <f t="shared" si="423"/>
        <v>0</v>
      </c>
      <c r="F3706" s="29">
        <v>0</v>
      </c>
      <c r="G3706" s="30">
        <f t="shared" si="424"/>
        <v>0</v>
      </c>
      <c r="H3706" s="63">
        <f t="shared" si="425"/>
        <v>119065.74074074073</v>
      </c>
      <c r="I3706" s="63"/>
      <c r="J3706" s="59"/>
    </row>
    <row r="3707" spans="1:10">
      <c r="A3707" s="144">
        <v>3</v>
      </c>
      <c r="B3707" s="145" t="s">
        <v>26</v>
      </c>
      <c r="C3707" s="34"/>
      <c r="D3707" s="146">
        <v>60043</v>
      </c>
      <c r="E3707" s="28">
        <f t="shared" si="423"/>
        <v>0</v>
      </c>
      <c r="F3707" s="29">
        <v>0</v>
      </c>
      <c r="G3707" s="30">
        <f t="shared" si="424"/>
        <v>0</v>
      </c>
      <c r="H3707" s="63">
        <f t="shared" si="425"/>
        <v>55595.370370370365</v>
      </c>
      <c r="I3707" s="63"/>
      <c r="J3707" s="59"/>
    </row>
    <row r="3708" spans="1:10">
      <c r="A3708" s="144">
        <v>4</v>
      </c>
      <c r="B3708" s="145" t="s">
        <v>27</v>
      </c>
      <c r="C3708" s="106"/>
      <c r="D3708" s="146">
        <v>115781</v>
      </c>
      <c r="E3708" s="28">
        <f t="shared" si="423"/>
        <v>0</v>
      </c>
      <c r="F3708" s="29">
        <v>0</v>
      </c>
      <c r="G3708" s="30">
        <f t="shared" si="424"/>
        <v>0</v>
      </c>
      <c r="H3708" s="63">
        <f t="shared" si="425"/>
        <v>107204.62962962962</v>
      </c>
      <c r="I3708" s="63"/>
      <c r="J3708" s="59"/>
    </row>
    <row r="3709" spans="1:10">
      <c r="A3709" s="144">
        <v>5</v>
      </c>
      <c r="B3709" s="145" t="s">
        <v>28</v>
      </c>
      <c r="C3709" s="32">
        <v>6</v>
      </c>
      <c r="D3709" s="146">
        <v>119943</v>
      </c>
      <c r="E3709" s="28">
        <f t="shared" si="423"/>
        <v>719658</v>
      </c>
      <c r="F3709" s="124">
        <v>0</v>
      </c>
      <c r="G3709" s="30">
        <f t="shared" si="424"/>
        <v>719658</v>
      </c>
      <c r="H3709" s="63">
        <f t="shared" si="425"/>
        <v>111058.33333333333</v>
      </c>
      <c r="I3709" s="63"/>
      <c r="J3709" s="59"/>
    </row>
    <row r="3710" spans="1:10">
      <c r="A3710" s="144">
        <v>6</v>
      </c>
      <c r="B3710" s="145" t="s">
        <v>29</v>
      </c>
      <c r="C3710" s="26">
        <v>3</v>
      </c>
      <c r="D3710" s="146">
        <v>94810</v>
      </c>
      <c r="E3710" s="28">
        <f t="shared" si="423"/>
        <v>284430</v>
      </c>
      <c r="F3710" s="29">
        <v>0</v>
      </c>
      <c r="G3710" s="30">
        <f t="shared" si="424"/>
        <v>284430</v>
      </c>
      <c r="H3710" s="63">
        <f t="shared" si="425"/>
        <v>87787.037037037036</v>
      </c>
      <c r="I3710" s="63"/>
      <c r="J3710" s="59"/>
    </row>
    <row r="3711" spans="1:10">
      <c r="A3711" s="144">
        <v>7</v>
      </c>
      <c r="B3711" s="145" t="s">
        <v>30</v>
      </c>
      <c r="C3711" s="34"/>
      <c r="D3711" s="146">
        <v>141396</v>
      </c>
      <c r="E3711" s="28">
        <f t="shared" si="423"/>
        <v>0</v>
      </c>
      <c r="F3711" s="29">
        <v>0</v>
      </c>
      <c r="G3711" s="30">
        <f t="shared" si="424"/>
        <v>0</v>
      </c>
      <c r="H3711" s="63">
        <f t="shared" si="425"/>
        <v>130922.22222222222</v>
      </c>
      <c r="I3711" s="63"/>
      <c r="J3711" s="59"/>
    </row>
    <row r="3712" spans="1:10">
      <c r="A3712" s="144">
        <v>8</v>
      </c>
      <c r="B3712" s="145" t="s">
        <v>31</v>
      </c>
      <c r="C3712" s="26"/>
      <c r="D3712" s="146">
        <v>232931</v>
      </c>
      <c r="E3712" s="28">
        <f t="shared" si="423"/>
        <v>0</v>
      </c>
      <c r="F3712" s="29">
        <v>0</v>
      </c>
      <c r="G3712" s="30">
        <f t="shared" si="424"/>
        <v>0</v>
      </c>
      <c r="H3712" s="63">
        <f t="shared" si="425"/>
        <v>215676.85185185182</v>
      </c>
      <c r="I3712" s="63"/>
      <c r="J3712" s="59"/>
    </row>
    <row r="3713" spans="1:10">
      <c r="A3713" s="144">
        <v>9</v>
      </c>
      <c r="B3713" s="148" t="s">
        <v>32</v>
      </c>
      <c r="C3713" s="26"/>
      <c r="D3713" s="146">
        <v>101534</v>
      </c>
      <c r="E3713" s="28">
        <f t="shared" si="423"/>
        <v>0</v>
      </c>
      <c r="F3713" s="29">
        <v>0</v>
      </c>
      <c r="G3713" s="30">
        <f t="shared" si="424"/>
        <v>0</v>
      </c>
      <c r="H3713" s="63">
        <f t="shared" si="425"/>
        <v>94012.962962962964</v>
      </c>
      <c r="I3713" s="63"/>
      <c r="J3713" s="59"/>
    </row>
    <row r="3714" spans="1:10">
      <c r="A3714" s="144">
        <v>10</v>
      </c>
      <c r="B3714" s="148" t="s">
        <v>33</v>
      </c>
      <c r="C3714" s="37"/>
      <c r="D3714" s="147">
        <v>110148</v>
      </c>
      <c r="E3714" s="28">
        <f t="shared" si="423"/>
        <v>0</v>
      </c>
      <c r="F3714" s="29">
        <v>0</v>
      </c>
      <c r="G3714" s="30">
        <f t="shared" si="424"/>
        <v>0</v>
      </c>
      <c r="H3714" s="63">
        <f t="shared" si="425"/>
        <v>101988.88888888888</v>
      </c>
      <c r="I3714" s="63"/>
      <c r="J3714" s="59"/>
    </row>
    <row r="3715" spans="1:10">
      <c r="A3715" s="144">
        <v>11</v>
      </c>
      <c r="B3715" s="145" t="s">
        <v>34</v>
      </c>
      <c r="C3715" s="37">
        <v>6</v>
      </c>
      <c r="D3715" s="146">
        <v>54198</v>
      </c>
      <c r="E3715" s="28">
        <f t="shared" si="423"/>
        <v>325188</v>
      </c>
      <c r="F3715" s="29">
        <v>0</v>
      </c>
      <c r="G3715" s="30">
        <f t="shared" si="424"/>
        <v>325188</v>
      </c>
      <c r="H3715" s="63">
        <f t="shared" si="425"/>
        <v>50183.333333333328</v>
      </c>
      <c r="I3715" s="63"/>
      <c r="J3715" s="59"/>
    </row>
    <row r="3716" spans="1:10">
      <c r="A3716" s="144">
        <v>12</v>
      </c>
      <c r="B3716" s="145" t="s">
        <v>35</v>
      </c>
      <c r="C3716" s="37"/>
      <c r="D3716" s="146">
        <v>49680</v>
      </c>
      <c r="E3716" s="28">
        <f t="shared" si="423"/>
        <v>0</v>
      </c>
      <c r="F3716" s="29">
        <v>0</v>
      </c>
      <c r="G3716" s="30">
        <f t="shared" si="424"/>
        <v>0</v>
      </c>
      <c r="H3716" s="63">
        <f t="shared" si="425"/>
        <v>46000</v>
      </c>
      <c r="I3716" s="63"/>
      <c r="J3716" s="59">
        <f t="shared" ref="J3716:J3721" si="426">H3716*C3717</f>
        <v>0</v>
      </c>
    </row>
    <row r="3717" spans="1:10">
      <c r="A3717" s="144">
        <v>13</v>
      </c>
      <c r="B3717" s="145" t="s">
        <v>36</v>
      </c>
      <c r="C3717" s="37"/>
      <c r="D3717" s="149">
        <v>64152</v>
      </c>
      <c r="E3717" s="28">
        <f t="shared" si="423"/>
        <v>0</v>
      </c>
      <c r="F3717" s="29">
        <v>0</v>
      </c>
      <c r="G3717" s="30">
        <f t="shared" si="424"/>
        <v>0</v>
      </c>
      <c r="H3717" s="63">
        <f t="shared" si="425"/>
        <v>59399.999999999993</v>
      </c>
      <c r="I3717" s="63"/>
      <c r="J3717" s="59">
        <f t="shared" si="426"/>
        <v>0</v>
      </c>
    </row>
    <row r="3718" spans="1:10">
      <c r="A3718" s="144">
        <v>14</v>
      </c>
      <c r="B3718" s="145" t="s">
        <v>37</v>
      </c>
      <c r="C3718" s="37"/>
      <c r="D3718" s="149">
        <v>65934</v>
      </c>
      <c r="E3718" s="28">
        <f t="shared" si="423"/>
        <v>0</v>
      </c>
      <c r="F3718" s="29">
        <v>0</v>
      </c>
      <c r="G3718" s="30">
        <f t="shared" si="424"/>
        <v>0</v>
      </c>
      <c r="H3718" s="130">
        <f t="shared" si="425"/>
        <v>61049.999999999993</v>
      </c>
      <c r="I3718" s="63"/>
      <c r="J3718" s="59">
        <f t="shared" si="426"/>
        <v>0</v>
      </c>
    </row>
    <row r="3719" spans="1:10">
      <c r="A3719" s="144">
        <v>15</v>
      </c>
      <c r="B3719" s="145" t="s">
        <v>38</v>
      </c>
      <c r="C3719" s="37"/>
      <c r="D3719" s="149">
        <v>76626</v>
      </c>
      <c r="E3719" s="28">
        <f t="shared" si="423"/>
        <v>0</v>
      </c>
      <c r="F3719" s="124">
        <v>0</v>
      </c>
      <c r="G3719" s="30">
        <f t="shared" si="424"/>
        <v>0</v>
      </c>
      <c r="H3719" s="63">
        <f t="shared" si="425"/>
        <v>70950</v>
      </c>
      <c r="I3719" s="63"/>
      <c r="J3719" s="59">
        <f t="shared" si="426"/>
        <v>0</v>
      </c>
    </row>
    <row r="3720" spans="1:10">
      <c r="A3720" s="144">
        <v>16</v>
      </c>
      <c r="B3720" s="145" t="s">
        <v>39</v>
      </c>
      <c r="C3720" s="37"/>
      <c r="D3720" s="149">
        <v>80190</v>
      </c>
      <c r="E3720" s="28">
        <f t="shared" si="423"/>
        <v>0</v>
      </c>
      <c r="F3720" s="29">
        <v>0</v>
      </c>
      <c r="G3720" s="30">
        <f t="shared" si="424"/>
        <v>0</v>
      </c>
      <c r="H3720" s="63">
        <f t="shared" si="425"/>
        <v>74250</v>
      </c>
      <c r="I3720" s="63"/>
      <c r="J3720" s="59">
        <f t="shared" si="426"/>
        <v>0</v>
      </c>
    </row>
    <row r="3721" spans="1:10">
      <c r="A3721" s="144">
        <v>17</v>
      </c>
      <c r="B3721" s="145" t="s">
        <v>40</v>
      </c>
      <c r="C3721" s="37"/>
      <c r="D3721" s="149">
        <v>113832</v>
      </c>
      <c r="E3721" s="28">
        <f t="shared" si="423"/>
        <v>0</v>
      </c>
      <c r="F3721" s="29">
        <v>0</v>
      </c>
      <c r="G3721" s="30">
        <f t="shared" si="424"/>
        <v>0</v>
      </c>
      <c r="H3721" s="63">
        <f t="shared" si="425"/>
        <v>105400</v>
      </c>
      <c r="I3721" s="63"/>
      <c r="J3721" s="59">
        <f t="shared" si="426"/>
        <v>0</v>
      </c>
    </row>
    <row r="3722" spans="1:10" ht="17.25">
      <c r="A3722" s="144">
        <v>18</v>
      </c>
      <c r="B3722" s="145" t="s">
        <v>41</v>
      </c>
      <c r="C3722" s="37"/>
      <c r="D3722" s="150">
        <v>98010</v>
      </c>
      <c r="E3722" s="28">
        <f t="shared" si="423"/>
        <v>0</v>
      </c>
      <c r="F3722" s="29">
        <v>0</v>
      </c>
      <c r="G3722" s="30">
        <f t="shared" si="424"/>
        <v>0</v>
      </c>
      <c r="H3722" s="63">
        <f t="shared" si="425"/>
        <v>90750</v>
      </c>
      <c r="I3722" s="45"/>
      <c r="J3722" s="64">
        <f>SUM(J3704:J3721)</f>
        <v>0</v>
      </c>
    </row>
    <row r="3723" spans="1:10" ht="31.5">
      <c r="A3723" s="40"/>
      <c r="B3723" s="41" t="s">
        <v>42</v>
      </c>
      <c r="C3723" s="42">
        <f>SUM(C3705:C3722)</f>
        <v>18</v>
      </c>
      <c r="D3723" s="42"/>
      <c r="E3723" s="43">
        <f>SUM(E3705:E3722)</f>
        <v>1567191</v>
      </c>
      <c r="F3723" s="43"/>
      <c r="G3723" s="44">
        <f>SUM(G3705:G3722)</f>
        <v>1567191</v>
      </c>
      <c r="H3723" s="5"/>
      <c r="I3723" s="5"/>
      <c r="J3723" s="75">
        <f>J3722*0.08</f>
        <v>0</v>
      </c>
    </row>
    <row r="3724" spans="1:10" ht="31.5">
      <c r="A3724" s="46"/>
      <c r="B3724" s="47"/>
      <c r="C3724" s="48"/>
      <c r="D3724" s="48"/>
      <c r="E3724" s="49"/>
      <c r="F3724" s="49"/>
      <c r="G3724" s="151"/>
      <c r="H3724" s="6"/>
      <c r="I3724" s="6"/>
      <c r="J3724" s="76">
        <f>SUM(J3722:J3723)</f>
        <v>0</v>
      </c>
    </row>
    <row r="3725" spans="1:10" ht="18">
      <c r="A3725" s="283" t="s">
        <v>43</v>
      </c>
      <c r="B3725" s="283"/>
      <c r="C3725" s="284" t="s">
        <v>44</v>
      </c>
      <c r="D3725" s="284"/>
      <c r="E3725" s="54"/>
      <c r="F3725" s="54"/>
      <c r="G3725" s="55" t="s">
        <v>45</v>
      </c>
    </row>
    <row r="3729" spans="1:10" ht="15.75">
      <c r="A3729" s="279" t="s">
        <v>0</v>
      </c>
      <c r="B3729" s="279"/>
      <c r="C3729" s="279"/>
      <c r="D3729" s="279"/>
      <c r="E3729" s="279"/>
      <c r="F3729" s="279"/>
      <c r="G3729" s="279"/>
    </row>
    <row r="3730" spans="1:10" ht="15.75">
      <c r="A3730" s="279" t="s">
        <v>1</v>
      </c>
      <c r="B3730" s="279"/>
      <c r="C3730" s="279"/>
      <c r="D3730" s="279"/>
      <c r="E3730" s="279"/>
      <c r="F3730" s="279"/>
      <c r="G3730" s="279"/>
      <c r="H3730" s="1"/>
      <c r="I3730" s="1"/>
      <c r="J3730" s="71"/>
    </row>
    <row r="3731" spans="1:10" ht="15.75">
      <c r="A3731" s="279" t="s">
        <v>2</v>
      </c>
      <c r="B3731" s="279"/>
      <c r="C3731" s="279"/>
      <c r="D3731" s="279"/>
      <c r="E3731" s="279"/>
      <c r="F3731" s="279"/>
      <c r="G3731" s="279"/>
      <c r="H3731" s="1"/>
      <c r="I3731" s="1"/>
      <c r="J3731" s="71"/>
    </row>
    <row r="3732" spans="1:10" ht="15.75">
      <c r="A3732" s="279" t="s">
        <v>4</v>
      </c>
      <c r="B3732" s="279"/>
      <c r="C3732" s="279"/>
      <c r="D3732" s="279"/>
      <c r="E3732" s="279"/>
      <c r="F3732" s="279"/>
      <c r="G3732" s="279"/>
      <c r="H3732" s="1"/>
      <c r="I3732" s="1"/>
      <c r="J3732" s="71"/>
    </row>
    <row r="3733" spans="1:10" ht="27">
      <c r="A3733" s="280" t="s">
        <v>6</v>
      </c>
      <c r="B3733" s="280"/>
      <c r="C3733" s="280"/>
      <c r="D3733" s="280"/>
      <c r="E3733" s="280"/>
      <c r="F3733" s="280"/>
      <c r="G3733" s="280"/>
      <c r="H3733" s="2"/>
      <c r="I3733" s="2"/>
      <c r="J3733" s="72"/>
    </row>
    <row r="3734" spans="1:10" ht="27">
      <c r="A3734" s="142"/>
      <c r="B3734" s="142"/>
      <c r="C3734" s="281" t="s">
        <v>486</v>
      </c>
      <c r="D3734" s="281"/>
      <c r="E3734" s="281"/>
      <c r="F3734" s="281"/>
      <c r="G3734" s="281"/>
      <c r="H3734" s="68"/>
      <c r="I3734" s="68"/>
      <c r="J3734" s="71"/>
    </row>
    <row r="3735" spans="1:10" ht="15.75">
      <c r="A3735" s="11" t="s">
        <v>358</v>
      </c>
      <c r="B3735" s="12">
        <v>4138340196</v>
      </c>
      <c r="C3735" s="143"/>
      <c r="D3735" s="286"/>
      <c r="E3735" s="286"/>
      <c r="F3735" s="286"/>
      <c r="G3735" s="286"/>
      <c r="H3735" s="69" t="s">
        <v>161</v>
      </c>
      <c r="I3735" s="69"/>
      <c r="J3735" s="73"/>
    </row>
    <row r="3736" spans="1:10" ht="15.75">
      <c r="A3736" s="11" t="s">
        <v>9</v>
      </c>
      <c r="B3736" s="286" t="s">
        <v>767</v>
      </c>
      <c r="C3736" s="286"/>
      <c r="D3736" s="286"/>
      <c r="E3736" s="16"/>
      <c r="F3736" s="11"/>
      <c r="G3736" s="16"/>
      <c r="H3736" s="1"/>
      <c r="I3736" s="1"/>
      <c r="J3736" s="71"/>
    </row>
    <row r="3737" spans="1:10" ht="15.75">
      <c r="A3737" s="11" t="s">
        <v>11</v>
      </c>
      <c r="B3737" s="289"/>
      <c r="C3737" s="289"/>
      <c r="D3737" s="289"/>
      <c r="E3737" s="289"/>
      <c r="F3737" s="18"/>
      <c r="G3737" s="19"/>
      <c r="H3737" s="1"/>
      <c r="I3737" s="1"/>
      <c r="J3737" s="71"/>
    </row>
    <row r="3738" spans="1:10" ht="15.75">
      <c r="A3738" s="21" t="s">
        <v>14</v>
      </c>
      <c r="B3738" s="21" t="s">
        <v>16</v>
      </c>
      <c r="C3738" s="21"/>
      <c r="D3738" s="22" t="s">
        <v>18</v>
      </c>
      <c r="E3738" s="23" t="s">
        <v>19</v>
      </c>
      <c r="F3738" s="23" t="s">
        <v>20</v>
      </c>
      <c r="G3738" s="21" t="s">
        <v>21</v>
      </c>
      <c r="H3738" s="63"/>
      <c r="I3738" s="63"/>
      <c r="J3738" s="59">
        <f>H3738*C3739</f>
        <v>0</v>
      </c>
    </row>
    <row r="3739" spans="1:10">
      <c r="A3739" s="144">
        <v>1</v>
      </c>
      <c r="B3739" s="145" t="s">
        <v>23</v>
      </c>
      <c r="C3739" s="26"/>
      <c r="D3739" s="146">
        <v>79305</v>
      </c>
      <c r="E3739" s="28">
        <f t="shared" ref="E3739:E3756" si="427">D3739*C3739</f>
        <v>0</v>
      </c>
      <c r="F3739" s="29">
        <v>0</v>
      </c>
      <c r="G3739" s="30">
        <f t="shared" ref="G3739:G3756" si="428">E3739-E3739*F3739</f>
        <v>0</v>
      </c>
      <c r="H3739" s="63">
        <f t="shared" ref="H3739:H3756" si="429">D3739/1.08</f>
        <v>73430.555555555547</v>
      </c>
      <c r="I3739" s="63"/>
      <c r="J3739" s="59">
        <f>H3739*C3740</f>
        <v>0</v>
      </c>
    </row>
    <row r="3740" spans="1:10">
      <c r="A3740" s="144">
        <v>2</v>
      </c>
      <c r="B3740" s="145" t="s">
        <v>25</v>
      </c>
      <c r="C3740" s="32"/>
      <c r="D3740" s="147">
        <v>128591</v>
      </c>
      <c r="E3740" s="28">
        <f t="shared" si="427"/>
        <v>0</v>
      </c>
      <c r="F3740" s="29">
        <v>0</v>
      </c>
      <c r="G3740" s="30">
        <f t="shared" si="428"/>
        <v>0</v>
      </c>
      <c r="H3740" s="63">
        <f t="shared" si="429"/>
        <v>119065.74074074073</v>
      </c>
      <c r="I3740" s="63"/>
      <c r="J3740" s="59"/>
    </row>
    <row r="3741" spans="1:10">
      <c r="A3741" s="144">
        <v>3</v>
      </c>
      <c r="B3741" s="145" t="s">
        <v>26</v>
      </c>
      <c r="C3741" s="34">
        <v>4</v>
      </c>
      <c r="D3741" s="146">
        <v>60043</v>
      </c>
      <c r="E3741" s="28">
        <f t="shared" si="427"/>
        <v>240172</v>
      </c>
      <c r="F3741" s="29">
        <v>0</v>
      </c>
      <c r="G3741" s="30">
        <f t="shared" si="428"/>
        <v>240172</v>
      </c>
      <c r="H3741" s="63">
        <f t="shared" si="429"/>
        <v>55595.370370370365</v>
      </c>
      <c r="I3741" s="63"/>
      <c r="J3741" s="59">
        <f t="shared" ref="J3741:J3749" si="430">H3741*C3742</f>
        <v>0</v>
      </c>
    </row>
    <row r="3742" spans="1:10">
      <c r="A3742" s="144">
        <v>4</v>
      </c>
      <c r="B3742" s="145" t="s">
        <v>27</v>
      </c>
      <c r="C3742" s="106"/>
      <c r="D3742" s="146">
        <v>115781</v>
      </c>
      <c r="E3742" s="28">
        <f t="shared" si="427"/>
        <v>0</v>
      </c>
      <c r="F3742" s="29">
        <v>0</v>
      </c>
      <c r="G3742" s="30">
        <f t="shared" si="428"/>
        <v>0</v>
      </c>
      <c r="H3742" s="63">
        <f t="shared" si="429"/>
        <v>107204.62962962962</v>
      </c>
      <c r="I3742" s="63"/>
      <c r="J3742" s="59">
        <f t="shared" si="430"/>
        <v>0</v>
      </c>
    </row>
    <row r="3743" spans="1:10">
      <c r="A3743" s="144">
        <v>5</v>
      </c>
      <c r="B3743" s="145" t="s">
        <v>28</v>
      </c>
      <c r="C3743" s="32"/>
      <c r="D3743" s="146">
        <v>119943</v>
      </c>
      <c r="E3743" s="28">
        <f t="shared" si="427"/>
        <v>0</v>
      </c>
      <c r="F3743" s="124">
        <v>0</v>
      </c>
      <c r="G3743" s="30">
        <f t="shared" si="428"/>
        <v>0</v>
      </c>
      <c r="H3743" s="63">
        <f t="shared" si="429"/>
        <v>111058.33333333333</v>
      </c>
      <c r="I3743" s="63"/>
      <c r="J3743" s="59">
        <f t="shared" si="430"/>
        <v>0</v>
      </c>
    </row>
    <row r="3744" spans="1:10">
      <c r="A3744" s="144">
        <v>6</v>
      </c>
      <c r="B3744" s="145" t="s">
        <v>29</v>
      </c>
      <c r="C3744" s="26"/>
      <c r="D3744" s="146">
        <v>94810</v>
      </c>
      <c r="E3744" s="28">
        <f t="shared" si="427"/>
        <v>0</v>
      </c>
      <c r="F3744" s="29">
        <v>0</v>
      </c>
      <c r="G3744" s="30">
        <f t="shared" si="428"/>
        <v>0</v>
      </c>
      <c r="H3744" s="63">
        <f t="shared" si="429"/>
        <v>87787.037037037036</v>
      </c>
      <c r="I3744" s="63"/>
      <c r="J3744" s="59">
        <f t="shared" si="430"/>
        <v>0</v>
      </c>
    </row>
    <row r="3745" spans="1:10">
      <c r="A3745" s="144">
        <v>7</v>
      </c>
      <c r="B3745" s="145" t="s">
        <v>30</v>
      </c>
      <c r="C3745" s="34"/>
      <c r="D3745" s="146">
        <v>141396</v>
      </c>
      <c r="E3745" s="28">
        <f t="shared" si="427"/>
        <v>0</v>
      </c>
      <c r="F3745" s="29">
        <v>0</v>
      </c>
      <c r="G3745" s="30">
        <f t="shared" si="428"/>
        <v>0</v>
      </c>
      <c r="H3745" s="63">
        <f t="shared" si="429"/>
        <v>130922.22222222222</v>
      </c>
      <c r="I3745" s="63"/>
      <c r="J3745" s="59">
        <f t="shared" si="430"/>
        <v>0</v>
      </c>
    </row>
    <row r="3746" spans="1:10">
      <c r="A3746" s="144">
        <v>8</v>
      </c>
      <c r="B3746" s="145" t="s">
        <v>31</v>
      </c>
      <c r="C3746" s="26"/>
      <c r="D3746" s="146">
        <v>232931</v>
      </c>
      <c r="E3746" s="28">
        <f t="shared" si="427"/>
        <v>0</v>
      </c>
      <c r="F3746" s="29">
        <v>0</v>
      </c>
      <c r="G3746" s="30">
        <f t="shared" si="428"/>
        <v>0</v>
      </c>
      <c r="H3746" s="63">
        <f t="shared" si="429"/>
        <v>215676.85185185182</v>
      </c>
      <c r="I3746" s="63"/>
      <c r="J3746" s="59">
        <f t="shared" si="430"/>
        <v>0</v>
      </c>
    </row>
    <row r="3747" spans="1:10">
      <c r="A3747" s="144">
        <v>9</v>
      </c>
      <c r="B3747" s="148" t="s">
        <v>32</v>
      </c>
      <c r="C3747" s="26"/>
      <c r="D3747" s="146">
        <v>101534</v>
      </c>
      <c r="E3747" s="28">
        <f t="shared" si="427"/>
        <v>0</v>
      </c>
      <c r="F3747" s="29">
        <v>0</v>
      </c>
      <c r="G3747" s="30">
        <f t="shared" si="428"/>
        <v>0</v>
      </c>
      <c r="H3747" s="63">
        <f t="shared" si="429"/>
        <v>94012.962962962964</v>
      </c>
      <c r="I3747" s="63"/>
      <c r="J3747" s="59">
        <f t="shared" si="430"/>
        <v>0</v>
      </c>
    </row>
    <row r="3748" spans="1:10">
      <c r="A3748" s="144">
        <v>10</v>
      </c>
      <c r="B3748" s="148" t="s">
        <v>33</v>
      </c>
      <c r="C3748" s="37"/>
      <c r="D3748" s="147">
        <v>110148</v>
      </c>
      <c r="E3748" s="28">
        <f t="shared" si="427"/>
        <v>0</v>
      </c>
      <c r="F3748" s="29">
        <v>0</v>
      </c>
      <c r="G3748" s="30">
        <f t="shared" si="428"/>
        <v>0</v>
      </c>
      <c r="H3748" s="63">
        <f t="shared" si="429"/>
        <v>101988.88888888888</v>
      </c>
      <c r="I3748" s="63"/>
      <c r="J3748" s="59">
        <f t="shared" si="430"/>
        <v>0</v>
      </c>
    </row>
    <row r="3749" spans="1:10">
      <c r="A3749" s="144">
        <v>11</v>
      </c>
      <c r="B3749" s="145" t="s">
        <v>34</v>
      </c>
      <c r="C3749" s="37"/>
      <c r="D3749" s="146">
        <v>54198</v>
      </c>
      <c r="E3749" s="28">
        <f t="shared" si="427"/>
        <v>0</v>
      </c>
      <c r="F3749" s="29">
        <v>0</v>
      </c>
      <c r="G3749" s="30">
        <f t="shared" si="428"/>
        <v>0</v>
      </c>
      <c r="H3749" s="63">
        <f t="shared" si="429"/>
        <v>50183.333333333328</v>
      </c>
      <c r="I3749" s="63"/>
      <c r="J3749" s="59">
        <f t="shared" si="430"/>
        <v>0</v>
      </c>
    </row>
    <row r="3750" spans="1:10">
      <c r="A3750" s="144">
        <v>12</v>
      </c>
      <c r="B3750" s="145" t="s">
        <v>35</v>
      </c>
      <c r="C3750" s="37"/>
      <c r="D3750" s="146">
        <v>49680</v>
      </c>
      <c r="E3750" s="28">
        <f t="shared" si="427"/>
        <v>0</v>
      </c>
      <c r="F3750" s="29">
        <v>0</v>
      </c>
      <c r="G3750" s="30">
        <f t="shared" si="428"/>
        <v>0</v>
      </c>
      <c r="H3750" s="63">
        <f t="shared" si="429"/>
        <v>46000</v>
      </c>
      <c r="I3750" s="63"/>
      <c r="J3750" s="59"/>
    </row>
    <row r="3751" spans="1:10">
      <c r="A3751" s="144">
        <v>13</v>
      </c>
      <c r="B3751" s="145" t="s">
        <v>36</v>
      </c>
      <c r="C3751" s="37"/>
      <c r="D3751" s="149">
        <v>64152</v>
      </c>
      <c r="E3751" s="28">
        <f t="shared" si="427"/>
        <v>0</v>
      </c>
      <c r="F3751" s="29">
        <v>0</v>
      </c>
      <c r="G3751" s="30">
        <f t="shared" si="428"/>
        <v>0</v>
      </c>
      <c r="H3751" s="63">
        <f t="shared" si="429"/>
        <v>59399.999999999993</v>
      </c>
      <c r="I3751" s="63"/>
      <c r="J3751" s="59"/>
    </row>
    <row r="3752" spans="1:10">
      <c r="A3752" s="144">
        <v>14</v>
      </c>
      <c r="B3752" s="145" t="s">
        <v>37</v>
      </c>
      <c r="C3752" s="37">
        <v>6</v>
      </c>
      <c r="D3752" s="149">
        <v>65934</v>
      </c>
      <c r="E3752" s="28">
        <f t="shared" si="427"/>
        <v>395604</v>
      </c>
      <c r="F3752" s="29">
        <v>0</v>
      </c>
      <c r="G3752" s="30">
        <f t="shared" si="428"/>
        <v>395604</v>
      </c>
      <c r="H3752" s="130">
        <f t="shared" si="429"/>
        <v>61049.999999999993</v>
      </c>
      <c r="I3752" s="63"/>
      <c r="J3752" s="59"/>
    </row>
    <row r="3753" spans="1:10">
      <c r="A3753" s="144">
        <v>15</v>
      </c>
      <c r="B3753" s="145" t="s">
        <v>38</v>
      </c>
      <c r="C3753" s="37"/>
      <c r="D3753" s="149">
        <v>76626</v>
      </c>
      <c r="E3753" s="28">
        <f t="shared" si="427"/>
        <v>0</v>
      </c>
      <c r="F3753" s="124">
        <v>0</v>
      </c>
      <c r="G3753" s="30">
        <f t="shared" si="428"/>
        <v>0</v>
      </c>
      <c r="H3753" s="63">
        <f t="shared" si="429"/>
        <v>70950</v>
      </c>
      <c r="I3753" s="63"/>
      <c r="J3753" s="59"/>
    </row>
    <row r="3754" spans="1:10">
      <c r="A3754" s="144">
        <v>16</v>
      </c>
      <c r="B3754" s="145" t="s">
        <v>39</v>
      </c>
      <c r="C3754" s="37">
        <v>4</v>
      </c>
      <c r="D3754" s="149">
        <v>80190</v>
      </c>
      <c r="E3754" s="28">
        <f t="shared" si="427"/>
        <v>320760</v>
      </c>
      <c r="F3754" s="29">
        <v>0</v>
      </c>
      <c r="G3754" s="30">
        <f t="shared" si="428"/>
        <v>320760</v>
      </c>
      <c r="H3754" s="63">
        <f t="shared" si="429"/>
        <v>74250</v>
      </c>
      <c r="I3754" s="63"/>
      <c r="J3754" s="59"/>
    </row>
    <row r="3755" spans="1:10">
      <c r="A3755" s="144">
        <v>17</v>
      </c>
      <c r="B3755" s="145" t="s">
        <v>40</v>
      </c>
      <c r="C3755" s="37"/>
      <c r="D3755" s="149">
        <v>113832</v>
      </c>
      <c r="E3755" s="28">
        <f t="shared" si="427"/>
        <v>0</v>
      </c>
      <c r="F3755" s="29">
        <v>0</v>
      </c>
      <c r="G3755" s="30">
        <f t="shared" si="428"/>
        <v>0</v>
      </c>
      <c r="H3755" s="63">
        <f t="shared" si="429"/>
        <v>105400</v>
      </c>
      <c r="I3755" s="63"/>
      <c r="J3755" s="59">
        <f>H3755*C3756</f>
        <v>0</v>
      </c>
    </row>
    <row r="3756" spans="1:10" ht="17.25">
      <c r="A3756" s="144">
        <v>18</v>
      </c>
      <c r="B3756" s="145" t="s">
        <v>41</v>
      </c>
      <c r="C3756" s="37"/>
      <c r="D3756" s="150">
        <v>98010</v>
      </c>
      <c r="E3756" s="28">
        <f t="shared" si="427"/>
        <v>0</v>
      </c>
      <c r="F3756" s="29">
        <v>0</v>
      </c>
      <c r="G3756" s="30">
        <f t="shared" si="428"/>
        <v>0</v>
      </c>
      <c r="H3756" s="63">
        <f t="shared" si="429"/>
        <v>90750</v>
      </c>
      <c r="I3756" s="45"/>
      <c r="J3756" s="64">
        <f>SUM(J3738:J3755)</f>
        <v>0</v>
      </c>
    </row>
    <row r="3757" spans="1:10" ht="31.5">
      <c r="A3757" s="40"/>
      <c r="B3757" s="41" t="s">
        <v>42</v>
      </c>
      <c r="C3757" s="42">
        <f>SUM(C3739:C3756)</f>
        <v>14</v>
      </c>
      <c r="D3757" s="42"/>
      <c r="E3757" s="43">
        <f>SUM(E3739:E3756)</f>
        <v>956536</v>
      </c>
      <c r="F3757" s="43"/>
      <c r="G3757" s="44">
        <f>SUM(G3739:G3756)</f>
        <v>956536</v>
      </c>
      <c r="H3757" s="5"/>
      <c r="I3757" s="5"/>
      <c r="J3757" s="75">
        <f>J3756*0.08</f>
        <v>0</v>
      </c>
    </row>
    <row r="3758" spans="1:10" ht="31.5">
      <c r="A3758" s="46"/>
      <c r="B3758" s="47"/>
      <c r="C3758" s="48"/>
      <c r="D3758" s="48"/>
      <c r="E3758" s="49"/>
      <c r="F3758" s="49"/>
      <c r="G3758" s="151"/>
      <c r="H3758" s="6"/>
      <c r="I3758" s="6"/>
      <c r="J3758" s="76">
        <f>SUM(J3756:J3757)</f>
        <v>0</v>
      </c>
    </row>
    <row r="3759" spans="1:10" ht="18">
      <c r="A3759" s="283" t="s">
        <v>43</v>
      </c>
      <c r="B3759" s="283"/>
      <c r="C3759" s="284" t="s">
        <v>44</v>
      </c>
      <c r="D3759" s="284"/>
      <c r="E3759" s="54"/>
      <c r="F3759" s="54"/>
      <c r="G3759" s="55" t="s">
        <v>45</v>
      </c>
    </row>
    <row r="3762" spans="1:10" ht="15.75">
      <c r="A3762" s="279" t="s">
        <v>0</v>
      </c>
      <c r="B3762" s="279"/>
      <c r="C3762" s="279"/>
      <c r="D3762" s="279"/>
      <c r="E3762" s="279"/>
      <c r="F3762" s="279"/>
      <c r="G3762" s="279"/>
    </row>
    <row r="3763" spans="1:10" ht="15.75">
      <c r="A3763" s="279" t="s">
        <v>1</v>
      </c>
      <c r="B3763" s="279"/>
      <c r="C3763" s="279"/>
      <c r="D3763" s="279"/>
      <c r="E3763" s="279"/>
      <c r="F3763" s="279"/>
      <c r="G3763" s="279"/>
      <c r="H3763" s="1"/>
      <c r="I3763" s="1"/>
      <c r="J3763" s="71"/>
    </row>
    <row r="3764" spans="1:10" ht="15.75">
      <c r="A3764" s="279" t="s">
        <v>2</v>
      </c>
      <c r="B3764" s="279"/>
      <c r="C3764" s="279"/>
      <c r="D3764" s="279"/>
      <c r="E3764" s="279"/>
      <c r="F3764" s="279"/>
      <c r="G3764" s="279"/>
      <c r="H3764" s="1"/>
      <c r="I3764" s="1"/>
      <c r="J3764" s="71"/>
    </row>
    <row r="3765" spans="1:10" ht="15.75">
      <c r="A3765" s="279" t="s">
        <v>4</v>
      </c>
      <c r="B3765" s="279"/>
      <c r="C3765" s="279"/>
      <c r="D3765" s="279"/>
      <c r="E3765" s="279"/>
      <c r="F3765" s="279"/>
      <c r="G3765" s="279"/>
      <c r="H3765" s="1"/>
      <c r="I3765" s="1"/>
      <c r="J3765" s="71"/>
    </row>
    <row r="3766" spans="1:10" ht="27">
      <c r="A3766" s="280" t="s">
        <v>6</v>
      </c>
      <c r="B3766" s="280"/>
      <c r="C3766" s="280"/>
      <c r="D3766" s="280"/>
      <c r="E3766" s="280"/>
      <c r="F3766" s="280"/>
      <c r="G3766" s="280"/>
      <c r="H3766" s="2"/>
      <c r="I3766" s="2"/>
      <c r="J3766" s="72"/>
    </row>
    <row r="3767" spans="1:10" ht="27">
      <c r="A3767" s="142"/>
      <c r="B3767" s="142"/>
      <c r="C3767" s="281" t="s">
        <v>486</v>
      </c>
      <c r="D3767" s="281"/>
      <c r="E3767" s="281"/>
      <c r="F3767" s="281"/>
      <c r="G3767" s="281"/>
      <c r="H3767" s="68"/>
      <c r="I3767" s="68"/>
      <c r="J3767" s="71"/>
    </row>
    <row r="3768" spans="1:10" ht="15.75">
      <c r="A3768" s="11" t="s">
        <v>358</v>
      </c>
      <c r="B3768" s="12">
        <v>4138323872</v>
      </c>
      <c r="C3768" s="143"/>
      <c r="D3768" s="286"/>
      <c r="E3768" s="286"/>
      <c r="F3768" s="286"/>
      <c r="G3768" s="286"/>
      <c r="H3768" s="69" t="s">
        <v>161</v>
      </c>
      <c r="I3768" s="69"/>
      <c r="J3768" s="73"/>
    </row>
    <row r="3769" spans="1:10" ht="15.75">
      <c r="A3769" s="11" t="s">
        <v>9</v>
      </c>
      <c r="B3769" s="286" t="s">
        <v>723</v>
      </c>
      <c r="C3769" s="286"/>
      <c r="D3769" s="286"/>
      <c r="E3769" s="16"/>
      <c r="F3769" s="11"/>
      <c r="G3769" s="16"/>
      <c r="H3769" s="1"/>
      <c r="I3769" s="1"/>
      <c r="J3769" s="71"/>
    </row>
    <row r="3770" spans="1:10" ht="15.75">
      <c r="A3770" s="11" t="s">
        <v>11</v>
      </c>
      <c r="B3770" s="289"/>
      <c r="C3770" s="289"/>
      <c r="D3770" s="289"/>
      <c r="E3770" s="289"/>
      <c r="F3770" s="18"/>
      <c r="G3770" s="19"/>
      <c r="H3770" s="1"/>
      <c r="I3770" s="1"/>
      <c r="J3770" s="71"/>
    </row>
    <row r="3771" spans="1:10" ht="15.75">
      <c r="A3771" s="21" t="s">
        <v>14</v>
      </c>
      <c r="B3771" s="21" t="s">
        <v>16</v>
      </c>
      <c r="C3771" s="21"/>
      <c r="D3771" s="22" t="s">
        <v>18</v>
      </c>
      <c r="E3771" s="23" t="s">
        <v>19</v>
      </c>
      <c r="F3771" s="23" t="s">
        <v>20</v>
      </c>
      <c r="G3771" s="21" t="s">
        <v>21</v>
      </c>
      <c r="H3771" s="63"/>
      <c r="I3771" s="63"/>
      <c r="J3771" s="59">
        <f>H3771*C3772</f>
        <v>0</v>
      </c>
    </row>
    <row r="3772" spans="1:10">
      <c r="A3772" s="144">
        <v>1</v>
      </c>
      <c r="B3772" s="145" t="s">
        <v>23</v>
      </c>
      <c r="C3772" s="26">
        <v>3</v>
      </c>
      <c r="D3772" s="146">
        <v>79305</v>
      </c>
      <c r="E3772" s="28">
        <f t="shared" ref="E3772:E3789" si="431">D3772*C3772</f>
        <v>237915</v>
      </c>
      <c r="F3772" s="29">
        <v>0</v>
      </c>
      <c r="G3772" s="30">
        <f t="shared" ref="G3772:G3789" si="432">E3772-E3772*F3772</f>
        <v>237915</v>
      </c>
      <c r="H3772" s="63">
        <f t="shared" ref="H3772:H3790" si="433">D3772/1.08</f>
        <v>73430.555555555547</v>
      </c>
      <c r="I3772" s="63"/>
      <c r="J3772" s="59"/>
    </row>
    <row r="3773" spans="1:10">
      <c r="A3773" s="144">
        <v>2</v>
      </c>
      <c r="B3773" s="145" t="s">
        <v>25</v>
      </c>
      <c r="C3773" s="32"/>
      <c r="D3773" s="147">
        <v>128591</v>
      </c>
      <c r="E3773" s="28">
        <f t="shared" si="431"/>
        <v>0</v>
      </c>
      <c r="F3773" s="29">
        <v>0</v>
      </c>
      <c r="G3773" s="30">
        <f t="shared" si="432"/>
        <v>0</v>
      </c>
      <c r="H3773" s="63">
        <f t="shared" si="433"/>
        <v>119065.74074074073</v>
      </c>
      <c r="I3773" s="63"/>
      <c r="J3773" s="59"/>
    </row>
    <row r="3774" spans="1:10">
      <c r="A3774" s="144">
        <v>3</v>
      </c>
      <c r="B3774" s="145" t="s">
        <v>26</v>
      </c>
      <c r="C3774" s="34">
        <v>2</v>
      </c>
      <c r="D3774" s="146">
        <v>60043</v>
      </c>
      <c r="E3774" s="28">
        <f t="shared" si="431"/>
        <v>120086</v>
      </c>
      <c r="F3774" s="29">
        <v>0</v>
      </c>
      <c r="G3774" s="30">
        <f t="shared" si="432"/>
        <v>120086</v>
      </c>
      <c r="H3774" s="63">
        <f t="shared" si="433"/>
        <v>55595.370370370365</v>
      </c>
      <c r="I3774" s="63"/>
      <c r="J3774" s="59"/>
    </row>
    <row r="3775" spans="1:10">
      <c r="A3775" s="144">
        <v>4</v>
      </c>
      <c r="B3775" s="145" t="s">
        <v>27</v>
      </c>
      <c r="C3775" s="106"/>
      <c r="D3775" s="146">
        <v>115781</v>
      </c>
      <c r="E3775" s="28">
        <f t="shared" si="431"/>
        <v>0</v>
      </c>
      <c r="F3775" s="29">
        <v>0</v>
      </c>
      <c r="G3775" s="30">
        <f t="shared" si="432"/>
        <v>0</v>
      </c>
      <c r="H3775" s="63">
        <f t="shared" si="433"/>
        <v>107204.62962962962</v>
      </c>
      <c r="I3775" s="63"/>
      <c r="J3775" s="59"/>
    </row>
    <row r="3776" spans="1:10">
      <c r="A3776" s="144">
        <v>5</v>
      </c>
      <c r="B3776" s="145" t="s">
        <v>28</v>
      </c>
      <c r="C3776" s="32">
        <v>3</v>
      </c>
      <c r="D3776" s="146">
        <v>119943</v>
      </c>
      <c r="E3776" s="28">
        <f t="shared" si="431"/>
        <v>359829</v>
      </c>
      <c r="F3776" s="124">
        <v>0</v>
      </c>
      <c r="G3776" s="30">
        <f t="shared" si="432"/>
        <v>359829</v>
      </c>
      <c r="H3776" s="63">
        <f t="shared" si="433"/>
        <v>111058.33333333333</v>
      </c>
      <c r="I3776" s="63"/>
      <c r="J3776" s="59"/>
    </row>
    <row r="3777" spans="1:10">
      <c r="A3777" s="144">
        <v>6</v>
      </c>
      <c r="B3777" s="145" t="s">
        <v>29</v>
      </c>
      <c r="C3777" s="26"/>
      <c r="D3777" s="146">
        <v>94810</v>
      </c>
      <c r="E3777" s="28">
        <f t="shared" si="431"/>
        <v>0</v>
      </c>
      <c r="F3777" s="29">
        <v>0</v>
      </c>
      <c r="G3777" s="30">
        <f t="shared" si="432"/>
        <v>0</v>
      </c>
      <c r="H3777" s="63">
        <f t="shared" si="433"/>
        <v>87787.037037037036</v>
      </c>
      <c r="I3777" s="63"/>
      <c r="J3777" s="59"/>
    </row>
    <row r="3778" spans="1:10">
      <c r="A3778" s="144">
        <v>7</v>
      </c>
      <c r="B3778" s="145" t="s">
        <v>30</v>
      </c>
      <c r="C3778" s="34"/>
      <c r="D3778" s="146">
        <v>141396</v>
      </c>
      <c r="E3778" s="28">
        <f t="shared" si="431"/>
        <v>0</v>
      </c>
      <c r="F3778" s="29">
        <v>0</v>
      </c>
      <c r="G3778" s="30">
        <f t="shared" si="432"/>
        <v>0</v>
      </c>
      <c r="H3778" s="63">
        <f t="shared" si="433"/>
        <v>130922.22222222222</v>
      </c>
      <c r="I3778" s="63"/>
      <c r="J3778" s="59"/>
    </row>
    <row r="3779" spans="1:10">
      <c r="A3779" s="144">
        <v>8</v>
      </c>
      <c r="B3779" s="145" t="s">
        <v>31</v>
      </c>
      <c r="C3779" s="26"/>
      <c r="D3779" s="146">
        <v>232931</v>
      </c>
      <c r="E3779" s="28">
        <f t="shared" si="431"/>
        <v>0</v>
      </c>
      <c r="F3779" s="29">
        <v>0</v>
      </c>
      <c r="G3779" s="30">
        <f t="shared" si="432"/>
        <v>0</v>
      </c>
      <c r="H3779" s="63">
        <f t="shared" si="433"/>
        <v>215676.85185185182</v>
      </c>
      <c r="I3779" s="63"/>
      <c r="J3779" s="59"/>
    </row>
    <row r="3780" spans="1:10">
      <c r="A3780" s="144">
        <v>9</v>
      </c>
      <c r="B3780" s="148" t="s">
        <v>32</v>
      </c>
      <c r="C3780" s="26"/>
      <c r="D3780" s="146">
        <v>101534</v>
      </c>
      <c r="E3780" s="28">
        <f t="shared" si="431"/>
        <v>0</v>
      </c>
      <c r="F3780" s="29">
        <v>0</v>
      </c>
      <c r="G3780" s="30">
        <f t="shared" si="432"/>
        <v>0</v>
      </c>
      <c r="H3780" s="63">
        <f t="shared" si="433"/>
        <v>94012.962962962964</v>
      </c>
      <c r="I3780" s="63"/>
      <c r="J3780" s="59"/>
    </row>
    <row r="3781" spans="1:10">
      <c r="A3781" s="144">
        <v>10</v>
      </c>
      <c r="B3781" s="148" t="s">
        <v>33</v>
      </c>
      <c r="C3781" s="37"/>
      <c r="D3781" s="147">
        <v>110148</v>
      </c>
      <c r="E3781" s="28">
        <f t="shared" si="431"/>
        <v>0</v>
      </c>
      <c r="F3781" s="29">
        <v>0</v>
      </c>
      <c r="G3781" s="30">
        <f t="shared" si="432"/>
        <v>0</v>
      </c>
      <c r="H3781" s="63">
        <f t="shared" si="433"/>
        <v>101988.88888888888</v>
      </c>
      <c r="I3781" s="63"/>
      <c r="J3781" s="59"/>
    </row>
    <row r="3782" spans="1:10">
      <c r="A3782" s="144">
        <v>11</v>
      </c>
      <c r="B3782" s="145" t="s">
        <v>34</v>
      </c>
      <c r="C3782" s="37">
        <v>3</v>
      </c>
      <c r="D3782" s="146">
        <v>54198</v>
      </c>
      <c r="E3782" s="28">
        <f t="shared" si="431"/>
        <v>162594</v>
      </c>
      <c r="F3782" s="29">
        <v>0</v>
      </c>
      <c r="G3782" s="30">
        <f t="shared" si="432"/>
        <v>162594</v>
      </c>
      <c r="H3782" s="63">
        <f t="shared" si="433"/>
        <v>50183.333333333328</v>
      </c>
      <c r="I3782" s="63"/>
      <c r="J3782" s="59"/>
    </row>
    <row r="3783" spans="1:10">
      <c r="A3783" s="144">
        <v>12</v>
      </c>
      <c r="B3783" s="145" t="s">
        <v>35</v>
      </c>
      <c r="C3783" s="37"/>
      <c r="D3783" s="146">
        <v>49680</v>
      </c>
      <c r="E3783" s="28">
        <f t="shared" si="431"/>
        <v>0</v>
      </c>
      <c r="F3783" s="29">
        <v>0</v>
      </c>
      <c r="G3783" s="30">
        <f t="shared" si="432"/>
        <v>0</v>
      </c>
      <c r="H3783" s="63">
        <f t="shared" si="433"/>
        <v>46000</v>
      </c>
      <c r="I3783" s="63"/>
      <c r="J3783" s="59">
        <f>H3783*C3783</f>
        <v>0</v>
      </c>
    </row>
    <row r="3784" spans="1:10">
      <c r="A3784" s="144">
        <v>13</v>
      </c>
      <c r="B3784" s="145" t="s">
        <v>36</v>
      </c>
      <c r="C3784" s="37"/>
      <c r="D3784" s="149">
        <v>64152</v>
      </c>
      <c r="E3784" s="28">
        <f t="shared" si="431"/>
        <v>0</v>
      </c>
      <c r="F3784" s="29">
        <v>0</v>
      </c>
      <c r="G3784" s="30">
        <f t="shared" si="432"/>
        <v>0</v>
      </c>
      <c r="H3784" s="63">
        <f t="shared" si="433"/>
        <v>59399.999999999993</v>
      </c>
      <c r="I3784" s="63"/>
      <c r="J3784" s="59">
        <f>H3784*C3784</f>
        <v>0</v>
      </c>
    </row>
    <row r="3785" spans="1:10">
      <c r="A3785" s="144">
        <v>14</v>
      </c>
      <c r="B3785" s="145" t="s">
        <v>37</v>
      </c>
      <c r="C3785" s="37">
        <v>1</v>
      </c>
      <c r="D3785" s="149">
        <v>65934</v>
      </c>
      <c r="E3785" s="28">
        <f t="shared" si="431"/>
        <v>65934</v>
      </c>
      <c r="F3785" s="29">
        <v>0</v>
      </c>
      <c r="G3785" s="30">
        <f t="shared" si="432"/>
        <v>65934</v>
      </c>
      <c r="H3785" s="130">
        <f t="shared" si="433"/>
        <v>61049.999999999993</v>
      </c>
      <c r="I3785" s="63"/>
      <c r="J3785" s="59"/>
    </row>
    <row r="3786" spans="1:10">
      <c r="A3786" s="144">
        <v>15</v>
      </c>
      <c r="B3786" s="145" t="s">
        <v>38</v>
      </c>
      <c r="C3786" s="37"/>
      <c r="D3786" s="149">
        <v>76626</v>
      </c>
      <c r="E3786" s="28">
        <f t="shared" si="431"/>
        <v>0</v>
      </c>
      <c r="F3786" s="124">
        <v>0</v>
      </c>
      <c r="G3786" s="30">
        <f t="shared" si="432"/>
        <v>0</v>
      </c>
      <c r="H3786" s="63">
        <f t="shared" si="433"/>
        <v>70950</v>
      </c>
      <c r="I3786" s="63"/>
      <c r="J3786" s="59">
        <f>H3786*C3786</f>
        <v>0</v>
      </c>
    </row>
    <row r="3787" spans="1:10">
      <c r="A3787" s="144">
        <v>16</v>
      </c>
      <c r="B3787" s="145" t="s">
        <v>39</v>
      </c>
      <c r="C3787" s="37"/>
      <c r="D3787" s="149">
        <v>80190</v>
      </c>
      <c r="E3787" s="28">
        <f t="shared" si="431"/>
        <v>0</v>
      </c>
      <c r="F3787" s="29">
        <v>0</v>
      </c>
      <c r="G3787" s="30">
        <f t="shared" si="432"/>
        <v>0</v>
      </c>
      <c r="H3787" s="63">
        <f t="shared" si="433"/>
        <v>74250</v>
      </c>
      <c r="I3787" s="63"/>
      <c r="J3787" s="59">
        <f>H3787*C3787</f>
        <v>0</v>
      </c>
    </row>
    <row r="3788" spans="1:10">
      <c r="A3788" s="144">
        <v>17</v>
      </c>
      <c r="B3788" s="145" t="s">
        <v>40</v>
      </c>
      <c r="C3788" s="37"/>
      <c r="D3788" s="149">
        <v>113832</v>
      </c>
      <c r="E3788" s="28">
        <f t="shared" si="431"/>
        <v>0</v>
      </c>
      <c r="F3788" s="29">
        <v>0</v>
      </c>
      <c r="G3788" s="30">
        <f t="shared" si="432"/>
        <v>0</v>
      </c>
      <c r="H3788" s="63">
        <f t="shared" si="433"/>
        <v>105400</v>
      </c>
      <c r="I3788" s="63"/>
      <c r="J3788" s="59">
        <f>H3788*C3788</f>
        <v>0</v>
      </c>
    </row>
    <row r="3789" spans="1:10" ht="17.25">
      <c r="A3789" s="144">
        <v>18</v>
      </c>
      <c r="B3789" s="145" t="s">
        <v>41</v>
      </c>
      <c r="C3789" s="37"/>
      <c r="D3789" s="150">
        <v>98010</v>
      </c>
      <c r="E3789" s="28">
        <f t="shared" si="431"/>
        <v>0</v>
      </c>
      <c r="F3789" s="29">
        <v>0</v>
      </c>
      <c r="G3789" s="30">
        <f t="shared" si="432"/>
        <v>0</v>
      </c>
      <c r="H3789" s="63">
        <f t="shared" si="433"/>
        <v>90750</v>
      </c>
      <c r="I3789" s="45"/>
      <c r="J3789" s="59">
        <f>H3789*C3789</f>
        <v>0</v>
      </c>
    </row>
    <row r="3790" spans="1:10" ht="31.5">
      <c r="A3790" s="40"/>
      <c r="B3790" s="41" t="s">
        <v>42</v>
      </c>
      <c r="C3790" s="42">
        <f>SUM(C3772:C3789)</f>
        <v>12</v>
      </c>
      <c r="D3790" s="42"/>
      <c r="E3790" s="43">
        <f>SUM(E3772:E3789)</f>
        <v>946358</v>
      </c>
      <c r="F3790" s="43"/>
      <c r="G3790" s="44">
        <f>SUM(G3772:G3789)</f>
        <v>946358</v>
      </c>
      <c r="H3790" s="63">
        <f t="shared" si="433"/>
        <v>0</v>
      </c>
      <c r="I3790" s="5"/>
      <c r="J3790" s="75">
        <f>SUM(J3772:J3789)</f>
        <v>0</v>
      </c>
    </row>
    <row r="3791" spans="1:10" ht="31.5">
      <c r="A3791" s="46"/>
      <c r="B3791" s="47"/>
      <c r="C3791" s="48"/>
      <c r="D3791" s="48"/>
      <c r="E3791" s="49"/>
      <c r="F3791" s="49"/>
      <c r="G3791" s="151"/>
      <c r="H3791" s="6"/>
      <c r="I3791" s="6"/>
      <c r="J3791" s="76">
        <f>J3790*0.08</f>
        <v>0</v>
      </c>
    </row>
    <row r="3792" spans="1:10" ht="18">
      <c r="A3792" s="283" t="s">
        <v>43</v>
      </c>
      <c r="B3792" s="283"/>
      <c r="C3792" s="284" t="s">
        <v>44</v>
      </c>
      <c r="D3792" s="284"/>
      <c r="E3792" s="54"/>
      <c r="F3792" s="54"/>
      <c r="G3792" s="55" t="s">
        <v>45</v>
      </c>
      <c r="J3792" s="166">
        <f>SUM(J3790:J3791)</f>
        <v>0</v>
      </c>
    </row>
    <row r="3796" spans="1:10" ht="15.75">
      <c r="A3796" s="279" t="s">
        <v>0</v>
      </c>
      <c r="B3796" s="279"/>
      <c r="C3796" s="279"/>
      <c r="D3796" s="279"/>
      <c r="E3796" s="279"/>
      <c r="F3796" s="279"/>
      <c r="G3796" s="279"/>
    </row>
    <row r="3797" spans="1:10" ht="15.75">
      <c r="A3797" s="279" t="s">
        <v>1</v>
      </c>
      <c r="B3797" s="279"/>
      <c r="C3797" s="279"/>
      <c r="D3797" s="279"/>
      <c r="E3797" s="279"/>
      <c r="F3797" s="279"/>
      <c r="G3797" s="279"/>
      <c r="H3797" s="1"/>
      <c r="I3797" s="1"/>
      <c r="J3797" s="71"/>
    </row>
    <row r="3798" spans="1:10" ht="15.75">
      <c r="A3798" s="279" t="s">
        <v>2</v>
      </c>
      <c r="B3798" s="279"/>
      <c r="C3798" s="279"/>
      <c r="D3798" s="279"/>
      <c r="E3798" s="279"/>
      <c r="F3798" s="279"/>
      <c r="G3798" s="279"/>
      <c r="H3798" s="1"/>
      <c r="I3798" s="1"/>
      <c r="J3798" s="71"/>
    </row>
    <row r="3799" spans="1:10" ht="15.75">
      <c r="A3799" s="279" t="s">
        <v>4</v>
      </c>
      <c r="B3799" s="279"/>
      <c r="C3799" s="279"/>
      <c r="D3799" s="279"/>
      <c r="E3799" s="279"/>
      <c r="F3799" s="279"/>
      <c r="G3799" s="279"/>
      <c r="H3799" s="1"/>
      <c r="I3799" s="1"/>
      <c r="J3799" s="71"/>
    </row>
    <row r="3800" spans="1:10" ht="27">
      <c r="A3800" s="280" t="s">
        <v>6</v>
      </c>
      <c r="B3800" s="280"/>
      <c r="C3800" s="280"/>
      <c r="D3800" s="280"/>
      <c r="E3800" s="280"/>
      <c r="F3800" s="280"/>
      <c r="G3800" s="280"/>
      <c r="H3800" s="2"/>
      <c r="I3800" s="2"/>
      <c r="J3800" s="72"/>
    </row>
    <row r="3801" spans="1:10" ht="27">
      <c r="A3801" s="142"/>
      <c r="B3801" s="142"/>
      <c r="C3801" s="281" t="s">
        <v>486</v>
      </c>
      <c r="D3801" s="281"/>
      <c r="E3801" s="281"/>
      <c r="F3801" s="281"/>
      <c r="G3801" s="281"/>
      <c r="H3801" s="68"/>
      <c r="I3801" s="68"/>
      <c r="J3801" s="71"/>
    </row>
    <row r="3802" spans="1:10" ht="15.75">
      <c r="A3802" s="11" t="s">
        <v>358</v>
      </c>
      <c r="B3802" s="12">
        <v>4138285346</v>
      </c>
      <c r="C3802" s="143"/>
      <c r="D3802" s="286"/>
      <c r="E3802" s="286"/>
      <c r="F3802" s="286"/>
      <c r="G3802" s="286"/>
      <c r="H3802" s="69" t="s">
        <v>161</v>
      </c>
      <c r="I3802" s="69"/>
      <c r="J3802" s="73"/>
    </row>
    <row r="3803" spans="1:10" ht="15.75">
      <c r="A3803" s="11" t="s">
        <v>9</v>
      </c>
      <c r="B3803" s="286" t="s">
        <v>799</v>
      </c>
      <c r="C3803" s="286"/>
      <c r="D3803" s="286"/>
      <c r="E3803" s="16"/>
      <c r="F3803" s="11"/>
      <c r="G3803" s="16"/>
      <c r="H3803" s="1"/>
      <c r="I3803" s="1"/>
      <c r="J3803" s="71"/>
    </row>
    <row r="3804" spans="1:10" ht="15.75">
      <c r="A3804" s="11" t="s">
        <v>11</v>
      </c>
      <c r="B3804" s="289" t="s">
        <v>800</v>
      </c>
      <c r="C3804" s="289"/>
      <c r="D3804" s="289"/>
      <c r="E3804" s="289"/>
      <c r="F3804" s="18"/>
      <c r="G3804" s="19"/>
      <c r="H3804" s="1"/>
      <c r="I3804" s="1"/>
      <c r="J3804" s="71"/>
    </row>
    <row r="3805" spans="1:10" ht="15.75">
      <c r="A3805" s="21" t="s">
        <v>14</v>
      </c>
      <c r="B3805" s="21" t="s">
        <v>16</v>
      </c>
      <c r="C3805" s="21"/>
      <c r="D3805" s="22" t="s">
        <v>18</v>
      </c>
      <c r="E3805" s="23" t="s">
        <v>19</v>
      </c>
      <c r="F3805" s="23" t="s">
        <v>20</v>
      </c>
      <c r="G3805" s="21" t="s">
        <v>21</v>
      </c>
      <c r="H3805" s="63"/>
      <c r="I3805" s="63"/>
      <c r="J3805" s="59">
        <f>H3805*C3806</f>
        <v>0</v>
      </c>
    </row>
    <row r="3806" spans="1:10">
      <c r="A3806" s="144">
        <v>1</v>
      </c>
      <c r="B3806" s="145" t="s">
        <v>23</v>
      </c>
      <c r="C3806" s="26">
        <v>5</v>
      </c>
      <c r="D3806" s="146">
        <v>79305</v>
      </c>
      <c r="E3806" s="28">
        <f t="shared" ref="E3806:E3823" si="434">D3806*C3806</f>
        <v>396525</v>
      </c>
      <c r="F3806" s="29">
        <v>0</v>
      </c>
      <c r="G3806" s="30">
        <f t="shared" ref="G3806:G3823" si="435">E3806-E3806*F3806</f>
        <v>396525</v>
      </c>
      <c r="H3806" s="63">
        <f t="shared" ref="H3806:H3823" si="436">D3806/1.08</f>
        <v>73430.555555555547</v>
      </c>
      <c r="I3806" s="63"/>
      <c r="J3806" s="59">
        <f t="shared" ref="J3806:J3822" si="437">H3806*C3806</f>
        <v>367152.77777777775</v>
      </c>
    </row>
    <row r="3807" spans="1:10">
      <c r="A3807" s="144">
        <v>2</v>
      </c>
      <c r="B3807" s="145" t="s">
        <v>25</v>
      </c>
      <c r="C3807" s="32"/>
      <c r="D3807" s="147">
        <v>128591</v>
      </c>
      <c r="E3807" s="28">
        <f t="shared" si="434"/>
        <v>0</v>
      </c>
      <c r="F3807" s="29">
        <v>0</v>
      </c>
      <c r="G3807" s="30">
        <f t="shared" si="435"/>
        <v>0</v>
      </c>
      <c r="H3807" s="63">
        <f t="shared" si="436"/>
        <v>119065.74074074073</v>
      </c>
      <c r="I3807" s="63"/>
      <c r="J3807" s="59">
        <f t="shared" si="437"/>
        <v>0</v>
      </c>
    </row>
    <row r="3808" spans="1:10">
      <c r="A3808" s="144">
        <v>3</v>
      </c>
      <c r="B3808" s="145" t="s">
        <v>26</v>
      </c>
      <c r="C3808" s="34"/>
      <c r="D3808" s="146">
        <v>60043</v>
      </c>
      <c r="E3808" s="28">
        <f t="shared" si="434"/>
        <v>0</v>
      </c>
      <c r="F3808" s="29">
        <v>0</v>
      </c>
      <c r="G3808" s="30">
        <f t="shared" si="435"/>
        <v>0</v>
      </c>
      <c r="H3808" s="63">
        <f t="shared" si="436"/>
        <v>55595.370370370365</v>
      </c>
      <c r="I3808" s="63"/>
      <c r="J3808" s="59">
        <f t="shared" si="437"/>
        <v>0</v>
      </c>
    </row>
    <row r="3809" spans="1:10">
      <c r="A3809" s="144">
        <v>4</v>
      </c>
      <c r="B3809" s="145" t="s">
        <v>27</v>
      </c>
      <c r="C3809" s="106"/>
      <c r="D3809" s="146">
        <v>115781</v>
      </c>
      <c r="E3809" s="28">
        <f t="shared" si="434"/>
        <v>0</v>
      </c>
      <c r="F3809" s="29">
        <v>0</v>
      </c>
      <c r="G3809" s="30">
        <f t="shared" si="435"/>
        <v>0</v>
      </c>
      <c r="H3809" s="63">
        <f t="shared" si="436"/>
        <v>107204.62962962962</v>
      </c>
      <c r="I3809" s="63"/>
      <c r="J3809" s="59">
        <f t="shared" si="437"/>
        <v>0</v>
      </c>
    </row>
    <row r="3810" spans="1:10">
      <c r="A3810" s="144">
        <v>5</v>
      </c>
      <c r="B3810" s="145" t="s">
        <v>28</v>
      </c>
      <c r="C3810" s="32">
        <v>10</v>
      </c>
      <c r="D3810" s="146">
        <v>119943</v>
      </c>
      <c r="E3810" s="28">
        <f t="shared" si="434"/>
        <v>1199430</v>
      </c>
      <c r="F3810" s="124">
        <v>0</v>
      </c>
      <c r="G3810" s="30">
        <f t="shared" si="435"/>
        <v>1199430</v>
      </c>
      <c r="H3810" s="63">
        <f t="shared" si="436"/>
        <v>111058.33333333333</v>
      </c>
      <c r="I3810" s="63"/>
      <c r="J3810" s="59">
        <f t="shared" si="437"/>
        <v>1110583.3333333333</v>
      </c>
    </row>
    <row r="3811" spans="1:10">
      <c r="A3811" s="144">
        <v>6</v>
      </c>
      <c r="B3811" s="145" t="s">
        <v>29</v>
      </c>
      <c r="C3811" s="26"/>
      <c r="D3811" s="146">
        <v>94810</v>
      </c>
      <c r="E3811" s="28">
        <f t="shared" si="434"/>
        <v>0</v>
      </c>
      <c r="F3811" s="29">
        <v>0</v>
      </c>
      <c r="G3811" s="30">
        <f t="shared" si="435"/>
        <v>0</v>
      </c>
      <c r="H3811" s="63">
        <f t="shared" si="436"/>
        <v>87787.037037037036</v>
      </c>
      <c r="I3811" s="63"/>
      <c r="J3811" s="59">
        <f t="shared" si="437"/>
        <v>0</v>
      </c>
    </row>
    <row r="3812" spans="1:10">
      <c r="A3812" s="144">
        <v>7</v>
      </c>
      <c r="B3812" s="145" t="s">
        <v>30</v>
      </c>
      <c r="C3812" s="34"/>
      <c r="D3812" s="146">
        <v>141396</v>
      </c>
      <c r="E3812" s="28">
        <f t="shared" si="434"/>
        <v>0</v>
      </c>
      <c r="F3812" s="29">
        <v>0</v>
      </c>
      <c r="G3812" s="30">
        <f t="shared" si="435"/>
        <v>0</v>
      </c>
      <c r="H3812" s="63">
        <f t="shared" si="436"/>
        <v>130922.22222222222</v>
      </c>
      <c r="I3812" s="63"/>
      <c r="J3812" s="59">
        <f t="shared" si="437"/>
        <v>0</v>
      </c>
    </row>
    <row r="3813" spans="1:10">
      <c r="A3813" s="144">
        <v>8</v>
      </c>
      <c r="B3813" s="145" t="s">
        <v>31</v>
      </c>
      <c r="C3813" s="26"/>
      <c r="D3813" s="146">
        <v>232931</v>
      </c>
      <c r="E3813" s="28">
        <f t="shared" si="434"/>
        <v>0</v>
      </c>
      <c r="F3813" s="29">
        <v>0</v>
      </c>
      <c r="G3813" s="30">
        <f t="shared" si="435"/>
        <v>0</v>
      </c>
      <c r="H3813" s="63">
        <f t="shared" si="436"/>
        <v>215676.85185185182</v>
      </c>
      <c r="I3813" s="63"/>
      <c r="J3813" s="59">
        <f t="shared" si="437"/>
        <v>0</v>
      </c>
    </row>
    <row r="3814" spans="1:10">
      <c r="A3814" s="144">
        <v>9</v>
      </c>
      <c r="B3814" s="148" t="s">
        <v>32</v>
      </c>
      <c r="C3814" s="26"/>
      <c r="D3814" s="146">
        <v>101534</v>
      </c>
      <c r="E3814" s="28">
        <f t="shared" si="434"/>
        <v>0</v>
      </c>
      <c r="F3814" s="29">
        <v>0</v>
      </c>
      <c r="G3814" s="30">
        <f t="shared" si="435"/>
        <v>0</v>
      </c>
      <c r="H3814" s="63">
        <f t="shared" si="436"/>
        <v>94012.962962962964</v>
      </c>
      <c r="I3814" s="63"/>
      <c r="J3814" s="59">
        <f t="shared" si="437"/>
        <v>0</v>
      </c>
    </row>
    <row r="3815" spans="1:10">
      <c r="A3815" s="144">
        <v>10</v>
      </c>
      <c r="B3815" s="148" t="s">
        <v>33</v>
      </c>
      <c r="C3815" s="37">
        <v>5</v>
      </c>
      <c r="D3815" s="147">
        <v>110148</v>
      </c>
      <c r="E3815" s="28">
        <f t="shared" si="434"/>
        <v>550740</v>
      </c>
      <c r="F3815" s="29">
        <v>0</v>
      </c>
      <c r="G3815" s="30">
        <f t="shared" si="435"/>
        <v>550740</v>
      </c>
      <c r="H3815" s="63">
        <f t="shared" si="436"/>
        <v>101988.88888888888</v>
      </c>
      <c r="I3815" s="63"/>
      <c r="J3815" s="59">
        <f t="shared" si="437"/>
        <v>509944.44444444438</v>
      </c>
    </row>
    <row r="3816" spans="1:10">
      <c r="A3816" s="144">
        <v>11</v>
      </c>
      <c r="B3816" s="145" t="s">
        <v>34</v>
      </c>
      <c r="C3816" s="37"/>
      <c r="D3816" s="146">
        <v>54198</v>
      </c>
      <c r="E3816" s="28">
        <f t="shared" si="434"/>
        <v>0</v>
      </c>
      <c r="F3816" s="29">
        <v>0</v>
      </c>
      <c r="G3816" s="30">
        <f t="shared" si="435"/>
        <v>0</v>
      </c>
      <c r="H3816" s="63">
        <f t="shared" si="436"/>
        <v>50183.333333333328</v>
      </c>
      <c r="I3816" s="63"/>
      <c r="J3816" s="59">
        <f t="shared" si="437"/>
        <v>0</v>
      </c>
    </row>
    <row r="3817" spans="1:10">
      <c r="A3817" s="144">
        <v>12</v>
      </c>
      <c r="B3817" s="145" t="s">
        <v>35</v>
      </c>
      <c r="C3817" s="37"/>
      <c r="D3817" s="146">
        <v>49680</v>
      </c>
      <c r="E3817" s="28">
        <f t="shared" si="434"/>
        <v>0</v>
      </c>
      <c r="F3817" s="29">
        <v>0</v>
      </c>
      <c r="G3817" s="30">
        <f t="shared" si="435"/>
        <v>0</v>
      </c>
      <c r="H3817" s="63">
        <f t="shared" si="436"/>
        <v>46000</v>
      </c>
      <c r="I3817" s="63"/>
      <c r="J3817" s="59">
        <f t="shared" si="437"/>
        <v>0</v>
      </c>
    </row>
    <row r="3818" spans="1:10">
      <c r="A3818" s="144">
        <v>13</v>
      </c>
      <c r="B3818" s="145" t="s">
        <v>36</v>
      </c>
      <c r="C3818" s="37"/>
      <c r="D3818" s="149">
        <v>64152</v>
      </c>
      <c r="E3818" s="28">
        <f t="shared" si="434"/>
        <v>0</v>
      </c>
      <c r="F3818" s="29">
        <v>0</v>
      </c>
      <c r="G3818" s="30">
        <f t="shared" si="435"/>
        <v>0</v>
      </c>
      <c r="H3818" s="63">
        <f t="shared" si="436"/>
        <v>59399.999999999993</v>
      </c>
      <c r="I3818" s="63"/>
      <c r="J3818" s="59">
        <f t="shared" si="437"/>
        <v>0</v>
      </c>
    </row>
    <row r="3819" spans="1:10">
      <c r="A3819" s="144">
        <v>14</v>
      </c>
      <c r="B3819" s="145" t="s">
        <v>37</v>
      </c>
      <c r="C3819" s="37"/>
      <c r="D3819" s="149">
        <v>65934</v>
      </c>
      <c r="E3819" s="28">
        <f t="shared" si="434"/>
        <v>0</v>
      </c>
      <c r="F3819" s="29">
        <v>0</v>
      </c>
      <c r="G3819" s="30">
        <f t="shared" si="435"/>
        <v>0</v>
      </c>
      <c r="H3819" s="130">
        <f t="shared" si="436"/>
        <v>61049.999999999993</v>
      </c>
      <c r="I3819" s="63"/>
      <c r="J3819" s="59">
        <f t="shared" si="437"/>
        <v>0</v>
      </c>
    </row>
    <row r="3820" spans="1:10">
      <c r="A3820" s="144">
        <v>15</v>
      </c>
      <c r="B3820" s="145" t="s">
        <v>38</v>
      </c>
      <c r="C3820" s="37"/>
      <c r="D3820" s="149">
        <v>76626</v>
      </c>
      <c r="E3820" s="28">
        <f t="shared" si="434"/>
        <v>0</v>
      </c>
      <c r="F3820" s="124">
        <v>0</v>
      </c>
      <c r="G3820" s="30">
        <f t="shared" si="435"/>
        <v>0</v>
      </c>
      <c r="H3820" s="63">
        <f t="shared" si="436"/>
        <v>70950</v>
      </c>
      <c r="I3820" s="63"/>
      <c r="J3820" s="59">
        <f t="shared" si="437"/>
        <v>0</v>
      </c>
    </row>
    <row r="3821" spans="1:10">
      <c r="A3821" s="144">
        <v>16</v>
      </c>
      <c r="B3821" s="145" t="s">
        <v>39</v>
      </c>
      <c r="C3821" s="37">
        <v>5</v>
      </c>
      <c r="D3821" s="149">
        <v>80190</v>
      </c>
      <c r="E3821" s="28">
        <f t="shared" si="434"/>
        <v>400950</v>
      </c>
      <c r="F3821" s="29">
        <v>0</v>
      </c>
      <c r="G3821" s="30">
        <f t="shared" si="435"/>
        <v>400950</v>
      </c>
      <c r="H3821" s="63">
        <f t="shared" si="436"/>
        <v>74250</v>
      </c>
      <c r="I3821" s="63"/>
      <c r="J3821" s="59">
        <f t="shared" si="437"/>
        <v>371250</v>
      </c>
    </row>
    <row r="3822" spans="1:10">
      <c r="A3822" s="144">
        <v>17</v>
      </c>
      <c r="B3822" s="145" t="s">
        <v>40</v>
      </c>
      <c r="C3822" s="37"/>
      <c r="D3822" s="149">
        <v>113832</v>
      </c>
      <c r="E3822" s="28">
        <f t="shared" si="434"/>
        <v>0</v>
      </c>
      <c r="F3822" s="29">
        <v>0</v>
      </c>
      <c r="G3822" s="30">
        <f t="shared" si="435"/>
        <v>0</v>
      </c>
      <c r="H3822" s="63">
        <f t="shared" si="436"/>
        <v>105400</v>
      </c>
      <c r="I3822" s="63"/>
      <c r="J3822" s="59">
        <f t="shared" si="437"/>
        <v>0</v>
      </c>
    </row>
    <row r="3823" spans="1:10" ht="17.25">
      <c r="A3823" s="144">
        <v>18</v>
      </c>
      <c r="B3823" s="145" t="s">
        <v>41</v>
      </c>
      <c r="C3823" s="37"/>
      <c r="D3823" s="150">
        <v>98010</v>
      </c>
      <c r="E3823" s="28">
        <f t="shared" si="434"/>
        <v>0</v>
      </c>
      <c r="F3823" s="29">
        <v>0</v>
      </c>
      <c r="G3823" s="30">
        <f t="shared" si="435"/>
        <v>0</v>
      </c>
      <c r="H3823" s="63">
        <f t="shared" si="436"/>
        <v>90750</v>
      </c>
      <c r="I3823" s="45"/>
      <c r="J3823" s="64">
        <f>SUM(J3805:J3822)</f>
        <v>2358930.5555555555</v>
      </c>
    </row>
    <row r="3824" spans="1:10" ht="31.5">
      <c r="A3824" s="40"/>
      <c r="B3824" s="41" t="s">
        <v>42</v>
      </c>
      <c r="C3824" s="42">
        <f>SUM(C3806:C3823)</f>
        <v>25</v>
      </c>
      <c r="D3824" s="42"/>
      <c r="E3824" s="43">
        <f>SUM(E3806:E3823)</f>
        <v>2547645</v>
      </c>
      <c r="F3824" s="43"/>
      <c r="G3824" s="44">
        <f>SUM(G3806:G3823)</f>
        <v>2547645</v>
      </c>
      <c r="H3824" s="5"/>
      <c r="I3824" s="5"/>
      <c r="J3824" s="75">
        <f>J3823*0.08</f>
        <v>188714.44444444444</v>
      </c>
    </row>
    <row r="3825" spans="1:10" ht="31.5">
      <c r="A3825" s="46"/>
      <c r="B3825" s="47"/>
      <c r="C3825" s="48"/>
      <c r="D3825" s="48"/>
      <c r="E3825" s="49"/>
      <c r="F3825" s="49"/>
      <c r="G3825" s="151"/>
      <c r="H3825" s="6"/>
      <c r="I3825" s="6"/>
      <c r="J3825" s="76">
        <f>SUM(J3823:J3824)</f>
        <v>2547645</v>
      </c>
    </row>
    <row r="3826" spans="1:10" ht="18">
      <c r="A3826" s="283" t="s">
        <v>43</v>
      </c>
      <c r="B3826" s="283"/>
      <c r="C3826" s="284" t="s">
        <v>44</v>
      </c>
      <c r="D3826" s="284"/>
      <c r="E3826" s="54"/>
      <c r="F3826" s="54"/>
      <c r="G3826" s="55" t="s">
        <v>45</v>
      </c>
    </row>
    <row r="3830" spans="1:10" ht="15.75">
      <c r="A3830" s="279" t="s">
        <v>0</v>
      </c>
      <c r="B3830" s="279"/>
      <c r="C3830" s="279"/>
      <c r="D3830" s="279"/>
      <c r="E3830" s="279"/>
      <c r="F3830" s="279"/>
      <c r="G3830" s="279"/>
    </row>
    <row r="3831" spans="1:10" ht="15.75">
      <c r="A3831" s="279" t="s">
        <v>1</v>
      </c>
      <c r="B3831" s="279"/>
      <c r="C3831" s="279"/>
      <c r="D3831" s="279"/>
      <c r="E3831" s="279"/>
      <c r="F3831" s="279"/>
      <c r="G3831" s="279"/>
      <c r="H3831" s="1"/>
      <c r="I3831" s="1"/>
      <c r="J3831" s="71"/>
    </row>
    <row r="3832" spans="1:10" ht="15.75">
      <c r="A3832" s="279" t="s">
        <v>2</v>
      </c>
      <c r="B3832" s="279"/>
      <c r="C3832" s="279"/>
      <c r="D3832" s="279"/>
      <c r="E3832" s="279"/>
      <c r="F3832" s="279"/>
      <c r="G3832" s="279"/>
      <c r="H3832" s="1"/>
      <c r="I3832" s="1"/>
      <c r="J3832" s="71"/>
    </row>
    <row r="3833" spans="1:10" ht="15.75">
      <c r="A3833" s="279" t="s">
        <v>4</v>
      </c>
      <c r="B3833" s="279"/>
      <c r="C3833" s="279"/>
      <c r="D3833" s="279"/>
      <c r="E3833" s="279"/>
      <c r="F3833" s="279"/>
      <c r="G3833" s="279"/>
      <c r="H3833" s="1"/>
      <c r="I3833" s="1"/>
      <c r="J3833" s="71"/>
    </row>
    <row r="3834" spans="1:10" ht="27">
      <c r="A3834" s="280" t="s">
        <v>6</v>
      </c>
      <c r="B3834" s="280"/>
      <c r="C3834" s="280"/>
      <c r="D3834" s="280"/>
      <c r="E3834" s="280"/>
      <c r="F3834" s="280"/>
      <c r="G3834" s="280"/>
      <c r="H3834" s="2"/>
      <c r="I3834" s="2"/>
      <c r="J3834" s="72"/>
    </row>
    <row r="3835" spans="1:10" ht="27">
      <c r="A3835" s="142"/>
      <c r="B3835" s="142"/>
      <c r="C3835" s="281" t="s">
        <v>393</v>
      </c>
      <c r="D3835" s="281"/>
      <c r="E3835" s="281"/>
      <c r="F3835" s="281"/>
      <c r="G3835" s="281"/>
      <c r="H3835" s="68"/>
      <c r="I3835" s="68"/>
      <c r="J3835" s="71"/>
    </row>
    <row r="3836" spans="1:10" ht="15.75">
      <c r="A3836" s="11" t="s">
        <v>358</v>
      </c>
      <c r="B3836" s="12">
        <v>4138221983</v>
      </c>
      <c r="C3836" s="143"/>
      <c r="D3836" s="286"/>
      <c r="E3836" s="286"/>
      <c r="F3836" s="286"/>
      <c r="G3836" s="286"/>
      <c r="H3836" s="69" t="s">
        <v>161</v>
      </c>
      <c r="I3836" s="69"/>
      <c r="J3836" s="73"/>
    </row>
    <row r="3837" spans="1:10" ht="15.75">
      <c r="A3837" s="11" t="s">
        <v>9</v>
      </c>
      <c r="B3837" s="286" t="s">
        <v>801</v>
      </c>
      <c r="C3837" s="286"/>
      <c r="D3837" s="286"/>
      <c r="E3837" s="16"/>
      <c r="F3837" s="11"/>
      <c r="G3837" s="16"/>
      <c r="H3837" s="1"/>
      <c r="I3837" s="1"/>
      <c r="J3837" s="71"/>
    </row>
    <row r="3838" spans="1:10" ht="15.75">
      <c r="A3838" s="11" t="s">
        <v>11</v>
      </c>
      <c r="B3838" s="289" t="s">
        <v>802</v>
      </c>
      <c r="C3838" s="289"/>
      <c r="D3838" s="289"/>
      <c r="E3838" s="289"/>
      <c r="F3838" s="18"/>
      <c r="G3838" s="19"/>
      <c r="H3838" s="1"/>
      <c r="I3838" s="1"/>
      <c r="J3838" s="71"/>
    </row>
    <row r="3839" spans="1:10" ht="15.75">
      <c r="A3839" s="21" t="s">
        <v>14</v>
      </c>
      <c r="B3839" s="21" t="s">
        <v>16</v>
      </c>
      <c r="C3839" s="21"/>
      <c r="D3839" s="22" t="s">
        <v>18</v>
      </c>
      <c r="E3839" s="23" t="s">
        <v>19</v>
      </c>
      <c r="F3839" s="23" t="s">
        <v>20</v>
      </c>
      <c r="G3839" s="21" t="s">
        <v>21</v>
      </c>
      <c r="H3839" s="63"/>
      <c r="I3839" s="63"/>
      <c r="J3839" s="59">
        <f>H3839*C3840</f>
        <v>0</v>
      </c>
    </row>
    <row r="3840" spans="1:10">
      <c r="A3840" s="144">
        <v>1</v>
      </c>
      <c r="B3840" s="145" t="s">
        <v>23</v>
      </c>
      <c r="C3840" s="26">
        <v>4</v>
      </c>
      <c r="D3840" s="146">
        <v>79305</v>
      </c>
      <c r="E3840" s="28">
        <f t="shared" ref="E3840:E3857" si="438">D3840*C3840</f>
        <v>317220</v>
      </c>
      <c r="F3840" s="29">
        <v>0</v>
      </c>
      <c r="G3840" s="30">
        <f t="shared" ref="G3840:G3857" si="439">E3840-E3840*F3840</f>
        <v>317220</v>
      </c>
      <c r="H3840" s="63">
        <f t="shared" ref="H3840:H3857" si="440">D3840/1.08</f>
        <v>73430.555555555547</v>
      </c>
      <c r="I3840" s="63"/>
      <c r="J3840" s="59"/>
    </row>
    <row r="3841" spans="1:10">
      <c r="A3841" s="144">
        <v>2</v>
      </c>
      <c r="B3841" s="145" t="s">
        <v>25</v>
      </c>
      <c r="C3841" s="32"/>
      <c r="D3841" s="147">
        <v>128591</v>
      </c>
      <c r="E3841" s="28">
        <f t="shared" si="438"/>
        <v>0</v>
      </c>
      <c r="F3841" s="29">
        <v>0</v>
      </c>
      <c r="G3841" s="30">
        <f t="shared" si="439"/>
        <v>0</v>
      </c>
      <c r="H3841" s="63">
        <f t="shared" si="440"/>
        <v>119065.74074074073</v>
      </c>
      <c r="I3841" s="63"/>
      <c r="J3841" s="59"/>
    </row>
    <row r="3842" spans="1:10">
      <c r="A3842" s="144">
        <v>3</v>
      </c>
      <c r="B3842" s="145" t="s">
        <v>26</v>
      </c>
      <c r="C3842" s="34"/>
      <c r="D3842" s="146">
        <v>60043</v>
      </c>
      <c r="E3842" s="28">
        <f t="shared" si="438"/>
        <v>0</v>
      </c>
      <c r="F3842" s="29">
        <v>0</v>
      </c>
      <c r="G3842" s="30">
        <f t="shared" si="439"/>
        <v>0</v>
      </c>
      <c r="H3842" s="63">
        <f t="shared" si="440"/>
        <v>55595.370370370365</v>
      </c>
      <c r="I3842" s="63"/>
      <c r="J3842" s="59"/>
    </row>
    <row r="3843" spans="1:10">
      <c r="A3843" s="144">
        <v>4</v>
      </c>
      <c r="B3843" s="145" t="s">
        <v>27</v>
      </c>
      <c r="C3843" s="106"/>
      <c r="D3843" s="146">
        <v>115781</v>
      </c>
      <c r="E3843" s="28">
        <f t="shared" si="438"/>
        <v>0</v>
      </c>
      <c r="F3843" s="29">
        <v>0</v>
      </c>
      <c r="G3843" s="30">
        <f t="shared" si="439"/>
        <v>0</v>
      </c>
      <c r="H3843" s="63">
        <f t="shared" si="440"/>
        <v>107204.62962962962</v>
      </c>
      <c r="I3843" s="63"/>
      <c r="J3843" s="59"/>
    </row>
    <row r="3844" spans="1:10">
      <c r="A3844" s="144">
        <v>5</v>
      </c>
      <c r="B3844" s="145" t="s">
        <v>28</v>
      </c>
      <c r="C3844" s="32"/>
      <c r="D3844" s="146">
        <v>119943</v>
      </c>
      <c r="E3844" s="28">
        <f t="shared" si="438"/>
        <v>0</v>
      </c>
      <c r="F3844" s="124">
        <v>0</v>
      </c>
      <c r="G3844" s="30">
        <f t="shared" si="439"/>
        <v>0</v>
      </c>
      <c r="H3844" s="63">
        <f t="shared" si="440"/>
        <v>111058.33333333333</v>
      </c>
      <c r="I3844" s="63"/>
      <c r="J3844" s="59"/>
    </row>
    <row r="3845" spans="1:10">
      <c r="A3845" s="144">
        <v>6</v>
      </c>
      <c r="B3845" s="145" t="s">
        <v>29</v>
      </c>
      <c r="C3845" s="26"/>
      <c r="D3845" s="146">
        <v>94810</v>
      </c>
      <c r="E3845" s="28">
        <f t="shared" si="438"/>
        <v>0</v>
      </c>
      <c r="F3845" s="29">
        <v>0</v>
      </c>
      <c r="G3845" s="30">
        <f t="shared" si="439"/>
        <v>0</v>
      </c>
      <c r="H3845" s="63">
        <f t="shared" si="440"/>
        <v>87787.037037037036</v>
      </c>
      <c r="I3845" s="63"/>
      <c r="J3845" s="59"/>
    </row>
    <row r="3846" spans="1:10">
      <c r="A3846" s="144">
        <v>7</v>
      </c>
      <c r="B3846" s="145" t="s">
        <v>30</v>
      </c>
      <c r="C3846" s="34"/>
      <c r="D3846" s="146">
        <v>141396</v>
      </c>
      <c r="E3846" s="28">
        <f t="shared" si="438"/>
        <v>0</v>
      </c>
      <c r="F3846" s="29">
        <v>0</v>
      </c>
      <c r="G3846" s="30">
        <f t="shared" si="439"/>
        <v>0</v>
      </c>
      <c r="H3846" s="63">
        <f t="shared" si="440"/>
        <v>130922.22222222222</v>
      </c>
      <c r="I3846" s="63"/>
      <c r="J3846" s="59"/>
    </row>
    <row r="3847" spans="1:10">
      <c r="A3847" s="144">
        <v>8</v>
      </c>
      <c r="B3847" s="145" t="s">
        <v>31</v>
      </c>
      <c r="C3847" s="26"/>
      <c r="D3847" s="146">
        <v>232931</v>
      </c>
      <c r="E3847" s="28">
        <f t="shared" si="438"/>
        <v>0</v>
      </c>
      <c r="F3847" s="29">
        <v>0</v>
      </c>
      <c r="G3847" s="30">
        <f t="shared" si="439"/>
        <v>0</v>
      </c>
      <c r="H3847" s="63">
        <f t="shared" si="440"/>
        <v>215676.85185185182</v>
      </c>
      <c r="I3847" s="63"/>
      <c r="J3847" s="59"/>
    </row>
    <row r="3848" spans="1:10">
      <c r="A3848" s="144">
        <v>9</v>
      </c>
      <c r="B3848" s="148" t="s">
        <v>32</v>
      </c>
      <c r="C3848" s="26"/>
      <c r="D3848" s="146">
        <v>101534</v>
      </c>
      <c r="E3848" s="28">
        <f t="shared" si="438"/>
        <v>0</v>
      </c>
      <c r="F3848" s="29">
        <v>0</v>
      </c>
      <c r="G3848" s="30">
        <f t="shared" si="439"/>
        <v>0</v>
      </c>
      <c r="H3848" s="63">
        <f t="shared" si="440"/>
        <v>94012.962962962964</v>
      </c>
      <c r="I3848" s="63"/>
      <c r="J3848" s="59"/>
    </row>
    <row r="3849" spans="1:10">
      <c r="A3849" s="144">
        <v>10</v>
      </c>
      <c r="B3849" s="148" t="s">
        <v>33</v>
      </c>
      <c r="C3849" s="37"/>
      <c r="D3849" s="147">
        <v>110148</v>
      </c>
      <c r="E3849" s="28">
        <f t="shared" si="438"/>
        <v>0</v>
      </c>
      <c r="F3849" s="29">
        <v>0</v>
      </c>
      <c r="G3849" s="30">
        <f t="shared" si="439"/>
        <v>0</v>
      </c>
      <c r="H3849" s="63">
        <f t="shared" si="440"/>
        <v>101988.88888888888</v>
      </c>
      <c r="I3849" s="63"/>
      <c r="J3849" s="59"/>
    </row>
    <row r="3850" spans="1:10">
      <c r="A3850" s="144">
        <v>11</v>
      </c>
      <c r="B3850" s="145" t="s">
        <v>34</v>
      </c>
      <c r="C3850" s="37">
        <v>6</v>
      </c>
      <c r="D3850" s="146">
        <v>54198</v>
      </c>
      <c r="E3850" s="28">
        <f t="shared" si="438"/>
        <v>325188</v>
      </c>
      <c r="F3850" s="29">
        <v>0</v>
      </c>
      <c r="G3850" s="30">
        <f t="shared" si="439"/>
        <v>325188</v>
      </c>
      <c r="H3850" s="63">
        <f t="shared" si="440"/>
        <v>50183.333333333328</v>
      </c>
      <c r="I3850" s="63"/>
      <c r="J3850" s="59"/>
    </row>
    <row r="3851" spans="1:10">
      <c r="A3851" s="144">
        <v>12</v>
      </c>
      <c r="B3851" s="145" t="s">
        <v>35</v>
      </c>
      <c r="C3851" s="37"/>
      <c r="D3851" s="146">
        <v>49680</v>
      </c>
      <c r="E3851" s="28">
        <f t="shared" si="438"/>
        <v>0</v>
      </c>
      <c r="F3851" s="29">
        <v>0</v>
      </c>
      <c r="G3851" s="30">
        <f t="shared" si="439"/>
        <v>0</v>
      </c>
      <c r="H3851" s="63">
        <f t="shared" si="440"/>
        <v>46000</v>
      </c>
      <c r="I3851" s="63"/>
      <c r="J3851" s="59"/>
    </row>
    <row r="3852" spans="1:10">
      <c r="A3852" s="144">
        <v>13</v>
      </c>
      <c r="B3852" s="145" t="s">
        <v>36</v>
      </c>
      <c r="C3852" s="37">
        <v>4</v>
      </c>
      <c r="D3852" s="149">
        <v>64152</v>
      </c>
      <c r="E3852" s="28">
        <f t="shared" si="438"/>
        <v>256608</v>
      </c>
      <c r="F3852" s="29">
        <v>0</v>
      </c>
      <c r="G3852" s="30">
        <f t="shared" si="439"/>
        <v>256608</v>
      </c>
      <c r="H3852" s="63">
        <f t="shared" si="440"/>
        <v>59399.999999999993</v>
      </c>
      <c r="I3852" s="63"/>
      <c r="J3852" s="59"/>
    </row>
    <row r="3853" spans="1:10">
      <c r="A3853" s="144">
        <v>14</v>
      </c>
      <c r="B3853" s="145" t="s">
        <v>37</v>
      </c>
      <c r="C3853" s="37"/>
      <c r="D3853" s="149">
        <v>65934</v>
      </c>
      <c r="E3853" s="28">
        <f t="shared" si="438"/>
        <v>0</v>
      </c>
      <c r="F3853" s="29">
        <v>0</v>
      </c>
      <c r="G3853" s="30">
        <f t="shared" si="439"/>
        <v>0</v>
      </c>
      <c r="H3853" s="63">
        <f t="shared" si="440"/>
        <v>61049.999999999993</v>
      </c>
      <c r="I3853" s="63"/>
      <c r="J3853" s="59">
        <f>H3853*C3854</f>
        <v>0</v>
      </c>
    </row>
    <row r="3854" spans="1:10">
      <c r="A3854" s="144">
        <v>15</v>
      </c>
      <c r="B3854" s="145" t="s">
        <v>38</v>
      </c>
      <c r="C3854" s="37"/>
      <c r="D3854" s="149">
        <v>76626</v>
      </c>
      <c r="E3854" s="28">
        <f t="shared" si="438"/>
        <v>0</v>
      </c>
      <c r="F3854" s="124">
        <v>0</v>
      </c>
      <c r="G3854" s="30">
        <f t="shared" si="439"/>
        <v>0</v>
      </c>
      <c r="H3854" s="63">
        <f t="shared" si="440"/>
        <v>70950</v>
      </c>
      <c r="I3854" s="63"/>
      <c r="J3854" s="59">
        <f>H3854*C3855</f>
        <v>0</v>
      </c>
    </row>
    <row r="3855" spans="1:10">
      <c r="A3855" s="144">
        <v>16</v>
      </c>
      <c r="B3855" s="145" t="s">
        <v>39</v>
      </c>
      <c r="C3855" s="37"/>
      <c r="D3855" s="149">
        <v>80190</v>
      </c>
      <c r="E3855" s="28">
        <f t="shared" si="438"/>
        <v>0</v>
      </c>
      <c r="F3855" s="29">
        <v>0</v>
      </c>
      <c r="G3855" s="30">
        <f t="shared" si="439"/>
        <v>0</v>
      </c>
      <c r="H3855" s="63">
        <f t="shared" si="440"/>
        <v>74250</v>
      </c>
      <c r="I3855" s="63"/>
      <c r="J3855" s="59">
        <f>H3855*C3856</f>
        <v>0</v>
      </c>
    </row>
    <row r="3856" spans="1:10">
      <c r="A3856" s="144">
        <v>17</v>
      </c>
      <c r="B3856" s="145" t="s">
        <v>40</v>
      </c>
      <c r="C3856" s="37"/>
      <c r="D3856" s="149">
        <v>113832</v>
      </c>
      <c r="E3856" s="28">
        <f t="shared" si="438"/>
        <v>0</v>
      </c>
      <c r="F3856" s="29">
        <v>0</v>
      </c>
      <c r="G3856" s="30">
        <f t="shared" si="439"/>
        <v>0</v>
      </c>
      <c r="H3856" s="63">
        <f t="shared" si="440"/>
        <v>105400</v>
      </c>
      <c r="I3856" s="63"/>
      <c r="J3856" s="59">
        <f>H3856*C3857</f>
        <v>0</v>
      </c>
    </row>
    <row r="3857" spans="1:10" ht="17.25">
      <c r="A3857" s="144">
        <v>18</v>
      </c>
      <c r="B3857" s="145" t="s">
        <v>41</v>
      </c>
      <c r="C3857" s="37"/>
      <c r="D3857" s="150">
        <v>98010</v>
      </c>
      <c r="E3857" s="28">
        <f t="shared" si="438"/>
        <v>0</v>
      </c>
      <c r="F3857" s="29">
        <v>0</v>
      </c>
      <c r="G3857" s="30">
        <f t="shared" si="439"/>
        <v>0</v>
      </c>
      <c r="H3857" s="63">
        <f t="shared" si="440"/>
        <v>90750</v>
      </c>
      <c r="I3857" s="45"/>
      <c r="J3857" s="64">
        <f>SUM(J3839:J3856)</f>
        <v>0</v>
      </c>
    </row>
    <row r="3858" spans="1:10" ht="31.5">
      <c r="A3858" s="40"/>
      <c r="B3858" s="41" t="s">
        <v>42</v>
      </c>
      <c r="C3858" s="42">
        <f>SUM(C3840:C3857)</f>
        <v>14</v>
      </c>
      <c r="D3858" s="42"/>
      <c r="E3858" s="43">
        <f>SUM(E3840:E3857)</f>
        <v>899016</v>
      </c>
      <c r="F3858" s="43"/>
      <c r="G3858" s="44">
        <f>SUM(G3840:G3857)</f>
        <v>899016</v>
      </c>
      <c r="H3858" s="5"/>
      <c r="I3858" s="5"/>
      <c r="J3858" s="75">
        <f>J3857*0.08</f>
        <v>0</v>
      </c>
    </row>
    <row r="3859" spans="1:10" ht="31.5">
      <c r="A3859" s="46"/>
      <c r="B3859" s="47"/>
      <c r="C3859" s="48"/>
      <c r="D3859" s="48"/>
      <c r="E3859" s="49"/>
      <c r="F3859" s="49"/>
      <c r="G3859" s="151"/>
      <c r="H3859" s="6"/>
      <c r="I3859" s="6"/>
      <c r="J3859" s="76">
        <f>SUM(J3857:J3858)</f>
        <v>0</v>
      </c>
    </row>
    <row r="3860" spans="1:10" ht="18">
      <c r="A3860" s="283" t="s">
        <v>43</v>
      </c>
      <c r="B3860" s="283"/>
      <c r="C3860" s="284" t="s">
        <v>44</v>
      </c>
      <c r="D3860" s="284"/>
      <c r="E3860" s="54"/>
      <c r="F3860" s="54"/>
      <c r="G3860" s="55" t="s">
        <v>45</v>
      </c>
    </row>
    <row r="3863" spans="1:10" ht="15.75">
      <c r="A3863" s="279" t="s">
        <v>0</v>
      </c>
      <c r="B3863" s="279"/>
      <c r="C3863" s="279"/>
      <c r="D3863" s="279"/>
      <c r="E3863" s="279"/>
      <c r="F3863" s="279"/>
      <c r="G3863" s="279"/>
    </row>
    <row r="3864" spans="1:10" ht="15.75">
      <c r="A3864" s="279" t="s">
        <v>1</v>
      </c>
      <c r="B3864" s="279"/>
      <c r="C3864" s="279"/>
      <c r="D3864" s="279"/>
      <c r="E3864" s="279"/>
      <c r="F3864" s="279"/>
      <c r="G3864" s="279"/>
      <c r="H3864" s="1"/>
      <c r="I3864" s="1"/>
      <c r="J3864" s="71"/>
    </row>
    <row r="3865" spans="1:10" ht="15.75">
      <c r="A3865" s="279" t="s">
        <v>2</v>
      </c>
      <c r="B3865" s="279"/>
      <c r="C3865" s="279"/>
      <c r="D3865" s="279"/>
      <c r="E3865" s="279"/>
      <c r="F3865" s="279"/>
      <c r="G3865" s="279"/>
      <c r="H3865" s="1"/>
      <c r="I3865" s="1"/>
      <c r="J3865" s="71"/>
    </row>
    <row r="3866" spans="1:10" ht="15.75">
      <c r="A3866" s="279" t="s">
        <v>4</v>
      </c>
      <c r="B3866" s="279"/>
      <c r="C3866" s="279"/>
      <c r="D3866" s="279"/>
      <c r="E3866" s="279"/>
      <c r="F3866" s="279"/>
      <c r="G3866" s="279"/>
      <c r="H3866" s="1"/>
      <c r="I3866" s="1"/>
      <c r="J3866" s="71"/>
    </row>
    <row r="3867" spans="1:10" ht="27">
      <c r="A3867" s="280" t="s">
        <v>6</v>
      </c>
      <c r="B3867" s="280"/>
      <c r="C3867" s="280"/>
      <c r="D3867" s="280"/>
      <c r="E3867" s="280"/>
      <c r="F3867" s="280"/>
      <c r="G3867" s="280"/>
      <c r="H3867" s="2"/>
      <c r="I3867" s="2"/>
      <c r="J3867" s="72"/>
    </row>
    <row r="3868" spans="1:10" ht="27">
      <c r="A3868" s="142"/>
      <c r="B3868" s="142"/>
      <c r="C3868" s="281" t="s">
        <v>393</v>
      </c>
      <c r="D3868" s="281"/>
      <c r="E3868" s="281"/>
      <c r="F3868" s="281"/>
      <c r="G3868" s="281"/>
      <c r="H3868" s="68"/>
      <c r="I3868" s="68"/>
      <c r="J3868" s="71"/>
    </row>
    <row r="3869" spans="1:10" ht="15.75">
      <c r="A3869" s="11" t="s">
        <v>358</v>
      </c>
      <c r="B3869" s="12">
        <v>4138204481</v>
      </c>
      <c r="C3869" s="143"/>
      <c r="D3869" s="286"/>
      <c r="E3869" s="286"/>
      <c r="F3869" s="286"/>
      <c r="G3869" s="286"/>
      <c r="H3869" s="69" t="s">
        <v>161</v>
      </c>
      <c r="I3869" s="69"/>
      <c r="J3869" s="73"/>
    </row>
    <row r="3870" spans="1:10" ht="15.75">
      <c r="A3870" s="11" t="s">
        <v>9</v>
      </c>
      <c r="B3870" s="286" t="s">
        <v>803</v>
      </c>
      <c r="C3870" s="286"/>
      <c r="D3870" s="286"/>
      <c r="E3870" s="16"/>
      <c r="F3870" s="11"/>
      <c r="G3870" s="16"/>
      <c r="H3870" s="1"/>
      <c r="I3870" s="1"/>
      <c r="J3870" s="71"/>
    </row>
    <row r="3871" spans="1:10" ht="15.75">
      <c r="A3871" s="11" t="s">
        <v>11</v>
      </c>
      <c r="B3871" s="289" t="s">
        <v>804</v>
      </c>
      <c r="C3871" s="289"/>
      <c r="D3871" s="289"/>
      <c r="E3871" s="289"/>
      <c r="F3871" s="18"/>
      <c r="G3871" s="19"/>
      <c r="H3871" s="1"/>
      <c r="I3871" s="1"/>
      <c r="J3871" s="71"/>
    </row>
    <row r="3872" spans="1:10" ht="15.75">
      <c r="A3872" s="21" t="s">
        <v>14</v>
      </c>
      <c r="B3872" s="21" t="s">
        <v>16</v>
      </c>
      <c r="C3872" s="21"/>
      <c r="D3872" s="22" t="s">
        <v>18</v>
      </c>
      <c r="E3872" s="23" t="s">
        <v>19</v>
      </c>
      <c r="F3872" s="23" t="s">
        <v>20</v>
      </c>
      <c r="G3872" s="21" t="s">
        <v>21</v>
      </c>
      <c r="H3872" s="63"/>
      <c r="I3872" s="63"/>
      <c r="J3872" s="59">
        <f>H3872*C3873</f>
        <v>0</v>
      </c>
    </row>
    <row r="3873" spans="1:10">
      <c r="A3873" s="144">
        <v>1</v>
      </c>
      <c r="B3873" s="145" t="s">
        <v>23</v>
      </c>
      <c r="C3873" s="26">
        <v>5</v>
      </c>
      <c r="D3873" s="146">
        <v>79305</v>
      </c>
      <c r="E3873" s="28">
        <f t="shared" ref="E3873:E3890" si="441">D3873*C3873</f>
        <v>396525</v>
      </c>
      <c r="F3873" s="29">
        <v>0</v>
      </c>
      <c r="G3873" s="30">
        <f t="shared" ref="G3873:G3890" si="442">E3873-E3873*F3873</f>
        <v>396525</v>
      </c>
      <c r="H3873" s="63">
        <f t="shared" ref="H3873:H3890" si="443">D3873/1.08</f>
        <v>73430.555555555547</v>
      </c>
      <c r="I3873" s="63"/>
      <c r="J3873" s="59">
        <f>H3873*C3874</f>
        <v>0</v>
      </c>
    </row>
    <row r="3874" spans="1:10">
      <c r="A3874" s="144">
        <v>2</v>
      </c>
      <c r="B3874" s="145" t="s">
        <v>25</v>
      </c>
      <c r="C3874" s="32"/>
      <c r="D3874" s="147">
        <v>128591</v>
      </c>
      <c r="E3874" s="28">
        <f t="shared" si="441"/>
        <v>0</v>
      </c>
      <c r="F3874" s="29">
        <v>0</v>
      </c>
      <c r="G3874" s="30">
        <f t="shared" si="442"/>
        <v>0</v>
      </c>
      <c r="H3874" s="63">
        <f t="shared" si="443"/>
        <v>119065.74074074073</v>
      </c>
      <c r="I3874" s="63"/>
      <c r="J3874" s="59">
        <f>H3874*C3875</f>
        <v>0</v>
      </c>
    </row>
    <row r="3875" spans="1:10">
      <c r="A3875" s="144">
        <v>3</v>
      </c>
      <c r="B3875" s="145" t="s">
        <v>26</v>
      </c>
      <c r="C3875" s="34"/>
      <c r="D3875" s="146">
        <v>60043</v>
      </c>
      <c r="E3875" s="28">
        <f t="shared" si="441"/>
        <v>0</v>
      </c>
      <c r="F3875" s="29">
        <v>0</v>
      </c>
      <c r="G3875" s="30">
        <f t="shared" si="442"/>
        <v>0</v>
      </c>
      <c r="H3875" s="63">
        <f t="shared" si="443"/>
        <v>55595.370370370365</v>
      </c>
      <c r="I3875" s="63"/>
      <c r="J3875" s="59"/>
    </row>
    <row r="3876" spans="1:10">
      <c r="A3876" s="144">
        <v>4</v>
      </c>
      <c r="B3876" s="145" t="s">
        <v>27</v>
      </c>
      <c r="C3876" s="106"/>
      <c r="D3876" s="146">
        <v>115781</v>
      </c>
      <c r="E3876" s="28">
        <f t="shared" si="441"/>
        <v>0</v>
      </c>
      <c r="F3876" s="29">
        <v>0</v>
      </c>
      <c r="G3876" s="30">
        <f t="shared" si="442"/>
        <v>0</v>
      </c>
      <c r="H3876" s="63">
        <f t="shared" si="443"/>
        <v>107204.62962962962</v>
      </c>
      <c r="I3876" s="63"/>
      <c r="J3876" s="59"/>
    </row>
    <row r="3877" spans="1:10">
      <c r="A3877" s="144">
        <v>5</v>
      </c>
      <c r="B3877" s="145" t="s">
        <v>28</v>
      </c>
      <c r="C3877" s="32">
        <v>10</v>
      </c>
      <c r="D3877" s="146">
        <v>119943</v>
      </c>
      <c r="E3877" s="28">
        <f t="shared" si="441"/>
        <v>1199430</v>
      </c>
      <c r="F3877" s="124">
        <v>0</v>
      </c>
      <c r="G3877" s="30">
        <f t="shared" si="442"/>
        <v>1199430</v>
      </c>
      <c r="H3877" s="63">
        <f t="shared" si="443"/>
        <v>111058.33333333333</v>
      </c>
      <c r="I3877" s="63"/>
      <c r="J3877" s="59"/>
    </row>
    <row r="3878" spans="1:10">
      <c r="A3878" s="144">
        <v>6</v>
      </c>
      <c r="B3878" s="145" t="s">
        <v>29</v>
      </c>
      <c r="C3878" s="26"/>
      <c r="D3878" s="146">
        <v>94810</v>
      </c>
      <c r="E3878" s="28">
        <f t="shared" si="441"/>
        <v>0</v>
      </c>
      <c r="F3878" s="29">
        <v>0</v>
      </c>
      <c r="G3878" s="30">
        <f t="shared" si="442"/>
        <v>0</v>
      </c>
      <c r="H3878" s="63">
        <f t="shared" si="443"/>
        <v>87787.037037037036</v>
      </c>
      <c r="I3878" s="63"/>
      <c r="J3878" s="59"/>
    </row>
    <row r="3879" spans="1:10">
      <c r="A3879" s="144">
        <v>7</v>
      </c>
      <c r="B3879" s="145" t="s">
        <v>30</v>
      </c>
      <c r="C3879" s="34"/>
      <c r="D3879" s="146">
        <v>141396</v>
      </c>
      <c r="E3879" s="28">
        <f t="shared" si="441"/>
        <v>0</v>
      </c>
      <c r="F3879" s="29">
        <v>0</v>
      </c>
      <c r="G3879" s="30">
        <f t="shared" si="442"/>
        <v>0</v>
      </c>
      <c r="H3879" s="63">
        <f t="shared" si="443"/>
        <v>130922.22222222222</v>
      </c>
      <c r="I3879" s="63"/>
      <c r="J3879" s="59"/>
    </row>
    <row r="3880" spans="1:10">
      <c r="A3880" s="144">
        <v>8</v>
      </c>
      <c r="B3880" s="145" t="s">
        <v>31</v>
      </c>
      <c r="C3880" s="26"/>
      <c r="D3880" s="146">
        <v>232931</v>
      </c>
      <c r="E3880" s="28">
        <f t="shared" si="441"/>
        <v>0</v>
      </c>
      <c r="F3880" s="29">
        <v>0</v>
      </c>
      <c r="G3880" s="30">
        <f t="shared" si="442"/>
        <v>0</v>
      </c>
      <c r="H3880" s="63">
        <f t="shared" si="443"/>
        <v>215676.85185185182</v>
      </c>
      <c r="I3880" s="63"/>
      <c r="J3880" s="59"/>
    </row>
    <row r="3881" spans="1:10">
      <c r="A3881" s="144">
        <v>9</v>
      </c>
      <c r="B3881" s="148" t="s">
        <v>32</v>
      </c>
      <c r="C3881" s="26"/>
      <c r="D3881" s="146">
        <v>101534</v>
      </c>
      <c r="E3881" s="28">
        <f t="shared" si="441"/>
        <v>0</v>
      </c>
      <c r="F3881" s="29">
        <v>0</v>
      </c>
      <c r="G3881" s="30">
        <f t="shared" si="442"/>
        <v>0</v>
      </c>
      <c r="H3881" s="63">
        <f t="shared" si="443"/>
        <v>94012.962962962964</v>
      </c>
      <c r="I3881" s="63"/>
      <c r="J3881" s="59"/>
    </row>
    <row r="3882" spans="1:10">
      <c r="A3882" s="144">
        <v>10</v>
      </c>
      <c r="B3882" s="148" t="s">
        <v>33</v>
      </c>
      <c r="C3882" s="37"/>
      <c r="D3882" s="147">
        <v>110148</v>
      </c>
      <c r="E3882" s="28">
        <f t="shared" si="441"/>
        <v>0</v>
      </c>
      <c r="F3882" s="29">
        <v>0</v>
      </c>
      <c r="G3882" s="30">
        <f t="shared" si="442"/>
        <v>0</v>
      </c>
      <c r="H3882" s="63">
        <f t="shared" si="443"/>
        <v>101988.88888888888</v>
      </c>
      <c r="I3882" s="63"/>
      <c r="J3882" s="59"/>
    </row>
    <row r="3883" spans="1:10">
      <c r="A3883" s="144">
        <v>11</v>
      </c>
      <c r="B3883" s="145" t="s">
        <v>34</v>
      </c>
      <c r="C3883" s="37">
        <v>5</v>
      </c>
      <c r="D3883" s="146">
        <v>54198</v>
      </c>
      <c r="E3883" s="28">
        <f t="shared" si="441"/>
        <v>270990</v>
      </c>
      <c r="F3883" s="29">
        <v>0</v>
      </c>
      <c r="G3883" s="30">
        <f t="shared" si="442"/>
        <v>270990</v>
      </c>
      <c r="H3883" s="63">
        <f t="shared" si="443"/>
        <v>50183.333333333328</v>
      </c>
      <c r="I3883" s="63"/>
      <c r="J3883" s="59">
        <f t="shared" ref="J3883:J3889" si="444">H3883*C3884</f>
        <v>0</v>
      </c>
    </row>
    <row r="3884" spans="1:10">
      <c r="A3884" s="144">
        <v>12</v>
      </c>
      <c r="B3884" s="145" t="s">
        <v>35</v>
      </c>
      <c r="C3884" s="37"/>
      <c r="D3884" s="146">
        <v>49680</v>
      </c>
      <c r="E3884" s="28">
        <f t="shared" si="441"/>
        <v>0</v>
      </c>
      <c r="F3884" s="29">
        <v>0</v>
      </c>
      <c r="G3884" s="30">
        <f t="shared" si="442"/>
        <v>0</v>
      </c>
      <c r="H3884" s="63">
        <f t="shared" si="443"/>
        <v>46000</v>
      </c>
      <c r="I3884" s="63"/>
      <c r="J3884" s="59">
        <f t="shared" si="444"/>
        <v>0</v>
      </c>
    </row>
    <row r="3885" spans="1:10">
      <c r="A3885" s="144">
        <v>13</v>
      </c>
      <c r="B3885" s="145" t="s">
        <v>36</v>
      </c>
      <c r="C3885" s="37"/>
      <c r="D3885" s="149">
        <v>64152</v>
      </c>
      <c r="E3885" s="28">
        <f t="shared" si="441"/>
        <v>0</v>
      </c>
      <c r="F3885" s="29">
        <v>0</v>
      </c>
      <c r="G3885" s="30">
        <f t="shared" si="442"/>
        <v>0</v>
      </c>
      <c r="H3885" s="63">
        <f t="shared" si="443"/>
        <v>59399.999999999993</v>
      </c>
      <c r="I3885" s="63"/>
      <c r="J3885" s="59">
        <f t="shared" si="444"/>
        <v>0</v>
      </c>
    </row>
    <row r="3886" spans="1:10">
      <c r="A3886" s="144">
        <v>14</v>
      </c>
      <c r="B3886" s="145" t="s">
        <v>37</v>
      </c>
      <c r="C3886" s="37"/>
      <c r="D3886" s="149">
        <v>65934</v>
      </c>
      <c r="E3886" s="28">
        <f t="shared" si="441"/>
        <v>0</v>
      </c>
      <c r="F3886" s="29">
        <v>0</v>
      </c>
      <c r="G3886" s="30">
        <f t="shared" si="442"/>
        <v>0</v>
      </c>
      <c r="H3886" s="63">
        <f t="shared" si="443"/>
        <v>61049.999999999993</v>
      </c>
      <c r="I3886" s="63"/>
      <c r="J3886" s="59">
        <f t="shared" si="444"/>
        <v>0</v>
      </c>
    </row>
    <row r="3887" spans="1:10">
      <c r="A3887" s="144">
        <v>15</v>
      </c>
      <c r="B3887" s="145" t="s">
        <v>38</v>
      </c>
      <c r="C3887" s="37"/>
      <c r="D3887" s="149">
        <v>76626</v>
      </c>
      <c r="E3887" s="28">
        <f t="shared" si="441"/>
        <v>0</v>
      </c>
      <c r="F3887" s="124">
        <v>0</v>
      </c>
      <c r="G3887" s="30">
        <f t="shared" si="442"/>
        <v>0</v>
      </c>
      <c r="H3887" s="63">
        <f t="shared" si="443"/>
        <v>70950</v>
      </c>
      <c r="I3887" s="63"/>
      <c r="J3887" s="59">
        <f t="shared" si="444"/>
        <v>0</v>
      </c>
    </row>
    <row r="3888" spans="1:10">
      <c r="A3888" s="144">
        <v>16</v>
      </c>
      <c r="B3888" s="145" t="s">
        <v>39</v>
      </c>
      <c r="C3888" s="37"/>
      <c r="D3888" s="149">
        <v>80190</v>
      </c>
      <c r="E3888" s="28">
        <f t="shared" si="441"/>
        <v>0</v>
      </c>
      <c r="F3888" s="29">
        <v>0</v>
      </c>
      <c r="G3888" s="30">
        <f t="shared" si="442"/>
        <v>0</v>
      </c>
      <c r="H3888" s="63">
        <f t="shared" si="443"/>
        <v>74250</v>
      </c>
      <c r="I3888" s="63"/>
      <c r="J3888" s="59">
        <f t="shared" si="444"/>
        <v>0</v>
      </c>
    </row>
    <row r="3889" spans="1:10">
      <c r="A3889" s="144">
        <v>17</v>
      </c>
      <c r="B3889" s="145" t="s">
        <v>40</v>
      </c>
      <c r="C3889" s="37"/>
      <c r="D3889" s="149">
        <v>113832</v>
      </c>
      <c r="E3889" s="28">
        <f t="shared" si="441"/>
        <v>0</v>
      </c>
      <c r="F3889" s="29">
        <v>0</v>
      </c>
      <c r="G3889" s="30">
        <f t="shared" si="442"/>
        <v>0</v>
      </c>
      <c r="H3889" s="63">
        <f t="shared" si="443"/>
        <v>105400</v>
      </c>
      <c r="I3889" s="63"/>
      <c r="J3889" s="59">
        <f t="shared" si="444"/>
        <v>0</v>
      </c>
    </row>
    <row r="3890" spans="1:10" ht="17.25">
      <c r="A3890" s="144">
        <v>18</v>
      </c>
      <c r="B3890" s="145" t="s">
        <v>41</v>
      </c>
      <c r="C3890" s="37"/>
      <c r="D3890" s="150">
        <v>98010</v>
      </c>
      <c r="E3890" s="28">
        <f t="shared" si="441"/>
        <v>0</v>
      </c>
      <c r="F3890" s="29">
        <v>0</v>
      </c>
      <c r="G3890" s="30">
        <f t="shared" si="442"/>
        <v>0</v>
      </c>
      <c r="H3890" s="63">
        <f t="shared" si="443"/>
        <v>90750</v>
      </c>
      <c r="I3890" s="45"/>
      <c r="J3890" s="64">
        <f>SUM(J3872:J3889)</f>
        <v>0</v>
      </c>
    </row>
    <row r="3891" spans="1:10" ht="31.5">
      <c r="A3891" s="40"/>
      <c r="B3891" s="41" t="s">
        <v>42</v>
      </c>
      <c r="C3891" s="42">
        <f>SUM(C3873:C3890)</f>
        <v>20</v>
      </c>
      <c r="D3891" s="42"/>
      <c r="E3891" s="43">
        <f>SUM(E3873:E3890)</f>
        <v>1866945</v>
      </c>
      <c r="F3891" s="43"/>
      <c r="G3891" s="44">
        <f>SUM(G3873:G3890)</f>
        <v>1866945</v>
      </c>
      <c r="H3891" s="5"/>
      <c r="I3891" s="5"/>
      <c r="J3891" s="75">
        <f>J3890*0.08</f>
        <v>0</v>
      </c>
    </row>
    <row r="3892" spans="1:10" ht="31.5">
      <c r="A3892" s="46"/>
      <c r="B3892" s="47"/>
      <c r="C3892" s="48"/>
      <c r="D3892" s="48"/>
      <c r="E3892" s="49"/>
      <c r="F3892" s="49"/>
      <c r="G3892" s="151"/>
      <c r="H3892" s="6"/>
      <c r="I3892" s="6"/>
      <c r="J3892" s="76">
        <f>SUM(J3890:J3891)</f>
        <v>0</v>
      </c>
    </row>
    <row r="3893" spans="1:10" ht="18">
      <c r="A3893" s="283" t="s">
        <v>43</v>
      </c>
      <c r="B3893" s="283"/>
      <c r="C3893" s="284" t="s">
        <v>44</v>
      </c>
      <c r="D3893" s="284"/>
      <c r="E3893" s="54"/>
      <c r="F3893" s="54"/>
      <c r="G3893" s="55" t="s">
        <v>45</v>
      </c>
    </row>
    <row r="3898" spans="1:10" ht="15.75">
      <c r="A3898" s="279" t="s">
        <v>0</v>
      </c>
      <c r="B3898" s="279"/>
      <c r="C3898" s="279"/>
      <c r="D3898" s="279"/>
      <c r="E3898" s="279"/>
      <c r="F3898" s="279"/>
      <c r="G3898" s="279"/>
    </row>
    <row r="3899" spans="1:10" ht="15.75">
      <c r="A3899" s="279" t="s">
        <v>1</v>
      </c>
      <c r="B3899" s="279"/>
      <c r="C3899" s="279"/>
      <c r="D3899" s="279"/>
      <c r="E3899" s="279"/>
      <c r="F3899" s="279"/>
      <c r="G3899" s="279"/>
      <c r="H3899" s="1"/>
      <c r="I3899" s="1"/>
      <c r="J3899" s="71"/>
    </row>
    <row r="3900" spans="1:10" ht="15.75">
      <c r="A3900" s="279" t="s">
        <v>2</v>
      </c>
      <c r="B3900" s="279"/>
      <c r="C3900" s="279"/>
      <c r="D3900" s="279"/>
      <c r="E3900" s="279"/>
      <c r="F3900" s="279"/>
      <c r="G3900" s="279"/>
      <c r="H3900" s="1"/>
      <c r="I3900" s="1"/>
      <c r="J3900" s="71"/>
    </row>
    <row r="3901" spans="1:10" ht="15.75">
      <c r="A3901" s="279" t="s">
        <v>4</v>
      </c>
      <c r="B3901" s="279"/>
      <c r="C3901" s="279"/>
      <c r="D3901" s="279"/>
      <c r="E3901" s="279"/>
      <c r="F3901" s="279"/>
      <c r="G3901" s="279"/>
      <c r="H3901" s="1"/>
      <c r="I3901" s="1"/>
      <c r="J3901" s="71"/>
    </row>
    <row r="3902" spans="1:10" ht="27">
      <c r="A3902" s="280" t="s">
        <v>6</v>
      </c>
      <c r="B3902" s="280"/>
      <c r="C3902" s="280"/>
      <c r="D3902" s="280"/>
      <c r="E3902" s="280"/>
      <c r="F3902" s="280"/>
      <c r="G3902" s="280"/>
      <c r="H3902" s="2"/>
      <c r="I3902" s="2"/>
      <c r="J3902" s="72"/>
    </row>
    <row r="3903" spans="1:10" ht="27">
      <c r="A3903" s="142"/>
      <c r="B3903" s="142"/>
      <c r="C3903" s="281" t="s">
        <v>416</v>
      </c>
      <c r="D3903" s="281"/>
      <c r="E3903" s="281"/>
      <c r="F3903" s="281"/>
      <c r="G3903" s="281"/>
      <c r="H3903" s="68"/>
      <c r="I3903" s="68"/>
      <c r="J3903" s="71"/>
    </row>
    <row r="3904" spans="1:10" ht="15.75">
      <c r="A3904" s="11" t="s">
        <v>358</v>
      </c>
      <c r="B3904" s="12">
        <v>4138061883</v>
      </c>
      <c r="C3904" s="143"/>
      <c r="D3904" s="286"/>
      <c r="E3904" s="286"/>
      <c r="F3904" s="286"/>
      <c r="G3904" s="286"/>
      <c r="H3904" s="69" t="s">
        <v>161</v>
      </c>
      <c r="I3904" s="69"/>
      <c r="J3904" s="73"/>
    </row>
    <row r="3905" spans="1:10" ht="15.75">
      <c r="A3905" s="11" t="s">
        <v>9</v>
      </c>
      <c r="B3905" s="286" t="s">
        <v>805</v>
      </c>
      <c r="C3905" s="286"/>
      <c r="D3905" s="286"/>
      <c r="E3905" s="16"/>
      <c r="F3905" s="11"/>
      <c r="G3905" s="16"/>
      <c r="H3905" s="1"/>
      <c r="I3905" s="1"/>
      <c r="J3905" s="71"/>
    </row>
    <row r="3906" spans="1:10" ht="15.75">
      <c r="A3906" s="11" t="s">
        <v>11</v>
      </c>
      <c r="B3906" s="289"/>
      <c r="C3906" s="289"/>
      <c r="D3906" s="289"/>
      <c r="E3906" s="289"/>
      <c r="F3906" s="18"/>
      <c r="G3906" s="19"/>
      <c r="H3906" s="1"/>
      <c r="I3906" s="1"/>
      <c r="J3906" s="71"/>
    </row>
    <row r="3907" spans="1:10" ht="15.75">
      <c r="A3907" s="21" t="s">
        <v>14</v>
      </c>
      <c r="B3907" s="21" t="s">
        <v>16</v>
      </c>
      <c r="C3907" s="21"/>
      <c r="D3907" s="22" t="s">
        <v>18</v>
      </c>
      <c r="E3907" s="23" t="s">
        <v>19</v>
      </c>
      <c r="F3907" s="23" t="s">
        <v>20</v>
      </c>
      <c r="G3907" s="21" t="s">
        <v>21</v>
      </c>
      <c r="H3907" s="63"/>
      <c r="I3907" s="63"/>
      <c r="J3907" s="59">
        <f>H3907*C3908</f>
        <v>0</v>
      </c>
    </row>
    <row r="3908" spans="1:10">
      <c r="A3908" s="144">
        <v>1</v>
      </c>
      <c r="B3908" s="145" t="s">
        <v>23</v>
      </c>
      <c r="C3908" s="26"/>
      <c r="D3908" s="146">
        <v>79305</v>
      </c>
      <c r="E3908" s="28">
        <f t="shared" ref="E3908:E3925" si="445">D3908*C3908</f>
        <v>0</v>
      </c>
      <c r="F3908" s="29">
        <v>0</v>
      </c>
      <c r="G3908" s="30">
        <f t="shared" ref="G3908:G3925" si="446">E3908-E3908*F3908</f>
        <v>0</v>
      </c>
      <c r="H3908" s="63">
        <f t="shared" ref="H3908:H3925" si="447">D3908/1.08</f>
        <v>73430.555555555547</v>
      </c>
      <c r="I3908" s="63"/>
      <c r="J3908" s="59">
        <f>H3908*C3909</f>
        <v>0</v>
      </c>
    </row>
    <row r="3909" spans="1:10">
      <c r="A3909" s="144">
        <v>2</v>
      </c>
      <c r="B3909" s="145" t="s">
        <v>25</v>
      </c>
      <c r="C3909" s="32"/>
      <c r="D3909" s="147">
        <v>128591</v>
      </c>
      <c r="E3909" s="28">
        <f t="shared" si="445"/>
        <v>0</v>
      </c>
      <c r="F3909" s="29">
        <v>0</v>
      </c>
      <c r="G3909" s="30">
        <f t="shared" si="446"/>
        <v>0</v>
      </c>
      <c r="H3909" s="63">
        <f t="shared" si="447"/>
        <v>119065.74074074073</v>
      </c>
      <c r="I3909" s="63"/>
      <c r="J3909" s="59">
        <f>H3909*C3910</f>
        <v>0</v>
      </c>
    </row>
    <row r="3910" spans="1:10">
      <c r="A3910" s="144">
        <v>3</v>
      </c>
      <c r="B3910" s="145" t="s">
        <v>26</v>
      </c>
      <c r="C3910" s="34"/>
      <c r="D3910" s="146">
        <v>60043</v>
      </c>
      <c r="E3910" s="28">
        <f t="shared" si="445"/>
        <v>0</v>
      </c>
      <c r="F3910" s="29">
        <v>0</v>
      </c>
      <c r="G3910" s="30">
        <f t="shared" si="446"/>
        <v>0</v>
      </c>
      <c r="H3910" s="63">
        <f t="shared" si="447"/>
        <v>55595.370370370365</v>
      </c>
      <c r="I3910" s="63"/>
      <c r="J3910" s="59"/>
    </row>
    <row r="3911" spans="1:10">
      <c r="A3911" s="144">
        <v>4</v>
      </c>
      <c r="B3911" s="145" t="s">
        <v>27</v>
      </c>
      <c r="C3911" s="106"/>
      <c r="D3911" s="146">
        <v>115781</v>
      </c>
      <c r="E3911" s="28">
        <f t="shared" si="445"/>
        <v>0</v>
      </c>
      <c r="F3911" s="29">
        <v>0</v>
      </c>
      <c r="G3911" s="30">
        <f t="shared" si="446"/>
        <v>0</v>
      </c>
      <c r="H3911" s="63">
        <f t="shared" si="447"/>
        <v>107204.62962962962</v>
      </c>
      <c r="I3911" s="63"/>
      <c r="J3911" s="59"/>
    </row>
    <row r="3912" spans="1:10">
      <c r="A3912" s="144">
        <v>5</v>
      </c>
      <c r="B3912" s="145" t="s">
        <v>28</v>
      </c>
      <c r="C3912" s="32"/>
      <c r="D3912" s="146">
        <v>119943</v>
      </c>
      <c r="E3912" s="28">
        <f t="shared" si="445"/>
        <v>0</v>
      </c>
      <c r="F3912" s="124">
        <v>0</v>
      </c>
      <c r="G3912" s="30">
        <f t="shared" si="446"/>
        <v>0</v>
      </c>
      <c r="H3912" s="63">
        <f t="shared" si="447"/>
        <v>111058.33333333333</v>
      </c>
      <c r="I3912" s="63"/>
      <c r="J3912" s="59"/>
    </row>
    <row r="3913" spans="1:10">
      <c r="A3913" s="144">
        <v>6</v>
      </c>
      <c r="B3913" s="145" t="s">
        <v>29</v>
      </c>
      <c r="C3913" s="26"/>
      <c r="D3913" s="146">
        <v>94810</v>
      </c>
      <c r="E3913" s="28">
        <f t="shared" si="445"/>
        <v>0</v>
      </c>
      <c r="F3913" s="29">
        <v>0</v>
      </c>
      <c r="G3913" s="30">
        <f t="shared" si="446"/>
        <v>0</v>
      </c>
      <c r="H3913" s="63">
        <f t="shared" si="447"/>
        <v>87787.037037037036</v>
      </c>
      <c r="I3913" s="63"/>
      <c r="J3913" s="59"/>
    </row>
    <row r="3914" spans="1:10">
      <c r="A3914" s="144">
        <v>7</v>
      </c>
      <c r="B3914" s="145" t="s">
        <v>30</v>
      </c>
      <c r="C3914" s="34"/>
      <c r="D3914" s="146">
        <v>141396</v>
      </c>
      <c r="E3914" s="28">
        <f t="shared" si="445"/>
        <v>0</v>
      </c>
      <c r="F3914" s="29">
        <v>0</v>
      </c>
      <c r="G3914" s="30">
        <f t="shared" si="446"/>
        <v>0</v>
      </c>
      <c r="H3914" s="63">
        <f t="shared" si="447"/>
        <v>130922.22222222222</v>
      </c>
      <c r="I3914" s="63"/>
      <c r="J3914" s="59"/>
    </row>
    <row r="3915" spans="1:10">
      <c r="A3915" s="144">
        <v>8</v>
      </c>
      <c r="B3915" s="145" t="s">
        <v>31</v>
      </c>
      <c r="C3915" s="26"/>
      <c r="D3915" s="146">
        <v>232931</v>
      </c>
      <c r="E3915" s="28">
        <f t="shared" si="445"/>
        <v>0</v>
      </c>
      <c r="F3915" s="29">
        <v>0</v>
      </c>
      <c r="G3915" s="30">
        <f t="shared" si="446"/>
        <v>0</v>
      </c>
      <c r="H3915" s="63">
        <f t="shared" si="447"/>
        <v>215676.85185185182</v>
      </c>
      <c r="I3915" s="63"/>
      <c r="J3915" s="59"/>
    </row>
    <row r="3916" spans="1:10">
      <c r="A3916" s="144">
        <v>9</v>
      </c>
      <c r="B3916" s="148" t="s">
        <v>32</v>
      </c>
      <c r="C3916" s="26"/>
      <c r="D3916" s="146">
        <v>101534</v>
      </c>
      <c r="E3916" s="28">
        <f t="shared" si="445"/>
        <v>0</v>
      </c>
      <c r="F3916" s="29">
        <v>0</v>
      </c>
      <c r="G3916" s="30">
        <f t="shared" si="446"/>
        <v>0</v>
      </c>
      <c r="H3916" s="63">
        <f t="shared" si="447"/>
        <v>94012.962962962964</v>
      </c>
      <c r="I3916" s="63"/>
      <c r="J3916" s="59"/>
    </row>
    <row r="3917" spans="1:10">
      <c r="A3917" s="144">
        <v>10</v>
      </c>
      <c r="B3917" s="148" t="s">
        <v>33</v>
      </c>
      <c r="C3917" s="37"/>
      <c r="D3917" s="147">
        <v>110148</v>
      </c>
      <c r="E3917" s="28">
        <f t="shared" si="445"/>
        <v>0</v>
      </c>
      <c r="F3917" s="29">
        <v>0</v>
      </c>
      <c r="G3917" s="30">
        <f t="shared" si="446"/>
        <v>0</v>
      </c>
      <c r="H3917" s="63">
        <f t="shared" si="447"/>
        <v>101988.88888888888</v>
      </c>
      <c r="I3917" s="63"/>
      <c r="J3917" s="59"/>
    </row>
    <row r="3918" spans="1:10">
      <c r="A3918" s="144">
        <v>11</v>
      </c>
      <c r="B3918" s="145" t="s">
        <v>34</v>
      </c>
      <c r="C3918" s="37"/>
      <c r="D3918" s="146">
        <v>54198</v>
      </c>
      <c r="E3918" s="28">
        <f t="shared" si="445"/>
        <v>0</v>
      </c>
      <c r="F3918" s="29">
        <v>0</v>
      </c>
      <c r="G3918" s="30">
        <f t="shared" si="446"/>
        <v>0</v>
      </c>
      <c r="H3918" s="63">
        <f t="shared" si="447"/>
        <v>50183.333333333328</v>
      </c>
      <c r="I3918" s="63"/>
      <c r="J3918" s="59">
        <f t="shared" ref="J3918:J3924" si="448">H3918*C3919</f>
        <v>0</v>
      </c>
    </row>
    <row r="3919" spans="1:10">
      <c r="A3919" s="144">
        <v>12</v>
      </c>
      <c r="B3919" s="145" t="s">
        <v>35</v>
      </c>
      <c r="C3919" s="37"/>
      <c r="D3919" s="146">
        <v>49680</v>
      </c>
      <c r="E3919" s="28">
        <f t="shared" si="445"/>
        <v>0</v>
      </c>
      <c r="F3919" s="29">
        <v>0</v>
      </c>
      <c r="G3919" s="30">
        <f t="shared" si="446"/>
        <v>0</v>
      </c>
      <c r="H3919" s="63">
        <f t="shared" si="447"/>
        <v>46000</v>
      </c>
      <c r="I3919" s="63"/>
      <c r="J3919" s="59">
        <f t="shared" si="448"/>
        <v>184000</v>
      </c>
    </row>
    <row r="3920" spans="1:10">
      <c r="A3920" s="144">
        <v>13</v>
      </c>
      <c r="B3920" s="145" t="s">
        <v>36</v>
      </c>
      <c r="C3920" s="37">
        <v>4</v>
      </c>
      <c r="D3920" s="149">
        <v>64152</v>
      </c>
      <c r="E3920" s="28">
        <f t="shared" si="445"/>
        <v>256608</v>
      </c>
      <c r="F3920" s="29">
        <v>0</v>
      </c>
      <c r="G3920" s="30">
        <f t="shared" si="446"/>
        <v>256608</v>
      </c>
      <c r="H3920" s="63">
        <f t="shared" si="447"/>
        <v>59399.999999999993</v>
      </c>
      <c r="I3920" s="63"/>
      <c r="J3920" s="59">
        <f t="shared" si="448"/>
        <v>0</v>
      </c>
    </row>
    <row r="3921" spans="1:10">
      <c r="A3921" s="144">
        <v>14</v>
      </c>
      <c r="B3921" s="145" t="s">
        <v>37</v>
      </c>
      <c r="C3921" s="37"/>
      <c r="D3921" s="149">
        <v>65934</v>
      </c>
      <c r="E3921" s="28">
        <f t="shared" si="445"/>
        <v>0</v>
      </c>
      <c r="F3921" s="29">
        <v>0</v>
      </c>
      <c r="G3921" s="30">
        <f t="shared" si="446"/>
        <v>0</v>
      </c>
      <c r="H3921" s="63">
        <f t="shared" si="447"/>
        <v>61049.999999999993</v>
      </c>
      <c r="I3921" s="63"/>
      <c r="J3921" s="59">
        <f t="shared" si="448"/>
        <v>0</v>
      </c>
    </row>
    <row r="3922" spans="1:10">
      <c r="A3922" s="144">
        <v>15</v>
      </c>
      <c r="B3922" s="145" t="s">
        <v>38</v>
      </c>
      <c r="C3922" s="37"/>
      <c r="D3922" s="149">
        <v>76626</v>
      </c>
      <c r="E3922" s="28">
        <f t="shared" si="445"/>
        <v>0</v>
      </c>
      <c r="F3922" s="124">
        <v>0</v>
      </c>
      <c r="G3922" s="30">
        <f t="shared" si="446"/>
        <v>0</v>
      </c>
      <c r="H3922" s="63">
        <f t="shared" si="447"/>
        <v>70950</v>
      </c>
      <c r="I3922" s="63"/>
      <c r="J3922" s="59">
        <f t="shared" si="448"/>
        <v>283800</v>
      </c>
    </row>
    <row r="3923" spans="1:10">
      <c r="A3923" s="144">
        <v>16</v>
      </c>
      <c r="B3923" s="145" t="s">
        <v>39</v>
      </c>
      <c r="C3923" s="37">
        <v>4</v>
      </c>
      <c r="D3923" s="149">
        <v>80190</v>
      </c>
      <c r="E3923" s="28">
        <f t="shared" si="445"/>
        <v>320760</v>
      </c>
      <c r="F3923" s="29">
        <v>0</v>
      </c>
      <c r="G3923" s="30">
        <f t="shared" si="446"/>
        <v>320760</v>
      </c>
      <c r="H3923" s="63">
        <f t="shared" si="447"/>
        <v>74250</v>
      </c>
      <c r="I3923" s="63"/>
      <c r="J3923" s="59">
        <f t="shared" si="448"/>
        <v>0</v>
      </c>
    </row>
    <row r="3924" spans="1:10">
      <c r="A3924" s="144">
        <v>17</v>
      </c>
      <c r="B3924" s="145" t="s">
        <v>40</v>
      </c>
      <c r="C3924" s="37"/>
      <c r="D3924" s="149">
        <v>113832</v>
      </c>
      <c r="E3924" s="28">
        <f t="shared" si="445"/>
        <v>0</v>
      </c>
      <c r="F3924" s="29">
        <v>0</v>
      </c>
      <c r="G3924" s="30">
        <f t="shared" si="446"/>
        <v>0</v>
      </c>
      <c r="H3924" s="63">
        <f t="shared" si="447"/>
        <v>105400</v>
      </c>
      <c r="I3924" s="63"/>
      <c r="J3924" s="59">
        <f t="shared" si="448"/>
        <v>0</v>
      </c>
    </row>
    <row r="3925" spans="1:10" ht="17.25">
      <c r="A3925" s="144">
        <v>18</v>
      </c>
      <c r="B3925" s="145" t="s">
        <v>41</v>
      </c>
      <c r="C3925" s="37"/>
      <c r="D3925" s="150">
        <v>98010</v>
      </c>
      <c r="E3925" s="28">
        <f t="shared" si="445"/>
        <v>0</v>
      </c>
      <c r="F3925" s="29">
        <v>0</v>
      </c>
      <c r="G3925" s="30">
        <f t="shared" si="446"/>
        <v>0</v>
      </c>
      <c r="H3925" s="63">
        <f t="shared" si="447"/>
        <v>90750</v>
      </c>
      <c r="I3925" s="45"/>
      <c r="J3925" s="64">
        <f>SUM(J3907:J3924)</f>
        <v>467800</v>
      </c>
    </row>
    <row r="3926" spans="1:10" ht="31.5">
      <c r="A3926" s="40"/>
      <c r="B3926" s="41" t="s">
        <v>42</v>
      </c>
      <c r="C3926" s="42">
        <f>SUM(C3908:C3925)</f>
        <v>8</v>
      </c>
      <c r="D3926" s="42"/>
      <c r="E3926" s="43">
        <f>SUM(E3908:E3925)</f>
        <v>577368</v>
      </c>
      <c r="F3926" s="43"/>
      <c r="G3926" s="44">
        <f>SUM(G3908:G3925)</f>
        <v>577368</v>
      </c>
      <c r="H3926" s="5"/>
      <c r="I3926" s="5"/>
      <c r="J3926" s="75">
        <f>J3925*0.08</f>
        <v>37424</v>
      </c>
    </row>
    <row r="3927" spans="1:10" ht="31.5">
      <c r="A3927" s="46"/>
      <c r="B3927" s="47"/>
      <c r="C3927" s="48"/>
      <c r="D3927" s="48"/>
      <c r="E3927" s="49"/>
      <c r="F3927" s="49"/>
      <c r="G3927" s="151"/>
      <c r="H3927" s="6"/>
      <c r="I3927" s="6"/>
      <c r="J3927" s="76">
        <f>SUM(J3925:J3926)</f>
        <v>505224</v>
      </c>
    </row>
    <row r="3928" spans="1:10" ht="18">
      <c r="A3928" s="283" t="s">
        <v>43</v>
      </c>
      <c r="B3928" s="283"/>
      <c r="C3928" s="284" t="s">
        <v>44</v>
      </c>
      <c r="D3928" s="284"/>
      <c r="E3928" s="54"/>
      <c r="F3928" s="54"/>
      <c r="G3928" s="55" t="s">
        <v>45</v>
      </c>
    </row>
    <row r="3932" spans="1:10" ht="15.75">
      <c r="A3932" s="279" t="s">
        <v>0</v>
      </c>
      <c r="B3932" s="279"/>
      <c r="C3932" s="279"/>
      <c r="D3932" s="279"/>
      <c r="E3932" s="279"/>
      <c r="F3932" s="279"/>
      <c r="G3932" s="279"/>
    </row>
    <row r="3933" spans="1:10" ht="15.75">
      <c r="A3933" s="279" t="s">
        <v>1</v>
      </c>
      <c r="B3933" s="279"/>
      <c r="C3933" s="279"/>
      <c r="D3933" s="279"/>
      <c r="E3933" s="279"/>
      <c r="F3933" s="279"/>
      <c r="G3933" s="279"/>
      <c r="H3933" s="1"/>
      <c r="I3933" s="1"/>
      <c r="J3933" s="71"/>
    </row>
    <row r="3934" spans="1:10" ht="15.75">
      <c r="A3934" s="279" t="s">
        <v>2</v>
      </c>
      <c r="B3934" s="279"/>
      <c r="C3934" s="279"/>
      <c r="D3934" s="279"/>
      <c r="E3934" s="279"/>
      <c r="F3934" s="279"/>
      <c r="G3934" s="279"/>
      <c r="H3934" s="1"/>
      <c r="I3934" s="1"/>
      <c r="J3934" s="71"/>
    </row>
    <row r="3935" spans="1:10" ht="15.75">
      <c r="A3935" s="279" t="s">
        <v>4</v>
      </c>
      <c r="B3935" s="279"/>
      <c r="C3935" s="279"/>
      <c r="D3935" s="279"/>
      <c r="E3935" s="279"/>
      <c r="F3935" s="279"/>
      <c r="G3935" s="279"/>
      <c r="H3935" s="1"/>
      <c r="I3935" s="1"/>
      <c r="J3935" s="71"/>
    </row>
    <row r="3936" spans="1:10" ht="27">
      <c r="A3936" s="280" t="s">
        <v>6</v>
      </c>
      <c r="B3936" s="280"/>
      <c r="C3936" s="280"/>
      <c r="D3936" s="280"/>
      <c r="E3936" s="280"/>
      <c r="F3936" s="280"/>
      <c r="G3936" s="280"/>
      <c r="H3936" s="2"/>
      <c r="I3936" s="2"/>
      <c r="J3936" s="72"/>
    </row>
    <row r="3937" spans="1:10" ht="27">
      <c r="A3937" s="142"/>
      <c r="B3937" s="142"/>
      <c r="C3937" s="281" t="s">
        <v>433</v>
      </c>
      <c r="D3937" s="281"/>
      <c r="E3937" s="281"/>
      <c r="F3937" s="281"/>
      <c r="G3937" s="281"/>
      <c r="H3937" s="68"/>
      <c r="I3937" s="68"/>
      <c r="J3937" s="71"/>
    </row>
    <row r="3938" spans="1:10" ht="15.75">
      <c r="A3938" s="11" t="s">
        <v>358</v>
      </c>
      <c r="B3938" s="12">
        <v>4138342322</v>
      </c>
      <c r="C3938" s="143"/>
      <c r="D3938" s="286"/>
      <c r="E3938" s="286"/>
      <c r="F3938" s="286"/>
      <c r="G3938" s="286"/>
      <c r="H3938" s="69" t="s">
        <v>161</v>
      </c>
      <c r="I3938" s="69"/>
      <c r="J3938" s="73"/>
    </row>
    <row r="3939" spans="1:10" ht="15.75">
      <c r="A3939" s="11" t="s">
        <v>9</v>
      </c>
      <c r="B3939" s="286" t="s">
        <v>806</v>
      </c>
      <c r="C3939" s="286"/>
      <c r="D3939" s="286"/>
      <c r="E3939" s="16"/>
      <c r="F3939" s="11"/>
      <c r="G3939" s="16"/>
      <c r="H3939" s="1"/>
      <c r="I3939" s="1"/>
      <c r="J3939" s="71"/>
    </row>
    <row r="3940" spans="1:10" ht="15.75">
      <c r="A3940" s="11" t="s">
        <v>11</v>
      </c>
      <c r="B3940" s="289" t="s">
        <v>749</v>
      </c>
      <c r="C3940" s="289"/>
      <c r="D3940" s="289"/>
      <c r="E3940" s="289"/>
      <c r="F3940" s="18"/>
      <c r="G3940" s="19"/>
      <c r="H3940" s="1"/>
      <c r="I3940" s="1"/>
      <c r="J3940" s="71"/>
    </row>
    <row r="3941" spans="1:10" ht="15.75">
      <c r="A3941" s="21" t="s">
        <v>14</v>
      </c>
      <c r="B3941" s="21" t="s">
        <v>16</v>
      </c>
      <c r="C3941" s="21"/>
      <c r="D3941" s="22" t="s">
        <v>18</v>
      </c>
      <c r="E3941" s="23" t="s">
        <v>19</v>
      </c>
      <c r="F3941" s="23" t="s">
        <v>20</v>
      </c>
      <c r="G3941" s="21" t="s">
        <v>21</v>
      </c>
      <c r="H3941" s="63"/>
      <c r="I3941" s="63"/>
      <c r="J3941" s="59">
        <f>H3941*C3942</f>
        <v>0</v>
      </c>
    </row>
    <row r="3942" spans="1:10">
      <c r="A3942" s="144">
        <v>1</v>
      </c>
      <c r="B3942" s="145" t="s">
        <v>23</v>
      </c>
      <c r="C3942" s="26">
        <v>6</v>
      </c>
      <c r="D3942" s="146">
        <v>79305</v>
      </c>
      <c r="E3942" s="28">
        <f t="shared" ref="E3942:E3959" si="449">D3942*C3942</f>
        <v>475830</v>
      </c>
      <c r="F3942" s="29">
        <v>0</v>
      </c>
      <c r="G3942" s="30">
        <f t="shared" ref="G3942:G3959" si="450">E3942-E3942*F3942</f>
        <v>475830</v>
      </c>
      <c r="H3942" s="63">
        <f t="shared" ref="H3942:H3959" si="451">D3942/1.08</f>
        <v>73430.555555555547</v>
      </c>
      <c r="I3942" s="63"/>
      <c r="J3942" s="59">
        <f>H3942*C3943</f>
        <v>0</v>
      </c>
    </row>
    <row r="3943" spans="1:10">
      <c r="A3943" s="144">
        <v>2</v>
      </c>
      <c r="B3943" s="145" t="s">
        <v>25</v>
      </c>
      <c r="C3943" s="32"/>
      <c r="D3943" s="147">
        <v>128591</v>
      </c>
      <c r="E3943" s="28">
        <f t="shared" si="449"/>
        <v>0</v>
      </c>
      <c r="F3943" s="29">
        <v>0</v>
      </c>
      <c r="G3943" s="30">
        <f t="shared" si="450"/>
        <v>0</v>
      </c>
      <c r="H3943" s="63">
        <f t="shared" si="451"/>
        <v>119065.74074074073</v>
      </c>
      <c r="I3943" s="63"/>
      <c r="J3943" s="59"/>
    </row>
    <row r="3944" spans="1:10">
      <c r="A3944" s="144">
        <v>3</v>
      </c>
      <c r="B3944" s="145" t="s">
        <v>26</v>
      </c>
      <c r="C3944" s="34">
        <v>6</v>
      </c>
      <c r="D3944" s="146">
        <v>60043</v>
      </c>
      <c r="E3944" s="28">
        <f t="shared" si="449"/>
        <v>360258</v>
      </c>
      <c r="F3944" s="29">
        <v>0</v>
      </c>
      <c r="G3944" s="30">
        <f t="shared" si="450"/>
        <v>360258</v>
      </c>
      <c r="H3944" s="63">
        <f t="shared" si="451"/>
        <v>55595.370370370365</v>
      </c>
      <c r="I3944" s="63"/>
      <c r="J3944" s="59"/>
    </row>
    <row r="3945" spans="1:10">
      <c r="A3945" s="144">
        <v>4</v>
      </c>
      <c r="B3945" s="145" t="s">
        <v>27</v>
      </c>
      <c r="C3945" s="106"/>
      <c r="D3945" s="146">
        <v>115781</v>
      </c>
      <c r="E3945" s="28">
        <f t="shared" si="449"/>
        <v>0</v>
      </c>
      <c r="F3945" s="29">
        <v>0</v>
      </c>
      <c r="G3945" s="30">
        <f t="shared" si="450"/>
        <v>0</v>
      </c>
      <c r="H3945" s="63">
        <f t="shared" si="451"/>
        <v>107204.62962962962</v>
      </c>
      <c r="I3945" s="63"/>
      <c r="J3945" s="59"/>
    </row>
    <row r="3946" spans="1:10">
      <c r="A3946" s="144">
        <v>5</v>
      </c>
      <c r="B3946" s="145" t="s">
        <v>28</v>
      </c>
      <c r="C3946" s="32">
        <v>6</v>
      </c>
      <c r="D3946" s="146">
        <v>119943</v>
      </c>
      <c r="E3946" s="28">
        <f t="shared" si="449"/>
        <v>719658</v>
      </c>
      <c r="F3946" s="124">
        <v>0</v>
      </c>
      <c r="G3946" s="30">
        <f t="shared" si="450"/>
        <v>719658</v>
      </c>
      <c r="H3946" s="63">
        <f t="shared" si="451"/>
        <v>111058.33333333333</v>
      </c>
      <c r="I3946" s="63"/>
      <c r="J3946" s="59"/>
    </row>
    <row r="3947" spans="1:10">
      <c r="A3947" s="144">
        <v>6</v>
      </c>
      <c r="B3947" s="145" t="s">
        <v>29</v>
      </c>
      <c r="C3947" s="26"/>
      <c r="D3947" s="146">
        <v>94810</v>
      </c>
      <c r="E3947" s="28">
        <f t="shared" si="449"/>
        <v>0</v>
      </c>
      <c r="F3947" s="29">
        <v>0</v>
      </c>
      <c r="G3947" s="30">
        <f t="shared" si="450"/>
        <v>0</v>
      </c>
      <c r="H3947" s="63">
        <f t="shared" si="451"/>
        <v>87787.037037037036</v>
      </c>
      <c r="I3947" s="63"/>
      <c r="J3947" s="59"/>
    </row>
    <row r="3948" spans="1:10">
      <c r="A3948" s="144">
        <v>7</v>
      </c>
      <c r="B3948" s="145" t="s">
        <v>30</v>
      </c>
      <c r="C3948" s="34"/>
      <c r="D3948" s="146">
        <v>141396</v>
      </c>
      <c r="E3948" s="28">
        <f t="shared" si="449"/>
        <v>0</v>
      </c>
      <c r="F3948" s="29">
        <v>0</v>
      </c>
      <c r="G3948" s="30">
        <f t="shared" si="450"/>
        <v>0</v>
      </c>
      <c r="H3948" s="63">
        <f t="shared" si="451"/>
        <v>130922.22222222222</v>
      </c>
      <c r="I3948" s="63"/>
      <c r="J3948" s="59"/>
    </row>
    <row r="3949" spans="1:10">
      <c r="A3949" s="144">
        <v>8</v>
      </c>
      <c r="B3949" s="145" t="s">
        <v>31</v>
      </c>
      <c r="C3949" s="26"/>
      <c r="D3949" s="146">
        <v>232931</v>
      </c>
      <c r="E3949" s="28">
        <f t="shared" si="449"/>
        <v>0</v>
      </c>
      <c r="F3949" s="29">
        <v>0</v>
      </c>
      <c r="G3949" s="30">
        <f t="shared" si="450"/>
        <v>0</v>
      </c>
      <c r="H3949" s="63">
        <f t="shared" si="451"/>
        <v>215676.85185185182</v>
      </c>
      <c r="I3949" s="63"/>
      <c r="J3949" s="59"/>
    </row>
    <row r="3950" spans="1:10">
      <c r="A3950" s="144">
        <v>9</v>
      </c>
      <c r="B3950" s="148" t="s">
        <v>32</v>
      </c>
      <c r="C3950" s="26"/>
      <c r="D3950" s="146">
        <v>101534</v>
      </c>
      <c r="E3950" s="28">
        <f t="shared" si="449"/>
        <v>0</v>
      </c>
      <c r="F3950" s="29">
        <v>0</v>
      </c>
      <c r="G3950" s="30">
        <f t="shared" si="450"/>
        <v>0</v>
      </c>
      <c r="H3950" s="63">
        <f t="shared" si="451"/>
        <v>94012.962962962964</v>
      </c>
      <c r="I3950" s="63"/>
      <c r="J3950" s="59"/>
    </row>
    <row r="3951" spans="1:10">
      <c r="A3951" s="144">
        <v>10</v>
      </c>
      <c r="B3951" s="148" t="s">
        <v>33</v>
      </c>
      <c r="C3951" s="37"/>
      <c r="D3951" s="147">
        <v>110148</v>
      </c>
      <c r="E3951" s="28">
        <f t="shared" si="449"/>
        <v>0</v>
      </c>
      <c r="F3951" s="29">
        <v>0</v>
      </c>
      <c r="G3951" s="30">
        <f t="shared" si="450"/>
        <v>0</v>
      </c>
      <c r="H3951" s="63">
        <f t="shared" si="451"/>
        <v>101988.88888888888</v>
      </c>
      <c r="I3951" s="63"/>
      <c r="J3951" s="59"/>
    </row>
    <row r="3952" spans="1:10">
      <c r="A3952" s="144">
        <v>11</v>
      </c>
      <c r="B3952" s="145" t="s">
        <v>34</v>
      </c>
      <c r="C3952" s="37"/>
      <c r="D3952" s="146">
        <v>54198</v>
      </c>
      <c r="E3952" s="28">
        <f t="shared" si="449"/>
        <v>0</v>
      </c>
      <c r="F3952" s="29">
        <v>0</v>
      </c>
      <c r="G3952" s="30">
        <f t="shared" si="450"/>
        <v>0</v>
      </c>
      <c r="H3952" s="63">
        <f t="shared" si="451"/>
        <v>50183.333333333328</v>
      </c>
      <c r="I3952" s="63"/>
      <c r="J3952" s="59"/>
    </row>
    <row r="3953" spans="1:10">
      <c r="A3953" s="144">
        <v>12</v>
      </c>
      <c r="B3953" s="145" t="s">
        <v>35</v>
      </c>
      <c r="C3953" s="37">
        <v>4</v>
      </c>
      <c r="D3953" s="146">
        <v>49680</v>
      </c>
      <c r="E3953" s="28">
        <f t="shared" si="449"/>
        <v>198720</v>
      </c>
      <c r="F3953" s="29">
        <v>0</v>
      </c>
      <c r="G3953" s="30">
        <f t="shared" si="450"/>
        <v>198720</v>
      </c>
      <c r="H3953" s="63">
        <f t="shared" si="451"/>
        <v>46000</v>
      </c>
      <c r="I3953" s="63"/>
      <c r="J3953" s="59">
        <f t="shared" ref="J3953:J3958" si="452">H3953*C3954</f>
        <v>0</v>
      </c>
    </row>
    <row r="3954" spans="1:10">
      <c r="A3954" s="144">
        <v>13</v>
      </c>
      <c r="B3954" s="145" t="s">
        <v>36</v>
      </c>
      <c r="C3954" s="37"/>
      <c r="D3954" s="149">
        <v>64152</v>
      </c>
      <c r="E3954" s="28">
        <f t="shared" si="449"/>
        <v>0</v>
      </c>
      <c r="F3954" s="29">
        <v>0</v>
      </c>
      <c r="G3954" s="30">
        <f t="shared" si="450"/>
        <v>0</v>
      </c>
      <c r="H3954" s="63">
        <f t="shared" si="451"/>
        <v>59399.999999999993</v>
      </c>
      <c r="I3954" s="63"/>
      <c r="J3954" s="59">
        <f t="shared" si="452"/>
        <v>0</v>
      </c>
    </row>
    <row r="3955" spans="1:10">
      <c r="A3955" s="144">
        <v>14</v>
      </c>
      <c r="B3955" s="145" t="s">
        <v>37</v>
      </c>
      <c r="C3955" s="37"/>
      <c r="D3955" s="149">
        <v>65934</v>
      </c>
      <c r="E3955" s="28">
        <f t="shared" si="449"/>
        <v>0</v>
      </c>
      <c r="F3955" s="29">
        <v>0</v>
      </c>
      <c r="G3955" s="30">
        <f t="shared" si="450"/>
        <v>0</v>
      </c>
      <c r="H3955" s="63">
        <f t="shared" si="451"/>
        <v>61049.999999999993</v>
      </c>
      <c r="I3955" s="63"/>
      <c r="J3955" s="59">
        <f t="shared" si="452"/>
        <v>0</v>
      </c>
    </row>
    <row r="3956" spans="1:10">
      <c r="A3956" s="144">
        <v>15</v>
      </c>
      <c r="B3956" s="145" t="s">
        <v>38</v>
      </c>
      <c r="C3956" s="37"/>
      <c r="D3956" s="149">
        <v>76626</v>
      </c>
      <c r="E3956" s="28">
        <f t="shared" si="449"/>
        <v>0</v>
      </c>
      <c r="F3956" s="124">
        <v>0</v>
      </c>
      <c r="G3956" s="30">
        <f t="shared" si="450"/>
        <v>0</v>
      </c>
      <c r="H3956" s="63">
        <f t="shared" si="451"/>
        <v>70950</v>
      </c>
      <c r="I3956" s="63"/>
      <c r="J3956" s="59">
        <f t="shared" si="452"/>
        <v>0</v>
      </c>
    </row>
    <row r="3957" spans="1:10">
      <c r="A3957" s="144">
        <v>16</v>
      </c>
      <c r="B3957" s="145" t="s">
        <v>39</v>
      </c>
      <c r="C3957" s="37"/>
      <c r="D3957" s="149">
        <v>80190</v>
      </c>
      <c r="E3957" s="28">
        <f t="shared" si="449"/>
        <v>0</v>
      </c>
      <c r="F3957" s="29">
        <v>0</v>
      </c>
      <c r="G3957" s="30">
        <f t="shared" si="450"/>
        <v>0</v>
      </c>
      <c r="H3957" s="63">
        <f t="shared" si="451"/>
        <v>74250</v>
      </c>
      <c r="I3957" s="63"/>
      <c r="J3957" s="59">
        <f t="shared" si="452"/>
        <v>0</v>
      </c>
    </row>
    <row r="3958" spans="1:10">
      <c r="A3958" s="144">
        <v>17</v>
      </c>
      <c r="B3958" s="145" t="s">
        <v>40</v>
      </c>
      <c r="C3958" s="37"/>
      <c r="D3958" s="149">
        <v>113832</v>
      </c>
      <c r="E3958" s="28">
        <f t="shared" si="449"/>
        <v>0</v>
      </c>
      <c r="F3958" s="29">
        <v>0</v>
      </c>
      <c r="G3958" s="30">
        <f t="shared" si="450"/>
        <v>0</v>
      </c>
      <c r="H3958" s="63">
        <f t="shared" si="451"/>
        <v>105400</v>
      </c>
      <c r="I3958" s="63"/>
      <c r="J3958" s="59">
        <f t="shared" si="452"/>
        <v>0</v>
      </c>
    </row>
    <row r="3959" spans="1:10" ht="17.25">
      <c r="A3959" s="144">
        <v>18</v>
      </c>
      <c r="B3959" s="145" t="s">
        <v>41</v>
      </c>
      <c r="C3959" s="37"/>
      <c r="D3959" s="150">
        <v>98010</v>
      </c>
      <c r="E3959" s="28">
        <f t="shared" si="449"/>
        <v>0</v>
      </c>
      <c r="F3959" s="29">
        <v>0</v>
      </c>
      <c r="G3959" s="30">
        <f t="shared" si="450"/>
        <v>0</v>
      </c>
      <c r="H3959" s="63">
        <f t="shared" si="451"/>
        <v>90750</v>
      </c>
      <c r="I3959" s="45"/>
      <c r="J3959" s="64">
        <f>SUM(J3941:J3958)</f>
        <v>0</v>
      </c>
    </row>
    <row r="3960" spans="1:10" ht="31.5">
      <c r="A3960" s="40"/>
      <c r="B3960" s="41" t="s">
        <v>42</v>
      </c>
      <c r="C3960" s="42">
        <f>SUM(C3942:C3959)</f>
        <v>22</v>
      </c>
      <c r="D3960" s="42"/>
      <c r="E3960" s="43">
        <f>SUM(E3942:E3959)</f>
        <v>1754466</v>
      </c>
      <c r="F3960" s="43"/>
      <c r="G3960" s="44">
        <f>SUM(G3942:G3959)</f>
        <v>1754466</v>
      </c>
      <c r="H3960" s="5"/>
      <c r="I3960" s="5"/>
      <c r="J3960" s="75">
        <f>J3959*0.08</f>
        <v>0</v>
      </c>
    </row>
    <row r="3961" spans="1:10" ht="31.5">
      <c r="A3961" s="46"/>
      <c r="B3961" s="47"/>
      <c r="C3961" s="48"/>
      <c r="D3961" s="48"/>
      <c r="E3961" s="49"/>
      <c r="F3961" s="49"/>
      <c r="G3961" s="151"/>
      <c r="H3961" s="6"/>
      <c r="I3961" s="6"/>
      <c r="J3961" s="76">
        <f>SUM(J3959:J3960)</f>
        <v>0</v>
      </c>
    </row>
    <row r="3962" spans="1:10" ht="18">
      <c r="A3962" s="283" t="s">
        <v>43</v>
      </c>
      <c r="B3962" s="283"/>
      <c r="C3962" s="284" t="s">
        <v>44</v>
      </c>
      <c r="D3962" s="284"/>
      <c r="E3962" s="54"/>
      <c r="F3962" s="54"/>
      <c r="G3962" s="55" t="s">
        <v>45</v>
      </c>
    </row>
    <row r="3968" spans="1:10" ht="15.75">
      <c r="A3968" s="279" t="s">
        <v>0</v>
      </c>
      <c r="B3968" s="279"/>
      <c r="C3968" s="279"/>
      <c r="D3968" s="279"/>
      <c r="E3968" s="279"/>
      <c r="F3968" s="279"/>
      <c r="G3968" s="279"/>
    </row>
    <row r="3969" spans="1:10" ht="15.75">
      <c r="A3969" s="279" t="s">
        <v>1</v>
      </c>
      <c r="B3969" s="279"/>
      <c r="C3969" s="279"/>
      <c r="D3969" s="279"/>
      <c r="E3969" s="279"/>
      <c r="F3969" s="279"/>
      <c r="G3969" s="279"/>
      <c r="H3969" s="1"/>
      <c r="I3969" s="1"/>
      <c r="J3969" s="71"/>
    </row>
    <row r="3970" spans="1:10" ht="15.75">
      <c r="A3970" s="279" t="s">
        <v>2</v>
      </c>
      <c r="B3970" s="279"/>
      <c r="C3970" s="279"/>
      <c r="D3970" s="279"/>
      <c r="E3970" s="279"/>
      <c r="F3970" s="279"/>
      <c r="G3970" s="279"/>
      <c r="H3970" s="1"/>
      <c r="I3970" s="1"/>
      <c r="J3970" s="71"/>
    </row>
    <row r="3971" spans="1:10" ht="15.75">
      <c r="A3971" s="279" t="s">
        <v>4</v>
      </c>
      <c r="B3971" s="279"/>
      <c r="C3971" s="279"/>
      <c r="D3971" s="279"/>
      <c r="E3971" s="279"/>
      <c r="F3971" s="279"/>
      <c r="G3971" s="279"/>
      <c r="H3971" s="1"/>
      <c r="I3971" s="1"/>
      <c r="J3971" s="71"/>
    </row>
    <row r="3972" spans="1:10" ht="27">
      <c r="A3972" s="280" t="s">
        <v>6</v>
      </c>
      <c r="B3972" s="280"/>
      <c r="C3972" s="280"/>
      <c r="D3972" s="280"/>
      <c r="E3972" s="280"/>
      <c r="F3972" s="280"/>
      <c r="G3972" s="280"/>
      <c r="H3972" s="2"/>
      <c r="I3972" s="2"/>
      <c r="J3972" s="72"/>
    </row>
    <row r="3973" spans="1:10" ht="27">
      <c r="A3973" s="142"/>
      <c r="B3973" s="142"/>
      <c r="C3973" s="281" t="s">
        <v>433</v>
      </c>
      <c r="D3973" s="281"/>
      <c r="E3973" s="281"/>
      <c r="F3973" s="281"/>
      <c r="G3973" s="281"/>
      <c r="H3973" s="68"/>
      <c r="I3973" s="68"/>
      <c r="J3973" s="71"/>
    </row>
    <row r="3974" spans="1:10" ht="15.75">
      <c r="A3974" s="11" t="s">
        <v>358</v>
      </c>
      <c r="B3974" s="12">
        <v>4138382093</v>
      </c>
      <c r="C3974" s="143"/>
      <c r="D3974" s="286"/>
      <c r="E3974" s="286"/>
      <c r="F3974" s="286"/>
      <c r="G3974" s="286"/>
      <c r="H3974" s="69" t="s">
        <v>161</v>
      </c>
      <c r="I3974" s="69"/>
      <c r="J3974" s="73"/>
    </row>
    <row r="3975" spans="1:10" ht="15.75">
      <c r="A3975" s="11" t="s">
        <v>9</v>
      </c>
      <c r="B3975" s="286" t="s">
        <v>807</v>
      </c>
      <c r="C3975" s="286"/>
      <c r="D3975" s="286"/>
      <c r="E3975" s="16"/>
      <c r="F3975" s="11"/>
      <c r="G3975" s="16"/>
      <c r="H3975" s="1"/>
      <c r="I3975" s="1"/>
      <c r="J3975" s="71"/>
    </row>
    <row r="3976" spans="1:10" ht="15.75">
      <c r="A3976" s="11" t="s">
        <v>11</v>
      </c>
      <c r="B3976" s="289" t="s">
        <v>758</v>
      </c>
      <c r="C3976" s="289"/>
      <c r="D3976" s="289"/>
      <c r="E3976" s="289"/>
      <c r="F3976" s="18"/>
      <c r="G3976" s="19"/>
      <c r="H3976" s="1"/>
      <c r="I3976" s="1"/>
      <c r="J3976" s="71"/>
    </row>
    <row r="3977" spans="1:10" ht="15.75">
      <c r="A3977" s="21" t="s">
        <v>14</v>
      </c>
      <c r="B3977" s="21" t="s">
        <v>16</v>
      </c>
      <c r="C3977" s="21"/>
      <c r="D3977" s="22" t="s">
        <v>18</v>
      </c>
      <c r="E3977" s="23" t="s">
        <v>19</v>
      </c>
      <c r="F3977" s="23" t="s">
        <v>20</v>
      </c>
      <c r="G3977" s="21" t="s">
        <v>21</v>
      </c>
      <c r="H3977" s="63"/>
      <c r="I3977" s="63"/>
      <c r="J3977" s="59">
        <f>H3977*C3978</f>
        <v>0</v>
      </c>
    </row>
    <row r="3978" spans="1:10">
      <c r="A3978" s="144">
        <v>1</v>
      </c>
      <c r="B3978" s="145" t="s">
        <v>23</v>
      </c>
      <c r="C3978" s="26">
        <v>4</v>
      </c>
      <c r="D3978" s="146">
        <v>79305</v>
      </c>
      <c r="E3978" s="28">
        <f t="shared" ref="E3978:E3995" si="453">D3978*C3978</f>
        <v>317220</v>
      </c>
      <c r="F3978" s="29">
        <v>0</v>
      </c>
      <c r="G3978" s="30">
        <f t="shared" ref="G3978:G3995" si="454">E3978-E3978*F3978</f>
        <v>317220</v>
      </c>
      <c r="H3978" s="63">
        <f t="shared" ref="H3978:H3995" si="455">D3978/1.08</f>
        <v>73430.555555555547</v>
      </c>
      <c r="I3978" s="63"/>
      <c r="J3978" s="59">
        <f>H3978*C3979</f>
        <v>0</v>
      </c>
    </row>
    <row r="3979" spans="1:10">
      <c r="A3979" s="144">
        <v>2</v>
      </c>
      <c r="B3979" s="145" t="s">
        <v>25</v>
      </c>
      <c r="C3979" s="32"/>
      <c r="D3979" s="147">
        <v>128591</v>
      </c>
      <c r="E3979" s="28">
        <f t="shared" si="453"/>
        <v>0</v>
      </c>
      <c r="F3979" s="29">
        <v>0</v>
      </c>
      <c r="G3979" s="30">
        <f t="shared" si="454"/>
        <v>0</v>
      </c>
      <c r="H3979" s="63">
        <f t="shared" si="455"/>
        <v>119065.74074074073</v>
      </c>
      <c r="I3979" s="63"/>
      <c r="J3979" s="59"/>
    </row>
    <row r="3980" spans="1:10">
      <c r="A3980" s="144">
        <v>3</v>
      </c>
      <c r="B3980" s="145" t="s">
        <v>26</v>
      </c>
      <c r="C3980" s="34">
        <v>4</v>
      </c>
      <c r="D3980" s="146">
        <v>60043</v>
      </c>
      <c r="E3980" s="28">
        <f t="shared" si="453"/>
        <v>240172</v>
      </c>
      <c r="F3980" s="29">
        <v>0</v>
      </c>
      <c r="G3980" s="30">
        <f t="shared" si="454"/>
        <v>240172</v>
      </c>
      <c r="H3980" s="63">
        <f t="shared" si="455"/>
        <v>55595.370370370365</v>
      </c>
      <c r="I3980" s="63"/>
      <c r="J3980" s="59"/>
    </row>
    <row r="3981" spans="1:10">
      <c r="A3981" s="144">
        <v>4</v>
      </c>
      <c r="B3981" s="145" t="s">
        <v>27</v>
      </c>
      <c r="C3981" s="106"/>
      <c r="D3981" s="146">
        <v>115781</v>
      </c>
      <c r="E3981" s="28">
        <f t="shared" si="453"/>
        <v>0</v>
      </c>
      <c r="F3981" s="29">
        <v>0</v>
      </c>
      <c r="G3981" s="30">
        <f t="shared" si="454"/>
        <v>0</v>
      </c>
      <c r="H3981" s="63">
        <f t="shared" si="455"/>
        <v>107204.62962962962</v>
      </c>
      <c r="I3981" s="63"/>
      <c r="J3981" s="59"/>
    </row>
    <row r="3982" spans="1:10">
      <c r="A3982" s="144">
        <v>5</v>
      </c>
      <c r="B3982" s="145" t="s">
        <v>28</v>
      </c>
      <c r="C3982" s="32">
        <v>4</v>
      </c>
      <c r="D3982" s="146">
        <v>119943</v>
      </c>
      <c r="E3982" s="28">
        <f t="shared" si="453"/>
        <v>479772</v>
      </c>
      <c r="F3982" s="124">
        <v>0</v>
      </c>
      <c r="G3982" s="30">
        <f t="shared" si="454"/>
        <v>479772</v>
      </c>
      <c r="H3982" s="63">
        <f t="shared" si="455"/>
        <v>111058.33333333333</v>
      </c>
      <c r="I3982" s="63"/>
      <c r="J3982" s="59"/>
    </row>
    <row r="3983" spans="1:10">
      <c r="A3983" s="144">
        <v>6</v>
      </c>
      <c r="B3983" s="145" t="s">
        <v>29</v>
      </c>
      <c r="C3983" s="26"/>
      <c r="D3983" s="146">
        <v>94810</v>
      </c>
      <c r="E3983" s="28">
        <f t="shared" si="453"/>
        <v>0</v>
      </c>
      <c r="F3983" s="29">
        <v>0</v>
      </c>
      <c r="G3983" s="30">
        <f t="shared" si="454"/>
        <v>0</v>
      </c>
      <c r="H3983" s="63">
        <f t="shared" si="455"/>
        <v>87787.037037037036</v>
      </c>
      <c r="I3983" s="63"/>
      <c r="J3983" s="59"/>
    </row>
    <row r="3984" spans="1:10">
      <c r="A3984" s="144">
        <v>7</v>
      </c>
      <c r="B3984" s="145" t="s">
        <v>30</v>
      </c>
      <c r="C3984" s="34"/>
      <c r="D3984" s="146">
        <v>141396</v>
      </c>
      <c r="E3984" s="28">
        <f t="shared" si="453"/>
        <v>0</v>
      </c>
      <c r="F3984" s="29">
        <v>0</v>
      </c>
      <c r="G3984" s="30">
        <f t="shared" si="454"/>
        <v>0</v>
      </c>
      <c r="H3984" s="63">
        <f t="shared" si="455"/>
        <v>130922.22222222222</v>
      </c>
      <c r="I3984" s="63"/>
      <c r="J3984" s="59"/>
    </row>
    <row r="3985" spans="1:10">
      <c r="A3985" s="144">
        <v>8</v>
      </c>
      <c r="B3985" s="145" t="s">
        <v>31</v>
      </c>
      <c r="C3985" s="26"/>
      <c r="D3985" s="146">
        <v>232931</v>
      </c>
      <c r="E3985" s="28">
        <f t="shared" si="453"/>
        <v>0</v>
      </c>
      <c r="F3985" s="29">
        <v>0</v>
      </c>
      <c r="G3985" s="30">
        <f t="shared" si="454"/>
        <v>0</v>
      </c>
      <c r="H3985" s="63">
        <f t="shared" si="455"/>
        <v>215676.85185185182</v>
      </c>
      <c r="I3985" s="63"/>
      <c r="J3985" s="59"/>
    </row>
    <row r="3986" spans="1:10">
      <c r="A3986" s="144">
        <v>9</v>
      </c>
      <c r="B3986" s="148" t="s">
        <v>32</v>
      </c>
      <c r="C3986" s="26"/>
      <c r="D3986" s="146">
        <v>101534</v>
      </c>
      <c r="E3986" s="28">
        <f t="shared" si="453"/>
        <v>0</v>
      </c>
      <c r="F3986" s="29">
        <v>0</v>
      </c>
      <c r="G3986" s="30">
        <f t="shared" si="454"/>
        <v>0</v>
      </c>
      <c r="H3986" s="63">
        <f t="shared" si="455"/>
        <v>94012.962962962964</v>
      </c>
      <c r="I3986" s="63"/>
      <c r="J3986" s="59"/>
    </row>
    <row r="3987" spans="1:10">
      <c r="A3987" s="144">
        <v>10</v>
      </c>
      <c r="B3987" s="148" t="s">
        <v>33</v>
      </c>
      <c r="C3987" s="37"/>
      <c r="D3987" s="147">
        <v>110148</v>
      </c>
      <c r="E3987" s="28">
        <f t="shared" si="453"/>
        <v>0</v>
      </c>
      <c r="F3987" s="29">
        <v>0</v>
      </c>
      <c r="G3987" s="30">
        <f t="shared" si="454"/>
        <v>0</v>
      </c>
      <c r="H3987" s="63">
        <f t="shared" si="455"/>
        <v>101988.88888888888</v>
      </c>
      <c r="I3987" s="63"/>
      <c r="J3987" s="59"/>
    </row>
    <row r="3988" spans="1:10">
      <c r="A3988" s="144">
        <v>11</v>
      </c>
      <c r="B3988" s="145" t="s">
        <v>34</v>
      </c>
      <c r="C3988" s="37">
        <v>4</v>
      </c>
      <c r="D3988" s="146">
        <v>54198</v>
      </c>
      <c r="E3988" s="28">
        <f t="shared" si="453"/>
        <v>216792</v>
      </c>
      <c r="F3988" s="29">
        <v>0</v>
      </c>
      <c r="G3988" s="30">
        <f t="shared" si="454"/>
        <v>216792</v>
      </c>
      <c r="H3988" s="63">
        <f t="shared" si="455"/>
        <v>50183.333333333328</v>
      </c>
      <c r="I3988" s="63"/>
      <c r="J3988" s="59"/>
    </row>
    <row r="3989" spans="1:10">
      <c r="A3989" s="144">
        <v>12</v>
      </c>
      <c r="B3989" s="145" t="s">
        <v>35</v>
      </c>
      <c r="C3989" s="37">
        <v>4</v>
      </c>
      <c r="D3989" s="146">
        <v>49680</v>
      </c>
      <c r="E3989" s="28">
        <f t="shared" si="453"/>
        <v>198720</v>
      </c>
      <c r="F3989" s="29">
        <v>0</v>
      </c>
      <c r="G3989" s="30">
        <f t="shared" si="454"/>
        <v>198720</v>
      </c>
      <c r="H3989" s="63">
        <f t="shared" si="455"/>
        <v>46000</v>
      </c>
      <c r="I3989" s="63"/>
      <c r="J3989" s="59">
        <f t="shared" ref="J3989:J3994" si="456">H3989*C3990</f>
        <v>0</v>
      </c>
    </row>
    <row r="3990" spans="1:10">
      <c r="A3990" s="144">
        <v>13</v>
      </c>
      <c r="B3990" s="145" t="s">
        <v>36</v>
      </c>
      <c r="C3990" s="37"/>
      <c r="D3990" s="149">
        <v>64152</v>
      </c>
      <c r="E3990" s="28">
        <f t="shared" si="453"/>
        <v>0</v>
      </c>
      <c r="F3990" s="29">
        <v>0</v>
      </c>
      <c r="G3990" s="30">
        <f t="shared" si="454"/>
        <v>0</v>
      </c>
      <c r="H3990" s="63">
        <f t="shared" si="455"/>
        <v>59399.999999999993</v>
      </c>
      <c r="I3990" s="63"/>
      <c r="J3990" s="59">
        <f t="shared" si="456"/>
        <v>0</v>
      </c>
    </row>
    <row r="3991" spans="1:10">
      <c r="A3991" s="144">
        <v>14</v>
      </c>
      <c r="B3991" s="145" t="s">
        <v>37</v>
      </c>
      <c r="C3991" s="37"/>
      <c r="D3991" s="149">
        <v>65934</v>
      </c>
      <c r="E3991" s="28">
        <f t="shared" si="453"/>
        <v>0</v>
      </c>
      <c r="F3991" s="29">
        <v>0</v>
      </c>
      <c r="G3991" s="30">
        <f t="shared" si="454"/>
        <v>0</v>
      </c>
      <c r="H3991" s="63">
        <f t="shared" si="455"/>
        <v>61049.999999999993</v>
      </c>
      <c r="I3991" s="63"/>
      <c r="J3991" s="59">
        <f t="shared" si="456"/>
        <v>0</v>
      </c>
    </row>
    <row r="3992" spans="1:10">
      <c r="A3992" s="144">
        <v>15</v>
      </c>
      <c r="B3992" s="145" t="s">
        <v>38</v>
      </c>
      <c r="C3992" s="37"/>
      <c r="D3992" s="149">
        <v>76626</v>
      </c>
      <c r="E3992" s="28">
        <f t="shared" si="453"/>
        <v>0</v>
      </c>
      <c r="F3992" s="124">
        <v>0</v>
      </c>
      <c r="G3992" s="30">
        <f t="shared" si="454"/>
        <v>0</v>
      </c>
      <c r="H3992" s="63">
        <f t="shared" si="455"/>
        <v>70950</v>
      </c>
      <c r="I3992" s="63"/>
      <c r="J3992" s="59">
        <f t="shared" si="456"/>
        <v>0</v>
      </c>
    </row>
    <row r="3993" spans="1:10">
      <c r="A3993" s="144">
        <v>16</v>
      </c>
      <c r="B3993" s="145" t="s">
        <v>39</v>
      </c>
      <c r="C3993" s="37"/>
      <c r="D3993" s="149">
        <v>80190</v>
      </c>
      <c r="E3993" s="28">
        <f t="shared" si="453"/>
        <v>0</v>
      </c>
      <c r="F3993" s="29">
        <v>0</v>
      </c>
      <c r="G3993" s="30">
        <f t="shared" si="454"/>
        <v>0</v>
      </c>
      <c r="H3993" s="63">
        <f t="shared" si="455"/>
        <v>74250</v>
      </c>
      <c r="I3993" s="63"/>
      <c r="J3993" s="59">
        <f t="shared" si="456"/>
        <v>0</v>
      </c>
    </row>
    <row r="3994" spans="1:10">
      <c r="A3994" s="144">
        <v>17</v>
      </c>
      <c r="B3994" s="145" t="s">
        <v>40</v>
      </c>
      <c r="C3994" s="37"/>
      <c r="D3994" s="149">
        <v>113832</v>
      </c>
      <c r="E3994" s="28">
        <f t="shared" si="453"/>
        <v>0</v>
      </c>
      <c r="F3994" s="29">
        <v>0</v>
      </c>
      <c r="G3994" s="30">
        <f t="shared" si="454"/>
        <v>0</v>
      </c>
      <c r="H3994" s="63">
        <f t="shared" si="455"/>
        <v>105400</v>
      </c>
      <c r="I3994" s="63"/>
      <c r="J3994" s="59">
        <f t="shared" si="456"/>
        <v>0</v>
      </c>
    </row>
    <row r="3995" spans="1:10" ht="17.25">
      <c r="A3995" s="144">
        <v>18</v>
      </c>
      <c r="B3995" s="145" t="s">
        <v>41</v>
      </c>
      <c r="C3995" s="37"/>
      <c r="D3995" s="150">
        <v>98010</v>
      </c>
      <c r="E3995" s="28">
        <f t="shared" si="453"/>
        <v>0</v>
      </c>
      <c r="F3995" s="29">
        <v>0</v>
      </c>
      <c r="G3995" s="30">
        <f t="shared" si="454"/>
        <v>0</v>
      </c>
      <c r="H3995" s="63">
        <f t="shared" si="455"/>
        <v>90750</v>
      </c>
      <c r="I3995" s="45"/>
      <c r="J3995" s="64">
        <f>SUM(J3977:J3994)</f>
        <v>0</v>
      </c>
    </row>
    <row r="3996" spans="1:10" ht="31.5">
      <c r="A3996" s="40"/>
      <c r="B3996" s="41" t="s">
        <v>42</v>
      </c>
      <c r="C3996" s="42">
        <f>SUM(C3978:C3995)</f>
        <v>20</v>
      </c>
      <c r="D3996" s="42"/>
      <c r="E3996" s="43">
        <f>SUM(E3978:E3995)</f>
        <v>1452676</v>
      </c>
      <c r="F3996" s="43"/>
      <c r="G3996" s="44">
        <f>SUM(G3978:G3995)</f>
        <v>1452676</v>
      </c>
      <c r="H3996" s="5"/>
      <c r="I3996" s="5"/>
      <c r="J3996" s="75">
        <f>J3995*0.08</f>
        <v>0</v>
      </c>
    </row>
    <row r="3997" spans="1:10" ht="31.5">
      <c r="A3997" s="46"/>
      <c r="B3997" s="47"/>
      <c r="C3997" s="48"/>
      <c r="D3997" s="48"/>
      <c r="E3997" s="49"/>
      <c r="F3997" s="49"/>
      <c r="G3997" s="151"/>
      <c r="H3997" s="6"/>
      <c r="I3997" s="6"/>
      <c r="J3997" s="76">
        <f>SUM(J3995:J3996)</f>
        <v>0</v>
      </c>
    </row>
    <row r="3998" spans="1:10" ht="18">
      <c r="A3998" s="283" t="s">
        <v>43</v>
      </c>
      <c r="B3998" s="283"/>
      <c r="C3998" s="284" t="s">
        <v>44</v>
      </c>
      <c r="D3998" s="284"/>
      <c r="E3998" s="54"/>
      <c r="F3998" s="54"/>
      <c r="G3998" s="55" t="s">
        <v>45</v>
      </c>
    </row>
    <row r="4003" spans="1:10" ht="15.75">
      <c r="A4003" s="279" t="s">
        <v>0</v>
      </c>
      <c r="B4003" s="279"/>
      <c r="C4003" s="279"/>
      <c r="D4003" s="279"/>
      <c r="E4003" s="279"/>
      <c r="F4003" s="279"/>
      <c r="G4003" s="279"/>
    </row>
    <row r="4004" spans="1:10" ht="15.75">
      <c r="A4004" s="279" t="s">
        <v>1</v>
      </c>
      <c r="B4004" s="279"/>
      <c r="C4004" s="279"/>
      <c r="D4004" s="279"/>
      <c r="E4004" s="279"/>
      <c r="F4004" s="279"/>
      <c r="G4004" s="279"/>
      <c r="H4004" s="1"/>
      <c r="I4004" s="1"/>
      <c r="J4004" s="71"/>
    </row>
    <row r="4005" spans="1:10" ht="15.75">
      <c r="A4005" s="279" t="s">
        <v>2</v>
      </c>
      <c r="B4005" s="279"/>
      <c r="C4005" s="279"/>
      <c r="D4005" s="279"/>
      <c r="E4005" s="279"/>
      <c r="F4005" s="279"/>
      <c r="G4005" s="279"/>
      <c r="H4005" s="1"/>
      <c r="I4005" s="1"/>
      <c r="J4005" s="71"/>
    </row>
    <row r="4006" spans="1:10" ht="15.75">
      <c r="A4006" s="279" t="s">
        <v>4</v>
      </c>
      <c r="B4006" s="279"/>
      <c r="C4006" s="279"/>
      <c r="D4006" s="279"/>
      <c r="E4006" s="279"/>
      <c r="F4006" s="279"/>
      <c r="G4006" s="279"/>
      <c r="H4006" s="1"/>
      <c r="I4006" s="1"/>
      <c r="J4006" s="71"/>
    </row>
    <row r="4007" spans="1:10" ht="27">
      <c r="A4007" s="280" t="s">
        <v>6</v>
      </c>
      <c r="B4007" s="280"/>
      <c r="C4007" s="280"/>
      <c r="D4007" s="280"/>
      <c r="E4007" s="280"/>
      <c r="F4007" s="280"/>
      <c r="G4007" s="280"/>
      <c r="H4007" s="2"/>
      <c r="I4007" s="2"/>
      <c r="J4007" s="72"/>
    </row>
    <row r="4008" spans="1:10" ht="27">
      <c r="A4008" s="142"/>
      <c r="B4008" s="142"/>
      <c r="C4008" s="281" t="s">
        <v>433</v>
      </c>
      <c r="D4008" s="281"/>
      <c r="E4008" s="281"/>
      <c r="F4008" s="281"/>
      <c r="G4008" s="281"/>
      <c r="H4008" s="68"/>
      <c r="I4008" s="68"/>
      <c r="J4008" s="71"/>
    </row>
    <row r="4009" spans="1:10" ht="15.75">
      <c r="A4009" s="11" t="s">
        <v>358</v>
      </c>
      <c r="B4009" s="12">
        <v>4138386656</v>
      </c>
      <c r="C4009" s="143"/>
      <c r="D4009" s="286"/>
      <c r="E4009" s="286"/>
      <c r="F4009" s="286"/>
      <c r="G4009" s="286"/>
      <c r="H4009" s="69" t="s">
        <v>161</v>
      </c>
      <c r="I4009" s="69"/>
      <c r="J4009" s="73"/>
    </row>
    <row r="4010" spans="1:10" ht="15.75">
      <c r="A4010" s="11" t="s">
        <v>9</v>
      </c>
      <c r="B4010" s="286" t="s">
        <v>699</v>
      </c>
      <c r="C4010" s="286"/>
      <c r="D4010" s="286"/>
      <c r="E4010" s="16"/>
      <c r="F4010" s="11"/>
      <c r="G4010" s="16"/>
      <c r="H4010" s="1"/>
      <c r="I4010" s="1"/>
      <c r="J4010" s="71"/>
    </row>
    <row r="4011" spans="1:10" ht="15.75">
      <c r="A4011" s="11" t="s">
        <v>11</v>
      </c>
      <c r="B4011" s="289" t="s">
        <v>698</v>
      </c>
      <c r="C4011" s="289"/>
      <c r="D4011" s="289"/>
      <c r="E4011" s="289"/>
      <c r="F4011" s="18"/>
      <c r="G4011" s="19"/>
      <c r="H4011" s="1"/>
      <c r="I4011" s="1"/>
      <c r="J4011" s="71"/>
    </row>
    <row r="4012" spans="1:10" ht="15.75">
      <c r="A4012" s="21" t="s">
        <v>14</v>
      </c>
      <c r="B4012" s="21" t="s">
        <v>16</v>
      </c>
      <c r="C4012" s="21"/>
      <c r="D4012" s="22" t="s">
        <v>18</v>
      </c>
      <c r="E4012" s="23" t="s">
        <v>19</v>
      </c>
      <c r="F4012" s="23" t="s">
        <v>20</v>
      </c>
      <c r="G4012" s="21" t="s">
        <v>21</v>
      </c>
      <c r="H4012" s="63"/>
      <c r="I4012" s="63"/>
      <c r="J4012" s="59">
        <f>H4012*C4013</f>
        <v>0</v>
      </c>
    </row>
    <row r="4013" spans="1:10">
      <c r="A4013" s="144">
        <v>1</v>
      </c>
      <c r="B4013" s="145" t="s">
        <v>23</v>
      </c>
      <c r="C4013" s="26">
        <v>5</v>
      </c>
      <c r="D4013" s="146">
        <v>79305</v>
      </c>
      <c r="E4013" s="28">
        <f t="shared" ref="E4013:E4030" si="457">D4013*C4013</f>
        <v>396525</v>
      </c>
      <c r="F4013" s="29">
        <v>0</v>
      </c>
      <c r="G4013" s="30">
        <f t="shared" ref="G4013:G4030" si="458">E4013-E4013*F4013</f>
        <v>396525</v>
      </c>
      <c r="H4013" s="63">
        <f t="shared" ref="H4013:H4030" si="459">D4013/1.08</f>
        <v>73430.555555555547</v>
      </c>
      <c r="I4013" s="63"/>
      <c r="J4013" s="59">
        <f>H4013*C4014</f>
        <v>0</v>
      </c>
    </row>
    <row r="4014" spans="1:10">
      <c r="A4014" s="144">
        <v>2</v>
      </c>
      <c r="B4014" s="145" t="s">
        <v>25</v>
      </c>
      <c r="C4014" s="32"/>
      <c r="D4014" s="147">
        <v>128591</v>
      </c>
      <c r="E4014" s="28">
        <f t="shared" si="457"/>
        <v>0</v>
      </c>
      <c r="F4014" s="29">
        <v>0</v>
      </c>
      <c r="G4014" s="30">
        <f t="shared" si="458"/>
        <v>0</v>
      </c>
      <c r="H4014" s="63">
        <f t="shared" si="459"/>
        <v>119065.74074074073</v>
      </c>
      <c r="I4014" s="63"/>
      <c r="J4014" s="59">
        <f>H4014*C4015</f>
        <v>0</v>
      </c>
    </row>
    <row r="4015" spans="1:10">
      <c r="A4015" s="144">
        <v>3</v>
      </c>
      <c r="B4015" s="145" t="s">
        <v>26</v>
      </c>
      <c r="C4015" s="34"/>
      <c r="D4015" s="146">
        <v>60043</v>
      </c>
      <c r="E4015" s="28">
        <f t="shared" si="457"/>
        <v>0</v>
      </c>
      <c r="F4015" s="29">
        <v>0</v>
      </c>
      <c r="G4015" s="30">
        <f t="shared" si="458"/>
        <v>0</v>
      </c>
      <c r="H4015" s="63">
        <f t="shared" si="459"/>
        <v>55595.370370370365</v>
      </c>
      <c r="I4015" s="63"/>
      <c r="J4015" s="59"/>
    </row>
    <row r="4016" spans="1:10">
      <c r="A4016" s="144">
        <v>4</v>
      </c>
      <c r="B4016" s="145" t="s">
        <v>27</v>
      </c>
      <c r="C4016" s="106"/>
      <c r="D4016" s="146">
        <v>115781</v>
      </c>
      <c r="E4016" s="28">
        <f t="shared" si="457"/>
        <v>0</v>
      </c>
      <c r="F4016" s="29">
        <v>0</v>
      </c>
      <c r="G4016" s="30">
        <f t="shared" si="458"/>
        <v>0</v>
      </c>
      <c r="H4016" s="63">
        <f t="shared" si="459"/>
        <v>107204.62962962962</v>
      </c>
      <c r="I4016" s="63"/>
      <c r="J4016" s="59"/>
    </row>
    <row r="4017" spans="1:10">
      <c r="A4017" s="144">
        <v>5</v>
      </c>
      <c r="B4017" s="145" t="s">
        <v>28</v>
      </c>
      <c r="C4017" s="32">
        <v>5</v>
      </c>
      <c r="D4017" s="146">
        <v>119943</v>
      </c>
      <c r="E4017" s="28">
        <f t="shared" si="457"/>
        <v>599715</v>
      </c>
      <c r="F4017" s="124">
        <v>0</v>
      </c>
      <c r="G4017" s="30">
        <f t="shared" si="458"/>
        <v>599715</v>
      </c>
      <c r="H4017" s="63">
        <f t="shared" si="459"/>
        <v>111058.33333333333</v>
      </c>
      <c r="I4017" s="63"/>
      <c r="J4017" s="59"/>
    </row>
    <row r="4018" spans="1:10">
      <c r="A4018" s="144">
        <v>6</v>
      </c>
      <c r="B4018" s="145" t="s">
        <v>29</v>
      </c>
      <c r="C4018" s="26">
        <v>5</v>
      </c>
      <c r="D4018" s="146">
        <v>94810</v>
      </c>
      <c r="E4018" s="28">
        <f t="shared" si="457"/>
        <v>474050</v>
      </c>
      <c r="F4018" s="29">
        <v>0</v>
      </c>
      <c r="G4018" s="30">
        <f t="shared" si="458"/>
        <v>474050</v>
      </c>
      <c r="H4018" s="63">
        <f t="shared" si="459"/>
        <v>87787.037037037036</v>
      </c>
      <c r="I4018" s="63"/>
      <c r="J4018" s="59"/>
    </row>
    <row r="4019" spans="1:10">
      <c r="A4019" s="144">
        <v>7</v>
      </c>
      <c r="B4019" s="145" t="s">
        <v>30</v>
      </c>
      <c r="C4019" s="34"/>
      <c r="D4019" s="146">
        <v>141396</v>
      </c>
      <c r="E4019" s="28">
        <f t="shared" si="457"/>
        <v>0</v>
      </c>
      <c r="F4019" s="29">
        <v>0</v>
      </c>
      <c r="G4019" s="30">
        <f t="shared" si="458"/>
        <v>0</v>
      </c>
      <c r="H4019" s="63">
        <f t="shared" si="459"/>
        <v>130922.22222222222</v>
      </c>
      <c r="I4019" s="63"/>
      <c r="J4019" s="59"/>
    </row>
    <row r="4020" spans="1:10">
      <c r="A4020" s="144">
        <v>8</v>
      </c>
      <c r="B4020" s="145" t="s">
        <v>31</v>
      </c>
      <c r="C4020" s="26"/>
      <c r="D4020" s="146">
        <v>232931</v>
      </c>
      <c r="E4020" s="28">
        <f t="shared" si="457"/>
        <v>0</v>
      </c>
      <c r="F4020" s="29">
        <v>0</v>
      </c>
      <c r="G4020" s="30">
        <f t="shared" si="458"/>
        <v>0</v>
      </c>
      <c r="H4020" s="63">
        <f t="shared" si="459"/>
        <v>215676.85185185182</v>
      </c>
      <c r="I4020" s="63"/>
      <c r="J4020" s="59"/>
    </row>
    <row r="4021" spans="1:10">
      <c r="A4021" s="144">
        <v>9</v>
      </c>
      <c r="B4021" s="148" t="s">
        <v>32</v>
      </c>
      <c r="C4021" s="26"/>
      <c r="D4021" s="146">
        <v>101534</v>
      </c>
      <c r="E4021" s="28">
        <f t="shared" si="457"/>
        <v>0</v>
      </c>
      <c r="F4021" s="29">
        <v>0</v>
      </c>
      <c r="G4021" s="30">
        <f t="shared" si="458"/>
        <v>0</v>
      </c>
      <c r="H4021" s="63">
        <f t="shared" si="459"/>
        <v>94012.962962962964</v>
      </c>
      <c r="I4021" s="63"/>
      <c r="J4021" s="59"/>
    </row>
    <row r="4022" spans="1:10">
      <c r="A4022" s="144">
        <v>10</v>
      </c>
      <c r="B4022" s="148" t="s">
        <v>33</v>
      </c>
      <c r="C4022" s="37"/>
      <c r="D4022" s="147">
        <v>110148</v>
      </c>
      <c r="E4022" s="28">
        <f t="shared" si="457"/>
        <v>0</v>
      </c>
      <c r="F4022" s="29">
        <v>0</v>
      </c>
      <c r="G4022" s="30">
        <f t="shared" si="458"/>
        <v>0</v>
      </c>
      <c r="H4022" s="63">
        <f t="shared" si="459"/>
        <v>101988.88888888888</v>
      </c>
      <c r="I4022" s="63"/>
      <c r="J4022" s="59"/>
    </row>
    <row r="4023" spans="1:10">
      <c r="A4023" s="144">
        <v>11</v>
      </c>
      <c r="B4023" s="145" t="s">
        <v>34</v>
      </c>
      <c r="C4023" s="37">
        <v>5</v>
      </c>
      <c r="D4023" s="146">
        <v>54198</v>
      </c>
      <c r="E4023" s="28">
        <f t="shared" si="457"/>
        <v>270990</v>
      </c>
      <c r="F4023" s="29">
        <v>0</v>
      </c>
      <c r="G4023" s="30">
        <f t="shared" si="458"/>
        <v>270990</v>
      </c>
      <c r="H4023" s="63">
        <f t="shared" si="459"/>
        <v>50183.333333333328</v>
      </c>
      <c r="I4023" s="63"/>
      <c r="J4023" s="59">
        <f t="shared" ref="J4023:J4029" si="460">H4023*C4024</f>
        <v>0</v>
      </c>
    </row>
    <row r="4024" spans="1:10">
      <c r="A4024" s="144">
        <v>12</v>
      </c>
      <c r="B4024" s="145" t="s">
        <v>35</v>
      </c>
      <c r="C4024" s="37"/>
      <c r="D4024" s="146">
        <v>49680</v>
      </c>
      <c r="E4024" s="28">
        <f t="shared" si="457"/>
        <v>0</v>
      </c>
      <c r="F4024" s="29">
        <v>0</v>
      </c>
      <c r="G4024" s="30">
        <f t="shared" si="458"/>
        <v>0</v>
      </c>
      <c r="H4024" s="63">
        <f t="shared" si="459"/>
        <v>46000</v>
      </c>
      <c r="I4024" s="63"/>
      <c r="J4024" s="59">
        <f t="shared" si="460"/>
        <v>0</v>
      </c>
    </row>
    <row r="4025" spans="1:10">
      <c r="A4025" s="144">
        <v>13</v>
      </c>
      <c r="B4025" s="145" t="s">
        <v>36</v>
      </c>
      <c r="C4025" s="37"/>
      <c r="D4025" s="149">
        <v>64152</v>
      </c>
      <c r="E4025" s="28">
        <f t="shared" si="457"/>
        <v>0</v>
      </c>
      <c r="F4025" s="29">
        <v>0</v>
      </c>
      <c r="G4025" s="30">
        <f t="shared" si="458"/>
        <v>0</v>
      </c>
      <c r="H4025" s="63">
        <f t="shared" si="459"/>
        <v>59399.999999999993</v>
      </c>
      <c r="I4025" s="63"/>
      <c r="J4025" s="59">
        <f t="shared" si="460"/>
        <v>0</v>
      </c>
    </row>
    <row r="4026" spans="1:10">
      <c r="A4026" s="144">
        <v>14</v>
      </c>
      <c r="B4026" s="145" t="s">
        <v>37</v>
      </c>
      <c r="C4026" s="37"/>
      <c r="D4026" s="149">
        <v>65934</v>
      </c>
      <c r="E4026" s="28">
        <f t="shared" si="457"/>
        <v>0</v>
      </c>
      <c r="F4026" s="29">
        <v>0</v>
      </c>
      <c r="G4026" s="30">
        <f t="shared" si="458"/>
        <v>0</v>
      </c>
      <c r="H4026" s="63">
        <f t="shared" si="459"/>
        <v>61049.999999999993</v>
      </c>
      <c r="I4026" s="63"/>
      <c r="J4026" s="59">
        <f t="shared" si="460"/>
        <v>0</v>
      </c>
    </row>
    <row r="4027" spans="1:10">
      <c r="A4027" s="144">
        <v>15</v>
      </c>
      <c r="B4027" s="145" t="s">
        <v>38</v>
      </c>
      <c r="C4027" s="37"/>
      <c r="D4027" s="149">
        <v>76626</v>
      </c>
      <c r="E4027" s="28">
        <f t="shared" si="457"/>
        <v>0</v>
      </c>
      <c r="F4027" s="124">
        <v>0</v>
      </c>
      <c r="G4027" s="30">
        <f t="shared" si="458"/>
        <v>0</v>
      </c>
      <c r="H4027" s="63">
        <f t="shared" si="459"/>
        <v>70950</v>
      </c>
      <c r="I4027" s="63"/>
      <c r="J4027" s="59">
        <f t="shared" si="460"/>
        <v>0</v>
      </c>
    </row>
    <row r="4028" spans="1:10">
      <c r="A4028" s="144">
        <v>16</v>
      </c>
      <c r="B4028" s="145" t="s">
        <v>39</v>
      </c>
      <c r="C4028" s="37"/>
      <c r="D4028" s="149">
        <v>80190</v>
      </c>
      <c r="E4028" s="28">
        <f t="shared" si="457"/>
        <v>0</v>
      </c>
      <c r="F4028" s="29">
        <v>0</v>
      </c>
      <c r="G4028" s="30">
        <f t="shared" si="458"/>
        <v>0</v>
      </c>
      <c r="H4028" s="63">
        <f t="shared" si="459"/>
        <v>74250</v>
      </c>
      <c r="I4028" s="63"/>
      <c r="J4028" s="59">
        <f t="shared" si="460"/>
        <v>0</v>
      </c>
    </row>
    <row r="4029" spans="1:10">
      <c r="A4029" s="144">
        <v>17</v>
      </c>
      <c r="B4029" s="145" t="s">
        <v>40</v>
      </c>
      <c r="C4029" s="37"/>
      <c r="D4029" s="149">
        <v>113832</v>
      </c>
      <c r="E4029" s="28">
        <f t="shared" si="457"/>
        <v>0</v>
      </c>
      <c r="F4029" s="29">
        <v>0</v>
      </c>
      <c r="G4029" s="30">
        <f t="shared" si="458"/>
        <v>0</v>
      </c>
      <c r="H4029" s="63">
        <f t="shared" si="459"/>
        <v>105400</v>
      </c>
      <c r="I4029" s="63"/>
      <c r="J4029" s="59">
        <f t="shared" si="460"/>
        <v>0</v>
      </c>
    </row>
    <row r="4030" spans="1:10" ht="17.25">
      <c r="A4030" s="144">
        <v>18</v>
      </c>
      <c r="B4030" s="145" t="s">
        <v>41</v>
      </c>
      <c r="C4030" s="37"/>
      <c r="D4030" s="150">
        <v>98010</v>
      </c>
      <c r="E4030" s="28">
        <f t="shared" si="457"/>
        <v>0</v>
      </c>
      <c r="F4030" s="29">
        <v>0</v>
      </c>
      <c r="G4030" s="30">
        <f t="shared" si="458"/>
        <v>0</v>
      </c>
      <c r="H4030" s="63">
        <f t="shared" si="459"/>
        <v>90750</v>
      </c>
      <c r="I4030" s="45"/>
      <c r="J4030" s="64">
        <f>SUM(J4012:J4029)</f>
        <v>0</v>
      </c>
    </row>
    <row r="4031" spans="1:10" ht="31.5">
      <c r="A4031" s="40"/>
      <c r="B4031" s="41" t="s">
        <v>42</v>
      </c>
      <c r="C4031" s="42">
        <f>SUM(C4013:C4030)</f>
        <v>20</v>
      </c>
      <c r="D4031" s="42"/>
      <c r="E4031" s="43">
        <f>SUM(E4013:E4030)</f>
        <v>1741280</v>
      </c>
      <c r="F4031" s="43"/>
      <c r="G4031" s="44">
        <f>SUM(G4013:G4030)</f>
        <v>1741280</v>
      </c>
      <c r="H4031" s="5"/>
      <c r="I4031" s="5"/>
      <c r="J4031" s="75">
        <f>J4030*0.08</f>
        <v>0</v>
      </c>
    </row>
    <row r="4032" spans="1:10" ht="31.5">
      <c r="A4032" s="46"/>
      <c r="B4032" s="47"/>
      <c r="C4032" s="48"/>
      <c r="D4032" s="48"/>
      <c r="E4032" s="49"/>
      <c r="F4032" s="49"/>
      <c r="G4032" s="151"/>
      <c r="H4032" s="6"/>
      <c r="I4032" s="6"/>
      <c r="J4032" s="76">
        <f>SUM(J4030:J4031)</f>
        <v>0</v>
      </c>
    </row>
    <row r="4033" spans="1:10" ht="18">
      <c r="A4033" s="283" t="s">
        <v>43</v>
      </c>
      <c r="B4033" s="283"/>
      <c r="C4033" s="284" t="s">
        <v>44</v>
      </c>
      <c r="D4033" s="284"/>
      <c r="E4033" s="54"/>
      <c r="F4033" s="54"/>
      <c r="G4033" s="55" t="s">
        <v>45</v>
      </c>
    </row>
    <row r="4038" spans="1:10" ht="15.75">
      <c r="A4038" s="279" t="s">
        <v>0</v>
      </c>
      <c r="B4038" s="279"/>
      <c r="C4038" s="279"/>
      <c r="D4038" s="279"/>
      <c r="E4038" s="279"/>
      <c r="F4038" s="279"/>
      <c r="G4038" s="279"/>
    </row>
    <row r="4039" spans="1:10" ht="15.75">
      <c r="A4039" s="279" t="s">
        <v>1</v>
      </c>
      <c r="B4039" s="279"/>
      <c r="C4039" s="279"/>
      <c r="D4039" s="279"/>
      <c r="E4039" s="279"/>
      <c r="F4039" s="279"/>
      <c r="G4039" s="279"/>
      <c r="H4039" s="1"/>
      <c r="I4039" s="1"/>
      <c r="J4039" s="71"/>
    </row>
    <row r="4040" spans="1:10" ht="15.75">
      <c r="A4040" s="279" t="s">
        <v>2</v>
      </c>
      <c r="B4040" s="279"/>
      <c r="C4040" s="279"/>
      <c r="D4040" s="279"/>
      <c r="E4040" s="279"/>
      <c r="F4040" s="279"/>
      <c r="G4040" s="279"/>
      <c r="H4040" s="1"/>
      <c r="I4040" s="1"/>
      <c r="J4040" s="71"/>
    </row>
    <row r="4041" spans="1:10" ht="15.75">
      <c r="A4041" s="279" t="s">
        <v>4</v>
      </c>
      <c r="B4041" s="279"/>
      <c r="C4041" s="279"/>
      <c r="D4041" s="279"/>
      <c r="E4041" s="279"/>
      <c r="F4041" s="279"/>
      <c r="G4041" s="279"/>
      <c r="H4041" s="1"/>
      <c r="I4041" s="1"/>
      <c r="J4041" s="71"/>
    </row>
    <row r="4042" spans="1:10" ht="27">
      <c r="A4042" s="280" t="s">
        <v>6</v>
      </c>
      <c r="B4042" s="280"/>
      <c r="C4042" s="280"/>
      <c r="D4042" s="280"/>
      <c r="E4042" s="280"/>
      <c r="F4042" s="280"/>
      <c r="G4042" s="280"/>
      <c r="H4042" s="2"/>
      <c r="I4042" s="2"/>
      <c r="J4042" s="72"/>
    </row>
    <row r="4043" spans="1:10" ht="27">
      <c r="A4043" s="142"/>
      <c r="B4043" s="142"/>
      <c r="C4043" s="281" t="s">
        <v>433</v>
      </c>
      <c r="D4043" s="281"/>
      <c r="E4043" s="281"/>
      <c r="F4043" s="281"/>
      <c r="G4043" s="281"/>
      <c r="H4043" s="68"/>
      <c r="I4043" s="68"/>
      <c r="J4043" s="71"/>
    </row>
    <row r="4044" spans="1:10" ht="15.75">
      <c r="A4044" s="11" t="s">
        <v>358</v>
      </c>
      <c r="B4044" s="12">
        <v>4138380071</v>
      </c>
      <c r="C4044" s="143"/>
      <c r="D4044" s="286"/>
      <c r="E4044" s="286"/>
      <c r="F4044" s="286"/>
      <c r="G4044" s="286"/>
      <c r="H4044" s="69" t="s">
        <v>161</v>
      </c>
      <c r="I4044" s="69"/>
      <c r="J4044" s="73"/>
    </row>
    <row r="4045" spans="1:10" ht="15.75">
      <c r="A4045" s="11" t="s">
        <v>9</v>
      </c>
      <c r="B4045" s="286" t="s">
        <v>808</v>
      </c>
      <c r="C4045" s="286"/>
      <c r="D4045" s="286"/>
      <c r="E4045" s="16"/>
      <c r="F4045" s="11"/>
      <c r="G4045" s="16"/>
      <c r="H4045" s="1"/>
      <c r="I4045" s="1"/>
      <c r="J4045" s="71"/>
    </row>
    <row r="4046" spans="1:10" ht="15.75">
      <c r="A4046" s="11" t="s">
        <v>11</v>
      </c>
      <c r="B4046" s="289" t="s">
        <v>718</v>
      </c>
      <c r="C4046" s="289"/>
      <c r="D4046" s="289"/>
      <c r="E4046" s="289"/>
      <c r="F4046" s="18"/>
      <c r="G4046" s="19"/>
      <c r="H4046" s="1"/>
      <c r="I4046" s="1"/>
      <c r="J4046" s="71"/>
    </row>
    <row r="4047" spans="1:10" ht="15.75">
      <c r="A4047" s="21" t="s">
        <v>14</v>
      </c>
      <c r="B4047" s="21" t="s">
        <v>16</v>
      </c>
      <c r="C4047" s="21"/>
      <c r="D4047" s="22" t="s">
        <v>18</v>
      </c>
      <c r="E4047" s="23" t="s">
        <v>19</v>
      </c>
      <c r="F4047" s="23" t="s">
        <v>20</v>
      </c>
      <c r="G4047" s="21" t="s">
        <v>21</v>
      </c>
      <c r="H4047" s="63"/>
      <c r="I4047" s="63"/>
      <c r="J4047" s="59">
        <f>H4047*C4048</f>
        <v>0</v>
      </c>
    </row>
    <row r="4048" spans="1:10">
      <c r="A4048" s="144">
        <v>1</v>
      </c>
      <c r="B4048" s="145" t="s">
        <v>23</v>
      </c>
      <c r="C4048" s="26">
        <v>6</v>
      </c>
      <c r="D4048" s="146">
        <v>79305</v>
      </c>
      <c r="E4048" s="28">
        <f t="shared" ref="E4048:E4065" si="461">D4048*C4048</f>
        <v>475830</v>
      </c>
      <c r="F4048" s="29">
        <v>0</v>
      </c>
      <c r="G4048" s="30">
        <f t="shared" ref="G4048:G4065" si="462">E4048-E4048*F4048</f>
        <v>475830</v>
      </c>
      <c r="H4048" s="63">
        <f t="shared" ref="H4048:H4065" si="463">D4048/1.08</f>
        <v>73430.555555555547</v>
      </c>
      <c r="I4048" s="63"/>
      <c r="J4048" s="59">
        <f>H4048*C4049</f>
        <v>0</v>
      </c>
    </row>
    <row r="4049" spans="1:10">
      <c r="A4049" s="144">
        <v>2</v>
      </c>
      <c r="B4049" s="145" t="s">
        <v>25</v>
      </c>
      <c r="C4049" s="32"/>
      <c r="D4049" s="147">
        <v>128591</v>
      </c>
      <c r="E4049" s="28">
        <f t="shared" si="461"/>
        <v>0</v>
      </c>
      <c r="F4049" s="29">
        <v>0</v>
      </c>
      <c r="G4049" s="30">
        <f t="shared" si="462"/>
        <v>0</v>
      </c>
      <c r="H4049" s="63">
        <f t="shared" si="463"/>
        <v>119065.74074074073</v>
      </c>
      <c r="I4049" s="63"/>
      <c r="J4049" s="59">
        <f>H4049*C4050</f>
        <v>0</v>
      </c>
    </row>
    <row r="4050" spans="1:10">
      <c r="A4050" s="144">
        <v>3</v>
      </c>
      <c r="B4050" s="145" t="s">
        <v>26</v>
      </c>
      <c r="C4050" s="34"/>
      <c r="D4050" s="146">
        <v>60043</v>
      </c>
      <c r="E4050" s="28">
        <f t="shared" si="461"/>
        <v>0</v>
      </c>
      <c r="F4050" s="29">
        <v>0</v>
      </c>
      <c r="G4050" s="30">
        <f t="shared" si="462"/>
        <v>0</v>
      </c>
      <c r="H4050" s="63">
        <f t="shared" si="463"/>
        <v>55595.370370370365</v>
      </c>
      <c r="I4050" s="63"/>
      <c r="J4050" s="59"/>
    </row>
    <row r="4051" spans="1:10">
      <c r="A4051" s="144">
        <v>4</v>
      </c>
      <c r="B4051" s="145" t="s">
        <v>27</v>
      </c>
      <c r="C4051" s="106"/>
      <c r="D4051" s="146">
        <v>115781</v>
      </c>
      <c r="E4051" s="28">
        <f t="shared" si="461"/>
        <v>0</v>
      </c>
      <c r="F4051" s="29">
        <v>0</v>
      </c>
      <c r="G4051" s="30">
        <f t="shared" si="462"/>
        <v>0</v>
      </c>
      <c r="H4051" s="63">
        <f t="shared" si="463"/>
        <v>107204.62962962962</v>
      </c>
      <c r="I4051" s="63"/>
      <c r="J4051" s="59"/>
    </row>
    <row r="4052" spans="1:10">
      <c r="A4052" s="144">
        <v>5</v>
      </c>
      <c r="B4052" s="145" t="s">
        <v>28</v>
      </c>
      <c r="C4052" s="32">
        <v>6</v>
      </c>
      <c r="D4052" s="146">
        <v>119943</v>
      </c>
      <c r="E4052" s="28">
        <f t="shared" si="461"/>
        <v>719658</v>
      </c>
      <c r="F4052" s="124">
        <v>0</v>
      </c>
      <c r="G4052" s="30">
        <f t="shared" si="462"/>
        <v>719658</v>
      </c>
      <c r="H4052" s="63">
        <f t="shared" si="463"/>
        <v>111058.33333333333</v>
      </c>
      <c r="I4052" s="63"/>
      <c r="J4052" s="59"/>
    </row>
    <row r="4053" spans="1:10">
      <c r="A4053" s="144">
        <v>6</v>
      </c>
      <c r="B4053" s="145" t="s">
        <v>29</v>
      </c>
      <c r="C4053" s="26">
        <v>6</v>
      </c>
      <c r="D4053" s="146">
        <v>94810</v>
      </c>
      <c r="E4053" s="28">
        <f t="shared" si="461"/>
        <v>568860</v>
      </c>
      <c r="F4053" s="29">
        <v>0</v>
      </c>
      <c r="G4053" s="30">
        <f t="shared" si="462"/>
        <v>568860</v>
      </c>
      <c r="H4053" s="63">
        <f t="shared" si="463"/>
        <v>87787.037037037036</v>
      </c>
      <c r="I4053" s="63"/>
      <c r="J4053" s="59"/>
    </row>
    <row r="4054" spans="1:10">
      <c r="A4054" s="144">
        <v>7</v>
      </c>
      <c r="B4054" s="145" t="s">
        <v>30</v>
      </c>
      <c r="C4054" s="34"/>
      <c r="D4054" s="146">
        <v>141396</v>
      </c>
      <c r="E4054" s="28">
        <f t="shared" si="461"/>
        <v>0</v>
      </c>
      <c r="F4054" s="29">
        <v>0</v>
      </c>
      <c r="G4054" s="30">
        <f t="shared" si="462"/>
        <v>0</v>
      </c>
      <c r="H4054" s="63">
        <f t="shared" si="463"/>
        <v>130922.22222222222</v>
      </c>
      <c r="I4054" s="63"/>
      <c r="J4054" s="59"/>
    </row>
    <row r="4055" spans="1:10">
      <c r="A4055" s="144">
        <v>8</v>
      </c>
      <c r="B4055" s="145" t="s">
        <v>31</v>
      </c>
      <c r="C4055" s="26"/>
      <c r="D4055" s="146">
        <v>232931</v>
      </c>
      <c r="E4055" s="28">
        <f t="shared" si="461"/>
        <v>0</v>
      </c>
      <c r="F4055" s="29">
        <v>0</v>
      </c>
      <c r="G4055" s="30">
        <f t="shared" si="462"/>
        <v>0</v>
      </c>
      <c r="H4055" s="63">
        <f t="shared" si="463"/>
        <v>215676.85185185182</v>
      </c>
      <c r="I4055" s="63"/>
      <c r="J4055" s="59"/>
    </row>
    <row r="4056" spans="1:10">
      <c r="A4056" s="144">
        <v>9</v>
      </c>
      <c r="B4056" s="148" t="s">
        <v>32</v>
      </c>
      <c r="C4056" s="26"/>
      <c r="D4056" s="146">
        <v>101534</v>
      </c>
      <c r="E4056" s="28">
        <f t="shared" si="461"/>
        <v>0</v>
      </c>
      <c r="F4056" s="29">
        <v>0</v>
      </c>
      <c r="G4056" s="30">
        <f t="shared" si="462"/>
        <v>0</v>
      </c>
      <c r="H4056" s="63">
        <f t="shared" si="463"/>
        <v>94012.962962962964</v>
      </c>
      <c r="I4056" s="63"/>
      <c r="J4056" s="59"/>
    </row>
    <row r="4057" spans="1:10">
      <c r="A4057" s="144">
        <v>10</v>
      </c>
      <c r="B4057" s="148" t="s">
        <v>33</v>
      </c>
      <c r="C4057" s="37"/>
      <c r="D4057" s="147">
        <v>110148</v>
      </c>
      <c r="E4057" s="28">
        <f t="shared" si="461"/>
        <v>0</v>
      </c>
      <c r="F4057" s="29">
        <v>0</v>
      </c>
      <c r="G4057" s="30">
        <f t="shared" si="462"/>
        <v>0</v>
      </c>
      <c r="H4057" s="63">
        <f t="shared" si="463"/>
        <v>101988.88888888888</v>
      </c>
      <c r="I4057" s="63"/>
      <c r="J4057" s="59"/>
    </row>
    <row r="4058" spans="1:10">
      <c r="A4058" s="144">
        <v>11</v>
      </c>
      <c r="B4058" s="145" t="s">
        <v>34</v>
      </c>
      <c r="C4058" s="37">
        <v>6</v>
      </c>
      <c r="D4058" s="146">
        <v>54198</v>
      </c>
      <c r="E4058" s="28">
        <f t="shared" si="461"/>
        <v>325188</v>
      </c>
      <c r="F4058" s="29">
        <v>0</v>
      </c>
      <c r="G4058" s="30">
        <f t="shared" si="462"/>
        <v>325188</v>
      </c>
      <c r="H4058" s="63">
        <f t="shared" si="463"/>
        <v>50183.333333333328</v>
      </c>
      <c r="I4058" s="63"/>
      <c r="J4058" s="59">
        <f t="shared" ref="J4058:J4064" si="464">H4058*C4059</f>
        <v>0</v>
      </c>
    </row>
    <row r="4059" spans="1:10">
      <c r="A4059" s="144">
        <v>12</v>
      </c>
      <c r="B4059" s="145" t="s">
        <v>35</v>
      </c>
      <c r="C4059" s="37"/>
      <c r="D4059" s="146">
        <v>49680</v>
      </c>
      <c r="E4059" s="28">
        <f t="shared" si="461"/>
        <v>0</v>
      </c>
      <c r="F4059" s="29">
        <v>0</v>
      </c>
      <c r="G4059" s="30">
        <f t="shared" si="462"/>
        <v>0</v>
      </c>
      <c r="H4059" s="63">
        <f t="shared" si="463"/>
        <v>46000</v>
      </c>
      <c r="I4059" s="63"/>
      <c r="J4059" s="59">
        <f t="shared" si="464"/>
        <v>0</v>
      </c>
    </row>
    <row r="4060" spans="1:10">
      <c r="A4060" s="144">
        <v>13</v>
      </c>
      <c r="B4060" s="145" t="s">
        <v>36</v>
      </c>
      <c r="C4060" s="37"/>
      <c r="D4060" s="149">
        <v>64152</v>
      </c>
      <c r="E4060" s="28">
        <f t="shared" si="461"/>
        <v>0</v>
      </c>
      <c r="F4060" s="29">
        <v>0</v>
      </c>
      <c r="G4060" s="30">
        <f t="shared" si="462"/>
        <v>0</v>
      </c>
      <c r="H4060" s="63">
        <f t="shared" si="463"/>
        <v>59399.999999999993</v>
      </c>
      <c r="I4060" s="63"/>
      <c r="J4060" s="59">
        <f t="shared" si="464"/>
        <v>0</v>
      </c>
    </row>
    <row r="4061" spans="1:10">
      <c r="A4061" s="144">
        <v>14</v>
      </c>
      <c r="B4061" s="145" t="s">
        <v>37</v>
      </c>
      <c r="C4061" s="37"/>
      <c r="D4061" s="149">
        <v>65934</v>
      </c>
      <c r="E4061" s="28">
        <f t="shared" si="461"/>
        <v>0</v>
      </c>
      <c r="F4061" s="29">
        <v>0</v>
      </c>
      <c r="G4061" s="30">
        <f t="shared" si="462"/>
        <v>0</v>
      </c>
      <c r="H4061" s="63">
        <f t="shared" si="463"/>
        <v>61049.999999999993</v>
      </c>
      <c r="I4061" s="63"/>
      <c r="J4061" s="59">
        <f t="shared" si="464"/>
        <v>0</v>
      </c>
    </row>
    <row r="4062" spans="1:10">
      <c r="A4062" s="144">
        <v>15</v>
      </c>
      <c r="B4062" s="145" t="s">
        <v>38</v>
      </c>
      <c r="C4062" s="37"/>
      <c r="D4062" s="149">
        <v>76626</v>
      </c>
      <c r="E4062" s="28">
        <f t="shared" si="461"/>
        <v>0</v>
      </c>
      <c r="F4062" s="124">
        <v>0</v>
      </c>
      <c r="G4062" s="30">
        <f t="shared" si="462"/>
        <v>0</v>
      </c>
      <c r="H4062" s="63">
        <f t="shared" si="463"/>
        <v>70950</v>
      </c>
      <c r="I4062" s="63"/>
      <c r="J4062" s="59">
        <f t="shared" si="464"/>
        <v>0</v>
      </c>
    </row>
    <row r="4063" spans="1:10">
      <c r="A4063" s="144">
        <v>16</v>
      </c>
      <c r="B4063" s="145" t="s">
        <v>39</v>
      </c>
      <c r="C4063" s="37"/>
      <c r="D4063" s="149">
        <v>80190</v>
      </c>
      <c r="E4063" s="28">
        <f t="shared" si="461"/>
        <v>0</v>
      </c>
      <c r="F4063" s="29">
        <v>0</v>
      </c>
      <c r="G4063" s="30">
        <f t="shared" si="462"/>
        <v>0</v>
      </c>
      <c r="H4063" s="63">
        <f t="shared" si="463"/>
        <v>74250</v>
      </c>
      <c r="I4063" s="63"/>
      <c r="J4063" s="59">
        <f t="shared" si="464"/>
        <v>0</v>
      </c>
    </row>
    <row r="4064" spans="1:10">
      <c r="A4064" s="144">
        <v>17</v>
      </c>
      <c r="B4064" s="145" t="s">
        <v>40</v>
      </c>
      <c r="C4064" s="37"/>
      <c r="D4064" s="149">
        <v>113832</v>
      </c>
      <c r="E4064" s="28">
        <f t="shared" si="461"/>
        <v>0</v>
      </c>
      <c r="F4064" s="29">
        <v>0</v>
      </c>
      <c r="G4064" s="30">
        <f t="shared" si="462"/>
        <v>0</v>
      </c>
      <c r="H4064" s="63">
        <f t="shared" si="463"/>
        <v>105400</v>
      </c>
      <c r="I4064" s="63"/>
      <c r="J4064" s="59">
        <f t="shared" si="464"/>
        <v>0</v>
      </c>
    </row>
    <row r="4065" spans="1:10" ht="17.25">
      <c r="A4065" s="144">
        <v>18</v>
      </c>
      <c r="B4065" s="145" t="s">
        <v>41</v>
      </c>
      <c r="C4065" s="37"/>
      <c r="D4065" s="150">
        <v>98010</v>
      </c>
      <c r="E4065" s="28">
        <f t="shared" si="461"/>
        <v>0</v>
      </c>
      <c r="F4065" s="29">
        <v>0</v>
      </c>
      <c r="G4065" s="30">
        <f t="shared" si="462"/>
        <v>0</v>
      </c>
      <c r="H4065" s="63">
        <f t="shared" si="463"/>
        <v>90750</v>
      </c>
      <c r="I4065" s="45"/>
      <c r="J4065" s="64">
        <f>SUM(J4047:J4064)</f>
        <v>0</v>
      </c>
    </row>
    <row r="4066" spans="1:10" ht="31.5">
      <c r="A4066" s="40"/>
      <c r="B4066" s="41" t="s">
        <v>42</v>
      </c>
      <c r="C4066" s="42">
        <f>SUM(C4048:C4065)</f>
        <v>24</v>
      </c>
      <c r="D4066" s="42"/>
      <c r="E4066" s="43">
        <f>SUM(E4048:E4065)</f>
        <v>2089536</v>
      </c>
      <c r="F4066" s="43"/>
      <c r="G4066" s="44">
        <f>SUM(G4048:G4065)</f>
        <v>2089536</v>
      </c>
      <c r="H4066" s="5"/>
      <c r="I4066" s="5"/>
      <c r="J4066" s="75">
        <f>J4065*0.08</f>
        <v>0</v>
      </c>
    </row>
    <row r="4067" spans="1:10" ht="31.5">
      <c r="A4067" s="46"/>
      <c r="B4067" s="47"/>
      <c r="C4067" s="48"/>
      <c r="D4067" s="48"/>
      <c r="E4067" s="49"/>
      <c r="F4067" s="49"/>
      <c r="G4067" s="151"/>
      <c r="H4067" s="6"/>
      <c r="I4067" s="6"/>
      <c r="J4067" s="76">
        <f>SUM(J4065:J4066)</f>
        <v>0</v>
      </c>
    </row>
    <row r="4068" spans="1:10" ht="18">
      <c r="A4068" s="283" t="s">
        <v>43</v>
      </c>
      <c r="B4068" s="283"/>
      <c r="C4068" s="284" t="s">
        <v>44</v>
      </c>
      <c r="D4068" s="284"/>
      <c r="E4068" s="54"/>
      <c r="F4068" s="54"/>
      <c r="G4068" s="55" t="s">
        <v>45</v>
      </c>
    </row>
    <row r="4073" spans="1:10" ht="15.75">
      <c r="A4073" s="279" t="s">
        <v>0</v>
      </c>
      <c r="B4073" s="279"/>
      <c r="C4073" s="279"/>
      <c r="D4073" s="279"/>
      <c r="E4073" s="279"/>
      <c r="F4073" s="279"/>
      <c r="G4073" s="279"/>
    </row>
    <row r="4074" spans="1:10" ht="15.75">
      <c r="A4074" s="279" t="s">
        <v>1</v>
      </c>
      <c r="B4074" s="279"/>
      <c r="C4074" s="279"/>
      <c r="D4074" s="279"/>
      <c r="E4074" s="279"/>
      <c r="F4074" s="279"/>
      <c r="G4074" s="279"/>
      <c r="H4074" s="1"/>
      <c r="I4074" s="1"/>
      <c r="J4074" s="71"/>
    </row>
    <row r="4075" spans="1:10" ht="15.75">
      <c r="A4075" s="279" t="s">
        <v>2</v>
      </c>
      <c r="B4075" s="279"/>
      <c r="C4075" s="279"/>
      <c r="D4075" s="279"/>
      <c r="E4075" s="279"/>
      <c r="F4075" s="279"/>
      <c r="G4075" s="279"/>
      <c r="H4075" s="1"/>
      <c r="I4075" s="1"/>
      <c r="J4075" s="71"/>
    </row>
    <row r="4076" spans="1:10" ht="15.75">
      <c r="A4076" s="279" t="s">
        <v>4</v>
      </c>
      <c r="B4076" s="279"/>
      <c r="C4076" s="279"/>
      <c r="D4076" s="279"/>
      <c r="E4076" s="279"/>
      <c r="F4076" s="279"/>
      <c r="G4076" s="279"/>
      <c r="H4076" s="1"/>
      <c r="I4076" s="1"/>
      <c r="J4076" s="71"/>
    </row>
    <row r="4077" spans="1:10" ht="27">
      <c r="A4077" s="280" t="s">
        <v>6</v>
      </c>
      <c r="B4077" s="280"/>
      <c r="C4077" s="280"/>
      <c r="D4077" s="280"/>
      <c r="E4077" s="280"/>
      <c r="F4077" s="280"/>
      <c r="G4077" s="280"/>
      <c r="H4077" s="2"/>
      <c r="I4077" s="2"/>
      <c r="J4077" s="72"/>
    </row>
    <row r="4078" spans="1:10" ht="27">
      <c r="A4078" s="142"/>
      <c r="B4078" s="142"/>
      <c r="C4078" s="281" t="s">
        <v>433</v>
      </c>
      <c r="D4078" s="281"/>
      <c r="E4078" s="281"/>
      <c r="F4078" s="281"/>
      <c r="G4078" s="281"/>
      <c r="H4078" s="68"/>
      <c r="I4078" s="68"/>
      <c r="J4078" s="71"/>
    </row>
    <row r="4079" spans="1:10" ht="15.75">
      <c r="A4079" s="11" t="s">
        <v>358</v>
      </c>
      <c r="B4079" s="12">
        <v>4138378367</v>
      </c>
      <c r="C4079" s="143"/>
      <c r="D4079" s="286"/>
      <c r="E4079" s="286"/>
      <c r="F4079" s="286"/>
      <c r="G4079" s="286"/>
      <c r="H4079" s="69" t="s">
        <v>161</v>
      </c>
      <c r="I4079" s="69"/>
      <c r="J4079" s="73"/>
    </row>
    <row r="4080" spans="1:10" ht="15.75">
      <c r="A4080" s="11" t="s">
        <v>9</v>
      </c>
      <c r="B4080" s="286" t="s">
        <v>582</v>
      </c>
      <c r="C4080" s="286"/>
      <c r="D4080" s="286"/>
      <c r="E4080" s="16"/>
      <c r="F4080" s="11"/>
      <c r="G4080" s="16"/>
      <c r="H4080" s="1"/>
      <c r="I4080" s="1"/>
      <c r="J4080" s="71"/>
    </row>
    <row r="4081" spans="1:10" ht="15.75">
      <c r="A4081" s="11" t="s">
        <v>11</v>
      </c>
      <c r="B4081" s="289" t="s">
        <v>686</v>
      </c>
      <c r="C4081" s="289"/>
      <c r="D4081" s="289"/>
      <c r="E4081" s="289"/>
      <c r="F4081" s="18"/>
      <c r="G4081" s="19"/>
      <c r="H4081" s="1"/>
      <c r="I4081" s="1"/>
      <c r="J4081" s="71"/>
    </row>
    <row r="4082" spans="1:10" ht="15.75">
      <c r="A4082" s="21" t="s">
        <v>14</v>
      </c>
      <c r="B4082" s="21" t="s">
        <v>16</v>
      </c>
      <c r="C4082" s="21"/>
      <c r="D4082" s="22" t="s">
        <v>18</v>
      </c>
      <c r="E4082" s="23" t="s">
        <v>19</v>
      </c>
      <c r="F4082" s="23" t="s">
        <v>20</v>
      </c>
      <c r="G4082" s="21" t="s">
        <v>21</v>
      </c>
      <c r="H4082" s="63"/>
      <c r="I4082" s="63"/>
      <c r="J4082" s="59">
        <f>H4082*C4083</f>
        <v>0</v>
      </c>
    </row>
    <row r="4083" spans="1:10">
      <c r="A4083" s="144">
        <v>1</v>
      </c>
      <c r="B4083" s="145" t="s">
        <v>23</v>
      </c>
      <c r="C4083" s="26">
        <v>5</v>
      </c>
      <c r="D4083" s="146">
        <v>79305</v>
      </c>
      <c r="E4083" s="28">
        <f t="shared" ref="E4083:E4100" si="465">D4083*C4083</f>
        <v>396525</v>
      </c>
      <c r="F4083" s="29">
        <v>0</v>
      </c>
      <c r="G4083" s="30">
        <f t="shared" ref="G4083:G4100" si="466">E4083-E4083*F4083</f>
        <v>396525</v>
      </c>
      <c r="H4083" s="63">
        <f t="shared" ref="H4083:H4100" si="467">D4083/1.08</f>
        <v>73430.555555555547</v>
      </c>
      <c r="I4083" s="63"/>
      <c r="J4083" s="59">
        <f>H4083*C4084</f>
        <v>0</v>
      </c>
    </row>
    <row r="4084" spans="1:10">
      <c r="A4084" s="144">
        <v>2</v>
      </c>
      <c r="B4084" s="145" t="s">
        <v>25</v>
      </c>
      <c r="C4084" s="32"/>
      <c r="D4084" s="147">
        <v>128591</v>
      </c>
      <c r="E4084" s="28">
        <f t="shared" si="465"/>
        <v>0</v>
      </c>
      <c r="F4084" s="29">
        <v>0</v>
      </c>
      <c r="G4084" s="30">
        <f t="shared" si="466"/>
        <v>0</v>
      </c>
      <c r="H4084" s="63">
        <f t="shared" si="467"/>
        <v>119065.74074074073</v>
      </c>
      <c r="I4084" s="63"/>
      <c r="J4084" s="59">
        <f>H4084*C4085</f>
        <v>0</v>
      </c>
    </row>
    <row r="4085" spans="1:10">
      <c r="A4085" s="144">
        <v>3</v>
      </c>
      <c r="B4085" s="145" t="s">
        <v>26</v>
      </c>
      <c r="C4085" s="34"/>
      <c r="D4085" s="146">
        <v>60043</v>
      </c>
      <c r="E4085" s="28">
        <f t="shared" si="465"/>
        <v>0</v>
      </c>
      <c r="F4085" s="29">
        <v>0</v>
      </c>
      <c r="G4085" s="30">
        <f t="shared" si="466"/>
        <v>0</v>
      </c>
      <c r="H4085" s="63">
        <f t="shared" si="467"/>
        <v>55595.370370370365</v>
      </c>
      <c r="I4085" s="63"/>
      <c r="J4085" s="59"/>
    </row>
    <row r="4086" spans="1:10">
      <c r="A4086" s="144">
        <v>4</v>
      </c>
      <c r="B4086" s="145" t="s">
        <v>27</v>
      </c>
      <c r="C4086" s="106"/>
      <c r="D4086" s="146">
        <v>115781</v>
      </c>
      <c r="E4086" s="28">
        <f t="shared" si="465"/>
        <v>0</v>
      </c>
      <c r="F4086" s="29">
        <v>0</v>
      </c>
      <c r="G4086" s="30">
        <f t="shared" si="466"/>
        <v>0</v>
      </c>
      <c r="H4086" s="63">
        <f t="shared" si="467"/>
        <v>107204.62962962962</v>
      </c>
      <c r="I4086" s="63"/>
      <c r="J4086" s="59"/>
    </row>
    <row r="4087" spans="1:10">
      <c r="A4087" s="144">
        <v>5</v>
      </c>
      <c r="B4087" s="145" t="s">
        <v>28</v>
      </c>
      <c r="C4087" s="32">
        <v>5</v>
      </c>
      <c r="D4087" s="146">
        <v>119943</v>
      </c>
      <c r="E4087" s="28">
        <f t="shared" si="465"/>
        <v>599715</v>
      </c>
      <c r="F4087" s="124">
        <v>0</v>
      </c>
      <c r="G4087" s="30">
        <f t="shared" si="466"/>
        <v>599715</v>
      </c>
      <c r="H4087" s="63">
        <f t="shared" si="467"/>
        <v>111058.33333333333</v>
      </c>
      <c r="I4087" s="63"/>
      <c r="J4087" s="59"/>
    </row>
    <row r="4088" spans="1:10">
      <c r="A4088" s="144">
        <v>6</v>
      </c>
      <c r="B4088" s="145" t="s">
        <v>29</v>
      </c>
      <c r="C4088" s="26"/>
      <c r="D4088" s="146">
        <v>94810</v>
      </c>
      <c r="E4088" s="28">
        <f t="shared" si="465"/>
        <v>0</v>
      </c>
      <c r="F4088" s="29">
        <v>0</v>
      </c>
      <c r="G4088" s="30">
        <f t="shared" si="466"/>
        <v>0</v>
      </c>
      <c r="H4088" s="63">
        <f t="shared" si="467"/>
        <v>87787.037037037036</v>
      </c>
      <c r="I4088" s="63"/>
      <c r="J4088" s="59"/>
    </row>
    <row r="4089" spans="1:10">
      <c r="A4089" s="144">
        <v>7</v>
      </c>
      <c r="B4089" s="145" t="s">
        <v>30</v>
      </c>
      <c r="C4089" s="34"/>
      <c r="D4089" s="146">
        <v>141396</v>
      </c>
      <c r="E4089" s="28">
        <f t="shared" si="465"/>
        <v>0</v>
      </c>
      <c r="F4089" s="29">
        <v>0</v>
      </c>
      <c r="G4089" s="30">
        <f t="shared" si="466"/>
        <v>0</v>
      </c>
      <c r="H4089" s="63">
        <f t="shared" si="467"/>
        <v>130922.22222222222</v>
      </c>
      <c r="I4089" s="63"/>
      <c r="J4089" s="59"/>
    </row>
    <row r="4090" spans="1:10">
      <c r="A4090" s="144">
        <v>8</v>
      </c>
      <c r="B4090" s="145" t="s">
        <v>31</v>
      </c>
      <c r="C4090" s="26"/>
      <c r="D4090" s="146">
        <v>232931</v>
      </c>
      <c r="E4090" s="28">
        <f t="shared" si="465"/>
        <v>0</v>
      </c>
      <c r="F4090" s="29">
        <v>0</v>
      </c>
      <c r="G4090" s="30">
        <f t="shared" si="466"/>
        <v>0</v>
      </c>
      <c r="H4090" s="63">
        <f t="shared" si="467"/>
        <v>215676.85185185182</v>
      </c>
      <c r="I4090" s="63"/>
      <c r="J4090" s="59"/>
    </row>
    <row r="4091" spans="1:10">
      <c r="A4091" s="144">
        <v>9</v>
      </c>
      <c r="B4091" s="148" t="s">
        <v>32</v>
      </c>
      <c r="C4091" s="26"/>
      <c r="D4091" s="146">
        <v>101534</v>
      </c>
      <c r="E4091" s="28">
        <f t="shared" si="465"/>
        <v>0</v>
      </c>
      <c r="F4091" s="29">
        <v>0</v>
      </c>
      <c r="G4091" s="30">
        <f t="shared" si="466"/>
        <v>0</v>
      </c>
      <c r="H4091" s="63">
        <f t="shared" si="467"/>
        <v>94012.962962962964</v>
      </c>
      <c r="I4091" s="63"/>
      <c r="J4091" s="59"/>
    </row>
    <row r="4092" spans="1:10">
      <c r="A4092" s="144">
        <v>10</v>
      </c>
      <c r="B4092" s="148" t="s">
        <v>33</v>
      </c>
      <c r="C4092" s="37"/>
      <c r="D4092" s="147">
        <v>110148</v>
      </c>
      <c r="E4092" s="28">
        <f t="shared" si="465"/>
        <v>0</v>
      </c>
      <c r="F4092" s="29">
        <v>0</v>
      </c>
      <c r="G4092" s="30">
        <f t="shared" si="466"/>
        <v>0</v>
      </c>
      <c r="H4092" s="63">
        <f t="shared" si="467"/>
        <v>101988.88888888888</v>
      </c>
      <c r="I4092" s="63"/>
      <c r="J4092" s="59"/>
    </row>
    <row r="4093" spans="1:10">
      <c r="A4093" s="144">
        <v>11</v>
      </c>
      <c r="B4093" s="145" t="s">
        <v>34</v>
      </c>
      <c r="C4093" s="37"/>
      <c r="D4093" s="146">
        <v>54198</v>
      </c>
      <c r="E4093" s="28">
        <f t="shared" si="465"/>
        <v>0</v>
      </c>
      <c r="F4093" s="29">
        <v>0</v>
      </c>
      <c r="G4093" s="30">
        <f t="shared" si="466"/>
        <v>0</v>
      </c>
      <c r="H4093" s="63">
        <f t="shared" si="467"/>
        <v>50183.333333333328</v>
      </c>
      <c r="I4093" s="63"/>
      <c r="J4093" s="59">
        <f t="shared" ref="J4093:J4099" si="468">H4093*C4094</f>
        <v>0</v>
      </c>
    </row>
    <row r="4094" spans="1:10">
      <c r="A4094" s="144">
        <v>12</v>
      </c>
      <c r="B4094" s="145" t="s">
        <v>35</v>
      </c>
      <c r="C4094" s="37"/>
      <c r="D4094" s="146">
        <v>49680</v>
      </c>
      <c r="E4094" s="28">
        <f t="shared" si="465"/>
        <v>0</v>
      </c>
      <c r="F4094" s="29">
        <v>0</v>
      </c>
      <c r="G4094" s="30">
        <f t="shared" si="466"/>
        <v>0</v>
      </c>
      <c r="H4094" s="63">
        <f t="shared" si="467"/>
        <v>46000</v>
      </c>
      <c r="I4094" s="63"/>
      <c r="J4094" s="59">
        <f t="shared" si="468"/>
        <v>0</v>
      </c>
    </row>
    <row r="4095" spans="1:10">
      <c r="A4095" s="144">
        <v>13</v>
      </c>
      <c r="B4095" s="145" t="s">
        <v>36</v>
      </c>
      <c r="C4095" s="37"/>
      <c r="D4095" s="149">
        <v>64152</v>
      </c>
      <c r="E4095" s="28">
        <f t="shared" si="465"/>
        <v>0</v>
      </c>
      <c r="F4095" s="29">
        <v>0</v>
      </c>
      <c r="G4095" s="30">
        <f t="shared" si="466"/>
        <v>0</v>
      </c>
      <c r="H4095" s="63">
        <f t="shared" si="467"/>
        <v>59399.999999999993</v>
      </c>
      <c r="I4095" s="63"/>
      <c r="J4095" s="59">
        <f t="shared" si="468"/>
        <v>0</v>
      </c>
    </row>
    <row r="4096" spans="1:10">
      <c r="A4096" s="144">
        <v>14</v>
      </c>
      <c r="B4096" s="145" t="s">
        <v>37</v>
      </c>
      <c r="C4096" s="37"/>
      <c r="D4096" s="149">
        <v>65934</v>
      </c>
      <c r="E4096" s="28">
        <f t="shared" si="465"/>
        <v>0</v>
      </c>
      <c r="F4096" s="29">
        <v>0</v>
      </c>
      <c r="G4096" s="30">
        <f t="shared" si="466"/>
        <v>0</v>
      </c>
      <c r="H4096" s="63">
        <f t="shared" si="467"/>
        <v>61049.999999999993</v>
      </c>
      <c r="I4096" s="63"/>
      <c r="J4096" s="59">
        <f t="shared" si="468"/>
        <v>0</v>
      </c>
    </row>
    <row r="4097" spans="1:10">
      <c r="A4097" s="144">
        <v>15</v>
      </c>
      <c r="B4097" s="145" t="s">
        <v>38</v>
      </c>
      <c r="C4097" s="37"/>
      <c r="D4097" s="149">
        <v>76626</v>
      </c>
      <c r="E4097" s="28">
        <f t="shared" si="465"/>
        <v>0</v>
      </c>
      <c r="F4097" s="124">
        <v>0</v>
      </c>
      <c r="G4097" s="30">
        <f t="shared" si="466"/>
        <v>0</v>
      </c>
      <c r="H4097" s="63">
        <f t="shared" si="467"/>
        <v>70950</v>
      </c>
      <c r="I4097" s="63"/>
      <c r="J4097" s="59">
        <f t="shared" si="468"/>
        <v>0</v>
      </c>
    </row>
    <row r="4098" spans="1:10">
      <c r="A4098" s="144">
        <v>16</v>
      </c>
      <c r="B4098" s="145" t="s">
        <v>39</v>
      </c>
      <c r="C4098" s="37"/>
      <c r="D4098" s="149">
        <v>80190</v>
      </c>
      <c r="E4098" s="28">
        <f t="shared" si="465"/>
        <v>0</v>
      </c>
      <c r="F4098" s="29">
        <v>0</v>
      </c>
      <c r="G4098" s="30">
        <f t="shared" si="466"/>
        <v>0</v>
      </c>
      <c r="H4098" s="63">
        <f t="shared" si="467"/>
        <v>74250</v>
      </c>
      <c r="I4098" s="63"/>
      <c r="J4098" s="59">
        <f t="shared" si="468"/>
        <v>0</v>
      </c>
    </row>
    <row r="4099" spans="1:10">
      <c r="A4099" s="144">
        <v>17</v>
      </c>
      <c r="B4099" s="145" t="s">
        <v>40</v>
      </c>
      <c r="C4099" s="37"/>
      <c r="D4099" s="149">
        <v>113832</v>
      </c>
      <c r="E4099" s="28">
        <f t="shared" si="465"/>
        <v>0</v>
      </c>
      <c r="F4099" s="29">
        <v>0</v>
      </c>
      <c r="G4099" s="30">
        <f t="shared" si="466"/>
        <v>0</v>
      </c>
      <c r="H4099" s="63">
        <f t="shared" si="467"/>
        <v>105400</v>
      </c>
      <c r="I4099" s="63"/>
      <c r="J4099" s="59">
        <f t="shared" si="468"/>
        <v>0</v>
      </c>
    </row>
    <row r="4100" spans="1:10" ht="17.25">
      <c r="A4100" s="144">
        <v>18</v>
      </c>
      <c r="B4100" s="145" t="s">
        <v>41</v>
      </c>
      <c r="C4100" s="37"/>
      <c r="D4100" s="150">
        <v>98010</v>
      </c>
      <c r="E4100" s="28">
        <f t="shared" si="465"/>
        <v>0</v>
      </c>
      <c r="F4100" s="29">
        <v>0</v>
      </c>
      <c r="G4100" s="30">
        <f t="shared" si="466"/>
        <v>0</v>
      </c>
      <c r="H4100" s="63">
        <f t="shared" si="467"/>
        <v>90750</v>
      </c>
      <c r="I4100" s="45"/>
      <c r="J4100" s="64">
        <f>SUM(J4082:J4099)</f>
        <v>0</v>
      </c>
    </row>
    <row r="4101" spans="1:10" ht="31.5">
      <c r="A4101" s="40"/>
      <c r="B4101" s="41" t="s">
        <v>42</v>
      </c>
      <c r="C4101" s="42">
        <f>SUM(C4083:C4100)</f>
        <v>10</v>
      </c>
      <c r="D4101" s="42"/>
      <c r="E4101" s="43">
        <f>SUM(E4083:E4100)</f>
        <v>996240</v>
      </c>
      <c r="F4101" s="43"/>
      <c r="G4101" s="44">
        <f>SUM(G4083:G4100)</f>
        <v>996240</v>
      </c>
      <c r="H4101" s="5"/>
      <c r="I4101" s="5"/>
      <c r="J4101" s="75">
        <f>J4100*0.08</f>
        <v>0</v>
      </c>
    </row>
    <row r="4102" spans="1:10" ht="31.5">
      <c r="A4102" s="46"/>
      <c r="B4102" s="47"/>
      <c r="C4102" s="48"/>
      <c r="D4102" s="48"/>
      <c r="E4102" s="49"/>
      <c r="F4102" s="49"/>
      <c r="G4102" s="151"/>
      <c r="H4102" s="6"/>
      <c r="I4102" s="6"/>
      <c r="J4102" s="76">
        <f>SUM(J4100:J4101)</f>
        <v>0</v>
      </c>
    </row>
    <row r="4103" spans="1:10" ht="18">
      <c r="A4103" s="283" t="s">
        <v>43</v>
      </c>
      <c r="B4103" s="283"/>
      <c r="C4103" s="284" t="s">
        <v>44</v>
      </c>
      <c r="D4103" s="284"/>
      <c r="E4103" s="54"/>
      <c r="F4103" s="54"/>
      <c r="G4103" s="55" t="s">
        <v>45</v>
      </c>
    </row>
    <row r="4109" spans="1:10" ht="15.75">
      <c r="A4109" s="279" t="s">
        <v>0</v>
      </c>
      <c r="B4109" s="279"/>
      <c r="C4109" s="279"/>
      <c r="D4109" s="279"/>
      <c r="E4109" s="279"/>
      <c r="F4109" s="279"/>
      <c r="G4109" s="279"/>
    </row>
    <row r="4110" spans="1:10" ht="15.75">
      <c r="A4110" s="279" t="s">
        <v>1</v>
      </c>
      <c r="B4110" s="279"/>
      <c r="C4110" s="279"/>
      <c r="D4110" s="279"/>
      <c r="E4110" s="279"/>
      <c r="F4110" s="279"/>
      <c r="G4110" s="279"/>
      <c r="H4110" s="1"/>
      <c r="I4110" s="1"/>
      <c r="J4110" s="71"/>
    </row>
    <row r="4111" spans="1:10" ht="15.75">
      <c r="A4111" s="279" t="s">
        <v>2</v>
      </c>
      <c r="B4111" s="279"/>
      <c r="C4111" s="279"/>
      <c r="D4111" s="279"/>
      <c r="E4111" s="279"/>
      <c r="F4111" s="279"/>
      <c r="G4111" s="279"/>
      <c r="H4111" s="1"/>
      <c r="I4111" s="1"/>
      <c r="J4111" s="71"/>
    </row>
    <row r="4112" spans="1:10" ht="15.75">
      <c r="A4112" s="279" t="s">
        <v>4</v>
      </c>
      <c r="B4112" s="279"/>
      <c r="C4112" s="279"/>
      <c r="D4112" s="279"/>
      <c r="E4112" s="279"/>
      <c r="F4112" s="279"/>
      <c r="G4112" s="279"/>
      <c r="H4112" s="1"/>
      <c r="I4112" s="1"/>
      <c r="J4112" s="71"/>
    </row>
    <row r="4113" spans="1:10" ht="27">
      <c r="A4113" s="280" t="s">
        <v>6</v>
      </c>
      <c r="B4113" s="280"/>
      <c r="C4113" s="280"/>
      <c r="D4113" s="280"/>
      <c r="E4113" s="280"/>
      <c r="F4113" s="280"/>
      <c r="G4113" s="280"/>
      <c r="H4113" s="2"/>
      <c r="I4113" s="2"/>
      <c r="J4113" s="72"/>
    </row>
    <row r="4114" spans="1:10" ht="27">
      <c r="A4114" s="142"/>
      <c r="B4114" s="142"/>
      <c r="C4114" s="281" t="s">
        <v>433</v>
      </c>
      <c r="D4114" s="281"/>
      <c r="E4114" s="281"/>
      <c r="F4114" s="281"/>
      <c r="G4114" s="281"/>
      <c r="H4114" s="68"/>
      <c r="I4114" s="68"/>
      <c r="J4114" s="71"/>
    </row>
    <row r="4115" spans="1:10" ht="15.75">
      <c r="A4115" s="11" t="s">
        <v>358</v>
      </c>
      <c r="B4115" s="12">
        <v>4138374617</v>
      </c>
      <c r="C4115" s="143"/>
      <c r="D4115" s="286"/>
      <c r="E4115" s="286"/>
      <c r="F4115" s="286"/>
      <c r="G4115" s="286"/>
      <c r="H4115" s="69" t="s">
        <v>161</v>
      </c>
      <c r="I4115" s="69"/>
      <c r="J4115" s="73"/>
    </row>
    <row r="4116" spans="1:10" ht="15.75">
      <c r="A4116" s="11" t="s">
        <v>9</v>
      </c>
      <c r="B4116" s="286" t="s">
        <v>809</v>
      </c>
      <c r="C4116" s="286"/>
      <c r="D4116" s="286"/>
      <c r="E4116" s="16"/>
      <c r="F4116" s="11"/>
      <c r="G4116" s="16"/>
      <c r="H4116" s="1"/>
      <c r="I4116" s="1"/>
      <c r="J4116" s="71"/>
    </row>
    <row r="4117" spans="1:10" ht="15.75">
      <c r="A4117" s="11" t="s">
        <v>11</v>
      </c>
      <c r="B4117" s="289" t="s">
        <v>213</v>
      </c>
      <c r="C4117" s="289"/>
      <c r="D4117" s="289"/>
      <c r="E4117" s="289"/>
      <c r="F4117" s="18"/>
      <c r="G4117" s="19"/>
      <c r="H4117" s="1"/>
      <c r="I4117" s="1"/>
      <c r="J4117" s="71"/>
    </row>
    <row r="4118" spans="1:10" ht="15.75">
      <c r="A4118" s="21" t="s">
        <v>14</v>
      </c>
      <c r="B4118" s="21" t="s">
        <v>16</v>
      </c>
      <c r="C4118" s="21"/>
      <c r="D4118" s="22" t="s">
        <v>18</v>
      </c>
      <c r="E4118" s="23" t="s">
        <v>19</v>
      </c>
      <c r="F4118" s="23" t="s">
        <v>20</v>
      </c>
      <c r="G4118" s="21" t="s">
        <v>21</v>
      </c>
      <c r="H4118" s="63"/>
      <c r="I4118" s="63"/>
      <c r="J4118" s="59">
        <f>H4118*C4119</f>
        <v>0</v>
      </c>
    </row>
    <row r="4119" spans="1:10">
      <c r="A4119" s="144">
        <v>1</v>
      </c>
      <c r="B4119" s="145" t="s">
        <v>23</v>
      </c>
      <c r="C4119" s="26"/>
      <c r="D4119" s="146">
        <v>79305</v>
      </c>
      <c r="E4119" s="28">
        <f t="shared" ref="E4119:E4136" si="469">D4119*C4119</f>
        <v>0</v>
      </c>
      <c r="F4119" s="29">
        <v>0</v>
      </c>
      <c r="G4119" s="30">
        <f t="shared" ref="G4119:G4136" si="470">E4119-E4119*F4119</f>
        <v>0</v>
      </c>
      <c r="H4119" s="63">
        <f t="shared" ref="H4119:H4136" si="471">D4119/1.08</f>
        <v>73430.555555555547</v>
      </c>
      <c r="I4119" s="63"/>
      <c r="J4119" s="59">
        <f>H4119*C4120</f>
        <v>0</v>
      </c>
    </row>
    <row r="4120" spans="1:10">
      <c r="A4120" s="144">
        <v>2</v>
      </c>
      <c r="B4120" s="145" t="s">
        <v>25</v>
      </c>
      <c r="C4120" s="32"/>
      <c r="D4120" s="147">
        <v>128591</v>
      </c>
      <c r="E4120" s="28">
        <f t="shared" si="469"/>
        <v>0</v>
      </c>
      <c r="F4120" s="29">
        <v>0</v>
      </c>
      <c r="G4120" s="30">
        <f t="shared" si="470"/>
        <v>0</v>
      </c>
      <c r="H4120" s="63">
        <f t="shared" si="471"/>
        <v>119065.74074074073</v>
      </c>
      <c r="I4120" s="63"/>
      <c r="J4120" s="59">
        <f>H4120*C4121</f>
        <v>357197.22222222219</v>
      </c>
    </row>
    <row r="4121" spans="1:10">
      <c r="A4121" s="144">
        <v>3</v>
      </c>
      <c r="B4121" s="145" t="s">
        <v>26</v>
      </c>
      <c r="C4121" s="34">
        <v>3</v>
      </c>
      <c r="D4121" s="146">
        <v>60043</v>
      </c>
      <c r="E4121" s="28">
        <f t="shared" si="469"/>
        <v>180129</v>
      </c>
      <c r="F4121" s="29">
        <v>0</v>
      </c>
      <c r="G4121" s="30">
        <f t="shared" si="470"/>
        <v>180129</v>
      </c>
      <c r="H4121" s="63">
        <f t="shared" si="471"/>
        <v>55595.370370370365</v>
      </c>
      <c r="I4121" s="63"/>
      <c r="J4121" s="59"/>
    </row>
    <row r="4122" spans="1:10">
      <c r="A4122" s="144">
        <v>4</v>
      </c>
      <c r="B4122" s="145" t="s">
        <v>27</v>
      </c>
      <c r="C4122" s="106"/>
      <c r="D4122" s="146">
        <v>115781</v>
      </c>
      <c r="E4122" s="28">
        <f t="shared" si="469"/>
        <v>0</v>
      </c>
      <c r="F4122" s="29">
        <v>0</v>
      </c>
      <c r="G4122" s="30">
        <f t="shared" si="470"/>
        <v>0</v>
      </c>
      <c r="H4122" s="63">
        <f t="shared" si="471"/>
        <v>107204.62962962962</v>
      </c>
      <c r="I4122" s="63"/>
      <c r="J4122" s="59"/>
    </row>
    <row r="4123" spans="1:10">
      <c r="A4123" s="144">
        <v>5</v>
      </c>
      <c r="B4123" s="145" t="s">
        <v>28</v>
      </c>
      <c r="C4123" s="32">
        <v>6</v>
      </c>
      <c r="D4123" s="146">
        <v>119943</v>
      </c>
      <c r="E4123" s="28">
        <f t="shared" si="469"/>
        <v>719658</v>
      </c>
      <c r="F4123" s="124">
        <v>0</v>
      </c>
      <c r="G4123" s="30">
        <f t="shared" si="470"/>
        <v>719658</v>
      </c>
      <c r="H4123" s="63">
        <f t="shared" si="471"/>
        <v>111058.33333333333</v>
      </c>
      <c r="I4123" s="63"/>
      <c r="J4123" s="59"/>
    </row>
    <row r="4124" spans="1:10">
      <c r="A4124" s="144">
        <v>6</v>
      </c>
      <c r="B4124" s="145" t="s">
        <v>29</v>
      </c>
      <c r="C4124" s="26"/>
      <c r="D4124" s="146">
        <v>94810</v>
      </c>
      <c r="E4124" s="28">
        <f t="shared" si="469"/>
        <v>0</v>
      </c>
      <c r="F4124" s="29">
        <v>0</v>
      </c>
      <c r="G4124" s="30">
        <f t="shared" si="470"/>
        <v>0</v>
      </c>
      <c r="H4124" s="63">
        <f t="shared" si="471"/>
        <v>87787.037037037036</v>
      </c>
      <c r="I4124" s="63"/>
      <c r="J4124" s="59"/>
    </row>
    <row r="4125" spans="1:10">
      <c r="A4125" s="144">
        <v>7</v>
      </c>
      <c r="B4125" s="145" t="s">
        <v>30</v>
      </c>
      <c r="C4125" s="34"/>
      <c r="D4125" s="146">
        <v>141396</v>
      </c>
      <c r="E4125" s="28">
        <f t="shared" si="469"/>
        <v>0</v>
      </c>
      <c r="F4125" s="29">
        <v>0</v>
      </c>
      <c r="G4125" s="30">
        <f t="shared" si="470"/>
        <v>0</v>
      </c>
      <c r="H4125" s="63">
        <f t="shared" si="471"/>
        <v>130922.22222222222</v>
      </c>
      <c r="I4125" s="63"/>
      <c r="J4125" s="59"/>
    </row>
    <row r="4126" spans="1:10">
      <c r="A4126" s="144">
        <v>8</v>
      </c>
      <c r="B4126" s="145" t="s">
        <v>31</v>
      </c>
      <c r="C4126" s="26"/>
      <c r="D4126" s="146">
        <v>232931</v>
      </c>
      <c r="E4126" s="28">
        <f t="shared" si="469"/>
        <v>0</v>
      </c>
      <c r="F4126" s="29">
        <v>0</v>
      </c>
      <c r="G4126" s="30">
        <f t="shared" si="470"/>
        <v>0</v>
      </c>
      <c r="H4126" s="63">
        <f t="shared" si="471"/>
        <v>215676.85185185182</v>
      </c>
      <c r="I4126" s="63"/>
      <c r="J4126" s="59"/>
    </row>
    <row r="4127" spans="1:10">
      <c r="A4127" s="144">
        <v>9</v>
      </c>
      <c r="B4127" s="148" t="s">
        <v>32</v>
      </c>
      <c r="C4127" s="26"/>
      <c r="D4127" s="146">
        <v>101534</v>
      </c>
      <c r="E4127" s="28">
        <f t="shared" si="469"/>
        <v>0</v>
      </c>
      <c r="F4127" s="29">
        <v>0</v>
      </c>
      <c r="G4127" s="30">
        <f t="shared" si="470"/>
        <v>0</v>
      </c>
      <c r="H4127" s="63">
        <f t="shared" si="471"/>
        <v>94012.962962962964</v>
      </c>
      <c r="I4127" s="63"/>
      <c r="J4127" s="59"/>
    </row>
    <row r="4128" spans="1:10">
      <c r="A4128" s="144">
        <v>10</v>
      </c>
      <c r="B4128" s="148" t="s">
        <v>33</v>
      </c>
      <c r="C4128" s="37"/>
      <c r="D4128" s="147">
        <v>110148</v>
      </c>
      <c r="E4128" s="28">
        <f t="shared" si="469"/>
        <v>0</v>
      </c>
      <c r="F4128" s="29">
        <v>0</v>
      </c>
      <c r="G4128" s="30">
        <f t="shared" si="470"/>
        <v>0</v>
      </c>
      <c r="H4128" s="63">
        <f t="shared" si="471"/>
        <v>101988.88888888888</v>
      </c>
      <c r="I4128" s="63"/>
      <c r="J4128" s="59"/>
    </row>
    <row r="4129" spans="1:10">
      <c r="A4129" s="144">
        <v>11</v>
      </c>
      <c r="B4129" s="145" t="s">
        <v>34</v>
      </c>
      <c r="C4129" s="37"/>
      <c r="D4129" s="146">
        <v>54198</v>
      </c>
      <c r="E4129" s="28">
        <f t="shared" si="469"/>
        <v>0</v>
      </c>
      <c r="F4129" s="29">
        <v>0</v>
      </c>
      <c r="G4129" s="30">
        <f t="shared" si="470"/>
        <v>0</v>
      </c>
      <c r="H4129" s="63">
        <f t="shared" si="471"/>
        <v>50183.333333333328</v>
      </c>
      <c r="I4129" s="63"/>
      <c r="J4129" s="59">
        <f t="shared" ref="J4129:J4135" si="472">H4129*C4130</f>
        <v>0</v>
      </c>
    </row>
    <row r="4130" spans="1:10">
      <c r="A4130" s="144">
        <v>12</v>
      </c>
      <c r="B4130" s="145" t="s">
        <v>35</v>
      </c>
      <c r="C4130" s="37"/>
      <c r="D4130" s="146">
        <v>49680</v>
      </c>
      <c r="E4130" s="28">
        <f t="shared" si="469"/>
        <v>0</v>
      </c>
      <c r="F4130" s="29">
        <v>0</v>
      </c>
      <c r="G4130" s="30">
        <f t="shared" si="470"/>
        <v>0</v>
      </c>
      <c r="H4130" s="63">
        <f t="shared" si="471"/>
        <v>46000</v>
      </c>
      <c r="I4130" s="63"/>
      <c r="J4130" s="59">
        <f t="shared" si="472"/>
        <v>0</v>
      </c>
    </row>
    <row r="4131" spans="1:10">
      <c r="A4131" s="144">
        <v>13</v>
      </c>
      <c r="B4131" s="145" t="s">
        <v>36</v>
      </c>
      <c r="C4131" s="37"/>
      <c r="D4131" s="149">
        <v>64152</v>
      </c>
      <c r="E4131" s="28">
        <f t="shared" si="469"/>
        <v>0</v>
      </c>
      <c r="F4131" s="29">
        <v>0</v>
      </c>
      <c r="G4131" s="30">
        <f t="shared" si="470"/>
        <v>0</v>
      </c>
      <c r="H4131" s="63">
        <f t="shared" si="471"/>
        <v>59399.999999999993</v>
      </c>
      <c r="I4131" s="63"/>
      <c r="J4131" s="59">
        <f t="shared" si="472"/>
        <v>0</v>
      </c>
    </row>
    <row r="4132" spans="1:10">
      <c r="A4132" s="144">
        <v>14</v>
      </c>
      <c r="B4132" s="145" t="s">
        <v>37</v>
      </c>
      <c r="C4132" s="37"/>
      <c r="D4132" s="149">
        <v>65934</v>
      </c>
      <c r="E4132" s="28">
        <f t="shared" si="469"/>
        <v>0</v>
      </c>
      <c r="F4132" s="29">
        <v>0</v>
      </c>
      <c r="G4132" s="30">
        <f t="shared" si="470"/>
        <v>0</v>
      </c>
      <c r="H4132" s="63">
        <f t="shared" si="471"/>
        <v>61049.999999999993</v>
      </c>
      <c r="I4132" s="63"/>
      <c r="J4132" s="59">
        <f t="shared" si="472"/>
        <v>0</v>
      </c>
    </row>
    <row r="4133" spans="1:10">
      <c r="A4133" s="144">
        <v>15</v>
      </c>
      <c r="B4133" s="145" t="s">
        <v>38</v>
      </c>
      <c r="C4133" s="37"/>
      <c r="D4133" s="149">
        <v>76626</v>
      </c>
      <c r="E4133" s="28">
        <f t="shared" si="469"/>
        <v>0</v>
      </c>
      <c r="F4133" s="124">
        <v>0</v>
      </c>
      <c r="G4133" s="30">
        <f t="shared" si="470"/>
        <v>0</v>
      </c>
      <c r="H4133" s="63">
        <f t="shared" si="471"/>
        <v>70950</v>
      </c>
      <c r="I4133" s="63"/>
      <c r="J4133" s="59">
        <f t="shared" si="472"/>
        <v>0</v>
      </c>
    </row>
    <row r="4134" spans="1:10">
      <c r="A4134" s="144">
        <v>16</v>
      </c>
      <c r="B4134" s="145" t="s">
        <v>39</v>
      </c>
      <c r="C4134" s="37"/>
      <c r="D4134" s="149">
        <v>80190</v>
      </c>
      <c r="E4134" s="28">
        <f t="shared" si="469"/>
        <v>0</v>
      </c>
      <c r="F4134" s="29">
        <v>0</v>
      </c>
      <c r="G4134" s="30">
        <f t="shared" si="470"/>
        <v>0</v>
      </c>
      <c r="H4134" s="63">
        <f t="shared" si="471"/>
        <v>74250</v>
      </c>
      <c r="I4134" s="63"/>
      <c r="J4134" s="59">
        <f t="shared" si="472"/>
        <v>0</v>
      </c>
    </row>
    <row r="4135" spans="1:10">
      <c r="A4135" s="144">
        <v>17</v>
      </c>
      <c r="B4135" s="145" t="s">
        <v>40</v>
      </c>
      <c r="C4135" s="37"/>
      <c r="D4135" s="149">
        <v>113832</v>
      </c>
      <c r="E4135" s="28">
        <f t="shared" si="469"/>
        <v>0</v>
      </c>
      <c r="F4135" s="29">
        <v>0</v>
      </c>
      <c r="G4135" s="30">
        <f t="shared" si="470"/>
        <v>0</v>
      </c>
      <c r="H4135" s="63">
        <f t="shared" si="471"/>
        <v>105400</v>
      </c>
      <c r="I4135" s="63"/>
      <c r="J4135" s="59">
        <f t="shared" si="472"/>
        <v>0</v>
      </c>
    </row>
    <row r="4136" spans="1:10" ht="17.25">
      <c r="A4136" s="144">
        <v>18</v>
      </c>
      <c r="B4136" s="145" t="s">
        <v>41</v>
      </c>
      <c r="C4136" s="37"/>
      <c r="D4136" s="150">
        <v>98010</v>
      </c>
      <c r="E4136" s="28">
        <f t="shared" si="469"/>
        <v>0</v>
      </c>
      <c r="F4136" s="29">
        <v>0</v>
      </c>
      <c r="G4136" s="30">
        <f t="shared" si="470"/>
        <v>0</v>
      </c>
      <c r="H4136" s="63">
        <f t="shared" si="471"/>
        <v>90750</v>
      </c>
      <c r="I4136" s="45"/>
      <c r="J4136" s="64">
        <f>SUM(J4118:J4135)</f>
        <v>357197.22222222219</v>
      </c>
    </row>
    <row r="4137" spans="1:10" ht="31.5">
      <c r="A4137" s="40"/>
      <c r="B4137" s="41" t="s">
        <v>42</v>
      </c>
      <c r="C4137" s="42">
        <f>SUM(C4119:C4136)</f>
        <v>9</v>
      </c>
      <c r="D4137" s="42"/>
      <c r="E4137" s="43">
        <f>SUM(E4119:E4136)</f>
        <v>899787</v>
      </c>
      <c r="F4137" s="43"/>
      <c r="G4137" s="44">
        <f>SUM(G4119:G4136)</f>
        <v>899787</v>
      </c>
      <c r="H4137" s="5"/>
      <c r="I4137" s="5"/>
      <c r="J4137" s="75">
        <f>J4136*0.08</f>
        <v>28575.777777777777</v>
      </c>
    </row>
    <row r="4138" spans="1:10" ht="31.5">
      <c r="A4138" s="46"/>
      <c r="B4138" s="47"/>
      <c r="C4138" s="48"/>
      <c r="D4138" s="48"/>
      <c r="E4138" s="49"/>
      <c r="F4138" s="49"/>
      <c r="G4138" s="151"/>
      <c r="H4138" s="6"/>
      <c r="I4138" s="6"/>
      <c r="J4138" s="76">
        <f>SUM(J4136:J4137)</f>
        <v>385772.99999999994</v>
      </c>
    </row>
    <row r="4139" spans="1:10" ht="18">
      <c r="A4139" s="283" t="s">
        <v>43</v>
      </c>
      <c r="B4139" s="283"/>
      <c r="C4139" s="284" t="s">
        <v>44</v>
      </c>
      <c r="D4139" s="284"/>
      <c r="E4139" s="54"/>
      <c r="F4139" s="54"/>
      <c r="G4139" s="55" t="s">
        <v>45</v>
      </c>
    </row>
    <row r="4143" spans="1:10" s="141" customFormat="1" ht="15.75">
      <c r="A4143" s="279" t="s">
        <v>0</v>
      </c>
      <c r="B4143" s="279"/>
      <c r="C4143" s="279"/>
      <c r="D4143" s="279"/>
      <c r="E4143" s="279"/>
      <c r="F4143" s="279"/>
      <c r="G4143" s="279"/>
    </row>
    <row r="4144" spans="1:10" s="141" customFormat="1" ht="15.75">
      <c r="A4144" s="279" t="s">
        <v>1</v>
      </c>
      <c r="B4144" s="279"/>
      <c r="C4144" s="279"/>
      <c r="D4144" s="279"/>
      <c r="E4144" s="279"/>
      <c r="F4144" s="279"/>
      <c r="G4144" s="279"/>
      <c r="H4144" s="1"/>
      <c r="I4144" s="1"/>
      <c r="J4144" s="71"/>
    </row>
    <row r="4145" spans="1:10" s="141" customFormat="1" ht="15.75">
      <c r="A4145" s="279" t="s">
        <v>2</v>
      </c>
      <c r="B4145" s="279"/>
      <c r="C4145" s="279"/>
      <c r="D4145" s="279"/>
      <c r="E4145" s="279"/>
      <c r="F4145" s="279"/>
      <c r="G4145" s="279"/>
      <c r="H4145" s="1"/>
      <c r="I4145" s="1"/>
      <c r="J4145" s="71"/>
    </row>
    <row r="4146" spans="1:10" s="141" customFormat="1" ht="15.75">
      <c r="A4146" s="279" t="s">
        <v>4</v>
      </c>
      <c r="B4146" s="279"/>
      <c r="C4146" s="279"/>
      <c r="D4146" s="279"/>
      <c r="E4146" s="279"/>
      <c r="F4146" s="279"/>
      <c r="G4146" s="279"/>
      <c r="H4146" s="1"/>
      <c r="I4146" s="1"/>
      <c r="J4146" s="71"/>
    </row>
    <row r="4147" spans="1:10" s="141" customFormat="1" ht="27">
      <c r="A4147" s="280" t="s">
        <v>6</v>
      </c>
      <c r="B4147" s="280"/>
      <c r="C4147" s="280"/>
      <c r="D4147" s="280"/>
      <c r="E4147" s="280"/>
      <c r="F4147" s="280"/>
      <c r="G4147" s="280"/>
      <c r="H4147" s="2"/>
      <c r="I4147" s="2"/>
      <c r="J4147" s="72"/>
    </row>
    <row r="4148" spans="1:10" s="141" customFormat="1" ht="27">
      <c r="A4148" s="142"/>
      <c r="B4148" s="142"/>
      <c r="C4148" s="281" t="s">
        <v>433</v>
      </c>
      <c r="D4148" s="281"/>
      <c r="E4148" s="281"/>
      <c r="F4148" s="281"/>
      <c r="G4148" s="281"/>
      <c r="H4148" s="68"/>
      <c r="I4148" s="68"/>
      <c r="J4148" s="71"/>
    </row>
    <row r="4149" spans="1:10" s="141" customFormat="1" ht="15.75">
      <c r="A4149" s="11" t="s">
        <v>358</v>
      </c>
      <c r="B4149" s="12">
        <v>4138374484</v>
      </c>
      <c r="C4149" s="143"/>
      <c r="D4149" s="286"/>
      <c r="E4149" s="286"/>
      <c r="F4149" s="286"/>
      <c r="G4149" s="286"/>
      <c r="H4149" s="69" t="s">
        <v>161</v>
      </c>
      <c r="I4149" s="69"/>
      <c r="J4149" s="73"/>
    </row>
    <row r="4150" spans="1:10" s="141" customFormat="1" ht="15.75">
      <c r="A4150" s="11" t="s">
        <v>9</v>
      </c>
      <c r="B4150" s="286" t="s">
        <v>722</v>
      </c>
      <c r="C4150" s="286"/>
      <c r="D4150" s="286"/>
      <c r="E4150" s="16"/>
      <c r="F4150" s="11"/>
      <c r="G4150" s="16"/>
      <c r="H4150" s="1"/>
      <c r="I4150" s="1"/>
      <c r="J4150" s="71"/>
    </row>
    <row r="4151" spans="1:10" s="141" customFormat="1" ht="15.75">
      <c r="A4151" s="11" t="s">
        <v>11</v>
      </c>
      <c r="B4151" s="289" t="s">
        <v>702</v>
      </c>
      <c r="C4151" s="289"/>
      <c r="D4151" s="289"/>
      <c r="E4151" s="289"/>
      <c r="F4151" s="18"/>
      <c r="G4151" s="19"/>
      <c r="H4151" s="1"/>
      <c r="I4151" s="1"/>
      <c r="J4151" s="71"/>
    </row>
    <row r="4152" spans="1:10" s="141" customFormat="1" ht="15.75">
      <c r="A4152" s="21" t="s">
        <v>14</v>
      </c>
      <c r="B4152" s="21" t="s">
        <v>16</v>
      </c>
      <c r="C4152" s="21"/>
      <c r="D4152" s="22" t="s">
        <v>18</v>
      </c>
      <c r="E4152" s="23" t="s">
        <v>19</v>
      </c>
      <c r="F4152" s="23" t="s">
        <v>20</v>
      </c>
      <c r="G4152" s="21" t="s">
        <v>21</v>
      </c>
      <c r="H4152" s="63"/>
      <c r="I4152" s="63"/>
      <c r="J4152" s="59">
        <f>H4152*C4153</f>
        <v>0</v>
      </c>
    </row>
    <row r="4153" spans="1:10" s="141" customFormat="1">
      <c r="A4153" s="144">
        <v>1</v>
      </c>
      <c r="B4153" s="145" t="s">
        <v>23</v>
      </c>
      <c r="C4153" s="26">
        <v>5</v>
      </c>
      <c r="D4153" s="146">
        <v>79305</v>
      </c>
      <c r="E4153" s="28">
        <f t="shared" ref="E4153:E4170" si="473">D4153*C4153</f>
        <v>396525</v>
      </c>
      <c r="F4153" s="29">
        <v>0</v>
      </c>
      <c r="G4153" s="30">
        <f t="shared" ref="G4153:G4170" si="474">E4153-E4153*F4153</f>
        <v>396525</v>
      </c>
      <c r="H4153" s="63">
        <f t="shared" ref="H4153:H4170" si="475">D4153/1.08</f>
        <v>73430.555555555547</v>
      </c>
      <c r="I4153" s="63"/>
      <c r="J4153" s="59">
        <f>H4153*C4154</f>
        <v>0</v>
      </c>
    </row>
    <row r="4154" spans="1:10" s="141" customFormat="1">
      <c r="A4154" s="144">
        <v>2</v>
      </c>
      <c r="B4154" s="145" t="s">
        <v>25</v>
      </c>
      <c r="C4154" s="32"/>
      <c r="D4154" s="147">
        <v>128591</v>
      </c>
      <c r="E4154" s="28">
        <f t="shared" si="473"/>
        <v>0</v>
      </c>
      <c r="F4154" s="29">
        <v>0</v>
      </c>
      <c r="G4154" s="30">
        <f t="shared" si="474"/>
        <v>0</v>
      </c>
      <c r="H4154" s="63">
        <f t="shared" si="475"/>
        <v>119065.74074074073</v>
      </c>
      <c r="I4154" s="63"/>
      <c r="J4154" s="59">
        <f>H4154*C4155</f>
        <v>0</v>
      </c>
    </row>
    <row r="4155" spans="1:10" s="141" customFormat="1">
      <c r="A4155" s="144">
        <v>3</v>
      </c>
      <c r="B4155" s="145" t="s">
        <v>26</v>
      </c>
      <c r="C4155" s="34"/>
      <c r="D4155" s="146">
        <v>60043</v>
      </c>
      <c r="E4155" s="28">
        <f t="shared" si="473"/>
        <v>0</v>
      </c>
      <c r="F4155" s="29">
        <v>0</v>
      </c>
      <c r="G4155" s="30">
        <f t="shared" si="474"/>
        <v>0</v>
      </c>
      <c r="H4155" s="63">
        <f t="shared" si="475"/>
        <v>55595.370370370365</v>
      </c>
      <c r="I4155" s="63"/>
      <c r="J4155" s="59"/>
    </row>
    <row r="4156" spans="1:10" s="141" customFormat="1">
      <c r="A4156" s="144">
        <v>4</v>
      </c>
      <c r="B4156" s="145" t="s">
        <v>27</v>
      </c>
      <c r="C4156" s="106"/>
      <c r="D4156" s="146">
        <v>115781</v>
      </c>
      <c r="E4156" s="28">
        <f t="shared" si="473"/>
        <v>0</v>
      </c>
      <c r="F4156" s="29">
        <v>0</v>
      </c>
      <c r="G4156" s="30">
        <f t="shared" si="474"/>
        <v>0</v>
      </c>
      <c r="H4156" s="63">
        <f t="shared" si="475"/>
        <v>107204.62962962962</v>
      </c>
      <c r="I4156" s="63"/>
      <c r="J4156" s="59"/>
    </row>
    <row r="4157" spans="1:10" s="141" customFormat="1">
      <c r="A4157" s="144">
        <v>5</v>
      </c>
      <c r="B4157" s="145" t="s">
        <v>28</v>
      </c>
      <c r="C4157" s="32">
        <v>10</v>
      </c>
      <c r="D4157" s="146">
        <v>119943</v>
      </c>
      <c r="E4157" s="28">
        <f t="shared" si="473"/>
        <v>1199430</v>
      </c>
      <c r="F4157" s="124">
        <v>0</v>
      </c>
      <c r="G4157" s="30">
        <f t="shared" si="474"/>
        <v>1199430</v>
      </c>
      <c r="H4157" s="63">
        <f t="shared" si="475"/>
        <v>111058.33333333333</v>
      </c>
      <c r="I4157" s="63"/>
      <c r="J4157" s="59"/>
    </row>
    <row r="4158" spans="1:10" s="141" customFormat="1">
      <c r="A4158" s="144">
        <v>6</v>
      </c>
      <c r="B4158" s="145" t="s">
        <v>29</v>
      </c>
      <c r="C4158" s="26"/>
      <c r="D4158" s="146">
        <v>94810</v>
      </c>
      <c r="E4158" s="28">
        <f t="shared" si="473"/>
        <v>0</v>
      </c>
      <c r="F4158" s="29">
        <v>0</v>
      </c>
      <c r="G4158" s="30">
        <f t="shared" si="474"/>
        <v>0</v>
      </c>
      <c r="H4158" s="63">
        <f t="shared" si="475"/>
        <v>87787.037037037036</v>
      </c>
      <c r="I4158" s="63"/>
      <c r="J4158" s="59"/>
    </row>
    <row r="4159" spans="1:10" s="141" customFormat="1">
      <c r="A4159" s="144">
        <v>7</v>
      </c>
      <c r="B4159" s="145" t="s">
        <v>30</v>
      </c>
      <c r="C4159" s="34"/>
      <c r="D4159" s="146">
        <v>141396</v>
      </c>
      <c r="E4159" s="28">
        <f t="shared" si="473"/>
        <v>0</v>
      </c>
      <c r="F4159" s="29">
        <v>0</v>
      </c>
      <c r="G4159" s="30">
        <f t="shared" si="474"/>
        <v>0</v>
      </c>
      <c r="H4159" s="63">
        <f t="shared" si="475"/>
        <v>130922.22222222222</v>
      </c>
      <c r="I4159" s="63"/>
      <c r="J4159" s="59"/>
    </row>
    <row r="4160" spans="1:10" s="141" customFormat="1">
      <c r="A4160" s="144">
        <v>8</v>
      </c>
      <c r="B4160" s="145" t="s">
        <v>31</v>
      </c>
      <c r="C4160" s="26"/>
      <c r="D4160" s="146">
        <v>232931</v>
      </c>
      <c r="E4160" s="28">
        <f t="shared" si="473"/>
        <v>0</v>
      </c>
      <c r="F4160" s="29">
        <v>0</v>
      </c>
      <c r="G4160" s="30">
        <f t="shared" si="474"/>
        <v>0</v>
      </c>
      <c r="H4160" s="63">
        <f t="shared" si="475"/>
        <v>215676.85185185182</v>
      </c>
      <c r="I4160" s="63"/>
      <c r="J4160" s="59"/>
    </row>
    <row r="4161" spans="1:10" s="141" customFormat="1">
      <c r="A4161" s="144">
        <v>9</v>
      </c>
      <c r="B4161" s="148" t="s">
        <v>32</v>
      </c>
      <c r="C4161" s="26"/>
      <c r="D4161" s="146">
        <v>101534</v>
      </c>
      <c r="E4161" s="28">
        <f t="shared" si="473"/>
        <v>0</v>
      </c>
      <c r="F4161" s="29">
        <v>0</v>
      </c>
      <c r="G4161" s="30">
        <f t="shared" si="474"/>
        <v>0</v>
      </c>
      <c r="H4161" s="63">
        <f t="shared" si="475"/>
        <v>94012.962962962964</v>
      </c>
      <c r="I4161" s="63"/>
      <c r="J4161" s="59"/>
    </row>
    <row r="4162" spans="1:10" s="141" customFormat="1">
      <c r="A4162" s="144">
        <v>10</v>
      </c>
      <c r="B4162" s="148" t="s">
        <v>33</v>
      </c>
      <c r="C4162" s="37"/>
      <c r="D4162" s="147">
        <v>110148</v>
      </c>
      <c r="E4162" s="28">
        <f t="shared" si="473"/>
        <v>0</v>
      </c>
      <c r="F4162" s="29">
        <v>0</v>
      </c>
      <c r="G4162" s="30">
        <f t="shared" si="474"/>
        <v>0</v>
      </c>
      <c r="H4162" s="63">
        <f t="shared" si="475"/>
        <v>101988.88888888888</v>
      </c>
      <c r="I4162" s="63"/>
      <c r="J4162" s="59"/>
    </row>
    <row r="4163" spans="1:10" s="141" customFormat="1">
      <c r="A4163" s="144">
        <v>11</v>
      </c>
      <c r="B4163" s="145" t="s">
        <v>34</v>
      </c>
      <c r="C4163" s="37">
        <v>5</v>
      </c>
      <c r="D4163" s="146">
        <v>54198</v>
      </c>
      <c r="E4163" s="28">
        <f t="shared" si="473"/>
        <v>270990</v>
      </c>
      <c r="F4163" s="29">
        <v>0</v>
      </c>
      <c r="G4163" s="30">
        <f t="shared" si="474"/>
        <v>270990</v>
      </c>
      <c r="H4163" s="63">
        <f t="shared" si="475"/>
        <v>50183.333333333328</v>
      </c>
      <c r="I4163" s="63"/>
      <c r="J4163" s="59">
        <f t="shared" ref="J4163:J4169" si="476">H4163*C4164</f>
        <v>0</v>
      </c>
    </row>
    <row r="4164" spans="1:10" s="141" customFormat="1">
      <c r="A4164" s="144">
        <v>12</v>
      </c>
      <c r="B4164" s="145" t="s">
        <v>35</v>
      </c>
      <c r="C4164" s="37"/>
      <c r="D4164" s="146">
        <v>49680</v>
      </c>
      <c r="E4164" s="28">
        <f t="shared" si="473"/>
        <v>0</v>
      </c>
      <c r="F4164" s="29">
        <v>0</v>
      </c>
      <c r="G4164" s="30">
        <f t="shared" si="474"/>
        <v>0</v>
      </c>
      <c r="H4164" s="63">
        <f t="shared" si="475"/>
        <v>46000</v>
      </c>
      <c r="I4164" s="63"/>
      <c r="J4164" s="59">
        <f t="shared" si="476"/>
        <v>0</v>
      </c>
    </row>
    <row r="4165" spans="1:10" s="141" customFormat="1">
      <c r="A4165" s="144">
        <v>13</v>
      </c>
      <c r="B4165" s="145" t="s">
        <v>36</v>
      </c>
      <c r="C4165" s="37"/>
      <c r="D4165" s="149">
        <v>64152</v>
      </c>
      <c r="E4165" s="28">
        <f t="shared" si="473"/>
        <v>0</v>
      </c>
      <c r="F4165" s="29">
        <v>0</v>
      </c>
      <c r="G4165" s="30">
        <f t="shared" si="474"/>
        <v>0</v>
      </c>
      <c r="H4165" s="63">
        <f t="shared" si="475"/>
        <v>59399.999999999993</v>
      </c>
      <c r="I4165" s="63"/>
      <c r="J4165" s="59">
        <f t="shared" si="476"/>
        <v>0</v>
      </c>
    </row>
    <row r="4166" spans="1:10" s="141" customFormat="1">
      <c r="A4166" s="144">
        <v>14</v>
      </c>
      <c r="B4166" s="145" t="s">
        <v>37</v>
      </c>
      <c r="C4166" s="37"/>
      <c r="D4166" s="149">
        <v>65934</v>
      </c>
      <c r="E4166" s="28">
        <f t="shared" si="473"/>
        <v>0</v>
      </c>
      <c r="F4166" s="29">
        <v>0</v>
      </c>
      <c r="G4166" s="30">
        <f t="shared" si="474"/>
        <v>0</v>
      </c>
      <c r="H4166" s="63">
        <f t="shared" si="475"/>
        <v>61049.999999999993</v>
      </c>
      <c r="I4166" s="63"/>
      <c r="J4166" s="59">
        <f t="shared" si="476"/>
        <v>0</v>
      </c>
    </row>
    <row r="4167" spans="1:10" s="141" customFormat="1">
      <c r="A4167" s="144">
        <v>15</v>
      </c>
      <c r="B4167" s="145" t="s">
        <v>38</v>
      </c>
      <c r="C4167" s="37"/>
      <c r="D4167" s="149">
        <v>76626</v>
      </c>
      <c r="E4167" s="28">
        <f t="shared" si="473"/>
        <v>0</v>
      </c>
      <c r="F4167" s="124">
        <v>0</v>
      </c>
      <c r="G4167" s="30">
        <f t="shared" si="474"/>
        <v>0</v>
      </c>
      <c r="H4167" s="63">
        <f t="shared" si="475"/>
        <v>70950</v>
      </c>
      <c r="I4167" s="63"/>
      <c r="J4167" s="59">
        <f t="shared" si="476"/>
        <v>0</v>
      </c>
    </row>
    <row r="4168" spans="1:10" s="141" customFormat="1">
      <c r="A4168" s="144">
        <v>16</v>
      </c>
      <c r="B4168" s="145" t="s">
        <v>39</v>
      </c>
      <c r="C4168" s="37"/>
      <c r="D4168" s="149">
        <v>80190</v>
      </c>
      <c r="E4168" s="28">
        <f t="shared" si="473"/>
        <v>0</v>
      </c>
      <c r="F4168" s="29">
        <v>0</v>
      </c>
      <c r="G4168" s="30">
        <f t="shared" si="474"/>
        <v>0</v>
      </c>
      <c r="H4168" s="63">
        <f t="shared" si="475"/>
        <v>74250</v>
      </c>
      <c r="I4168" s="63"/>
      <c r="J4168" s="59">
        <f t="shared" si="476"/>
        <v>0</v>
      </c>
    </row>
    <row r="4169" spans="1:10" s="141" customFormat="1">
      <c r="A4169" s="144">
        <v>17</v>
      </c>
      <c r="B4169" s="145" t="s">
        <v>40</v>
      </c>
      <c r="C4169" s="37"/>
      <c r="D4169" s="149">
        <v>113832</v>
      </c>
      <c r="E4169" s="28">
        <f t="shared" si="473"/>
        <v>0</v>
      </c>
      <c r="F4169" s="29">
        <v>0</v>
      </c>
      <c r="G4169" s="30">
        <f t="shared" si="474"/>
        <v>0</v>
      </c>
      <c r="H4169" s="63">
        <f t="shared" si="475"/>
        <v>105400</v>
      </c>
      <c r="I4169" s="63"/>
      <c r="J4169" s="59">
        <f t="shared" si="476"/>
        <v>0</v>
      </c>
    </row>
    <row r="4170" spans="1:10" s="141" customFormat="1" ht="17.25">
      <c r="A4170" s="144">
        <v>18</v>
      </c>
      <c r="B4170" s="145" t="s">
        <v>41</v>
      </c>
      <c r="C4170" s="37"/>
      <c r="D4170" s="150">
        <v>98010</v>
      </c>
      <c r="E4170" s="28">
        <f t="shared" si="473"/>
        <v>0</v>
      </c>
      <c r="F4170" s="29">
        <v>0</v>
      </c>
      <c r="G4170" s="30">
        <f t="shared" si="474"/>
        <v>0</v>
      </c>
      <c r="H4170" s="63">
        <f t="shared" si="475"/>
        <v>90750</v>
      </c>
      <c r="I4170" s="45"/>
      <c r="J4170" s="64">
        <f>SUM(J4152:J4169)</f>
        <v>0</v>
      </c>
    </row>
    <row r="4171" spans="1:10" s="141" customFormat="1" ht="31.5">
      <c r="A4171" s="40"/>
      <c r="B4171" s="41" t="s">
        <v>42</v>
      </c>
      <c r="C4171" s="42">
        <f>SUM(C4153:C4170)</f>
        <v>20</v>
      </c>
      <c r="D4171" s="42"/>
      <c r="E4171" s="43">
        <f>SUM(E4153:E4170)</f>
        <v>1866945</v>
      </c>
      <c r="F4171" s="43"/>
      <c r="G4171" s="44">
        <f>SUM(G4153:G4170)</f>
        <v>1866945</v>
      </c>
      <c r="H4171" s="5"/>
      <c r="I4171" s="5"/>
      <c r="J4171" s="75">
        <f>J4170*0.08</f>
        <v>0</v>
      </c>
    </row>
    <row r="4172" spans="1:10" s="141" customFormat="1" ht="31.5">
      <c r="A4172" s="46"/>
      <c r="B4172" s="47"/>
      <c r="C4172" s="48"/>
      <c r="D4172" s="48"/>
      <c r="E4172" s="49"/>
      <c r="F4172" s="49"/>
      <c r="G4172" s="151"/>
      <c r="H4172" s="6"/>
      <c r="I4172" s="6"/>
      <c r="J4172" s="76">
        <f>SUM(J4170:J4171)</f>
        <v>0</v>
      </c>
    </row>
    <row r="4173" spans="1:10" s="141" customFormat="1" ht="18">
      <c r="A4173" s="283" t="s">
        <v>43</v>
      </c>
      <c r="B4173" s="283"/>
      <c r="C4173" s="284" t="s">
        <v>44</v>
      </c>
      <c r="D4173" s="284"/>
      <c r="E4173" s="54"/>
      <c r="F4173" s="54"/>
      <c r="G4173" s="55" t="s">
        <v>45</v>
      </c>
    </row>
    <row r="4174" spans="1:10" s="141" customFormat="1"/>
    <row r="4179" spans="1:10" s="141" customFormat="1" ht="15.75">
      <c r="A4179" s="279" t="s">
        <v>0</v>
      </c>
      <c r="B4179" s="279"/>
      <c r="C4179" s="279"/>
      <c r="D4179" s="279"/>
      <c r="E4179" s="279"/>
      <c r="F4179" s="279"/>
      <c r="G4179" s="279"/>
    </row>
    <row r="4180" spans="1:10" s="141" customFormat="1" ht="15.75">
      <c r="A4180" s="279" t="s">
        <v>1</v>
      </c>
      <c r="B4180" s="279"/>
      <c r="C4180" s="279"/>
      <c r="D4180" s="279"/>
      <c r="E4180" s="279"/>
      <c r="F4180" s="279"/>
      <c r="G4180" s="279"/>
      <c r="H4180" s="1"/>
      <c r="I4180" s="1"/>
      <c r="J4180" s="71"/>
    </row>
    <row r="4181" spans="1:10" s="141" customFormat="1" ht="15.75">
      <c r="A4181" s="279" t="s">
        <v>2</v>
      </c>
      <c r="B4181" s="279"/>
      <c r="C4181" s="279"/>
      <c r="D4181" s="279"/>
      <c r="E4181" s="279"/>
      <c r="F4181" s="279"/>
      <c r="G4181" s="279"/>
      <c r="H4181" s="1"/>
      <c r="I4181" s="1"/>
      <c r="J4181" s="71"/>
    </row>
    <row r="4182" spans="1:10" s="141" customFormat="1" ht="15.75">
      <c r="A4182" s="279" t="s">
        <v>4</v>
      </c>
      <c r="B4182" s="279"/>
      <c r="C4182" s="279"/>
      <c r="D4182" s="279"/>
      <c r="E4182" s="279"/>
      <c r="F4182" s="279"/>
      <c r="G4182" s="279"/>
      <c r="H4182" s="1"/>
      <c r="I4182" s="1"/>
      <c r="J4182" s="71"/>
    </row>
    <row r="4183" spans="1:10" s="141" customFormat="1" ht="27">
      <c r="A4183" s="280" t="s">
        <v>6</v>
      </c>
      <c r="B4183" s="280"/>
      <c r="C4183" s="280"/>
      <c r="D4183" s="280"/>
      <c r="E4183" s="280"/>
      <c r="F4183" s="280"/>
      <c r="G4183" s="280"/>
      <c r="H4183" s="2"/>
      <c r="I4183" s="2"/>
      <c r="J4183" s="72"/>
    </row>
    <row r="4184" spans="1:10" s="141" customFormat="1" ht="27">
      <c r="A4184" s="142"/>
      <c r="B4184" s="142"/>
      <c r="C4184" s="281" t="s">
        <v>433</v>
      </c>
      <c r="D4184" s="281"/>
      <c r="E4184" s="281"/>
      <c r="F4184" s="281"/>
      <c r="G4184" s="281"/>
      <c r="H4184" s="68"/>
      <c r="I4184" s="68"/>
      <c r="J4184" s="71"/>
    </row>
    <row r="4185" spans="1:10" s="141" customFormat="1" ht="15.75">
      <c r="A4185" s="11" t="s">
        <v>358</v>
      </c>
      <c r="B4185" s="12">
        <v>4138377508</v>
      </c>
      <c r="C4185" s="143"/>
      <c r="D4185" s="286"/>
      <c r="E4185" s="286"/>
      <c r="F4185" s="286"/>
      <c r="G4185" s="286"/>
      <c r="H4185" s="69" t="s">
        <v>161</v>
      </c>
      <c r="I4185" s="69"/>
      <c r="J4185" s="73"/>
    </row>
    <row r="4186" spans="1:10" s="141" customFormat="1" ht="15.75">
      <c r="A4186" s="11" t="s">
        <v>9</v>
      </c>
      <c r="B4186" s="286" t="s">
        <v>810</v>
      </c>
      <c r="C4186" s="286"/>
      <c r="D4186" s="286"/>
      <c r="E4186" s="16"/>
      <c r="F4186" s="11"/>
      <c r="G4186" s="16"/>
      <c r="H4186" s="1"/>
      <c r="I4186" s="1"/>
      <c r="J4186" s="71"/>
    </row>
    <row r="4187" spans="1:10" s="141" customFormat="1" ht="15.75">
      <c r="A4187" s="11" t="s">
        <v>11</v>
      </c>
      <c r="B4187" s="289" t="s">
        <v>702</v>
      </c>
      <c r="C4187" s="289"/>
      <c r="D4187" s="289"/>
      <c r="E4187" s="289"/>
      <c r="F4187" s="18"/>
      <c r="G4187" s="19"/>
      <c r="H4187" s="1"/>
      <c r="I4187" s="1"/>
      <c r="J4187" s="71"/>
    </row>
    <row r="4188" spans="1:10" s="141" customFormat="1" ht="15.75">
      <c r="A4188" s="21" t="s">
        <v>14</v>
      </c>
      <c r="B4188" s="21" t="s">
        <v>16</v>
      </c>
      <c r="C4188" s="21"/>
      <c r="D4188" s="22" t="s">
        <v>18</v>
      </c>
      <c r="E4188" s="23" t="s">
        <v>19</v>
      </c>
      <c r="F4188" s="23" t="s">
        <v>20</v>
      </c>
      <c r="G4188" s="21" t="s">
        <v>21</v>
      </c>
      <c r="H4188" s="63"/>
      <c r="I4188" s="63"/>
      <c r="J4188" s="59">
        <f>H4188*C4189</f>
        <v>0</v>
      </c>
    </row>
    <row r="4189" spans="1:10" s="141" customFormat="1">
      <c r="A4189" s="144">
        <v>1</v>
      </c>
      <c r="B4189" s="145" t="s">
        <v>23</v>
      </c>
      <c r="C4189" s="26"/>
      <c r="D4189" s="146">
        <v>79305</v>
      </c>
      <c r="E4189" s="28">
        <f t="shared" ref="E4189:E4206" si="477">D4189*C4189</f>
        <v>0</v>
      </c>
      <c r="F4189" s="29">
        <v>0</v>
      </c>
      <c r="G4189" s="30">
        <f t="shared" ref="G4189:G4206" si="478">E4189-E4189*F4189</f>
        <v>0</v>
      </c>
      <c r="H4189" s="63">
        <f t="shared" ref="H4189:H4206" si="479">D4189/1.08</f>
        <v>73430.555555555547</v>
      </c>
      <c r="I4189" s="63"/>
      <c r="J4189" s="59">
        <f>H4189*C4190</f>
        <v>0</v>
      </c>
    </row>
    <row r="4190" spans="1:10" s="141" customFormat="1">
      <c r="A4190" s="144">
        <v>2</v>
      </c>
      <c r="B4190" s="145" t="s">
        <v>25</v>
      </c>
      <c r="C4190" s="32"/>
      <c r="D4190" s="147">
        <v>128591</v>
      </c>
      <c r="E4190" s="28">
        <f t="shared" si="477"/>
        <v>0</v>
      </c>
      <c r="F4190" s="29">
        <v>0</v>
      </c>
      <c r="G4190" s="30">
        <f t="shared" si="478"/>
        <v>0</v>
      </c>
      <c r="H4190" s="63">
        <f t="shared" si="479"/>
        <v>119065.74074074073</v>
      </c>
      <c r="I4190" s="63"/>
      <c r="J4190" s="59">
        <f>H4190*C4191</f>
        <v>0</v>
      </c>
    </row>
    <row r="4191" spans="1:10" s="141" customFormat="1">
      <c r="A4191" s="144">
        <v>3</v>
      </c>
      <c r="B4191" s="145" t="s">
        <v>26</v>
      </c>
      <c r="C4191" s="34"/>
      <c r="D4191" s="146">
        <v>60043</v>
      </c>
      <c r="E4191" s="28">
        <f t="shared" si="477"/>
        <v>0</v>
      </c>
      <c r="F4191" s="29">
        <v>0</v>
      </c>
      <c r="G4191" s="30">
        <f t="shared" si="478"/>
        <v>0</v>
      </c>
      <c r="H4191" s="63">
        <f t="shared" si="479"/>
        <v>55595.370370370365</v>
      </c>
      <c r="I4191" s="63"/>
      <c r="J4191" s="59"/>
    </row>
    <row r="4192" spans="1:10" s="141" customFormat="1">
      <c r="A4192" s="144">
        <v>4</v>
      </c>
      <c r="B4192" s="145" t="s">
        <v>27</v>
      </c>
      <c r="C4192" s="106"/>
      <c r="D4192" s="146">
        <v>115781</v>
      </c>
      <c r="E4192" s="28">
        <f t="shared" si="477"/>
        <v>0</v>
      </c>
      <c r="F4192" s="29">
        <v>0</v>
      </c>
      <c r="G4192" s="30">
        <f t="shared" si="478"/>
        <v>0</v>
      </c>
      <c r="H4192" s="63">
        <f t="shared" si="479"/>
        <v>107204.62962962962</v>
      </c>
      <c r="I4192" s="63"/>
      <c r="J4192" s="59"/>
    </row>
    <row r="4193" spans="1:10" s="141" customFormat="1">
      <c r="A4193" s="144">
        <v>5</v>
      </c>
      <c r="B4193" s="145" t="s">
        <v>28</v>
      </c>
      <c r="C4193" s="32">
        <v>5</v>
      </c>
      <c r="D4193" s="146">
        <v>119943</v>
      </c>
      <c r="E4193" s="28">
        <f t="shared" si="477"/>
        <v>599715</v>
      </c>
      <c r="F4193" s="124">
        <v>0</v>
      </c>
      <c r="G4193" s="30">
        <f t="shared" si="478"/>
        <v>599715</v>
      </c>
      <c r="H4193" s="63">
        <f t="shared" si="479"/>
        <v>111058.33333333333</v>
      </c>
      <c r="I4193" s="63"/>
      <c r="J4193" s="59"/>
    </row>
    <row r="4194" spans="1:10" s="141" customFormat="1">
      <c r="A4194" s="144">
        <v>6</v>
      </c>
      <c r="B4194" s="145" t="s">
        <v>29</v>
      </c>
      <c r="C4194" s="26"/>
      <c r="D4194" s="146">
        <v>94810</v>
      </c>
      <c r="E4194" s="28">
        <f t="shared" si="477"/>
        <v>0</v>
      </c>
      <c r="F4194" s="29">
        <v>0</v>
      </c>
      <c r="G4194" s="30">
        <f t="shared" si="478"/>
        <v>0</v>
      </c>
      <c r="H4194" s="63">
        <f t="shared" si="479"/>
        <v>87787.037037037036</v>
      </c>
      <c r="I4194" s="63"/>
      <c r="J4194" s="59"/>
    </row>
    <row r="4195" spans="1:10" s="141" customFormat="1">
      <c r="A4195" s="144">
        <v>7</v>
      </c>
      <c r="B4195" s="145" t="s">
        <v>30</v>
      </c>
      <c r="C4195" s="34"/>
      <c r="D4195" s="146">
        <v>141396</v>
      </c>
      <c r="E4195" s="28">
        <f t="shared" si="477"/>
        <v>0</v>
      </c>
      <c r="F4195" s="29">
        <v>0</v>
      </c>
      <c r="G4195" s="30">
        <f t="shared" si="478"/>
        <v>0</v>
      </c>
      <c r="H4195" s="63">
        <f t="shared" si="479"/>
        <v>130922.22222222222</v>
      </c>
      <c r="I4195" s="63"/>
      <c r="J4195" s="59"/>
    </row>
    <row r="4196" spans="1:10" s="141" customFormat="1">
      <c r="A4196" s="144">
        <v>8</v>
      </c>
      <c r="B4196" s="145" t="s">
        <v>31</v>
      </c>
      <c r="C4196" s="26"/>
      <c r="D4196" s="146">
        <v>232931</v>
      </c>
      <c r="E4196" s="28">
        <f t="shared" si="477"/>
        <v>0</v>
      </c>
      <c r="F4196" s="29">
        <v>0</v>
      </c>
      <c r="G4196" s="30">
        <f t="shared" si="478"/>
        <v>0</v>
      </c>
      <c r="H4196" s="63">
        <f t="shared" si="479"/>
        <v>215676.85185185182</v>
      </c>
      <c r="I4196" s="63"/>
      <c r="J4196" s="59"/>
    </row>
    <row r="4197" spans="1:10" s="141" customFormat="1">
      <c r="A4197" s="144">
        <v>9</v>
      </c>
      <c r="B4197" s="148" t="s">
        <v>32</v>
      </c>
      <c r="C4197" s="26"/>
      <c r="D4197" s="146">
        <v>101534</v>
      </c>
      <c r="E4197" s="28">
        <f t="shared" si="477"/>
        <v>0</v>
      </c>
      <c r="F4197" s="29">
        <v>0</v>
      </c>
      <c r="G4197" s="30">
        <f t="shared" si="478"/>
        <v>0</v>
      </c>
      <c r="H4197" s="63">
        <f t="shared" si="479"/>
        <v>94012.962962962964</v>
      </c>
      <c r="I4197" s="63"/>
      <c r="J4197" s="59"/>
    </row>
    <row r="4198" spans="1:10" s="141" customFormat="1">
      <c r="A4198" s="144">
        <v>10</v>
      </c>
      <c r="B4198" s="148" t="s">
        <v>33</v>
      </c>
      <c r="C4198" s="37"/>
      <c r="D4198" s="147">
        <v>110148</v>
      </c>
      <c r="E4198" s="28">
        <f t="shared" si="477"/>
        <v>0</v>
      </c>
      <c r="F4198" s="29">
        <v>0</v>
      </c>
      <c r="G4198" s="30">
        <f t="shared" si="478"/>
        <v>0</v>
      </c>
      <c r="H4198" s="63">
        <f t="shared" si="479"/>
        <v>101988.88888888888</v>
      </c>
      <c r="I4198" s="63"/>
      <c r="J4198" s="59"/>
    </row>
    <row r="4199" spans="1:10" s="141" customFormat="1">
      <c r="A4199" s="144">
        <v>11</v>
      </c>
      <c r="B4199" s="145" t="s">
        <v>34</v>
      </c>
      <c r="C4199" s="37"/>
      <c r="D4199" s="146">
        <v>54198</v>
      </c>
      <c r="E4199" s="28">
        <f t="shared" si="477"/>
        <v>0</v>
      </c>
      <c r="F4199" s="29">
        <v>0</v>
      </c>
      <c r="G4199" s="30">
        <f t="shared" si="478"/>
        <v>0</v>
      </c>
      <c r="H4199" s="63">
        <f t="shared" si="479"/>
        <v>50183.333333333328</v>
      </c>
      <c r="I4199" s="63"/>
      <c r="J4199" s="59"/>
    </row>
    <row r="4200" spans="1:10" s="141" customFormat="1">
      <c r="A4200" s="144">
        <v>12</v>
      </c>
      <c r="B4200" s="145" t="s">
        <v>35</v>
      </c>
      <c r="C4200" s="37">
        <v>5</v>
      </c>
      <c r="D4200" s="146">
        <v>49680</v>
      </c>
      <c r="E4200" s="28">
        <f t="shared" si="477"/>
        <v>248400</v>
      </c>
      <c r="F4200" s="29">
        <v>0</v>
      </c>
      <c r="G4200" s="30">
        <f t="shared" si="478"/>
        <v>248400</v>
      </c>
      <c r="H4200" s="63">
        <f t="shared" si="479"/>
        <v>46000</v>
      </c>
      <c r="I4200" s="63"/>
      <c r="J4200" s="59"/>
    </row>
    <row r="4201" spans="1:10" s="141" customFormat="1">
      <c r="A4201" s="144">
        <v>13</v>
      </c>
      <c r="B4201" s="145" t="s">
        <v>36</v>
      </c>
      <c r="C4201" s="37"/>
      <c r="D4201" s="149">
        <v>64152</v>
      </c>
      <c r="E4201" s="28">
        <f t="shared" si="477"/>
        <v>0</v>
      </c>
      <c r="F4201" s="29">
        <v>0</v>
      </c>
      <c r="G4201" s="30">
        <f t="shared" si="478"/>
        <v>0</v>
      </c>
      <c r="H4201" s="63">
        <f t="shared" si="479"/>
        <v>59399.999999999993</v>
      </c>
      <c r="I4201" s="63"/>
      <c r="J4201" s="59">
        <f>H4201*C4202</f>
        <v>0</v>
      </c>
    </row>
    <row r="4202" spans="1:10" s="141" customFormat="1">
      <c r="A4202" s="144">
        <v>14</v>
      </c>
      <c r="B4202" s="145" t="s">
        <v>37</v>
      </c>
      <c r="C4202" s="37"/>
      <c r="D4202" s="149">
        <v>65934</v>
      </c>
      <c r="E4202" s="28">
        <f t="shared" si="477"/>
        <v>0</v>
      </c>
      <c r="F4202" s="29">
        <v>0</v>
      </c>
      <c r="G4202" s="30">
        <f t="shared" si="478"/>
        <v>0</v>
      </c>
      <c r="H4202" s="63">
        <f t="shared" si="479"/>
        <v>61049.999999999993</v>
      </c>
      <c r="I4202" s="63"/>
      <c r="J4202" s="59">
        <f>H4202*C4203</f>
        <v>0</v>
      </c>
    </row>
    <row r="4203" spans="1:10" s="141" customFormat="1">
      <c r="A4203" s="144">
        <v>15</v>
      </c>
      <c r="B4203" s="145" t="s">
        <v>38</v>
      </c>
      <c r="C4203" s="37"/>
      <c r="D4203" s="149">
        <v>76626</v>
      </c>
      <c r="E4203" s="28">
        <f t="shared" si="477"/>
        <v>0</v>
      </c>
      <c r="F4203" s="124">
        <v>0</v>
      </c>
      <c r="G4203" s="30">
        <f t="shared" si="478"/>
        <v>0</v>
      </c>
      <c r="H4203" s="63">
        <f t="shared" si="479"/>
        <v>70950</v>
      </c>
      <c r="I4203" s="63"/>
      <c r="J4203" s="59">
        <f>H4203*C4204</f>
        <v>0</v>
      </c>
    </row>
    <row r="4204" spans="1:10" s="141" customFormat="1">
      <c r="A4204" s="144">
        <v>16</v>
      </c>
      <c r="B4204" s="145" t="s">
        <v>39</v>
      </c>
      <c r="C4204" s="37"/>
      <c r="D4204" s="149">
        <v>80190</v>
      </c>
      <c r="E4204" s="28">
        <f t="shared" si="477"/>
        <v>0</v>
      </c>
      <c r="F4204" s="29">
        <v>0</v>
      </c>
      <c r="G4204" s="30">
        <f t="shared" si="478"/>
        <v>0</v>
      </c>
      <c r="H4204" s="63">
        <f t="shared" si="479"/>
        <v>74250</v>
      </c>
      <c r="I4204" s="63"/>
      <c r="J4204" s="59">
        <f>H4204*C4205</f>
        <v>0</v>
      </c>
    </row>
    <row r="4205" spans="1:10" s="141" customFormat="1">
      <c r="A4205" s="144">
        <v>17</v>
      </c>
      <c r="B4205" s="145" t="s">
        <v>40</v>
      </c>
      <c r="C4205" s="37"/>
      <c r="D4205" s="149">
        <v>113832</v>
      </c>
      <c r="E4205" s="28">
        <f t="shared" si="477"/>
        <v>0</v>
      </c>
      <c r="F4205" s="29">
        <v>0</v>
      </c>
      <c r="G4205" s="30">
        <f t="shared" si="478"/>
        <v>0</v>
      </c>
      <c r="H4205" s="63">
        <f t="shared" si="479"/>
        <v>105400</v>
      </c>
      <c r="I4205" s="63"/>
      <c r="J4205" s="59">
        <f>H4205*C4206</f>
        <v>0</v>
      </c>
    </row>
    <row r="4206" spans="1:10" s="141" customFormat="1" ht="17.25">
      <c r="A4206" s="144">
        <v>18</v>
      </c>
      <c r="B4206" s="145" t="s">
        <v>41</v>
      </c>
      <c r="C4206" s="37"/>
      <c r="D4206" s="150">
        <v>98010</v>
      </c>
      <c r="E4206" s="28">
        <f t="shared" si="477"/>
        <v>0</v>
      </c>
      <c r="F4206" s="29">
        <v>0</v>
      </c>
      <c r="G4206" s="30">
        <f t="shared" si="478"/>
        <v>0</v>
      </c>
      <c r="H4206" s="63">
        <f t="shared" si="479"/>
        <v>90750</v>
      </c>
      <c r="I4206" s="45"/>
      <c r="J4206" s="64">
        <f>SUM(J4188:J4205)</f>
        <v>0</v>
      </c>
    </row>
    <row r="4207" spans="1:10" s="141" customFormat="1" ht="31.5">
      <c r="A4207" s="40"/>
      <c r="B4207" s="41" t="s">
        <v>42</v>
      </c>
      <c r="C4207" s="42">
        <f>SUM(C4189:C4206)</f>
        <v>10</v>
      </c>
      <c r="D4207" s="42"/>
      <c r="E4207" s="43">
        <f>SUM(E4189:E4206)</f>
        <v>848115</v>
      </c>
      <c r="F4207" s="43"/>
      <c r="G4207" s="44">
        <f>SUM(G4189:G4206)</f>
        <v>848115</v>
      </c>
      <c r="H4207" s="5"/>
      <c r="I4207" s="5"/>
      <c r="J4207" s="75">
        <f>J4206*0.08</f>
        <v>0</v>
      </c>
    </row>
    <row r="4208" spans="1:10" s="141" customFormat="1" ht="31.5">
      <c r="A4208" s="46"/>
      <c r="B4208" s="47"/>
      <c r="C4208" s="48"/>
      <c r="D4208" s="48"/>
      <c r="E4208" s="49"/>
      <c r="F4208" s="49"/>
      <c r="G4208" s="151"/>
      <c r="H4208" s="6"/>
      <c r="I4208" s="6"/>
      <c r="J4208" s="76">
        <f>SUM(J4206:J4207)</f>
        <v>0</v>
      </c>
    </row>
    <row r="4209" spans="1:10" s="141" customFormat="1" ht="18">
      <c r="A4209" s="283" t="s">
        <v>43</v>
      </c>
      <c r="B4209" s="283"/>
      <c r="C4209" s="284" t="s">
        <v>44</v>
      </c>
      <c r="D4209" s="284"/>
      <c r="E4209" s="54"/>
      <c r="F4209" s="54"/>
      <c r="G4209" s="55" t="s">
        <v>45</v>
      </c>
    </row>
    <row r="4214" spans="1:10" s="141" customFormat="1" ht="15.75">
      <c r="A4214" s="279" t="s">
        <v>0</v>
      </c>
      <c r="B4214" s="279"/>
      <c r="C4214" s="279"/>
      <c r="D4214" s="279"/>
      <c r="E4214" s="279"/>
      <c r="F4214" s="279"/>
      <c r="G4214" s="279"/>
    </row>
    <row r="4215" spans="1:10" s="141" customFormat="1" ht="15.75">
      <c r="A4215" s="279" t="s">
        <v>1</v>
      </c>
      <c r="B4215" s="279"/>
      <c r="C4215" s="279"/>
      <c r="D4215" s="279"/>
      <c r="E4215" s="279"/>
      <c r="F4215" s="279"/>
      <c r="G4215" s="279"/>
      <c r="H4215" s="1"/>
      <c r="I4215" s="1"/>
      <c r="J4215" s="71"/>
    </row>
    <row r="4216" spans="1:10" s="141" customFormat="1" ht="15.75">
      <c r="A4216" s="279" t="s">
        <v>2</v>
      </c>
      <c r="B4216" s="279"/>
      <c r="C4216" s="279"/>
      <c r="D4216" s="279"/>
      <c r="E4216" s="279"/>
      <c r="F4216" s="279"/>
      <c r="G4216" s="279"/>
      <c r="H4216" s="1"/>
      <c r="I4216" s="1"/>
      <c r="J4216" s="71"/>
    </row>
    <row r="4217" spans="1:10" s="141" customFormat="1" ht="15.75">
      <c r="A4217" s="279" t="s">
        <v>4</v>
      </c>
      <c r="B4217" s="279"/>
      <c r="C4217" s="279"/>
      <c r="D4217" s="279"/>
      <c r="E4217" s="279"/>
      <c r="F4217" s="279"/>
      <c r="G4217" s="279"/>
      <c r="H4217" s="1"/>
      <c r="I4217" s="1"/>
      <c r="J4217" s="71"/>
    </row>
    <row r="4218" spans="1:10" s="141" customFormat="1" ht="27">
      <c r="A4218" s="280" t="s">
        <v>6</v>
      </c>
      <c r="B4218" s="280"/>
      <c r="C4218" s="280"/>
      <c r="D4218" s="280"/>
      <c r="E4218" s="280"/>
      <c r="F4218" s="280"/>
      <c r="G4218" s="280"/>
      <c r="H4218" s="2"/>
      <c r="I4218" s="2"/>
      <c r="J4218" s="72"/>
    </row>
    <row r="4219" spans="1:10" s="141" customFormat="1" ht="27">
      <c r="A4219" s="142"/>
      <c r="B4219" s="142"/>
      <c r="C4219" s="281" t="s">
        <v>433</v>
      </c>
      <c r="D4219" s="281"/>
      <c r="E4219" s="281"/>
      <c r="F4219" s="281"/>
      <c r="G4219" s="281"/>
      <c r="H4219" s="68"/>
      <c r="I4219" s="68"/>
      <c r="J4219" s="71"/>
    </row>
    <row r="4220" spans="1:10" s="141" customFormat="1" ht="15.75">
      <c r="A4220" s="11" t="s">
        <v>358</v>
      </c>
      <c r="B4220" s="12">
        <v>4138347766</v>
      </c>
      <c r="C4220" s="143"/>
      <c r="D4220" s="286"/>
      <c r="E4220" s="286"/>
      <c r="F4220" s="286"/>
      <c r="G4220" s="286"/>
      <c r="H4220" s="69" t="s">
        <v>161</v>
      </c>
      <c r="I4220" s="69"/>
      <c r="J4220" s="73"/>
    </row>
    <row r="4221" spans="1:10" s="141" customFormat="1" ht="15.75">
      <c r="A4221" s="11" t="s">
        <v>9</v>
      </c>
      <c r="B4221" s="286" t="s">
        <v>811</v>
      </c>
      <c r="C4221" s="286"/>
      <c r="D4221" s="286"/>
      <c r="E4221" s="16"/>
      <c r="F4221" s="11"/>
      <c r="G4221" s="16"/>
      <c r="H4221" s="1"/>
      <c r="I4221" s="1"/>
      <c r="J4221" s="71"/>
    </row>
    <row r="4222" spans="1:10" s="141" customFormat="1" ht="15.75">
      <c r="A4222" s="11" t="s">
        <v>11</v>
      </c>
      <c r="B4222" s="289" t="s">
        <v>702</v>
      </c>
      <c r="C4222" s="289"/>
      <c r="D4222" s="289"/>
      <c r="E4222" s="289"/>
      <c r="F4222" s="18"/>
      <c r="G4222" s="19"/>
      <c r="H4222" s="1"/>
      <c r="I4222" s="1"/>
      <c r="J4222" s="71"/>
    </row>
    <row r="4223" spans="1:10" s="141" customFormat="1" ht="15.75">
      <c r="A4223" s="21" t="s">
        <v>14</v>
      </c>
      <c r="B4223" s="21" t="s">
        <v>16</v>
      </c>
      <c r="C4223" s="21"/>
      <c r="D4223" s="22" t="s">
        <v>18</v>
      </c>
      <c r="E4223" s="23" t="s">
        <v>19</v>
      </c>
      <c r="F4223" s="23" t="s">
        <v>20</v>
      </c>
      <c r="G4223" s="21" t="s">
        <v>21</v>
      </c>
      <c r="H4223" s="63"/>
      <c r="I4223" s="63"/>
      <c r="J4223" s="59">
        <f>H4223*C4224</f>
        <v>0</v>
      </c>
    </row>
    <row r="4224" spans="1:10" s="141" customFormat="1">
      <c r="A4224" s="144">
        <v>1</v>
      </c>
      <c r="B4224" s="145" t="s">
        <v>23</v>
      </c>
      <c r="C4224" s="26"/>
      <c r="D4224" s="146">
        <v>79305</v>
      </c>
      <c r="E4224" s="28">
        <f t="shared" ref="E4224:E4241" si="480">D4224*C4224</f>
        <v>0</v>
      </c>
      <c r="F4224" s="29">
        <v>0</v>
      </c>
      <c r="G4224" s="30">
        <f t="shared" ref="G4224:G4241" si="481">E4224-E4224*F4224</f>
        <v>0</v>
      </c>
      <c r="H4224" s="63">
        <f t="shared" ref="H4224:H4241" si="482">D4224/1.08</f>
        <v>73430.555555555547</v>
      </c>
      <c r="I4224" s="63"/>
      <c r="J4224" s="59">
        <f>H4224*C4225</f>
        <v>0</v>
      </c>
    </row>
    <row r="4225" spans="1:10" s="141" customFormat="1">
      <c r="A4225" s="144">
        <v>2</v>
      </c>
      <c r="B4225" s="145" t="s">
        <v>25</v>
      </c>
      <c r="C4225" s="32"/>
      <c r="D4225" s="147">
        <v>128591</v>
      </c>
      <c r="E4225" s="28">
        <f t="shared" si="480"/>
        <v>0</v>
      </c>
      <c r="F4225" s="29">
        <v>0</v>
      </c>
      <c r="G4225" s="30">
        <f t="shared" si="481"/>
        <v>0</v>
      </c>
      <c r="H4225" s="63">
        <f t="shared" si="482"/>
        <v>119065.74074074073</v>
      </c>
      <c r="I4225" s="63"/>
      <c r="J4225" s="59"/>
    </row>
    <row r="4226" spans="1:10" s="141" customFormat="1">
      <c r="A4226" s="144">
        <v>3</v>
      </c>
      <c r="B4226" s="145" t="s">
        <v>26</v>
      </c>
      <c r="C4226" s="34">
        <v>3</v>
      </c>
      <c r="D4226" s="146">
        <v>60043</v>
      </c>
      <c r="E4226" s="28">
        <f t="shared" si="480"/>
        <v>180129</v>
      </c>
      <c r="F4226" s="29">
        <v>0</v>
      </c>
      <c r="G4226" s="30">
        <f t="shared" si="481"/>
        <v>180129</v>
      </c>
      <c r="H4226" s="63">
        <f t="shared" si="482"/>
        <v>55595.370370370365</v>
      </c>
      <c r="I4226" s="63"/>
      <c r="J4226" s="59"/>
    </row>
    <row r="4227" spans="1:10" s="141" customFormat="1">
      <c r="A4227" s="144">
        <v>4</v>
      </c>
      <c r="B4227" s="145" t="s">
        <v>27</v>
      </c>
      <c r="C4227" s="106"/>
      <c r="D4227" s="146">
        <v>115781</v>
      </c>
      <c r="E4227" s="28">
        <f t="shared" si="480"/>
        <v>0</v>
      </c>
      <c r="F4227" s="29">
        <v>0</v>
      </c>
      <c r="G4227" s="30">
        <f t="shared" si="481"/>
        <v>0</v>
      </c>
      <c r="H4227" s="63">
        <f t="shared" si="482"/>
        <v>107204.62962962962</v>
      </c>
      <c r="I4227" s="63"/>
      <c r="J4227" s="59"/>
    </row>
    <row r="4228" spans="1:10" s="141" customFormat="1">
      <c r="A4228" s="144">
        <v>5</v>
      </c>
      <c r="B4228" s="145" t="s">
        <v>28</v>
      </c>
      <c r="C4228" s="32">
        <v>4</v>
      </c>
      <c r="D4228" s="146">
        <v>119943</v>
      </c>
      <c r="E4228" s="28">
        <f t="shared" si="480"/>
        <v>479772</v>
      </c>
      <c r="F4228" s="124">
        <v>0</v>
      </c>
      <c r="G4228" s="30">
        <f t="shared" si="481"/>
        <v>479772</v>
      </c>
      <c r="H4228" s="63">
        <f t="shared" si="482"/>
        <v>111058.33333333333</v>
      </c>
      <c r="I4228" s="63"/>
      <c r="J4228" s="59"/>
    </row>
    <row r="4229" spans="1:10" s="141" customFormat="1">
      <c r="A4229" s="144">
        <v>6</v>
      </c>
      <c r="B4229" s="145" t="s">
        <v>29</v>
      </c>
      <c r="C4229" s="26">
        <v>3</v>
      </c>
      <c r="D4229" s="146">
        <v>94810</v>
      </c>
      <c r="E4229" s="28">
        <f t="shared" si="480"/>
        <v>284430</v>
      </c>
      <c r="F4229" s="29">
        <v>0</v>
      </c>
      <c r="G4229" s="30">
        <f t="shared" si="481"/>
        <v>284430</v>
      </c>
      <c r="H4229" s="63">
        <f t="shared" si="482"/>
        <v>87787.037037037036</v>
      </c>
      <c r="I4229" s="63"/>
      <c r="J4229" s="59"/>
    </row>
    <row r="4230" spans="1:10" s="141" customFormat="1">
      <c r="A4230" s="144">
        <v>7</v>
      </c>
      <c r="B4230" s="145" t="s">
        <v>30</v>
      </c>
      <c r="C4230" s="34"/>
      <c r="D4230" s="146">
        <v>141396</v>
      </c>
      <c r="E4230" s="28">
        <f t="shared" si="480"/>
        <v>0</v>
      </c>
      <c r="F4230" s="29">
        <v>0</v>
      </c>
      <c r="G4230" s="30">
        <f t="shared" si="481"/>
        <v>0</v>
      </c>
      <c r="H4230" s="63">
        <f t="shared" si="482"/>
        <v>130922.22222222222</v>
      </c>
      <c r="I4230" s="63"/>
      <c r="J4230" s="59"/>
    </row>
    <row r="4231" spans="1:10" s="141" customFormat="1">
      <c r="A4231" s="144">
        <v>8</v>
      </c>
      <c r="B4231" s="145" t="s">
        <v>31</v>
      </c>
      <c r="C4231" s="26"/>
      <c r="D4231" s="146">
        <v>232931</v>
      </c>
      <c r="E4231" s="28">
        <f t="shared" si="480"/>
        <v>0</v>
      </c>
      <c r="F4231" s="29">
        <v>0</v>
      </c>
      <c r="G4231" s="30">
        <f t="shared" si="481"/>
        <v>0</v>
      </c>
      <c r="H4231" s="63">
        <f t="shared" si="482"/>
        <v>215676.85185185182</v>
      </c>
      <c r="I4231" s="63"/>
      <c r="J4231" s="59"/>
    </row>
    <row r="4232" spans="1:10" s="141" customFormat="1">
      <c r="A4232" s="144">
        <v>9</v>
      </c>
      <c r="B4232" s="148" t="s">
        <v>32</v>
      </c>
      <c r="C4232" s="26"/>
      <c r="D4232" s="146">
        <v>101534</v>
      </c>
      <c r="E4232" s="28">
        <f t="shared" si="480"/>
        <v>0</v>
      </c>
      <c r="F4232" s="29">
        <v>0</v>
      </c>
      <c r="G4232" s="30">
        <f t="shared" si="481"/>
        <v>0</v>
      </c>
      <c r="H4232" s="63">
        <f t="shared" si="482"/>
        <v>94012.962962962964</v>
      </c>
      <c r="I4232" s="63"/>
      <c r="J4232" s="59"/>
    </row>
    <row r="4233" spans="1:10" s="141" customFormat="1">
      <c r="A4233" s="144">
        <v>10</v>
      </c>
      <c r="B4233" s="148" t="s">
        <v>33</v>
      </c>
      <c r="C4233" s="37"/>
      <c r="D4233" s="147">
        <v>110148</v>
      </c>
      <c r="E4233" s="28">
        <f t="shared" si="480"/>
        <v>0</v>
      </c>
      <c r="F4233" s="29">
        <v>0</v>
      </c>
      <c r="G4233" s="30">
        <f t="shared" si="481"/>
        <v>0</v>
      </c>
      <c r="H4233" s="63">
        <f t="shared" si="482"/>
        <v>101988.88888888888</v>
      </c>
      <c r="I4233" s="63"/>
      <c r="J4233" s="59"/>
    </row>
    <row r="4234" spans="1:10" s="141" customFormat="1">
      <c r="A4234" s="144">
        <v>11</v>
      </c>
      <c r="B4234" s="145" t="s">
        <v>34</v>
      </c>
      <c r="C4234" s="37">
        <v>4</v>
      </c>
      <c r="D4234" s="146">
        <v>54198</v>
      </c>
      <c r="E4234" s="28">
        <f t="shared" si="480"/>
        <v>216792</v>
      </c>
      <c r="F4234" s="29">
        <v>0</v>
      </c>
      <c r="G4234" s="30">
        <f t="shared" si="481"/>
        <v>216792</v>
      </c>
      <c r="H4234" s="63">
        <f t="shared" si="482"/>
        <v>50183.333333333328</v>
      </c>
      <c r="I4234" s="63"/>
      <c r="J4234" s="59"/>
    </row>
    <row r="4235" spans="1:10" s="141" customFormat="1">
      <c r="A4235" s="144">
        <v>12</v>
      </c>
      <c r="B4235" s="145" t="s">
        <v>35</v>
      </c>
      <c r="C4235" s="37">
        <v>4</v>
      </c>
      <c r="D4235" s="146">
        <v>49680</v>
      </c>
      <c r="E4235" s="28">
        <f t="shared" si="480"/>
        <v>198720</v>
      </c>
      <c r="F4235" s="29">
        <v>0</v>
      </c>
      <c r="G4235" s="30">
        <f t="shared" si="481"/>
        <v>198720</v>
      </c>
      <c r="H4235" s="63">
        <f t="shared" si="482"/>
        <v>46000</v>
      </c>
      <c r="I4235" s="63"/>
      <c r="J4235" s="59">
        <f t="shared" ref="J4235:J4240" si="483">H4235*C4236</f>
        <v>0</v>
      </c>
    </row>
    <row r="4236" spans="1:10" s="141" customFormat="1">
      <c r="A4236" s="144">
        <v>13</v>
      </c>
      <c r="B4236" s="145" t="s">
        <v>36</v>
      </c>
      <c r="C4236" s="37"/>
      <c r="D4236" s="149">
        <v>64152</v>
      </c>
      <c r="E4236" s="28">
        <f t="shared" si="480"/>
        <v>0</v>
      </c>
      <c r="F4236" s="29">
        <v>0</v>
      </c>
      <c r="G4236" s="30">
        <f t="shared" si="481"/>
        <v>0</v>
      </c>
      <c r="H4236" s="63">
        <f t="shared" si="482"/>
        <v>59399.999999999993</v>
      </c>
      <c r="I4236" s="63"/>
      <c r="J4236" s="59">
        <f t="shared" si="483"/>
        <v>0</v>
      </c>
    </row>
    <row r="4237" spans="1:10" s="141" customFormat="1">
      <c r="A4237" s="144">
        <v>14</v>
      </c>
      <c r="B4237" s="145" t="s">
        <v>37</v>
      </c>
      <c r="C4237" s="37"/>
      <c r="D4237" s="149">
        <v>65934</v>
      </c>
      <c r="E4237" s="28">
        <f t="shared" si="480"/>
        <v>0</v>
      </c>
      <c r="F4237" s="29">
        <v>0</v>
      </c>
      <c r="G4237" s="30">
        <f t="shared" si="481"/>
        <v>0</v>
      </c>
      <c r="H4237" s="63">
        <f t="shared" si="482"/>
        <v>61049.999999999993</v>
      </c>
      <c r="I4237" s="63"/>
      <c r="J4237" s="59">
        <f t="shared" si="483"/>
        <v>0</v>
      </c>
    </row>
    <row r="4238" spans="1:10" s="141" customFormat="1">
      <c r="A4238" s="144">
        <v>15</v>
      </c>
      <c r="B4238" s="145" t="s">
        <v>38</v>
      </c>
      <c r="C4238" s="37"/>
      <c r="D4238" s="149">
        <v>76626</v>
      </c>
      <c r="E4238" s="28">
        <f t="shared" si="480"/>
        <v>0</v>
      </c>
      <c r="F4238" s="124">
        <v>0</v>
      </c>
      <c r="G4238" s="30">
        <f t="shared" si="481"/>
        <v>0</v>
      </c>
      <c r="H4238" s="63">
        <f t="shared" si="482"/>
        <v>70950</v>
      </c>
      <c r="I4238" s="63"/>
      <c r="J4238" s="59">
        <f t="shared" si="483"/>
        <v>0</v>
      </c>
    </row>
    <row r="4239" spans="1:10" s="141" customFormat="1">
      <c r="A4239" s="144">
        <v>16</v>
      </c>
      <c r="B4239" s="145" t="s">
        <v>39</v>
      </c>
      <c r="C4239" s="37"/>
      <c r="D4239" s="149">
        <v>80190</v>
      </c>
      <c r="E4239" s="28">
        <f t="shared" si="480"/>
        <v>0</v>
      </c>
      <c r="F4239" s="29">
        <v>0</v>
      </c>
      <c r="G4239" s="30">
        <f t="shared" si="481"/>
        <v>0</v>
      </c>
      <c r="H4239" s="63">
        <f t="shared" si="482"/>
        <v>74250</v>
      </c>
      <c r="I4239" s="63"/>
      <c r="J4239" s="59">
        <f t="shared" si="483"/>
        <v>0</v>
      </c>
    </row>
    <row r="4240" spans="1:10" s="141" customFormat="1">
      <c r="A4240" s="144">
        <v>17</v>
      </c>
      <c r="B4240" s="145" t="s">
        <v>40</v>
      </c>
      <c r="C4240" s="37"/>
      <c r="D4240" s="149">
        <v>113832</v>
      </c>
      <c r="E4240" s="28">
        <f t="shared" si="480"/>
        <v>0</v>
      </c>
      <c r="F4240" s="29">
        <v>0</v>
      </c>
      <c r="G4240" s="30">
        <f t="shared" si="481"/>
        <v>0</v>
      </c>
      <c r="H4240" s="63">
        <f t="shared" si="482"/>
        <v>105400</v>
      </c>
      <c r="I4240" s="63"/>
      <c r="J4240" s="59">
        <f t="shared" si="483"/>
        <v>0</v>
      </c>
    </row>
    <row r="4241" spans="1:10" s="141" customFormat="1" ht="17.25">
      <c r="A4241" s="144">
        <v>18</v>
      </c>
      <c r="B4241" s="145" t="s">
        <v>41</v>
      </c>
      <c r="C4241" s="37"/>
      <c r="D4241" s="150">
        <v>98010</v>
      </c>
      <c r="E4241" s="28">
        <f t="shared" si="480"/>
        <v>0</v>
      </c>
      <c r="F4241" s="29">
        <v>0</v>
      </c>
      <c r="G4241" s="30">
        <f t="shared" si="481"/>
        <v>0</v>
      </c>
      <c r="H4241" s="63">
        <f t="shared" si="482"/>
        <v>90750</v>
      </c>
      <c r="I4241" s="45"/>
      <c r="J4241" s="64">
        <f>SUM(J4223:J4240)</f>
        <v>0</v>
      </c>
    </row>
    <row r="4242" spans="1:10" s="141" customFormat="1" ht="31.5">
      <c r="A4242" s="40"/>
      <c r="B4242" s="41" t="s">
        <v>42</v>
      </c>
      <c r="C4242" s="42">
        <f>SUM(C4224:C4241)</f>
        <v>18</v>
      </c>
      <c r="D4242" s="42"/>
      <c r="E4242" s="43">
        <f>SUM(E4224:E4241)</f>
        <v>1359843</v>
      </c>
      <c r="F4242" s="43"/>
      <c r="G4242" s="44">
        <f>SUM(G4224:G4241)</f>
        <v>1359843</v>
      </c>
      <c r="H4242" s="5"/>
      <c r="I4242" s="5"/>
      <c r="J4242" s="75">
        <f>J4241*0.08</f>
        <v>0</v>
      </c>
    </row>
    <row r="4243" spans="1:10" s="141" customFormat="1" ht="31.5">
      <c r="A4243" s="46"/>
      <c r="B4243" s="47"/>
      <c r="C4243" s="48"/>
      <c r="D4243" s="48"/>
      <c r="E4243" s="49"/>
      <c r="F4243" s="49"/>
      <c r="G4243" s="151"/>
      <c r="H4243" s="6"/>
      <c r="I4243" s="6"/>
      <c r="J4243" s="76">
        <f>SUM(J4241:J4242)</f>
        <v>0</v>
      </c>
    </row>
    <row r="4244" spans="1:10" s="141" customFormat="1" ht="18">
      <c r="A4244" s="283" t="s">
        <v>43</v>
      </c>
      <c r="B4244" s="283"/>
      <c r="C4244" s="284" t="s">
        <v>44</v>
      </c>
      <c r="D4244" s="284"/>
      <c r="E4244" s="54"/>
      <c r="F4244" s="54"/>
      <c r="G4244" s="55" t="s">
        <v>45</v>
      </c>
    </row>
    <row r="4249" spans="1:10" s="141" customFormat="1" ht="15.75">
      <c r="A4249" s="279" t="s">
        <v>0</v>
      </c>
      <c r="B4249" s="279"/>
      <c r="C4249" s="279"/>
      <c r="D4249" s="279"/>
      <c r="E4249" s="279"/>
      <c r="F4249" s="279"/>
      <c r="G4249" s="279"/>
    </row>
    <row r="4250" spans="1:10" s="141" customFormat="1" ht="15.75">
      <c r="A4250" s="279" t="s">
        <v>1</v>
      </c>
      <c r="B4250" s="279"/>
      <c r="C4250" s="279"/>
      <c r="D4250" s="279"/>
      <c r="E4250" s="279"/>
      <c r="F4250" s="279"/>
      <c r="G4250" s="279"/>
      <c r="H4250" s="1"/>
      <c r="I4250" s="1"/>
      <c r="J4250" s="71"/>
    </row>
    <row r="4251" spans="1:10" s="141" customFormat="1" ht="15.75">
      <c r="A4251" s="279" t="s">
        <v>2</v>
      </c>
      <c r="B4251" s="279"/>
      <c r="C4251" s="279"/>
      <c r="D4251" s="279"/>
      <c r="E4251" s="279"/>
      <c r="F4251" s="279"/>
      <c r="G4251" s="279"/>
      <c r="H4251" s="1"/>
      <c r="I4251" s="1"/>
      <c r="J4251" s="71"/>
    </row>
    <row r="4252" spans="1:10" s="141" customFormat="1" ht="15.75">
      <c r="A4252" s="279" t="s">
        <v>4</v>
      </c>
      <c r="B4252" s="279"/>
      <c r="C4252" s="279"/>
      <c r="D4252" s="279"/>
      <c r="E4252" s="279"/>
      <c r="F4252" s="279"/>
      <c r="G4252" s="279"/>
      <c r="H4252" s="1"/>
      <c r="I4252" s="1"/>
      <c r="J4252" s="71"/>
    </row>
    <row r="4253" spans="1:10" s="141" customFormat="1" ht="27">
      <c r="A4253" s="280" t="s">
        <v>6</v>
      </c>
      <c r="B4253" s="280"/>
      <c r="C4253" s="280"/>
      <c r="D4253" s="280"/>
      <c r="E4253" s="280"/>
      <c r="F4253" s="280"/>
      <c r="G4253" s="280"/>
      <c r="H4253" s="2"/>
      <c r="I4253" s="2"/>
      <c r="J4253" s="72"/>
    </row>
    <row r="4254" spans="1:10" s="141" customFormat="1" ht="27">
      <c r="A4254" s="142"/>
      <c r="B4254" s="142"/>
      <c r="C4254" s="281" t="s">
        <v>433</v>
      </c>
      <c r="D4254" s="281"/>
      <c r="E4254" s="281"/>
      <c r="F4254" s="281"/>
      <c r="G4254" s="281"/>
      <c r="H4254" s="68"/>
      <c r="I4254" s="68"/>
      <c r="J4254" s="71"/>
    </row>
    <row r="4255" spans="1:10" s="141" customFormat="1" ht="15.75">
      <c r="A4255" s="11" t="s">
        <v>358</v>
      </c>
      <c r="B4255" s="12">
        <v>4138347716</v>
      </c>
      <c r="C4255" s="143"/>
      <c r="D4255" s="286"/>
      <c r="E4255" s="286"/>
      <c r="F4255" s="286"/>
      <c r="G4255" s="286"/>
      <c r="H4255" s="69" t="s">
        <v>161</v>
      </c>
      <c r="I4255" s="69"/>
      <c r="J4255" s="73"/>
    </row>
    <row r="4256" spans="1:10" s="141" customFormat="1" ht="15.75">
      <c r="A4256" s="11" t="s">
        <v>9</v>
      </c>
      <c r="B4256" s="286" t="s">
        <v>697</v>
      </c>
      <c r="C4256" s="286"/>
      <c r="D4256" s="286"/>
      <c r="E4256" s="16"/>
      <c r="F4256" s="11"/>
      <c r="G4256" s="16"/>
      <c r="H4256" s="1"/>
      <c r="I4256" s="1"/>
      <c r="J4256" s="71"/>
    </row>
    <row r="4257" spans="1:10" s="141" customFormat="1" ht="15.75">
      <c r="A4257" s="11" t="s">
        <v>11</v>
      </c>
      <c r="B4257" s="289" t="s">
        <v>698</v>
      </c>
      <c r="C4257" s="289"/>
      <c r="D4257" s="289"/>
      <c r="E4257" s="289"/>
      <c r="F4257" s="18"/>
      <c r="G4257" s="19"/>
      <c r="H4257" s="1"/>
      <c r="I4257" s="1"/>
      <c r="J4257" s="71"/>
    </row>
    <row r="4258" spans="1:10" s="141" customFormat="1" ht="15.75">
      <c r="A4258" s="21" t="s">
        <v>14</v>
      </c>
      <c r="B4258" s="21" t="s">
        <v>16</v>
      </c>
      <c r="C4258" s="21"/>
      <c r="D4258" s="22" t="s">
        <v>18</v>
      </c>
      <c r="E4258" s="23" t="s">
        <v>19</v>
      </c>
      <c r="F4258" s="23" t="s">
        <v>20</v>
      </c>
      <c r="G4258" s="21" t="s">
        <v>21</v>
      </c>
      <c r="H4258" s="63"/>
      <c r="I4258" s="63"/>
      <c r="J4258" s="59">
        <f>H4258*C4259</f>
        <v>0</v>
      </c>
    </row>
    <row r="4259" spans="1:10" s="141" customFormat="1">
      <c r="A4259" s="144">
        <v>1</v>
      </c>
      <c r="B4259" s="145" t="s">
        <v>23</v>
      </c>
      <c r="C4259" s="26">
        <v>3</v>
      </c>
      <c r="D4259" s="146">
        <v>79305</v>
      </c>
      <c r="E4259" s="28">
        <f t="shared" ref="E4259:E4276" si="484">D4259*C4259</f>
        <v>237915</v>
      </c>
      <c r="F4259" s="29">
        <v>0</v>
      </c>
      <c r="G4259" s="30">
        <f t="shared" ref="G4259:G4276" si="485">E4259-E4259*F4259</f>
        <v>237915</v>
      </c>
      <c r="H4259" s="63">
        <f t="shared" ref="H4259:H4276" si="486">D4259/1.08</f>
        <v>73430.555555555547</v>
      </c>
      <c r="I4259" s="63"/>
      <c r="J4259" s="59">
        <f>H4259*C4260</f>
        <v>0</v>
      </c>
    </row>
    <row r="4260" spans="1:10" s="141" customFormat="1">
      <c r="A4260" s="144">
        <v>2</v>
      </c>
      <c r="B4260" s="145" t="s">
        <v>25</v>
      </c>
      <c r="C4260" s="32"/>
      <c r="D4260" s="147">
        <v>128591</v>
      </c>
      <c r="E4260" s="28">
        <f t="shared" si="484"/>
        <v>0</v>
      </c>
      <c r="F4260" s="29">
        <v>0</v>
      </c>
      <c r="G4260" s="30">
        <f t="shared" si="485"/>
        <v>0</v>
      </c>
      <c r="H4260" s="63">
        <f t="shared" si="486"/>
        <v>119065.74074074073</v>
      </c>
      <c r="I4260" s="63"/>
      <c r="J4260" s="59">
        <f>H4260*C4261</f>
        <v>0</v>
      </c>
    </row>
    <row r="4261" spans="1:10" s="141" customFormat="1">
      <c r="A4261" s="144">
        <v>3</v>
      </c>
      <c r="B4261" s="145" t="s">
        <v>26</v>
      </c>
      <c r="C4261" s="34"/>
      <c r="D4261" s="146">
        <v>60043</v>
      </c>
      <c r="E4261" s="28">
        <f t="shared" si="484"/>
        <v>0</v>
      </c>
      <c r="F4261" s="29">
        <v>0</v>
      </c>
      <c r="G4261" s="30">
        <f t="shared" si="485"/>
        <v>0</v>
      </c>
      <c r="H4261" s="63">
        <f t="shared" si="486"/>
        <v>55595.370370370365</v>
      </c>
      <c r="I4261" s="63"/>
      <c r="J4261" s="59"/>
    </row>
    <row r="4262" spans="1:10" s="141" customFormat="1">
      <c r="A4262" s="144">
        <v>4</v>
      </c>
      <c r="B4262" s="145" t="s">
        <v>27</v>
      </c>
      <c r="C4262" s="106"/>
      <c r="D4262" s="146">
        <v>115781</v>
      </c>
      <c r="E4262" s="28">
        <f t="shared" si="484"/>
        <v>0</v>
      </c>
      <c r="F4262" s="29">
        <v>0</v>
      </c>
      <c r="G4262" s="30">
        <f t="shared" si="485"/>
        <v>0</v>
      </c>
      <c r="H4262" s="63">
        <f t="shared" si="486"/>
        <v>107204.62962962962</v>
      </c>
      <c r="I4262" s="63"/>
      <c r="J4262" s="59"/>
    </row>
    <row r="4263" spans="1:10" s="141" customFormat="1">
      <c r="A4263" s="144">
        <v>5</v>
      </c>
      <c r="B4263" s="145" t="s">
        <v>28</v>
      </c>
      <c r="C4263" s="32">
        <v>3</v>
      </c>
      <c r="D4263" s="146">
        <v>119943</v>
      </c>
      <c r="E4263" s="28">
        <f t="shared" si="484"/>
        <v>359829</v>
      </c>
      <c r="F4263" s="124">
        <v>0</v>
      </c>
      <c r="G4263" s="30">
        <f t="shared" si="485"/>
        <v>359829</v>
      </c>
      <c r="H4263" s="63">
        <f t="shared" si="486"/>
        <v>111058.33333333333</v>
      </c>
      <c r="I4263" s="63"/>
      <c r="J4263" s="59"/>
    </row>
    <row r="4264" spans="1:10" s="141" customFormat="1">
      <c r="A4264" s="144">
        <v>6</v>
      </c>
      <c r="B4264" s="145" t="s">
        <v>29</v>
      </c>
      <c r="C4264" s="26">
        <v>3</v>
      </c>
      <c r="D4264" s="146">
        <v>94810</v>
      </c>
      <c r="E4264" s="28">
        <f t="shared" si="484"/>
        <v>284430</v>
      </c>
      <c r="F4264" s="29">
        <v>0</v>
      </c>
      <c r="G4264" s="30">
        <f t="shared" si="485"/>
        <v>284430</v>
      </c>
      <c r="H4264" s="63">
        <f t="shared" si="486"/>
        <v>87787.037037037036</v>
      </c>
      <c r="I4264" s="63"/>
      <c r="J4264" s="59"/>
    </row>
    <row r="4265" spans="1:10" s="141" customFormat="1">
      <c r="A4265" s="144">
        <v>7</v>
      </c>
      <c r="B4265" s="145" t="s">
        <v>30</v>
      </c>
      <c r="C4265" s="34"/>
      <c r="D4265" s="146">
        <v>141396</v>
      </c>
      <c r="E4265" s="28">
        <f t="shared" si="484"/>
        <v>0</v>
      </c>
      <c r="F4265" s="29">
        <v>0</v>
      </c>
      <c r="G4265" s="30">
        <f t="shared" si="485"/>
        <v>0</v>
      </c>
      <c r="H4265" s="63">
        <f t="shared" si="486"/>
        <v>130922.22222222222</v>
      </c>
      <c r="I4265" s="63"/>
      <c r="J4265" s="59"/>
    </row>
    <row r="4266" spans="1:10" s="141" customFormat="1">
      <c r="A4266" s="144">
        <v>8</v>
      </c>
      <c r="B4266" s="145" t="s">
        <v>31</v>
      </c>
      <c r="C4266" s="26"/>
      <c r="D4266" s="146">
        <v>232931</v>
      </c>
      <c r="E4266" s="28">
        <f t="shared" si="484"/>
        <v>0</v>
      </c>
      <c r="F4266" s="29">
        <v>0</v>
      </c>
      <c r="G4266" s="30">
        <f t="shared" si="485"/>
        <v>0</v>
      </c>
      <c r="H4266" s="63">
        <f t="shared" si="486"/>
        <v>215676.85185185182</v>
      </c>
      <c r="I4266" s="63"/>
      <c r="J4266" s="59"/>
    </row>
    <row r="4267" spans="1:10" s="141" customFormat="1">
      <c r="A4267" s="144">
        <v>9</v>
      </c>
      <c r="B4267" s="148" t="s">
        <v>32</v>
      </c>
      <c r="C4267" s="26"/>
      <c r="D4267" s="146">
        <v>101534</v>
      </c>
      <c r="E4267" s="28">
        <f t="shared" si="484"/>
        <v>0</v>
      </c>
      <c r="F4267" s="29">
        <v>0</v>
      </c>
      <c r="G4267" s="30">
        <f t="shared" si="485"/>
        <v>0</v>
      </c>
      <c r="H4267" s="63">
        <f t="shared" si="486"/>
        <v>94012.962962962964</v>
      </c>
      <c r="I4267" s="63"/>
      <c r="J4267" s="59"/>
    </row>
    <row r="4268" spans="1:10" s="141" customFormat="1">
      <c r="A4268" s="144">
        <v>10</v>
      </c>
      <c r="B4268" s="148" t="s">
        <v>33</v>
      </c>
      <c r="C4268" s="37"/>
      <c r="D4268" s="147">
        <v>110148</v>
      </c>
      <c r="E4268" s="28">
        <f t="shared" si="484"/>
        <v>0</v>
      </c>
      <c r="F4268" s="29">
        <v>0</v>
      </c>
      <c r="G4268" s="30">
        <f t="shared" si="485"/>
        <v>0</v>
      </c>
      <c r="H4268" s="63">
        <f t="shared" si="486"/>
        <v>101988.88888888888</v>
      </c>
      <c r="I4268" s="63"/>
      <c r="J4268" s="59"/>
    </row>
    <row r="4269" spans="1:10" s="141" customFormat="1">
      <c r="A4269" s="144">
        <v>11</v>
      </c>
      <c r="B4269" s="145" t="s">
        <v>34</v>
      </c>
      <c r="C4269" s="37">
        <v>3</v>
      </c>
      <c r="D4269" s="146">
        <v>54198</v>
      </c>
      <c r="E4269" s="28">
        <f t="shared" si="484"/>
        <v>162594</v>
      </c>
      <c r="F4269" s="29">
        <v>0</v>
      </c>
      <c r="G4269" s="30">
        <f t="shared" si="485"/>
        <v>162594</v>
      </c>
      <c r="H4269" s="63">
        <f t="shared" si="486"/>
        <v>50183.333333333328</v>
      </c>
      <c r="I4269" s="63"/>
      <c r="J4269" s="59"/>
    </row>
    <row r="4270" spans="1:10" s="141" customFormat="1">
      <c r="A4270" s="144">
        <v>12</v>
      </c>
      <c r="B4270" s="145" t="s">
        <v>35</v>
      </c>
      <c r="C4270" s="37">
        <v>3</v>
      </c>
      <c r="D4270" s="146">
        <v>49680</v>
      </c>
      <c r="E4270" s="28">
        <f t="shared" si="484"/>
        <v>149040</v>
      </c>
      <c r="F4270" s="29">
        <v>0</v>
      </c>
      <c r="G4270" s="30">
        <f t="shared" si="485"/>
        <v>149040</v>
      </c>
      <c r="H4270" s="63">
        <f t="shared" si="486"/>
        <v>46000</v>
      </c>
      <c r="I4270" s="63"/>
      <c r="J4270" s="59">
        <f t="shared" ref="J4270:J4275" si="487">H4270*C4271</f>
        <v>0</v>
      </c>
    </row>
    <row r="4271" spans="1:10" s="141" customFormat="1">
      <c r="A4271" s="144">
        <v>13</v>
      </c>
      <c r="B4271" s="145" t="s">
        <v>36</v>
      </c>
      <c r="C4271" s="37"/>
      <c r="D4271" s="149">
        <v>64152</v>
      </c>
      <c r="E4271" s="28">
        <f t="shared" si="484"/>
        <v>0</v>
      </c>
      <c r="F4271" s="29">
        <v>0</v>
      </c>
      <c r="G4271" s="30">
        <f t="shared" si="485"/>
        <v>0</v>
      </c>
      <c r="H4271" s="63">
        <f t="shared" si="486"/>
        <v>59399.999999999993</v>
      </c>
      <c r="I4271" s="63"/>
      <c r="J4271" s="59">
        <f t="shared" si="487"/>
        <v>0</v>
      </c>
    </row>
    <row r="4272" spans="1:10" s="141" customFormat="1">
      <c r="A4272" s="144">
        <v>14</v>
      </c>
      <c r="B4272" s="145" t="s">
        <v>37</v>
      </c>
      <c r="C4272" s="37"/>
      <c r="D4272" s="149">
        <v>65934</v>
      </c>
      <c r="E4272" s="28">
        <f t="shared" si="484"/>
        <v>0</v>
      </c>
      <c r="F4272" s="29">
        <v>0</v>
      </c>
      <c r="G4272" s="30">
        <f t="shared" si="485"/>
        <v>0</v>
      </c>
      <c r="H4272" s="63">
        <f t="shared" si="486"/>
        <v>61049.999999999993</v>
      </c>
      <c r="I4272" s="63"/>
      <c r="J4272" s="59">
        <f t="shared" si="487"/>
        <v>0</v>
      </c>
    </row>
    <row r="4273" spans="1:10" s="141" customFormat="1">
      <c r="A4273" s="144">
        <v>15</v>
      </c>
      <c r="B4273" s="145" t="s">
        <v>38</v>
      </c>
      <c r="C4273" s="37"/>
      <c r="D4273" s="149">
        <v>76626</v>
      </c>
      <c r="E4273" s="28">
        <f t="shared" si="484"/>
        <v>0</v>
      </c>
      <c r="F4273" s="124">
        <v>0</v>
      </c>
      <c r="G4273" s="30">
        <f t="shared" si="485"/>
        <v>0</v>
      </c>
      <c r="H4273" s="63">
        <f t="shared" si="486"/>
        <v>70950</v>
      </c>
      <c r="I4273" s="63"/>
      <c r="J4273" s="59">
        <f t="shared" si="487"/>
        <v>0</v>
      </c>
    </row>
    <row r="4274" spans="1:10" s="141" customFormat="1">
      <c r="A4274" s="144">
        <v>16</v>
      </c>
      <c r="B4274" s="145" t="s">
        <v>39</v>
      </c>
      <c r="C4274" s="37"/>
      <c r="D4274" s="149">
        <v>80190</v>
      </c>
      <c r="E4274" s="28">
        <f t="shared" si="484"/>
        <v>0</v>
      </c>
      <c r="F4274" s="29">
        <v>0</v>
      </c>
      <c r="G4274" s="30">
        <f t="shared" si="485"/>
        <v>0</v>
      </c>
      <c r="H4274" s="63">
        <f t="shared" si="486"/>
        <v>74250</v>
      </c>
      <c r="I4274" s="63"/>
      <c r="J4274" s="59">
        <f t="shared" si="487"/>
        <v>0</v>
      </c>
    </row>
    <row r="4275" spans="1:10" s="141" customFormat="1">
      <c r="A4275" s="144">
        <v>17</v>
      </c>
      <c r="B4275" s="145" t="s">
        <v>40</v>
      </c>
      <c r="C4275" s="37"/>
      <c r="D4275" s="149">
        <v>113832</v>
      </c>
      <c r="E4275" s="28">
        <f t="shared" si="484"/>
        <v>0</v>
      </c>
      <c r="F4275" s="29">
        <v>0</v>
      </c>
      <c r="G4275" s="30">
        <f t="shared" si="485"/>
        <v>0</v>
      </c>
      <c r="H4275" s="63">
        <f t="shared" si="486"/>
        <v>105400</v>
      </c>
      <c r="I4275" s="63"/>
      <c r="J4275" s="59">
        <f t="shared" si="487"/>
        <v>0</v>
      </c>
    </row>
    <row r="4276" spans="1:10" s="141" customFormat="1" ht="17.25">
      <c r="A4276" s="144">
        <v>18</v>
      </c>
      <c r="B4276" s="145" t="s">
        <v>41</v>
      </c>
      <c r="C4276" s="37"/>
      <c r="D4276" s="150">
        <v>98010</v>
      </c>
      <c r="E4276" s="28">
        <f t="shared" si="484"/>
        <v>0</v>
      </c>
      <c r="F4276" s="29">
        <v>0</v>
      </c>
      <c r="G4276" s="30">
        <f t="shared" si="485"/>
        <v>0</v>
      </c>
      <c r="H4276" s="63">
        <f t="shared" si="486"/>
        <v>90750</v>
      </c>
      <c r="I4276" s="45"/>
      <c r="J4276" s="64">
        <f>SUM(J4258:J4275)</f>
        <v>0</v>
      </c>
    </row>
    <row r="4277" spans="1:10" s="141" customFormat="1" ht="31.5">
      <c r="A4277" s="40"/>
      <c r="B4277" s="41" t="s">
        <v>42</v>
      </c>
      <c r="C4277" s="42">
        <f>SUM(C4259:C4276)</f>
        <v>15</v>
      </c>
      <c r="D4277" s="42"/>
      <c r="E4277" s="43">
        <f>SUM(E4259:E4276)</f>
        <v>1193808</v>
      </c>
      <c r="F4277" s="43"/>
      <c r="G4277" s="44">
        <f>SUM(G4259:G4276)</f>
        <v>1193808</v>
      </c>
      <c r="H4277" s="5"/>
      <c r="I4277" s="5"/>
      <c r="J4277" s="75">
        <f>J4276*0.08</f>
        <v>0</v>
      </c>
    </row>
    <row r="4278" spans="1:10" s="141" customFormat="1" ht="31.5">
      <c r="A4278" s="46"/>
      <c r="B4278" s="47"/>
      <c r="C4278" s="48"/>
      <c r="D4278" s="48"/>
      <c r="E4278" s="49"/>
      <c r="F4278" s="49"/>
      <c r="G4278" s="151"/>
      <c r="H4278" s="6"/>
      <c r="I4278" s="6"/>
      <c r="J4278" s="76">
        <f>SUM(J4276:J4277)</f>
        <v>0</v>
      </c>
    </row>
    <row r="4279" spans="1:10" s="141" customFormat="1" ht="18">
      <c r="A4279" s="283" t="s">
        <v>43</v>
      </c>
      <c r="B4279" s="283"/>
      <c r="C4279" s="284" t="s">
        <v>44</v>
      </c>
      <c r="D4279" s="284"/>
      <c r="E4279" s="54"/>
      <c r="F4279" s="54"/>
      <c r="G4279" s="55" t="s">
        <v>45</v>
      </c>
    </row>
    <row r="4283" spans="1:10" s="141" customFormat="1" ht="15.75">
      <c r="A4283" s="279" t="s">
        <v>0</v>
      </c>
      <c r="B4283" s="279"/>
      <c r="C4283" s="279"/>
      <c r="D4283" s="279"/>
      <c r="E4283" s="279"/>
      <c r="F4283" s="279"/>
      <c r="G4283" s="279"/>
    </row>
    <row r="4284" spans="1:10" s="141" customFormat="1" ht="15.75">
      <c r="A4284" s="279" t="s">
        <v>1</v>
      </c>
      <c r="B4284" s="279"/>
      <c r="C4284" s="279"/>
      <c r="D4284" s="279"/>
      <c r="E4284" s="279"/>
      <c r="F4284" s="279"/>
      <c r="G4284" s="279"/>
      <c r="H4284" s="1"/>
      <c r="I4284" s="1"/>
      <c r="J4284" s="71"/>
    </row>
    <row r="4285" spans="1:10" s="141" customFormat="1" ht="15.75">
      <c r="A4285" s="279" t="s">
        <v>2</v>
      </c>
      <c r="B4285" s="279"/>
      <c r="C4285" s="279"/>
      <c r="D4285" s="279"/>
      <c r="E4285" s="279"/>
      <c r="F4285" s="279"/>
      <c r="G4285" s="279"/>
      <c r="H4285" s="1"/>
      <c r="I4285" s="1"/>
      <c r="J4285" s="71"/>
    </row>
    <row r="4286" spans="1:10" s="141" customFormat="1" ht="15.75">
      <c r="A4286" s="279" t="s">
        <v>4</v>
      </c>
      <c r="B4286" s="279"/>
      <c r="C4286" s="279"/>
      <c r="D4286" s="279"/>
      <c r="E4286" s="279"/>
      <c r="F4286" s="279"/>
      <c r="G4286" s="279"/>
      <c r="H4286" s="1"/>
      <c r="I4286" s="1"/>
      <c r="J4286" s="71"/>
    </row>
    <row r="4287" spans="1:10" s="141" customFormat="1" ht="27">
      <c r="A4287" s="280" t="s">
        <v>6</v>
      </c>
      <c r="B4287" s="280"/>
      <c r="C4287" s="280"/>
      <c r="D4287" s="280"/>
      <c r="E4287" s="280"/>
      <c r="F4287" s="280"/>
      <c r="G4287" s="280"/>
      <c r="H4287" s="2"/>
      <c r="I4287" s="2"/>
      <c r="J4287" s="72"/>
    </row>
    <row r="4288" spans="1:10" s="141" customFormat="1" ht="27">
      <c r="A4288" s="142"/>
      <c r="B4288" s="142"/>
      <c r="C4288" s="281" t="s">
        <v>433</v>
      </c>
      <c r="D4288" s="281"/>
      <c r="E4288" s="281"/>
      <c r="F4288" s="281"/>
      <c r="G4288" s="281"/>
      <c r="H4288" s="68"/>
      <c r="I4288" s="68"/>
      <c r="J4288" s="71"/>
    </row>
    <row r="4289" spans="1:10" s="141" customFormat="1" ht="15.75">
      <c r="A4289" s="11" t="s">
        <v>358</v>
      </c>
      <c r="B4289" s="12">
        <v>4138283511</v>
      </c>
      <c r="C4289" s="143"/>
      <c r="D4289" s="286"/>
      <c r="E4289" s="286"/>
      <c r="F4289" s="286"/>
      <c r="G4289" s="286"/>
      <c r="H4289" s="69" t="s">
        <v>161</v>
      </c>
      <c r="I4289" s="69"/>
      <c r="J4289" s="73"/>
    </row>
    <row r="4290" spans="1:10" s="141" customFormat="1" ht="15.75">
      <c r="A4290" s="11" t="s">
        <v>9</v>
      </c>
      <c r="B4290" s="286" t="s">
        <v>812</v>
      </c>
      <c r="C4290" s="286"/>
      <c r="D4290" s="286"/>
      <c r="E4290" s="16"/>
      <c r="F4290" s="11"/>
      <c r="G4290" s="16"/>
      <c r="H4290" s="1"/>
      <c r="I4290" s="1"/>
      <c r="J4290" s="71"/>
    </row>
    <row r="4291" spans="1:10" s="141" customFormat="1" ht="15.75">
      <c r="A4291" s="11" t="s">
        <v>11</v>
      </c>
      <c r="B4291" s="289" t="s">
        <v>213</v>
      </c>
      <c r="C4291" s="289"/>
      <c r="D4291" s="289"/>
      <c r="E4291" s="289"/>
      <c r="F4291" s="18"/>
      <c r="G4291" s="19"/>
      <c r="H4291" s="1"/>
      <c r="I4291" s="1"/>
      <c r="J4291" s="71"/>
    </row>
    <row r="4292" spans="1:10" s="141" customFormat="1" ht="15.75">
      <c r="A4292" s="21" t="s">
        <v>14</v>
      </c>
      <c r="B4292" s="21" t="s">
        <v>16</v>
      </c>
      <c r="C4292" s="21"/>
      <c r="D4292" s="22" t="s">
        <v>18</v>
      </c>
      <c r="E4292" s="23" t="s">
        <v>19</v>
      </c>
      <c r="F4292" s="23" t="s">
        <v>20</v>
      </c>
      <c r="G4292" s="21" t="s">
        <v>21</v>
      </c>
      <c r="H4292" s="63"/>
      <c r="I4292" s="63"/>
      <c r="J4292" s="59">
        <f>H4292*C4293</f>
        <v>0</v>
      </c>
    </row>
    <row r="4293" spans="1:10" s="141" customFormat="1">
      <c r="A4293" s="144">
        <v>1</v>
      </c>
      <c r="B4293" s="145" t="s">
        <v>23</v>
      </c>
      <c r="C4293" s="26"/>
      <c r="D4293" s="146">
        <v>79305</v>
      </c>
      <c r="E4293" s="28">
        <f t="shared" ref="E4293:E4310" si="488">D4293*C4293</f>
        <v>0</v>
      </c>
      <c r="F4293" s="29">
        <v>0</v>
      </c>
      <c r="G4293" s="30">
        <f t="shared" ref="G4293:G4310" si="489">E4293-E4293*F4293</f>
        <v>0</v>
      </c>
      <c r="H4293" s="63">
        <f t="shared" ref="H4293:H4310" si="490">D4293/1.08</f>
        <v>73430.555555555547</v>
      </c>
      <c r="I4293" s="63"/>
      <c r="J4293" s="59">
        <f>H4293*C4294</f>
        <v>0</v>
      </c>
    </row>
    <row r="4294" spans="1:10" s="141" customFormat="1">
      <c r="A4294" s="144">
        <v>2</v>
      </c>
      <c r="B4294" s="145" t="s">
        <v>25</v>
      </c>
      <c r="C4294" s="32"/>
      <c r="D4294" s="147">
        <v>128591</v>
      </c>
      <c r="E4294" s="28">
        <f t="shared" si="488"/>
        <v>0</v>
      </c>
      <c r="F4294" s="29">
        <v>0</v>
      </c>
      <c r="G4294" s="30">
        <f t="shared" si="489"/>
        <v>0</v>
      </c>
      <c r="H4294" s="63">
        <f t="shared" si="490"/>
        <v>119065.74074074073</v>
      </c>
      <c r="I4294" s="63"/>
      <c r="J4294" s="59">
        <f>H4294*C4295</f>
        <v>0</v>
      </c>
    </row>
    <row r="4295" spans="1:10" s="141" customFormat="1">
      <c r="A4295" s="144">
        <v>3</v>
      </c>
      <c r="B4295" s="145" t="s">
        <v>26</v>
      </c>
      <c r="C4295" s="34"/>
      <c r="D4295" s="146">
        <v>60043</v>
      </c>
      <c r="E4295" s="28">
        <f t="shared" si="488"/>
        <v>0</v>
      </c>
      <c r="F4295" s="29">
        <v>0</v>
      </c>
      <c r="G4295" s="30">
        <f t="shared" si="489"/>
        <v>0</v>
      </c>
      <c r="H4295" s="63">
        <f t="shared" si="490"/>
        <v>55595.370370370365</v>
      </c>
      <c r="I4295" s="63"/>
      <c r="J4295" s="59"/>
    </row>
    <row r="4296" spans="1:10" s="141" customFormat="1">
      <c r="A4296" s="144">
        <v>4</v>
      </c>
      <c r="B4296" s="145" t="s">
        <v>27</v>
      </c>
      <c r="C4296" s="106"/>
      <c r="D4296" s="146">
        <v>115781</v>
      </c>
      <c r="E4296" s="28">
        <f t="shared" si="488"/>
        <v>0</v>
      </c>
      <c r="F4296" s="29">
        <v>0</v>
      </c>
      <c r="G4296" s="30">
        <f t="shared" si="489"/>
        <v>0</v>
      </c>
      <c r="H4296" s="63">
        <f t="shared" si="490"/>
        <v>107204.62962962962</v>
      </c>
      <c r="I4296" s="63"/>
      <c r="J4296" s="59"/>
    </row>
    <row r="4297" spans="1:10" s="141" customFormat="1">
      <c r="A4297" s="144">
        <v>5</v>
      </c>
      <c r="B4297" s="145" t="s">
        <v>28</v>
      </c>
      <c r="C4297" s="32">
        <v>6</v>
      </c>
      <c r="D4297" s="146">
        <v>119943</v>
      </c>
      <c r="E4297" s="28">
        <f t="shared" si="488"/>
        <v>719658</v>
      </c>
      <c r="F4297" s="124">
        <v>0</v>
      </c>
      <c r="G4297" s="30">
        <f t="shared" si="489"/>
        <v>719658</v>
      </c>
      <c r="H4297" s="63">
        <f t="shared" si="490"/>
        <v>111058.33333333333</v>
      </c>
      <c r="I4297" s="63"/>
      <c r="J4297" s="59"/>
    </row>
    <row r="4298" spans="1:10" s="141" customFormat="1">
      <c r="A4298" s="144">
        <v>6</v>
      </c>
      <c r="B4298" s="145" t="s">
        <v>29</v>
      </c>
      <c r="C4298" s="26"/>
      <c r="D4298" s="146">
        <v>94810</v>
      </c>
      <c r="E4298" s="28">
        <f t="shared" si="488"/>
        <v>0</v>
      </c>
      <c r="F4298" s="29">
        <v>0</v>
      </c>
      <c r="G4298" s="30">
        <f t="shared" si="489"/>
        <v>0</v>
      </c>
      <c r="H4298" s="63">
        <f t="shared" si="490"/>
        <v>87787.037037037036</v>
      </c>
      <c r="I4298" s="63"/>
      <c r="J4298" s="59"/>
    </row>
    <row r="4299" spans="1:10" s="141" customFormat="1">
      <c r="A4299" s="144">
        <v>7</v>
      </c>
      <c r="B4299" s="145" t="s">
        <v>30</v>
      </c>
      <c r="C4299" s="34"/>
      <c r="D4299" s="146">
        <v>141396</v>
      </c>
      <c r="E4299" s="28">
        <f t="shared" si="488"/>
        <v>0</v>
      </c>
      <c r="F4299" s="29">
        <v>0</v>
      </c>
      <c r="G4299" s="30">
        <f t="shared" si="489"/>
        <v>0</v>
      </c>
      <c r="H4299" s="63">
        <f t="shared" si="490"/>
        <v>130922.22222222222</v>
      </c>
      <c r="I4299" s="63"/>
      <c r="J4299" s="59"/>
    </row>
    <row r="4300" spans="1:10" s="141" customFormat="1">
      <c r="A4300" s="144">
        <v>8</v>
      </c>
      <c r="B4300" s="145" t="s">
        <v>31</v>
      </c>
      <c r="C4300" s="26"/>
      <c r="D4300" s="146">
        <v>232931</v>
      </c>
      <c r="E4300" s="28">
        <f t="shared" si="488"/>
        <v>0</v>
      </c>
      <c r="F4300" s="29">
        <v>0</v>
      </c>
      <c r="G4300" s="30">
        <f t="shared" si="489"/>
        <v>0</v>
      </c>
      <c r="H4300" s="63">
        <f t="shared" si="490"/>
        <v>215676.85185185182</v>
      </c>
      <c r="I4300" s="63"/>
      <c r="J4300" s="59"/>
    </row>
    <row r="4301" spans="1:10" s="141" customFormat="1">
      <c r="A4301" s="144">
        <v>9</v>
      </c>
      <c r="B4301" s="148" t="s">
        <v>32</v>
      </c>
      <c r="C4301" s="26"/>
      <c r="D4301" s="146">
        <v>101534</v>
      </c>
      <c r="E4301" s="28">
        <f t="shared" si="488"/>
        <v>0</v>
      </c>
      <c r="F4301" s="29">
        <v>0</v>
      </c>
      <c r="G4301" s="30">
        <f t="shared" si="489"/>
        <v>0</v>
      </c>
      <c r="H4301" s="63">
        <f t="shared" si="490"/>
        <v>94012.962962962964</v>
      </c>
      <c r="I4301" s="63"/>
      <c r="J4301" s="59"/>
    </row>
    <row r="4302" spans="1:10" s="141" customFormat="1">
      <c r="A4302" s="144">
        <v>10</v>
      </c>
      <c r="B4302" s="148" t="s">
        <v>33</v>
      </c>
      <c r="C4302" s="37"/>
      <c r="D4302" s="147">
        <v>110148</v>
      </c>
      <c r="E4302" s="28">
        <f t="shared" si="488"/>
        <v>0</v>
      </c>
      <c r="F4302" s="29">
        <v>0</v>
      </c>
      <c r="G4302" s="30">
        <f t="shared" si="489"/>
        <v>0</v>
      </c>
      <c r="H4302" s="63">
        <f t="shared" si="490"/>
        <v>101988.88888888888</v>
      </c>
      <c r="I4302" s="63"/>
      <c r="J4302" s="59"/>
    </row>
    <row r="4303" spans="1:10" s="141" customFormat="1">
      <c r="A4303" s="144">
        <v>11</v>
      </c>
      <c r="B4303" s="145" t="s">
        <v>34</v>
      </c>
      <c r="C4303" s="37"/>
      <c r="D4303" s="146">
        <v>54198</v>
      </c>
      <c r="E4303" s="28">
        <f t="shared" si="488"/>
        <v>0</v>
      </c>
      <c r="F4303" s="29">
        <v>0</v>
      </c>
      <c r="G4303" s="30">
        <f t="shared" si="489"/>
        <v>0</v>
      </c>
      <c r="H4303" s="63">
        <f t="shared" si="490"/>
        <v>50183.333333333328</v>
      </c>
      <c r="I4303" s="63"/>
      <c r="J4303" s="59">
        <f>H4303*C4304</f>
        <v>0</v>
      </c>
    </row>
    <row r="4304" spans="1:10" s="141" customFormat="1">
      <c r="A4304" s="144">
        <v>12</v>
      </c>
      <c r="B4304" s="145" t="s">
        <v>35</v>
      </c>
      <c r="C4304" s="37"/>
      <c r="D4304" s="146">
        <v>49680</v>
      </c>
      <c r="E4304" s="28">
        <f t="shared" si="488"/>
        <v>0</v>
      </c>
      <c r="F4304" s="29">
        <v>0</v>
      </c>
      <c r="G4304" s="30">
        <f t="shared" si="489"/>
        <v>0</v>
      </c>
      <c r="H4304" s="63">
        <f t="shared" si="490"/>
        <v>46000</v>
      </c>
      <c r="I4304" s="63"/>
      <c r="J4304" s="59"/>
    </row>
    <row r="4305" spans="1:10" s="141" customFormat="1">
      <c r="A4305" s="144">
        <v>13</v>
      </c>
      <c r="B4305" s="145" t="s">
        <v>36</v>
      </c>
      <c r="C4305" s="37"/>
      <c r="D4305" s="149">
        <v>64152</v>
      </c>
      <c r="E4305" s="28">
        <f t="shared" si="488"/>
        <v>0</v>
      </c>
      <c r="F4305" s="29">
        <v>0</v>
      </c>
      <c r="G4305" s="30">
        <f t="shared" si="489"/>
        <v>0</v>
      </c>
      <c r="H4305" s="63">
        <f t="shared" si="490"/>
        <v>59399.999999999993</v>
      </c>
      <c r="I4305" s="63"/>
      <c r="J4305" s="59"/>
    </row>
    <row r="4306" spans="1:10" s="141" customFormat="1">
      <c r="A4306" s="144">
        <v>14</v>
      </c>
      <c r="B4306" s="145" t="s">
        <v>37</v>
      </c>
      <c r="C4306" s="37">
        <v>2</v>
      </c>
      <c r="D4306" s="149">
        <v>65934</v>
      </c>
      <c r="E4306" s="28">
        <f t="shared" si="488"/>
        <v>131868</v>
      </c>
      <c r="F4306" s="29">
        <v>0</v>
      </c>
      <c r="G4306" s="30">
        <f t="shared" si="489"/>
        <v>131868</v>
      </c>
      <c r="H4306" s="63">
        <f t="shared" si="490"/>
        <v>61049.999999999993</v>
      </c>
      <c r="I4306" s="63"/>
      <c r="J4306" s="59"/>
    </row>
    <row r="4307" spans="1:10" s="141" customFormat="1">
      <c r="A4307" s="144">
        <v>15</v>
      </c>
      <c r="B4307" s="145" t="s">
        <v>38</v>
      </c>
      <c r="C4307" s="37"/>
      <c r="D4307" s="149">
        <v>76626</v>
      </c>
      <c r="E4307" s="28">
        <f t="shared" si="488"/>
        <v>0</v>
      </c>
      <c r="F4307" s="124">
        <v>0</v>
      </c>
      <c r="G4307" s="30">
        <f t="shared" si="489"/>
        <v>0</v>
      </c>
      <c r="H4307" s="63">
        <f t="shared" si="490"/>
        <v>70950</v>
      </c>
      <c r="I4307" s="63"/>
      <c r="J4307" s="59"/>
    </row>
    <row r="4308" spans="1:10" s="141" customFormat="1">
      <c r="A4308" s="144">
        <v>16</v>
      </c>
      <c r="B4308" s="145" t="s">
        <v>39</v>
      </c>
      <c r="C4308" s="37">
        <v>3</v>
      </c>
      <c r="D4308" s="149">
        <v>80190</v>
      </c>
      <c r="E4308" s="28">
        <f t="shared" si="488"/>
        <v>240570</v>
      </c>
      <c r="F4308" s="29">
        <v>0</v>
      </c>
      <c r="G4308" s="30">
        <f t="shared" si="489"/>
        <v>240570</v>
      </c>
      <c r="H4308" s="63">
        <f t="shared" si="490"/>
        <v>74250</v>
      </c>
      <c r="I4308" s="63"/>
      <c r="J4308" s="59">
        <f>H4308*C4309</f>
        <v>0</v>
      </c>
    </row>
    <row r="4309" spans="1:10" s="141" customFormat="1">
      <c r="A4309" s="144">
        <v>17</v>
      </c>
      <c r="B4309" s="145" t="s">
        <v>40</v>
      </c>
      <c r="C4309" s="37"/>
      <c r="D4309" s="149">
        <v>113832</v>
      </c>
      <c r="E4309" s="28">
        <f t="shared" si="488"/>
        <v>0</v>
      </c>
      <c r="F4309" s="29">
        <v>0</v>
      </c>
      <c r="G4309" s="30">
        <f t="shared" si="489"/>
        <v>0</v>
      </c>
      <c r="H4309" s="63">
        <f t="shared" si="490"/>
        <v>105400</v>
      </c>
      <c r="I4309" s="63"/>
      <c r="J4309" s="59">
        <f>H4309*C4310</f>
        <v>0</v>
      </c>
    </row>
    <row r="4310" spans="1:10" s="141" customFormat="1" ht="17.25">
      <c r="A4310" s="144">
        <v>18</v>
      </c>
      <c r="B4310" s="145" t="s">
        <v>41</v>
      </c>
      <c r="C4310" s="37"/>
      <c r="D4310" s="150">
        <v>98010</v>
      </c>
      <c r="E4310" s="28">
        <f t="shared" si="488"/>
        <v>0</v>
      </c>
      <c r="F4310" s="29">
        <v>0</v>
      </c>
      <c r="G4310" s="30">
        <f t="shared" si="489"/>
        <v>0</v>
      </c>
      <c r="H4310" s="63">
        <f t="shared" si="490"/>
        <v>90750</v>
      </c>
      <c r="I4310" s="45"/>
      <c r="J4310" s="64">
        <f>SUM(J4292:J4309)</f>
        <v>0</v>
      </c>
    </row>
    <row r="4311" spans="1:10" s="141" customFormat="1" ht="31.5">
      <c r="A4311" s="40"/>
      <c r="B4311" s="41" t="s">
        <v>42</v>
      </c>
      <c r="C4311" s="42">
        <f>SUM(C4293:C4310)</f>
        <v>11</v>
      </c>
      <c r="D4311" s="42"/>
      <c r="E4311" s="43">
        <f>SUM(E4293:E4310)</f>
        <v>1092096</v>
      </c>
      <c r="F4311" s="43"/>
      <c r="G4311" s="44">
        <f>SUM(G4293:G4310)</f>
        <v>1092096</v>
      </c>
      <c r="H4311" s="5"/>
      <c r="I4311" s="5"/>
      <c r="J4311" s="75">
        <f>J4310*0.08</f>
        <v>0</v>
      </c>
    </row>
    <row r="4312" spans="1:10" s="141" customFormat="1" ht="31.5">
      <c r="A4312" s="46"/>
      <c r="B4312" s="47"/>
      <c r="C4312" s="48"/>
      <c r="D4312" s="48"/>
      <c r="E4312" s="49"/>
      <c r="F4312" s="49"/>
      <c r="G4312" s="151"/>
      <c r="H4312" s="6"/>
      <c r="I4312" s="6"/>
      <c r="J4312" s="76">
        <f>SUM(J4310:J4311)</f>
        <v>0</v>
      </c>
    </row>
    <row r="4313" spans="1:10" s="141" customFormat="1" ht="18">
      <c r="A4313" s="283" t="s">
        <v>43</v>
      </c>
      <c r="B4313" s="283"/>
      <c r="C4313" s="284" t="s">
        <v>44</v>
      </c>
      <c r="D4313" s="284"/>
      <c r="E4313" s="54"/>
      <c r="F4313" s="54"/>
      <c r="G4313" s="55" t="s">
        <v>45</v>
      </c>
    </row>
    <row r="4318" spans="1:10" s="141" customFormat="1" ht="15.75">
      <c r="A4318" s="279" t="s">
        <v>0</v>
      </c>
      <c r="B4318" s="279"/>
      <c r="C4318" s="279"/>
      <c r="D4318" s="279"/>
      <c r="E4318" s="279"/>
      <c r="F4318" s="279"/>
      <c r="G4318" s="279"/>
    </row>
    <row r="4319" spans="1:10" s="141" customFormat="1" ht="15.75">
      <c r="A4319" s="279" t="s">
        <v>1</v>
      </c>
      <c r="B4319" s="279"/>
      <c r="C4319" s="279"/>
      <c r="D4319" s="279"/>
      <c r="E4319" s="279"/>
      <c r="F4319" s="279"/>
      <c r="G4319" s="279"/>
      <c r="H4319" s="1"/>
      <c r="I4319" s="1"/>
      <c r="J4319" s="71"/>
    </row>
    <row r="4320" spans="1:10" s="141" customFormat="1" ht="15.75">
      <c r="A4320" s="279" t="s">
        <v>2</v>
      </c>
      <c r="B4320" s="279"/>
      <c r="C4320" s="279"/>
      <c r="D4320" s="279"/>
      <c r="E4320" s="279"/>
      <c r="F4320" s="279"/>
      <c r="G4320" s="279"/>
      <c r="H4320" s="1"/>
      <c r="I4320" s="1"/>
      <c r="J4320" s="71"/>
    </row>
    <row r="4321" spans="1:10" s="141" customFormat="1" ht="15.75">
      <c r="A4321" s="279" t="s">
        <v>4</v>
      </c>
      <c r="B4321" s="279"/>
      <c r="C4321" s="279"/>
      <c r="D4321" s="279"/>
      <c r="E4321" s="279"/>
      <c r="F4321" s="279"/>
      <c r="G4321" s="279"/>
      <c r="H4321" s="1"/>
      <c r="I4321" s="1"/>
      <c r="J4321" s="71"/>
    </row>
    <row r="4322" spans="1:10" s="141" customFormat="1" ht="27">
      <c r="A4322" s="280" t="s">
        <v>6</v>
      </c>
      <c r="B4322" s="280"/>
      <c r="C4322" s="280"/>
      <c r="D4322" s="280"/>
      <c r="E4322" s="280"/>
      <c r="F4322" s="280"/>
      <c r="G4322" s="280"/>
      <c r="H4322" s="2"/>
      <c r="I4322" s="2"/>
      <c r="J4322" s="72"/>
    </row>
    <row r="4323" spans="1:10" s="141" customFormat="1" ht="27">
      <c r="A4323" s="142"/>
      <c r="B4323" s="142"/>
      <c r="C4323" s="281" t="s">
        <v>433</v>
      </c>
      <c r="D4323" s="281"/>
      <c r="E4323" s="281"/>
      <c r="F4323" s="281"/>
      <c r="G4323" s="281"/>
      <c r="H4323" s="68"/>
      <c r="I4323" s="68"/>
      <c r="J4323" s="71"/>
    </row>
    <row r="4324" spans="1:10" s="141" customFormat="1" ht="15.75">
      <c r="A4324" s="11" t="s">
        <v>358</v>
      </c>
      <c r="B4324" s="12">
        <v>4138156795</v>
      </c>
      <c r="C4324" s="143"/>
      <c r="D4324" s="286"/>
      <c r="E4324" s="286"/>
      <c r="F4324" s="286"/>
      <c r="G4324" s="286"/>
      <c r="H4324" s="69" t="s">
        <v>161</v>
      </c>
      <c r="I4324" s="69"/>
      <c r="J4324" s="73"/>
    </row>
    <row r="4325" spans="1:10" s="141" customFormat="1" ht="15.75">
      <c r="A4325" s="11" t="s">
        <v>9</v>
      </c>
      <c r="B4325" s="286" t="s">
        <v>813</v>
      </c>
      <c r="C4325" s="286"/>
      <c r="D4325" s="286"/>
      <c r="E4325" s="16"/>
      <c r="F4325" s="11"/>
      <c r="G4325" s="16"/>
      <c r="H4325" s="1"/>
      <c r="I4325" s="1"/>
      <c r="J4325" s="71"/>
    </row>
    <row r="4326" spans="1:10" s="141" customFormat="1" ht="15.75">
      <c r="A4326" s="11" t="s">
        <v>11</v>
      </c>
      <c r="B4326" s="289" t="s">
        <v>682</v>
      </c>
      <c r="C4326" s="289"/>
      <c r="D4326" s="289"/>
      <c r="E4326" s="289"/>
      <c r="F4326" s="18"/>
      <c r="G4326" s="19"/>
      <c r="H4326" s="1"/>
      <c r="I4326" s="1"/>
      <c r="J4326" s="71"/>
    </row>
    <row r="4327" spans="1:10" s="141" customFormat="1" ht="15.75">
      <c r="A4327" s="21" t="s">
        <v>14</v>
      </c>
      <c r="B4327" s="21" t="s">
        <v>16</v>
      </c>
      <c r="C4327" s="21"/>
      <c r="D4327" s="22" t="s">
        <v>18</v>
      </c>
      <c r="E4327" s="23" t="s">
        <v>19</v>
      </c>
      <c r="F4327" s="23" t="s">
        <v>20</v>
      </c>
      <c r="G4327" s="21" t="s">
        <v>21</v>
      </c>
      <c r="H4327" s="63"/>
      <c r="I4327" s="63"/>
      <c r="J4327" s="59">
        <f>H4327*C4328</f>
        <v>0</v>
      </c>
    </row>
    <row r="4328" spans="1:10" s="141" customFormat="1">
      <c r="A4328" s="144">
        <v>1</v>
      </c>
      <c r="B4328" s="145" t="s">
        <v>23</v>
      </c>
      <c r="C4328" s="26"/>
      <c r="D4328" s="146">
        <v>79305</v>
      </c>
      <c r="E4328" s="28">
        <f t="shared" ref="E4328:E4345" si="491">D4328*C4328</f>
        <v>0</v>
      </c>
      <c r="F4328" s="29">
        <v>0</v>
      </c>
      <c r="G4328" s="30">
        <f t="shared" ref="G4328:G4345" si="492">E4328-E4328*F4328</f>
        <v>0</v>
      </c>
      <c r="H4328" s="63">
        <f t="shared" ref="H4328:H4345" si="493">D4328/1.08</f>
        <v>73430.555555555547</v>
      </c>
      <c r="I4328" s="63"/>
      <c r="J4328" s="59">
        <f>H4328*C4329</f>
        <v>0</v>
      </c>
    </row>
    <row r="4329" spans="1:10" s="141" customFormat="1">
      <c r="A4329" s="144">
        <v>2</v>
      </c>
      <c r="B4329" s="145" t="s">
        <v>25</v>
      </c>
      <c r="C4329" s="32"/>
      <c r="D4329" s="147">
        <v>128591</v>
      </c>
      <c r="E4329" s="28">
        <f t="shared" si="491"/>
        <v>0</v>
      </c>
      <c r="F4329" s="29">
        <v>0</v>
      </c>
      <c r="G4329" s="30">
        <f t="shared" si="492"/>
        <v>0</v>
      </c>
      <c r="H4329" s="63">
        <f t="shared" si="493"/>
        <v>119065.74074074073</v>
      </c>
      <c r="I4329" s="63"/>
      <c r="J4329" s="59">
        <f>H4329*C4330</f>
        <v>0</v>
      </c>
    </row>
    <row r="4330" spans="1:10" s="141" customFormat="1">
      <c r="A4330" s="144">
        <v>3</v>
      </c>
      <c r="B4330" s="145" t="s">
        <v>26</v>
      </c>
      <c r="C4330" s="34"/>
      <c r="D4330" s="146">
        <v>60043</v>
      </c>
      <c r="E4330" s="28">
        <f t="shared" si="491"/>
        <v>0</v>
      </c>
      <c r="F4330" s="29">
        <v>0</v>
      </c>
      <c r="G4330" s="30">
        <f t="shared" si="492"/>
        <v>0</v>
      </c>
      <c r="H4330" s="63">
        <f t="shared" si="493"/>
        <v>55595.370370370365</v>
      </c>
      <c r="I4330" s="63"/>
      <c r="J4330" s="59"/>
    </row>
    <row r="4331" spans="1:10" s="141" customFormat="1">
      <c r="A4331" s="144">
        <v>4</v>
      </c>
      <c r="B4331" s="145" t="s">
        <v>27</v>
      </c>
      <c r="C4331" s="106"/>
      <c r="D4331" s="146">
        <v>115781</v>
      </c>
      <c r="E4331" s="28">
        <f t="shared" si="491"/>
        <v>0</v>
      </c>
      <c r="F4331" s="29">
        <v>0</v>
      </c>
      <c r="G4331" s="30">
        <f t="shared" si="492"/>
        <v>0</v>
      </c>
      <c r="H4331" s="63">
        <f t="shared" si="493"/>
        <v>107204.62962962962</v>
      </c>
      <c r="I4331" s="63"/>
      <c r="J4331" s="59"/>
    </row>
    <row r="4332" spans="1:10" s="141" customFormat="1">
      <c r="A4332" s="144">
        <v>5</v>
      </c>
      <c r="B4332" s="145" t="s">
        <v>28</v>
      </c>
      <c r="C4332" s="32">
        <v>4</v>
      </c>
      <c r="D4332" s="146">
        <v>119943</v>
      </c>
      <c r="E4332" s="28">
        <f t="shared" si="491"/>
        <v>479772</v>
      </c>
      <c r="F4332" s="124">
        <v>0</v>
      </c>
      <c r="G4332" s="30">
        <f t="shared" si="492"/>
        <v>479772</v>
      </c>
      <c r="H4332" s="63">
        <f t="shared" si="493"/>
        <v>111058.33333333333</v>
      </c>
      <c r="I4332" s="63"/>
      <c r="J4332" s="59"/>
    </row>
    <row r="4333" spans="1:10" s="141" customFormat="1">
      <c r="A4333" s="144">
        <v>6</v>
      </c>
      <c r="B4333" s="145" t="s">
        <v>29</v>
      </c>
      <c r="C4333" s="26"/>
      <c r="D4333" s="146">
        <v>94810</v>
      </c>
      <c r="E4333" s="28">
        <f t="shared" si="491"/>
        <v>0</v>
      </c>
      <c r="F4333" s="29">
        <v>0</v>
      </c>
      <c r="G4333" s="30">
        <f t="shared" si="492"/>
        <v>0</v>
      </c>
      <c r="H4333" s="63">
        <f t="shared" si="493"/>
        <v>87787.037037037036</v>
      </c>
      <c r="I4333" s="63"/>
      <c r="J4333" s="59"/>
    </row>
    <row r="4334" spans="1:10" s="141" customFormat="1">
      <c r="A4334" s="144">
        <v>7</v>
      </c>
      <c r="B4334" s="145" t="s">
        <v>30</v>
      </c>
      <c r="C4334" s="34"/>
      <c r="D4334" s="146">
        <v>141396</v>
      </c>
      <c r="E4334" s="28">
        <f t="shared" si="491"/>
        <v>0</v>
      </c>
      <c r="F4334" s="29">
        <v>0</v>
      </c>
      <c r="G4334" s="30">
        <f t="shared" si="492"/>
        <v>0</v>
      </c>
      <c r="H4334" s="63">
        <f t="shared" si="493"/>
        <v>130922.22222222222</v>
      </c>
      <c r="I4334" s="63"/>
      <c r="J4334" s="59"/>
    </row>
    <row r="4335" spans="1:10" s="141" customFormat="1">
      <c r="A4335" s="144">
        <v>8</v>
      </c>
      <c r="B4335" s="145" t="s">
        <v>31</v>
      </c>
      <c r="C4335" s="26"/>
      <c r="D4335" s="146">
        <v>232931</v>
      </c>
      <c r="E4335" s="28">
        <f t="shared" si="491"/>
        <v>0</v>
      </c>
      <c r="F4335" s="29">
        <v>0</v>
      </c>
      <c r="G4335" s="30">
        <f t="shared" si="492"/>
        <v>0</v>
      </c>
      <c r="H4335" s="63">
        <f t="shared" si="493"/>
        <v>215676.85185185182</v>
      </c>
      <c r="I4335" s="63"/>
      <c r="J4335" s="59"/>
    </row>
    <row r="4336" spans="1:10" s="141" customFormat="1">
      <c r="A4336" s="144">
        <v>9</v>
      </c>
      <c r="B4336" s="148" t="s">
        <v>32</v>
      </c>
      <c r="C4336" s="26"/>
      <c r="D4336" s="146">
        <v>101534</v>
      </c>
      <c r="E4336" s="28">
        <f t="shared" si="491"/>
        <v>0</v>
      </c>
      <c r="F4336" s="29">
        <v>0</v>
      </c>
      <c r="G4336" s="30">
        <f t="shared" si="492"/>
        <v>0</v>
      </c>
      <c r="H4336" s="63">
        <f t="shared" si="493"/>
        <v>94012.962962962964</v>
      </c>
      <c r="I4336" s="63"/>
      <c r="J4336" s="59"/>
    </row>
    <row r="4337" spans="1:10" s="141" customFormat="1">
      <c r="A4337" s="144">
        <v>10</v>
      </c>
      <c r="B4337" s="148" t="s">
        <v>33</v>
      </c>
      <c r="C4337" s="37"/>
      <c r="D4337" s="147">
        <v>110148</v>
      </c>
      <c r="E4337" s="28">
        <f t="shared" si="491"/>
        <v>0</v>
      </c>
      <c r="F4337" s="29">
        <v>0</v>
      </c>
      <c r="G4337" s="30">
        <f t="shared" si="492"/>
        <v>0</v>
      </c>
      <c r="H4337" s="63">
        <f t="shared" si="493"/>
        <v>101988.88888888888</v>
      </c>
      <c r="I4337" s="63"/>
      <c r="J4337" s="59"/>
    </row>
    <row r="4338" spans="1:10" s="141" customFormat="1">
      <c r="A4338" s="144">
        <v>11</v>
      </c>
      <c r="B4338" s="145" t="s">
        <v>34</v>
      </c>
      <c r="C4338" s="37"/>
      <c r="D4338" s="146">
        <v>54198</v>
      </c>
      <c r="E4338" s="28">
        <f t="shared" si="491"/>
        <v>0</v>
      </c>
      <c r="F4338" s="29">
        <v>0</v>
      </c>
      <c r="G4338" s="30">
        <f t="shared" si="492"/>
        <v>0</v>
      </c>
      <c r="H4338" s="63">
        <f t="shared" si="493"/>
        <v>50183.333333333328</v>
      </c>
      <c r="I4338" s="63"/>
      <c r="J4338" s="59">
        <f t="shared" ref="J4338:J4344" si="494">H4338*C4339</f>
        <v>0</v>
      </c>
    </row>
    <row r="4339" spans="1:10" s="141" customFormat="1">
      <c r="A4339" s="144">
        <v>12</v>
      </c>
      <c r="B4339" s="145" t="s">
        <v>35</v>
      </c>
      <c r="C4339" s="37"/>
      <c r="D4339" s="146">
        <v>49680</v>
      </c>
      <c r="E4339" s="28">
        <f t="shared" si="491"/>
        <v>0</v>
      </c>
      <c r="F4339" s="29">
        <v>0</v>
      </c>
      <c r="G4339" s="30">
        <f t="shared" si="492"/>
        <v>0</v>
      </c>
      <c r="H4339" s="63">
        <f t="shared" si="493"/>
        <v>46000</v>
      </c>
      <c r="I4339" s="63"/>
      <c r="J4339" s="59">
        <f t="shared" si="494"/>
        <v>0</v>
      </c>
    </row>
    <row r="4340" spans="1:10" s="141" customFormat="1">
      <c r="A4340" s="144">
        <v>13</v>
      </c>
      <c r="B4340" s="145" t="s">
        <v>36</v>
      </c>
      <c r="C4340" s="37"/>
      <c r="D4340" s="149">
        <v>64152</v>
      </c>
      <c r="E4340" s="28">
        <f t="shared" si="491"/>
        <v>0</v>
      </c>
      <c r="F4340" s="29">
        <v>0</v>
      </c>
      <c r="G4340" s="30">
        <f t="shared" si="492"/>
        <v>0</v>
      </c>
      <c r="H4340" s="63">
        <f t="shared" si="493"/>
        <v>59399.999999999993</v>
      </c>
      <c r="I4340" s="63"/>
      <c r="J4340" s="59">
        <f t="shared" si="494"/>
        <v>0</v>
      </c>
    </row>
    <row r="4341" spans="1:10" s="141" customFormat="1">
      <c r="A4341" s="144">
        <v>14</v>
      </c>
      <c r="B4341" s="145" t="s">
        <v>37</v>
      </c>
      <c r="C4341" s="37"/>
      <c r="D4341" s="149">
        <v>65934</v>
      </c>
      <c r="E4341" s="28">
        <f t="shared" si="491"/>
        <v>0</v>
      </c>
      <c r="F4341" s="29">
        <v>0</v>
      </c>
      <c r="G4341" s="30">
        <f t="shared" si="492"/>
        <v>0</v>
      </c>
      <c r="H4341" s="63">
        <f t="shared" si="493"/>
        <v>61049.999999999993</v>
      </c>
      <c r="I4341" s="63"/>
      <c r="J4341" s="59">
        <f t="shared" si="494"/>
        <v>0</v>
      </c>
    </row>
    <row r="4342" spans="1:10" s="141" customFormat="1">
      <c r="A4342" s="144">
        <v>15</v>
      </c>
      <c r="B4342" s="145" t="s">
        <v>38</v>
      </c>
      <c r="C4342" s="37"/>
      <c r="D4342" s="149">
        <v>76626</v>
      </c>
      <c r="E4342" s="28">
        <f t="shared" si="491"/>
        <v>0</v>
      </c>
      <c r="F4342" s="124">
        <v>0</v>
      </c>
      <c r="G4342" s="30">
        <f t="shared" si="492"/>
        <v>0</v>
      </c>
      <c r="H4342" s="63">
        <f t="shared" si="493"/>
        <v>70950</v>
      </c>
      <c r="I4342" s="63"/>
      <c r="J4342" s="59">
        <f t="shared" si="494"/>
        <v>0</v>
      </c>
    </row>
    <row r="4343" spans="1:10" s="141" customFormat="1">
      <c r="A4343" s="144">
        <v>16</v>
      </c>
      <c r="B4343" s="145" t="s">
        <v>39</v>
      </c>
      <c r="C4343" s="37"/>
      <c r="D4343" s="149">
        <v>80190</v>
      </c>
      <c r="E4343" s="28">
        <f t="shared" si="491"/>
        <v>0</v>
      </c>
      <c r="F4343" s="29">
        <v>0</v>
      </c>
      <c r="G4343" s="30">
        <f t="shared" si="492"/>
        <v>0</v>
      </c>
      <c r="H4343" s="63">
        <f t="shared" si="493"/>
        <v>74250</v>
      </c>
      <c r="I4343" s="63"/>
      <c r="J4343" s="59">
        <f t="shared" si="494"/>
        <v>0</v>
      </c>
    </row>
    <row r="4344" spans="1:10" s="141" customFormat="1">
      <c r="A4344" s="144">
        <v>17</v>
      </c>
      <c r="B4344" s="145" t="s">
        <v>40</v>
      </c>
      <c r="C4344" s="37"/>
      <c r="D4344" s="149">
        <v>113832</v>
      </c>
      <c r="E4344" s="28">
        <f t="shared" si="491"/>
        <v>0</v>
      </c>
      <c r="F4344" s="29">
        <v>0</v>
      </c>
      <c r="G4344" s="30">
        <f t="shared" si="492"/>
        <v>0</v>
      </c>
      <c r="H4344" s="63">
        <f t="shared" si="493"/>
        <v>105400</v>
      </c>
      <c r="I4344" s="63"/>
      <c r="J4344" s="59">
        <f t="shared" si="494"/>
        <v>0</v>
      </c>
    </row>
    <row r="4345" spans="1:10" s="141" customFormat="1" ht="17.25">
      <c r="A4345" s="144">
        <v>18</v>
      </c>
      <c r="B4345" s="145" t="s">
        <v>41</v>
      </c>
      <c r="C4345" s="37"/>
      <c r="D4345" s="150">
        <v>98010</v>
      </c>
      <c r="E4345" s="28">
        <f t="shared" si="491"/>
        <v>0</v>
      </c>
      <c r="F4345" s="29">
        <v>0</v>
      </c>
      <c r="G4345" s="30">
        <f t="shared" si="492"/>
        <v>0</v>
      </c>
      <c r="H4345" s="63">
        <f t="shared" si="493"/>
        <v>90750</v>
      </c>
      <c r="I4345" s="45"/>
      <c r="J4345" s="64">
        <f>SUM(J4327:J4344)</f>
        <v>0</v>
      </c>
    </row>
    <row r="4346" spans="1:10" s="141" customFormat="1" ht="31.5">
      <c r="A4346" s="40"/>
      <c r="B4346" s="41" t="s">
        <v>42</v>
      </c>
      <c r="C4346" s="42">
        <f>SUM(C4328:C4345)</f>
        <v>4</v>
      </c>
      <c r="D4346" s="42"/>
      <c r="E4346" s="43">
        <f>SUM(E4328:E4345)</f>
        <v>479772</v>
      </c>
      <c r="F4346" s="43"/>
      <c r="G4346" s="44">
        <f>SUM(G4328:G4345)</f>
        <v>479772</v>
      </c>
      <c r="H4346" s="5"/>
      <c r="I4346" s="5"/>
      <c r="J4346" s="75">
        <f>J4345*0.08</f>
        <v>0</v>
      </c>
    </row>
    <row r="4347" spans="1:10" s="141" customFormat="1" ht="31.5">
      <c r="A4347" s="46"/>
      <c r="B4347" s="47"/>
      <c r="C4347" s="48"/>
      <c r="D4347" s="48"/>
      <c r="E4347" s="49"/>
      <c r="F4347" s="49"/>
      <c r="G4347" s="151"/>
      <c r="H4347" s="6"/>
      <c r="I4347" s="6"/>
      <c r="J4347" s="76">
        <f>SUM(J4345:J4346)</f>
        <v>0</v>
      </c>
    </row>
    <row r="4348" spans="1:10" s="141" customFormat="1" ht="18">
      <c r="A4348" s="283" t="s">
        <v>43</v>
      </c>
      <c r="B4348" s="283"/>
      <c r="C4348" s="284" t="s">
        <v>44</v>
      </c>
      <c r="D4348" s="284"/>
      <c r="E4348" s="54"/>
      <c r="F4348" s="54"/>
      <c r="G4348" s="55" t="s">
        <v>45</v>
      </c>
    </row>
    <row r="4353" spans="1:10" s="141" customFormat="1" ht="15.75">
      <c r="A4353" s="279" t="s">
        <v>0</v>
      </c>
      <c r="B4353" s="279"/>
      <c r="C4353" s="279"/>
      <c r="D4353" s="279"/>
      <c r="E4353" s="279"/>
      <c r="F4353" s="279"/>
      <c r="G4353" s="279"/>
    </row>
    <row r="4354" spans="1:10" s="141" customFormat="1" ht="15.75">
      <c r="A4354" s="279" t="s">
        <v>1</v>
      </c>
      <c r="B4354" s="279"/>
      <c r="C4354" s="279"/>
      <c r="D4354" s="279"/>
      <c r="E4354" s="279"/>
      <c r="F4354" s="279"/>
      <c r="G4354" s="279"/>
      <c r="H4354" s="1"/>
      <c r="I4354" s="1"/>
      <c r="J4354" s="71"/>
    </row>
    <row r="4355" spans="1:10" s="141" customFormat="1" ht="15.75">
      <c r="A4355" s="279" t="s">
        <v>2</v>
      </c>
      <c r="B4355" s="279"/>
      <c r="C4355" s="279"/>
      <c r="D4355" s="279"/>
      <c r="E4355" s="279"/>
      <c r="F4355" s="279"/>
      <c r="G4355" s="279"/>
      <c r="H4355" s="1"/>
      <c r="I4355" s="1"/>
      <c r="J4355" s="71"/>
    </row>
    <row r="4356" spans="1:10" s="141" customFormat="1" ht="15.75">
      <c r="A4356" s="279" t="s">
        <v>4</v>
      </c>
      <c r="B4356" s="279"/>
      <c r="C4356" s="279"/>
      <c r="D4356" s="279"/>
      <c r="E4356" s="279"/>
      <c r="F4356" s="279"/>
      <c r="G4356" s="279"/>
      <c r="H4356" s="1"/>
      <c r="I4356" s="1"/>
      <c r="J4356" s="71"/>
    </row>
    <row r="4357" spans="1:10" s="141" customFormat="1" ht="27">
      <c r="A4357" s="280" t="s">
        <v>6</v>
      </c>
      <c r="B4357" s="280"/>
      <c r="C4357" s="280"/>
      <c r="D4357" s="280"/>
      <c r="E4357" s="280"/>
      <c r="F4357" s="280"/>
      <c r="G4357" s="280"/>
      <c r="H4357" s="2"/>
      <c r="I4357" s="2"/>
      <c r="J4357" s="72"/>
    </row>
    <row r="4358" spans="1:10" s="141" customFormat="1" ht="27">
      <c r="A4358" s="142"/>
      <c r="B4358" s="142"/>
      <c r="C4358" s="281" t="s">
        <v>433</v>
      </c>
      <c r="D4358" s="281"/>
      <c r="E4358" s="281"/>
      <c r="F4358" s="281"/>
      <c r="G4358" s="281"/>
      <c r="H4358" s="68"/>
      <c r="I4358" s="68"/>
      <c r="J4358" s="71"/>
    </row>
    <row r="4359" spans="1:10" s="141" customFormat="1" ht="15.75">
      <c r="A4359" s="11" t="s">
        <v>358</v>
      </c>
      <c r="B4359" s="12">
        <v>4138243167</v>
      </c>
      <c r="C4359" s="143"/>
      <c r="D4359" s="286"/>
      <c r="E4359" s="286"/>
      <c r="F4359" s="286"/>
      <c r="G4359" s="286"/>
      <c r="H4359" s="69" t="s">
        <v>161</v>
      </c>
      <c r="I4359" s="69"/>
      <c r="J4359" s="73"/>
    </row>
    <row r="4360" spans="1:10" s="141" customFormat="1" ht="15.75">
      <c r="A4360" s="11" t="s">
        <v>9</v>
      </c>
      <c r="B4360" s="286" t="s">
        <v>814</v>
      </c>
      <c r="C4360" s="286"/>
      <c r="D4360" s="286"/>
      <c r="E4360" s="16"/>
      <c r="F4360" s="11"/>
      <c r="G4360" s="16"/>
      <c r="H4360" s="1"/>
      <c r="I4360" s="1"/>
      <c r="J4360" s="71"/>
    </row>
    <row r="4361" spans="1:10" s="141" customFormat="1" ht="15.75">
      <c r="A4361" s="11" t="s">
        <v>11</v>
      </c>
      <c r="B4361" s="289" t="s">
        <v>213</v>
      </c>
      <c r="C4361" s="289"/>
      <c r="D4361" s="289"/>
      <c r="E4361" s="289"/>
      <c r="F4361" s="18"/>
      <c r="G4361" s="19"/>
      <c r="H4361" s="1"/>
      <c r="I4361" s="1"/>
      <c r="J4361" s="71"/>
    </row>
    <row r="4362" spans="1:10" s="141" customFormat="1" ht="15.75">
      <c r="A4362" s="21" t="s">
        <v>14</v>
      </c>
      <c r="B4362" s="21" t="s">
        <v>16</v>
      </c>
      <c r="C4362" s="21"/>
      <c r="D4362" s="22" t="s">
        <v>18</v>
      </c>
      <c r="E4362" s="23" t="s">
        <v>19</v>
      </c>
      <c r="F4362" s="23" t="s">
        <v>20</v>
      </c>
      <c r="G4362" s="21" t="s">
        <v>21</v>
      </c>
      <c r="H4362" s="63"/>
      <c r="I4362" s="63"/>
      <c r="J4362" s="59">
        <f>H4362*C4363</f>
        <v>0</v>
      </c>
    </row>
    <row r="4363" spans="1:10" s="141" customFormat="1">
      <c r="A4363" s="144">
        <v>1</v>
      </c>
      <c r="B4363" s="145" t="s">
        <v>23</v>
      </c>
      <c r="C4363" s="26"/>
      <c r="D4363" s="146">
        <v>79305</v>
      </c>
      <c r="E4363" s="28">
        <f t="shared" ref="E4363:E4380" si="495">D4363*C4363</f>
        <v>0</v>
      </c>
      <c r="F4363" s="29">
        <v>0</v>
      </c>
      <c r="G4363" s="30">
        <f t="shared" ref="G4363:G4380" si="496">E4363-E4363*F4363</f>
        <v>0</v>
      </c>
      <c r="H4363" s="63">
        <f t="shared" ref="H4363:H4380" si="497">D4363/1.08</f>
        <v>73430.555555555547</v>
      </c>
      <c r="I4363" s="63"/>
      <c r="J4363" s="59">
        <f>H4363*C4364</f>
        <v>0</v>
      </c>
    </row>
    <row r="4364" spans="1:10" s="141" customFormat="1">
      <c r="A4364" s="144">
        <v>2</v>
      </c>
      <c r="B4364" s="145" t="s">
        <v>25</v>
      </c>
      <c r="C4364" s="32"/>
      <c r="D4364" s="147">
        <v>128591</v>
      </c>
      <c r="E4364" s="28">
        <f t="shared" si="495"/>
        <v>0</v>
      </c>
      <c r="F4364" s="29">
        <v>0</v>
      </c>
      <c r="G4364" s="30">
        <f t="shared" si="496"/>
        <v>0</v>
      </c>
      <c r="H4364" s="63">
        <f t="shared" si="497"/>
        <v>119065.74074074073</v>
      </c>
      <c r="I4364" s="63"/>
      <c r="J4364" s="59">
        <f>H4364*C4365</f>
        <v>0</v>
      </c>
    </row>
    <row r="4365" spans="1:10" s="141" customFormat="1">
      <c r="A4365" s="144">
        <v>3</v>
      </c>
      <c r="B4365" s="145" t="s">
        <v>26</v>
      </c>
      <c r="C4365" s="34"/>
      <c r="D4365" s="146">
        <v>60043</v>
      </c>
      <c r="E4365" s="28">
        <f t="shared" si="495"/>
        <v>0</v>
      </c>
      <c r="F4365" s="29">
        <v>0</v>
      </c>
      <c r="G4365" s="30">
        <f t="shared" si="496"/>
        <v>0</v>
      </c>
      <c r="H4365" s="63">
        <f t="shared" si="497"/>
        <v>55595.370370370365</v>
      </c>
      <c r="I4365" s="63"/>
      <c r="J4365" s="59"/>
    </row>
    <row r="4366" spans="1:10" s="141" customFormat="1">
      <c r="A4366" s="144">
        <v>4</v>
      </c>
      <c r="B4366" s="145" t="s">
        <v>27</v>
      </c>
      <c r="C4366" s="106"/>
      <c r="D4366" s="146">
        <v>115781</v>
      </c>
      <c r="E4366" s="28">
        <f t="shared" si="495"/>
        <v>0</v>
      </c>
      <c r="F4366" s="29">
        <v>0</v>
      </c>
      <c r="G4366" s="30">
        <f t="shared" si="496"/>
        <v>0</v>
      </c>
      <c r="H4366" s="63">
        <f t="shared" si="497"/>
        <v>107204.62962962962</v>
      </c>
      <c r="I4366" s="63"/>
      <c r="J4366" s="59"/>
    </row>
    <row r="4367" spans="1:10" s="141" customFormat="1">
      <c r="A4367" s="144">
        <v>5</v>
      </c>
      <c r="B4367" s="145" t="s">
        <v>28</v>
      </c>
      <c r="C4367" s="32">
        <v>8</v>
      </c>
      <c r="D4367" s="146">
        <v>119943</v>
      </c>
      <c r="E4367" s="28">
        <f t="shared" si="495"/>
        <v>959544</v>
      </c>
      <c r="F4367" s="124">
        <v>0</v>
      </c>
      <c r="G4367" s="30">
        <f t="shared" si="496"/>
        <v>959544</v>
      </c>
      <c r="H4367" s="63">
        <f t="shared" si="497"/>
        <v>111058.33333333333</v>
      </c>
      <c r="I4367" s="63"/>
      <c r="J4367" s="59"/>
    </row>
    <row r="4368" spans="1:10" s="141" customFormat="1">
      <c r="A4368" s="144">
        <v>6</v>
      </c>
      <c r="B4368" s="145" t="s">
        <v>29</v>
      </c>
      <c r="C4368" s="26"/>
      <c r="D4368" s="146">
        <v>94810</v>
      </c>
      <c r="E4368" s="28">
        <f t="shared" si="495"/>
        <v>0</v>
      </c>
      <c r="F4368" s="29">
        <v>0</v>
      </c>
      <c r="G4368" s="30">
        <f t="shared" si="496"/>
        <v>0</v>
      </c>
      <c r="H4368" s="63">
        <f t="shared" si="497"/>
        <v>87787.037037037036</v>
      </c>
      <c r="I4368" s="63"/>
      <c r="J4368" s="59"/>
    </row>
    <row r="4369" spans="1:10" s="141" customFormat="1">
      <c r="A4369" s="144">
        <v>7</v>
      </c>
      <c r="B4369" s="145" t="s">
        <v>30</v>
      </c>
      <c r="C4369" s="34"/>
      <c r="D4369" s="146">
        <v>141396</v>
      </c>
      <c r="E4369" s="28">
        <f t="shared" si="495"/>
        <v>0</v>
      </c>
      <c r="F4369" s="29">
        <v>0</v>
      </c>
      <c r="G4369" s="30">
        <f t="shared" si="496"/>
        <v>0</v>
      </c>
      <c r="H4369" s="63">
        <f t="shared" si="497"/>
        <v>130922.22222222222</v>
      </c>
      <c r="I4369" s="63"/>
      <c r="J4369" s="59"/>
    </row>
    <row r="4370" spans="1:10" s="141" customFormat="1">
      <c r="A4370" s="144">
        <v>8</v>
      </c>
      <c r="B4370" s="145" t="s">
        <v>31</v>
      </c>
      <c r="C4370" s="26"/>
      <c r="D4370" s="146">
        <v>232931</v>
      </c>
      <c r="E4370" s="28">
        <f t="shared" si="495"/>
        <v>0</v>
      </c>
      <c r="F4370" s="29">
        <v>0</v>
      </c>
      <c r="G4370" s="30">
        <f t="shared" si="496"/>
        <v>0</v>
      </c>
      <c r="H4370" s="63">
        <f t="shared" si="497"/>
        <v>215676.85185185182</v>
      </c>
      <c r="I4370" s="63"/>
      <c r="J4370" s="59"/>
    </row>
    <row r="4371" spans="1:10" s="141" customFormat="1">
      <c r="A4371" s="144">
        <v>9</v>
      </c>
      <c r="B4371" s="148" t="s">
        <v>32</v>
      </c>
      <c r="C4371" s="26"/>
      <c r="D4371" s="146">
        <v>101534</v>
      </c>
      <c r="E4371" s="28">
        <f t="shared" si="495"/>
        <v>0</v>
      </c>
      <c r="F4371" s="29">
        <v>0</v>
      </c>
      <c r="G4371" s="30">
        <f t="shared" si="496"/>
        <v>0</v>
      </c>
      <c r="H4371" s="63">
        <f t="shared" si="497"/>
        <v>94012.962962962964</v>
      </c>
      <c r="I4371" s="63"/>
      <c r="J4371" s="59"/>
    </row>
    <row r="4372" spans="1:10" s="141" customFormat="1">
      <c r="A4372" s="144">
        <v>10</v>
      </c>
      <c r="B4372" s="148" t="s">
        <v>33</v>
      </c>
      <c r="C4372" s="37"/>
      <c r="D4372" s="147">
        <v>110148</v>
      </c>
      <c r="E4372" s="28">
        <f t="shared" si="495"/>
        <v>0</v>
      </c>
      <c r="F4372" s="29">
        <v>0</v>
      </c>
      <c r="G4372" s="30">
        <f t="shared" si="496"/>
        <v>0</v>
      </c>
      <c r="H4372" s="63">
        <f t="shared" si="497"/>
        <v>101988.88888888888</v>
      </c>
      <c r="I4372" s="63"/>
      <c r="J4372" s="59"/>
    </row>
    <row r="4373" spans="1:10" s="141" customFormat="1">
      <c r="A4373" s="144">
        <v>11</v>
      </c>
      <c r="B4373" s="145" t="s">
        <v>34</v>
      </c>
      <c r="C4373" s="37"/>
      <c r="D4373" s="146">
        <v>54198</v>
      </c>
      <c r="E4373" s="28">
        <f t="shared" si="495"/>
        <v>0</v>
      </c>
      <c r="F4373" s="29">
        <v>0</v>
      </c>
      <c r="G4373" s="30">
        <f t="shared" si="496"/>
        <v>0</v>
      </c>
      <c r="H4373" s="63">
        <f t="shared" si="497"/>
        <v>50183.333333333328</v>
      </c>
      <c r="I4373" s="63"/>
      <c r="J4373" s="59">
        <f t="shared" ref="J4373:J4379" si="498">H4373*C4374</f>
        <v>0</v>
      </c>
    </row>
    <row r="4374" spans="1:10" s="141" customFormat="1">
      <c r="A4374" s="144">
        <v>12</v>
      </c>
      <c r="B4374" s="145" t="s">
        <v>35</v>
      </c>
      <c r="C4374" s="37"/>
      <c r="D4374" s="146">
        <v>49680</v>
      </c>
      <c r="E4374" s="28">
        <f t="shared" si="495"/>
        <v>0</v>
      </c>
      <c r="F4374" s="29">
        <v>0</v>
      </c>
      <c r="G4374" s="30">
        <f t="shared" si="496"/>
        <v>0</v>
      </c>
      <c r="H4374" s="63">
        <f t="shared" si="497"/>
        <v>46000</v>
      </c>
      <c r="I4374" s="63"/>
      <c r="J4374" s="59">
        <f t="shared" si="498"/>
        <v>0</v>
      </c>
    </row>
    <row r="4375" spans="1:10" s="141" customFormat="1">
      <c r="A4375" s="144">
        <v>13</v>
      </c>
      <c r="B4375" s="145" t="s">
        <v>36</v>
      </c>
      <c r="C4375" s="37"/>
      <c r="D4375" s="149">
        <v>64152</v>
      </c>
      <c r="E4375" s="28">
        <f t="shared" si="495"/>
        <v>0</v>
      </c>
      <c r="F4375" s="29">
        <v>0</v>
      </c>
      <c r="G4375" s="30">
        <f t="shared" si="496"/>
        <v>0</v>
      </c>
      <c r="H4375" s="63">
        <f t="shared" si="497"/>
        <v>59399.999999999993</v>
      </c>
      <c r="I4375" s="63"/>
      <c r="J4375" s="59">
        <f t="shared" si="498"/>
        <v>0</v>
      </c>
    </row>
    <row r="4376" spans="1:10" s="141" customFormat="1">
      <c r="A4376" s="144">
        <v>14</v>
      </c>
      <c r="B4376" s="145" t="s">
        <v>37</v>
      </c>
      <c r="C4376" s="37"/>
      <c r="D4376" s="149">
        <v>65934</v>
      </c>
      <c r="E4376" s="28">
        <f t="shared" si="495"/>
        <v>0</v>
      </c>
      <c r="F4376" s="29">
        <v>0</v>
      </c>
      <c r="G4376" s="30">
        <f t="shared" si="496"/>
        <v>0</v>
      </c>
      <c r="H4376" s="63">
        <f t="shared" si="497"/>
        <v>61049.999999999993</v>
      </c>
      <c r="I4376" s="63"/>
      <c r="J4376" s="59">
        <f t="shared" si="498"/>
        <v>0</v>
      </c>
    </row>
    <row r="4377" spans="1:10" s="141" customFormat="1">
      <c r="A4377" s="144">
        <v>15</v>
      </c>
      <c r="B4377" s="145" t="s">
        <v>38</v>
      </c>
      <c r="C4377" s="37"/>
      <c r="D4377" s="149">
        <v>76626</v>
      </c>
      <c r="E4377" s="28">
        <f t="shared" si="495"/>
        <v>0</v>
      </c>
      <c r="F4377" s="124">
        <v>0</v>
      </c>
      <c r="G4377" s="30">
        <f t="shared" si="496"/>
        <v>0</v>
      </c>
      <c r="H4377" s="63">
        <f t="shared" si="497"/>
        <v>70950</v>
      </c>
      <c r="I4377" s="63"/>
      <c r="J4377" s="59">
        <f t="shared" si="498"/>
        <v>0</v>
      </c>
    </row>
    <row r="4378" spans="1:10" s="141" customFormat="1">
      <c r="A4378" s="144">
        <v>16</v>
      </c>
      <c r="B4378" s="145" t="s">
        <v>39</v>
      </c>
      <c r="C4378" s="37"/>
      <c r="D4378" s="149">
        <v>80190</v>
      </c>
      <c r="E4378" s="28">
        <f t="shared" si="495"/>
        <v>0</v>
      </c>
      <c r="F4378" s="29">
        <v>0</v>
      </c>
      <c r="G4378" s="30">
        <f t="shared" si="496"/>
        <v>0</v>
      </c>
      <c r="H4378" s="63">
        <f t="shared" si="497"/>
        <v>74250</v>
      </c>
      <c r="I4378" s="63"/>
      <c r="J4378" s="59">
        <f t="shared" si="498"/>
        <v>0</v>
      </c>
    </row>
    <row r="4379" spans="1:10" s="141" customFormat="1">
      <c r="A4379" s="144">
        <v>17</v>
      </c>
      <c r="B4379" s="145" t="s">
        <v>40</v>
      </c>
      <c r="C4379" s="37"/>
      <c r="D4379" s="149">
        <v>113832</v>
      </c>
      <c r="E4379" s="28">
        <f t="shared" si="495"/>
        <v>0</v>
      </c>
      <c r="F4379" s="29">
        <v>0</v>
      </c>
      <c r="G4379" s="30">
        <f t="shared" si="496"/>
        <v>0</v>
      </c>
      <c r="H4379" s="63">
        <f t="shared" si="497"/>
        <v>105400</v>
      </c>
      <c r="I4379" s="63"/>
      <c r="J4379" s="59">
        <f t="shared" si="498"/>
        <v>0</v>
      </c>
    </row>
    <row r="4380" spans="1:10" s="141" customFormat="1" ht="17.25">
      <c r="A4380" s="144">
        <v>18</v>
      </c>
      <c r="B4380" s="145" t="s">
        <v>41</v>
      </c>
      <c r="C4380" s="37"/>
      <c r="D4380" s="150">
        <v>98010</v>
      </c>
      <c r="E4380" s="28">
        <f t="shared" si="495"/>
        <v>0</v>
      </c>
      <c r="F4380" s="29">
        <v>0</v>
      </c>
      <c r="G4380" s="30">
        <f t="shared" si="496"/>
        <v>0</v>
      </c>
      <c r="H4380" s="63">
        <f t="shared" si="497"/>
        <v>90750</v>
      </c>
      <c r="I4380" s="45"/>
      <c r="J4380" s="64">
        <f>SUM(J4362:J4379)</f>
        <v>0</v>
      </c>
    </row>
    <row r="4381" spans="1:10" s="141" customFormat="1" ht="31.5">
      <c r="A4381" s="40"/>
      <c r="B4381" s="41" t="s">
        <v>42</v>
      </c>
      <c r="C4381" s="42">
        <f>SUM(C4363:C4380)</f>
        <v>8</v>
      </c>
      <c r="D4381" s="42"/>
      <c r="E4381" s="43">
        <f>SUM(E4363:E4380)</f>
        <v>959544</v>
      </c>
      <c r="F4381" s="43"/>
      <c r="G4381" s="44">
        <f>SUM(G4363:G4380)</f>
        <v>959544</v>
      </c>
      <c r="H4381" s="5"/>
      <c r="I4381" s="5"/>
      <c r="J4381" s="75">
        <f>J4380*0.08</f>
        <v>0</v>
      </c>
    </row>
    <row r="4382" spans="1:10" s="141" customFormat="1" ht="31.5">
      <c r="A4382" s="46"/>
      <c r="B4382" s="47"/>
      <c r="C4382" s="48"/>
      <c r="D4382" s="48"/>
      <c r="E4382" s="49"/>
      <c r="F4382" s="49"/>
      <c r="G4382" s="151"/>
      <c r="H4382" s="6"/>
      <c r="I4382" s="6"/>
      <c r="J4382" s="76">
        <f>SUM(J4380:J4381)</f>
        <v>0</v>
      </c>
    </row>
    <row r="4383" spans="1:10" s="141" customFormat="1" ht="18">
      <c r="A4383" s="283" t="s">
        <v>43</v>
      </c>
      <c r="B4383" s="283"/>
      <c r="C4383" s="284" t="s">
        <v>44</v>
      </c>
      <c r="D4383" s="284"/>
      <c r="E4383" s="54"/>
      <c r="F4383" s="54"/>
      <c r="G4383" s="55" t="s">
        <v>45</v>
      </c>
    </row>
    <row r="4387" spans="1:10" s="141" customFormat="1" ht="15.75">
      <c r="A4387" s="279" t="s">
        <v>0</v>
      </c>
      <c r="B4387" s="279"/>
      <c r="C4387" s="279"/>
      <c r="D4387" s="279"/>
      <c r="E4387" s="279"/>
      <c r="F4387" s="279"/>
      <c r="G4387" s="279"/>
    </row>
    <row r="4388" spans="1:10" s="141" customFormat="1" ht="15.75">
      <c r="A4388" s="279" t="s">
        <v>1</v>
      </c>
      <c r="B4388" s="279"/>
      <c r="C4388" s="279"/>
      <c r="D4388" s="279"/>
      <c r="E4388" s="279"/>
      <c r="F4388" s="279"/>
      <c r="G4388" s="279"/>
      <c r="H4388" s="1"/>
      <c r="I4388" s="1"/>
      <c r="J4388" s="71"/>
    </row>
    <row r="4389" spans="1:10" s="141" customFormat="1" ht="15.75">
      <c r="A4389" s="279" t="s">
        <v>2</v>
      </c>
      <c r="B4389" s="279"/>
      <c r="C4389" s="279"/>
      <c r="D4389" s="279"/>
      <c r="E4389" s="279"/>
      <c r="F4389" s="279"/>
      <c r="G4389" s="279"/>
      <c r="H4389" s="1"/>
      <c r="I4389" s="1"/>
      <c r="J4389" s="71"/>
    </row>
    <row r="4390" spans="1:10" s="141" customFormat="1" ht="15.75">
      <c r="A4390" s="279" t="s">
        <v>4</v>
      </c>
      <c r="B4390" s="279"/>
      <c r="C4390" s="279"/>
      <c r="D4390" s="279"/>
      <c r="E4390" s="279"/>
      <c r="F4390" s="279"/>
      <c r="G4390" s="279"/>
      <c r="H4390" s="1"/>
      <c r="I4390" s="1"/>
      <c r="J4390" s="71"/>
    </row>
    <row r="4391" spans="1:10" s="141" customFormat="1" ht="27">
      <c r="A4391" s="280" t="s">
        <v>6</v>
      </c>
      <c r="B4391" s="280"/>
      <c r="C4391" s="280"/>
      <c r="D4391" s="280"/>
      <c r="E4391" s="280"/>
      <c r="F4391" s="280"/>
      <c r="G4391" s="280"/>
      <c r="H4391" s="2"/>
      <c r="I4391" s="2"/>
      <c r="J4391" s="72"/>
    </row>
    <row r="4392" spans="1:10" s="141" customFormat="1" ht="27">
      <c r="A4392" s="142"/>
      <c r="B4392" s="142"/>
      <c r="C4392" s="281" t="s">
        <v>433</v>
      </c>
      <c r="D4392" s="281"/>
      <c r="E4392" s="281"/>
      <c r="F4392" s="281"/>
      <c r="G4392" s="281"/>
      <c r="H4392" s="68"/>
      <c r="I4392" s="68"/>
      <c r="J4392" s="71"/>
    </row>
    <row r="4393" spans="1:10" s="141" customFormat="1" ht="15.75">
      <c r="A4393" s="11" t="s">
        <v>358</v>
      </c>
      <c r="B4393" s="12">
        <v>4138341930</v>
      </c>
      <c r="C4393" s="143"/>
      <c r="D4393" s="286"/>
      <c r="E4393" s="286"/>
      <c r="F4393" s="286"/>
      <c r="G4393" s="286"/>
      <c r="H4393" s="69" t="s">
        <v>161</v>
      </c>
      <c r="I4393" s="69"/>
      <c r="J4393" s="73"/>
    </row>
    <row r="4394" spans="1:10" s="141" customFormat="1" ht="15.75">
      <c r="A4394" s="11" t="s">
        <v>9</v>
      </c>
      <c r="B4394" s="286" t="s">
        <v>815</v>
      </c>
      <c r="C4394" s="286"/>
      <c r="D4394" s="286"/>
      <c r="E4394" s="16"/>
      <c r="F4394" s="11"/>
      <c r="G4394" s="16"/>
      <c r="H4394" s="1"/>
      <c r="I4394" s="1"/>
      <c r="J4394" s="71"/>
    </row>
    <row r="4395" spans="1:10" s="141" customFormat="1" ht="15.75">
      <c r="A4395" s="11" t="s">
        <v>11</v>
      </c>
      <c r="B4395" s="289" t="s">
        <v>698</v>
      </c>
      <c r="C4395" s="289"/>
      <c r="D4395" s="289"/>
      <c r="E4395" s="289"/>
      <c r="F4395" s="18"/>
      <c r="G4395" s="19"/>
      <c r="H4395" s="1"/>
      <c r="I4395" s="1"/>
      <c r="J4395" s="71"/>
    </row>
    <row r="4396" spans="1:10" s="141" customFormat="1" ht="15.75">
      <c r="A4396" s="21" t="s">
        <v>14</v>
      </c>
      <c r="B4396" s="21" t="s">
        <v>16</v>
      </c>
      <c r="C4396" s="21"/>
      <c r="D4396" s="22" t="s">
        <v>18</v>
      </c>
      <c r="E4396" s="23" t="s">
        <v>19</v>
      </c>
      <c r="F4396" s="23" t="s">
        <v>20</v>
      </c>
      <c r="G4396" s="21" t="s">
        <v>21</v>
      </c>
      <c r="H4396" s="63"/>
      <c r="I4396" s="63"/>
      <c r="J4396" s="59">
        <f>H4396*C4397</f>
        <v>0</v>
      </c>
    </row>
    <row r="4397" spans="1:10" s="141" customFormat="1">
      <c r="A4397" s="144">
        <v>1</v>
      </c>
      <c r="B4397" s="145" t="s">
        <v>23</v>
      </c>
      <c r="C4397" s="26"/>
      <c r="D4397" s="146">
        <v>79305</v>
      </c>
      <c r="E4397" s="28">
        <f t="shared" ref="E4397:E4414" si="499">D4397*C4397</f>
        <v>0</v>
      </c>
      <c r="F4397" s="29">
        <v>0</v>
      </c>
      <c r="G4397" s="30">
        <f t="shared" ref="G4397:G4414" si="500">E4397-E4397*F4397</f>
        <v>0</v>
      </c>
      <c r="H4397" s="63">
        <f t="shared" ref="H4397:H4414" si="501">D4397/1.08</f>
        <v>73430.555555555547</v>
      </c>
      <c r="I4397" s="63"/>
      <c r="J4397" s="59">
        <f>H4397*C4398</f>
        <v>0</v>
      </c>
    </row>
    <row r="4398" spans="1:10" s="141" customFormat="1">
      <c r="A4398" s="144">
        <v>2</v>
      </c>
      <c r="B4398" s="145" t="s">
        <v>25</v>
      </c>
      <c r="C4398" s="32"/>
      <c r="D4398" s="147">
        <v>128591</v>
      </c>
      <c r="E4398" s="28">
        <f t="shared" si="499"/>
        <v>0</v>
      </c>
      <c r="F4398" s="29">
        <v>0</v>
      </c>
      <c r="G4398" s="30">
        <f t="shared" si="500"/>
        <v>0</v>
      </c>
      <c r="H4398" s="63">
        <f t="shared" si="501"/>
        <v>119065.74074074073</v>
      </c>
      <c r="I4398" s="63"/>
      <c r="J4398" s="59"/>
    </row>
    <row r="4399" spans="1:10" s="141" customFormat="1">
      <c r="A4399" s="144">
        <v>3</v>
      </c>
      <c r="B4399" s="145" t="s">
        <v>26</v>
      </c>
      <c r="C4399" s="34">
        <v>3</v>
      </c>
      <c r="D4399" s="146">
        <v>60043</v>
      </c>
      <c r="E4399" s="28">
        <f t="shared" si="499"/>
        <v>180129</v>
      </c>
      <c r="F4399" s="29">
        <v>0</v>
      </c>
      <c r="G4399" s="30">
        <f t="shared" si="500"/>
        <v>180129</v>
      </c>
      <c r="H4399" s="63">
        <f t="shared" si="501"/>
        <v>55595.370370370365</v>
      </c>
      <c r="I4399" s="63"/>
      <c r="J4399" s="59"/>
    </row>
    <row r="4400" spans="1:10" s="141" customFormat="1">
      <c r="A4400" s="144">
        <v>4</v>
      </c>
      <c r="B4400" s="145" t="s">
        <v>27</v>
      </c>
      <c r="C4400" s="106"/>
      <c r="D4400" s="146">
        <v>115781</v>
      </c>
      <c r="E4400" s="28">
        <f t="shared" si="499"/>
        <v>0</v>
      </c>
      <c r="F4400" s="29">
        <v>0</v>
      </c>
      <c r="G4400" s="30">
        <f t="shared" si="500"/>
        <v>0</v>
      </c>
      <c r="H4400" s="63">
        <f t="shared" si="501"/>
        <v>107204.62962962962</v>
      </c>
      <c r="I4400" s="63"/>
      <c r="J4400" s="59"/>
    </row>
    <row r="4401" spans="1:10" s="141" customFormat="1">
      <c r="A4401" s="144">
        <v>5</v>
      </c>
      <c r="B4401" s="145" t="s">
        <v>28</v>
      </c>
      <c r="C4401" s="32">
        <v>4</v>
      </c>
      <c r="D4401" s="146">
        <v>119943</v>
      </c>
      <c r="E4401" s="28">
        <f t="shared" si="499"/>
        <v>479772</v>
      </c>
      <c r="F4401" s="124">
        <v>0</v>
      </c>
      <c r="G4401" s="30">
        <f t="shared" si="500"/>
        <v>479772</v>
      </c>
      <c r="H4401" s="63">
        <f t="shared" si="501"/>
        <v>111058.33333333333</v>
      </c>
      <c r="I4401" s="63"/>
      <c r="J4401" s="59"/>
    </row>
    <row r="4402" spans="1:10" s="141" customFormat="1">
      <c r="A4402" s="144">
        <v>6</v>
      </c>
      <c r="B4402" s="145" t="s">
        <v>29</v>
      </c>
      <c r="C4402" s="26"/>
      <c r="D4402" s="146">
        <v>94810</v>
      </c>
      <c r="E4402" s="28">
        <f t="shared" si="499"/>
        <v>0</v>
      </c>
      <c r="F4402" s="29">
        <v>0</v>
      </c>
      <c r="G4402" s="30">
        <f t="shared" si="500"/>
        <v>0</v>
      </c>
      <c r="H4402" s="63">
        <f t="shared" si="501"/>
        <v>87787.037037037036</v>
      </c>
      <c r="I4402" s="63"/>
      <c r="J4402" s="59"/>
    </row>
    <row r="4403" spans="1:10" s="141" customFormat="1">
      <c r="A4403" s="144">
        <v>7</v>
      </c>
      <c r="B4403" s="145" t="s">
        <v>30</v>
      </c>
      <c r="C4403" s="34"/>
      <c r="D4403" s="146">
        <v>141396</v>
      </c>
      <c r="E4403" s="28">
        <f t="shared" si="499"/>
        <v>0</v>
      </c>
      <c r="F4403" s="29">
        <v>0</v>
      </c>
      <c r="G4403" s="30">
        <f t="shared" si="500"/>
        <v>0</v>
      </c>
      <c r="H4403" s="63">
        <f t="shared" si="501"/>
        <v>130922.22222222222</v>
      </c>
      <c r="I4403" s="63"/>
      <c r="J4403" s="59"/>
    </row>
    <row r="4404" spans="1:10" s="141" customFormat="1">
      <c r="A4404" s="144">
        <v>8</v>
      </c>
      <c r="B4404" s="145" t="s">
        <v>31</v>
      </c>
      <c r="C4404" s="26"/>
      <c r="D4404" s="146">
        <v>232931</v>
      </c>
      <c r="E4404" s="28">
        <f t="shared" si="499"/>
        <v>0</v>
      </c>
      <c r="F4404" s="29">
        <v>0</v>
      </c>
      <c r="G4404" s="30">
        <f t="shared" si="500"/>
        <v>0</v>
      </c>
      <c r="H4404" s="63">
        <f t="shared" si="501"/>
        <v>215676.85185185182</v>
      </c>
      <c r="I4404" s="63"/>
      <c r="J4404" s="59"/>
    </row>
    <row r="4405" spans="1:10" s="141" customFormat="1">
      <c r="A4405" s="144">
        <v>9</v>
      </c>
      <c r="B4405" s="148" t="s">
        <v>32</v>
      </c>
      <c r="C4405" s="26"/>
      <c r="D4405" s="146">
        <v>101534</v>
      </c>
      <c r="E4405" s="28">
        <f t="shared" si="499"/>
        <v>0</v>
      </c>
      <c r="F4405" s="29">
        <v>0</v>
      </c>
      <c r="G4405" s="30">
        <f t="shared" si="500"/>
        <v>0</v>
      </c>
      <c r="H4405" s="63">
        <f t="shared" si="501"/>
        <v>94012.962962962964</v>
      </c>
      <c r="I4405" s="63"/>
      <c r="J4405" s="59"/>
    </row>
    <row r="4406" spans="1:10" s="141" customFormat="1">
      <c r="A4406" s="144">
        <v>10</v>
      </c>
      <c r="B4406" s="148" t="s">
        <v>33</v>
      </c>
      <c r="C4406" s="37"/>
      <c r="D4406" s="147">
        <v>110148</v>
      </c>
      <c r="E4406" s="28">
        <f t="shared" si="499"/>
        <v>0</v>
      </c>
      <c r="F4406" s="29">
        <v>0</v>
      </c>
      <c r="G4406" s="30">
        <f t="shared" si="500"/>
        <v>0</v>
      </c>
      <c r="H4406" s="63">
        <f t="shared" si="501"/>
        <v>101988.88888888888</v>
      </c>
      <c r="I4406" s="63"/>
      <c r="J4406" s="59"/>
    </row>
    <row r="4407" spans="1:10" s="141" customFormat="1">
      <c r="A4407" s="144">
        <v>11</v>
      </c>
      <c r="B4407" s="145" t="s">
        <v>34</v>
      </c>
      <c r="C4407" s="37"/>
      <c r="D4407" s="146">
        <v>54198</v>
      </c>
      <c r="E4407" s="28">
        <f t="shared" si="499"/>
        <v>0</v>
      </c>
      <c r="F4407" s="29">
        <v>0</v>
      </c>
      <c r="G4407" s="30">
        <f t="shared" si="500"/>
        <v>0</v>
      </c>
      <c r="H4407" s="63">
        <f t="shared" si="501"/>
        <v>50183.333333333328</v>
      </c>
      <c r="I4407" s="63"/>
      <c r="J4407" s="59"/>
    </row>
    <row r="4408" spans="1:10" s="141" customFormat="1">
      <c r="A4408" s="144">
        <v>12</v>
      </c>
      <c r="B4408" s="145" t="s">
        <v>35</v>
      </c>
      <c r="C4408" s="37">
        <v>3</v>
      </c>
      <c r="D4408" s="146">
        <v>49680</v>
      </c>
      <c r="E4408" s="28">
        <f t="shared" si="499"/>
        <v>149040</v>
      </c>
      <c r="F4408" s="29">
        <v>0</v>
      </c>
      <c r="G4408" s="30">
        <f t="shared" si="500"/>
        <v>149040</v>
      </c>
      <c r="H4408" s="63">
        <f t="shared" si="501"/>
        <v>46000</v>
      </c>
      <c r="I4408" s="63"/>
      <c r="J4408" s="59"/>
    </row>
    <row r="4409" spans="1:10" s="141" customFormat="1">
      <c r="A4409" s="144">
        <v>13</v>
      </c>
      <c r="B4409" s="145" t="s">
        <v>36</v>
      </c>
      <c r="C4409" s="37"/>
      <c r="D4409" s="149">
        <v>64152</v>
      </c>
      <c r="E4409" s="28">
        <f t="shared" si="499"/>
        <v>0</v>
      </c>
      <c r="F4409" s="29">
        <v>0</v>
      </c>
      <c r="G4409" s="30">
        <f t="shared" si="500"/>
        <v>0</v>
      </c>
      <c r="H4409" s="63">
        <f t="shared" si="501"/>
        <v>59399.999999999993</v>
      </c>
      <c r="I4409" s="63"/>
      <c r="J4409" s="59"/>
    </row>
    <row r="4410" spans="1:10" s="141" customFormat="1">
      <c r="A4410" s="144">
        <v>14</v>
      </c>
      <c r="B4410" s="145" t="s">
        <v>37</v>
      </c>
      <c r="C4410" s="37"/>
      <c r="D4410" s="149">
        <v>65934</v>
      </c>
      <c r="E4410" s="28">
        <f t="shared" si="499"/>
        <v>0</v>
      </c>
      <c r="F4410" s="29">
        <v>0</v>
      </c>
      <c r="G4410" s="30">
        <f t="shared" si="500"/>
        <v>0</v>
      </c>
      <c r="H4410" s="63">
        <f t="shared" si="501"/>
        <v>61049.999999999993</v>
      </c>
      <c r="I4410" s="63"/>
      <c r="J4410" s="59">
        <f>H4410*C4411</f>
        <v>0</v>
      </c>
    </row>
    <row r="4411" spans="1:10" s="141" customFormat="1">
      <c r="A4411" s="144">
        <v>15</v>
      </c>
      <c r="B4411" s="145" t="s">
        <v>38</v>
      </c>
      <c r="C4411" s="37"/>
      <c r="D4411" s="149">
        <v>76626</v>
      </c>
      <c r="E4411" s="28">
        <f t="shared" si="499"/>
        <v>0</v>
      </c>
      <c r="F4411" s="124">
        <v>0</v>
      </c>
      <c r="G4411" s="30">
        <f t="shared" si="500"/>
        <v>0</v>
      </c>
      <c r="H4411" s="63">
        <f t="shared" si="501"/>
        <v>70950</v>
      </c>
      <c r="I4411" s="63"/>
      <c r="J4411" s="59">
        <f>H4411*C4412</f>
        <v>0</v>
      </c>
    </row>
    <row r="4412" spans="1:10" s="141" customFormat="1">
      <c r="A4412" s="144">
        <v>16</v>
      </c>
      <c r="B4412" s="145" t="s">
        <v>39</v>
      </c>
      <c r="C4412" s="37"/>
      <c r="D4412" s="149">
        <v>80190</v>
      </c>
      <c r="E4412" s="28">
        <f t="shared" si="499"/>
        <v>0</v>
      </c>
      <c r="F4412" s="29">
        <v>0</v>
      </c>
      <c r="G4412" s="30">
        <f t="shared" si="500"/>
        <v>0</v>
      </c>
      <c r="H4412" s="63">
        <f t="shared" si="501"/>
        <v>74250</v>
      </c>
      <c r="I4412" s="63"/>
      <c r="J4412" s="59">
        <f>H4412*C4413</f>
        <v>0</v>
      </c>
    </row>
    <row r="4413" spans="1:10" s="141" customFormat="1">
      <c r="A4413" s="144">
        <v>17</v>
      </c>
      <c r="B4413" s="145" t="s">
        <v>40</v>
      </c>
      <c r="C4413" s="37"/>
      <c r="D4413" s="149">
        <v>113832</v>
      </c>
      <c r="E4413" s="28">
        <f t="shared" si="499"/>
        <v>0</v>
      </c>
      <c r="F4413" s="29">
        <v>0</v>
      </c>
      <c r="G4413" s="30">
        <f t="shared" si="500"/>
        <v>0</v>
      </c>
      <c r="H4413" s="63">
        <f t="shared" si="501"/>
        <v>105400</v>
      </c>
      <c r="I4413" s="63"/>
      <c r="J4413" s="59">
        <f>H4413*C4414</f>
        <v>0</v>
      </c>
    </row>
    <row r="4414" spans="1:10" s="141" customFormat="1" ht="17.25">
      <c r="A4414" s="144">
        <v>18</v>
      </c>
      <c r="B4414" s="145" t="s">
        <v>41</v>
      </c>
      <c r="C4414" s="37"/>
      <c r="D4414" s="150">
        <v>98010</v>
      </c>
      <c r="E4414" s="28">
        <f t="shared" si="499"/>
        <v>0</v>
      </c>
      <c r="F4414" s="29">
        <v>0</v>
      </c>
      <c r="G4414" s="30">
        <f t="shared" si="500"/>
        <v>0</v>
      </c>
      <c r="H4414" s="63">
        <f t="shared" si="501"/>
        <v>90750</v>
      </c>
      <c r="I4414" s="45"/>
      <c r="J4414" s="64">
        <f>SUM(J4396:J4413)</f>
        <v>0</v>
      </c>
    </row>
    <row r="4415" spans="1:10" s="141" customFormat="1" ht="31.5">
      <c r="A4415" s="40"/>
      <c r="B4415" s="41" t="s">
        <v>42</v>
      </c>
      <c r="C4415" s="42">
        <f>SUM(C4397:C4414)</f>
        <v>10</v>
      </c>
      <c r="D4415" s="42"/>
      <c r="E4415" s="43">
        <f>SUM(E4397:E4414)</f>
        <v>808941</v>
      </c>
      <c r="F4415" s="43"/>
      <c r="G4415" s="44">
        <f>SUM(G4397:G4414)</f>
        <v>808941</v>
      </c>
      <c r="H4415" s="5"/>
      <c r="I4415" s="5"/>
      <c r="J4415" s="75">
        <f>J4414*0.08</f>
        <v>0</v>
      </c>
    </row>
    <row r="4416" spans="1:10" s="141" customFormat="1" ht="31.5">
      <c r="A4416" s="46"/>
      <c r="B4416" s="47"/>
      <c r="C4416" s="48"/>
      <c r="D4416" s="48"/>
      <c r="E4416" s="49"/>
      <c r="F4416" s="49"/>
      <c r="G4416" s="151"/>
      <c r="H4416" s="6"/>
      <c r="I4416" s="6"/>
      <c r="J4416" s="76">
        <f>SUM(J4414:J4415)</f>
        <v>0</v>
      </c>
    </row>
    <row r="4417" spans="1:10" s="141" customFormat="1" ht="18">
      <c r="A4417" s="283" t="s">
        <v>43</v>
      </c>
      <c r="B4417" s="283"/>
      <c r="C4417" s="284" t="s">
        <v>44</v>
      </c>
      <c r="D4417" s="284"/>
      <c r="E4417" s="54"/>
      <c r="F4417" s="54"/>
      <c r="G4417" s="55" t="s">
        <v>45</v>
      </c>
    </row>
    <row r="4420" spans="1:10" s="141" customFormat="1" ht="15.75">
      <c r="A4420" s="279" t="s">
        <v>0</v>
      </c>
      <c r="B4420" s="279"/>
      <c r="C4420" s="279"/>
      <c r="D4420" s="279"/>
      <c r="E4420" s="279"/>
      <c r="F4420" s="279"/>
      <c r="G4420" s="279"/>
    </row>
    <row r="4421" spans="1:10" s="141" customFormat="1" ht="15.75">
      <c r="A4421" s="279" t="s">
        <v>1</v>
      </c>
      <c r="B4421" s="279"/>
      <c r="C4421" s="279"/>
      <c r="D4421" s="279"/>
      <c r="E4421" s="279"/>
      <c r="F4421" s="279"/>
      <c r="G4421" s="279"/>
      <c r="H4421" s="1"/>
      <c r="I4421" s="1"/>
      <c r="J4421" s="71"/>
    </row>
    <row r="4422" spans="1:10" s="141" customFormat="1" ht="15.75">
      <c r="A4422" s="279" t="s">
        <v>2</v>
      </c>
      <c r="B4422" s="279"/>
      <c r="C4422" s="279"/>
      <c r="D4422" s="279"/>
      <c r="E4422" s="279"/>
      <c r="F4422" s="279"/>
      <c r="G4422" s="279"/>
      <c r="H4422" s="1"/>
      <c r="I4422" s="1"/>
      <c r="J4422" s="71"/>
    </row>
    <row r="4423" spans="1:10" s="141" customFormat="1" ht="15.75">
      <c r="A4423" s="279" t="s">
        <v>4</v>
      </c>
      <c r="B4423" s="279"/>
      <c r="C4423" s="279"/>
      <c r="D4423" s="279"/>
      <c r="E4423" s="279"/>
      <c r="F4423" s="279"/>
      <c r="G4423" s="279"/>
      <c r="H4423" s="1"/>
      <c r="I4423" s="1"/>
      <c r="J4423" s="71"/>
    </row>
    <row r="4424" spans="1:10" s="141" customFormat="1" ht="27">
      <c r="A4424" s="280" t="s">
        <v>6</v>
      </c>
      <c r="B4424" s="280"/>
      <c r="C4424" s="280"/>
      <c r="D4424" s="280"/>
      <c r="E4424" s="280"/>
      <c r="F4424" s="280"/>
      <c r="G4424" s="280"/>
      <c r="H4424" s="2"/>
      <c r="I4424" s="2"/>
      <c r="J4424" s="72"/>
    </row>
    <row r="4425" spans="1:10" s="141" customFormat="1" ht="27">
      <c r="A4425" s="142"/>
      <c r="B4425" s="142"/>
      <c r="C4425" s="281" t="s">
        <v>433</v>
      </c>
      <c r="D4425" s="281"/>
      <c r="E4425" s="281"/>
      <c r="F4425" s="281"/>
      <c r="G4425" s="281"/>
      <c r="H4425" s="68"/>
      <c r="I4425" s="68"/>
      <c r="J4425" s="71"/>
    </row>
    <row r="4426" spans="1:10" s="141" customFormat="1" ht="15.75">
      <c r="A4426" s="11" t="s">
        <v>358</v>
      </c>
      <c r="B4426" s="12">
        <v>4138274788</v>
      </c>
      <c r="C4426" s="143"/>
      <c r="D4426" s="286"/>
      <c r="E4426" s="286"/>
      <c r="F4426" s="286"/>
      <c r="G4426" s="286"/>
      <c r="H4426" s="69" t="s">
        <v>161</v>
      </c>
      <c r="I4426" s="69"/>
      <c r="J4426" s="73"/>
    </row>
    <row r="4427" spans="1:10" s="141" customFormat="1" ht="15.75">
      <c r="A4427" s="11" t="s">
        <v>9</v>
      </c>
      <c r="B4427" s="286" t="s">
        <v>816</v>
      </c>
      <c r="C4427" s="286"/>
      <c r="D4427" s="286"/>
      <c r="E4427" s="16"/>
      <c r="F4427" s="11"/>
      <c r="G4427" s="16"/>
      <c r="H4427" s="1"/>
      <c r="I4427" s="1"/>
      <c r="J4427" s="71"/>
    </row>
    <row r="4428" spans="1:10" s="141" customFormat="1" ht="15.75">
      <c r="A4428" s="11" t="s">
        <v>11</v>
      </c>
      <c r="B4428" s="289" t="s">
        <v>213</v>
      </c>
      <c r="C4428" s="289"/>
      <c r="D4428" s="289"/>
      <c r="E4428" s="289"/>
      <c r="F4428" s="18"/>
      <c r="G4428" s="19"/>
      <c r="H4428" s="1"/>
      <c r="I4428" s="1"/>
      <c r="J4428" s="71"/>
    </row>
    <row r="4429" spans="1:10" s="141" customFormat="1" ht="15.75">
      <c r="A4429" s="21" t="s">
        <v>14</v>
      </c>
      <c r="B4429" s="21" t="s">
        <v>16</v>
      </c>
      <c r="C4429" s="21"/>
      <c r="D4429" s="22" t="s">
        <v>18</v>
      </c>
      <c r="E4429" s="23" t="s">
        <v>19</v>
      </c>
      <c r="F4429" s="23" t="s">
        <v>20</v>
      </c>
      <c r="G4429" s="21" t="s">
        <v>21</v>
      </c>
      <c r="H4429" s="63"/>
      <c r="I4429" s="63"/>
      <c r="J4429" s="59">
        <f>H4429*C4430</f>
        <v>0</v>
      </c>
    </row>
    <row r="4430" spans="1:10" s="141" customFormat="1">
      <c r="A4430" s="144">
        <v>1</v>
      </c>
      <c r="B4430" s="145" t="s">
        <v>23</v>
      </c>
      <c r="C4430" s="26"/>
      <c r="D4430" s="146">
        <v>79305</v>
      </c>
      <c r="E4430" s="28">
        <f t="shared" ref="E4430:E4447" si="502">D4430*C4430</f>
        <v>0</v>
      </c>
      <c r="F4430" s="29">
        <v>0</v>
      </c>
      <c r="G4430" s="30">
        <f t="shared" ref="G4430:G4447" si="503">E4430-E4430*F4430</f>
        <v>0</v>
      </c>
      <c r="H4430" s="63">
        <f t="shared" ref="H4430:H4447" si="504">D4430/1.08</f>
        <v>73430.555555555547</v>
      </c>
      <c r="I4430" s="63"/>
      <c r="J4430" s="59">
        <f>H4430*C4431</f>
        <v>0</v>
      </c>
    </row>
    <row r="4431" spans="1:10" s="141" customFormat="1">
      <c r="A4431" s="144">
        <v>2</v>
      </c>
      <c r="B4431" s="145" t="s">
        <v>25</v>
      </c>
      <c r="C4431" s="32"/>
      <c r="D4431" s="147">
        <v>128591</v>
      </c>
      <c r="E4431" s="28">
        <f t="shared" si="502"/>
        <v>0</v>
      </c>
      <c r="F4431" s="29">
        <v>0</v>
      </c>
      <c r="G4431" s="30">
        <f t="shared" si="503"/>
        <v>0</v>
      </c>
      <c r="H4431" s="63">
        <f t="shared" si="504"/>
        <v>119065.74074074073</v>
      </c>
      <c r="I4431" s="63"/>
      <c r="J4431" s="59">
        <f>H4431*C4432</f>
        <v>0</v>
      </c>
    </row>
    <row r="4432" spans="1:10" s="141" customFormat="1">
      <c r="A4432" s="144">
        <v>3</v>
      </c>
      <c r="B4432" s="145" t="s">
        <v>26</v>
      </c>
      <c r="C4432" s="34"/>
      <c r="D4432" s="146">
        <v>60043</v>
      </c>
      <c r="E4432" s="28">
        <f t="shared" si="502"/>
        <v>0</v>
      </c>
      <c r="F4432" s="29">
        <v>0</v>
      </c>
      <c r="G4432" s="30">
        <f t="shared" si="503"/>
        <v>0</v>
      </c>
      <c r="H4432" s="63">
        <f t="shared" si="504"/>
        <v>55595.370370370365</v>
      </c>
      <c r="I4432" s="63"/>
      <c r="J4432" s="59"/>
    </row>
    <row r="4433" spans="1:10" s="141" customFormat="1">
      <c r="A4433" s="144">
        <v>4</v>
      </c>
      <c r="B4433" s="145" t="s">
        <v>27</v>
      </c>
      <c r="C4433" s="106"/>
      <c r="D4433" s="146">
        <v>115781</v>
      </c>
      <c r="E4433" s="28">
        <f t="shared" si="502"/>
        <v>0</v>
      </c>
      <c r="F4433" s="29">
        <v>0</v>
      </c>
      <c r="G4433" s="30">
        <f t="shared" si="503"/>
        <v>0</v>
      </c>
      <c r="H4433" s="63">
        <f t="shared" si="504"/>
        <v>107204.62962962962</v>
      </c>
      <c r="I4433" s="63"/>
      <c r="J4433" s="59"/>
    </row>
    <row r="4434" spans="1:10" s="141" customFormat="1">
      <c r="A4434" s="144">
        <v>5</v>
      </c>
      <c r="B4434" s="145" t="s">
        <v>28</v>
      </c>
      <c r="C4434" s="32">
        <v>5</v>
      </c>
      <c r="D4434" s="146">
        <v>119943</v>
      </c>
      <c r="E4434" s="28">
        <f t="shared" si="502"/>
        <v>599715</v>
      </c>
      <c r="F4434" s="124">
        <v>0</v>
      </c>
      <c r="G4434" s="30">
        <f t="shared" si="503"/>
        <v>599715</v>
      </c>
      <c r="H4434" s="63">
        <f t="shared" si="504"/>
        <v>111058.33333333333</v>
      </c>
      <c r="I4434" s="63"/>
      <c r="J4434" s="59"/>
    </row>
    <row r="4435" spans="1:10" s="141" customFormat="1">
      <c r="A4435" s="144">
        <v>6</v>
      </c>
      <c r="B4435" s="145" t="s">
        <v>29</v>
      </c>
      <c r="C4435" s="26"/>
      <c r="D4435" s="146">
        <v>94810</v>
      </c>
      <c r="E4435" s="28">
        <f t="shared" si="502"/>
        <v>0</v>
      </c>
      <c r="F4435" s="29">
        <v>0</v>
      </c>
      <c r="G4435" s="30">
        <f t="shared" si="503"/>
        <v>0</v>
      </c>
      <c r="H4435" s="63">
        <f t="shared" si="504"/>
        <v>87787.037037037036</v>
      </c>
      <c r="I4435" s="63"/>
      <c r="J4435" s="59"/>
    </row>
    <row r="4436" spans="1:10" s="141" customFormat="1">
      <c r="A4436" s="144">
        <v>7</v>
      </c>
      <c r="B4436" s="145" t="s">
        <v>30</v>
      </c>
      <c r="C4436" s="34"/>
      <c r="D4436" s="146">
        <v>141396</v>
      </c>
      <c r="E4436" s="28">
        <f t="shared" si="502"/>
        <v>0</v>
      </c>
      <c r="F4436" s="29">
        <v>0</v>
      </c>
      <c r="G4436" s="30">
        <f t="shared" si="503"/>
        <v>0</v>
      </c>
      <c r="H4436" s="63">
        <f t="shared" si="504"/>
        <v>130922.22222222222</v>
      </c>
      <c r="I4436" s="63"/>
      <c r="J4436" s="59"/>
    </row>
    <row r="4437" spans="1:10" s="141" customFormat="1">
      <c r="A4437" s="144">
        <v>8</v>
      </c>
      <c r="B4437" s="145" t="s">
        <v>31</v>
      </c>
      <c r="C4437" s="26"/>
      <c r="D4437" s="146">
        <v>232931</v>
      </c>
      <c r="E4437" s="28">
        <f t="shared" si="502"/>
        <v>0</v>
      </c>
      <c r="F4437" s="29">
        <v>0</v>
      </c>
      <c r="G4437" s="30">
        <f t="shared" si="503"/>
        <v>0</v>
      </c>
      <c r="H4437" s="63">
        <f t="shared" si="504"/>
        <v>215676.85185185182</v>
      </c>
      <c r="I4437" s="63"/>
      <c r="J4437" s="59"/>
    </row>
    <row r="4438" spans="1:10" s="141" customFormat="1">
      <c r="A4438" s="144">
        <v>9</v>
      </c>
      <c r="B4438" s="148" t="s">
        <v>32</v>
      </c>
      <c r="C4438" s="26"/>
      <c r="D4438" s="146">
        <v>101534</v>
      </c>
      <c r="E4438" s="28">
        <f t="shared" si="502"/>
        <v>0</v>
      </c>
      <c r="F4438" s="29">
        <v>0</v>
      </c>
      <c r="G4438" s="30">
        <f t="shared" si="503"/>
        <v>0</v>
      </c>
      <c r="H4438" s="63">
        <f t="shared" si="504"/>
        <v>94012.962962962964</v>
      </c>
      <c r="I4438" s="63"/>
      <c r="J4438" s="59"/>
    </row>
    <row r="4439" spans="1:10" s="141" customFormat="1">
      <c r="A4439" s="144">
        <v>10</v>
      </c>
      <c r="B4439" s="148" t="s">
        <v>33</v>
      </c>
      <c r="C4439" s="37"/>
      <c r="D4439" s="147">
        <v>110148</v>
      </c>
      <c r="E4439" s="28">
        <f t="shared" si="502"/>
        <v>0</v>
      </c>
      <c r="F4439" s="29">
        <v>0</v>
      </c>
      <c r="G4439" s="30">
        <f t="shared" si="503"/>
        <v>0</v>
      </c>
      <c r="H4439" s="63">
        <f t="shared" si="504"/>
        <v>101988.88888888888</v>
      </c>
      <c r="I4439" s="63"/>
      <c r="J4439" s="59"/>
    </row>
    <row r="4440" spans="1:10" s="141" customFormat="1">
      <c r="A4440" s="144">
        <v>11</v>
      </c>
      <c r="B4440" s="145" t="s">
        <v>34</v>
      </c>
      <c r="C4440" s="37"/>
      <c r="D4440" s="146">
        <v>54198</v>
      </c>
      <c r="E4440" s="28">
        <f t="shared" si="502"/>
        <v>0</v>
      </c>
      <c r="F4440" s="29">
        <v>0</v>
      </c>
      <c r="G4440" s="30">
        <f t="shared" si="503"/>
        <v>0</v>
      </c>
      <c r="H4440" s="63">
        <f t="shared" si="504"/>
        <v>50183.333333333328</v>
      </c>
      <c r="I4440" s="63"/>
      <c r="J4440" s="59"/>
    </row>
    <row r="4441" spans="1:10" s="141" customFormat="1">
      <c r="A4441" s="144">
        <v>12</v>
      </c>
      <c r="B4441" s="145" t="s">
        <v>35</v>
      </c>
      <c r="C4441" s="37">
        <v>3</v>
      </c>
      <c r="D4441" s="146">
        <v>49680</v>
      </c>
      <c r="E4441" s="28">
        <f t="shared" si="502"/>
        <v>149040</v>
      </c>
      <c r="F4441" s="29">
        <v>0</v>
      </c>
      <c r="G4441" s="30">
        <f t="shared" si="503"/>
        <v>149040</v>
      </c>
      <c r="H4441" s="63">
        <f t="shared" si="504"/>
        <v>46000</v>
      </c>
      <c r="I4441" s="63"/>
      <c r="J4441" s="59"/>
    </row>
    <row r="4442" spans="1:10" s="141" customFormat="1">
      <c r="A4442" s="144">
        <v>13</v>
      </c>
      <c r="B4442" s="145" t="s">
        <v>36</v>
      </c>
      <c r="C4442" s="37"/>
      <c r="D4442" s="149">
        <v>64152</v>
      </c>
      <c r="E4442" s="28">
        <f t="shared" si="502"/>
        <v>0</v>
      </c>
      <c r="F4442" s="29">
        <v>0</v>
      </c>
      <c r="G4442" s="30">
        <f t="shared" si="503"/>
        <v>0</v>
      </c>
      <c r="H4442" s="63">
        <f t="shared" si="504"/>
        <v>59399.999999999993</v>
      </c>
      <c r="I4442" s="63"/>
      <c r="J4442" s="59"/>
    </row>
    <row r="4443" spans="1:10" s="141" customFormat="1">
      <c r="A4443" s="144">
        <v>14</v>
      </c>
      <c r="B4443" s="145" t="s">
        <v>37</v>
      </c>
      <c r="C4443" s="37"/>
      <c r="D4443" s="149">
        <v>65934</v>
      </c>
      <c r="E4443" s="28">
        <f t="shared" si="502"/>
        <v>0</v>
      </c>
      <c r="F4443" s="29">
        <v>0</v>
      </c>
      <c r="G4443" s="30">
        <f t="shared" si="503"/>
        <v>0</v>
      </c>
      <c r="H4443" s="63">
        <f t="shared" si="504"/>
        <v>61049.999999999993</v>
      </c>
      <c r="I4443" s="63"/>
      <c r="J4443" s="59">
        <f>H4443*C4444</f>
        <v>0</v>
      </c>
    </row>
    <row r="4444" spans="1:10" s="141" customFormat="1">
      <c r="A4444" s="144">
        <v>15</v>
      </c>
      <c r="B4444" s="145" t="s">
        <v>38</v>
      </c>
      <c r="C4444" s="37"/>
      <c r="D4444" s="149">
        <v>76626</v>
      </c>
      <c r="E4444" s="28">
        <f t="shared" si="502"/>
        <v>0</v>
      </c>
      <c r="F4444" s="124">
        <v>0</v>
      </c>
      <c r="G4444" s="30">
        <f t="shared" si="503"/>
        <v>0</v>
      </c>
      <c r="H4444" s="63">
        <f t="shared" si="504"/>
        <v>70950</v>
      </c>
      <c r="I4444" s="63"/>
      <c r="J4444" s="59">
        <f>H4444*C4445</f>
        <v>0</v>
      </c>
    </row>
    <row r="4445" spans="1:10" s="141" customFormat="1">
      <c r="A4445" s="144">
        <v>16</v>
      </c>
      <c r="B4445" s="145" t="s">
        <v>39</v>
      </c>
      <c r="C4445" s="37"/>
      <c r="D4445" s="149">
        <v>80190</v>
      </c>
      <c r="E4445" s="28">
        <f t="shared" si="502"/>
        <v>0</v>
      </c>
      <c r="F4445" s="29">
        <v>0</v>
      </c>
      <c r="G4445" s="30">
        <f t="shared" si="503"/>
        <v>0</v>
      </c>
      <c r="H4445" s="63">
        <f t="shared" si="504"/>
        <v>74250</v>
      </c>
      <c r="I4445" s="63"/>
      <c r="J4445" s="59">
        <f>H4445*C4446</f>
        <v>0</v>
      </c>
    </row>
    <row r="4446" spans="1:10" s="141" customFormat="1">
      <c r="A4446" s="144">
        <v>17</v>
      </c>
      <c r="B4446" s="145" t="s">
        <v>40</v>
      </c>
      <c r="C4446" s="37"/>
      <c r="D4446" s="149">
        <v>113832</v>
      </c>
      <c r="E4446" s="28">
        <f t="shared" si="502"/>
        <v>0</v>
      </c>
      <c r="F4446" s="29">
        <v>0</v>
      </c>
      <c r="G4446" s="30">
        <f t="shared" si="503"/>
        <v>0</v>
      </c>
      <c r="H4446" s="63">
        <f t="shared" si="504"/>
        <v>105400</v>
      </c>
      <c r="I4446" s="63"/>
      <c r="J4446" s="59">
        <f>H4446*C4447</f>
        <v>0</v>
      </c>
    </row>
    <row r="4447" spans="1:10" s="141" customFormat="1" ht="17.25">
      <c r="A4447" s="144">
        <v>18</v>
      </c>
      <c r="B4447" s="145" t="s">
        <v>41</v>
      </c>
      <c r="C4447" s="37"/>
      <c r="D4447" s="150">
        <v>98010</v>
      </c>
      <c r="E4447" s="28">
        <f t="shared" si="502"/>
        <v>0</v>
      </c>
      <c r="F4447" s="29">
        <v>0</v>
      </c>
      <c r="G4447" s="30">
        <f t="shared" si="503"/>
        <v>0</v>
      </c>
      <c r="H4447" s="63">
        <f t="shared" si="504"/>
        <v>90750</v>
      </c>
      <c r="I4447" s="45"/>
      <c r="J4447" s="64">
        <f>SUM(J4429:J4446)</f>
        <v>0</v>
      </c>
    </row>
    <row r="4448" spans="1:10" s="141" customFormat="1" ht="31.5">
      <c r="A4448" s="40"/>
      <c r="B4448" s="41" t="s">
        <v>42</v>
      </c>
      <c r="C4448" s="42">
        <f>SUM(C4430:C4447)</f>
        <v>8</v>
      </c>
      <c r="D4448" s="42"/>
      <c r="E4448" s="43">
        <f>SUM(E4430:E4447)</f>
        <v>748755</v>
      </c>
      <c r="F4448" s="43"/>
      <c r="G4448" s="44">
        <f>SUM(G4430:G4447)</f>
        <v>748755</v>
      </c>
      <c r="H4448" s="5"/>
      <c r="I4448" s="5"/>
      <c r="J4448" s="75">
        <f>J4447*0.08</f>
        <v>0</v>
      </c>
    </row>
    <row r="4449" spans="1:10" s="141" customFormat="1" ht="31.5">
      <c r="A4449" s="46"/>
      <c r="B4449" s="47"/>
      <c r="C4449" s="48"/>
      <c r="D4449" s="48"/>
      <c r="E4449" s="49"/>
      <c r="F4449" s="49"/>
      <c r="G4449" s="151"/>
      <c r="H4449" s="6"/>
      <c r="I4449" s="6"/>
      <c r="J4449" s="76">
        <f>SUM(J4447:J4448)</f>
        <v>0</v>
      </c>
    </row>
    <row r="4450" spans="1:10" s="141" customFormat="1" ht="18">
      <c r="A4450" s="283" t="s">
        <v>43</v>
      </c>
      <c r="B4450" s="283"/>
      <c r="C4450" s="284" t="s">
        <v>44</v>
      </c>
      <c r="D4450" s="284"/>
      <c r="E4450" s="54"/>
      <c r="F4450" s="54"/>
      <c r="G4450" s="55" t="s">
        <v>45</v>
      </c>
    </row>
    <row r="4455" spans="1:10" s="141" customFormat="1" ht="15.75">
      <c r="A4455" s="279" t="s">
        <v>0</v>
      </c>
      <c r="B4455" s="279"/>
      <c r="C4455" s="279"/>
      <c r="D4455" s="279"/>
      <c r="E4455" s="279"/>
      <c r="F4455" s="279"/>
      <c r="G4455" s="279"/>
    </row>
    <row r="4456" spans="1:10" s="141" customFormat="1" ht="15.75">
      <c r="A4456" s="279" t="s">
        <v>1</v>
      </c>
      <c r="B4456" s="279"/>
      <c r="C4456" s="279"/>
      <c r="D4456" s="279"/>
      <c r="E4456" s="279"/>
      <c r="F4456" s="279"/>
      <c r="G4456" s="279"/>
      <c r="H4456" s="1"/>
      <c r="I4456" s="1"/>
      <c r="J4456" s="71"/>
    </row>
    <row r="4457" spans="1:10" s="141" customFormat="1" ht="15.75">
      <c r="A4457" s="279" t="s">
        <v>2</v>
      </c>
      <c r="B4457" s="279"/>
      <c r="C4457" s="279"/>
      <c r="D4457" s="279"/>
      <c r="E4457" s="279"/>
      <c r="F4457" s="279"/>
      <c r="G4457" s="279"/>
      <c r="H4457" s="1"/>
      <c r="I4457" s="1"/>
      <c r="J4457" s="71"/>
    </row>
    <row r="4458" spans="1:10" s="141" customFormat="1" ht="15.75">
      <c r="A4458" s="279" t="s">
        <v>4</v>
      </c>
      <c r="B4458" s="279"/>
      <c r="C4458" s="279"/>
      <c r="D4458" s="279"/>
      <c r="E4458" s="279"/>
      <c r="F4458" s="279"/>
      <c r="G4458" s="279"/>
      <c r="H4458" s="1"/>
      <c r="I4458" s="1"/>
      <c r="J4458" s="71"/>
    </row>
    <row r="4459" spans="1:10" s="141" customFormat="1" ht="27">
      <c r="A4459" s="280" t="s">
        <v>6</v>
      </c>
      <c r="B4459" s="280"/>
      <c r="C4459" s="280"/>
      <c r="D4459" s="280"/>
      <c r="E4459" s="280"/>
      <c r="F4459" s="280"/>
      <c r="G4459" s="280"/>
      <c r="H4459" s="2"/>
      <c r="I4459" s="2"/>
      <c r="J4459" s="72"/>
    </row>
    <row r="4460" spans="1:10" s="141" customFormat="1" ht="27">
      <c r="A4460" s="142"/>
      <c r="B4460" s="142"/>
      <c r="C4460" s="281" t="s">
        <v>433</v>
      </c>
      <c r="D4460" s="281"/>
      <c r="E4460" s="281"/>
      <c r="F4460" s="281"/>
      <c r="G4460" s="281"/>
      <c r="H4460" s="68"/>
      <c r="I4460" s="68"/>
      <c r="J4460" s="71"/>
    </row>
    <row r="4461" spans="1:10" s="141" customFormat="1" ht="15.75">
      <c r="A4461" s="11" t="s">
        <v>358</v>
      </c>
      <c r="B4461" s="12">
        <v>4138299357</v>
      </c>
      <c r="C4461" s="143"/>
      <c r="D4461" s="286"/>
      <c r="E4461" s="286"/>
      <c r="F4461" s="286"/>
      <c r="G4461" s="286"/>
      <c r="H4461" s="69" t="s">
        <v>161</v>
      </c>
      <c r="I4461" s="69"/>
      <c r="J4461" s="73"/>
    </row>
    <row r="4462" spans="1:10" s="141" customFormat="1" ht="15.75">
      <c r="A4462" s="11" t="s">
        <v>9</v>
      </c>
      <c r="B4462" s="286" t="s">
        <v>680</v>
      </c>
      <c r="C4462" s="286"/>
      <c r="D4462" s="286"/>
      <c r="E4462" s="16"/>
      <c r="F4462" s="11"/>
      <c r="G4462" s="16"/>
      <c r="H4462" s="1"/>
      <c r="I4462" s="1"/>
      <c r="J4462" s="71"/>
    </row>
    <row r="4463" spans="1:10" s="141" customFormat="1" ht="15.75">
      <c r="A4463" s="11" t="s">
        <v>11</v>
      </c>
      <c r="B4463" s="289" t="s">
        <v>213</v>
      </c>
      <c r="C4463" s="289"/>
      <c r="D4463" s="289"/>
      <c r="E4463" s="289"/>
      <c r="F4463" s="18"/>
      <c r="G4463" s="19"/>
      <c r="H4463" s="1"/>
      <c r="I4463" s="1"/>
      <c r="J4463" s="71"/>
    </row>
    <row r="4464" spans="1:10" s="141" customFormat="1" ht="15.75">
      <c r="A4464" s="21" t="s">
        <v>14</v>
      </c>
      <c r="B4464" s="21" t="s">
        <v>16</v>
      </c>
      <c r="C4464" s="21"/>
      <c r="D4464" s="22" t="s">
        <v>18</v>
      </c>
      <c r="E4464" s="23" t="s">
        <v>19</v>
      </c>
      <c r="F4464" s="23" t="s">
        <v>20</v>
      </c>
      <c r="G4464" s="21" t="s">
        <v>21</v>
      </c>
      <c r="H4464" s="63"/>
      <c r="I4464" s="63"/>
      <c r="J4464" s="59">
        <f>H4464*C4465</f>
        <v>0</v>
      </c>
    </row>
    <row r="4465" spans="1:10" s="141" customFormat="1">
      <c r="A4465" s="144">
        <v>1</v>
      </c>
      <c r="B4465" s="145" t="s">
        <v>23</v>
      </c>
      <c r="C4465" s="26">
        <v>4</v>
      </c>
      <c r="D4465" s="146">
        <v>79305</v>
      </c>
      <c r="E4465" s="28">
        <f t="shared" ref="E4465:E4482" si="505">D4465*C4465</f>
        <v>317220</v>
      </c>
      <c r="F4465" s="29">
        <v>0</v>
      </c>
      <c r="G4465" s="30">
        <f t="shared" ref="G4465:G4482" si="506">E4465-E4465*F4465</f>
        <v>317220</v>
      </c>
      <c r="H4465" s="63">
        <f t="shared" ref="H4465:H4482" si="507">D4465/1.08</f>
        <v>73430.555555555547</v>
      </c>
      <c r="I4465" s="63"/>
      <c r="J4465" s="59">
        <f>H4465*C4466</f>
        <v>0</v>
      </c>
    </row>
    <row r="4466" spans="1:10" s="141" customFormat="1">
      <c r="A4466" s="144">
        <v>2</v>
      </c>
      <c r="B4466" s="145" t="s">
        <v>25</v>
      </c>
      <c r="C4466" s="32"/>
      <c r="D4466" s="147">
        <v>128591</v>
      </c>
      <c r="E4466" s="28">
        <f t="shared" si="505"/>
        <v>0</v>
      </c>
      <c r="F4466" s="29">
        <v>0</v>
      </c>
      <c r="G4466" s="30">
        <f t="shared" si="506"/>
        <v>0</v>
      </c>
      <c r="H4466" s="63">
        <f t="shared" si="507"/>
        <v>119065.74074074073</v>
      </c>
      <c r="I4466" s="63"/>
      <c r="J4466" s="59">
        <f>H4466*C4467</f>
        <v>0</v>
      </c>
    </row>
    <row r="4467" spans="1:10" s="141" customFormat="1">
      <c r="A4467" s="144">
        <v>3</v>
      </c>
      <c r="B4467" s="145" t="s">
        <v>26</v>
      </c>
      <c r="C4467" s="34"/>
      <c r="D4467" s="146">
        <v>60043</v>
      </c>
      <c r="E4467" s="28">
        <f t="shared" si="505"/>
        <v>0</v>
      </c>
      <c r="F4467" s="29">
        <v>0</v>
      </c>
      <c r="G4467" s="30">
        <f t="shared" si="506"/>
        <v>0</v>
      </c>
      <c r="H4467" s="63">
        <f t="shared" si="507"/>
        <v>55595.370370370365</v>
      </c>
      <c r="I4467" s="63"/>
      <c r="J4467" s="59"/>
    </row>
    <row r="4468" spans="1:10" s="141" customFormat="1">
      <c r="A4468" s="144">
        <v>4</v>
      </c>
      <c r="B4468" s="145" t="s">
        <v>27</v>
      </c>
      <c r="C4468" s="106"/>
      <c r="D4468" s="146">
        <v>115781</v>
      </c>
      <c r="E4468" s="28">
        <f t="shared" si="505"/>
        <v>0</v>
      </c>
      <c r="F4468" s="29">
        <v>0</v>
      </c>
      <c r="G4468" s="30">
        <f t="shared" si="506"/>
        <v>0</v>
      </c>
      <c r="H4468" s="63">
        <f t="shared" si="507"/>
        <v>107204.62962962962</v>
      </c>
      <c r="I4468" s="63"/>
      <c r="J4468" s="59"/>
    </row>
    <row r="4469" spans="1:10" s="141" customFormat="1">
      <c r="A4469" s="144">
        <v>5</v>
      </c>
      <c r="B4469" s="145" t="s">
        <v>28</v>
      </c>
      <c r="C4469" s="32">
        <v>3</v>
      </c>
      <c r="D4469" s="146">
        <v>119943</v>
      </c>
      <c r="E4469" s="28">
        <f t="shared" si="505"/>
        <v>359829</v>
      </c>
      <c r="F4469" s="124">
        <v>0</v>
      </c>
      <c r="G4469" s="30">
        <f t="shared" si="506"/>
        <v>359829</v>
      </c>
      <c r="H4469" s="63">
        <f t="shared" si="507"/>
        <v>111058.33333333333</v>
      </c>
      <c r="I4469" s="63"/>
      <c r="J4469" s="59"/>
    </row>
    <row r="4470" spans="1:10" s="141" customFormat="1">
      <c r="A4470" s="144">
        <v>6</v>
      </c>
      <c r="B4470" s="145" t="s">
        <v>29</v>
      </c>
      <c r="C4470" s="26"/>
      <c r="D4470" s="146">
        <v>94810</v>
      </c>
      <c r="E4470" s="28">
        <f t="shared" si="505"/>
        <v>0</v>
      </c>
      <c r="F4470" s="29">
        <v>0</v>
      </c>
      <c r="G4470" s="30">
        <f t="shared" si="506"/>
        <v>0</v>
      </c>
      <c r="H4470" s="63">
        <f t="shared" si="507"/>
        <v>87787.037037037036</v>
      </c>
      <c r="I4470" s="63"/>
      <c r="J4470" s="59"/>
    </row>
    <row r="4471" spans="1:10" s="141" customFormat="1">
      <c r="A4471" s="144">
        <v>7</v>
      </c>
      <c r="B4471" s="145" t="s">
        <v>30</v>
      </c>
      <c r="C4471" s="34"/>
      <c r="D4471" s="146">
        <v>141396</v>
      </c>
      <c r="E4471" s="28">
        <f t="shared" si="505"/>
        <v>0</v>
      </c>
      <c r="F4471" s="29">
        <v>0</v>
      </c>
      <c r="G4471" s="30">
        <f t="shared" si="506"/>
        <v>0</v>
      </c>
      <c r="H4471" s="63">
        <f t="shared" si="507"/>
        <v>130922.22222222222</v>
      </c>
      <c r="I4471" s="63"/>
      <c r="J4471" s="59"/>
    </row>
    <row r="4472" spans="1:10" s="141" customFormat="1">
      <c r="A4472" s="144">
        <v>8</v>
      </c>
      <c r="B4472" s="145" t="s">
        <v>31</v>
      </c>
      <c r="C4472" s="26"/>
      <c r="D4472" s="146">
        <v>232931</v>
      </c>
      <c r="E4472" s="28">
        <f t="shared" si="505"/>
        <v>0</v>
      </c>
      <c r="F4472" s="29">
        <v>0</v>
      </c>
      <c r="G4472" s="30">
        <f t="shared" si="506"/>
        <v>0</v>
      </c>
      <c r="H4472" s="63">
        <f t="shared" si="507"/>
        <v>215676.85185185182</v>
      </c>
      <c r="I4472" s="63"/>
      <c r="J4472" s="59"/>
    </row>
    <row r="4473" spans="1:10" s="141" customFormat="1">
      <c r="A4473" s="144">
        <v>9</v>
      </c>
      <c r="B4473" s="148" t="s">
        <v>32</v>
      </c>
      <c r="C4473" s="26"/>
      <c r="D4473" s="146">
        <v>101534</v>
      </c>
      <c r="E4473" s="28">
        <f t="shared" si="505"/>
        <v>0</v>
      </c>
      <c r="F4473" s="29">
        <v>0</v>
      </c>
      <c r="G4473" s="30">
        <f t="shared" si="506"/>
        <v>0</v>
      </c>
      <c r="H4473" s="63">
        <f t="shared" si="507"/>
        <v>94012.962962962964</v>
      </c>
      <c r="I4473" s="63"/>
      <c r="J4473" s="59"/>
    </row>
    <row r="4474" spans="1:10" s="141" customFormat="1">
      <c r="A4474" s="144">
        <v>10</v>
      </c>
      <c r="B4474" s="148" t="s">
        <v>33</v>
      </c>
      <c r="C4474" s="37"/>
      <c r="D4474" s="147">
        <v>110148</v>
      </c>
      <c r="E4474" s="28">
        <f t="shared" si="505"/>
        <v>0</v>
      </c>
      <c r="F4474" s="29">
        <v>0</v>
      </c>
      <c r="G4474" s="30">
        <f t="shared" si="506"/>
        <v>0</v>
      </c>
      <c r="H4474" s="63">
        <f t="shared" si="507"/>
        <v>101988.88888888888</v>
      </c>
      <c r="I4474" s="63"/>
      <c r="J4474" s="59"/>
    </row>
    <row r="4475" spans="1:10" s="141" customFormat="1">
      <c r="A4475" s="144">
        <v>11</v>
      </c>
      <c r="B4475" s="145" t="s">
        <v>34</v>
      </c>
      <c r="C4475" s="37"/>
      <c r="D4475" s="146">
        <v>54198</v>
      </c>
      <c r="E4475" s="28">
        <f t="shared" si="505"/>
        <v>0</v>
      </c>
      <c r="F4475" s="29">
        <v>0</v>
      </c>
      <c r="G4475" s="30">
        <f t="shared" si="506"/>
        <v>0</v>
      </c>
      <c r="H4475" s="63">
        <f t="shared" si="507"/>
        <v>50183.333333333328</v>
      </c>
      <c r="I4475" s="63"/>
      <c r="J4475" s="59">
        <f t="shared" ref="J4475:J4481" si="508">H4475*C4476</f>
        <v>0</v>
      </c>
    </row>
    <row r="4476" spans="1:10" s="141" customFormat="1">
      <c r="A4476" s="144">
        <v>12</v>
      </c>
      <c r="B4476" s="145" t="s">
        <v>35</v>
      </c>
      <c r="C4476" s="37"/>
      <c r="D4476" s="146">
        <v>49680</v>
      </c>
      <c r="E4476" s="28">
        <f t="shared" si="505"/>
        <v>0</v>
      </c>
      <c r="F4476" s="29">
        <v>0</v>
      </c>
      <c r="G4476" s="30">
        <f t="shared" si="506"/>
        <v>0</v>
      </c>
      <c r="H4476" s="63">
        <f t="shared" si="507"/>
        <v>46000</v>
      </c>
      <c r="I4476" s="63"/>
      <c r="J4476" s="59">
        <f t="shared" si="508"/>
        <v>0</v>
      </c>
    </row>
    <row r="4477" spans="1:10" s="141" customFormat="1">
      <c r="A4477" s="144">
        <v>13</v>
      </c>
      <c r="B4477" s="145" t="s">
        <v>36</v>
      </c>
      <c r="C4477" s="37"/>
      <c r="D4477" s="149">
        <v>64152</v>
      </c>
      <c r="E4477" s="28">
        <f t="shared" si="505"/>
        <v>0</v>
      </c>
      <c r="F4477" s="29">
        <v>0</v>
      </c>
      <c r="G4477" s="30">
        <f t="shared" si="506"/>
        <v>0</v>
      </c>
      <c r="H4477" s="63">
        <f t="shared" si="507"/>
        <v>59399.999999999993</v>
      </c>
      <c r="I4477" s="63"/>
      <c r="J4477" s="59">
        <f t="shared" si="508"/>
        <v>0</v>
      </c>
    </row>
    <row r="4478" spans="1:10" s="141" customFormat="1">
      <c r="A4478" s="144">
        <v>14</v>
      </c>
      <c r="B4478" s="145" t="s">
        <v>37</v>
      </c>
      <c r="C4478" s="37"/>
      <c r="D4478" s="149">
        <v>65934</v>
      </c>
      <c r="E4478" s="28">
        <f t="shared" si="505"/>
        <v>0</v>
      </c>
      <c r="F4478" s="29">
        <v>0</v>
      </c>
      <c r="G4478" s="30">
        <f t="shared" si="506"/>
        <v>0</v>
      </c>
      <c r="H4478" s="63">
        <f t="shared" si="507"/>
        <v>61049.999999999993</v>
      </c>
      <c r="I4478" s="63"/>
      <c r="J4478" s="59">
        <f t="shared" si="508"/>
        <v>0</v>
      </c>
    </row>
    <row r="4479" spans="1:10" s="141" customFormat="1">
      <c r="A4479" s="144">
        <v>15</v>
      </c>
      <c r="B4479" s="145" t="s">
        <v>38</v>
      </c>
      <c r="C4479" s="37"/>
      <c r="D4479" s="149">
        <v>76626</v>
      </c>
      <c r="E4479" s="28">
        <f t="shared" si="505"/>
        <v>0</v>
      </c>
      <c r="F4479" s="124">
        <v>0</v>
      </c>
      <c r="G4479" s="30">
        <f t="shared" si="506"/>
        <v>0</v>
      </c>
      <c r="H4479" s="63">
        <f t="shared" si="507"/>
        <v>70950</v>
      </c>
      <c r="I4479" s="63"/>
      <c r="J4479" s="59">
        <f t="shared" si="508"/>
        <v>0</v>
      </c>
    </row>
    <row r="4480" spans="1:10" s="141" customFormat="1">
      <c r="A4480" s="144">
        <v>16</v>
      </c>
      <c r="B4480" s="145" t="s">
        <v>39</v>
      </c>
      <c r="C4480" s="37"/>
      <c r="D4480" s="149">
        <v>80190</v>
      </c>
      <c r="E4480" s="28">
        <f t="shared" si="505"/>
        <v>0</v>
      </c>
      <c r="F4480" s="29">
        <v>0</v>
      </c>
      <c r="G4480" s="30">
        <f t="shared" si="506"/>
        <v>0</v>
      </c>
      <c r="H4480" s="63">
        <f t="shared" si="507"/>
        <v>74250</v>
      </c>
      <c r="I4480" s="63"/>
      <c r="J4480" s="59">
        <f t="shared" si="508"/>
        <v>0</v>
      </c>
    </row>
    <row r="4481" spans="1:10" s="141" customFormat="1">
      <c r="A4481" s="144">
        <v>17</v>
      </c>
      <c r="B4481" s="145" t="s">
        <v>40</v>
      </c>
      <c r="C4481" s="37"/>
      <c r="D4481" s="149">
        <v>113832</v>
      </c>
      <c r="E4481" s="28">
        <f t="shared" si="505"/>
        <v>0</v>
      </c>
      <c r="F4481" s="29">
        <v>0</v>
      </c>
      <c r="G4481" s="30">
        <f t="shared" si="506"/>
        <v>0</v>
      </c>
      <c r="H4481" s="63">
        <f t="shared" si="507"/>
        <v>105400</v>
      </c>
      <c r="I4481" s="63"/>
      <c r="J4481" s="59">
        <f t="shared" si="508"/>
        <v>0</v>
      </c>
    </row>
    <row r="4482" spans="1:10" s="141" customFormat="1" ht="17.25">
      <c r="A4482" s="144">
        <v>18</v>
      </c>
      <c r="B4482" s="145" t="s">
        <v>41</v>
      </c>
      <c r="C4482" s="37"/>
      <c r="D4482" s="150">
        <v>98010</v>
      </c>
      <c r="E4482" s="28">
        <f t="shared" si="505"/>
        <v>0</v>
      </c>
      <c r="F4482" s="29">
        <v>0</v>
      </c>
      <c r="G4482" s="30">
        <f t="shared" si="506"/>
        <v>0</v>
      </c>
      <c r="H4482" s="63">
        <f t="shared" si="507"/>
        <v>90750</v>
      </c>
      <c r="I4482" s="45"/>
      <c r="J4482" s="64">
        <f>SUM(J4464:J4481)</f>
        <v>0</v>
      </c>
    </row>
    <row r="4483" spans="1:10" s="141" customFormat="1" ht="31.5">
      <c r="A4483" s="40"/>
      <c r="B4483" s="41" t="s">
        <v>42</v>
      </c>
      <c r="C4483" s="42">
        <f>SUM(C4465:C4482)</f>
        <v>7</v>
      </c>
      <c r="D4483" s="42"/>
      <c r="E4483" s="43">
        <f>SUM(E4465:E4482)</f>
        <v>677049</v>
      </c>
      <c r="F4483" s="43"/>
      <c r="G4483" s="44">
        <f>SUM(G4465:G4482)</f>
        <v>677049</v>
      </c>
      <c r="H4483" s="5"/>
      <c r="I4483" s="5"/>
      <c r="J4483" s="75">
        <f>J4482*0.08</f>
        <v>0</v>
      </c>
    </row>
    <row r="4484" spans="1:10" s="141" customFormat="1" ht="31.5">
      <c r="A4484" s="46"/>
      <c r="B4484" s="47"/>
      <c r="C4484" s="48"/>
      <c r="D4484" s="48"/>
      <c r="E4484" s="49"/>
      <c r="F4484" s="49"/>
      <c r="G4484" s="151"/>
      <c r="H4484" s="6"/>
      <c r="I4484" s="6"/>
      <c r="J4484" s="76">
        <f>SUM(J4482:J4483)</f>
        <v>0</v>
      </c>
    </row>
    <row r="4485" spans="1:10" s="141" customFormat="1" ht="18">
      <c r="A4485" s="283" t="s">
        <v>43</v>
      </c>
      <c r="B4485" s="283"/>
      <c r="C4485" s="284" t="s">
        <v>44</v>
      </c>
      <c r="D4485" s="284"/>
      <c r="E4485" s="54"/>
      <c r="F4485" s="54"/>
      <c r="G4485" s="55" t="s">
        <v>45</v>
      </c>
    </row>
    <row r="4490" spans="1:10" s="141" customFormat="1" ht="15.75">
      <c r="A4490" s="279" t="s">
        <v>0</v>
      </c>
      <c r="B4490" s="279"/>
      <c r="C4490" s="279"/>
      <c r="D4490" s="279"/>
      <c r="E4490" s="279"/>
      <c r="F4490" s="279"/>
      <c r="G4490" s="279"/>
    </row>
    <row r="4491" spans="1:10" s="141" customFormat="1" ht="15.75">
      <c r="A4491" s="279" t="s">
        <v>1</v>
      </c>
      <c r="B4491" s="279"/>
      <c r="C4491" s="279"/>
      <c r="D4491" s="279"/>
      <c r="E4491" s="279"/>
      <c r="F4491" s="279"/>
      <c r="G4491" s="279"/>
      <c r="H4491" s="1"/>
      <c r="I4491" s="1"/>
      <c r="J4491" s="71"/>
    </row>
    <row r="4492" spans="1:10" s="141" customFormat="1" ht="15.75">
      <c r="A4492" s="279" t="s">
        <v>2</v>
      </c>
      <c r="B4492" s="279"/>
      <c r="C4492" s="279"/>
      <c r="D4492" s="279"/>
      <c r="E4492" s="279"/>
      <c r="F4492" s="279"/>
      <c r="G4492" s="279"/>
      <c r="H4492" s="1"/>
      <c r="I4492" s="1"/>
      <c r="J4492" s="71"/>
    </row>
    <row r="4493" spans="1:10" s="141" customFormat="1" ht="15.75">
      <c r="A4493" s="279" t="s">
        <v>4</v>
      </c>
      <c r="B4493" s="279"/>
      <c r="C4493" s="279"/>
      <c r="D4493" s="279"/>
      <c r="E4493" s="279"/>
      <c r="F4493" s="279"/>
      <c r="G4493" s="279"/>
      <c r="H4493" s="1"/>
      <c r="I4493" s="1"/>
      <c r="J4493" s="71"/>
    </row>
    <row r="4494" spans="1:10" s="141" customFormat="1" ht="27">
      <c r="A4494" s="280" t="s">
        <v>6</v>
      </c>
      <c r="B4494" s="280"/>
      <c r="C4494" s="280"/>
      <c r="D4494" s="280"/>
      <c r="E4494" s="280"/>
      <c r="F4494" s="280"/>
      <c r="G4494" s="280"/>
      <c r="H4494" s="2"/>
      <c r="I4494" s="2"/>
      <c r="J4494" s="72"/>
    </row>
    <row r="4495" spans="1:10" s="141" customFormat="1" ht="27">
      <c r="A4495" s="142"/>
      <c r="B4495" s="142"/>
      <c r="C4495" s="281" t="s">
        <v>433</v>
      </c>
      <c r="D4495" s="281"/>
      <c r="E4495" s="281"/>
      <c r="F4495" s="281"/>
      <c r="G4495" s="281"/>
      <c r="H4495" s="68"/>
      <c r="I4495" s="68"/>
      <c r="J4495" s="71"/>
    </row>
    <row r="4496" spans="1:10" s="141" customFormat="1" ht="15.75">
      <c r="A4496" s="11" t="s">
        <v>358</v>
      </c>
      <c r="B4496" s="12">
        <v>4138343463</v>
      </c>
      <c r="C4496" s="143"/>
      <c r="D4496" s="286"/>
      <c r="E4496" s="286"/>
      <c r="F4496" s="286"/>
      <c r="G4496" s="286"/>
      <c r="H4496" s="69" t="s">
        <v>161</v>
      </c>
      <c r="I4496" s="69"/>
      <c r="J4496" s="73"/>
    </row>
    <row r="4497" spans="1:10" s="141" customFormat="1" ht="15.75">
      <c r="A4497" s="11" t="s">
        <v>9</v>
      </c>
      <c r="B4497" s="286" t="s">
        <v>817</v>
      </c>
      <c r="C4497" s="286"/>
      <c r="D4497" s="286"/>
      <c r="E4497" s="16"/>
      <c r="F4497" s="11"/>
      <c r="G4497" s="16"/>
      <c r="H4497" s="1"/>
      <c r="I4497" s="1"/>
      <c r="J4497" s="71"/>
    </row>
    <row r="4498" spans="1:10" s="141" customFormat="1" ht="15.75">
      <c r="A4498" s="11" t="s">
        <v>11</v>
      </c>
      <c r="B4498" s="289" t="s">
        <v>698</v>
      </c>
      <c r="C4498" s="289"/>
      <c r="D4498" s="289"/>
      <c r="E4498" s="289"/>
      <c r="F4498" s="18"/>
      <c r="G4498" s="19"/>
      <c r="H4498" s="1"/>
      <c r="I4498" s="1"/>
      <c r="J4498" s="71"/>
    </row>
    <row r="4499" spans="1:10" s="141" customFormat="1" ht="15.75">
      <c r="A4499" s="21" t="s">
        <v>14</v>
      </c>
      <c r="B4499" s="21" t="s">
        <v>16</v>
      </c>
      <c r="C4499" s="21"/>
      <c r="D4499" s="22" t="s">
        <v>18</v>
      </c>
      <c r="E4499" s="23" t="s">
        <v>19</v>
      </c>
      <c r="F4499" s="23" t="s">
        <v>20</v>
      </c>
      <c r="G4499" s="21" t="s">
        <v>21</v>
      </c>
      <c r="H4499" s="63"/>
      <c r="I4499" s="63"/>
      <c r="J4499" s="59">
        <f>H4499*C4500</f>
        <v>0</v>
      </c>
    </row>
    <row r="4500" spans="1:10" s="141" customFormat="1">
      <c r="A4500" s="144">
        <v>1</v>
      </c>
      <c r="B4500" s="145" t="s">
        <v>23</v>
      </c>
      <c r="C4500" s="26"/>
      <c r="D4500" s="146">
        <v>79305</v>
      </c>
      <c r="E4500" s="28">
        <f t="shared" ref="E4500:E4517" si="509">D4500*C4500</f>
        <v>0</v>
      </c>
      <c r="F4500" s="29">
        <v>0</v>
      </c>
      <c r="G4500" s="30">
        <f t="shared" ref="G4500:G4517" si="510">E4500-E4500*F4500</f>
        <v>0</v>
      </c>
      <c r="H4500" s="63">
        <f t="shared" ref="H4500:H4517" si="511">D4500/1.08</f>
        <v>73430.555555555547</v>
      </c>
      <c r="I4500" s="63"/>
      <c r="J4500" s="59">
        <f>H4500*C4501</f>
        <v>0</v>
      </c>
    </row>
    <row r="4501" spans="1:10" s="141" customFormat="1">
      <c r="A4501" s="144">
        <v>2</v>
      </c>
      <c r="B4501" s="145" t="s">
        <v>25</v>
      </c>
      <c r="C4501" s="32"/>
      <c r="D4501" s="147">
        <v>128591</v>
      </c>
      <c r="E4501" s="28">
        <f t="shared" si="509"/>
        <v>0</v>
      </c>
      <c r="F4501" s="29">
        <v>0</v>
      </c>
      <c r="G4501" s="30">
        <f t="shared" si="510"/>
        <v>0</v>
      </c>
      <c r="H4501" s="63">
        <f t="shared" si="511"/>
        <v>119065.74074074073</v>
      </c>
      <c r="I4501" s="63"/>
      <c r="J4501" s="59">
        <f>H4501*C4502</f>
        <v>0</v>
      </c>
    </row>
    <row r="4502" spans="1:10" s="141" customFormat="1">
      <c r="A4502" s="144">
        <v>3</v>
      </c>
      <c r="B4502" s="145" t="s">
        <v>26</v>
      </c>
      <c r="C4502" s="34"/>
      <c r="D4502" s="146">
        <v>60043</v>
      </c>
      <c r="E4502" s="28">
        <f t="shared" si="509"/>
        <v>0</v>
      </c>
      <c r="F4502" s="29">
        <v>0</v>
      </c>
      <c r="G4502" s="30">
        <f t="shared" si="510"/>
        <v>0</v>
      </c>
      <c r="H4502" s="63">
        <f t="shared" si="511"/>
        <v>55595.370370370365</v>
      </c>
      <c r="I4502" s="63"/>
      <c r="J4502" s="59"/>
    </row>
    <row r="4503" spans="1:10" s="141" customFormat="1">
      <c r="A4503" s="144">
        <v>4</v>
      </c>
      <c r="B4503" s="145" t="s">
        <v>27</v>
      </c>
      <c r="C4503" s="106"/>
      <c r="D4503" s="146">
        <v>115781</v>
      </c>
      <c r="E4503" s="28">
        <f t="shared" si="509"/>
        <v>0</v>
      </c>
      <c r="F4503" s="29">
        <v>0</v>
      </c>
      <c r="G4503" s="30">
        <f t="shared" si="510"/>
        <v>0</v>
      </c>
      <c r="H4503" s="63">
        <f t="shared" si="511"/>
        <v>107204.62962962962</v>
      </c>
      <c r="I4503" s="63"/>
      <c r="J4503" s="59"/>
    </row>
    <row r="4504" spans="1:10" s="141" customFormat="1">
      <c r="A4504" s="144">
        <v>5</v>
      </c>
      <c r="B4504" s="145" t="s">
        <v>28</v>
      </c>
      <c r="C4504" s="32">
        <v>4</v>
      </c>
      <c r="D4504" s="146">
        <v>119943</v>
      </c>
      <c r="E4504" s="28">
        <f t="shared" si="509"/>
        <v>479772</v>
      </c>
      <c r="F4504" s="124">
        <v>0</v>
      </c>
      <c r="G4504" s="30">
        <f t="shared" si="510"/>
        <v>479772</v>
      </c>
      <c r="H4504" s="63">
        <f t="shared" si="511"/>
        <v>111058.33333333333</v>
      </c>
      <c r="I4504" s="63"/>
      <c r="J4504" s="59"/>
    </row>
    <row r="4505" spans="1:10" s="141" customFormat="1">
      <c r="A4505" s="144">
        <v>6</v>
      </c>
      <c r="B4505" s="145" t="s">
        <v>29</v>
      </c>
      <c r="C4505" s="26"/>
      <c r="D4505" s="146">
        <v>94810</v>
      </c>
      <c r="E4505" s="28">
        <f t="shared" si="509"/>
        <v>0</v>
      </c>
      <c r="F4505" s="29">
        <v>0</v>
      </c>
      <c r="G4505" s="30">
        <f t="shared" si="510"/>
        <v>0</v>
      </c>
      <c r="H4505" s="63">
        <f t="shared" si="511"/>
        <v>87787.037037037036</v>
      </c>
      <c r="I4505" s="63"/>
      <c r="J4505" s="59"/>
    </row>
    <row r="4506" spans="1:10" s="141" customFormat="1">
      <c r="A4506" s="144">
        <v>7</v>
      </c>
      <c r="B4506" s="145" t="s">
        <v>30</v>
      </c>
      <c r="C4506" s="34"/>
      <c r="D4506" s="146">
        <v>141396</v>
      </c>
      <c r="E4506" s="28">
        <f t="shared" si="509"/>
        <v>0</v>
      </c>
      <c r="F4506" s="29">
        <v>0</v>
      </c>
      <c r="G4506" s="30">
        <f t="shared" si="510"/>
        <v>0</v>
      </c>
      <c r="H4506" s="63">
        <f t="shared" si="511"/>
        <v>130922.22222222222</v>
      </c>
      <c r="I4506" s="63"/>
      <c r="J4506" s="59"/>
    </row>
    <row r="4507" spans="1:10" s="141" customFormat="1">
      <c r="A4507" s="144">
        <v>8</v>
      </c>
      <c r="B4507" s="145" t="s">
        <v>31</v>
      </c>
      <c r="C4507" s="26"/>
      <c r="D4507" s="146">
        <v>232931</v>
      </c>
      <c r="E4507" s="28">
        <f t="shared" si="509"/>
        <v>0</v>
      </c>
      <c r="F4507" s="29">
        <v>0</v>
      </c>
      <c r="G4507" s="30">
        <f t="shared" si="510"/>
        <v>0</v>
      </c>
      <c r="H4507" s="63">
        <f t="shared" si="511"/>
        <v>215676.85185185182</v>
      </c>
      <c r="I4507" s="63"/>
      <c r="J4507" s="59"/>
    </row>
    <row r="4508" spans="1:10" s="141" customFormat="1">
      <c r="A4508" s="144">
        <v>9</v>
      </c>
      <c r="B4508" s="148" t="s">
        <v>32</v>
      </c>
      <c r="C4508" s="26"/>
      <c r="D4508" s="146">
        <v>101534</v>
      </c>
      <c r="E4508" s="28">
        <f t="shared" si="509"/>
        <v>0</v>
      </c>
      <c r="F4508" s="29">
        <v>0</v>
      </c>
      <c r="G4508" s="30">
        <f t="shared" si="510"/>
        <v>0</v>
      </c>
      <c r="H4508" s="63">
        <f t="shared" si="511"/>
        <v>94012.962962962964</v>
      </c>
      <c r="I4508" s="63"/>
      <c r="J4508" s="59"/>
    </row>
    <row r="4509" spans="1:10" s="141" customFormat="1">
      <c r="A4509" s="144">
        <v>10</v>
      </c>
      <c r="B4509" s="148" t="s">
        <v>33</v>
      </c>
      <c r="C4509" s="37"/>
      <c r="D4509" s="147">
        <v>110148</v>
      </c>
      <c r="E4509" s="28">
        <f t="shared" si="509"/>
        <v>0</v>
      </c>
      <c r="F4509" s="29">
        <v>0</v>
      </c>
      <c r="G4509" s="30">
        <f t="shared" si="510"/>
        <v>0</v>
      </c>
      <c r="H4509" s="63">
        <f t="shared" si="511"/>
        <v>101988.88888888888</v>
      </c>
      <c r="I4509" s="63"/>
      <c r="J4509" s="59"/>
    </row>
    <row r="4510" spans="1:10" s="141" customFormat="1">
      <c r="A4510" s="144">
        <v>11</v>
      </c>
      <c r="B4510" s="145" t="s">
        <v>34</v>
      </c>
      <c r="C4510" s="37"/>
      <c r="D4510" s="146">
        <v>54198</v>
      </c>
      <c r="E4510" s="28">
        <f t="shared" si="509"/>
        <v>0</v>
      </c>
      <c r="F4510" s="29">
        <v>0</v>
      </c>
      <c r="G4510" s="30">
        <f t="shared" si="510"/>
        <v>0</v>
      </c>
      <c r="H4510" s="63">
        <f t="shared" si="511"/>
        <v>50183.333333333328</v>
      </c>
      <c r="I4510" s="63"/>
      <c r="J4510" s="59"/>
    </row>
    <row r="4511" spans="1:10" s="141" customFormat="1">
      <c r="A4511" s="144">
        <v>12</v>
      </c>
      <c r="B4511" s="145" t="s">
        <v>35</v>
      </c>
      <c r="C4511" s="37">
        <v>20</v>
      </c>
      <c r="D4511" s="146">
        <v>49680</v>
      </c>
      <c r="E4511" s="28">
        <f t="shared" si="509"/>
        <v>993600</v>
      </c>
      <c r="F4511" s="29">
        <v>0</v>
      </c>
      <c r="G4511" s="30">
        <f t="shared" si="510"/>
        <v>993600</v>
      </c>
      <c r="H4511" s="63">
        <f t="shared" si="511"/>
        <v>46000</v>
      </c>
      <c r="I4511" s="63"/>
      <c r="J4511" s="59"/>
    </row>
    <row r="4512" spans="1:10" s="141" customFormat="1">
      <c r="A4512" s="144">
        <v>13</v>
      </c>
      <c r="B4512" s="145" t="s">
        <v>36</v>
      </c>
      <c r="C4512" s="37"/>
      <c r="D4512" s="149">
        <v>64152</v>
      </c>
      <c r="E4512" s="28">
        <f t="shared" si="509"/>
        <v>0</v>
      </c>
      <c r="F4512" s="29">
        <v>0</v>
      </c>
      <c r="G4512" s="30">
        <f t="shared" si="510"/>
        <v>0</v>
      </c>
      <c r="H4512" s="63">
        <f t="shared" si="511"/>
        <v>59399.999999999993</v>
      </c>
      <c r="I4512" s="63"/>
      <c r="J4512" s="59"/>
    </row>
    <row r="4513" spans="1:10" s="141" customFormat="1">
      <c r="A4513" s="144">
        <v>14</v>
      </c>
      <c r="B4513" s="145" t="s">
        <v>37</v>
      </c>
      <c r="C4513" s="37"/>
      <c r="D4513" s="149">
        <v>65934</v>
      </c>
      <c r="E4513" s="28">
        <f t="shared" si="509"/>
        <v>0</v>
      </c>
      <c r="F4513" s="29">
        <v>0</v>
      </c>
      <c r="G4513" s="30">
        <f t="shared" si="510"/>
        <v>0</v>
      </c>
      <c r="H4513" s="63">
        <f t="shared" si="511"/>
        <v>61049.999999999993</v>
      </c>
      <c r="I4513" s="63"/>
      <c r="J4513" s="59"/>
    </row>
    <row r="4514" spans="1:10" s="141" customFormat="1">
      <c r="A4514" s="144">
        <v>15</v>
      </c>
      <c r="B4514" s="145" t="s">
        <v>38</v>
      </c>
      <c r="C4514" s="37"/>
      <c r="D4514" s="149">
        <v>76626</v>
      </c>
      <c r="E4514" s="28">
        <f t="shared" si="509"/>
        <v>0</v>
      </c>
      <c r="F4514" s="124">
        <v>0</v>
      </c>
      <c r="G4514" s="30">
        <f t="shared" si="510"/>
        <v>0</v>
      </c>
      <c r="H4514" s="63">
        <f t="shared" si="511"/>
        <v>70950</v>
      </c>
      <c r="I4514" s="63"/>
      <c r="J4514" s="59">
        <f>H4514*C4515</f>
        <v>0</v>
      </c>
    </row>
    <row r="4515" spans="1:10" s="141" customFormat="1">
      <c r="A4515" s="144">
        <v>16</v>
      </c>
      <c r="B4515" s="145" t="s">
        <v>39</v>
      </c>
      <c r="C4515" s="37"/>
      <c r="D4515" s="149">
        <v>80190</v>
      </c>
      <c r="E4515" s="28">
        <f t="shared" si="509"/>
        <v>0</v>
      </c>
      <c r="F4515" s="29">
        <v>0</v>
      </c>
      <c r="G4515" s="30">
        <f t="shared" si="510"/>
        <v>0</v>
      </c>
      <c r="H4515" s="63">
        <f t="shared" si="511"/>
        <v>74250</v>
      </c>
      <c r="I4515" s="63"/>
      <c r="J4515" s="59">
        <f>H4515*C4516</f>
        <v>0</v>
      </c>
    </row>
    <row r="4516" spans="1:10" s="141" customFormat="1">
      <c r="A4516" s="144">
        <v>17</v>
      </c>
      <c r="B4516" s="145" t="s">
        <v>40</v>
      </c>
      <c r="C4516" s="37"/>
      <c r="D4516" s="149">
        <v>113832</v>
      </c>
      <c r="E4516" s="28">
        <f t="shared" si="509"/>
        <v>0</v>
      </c>
      <c r="F4516" s="29">
        <v>0</v>
      </c>
      <c r="G4516" s="30">
        <f t="shared" si="510"/>
        <v>0</v>
      </c>
      <c r="H4516" s="63">
        <f t="shared" si="511"/>
        <v>105400</v>
      </c>
      <c r="I4516" s="63"/>
      <c r="J4516" s="59">
        <f>H4516*C4517</f>
        <v>0</v>
      </c>
    </row>
    <row r="4517" spans="1:10" s="141" customFormat="1" ht="17.25">
      <c r="A4517" s="144">
        <v>18</v>
      </c>
      <c r="B4517" s="145" t="s">
        <v>41</v>
      </c>
      <c r="C4517" s="37"/>
      <c r="D4517" s="150">
        <v>98010</v>
      </c>
      <c r="E4517" s="28">
        <f t="shared" si="509"/>
        <v>0</v>
      </c>
      <c r="F4517" s="29">
        <v>0</v>
      </c>
      <c r="G4517" s="30">
        <f t="shared" si="510"/>
        <v>0</v>
      </c>
      <c r="H4517" s="63">
        <f t="shared" si="511"/>
        <v>90750</v>
      </c>
      <c r="I4517" s="45"/>
      <c r="J4517" s="64">
        <f>SUM(J4499:J4516)</f>
        <v>0</v>
      </c>
    </row>
    <row r="4518" spans="1:10" s="141" customFormat="1" ht="31.5">
      <c r="A4518" s="40"/>
      <c r="B4518" s="41" t="s">
        <v>42</v>
      </c>
      <c r="C4518" s="42">
        <f>SUM(C4500:C4517)</f>
        <v>24</v>
      </c>
      <c r="D4518" s="42"/>
      <c r="E4518" s="43">
        <f>SUM(E4500:E4517)</f>
        <v>1473372</v>
      </c>
      <c r="F4518" s="43"/>
      <c r="G4518" s="44">
        <f>SUM(G4500:G4517)</f>
        <v>1473372</v>
      </c>
      <c r="H4518" s="5"/>
      <c r="I4518" s="5"/>
      <c r="J4518" s="75">
        <f>J4517*0.08</f>
        <v>0</v>
      </c>
    </row>
    <row r="4519" spans="1:10" s="141" customFormat="1" ht="31.5">
      <c r="A4519" s="46"/>
      <c r="B4519" s="47"/>
      <c r="C4519" s="48"/>
      <c r="D4519" s="48"/>
      <c r="E4519" s="49"/>
      <c r="F4519" s="49"/>
      <c r="G4519" s="151"/>
      <c r="H4519" s="6"/>
      <c r="I4519" s="6"/>
      <c r="J4519" s="76">
        <f>SUM(J4517:J4518)</f>
        <v>0</v>
      </c>
    </row>
    <row r="4520" spans="1:10" s="141" customFormat="1" ht="18">
      <c r="A4520" s="283" t="s">
        <v>43</v>
      </c>
      <c r="B4520" s="283"/>
      <c r="C4520" s="284" t="s">
        <v>44</v>
      </c>
      <c r="D4520" s="284"/>
      <c r="E4520" s="54"/>
      <c r="F4520" s="54"/>
      <c r="G4520" s="55" t="s">
        <v>45</v>
      </c>
    </row>
    <row r="4523" spans="1:10" s="141" customFormat="1" ht="15.75">
      <c r="A4523" s="279" t="s">
        <v>0</v>
      </c>
      <c r="B4523" s="279"/>
      <c r="C4523" s="279"/>
      <c r="D4523" s="279"/>
      <c r="E4523" s="279"/>
      <c r="F4523" s="279"/>
      <c r="G4523" s="279"/>
    </row>
    <row r="4524" spans="1:10" s="141" customFormat="1" ht="15.75">
      <c r="A4524" s="279" t="s">
        <v>1</v>
      </c>
      <c r="B4524" s="279"/>
      <c r="C4524" s="279"/>
      <c r="D4524" s="279"/>
      <c r="E4524" s="279"/>
      <c r="F4524" s="279"/>
      <c r="G4524" s="279"/>
      <c r="H4524" s="1"/>
      <c r="I4524" s="1"/>
      <c r="J4524" s="71"/>
    </row>
    <row r="4525" spans="1:10" s="141" customFormat="1" ht="15.75">
      <c r="A4525" s="279" t="s">
        <v>2</v>
      </c>
      <c r="B4525" s="279"/>
      <c r="C4525" s="279"/>
      <c r="D4525" s="279"/>
      <c r="E4525" s="279"/>
      <c r="F4525" s="279"/>
      <c r="G4525" s="279"/>
      <c r="H4525" s="1"/>
      <c r="I4525" s="1"/>
      <c r="J4525" s="71"/>
    </row>
    <row r="4526" spans="1:10" s="141" customFormat="1" ht="15.75">
      <c r="A4526" s="279" t="s">
        <v>4</v>
      </c>
      <c r="B4526" s="279"/>
      <c r="C4526" s="279"/>
      <c r="D4526" s="279"/>
      <c r="E4526" s="279"/>
      <c r="F4526" s="279"/>
      <c r="G4526" s="279"/>
      <c r="H4526" s="1"/>
      <c r="I4526" s="133" t="s">
        <v>818</v>
      </c>
      <c r="J4526" s="71"/>
    </row>
    <row r="4527" spans="1:10" s="141" customFormat="1" ht="27">
      <c r="A4527" s="280" t="s">
        <v>6</v>
      </c>
      <c r="B4527" s="280"/>
      <c r="C4527" s="280"/>
      <c r="D4527" s="280"/>
      <c r="E4527" s="280"/>
      <c r="F4527" s="280"/>
      <c r="G4527" s="280"/>
      <c r="H4527" s="2"/>
      <c r="I4527" s="2"/>
      <c r="J4527" s="72"/>
    </row>
    <row r="4528" spans="1:10" s="141" customFormat="1" ht="27">
      <c r="A4528" s="142"/>
      <c r="B4528" s="142"/>
      <c r="C4528" s="281" t="s">
        <v>433</v>
      </c>
      <c r="D4528" s="281"/>
      <c r="E4528" s="281"/>
      <c r="F4528" s="281"/>
      <c r="G4528" s="281"/>
      <c r="H4528" s="68"/>
      <c r="I4528" s="68"/>
      <c r="J4528" s="71"/>
    </row>
    <row r="4529" spans="1:10" s="141" customFormat="1" ht="15.75">
      <c r="A4529" s="11" t="s">
        <v>358</v>
      </c>
      <c r="B4529" s="12">
        <v>4138309102</v>
      </c>
      <c r="C4529" s="143"/>
      <c r="D4529" s="286"/>
      <c r="E4529" s="286"/>
      <c r="F4529" s="286"/>
      <c r="G4529" s="286"/>
      <c r="H4529" s="69" t="s">
        <v>161</v>
      </c>
      <c r="I4529" s="69"/>
      <c r="J4529" s="73"/>
    </row>
    <row r="4530" spans="1:10" s="141" customFormat="1" ht="15.75">
      <c r="A4530" s="11" t="s">
        <v>9</v>
      </c>
      <c r="B4530" s="286" t="s">
        <v>819</v>
      </c>
      <c r="C4530" s="286"/>
      <c r="D4530" s="286"/>
      <c r="E4530" s="16"/>
      <c r="F4530" s="11"/>
      <c r="G4530" s="16"/>
      <c r="H4530" s="1"/>
      <c r="I4530" s="1"/>
      <c r="J4530" s="71"/>
    </row>
    <row r="4531" spans="1:10" s="141" customFormat="1" ht="15.75">
      <c r="A4531" s="11" t="s">
        <v>11</v>
      </c>
      <c r="B4531" s="289"/>
      <c r="C4531" s="289"/>
      <c r="D4531" s="289"/>
      <c r="E4531" s="289"/>
      <c r="F4531" s="18"/>
      <c r="G4531" s="19"/>
      <c r="H4531" s="1"/>
      <c r="I4531" s="1"/>
      <c r="J4531" s="71"/>
    </row>
    <row r="4532" spans="1:10" s="141" customFormat="1" ht="15.75">
      <c r="A4532" s="21" t="s">
        <v>14</v>
      </c>
      <c r="B4532" s="21" t="s">
        <v>16</v>
      </c>
      <c r="C4532" s="21"/>
      <c r="D4532" s="22" t="s">
        <v>18</v>
      </c>
      <c r="E4532" s="23" t="s">
        <v>19</v>
      </c>
      <c r="F4532" s="23" t="s">
        <v>20</v>
      </c>
      <c r="G4532" s="21" t="s">
        <v>21</v>
      </c>
      <c r="H4532" s="63"/>
      <c r="I4532" s="63"/>
      <c r="J4532" s="59">
        <f>H4532*C4533</f>
        <v>0</v>
      </c>
    </row>
    <row r="4533" spans="1:10" s="141" customFormat="1">
      <c r="A4533" s="144">
        <v>1</v>
      </c>
      <c r="B4533" s="145" t="s">
        <v>23</v>
      </c>
      <c r="C4533" s="26">
        <v>6</v>
      </c>
      <c r="D4533" s="146">
        <v>79305</v>
      </c>
      <c r="E4533" s="28">
        <f t="shared" ref="E4533:E4550" si="512">D4533*C4533</f>
        <v>475830</v>
      </c>
      <c r="F4533" s="29">
        <v>0</v>
      </c>
      <c r="G4533" s="30">
        <f t="shared" ref="G4533:G4550" si="513">E4533-E4533*F4533</f>
        <v>475830</v>
      </c>
      <c r="H4533" s="63">
        <f t="shared" ref="H4533:H4550" si="514">D4533/1.08</f>
        <v>73430.555555555547</v>
      </c>
      <c r="I4533" s="63"/>
      <c r="J4533" s="59">
        <f>H4533*C4534</f>
        <v>0</v>
      </c>
    </row>
    <row r="4534" spans="1:10" s="141" customFormat="1">
      <c r="A4534" s="144">
        <v>2</v>
      </c>
      <c r="B4534" s="145" t="s">
        <v>25</v>
      </c>
      <c r="C4534" s="32"/>
      <c r="D4534" s="147">
        <v>128591</v>
      </c>
      <c r="E4534" s="28">
        <f t="shared" si="512"/>
        <v>0</v>
      </c>
      <c r="F4534" s="29">
        <v>0</v>
      </c>
      <c r="G4534" s="30">
        <f t="shared" si="513"/>
        <v>0</v>
      </c>
      <c r="H4534" s="63">
        <f t="shared" si="514"/>
        <v>119065.74074074073</v>
      </c>
      <c r="I4534" s="63"/>
      <c r="J4534" s="59">
        <f>H4534*C4535</f>
        <v>0</v>
      </c>
    </row>
    <row r="4535" spans="1:10" s="141" customFormat="1">
      <c r="A4535" s="144">
        <v>3</v>
      </c>
      <c r="B4535" s="145" t="s">
        <v>26</v>
      </c>
      <c r="C4535" s="34"/>
      <c r="D4535" s="146">
        <v>60043</v>
      </c>
      <c r="E4535" s="28">
        <f t="shared" si="512"/>
        <v>0</v>
      </c>
      <c r="F4535" s="29">
        <v>0</v>
      </c>
      <c r="G4535" s="30">
        <f t="shared" si="513"/>
        <v>0</v>
      </c>
      <c r="H4535" s="63">
        <f t="shared" si="514"/>
        <v>55595.370370370365</v>
      </c>
      <c r="I4535" s="63"/>
      <c r="J4535" s="59"/>
    </row>
    <row r="4536" spans="1:10" s="141" customFormat="1">
      <c r="A4536" s="144">
        <v>4</v>
      </c>
      <c r="B4536" s="145" t="s">
        <v>27</v>
      </c>
      <c r="C4536" s="106"/>
      <c r="D4536" s="146">
        <v>115781</v>
      </c>
      <c r="E4536" s="28">
        <f t="shared" si="512"/>
        <v>0</v>
      </c>
      <c r="F4536" s="29">
        <v>0</v>
      </c>
      <c r="G4536" s="30">
        <f t="shared" si="513"/>
        <v>0</v>
      </c>
      <c r="H4536" s="63">
        <f t="shared" si="514"/>
        <v>107204.62962962962</v>
      </c>
      <c r="I4536" s="63"/>
      <c r="J4536" s="59"/>
    </row>
    <row r="4537" spans="1:10" s="141" customFormat="1">
      <c r="A4537" s="144">
        <v>5</v>
      </c>
      <c r="B4537" s="145" t="s">
        <v>28</v>
      </c>
      <c r="C4537" s="126">
        <v>8</v>
      </c>
      <c r="D4537" s="146">
        <v>119943</v>
      </c>
      <c r="E4537" s="28">
        <f t="shared" si="512"/>
        <v>959544</v>
      </c>
      <c r="F4537" s="124">
        <v>0</v>
      </c>
      <c r="G4537" s="30">
        <f t="shared" si="513"/>
        <v>959544</v>
      </c>
      <c r="H4537" s="63">
        <f t="shared" si="514"/>
        <v>111058.33333333333</v>
      </c>
      <c r="I4537" s="63"/>
      <c r="J4537" s="59"/>
    </row>
    <row r="4538" spans="1:10" s="141" customFormat="1">
      <c r="A4538" s="144">
        <v>6</v>
      </c>
      <c r="B4538" s="145" t="s">
        <v>29</v>
      </c>
      <c r="C4538" s="26"/>
      <c r="D4538" s="146">
        <v>94810</v>
      </c>
      <c r="E4538" s="28">
        <f t="shared" si="512"/>
        <v>0</v>
      </c>
      <c r="F4538" s="29">
        <v>0</v>
      </c>
      <c r="G4538" s="30">
        <f t="shared" si="513"/>
        <v>0</v>
      </c>
      <c r="H4538" s="63">
        <f t="shared" si="514"/>
        <v>87787.037037037036</v>
      </c>
      <c r="I4538" s="63"/>
      <c r="J4538" s="59"/>
    </row>
    <row r="4539" spans="1:10" s="141" customFormat="1">
      <c r="A4539" s="144">
        <v>7</v>
      </c>
      <c r="B4539" s="145" t="s">
        <v>30</v>
      </c>
      <c r="C4539" s="34"/>
      <c r="D4539" s="146">
        <v>141396</v>
      </c>
      <c r="E4539" s="28">
        <f t="shared" si="512"/>
        <v>0</v>
      </c>
      <c r="F4539" s="29">
        <v>0</v>
      </c>
      <c r="G4539" s="30">
        <f t="shared" si="513"/>
        <v>0</v>
      </c>
      <c r="H4539" s="63">
        <f t="shared" si="514"/>
        <v>130922.22222222222</v>
      </c>
      <c r="I4539" s="63"/>
      <c r="J4539" s="59"/>
    </row>
    <row r="4540" spans="1:10" s="141" customFormat="1">
      <c r="A4540" s="144">
        <v>8</v>
      </c>
      <c r="B4540" s="145" t="s">
        <v>31</v>
      </c>
      <c r="C4540" s="26"/>
      <c r="D4540" s="146">
        <v>232931</v>
      </c>
      <c r="E4540" s="28">
        <f t="shared" si="512"/>
        <v>0</v>
      </c>
      <c r="F4540" s="29">
        <v>0</v>
      </c>
      <c r="G4540" s="30">
        <f t="shared" si="513"/>
        <v>0</v>
      </c>
      <c r="H4540" s="63">
        <f t="shared" si="514"/>
        <v>215676.85185185182</v>
      </c>
      <c r="I4540" s="63"/>
      <c r="J4540" s="59"/>
    </row>
    <row r="4541" spans="1:10" s="141" customFormat="1">
      <c r="A4541" s="144">
        <v>9</v>
      </c>
      <c r="B4541" s="148" t="s">
        <v>32</v>
      </c>
      <c r="C4541" s="26"/>
      <c r="D4541" s="146">
        <v>101534</v>
      </c>
      <c r="E4541" s="28">
        <f t="shared" si="512"/>
        <v>0</v>
      </c>
      <c r="F4541" s="29">
        <v>0</v>
      </c>
      <c r="G4541" s="30">
        <f t="shared" si="513"/>
        <v>0</v>
      </c>
      <c r="H4541" s="63">
        <f t="shared" si="514"/>
        <v>94012.962962962964</v>
      </c>
      <c r="I4541" s="63"/>
      <c r="J4541" s="59"/>
    </row>
    <row r="4542" spans="1:10" s="141" customFormat="1">
      <c r="A4542" s="144">
        <v>10</v>
      </c>
      <c r="B4542" s="148" t="s">
        <v>33</v>
      </c>
      <c r="C4542" s="37"/>
      <c r="D4542" s="147">
        <v>110148</v>
      </c>
      <c r="E4542" s="28">
        <f t="shared" si="512"/>
        <v>0</v>
      </c>
      <c r="F4542" s="29">
        <v>0</v>
      </c>
      <c r="G4542" s="30">
        <f t="shared" si="513"/>
        <v>0</v>
      </c>
      <c r="H4542" s="63">
        <f t="shared" si="514"/>
        <v>101988.88888888888</v>
      </c>
      <c r="I4542" s="63"/>
      <c r="J4542" s="59"/>
    </row>
    <row r="4543" spans="1:10" s="141" customFormat="1">
      <c r="A4543" s="144">
        <v>11</v>
      </c>
      <c r="B4543" s="145" t="s">
        <v>34</v>
      </c>
      <c r="C4543" s="37"/>
      <c r="D4543" s="146">
        <v>54198</v>
      </c>
      <c r="E4543" s="28">
        <f t="shared" si="512"/>
        <v>0</v>
      </c>
      <c r="F4543" s="29">
        <v>0</v>
      </c>
      <c r="G4543" s="30">
        <f t="shared" si="513"/>
        <v>0</v>
      </c>
      <c r="H4543" s="63">
        <f t="shared" si="514"/>
        <v>50183.333333333328</v>
      </c>
      <c r="I4543" s="63"/>
      <c r="J4543" s="59"/>
    </row>
    <row r="4544" spans="1:10" s="141" customFormat="1">
      <c r="A4544" s="144">
        <v>12</v>
      </c>
      <c r="B4544" s="145" t="s">
        <v>35</v>
      </c>
      <c r="C4544" s="37">
        <v>10</v>
      </c>
      <c r="D4544" s="146">
        <v>49680</v>
      </c>
      <c r="E4544" s="28">
        <f t="shared" si="512"/>
        <v>496800</v>
      </c>
      <c r="F4544" s="29">
        <v>0</v>
      </c>
      <c r="G4544" s="30">
        <f t="shared" si="513"/>
        <v>496800</v>
      </c>
      <c r="H4544" s="63">
        <f t="shared" si="514"/>
        <v>46000</v>
      </c>
      <c r="I4544" s="63"/>
      <c r="J4544" s="59"/>
    </row>
    <row r="4545" spans="1:10" s="141" customFormat="1">
      <c r="A4545" s="144">
        <v>13</v>
      </c>
      <c r="B4545" s="145" t="s">
        <v>36</v>
      </c>
      <c r="C4545" s="37"/>
      <c r="D4545" s="149">
        <v>64152</v>
      </c>
      <c r="E4545" s="28">
        <f t="shared" si="512"/>
        <v>0</v>
      </c>
      <c r="F4545" s="29">
        <v>0</v>
      </c>
      <c r="G4545" s="30">
        <f t="shared" si="513"/>
        <v>0</v>
      </c>
      <c r="H4545" s="63">
        <f t="shared" si="514"/>
        <v>59399.999999999993</v>
      </c>
      <c r="I4545" s="63"/>
      <c r="J4545" s="59"/>
    </row>
    <row r="4546" spans="1:10" s="141" customFormat="1">
      <c r="A4546" s="144">
        <v>14</v>
      </c>
      <c r="B4546" s="145" t="s">
        <v>37</v>
      </c>
      <c r="C4546" s="37"/>
      <c r="D4546" s="149">
        <v>65934</v>
      </c>
      <c r="E4546" s="28">
        <f t="shared" si="512"/>
        <v>0</v>
      </c>
      <c r="F4546" s="29">
        <v>0</v>
      </c>
      <c r="G4546" s="30">
        <f t="shared" si="513"/>
        <v>0</v>
      </c>
      <c r="H4546" s="63">
        <f t="shared" si="514"/>
        <v>61049.999999999993</v>
      </c>
      <c r="I4546" s="63"/>
      <c r="J4546" s="59"/>
    </row>
    <row r="4547" spans="1:10" s="141" customFormat="1">
      <c r="A4547" s="144">
        <v>15</v>
      </c>
      <c r="B4547" s="145" t="s">
        <v>38</v>
      </c>
      <c r="C4547" s="37"/>
      <c r="D4547" s="149">
        <v>76626</v>
      </c>
      <c r="E4547" s="28">
        <f t="shared" si="512"/>
        <v>0</v>
      </c>
      <c r="F4547" s="124">
        <v>0</v>
      </c>
      <c r="G4547" s="30">
        <f t="shared" si="513"/>
        <v>0</v>
      </c>
      <c r="H4547" s="63">
        <f t="shared" si="514"/>
        <v>70950</v>
      </c>
      <c r="I4547" s="63"/>
      <c r="J4547" s="59">
        <f>H4547*C4548</f>
        <v>0</v>
      </c>
    </row>
    <row r="4548" spans="1:10" s="141" customFormat="1">
      <c r="A4548" s="144">
        <v>16</v>
      </c>
      <c r="B4548" s="145" t="s">
        <v>39</v>
      </c>
      <c r="C4548" s="37"/>
      <c r="D4548" s="149">
        <v>80190</v>
      </c>
      <c r="E4548" s="28">
        <f t="shared" si="512"/>
        <v>0</v>
      </c>
      <c r="F4548" s="29">
        <v>0</v>
      </c>
      <c r="G4548" s="30">
        <f t="shared" si="513"/>
        <v>0</v>
      </c>
      <c r="H4548" s="63">
        <f t="shared" si="514"/>
        <v>74250</v>
      </c>
      <c r="I4548" s="63"/>
      <c r="J4548" s="59">
        <f>H4548*C4549</f>
        <v>0</v>
      </c>
    </row>
    <row r="4549" spans="1:10" s="141" customFormat="1">
      <c r="A4549" s="144">
        <v>17</v>
      </c>
      <c r="B4549" s="145" t="s">
        <v>40</v>
      </c>
      <c r="C4549" s="37"/>
      <c r="D4549" s="149">
        <v>113832</v>
      </c>
      <c r="E4549" s="28">
        <f t="shared" si="512"/>
        <v>0</v>
      </c>
      <c r="F4549" s="29">
        <v>0</v>
      </c>
      <c r="G4549" s="30">
        <f t="shared" si="513"/>
        <v>0</v>
      </c>
      <c r="H4549" s="63">
        <f t="shared" si="514"/>
        <v>105400</v>
      </c>
      <c r="I4549" s="63"/>
      <c r="J4549" s="59">
        <f>H4549*C4550</f>
        <v>0</v>
      </c>
    </row>
    <row r="4550" spans="1:10" s="141" customFormat="1" ht="17.25">
      <c r="A4550" s="144">
        <v>18</v>
      </c>
      <c r="B4550" s="145" t="s">
        <v>41</v>
      </c>
      <c r="C4550" s="37"/>
      <c r="D4550" s="150">
        <v>98010</v>
      </c>
      <c r="E4550" s="28">
        <f t="shared" si="512"/>
        <v>0</v>
      </c>
      <c r="F4550" s="29">
        <v>0</v>
      </c>
      <c r="G4550" s="30">
        <f t="shared" si="513"/>
        <v>0</v>
      </c>
      <c r="H4550" s="63">
        <f t="shared" si="514"/>
        <v>90750</v>
      </c>
      <c r="I4550" s="45"/>
      <c r="J4550" s="64">
        <f>SUM(J4532:J4549)</f>
        <v>0</v>
      </c>
    </row>
    <row r="4551" spans="1:10" s="141" customFormat="1" ht="31.5">
      <c r="A4551" s="40"/>
      <c r="B4551" s="41" t="s">
        <v>42</v>
      </c>
      <c r="C4551" s="42">
        <f>SUM(C4533:C4550)</f>
        <v>24</v>
      </c>
      <c r="D4551" s="42"/>
      <c r="E4551" s="43">
        <f>SUM(E4533:E4550)</f>
        <v>1932174</v>
      </c>
      <c r="F4551" s="43"/>
      <c r="G4551" s="44">
        <f>SUM(G4533:G4550)</f>
        <v>1932174</v>
      </c>
      <c r="H4551" s="5"/>
      <c r="I4551" s="5"/>
      <c r="J4551" s="75">
        <f>J4550*0.08</f>
        <v>0</v>
      </c>
    </row>
    <row r="4552" spans="1:10" s="141" customFormat="1" ht="31.5">
      <c r="A4552" s="46"/>
      <c r="B4552" s="47"/>
      <c r="C4552" s="48"/>
      <c r="D4552" s="48"/>
      <c r="E4552" s="49"/>
      <c r="F4552" s="49"/>
      <c r="G4552" s="151"/>
      <c r="H4552" s="6"/>
      <c r="I4552" s="6"/>
      <c r="J4552" s="76">
        <f>SUM(J4550:J4551)</f>
        <v>0</v>
      </c>
    </row>
    <row r="4553" spans="1:10" s="141" customFormat="1" ht="18">
      <c r="A4553" s="283" t="s">
        <v>43</v>
      </c>
      <c r="B4553" s="283"/>
      <c r="C4553" s="284" t="s">
        <v>44</v>
      </c>
      <c r="D4553" s="284"/>
      <c r="E4553" s="54"/>
      <c r="F4553" s="54"/>
      <c r="G4553" s="55" t="s">
        <v>45</v>
      </c>
    </row>
    <row r="4557" spans="1:10" s="141" customFormat="1" ht="15.75">
      <c r="A4557" s="279" t="s">
        <v>0</v>
      </c>
      <c r="B4557" s="279"/>
      <c r="C4557" s="279"/>
      <c r="D4557" s="279"/>
      <c r="E4557" s="279"/>
      <c r="F4557" s="279"/>
      <c r="G4557" s="279"/>
    </row>
    <row r="4558" spans="1:10" s="141" customFormat="1" ht="15.75">
      <c r="A4558" s="279" t="s">
        <v>1</v>
      </c>
      <c r="B4558" s="279"/>
      <c r="C4558" s="279"/>
      <c r="D4558" s="279"/>
      <c r="E4558" s="279"/>
      <c r="F4558" s="279"/>
      <c r="G4558" s="279"/>
      <c r="H4558" s="1"/>
      <c r="I4558" s="1"/>
      <c r="J4558" s="71"/>
    </row>
    <row r="4559" spans="1:10" s="141" customFormat="1" ht="15.75">
      <c r="A4559" s="279" t="s">
        <v>2</v>
      </c>
      <c r="B4559" s="279"/>
      <c r="C4559" s="279"/>
      <c r="D4559" s="279"/>
      <c r="E4559" s="279"/>
      <c r="F4559" s="279"/>
      <c r="G4559" s="279"/>
      <c r="H4559" s="1"/>
      <c r="I4559" s="1"/>
      <c r="J4559" s="71"/>
    </row>
    <row r="4560" spans="1:10" s="141" customFormat="1" ht="15.75">
      <c r="A4560" s="279" t="s">
        <v>4</v>
      </c>
      <c r="B4560" s="279"/>
      <c r="C4560" s="279"/>
      <c r="D4560" s="279"/>
      <c r="E4560" s="279"/>
      <c r="F4560" s="279"/>
      <c r="G4560" s="279"/>
      <c r="H4560" s="1"/>
      <c r="I4560" s="1"/>
      <c r="J4560" s="71"/>
    </row>
    <row r="4561" spans="1:10" s="141" customFormat="1" ht="27">
      <c r="A4561" s="280" t="s">
        <v>6</v>
      </c>
      <c r="B4561" s="280"/>
      <c r="C4561" s="280"/>
      <c r="D4561" s="280"/>
      <c r="E4561" s="280"/>
      <c r="F4561" s="280"/>
      <c r="G4561" s="280"/>
      <c r="H4561" s="2"/>
      <c r="I4561" s="2"/>
      <c r="J4561" s="72"/>
    </row>
    <row r="4562" spans="1:10" s="141" customFormat="1" ht="27">
      <c r="A4562" s="142"/>
      <c r="B4562" s="142"/>
      <c r="C4562" s="281" t="s">
        <v>433</v>
      </c>
      <c r="D4562" s="281"/>
      <c r="E4562" s="281"/>
      <c r="F4562" s="281"/>
      <c r="G4562" s="281"/>
      <c r="H4562" s="68"/>
      <c r="I4562" s="68"/>
      <c r="J4562" s="71"/>
    </row>
    <row r="4563" spans="1:10" s="141" customFormat="1" ht="15.75">
      <c r="A4563" s="11" t="s">
        <v>358</v>
      </c>
      <c r="B4563" s="12">
        <v>4138313981</v>
      </c>
      <c r="C4563" s="143"/>
      <c r="D4563" s="286"/>
      <c r="E4563" s="286"/>
      <c r="F4563" s="286"/>
      <c r="G4563" s="286"/>
      <c r="H4563" s="69" t="s">
        <v>161</v>
      </c>
      <c r="I4563" s="69"/>
      <c r="J4563" s="73"/>
    </row>
    <row r="4564" spans="1:10" s="141" customFormat="1" ht="15.75">
      <c r="A4564" s="11" t="s">
        <v>9</v>
      </c>
      <c r="B4564" s="286" t="s">
        <v>820</v>
      </c>
      <c r="C4564" s="286"/>
      <c r="D4564" s="286"/>
      <c r="E4564" s="16"/>
      <c r="F4564" s="11"/>
      <c r="G4564" s="16"/>
      <c r="H4564" s="1"/>
      <c r="I4564" s="1"/>
      <c r="J4564" s="71"/>
    </row>
    <row r="4565" spans="1:10" s="141" customFormat="1" ht="15.75">
      <c r="A4565" s="11" t="s">
        <v>11</v>
      </c>
      <c r="B4565" s="289" t="s">
        <v>213</v>
      </c>
      <c r="C4565" s="289"/>
      <c r="D4565" s="289"/>
      <c r="E4565" s="289"/>
      <c r="F4565" s="18"/>
      <c r="G4565" s="19"/>
      <c r="H4565" s="1"/>
      <c r="I4565" s="1"/>
      <c r="J4565" s="71"/>
    </row>
    <row r="4566" spans="1:10" s="141" customFormat="1" ht="15.75">
      <c r="A4566" s="21" t="s">
        <v>14</v>
      </c>
      <c r="B4566" s="21" t="s">
        <v>16</v>
      </c>
      <c r="C4566" s="21"/>
      <c r="D4566" s="22" t="s">
        <v>18</v>
      </c>
      <c r="E4566" s="23" t="s">
        <v>19</v>
      </c>
      <c r="F4566" s="23" t="s">
        <v>20</v>
      </c>
      <c r="G4566" s="21" t="s">
        <v>21</v>
      </c>
      <c r="H4566" s="63"/>
      <c r="I4566" s="63"/>
      <c r="J4566" s="59">
        <f>H4566*C4567</f>
        <v>0</v>
      </c>
    </row>
    <row r="4567" spans="1:10" s="141" customFormat="1">
      <c r="A4567" s="144">
        <v>1</v>
      </c>
      <c r="B4567" s="145" t="s">
        <v>23</v>
      </c>
      <c r="C4567" s="26"/>
      <c r="D4567" s="146">
        <v>79305</v>
      </c>
      <c r="E4567" s="28">
        <f t="shared" ref="E4567:E4584" si="515">D4567*C4567</f>
        <v>0</v>
      </c>
      <c r="F4567" s="29">
        <v>0</v>
      </c>
      <c r="G4567" s="30">
        <f t="shared" ref="G4567:G4584" si="516">E4567-E4567*F4567</f>
        <v>0</v>
      </c>
      <c r="H4567" s="63">
        <f t="shared" ref="H4567:H4584" si="517">D4567/1.08</f>
        <v>73430.555555555547</v>
      </c>
      <c r="I4567" s="63"/>
      <c r="J4567" s="59">
        <f>H4567*C4568</f>
        <v>0</v>
      </c>
    </row>
    <row r="4568" spans="1:10" s="141" customFormat="1">
      <c r="A4568" s="144">
        <v>2</v>
      </c>
      <c r="B4568" s="145" t="s">
        <v>25</v>
      </c>
      <c r="C4568" s="32"/>
      <c r="D4568" s="147">
        <v>128591</v>
      </c>
      <c r="E4568" s="28">
        <f t="shared" si="515"/>
        <v>0</v>
      </c>
      <c r="F4568" s="29">
        <v>0</v>
      </c>
      <c r="G4568" s="30">
        <f t="shared" si="516"/>
        <v>0</v>
      </c>
      <c r="H4568" s="63">
        <f t="shared" si="517"/>
        <v>119065.74074074073</v>
      </c>
      <c r="I4568" s="63"/>
      <c r="J4568" s="59">
        <f>H4568*C4569</f>
        <v>0</v>
      </c>
    </row>
    <row r="4569" spans="1:10" s="141" customFormat="1">
      <c r="A4569" s="144">
        <v>3</v>
      </c>
      <c r="B4569" s="145" t="s">
        <v>26</v>
      </c>
      <c r="C4569" s="34"/>
      <c r="D4569" s="146">
        <v>60043</v>
      </c>
      <c r="E4569" s="28">
        <f t="shared" si="515"/>
        <v>0</v>
      </c>
      <c r="F4569" s="29">
        <v>0</v>
      </c>
      <c r="G4569" s="30">
        <f t="shared" si="516"/>
        <v>0</v>
      </c>
      <c r="H4569" s="63">
        <f t="shared" si="517"/>
        <v>55595.370370370365</v>
      </c>
      <c r="I4569" s="63"/>
      <c r="J4569" s="59"/>
    </row>
    <row r="4570" spans="1:10" s="141" customFormat="1">
      <c r="A4570" s="144">
        <v>4</v>
      </c>
      <c r="B4570" s="145" t="s">
        <v>27</v>
      </c>
      <c r="C4570" s="106"/>
      <c r="D4570" s="146">
        <v>115781</v>
      </c>
      <c r="E4570" s="28">
        <f t="shared" si="515"/>
        <v>0</v>
      </c>
      <c r="F4570" s="29">
        <v>0</v>
      </c>
      <c r="G4570" s="30">
        <f t="shared" si="516"/>
        <v>0</v>
      </c>
      <c r="H4570" s="63">
        <f t="shared" si="517"/>
        <v>107204.62962962962</v>
      </c>
      <c r="I4570" s="63"/>
      <c r="J4570" s="59"/>
    </row>
    <row r="4571" spans="1:10" s="141" customFormat="1">
      <c r="A4571" s="144">
        <v>5</v>
      </c>
      <c r="B4571" s="145" t="s">
        <v>28</v>
      </c>
      <c r="C4571" s="32">
        <v>6</v>
      </c>
      <c r="D4571" s="146">
        <v>119943</v>
      </c>
      <c r="E4571" s="28">
        <f t="shared" si="515"/>
        <v>719658</v>
      </c>
      <c r="F4571" s="124">
        <v>0</v>
      </c>
      <c r="G4571" s="30">
        <f t="shared" si="516"/>
        <v>719658</v>
      </c>
      <c r="H4571" s="63">
        <f t="shared" si="517"/>
        <v>111058.33333333333</v>
      </c>
      <c r="I4571" s="63"/>
      <c r="J4571" s="59"/>
    </row>
    <row r="4572" spans="1:10" s="141" customFormat="1">
      <c r="A4572" s="144">
        <v>6</v>
      </c>
      <c r="B4572" s="145" t="s">
        <v>29</v>
      </c>
      <c r="C4572" s="26"/>
      <c r="D4572" s="146">
        <v>94810</v>
      </c>
      <c r="E4572" s="28">
        <f t="shared" si="515"/>
        <v>0</v>
      </c>
      <c r="F4572" s="29">
        <v>0</v>
      </c>
      <c r="G4572" s="30">
        <f t="shared" si="516"/>
        <v>0</v>
      </c>
      <c r="H4572" s="63">
        <f t="shared" si="517"/>
        <v>87787.037037037036</v>
      </c>
      <c r="I4572" s="63"/>
      <c r="J4572" s="59"/>
    </row>
    <row r="4573" spans="1:10" s="141" customFormat="1">
      <c r="A4573" s="144">
        <v>7</v>
      </c>
      <c r="B4573" s="145" t="s">
        <v>30</v>
      </c>
      <c r="C4573" s="34"/>
      <c r="D4573" s="146">
        <v>141396</v>
      </c>
      <c r="E4573" s="28">
        <f t="shared" si="515"/>
        <v>0</v>
      </c>
      <c r="F4573" s="29">
        <v>0</v>
      </c>
      <c r="G4573" s="30">
        <f t="shared" si="516"/>
        <v>0</v>
      </c>
      <c r="H4573" s="63">
        <f t="shared" si="517"/>
        <v>130922.22222222222</v>
      </c>
      <c r="I4573" s="63"/>
      <c r="J4573" s="59"/>
    </row>
    <row r="4574" spans="1:10" s="141" customFormat="1">
      <c r="A4574" s="144">
        <v>8</v>
      </c>
      <c r="B4574" s="145" t="s">
        <v>31</v>
      </c>
      <c r="C4574" s="26"/>
      <c r="D4574" s="146">
        <v>232931</v>
      </c>
      <c r="E4574" s="28">
        <f t="shared" si="515"/>
        <v>0</v>
      </c>
      <c r="F4574" s="29">
        <v>0</v>
      </c>
      <c r="G4574" s="30">
        <f t="shared" si="516"/>
        <v>0</v>
      </c>
      <c r="H4574" s="63">
        <f t="shared" si="517"/>
        <v>215676.85185185182</v>
      </c>
      <c r="I4574" s="63"/>
      <c r="J4574" s="59"/>
    </row>
    <row r="4575" spans="1:10" s="141" customFormat="1">
      <c r="A4575" s="144">
        <v>9</v>
      </c>
      <c r="B4575" s="148" t="s">
        <v>32</v>
      </c>
      <c r="C4575" s="26"/>
      <c r="D4575" s="146">
        <v>101534</v>
      </c>
      <c r="E4575" s="28">
        <f t="shared" si="515"/>
        <v>0</v>
      </c>
      <c r="F4575" s="29">
        <v>0</v>
      </c>
      <c r="G4575" s="30">
        <f t="shared" si="516"/>
        <v>0</v>
      </c>
      <c r="H4575" s="63">
        <f t="shared" si="517"/>
        <v>94012.962962962964</v>
      </c>
      <c r="I4575" s="63"/>
      <c r="J4575" s="59"/>
    </row>
    <row r="4576" spans="1:10" s="141" customFormat="1">
      <c r="A4576" s="144">
        <v>10</v>
      </c>
      <c r="B4576" s="148" t="s">
        <v>33</v>
      </c>
      <c r="C4576" s="37"/>
      <c r="D4576" s="147">
        <v>110148</v>
      </c>
      <c r="E4576" s="28">
        <f t="shared" si="515"/>
        <v>0</v>
      </c>
      <c r="F4576" s="29">
        <v>0</v>
      </c>
      <c r="G4576" s="30">
        <f t="shared" si="516"/>
        <v>0</v>
      </c>
      <c r="H4576" s="63">
        <f t="shared" si="517"/>
        <v>101988.88888888888</v>
      </c>
      <c r="I4576" s="63"/>
      <c r="J4576" s="59"/>
    </row>
    <row r="4577" spans="1:10" s="141" customFormat="1">
      <c r="A4577" s="144">
        <v>11</v>
      </c>
      <c r="B4577" s="145" t="s">
        <v>34</v>
      </c>
      <c r="C4577" s="37">
        <v>6</v>
      </c>
      <c r="D4577" s="146">
        <v>54198</v>
      </c>
      <c r="E4577" s="28">
        <f t="shared" si="515"/>
        <v>325188</v>
      </c>
      <c r="F4577" s="29">
        <v>0</v>
      </c>
      <c r="G4577" s="30">
        <f t="shared" si="516"/>
        <v>325188</v>
      </c>
      <c r="H4577" s="63">
        <f t="shared" si="517"/>
        <v>50183.333333333328</v>
      </c>
      <c r="I4577" s="63"/>
      <c r="J4577" s="59"/>
    </row>
    <row r="4578" spans="1:10" s="141" customFormat="1">
      <c r="A4578" s="144">
        <v>12</v>
      </c>
      <c r="B4578" s="145" t="s">
        <v>35</v>
      </c>
      <c r="C4578" s="37">
        <v>6</v>
      </c>
      <c r="D4578" s="146">
        <v>49680</v>
      </c>
      <c r="E4578" s="28">
        <f t="shared" si="515"/>
        <v>298080</v>
      </c>
      <c r="F4578" s="29">
        <v>0</v>
      </c>
      <c r="G4578" s="30">
        <f t="shared" si="516"/>
        <v>298080</v>
      </c>
      <c r="H4578" s="63">
        <f t="shared" si="517"/>
        <v>46000</v>
      </c>
      <c r="I4578" s="63"/>
      <c r="J4578" s="59"/>
    </row>
    <row r="4579" spans="1:10" s="141" customFormat="1">
      <c r="A4579" s="144">
        <v>13</v>
      </c>
      <c r="B4579" s="145" t="s">
        <v>36</v>
      </c>
      <c r="C4579" s="37"/>
      <c r="D4579" s="149">
        <v>64152</v>
      </c>
      <c r="E4579" s="28">
        <f t="shared" si="515"/>
        <v>0</v>
      </c>
      <c r="F4579" s="29">
        <v>0</v>
      </c>
      <c r="G4579" s="30">
        <f t="shared" si="516"/>
        <v>0</v>
      </c>
      <c r="H4579" s="63">
        <f t="shared" si="517"/>
        <v>59399.999999999993</v>
      </c>
      <c r="I4579" s="63"/>
      <c r="J4579" s="59"/>
    </row>
    <row r="4580" spans="1:10" s="141" customFormat="1">
      <c r="A4580" s="144">
        <v>14</v>
      </c>
      <c r="B4580" s="145" t="s">
        <v>37</v>
      </c>
      <c r="C4580" s="37"/>
      <c r="D4580" s="149">
        <v>65934</v>
      </c>
      <c r="E4580" s="28">
        <f t="shared" si="515"/>
        <v>0</v>
      </c>
      <c r="F4580" s="29">
        <v>0</v>
      </c>
      <c r="G4580" s="30">
        <f t="shared" si="516"/>
        <v>0</v>
      </c>
      <c r="H4580" s="63">
        <f t="shared" si="517"/>
        <v>61049.999999999993</v>
      </c>
      <c r="I4580" s="63"/>
      <c r="J4580" s="59"/>
    </row>
    <row r="4581" spans="1:10" s="141" customFormat="1">
      <c r="A4581" s="144">
        <v>15</v>
      </c>
      <c r="B4581" s="145" t="s">
        <v>38</v>
      </c>
      <c r="C4581" s="37"/>
      <c r="D4581" s="149">
        <v>76626</v>
      </c>
      <c r="E4581" s="28">
        <f t="shared" si="515"/>
        <v>0</v>
      </c>
      <c r="F4581" s="124">
        <v>0</v>
      </c>
      <c r="G4581" s="30">
        <f t="shared" si="516"/>
        <v>0</v>
      </c>
      <c r="H4581" s="63">
        <f t="shared" si="517"/>
        <v>70950</v>
      </c>
      <c r="I4581" s="63"/>
      <c r="J4581" s="59">
        <f>H4581*C4582</f>
        <v>0</v>
      </c>
    </row>
    <row r="4582" spans="1:10" s="141" customFormat="1">
      <c r="A4582" s="144">
        <v>16</v>
      </c>
      <c r="B4582" s="145" t="s">
        <v>39</v>
      </c>
      <c r="C4582" s="37"/>
      <c r="D4582" s="149">
        <v>80190</v>
      </c>
      <c r="E4582" s="28">
        <f t="shared" si="515"/>
        <v>0</v>
      </c>
      <c r="F4582" s="29">
        <v>0</v>
      </c>
      <c r="G4582" s="30">
        <f t="shared" si="516"/>
        <v>0</v>
      </c>
      <c r="H4582" s="63">
        <f t="shared" si="517"/>
        <v>74250</v>
      </c>
      <c r="I4582" s="63"/>
      <c r="J4582" s="59">
        <f>H4582*C4583</f>
        <v>0</v>
      </c>
    </row>
    <row r="4583" spans="1:10" s="141" customFormat="1">
      <c r="A4583" s="144">
        <v>17</v>
      </c>
      <c r="B4583" s="145" t="s">
        <v>40</v>
      </c>
      <c r="C4583" s="37"/>
      <c r="D4583" s="149">
        <v>113832</v>
      </c>
      <c r="E4583" s="28">
        <f t="shared" si="515"/>
        <v>0</v>
      </c>
      <c r="F4583" s="29">
        <v>0</v>
      </c>
      <c r="G4583" s="30">
        <f t="shared" si="516"/>
        <v>0</v>
      </c>
      <c r="H4583" s="63">
        <f t="shared" si="517"/>
        <v>105400</v>
      </c>
      <c r="I4583" s="63"/>
      <c r="J4583" s="59">
        <f>H4583*C4584</f>
        <v>0</v>
      </c>
    </row>
    <row r="4584" spans="1:10" s="141" customFormat="1" ht="17.25">
      <c r="A4584" s="144">
        <v>18</v>
      </c>
      <c r="B4584" s="145" t="s">
        <v>41</v>
      </c>
      <c r="C4584" s="37"/>
      <c r="D4584" s="150">
        <v>98010</v>
      </c>
      <c r="E4584" s="28">
        <f t="shared" si="515"/>
        <v>0</v>
      </c>
      <c r="F4584" s="29">
        <v>0</v>
      </c>
      <c r="G4584" s="30">
        <f t="shared" si="516"/>
        <v>0</v>
      </c>
      <c r="H4584" s="63">
        <f t="shared" si="517"/>
        <v>90750</v>
      </c>
      <c r="I4584" s="45"/>
      <c r="J4584" s="64">
        <f>SUM(J4566:J4583)</f>
        <v>0</v>
      </c>
    </row>
    <row r="4585" spans="1:10" s="141" customFormat="1" ht="31.5">
      <c r="A4585" s="40"/>
      <c r="B4585" s="41" t="s">
        <v>42</v>
      </c>
      <c r="C4585" s="42">
        <f>SUM(C4567:C4584)</f>
        <v>18</v>
      </c>
      <c r="D4585" s="42"/>
      <c r="E4585" s="43">
        <f>SUM(E4567:E4584)</f>
        <v>1342926</v>
      </c>
      <c r="F4585" s="43"/>
      <c r="G4585" s="44">
        <f>SUM(G4567:G4584)</f>
        <v>1342926</v>
      </c>
      <c r="H4585" s="5"/>
      <c r="I4585" s="5"/>
      <c r="J4585" s="75">
        <f>J4584*0.08</f>
        <v>0</v>
      </c>
    </row>
    <row r="4586" spans="1:10" s="141" customFormat="1" ht="31.5">
      <c r="A4586" s="46"/>
      <c r="B4586" s="47"/>
      <c r="C4586" s="48"/>
      <c r="D4586" s="48"/>
      <c r="E4586" s="49"/>
      <c r="F4586" s="49"/>
      <c r="G4586" s="151"/>
      <c r="H4586" s="6"/>
      <c r="I4586" s="6"/>
      <c r="J4586" s="76">
        <f>SUM(J4584:J4585)</f>
        <v>0</v>
      </c>
    </row>
    <row r="4587" spans="1:10" s="141" customFormat="1" ht="18">
      <c r="A4587" s="283" t="s">
        <v>43</v>
      </c>
      <c r="B4587" s="283"/>
      <c r="C4587" s="284" t="s">
        <v>44</v>
      </c>
      <c r="D4587" s="284"/>
      <c r="E4587" s="54"/>
      <c r="F4587" s="54"/>
      <c r="G4587" s="55" t="s">
        <v>45</v>
      </c>
    </row>
    <row r="4591" spans="1:10" s="141" customFormat="1" ht="15.75">
      <c r="A4591" s="279" t="s">
        <v>0</v>
      </c>
      <c r="B4591" s="279"/>
      <c r="C4591" s="279"/>
      <c r="D4591" s="279"/>
      <c r="E4591" s="279"/>
      <c r="F4591" s="279"/>
      <c r="G4591" s="279"/>
    </row>
    <row r="4592" spans="1:10" s="141" customFormat="1" ht="15.75">
      <c r="A4592" s="279" t="s">
        <v>1</v>
      </c>
      <c r="B4592" s="279"/>
      <c r="C4592" s="279"/>
      <c r="D4592" s="279"/>
      <c r="E4592" s="279"/>
      <c r="F4592" s="279"/>
      <c r="G4592" s="279"/>
      <c r="H4592" s="1"/>
      <c r="I4592" s="1"/>
      <c r="J4592" s="71"/>
    </row>
    <row r="4593" spans="1:10" s="141" customFormat="1" ht="15.75">
      <c r="A4593" s="279" t="s">
        <v>2</v>
      </c>
      <c r="B4593" s="279"/>
      <c r="C4593" s="279"/>
      <c r="D4593" s="279"/>
      <c r="E4593" s="279"/>
      <c r="F4593" s="279"/>
      <c r="G4593" s="279"/>
      <c r="H4593" s="1"/>
      <c r="I4593" s="1" t="s">
        <v>821</v>
      </c>
      <c r="J4593" s="71"/>
    </row>
    <row r="4594" spans="1:10" s="141" customFormat="1" ht="15.75">
      <c r="A4594" s="279" t="s">
        <v>4</v>
      </c>
      <c r="B4594" s="279"/>
      <c r="C4594" s="279"/>
      <c r="D4594" s="279"/>
      <c r="E4594" s="279"/>
      <c r="F4594" s="279"/>
      <c r="G4594" s="279"/>
      <c r="H4594" s="1"/>
      <c r="I4594" s="1" t="s">
        <v>822</v>
      </c>
      <c r="J4594" s="71"/>
    </row>
    <row r="4595" spans="1:10" s="141" customFormat="1" ht="27">
      <c r="A4595" s="280" t="s">
        <v>6</v>
      </c>
      <c r="B4595" s="280"/>
      <c r="C4595" s="280"/>
      <c r="D4595" s="280"/>
      <c r="E4595" s="280"/>
      <c r="F4595" s="280"/>
      <c r="G4595" s="280"/>
      <c r="H4595" s="2"/>
      <c r="I4595" s="2"/>
      <c r="J4595" s="72"/>
    </row>
    <row r="4596" spans="1:10" s="141" customFormat="1" ht="27">
      <c r="A4596" s="142"/>
      <c r="B4596" s="142"/>
      <c r="C4596" s="281" t="s">
        <v>433</v>
      </c>
      <c r="D4596" s="281"/>
      <c r="E4596" s="281"/>
      <c r="F4596" s="281"/>
      <c r="G4596" s="281"/>
      <c r="H4596" s="68"/>
      <c r="I4596" s="68"/>
      <c r="J4596" s="71"/>
    </row>
    <row r="4597" spans="1:10" s="141" customFormat="1" ht="15.75">
      <c r="A4597" s="11" t="s">
        <v>358</v>
      </c>
      <c r="B4597" s="12">
        <v>4138218027</v>
      </c>
      <c r="C4597" s="143"/>
      <c r="D4597" s="286"/>
      <c r="E4597" s="286"/>
      <c r="F4597" s="286"/>
      <c r="G4597" s="286"/>
      <c r="H4597" s="69" t="s">
        <v>161</v>
      </c>
      <c r="I4597" s="69"/>
      <c r="J4597" s="73"/>
    </row>
    <row r="4598" spans="1:10" s="141" customFormat="1" ht="15.75">
      <c r="A4598" s="11" t="s">
        <v>9</v>
      </c>
      <c r="B4598" s="286" t="s">
        <v>584</v>
      </c>
      <c r="C4598" s="286"/>
      <c r="D4598" s="286"/>
      <c r="E4598" s="16"/>
      <c r="F4598" s="11"/>
      <c r="G4598" s="16"/>
      <c r="H4598" s="1"/>
      <c r="I4598" s="1"/>
      <c r="J4598" s="71"/>
    </row>
    <row r="4599" spans="1:10" s="141" customFormat="1" ht="15.75">
      <c r="A4599" s="11" t="s">
        <v>11</v>
      </c>
      <c r="B4599" s="289"/>
      <c r="C4599" s="289"/>
      <c r="D4599" s="289"/>
      <c r="E4599" s="289"/>
      <c r="F4599" s="18"/>
      <c r="G4599" s="19"/>
      <c r="H4599" s="1"/>
      <c r="I4599" s="1"/>
      <c r="J4599" s="71"/>
    </row>
    <row r="4600" spans="1:10" s="141" customFormat="1" ht="15.75">
      <c r="A4600" s="21" t="s">
        <v>14</v>
      </c>
      <c r="B4600" s="21" t="s">
        <v>16</v>
      </c>
      <c r="C4600" s="21"/>
      <c r="D4600" s="22" t="s">
        <v>18</v>
      </c>
      <c r="E4600" s="23" t="s">
        <v>19</v>
      </c>
      <c r="F4600" s="23" t="s">
        <v>20</v>
      </c>
      <c r="G4600" s="21" t="s">
        <v>21</v>
      </c>
      <c r="H4600" s="63"/>
      <c r="I4600" s="63"/>
      <c r="J4600" s="59">
        <f>H4600*C4601</f>
        <v>0</v>
      </c>
    </row>
    <row r="4601" spans="1:10" s="141" customFormat="1">
      <c r="A4601" s="144">
        <v>1</v>
      </c>
      <c r="B4601" s="145" t="s">
        <v>23</v>
      </c>
      <c r="C4601" s="26"/>
      <c r="D4601" s="146">
        <v>79305</v>
      </c>
      <c r="E4601" s="28">
        <f t="shared" ref="E4601:E4618" si="518">D4601*C4601</f>
        <v>0</v>
      </c>
      <c r="F4601" s="29">
        <v>0</v>
      </c>
      <c r="G4601" s="30">
        <f t="shared" ref="G4601:G4618" si="519">E4601-E4601*F4601</f>
        <v>0</v>
      </c>
      <c r="H4601" s="63">
        <f t="shared" ref="H4601:H4618" si="520">D4601/1.08</f>
        <v>73430.555555555547</v>
      </c>
      <c r="I4601" s="63"/>
      <c r="J4601" s="59">
        <f>H4601*C4602</f>
        <v>0</v>
      </c>
    </row>
    <row r="4602" spans="1:10" s="141" customFormat="1">
      <c r="A4602" s="144">
        <v>2</v>
      </c>
      <c r="B4602" s="145" t="s">
        <v>25</v>
      </c>
      <c r="C4602" s="32"/>
      <c r="D4602" s="147">
        <v>128591</v>
      </c>
      <c r="E4602" s="28">
        <f t="shared" si="518"/>
        <v>0</v>
      </c>
      <c r="F4602" s="29">
        <v>0</v>
      </c>
      <c r="G4602" s="30">
        <f t="shared" si="519"/>
        <v>0</v>
      </c>
      <c r="H4602" s="63">
        <f t="shared" si="520"/>
        <v>119065.74074074073</v>
      </c>
      <c r="I4602" s="63"/>
      <c r="J4602" s="59">
        <f>H4602*C4603</f>
        <v>0</v>
      </c>
    </row>
    <row r="4603" spans="1:10" s="141" customFormat="1">
      <c r="A4603" s="144">
        <v>3</v>
      </c>
      <c r="B4603" s="145" t="s">
        <v>26</v>
      </c>
      <c r="C4603" s="34"/>
      <c r="D4603" s="146">
        <v>60043</v>
      </c>
      <c r="E4603" s="28">
        <f t="shared" si="518"/>
        <v>0</v>
      </c>
      <c r="F4603" s="29">
        <v>0</v>
      </c>
      <c r="G4603" s="30">
        <f t="shared" si="519"/>
        <v>0</v>
      </c>
      <c r="H4603" s="63">
        <f t="shared" si="520"/>
        <v>55595.370370370365</v>
      </c>
      <c r="I4603" s="63"/>
      <c r="J4603" s="59"/>
    </row>
    <row r="4604" spans="1:10" s="141" customFormat="1">
      <c r="A4604" s="144">
        <v>4</v>
      </c>
      <c r="B4604" s="145" t="s">
        <v>27</v>
      </c>
      <c r="C4604" s="106"/>
      <c r="D4604" s="146">
        <v>115781</v>
      </c>
      <c r="E4604" s="28">
        <f t="shared" si="518"/>
        <v>0</v>
      </c>
      <c r="F4604" s="29">
        <v>0</v>
      </c>
      <c r="G4604" s="30">
        <f t="shared" si="519"/>
        <v>0</v>
      </c>
      <c r="H4604" s="63">
        <f t="shared" si="520"/>
        <v>107204.62962962962</v>
      </c>
      <c r="I4604" s="63"/>
      <c r="J4604" s="59"/>
    </row>
    <row r="4605" spans="1:10" s="141" customFormat="1">
      <c r="A4605" s="144">
        <v>5</v>
      </c>
      <c r="B4605" s="145" t="s">
        <v>28</v>
      </c>
      <c r="C4605" s="32"/>
      <c r="D4605" s="146">
        <v>119943</v>
      </c>
      <c r="E4605" s="28">
        <f t="shared" si="518"/>
        <v>0</v>
      </c>
      <c r="F4605" s="124">
        <v>0</v>
      </c>
      <c r="G4605" s="30">
        <f t="shared" si="519"/>
        <v>0</v>
      </c>
      <c r="H4605" s="63">
        <f t="shared" si="520"/>
        <v>111058.33333333333</v>
      </c>
      <c r="I4605" s="63"/>
      <c r="J4605" s="59"/>
    </row>
    <row r="4606" spans="1:10" s="141" customFormat="1" ht="18.75">
      <c r="A4606" s="144">
        <v>6</v>
      </c>
      <c r="B4606" s="145" t="s">
        <v>29</v>
      </c>
      <c r="C4606" s="167"/>
      <c r="D4606" s="146">
        <v>94810</v>
      </c>
      <c r="E4606" s="28">
        <f t="shared" si="518"/>
        <v>0</v>
      </c>
      <c r="F4606" s="29">
        <v>0</v>
      </c>
      <c r="G4606" s="30">
        <f t="shared" si="519"/>
        <v>0</v>
      </c>
      <c r="H4606" s="63">
        <f t="shared" si="520"/>
        <v>87787.037037037036</v>
      </c>
      <c r="I4606" s="63"/>
      <c r="J4606" s="59"/>
    </row>
    <row r="4607" spans="1:10" s="141" customFormat="1">
      <c r="A4607" s="144">
        <v>7</v>
      </c>
      <c r="B4607" s="145" t="s">
        <v>30</v>
      </c>
      <c r="C4607" s="34">
        <v>0</v>
      </c>
      <c r="D4607" s="146">
        <v>141396</v>
      </c>
      <c r="E4607" s="28">
        <f t="shared" si="518"/>
        <v>0</v>
      </c>
      <c r="F4607" s="29">
        <v>0</v>
      </c>
      <c r="G4607" s="30">
        <f t="shared" si="519"/>
        <v>0</v>
      </c>
      <c r="H4607" s="63">
        <f t="shared" si="520"/>
        <v>130922.22222222222</v>
      </c>
      <c r="I4607" s="63"/>
      <c r="J4607" s="59"/>
    </row>
    <row r="4608" spans="1:10" s="141" customFormat="1">
      <c r="A4608" s="144">
        <v>8</v>
      </c>
      <c r="B4608" s="145" t="s">
        <v>31</v>
      </c>
      <c r="C4608" s="26"/>
      <c r="D4608" s="146">
        <v>232931</v>
      </c>
      <c r="E4608" s="28">
        <f t="shared" si="518"/>
        <v>0</v>
      </c>
      <c r="F4608" s="29">
        <v>0</v>
      </c>
      <c r="G4608" s="30">
        <f t="shared" si="519"/>
        <v>0</v>
      </c>
      <c r="H4608" s="63">
        <f t="shared" si="520"/>
        <v>215676.85185185182</v>
      </c>
      <c r="I4608" s="63"/>
      <c r="J4608" s="59"/>
    </row>
    <row r="4609" spans="1:10" s="141" customFormat="1">
      <c r="A4609" s="144">
        <v>9</v>
      </c>
      <c r="B4609" s="148" t="s">
        <v>32</v>
      </c>
      <c r="C4609" s="26"/>
      <c r="D4609" s="146">
        <v>101534</v>
      </c>
      <c r="E4609" s="28">
        <f t="shared" si="518"/>
        <v>0</v>
      </c>
      <c r="F4609" s="29">
        <v>0</v>
      </c>
      <c r="G4609" s="30">
        <f t="shared" si="519"/>
        <v>0</v>
      </c>
      <c r="H4609" s="63">
        <f t="shared" si="520"/>
        <v>94012.962962962964</v>
      </c>
      <c r="I4609" s="63"/>
      <c r="J4609" s="59"/>
    </row>
    <row r="4610" spans="1:10" s="141" customFormat="1">
      <c r="A4610" s="144">
        <v>10</v>
      </c>
      <c r="B4610" s="148" t="s">
        <v>33</v>
      </c>
      <c r="C4610" s="37"/>
      <c r="D4610" s="147">
        <v>110148</v>
      </c>
      <c r="E4610" s="28">
        <f t="shared" si="518"/>
        <v>0</v>
      </c>
      <c r="F4610" s="29">
        <v>0</v>
      </c>
      <c r="G4610" s="30">
        <f t="shared" si="519"/>
        <v>0</v>
      </c>
      <c r="H4610" s="63">
        <f t="shared" si="520"/>
        <v>101988.88888888888</v>
      </c>
      <c r="I4610" s="63"/>
      <c r="J4610" s="59"/>
    </row>
    <row r="4611" spans="1:10" s="141" customFormat="1">
      <c r="A4611" s="144">
        <v>11</v>
      </c>
      <c r="B4611" s="145" t="s">
        <v>34</v>
      </c>
      <c r="C4611" s="37">
        <v>10</v>
      </c>
      <c r="D4611" s="146">
        <v>54198</v>
      </c>
      <c r="E4611" s="28">
        <f t="shared" si="518"/>
        <v>541980</v>
      </c>
      <c r="F4611" s="29">
        <v>0</v>
      </c>
      <c r="G4611" s="30">
        <f t="shared" si="519"/>
        <v>541980</v>
      </c>
      <c r="H4611" s="63">
        <f t="shared" si="520"/>
        <v>50183.333333333328</v>
      </c>
      <c r="I4611" s="63"/>
      <c r="J4611" s="59"/>
    </row>
    <row r="4612" spans="1:10" s="141" customFormat="1">
      <c r="A4612" s="144">
        <v>12</v>
      </c>
      <c r="B4612" s="145" t="s">
        <v>35</v>
      </c>
      <c r="C4612" s="37">
        <v>5</v>
      </c>
      <c r="D4612" s="146">
        <v>49680</v>
      </c>
      <c r="E4612" s="28">
        <f t="shared" si="518"/>
        <v>248400</v>
      </c>
      <c r="F4612" s="29">
        <v>0</v>
      </c>
      <c r="G4612" s="30">
        <f t="shared" si="519"/>
        <v>248400</v>
      </c>
      <c r="H4612" s="63">
        <f t="shared" si="520"/>
        <v>46000</v>
      </c>
      <c r="I4612" s="63"/>
      <c r="J4612" s="59"/>
    </row>
    <row r="4613" spans="1:10" s="141" customFormat="1">
      <c r="A4613" s="144">
        <v>13</v>
      </c>
      <c r="B4613" s="145" t="s">
        <v>36</v>
      </c>
      <c r="C4613" s="37"/>
      <c r="D4613" s="149">
        <v>64152</v>
      </c>
      <c r="E4613" s="28">
        <f t="shared" si="518"/>
        <v>0</v>
      </c>
      <c r="F4613" s="29">
        <v>0</v>
      </c>
      <c r="G4613" s="30">
        <f t="shared" si="519"/>
        <v>0</v>
      </c>
      <c r="H4613" s="63">
        <f t="shared" si="520"/>
        <v>59399.999999999993</v>
      </c>
      <c r="I4613" s="63"/>
      <c r="J4613" s="59"/>
    </row>
    <row r="4614" spans="1:10" s="141" customFormat="1">
      <c r="A4614" s="144">
        <v>14</v>
      </c>
      <c r="B4614" s="145" t="s">
        <v>37</v>
      </c>
      <c r="C4614" s="37"/>
      <c r="D4614" s="149">
        <v>65934</v>
      </c>
      <c r="E4614" s="28">
        <f t="shared" si="518"/>
        <v>0</v>
      </c>
      <c r="F4614" s="29">
        <v>0</v>
      </c>
      <c r="G4614" s="30">
        <f t="shared" si="519"/>
        <v>0</v>
      </c>
      <c r="H4614" s="63">
        <f t="shared" si="520"/>
        <v>61049.999999999993</v>
      </c>
      <c r="I4614" s="63"/>
      <c r="J4614" s="59">
        <f>H4614*C4615</f>
        <v>0</v>
      </c>
    </row>
    <row r="4615" spans="1:10" s="141" customFormat="1">
      <c r="A4615" s="144">
        <v>15</v>
      </c>
      <c r="B4615" s="145" t="s">
        <v>38</v>
      </c>
      <c r="C4615" s="37"/>
      <c r="D4615" s="149">
        <v>76626</v>
      </c>
      <c r="E4615" s="28">
        <f t="shared" si="518"/>
        <v>0</v>
      </c>
      <c r="F4615" s="124">
        <v>0</v>
      </c>
      <c r="G4615" s="30">
        <f t="shared" si="519"/>
        <v>0</v>
      </c>
      <c r="H4615" s="63">
        <f t="shared" si="520"/>
        <v>70950</v>
      </c>
      <c r="I4615" s="63"/>
      <c r="J4615" s="59">
        <f>H4615*C4616</f>
        <v>0</v>
      </c>
    </row>
    <row r="4616" spans="1:10" s="141" customFormat="1">
      <c r="A4616" s="144">
        <v>16</v>
      </c>
      <c r="B4616" s="145" t="s">
        <v>39</v>
      </c>
      <c r="C4616" s="37"/>
      <c r="D4616" s="149">
        <v>80190</v>
      </c>
      <c r="E4616" s="28">
        <f t="shared" si="518"/>
        <v>0</v>
      </c>
      <c r="F4616" s="29">
        <v>0</v>
      </c>
      <c r="G4616" s="30">
        <f t="shared" si="519"/>
        <v>0</v>
      </c>
      <c r="H4616" s="63">
        <f t="shared" si="520"/>
        <v>74250</v>
      </c>
      <c r="I4616" s="63"/>
      <c r="J4616" s="59">
        <f>H4616*C4617</f>
        <v>0</v>
      </c>
    </row>
    <row r="4617" spans="1:10" s="141" customFormat="1">
      <c r="A4617" s="144">
        <v>17</v>
      </c>
      <c r="B4617" s="145" t="s">
        <v>40</v>
      </c>
      <c r="C4617" s="37"/>
      <c r="D4617" s="149">
        <v>113832</v>
      </c>
      <c r="E4617" s="28">
        <f t="shared" si="518"/>
        <v>0</v>
      </c>
      <c r="F4617" s="29">
        <v>0</v>
      </c>
      <c r="G4617" s="30">
        <f t="shared" si="519"/>
        <v>0</v>
      </c>
      <c r="H4617" s="63">
        <f t="shared" si="520"/>
        <v>105400</v>
      </c>
      <c r="I4617" s="63"/>
      <c r="J4617" s="59">
        <f>H4617*C4618</f>
        <v>0</v>
      </c>
    </row>
    <row r="4618" spans="1:10" s="141" customFormat="1" ht="17.25">
      <c r="A4618" s="144">
        <v>18</v>
      </c>
      <c r="B4618" s="145" t="s">
        <v>41</v>
      </c>
      <c r="C4618" s="37"/>
      <c r="D4618" s="150">
        <v>98010</v>
      </c>
      <c r="E4618" s="28">
        <f t="shared" si="518"/>
        <v>0</v>
      </c>
      <c r="F4618" s="29">
        <v>0</v>
      </c>
      <c r="G4618" s="30">
        <f t="shared" si="519"/>
        <v>0</v>
      </c>
      <c r="H4618" s="63">
        <f t="shared" si="520"/>
        <v>90750</v>
      </c>
      <c r="I4618" s="45"/>
      <c r="J4618" s="64">
        <f>SUM(J4600:J4617)</f>
        <v>0</v>
      </c>
    </row>
    <row r="4619" spans="1:10" s="141" customFormat="1" ht="31.5">
      <c r="A4619" s="40"/>
      <c r="B4619" s="41" t="s">
        <v>42</v>
      </c>
      <c r="C4619" s="42">
        <f>SUM(C4601:C4618)</f>
        <v>15</v>
      </c>
      <c r="D4619" s="42"/>
      <c r="E4619" s="43">
        <f>SUM(E4601:E4618)</f>
        <v>790380</v>
      </c>
      <c r="F4619" s="43"/>
      <c r="G4619" s="44">
        <f>SUM(G4601:G4618)</f>
        <v>790380</v>
      </c>
      <c r="H4619" s="5"/>
      <c r="I4619" s="5"/>
      <c r="J4619" s="75">
        <f>J4618*0.08</f>
        <v>0</v>
      </c>
    </row>
    <row r="4620" spans="1:10" s="141" customFormat="1" ht="31.5">
      <c r="A4620" s="46"/>
      <c r="B4620" s="47"/>
      <c r="C4620" s="48"/>
      <c r="D4620" s="48"/>
      <c r="E4620" s="49"/>
      <c r="F4620" s="49"/>
      <c r="G4620" s="151"/>
      <c r="H4620" s="6"/>
      <c r="I4620" s="6"/>
      <c r="J4620" s="76">
        <f>SUM(J4618:J4619)</f>
        <v>0</v>
      </c>
    </row>
    <row r="4621" spans="1:10" s="141" customFormat="1" ht="18">
      <c r="A4621" s="283" t="s">
        <v>43</v>
      </c>
      <c r="B4621" s="283"/>
      <c r="C4621" s="284" t="s">
        <v>44</v>
      </c>
      <c r="D4621" s="284"/>
      <c r="E4621" s="54"/>
      <c r="F4621" s="54"/>
      <c r="G4621" s="55" t="s">
        <v>45</v>
      </c>
    </row>
    <row r="4624" spans="1:10" s="141" customFormat="1" ht="15.75">
      <c r="A4624" s="279" t="s">
        <v>0</v>
      </c>
      <c r="B4624" s="279"/>
      <c r="C4624" s="279"/>
      <c r="D4624" s="279"/>
      <c r="E4624" s="279"/>
      <c r="F4624" s="279"/>
      <c r="G4624" s="279"/>
    </row>
    <row r="4625" spans="1:10" s="141" customFormat="1" ht="15.75">
      <c r="A4625" s="279" t="s">
        <v>1</v>
      </c>
      <c r="B4625" s="279"/>
      <c r="C4625" s="279"/>
      <c r="D4625" s="279"/>
      <c r="E4625" s="279"/>
      <c r="F4625" s="279"/>
      <c r="G4625" s="279"/>
      <c r="H4625" s="1"/>
      <c r="I4625" s="1"/>
      <c r="J4625" s="71"/>
    </row>
    <row r="4626" spans="1:10" s="141" customFormat="1" ht="15.75">
      <c r="A4626" s="279" t="s">
        <v>2</v>
      </c>
      <c r="B4626" s="279"/>
      <c r="C4626" s="279"/>
      <c r="D4626" s="279"/>
      <c r="E4626" s="279"/>
      <c r="F4626" s="279"/>
      <c r="G4626" s="279"/>
      <c r="H4626" s="1"/>
      <c r="I4626" s="1"/>
      <c r="J4626" s="71"/>
    </row>
    <row r="4627" spans="1:10" s="141" customFormat="1" ht="15.75">
      <c r="A4627" s="279" t="s">
        <v>4</v>
      </c>
      <c r="B4627" s="279"/>
      <c r="C4627" s="279"/>
      <c r="D4627" s="279"/>
      <c r="E4627" s="279"/>
      <c r="F4627" s="279"/>
      <c r="G4627" s="279"/>
      <c r="H4627" s="1"/>
      <c r="I4627" s="1"/>
      <c r="J4627" s="71"/>
    </row>
    <row r="4628" spans="1:10" s="141" customFormat="1" ht="27">
      <c r="A4628" s="280" t="s">
        <v>6</v>
      </c>
      <c r="B4628" s="280"/>
      <c r="C4628" s="280"/>
      <c r="D4628" s="280"/>
      <c r="E4628" s="280"/>
      <c r="F4628" s="280"/>
      <c r="G4628" s="280"/>
      <c r="H4628" s="2"/>
      <c r="I4628" s="2"/>
      <c r="J4628" s="72"/>
    </row>
    <row r="4629" spans="1:10" s="141" customFormat="1" ht="27">
      <c r="A4629" s="142"/>
      <c r="B4629" s="142"/>
      <c r="C4629" s="281" t="s">
        <v>433</v>
      </c>
      <c r="D4629" s="281"/>
      <c r="E4629" s="281"/>
      <c r="F4629" s="281"/>
      <c r="G4629" s="281"/>
      <c r="H4629" s="68"/>
      <c r="I4629" s="68"/>
      <c r="J4629" s="71"/>
    </row>
    <row r="4630" spans="1:10" s="141" customFormat="1" ht="15.75">
      <c r="A4630" s="11" t="s">
        <v>358</v>
      </c>
      <c r="B4630" s="12">
        <v>4138329396</v>
      </c>
      <c r="C4630" s="143"/>
      <c r="D4630" s="286"/>
      <c r="E4630" s="286"/>
      <c r="F4630" s="286"/>
      <c r="G4630" s="286"/>
      <c r="H4630" s="69" t="s">
        <v>161</v>
      </c>
      <c r="I4630" s="69"/>
      <c r="J4630" s="73"/>
    </row>
    <row r="4631" spans="1:10" s="141" customFormat="1" ht="15.75">
      <c r="A4631" s="11" t="s">
        <v>9</v>
      </c>
      <c r="B4631" s="286" t="s">
        <v>823</v>
      </c>
      <c r="C4631" s="286"/>
      <c r="D4631" s="286"/>
      <c r="E4631" s="16"/>
      <c r="F4631" s="11"/>
      <c r="G4631" s="16"/>
      <c r="H4631" s="1"/>
      <c r="I4631" s="1"/>
      <c r="J4631" s="71"/>
    </row>
    <row r="4632" spans="1:10" s="141" customFormat="1" ht="15.75">
      <c r="A4632" s="11" t="s">
        <v>11</v>
      </c>
      <c r="B4632" s="289" t="s">
        <v>698</v>
      </c>
      <c r="C4632" s="289"/>
      <c r="D4632" s="289"/>
      <c r="E4632" s="289"/>
      <c r="F4632" s="18"/>
      <c r="G4632" s="19"/>
      <c r="H4632" s="1"/>
      <c r="I4632" s="1"/>
      <c r="J4632" s="71"/>
    </row>
    <row r="4633" spans="1:10" s="141" customFormat="1" ht="15.75">
      <c r="A4633" s="21" t="s">
        <v>14</v>
      </c>
      <c r="B4633" s="21" t="s">
        <v>16</v>
      </c>
      <c r="C4633" s="21"/>
      <c r="D4633" s="22" t="s">
        <v>18</v>
      </c>
      <c r="E4633" s="23" t="s">
        <v>19</v>
      </c>
      <c r="F4633" s="23" t="s">
        <v>20</v>
      </c>
      <c r="G4633" s="21" t="s">
        <v>21</v>
      </c>
      <c r="H4633" s="63"/>
      <c r="I4633" s="63"/>
      <c r="J4633" s="59">
        <f>H4633*C4634</f>
        <v>0</v>
      </c>
    </row>
    <row r="4634" spans="1:10" s="141" customFormat="1">
      <c r="A4634" s="144">
        <v>1</v>
      </c>
      <c r="B4634" s="145" t="s">
        <v>23</v>
      </c>
      <c r="C4634" s="26"/>
      <c r="D4634" s="146">
        <v>79305</v>
      </c>
      <c r="E4634" s="28">
        <f t="shared" ref="E4634:E4651" si="521">D4634*C4634</f>
        <v>0</v>
      </c>
      <c r="F4634" s="29">
        <v>0</v>
      </c>
      <c r="G4634" s="30">
        <f t="shared" ref="G4634:G4651" si="522">E4634-E4634*F4634</f>
        <v>0</v>
      </c>
      <c r="H4634" s="63">
        <f t="shared" ref="H4634:H4651" si="523">D4634/1.08</f>
        <v>73430.555555555547</v>
      </c>
      <c r="I4634" s="63"/>
      <c r="J4634" s="59">
        <f>H4634*C4635</f>
        <v>0</v>
      </c>
    </row>
    <row r="4635" spans="1:10" s="141" customFormat="1">
      <c r="A4635" s="144">
        <v>2</v>
      </c>
      <c r="B4635" s="145" t="s">
        <v>25</v>
      </c>
      <c r="C4635" s="32"/>
      <c r="D4635" s="147">
        <v>128591</v>
      </c>
      <c r="E4635" s="28">
        <f t="shared" si="521"/>
        <v>0</v>
      </c>
      <c r="F4635" s="29">
        <v>0</v>
      </c>
      <c r="G4635" s="30">
        <f t="shared" si="522"/>
        <v>0</v>
      </c>
      <c r="H4635" s="63">
        <f t="shared" si="523"/>
        <v>119065.74074074073</v>
      </c>
      <c r="I4635" s="63"/>
      <c r="J4635" s="59">
        <f>H4635*C4636</f>
        <v>0</v>
      </c>
    </row>
    <row r="4636" spans="1:10" s="141" customFormat="1">
      <c r="A4636" s="144">
        <v>3</v>
      </c>
      <c r="B4636" s="145" t="s">
        <v>26</v>
      </c>
      <c r="C4636" s="34"/>
      <c r="D4636" s="146">
        <v>60043</v>
      </c>
      <c r="E4636" s="28">
        <f t="shared" si="521"/>
        <v>0</v>
      </c>
      <c r="F4636" s="29">
        <v>0</v>
      </c>
      <c r="G4636" s="30">
        <f t="shared" si="522"/>
        <v>0</v>
      </c>
      <c r="H4636" s="63">
        <f t="shared" si="523"/>
        <v>55595.370370370365</v>
      </c>
      <c r="I4636" s="63"/>
      <c r="J4636" s="59"/>
    </row>
    <row r="4637" spans="1:10" s="141" customFormat="1">
      <c r="A4637" s="144">
        <v>4</v>
      </c>
      <c r="B4637" s="145" t="s">
        <v>27</v>
      </c>
      <c r="C4637" s="106"/>
      <c r="D4637" s="146">
        <v>115781</v>
      </c>
      <c r="E4637" s="28">
        <f t="shared" si="521"/>
        <v>0</v>
      </c>
      <c r="F4637" s="29">
        <v>0</v>
      </c>
      <c r="G4637" s="30">
        <f t="shared" si="522"/>
        <v>0</v>
      </c>
      <c r="H4637" s="63">
        <f t="shared" si="523"/>
        <v>107204.62962962962</v>
      </c>
      <c r="I4637" s="63"/>
      <c r="J4637" s="59"/>
    </row>
    <row r="4638" spans="1:10" s="141" customFormat="1">
      <c r="A4638" s="144">
        <v>5</v>
      </c>
      <c r="B4638" s="145" t="s">
        <v>28</v>
      </c>
      <c r="C4638" s="32">
        <v>8</v>
      </c>
      <c r="D4638" s="146">
        <v>119943</v>
      </c>
      <c r="E4638" s="28">
        <f t="shared" si="521"/>
        <v>959544</v>
      </c>
      <c r="F4638" s="124">
        <v>0</v>
      </c>
      <c r="G4638" s="30">
        <f t="shared" si="522"/>
        <v>959544</v>
      </c>
      <c r="H4638" s="63">
        <f t="shared" si="523"/>
        <v>111058.33333333333</v>
      </c>
      <c r="I4638" s="63"/>
      <c r="J4638" s="59"/>
    </row>
    <row r="4639" spans="1:10" s="141" customFormat="1">
      <c r="A4639" s="144">
        <v>6</v>
      </c>
      <c r="B4639" s="145" t="s">
        <v>29</v>
      </c>
      <c r="C4639" s="26"/>
      <c r="D4639" s="146">
        <v>94810</v>
      </c>
      <c r="E4639" s="28">
        <f t="shared" si="521"/>
        <v>0</v>
      </c>
      <c r="F4639" s="29">
        <v>0</v>
      </c>
      <c r="G4639" s="30">
        <f t="shared" si="522"/>
        <v>0</v>
      </c>
      <c r="H4639" s="63">
        <f t="shared" si="523"/>
        <v>87787.037037037036</v>
      </c>
      <c r="I4639" s="63"/>
      <c r="J4639" s="59"/>
    </row>
    <row r="4640" spans="1:10" s="141" customFormat="1">
      <c r="A4640" s="144">
        <v>7</v>
      </c>
      <c r="B4640" s="145" t="s">
        <v>30</v>
      </c>
      <c r="C4640" s="34"/>
      <c r="D4640" s="146">
        <v>141396</v>
      </c>
      <c r="E4640" s="28">
        <f t="shared" si="521"/>
        <v>0</v>
      </c>
      <c r="F4640" s="29">
        <v>0</v>
      </c>
      <c r="G4640" s="30">
        <f t="shared" si="522"/>
        <v>0</v>
      </c>
      <c r="H4640" s="63">
        <f t="shared" si="523"/>
        <v>130922.22222222222</v>
      </c>
      <c r="I4640" s="63"/>
      <c r="J4640" s="59"/>
    </row>
    <row r="4641" spans="1:10" s="141" customFormat="1">
      <c r="A4641" s="144">
        <v>8</v>
      </c>
      <c r="B4641" s="145" t="s">
        <v>31</v>
      </c>
      <c r="C4641" s="26"/>
      <c r="D4641" s="146">
        <v>232931</v>
      </c>
      <c r="E4641" s="28">
        <f t="shared" si="521"/>
        <v>0</v>
      </c>
      <c r="F4641" s="29">
        <v>0</v>
      </c>
      <c r="G4641" s="30">
        <f t="shared" si="522"/>
        <v>0</v>
      </c>
      <c r="H4641" s="63">
        <f t="shared" si="523"/>
        <v>215676.85185185182</v>
      </c>
      <c r="I4641" s="63"/>
      <c r="J4641" s="59"/>
    </row>
    <row r="4642" spans="1:10" s="141" customFormat="1">
      <c r="A4642" s="144">
        <v>9</v>
      </c>
      <c r="B4642" s="148" t="s">
        <v>32</v>
      </c>
      <c r="C4642" s="26"/>
      <c r="D4642" s="146">
        <v>101534</v>
      </c>
      <c r="E4642" s="28">
        <f t="shared" si="521"/>
        <v>0</v>
      </c>
      <c r="F4642" s="29">
        <v>0</v>
      </c>
      <c r="G4642" s="30">
        <f t="shared" si="522"/>
        <v>0</v>
      </c>
      <c r="H4642" s="63">
        <f t="shared" si="523"/>
        <v>94012.962962962964</v>
      </c>
      <c r="I4642" s="63"/>
      <c r="J4642" s="59"/>
    </row>
    <row r="4643" spans="1:10" s="141" customFormat="1">
      <c r="A4643" s="144">
        <v>10</v>
      </c>
      <c r="B4643" s="148" t="s">
        <v>33</v>
      </c>
      <c r="C4643" s="37"/>
      <c r="D4643" s="147">
        <v>110148</v>
      </c>
      <c r="E4643" s="28">
        <f t="shared" si="521"/>
        <v>0</v>
      </c>
      <c r="F4643" s="29">
        <v>0</v>
      </c>
      <c r="G4643" s="30">
        <f t="shared" si="522"/>
        <v>0</v>
      </c>
      <c r="H4643" s="63">
        <f t="shared" si="523"/>
        <v>101988.88888888888</v>
      </c>
      <c r="I4643" s="63"/>
      <c r="J4643" s="59"/>
    </row>
    <row r="4644" spans="1:10" s="141" customFormat="1">
      <c r="A4644" s="144">
        <v>11</v>
      </c>
      <c r="B4644" s="145" t="s">
        <v>34</v>
      </c>
      <c r="C4644" s="37">
        <v>5</v>
      </c>
      <c r="D4644" s="146">
        <v>54198</v>
      </c>
      <c r="E4644" s="28">
        <f t="shared" si="521"/>
        <v>270990</v>
      </c>
      <c r="F4644" s="29">
        <v>0</v>
      </c>
      <c r="G4644" s="30">
        <f t="shared" si="522"/>
        <v>270990</v>
      </c>
      <c r="H4644" s="63">
        <f t="shared" si="523"/>
        <v>50183.333333333328</v>
      </c>
      <c r="I4644" s="63"/>
      <c r="J4644" s="59">
        <f t="shared" ref="J4644:J4650" si="524">H4644*C4645</f>
        <v>0</v>
      </c>
    </row>
    <row r="4645" spans="1:10" s="141" customFormat="1">
      <c r="A4645" s="144">
        <v>12</v>
      </c>
      <c r="B4645" s="145" t="s">
        <v>35</v>
      </c>
      <c r="C4645" s="37"/>
      <c r="D4645" s="146">
        <v>49680</v>
      </c>
      <c r="E4645" s="28">
        <f t="shared" si="521"/>
        <v>0</v>
      </c>
      <c r="F4645" s="29">
        <v>0</v>
      </c>
      <c r="G4645" s="30">
        <f t="shared" si="522"/>
        <v>0</v>
      </c>
      <c r="H4645" s="63">
        <f t="shared" si="523"/>
        <v>46000</v>
      </c>
      <c r="I4645" s="63"/>
      <c r="J4645" s="59">
        <f t="shared" si="524"/>
        <v>0</v>
      </c>
    </row>
    <row r="4646" spans="1:10" s="141" customFormat="1">
      <c r="A4646" s="144">
        <v>13</v>
      </c>
      <c r="B4646" s="145" t="s">
        <v>36</v>
      </c>
      <c r="C4646" s="37"/>
      <c r="D4646" s="149">
        <v>64152</v>
      </c>
      <c r="E4646" s="28">
        <f t="shared" si="521"/>
        <v>0</v>
      </c>
      <c r="F4646" s="29">
        <v>0</v>
      </c>
      <c r="G4646" s="30">
        <f t="shared" si="522"/>
        <v>0</v>
      </c>
      <c r="H4646" s="63">
        <f t="shared" si="523"/>
        <v>59399.999999999993</v>
      </c>
      <c r="I4646" s="63"/>
      <c r="J4646" s="59">
        <f t="shared" si="524"/>
        <v>0</v>
      </c>
    </row>
    <row r="4647" spans="1:10" s="141" customFormat="1">
      <c r="A4647" s="144">
        <v>14</v>
      </c>
      <c r="B4647" s="145" t="s">
        <v>37</v>
      </c>
      <c r="C4647" s="37"/>
      <c r="D4647" s="149">
        <v>65934</v>
      </c>
      <c r="E4647" s="28">
        <f t="shared" si="521"/>
        <v>0</v>
      </c>
      <c r="F4647" s="29">
        <v>0</v>
      </c>
      <c r="G4647" s="30">
        <f t="shared" si="522"/>
        <v>0</v>
      </c>
      <c r="H4647" s="63">
        <f t="shared" si="523"/>
        <v>61049.999999999993</v>
      </c>
      <c r="I4647" s="63"/>
      <c r="J4647" s="59">
        <f t="shared" si="524"/>
        <v>0</v>
      </c>
    </row>
    <row r="4648" spans="1:10" s="141" customFormat="1">
      <c r="A4648" s="144">
        <v>15</v>
      </c>
      <c r="B4648" s="145" t="s">
        <v>38</v>
      </c>
      <c r="C4648" s="37"/>
      <c r="D4648" s="149">
        <v>76626</v>
      </c>
      <c r="E4648" s="28">
        <f t="shared" si="521"/>
        <v>0</v>
      </c>
      <c r="F4648" s="124">
        <v>0</v>
      </c>
      <c r="G4648" s="30">
        <f t="shared" si="522"/>
        <v>0</v>
      </c>
      <c r="H4648" s="63">
        <f t="shared" si="523"/>
        <v>70950</v>
      </c>
      <c r="I4648" s="63"/>
      <c r="J4648" s="59">
        <f t="shared" si="524"/>
        <v>0</v>
      </c>
    </row>
    <row r="4649" spans="1:10" s="141" customFormat="1">
      <c r="A4649" s="144">
        <v>16</v>
      </c>
      <c r="B4649" s="145" t="s">
        <v>39</v>
      </c>
      <c r="C4649" s="37"/>
      <c r="D4649" s="149">
        <v>80190</v>
      </c>
      <c r="E4649" s="28">
        <f t="shared" si="521"/>
        <v>0</v>
      </c>
      <c r="F4649" s="29">
        <v>0</v>
      </c>
      <c r="G4649" s="30">
        <f t="shared" si="522"/>
        <v>0</v>
      </c>
      <c r="H4649" s="63">
        <f t="shared" si="523"/>
        <v>74250</v>
      </c>
      <c r="I4649" s="63"/>
      <c r="J4649" s="59">
        <f t="shared" si="524"/>
        <v>0</v>
      </c>
    </row>
    <row r="4650" spans="1:10" s="141" customFormat="1">
      <c r="A4650" s="144">
        <v>17</v>
      </c>
      <c r="B4650" s="145" t="s">
        <v>40</v>
      </c>
      <c r="C4650" s="37"/>
      <c r="D4650" s="149">
        <v>113832</v>
      </c>
      <c r="E4650" s="28">
        <f t="shared" si="521"/>
        <v>0</v>
      </c>
      <c r="F4650" s="29">
        <v>0</v>
      </c>
      <c r="G4650" s="30">
        <f t="shared" si="522"/>
        <v>0</v>
      </c>
      <c r="H4650" s="63">
        <f t="shared" si="523"/>
        <v>105400</v>
      </c>
      <c r="I4650" s="63"/>
      <c r="J4650" s="59">
        <f t="shared" si="524"/>
        <v>0</v>
      </c>
    </row>
    <row r="4651" spans="1:10" s="141" customFormat="1" ht="17.25">
      <c r="A4651" s="144">
        <v>18</v>
      </c>
      <c r="B4651" s="145" t="s">
        <v>41</v>
      </c>
      <c r="C4651" s="37"/>
      <c r="D4651" s="150">
        <v>98010</v>
      </c>
      <c r="E4651" s="28">
        <f t="shared" si="521"/>
        <v>0</v>
      </c>
      <c r="F4651" s="29">
        <v>0</v>
      </c>
      <c r="G4651" s="30">
        <f t="shared" si="522"/>
        <v>0</v>
      </c>
      <c r="H4651" s="63">
        <f t="shared" si="523"/>
        <v>90750</v>
      </c>
      <c r="I4651" s="45"/>
      <c r="J4651" s="64">
        <f>SUM(J4633:J4650)</f>
        <v>0</v>
      </c>
    </row>
    <row r="4652" spans="1:10" s="141" customFormat="1" ht="31.5">
      <c r="A4652" s="40"/>
      <c r="B4652" s="41" t="s">
        <v>42</v>
      </c>
      <c r="C4652" s="42">
        <f>SUM(C4634:C4651)</f>
        <v>13</v>
      </c>
      <c r="D4652" s="42"/>
      <c r="E4652" s="43">
        <f>SUM(E4634:E4651)</f>
        <v>1230534</v>
      </c>
      <c r="F4652" s="43"/>
      <c r="G4652" s="44">
        <f>SUM(G4634:G4651)</f>
        <v>1230534</v>
      </c>
      <c r="H4652" s="5"/>
      <c r="I4652" s="5"/>
      <c r="J4652" s="75">
        <f>J4651*0.08</f>
        <v>0</v>
      </c>
    </row>
    <row r="4653" spans="1:10" s="141" customFormat="1" ht="31.5">
      <c r="A4653" s="46"/>
      <c r="B4653" s="47"/>
      <c r="C4653" s="48"/>
      <c r="D4653" s="48"/>
      <c r="E4653" s="49"/>
      <c r="F4653" s="49"/>
      <c r="G4653" s="151"/>
      <c r="H4653" s="6"/>
      <c r="I4653" s="6"/>
      <c r="J4653" s="76">
        <f>SUM(J4651:J4652)</f>
        <v>0</v>
      </c>
    </row>
    <row r="4654" spans="1:10" s="141" customFormat="1" ht="18">
      <c r="A4654" s="283" t="s">
        <v>43</v>
      </c>
      <c r="B4654" s="283"/>
      <c r="C4654" s="284" t="s">
        <v>44</v>
      </c>
      <c r="D4654" s="284"/>
      <c r="E4654" s="54"/>
      <c r="F4654" s="54"/>
      <c r="G4654" s="55" t="s">
        <v>45</v>
      </c>
    </row>
    <row r="4658" spans="1:10" s="141" customFormat="1" ht="15.75">
      <c r="A4658" s="279" t="s">
        <v>0</v>
      </c>
      <c r="B4658" s="279"/>
      <c r="C4658" s="279"/>
      <c r="D4658" s="279"/>
      <c r="E4658" s="279"/>
      <c r="F4658" s="279"/>
      <c r="G4658" s="279"/>
    </row>
    <row r="4659" spans="1:10" s="141" customFormat="1" ht="15.75">
      <c r="A4659" s="279" t="s">
        <v>1</v>
      </c>
      <c r="B4659" s="279"/>
      <c r="C4659" s="279"/>
      <c r="D4659" s="279"/>
      <c r="E4659" s="279"/>
      <c r="F4659" s="279"/>
      <c r="G4659" s="279"/>
      <c r="H4659" s="1"/>
      <c r="I4659" s="1"/>
      <c r="J4659" s="71"/>
    </row>
    <row r="4660" spans="1:10" s="141" customFormat="1" ht="15.75">
      <c r="A4660" s="279" t="s">
        <v>2</v>
      </c>
      <c r="B4660" s="279"/>
      <c r="C4660" s="279"/>
      <c r="D4660" s="279"/>
      <c r="E4660" s="279"/>
      <c r="F4660" s="279"/>
      <c r="G4660" s="279"/>
      <c r="H4660" s="1"/>
      <c r="I4660" s="1"/>
      <c r="J4660" s="71"/>
    </row>
    <row r="4661" spans="1:10" s="141" customFormat="1" ht="15.75">
      <c r="A4661" s="279" t="s">
        <v>4</v>
      </c>
      <c r="B4661" s="279"/>
      <c r="C4661" s="279"/>
      <c r="D4661" s="279"/>
      <c r="E4661" s="279"/>
      <c r="F4661" s="279"/>
      <c r="G4661" s="279"/>
      <c r="H4661" s="1"/>
      <c r="I4661" s="1"/>
      <c r="J4661" s="71"/>
    </row>
    <row r="4662" spans="1:10" s="141" customFormat="1" ht="27">
      <c r="A4662" s="280" t="s">
        <v>6</v>
      </c>
      <c r="B4662" s="280"/>
      <c r="C4662" s="280"/>
      <c r="D4662" s="280"/>
      <c r="E4662" s="280"/>
      <c r="F4662" s="280"/>
      <c r="G4662" s="280"/>
      <c r="H4662" s="2"/>
      <c r="I4662" s="2"/>
      <c r="J4662" s="72"/>
    </row>
    <row r="4663" spans="1:10" s="141" customFormat="1" ht="27">
      <c r="A4663" s="142"/>
      <c r="B4663" s="142"/>
      <c r="C4663" s="281" t="s">
        <v>433</v>
      </c>
      <c r="D4663" s="281"/>
      <c r="E4663" s="281"/>
      <c r="F4663" s="281"/>
      <c r="G4663" s="281"/>
      <c r="H4663" s="68"/>
      <c r="I4663" s="68"/>
      <c r="J4663" s="71"/>
    </row>
    <row r="4664" spans="1:10" s="141" customFormat="1" ht="15.75">
      <c r="A4664" s="11" t="s">
        <v>358</v>
      </c>
      <c r="B4664" s="12">
        <v>4138298919</v>
      </c>
      <c r="C4664" s="143"/>
      <c r="D4664" s="286"/>
      <c r="E4664" s="286"/>
      <c r="F4664" s="286"/>
      <c r="G4664" s="286"/>
      <c r="H4664" s="69" t="s">
        <v>161</v>
      </c>
      <c r="I4664" s="69"/>
      <c r="J4664" s="73"/>
    </row>
    <row r="4665" spans="1:10" s="141" customFormat="1" ht="15.75">
      <c r="A4665" s="11" t="s">
        <v>9</v>
      </c>
      <c r="B4665" s="286" t="s">
        <v>824</v>
      </c>
      <c r="C4665" s="286"/>
      <c r="D4665" s="286"/>
      <c r="E4665" s="16"/>
      <c r="F4665" s="11"/>
      <c r="G4665" s="16"/>
      <c r="H4665" s="1"/>
      <c r="I4665" s="1"/>
      <c r="J4665" s="71"/>
    </row>
    <row r="4666" spans="1:10" s="141" customFormat="1" ht="15.75">
      <c r="A4666" s="11" t="s">
        <v>11</v>
      </c>
      <c r="B4666" s="289" t="s">
        <v>213</v>
      </c>
      <c r="C4666" s="289"/>
      <c r="D4666" s="289"/>
      <c r="E4666" s="289"/>
      <c r="F4666" s="18"/>
      <c r="G4666" s="19"/>
      <c r="H4666" s="1"/>
      <c r="I4666" s="1"/>
      <c r="J4666" s="71"/>
    </row>
    <row r="4667" spans="1:10" s="141" customFormat="1" ht="15.75">
      <c r="A4667" s="21" t="s">
        <v>14</v>
      </c>
      <c r="B4667" s="21" t="s">
        <v>16</v>
      </c>
      <c r="C4667" s="21"/>
      <c r="D4667" s="22" t="s">
        <v>18</v>
      </c>
      <c r="E4667" s="23" t="s">
        <v>19</v>
      </c>
      <c r="F4667" s="23" t="s">
        <v>20</v>
      </c>
      <c r="G4667" s="21" t="s">
        <v>21</v>
      </c>
      <c r="H4667" s="63"/>
      <c r="I4667" s="63"/>
      <c r="J4667" s="59">
        <f>H4667*C4668</f>
        <v>0</v>
      </c>
    </row>
    <row r="4668" spans="1:10" s="141" customFormat="1">
      <c r="A4668" s="144">
        <v>1</v>
      </c>
      <c r="B4668" s="145" t="s">
        <v>23</v>
      </c>
      <c r="C4668" s="26">
        <v>5</v>
      </c>
      <c r="D4668" s="146">
        <v>79305</v>
      </c>
      <c r="E4668" s="28">
        <f t="shared" ref="E4668:E4685" si="525">D4668*C4668</f>
        <v>396525</v>
      </c>
      <c r="F4668" s="29">
        <v>0</v>
      </c>
      <c r="G4668" s="30">
        <f t="shared" ref="G4668:G4685" si="526">E4668-E4668*F4668</f>
        <v>396525</v>
      </c>
      <c r="H4668" s="63">
        <f t="shared" ref="H4668:H4685" si="527">D4668/1.08</f>
        <v>73430.555555555547</v>
      </c>
      <c r="I4668" s="63"/>
      <c r="J4668" s="59">
        <f>H4668*C4669</f>
        <v>0</v>
      </c>
    </row>
    <row r="4669" spans="1:10" s="141" customFormat="1">
      <c r="A4669" s="144">
        <v>2</v>
      </c>
      <c r="B4669" s="145" t="s">
        <v>25</v>
      </c>
      <c r="C4669" s="32"/>
      <c r="D4669" s="147">
        <v>128591</v>
      </c>
      <c r="E4669" s="28">
        <f t="shared" si="525"/>
        <v>0</v>
      </c>
      <c r="F4669" s="29">
        <v>0</v>
      </c>
      <c r="G4669" s="30">
        <f t="shared" si="526"/>
        <v>0</v>
      </c>
      <c r="H4669" s="63">
        <f t="shared" si="527"/>
        <v>119065.74074074073</v>
      </c>
      <c r="I4669" s="63"/>
      <c r="J4669" s="59">
        <f>H4669*C4670</f>
        <v>0</v>
      </c>
    </row>
    <row r="4670" spans="1:10" s="141" customFormat="1">
      <c r="A4670" s="144">
        <v>3</v>
      </c>
      <c r="B4670" s="145" t="s">
        <v>26</v>
      </c>
      <c r="C4670" s="34"/>
      <c r="D4670" s="146">
        <v>60043</v>
      </c>
      <c r="E4670" s="28">
        <f t="shared" si="525"/>
        <v>0</v>
      </c>
      <c r="F4670" s="29">
        <v>0</v>
      </c>
      <c r="G4670" s="30">
        <f t="shared" si="526"/>
        <v>0</v>
      </c>
      <c r="H4670" s="63">
        <f t="shared" si="527"/>
        <v>55595.370370370365</v>
      </c>
      <c r="I4670" s="63"/>
      <c r="J4670" s="59"/>
    </row>
    <row r="4671" spans="1:10" s="141" customFormat="1">
      <c r="A4671" s="144">
        <v>4</v>
      </c>
      <c r="B4671" s="145" t="s">
        <v>27</v>
      </c>
      <c r="C4671" s="106"/>
      <c r="D4671" s="146">
        <v>115781</v>
      </c>
      <c r="E4671" s="28">
        <f t="shared" si="525"/>
        <v>0</v>
      </c>
      <c r="F4671" s="29">
        <v>0</v>
      </c>
      <c r="G4671" s="30">
        <f t="shared" si="526"/>
        <v>0</v>
      </c>
      <c r="H4671" s="63">
        <f t="shared" si="527"/>
        <v>107204.62962962962</v>
      </c>
      <c r="I4671" s="63"/>
      <c r="J4671" s="59"/>
    </row>
    <row r="4672" spans="1:10" s="141" customFormat="1">
      <c r="A4672" s="144">
        <v>5</v>
      </c>
      <c r="B4672" s="145" t="s">
        <v>28</v>
      </c>
      <c r="C4672" s="32">
        <v>8</v>
      </c>
      <c r="D4672" s="146">
        <v>119943</v>
      </c>
      <c r="E4672" s="28">
        <f t="shared" si="525"/>
        <v>959544</v>
      </c>
      <c r="F4672" s="124">
        <v>0</v>
      </c>
      <c r="G4672" s="30">
        <f t="shared" si="526"/>
        <v>959544</v>
      </c>
      <c r="H4672" s="63">
        <f t="shared" si="527"/>
        <v>111058.33333333333</v>
      </c>
      <c r="I4672" s="63"/>
      <c r="J4672" s="59"/>
    </row>
    <row r="4673" spans="1:10" s="141" customFormat="1">
      <c r="A4673" s="144">
        <v>6</v>
      </c>
      <c r="B4673" s="145" t="s">
        <v>29</v>
      </c>
      <c r="C4673" s="26"/>
      <c r="D4673" s="146">
        <v>94810</v>
      </c>
      <c r="E4673" s="28">
        <f t="shared" si="525"/>
        <v>0</v>
      </c>
      <c r="F4673" s="29">
        <v>0</v>
      </c>
      <c r="G4673" s="30">
        <f t="shared" si="526"/>
        <v>0</v>
      </c>
      <c r="H4673" s="63">
        <f t="shared" si="527"/>
        <v>87787.037037037036</v>
      </c>
      <c r="I4673" s="63"/>
      <c r="J4673" s="59"/>
    </row>
    <row r="4674" spans="1:10" s="141" customFormat="1">
      <c r="A4674" s="144">
        <v>7</v>
      </c>
      <c r="B4674" s="145" t="s">
        <v>30</v>
      </c>
      <c r="C4674" s="34"/>
      <c r="D4674" s="146">
        <v>141396</v>
      </c>
      <c r="E4674" s="28">
        <f t="shared" si="525"/>
        <v>0</v>
      </c>
      <c r="F4674" s="29">
        <v>0</v>
      </c>
      <c r="G4674" s="30">
        <f t="shared" si="526"/>
        <v>0</v>
      </c>
      <c r="H4674" s="63">
        <f t="shared" si="527"/>
        <v>130922.22222222222</v>
      </c>
      <c r="I4674" s="63"/>
      <c r="J4674" s="59"/>
    </row>
    <row r="4675" spans="1:10" s="141" customFormat="1">
      <c r="A4675" s="144">
        <v>8</v>
      </c>
      <c r="B4675" s="145" t="s">
        <v>31</v>
      </c>
      <c r="C4675" s="26"/>
      <c r="D4675" s="146">
        <v>232931</v>
      </c>
      <c r="E4675" s="28">
        <f t="shared" si="525"/>
        <v>0</v>
      </c>
      <c r="F4675" s="29">
        <v>0</v>
      </c>
      <c r="G4675" s="30">
        <f t="shared" si="526"/>
        <v>0</v>
      </c>
      <c r="H4675" s="63">
        <f t="shared" si="527"/>
        <v>215676.85185185182</v>
      </c>
      <c r="I4675" s="63"/>
      <c r="J4675" s="59"/>
    </row>
    <row r="4676" spans="1:10" s="141" customFormat="1">
      <c r="A4676" s="144">
        <v>9</v>
      </c>
      <c r="B4676" s="148" t="s">
        <v>32</v>
      </c>
      <c r="C4676" s="26"/>
      <c r="D4676" s="146">
        <v>101534</v>
      </c>
      <c r="E4676" s="28">
        <f t="shared" si="525"/>
        <v>0</v>
      </c>
      <c r="F4676" s="29">
        <v>0</v>
      </c>
      <c r="G4676" s="30">
        <f t="shared" si="526"/>
        <v>0</v>
      </c>
      <c r="H4676" s="63">
        <f t="shared" si="527"/>
        <v>94012.962962962964</v>
      </c>
      <c r="I4676" s="63"/>
      <c r="J4676" s="59"/>
    </row>
    <row r="4677" spans="1:10" s="141" customFormat="1">
      <c r="A4677" s="144">
        <v>10</v>
      </c>
      <c r="B4677" s="148" t="s">
        <v>33</v>
      </c>
      <c r="C4677" s="37"/>
      <c r="D4677" s="147">
        <v>110148</v>
      </c>
      <c r="E4677" s="28">
        <f t="shared" si="525"/>
        <v>0</v>
      </c>
      <c r="F4677" s="29">
        <v>0</v>
      </c>
      <c r="G4677" s="30">
        <f t="shared" si="526"/>
        <v>0</v>
      </c>
      <c r="H4677" s="63">
        <f t="shared" si="527"/>
        <v>101988.88888888888</v>
      </c>
      <c r="I4677" s="63"/>
      <c r="J4677" s="59"/>
    </row>
    <row r="4678" spans="1:10" s="141" customFormat="1">
      <c r="A4678" s="144">
        <v>11</v>
      </c>
      <c r="B4678" s="145" t="s">
        <v>34</v>
      </c>
      <c r="C4678" s="37">
        <v>5</v>
      </c>
      <c r="D4678" s="146">
        <v>54198</v>
      </c>
      <c r="E4678" s="28">
        <f t="shared" si="525"/>
        <v>270990</v>
      </c>
      <c r="F4678" s="29">
        <v>0</v>
      </c>
      <c r="G4678" s="30">
        <f t="shared" si="526"/>
        <v>270990</v>
      </c>
      <c r="H4678" s="63">
        <f t="shared" si="527"/>
        <v>50183.333333333328</v>
      </c>
      <c r="I4678" s="63"/>
      <c r="J4678" s="59">
        <f t="shared" ref="J4678:J4684" si="528">H4678*C4679</f>
        <v>0</v>
      </c>
    </row>
    <row r="4679" spans="1:10" s="141" customFormat="1">
      <c r="A4679" s="144">
        <v>12</v>
      </c>
      <c r="B4679" s="145" t="s">
        <v>35</v>
      </c>
      <c r="C4679" s="37"/>
      <c r="D4679" s="146">
        <v>49680</v>
      </c>
      <c r="E4679" s="28">
        <f t="shared" si="525"/>
        <v>0</v>
      </c>
      <c r="F4679" s="29">
        <v>0</v>
      </c>
      <c r="G4679" s="30">
        <f t="shared" si="526"/>
        <v>0</v>
      </c>
      <c r="H4679" s="63">
        <f t="shared" si="527"/>
        <v>46000</v>
      </c>
      <c r="I4679" s="63"/>
      <c r="J4679" s="59">
        <f t="shared" si="528"/>
        <v>0</v>
      </c>
    </row>
    <row r="4680" spans="1:10" s="141" customFormat="1">
      <c r="A4680" s="144">
        <v>13</v>
      </c>
      <c r="B4680" s="145" t="s">
        <v>36</v>
      </c>
      <c r="C4680" s="37"/>
      <c r="D4680" s="149">
        <v>64152</v>
      </c>
      <c r="E4680" s="28">
        <f t="shared" si="525"/>
        <v>0</v>
      </c>
      <c r="F4680" s="29">
        <v>0</v>
      </c>
      <c r="G4680" s="30">
        <f t="shared" si="526"/>
        <v>0</v>
      </c>
      <c r="H4680" s="63">
        <f t="shared" si="527"/>
        <v>59399.999999999993</v>
      </c>
      <c r="I4680" s="63"/>
      <c r="J4680" s="59">
        <f t="shared" si="528"/>
        <v>0</v>
      </c>
    </row>
    <row r="4681" spans="1:10" s="141" customFormat="1">
      <c r="A4681" s="144">
        <v>14</v>
      </c>
      <c r="B4681" s="145" t="s">
        <v>37</v>
      </c>
      <c r="C4681" s="37"/>
      <c r="D4681" s="149">
        <v>65934</v>
      </c>
      <c r="E4681" s="28">
        <f t="shared" si="525"/>
        <v>0</v>
      </c>
      <c r="F4681" s="29">
        <v>0</v>
      </c>
      <c r="G4681" s="30">
        <f t="shared" si="526"/>
        <v>0</v>
      </c>
      <c r="H4681" s="63">
        <f t="shared" si="527"/>
        <v>61049.999999999993</v>
      </c>
      <c r="I4681" s="63"/>
      <c r="J4681" s="59">
        <f t="shared" si="528"/>
        <v>0</v>
      </c>
    </row>
    <row r="4682" spans="1:10" s="141" customFormat="1">
      <c r="A4682" s="144">
        <v>15</v>
      </c>
      <c r="B4682" s="145" t="s">
        <v>38</v>
      </c>
      <c r="C4682" s="37"/>
      <c r="D4682" s="149">
        <v>76626</v>
      </c>
      <c r="E4682" s="28">
        <f t="shared" si="525"/>
        <v>0</v>
      </c>
      <c r="F4682" s="124">
        <v>0</v>
      </c>
      <c r="G4682" s="30">
        <f t="shared" si="526"/>
        <v>0</v>
      </c>
      <c r="H4682" s="63">
        <f t="shared" si="527"/>
        <v>70950</v>
      </c>
      <c r="I4682" s="63"/>
      <c r="J4682" s="59">
        <f t="shared" si="528"/>
        <v>0</v>
      </c>
    </row>
    <row r="4683" spans="1:10" s="141" customFormat="1">
      <c r="A4683" s="144">
        <v>16</v>
      </c>
      <c r="B4683" s="145" t="s">
        <v>39</v>
      </c>
      <c r="C4683" s="37"/>
      <c r="D4683" s="149">
        <v>80190</v>
      </c>
      <c r="E4683" s="28">
        <f t="shared" si="525"/>
        <v>0</v>
      </c>
      <c r="F4683" s="29">
        <v>0</v>
      </c>
      <c r="G4683" s="30">
        <f t="shared" si="526"/>
        <v>0</v>
      </c>
      <c r="H4683" s="63">
        <f t="shared" si="527"/>
        <v>74250</v>
      </c>
      <c r="I4683" s="63"/>
      <c r="J4683" s="59">
        <f t="shared" si="528"/>
        <v>0</v>
      </c>
    </row>
    <row r="4684" spans="1:10" s="141" customFormat="1">
      <c r="A4684" s="144">
        <v>17</v>
      </c>
      <c r="B4684" s="145" t="s">
        <v>40</v>
      </c>
      <c r="C4684" s="37"/>
      <c r="D4684" s="149">
        <v>113832</v>
      </c>
      <c r="E4684" s="28">
        <f t="shared" si="525"/>
        <v>0</v>
      </c>
      <c r="F4684" s="29">
        <v>0</v>
      </c>
      <c r="G4684" s="30">
        <f t="shared" si="526"/>
        <v>0</v>
      </c>
      <c r="H4684" s="63">
        <f t="shared" si="527"/>
        <v>105400</v>
      </c>
      <c r="I4684" s="63"/>
      <c r="J4684" s="59">
        <f t="shared" si="528"/>
        <v>0</v>
      </c>
    </row>
    <row r="4685" spans="1:10" s="141" customFormat="1" ht="17.25">
      <c r="A4685" s="144">
        <v>18</v>
      </c>
      <c r="B4685" s="145" t="s">
        <v>41</v>
      </c>
      <c r="C4685" s="37"/>
      <c r="D4685" s="150">
        <v>98010</v>
      </c>
      <c r="E4685" s="28">
        <f t="shared" si="525"/>
        <v>0</v>
      </c>
      <c r="F4685" s="29">
        <v>0</v>
      </c>
      <c r="G4685" s="30">
        <f t="shared" si="526"/>
        <v>0</v>
      </c>
      <c r="H4685" s="63">
        <f t="shared" si="527"/>
        <v>90750</v>
      </c>
      <c r="I4685" s="45"/>
      <c r="J4685" s="64">
        <f>SUM(J4667:J4684)</f>
        <v>0</v>
      </c>
    </row>
    <row r="4686" spans="1:10" s="141" customFormat="1" ht="31.5">
      <c r="A4686" s="40"/>
      <c r="B4686" s="41" t="s">
        <v>42</v>
      </c>
      <c r="C4686" s="42">
        <f>SUM(C4668:C4685)</f>
        <v>18</v>
      </c>
      <c r="D4686" s="42"/>
      <c r="E4686" s="43">
        <f>SUM(E4668:E4685)</f>
        <v>1627059</v>
      </c>
      <c r="F4686" s="43"/>
      <c r="G4686" s="44">
        <f>SUM(G4668:G4685)</f>
        <v>1627059</v>
      </c>
      <c r="H4686" s="5"/>
      <c r="I4686" s="5"/>
      <c r="J4686" s="75">
        <f>J4685*0.08</f>
        <v>0</v>
      </c>
    </row>
    <row r="4687" spans="1:10" s="141" customFormat="1" ht="31.5">
      <c r="A4687" s="46"/>
      <c r="B4687" s="47"/>
      <c r="C4687" s="48"/>
      <c r="D4687" s="48"/>
      <c r="E4687" s="49"/>
      <c r="F4687" s="49"/>
      <c r="G4687" s="151"/>
      <c r="H4687" s="6"/>
      <c r="I4687" s="6"/>
      <c r="J4687" s="76">
        <f>SUM(J4685:J4686)</f>
        <v>0</v>
      </c>
    </row>
    <row r="4688" spans="1:10" s="141" customFormat="1" ht="18">
      <c r="A4688" s="283" t="s">
        <v>43</v>
      </c>
      <c r="B4688" s="283"/>
      <c r="C4688" s="284" t="s">
        <v>44</v>
      </c>
      <c r="D4688" s="284"/>
      <c r="E4688" s="54"/>
      <c r="F4688" s="54"/>
      <c r="G4688" s="55" t="s">
        <v>45</v>
      </c>
    </row>
    <row r="4692" spans="1:10" s="141" customFormat="1" ht="15.75">
      <c r="A4692" s="279" t="s">
        <v>0</v>
      </c>
      <c r="B4692" s="279"/>
      <c r="C4692" s="279"/>
      <c r="D4692" s="279"/>
      <c r="E4692" s="279"/>
      <c r="F4692" s="279"/>
      <c r="G4692" s="279"/>
    </row>
    <row r="4693" spans="1:10" s="141" customFormat="1" ht="15.75">
      <c r="A4693" s="279" t="s">
        <v>1</v>
      </c>
      <c r="B4693" s="279"/>
      <c r="C4693" s="279"/>
      <c r="D4693" s="279"/>
      <c r="E4693" s="279"/>
      <c r="F4693" s="279"/>
      <c r="G4693" s="279"/>
      <c r="H4693" s="1"/>
      <c r="I4693" s="1"/>
      <c r="J4693" s="71"/>
    </row>
    <row r="4694" spans="1:10" s="141" customFormat="1" ht="15.75">
      <c r="A4694" s="279" t="s">
        <v>2</v>
      </c>
      <c r="B4694" s="279"/>
      <c r="C4694" s="279"/>
      <c r="D4694" s="279"/>
      <c r="E4694" s="279"/>
      <c r="F4694" s="279"/>
      <c r="G4694" s="279"/>
      <c r="H4694" s="1"/>
      <c r="I4694" s="1"/>
      <c r="J4694" s="71"/>
    </row>
    <row r="4695" spans="1:10" s="141" customFormat="1" ht="15.75">
      <c r="A4695" s="279" t="s">
        <v>4</v>
      </c>
      <c r="B4695" s="279"/>
      <c r="C4695" s="279"/>
      <c r="D4695" s="279"/>
      <c r="E4695" s="279"/>
      <c r="F4695" s="279"/>
      <c r="G4695" s="279"/>
      <c r="H4695" s="1"/>
      <c r="I4695" s="1"/>
      <c r="J4695" s="71"/>
    </row>
    <row r="4696" spans="1:10" s="141" customFormat="1" ht="27">
      <c r="A4696" s="280" t="s">
        <v>6</v>
      </c>
      <c r="B4696" s="280"/>
      <c r="C4696" s="280"/>
      <c r="D4696" s="280"/>
      <c r="E4696" s="280"/>
      <c r="F4696" s="280"/>
      <c r="G4696" s="280"/>
      <c r="H4696" s="2"/>
      <c r="I4696" s="2"/>
      <c r="J4696" s="72"/>
    </row>
    <row r="4697" spans="1:10" s="141" customFormat="1" ht="27">
      <c r="A4697" s="142"/>
      <c r="B4697" s="142"/>
      <c r="C4697" s="281" t="s">
        <v>433</v>
      </c>
      <c r="D4697" s="281"/>
      <c r="E4697" s="281"/>
      <c r="F4697" s="281"/>
      <c r="G4697" s="281"/>
      <c r="H4697" s="68"/>
      <c r="I4697" s="68"/>
      <c r="J4697" s="71"/>
    </row>
    <row r="4698" spans="1:10" s="141" customFormat="1" ht="15.75">
      <c r="A4698" s="11" t="s">
        <v>358</v>
      </c>
      <c r="B4698" s="12">
        <v>4138307703</v>
      </c>
      <c r="C4698" s="143"/>
      <c r="D4698" s="286"/>
      <c r="E4698" s="286"/>
      <c r="F4698" s="286"/>
      <c r="G4698" s="286"/>
      <c r="H4698" s="69" t="s">
        <v>161</v>
      </c>
      <c r="I4698" s="69"/>
      <c r="J4698" s="73"/>
    </row>
    <row r="4699" spans="1:10" s="141" customFormat="1" ht="15.75">
      <c r="A4699" s="11" t="s">
        <v>9</v>
      </c>
      <c r="B4699" s="286" t="s">
        <v>825</v>
      </c>
      <c r="C4699" s="286"/>
      <c r="D4699" s="286"/>
      <c r="E4699" s="16"/>
      <c r="F4699" s="11"/>
      <c r="G4699" s="16"/>
      <c r="H4699" s="1"/>
      <c r="I4699" s="1"/>
      <c r="J4699" s="71"/>
    </row>
    <row r="4700" spans="1:10" s="141" customFormat="1" ht="15.75">
      <c r="A4700" s="11" t="s">
        <v>11</v>
      </c>
      <c r="B4700" s="289" t="s">
        <v>213</v>
      </c>
      <c r="C4700" s="289"/>
      <c r="D4700" s="289"/>
      <c r="E4700" s="289"/>
      <c r="F4700" s="18"/>
      <c r="G4700" s="19"/>
      <c r="H4700" s="1"/>
      <c r="I4700" s="1"/>
      <c r="J4700" s="71"/>
    </row>
    <row r="4701" spans="1:10" s="141" customFormat="1" ht="15.75">
      <c r="A4701" s="21" t="s">
        <v>14</v>
      </c>
      <c r="B4701" s="21" t="s">
        <v>16</v>
      </c>
      <c r="C4701" s="21"/>
      <c r="D4701" s="22" t="s">
        <v>18</v>
      </c>
      <c r="E4701" s="23" t="s">
        <v>19</v>
      </c>
      <c r="F4701" s="23" t="s">
        <v>20</v>
      </c>
      <c r="G4701" s="21" t="s">
        <v>21</v>
      </c>
      <c r="H4701" s="63"/>
      <c r="I4701" s="63"/>
      <c r="J4701" s="59">
        <f>H4701*C4702</f>
        <v>0</v>
      </c>
    </row>
    <row r="4702" spans="1:10" s="141" customFormat="1">
      <c r="A4702" s="144">
        <v>1</v>
      </c>
      <c r="B4702" s="145" t="s">
        <v>23</v>
      </c>
      <c r="C4702" s="26">
        <v>5</v>
      </c>
      <c r="D4702" s="146">
        <v>79305</v>
      </c>
      <c r="E4702" s="28">
        <f t="shared" ref="E4702:E4719" si="529">D4702*C4702</f>
        <v>396525</v>
      </c>
      <c r="F4702" s="29">
        <v>0</v>
      </c>
      <c r="G4702" s="30">
        <f t="shared" ref="G4702:G4719" si="530">E4702-E4702*F4702</f>
        <v>396525</v>
      </c>
      <c r="H4702" s="63">
        <f t="shared" ref="H4702:H4719" si="531">D4702/1.08</f>
        <v>73430.555555555547</v>
      </c>
      <c r="I4702" s="63"/>
      <c r="J4702" s="59">
        <f>H4702*C4703</f>
        <v>0</v>
      </c>
    </row>
    <row r="4703" spans="1:10" s="141" customFormat="1">
      <c r="A4703" s="144">
        <v>2</v>
      </c>
      <c r="B4703" s="145" t="s">
        <v>25</v>
      </c>
      <c r="C4703" s="32"/>
      <c r="D4703" s="147">
        <v>128591</v>
      </c>
      <c r="E4703" s="28">
        <f t="shared" si="529"/>
        <v>0</v>
      </c>
      <c r="F4703" s="29">
        <v>0</v>
      </c>
      <c r="G4703" s="30">
        <f t="shared" si="530"/>
        <v>0</v>
      </c>
      <c r="H4703" s="63">
        <f t="shared" si="531"/>
        <v>119065.74074074073</v>
      </c>
      <c r="I4703" s="63"/>
      <c r="J4703" s="59">
        <f>H4703*C4704</f>
        <v>0</v>
      </c>
    </row>
    <row r="4704" spans="1:10" s="141" customFormat="1">
      <c r="A4704" s="144">
        <v>3</v>
      </c>
      <c r="B4704" s="145" t="s">
        <v>26</v>
      </c>
      <c r="C4704" s="34"/>
      <c r="D4704" s="146">
        <v>60043</v>
      </c>
      <c r="E4704" s="28">
        <f t="shared" si="529"/>
        <v>0</v>
      </c>
      <c r="F4704" s="29">
        <v>0</v>
      </c>
      <c r="G4704" s="30">
        <f t="shared" si="530"/>
        <v>0</v>
      </c>
      <c r="H4704" s="63">
        <f t="shared" si="531"/>
        <v>55595.370370370365</v>
      </c>
      <c r="I4704" s="63"/>
      <c r="J4704" s="59"/>
    </row>
    <row r="4705" spans="1:10" s="141" customFormat="1">
      <c r="A4705" s="144">
        <v>4</v>
      </c>
      <c r="B4705" s="145" t="s">
        <v>27</v>
      </c>
      <c r="C4705" s="106"/>
      <c r="D4705" s="146">
        <v>115781</v>
      </c>
      <c r="E4705" s="28">
        <f t="shared" si="529"/>
        <v>0</v>
      </c>
      <c r="F4705" s="29">
        <v>0</v>
      </c>
      <c r="G4705" s="30">
        <f t="shared" si="530"/>
        <v>0</v>
      </c>
      <c r="H4705" s="63">
        <f t="shared" si="531"/>
        <v>107204.62962962962</v>
      </c>
      <c r="I4705" s="63"/>
      <c r="J4705" s="59"/>
    </row>
    <row r="4706" spans="1:10" s="141" customFormat="1">
      <c r="A4706" s="144">
        <v>5</v>
      </c>
      <c r="B4706" s="145" t="s">
        <v>28</v>
      </c>
      <c r="C4706" s="32">
        <v>6</v>
      </c>
      <c r="D4706" s="146">
        <v>119943</v>
      </c>
      <c r="E4706" s="28">
        <f t="shared" si="529"/>
        <v>719658</v>
      </c>
      <c r="F4706" s="124">
        <v>0</v>
      </c>
      <c r="G4706" s="30">
        <f t="shared" si="530"/>
        <v>719658</v>
      </c>
      <c r="H4706" s="63">
        <f t="shared" si="531"/>
        <v>111058.33333333333</v>
      </c>
      <c r="I4706" s="63"/>
      <c r="J4706" s="59"/>
    </row>
    <row r="4707" spans="1:10" s="141" customFormat="1">
      <c r="A4707" s="144">
        <v>6</v>
      </c>
      <c r="B4707" s="145" t="s">
        <v>29</v>
      </c>
      <c r="C4707" s="26"/>
      <c r="D4707" s="146">
        <v>94810</v>
      </c>
      <c r="E4707" s="28">
        <f t="shared" si="529"/>
        <v>0</v>
      </c>
      <c r="F4707" s="29">
        <v>0</v>
      </c>
      <c r="G4707" s="30">
        <f t="shared" si="530"/>
        <v>0</v>
      </c>
      <c r="H4707" s="63">
        <f t="shared" si="531"/>
        <v>87787.037037037036</v>
      </c>
      <c r="I4707" s="63"/>
      <c r="J4707" s="59"/>
    </row>
    <row r="4708" spans="1:10" s="141" customFormat="1">
      <c r="A4708" s="144">
        <v>7</v>
      </c>
      <c r="B4708" s="145" t="s">
        <v>30</v>
      </c>
      <c r="C4708" s="34"/>
      <c r="D4708" s="146">
        <v>141396</v>
      </c>
      <c r="E4708" s="28">
        <f t="shared" si="529"/>
        <v>0</v>
      </c>
      <c r="F4708" s="29">
        <v>0</v>
      </c>
      <c r="G4708" s="30">
        <f t="shared" si="530"/>
        <v>0</v>
      </c>
      <c r="H4708" s="63">
        <f t="shared" si="531"/>
        <v>130922.22222222222</v>
      </c>
      <c r="I4708" s="63"/>
      <c r="J4708" s="59"/>
    </row>
    <row r="4709" spans="1:10" s="141" customFormat="1">
      <c r="A4709" s="144">
        <v>8</v>
      </c>
      <c r="B4709" s="145" t="s">
        <v>31</v>
      </c>
      <c r="C4709" s="26"/>
      <c r="D4709" s="146">
        <v>232931</v>
      </c>
      <c r="E4709" s="28">
        <f t="shared" si="529"/>
        <v>0</v>
      </c>
      <c r="F4709" s="29">
        <v>0</v>
      </c>
      <c r="G4709" s="30">
        <f t="shared" si="530"/>
        <v>0</v>
      </c>
      <c r="H4709" s="63">
        <f t="shared" si="531"/>
        <v>215676.85185185182</v>
      </c>
      <c r="I4709" s="63"/>
      <c r="J4709" s="59"/>
    </row>
    <row r="4710" spans="1:10" s="141" customFormat="1">
      <c r="A4710" s="144">
        <v>9</v>
      </c>
      <c r="B4710" s="148" t="s">
        <v>32</v>
      </c>
      <c r="C4710" s="26"/>
      <c r="D4710" s="146">
        <v>101534</v>
      </c>
      <c r="E4710" s="28">
        <f t="shared" si="529"/>
        <v>0</v>
      </c>
      <c r="F4710" s="29">
        <v>0</v>
      </c>
      <c r="G4710" s="30">
        <f t="shared" si="530"/>
        <v>0</v>
      </c>
      <c r="H4710" s="63">
        <f t="shared" si="531"/>
        <v>94012.962962962964</v>
      </c>
      <c r="I4710" s="63"/>
      <c r="J4710" s="59"/>
    </row>
    <row r="4711" spans="1:10" s="141" customFormat="1">
      <c r="A4711" s="144">
        <v>10</v>
      </c>
      <c r="B4711" s="148" t="s">
        <v>33</v>
      </c>
      <c r="C4711" s="37"/>
      <c r="D4711" s="147">
        <v>110148</v>
      </c>
      <c r="E4711" s="28">
        <f t="shared" si="529"/>
        <v>0</v>
      </c>
      <c r="F4711" s="29">
        <v>0</v>
      </c>
      <c r="G4711" s="30">
        <f t="shared" si="530"/>
        <v>0</v>
      </c>
      <c r="H4711" s="63">
        <f t="shared" si="531"/>
        <v>101988.88888888888</v>
      </c>
      <c r="I4711" s="63"/>
      <c r="J4711" s="59"/>
    </row>
    <row r="4712" spans="1:10" s="141" customFormat="1">
      <c r="A4712" s="144">
        <v>11</v>
      </c>
      <c r="B4712" s="145" t="s">
        <v>34</v>
      </c>
      <c r="C4712" s="37"/>
      <c r="D4712" s="146">
        <v>54198</v>
      </c>
      <c r="E4712" s="28">
        <f t="shared" si="529"/>
        <v>0</v>
      </c>
      <c r="F4712" s="29">
        <v>0</v>
      </c>
      <c r="G4712" s="30">
        <f t="shared" si="530"/>
        <v>0</v>
      </c>
      <c r="H4712" s="63">
        <f t="shared" si="531"/>
        <v>50183.333333333328</v>
      </c>
      <c r="I4712" s="63"/>
      <c r="J4712" s="59">
        <f t="shared" ref="J4712:J4718" si="532">H4712*C4713</f>
        <v>0</v>
      </c>
    </row>
    <row r="4713" spans="1:10" s="141" customFormat="1">
      <c r="A4713" s="144">
        <v>12</v>
      </c>
      <c r="B4713" s="145" t="s">
        <v>35</v>
      </c>
      <c r="C4713" s="37"/>
      <c r="D4713" s="146">
        <v>49680</v>
      </c>
      <c r="E4713" s="28">
        <f t="shared" si="529"/>
        <v>0</v>
      </c>
      <c r="F4713" s="29">
        <v>0</v>
      </c>
      <c r="G4713" s="30">
        <f t="shared" si="530"/>
        <v>0</v>
      </c>
      <c r="H4713" s="63">
        <f t="shared" si="531"/>
        <v>46000</v>
      </c>
      <c r="I4713" s="63"/>
      <c r="J4713" s="59">
        <f t="shared" si="532"/>
        <v>0</v>
      </c>
    </row>
    <row r="4714" spans="1:10" s="141" customFormat="1">
      <c r="A4714" s="144">
        <v>13</v>
      </c>
      <c r="B4714" s="145" t="s">
        <v>36</v>
      </c>
      <c r="C4714" s="37"/>
      <c r="D4714" s="149">
        <v>64152</v>
      </c>
      <c r="E4714" s="28">
        <f t="shared" si="529"/>
        <v>0</v>
      </c>
      <c r="F4714" s="29">
        <v>0</v>
      </c>
      <c r="G4714" s="30">
        <f t="shared" si="530"/>
        <v>0</v>
      </c>
      <c r="H4714" s="63">
        <f t="shared" si="531"/>
        <v>59399.999999999993</v>
      </c>
      <c r="I4714" s="63"/>
      <c r="J4714" s="59">
        <f t="shared" si="532"/>
        <v>0</v>
      </c>
    </row>
    <row r="4715" spans="1:10" s="141" customFormat="1">
      <c r="A4715" s="144">
        <v>14</v>
      </c>
      <c r="B4715" s="145" t="s">
        <v>37</v>
      </c>
      <c r="C4715" s="37"/>
      <c r="D4715" s="149">
        <v>65934</v>
      </c>
      <c r="E4715" s="28">
        <f t="shared" si="529"/>
        <v>0</v>
      </c>
      <c r="F4715" s="29">
        <v>0</v>
      </c>
      <c r="G4715" s="30">
        <f t="shared" si="530"/>
        <v>0</v>
      </c>
      <c r="H4715" s="63">
        <f t="shared" si="531"/>
        <v>61049.999999999993</v>
      </c>
      <c r="I4715" s="63"/>
      <c r="J4715" s="59">
        <f t="shared" si="532"/>
        <v>0</v>
      </c>
    </row>
    <row r="4716" spans="1:10" s="141" customFormat="1">
      <c r="A4716" s="144">
        <v>15</v>
      </c>
      <c r="B4716" s="145" t="s">
        <v>38</v>
      </c>
      <c r="C4716" s="37"/>
      <c r="D4716" s="149">
        <v>76626</v>
      </c>
      <c r="E4716" s="28">
        <f t="shared" si="529"/>
        <v>0</v>
      </c>
      <c r="F4716" s="124">
        <v>0</v>
      </c>
      <c r="G4716" s="30">
        <f t="shared" si="530"/>
        <v>0</v>
      </c>
      <c r="H4716" s="63">
        <f t="shared" si="531"/>
        <v>70950</v>
      </c>
      <c r="I4716" s="63"/>
      <c r="J4716" s="59">
        <f t="shared" si="532"/>
        <v>0</v>
      </c>
    </row>
    <row r="4717" spans="1:10" s="141" customFormat="1">
      <c r="A4717" s="144">
        <v>16</v>
      </c>
      <c r="B4717" s="145" t="s">
        <v>39</v>
      </c>
      <c r="C4717" s="37"/>
      <c r="D4717" s="149">
        <v>80190</v>
      </c>
      <c r="E4717" s="28">
        <f t="shared" si="529"/>
        <v>0</v>
      </c>
      <c r="F4717" s="29">
        <v>0</v>
      </c>
      <c r="G4717" s="30">
        <f t="shared" si="530"/>
        <v>0</v>
      </c>
      <c r="H4717" s="63">
        <f t="shared" si="531"/>
        <v>74250</v>
      </c>
      <c r="I4717" s="63"/>
      <c r="J4717" s="59">
        <f t="shared" si="532"/>
        <v>0</v>
      </c>
    </row>
    <row r="4718" spans="1:10" s="141" customFormat="1">
      <c r="A4718" s="144">
        <v>17</v>
      </c>
      <c r="B4718" s="145" t="s">
        <v>40</v>
      </c>
      <c r="C4718" s="37"/>
      <c r="D4718" s="149">
        <v>113832</v>
      </c>
      <c r="E4718" s="28">
        <f t="shared" si="529"/>
        <v>0</v>
      </c>
      <c r="F4718" s="29">
        <v>0</v>
      </c>
      <c r="G4718" s="30">
        <f t="shared" si="530"/>
        <v>0</v>
      </c>
      <c r="H4718" s="63">
        <f t="shared" si="531"/>
        <v>105400</v>
      </c>
      <c r="I4718" s="63"/>
      <c r="J4718" s="59">
        <f t="shared" si="532"/>
        <v>0</v>
      </c>
    </row>
    <row r="4719" spans="1:10" s="141" customFormat="1" ht="17.25">
      <c r="A4719" s="144">
        <v>18</v>
      </c>
      <c r="B4719" s="145" t="s">
        <v>41</v>
      </c>
      <c r="C4719" s="37"/>
      <c r="D4719" s="150">
        <v>98010</v>
      </c>
      <c r="E4719" s="28">
        <f t="shared" si="529"/>
        <v>0</v>
      </c>
      <c r="F4719" s="29">
        <v>0</v>
      </c>
      <c r="G4719" s="30">
        <f t="shared" si="530"/>
        <v>0</v>
      </c>
      <c r="H4719" s="63">
        <f t="shared" si="531"/>
        <v>90750</v>
      </c>
      <c r="I4719" s="45"/>
      <c r="J4719" s="64">
        <f>SUM(J4701:J4718)</f>
        <v>0</v>
      </c>
    </row>
    <row r="4720" spans="1:10" s="141" customFormat="1" ht="31.5">
      <c r="A4720" s="40"/>
      <c r="B4720" s="41" t="s">
        <v>42</v>
      </c>
      <c r="C4720" s="42">
        <f>SUM(C4702:C4719)</f>
        <v>11</v>
      </c>
      <c r="D4720" s="42"/>
      <c r="E4720" s="43">
        <f>SUM(E4702:E4719)</f>
        <v>1116183</v>
      </c>
      <c r="F4720" s="43"/>
      <c r="G4720" s="44">
        <f>SUM(G4702:G4719)</f>
        <v>1116183</v>
      </c>
      <c r="H4720" s="5"/>
      <c r="I4720" s="5"/>
      <c r="J4720" s="75">
        <f>J4719*0.08</f>
        <v>0</v>
      </c>
    </row>
    <row r="4721" spans="1:10" s="141" customFormat="1" ht="31.5">
      <c r="A4721" s="46"/>
      <c r="B4721" s="47"/>
      <c r="C4721" s="48"/>
      <c r="D4721" s="48"/>
      <c r="E4721" s="49"/>
      <c r="F4721" s="49"/>
      <c r="G4721" s="151"/>
      <c r="H4721" s="6"/>
      <c r="I4721" s="6"/>
      <c r="J4721" s="76">
        <f>SUM(J4719:J4720)</f>
        <v>0</v>
      </c>
    </row>
    <row r="4722" spans="1:10" s="141" customFormat="1" ht="18">
      <c r="A4722" s="283" t="s">
        <v>43</v>
      </c>
      <c r="B4722" s="283"/>
      <c r="C4722" s="284" t="s">
        <v>44</v>
      </c>
      <c r="D4722" s="284"/>
      <c r="E4722" s="54"/>
      <c r="F4722" s="54"/>
      <c r="G4722" s="55" t="s">
        <v>45</v>
      </c>
    </row>
    <row r="4726" spans="1:10" s="141" customFormat="1" ht="15.75">
      <c r="A4726" s="279" t="s">
        <v>0</v>
      </c>
      <c r="B4726" s="279"/>
      <c r="C4726" s="279"/>
      <c r="D4726" s="279"/>
      <c r="E4726" s="279"/>
      <c r="F4726" s="279"/>
      <c r="G4726" s="279"/>
    </row>
    <row r="4727" spans="1:10" s="141" customFormat="1" ht="15.75">
      <c r="A4727" s="279" t="s">
        <v>1</v>
      </c>
      <c r="B4727" s="279"/>
      <c r="C4727" s="279"/>
      <c r="D4727" s="279"/>
      <c r="E4727" s="279"/>
      <c r="F4727" s="279"/>
      <c r="G4727" s="279"/>
      <c r="H4727" s="1"/>
      <c r="I4727" s="1"/>
      <c r="J4727" s="71"/>
    </row>
    <row r="4728" spans="1:10" s="141" customFormat="1" ht="15.75">
      <c r="A4728" s="279" t="s">
        <v>2</v>
      </c>
      <c r="B4728" s="279"/>
      <c r="C4728" s="279"/>
      <c r="D4728" s="279"/>
      <c r="E4728" s="279"/>
      <c r="F4728" s="279"/>
      <c r="G4728" s="279"/>
      <c r="H4728" s="1"/>
      <c r="I4728" s="1"/>
      <c r="J4728" s="71"/>
    </row>
    <row r="4729" spans="1:10" s="141" customFormat="1" ht="15.75">
      <c r="A4729" s="279" t="s">
        <v>4</v>
      </c>
      <c r="B4729" s="279"/>
      <c r="C4729" s="279"/>
      <c r="D4729" s="279"/>
      <c r="E4729" s="279"/>
      <c r="F4729" s="279"/>
      <c r="G4729" s="279"/>
      <c r="H4729" s="1"/>
      <c r="I4729" s="1"/>
      <c r="J4729" s="71"/>
    </row>
    <row r="4730" spans="1:10" s="141" customFormat="1" ht="27">
      <c r="A4730" s="280" t="s">
        <v>6</v>
      </c>
      <c r="B4730" s="280"/>
      <c r="C4730" s="280"/>
      <c r="D4730" s="280"/>
      <c r="E4730" s="280"/>
      <c r="F4730" s="280"/>
      <c r="G4730" s="280"/>
      <c r="H4730" s="2"/>
      <c r="I4730" s="2"/>
      <c r="J4730" s="72"/>
    </row>
    <row r="4731" spans="1:10" s="141" customFormat="1" ht="27">
      <c r="A4731" s="142"/>
      <c r="B4731" s="142"/>
      <c r="C4731" s="281" t="s">
        <v>433</v>
      </c>
      <c r="D4731" s="281"/>
      <c r="E4731" s="281"/>
      <c r="F4731" s="281"/>
      <c r="G4731" s="281"/>
      <c r="H4731" s="68"/>
      <c r="I4731" s="68"/>
      <c r="J4731" s="71"/>
    </row>
    <row r="4732" spans="1:10" s="141" customFormat="1" ht="15.75">
      <c r="A4732" s="11" t="s">
        <v>358</v>
      </c>
      <c r="B4732" s="12">
        <v>4138259119</v>
      </c>
      <c r="C4732" s="143"/>
      <c r="D4732" s="286"/>
      <c r="E4732" s="286"/>
      <c r="F4732" s="286"/>
      <c r="G4732" s="286"/>
      <c r="H4732" s="69" t="s">
        <v>161</v>
      </c>
      <c r="I4732" s="69"/>
      <c r="J4732" s="73"/>
    </row>
    <row r="4733" spans="1:10" s="141" customFormat="1" ht="15.75">
      <c r="A4733" s="11" t="s">
        <v>9</v>
      </c>
      <c r="B4733" s="286" t="s">
        <v>826</v>
      </c>
      <c r="C4733" s="286"/>
      <c r="D4733" s="286"/>
      <c r="E4733" s="16"/>
      <c r="F4733" s="11"/>
      <c r="G4733" s="16"/>
      <c r="H4733" s="1"/>
      <c r="I4733" s="1"/>
      <c r="J4733" s="71"/>
    </row>
    <row r="4734" spans="1:10" s="141" customFormat="1" ht="15.75">
      <c r="A4734" s="11" t="s">
        <v>11</v>
      </c>
      <c r="B4734" s="289" t="s">
        <v>827</v>
      </c>
      <c r="C4734" s="289"/>
      <c r="D4734" s="289"/>
      <c r="E4734" s="289"/>
      <c r="F4734" s="18"/>
      <c r="G4734" s="19"/>
      <c r="H4734" s="1"/>
      <c r="I4734" s="1"/>
      <c r="J4734" s="71"/>
    </row>
    <row r="4735" spans="1:10" s="141" customFormat="1" ht="15.75">
      <c r="A4735" s="21" t="s">
        <v>14</v>
      </c>
      <c r="B4735" s="21" t="s">
        <v>16</v>
      </c>
      <c r="C4735" s="21"/>
      <c r="D4735" s="22" t="s">
        <v>18</v>
      </c>
      <c r="E4735" s="23" t="s">
        <v>19</v>
      </c>
      <c r="F4735" s="23" t="s">
        <v>20</v>
      </c>
      <c r="G4735" s="21" t="s">
        <v>21</v>
      </c>
      <c r="H4735" s="63"/>
      <c r="I4735" s="63"/>
      <c r="J4735" s="59">
        <f>H4735*C4736</f>
        <v>0</v>
      </c>
    </row>
    <row r="4736" spans="1:10" s="141" customFormat="1">
      <c r="A4736" s="144">
        <v>1</v>
      </c>
      <c r="B4736" s="145" t="s">
        <v>23</v>
      </c>
      <c r="C4736" s="26">
        <v>10</v>
      </c>
      <c r="D4736" s="146">
        <v>79305</v>
      </c>
      <c r="E4736" s="28">
        <f t="shared" ref="E4736:E4753" si="533">D4736*C4736</f>
        <v>793050</v>
      </c>
      <c r="F4736" s="29">
        <v>0</v>
      </c>
      <c r="G4736" s="30">
        <f t="shared" ref="G4736:G4753" si="534">E4736-E4736*F4736</f>
        <v>793050</v>
      </c>
      <c r="H4736" s="63">
        <f t="shared" ref="H4736:H4753" si="535">D4736/1.08</f>
        <v>73430.555555555547</v>
      </c>
      <c r="I4736" s="63"/>
      <c r="J4736" s="59">
        <f>H4736*C4737</f>
        <v>0</v>
      </c>
    </row>
    <row r="4737" spans="1:10" s="141" customFormat="1">
      <c r="A4737" s="144">
        <v>2</v>
      </c>
      <c r="B4737" s="145" t="s">
        <v>25</v>
      </c>
      <c r="C4737" s="32"/>
      <c r="D4737" s="147">
        <v>128591</v>
      </c>
      <c r="E4737" s="28">
        <f t="shared" si="533"/>
        <v>0</v>
      </c>
      <c r="F4737" s="29">
        <v>0</v>
      </c>
      <c r="G4737" s="30">
        <f t="shared" si="534"/>
        <v>0</v>
      </c>
      <c r="H4737" s="63">
        <f t="shared" si="535"/>
        <v>119065.74074074073</v>
      </c>
      <c r="I4737" s="63"/>
      <c r="J4737" s="59">
        <f>H4737*C4738</f>
        <v>0</v>
      </c>
    </row>
    <row r="4738" spans="1:10" s="141" customFormat="1">
      <c r="A4738" s="144">
        <v>3</v>
      </c>
      <c r="B4738" s="145" t="s">
        <v>26</v>
      </c>
      <c r="C4738" s="34"/>
      <c r="D4738" s="146">
        <v>60043</v>
      </c>
      <c r="E4738" s="28">
        <f t="shared" si="533"/>
        <v>0</v>
      </c>
      <c r="F4738" s="29">
        <v>0</v>
      </c>
      <c r="G4738" s="30">
        <f t="shared" si="534"/>
        <v>0</v>
      </c>
      <c r="H4738" s="63">
        <f t="shared" si="535"/>
        <v>55595.370370370365</v>
      </c>
      <c r="I4738" s="63"/>
      <c r="J4738" s="59"/>
    </row>
    <row r="4739" spans="1:10" s="141" customFormat="1">
      <c r="A4739" s="144">
        <v>4</v>
      </c>
      <c r="B4739" s="145" t="s">
        <v>27</v>
      </c>
      <c r="C4739" s="106"/>
      <c r="D4739" s="146">
        <v>115781</v>
      </c>
      <c r="E4739" s="28">
        <f t="shared" si="533"/>
        <v>0</v>
      </c>
      <c r="F4739" s="29">
        <v>0</v>
      </c>
      <c r="G4739" s="30">
        <f t="shared" si="534"/>
        <v>0</v>
      </c>
      <c r="H4739" s="63">
        <f t="shared" si="535"/>
        <v>107204.62962962962</v>
      </c>
      <c r="I4739" s="63"/>
      <c r="J4739" s="59"/>
    </row>
    <row r="4740" spans="1:10" s="141" customFormat="1">
      <c r="A4740" s="144">
        <v>5</v>
      </c>
      <c r="B4740" s="145" t="s">
        <v>28</v>
      </c>
      <c r="C4740" s="32"/>
      <c r="D4740" s="146">
        <v>119943</v>
      </c>
      <c r="E4740" s="28">
        <f t="shared" si="533"/>
        <v>0</v>
      </c>
      <c r="F4740" s="124">
        <v>0</v>
      </c>
      <c r="G4740" s="30">
        <f t="shared" si="534"/>
        <v>0</v>
      </c>
      <c r="H4740" s="63">
        <f t="shared" si="535"/>
        <v>111058.33333333333</v>
      </c>
      <c r="I4740" s="63"/>
      <c r="J4740" s="59"/>
    </row>
    <row r="4741" spans="1:10" s="141" customFormat="1">
      <c r="A4741" s="144">
        <v>6</v>
      </c>
      <c r="B4741" s="145" t="s">
        <v>29</v>
      </c>
      <c r="C4741" s="26"/>
      <c r="D4741" s="146">
        <v>94810</v>
      </c>
      <c r="E4741" s="28">
        <f t="shared" si="533"/>
        <v>0</v>
      </c>
      <c r="F4741" s="29">
        <v>0</v>
      </c>
      <c r="G4741" s="30">
        <f t="shared" si="534"/>
        <v>0</v>
      </c>
      <c r="H4741" s="63">
        <f t="shared" si="535"/>
        <v>87787.037037037036</v>
      </c>
      <c r="I4741" s="63"/>
      <c r="J4741" s="59"/>
    </row>
    <row r="4742" spans="1:10" s="141" customFormat="1">
      <c r="A4742" s="144">
        <v>7</v>
      </c>
      <c r="B4742" s="145" t="s">
        <v>30</v>
      </c>
      <c r="C4742" s="34"/>
      <c r="D4742" s="146">
        <v>141396</v>
      </c>
      <c r="E4742" s="28">
        <f t="shared" si="533"/>
        <v>0</v>
      </c>
      <c r="F4742" s="29">
        <v>0</v>
      </c>
      <c r="G4742" s="30">
        <f t="shared" si="534"/>
        <v>0</v>
      </c>
      <c r="H4742" s="63">
        <f t="shared" si="535"/>
        <v>130922.22222222222</v>
      </c>
      <c r="I4742" s="63"/>
      <c r="J4742" s="59"/>
    </row>
    <row r="4743" spans="1:10" s="141" customFormat="1">
      <c r="A4743" s="144">
        <v>8</v>
      </c>
      <c r="B4743" s="145" t="s">
        <v>31</v>
      </c>
      <c r="C4743" s="26"/>
      <c r="D4743" s="146">
        <v>232931</v>
      </c>
      <c r="E4743" s="28">
        <f t="shared" si="533"/>
        <v>0</v>
      </c>
      <c r="F4743" s="29">
        <v>0</v>
      </c>
      <c r="G4743" s="30">
        <f t="shared" si="534"/>
        <v>0</v>
      </c>
      <c r="H4743" s="63">
        <f t="shared" si="535"/>
        <v>215676.85185185182</v>
      </c>
      <c r="I4743" s="63"/>
      <c r="J4743" s="59"/>
    </row>
    <row r="4744" spans="1:10" s="141" customFormat="1">
      <c r="A4744" s="144">
        <v>9</v>
      </c>
      <c r="B4744" s="148" t="s">
        <v>32</v>
      </c>
      <c r="C4744" s="26"/>
      <c r="D4744" s="146">
        <v>101534</v>
      </c>
      <c r="E4744" s="28">
        <f t="shared" si="533"/>
        <v>0</v>
      </c>
      <c r="F4744" s="29">
        <v>0</v>
      </c>
      <c r="G4744" s="30">
        <f t="shared" si="534"/>
        <v>0</v>
      </c>
      <c r="H4744" s="63">
        <f t="shared" si="535"/>
        <v>94012.962962962964</v>
      </c>
      <c r="I4744" s="63"/>
      <c r="J4744" s="59"/>
    </row>
    <row r="4745" spans="1:10" s="141" customFormat="1">
      <c r="A4745" s="144">
        <v>10</v>
      </c>
      <c r="B4745" s="148" t="s">
        <v>33</v>
      </c>
      <c r="C4745" s="37"/>
      <c r="D4745" s="147">
        <v>110148</v>
      </c>
      <c r="E4745" s="28">
        <f t="shared" si="533"/>
        <v>0</v>
      </c>
      <c r="F4745" s="29">
        <v>0</v>
      </c>
      <c r="G4745" s="30">
        <f t="shared" si="534"/>
        <v>0</v>
      </c>
      <c r="H4745" s="63">
        <f t="shared" si="535"/>
        <v>101988.88888888888</v>
      </c>
      <c r="I4745" s="63"/>
      <c r="J4745" s="59"/>
    </row>
    <row r="4746" spans="1:10" s="141" customFormat="1">
      <c r="A4746" s="144">
        <v>11</v>
      </c>
      <c r="B4746" s="145" t="s">
        <v>34</v>
      </c>
      <c r="C4746" s="37"/>
      <c r="D4746" s="146">
        <v>54198</v>
      </c>
      <c r="E4746" s="28">
        <f t="shared" si="533"/>
        <v>0</v>
      </c>
      <c r="F4746" s="29">
        <v>0</v>
      </c>
      <c r="G4746" s="30">
        <f t="shared" si="534"/>
        <v>0</v>
      </c>
      <c r="H4746" s="63">
        <f t="shared" si="535"/>
        <v>50183.333333333328</v>
      </c>
      <c r="I4746" s="63"/>
      <c r="J4746" s="59">
        <f t="shared" ref="J4746:J4752" si="536">H4746*C4747</f>
        <v>0</v>
      </c>
    </row>
    <row r="4747" spans="1:10" s="141" customFormat="1">
      <c r="A4747" s="144">
        <v>12</v>
      </c>
      <c r="B4747" s="145" t="s">
        <v>35</v>
      </c>
      <c r="C4747" s="37"/>
      <c r="D4747" s="146">
        <v>49680</v>
      </c>
      <c r="E4747" s="28">
        <f t="shared" si="533"/>
        <v>0</v>
      </c>
      <c r="F4747" s="29">
        <v>0</v>
      </c>
      <c r="G4747" s="30">
        <f t="shared" si="534"/>
        <v>0</v>
      </c>
      <c r="H4747" s="63">
        <f t="shared" si="535"/>
        <v>46000</v>
      </c>
      <c r="I4747" s="63"/>
      <c r="J4747" s="59">
        <f t="shared" si="536"/>
        <v>0</v>
      </c>
    </row>
    <row r="4748" spans="1:10" s="141" customFormat="1">
      <c r="A4748" s="144">
        <v>13</v>
      </c>
      <c r="B4748" s="145" t="s">
        <v>36</v>
      </c>
      <c r="C4748" s="37"/>
      <c r="D4748" s="149">
        <v>64152</v>
      </c>
      <c r="E4748" s="28">
        <f t="shared" si="533"/>
        <v>0</v>
      </c>
      <c r="F4748" s="29">
        <v>0</v>
      </c>
      <c r="G4748" s="30">
        <f t="shared" si="534"/>
        <v>0</v>
      </c>
      <c r="H4748" s="63">
        <f t="shared" si="535"/>
        <v>59399.999999999993</v>
      </c>
      <c r="I4748" s="63"/>
      <c r="J4748" s="59">
        <f t="shared" si="536"/>
        <v>0</v>
      </c>
    </row>
    <row r="4749" spans="1:10" s="141" customFormat="1">
      <c r="A4749" s="144">
        <v>14</v>
      </c>
      <c r="B4749" s="145" t="s">
        <v>37</v>
      </c>
      <c r="C4749" s="37"/>
      <c r="D4749" s="149">
        <v>65934</v>
      </c>
      <c r="E4749" s="28">
        <f t="shared" si="533"/>
        <v>0</v>
      </c>
      <c r="F4749" s="29">
        <v>0</v>
      </c>
      <c r="G4749" s="30">
        <f t="shared" si="534"/>
        <v>0</v>
      </c>
      <c r="H4749" s="63">
        <f t="shared" si="535"/>
        <v>61049.999999999993</v>
      </c>
      <c r="I4749" s="63"/>
      <c r="J4749" s="59">
        <f t="shared" si="536"/>
        <v>0</v>
      </c>
    </row>
    <row r="4750" spans="1:10" s="141" customFormat="1">
      <c r="A4750" s="144">
        <v>15</v>
      </c>
      <c r="B4750" s="145" t="s">
        <v>38</v>
      </c>
      <c r="C4750" s="37"/>
      <c r="D4750" s="149">
        <v>76626</v>
      </c>
      <c r="E4750" s="28">
        <f t="shared" si="533"/>
        <v>0</v>
      </c>
      <c r="F4750" s="124">
        <v>0</v>
      </c>
      <c r="G4750" s="30">
        <f t="shared" si="534"/>
        <v>0</v>
      </c>
      <c r="H4750" s="63">
        <f t="shared" si="535"/>
        <v>70950</v>
      </c>
      <c r="I4750" s="63"/>
      <c r="J4750" s="59">
        <f t="shared" si="536"/>
        <v>0</v>
      </c>
    </row>
    <row r="4751" spans="1:10" s="141" customFormat="1">
      <c r="A4751" s="144">
        <v>16</v>
      </c>
      <c r="B4751" s="145" t="s">
        <v>39</v>
      </c>
      <c r="C4751" s="37"/>
      <c r="D4751" s="149">
        <v>80190</v>
      </c>
      <c r="E4751" s="28">
        <f t="shared" si="533"/>
        <v>0</v>
      </c>
      <c r="F4751" s="29">
        <v>0</v>
      </c>
      <c r="G4751" s="30">
        <f t="shared" si="534"/>
        <v>0</v>
      </c>
      <c r="H4751" s="63">
        <f t="shared" si="535"/>
        <v>74250</v>
      </c>
      <c r="I4751" s="63"/>
      <c r="J4751" s="59">
        <f t="shared" si="536"/>
        <v>0</v>
      </c>
    </row>
    <row r="4752" spans="1:10" s="141" customFormat="1">
      <c r="A4752" s="144">
        <v>17</v>
      </c>
      <c r="B4752" s="145" t="s">
        <v>40</v>
      </c>
      <c r="C4752" s="37"/>
      <c r="D4752" s="149">
        <v>113832</v>
      </c>
      <c r="E4752" s="28">
        <f t="shared" si="533"/>
        <v>0</v>
      </c>
      <c r="F4752" s="29">
        <v>0</v>
      </c>
      <c r="G4752" s="30">
        <f t="shared" si="534"/>
        <v>0</v>
      </c>
      <c r="H4752" s="63">
        <f t="shared" si="535"/>
        <v>105400</v>
      </c>
      <c r="I4752" s="63"/>
      <c r="J4752" s="59">
        <f t="shared" si="536"/>
        <v>0</v>
      </c>
    </row>
    <row r="4753" spans="1:10" s="141" customFormat="1" ht="17.25">
      <c r="A4753" s="144">
        <v>18</v>
      </c>
      <c r="B4753" s="145" t="s">
        <v>41</v>
      </c>
      <c r="C4753" s="37"/>
      <c r="D4753" s="150">
        <v>98010</v>
      </c>
      <c r="E4753" s="28">
        <f t="shared" si="533"/>
        <v>0</v>
      </c>
      <c r="F4753" s="29">
        <v>0</v>
      </c>
      <c r="G4753" s="30">
        <f t="shared" si="534"/>
        <v>0</v>
      </c>
      <c r="H4753" s="63">
        <f t="shared" si="535"/>
        <v>90750</v>
      </c>
      <c r="I4753" s="45"/>
      <c r="J4753" s="64">
        <f>SUM(J4735:J4752)</f>
        <v>0</v>
      </c>
    </row>
    <row r="4754" spans="1:10" s="141" customFormat="1" ht="31.5">
      <c r="A4754" s="40"/>
      <c r="B4754" s="41" t="s">
        <v>42</v>
      </c>
      <c r="C4754" s="42">
        <f>SUM(C4736:C4753)</f>
        <v>10</v>
      </c>
      <c r="D4754" s="42"/>
      <c r="E4754" s="43">
        <f>SUM(E4736:E4753)</f>
        <v>793050</v>
      </c>
      <c r="F4754" s="43"/>
      <c r="G4754" s="44">
        <f>SUM(G4736:G4753)</f>
        <v>793050</v>
      </c>
      <c r="H4754" s="5"/>
      <c r="I4754" s="5"/>
      <c r="J4754" s="75">
        <f>J4753*0.08</f>
        <v>0</v>
      </c>
    </row>
    <row r="4755" spans="1:10" s="141" customFormat="1" ht="31.5">
      <c r="A4755" s="46"/>
      <c r="B4755" s="47"/>
      <c r="C4755" s="48"/>
      <c r="D4755" s="48"/>
      <c r="E4755" s="49"/>
      <c r="F4755" s="49"/>
      <c r="G4755" s="151"/>
      <c r="H4755" s="6"/>
      <c r="I4755" s="6"/>
      <c r="J4755" s="76">
        <f>SUM(J4753:J4754)</f>
        <v>0</v>
      </c>
    </row>
    <row r="4756" spans="1:10" s="141" customFormat="1" ht="18">
      <c r="A4756" s="283" t="s">
        <v>43</v>
      </c>
      <c r="B4756" s="283"/>
      <c r="C4756" s="284" t="s">
        <v>44</v>
      </c>
      <c r="D4756" s="284"/>
      <c r="E4756" s="54"/>
      <c r="F4756" s="54"/>
      <c r="G4756" s="55" t="s">
        <v>45</v>
      </c>
    </row>
    <row r="4761" spans="1:10" s="141" customFormat="1" ht="15.75">
      <c r="A4761" s="279" t="s">
        <v>0</v>
      </c>
      <c r="B4761" s="279"/>
      <c r="C4761" s="279"/>
      <c r="D4761" s="279"/>
      <c r="E4761" s="279"/>
      <c r="F4761" s="279"/>
      <c r="G4761" s="279"/>
    </row>
    <row r="4762" spans="1:10" s="141" customFormat="1" ht="15.75">
      <c r="A4762" s="279" t="s">
        <v>1</v>
      </c>
      <c r="B4762" s="279"/>
      <c r="C4762" s="279"/>
      <c r="D4762" s="279"/>
      <c r="E4762" s="279"/>
      <c r="F4762" s="279"/>
      <c r="G4762" s="279"/>
      <c r="H4762" s="1"/>
      <c r="I4762" s="1"/>
      <c r="J4762" s="71"/>
    </row>
    <row r="4763" spans="1:10" s="141" customFormat="1" ht="15.75">
      <c r="A4763" s="279" t="s">
        <v>2</v>
      </c>
      <c r="B4763" s="279"/>
      <c r="C4763" s="279"/>
      <c r="D4763" s="279"/>
      <c r="E4763" s="279"/>
      <c r="F4763" s="279"/>
      <c r="G4763" s="279"/>
      <c r="H4763" s="1"/>
      <c r="I4763" s="1"/>
      <c r="J4763" s="71"/>
    </row>
    <row r="4764" spans="1:10" s="141" customFormat="1" ht="15.75">
      <c r="A4764" s="279" t="s">
        <v>4</v>
      </c>
      <c r="B4764" s="279"/>
      <c r="C4764" s="279"/>
      <c r="D4764" s="279"/>
      <c r="E4764" s="279"/>
      <c r="F4764" s="279"/>
      <c r="G4764" s="279"/>
      <c r="H4764" s="1"/>
      <c r="I4764" s="1"/>
      <c r="J4764" s="71"/>
    </row>
    <row r="4765" spans="1:10" s="141" customFormat="1" ht="27">
      <c r="A4765" s="280" t="s">
        <v>6</v>
      </c>
      <c r="B4765" s="280"/>
      <c r="C4765" s="280"/>
      <c r="D4765" s="280"/>
      <c r="E4765" s="280"/>
      <c r="F4765" s="280"/>
      <c r="G4765" s="280"/>
      <c r="H4765" s="2"/>
      <c r="I4765" s="2"/>
      <c r="J4765" s="72"/>
    </row>
    <row r="4766" spans="1:10" s="141" customFormat="1" ht="27">
      <c r="A4766" s="142"/>
      <c r="B4766" s="142"/>
      <c r="C4766" s="281" t="s">
        <v>433</v>
      </c>
      <c r="D4766" s="281"/>
      <c r="E4766" s="281"/>
      <c r="F4766" s="281"/>
      <c r="G4766" s="281"/>
      <c r="H4766" s="68"/>
      <c r="I4766" s="68"/>
      <c r="J4766" s="71"/>
    </row>
    <row r="4767" spans="1:10" s="141" customFormat="1" ht="15.75">
      <c r="A4767" s="11" t="s">
        <v>358</v>
      </c>
      <c r="B4767" s="12">
        <v>4138337331</v>
      </c>
      <c r="C4767" s="143"/>
      <c r="D4767" s="286"/>
      <c r="E4767" s="286"/>
      <c r="F4767" s="286"/>
      <c r="G4767" s="286"/>
      <c r="H4767" s="69" t="s">
        <v>161</v>
      </c>
      <c r="I4767" s="69"/>
      <c r="J4767" s="73"/>
    </row>
    <row r="4768" spans="1:10" s="141" customFormat="1" ht="15.75">
      <c r="A4768" s="11" t="s">
        <v>9</v>
      </c>
      <c r="B4768" s="286" t="s">
        <v>828</v>
      </c>
      <c r="C4768" s="286"/>
      <c r="D4768" s="286"/>
      <c r="E4768" s="16"/>
      <c r="F4768" s="11"/>
      <c r="G4768" s="16"/>
      <c r="H4768" s="1"/>
      <c r="I4768" s="1"/>
      <c r="J4768" s="71"/>
    </row>
    <row r="4769" spans="1:10" s="141" customFormat="1" ht="15.75">
      <c r="A4769" s="11" t="s">
        <v>11</v>
      </c>
      <c r="B4769" s="289" t="s">
        <v>698</v>
      </c>
      <c r="C4769" s="289"/>
      <c r="D4769" s="289"/>
      <c r="E4769" s="289"/>
      <c r="F4769" s="18"/>
      <c r="G4769" s="19"/>
      <c r="H4769" s="1"/>
      <c r="I4769" s="1"/>
      <c r="J4769" s="71"/>
    </row>
    <row r="4770" spans="1:10" s="141" customFormat="1" ht="15.75">
      <c r="A4770" s="21" t="s">
        <v>14</v>
      </c>
      <c r="B4770" s="21"/>
      <c r="C4770" s="21"/>
      <c r="D4770" s="22" t="s">
        <v>18</v>
      </c>
      <c r="E4770" s="23" t="s">
        <v>19</v>
      </c>
      <c r="F4770" s="23" t="s">
        <v>20</v>
      </c>
      <c r="G4770" s="21" t="s">
        <v>21</v>
      </c>
      <c r="H4770" s="63"/>
      <c r="I4770" s="63"/>
      <c r="J4770" s="59">
        <f>H4770*C4771</f>
        <v>0</v>
      </c>
    </row>
    <row r="4771" spans="1:10" s="141" customFormat="1">
      <c r="A4771" s="144">
        <v>1</v>
      </c>
      <c r="B4771" s="145" t="s">
        <v>23</v>
      </c>
      <c r="C4771" s="26">
        <v>6</v>
      </c>
      <c r="D4771" s="146">
        <v>79305</v>
      </c>
      <c r="E4771" s="28">
        <f t="shared" ref="E4771:E4788" si="537">D4771*C4771</f>
        <v>475830</v>
      </c>
      <c r="F4771" s="29">
        <v>0</v>
      </c>
      <c r="G4771" s="30">
        <f t="shared" ref="G4771:G4788" si="538">E4771-E4771*F4771</f>
        <v>475830</v>
      </c>
      <c r="H4771" s="63">
        <f t="shared" ref="H4771:H4788" si="539">D4771/1.08</f>
        <v>73430.555555555547</v>
      </c>
      <c r="I4771" s="63"/>
      <c r="J4771" s="59">
        <f>H4771*C4772</f>
        <v>0</v>
      </c>
    </row>
    <row r="4772" spans="1:10" s="141" customFormat="1">
      <c r="A4772" s="144">
        <v>2</v>
      </c>
      <c r="B4772" s="145" t="s">
        <v>25</v>
      </c>
      <c r="C4772" s="32"/>
      <c r="D4772" s="147">
        <v>128591</v>
      </c>
      <c r="E4772" s="28">
        <f t="shared" si="537"/>
        <v>0</v>
      </c>
      <c r="F4772" s="29">
        <v>0</v>
      </c>
      <c r="G4772" s="30">
        <f t="shared" si="538"/>
        <v>0</v>
      </c>
      <c r="H4772" s="63">
        <f t="shared" si="539"/>
        <v>119065.74074074073</v>
      </c>
      <c r="I4772" s="63"/>
      <c r="J4772" s="59"/>
    </row>
    <row r="4773" spans="1:10" s="141" customFormat="1">
      <c r="A4773" s="144">
        <v>3</v>
      </c>
      <c r="B4773" s="145" t="s">
        <v>26</v>
      </c>
      <c r="C4773" s="34">
        <v>6</v>
      </c>
      <c r="D4773" s="146">
        <v>60043</v>
      </c>
      <c r="E4773" s="28">
        <f t="shared" si="537"/>
        <v>360258</v>
      </c>
      <c r="F4773" s="29">
        <v>0</v>
      </c>
      <c r="G4773" s="30">
        <f t="shared" si="538"/>
        <v>360258</v>
      </c>
      <c r="H4773" s="63">
        <f t="shared" si="539"/>
        <v>55595.370370370365</v>
      </c>
      <c r="I4773" s="63"/>
      <c r="J4773" s="59"/>
    </row>
    <row r="4774" spans="1:10" s="141" customFormat="1">
      <c r="A4774" s="144">
        <v>4</v>
      </c>
      <c r="B4774" s="145" t="s">
        <v>27</v>
      </c>
      <c r="C4774" s="106"/>
      <c r="D4774" s="146">
        <v>115781</v>
      </c>
      <c r="E4774" s="28">
        <f t="shared" si="537"/>
        <v>0</v>
      </c>
      <c r="F4774" s="29">
        <v>0</v>
      </c>
      <c r="G4774" s="30">
        <f t="shared" si="538"/>
        <v>0</v>
      </c>
      <c r="H4774" s="63">
        <f t="shared" si="539"/>
        <v>107204.62962962962</v>
      </c>
      <c r="I4774" s="63"/>
      <c r="J4774" s="59"/>
    </row>
    <row r="4775" spans="1:10" s="141" customFormat="1">
      <c r="A4775" s="144">
        <v>5</v>
      </c>
      <c r="B4775" s="145" t="s">
        <v>28</v>
      </c>
      <c r="C4775" s="32"/>
      <c r="D4775" s="146">
        <v>119943</v>
      </c>
      <c r="E4775" s="28">
        <f t="shared" si="537"/>
        <v>0</v>
      </c>
      <c r="F4775" s="124">
        <v>0</v>
      </c>
      <c r="G4775" s="30">
        <f t="shared" si="538"/>
        <v>0</v>
      </c>
      <c r="H4775" s="63">
        <f t="shared" si="539"/>
        <v>111058.33333333333</v>
      </c>
      <c r="I4775" s="63"/>
      <c r="J4775" s="59"/>
    </row>
    <row r="4776" spans="1:10" s="141" customFormat="1">
      <c r="A4776" s="144">
        <v>6</v>
      </c>
      <c r="B4776" s="145" t="s">
        <v>29</v>
      </c>
      <c r="C4776" s="26">
        <v>10</v>
      </c>
      <c r="D4776" s="146">
        <v>94810</v>
      </c>
      <c r="E4776" s="28">
        <f t="shared" si="537"/>
        <v>948100</v>
      </c>
      <c r="F4776" s="29">
        <v>0</v>
      </c>
      <c r="G4776" s="30">
        <f t="shared" si="538"/>
        <v>948100</v>
      </c>
      <c r="H4776" s="63">
        <f t="shared" si="539"/>
        <v>87787.037037037036</v>
      </c>
      <c r="I4776" s="63"/>
      <c r="J4776" s="59"/>
    </row>
    <row r="4777" spans="1:10" s="141" customFormat="1">
      <c r="A4777" s="144">
        <v>7</v>
      </c>
      <c r="B4777" s="145" t="s">
        <v>30</v>
      </c>
      <c r="C4777" s="34"/>
      <c r="D4777" s="146">
        <v>141396</v>
      </c>
      <c r="E4777" s="28">
        <f t="shared" si="537"/>
        <v>0</v>
      </c>
      <c r="F4777" s="29">
        <v>0</v>
      </c>
      <c r="G4777" s="30">
        <f t="shared" si="538"/>
        <v>0</v>
      </c>
      <c r="H4777" s="63">
        <f t="shared" si="539"/>
        <v>130922.22222222222</v>
      </c>
      <c r="I4777" s="63"/>
      <c r="J4777" s="59"/>
    </row>
    <row r="4778" spans="1:10" s="141" customFormat="1">
      <c r="A4778" s="144">
        <v>8</v>
      </c>
      <c r="B4778" s="145" t="s">
        <v>31</v>
      </c>
      <c r="C4778" s="26"/>
      <c r="D4778" s="146">
        <v>232931</v>
      </c>
      <c r="E4778" s="28">
        <f t="shared" si="537"/>
        <v>0</v>
      </c>
      <c r="F4778" s="29">
        <v>0</v>
      </c>
      <c r="G4778" s="30">
        <f t="shared" si="538"/>
        <v>0</v>
      </c>
      <c r="H4778" s="63">
        <f t="shared" si="539"/>
        <v>215676.85185185182</v>
      </c>
      <c r="I4778" s="63"/>
      <c r="J4778" s="59"/>
    </row>
    <row r="4779" spans="1:10" s="141" customFormat="1">
      <c r="A4779" s="144">
        <v>9</v>
      </c>
      <c r="B4779" s="148" t="s">
        <v>32</v>
      </c>
      <c r="C4779" s="26"/>
      <c r="D4779" s="146">
        <v>101534</v>
      </c>
      <c r="E4779" s="28">
        <f t="shared" si="537"/>
        <v>0</v>
      </c>
      <c r="F4779" s="29">
        <v>0</v>
      </c>
      <c r="G4779" s="30">
        <f t="shared" si="538"/>
        <v>0</v>
      </c>
      <c r="H4779" s="63">
        <f t="shared" si="539"/>
        <v>94012.962962962964</v>
      </c>
      <c r="I4779" s="63"/>
      <c r="J4779" s="59"/>
    </row>
    <row r="4780" spans="1:10" s="141" customFormat="1">
      <c r="A4780" s="144">
        <v>10</v>
      </c>
      <c r="B4780" s="148" t="s">
        <v>33</v>
      </c>
      <c r="C4780" s="37"/>
      <c r="D4780" s="147">
        <v>110148</v>
      </c>
      <c r="E4780" s="28">
        <f t="shared" si="537"/>
        <v>0</v>
      </c>
      <c r="F4780" s="29">
        <v>0</v>
      </c>
      <c r="G4780" s="30">
        <f t="shared" si="538"/>
        <v>0</v>
      </c>
      <c r="H4780" s="63">
        <f t="shared" si="539"/>
        <v>101988.88888888888</v>
      </c>
      <c r="I4780" s="63"/>
      <c r="J4780" s="59"/>
    </row>
    <row r="4781" spans="1:10" s="141" customFormat="1">
      <c r="A4781" s="144">
        <v>11</v>
      </c>
      <c r="B4781" s="145" t="s">
        <v>34</v>
      </c>
      <c r="C4781" s="37"/>
      <c r="D4781" s="146">
        <v>54198</v>
      </c>
      <c r="E4781" s="28">
        <f t="shared" si="537"/>
        <v>0</v>
      </c>
      <c r="F4781" s="29">
        <v>0</v>
      </c>
      <c r="G4781" s="30">
        <f t="shared" si="538"/>
        <v>0</v>
      </c>
      <c r="H4781" s="63">
        <f t="shared" si="539"/>
        <v>50183.333333333328</v>
      </c>
      <c r="I4781" s="63"/>
      <c r="J4781" s="59"/>
    </row>
    <row r="4782" spans="1:10" s="141" customFormat="1">
      <c r="A4782" s="144">
        <v>12</v>
      </c>
      <c r="B4782" s="145" t="s">
        <v>35</v>
      </c>
      <c r="C4782" s="37">
        <v>6</v>
      </c>
      <c r="D4782" s="146">
        <v>49680</v>
      </c>
      <c r="E4782" s="28">
        <f t="shared" si="537"/>
        <v>298080</v>
      </c>
      <c r="F4782" s="29">
        <v>0</v>
      </c>
      <c r="G4782" s="30">
        <f t="shared" si="538"/>
        <v>298080</v>
      </c>
      <c r="H4782" s="63">
        <f t="shared" si="539"/>
        <v>46000</v>
      </c>
      <c r="I4782" s="63"/>
      <c r="J4782" s="59"/>
    </row>
    <row r="4783" spans="1:10" s="141" customFormat="1">
      <c r="A4783" s="144">
        <v>13</v>
      </c>
      <c r="B4783" s="145" t="s">
        <v>36</v>
      </c>
      <c r="C4783" s="37"/>
      <c r="D4783" s="149">
        <v>64152</v>
      </c>
      <c r="E4783" s="28">
        <f t="shared" si="537"/>
        <v>0</v>
      </c>
      <c r="F4783" s="29">
        <v>0</v>
      </c>
      <c r="G4783" s="30">
        <f t="shared" si="538"/>
        <v>0</v>
      </c>
      <c r="H4783" s="63">
        <f t="shared" si="539"/>
        <v>59399.999999999993</v>
      </c>
      <c r="I4783" s="63"/>
      <c r="J4783" s="59"/>
    </row>
    <row r="4784" spans="1:10" s="141" customFormat="1">
      <c r="A4784" s="144">
        <v>14</v>
      </c>
      <c r="B4784" s="145" t="s">
        <v>37</v>
      </c>
      <c r="C4784" s="37"/>
      <c r="D4784" s="149">
        <v>65934</v>
      </c>
      <c r="E4784" s="28">
        <f t="shared" si="537"/>
        <v>0</v>
      </c>
      <c r="F4784" s="29">
        <v>0</v>
      </c>
      <c r="G4784" s="30">
        <f t="shared" si="538"/>
        <v>0</v>
      </c>
      <c r="H4784" s="63">
        <f t="shared" si="539"/>
        <v>61049.999999999993</v>
      </c>
      <c r="I4784" s="63"/>
      <c r="J4784" s="59"/>
    </row>
    <row r="4785" spans="1:10" s="141" customFormat="1">
      <c r="A4785" s="144">
        <v>15</v>
      </c>
      <c r="B4785" s="145" t="s">
        <v>38</v>
      </c>
      <c r="C4785" s="37"/>
      <c r="D4785" s="149">
        <v>76626</v>
      </c>
      <c r="E4785" s="28">
        <f t="shared" si="537"/>
        <v>0</v>
      </c>
      <c r="F4785" s="124">
        <v>0</v>
      </c>
      <c r="G4785" s="30">
        <f t="shared" si="538"/>
        <v>0</v>
      </c>
      <c r="H4785" s="63">
        <f t="shared" si="539"/>
        <v>70950</v>
      </c>
      <c r="I4785" s="63"/>
      <c r="J4785" s="59">
        <f>H4785*C4786</f>
        <v>0</v>
      </c>
    </row>
    <row r="4786" spans="1:10" s="141" customFormat="1">
      <c r="A4786" s="144">
        <v>16</v>
      </c>
      <c r="B4786" s="145" t="s">
        <v>39</v>
      </c>
      <c r="C4786" s="37"/>
      <c r="D4786" s="149">
        <v>80190</v>
      </c>
      <c r="E4786" s="28">
        <f t="shared" si="537"/>
        <v>0</v>
      </c>
      <c r="F4786" s="29">
        <v>0</v>
      </c>
      <c r="G4786" s="30">
        <f t="shared" si="538"/>
        <v>0</v>
      </c>
      <c r="H4786" s="63">
        <f t="shared" si="539"/>
        <v>74250</v>
      </c>
      <c r="I4786" s="63"/>
      <c r="J4786" s="59">
        <f>H4786*C4787</f>
        <v>0</v>
      </c>
    </row>
    <row r="4787" spans="1:10" s="141" customFormat="1">
      <c r="A4787" s="144">
        <v>17</v>
      </c>
      <c r="B4787" s="145" t="s">
        <v>40</v>
      </c>
      <c r="C4787" s="37"/>
      <c r="D4787" s="149">
        <v>113832</v>
      </c>
      <c r="E4787" s="28">
        <f t="shared" si="537"/>
        <v>0</v>
      </c>
      <c r="F4787" s="29">
        <v>0</v>
      </c>
      <c r="G4787" s="30">
        <f t="shared" si="538"/>
        <v>0</v>
      </c>
      <c r="H4787" s="63">
        <f t="shared" si="539"/>
        <v>105400</v>
      </c>
      <c r="I4787" s="63"/>
      <c r="J4787" s="59">
        <f>H4787*C4788</f>
        <v>0</v>
      </c>
    </row>
    <row r="4788" spans="1:10" s="141" customFormat="1" ht="17.25">
      <c r="A4788" s="144">
        <v>18</v>
      </c>
      <c r="B4788" s="145" t="s">
        <v>41</v>
      </c>
      <c r="C4788" s="37"/>
      <c r="D4788" s="150">
        <v>98010</v>
      </c>
      <c r="E4788" s="28">
        <f t="shared" si="537"/>
        <v>0</v>
      </c>
      <c r="F4788" s="29">
        <v>0</v>
      </c>
      <c r="G4788" s="30">
        <f t="shared" si="538"/>
        <v>0</v>
      </c>
      <c r="H4788" s="63">
        <f t="shared" si="539"/>
        <v>90750</v>
      </c>
      <c r="I4788" s="45"/>
      <c r="J4788" s="64">
        <f>SUM(J4770:J4787)</f>
        <v>0</v>
      </c>
    </row>
    <row r="4789" spans="1:10" s="141" customFormat="1" ht="31.5">
      <c r="A4789" s="40"/>
      <c r="B4789" s="41" t="s">
        <v>42</v>
      </c>
      <c r="C4789" s="42">
        <f>SUM(C4771:C4788)</f>
        <v>28</v>
      </c>
      <c r="D4789" s="42"/>
      <c r="E4789" s="43">
        <f>SUM(E4771:E4788)</f>
        <v>2082268</v>
      </c>
      <c r="F4789" s="43"/>
      <c r="G4789" s="44">
        <f>SUM(G4771:G4788)</f>
        <v>2082268</v>
      </c>
      <c r="H4789" s="5"/>
      <c r="I4789" s="5"/>
      <c r="J4789" s="75">
        <f>J4788*0.08</f>
        <v>0</v>
      </c>
    </row>
    <row r="4790" spans="1:10" s="141" customFormat="1" ht="31.5">
      <c r="A4790" s="46"/>
      <c r="B4790" s="47"/>
      <c r="C4790" s="48"/>
      <c r="D4790" s="48"/>
      <c r="E4790" s="49"/>
      <c r="F4790" s="49"/>
      <c r="G4790" s="151"/>
      <c r="H4790" s="6"/>
      <c r="I4790" s="6"/>
      <c r="J4790" s="76">
        <f>SUM(J4788:J4789)</f>
        <v>0</v>
      </c>
    </row>
    <row r="4791" spans="1:10" s="141" customFormat="1" ht="18">
      <c r="A4791" s="283" t="s">
        <v>43</v>
      </c>
      <c r="B4791" s="283"/>
      <c r="C4791" s="284" t="s">
        <v>44</v>
      </c>
      <c r="D4791" s="284"/>
      <c r="E4791" s="54"/>
      <c r="F4791" s="54"/>
      <c r="G4791" s="55" t="s">
        <v>45</v>
      </c>
    </row>
    <row r="4793" spans="1:10" s="141" customFormat="1" ht="15.75">
      <c r="A4793" s="279" t="s">
        <v>0</v>
      </c>
      <c r="B4793" s="279"/>
      <c r="C4793" s="279"/>
      <c r="D4793" s="279"/>
      <c r="E4793" s="279"/>
      <c r="F4793" s="279"/>
      <c r="G4793" s="279"/>
    </row>
    <row r="4794" spans="1:10" s="141" customFormat="1" ht="15.75">
      <c r="A4794" s="279" t="s">
        <v>1</v>
      </c>
      <c r="B4794" s="279"/>
      <c r="C4794" s="279"/>
      <c r="D4794" s="279"/>
      <c r="E4794" s="279"/>
      <c r="F4794" s="279"/>
      <c r="G4794" s="279"/>
      <c r="H4794" s="1"/>
      <c r="I4794" s="1"/>
      <c r="J4794" s="71"/>
    </row>
    <row r="4795" spans="1:10" s="141" customFormat="1" ht="15.75">
      <c r="A4795" s="279" t="s">
        <v>2</v>
      </c>
      <c r="B4795" s="279"/>
      <c r="C4795" s="279"/>
      <c r="D4795" s="279"/>
      <c r="E4795" s="279"/>
      <c r="F4795" s="279"/>
      <c r="G4795" s="279"/>
      <c r="H4795" s="1"/>
      <c r="I4795" s="1"/>
      <c r="J4795" s="71"/>
    </row>
    <row r="4796" spans="1:10" s="141" customFormat="1" ht="15.75">
      <c r="A4796" s="279" t="s">
        <v>4</v>
      </c>
      <c r="B4796" s="279"/>
      <c r="C4796" s="279"/>
      <c r="D4796" s="279"/>
      <c r="E4796" s="279"/>
      <c r="F4796" s="279"/>
      <c r="G4796" s="279"/>
      <c r="H4796" s="1"/>
      <c r="I4796" s="1"/>
      <c r="J4796" s="71"/>
    </row>
    <row r="4797" spans="1:10" s="141" customFormat="1" ht="27">
      <c r="A4797" s="280" t="s">
        <v>6</v>
      </c>
      <c r="B4797" s="280"/>
      <c r="C4797" s="280"/>
      <c r="D4797" s="280"/>
      <c r="E4797" s="280"/>
      <c r="F4797" s="280"/>
      <c r="G4797" s="280"/>
      <c r="H4797" s="2"/>
      <c r="I4797" s="2"/>
      <c r="J4797" s="72"/>
    </row>
    <row r="4798" spans="1:10" s="141" customFormat="1" ht="27">
      <c r="A4798" s="142"/>
      <c r="B4798" s="142"/>
      <c r="C4798" s="281" t="s">
        <v>433</v>
      </c>
      <c r="D4798" s="281"/>
      <c r="E4798" s="281"/>
      <c r="F4798" s="281"/>
      <c r="G4798" s="281"/>
      <c r="H4798" s="68"/>
      <c r="I4798" s="68"/>
      <c r="J4798" s="71"/>
    </row>
    <row r="4799" spans="1:10" s="141" customFormat="1" ht="15.75">
      <c r="A4799" s="11" t="s">
        <v>358</v>
      </c>
      <c r="B4799" s="12">
        <v>4138345055</v>
      </c>
      <c r="C4799" s="143"/>
      <c r="D4799" s="286"/>
      <c r="E4799" s="286"/>
      <c r="F4799" s="286"/>
      <c r="G4799" s="286"/>
      <c r="H4799" s="69" t="s">
        <v>161</v>
      </c>
      <c r="I4799" s="69"/>
      <c r="J4799" s="73"/>
    </row>
    <row r="4800" spans="1:10" s="141" customFormat="1" ht="15.75">
      <c r="A4800" s="11" t="s">
        <v>9</v>
      </c>
      <c r="B4800" s="286" t="s">
        <v>829</v>
      </c>
      <c r="C4800" s="286"/>
      <c r="D4800" s="286"/>
      <c r="E4800" s="16"/>
      <c r="F4800" s="11"/>
      <c r="G4800" s="16"/>
      <c r="H4800" s="1"/>
      <c r="I4800" s="1"/>
      <c r="J4800" s="71"/>
    </row>
    <row r="4801" spans="1:10" s="141" customFormat="1" ht="15.75">
      <c r="A4801" s="11" t="s">
        <v>11</v>
      </c>
      <c r="B4801" s="289" t="s">
        <v>686</v>
      </c>
      <c r="C4801" s="289"/>
      <c r="D4801" s="289"/>
      <c r="E4801" s="289"/>
      <c r="F4801" s="18"/>
      <c r="G4801" s="19"/>
      <c r="H4801" s="1"/>
      <c r="I4801" s="1"/>
      <c r="J4801" s="71"/>
    </row>
    <row r="4802" spans="1:10" s="141" customFormat="1" ht="15.75">
      <c r="A4802" s="21" t="s">
        <v>14</v>
      </c>
      <c r="B4802" s="21" t="s">
        <v>16</v>
      </c>
      <c r="C4802" s="21"/>
      <c r="D4802" s="22" t="s">
        <v>18</v>
      </c>
      <c r="E4802" s="23" t="s">
        <v>19</v>
      </c>
      <c r="F4802" s="23" t="s">
        <v>20</v>
      </c>
      <c r="G4802" s="21" t="s">
        <v>21</v>
      </c>
      <c r="H4802" s="63"/>
      <c r="I4802" s="63"/>
      <c r="J4802" s="59">
        <f>H4802*C4803</f>
        <v>0</v>
      </c>
    </row>
    <row r="4803" spans="1:10" s="141" customFormat="1">
      <c r="A4803" s="144">
        <v>1</v>
      </c>
      <c r="B4803" s="145" t="s">
        <v>23</v>
      </c>
      <c r="C4803" s="26"/>
      <c r="D4803" s="146">
        <v>79305</v>
      </c>
      <c r="E4803" s="28">
        <f t="shared" ref="E4803:E4820" si="540">D4803*C4803</f>
        <v>0</v>
      </c>
      <c r="F4803" s="29">
        <v>0</v>
      </c>
      <c r="G4803" s="30">
        <f t="shared" ref="G4803:G4820" si="541">E4803-E4803*F4803</f>
        <v>0</v>
      </c>
      <c r="H4803" s="63">
        <f t="shared" ref="H4803:H4820" si="542">D4803/1.08</f>
        <v>73430.555555555547</v>
      </c>
      <c r="I4803" s="63"/>
      <c r="J4803" s="59">
        <f>H4803*C4804</f>
        <v>0</v>
      </c>
    </row>
    <row r="4804" spans="1:10" s="141" customFormat="1">
      <c r="A4804" s="144">
        <v>2</v>
      </c>
      <c r="B4804" s="145" t="s">
        <v>25</v>
      </c>
      <c r="C4804" s="32"/>
      <c r="D4804" s="147">
        <v>128591</v>
      </c>
      <c r="E4804" s="28">
        <f t="shared" si="540"/>
        <v>0</v>
      </c>
      <c r="F4804" s="29">
        <v>0</v>
      </c>
      <c r="G4804" s="30">
        <f t="shared" si="541"/>
        <v>0</v>
      </c>
      <c r="H4804" s="63">
        <f t="shared" si="542"/>
        <v>119065.74074074073</v>
      </c>
      <c r="I4804" s="63"/>
      <c r="J4804" s="59">
        <f>H4804*C4805</f>
        <v>0</v>
      </c>
    </row>
    <row r="4805" spans="1:10" s="141" customFormat="1">
      <c r="A4805" s="144">
        <v>3</v>
      </c>
      <c r="B4805" s="145" t="s">
        <v>26</v>
      </c>
      <c r="C4805" s="34"/>
      <c r="D4805" s="146">
        <v>60043</v>
      </c>
      <c r="E4805" s="28">
        <f t="shared" si="540"/>
        <v>0</v>
      </c>
      <c r="F4805" s="29">
        <v>0</v>
      </c>
      <c r="G4805" s="30">
        <f t="shared" si="541"/>
        <v>0</v>
      </c>
      <c r="H4805" s="63">
        <f t="shared" si="542"/>
        <v>55595.370370370365</v>
      </c>
      <c r="I4805" s="63"/>
      <c r="J4805" s="59"/>
    </row>
    <row r="4806" spans="1:10" s="141" customFormat="1">
      <c r="A4806" s="144">
        <v>4</v>
      </c>
      <c r="B4806" s="145" t="s">
        <v>27</v>
      </c>
      <c r="C4806" s="106"/>
      <c r="D4806" s="146">
        <v>115781</v>
      </c>
      <c r="E4806" s="28">
        <f t="shared" si="540"/>
        <v>0</v>
      </c>
      <c r="F4806" s="29">
        <v>0</v>
      </c>
      <c r="G4806" s="30">
        <f t="shared" si="541"/>
        <v>0</v>
      </c>
      <c r="H4806" s="63">
        <f t="shared" si="542"/>
        <v>107204.62962962962</v>
      </c>
      <c r="I4806" s="63"/>
      <c r="J4806" s="59"/>
    </row>
    <row r="4807" spans="1:10" s="141" customFormat="1">
      <c r="A4807" s="144">
        <v>5</v>
      </c>
      <c r="B4807" s="145" t="s">
        <v>28</v>
      </c>
      <c r="C4807" s="32">
        <v>10</v>
      </c>
      <c r="D4807" s="146">
        <v>119943</v>
      </c>
      <c r="E4807" s="28">
        <f t="shared" si="540"/>
        <v>1199430</v>
      </c>
      <c r="F4807" s="124">
        <v>0</v>
      </c>
      <c r="G4807" s="30">
        <f t="shared" si="541"/>
        <v>1199430</v>
      </c>
      <c r="H4807" s="63">
        <f t="shared" si="542"/>
        <v>111058.33333333333</v>
      </c>
      <c r="I4807" s="63"/>
      <c r="J4807" s="59"/>
    </row>
    <row r="4808" spans="1:10" s="141" customFormat="1">
      <c r="A4808" s="144">
        <v>6</v>
      </c>
      <c r="B4808" s="145" t="s">
        <v>29</v>
      </c>
      <c r="C4808" s="26"/>
      <c r="D4808" s="146">
        <v>94810</v>
      </c>
      <c r="E4808" s="28">
        <f t="shared" si="540"/>
        <v>0</v>
      </c>
      <c r="F4808" s="29">
        <v>0</v>
      </c>
      <c r="G4808" s="30">
        <f t="shared" si="541"/>
        <v>0</v>
      </c>
      <c r="H4808" s="63">
        <f t="shared" si="542"/>
        <v>87787.037037037036</v>
      </c>
      <c r="I4808" s="63"/>
      <c r="J4808" s="59"/>
    </row>
    <row r="4809" spans="1:10" s="141" customFormat="1">
      <c r="A4809" s="144">
        <v>7</v>
      </c>
      <c r="B4809" s="145" t="s">
        <v>30</v>
      </c>
      <c r="C4809" s="34"/>
      <c r="D4809" s="146">
        <v>141396</v>
      </c>
      <c r="E4809" s="28">
        <f t="shared" si="540"/>
        <v>0</v>
      </c>
      <c r="F4809" s="29">
        <v>0</v>
      </c>
      <c r="G4809" s="30">
        <f t="shared" si="541"/>
        <v>0</v>
      </c>
      <c r="H4809" s="63">
        <f t="shared" si="542"/>
        <v>130922.22222222222</v>
      </c>
      <c r="I4809" s="63"/>
      <c r="J4809" s="59"/>
    </row>
    <row r="4810" spans="1:10" s="141" customFormat="1">
      <c r="A4810" s="144">
        <v>8</v>
      </c>
      <c r="B4810" s="145" t="s">
        <v>31</v>
      </c>
      <c r="C4810" s="26"/>
      <c r="D4810" s="146">
        <v>232931</v>
      </c>
      <c r="E4810" s="28">
        <f t="shared" si="540"/>
        <v>0</v>
      </c>
      <c r="F4810" s="29">
        <v>0</v>
      </c>
      <c r="G4810" s="30">
        <f t="shared" si="541"/>
        <v>0</v>
      </c>
      <c r="H4810" s="63">
        <f t="shared" si="542"/>
        <v>215676.85185185182</v>
      </c>
      <c r="I4810" s="63"/>
      <c r="J4810" s="59"/>
    </row>
    <row r="4811" spans="1:10" s="141" customFormat="1">
      <c r="A4811" s="144">
        <v>9</v>
      </c>
      <c r="B4811" s="148" t="s">
        <v>32</v>
      </c>
      <c r="C4811" s="26"/>
      <c r="D4811" s="146">
        <v>101534</v>
      </c>
      <c r="E4811" s="28">
        <f t="shared" si="540"/>
        <v>0</v>
      </c>
      <c r="F4811" s="29">
        <v>0</v>
      </c>
      <c r="G4811" s="30">
        <f t="shared" si="541"/>
        <v>0</v>
      </c>
      <c r="H4811" s="63">
        <f t="shared" si="542"/>
        <v>94012.962962962964</v>
      </c>
      <c r="I4811" s="63"/>
      <c r="J4811" s="59"/>
    </row>
    <row r="4812" spans="1:10" s="141" customFormat="1">
      <c r="A4812" s="144">
        <v>10</v>
      </c>
      <c r="B4812" s="148" t="s">
        <v>33</v>
      </c>
      <c r="C4812" s="37"/>
      <c r="D4812" s="147">
        <v>110148</v>
      </c>
      <c r="E4812" s="28">
        <f t="shared" si="540"/>
        <v>0</v>
      </c>
      <c r="F4812" s="29">
        <v>0</v>
      </c>
      <c r="G4812" s="30">
        <f t="shared" si="541"/>
        <v>0</v>
      </c>
      <c r="H4812" s="63">
        <f t="shared" si="542"/>
        <v>101988.88888888888</v>
      </c>
      <c r="I4812" s="63"/>
      <c r="J4812" s="59"/>
    </row>
    <row r="4813" spans="1:10" s="141" customFormat="1">
      <c r="A4813" s="144">
        <v>11</v>
      </c>
      <c r="B4813" s="145" t="s">
        <v>34</v>
      </c>
      <c r="C4813" s="37"/>
      <c r="D4813" s="146">
        <v>54198</v>
      </c>
      <c r="E4813" s="28">
        <f t="shared" si="540"/>
        <v>0</v>
      </c>
      <c r="F4813" s="29">
        <v>0</v>
      </c>
      <c r="G4813" s="30">
        <f t="shared" si="541"/>
        <v>0</v>
      </c>
      <c r="H4813" s="63">
        <f t="shared" si="542"/>
        <v>50183.333333333328</v>
      </c>
      <c r="I4813" s="63"/>
      <c r="J4813" s="59">
        <f t="shared" ref="J4813:J4819" si="543">H4813*C4814</f>
        <v>0</v>
      </c>
    </row>
    <row r="4814" spans="1:10" s="141" customFormat="1">
      <c r="A4814" s="144">
        <v>12</v>
      </c>
      <c r="B4814" s="145" t="s">
        <v>35</v>
      </c>
      <c r="C4814" s="37"/>
      <c r="D4814" s="146">
        <v>49680</v>
      </c>
      <c r="E4814" s="28">
        <f t="shared" si="540"/>
        <v>0</v>
      </c>
      <c r="F4814" s="29">
        <v>0</v>
      </c>
      <c r="G4814" s="30">
        <f t="shared" si="541"/>
        <v>0</v>
      </c>
      <c r="H4814" s="63">
        <f t="shared" si="542"/>
        <v>46000</v>
      </c>
      <c r="I4814" s="63"/>
      <c r="J4814" s="59">
        <f t="shared" si="543"/>
        <v>0</v>
      </c>
    </row>
    <row r="4815" spans="1:10" s="141" customFormat="1">
      <c r="A4815" s="144">
        <v>13</v>
      </c>
      <c r="B4815" s="145" t="s">
        <v>36</v>
      </c>
      <c r="C4815" s="37"/>
      <c r="D4815" s="149">
        <v>64152</v>
      </c>
      <c r="E4815" s="28">
        <f t="shared" si="540"/>
        <v>0</v>
      </c>
      <c r="F4815" s="29">
        <v>0</v>
      </c>
      <c r="G4815" s="30">
        <f t="shared" si="541"/>
        <v>0</v>
      </c>
      <c r="H4815" s="63">
        <f t="shared" si="542"/>
        <v>59399.999999999993</v>
      </c>
      <c r="I4815" s="63"/>
      <c r="J4815" s="59">
        <f t="shared" si="543"/>
        <v>0</v>
      </c>
    </row>
    <row r="4816" spans="1:10" s="141" customFormat="1">
      <c r="A4816" s="144">
        <v>14</v>
      </c>
      <c r="B4816" s="145" t="s">
        <v>37</v>
      </c>
      <c r="C4816" s="37"/>
      <c r="D4816" s="149">
        <v>65934</v>
      </c>
      <c r="E4816" s="28">
        <f t="shared" si="540"/>
        <v>0</v>
      </c>
      <c r="F4816" s="29">
        <v>0</v>
      </c>
      <c r="G4816" s="30">
        <f t="shared" si="541"/>
        <v>0</v>
      </c>
      <c r="H4816" s="63">
        <f t="shared" si="542"/>
        <v>61049.999999999993</v>
      </c>
      <c r="I4816" s="63"/>
      <c r="J4816" s="59">
        <f t="shared" si="543"/>
        <v>0</v>
      </c>
    </row>
    <row r="4817" spans="1:10" s="141" customFormat="1">
      <c r="A4817" s="144">
        <v>15</v>
      </c>
      <c r="B4817" s="145" t="s">
        <v>38</v>
      </c>
      <c r="C4817" s="37"/>
      <c r="D4817" s="149">
        <v>76626</v>
      </c>
      <c r="E4817" s="28">
        <f t="shared" si="540"/>
        <v>0</v>
      </c>
      <c r="F4817" s="124">
        <v>0</v>
      </c>
      <c r="G4817" s="30">
        <f t="shared" si="541"/>
        <v>0</v>
      </c>
      <c r="H4817" s="63">
        <f t="shared" si="542"/>
        <v>70950</v>
      </c>
      <c r="I4817" s="63"/>
      <c r="J4817" s="59">
        <f t="shared" si="543"/>
        <v>0</v>
      </c>
    </row>
    <row r="4818" spans="1:10" s="141" customFormat="1">
      <c r="A4818" s="144">
        <v>16</v>
      </c>
      <c r="B4818" s="145" t="s">
        <v>39</v>
      </c>
      <c r="C4818" s="37"/>
      <c r="D4818" s="149">
        <v>80190</v>
      </c>
      <c r="E4818" s="28">
        <f t="shared" si="540"/>
        <v>0</v>
      </c>
      <c r="F4818" s="29">
        <v>0</v>
      </c>
      <c r="G4818" s="30">
        <f t="shared" si="541"/>
        <v>0</v>
      </c>
      <c r="H4818" s="63">
        <f t="shared" si="542"/>
        <v>74250</v>
      </c>
      <c r="I4818" s="63"/>
      <c r="J4818" s="59">
        <f t="shared" si="543"/>
        <v>0</v>
      </c>
    </row>
    <row r="4819" spans="1:10" s="141" customFormat="1">
      <c r="A4819" s="144">
        <v>17</v>
      </c>
      <c r="B4819" s="145" t="s">
        <v>40</v>
      </c>
      <c r="C4819" s="37"/>
      <c r="D4819" s="149">
        <v>113832</v>
      </c>
      <c r="E4819" s="28">
        <f t="shared" si="540"/>
        <v>0</v>
      </c>
      <c r="F4819" s="29">
        <v>0</v>
      </c>
      <c r="G4819" s="30">
        <f t="shared" si="541"/>
        <v>0</v>
      </c>
      <c r="H4819" s="63">
        <f t="shared" si="542"/>
        <v>105400</v>
      </c>
      <c r="I4819" s="63"/>
      <c r="J4819" s="59">
        <f t="shared" si="543"/>
        <v>0</v>
      </c>
    </row>
    <row r="4820" spans="1:10" s="141" customFormat="1" ht="17.25">
      <c r="A4820" s="144">
        <v>18</v>
      </c>
      <c r="B4820" s="145" t="s">
        <v>41</v>
      </c>
      <c r="C4820" s="37"/>
      <c r="D4820" s="150">
        <v>98010</v>
      </c>
      <c r="E4820" s="28">
        <f t="shared" si="540"/>
        <v>0</v>
      </c>
      <c r="F4820" s="29">
        <v>0</v>
      </c>
      <c r="G4820" s="30">
        <f t="shared" si="541"/>
        <v>0</v>
      </c>
      <c r="H4820" s="63">
        <f t="shared" si="542"/>
        <v>90750</v>
      </c>
      <c r="I4820" s="45"/>
      <c r="J4820" s="64">
        <f>SUM(J4802:J4819)</f>
        <v>0</v>
      </c>
    </row>
    <row r="4821" spans="1:10" s="141" customFormat="1" ht="31.5">
      <c r="A4821" s="40"/>
      <c r="B4821" s="41" t="s">
        <v>42</v>
      </c>
      <c r="C4821" s="42">
        <f>SUM(C4803:C4820)</f>
        <v>10</v>
      </c>
      <c r="D4821" s="42"/>
      <c r="E4821" s="43">
        <f>SUM(E4803:E4820)</f>
        <v>1199430</v>
      </c>
      <c r="F4821" s="43"/>
      <c r="G4821" s="44">
        <f>SUM(G4803:G4820)</f>
        <v>1199430</v>
      </c>
      <c r="H4821" s="5"/>
      <c r="I4821" s="5"/>
      <c r="J4821" s="75">
        <f>J4820*0.08</f>
        <v>0</v>
      </c>
    </row>
    <row r="4822" spans="1:10" s="141" customFormat="1" ht="31.5">
      <c r="A4822" s="46"/>
      <c r="B4822" s="47"/>
      <c r="C4822" s="48"/>
      <c r="D4822" s="48"/>
      <c r="E4822" s="49"/>
      <c r="F4822" s="49"/>
      <c r="G4822" s="151"/>
      <c r="H4822" s="6"/>
      <c r="I4822" s="6"/>
      <c r="J4822" s="76">
        <f>SUM(J4820:J4821)</f>
        <v>0</v>
      </c>
    </row>
    <row r="4823" spans="1:10" s="141" customFormat="1" ht="18">
      <c r="A4823" s="283" t="s">
        <v>43</v>
      </c>
      <c r="B4823" s="283"/>
      <c r="C4823" s="284" t="s">
        <v>44</v>
      </c>
      <c r="D4823" s="284"/>
      <c r="E4823" s="54"/>
      <c r="F4823" s="54"/>
      <c r="G4823" s="55" t="s">
        <v>45</v>
      </c>
    </row>
    <row r="4826" spans="1:10" s="141" customFormat="1" ht="15.75">
      <c r="A4826" s="279" t="s">
        <v>0</v>
      </c>
      <c r="B4826" s="279"/>
      <c r="C4826" s="279"/>
      <c r="D4826" s="279"/>
      <c r="E4826" s="279"/>
      <c r="F4826" s="279"/>
      <c r="G4826" s="279"/>
    </row>
    <row r="4827" spans="1:10" s="141" customFormat="1" ht="15.75">
      <c r="A4827" s="279" t="s">
        <v>1</v>
      </c>
      <c r="B4827" s="279"/>
      <c r="C4827" s="279"/>
      <c r="D4827" s="279"/>
      <c r="E4827" s="279"/>
      <c r="F4827" s="279"/>
      <c r="G4827" s="279"/>
      <c r="H4827" s="1"/>
      <c r="I4827" s="1"/>
      <c r="J4827" s="71"/>
    </row>
    <row r="4828" spans="1:10" s="141" customFormat="1" ht="15.75">
      <c r="A4828" s="279" t="s">
        <v>2</v>
      </c>
      <c r="B4828" s="279"/>
      <c r="C4828" s="279"/>
      <c r="D4828" s="279"/>
      <c r="E4828" s="279"/>
      <c r="F4828" s="279"/>
      <c r="G4828" s="279"/>
      <c r="H4828" s="1"/>
      <c r="I4828" s="1"/>
      <c r="J4828" s="71"/>
    </row>
    <row r="4829" spans="1:10" s="141" customFormat="1" ht="15.75">
      <c r="A4829" s="279" t="s">
        <v>4</v>
      </c>
      <c r="B4829" s="279"/>
      <c r="C4829" s="279"/>
      <c r="D4829" s="279"/>
      <c r="E4829" s="279"/>
      <c r="F4829" s="279"/>
      <c r="G4829" s="279"/>
      <c r="H4829" s="1"/>
      <c r="I4829" s="1"/>
      <c r="J4829" s="71"/>
    </row>
    <row r="4830" spans="1:10" s="141" customFormat="1" ht="27">
      <c r="A4830" s="280" t="s">
        <v>6</v>
      </c>
      <c r="B4830" s="280"/>
      <c r="C4830" s="280"/>
      <c r="D4830" s="280"/>
      <c r="E4830" s="280"/>
      <c r="F4830" s="280"/>
      <c r="G4830" s="280"/>
      <c r="H4830" s="2"/>
      <c r="I4830" s="2"/>
      <c r="J4830" s="72"/>
    </row>
    <row r="4831" spans="1:10" s="141" customFormat="1" ht="27">
      <c r="A4831" s="142"/>
      <c r="B4831" s="142"/>
      <c r="C4831" s="281" t="s">
        <v>433</v>
      </c>
      <c r="D4831" s="281"/>
      <c r="E4831" s="281"/>
      <c r="F4831" s="281"/>
      <c r="G4831" s="281"/>
      <c r="H4831" s="68"/>
      <c r="I4831" s="68"/>
      <c r="J4831" s="71"/>
    </row>
    <row r="4832" spans="1:10" s="141" customFormat="1" ht="15.75">
      <c r="A4832" s="11" t="s">
        <v>358</v>
      </c>
      <c r="B4832" s="12">
        <v>4138286933</v>
      </c>
      <c r="C4832" s="143"/>
      <c r="D4832" s="286"/>
      <c r="E4832" s="286"/>
      <c r="F4832" s="286"/>
      <c r="G4832" s="286"/>
      <c r="H4832" s="69" t="s">
        <v>161</v>
      </c>
      <c r="I4832" s="69"/>
      <c r="J4832" s="73"/>
    </row>
    <row r="4833" spans="1:10" s="141" customFormat="1" ht="15.75">
      <c r="A4833" s="11" t="s">
        <v>9</v>
      </c>
      <c r="B4833" s="286" t="s">
        <v>830</v>
      </c>
      <c r="C4833" s="286"/>
      <c r="D4833" s="286"/>
      <c r="E4833" s="16"/>
      <c r="F4833" s="11"/>
      <c r="G4833" s="16"/>
      <c r="H4833" s="1"/>
      <c r="I4833" s="1"/>
      <c r="J4833" s="71"/>
    </row>
    <row r="4834" spans="1:10" s="141" customFormat="1" ht="15.75">
      <c r="A4834" s="11" t="s">
        <v>11</v>
      </c>
      <c r="B4834" s="289" t="s">
        <v>749</v>
      </c>
      <c r="C4834" s="289"/>
      <c r="D4834" s="289"/>
      <c r="E4834" s="289"/>
      <c r="F4834" s="18"/>
      <c r="G4834" s="19"/>
      <c r="H4834" s="1"/>
      <c r="I4834" s="1"/>
      <c r="J4834" s="71"/>
    </row>
    <row r="4835" spans="1:10" s="141" customFormat="1" ht="15.75">
      <c r="A4835" s="21" t="s">
        <v>14</v>
      </c>
      <c r="B4835" s="21" t="s">
        <v>16</v>
      </c>
      <c r="C4835" s="21"/>
      <c r="D4835" s="22" t="s">
        <v>18</v>
      </c>
      <c r="E4835" s="23" t="s">
        <v>19</v>
      </c>
      <c r="F4835" s="23" t="s">
        <v>20</v>
      </c>
      <c r="G4835" s="21" t="s">
        <v>21</v>
      </c>
      <c r="H4835" s="63"/>
      <c r="I4835" s="63"/>
      <c r="J4835" s="59">
        <f>H4835*C4836</f>
        <v>0</v>
      </c>
    </row>
    <row r="4836" spans="1:10" s="141" customFormat="1">
      <c r="A4836" s="144">
        <v>1</v>
      </c>
      <c r="B4836" s="145" t="s">
        <v>23</v>
      </c>
      <c r="C4836" s="26">
        <v>5</v>
      </c>
      <c r="D4836" s="146">
        <v>79305</v>
      </c>
      <c r="E4836" s="28">
        <f t="shared" ref="E4836:E4853" si="544">D4836*C4836</f>
        <v>396525</v>
      </c>
      <c r="F4836" s="29">
        <v>0</v>
      </c>
      <c r="G4836" s="30">
        <f t="shared" ref="G4836:G4853" si="545">E4836-E4836*F4836</f>
        <v>396525</v>
      </c>
      <c r="H4836" s="63">
        <f t="shared" ref="H4836:H4853" si="546">D4836/1.08</f>
        <v>73430.555555555547</v>
      </c>
      <c r="I4836" s="63"/>
      <c r="J4836" s="59">
        <f>H4836*C4837</f>
        <v>0</v>
      </c>
    </row>
    <row r="4837" spans="1:10" s="141" customFormat="1">
      <c r="A4837" s="144">
        <v>2</v>
      </c>
      <c r="B4837" s="145" t="s">
        <v>25</v>
      </c>
      <c r="C4837" s="32"/>
      <c r="D4837" s="147">
        <v>128591</v>
      </c>
      <c r="E4837" s="28">
        <f t="shared" si="544"/>
        <v>0</v>
      </c>
      <c r="F4837" s="29">
        <v>0</v>
      </c>
      <c r="G4837" s="30">
        <f t="shared" si="545"/>
        <v>0</v>
      </c>
      <c r="H4837" s="63">
        <f t="shared" si="546"/>
        <v>119065.74074074073</v>
      </c>
      <c r="I4837" s="63"/>
      <c r="J4837" s="59">
        <f>H4837*C4838</f>
        <v>0</v>
      </c>
    </row>
    <row r="4838" spans="1:10" s="141" customFormat="1">
      <c r="A4838" s="144">
        <v>3</v>
      </c>
      <c r="B4838" s="145" t="s">
        <v>26</v>
      </c>
      <c r="C4838" s="34"/>
      <c r="D4838" s="146">
        <v>60043</v>
      </c>
      <c r="E4838" s="28">
        <f t="shared" si="544"/>
        <v>0</v>
      </c>
      <c r="F4838" s="29">
        <v>0</v>
      </c>
      <c r="G4838" s="30">
        <f t="shared" si="545"/>
        <v>0</v>
      </c>
      <c r="H4838" s="63">
        <f t="shared" si="546"/>
        <v>55595.370370370365</v>
      </c>
      <c r="I4838" s="63"/>
      <c r="J4838" s="59"/>
    </row>
    <row r="4839" spans="1:10" s="141" customFormat="1">
      <c r="A4839" s="144">
        <v>4</v>
      </c>
      <c r="B4839" s="145" t="s">
        <v>27</v>
      </c>
      <c r="C4839" s="106"/>
      <c r="D4839" s="146">
        <v>115781</v>
      </c>
      <c r="E4839" s="28">
        <f t="shared" si="544"/>
        <v>0</v>
      </c>
      <c r="F4839" s="29">
        <v>0</v>
      </c>
      <c r="G4839" s="30">
        <f t="shared" si="545"/>
        <v>0</v>
      </c>
      <c r="H4839" s="63">
        <f t="shared" si="546"/>
        <v>107204.62962962962</v>
      </c>
      <c r="I4839" s="63"/>
      <c r="J4839" s="59"/>
    </row>
    <row r="4840" spans="1:10" s="141" customFormat="1">
      <c r="A4840" s="144">
        <v>5</v>
      </c>
      <c r="B4840" s="145" t="s">
        <v>28</v>
      </c>
      <c r="C4840" s="32">
        <v>5</v>
      </c>
      <c r="D4840" s="146">
        <v>119943</v>
      </c>
      <c r="E4840" s="28">
        <f t="shared" si="544"/>
        <v>599715</v>
      </c>
      <c r="F4840" s="124">
        <v>0</v>
      </c>
      <c r="G4840" s="30">
        <f t="shared" si="545"/>
        <v>599715</v>
      </c>
      <c r="H4840" s="63">
        <f t="shared" si="546"/>
        <v>111058.33333333333</v>
      </c>
      <c r="I4840" s="63"/>
      <c r="J4840" s="59"/>
    </row>
    <row r="4841" spans="1:10" s="141" customFormat="1">
      <c r="A4841" s="144">
        <v>6</v>
      </c>
      <c r="B4841" s="145" t="s">
        <v>29</v>
      </c>
      <c r="C4841" s="26"/>
      <c r="D4841" s="146">
        <v>94810</v>
      </c>
      <c r="E4841" s="28">
        <f t="shared" si="544"/>
        <v>0</v>
      </c>
      <c r="F4841" s="29">
        <v>0</v>
      </c>
      <c r="G4841" s="30">
        <f t="shared" si="545"/>
        <v>0</v>
      </c>
      <c r="H4841" s="63">
        <f t="shared" si="546"/>
        <v>87787.037037037036</v>
      </c>
      <c r="I4841" s="63"/>
      <c r="J4841" s="59"/>
    </row>
    <row r="4842" spans="1:10" s="141" customFormat="1">
      <c r="A4842" s="144">
        <v>7</v>
      </c>
      <c r="B4842" s="145" t="s">
        <v>30</v>
      </c>
      <c r="C4842" s="34"/>
      <c r="D4842" s="146">
        <v>141396</v>
      </c>
      <c r="E4842" s="28">
        <f t="shared" si="544"/>
        <v>0</v>
      </c>
      <c r="F4842" s="29">
        <v>0</v>
      </c>
      <c r="G4842" s="30">
        <f t="shared" si="545"/>
        <v>0</v>
      </c>
      <c r="H4842" s="63">
        <f t="shared" si="546"/>
        <v>130922.22222222222</v>
      </c>
      <c r="I4842" s="63"/>
      <c r="J4842" s="59"/>
    </row>
    <row r="4843" spans="1:10" s="141" customFormat="1">
      <c r="A4843" s="144">
        <v>8</v>
      </c>
      <c r="B4843" s="145" t="s">
        <v>31</v>
      </c>
      <c r="C4843" s="26"/>
      <c r="D4843" s="146">
        <v>232931</v>
      </c>
      <c r="E4843" s="28">
        <f t="shared" si="544"/>
        <v>0</v>
      </c>
      <c r="F4843" s="29">
        <v>0</v>
      </c>
      <c r="G4843" s="30">
        <f t="shared" si="545"/>
        <v>0</v>
      </c>
      <c r="H4843" s="63">
        <f t="shared" si="546"/>
        <v>215676.85185185182</v>
      </c>
      <c r="I4843" s="63"/>
      <c r="J4843" s="59"/>
    </row>
    <row r="4844" spans="1:10" s="141" customFormat="1">
      <c r="A4844" s="144">
        <v>9</v>
      </c>
      <c r="B4844" s="148" t="s">
        <v>32</v>
      </c>
      <c r="C4844" s="26"/>
      <c r="D4844" s="146">
        <v>101534</v>
      </c>
      <c r="E4844" s="28">
        <f t="shared" si="544"/>
        <v>0</v>
      </c>
      <c r="F4844" s="29">
        <v>0</v>
      </c>
      <c r="G4844" s="30">
        <f t="shared" si="545"/>
        <v>0</v>
      </c>
      <c r="H4844" s="63">
        <f t="shared" si="546"/>
        <v>94012.962962962964</v>
      </c>
      <c r="I4844" s="63"/>
      <c r="J4844" s="59"/>
    </row>
    <row r="4845" spans="1:10" s="141" customFormat="1">
      <c r="A4845" s="144">
        <v>10</v>
      </c>
      <c r="B4845" s="148" t="s">
        <v>33</v>
      </c>
      <c r="C4845" s="37"/>
      <c r="D4845" s="147">
        <v>110148</v>
      </c>
      <c r="E4845" s="28">
        <f t="shared" si="544"/>
        <v>0</v>
      </c>
      <c r="F4845" s="29">
        <v>0</v>
      </c>
      <c r="G4845" s="30">
        <f t="shared" si="545"/>
        <v>0</v>
      </c>
      <c r="H4845" s="63">
        <f t="shared" si="546"/>
        <v>101988.88888888888</v>
      </c>
      <c r="I4845" s="63"/>
      <c r="J4845" s="59"/>
    </row>
    <row r="4846" spans="1:10" s="141" customFormat="1">
      <c r="A4846" s="144">
        <v>11</v>
      </c>
      <c r="B4846" s="145" t="s">
        <v>34</v>
      </c>
      <c r="C4846" s="37"/>
      <c r="D4846" s="146">
        <v>54198</v>
      </c>
      <c r="E4846" s="28">
        <f t="shared" si="544"/>
        <v>0</v>
      </c>
      <c r="F4846" s="29">
        <v>0</v>
      </c>
      <c r="G4846" s="30">
        <f t="shared" si="545"/>
        <v>0</v>
      </c>
      <c r="H4846" s="63">
        <f t="shared" si="546"/>
        <v>50183.333333333328</v>
      </c>
      <c r="I4846" s="63"/>
      <c r="J4846" s="59"/>
    </row>
    <row r="4847" spans="1:10" s="141" customFormat="1">
      <c r="A4847" s="144">
        <v>12</v>
      </c>
      <c r="B4847" s="145" t="s">
        <v>35</v>
      </c>
      <c r="C4847" s="37">
        <v>5</v>
      </c>
      <c r="D4847" s="146">
        <v>49680</v>
      </c>
      <c r="E4847" s="28">
        <f t="shared" si="544"/>
        <v>248400</v>
      </c>
      <c r="F4847" s="29">
        <v>0</v>
      </c>
      <c r="G4847" s="30">
        <f t="shared" si="545"/>
        <v>248400</v>
      </c>
      <c r="H4847" s="63">
        <f t="shared" si="546"/>
        <v>46000</v>
      </c>
      <c r="I4847" s="63"/>
      <c r="J4847" s="59"/>
    </row>
    <row r="4848" spans="1:10" s="141" customFormat="1">
      <c r="A4848" s="144">
        <v>13</v>
      </c>
      <c r="B4848" s="145" t="s">
        <v>36</v>
      </c>
      <c r="C4848" s="37"/>
      <c r="D4848" s="149">
        <v>64152</v>
      </c>
      <c r="E4848" s="28">
        <f t="shared" si="544"/>
        <v>0</v>
      </c>
      <c r="F4848" s="29">
        <v>0</v>
      </c>
      <c r="G4848" s="30">
        <f t="shared" si="545"/>
        <v>0</v>
      </c>
      <c r="H4848" s="63">
        <f t="shared" si="546"/>
        <v>59399.999999999993</v>
      </c>
      <c r="I4848" s="63"/>
      <c r="J4848" s="59">
        <f>H4848*C4849</f>
        <v>0</v>
      </c>
    </row>
    <row r="4849" spans="1:10" s="141" customFormat="1">
      <c r="A4849" s="144">
        <v>14</v>
      </c>
      <c r="B4849" s="145" t="s">
        <v>37</v>
      </c>
      <c r="C4849" s="37"/>
      <c r="D4849" s="149">
        <v>65934</v>
      </c>
      <c r="E4849" s="28">
        <f t="shared" si="544"/>
        <v>0</v>
      </c>
      <c r="F4849" s="29">
        <v>0</v>
      </c>
      <c r="G4849" s="30">
        <f t="shared" si="545"/>
        <v>0</v>
      </c>
      <c r="H4849" s="63">
        <f t="shared" si="546"/>
        <v>61049.999999999993</v>
      </c>
      <c r="I4849" s="63"/>
      <c r="J4849" s="59">
        <f>H4849*C4850</f>
        <v>0</v>
      </c>
    </row>
    <row r="4850" spans="1:10" s="141" customFormat="1">
      <c r="A4850" s="144">
        <v>15</v>
      </c>
      <c r="B4850" s="145" t="s">
        <v>38</v>
      </c>
      <c r="C4850" s="37"/>
      <c r="D4850" s="149">
        <v>76626</v>
      </c>
      <c r="E4850" s="28">
        <f t="shared" si="544"/>
        <v>0</v>
      </c>
      <c r="F4850" s="124">
        <v>0</v>
      </c>
      <c r="G4850" s="30">
        <f t="shared" si="545"/>
        <v>0</v>
      </c>
      <c r="H4850" s="63">
        <f t="shared" si="546"/>
        <v>70950</v>
      </c>
      <c r="I4850" s="63"/>
      <c r="J4850" s="59">
        <f>H4850*C4851</f>
        <v>0</v>
      </c>
    </row>
    <row r="4851" spans="1:10" s="141" customFormat="1">
      <c r="A4851" s="144">
        <v>16</v>
      </c>
      <c r="B4851" s="145" t="s">
        <v>39</v>
      </c>
      <c r="C4851" s="37"/>
      <c r="D4851" s="149">
        <v>80190</v>
      </c>
      <c r="E4851" s="28">
        <f t="shared" si="544"/>
        <v>0</v>
      </c>
      <c r="F4851" s="29">
        <v>0</v>
      </c>
      <c r="G4851" s="30">
        <f t="shared" si="545"/>
        <v>0</v>
      </c>
      <c r="H4851" s="63">
        <f t="shared" si="546"/>
        <v>74250</v>
      </c>
      <c r="I4851" s="63"/>
      <c r="J4851" s="59">
        <f>H4851*C4852</f>
        <v>0</v>
      </c>
    </row>
    <row r="4852" spans="1:10" s="141" customFormat="1">
      <c r="A4852" s="144">
        <v>17</v>
      </c>
      <c r="B4852" s="145" t="s">
        <v>40</v>
      </c>
      <c r="C4852" s="37"/>
      <c r="D4852" s="149">
        <v>113832</v>
      </c>
      <c r="E4852" s="28">
        <f t="shared" si="544"/>
        <v>0</v>
      </c>
      <c r="F4852" s="29">
        <v>0</v>
      </c>
      <c r="G4852" s="30">
        <f t="shared" si="545"/>
        <v>0</v>
      </c>
      <c r="H4852" s="63">
        <f t="shared" si="546"/>
        <v>105400</v>
      </c>
      <c r="I4852" s="63"/>
      <c r="J4852" s="59">
        <f>H4852*C4853</f>
        <v>0</v>
      </c>
    </row>
    <row r="4853" spans="1:10" s="141" customFormat="1" ht="17.25">
      <c r="A4853" s="144">
        <v>18</v>
      </c>
      <c r="B4853" s="145" t="s">
        <v>41</v>
      </c>
      <c r="C4853" s="37"/>
      <c r="D4853" s="150">
        <v>98010</v>
      </c>
      <c r="E4853" s="28">
        <f t="shared" si="544"/>
        <v>0</v>
      </c>
      <c r="F4853" s="29">
        <v>0</v>
      </c>
      <c r="G4853" s="30">
        <f t="shared" si="545"/>
        <v>0</v>
      </c>
      <c r="H4853" s="63">
        <f t="shared" si="546"/>
        <v>90750</v>
      </c>
      <c r="I4853" s="45"/>
      <c r="J4853" s="64">
        <f>SUM(J4835:J4852)</f>
        <v>0</v>
      </c>
    </row>
    <row r="4854" spans="1:10" s="141" customFormat="1" ht="31.5">
      <c r="A4854" s="40"/>
      <c r="B4854" s="41" t="s">
        <v>42</v>
      </c>
      <c r="C4854" s="42">
        <f>SUM(C4836:C4853)</f>
        <v>15</v>
      </c>
      <c r="D4854" s="42"/>
      <c r="E4854" s="43">
        <f>SUM(E4836:E4853)</f>
        <v>1244640</v>
      </c>
      <c r="F4854" s="43"/>
      <c r="G4854" s="44">
        <f>SUM(G4836:G4853)</f>
        <v>1244640</v>
      </c>
      <c r="H4854" s="5"/>
      <c r="I4854" s="5"/>
      <c r="J4854" s="75">
        <f>J4853*0.08</f>
        <v>0</v>
      </c>
    </row>
    <row r="4855" spans="1:10" s="141" customFormat="1" ht="31.5">
      <c r="A4855" s="46"/>
      <c r="B4855" s="47"/>
      <c r="C4855" s="48"/>
      <c r="D4855" s="48"/>
      <c r="E4855" s="49"/>
      <c r="F4855" s="49"/>
      <c r="G4855" s="151"/>
      <c r="H4855" s="6"/>
      <c r="I4855" s="6"/>
      <c r="J4855" s="76">
        <f>SUM(J4853:J4854)</f>
        <v>0</v>
      </c>
    </row>
    <row r="4856" spans="1:10" s="141" customFormat="1" ht="18">
      <c r="A4856" s="283" t="s">
        <v>43</v>
      </c>
      <c r="B4856" s="283"/>
      <c r="C4856" s="284" t="s">
        <v>44</v>
      </c>
      <c r="D4856" s="284"/>
      <c r="E4856" s="54"/>
      <c r="F4856" s="54"/>
      <c r="G4856" s="55" t="s">
        <v>45</v>
      </c>
    </row>
    <row r="4861" spans="1:10" s="141" customFormat="1" ht="15.75">
      <c r="A4861" s="279" t="s">
        <v>0</v>
      </c>
      <c r="B4861" s="279"/>
      <c r="C4861" s="279"/>
      <c r="D4861" s="279"/>
      <c r="E4861" s="279"/>
      <c r="F4861" s="279"/>
      <c r="G4861" s="279"/>
    </row>
    <row r="4862" spans="1:10" s="141" customFormat="1" ht="15.75">
      <c r="A4862" s="279" t="s">
        <v>1</v>
      </c>
      <c r="B4862" s="279"/>
      <c r="C4862" s="279"/>
      <c r="D4862" s="279"/>
      <c r="E4862" s="279"/>
      <c r="F4862" s="279"/>
      <c r="G4862" s="279"/>
      <c r="H4862" s="1"/>
      <c r="I4862" s="1"/>
      <c r="J4862" s="71"/>
    </row>
    <row r="4863" spans="1:10" s="141" customFormat="1" ht="15.75">
      <c r="A4863" s="279" t="s">
        <v>2</v>
      </c>
      <c r="B4863" s="279"/>
      <c r="C4863" s="279"/>
      <c r="D4863" s="279"/>
      <c r="E4863" s="279"/>
      <c r="F4863" s="279"/>
      <c r="G4863" s="279"/>
      <c r="H4863" s="1"/>
      <c r="I4863" s="1"/>
      <c r="J4863" s="71"/>
    </row>
    <row r="4864" spans="1:10" s="141" customFormat="1" ht="15.75">
      <c r="A4864" s="279" t="s">
        <v>4</v>
      </c>
      <c r="B4864" s="279"/>
      <c r="C4864" s="279"/>
      <c r="D4864" s="279"/>
      <c r="E4864" s="279"/>
      <c r="F4864" s="279"/>
      <c r="G4864" s="279"/>
      <c r="H4864" s="1"/>
      <c r="I4864" s="1"/>
      <c r="J4864" s="71"/>
    </row>
    <row r="4865" spans="1:10" s="141" customFormat="1" ht="27">
      <c r="A4865" s="280" t="s">
        <v>6</v>
      </c>
      <c r="B4865" s="280"/>
      <c r="C4865" s="280"/>
      <c r="D4865" s="280"/>
      <c r="E4865" s="280"/>
      <c r="F4865" s="280"/>
      <c r="G4865" s="280"/>
      <c r="H4865" s="2"/>
      <c r="I4865" s="2"/>
      <c r="J4865" s="72"/>
    </row>
    <row r="4866" spans="1:10" s="141" customFormat="1" ht="27">
      <c r="A4866" s="142"/>
      <c r="B4866" s="142"/>
      <c r="C4866" s="281" t="s">
        <v>433</v>
      </c>
      <c r="D4866" s="281"/>
      <c r="E4866" s="281"/>
      <c r="F4866" s="281"/>
      <c r="G4866" s="281"/>
      <c r="H4866" s="68"/>
      <c r="I4866" s="68"/>
      <c r="J4866" s="71"/>
    </row>
    <row r="4867" spans="1:10" s="141" customFormat="1" ht="15.75">
      <c r="A4867" s="11" t="s">
        <v>358</v>
      </c>
      <c r="B4867" s="12">
        <v>4138297437</v>
      </c>
      <c r="C4867" s="143"/>
      <c r="D4867" s="286"/>
      <c r="E4867" s="286"/>
      <c r="F4867" s="286"/>
      <c r="G4867" s="286"/>
      <c r="H4867" s="69" t="s">
        <v>161</v>
      </c>
      <c r="I4867" s="69"/>
      <c r="J4867" s="73"/>
    </row>
    <row r="4868" spans="1:10" s="141" customFormat="1" ht="15.75">
      <c r="A4868" s="11" t="s">
        <v>9</v>
      </c>
      <c r="B4868" s="286" t="s">
        <v>831</v>
      </c>
      <c r="C4868" s="286"/>
      <c r="D4868" s="286"/>
      <c r="E4868" s="16"/>
      <c r="F4868" s="11"/>
      <c r="G4868" s="16"/>
      <c r="H4868" s="1"/>
      <c r="I4868" s="1"/>
      <c r="J4868" s="71"/>
    </row>
    <row r="4869" spans="1:10" s="141" customFormat="1" ht="15.75">
      <c r="A4869" s="11" t="s">
        <v>11</v>
      </c>
      <c r="B4869" s="289" t="s">
        <v>711</v>
      </c>
      <c r="C4869" s="289"/>
      <c r="D4869" s="289"/>
      <c r="E4869" s="289"/>
      <c r="F4869" s="18"/>
      <c r="G4869" s="19"/>
      <c r="H4869" s="1"/>
      <c r="I4869" s="1"/>
      <c r="J4869" s="71"/>
    </row>
    <row r="4870" spans="1:10" s="141" customFormat="1" ht="15.75">
      <c r="A4870" s="21" t="s">
        <v>14</v>
      </c>
      <c r="B4870" s="21" t="s">
        <v>16</v>
      </c>
      <c r="C4870" s="21"/>
      <c r="D4870" s="22" t="s">
        <v>18</v>
      </c>
      <c r="E4870" s="23" t="s">
        <v>19</v>
      </c>
      <c r="F4870" s="23" t="s">
        <v>20</v>
      </c>
      <c r="G4870" s="21" t="s">
        <v>21</v>
      </c>
      <c r="H4870" s="63"/>
      <c r="I4870" s="63"/>
      <c r="J4870" s="59">
        <f>H4870*C4871</f>
        <v>0</v>
      </c>
    </row>
    <row r="4871" spans="1:10" s="141" customFormat="1">
      <c r="A4871" s="144">
        <v>1</v>
      </c>
      <c r="B4871" s="145" t="s">
        <v>23</v>
      </c>
      <c r="C4871" s="26"/>
      <c r="D4871" s="146">
        <v>79305</v>
      </c>
      <c r="E4871" s="28">
        <f t="shared" ref="E4871:E4888" si="547">D4871*C4871</f>
        <v>0</v>
      </c>
      <c r="F4871" s="29">
        <v>0</v>
      </c>
      <c r="G4871" s="30">
        <f t="shared" ref="G4871:G4888" si="548">E4871-E4871*F4871</f>
        <v>0</v>
      </c>
      <c r="H4871" s="63">
        <f t="shared" ref="H4871:H4888" si="549">D4871/1.08</f>
        <v>73430.555555555547</v>
      </c>
      <c r="I4871" s="63"/>
      <c r="J4871" s="59">
        <f>H4871*C4872</f>
        <v>0</v>
      </c>
    </row>
    <row r="4872" spans="1:10" s="141" customFormat="1">
      <c r="A4872" s="144">
        <v>2</v>
      </c>
      <c r="B4872" s="145" t="s">
        <v>25</v>
      </c>
      <c r="C4872" s="32"/>
      <c r="D4872" s="147">
        <v>128591</v>
      </c>
      <c r="E4872" s="28">
        <f t="shared" si="547"/>
        <v>0</v>
      </c>
      <c r="F4872" s="29">
        <v>0</v>
      </c>
      <c r="G4872" s="30">
        <f t="shared" si="548"/>
        <v>0</v>
      </c>
      <c r="H4872" s="63">
        <f t="shared" si="549"/>
        <v>119065.74074074073</v>
      </c>
      <c r="I4872" s="63"/>
      <c r="J4872" s="59"/>
    </row>
    <row r="4873" spans="1:10" s="141" customFormat="1">
      <c r="A4873" s="144">
        <v>3</v>
      </c>
      <c r="B4873" s="145" t="s">
        <v>26</v>
      </c>
      <c r="C4873" s="34">
        <v>6</v>
      </c>
      <c r="D4873" s="146">
        <v>60043</v>
      </c>
      <c r="E4873" s="28">
        <f t="shared" si="547"/>
        <v>360258</v>
      </c>
      <c r="F4873" s="29">
        <v>0</v>
      </c>
      <c r="G4873" s="30">
        <f t="shared" si="548"/>
        <v>360258</v>
      </c>
      <c r="H4873" s="63">
        <f t="shared" si="549"/>
        <v>55595.370370370365</v>
      </c>
      <c r="I4873" s="63"/>
      <c r="J4873" s="59"/>
    </row>
    <row r="4874" spans="1:10" s="141" customFormat="1">
      <c r="A4874" s="144">
        <v>4</v>
      </c>
      <c r="B4874" s="145" t="s">
        <v>27</v>
      </c>
      <c r="C4874" s="106"/>
      <c r="D4874" s="146">
        <v>115781</v>
      </c>
      <c r="E4874" s="28">
        <f t="shared" si="547"/>
        <v>0</v>
      </c>
      <c r="F4874" s="29">
        <v>0</v>
      </c>
      <c r="G4874" s="30">
        <f t="shared" si="548"/>
        <v>0</v>
      </c>
      <c r="H4874" s="63">
        <f t="shared" si="549"/>
        <v>107204.62962962962</v>
      </c>
      <c r="I4874" s="63"/>
      <c r="J4874" s="59"/>
    </row>
    <row r="4875" spans="1:10" s="141" customFormat="1">
      <c r="A4875" s="144">
        <v>5</v>
      </c>
      <c r="B4875" s="145" t="s">
        <v>28</v>
      </c>
      <c r="C4875" s="32">
        <v>6</v>
      </c>
      <c r="D4875" s="146">
        <v>119943</v>
      </c>
      <c r="E4875" s="28">
        <f t="shared" si="547"/>
        <v>719658</v>
      </c>
      <c r="F4875" s="124">
        <v>0</v>
      </c>
      <c r="G4875" s="30">
        <f t="shared" si="548"/>
        <v>719658</v>
      </c>
      <c r="H4875" s="63">
        <f t="shared" si="549"/>
        <v>111058.33333333333</v>
      </c>
      <c r="I4875" s="63"/>
      <c r="J4875" s="59"/>
    </row>
    <row r="4876" spans="1:10" s="141" customFormat="1">
      <c r="A4876" s="144">
        <v>6</v>
      </c>
      <c r="B4876" s="145" t="s">
        <v>29</v>
      </c>
      <c r="C4876" s="26"/>
      <c r="D4876" s="146">
        <v>94810</v>
      </c>
      <c r="E4876" s="28">
        <f t="shared" si="547"/>
        <v>0</v>
      </c>
      <c r="F4876" s="29">
        <v>0</v>
      </c>
      <c r="G4876" s="30">
        <f t="shared" si="548"/>
        <v>0</v>
      </c>
      <c r="H4876" s="63">
        <f t="shared" si="549"/>
        <v>87787.037037037036</v>
      </c>
      <c r="I4876" s="63"/>
      <c r="J4876" s="59"/>
    </row>
    <row r="4877" spans="1:10" s="141" customFormat="1">
      <c r="A4877" s="144">
        <v>7</v>
      </c>
      <c r="B4877" s="145" t="s">
        <v>30</v>
      </c>
      <c r="C4877" s="34"/>
      <c r="D4877" s="146">
        <v>141396</v>
      </c>
      <c r="E4877" s="28">
        <f t="shared" si="547"/>
        <v>0</v>
      </c>
      <c r="F4877" s="29">
        <v>0</v>
      </c>
      <c r="G4877" s="30">
        <f t="shared" si="548"/>
        <v>0</v>
      </c>
      <c r="H4877" s="63">
        <f t="shared" si="549"/>
        <v>130922.22222222222</v>
      </c>
      <c r="I4877" s="63"/>
      <c r="J4877" s="59"/>
    </row>
    <row r="4878" spans="1:10" s="141" customFormat="1">
      <c r="A4878" s="144">
        <v>8</v>
      </c>
      <c r="B4878" s="145" t="s">
        <v>31</v>
      </c>
      <c r="C4878" s="26"/>
      <c r="D4878" s="146">
        <v>232931</v>
      </c>
      <c r="E4878" s="28">
        <f t="shared" si="547"/>
        <v>0</v>
      </c>
      <c r="F4878" s="29">
        <v>0</v>
      </c>
      <c r="G4878" s="30">
        <f t="shared" si="548"/>
        <v>0</v>
      </c>
      <c r="H4878" s="63">
        <f t="shared" si="549"/>
        <v>215676.85185185182</v>
      </c>
      <c r="I4878" s="63"/>
      <c r="J4878" s="59"/>
    </row>
    <row r="4879" spans="1:10" s="141" customFormat="1">
      <c r="A4879" s="144">
        <v>9</v>
      </c>
      <c r="B4879" s="148" t="s">
        <v>32</v>
      </c>
      <c r="C4879" s="26"/>
      <c r="D4879" s="146">
        <v>101534</v>
      </c>
      <c r="E4879" s="28">
        <f t="shared" si="547"/>
        <v>0</v>
      </c>
      <c r="F4879" s="29">
        <v>0</v>
      </c>
      <c r="G4879" s="30">
        <f t="shared" si="548"/>
        <v>0</v>
      </c>
      <c r="H4879" s="63">
        <f t="shared" si="549"/>
        <v>94012.962962962964</v>
      </c>
      <c r="I4879" s="63"/>
      <c r="J4879" s="59"/>
    </row>
    <row r="4880" spans="1:10" s="141" customFormat="1">
      <c r="A4880" s="144">
        <v>10</v>
      </c>
      <c r="B4880" s="148" t="s">
        <v>33</v>
      </c>
      <c r="C4880" s="37"/>
      <c r="D4880" s="147">
        <v>110148</v>
      </c>
      <c r="E4880" s="28">
        <f t="shared" si="547"/>
        <v>0</v>
      </c>
      <c r="F4880" s="29">
        <v>0</v>
      </c>
      <c r="G4880" s="30">
        <f t="shared" si="548"/>
        <v>0</v>
      </c>
      <c r="H4880" s="63">
        <f t="shared" si="549"/>
        <v>101988.88888888888</v>
      </c>
      <c r="I4880" s="63"/>
      <c r="J4880" s="59"/>
    </row>
    <row r="4881" spans="1:10" s="141" customFormat="1">
      <c r="A4881" s="144">
        <v>11</v>
      </c>
      <c r="B4881" s="145" t="s">
        <v>34</v>
      </c>
      <c r="C4881" s="37">
        <v>6</v>
      </c>
      <c r="D4881" s="146">
        <v>54198</v>
      </c>
      <c r="E4881" s="28">
        <f t="shared" si="547"/>
        <v>325188</v>
      </c>
      <c r="F4881" s="29">
        <v>0</v>
      </c>
      <c r="G4881" s="30">
        <f t="shared" si="548"/>
        <v>325188</v>
      </c>
      <c r="H4881" s="63">
        <f t="shared" si="549"/>
        <v>50183.333333333328</v>
      </c>
      <c r="I4881" s="63"/>
      <c r="J4881" s="59"/>
    </row>
    <row r="4882" spans="1:10" s="141" customFormat="1">
      <c r="A4882" s="144">
        <v>12</v>
      </c>
      <c r="B4882" s="145" t="s">
        <v>35</v>
      </c>
      <c r="C4882" s="37">
        <v>6</v>
      </c>
      <c r="D4882" s="146">
        <v>49680</v>
      </c>
      <c r="E4882" s="28">
        <f t="shared" si="547"/>
        <v>298080</v>
      </c>
      <c r="F4882" s="29">
        <v>0</v>
      </c>
      <c r="G4882" s="30">
        <f t="shared" si="548"/>
        <v>298080</v>
      </c>
      <c r="H4882" s="63">
        <f t="shared" si="549"/>
        <v>46000</v>
      </c>
      <c r="I4882" s="63"/>
      <c r="J4882" s="59"/>
    </row>
    <row r="4883" spans="1:10" s="141" customFormat="1">
      <c r="A4883" s="144">
        <v>13</v>
      </c>
      <c r="B4883" s="145" t="s">
        <v>36</v>
      </c>
      <c r="C4883" s="37"/>
      <c r="D4883" s="149">
        <v>64152</v>
      </c>
      <c r="E4883" s="28">
        <f t="shared" si="547"/>
        <v>0</v>
      </c>
      <c r="F4883" s="29">
        <v>0</v>
      </c>
      <c r="G4883" s="30">
        <f t="shared" si="548"/>
        <v>0</v>
      </c>
      <c r="H4883" s="63">
        <f t="shared" si="549"/>
        <v>59399.999999999993</v>
      </c>
      <c r="I4883" s="63"/>
      <c r="J4883" s="59"/>
    </row>
    <row r="4884" spans="1:10" s="141" customFormat="1">
      <c r="A4884" s="144">
        <v>14</v>
      </c>
      <c r="B4884" s="145" t="s">
        <v>37</v>
      </c>
      <c r="C4884" s="37"/>
      <c r="D4884" s="149">
        <v>65934</v>
      </c>
      <c r="E4884" s="28">
        <f t="shared" si="547"/>
        <v>0</v>
      </c>
      <c r="F4884" s="29">
        <v>0</v>
      </c>
      <c r="G4884" s="30">
        <f t="shared" si="548"/>
        <v>0</v>
      </c>
      <c r="H4884" s="63">
        <f t="shared" si="549"/>
        <v>61049.999999999993</v>
      </c>
      <c r="I4884" s="63"/>
      <c r="J4884" s="59">
        <f>H4884*C4885</f>
        <v>0</v>
      </c>
    </row>
    <row r="4885" spans="1:10" s="141" customFormat="1">
      <c r="A4885" s="144">
        <v>15</v>
      </c>
      <c r="B4885" s="145" t="s">
        <v>38</v>
      </c>
      <c r="C4885" s="37"/>
      <c r="D4885" s="149">
        <v>76626</v>
      </c>
      <c r="E4885" s="28">
        <f t="shared" si="547"/>
        <v>0</v>
      </c>
      <c r="F4885" s="124">
        <v>0</v>
      </c>
      <c r="G4885" s="30">
        <f t="shared" si="548"/>
        <v>0</v>
      </c>
      <c r="H4885" s="63">
        <f t="shared" si="549"/>
        <v>70950</v>
      </c>
      <c r="I4885" s="63"/>
      <c r="J4885" s="59">
        <f>H4885*C4886</f>
        <v>0</v>
      </c>
    </row>
    <row r="4886" spans="1:10" s="141" customFormat="1">
      <c r="A4886" s="144">
        <v>16</v>
      </c>
      <c r="B4886" s="145" t="s">
        <v>39</v>
      </c>
      <c r="C4886" s="37"/>
      <c r="D4886" s="149">
        <v>80190</v>
      </c>
      <c r="E4886" s="28">
        <f t="shared" si="547"/>
        <v>0</v>
      </c>
      <c r="F4886" s="29">
        <v>0</v>
      </c>
      <c r="G4886" s="30">
        <f t="shared" si="548"/>
        <v>0</v>
      </c>
      <c r="H4886" s="63">
        <f t="shared" si="549"/>
        <v>74250</v>
      </c>
      <c r="I4886" s="63"/>
      <c r="J4886" s="59">
        <f>H4886*C4887</f>
        <v>0</v>
      </c>
    </row>
    <row r="4887" spans="1:10" s="141" customFormat="1">
      <c r="A4887" s="144">
        <v>17</v>
      </c>
      <c r="B4887" s="145" t="s">
        <v>40</v>
      </c>
      <c r="C4887" s="37"/>
      <c r="D4887" s="149">
        <v>113832</v>
      </c>
      <c r="E4887" s="28">
        <f t="shared" si="547"/>
        <v>0</v>
      </c>
      <c r="F4887" s="29">
        <v>0</v>
      </c>
      <c r="G4887" s="30">
        <f t="shared" si="548"/>
        <v>0</v>
      </c>
      <c r="H4887" s="63">
        <f t="shared" si="549"/>
        <v>105400</v>
      </c>
      <c r="I4887" s="63"/>
      <c r="J4887" s="59">
        <f>H4887*C4888</f>
        <v>0</v>
      </c>
    </row>
    <row r="4888" spans="1:10" s="141" customFormat="1" ht="17.25">
      <c r="A4888" s="144">
        <v>18</v>
      </c>
      <c r="B4888" s="145" t="s">
        <v>41</v>
      </c>
      <c r="C4888" s="37"/>
      <c r="D4888" s="150">
        <v>98010</v>
      </c>
      <c r="E4888" s="28">
        <f t="shared" si="547"/>
        <v>0</v>
      </c>
      <c r="F4888" s="29">
        <v>0</v>
      </c>
      <c r="G4888" s="30">
        <f t="shared" si="548"/>
        <v>0</v>
      </c>
      <c r="H4888" s="63">
        <f t="shared" si="549"/>
        <v>90750</v>
      </c>
      <c r="I4888" s="45"/>
      <c r="J4888" s="64">
        <f>SUM(J4870:J4887)</f>
        <v>0</v>
      </c>
    </row>
    <row r="4889" spans="1:10" s="141" customFormat="1" ht="31.5">
      <c r="A4889" s="40"/>
      <c r="B4889" s="41" t="s">
        <v>42</v>
      </c>
      <c r="C4889" s="42">
        <f>SUM(C4871:C4888)</f>
        <v>24</v>
      </c>
      <c r="D4889" s="42"/>
      <c r="E4889" s="43">
        <f>SUM(E4871:E4888)</f>
        <v>1703184</v>
      </c>
      <c r="F4889" s="43"/>
      <c r="G4889" s="44">
        <f>SUM(G4871:G4888)</f>
        <v>1703184</v>
      </c>
      <c r="H4889" s="5"/>
      <c r="I4889" s="5"/>
      <c r="J4889" s="75">
        <f>J4888*0.08</f>
        <v>0</v>
      </c>
    </row>
    <row r="4890" spans="1:10" s="141" customFormat="1" ht="31.5">
      <c r="A4890" s="46"/>
      <c r="B4890" s="47"/>
      <c r="C4890" s="48"/>
      <c r="D4890" s="48"/>
      <c r="E4890" s="49"/>
      <c r="F4890" s="49"/>
      <c r="G4890" s="151"/>
      <c r="H4890" s="6"/>
      <c r="I4890" s="6"/>
      <c r="J4890" s="76">
        <f>SUM(J4888:J4889)</f>
        <v>0</v>
      </c>
    </row>
    <row r="4891" spans="1:10" s="141" customFormat="1" ht="18">
      <c r="A4891" s="283" t="s">
        <v>43</v>
      </c>
      <c r="B4891" s="283"/>
      <c r="C4891" s="284" t="s">
        <v>44</v>
      </c>
      <c r="D4891" s="284"/>
      <c r="E4891" s="54"/>
      <c r="F4891" s="54"/>
      <c r="G4891" s="55" t="s">
        <v>45</v>
      </c>
    </row>
    <row r="4895" spans="1:10" s="141" customFormat="1" ht="15.75">
      <c r="A4895" s="279" t="s">
        <v>0</v>
      </c>
      <c r="B4895" s="279"/>
      <c r="C4895" s="279"/>
      <c r="D4895" s="279"/>
      <c r="E4895" s="279"/>
      <c r="F4895" s="279"/>
      <c r="G4895" s="279"/>
    </row>
    <row r="4896" spans="1:10" s="141" customFormat="1" ht="15.75">
      <c r="A4896" s="279" t="s">
        <v>1</v>
      </c>
      <c r="B4896" s="279"/>
      <c r="C4896" s="279"/>
      <c r="D4896" s="279"/>
      <c r="E4896" s="279"/>
      <c r="F4896" s="279"/>
      <c r="G4896" s="279"/>
      <c r="H4896" s="1"/>
      <c r="I4896" s="1"/>
      <c r="J4896" s="71"/>
    </row>
    <row r="4897" spans="1:10" s="141" customFormat="1" ht="15.75">
      <c r="A4897" s="279" t="s">
        <v>2</v>
      </c>
      <c r="B4897" s="279"/>
      <c r="C4897" s="279"/>
      <c r="D4897" s="279"/>
      <c r="E4897" s="279"/>
      <c r="F4897" s="279"/>
      <c r="G4897" s="279"/>
      <c r="H4897" s="1"/>
      <c r="I4897" s="1"/>
      <c r="J4897" s="71"/>
    </row>
    <row r="4898" spans="1:10" s="141" customFormat="1" ht="15.75">
      <c r="A4898" s="279" t="s">
        <v>4</v>
      </c>
      <c r="B4898" s="279"/>
      <c r="C4898" s="279"/>
      <c r="D4898" s="279"/>
      <c r="E4898" s="279"/>
      <c r="F4898" s="279"/>
      <c r="G4898" s="279"/>
      <c r="H4898" s="1"/>
      <c r="I4898" s="1"/>
      <c r="J4898" s="71"/>
    </row>
    <row r="4899" spans="1:10" s="141" customFormat="1" ht="27">
      <c r="A4899" s="280" t="s">
        <v>6</v>
      </c>
      <c r="B4899" s="280"/>
      <c r="C4899" s="280"/>
      <c r="D4899" s="280"/>
      <c r="E4899" s="280"/>
      <c r="F4899" s="280"/>
      <c r="G4899" s="280"/>
      <c r="H4899" s="2"/>
      <c r="I4899" s="2"/>
      <c r="J4899" s="72"/>
    </row>
    <row r="4900" spans="1:10" s="141" customFormat="1" ht="27">
      <c r="A4900" s="142"/>
      <c r="B4900" s="142"/>
      <c r="C4900" s="281" t="s">
        <v>433</v>
      </c>
      <c r="D4900" s="281"/>
      <c r="E4900" s="281"/>
      <c r="F4900" s="281"/>
      <c r="G4900" s="281"/>
      <c r="H4900" s="68"/>
      <c r="I4900" s="68"/>
      <c r="J4900" s="71"/>
    </row>
    <row r="4901" spans="1:10" s="141" customFormat="1" ht="15.75">
      <c r="A4901" s="11" t="s">
        <v>358</v>
      </c>
      <c r="B4901" s="12">
        <v>4138253748</v>
      </c>
      <c r="C4901" s="143"/>
      <c r="D4901" s="286"/>
      <c r="E4901" s="286"/>
      <c r="F4901" s="286"/>
      <c r="G4901" s="286"/>
      <c r="H4901" s="69" t="s">
        <v>161</v>
      </c>
      <c r="I4901" s="69"/>
      <c r="J4901" s="73"/>
    </row>
    <row r="4902" spans="1:10" s="141" customFormat="1" ht="15.75">
      <c r="A4902" s="11" t="s">
        <v>9</v>
      </c>
      <c r="B4902" s="286" t="s">
        <v>832</v>
      </c>
      <c r="C4902" s="286"/>
      <c r="D4902" s="286"/>
      <c r="E4902" s="16"/>
      <c r="F4902" s="11"/>
      <c r="G4902" s="16"/>
      <c r="H4902" s="1"/>
      <c r="I4902" s="1"/>
      <c r="J4902" s="71"/>
    </row>
    <row r="4903" spans="1:10" s="141" customFormat="1" ht="15.75">
      <c r="A4903" s="11" t="s">
        <v>11</v>
      </c>
      <c r="B4903" s="289" t="s">
        <v>584</v>
      </c>
      <c r="C4903" s="289"/>
      <c r="D4903" s="289"/>
      <c r="E4903" s="289"/>
      <c r="F4903" s="18"/>
      <c r="G4903" s="19"/>
      <c r="H4903" s="1"/>
      <c r="I4903" s="1"/>
      <c r="J4903" s="71"/>
    </row>
    <row r="4904" spans="1:10" s="141" customFormat="1" ht="15.75">
      <c r="A4904" s="21" t="s">
        <v>14</v>
      </c>
      <c r="B4904" s="21" t="s">
        <v>16</v>
      </c>
      <c r="C4904" s="21"/>
      <c r="D4904" s="22" t="s">
        <v>18</v>
      </c>
      <c r="E4904" s="23" t="s">
        <v>19</v>
      </c>
      <c r="F4904" s="23" t="s">
        <v>20</v>
      </c>
      <c r="G4904" s="21" t="s">
        <v>21</v>
      </c>
      <c r="H4904" s="63"/>
      <c r="I4904" s="63"/>
      <c r="J4904" s="59">
        <f>H4904*C4905</f>
        <v>0</v>
      </c>
    </row>
    <row r="4905" spans="1:10" s="141" customFormat="1">
      <c r="A4905" s="144">
        <v>1</v>
      </c>
      <c r="B4905" s="145" t="s">
        <v>23</v>
      </c>
      <c r="C4905" s="26">
        <v>5</v>
      </c>
      <c r="D4905" s="146">
        <v>79305</v>
      </c>
      <c r="E4905" s="28">
        <f t="shared" ref="E4905:E4922" si="550">D4905*C4905</f>
        <v>396525</v>
      </c>
      <c r="F4905" s="29">
        <v>0</v>
      </c>
      <c r="G4905" s="30">
        <f t="shared" ref="G4905:G4922" si="551">E4905-E4905*F4905</f>
        <v>396525</v>
      </c>
      <c r="H4905" s="63">
        <f t="shared" ref="H4905:H4922" si="552">D4905/1.08</f>
        <v>73430.555555555547</v>
      </c>
      <c r="I4905" s="63"/>
      <c r="J4905" s="59">
        <f>H4905*C4906</f>
        <v>0</v>
      </c>
    </row>
    <row r="4906" spans="1:10" s="141" customFormat="1">
      <c r="A4906" s="144">
        <v>2</v>
      </c>
      <c r="B4906" s="145" t="s">
        <v>25</v>
      </c>
      <c r="C4906" s="32"/>
      <c r="D4906" s="147">
        <v>128591</v>
      </c>
      <c r="E4906" s="28">
        <f t="shared" si="550"/>
        <v>0</v>
      </c>
      <c r="F4906" s="29">
        <v>0</v>
      </c>
      <c r="G4906" s="30">
        <f t="shared" si="551"/>
        <v>0</v>
      </c>
      <c r="H4906" s="63">
        <f t="shared" si="552"/>
        <v>119065.74074074073</v>
      </c>
      <c r="I4906" s="63"/>
      <c r="J4906" s="59">
        <f>H4906*C4907</f>
        <v>0</v>
      </c>
    </row>
    <row r="4907" spans="1:10" s="141" customFormat="1">
      <c r="A4907" s="144">
        <v>3</v>
      </c>
      <c r="B4907" s="145" t="s">
        <v>26</v>
      </c>
      <c r="C4907" s="34"/>
      <c r="D4907" s="146">
        <v>60043</v>
      </c>
      <c r="E4907" s="28">
        <f t="shared" si="550"/>
        <v>0</v>
      </c>
      <c r="F4907" s="29">
        <v>0</v>
      </c>
      <c r="G4907" s="30">
        <f t="shared" si="551"/>
        <v>0</v>
      </c>
      <c r="H4907" s="63">
        <f t="shared" si="552"/>
        <v>55595.370370370365</v>
      </c>
      <c r="I4907" s="63"/>
      <c r="J4907" s="59"/>
    </row>
    <row r="4908" spans="1:10" s="141" customFormat="1">
      <c r="A4908" s="144">
        <v>4</v>
      </c>
      <c r="B4908" s="145" t="s">
        <v>27</v>
      </c>
      <c r="C4908" s="106"/>
      <c r="D4908" s="146">
        <v>115781</v>
      </c>
      <c r="E4908" s="28">
        <f t="shared" si="550"/>
        <v>0</v>
      </c>
      <c r="F4908" s="29">
        <v>0</v>
      </c>
      <c r="G4908" s="30">
        <f t="shared" si="551"/>
        <v>0</v>
      </c>
      <c r="H4908" s="63">
        <f t="shared" si="552"/>
        <v>107204.62962962962</v>
      </c>
      <c r="I4908" s="63"/>
      <c r="J4908" s="59"/>
    </row>
    <row r="4909" spans="1:10" s="141" customFormat="1">
      <c r="A4909" s="144">
        <v>5</v>
      </c>
      <c r="B4909" s="145" t="s">
        <v>28</v>
      </c>
      <c r="C4909" s="32">
        <v>10</v>
      </c>
      <c r="D4909" s="146">
        <v>119943</v>
      </c>
      <c r="E4909" s="28">
        <f t="shared" si="550"/>
        <v>1199430</v>
      </c>
      <c r="F4909" s="124">
        <v>0</v>
      </c>
      <c r="G4909" s="30">
        <f t="shared" si="551"/>
        <v>1199430</v>
      </c>
      <c r="H4909" s="63">
        <f t="shared" si="552"/>
        <v>111058.33333333333</v>
      </c>
      <c r="I4909" s="63"/>
      <c r="J4909" s="59"/>
    </row>
    <row r="4910" spans="1:10" s="141" customFormat="1">
      <c r="A4910" s="144">
        <v>6</v>
      </c>
      <c r="B4910" s="145" t="s">
        <v>29</v>
      </c>
      <c r="C4910" s="26"/>
      <c r="D4910" s="146">
        <v>94810</v>
      </c>
      <c r="E4910" s="28">
        <f t="shared" si="550"/>
        <v>0</v>
      </c>
      <c r="F4910" s="29">
        <v>0</v>
      </c>
      <c r="G4910" s="30">
        <f t="shared" si="551"/>
        <v>0</v>
      </c>
      <c r="H4910" s="63">
        <f t="shared" si="552"/>
        <v>87787.037037037036</v>
      </c>
      <c r="I4910" s="63"/>
      <c r="J4910" s="59"/>
    </row>
    <row r="4911" spans="1:10" s="141" customFormat="1">
      <c r="A4911" s="144">
        <v>7</v>
      </c>
      <c r="B4911" s="145" t="s">
        <v>30</v>
      </c>
      <c r="C4911" s="34"/>
      <c r="D4911" s="146">
        <v>141396</v>
      </c>
      <c r="E4911" s="28">
        <f t="shared" si="550"/>
        <v>0</v>
      </c>
      <c r="F4911" s="29">
        <v>0</v>
      </c>
      <c r="G4911" s="30">
        <f t="shared" si="551"/>
        <v>0</v>
      </c>
      <c r="H4911" s="63">
        <f t="shared" si="552"/>
        <v>130922.22222222222</v>
      </c>
      <c r="I4911" s="63"/>
      <c r="J4911" s="59"/>
    </row>
    <row r="4912" spans="1:10" s="141" customFormat="1">
      <c r="A4912" s="144">
        <v>8</v>
      </c>
      <c r="B4912" s="145" t="s">
        <v>31</v>
      </c>
      <c r="C4912" s="26"/>
      <c r="D4912" s="146">
        <v>232931</v>
      </c>
      <c r="E4912" s="28">
        <f t="shared" si="550"/>
        <v>0</v>
      </c>
      <c r="F4912" s="29">
        <v>0</v>
      </c>
      <c r="G4912" s="30">
        <f t="shared" si="551"/>
        <v>0</v>
      </c>
      <c r="H4912" s="63">
        <f t="shared" si="552"/>
        <v>215676.85185185182</v>
      </c>
      <c r="I4912" s="63"/>
      <c r="J4912" s="59"/>
    </row>
    <row r="4913" spans="1:10" s="141" customFormat="1">
      <c r="A4913" s="144">
        <v>9</v>
      </c>
      <c r="B4913" s="148" t="s">
        <v>32</v>
      </c>
      <c r="C4913" s="26"/>
      <c r="D4913" s="146">
        <v>101534</v>
      </c>
      <c r="E4913" s="28">
        <f t="shared" si="550"/>
        <v>0</v>
      </c>
      <c r="F4913" s="29">
        <v>0</v>
      </c>
      <c r="G4913" s="30">
        <f t="shared" si="551"/>
        <v>0</v>
      </c>
      <c r="H4913" s="63">
        <f t="shared" si="552"/>
        <v>94012.962962962964</v>
      </c>
      <c r="I4913" s="63"/>
      <c r="J4913" s="59"/>
    </row>
    <row r="4914" spans="1:10" s="141" customFormat="1">
      <c r="A4914" s="144">
        <v>10</v>
      </c>
      <c r="B4914" s="148" t="s">
        <v>33</v>
      </c>
      <c r="C4914" s="37"/>
      <c r="D4914" s="147">
        <v>110148</v>
      </c>
      <c r="E4914" s="28">
        <f t="shared" si="550"/>
        <v>0</v>
      </c>
      <c r="F4914" s="29">
        <v>0</v>
      </c>
      <c r="G4914" s="30">
        <f t="shared" si="551"/>
        <v>0</v>
      </c>
      <c r="H4914" s="63">
        <f t="shared" si="552"/>
        <v>101988.88888888888</v>
      </c>
      <c r="I4914" s="63"/>
      <c r="J4914" s="59"/>
    </row>
    <row r="4915" spans="1:10" s="141" customFormat="1">
      <c r="A4915" s="144">
        <v>11</v>
      </c>
      <c r="B4915" s="145" t="s">
        <v>34</v>
      </c>
      <c r="C4915" s="37"/>
      <c r="D4915" s="146">
        <v>54198</v>
      </c>
      <c r="E4915" s="28">
        <f t="shared" si="550"/>
        <v>0</v>
      </c>
      <c r="F4915" s="29">
        <v>0</v>
      </c>
      <c r="G4915" s="30">
        <f t="shared" si="551"/>
        <v>0</v>
      </c>
      <c r="H4915" s="63">
        <f t="shared" si="552"/>
        <v>50183.333333333328</v>
      </c>
      <c r="I4915" s="63"/>
      <c r="J4915" s="59">
        <f t="shared" ref="J4915:J4921" si="553">H4915*C4916</f>
        <v>0</v>
      </c>
    </row>
    <row r="4916" spans="1:10" s="141" customFormat="1">
      <c r="A4916" s="144">
        <v>12</v>
      </c>
      <c r="B4916" s="145" t="s">
        <v>35</v>
      </c>
      <c r="C4916" s="37"/>
      <c r="D4916" s="146">
        <v>49680</v>
      </c>
      <c r="E4916" s="28">
        <f t="shared" si="550"/>
        <v>0</v>
      </c>
      <c r="F4916" s="29">
        <v>0</v>
      </c>
      <c r="G4916" s="30">
        <f t="shared" si="551"/>
        <v>0</v>
      </c>
      <c r="H4916" s="63">
        <f t="shared" si="552"/>
        <v>46000</v>
      </c>
      <c r="I4916" s="63"/>
      <c r="J4916" s="59">
        <f t="shared" si="553"/>
        <v>0</v>
      </c>
    </row>
    <row r="4917" spans="1:10" s="141" customFormat="1">
      <c r="A4917" s="144">
        <v>13</v>
      </c>
      <c r="B4917" s="145" t="s">
        <v>36</v>
      </c>
      <c r="C4917" s="37"/>
      <c r="D4917" s="149">
        <v>64152</v>
      </c>
      <c r="E4917" s="28">
        <f t="shared" si="550"/>
        <v>0</v>
      </c>
      <c r="F4917" s="29">
        <v>0</v>
      </c>
      <c r="G4917" s="30">
        <f t="shared" si="551"/>
        <v>0</v>
      </c>
      <c r="H4917" s="63">
        <f t="shared" si="552"/>
        <v>59399.999999999993</v>
      </c>
      <c r="I4917" s="63"/>
      <c r="J4917" s="59">
        <f t="shared" si="553"/>
        <v>0</v>
      </c>
    </row>
    <row r="4918" spans="1:10" s="141" customFormat="1">
      <c r="A4918" s="144">
        <v>14</v>
      </c>
      <c r="B4918" s="145" t="s">
        <v>37</v>
      </c>
      <c r="C4918" s="37"/>
      <c r="D4918" s="149">
        <v>65934</v>
      </c>
      <c r="E4918" s="28">
        <f t="shared" si="550"/>
        <v>0</v>
      </c>
      <c r="F4918" s="29">
        <v>0</v>
      </c>
      <c r="G4918" s="30">
        <f t="shared" si="551"/>
        <v>0</v>
      </c>
      <c r="H4918" s="63">
        <f t="shared" si="552"/>
        <v>61049.999999999993</v>
      </c>
      <c r="I4918" s="63"/>
      <c r="J4918" s="59">
        <f t="shared" si="553"/>
        <v>0</v>
      </c>
    </row>
    <row r="4919" spans="1:10" s="141" customFormat="1">
      <c r="A4919" s="144">
        <v>15</v>
      </c>
      <c r="B4919" s="145" t="s">
        <v>38</v>
      </c>
      <c r="C4919" s="37"/>
      <c r="D4919" s="149">
        <v>76626</v>
      </c>
      <c r="E4919" s="28">
        <f t="shared" si="550"/>
        <v>0</v>
      </c>
      <c r="F4919" s="124">
        <v>0</v>
      </c>
      <c r="G4919" s="30">
        <f t="shared" si="551"/>
        <v>0</v>
      </c>
      <c r="H4919" s="63">
        <f t="shared" si="552"/>
        <v>70950</v>
      </c>
      <c r="I4919" s="63"/>
      <c r="J4919" s="59">
        <f t="shared" si="553"/>
        <v>0</v>
      </c>
    </row>
    <row r="4920" spans="1:10" s="141" customFormat="1">
      <c r="A4920" s="144">
        <v>16</v>
      </c>
      <c r="B4920" s="145" t="s">
        <v>39</v>
      </c>
      <c r="C4920" s="37"/>
      <c r="D4920" s="149">
        <v>80190</v>
      </c>
      <c r="E4920" s="28">
        <f t="shared" si="550"/>
        <v>0</v>
      </c>
      <c r="F4920" s="29">
        <v>0</v>
      </c>
      <c r="G4920" s="30">
        <f t="shared" si="551"/>
        <v>0</v>
      </c>
      <c r="H4920" s="63">
        <f t="shared" si="552"/>
        <v>74250</v>
      </c>
      <c r="I4920" s="63"/>
      <c r="J4920" s="59">
        <f t="shared" si="553"/>
        <v>0</v>
      </c>
    </row>
    <row r="4921" spans="1:10" s="141" customFormat="1">
      <c r="A4921" s="144">
        <v>17</v>
      </c>
      <c r="B4921" s="145" t="s">
        <v>40</v>
      </c>
      <c r="C4921" s="37"/>
      <c r="D4921" s="149">
        <v>113832</v>
      </c>
      <c r="E4921" s="28">
        <f t="shared" si="550"/>
        <v>0</v>
      </c>
      <c r="F4921" s="29">
        <v>0</v>
      </c>
      <c r="G4921" s="30">
        <f t="shared" si="551"/>
        <v>0</v>
      </c>
      <c r="H4921" s="63">
        <f t="shared" si="552"/>
        <v>105400</v>
      </c>
      <c r="I4921" s="63"/>
      <c r="J4921" s="59">
        <f t="shared" si="553"/>
        <v>0</v>
      </c>
    </row>
    <row r="4922" spans="1:10" s="141" customFormat="1" ht="17.25">
      <c r="A4922" s="144">
        <v>18</v>
      </c>
      <c r="B4922" s="145" t="s">
        <v>41</v>
      </c>
      <c r="C4922" s="37"/>
      <c r="D4922" s="150">
        <v>98010</v>
      </c>
      <c r="E4922" s="28">
        <f t="shared" si="550"/>
        <v>0</v>
      </c>
      <c r="F4922" s="29">
        <v>0</v>
      </c>
      <c r="G4922" s="30">
        <f t="shared" si="551"/>
        <v>0</v>
      </c>
      <c r="H4922" s="63">
        <f t="shared" si="552"/>
        <v>90750</v>
      </c>
      <c r="I4922" s="45"/>
      <c r="J4922" s="64">
        <f>SUM(J4904:J4921)</f>
        <v>0</v>
      </c>
    </row>
    <row r="4923" spans="1:10" s="141" customFormat="1" ht="31.5">
      <c r="A4923" s="40"/>
      <c r="B4923" s="41" t="s">
        <v>42</v>
      </c>
      <c r="C4923" s="42">
        <f>SUM(C4905:C4922)</f>
        <v>15</v>
      </c>
      <c r="D4923" s="42"/>
      <c r="E4923" s="43">
        <f>SUM(E4905:E4922)</f>
        <v>1595955</v>
      </c>
      <c r="F4923" s="43"/>
      <c r="G4923" s="44">
        <f>SUM(G4905:G4922)</f>
        <v>1595955</v>
      </c>
      <c r="H4923" s="5"/>
      <c r="I4923" s="5"/>
      <c r="J4923" s="75">
        <f>J4922*0.08</f>
        <v>0</v>
      </c>
    </row>
    <row r="4924" spans="1:10" s="141" customFormat="1" ht="31.5">
      <c r="A4924" s="46"/>
      <c r="B4924" s="47"/>
      <c r="C4924" s="48"/>
      <c r="D4924" s="48"/>
      <c r="E4924" s="49"/>
      <c r="F4924" s="49"/>
      <c r="G4924" s="151"/>
      <c r="H4924" s="6"/>
      <c r="I4924" s="6"/>
      <c r="J4924" s="76">
        <f>SUM(J4922:J4923)</f>
        <v>0</v>
      </c>
    </row>
    <row r="4925" spans="1:10" s="141" customFormat="1" ht="18">
      <c r="A4925" s="283" t="s">
        <v>43</v>
      </c>
      <c r="B4925" s="283"/>
      <c r="C4925" s="284" t="s">
        <v>44</v>
      </c>
      <c r="D4925" s="284"/>
      <c r="E4925" s="54"/>
      <c r="F4925" s="54"/>
      <c r="G4925" s="55" t="s">
        <v>45</v>
      </c>
    </row>
    <row r="4930" spans="1:10" s="141" customFormat="1" ht="15.75">
      <c r="A4930" s="279" t="s">
        <v>0</v>
      </c>
      <c r="B4930" s="279"/>
      <c r="C4930" s="279"/>
      <c r="D4930" s="279"/>
      <c r="E4930" s="279"/>
      <c r="F4930" s="279"/>
      <c r="G4930" s="279"/>
    </row>
    <row r="4931" spans="1:10" s="141" customFormat="1" ht="15.75">
      <c r="A4931" s="279" t="s">
        <v>1</v>
      </c>
      <c r="B4931" s="279"/>
      <c r="C4931" s="279"/>
      <c r="D4931" s="279"/>
      <c r="E4931" s="279"/>
      <c r="F4931" s="279"/>
      <c r="G4931" s="279"/>
      <c r="H4931" s="1"/>
      <c r="I4931" s="1"/>
      <c r="J4931" s="71"/>
    </row>
    <row r="4932" spans="1:10" s="141" customFormat="1" ht="15.75">
      <c r="A4932" s="279" t="s">
        <v>2</v>
      </c>
      <c r="B4932" s="279"/>
      <c r="C4932" s="279"/>
      <c r="D4932" s="279"/>
      <c r="E4932" s="279"/>
      <c r="F4932" s="279"/>
      <c r="G4932" s="279"/>
      <c r="H4932" s="1"/>
      <c r="I4932" s="1"/>
      <c r="J4932" s="71"/>
    </row>
    <row r="4933" spans="1:10" s="141" customFormat="1" ht="15.75">
      <c r="A4933" s="279" t="s">
        <v>4</v>
      </c>
      <c r="B4933" s="279"/>
      <c r="C4933" s="279"/>
      <c r="D4933" s="279"/>
      <c r="E4933" s="279"/>
      <c r="F4933" s="279"/>
      <c r="G4933" s="279"/>
      <c r="H4933" s="1"/>
      <c r="I4933" s="1"/>
      <c r="J4933" s="71"/>
    </row>
    <row r="4934" spans="1:10" s="141" customFormat="1" ht="27">
      <c r="A4934" s="280" t="s">
        <v>6</v>
      </c>
      <c r="B4934" s="280"/>
      <c r="C4934" s="280"/>
      <c r="D4934" s="280"/>
      <c r="E4934" s="280"/>
      <c r="F4934" s="280"/>
      <c r="G4934" s="280"/>
      <c r="H4934" s="2"/>
      <c r="I4934" s="2"/>
      <c r="J4934" s="72"/>
    </row>
    <row r="4935" spans="1:10" s="141" customFormat="1" ht="27">
      <c r="A4935" s="142"/>
      <c r="B4935" s="142"/>
      <c r="C4935" s="281" t="s">
        <v>433</v>
      </c>
      <c r="D4935" s="281"/>
      <c r="E4935" s="281"/>
      <c r="F4935" s="281"/>
      <c r="G4935" s="281"/>
      <c r="H4935" s="68"/>
      <c r="I4935" s="68"/>
      <c r="J4935" s="71"/>
    </row>
    <row r="4936" spans="1:10" s="141" customFormat="1" ht="15.75">
      <c r="A4936" s="11" t="s">
        <v>358</v>
      </c>
      <c r="B4936" s="12">
        <v>4138332847</v>
      </c>
      <c r="C4936" s="143"/>
      <c r="D4936" s="286"/>
      <c r="E4936" s="286"/>
      <c r="F4936" s="286"/>
      <c r="G4936" s="286"/>
      <c r="H4936" s="69" t="s">
        <v>161</v>
      </c>
      <c r="I4936" s="69"/>
      <c r="J4936" s="73"/>
    </row>
    <row r="4937" spans="1:10" s="141" customFormat="1" ht="15.75">
      <c r="A4937" s="11" t="s">
        <v>9</v>
      </c>
      <c r="B4937" s="286" t="s">
        <v>703</v>
      </c>
      <c r="C4937" s="286"/>
      <c r="D4937" s="286"/>
      <c r="E4937" s="16"/>
      <c r="F4937" s="11"/>
      <c r="G4937" s="16"/>
      <c r="H4937" s="1"/>
      <c r="I4937" s="1"/>
      <c r="J4937" s="71"/>
    </row>
    <row r="4938" spans="1:10" s="141" customFormat="1" ht="15.75">
      <c r="A4938" s="11" t="s">
        <v>11</v>
      </c>
      <c r="B4938" s="289" t="s">
        <v>704</v>
      </c>
      <c r="C4938" s="289"/>
      <c r="D4938" s="289"/>
      <c r="E4938" s="289"/>
      <c r="F4938" s="18"/>
      <c r="G4938" s="19"/>
      <c r="H4938" s="1"/>
      <c r="I4938" s="1"/>
      <c r="J4938" s="71"/>
    </row>
    <row r="4939" spans="1:10" s="141" customFormat="1" ht="15.75">
      <c r="A4939" s="21" t="s">
        <v>14</v>
      </c>
      <c r="B4939" s="21" t="s">
        <v>16</v>
      </c>
      <c r="C4939" s="21"/>
      <c r="D4939" s="22" t="s">
        <v>18</v>
      </c>
      <c r="E4939" s="23" t="s">
        <v>19</v>
      </c>
      <c r="F4939" s="23" t="s">
        <v>20</v>
      </c>
      <c r="G4939" s="21" t="s">
        <v>21</v>
      </c>
      <c r="H4939" s="63"/>
      <c r="I4939" s="63"/>
      <c r="J4939" s="59">
        <f>H4939*C4940</f>
        <v>0</v>
      </c>
    </row>
    <row r="4940" spans="1:10" s="141" customFormat="1">
      <c r="A4940" s="144">
        <v>1</v>
      </c>
      <c r="B4940" s="145" t="s">
        <v>23</v>
      </c>
      <c r="C4940" s="26">
        <v>5</v>
      </c>
      <c r="D4940" s="146">
        <v>79305</v>
      </c>
      <c r="E4940" s="28">
        <f t="shared" ref="E4940:E4957" si="554">D4940*C4940</f>
        <v>396525</v>
      </c>
      <c r="F4940" s="29">
        <v>0</v>
      </c>
      <c r="G4940" s="30">
        <f t="shared" ref="G4940:G4957" si="555">E4940-E4940*F4940</f>
        <v>396525</v>
      </c>
      <c r="H4940" s="63">
        <f t="shared" ref="H4940:H4957" si="556">D4940/1.08</f>
        <v>73430.555555555547</v>
      </c>
      <c r="I4940" s="63"/>
      <c r="J4940" s="59">
        <f>H4940*C4941</f>
        <v>0</v>
      </c>
    </row>
    <row r="4941" spans="1:10" s="141" customFormat="1">
      <c r="A4941" s="144">
        <v>2</v>
      </c>
      <c r="B4941" s="145" t="s">
        <v>25</v>
      </c>
      <c r="C4941" s="32"/>
      <c r="D4941" s="147">
        <v>128591</v>
      </c>
      <c r="E4941" s="28">
        <f t="shared" si="554"/>
        <v>0</v>
      </c>
      <c r="F4941" s="29">
        <v>0</v>
      </c>
      <c r="G4941" s="30">
        <f t="shared" si="555"/>
        <v>0</v>
      </c>
      <c r="H4941" s="63">
        <f t="shared" si="556"/>
        <v>119065.74074074073</v>
      </c>
      <c r="I4941" s="63"/>
      <c r="J4941" s="59">
        <f>H4941*C4942</f>
        <v>0</v>
      </c>
    </row>
    <row r="4942" spans="1:10" s="141" customFormat="1">
      <c r="A4942" s="144">
        <v>3</v>
      </c>
      <c r="B4942" s="145" t="s">
        <v>26</v>
      </c>
      <c r="C4942" s="34"/>
      <c r="D4942" s="146">
        <v>60043</v>
      </c>
      <c r="E4942" s="28">
        <f t="shared" si="554"/>
        <v>0</v>
      </c>
      <c r="F4942" s="29">
        <v>0</v>
      </c>
      <c r="G4942" s="30">
        <f t="shared" si="555"/>
        <v>0</v>
      </c>
      <c r="H4942" s="63">
        <f t="shared" si="556"/>
        <v>55595.370370370365</v>
      </c>
      <c r="I4942" s="63"/>
      <c r="J4942" s="59"/>
    </row>
    <row r="4943" spans="1:10" s="141" customFormat="1">
      <c r="A4943" s="144">
        <v>4</v>
      </c>
      <c r="B4943" s="145" t="s">
        <v>27</v>
      </c>
      <c r="C4943" s="106"/>
      <c r="D4943" s="146">
        <v>115781</v>
      </c>
      <c r="E4943" s="28">
        <f t="shared" si="554"/>
        <v>0</v>
      </c>
      <c r="F4943" s="29">
        <v>0</v>
      </c>
      <c r="G4943" s="30">
        <f t="shared" si="555"/>
        <v>0</v>
      </c>
      <c r="H4943" s="63">
        <f t="shared" si="556"/>
        <v>107204.62962962962</v>
      </c>
      <c r="I4943" s="63"/>
      <c r="J4943" s="59"/>
    </row>
    <row r="4944" spans="1:10" s="141" customFormat="1">
      <c r="A4944" s="144">
        <v>5</v>
      </c>
      <c r="B4944" s="145" t="s">
        <v>28</v>
      </c>
      <c r="C4944" s="32">
        <v>5</v>
      </c>
      <c r="D4944" s="146">
        <v>119943</v>
      </c>
      <c r="E4944" s="28">
        <f t="shared" si="554"/>
        <v>599715</v>
      </c>
      <c r="F4944" s="124">
        <v>0</v>
      </c>
      <c r="G4944" s="30">
        <f t="shared" si="555"/>
        <v>599715</v>
      </c>
      <c r="H4944" s="63">
        <f t="shared" si="556"/>
        <v>111058.33333333333</v>
      </c>
      <c r="I4944" s="63"/>
      <c r="J4944" s="59"/>
    </row>
    <row r="4945" spans="1:10" s="141" customFormat="1">
      <c r="A4945" s="144">
        <v>6</v>
      </c>
      <c r="B4945" s="145" t="s">
        <v>29</v>
      </c>
      <c r="C4945" s="26"/>
      <c r="D4945" s="146">
        <v>94810</v>
      </c>
      <c r="E4945" s="28">
        <f t="shared" si="554"/>
        <v>0</v>
      </c>
      <c r="F4945" s="29">
        <v>0</v>
      </c>
      <c r="G4945" s="30">
        <f t="shared" si="555"/>
        <v>0</v>
      </c>
      <c r="H4945" s="63">
        <f t="shared" si="556"/>
        <v>87787.037037037036</v>
      </c>
      <c r="I4945" s="63"/>
      <c r="J4945" s="59"/>
    </row>
    <row r="4946" spans="1:10" s="141" customFormat="1">
      <c r="A4946" s="144">
        <v>7</v>
      </c>
      <c r="B4946" s="145" t="s">
        <v>30</v>
      </c>
      <c r="C4946" s="34"/>
      <c r="D4946" s="146">
        <v>141396</v>
      </c>
      <c r="E4946" s="28">
        <f t="shared" si="554"/>
        <v>0</v>
      </c>
      <c r="F4946" s="29">
        <v>0</v>
      </c>
      <c r="G4946" s="30">
        <f t="shared" si="555"/>
        <v>0</v>
      </c>
      <c r="H4946" s="63">
        <f t="shared" si="556"/>
        <v>130922.22222222222</v>
      </c>
      <c r="I4946" s="63"/>
      <c r="J4946" s="59"/>
    </row>
    <row r="4947" spans="1:10" s="141" customFormat="1">
      <c r="A4947" s="144">
        <v>8</v>
      </c>
      <c r="B4947" s="145" t="s">
        <v>31</v>
      </c>
      <c r="C4947" s="26"/>
      <c r="D4947" s="146">
        <v>232931</v>
      </c>
      <c r="E4947" s="28">
        <f t="shared" si="554"/>
        <v>0</v>
      </c>
      <c r="F4947" s="29">
        <v>0</v>
      </c>
      <c r="G4947" s="30">
        <f t="shared" si="555"/>
        <v>0</v>
      </c>
      <c r="H4947" s="63">
        <f t="shared" si="556"/>
        <v>215676.85185185182</v>
      </c>
      <c r="I4947" s="63"/>
      <c r="J4947" s="59"/>
    </row>
    <row r="4948" spans="1:10" s="141" customFormat="1">
      <c r="A4948" s="144">
        <v>9</v>
      </c>
      <c r="B4948" s="148" t="s">
        <v>32</v>
      </c>
      <c r="C4948" s="26"/>
      <c r="D4948" s="146">
        <v>101534</v>
      </c>
      <c r="E4948" s="28">
        <f t="shared" si="554"/>
        <v>0</v>
      </c>
      <c r="F4948" s="29">
        <v>0</v>
      </c>
      <c r="G4948" s="30">
        <f t="shared" si="555"/>
        <v>0</v>
      </c>
      <c r="H4948" s="63">
        <f t="shared" si="556"/>
        <v>94012.962962962964</v>
      </c>
      <c r="I4948" s="63"/>
      <c r="J4948" s="59"/>
    </row>
    <row r="4949" spans="1:10" s="141" customFormat="1">
      <c r="A4949" s="144">
        <v>10</v>
      </c>
      <c r="B4949" s="148" t="s">
        <v>33</v>
      </c>
      <c r="C4949" s="37"/>
      <c r="D4949" s="147">
        <v>110148</v>
      </c>
      <c r="E4949" s="28">
        <f t="shared" si="554"/>
        <v>0</v>
      </c>
      <c r="F4949" s="29">
        <v>0</v>
      </c>
      <c r="G4949" s="30">
        <f t="shared" si="555"/>
        <v>0</v>
      </c>
      <c r="H4949" s="63">
        <f t="shared" si="556"/>
        <v>101988.88888888888</v>
      </c>
      <c r="I4949" s="63"/>
      <c r="J4949" s="59"/>
    </row>
    <row r="4950" spans="1:10" s="141" customFormat="1">
      <c r="A4950" s="144">
        <v>11</v>
      </c>
      <c r="B4950" s="145" t="s">
        <v>34</v>
      </c>
      <c r="C4950" s="37">
        <v>5</v>
      </c>
      <c r="D4950" s="146">
        <v>54198</v>
      </c>
      <c r="E4950" s="28">
        <f t="shared" si="554"/>
        <v>270990</v>
      </c>
      <c r="F4950" s="29">
        <v>0</v>
      </c>
      <c r="G4950" s="30">
        <f t="shared" si="555"/>
        <v>270990</v>
      </c>
      <c r="H4950" s="63">
        <f t="shared" si="556"/>
        <v>50183.333333333328</v>
      </c>
      <c r="I4950" s="63"/>
      <c r="J4950" s="59"/>
    </row>
    <row r="4951" spans="1:10" s="141" customFormat="1">
      <c r="A4951" s="144">
        <v>12</v>
      </c>
      <c r="B4951" s="145" t="s">
        <v>35</v>
      </c>
      <c r="C4951" s="37">
        <v>5</v>
      </c>
      <c r="D4951" s="146">
        <v>49680</v>
      </c>
      <c r="E4951" s="28">
        <f t="shared" si="554"/>
        <v>248400</v>
      </c>
      <c r="F4951" s="29">
        <v>0</v>
      </c>
      <c r="G4951" s="30">
        <f t="shared" si="555"/>
        <v>248400</v>
      </c>
      <c r="H4951" s="63">
        <f t="shared" si="556"/>
        <v>46000</v>
      </c>
      <c r="I4951" s="63"/>
      <c r="J4951" s="59"/>
    </row>
    <row r="4952" spans="1:10" s="141" customFormat="1">
      <c r="A4952" s="144">
        <v>13</v>
      </c>
      <c r="B4952" s="145" t="s">
        <v>36</v>
      </c>
      <c r="C4952" s="37"/>
      <c r="D4952" s="149">
        <v>64152</v>
      </c>
      <c r="E4952" s="28">
        <f t="shared" si="554"/>
        <v>0</v>
      </c>
      <c r="F4952" s="29">
        <v>0</v>
      </c>
      <c r="G4952" s="30">
        <f t="shared" si="555"/>
        <v>0</v>
      </c>
      <c r="H4952" s="63">
        <f t="shared" si="556"/>
        <v>59399.999999999993</v>
      </c>
      <c r="I4952" s="63"/>
      <c r="J4952" s="59"/>
    </row>
    <row r="4953" spans="1:10" s="141" customFormat="1">
      <c r="A4953" s="144">
        <v>14</v>
      </c>
      <c r="B4953" s="145" t="s">
        <v>37</v>
      </c>
      <c r="C4953" s="37"/>
      <c r="D4953" s="149">
        <v>65934</v>
      </c>
      <c r="E4953" s="28">
        <f t="shared" si="554"/>
        <v>0</v>
      </c>
      <c r="F4953" s="29">
        <v>0</v>
      </c>
      <c r="G4953" s="30">
        <f t="shared" si="555"/>
        <v>0</v>
      </c>
      <c r="H4953" s="63">
        <f t="shared" si="556"/>
        <v>61049.999999999993</v>
      </c>
      <c r="I4953" s="63"/>
      <c r="J4953" s="59"/>
    </row>
    <row r="4954" spans="1:10" s="141" customFormat="1">
      <c r="A4954" s="144">
        <v>15</v>
      </c>
      <c r="B4954" s="145" t="s">
        <v>38</v>
      </c>
      <c r="C4954" s="37"/>
      <c r="D4954" s="149">
        <v>76626</v>
      </c>
      <c r="E4954" s="28">
        <f t="shared" si="554"/>
        <v>0</v>
      </c>
      <c r="F4954" s="124">
        <v>0</v>
      </c>
      <c r="G4954" s="30">
        <f t="shared" si="555"/>
        <v>0</v>
      </c>
      <c r="H4954" s="63">
        <f t="shared" si="556"/>
        <v>70950</v>
      </c>
      <c r="I4954" s="63"/>
      <c r="J4954" s="59">
        <f>H4954*C4955</f>
        <v>0</v>
      </c>
    </row>
    <row r="4955" spans="1:10" s="141" customFormat="1">
      <c r="A4955" s="144">
        <v>16</v>
      </c>
      <c r="B4955" s="145" t="s">
        <v>39</v>
      </c>
      <c r="C4955" s="37"/>
      <c r="D4955" s="149">
        <v>80190</v>
      </c>
      <c r="E4955" s="28">
        <f t="shared" si="554"/>
        <v>0</v>
      </c>
      <c r="F4955" s="29">
        <v>0</v>
      </c>
      <c r="G4955" s="30">
        <f t="shared" si="555"/>
        <v>0</v>
      </c>
      <c r="H4955" s="63">
        <f t="shared" si="556"/>
        <v>74250</v>
      </c>
      <c r="I4955" s="63"/>
      <c r="J4955" s="59">
        <f>H4955*C4956</f>
        <v>0</v>
      </c>
    </row>
    <row r="4956" spans="1:10" s="141" customFormat="1">
      <c r="A4956" s="144">
        <v>17</v>
      </c>
      <c r="B4956" s="145" t="s">
        <v>40</v>
      </c>
      <c r="C4956" s="37"/>
      <c r="D4956" s="149">
        <v>113832</v>
      </c>
      <c r="E4956" s="28">
        <f t="shared" si="554"/>
        <v>0</v>
      </c>
      <c r="F4956" s="29">
        <v>0</v>
      </c>
      <c r="G4956" s="30">
        <f t="shared" si="555"/>
        <v>0</v>
      </c>
      <c r="H4956" s="63">
        <f t="shared" si="556"/>
        <v>105400</v>
      </c>
      <c r="I4956" s="63"/>
      <c r="J4956" s="59">
        <f>H4956*C4957</f>
        <v>0</v>
      </c>
    </row>
    <row r="4957" spans="1:10" s="141" customFormat="1" ht="17.25">
      <c r="A4957" s="144">
        <v>18</v>
      </c>
      <c r="B4957" s="145" t="s">
        <v>41</v>
      </c>
      <c r="C4957" s="37"/>
      <c r="D4957" s="150">
        <v>98010</v>
      </c>
      <c r="E4957" s="28">
        <f t="shared" si="554"/>
        <v>0</v>
      </c>
      <c r="F4957" s="29">
        <v>0</v>
      </c>
      <c r="G4957" s="30">
        <f t="shared" si="555"/>
        <v>0</v>
      </c>
      <c r="H4957" s="63">
        <f t="shared" si="556"/>
        <v>90750</v>
      </c>
      <c r="I4957" s="45"/>
      <c r="J4957" s="64">
        <f>SUM(J4939:J4956)</f>
        <v>0</v>
      </c>
    </row>
    <row r="4958" spans="1:10" s="141" customFormat="1" ht="31.5">
      <c r="A4958" s="40"/>
      <c r="B4958" s="41" t="s">
        <v>42</v>
      </c>
      <c r="C4958" s="42">
        <f>SUM(C4940:C4957)</f>
        <v>20</v>
      </c>
      <c r="D4958" s="42"/>
      <c r="E4958" s="43">
        <f>SUM(E4940:E4957)</f>
        <v>1515630</v>
      </c>
      <c r="F4958" s="43"/>
      <c r="G4958" s="44">
        <f>SUM(G4940:G4957)</f>
        <v>1515630</v>
      </c>
      <c r="H4958" s="5"/>
      <c r="I4958" s="5"/>
      <c r="J4958" s="75">
        <f>J4957*0.08</f>
        <v>0</v>
      </c>
    </row>
    <row r="4959" spans="1:10" s="141" customFormat="1" ht="31.5">
      <c r="A4959" s="46"/>
      <c r="B4959" s="47"/>
      <c r="C4959" s="48"/>
      <c r="D4959" s="48"/>
      <c r="E4959" s="49"/>
      <c r="F4959" s="49"/>
      <c r="G4959" s="151"/>
      <c r="H4959" s="6"/>
      <c r="I4959" s="6"/>
      <c r="J4959" s="76">
        <f>SUM(J4957:J4958)</f>
        <v>0</v>
      </c>
    </row>
    <row r="4960" spans="1:10" s="141" customFormat="1" ht="18">
      <c r="A4960" s="283" t="s">
        <v>43</v>
      </c>
      <c r="B4960" s="283"/>
      <c r="C4960" s="284" t="s">
        <v>44</v>
      </c>
      <c r="D4960" s="284"/>
      <c r="E4960" s="54"/>
      <c r="F4960" s="54"/>
      <c r="G4960" s="55" t="s">
        <v>45</v>
      </c>
    </row>
    <row r="4964" spans="1:10" s="141" customFormat="1" ht="15.75">
      <c r="A4964" s="279" t="s">
        <v>0</v>
      </c>
      <c r="B4964" s="279"/>
      <c r="C4964" s="279"/>
      <c r="D4964" s="279"/>
      <c r="E4964" s="279"/>
      <c r="F4964" s="279"/>
      <c r="G4964" s="279"/>
    </row>
    <row r="4965" spans="1:10" s="141" customFormat="1" ht="15.75">
      <c r="A4965" s="279" t="s">
        <v>1</v>
      </c>
      <c r="B4965" s="279"/>
      <c r="C4965" s="279"/>
      <c r="D4965" s="279"/>
      <c r="E4965" s="279"/>
      <c r="F4965" s="279"/>
      <c r="G4965" s="279"/>
      <c r="H4965" s="1"/>
      <c r="I4965" s="1"/>
      <c r="J4965" s="71"/>
    </row>
    <row r="4966" spans="1:10" s="141" customFormat="1" ht="15.75">
      <c r="A4966" s="279" t="s">
        <v>2</v>
      </c>
      <c r="B4966" s="279"/>
      <c r="C4966" s="279"/>
      <c r="D4966" s="279"/>
      <c r="E4966" s="279"/>
      <c r="F4966" s="279"/>
      <c r="G4966" s="279"/>
      <c r="H4966" s="1"/>
      <c r="I4966" s="1"/>
      <c r="J4966" s="71"/>
    </row>
    <row r="4967" spans="1:10" s="141" customFormat="1" ht="15.75">
      <c r="A4967" s="279" t="s">
        <v>4</v>
      </c>
      <c r="B4967" s="279"/>
      <c r="C4967" s="279"/>
      <c r="D4967" s="279"/>
      <c r="E4967" s="279"/>
      <c r="F4967" s="279"/>
      <c r="G4967" s="279"/>
      <c r="H4967" s="1"/>
      <c r="I4967" s="1"/>
      <c r="J4967" s="71"/>
    </row>
    <row r="4968" spans="1:10" s="141" customFormat="1" ht="27">
      <c r="A4968" s="280" t="s">
        <v>6</v>
      </c>
      <c r="B4968" s="280"/>
      <c r="C4968" s="280"/>
      <c r="D4968" s="280"/>
      <c r="E4968" s="280"/>
      <c r="F4968" s="280"/>
      <c r="G4968" s="280"/>
      <c r="H4968" s="2"/>
      <c r="I4968" s="2"/>
      <c r="J4968" s="72"/>
    </row>
    <row r="4969" spans="1:10" s="141" customFormat="1" ht="27">
      <c r="A4969" s="142"/>
      <c r="B4969" s="142"/>
      <c r="C4969" s="281" t="s">
        <v>433</v>
      </c>
      <c r="D4969" s="281"/>
      <c r="E4969" s="281"/>
      <c r="F4969" s="281"/>
      <c r="G4969" s="281"/>
      <c r="H4969" s="68"/>
      <c r="I4969" s="68"/>
      <c r="J4969" s="71"/>
    </row>
    <row r="4970" spans="1:10" s="141" customFormat="1" ht="15.75">
      <c r="A4970" s="11" t="s">
        <v>358</v>
      </c>
      <c r="B4970" s="12">
        <v>4138236874</v>
      </c>
      <c r="C4970" s="143"/>
      <c r="D4970" s="286"/>
      <c r="E4970" s="286"/>
      <c r="F4970" s="286"/>
      <c r="G4970" s="286"/>
      <c r="H4970" s="69" t="s">
        <v>161</v>
      </c>
      <c r="I4970" s="69"/>
      <c r="J4970" s="73"/>
    </row>
    <row r="4971" spans="1:10" s="141" customFormat="1" ht="15.75">
      <c r="A4971" s="11" t="s">
        <v>9</v>
      </c>
      <c r="B4971" s="286" t="s">
        <v>833</v>
      </c>
      <c r="C4971" s="286"/>
      <c r="D4971" s="286"/>
      <c r="E4971" s="16"/>
      <c r="F4971" s="11"/>
      <c r="G4971" s="16"/>
      <c r="H4971" s="1"/>
      <c r="I4971" s="1"/>
      <c r="J4971" s="71"/>
    </row>
    <row r="4972" spans="1:10" s="141" customFormat="1" ht="15.75">
      <c r="A4972" s="11" t="s">
        <v>11</v>
      </c>
      <c r="B4972" s="289" t="s">
        <v>702</v>
      </c>
      <c r="C4972" s="289"/>
      <c r="D4972" s="289"/>
      <c r="E4972" s="289"/>
      <c r="F4972" s="18"/>
      <c r="G4972" s="19"/>
      <c r="H4972" s="1"/>
      <c r="I4972" s="1"/>
      <c r="J4972" s="71"/>
    </row>
    <row r="4973" spans="1:10" s="141" customFormat="1" ht="15.75">
      <c r="A4973" s="21" t="s">
        <v>14</v>
      </c>
      <c r="B4973" s="21" t="s">
        <v>16</v>
      </c>
      <c r="C4973" s="21"/>
      <c r="D4973" s="22" t="s">
        <v>18</v>
      </c>
      <c r="E4973" s="23" t="s">
        <v>19</v>
      </c>
      <c r="F4973" s="23" t="s">
        <v>20</v>
      </c>
      <c r="G4973" s="21" t="s">
        <v>21</v>
      </c>
      <c r="H4973" s="63"/>
      <c r="I4973" s="63"/>
      <c r="J4973" s="59">
        <f>H4973*C4974</f>
        <v>0</v>
      </c>
    </row>
    <row r="4974" spans="1:10" s="141" customFormat="1">
      <c r="A4974" s="144">
        <v>1</v>
      </c>
      <c r="B4974" s="145" t="s">
        <v>23</v>
      </c>
      <c r="C4974" s="26"/>
      <c r="D4974" s="146">
        <v>79305</v>
      </c>
      <c r="E4974" s="28">
        <f t="shared" ref="E4974:E4991" si="557">D4974*C4974</f>
        <v>0</v>
      </c>
      <c r="F4974" s="29">
        <v>0</v>
      </c>
      <c r="G4974" s="30">
        <f t="shared" ref="G4974:G4991" si="558">E4974-E4974*F4974</f>
        <v>0</v>
      </c>
      <c r="H4974" s="63">
        <f t="shared" ref="H4974:H4991" si="559">D4974/1.08</f>
        <v>73430.555555555547</v>
      </c>
      <c r="I4974" s="63"/>
      <c r="J4974" s="59">
        <f>H4974*C4975</f>
        <v>0</v>
      </c>
    </row>
    <row r="4975" spans="1:10" s="141" customFormat="1">
      <c r="A4975" s="144">
        <v>2</v>
      </c>
      <c r="B4975" s="145" t="s">
        <v>25</v>
      </c>
      <c r="C4975" s="32"/>
      <c r="D4975" s="147">
        <v>128591</v>
      </c>
      <c r="E4975" s="28">
        <f t="shared" si="557"/>
        <v>0</v>
      </c>
      <c r="F4975" s="29">
        <v>0</v>
      </c>
      <c r="G4975" s="30">
        <f t="shared" si="558"/>
        <v>0</v>
      </c>
      <c r="H4975" s="63">
        <f t="shared" si="559"/>
        <v>119065.74074074073</v>
      </c>
      <c r="I4975" s="63"/>
      <c r="J4975" s="59"/>
    </row>
    <row r="4976" spans="1:10" s="141" customFormat="1">
      <c r="A4976" s="144">
        <v>3</v>
      </c>
      <c r="B4976" s="145" t="s">
        <v>26</v>
      </c>
      <c r="C4976" s="34">
        <v>4</v>
      </c>
      <c r="D4976" s="146">
        <v>60043</v>
      </c>
      <c r="E4976" s="28">
        <f t="shared" si="557"/>
        <v>240172</v>
      </c>
      <c r="F4976" s="29">
        <v>0</v>
      </c>
      <c r="G4976" s="30">
        <f t="shared" si="558"/>
        <v>240172</v>
      </c>
      <c r="H4976" s="63">
        <f t="shared" si="559"/>
        <v>55595.370370370365</v>
      </c>
      <c r="I4976" s="63"/>
      <c r="J4976" s="59"/>
    </row>
    <row r="4977" spans="1:10" s="141" customFormat="1">
      <c r="A4977" s="144">
        <v>4</v>
      </c>
      <c r="B4977" s="145" t="s">
        <v>27</v>
      </c>
      <c r="C4977" s="106"/>
      <c r="D4977" s="146">
        <v>115781</v>
      </c>
      <c r="E4977" s="28">
        <f t="shared" si="557"/>
        <v>0</v>
      </c>
      <c r="F4977" s="29">
        <v>0</v>
      </c>
      <c r="G4977" s="30">
        <f t="shared" si="558"/>
        <v>0</v>
      </c>
      <c r="H4977" s="63">
        <f t="shared" si="559"/>
        <v>107204.62962962962</v>
      </c>
      <c r="I4977" s="63"/>
      <c r="J4977" s="59"/>
    </row>
    <row r="4978" spans="1:10" s="141" customFormat="1">
      <c r="A4978" s="144">
        <v>5</v>
      </c>
      <c r="B4978" s="145" t="s">
        <v>28</v>
      </c>
      <c r="C4978" s="32">
        <v>5</v>
      </c>
      <c r="D4978" s="146">
        <v>119943</v>
      </c>
      <c r="E4978" s="28">
        <f t="shared" si="557"/>
        <v>599715</v>
      </c>
      <c r="F4978" s="124">
        <v>0</v>
      </c>
      <c r="G4978" s="30">
        <f t="shared" si="558"/>
        <v>599715</v>
      </c>
      <c r="H4978" s="63">
        <f t="shared" si="559"/>
        <v>111058.33333333333</v>
      </c>
      <c r="I4978" s="63"/>
      <c r="J4978" s="59"/>
    </row>
    <row r="4979" spans="1:10" s="141" customFormat="1">
      <c r="A4979" s="144">
        <v>6</v>
      </c>
      <c r="B4979" s="145" t="s">
        <v>29</v>
      </c>
      <c r="C4979" s="26">
        <v>5</v>
      </c>
      <c r="D4979" s="146">
        <v>94810</v>
      </c>
      <c r="E4979" s="28">
        <f t="shared" si="557"/>
        <v>474050</v>
      </c>
      <c r="F4979" s="29">
        <v>0</v>
      </c>
      <c r="G4979" s="30">
        <f t="shared" si="558"/>
        <v>474050</v>
      </c>
      <c r="H4979" s="63">
        <f t="shared" si="559"/>
        <v>87787.037037037036</v>
      </c>
      <c r="I4979" s="63"/>
      <c r="J4979" s="59"/>
    </row>
    <row r="4980" spans="1:10" s="141" customFormat="1">
      <c r="A4980" s="144">
        <v>7</v>
      </c>
      <c r="B4980" s="145" t="s">
        <v>30</v>
      </c>
      <c r="C4980" s="34"/>
      <c r="D4980" s="146">
        <v>141396</v>
      </c>
      <c r="E4980" s="28">
        <f t="shared" si="557"/>
        <v>0</v>
      </c>
      <c r="F4980" s="29">
        <v>0</v>
      </c>
      <c r="G4980" s="30">
        <f t="shared" si="558"/>
        <v>0</v>
      </c>
      <c r="H4980" s="63">
        <f t="shared" si="559"/>
        <v>130922.22222222222</v>
      </c>
      <c r="I4980" s="63"/>
      <c r="J4980" s="59"/>
    </row>
    <row r="4981" spans="1:10" s="141" customFormat="1">
      <c r="A4981" s="144">
        <v>8</v>
      </c>
      <c r="B4981" s="145" t="s">
        <v>31</v>
      </c>
      <c r="C4981" s="26"/>
      <c r="D4981" s="146">
        <v>232931</v>
      </c>
      <c r="E4981" s="28">
        <f t="shared" si="557"/>
        <v>0</v>
      </c>
      <c r="F4981" s="29">
        <v>0</v>
      </c>
      <c r="G4981" s="30">
        <f t="shared" si="558"/>
        <v>0</v>
      </c>
      <c r="H4981" s="63">
        <f t="shared" si="559"/>
        <v>215676.85185185182</v>
      </c>
      <c r="I4981" s="63"/>
      <c r="J4981" s="59"/>
    </row>
    <row r="4982" spans="1:10" s="141" customFormat="1">
      <c r="A4982" s="144">
        <v>9</v>
      </c>
      <c r="B4982" s="148" t="s">
        <v>32</v>
      </c>
      <c r="C4982" s="26"/>
      <c r="D4982" s="146">
        <v>101534</v>
      </c>
      <c r="E4982" s="28">
        <f t="shared" si="557"/>
        <v>0</v>
      </c>
      <c r="F4982" s="29">
        <v>0</v>
      </c>
      <c r="G4982" s="30">
        <f t="shared" si="558"/>
        <v>0</v>
      </c>
      <c r="H4982" s="63">
        <f t="shared" si="559"/>
        <v>94012.962962962964</v>
      </c>
      <c r="I4982" s="63"/>
      <c r="J4982" s="59"/>
    </row>
    <row r="4983" spans="1:10" s="141" customFormat="1">
      <c r="A4983" s="144">
        <v>10</v>
      </c>
      <c r="B4983" s="148" t="s">
        <v>33</v>
      </c>
      <c r="C4983" s="37"/>
      <c r="D4983" s="147">
        <v>110148</v>
      </c>
      <c r="E4983" s="28">
        <f t="shared" si="557"/>
        <v>0</v>
      </c>
      <c r="F4983" s="29">
        <v>0</v>
      </c>
      <c r="G4983" s="30">
        <f t="shared" si="558"/>
        <v>0</v>
      </c>
      <c r="H4983" s="63">
        <f t="shared" si="559"/>
        <v>101988.88888888888</v>
      </c>
      <c r="I4983" s="63"/>
      <c r="J4983" s="59"/>
    </row>
    <row r="4984" spans="1:10" s="141" customFormat="1">
      <c r="A4984" s="144">
        <v>11</v>
      </c>
      <c r="B4984" s="145" t="s">
        <v>34</v>
      </c>
      <c r="C4984" s="37">
        <v>4</v>
      </c>
      <c r="D4984" s="146">
        <v>54198</v>
      </c>
      <c r="E4984" s="28">
        <f t="shared" si="557"/>
        <v>216792</v>
      </c>
      <c r="F4984" s="29">
        <v>0</v>
      </c>
      <c r="G4984" s="30">
        <f t="shared" si="558"/>
        <v>216792</v>
      </c>
      <c r="H4984" s="63">
        <f t="shared" si="559"/>
        <v>50183.333333333328</v>
      </c>
      <c r="I4984" s="63"/>
      <c r="J4984" s="59"/>
    </row>
    <row r="4985" spans="1:10" s="141" customFormat="1">
      <c r="A4985" s="144">
        <v>12</v>
      </c>
      <c r="B4985" s="145" t="s">
        <v>35</v>
      </c>
      <c r="C4985" s="37">
        <v>10</v>
      </c>
      <c r="D4985" s="146">
        <v>49680</v>
      </c>
      <c r="E4985" s="28">
        <f t="shared" si="557"/>
        <v>496800</v>
      </c>
      <c r="F4985" s="29">
        <v>0</v>
      </c>
      <c r="G4985" s="30">
        <f t="shared" si="558"/>
        <v>496800</v>
      </c>
      <c r="H4985" s="63">
        <f t="shared" si="559"/>
        <v>46000</v>
      </c>
      <c r="I4985" s="63"/>
      <c r="J4985" s="59"/>
    </row>
    <row r="4986" spans="1:10" s="141" customFormat="1">
      <c r="A4986" s="144">
        <v>13</v>
      </c>
      <c r="B4986" s="145" t="s">
        <v>36</v>
      </c>
      <c r="C4986" s="37"/>
      <c r="D4986" s="149">
        <v>64152</v>
      </c>
      <c r="E4986" s="28">
        <f t="shared" si="557"/>
        <v>0</v>
      </c>
      <c r="F4986" s="29">
        <v>0</v>
      </c>
      <c r="G4986" s="30">
        <f t="shared" si="558"/>
        <v>0</v>
      </c>
      <c r="H4986" s="63">
        <f t="shared" si="559"/>
        <v>59399.999999999993</v>
      </c>
      <c r="I4986" s="63"/>
      <c r="J4986" s="59"/>
    </row>
    <row r="4987" spans="1:10" s="141" customFormat="1">
      <c r="A4987" s="144">
        <v>14</v>
      </c>
      <c r="B4987" s="145" t="s">
        <v>37</v>
      </c>
      <c r="C4987" s="37"/>
      <c r="D4987" s="149">
        <v>65934</v>
      </c>
      <c r="E4987" s="28">
        <f t="shared" si="557"/>
        <v>0</v>
      </c>
      <c r="F4987" s="29">
        <v>0</v>
      </c>
      <c r="G4987" s="30">
        <f t="shared" si="558"/>
        <v>0</v>
      </c>
      <c r="H4987" s="63">
        <f t="shared" si="559"/>
        <v>61049.999999999993</v>
      </c>
      <c r="I4987" s="63"/>
      <c r="J4987" s="59">
        <f>H4987*C4988</f>
        <v>0</v>
      </c>
    </row>
    <row r="4988" spans="1:10" s="141" customFormat="1">
      <c r="A4988" s="144">
        <v>15</v>
      </c>
      <c r="B4988" s="145" t="s">
        <v>38</v>
      </c>
      <c r="C4988" s="37"/>
      <c r="D4988" s="149">
        <v>76626</v>
      </c>
      <c r="E4988" s="28">
        <f t="shared" si="557"/>
        <v>0</v>
      </c>
      <c r="F4988" s="124">
        <v>0</v>
      </c>
      <c r="G4988" s="30">
        <f t="shared" si="558"/>
        <v>0</v>
      </c>
      <c r="H4988" s="63">
        <f t="shared" si="559"/>
        <v>70950</v>
      </c>
      <c r="I4988" s="63"/>
      <c r="J4988" s="59">
        <f>H4988*C4989</f>
        <v>0</v>
      </c>
    </row>
    <row r="4989" spans="1:10" s="141" customFormat="1">
      <c r="A4989" s="144">
        <v>16</v>
      </c>
      <c r="B4989" s="145" t="s">
        <v>39</v>
      </c>
      <c r="C4989" s="37"/>
      <c r="D4989" s="149">
        <v>80190</v>
      </c>
      <c r="E4989" s="28">
        <f t="shared" si="557"/>
        <v>0</v>
      </c>
      <c r="F4989" s="29">
        <v>0</v>
      </c>
      <c r="G4989" s="30">
        <f t="shared" si="558"/>
        <v>0</v>
      </c>
      <c r="H4989" s="63">
        <f t="shared" si="559"/>
        <v>74250</v>
      </c>
      <c r="I4989" s="63"/>
      <c r="J4989" s="59">
        <f>H4989*C4990</f>
        <v>0</v>
      </c>
    </row>
    <row r="4990" spans="1:10" s="141" customFormat="1">
      <c r="A4990" s="144">
        <v>17</v>
      </c>
      <c r="B4990" s="145" t="s">
        <v>40</v>
      </c>
      <c r="C4990" s="37"/>
      <c r="D4990" s="149">
        <v>113832</v>
      </c>
      <c r="E4990" s="28">
        <f t="shared" si="557"/>
        <v>0</v>
      </c>
      <c r="F4990" s="29">
        <v>0</v>
      </c>
      <c r="G4990" s="30">
        <f t="shared" si="558"/>
        <v>0</v>
      </c>
      <c r="H4990" s="63">
        <f t="shared" si="559"/>
        <v>105400</v>
      </c>
      <c r="I4990" s="63"/>
      <c r="J4990" s="59">
        <f>H4990*C4991</f>
        <v>0</v>
      </c>
    </row>
    <row r="4991" spans="1:10" s="141" customFormat="1" ht="17.25">
      <c r="A4991" s="144">
        <v>18</v>
      </c>
      <c r="B4991" s="145" t="s">
        <v>41</v>
      </c>
      <c r="C4991" s="37"/>
      <c r="D4991" s="150">
        <v>98010</v>
      </c>
      <c r="E4991" s="28">
        <f t="shared" si="557"/>
        <v>0</v>
      </c>
      <c r="F4991" s="29">
        <v>0</v>
      </c>
      <c r="G4991" s="30">
        <f t="shared" si="558"/>
        <v>0</v>
      </c>
      <c r="H4991" s="63">
        <f t="shared" si="559"/>
        <v>90750</v>
      </c>
      <c r="I4991" s="45"/>
      <c r="J4991" s="64">
        <f>SUM(J4973:J4990)</f>
        <v>0</v>
      </c>
    </row>
    <row r="4992" spans="1:10" s="141" customFormat="1" ht="31.5">
      <c r="A4992" s="40"/>
      <c r="B4992" s="41" t="s">
        <v>42</v>
      </c>
      <c r="C4992" s="42">
        <f>SUM(C4974:C4991)</f>
        <v>28</v>
      </c>
      <c r="D4992" s="42"/>
      <c r="E4992" s="43">
        <f>SUM(E4974:E4991)</f>
        <v>2027529</v>
      </c>
      <c r="F4992" s="43"/>
      <c r="G4992" s="44">
        <f>SUM(G4974:G4991)</f>
        <v>2027529</v>
      </c>
      <c r="H4992" s="5"/>
      <c r="I4992" s="5"/>
      <c r="J4992" s="75">
        <f>J4991*0.08</f>
        <v>0</v>
      </c>
    </row>
    <row r="4993" spans="1:10" s="141" customFormat="1" ht="31.5">
      <c r="A4993" s="46"/>
      <c r="B4993" s="47"/>
      <c r="C4993" s="48"/>
      <c r="D4993" s="48"/>
      <c r="E4993" s="49"/>
      <c r="F4993" s="49"/>
      <c r="G4993" s="151"/>
      <c r="H4993" s="6"/>
      <c r="I4993" s="6"/>
      <c r="J4993" s="76">
        <f>SUM(J4991:J4992)</f>
        <v>0</v>
      </c>
    </row>
    <row r="4994" spans="1:10" s="141" customFormat="1" ht="18">
      <c r="A4994" s="283" t="s">
        <v>43</v>
      </c>
      <c r="B4994" s="283"/>
      <c r="C4994" s="284" t="s">
        <v>44</v>
      </c>
      <c r="D4994" s="284"/>
      <c r="E4994" s="54"/>
      <c r="F4994" s="54"/>
      <c r="G4994" s="55" t="s">
        <v>45</v>
      </c>
    </row>
    <row r="4999" spans="1:10" s="141" customFormat="1" ht="15.75">
      <c r="A4999" s="279" t="s">
        <v>0</v>
      </c>
      <c r="B4999" s="279"/>
      <c r="C4999" s="279"/>
      <c r="D4999" s="279"/>
      <c r="E4999" s="279"/>
      <c r="F4999" s="279"/>
      <c r="G4999" s="279"/>
    </row>
    <row r="5000" spans="1:10" s="141" customFormat="1" ht="15.75">
      <c r="A5000" s="279" t="s">
        <v>1</v>
      </c>
      <c r="B5000" s="279"/>
      <c r="C5000" s="279"/>
      <c r="D5000" s="279"/>
      <c r="E5000" s="279"/>
      <c r="F5000" s="279"/>
      <c r="G5000" s="279"/>
      <c r="H5000" s="1"/>
      <c r="I5000" s="1"/>
      <c r="J5000" s="71"/>
    </row>
    <row r="5001" spans="1:10" s="141" customFormat="1" ht="15.75">
      <c r="A5001" s="279" t="s">
        <v>2</v>
      </c>
      <c r="B5001" s="279"/>
      <c r="C5001" s="279"/>
      <c r="D5001" s="279"/>
      <c r="E5001" s="279"/>
      <c r="F5001" s="279"/>
      <c r="G5001" s="279"/>
      <c r="H5001" s="1"/>
      <c r="I5001" s="1"/>
      <c r="J5001" s="71"/>
    </row>
    <row r="5002" spans="1:10" s="141" customFormat="1" ht="15.75">
      <c r="A5002" s="279" t="s">
        <v>4</v>
      </c>
      <c r="B5002" s="279"/>
      <c r="C5002" s="279"/>
      <c r="D5002" s="279"/>
      <c r="E5002" s="279"/>
      <c r="F5002" s="279"/>
      <c r="G5002" s="279"/>
      <c r="H5002" s="1"/>
      <c r="I5002" s="1"/>
      <c r="J5002" s="71"/>
    </row>
    <row r="5003" spans="1:10" s="141" customFormat="1" ht="27">
      <c r="A5003" s="280" t="s">
        <v>6</v>
      </c>
      <c r="B5003" s="280"/>
      <c r="C5003" s="280"/>
      <c r="D5003" s="280"/>
      <c r="E5003" s="280"/>
      <c r="F5003" s="280"/>
      <c r="G5003" s="280"/>
      <c r="H5003" s="2"/>
      <c r="I5003" s="2"/>
      <c r="J5003" s="72"/>
    </row>
    <row r="5004" spans="1:10" s="141" customFormat="1" ht="27">
      <c r="A5004" s="142"/>
      <c r="B5004" s="142"/>
      <c r="C5004" s="281" t="s">
        <v>433</v>
      </c>
      <c r="D5004" s="281"/>
      <c r="E5004" s="281"/>
      <c r="F5004" s="281"/>
      <c r="G5004" s="281"/>
      <c r="H5004" s="68"/>
      <c r="I5004" s="68"/>
      <c r="J5004" s="71"/>
    </row>
    <row r="5005" spans="1:10" s="141" customFormat="1" ht="15.75">
      <c r="A5005" s="11" t="s">
        <v>358</v>
      </c>
      <c r="B5005" s="12">
        <v>4138347345</v>
      </c>
      <c r="C5005" s="143"/>
      <c r="D5005" s="286"/>
      <c r="E5005" s="286"/>
      <c r="F5005" s="286"/>
      <c r="G5005" s="286"/>
      <c r="H5005" s="69" t="s">
        <v>161</v>
      </c>
      <c r="I5005" s="69"/>
      <c r="J5005" s="73"/>
    </row>
    <row r="5006" spans="1:10" s="141" customFormat="1" ht="15.75">
      <c r="A5006" s="11" t="s">
        <v>9</v>
      </c>
      <c r="B5006" s="286" t="s">
        <v>834</v>
      </c>
      <c r="C5006" s="286"/>
      <c r="D5006" s="286"/>
      <c r="E5006" s="16"/>
      <c r="F5006" s="11"/>
      <c r="G5006" s="16"/>
      <c r="H5006" s="1"/>
      <c r="I5006" s="1"/>
      <c r="J5006" s="71"/>
    </row>
    <row r="5007" spans="1:10" s="141" customFormat="1" ht="15.75">
      <c r="A5007" s="11" t="s">
        <v>11</v>
      </c>
      <c r="B5007" s="289" t="s">
        <v>702</v>
      </c>
      <c r="C5007" s="289"/>
      <c r="D5007" s="289"/>
      <c r="E5007" s="289"/>
      <c r="F5007" s="18"/>
      <c r="G5007" s="19"/>
      <c r="H5007" s="1"/>
      <c r="I5007" s="1"/>
      <c r="J5007" s="71"/>
    </row>
    <row r="5008" spans="1:10" s="141" customFormat="1" ht="15.75">
      <c r="A5008" s="21" t="s">
        <v>14</v>
      </c>
      <c r="B5008" s="21" t="s">
        <v>16</v>
      </c>
      <c r="C5008" s="21"/>
      <c r="D5008" s="22" t="s">
        <v>18</v>
      </c>
      <c r="E5008" s="23" t="s">
        <v>19</v>
      </c>
      <c r="F5008" s="23" t="s">
        <v>20</v>
      </c>
      <c r="G5008" s="21" t="s">
        <v>21</v>
      </c>
      <c r="H5008" s="63"/>
      <c r="I5008" s="63"/>
      <c r="J5008" s="59">
        <f>H5008*C5009</f>
        <v>0</v>
      </c>
    </row>
    <row r="5009" spans="1:10" s="141" customFormat="1">
      <c r="A5009" s="144">
        <v>1</v>
      </c>
      <c r="B5009" s="145" t="s">
        <v>23</v>
      </c>
      <c r="C5009" s="26">
        <v>3</v>
      </c>
      <c r="D5009" s="146">
        <v>79305</v>
      </c>
      <c r="E5009" s="28">
        <f t="shared" ref="E5009:E5026" si="560">D5009*C5009</f>
        <v>237915</v>
      </c>
      <c r="F5009" s="29">
        <v>0</v>
      </c>
      <c r="G5009" s="30">
        <f t="shared" ref="G5009:G5026" si="561">E5009-E5009*F5009</f>
        <v>237915</v>
      </c>
      <c r="H5009" s="63">
        <f t="shared" ref="H5009:H5026" si="562">D5009/1.08</f>
        <v>73430.555555555547</v>
      </c>
      <c r="I5009" s="63"/>
      <c r="J5009" s="59">
        <f>H5009*C5010</f>
        <v>0</v>
      </c>
    </row>
    <row r="5010" spans="1:10" s="141" customFormat="1">
      <c r="A5010" s="144">
        <v>2</v>
      </c>
      <c r="B5010" s="145" t="s">
        <v>25</v>
      </c>
      <c r="C5010" s="32"/>
      <c r="D5010" s="147">
        <v>128591</v>
      </c>
      <c r="E5010" s="28">
        <f t="shared" si="560"/>
        <v>0</v>
      </c>
      <c r="F5010" s="29">
        <v>0</v>
      </c>
      <c r="G5010" s="30">
        <f t="shared" si="561"/>
        <v>0</v>
      </c>
      <c r="H5010" s="63">
        <f t="shared" si="562"/>
        <v>119065.74074074073</v>
      </c>
      <c r="I5010" s="63"/>
      <c r="J5010" s="59">
        <f>H5010*C5011</f>
        <v>0</v>
      </c>
    </row>
    <row r="5011" spans="1:10" s="141" customFormat="1">
      <c r="A5011" s="144">
        <v>3</v>
      </c>
      <c r="B5011" s="145" t="s">
        <v>26</v>
      </c>
      <c r="C5011" s="34"/>
      <c r="D5011" s="146">
        <v>60043</v>
      </c>
      <c r="E5011" s="28">
        <f t="shared" si="560"/>
        <v>0</v>
      </c>
      <c r="F5011" s="29">
        <v>0</v>
      </c>
      <c r="G5011" s="30">
        <f t="shared" si="561"/>
        <v>0</v>
      </c>
      <c r="H5011" s="63">
        <f t="shared" si="562"/>
        <v>55595.370370370365</v>
      </c>
      <c r="I5011" s="63"/>
      <c r="J5011" s="59"/>
    </row>
    <row r="5012" spans="1:10" s="141" customFormat="1">
      <c r="A5012" s="144">
        <v>4</v>
      </c>
      <c r="B5012" s="145" t="s">
        <v>27</v>
      </c>
      <c r="C5012" s="106"/>
      <c r="D5012" s="146">
        <v>115781</v>
      </c>
      <c r="E5012" s="28">
        <f t="shared" si="560"/>
        <v>0</v>
      </c>
      <c r="F5012" s="29">
        <v>0</v>
      </c>
      <c r="G5012" s="30">
        <f t="shared" si="561"/>
        <v>0</v>
      </c>
      <c r="H5012" s="63">
        <f t="shared" si="562"/>
        <v>107204.62962962962</v>
      </c>
      <c r="I5012" s="63"/>
      <c r="J5012" s="59"/>
    </row>
    <row r="5013" spans="1:10" s="141" customFormat="1">
      <c r="A5013" s="144">
        <v>5</v>
      </c>
      <c r="B5013" s="145" t="s">
        <v>28</v>
      </c>
      <c r="C5013" s="32">
        <v>6</v>
      </c>
      <c r="D5013" s="146">
        <v>119943</v>
      </c>
      <c r="E5013" s="28">
        <f t="shared" si="560"/>
        <v>719658</v>
      </c>
      <c r="F5013" s="124">
        <v>0</v>
      </c>
      <c r="G5013" s="30">
        <f t="shared" si="561"/>
        <v>719658</v>
      </c>
      <c r="H5013" s="63">
        <f t="shared" si="562"/>
        <v>111058.33333333333</v>
      </c>
      <c r="I5013" s="63"/>
      <c r="J5013" s="59"/>
    </row>
    <row r="5014" spans="1:10" s="141" customFormat="1">
      <c r="A5014" s="144">
        <v>6</v>
      </c>
      <c r="B5014" s="145" t="s">
        <v>29</v>
      </c>
      <c r="C5014" s="26"/>
      <c r="D5014" s="146">
        <v>94810</v>
      </c>
      <c r="E5014" s="28">
        <f t="shared" si="560"/>
        <v>0</v>
      </c>
      <c r="F5014" s="29">
        <v>0</v>
      </c>
      <c r="G5014" s="30">
        <f t="shared" si="561"/>
        <v>0</v>
      </c>
      <c r="H5014" s="63">
        <f t="shared" si="562"/>
        <v>87787.037037037036</v>
      </c>
      <c r="I5014" s="63"/>
      <c r="J5014" s="59"/>
    </row>
    <row r="5015" spans="1:10" s="141" customFormat="1">
      <c r="A5015" s="144">
        <v>7</v>
      </c>
      <c r="B5015" s="145" t="s">
        <v>30</v>
      </c>
      <c r="C5015" s="34"/>
      <c r="D5015" s="146">
        <v>141396</v>
      </c>
      <c r="E5015" s="28">
        <f t="shared" si="560"/>
        <v>0</v>
      </c>
      <c r="F5015" s="29">
        <v>0</v>
      </c>
      <c r="G5015" s="30">
        <f t="shared" si="561"/>
        <v>0</v>
      </c>
      <c r="H5015" s="63">
        <f t="shared" si="562"/>
        <v>130922.22222222222</v>
      </c>
      <c r="I5015" s="63"/>
      <c r="J5015" s="59"/>
    </row>
    <row r="5016" spans="1:10" s="141" customFormat="1">
      <c r="A5016" s="144">
        <v>8</v>
      </c>
      <c r="B5016" s="145" t="s">
        <v>31</v>
      </c>
      <c r="C5016" s="26"/>
      <c r="D5016" s="146">
        <v>232931</v>
      </c>
      <c r="E5016" s="28">
        <f t="shared" si="560"/>
        <v>0</v>
      </c>
      <c r="F5016" s="29">
        <v>0</v>
      </c>
      <c r="G5016" s="30">
        <f t="shared" si="561"/>
        <v>0</v>
      </c>
      <c r="H5016" s="63">
        <f t="shared" si="562"/>
        <v>215676.85185185182</v>
      </c>
      <c r="I5016" s="63"/>
      <c r="J5016" s="59"/>
    </row>
    <row r="5017" spans="1:10" s="141" customFormat="1">
      <c r="A5017" s="144">
        <v>9</v>
      </c>
      <c r="B5017" s="148" t="s">
        <v>32</v>
      </c>
      <c r="C5017" s="26"/>
      <c r="D5017" s="146">
        <v>101534</v>
      </c>
      <c r="E5017" s="28">
        <f t="shared" si="560"/>
        <v>0</v>
      </c>
      <c r="F5017" s="29">
        <v>0</v>
      </c>
      <c r="G5017" s="30">
        <f t="shared" si="561"/>
        <v>0</v>
      </c>
      <c r="H5017" s="63">
        <f t="shared" si="562"/>
        <v>94012.962962962964</v>
      </c>
      <c r="I5017" s="63"/>
      <c r="J5017" s="59"/>
    </row>
    <row r="5018" spans="1:10" s="141" customFormat="1">
      <c r="A5018" s="144">
        <v>10</v>
      </c>
      <c r="B5018" s="148" t="s">
        <v>33</v>
      </c>
      <c r="C5018" s="37"/>
      <c r="D5018" s="147">
        <v>110148</v>
      </c>
      <c r="E5018" s="28">
        <f t="shared" si="560"/>
        <v>0</v>
      </c>
      <c r="F5018" s="29">
        <v>0</v>
      </c>
      <c r="G5018" s="30">
        <f t="shared" si="561"/>
        <v>0</v>
      </c>
      <c r="H5018" s="63">
        <f t="shared" si="562"/>
        <v>101988.88888888888</v>
      </c>
      <c r="I5018" s="63"/>
      <c r="J5018" s="59"/>
    </row>
    <row r="5019" spans="1:10" s="141" customFormat="1">
      <c r="A5019" s="144">
        <v>11</v>
      </c>
      <c r="B5019" s="145" t="s">
        <v>34</v>
      </c>
      <c r="C5019" s="37"/>
      <c r="D5019" s="146">
        <v>54198</v>
      </c>
      <c r="E5019" s="28">
        <f t="shared" si="560"/>
        <v>0</v>
      </c>
      <c r="F5019" s="29">
        <v>0</v>
      </c>
      <c r="G5019" s="30">
        <f t="shared" si="561"/>
        <v>0</v>
      </c>
      <c r="H5019" s="63">
        <f t="shared" si="562"/>
        <v>50183.333333333328</v>
      </c>
      <c r="I5019" s="63"/>
      <c r="J5019" s="59">
        <f t="shared" ref="J5019:J5025" si="563">H5019*C5020</f>
        <v>0</v>
      </c>
    </row>
    <row r="5020" spans="1:10" s="141" customFormat="1">
      <c r="A5020" s="144">
        <v>12</v>
      </c>
      <c r="B5020" s="145" t="s">
        <v>35</v>
      </c>
      <c r="C5020" s="37"/>
      <c r="D5020" s="146">
        <v>49680</v>
      </c>
      <c r="E5020" s="28">
        <f t="shared" si="560"/>
        <v>0</v>
      </c>
      <c r="F5020" s="29">
        <v>0</v>
      </c>
      <c r="G5020" s="30">
        <f t="shared" si="561"/>
        <v>0</v>
      </c>
      <c r="H5020" s="63">
        <f t="shared" si="562"/>
        <v>46000</v>
      </c>
      <c r="I5020" s="63"/>
      <c r="J5020" s="59">
        <f t="shared" si="563"/>
        <v>0</v>
      </c>
    </row>
    <row r="5021" spans="1:10" s="141" customFormat="1">
      <c r="A5021" s="144">
        <v>13</v>
      </c>
      <c r="B5021" s="145" t="s">
        <v>36</v>
      </c>
      <c r="C5021" s="37"/>
      <c r="D5021" s="149">
        <v>64152</v>
      </c>
      <c r="E5021" s="28">
        <f t="shared" si="560"/>
        <v>0</v>
      </c>
      <c r="F5021" s="29">
        <v>0</v>
      </c>
      <c r="G5021" s="30">
        <f t="shared" si="561"/>
        <v>0</v>
      </c>
      <c r="H5021" s="63">
        <f t="shared" si="562"/>
        <v>59399.999999999993</v>
      </c>
      <c r="I5021" s="63"/>
      <c r="J5021" s="59">
        <f t="shared" si="563"/>
        <v>0</v>
      </c>
    </row>
    <row r="5022" spans="1:10" s="141" customFormat="1">
      <c r="A5022" s="144">
        <v>14</v>
      </c>
      <c r="B5022" s="145" t="s">
        <v>37</v>
      </c>
      <c r="C5022" s="37"/>
      <c r="D5022" s="149">
        <v>65934</v>
      </c>
      <c r="E5022" s="28">
        <f t="shared" si="560"/>
        <v>0</v>
      </c>
      <c r="F5022" s="29">
        <v>0</v>
      </c>
      <c r="G5022" s="30">
        <f t="shared" si="561"/>
        <v>0</v>
      </c>
      <c r="H5022" s="63">
        <f t="shared" si="562"/>
        <v>61049.999999999993</v>
      </c>
      <c r="I5022" s="63"/>
      <c r="J5022" s="59">
        <f t="shared" si="563"/>
        <v>0</v>
      </c>
    </row>
    <row r="5023" spans="1:10" s="141" customFormat="1">
      <c r="A5023" s="144">
        <v>15</v>
      </c>
      <c r="B5023" s="145" t="s">
        <v>38</v>
      </c>
      <c r="C5023" s="37"/>
      <c r="D5023" s="149">
        <v>76626</v>
      </c>
      <c r="E5023" s="28">
        <f t="shared" si="560"/>
        <v>0</v>
      </c>
      <c r="F5023" s="124">
        <v>0</v>
      </c>
      <c r="G5023" s="30">
        <f t="shared" si="561"/>
        <v>0</v>
      </c>
      <c r="H5023" s="63">
        <f t="shared" si="562"/>
        <v>70950</v>
      </c>
      <c r="I5023" s="63"/>
      <c r="J5023" s="59">
        <f t="shared" si="563"/>
        <v>0</v>
      </c>
    </row>
    <row r="5024" spans="1:10" s="141" customFormat="1">
      <c r="A5024" s="144">
        <v>16</v>
      </c>
      <c r="B5024" s="145" t="s">
        <v>39</v>
      </c>
      <c r="C5024" s="37"/>
      <c r="D5024" s="149">
        <v>80190</v>
      </c>
      <c r="E5024" s="28">
        <f t="shared" si="560"/>
        <v>0</v>
      </c>
      <c r="F5024" s="29">
        <v>0</v>
      </c>
      <c r="G5024" s="30">
        <f t="shared" si="561"/>
        <v>0</v>
      </c>
      <c r="H5024" s="63">
        <f t="shared" si="562"/>
        <v>74250</v>
      </c>
      <c r="I5024" s="63"/>
      <c r="J5024" s="59">
        <f t="shared" si="563"/>
        <v>0</v>
      </c>
    </row>
    <row r="5025" spans="1:10" s="141" customFormat="1">
      <c r="A5025" s="144">
        <v>17</v>
      </c>
      <c r="B5025" s="145" t="s">
        <v>40</v>
      </c>
      <c r="C5025" s="37"/>
      <c r="D5025" s="149">
        <v>113832</v>
      </c>
      <c r="E5025" s="28">
        <f t="shared" si="560"/>
        <v>0</v>
      </c>
      <c r="F5025" s="29">
        <v>0</v>
      </c>
      <c r="G5025" s="30">
        <f t="shared" si="561"/>
        <v>0</v>
      </c>
      <c r="H5025" s="63">
        <f t="shared" si="562"/>
        <v>105400</v>
      </c>
      <c r="I5025" s="63"/>
      <c r="J5025" s="59">
        <f t="shared" si="563"/>
        <v>0</v>
      </c>
    </row>
    <row r="5026" spans="1:10" s="141" customFormat="1" ht="17.25">
      <c r="A5026" s="144">
        <v>18</v>
      </c>
      <c r="B5026" s="145" t="s">
        <v>41</v>
      </c>
      <c r="C5026" s="37"/>
      <c r="D5026" s="150">
        <v>98010</v>
      </c>
      <c r="E5026" s="28">
        <f t="shared" si="560"/>
        <v>0</v>
      </c>
      <c r="F5026" s="29">
        <v>0</v>
      </c>
      <c r="G5026" s="30">
        <f t="shared" si="561"/>
        <v>0</v>
      </c>
      <c r="H5026" s="63">
        <f t="shared" si="562"/>
        <v>90750</v>
      </c>
      <c r="I5026" s="45"/>
      <c r="J5026" s="64">
        <f>SUM(J5008:J5025)</f>
        <v>0</v>
      </c>
    </row>
    <row r="5027" spans="1:10" s="141" customFormat="1" ht="31.5">
      <c r="A5027" s="40"/>
      <c r="B5027" s="41" t="s">
        <v>42</v>
      </c>
      <c r="C5027" s="42">
        <f>SUM(C5009:C5026)</f>
        <v>9</v>
      </c>
      <c r="D5027" s="42"/>
      <c r="E5027" s="43">
        <f>SUM(E5009:E5026)</f>
        <v>957573</v>
      </c>
      <c r="F5027" s="43"/>
      <c r="G5027" s="44">
        <f>SUM(G5009:G5026)</f>
        <v>957573</v>
      </c>
      <c r="H5027" s="5"/>
      <c r="I5027" s="5"/>
      <c r="J5027" s="75">
        <f>J5026*0.08</f>
        <v>0</v>
      </c>
    </row>
    <row r="5028" spans="1:10" s="141" customFormat="1" ht="31.5">
      <c r="A5028" s="46"/>
      <c r="B5028" s="47"/>
      <c r="C5028" s="48"/>
      <c r="D5028" s="48"/>
      <c r="E5028" s="49"/>
      <c r="F5028" s="49"/>
      <c r="G5028" s="151"/>
      <c r="H5028" s="6"/>
      <c r="I5028" s="6"/>
      <c r="J5028" s="76">
        <f>SUM(J5026:J5027)</f>
        <v>0</v>
      </c>
    </row>
    <row r="5029" spans="1:10" s="141" customFormat="1" ht="18">
      <c r="A5029" s="283" t="s">
        <v>43</v>
      </c>
      <c r="B5029" s="283"/>
      <c r="C5029" s="284" t="s">
        <v>44</v>
      </c>
      <c r="D5029" s="284"/>
      <c r="E5029" s="54"/>
      <c r="F5029" s="54"/>
      <c r="G5029" s="55" t="s">
        <v>45</v>
      </c>
    </row>
    <row r="5032" spans="1:10" s="141" customFormat="1" ht="15.75">
      <c r="A5032" s="279" t="s">
        <v>0</v>
      </c>
      <c r="B5032" s="279"/>
      <c r="C5032" s="279"/>
      <c r="D5032" s="279"/>
      <c r="E5032" s="279"/>
      <c r="F5032" s="279"/>
      <c r="G5032" s="279"/>
    </row>
    <row r="5033" spans="1:10" s="141" customFormat="1" ht="15.75">
      <c r="A5033" s="279" t="s">
        <v>1</v>
      </c>
      <c r="B5033" s="279"/>
      <c r="C5033" s="279"/>
      <c r="D5033" s="279"/>
      <c r="E5033" s="279"/>
      <c r="F5033" s="279"/>
      <c r="G5033" s="279"/>
      <c r="H5033" s="1"/>
      <c r="I5033" s="1"/>
      <c r="J5033" s="71"/>
    </row>
    <row r="5034" spans="1:10" s="141" customFormat="1" ht="15.75">
      <c r="A5034" s="279" t="s">
        <v>2</v>
      </c>
      <c r="B5034" s="279"/>
      <c r="C5034" s="279"/>
      <c r="D5034" s="279"/>
      <c r="E5034" s="279"/>
      <c r="F5034" s="279"/>
      <c r="G5034" s="279"/>
      <c r="H5034" s="1"/>
      <c r="I5034" s="1"/>
      <c r="J5034" s="71"/>
    </row>
    <row r="5035" spans="1:10" s="141" customFormat="1" ht="15.75">
      <c r="A5035" s="279" t="s">
        <v>4</v>
      </c>
      <c r="B5035" s="279"/>
      <c r="C5035" s="279"/>
      <c r="D5035" s="279"/>
      <c r="E5035" s="279"/>
      <c r="F5035" s="279"/>
      <c r="G5035" s="279"/>
      <c r="H5035" s="1"/>
      <c r="I5035" s="1"/>
      <c r="J5035" s="71"/>
    </row>
    <row r="5036" spans="1:10" s="141" customFormat="1" ht="27">
      <c r="A5036" s="280" t="s">
        <v>6</v>
      </c>
      <c r="B5036" s="280"/>
      <c r="C5036" s="280"/>
      <c r="D5036" s="280"/>
      <c r="E5036" s="280"/>
      <c r="F5036" s="280"/>
      <c r="G5036" s="280"/>
      <c r="H5036" s="2"/>
      <c r="I5036" s="2"/>
      <c r="J5036" s="72"/>
    </row>
    <row r="5037" spans="1:10" s="141" customFormat="1" ht="27">
      <c r="A5037" s="142"/>
      <c r="B5037" s="142"/>
      <c r="C5037" s="281" t="s">
        <v>433</v>
      </c>
      <c r="D5037" s="281"/>
      <c r="E5037" s="281"/>
      <c r="F5037" s="281"/>
      <c r="G5037" s="281"/>
      <c r="H5037" s="68"/>
      <c r="I5037" s="68"/>
      <c r="J5037" s="71"/>
    </row>
    <row r="5038" spans="1:10" s="141" customFormat="1" ht="15.75">
      <c r="A5038" s="11" t="s">
        <v>358</v>
      </c>
      <c r="B5038" s="12">
        <v>4138333302</v>
      </c>
      <c r="C5038" s="143"/>
      <c r="D5038" s="286"/>
      <c r="E5038" s="286"/>
      <c r="F5038" s="286"/>
      <c r="G5038" s="286"/>
      <c r="H5038" s="69" t="s">
        <v>161</v>
      </c>
      <c r="I5038" s="69"/>
      <c r="J5038" s="73"/>
    </row>
    <row r="5039" spans="1:10" s="141" customFormat="1" ht="15.75">
      <c r="A5039" s="11" t="s">
        <v>9</v>
      </c>
      <c r="B5039" s="286" t="s">
        <v>835</v>
      </c>
      <c r="C5039" s="286"/>
      <c r="D5039" s="286"/>
      <c r="E5039" s="16"/>
      <c r="F5039" s="11"/>
      <c r="G5039" s="16"/>
      <c r="H5039" s="1"/>
      <c r="I5039" s="1"/>
      <c r="J5039" s="71"/>
    </row>
    <row r="5040" spans="1:10" s="141" customFormat="1" ht="15.75">
      <c r="A5040" s="11" t="s">
        <v>11</v>
      </c>
      <c r="B5040" s="289" t="s">
        <v>836</v>
      </c>
      <c r="C5040" s="289"/>
      <c r="D5040" s="289"/>
      <c r="E5040" s="289"/>
      <c r="F5040" s="18"/>
      <c r="G5040" s="19"/>
      <c r="H5040" s="1"/>
      <c r="I5040" s="1"/>
      <c r="J5040" s="71"/>
    </row>
    <row r="5041" spans="1:10" s="141" customFormat="1" ht="15.75">
      <c r="A5041" s="21" t="s">
        <v>14</v>
      </c>
      <c r="B5041" s="21" t="s">
        <v>16</v>
      </c>
      <c r="C5041" s="21"/>
      <c r="D5041" s="22" t="s">
        <v>18</v>
      </c>
      <c r="E5041" s="23" t="s">
        <v>19</v>
      </c>
      <c r="F5041" s="23" t="s">
        <v>20</v>
      </c>
      <c r="G5041" s="21" t="s">
        <v>21</v>
      </c>
      <c r="H5041" s="63"/>
      <c r="I5041" s="63"/>
      <c r="J5041" s="59">
        <f>H5041*C5042</f>
        <v>0</v>
      </c>
    </row>
    <row r="5042" spans="1:10" s="141" customFormat="1">
      <c r="A5042" s="144">
        <v>1</v>
      </c>
      <c r="B5042" s="145" t="s">
        <v>23</v>
      </c>
      <c r="C5042" s="26"/>
      <c r="D5042" s="146">
        <v>79305</v>
      </c>
      <c r="E5042" s="28">
        <f t="shared" ref="E5042:E5059" si="564">D5042*C5042</f>
        <v>0</v>
      </c>
      <c r="F5042" s="29">
        <v>0</v>
      </c>
      <c r="G5042" s="30">
        <f t="shared" ref="G5042:G5059" si="565">E5042-E5042*F5042</f>
        <v>0</v>
      </c>
      <c r="H5042" s="63">
        <f t="shared" ref="H5042:H5059" si="566">D5042/1.08</f>
        <v>73430.555555555547</v>
      </c>
      <c r="I5042" s="63"/>
      <c r="J5042" s="59">
        <f>H5042*C5043</f>
        <v>0</v>
      </c>
    </row>
    <row r="5043" spans="1:10" s="141" customFormat="1">
      <c r="A5043" s="144">
        <v>2</v>
      </c>
      <c r="B5043" s="145" t="s">
        <v>25</v>
      </c>
      <c r="C5043" s="32"/>
      <c r="D5043" s="147">
        <v>128591</v>
      </c>
      <c r="E5043" s="28">
        <f t="shared" si="564"/>
        <v>0</v>
      </c>
      <c r="F5043" s="29">
        <v>0</v>
      </c>
      <c r="G5043" s="30">
        <f t="shared" si="565"/>
        <v>0</v>
      </c>
      <c r="H5043" s="63">
        <f t="shared" si="566"/>
        <v>119065.74074074073</v>
      </c>
      <c r="I5043" s="63"/>
      <c r="J5043" s="59"/>
    </row>
    <row r="5044" spans="1:10" s="141" customFormat="1">
      <c r="A5044" s="144">
        <v>3</v>
      </c>
      <c r="B5044" s="145" t="s">
        <v>26</v>
      </c>
      <c r="C5044" s="34">
        <v>3</v>
      </c>
      <c r="D5044" s="146">
        <v>60043</v>
      </c>
      <c r="E5044" s="28">
        <f t="shared" si="564"/>
        <v>180129</v>
      </c>
      <c r="F5044" s="29">
        <v>0</v>
      </c>
      <c r="G5044" s="30">
        <f t="shared" si="565"/>
        <v>180129</v>
      </c>
      <c r="H5044" s="63">
        <f t="shared" si="566"/>
        <v>55595.370370370365</v>
      </c>
      <c r="I5044" s="63"/>
      <c r="J5044" s="59"/>
    </row>
    <row r="5045" spans="1:10" s="141" customFormat="1">
      <c r="A5045" s="144">
        <v>4</v>
      </c>
      <c r="B5045" s="145" t="s">
        <v>27</v>
      </c>
      <c r="C5045" s="106"/>
      <c r="D5045" s="146">
        <v>115781</v>
      </c>
      <c r="E5045" s="28">
        <f t="shared" si="564"/>
        <v>0</v>
      </c>
      <c r="F5045" s="29">
        <v>0</v>
      </c>
      <c r="G5045" s="30">
        <f t="shared" si="565"/>
        <v>0</v>
      </c>
      <c r="H5045" s="63">
        <f t="shared" si="566"/>
        <v>107204.62962962962</v>
      </c>
      <c r="I5045" s="63"/>
      <c r="J5045" s="59"/>
    </row>
    <row r="5046" spans="1:10" s="141" customFormat="1">
      <c r="A5046" s="144">
        <v>5</v>
      </c>
      <c r="B5046" s="145" t="s">
        <v>28</v>
      </c>
      <c r="C5046" s="32">
        <v>5</v>
      </c>
      <c r="D5046" s="146">
        <v>119943</v>
      </c>
      <c r="E5046" s="28">
        <f t="shared" si="564"/>
        <v>599715</v>
      </c>
      <c r="F5046" s="124">
        <v>0</v>
      </c>
      <c r="G5046" s="30">
        <f t="shared" si="565"/>
        <v>599715</v>
      </c>
      <c r="H5046" s="63">
        <f t="shared" si="566"/>
        <v>111058.33333333333</v>
      </c>
      <c r="I5046" s="63"/>
      <c r="J5046" s="59"/>
    </row>
    <row r="5047" spans="1:10" s="141" customFormat="1">
      <c r="A5047" s="144">
        <v>6</v>
      </c>
      <c r="B5047" s="145" t="s">
        <v>29</v>
      </c>
      <c r="C5047" s="26">
        <v>3</v>
      </c>
      <c r="D5047" s="146">
        <v>94810</v>
      </c>
      <c r="E5047" s="28">
        <f t="shared" si="564"/>
        <v>284430</v>
      </c>
      <c r="F5047" s="29">
        <v>0</v>
      </c>
      <c r="G5047" s="30">
        <f t="shared" si="565"/>
        <v>284430</v>
      </c>
      <c r="H5047" s="63">
        <f t="shared" si="566"/>
        <v>87787.037037037036</v>
      </c>
      <c r="I5047" s="63"/>
      <c r="J5047" s="59"/>
    </row>
    <row r="5048" spans="1:10" s="141" customFormat="1">
      <c r="A5048" s="144">
        <v>7</v>
      </c>
      <c r="B5048" s="145" t="s">
        <v>30</v>
      </c>
      <c r="C5048" s="34"/>
      <c r="D5048" s="146">
        <v>141396</v>
      </c>
      <c r="E5048" s="28">
        <f t="shared" si="564"/>
        <v>0</v>
      </c>
      <c r="F5048" s="29">
        <v>0</v>
      </c>
      <c r="G5048" s="30">
        <f t="shared" si="565"/>
        <v>0</v>
      </c>
      <c r="H5048" s="63">
        <f t="shared" si="566"/>
        <v>130922.22222222222</v>
      </c>
      <c r="I5048" s="63"/>
      <c r="J5048" s="59"/>
    </row>
    <row r="5049" spans="1:10" s="141" customFormat="1">
      <c r="A5049" s="144">
        <v>8</v>
      </c>
      <c r="B5049" s="145" t="s">
        <v>31</v>
      </c>
      <c r="C5049" s="26"/>
      <c r="D5049" s="146">
        <v>232931</v>
      </c>
      <c r="E5049" s="28">
        <f t="shared" si="564"/>
        <v>0</v>
      </c>
      <c r="F5049" s="29">
        <v>0</v>
      </c>
      <c r="G5049" s="30">
        <f t="shared" si="565"/>
        <v>0</v>
      </c>
      <c r="H5049" s="63">
        <f t="shared" si="566"/>
        <v>215676.85185185182</v>
      </c>
      <c r="I5049" s="63"/>
      <c r="J5049" s="59"/>
    </row>
    <row r="5050" spans="1:10" s="141" customFormat="1">
      <c r="A5050" s="144">
        <v>9</v>
      </c>
      <c r="B5050" s="148" t="s">
        <v>32</v>
      </c>
      <c r="C5050" s="26"/>
      <c r="D5050" s="146">
        <v>101534</v>
      </c>
      <c r="E5050" s="28">
        <f t="shared" si="564"/>
        <v>0</v>
      </c>
      <c r="F5050" s="29">
        <v>0</v>
      </c>
      <c r="G5050" s="30">
        <f t="shared" si="565"/>
        <v>0</v>
      </c>
      <c r="H5050" s="63">
        <f t="shared" si="566"/>
        <v>94012.962962962964</v>
      </c>
      <c r="I5050" s="63"/>
      <c r="J5050" s="59"/>
    </row>
    <row r="5051" spans="1:10" s="141" customFormat="1">
      <c r="A5051" s="144">
        <v>10</v>
      </c>
      <c r="B5051" s="148" t="s">
        <v>33</v>
      </c>
      <c r="C5051" s="37"/>
      <c r="D5051" s="147">
        <v>110148</v>
      </c>
      <c r="E5051" s="28">
        <f t="shared" si="564"/>
        <v>0</v>
      </c>
      <c r="F5051" s="29">
        <v>0</v>
      </c>
      <c r="G5051" s="30">
        <f t="shared" si="565"/>
        <v>0</v>
      </c>
      <c r="H5051" s="63">
        <f t="shared" si="566"/>
        <v>101988.88888888888</v>
      </c>
      <c r="I5051" s="63"/>
      <c r="J5051" s="59"/>
    </row>
    <row r="5052" spans="1:10" s="141" customFormat="1">
      <c r="A5052" s="144">
        <v>11</v>
      </c>
      <c r="B5052" s="145" t="s">
        <v>34</v>
      </c>
      <c r="C5052" s="37"/>
      <c r="D5052" s="146">
        <v>54198</v>
      </c>
      <c r="E5052" s="28">
        <f t="shared" si="564"/>
        <v>0</v>
      </c>
      <c r="F5052" s="29">
        <v>0</v>
      </c>
      <c r="G5052" s="30">
        <f t="shared" si="565"/>
        <v>0</v>
      </c>
      <c r="H5052" s="63">
        <f t="shared" si="566"/>
        <v>50183.333333333328</v>
      </c>
      <c r="I5052" s="63"/>
      <c r="J5052" s="59">
        <f t="shared" ref="J5052:J5058" si="567">H5052*C5053</f>
        <v>0</v>
      </c>
    </row>
    <row r="5053" spans="1:10" s="141" customFormat="1">
      <c r="A5053" s="144">
        <v>12</v>
      </c>
      <c r="B5053" s="145" t="s">
        <v>35</v>
      </c>
      <c r="C5053" s="37"/>
      <c r="D5053" s="146">
        <v>49680</v>
      </c>
      <c r="E5053" s="28">
        <f t="shared" si="564"/>
        <v>0</v>
      </c>
      <c r="F5053" s="29">
        <v>0</v>
      </c>
      <c r="G5053" s="30">
        <f t="shared" si="565"/>
        <v>0</v>
      </c>
      <c r="H5053" s="63">
        <f t="shared" si="566"/>
        <v>46000</v>
      </c>
      <c r="I5053" s="63"/>
      <c r="J5053" s="59">
        <f t="shared" si="567"/>
        <v>0</v>
      </c>
    </row>
    <row r="5054" spans="1:10" s="141" customFormat="1">
      <c r="A5054" s="144">
        <v>13</v>
      </c>
      <c r="B5054" s="145" t="s">
        <v>36</v>
      </c>
      <c r="C5054" s="37"/>
      <c r="D5054" s="149">
        <v>64152</v>
      </c>
      <c r="E5054" s="28">
        <f t="shared" si="564"/>
        <v>0</v>
      </c>
      <c r="F5054" s="29">
        <v>0</v>
      </c>
      <c r="G5054" s="30">
        <f t="shared" si="565"/>
        <v>0</v>
      </c>
      <c r="H5054" s="63">
        <f t="shared" si="566"/>
        <v>59399.999999999993</v>
      </c>
      <c r="I5054" s="63"/>
      <c r="J5054" s="59">
        <f t="shared" si="567"/>
        <v>0</v>
      </c>
    </row>
    <row r="5055" spans="1:10" s="141" customFormat="1">
      <c r="A5055" s="144">
        <v>14</v>
      </c>
      <c r="B5055" s="145" t="s">
        <v>37</v>
      </c>
      <c r="C5055" s="37"/>
      <c r="D5055" s="149">
        <v>65934</v>
      </c>
      <c r="E5055" s="28">
        <f t="shared" si="564"/>
        <v>0</v>
      </c>
      <c r="F5055" s="29">
        <v>0</v>
      </c>
      <c r="G5055" s="30">
        <f t="shared" si="565"/>
        <v>0</v>
      </c>
      <c r="H5055" s="63">
        <f t="shared" si="566"/>
        <v>61049.999999999993</v>
      </c>
      <c r="I5055" s="63"/>
      <c r="J5055" s="59">
        <f t="shared" si="567"/>
        <v>0</v>
      </c>
    </row>
    <row r="5056" spans="1:10" s="141" customFormat="1">
      <c r="A5056" s="144">
        <v>15</v>
      </c>
      <c r="B5056" s="145" t="s">
        <v>38</v>
      </c>
      <c r="C5056" s="37"/>
      <c r="D5056" s="149">
        <v>76626</v>
      </c>
      <c r="E5056" s="28">
        <f t="shared" si="564"/>
        <v>0</v>
      </c>
      <c r="F5056" s="124">
        <v>0</v>
      </c>
      <c r="G5056" s="30">
        <f t="shared" si="565"/>
        <v>0</v>
      </c>
      <c r="H5056" s="63">
        <f t="shared" si="566"/>
        <v>70950</v>
      </c>
      <c r="I5056" s="63"/>
      <c r="J5056" s="59">
        <f t="shared" si="567"/>
        <v>0</v>
      </c>
    </row>
    <row r="5057" spans="1:10" s="141" customFormat="1">
      <c r="A5057" s="144">
        <v>16</v>
      </c>
      <c r="B5057" s="145" t="s">
        <v>39</v>
      </c>
      <c r="C5057" s="37"/>
      <c r="D5057" s="149">
        <v>80190</v>
      </c>
      <c r="E5057" s="28">
        <f t="shared" si="564"/>
        <v>0</v>
      </c>
      <c r="F5057" s="29">
        <v>0</v>
      </c>
      <c r="G5057" s="30">
        <f t="shared" si="565"/>
        <v>0</v>
      </c>
      <c r="H5057" s="63">
        <f t="shared" si="566"/>
        <v>74250</v>
      </c>
      <c r="I5057" s="63"/>
      <c r="J5057" s="59">
        <f t="shared" si="567"/>
        <v>0</v>
      </c>
    </row>
    <row r="5058" spans="1:10" s="141" customFormat="1">
      <c r="A5058" s="144">
        <v>17</v>
      </c>
      <c r="B5058" s="145" t="s">
        <v>40</v>
      </c>
      <c r="C5058" s="37"/>
      <c r="D5058" s="149">
        <v>113832</v>
      </c>
      <c r="E5058" s="28">
        <f t="shared" si="564"/>
        <v>0</v>
      </c>
      <c r="F5058" s="29">
        <v>0</v>
      </c>
      <c r="G5058" s="30">
        <f t="shared" si="565"/>
        <v>0</v>
      </c>
      <c r="H5058" s="63">
        <f t="shared" si="566"/>
        <v>105400</v>
      </c>
      <c r="I5058" s="63"/>
      <c r="J5058" s="59">
        <f t="shared" si="567"/>
        <v>0</v>
      </c>
    </row>
    <row r="5059" spans="1:10" s="141" customFormat="1" ht="17.25">
      <c r="A5059" s="144">
        <v>18</v>
      </c>
      <c r="B5059" s="145" t="s">
        <v>41</v>
      </c>
      <c r="C5059" s="37"/>
      <c r="D5059" s="150">
        <v>98010</v>
      </c>
      <c r="E5059" s="28">
        <f t="shared" si="564"/>
        <v>0</v>
      </c>
      <c r="F5059" s="29">
        <v>0</v>
      </c>
      <c r="G5059" s="30">
        <f t="shared" si="565"/>
        <v>0</v>
      </c>
      <c r="H5059" s="63">
        <f t="shared" si="566"/>
        <v>90750</v>
      </c>
      <c r="I5059" s="45"/>
      <c r="J5059" s="64"/>
    </row>
    <row r="5060" spans="1:10" s="141" customFormat="1" ht="31.5">
      <c r="A5060" s="40"/>
      <c r="B5060" s="41" t="s">
        <v>42</v>
      </c>
      <c r="C5060" s="42">
        <f>SUM(C5042:C5059)</f>
        <v>11</v>
      </c>
      <c r="D5060" s="42"/>
      <c r="E5060" s="43">
        <f>SUM(E5042:E5059)</f>
        <v>1064274</v>
      </c>
      <c r="F5060" s="43"/>
      <c r="G5060" s="44">
        <f>SUM(G5042:G5059)</f>
        <v>1064274</v>
      </c>
      <c r="H5060" s="5"/>
      <c r="I5060" s="5"/>
      <c r="J5060" s="75">
        <f>J5059*0.08</f>
        <v>0</v>
      </c>
    </row>
    <row r="5061" spans="1:10" s="141" customFormat="1" ht="31.5">
      <c r="A5061" s="46"/>
      <c r="B5061" s="47"/>
      <c r="C5061" s="48"/>
      <c r="D5061" s="48"/>
      <c r="E5061" s="49"/>
      <c r="F5061" s="49"/>
      <c r="G5061" s="151"/>
      <c r="H5061" s="6"/>
      <c r="I5061" s="6"/>
      <c r="J5061" s="76">
        <f>SUM(J5059:J5060)</f>
        <v>0</v>
      </c>
    </row>
    <row r="5062" spans="1:10" s="141" customFormat="1" ht="18">
      <c r="A5062" s="283" t="s">
        <v>43</v>
      </c>
      <c r="B5062" s="283"/>
      <c r="C5062" s="284" t="s">
        <v>44</v>
      </c>
      <c r="D5062" s="284"/>
      <c r="E5062" s="54"/>
      <c r="F5062" s="54"/>
      <c r="G5062" s="55" t="s">
        <v>45</v>
      </c>
    </row>
    <row r="5067" spans="1:10" s="141" customFormat="1" ht="15.75">
      <c r="A5067" s="279" t="s">
        <v>0</v>
      </c>
      <c r="B5067" s="279"/>
      <c r="C5067" s="279"/>
      <c r="D5067" s="279"/>
      <c r="E5067" s="279"/>
      <c r="F5067" s="279"/>
      <c r="G5067" s="279"/>
    </row>
    <row r="5068" spans="1:10" s="141" customFormat="1" ht="15.75">
      <c r="A5068" s="279" t="s">
        <v>1</v>
      </c>
      <c r="B5068" s="279"/>
      <c r="C5068" s="279"/>
      <c r="D5068" s="279"/>
      <c r="E5068" s="279"/>
      <c r="F5068" s="279"/>
      <c r="G5068" s="279"/>
      <c r="H5068" s="1"/>
      <c r="I5068" s="1"/>
      <c r="J5068" s="71"/>
    </row>
    <row r="5069" spans="1:10" s="141" customFormat="1" ht="15.75">
      <c r="A5069" s="279" t="s">
        <v>2</v>
      </c>
      <c r="B5069" s="279"/>
      <c r="C5069" s="279"/>
      <c r="D5069" s="279"/>
      <c r="E5069" s="279"/>
      <c r="F5069" s="279"/>
      <c r="G5069" s="279"/>
      <c r="H5069" s="1"/>
      <c r="I5069" s="1"/>
      <c r="J5069" s="71"/>
    </row>
    <row r="5070" spans="1:10" s="141" customFormat="1" ht="15.75">
      <c r="A5070" s="279" t="s">
        <v>4</v>
      </c>
      <c r="B5070" s="279"/>
      <c r="C5070" s="279"/>
      <c r="D5070" s="279"/>
      <c r="E5070" s="279"/>
      <c r="F5070" s="279"/>
      <c r="G5070" s="279"/>
      <c r="H5070" s="1"/>
      <c r="I5070" s="1"/>
      <c r="J5070" s="71"/>
    </row>
    <row r="5071" spans="1:10" s="141" customFormat="1" ht="27">
      <c r="A5071" s="280" t="s">
        <v>6</v>
      </c>
      <c r="B5071" s="280"/>
      <c r="C5071" s="280"/>
      <c r="D5071" s="280"/>
      <c r="E5071" s="280"/>
      <c r="F5071" s="280"/>
      <c r="G5071" s="280"/>
      <c r="H5071" s="2"/>
      <c r="I5071" s="2"/>
      <c r="J5071" s="72"/>
    </row>
    <row r="5072" spans="1:10" s="141" customFormat="1" ht="27">
      <c r="A5072" s="142"/>
      <c r="B5072" s="142"/>
      <c r="C5072" s="281" t="s">
        <v>433</v>
      </c>
      <c r="D5072" s="281"/>
      <c r="E5072" s="281"/>
      <c r="F5072" s="281"/>
      <c r="G5072" s="281"/>
      <c r="H5072" s="68"/>
      <c r="I5072" s="68"/>
      <c r="J5072" s="71"/>
    </row>
    <row r="5073" spans="1:10" s="141" customFormat="1" ht="15.75">
      <c r="A5073" s="11" t="s">
        <v>358</v>
      </c>
      <c r="B5073" s="12">
        <v>4138297950</v>
      </c>
      <c r="C5073" s="143"/>
      <c r="D5073" s="286"/>
      <c r="E5073" s="286"/>
      <c r="F5073" s="286"/>
      <c r="G5073" s="286"/>
      <c r="H5073" s="69" t="s">
        <v>161</v>
      </c>
      <c r="I5073" s="69"/>
      <c r="J5073" s="73"/>
    </row>
    <row r="5074" spans="1:10" s="141" customFormat="1" ht="15.75">
      <c r="A5074" s="11" t="s">
        <v>9</v>
      </c>
      <c r="B5074" s="286" t="s">
        <v>709</v>
      </c>
      <c r="C5074" s="286"/>
      <c r="D5074" s="286"/>
      <c r="E5074" s="16"/>
      <c r="F5074" s="11"/>
      <c r="G5074" s="16"/>
      <c r="H5074" s="1"/>
      <c r="I5074" s="1"/>
      <c r="J5074" s="71"/>
    </row>
    <row r="5075" spans="1:10" s="141" customFormat="1" ht="15.75">
      <c r="A5075" s="11" t="s">
        <v>11</v>
      </c>
      <c r="B5075" s="289" t="s">
        <v>711</v>
      </c>
      <c r="C5075" s="289"/>
      <c r="D5075" s="289"/>
      <c r="E5075" s="289"/>
      <c r="F5075" s="18"/>
      <c r="G5075" s="19"/>
      <c r="H5075" s="1"/>
      <c r="I5075" s="1"/>
      <c r="J5075" s="71"/>
    </row>
    <row r="5076" spans="1:10" s="141" customFormat="1" ht="15.75">
      <c r="A5076" s="21" t="s">
        <v>14</v>
      </c>
      <c r="B5076" s="21" t="s">
        <v>16</v>
      </c>
      <c r="C5076" s="21"/>
      <c r="D5076" s="22" t="s">
        <v>18</v>
      </c>
      <c r="E5076" s="23" t="s">
        <v>19</v>
      </c>
      <c r="F5076" s="23" t="s">
        <v>20</v>
      </c>
      <c r="G5076" s="21" t="s">
        <v>21</v>
      </c>
      <c r="H5076" s="63"/>
      <c r="I5076" s="63"/>
      <c r="J5076" s="59">
        <f>H5076*C5077</f>
        <v>0</v>
      </c>
    </row>
    <row r="5077" spans="1:10" s="141" customFormat="1">
      <c r="A5077" s="144">
        <v>1</v>
      </c>
      <c r="B5077" s="145" t="s">
        <v>23</v>
      </c>
      <c r="C5077" s="26"/>
      <c r="D5077" s="146">
        <v>79305</v>
      </c>
      <c r="E5077" s="28">
        <f t="shared" ref="E5077:E5094" si="568">D5077*C5077</f>
        <v>0</v>
      </c>
      <c r="F5077" s="29">
        <v>0</v>
      </c>
      <c r="G5077" s="30">
        <f t="shared" ref="G5077:G5094" si="569">E5077-E5077*F5077</f>
        <v>0</v>
      </c>
      <c r="H5077" s="63">
        <f t="shared" ref="H5077:H5094" si="570">D5077/1.08</f>
        <v>73430.555555555547</v>
      </c>
      <c r="I5077" s="63"/>
      <c r="J5077" s="59">
        <f>H5077*C5078</f>
        <v>0</v>
      </c>
    </row>
    <row r="5078" spans="1:10" s="141" customFormat="1">
      <c r="A5078" s="144">
        <v>2</v>
      </c>
      <c r="B5078" s="145" t="s">
        <v>25</v>
      </c>
      <c r="C5078" s="32"/>
      <c r="D5078" s="147">
        <v>128591</v>
      </c>
      <c r="E5078" s="28">
        <f t="shared" si="568"/>
        <v>0</v>
      </c>
      <c r="F5078" s="29">
        <v>0</v>
      </c>
      <c r="G5078" s="30">
        <f t="shared" si="569"/>
        <v>0</v>
      </c>
      <c r="H5078" s="63">
        <f t="shared" si="570"/>
        <v>119065.74074074073</v>
      </c>
      <c r="I5078" s="63"/>
      <c r="J5078" s="59"/>
    </row>
    <row r="5079" spans="1:10" s="141" customFormat="1">
      <c r="A5079" s="144">
        <v>3</v>
      </c>
      <c r="B5079" s="145" t="s">
        <v>26</v>
      </c>
      <c r="C5079" s="34">
        <v>4</v>
      </c>
      <c r="D5079" s="146">
        <v>60043</v>
      </c>
      <c r="E5079" s="28">
        <f t="shared" si="568"/>
        <v>240172</v>
      </c>
      <c r="F5079" s="29">
        <v>0</v>
      </c>
      <c r="G5079" s="30">
        <f t="shared" si="569"/>
        <v>240172</v>
      </c>
      <c r="H5079" s="63">
        <f t="shared" si="570"/>
        <v>55595.370370370365</v>
      </c>
      <c r="I5079" s="63"/>
      <c r="J5079" s="59"/>
    </row>
    <row r="5080" spans="1:10" s="141" customFormat="1">
      <c r="A5080" s="144">
        <v>4</v>
      </c>
      <c r="B5080" s="145" t="s">
        <v>27</v>
      </c>
      <c r="C5080" s="106"/>
      <c r="D5080" s="146">
        <v>115781</v>
      </c>
      <c r="E5080" s="28">
        <f t="shared" si="568"/>
        <v>0</v>
      </c>
      <c r="F5080" s="29">
        <v>0</v>
      </c>
      <c r="G5080" s="30">
        <f t="shared" si="569"/>
        <v>0</v>
      </c>
      <c r="H5080" s="63">
        <f t="shared" si="570"/>
        <v>107204.62962962962</v>
      </c>
      <c r="I5080" s="63"/>
      <c r="J5080" s="59"/>
    </row>
    <row r="5081" spans="1:10" s="141" customFormat="1">
      <c r="A5081" s="144">
        <v>5</v>
      </c>
      <c r="B5081" s="145" t="s">
        <v>28</v>
      </c>
      <c r="C5081" s="32">
        <v>4</v>
      </c>
      <c r="D5081" s="146">
        <v>119943</v>
      </c>
      <c r="E5081" s="28">
        <f t="shared" si="568"/>
        <v>479772</v>
      </c>
      <c r="F5081" s="124">
        <v>0</v>
      </c>
      <c r="G5081" s="30">
        <f t="shared" si="569"/>
        <v>479772</v>
      </c>
      <c r="H5081" s="63">
        <f t="shared" si="570"/>
        <v>111058.33333333333</v>
      </c>
      <c r="I5081" s="63"/>
      <c r="J5081" s="59"/>
    </row>
    <row r="5082" spans="1:10" s="141" customFormat="1">
      <c r="A5082" s="144">
        <v>6</v>
      </c>
      <c r="B5082" s="145" t="s">
        <v>29</v>
      </c>
      <c r="C5082" s="26"/>
      <c r="D5082" s="146">
        <v>94810</v>
      </c>
      <c r="E5082" s="28">
        <f t="shared" si="568"/>
        <v>0</v>
      </c>
      <c r="F5082" s="29">
        <v>0</v>
      </c>
      <c r="G5082" s="30">
        <f t="shared" si="569"/>
        <v>0</v>
      </c>
      <c r="H5082" s="63">
        <f t="shared" si="570"/>
        <v>87787.037037037036</v>
      </c>
      <c r="I5082" s="63"/>
      <c r="J5082" s="59"/>
    </row>
    <row r="5083" spans="1:10" s="141" customFormat="1">
      <c r="A5083" s="144">
        <v>7</v>
      </c>
      <c r="B5083" s="145" t="s">
        <v>30</v>
      </c>
      <c r="C5083" s="34"/>
      <c r="D5083" s="146">
        <v>141396</v>
      </c>
      <c r="E5083" s="28">
        <f t="shared" si="568"/>
        <v>0</v>
      </c>
      <c r="F5083" s="29">
        <v>0</v>
      </c>
      <c r="G5083" s="30">
        <f t="shared" si="569"/>
        <v>0</v>
      </c>
      <c r="H5083" s="63">
        <f t="shared" si="570"/>
        <v>130922.22222222222</v>
      </c>
      <c r="I5083" s="63"/>
      <c r="J5083" s="59"/>
    </row>
    <row r="5084" spans="1:10" s="141" customFormat="1">
      <c r="A5084" s="144">
        <v>8</v>
      </c>
      <c r="B5084" s="145" t="s">
        <v>31</v>
      </c>
      <c r="C5084" s="26"/>
      <c r="D5084" s="146">
        <v>232931</v>
      </c>
      <c r="E5084" s="28">
        <f t="shared" si="568"/>
        <v>0</v>
      </c>
      <c r="F5084" s="29">
        <v>0</v>
      </c>
      <c r="G5084" s="30">
        <f t="shared" si="569"/>
        <v>0</v>
      </c>
      <c r="H5084" s="63">
        <f t="shared" si="570"/>
        <v>215676.85185185182</v>
      </c>
      <c r="I5084" s="63"/>
      <c r="J5084" s="59"/>
    </row>
    <row r="5085" spans="1:10" s="141" customFormat="1">
      <c r="A5085" s="144">
        <v>9</v>
      </c>
      <c r="B5085" s="148" t="s">
        <v>32</v>
      </c>
      <c r="C5085" s="26"/>
      <c r="D5085" s="146">
        <v>101534</v>
      </c>
      <c r="E5085" s="28">
        <f t="shared" si="568"/>
        <v>0</v>
      </c>
      <c r="F5085" s="29">
        <v>0</v>
      </c>
      <c r="G5085" s="30">
        <f t="shared" si="569"/>
        <v>0</v>
      </c>
      <c r="H5085" s="63">
        <f t="shared" si="570"/>
        <v>94012.962962962964</v>
      </c>
      <c r="I5085" s="63"/>
      <c r="J5085" s="59"/>
    </row>
    <row r="5086" spans="1:10" s="141" customFormat="1">
      <c r="A5086" s="144">
        <v>10</v>
      </c>
      <c r="B5086" s="148" t="s">
        <v>33</v>
      </c>
      <c r="C5086" s="37"/>
      <c r="D5086" s="147">
        <v>110148</v>
      </c>
      <c r="E5086" s="28">
        <f t="shared" si="568"/>
        <v>0</v>
      </c>
      <c r="F5086" s="29">
        <v>0</v>
      </c>
      <c r="G5086" s="30">
        <f t="shared" si="569"/>
        <v>0</v>
      </c>
      <c r="H5086" s="63">
        <f t="shared" si="570"/>
        <v>101988.88888888888</v>
      </c>
      <c r="I5086" s="63"/>
      <c r="J5086" s="59"/>
    </row>
    <row r="5087" spans="1:10" s="141" customFormat="1">
      <c r="A5087" s="144">
        <v>11</v>
      </c>
      <c r="B5087" s="145" t="s">
        <v>34</v>
      </c>
      <c r="C5087" s="37">
        <v>4</v>
      </c>
      <c r="D5087" s="146">
        <v>54198</v>
      </c>
      <c r="E5087" s="28">
        <f t="shared" si="568"/>
        <v>216792</v>
      </c>
      <c r="F5087" s="29">
        <v>0</v>
      </c>
      <c r="G5087" s="30">
        <f t="shared" si="569"/>
        <v>216792</v>
      </c>
      <c r="H5087" s="63">
        <f t="shared" si="570"/>
        <v>50183.333333333328</v>
      </c>
      <c r="I5087" s="63"/>
      <c r="J5087" s="59">
        <f t="shared" ref="J5087:J5093" si="571">H5087*C5088</f>
        <v>0</v>
      </c>
    </row>
    <row r="5088" spans="1:10" s="141" customFormat="1">
      <c r="A5088" s="144">
        <v>12</v>
      </c>
      <c r="B5088" s="145" t="s">
        <v>35</v>
      </c>
      <c r="C5088" s="37"/>
      <c r="D5088" s="146">
        <v>49680</v>
      </c>
      <c r="E5088" s="28">
        <f t="shared" si="568"/>
        <v>0</v>
      </c>
      <c r="F5088" s="29">
        <v>0</v>
      </c>
      <c r="G5088" s="30">
        <f t="shared" si="569"/>
        <v>0</v>
      </c>
      <c r="H5088" s="63">
        <f t="shared" si="570"/>
        <v>46000</v>
      </c>
      <c r="I5088" s="63"/>
      <c r="J5088" s="59">
        <f t="shared" si="571"/>
        <v>0</v>
      </c>
    </row>
    <row r="5089" spans="1:10" s="141" customFormat="1">
      <c r="A5089" s="144">
        <v>13</v>
      </c>
      <c r="B5089" s="145" t="s">
        <v>36</v>
      </c>
      <c r="C5089" s="37"/>
      <c r="D5089" s="149">
        <v>64152</v>
      </c>
      <c r="E5089" s="28">
        <f t="shared" si="568"/>
        <v>0</v>
      </c>
      <c r="F5089" s="29">
        <v>0</v>
      </c>
      <c r="G5089" s="30">
        <f t="shared" si="569"/>
        <v>0</v>
      </c>
      <c r="H5089" s="63">
        <f t="shared" si="570"/>
        <v>59399.999999999993</v>
      </c>
      <c r="I5089" s="63"/>
      <c r="J5089" s="59">
        <f t="shared" si="571"/>
        <v>0</v>
      </c>
    </row>
    <row r="5090" spans="1:10" s="141" customFormat="1">
      <c r="A5090" s="144">
        <v>14</v>
      </c>
      <c r="B5090" s="145" t="s">
        <v>37</v>
      </c>
      <c r="C5090" s="37"/>
      <c r="D5090" s="149">
        <v>65934</v>
      </c>
      <c r="E5090" s="28">
        <f t="shared" si="568"/>
        <v>0</v>
      </c>
      <c r="F5090" s="29">
        <v>0</v>
      </c>
      <c r="G5090" s="30">
        <f t="shared" si="569"/>
        <v>0</v>
      </c>
      <c r="H5090" s="63">
        <f t="shared" si="570"/>
        <v>61049.999999999993</v>
      </c>
      <c r="I5090" s="63"/>
      <c r="J5090" s="59">
        <f t="shared" si="571"/>
        <v>0</v>
      </c>
    </row>
    <row r="5091" spans="1:10" s="141" customFormat="1">
      <c r="A5091" s="144">
        <v>15</v>
      </c>
      <c r="B5091" s="145" t="s">
        <v>38</v>
      </c>
      <c r="C5091" s="37"/>
      <c r="D5091" s="149">
        <v>76626</v>
      </c>
      <c r="E5091" s="28">
        <f t="shared" si="568"/>
        <v>0</v>
      </c>
      <c r="F5091" s="124">
        <v>0</v>
      </c>
      <c r="G5091" s="30">
        <f t="shared" si="569"/>
        <v>0</v>
      </c>
      <c r="H5091" s="63">
        <f t="shared" si="570"/>
        <v>70950</v>
      </c>
      <c r="I5091" s="63"/>
      <c r="J5091" s="59">
        <f t="shared" si="571"/>
        <v>0</v>
      </c>
    </row>
    <row r="5092" spans="1:10" s="141" customFormat="1">
      <c r="A5092" s="144">
        <v>16</v>
      </c>
      <c r="B5092" s="145" t="s">
        <v>39</v>
      </c>
      <c r="C5092" s="37"/>
      <c r="D5092" s="149">
        <v>80190</v>
      </c>
      <c r="E5092" s="28">
        <f t="shared" si="568"/>
        <v>0</v>
      </c>
      <c r="F5092" s="29">
        <v>0</v>
      </c>
      <c r="G5092" s="30">
        <f t="shared" si="569"/>
        <v>0</v>
      </c>
      <c r="H5092" s="63">
        <f t="shared" si="570"/>
        <v>74250</v>
      </c>
      <c r="I5092" s="63"/>
      <c r="J5092" s="59">
        <f t="shared" si="571"/>
        <v>0</v>
      </c>
    </row>
    <row r="5093" spans="1:10" s="141" customFormat="1">
      <c r="A5093" s="144">
        <v>17</v>
      </c>
      <c r="B5093" s="145" t="s">
        <v>40</v>
      </c>
      <c r="C5093" s="37"/>
      <c r="D5093" s="149">
        <v>113832</v>
      </c>
      <c r="E5093" s="28">
        <f t="shared" si="568"/>
        <v>0</v>
      </c>
      <c r="F5093" s="29">
        <v>0</v>
      </c>
      <c r="G5093" s="30">
        <f t="shared" si="569"/>
        <v>0</v>
      </c>
      <c r="H5093" s="63">
        <f t="shared" si="570"/>
        <v>105400</v>
      </c>
      <c r="I5093" s="63"/>
      <c r="J5093" s="59">
        <f t="shared" si="571"/>
        <v>0</v>
      </c>
    </row>
    <row r="5094" spans="1:10" s="141" customFormat="1" ht="17.25">
      <c r="A5094" s="144">
        <v>18</v>
      </c>
      <c r="B5094" s="145" t="s">
        <v>41</v>
      </c>
      <c r="C5094" s="37"/>
      <c r="D5094" s="150">
        <v>98010</v>
      </c>
      <c r="E5094" s="28">
        <f t="shared" si="568"/>
        <v>0</v>
      </c>
      <c r="F5094" s="29">
        <v>0</v>
      </c>
      <c r="G5094" s="30">
        <f t="shared" si="569"/>
        <v>0</v>
      </c>
      <c r="H5094" s="63">
        <f t="shared" si="570"/>
        <v>90750</v>
      </c>
      <c r="I5094" s="45"/>
      <c r="J5094" s="64"/>
    </row>
    <row r="5095" spans="1:10" s="141" customFormat="1" ht="31.5">
      <c r="A5095" s="40"/>
      <c r="B5095" s="41" t="s">
        <v>42</v>
      </c>
      <c r="C5095" s="42">
        <f>SUM(C5077:C5094)</f>
        <v>12</v>
      </c>
      <c r="D5095" s="42"/>
      <c r="E5095" s="43">
        <f>SUM(E5077:E5094)</f>
        <v>936736</v>
      </c>
      <c r="F5095" s="43"/>
      <c r="G5095" s="44">
        <f>SUM(G5077:G5094)</f>
        <v>936736</v>
      </c>
      <c r="H5095" s="5"/>
      <c r="I5095" s="5"/>
      <c r="J5095" s="75">
        <f>J5094*0.08</f>
        <v>0</v>
      </c>
    </row>
    <row r="5096" spans="1:10" s="141" customFormat="1" ht="31.5">
      <c r="A5096" s="46"/>
      <c r="B5096" s="47"/>
      <c r="C5096" s="48"/>
      <c r="D5096" s="48"/>
      <c r="E5096" s="49"/>
      <c r="F5096" s="49"/>
      <c r="G5096" s="151"/>
      <c r="H5096" s="6"/>
      <c r="I5096" s="6"/>
      <c r="J5096" s="76">
        <f>SUM(J5094:J5095)</f>
        <v>0</v>
      </c>
    </row>
    <row r="5097" spans="1:10" s="141" customFormat="1" ht="18">
      <c r="A5097" s="283" t="s">
        <v>43</v>
      </c>
      <c r="B5097" s="283"/>
      <c r="C5097" s="284" t="s">
        <v>44</v>
      </c>
      <c r="D5097" s="284"/>
      <c r="E5097" s="54"/>
      <c r="F5097" s="54"/>
      <c r="G5097" s="55" t="s">
        <v>45</v>
      </c>
    </row>
    <row r="5102" spans="1:10" s="141" customFormat="1" ht="15.75">
      <c r="A5102" s="279" t="s">
        <v>0</v>
      </c>
      <c r="B5102" s="279"/>
      <c r="C5102" s="279"/>
      <c r="D5102" s="279"/>
      <c r="E5102" s="279"/>
      <c r="F5102" s="279"/>
      <c r="G5102" s="279"/>
    </row>
    <row r="5103" spans="1:10" s="141" customFormat="1" ht="15.75">
      <c r="A5103" s="279" t="s">
        <v>1</v>
      </c>
      <c r="B5103" s="279"/>
      <c r="C5103" s="279"/>
      <c r="D5103" s="279"/>
      <c r="E5103" s="279"/>
      <c r="F5103" s="279"/>
      <c r="G5103" s="279"/>
      <c r="H5103" s="1"/>
      <c r="I5103" s="1"/>
      <c r="J5103" s="71"/>
    </row>
    <row r="5104" spans="1:10" s="141" customFormat="1" ht="15.75">
      <c r="A5104" s="279" t="s">
        <v>2</v>
      </c>
      <c r="B5104" s="279"/>
      <c r="C5104" s="279"/>
      <c r="D5104" s="279"/>
      <c r="E5104" s="279"/>
      <c r="F5104" s="279"/>
      <c r="G5104" s="279"/>
      <c r="H5104" s="1"/>
      <c r="I5104" s="1"/>
      <c r="J5104" s="71"/>
    </row>
    <row r="5105" spans="1:10" s="141" customFormat="1" ht="15.75">
      <c r="A5105" s="279" t="s">
        <v>4</v>
      </c>
      <c r="B5105" s="279"/>
      <c r="C5105" s="279"/>
      <c r="D5105" s="279"/>
      <c r="E5105" s="279"/>
      <c r="F5105" s="279"/>
      <c r="G5105" s="279"/>
      <c r="H5105" s="1"/>
      <c r="I5105" s="1"/>
      <c r="J5105" s="71"/>
    </row>
    <row r="5106" spans="1:10" s="141" customFormat="1" ht="27">
      <c r="A5106" s="280" t="s">
        <v>6</v>
      </c>
      <c r="B5106" s="280"/>
      <c r="C5106" s="280"/>
      <c r="D5106" s="280"/>
      <c r="E5106" s="280"/>
      <c r="F5106" s="280"/>
      <c r="G5106" s="280"/>
      <c r="H5106" s="2"/>
      <c r="I5106" s="2"/>
      <c r="J5106" s="72"/>
    </row>
    <row r="5107" spans="1:10" s="141" customFormat="1" ht="27">
      <c r="A5107" s="142"/>
      <c r="B5107" s="142"/>
      <c r="C5107" s="281" t="s">
        <v>433</v>
      </c>
      <c r="D5107" s="281"/>
      <c r="E5107" s="281"/>
      <c r="F5107" s="281"/>
      <c r="G5107" s="281"/>
      <c r="H5107" s="68"/>
      <c r="I5107" s="68"/>
      <c r="J5107" s="71"/>
    </row>
    <row r="5108" spans="1:10" s="141" customFormat="1" ht="15.75">
      <c r="A5108" s="11" t="s">
        <v>358</v>
      </c>
      <c r="B5108" s="12">
        <v>4138249100</v>
      </c>
      <c r="C5108" s="143"/>
      <c r="D5108" s="286"/>
      <c r="E5108" s="286"/>
      <c r="F5108" s="286"/>
      <c r="G5108" s="286"/>
      <c r="H5108" s="69" t="s">
        <v>161</v>
      </c>
      <c r="I5108" s="69"/>
      <c r="J5108" s="73"/>
    </row>
    <row r="5109" spans="1:10" s="141" customFormat="1" ht="15.75">
      <c r="A5109" s="11" t="s">
        <v>9</v>
      </c>
      <c r="B5109" s="286" t="s">
        <v>837</v>
      </c>
      <c r="C5109" s="286"/>
      <c r="D5109" s="286"/>
      <c r="E5109" s="16"/>
      <c r="F5109" s="11"/>
      <c r="G5109" s="16"/>
      <c r="H5109" s="1"/>
      <c r="I5109" s="1"/>
      <c r="J5109" s="71"/>
    </row>
    <row r="5110" spans="1:10" s="141" customFormat="1" ht="15.75">
      <c r="A5110" s="11" t="s">
        <v>11</v>
      </c>
      <c r="B5110" s="289" t="s">
        <v>718</v>
      </c>
      <c r="C5110" s="289"/>
      <c r="D5110" s="289"/>
      <c r="E5110" s="289"/>
      <c r="F5110" s="18"/>
      <c r="G5110" s="19"/>
      <c r="H5110" s="1"/>
      <c r="I5110" s="1"/>
      <c r="J5110" s="71"/>
    </row>
    <row r="5111" spans="1:10" s="141" customFormat="1" ht="15.75">
      <c r="A5111" s="21" t="s">
        <v>14</v>
      </c>
      <c r="B5111" s="21" t="s">
        <v>16</v>
      </c>
      <c r="C5111" s="21"/>
      <c r="D5111" s="22" t="s">
        <v>18</v>
      </c>
      <c r="E5111" s="23" t="s">
        <v>19</v>
      </c>
      <c r="F5111" s="23" t="s">
        <v>20</v>
      </c>
      <c r="G5111" s="21" t="s">
        <v>21</v>
      </c>
      <c r="H5111" s="63"/>
      <c r="I5111" s="63"/>
      <c r="J5111" s="59">
        <f>H5111*C5112</f>
        <v>0</v>
      </c>
    </row>
    <row r="5112" spans="1:10" s="141" customFormat="1">
      <c r="A5112" s="144">
        <v>1</v>
      </c>
      <c r="B5112" s="145" t="s">
        <v>23</v>
      </c>
      <c r="C5112" s="26"/>
      <c r="D5112" s="146">
        <v>79305</v>
      </c>
      <c r="E5112" s="28">
        <f t="shared" ref="E5112:E5129" si="572">D5112*C5112</f>
        <v>0</v>
      </c>
      <c r="F5112" s="29">
        <v>0</v>
      </c>
      <c r="G5112" s="30">
        <f t="shared" ref="G5112:G5129" si="573">E5112-E5112*F5112</f>
        <v>0</v>
      </c>
      <c r="H5112" s="63">
        <f t="shared" ref="H5112:H5129" si="574">D5112/1.08</f>
        <v>73430.555555555547</v>
      </c>
      <c r="I5112" s="63"/>
      <c r="J5112" s="59">
        <f>H5112*C5113</f>
        <v>0</v>
      </c>
    </row>
    <row r="5113" spans="1:10" s="141" customFormat="1">
      <c r="A5113" s="144">
        <v>2</v>
      </c>
      <c r="B5113" s="145" t="s">
        <v>25</v>
      </c>
      <c r="C5113" s="32"/>
      <c r="D5113" s="147">
        <v>128591</v>
      </c>
      <c r="E5113" s="28">
        <f t="shared" si="572"/>
        <v>0</v>
      </c>
      <c r="F5113" s="29">
        <v>0</v>
      </c>
      <c r="G5113" s="30">
        <f t="shared" si="573"/>
        <v>0</v>
      </c>
      <c r="H5113" s="63">
        <f t="shared" si="574"/>
        <v>119065.74074074073</v>
      </c>
      <c r="I5113" s="63"/>
      <c r="J5113" s="59"/>
    </row>
    <row r="5114" spans="1:10" s="141" customFormat="1">
      <c r="A5114" s="144">
        <v>3</v>
      </c>
      <c r="B5114" s="145" t="s">
        <v>26</v>
      </c>
      <c r="C5114" s="34"/>
      <c r="D5114" s="146">
        <v>60043</v>
      </c>
      <c r="E5114" s="28">
        <f t="shared" si="572"/>
        <v>0</v>
      </c>
      <c r="F5114" s="29">
        <v>0</v>
      </c>
      <c r="G5114" s="30">
        <f t="shared" si="573"/>
        <v>0</v>
      </c>
      <c r="H5114" s="63">
        <f t="shared" si="574"/>
        <v>55595.370370370365</v>
      </c>
      <c r="I5114" s="63"/>
      <c r="J5114" s="59"/>
    </row>
    <row r="5115" spans="1:10" s="141" customFormat="1">
      <c r="A5115" s="144">
        <v>4</v>
      </c>
      <c r="B5115" s="145" t="s">
        <v>27</v>
      </c>
      <c r="C5115" s="106"/>
      <c r="D5115" s="146">
        <v>115781</v>
      </c>
      <c r="E5115" s="28">
        <f t="shared" si="572"/>
        <v>0</v>
      </c>
      <c r="F5115" s="29">
        <v>0</v>
      </c>
      <c r="G5115" s="30">
        <f t="shared" si="573"/>
        <v>0</v>
      </c>
      <c r="H5115" s="63">
        <f t="shared" si="574"/>
        <v>107204.62962962962</v>
      </c>
      <c r="I5115" s="63"/>
      <c r="J5115" s="59"/>
    </row>
    <row r="5116" spans="1:10" s="141" customFormat="1">
      <c r="A5116" s="144">
        <v>5</v>
      </c>
      <c r="B5116" s="145" t="s">
        <v>28</v>
      </c>
      <c r="C5116" s="32">
        <v>10</v>
      </c>
      <c r="D5116" s="146">
        <v>119943</v>
      </c>
      <c r="E5116" s="28">
        <f t="shared" si="572"/>
        <v>1199430</v>
      </c>
      <c r="F5116" s="124">
        <v>0</v>
      </c>
      <c r="G5116" s="30">
        <f t="shared" si="573"/>
        <v>1199430</v>
      </c>
      <c r="H5116" s="63">
        <f t="shared" si="574"/>
        <v>111058.33333333333</v>
      </c>
      <c r="I5116" s="63"/>
      <c r="J5116" s="59"/>
    </row>
    <row r="5117" spans="1:10" s="141" customFormat="1">
      <c r="A5117" s="144">
        <v>6</v>
      </c>
      <c r="B5117" s="145" t="s">
        <v>29</v>
      </c>
      <c r="C5117" s="26"/>
      <c r="D5117" s="146">
        <v>94810</v>
      </c>
      <c r="E5117" s="28">
        <f t="shared" si="572"/>
        <v>0</v>
      </c>
      <c r="F5117" s="29">
        <v>0</v>
      </c>
      <c r="G5117" s="30">
        <f t="shared" si="573"/>
        <v>0</v>
      </c>
      <c r="H5117" s="63">
        <f t="shared" si="574"/>
        <v>87787.037037037036</v>
      </c>
      <c r="I5117" s="63"/>
      <c r="J5117" s="59"/>
    </row>
    <row r="5118" spans="1:10" s="141" customFormat="1">
      <c r="A5118" s="144">
        <v>7</v>
      </c>
      <c r="B5118" s="145" t="s">
        <v>30</v>
      </c>
      <c r="C5118" s="34"/>
      <c r="D5118" s="146">
        <v>141396</v>
      </c>
      <c r="E5118" s="28">
        <f t="shared" si="572"/>
        <v>0</v>
      </c>
      <c r="F5118" s="29">
        <v>0</v>
      </c>
      <c r="G5118" s="30">
        <f t="shared" si="573"/>
        <v>0</v>
      </c>
      <c r="H5118" s="63">
        <f t="shared" si="574"/>
        <v>130922.22222222222</v>
      </c>
      <c r="I5118" s="63"/>
      <c r="J5118" s="59"/>
    </row>
    <row r="5119" spans="1:10" s="141" customFormat="1">
      <c r="A5119" s="144">
        <v>8</v>
      </c>
      <c r="B5119" s="145" t="s">
        <v>31</v>
      </c>
      <c r="C5119" s="26"/>
      <c r="D5119" s="146">
        <v>232931</v>
      </c>
      <c r="E5119" s="28">
        <f t="shared" si="572"/>
        <v>0</v>
      </c>
      <c r="F5119" s="29">
        <v>0</v>
      </c>
      <c r="G5119" s="30">
        <f t="shared" si="573"/>
        <v>0</v>
      </c>
      <c r="H5119" s="63">
        <f t="shared" si="574"/>
        <v>215676.85185185182</v>
      </c>
      <c r="I5119" s="63"/>
      <c r="J5119" s="59"/>
    </row>
    <row r="5120" spans="1:10" s="141" customFormat="1">
      <c r="A5120" s="144">
        <v>9</v>
      </c>
      <c r="B5120" s="148" t="s">
        <v>32</v>
      </c>
      <c r="C5120" s="26"/>
      <c r="D5120" s="146">
        <v>101534</v>
      </c>
      <c r="E5120" s="28">
        <f t="shared" si="572"/>
        <v>0</v>
      </c>
      <c r="F5120" s="29">
        <v>0</v>
      </c>
      <c r="G5120" s="30">
        <f t="shared" si="573"/>
        <v>0</v>
      </c>
      <c r="H5120" s="63">
        <f t="shared" si="574"/>
        <v>94012.962962962964</v>
      </c>
      <c r="I5120" s="63"/>
      <c r="J5120" s="59"/>
    </row>
    <row r="5121" spans="1:10" s="141" customFormat="1">
      <c r="A5121" s="144">
        <v>10</v>
      </c>
      <c r="B5121" s="148" t="s">
        <v>33</v>
      </c>
      <c r="C5121" s="37"/>
      <c r="D5121" s="147">
        <v>110148</v>
      </c>
      <c r="E5121" s="28">
        <f t="shared" si="572"/>
        <v>0</v>
      </c>
      <c r="F5121" s="29">
        <v>0</v>
      </c>
      <c r="G5121" s="30">
        <f t="shared" si="573"/>
        <v>0</v>
      </c>
      <c r="H5121" s="63">
        <f t="shared" si="574"/>
        <v>101988.88888888888</v>
      </c>
      <c r="I5121" s="63"/>
      <c r="J5121" s="59"/>
    </row>
    <row r="5122" spans="1:10" s="141" customFormat="1">
      <c r="A5122" s="144">
        <v>11</v>
      </c>
      <c r="B5122" s="145" t="s">
        <v>34</v>
      </c>
      <c r="C5122" s="37"/>
      <c r="D5122" s="146">
        <v>54198</v>
      </c>
      <c r="E5122" s="28">
        <f t="shared" si="572"/>
        <v>0</v>
      </c>
      <c r="F5122" s="29">
        <v>0</v>
      </c>
      <c r="G5122" s="30">
        <f t="shared" si="573"/>
        <v>0</v>
      </c>
      <c r="H5122" s="63">
        <f t="shared" si="574"/>
        <v>50183.333333333328</v>
      </c>
      <c r="I5122" s="63"/>
      <c r="J5122" s="59">
        <f t="shared" ref="J5122:J5128" si="575">H5122*C5123</f>
        <v>0</v>
      </c>
    </row>
    <row r="5123" spans="1:10" s="141" customFormat="1">
      <c r="A5123" s="144">
        <v>12</v>
      </c>
      <c r="B5123" s="145" t="s">
        <v>35</v>
      </c>
      <c r="C5123" s="37"/>
      <c r="D5123" s="146">
        <v>49680</v>
      </c>
      <c r="E5123" s="28">
        <f t="shared" si="572"/>
        <v>0</v>
      </c>
      <c r="F5123" s="29">
        <v>0</v>
      </c>
      <c r="G5123" s="30">
        <f t="shared" si="573"/>
        <v>0</v>
      </c>
      <c r="H5123" s="63">
        <f t="shared" si="574"/>
        <v>46000</v>
      </c>
      <c r="I5123" s="63"/>
      <c r="J5123" s="59">
        <f t="shared" si="575"/>
        <v>0</v>
      </c>
    </row>
    <row r="5124" spans="1:10" s="141" customFormat="1">
      <c r="A5124" s="144">
        <v>13</v>
      </c>
      <c r="B5124" s="145" t="s">
        <v>36</v>
      </c>
      <c r="C5124" s="37"/>
      <c r="D5124" s="149">
        <v>64152</v>
      </c>
      <c r="E5124" s="28">
        <f t="shared" si="572"/>
        <v>0</v>
      </c>
      <c r="F5124" s="29">
        <v>0</v>
      </c>
      <c r="G5124" s="30">
        <f t="shared" si="573"/>
        <v>0</v>
      </c>
      <c r="H5124" s="63">
        <f t="shared" si="574"/>
        <v>59399.999999999993</v>
      </c>
      <c r="I5124" s="63"/>
      <c r="J5124" s="59">
        <f t="shared" si="575"/>
        <v>0</v>
      </c>
    </row>
    <row r="5125" spans="1:10" s="141" customFormat="1">
      <c r="A5125" s="144">
        <v>14</v>
      </c>
      <c r="B5125" s="145" t="s">
        <v>37</v>
      </c>
      <c r="C5125" s="37"/>
      <c r="D5125" s="149">
        <v>65934</v>
      </c>
      <c r="E5125" s="28">
        <f t="shared" si="572"/>
        <v>0</v>
      </c>
      <c r="F5125" s="29">
        <v>0</v>
      </c>
      <c r="G5125" s="30">
        <f t="shared" si="573"/>
        <v>0</v>
      </c>
      <c r="H5125" s="63">
        <f t="shared" si="574"/>
        <v>61049.999999999993</v>
      </c>
      <c r="I5125" s="63"/>
      <c r="J5125" s="59">
        <f t="shared" si="575"/>
        <v>0</v>
      </c>
    </row>
    <row r="5126" spans="1:10" s="141" customFormat="1">
      <c r="A5126" s="144">
        <v>15</v>
      </c>
      <c r="B5126" s="145" t="s">
        <v>38</v>
      </c>
      <c r="C5126" s="37"/>
      <c r="D5126" s="149">
        <v>76626</v>
      </c>
      <c r="E5126" s="28">
        <f t="shared" si="572"/>
        <v>0</v>
      </c>
      <c r="F5126" s="124">
        <v>0</v>
      </c>
      <c r="G5126" s="30">
        <f t="shared" si="573"/>
        <v>0</v>
      </c>
      <c r="H5126" s="63">
        <f t="shared" si="574"/>
        <v>70950</v>
      </c>
      <c r="I5126" s="63"/>
      <c r="J5126" s="59">
        <f t="shared" si="575"/>
        <v>0</v>
      </c>
    </row>
    <row r="5127" spans="1:10" s="141" customFormat="1">
      <c r="A5127" s="144">
        <v>16</v>
      </c>
      <c r="B5127" s="145" t="s">
        <v>39</v>
      </c>
      <c r="C5127" s="37"/>
      <c r="D5127" s="149">
        <v>80190</v>
      </c>
      <c r="E5127" s="28">
        <f t="shared" si="572"/>
        <v>0</v>
      </c>
      <c r="F5127" s="29">
        <v>0</v>
      </c>
      <c r="G5127" s="30">
        <f t="shared" si="573"/>
        <v>0</v>
      </c>
      <c r="H5127" s="63">
        <f t="shared" si="574"/>
        <v>74250</v>
      </c>
      <c r="I5127" s="63"/>
      <c r="J5127" s="59">
        <f t="shared" si="575"/>
        <v>0</v>
      </c>
    </row>
    <row r="5128" spans="1:10" s="141" customFormat="1">
      <c r="A5128" s="144">
        <v>17</v>
      </c>
      <c r="B5128" s="145" t="s">
        <v>40</v>
      </c>
      <c r="C5128" s="37"/>
      <c r="D5128" s="149">
        <v>113832</v>
      </c>
      <c r="E5128" s="28">
        <f t="shared" si="572"/>
        <v>0</v>
      </c>
      <c r="F5128" s="29">
        <v>0</v>
      </c>
      <c r="G5128" s="30">
        <f t="shared" si="573"/>
        <v>0</v>
      </c>
      <c r="H5128" s="63">
        <f t="shared" si="574"/>
        <v>105400</v>
      </c>
      <c r="I5128" s="63"/>
      <c r="J5128" s="59">
        <f t="shared" si="575"/>
        <v>0</v>
      </c>
    </row>
    <row r="5129" spans="1:10" s="141" customFormat="1" ht="17.25">
      <c r="A5129" s="144">
        <v>18</v>
      </c>
      <c r="B5129" s="145" t="s">
        <v>41</v>
      </c>
      <c r="C5129" s="37"/>
      <c r="D5129" s="150">
        <v>98010</v>
      </c>
      <c r="E5129" s="28">
        <f t="shared" si="572"/>
        <v>0</v>
      </c>
      <c r="F5129" s="29">
        <v>0</v>
      </c>
      <c r="G5129" s="30">
        <f t="shared" si="573"/>
        <v>0</v>
      </c>
      <c r="H5129" s="63">
        <f t="shared" si="574"/>
        <v>90750</v>
      </c>
      <c r="I5129" s="45"/>
      <c r="J5129" s="64"/>
    </row>
    <row r="5130" spans="1:10" s="141" customFormat="1" ht="31.5">
      <c r="A5130" s="40"/>
      <c r="B5130" s="41" t="s">
        <v>42</v>
      </c>
      <c r="C5130" s="42">
        <f>SUM(C5112:C5129)</f>
        <v>10</v>
      </c>
      <c r="D5130" s="42"/>
      <c r="E5130" s="43">
        <f>SUM(E5112:E5129)</f>
        <v>1199430</v>
      </c>
      <c r="F5130" s="43"/>
      <c r="G5130" s="44">
        <f>SUM(G5112:G5129)</f>
        <v>1199430</v>
      </c>
      <c r="H5130" s="5"/>
      <c r="I5130" s="5"/>
      <c r="J5130" s="75">
        <f>J5129*0.08</f>
        <v>0</v>
      </c>
    </row>
    <row r="5131" spans="1:10" s="141" customFormat="1" ht="31.5">
      <c r="A5131" s="46"/>
      <c r="B5131" s="47"/>
      <c r="C5131" s="48"/>
      <c r="D5131" s="48"/>
      <c r="E5131" s="49"/>
      <c r="F5131" s="49"/>
      <c r="G5131" s="151"/>
      <c r="H5131" s="6"/>
      <c r="I5131" s="6"/>
      <c r="J5131" s="76">
        <f>SUM(J5129:J5130)</f>
        <v>0</v>
      </c>
    </row>
    <row r="5132" spans="1:10" s="141" customFormat="1" ht="18">
      <c r="A5132" s="283" t="s">
        <v>43</v>
      </c>
      <c r="B5132" s="283"/>
      <c r="C5132" s="284" t="s">
        <v>44</v>
      </c>
      <c r="D5132" s="284"/>
      <c r="E5132" s="54"/>
      <c r="F5132" s="54"/>
      <c r="G5132" s="55" t="s">
        <v>45</v>
      </c>
    </row>
    <row r="5136" spans="1:10" s="141" customFormat="1" ht="15.75">
      <c r="A5136" s="279" t="s">
        <v>0</v>
      </c>
      <c r="B5136" s="279"/>
      <c r="C5136" s="279"/>
      <c r="D5136" s="279"/>
      <c r="E5136" s="279"/>
      <c r="F5136" s="279"/>
      <c r="G5136" s="279"/>
    </row>
    <row r="5137" spans="1:10" s="141" customFormat="1" ht="15.75">
      <c r="A5137" s="279" t="s">
        <v>1</v>
      </c>
      <c r="B5137" s="279"/>
      <c r="C5137" s="279"/>
      <c r="D5137" s="279"/>
      <c r="E5137" s="279"/>
      <c r="F5137" s="279"/>
      <c r="G5137" s="279"/>
      <c r="H5137" s="1"/>
      <c r="I5137" s="1"/>
      <c r="J5137" s="71"/>
    </row>
    <row r="5138" spans="1:10" s="141" customFormat="1" ht="15.75">
      <c r="A5138" s="279" t="s">
        <v>2</v>
      </c>
      <c r="B5138" s="279"/>
      <c r="C5138" s="279"/>
      <c r="D5138" s="279"/>
      <c r="E5138" s="279"/>
      <c r="F5138" s="279"/>
      <c r="G5138" s="279"/>
      <c r="H5138" s="1"/>
      <c r="I5138" s="1"/>
      <c r="J5138" s="71"/>
    </row>
    <row r="5139" spans="1:10" s="141" customFormat="1" ht="15.75">
      <c r="A5139" s="279" t="s">
        <v>4</v>
      </c>
      <c r="B5139" s="279"/>
      <c r="C5139" s="279"/>
      <c r="D5139" s="279"/>
      <c r="E5139" s="279"/>
      <c r="F5139" s="279"/>
      <c r="G5139" s="279"/>
      <c r="H5139" s="1"/>
      <c r="I5139" s="1"/>
      <c r="J5139" s="71"/>
    </row>
    <row r="5140" spans="1:10" s="141" customFormat="1" ht="27">
      <c r="A5140" s="280" t="s">
        <v>6</v>
      </c>
      <c r="B5140" s="280"/>
      <c r="C5140" s="280"/>
      <c r="D5140" s="280"/>
      <c r="E5140" s="280"/>
      <c r="F5140" s="280"/>
      <c r="G5140" s="280"/>
      <c r="H5140" s="2"/>
      <c r="I5140" s="2"/>
      <c r="J5140" s="72"/>
    </row>
    <row r="5141" spans="1:10" s="141" customFormat="1" ht="27">
      <c r="A5141" s="142"/>
      <c r="B5141" s="142"/>
      <c r="C5141" s="281" t="s">
        <v>433</v>
      </c>
      <c r="D5141" s="281"/>
      <c r="E5141" s="281"/>
      <c r="F5141" s="281"/>
      <c r="G5141" s="281"/>
      <c r="H5141" s="68"/>
      <c r="I5141" s="68"/>
      <c r="J5141" s="71"/>
    </row>
    <row r="5142" spans="1:10" s="141" customFormat="1" ht="15.75">
      <c r="A5142" s="11" t="s">
        <v>358</v>
      </c>
      <c r="B5142" s="12">
        <v>4138336737</v>
      </c>
      <c r="C5142" s="143"/>
      <c r="D5142" s="286"/>
      <c r="E5142" s="286"/>
      <c r="F5142" s="286"/>
      <c r="G5142" s="286"/>
      <c r="H5142" s="69" t="s">
        <v>161</v>
      </c>
      <c r="I5142" s="69"/>
      <c r="J5142" s="73"/>
    </row>
    <row r="5143" spans="1:10" s="141" customFormat="1" ht="15.75">
      <c r="A5143" s="11" t="s">
        <v>9</v>
      </c>
      <c r="B5143" s="286" t="s">
        <v>838</v>
      </c>
      <c r="C5143" s="286"/>
      <c r="D5143" s="286"/>
      <c r="E5143" s="16"/>
      <c r="F5143" s="11"/>
      <c r="G5143" s="16"/>
      <c r="H5143" s="1"/>
      <c r="I5143" s="1"/>
      <c r="J5143" s="71"/>
    </row>
    <row r="5144" spans="1:10" s="141" customFormat="1" ht="15.75">
      <c r="A5144" s="11" t="s">
        <v>11</v>
      </c>
      <c r="B5144" s="289" t="s">
        <v>213</v>
      </c>
      <c r="C5144" s="289"/>
      <c r="D5144" s="289"/>
      <c r="E5144" s="289"/>
      <c r="F5144" s="18"/>
      <c r="G5144" s="19"/>
      <c r="H5144" s="1"/>
      <c r="I5144" s="1"/>
      <c r="J5144" s="71"/>
    </row>
    <row r="5145" spans="1:10" s="141" customFormat="1" ht="15.75">
      <c r="A5145" s="21" t="s">
        <v>14</v>
      </c>
      <c r="B5145" s="21" t="s">
        <v>16</v>
      </c>
      <c r="C5145" s="21"/>
      <c r="D5145" s="22" t="s">
        <v>18</v>
      </c>
      <c r="E5145" s="23" t="s">
        <v>19</v>
      </c>
      <c r="F5145" s="23" t="s">
        <v>20</v>
      </c>
      <c r="G5145" s="21" t="s">
        <v>21</v>
      </c>
      <c r="H5145" s="63"/>
      <c r="I5145" s="63"/>
      <c r="J5145" s="59">
        <f>H5145*C5146</f>
        <v>0</v>
      </c>
    </row>
    <row r="5146" spans="1:10" s="141" customFormat="1">
      <c r="A5146" s="144">
        <v>1</v>
      </c>
      <c r="B5146" s="145" t="s">
        <v>23</v>
      </c>
      <c r="C5146" s="26"/>
      <c r="D5146" s="146">
        <v>79305</v>
      </c>
      <c r="E5146" s="28">
        <f t="shared" ref="E5146:E5163" si="576">D5146*C5146</f>
        <v>0</v>
      </c>
      <c r="F5146" s="29">
        <v>0</v>
      </c>
      <c r="G5146" s="30">
        <f t="shared" ref="G5146:G5163" si="577">E5146-E5146*F5146</f>
        <v>0</v>
      </c>
      <c r="H5146" s="63">
        <f t="shared" ref="H5146:H5163" si="578">D5146/1.08</f>
        <v>73430.555555555547</v>
      </c>
      <c r="I5146" s="63"/>
      <c r="J5146" s="59">
        <f>H5146*C5147</f>
        <v>0</v>
      </c>
    </row>
    <row r="5147" spans="1:10" s="141" customFormat="1">
      <c r="A5147" s="144">
        <v>2</v>
      </c>
      <c r="B5147" s="145" t="s">
        <v>25</v>
      </c>
      <c r="C5147" s="32"/>
      <c r="D5147" s="147">
        <v>128591</v>
      </c>
      <c r="E5147" s="28">
        <f t="shared" si="576"/>
        <v>0</v>
      </c>
      <c r="F5147" s="29">
        <v>0</v>
      </c>
      <c r="G5147" s="30">
        <f t="shared" si="577"/>
        <v>0</v>
      </c>
      <c r="H5147" s="63">
        <f t="shared" si="578"/>
        <v>119065.74074074073</v>
      </c>
      <c r="I5147" s="63"/>
      <c r="J5147" s="59"/>
    </row>
    <row r="5148" spans="1:10" s="141" customFormat="1">
      <c r="A5148" s="144">
        <v>3</v>
      </c>
      <c r="B5148" s="145" t="s">
        <v>26</v>
      </c>
      <c r="C5148" s="34">
        <v>3</v>
      </c>
      <c r="D5148" s="146">
        <v>60043</v>
      </c>
      <c r="E5148" s="28">
        <f t="shared" si="576"/>
        <v>180129</v>
      </c>
      <c r="F5148" s="29">
        <v>0</v>
      </c>
      <c r="G5148" s="30">
        <f t="shared" si="577"/>
        <v>180129</v>
      </c>
      <c r="H5148" s="63">
        <f t="shared" si="578"/>
        <v>55595.370370370365</v>
      </c>
      <c r="I5148" s="63"/>
      <c r="J5148" s="59"/>
    </row>
    <row r="5149" spans="1:10" s="141" customFormat="1">
      <c r="A5149" s="144">
        <v>4</v>
      </c>
      <c r="B5149" s="145" t="s">
        <v>27</v>
      </c>
      <c r="C5149" s="106"/>
      <c r="D5149" s="146">
        <v>115781</v>
      </c>
      <c r="E5149" s="28">
        <f t="shared" si="576"/>
        <v>0</v>
      </c>
      <c r="F5149" s="29">
        <v>0</v>
      </c>
      <c r="G5149" s="30">
        <f t="shared" si="577"/>
        <v>0</v>
      </c>
      <c r="H5149" s="63">
        <f t="shared" si="578"/>
        <v>107204.62962962962</v>
      </c>
      <c r="I5149" s="63"/>
      <c r="J5149" s="59"/>
    </row>
    <row r="5150" spans="1:10" s="141" customFormat="1">
      <c r="A5150" s="144">
        <v>5</v>
      </c>
      <c r="B5150" s="145" t="s">
        <v>28</v>
      </c>
      <c r="C5150" s="32">
        <v>4</v>
      </c>
      <c r="D5150" s="146">
        <v>119943</v>
      </c>
      <c r="E5150" s="28">
        <f t="shared" si="576"/>
        <v>479772</v>
      </c>
      <c r="F5150" s="124">
        <v>0</v>
      </c>
      <c r="G5150" s="30">
        <f t="shared" si="577"/>
        <v>479772</v>
      </c>
      <c r="H5150" s="63">
        <f t="shared" si="578"/>
        <v>111058.33333333333</v>
      </c>
      <c r="I5150" s="63"/>
      <c r="J5150" s="59"/>
    </row>
    <row r="5151" spans="1:10" s="141" customFormat="1">
      <c r="A5151" s="144">
        <v>6</v>
      </c>
      <c r="B5151" s="145" t="s">
        <v>29</v>
      </c>
      <c r="C5151" s="26"/>
      <c r="D5151" s="146">
        <v>94810</v>
      </c>
      <c r="E5151" s="28">
        <f t="shared" si="576"/>
        <v>0</v>
      </c>
      <c r="F5151" s="29">
        <v>0</v>
      </c>
      <c r="G5151" s="30">
        <f t="shared" si="577"/>
        <v>0</v>
      </c>
      <c r="H5151" s="63">
        <f t="shared" si="578"/>
        <v>87787.037037037036</v>
      </c>
      <c r="I5151" s="63"/>
      <c r="J5151" s="59"/>
    </row>
    <row r="5152" spans="1:10" s="141" customFormat="1">
      <c r="A5152" s="144">
        <v>7</v>
      </c>
      <c r="B5152" s="145" t="s">
        <v>30</v>
      </c>
      <c r="C5152" s="34"/>
      <c r="D5152" s="146">
        <v>141396</v>
      </c>
      <c r="E5152" s="28">
        <f t="shared" si="576"/>
        <v>0</v>
      </c>
      <c r="F5152" s="29">
        <v>0</v>
      </c>
      <c r="G5152" s="30">
        <f t="shared" si="577"/>
        <v>0</v>
      </c>
      <c r="H5152" s="63">
        <f t="shared" si="578"/>
        <v>130922.22222222222</v>
      </c>
      <c r="I5152" s="63"/>
      <c r="J5152" s="59"/>
    </row>
    <row r="5153" spans="1:10" s="141" customFormat="1">
      <c r="A5153" s="144">
        <v>8</v>
      </c>
      <c r="B5153" s="145" t="s">
        <v>31</v>
      </c>
      <c r="C5153" s="26"/>
      <c r="D5153" s="146">
        <v>232931</v>
      </c>
      <c r="E5153" s="28">
        <f t="shared" si="576"/>
        <v>0</v>
      </c>
      <c r="F5153" s="29">
        <v>0</v>
      </c>
      <c r="G5153" s="30">
        <f t="shared" si="577"/>
        <v>0</v>
      </c>
      <c r="H5153" s="63">
        <f t="shared" si="578"/>
        <v>215676.85185185182</v>
      </c>
      <c r="I5153" s="63"/>
      <c r="J5153" s="59"/>
    </row>
    <row r="5154" spans="1:10" s="141" customFormat="1">
      <c r="A5154" s="144">
        <v>9</v>
      </c>
      <c r="B5154" s="148" t="s">
        <v>32</v>
      </c>
      <c r="C5154" s="26"/>
      <c r="D5154" s="146">
        <v>101534</v>
      </c>
      <c r="E5154" s="28">
        <f t="shared" si="576"/>
        <v>0</v>
      </c>
      <c r="F5154" s="29">
        <v>0</v>
      </c>
      <c r="G5154" s="30">
        <f t="shared" si="577"/>
        <v>0</v>
      </c>
      <c r="H5154" s="63">
        <f t="shared" si="578"/>
        <v>94012.962962962964</v>
      </c>
      <c r="I5154" s="63"/>
      <c r="J5154" s="59"/>
    </row>
    <row r="5155" spans="1:10" s="141" customFormat="1">
      <c r="A5155" s="144">
        <v>10</v>
      </c>
      <c r="B5155" s="148" t="s">
        <v>33</v>
      </c>
      <c r="C5155" s="37"/>
      <c r="D5155" s="147">
        <v>110148</v>
      </c>
      <c r="E5155" s="28">
        <f t="shared" si="576"/>
        <v>0</v>
      </c>
      <c r="F5155" s="29">
        <v>0</v>
      </c>
      <c r="G5155" s="30">
        <f t="shared" si="577"/>
        <v>0</v>
      </c>
      <c r="H5155" s="63">
        <f t="shared" si="578"/>
        <v>101988.88888888888</v>
      </c>
      <c r="I5155" s="63"/>
      <c r="J5155" s="59"/>
    </row>
    <row r="5156" spans="1:10" s="141" customFormat="1">
      <c r="A5156" s="144">
        <v>11</v>
      </c>
      <c r="B5156" s="145" t="s">
        <v>34</v>
      </c>
      <c r="C5156" s="37">
        <v>3</v>
      </c>
      <c r="D5156" s="146">
        <v>54198</v>
      </c>
      <c r="E5156" s="28">
        <f t="shared" si="576"/>
        <v>162594</v>
      </c>
      <c r="F5156" s="29">
        <v>0</v>
      </c>
      <c r="G5156" s="30">
        <f t="shared" si="577"/>
        <v>162594</v>
      </c>
      <c r="H5156" s="63">
        <f t="shared" si="578"/>
        <v>50183.333333333328</v>
      </c>
      <c r="I5156" s="63"/>
      <c r="J5156" s="59"/>
    </row>
    <row r="5157" spans="1:10" s="141" customFormat="1">
      <c r="A5157" s="144">
        <v>12</v>
      </c>
      <c r="B5157" s="145" t="s">
        <v>35</v>
      </c>
      <c r="C5157" s="37">
        <v>1</v>
      </c>
      <c r="D5157" s="146">
        <v>49680</v>
      </c>
      <c r="E5157" s="28">
        <f t="shared" si="576"/>
        <v>49680</v>
      </c>
      <c r="F5157" s="29">
        <v>0</v>
      </c>
      <c r="G5157" s="30">
        <f t="shared" si="577"/>
        <v>49680</v>
      </c>
      <c r="H5157" s="63">
        <f t="shared" si="578"/>
        <v>46000</v>
      </c>
      <c r="I5157" s="63"/>
      <c r="J5157" s="59">
        <f t="shared" ref="J5157:J5162" si="579">H5157*C5158</f>
        <v>0</v>
      </c>
    </row>
    <row r="5158" spans="1:10" s="141" customFormat="1">
      <c r="A5158" s="144">
        <v>13</v>
      </c>
      <c r="B5158" s="145" t="s">
        <v>36</v>
      </c>
      <c r="C5158" s="37"/>
      <c r="D5158" s="149">
        <v>64152</v>
      </c>
      <c r="E5158" s="28">
        <f t="shared" si="576"/>
        <v>0</v>
      </c>
      <c r="F5158" s="29">
        <v>0</v>
      </c>
      <c r="G5158" s="30">
        <f t="shared" si="577"/>
        <v>0</v>
      </c>
      <c r="H5158" s="63">
        <f t="shared" si="578"/>
        <v>59399.999999999993</v>
      </c>
      <c r="I5158" s="63"/>
      <c r="J5158" s="59">
        <f t="shared" si="579"/>
        <v>0</v>
      </c>
    </row>
    <row r="5159" spans="1:10" s="141" customFormat="1">
      <c r="A5159" s="144">
        <v>14</v>
      </c>
      <c r="B5159" s="145" t="s">
        <v>37</v>
      </c>
      <c r="C5159" s="37"/>
      <c r="D5159" s="149">
        <v>65934</v>
      </c>
      <c r="E5159" s="28">
        <f t="shared" si="576"/>
        <v>0</v>
      </c>
      <c r="F5159" s="29">
        <v>0</v>
      </c>
      <c r="G5159" s="30">
        <f t="shared" si="577"/>
        <v>0</v>
      </c>
      <c r="H5159" s="63">
        <f t="shared" si="578"/>
        <v>61049.999999999993</v>
      </c>
      <c r="I5159" s="63"/>
      <c r="J5159" s="59">
        <f t="shared" si="579"/>
        <v>0</v>
      </c>
    </row>
    <row r="5160" spans="1:10" s="141" customFormat="1">
      <c r="A5160" s="144">
        <v>15</v>
      </c>
      <c r="B5160" s="145" t="s">
        <v>38</v>
      </c>
      <c r="C5160" s="37"/>
      <c r="D5160" s="149">
        <v>76626</v>
      </c>
      <c r="E5160" s="28">
        <f t="shared" si="576"/>
        <v>0</v>
      </c>
      <c r="F5160" s="124">
        <v>0</v>
      </c>
      <c r="G5160" s="30">
        <f t="shared" si="577"/>
        <v>0</v>
      </c>
      <c r="H5160" s="63">
        <f t="shared" si="578"/>
        <v>70950</v>
      </c>
      <c r="I5160" s="63"/>
      <c r="J5160" s="59">
        <f t="shared" si="579"/>
        <v>0</v>
      </c>
    </row>
    <row r="5161" spans="1:10" s="141" customFormat="1">
      <c r="A5161" s="144">
        <v>16</v>
      </c>
      <c r="B5161" s="145" t="s">
        <v>39</v>
      </c>
      <c r="C5161" s="37"/>
      <c r="D5161" s="149">
        <v>80190</v>
      </c>
      <c r="E5161" s="28">
        <f t="shared" si="576"/>
        <v>0</v>
      </c>
      <c r="F5161" s="29">
        <v>0</v>
      </c>
      <c r="G5161" s="30">
        <f t="shared" si="577"/>
        <v>0</v>
      </c>
      <c r="H5161" s="63">
        <f t="shared" si="578"/>
        <v>74250</v>
      </c>
      <c r="I5161" s="63"/>
      <c r="J5161" s="59">
        <f t="shared" si="579"/>
        <v>0</v>
      </c>
    </row>
    <row r="5162" spans="1:10" s="141" customFormat="1">
      <c r="A5162" s="144">
        <v>17</v>
      </c>
      <c r="B5162" s="145" t="s">
        <v>40</v>
      </c>
      <c r="C5162" s="37"/>
      <c r="D5162" s="149">
        <v>113832</v>
      </c>
      <c r="E5162" s="28">
        <f t="shared" si="576"/>
        <v>0</v>
      </c>
      <c r="F5162" s="29">
        <v>0</v>
      </c>
      <c r="G5162" s="30">
        <f t="shared" si="577"/>
        <v>0</v>
      </c>
      <c r="H5162" s="63">
        <f t="shared" si="578"/>
        <v>105400</v>
      </c>
      <c r="I5162" s="63"/>
      <c r="J5162" s="59">
        <f t="shared" si="579"/>
        <v>0</v>
      </c>
    </row>
    <row r="5163" spans="1:10" s="141" customFormat="1" ht="17.25">
      <c r="A5163" s="144">
        <v>18</v>
      </c>
      <c r="B5163" s="145" t="s">
        <v>41</v>
      </c>
      <c r="C5163" s="37"/>
      <c r="D5163" s="150">
        <v>98010</v>
      </c>
      <c r="E5163" s="28">
        <f t="shared" si="576"/>
        <v>0</v>
      </c>
      <c r="F5163" s="29">
        <v>0</v>
      </c>
      <c r="G5163" s="30">
        <f t="shared" si="577"/>
        <v>0</v>
      </c>
      <c r="H5163" s="63">
        <f t="shared" si="578"/>
        <v>90750</v>
      </c>
      <c r="I5163" s="45"/>
      <c r="J5163" s="64"/>
    </row>
    <row r="5164" spans="1:10" s="141" customFormat="1" ht="31.5">
      <c r="A5164" s="40"/>
      <c r="B5164" s="41" t="s">
        <v>42</v>
      </c>
      <c r="C5164" s="42">
        <f>SUM(C5146:C5163)</f>
        <v>11</v>
      </c>
      <c r="D5164" s="42"/>
      <c r="E5164" s="43">
        <f>SUM(E5146:E5163)</f>
        <v>872175</v>
      </c>
      <c r="F5164" s="43"/>
      <c r="G5164" s="44">
        <f>SUM(G5146:G5163)</f>
        <v>872175</v>
      </c>
      <c r="H5164" s="5"/>
      <c r="I5164" s="5"/>
      <c r="J5164" s="75">
        <f>J5163*0.08</f>
        <v>0</v>
      </c>
    </row>
    <row r="5165" spans="1:10" s="141" customFormat="1" ht="31.5">
      <c r="A5165" s="46"/>
      <c r="B5165" s="47"/>
      <c r="C5165" s="48"/>
      <c r="D5165" s="48"/>
      <c r="E5165" s="49"/>
      <c r="F5165" s="49"/>
      <c r="G5165" s="151"/>
      <c r="H5165" s="6"/>
      <c r="I5165" s="6"/>
      <c r="J5165" s="76">
        <f>SUM(J5163:J5164)</f>
        <v>0</v>
      </c>
    </row>
    <row r="5166" spans="1:10" s="141" customFormat="1" ht="18">
      <c r="A5166" s="283" t="s">
        <v>43</v>
      </c>
      <c r="B5166" s="283"/>
      <c r="C5166" s="284" t="s">
        <v>44</v>
      </c>
      <c r="D5166" s="284"/>
      <c r="E5166" s="54"/>
      <c r="F5166" s="54"/>
      <c r="G5166" s="55" t="s">
        <v>45</v>
      </c>
    </row>
    <row r="5169" spans="1:10" s="141" customFormat="1" ht="15.75">
      <c r="A5169" s="279" t="s">
        <v>0</v>
      </c>
      <c r="B5169" s="279"/>
      <c r="C5169" s="279"/>
      <c r="D5169" s="279"/>
      <c r="E5169" s="279"/>
      <c r="F5169" s="279"/>
      <c r="G5169" s="279"/>
    </row>
    <row r="5170" spans="1:10" s="141" customFormat="1" ht="15.75">
      <c r="A5170" s="279" t="s">
        <v>1</v>
      </c>
      <c r="B5170" s="279"/>
      <c r="C5170" s="279"/>
      <c r="D5170" s="279"/>
      <c r="E5170" s="279"/>
      <c r="F5170" s="279"/>
      <c r="G5170" s="279"/>
      <c r="H5170" s="1"/>
      <c r="I5170" s="1"/>
      <c r="J5170" s="71"/>
    </row>
    <row r="5171" spans="1:10" s="141" customFormat="1" ht="15.75">
      <c r="A5171" s="279" t="s">
        <v>2</v>
      </c>
      <c r="B5171" s="279"/>
      <c r="C5171" s="279"/>
      <c r="D5171" s="279"/>
      <c r="E5171" s="279"/>
      <c r="F5171" s="279"/>
      <c r="G5171" s="279"/>
      <c r="H5171" s="1"/>
      <c r="I5171" s="1"/>
      <c r="J5171" s="71"/>
    </row>
    <row r="5172" spans="1:10" s="141" customFormat="1" ht="15.75">
      <c r="A5172" s="279" t="s">
        <v>4</v>
      </c>
      <c r="B5172" s="279"/>
      <c r="C5172" s="279"/>
      <c r="D5172" s="279"/>
      <c r="E5172" s="279"/>
      <c r="F5172" s="279"/>
      <c r="G5172" s="279"/>
      <c r="H5172" s="1"/>
      <c r="I5172" s="1"/>
      <c r="J5172" s="71"/>
    </row>
    <row r="5173" spans="1:10" s="141" customFormat="1" ht="27">
      <c r="A5173" s="280" t="s">
        <v>6</v>
      </c>
      <c r="B5173" s="280"/>
      <c r="C5173" s="280"/>
      <c r="D5173" s="280"/>
      <c r="E5173" s="280"/>
      <c r="F5173" s="280"/>
      <c r="G5173" s="280"/>
      <c r="H5173" s="2"/>
      <c r="I5173" s="2"/>
      <c r="J5173" s="72"/>
    </row>
    <row r="5174" spans="1:10" s="141" customFormat="1" ht="27">
      <c r="A5174" s="142"/>
      <c r="B5174" s="142"/>
      <c r="C5174" s="281" t="s">
        <v>433</v>
      </c>
      <c r="D5174" s="281"/>
      <c r="E5174" s="281"/>
      <c r="F5174" s="281"/>
      <c r="G5174" s="281"/>
      <c r="H5174" s="68"/>
      <c r="I5174" s="68"/>
      <c r="J5174" s="71"/>
    </row>
    <row r="5175" spans="1:10" s="141" customFormat="1" ht="15.75">
      <c r="A5175" s="11" t="s">
        <v>358</v>
      </c>
      <c r="B5175" s="12">
        <v>4138311785</v>
      </c>
      <c r="C5175" s="143"/>
      <c r="D5175" s="286"/>
      <c r="E5175" s="286"/>
      <c r="F5175" s="286"/>
      <c r="G5175" s="286"/>
      <c r="H5175" s="69" t="s">
        <v>161</v>
      </c>
      <c r="I5175" s="69"/>
      <c r="J5175" s="73"/>
    </row>
    <row r="5176" spans="1:10" s="141" customFormat="1" ht="15.75">
      <c r="A5176" s="11" t="s">
        <v>9</v>
      </c>
      <c r="B5176" s="286" t="s">
        <v>839</v>
      </c>
      <c r="C5176" s="286"/>
      <c r="D5176" s="286"/>
      <c r="E5176" s="16"/>
      <c r="F5176" s="11"/>
      <c r="G5176" s="16"/>
      <c r="H5176" s="1"/>
      <c r="I5176" s="1"/>
      <c r="J5176" s="71"/>
    </row>
    <row r="5177" spans="1:10" s="141" customFormat="1" ht="15.75">
      <c r="A5177" s="11" t="s">
        <v>11</v>
      </c>
      <c r="B5177" s="289" t="s">
        <v>213</v>
      </c>
      <c r="C5177" s="289"/>
      <c r="D5177" s="289"/>
      <c r="E5177" s="289"/>
      <c r="F5177" s="18"/>
      <c r="G5177" s="19"/>
      <c r="H5177" s="1"/>
      <c r="I5177" s="1"/>
      <c r="J5177" s="71"/>
    </row>
    <row r="5178" spans="1:10" s="141" customFormat="1" ht="15.75">
      <c r="A5178" s="21" t="s">
        <v>14</v>
      </c>
      <c r="B5178" s="21" t="s">
        <v>16</v>
      </c>
      <c r="C5178" s="21"/>
      <c r="D5178" s="22" t="s">
        <v>18</v>
      </c>
      <c r="E5178" s="23" t="s">
        <v>19</v>
      </c>
      <c r="F5178" s="23" t="s">
        <v>20</v>
      </c>
      <c r="G5178" s="21" t="s">
        <v>21</v>
      </c>
      <c r="H5178" s="63"/>
      <c r="I5178" s="63"/>
      <c r="J5178" s="59">
        <f>H5178*C5179</f>
        <v>0</v>
      </c>
    </row>
    <row r="5179" spans="1:10" s="141" customFormat="1">
      <c r="A5179" s="144">
        <v>1</v>
      </c>
      <c r="B5179" s="145" t="s">
        <v>23</v>
      </c>
      <c r="C5179" s="26"/>
      <c r="D5179" s="146">
        <v>79305</v>
      </c>
      <c r="E5179" s="28">
        <f t="shared" ref="E5179:E5196" si="580">D5179*C5179</f>
        <v>0</v>
      </c>
      <c r="F5179" s="29">
        <v>0</v>
      </c>
      <c r="G5179" s="30">
        <f t="shared" ref="G5179:G5196" si="581">E5179-E5179*F5179</f>
        <v>0</v>
      </c>
      <c r="H5179" s="63">
        <f t="shared" ref="H5179:H5196" si="582">D5179/1.08</f>
        <v>73430.555555555547</v>
      </c>
      <c r="I5179" s="63"/>
      <c r="J5179" s="59">
        <f>H5179*C5180</f>
        <v>0</v>
      </c>
    </row>
    <row r="5180" spans="1:10" s="141" customFormat="1">
      <c r="A5180" s="144">
        <v>2</v>
      </c>
      <c r="B5180" s="145" t="s">
        <v>25</v>
      </c>
      <c r="C5180" s="32"/>
      <c r="D5180" s="147">
        <v>128591</v>
      </c>
      <c r="E5180" s="28">
        <f t="shared" si="580"/>
        <v>0</v>
      </c>
      <c r="F5180" s="29">
        <v>0</v>
      </c>
      <c r="G5180" s="30">
        <f t="shared" si="581"/>
        <v>0</v>
      </c>
      <c r="H5180" s="63">
        <f t="shared" si="582"/>
        <v>119065.74074074073</v>
      </c>
      <c r="I5180" s="63"/>
      <c r="J5180" s="59"/>
    </row>
    <row r="5181" spans="1:10" s="141" customFormat="1">
      <c r="A5181" s="144">
        <v>3</v>
      </c>
      <c r="B5181" s="145" t="s">
        <v>26</v>
      </c>
      <c r="C5181" s="34">
        <v>4</v>
      </c>
      <c r="D5181" s="146">
        <v>60043</v>
      </c>
      <c r="E5181" s="28">
        <f t="shared" si="580"/>
        <v>240172</v>
      </c>
      <c r="F5181" s="29">
        <v>0</v>
      </c>
      <c r="G5181" s="30">
        <f t="shared" si="581"/>
        <v>240172</v>
      </c>
      <c r="H5181" s="63">
        <f t="shared" si="582"/>
        <v>55595.370370370365</v>
      </c>
      <c r="I5181" s="63"/>
      <c r="J5181" s="59"/>
    </row>
    <row r="5182" spans="1:10" s="141" customFormat="1">
      <c r="A5182" s="144">
        <v>4</v>
      </c>
      <c r="B5182" s="145" t="s">
        <v>27</v>
      </c>
      <c r="C5182" s="106"/>
      <c r="D5182" s="146">
        <v>115781</v>
      </c>
      <c r="E5182" s="28">
        <f t="shared" si="580"/>
        <v>0</v>
      </c>
      <c r="F5182" s="29">
        <v>0</v>
      </c>
      <c r="G5182" s="30">
        <f t="shared" si="581"/>
        <v>0</v>
      </c>
      <c r="H5182" s="63">
        <f t="shared" si="582"/>
        <v>107204.62962962962</v>
      </c>
      <c r="I5182" s="63"/>
      <c r="J5182" s="59"/>
    </row>
    <row r="5183" spans="1:10" s="141" customFormat="1">
      <c r="A5183" s="144">
        <v>5</v>
      </c>
      <c r="B5183" s="145" t="s">
        <v>28</v>
      </c>
      <c r="C5183" s="32">
        <v>5</v>
      </c>
      <c r="D5183" s="146">
        <v>119943</v>
      </c>
      <c r="E5183" s="28">
        <f t="shared" si="580"/>
        <v>599715</v>
      </c>
      <c r="F5183" s="124">
        <v>0</v>
      </c>
      <c r="G5183" s="30">
        <f t="shared" si="581"/>
        <v>599715</v>
      </c>
      <c r="H5183" s="63">
        <f t="shared" si="582"/>
        <v>111058.33333333333</v>
      </c>
      <c r="I5183" s="63"/>
      <c r="J5183" s="59"/>
    </row>
    <row r="5184" spans="1:10" s="141" customFormat="1">
      <c r="A5184" s="144">
        <v>6</v>
      </c>
      <c r="B5184" s="145" t="s">
        <v>29</v>
      </c>
      <c r="C5184" s="26">
        <v>4</v>
      </c>
      <c r="D5184" s="146">
        <v>94810</v>
      </c>
      <c r="E5184" s="28">
        <f t="shared" si="580"/>
        <v>379240</v>
      </c>
      <c r="F5184" s="29">
        <v>0</v>
      </c>
      <c r="G5184" s="30">
        <f t="shared" si="581"/>
        <v>379240</v>
      </c>
      <c r="H5184" s="63">
        <f t="shared" si="582"/>
        <v>87787.037037037036</v>
      </c>
      <c r="I5184" s="63"/>
      <c r="J5184" s="59"/>
    </row>
    <row r="5185" spans="1:10" s="141" customFormat="1">
      <c r="A5185" s="144">
        <v>7</v>
      </c>
      <c r="B5185" s="145" t="s">
        <v>30</v>
      </c>
      <c r="C5185" s="34"/>
      <c r="D5185" s="146">
        <v>141396</v>
      </c>
      <c r="E5185" s="28">
        <f t="shared" si="580"/>
        <v>0</v>
      </c>
      <c r="F5185" s="29">
        <v>0</v>
      </c>
      <c r="G5185" s="30">
        <f t="shared" si="581"/>
        <v>0</v>
      </c>
      <c r="H5185" s="63">
        <f t="shared" si="582"/>
        <v>130922.22222222222</v>
      </c>
      <c r="I5185" s="63"/>
      <c r="J5185" s="59"/>
    </row>
    <row r="5186" spans="1:10" s="141" customFormat="1">
      <c r="A5186" s="144">
        <v>8</v>
      </c>
      <c r="B5186" s="145" t="s">
        <v>31</v>
      </c>
      <c r="C5186" s="26"/>
      <c r="D5186" s="146">
        <v>232931</v>
      </c>
      <c r="E5186" s="28">
        <f t="shared" si="580"/>
        <v>0</v>
      </c>
      <c r="F5186" s="29">
        <v>0</v>
      </c>
      <c r="G5186" s="30">
        <f t="shared" si="581"/>
        <v>0</v>
      </c>
      <c r="H5186" s="63">
        <f t="shared" si="582"/>
        <v>215676.85185185182</v>
      </c>
      <c r="I5186" s="63"/>
      <c r="J5186" s="59"/>
    </row>
    <row r="5187" spans="1:10" s="141" customFormat="1">
      <c r="A5187" s="144">
        <v>9</v>
      </c>
      <c r="B5187" s="148" t="s">
        <v>32</v>
      </c>
      <c r="C5187" s="26"/>
      <c r="D5187" s="146">
        <v>101534</v>
      </c>
      <c r="E5187" s="28">
        <f t="shared" si="580"/>
        <v>0</v>
      </c>
      <c r="F5187" s="29">
        <v>0</v>
      </c>
      <c r="G5187" s="30">
        <f t="shared" si="581"/>
        <v>0</v>
      </c>
      <c r="H5187" s="63">
        <f t="shared" si="582"/>
        <v>94012.962962962964</v>
      </c>
      <c r="I5187" s="63"/>
      <c r="J5187" s="59"/>
    </row>
    <row r="5188" spans="1:10" s="141" customFormat="1">
      <c r="A5188" s="144">
        <v>10</v>
      </c>
      <c r="B5188" s="148" t="s">
        <v>33</v>
      </c>
      <c r="C5188" s="37"/>
      <c r="D5188" s="147">
        <v>110148</v>
      </c>
      <c r="E5188" s="28">
        <f t="shared" si="580"/>
        <v>0</v>
      </c>
      <c r="F5188" s="29">
        <v>0</v>
      </c>
      <c r="G5188" s="30">
        <f t="shared" si="581"/>
        <v>0</v>
      </c>
      <c r="H5188" s="63">
        <f t="shared" si="582"/>
        <v>101988.88888888888</v>
      </c>
      <c r="I5188" s="63"/>
      <c r="J5188" s="59"/>
    </row>
    <row r="5189" spans="1:10" s="141" customFormat="1">
      <c r="A5189" s="144">
        <v>11</v>
      </c>
      <c r="B5189" s="145" t="s">
        <v>34</v>
      </c>
      <c r="C5189" s="37"/>
      <c r="D5189" s="146">
        <v>54198</v>
      </c>
      <c r="E5189" s="28">
        <f t="shared" si="580"/>
        <v>0</v>
      </c>
      <c r="F5189" s="29">
        <v>0</v>
      </c>
      <c r="G5189" s="30">
        <f t="shared" si="581"/>
        <v>0</v>
      </c>
      <c r="H5189" s="63">
        <f t="shared" si="582"/>
        <v>50183.333333333328</v>
      </c>
      <c r="I5189" s="63"/>
      <c r="J5189" s="59">
        <f t="shared" ref="J5189:J5195" si="583">H5189*C5190</f>
        <v>0</v>
      </c>
    </row>
    <row r="5190" spans="1:10" s="141" customFormat="1">
      <c r="A5190" s="144">
        <v>12</v>
      </c>
      <c r="B5190" s="145" t="s">
        <v>35</v>
      </c>
      <c r="C5190" s="37"/>
      <c r="D5190" s="146">
        <v>49680</v>
      </c>
      <c r="E5190" s="28">
        <f t="shared" si="580"/>
        <v>0</v>
      </c>
      <c r="F5190" s="29">
        <v>0</v>
      </c>
      <c r="G5190" s="30">
        <f t="shared" si="581"/>
        <v>0</v>
      </c>
      <c r="H5190" s="63">
        <f t="shared" si="582"/>
        <v>46000</v>
      </c>
      <c r="I5190" s="63"/>
      <c r="J5190" s="59">
        <f t="shared" si="583"/>
        <v>0</v>
      </c>
    </row>
    <row r="5191" spans="1:10" s="141" customFormat="1">
      <c r="A5191" s="144">
        <v>13</v>
      </c>
      <c r="B5191" s="145" t="s">
        <v>36</v>
      </c>
      <c r="C5191" s="37"/>
      <c r="D5191" s="149">
        <v>64152</v>
      </c>
      <c r="E5191" s="28">
        <f t="shared" si="580"/>
        <v>0</v>
      </c>
      <c r="F5191" s="29">
        <v>0</v>
      </c>
      <c r="G5191" s="30">
        <f t="shared" si="581"/>
        <v>0</v>
      </c>
      <c r="H5191" s="63">
        <f t="shared" si="582"/>
        <v>59399.999999999993</v>
      </c>
      <c r="I5191" s="63"/>
      <c r="J5191" s="59">
        <f t="shared" si="583"/>
        <v>0</v>
      </c>
    </row>
    <row r="5192" spans="1:10" s="141" customFormat="1">
      <c r="A5192" s="144">
        <v>14</v>
      </c>
      <c r="B5192" s="145" t="s">
        <v>37</v>
      </c>
      <c r="C5192" s="37"/>
      <c r="D5192" s="149">
        <v>65934</v>
      </c>
      <c r="E5192" s="28">
        <f t="shared" si="580"/>
        <v>0</v>
      </c>
      <c r="F5192" s="29">
        <v>0</v>
      </c>
      <c r="G5192" s="30">
        <f t="shared" si="581"/>
        <v>0</v>
      </c>
      <c r="H5192" s="63">
        <f t="shared" si="582"/>
        <v>61049.999999999993</v>
      </c>
      <c r="I5192" s="63"/>
      <c r="J5192" s="59">
        <f t="shared" si="583"/>
        <v>0</v>
      </c>
    </row>
    <row r="5193" spans="1:10" s="141" customFormat="1">
      <c r="A5193" s="144">
        <v>15</v>
      </c>
      <c r="B5193" s="145" t="s">
        <v>38</v>
      </c>
      <c r="C5193" s="37"/>
      <c r="D5193" s="149">
        <v>76626</v>
      </c>
      <c r="E5193" s="28">
        <f t="shared" si="580"/>
        <v>0</v>
      </c>
      <c r="F5193" s="124">
        <v>0</v>
      </c>
      <c r="G5193" s="30">
        <f t="shared" si="581"/>
        <v>0</v>
      </c>
      <c r="H5193" s="63">
        <f t="shared" si="582"/>
        <v>70950</v>
      </c>
      <c r="I5193" s="63"/>
      <c r="J5193" s="59">
        <f t="shared" si="583"/>
        <v>0</v>
      </c>
    </row>
    <row r="5194" spans="1:10" s="141" customFormat="1">
      <c r="A5194" s="144">
        <v>16</v>
      </c>
      <c r="B5194" s="145" t="s">
        <v>39</v>
      </c>
      <c r="C5194" s="37"/>
      <c r="D5194" s="149">
        <v>80190</v>
      </c>
      <c r="E5194" s="28">
        <f t="shared" si="580"/>
        <v>0</v>
      </c>
      <c r="F5194" s="29">
        <v>0</v>
      </c>
      <c r="G5194" s="30">
        <f t="shared" si="581"/>
        <v>0</v>
      </c>
      <c r="H5194" s="63">
        <f t="shared" si="582"/>
        <v>74250</v>
      </c>
      <c r="I5194" s="63"/>
      <c r="J5194" s="59">
        <f t="shared" si="583"/>
        <v>0</v>
      </c>
    </row>
    <row r="5195" spans="1:10" s="141" customFormat="1">
      <c r="A5195" s="144">
        <v>17</v>
      </c>
      <c r="B5195" s="145" t="s">
        <v>40</v>
      </c>
      <c r="C5195" s="37"/>
      <c r="D5195" s="149">
        <v>113832</v>
      </c>
      <c r="E5195" s="28">
        <f t="shared" si="580"/>
        <v>0</v>
      </c>
      <c r="F5195" s="29">
        <v>0</v>
      </c>
      <c r="G5195" s="30">
        <f t="shared" si="581"/>
        <v>0</v>
      </c>
      <c r="H5195" s="63">
        <f t="shared" si="582"/>
        <v>105400</v>
      </c>
      <c r="I5195" s="63"/>
      <c r="J5195" s="59">
        <f t="shared" si="583"/>
        <v>0</v>
      </c>
    </row>
    <row r="5196" spans="1:10" s="141" customFormat="1" ht="17.25">
      <c r="A5196" s="144">
        <v>18</v>
      </c>
      <c r="B5196" s="145" t="s">
        <v>41</v>
      </c>
      <c r="C5196" s="37"/>
      <c r="D5196" s="150">
        <v>98010</v>
      </c>
      <c r="E5196" s="28">
        <f t="shared" si="580"/>
        <v>0</v>
      </c>
      <c r="F5196" s="29">
        <v>0</v>
      </c>
      <c r="G5196" s="30">
        <f t="shared" si="581"/>
        <v>0</v>
      </c>
      <c r="H5196" s="63">
        <f t="shared" si="582"/>
        <v>90750</v>
      </c>
      <c r="I5196" s="45"/>
      <c r="J5196" s="64"/>
    </row>
    <row r="5197" spans="1:10" s="141" customFormat="1" ht="31.5">
      <c r="A5197" s="40"/>
      <c r="B5197" s="41" t="s">
        <v>42</v>
      </c>
      <c r="C5197" s="42">
        <f>SUM(C5179:C5196)</f>
        <v>13</v>
      </c>
      <c r="D5197" s="42"/>
      <c r="E5197" s="43">
        <f>SUM(E5179:E5196)</f>
        <v>1219127</v>
      </c>
      <c r="F5197" s="43"/>
      <c r="G5197" s="44">
        <f>SUM(G5179:G5196)</f>
        <v>1219127</v>
      </c>
      <c r="H5197" s="5"/>
      <c r="I5197" s="5"/>
      <c r="J5197" s="75">
        <f>J5196*0.08</f>
        <v>0</v>
      </c>
    </row>
    <row r="5198" spans="1:10" s="141" customFormat="1" ht="31.5">
      <c r="A5198" s="46"/>
      <c r="B5198" s="47"/>
      <c r="C5198" s="48"/>
      <c r="D5198" s="48"/>
      <c r="E5198" s="49"/>
      <c r="F5198" s="49"/>
      <c r="G5198" s="151"/>
      <c r="H5198" s="6"/>
      <c r="I5198" s="6"/>
      <c r="J5198" s="76">
        <f>SUM(J5196:J5197)</f>
        <v>0</v>
      </c>
    </row>
    <row r="5199" spans="1:10" s="141" customFormat="1" ht="18">
      <c r="A5199" s="283" t="s">
        <v>43</v>
      </c>
      <c r="B5199" s="283"/>
      <c r="C5199" s="284" t="s">
        <v>44</v>
      </c>
      <c r="D5199" s="284"/>
      <c r="E5199" s="54"/>
      <c r="F5199" s="54"/>
      <c r="G5199" s="55" t="s">
        <v>45</v>
      </c>
    </row>
    <row r="5202" spans="1:10" s="141" customFormat="1" ht="15.75">
      <c r="A5202" s="279" t="s">
        <v>0</v>
      </c>
      <c r="B5202" s="279"/>
      <c r="C5202" s="279"/>
      <c r="D5202" s="279"/>
      <c r="E5202" s="279"/>
      <c r="F5202" s="279"/>
      <c r="G5202" s="279"/>
    </row>
    <row r="5203" spans="1:10" s="141" customFormat="1" ht="15.75">
      <c r="A5203" s="279" t="s">
        <v>1</v>
      </c>
      <c r="B5203" s="279"/>
      <c r="C5203" s="279"/>
      <c r="D5203" s="279"/>
      <c r="E5203" s="279"/>
      <c r="F5203" s="279"/>
      <c r="G5203" s="279"/>
      <c r="H5203" s="1"/>
      <c r="I5203" s="1"/>
      <c r="J5203" s="71"/>
    </row>
    <row r="5204" spans="1:10" s="141" customFormat="1" ht="15.75">
      <c r="A5204" s="279" t="s">
        <v>2</v>
      </c>
      <c r="B5204" s="279"/>
      <c r="C5204" s="279"/>
      <c r="D5204" s="279"/>
      <c r="E5204" s="279"/>
      <c r="F5204" s="279"/>
      <c r="G5204" s="279"/>
      <c r="H5204" s="1"/>
      <c r="I5204" s="1"/>
      <c r="J5204" s="71"/>
    </row>
    <row r="5205" spans="1:10" s="141" customFormat="1" ht="15.75">
      <c r="A5205" s="279" t="s">
        <v>4</v>
      </c>
      <c r="B5205" s="279"/>
      <c r="C5205" s="279"/>
      <c r="D5205" s="279"/>
      <c r="E5205" s="279"/>
      <c r="F5205" s="279"/>
      <c r="G5205" s="279"/>
      <c r="H5205" s="1"/>
      <c r="I5205" s="1"/>
      <c r="J5205" s="71"/>
    </row>
    <row r="5206" spans="1:10" s="141" customFormat="1" ht="27">
      <c r="A5206" s="280" t="s">
        <v>6</v>
      </c>
      <c r="B5206" s="280"/>
      <c r="C5206" s="280"/>
      <c r="D5206" s="280"/>
      <c r="E5206" s="280"/>
      <c r="F5206" s="280"/>
      <c r="G5206" s="280"/>
      <c r="H5206" s="2"/>
      <c r="I5206" s="2"/>
      <c r="J5206" s="72"/>
    </row>
    <row r="5207" spans="1:10" s="141" customFormat="1" ht="27">
      <c r="A5207" s="142"/>
      <c r="B5207" s="142"/>
      <c r="C5207" s="281" t="s">
        <v>433</v>
      </c>
      <c r="D5207" s="281"/>
      <c r="E5207" s="281"/>
      <c r="F5207" s="281"/>
      <c r="G5207" s="281"/>
      <c r="H5207" s="68"/>
      <c r="I5207" s="68"/>
      <c r="J5207" s="71"/>
    </row>
    <row r="5208" spans="1:10" s="141" customFormat="1" ht="15.75">
      <c r="A5208" s="11" t="s">
        <v>358</v>
      </c>
      <c r="B5208" s="12">
        <v>4138232845</v>
      </c>
      <c r="C5208" s="143"/>
      <c r="D5208" s="286"/>
      <c r="E5208" s="286"/>
      <c r="F5208" s="286"/>
      <c r="G5208" s="286"/>
      <c r="H5208" s="69" t="s">
        <v>161</v>
      </c>
      <c r="I5208" s="69"/>
      <c r="J5208" s="73"/>
    </row>
    <row r="5209" spans="1:10" s="141" customFormat="1" ht="15.75">
      <c r="A5209" s="11" t="s">
        <v>9</v>
      </c>
      <c r="B5209" s="286" t="s">
        <v>840</v>
      </c>
      <c r="C5209" s="286"/>
      <c r="D5209" s="286"/>
      <c r="E5209" s="16"/>
      <c r="F5209" s="11"/>
      <c r="G5209" s="16"/>
      <c r="H5209" s="1"/>
      <c r="I5209" s="1"/>
      <c r="J5209" s="71"/>
    </row>
    <row r="5210" spans="1:10" s="141" customFormat="1" ht="15.75">
      <c r="A5210" s="11" t="s">
        <v>11</v>
      </c>
      <c r="B5210" s="289" t="s">
        <v>213</v>
      </c>
      <c r="C5210" s="289"/>
      <c r="D5210" s="289"/>
      <c r="E5210" s="289"/>
      <c r="F5210" s="18"/>
      <c r="G5210" s="19"/>
      <c r="H5210" s="1"/>
      <c r="I5210" s="1"/>
      <c r="J5210" s="71"/>
    </row>
    <row r="5211" spans="1:10" s="141" customFormat="1" ht="15.75">
      <c r="A5211" s="21" t="s">
        <v>14</v>
      </c>
      <c r="B5211" s="21" t="s">
        <v>16</v>
      </c>
      <c r="C5211" s="21"/>
      <c r="D5211" s="22" t="s">
        <v>18</v>
      </c>
      <c r="E5211" s="23" t="s">
        <v>19</v>
      </c>
      <c r="F5211" s="23" t="s">
        <v>20</v>
      </c>
      <c r="G5211" s="21" t="s">
        <v>21</v>
      </c>
      <c r="H5211" s="63"/>
      <c r="I5211" s="63"/>
      <c r="J5211" s="59">
        <f>H5211*C5212</f>
        <v>0</v>
      </c>
    </row>
    <row r="5212" spans="1:10" s="141" customFormat="1">
      <c r="A5212" s="144">
        <v>1</v>
      </c>
      <c r="B5212" s="145" t="s">
        <v>23</v>
      </c>
      <c r="C5212" s="26">
        <v>8</v>
      </c>
      <c r="D5212" s="146">
        <v>79305</v>
      </c>
      <c r="E5212" s="28">
        <f t="shared" ref="E5212:E5229" si="584">D5212*C5212</f>
        <v>634440</v>
      </c>
      <c r="F5212" s="29">
        <v>0</v>
      </c>
      <c r="G5212" s="30">
        <f t="shared" ref="G5212:G5229" si="585">E5212-E5212*F5212</f>
        <v>634440</v>
      </c>
      <c r="H5212" s="63">
        <f t="shared" ref="H5212:H5229" si="586">D5212/1.08</f>
        <v>73430.555555555547</v>
      </c>
      <c r="I5212" s="63"/>
      <c r="J5212" s="59">
        <f>H5212*C5213</f>
        <v>0</v>
      </c>
    </row>
    <row r="5213" spans="1:10" s="141" customFormat="1">
      <c r="A5213" s="144">
        <v>2</v>
      </c>
      <c r="B5213" s="145" t="s">
        <v>25</v>
      </c>
      <c r="C5213" s="32"/>
      <c r="D5213" s="147">
        <v>128591</v>
      </c>
      <c r="E5213" s="28">
        <f t="shared" si="584"/>
        <v>0</v>
      </c>
      <c r="F5213" s="29">
        <v>0</v>
      </c>
      <c r="G5213" s="30">
        <f t="shared" si="585"/>
        <v>0</v>
      </c>
      <c r="H5213" s="63">
        <f t="shared" si="586"/>
        <v>119065.74074074073</v>
      </c>
      <c r="I5213" s="63"/>
      <c r="J5213" s="59"/>
    </row>
    <row r="5214" spans="1:10" s="141" customFormat="1">
      <c r="A5214" s="144">
        <v>3</v>
      </c>
      <c r="B5214" s="145" t="s">
        <v>26</v>
      </c>
      <c r="C5214" s="34">
        <v>5</v>
      </c>
      <c r="D5214" s="146">
        <v>60043</v>
      </c>
      <c r="E5214" s="28">
        <f t="shared" si="584"/>
        <v>300215</v>
      </c>
      <c r="F5214" s="29">
        <v>0</v>
      </c>
      <c r="G5214" s="30">
        <f t="shared" si="585"/>
        <v>300215</v>
      </c>
      <c r="H5214" s="63">
        <f t="shared" si="586"/>
        <v>55595.370370370365</v>
      </c>
      <c r="I5214" s="63"/>
      <c r="J5214" s="59"/>
    </row>
    <row r="5215" spans="1:10" s="141" customFormat="1">
      <c r="A5215" s="144">
        <v>4</v>
      </c>
      <c r="B5215" s="145" t="s">
        <v>27</v>
      </c>
      <c r="C5215" s="106"/>
      <c r="D5215" s="146">
        <v>115781</v>
      </c>
      <c r="E5215" s="28">
        <f t="shared" si="584"/>
        <v>0</v>
      </c>
      <c r="F5215" s="29">
        <v>0</v>
      </c>
      <c r="G5215" s="30">
        <f t="shared" si="585"/>
        <v>0</v>
      </c>
      <c r="H5215" s="63">
        <f t="shared" si="586"/>
        <v>107204.62962962962</v>
      </c>
      <c r="I5215" s="63"/>
      <c r="J5215" s="59"/>
    </row>
    <row r="5216" spans="1:10" s="141" customFormat="1">
      <c r="A5216" s="144">
        <v>5</v>
      </c>
      <c r="B5216" s="145" t="s">
        <v>28</v>
      </c>
      <c r="C5216" s="32">
        <v>5</v>
      </c>
      <c r="D5216" s="146">
        <v>119943</v>
      </c>
      <c r="E5216" s="28">
        <f t="shared" si="584"/>
        <v>599715</v>
      </c>
      <c r="F5216" s="124">
        <v>0</v>
      </c>
      <c r="G5216" s="30">
        <f t="shared" si="585"/>
        <v>599715</v>
      </c>
      <c r="H5216" s="63">
        <f t="shared" si="586"/>
        <v>111058.33333333333</v>
      </c>
      <c r="I5216" s="63"/>
      <c r="J5216" s="59"/>
    </row>
    <row r="5217" spans="1:10" s="141" customFormat="1">
      <c r="A5217" s="144">
        <v>6</v>
      </c>
      <c r="B5217" s="145" t="s">
        <v>29</v>
      </c>
      <c r="C5217" s="26">
        <v>5</v>
      </c>
      <c r="D5217" s="146">
        <v>94810</v>
      </c>
      <c r="E5217" s="28">
        <f t="shared" si="584"/>
        <v>474050</v>
      </c>
      <c r="F5217" s="29">
        <v>0</v>
      </c>
      <c r="G5217" s="30">
        <f t="shared" si="585"/>
        <v>474050</v>
      </c>
      <c r="H5217" s="63">
        <f t="shared" si="586"/>
        <v>87787.037037037036</v>
      </c>
      <c r="I5217" s="63"/>
      <c r="J5217" s="59"/>
    </row>
    <row r="5218" spans="1:10" s="141" customFormat="1">
      <c r="A5218" s="144">
        <v>7</v>
      </c>
      <c r="B5218" s="145" t="s">
        <v>30</v>
      </c>
      <c r="C5218" s="34"/>
      <c r="D5218" s="146">
        <v>141396</v>
      </c>
      <c r="E5218" s="28">
        <f t="shared" si="584"/>
        <v>0</v>
      </c>
      <c r="F5218" s="29">
        <v>0</v>
      </c>
      <c r="G5218" s="30">
        <f t="shared" si="585"/>
        <v>0</v>
      </c>
      <c r="H5218" s="63">
        <f t="shared" si="586"/>
        <v>130922.22222222222</v>
      </c>
      <c r="I5218" s="63"/>
      <c r="J5218" s="59"/>
    </row>
    <row r="5219" spans="1:10" s="141" customFormat="1">
      <c r="A5219" s="144">
        <v>8</v>
      </c>
      <c r="B5219" s="145" t="s">
        <v>31</v>
      </c>
      <c r="C5219" s="26"/>
      <c r="D5219" s="146">
        <v>232931</v>
      </c>
      <c r="E5219" s="28">
        <f t="shared" si="584"/>
        <v>0</v>
      </c>
      <c r="F5219" s="29">
        <v>0</v>
      </c>
      <c r="G5219" s="30">
        <f t="shared" si="585"/>
        <v>0</v>
      </c>
      <c r="H5219" s="63">
        <f t="shared" si="586"/>
        <v>215676.85185185182</v>
      </c>
      <c r="I5219" s="63"/>
      <c r="J5219" s="59"/>
    </row>
    <row r="5220" spans="1:10" s="141" customFormat="1">
      <c r="A5220" s="144">
        <v>9</v>
      </c>
      <c r="B5220" s="148" t="s">
        <v>32</v>
      </c>
      <c r="C5220" s="26"/>
      <c r="D5220" s="146">
        <v>101534</v>
      </c>
      <c r="E5220" s="28">
        <f t="shared" si="584"/>
        <v>0</v>
      </c>
      <c r="F5220" s="29">
        <v>0</v>
      </c>
      <c r="G5220" s="30">
        <f t="shared" si="585"/>
        <v>0</v>
      </c>
      <c r="H5220" s="63">
        <f t="shared" si="586"/>
        <v>94012.962962962964</v>
      </c>
      <c r="I5220" s="63"/>
      <c r="J5220" s="59"/>
    </row>
    <row r="5221" spans="1:10" s="141" customFormat="1">
      <c r="A5221" s="144">
        <v>10</v>
      </c>
      <c r="B5221" s="148" t="s">
        <v>33</v>
      </c>
      <c r="C5221" s="37"/>
      <c r="D5221" s="147">
        <v>110148</v>
      </c>
      <c r="E5221" s="28">
        <f t="shared" si="584"/>
        <v>0</v>
      </c>
      <c r="F5221" s="29">
        <v>0</v>
      </c>
      <c r="G5221" s="30">
        <f t="shared" si="585"/>
        <v>0</v>
      </c>
      <c r="H5221" s="63">
        <f t="shared" si="586"/>
        <v>101988.88888888888</v>
      </c>
      <c r="I5221" s="63"/>
      <c r="J5221" s="59"/>
    </row>
    <row r="5222" spans="1:10" s="141" customFormat="1">
      <c r="A5222" s="144">
        <v>11</v>
      </c>
      <c r="B5222" s="145" t="s">
        <v>34</v>
      </c>
      <c r="C5222" s="37"/>
      <c r="D5222" s="146">
        <v>54198</v>
      </c>
      <c r="E5222" s="28">
        <f t="shared" si="584"/>
        <v>0</v>
      </c>
      <c r="F5222" s="29">
        <v>0</v>
      </c>
      <c r="G5222" s="30">
        <f t="shared" si="585"/>
        <v>0</v>
      </c>
      <c r="H5222" s="63">
        <f t="shared" si="586"/>
        <v>50183.333333333328</v>
      </c>
      <c r="I5222" s="63"/>
      <c r="J5222" s="59">
        <f t="shared" ref="J5222:J5228" si="587">H5222*C5223</f>
        <v>0</v>
      </c>
    </row>
    <row r="5223" spans="1:10" s="141" customFormat="1">
      <c r="A5223" s="144">
        <v>12</v>
      </c>
      <c r="B5223" s="145" t="s">
        <v>35</v>
      </c>
      <c r="C5223" s="37"/>
      <c r="D5223" s="146">
        <v>49680</v>
      </c>
      <c r="E5223" s="28">
        <f t="shared" si="584"/>
        <v>0</v>
      </c>
      <c r="F5223" s="29">
        <v>0</v>
      </c>
      <c r="G5223" s="30">
        <f t="shared" si="585"/>
        <v>0</v>
      </c>
      <c r="H5223" s="63">
        <f t="shared" si="586"/>
        <v>46000</v>
      </c>
      <c r="I5223" s="63"/>
      <c r="J5223" s="59">
        <f t="shared" si="587"/>
        <v>0</v>
      </c>
    </row>
    <row r="5224" spans="1:10" s="141" customFormat="1">
      <c r="A5224" s="144">
        <v>13</v>
      </c>
      <c r="B5224" s="145" t="s">
        <v>36</v>
      </c>
      <c r="C5224" s="37"/>
      <c r="D5224" s="149">
        <v>64152</v>
      </c>
      <c r="E5224" s="28">
        <f t="shared" si="584"/>
        <v>0</v>
      </c>
      <c r="F5224" s="29">
        <v>0</v>
      </c>
      <c r="G5224" s="30">
        <f t="shared" si="585"/>
        <v>0</v>
      </c>
      <c r="H5224" s="63">
        <f t="shared" si="586"/>
        <v>59399.999999999993</v>
      </c>
      <c r="I5224" s="63"/>
      <c r="J5224" s="59">
        <f t="shared" si="587"/>
        <v>0</v>
      </c>
    </row>
    <row r="5225" spans="1:10" s="141" customFormat="1">
      <c r="A5225" s="144">
        <v>14</v>
      </c>
      <c r="B5225" s="145" t="s">
        <v>37</v>
      </c>
      <c r="C5225" s="37"/>
      <c r="D5225" s="149">
        <v>65934</v>
      </c>
      <c r="E5225" s="28">
        <f t="shared" si="584"/>
        <v>0</v>
      </c>
      <c r="F5225" s="29">
        <v>0</v>
      </c>
      <c r="G5225" s="30">
        <f t="shared" si="585"/>
        <v>0</v>
      </c>
      <c r="H5225" s="63">
        <f t="shared" si="586"/>
        <v>61049.999999999993</v>
      </c>
      <c r="I5225" s="63"/>
      <c r="J5225" s="59">
        <f t="shared" si="587"/>
        <v>0</v>
      </c>
    </row>
    <row r="5226" spans="1:10" s="141" customFormat="1">
      <c r="A5226" s="144">
        <v>15</v>
      </c>
      <c r="B5226" s="145" t="s">
        <v>38</v>
      </c>
      <c r="C5226" s="37"/>
      <c r="D5226" s="149">
        <v>76626</v>
      </c>
      <c r="E5226" s="28">
        <f t="shared" si="584"/>
        <v>0</v>
      </c>
      <c r="F5226" s="124">
        <v>0</v>
      </c>
      <c r="G5226" s="30">
        <f t="shared" si="585"/>
        <v>0</v>
      </c>
      <c r="H5226" s="63">
        <f t="shared" si="586"/>
        <v>70950</v>
      </c>
      <c r="I5226" s="63"/>
      <c r="J5226" s="59">
        <f t="shared" si="587"/>
        <v>0</v>
      </c>
    </row>
    <row r="5227" spans="1:10" s="141" customFormat="1">
      <c r="A5227" s="144">
        <v>16</v>
      </c>
      <c r="B5227" s="145" t="s">
        <v>39</v>
      </c>
      <c r="C5227" s="37"/>
      <c r="D5227" s="149">
        <v>80190</v>
      </c>
      <c r="E5227" s="28">
        <f t="shared" si="584"/>
        <v>0</v>
      </c>
      <c r="F5227" s="29">
        <v>0</v>
      </c>
      <c r="G5227" s="30">
        <f t="shared" si="585"/>
        <v>0</v>
      </c>
      <c r="H5227" s="63">
        <f t="shared" si="586"/>
        <v>74250</v>
      </c>
      <c r="I5227" s="63"/>
      <c r="J5227" s="59">
        <f t="shared" si="587"/>
        <v>0</v>
      </c>
    </row>
    <row r="5228" spans="1:10" s="141" customFormat="1">
      <c r="A5228" s="144">
        <v>17</v>
      </c>
      <c r="B5228" s="145" t="s">
        <v>40</v>
      </c>
      <c r="C5228" s="37"/>
      <c r="D5228" s="149">
        <v>113832</v>
      </c>
      <c r="E5228" s="28">
        <f t="shared" si="584"/>
        <v>0</v>
      </c>
      <c r="F5228" s="29">
        <v>0</v>
      </c>
      <c r="G5228" s="30">
        <f t="shared" si="585"/>
        <v>0</v>
      </c>
      <c r="H5228" s="63">
        <f t="shared" si="586"/>
        <v>105400</v>
      </c>
      <c r="I5228" s="63"/>
      <c r="J5228" s="59">
        <f t="shared" si="587"/>
        <v>0</v>
      </c>
    </row>
    <row r="5229" spans="1:10" s="141" customFormat="1" ht="17.25">
      <c r="A5229" s="144">
        <v>18</v>
      </c>
      <c r="B5229" s="145" t="s">
        <v>41</v>
      </c>
      <c r="C5229" s="37"/>
      <c r="D5229" s="150">
        <v>98010</v>
      </c>
      <c r="E5229" s="28">
        <f t="shared" si="584"/>
        <v>0</v>
      </c>
      <c r="F5229" s="29">
        <v>0</v>
      </c>
      <c r="G5229" s="30">
        <f t="shared" si="585"/>
        <v>0</v>
      </c>
      <c r="H5229" s="63">
        <f t="shared" si="586"/>
        <v>90750</v>
      </c>
      <c r="I5229" s="45"/>
      <c r="J5229" s="64"/>
    </row>
    <row r="5230" spans="1:10" s="141" customFormat="1" ht="31.5">
      <c r="A5230" s="40"/>
      <c r="B5230" s="41" t="s">
        <v>42</v>
      </c>
      <c r="C5230" s="42">
        <f>SUM(C5212:C5229)</f>
        <v>23</v>
      </c>
      <c r="D5230" s="42"/>
      <c r="E5230" s="43">
        <f>SUM(E5212:E5229)</f>
        <v>2008420</v>
      </c>
      <c r="F5230" s="43"/>
      <c r="G5230" s="44">
        <f>SUM(G5212:G5229)</f>
        <v>2008420</v>
      </c>
      <c r="H5230" s="5"/>
      <c r="I5230" s="5"/>
      <c r="J5230" s="75">
        <f>J5229*0.08</f>
        <v>0</v>
      </c>
    </row>
    <row r="5231" spans="1:10" s="141" customFormat="1" ht="31.5">
      <c r="A5231" s="46"/>
      <c r="B5231" s="47"/>
      <c r="C5231" s="48"/>
      <c r="D5231" s="48"/>
      <c r="E5231" s="49"/>
      <c r="F5231" s="49"/>
      <c r="G5231" s="151"/>
      <c r="H5231" s="6"/>
      <c r="I5231" s="6"/>
      <c r="J5231" s="76">
        <f>SUM(J5229:J5230)</f>
        <v>0</v>
      </c>
    </row>
    <row r="5232" spans="1:10" s="141" customFormat="1" ht="18">
      <c r="A5232" s="283" t="s">
        <v>43</v>
      </c>
      <c r="B5232" s="283"/>
      <c r="C5232" s="284" t="s">
        <v>44</v>
      </c>
      <c r="D5232" s="284"/>
      <c r="E5232" s="54"/>
      <c r="F5232" s="54"/>
      <c r="G5232" s="55" t="s">
        <v>45</v>
      </c>
    </row>
    <row r="5236" spans="1:10" s="141" customFormat="1" ht="15.75">
      <c r="A5236" s="279" t="s">
        <v>0</v>
      </c>
      <c r="B5236" s="279"/>
      <c r="C5236" s="279"/>
      <c r="D5236" s="279"/>
      <c r="E5236" s="279"/>
      <c r="F5236" s="279"/>
      <c r="G5236" s="279"/>
    </row>
    <row r="5237" spans="1:10" s="141" customFormat="1" ht="15.75">
      <c r="A5237" s="279" t="s">
        <v>1</v>
      </c>
      <c r="B5237" s="279"/>
      <c r="C5237" s="279"/>
      <c r="D5237" s="279"/>
      <c r="E5237" s="279"/>
      <c r="F5237" s="279"/>
      <c r="G5237" s="279"/>
      <c r="H5237" s="1"/>
      <c r="I5237" s="1"/>
      <c r="J5237" s="71"/>
    </row>
    <row r="5238" spans="1:10" s="141" customFormat="1" ht="15.75">
      <c r="A5238" s="279" t="s">
        <v>2</v>
      </c>
      <c r="B5238" s="279"/>
      <c r="C5238" s="279"/>
      <c r="D5238" s="279"/>
      <c r="E5238" s="279"/>
      <c r="F5238" s="279"/>
      <c r="G5238" s="279"/>
      <c r="H5238" s="1"/>
      <c r="I5238" s="1"/>
      <c r="J5238" s="71"/>
    </row>
    <row r="5239" spans="1:10" s="141" customFormat="1" ht="15.75">
      <c r="A5239" s="279" t="s">
        <v>4</v>
      </c>
      <c r="B5239" s="279"/>
      <c r="C5239" s="279"/>
      <c r="D5239" s="279"/>
      <c r="E5239" s="279"/>
      <c r="F5239" s="279"/>
      <c r="G5239" s="279"/>
      <c r="H5239" s="1"/>
      <c r="I5239" s="1"/>
      <c r="J5239" s="71"/>
    </row>
    <row r="5240" spans="1:10" s="141" customFormat="1" ht="27">
      <c r="A5240" s="280" t="s">
        <v>6</v>
      </c>
      <c r="B5240" s="280"/>
      <c r="C5240" s="280"/>
      <c r="D5240" s="280"/>
      <c r="E5240" s="280"/>
      <c r="F5240" s="280"/>
      <c r="G5240" s="280"/>
      <c r="H5240" s="2"/>
      <c r="I5240" s="2"/>
      <c r="J5240" s="72"/>
    </row>
    <row r="5241" spans="1:10" s="141" customFormat="1" ht="27">
      <c r="A5241" s="142"/>
      <c r="B5241" s="142"/>
      <c r="C5241" s="281" t="s">
        <v>433</v>
      </c>
      <c r="D5241" s="281"/>
      <c r="E5241" s="281"/>
      <c r="F5241" s="281"/>
      <c r="G5241" s="281"/>
      <c r="H5241" s="68"/>
      <c r="I5241" s="68"/>
      <c r="J5241" s="71"/>
    </row>
    <row r="5242" spans="1:10" s="141" customFormat="1" ht="15.75">
      <c r="A5242" s="11" t="s">
        <v>358</v>
      </c>
      <c r="B5242" s="12">
        <v>4138338277</v>
      </c>
      <c r="C5242" s="143"/>
      <c r="D5242" s="286"/>
      <c r="E5242" s="286"/>
      <c r="F5242" s="286"/>
      <c r="G5242" s="286"/>
      <c r="H5242" s="69" t="s">
        <v>161</v>
      </c>
      <c r="I5242" s="69"/>
      <c r="J5242" s="73"/>
    </row>
    <row r="5243" spans="1:10" s="141" customFormat="1" ht="15.75">
      <c r="A5243" s="11" t="s">
        <v>9</v>
      </c>
      <c r="B5243" s="286" t="s">
        <v>841</v>
      </c>
      <c r="C5243" s="286"/>
      <c r="D5243" s="286"/>
      <c r="E5243" s="16"/>
      <c r="F5243" s="11"/>
      <c r="G5243" s="16"/>
      <c r="H5243" s="1"/>
      <c r="I5243" s="1"/>
      <c r="J5243" s="71"/>
    </row>
    <row r="5244" spans="1:10" s="141" customFormat="1" ht="15.75">
      <c r="A5244" s="11" t="s">
        <v>11</v>
      </c>
      <c r="B5244" s="289" t="s">
        <v>698</v>
      </c>
      <c r="C5244" s="289"/>
      <c r="D5244" s="289"/>
      <c r="E5244" s="289"/>
      <c r="F5244" s="18"/>
      <c r="G5244" s="19"/>
      <c r="H5244" s="1"/>
      <c r="I5244" s="1"/>
      <c r="J5244" s="71"/>
    </row>
    <row r="5245" spans="1:10" s="141" customFormat="1" ht="15.75">
      <c r="A5245" s="21" t="s">
        <v>14</v>
      </c>
      <c r="B5245" s="21" t="s">
        <v>16</v>
      </c>
      <c r="C5245" s="21"/>
      <c r="D5245" s="22" t="s">
        <v>18</v>
      </c>
      <c r="E5245" s="23" t="s">
        <v>19</v>
      </c>
      <c r="F5245" s="23" t="s">
        <v>20</v>
      </c>
      <c r="G5245" s="21" t="s">
        <v>21</v>
      </c>
      <c r="H5245" s="63"/>
      <c r="I5245" s="63"/>
      <c r="J5245" s="59">
        <f>H5245*C5246</f>
        <v>0</v>
      </c>
    </row>
    <row r="5246" spans="1:10" s="141" customFormat="1">
      <c r="A5246" s="144">
        <v>1</v>
      </c>
      <c r="B5246" s="145" t="s">
        <v>23</v>
      </c>
      <c r="C5246" s="26">
        <v>5</v>
      </c>
      <c r="D5246" s="146">
        <v>79305</v>
      </c>
      <c r="E5246" s="28">
        <f t="shared" ref="E5246:E5263" si="588">D5246*C5246</f>
        <v>396525</v>
      </c>
      <c r="F5246" s="29">
        <v>0</v>
      </c>
      <c r="G5246" s="30">
        <f t="shared" ref="G5246:G5263" si="589">E5246-E5246*F5246</f>
        <v>396525</v>
      </c>
      <c r="H5246" s="63">
        <f t="shared" ref="H5246:H5263" si="590">D5246/1.08</f>
        <v>73430.555555555547</v>
      </c>
      <c r="I5246" s="63"/>
      <c r="J5246" s="59">
        <f>H5246*C5247</f>
        <v>0</v>
      </c>
    </row>
    <row r="5247" spans="1:10" s="141" customFormat="1">
      <c r="A5247" s="144">
        <v>2</v>
      </c>
      <c r="B5247" s="145" t="s">
        <v>25</v>
      </c>
      <c r="C5247" s="32"/>
      <c r="D5247" s="147">
        <v>128591</v>
      </c>
      <c r="E5247" s="28">
        <f t="shared" si="588"/>
        <v>0</v>
      </c>
      <c r="F5247" s="29">
        <v>0</v>
      </c>
      <c r="G5247" s="30">
        <f t="shared" si="589"/>
        <v>0</v>
      </c>
      <c r="H5247" s="63">
        <f t="shared" si="590"/>
        <v>119065.74074074073</v>
      </c>
      <c r="I5247" s="63"/>
      <c r="J5247" s="59"/>
    </row>
    <row r="5248" spans="1:10" s="141" customFormat="1">
      <c r="A5248" s="144">
        <v>3</v>
      </c>
      <c r="B5248" s="145" t="s">
        <v>26</v>
      </c>
      <c r="C5248" s="34">
        <v>5</v>
      </c>
      <c r="D5248" s="146">
        <v>60043</v>
      </c>
      <c r="E5248" s="28">
        <f t="shared" si="588"/>
        <v>300215</v>
      </c>
      <c r="F5248" s="29">
        <v>0</v>
      </c>
      <c r="G5248" s="30">
        <f t="shared" si="589"/>
        <v>300215</v>
      </c>
      <c r="H5248" s="63">
        <f t="shared" si="590"/>
        <v>55595.370370370365</v>
      </c>
      <c r="I5248" s="63"/>
      <c r="J5248" s="59"/>
    </row>
    <row r="5249" spans="1:10" s="141" customFormat="1">
      <c r="A5249" s="144">
        <v>4</v>
      </c>
      <c r="B5249" s="145" t="s">
        <v>27</v>
      </c>
      <c r="C5249" s="106"/>
      <c r="D5249" s="146">
        <v>115781</v>
      </c>
      <c r="E5249" s="28">
        <f t="shared" si="588"/>
        <v>0</v>
      </c>
      <c r="F5249" s="29">
        <v>0</v>
      </c>
      <c r="G5249" s="30">
        <f t="shared" si="589"/>
        <v>0</v>
      </c>
      <c r="H5249" s="63">
        <f t="shared" si="590"/>
        <v>107204.62962962962</v>
      </c>
      <c r="I5249" s="63"/>
      <c r="J5249" s="59"/>
    </row>
    <row r="5250" spans="1:10" s="141" customFormat="1">
      <c r="A5250" s="144">
        <v>5</v>
      </c>
      <c r="B5250" s="145" t="s">
        <v>28</v>
      </c>
      <c r="C5250" s="32">
        <v>5</v>
      </c>
      <c r="D5250" s="146">
        <v>119943</v>
      </c>
      <c r="E5250" s="28">
        <f t="shared" si="588"/>
        <v>599715</v>
      </c>
      <c r="F5250" s="124">
        <v>0</v>
      </c>
      <c r="G5250" s="30">
        <f t="shared" si="589"/>
        <v>599715</v>
      </c>
      <c r="H5250" s="63">
        <f t="shared" si="590"/>
        <v>111058.33333333333</v>
      </c>
      <c r="I5250" s="63"/>
      <c r="J5250" s="59"/>
    </row>
    <row r="5251" spans="1:10" s="141" customFormat="1">
      <c r="A5251" s="144">
        <v>6</v>
      </c>
      <c r="B5251" s="145" t="s">
        <v>29</v>
      </c>
      <c r="C5251" s="26">
        <v>5</v>
      </c>
      <c r="D5251" s="146">
        <v>94810</v>
      </c>
      <c r="E5251" s="28">
        <f t="shared" si="588"/>
        <v>474050</v>
      </c>
      <c r="F5251" s="29">
        <v>0</v>
      </c>
      <c r="G5251" s="30">
        <f t="shared" si="589"/>
        <v>474050</v>
      </c>
      <c r="H5251" s="63">
        <f t="shared" si="590"/>
        <v>87787.037037037036</v>
      </c>
      <c r="I5251" s="63"/>
      <c r="J5251" s="59"/>
    </row>
    <row r="5252" spans="1:10" s="141" customFormat="1">
      <c r="A5252" s="144">
        <v>7</v>
      </c>
      <c r="B5252" s="145" t="s">
        <v>30</v>
      </c>
      <c r="C5252" s="34"/>
      <c r="D5252" s="146">
        <v>141396</v>
      </c>
      <c r="E5252" s="28">
        <f t="shared" si="588"/>
        <v>0</v>
      </c>
      <c r="F5252" s="29">
        <v>0</v>
      </c>
      <c r="G5252" s="30">
        <f t="shared" si="589"/>
        <v>0</v>
      </c>
      <c r="H5252" s="63">
        <f t="shared" si="590"/>
        <v>130922.22222222222</v>
      </c>
      <c r="I5252" s="63"/>
      <c r="J5252" s="59"/>
    </row>
    <row r="5253" spans="1:10" s="141" customFormat="1">
      <c r="A5253" s="144">
        <v>8</v>
      </c>
      <c r="B5253" s="145" t="s">
        <v>31</v>
      </c>
      <c r="C5253" s="26"/>
      <c r="D5253" s="146">
        <v>232931</v>
      </c>
      <c r="E5253" s="28">
        <f t="shared" si="588"/>
        <v>0</v>
      </c>
      <c r="F5253" s="29">
        <v>0</v>
      </c>
      <c r="G5253" s="30">
        <f t="shared" si="589"/>
        <v>0</v>
      </c>
      <c r="H5253" s="63">
        <f t="shared" si="590"/>
        <v>215676.85185185182</v>
      </c>
      <c r="I5253" s="63"/>
      <c r="J5253" s="59"/>
    </row>
    <row r="5254" spans="1:10" s="141" customFormat="1">
      <c r="A5254" s="144">
        <v>9</v>
      </c>
      <c r="B5254" s="148" t="s">
        <v>32</v>
      </c>
      <c r="C5254" s="26"/>
      <c r="D5254" s="146">
        <v>101534</v>
      </c>
      <c r="E5254" s="28">
        <f t="shared" si="588"/>
        <v>0</v>
      </c>
      <c r="F5254" s="29">
        <v>0</v>
      </c>
      <c r="G5254" s="30">
        <f t="shared" si="589"/>
        <v>0</v>
      </c>
      <c r="H5254" s="63">
        <f t="shared" si="590"/>
        <v>94012.962962962964</v>
      </c>
      <c r="I5254" s="63"/>
      <c r="J5254" s="59"/>
    </row>
    <row r="5255" spans="1:10" s="141" customFormat="1">
      <c r="A5255" s="144">
        <v>10</v>
      </c>
      <c r="B5255" s="148" t="s">
        <v>33</v>
      </c>
      <c r="C5255" s="37"/>
      <c r="D5255" s="147">
        <v>110148</v>
      </c>
      <c r="E5255" s="28">
        <f t="shared" si="588"/>
        <v>0</v>
      </c>
      <c r="F5255" s="29">
        <v>0</v>
      </c>
      <c r="G5255" s="30">
        <f t="shared" si="589"/>
        <v>0</v>
      </c>
      <c r="H5255" s="63">
        <f t="shared" si="590"/>
        <v>101988.88888888888</v>
      </c>
      <c r="I5255" s="63"/>
      <c r="J5255" s="59"/>
    </row>
    <row r="5256" spans="1:10" s="141" customFormat="1">
      <c r="A5256" s="144">
        <v>11</v>
      </c>
      <c r="B5256" s="145" t="s">
        <v>34</v>
      </c>
      <c r="C5256" s="37">
        <v>5</v>
      </c>
      <c r="D5256" s="146">
        <v>54198</v>
      </c>
      <c r="E5256" s="28">
        <f t="shared" si="588"/>
        <v>270990</v>
      </c>
      <c r="F5256" s="29">
        <v>0</v>
      </c>
      <c r="G5256" s="30">
        <f t="shared" si="589"/>
        <v>270990</v>
      </c>
      <c r="H5256" s="63">
        <f t="shared" si="590"/>
        <v>50183.333333333328</v>
      </c>
      <c r="I5256" s="63"/>
      <c r="J5256" s="59">
        <f t="shared" ref="J5256:J5262" si="591">H5256*C5257</f>
        <v>250916.66666666663</v>
      </c>
    </row>
    <row r="5257" spans="1:10" s="141" customFormat="1">
      <c r="A5257" s="144">
        <v>12</v>
      </c>
      <c r="B5257" s="145" t="s">
        <v>35</v>
      </c>
      <c r="C5257" s="37">
        <v>5</v>
      </c>
      <c r="D5257" s="146">
        <v>49680</v>
      </c>
      <c r="E5257" s="28">
        <f t="shared" si="588"/>
        <v>248400</v>
      </c>
      <c r="F5257" s="29">
        <v>0</v>
      </c>
      <c r="G5257" s="30">
        <f t="shared" si="589"/>
        <v>248400</v>
      </c>
      <c r="H5257" s="63">
        <f t="shared" si="590"/>
        <v>46000</v>
      </c>
      <c r="I5257" s="63"/>
      <c r="J5257" s="59">
        <f t="shared" si="591"/>
        <v>0</v>
      </c>
    </row>
    <row r="5258" spans="1:10" s="141" customFormat="1">
      <c r="A5258" s="144">
        <v>13</v>
      </c>
      <c r="B5258" s="145" t="s">
        <v>36</v>
      </c>
      <c r="C5258" s="37"/>
      <c r="D5258" s="149">
        <v>64152</v>
      </c>
      <c r="E5258" s="28">
        <f t="shared" si="588"/>
        <v>0</v>
      </c>
      <c r="F5258" s="29">
        <v>0</v>
      </c>
      <c r="G5258" s="30">
        <f t="shared" si="589"/>
        <v>0</v>
      </c>
      <c r="H5258" s="63">
        <f t="shared" si="590"/>
        <v>59399.999999999993</v>
      </c>
      <c r="I5258" s="63"/>
      <c r="J5258" s="59">
        <f t="shared" si="591"/>
        <v>0</v>
      </c>
    </row>
    <row r="5259" spans="1:10" s="141" customFormat="1">
      <c r="A5259" s="144">
        <v>14</v>
      </c>
      <c r="B5259" s="145" t="s">
        <v>37</v>
      </c>
      <c r="C5259" s="37"/>
      <c r="D5259" s="149">
        <v>65934</v>
      </c>
      <c r="E5259" s="28">
        <f t="shared" si="588"/>
        <v>0</v>
      </c>
      <c r="F5259" s="29">
        <v>0</v>
      </c>
      <c r="G5259" s="30">
        <f t="shared" si="589"/>
        <v>0</v>
      </c>
      <c r="H5259" s="63">
        <f t="shared" si="590"/>
        <v>61049.999999999993</v>
      </c>
      <c r="I5259" s="63"/>
      <c r="J5259" s="59">
        <f t="shared" si="591"/>
        <v>0</v>
      </c>
    </row>
    <row r="5260" spans="1:10" s="141" customFormat="1">
      <c r="A5260" s="144">
        <v>15</v>
      </c>
      <c r="B5260" s="145" t="s">
        <v>38</v>
      </c>
      <c r="C5260" s="37"/>
      <c r="D5260" s="149">
        <v>76626</v>
      </c>
      <c r="E5260" s="28">
        <f t="shared" si="588"/>
        <v>0</v>
      </c>
      <c r="F5260" s="124">
        <v>0</v>
      </c>
      <c r="G5260" s="30">
        <f t="shared" si="589"/>
        <v>0</v>
      </c>
      <c r="H5260" s="63">
        <f t="shared" si="590"/>
        <v>70950</v>
      </c>
      <c r="I5260" s="63"/>
      <c r="J5260" s="59">
        <f t="shared" si="591"/>
        <v>0</v>
      </c>
    </row>
    <row r="5261" spans="1:10" s="141" customFormat="1">
      <c r="A5261" s="144">
        <v>16</v>
      </c>
      <c r="B5261" s="145" t="s">
        <v>39</v>
      </c>
      <c r="C5261" s="37"/>
      <c r="D5261" s="149">
        <v>80190</v>
      </c>
      <c r="E5261" s="28">
        <f t="shared" si="588"/>
        <v>0</v>
      </c>
      <c r="F5261" s="29">
        <v>0</v>
      </c>
      <c r="G5261" s="30">
        <f t="shared" si="589"/>
        <v>0</v>
      </c>
      <c r="H5261" s="63">
        <f t="shared" si="590"/>
        <v>74250</v>
      </c>
      <c r="I5261" s="63"/>
      <c r="J5261" s="59">
        <f t="shared" si="591"/>
        <v>0</v>
      </c>
    </row>
    <row r="5262" spans="1:10" s="141" customFormat="1">
      <c r="A5262" s="144">
        <v>17</v>
      </c>
      <c r="B5262" s="145" t="s">
        <v>40</v>
      </c>
      <c r="C5262" s="37"/>
      <c r="D5262" s="149">
        <v>113832</v>
      </c>
      <c r="E5262" s="28">
        <f t="shared" si="588"/>
        <v>0</v>
      </c>
      <c r="F5262" s="29">
        <v>0</v>
      </c>
      <c r="G5262" s="30">
        <f t="shared" si="589"/>
        <v>0</v>
      </c>
      <c r="H5262" s="63">
        <f t="shared" si="590"/>
        <v>105400</v>
      </c>
      <c r="I5262" s="63"/>
      <c r="J5262" s="59">
        <f t="shared" si="591"/>
        <v>0</v>
      </c>
    </row>
    <row r="5263" spans="1:10" s="141" customFormat="1" ht="17.25">
      <c r="A5263" s="144">
        <v>18</v>
      </c>
      <c r="B5263" s="145" t="s">
        <v>41</v>
      </c>
      <c r="C5263" s="37"/>
      <c r="D5263" s="150">
        <v>98010</v>
      </c>
      <c r="E5263" s="28">
        <f t="shared" si="588"/>
        <v>0</v>
      </c>
      <c r="F5263" s="29">
        <v>0</v>
      </c>
      <c r="G5263" s="30">
        <f t="shared" si="589"/>
        <v>0</v>
      </c>
      <c r="H5263" s="63">
        <f t="shared" si="590"/>
        <v>90750</v>
      </c>
      <c r="I5263" s="45"/>
      <c r="J5263" s="64"/>
    </row>
    <row r="5264" spans="1:10" s="141" customFormat="1" ht="31.5">
      <c r="A5264" s="40"/>
      <c r="B5264" s="41" t="s">
        <v>42</v>
      </c>
      <c r="C5264" s="42">
        <f>SUM(C5246:C5263)</f>
        <v>30</v>
      </c>
      <c r="D5264" s="42"/>
      <c r="E5264" s="43">
        <f>SUM(E5246:E5263)</f>
        <v>2289895</v>
      </c>
      <c r="F5264" s="43"/>
      <c r="G5264" s="44">
        <f>SUM(G5246:G5263)</f>
        <v>2289895</v>
      </c>
      <c r="H5264" s="5"/>
      <c r="I5264" s="5"/>
      <c r="J5264" s="75">
        <f>J5263*0.08</f>
        <v>0</v>
      </c>
    </row>
    <row r="5265" spans="1:10" s="141" customFormat="1" ht="31.5">
      <c r="A5265" s="46"/>
      <c r="B5265" s="47"/>
      <c r="C5265" s="48"/>
      <c r="D5265" s="48"/>
      <c r="E5265" s="49"/>
      <c r="F5265" s="49"/>
      <c r="G5265" s="151"/>
      <c r="H5265" s="6"/>
      <c r="I5265" s="6"/>
      <c r="J5265" s="76">
        <f>SUM(J5263:J5264)</f>
        <v>0</v>
      </c>
    </row>
    <row r="5266" spans="1:10" s="141" customFormat="1" ht="18">
      <c r="A5266" s="283" t="s">
        <v>43</v>
      </c>
      <c r="B5266" s="283"/>
      <c r="C5266" s="284" t="s">
        <v>44</v>
      </c>
      <c r="D5266" s="284"/>
      <c r="E5266" s="54"/>
      <c r="F5266" s="54"/>
      <c r="G5266" s="55" t="s">
        <v>45</v>
      </c>
    </row>
    <row r="5271" spans="1:10" s="141" customFormat="1" ht="15.75">
      <c r="A5271" s="279" t="s">
        <v>0</v>
      </c>
      <c r="B5271" s="279"/>
      <c r="C5271" s="279"/>
      <c r="D5271" s="279"/>
      <c r="E5271" s="279"/>
      <c r="F5271" s="279"/>
      <c r="G5271" s="279"/>
    </row>
    <row r="5272" spans="1:10" s="141" customFormat="1" ht="15.75">
      <c r="A5272" s="279" t="s">
        <v>1</v>
      </c>
      <c r="B5272" s="279"/>
      <c r="C5272" s="279"/>
      <c r="D5272" s="279"/>
      <c r="E5272" s="279"/>
      <c r="F5272" s="279"/>
      <c r="G5272" s="279"/>
      <c r="H5272" s="1"/>
      <c r="I5272" s="1"/>
      <c r="J5272" s="71"/>
    </row>
    <row r="5273" spans="1:10" s="141" customFormat="1" ht="15.75">
      <c r="A5273" s="279" t="s">
        <v>2</v>
      </c>
      <c r="B5273" s="279"/>
      <c r="C5273" s="279"/>
      <c r="D5273" s="279"/>
      <c r="E5273" s="279"/>
      <c r="F5273" s="279"/>
      <c r="G5273" s="279"/>
      <c r="H5273" s="1"/>
      <c r="I5273" s="1"/>
      <c r="J5273" s="71"/>
    </row>
    <row r="5274" spans="1:10" s="141" customFormat="1" ht="15.75">
      <c r="A5274" s="279" t="s">
        <v>4</v>
      </c>
      <c r="B5274" s="279"/>
      <c r="C5274" s="279"/>
      <c r="D5274" s="279"/>
      <c r="E5274" s="279"/>
      <c r="F5274" s="279"/>
      <c r="G5274" s="279"/>
      <c r="H5274" s="1"/>
      <c r="I5274" s="1"/>
      <c r="J5274" s="71"/>
    </row>
    <row r="5275" spans="1:10" s="141" customFormat="1" ht="27">
      <c r="A5275" s="280" t="s">
        <v>6</v>
      </c>
      <c r="B5275" s="280"/>
      <c r="C5275" s="280"/>
      <c r="D5275" s="280"/>
      <c r="E5275" s="280"/>
      <c r="F5275" s="280"/>
      <c r="G5275" s="280"/>
      <c r="H5275" s="2"/>
      <c r="I5275" s="2" t="s">
        <v>727</v>
      </c>
      <c r="J5275" s="72"/>
    </row>
    <row r="5276" spans="1:10" s="141" customFormat="1" ht="27">
      <c r="A5276" s="142"/>
      <c r="B5276" s="142"/>
      <c r="C5276" s="281" t="s">
        <v>433</v>
      </c>
      <c r="D5276" s="281"/>
      <c r="E5276" s="281"/>
      <c r="F5276" s="281"/>
      <c r="G5276" s="281"/>
      <c r="H5276" s="68"/>
      <c r="I5276" s="68"/>
      <c r="J5276" s="71"/>
    </row>
    <row r="5277" spans="1:10" s="141" customFormat="1" ht="15.75">
      <c r="A5277" s="11" t="s">
        <v>358</v>
      </c>
      <c r="B5277" s="12">
        <v>4137861398</v>
      </c>
      <c r="C5277" s="143"/>
      <c r="D5277" s="286"/>
      <c r="E5277" s="286"/>
      <c r="F5277" s="286"/>
      <c r="G5277" s="286"/>
      <c r="H5277" s="69" t="s">
        <v>161</v>
      </c>
      <c r="I5277" s="69"/>
      <c r="J5277" s="73"/>
    </row>
    <row r="5278" spans="1:10" s="141" customFormat="1" ht="15.75">
      <c r="A5278" s="11" t="s">
        <v>9</v>
      </c>
      <c r="B5278" s="286" t="s">
        <v>842</v>
      </c>
      <c r="C5278" s="286"/>
      <c r="D5278" s="286"/>
      <c r="E5278" s="16"/>
      <c r="F5278" s="11"/>
      <c r="G5278" s="16"/>
      <c r="H5278" s="1"/>
      <c r="I5278" s="1"/>
      <c r="J5278" s="71"/>
    </row>
    <row r="5279" spans="1:10" s="141" customFormat="1" ht="15.75">
      <c r="A5279" s="11" t="s">
        <v>11</v>
      </c>
      <c r="B5279" s="289" t="s">
        <v>698</v>
      </c>
      <c r="C5279" s="289"/>
      <c r="D5279" s="289"/>
      <c r="E5279" s="289"/>
      <c r="F5279" s="18"/>
      <c r="G5279" s="19"/>
      <c r="H5279" s="1"/>
      <c r="I5279" s="1"/>
      <c r="J5279" s="71"/>
    </row>
    <row r="5280" spans="1:10" s="141" customFormat="1" ht="15.75">
      <c r="A5280" s="21" t="s">
        <v>14</v>
      </c>
      <c r="B5280" s="21" t="s">
        <v>16</v>
      </c>
      <c r="C5280" s="21"/>
      <c r="D5280" s="22" t="s">
        <v>18</v>
      </c>
      <c r="E5280" s="23" t="s">
        <v>19</v>
      </c>
      <c r="F5280" s="23" t="s">
        <v>20</v>
      </c>
      <c r="G5280" s="21" t="s">
        <v>21</v>
      </c>
      <c r="H5280" s="63"/>
      <c r="I5280" s="63"/>
      <c r="J5280" s="59">
        <f>H5280*C5281</f>
        <v>0</v>
      </c>
    </row>
    <row r="5281" spans="1:10" s="141" customFormat="1">
      <c r="A5281" s="144">
        <v>1</v>
      </c>
      <c r="B5281" s="145" t="s">
        <v>23</v>
      </c>
      <c r="C5281" s="26">
        <v>12</v>
      </c>
      <c r="D5281" s="146">
        <v>79305</v>
      </c>
      <c r="E5281" s="28">
        <f t="shared" ref="E5281:E5298" si="592">D5281*C5281</f>
        <v>951660</v>
      </c>
      <c r="F5281" s="29">
        <v>0.2</v>
      </c>
      <c r="G5281" s="30">
        <f t="shared" ref="G5281:G5298" si="593">E5281-E5281*F5281</f>
        <v>761328</v>
      </c>
      <c r="H5281" s="63">
        <f>D5281/1.08*0.8</f>
        <v>58744.444444444438</v>
      </c>
      <c r="I5281" s="63"/>
      <c r="J5281" s="59">
        <f>H5281*C5282</f>
        <v>0</v>
      </c>
    </row>
    <row r="5282" spans="1:10" s="141" customFormat="1">
      <c r="A5282" s="144">
        <v>2</v>
      </c>
      <c r="B5282" s="145" t="s">
        <v>25</v>
      </c>
      <c r="C5282" s="32"/>
      <c r="D5282" s="147">
        <v>128591</v>
      </c>
      <c r="E5282" s="28">
        <f t="shared" si="592"/>
        <v>0</v>
      </c>
      <c r="F5282" s="29">
        <v>0</v>
      </c>
      <c r="G5282" s="30">
        <f t="shared" si="593"/>
        <v>0</v>
      </c>
      <c r="H5282" s="63">
        <f t="shared" ref="H5282:H5298" si="594">D5282/1.08</f>
        <v>119065.74074074073</v>
      </c>
      <c r="I5282" s="63"/>
      <c r="J5282" s="59"/>
    </row>
    <row r="5283" spans="1:10" s="141" customFormat="1">
      <c r="A5283" s="144">
        <v>3</v>
      </c>
      <c r="B5283" s="145" t="s">
        <v>26</v>
      </c>
      <c r="C5283" s="34">
        <v>10</v>
      </c>
      <c r="D5283" s="146">
        <v>60043</v>
      </c>
      <c r="E5283" s="28">
        <f t="shared" si="592"/>
        <v>600430</v>
      </c>
      <c r="F5283" s="29">
        <v>0</v>
      </c>
      <c r="G5283" s="30">
        <f t="shared" si="593"/>
        <v>600430</v>
      </c>
      <c r="H5283" s="63">
        <f t="shared" si="594"/>
        <v>55595.370370370365</v>
      </c>
      <c r="I5283" s="63"/>
      <c r="J5283" s="59"/>
    </row>
    <row r="5284" spans="1:10" s="141" customFormat="1">
      <c r="A5284" s="144">
        <v>4</v>
      </c>
      <c r="B5284" s="145" t="s">
        <v>27</v>
      </c>
      <c r="C5284" s="106"/>
      <c r="D5284" s="146">
        <v>115781</v>
      </c>
      <c r="E5284" s="28">
        <f t="shared" si="592"/>
        <v>0</v>
      </c>
      <c r="F5284" s="29">
        <v>0</v>
      </c>
      <c r="G5284" s="30">
        <f t="shared" si="593"/>
        <v>0</v>
      </c>
      <c r="H5284" s="63">
        <f t="shared" si="594"/>
        <v>107204.62962962962</v>
      </c>
      <c r="I5284" s="63"/>
      <c r="J5284" s="59"/>
    </row>
    <row r="5285" spans="1:10" s="141" customFormat="1">
      <c r="A5285" s="144">
        <v>5</v>
      </c>
      <c r="B5285" s="145" t="s">
        <v>28</v>
      </c>
      <c r="C5285" s="32">
        <v>10</v>
      </c>
      <c r="D5285" s="146">
        <v>119943</v>
      </c>
      <c r="E5285" s="28">
        <f t="shared" si="592"/>
        <v>1199430</v>
      </c>
      <c r="F5285" s="124">
        <v>0</v>
      </c>
      <c r="G5285" s="30">
        <f t="shared" si="593"/>
        <v>1199430</v>
      </c>
      <c r="H5285" s="63">
        <f t="shared" si="594"/>
        <v>111058.33333333333</v>
      </c>
      <c r="I5285" s="63"/>
      <c r="J5285" s="59"/>
    </row>
    <row r="5286" spans="1:10" s="141" customFormat="1">
      <c r="A5286" s="144">
        <v>6</v>
      </c>
      <c r="B5286" s="145" t="s">
        <v>29</v>
      </c>
      <c r="C5286" s="26">
        <v>10</v>
      </c>
      <c r="D5286" s="146">
        <v>94810</v>
      </c>
      <c r="E5286" s="28">
        <f t="shared" si="592"/>
        <v>948100</v>
      </c>
      <c r="F5286" s="29">
        <v>0</v>
      </c>
      <c r="G5286" s="30">
        <f t="shared" si="593"/>
        <v>948100</v>
      </c>
      <c r="H5286" s="63">
        <f t="shared" si="594"/>
        <v>87787.037037037036</v>
      </c>
      <c r="I5286" s="63"/>
      <c r="J5286" s="59"/>
    </row>
    <row r="5287" spans="1:10" s="141" customFormat="1">
      <c r="A5287" s="144">
        <v>7</v>
      </c>
      <c r="B5287" s="145" t="s">
        <v>30</v>
      </c>
      <c r="C5287" s="34"/>
      <c r="D5287" s="146">
        <v>141396</v>
      </c>
      <c r="E5287" s="28">
        <f t="shared" si="592"/>
        <v>0</v>
      </c>
      <c r="F5287" s="29">
        <v>0</v>
      </c>
      <c r="G5287" s="30">
        <f t="shared" si="593"/>
        <v>0</v>
      </c>
      <c r="H5287" s="63">
        <f t="shared" si="594"/>
        <v>130922.22222222222</v>
      </c>
      <c r="I5287" s="63"/>
      <c r="J5287" s="59"/>
    </row>
    <row r="5288" spans="1:10" s="141" customFormat="1">
      <c r="A5288" s="144">
        <v>8</v>
      </c>
      <c r="B5288" s="145" t="s">
        <v>31</v>
      </c>
      <c r="C5288" s="26"/>
      <c r="D5288" s="146">
        <v>232931</v>
      </c>
      <c r="E5288" s="28">
        <f t="shared" si="592"/>
        <v>0</v>
      </c>
      <c r="F5288" s="29">
        <v>0</v>
      </c>
      <c r="G5288" s="30">
        <f t="shared" si="593"/>
        <v>0</v>
      </c>
      <c r="H5288" s="63">
        <f t="shared" si="594"/>
        <v>215676.85185185182</v>
      </c>
      <c r="I5288" s="63"/>
      <c r="J5288" s="59"/>
    </row>
    <row r="5289" spans="1:10" s="141" customFormat="1">
      <c r="A5289" s="144">
        <v>9</v>
      </c>
      <c r="B5289" s="148" t="s">
        <v>32</v>
      </c>
      <c r="C5289" s="26"/>
      <c r="D5289" s="146">
        <v>101534</v>
      </c>
      <c r="E5289" s="28">
        <f t="shared" si="592"/>
        <v>0</v>
      </c>
      <c r="F5289" s="29">
        <v>0</v>
      </c>
      <c r="G5289" s="30">
        <f t="shared" si="593"/>
        <v>0</v>
      </c>
      <c r="H5289" s="63">
        <f t="shared" si="594"/>
        <v>94012.962962962964</v>
      </c>
      <c r="I5289" s="63"/>
      <c r="J5289" s="59"/>
    </row>
    <row r="5290" spans="1:10" s="141" customFormat="1">
      <c r="A5290" s="144">
        <v>10</v>
      </c>
      <c r="B5290" s="148" t="s">
        <v>33</v>
      </c>
      <c r="C5290" s="37"/>
      <c r="D5290" s="147">
        <v>110148</v>
      </c>
      <c r="E5290" s="28">
        <f t="shared" si="592"/>
        <v>0</v>
      </c>
      <c r="F5290" s="29">
        <v>0</v>
      </c>
      <c r="G5290" s="30">
        <f t="shared" si="593"/>
        <v>0</v>
      </c>
      <c r="H5290" s="63">
        <f t="shared" si="594"/>
        <v>101988.88888888888</v>
      </c>
      <c r="I5290" s="63"/>
      <c r="J5290" s="59"/>
    </row>
    <row r="5291" spans="1:10" s="141" customFormat="1">
      <c r="A5291" s="144">
        <v>11</v>
      </c>
      <c r="B5291" s="145" t="s">
        <v>34</v>
      </c>
      <c r="C5291" s="37">
        <v>10</v>
      </c>
      <c r="D5291" s="146">
        <v>54198</v>
      </c>
      <c r="E5291" s="28">
        <f t="shared" si="592"/>
        <v>541980</v>
      </c>
      <c r="F5291" s="29">
        <v>0</v>
      </c>
      <c r="G5291" s="30">
        <f t="shared" si="593"/>
        <v>541980</v>
      </c>
      <c r="H5291" s="63">
        <f t="shared" si="594"/>
        <v>50183.333333333328</v>
      </c>
      <c r="I5291" s="63"/>
      <c r="J5291" s="59"/>
    </row>
    <row r="5292" spans="1:10" s="141" customFormat="1">
      <c r="A5292" s="144">
        <v>12</v>
      </c>
      <c r="B5292" s="145" t="s">
        <v>35</v>
      </c>
      <c r="C5292" s="37">
        <v>5</v>
      </c>
      <c r="D5292" s="146">
        <v>49680</v>
      </c>
      <c r="E5292" s="28">
        <f t="shared" si="592"/>
        <v>248400</v>
      </c>
      <c r="F5292" s="29">
        <v>0</v>
      </c>
      <c r="G5292" s="30">
        <f t="shared" si="593"/>
        <v>248400</v>
      </c>
      <c r="H5292" s="63">
        <f t="shared" si="594"/>
        <v>46000</v>
      </c>
      <c r="I5292" s="63"/>
      <c r="J5292" s="59">
        <f t="shared" ref="J5292:J5297" si="595">H5292*C5293</f>
        <v>0</v>
      </c>
    </row>
    <row r="5293" spans="1:10" s="141" customFormat="1">
      <c r="A5293" s="144">
        <v>13</v>
      </c>
      <c r="B5293" s="145" t="s">
        <v>36</v>
      </c>
      <c r="C5293" s="37"/>
      <c r="D5293" s="149">
        <v>64152</v>
      </c>
      <c r="E5293" s="28">
        <f t="shared" si="592"/>
        <v>0</v>
      </c>
      <c r="F5293" s="29">
        <v>0</v>
      </c>
      <c r="G5293" s="30">
        <f t="shared" si="593"/>
        <v>0</v>
      </c>
      <c r="H5293" s="63">
        <f t="shared" si="594"/>
        <v>59399.999999999993</v>
      </c>
      <c r="I5293" s="63"/>
      <c r="J5293" s="59">
        <f t="shared" si="595"/>
        <v>0</v>
      </c>
    </row>
    <row r="5294" spans="1:10" s="141" customFormat="1">
      <c r="A5294" s="144">
        <v>14</v>
      </c>
      <c r="B5294" s="145" t="s">
        <v>37</v>
      </c>
      <c r="C5294" s="37"/>
      <c r="D5294" s="149">
        <v>65934</v>
      </c>
      <c r="E5294" s="28">
        <f t="shared" si="592"/>
        <v>0</v>
      </c>
      <c r="F5294" s="29">
        <v>0</v>
      </c>
      <c r="G5294" s="30">
        <f t="shared" si="593"/>
        <v>0</v>
      </c>
      <c r="H5294" s="63">
        <f t="shared" si="594"/>
        <v>61049.999999999993</v>
      </c>
      <c r="I5294" s="63"/>
      <c r="J5294" s="59">
        <f t="shared" si="595"/>
        <v>0</v>
      </c>
    </row>
    <row r="5295" spans="1:10" s="141" customFormat="1">
      <c r="A5295" s="144">
        <v>15</v>
      </c>
      <c r="B5295" s="145" t="s">
        <v>38</v>
      </c>
      <c r="C5295" s="37"/>
      <c r="D5295" s="149">
        <v>76626</v>
      </c>
      <c r="E5295" s="28">
        <f t="shared" si="592"/>
        <v>0</v>
      </c>
      <c r="F5295" s="124">
        <v>0</v>
      </c>
      <c r="G5295" s="30">
        <f t="shared" si="593"/>
        <v>0</v>
      </c>
      <c r="H5295" s="63">
        <f t="shared" si="594"/>
        <v>70950</v>
      </c>
      <c r="I5295" s="63"/>
      <c r="J5295" s="59">
        <f t="shared" si="595"/>
        <v>0</v>
      </c>
    </row>
    <row r="5296" spans="1:10" s="141" customFormat="1">
      <c r="A5296" s="144">
        <v>16</v>
      </c>
      <c r="B5296" s="145" t="s">
        <v>39</v>
      </c>
      <c r="C5296" s="37"/>
      <c r="D5296" s="149">
        <v>80190</v>
      </c>
      <c r="E5296" s="28">
        <f t="shared" si="592"/>
        <v>0</v>
      </c>
      <c r="F5296" s="29">
        <v>0</v>
      </c>
      <c r="G5296" s="30">
        <f t="shared" si="593"/>
        <v>0</v>
      </c>
      <c r="H5296" s="63">
        <f t="shared" si="594"/>
        <v>74250</v>
      </c>
      <c r="I5296" s="63"/>
      <c r="J5296" s="59">
        <f t="shared" si="595"/>
        <v>0</v>
      </c>
    </row>
    <row r="5297" spans="1:10" s="141" customFormat="1">
      <c r="A5297" s="144">
        <v>17</v>
      </c>
      <c r="B5297" s="145" t="s">
        <v>40</v>
      </c>
      <c r="C5297" s="37"/>
      <c r="D5297" s="149">
        <v>113832</v>
      </c>
      <c r="E5297" s="28">
        <f t="shared" si="592"/>
        <v>0</v>
      </c>
      <c r="F5297" s="29">
        <v>0</v>
      </c>
      <c r="G5297" s="30">
        <f t="shared" si="593"/>
        <v>0</v>
      </c>
      <c r="H5297" s="63">
        <f t="shared" si="594"/>
        <v>105400</v>
      </c>
      <c r="I5297" s="63"/>
      <c r="J5297" s="59">
        <f t="shared" si="595"/>
        <v>0</v>
      </c>
    </row>
    <row r="5298" spans="1:10" s="141" customFormat="1" ht="17.25">
      <c r="A5298" s="144">
        <v>18</v>
      </c>
      <c r="B5298" s="145" t="s">
        <v>41</v>
      </c>
      <c r="C5298" s="37"/>
      <c r="D5298" s="150">
        <v>98010</v>
      </c>
      <c r="E5298" s="28">
        <f t="shared" si="592"/>
        <v>0</v>
      </c>
      <c r="F5298" s="29">
        <v>0</v>
      </c>
      <c r="G5298" s="30">
        <f t="shared" si="593"/>
        <v>0</v>
      </c>
      <c r="H5298" s="63">
        <f t="shared" si="594"/>
        <v>90750</v>
      </c>
      <c r="I5298" s="45"/>
      <c r="J5298" s="64"/>
    </row>
    <row r="5299" spans="1:10" s="141" customFormat="1" ht="31.5">
      <c r="A5299" s="40"/>
      <c r="B5299" s="41" t="s">
        <v>42</v>
      </c>
      <c r="C5299" s="42">
        <f>SUM(C5281:C5298)</f>
        <v>57</v>
      </c>
      <c r="D5299" s="42"/>
      <c r="E5299" s="43">
        <f>SUM(E5281:E5298)</f>
        <v>4490000</v>
      </c>
      <c r="F5299" s="43"/>
      <c r="G5299" s="44">
        <f>SUM(G5281:G5298)</f>
        <v>4299668</v>
      </c>
      <c r="H5299" s="5"/>
      <c r="I5299" s="5"/>
      <c r="J5299" s="75">
        <f>J5298*0.08</f>
        <v>0</v>
      </c>
    </row>
    <row r="5300" spans="1:10" s="141" customFormat="1" ht="31.5">
      <c r="A5300" s="46"/>
      <c r="B5300" s="47"/>
      <c r="C5300" s="48"/>
      <c r="D5300" s="48"/>
      <c r="E5300" s="49"/>
      <c r="F5300" s="49"/>
      <c r="G5300" s="151"/>
      <c r="H5300" s="6"/>
      <c r="I5300" s="6"/>
      <c r="J5300" s="76">
        <f>SUM(J5298:J5299)</f>
        <v>0</v>
      </c>
    </row>
    <row r="5301" spans="1:10" s="141" customFormat="1" ht="18">
      <c r="A5301" s="283" t="s">
        <v>43</v>
      </c>
      <c r="B5301" s="283"/>
      <c r="C5301" s="284" t="s">
        <v>44</v>
      </c>
      <c r="D5301" s="284"/>
      <c r="E5301" s="54"/>
      <c r="F5301" s="54"/>
      <c r="G5301" s="55" t="s">
        <v>45</v>
      </c>
    </row>
    <row r="5305" spans="1:10" s="141" customFormat="1" ht="15.75">
      <c r="A5305" s="279" t="s">
        <v>0</v>
      </c>
      <c r="B5305" s="279"/>
      <c r="C5305" s="279"/>
      <c r="D5305" s="279"/>
      <c r="E5305" s="279"/>
      <c r="F5305" s="279"/>
      <c r="G5305" s="279"/>
    </row>
    <row r="5306" spans="1:10" s="141" customFormat="1" ht="15.75">
      <c r="A5306" s="279" t="s">
        <v>1</v>
      </c>
      <c r="B5306" s="279"/>
      <c r="C5306" s="279"/>
      <c r="D5306" s="279"/>
      <c r="E5306" s="279"/>
      <c r="F5306" s="279"/>
      <c r="G5306" s="279"/>
      <c r="H5306" s="1"/>
      <c r="I5306" s="1"/>
      <c r="J5306" s="71"/>
    </row>
    <row r="5307" spans="1:10" s="141" customFormat="1" ht="15.75">
      <c r="A5307" s="279" t="s">
        <v>2</v>
      </c>
      <c r="B5307" s="279"/>
      <c r="C5307" s="279"/>
      <c r="D5307" s="279"/>
      <c r="E5307" s="279"/>
      <c r="F5307" s="279"/>
      <c r="G5307" s="279"/>
      <c r="H5307" s="1"/>
      <c r="I5307" s="1"/>
      <c r="J5307" s="71"/>
    </row>
    <row r="5308" spans="1:10" s="141" customFormat="1" ht="15.75">
      <c r="A5308" s="279" t="s">
        <v>4</v>
      </c>
      <c r="B5308" s="279"/>
      <c r="C5308" s="279"/>
      <c r="D5308" s="279"/>
      <c r="E5308" s="279"/>
      <c r="F5308" s="279"/>
      <c r="G5308" s="279"/>
      <c r="H5308" s="1"/>
      <c r="I5308" s="1"/>
      <c r="J5308" s="71"/>
    </row>
    <row r="5309" spans="1:10" s="141" customFormat="1" ht="27">
      <c r="A5309" s="280" t="s">
        <v>6</v>
      </c>
      <c r="B5309" s="280"/>
      <c r="C5309" s="280"/>
      <c r="D5309" s="280"/>
      <c r="E5309" s="280"/>
      <c r="F5309" s="280"/>
      <c r="G5309" s="280"/>
      <c r="H5309" s="2"/>
      <c r="I5309" s="2"/>
      <c r="J5309" s="72"/>
    </row>
    <row r="5310" spans="1:10" s="141" customFormat="1" ht="27">
      <c r="A5310" s="142"/>
      <c r="B5310" s="142"/>
      <c r="C5310" s="281" t="s">
        <v>433</v>
      </c>
      <c r="D5310" s="281"/>
      <c r="E5310" s="281"/>
      <c r="F5310" s="281"/>
      <c r="G5310" s="281"/>
      <c r="H5310" s="68"/>
      <c r="I5310" s="68"/>
      <c r="J5310" s="71"/>
    </row>
    <row r="5311" spans="1:10" s="141" customFormat="1" ht="15.75">
      <c r="A5311" s="11" t="s">
        <v>358</v>
      </c>
      <c r="B5311" s="12">
        <v>4138376376</v>
      </c>
      <c r="C5311" s="143"/>
      <c r="D5311" s="286"/>
      <c r="E5311" s="286"/>
      <c r="F5311" s="286"/>
      <c r="G5311" s="286"/>
      <c r="H5311" s="69" t="s">
        <v>161</v>
      </c>
      <c r="I5311" s="69"/>
      <c r="J5311" s="73"/>
    </row>
    <row r="5312" spans="1:10" s="141" customFormat="1" ht="15.75">
      <c r="A5312" s="11" t="s">
        <v>9</v>
      </c>
      <c r="B5312" s="286" t="s">
        <v>843</v>
      </c>
      <c r="C5312" s="286"/>
      <c r="D5312" s="286"/>
      <c r="E5312" s="16"/>
      <c r="F5312" s="11"/>
      <c r="G5312" s="16"/>
      <c r="H5312" s="1"/>
      <c r="I5312" s="1"/>
      <c r="J5312" s="71"/>
    </row>
    <row r="5313" spans="1:10" s="141" customFormat="1" ht="15.75">
      <c r="A5313" s="11" t="s">
        <v>11</v>
      </c>
      <c r="B5313" s="289" t="s">
        <v>698</v>
      </c>
      <c r="C5313" s="289"/>
      <c r="D5313" s="289"/>
      <c r="E5313" s="289"/>
      <c r="F5313" s="18"/>
      <c r="G5313" s="19"/>
      <c r="H5313" s="1"/>
      <c r="I5313" s="1"/>
      <c r="J5313" s="71"/>
    </row>
    <row r="5314" spans="1:10" s="141" customFormat="1" ht="15.75">
      <c r="A5314" s="21" t="s">
        <v>14</v>
      </c>
      <c r="B5314" s="21" t="s">
        <v>16</v>
      </c>
      <c r="C5314" s="21"/>
      <c r="D5314" s="22" t="s">
        <v>18</v>
      </c>
      <c r="E5314" s="23" t="s">
        <v>19</v>
      </c>
      <c r="F5314" s="23" t="s">
        <v>20</v>
      </c>
      <c r="G5314" s="21" t="s">
        <v>21</v>
      </c>
      <c r="H5314" s="63"/>
      <c r="I5314" s="63"/>
      <c r="J5314" s="59">
        <f>H5314*C5315</f>
        <v>0</v>
      </c>
    </row>
    <row r="5315" spans="1:10" s="141" customFormat="1">
      <c r="A5315" s="144">
        <v>1</v>
      </c>
      <c r="B5315" s="145" t="s">
        <v>23</v>
      </c>
      <c r="C5315" s="26">
        <v>10</v>
      </c>
      <c r="D5315" s="146">
        <v>79305</v>
      </c>
      <c r="E5315" s="28">
        <f t="shared" ref="E5315:E5332" si="596">D5315*C5315</f>
        <v>793050</v>
      </c>
      <c r="F5315" s="29">
        <v>0</v>
      </c>
      <c r="G5315" s="30">
        <f t="shared" ref="G5315:G5332" si="597">E5315-E5315*F5315</f>
        <v>793050</v>
      </c>
      <c r="H5315" s="63">
        <f t="shared" ref="H5315:H5332" si="598">D5315/1.08</f>
        <v>73430.555555555547</v>
      </c>
      <c r="I5315" s="63"/>
      <c r="J5315" s="59">
        <f>H5315*C5316</f>
        <v>0</v>
      </c>
    </row>
    <row r="5316" spans="1:10" s="141" customFormat="1">
      <c r="A5316" s="144">
        <v>2</v>
      </c>
      <c r="B5316" s="145" t="s">
        <v>25</v>
      </c>
      <c r="C5316" s="32"/>
      <c r="D5316" s="147">
        <v>128591</v>
      </c>
      <c r="E5316" s="28">
        <f t="shared" si="596"/>
        <v>0</v>
      </c>
      <c r="F5316" s="29">
        <v>0</v>
      </c>
      <c r="G5316" s="30">
        <f t="shared" si="597"/>
        <v>0</v>
      </c>
      <c r="H5316" s="63">
        <f t="shared" si="598"/>
        <v>119065.74074074073</v>
      </c>
      <c r="I5316" s="63"/>
      <c r="J5316" s="59"/>
    </row>
    <row r="5317" spans="1:10" s="141" customFormat="1">
      <c r="A5317" s="144">
        <v>3</v>
      </c>
      <c r="B5317" s="145" t="s">
        <v>26</v>
      </c>
      <c r="C5317" s="34"/>
      <c r="D5317" s="146">
        <v>60043</v>
      </c>
      <c r="E5317" s="28">
        <f t="shared" si="596"/>
        <v>0</v>
      </c>
      <c r="F5317" s="29">
        <v>0</v>
      </c>
      <c r="G5317" s="30">
        <f t="shared" si="597"/>
        <v>0</v>
      </c>
      <c r="H5317" s="63">
        <f t="shared" si="598"/>
        <v>55595.370370370365</v>
      </c>
      <c r="I5317" s="63"/>
      <c r="J5317" s="59"/>
    </row>
    <row r="5318" spans="1:10" s="141" customFormat="1">
      <c r="A5318" s="144">
        <v>4</v>
      </c>
      <c r="B5318" s="145" t="s">
        <v>27</v>
      </c>
      <c r="C5318" s="106"/>
      <c r="D5318" s="146">
        <v>115781</v>
      </c>
      <c r="E5318" s="28">
        <f t="shared" si="596"/>
        <v>0</v>
      </c>
      <c r="F5318" s="29">
        <v>0</v>
      </c>
      <c r="G5318" s="30">
        <f t="shared" si="597"/>
        <v>0</v>
      </c>
      <c r="H5318" s="63">
        <f t="shared" si="598"/>
        <v>107204.62962962962</v>
      </c>
      <c r="I5318" s="63"/>
      <c r="J5318" s="59"/>
    </row>
    <row r="5319" spans="1:10" s="141" customFormat="1">
      <c r="A5319" s="144">
        <v>5</v>
      </c>
      <c r="B5319" s="145" t="s">
        <v>28</v>
      </c>
      <c r="C5319" s="32">
        <v>15</v>
      </c>
      <c r="D5319" s="146">
        <v>119943</v>
      </c>
      <c r="E5319" s="28">
        <f t="shared" si="596"/>
        <v>1799145</v>
      </c>
      <c r="F5319" s="124">
        <v>0</v>
      </c>
      <c r="G5319" s="30">
        <f t="shared" si="597"/>
        <v>1799145</v>
      </c>
      <c r="H5319" s="63">
        <f t="shared" si="598"/>
        <v>111058.33333333333</v>
      </c>
      <c r="I5319" s="63"/>
      <c r="J5319" s="59"/>
    </row>
    <row r="5320" spans="1:10" s="141" customFormat="1">
      <c r="A5320" s="144">
        <v>6</v>
      </c>
      <c r="B5320" s="145" t="s">
        <v>29</v>
      </c>
      <c r="C5320" s="26"/>
      <c r="D5320" s="146">
        <v>94810</v>
      </c>
      <c r="E5320" s="28">
        <f t="shared" si="596"/>
        <v>0</v>
      </c>
      <c r="F5320" s="29">
        <v>0</v>
      </c>
      <c r="G5320" s="30">
        <f t="shared" si="597"/>
        <v>0</v>
      </c>
      <c r="H5320" s="63">
        <f t="shared" si="598"/>
        <v>87787.037037037036</v>
      </c>
      <c r="I5320" s="63"/>
      <c r="J5320" s="59"/>
    </row>
    <row r="5321" spans="1:10" s="141" customFormat="1">
      <c r="A5321" s="144">
        <v>7</v>
      </c>
      <c r="B5321" s="145" t="s">
        <v>30</v>
      </c>
      <c r="C5321" s="34"/>
      <c r="D5321" s="146">
        <v>141396</v>
      </c>
      <c r="E5321" s="28">
        <f t="shared" si="596"/>
        <v>0</v>
      </c>
      <c r="F5321" s="29">
        <v>0</v>
      </c>
      <c r="G5321" s="30">
        <f t="shared" si="597"/>
        <v>0</v>
      </c>
      <c r="H5321" s="63">
        <f t="shared" si="598"/>
        <v>130922.22222222222</v>
      </c>
      <c r="I5321" s="63"/>
      <c r="J5321" s="59"/>
    </row>
    <row r="5322" spans="1:10" s="141" customFormat="1">
      <c r="A5322" s="144">
        <v>8</v>
      </c>
      <c r="B5322" s="145" t="s">
        <v>31</v>
      </c>
      <c r="C5322" s="26"/>
      <c r="D5322" s="146">
        <v>232931</v>
      </c>
      <c r="E5322" s="28">
        <f t="shared" si="596"/>
        <v>0</v>
      </c>
      <c r="F5322" s="29">
        <v>0</v>
      </c>
      <c r="G5322" s="30">
        <f t="shared" si="597"/>
        <v>0</v>
      </c>
      <c r="H5322" s="63">
        <f t="shared" si="598"/>
        <v>215676.85185185182</v>
      </c>
      <c r="I5322" s="63"/>
      <c r="J5322" s="59"/>
    </row>
    <row r="5323" spans="1:10" s="141" customFormat="1">
      <c r="A5323" s="144">
        <v>9</v>
      </c>
      <c r="B5323" s="148" t="s">
        <v>32</v>
      </c>
      <c r="C5323" s="26"/>
      <c r="D5323" s="146">
        <v>101534</v>
      </c>
      <c r="E5323" s="28">
        <f t="shared" si="596"/>
        <v>0</v>
      </c>
      <c r="F5323" s="29">
        <v>0</v>
      </c>
      <c r="G5323" s="30">
        <f t="shared" si="597"/>
        <v>0</v>
      </c>
      <c r="H5323" s="63">
        <f t="shared" si="598"/>
        <v>94012.962962962964</v>
      </c>
      <c r="I5323" s="63"/>
      <c r="J5323" s="59"/>
    </row>
    <row r="5324" spans="1:10" s="141" customFormat="1">
      <c r="A5324" s="144">
        <v>10</v>
      </c>
      <c r="B5324" s="148" t="s">
        <v>33</v>
      </c>
      <c r="C5324" s="37"/>
      <c r="D5324" s="147">
        <v>110148</v>
      </c>
      <c r="E5324" s="28">
        <f t="shared" si="596"/>
        <v>0</v>
      </c>
      <c r="F5324" s="29">
        <v>0</v>
      </c>
      <c r="G5324" s="30">
        <f t="shared" si="597"/>
        <v>0</v>
      </c>
      <c r="H5324" s="63">
        <f t="shared" si="598"/>
        <v>101988.88888888888</v>
      </c>
      <c r="I5324" s="63"/>
      <c r="J5324" s="59"/>
    </row>
    <row r="5325" spans="1:10" s="141" customFormat="1">
      <c r="A5325" s="144">
        <v>11</v>
      </c>
      <c r="B5325" s="145" t="s">
        <v>34</v>
      </c>
      <c r="C5325" s="37"/>
      <c r="D5325" s="146">
        <v>54198</v>
      </c>
      <c r="E5325" s="28">
        <f t="shared" si="596"/>
        <v>0</v>
      </c>
      <c r="F5325" s="29">
        <v>0</v>
      </c>
      <c r="G5325" s="30">
        <f t="shared" si="597"/>
        <v>0</v>
      </c>
      <c r="H5325" s="63">
        <f t="shared" si="598"/>
        <v>50183.333333333328</v>
      </c>
      <c r="I5325" s="63"/>
      <c r="J5325" s="59">
        <f t="shared" ref="J5325:J5331" si="599">H5325*C5326</f>
        <v>250916.66666666663</v>
      </c>
    </row>
    <row r="5326" spans="1:10" s="141" customFormat="1">
      <c r="A5326" s="144">
        <v>12</v>
      </c>
      <c r="B5326" s="145" t="s">
        <v>35</v>
      </c>
      <c r="C5326" s="37">
        <v>5</v>
      </c>
      <c r="D5326" s="146">
        <v>49680</v>
      </c>
      <c r="E5326" s="28">
        <f t="shared" si="596"/>
        <v>248400</v>
      </c>
      <c r="F5326" s="29">
        <v>0</v>
      </c>
      <c r="G5326" s="30">
        <f t="shared" si="597"/>
        <v>248400</v>
      </c>
      <c r="H5326" s="63">
        <f t="shared" si="598"/>
        <v>46000</v>
      </c>
      <c r="I5326" s="63"/>
      <c r="J5326" s="59">
        <f t="shared" si="599"/>
        <v>0</v>
      </c>
    </row>
    <row r="5327" spans="1:10" s="141" customFormat="1">
      <c r="A5327" s="144">
        <v>13</v>
      </c>
      <c r="B5327" s="145" t="s">
        <v>36</v>
      </c>
      <c r="C5327" s="37"/>
      <c r="D5327" s="149">
        <v>64152</v>
      </c>
      <c r="E5327" s="28">
        <f t="shared" si="596"/>
        <v>0</v>
      </c>
      <c r="F5327" s="29">
        <v>0</v>
      </c>
      <c r="G5327" s="30">
        <f t="shared" si="597"/>
        <v>0</v>
      </c>
      <c r="H5327" s="63">
        <f t="shared" si="598"/>
        <v>59399.999999999993</v>
      </c>
      <c r="I5327" s="63"/>
      <c r="J5327" s="59">
        <f t="shared" si="599"/>
        <v>0</v>
      </c>
    </row>
    <row r="5328" spans="1:10" s="141" customFormat="1">
      <c r="A5328" s="144">
        <v>14</v>
      </c>
      <c r="B5328" s="145" t="s">
        <v>37</v>
      </c>
      <c r="C5328" s="37"/>
      <c r="D5328" s="149">
        <v>65934</v>
      </c>
      <c r="E5328" s="28">
        <f t="shared" si="596"/>
        <v>0</v>
      </c>
      <c r="F5328" s="29">
        <v>0</v>
      </c>
      <c r="G5328" s="30">
        <f t="shared" si="597"/>
        <v>0</v>
      </c>
      <c r="H5328" s="63">
        <f t="shared" si="598"/>
        <v>61049.999999999993</v>
      </c>
      <c r="I5328" s="63"/>
      <c r="J5328" s="59">
        <f t="shared" si="599"/>
        <v>0</v>
      </c>
    </row>
    <row r="5329" spans="1:10" s="141" customFormat="1">
      <c r="A5329" s="144">
        <v>15</v>
      </c>
      <c r="B5329" s="145" t="s">
        <v>38</v>
      </c>
      <c r="C5329" s="37"/>
      <c r="D5329" s="149">
        <v>76626</v>
      </c>
      <c r="E5329" s="28">
        <f t="shared" si="596"/>
        <v>0</v>
      </c>
      <c r="F5329" s="124">
        <v>0</v>
      </c>
      <c r="G5329" s="30">
        <f t="shared" si="597"/>
        <v>0</v>
      </c>
      <c r="H5329" s="63">
        <f t="shared" si="598"/>
        <v>70950</v>
      </c>
      <c r="I5329" s="63"/>
      <c r="J5329" s="59">
        <f t="shared" si="599"/>
        <v>0</v>
      </c>
    </row>
    <row r="5330" spans="1:10" s="141" customFormat="1">
      <c r="A5330" s="144">
        <v>16</v>
      </c>
      <c r="B5330" s="145" t="s">
        <v>39</v>
      </c>
      <c r="C5330" s="37"/>
      <c r="D5330" s="149">
        <v>80190</v>
      </c>
      <c r="E5330" s="28">
        <f t="shared" si="596"/>
        <v>0</v>
      </c>
      <c r="F5330" s="29">
        <v>0</v>
      </c>
      <c r="G5330" s="30">
        <f t="shared" si="597"/>
        <v>0</v>
      </c>
      <c r="H5330" s="63">
        <f t="shared" si="598"/>
        <v>74250</v>
      </c>
      <c r="I5330" s="63"/>
      <c r="J5330" s="59">
        <f t="shared" si="599"/>
        <v>0</v>
      </c>
    </row>
    <row r="5331" spans="1:10" s="141" customFormat="1">
      <c r="A5331" s="144">
        <v>17</v>
      </c>
      <c r="B5331" s="145" t="s">
        <v>40</v>
      </c>
      <c r="C5331" s="37"/>
      <c r="D5331" s="149">
        <v>113832</v>
      </c>
      <c r="E5331" s="28">
        <f t="shared" si="596"/>
        <v>0</v>
      </c>
      <c r="F5331" s="29">
        <v>0</v>
      </c>
      <c r="G5331" s="30">
        <f t="shared" si="597"/>
        <v>0</v>
      </c>
      <c r="H5331" s="63">
        <f t="shared" si="598"/>
        <v>105400</v>
      </c>
      <c r="I5331" s="63"/>
      <c r="J5331" s="59">
        <f t="shared" si="599"/>
        <v>0</v>
      </c>
    </row>
    <row r="5332" spans="1:10" s="141" customFormat="1" ht="17.25">
      <c r="A5332" s="144">
        <v>18</v>
      </c>
      <c r="B5332" s="145" t="s">
        <v>41</v>
      </c>
      <c r="C5332" s="37"/>
      <c r="D5332" s="150">
        <v>98010</v>
      </c>
      <c r="E5332" s="28">
        <f t="shared" si="596"/>
        <v>0</v>
      </c>
      <c r="F5332" s="29">
        <v>0</v>
      </c>
      <c r="G5332" s="30">
        <f t="shared" si="597"/>
        <v>0</v>
      </c>
      <c r="H5332" s="63">
        <f t="shared" si="598"/>
        <v>90750</v>
      </c>
      <c r="I5332" s="45"/>
      <c r="J5332" s="64"/>
    </row>
    <row r="5333" spans="1:10" s="141" customFormat="1" ht="31.5">
      <c r="A5333" s="40"/>
      <c r="B5333" s="41" t="s">
        <v>42</v>
      </c>
      <c r="C5333" s="42">
        <f>SUM(C5315:C5332)</f>
        <v>30</v>
      </c>
      <c r="D5333" s="42"/>
      <c r="E5333" s="43">
        <f>SUM(E5315:E5332)</f>
        <v>2840595</v>
      </c>
      <c r="F5333" s="43"/>
      <c r="G5333" s="44">
        <f>SUM(G5315:G5332)</f>
        <v>2840595</v>
      </c>
      <c r="H5333" s="5"/>
      <c r="I5333" s="5"/>
      <c r="J5333" s="75">
        <f>J5332*0.08</f>
        <v>0</v>
      </c>
    </row>
    <row r="5334" spans="1:10" s="141" customFormat="1" ht="31.5">
      <c r="A5334" s="46"/>
      <c r="B5334" s="47"/>
      <c r="C5334" s="48"/>
      <c r="D5334" s="48"/>
      <c r="E5334" s="49"/>
      <c r="F5334" s="49"/>
      <c r="G5334" s="151"/>
      <c r="H5334" s="6"/>
      <c r="I5334" s="6"/>
      <c r="J5334" s="76">
        <f>SUM(J5332:J5333)</f>
        <v>0</v>
      </c>
    </row>
    <row r="5335" spans="1:10" s="141" customFormat="1" ht="18">
      <c r="A5335" s="283" t="s">
        <v>43</v>
      </c>
      <c r="B5335" s="283"/>
      <c r="C5335" s="284" t="s">
        <v>44</v>
      </c>
      <c r="D5335" s="284"/>
      <c r="E5335" s="54"/>
      <c r="F5335" s="54"/>
      <c r="G5335" s="55" t="s">
        <v>45</v>
      </c>
    </row>
    <row r="5339" spans="1:10" s="141" customFormat="1" ht="15.75">
      <c r="A5339" s="279" t="s">
        <v>0</v>
      </c>
      <c r="B5339" s="279"/>
      <c r="C5339" s="279"/>
      <c r="D5339" s="279"/>
      <c r="E5339" s="279"/>
      <c r="F5339" s="279"/>
      <c r="G5339" s="279"/>
    </row>
    <row r="5340" spans="1:10" s="141" customFormat="1" ht="15.75">
      <c r="A5340" s="279" t="s">
        <v>1</v>
      </c>
      <c r="B5340" s="279"/>
      <c r="C5340" s="279"/>
      <c r="D5340" s="279"/>
      <c r="E5340" s="279"/>
      <c r="F5340" s="279"/>
      <c r="G5340" s="279"/>
      <c r="H5340" s="1"/>
      <c r="I5340" s="1"/>
      <c r="J5340" s="71"/>
    </row>
    <row r="5341" spans="1:10" s="141" customFormat="1" ht="15.75">
      <c r="A5341" s="279" t="s">
        <v>2</v>
      </c>
      <c r="B5341" s="279"/>
      <c r="C5341" s="279"/>
      <c r="D5341" s="279"/>
      <c r="E5341" s="279"/>
      <c r="F5341" s="279"/>
      <c r="G5341" s="279"/>
      <c r="H5341" s="1"/>
      <c r="I5341" s="1"/>
      <c r="J5341" s="71"/>
    </row>
    <row r="5342" spans="1:10" s="141" customFormat="1" ht="15.75">
      <c r="A5342" s="279" t="s">
        <v>4</v>
      </c>
      <c r="B5342" s="279"/>
      <c r="C5342" s="279"/>
      <c r="D5342" s="279"/>
      <c r="E5342" s="279"/>
      <c r="F5342" s="279"/>
      <c r="G5342" s="279"/>
      <c r="H5342" s="1"/>
      <c r="I5342" s="1"/>
      <c r="J5342" s="71"/>
    </row>
    <row r="5343" spans="1:10" s="141" customFormat="1" ht="27">
      <c r="A5343" s="280" t="s">
        <v>6</v>
      </c>
      <c r="B5343" s="280"/>
      <c r="C5343" s="280"/>
      <c r="D5343" s="280"/>
      <c r="E5343" s="280"/>
      <c r="F5343" s="280"/>
      <c r="G5343" s="280"/>
      <c r="H5343" s="2"/>
      <c r="I5343" s="2"/>
      <c r="J5343" s="72" t="s">
        <v>844</v>
      </c>
    </row>
    <row r="5344" spans="1:10" s="141" customFormat="1" ht="27">
      <c r="A5344" s="142"/>
      <c r="B5344" s="142"/>
      <c r="C5344" s="281" t="s">
        <v>433</v>
      </c>
      <c r="D5344" s="281"/>
      <c r="E5344" s="281"/>
      <c r="F5344" s="281"/>
      <c r="G5344" s="281"/>
      <c r="H5344" s="68"/>
      <c r="I5344" s="68"/>
      <c r="J5344" s="134" t="s">
        <v>845</v>
      </c>
    </row>
    <row r="5345" spans="1:10" s="141" customFormat="1" ht="15.75">
      <c r="A5345" s="11" t="s">
        <v>358</v>
      </c>
      <c r="B5345" s="12">
        <v>4138359432</v>
      </c>
      <c r="C5345" s="143"/>
      <c r="D5345" s="286"/>
      <c r="E5345" s="286"/>
      <c r="F5345" s="286"/>
      <c r="G5345" s="286"/>
      <c r="H5345" s="69" t="s">
        <v>161</v>
      </c>
      <c r="I5345" s="69"/>
      <c r="J5345" s="73"/>
    </row>
    <row r="5346" spans="1:10" s="141" customFormat="1" ht="15.75">
      <c r="A5346" s="11" t="s">
        <v>9</v>
      </c>
      <c r="B5346" s="286" t="s">
        <v>846</v>
      </c>
      <c r="C5346" s="286"/>
      <c r="D5346" s="286"/>
      <c r="E5346" s="16"/>
      <c r="F5346" s="11"/>
      <c r="G5346" s="16"/>
      <c r="H5346" s="1"/>
      <c r="I5346" s="1"/>
      <c r="J5346" s="71"/>
    </row>
    <row r="5347" spans="1:10" s="141" customFormat="1" ht="15.75">
      <c r="A5347" s="11" t="s">
        <v>11</v>
      </c>
      <c r="B5347" s="289" t="s">
        <v>698</v>
      </c>
      <c r="C5347" s="289"/>
      <c r="D5347" s="289"/>
      <c r="E5347" s="289"/>
      <c r="F5347" s="18"/>
      <c r="G5347" s="19"/>
      <c r="H5347" s="1"/>
      <c r="I5347" s="1"/>
      <c r="J5347" s="71"/>
    </row>
    <row r="5348" spans="1:10" s="141" customFormat="1" ht="15.75">
      <c r="A5348" s="21" t="s">
        <v>14</v>
      </c>
      <c r="B5348" s="21" t="s">
        <v>16</v>
      </c>
      <c r="C5348" s="21"/>
      <c r="D5348" s="22" t="s">
        <v>18</v>
      </c>
      <c r="E5348" s="23" t="s">
        <v>19</v>
      </c>
      <c r="F5348" s="23" t="s">
        <v>20</v>
      </c>
      <c r="G5348" s="21" t="s">
        <v>21</v>
      </c>
      <c r="H5348" s="63"/>
      <c r="I5348" s="63"/>
      <c r="J5348" s="59">
        <f>H5348*C5349</f>
        <v>0</v>
      </c>
    </row>
    <row r="5349" spans="1:10" s="141" customFormat="1">
      <c r="A5349" s="144">
        <v>1</v>
      </c>
      <c r="B5349" s="145" t="s">
        <v>23</v>
      </c>
      <c r="C5349" s="26">
        <v>0</v>
      </c>
      <c r="D5349" s="146">
        <v>79305</v>
      </c>
      <c r="E5349" s="28">
        <f t="shared" ref="E5349:E5366" si="600">D5349*C5349</f>
        <v>0</v>
      </c>
      <c r="F5349" s="29">
        <v>0</v>
      </c>
      <c r="G5349" s="30">
        <f t="shared" ref="G5349:G5366" si="601">E5349-E5349*F5349</f>
        <v>0</v>
      </c>
      <c r="H5349" s="63">
        <f t="shared" ref="H5349:H5366" si="602">D5349/1.08</f>
        <v>73430.555555555547</v>
      </c>
      <c r="I5349" s="63"/>
      <c r="J5349" s="59">
        <f>H5349*C5350</f>
        <v>0</v>
      </c>
    </row>
    <row r="5350" spans="1:10" s="141" customFormat="1">
      <c r="A5350" s="144">
        <v>2</v>
      </c>
      <c r="B5350" s="145" t="s">
        <v>25</v>
      </c>
      <c r="C5350" s="32"/>
      <c r="D5350" s="147">
        <v>128591</v>
      </c>
      <c r="E5350" s="28">
        <f t="shared" si="600"/>
        <v>0</v>
      </c>
      <c r="F5350" s="29">
        <v>0</v>
      </c>
      <c r="G5350" s="30">
        <f t="shared" si="601"/>
        <v>0</v>
      </c>
      <c r="H5350" s="63">
        <f t="shared" si="602"/>
        <v>119065.74074074073</v>
      </c>
      <c r="I5350" s="63"/>
      <c r="J5350" s="59"/>
    </row>
    <row r="5351" spans="1:10" s="141" customFormat="1">
      <c r="A5351" s="144">
        <v>3</v>
      </c>
      <c r="B5351" s="145" t="s">
        <v>26</v>
      </c>
      <c r="C5351" s="34">
        <v>5</v>
      </c>
      <c r="D5351" s="146">
        <v>60043</v>
      </c>
      <c r="E5351" s="28">
        <f t="shared" si="600"/>
        <v>300215</v>
      </c>
      <c r="F5351" s="29">
        <v>0</v>
      </c>
      <c r="G5351" s="30">
        <f t="shared" si="601"/>
        <v>300215</v>
      </c>
      <c r="H5351" s="63">
        <f t="shared" si="602"/>
        <v>55595.370370370365</v>
      </c>
      <c r="I5351" s="63"/>
      <c r="J5351" s="59"/>
    </row>
    <row r="5352" spans="1:10" s="141" customFormat="1">
      <c r="A5352" s="144">
        <v>4</v>
      </c>
      <c r="B5352" s="145" t="s">
        <v>27</v>
      </c>
      <c r="C5352" s="106"/>
      <c r="D5352" s="146">
        <v>115781</v>
      </c>
      <c r="E5352" s="28">
        <f t="shared" si="600"/>
        <v>0</v>
      </c>
      <c r="F5352" s="29">
        <v>0</v>
      </c>
      <c r="G5352" s="30">
        <f t="shared" si="601"/>
        <v>0</v>
      </c>
      <c r="H5352" s="63">
        <f t="shared" si="602"/>
        <v>107204.62962962962</v>
      </c>
      <c r="I5352" s="63"/>
      <c r="J5352" s="59"/>
    </row>
    <row r="5353" spans="1:10" s="141" customFormat="1">
      <c r="A5353" s="144">
        <v>5</v>
      </c>
      <c r="B5353" s="145" t="s">
        <v>28</v>
      </c>
      <c r="C5353" s="32"/>
      <c r="D5353" s="146">
        <v>119943</v>
      </c>
      <c r="E5353" s="28">
        <f t="shared" si="600"/>
        <v>0</v>
      </c>
      <c r="F5353" s="124">
        <v>0</v>
      </c>
      <c r="G5353" s="30">
        <f t="shared" si="601"/>
        <v>0</v>
      </c>
      <c r="H5353" s="63">
        <f t="shared" si="602"/>
        <v>111058.33333333333</v>
      </c>
      <c r="I5353" s="63"/>
      <c r="J5353" s="59"/>
    </row>
    <row r="5354" spans="1:10" s="141" customFormat="1">
      <c r="A5354" s="144">
        <v>6</v>
      </c>
      <c r="B5354" s="145" t="s">
        <v>29</v>
      </c>
      <c r="C5354" s="26">
        <v>5</v>
      </c>
      <c r="D5354" s="146">
        <v>94810</v>
      </c>
      <c r="E5354" s="28">
        <f t="shared" si="600"/>
        <v>474050</v>
      </c>
      <c r="F5354" s="29">
        <v>0</v>
      </c>
      <c r="G5354" s="30">
        <f t="shared" si="601"/>
        <v>474050</v>
      </c>
      <c r="H5354" s="63">
        <f t="shared" si="602"/>
        <v>87787.037037037036</v>
      </c>
      <c r="I5354" s="63"/>
      <c r="J5354" s="59"/>
    </row>
    <row r="5355" spans="1:10" s="141" customFormat="1">
      <c r="A5355" s="144">
        <v>7</v>
      </c>
      <c r="B5355" s="145" t="s">
        <v>30</v>
      </c>
      <c r="C5355" s="34"/>
      <c r="D5355" s="146">
        <v>141396</v>
      </c>
      <c r="E5355" s="28">
        <f t="shared" si="600"/>
        <v>0</v>
      </c>
      <c r="F5355" s="29">
        <v>0</v>
      </c>
      <c r="G5355" s="30">
        <f t="shared" si="601"/>
        <v>0</v>
      </c>
      <c r="H5355" s="63">
        <f t="shared" si="602"/>
        <v>130922.22222222222</v>
      </c>
      <c r="I5355" s="63"/>
      <c r="J5355" s="59"/>
    </row>
    <row r="5356" spans="1:10" s="141" customFormat="1">
      <c r="A5356" s="144">
        <v>8</v>
      </c>
      <c r="B5356" s="145" t="s">
        <v>31</v>
      </c>
      <c r="C5356" s="26"/>
      <c r="D5356" s="146">
        <v>232931</v>
      </c>
      <c r="E5356" s="28">
        <f t="shared" si="600"/>
        <v>0</v>
      </c>
      <c r="F5356" s="29">
        <v>0</v>
      </c>
      <c r="G5356" s="30">
        <f t="shared" si="601"/>
        <v>0</v>
      </c>
      <c r="H5356" s="63">
        <f t="shared" si="602"/>
        <v>215676.85185185182</v>
      </c>
      <c r="I5356" s="63"/>
      <c r="J5356" s="59"/>
    </row>
    <row r="5357" spans="1:10" s="141" customFormat="1">
      <c r="A5357" s="144">
        <v>9</v>
      </c>
      <c r="B5357" s="148" t="s">
        <v>32</v>
      </c>
      <c r="C5357" s="26"/>
      <c r="D5357" s="146">
        <v>101534</v>
      </c>
      <c r="E5357" s="28">
        <f t="shared" si="600"/>
        <v>0</v>
      </c>
      <c r="F5357" s="29">
        <v>0</v>
      </c>
      <c r="G5357" s="30">
        <f t="shared" si="601"/>
        <v>0</v>
      </c>
      <c r="H5357" s="63">
        <f t="shared" si="602"/>
        <v>94012.962962962964</v>
      </c>
      <c r="I5357" s="63"/>
      <c r="J5357" s="59"/>
    </row>
    <row r="5358" spans="1:10" s="141" customFormat="1">
      <c r="A5358" s="144">
        <v>10</v>
      </c>
      <c r="B5358" s="148" t="s">
        <v>33</v>
      </c>
      <c r="C5358" s="37"/>
      <c r="D5358" s="147">
        <v>110148</v>
      </c>
      <c r="E5358" s="28">
        <f t="shared" si="600"/>
        <v>0</v>
      </c>
      <c r="F5358" s="29">
        <v>0</v>
      </c>
      <c r="G5358" s="30">
        <f t="shared" si="601"/>
        <v>0</v>
      </c>
      <c r="H5358" s="63">
        <f t="shared" si="602"/>
        <v>101988.88888888888</v>
      </c>
      <c r="I5358" s="63"/>
      <c r="J5358" s="59"/>
    </row>
    <row r="5359" spans="1:10" s="141" customFormat="1">
      <c r="A5359" s="144">
        <v>11</v>
      </c>
      <c r="B5359" s="145" t="s">
        <v>34</v>
      </c>
      <c r="C5359" s="37"/>
      <c r="D5359" s="146">
        <v>54198</v>
      </c>
      <c r="E5359" s="28">
        <f t="shared" si="600"/>
        <v>0</v>
      </c>
      <c r="F5359" s="29">
        <v>0</v>
      </c>
      <c r="G5359" s="30">
        <f t="shared" si="601"/>
        <v>0</v>
      </c>
      <c r="H5359" s="63">
        <f t="shared" si="602"/>
        <v>50183.333333333328</v>
      </c>
      <c r="I5359" s="63"/>
      <c r="J5359" s="59">
        <f t="shared" ref="J5359:J5365" si="603">H5359*C5360</f>
        <v>0</v>
      </c>
    </row>
    <row r="5360" spans="1:10" s="141" customFormat="1">
      <c r="A5360" s="144">
        <v>12</v>
      </c>
      <c r="B5360" s="145" t="s">
        <v>35</v>
      </c>
      <c r="C5360" s="37"/>
      <c r="D5360" s="146">
        <v>49680</v>
      </c>
      <c r="E5360" s="28">
        <f t="shared" si="600"/>
        <v>0</v>
      </c>
      <c r="F5360" s="29">
        <v>0</v>
      </c>
      <c r="G5360" s="30">
        <f t="shared" si="601"/>
        <v>0</v>
      </c>
      <c r="H5360" s="63">
        <f t="shared" si="602"/>
        <v>46000</v>
      </c>
      <c r="I5360" s="63"/>
      <c r="J5360" s="59">
        <f t="shared" si="603"/>
        <v>0</v>
      </c>
    </row>
    <row r="5361" spans="1:10" s="141" customFormat="1">
      <c r="A5361" s="144">
        <v>13</v>
      </c>
      <c r="B5361" s="145" t="s">
        <v>36</v>
      </c>
      <c r="C5361" s="37"/>
      <c r="D5361" s="149">
        <v>64152</v>
      </c>
      <c r="E5361" s="28">
        <f t="shared" si="600"/>
        <v>0</v>
      </c>
      <c r="F5361" s="29">
        <v>0</v>
      </c>
      <c r="G5361" s="30">
        <f t="shared" si="601"/>
        <v>0</v>
      </c>
      <c r="H5361" s="63">
        <f t="shared" si="602"/>
        <v>59399.999999999993</v>
      </c>
      <c r="I5361" s="63"/>
      <c r="J5361" s="59">
        <f t="shared" si="603"/>
        <v>0</v>
      </c>
    </row>
    <row r="5362" spans="1:10" s="141" customFormat="1">
      <c r="A5362" s="144">
        <v>14</v>
      </c>
      <c r="B5362" s="145" t="s">
        <v>37</v>
      </c>
      <c r="C5362" s="37"/>
      <c r="D5362" s="149">
        <v>65934</v>
      </c>
      <c r="E5362" s="28">
        <f t="shared" si="600"/>
        <v>0</v>
      </c>
      <c r="F5362" s="29">
        <v>0</v>
      </c>
      <c r="G5362" s="30">
        <f t="shared" si="601"/>
        <v>0</v>
      </c>
      <c r="H5362" s="63">
        <f t="shared" si="602"/>
        <v>61049.999999999993</v>
      </c>
      <c r="I5362" s="63"/>
      <c r="J5362" s="59">
        <f t="shared" si="603"/>
        <v>0</v>
      </c>
    </row>
    <row r="5363" spans="1:10" s="141" customFormat="1">
      <c r="A5363" s="144">
        <v>15</v>
      </c>
      <c r="B5363" s="145" t="s">
        <v>38</v>
      </c>
      <c r="C5363" s="37"/>
      <c r="D5363" s="149">
        <v>76626</v>
      </c>
      <c r="E5363" s="28">
        <f t="shared" si="600"/>
        <v>0</v>
      </c>
      <c r="F5363" s="124">
        <v>0</v>
      </c>
      <c r="G5363" s="30">
        <f t="shared" si="601"/>
        <v>0</v>
      </c>
      <c r="H5363" s="63">
        <f t="shared" si="602"/>
        <v>70950</v>
      </c>
      <c r="I5363" s="63"/>
      <c r="J5363" s="59">
        <f t="shared" si="603"/>
        <v>0</v>
      </c>
    </row>
    <row r="5364" spans="1:10" s="141" customFormat="1">
      <c r="A5364" s="144">
        <v>16</v>
      </c>
      <c r="B5364" s="145" t="s">
        <v>39</v>
      </c>
      <c r="C5364" s="37"/>
      <c r="D5364" s="149">
        <v>80190</v>
      </c>
      <c r="E5364" s="28">
        <f t="shared" si="600"/>
        <v>0</v>
      </c>
      <c r="F5364" s="29">
        <v>0</v>
      </c>
      <c r="G5364" s="30">
        <f t="shared" si="601"/>
        <v>0</v>
      </c>
      <c r="H5364" s="63">
        <f t="shared" si="602"/>
        <v>74250</v>
      </c>
      <c r="I5364" s="63"/>
      <c r="J5364" s="59">
        <f t="shared" si="603"/>
        <v>0</v>
      </c>
    </row>
    <row r="5365" spans="1:10" s="141" customFormat="1">
      <c r="A5365" s="144">
        <v>17</v>
      </c>
      <c r="B5365" s="145" t="s">
        <v>40</v>
      </c>
      <c r="C5365" s="37"/>
      <c r="D5365" s="149">
        <v>113832</v>
      </c>
      <c r="E5365" s="28">
        <f t="shared" si="600"/>
        <v>0</v>
      </c>
      <c r="F5365" s="29">
        <v>0</v>
      </c>
      <c r="G5365" s="30">
        <f t="shared" si="601"/>
        <v>0</v>
      </c>
      <c r="H5365" s="63">
        <f t="shared" si="602"/>
        <v>105400</v>
      </c>
      <c r="I5365" s="63"/>
      <c r="J5365" s="59">
        <f t="shared" si="603"/>
        <v>0</v>
      </c>
    </row>
    <row r="5366" spans="1:10" s="141" customFormat="1" ht="17.25">
      <c r="A5366" s="144">
        <v>18</v>
      </c>
      <c r="B5366" s="145" t="s">
        <v>41</v>
      </c>
      <c r="C5366" s="37"/>
      <c r="D5366" s="150">
        <v>98010</v>
      </c>
      <c r="E5366" s="28">
        <f t="shared" si="600"/>
        <v>0</v>
      </c>
      <c r="F5366" s="29">
        <v>0</v>
      </c>
      <c r="G5366" s="30">
        <f t="shared" si="601"/>
        <v>0</v>
      </c>
      <c r="H5366" s="63">
        <f t="shared" si="602"/>
        <v>90750</v>
      </c>
      <c r="I5366" s="45"/>
      <c r="J5366" s="64"/>
    </row>
    <row r="5367" spans="1:10" s="141" customFormat="1" ht="31.5">
      <c r="A5367" s="40"/>
      <c r="B5367" s="41" t="s">
        <v>42</v>
      </c>
      <c r="C5367" s="42">
        <f>SUM(C5349:C5366)</f>
        <v>10</v>
      </c>
      <c r="D5367" s="42"/>
      <c r="E5367" s="43">
        <f>SUM(E5349:E5366)</f>
        <v>774265</v>
      </c>
      <c r="F5367" s="43"/>
      <c r="G5367" s="44">
        <f>SUM(G5349:G5366)</f>
        <v>774265</v>
      </c>
      <c r="H5367" s="5"/>
      <c r="I5367" s="5"/>
      <c r="J5367" s="75">
        <f>J5366*0.08</f>
        <v>0</v>
      </c>
    </row>
    <row r="5368" spans="1:10" s="141" customFormat="1" ht="31.5">
      <c r="A5368" s="46"/>
      <c r="B5368" s="47"/>
      <c r="C5368" s="48"/>
      <c r="D5368" s="48"/>
      <c r="E5368" s="49"/>
      <c r="F5368" s="49"/>
      <c r="G5368" s="151"/>
      <c r="H5368" s="6"/>
      <c r="I5368" s="6"/>
      <c r="J5368" s="76">
        <f>SUM(J5366:J5367)</f>
        <v>0</v>
      </c>
    </row>
    <row r="5369" spans="1:10" s="141" customFormat="1" ht="18">
      <c r="A5369" s="283" t="s">
        <v>43</v>
      </c>
      <c r="B5369" s="283"/>
      <c r="C5369" s="284" t="s">
        <v>44</v>
      </c>
      <c r="D5369" s="284"/>
      <c r="E5369" s="54"/>
      <c r="F5369" s="54"/>
      <c r="G5369" s="55" t="s">
        <v>45</v>
      </c>
    </row>
    <row r="5373" spans="1:10" s="141" customFormat="1" ht="15.75">
      <c r="A5373" s="279" t="s">
        <v>0</v>
      </c>
      <c r="B5373" s="279"/>
      <c r="C5373" s="279"/>
      <c r="D5373" s="279"/>
      <c r="E5373" s="279"/>
      <c r="F5373" s="279"/>
      <c r="G5373" s="279"/>
    </row>
    <row r="5374" spans="1:10" s="141" customFormat="1" ht="15.75">
      <c r="A5374" s="279" t="s">
        <v>1</v>
      </c>
      <c r="B5374" s="279"/>
      <c r="C5374" s="279"/>
      <c r="D5374" s="279"/>
      <c r="E5374" s="279"/>
      <c r="F5374" s="279"/>
      <c r="G5374" s="279"/>
      <c r="H5374" s="1"/>
      <c r="I5374" s="1"/>
      <c r="J5374" s="71"/>
    </row>
    <row r="5375" spans="1:10" s="141" customFormat="1" ht="15.75">
      <c r="A5375" s="279" t="s">
        <v>2</v>
      </c>
      <c r="B5375" s="279"/>
      <c r="C5375" s="279"/>
      <c r="D5375" s="279"/>
      <c r="E5375" s="279"/>
      <c r="F5375" s="279"/>
      <c r="G5375" s="279"/>
      <c r="H5375" s="1"/>
      <c r="I5375" s="1"/>
      <c r="J5375" s="71"/>
    </row>
    <row r="5376" spans="1:10" s="141" customFormat="1" ht="15.75">
      <c r="A5376" s="279" t="s">
        <v>4</v>
      </c>
      <c r="B5376" s="279"/>
      <c r="C5376" s="279"/>
      <c r="D5376" s="279"/>
      <c r="E5376" s="279"/>
      <c r="F5376" s="279"/>
      <c r="G5376" s="279"/>
      <c r="H5376" s="1"/>
      <c r="I5376" s="1"/>
      <c r="J5376" s="71"/>
    </row>
    <row r="5377" spans="1:10" s="141" customFormat="1" ht="27">
      <c r="A5377" s="280" t="s">
        <v>6</v>
      </c>
      <c r="B5377" s="280"/>
      <c r="C5377" s="280"/>
      <c r="D5377" s="280"/>
      <c r="E5377" s="280"/>
      <c r="F5377" s="280"/>
      <c r="G5377" s="280"/>
      <c r="H5377" s="2"/>
      <c r="I5377" s="2"/>
      <c r="J5377" s="72"/>
    </row>
    <row r="5378" spans="1:10" s="141" customFormat="1" ht="27">
      <c r="A5378" s="142"/>
      <c r="B5378" s="142"/>
      <c r="C5378" s="281" t="s">
        <v>433</v>
      </c>
      <c r="D5378" s="281"/>
      <c r="E5378" s="281"/>
      <c r="F5378" s="281"/>
      <c r="G5378" s="281"/>
      <c r="H5378" s="68"/>
      <c r="I5378" s="68"/>
      <c r="J5378" s="71"/>
    </row>
    <row r="5379" spans="1:10" s="141" customFormat="1" ht="15.75">
      <c r="A5379" s="11" t="s">
        <v>358</v>
      </c>
      <c r="B5379" s="12">
        <v>4138353311</v>
      </c>
      <c r="C5379" s="143"/>
      <c r="D5379" s="286"/>
      <c r="E5379" s="286"/>
      <c r="F5379" s="286"/>
      <c r="G5379" s="286"/>
      <c r="H5379" s="69" t="s">
        <v>161</v>
      </c>
      <c r="I5379" s="69"/>
      <c r="J5379" s="73"/>
    </row>
    <row r="5380" spans="1:10" s="141" customFormat="1" ht="15.75">
      <c r="A5380" s="11" t="s">
        <v>9</v>
      </c>
      <c r="B5380" s="286" t="s">
        <v>688</v>
      </c>
      <c r="C5380" s="286"/>
      <c r="D5380" s="286"/>
      <c r="E5380" s="16"/>
      <c r="F5380" s="11"/>
      <c r="G5380" s="16"/>
      <c r="H5380" s="1"/>
      <c r="I5380" s="1"/>
      <c r="J5380" s="71"/>
    </row>
    <row r="5381" spans="1:10" s="141" customFormat="1" ht="15.75">
      <c r="A5381" s="11" t="s">
        <v>11</v>
      </c>
      <c r="B5381" s="289" t="s">
        <v>711</v>
      </c>
      <c r="C5381" s="289"/>
      <c r="D5381" s="289"/>
      <c r="E5381" s="289"/>
      <c r="F5381" s="18"/>
      <c r="G5381" s="19"/>
      <c r="H5381" s="1"/>
      <c r="I5381" s="1"/>
      <c r="J5381" s="71"/>
    </row>
    <row r="5382" spans="1:10" s="141" customFormat="1" ht="15.75">
      <c r="A5382" s="21" t="s">
        <v>14</v>
      </c>
      <c r="B5382" s="21" t="s">
        <v>16</v>
      </c>
      <c r="C5382" s="21"/>
      <c r="D5382" s="22" t="s">
        <v>18</v>
      </c>
      <c r="E5382" s="23" t="s">
        <v>19</v>
      </c>
      <c r="F5382" s="23" t="s">
        <v>20</v>
      </c>
      <c r="G5382" s="21" t="s">
        <v>21</v>
      </c>
      <c r="H5382" s="63"/>
      <c r="I5382" s="63"/>
      <c r="J5382" s="59">
        <f>H5382*C5383</f>
        <v>0</v>
      </c>
    </row>
    <row r="5383" spans="1:10" s="141" customFormat="1">
      <c r="A5383" s="144">
        <v>1</v>
      </c>
      <c r="B5383" s="145" t="s">
        <v>23</v>
      </c>
      <c r="C5383" s="26">
        <v>5</v>
      </c>
      <c r="D5383" s="146">
        <v>79305</v>
      </c>
      <c r="E5383" s="28">
        <f t="shared" ref="E5383:E5400" si="604">D5383*C5383</f>
        <v>396525</v>
      </c>
      <c r="F5383" s="29">
        <v>0</v>
      </c>
      <c r="G5383" s="30">
        <f t="shared" ref="G5383:G5400" si="605">E5383-E5383*F5383</f>
        <v>396525</v>
      </c>
      <c r="H5383" s="63">
        <f t="shared" ref="H5383:H5400" si="606">D5383/1.08</f>
        <v>73430.555555555547</v>
      </c>
      <c r="I5383" s="63"/>
      <c r="J5383" s="59">
        <f>H5383*C5384</f>
        <v>0</v>
      </c>
    </row>
    <row r="5384" spans="1:10" s="141" customFormat="1">
      <c r="A5384" s="144">
        <v>2</v>
      </c>
      <c r="B5384" s="145" t="s">
        <v>25</v>
      </c>
      <c r="C5384" s="32"/>
      <c r="D5384" s="147">
        <v>128591</v>
      </c>
      <c r="E5384" s="28">
        <f t="shared" si="604"/>
        <v>0</v>
      </c>
      <c r="F5384" s="29">
        <v>0</v>
      </c>
      <c r="G5384" s="30">
        <f t="shared" si="605"/>
        <v>0</v>
      </c>
      <c r="H5384" s="63">
        <f t="shared" si="606"/>
        <v>119065.74074074073</v>
      </c>
      <c r="I5384" s="63"/>
      <c r="J5384" s="59"/>
    </row>
    <row r="5385" spans="1:10" s="141" customFormat="1">
      <c r="A5385" s="144">
        <v>3</v>
      </c>
      <c r="B5385" s="145" t="s">
        <v>26</v>
      </c>
      <c r="C5385" s="34"/>
      <c r="D5385" s="146">
        <v>60043</v>
      </c>
      <c r="E5385" s="28">
        <f t="shared" si="604"/>
        <v>0</v>
      </c>
      <c r="F5385" s="29">
        <v>0</v>
      </c>
      <c r="G5385" s="30">
        <f t="shared" si="605"/>
        <v>0</v>
      </c>
      <c r="H5385" s="63">
        <f t="shared" si="606"/>
        <v>55595.370370370365</v>
      </c>
      <c r="I5385" s="63"/>
      <c r="J5385" s="59"/>
    </row>
    <row r="5386" spans="1:10" s="141" customFormat="1">
      <c r="A5386" s="144">
        <v>4</v>
      </c>
      <c r="B5386" s="145" t="s">
        <v>27</v>
      </c>
      <c r="C5386" s="106"/>
      <c r="D5386" s="146">
        <v>115781</v>
      </c>
      <c r="E5386" s="28">
        <f t="shared" si="604"/>
        <v>0</v>
      </c>
      <c r="F5386" s="29">
        <v>0</v>
      </c>
      <c r="G5386" s="30">
        <f t="shared" si="605"/>
        <v>0</v>
      </c>
      <c r="H5386" s="63">
        <f t="shared" si="606"/>
        <v>107204.62962962962</v>
      </c>
      <c r="I5386" s="63"/>
      <c r="J5386" s="59"/>
    </row>
    <row r="5387" spans="1:10" s="141" customFormat="1">
      <c r="A5387" s="144">
        <v>5</v>
      </c>
      <c r="B5387" s="145" t="s">
        <v>28</v>
      </c>
      <c r="C5387" s="32"/>
      <c r="D5387" s="146">
        <v>119943</v>
      </c>
      <c r="E5387" s="28">
        <f t="shared" si="604"/>
        <v>0</v>
      </c>
      <c r="F5387" s="124">
        <v>0</v>
      </c>
      <c r="G5387" s="30">
        <f t="shared" si="605"/>
        <v>0</v>
      </c>
      <c r="H5387" s="63">
        <f t="shared" si="606"/>
        <v>111058.33333333333</v>
      </c>
      <c r="I5387" s="63"/>
      <c r="J5387" s="59"/>
    </row>
    <row r="5388" spans="1:10" s="141" customFormat="1">
      <c r="A5388" s="144">
        <v>6</v>
      </c>
      <c r="B5388" s="145" t="s">
        <v>29</v>
      </c>
      <c r="C5388" s="26"/>
      <c r="D5388" s="146">
        <v>94810</v>
      </c>
      <c r="E5388" s="28">
        <f t="shared" si="604"/>
        <v>0</v>
      </c>
      <c r="F5388" s="29">
        <v>0</v>
      </c>
      <c r="G5388" s="30">
        <f t="shared" si="605"/>
        <v>0</v>
      </c>
      <c r="H5388" s="63">
        <f t="shared" si="606"/>
        <v>87787.037037037036</v>
      </c>
      <c r="I5388" s="63"/>
      <c r="J5388" s="59"/>
    </row>
    <row r="5389" spans="1:10" s="141" customFormat="1">
      <c r="A5389" s="144">
        <v>7</v>
      </c>
      <c r="B5389" s="145" t="s">
        <v>30</v>
      </c>
      <c r="C5389" s="34"/>
      <c r="D5389" s="146">
        <v>141396</v>
      </c>
      <c r="E5389" s="28">
        <f t="shared" si="604"/>
        <v>0</v>
      </c>
      <c r="F5389" s="29">
        <v>0</v>
      </c>
      <c r="G5389" s="30">
        <f t="shared" si="605"/>
        <v>0</v>
      </c>
      <c r="H5389" s="63">
        <f t="shared" si="606"/>
        <v>130922.22222222222</v>
      </c>
      <c r="I5389" s="63"/>
      <c r="J5389" s="59"/>
    </row>
    <row r="5390" spans="1:10" s="141" customFormat="1">
      <c r="A5390" s="144">
        <v>8</v>
      </c>
      <c r="B5390" s="145" t="s">
        <v>31</v>
      </c>
      <c r="C5390" s="26"/>
      <c r="D5390" s="146">
        <v>232931</v>
      </c>
      <c r="E5390" s="28">
        <f t="shared" si="604"/>
        <v>0</v>
      </c>
      <c r="F5390" s="29">
        <v>0</v>
      </c>
      <c r="G5390" s="30">
        <f t="shared" si="605"/>
        <v>0</v>
      </c>
      <c r="H5390" s="63">
        <f t="shared" si="606"/>
        <v>215676.85185185182</v>
      </c>
      <c r="I5390" s="63"/>
      <c r="J5390" s="59"/>
    </row>
    <row r="5391" spans="1:10" s="141" customFormat="1">
      <c r="A5391" s="144">
        <v>9</v>
      </c>
      <c r="B5391" s="148" t="s">
        <v>32</v>
      </c>
      <c r="C5391" s="26"/>
      <c r="D5391" s="146">
        <v>101534</v>
      </c>
      <c r="E5391" s="28">
        <f t="shared" si="604"/>
        <v>0</v>
      </c>
      <c r="F5391" s="29">
        <v>0</v>
      </c>
      <c r="G5391" s="30">
        <f t="shared" si="605"/>
        <v>0</v>
      </c>
      <c r="H5391" s="63">
        <f t="shared" si="606"/>
        <v>94012.962962962964</v>
      </c>
      <c r="I5391" s="63"/>
      <c r="J5391" s="59"/>
    </row>
    <row r="5392" spans="1:10" s="141" customFormat="1">
      <c r="A5392" s="144">
        <v>10</v>
      </c>
      <c r="B5392" s="148" t="s">
        <v>33</v>
      </c>
      <c r="C5392" s="37"/>
      <c r="D5392" s="147">
        <v>110148</v>
      </c>
      <c r="E5392" s="28">
        <f t="shared" si="604"/>
        <v>0</v>
      </c>
      <c r="F5392" s="29">
        <v>0</v>
      </c>
      <c r="G5392" s="30">
        <f t="shared" si="605"/>
        <v>0</v>
      </c>
      <c r="H5392" s="63">
        <f t="shared" si="606"/>
        <v>101988.88888888888</v>
      </c>
      <c r="I5392" s="63"/>
      <c r="J5392" s="59"/>
    </row>
    <row r="5393" spans="1:10" s="141" customFormat="1">
      <c r="A5393" s="144">
        <v>11</v>
      </c>
      <c r="B5393" s="145" t="s">
        <v>34</v>
      </c>
      <c r="C5393" s="37"/>
      <c r="D5393" s="146">
        <v>54198</v>
      </c>
      <c r="E5393" s="28">
        <f t="shared" si="604"/>
        <v>0</v>
      </c>
      <c r="F5393" s="29">
        <v>0</v>
      </c>
      <c r="G5393" s="30">
        <f t="shared" si="605"/>
        <v>0</v>
      </c>
      <c r="H5393" s="63">
        <f t="shared" si="606"/>
        <v>50183.333333333328</v>
      </c>
      <c r="I5393" s="63"/>
      <c r="J5393" s="59">
        <f t="shared" ref="J5393:J5399" si="607">H5393*C5394</f>
        <v>0</v>
      </c>
    </row>
    <row r="5394" spans="1:10" s="141" customFormat="1">
      <c r="A5394" s="144">
        <v>12</v>
      </c>
      <c r="B5394" s="145" t="s">
        <v>35</v>
      </c>
      <c r="C5394" s="37"/>
      <c r="D5394" s="146">
        <v>49680</v>
      </c>
      <c r="E5394" s="28">
        <f t="shared" si="604"/>
        <v>0</v>
      </c>
      <c r="F5394" s="29">
        <v>0</v>
      </c>
      <c r="G5394" s="30">
        <f t="shared" si="605"/>
        <v>0</v>
      </c>
      <c r="H5394" s="63">
        <f t="shared" si="606"/>
        <v>46000</v>
      </c>
      <c r="I5394" s="63"/>
      <c r="J5394" s="59">
        <f t="shared" si="607"/>
        <v>0</v>
      </c>
    </row>
    <row r="5395" spans="1:10" s="141" customFormat="1">
      <c r="A5395" s="144">
        <v>13</v>
      </c>
      <c r="B5395" s="145" t="s">
        <v>36</v>
      </c>
      <c r="C5395" s="37"/>
      <c r="D5395" s="149">
        <v>64152</v>
      </c>
      <c r="E5395" s="28">
        <f t="shared" si="604"/>
        <v>0</v>
      </c>
      <c r="F5395" s="29">
        <v>0</v>
      </c>
      <c r="G5395" s="30">
        <f t="shared" si="605"/>
        <v>0</v>
      </c>
      <c r="H5395" s="63">
        <f t="shared" si="606"/>
        <v>59399.999999999993</v>
      </c>
      <c r="I5395" s="63"/>
      <c r="J5395" s="59">
        <f t="shared" si="607"/>
        <v>0</v>
      </c>
    </row>
    <row r="5396" spans="1:10" s="141" customFormat="1">
      <c r="A5396" s="144">
        <v>14</v>
      </c>
      <c r="B5396" s="145" t="s">
        <v>37</v>
      </c>
      <c r="C5396" s="37"/>
      <c r="D5396" s="149">
        <v>65934</v>
      </c>
      <c r="E5396" s="28">
        <f t="shared" si="604"/>
        <v>0</v>
      </c>
      <c r="F5396" s="29">
        <v>0</v>
      </c>
      <c r="G5396" s="30">
        <f t="shared" si="605"/>
        <v>0</v>
      </c>
      <c r="H5396" s="63">
        <f t="shared" si="606"/>
        <v>61049.999999999993</v>
      </c>
      <c r="I5396" s="63"/>
      <c r="J5396" s="59">
        <f t="shared" si="607"/>
        <v>0</v>
      </c>
    </row>
    <row r="5397" spans="1:10" s="141" customFormat="1">
      <c r="A5397" s="144">
        <v>15</v>
      </c>
      <c r="B5397" s="145" t="s">
        <v>38</v>
      </c>
      <c r="C5397" s="37"/>
      <c r="D5397" s="149">
        <v>76626</v>
      </c>
      <c r="E5397" s="28">
        <f t="shared" si="604"/>
        <v>0</v>
      </c>
      <c r="F5397" s="124">
        <v>0</v>
      </c>
      <c r="G5397" s="30">
        <f t="shared" si="605"/>
        <v>0</v>
      </c>
      <c r="H5397" s="63">
        <f t="shared" si="606"/>
        <v>70950</v>
      </c>
      <c r="I5397" s="63"/>
      <c r="J5397" s="59">
        <f t="shared" si="607"/>
        <v>0</v>
      </c>
    </row>
    <row r="5398" spans="1:10" s="141" customFormat="1">
      <c r="A5398" s="144">
        <v>16</v>
      </c>
      <c r="B5398" s="145" t="s">
        <v>39</v>
      </c>
      <c r="C5398" s="37"/>
      <c r="D5398" s="149">
        <v>80190</v>
      </c>
      <c r="E5398" s="28">
        <f t="shared" si="604"/>
        <v>0</v>
      </c>
      <c r="F5398" s="29">
        <v>0</v>
      </c>
      <c r="G5398" s="30">
        <f t="shared" si="605"/>
        <v>0</v>
      </c>
      <c r="H5398" s="63">
        <f t="shared" si="606"/>
        <v>74250</v>
      </c>
      <c r="I5398" s="63"/>
      <c r="J5398" s="59">
        <f t="shared" si="607"/>
        <v>0</v>
      </c>
    </row>
    <row r="5399" spans="1:10" s="141" customFormat="1">
      <c r="A5399" s="144">
        <v>17</v>
      </c>
      <c r="B5399" s="145" t="s">
        <v>40</v>
      </c>
      <c r="C5399" s="37"/>
      <c r="D5399" s="149">
        <v>113832</v>
      </c>
      <c r="E5399" s="28">
        <f t="shared" si="604"/>
        <v>0</v>
      </c>
      <c r="F5399" s="29">
        <v>0</v>
      </c>
      <c r="G5399" s="30">
        <f t="shared" si="605"/>
        <v>0</v>
      </c>
      <c r="H5399" s="63">
        <f t="shared" si="606"/>
        <v>105400</v>
      </c>
      <c r="I5399" s="63"/>
      <c r="J5399" s="59">
        <f t="shared" si="607"/>
        <v>0</v>
      </c>
    </row>
    <row r="5400" spans="1:10" s="141" customFormat="1" ht="17.25">
      <c r="A5400" s="144">
        <v>18</v>
      </c>
      <c r="B5400" s="145" t="s">
        <v>41</v>
      </c>
      <c r="C5400" s="37"/>
      <c r="D5400" s="150">
        <v>98010</v>
      </c>
      <c r="E5400" s="28">
        <f t="shared" si="604"/>
        <v>0</v>
      </c>
      <c r="F5400" s="29">
        <v>0</v>
      </c>
      <c r="G5400" s="30">
        <f t="shared" si="605"/>
        <v>0</v>
      </c>
      <c r="H5400" s="63">
        <f t="shared" si="606"/>
        <v>90750</v>
      </c>
      <c r="I5400" s="45"/>
      <c r="J5400" s="64"/>
    </row>
    <row r="5401" spans="1:10" s="141" customFormat="1" ht="31.5">
      <c r="A5401" s="40"/>
      <c r="B5401" s="41" t="s">
        <v>42</v>
      </c>
      <c r="C5401" s="42">
        <f>SUM(C5383:C5400)</f>
        <v>5</v>
      </c>
      <c r="D5401" s="42"/>
      <c r="E5401" s="43">
        <f>SUM(E5383:E5400)</f>
        <v>396525</v>
      </c>
      <c r="F5401" s="43"/>
      <c r="G5401" s="44">
        <f>SUM(G5383:G5400)</f>
        <v>396525</v>
      </c>
      <c r="H5401" s="5"/>
      <c r="I5401" s="5"/>
      <c r="J5401" s="75">
        <f>J5400*0.08</f>
        <v>0</v>
      </c>
    </row>
    <row r="5402" spans="1:10" s="141" customFormat="1" ht="31.5">
      <c r="A5402" s="46"/>
      <c r="B5402" s="47"/>
      <c r="C5402" s="48"/>
      <c r="D5402" s="48"/>
      <c r="E5402" s="49"/>
      <c r="F5402" s="49"/>
      <c r="G5402" s="151"/>
      <c r="H5402" s="6"/>
      <c r="I5402" s="6"/>
      <c r="J5402" s="76">
        <f>SUM(J5400:J5401)</f>
        <v>0</v>
      </c>
    </row>
    <row r="5403" spans="1:10" s="141" customFormat="1" ht="18">
      <c r="A5403" s="283" t="s">
        <v>43</v>
      </c>
      <c r="B5403" s="283"/>
      <c r="C5403" s="284" t="s">
        <v>44</v>
      </c>
      <c r="D5403" s="284"/>
      <c r="E5403" s="54"/>
      <c r="F5403" s="54"/>
      <c r="G5403" s="55" t="s">
        <v>45</v>
      </c>
    </row>
    <row r="5406" spans="1:10" s="141" customFormat="1" ht="15.75">
      <c r="A5406" s="279" t="s">
        <v>0</v>
      </c>
      <c r="B5406" s="279"/>
      <c r="C5406" s="279"/>
      <c r="D5406" s="279"/>
      <c r="E5406" s="279"/>
      <c r="F5406" s="279"/>
      <c r="G5406" s="279"/>
    </row>
    <row r="5407" spans="1:10" s="141" customFormat="1" ht="15.75">
      <c r="A5407" s="279" t="s">
        <v>1</v>
      </c>
      <c r="B5407" s="279"/>
      <c r="C5407" s="279"/>
      <c r="D5407" s="279"/>
      <c r="E5407" s="279"/>
      <c r="F5407" s="279"/>
      <c r="G5407" s="279"/>
      <c r="H5407" s="1"/>
      <c r="I5407" s="1"/>
      <c r="J5407" s="71"/>
    </row>
    <row r="5408" spans="1:10" s="141" customFormat="1" ht="15.75">
      <c r="A5408" s="279" t="s">
        <v>2</v>
      </c>
      <c r="B5408" s="279"/>
      <c r="C5408" s="279"/>
      <c r="D5408" s="279"/>
      <c r="E5408" s="279"/>
      <c r="F5408" s="279"/>
      <c r="G5408" s="279"/>
      <c r="H5408" s="1"/>
      <c r="I5408" s="1"/>
      <c r="J5408" s="71"/>
    </row>
    <row r="5409" spans="1:10" s="141" customFormat="1" ht="15.75">
      <c r="A5409" s="279" t="s">
        <v>4</v>
      </c>
      <c r="B5409" s="279"/>
      <c r="C5409" s="279"/>
      <c r="D5409" s="279"/>
      <c r="E5409" s="279"/>
      <c r="F5409" s="279"/>
      <c r="G5409" s="279"/>
      <c r="H5409" s="1"/>
      <c r="I5409" s="133" t="s">
        <v>847</v>
      </c>
      <c r="J5409" s="71"/>
    </row>
    <row r="5410" spans="1:10" s="141" customFormat="1" ht="27">
      <c r="A5410" s="280" t="s">
        <v>6</v>
      </c>
      <c r="B5410" s="280"/>
      <c r="C5410" s="280"/>
      <c r="D5410" s="280"/>
      <c r="E5410" s="280"/>
      <c r="F5410" s="280"/>
      <c r="G5410" s="280"/>
      <c r="H5410" s="2"/>
      <c r="I5410" s="2"/>
      <c r="J5410" s="72"/>
    </row>
    <row r="5411" spans="1:10" s="141" customFormat="1" ht="27">
      <c r="A5411" s="142"/>
      <c r="B5411" s="142"/>
      <c r="C5411" s="281" t="s">
        <v>433</v>
      </c>
      <c r="D5411" s="281"/>
      <c r="E5411" s="281"/>
      <c r="F5411" s="281"/>
      <c r="G5411" s="281"/>
      <c r="H5411" s="68"/>
      <c r="I5411" s="68"/>
      <c r="J5411" s="71"/>
    </row>
    <row r="5412" spans="1:10" s="141" customFormat="1" ht="15.75">
      <c r="A5412" s="11" t="s">
        <v>358</v>
      </c>
      <c r="B5412" s="12">
        <v>4138353006</v>
      </c>
      <c r="C5412" s="143"/>
      <c r="D5412" s="286"/>
      <c r="E5412" s="286"/>
      <c r="F5412" s="286"/>
      <c r="G5412" s="286"/>
      <c r="H5412" s="69" t="s">
        <v>161</v>
      </c>
      <c r="I5412" s="69"/>
      <c r="J5412" s="73"/>
    </row>
    <row r="5413" spans="1:10" s="141" customFormat="1" ht="15.75">
      <c r="A5413" s="11" t="s">
        <v>9</v>
      </c>
      <c r="B5413" s="286" t="s">
        <v>848</v>
      </c>
      <c r="C5413" s="286"/>
      <c r="D5413" s="286"/>
      <c r="E5413" s="16"/>
      <c r="F5413" s="11"/>
      <c r="G5413" s="16"/>
      <c r="H5413" s="1"/>
      <c r="I5413" s="1"/>
      <c r="J5413" s="71"/>
    </row>
    <row r="5414" spans="1:10" s="141" customFormat="1" ht="15.75">
      <c r="A5414" s="11" t="s">
        <v>11</v>
      </c>
      <c r="B5414" s="289" t="s">
        <v>698</v>
      </c>
      <c r="C5414" s="289"/>
      <c r="D5414" s="289"/>
      <c r="E5414" s="289"/>
      <c r="F5414" s="18"/>
      <c r="G5414" s="19"/>
      <c r="H5414" s="1"/>
      <c r="I5414" s="1"/>
      <c r="J5414" s="71"/>
    </row>
    <row r="5415" spans="1:10" s="141" customFormat="1" ht="15.75">
      <c r="A5415" s="21" t="s">
        <v>14</v>
      </c>
      <c r="B5415" s="21" t="s">
        <v>16</v>
      </c>
      <c r="C5415" s="21"/>
      <c r="D5415" s="22" t="s">
        <v>18</v>
      </c>
      <c r="E5415" s="23" t="s">
        <v>19</v>
      </c>
      <c r="F5415" s="23" t="s">
        <v>20</v>
      </c>
      <c r="G5415" s="21" t="s">
        <v>21</v>
      </c>
      <c r="H5415" s="63"/>
      <c r="I5415" s="63"/>
      <c r="J5415" s="59">
        <f>H5415*C5416</f>
        <v>0</v>
      </c>
    </row>
    <row r="5416" spans="1:10" s="141" customFormat="1">
      <c r="A5416" s="144">
        <v>1</v>
      </c>
      <c r="B5416" s="145" t="s">
        <v>23</v>
      </c>
      <c r="C5416" s="26"/>
      <c r="D5416" s="146">
        <v>79305</v>
      </c>
      <c r="E5416" s="28">
        <f t="shared" ref="E5416:E5433" si="608">D5416*C5416</f>
        <v>0</v>
      </c>
      <c r="F5416" s="29">
        <v>0</v>
      </c>
      <c r="G5416" s="30">
        <f t="shared" ref="G5416:G5433" si="609">E5416-E5416*F5416</f>
        <v>0</v>
      </c>
      <c r="H5416" s="63">
        <f t="shared" ref="H5416:H5433" si="610">D5416/1.08</f>
        <v>73430.555555555547</v>
      </c>
      <c r="I5416" s="63"/>
      <c r="J5416" s="59">
        <f>H5416*C5417</f>
        <v>0</v>
      </c>
    </row>
    <row r="5417" spans="1:10" s="141" customFormat="1">
      <c r="A5417" s="144">
        <v>2</v>
      </c>
      <c r="B5417" s="145" t="s">
        <v>25</v>
      </c>
      <c r="C5417" s="32"/>
      <c r="D5417" s="147">
        <v>128591</v>
      </c>
      <c r="E5417" s="28">
        <f t="shared" si="608"/>
        <v>0</v>
      </c>
      <c r="F5417" s="29">
        <v>0</v>
      </c>
      <c r="G5417" s="30">
        <f t="shared" si="609"/>
        <v>0</v>
      </c>
      <c r="H5417" s="63">
        <f t="shared" si="610"/>
        <v>119065.74074074073</v>
      </c>
      <c r="I5417" s="63"/>
      <c r="J5417" s="59"/>
    </row>
    <row r="5418" spans="1:10" s="141" customFormat="1">
      <c r="A5418" s="144">
        <v>3</v>
      </c>
      <c r="B5418" s="145" t="s">
        <v>26</v>
      </c>
      <c r="C5418" s="34"/>
      <c r="D5418" s="146">
        <v>60043</v>
      </c>
      <c r="E5418" s="28">
        <f t="shared" si="608"/>
        <v>0</v>
      </c>
      <c r="F5418" s="29">
        <v>0</v>
      </c>
      <c r="G5418" s="30">
        <f t="shared" si="609"/>
        <v>0</v>
      </c>
      <c r="H5418" s="63">
        <f t="shared" si="610"/>
        <v>55595.370370370365</v>
      </c>
      <c r="I5418" s="63"/>
      <c r="J5418" s="59"/>
    </row>
    <row r="5419" spans="1:10" s="141" customFormat="1">
      <c r="A5419" s="144">
        <v>4</v>
      </c>
      <c r="B5419" s="145" t="s">
        <v>27</v>
      </c>
      <c r="C5419" s="106"/>
      <c r="D5419" s="146">
        <v>115781</v>
      </c>
      <c r="E5419" s="28">
        <f t="shared" si="608"/>
        <v>0</v>
      </c>
      <c r="F5419" s="29">
        <v>0</v>
      </c>
      <c r="G5419" s="30">
        <f t="shared" si="609"/>
        <v>0</v>
      </c>
      <c r="H5419" s="63">
        <f t="shared" si="610"/>
        <v>107204.62962962962</v>
      </c>
      <c r="I5419" s="63"/>
      <c r="J5419" s="59"/>
    </row>
    <row r="5420" spans="1:10" s="141" customFormat="1">
      <c r="A5420" s="144">
        <v>5</v>
      </c>
      <c r="B5420" s="145" t="s">
        <v>28</v>
      </c>
      <c r="C5420" s="126">
        <v>5</v>
      </c>
      <c r="D5420" s="146">
        <v>119943</v>
      </c>
      <c r="E5420" s="28">
        <f t="shared" si="608"/>
        <v>599715</v>
      </c>
      <c r="F5420" s="124">
        <v>0</v>
      </c>
      <c r="G5420" s="30">
        <f t="shared" si="609"/>
        <v>599715</v>
      </c>
      <c r="H5420" s="63">
        <f t="shared" si="610"/>
        <v>111058.33333333333</v>
      </c>
      <c r="I5420" s="63"/>
      <c r="J5420" s="59"/>
    </row>
    <row r="5421" spans="1:10" s="141" customFormat="1">
      <c r="A5421" s="144">
        <v>6</v>
      </c>
      <c r="B5421" s="145" t="s">
        <v>29</v>
      </c>
      <c r="C5421" s="26">
        <v>6</v>
      </c>
      <c r="D5421" s="146">
        <v>94810</v>
      </c>
      <c r="E5421" s="28">
        <f t="shared" si="608"/>
        <v>568860</v>
      </c>
      <c r="F5421" s="29">
        <v>0</v>
      </c>
      <c r="G5421" s="30">
        <f t="shared" si="609"/>
        <v>568860</v>
      </c>
      <c r="H5421" s="63">
        <f t="shared" si="610"/>
        <v>87787.037037037036</v>
      </c>
      <c r="I5421" s="63"/>
      <c r="J5421" s="59"/>
    </row>
    <row r="5422" spans="1:10" s="141" customFormat="1">
      <c r="A5422" s="144">
        <v>7</v>
      </c>
      <c r="B5422" s="145" t="s">
        <v>30</v>
      </c>
      <c r="C5422" s="34"/>
      <c r="D5422" s="146">
        <v>141396</v>
      </c>
      <c r="E5422" s="28">
        <f t="shared" si="608"/>
        <v>0</v>
      </c>
      <c r="F5422" s="29">
        <v>0</v>
      </c>
      <c r="G5422" s="30">
        <f t="shared" si="609"/>
        <v>0</v>
      </c>
      <c r="H5422" s="63">
        <f t="shared" si="610"/>
        <v>130922.22222222222</v>
      </c>
      <c r="I5422" s="63"/>
      <c r="J5422" s="59"/>
    </row>
    <row r="5423" spans="1:10" s="141" customFormat="1">
      <c r="A5423" s="144">
        <v>8</v>
      </c>
      <c r="B5423" s="145" t="s">
        <v>31</v>
      </c>
      <c r="C5423" s="26"/>
      <c r="D5423" s="146">
        <v>232931</v>
      </c>
      <c r="E5423" s="28">
        <f t="shared" si="608"/>
        <v>0</v>
      </c>
      <c r="F5423" s="29">
        <v>0</v>
      </c>
      <c r="G5423" s="30">
        <f t="shared" si="609"/>
        <v>0</v>
      </c>
      <c r="H5423" s="63">
        <f t="shared" si="610"/>
        <v>215676.85185185182</v>
      </c>
      <c r="I5423" s="63"/>
      <c r="J5423" s="59"/>
    </row>
    <row r="5424" spans="1:10" s="141" customFormat="1">
      <c r="A5424" s="144">
        <v>9</v>
      </c>
      <c r="B5424" s="148" t="s">
        <v>32</v>
      </c>
      <c r="C5424" s="26"/>
      <c r="D5424" s="146">
        <v>101534</v>
      </c>
      <c r="E5424" s="28">
        <f t="shared" si="608"/>
        <v>0</v>
      </c>
      <c r="F5424" s="29">
        <v>0</v>
      </c>
      <c r="G5424" s="30">
        <f t="shared" si="609"/>
        <v>0</v>
      </c>
      <c r="H5424" s="63">
        <f t="shared" si="610"/>
        <v>94012.962962962964</v>
      </c>
      <c r="I5424" s="63"/>
      <c r="J5424" s="59"/>
    </row>
    <row r="5425" spans="1:10" s="141" customFormat="1">
      <c r="A5425" s="144">
        <v>10</v>
      </c>
      <c r="B5425" s="148" t="s">
        <v>33</v>
      </c>
      <c r="C5425" s="37"/>
      <c r="D5425" s="147">
        <v>110148</v>
      </c>
      <c r="E5425" s="28">
        <f t="shared" si="608"/>
        <v>0</v>
      </c>
      <c r="F5425" s="29">
        <v>0</v>
      </c>
      <c r="G5425" s="30">
        <f t="shared" si="609"/>
        <v>0</v>
      </c>
      <c r="H5425" s="63">
        <f t="shared" si="610"/>
        <v>101988.88888888888</v>
      </c>
      <c r="I5425" s="63"/>
      <c r="J5425" s="59"/>
    </row>
    <row r="5426" spans="1:10" s="141" customFormat="1">
      <c r="A5426" s="144">
        <v>11</v>
      </c>
      <c r="B5426" s="145" t="s">
        <v>34</v>
      </c>
      <c r="C5426" s="37"/>
      <c r="D5426" s="146">
        <v>54198</v>
      </c>
      <c r="E5426" s="28">
        <f t="shared" si="608"/>
        <v>0</v>
      </c>
      <c r="F5426" s="29">
        <v>0</v>
      </c>
      <c r="G5426" s="30">
        <f t="shared" si="609"/>
        <v>0</v>
      </c>
      <c r="H5426" s="63">
        <f t="shared" si="610"/>
        <v>50183.333333333328</v>
      </c>
      <c r="I5426" s="63"/>
      <c r="J5426" s="59">
        <f t="shared" ref="J5426:J5432" si="611">H5426*C5427</f>
        <v>0</v>
      </c>
    </row>
    <row r="5427" spans="1:10" s="141" customFormat="1">
      <c r="A5427" s="144">
        <v>12</v>
      </c>
      <c r="B5427" s="145" t="s">
        <v>35</v>
      </c>
      <c r="C5427" s="37"/>
      <c r="D5427" s="146">
        <v>49680</v>
      </c>
      <c r="E5427" s="28">
        <f t="shared" si="608"/>
        <v>0</v>
      </c>
      <c r="F5427" s="29">
        <v>0</v>
      </c>
      <c r="G5427" s="30">
        <f t="shared" si="609"/>
        <v>0</v>
      </c>
      <c r="H5427" s="63">
        <f t="shared" si="610"/>
        <v>46000</v>
      </c>
      <c r="I5427" s="63"/>
      <c r="J5427" s="59">
        <f t="shared" si="611"/>
        <v>0</v>
      </c>
    </row>
    <row r="5428" spans="1:10" s="141" customFormat="1">
      <c r="A5428" s="144">
        <v>13</v>
      </c>
      <c r="B5428" s="145" t="s">
        <v>36</v>
      </c>
      <c r="C5428" s="37"/>
      <c r="D5428" s="149">
        <v>64152</v>
      </c>
      <c r="E5428" s="28">
        <f t="shared" si="608"/>
        <v>0</v>
      </c>
      <c r="F5428" s="29">
        <v>0</v>
      </c>
      <c r="G5428" s="30">
        <f t="shared" si="609"/>
        <v>0</v>
      </c>
      <c r="H5428" s="63">
        <f t="shared" si="610"/>
        <v>59399.999999999993</v>
      </c>
      <c r="I5428" s="63"/>
      <c r="J5428" s="59">
        <f t="shared" si="611"/>
        <v>0</v>
      </c>
    </row>
    <row r="5429" spans="1:10" s="141" customFormat="1">
      <c r="A5429" s="144">
        <v>14</v>
      </c>
      <c r="B5429" s="145" t="s">
        <v>37</v>
      </c>
      <c r="C5429" s="37"/>
      <c r="D5429" s="149">
        <v>65934</v>
      </c>
      <c r="E5429" s="28">
        <f t="shared" si="608"/>
        <v>0</v>
      </c>
      <c r="F5429" s="29">
        <v>0</v>
      </c>
      <c r="G5429" s="30">
        <f t="shared" si="609"/>
        <v>0</v>
      </c>
      <c r="H5429" s="63">
        <f t="shared" si="610"/>
        <v>61049.999999999993</v>
      </c>
      <c r="I5429" s="63"/>
      <c r="J5429" s="59">
        <f t="shared" si="611"/>
        <v>0</v>
      </c>
    </row>
    <row r="5430" spans="1:10" s="141" customFormat="1">
      <c r="A5430" s="144">
        <v>15</v>
      </c>
      <c r="B5430" s="145" t="s">
        <v>38</v>
      </c>
      <c r="C5430" s="37"/>
      <c r="D5430" s="149">
        <v>76626</v>
      </c>
      <c r="E5430" s="28">
        <f t="shared" si="608"/>
        <v>0</v>
      </c>
      <c r="F5430" s="124">
        <v>0</v>
      </c>
      <c r="G5430" s="30">
        <f t="shared" si="609"/>
        <v>0</v>
      </c>
      <c r="H5430" s="63">
        <f t="shared" si="610"/>
        <v>70950</v>
      </c>
      <c r="I5430" s="63"/>
      <c r="J5430" s="59">
        <f t="shared" si="611"/>
        <v>0</v>
      </c>
    </row>
    <row r="5431" spans="1:10" s="141" customFormat="1">
      <c r="A5431" s="144">
        <v>16</v>
      </c>
      <c r="B5431" s="145" t="s">
        <v>39</v>
      </c>
      <c r="C5431" s="37"/>
      <c r="D5431" s="149">
        <v>80190</v>
      </c>
      <c r="E5431" s="28">
        <f t="shared" si="608"/>
        <v>0</v>
      </c>
      <c r="F5431" s="29">
        <v>0</v>
      </c>
      <c r="G5431" s="30">
        <f t="shared" si="609"/>
        <v>0</v>
      </c>
      <c r="H5431" s="63">
        <f t="shared" si="610"/>
        <v>74250</v>
      </c>
      <c r="I5431" s="63"/>
      <c r="J5431" s="59">
        <f t="shared" si="611"/>
        <v>0</v>
      </c>
    </row>
    <row r="5432" spans="1:10" s="141" customFormat="1">
      <c r="A5432" s="144">
        <v>17</v>
      </c>
      <c r="B5432" s="145" t="s">
        <v>40</v>
      </c>
      <c r="C5432" s="37"/>
      <c r="D5432" s="149">
        <v>113832</v>
      </c>
      <c r="E5432" s="28">
        <f t="shared" si="608"/>
        <v>0</v>
      </c>
      <c r="F5432" s="29">
        <v>0</v>
      </c>
      <c r="G5432" s="30">
        <f t="shared" si="609"/>
        <v>0</v>
      </c>
      <c r="H5432" s="63">
        <f t="shared" si="610"/>
        <v>105400</v>
      </c>
      <c r="I5432" s="63"/>
      <c r="J5432" s="59">
        <f t="shared" si="611"/>
        <v>0</v>
      </c>
    </row>
    <row r="5433" spans="1:10" s="141" customFormat="1" ht="17.25">
      <c r="A5433" s="144">
        <v>18</v>
      </c>
      <c r="B5433" s="145" t="s">
        <v>41</v>
      </c>
      <c r="C5433" s="37"/>
      <c r="D5433" s="150">
        <v>98010</v>
      </c>
      <c r="E5433" s="28">
        <f t="shared" si="608"/>
        <v>0</v>
      </c>
      <c r="F5433" s="29">
        <v>0</v>
      </c>
      <c r="G5433" s="30">
        <f t="shared" si="609"/>
        <v>0</v>
      </c>
      <c r="H5433" s="63">
        <f t="shared" si="610"/>
        <v>90750</v>
      </c>
      <c r="I5433" s="45"/>
      <c r="J5433" s="64"/>
    </row>
    <row r="5434" spans="1:10" s="141" customFormat="1" ht="31.5">
      <c r="A5434" s="40"/>
      <c r="B5434" s="41" t="s">
        <v>42</v>
      </c>
      <c r="C5434" s="42">
        <f>SUM(C5416:C5433)</f>
        <v>11</v>
      </c>
      <c r="D5434" s="42"/>
      <c r="E5434" s="43">
        <f>SUM(E5416:E5433)</f>
        <v>1168575</v>
      </c>
      <c r="F5434" s="43"/>
      <c r="G5434" s="44">
        <f>SUM(G5416:G5433)</f>
        <v>1168575</v>
      </c>
      <c r="H5434" s="5"/>
      <c r="I5434" s="5"/>
      <c r="J5434" s="75">
        <f>J5433*0.08</f>
        <v>0</v>
      </c>
    </row>
    <row r="5435" spans="1:10" s="141" customFormat="1" ht="31.5">
      <c r="A5435" s="46"/>
      <c r="B5435" s="47"/>
      <c r="C5435" s="48"/>
      <c r="D5435" s="48"/>
      <c r="E5435" s="49"/>
      <c r="F5435" s="49"/>
      <c r="G5435" s="151"/>
      <c r="H5435" s="6"/>
      <c r="I5435" s="6"/>
      <c r="J5435" s="76">
        <f>SUM(J5433:J5434)</f>
        <v>0</v>
      </c>
    </row>
    <row r="5436" spans="1:10" s="141" customFormat="1" ht="18">
      <c r="A5436" s="283" t="s">
        <v>43</v>
      </c>
      <c r="B5436" s="283"/>
      <c r="C5436" s="284" t="s">
        <v>44</v>
      </c>
      <c r="D5436" s="284"/>
      <c r="E5436" s="54"/>
      <c r="F5436" s="54"/>
      <c r="G5436" s="55" t="s">
        <v>45</v>
      </c>
    </row>
    <row r="5439" spans="1:10" s="141" customFormat="1" ht="15.75">
      <c r="A5439" s="279" t="s">
        <v>0</v>
      </c>
      <c r="B5439" s="279"/>
      <c r="C5439" s="279"/>
      <c r="D5439" s="279"/>
      <c r="E5439" s="279"/>
      <c r="F5439" s="279"/>
      <c r="G5439" s="279"/>
    </row>
    <row r="5440" spans="1:10" s="141" customFormat="1" ht="15.75">
      <c r="A5440" s="279" t="s">
        <v>1</v>
      </c>
      <c r="B5440" s="279"/>
      <c r="C5440" s="279"/>
      <c r="D5440" s="279"/>
      <c r="E5440" s="279"/>
      <c r="F5440" s="279"/>
      <c r="G5440" s="279"/>
      <c r="H5440" s="1"/>
      <c r="I5440" s="1"/>
      <c r="J5440" s="71"/>
    </row>
    <row r="5441" spans="1:10" s="141" customFormat="1" ht="15.75">
      <c r="A5441" s="279" t="s">
        <v>2</v>
      </c>
      <c r="B5441" s="279"/>
      <c r="C5441" s="279"/>
      <c r="D5441" s="279"/>
      <c r="E5441" s="279"/>
      <c r="F5441" s="279"/>
      <c r="G5441" s="279"/>
      <c r="H5441" s="1"/>
      <c r="I5441" s="1"/>
      <c r="J5441" s="71"/>
    </row>
    <row r="5442" spans="1:10" s="141" customFormat="1" ht="15.75">
      <c r="A5442" s="279" t="s">
        <v>4</v>
      </c>
      <c r="B5442" s="279"/>
      <c r="C5442" s="279"/>
      <c r="D5442" s="279"/>
      <c r="E5442" s="279"/>
      <c r="F5442" s="279"/>
      <c r="G5442" s="279"/>
      <c r="H5442" s="1"/>
      <c r="I5442" s="1"/>
      <c r="J5442" s="71"/>
    </row>
    <row r="5443" spans="1:10" s="141" customFormat="1" ht="27">
      <c r="A5443" s="280" t="s">
        <v>6</v>
      </c>
      <c r="B5443" s="280"/>
      <c r="C5443" s="280"/>
      <c r="D5443" s="280"/>
      <c r="E5443" s="280"/>
      <c r="F5443" s="280"/>
      <c r="G5443" s="280"/>
      <c r="H5443" s="2"/>
      <c r="I5443" s="2"/>
      <c r="J5443" s="72"/>
    </row>
    <row r="5444" spans="1:10" s="141" customFormat="1" ht="27">
      <c r="A5444" s="142"/>
      <c r="B5444" s="142"/>
      <c r="C5444" s="281" t="s">
        <v>433</v>
      </c>
      <c r="D5444" s="281"/>
      <c r="E5444" s="281"/>
      <c r="F5444" s="281"/>
      <c r="G5444" s="281"/>
      <c r="H5444" s="68"/>
      <c r="I5444" s="68"/>
      <c r="J5444" s="71"/>
    </row>
    <row r="5445" spans="1:10" s="141" customFormat="1" ht="15.75">
      <c r="A5445" s="11" t="s">
        <v>358</v>
      </c>
      <c r="B5445" s="12">
        <v>4138353674</v>
      </c>
      <c r="C5445" s="143"/>
      <c r="D5445" s="286"/>
      <c r="E5445" s="286"/>
      <c r="F5445" s="286"/>
      <c r="G5445" s="286"/>
      <c r="H5445" s="69" t="s">
        <v>161</v>
      </c>
      <c r="I5445" s="69"/>
      <c r="J5445" s="73"/>
    </row>
    <row r="5446" spans="1:10" s="141" customFormat="1" ht="15.75">
      <c r="A5446" s="11" t="s">
        <v>9</v>
      </c>
      <c r="B5446" s="286" t="s">
        <v>391</v>
      </c>
      <c r="C5446" s="286"/>
      <c r="D5446" s="286"/>
      <c r="E5446" s="16"/>
      <c r="F5446" s="11"/>
      <c r="G5446" s="16"/>
      <c r="H5446" s="1"/>
      <c r="I5446" s="1"/>
      <c r="J5446" s="71"/>
    </row>
    <row r="5447" spans="1:10" s="141" customFormat="1" ht="15.75">
      <c r="A5447" s="11" t="s">
        <v>11</v>
      </c>
      <c r="B5447" s="289"/>
      <c r="C5447" s="289"/>
      <c r="D5447" s="289"/>
      <c r="E5447" s="289"/>
      <c r="F5447" s="18"/>
      <c r="G5447" s="19"/>
      <c r="H5447" s="1"/>
      <c r="I5447" s="1"/>
      <c r="J5447" s="71"/>
    </row>
    <row r="5448" spans="1:10" s="141" customFormat="1" ht="15.75">
      <c r="A5448" s="21" t="s">
        <v>14</v>
      </c>
      <c r="B5448" s="21" t="s">
        <v>16</v>
      </c>
      <c r="C5448" s="21"/>
      <c r="D5448" s="22" t="s">
        <v>18</v>
      </c>
      <c r="E5448" s="23" t="s">
        <v>19</v>
      </c>
      <c r="F5448" s="23" t="s">
        <v>20</v>
      </c>
      <c r="G5448" s="21" t="s">
        <v>21</v>
      </c>
      <c r="H5448" s="63"/>
      <c r="I5448" s="63"/>
      <c r="J5448" s="59">
        <f>H5448*C5449</f>
        <v>0</v>
      </c>
    </row>
    <row r="5449" spans="1:10" s="141" customFormat="1">
      <c r="A5449" s="144">
        <v>1</v>
      </c>
      <c r="B5449" s="145" t="s">
        <v>23</v>
      </c>
      <c r="C5449" s="26"/>
      <c r="D5449" s="146">
        <v>79305</v>
      </c>
      <c r="E5449" s="28">
        <f t="shared" ref="E5449:E5466" si="612">D5449*C5449</f>
        <v>0</v>
      </c>
      <c r="F5449" s="29">
        <v>0</v>
      </c>
      <c r="G5449" s="30">
        <f t="shared" ref="G5449:G5466" si="613">E5449-E5449*F5449</f>
        <v>0</v>
      </c>
      <c r="H5449" s="63">
        <f t="shared" ref="H5449:H5466" si="614">D5449/1.08</f>
        <v>73430.555555555547</v>
      </c>
      <c r="I5449" s="63"/>
      <c r="J5449" s="59">
        <f>H5449*C5450</f>
        <v>0</v>
      </c>
    </row>
    <row r="5450" spans="1:10" s="141" customFormat="1">
      <c r="A5450" s="144">
        <v>2</v>
      </c>
      <c r="B5450" s="145" t="s">
        <v>25</v>
      </c>
      <c r="C5450" s="32"/>
      <c r="D5450" s="147">
        <v>128591</v>
      </c>
      <c r="E5450" s="28">
        <f t="shared" si="612"/>
        <v>0</v>
      </c>
      <c r="F5450" s="29">
        <v>0</v>
      </c>
      <c r="G5450" s="30">
        <f t="shared" si="613"/>
        <v>0</v>
      </c>
      <c r="H5450" s="63">
        <f t="shared" si="614"/>
        <v>119065.74074074073</v>
      </c>
      <c r="I5450" s="63"/>
      <c r="J5450" s="59"/>
    </row>
    <row r="5451" spans="1:10" s="141" customFormat="1">
      <c r="A5451" s="144">
        <v>3</v>
      </c>
      <c r="B5451" s="145" t="s">
        <v>26</v>
      </c>
      <c r="C5451" s="34"/>
      <c r="D5451" s="146">
        <v>60043</v>
      </c>
      <c r="E5451" s="28">
        <f t="shared" si="612"/>
        <v>0</v>
      </c>
      <c r="F5451" s="29">
        <v>0</v>
      </c>
      <c r="G5451" s="30">
        <f t="shared" si="613"/>
        <v>0</v>
      </c>
      <c r="H5451" s="63">
        <f t="shared" si="614"/>
        <v>55595.370370370365</v>
      </c>
      <c r="I5451" s="63"/>
      <c r="J5451" s="59"/>
    </row>
    <row r="5452" spans="1:10" s="141" customFormat="1">
      <c r="A5452" s="144">
        <v>4</v>
      </c>
      <c r="B5452" s="145" t="s">
        <v>27</v>
      </c>
      <c r="C5452" s="106"/>
      <c r="D5452" s="146">
        <v>115781</v>
      </c>
      <c r="E5452" s="28">
        <f t="shared" si="612"/>
        <v>0</v>
      </c>
      <c r="F5452" s="29">
        <v>0</v>
      </c>
      <c r="G5452" s="30">
        <f t="shared" si="613"/>
        <v>0</v>
      </c>
      <c r="H5452" s="63">
        <f t="shared" si="614"/>
        <v>107204.62962962962</v>
      </c>
      <c r="I5452" s="63"/>
      <c r="J5452" s="59"/>
    </row>
    <row r="5453" spans="1:10" s="141" customFormat="1">
      <c r="A5453" s="144">
        <v>5</v>
      </c>
      <c r="B5453" s="145" t="s">
        <v>28</v>
      </c>
      <c r="C5453" s="32">
        <v>5</v>
      </c>
      <c r="D5453" s="146">
        <v>119943</v>
      </c>
      <c r="E5453" s="28">
        <f t="shared" si="612"/>
        <v>599715</v>
      </c>
      <c r="F5453" s="124">
        <v>0</v>
      </c>
      <c r="G5453" s="30">
        <f t="shared" si="613"/>
        <v>599715</v>
      </c>
      <c r="H5453" s="63">
        <f t="shared" si="614"/>
        <v>111058.33333333333</v>
      </c>
      <c r="I5453" s="63"/>
      <c r="J5453" s="59"/>
    </row>
    <row r="5454" spans="1:10" s="141" customFormat="1">
      <c r="A5454" s="144">
        <v>6</v>
      </c>
      <c r="B5454" s="145" t="s">
        <v>29</v>
      </c>
      <c r="C5454" s="26"/>
      <c r="D5454" s="146">
        <v>94810</v>
      </c>
      <c r="E5454" s="28">
        <f t="shared" si="612"/>
        <v>0</v>
      </c>
      <c r="F5454" s="29">
        <v>0</v>
      </c>
      <c r="G5454" s="30">
        <f t="shared" si="613"/>
        <v>0</v>
      </c>
      <c r="H5454" s="63">
        <f t="shared" si="614"/>
        <v>87787.037037037036</v>
      </c>
      <c r="I5454" s="63"/>
      <c r="J5454" s="59"/>
    </row>
    <row r="5455" spans="1:10" s="141" customFormat="1">
      <c r="A5455" s="144">
        <v>7</v>
      </c>
      <c r="B5455" s="145" t="s">
        <v>30</v>
      </c>
      <c r="C5455" s="34"/>
      <c r="D5455" s="146">
        <v>141396</v>
      </c>
      <c r="E5455" s="28">
        <f t="shared" si="612"/>
        <v>0</v>
      </c>
      <c r="F5455" s="29">
        <v>0</v>
      </c>
      <c r="G5455" s="30">
        <f t="shared" si="613"/>
        <v>0</v>
      </c>
      <c r="H5455" s="63">
        <f t="shared" si="614"/>
        <v>130922.22222222222</v>
      </c>
      <c r="I5455" s="63"/>
      <c r="J5455" s="59"/>
    </row>
    <row r="5456" spans="1:10" s="141" customFormat="1">
      <c r="A5456" s="144">
        <v>8</v>
      </c>
      <c r="B5456" s="145" t="s">
        <v>31</v>
      </c>
      <c r="C5456" s="26"/>
      <c r="D5456" s="146">
        <v>232931</v>
      </c>
      <c r="E5456" s="28">
        <f t="shared" si="612"/>
        <v>0</v>
      </c>
      <c r="F5456" s="29">
        <v>0</v>
      </c>
      <c r="G5456" s="30">
        <f t="shared" si="613"/>
        <v>0</v>
      </c>
      <c r="H5456" s="63">
        <f t="shared" si="614"/>
        <v>215676.85185185182</v>
      </c>
      <c r="I5456" s="63"/>
      <c r="J5456" s="59"/>
    </row>
    <row r="5457" spans="1:10" s="141" customFormat="1">
      <c r="A5457" s="144">
        <v>9</v>
      </c>
      <c r="B5457" s="148" t="s">
        <v>32</v>
      </c>
      <c r="C5457" s="26"/>
      <c r="D5457" s="146">
        <v>101534</v>
      </c>
      <c r="E5457" s="28">
        <f t="shared" si="612"/>
        <v>0</v>
      </c>
      <c r="F5457" s="29">
        <v>0</v>
      </c>
      <c r="G5457" s="30">
        <f t="shared" si="613"/>
        <v>0</v>
      </c>
      <c r="H5457" s="63">
        <f t="shared" si="614"/>
        <v>94012.962962962964</v>
      </c>
      <c r="I5457" s="63"/>
      <c r="J5457" s="59"/>
    </row>
    <row r="5458" spans="1:10" s="141" customFormat="1">
      <c r="A5458" s="144">
        <v>10</v>
      </c>
      <c r="B5458" s="148" t="s">
        <v>33</v>
      </c>
      <c r="C5458" s="37"/>
      <c r="D5458" s="147">
        <v>110148</v>
      </c>
      <c r="E5458" s="28">
        <f t="shared" si="612"/>
        <v>0</v>
      </c>
      <c r="F5458" s="29">
        <v>0</v>
      </c>
      <c r="G5458" s="30">
        <f t="shared" si="613"/>
        <v>0</v>
      </c>
      <c r="H5458" s="63">
        <f t="shared" si="614"/>
        <v>101988.88888888888</v>
      </c>
      <c r="I5458" s="63"/>
      <c r="J5458" s="59"/>
    </row>
    <row r="5459" spans="1:10" s="141" customFormat="1">
      <c r="A5459" s="144">
        <v>11</v>
      </c>
      <c r="B5459" s="145" t="s">
        <v>34</v>
      </c>
      <c r="C5459" s="37"/>
      <c r="D5459" s="146">
        <v>54198</v>
      </c>
      <c r="E5459" s="28">
        <f t="shared" si="612"/>
        <v>0</v>
      </c>
      <c r="F5459" s="29">
        <v>0</v>
      </c>
      <c r="G5459" s="30">
        <f t="shared" si="613"/>
        <v>0</v>
      </c>
      <c r="H5459" s="63">
        <f t="shared" si="614"/>
        <v>50183.333333333328</v>
      </c>
      <c r="I5459" s="63"/>
      <c r="J5459" s="59">
        <f t="shared" ref="J5459:J5465" si="615">H5459*C5460</f>
        <v>0</v>
      </c>
    </row>
    <row r="5460" spans="1:10" s="141" customFormat="1">
      <c r="A5460" s="144">
        <v>12</v>
      </c>
      <c r="B5460" s="145" t="s">
        <v>35</v>
      </c>
      <c r="C5460" s="37"/>
      <c r="D5460" s="146">
        <v>49680</v>
      </c>
      <c r="E5460" s="28">
        <f t="shared" si="612"/>
        <v>0</v>
      </c>
      <c r="F5460" s="29">
        <v>0</v>
      </c>
      <c r="G5460" s="30">
        <f t="shared" si="613"/>
        <v>0</v>
      </c>
      <c r="H5460" s="63">
        <f t="shared" si="614"/>
        <v>46000</v>
      </c>
      <c r="I5460" s="63"/>
      <c r="J5460" s="59">
        <f t="shared" si="615"/>
        <v>0</v>
      </c>
    </row>
    <row r="5461" spans="1:10" s="141" customFormat="1">
      <c r="A5461" s="144">
        <v>13</v>
      </c>
      <c r="B5461" s="145" t="s">
        <v>36</v>
      </c>
      <c r="C5461" s="37"/>
      <c r="D5461" s="149">
        <v>64152</v>
      </c>
      <c r="E5461" s="28">
        <f t="shared" si="612"/>
        <v>0</v>
      </c>
      <c r="F5461" s="29">
        <v>0</v>
      </c>
      <c r="G5461" s="30">
        <f t="shared" si="613"/>
        <v>0</v>
      </c>
      <c r="H5461" s="63">
        <f t="shared" si="614"/>
        <v>59399.999999999993</v>
      </c>
      <c r="I5461" s="63"/>
      <c r="J5461" s="59">
        <f t="shared" si="615"/>
        <v>0</v>
      </c>
    </row>
    <row r="5462" spans="1:10" s="141" customFormat="1">
      <c r="A5462" s="144">
        <v>14</v>
      </c>
      <c r="B5462" s="145" t="s">
        <v>37</v>
      </c>
      <c r="C5462" s="37"/>
      <c r="D5462" s="149">
        <v>65934</v>
      </c>
      <c r="E5462" s="28">
        <f t="shared" si="612"/>
        <v>0</v>
      </c>
      <c r="F5462" s="29">
        <v>0</v>
      </c>
      <c r="G5462" s="30">
        <f t="shared" si="613"/>
        <v>0</v>
      </c>
      <c r="H5462" s="63">
        <f t="shared" si="614"/>
        <v>61049.999999999993</v>
      </c>
      <c r="I5462" s="63"/>
      <c r="J5462" s="59">
        <f t="shared" si="615"/>
        <v>0</v>
      </c>
    </row>
    <row r="5463" spans="1:10" s="141" customFormat="1">
      <c r="A5463" s="144">
        <v>15</v>
      </c>
      <c r="B5463" s="145" t="s">
        <v>38</v>
      </c>
      <c r="C5463" s="37"/>
      <c r="D5463" s="149">
        <v>76626</v>
      </c>
      <c r="E5463" s="28">
        <f t="shared" si="612"/>
        <v>0</v>
      </c>
      <c r="F5463" s="124">
        <v>0</v>
      </c>
      <c r="G5463" s="30">
        <f t="shared" si="613"/>
        <v>0</v>
      </c>
      <c r="H5463" s="63">
        <f t="shared" si="614"/>
        <v>70950</v>
      </c>
      <c r="I5463" s="63"/>
      <c r="J5463" s="59">
        <f t="shared" si="615"/>
        <v>0</v>
      </c>
    </row>
    <row r="5464" spans="1:10" s="141" customFormat="1">
      <c r="A5464" s="144">
        <v>16</v>
      </c>
      <c r="B5464" s="145" t="s">
        <v>39</v>
      </c>
      <c r="C5464" s="37"/>
      <c r="D5464" s="149">
        <v>80190</v>
      </c>
      <c r="E5464" s="28">
        <f t="shared" si="612"/>
        <v>0</v>
      </c>
      <c r="F5464" s="29">
        <v>0</v>
      </c>
      <c r="G5464" s="30">
        <f t="shared" si="613"/>
        <v>0</v>
      </c>
      <c r="H5464" s="63">
        <f t="shared" si="614"/>
        <v>74250</v>
      </c>
      <c r="I5464" s="63"/>
      <c r="J5464" s="59">
        <f t="shared" si="615"/>
        <v>0</v>
      </c>
    </row>
    <row r="5465" spans="1:10" s="141" customFormat="1">
      <c r="A5465" s="144">
        <v>17</v>
      </c>
      <c r="B5465" s="145" t="s">
        <v>40</v>
      </c>
      <c r="C5465" s="37"/>
      <c r="D5465" s="149">
        <v>113832</v>
      </c>
      <c r="E5465" s="28">
        <f t="shared" si="612"/>
        <v>0</v>
      </c>
      <c r="F5465" s="29">
        <v>0</v>
      </c>
      <c r="G5465" s="30">
        <f t="shared" si="613"/>
        <v>0</v>
      </c>
      <c r="H5465" s="63">
        <f t="shared" si="614"/>
        <v>105400</v>
      </c>
      <c r="I5465" s="63"/>
      <c r="J5465" s="59">
        <f t="shared" si="615"/>
        <v>0</v>
      </c>
    </row>
    <row r="5466" spans="1:10" s="141" customFormat="1" ht="17.25">
      <c r="A5466" s="144">
        <v>18</v>
      </c>
      <c r="B5466" s="145" t="s">
        <v>41</v>
      </c>
      <c r="C5466" s="37"/>
      <c r="D5466" s="150">
        <v>98010</v>
      </c>
      <c r="E5466" s="28">
        <f t="shared" si="612"/>
        <v>0</v>
      </c>
      <c r="F5466" s="29">
        <v>0</v>
      </c>
      <c r="G5466" s="30">
        <f t="shared" si="613"/>
        <v>0</v>
      </c>
      <c r="H5466" s="63">
        <f t="shared" si="614"/>
        <v>90750</v>
      </c>
      <c r="I5466" s="45"/>
      <c r="J5466" s="64"/>
    </row>
    <row r="5467" spans="1:10" s="141" customFormat="1" ht="31.5">
      <c r="A5467" s="40"/>
      <c r="B5467" s="41" t="s">
        <v>42</v>
      </c>
      <c r="C5467" s="42">
        <f>SUM(C5449:C5466)</f>
        <v>5</v>
      </c>
      <c r="D5467" s="42"/>
      <c r="E5467" s="43">
        <f>SUM(E5449:E5466)</f>
        <v>599715</v>
      </c>
      <c r="F5467" s="43"/>
      <c r="G5467" s="44">
        <f>SUM(G5449:G5466)</f>
        <v>599715</v>
      </c>
      <c r="H5467" s="5"/>
      <c r="I5467" s="5"/>
      <c r="J5467" s="75">
        <f>J5466*0.08</f>
        <v>0</v>
      </c>
    </row>
    <row r="5468" spans="1:10" s="141" customFormat="1" ht="31.5">
      <c r="A5468" s="46"/>
      <c r="B5468" s="47"/>
      <c r="C5468" s="48"/>
      <c r="D5468" s="48"/>
      <c r="E5468" s="49"/>
      <c r="F5468" s="49"/>
      <c r="G5468" s="151"/>
      <c r="H5468" s="6"/>
      <c r="I5468" s="6"/>
      <c r="J5468" s="76">
        <f>SUM(J5466:J5467)</f>
        <v>0</v>
      </c>
    </row>
    <row r="5469" spans="1:10" s="141" customFormat="1" ht="18">
      <c r="A5469" s="283" t="s">
        <v>43</v>
      </c>
      <c r="B5469" s="283"/>
      <c r="C5469" s="284" t="s">
        <v>44</v>
      </c>
      <c r="D5469" s="284"/>
      <c r="E5469" s="54"/>
      <c r="F5469" s="54"/>
      <c r="G5469" s="55" t="s">
        <v>45</v>
      </c>
    </row>
    <row r="5471" spans="1:10" s="141" customFormat="1" ht="15.75">
      <c r="A5471" s="279" t="s">
        <v>0</v>
      </c>
      <c r="B5471" s="279"/>
      <c r="C5471" s="279"/>
      <c r="D5471" s="279"/>
      <c r="E5471" s="279"/>
      <c r="F5471" s="279"/>
      <c r="G5471" s="279"/>
    </row>
    <row r="5472" spans="1:10" s="141" customFormat="1" ht="15.75">
      <c r="A5472" s="279" t="s">
        <v>1</v>
      </c>
      <c r="B5472" s="279"/>
      <c r="C5472" s="279"/>
      <c r="D5472" s="279"/>
      <c r="E5472" s="279"/>
      <c r="F5472" s="279"/>
      <c r="G5472" s="279"/>
      <c r="H5472" s="1"/>
      <c r="I5472" s="1"/>
      <c r="J5472" s="71"/>
    </row>
    <row r="5473" spans="1:10" s="141" customFormat="1" ht="15.75">
      <c r="A5473" s="279" t="s">
        <v>2</v>
      </c>
      <c r="B5473" s="279"/>
      <c r="C5473" s="279"/>
      <c r="D5473" s="279"/>
      <c r="E5473" s="279"/>
      <c r="F5473" s="279"/>
      <c r="G5473" s="279"/>
      <c r="H5473" s="1"/>
      <c r="I5473" s="1"/>
      <c r="J5473" s="71"/>
    </row>
    <row r="5474" spans="1:10" s="141" customFormat="1" ht="15.75">
      <c r="A5474" s="279" t="s">
        <v>4</v>
      </c>
      <c r="B5474" s="279"/>
      <c r="C5474" s="279"/>
      <c r="D5474" s="279"/>
      <c r="E5474" s="279"/>
      <c r="F5474" s="279"/>
      <c r="G5474" s="279"/>
      <c r="H5474" s="1"/>
      <c r="I5474" s="1"/>
      <c r="J5474" s="71"/>
    </row>
    <row r="5475" spans="1:10" s="141" customFormat="1" ht="27">
      <c r="A5475" s="280" t="s">
        <v>6</v>
      </c>
      <c r="B5475" s="280"/>
      <c r="C5475" s="280"/>
      <c r="D5475" s="280"/>
      <c r="E5475" s="280"/>
      <c r="F5475" s="280"/>
      <c r="G5475" s="280"/>
      <c r="H5475" s="2"/>
      <c r="I5475" s="2"/>
      <c r="J5475" s="72"/>
    </row>
    <row r="5476" spans="1:10" s="141" customFormat="1" ht="27">
      <c r="A5476" s="142"/>
      <c r="B5476" s="142"/>
      <c r="C5476" s="281" t="s">
        <v>433</v>
      </c>
      <c r="D5476" s="281"/>
      <c r="E5476" s="281"/>
      <c r="F5476" s="281"/>
      <c r="G5476" s="281"/>
      <c r="H5476" s="68"/>
      <c r="I5476" s="68"/>
      <c r="J5476" s="71"/>
    </row>
    <row r="5477" spans="1:10" s="141" customFormat="1" ht="15.75">
      <c r="A5477" s="11" t="s">
        <v>358</v>
      </c>
      <c r="B5477" s="12">
        <v>4138356391</v>
      </c>
      <c r="C5477" s="143"/>
      <c r="D5477" s="286"/>
      <c r="E5477" s="286"/>
      <c r="F5477" s="286"/>
      <c r="G5477" s="286"/>
      <c r="H5477" s="69" t="s">
        <v>161</v>
      </c>
      <c r="I5477" s="69"/>
      <c r="J5477" s="73"/>
    </row>
    <row r="5478" spans="1:10" s="141" customFormat="1" ht="15.75">
      <c r="A5478" s="11" t="s">
        <v>9</v>
      </c>
      <c r="B5478" s="286" t="s">
        <v>849</v>
      </c>
      <c r="C5478" s="286"/>
      <c r="D5478" s="286"/>
      <c r="E5478" s="16"/>
      <c r="F5478" s="11"/>
      <c r="G5478" s="16"/>
      <c r="H5478" s="1"/>
      <c r="I5478" s="1"/>
      <c r="J5478" s="71"/>
    </row>
    <row r="5479" spans="1:10" s="141" customFormat="1" ht="15.75">
      <c r="A5479" s="11" t="s">
        <v>11</v>
      </c>
      <c r="B5479" s="289" t="s">
        <v>213</v>
      </c>
      <c r="C5479" s="289"/>
      <c r="D5479" s="289"/>
      <c r="E5479" s="289"/>
      <c r="F5479" s="18"/>
      <c r="G5479" s="19"/>
      <c r="H5479" s="1"/>
      <c r="I5479" s="1"/>
      <c r="J5479" s="71"/>
    </row>
    <row r="5480" spans="1:10" s="141" customFormat="1" ht="15.75">
      <c r="A5480" s="21" t="s">
        <v>14</v>
      </c>
      <c r="B5480" s="21" t="s">
        <v>16</v>
      </c>
      <c r="C5480" s="21"/>
      <c r="D5480" s="22" t="s">
        <v>18</v>
      </c>
      <c r="E5480" s="23" t="s">
        <v>19</v>
      </c>
      <c r="F5480" s="23" t="s">
        <v>20</v>
      </c>
      <c r="G5480" s="21" t="s">
        <v>21</v>
      </c>
      <c r="H5480" s="63"/>
      <c r="I5480" s="63"/>
      <c r="J5480" s="59">
        <f>H5480*C5481</f>
        <v>0</v>
      </c>
    </row>
    <row r="5481" spans="1:10" s="141" customFormat="1">
      <c r="A5481" s="144">
        <v>1</v>
      </c>
      <c r="B5481" s="145" t="s">
        <v>23</v>
      </c>
      <c r="C5481" s="26">
        <v>5</v>
      </c>
      <c r="D5481" s="146">
        <v>79305</v>
      </c>
      <c r="E5481" s="28">
        <f t="shared" ref="E5481:E5498" si="616">D5481*C5481</f>
        <v>396525</v>
      </c>
      <c r="F5481" s="29">
        <v>0</v>
      </c>
      <c r="G5481" s="30">
        <f t="shared" ref="G5481:G5498" si="617">E5481-E5481*F5481</f>
        <v>396525</v>
      </c>
      <c r="H5481" s="63">
        <f t="shared" ref="H5481:H5498" si="618">D5481/1.08</f>
        <v>73430.555555555547</v>
      </c>
      <c r="I5481" s="63"/>
      <c r="J5481" s="59">
        <f>H5481*C5482</f>
        <v>0</v>
      </c>
    </row>
    <row r="5482" spans="1:10" s="141" customFormat="1">
      <c r="A5482" s="144">
        <v>2</v>
      </c>
      <c r="B5482" s="145" t="s">
        <v>25</v>
      </c>
      <c r="C5482" s="32"/>
      <c r="D5482" s="147">
        <v>128591</v>
      </c>
      <c r="E5482" s="28">
        <f t="shared" si="616"/>
        <v>0</v>
      </c>
      <c r="F5482" s="29">
        <v>0</v>
      </c>
      <c r="G5482" s="30">
        <f t="shared" si="617"/>
        <v>0</v>
      </c>
      <c r="H5482" s="63">
        <f t="shared" si="618"/>
        <v>119065.74074074073</v>
      </c>
      <c r="I5482" s="63"/>
      <c r="J5482" s="59"/>
    </row>
    <row r="5483" spans="1:10" s="141" customFormat="1">
      <c r="A5483" s="144">
        <v>3</v>
      </c>
      <c r="B5483" s="145" t="s">
        <v>26</v>
      </c>
      <c r="C5483" s="34">
        <v>6</v>
      </c>
      <c r="D5483" s="146">
        <v>60043</v>
      </c>
      <c r="E5483" s="28">
        <f t="shared" si="616"/>
        <v>360258</v>
      </c>
      <c r="F5483" s="29">
        <v>0</v>
      </c>
      <c r="G5483" s="30">
        <f t="shared" si="617"/>
        <v>360258</v>
      </c>
      <c r="H5483" s="63">
        <f t="shared" si="618"/>
        <v>55595.370370370365</v>
      </c>
      <c r="I5483" s="63"/>
      <c r="J5483" s="59"/>
    </row>
    <row r="5484" spans="1:10" s="141" customFormat="1">
      <c r="A5484" s="144">
        <v>4</v>
      </c>
      <c r="B5484" s="145" t="s">
        <v>27</v>
      </c>
      <c r="C5484" s="106"/>
      <c r="D5484" s="146">
        <v>115781</v>
      </c>
      <c r="E5484" s="28">
        <f t="shared" si="616"/>
        <v>0</v>
      </c>
      <c r="F5484" s="29">
        <v>0</v>
      </c>
      <c r="G5484" s="30">
        <f t="shared" si="617"/>
        <v>0</v>
      </c>
      <c r="H5484" s="63">
        <f t="shared" si="618"/>
        <v>107204.62962962962</v>
      </c>
      <c r="I5484" s="63"/>
      <c r="J5484" s="59"/>
    </row>
    <row r="5485" spans="1:10" s="141" customFormat="1">
      <c r="A5485" s="144">
        <v>5</v>
      </c>
      <c r="B5485" s="145" t="s">
        <v>28</v>
      </c>
      <c r="C5485" s="32">
        <v>6</v>
      </c>
      <c r="D5485" s="146">
        <v>119943</v>
      </c>
      <c r="E5485" s="28">
        <f t="shared" si="616"/>
        <v>719658</v>
      </c>
      <c r="F5485" s="124">
        <v>0</v>
      </c>
      <c r="G5485" s="30">
        <f t="shared" si="617"/>
        <v>719658</v>
      </c>
      <c r="H5485" s="63">
        <f t="shared" si="618"/>
        <v>111058.33333333333</v>
      </c>
      <c r="I5485" s="63"/>
      <c r="J5485" s="59"/>
    </row>
    <row r="5486" spans="1:10" s="141" customFormat="1">
      <c r="A5486" s="144">
        <v>6</v>
      </c>
      <c r="B5486" s="145" t="s">
        <v>29</v>
      </c>
      <c r="C5486" s="26">
        <v>5</v>
      </c>
      <c r="D5486" s="146">
        <v>94810</v>
      </c>
      <c r="E5486" s="28">
        <f t="shared" si="616"/>
        <v>474050</v>
      </c>
      <c r="F5486" s="29">
        <v>0</v>
      </c>
      <c r="G5486" s="30">
        <f t="shared" si="617"/>
        <v>474050</v>
      </c>
      <c r="H5486" s="63">
        <f t="shared" si="618"/>
        <v>87787.037037037036</v>
      </c>
      <c r="I5486" s="63"/>
      <c r="J5486" s="59"/>
    </row>
    <row r="5487" spans="1:10" s="141" customFormat="1">
      <c r="A5487" s="144">
        <v>7</v>
      </c>
      <c r="B5487" s="145" t="s">
        <v>30</v>
      </c>
      <c r="C5487" s="34"/>
      <c r="D5487" s="146">
        <v>141396</v>
      </c>
      <c r="E5487" s="28">
        <f t="shared" si="616"/>
        <v>0</v>
      </c>
      <c r="F5487" s="29">
        <v>0</v>
      </c>
      <c r="G5487" s="30">
        <f t="shared" si="617"/>
        <v>0</v>
      </c>
      <c r="H5487" s="63">
        <f t="shared" si="618"/>
        <v>130922.22222222222</v>
      </c>
      <c r="I5487" s="63"/>
      <c r="J5487" s="59"/>
    </row>
    <row r="5488" spans="1:10" s="141" customFormat="1">
      <c r="A5488" s="144">
        <v>8</v>
      </c>
      <c r="B5488" s="145" t="s">
        <v>31</v>
      </c>
      <c r="C5488" s="26"/>
      <c r="D5488" s="146">
        <v>232931</v>
      </c>
      <c r="E5488" s="28">
        <f t="shared" si="616"/>
        <v>0</v>
      </c>
      <c r="F5488" s="29">
        <v>0</v>
      </c>
      <c r="G5488" s="30">
        <f t="shared" si="617"/>
        <v>0</v>
      </c>
      <c r="H5488" s="63">
        <f t="shared" si="618"/>
        <v>215676.85185185182</v>
      </c>
      <c r="I5488" s="63"/>
      <c r="J5488" s="59"/>
    </row>
    <row r="5489" spans="1:10" s="141" customFormat="1">
      <c r="A5489" s="144">
        <v>9</v>
      </c>
      <c r="B5489" s="148" t="s">
        <v>32</v>
      </c>
      <c r="C5489" s="26"/>
      <c r="D5489" s="146">
        <v>101534</v>
      </c>
      <c r="E5489" s="28">
        <f t="shared" si="616"/>
        <v>0</v>
      </c>
      <c r="F5489" s="29">
        <v>0</v>
      </c>
      <c r="G5489" s="30">
        <f t="shared" si="617"/>
        <v>0</v>
      </c>
      <c r="H5489" s="63">
        <f t="shared" si="618"/>
        <v>94012.962962962964</v>
      </c>
      <c r="I5489" s="63"/>
      <c r="J5489" s="59"/>
    </row>
    <row r="5490" spans="1:10" s="141" customFormat="1">
      <c r="A5490" s="144">
        <v>10</v>
      </c>
      <c r="B5490" s="148" t="s">
        <v>33</v>
      </c>
      <c r="C5490" s="37"/>
      <c r="D5490" s="147">
        <v>110148</v>
      </c>
      <c r="E5490" s="28">
        <f t="shared" si="616"/>
        <v>0</v>
      </c>
      <c r="F5490" s="29">
        <v>0</v>
      </c>
      <c r="G5490" s="30">
        <f t="shared" si="617"/>
        <v>0</v>
      </c>
      <c r="H5490" s="63">
        <f t="shared" si="618"/>
        <v>101988.88888888888</v>
      </c>
      <c r="I5490" s="63"/>
      <c r="J5490" s="59"/>
    </row>
    <row r="5491" spans="1:10" s="141" customFormat="1">
      <c r="A5491" s="144">
        <v>11</v>
      </c>
      <c r="B5491" s="145" t="s">
        <v>34</v>
      </c>
      <c r="C5491" s="37">
        <v>6</v>
      </c>
      <c r="D5491" s="146">
        <v>54198</v>
      </c>
      <c r="E5491" s="28">
        <f t="shared" si="616"/>
        <v>325188</v>
      </c>
      <c r="F5491" s="29">
        <v>0</v>
      </c>
      <c r="G5491" s="30">
        <f t="shared" si="617"/>
        <v>325188</v>
      </c>
      <c r="H5491" s="63">
        <f t="shared" si="618"/>
        <v>50183.333333333328</v>
      </c>
      <c r="I5491" s="63"/>
      <c r="J5491" s="59">
        <f t="shared" ref="J5491:J5497" si="619">H5491*C5492</f>
        <v>0</v>
      </c>
    </row>
    <row r="5492" spans="1:10" s="141" customFormat="1">
      <c r="A5492" s="144">
        <v>12</v>
      </c>
      <c r="B5492" s="145" t="s">
        <v>35</v>
      </c>
      <c r="C5492" s="37"/>
      <c r="D5492" s="146">
        <v>49680</v>
      </c>
      <c r="E5492" s="28">
        <f t="shared" si="616"/>
        <v>0</v>
      </c>
      <c r="F5492" s="29">
        <v>0</v>
      </c>
      <c r="G5492" s="30">
        <f t="shared" si="617"/>
        <v>0</v>
      </c>
      <c r="H5492" s="63">
        <f t="shared" si="618"/>
        <v>46000</v>
      </c>
      <c r="I5492" s="63"/>
      <c r="J5492" s="59">
        <f t="shared" si="619"/>
        <v>0</v>
      </c>
    </row>
    <row r="5493" spans="1:10" s="141" customFormat="1">
      <c r="A5493" s="144">
        <v>13</v>
      </c>
      <c r="B5493" s="145" t="s">
        <v>36</v>
      </c>
      <c r="C5493" s="37"/>
      <c r="D5493" s="149">
        <v>64152</v>
      </c>
      <c r="E5493" s="28">
        <f t="shared" si="616"/>
        <v>0</v>
      </c>
      <c r="F5493" s="29">
        <v>0</v>
      </c>
      <c r="G5493" s="30">
        <f t="shared" si="617"/>
        <v>0</v>
      </c>
      <c r="H5493" s="63">
        <f t="shared" si="618"/>
        <v>59399.999999999993</v>
      </c>
      <c r="I5493" s="63"/>
      <c r="J5493" s="59">
        <f t="shared" si="619"/>
        <v>0</v>
      </c>
    </row>
    <row r="5494" spans="1:10" s="141" customFormat="1">
      <c r="A5494" s="144">
        <v>14</v>
      </c>
      <c r="B5494" s="145" t="s">
        <v>37</v>
      </c>
      <c r="C5494" s="37"/>
      <c r="D5494" s="149">
        <v>65934</v>
      </c>
      <c r="E5494" s="28">
        <f t="shared" si="616"/>
        <v>0</v>
      </c>
      <c r="F5494" s="29">
        <v>0</v>
      </c>
      <c r="G5494" s="30">
        <f t="shared" si="617"/>
        <v>0</v>
      </c>
      <c r="H5494" s="63">
        <f t="shared" si="618"/>
        <v>61049.999999999993</v>
      </c>
      <c r="I5494" s="63"/>
      <c r="J5494" s="59">
        <f t="shared" si="619"/>
        <v>0</v>
      </c>
    </row>
    <row r="5495" spans="1:10" s="141" customFormat="1">
      <c r="A5495" s="144">
        <v>15</v>
      </c>
      <c r="B5495" s="145" t="s">
        <v>38</v>
      </c>
      <c r="C5495" s="37"/>
      <c r="D5495" s="149">
        <v>76626</v>
      </c>
      <c r="E5495" s="28">
        <f t="shared" si="616"/>
        <v>0</v>
      </c>
      <c r="F5495" s="124">
        <v>0</v>
      </c>
      <c r="G5495" s="30">
        <f t="shared" si="617"/>
        <v>0</v>
      </c>
      <c r="H5495" s="63">
        <f t="shared" si="618"/>
        <v>70950</v>
      </c>
      <c r="I5495" s="63"/>
      <c r="J5495" s="59">
        <f t="shared" si="619"/>
        <v>0</v>
      </c>
    </row>
    <row r="5496" spans="1:10" s="141" customFormat="1">
      <c r="A5496" s="144">
        <v>16</v>
      </c>
      <c r="B5496" s="145" t="s">
        <v>39</v>
      </c>
      <c r="C5496" s="37"/>
      <c r="D5496" s="149">
        <v>80190</v>
      </c>
      <c r="E5496" s="28">
        <f t="shared" si="616"/>
        <v>0</v>
      </c>
      <c r="F5496" s="29">
        <v>0</v>
      </c>
      <c r="G5496" s="30">
        <f t="shared" si="617"/>
        <v>0</v>
      </c>
      <c r="H5496" s="63">
        <f t="shared" si="618"/>
        <v>74250</v>
      </c>
      <c r="I5496" s="63"/>
      <c r="J5496" s="59">
        <f t="shared" si="619"/>
        <v>0</v>
      </c>
    </row>
    <row r="5497" spans="1:10" s="141" customFormat="1">
      <c r="A5497" s="144">
        <v>17</v>
      </c>
      <c r="B5497" s="145" t="s">
        <v>40</v>
      </c>
      <c r="C5497" s="37"/>
      <c r="D5497" s="149">
        <v>113832</v>
      </c>
      <c r="E5497" s="28">
        <f t="shared" si="616"/>
        <v>0</v>
      </c>
      <c r="F5497" s="29">
        <v>0</v>
      </c>
      <c r="G5497" s="30">
        <f t="shared" si="617"/>
        <v>0</v>
      </c>
      <c r="H5497" s="63">
        <f t="shared" si="618"/>
        <v>105400</v>
      </c>
      <c r="I5497" s="63"/>
      <c r="J5497" s="59">
        <f t="shared" si="619"/>
        <v>0</v>
      </c>
    </row>
    <row r="5498" spans="1:10" s="141" customFormat="1" ht="17.25">
      <c r="A5498" s="144">
        <v>18</v>
      </c>
      <c r="B5498" s="145" t="s">
        <v>41</v>
      </c>
      <c r="C5498" s="37"/>
      <c r="D5498" s="150">
        <v>98010</v>
      </c>
      <c r="E5498" s="28">
        <f t="shared" si="616"/>
        <v>0</v>
      </c>
      <c r="F5498" s="29">
        <v>0</v>
      </c>
      <c r="G5498" s="30">
        <f t="shared" si="617"/>
        <v>0</v>
      </c>
      <c r="H5498" s="63">
        <f t="shared" si="618"/>
        <v>90750</v>
      </c>
      <c r="I5498" s="45"/>
      <c r="J5498" s="64"/>
    </row>
    <row r="5499" spans="1:10" s="141" customFormat="1" ht="31.5">
      <c r="A5499" s="40"/>
      <c r="B5499" s="41" t="s">
        <v>42</v>
      </c>
      <c r="C5499" s="42">
        <f>SUM(C5481:C5498)</f>
        <v>28</v>
      </c>
      <c r="D5499" s="42"/>
      <c r="E5499" s="43">
        <f>SUM(E5481:E5498)</f>
        <v>2275679</v>
      </c>
      <c r="F5499" s="43"/>
      <c r="G5499" s="44">
        <f>SUM(G5481:G5498)</f>
        <v>2275679</v>
      </c>
      <c r="H5499" s="5"/>
      <c r="I5499" s="5"/>
      <c r="J5499" s="75">
        <f>J5498*0.08</f>
        <v>0</v>
      </c>
    </row>
    <row r="5500" spans="1:10" s="141" customFormat="1" ht="31.5">
      <c r="A5500" s="46"/>
      <c r="B5500" s="47"/>
      <c r="C5500" s="48"/>
      <c r="D5500" s="48"/>
      <c r="E5500" s="49"/>
      <c r="F5500" s="49"/>
      <c r="G5500" s="151"/>
      <c r="H5500" s="6"/>
      <c r="I5500" s="6"/>
      <c r="J5500" s="76">
        <f>SUM(J5498:J5499)</f>
        <v>0</v>
      </c>
    </row>
    <row r="5501" spans="1:10" s="141" customFormat="1" ht="18">
      <c r="A5501" s="283" t="s">
        <v>43</v>
      </c>
      <c r="B5501" s="283"/>
      <c r="C5501" s="284" t="s">
        <v>44</v>
      </c>
      <c r="D5501" s="284"/>
      <c r="E5501" s="54"/>
      <c r="F5501" s="54"/>
      <c r="G5501" s="55" t="s">
        <v>45</v>
      </c>
    </row>
    <row r="5504" spans="1:10" s="141" customFormat="1" ht="15.75">
      <c r="A5504" s="279" t="s">
        <v>0</v>
      </c>
      <c r="B5504" s="279"/>
      <c r="C5504" s="279"/>
      <c r="D5504" s="279"/>
      <c r="E5504" s="279"/>
      <c r="F5504" s="279"/>
      <c r="G5504" s="279"/>
    </row>
    <row r="5505" spans="1:10" s="141" customFormat="1" ht="15.75">
      <c r="A5505" s="279" t="s">
        <v>1</v>
      </c>
      <c r="B5505" s="279"/>
      <c r="C5505" s="279"/>
      <c r="D5505" s="279"/>
      <c r="E5505" s="279"/>
      <c r="F5505" s="279"/>
      <c r="G5505" s="279"/>
      <c r="H5505" s="1"/>
      <c r="I5505" s="1"/>
      <c r="J5505" s="71"/>
    </row>
    <row r="5506" spans="1:10" s="141" customFormat="1" ht="15.75">
      <c r="A5506" s="279" t="s">
        <v>2</v>
      </c>
      <c r="B5506" s="279"/>
      <c r="C5506" s="279"/>
      <c r="D5506" s="279"/>
      <c r="E5506" s="279"/>
      <c r="F5506" s="279"/>
      <c r="G5506" s="279"/>
      <c r="H5506" s="1"/>
      <c r="I5506" s="1"/>
      <c r="J5506" s="71"/>
    </row>
    <row r="5507" spans="1:10" s="141" customFormat="1" ht="15.75">
      <c r="A5507" s="279" t="s">
        <v>4</v>
      </c>
      <c r="B5507" s="279"/>
      <c r="C5507" s="279"/>
      <c r="D5507" s="279"/>
      <c r="E5507" s="279"/>
      <c r="F5507" s="279"/>
      <c r="G5507" s="279"/>
      <c r="H5507" s="1"/>
      <c r="I5507" s="1"/>
      <c r="J5507" s="71"/>
    </row>
    <row r="5508" spans="1:10" s="141" customFormat="1" ht="27">
      <c r="A5508" s="280" t="s">
        <v>6</v>
      </c>
      <c r="B5508" s="280"/>
      <c r="C5508" s="280"/>
      <c r="D5508" s="280"/>
      <c r="E5508" s="280"/>
      <c r="F5508" s="280"/>
      <c r="G5508" s="280"/>
      <c r="H5508" s="2"/>
      <c r="I5508" s="2"/>
      <c r="J5508" s="72"/>
    </row>
    <row r="5509" spans="1:10" s="141" customFormat="1" ht="27">
      <c r="A5509" s="142"/>
      <c r="B5509" s="142"/>
      <c r="C5509" s="281" t="s">
        <v>433</v>
      </c>
      <c r="D5509" s="281"/>
      <c r="E5509" s="281"/>
      <c r="F5509" s="281"/>
      <c r="G5509" s="281"/>
      <c r="H5509" s="68"/>
      <c r="I5509" s="68"/>
      <c r="J5509" s="71"/>
    </row>
    <row r="5510" spans="1:10" s="141" customFormat="1" ht="15.75">
      <c r="A5510" s="11" t="s">
        <v>358</v>
      </c>
      <c r="B5510" s="12">
        <v>4138358034</v>
      </c>
      <c r="C5510" s="143"/>
      <c r="D5510" s="286"/>
      <c r="E5510" s="286"/>
      <c r="F5510" s="286"/>
      <c r="G5510" s="286"/>
      <c r="H5510" s="69" t="s">
        <v>161</v>
      </c>
      <c r="I5510" s="69"/>
      <c r="J5510" s="73"/>
    </row>
    <row r="5511" spans="1:10" s="141" customFormat="1" ht="15.75">
      <c r="A5511" s="11" t="s">
        <v>9</v>
      </c>
      <c r="B5511" s="286" t="s">
        <v>850</v>
      </c>
      <c r="C5511" s="286"/>
      <c r="D5511" s="286"/>
      <c r="E5511" s="16"/>
      <c r="F5511" s="11"/>
      <c r="G5511" s="16"/>
      <c r="H5511" s="1"/>
      <c r="I5511" s="1"/>
      <c r="J5511" s="71"/>
    </row>
    <row r="5512" spans="1:10" s="141" customFormat="1" ht="15.75">
      <c r="A5512" s="11" t="s">
        <v>11</v>
      </c>
      <c r="B5512" s="289" t="s">
        <v>213</v>
      </c>
      <c r="C5512" s="289"/>
      <c r="D5512" s="289"/>
      <c r="E5512" s="289"/>
      <c r="F5512" s="18"/>
      <c r="G5512" s="19"/>
      <c r="H5512" s="1"/>
      <c r="I5512" s="1"/>
      <c r="J5512" s="71"/>
    </row>
    <row r="5513" spans="1:10" s="141" customFormat="1" ht="15.75">
      <c r="A5513" s="21" t="s">
        <v>14</v>
      </c>
      <c r="B5513" s="21" t="s">
        <v>16</v>
      </c>
      <c r="C5513" s="21"/>
      <c r="D5513" s="22" t="s">
        <v>18</v>
      </c>
      <c r="E5513" s="23" t="s">
        <v>19</v>
      </c>
      <c r="F5513" s="23" t="s">
        <v>20</v>
      </c>
      <c r="G5513" s="21" t="s">
        <v>21</v>
      </c>
      <c r="H5513" s="63"/>
      <c r="I5513" s="63"/>
      <c r="J5513" s="59">
        <f>H5513*C5514</f>
        <v>0</v>
      </c>
    </row>
    <row r="5514" spans="1:10" s="141" customFormat="1">
      <c r="A5514" s="144">
        <v>1</v>
      </c>
      <c r="B5514" s="145" t="s">
        <v>23</v>
      </c>
      <c r="C5514" s="26"/>
      <c r="D5514" s="146">
        <v>79305</v>
      </c>
      <c r="E5514" s="28">
        <f t="shared" ref="E5514:E5531" si="620">D5514*C5514</f>
        <v>0</v>
      </c>
      <c r="F5514" s="29">
        <v>0</v>
      </c>
      <c r="G5514" s="30">
        <f t="shared" ref="G5514:G5531" si="621">E5514-E5514*F5514</f>
        <v>0</v>
      </c>
      <c r="H5514" s="63">
        <f t="shared" ref="H5514:H5531" si="622">D5514/1.08</f>
        <v>73430.555555555547</v>
      </c>
      <c r="I5514" s="63"/>
      <c r="J5514" s="59">
        <f>H5514*C5515</f>
        <v>0</v>
      </c>
    </row>
    <row r="5515" spans="1:10" s="141" customFormat="1">
      <c r="A5515" s="144">
        <v>2</v>
      </c>
      <c r="B5515" s="145" t="s">
        <v>25</v>
      </c>
      <c r="C5515" s="32"/>
      <c r="D5515" s="147">
        <v>128591</v>
      </c>
      <c r="E5515" s="28">
        <f t="shared" si="620"/>
        <v>0</v>
      </c>
      <c r="F5515" s="29">
        <v>0</v>
      </c>
      <c r="G5515" s="30">
        <f t="shared" si="621"/>
        <v>0</v>
      </c>
      <c r="H5515" s="63">
        <f t="shared" si="622"/>
        <v>119065.74074074073</v>
      </c>
      <c r="I5515" s="63"/>
      <c r="J5515" s="59"/>
    </row>
    <row r="5516" spans="1:10" s="141" customFormat="1">
      <c r="A5516" s="144">
        <v>3</v>
      </c>
      <c r="B5516" s="145" t="s">
        <v>26</v>
      </c>
      <c r="C5516" s="34"/>
      <c r="D5516" s="146">
        <v>60043</v>
      </c>
      <c r="E5516" s="28">
        <f t="shared" si="620"/>
        <v>0</v>
      </c>
      <c r="F5516" s="29">
        <v>0</v>
      </c>
      <c r="G5516" s="30">
        <f t="shared" si="621"/>
        <v>0</v>
      </c>
      <c r="H5516" s="63">
        <f t="shared" si="622"/>
        <v>55595.370370370365</v>
      </c>
      <c r="I5516" s="63"/>
      <c r="J5516" s="59"/>
    </row>
    <row r="5517" spans="1:10" s="141" customFormat="1">
      <c r="A5517" s="144">
        <v>4</v>
      </c>
      <c r="B5517" s="145" t="s">
        <v>27</v>
      </c>
      <c r="C5517" s="106"/>
      <c r="D5517" s="146">
        <v>115781</v>
      </c>
      <c r="E5517" s="28">
        <f t="shared" si="620"/>
        <v>0</v>
      </c>
      <c r="F5517" s="29">
        <v>0</v>
      </c>
      <c r="G5517" s="30">
        <f t="shared" si="621"/>
        <v>0</v>
      </c>
      <c r="H5517" s="63">
        <f t="shared" si="622"/>
        <v>107204.62962962962</v>
      </c>
      <c r="I5517" s="63"/>
      <c r="J5517" s="59"/>
    </row>
    <row r="5518" spans="1:10" s="141" customFormat="1">
      <c r="A5518" s="144">
        <v>5</v>
      </c>
      <c r="B5518" s="145" t="s">
        <v>28</v>
      </c>
      <c r="C5518" s="32">
        <v>5</v>
      </c>
      <c r="D5518" s="146">
        <v>119943</v>
      </c>
      <c r="E5518" s="28">
        <f t="shared" si="620"/>
        <v>599715</v>
      </c>
      <c r="F5518" s="124">
        <v>0</v>
      </c>
      <c r="G5518" s="30">
        <f t="shared" si="621"/>
        <v>599715</v>
      </c>
      <c r="H5518" s="63">
        <f t="shared" si="622"/>
        <v>111058.33333333333</v>
      </c>
      <c r="I5518" s="63"/>
      <c r="J5518" s="59"/>
    </row>
    <row r="5519" spans="1:10" s="141" customFormat="1">
      <c r="A5519" s="144">
        <v>6</v>
      </c>
      <c r="B5519" s="145" t="s">
        <v>29</v>
      </c>
      <c r="C5519" s="26"/>
      <c r="D5519" s="146">
        <v>94810</v>
      </c>
      <c r="E5519" s="28">
        <f t="shared" si="620"/>
        <v>0</v>
      </c>
      <c r="F5519" s="29">
        <v>0</v>
      </c>
      <c r="G5519" s="30">
        <f t="shared" si="621"/>
        <v>0</v>
      </c>
      <c r="H5519" s="63">
        <f t="shared" si="622"/>
        <v>87787.037037037036</v>
      </c>
      <c r="I5519" s="63"/>
      <c r="J5519" s="59"/>
    </row>
    <row r="5520" spans="1:10" s="141" customFormat="1">
      <c r="A5520" s="144">
        <v>7</v>
      </c>
      <c r="B5520" s="145" t="s">
        <v>30</v>
      </c>
      <c r="C5520" s="34"/>
      <c r="D5520" s="146">
        <v>141396</v>
      </c>
      <c r="E5520" s="28">
        <f t="shared" si="620"/>
        <v>0</v>
      </c>
      <c r="F5520" s="29">
        <v>0</v>
      </c>
      <c r="G5520" s="30">
        <f t="shared" si="621"/>
        <v>0</v>
      </c>
      <c r="H5520" s="63">
        <f t="shared" si="622"/>
        <v>130922.22222222222</v>
      </c>
      <c r="I5520" s="63"/>
      <c r="J5520" s="59"/>
    </row>
    <row r="5521" spans="1:10" s="141" customFormat="1">
      <c r="A5521" s="144">
        <v>8</v>
      </c>
      <c r="B5521" s="145" t="s">
        <v>31</v>
      </c>
      <c r="C5521" s="26"/>
      <c r="D5521" s="146">
        <v>232931</v>
      </c>
      <c r="E5521" s="28">
        <f t="shared" si="620"/>
        <v>0</v>
      </c>
      <c r="F5521" s="29">
        <v>0</v>
      </c>
      <c r="G5521" s="30">
        <f t="shared" si="621"/>
        <v>0</v>
      </c>
      <c r="H5521" s="63">
        <f t="shared" si="622"/>
        <v>215676.85185185182</v>
      </c>
      <c r="I5521" s="63"/>
      <c r="J5521" s="59"/>
    </row>
    <row r="5522" spans="1:10" s="141" customFormat="1">
      <c r="A5522" s="144">
        <v>9</v>
      </c>
      <c r="B5522" s="148" t="s">
        <v>32</v>
      </c>
      <c r="C5522" s="26"/>
      <c r="D5522" s="146">
        <v>101534</v>
      </c>
      <c r="E5522" s="28">
        <f t="shared" si="620"/>
        <v>0</v>
      </c>
      <c r="F5522" s="29">
        <v>0</v>
      </c>
      <c r="G5522" s="30">
        <f t="shared" si="621"/>
        <v>0</v>
      </c>
      <c r="H5522" s="63">
        <f t="shared" si="622"/>
        <v>94012.962962962964</v>
      </c>
      <c r="I5522" s="63"/>
      <c r="J5522" s="59"/>
    </row>
    <row r="5523" spans="1:10" s="141" customFormat="1">
      <c r="A5523" s="144">
        <v>10</v>
      </c>
      <c r="B5523" s="148" t="s">
        <v>33</v>
      </c>
      <c r="C5523" s="37"/>
      <c r="D5523" s="147">
        <v>110148</v>
      </c>
      <c r="E5523" s="28">
        <f t="shared" si="620"/>
        <v>0</v>
      </c>
      <c r="F5523" s="29">
        <v>0</v>
      </c>
      <c r="G5523" s="30">
        <f t="shared" si="621"/>
        <v>0</v>
      </c>
      <c r="H5523" s="63">
        <f t="shared" si="622"/>
        <v>101988.88888888888</v>
      </c>
      <c r="I5523" s="63"/>
      <c r="J5523" s="59"/>
    </row>
    <row r="5524" spans="1:10" s="141" customFormat="1">
      <c r="A5524" s="144">
        <v>11</v>
      </c>
      <c r="B5524" s="145" t="s">
        <v>34</v>
      </c>
      <c r="C5524" s="37"/>
      <c r="D5524" s="146">
        <v>54198</v>
      </c>
      <c r="E5524" s="28">
        <f t="shared" si="620"/>
        <v>0</v>
      </c>
      <c r="F5524" s="29">
        <v>0</v>
      </c>
      <c r="G5524" s="30">
        <f t="shared" si="621"/>
        <v>0</v>
      </c>
      <c r="H5524" s="63">
        <f t="shared" si="622"/>
        <v>50183.333333333328</v>
      </c>
      <c r="I5524" s="63"/>
      <c r="J5524" s="59">
        <f t="shared" ref="J5524:J5530" si="623">H5524*C5525</f>
        <v>0</v>
      </c>
    </row>
    <row r="5525" spans="1:10" s="141" customFormat="1">
      <c r="A5525" s="144">
        <v>12</v>
      </c>
      <c r="B5525" s="145" t="s">
        <v>35</v>
      </c>
      <c r="C5525" s="37"/>
      <c r="D5525" s="146">
        <v>49680</v>
      </c>
      <c r="E5525" s="28">
        <f t="shared" si="620"/>
        <v>0</v>
      </c>
      <c r="F5525" s="29">
        <v>0</v>
      </c>
      <c r="G5525" s="30">
        <f t="shared" si="621"/>
        <v>0</v>
      </c>
      <c r="H5525" s="63">
        <f t="shared" si="622"/>
        <v>46000</v>
      </c>
      <c r="I5525" s="63"/>
      <c r="J5525" s="59">
        <f t="shared" si="623"/>
        <v>0</v>
      </c>
    </row>
    <row r="5526" spans="1:10" s="141" customFormat="1">
      <c r="A5526" s="144">
        <v>13</v>
      </c>
      <c r="B5526" s="145" t="s">
        <v>36</v>
      </c>
      <c r="C5526" s="37"/>
      <c r="D5526" s="149">
        <v>64152</v>
      </c>
      <c r="E5526" s="28">
        <f t="shared" si="620"/>
        <v>0</v>
      </c>
      <c r="F5526" s="29">
        <v>0</v>
      </c>
      <c r="G5526" s="30">
        <f t="shared" si="621"/>
        <v>0</v>
      </c>
      <c r="H5526" s="63">
        <f t="shared" si="622"/>
        <v>59399.999999999993</v>
      </c>
      <c r="I5526" s="63"/>
      <c r="J5526" s="59">
        <f t="shared" si="623"/>
        <v>0</v>
      </c>
    </row>
    <row r="5527" spans="1:10" s="141" customFormat="1">
      <c r="A5527" s="144">
        <v>14</v>
      </c>
      <c r="B5527" s="145" t="s">
        <v>37</v>
      </c>
      <c r="C5527" s="37"/>
      <c r="D5527" s="149">
        <v>65934</v>
      </c>
      <c r="E5527" s="28">
        <f t="shared" si="620"/>
        <v>0</v>
      </c>
      <c r="F5527" s="29">
        <v>0</v>
      </c>
      <c r="G5527" s="30">
        <f t="shared" si="621"/>
        <v>0</v>
      </c>
      <c r="H5527" s="63">
        <f t="shared" si="622"/>
        <v>61049.999999999993</v>
      </c>
      <c r="I5527" s="63"/>
      <c r="J5527" s="59">
        <f t="shared" si="623"/>
        <v>0</v>
      </c>
    </row>
    <row r="5528" spans="1:10" s="141" customFormat="1">
      <c r="A5528" s="144">
        <v>15</v>
      </c>
      <c r="B5528" s="145" t="s">
        <v>38</v>
      </c>
      <c r="C5528" s="37"/>
      <c r="D5528" s="149">
        <v>76626</v>
      </c>
      <c r="E5528" s="28">
        <f t="shared" si="620"/>
        <v>0</v>
      </c>
      <c r="F5528" s="124">
        <v>0</v>
      </c>
      <c r="G5528" s="30">
        <f t="shared" si="621"/>
        <v>0</v>
      </c>
      <c r="H5528" s="63">
        <f t="shared" si="622"/>
        <v>70950</v>
      </c>
      <c r="I5528" s="63"/>
      <c r="J5528" s="59">
        <f t="shared" si="623"/>
        <v>0</v>
      </c>
    </row>
    <row r="5529" spans="1:10" s="141" customFormat="1">
      <c r="A5529" s="144">
        <v>16</v>
      </c>
      <c r="B5529" s="145" t="s">
        <v>39</v>
      </c>
      <c r="C5529" s="37"/>
      <c r="D5529" s="149">
        <v>80190</v>
      </c>
      <c r="E5529" s="28">
        <f t="shared" si="620"/>
        <v>0</v>
      </c>
      <c r="F5529" s="29">
        <v>0</v>
      </c>
      <c r="G5529" s="30">
        <f t="shared" si="621"/>
        <v>0</v>
      </c>
      <c r="H5529" s="63">
        <f t="shared" si="622"/>
        <v>74250</v>
      </c>
      <c r="I5529" s="63"/>
      <c r="J5529" s="59">
        <f t="shared" si="623"/>
        <v>0</v>
      </c>
    </row>
    <row r="5530" spans="1:10" s="141" customFormat="1">
      <c r="A5530" s="144">
        <v>17</v>
      </c>
      <c r="B5530" s="145" t="s">
        <v>40</v>
      </c>
      <c r="C5530" s="37"/>
      <c r="D5530" s="149">
        <v>113832</v>
      </c>
      <c r="E5530" s="28">
        <f t="shared" si="620"/>
        <v>0</v>
      </c>
      <c r="F5530" s="29">
        <v>0</v>
      </c>
      <c r="G5530" s="30">
        <f t="shared" si="621"/>
        <v>0</v>
      </c>
      <c r="H5530" s="63">
        <f t="shared" si="622"/>
        <v>105400</v>
      </c>
      <c r="I5530" s="63"/>
      <c r="J5530" s="59">
        <f t="shared" si="623"/>
        <v>0</v>
      </c>
    </row>
    <row r="5531" spans="1:10" s="141" customFormat="1" ht="17.25">
      <c r="A5531" s="144">
        <v>18</v>
      </c>
      <c r="B5531" s="145" t="s">
        <v>41</v>
      </c>
      <c r="C5531" s="37"/>
      <c r="D5531" s="150">
        <v>98010</v>
      </c>
      <c r="E5531" s="28">
        <f t="shared" si="620"/>
        <v>0</v>
      </c>
      <c r="F5531" s="29">
        <v>0</v>
      </c>
      <c r="G5531" s="30">
        <f t="shared" si="621"/>
        <v>0</v>
      </c>
      <c r="H5531" s="63">
        <f t="shared" si="622"/>
        <v>90750</v>
      </c>
      <c r="I5531" s="45"/>
      <c r="J5531" s="64"/>
    </row>
    <row r="5532" spans="1:10" s="141" customFormat="1" ht="31.5">
      <c r="A5532" s="40"/>
      <c r="B5532" s="41" t="s">
        <v>42</v>
      </c>
      <c r="C5532" s="42">
        <f>SUM(C5514:C5531)</f>
        <v>5</v>
      </c>
      <c r="D5532" s="42"/>
      <c r="E5532" s="43">
        <f>SUM(E5514:E5531)</f>
        <v>599715</v>
      </c>
      <c r="F5532" s="43"/>
      <c r="G5532" s="44">
        <f>SUM(G5514:G5531)</f>
        <v>599715</v>
      </c>
      <c r="H5532" s="5"/>
      <c r="I5532" s="5"/>
      <c r="J5532" s="75">
        <f>J5531*0.08</f>
        <v>0</v>
      </c>
    </row>
    <row r="5533" spans="1:10" s="141" customFormat="1" ht="31.5">
      <c r="A5533" s="46"/>
      <c r="B5533" s="47"/>
      <c r="C5533" s="48"/>
      <c r="D5533" s="48"/>
      <c r="E5533" s="49"/>
      <c r="F5533" s="49"/>
      <c r="G5533" s="151"/>
      <c r="H5533" s="6"/>
      <c r="I5533" s="6"/>
      <c r="J5533" s="76">
        <f>SUM(J5531:J5532)</f>
        <v>0</v>
      </c>
    </row>
    <row r="5534" spans="1:10" s="141" customFormat="1" ht="18">
      <c r="A5534" s="283" t="s">
        <v>43</v>
      </c>
      <c r="B5534" s="283"/>
      <c r="C5534" s="284" t="s">
        <v>44</v>
      </c>
      <c r="D5534" s="284"/>
      <c r="E5534" s="54"/>
      <c r="F5534" s="54"/>
      <c r="G5534" s="55" t="s">
        <v>45</v>
      </c>
    </row>
    <row r="5538" spans="1:10" s="141" customFormat="1" ht="15.75">
      <c r="A5538" s="279" t="s">
        <v>0</v>
      </c>
      <c r="B5538" s="279"/>
      <c r="C5538" s="279"/>
      <c r="D5538" s="279"/>
      <c r="E5538" s="279"/>
      <c r="F5538" s="279"/>
      <c r="G5538" s="279"/>
    </row>
    <row r="5539" spans="1:10" s="141" customFormat="1" ht="15.75">
      <c r="A5539" s="279" t="s">
        <v>1</v>
      </c>
      <c r="B5539" s="279"/>
      <c r="C5539" s="279"/>
      <c r="D5539" s="279"/>
      <c r="E5539" s="279"/>
      <c r="F5539" s="279"/>
      <c r="G5539" s="279"/>
      <c r="H5539" s="1"/>
      <c r="I5539" s="1"/>
      <c r="J5539" s="71"/>
    </row>
    <row r="5540" spans="1:10" s="141" customFormat="1" ht="15.75">
      <c r="A5540" s="279" t="s">
        <v>2</v>
      </c>
      <c r="B5540" s="279"/>
      <c r="C5540" s="279"/>
      <c r="D5540" s="279"/>
      <c r="E5540" s="279"/>
      <c r="F5540" s="279"/>
      <c r="G5540" s="279"/>
      <c r="H5540" s="1"/>
      <c r="I5540" s="1"/>
      <c r="J5540" s="71"/>
    </row>
    <row r="5541" spans="1:10" s="141" customFormat="1" ht="15.75">
      <c r="A5541" s="279" t="s">
        <v>4</v>
      </c>
      <c r="B5541" s="279"/>
      <c r="C5541" s="279"/>
      <c r="D5541" s="279"/>
      <c r="E5541" s="279"/>
      <c r="F5541" s="279"/>
      <c r="G5541" s="279"/>
      <c r="H5541" s="1"/>
      <c r="I5541" s="1"/>
      <c r="J5541" s="71"/>
    </row>
    <row r="5542" spans="1:10" s="141" customFormat="1" ht="27">
      <c r="A5542" s="280" t="s">
        <v>6</v>
      </c>
      <c r="B5542" s="280"/>
      <c r="C5542" s="280"/>
      <c r="D5542" s="280"/>
      <c r="E5542" s="280"/>
      <c r="F5542" s="280"/>
      <c r="G5542" s="280"/>
      <c r="H5542" s="2"/>
      <c r="I5542" s="2"/>
      <c r="J5542" s="72"/>
    </row>
    <row r="5543" spans="1:10" s="141" customFormat="1" ht="27">
      <c r="A5543" s="142"/>
      <c r="B5543" s="142"/>
      <c r="C5543" s="281" t="s">
        <v>433</v>
      </c>
      <c r="D5543" s="281"/>
      <c r="E5543" s="281"/>
      <c r="F5543" s="281"/>
      <c r="G5543" s="281"/>
      <c r="H5543" s="68"/>
      <c r="I5543" s="68"/>
      <c r="J5543" s="71"/>
    </row>
    <row r="5544" spans="1:10" s="141" customFormat="1" ht="15.75">
      <c r="A5544" s="11" t="s">
        <v>358</v>
      </c>
      <c r="B5544" s="12">
        <v>4138353038</v>
      </c>
      <c r="C5544" s="143"/>
      <c r="D5544" s="286"/>
      <c r="E5544" s="286"/>
      <c r="F5544" s="286"/>
      <c r="G5544" s="286"/>
      <c r="H5544" s="69" t="s">
        <v>161</v>
      </c>
      <c r="I5544" s="69"/>
      <c r="J5544" s="73"/>
    </row>
    <row r="5545" spans="1:10" s="141" customFormat="1" ht="15.75">
      <c r="A5545" s="11" t="s">
        <v>9</v>
      </c>
      <c r="B5545" s="286" t="s">
        <v>851</v>
      </c>
      <c r="C5545" s="286"/>
      <c r="D5545" s="286"/>
      <c r="E5545" s="16"/>
      <c r="F5545" s="11"/>
      <c r="G5545" s="16"/>
      <c r="H5545" s="1"/>
      <c r="I5545" s="1"/>
      <c r="J5545" s="71"/>
    </row>
    <row r="5546" spans="1:10" s="141" customFormat="1" ht="15.75">
      <c r="A5546" s="11" t="s">
        <v>11</v>
      </c>
      <c r="B5546" s="289" t="s">
        <v>584</v>
      </c>
      <c r="C5546" s="289"/>
      <c r="D5546" s="289"/>
      <c r="E5546" s="289"/>
      <c r="F5546" s="18"/>
      <c r="G5546" s="19"/>
      <c r="H5546" s="1"/>
      <c r="I5546" s="1"/>
      <c r="J5546" s="71"/>
    </row>
    <row r="5547" spans="1:10" s="141" customFormat="1" ht="15.75">
      <c r="A5547" s="21" t="s">
        <v>14</v>
      </c>
      <c r="B5547" s="21" t="s">
        <v>16</v>
      </c>
      <c r="C5547" s="21"/>
      <c r="D5547" s="22" t="s">
        <v>18</v>
      </c>
      <c r="E5547" s="23" t="s">
        <v>19</v>
      </c>
      <c r="F5547" s="23" t="s">
        <v>20</v>
      </c>
      <c r="G5547" s="21" t="s">
        <v>21</v>
      </c>
      <c r="H5547" s="63"/>
      <c r="I5547" s="63"/>
      <c r="J5547" s="59">
        <f>H5547*C5548</f>
        <v>0</v>
      </c>
    </row>
    <row r="5548" spans="1:10" s="141" customFormat="1">
      <c r="A5548" s="144">
        <v>1</v>
      </c>
      <c r="B5548" s="145" t="s">
        <v>23</v>
      </c>
      <c r="C5548" s="26">
        <v>5</v>
      </c>
      <c r="D5548" s="146">
        <v>79305</v>
      </c>
      <c r="E5548" s="28">
        <f t="shared" ref="E5548:E5565" si="624">D5548*C5548</f>
        <v>396525</v>
      </c>
      <c r="F5548" s="29">
        <v>0</v>
      </c>
      <c r="G5548" s="30">
        <f t="shared" ref="G5548:G5565" si="625">E5548-E5548*F5548</f>
        <v>396525</v>
      </c>
      <c r="H5548" s="63">
        <f t="shared" ref="H5548:H5565" si="626">D5548/1.08</f>
        <v>73430.555555555547</v>
      </c>
      <c r="I5548" s="63"/>
      <c r="J5548" s="59">
        <f>H5548*C5549</f>
        <v>0</v>
      </c>
    </row>
    <row r="5549" spans="1:10" s="141" customFormat="1">
      <c r="A5549" s="144">
        <v>2</v>
      </c>
      <c r="B5549" s="145" t="s">
        <v>25</v>
      </c>
      <c r="C5549" s="32"/>
      <c r="D5549" s="147">
        <v>128591</v>
      </c>
      <c r="E5549" s="28">
        <f t="shared" si="624"/>
        <v>0</v>
      </c>
      <c r="F5549" s="29">
        <v>0</v>
      </c>
      <c r="G5549" s="30">
        <f t="shared" si="625"/>
        <v>0</v>
      </c>
      <c r="H5549" s="63">
        <f t="shared" si="626"/>
        <v>119065.74074074073</v>
      </c>
      <c r="I5549" s="63"/>
      <c r="J5549" s="59"/>
    </row>
    <row r="5550" spans="1:10" s="141" customFormat="1">
      <c r="A5550" s="144">
        <v>3</v>
      </c>
      <c r="B5550" s="145" t="s">
        <v>26</v>
      </c>
      <c r="C5550" s="34"/>
      <c r="D5550" s="146">
        <v>60043</v>
      </c>
      <c r="E5550" s="28">
        <f t="shared" si="624"/>
        <v>0</v>
      </c>
      <c r="F5550" s="29">
        <v>0</v>
      </c>
      <c r="G5550" s="30">
        <f t="shared" si="625"/>
        <v>0</v>
      </c>
      <c r="H5550" s="63">
        <f t="shared" si="626"/>
        <v>55595.370370370365</v>
      </c>
      <c r="I5550" s="63"/>
      <c r="J5550" s="59"/>
    </row>
    <row r="5551" spans="1:10" s="141" customFormat="1">
      <c r="A5551" s="144">
        <v>4</v>
      </c>
      <c r="B5551" s="145" t="s">
        <v>27</v>
      </c>
      <c r="C5551" s="106"/>
      <c r="D5551" s="146">
        <v>115781</v>
      </c>
      <c r="E5551" s="28">
        <f t="shared" si="624"/>
        <v>0</v>
      </c>
      <c r="F5551" s="29">
        <v>0</v>
      </c>
      <c r="G5551" s="30">
        <f t="shared" si="625"/>
        <v>0</v>
      </c>
      <c r="H5551" s="63">
        <f t="shared" si="626"/>
        <v>107204.62962962962</v>
      </c>
      <c r="I5551" s="63"/>
      <c r="J5551" s="59"/>
    </row>
    <row r="5552" spans="1:10" s="141" customFormat="1">
      <c r="A5552" s="144">
        <v>5</v>
      </c>
      <c r="B5552" s="145" t="s">
        <v>28</v>
      </c>
      <c r="C5552" s="32">
        <v>8</v>
      </c>
      <c r="D5552" s="146">
        <v>119943</v>
      </c>
      <c r="E5552" s="28">
        <f t="shared" si="624"/>
        <v>959544</v>
      </c>
      <c r="F5552" s="124">
        <v>0</v>
      </c>
      <c r="G5552" s="30">
        <f t="shared" si="625"/>
        <v>959544</v>
      </c>
      <c r="H5552" s="63">
        <f t="shared" si="626"/>
        <v>111058.33333333333</v>
      </c>
      <c r="I5552" s="63"/>
      <c r="J5552" s="59"/>
    </row>
    <row r="5553" spans="1:10" s="141" customFormat="1">
      <c r="A5553" s="144">
        <v>6</v>
      </c>
      <c r="B5553" s="145" t="s">
        <v>29</v>
      </c>
      <c r="C5553" s="26"/>
      <c r="D5553" s="146">
        <v>94810</v>
      </c>
      <c r="E5553" s="28">
        <f t="shared" si="624"/>
        <v>0</v>
      </c>
      <c r="F5553" s="29">
        <v>0</v>
      </c>
      <c r="G5553" s="30">
        <f t="shared" si="625"/>
        <v>0</v>
      </c>
      <c r="H5553" s="63">
        <f t="shared" si="626"/>
        <v>87787.037037037036</v>
      </c>
      <c r="I5553" s="63"/>
      <c r="J5553" s="59"/>
    </row>
    <row r="5554" spans="1:10" s="141" customFormat="1">
      <c r="A5554" s="144">
        <v>7</v>
      </c>
      <c r="B5554" s="145" t="s">
        <v>30</v>
      </c>
      <c r="C5554" s="34"/>
      <c r="D5554" s="146">
        <v>141396</v>
      </c>
      <c r="E5554" s="28">
        <f t="shared" si="624"/>
        <v>0</v>
      </c>
      <c r="F5554" s="29">
        <v>0</v>
      </c>
      <c r="G5554" s="30">
        <f t="shared" si="625"/>
        <v>0</v>
      </c>
      <c r="H5554" s="63">
        <f t="shared" si="626"/>
        <v>130922.22222222222</v>
      </c>
      <c r="I5554" s="63"/>
      <c r="J5554" s="59"/>
    </row>
    <row r="5555" spans="1:10" s="141" customFormat="1">
      <c r="A5555" s="144">
        <v>8</v>
      </c>
      <c r="B5555" s="145" t="s">
        <v>31</v>
      </c>
      <c r="C5555" s="26"/>
      <c r="D5555" s="146">
        <v>232931</v>
      </c>
      <c r="E5555" s="28">
        <f t="shared" si="624"/>
        <v>0</v>
      </c>
      <c r="F5555" s="29">
        <v>0</v>
      </c>
      <c r="G5555" s="30">
        <f t="shared" si="625"/>
        <v>0</v>
      </c>
      <c r="H5555" s="63">
        <f t="shared" si="626"/>
        <v>215676.85185185182</v>
      </c>
      <c r="I5555" s="63"/>
      <c r="J5555" s="59"/>
    </row>
    <row r="5556" spans="1:10" s="141" customFormat="1">
      <c r="A5556" s="144">
        <v>9</v>
      </c>
      <c r="B5556" s="148" t="s">
        <v>32</v>
      </c>
      <c r="C5556" s="26"/>
      <c r="D5556" s="146">
        <v>101534</v>
      </c>
      <c r="E5556" s="28">
        <f t="shared" si="624"/>
        <v>0</v>
      </c>
      <c r="F5556" s="29">
        <v>0</v>
      </c>
      <c r="G5556" s="30">
        <f t="shared" si="625"/>
        <v>0</v>
      </c>
      <c r="H5556" s="63">
        <f t="shared" si="626"/>
        <v>94012.962962962964</v>
      </c>
      <c r="I5556" s="63"/>
      <c r="J5556" s="59"/>
    </row>
    <row r="5557" spans="1:10" s="141" customFormat="1">
      <c r="A5557" s="144">
        <v>10</v>
      </c>
      <c r="B5557" s="148" t="s">
        <v>33</v>
      </c>
      <c r="C5557" s="37"/>
      <c r="D5557" s="147">
        <v>110148</v>
      </c>
      <c r="E5557" s="28">
        <f t="shared" si="624"/>
        <v>0</v>
      </c>
      <c r="F5557" s="29">
        <v>0</v>
      </c>
      <c r="G5557" s="30">
        <f t="shared" si="625"/>
        <v>0</v>
      </c>
      <c r="H5557" s="63">
        <f t="shared" si="626"/>
        <v>101988.88888888888</v>
      </c>
      <c r="I5557" s="63"/>
      <c r="J5557" s="59"/>
    </row>
    <row r="5558" spans="1:10" s="141" customFormat="1">
      <c r="A5558" s="144">
        <v>11</v>
      </c>
      <c r="B5558" s="145" t="s">
        <v>34</v>
      </c>
      <c r="C5558" s="37"/>
      <c r="D5558" s="146">
        <v>54198</v>
      </c>
      <c r="E5558" s="28">
        <f t="shared" si="624"/>
        <v>0</v>
      </c>
      <c r="F5558" s="29">
        <v>0</v>
      </c>
      <c r="G5558" s="30">
        <f t="shared" si="625"/>
        <v>0</v>
      </c>
      <c r="H5558" s="63">
        <f t="shared" si="626"/>
        <v>50183.333333333328</v>
      </c>
      <c r="I5558" s="63"/>
      <c r="J5558" s="59">
        <f t="shared" ref="J5558:J5564" si="627">H5558*C5559</f>
        <v>0</v>
      </c>
    </row>
    <row r="5559" spans="1:10" s="141" customFormat="1">
      <c r="A5559" s="144">
        <v>12</v>
      </c>
      <c r="B5559" s="145" t="s">
        <v>35</v>
      </c>
      <c r="C5559" s="37"/>
      <c r="D5559" s="146">
        <v>49680</v>
      </c>
      <c r="E5559" s="28">
        <f t="shared" si="624"/>
        <v>0</v>
      </c>
      <c r="F5559" s="29">
        <v>0</v>
      </c>
      <c r="G5559" s="30">
        <f t="shared" si="625"/>
        <v>0</v>
      </c>
      <c r="H5559" s="63">
        <f t="shared" si="626"/>
        <v>46000</v>
      </c>
      <c r="I5559" s="63"/>
      <c r="J5559" s="59">
        <f t="shared" si="627"/>
        <v>0</v>
      </c>
    </row>
    <row r="5560" spans="1:10" s="141" customFormat="1">
      <c r="A5560" s="144">
        <v>13</v>
      </c>
      <c r="B5560" s="145" t="s">
        <v>36</v>
      </c>
      <c r="C5560" s="37"/>
      <c r="D5560" s="149">
        <v>64152</v>
      </c>
      <c r="E5560" s="28">
        <f t="shared" si="624"/>
        <v>0</v>
      </c>
      <c r="F5560" s="29">
        <v>0</v>
      </c>
      <c r="G5560" s="30">
        <f t="shared" si="625"/>
        <v>0</v>
      </c>
      <c r="H5560" s="63">
        <f t="shared" si="626"/>
        <v>59399.999999999993</v>
      </c>
      <c r="I5560" s="63"/>
      <c r="J5560" s="59">
        <f t="shared" si="627"/>
        <v>0</v>
      </c>
    </row>
    <row r="5561" spans="1:10" s="141" customFormat="1">
      <c r="A5561" s="144">
        <v>14</v>
      </c>
      <c r="B5561" s="145" t="s">
        <v>37</v>
      </c>
      <c r="C5561" s="37"/>
      <c r="D5561" s="149">
        <v>65934</v>
      </c>
      <c r="E5561" s="28">
        <f t="shared" si="624"/>
        <v>0</v>
      </c>
      <c r="F5561" s="29">
        <v>0</v>
      </c>
      <c r="G5561" s="30">
        <f t="shared" si="625"/>
        <v>0</v>
      </c>
      <c r="H5561" s="63">
        <f t="shared" si="626"/>
        <v>61049.999999999993</v>
      </c>
      <c r="I5561" s="63"/>
      <c r="J5561" s="59">
        <f t="shared" si="627"/>
        <v>0</v>
      </c>
    </row>
    <row r="5562" spans="1:10" s="141" customFormat="1">
      <c r="A5562" s="144">
        <v>15</v>
      </c>
      <c r="B5562" s="145" t="s">
        <v>38</v>
      </c>
      <c r="C5562" s="37"/>
      <c r="D5562" s="149">
        <v>76626</v>
      </c>
      <c r="E5562" s="28">
        <f t="shared" si="624"/>
        <v>0</v>
      </c>
      <c r="F5562" s="124">
        <v>0</v>
      </c>
      <c r="G5562" s="30">
        <f t="shared" si="625"/>
        <v>0</v>
      </c>
      <c r="H5562" s="63">
        <f t="shared" si="626"/>
        <v>70950</v>
      </c>
      <c r="I5562" s="63"/>
      <c r="J5562" s="59">
        <f t="shared" si="627"/>
        <v>0</v>
      </c>
    </row>
    <row r="5563" spans="1:10" s="141" customFormat="1">
      <c r="A5563" s="144">
        <v>16</v>
      </c>
      <c r="B5563" s="145" t="s">
        <v>39</v>
      </c>
      <c r="C5563" s="37"/>
      <c r="D5563" s="149">
        <v>80190</v>
      </c>
      <c r="E5563" s="28">
        <f t="shared" si="624"/>
        <v>0</v>
      </c>
      <c r="F5563" s="29">
        <v>0</v>
      </c>
      <c r="G5563" s="30">
        <f t="shared" si="625"/>
        <v>0</v>
      </c>
      <c r="H5563" s="63">
        <f t="shared" si="626"/>
        <v>74250</v>
      </c>
      <c r="I5563" s="63"/>
      <c r="J5563" s="59">
        <f t="shared" si="627"/>
        <v>0</v>
      </c>
    </row>
    <row r="5564" spans="1:10" s="141" customFormat="1">
      <c r="A5564" s="144">
        <v>17</v>
      </c>
      <c r="B5564" s="145" t="s">
        <v>40</v>
      </c>
      <c r="C5564" s="37"/>
      <c r="D5564" s="149">
        <v>113832</v>
      </c>
      <c r="E5564" s="28">
        <f t="shared" si="624"/>
        <v>0</v>
      </c>
      <c r="F5564" s="29">
        <v>0</v>
      </c>
      <c r="G5564" s="30">
        <f t="shared" si="625"/>
        <v>0</v>
      </c>
      <c r="H5564" s="63">
        <f t="shared" si="626"/>
        <v>105400</v>
      </c>
      <c r="I5564" s="63"/>
      <c r="J5564" s="59">
        <f t="shared" si="627"/>
        <v>0</v>
      </c>
    </row>
    <row r="5565" spans="1:10" s="141" customFormat="1" ht="17.25">
      <c r="A5565" s="144">
        <v>18</v>
      </c>
      <c r="B5565" s="145" t="s">
        <v>41</v>
      </c>
      <c r="C5565" s="37"/>
      <c r="D5565" s="150">
        <v>98010</v>
      </c>
      <c r="E5565" s="28">
        <f t="shared" si="624"/>
        <v>0</v>
      </c>
      <c r="F5565" s="29">
        <v>0</v>
      </c>
      <c r="G5565" s="30">
        <f t="shared" si="625"/>
        <v>0</v>
      </c>
      <c r="H5565" s="63">
        <f t="shared" si="626"/>
        <v>90750</v>
      </c>
      <c r="I5565" s="45"/>
      <c r="J5565" s="64"/>
    </row>
    <row r="5566" spans="1:10" s="141" customFormat="1" ht="31.5">
      <c r="A5566" s="40"/>
      <c r="B5566" s="41" t="s">
        <v>42</v>
      </c>
      <c r="C5566" s="42">
        <f>SUM(C5548:C5565)</f>
        <v>13</v>
      </c>
      <c r="D5566" s="42"/>
      <c r="E5566" s="43">
        <f>SUM(E5548:E5565)</f>
        <v>1356069</v>
      </c>
      <c r="F5566" s="43"/>
      <c r="G5566" s="44">
        <f>SUM(G5548:G5565)</f>
        <v>1356069</v>
      </c>
      <c r="H5566" s="5"/>
      <c r="I5566" s="5"/>
      <c r="J5566" s="75">
        <f>J5565*0.08</f>
        <v>0</v>
      </c>
    </row>
    <row r="5567" spans="1:10" s="141" customFormat="1" ht="31.5">
      <c r="A5567" s="46"/>
      <c r="B5567" s="47"/>
      <c r="C5567" s="48"/>
      <c r="D5567" s="48"/>
      <c r="E5567" s="49"/>
      <c r="F5567" s="49"/>
      <c r="G5567" s="151"/>
      <c r="H5567" s="6"/>
      <c r="I5567" s="6"/>
      <c r="J5567" s="76">
        <f>SUM(J5565:J5566)</f>
        <v>0</v>
      </c>
    </row>
    <row r="5568" spans="1:10" s="141" customFormat="1" ht="18">
      <c r="A5568" s="283" t="s">
        <v>43</v>
      </c>
      <c r="B5568" s="283"/>
      <c r="C5568" s="284" t="s">
        <v>44</v>
      </c>
      <c r="D5568" s="284"/>
      <c r="E5568" s="54"/>
      <c r="F5568" s="54"/>
      <c r="G5568" s="55" t="s">
        <v>45</v>
      </c>
    </row>
    <row r="5571" spans="1:10" s="141" customFormat="1" ht="15.75">
      <c r="A5571" s="279" t="s">
        <v>0</v>
      </c>
      <c r="B5571" s="279"/>
      <c r="C5571" s="279"/>
      <c r="D5571" s="279"/>
      <c r="E5571" s="279"/>
      <c r="F5571" s="279"/>
      <c r="G5571" s="279"/>
    </row>
    <row r="5572" spans="1:10" s="141" customFormat="1" ht="15.75">
      <c r="A5572" s="279" t="s">
        <v>1</v>
      </c>
      <c r="B5572" s="279"/>
      <c r="C5572" s="279"/>
      <c r="D5572" s="279"/>
      <c r="E5572" s="279"/>
      <c r="F5572" s="279"/>
      <c r="G5572" s="279"/>
      <c r="H5572" s="1"/>
      <c r="I5572" s="1"/>
      <c r="J5572" s="71"/>
    </row>
    <row r="5573" spans="1:10" s="141" customFormat="1" ht="15.75">
      <c r="A5573" s="279" t="s">
        <v>2</v>
      </c>
      <c r="B5573" s="279"/>
      <c r="C5573" s="279"/>
      <c r="D5573" s="279"/>
      <c r="E5573" s="279"/>
      <c r="F5573" s="279"/>
      <c r="G5573" s="279"/>
      <c r="H5573" s="1"/>
      <c r="I5573" s="1"/>
      <c r="J5573" s="71"/>
    </row>
    <row r="5574" spans="1:10" s="141" customFormat="1" ht="15.75">
      <c r="A5574" s="279" t="s">
        <v>4</v>
      </c>
      <c r="B5574" s="279"/>
      <c r="C5574" s="279"/>
      <c r="D5574" s="279"/>
      <c r="E5574" s="279"/>
      <c r="F5574" s="279"/>
      <c r="G5574" s="279"/>
      <c r="H5574" s="1"/>
      <c r="I5574" s="1"/>
      <c r="J5574" s="71"/>
    </row>
    <row r="5575" spans="1:10" s="141" customFormat="1" ht="27">
      <c r="A5575" s="280" t="s">
        <v>6</v>
      </c>
      <c r="B5575" s="280"/>
      <c r="C5575" s="280"/>
      <c r="D5575" s="280"/>
      <c r="E5575" s="280"/>
      <c r="F5575" s="280"/>
      <c r="G5575" s="280"/>
      <c r="H5575" s="2"/>
      <c r="I5575" s="2"/>
      <c r="J5575" s="72"/>
    </row>
    <row r="5576" spans="1:10" s="141" customFormat="1" ht="27">
      <c r="A5576" s="142"/>
      <c r="B5576" s="142"/>
      <c r="C5576" s="281" t="s">
        <v>433</v>
      </c>
      <c r="D5576" s="281"/>
      <c r="E5576" s="281"/>
      <c r="F5576" s="281"/>
      <c r="G5576" s="281"/>
      <c r="H5576" s="68"/>
      <c r="I5576" s="68"/>
      <c r="J5576" s="71"/>
    </row>
    <row r="5577" spans="1:10" s="141" customFormat="1" ht="15.75">
      <c r="A5577" s="11" t="s">
        <v>358</v>
      </c>
      <c r="B5577" s="12">
        <v>4138358210</v>
      </c>
      <c r="C5577" s="143"/>
      <c r="D5577" s="286"/>
      <c r="E5577" s="286"/>
      <c r="F5577" s="286"/>
      <c r="G5577" s="286"/>
      <c r="H5577" s="69" t="s">
        <v>161</v>
      </c>
      <c r="I5577" s="69"/>
      <c r="J5577" s="73"/>
    </row>
    <row r="5578" spans="1:10" s="141" customFormat="1" ht="15.75">
      <c r="A5578" s="11" t="s">
        <v>9</v>
      </c>
      <c r="B5578" s="286" t="s">
        <v>852</v>
      </c>
      <c r="C5578" s="286"/>
      <c r="D5578" s="286"/>
      <c r="E5578" s="16"/>
      <c r="F5578" s="11"/>
      <c r="G5578" s="16"/>
      <c r="H5578" s="1"/>
      <c r="I5578" s="1"/>
      <c r="J5578" s="71"/>
    </row>
    <row r="5579" spans="1:10" s="141" customFormat="1" ht="15.75">
      <c r="A5579" s="11" t="s">
        <v>11</v>
      </c>
      <c r="B5579" s="289" t="s">
        <v>698</v>
      </c>
      <c r="C5579" s="289"/>
      <c r="D5579" s="289"/>
      <c r="E5579" s="289"/>
      <c r="F5579" s="18"/>
      <c r="G5579" s="19"/>
      <c r="H5579" s="1"/>
      <c r="I5579" s="1"/>
      <c r="J5579" s="71"/>
    </row>
    <row r="5580" spans="1:10" s="141" customFormat="1" ht="15.75">
      <c r="A5580" s="21" t="s">
        <v>14</v>
      </c>
      <c r="B5580" s="21" t="s">
        <v>16</v>
      </c>
      <c r="C5580" s="21"/>
      <c r="D5580" s="22" t="s">
        <v>18</v>
      </c>
      <c r="E5580" s="23" t="s">
        <v>19</v>
      </c>
      <c r="F5580" s="23" t="s">
        <v>20</v>
      </c>
      <c r="G5580" s="21" t="s">
        <v>21</v>
      </c>
      <c r="H5580" s="63"/>
      <c r="I5580" s="63"/>
      <c r="J5580" s="59">
        <f>H5580*C5581</f>
        <v>0</v>
      </c>
    </row>
    <row r="5581" spans="1:10" s="141" customFormat="1">
      <c r="A5581" s="144">
        <v>1</v>
      </c>
      <c r="B5581" s="145" t="s">
        <v>23</v>
      </c>
      <c r="C5581" s="26">
        <v>15</v>
      </c>
      <c r="D5581" s="146">
        <v>79305</v>
      </c>
      <c r="E5581" s="28">
        <f t="shared" ref="E5581:E5598" si="628">D5581*C5581</f>
        <v>1189575</v>
      </c>
      <c r="F5581" s="29">
        <v>0</v>
      </c>
      <c r="G5581" s="30">
        <f t="shared" ref="G5581:G5598" si="629">E5581-E5581*F5581</f>
        <v>1189575</v>
      </c>
      <c r="H5581" s="63">
        <f t="shared" ref="H5581:H5598" si="630">D5581/1.08</f>
        <v>73430.555555555547</v>
      </c>
      <c r="I5581" s="63"/>
      <c r="J5581" s="59">
        <f>H5581*C5582</f>
        <v>0</v>
      </c>
    </row>
    <row r="5582" spans="1:10" s="141" customFormat="1">
      <c r="A5582" s="144">
        <v>2</v>
      </c>
      <c r="B5582" s="145" t="s">
        <v>25</v>
      </c>
      <c r="C5582" s="32"/>
      <c r="D5582" s="147">
        <v>128591</v>
      </c>
      <c r="E5582" s="28">
        <f t="shared" si="628"/>
        <v>0</v>
      </c>
      <c r="F5582" s="29">
        <v>0</v>
      </c>
      <c r="G5582" s="30">
        <f t="shared" si="629"/>
        <v>0</v>
      </c>
      <c r="H5582" s="63">
        <f t="shared" si="630"/>
        <v>119065.74074074073</v>
      </c>
      <c r="I5582" s="63"/>
      <c r="J5582" s="59"/>
    </row>
    <row r="5583" spans="1:10" s="141" customFormat="1">
      <c r="A5583" s="144">
        <v>3</v>
      </c>
      <c r="B5583" s="145" t="s">
        <v>26</v>
      </c>
      <c r="C5583" s="34"/>
      <c r="D5583" s="146">
        <v>60043</v>
      </c>
      <c r="E5583" s="28">
        <f t="shared" si="628"/>
        <v>0</v>
      </c>
      <c r="F5583" s="29">
        <v>0</v>
      </c>
      <c r="G5583" s="30">
        <f t="shared" si="629"/>
        <v>0</v>
      </c>
      <c r="H5583" s="63">
        <f t="shared" si="630"/>
        <v>55595.370370370365</v>
      </c>
      <c r="I5583" s="63"/>
      <c r="J5583" s="59"/>
    </row>
    <row r="5584" spans="1:10" s="141" customFormat="1">
      <c r="A5584" s="144">
        <v>4</v>
      </c>
      <c r="B5584" s="145" t="s">
        <v>27</v>
      </c>
      <c r="C5584" s="106"/>
      <c r="D5584" s="146">
        <v>115781</v>
      </c>
      <c r="E5584" s="28">
        <f t="shared" si="628"/>
        <v>0</v>
      </c>
      <c r="F5584" s="29">
        <v>0</v>
      </c>
      <c r="G5584" s="30">
        <f t="shared" si="629"/>
        <v>0</v>
      </c>
      <c r="H5584" s="63">
        <f t="shared" si="630"/>
        <v>107204.62962962962</v>
      </c>
      <c r="I5584" s="63"/>
      <c r="J5584" s="59"/>
    </row>
    <row r="5585" spans="1:10" s="141" customFormat="1">
      <c r="A5585" s="144">
        <v>5</v>
      </c>
      <c r="B5585" s="145" t="s">
        <v>28</v>
      </c>
      <c r="C5585" s="32">
        <v>10</v>
      </c>
      <c r="D5585" s="146">
        <v>119943</v>
      </c>
      <c r="E5585" s="28">
        <f t="shared" si="628"/>
        <v>1199430</v>
      </c>
      <c r="F5585" s="124">
        <v>0</v>
      </c>
      <c r="G5585" s="30">
        <f t="shared" si="629"/>
        <v>1199430</v>
      </c>
      <c r="H5585" s="63">
        <f t="shared" si="630"/>
        <v>111058.33333333333</v>
      </c>
      <c r="I5585" s="63"/>
      <c r="J5585" s="59"/>
    </row>
    <row r="5586" spans="1:10" s="141" customFormat="1">
      <c r="A5586" s="144">
        <v>6</v>
      </c>
      <c r="B5586" s="145" t="s">
        <v>29</v>
      </c>
      <c r="C5586" s="26"/>
      <c r="D5586" s="146">
        <v>94810</v>
      </c>
      <c r="E5586" s="28">
        <f t="shared" si="628"/>
        <v>0</v>
      </c>
      <c r="F5586" s="29">
        <v>0</v>
      </c>
      <c r="G5586" s="30">
        <f t="shared" si="629"/>
        <v>0</v>
      </c>
      <c r="H5586" s="63">
        <f t="shared" si="630"/>
        <v>87787.037037037036</v>
      </c>
      <c r="I5586" s="63"/>
      <c r="J5586" s="59"/>
    </row>
    <row r="5587" spans="1:10" s="141" customFormat="1">
      <c r="A5587" s="144">
        <v>7</v>
      </c>
      <c r="B5587" s="145" t="s">
        <v>30</v>
      </c>
      <c r="C5587" s="34"/>
      <c r="D5587" s="146">
        <v>141396</v>
      </c>
      <c r="E5587" s="28">
        <f t="shared" si="628"/>
        <v>0</v>
      </c>
      <c r="F5587" s="29">
        <v>0</v>
      </c>
      <c r="G5587" s="30">
        <f t="shared" si="629"/>
        <v>0</v>
      </c>
      <c r="H5587" s="63">
        <f t="shared" si="630"/>
        <v>130922.22222222222</v>
      </c>
      <c r="I5587" s="63"/>
      <c r="J5587" s="59"/>
    </row>
    <row r="5588" spans="1:10" s="141" customFormat="1">
      <c r="A5588" s="144">
        <v>8</v>
      </c>
      <c r="B5588" s="145" t="s">
        <v>31</v>
      </c>
      <c r="C5588" s="26"/>
      <c r="D5588" s="146">
        <v>232931</v>
      </c>
      <c r="E5588" s="28">
        <f t="shared" si="628"/>
        <v>0</v>
      </c>
      <c r="F5588" s="29">
        <v>0</v>
      </c>
      <c r="G5588" s="30">
        <f t="shared" si="629"/>
        <v>0</v>
      </c>
      <c r="H5588" s="63">
        <f t="shared" si="630"/>
        <v>215676.85185185182</v>
      </c>
      <c r="I5588" s="63"/>
      <c r="J5588" s="59"/>
    </row>
    <row r="5589" spans="1:10" s="141" customFormat="1">
      <c r="A5589" s="144">
        <v>9</v>
      </c>
      <c r="B5589" s="148" t="s">
        <v>32</v>
      </c>
      <c r="C5589" s="26"/>
      <c r="D5589" s="146">
        <v>101534</v>
      </c>
      <c r="E5589" s="28">
        <f t="shared" si="628"/>
        <v>0</v>
      </c>
      <c r="F5589" s="29">
        <v>0</v>
      </c>
      <c r="G5589" s="30">
        <f t="shared" si="629"/>
        <v>0</v>
      </c>
      <c r="H5589" s="63">
        <f t="shared" si="630"/>
        <v>94012.962962962964</v>
      </c>
      <c r="I5589" s="63"/>
      <c r="J5589" s="59"/>
    </row>
    <row r="5590" spans="1:10" s="141" customFormat="1">
      <c r="A5590" s="144">
        <v>10</v>
      </c>
      <c r="B5590" s="148" t="s">
        <v>33</v>
      </c>
      <c r="C5590" s="37"/>
      <c r="D5590" s="147">
        <v>110148</v>
      </c>
      <c r="E5590" s="28">
        <f t="shared" si="628"/>
        <v>0</v>
      </c>
      <c r="F5590" s="29">
        <v>0</v>
      </c>
      <c r="G5590" s="30">
        <f t="shared" si="629"/>
        <v>0</v>
      </c>
      <c r="H5590" s="63">
        <f t="shared" si="630"/>
        <v>101988.88888888888</v>
      </c>
      <c r="I5590" s="63"/>
      <c r="J5590" s="59"/>
    </row>
    <row r="5591" spans="1:10" s="141" customFormat="1">
      <c r="A5591" s="144">
        <v>11</v>
      </c>
      <c r="B5591" s="145" t="s">
        <v>34</v>
      </c>
      <c r="C5591" s="37"/>
      <c r="D5591" s="146">
        <v>54198</v>
      </c>
      <c r="E5591" s="28">
        <f t="shared" si="628"/>
        <v>0</v>
      </c>
      <c r="F5591" s="29">
        <v>0</v>
      </c>
      <c r="G5591" s="30">
        <f t="shared" si="629"/>
        <v>0</v>
      </c>
      <c r="H5591" s="63">
        <f t="shared" si="630"/>
        <v>50183.333333333328</v>
      </c>
      <c r="I5591" s="63"/>
      <c r="J5591" s="59">
        <f t="shared" ref="J5591:J5597" si="631">H5591*C5592</f>
        <v>0</v>
      </c>
    </row>
    <row r="5592" spans="1:10" s="141" customFormat="1">
      <c r="A5592" s="144">
        <v>12</v>
      </c>
      <c r="B5592" s="145" t="s">
        <v>35</v>
      </c>
      <c r="C5592" s="37"/>
      <c r="D5592" s="146">
        <v>49680</v>
      </c>
      <c r="E5592" s="28">
        <f t="shared" si="628"/>
        <v>0</v>
      </c>
      <c r="F5592" s="29">
        <v>0</v>
      </c>
      <c r="G5592" s="30">
        <f t="shared" si="629"/>
        <v>0</v>
      </c>
      <c r="H5592" s="63">
        <f t="shared" si="630"/>
        <v>46000</v>
      </c>
      <c r="I5592" s="63"/>
      <c r="J5592" s="59">
        <f t="shared" si="631"/>
        <v>0</v>
      </c>
    </row>
    <row r="5593" spans="1:10" s="141" customFormat="1">
      <c r="A5593" s="144">
        <v>13</v>
      </c>
      <c r="B5593" s="145" t="s">
        <v>36</v>
      </c>
      <c r="C5593" s="37"/>
      <c r="D5593" s="149">
        <v>64152</v>
      </c>
      <c r="E5593" s="28">
        <f t="shared" si="628"/>
        <v>0</v>
      </c>
      <c r="F5593" s="29">
        <v>0</v>
      </c>
      <c r="G5593" s="30">
        <f t="shared" si="629"/>
        <v>0</v>
      </c>
      <c r="H5593" s="63">
        <f t="shared" si="630"/>
        <v>59399.999999999993</v>
      </c>
      <c r="I5593" s="63"/>
      <c r="J5593" s="59">
        <f t="shared" si="631"/>
        <v>0</v>
      </c>
    </row>
    <row r="5594" spans="1:10" s="141" customFormat="1">
      <c r="A5594" s="144">
        <v>14</v>
      </c>
      <c r="B5594" s="145" t="s">
        <v>37</v>
      </c>
      <c r="C5594" s="37"/>
      <c r="D5594" s="149">
        <v>65934</v>
      </c>
      <c r="E5594" s="28">
        <f t="shared" si="628"/>
        <v>0</v>
      </c>
      <c r="F5594" s="29">
        <v>0</v>
      </c>
      <c r="G5594" s="30">
        <f t="shared" si="629"/>
        <v>0</v>
      </c>
      <c r="H5594" s="63">
        <f t="shared" si="630"/>
        <v>61049.999999999993</v>
      </c>
      <c r="I5594" s="63"/>
      <c r="J5594" s="59">
        <f t="shared" si="631"/>
        <v>0</v>
      </c>
    </row>
    <row r="5595" spans="1:10" s="141" customFormat="1">
      <c r="A5595" s="144">
        <v>15</v>
      </c>
      <c r="B5595" s="145" t="s">
        <v>38</v>
      </c>
      <c r="C5595" s="37"/>
      <c r="D5595" s="149">
        <v>76626</v>
      </c>
      <c r="E5595" s="28">
        <f t="shared" si="628"/>
        <v>0</v>
      </c>
      <c r="F5595" s="124">
        <v>0</v>
      </c>
      <c r="G5595" s="30">
        <f t="shared" si="629"/>
        <v>0</v>
      </c>
      <c r="H5595" s="63">
        <f t="shared" si="630"/>
        <v>70950</v>
      </c>
      <c r="I5595" s="63"/>
      <c r="J5595" s="59">
        <f t="shared" si="631"/>
        <v>0</v>
      </c>
    </row>
    <row r="5596" spans="1:10" s="141" customFormat="1">
      <c r="A5596" s="144">
        <v>16</v>
      </c>
      <c r="B5596" s="145" t="s">
        <v>39</v>
      </c>
      <c r="C5596" s="37"/>
      <c r="D5596" s="149">
        <v>80190</v>
      </c>
      <c r="E5596" s="28">
        <f t="shared" si="628"/>
        <v>0</v>
      </c>
      <c r="F5596" s="29">
        <v>0</v>
      </c>
      <c r="G5596" s="30">
        <f t="shared" si="629"/>
        <v>0</v>
      </c>
      <c r="H5596" s="63">
        <f t="shared" si="630"/>
        <v>74250</v>
      </c>
      <c r="I5596" s="63"/>
      <c r="J5596" s="59">
        <f t="shared" si="631"/>
        <v>0</v>
      </c>
    </row>
    <row r="5597" spans="1:10" s="141" customFormat="1">
      <c r="A5597" s="144">
        <v>17</v>
      </c>
      <c r="B5597" s="145" t="s">
        <v>40</v>
      </c>
      <c r="C5597" s="37"/>
      <c r="D5597" s="149">
        <v>113832</v>
      </c>
      <c r="E5597" s="28">
        <f t="shared" si="628"/>
        <v>0</v>
      </c>
      <c r="F5597" s="29">
        <v>0</v>
      </c>
      <c r="G5597" s="30">
        <f t="shared" si="629"/>
        <v>0</v>
      </c>
      <c r="H5597" s="63">
        <f t="shared" si="630"/>
        <v>105400</v>
      </c>
      <c r="I5597" s="63"/>
      <c r="J5597" s="59">
        <f t="shared" si="631"/>
        <v>0</v>
      </c>
    </row>
    <row r="5598" spans="1:10" s="141" customFormat="1" ht="17.25">
      <c r="A5598" s="144">
        <v>18</v>
      </c>
      <c r="B5598" s="145" t="s">
        <v>41</v>
      </c>
      <c r="C5598" s="37"/>
      <c r="D5598" s="150">
        <v>98010</v>
      </c>
      <c r="E5598" s="28">
        <f t="shared" si="628"/>
        <v>0</v>
      </c>
      <c r="F5598" s="29">
        <v>0</v>
      </c>
      <c r="G5598" s="30">
        <f t="shared" si="629"/>
        <v>0</v>
      </c>
      <c r="H5598" s="63">
        <f t="shared" si="630"/>
        <v>90750</v>
      </c>
      <c r="I5598" s="45"/>
      <c r="J5598" s="64"/>
    </row>
    <row r="5599" spans="1:10" s="141" customFormat="1" ht="31.5">
      <c r="A5599" s="40"/>
      <c r="B5599" s="41" t="s">
        <v>42</v>
      </c>
      <c r="C5599" s="42">
        <f>SUM(C5581:C5598)</f>
        <v>25</v>
      </c>
      <c r="D5599" s="42"/>
      <c r="E5599" s="43">
        <f>SUM(E5581:E5598)</f>
        <v>2389005</v>
      </c>
      <c r="F5599" s="43"/>
      <c r="G5599" s="44">
        <f>SUM(G5581:G5598)</f>
        <v>2389005</v>
      </c>
      <c r="H5599" s="5"/>
      <c r="I5599" s="5"/>
      <c r="J5599" s="75">
        <f>J5598*0.08</f>
        <v>0</v>
      </c>
    </row>
    <row r="5600" spans="1:10" s="141" customFormat="1" ht="31.5">
      <c r="A5600" s="46"/>
      <c r="B5600" s="47"/>
      <c r="C5600" s="48"/>
      <c r="D5600" s="48"/>
      <c r="E5600" s="49"/>
      <c r="F5600" s="49"/>
      <c r="G5600" s="151"/>
      <c r="H5600" s="6"/>
      <c r="I5600" s="6"/>
      <c r="J5600" s="76">
        <f>SUM(J5598:J5599)</f>
        <v>0</v>
      </c>
    </row>
    <row r="5601" spans="1:10" s="141" customFormat="1" ht="18">
      <c r="A5601" s="283" t="s">
        <v>43</v>
      </c>
      <c r="B5601" s="283"/>
      <c r="C5601" s="284" t="s">
        <v>44</v>
      </c>
      <c r="D5601" s="284"/>
      <c r="E5601" s="54"/>
      <c r="F5601" s="54"/>
      <c r="G5601" s="55" t="s">
        <v>45</v>
      </c>
    </row>
    <row r="5606" spans="1:10" s="141" customFormat="1" ht="15.75">
      <c r="A5606" s="279" t="s">
        <v>0</v>
      </c>
      <c r="B5606" s="279"/>
      <c r="C5606" s="279"/>
      <c r="D5606" s="279"/>
      <c r="E5606" s="279"/>
      <c r="F5606" s="279"/>
      <c r="G5606" s="279"/>
    </row>
    <row r="5607" spans="1:10" s="141" customFormat="1" ht="15.75">
      <c r="A5607" s="279" t="s">
        <v>1</v>
      </c>
      <c r="B5607" s="279"/>
      <c r="C5607" s="279"/>
      <c r="D5607" s="279"/>
      <c r="E5607" s="279"/>
      <c r="F5607" s="279"/>
      <c r="G5607" s="279"/>
      <c r="H5607" s="1"/>
      <c r="I5607" s="1"/>
      <c r="J5607" s="71"/>
    </row>
    <row r="5608" spans="1:10" s="141" customFormat="1" ht="15.75">
      <c r="A5608" s="279" t="s">
        <v>2</v>
      </c>
      <c r="B5608" s="279"/>
      <c r="C5608" s="279"/>
      <c r="D5608" s="279"/>
      <c r="E5608" s="279"/>
      <c r="F5608" s="279"/>
      <c r="G5608" s="279"/>
      <c r="H5608" s="1"/>
      <c r="I5608" s="1"/>
      <c r="J5608" s="71"/>
    </row>
    <row r="5609" spans="1:10" s="141" customFormat="1" ht="15.75">
      <c r="A5609" s="279" t="s">
        <v>4</v>
      </c>
      <c r="B5609" s="279"/>
      <c r="C5609" s="279"/>
      <c r="D5609" s="279"/>
      <c r="E5609" s="279"/>
      <c r="F5609" s="279"/>
      <c r="G5609" s="279"/>
      <c r="H5609" s="1"/>
      <c r="I5609" s="1"/>
      <c r="J5609" s="71"/>
    </row>
    <row r="5610" spans="1:10" s="141" customFormat="1" ht="27">
      <c r="A5610" s="280" t="s">
        <v>6</v>
      </c>
      <c r="B5610" s="280"/>
      <c r="C5610" s="280"/>
      <c r="D5610" s="280"/>
      <c r="E5610" s="280"/>
      <c r="F5610" s="280"/>
      <c r="G5610" s="280"/>
      <c r="H5610" s="2"/>
      <c r="I5610" s="2"/>
      <c r="J5610" s="72"/>
    </row>
    <row r="5611" spans="1:10" s="141" customFormat="1" ht="27">
      <c r="A5611" s="142"/>
      <c r="B5611" s="142"/>
      <c r="C5611" s="281" t="s">
        <v>433</v>
      </c>
      <c r="D5611" s="281"/>
      <c r="E5611" s="281"/>
      <c r="F5611" s="281"/>
      <c r="G5611" s="281"/>
      <c r="H5611" s="68"/>
      <c r="I5611" s="68"/>
      <c r="J5611" s="71"/>
    </row>
    <row r="5612" spans="1:10" s="141" customFormat="1" ht="15.75">
      <c r="A5612" s="11" t="s">
        <v>358</v>
      </c>
      <c r="B5612" s="12">
        <v>4138352605</v>
      </c>
      <c r="C5612" s="143"/>
      <c r="D5612" s="286"/>
      <c r="E5612" s="286"/>
      <c r="F5612" s="286"/>
      <c r="G5612" s="286"/>
      <c r="H5612" s="69" t="s">
        <v>161</v>
      </c>
      <c r="I5612" s="69"/>
      <c r="J5612" s="73"/>
    </row>
    <row r="5613" spans="1:10" s="141" customFormat="1" ht="15.75">
      <c r="A5613" s="11" t="s">
        <v>9</v>
      </c>
      <c r="B5613" s="286" t="s">
        <v>853</v>
      </c>
      <c r="C5613" s="286"/>
      <c r="D5613" s="286"/>
      <c r="E5613" s="16"/>
      <c r="F5613" s="11"/>
      <c r="G5613" s="16"/>
      <c r="H5613" s="1"/>
      <c r="I5613" s="1"/>
      <c r="J5613" s="71"/>
    </row>
    <row r="5614" spans="1:10" s="141" customFormat="1" ht="15.75">
      <c r="A5614" s="11" t="s">
        <v>11</v>
      </c>
      <c r="B5614" s="289" t="s">
        <v>698</v>
      </c>
      <c r="C5614" s="289"/>
      <c r="D5614" s="289"/>
      <c r="E5614" s="289"/>
      <c r="F5614" s="18"/>
      <c r="G5614" s="19"/>
      <c r="H5614" s="1"/>
      <c r="I5614" s="1"/>
      <c r="J5614" s="71"/>
    </row>
    <row r="5615" spans="1:10" s="141" customFormat="1" ht="15.75">
      <c r="A5615" s="21" t="s">
        <v>14</v>
      </c>
      <c r="B5615" s="21" t="s">
        <v>16</v>
      </c>
      <c r="C5615" s="21"/>
      <c r="D5615" s="22" t="s">
        <v>18</v>
      </c>
      <c r="E5615" s="23" t="s">
        <v>19</v>
      </c>
      <c r="F5615" s="23" t="s">
        <v>20</v>
      </c>
      <c r="G5615" s="21" t="s">
        <v>21</v>
      </c>
      <c r="H5615" s="63"/>
      <c r="I5615" s="63"/>
      <c r="J5615" s="59">
        <f>H5615*C5616</f>
        <v>0</v>
      </c>
    </row>
    <row r="5616" spans="1:10" s="141" customFormat="1">
      <c r="A5616" s="144">
        <v>1</v>
      </c>
      <c r="B5616" s="145" t="s">
        <v>23</v>
      </c>
      <c r="C5616" s="26">
        <v>10</v>
      </c>
      <c r="D5616" s="146">
        <v>79305</v>
      </c>
      <c r="E5616" s="28">
        <f t="shared" ref="E5616:E5633" si="632">D5616*C5616</f>
        <v>793050</v>
      </c>
      <c r="F5616" s="29">
        <v>0</v>
      </c>
      <c r="G5616" s="30">
        <f t="shared" ref="G5616:G5633" si="633">E5616-E5616*F5616</f>
        <v>793050</v>
      </c>
      <c r="H5616" s="63">
        <f t="shared" ref="H5616:H5633" si="634">D5616/1.08</f>
        <v>73430.555555555547</v>
      </c>
      <c r="I5616" s="63"/>
      <c r="J5616" s="59">
        <f>H5616*C5617</f>
        <v>0</v>
      </c>
    </row>
    <row r="5617" spans="1:10" s="141" customFormat="1">
      <c r="A5617" s="144">
        <v>2</v>
      </c>
      <c r="B5617" s="145" t="s">
        <v>25</v>
      </c>
      <c r="C5617" s="32"/>
      <c r="D5617" s="147">
        <v>128591</v>
      </c>
      <c r="E5617" s="28">
        <f t="shared" si="632"/>
        <v>0</v>
      </c>
      <c r="F5617" s="29">
        <v>0</v>
      </c>
      <c r="G5617" s="30">
        <f t="shared" si="633"/>
        <v>0</v>
      </c>
      <c r="H5617" s="63">
        <f t="shared" si="634"/>
        <v>119065.74074074073</v>
      </c>
      <c r="I5617" s="63"/>
      <c r="J5617" s="59"/>
    </row>
    <row r="5618" spans="1:10" s="141" customFormat="1">
      <c r="A5618" s="144">
        <v>3</v>
      </c>
      <c r="B5618" s="145" t="s">
        <v>26</v>
      </c>
      <c r="C5618" s="34"/>
      <c r="D5618" s="146">
        <v>60043</v>
      </c>
      <c r="E5618" s="28">
        <f t="shared" si="632"/>
        <v>0</v>
      </c>
      <c r="F5618" s="29">
        <v>0</v>
      </c>
      <c r="G5618" s="30">
        <f t="shared" si="633"/>
        <v>0</v>
      </c>
      <c r="H5618" s="63">
        <f t="shared" si="634"/>
        <v>55595.370370370365</v>
      </c>
      <c r="I5618" s="63"/>
      <c r="J5618" s="59"/>
    </row>
    <row r="5619" spans="1:10" s="141" customFormat="1">
      <c r="A5619" s="144">
        <v>4</v>
      </c>
      <c r="B5619" s="145" t="s">
        <v>27</v>
      </c>
      <c r="C5619" s="106"/>
      <c r="D5619" s="146">
        <v>115781</v>
      </c>
      <c r="E5619" s="28">
        <f t="shared" si="632"/>
        <v>0</v>
      </c>
      <c r="F5619" s="29">
        <v>0</v>
      </c>
      <c r="G5619" s="30">
        <f t="shared" si="633"/>
        <v>0</v>
      </c>
      <c r="H5619" s="63">
        <f t="shared" si="634"/>
        <v>107204.62962962962</v>
      </c>
      <c r="I5619" s="63"/>
      <c r="J5619" s="59"/>
    </row>
    <row r="5620" spans="1:10" s="141" customFormat="1">
      <c r="A5620" s="144">
        <v>5</v>
      </c>
      <c r="B5620" s="145" t="s">
        <v>28</v>
      </c>
      <c r="C5620" s="32"/>
      <c r="D5620" s="146">
        <v>119943</v>
      </c>
      <c r="E5620" s="28">
        <f t="shared" si="632"/>
        <v>0</v>
      </c>
      <c r="F5620" s="124">
        <v>0</v>
      </c>
      <c r="G5620" s="30">
        <f t="shared" si="633"/>
        <v>0</v>
      </c>
      <c r="H5620" s="63">
        <f t="shared" si="634"/>
        <v>111058.33333333333</v>
      </c>
      <c r="I5620" s="63"/>
      <c r="J5620" s="59"/>
    </row>
    <row r="5621" spans="1:10" s="141" customFormat="1">
      <c r="A5621" s="144">
        <v>6</v>
      </c>
      <c r="B5621" s="145" t="s">
        <v>29</v>
      </c>
      <c r="C5621" s="26">
        <v>5</v>
      </c>
      <c r="D5621" s="146">
        <v>94810</v>
      </c>
      <c r="E5621" s="28">
        <f t="shared" si="632"/>
        <v>474050</v>
      </c>
      <c r="F5621" s="29">
        <v>0</v>
      </c>
      <c r="G5621" s="30">
        <f t="shared" si="633"/>
        <v>474050</v>
      </c>
      <c r="H5621" s="63">
        <f t="shared" si="634"/>
        <v>87787.037037037036</v>
      </c>
      <c r="I5621" s="63"/>
      <c r="J5621" s="59"/>
    </row>
    <row r="5622" spans="1:10" s="141" customFormat="1">
      <c r="A5622" s="144">
        <v>7</v>
      </c>
      <c r="B5622" s="145" t="s">
        <v>30</v>
      </c>
      <c r="C5622" s="34"/>
      <c r="D5622" s="146">
        <v>141396</v>
      </c>
      <c r="E5622" s="28">
        <f t="shared" si="632"/>
        <v>0</v>
      </c>
      <c r="F5622" s="29">
        <v>0</v>
      </c>
      <c r="G5622" s="30">
        <f t="shared" si="633"/>
        <v>0</v>
      </c>
      <c r="H5622" s="63">
        <f t="shared" si="634"/>
        <v>130922.22222222222</v>
      </c>
      <c r="I5622" s="63"/>
      <c r="J5622" s="59"/>
    </row>
    <row r="5623" spans="1:10" s="141" customFormat="1">
      <c r="A5623" s="144">
        <v>8</v>
      </c>
      <c r="B5623" s="145" t="s">
        <v>31</v>
      </c>
      <c r="C5623" s="26"/>
      <c r="D5623" s="146">
        <v>232931</v>
      </c>
      <c r="E5623" s="28">
        <f t="shared" si="632"/>
        <v>0</v>
      </c>
      <c r="F5623" s="29">
        <v>0</v>
      </c>
      <c r="G5623" s="30">
        <f t="shared" si="633"/>
        <v>0</v>
      </c>
      <c r="H5623" s="63">
        <f t="shared" si="634"/>
        <v>215676.85185185182</v>
      </c>
      <c r="I5623" s="63"/>
      <c r="J5623" s="59"/>
    </row>
    <row r="5624" spans="1:10" s="141" customFormat="1">
      <c r="A5624" s="144">
        <v>9</v>
      </c>
      <c r="B5624" s="148" t="s">
        <v>32</v>
      </c>
      <c r="C5624" s="26"/>
      <c r="D5624" s="146">
        <v>101534</v>
      </c>
      <c r="E5624" s="28">
        <f t="shared" si="632"/>
        <v>0</v>
      </c>
      <c r="F5624" s="29">
        <v>0</v>
      </c>
      <c r="G5624" s="30">
        <f t="shared" si="633"/>
        <v>0</v>
      </c>
      <c r="H5624" s="63">
        <f t="shared" si="634"/>
        <v>94012.962962962964</v>
      </c>
      <c r="I5624" s="63"/>
      <c r="J5624" s="59"/>
    </row>
    <row r="5625" spans="1:10" s="141" customFormat="1">
      <c r="A5625" s="144">
        <v>10</v>
      </c>
      <c r="B5625" s="148" t="s">
        <v>33</v>
      </c>
      <c r="C5625" s="37"/>
      <c r="D5625" s="147">
        <v>110148</v>
      </c>
      <c r="E5625" s="28">
        <f t="shared" si="632"/>
        <v>0</v>
      </c>
      <c r="F5625" s="29">
        <v>0</v>
      </c>
      <c r="G5625" s="30">
        <f t="shared" si="633"/>
        <v>0</v>
      </c>
      <c r="H5625" s="63">
        <f t="shared" si="634"/>
        <v>101988.88888888888</v>
      </c>
      <c r="I5625" s="63"/>
      <c r="J5625" s="59"/>
    </row>
    <row r="5626" spans="1:10" s="141" customFormat="1">
      <c r="A5626" s="144">
        <v>11</v>
      </c>
      <c r="B5626" s="145" t="s">
        <v>34</v>
      </c>
      <c r="C5626" s="37"/>
      <c r="D5626" s="146">
        <v>54198</v>
      </c>
      <c r="E5626" s="28">
        <f t="shared" si="632"/>
        <v>0</v>
      </c>
      <c r="F5626" s="29">
        <v>0</v>
      </c>
      <c r="G5626" s="30">
        <f t="shared" si="633"/>
        <v>0</v>
      </c>
      <c r="H5626" s="63">
        <f t="shared" si="634"/>
        <v>50183.333333333328</v>
      </c>
      <c r="I5626" s="63"/>
      <c r="J5626" s="59">
        <f t="shared" ref="J5626:J5632" si="635">H5626*C5627</f>
        <v>0</v>
      </c>
    </row>
    <row r="5627" spans="1:10" s="141" customFormat="1">
      <c r="A5627" s="144">
        <v>12</v>
      </c>
      <c r="B5627" s="145" t="s">
        <v>35</v>
      </c>
      <c r="C5627" s="37"/>
      <c r="D5627" s="146">
        <v>49680</v>
      </c>
      <c r="E5627" s="28">
        <f t="shared" si="632"/>
        <v>0</v>
      </c>
      <c r="F5627" s="29">
        <v>0</v>
      </c>
      <c r="G5627" s="30">
        <f t="shared" si="633"/>
        <v>0</v>
      </c>
      <c r="H5627" s="63">
        <f t="shared" si="634"/>
        <v>46000</v>
      </c>
      <c r="I5627" s="63"/>
      <c r="J5627" s="59">
        <f t="shared" si="635"/>
        <v>0</v>
      </c>
    </row>
    <row r="5628" spans="1:10" s="141" customFormat="1">
      <c r="A5628" s="144">
        <v>13</v>
      </c>
      <c r="B5628" s="145" t="s">
        <v>36</v>
      </c>
      <c r="C5628" s="37"/>
      <c r="D5628" s="149">
        <v>64152</v>
      </c>
      <c r="E5628" s="28">
        <f t="shared" si="632"/>
        <v>0</v>
      </c>
      <c r="F5628" s="29">
        <v>0</v>
      </c>
      <c r="G5628" s="30">
        <f t="shared" si="633"/>
        <v>0</v>
      </c>
      <c r="H5628" s="63">
        <f t="shared" si="634"/>
        <v>59399.999999999993</v>
      </c>
      <c r="I5628" s="63"/>
      <c r="J5628" s="59">
        <f t="shared" si="635"/>
        <v>0</v>
      </c>
    </row>
    <row r="5629" spans="1:10" s="141" customFormat="1">
      <c r="A5629" s="144">
        <v>14</v>
      </c>
      <c r="B5629" s="145" t="s">
        <v>37</v>
      </c>
      <c r="C5629" s="37"/>
      <c r="D5629" s="149">
        <v>65934</v>
      </c>
      <c r="E5629" s="28">
        <f t="shared" si="632"/>
        <v>0</v>
      </c>
      <c r="F5629" s="29">
        <v>0</v>
      </c>
      <c r="G5629" s="30">
        <f t="shared" si="633"/>
        <v>0</v>
      </c>
      <c r="H5629" s="63">
        <f t="shared" si="634"/>
        <v>61049.999999999993</v>
      </c>
      <c r="I5629" s="63"/>
      <c r="J5629" s="59">
        <f t="shared" si="635"/>
        <v>0</v>
      </c>
    </row>
    <row r="5630" spans="1:10" s="141" customFormat="1">
      <c r="A5630" s="144">
        <v>15</v>
      </c>
      <c r="B5630" s="145" t="s">
        <v>38</v>
      </c>
      <c r="C5630" s="37"/>
      <c r="D5630" s="149">
        <v>76626</v>
      </c>
      <c r="E5630" s="28">
        <f t="shared" si="632"/>
        <v>0</v>
      </c>
      <c r="F5630" s="124">
        <v>0</v>
      </c>
      <c r="G5630" s="30">
        <f t="shared" si="633"/>
        <v>0</v>
      </c>
      <c r="H5630" s="63">
        <f t="shared" si="634"/>
        <v>70950</v>
      </c>
      <c r="I5630" s="63"/>
      <c r="J5630" s="59">
        <f t="shared" si="635"/>
        <v>0</v>
      </c>
    </row>
    <row r="5631" spans="1:10" s="141" customFormat="1">
      <c r="A5631" s="144">
        <v>16</v>
      </c>
      <c r="B5631" s="145" t="s">
        <v>39</v>
      </c>
      <c r="C5631" s="37"/>
      <c r="D5631" s="149">
        <v>80190</v>
      </c>
      <c r="E5631" s="28">
        <f t="shared" si="632"/>
        <v>0</v>
      </c>
      <c r="F5631" s="29">
        <v>0</v>
      </c>
      <c r="G5631" s="30">
        <f t="shared" si="633"/>
        <v>0</v>
      </c>
      <c r="H5631" s="63">
        <f t="shared" si="634"/>
        <v>74250</v>
      </c>
      <c r="I5631" s="63"/>
      <c r="J5631" s="59">
        <f t="shared" si="635"/>
        <v>0</v>
      </c>
    </row>
    <row r="5632" spans="1:10" s="141" customFormat="1">
      <c r="A5632" s="144">
        <v>17</v>
      </c>
      <c r="B5632" s="145" t="s">
        <v>40</v>
      </c>
      <c r="C5632" s="37"/>
      <c r="D5632" s="149">
        <v>113832</v>
      </c>
      <c r="E5632" s="28">
        <f t="shared" si="632"/>
        <v>0</v>
      </c>
      <c r="F5632" s="29">
        <v>0</v>
      </c>
      <c r="G5632" s="30">
        <f t="shared" si="633"/>
        <v>0</v>
      </c>
      <c r="H5632" s="63">
        <f t="shared" si="634"/>
        <v>105400</v>
      </c>
      <c r="I5632" s="63"/>
      <c r="J5632" s="59">
        <f t="shared" si="635"/>
        <v>0</v>
      </c>
    </row>
    <row r="5633" spans="1:10" s="141" customFormat="1" ht="17.25">
      <c r="A5633" s="144">
        <v>18</v>
      </c>
      <c r="B5633" s="145" t="s">
        <v>41</v>
      </c>
      <c r="C5633" s="37"/>
      <c r="D5633" s="150">
        <v>98010</v>
      </c>
      <c r="E5633" s="28">
        <f t="shared" si="632"/>
        <v>0</v>
      </c>
      <c r="F5633" s="29">
        <v>0</v>
      </c>
      <c r="G5633" s="30">
        <f t="shared" si="633"/>
        <v>0</v>
      </c>
      <c r="H5633" s="63">
        <f t="shared" si="634"/>
        <v>90750</v>
      </c>
      <c r="I5633" s="45"/>
      <c r="J5633" s="64"/>
    </row>
    <row r="5634" spans="1:10" s="141" customFormat="1" ht="31.5">
      <c r="A5634" s="40"/>
      <c r="B5634" s="41" t="s">
        <v>42</v>
      </c>
      <c r="C5634" s="42">
        <f>SUM(C5616:C5633)</f>
        <v>15</v>
      </c>
      <c r="D5634" s="42"/>
      <c r="E5634" s="43">
        <f>SUM(E5616:E5633)</f>
        <v>1267100</v>
      </c>
      <c r="F5634" s="43"/>
      <c r="G5634" s="44">
        <f>SUM(G5616:G5633)</f>
        <v>1267100</v>
      </c>
      <c r="H5634" s="5"/>
      <c r="I5634" s="5"/>
      <c r="J5634" s="75">
        <f>J5633*0.08</f>
        <v>0</v>
      </c>
    </row>
    <row r="5635" spans="1:10" s="141" customFormat="1" ht="31.5">
      <c r="A5635" s="46"/>
      <c r="B5635" s="47"/>
      <c r="C5635" s="48"/>
      <c r="D5635" s="48"/>
      <c r="E5635" s="49"/>
      <c r="F5635" s="49"/>
      <c r="G5635" s="151"/>
      <c r="H5635" s="6"/>
      <c r="I5635" s="6"/>
      <c r="J5635" s="76">
        <f>SUM(J5633:J5634)</f>
        <v>0</v>
      </c>
    </row>
    <row r="5636" spans="1:10" s="141" customFormat="1" ht="18">
      <c r="A5636" s="283" t="s">
        <v>43</v>
      </c>
      <c r="B5636" s="283"/>
      <c r="C5636" s="284" t="s">
        <v>44</v>
      </c>
      <c r="D5636" s="284"/>
      <c r="E5636" s="54"/>
      <c r="F5636" s="54"/>
      <c r="G5636" s="55" t="s">
        <v>45</v>
      </c>
    </row>
    <row r="5640" spans="1:10" s="141" customFormat="1" ht="15.75">
      <c r="A5640" s="279" t="s">
        <v>0</v>
      </c>
      <c r="B5640" s="279"/>
      <c r="C5640" s="279"/>
      <c r="D5640" s="279"/>
      <c r="E5640" s="279"/>
      <c r="F5640" s="279"/>
      <c r="G5640" s="279"/>
    </row>
    <row r="5641" spans="1:10" s="141" customFormat="1" ht="15.75">
      <c r="A5641" s="279" t="s">
        <v>1</v>
      </c>
      <c r="B5641" s="279"/>
      <c r="C5641" s="279"/>
      <c r="D5641" s="279"/>
      <c r="E5641" s="279"/>
      <c r="F5641" s="279"/>
      <c r="G5641" s="279"/>
      <c r="H5641" s="1"/>
      <c r="I5641" s="1"/>
      <c r="J5641" s="71"/>
    </row>
    <row r="5642" spans="1:10" s="141" customFormat="1" ht="15.75">
      <c r="A5642" s="279" t="s">
        <v>2</v>
      </c>
      <c r="B5642" s="279"/>
      <c r="C5642" s="279"/>
      <c r="D5642" s="279"/>
      <c r="E5642" s="279"/>
      <c r="F5642" s="279"/>
      <c r="G5642" s="279"/>
      <c r="H5642" s="1"/>
      <c r="I5642" s="1"/>
      <c r="J5642" s="71"/>
    </row>
    <row r="5643" spans="1:10" s="141" customFormat="1" ht="15.75">
      <c r="A5643" s="279" t="s">
        <v>4</v>
      </c>
      <c r="B5643" s="279"/>
      <c r="C5643" s="279"/>
      <c r="D5643" s="279"/>
      <c r="E5643" s="279"/>
      <c r="F5643" s="279"/>
      <c r="G5643" s="279"/>
      <c r="H5643" s="1"/>
      <c r="I5643" s="1"/>
      <c r="J5643" s="71"/>
    </row>
    <row r="5644" spans="1:10" s="141" customFormat="1" ht="27">
      <c r="A5644" s="280" t="s">
        <v>6</v>
      </c>
      <c r="B5644" s="280"/>
      <c r="C5644" s="280"/>
      <c r="D5644" s="280"/>
      <c r="E5644" s="280"/>
      <c r="F5644" s="280"/>
      <c r="G5644" s="280"/>
      <c r="H5644" s="2"/>
      <c r="I5644" s="2"/>
      <c r="J5644" s="72"/>
    </row>
    <row r="5645" spans="1:10" s="141" customFormat="1" ht="27">
      <c r="A5645" s="142"/>
      <c r="B5645" s="142"/>
      <c r="C5645" s="281" t="s">
        <v>433</v>
      </c>
      <c r="D5645" s="281"/>
      <c r="E5645" s="281"/>
      <c r="F5645" s="281"/>
      <c r="G5645" s="281"/>
      <c r="H5645" s="68"/>
      <c r="I5645" s="68"/>
      <c r="J5645" s="71"/>
    </row>
    <row r="5646" spans="1:10" s="141" customFormat="1" ht="15.75">
      <c r="A5646" s="11" t="s">
        <v>358</v>
      </c>
      <c r="B5646" s="12">
        <v>4138360588</v>
      </c>
      <c r="C5646" s="143"/>
      <c r="D5646" s="286"/>
      <c r="E5646" s="286"/>
      <c r="F5646" s="286"/>
      <c r="G5646" s="286"/>
      <c r="H5646" s="69" t="s">
        <v>161</v>
      </c>
      <c r="I5646" s="69"/>
      <c r="J5646" s="73"/>
    </row>
    <row r="5647" spans="1:10" s="141" customFormat="1" ht="15.75">
      <c r="A5647" s="11" t="s">
        <v>9</v>
      </c>
      <c r="B5647" s="286" t="s">
        <v>689</v>
      </c>
      <c r="C5647" s="286"/>
      <c r="D5647" s="286"/>
      <c r="E5647" s="16"/>
      <c r="F5647" s="11"/>
      <c r="G5647" s="16"/>
      <c r="H5647" s="1"/>
      <c r="I5647" s="1"/>
      <c r="J5647" s="71"/>
    </row>
    <row r="5648" spans="1:10" s="141" customFormat="1" ht="15.75">
      <c r="A5648" s="11" t="s">
        <v>11</v>
      </c>
      <c r="B5648" s="289" t="s">
        <v>854</v>
      </c>
      <c r="C5648" s="289"/>
      <c r="D5648" s="289"/>
      <c r="E5648" s="289"/>
      <c r="F5648" s="18"/>
      <c r="G5648" s="19"/>
      <c r="H5648" s="1"/>
      <c r="I5648" s="1"/>
      <c r="J5648" s="71"/>
    </row>
    <row r="5649" spans="1:10" s="141" customFormat="1" ht="15.75">
      <c r="A5649" s="21" t="s">
        <v>14</v>
      </c>
      <c r="B5649" s="21" t="s">
        <v>16</v>
      </c>
      <c r="C5649" s="21"/>
      <c r="D5649" s="22" t="s">
        <v>18</v>
      </c>
      <c r="E5649" s="23" t="s">
        <v>19</v>
      </c>
      <c r="F5649" s="23" t="s">
        <v>20</v>
      </c>
      <c r="G5649" s="21" t="s">
        <v>21</v>
      </c>
      <c r="H5649" s="63"/>
      <c r="I5649" s="63"/>
      <c r="J5649" s="59">
        <f>H5649*C5650</f>
        <v>0</v>
      </c>
    </row>
    <row r="5650" spans="1:10" s="141" customFormat="1">
      <c r="A5650" s="144">
        <v>1</v>
      </c>
      <c r="B5650" s="145" t="s">
        <v>23</v>
      </c>
      <c r="C5650" s="26"/>
      <c r="D5650" s="146">
        <v>79305</v>
      </c>
      <c r="E5650" s="28">
        <f t="shared" ref="E5650:E5667" si="636">D5650*C5650</f>
        <v>0</v>
      </c>
      <c r="F5650" s="29">
        <v>0</v>
      </c>
      <c r="G5650" s="30">
        <f t="shared" ref="G5650:G5667" si="637">E5650-E5650*F5650</f>
        <v>0</v>
      </c>
      <c r="H5650" s="63">
        <f t="shared" ref="H5650:H5667" si="638">D5650/1.08</f>
        <v>73430.555555555547</v>
      </c>
      <c r="I5650" s="63"/>
      <c r="J5650" s="59">
        <f>H5650*C5651</f>
        <v>0</v>
      </c>
    </row>
    <row r="5651" spans="1:10" s="141" customFormat="1">
      <c r="A5651" s="144">
        <v>2</v>
      </c>
      <c r="B5651" s="145" t="s">
        <v>25</v>
      </c>
      <c r="C5651" s="32"/>
      <c r="D5651" s="147">
        <v>128591</v>
      </c>
      <c r="E5651" s="28">
        <f t="shared" si="636"/>
        <v>0</v>
      </c>
      <c r="F5651" s="29">
        <v>0</v>
      </c>
      <c r="G5651" s="30">
        <f t="shared" si="637"/>
        <v>0</v>
      </c>
      <c r="H5651" s="63">
        <f t="shared" si="638"/>
        <v>119065.74074074073</v>
      </c>
      <c r="I5651" s="63"/>
      <c r="J5651" s="59"/>
    </row>
    <row r="5652" spans="1:10" s="141" customFormat="1">
      <c r="A5652" s="144">
        <v>3</v>
      </c>
      <c r="B5652" s="145" t="s">
        <v>26</v>
      </c>
      <c r="C5652" s="34"/>
      <c r="D5652" s="146">
        <v>60043</v>
      </c>
      <c r="E5652" s="28">
        <f t="shared" si="636"/>
        <v>0</v>
      </c>
      <c r="F5652" s="29">
        <v>0</v>
      </c>
      <c r="G5652" s="30">
        <f t="shared" si="637"/>
        <v>0</v>
      </c>
      <c r="H5652" s="63">
        <f t="shared" si="638"/>
        <v>55595.370370370365</v>
      </c>
      <c r="I5652" s="63"/>
      <c r="J5652" s="59"/>
    </row>
    <row r="5653" spans="1:10" s="141" customFormat="1">
      <c r="A5653" s="144">
        <v>4</v>
      </c>
      <c r="B5653" s="145" t="s">
        <v>27</v>
      </c>
      <c r="C5653" s="106"/>
      <c r="D5653" s="146">
        <v>115781</v>
      </c>
      <c r="E5653" s="28">
        <f t="shared" si="636"/>
        <v>0</v>
      </c>
      <c r="F5653" s="29">
        <v>0</v>
      </c>
      <c r="G5653" s="30">
        <f t="shared" si="637"/>
        <v>0</v>
      </c>
      <c r="H5653" s="63">
        <f t="shared" si="638"/>
        <v>107204.62962962962</v>
      </c>
      <c r="I5653" s="63"/>
      <c r="J5653" s="59"/>
    </row>
    <row r="5654" spans="1:10" s="141" customFormat="1">
      <c r="A5654" s="144">
        <v>5</v>
      </c>
      <c r="B5654" s="145" t="s">
        <v>28</v>
      </c>
      <c r="C5654" s="32">
        <v>3</v>
      </c>
      <c r="D5654" s="146">
        <v>119943</v>
      </c>
      <c r="E5654" s="28">
        <f t="shared" si="636"/>
        <v>359829</v>
      </c>
      <c r="F5654" s="124">
        <v>0</v>
      </c>
      <c r="G5654" s="30">
        <f t="shared" si="637"/>
        <v>359829</v>
      </c>
      <c r="H5654" s="63">
        <f t="shared" si="638"/>
        <v>111058.33333333333</v>
      </c>
      <c r="I5654" s="63"/>
      <c r="J5654" s="59"/>
    </row>
    <row r="5655" spans="1:10" s="141" customFormat="1">
      <c r="A5655" s="144">
        <v>6</v>
      </c>
      <c r="B5655" s="145" t="s">
        <v>29</v>
      </c>
      <c r="C5655" s="26"/>
      <c r="D5655" s="146">
        <v>94810</v>
      </c>
      <c r="E5655" s="28">
        <f t="shared" si="636"/>
        <v>0</v>
      </c>
      <c r="F5655" s="29">
        <v>0</v>
      </c>
      <c r="G5655" s="30">
        <f t="shared" si="637"/>
        <v>0</v>
      </c>
      <c r="H5655" s="63">
        <f t="shared" si="638"/>
        <v>87787.037037037036</v>
      </c>
      <c r="I5655" s="63"/>
      <c r="J5655" s="59"/>
    </row>
    <row r="5656" spans="1:10" s="141" customFormat="1">
      <c r="A5656" s="144">
        <v>7</v>
      </c>
      <c r="B5656" s="145" t="s">
        <v>30</v>
      </c>
      <c r="C5656" s="34"/>
      <c r="D5656" s="146">
        <v>141396</v>
      </c>
      <c r="E5656" s="28">
        <f t="shared" si="636"/>
        <v>0</v>
      </c>
      <c r="F5656" s="29">
        <v>0</v>
      </c>
      <c r="G5656" s="30">
        <f t="shared" si="637"/>
        <v>0</v>
      </c>
      <c r="H5656" s="63">
        <f t="shared" si="638"/>
        <v>130922.22222222222</v>
      </c>
      <c r="I5656" s="63"/>
      <c r="J5656" s="59"/>
    </row>
    <row r="5657" spans="1:10" s="141" customFormat="1">
      <c r="A5657" s="144">
        <v>8</v>
      </c>
      <c r="B5657" s="145" t="s">
        <v>31</v>
      </c>
      <c r="C5657" s="26"/>
      <c r="D5657" s="146">
        <v>232931</v>
      </c>
      <c r="E5657" s="28">
        <f t="shared" si="636"/>
        <v>0</v>
      </c>
      <c r="F5657" s="29">
        <v>0</v>
      </c>
      <c r="G5657" s="30">
        <f t="shared" si="637"/>
        <v>0</v>
      </c>
      <c r="H5657" s="63">
        <f t="shared" si="638"/>
        <v>215676.85185185182</v>
      </c>
      <c r="I5657" s="63"/>
      <c r="J5657" s="59"/>
    </row>
    <row r="5658" spans="1:10" s="141" customFormat="1">
      <c r="A5658" s="144">
        <v>9</v>
      </c>
      <c r="B5658" s="148" t="s">
        <v>32</v>
      </c>
      <c r="C5658" s="26"/>
      <c r="D5658" s="146">
        <v>101534</v>
      </c>
      <c r="E5658" s="28">
        <f t="shared" si="636"/>
        <v>0</v>
      </c>
      <c r="F5658" s="29">
        <v>0</v>
      </c>
      <c r="G5658" s="30">
        <f t="shared" si="637"/>
        <v>0</v>
      </c>
      <c r="H5658" s="63">
        <f t="shared" si="638"/>
        <v>94012.962962962964</v>
      </c>
      <c r="I5658" s="63"/>
      <c r="J5658" s="59"/>
    </row>
    <row r="5659" spans="1:10" s="141" customFormat="1">
      <c r="A5659" s="144">
        <v>10</v>
      </c>
      <c r="B5659" s="148" t="s">
        <v>33</v>
      </c>
      <c r="C5659" s="37"/>
      <c r="D5659" s="147">
        <v>110148</v>
      </c>
      <c r="E5659" s="28">
        <f t="shared" si="636"/>
        <v>0</v>
      </c>
      <c r="F5659" s="29">
        <v>0</v>
      </c>
      <c r="G5659" s="30">
        <f t="shared" si="637"/>
        <v>0</v>
      </c>
      <c r="H5659" s="63">
        <f t="shared" si="638"/>
        <v>101988.88888888888</v>
      </c>
      <c r="I5659" s="63"/>
      <c r="J5659" s="59"/>
    </row>
    <row r="5660" spans="1:10" s="141" customFormat="1">
      <c r="A5660" s="144">
        <v>11</v>
      </c>
      <c r="B5660" s="145" t="s">
        <v>34</v>
      </c>
      <c r="C5660" s="37"/>
      <c r="D5660" s="146">
        <v>54198</v>
      </c>
      <c r="E5660" s="28">
        <f t="shared" si="636"/>
        <v>0</v>
      </c>
      <c r="F5660" s="29">
        <v>0</v>
      </c>
      <c r="G5660" s="30">
        <f t="shared" si="637"/>
        <v>0</v>
      </c>
      <c r="H5660" s="63">
        <f t="shared" si="638"/>
        <v>50183.333333333328</v>
      </c>
      <c r="I5660" s="63"/>
      <c r="J5660" s="59">
        <f t="shared" ref="J5660:J5666" si="639">H5660*C5661</f>
        <v>0</v>
      </c>
    </row>
    <row r="5661" spans="1:10" s="141" customFormat="1">
      <c r="A5661" s="144">
        <v>12</v>
      </c>
      <c r="B5661" s="145" t="s">
        <v>35</v>
      </c>
      <c r="C5661" s="37"/>
      <c r="D5661" s="146">
        <v>49680</v>
      </c>
      <c r="E5661" s="28">
        <f t="shared" si="636"/>
        <v>0</v>
      </c>
      <c r="F5661" s="29">
        <v>0</v>
      </c>
      <c r="G5661" s="30">
        <f t="shared" si="637"/>
        <v>0</v>
      </c>
      <c r="H5661" s="63">
        <f t="shared" si="638"/>
        <v>46000</v>
      </c>
      <c r="I5661" s="63"/>
      <c r="J5661" s="59">
        <f t="shared" si="639"/>
        <v>0</v>
      </c>
    </row>
    <row r="5662" spans="1:10" s="141" customFormat="1">
      <c r="A5662" s="144">
        <v>13</v>
      </c>
      <c r="B5662" s="145" t="s">
        <v>36</v>
      </c>
      <c r="C5662" s="37"/>
      <c r="D5662" s="149">
        <v>64152</v>
      </c>
      <c r="E5662" s="28">
        <f t="shared" si="636"/>
        <v>0</v>
      </c>
      <c r="F5662" s="29">
        <v>0</v>
      </c>
      <c r="G5662" s="30">
        <f t="shared" si="637"/>
        <v>0</v>
      </c>
      <c r="H5662" s="63">
        <f t="shared" si="638"/>
        <v>59399.999999999993</v>
      </c>
      <c r="I5662" s="63"/>
      <c r="J5662" s="59">
        <f t="shared" si="639"/>
        <v>0</v>
      </c>
    </row>
    <row r="5663" spans="1:10" s="141" customFormat="1">
      <c r="A5663" s="144">
        <v>14</v>
      </c>
      <c r="B5663" s="145" t="s">
        <v>37</v>
      </c>
      <c r="C5663" s="37"/>
      <c r="D5663" s="149">
        <v>65934</v>
      </c>
      <c r="E5663" s="28">
        <f t="shared" si="636"/>
        <v>0</v>
      </c>
      <c r="F5663" s="29">
        <v>0</v>
      </c>
      <c r="G5663" s="30">
        <f t="shared" si="637"/>
        <v>0</v>
      </c>
      <c r="H5663" s="63">
        <f t="shared" si="638"/>
        <v>61049.999999999993</v>
      </c>
      <c r="I5663" s="63"/>
      <c r="J5663" s="59">
        <f t="shared" si="639"/>
        <v>0</v>
      </c>
    </row>
    <row r="5664" spans="1:10" s="141" customFormat="1">
      <c r="A5664" s="144">
        <v>15</v>
      </c>
      <c r="B5664" s="145" t="s">
        <v>38</v>
      </c>
      <c r="C5664" s="37"/>
      <c r="D5664" s="149">
        <v>76626</v>
      </c>
      <c r="E5664" s="28">
        <f t="shared" si="636"/>
        <v>0</v>
      </c>
      <c r="F5664" s="124">
        <v>0</v>
      </c>
      <c r="G5664" s="30">
        <f t="shared" si="637"/>
        <v>0</v>
      </c>
      <c r="H5664" s="63">
        <f t="shared" si="638"/>
        <v>70950</v>
      </c>
      <c r="I5664" s="63"/>
      <c r="J5664" s="59">
        <f t="shared" si="639"/>
        <v>0</v>
      </c>
    </row>
    <row r="5665" spans="1:10" s="141" customFormat="1">
      <c r="A5665" s="144">
        <v>16</v>
      </c>
      <c r="B5665" s="145" t="s">
        <v>39</v>
      </c>
      <c r="C5665" s="37"/>
      <c r="D5665" s="149">
        <v>80190</v>
      </c>
      <c r="E5665" s="28">
        <f t="shared" si="636"/>
        <v>0</v>
      </c>
      <c r="F5665" s="29">
        <v>0</v>
      </c>
      <c r="G5665" s="30">
        <f t="shared" si="637"/>
        <v>0</v>
      </c>
      <c r="H5665" s="63">
        <f t="shared" si="638"/>
        <v>74250</v>
      </c>
      <c r="I5665" s="63"/>
      <c r="J5665" s="59">
        <f t="shared" si="639"/>
        <v>0</v>
      </c>
    </row>
    <row r="5666" spans="1:10" s="141" customFormat="1">
      <c r="A5666" s="144">
        <v>17</v>
      </c>
      <c r="B5666" s="145" t="s">
        <v>40</v>
      </c>
      <c r="C5666" s="37"/>
      <c r="D5666" s="149">
        <v>113832</v>
      </c>
      <c r="E5666" s="28">
        <f t="shared" si="636"/>
        <v>0</v>
      </c>
      <c r="F5666" s="29">
        <v>0</v>
      </c>
      <c r="G5666" s="30">
        <f t="shared" si="637"/>
        <v>0</v>
      </c>
      <c r="H5666" s="63">
        <f t="shared" si="638"/>
        <v>105400</v>
      </c>
      <c r="I5666" s="63"/>
      <c r="J5666" s="59">
        <f t="shared" si="639"/>
        <v>0</v>
      </c>
    </row>
    <row r="5667" spans="1:10" s="141" customFormat="1" ht="17.25">
      <c r="A5667" s="144">
        <v>18</v>
      </c>
      <c r="B5667" s="145" t="s">
        <v>41</v>
      </c>
      <c r="C5667" s="37"/>
      <c r="D5667" s="150">
        <v>98010</v>
      </c>
      <c r="E5667" s="28">
        <f t="shared" si="636"/>
        <v>0</v>
      </c>
      <c r="F5667" s="29">
        <v>0</v>
      </c>
      <c r="G5667" s="30">
        <f t="shared" si="637"/>
        <v>0</v>
      </c>
      <c r="H5667" s="63">
        <f t="shared" si="638"/>
        <v>90750</v>
      </c>
      <c r="I5667" s="45"/>
      <c r="J5667" s="64"/>
    </row>
    <row r="5668" spans="1:10" s="141" customFormat="1" ht="31.5">
      <c r="A5668" s="40"/>
      <c r="B5668" s="41" t="s">
        <v>42</v>
      </c>
      <c r="C5668" s="42">
        <f>SUM(C5650:C5667)</f>
        <v>3</v>
      </c>
      <c r="D5668" s="42"/>
      <c r="E5668" s="43">
        <f>SUM(E5650:E5667)</f>
        <v>359829</v>
      </c>
      <c r="F5668" s="43"/>
      <c r="G5668" s="44">
        <f>SUM(G5650:G5667)</f>
        <v>359829</v>
      </c>
      <c r="H5668" s="5"/>
      <c r="I5668" s="5"/>
      <c r="J5668" s="75">
        <f>J5667*0.08</f>
        <v>0</v>
      </c>
    </row>
    <row r="5669" spans="1:10" s="141" customFormat="1" ht="31.5">
      <c r="A5669" s="46"/>
      <c r="B5669" s="47"/>
      <c r="C5669" s="48"/>
      <c r="D5669" s="48"/>
      <c r="E5669" s="49"/>
      <c r="F5669" s="49"/>
      <c r="G5669" s="151"/>
      <c r="H5669" s="6"/>
      <c r="I5669" s="6"/>
      <c r="J5669" s="76">
        <f>SUM(J5667:J5668)</f>
        <v>0</v>
      </c>
    </row>
    <row r="5670" spans="1:10" s="141" customFormat="1" ht="18">
      <c r="A5670" s="283" t="s">
        <v>43</v>
      </c>
      <c r="B5670" s="283"/>
      <c r="C5670" s="284" t="s">
        <v>44</v>
      </c>
      <c r="D5670" s="284"/>
      <c r="E5670" s="54"/>
      <c r="F5670" s="54"/>
      <c r="G5670" s="55" t="s">
        <v>45</v>
      </c>
    </row>
    <row r="5674" spans="1:10" s="141" customFormat="1" ht="15.75">
      <c r="A5674" s="279" t="s">
        <v>0</v>
      </c>
      <c r="B5674" s="279"/>
      <c r="C5674" s="279"/>
      <c r="D5674" s="279"/>
      <c r="E5674" s="279"/>
      <c r="F5674" s="279"/>
      <c r="G5674" s="279"/>
    </row>
    <row r="5675" spans="1:10" s="141" customFormat="1" ht="15.75">
      <c r="A5675" s="279" t="s">
        <v>1</v>
      </c>
      <c r="B5675" s="279"/>
      <c r="C5675" s="279"/>
      <c r="D5675" s="279"/>
      <c r="E5675" s="279"/>
      <c r="F5675" s="279"/>
      <c r="G5675" s="279"/>
      <c r="H5675" s="1"/>
      <c r="I5675" s="1"/>
      <c r="J5675" s="71"/>
    </row>
    <row r="5676" spans="1:10" s="141" customFormat="1" ht="15.75">
      <c r="A5676" s="279" t="s">
        <v>2</v>
      </c>
      <c r="B5676" s="279"/>
      <c r="C5676" s="279"/>
      <c r="D5676" s="279"/>
      <c r="E5676" s="279"/>
      <c r="F5676" s="279"/>
      <c r="G5676" s="279"/>
      <c r="H5676" s="1"/>
      <c r="I5676" s="1"/>
      <c r="J5676" s="71"/>
    </row>
    <row r="5677" spans="1:10" s="141" customFormat="1" ht="15.75">
      <c r="A5677" s="279" t="s">
        <v>4</v>
      </c>
      <c r="B5677" s="279"/>
      <c r="C5677" s="279"/>
      <c r="D5677" s="279"/>
      <c r="E5677" s="279"/>
      <c r="F5677" s="279"/>
      <c r="G5677" s="279"/>
      <c r="H5677" s="1"/>
      <c r="I5677" s="1"/>
      <c r="J5677" s="71"/>
    </row>
    <row r="5678" spans="1:10" s="141" customFormat="1" ht="27">
      <c r="A5678" s="280" t="s">
        <v>6</v>
      </c>
      <c r="B5678" s="280"/>
      <c r="C5678" s="280"/>
      <c r="D5678" s="280"/>
      <c r="E5678" s="280"/>
      <c r="F5678" s="280"/>
      <c r="G5678" s="280"/>
      <c r="H5678" s="2"/>
      <c r="I5678" s="2"/>
      <c r="J5678" s="72"/>
    </row>
    <row r="5679" spans="1:10" s="141" customFormat="1" ht="27">
      <c r="A5679" s="142"/>
      <c r="B5679" s="142"/>
      <c r="C5679" s="281" t="s">
        <v>433</v>
      </c>
      <c r="D5679" s="281"/>
      <c r="E5679" s="281"/>
      <c r="F5679" s="281"/>
      <c r="G5679" s="281"/>
      <c r="H5679" s="68"/>
      <c r="I5679" s="68"/>
      <c r="J5679" s="71"/>
    </row>
    <row r="5680" spans="1:10" s="141" customFormat="1" ht="15.75">
      <c r="A5680" s="11" t="s">
        <v>358</v>
      </c>
      <c r="B5680" s="12">
        <v>4138340266</v>
      </c>
      <c r="C5680" s="143"/>
      <c r="D5680" s="286"/>
      <c r="E5680" s="286"/>
      <c r="F5680" s="286"/>
      <c r="G5680" s="286"/>
      <c r="H5680" s="69" t="s">
        <v>161</v>
      </c>
      <c r="I5680" s="69"/>
      <c r="J5680" s="73"/>
    </row>
    <row r="5681" spans="1:10" s="141" customFormat="1" ht="15.75">
      <c r="A5681" s="11" t="s">
        <v>9</v>
      </c>
      <c r="B5681" s="286" t="s">
        <v>855</v>
      </c>
      <c r="C5681" s="286"/>
      <c r="D5681" s="286"/>
      <c r="E5681" s="16"/>
      <c r="F5681" s="11"/>
      <c r="G5681" s="16"/>
      <c r="H5681" s="1"/>
      <c r="I5681" s="1"/>
      <c r="J5681" s="71"/>
    </row>
    <row r="5682" spans="1:10" s="141" customFormat="1" ht="15.75">
      <c r="A5682" s="11" t="s">
        <v>11</v>
      </c>
      <c r="B5682" s="289" t="s">
        <v>213</v>
      </c>
      <c r="C5682" s="289"/>
      <c r="D5682" s="289"/>
      <c r="E5682" s="289"/>
      <c r="F5682" s="18"/>
      <c r="G5682" s="19"/>
      <c r="H5682" s="1"/>
      <c r="I5682" s="1"/>
      <c r="J5682" s="71"/>
    </row>
    <row r="5683" spans="1:10" s="141" customFormat="1" ht="15.75">
      <c r="A5683" s="21" t="s">
        <v>14</v>
      </c>
      <c r="B5683" s="21" t="s">
        <v>16</v>
      </c>
      <c r="C5683" s="21"/>
      <c r="D5683" s="22" t="s">
        <v>18</v>
      </c>
      <c r="E5683" s="23" t="s">
        <v>19</v>
      </c>
      <c r="F5683" s="23" t="s">
        <v>20</v>
      </c>
      <c r="G5683" s="21" t="s">
        <v>21</v>
      </c>
      <c r="H5683" s="63"/>
      <c r="I5683" s="63"/>
      <c r="J5683" s="59">
        <f>H5683*C5684</f>
        <v>0</v>
      </c>
    </row>
    <row r="5684" spans="1:10" s="141" customFormat="1">
      <c r="A5684" s="144">
        <v>1</v>
      </c>
      <c r="B5684" s="145" t="s">
        <v>23</v>
      </c>
      <c r="C5684" s="26">
        <v>4</v>
      </c>
      <c r="D5684" s="146">
        <v>79305</v>
      </c>
      <c r="E5684" s="28">
        <f t="shared" ref="E5684:E5701" si="640">D5684*C5684</f>
        <v>317220</v>
      </c>
      <c r="F5684" s="29">
        <v>0</v>
      </c>
      <c r="G5684" s="30">
        <f t="shared" ref="G5684:G5701" si="641">E5684-E5684*F5684</f>
        <v>317220</v>
      </c>
      <c r="H5684" s="63">
        <f t="shared" ref="H5684:H5701" si="642">D5684/1.08</f>
        <v>73430.555555555547</v>
      </c>
      <c r="I5684" s="63"/>
      <c r="J5684" s="59">
        <f>H5684*C5685</f>
        <v>0</v>
      </c>
    </row>
    <row r="5685" spans="1:10" s="141" customFormat="1">
      <c r="A5685" s="144">
        <v>2</v>
      </c>
      <c r="B5685" s="145" t="s">
        <v>25</v>
      </c>
      <c r="C5685" s="32"/>
      <c r="D5685" s="147">
        <v>128591</v>
      </c>
      <c r="E5685" s="28">
        <f t="shared" si="640"/>
        <v>0</v>
      </c>
      <c r="F5685" s="29">
        <v>0</v>
      </c>
      <c r="G5685" s="30">
        <f t="shared" si="641"/>
        <v>0</v>
      </c>
      <c r="H5685" s="63">
        <f t="shared" si="642"/>
        <v>119065.74074074073</v>
      </c>
      <c r="I5685" s="63"/>
      <c r="J5685" s="59"/>
    </row>
    <row r="5686" spans="1:10" s="141" customFormat="1">
      <c r="A5686" s="144">
        <v>3</v>
      </c>
      <c r="B5686" s="145" t="s">
        <v>26</v>
      </c>
      <c r="C5686" s="34"/>
      <c r="D5686" s="146">
        <v>60043</v>
      </c>
      <c r="E5686" s="28">
        <f t="shared" si="640"/>
        <v>0</v>
      </c>
      <c r="F5686" s="29">
        <v>0</v>
      </c>
      <c r="G5686" s="30">
        <f t="shared" si="641"/>
        <v>0</v>
      </c>
      <c r="H5686" s="63">
        <f t="shared" si="642"/>
        <v>55595.370370370365</v>
      </c>
      <c r="I5686" s="63"/>
      <c r="J5686" s="59"/>
    </row>
    <row r="5687" spans="1:10" s="141" customFormat="1">
      <c r="A5687" s="144">
        <v>4</v>
      </c>
      <c r="B5687" s="145" t="s">
        <v>27</v>
      </c>
      <c r="C5687" s="106"/>
      <c r="D5687" s="146">
        <v>115781</v>
      </c>
      <c r="E5687" s="28">
        <f t="shared" si="640"/>
        <v>0</v>
      </c>
      <c r="F5687" s="29">
        <v>0</v>
      </c>
      <c r="G5687" s="30">
        <f t="shared" si="641"/>
        <v>0</v>
      </c>
      <c r="H5687" s="63">
        <f t="shared" si="642"/>
        <v>107204.62962962962</v>
      </c>
      <c r="I5687" s="63"/>
      <c r="J5687" s="59"/>
    </row>
    <row r="5688" spans="1:10" s="141" customFormat="1">
      <c r="A5688" s="144">
        <v>5</v>
      </c>
      <c r="B5688" s="145" t="s">
        <v>28</v>
      </c>
      <c r="C5688" s="32">
        <v>3</v>
      </c>
      <c r="D5688" s="146">
        <v>119943</v>
      </c>
      <c r="E5688" s="28">
        <f t="shared" si="640"/>
        <v>359829</v>
      </c>
      <c r="F5688" s="124">
        <v>0</v>
      </c>
      <c r="G5688" s="30">
        <f t="shared" si="641"/>
        <v>359829</v>
      </c>
      <c r="H5688" s="63">
        <f t="shared" si="642"/>
        <v>111058.33333333333</v>
      </c>
      <c r="I5688" s="63"/>
      <c r="J5688" s="59"/>
    </row>
    <row r="5689" spans="1:10" s="141" customFormat="1">
      <c r="A5689" s="144">
        <v>6</v>
      </c>
      <c r="B5689" s="145" t="s">
        <v>29</v>
      </c>
      <c r="C5689" s="26"/>
      <c r="D5689" s="146">
        <v>94810</v>
      </c>
      <c r="E5689" s="28">
        <f t="shared" si="640"/>
        <v>0</v>
      </c>
      <c r="F5689" s="29">
        <v>0</v>
      </c>
      <c r="G5689" s="30">
        <f t="shared" si="641"/>
        <v>0</v>
      </c>
      <c r="H5689" s="63">
        <f t="shared" si="642"/>
        <v>87787.037037037036</v>
      </c>
      <c r="I5689" s="63"/>
      <c r="J5689" s="59"/>
    </row>
    <row r="5690" spans="1:10" s="141" customFormat="1">
      <c r="A5690" s="144">
        <v>7</v>
      </c>
      <c r="B5690" s="145" t="s">
        <v>30</v>
      </c>
      <c r="C5690" s="34"/>
      <c r="D5690" s="146">
        <v>141396</v>
      </c>
      <c r="E5690" s="28">
        <f t="shared" si="640"/>
        <v>0</v>
      </c>
      <c r="F5690" s="29">
        <v>0</v>
      </c>
      <c r="G5690" s="30">
        <f t="shared" si="641"/>
        <v>0</v>
      </c>
      <c r="H5690" s="63">
        <f t="shared" si="642"/>
        <v>130922.22222222222</v>
      </c>
      <c r="I5690" s="63"/>
      <c r="J5690" s="59"/>
    </row>
    <row r="5691" spans="1:10" s="141" customFormat="1">
      <c r="A5691" s="144">
        <v>8</v>
      </c>
      <c r="B5691" s="145" t="s">
        <v>31</v>
      </c>
      <c r="C5691" s="26"/>
      <c r="D5691" s="146">
        <v>232931</v>
      </c>
      <c r="E5691" s="28">
        <f t="shared" si="640"/>
        <v>0</v>
      </c>
      <c r="F5691" s="29">
        <v>0</v>
      </c>
      <c r="G5691" s="30">
        <f t="shared" si="641"/>
        <v>0</v>
      </c>
      <c r="H5691" s="63">
        <f t="shared" si="642"/>
        <v>215676.85185185182</v>
      </c>
      <c r="I5691" s="63"/>
      <c r="J5691" s="59"/>
    </row>
    <row r="5692" spans="1:10" s="141" customFormat="1">
      <c r="A5692" s="144">
        <v>9</v>
      </c>
      <c r="B5692" s="148" t="s">
        <v>32</v>
      </c>
      <c r="C5692" s="26"/>
      <c r="D5692" s="146">
        <v>101534</v>
      </c>
      <c r="E5692" s="28">
        <f t="shared" si="640"/>
        <v>0</v>
      </c>
      <c r="F5692" s="29">
        <v>0</v>
      </c>
      <c r="G5692" s="30">
        <f t="shared" si="641"/>
        <v>0</v>
      </c>
      <c r="H5692" s="63">
        <f t="shared" si="642"/>
        <v>94012.962962962964</v>
      </c>
      <c r="I5692" s="63"/>
      <c r="J5692" s="59"/>
    </row>
    <row r="5693" spans="1:10" s="141" customFormat="1">
      <c r="A5693" s="144">
        <v>10</v>
      </c>
      <c r="B5693" s="148" t="s">
        <v>33</v>
      </c>
      <c r="C5693" s="37"/>
      <c r="D5693" s="147">
        <v>110148</v>
      </c>
      <c r="E5693" s="28">
        <f t="shared" si="640"/>
        <v>0</v>
      </c>
      <c r="F5693" s="29">
        <v>0</v>
      </c>
      <c r="G5693" s="30">
        <f t="shared" si="641"/>
        <v>0</v>
      </c>
      <c r="H5693" s="63">
        <f t="shared" si="642"/>
        <v>101988.88888888888</v>
      </c>
      <c r="I5693" s="63"/>
      <c r="J5693" s="59"/>
    </row>
    <row r="5694" spans="1:10" s="141" customFormat="1">
      <c r="A5694" s="144">
        <v>11</v>
      </c>
      <c r="B5694" s="145" t="s">
        <v>34</v>
      </c>
      <c r="C5694" s="37"/>
      <c r="D5694" s="146">
        <v>54198</v>
      </c>
      <c r="E5694" s="28">
        <f t="shared" si="640"/>
        <v>0</v>
      </c>
      <c r="F5694" s="29">
        <v>0</v>
      </c>
      <c r="G5694" s="30">
        <f t="shared" si="641"/>
        <v>0</v>
      </c>
      <c r="H5694" s="63">
        <f t="shared" si="642"/>
        <v>50183.333333333328</v>
      </c>
      <c r="I5694" s="63"/>
      <c r="J5694" s="59">
        <f t="shared" ref="J5694:J5700" si="643">H5694*C5695</f>
        <v>100366.66666666666</v>
      </c>
    </row>
    <row r="5695" spans="1:10" s="141" customFormat="1">
      <c r="A5695" s="144">
        <v>12</v>
      </c>
      <c r="B5695" s="145" t="s">
        <v>35</v>
      </c>
      <c r="C5695" s="37">
        <v>2</v>
      </c>
      <c r="D5695" s="146">
        <v>49680</v>
      </c>
      <c r="E5695" s="28">
        <f t="shared" si="640"/>
        <v>99360</v>
      </c>
      <c r="F5695" s="29">
        <v>0</v>
      </c>
      <c r="G5695" s="30">
        <f t="shared" si="641"/>
        <v>99360</v>
      </c>
      <c r="H5695" s="63">
        <f t="shared" si="642"/>
        <v>46000</v>
      </c>
      <c r="I5695" s="63"/>
      <c r="J5695" s="59">
        <f t="shared" si="643"/>
        <v>0</v>
      </c>
    </row>
    <row r="5696" spans="1:10" s="141" customFormat="1">
      <c r="A5696" s="144">
        <v>13</v>
      </c>
      <c r="B5696" s="145" t="s">
        <v>36</v>
      </c>
      <c r="C5696" s="37"/>
      <c r="D5696" s="149">
        <v>64152</v>
      </c>
      <c r="E5696" s="28">
        <f t="shared" si="640"/>
        <v>0</v>
      </c>
      <c r="F5696" s="29">
        <v>0</v>
      </c>
      <c r="G5696" s="30">
        <f t="shared" si="641"/>
        <v>0</v>
      </c>
      <c r="H5696" s="63">
        <f t="shared" si="642"/>
        <v>59399.999999999993</v>
      </c>
      <c r="I5696" s="63"/>
      <c r="J5696" s="59">
        <f t="shared" si="643"/>
        <v>0</v>
      </c>
    </row>
    <row r="5697" spans="1:10" s="141" customFormat="1">
      <c r="A5697" s="144">
        <v>14</v>
      </c>
      <c r="B5697" s="145" t="s">
        <v>37</v>
      </c>
      <c r="C5697" s="37"/>
      <c r="D5697" s="149">
        <v>65934</v>
      </c>
      <c r="E5697" s="28">
        <f t="shared" si="640"/>
        <v>0</v>
      </c>
      <c r="F5697" s="29">
        <v>0</v>
      </c>
      <c r="G5697" s="30">
        <f t="shared" si="641"/>
        <v>0</v>
      </c>
      <c r="H5697" s="63">
        <f t="shared" si="642"/>
        <v>61049.999999999993</v>
      </c>
      <c r="I5697" s="63"/>
      <c r="J5697" s="59">
        <f t="shared" si="643"/>
        <v>0</v>
      </c>
    </row>
    <row r="5698" spans="1:10" s="141" customFormat="1">
      <c r="A5698" s="144">
        <v>15</v>
      </c>
      <c r="B5698" s="145" t="s">
        <v>38</v>
      </c>
      <c r="C5698" s="37"/>
      <c r="D5698" s="149">
        <v>76626</v>
      </c>
      <c r="E5698" s="28">
        <f t="shared" si="640"/>
        <v>0</v>
      </c>
      <c r="F5698" s="124">
        <v>0</v>
      </c>
      <c r="G5698" s="30">
        <f t="shared" si="641"/>
        <v>0</v>
      </c>
      <c r="H5698" s="63">
        <f t="shared" si="642"/>
        <v>70950</v>
      </c>
      <c r="I5698" s="63"/>
      <c r="J5698" s="59">
        <f t="shared" si="643"/>
        <v>0</v>
      </c>
    </row>
    <row r="5699" spans="1:10" s="141" customFormat="1">
      <c r="A5699" s="144">
        <v>16</v>
      </c>
      <c r="B5699" s="145" t="s">
        <v>39</v>
      </c>
      <c r="C5699" s="37"/>
      <c r="D5699" s="149">
        <v>80190</v>
      </c>
      <c r="E5699" s="28">
        <f t="shared" si="640"/>
        <v>0</v>
      </c>
      <c r="F5699" s="29">
        <v>0</v>
      </c>
      <c r="G5699" s="30">
        <f t="shared" si="641"/>
        <v>0</v>
      </c>
      <c r="H5699" s="63">
        <f t="shared" si="642"/>
        <v>74250</v>
      </c>
      <c r="I5699" s="63"/>
      <c r="J5699" s="59">
        <f t="shared" si="643"/>
        <v>0</v>
      </c>
    </row>
    <row r="5700" spans="1:10" s="141" customFormat="1">
      <c r="A5700" s="144">
        <v>17</v>
      </c>
      <c r="B5700" s="145" t="s">
        <v>40</v>
      </c>
      <c r="C5700" s="37"/>
      <c r="D5700" s="149">
        <v>113832</v>
      </c>
      <c r="E5700" s="28">
        <f t="shared" si="640"/>
        <v>0</v>
      </c>
      <c r="F5700" s="29">
        <v>0</v>
      </c>
      <c r="G5700" s="30">
        <f t="shared" si="641"/>
        <v>0</v>
      </c>
      <c r="H5700" s="63">
        <f t="shared" si="642"/>
        <v>105400</v>
      </c>
      <c r="I5700" s="63"/>
      <c r="J5700" s="59">
        <f t="shared" si="643"/>
        <v>0</v>
      </c>
    </row>
    <row r="5701" spans="1:10" s="141" customFormat="1" ht="17.25">
      <c r="A5701" s="144">
        <v>18</v>
      </c>
      <c r="B5701" s="145" t="s">
        <v>41</v>
      </c>
      <c r="C5701" s="37"/>
      <c r="D5701" s="150">
        <v>98010</v>
      </c>
      <c r="E5701" s="28">
        <f t="shared" si="640"/>
        <v>0</v>
      </c>
      <c r="F5701" s="29">
        <v>0</v>
      </c>
      <c r="G5701" s="30">
        <f t="shared" si="641"/>
        <v>0</v>
      </c>
      <c r="H5701" s="63">
        <f t="shared" si="642"/>
        <v>90750</v>
      </c>
      <c r="I5701" s="45"/>
      <c r="J5701" s="64"/>
    </row>
    <row r="5702" spans="1:10" s="141" customFormat="1" ht="31.5">
      <c r="A5702" s="40"/>
      <c r="B5702" s="41" t="s">
        <v>42</v>
      </c>
      <c r="C5702" s="42">
        <f>SUM(C5684:C5701)</f>
        <v>9</v>
      </c>
      <c r="D5702" s="42"/>
      <c r="E5702" s="43">
        <f>SUM(E5684:E5701)</f>
        <v>776409</v>
      </c>
      <c r="F5702" s="43"/>
      <c r="G5702" s="44">
        <f>SUM(G5684:G5701)</f>
        <v>776409</v>
      </c>
      <c r="H5702" s="5"/>
      <c r="I5702" s="5"/>
      <c r="J5702" s="75">
        <f>J5701*0.08</f>
        <v>0</v>
      </c>
    </row>
    <row r="5703" spans="1:10" s="141" customFormat="1" ht="31.5">
      <c r="A5703" s="46"/>
      <c r="B5703" s="47"/>
      <c r="C5703" s="48"/>
      <c r="D5703" s="48"/>
      <c r="E5703" s="49"/>
      <c r="F5703" s="49"/>
      <c r="G5703" s="151"/>
      <c r="H5703" s="6"/>
      <c r="I5703" s="6"/>
      <c r="J5703" s="76">
        <f>SUM(J5701:J5702)</f>
        <v>0</v>
      </c>
    </row>
    <row r="5704" spans="1:10" s="141" customFormat="1" ht="18">
      <c r="A5704" s="283" t="s">
        <v>43</v>
      </c>
      <c r="B5704" s="283"/>
      <c r="C5704" s="284" t="s">
        <v>44</v>
      </c>
      <c r="D5704" s="284"/>
      <c r="E5704" s="54"/>
      <c r="F5704" s="54"/>
      <c r="G5704" s="55" t="s">
        <v>45</v>
      </c>
    </row>
    <row r="5709" spans="1:10" s="141" customFormat="1" ht="15.75">
      <c r="A5709" s="279" t="s">
        <v>0</v>
      </c>
      <c r="B5709" s="279"/>
      <c r="C5709" s="279"/>
      <c r="D5709" s="279"/>
      <c r="E5709" s="279"/>
      <c r="F5709" s="279"/>
      <c r="G5709" s="279"/>
    </row>
    <row r="5710" spans="1:10" s="141" customFormat="1" ht="15.75">
      <c r="A5710" s="279" t="s">
        <v>1</v>
      </c>
      <c r="B5710" s="279"/>
      <c r="C5710" s="279"/>
      <c r="D5710" s="279"/>
      <c r="E5710" s="279"/>
      <c r="F5710" s="279"/>
      <c r="G5710" s="279"/>
      <c r="H5710" s="1"/>
      <c r="I5710" s="1"/>
      <c r="J5710" s="71"/>
    </row>
    <row r="5711" spans="1:10" s="141" customFormat="1" ht="15.75">
      <c r="A5711" s="279" t="s">
        <v>2</v>
      </c>
      <c r="B5711" s="279"/>
      <c r="C5711" s="279"/>
      <c r="D5711" s="279"/>
      <c r="E5711" s="279"/>
      <c r="F5711" s="279"/>
      <c r="G5711" s="279"/>
      <c r="H5711" s="1"/>
      <c r="I5711" s="1"/>
      <c r="J5711" s="71"/>
    </row>
    <row r="5712" spans="1:10" s="141" customFormat="1" ht="15.75">
      <c r="A5712" s="279" t="s">
        <v>4</v>
      </c>
      <c r="B5712" s="279"/>
      <c r="C5712" s="279"/>
      <c r="D5712" s="279"/>
      <c r="E5712" s="279"/>
      <c r="F5712" s="279"/>
      <c r="G5712" s="279"/>
      <c r="H5712" s="1"/>
      <c r="I5712" s="1"/>
      <c r="J5712" s="71"/>
    </row>
    <row r="5713" spans="1:10" s="141" customFormat="1" ht="27">
      <c r="A5713" s="280" t="s">
        <v>6</v>
      </c>
      <c r="B5713" s="280"/>
      <c r="C5713" s="280"/>
      <c r="D5713" s="280"/>
      <c r="E5713" s="280"/>
      <c r="F5713" s="280"/>
      <c r="G5713" s="280"/>
      <c r="H5713" s="2"/>
      <c r="I5713" s="2"/>
      <c r="J5713" s="72"/>
    </row>
    <row r="5714" spans="1:10" s="141" customFormat="1" ht="27">
      <c r="A5714" s="142"/>
      <c r="B5714" s="142"/>
      <c r="C5714" s="281" t="s">
        <v>433</v>
      </c>
      <c r="D5714" s="281"/>
      <c r="E5714" s="281"/>
      <c r="F5714" s="281"/>
      <c r="G5714" s="281"/>
      <c r="H5714" s="68"/>
      <c r="I5714" s="68"/>
      <c r="J5714" s="71"/>
    </row>
    <row r="5715" spans="1:10" s="141" customFormat="1" ht="15.75">
      <c r="A5715" s="11" t="s">
        <v>358</v>
      </c>
      <c r="B5715" s="12">
        <v>4138348742</v>
      </c>
      <c r="C5715" s="143"/>
      <c r="D5715" s="286"/>
      <c r="E5715" s="286"/>
      <c r="F5715" s="286"/>
      <c r="G5715" s="286"/>
      <c r="H5715" s="69" t="s">
        <v>161</v>
      </c>
      <c r="I5715" s="69"/>
      <c r="J5715" s="73"/>
    </row>
    <row r="5716" spans="1:10" s="141" customFormat="1" ht="15.75">
      <c r="A5716" s="11" t="s">
        <v>9</v>
      </c>
      <c r="B5716" s="286" t="s">
        <v>856</v>
      </c>
      <c r="C5716" s="286"/>
      <c r="D5716" s="286"/>
      <c r="E5716" s="16"/>
      <c r="F5716" s="11"/>
      <c r="G5716" s="16"/>
      <c r="H5716" s="1"/>
      <c r="I5716" s="1"/>
      <c r="J5716" s="71"/>
    </row>
    <row r="5717" spans="1:10" s="141" customFormat="1" ht="15.75">
      <c r="A5717" s="11" t="s">
        <v>11</v>
      </c>
      <c r="B5717" s="289" t="s">
        <v>213</v>
      </c>
      <c r="C5717" s="289"/>
      <c r="D5717" s="289"/>
      <c r="E5717" s="289"/>
      <c r="F5717" s="18"/>
      <c r="G5717" s="19"/>
      <c r="H5717" s="1"/>
      <c r="I5717" s="1"/>
      <c r="J5717" s="71"/>
    </row>
    <row r="5718" spans="1:10" s="141" customFormat="1" ht="15.75">
      <c r="A5718" s="21" t="s">
        <v>14</v>
      </c>
      <c r="B5718" s="21" t="s">
        <v>16</v>
      </c>
      <c r="C5718" s="21"/>
      <c r="D5718" s="22" t="s">
        <v>18</v>
      </c>
      <c r="E5718" s="23" t="s">
        <v>19</v>
      </c>
      <c r="F5718" s="23" t="s">
        <v>20</v>
      </c>
      <c r="G5718" s="21" t="s">
        <v>21</v>
      </c>
      <c r="H5718" s="63"/>
      <c r="I5718" s="63"/>
      <c r="J5718" s="59">
        <f>H5718*C5719</f>
        <v>0</v>
      </c>
    </row>
    <row r="5719" spans="1:10" s="141" customFormat="1">
      <c r="A5719" s="144">
        <v>1</v>
      </c>
      <c r="B5719" s="145" t="s">
        <v>23</v>
      </c>
      <c r="C5719" s="26">
        <v>10</v>
      </c>
      <c r="D5719" s="146">
        <v>79305</v>
      </c>
      <c r="E5719" s="28">
        <f t="shared" ref="E5719:E5736" si="644">D5719*C5719</f>
        <v>793050</v>
      </c>
      <c r="F5719" s="29">
        <v>0</v>
      </c>
      <c r="G5719" s="30">
        <f t="shared" ref="G5719:G5736" si="645">E5719-E5719*F5719</f>
        <v>793050</v>
      </c>
      <c r="H5719" s="63">
        <f t="shared" ref="H5719:H5736" si="646">D5719/1.08</f>
        <v>73430.555555555547</v>
      </c>
      <c r="I5719" s="63"/>
      <c r="J5719" s="59">
        <f>H5719*C5720</f>
        <v>0</v>
      </c>
    </row>
    <row r="5720" spans="1:10" s="141" customFormat="1">
      <c r="A5720" s="144">
        <v>2</v>
      </c>
      <c r="B5720" s="145" t="s">
        <v>25</v>
      </c>
      <c r="C5720" s="32"/>
      <c r="D5720" s="147">
        <v>128591</v>
      </c>
      <c r="E5720" s="28">
        <f t="shared" si="644"/>
        <v>0</v>
      </c>
      <c r="F5720" s="29">
        <v>0</v>
      </c>
      <c r="G5720" s="30">
        <f t="shared" si="645"/>
        <v>0</v>
      </c>
      <c r="H5720" s="63">
        <f t="shared" si="646"/>
        <v>119065.74074074073</v>
      </c>
      <c r="I5720" s="63"/>
      <c r="J5720" s="59"/>
    </row>
    <row r="5721" spans="1:10" s="141" customFormat="1">
      <c r="A5721" s="144">
        <v>3</v>
      </c>
      <c r="B5721" s="145" t="s">
        <v>26</v>
      </c>
      <c r="C5721" s="34"/>
      <c r="D5721" s="146">
        <v>60043</v>
      </c>
      <c r="E5721" s="28">
        <f t="shared" si="644"/>
        <v>0</v>
      </c>
      <c r="F5721" s="29">
        <v>0</v>
      </c>
      <c r="G5721" s="30">
        <f t="shared" si="645"/>
        <v>0</v>
      </c>
      <c r="H5721" s="63">
        <f t="shared" si="646"/>
        <v>55595.370370370365</v>
      </c>
      <c r="I5721" s="63"/>
      <c r="J5721" s="59"/>
    </row>
    <row r="5722" spans="1:10" s="141" customFormat="1">
      <c r="A5722" s="144">
        <v>4</v>
      </c>
      <c r="B5722" s="145" t="s">
        <v>27</v>
      </c>
      <c r="C5722" s="106"/>
      <c r="D5722" s="146">
        <v>115781</v>
      </c>
      <c r="E5722" s="28">
        <f t="shared" si="644"/>
        <v>0</v>
      </c>
      <c r="F5722" s="29">
        <v>0</v>
      </c>
      <c r="G5722" s="30">
        <f t="shared" si="645"/>
        <v>0</v>
      </c>
      <c r="H5722" s="63">
        <f t="shared" si="646"/>
        <v>107204.62962962962</v>
      </c>
      <c r="I5722" s="63"/>
      <c r="J5722" s="59"/>
    </row>
    <row r="5723" spans="1:10" s="141" customFormat="1">
      <c r="A5723" s="144">
        <v>5</v>
      </c>
      <c r="B5723" s="145" t="s">
        <v>28</v>
      </c>
      <c r="C5723" s="32"/>
      <c r="D5723" s="146">
        <v>119943</v>
      </c>
      <c r="E5723" s="28">
        <f t="shared" si="644"/>
        <v>0</v>
      </c>
      <c r="F5723" s="124">
        <v>0</v>
      </c>
      <c r="G5723" s="30">
        <f t="shared" si="645"/>
        <v>0</v>
      </c>
      <c r="H5723" s="63">
        <f t="shared" si="646"/>
        <v>111058.33333333333</v>
      </c>
      <c r="I5723" s="63"/>
      <c r="J5723" s="59"/>
    </row>
    <row r="5724" spans="1:10" s="141" customFormat="1">
      <c r="A5724" s="144">
        <v>6</v>
      </c>
      <c r="B5724" s="145" t="s">
        <v>29</v>
      </c>
      <c r="C5724" s="26"/>
      <c r="D5724" s="146">
        <v>94810</v>
      </c>
      <c r="E5724" s="28">
        <f t="shared" si="644"/>
        <v>0</v>
      </c>
      <c r="F5724" s="29">
        <v>0</v>
      </c>
      <c r="G5724" s="30">
        <f t="shared" si="645"/>
        <v>0</v>
      </c>
      <c r="H5724" s="63">
        <f t="shared" si="646"/>
        <v>87787.037037037036</v>
      </c>
      <c r="I5724" s="63"/>
      <c r="J5724" s="59"/>
    </row>
    <row r="5725" spans="1:10" s="141" customFormat="1">
      <c r="A5725" s="144">
        <v>7</v>
      </c>
      <c r="B5725" s="145" t="s">
        <v>30</v>
      </c>
      <c r="C5725" s="34"/>
      <c r="D5725" s="146">
        <v>141396</v>
      </c>
      <c r="E5725" s="28">
        <f t="shared" si="644"/>
        <v>0</v>
      </c>
      <c r="F5725" s="29">
        <v>0</v>
      </c>
      <c r="G5725" s="30">
        <f t="shared" si="645"/>
        <v>0</v>
      </c>
      <c r="H5725" s="63">
        <f t="shared" si="646"/>
        <v>130922.22222222222</v>
      </c>
      <c r="I5725" s="63"/>
      <c r="J5725" s="59"/>
    </row>
    <row r="5726" spans="1:10" s="141" customFormat="1">
      <c r="A5726" s="144">
        <v>8</v>
      </c>
      <c r="B5726" s="145" t="s">
        <v>31</v>
      </c>
      <c r="C5726" s="26"/>
      <c r="D5726" s="146">
        <v>232931</v>
      </c>
      <c r="E5726" s="28">
        <f t="shared" si="644"/>
        <v>0</v>
      </c>
      <c r="F5726" s="29">
        <v>0</v>
      </c>
      <c r="G5726" s="30">
        <f t="shared" si="645"/>
        <v>0</v>
      </c>
      <c r="H5726" s="63">
        <f t="shared" si="646"/>
        <v>215676.85185185182</v>
      </c>
      <c r="I5726" s="63"/>
      <c r="J5726" s="59"/>
    </row>
    <row r="5727" spans="1:10" s="141" customFormat="1">
      <c r="A5727" s="144">
        <v>9</v>
      </c>
      <c r="B5727" s="148" t="s">
        <v>32</v>
      </c>
      <c r="C5727" s="26"/>
      <c r="D5727" s="146">
        <v>101534</v>
      </c>
      <c r="E5727" s="28">
        <f t="shared" si="644"/>
        <v>0</v>
      </c>
      <c r="F5727" s="29">
        <v>0</v>
      </c>
      <c r="G5727" s="30">
        <f t="shared" si="645"/>
        <v>0</v>
      </c>
      <c r="H5727" s="63">
        <f t="shared" si="646"/>
        <v>94012.962962962964</v>
      </c>
      <c r="I5727" s="63"/>
      <c r="J5727" s="59"/>
    </row>
    <row r="5728" spans="1:10" s="141" customFormat="1">
      <c r="A5728" s="144">
        <v>10</v>
      </c>
      <c r="B5728" s="148" t="s">
        <v>33</v>
      </c>
      <c r="C5728" s="37"/>
      <c r="D5728" s="147">
        <v>110148</v>
      </c>
      <c r="E5728" s="28">
        <f t="shared" si="644"/>
        <v>0</v>
      </c>
      <c r="F5728" s="29">
        <v>0</v>
      </c>
      <c r="G5728" s="30">
        <f t="shared" si="645"/>
        <v>0</v>
      </c>
      <c r="H5728" s="63">
        <f t="shared" si="646"/>
        <v>101988.88888888888</v>
      </c>
      <c r="I5728" s="63"/>
      <c r="J5728" s="59"/>
    </row>
    <row r="5729" spans="1:10" s="141" customFormat="1">
      <c r="A5729" s="144">
        <v>11</v>
      </c>
      <c r="B5729" s="145" t="s">
        <v>34</v>
      </c>
      <c r="C5729" s="37"/>
      <c r="D5729" s="146">
        <v>54198</v>
      </c>
      <c r="E5729" s="28">
        <f t="shared" si="644"/>
        <v>0</v>
      </c>
      <c r="F5729" s="29">
        <v>0</v>
      </c>
      <c r="G5729" s="30">
        <f t="shared" si="645"/>
        <v>0</v>
      </c>
      <c r="H5729" s="63">
        <f t="shared" si="646"/>
        <v>50183.333333333328</v>
      </c>
      <c r="I5729" s="63"/>
      <c r="J5729" s="59">
        <f t="shared" ref="J5729:J5735" si="647">H5729*C5730</f>
        <v>0</v>
      </c>
    </row>
    <row r="5730" spans="1:10" s="141" customFormat="1">
      <c r="A5730" s="144">
        <v>12</v>
      </c>
      <c r="B5730" s="145" t="s">
        <v>35</v>
      </c>
      <c r="C5730" s="37"/>
      <c r="D5730" s="146">
        <v>49680</v>
      </c>
      <c r="E5730" s="28">
        <f t="shared" si="644"/>
        <v>0</v>
      </c>
      <c r="F5730" s="29">
        <v>0</v>
      </c>
      <c r="G5730" s="30">
        <f t="shared" si="645"/>
        <v>0</v>
      </c>
      <c r="H5730" s="63">
        <f t="shared" si="646"/>
        <v>46000</v>
      </c>
      <c r="I5730" s="63"/>
      <c r="J5730" s="59">
        <f t="shared" si="647"/>
        <v>0</v>
      </c>
    </row>
    <row r="5731" spans="1:10" s="141" customFormat="1">
      <c r="A5731" s="144">
        <v>13</v>
      </c>
      <c r="B5731" s="145" t="s">
        <v>36</v>
      </c>
      <c r="C5731" s="37"/>
      <c r="D5731" s="149">
        <v>64152</v>
      </c>
      <c r="E5731" s="28">
        <f t="shared" si="644"/>
        <v>0</v>
      </c>
      <c r="F5731" s="29">
        <v>0</v>
      </c>
      <c r="G5731" s="30">
        <f t="shared" si="645"/>
        <v>0</v>
      </c>
      <c r="H5731" s="63">
        <f t="shared" si="646"/>
        <v>59399.999999999993</v>
      </c>
      <c r="I5731" s="63"/>
      <c r="J5731" s="59">
        <f t="shared" si="647"/>
        <v>0</v>
      </c>
    </row>
    <row r="5732" spans="1:10" s="141" customFormat="1">
      <c r="A5732" s="144">
        <v>14</v>
      </c>
      <c r="B5732" s="145" t="s">
        <v>37</v>
      </c>
      <c r="C5732" s="37"/>
      <c r="D5732" s="149">
        <v>65934</v>
      </c>
      <c r="E5732" s="28">
        <f t="shared" si="644"/>
        <v>0</v>
      </c>
      <c r="F5732" s="29">
        <v>0</v>
      </c>
      <c r="G5732" s="30">
        <f t="shared" si="645"/>
        <v>0</v>
      </c>
      <c r="H5732" s="63">
        <f t="shared" si="646"/>
        <v>61049.999999999993</v>
      </c>
      <c r="I5732" s="63"/>
      <c r="J5732" s="59">
        <f t="shared" si="647"/>
        <v>0</v>
      </c>
    </row>
    <row r="5733" spans="1:10" s="141" customFormat="1">
      <c r="A5733" s="144">
        <v>15</v>
      </c>
      <c r="B5733" s="145" t="s">
        <v>38</v>
      </c>
      <c r="C5733" s="37"/>
      <c r="D5733" s="149">
        <v>76626</v>
      </c>
      <c r="E5733" s="28">
        <f t="shared" si="644"/>
        <v>0</v>
      </c>
      <c r="F5733" s="124">
        <v>0</v>
      </c>
      <c r="G5733" s="30">
        <f t="shared" si="645"/>
        <v>0</v>
      </c>
      <c r="H5733" s="63">
        <f t="shared" si="646"/>
        <v>70950</v>
      </c>
      <c r="I5733" s="63"/>
      <c r="J5733" s="59">
        <f t="shared" si="647"/>
        <v>0</v>
      </c>
    </row>
    <row r="5734" spans="1:10" s="141" customFormat="1">
      <c r="A5734" s="144">
        <v>16</v>
      </c>
      <c r="B5734" s="145" t="s">
        <v>39</v>
      </c>
      <c r="C5734" s="37"/>
      <c r="D5734" s="149">
        <v>80190</v>
      </c>
      <c r="E5734" s="28">
        <f t="shared" si="644"/>
        <v>0</v>
      </c>
      <c r="F5734" s="29">
        <v>0</v>
      </c>
      <c r="G5734" s="30">
        <f t="shared" si="645"/>
        <v>0</v>
      </c>
      <c r="H5734" s="63">
        <f t="shared" si="646"/>
        <v>74250</v>
      </c>
      <c r="I5734" s="63"/>
      <c r="J5734" s="59">
        <f t="shared" si="647"/>
        <v>0</v>
      </c>
    </row>
    <row r="5735" spans="1:10" s="141" customFormat="1">
      <c r="A5735" s="144">
        <v>17</v>
      </c>
      <c r="B5735" s="145" t="s">
        <v>40</v>
      </c>
      <c r="C5735" s="37"/>
      <c r="D5735" s="149">
        <v>113832</v>
      </c>
      <c r="E5735" s="28">
        <f t="shared" si="644"/>
        <v>0</v>
      </c>
      <c r="F5735" s="29">
        <v>0</v>
      </c>
      <c r="G5735" s="30">
        <f t="shared" si="645"/>
        <v>0</v>
      </c>
      <c r="H5735" s="63">
        <f t="shared" si="646"/>
        <v>105400</v>
      </c>
      <c r="I5735" s="63"/>
      <c r="J5735" s="59">
        <f t="shared" si="647"/>
        <v>0</v>
      </c>
    </row>
    <row r="5736" spans="1:10" s="141" customFormat="1" ht="17.25">
      <c r="A5736" s="144">
        <v>18</v>
      </c>
      <c r="B5736" s="145" t="s">
        <v>41</v>
      </c>
      <c r="C5736" s="37"/>
      <c r="D5736" s="150">
        <v>98010</v>
      </c>
      <c r="E5736" s="28">
        <f t="shared" si="644"/>
        <v>0</v>
      </c>
      <c r="F5736" s="29">
        <v>0</v>
      </c>
      <c r="G5736" s="30">
        <f t="shared" si="645"/>
        <v>0</v>
      </c>
      <c r="H5736" s="63">
        <f t="shared" si="646"/>
        <v>90750</v>
      </c>
      <c r="I5736" s="45"/>
      <c r="J5736" s="64"/>
    </row>
    <row r="5737" spans="1:10" s="141" customFormat="1" ht="31.5">
      <c r="A5737" s="40"/>
      <c r="B5737" s="41" t="s">
        <v>42</v>
      </c>
      <c r="C5737" s="42">
        <f>SUM(C5719:C5736)</f>
        <v>10</v>
      </c>
      <c r="D5737" s="42"/>
      <c r="E5737" s="43">
        <f>SUM(E5719:E5736)</f>
        <v>793050</v>
      </c>
      <c r="F5737" s="43"/>
      <c r="G5737" s="44">
        <f>SUM(G5719:G5736)</f>
        <v>793050</v>
      </c>
      <c r="H5737" s="5"/>
      <c r="I5737" s="5"/>
      <c r="J5737" s="75">
        <f>J5736*0.08</f>
        <v>0</v>
      </c>
    </row>
    <row r="5738" spans="1:10" s="141" customFormat="1" ht="31.5">
      <c r="A5738" s="46"/>
      <c r="B5738" s="47"/>
      <c r="C5738" s="48"/>
      <c r="D5738" s="48"/>
      <c r="E5738" s="49"/>
      <c r="F5738" s="49"/>
      <c r="G5738" s="151"/>
      <c r="H5738" s="6"/>
      <c r="I5738" s="6"/>
      <c r="J5738" s="76">
        <f>SUM(J5736:J5737)</f>
        <v>0</v>
      </c>
    </row>
    <row r="5739" spans="1:10" s="141" customFormat="1" ht="18">
      <c r="A5739" s="283" t="s">
        <v>43</v>
      </c>
      <c r="B5739" s="283"/>
      <c r="C5739" s="284" t="s">
        <v>44</v>
      </c>
      <c r="D5739" s="284"/>
      <c r="E5739" s="54"/>
      <c r="F5739" s="54"/>
      <c r="G5739" s="55" t="s">
        <v>45</v>
      </c>
    </row>
    <row r="5744" spans="1:10" s="141" customFormat="1" ht="15.75">
      <c r="A5744" s="279" t="s">
        <v>0</v>
      </c>
      <c r="B5744" s="279"/>
      <c r="C5744" s="279"/>
      <c r="D5744" s="279"/>
      <c r="E5744" s="279"/>
      <c r="F5744" s="279"/>
      <c r="G5744" s="279"/>
    </row>
    <row r="5745" spans="1:10" s="141" customFormat="1" ht="15.75">
      <c r="A5745" s="279" t="s">
        <v>1</v>
      </c>
      <c r="B5745" s="279"/>
      <c r="C5745" s="279"/>
      <c r="D5745" s="279"/>
      <c r="E5745" s="279"/>
      <c r="F5745" s="279"/>
      <c r="G5745" s="279"/>
      <c r="H5745" s="1"/>
      <c r="I5745" s="1"/>
      <c r="J5745" s="71"/>
    </row>
    <row r="5746" spans="1:10" s="141" customFormat="1" ht="15.75">
      <c r="A5746" s="279" t="s">
        <v>2</v>
      </c>
      <c r="B5746" s="279"/>
      <c r="C5746" s="279"/>
      <c r="D5746" s="279"/>
      <c r="E5746" s="279"/>
      <c r="F5746" s="279"/>
      <c r="G5746" s="279"/>
      <c r="H5746" s="1"/>
      <c r="I5746" s="1"/>
      <c r="J5746" s="71"/>
    </row>
    <row r="5747" spans="1:10" s="141" customFormat="1" ht="15.75">
      <c r="A5747" s="279" t="s">
        <v>4</v>
      </c>
      <c r="B5747" s="279"/>
      <c r="C5747" s="279"/>
      <c r="D5747" s="279"/>
      <c r="E5747" s="279"/>
      <c r="F5747" s="279"/>
      <c r="G5747" s="279"/>
      <c r="H5747" s="1"/>
      <c r="I5747" s="1"/>
      <c r="J5747" s="71"/>
    </row>
    <row r="5748" spans="1:10" s="141" customFormat="1" ht="27">
      <c r="A5748" s="280" t="s">
        <v>6</v>
      </c>
      <c r="B5748" s="280"/>
      <c r="C5748" s="280"/>
      <c r="D5748" s="280"/>
      <c r="E5748" s="280"/>
      <c r="F5748" s="280"/>
      <c r="G5748" s="280"/>
      <c r="H5748" s="2"/>
      <c r="I5748" s="2"/>
      <c r="J5748" s="72"/>
    </row>
    <row r="5749" spans="1:10" s="141" customFormat="1" ht="27">
      <c r="A5749" s="142"/>
      <c r="B5749" s="142"/>
      <c r="C5749" s="281" t="s">
        <v>433</v>
      </c>
      <c r="D5749" s="281"/>
      <c r="E5749" s="281"/>
      <c r="F5749" s="281"/>
      <c r="G5749" s="281"/>
      <c r="H5749" s="68"/>
      <c r="I5749" s="68"/>
      <c r="J5749" s="71"/>
    </row>
    <row r="5750" spans="1:10" s="141" customFormat="1" ht="15.75">
      <c r="A5750" s="11" t="s">
        <v>358</v>
      </c>
      <c r="B5750" s="12">
        <v>4138351353</v>
      </c>
      <c r="C5750" s="143"/>
      <c r="D5750" s="286"/>
      <c r="E5750" s="286"/>
      <c r="F5750" s="286"/>
      <c r="G5750" s="286"/>
      <c r="H5750" s="69" t="s">
        <v>161</v>
      </c>
      <c r="I5750" s="69"/>
      <c r="J5750" s="73"/>
    </row>
    <row r="5751" spans="1:10" s="141" customFormat="1" ht="15.75">
      <c r="A5751" s="11" t="s">
        <v>9</v>
      </c>
      <c r="B5751" s="286" t="s">
        <v>857</v>
      </c>
      <c r="C5751" s="286"/>
      <c r="D5751" s="286"/>
      <c r="E5751" s="16"/>
      <c r="F5751" s="11"/>
      <c r="G5751" s="16"/>
      <c r="H5751" s="1"/>
      <c r="I5751" s="1"/>
      <c r="J5751" s="71"/>
    </row>
    <row r="5752" spans="1:10" s="141" customFormat="1" ht="15.75">
      <c r="A5752" s="11" t="s">
        <v>11</v>
      </c>
      <c r="B5752" s="289" t="s">
        <v>698</v>
      </c>
      <c r="C5752" s="289"/>
      <c r="D5752" s="289"/>
      <c r="E5752" s="289"/>
      <c r="F5752" s="18"/>
      <c r="G5752" s="19"/>
      <c r="H5752" s="1"/>
      <c r="I5752" s="1"/>
      <c r="J5752" s="71"/>
    </row>
    <row r="5753" spans="1:10" s="141" customFormat="1" ht="15.75">
      <c r="A5753" s="21" t="s">
        <v>14</v>
      </c>
      <c r="B5753" s="21" t="s">
        <v>16</v>
      </c>
      <c r="C5753" s="21"/>
      <c r="D5753" s="22" t="s">
        <v>18</v>
      </c>
      <c r="E5753" s="23" t="s">
        <v>19</v>
      </c>
      <c r="F5753" s="23" t="s">
        <v>20</v>
      </c>
      <c r="G5753" s="21" t="s">
        <v>21</v>
      </c>
      <c r="H5753" s="63"/>
      <c r="I5753" s="63"/>
      <c r="J5753" s="59">
        <f>H5753*C5754</f>
        <v>0</v>
      </c>
    </row>
    <row r="5754" spans="1:10" s="141" customFormat="1">
      <c r="A5754" s="144">
        <v>1</v>
      </c>
      <c r="B5754" s="145" t="s">
        <v>23</v>
      </c>
      <c r="C5754" s="26"/>
      <c r="D5754" s="146">
        <v>79305</v>
      </c>
      <c r="E5754" s="28">
        <f t="shared" ref="E5754:E5771" si="648">D5754*C5754</f>
        <v>0</v>
      </c>
      <c r="F5754" s="29">
        <v>0</v>
      </c>
      <c r="G5754" s="30">
        <f t="shared" ref="G5754:G5771" si="649">E5754-E5754*F5754</f>
        <v>0</v>
      </c>
      <c r="H5754" s="63">
        <f t="shared" ref="H5754:H5771" si="650">D5754/1.08</f>
        <v>73430.555555555547</v>
      </c>
      <c r="I5754" s="63"/>
      <c r="J5754" s="59">
        <f>H5754*C5755</f>
        <v>0</v>
      </c>
    </row>
    <row r="5755" spans="1:10" s="141" customFormat="1">
      <c r="A5755" s="144">
        <v>2</v>
      </c>
      <c r="B5755" s="145" t="s">
        <v>25</v>
      </c>
      <c r="C5755" s="32"/>
      <c r="D5755" s="147">
        <v>128591</v>
      </c>
      <c r="E5755" s="28">
        <f t="shared" si="648"/>
        <v>0</v>
      </c>
      <c r="F5755" s="29">
        <v>0</v>
      </c>
      <c r="G5755" s="30">
        <f t="shared" si="649"/>
        <v>0</v>
      </c>
      <c r="H5755" s="63">
        <f t="shared" si="650"/>
        <v>119065.74074074073</v>
      </c>
      <c r="I5755" s="63"/>
      <c r="J5755" s="59"/>
    </row>
    <row r="5756" spans="1:10" s="141" customFormat="1">
      <c r="A5756" s="144">
        <v>3</v>
      </c>
      <c r="B5756" s="145" t="s">
        <v>26</v>
      </c>
      <c r="C5756" s="34"/>
      <c r="D5756" s="146">
        <v>60043</v>
      </c>
      <c r="E5756" s="28">
        <f t="shared" si="648"/>
        <v>0</v>
      </c>
      <c r="F5756" s="29">
        <v>0</v>
      </c>
      <c r="G5756" s="30">
        <f t="shared" si="649"/>
        <v>0</v>
      </c>
      <c r="H5756" s="63">
        <f t="shared" si="650"/>
        <v>55595.370370370365</v>
      </c>
      <c r="I5756" s="63"/>
      <c r="J5756" s="59"/>
    </row>
    <row r="5757" spans="1:10" s="141" customFormat="1">
      <c r="A5757" s="144">
        <v>4</v>
      </c>
      <c r="B5757" s="145" t="s">
        <v>27</v>
      </c>
      <c r="C5757" s="106"/>
      <c r="D5757" s="146">
        <v>115781</v>
      </c>
      <c r="E5757" s="28">
        <f t="shared" si="648"/>
        <v>0</v>
      </c>
      <c r="F5757" s="29">
        <v>0</v>
      </c>
      <c r="G5757" s="30">
        <f t="shared" si="649"/>
        <v>0</v>
      </c>
      <c r="H5757" s="63">
        <f t="shared" si="650"/>
        <v>107204.62962962962</v>
      </c>
      <c r="I5757" s="63"/>
      <c r="J5757" s="59"/>
    </row>
    <row r="5758" spans="1:10" s="141" customFormat="1">
      <c r="A5758" s="144">
        <v>5</v>
      </c>
      <c r="B5758" s="145" t="s">
        <v>28</v>
      </c>
      <c r="C5758" s="32">
        <v>5</v>
      </c>
      <c r="D5758" s="146">
        <v>119943</v>
      </c>
      <c r="E5758" s="28">
        <f t="shared" si="648"/>
        <v>599715</v>
      </c>
      <c r="F5758" s="124">
        <v>0</v>
      </c>
      <c r="G5758" s="30">
        <f t="shared" si="649"/>
        <v>599715</v>
      </c>
      <c r="H5758" s="63">
        <f t="shared" si="650"/>
        <v>111058.33333333333</v>
      </c>
      <c r="I5758" s="63"/>
      <c r="J5758" s="59"/>
    </row>
    <row r="5759" spans="1:10" s="141" customFormat="1">
      <c r="A5759" s="144">
        <v>6</v>
      </c>
      <c r="B5759" s="145" t="s">
        <v>29</v>
      </c>
      <c r="C5759" s="26"/>
      <c r="D5759" s="146">
        <v>94810</v>
      </c>
      <c r="E5759" s="28">
        <f t="shared" si="648"/>
        <v>0</v>
      </c>
      <c r="F5759" s="29">
        <v>0</v>
      </c>
      <c r="G5759" s="30">
        <f t="shared" si="649"/>
        <v>0</v>
      </c>
      <c r="H5759" s="63">
        <f t="shared" si="650"/>
        <v>87787.037037037036</v>
      </c>
      <c r="I5759" s="63"/>
      <c r="J5759" s="59"/>
    </row>
    <row r="5760" spans="1:10" s="141" customFormat="1">
      <c r="A5760" s="144">
        <v>7</v>
      </c>
      <c r="B5760" s="145" t="s">
        <v>30</v>
      </c>
      <c r="C5760" s="34"/>
      <c r="D5760" s="146">
        <v>141396</v>
      </c>
      <c r="E5760" s="28">
        <f t="shared" si="648"/>
        <v>0</v>
      </c>
      <c r="F5760" s="29">
        <v>0</v>
      </c>
      <c r="G5760" s="30">
        <f t="shared" si="649"/>
        <v>0</v>
      </c>
      <c r="H5760" s="63">
        <f t="shared" si="650"/>
        <v>130922.22222222222</v>
      </c>
      <c r="I5760" s="63"/>
      <c r="J5760" s="59"/>
    </row>
    <row r="5761" spans="1:10" s="141" customFormat="1">
      <c r="A5761" s="144">
        <v>8</v>
      </c>
      <c r="B5761" s="145" t="s">
        <v>31</v>
      </c>
      <c r="C5761" s="26"/>
      <c r="D5761" s="146">
        <v>232931</v>
      </c>
      <c r="E5761" s="28">
        <f t="shared" si="648"/>
        <v>0</v>
      </c>
      <c r="F5761" s="29">
        <v>0</v>
      </c>
      <c r="G5761" s="30">
        <f t="shared" si="649"/>
        <v>0</v>
      </c>
      <c r="H5761" s="63">
        <f t="shared" si="650"/>
        <v>215676.85185185182</v>
      </c>
      <c r="I5761" s="63"/>
      <c r="J5761" s="59"/>
    </row>
    <row r="5762" spans="1:10" s="141" customFormat="1">
      <c r="A5762" s="144">
        <v>9</v>
      </c>
      <c r="B5762" s="148" t="s">
        <v>32</v>
      </c>
      <c r="C5762" s="26"/>
      <c r="D5762" s="146">
        <v>101534</v>
      </c>
      <c r="E5762" s="28">
        <f t="shared" si="648"/>
        <v>0</v>
      </c>
      <c r="F5762" s="29">
        <v>0</v>
      </c>
      <c r="G5762" s="30">
        <f t="shared" si="649"/>
        <v>0</v>
      </c>
      <c r="H5762" s="63">
        <f t="shared" si="650"/>
        <v>94012.962962962964</v>
      </c>
      <c r="I5762" s="63"/>
      <c r="J5762" s="59"/>
    </row>
    <row r="5763" spans="1:10" s="141" customFormat="1">
      <c r="A5763" s="144">
        <v>10</v>
      </c>
      <c r="B5763" s="148" t="s">
        <v>33</v>
      </c>
      <c r="C5763" s="37"/>
      <c r="D5763" s="147">
        <v>110148</v>
      </c>
      <c r="E5763" s="28">
        <f t="shared" si="648"/>
        <v>0</v>
      </c>
      <c r="F5763" s="29">
        <v>0</v>
      </c>
      <c r="G5763" s="30">
        <f t="shared" si="649"/>
        <v>0</v>
      </c>
      <c r="H5763" s="63">
        <f t="shared" si="650"/>
        <v>101988.88888888888</v>
      </c>
      <c r="I5763" s="63"/>
      <c r="J5763" s="59"/>
    </row>
    <row r="5764" spans="1:10" s="141" customFormat="1">
      <c r="A5764" s="144">
        <v>11</v>
      </c>
      <c r="B5764" s="145" t="s">
        <v>34</v>
      </c>
      <c r="C5764" s="37">
        <v>5</v>
      </c>
      <c r="D5764" s="146">
        <v>54198</v>
      </c>
      <c r="E5764" s="28">
        <f t="shared" si="648"/>
        <v>270990</v>
      </c>
      <c r="F5764" s="29">
        <v>0</v>
      </c>
      <c r="G5764" s="30">
        <f t="shared" si="649"/>
        <v>270990</v>
      </c>
      <c r="H5764" s="63">
        <f t="shared" si="650"/>
        <v>50183.333333333328</v>
      </c>
      <c r="I5764" s="63"/>
      <c r="J5764" s="59">
        <f t="shared" ref="J5764:J5770" si="651">H5764*C5765</f>
        <v>0</v>
      </c>
    </row>
    <row r="5765" spans="1:10" s="141" customFormat="1">
      <c r="A5765" s="144">
        <v>12</v>
      </c>
      <c r="B5765" s="145" t="s">
        <v>35</v>
      </c>
      <c r="C5765" s="37"/>
      <c r="D5765" s="146">
        <v>49680</v>
      </c>
      <c r="E5765" s="28">
        <f t="shared" si="648"/>
        <v>0</v>
      </c>
      <c r="F5765" s="29">
        <v>0</v>
      </c>
      <c r="G5765" s="30">
        <f t="shared" si="649"/>
        <v>0</v>
      </c>
      <c r="H5765" s="63">
        <f t="shared" si="650"/>
        <v>46000</v>
      </c>
      <c r="I5765" s="63"/>
      <c r="J5765" s="59">
        <f t="shared" si="651"/>
        <v>0</v>
      </c>
    </row>
    <row r="5766" spans="1:10" s="141" customFormat="1">
      <c r="A5766" s="144">
        <v>13</v>
      </c>
      <c r="B5766" s="145" t="s">
        <v>36</v>
      </c>
      <c r="C5766" s="37"/>
      <c r="D5766" s="149">
        <v>64152</v>
      </c>
      <c r="E5766" s="28">
        <f t="shared" si="648"/>
        <v>0</v>
      </c>
      <c r="F5766" s="29">
        <v>0</v>
      </c>
      <c r="G5766" s="30">
        <f t="shared" si="649"/>
        <v>0</v>
      </c>
      <c r="H5766" s="63">
        <f t="shared" si="650"/>
        <v>59399.999999999993</v>
      </c>
      <c r="I5766" s="63"/>
      <c r="J5766" s="59">
        <f t="shared" si="651"/>
        <v>0</v>
      </c>
    </row>
    <row r="5767" spans="1:10" s="141" customFormat="1">
      <c r="A5767" s="144">
        <v>14</v>
      </c>
      <c r="B5767" s="145" t="s">
        <v>37</v>
      </c>
      <c r="C5767" s="37"/>
      <c r="D5767" s="149">
        <v>65934</v>
      </c>
      <c r="E5767" s="28">
        <f t="shared" si="648"/>
        <v>0</v>
      </c>
      <c r="F5767" s="29">
        <v>0</v>
      </c>
      <c r="G5767" s="30">
        <f t="shared" si="649"/>
        <v>0</v>
      </c>
      <c r="H5767" s="63">
        <f t="shared" si="650"/>
        <v>61049.999999999993</v>
      </c>
      <c r="I5767" s="63"/>
      <c r="J5767" s="59">
        <f t="shared" si="651"/>
        <v>0</v>
      </c>
    </row>
    <row r="5768" spans="1:10" s="141" customFormat="1">
      <c r="A5768" s="144">
        <v>15</v>
      </c>
      <c r="B5768" s="145" t="s">
        <v>38</v>
      </c>
      <c r="C5768" s="37"/>
      <c r="D5768" s="149">
        <v>76626</v>
      </c>
      <c r="E5768" s="28">
        <f t="shared" si="648"/>
        <v>0</v>
      </c>
      <c r="F5768" s="124">
        <v>0</v>
      </c>
      <c r="G5768" s="30">
        <f t="shared" si="649"/>
        <v>0</v>
      </c>
      <c r="H5768" s="63">
        <f t="shared" si="650"/>
        <v>70950</v>
      </c>
      <c r="I5768" s="63"/>
      <c r="J5768" s="59">
        <f t="shared" si="651"/>
        <v>0</v>
      </c>
    </row>
    <row r="5769" spans="1:10" s="141" customFormat="1">
      <c r="A5769" s="144">
        <v>16</v>
      </c>
      <c r="B5769" s="145" t="s">
        <v>39</v>
      </c>
      <c r="C5769" s="37"/>
      <c r="D5769" s="149">
        <v>80190</v>
      </c>
      <c r="E5769" s="28">
        <f t="shared" si="648"/>
        <v>0</v>
      </c>
      <c r="F5769" s="29">
        <v>0</v>
      </c>
      <c r="G5769" s="30">
        <f t="shared" si="649"/>
        <v>0</v>
      </c>
      <c r="H5769" s="63">
        <f t="shared" si="650"/>
        <v>74250</v>
      </c>
      <c r="I5769" s="63"/>
      <c r="J5769" s="59">
        <f t="shared" si="651"/>
        <v>0</v>
      </c>
    </row>
    <row r="5770" spans="1:10" s="141" customFormat="1">
      <c r="A5770" s="144">
        <v>17</v>
      </c>
      <c r="B5770" s="145" t="s">
        <v>40</v>
      </c>
      <c r="C5770" s="37"/>
      <c r="D5770" s="149">
        <v>113832</v>
      </c>
      <c r="E5770" s="28">
        <f t="shared" si="648"/>
        <v>0</v>
      </c>
      <c r="F5770" s="29">
        <v>0</v>
      </c>
      <c r="G5770" s="30">
        <f t="shared" si="649"/>
        <v>0</v>
      </c>
      <c r="H5770" s="63">
        <f t="shared" si="650"/>
        <v>105400</v>
      </c>
      <c r="I5770" s="63"/>
      <c r="J5770" s="59">
        <f t="shared" si="651"/>
        <v>0</v>
      </c>
    </row>
    <row r="5771" spans="1:10" s="141" customFormat="1" ht="17.25">
      <c r="A5771" s="144">
        <v>18</v>
      </c>
      <c r="B5771" s="145" t="s">
        <v>41</v>
      </c>
      <c r="C5771" s="37"/>
      <c r="D5771" s="150">
        <v>98010</v>
      </c>
      <c r="E5771" s="28">
        <f t="shared" si="648"/>
        <v>0</v>
      </c>
      <c r="F5771" s="29">
        <v>0</v>
      </c>
      <c r="G5771" s="30">
        <f t="shared" si="649"/>
        <v>0</v>
      </c>
      <c r="H5771" s="63">
        <f t="shared" si="650"/>
        <v>90750</v>
      </c>
      <c r="I5771" s="45"/>
      <c r="J5771" s="64"/>
    </row>
    <row r="5772" spans="1:10" s="141" customFormat="1" ht="31.5">
      <c r="A5772" s="40"/>
      <c r="B5772" s="41" t="s">
        <v>42</v>
      </c>
      <c r="C5772" s="42">
        <f>SUM(C5754:C5771)</f>
        <v>10</v>
      </c>
      <c r="D5772" s="42"/>
      <c r="E5772" s="43">
        <f>SUM(E5754:E5771)</f>
        <v>870705</v>
      </c>
      <c r="F5772" s="43"/>
      <c r="G5772" s="44">
        <f>SUM(G5754:G5771)</f>
        <v>870705</v>
      </c>
      <c r="H5772" s="5"/>
      <c r="I5772" s="5"/>
      <c r="J5772" s="75">
        <f>J5771*0.08</f>
        <v>0</v>
      </c>
    </row>
    <row r="5773" spans="1:10" s="141" customFormat="1" ht="31.5">
      <c r="A5773" s="46"/>
      <c r="B5773" s="47"/>
      <c r="C5773" s="48"/>
      <c r="D5773" s="48"/>
      <c r="E5773" s="49"/>
      <c r="F5773" s="49"/>
      <c r="G5773" s="151"/>
      <c r="H5773" s="6"/>
      <c r="I5773" s="6"/>
      <c r="J5773" s="76">
        <f>SUM(J5771:J5772)</f>
        <v>0</v>
      </c>
    </row>
    <row r="5774" spans="1:10" s="141" customFormat="1" ht="18">
      <c r="A5774" s="283" t="s">
        <v>43</v>
      </c>
      <c r="B5774" s="283"/>
      <c r="C5774" s="284" t="s">
        <v>44</v>
      </c>
      <c r="D5774" s="284"/>
      <c r="E5774" s="54"/>
      <c r="F5774" s="54"/>
      <c r="G5774" s="55" t="s">
        <v>45</v>
      </c>
    </row>
    <row r="5777" spans="1:10" s="141" customFormat="1" ht="15.75">
      <c r="A5777" s="279" t="s">
        <v>0</v>
      </c>
      <c r="B5777" s="279"/>
      <c r="C5777" s="279"/>
      <c r="D5777" s="279"/>
      <c r="E5777" s="279"/>
      <c r="F5777" s="279"/>
      <c r="G5777" s="279"/>
    </row>
    <row r="5778" spans="1:10" s="141" customFormat="1" ht="15.75">
      <c r="A5778" s="279" t="s">
        <v>1</v>
      </c>
      <c r="B5778" s="279"/>
      <c r="C5778" s="279"/>
      <c r="D5778" s="279"/>
      <c r="E5778" s="279"/>
      <c r="F5778" s="279"/>
      <c r="G5778" s="279"/>
      <c r="H5778" s="1"/>
      <c r="I5778" s="1"/>
      <c r="J5778" s="71"/>
    </row>
    <row r="5779" spans="1:10" s="141" customFormat="1" ht="15.75">
      <c r="A5779" s="279" t="s">
        <v>2</v>
      </c>
      <c r="B5779" s="279"/>
      <c r="C5779" s="279"/>
      <c r="D5779" s="279"/>
      <c r="E5779" s="279"/>
      <c r="F5779" s="279"/>
      <c r="G5779" s="279"/>
      <c r="H5779" s="1"/>
      <c r="I5779" s="1"/>
      <c r="J5779" s="71"/>
    </row>
    <row r="5780" spans="1:10" s="141" customFormat="1" ht="15.75">
      <c r="A5780" s="279" t="s">
        <v>4</v>
      </c>
      <c r="B5780" s="279"/>
      <c r="C5780" s="279"/>
      <c r="D5780" s="279"/>
      <c r="E5780" s="279"/>
      <c r="F5780" s="279"/>
      <c r="G5780" s="279"/>
      <c r="H5780" s="1"/>
      <c r="I5780" s="1"/>
      <c r="J5780" s="71"/>
    </row>
    <row r="5781" spans="1:10" s="141" customFormat="1" ht="27">
      <c r="A5781" s="280" t="s">
        <v>6</v>
      </c>
      <c r="B5781" s="280"/>
      <c r="C5781" s="280"/>
      <c r="D5781" s="280"/>
      <c r="E5781" s="280"/>
      <c r="F5781" s="280"/>
      <c r="G5781" s="280"/>
      <c r="H5781" s="2"/>
      <c r="I5781" s="2"/>
      <c r="J5781" s="72"/>
    </row>
    <row r="5782" spans="1:10" s="141" customFormat="1" ht="27">
      <c r="A5782" s="142"/>
      <c r="B5782" s="142"/>
      <c r="C5782" s="281" t="s">
        <v>433</v>
      </c>
      <c r="D5782" s="281"/>
      <c r="E5782" s="281"/>
      <c r="F5782" s="281"/>
      <c r="G5782" s="281"/>
      <c r="H5782" s="68"/>
      <c r="I5782" s="68"/>
      <c r="J5782" s="71"/>
    </row>
    <row r="5783" spans="1:10" s="141" customFormat="1" ht="15.75">
      <c r="A5783" s="11" t="s">
        <v>358</v>
      </c>
      <c r="B5783" s="12">
        <v>4138348497</v>
      </c>
      <c r="C5783" s="143"/>
      <c r="D5783" s="286"/>
      <c r="E5783" s="286"/>
      <c r="F5783" s="286"/>
      <c r="G5783" s="286"/>
      <c r="H5783" s="69" t="s">
        <v>161</v>
      </c>
      <c r="I5783" s="69"/>
      <c r="J5783" s="73"/>
    </row>
    <row r="5784" spans="1:10" s="141" customFormat="1" ht="15.75">
      <c r="A5784" s="11" t="s">
        <v>9</v>
      </c>
      <c r="B5784" s="286" t="s">
        <v>684</v>
      </c>
      <c r="C5784" s="286"/>
      <c r="D5784" s="286"/>
      <c r="E5784" s="16"/>
      <c r="F5784" s="11"/>
      <c r="G5784" s="16"/>
      <c r="H5784" s="1"/>
      <c r="I5784" s="1"/>
      <c r="J5784" s="71"/>
    </row>
    <row r="5785" spans="1:10" s="141" customFormat="1" ht="15.75">
      <c r="A5785" s="11" t="s">
        <v>11</v>
      </c>
      <c r="B5785" s="289" t="s">
        <v>213</v>
      </c>
      <c r="C5785" s="289"/>
      <c r="D5785" s="289"/>
      <c r="E5785" s="289"/>
      <c r="F5785" s="18"/>
      <c r="G5785" s="19"/>
      <c r="H5785" s="1"/>
      <c r="I5785" s="1"/>
      <c r="J5785" s="71"/>
    </row>
    <row r="5786" spans="1:10" s="141" customFormat="1" ht="15.75">
      <c r="A5786" s="21" t="s">
        <v>14</v>
      </c>
      <c r="B5786" s="21" t="s">
        <v>16</v>
      </c>
      <c r="C5786" s="21"/>
      <c r="D5786" s="22" t="s">
        <v>18</v>
      </c>
      <c r="E5786" s="23" t="s">
        <v>19</v>
      </c>
      <c r="F5786" s="23" t="s">
        <v>20</v>
      </c>
      <c r="G5786" s="21" t="s">
        <v>21</v>
      </c>
      <c r="H5786" s="63"/>
      <c r="I5786" s="63"/>
      <c r="J5786" s="59">
        <f>H5786*C5787</f>
        <v>0</v>
      </c>
    </row>
    <row r="5787" spans="1:10" s="141" customFormat="1">
      <c r="A5787" s="144">
        <v>1</v>
      </c>
      <c r="B5787" s="145" t="s">
        <v>23</v>
      </c>
      <c r="C5787" s="26">
        <v>10</v>
      </c>
      <c r="D5787" s="146">
        <v>79305</v>
      </c>
      <c r="E5787" s="28">
        <f t="shared" ref="E5787:E5804" si="652">D5787*C5787</f>
        <v>793050</v>
      </c>
      <c r="F5787" s="29">
        <v>0</v>
      </c>
      <c r="G5787" s="30">
        <f t="shared" ref="G5787:G5804" si="653">E5787-E5787*F5787</f>
        <v>793050</v>
      </c>
      <c r="H5787" s="63">
        <f t="shared" ref="H5787:H5804" si="654">D5787/1.08</f>
        <v>73430.555555555547</v>
      </c>
      <c r="I5787" s="63"/>
      <c r="J5787" s="59">
        <f>H5787*C5788</f>
        <v>0</v>
      </c>
    </row>
    <row r="5788" spans="1:10" s="141" customFormat="1">
      <c r="A5788" s="144">
        <v>2</v>
      </c>
      <c r="B5788" s="145" t="s">
        <v>25</v>
      </c>
      <c r="C5788" s="32"/>
      <c r="D5788" s="147">
        <v>128591</v>
      </c>
      <c r="E5788" s="28">
        <f t="shared" si="652"/>
        <v>0</v>
      </c>
      <c r="F5788" s="29">
        <v>0</v>
      </c>
      <c r="G5788" s="30">
        <f t="shared" si="653"/>
        <v>0</v>
      </c>
      <c r="H5788" s="63">
        <f t="shared" si="654"/>
        <v>119065.74074074073</v>
      </c>
      <c r="I5788" s="63"/>
      <c r="J5788" s="59"/>
    </row>
    <row r="5789" spans="1:10" s="141" customFormat="1">
      <c r="A5789" s="144">
        <v>3</v>
      </c>
      <c r="B5789" s="145" t="s">
        <v>26</v>
      </c>
      <c r="C5789" s="34"/>
      <c r="D5789" s="146">
        <v>60043</v>
      </c>
      <c r="E5789" s="28">
        <f t="shared" si="652"/>
        <v>0</v>
      </c>
      <c r="F5789" s="29">
        <v>0</v>
      </c>
      <c r="G5789" s="30">
        <f t="shared" si="653"/>
        <v>0</v>
      </c>
      <c r="H5789" s="63">
        <f t="shared" si="654"/>
        <v>55595.370370370365</v>
      </c>
      <c r="I5789" s="63"/>
      <c r="J5789" s="59"/>
    </row>
    <row r="5790" spans="1:10" s="141" customFormat="1">
      <c r="A5790" s="144">
        <v>4</v>
      </c>
      <c r="B5790" s="145" t="s">
        <v>27</v>
      </c>
      <c r="C5790" s="106"/>
      <c r="D5790" s="146">
        <v>115781</v>
      </c>
      <c r="E5790" s="28">
        <f t="shared" si="652"/>
        <v>0</v>
      </c>
      <c r="F5790" s="29">
        <v>0</v>
      </c>
      <c r="G5790" s="30">
        <f t="shared" si="653"/>
        <v>0</v>
      </c>
      <c r="H5790" s="63">
        <f t="shared" si="654"/>
        <v>107204.62962962962</v>
      </c>
      <c r="I5790" s="63"/>
      <c r="J5790" s="59"/>
    </row>
    <row r="5791" spans="1:10" s="141" customFormat="1">
      <c r="A5791" s="144">
        <v>5</v>
      </c>
      <c r="B5791" s="145" t="s">
        <v>28</v>
      </c>
      <c r="C5791" s="32"/>
      <c r="D5791" s="146">
        <v>119943</v>
      </c>
      <c r="E5791" s="28">
        <f t="shared" si="652"/>
        <v>0</v>
      </c>
      <c r="F5791" s="124">
        <v>0</v>
      </c>
      <c r="G5791" s="30">
        <f t="shared" si="653"/>
        <v>0</v>
      </c>
      <c r="H5791" s="63">
        <f t="shared" si="654"/>
        <v>111058.33333333333</v>
      </c>
      <c r="I5791" s="63"/>
      <c r="J5791" s="59"/>
    </row>
    <row r="5792" spans="1:10" s="141" customFormat="1">
      <c r="A5792" s="144">
        <v>6</v>
      </c>
      <c r="B5792" s="145" t="s">
        <v>29</v>
      </c>
      <c r="C5792" s="26"/>
      <c r="D5792" s="146">
        <v>94810</v>
      </c>
      <c r="E5792" s="28">
        <f t="shared" si="652"/>
        <v>0</v>
      </c>
      <c r="F5792" s="29">
        <v>0</v>
      </c>
      <c r="G5792" s="30">
        <f t="shared" si="653"/>
        <v>0</v>
      </c>
      <c r="H5792" s="63">
        <f t="shared" si="654"/>
        <v>87787.037037037036</v>
      </c>
      <c r="I5792" s="63"/>
      <c r="J5792" s="59"/>
    </row>
    <row r="5793" spans="1:10" s="141" customFormat="1">
      <c r="A5793" s="144">
        <v>7</v>
      </c>
      <c r="B5793" s="145" t="s">
        <v>30</v>
      </c>
      <c r="C5793" s="34"/>
      <c r="D5793" s="146">
        <v>141396</v>
      </c>
      <c r="E5793" s="28">
        <f t="shared" si="652"/>
        <v>0</v>
      </c>
      <c r="F5793" s="29">
        <v>0</v>
      </c>
      <c r="G5793" s="30">
        <f t="shared" si="653"/>
        <v>0</v>
      </c>
      <c r="H5793" s="63">
        <f t="shared" si="654"/>
        <v>130922.22222222222</v>
      </c>
      <c r="I5793" s="63"/>
      <c r="J5793" s="59"/>
    </row>
    <row r="5794" spans="1:10" s="141" customFormat="1">
      <c r="A5794" s="144">
        <v>8</v>
      </c>
      <c r="B5794" s="145" t="s">
        <v>31</v>
      </c>
      <c r="C5794" s="26"/>
      <c r="D5794" s="146">
        <v>232931</v>
      </c>
      <c r="E5794" s="28">
        <f t="shared" si="652"/>
        <v>0</v>
      </c>
      <c r="F5794" s="29">
        <v>0</v>
      </c>
      <c r="G5794" s="30">
        <f t="shared" si="653"/>
        <v>0</v>
      </c>
      <c r="H5794" s="63">
        <f t="shared" si="654"/>
        <v>215676.85185185182</v>
      </c>
      <c r="I5794" s="63"/>
      <c r="J5794" s="59"/>
    </row>
    <row r="5795" spans="1:10" s="141" customFormat="1">
      <c r="A5795" s="144">
        <v>9</v>
      </c>
      <c r="B5795" s="148" t="s">
        <v>32</v>
      </c>
      <c r="C5795" s="26"/>
      <c r="D5795" s="146">
        <v>101534</v>
      </c>
      <c r="E5795" s="28">
        <f t="shared" si="652"/>
        <v>0</v>
      </c>
      <c r="F5795" s="29">
        <v>0</v>
      </c>
      <c r="G5795" s="30">
        <f t="shared" si="653"/>
        <v>0</v>
      </c>
      <c r="H5795" s="63">
        <f t="shared" si="654"/>
        <v>94012.962962962964</v>
      </c>
      <c r="I5795" s="63"/>
      <c r="J5795" s="59"/>
    </row>
    <row r="5796" spans="1:10" s="141" customFormat="1">
      <c r="A5796" s="144">
        <v>10</v>
      </c>
      <c r="B5796" s="148" t="s">
        <v>33</v>
      </c>
      <c r="C5796" s="37"/>
      <c r="D5796" s="147">
        <v>110148</v>
      </c>
      <c r="E5796" s="28">
        <f t="shared" si="652"/>
        <v>0</v>
      </c>
      <c r="F5796" s="29">
        <v>0</v>
      </c>
      <c r="G5796" s="30">
        <f t="shared" si="653"/>
        <v>0</v>
      </c>
      <c r="H5796" s="63">
        <f t="shared" si="654"/>
        <v>101988.88888888888</v>
      </c>
      <c r="I5796" s="63"/>
      <c r="J5796" s="59"/>
    </row>
    <row r="5797" spans="1:10" s="141" customFormat="1">
      <c r="A5797" s="144">
        <v>11</v>
      </c>
      <c r="B5797" s="145" t="s">
        <v>34</v>
      </c>
      <c r="C5797" s="37"/>
      <c r="D5797" s="146">
        <v>54198</v>
      </c>
      <c r="E5797" s="28">
        <f t="shared" si="652"/>
        <v>0</v>
      </c>
      <c r="F5797" s="29">
        <v>0</v>
      </c>
      <c r="G5797" s="30">
        <f t="shared" si="653"/>
        <v>0</v>
      </c>
      <c r="H5797" s="63">
        <f t="shared" si="654"/>
        <v>50183.333333333328</v>
      </c>
      <c r="I5797" s="63"/>
      <c r="J5797" s="59">
        <f t="shared" ref="J5797:J5803" si="655">H5797*C5798</f>
        <v>0</v>
      </c>
    </row>
    <row r="5798" spans="1:10" s="141" customFormat="1">
      <c r="A5798" s="144">
        <v>12</v>
      </c>
      <c r="B5798" s="145" t="s">
        <v>35</v>
      </c>
      <c r="C5798" s="37"/>
      <c r="D5798" s="146">
        <v>49680</v>
      </c>
      <c r="E5798" s="28">
        <f t="shared" si="652"/>
        <v>0</v>
      </c>
      <c r="F5798" s="29">
        <v>0</v>
      </c>
      <c r="G5798" s="30">
        <f t="shared" si="653"/>
        <v>0</v>
      </c>
      <c r="H5798" s="63">
        <f t="shared" si="654"/>
        <v>46000</v>
      </c>
      <c r="I5798" s="63"/>
      <c r="J5798" s="59">
        <f t="shared" si="655"/>
        <v>0</v>
      </c>
    </row>
    <row r="5799" spans="1:10" s="141" customFormat="1">
      <c r="A5799" s="144">
        <v>13</v>
      </c>
      <c r="B5799" s="145" t="s">
        <v>36</v>
      </c>
      <c r="C5799" s="37"/>
      <c r="D5799" s="149">
        <v>64152</v>
      </c>
      <c r="E5799" s="28">
        <f t="shared" si="652"/>
        <v>0</v>
      </c>
      <c r="F5799" s="29">
        <v>0</v>
      </c>
      <c r="G5799" s="30">
        <f t="shared" si="653"/>
        <v>0</v>
      </c>
      <c r="H5799" s="63">
        <f t="shared" si="654"/>
        <v>59399.999999999993</v>
      </c>
      <c r="I5799" s="63"/>
      <c r="J5799" s="59">
        <f t="shared" si="655"/>
        <v>0</v>
      </c>
    </row>
    <row r="5800" spans="1:10" s="141" customFormat="1">
      <c r="A5800" s="144">
        <v>14</v>
      </c>
      <c r="B5800" s="145" t="s">
        <v>37</v>
      </c>
      <c r="C5800" s="37"/>
      <c r="D5800" s="149">
        <v>65934</v>
      </c>
      <c r="E5800" s="28">
        <f t="shared" si="652"/>
        <v>0</v>
      </c>
      <c r="F5800" s="29">
        <v>0</v>
      </c>
      <c r="G5800" s="30">
        <f t="shared" si="653"/>
        <v>0</v>
      </c>
      <c r="H5800" s="63">
        <f t="shared" si="654"/>
        <v>61049.999999999993</v>
      </c>
      <c r="I5800" s="63"/>
      <c r="J5800" s="59">
        <f t="shared" si="655"/>
        <v>0</v>
      </c>
    </row>
    <row r="5801" spans="1:10" s="141" customFormat="1">
      <c r="A5801" s="144">
        <v>15</v>
      </c>
      <c r="B5801" s="145" t="s">
        <v>38</v>
      </c>
      <c r="C5801" s="37"/>
      <c r="D5801" s="149">
        <v>76626</v>
      </c>
      <c r="E5801" s="28">
        <f t="shared" si="652"/>
        <v>0</v>
      </c>
      <c r="F5801" s="124">
        <v>0</v>
      </c>
      <c r="G5801" s="30">
        <f t="shared" si="653"/>
        <v>0</v>
      </c>
      <c r="H5801" s="63">
        <f t="shared" si="654"/>
        <v>70950</v>
      </c>
      <c r="I5801" s="63"/>
      <c r="J5801" s="59">
        <f t="shared" si="655"/>
        <v>0</v>
      </c>
    </row>
    <row r="5802" spans="1:10" s="141" customFormat="1">
      <c r="A5802" s="144">
        <v>16</v>
      </c>
      <c r="B5802" s="145" t="s">
        <v>39</v>
      </c>
      <c r="C5802" s="37"/>
      <c r="D5802" s="149">
        <v>80190</v>
      </c>
      <c r="E5802" s="28">
        <f t="shared" si="652"/>
        <v>0</v>
      </c>
      <c r="F5802" s="29">
        <v>0</v>
      </c>
      <c r="G5802" s="30">
        <f t="shared" si="653"/>
        <v>0</v>
      </c>
      <c r="H5802" s="63">
        <f t="shared" si="654"/>
        <v>74250</v>
      </c>
      <c r="I5802" s="63"/>
      <c r="J5802" s="59">
        <f t="shared" si="655"/>
        <v>0</v>
      </c>
    </row>
    <row r="5803" spans="1:10" s="141" customFormat="1">
      <c r="A5803" s="144">
        <v>17</v>
      </c>
      <c r="B5803" s="145" t="s">
        <v>40</v>
      </c>
      <c r="C5803" s="37"/>
      <c r="D5803" s="149">
        <v>113832</v>
      </c>
      <c r="E5803" s="28">
        <f t="shared" si="652"/>
        <v>0</v>
      </c>
      <c r="F5803" s="29">
        <v>0</v>
      </c>
      <c r="G5803" s="30">
        <f t="shared" si="653"/>
        <v>0</v>
      </c>
      <c r="H5803" s="63">
        <f t="shared" si="654"/>
        <v>105400</v>
      </c>
      <c r="I5803" s="63"/>
      <c r="J5803" s="59">
        <f t="shared" si="655"/>
        <v>0</v>
      </c>
    </row>
    <row r="5804" spans="1:10" s="141" customFormat="1" ht="17.25">
      <c r="A5804" s="144">
        <v>18</v>
      </c>
      <c r="B5804" s="145" t="s">
        <v>41</v>
      </c>
      <c r="C5804" s="37"/>
      <c r="D5804" s="150">
        <v>98010</v>
      </c>
      <c r="E5804" s="28">
        <f t="shared" si="652"/>
        <v>0</v>
      </c>
      <c r="F5804" s="29">
        <v>0</v>
      </c>
      <c r="G5804" s="30">
        <f t="shared" si="653"/>
        <v>0</v>
      </c>
      <c r="H5804" s="63">
        <f t="shared" si="654"/>
        <v>90750</v>
      </c>
      <c r="I5804" s="45"/>
      <c r="J5804" s="64"/>
    </row>
    <row r="5805" spans="1:10" s="141" customFormat="1" ht="31.5">
      <c r="A5805" s="40"/>
      <c r="B5805" s="41" t="s">
        <v>42</v>
      </c>
      <c r="C5805" s="42">
        <f>SUM(C5787:C5804)</f>
        <v>10</v>
      </c>
      <c r="D5805" s="42"/>
      <c r="E5805" s="43">
        <f>SUM(E5787:E5804)</f>
        <v>793050</v>
      </c>
      <c r="F5805" s="43"/>
      <c r="G5805" s="44">
        <f>SUM(G5787:G5804)</f>
        <v>793050</v>
      </c>
      <c r="H5805" s="5"/>
      <c r="I5805" s="5"/>
      <c r="J5805" s="75">
        <f>J5804*0.08</f>
        <v>0</v>
      </c>
    </row>
    <row r="5806" spans="1:10" s="141" customFormat="1" ht="31.5">
      <c r="A5806" s="46"/>
      <c r="B5806" s="47"/>
      <c r="C5806" s="48"/>
      <c r="D5806" s="48"/>
      <c r="E5806" s="49"/>
      <c r="F5806" s="49"/>
      <c r="G5806" s="151"/>
      <c r="H5806" s="6"/>
      <c r="I5806" s="6"/>
      <c r="J5806" s="76">
        <f>SUM(J5804:J5805)</f>
        <v>0</v>
      </c>
    </row>
    <row r="5807" spans="1:10" s="141" customFormat="1" ht="18">
      <c r="A5807" s="283" t="s">
        <v>43</v>
      </c>
      <c r="B5807" s="283"/>
      <c r="C5807" s="284" t="s">
        <v>44</v>
      </c>
      <c r="D5807" s="284"/>
      <c r="E5807" s="54"/>
      <c r="F5807" s="54"/>
      <c r="G5807" s="55" t="s">
        <v>45</v>
      </c>
    </row>
    <row r="5809" spans="1:10" s="141" customFormat="1" ht="15.75">
      <c r="A5809" s="279" t="s">
        <v>0</v>
      </c>
      <c r="B5809" s="279"/>
      <c r="C5809" s="279"/>
      <c r="D5809" s="279"/>
      <c r="E5809" s="279"/>
      <c r="F5809" s="279"/>
      <c r="G5809" s="279"/>
    </row>
    <row r="5810" spans="1:10" s="141" customFormat="1" ht="15.75">
      <c r="A5810" s="279" t="s">
        <v>1</v>
      </c>
      <c r="B5810" s="279"/>
      <c r="C5810" s="279"/>
      <c r="D5810" s="279"/>
      <c r="E5810" s="279"/>
      <c r="F5810" s="279"/>
      <c r="G5810" s="279"/>
      <c r="H5810" s="1"/>
      <c r="I5810" s="1"/>
      <c r="J5810" s="71"/>
    </row>
    <row r="5811" spans="1:10" s="141" customFormat="1" ht="15.75">
      <c r="A5811" s="279" t="s">
        <v>2</v>
      </c>
      <c r="B5811" s="279"/>
      <c r="C5811" s="279"/>
      <c r="D5811" s="279"/>
      <c r="E5811" s="279"/>
      <c r="F5811" s="279"/>
      <c r="G5811" s="279"/>
      <c r="H5811" s="1"/>
      <c r="I5811" s="1"/>
      <c r="J5811" s="71"/>
    </row>
    <row r="5812" spans="1:10" s="141" customFormat="1" ht="15.75">
      <c r="A5812" s="279" t="s">
        <v>4</v>
      </c>
      <c r="B5812" s="279"/>
      <c r="C5812" s="279"/>
      <c r="D5812" s="279"/>
      <c r="E5812" s="279"/>
      <c r="F5812" s="279"/>
      <c r="G5812" s="279"/>
      <c r="H5812" s="1"/>
      <c r="I5812" s="133" t="s">
        <v>858</v>
      </c>
      <c r="J5812" s="71"/>
    </row>
    <row r="5813" spans="1:10" s="141" customFormat="1" ht="27">
      <c r="A5813" s="280" t="s">
        <v>6</v>
      </c>
      <c r="B5813" s="280"/>
      <c r="C5813" s="280"/>
      <c r="D5813" s="280"/>
      <c r="E5813" s="280"/>
      <c r="F5813" s="280"/>
      <c r="G5813" s="280"/>
      <c r="H5813" s="2"/>
      <c r="I5813" s="2"/>
      <c r="J5813" s="72"/>
    </row>
    <row r="5814" spans="1:10" s="141" customFormat="1" ht="27">
      <c r="A5814" s="142"/>
      <c r="B5814" s="142"/>
      <c r="C5814" s="281" t="s">
        <v>433</v>
      </c>
      <c r="D5814" s="281"/>
      <c r="E5814" s="281"/>
      <c r="F5814" s="281"/>
      <c r="G5814" s="281"/>
      <c r="H5814" s="68"/>
      <c r="I5814" s="68"/>
      <c r="J5814" s="71"/>
    </row>
    <row r="5815" spans="1:10" s="141" customFormat="1" ht="15.75">
      <c r="A5815" s="11" t="s">
        <v>358</v>
      </c>
      <c r="B5815" s="12">
        <v>4138358363</v>
      </c>
      <c r="C5815" s="143"/>
      <c r="D5815" s="286"/>
      <c r="E5815" s="286"/>
      <c r="F5815" s="286"/>
      <c r="G5815" s="286"/>
      <c r="H5815" s="69" t="s">
        <v>161</v>
      </c>
      <c r="I5815" s="69"/>
      <c r="J5815" s="73"/>
    </row>
    <row r="5816" spans="1:10" s="141" customFormat="1" ht="15.75">
      <c r="A5816" s="11" t="s">
        <v>9</v>
      </c>
      <c r="B5816" s="286" t="s">
        <v>859</v>
      </c>
      <c r="C5816" s="286"/>
      <c r="D5816" s="286"/>
      <c r="E5816" s="16"/>
      <c r="F5816" s="11"/>
      <c r="G5816" s="16"/>
      <c r="H5816" s="1"/>
      <c r="I5816" s="1"/>
      <c r="J5816" s="71"/>
    </row>
    <row r="5817" spans="1:10" s="141" customFormat="1" ht="15.75">
      <c r="A5817" s="11" t="s">
        <v>11</v>
      </c>
      <c r="B5817" s="289" t="s">
        <v>213</v>
      </c>
      <c r="C5817" s="289"/>
      <c r="D5817" s="289"/>
      <c r="E5817" s="289"/>
      <c r="F5817" s="18"/>
      <c r="G5817" s="19"/>
      <c r="H5817" s="1"/>
      <c r="I5817" s="1"/>
      <c r="J5817" s="71"/>
    </row>
    <row r="5818" spans="1:10" s="141" customFormat="1" ht="15.75">
      <c r="A5818" s="21" t="s">
        <v>14</v>
      </c>
      <c r="B5818" s="21" t="s">
        <v>16</v>
      </c>
      <c r="C5818" s="21"/>
      <c r="D5818" s="22" t="s">
        <v>18</v>
      </c>
      <c r="E5818" s="23" t="s">
        <v>19</v>
      </c>
      <c r="F5818" s="23" t="s">
        <v>20</v>
      </c>
      <c r="G5818" s="21" t="s">
        <v>21</v>
      </c>
      <c r="H5818" s="63"/>
      <c r="I5818" s="63"/>
      <c r="J5818" s="59">
        <f>H5818*C5819</f>
        <v>0</v>
      </c>
    </row>
    <row r="5819" spans="1:10" s="141" customFormat="1">
      <c r="A5819" s="144">
        <v>1</v>
      </c>
      <c r="B5819" s="145" t="s">
        <v>23</v>
      </c>
      <c r="C5819" s="26">
        <v>3</v>
      </c>
      <c r="D5819" s="146">
        <v>79305</v>
      </c>
      <c r="E5819" s="28">
        <f t="shared" ref="E5819:E5836" si="656">D5819*C5819</f>
        <v>237915</v>
      </c>
      <c r="F5819" s="29">
        <v>0</v>
      </c>
      <c r="G5819" s="30">
        <f t="shared" ref="G5819:G5836" si="657">E5819-E5819*F5819</f>
        <v>237915</v>
      </c>
      <c r="H5819" s="63">
        <f t="shared" ref="H5819:H5836" si="658">D5819/1.08</f>
        <v>73430.555555555547</v>
      </c>
      <c r="I5819" s="63"/>
      <c r="J5819" s="59">
        <f>H5819*C5820</f>
        <v>0</v>
      </c>
    </row>
    <row r="5820" spans="1:10" s="141" customFormat="1">
      <c r="A5820" s="144">
        <v>2</v>
      </c>
      <c r="B5820" s="145" t="s">
        <v>25</v>
      </c>
      <c r="C5820" s="32"/>
      <c r="D5820" s="147">
        <v>128591</v>
      </c>
      <c r="E5820" s="28">
        <f t="shared" si="656"/>
        <v>0</v>
      </c>
      <c r="F5820" s="29">
        <v>0</v>
      </c>
      <c r="G5820" s="30">
        <f t="shared" si="657"/>
        <v>0</v>
      </c>
      <c r="H5820" s="63">
        <f t="shared" si="658"/>
        <v>119065.74074074073</v>
      </c>
      <c r="I5820" s="63"/>
      <c r="J5820" s="59"/>
    </row>
    <row r="5821" spans="1:10" s="141" customFormat="1">
      <c r="A5821" s="144">
        <v>3</v>
      </c>
      <c r="B5821" s="145" t="s">
        <v>26</v>
      </c>
      <c r="C5821" s="34"/>
      <c r="D5821" s="146">
        <v>60043</v>
      </c>
      <c r="E5821" s="28">
        <f t="shared" si="656"/>
        <v>0</v>
      </c>
      <c r="F5821" s="29">
        <v>0</v>
      </c>
      <c r="G5821" s="30">
        <f t="shared" si="657"/>
        <v>0</v>
      </c>
      <c r="H5821" s="63">
        <f t="shared" si="658"/>
        <v>55595.370370370365</v>
      </c>
      <c r="I5821" s="63"/>
      <c r="J5821" s="59"/>
    </row>
    <row r="5822" spans="1:10" s="141" customFormat="1">
      <c r="A5822" s="144">
        <v>4</v>
      </c>
      <c r="B5822" s="145" t="s">
        <v>27</v>
      </c>
      <c r="C5822" s="106"/>
      <c r="D5822" s="146">
        <v>115781</v>
      </c>
      <c r="E5822" s="28">
        <f t="shared" si="656"/>
        <v>0</v>
      </c>
      <c r="F5822" s="29">
        <v>0</v>
      </c>
      <c r="G5822" s="30">
        <f t="shared" si="657"/>
        <v>0</v>
      </c>
      <c r="H5822" s="63">
        <f t="shared" si="658"/>
        <v>107204.62962962962</v>
      </c>
      <c r="I5822" s="63"/>
      <c r="J5822" s="59"/>
    </row>
    <row r="5823" spans="1:10" s="141" customFormat="1">
      <c r="A5823" s="144">
        <v>5</v>
      </c>
      <c r="B5823" s="145" t="s">
        <v>28</v>
      </c>
      <c r="C5823" s="32">
        <v>3</v>
      </c>
      <c r="D5823" s="146">
        <v>119943</v>
      </c>
      <c r="E5823" s="28">
        <f t="shared" si="656"/>
        <v>359829</v>
      </c>
      <c r="F5823" s="124">
        <v>0</v>
      </c>
      <c r="G5823" s="30">
        <f t="shared" si="657"/>
        <v>359829</v>
      </c>
      <c r="H5823" s="63">
        <f t="shared" si="658"/>
        <v>111058.33333333333</v>
      </c>
      <c r="I5823" s="63"/>
      <c r="J5823" s="59"/>
    </row>
    <row r="5824" spans="1:10" s="141" customFormat="1">
      <c r="A5824" s="144">
        <v>6</v>
      </c>
      <c r="B5824" s="145" t="s">
        <v>29</v>
      </c>
      <c r="C5824" s="26">
        <v>4</v>
      </c>
      <c r="D5824" s="146">
        <v>94810</v>
      </c>
      <c r="E5824" s="28">
        <f t="shared" si="656"/>
        <v>379240</v>
      </c>
      <c r="F5824" s="29">
        <v>0</v>
      </c>
      <c r="G5824" s="30">
        <f t="shared" si="657"/>
        <v>379240</v>
      </c>
      <c r="H5824" s="63">
        <f t="shared" si="658"/>
        <v>87787.037037037036</v>
      </c>
      <c r="I5824" s="63"/>
      <c r="J5824" s="59"/>
    </row>
    <row r="5825" spans="1:10" s="141" customFormat="1">
      <c r="A5825" s="144">
        <v>7</v>
      </c>
      <c r="B5825" s="145" t="s">
        <v>30</v>
      </c>
      <c r="C5825" s="34"/>
      <c r="D5825" s="146">
        <v>141396</v>
      </c>
      <c r="E5825" s="28">
        <f t="shared" si="656"/>
        <v>0</v>
      </c>
      <c r="F5825" s="29">
        <v>0</v>
      </c>
      <c r="G5825" s="30">
        <f t="shared" si="657"/>
        <v>0</v>
      </c>
      <c r="H5825" s="63">
        <f t="shared" si="658"/>
        <v>130922.22222222222</v>
      </c>
      <c r="I5825" s="63"/>
      <c r="J5825" s="59"/>
    </row>
    <row r="5826" spans="1:10" s="141" customFormat="1">
      <c r="A5826" s="144">
        <v>8</v>
      </c>
      <c r="B5826" s="145" t="s">
        <v>31</v>
      </c>
      <c r="C5826" s="26"/>
      <c r="D5826" s="146">
        <v>232931</v>
      </c>
      <c r="E5826" s="28">
        <f t="shared" si="656"/>
        <v>0</v>
      </c>
      <c r="F5826" s="29">
        <v>0</v>
      </c>
      <c r="G5826" s="30">
        <f t="shared" si="657"/>
        <v>0</v>
      </c>
      <c r="H5826" s="63">
        <f t="shared" si="658"/>
        <v>215676.85185185182</v>
      </c>
      <c r="I5826" s="63"/>
      <c r="J5826" s="59"/>
    </row>
    <row r="5827" spans="1:10" s="141" customFormat="1">
      <c r="A5827" s="144">
        <v>9</v>
      </c>
      <c r="B5827" s="148" t="s">
        <v>32</v>
      </c>
      <c r="C5827" s="26"/>
      <c r="D5827" s="146">
        <v>101534</v>
      </c>
      <c r="E5827" s="28">
        <f t="shared" si="656"/>
        <v>0</v>
      </c>
      <c r="F5827" s="29">
        <v>0</v>
      </c>
      <c r="G5827" s="30">
        <f t="shared" si="657"/>
        <v>0</v>
      </c>
      <c r="H5827" s="63">
        <f t="shared" si="658"/>
        <v>94012.962962962964</v>
      </c>
      <c r="I5827" s="63"/>
      <c r="J5827" s="59"/>
    </row>
    <row r="5828" spans="1:10" s="141" customFormat="1">
      <c r="A5828" s="144">
        <v>10</v>
      </c>
      <c r="B5828" s="148" t="s">
        <v>33</v>
      </c>
      <c r="C5828" s="37"/>
      <c r="D5828" s="147">
        <v>110148</v>
      </c>
      <c r="E5828" s="28">
        <f t="shared" si="656"/>
        <v>0</v>
      </c>
      <c r="F5828" s="29">
        <v>0</v>
      </c>
      <c r="G5828" s="30">
        <f t="shared" si="657"/>
        <v>0</v>
      </c>
      <c r="H5828" s="63">
        <f t="shared" si="658"/>
        <v>101988.88888888888</v>
      </c>
      <c r="I5828" s="63"/>
      <c r="J5828" s="59"/>
    </row>
    <row r="5829" spans="1:10" s="141" customFormat="1">
      <c r="A5829" s="144">
        <v>11</v>
      </c>
      <c r="B5829" s="145" t="s">
        <v>34</v>
      </c>
      <c r="C5829" s="37">
        <v>5</v>
      </c>
      <c r="D5829" s="146">
        <v>54198</v>
      </c>
      <c r="E5829" s="28">
        <f t="shared" si="656"/>
        <v>270990</v>
      </c>
      <c r="F5829" s="29">
        <v>0</v>
      </c>
      <c r="G5829" s="30">
        <f t="shared" si="657"/>
        <v>270990</v>
      </c>
      <c r="H5829" s="63">
        <f t="shared" si="658"/>
        <v>50183.333333333328</v>
      </c>
      <c r="I5829" s="63"/>
      <c r="J5829" s="59"/>
    </row>
    <row r="5830" spans="1:10" s="141" customFormat="1">
      <c r="A5830" s="144">
        <v>12</v>
      </c>
      <c r="B5830" s="145" t="s">
        <v>35</v>
      </c>
      <c r="C5830" s="126">
        <v>3</v>
      </c>
      <c r="D5830" s="146">
        <v>49680</v>
      </c>
      <c r="E5830" s="28">
        <f t="shared" si="656"/>
        <v>149040</v>
      </c>
      <c r="F5830" s="29">
        <v>0</v>
      </c>
      <c r="G5830" s="30">
        <f t="shared" si="657"/>
        <v>149040</v>
      </c>
      <c r="H5830" s="63">
        <f t="shared" si="658"/>
        <v>46000</v>
      </c>
      <c r="I5830" s="63"/>
      <c r="J5830" s="59"/>
    </row>
    <row r="5831" spans="1:10" s="141" customFormat="1">
      <c r="A5831" s="144">
        <v>13</v>
      </c>
      <c r="B5831" s="145" t="s">
        <v>36</v>
      </c>
      <c r="C5831" s="37"/>
      <c r="D5831" s="149">
        <v>64152</v>
      </c>
      <c r="E5831" s="28">
        <f t="shared" si="656"/>
        <v>0</v>
      </c>
      <c r="F5831" s="29">
        <v>0</v>
      </c>
      <c r="G5831" s="30">
        <f t="shared" si="657"/>
        <v>0</v>
      </c>
      <c r="H5831" s="63">
        <f t="shared" si="658"/>
        <v>59399.999999999993</v>
      </c>
      <c r="I5831" s="63"/>
      <c r="J5831" s="59"/>
    </row>
    <row r="5832" spans="1:10" s="141" customFormat="1">
      <c r="A5832" s="144">
        <v>14</v>
      </c>
      <c r="B5832" s="145" t="s">
        <v>37</v>
      </c>
      <c r="C5832" s="37"/>
      <c r="D5832" s="149">
        <v>65934</v>
      </c>
      <c r="E5832" s="28">
        <f t="shared" si="656"/>
        <v>0</v>
      </c>
      <c r="F5832" s="29">
        <v>0</v>
      </c>
      <c r="G5832" s="30">
        <f t="shared" si="657"/>
        <v>0</v>
      </c>
      <c r="H5832" s="63">
        <f t="shared" si="658"/>
        <v>61049.999999999993</v>
      </c>
      <c r="I5832" s="63"/>
      <c r="J5832" s="59">
        <f>H5832*C5833</f>
        <v>0</v>
      </c>
    </row>
    <row r="5833" spans="1:10" s="141" customFormat="1">
      <c r="A5833" s="144">
        <v>15</v>
      </c>
      <c r="B5833" s="145" t="s">
        <v>38</v>
      </c>
      <c r="C5833" s="37"/>
      <c r="D5833" s="149">
        <v>76626</v>
      </c>
      <c r="E5833" s="28">
        <f t="shared" si="656"/>
        <v>0</v>
      </c>
      <c r="F5833" s="124">
        <v>0</v>
      </c>
      <c r="G5833" s="30">
        <f t="shared" si="657"/>
        <v>0</v>
      </c>
      <c r="H5833" s="63">
        <f t="shared" si="658"/>
        <v>70950</v>
      </c>
      <c r="I5833" s="63"/>
      <c r="J5833" s="59">
        <f>H5833*C5834</f>
        <v>0</v>
      </c>
    </row>
    <row r="5834" spans="1:10" s="141" customFormat="1">
      <c r="A5834" s="144">
        <v>16</v>
      </c>
      <c r="B5834" s="145" t="s">
        <v>39</v>
      </c>
      <c r="C5834" s="37"/>
      <c r="D5834" s="149">
        <v>80190</v>
      </c>
      <c r="E5834" s="28">
        <f t="shared" si="656"/>
        <v>0</v>
      </c>
      <c r="F5834" s="29">
        <v>0</v>
      </c>
      <c r="G5834" s="30">
        <f t="shared" si="657"/>
        <v>0</v>
      </c>
      <c r="H5834" s="63">
        <f t="shared" si="658"/>
        <v>74250</v>
      </c>
      <c r="I5834" s="63"/>
      <c r="J5834" s="59">
        <f>H5834*C5835</f>
        <v>0</v>
      </c>
    </row>
    <row r="5835" spans="1:10" s="141" customFormat="1">
      <c r="A5835" s="144">
        <v>17</v>
      </c>
      <c r="B5835" s="145" t="s">
        <v>40</v>
      </c>
      <c r="C5835" s="37"/>
      <c r="D5835" s="149">
        <v>113832</v>
      </c>
      <c r="E5835" s="28">
        <f t="shared" si="656"/>
        <v>0</v>
      </c>
      <c r="F5835" s="29">
        <v>0</v>
      </c>
      <c r="G5835" s="30">
        <f t="shared" si="657"/>
        <v>0</v>
      </c>
      <c r="H5835" s="63">
        <f t="shared" si="658"/>
        <v>105400</v>
      </c>
      <c r="I5835" s="63"/>
      <c r="J5835" s="59">
        <f>H5835*C5836</f>
        <v>0</v>
      </c>
    </row>
    <row r="5836" spans="1:10" s="141" customFormat="1" ht="17.25">
      <c r="A5836" s="144">
        <v>18</v>
      </c>
      <c r="B5836" s="145" t="s">
        <v>41</v>
      </c>
      <c r="C5836" s="37"/>
      <c r="D5836" s="150">
        <v>98010</v>
      </c>
      <c r="E5836" s="28">
        <f t="shared" si="656"/>
        <v>0</v>
      </c>
      <c r="F5836" s="29">
        <v>0</v>
      </c>
      <c r="G5836" s="30">
        <f t="shared" si="657"/>
        <v>0</v>
      </c>
      <c r="H5836" s="63">
        <f t="shared" si="658"/>
        <v>90750</v>
      </c>
      <c r="I5836" s="45"/>
      <c r="J5836" s="64"/>
    </row>
    <row r="5837" spans="1:10" s="141" customFormat="1" ht="31.5">
      <c r="A5837" s="40"/>
      <c r="B5837" s="41" t="s">
        <v>42</v>
      </c>
      <c r="C5837" s="42">
        <f>SUM(C5819:C5836)</f>
        <v>18</v>
      </c>
      <c r="D5837" s="42"/>
      <c r="E5837" s="43">
        <f>SUM(E5819:E5836)</f>
        <v>1397014</v>
      </c>
      <c r="F5837" s="43"/>
      <c r="G5837" s="44">
        <f>SUM(G5819:G5836)</f>
        <v>1397014</v>
      </c>
      <c r="H5837" s="5"/>
      <c r="I5837" s="5"/>
      <c r="J5837" s="75">
        <f>J5836*0.08</f>
        <v>0</v>
      </c>
    </row>
    <row r="5838" spans="1:10" s="141" customFormat="1" ht="31.5">
      <c r="A5838" s="46"/>
      <c r="B5838" s="47"/>
      <c r="C5838" s="48"/>
      <c r="D5838" s="48"/>
      <c r="E5838" s="49"/>
      <c r="F5838" s="49"/>
      <c r="G5838" s="151"/>
      <c r="H5838" s="6"/>
      <c r="I5838" s="6"/>
      <c r="J5838" s="76">
        <f>SUM(J5836:J5837)</f>
        <v>0</v>
      </c>
    </row>
    <row r="5839" spans="1:10" s="141" customFormat="1" ht="18">
      <c r="A5839" s="283" t="s">
        <v>43</v>
      </c>
      <c r="B5839" s="283"/>
      <c r="C5839" s="284" t="s">
        <v>44</v>
      </c>
      <c r="D5839" s="284"/>
      <c r="E5839" s="54"/>
      <c r="F5839" s="54"/>
      <c r="G5839" s="55" t="s">
        <v>45</v>
      </c>
    </row>
    <row r="5843" spans="1:10" s="141" customFormat="1" ht="15.75">
      <c r="A5843" s="279" t="s">
        <v>0</v>
      </c>
      <c r="B5843" s="279"/>
      <c r="C5843" s="279"/>
      <c r="D5843" s="279"/>
      <c r="E5843" s="279"/>
      <c r="F5843" s="279"/>
      <c r="G5843" s="279"/>
    </row>
    <row r="5844" spans="1:10" s="141" customFormat="1" ht="15.75">
      <c r="A5844" s="279" t="s">
        <v>1</v>
      </c>
      <c r="B5844" s="279"/>
      <c r="C5844" s="279"/>
      <c r="D5844" s="279"/>
      <c r="E5844" s="279"/>
      <c r="F5844" s="279"/>
      <c r="G5844" s="279"/>
      <c r="H5844" s="1"/>
      <c r="I5844" s="1"/>
      <c r="J5844" s="71"/>
    </row>
    <row r="5845" spans="1:10" s="141" customFormat="1" ht="15.75">
      <c r="A5845" s="279" t="s">
        <v>2</v>
      </c>
      <c r="B5845" s="279"/>
      <c r="C5845" s="279"/>
      <c r="D5845" s="279"/>
      <c r="E5845" s="279"/>
      <c r="F5845" s="279"/>
      <c r="G5845" s="279"/>
      <c r="H5845" s="1"/>
      <c r="I5845" s="1"/>
      <c r="J5845" s="71"/>
    </row>
    <row r="5846" spans="1:10" s="141" customFormat="1" ht="15.75">
      <c r="A5846" s="279" t="s">
        <v>4</v>
      </c>
      <c r="B5846" s="279"/>
      <c r="C5846" s="279"/>
      <c r="D5846" s="279"/>
      <c r="E5846" s="279"/>
      <c r="F5846" s="279"/>
      <c r="G5846" s="279"/>
      <c r="H5846" s="1"/>
      <c r="I5846" s="1"/>
      <c r="J5846" s="71"/>
    </row>
    <row r="5847" spans="1:10" s="141" customFormat="1" ht="27">
      <c r="A5847" s="280" t="s">
        <v>6</v>
      </c>
      <c r="B5847" s="280"/>
      <c r="C5847" s="280"/>
      <c r="D5847" s="280"/>
      <c r="E5847" s="280"/>
      <c r="F5847" s="280"/>
      <c r="G5847" s="280"/>
      <c r="H5847" s="2"/>
      <c r="I5847" s="2"/>
      <c r="J5847" s="72"/>
    </row>
    <row r="5848" spans="1:10" s="141" customFormat="1" ht="27">
      <c r="A5848" s="142"/>
      <c r="B5848" s="142"/>
      <c r="C5848" s="281" t="s">
        <v>433</v>
      </c>
      <c r="D5848" s="281"/>
      <c r="E5848" s="281"/>
      <c r="F5848" s="281"/>
      <c r="G5848" s="281"/>
      <c r="H5848" s="68"/>
      <c r="I5848" s="68"/>
      <c r="J5848" s="71"/>
    </row>
    <row r="5849" spans="1:10" s="141" customFormat="1" ht="15.75">
      <c r="A5849" s="11" t="s">
        <v>358</v>
      </c>
      <c r="B5849" s="12">
        <v>4138352162</v>
      </c>
      <c r="C5849" s="143"/>
      <c r="D5849" s="286"/>
      <c r="E5849" s="286"/>
      <c r="F5849" s="286"/>
      <c r="G5849" s="286"/>
      <c r="H5849" s="69" t="s">
        <v>161</v>
      </c>
      <c r="I5849" s="69"/>
      <c r="J5849" s="73"/>
    </row>
    <row r="5850" spans="1:10" s="141" customFormat="1" ht="15.75">
      <c r="A5850" s="11" t="s">
        <v>9</v>
      </c>
      <c r="B5850" s="286" t="s">
        <v>860</v>
      </c>
      <c r="C5850" s="286"/>
      <c r="D5850" s="286"/>
      <c r="E5850" s="16"/>
      <c r="F5850" s="11"/>
      <c r="G5850" s="16"/>
      <c r="H5850" s="1"/>
      <c r="I5850" s="1"/>
      <c r="J5850" s="71"/>
    </row>
    <row r="5851" spans="1:10" s="141" customFormat="1" ht="15.75">
      <c r="A5851" s="11" t="s">
        <v>11</v>
      </c>
      <c r="B5851" s="289" t="s">
        <v>861</v>
      </c>
      <c r="C5851" s="289"/>
      <c r="D5851" s="289"/>
      <c r="E5851" s="289"/>
      <c r="F5851" s="18"/>
      <c r="G5851" s="19"/>
      <c r="H5851" s="1"/>
      <c r="I5851" s="1"/>
      <c r="J5851" s="71"/>
    </row>
    <row r="5852" spans="1:10" s="141" customFormat="1" ht="15.75">
      <c r="A5852" s="21" t="s">
        <v>14</v>
      </c>
      <c r="B5852" s="21" t="s">
        <v>16</v>
      </c>
      <c r="C5852" s="21"/>
      <c r="D5852" s="22" t="s">
        <v>18</v>
      </c>
      <c r="E5852" s="23" t="s">
        <v>19</v>
      </c>
      <c r="F5852" s="23" t="s">
        <v>20</v>
      </c>
      <c r="G5852" s="21" t="s">
        <v>21</v>
      </c>
      <c r="H5852" s="63"/>
      <c r="I5852" s="63"/>
      <c r="J5852" s="59">
        <f>H5852*C5853</f>
        <v>0</v>
      </c>
    </row>
    <row r="5853" spans="1:10" s="141" customFormat="1">
      <c r="A5853" s="144">
        <v>1</v>
      </c>
      <c r="B5853" s="145" t="s">
        <v>23</v>
      </c>
      <c r="C5853" s="26"/>
      <c r="D5853" s="146">
        <v>79305</v>
      </c>
      <c r="E5853" s="28">
        <f t="shared" ref="E5853:E5870" si="659">D5853*C5853</f>
        <v>0</v>
      </c>
      <c r="F5853" s="29">
        <v>0</v>
      </c>
      <c r="G5853" s="30">
        <f t="shared" ref="G5853:G5870" si="660">E5853-E5853*F5853</f>
        <v>0</v>
      </c>
      <c r="H5853" s="63">
        <f t="shared" ref="H5853:H5870" si="661">D5853/1.08</f>
        <v>73430.555555555547</v>
      </c>
      <c r="I5853" s="63"/>
      <c r="J5853" s="59">
        <f>H5853*C5854</f>
        <v>0</v>
      </c>
    </row>
    <row r="5854" spans="1:10" s="141" customFormat="1">
      <c r="A5854" s="144">
        <v>2</v>
      </c>
      <c r="B5854" s="145" t="s">
        <v>25</v>
      </c>
      <c r="C5854" s="32"/>
      <c r="D5854" s="147">
        <v>128591</v>
      </c>
      <c r="E5854" s="28">
        <f t="shared" si="659"/>
        <v>0</v>
      </c>
      <c r="F5854" s="29">
        <v>0</v>
      </c>
      <c r="G5854" s="30">
        <f t="shared" si="660"/>
        <v>0</v>
      </c>
      <c r="H5854" s="63">
        <f t="shared" si="661"/>
        <v>119065.74074074073</v>
      </c>
      <c r="I5854" s="63"/>
      <c r="J5854" s="59"/>
    </row>
    <row r="5855" spans="1:10" s="141" customFormat="1">
      <c r="A5855" s="144">
        <v>3</v>
      </c>
      <c r="B5855" s="145" t="s">
        <v>26</v>
      </c>
      <c r="C5855" s="34">
        <v>5</v>
      </c>
      <c r="D5855" s="146">
        <v>60043</v>
      </c>
      <c r="E5855" s="28">
        <f t="shared" si="659"/>
        <v>300215</v>
      </c>
      <c r="F5855" s="29">
        <v>0</v>
      </c>
      <c r="G5855" s="30">
        <f t="shared" si="660"/>
        <v>300215</v>
      </c>
      <c r="H5855" s="63">
        <f t="shared" si="661"/>
        <v>55595.370370370365</v>
      </c>
      <c r="I5855" s="63"/>
      <c r="J5855" s="59"/>
    </row>
    <row r="5856" spans="1:10" s="141" customFormat="1">
      <c r="A5856" s="144">
        <v>4</v>
      </c>
      <c r="B5856" s="145" t="s">
        <v>27</v>
      </c>
      <c r="C5856" s="106"/>
      <c r="D5856" s="146">
        <v>115781</v>
      </c>
      <c r="E5856" s="28">
        <f t="shared" si="659"/>
        <v>0</v>
      </c>
      <c r="F5856" s="29">
        <v>0</v>
      </c>
      <c r="G5856" s="30">
        <f t="shared" si="660"/>
        <v>0</v>
      </c>
      <c r="H5856" s="63">
        <f t="shared" si="661"/>
        <v>107204.62962962962</v>
      </c>
      <c r="I5856" s="63"/>
      <c r="J5856" s="59"/>
    </row>
    <row r="5857" spans="1:10" s="141" customFormat="1">
      <c r="A5857" s="144">
        <v>5</v>
      </c>
      <c r="B5857" s="145" t="s">
        <v>28</v>
      </c>
      <c r="C5857" s="32">
        <v>15</v>
      </c>
      <c r="D5857" s="146">
        <v>119943</v>
      </c>
      <c r="E5857" s="28">
        <f t="shared" si="659"/>
        <v>1799145</v>
      </c>
      <c r="F5857" s="124">
        <v>0</v>
      </c>
      <c r="G5857" s="30">
        <f t="shared" si="660"/>
        <v>1799145</v>
      </c>
      <c r="H5857" s="63">
        <f t="shared" si="661"/>
        <v>111058.33333333333</v>
      </c>
      <c r="I5857" s="63"/>
      <c r="J5857" s="59"/>
    </row>
    <row r="5858" spans="1:10" s="141" customFormat="1">
      <c r="A5858" s="144">
        <v>6</v>
      </c>
      <c r="B5858" s="145" t="s">
        <v>29</v>
      </c>
      <c r="C5858" s="26"/>
      <c r="D5858" s="146">
        <v>94810</v>
      </c>
      <c r="E5858" s="28">
        <f t="shared" si="659"/>
        <v>0</v>
      </c>
      <c r="F5858" s="29">
        <v>0</v>
      </c>
      <c r="G5858" s="30">
        <f t="shared" si="660"/>
        <v>0</v>
      </c>
      <c r="H5858" s="63">
        <f t="shared" si="661"/>
        <v>87787.037037037036</v>
      </c>
      <c r="I5858" s="63"/>
      <c r="J5858" s="59"/>
    </row>
    <row r="5859" spans="1:10" s="141" customFormat="1">
      <c r="A5859" s="144">
        <v>7</v>
      </c>
      <c r="B5859" s="145" t="s">
        <v>30</v>
      </c>
      <c r="C5859" s="34">
        <v>3</v>
      </c>
      <c r="D5859" s="146">
        <v>141396</v>
      </c>
      <c r="E5859" s="28">
        <f t="shared" si="659"/>
        <v>424188</v>
      </c>
      <c r="F5859" s="29">
        <v>0</v>
      </c>
      <c r="G5859" s="30">
        <f t="shared" si="660"/>
        <v>424188</v>
      </c>
      <c r="H5859" s="63">
        <f t="shared" si="661"/>
        <v>130922.22222222222</v>
      </c>
      <c r="I5859" s="63"/>
      <c r="J5859" s="59"/>
    </row>
    <row r="5860" spans="1:10" s="141" customFormat="1">
      <c r="A5860" s="144">
        <v>8</v>
      </c>
      <c r="B5860" s="145" t="s">
        <v>31</v>
      </c>
      <c r="C5860" s="26"/>
      <c r="D5860" s="146">
        <v>232931</v>
      </c>
      <c r="E5860" s="28">
        <f t="shared" si="659"/>
        <v>0</v>
      </c>
      <c r="F5860" s="29">
        <v>0</v>
      </c>
      <c r="G5860" s="30">
        <f t="shared" si="660"/>
        <v>0</v>
      </c>
      <c r="H5860" s="63">
        <f t="shared" si="661"/>
        <v>215676.85185185182</v>
      </c>
      <c r="I5860" s="63"/>
      <c r="J5860" s="59"/>
    </row>
    <row r="5861" spans="1:10" s="141" customFormat="1">
      <c r="A5861" s="144">
        <v>9</v>
      </c>
      <c r="B5861" s="148" t="s">
        <v>32</v>
      </c>
      <c r="C5861" s="26"/>
      <c r="D5861" s="146">
        <v>101534</v>
      </c>
      <c r="E5861" s="28">
        <f t="shared" si="659"/>
        <v>0</v>
      </c>
      <c r="F5861" s="29">
        <v>0</v>
      </c>
      <c r="G5861" s="30">
        <f t="shared" si="660"/>
        <v>0</v>
      </c>
      <c r="H5861" s="63">
        <f t="shared" si="661"/>
        <v>94012.962962962964</v>
      </c>
      <c r="I5861" s="63"/>
      <c r="J5861" s="59"/>
    </row>
    <row r="5862" spans="1:10" s="141" customFormat="1">
      <c r="A5862" s="144">
        <v>10</v>
      </c>
      <c r="B5862" s="148" t="s">
        <v>33</v>
      </c>
      <c r="C5862" s="37"/>
      <c r="D5862" s="147">
        <v>110148</v>
      </c>
      <c r="E5862" s="28">
        <f t="shared" si="659"/>
        <v>0</v>
      </c>
      <c r="F5862" s="29">
        <v>0</v>
      </c>
      <c r="G5862" s="30">
        <f t="shared" si="660"/>
        <v>0</v>
      </c>
      <c r="H5862" s="63">
        <f t="shared" si="661"/>
        <v>101988.88888888888</v>
      </c>
      <c r="I5862" s="63"/>
      <c r="J5862" s="59"/>
    </row>
    <row r="5863" spans="1:10" s="141" customFormat="1">
      <c r="A5863" s="144">
        <v>11</v>
      </c>
      <c r="B5863" s="145" t="s">
        <v>34</v>
      </c>
      <c r="C5863" s="37"/>
      <c r="D5863" s="146">
        <v>54198</v>
      </c>
      <c r="E5863" s="28">
        <f t="shared" si="659"/>
        <v>0</v>
      </c>
      <c r="F5863" s="29">
        <v>0</v>
      </c>
      <c r="G5863" s="30">
        <f t="shared" si="660"/>
        <v>0</v>
      </c>
      <c r="H5863" s="63">
        <f t="shared" si="661"/>
        <v>50183.333333333328</v>
      </c>
      <c r="I5863" s="63"/>
      <c r="J5863" s="59">
        <f t="shared" ref="J5863:J5869" si="662">H5863*C5864</f>
        <v>250916.66666666663</v>
      </c>
    </row>
    <row r="5864" spans="1:10" s="141" customFormat="1">
      <c r="A5864" s="144">
        <v>12</v>
      </c>
      <c r="B5864" s="145" t="s">
        <v>35</v>
      </c>
      <c r="C5864" s="37">
        <v>5</v>
      </c>
      <c r="D5864" s="146">
        <v>49680</v>
      </c>
      <c r="E5864" s="28">
        <f t="shared" si="659"/>
        <v>248400</v>
      </c>
      <c r="F5864" s="29">
        <v>0</v>
      </c>
      <c r="G5864" s="30">
        <f t="shared" si="660"/>
        <v>248400</v>
      </c>
      <c r="H5864" s="63">
        <f t="shared" si="661"/>
        <v>46000</v>
      </c>
      <c r="I5864" s="63"/>
      <c r="J5864" s="59">
        <f t="shared" si="662"/>
        <v>138000</v>
      </c>
    </row>
    <row r="5865" spans="1:10" s="141" customFormat="1">
      <c r="A5865" s="144">
        <v>13</v>
      </c>
      <c r="B5865" s="145" t="s">
        <v>36</v>
      </c>
      <c r="C5865" s="37">
        <v>3</v>
      </c>
      <c r="D5865" s="149">
        <v>64152</v>
      </c>
      <c r="E5865" s="28">
        <f t="shared" si="659"/>
        <v>192456</v>
      </c>
      <c r="F5865" s="29">
        <v>0</v>
      </c>
      <c r="G5865" s="30">
        <f t="shared" si="660"/>
        <v>192456</v>
      </c>
      <c r="H5865" s="63">
        <f t="shared" si="661"/>
        <v>59399.999999999993</v>
      </c>
      <c r="I5865" s="63"/>
      <c r="J5865" s="59">
        <f t="shared" si="662"/>
        <v>178199.99999999997</v>
      </c>
    </row>
    <row r="5866" spans="1:10" s="141" customFormat="1">
      <c r="A5866" s="144">
        <v>14</v>
      </c>
      <c r="B5866" s="145" t="s">
        <v>37</v>
      </c>
      <c r="C5866" s="37">
        <v>3</v>
      </c>
      <c r="D5866" s="149">
        <v>65934</v>
      </c>
      <c r="E5866" s="28">
        <f t="shared" si="659"/>
        <v>197802</v>
      </c>
      <c r="F5866" s="29">
        <v>0</v>
      </c>
      <c r="G5866" s="30">
        <f t="shared" si="660"/>
        <v>197802</v>
      </c>
      <c r="H5866" s="63">
        <f t="shared" si="661"/>
        <v>61049.999999999993</v>
      </c>
      <c r="I5866" s="63"/>
      <c r="J5866" s="59">
        <f t="shared" si="662"/>
        <v>0</v>
      </c>
    </row>
    <row r="5867" spans="1:10" s="141" customFormat="1">
      <c r="A5867" s="144">
        <v>15</v>
      </c>
      <c r="B5867" s="145" t="s">
        <v>38</v>
      </c>
      <c r="C5867" s="37"/>
      <c r="D5867" s="149">
        <v>76626</v>
      </c>
      <c r="E5867" s="28">
        <f t="shared" si="659"/>
        <v>0</v>
      </c>
      <c r="F5867" s="124">
        <v>0</v>
      </c>
      <c r="G5867" s="30">
        <f t="shared" si="660"/>
        <v>0</v>
      </c>
      <c r="H5867" s="63">
        <f t="shared" si="661"/>
        <v>70950</v>
      </c>
      <c r="I5867" s="63"/>
      <c r="J5867" s="59">
        <f t="shared" si="662"/>
        <v>0</v>
      </c>
    </row>
    <row r="5868" spans="1:10" s="141" customFormat="1">
      <c r="A5868" s="144">
        <v>16</v>
      </c>
      <c r="B5868" s="145" t="s">
        <v>39</v>
      </c>
      <c r="C5868" s="37"/>
      <c r="D5868" s="149">
        <v>80190</v>
      </c>
      <c r="E5868" s="28">
        <f t="shared" si="659"/>
        <v>0</v>
      </c>
      <c r="F5868" s="29">
        <v>0</v>
      </c>
      <c r="G5868" s="30">
        <f t="shared" si="660"/>
        <v>0</v>
      </c>
      <c r="H5868" s="63">
        <f t="shared" si="661"/>
        <v>74250</v>
      </c>
      <c r="I5868" s="63"/>
      <c r="J5868" s="59">
        <f t="shared" si="662"/>
        <v>0</v>
      </c>
    </row>
    <row r="5869" spans="1:10" s="141" customFormat="1">
      <c r="A5869" s="144">
        <v>17</v>
      </c>
      <c r="B5869" s="145" t="s">
        <v>40</v>
      </c>
      <c r="C5869" s="37"/>
      <c r="D5869" s="149">
        <v>113832</v>
      </c>
      <c r="E5869" s="28">
        <f t="shared" si="659"/>
        <v>0</v>
      </c>
      <c r="F5869" s="29">
        <v>0</v>
      </c>
      <c r="G5869" s="30">
        <f t="shared" si="660"/>
        <v>0</v>
      </c>
      <c r="H5869" s="63">
        <f t="shared" si="661"/>
        <v>105400</v>
      </c>
      <c r="I5869" s="63"/>
      <c r="J5869" s="59">
        <f t="shared" si="662"/>
        <v>0</v>
      </c>
    </row>
    <row r="5870" spans="1:10" s="141" customFormat="1" ht="17.25">
      <c r="A5870" s="144">
        <v>18</v>
      </c>
      <c r="B5870" s="145" t="s">
        <v>41</v>
      </c>
      <c r="C5870" s="37"/>
      <c r="D5870" s="150">
        <v>98010</v>
      </c>
      <c r="E5870" s="28">
        <f t="shared" si="659"/>
        <v>0</v>
      </c>
      <c r="F5870" s="29">
        <v>0</v>
      </c>
      <c r="G5870" s="30">
        <f t="shared" si="660"/>
        <v>0</v>
      </c>
      <c r="H5870" s="63">
        <f t="shared" si="661"/>
        <v>90750</v>
      </c>
      <c r="I5870" s="45"/>
      <c r="J5870" s="64"/>
    </row>
    <row r="5871" spans="1:10" s="141" customFormat="1" ht="31.5">
      <c r="A5871" s="40"/>
      <c r="B5871" s="41" t="s">
        <v>42</v>
      </c>
      <c r="C5871" s="42">
        <f>SUM(C5853:C5870)</f>
        <v>34</v>
      </c>
      <c r="D5871" s="42"/>
      <c r="E5871" s="43">
        <f>SUM(E5853:E5870)</f>
        <v>3162206</v>
      </c>
      <c r="F5871" s="43"/>
      <c r="G5871" s="44">
        <f>SUM(G5853:G5870)</f>
        <v>3162206</v>
      </c>
      <c r="H5871" s="5"/>
      <c r="I5871" s="5"/>
      <c r="J5871" s="75">
        <f>J5870*0.08</f>
        <v>0</v>
      </c>
    </row>
    <row r="5872" spans="1:10" s="141" customFormat="1" ht="31.5">
      <c r="A5872" s="46"/>
      <c r="B5872" s="47"/>
      <c r="C5872" s="48"/>
      <c r="D5872" s="48"/>
      <c r="E5872" s="49"/>
      <c r="F5872" s="49"/>
      <c r="G5872" s="151"/>
      <c r="H5872" s="6"/>
      <c r="I5872" s="6"/>
      <c r="J5872" s="76">
        <f>SUM(J5870:J5871)</f>
        <v>0</v>
      </c>
    </row>
    <row r="5873" spans="1:10" s="141" customFormat="1" ht="18">
      <c r="A5873" s="283" t="s">
        <v>43</v>
      </c>
      <c r="B5873" s="283"/>
      <c r="C5873" s="284" t="s">
        <v>44</v>
      </c>
      <c r="D5873" s="284"/>
      <c r="E5873" s="54"/>
      <c r="F5873" s="54"/>
      <c r="G5873" s="55" t="s">
        <v>45</v>
      </c>
    </row>
    <row r="5875" spans="1:10" s="141" customFormat="1" ht="15.75">
      <c r="A5875" s="279" t="s">
        <v>0</v>
      </c>
      <c r="B5875" s="279"/>
      <c r="C5875" s="279"/>
      <c r="D5875" s="279"/>
      <c r="E5875" s="279"/>
      <c r="F5875" s="279"/>
      <c r="G5875" s="279"/>
    </row>
    <row r="5876" spans="1:10" s="141" customFormat="1" ht="15.75">
      <c r="A5876" s="279" t="s">
        <v>1</v>
      </c>
      <c r="B5876" s="279"/>
      <c r="C5876" s="279"/>
      <c r="D5876" s="279"/>
      <c r="E5876" s="279"/>
      <c r="F5876" s="279"/>
      <c r="G5876" s="279"/>
      <c r="H5876" s="1"/>
      <c r="I5876" s="1"/>
      <c r="J5876" s="71"/>
    </row>
    <row r="5877" spans="1:10" s="141" customFormat="1" ht="15.75">
      <c r="A5877" s="279" t="s">
        <v>2</v>
      </c>
      <c r="B5877" s="279"/>
      <c r="C5877" s="279"/>
      <c r="D5877" s="279"/>
      <c r="E5877" s="279"/>
      <c r="F5877" s="279"/>
      <c r="G5877" s="279"/>
      <c r="H5877" s="1"/>
      <c r="I5877" s="1"/>
      <c r="J5877" s="71"/>
    </row>
    <row r="5878" spans="1:10" s="141" customFormat="1" ht="15.75">
      <c r="A5878" s="279" t="s">
        <v>4</v>
      </c>
      <c r="B5878" s="279"/>
      <c r="C5878" s="279"/>
      <c r="D5878" s="279"/>
      <c r="E5878" s="279"/>
      <c r="F5878" s="279"/>
      <c r="G5878" s="279"/>
      <c r="H5878" s="1"/>
      <c r="I5878" s="1"/>
      <c r="J5878" s="71"/>
    </row>
    <row r="5879" spans="1:10" s="141" customFormat="1" ht="27">
      <c r="A5879" s="280" t="s">
        <v>6</v>
      </c>
      <c r="B5879" s="280"/>
      <c r="C5879" s="280"/>
      <c r="D5879" s="280"/>
      <c r="E5879" s="280"/>
      <c r="F5879" s="280"/>
      <c r="G5879" s="280"/>
      <c r="H5879" s="2"/>
      <c r="I5879" s="2"/>
      <c r="J5879" s="72"/>
    </row>
    <row r="5880" spans="1:10" s="141" customFormat="1" ht="27">
      <c r="A5880" s="142"/>
      <c r="B5880" s="142"/>
      <c r="C5880" s="281" t="s">
        <v>433</v>
      </c>
      <c r="D5880" s="281"/>
      <c r="E5880" s="281"/>
      <c r="F5880" s="281"/>
      <c r="G5880" s="281"/>
      <c r="H5880" s="68"/>
      <c r="I5880" s="68"/>
      <c r="J5880" s="71"/>
    </row>
    <row r="5881" spans="1:10" s="141" customFormat="1" ht="15.75">
      <c r="A5881" s="11" t="s">
        <v>358</v>
      </c>
      <c r="B5881" s="12">
        <v>4138354400</v>
      </c>
      <c r="C5881" s="143"/>
      <c r="D5881" s="286"/>
      <c r="E5881" s="286"/>
      <c r="F5881" s="286"/>
      <c r="G5881" s="286"/>
      <c r="H5881" s="69" t="s">
        <v>161</v>
      </c>
      <c r="I5881" s="69"/>
      <c r="J5881" s="73"/>
    </row>
    <row r="5882" spans="1:10" s="141" customFormat="1" ht="15.75">
      <c r="A5882" s="11" t="s">
        <v>9</v>
      </c>
      <c r="B5882" s="286" t="s">
        <v>862</v>
      </c>
      <c r="C5882" s="286"/>
      <c r="D5882" s="286"/>
      <c r="E5882" s="16"/>
      <c r="F5882" s="11"/>
      <c r="G5882" s="16"/>
      <c r="H5882" s="1"/>
      <c r="I5882" s="1"/>
      <c r="J5882" s="71"/>
    </row>
    <row r="5883" spans="1:10" s="141" customFormat="1" ht="15.75">
      <c r="A5883" s="11" t="s">
        <v>11</v>
      </c>
      <c r="B5883" s="289" t="s">
        <v>584</v>
      </c>
      <c r="C5883" s="289"/>
      <c r="D5883" s="289"/>
      <c r="E5883" s="289"/>
      <c r="F5883" s="18"/>
      <c r="G5883" s="19"/>
      <c r="H5883" s="1"/>
      <c r="I5883" s="1"/>
      <c r="J5883" s="71"/>
    </row>
    <row r="5884" spans="1:10" s="141" customFormat="1" ht="15.75">
      <c r="A5884" s="21" t="s">
        <v>14</v>
      </c>
      <c r="B5884" s="21" t="s">
        <v>16</v>
      </c>
      <c r="C5884" s="21"/>
      <c r="D5884" s="22" t="s">
        <v>18</v>
      </c>
      <c r="E5884" s="23" t="s">
        <v>19</v>
      </c>
      <c r="F5884" s="23" t="s">
        <v>20</v>
      </c>
      <c r="G5884" s="21" t="s">
        <v>21</v>
      </c>
      <c r="H5884" s="63"/>
      <c r="I5884" s="63"/>
      <c r="J5884" s="59">
        <f>H5884*C5885</f>
        <v>0</v>
      </c>
    </row>
    <row r="5885" spans="1:10" s="141" customFormat="1">
      <c r="A5885" s="144">
        <v>1</v>
      </c>
      <c r="B5885" s="145" t="s">
        <v>23</v>
      </c>
      <c r="C5885" s="26">
        <v>5</v>
      </c>
      <c r="D5885" s="146">
        <v>79305</v>
      </c>
      <c r="E5885" s="28">
        <f t="shared" ref="E5885:E5902" si="663">D5885*C5885</f>
        <v>396525</v>
      </c>
      <c r="F5885" s="29">
        <v>0</v>
      </c>
      <c r="G5885" s="30">
        <f t="shared" ref="G5885:G5902" si="664">E5885-E5885*F5885</f>
        <v>396525</v>
      </c>
      <c r="H5885" s="63">
        <f t="shared" ref="H5885:H5902" si="665">D5885/1.08</f>
        <v>73430.555555555547</v>
      </c>
      <c r="I5885" s="63"/>
      <c r="J5885" s="59">
        <f>H5885*C5886</f>
        <v>0</v>
      </c>
    </row>
    <row r="5886" spans="1:10" s="141" customFormat="1">
      <c r="A5886" s="144">
        <v>2</v>
      </c>
      <c r="B5886" s="145" t="s">
        <v>25</v>
      </c>
      <c r="C5886" s="32"/>
      <c r="D5886" s="147">
        <v>128591</v>
      </c>
      <c r="E5886" s="28">
        <f t="shared" si="663"/>
        <v>0</v>
      </c>
      <c r="F5886" s="29">
        <v>0</v>
      </c>
      <c r="G5886" s="30">
        <f t="shared" si="664"/>
        <v>0</v>
      </c>
      <c r="H5886" s="63">
        <f t="shared" si="665"/>
        <v>119065.74074074073</v>
      </c>
      <c r="I5886" s="63"/>
      <c r="J5886" s="59"/>
    </row>
    <row r="5887" spans="1:10" s="141" customFormat="1">
      <c r="A5887" s="144">
        <v>3</v>
      </c>
      <c r="B5887" s="145" t="s">
        <v>26</v>
      </c>
      <c r="C5887" s="34"/>
      <c r="D5887" s="146">
        <v>60043</v>
      </c>
      <c r="E5887" s="28">
        <f t="shared" si="663"/>
        <v>0</v>
      </c>
      <c r="F5887" s="29">
        <v>0</v>
      </c>
      <c r="G5887" s="30">
        <f t="shared" si="664"/>
        <v>0</v>
      </c>
      <c r="H5887" s="63">
        <f t="shared" si="665"/>
        <v>55595.370370370365</v>
      </c>
      <c r="I5887" s="63"/>
      <c r="J5887" s="59"/>
    </row>
    <row r="5888" spans="1:10" s="141" customFormat="1">
      <c r="A5888" s="144">
        <v>4</v>
      </c>
      <c r="B5888" s="145" t="s">
        <v>27</v>
      </c>
      <c r="C5888" s="106"/>
      <c r="D5888" s="146">
        <v>115781</v>
      </c>
      <c r="E5888" s="28">
        <f t="shared" si="663"/>
        <v>0</v>
      </c>
      <c r="F5888" s="29">
        <v>0</v>
      </c>
      <c r="G5888" s="30">
        <f t="shared" si="664"/>
        <v>0</v>
      </c>
      <c r="H5888" s="63">
        <f t="shared" si="665"/>
        <v>107204.62962962962</v>
      </c>
      <c r="I5888" s="63"/>
      <c r="J5888" s="59"/>
    </row>
    <row r="5889" spans="1:10" s="141" customFormat="1">
      <c r="A5889" s="144">
        <v>5</v>
      </c>
      <c r="B5889" s="145" t="s">
        <v>28</v>
      </c>
      <c r="C5889" s="32">
        <v>5</v>
      </c>
      <c r="D5889" s="146">
        <v>119943</v>
      </c>
      <c r="E5889" s="28">
        <f t="shared" si="663"/>
        <v>599715</v>
      </c>
      <c r="F5889" s="124">
        <v>0</v>
      </c>
      <c r="G5889" s="30">
        <f t="shared" si="664"/>
        <v>599715</v>
      </c>
      <c r="H5889" s="63">
        <f t="shared" si="665"/>
        <v>111058.33333333333</v>
      </c>
      <c r="I5889" s="63"/>
      <c r="J5889" s="59"/>
    </row>
    <row r="5890" spans="1:10" s="141" customFormat="1">
      <c r="A5890" s="144">
        <v>6</v>
      </c>
      <c r="B5890" s="145" t="s">
        <v>29</v>
      </c>
      <c r="C5890" s="26"/>
      <c r="D5890" s="146">
        <v>94810</v>
      </c>
      <c r="E5890" s="28">
        <f t="shared" si="663"/>
        <v>0</v>
      </c>
      <c r="F5890" s="29">
        <v>0</v>
      </c>
      <c r="G5890" s="30">
        <f t="shared" si="664"/>
        <v>0</v>
      </c>
      <c r="H5890" s="63">
        <f t="shared" si="665"/>
        <v>87787.037037037036</v>
      </c>
      <c r="I5890" s="63"/>
      <c r="J5890" s="59"/>
    </row>
    <row r="5891" spans="1:10" s="141" customFormat="1">
      <c r="A5891" s="144">
        <v>7</v>
      </c>
      <c r="B5891" s="145" t="s">
        <v>30</v>
      </c>
      <c r="C5891" s="34"/>
      <c r="D5891" s="146">
        <v>141396</v>
      </c>
      <c r="E5891" s="28">
        <f t="shared" si="663"/>
        <v>0</v>
      </c>
      <c r="F5891" s="29">
        <v>0</v>
      </c>
      <c r="G5891" s="30">
        <f t="shared" si="664"/>
        <v>0</v>
      </c>
      <c r="H5891" s="63">
        <f t="shared" si="665"/>
        <v>130922.22222222222</v>
      </c>
      <c r="I5891" s="63"/>
      <c r="J5891" s="59"/>
    </row>
    <row r="5892" spans="1:10" s="141" customFormat="1">
      <c r="A5892" s="144">
        <v>8</v>
      </c>
      <c r="B5892" s="145" t="s">
        <v>31</v>
      </c>
      <c r="C5892" s="26"/>
      <c r="D5892" s="146">
        <v>232931</v>
      </c>
      <c r="E5892" s="28">
        <f t="shared" si="663"/>
        <v>0</v>
      </c>
      <c r="F5892" s="29">
        <v>0</v>
      </c>
      <c r="G5892" s="30">
        <f t="shared" si="664"/>
        <v>0</v>
      </c>
      <c r="H5892" s="63">
        <f t="shared" si="665"/>
        <v>215676.85185185182</v>
      </c>
      <c r="I5892" s="63"/>
      <c r="J5892" s="59"/>
    </row>
    <row r="5893" spans="1:10" s="141" customFormat="1">
      <c r="A5893" s="144">
        <v>9</v>
      </c>
      <c r="B5893" s="148" t="s">
        <v>32</v>
      </c>
      <c r="C5893" s="26"/>
      <c r="D5893" s="146">
        <v>101534</v>
      </c>
      <c r="E5893" s="28">
        <f t="shared" si="663"/>
        <v>0</v>
      </c>
      <c r="F5893" s="29">
        <v>0</v>
      </c>
      <c r="G5893" s="30">
        <f t="shared" si="664"/>
        <v>0</v>
      </c>
      <c r="H5893" s="63">
        <f t="shared" si="665"/>
        <v>94012.962962962964</v>
      </c>
      <c r="I5893" s="63"/>
      <c r="J5893" s="59"/>
    </row>
    <row r="5894" spans="1:10" s="141" customFormat="1">
      <c r="A5894" s="144">
        <v>10</v>
      </c>
      <c r="B5894" s="148" t="s">
        <v>33</v>
      </c>
      <c r="C5894" s="37"/>
      <c r="D5894" s="147">
        <v>110148</v>
      </c>
      <c r="E5894" s="28">
        <f t="shared" si="663"/>
        <v>0</v>
      </c>
      <c r="F5894" s="29">
        <v>0</v>
      </c>
      <c r="G5894" s="30">
        <f t="shared" si="664"/>
        <v>0</v>
      </c>
      <c r="H5894" s="63">
        <f t="shared" si="665"/>
        <v>101988.88888888888</v>
      </c>
      <c r="I5894" s="63"/>
      <c r="J5894" s="59"/>
    </row>
    <row r="5895" spans="1:10" s="141" customFormat="1">
      <c r="A5895" s="144">
        <v>11</v>
      </c>
      <c r="B5895" s="145" t="s">
        <v>34</v>
      </c>
      <c r="C5895" s="37">
        <v>5</v>
      </c>
      <c r="D5895" s="146">
        <v>54198</v>
      </c>
      <c r="E5895" s="28">
        <f t="shared" si="663"/>
        <v>270990</v>
      </c>
      <c r="F5895" s="29">
        <v>0</v>
      </c>
      <c r="G5895" s="30">
        <f t="shared" si="664"/>
        <v>270990</v>
      </c>
      <c r="H5895" s="63">
        <f t="shared" si="665"/>
        <v>50183.333333333328</v>
      </c>
      <c r="I5895" s="63"/>
      <c r="J5895" s="59">
        <f t="shared" ref="J5895:J5901" si="666">H5895*C5896</f>
        <v>0</v>
      </c>
    </row>
    <row r="5896" spans="1:10" s="141" customFormat="1">
      <c r="A5896" s="144">
        <v>12</v>
      </c>
      <c r="B5896" s="145" t="s">
        <v>35</v>
      </c>
      <c r="C5896" s="37"/>
      <c r="D5896" s="146">
        <v>49680</v>
      </c>
      <c r="E5896" s="28">
        <f t="shared" si="663"/>
        <v>0</v>
      </c>
      <c r="F5896" s="29">
        <v>0</v>
      </c>
      <c r="G5896" s="30">
        <f t="shared" si="664"/>
        <v>0</v>
      </c>
      <c r="H5896" s="63">
        <f t="shared" si="665"/>
        <v>46000</v>
      </c>
      <c r="I5896" s="63"/>
      <c r="J5896" s="59">
        <f t="shared" si="666"/>
        <v>0</v>
      </c>
    </row>
    <row r="5897" spans="1:10" s="141" customFormat="1">
      <c r="A5897" s="144">
        <v>13</v>
      </c>
      <c r="B5897" s="145" t="s">
        <v>36</v>
      </c>
      <c r="C5897" s="37"/>
      <c r="D5897" s="149">
        <v>64152</v>
      </c>
      <c r="E5897" s="28">
        <f t="shared" si="663"/>
        <v>0</v>
      </c>
      <c r="F5897" s="29">
        <v>0</v>
      </c>
      <c r="G5897" s="30">
        <f t="shared" si="664"/>
        <v>0</v>
      </c>
      <c r="H5897" s="63">
        <f t="shared" si="665"/>
        <v>59399.999999999993</v>
      </c>
      <c r="I5897" s="63"/>
      <c r="J5897" s="59">
        <f t="shared" si="666"/>
        <v>0</v>
      </c>
    </row>
    <row r="5898" spans="1:10" s="141" customFormat="1">
      <c r="A5898" s="144">
        <v>14</v>
      </c>
      <c r="B5898" s="145" t="s">
        <v>37</v>
      </c>
      <c r="C5898" s="37"/>
      <c r="D5898" s="149">
        <v>65934</v>
      </c>
      <c r="E5898" s="28">
        <f t="shared" si="663"/>
        <v>0</v>
      </c>
      <c r="F5898" s="29">
        <v>0</v>
      </c>
      <c r="G5898" s="30">
        <f t="shared" si="664"/>
        <v>0</v>
      </c>
      <c r="H5898" s="63">
        <f t="shared" si="665"/>
        <v>61049.999999999993</v>
      </c>
      <c r="I5898" s="63"/>
      <c r="J5898" s="59">
        <f t="shared" si="666"/>
        <v>0</v>
      </c>
    </row>
    <row r="5899" spans="1:10" s="141" customFormat="1">
      <c r="A5899" s="144">
        <v>15</v>
      </c>
      <c r="B5899" s="145" t="s">
        <v>38</v>
      </c>
      <c r="C5899" s="37"/>
      <c r="D5899" s="149">
        <v>76626</v>
      </c>
      <c r="E5899" s="28">
        <f t="shared" si="663"/>
        <v>0</v>
      </c>
      <c r="F5899" s="124">
        <v>0</v>
      </c>
      <c r="G5899" s="30">
        <f t="shared" si="664"/>
        <v>0</v>
      </c>
      <c r="H5899" s="63">
        <f t="shared" si="665"/>
        <v>70950</v>
      </c>
      <c r="I5899" s="63"/>
      <c r="J5899" s="59">
        <f t="shared" si="666"/>
        <v>0</v>
      </c>
    </row>
    <row r="5900" spans="1:10" s="141" customFormat="1">
      <c r="A5900" s="144">
        <v>16</v>
      </c>
      <c r="B5900" s="145" t="s">
        <v>39</v>
      </c>
      <c r="C5900" s="37"/>
      <c r="D5900" s="149">
        <v>80190</v>
      </c>
      <c r="E5900" s="28">
        <f t="shared" si="663"/>
        <v>0</v>
      </c>
      <c r="F5900" s="29">
        <v>0</v>
      </c>
      <c r="G5900" s="30">
        <f t="shared" si="664"/>
        <v>0</v>
      </c>
      <c r="H5900" s="63">
        <f t="shared" si="665"/>
        <v>74250</v>
      </c>
      <c r="I5900" s="63"/>
      <c r="J5900" s="59">
        <f t="shared" si="666"/>
        <v>0</v>
      </c>
    </row>
    <row r="5901" spans="1:10" s="141" customFormat="1">
      <c r="A5901" s="144">
        <v>17</v>
      </c>
      <c r="B5901" s="145" t="s">
        <v>40</v>
      </c>
      <c r="C5901" s="37"/>
      <c r="D5901" s="149">
        <v>113832</v>
      </c>
      <c r="E5901" s="28">
        <f t="shared" si="663"/>
        <v>0</v>
      </c>
      <c r="F5901" s="29">
        <v>0</v>
      </c>
      <c r="G5901" s="30">
        <f t="shared" si="664"/>
        <v>0</v>
      </c>
      <c r="H5901" s="63">
        <f t="shared" si="665"/>
        <v>105400</v>
      </c>
      <c r="I5901" s="63"/>
      <c r="J5901" s="59">
        <f t="shared" si="666"/>
        <v>0</v>
      </c>
    </row>
    <row r="5902" spans="1:10" s="141" customFormat="1" ht="17.25">
      <c r="A5902" s="144">
        <v>18</v>
      </c>
      <c r="B5902" s="145" t="s">
        <v>41</v>
      </c>
      <c r="C5902" s="37"/>
      <c r="D5902" s="150">
        <v>98010</v>
      </c>
      <c r="E5902" s="28">
        <f t="shared" si="663"/>
        <v>0</v>
      </c>
      <c r="F5902" s="29">
        <v>0</v>
      </c>
      <c r="G5902" s="30">
        <f t="shared" si="664"/>
        <v>0</v>
      </c>
      <c r="H5902" s="63">
        <f t="shared" si="665"/>
        <v>90750</v>
      </c>
      <c r="I5902" s="45"/>
      <c r="J5902" s="64"/>
    </row>
    <row r="5903" spans="1:10" s="141" customFormat="1" ht="31.5">
      <c r="A5903" s="40"/>
      <c r="B5903" s="41" t="s">
        <v>42</v>
      </c>
      <c r="C5903" s="42">
        <f>SUM(C5885:C5902)</f>
        <v>15</v>
      </c>
      <c r="D5903" s="42"/>
      <c r="E5903" s="43">
        <f>SUM(E5885:E5902)</f>
        <v>1267230</v>
      </c>
      <c r="F5903" s="43"/>
      <c r="G5903" s="44">
        <f>SUM(G5885:G5902)</f>
        <v>1267230</v>
      </c>
      <c r="H5903" s="5"/>
      <c r="I5903" s="5"/>
      <c r="J5903" s="75">
        <f>J5902*0.08</f>
        <v>0</v>
      </c>
    </row>
    <row r="5904" spans="1:10" s="141" customFormat="1" ht="31.5">
      <c r="A5904" s="46"/>
      <c r="B5904" s="47"/>
      <c r="C5904" s="48"/>
      <c r="D5904" s="48"/>
      <c r="E5904" s="49"/>
      <c r="F5904" s="49"/>
      <c r="G5904" s="151"/>
      <c r="H5904" s="6"/>
      <c r="I5904" s="6"/>
      <c r="J5904" s="76">
        <f>SUM(J5902:J5903)</f>
        <v>0</v>
      </c>
    </row>
    <row r="5905" spans="1:10" s="141" customFormat="1" ht="18">
      <c r="A5905" s="283" t="s">
        <v>43</v>
      </c>
      <c r="B5905" s="283"/>
      <c r="C5905" s="284" t="s">
        <v>44</v>
      </c>
      <c r="D5905" s="284"/>
      <c r="E5905" s="54"/>
      <c r="F5905" s="54"/>
      <c r="G5905" s="55" t="s">
        <v>45</v>
      </c>
    </row>
    <row r="5909" spans="1:10" s="141" customFormat="1" ht="15.75">
      <c r="A5909" s="279" t="s">
        <v>0</v>
      </c>
      <c r="B5909" s="279"/>
      <c r="C5909" s="279"/>
      <c r="D5909" s="279"/>
      <c r="E5909" s="279"/>
      <c r="F5909" s="279"/>
      <c r="G5909" s="279"/>
    </row>
    <row r="5910" spans="1:10" s="141" customFormat="1" ht="15.75">
      <c r="A5910" s="279" t="s">
        <v>1</v>
      </c>
      <c r="B5910" s="279"/>
      <c r="C5910" s="279"/>
      <c r="D5910" s="279"/>
      <c r="E5910" s="279"/>
      <c r="F5910" s="279"/>
      <c r="G5910" s="279"/>
      <c r="H5910" s="1"/>
      <c r="I5910" s="1"/>
      <c r="J5910" s="71"/>
    </row>
    <row r="5911" spans="1:10" s="141" customFormat="1" ht="15.75">
      <c r="A5911" s="279" t="s">
        <v>2</v>
      </c>
      <c r="B5911" s="279"/>
      <c r="C5911" s="279"/>
      <c r="D5911" s="279"/>
      <c r="E5911" s="279"/>
      <c r="F5911" s="279"/>
      <c r="G5911" s="279"/>
      <c r="H5911" s="1"/>
      <c r="I5911" s="1"/>
      <c r="J5911" s="71"/>
    </row>
    <row r="5912" spans="1:10" s="141" customFormat="1" ht="15.75">
      <c r="A5912" s="279" t="s">
        <v>4</v>
      </c>
      <c r="B5912" s="279"/>
      <c r="C5912" s="279"/>
      <c r="D5912" s="279"/>
      <c r="E5912" s="279"/>
      <c r="F5912" s="279"/>
      <c r="G5912" s="279"/>
      <c r="H5912" s="1"/>
      <c r="I5912" s="1"/>
      <c r="J5912" s="71"/>
    </row>
    <row r="5913" spans="1:10" s="141" customFormat="1" ht="27">
      <c r="A5913" s="280" t="s">
        <v>6</v>
      </c>
      <c r="B5913" s="280"/>
      <c r="C5913" s="280"/>
      <c r="D5913" s="280"/>
      <c r="E5913" s="280"/>
      <c r="F5913" s="280"/>
      <c r="G5913" s="280"/>
      <c r="H5913" s="2"/>
      <c r="I5913" s="2"/>
      <c r="J5913" s="72"/>
    </row>
    <row r="5914" spans="1:10" s="141" customFormat="1" ht="27">
      <c r="A5914" s="142"/>
      <c r="B5914" s="142"/>
      <c r="C5914" s="281" t="s">
        <v>433</v>
      </c>
      <c r="D5914" s="281"/>
      <c r="E5914" s="281"/>
      <c r="F5914" s="281"/>
      <c r="G5914" s="281"/>
      <c r="H5914" s="68"/>
      <c r="I5914" s="68"/>
      <c r="J5914" s="71"/>
    </row>
    <row r="5915" spans="1:10" s="141" customFormat="1" ht="15.75">
      <c r="A5915" s="11" t="s">
        <v>358</v>
      </c>
      <c r="B5915" s="12">
        <v>4138353214</v>
      </c>
      <c r="C5915" s="143"/>
      <c r="D5915" s="286"/>
      <c r="E5915" s="286"/>
      <c r="F5915" s="286"/>
      <c r="G5915" s="286"/>
      <c r="H5915" s="69" t="s">
        <v>161</v>
      </c>
      <c r="I5915" s="69"/>
      <c r="J5915" s="73"/>
    </row>
    <row r="5916" spans="1:10" s="141" customFormat="1" ht="15.75">
      <c r="A5916" s="11" t="s">
        <v>9</v>
      </c>
      <c r="B5916" s="286" t="s">
        <v>691</v>
      </c>
      <c r="C5916" s="286"/>
      <c r="D5916" s="286"/>
      <c r="E5916" s="16"/>
      <c r="F5916" s="11"/>
      <c r="G5916" s="16"/>
      <c r="H5916" s="1"/>
      <c r="I5916" s="1"/>
      <c r="J5916" s="71"/>
    </row>
    <row r="5917" spans="1:10" s="141" customFormat="1" ht="15.75">
      <c r="A5917" s="11" t="s">
        <v>11</v>
      </c>
      <c r="B5917" s="289" t="s">
        <v>854</v>
      </c>
      <c r="C5917" s="289"/>
      <c r="D5917" s="289"/>
      <c r="E5917" s="289"/>
      <c r="F5917" s="18"/>
      <c r="G5917" s="19"/>
      <c r="H5917" s="1"/>
      <c r="I5917" s="1"/>
      <c r="J5917" s="71"/>
    </row>
    <row r="5918" spans="1:10" s="141" customFormat="1" ht="15.75">
      <c r="A5918" s="21" t="s">
        <v>14</v>
      </c>
      <c r="B5918" s="21" t="s">
        <v>16</v>
      </c>
      <c r="C5918" s="21"/>
      <c r="D5918" s="22" t="s">
        <v>18</v>
      </c>
      <c r="E5918" s="23" t="s">
        <v>19</v>
      </c>
      <c r="F5918" s="23" t="s">
        <v>20</v>
      </c>
      <c r="G5918" s="21" t="s">
        <v>21</v>
      </c>
      <c r="H5918" s="63"/>
      <c r="I5918" s="63"/>
      <c r="J5918" s="59">
        <f>H5918*C5919</f>
        <v>0</v>
      </c>
    </row>
    <row r="5919" spans="1:10" s="141" customFormat="1">
      <c r="A5919" s="144">
        <v>1</v>
      </c>
      <c r="B5919" s="145" t="s">
        <v>23</v>
      </c>
      <c r="C5919" s="26"/>
      <c r="D5919" s="146">
        <v>79305</v>
      </c>
      <c r="E5919" s="28">
        <f t="shared" ref="E5919:E5936" si="667">D5919*C5919</f>
        <v>0</v>
      </c>
      <c r="F5919" s="29">
        <v>0</v>
      </c>
      <c r="G5919" s="30">
        <f t="shared" ref="G5919:G5936" si="668">E5919-E5919*F5919</f>
        <v>0</v>
      </c>
      <c r="H5919" s="63">
        <f t="shared" ref="H5919:H5936" si="669">D5919/1.08</f>
        <v>73430.555555555547</v>
      </c>
      <c r="I5919" s="63"/>
      <c r="J5919" s="59">
        <f>H5919*C5920</f>
        <v>0</v>
      </c>
    </row>
    <row r="5920" spans="1:10" s="141" customFormat="1">
      <c r="A5920" s="144">
        <v>2</v>
      </c>
      <c r="B5920" s="145" t="s">
        <v>25</v>
      </c>
      <c r="C5920" s="32"/>
      <c r="D5920" s="147">
        <v>128591</v>
      </c>
      <c r="E5920" s="28">
        <f t="shared" si="667"/>
        <v>0</v>
      </c>
      <c r="F5920" s="29">
        <v>0</v>
      </c>
      <c r="G5920" s="30">
        <f t="shared" si="668"/>
        <v>0</v>
      </c>
      <c r="H5920" s="63">
        <f t="shared" si="669"/>
        <v>119065.74074074073</v>
      </c>
      <c r="I5920" s="63"/>
      <c r="J5920" s="59"/>
    </row>
    <row r="5921" spans="1:10" s="141" customFormat="1">
      <c r="A5921" s="144">
        <v>3</v>
      </c>
      <c r="B5921" s="145" t="s">
        <v>26</v>
      </c>
      <c r="C5921" s="34"/>
      <c r="D5921" s="146">
        <v>60043</v>
      </c>
      <c r="E5921" s="28">
        <f t="shared" si="667"/>
        <v>0</v>
      </c>
      <c r="F5921" s="29">
        <v>0</v>
      </c>
      <c r="G5921" s="30">
        <f t="shared" si="668"/>
        <v>0</v>
      </c>
      <c r="H5921" s="63">
        <f t="shared" si="669"/>
        <v>55595.370370370365</v>
      </c>
      <c r="I5921" s="63"/>
      <c r="J5921" s="59"/>
    </row>
    <row r="5922" spans="1:10" s="141" customFormat="1">
      <c r="A5922" s="144">
        <v>4</v>
      </c>
      <c r="B5922" s="145" t="s">
        <v>27</v>
      </c>
      <c r="C5922" s="106"/>
      <c r="D5922" s="146">
        <v>115781</v>
      </c>
      <c r="E5922" s="28">
        <f t="shared" si="667"/>
        <v>0</v>
      </c>
      <c r="F5922" s="29">
        <v>0</v>
      </c>
      <c r="G5922" s="30">
        <f t="shared" si="668"/>
        <v>0</v>
      </c>
      <c r="H5922" s="63">
        <f t="shared" si="669"/>
        <v>107204.62962962962</v>
      </c>
      <c r="I5922" s="63"/>
      <c r="J5922" s="59"/>
    </row>
    <row r="5923" spans="1:10" s="141" customFormat="1">
      <c r="A5923" s="144">
        <v>5</v>
      </c>
      <c r="B5923" s="145" t="s">
        <v>28</v>
      </c>
      <c r="C5923" s="32">
        <v>5</v>
      </c>
      <c r="D5923" s="146">
        <v>119943</v>
      </c>
      <c r="E5923" s="28">
        <f t="shared" si="667"/>
        <v>599715</v>
      </c>
      <c r="F5923" s="124">
        <v>0</v>
      </c>
      <c r="G5923" s="30">
        <f t="shared" si="668"/>
        <v>599715</v>
      </c>
      <c r="H5923" s="63">
        <f t="shared" si="669"/>
        <v>111058.33333333333</v>
      </c>
      <c r="I5923" s="63"/>
      <c r="J5923" s="59"/>
    </row>
    <row r="5924" spans="1:10" s="141" customFormat="1">
      <c r="A5924" s="144">
        <v>6</v>
      </c>
      <c r="B5924" s="145" t="s">
        <v>29</v>
      </c>
      <c r="C5924" s="26"/>
      <c r="D5924" s="146">
        <v>94810</v>
      </c>
      <c r="E5924" s="28">
        <f t="shared" si="667"/>
        <v>0</v>
      </c>
      <c r="F5924" s="29">
        <v>0</v>
      </c>
      <c r="G5924" s="30">
        <f t="shared" si="668"/>
        <v>0</v>
      </c>
      <c r="H5924" s="63">
        <f t="shared" si="669"/>
        <v>87787.037037037036</v>
      </c>
      <c r="I5924" s="63"/>
      <c r="J5924" s="59"/>
    </row>
    <row r="5925" spans="1:10" s="141" customFormat="1">
      <c r="A5925" s="144">
        <v>7</v>
      </c>
      <c r="B5925" s="145" t="s">
        <v>30</v>
      </c>
      <c r="C5925" s="34"/>
      <c r="D5925" s="146">
        <v>141396</v>
      </c>
      <c r="E5925" s="28">
        <f t="shared" si="667"/>
        <v>0</v>
      </c>
      <c r="F5925" s="29">
        <v>0</v>
      </c>
      <c r="G5925" s="30">
        <f t="shared" si="668"/>
        <v>0</v>
      </c>
      <c r="H5925" s="63">
        <f t="shared" si="669"/>
        <v>130922.22222222222</v>
      </c>
      <c r="I5925" s="63"/>
      <c r="J5925" s="59"/>
    </row>
    <row r="5926" spans="1:10" s="141" customFormat="1">
      <c r="A5926" s="144">
        <v>8</v>
      </c>
      <c r="B5926" s="145" t="s">
        <v>31</v>
      </c>
      <c r="C5926" s="26"/>
      <c r="D5926" s="146">
        <v>232931</v>
      </c>
      <c r="E5926" s="28">
        <f t="shared" si="667"/>
        <v>0</v>
      </c>
      <c r="F5926" s="29">
        <v>0</v>
      </c>
      <c r="G5926" s="30">
        <f t="shared" si="668"/>
        <v>0</v>
      </c>
      <c r="H5926" s="63">
        <f t="shared" si="669"/>
        <v>215676.85185185182</v>
      </c>
      <c r="I5926" s="63"/>
      <c r="J5926" s="59"/>
    </row>
    <row r="5927" spans="1:10" s="141" customFormat="1">
      <c r="A5927" s="144">
        <v>9</v>
      </c>
      <c r="B5927" s="148" t="s">
        <v>32</v>
      </c>
      <c r="C5927" s="26"/>
      <c r="D5927" s="146">
        <v>101534</v>
      </c>
      <c r="E5927" s="28">
        <f t="shared" si="667"/>
        <v>0</v>
      </c>
      <c r="F5927" s="29">
        <v>0</v>
      </c>
      <c r="G5927" s="30">
        <f t="shared" si="668"/>
        <v>0</v>
      </c>
      <c r="H5927" s="63">
        <f t="shared" si="669"/>
        <v>94012.962962962964</v>
      </c>
      <c r="I5927" s="63"/>
      <c r="J5927" s="59"/>
    </row>
    <row r="5928" spans="1:10" s="141" customFormat="1">
      <c r="A5928" s="144">
        <v>10</v>
      </c>
      <c r="B5928" s="148" t="s">
        <v>33</v>
      </c>
      <c r="C5928" s="37"/>
      <c r="D5928" s="147">
        <v>110148</v>
      </c>
      <c r="E5928" s="28">
        <f t="shared" si="667"/>
        <v>0</v>
      </c>
      <c r="F5928" s="29">
        <v>0</v>
      </c>
      <c r="G5928" s="30">
        <f t="shared" si="668"/>
        <v>0</v>
      </c>
      <c r="H5928" s="63">
        <f t="shared" si="669"/>
        <v>101988.88888888888</v>
      </c>
      <c r="I5928" s="63"/>
      <c r="J5928" s="59"/>
    </row>
    <row r="5929" spans="1:10" s="141" customFormat="1">
      <c r="A5929" s="144">
        <v>11</v>
      </c>
      <c r="B5929" s="145" t="s">
        <v>34</v>
      </c>
      <c r="C5929" s="37"/>
      <c r="D5929" s="146">
        <v>54198</v>
      </c>
      <c r="E5929" s="28">
        <f t="shared" si="667"/>
        <v>0</v>
      </c>
      <c r="F5929" s="29">
        <v>0</v>
      </c>
      <c r="G5929" s="30">
        <f t="shared" si="668"/>
        <v>0</v>
      </c>
      <c r="H5929" s="63">
        <f t="shared" si="669"/>
        <v>50183.333333333328</v>
      </c>
      <c r="I5929" s="63"/>
      <c r="J5929" s="59">
        <f t="shared" ref="J5929:J5935" si="670">H5929*C5930</f>
        <v>0</v>
      </c>
    </row>
    <row r="5930" spans="1:10" s="141" customFormat="1">
      <c r="A5930" s="144">
        <v>12</v>
      </c>
      <c r="B5930" s="145" t="s">
        <v>35</v>
      </c>
      <c r="C5930" s="37"/>
      <c r="D5930" s="146">
        <v>49680</v>
      </c>
      <c r="E5930" s="28">
        <f t="shared" si="667"/>
        <v>0</v>
      </c>
      <c r="F5930" s="29">
        <v>0</v>
      </c>
      <c r="G5930" s="30">
        <f t="shared" si="668"/>
        <v>0</v>
      </c>
      <c r="H5930" s="63">
        <f t="shared" si="669"/>
        <v>46000</v>
      </c>
      <c r="I5930" s="63"/>
      <c r="J5930" s="59">
        <f t="shared" si="670"/>
        <v>0</v>
      </c>
    </row>
    <row r="5931" spans="1:10" s="141" customFormat="1">
      <c r="A5931" s="144">
        <v>13</v>
      </c>
      <c r="B5931" s="145" t="s">
        <v>36</v>
      </c>
      <c r="C5931" s="37"/>
      <c r="D5931" s="149">
        <v>64152</v>
      </c>
      <c r="E5931" s="28">
        <f t="shared" si="667"/>
        <v>0</v>
      </c>
      <c r="F5931" s="29">
        <v>0</v>
      </c>
      <c r="G5931" s="30">
        <f t="shared" si="668"/>
        <v>0</v>
      </c>
      <c r="H5931" s="63">
        <f t="shared" si="669"/>
        <v>59399.999999999993</v>
      </c>
      <c r="I5931" s="63"/>
      <c r="J5931" s="59">
        <f t="shared" si="670"/>
        <v>0</v>
      </c>
    </row>
    <row r="5932" spans="1:10" s="141" customFormat="1">
      <c r="A5932" s="144">
        <v>14</v>
      </c>
      <c r="B5932" s="145" t="s">
        <v>37</v>
      </c>
      <c r="C5932" s="37"/>
      <c r="D5932" s="149">
        <v>65934</v>
      </c>
      <c r="E5932" s="28">
        <f t="shared" si="667"/>
        <v>0</v>
      </c>
      <c r="F5932" s="29">
        <v>0</v>
      </c>
      <c r="G5932" s="30">
        <f t="shared" si="668"/>
        <v>0</v>
      </c>
      <c r="H5932" s="63">
        <f t="shared" si="669"/>
        <v>61049.999999999993</v>
      </c>
      <c r="I5932" s="63"/>
      <c r="J5932" s="59">
        <f t="shared" si="670"/>
        <v>0</v>
      </c>
    </row>
    <row r="5933" spans="1:10" s="141" customFormat="1">
      <c r="A5933" s="144">
        <v>15</v>
      </c>
      <c r="B5933" s="145" t="s">
        <v>38</v>
      </c>
      <c r="C5933" s="37"/>
      <c r="D5933" s="149">
        <v>76626</v>
      </c>
      <c r="E5933" s="28">
        <f t="shared" si="667"/>
        <v>0</v>
      </c>
      <c r="F5933" s="124">
        <v>0</v>
      </c>
      <c r="G5933" s="30">
        <f t="shared" si="668"/>
        <v>0</v>
      </c>
      <c r="H5933" s="63">
        <f t="shared" si="669"/>
        <v>70950</v>
      </c>
      <c r="I5933" s="63"/>
      <c r="J5933" s="59">
        <f t="shared" si="670"/>
        <v>0</v>
      </c>
    </row>
    <row r="5934" spans="1:10" s="141" customFormat="1">
      <c r="A5934" s="144">
        <v>16</v>
      </c>
      <c r="B5934" s="145" t="s">
        <v>39</v>
      </c>
      <c r="C5934" s="37"/>
      <c r="D5934" s="149">
        <v>80190</v>
      </c>
      <c r="E5934" s="28">
        <f t="shared" si="667"/>
        <v>0</v>
      </c>
      <c r="F5934" s="29">
        <v>0</v>
      </c>
      <c r="G5934" s="30">
        <f t="shared" si="668"/>
        <v>0</v>
      </c>
      <c r="H5934" s="63">
        <f t="shared" si="669"/>
        <v>74250</v>
      </c>
      <c r="I5934" s="63"/>
      <c r="J5934" s="59">
        <f t="shared" si="670"/>
        <v>0</v>
      </c>
    </row>
    <row r="5935" spans="1:10" s="141" customFormat="1">
      <c r="A5935" s="144">
        <v>17</v>
      </c>
      <c r="B5935" s="145" t="s">
        <v>40</v>
      </c>
      <c r="C5935" s="37"/>
      <c r="D5935" s="149">
        <v>113832</v>
      </c>
      <c r="E5935" s="28">
        <f t="shared" si="667"/>
        <v>0</v>
      </c>
      <c r="F5935" s="29">
        <v>0</v>
      </c>
      <c r="G5935" s="30">
        <f t="shared" si="668"/>
        <v>0</v>
      </c>
      <c r="H5935" s="63">
        <f t="shared" si="669"/>
        <v>105400</v>
      </c>
      <c r="I5935" s="63"/>
      <c r="J5935" s="59">
        <f t="shared" si="670"/>
        <v>0</v>
      </c>
    </row>
    <row r="5936" spans="1:10" s="141" customFormat="1" ht="17.25">
      <c r="A5936" s="144">
        <v>18</v>
      </c>
      <c r="B5936" s="145" t="s">
        <v>41</v>
      </c>
      <c r="C5936" s="37"/>
      <c r="D5936" s="150">
        <v>98010</v>
      </c>
      <c r="E5936" s="28">
        <f t="shared" si="667"/>
        <v>0</v>
      </c>
      <c r="F5936" s="29">
        <v>0</v>
      </c>
      <c r="G5936" s="30">
        <f t="shared" si="668"/>
        <v>0</v>
      </c>
      <c r="H5936" s="63">
        <f t="shared" si="669"/>
        <v>90750</v>
      </c>
      <c r="I5936" s="45"/>
      <c r="J5936" s="64"/>
    </row>
    <row r="5937" spans="1:10" s="141" customFormat="1" ht="31.5">
      <c r="A5937" s="40"/>
      <c r="B5937" s="41" t="s">
        <v>42</v>
      </c>
      <c r="C5937" s="42">
        <f>SUM(C5919:C5936)</f>
        <v>5</v>
      </c>
      <c r="D5937" s="42"/>
      <c r="E5937" s="43">
        <f>SUM(E5919:E5936)</f>
        <v>599715</v>
      </c>
      <c r="F5937" s="43"/>
      <c r="G5937" s="44">
        <f>SUM(G5919:G5936)</f>
        <v>599715</v>
      </c>
      <c r="H5937" s="5"/>
      <c r="I5937" s="5"/>
      <c r="J5937" s="75">
        <f>J5936*0.08</f>
        <v>0</v>
      </c>
    </row>
    <row r="5938" spans="1:10" s="141" customFormat="1" ht="31.5">
      <c r="A5938" s="46"/>
      <c r="B5938" s="47"/>
      <c r="C5938" s="48"/>
      <c r="D5938" s="48"/>
      <c r="E5938" s="49"/>
      <c r="F5938" s="49"/>
      <c r="G5938" s="151"/>
      <c r="H5938" s="6"/>
      <c r="I5938" s="6"/>
      <c r="J5938" s="76">
        <f>SUM(J5936:J5937)</f>
        <v>0</v>
      </c>
    </row>
    <row r="5939" spans="1:10" s="141" customFormat="1" ht="18">
      <c r="A5939" s="283" t="s">
        <v>43</v>
      </c>
      <c r="B5939" s="283"/>
      <c r="C5939" s="284" t="s">
        <v>44</v>
      </c>
      <c r="D5939" s="284"/>
      <c r="E5939" s="54"/>
      <c r="F5939" s="54"/>
      <c r="G5939" s="55" t="s">
        <v>45</v>
      </c>
    </row>
    <row r="5942" spans="1:10" s="141" customFormat="1" ht="15.75">
      <c r="A5942" s="279" t="s">
        <v>0</v>
      </c>
      <c r="B5942" s="279"/>
      <c r="C5942" s="279"/>
      <c r="D5942" s="279"/>
      <c r="E5942" s="279"/>
      <c r="F5942" s="279"/>
      <c r="G5942" s="279"/>
    </row>
    <row r="5943" spans="1:10" s="141" customFormat="1" ht="15.75">
      <c r="A5943" s="279" t="s">
        <v>1</v>
      </c>
      <c r="B5943" s="279"/>
      <c r="C5943" s="279"/>
      <c r="D5943" s="279"/>
      <c r="E5943" s="279"/>
      <c r="F5943" s="279"/>
      <c r="G5943" s="279"/>
      <c r="H5943" s="1"/>
      <c r="I5943" s="1"/>
      <c r="J5943" s="71"/>
    </row>
    <row r="5944" spans="1:10" s="141" customFormat="1" ht="15.75">
      <c r="A5944" s="279" t="s">
        <v>2</v>
      </c>
      <c r="B5944" s="279"/>
      <c r="C5944" s="279"/>
      <c r="D5944" s="279"/>
      <c r="E5944" s="279"/>
      <c r="F5944" s="279"/>
      <c r="G5944" s="279"/>
      <c r="H5944" s="1"/>
      <c r="I5944" s="1"/>
      <c r="J5944" s="71"/>
    </row>
    <row r="5945" spans="1:10" s="141" customFormat="1" ht="15.75">
      <c r="A5945" s="279" t="s">
        <v>4</v>
      </c>
      <c r="B5945" s="279"/>
      <c r="C5945" s="279"/>
      <c r="D5945" s="279"/>
      <c r="E5945" s="279"/>
      <c r="F5945" s="279"/>
      <c r="G5945" s="279"/>
      <c r="H5945" s="1"/>
      <c r="I5945" s="1"/>
      <c r="J5945" s="71"/>
    </row>
    <row r="5946" spans="1:10" s="141" customFormat="1" ht="27">
      <c r="A5946" s="280" t="s">
        <v>6</v>
      </c>
      <c r="B5946" s="280"/>
      <c r="C5946" s="280"/>
      <c r="D5946" s="280"/>
      <c r="E5946" s="280"/>
      <c r="F5946" s="280"/>
      <c r="G5946" s="280"/>
      <c r="H5946" s="2"/>
      <c r="I5946" s="2"/>
      <c r="J5946" s="72"/>
    </row>
    <row r="5947" spans="1:10" s="141" customFormat="1" ht="27">
      <c r="A5947" s="142"/>
      <c r="B5947" s="142"/>
      <c r="C5947" s="281" t="s">
        <v>433</v>
      </c>
      <c r="D5947" s="281"/>
      <c r="E5947" s="281"/>
      <c r="F5947" s="281"/>
      <c r="G5947" s="281"/>
      <c r="H5947" s="68"/>
      <c r="I5947" s="68"/>
      <c r="J5947" s="71"/>
    </row>
    <row r="5948" spans="1:10" s="141" customFormat="1" ht="15.75">
      <c r="A5948" s="11" t="s">
        <v>358</v>
      </c>
      <c r="B5948" s="12">
        <v>4138354768</v>
      </c>
      <c r="C5948" s="143"/>
      <c r="D5948" s="286"/>
      <c r="E5948" s="286"/>
      <c r="F5948" s="286"/>
      <c r="G5948" s="286"/>
      <c r="H5948" s="69" t="s">
        <v>161</v>
      </c>
      <c r="I5948" s="69"/>
      <c r="J5948" s="73"/>
    </row>
    <row r="5949" spans="1:10" s="141" customFormat="1" ht="15.75">
      <c r="A5949" s="11" t="s">
        <v>9</v>
      </c>
      <c r="B5949" s="286" t="s">
        <v>863</v>
      </c>
      <c r="C5949" s="286"/>
      <c r="D5949" s="286"/>
      <c r="E5949" s="16"/>
      <c r="F5949" s="11"/>
      <c r="G5949" s="16"/>
      <c r="H5949" s="1"/>
      <c r="I5949" s="1"/>
      <c r="J5949" s="71"/>
    </row>
    <row r="5950" spans="1:10" s="141" customFormat="1" ht="15.75">
      <c r="A5950" s="11" t="s">
        <v>11</v>
      </c>
      <c r="B5950" s="289" t="s">
        <v>698</v>
      </c>
      <c r="C5950" s="289"/>
      <c r="D5950" s="289"/>
      <c r="E5950" s="289"/>
      <c r="F5950" s="18"/>
      <c r="G5950" s="19"/>
      <c r="H5950" s="1"/>
      <c r="I5950" s="1"/>
      <c r="J5950" s="71"/>
    </row>
    <row r="5951" spans="1:10" s="141" customFormat="1" ht="15.75">
      <c r="A5951" s="21" t="s">
        <v>14</v>
      </c>
      <c r="B5951" s="21" t="s">
        <v>16</v>
      </c>
      <c r="C5951" s="21"/>
      <c r="D5951" s="22" t="s">
        <v>18</v>
      </c>
      <c r="E5951" s="23" t="s">
        <v>19</v>
      </c>
      <c r="F5951" s="23" t="s">
        <v>20</v>
      </c>
      <c r="G5951" s="21" t="s">
        <v>21</v>
      </c>
      <c r="H5951" s="63"/>
      <c r="I5951" s="63"/>
      <c r="J5951" s="59">
        <f>H5951*C5952</f>
        <v>0</v>
      </c>
    </row>
    <row r="5952" spans="1:10" s="141" customFormat="1">
      <c r="A5952" s="144">
        <v>1</v>
      </c>
      <c r="B5952" s="145" t="s">
        <v>23</v>
      </c>
      <c r="C5952" s="26">
        <v>10</v>
      </c>
      <c r="D5952" s="146">
        <v>79305</v>
      </c>
      <c r="E5952" s="28">
        <f t="shared" ref="E5952:E5969" si="671">D5952*C5952</f>
        <v>793050</v>
      </c>
      <c r="F5952" s="29">
        <v>0</v>
      </c>
      <c r="G5952" s="30">
        <f t="shared" ref="G5952:G5969" si="672">E5952-E5952*F5952</f>
        <v>793050</v>
      </c>
      <c r="H5952" s="63">
        <f t="shared" ref="H5952:H5969" si="673">D5952/1.08</f>
        <v>73430.555555555547</v>
      </c>
      <c r="I5952" s="63"/>
      <c r="J5952" s="59">
        <f>H5952*C5953</f>
        <v>0</v>
      </c>
    </row>
    <row r="5953" spans="1:10" s="141" customFormat="1">
      <c r="A5953" s="144">
        <v>2</v>
      </c>
      <c r="B5953" s="145" t="s">
        <v>25</v>
      </c>
      <c r="C5953" s="32"/>
      <c r="D5953" s="147">
        <v>128591</v>
      </c>
      <c r="E5953" s="28">
        <f t="shared" si="671"/>
        <v>0</v>
      </c>
      <c r="F5953" s="29">
        <v>0</v>
      </c>
      <c r="G5953" s="30">
        <f t="shared" si="672"/>
        <v>0</v>
      </c>
      <c r="H5953" s="63">
        <f t="shared" si="673"/>
        <v>119065.74074074073</v>
      </c>
      <c r="I5953" s="63"/>
      <c r="J5953" s="59"/>
    </row>
    <row r="5954" spans="1:10" s="141" customFormat="1">
      <c r="A5954" s="144">
        <v>3</v>
      </c>
      <c r="B5954" s="145" t="s">
        <v>26</v>
      </c>
      <c r="C5954" s="34"/>
      <c r="D5954" s="146">
        <v>60043</v>
      </c>
      <c r="E5954" s="28">
        <f t="shared" si="671"/>
        <v>0</v>
      </c>
      <c r="F5954" s="29">
        <v>0</v>
      </c>
      <c r="G5954" s="30">
        <f t="shared" si="672"/>
        <v>0</v>
      </c>
      <c r="H5954" s="63">
        <f t="shared" si="673"/>
        <v>55595.370370370365</v>
      </c>
      <c r="I5954" s="63"/>
      <c r="J5954" s="59"/>
    </row>
    <row r="5955" spans="1:10" s="141" customFormat="1">
      <c r="A5955" s="144">
        <v>4</v>
      </c>
      <c r="B5955" s="145" t="s">
        <v>27</v>
      </c>
      <c r="C5955" s="106"/>
      <c r="D5955" s="146">
        <v>115781</v>
      </c>
      <c r="E5955" s="28">
        <f t="shared" si="671"/>
        <v>0</v>
      </c>
      <c r="F5955" s="29">
        <v>0</v>
      </c>
      <c r="G5955" s="30">
        <f t="shared" si="672"/>
        <v>0</v>
      </c>
      <c r="H5955" s="63">
        <f t="shared" si="673"/>
        <v>107204.62962962962</v>
      </c>
      <c r="I5955" s="63"/>
      <c r="J5955" s="59"/>
    </row>
    <row r="5956" spans="1:10" s="141" customFormat="1">
      <c r="A5956" s="144">
        <v>5</v>
      </c>
      <c r="B5956" s="145" t="s">
        <v>28</v>
      </c>
      <c r="C5956" s="32">
        <v>10</v>
      </c>
      <c r="D5956" s="146">
        <v>119943</v>
      </c>
      <c r="E5956" s="28">
        <f t="shared" si="671"/>
        <v>1199430</v>
      </c>
      <c r="F5956" s="124">
        <v>0</v>
      </c>
      <c r="G5956" s="30">
        <f t="shared" si="672"/>
        <v>1199430</v>
      </c>
      <c r="H5956" s="63">
        <f t="shared" si="673"/>
        <v>111058.33333333333</v>
      </c>
      <c r="I5956" s="63"/>
      <c r="J5956" s="59"/>
    </row>
    <row r="5957" spans="1:10" s="141" customFormat="1">
      <c r="A5957" s="144">
        <v>6</v>
      </c>
      <c r="B5957" s="145" t="s">
        <v>29</v>
      </c>
      <c r="C5957" s="26"/>
      <c r="D5957" s="146">
        <v>94810</v>
      </c>
      <c r="E5957" s="28">
        <f t="shared" si="671"/>
        <v>0</v>
      </c>
      <c r="F5957" s="29">
        <v>0</v>
      </c>
      <c r="G5957" s="30">
        <f t="shared" si="672"/>
        <v>0</v>
      </c>
      <c r="H5957" s="63">
        <f t="shared" si="673"/>
        <v>87787.037037037036</v>
      </c>
      <c r="I5957" s="63"/>
      <c r="J5957" s="59"/>
    </row>
    <row r="5958" spans="1:10" s="141" customFormat="1">
      <c r="A5958" s="144">
        <v>7</v>
      </c>
      <c r="B5958" s="145" t="s">
        <v>30</v>
      </c>
      <c r="C5958" s="34"/>
      <c r="D5958" s="146">
        <v>141396</v>
      </c>
      <c r="E5958" s="28">
        <f t="shared" si="671"/>
        <v>0</v>
      </c>
      <c r="F5958" s="29">
        <v>0</v>
      </c>
      <c r="G5958" s="30">
        <f t="shared" si="672"/>
        <v>0</v>
      </c>
      <c r="H5958" s="63">
        <f t="shared" si="673"/>
        <v>130922.22222222222</v>
      </c>
      <c r="I5958" s="63"/>
      <c r="J5958" s="59"/>
    </row>
    <row r="5959" spans="1:10" s="141" customFormat="1">
      <c r="A5959" s="144">
        <v>8</v>
      </c>
      <c r="B5959" s="145" t="s">
        <v>31</v>
      </c>
      <c r="C5959" s="26"/>
      <c r="D5959" s="146">
        <v>232931</v>
      </c>
      <c r="E5959" s="28">
        <f t="shared" si="671"/>
        <v>0</v>
      </c>
      <c r="F5959" s="29">
        <v>0</v>
      </c>
      <c r="G5959" s="30">
        <f t="shared" si="672"/>
        <v>0</v>
      </c>
      <c r="H5959" s="63">
        <f t="shared" si="673"/>
        <v>215676.85185185182</v>
      </c>
      <c r="I5959" s="63"/>
      <c r="J5959" s="59"/>
    </row>
    <row r="5960" spans="1:10" s="141" customFormat="1">
      <c r="A5960" s="144">
        <v>9</v>
      </c>
      <c r="B5960" s="148" t="s">
        <v>32</v>
      </c>
      <c r="C5960" s="26"/>
      <c r="D5960" s="146">
        <v>101534</v>
      </c>
      <c r="E5960" s="28">
        <f t="shared" si="671"/>
        <v>0</v>
      </c>
      <c r="F5960" s="29">
        <v>0</v>
      </c>
      <c r="G5960" s="30">
        <f t="shared" si="672"/>
        <v>0</v>
      </c>
      <c r="H5960" s="63">
        <f t="shared" si="673"/>
        <v>94012.962962962964</v>
      </c>
      <c r="I5960" s="63"/>
      <c r="J5960" s="59"/>
    </row>
    <row r="5961" spans="1:10" s="141" customFormat="1">
      <c r="A5961" s="144">
        <v>10</v>
      </c>
      <c r="B5961" s="148" t="s">
        <v>33</v>
      </c>
      <c r="C5961" s="37"/>
      <c r="D5961" s="147">
        <v>110148</v>
      </c>
      <c r="E5961" s="28">
        <f t="shared" si="671"/>
        <v>0</v>
      </c>
      <c r="F5961" s="29">
        <v>0</v>
      </c>
      <c r="G5961" s="30">
        <f t="shared" si="672"/>
        <v>0</v>
      </c>
      <c r="H5961" s="63">
        <f t="shared" si="673"/>
        <v>101988.88888888888</v>
      </c>
      <c r="I5961" s="63"/>
      <c r="J5961" s="59"/>
    </row>
    <row r="5962" spans="1:10" s="141" customFormat="1">
      <c r="A5962" s="144">
        <v>11</v>
      </c>
      <c r="B5962" s="145" t="s">
        <v>34</v>
      </c>
      <c r="C5962" s="37"/>
      <c r="D5962" s="146">
        <v>54198</v>
      </c>
      <c r="E5962" s="28">
        <f t="shared" si="671"/>
        <v>0</v>
      </c>
      <c r="F5962" s="29">
        <v>0</v>
      </c>
      <c r="G5962" s="30">
        <f t="shared" si="672"/>
        <v>0</v>
      </c>
      <c r="H5962" s="63">
        <f t="shared" si="673"/>
        <v>50183.333333333328</v>
      </c>
      <c r="I5962" s="63"/>
      <c r="J5962" s="59">
        <f t="shared" ref="J5962:J5968" si="674">H5962*C5963</f>
        <v>0</v>
      </c>
    </row>
    <row r="5963" spans="1:10" s="141" customFormat="1">
      <c r="A5963" s="144">
        <v>12</v>
      </c>
      <c r="B5963" s="145" t="s">
        <v>35</v>
      </c>
      <c r="C5963" s="37"/>
      <c r="D5963" s="146">
        <v>49680</v>
      </c>
      <c r="E5963" s="28">
        <f t="shared" si="671"/>
        <v>0</v>
      </c>
      <c r="F5963" s="29">
        <v>0</v>
      </c>
      <c r="G5963" s="30">
        <f t="shared" si="672"/>
        <v>0</v>
      </c>
      <c r="H5963" s="63">
        <f t="shared" si="673"/>
        <v>46000</v>
      </c>
      <c r="I5963" s="63"/>
      <c r="J5963" s="59">
        <f t="shared" si="674"/>
        <v>0</v>
      </c>
    </row>
    <row r="5964" spans="1:10" s="141" customFormat="1">
      <c r="A5964" s="144">
        <v>13</v>
      </c>
      <c r="B5964" s="145" t="s">
        <v>36</v>
      </c>
      <c r="C5964" s="37"/>
      <c r="D5964" s="149">
        <v>64152</v>
      </c>
      <c r="E5964" s="28">
        <f t="shared" si="671"/>
        <v>0</v>
      </c>
      <c r="F5964" s="29">
        <v>0</v>
      </c>
      <c r="G5964" s="30">
        <f t="shared" si="672"/>
        <v>0</v>
      </c>
      <c r="H5964" s="63">
        <f t="shared" si="673"/>
        <v>59399.999999999993</v>
      </c>
      <c r="I5964" s="63"/>
      <c r="J5964" s="59">
        <f t="shared" si="674"/>
        <v>0</v>
      </c>
    </row>
    <row r="5965" spans="1:10" s="141" customFormat="1">
      <c r="A5965" s="144">
        <v>14</v>
      </c>
      <c r="B5965" s="145" t="s">
        <v>37</v>
      </c>
      <c r="C5965" s="37"/>
      <c r="D5965" s="149">
        <v>65934</v>
      </c>
      <c r="E5965" s="28">
        <f t="shared" si="671"/>
        <v>0</v>
      </c>
      <c r="F5965" s="29">
        <v>0</v>
      </c>
      <c r="G5965" s="30">
        <f t="shared" si="672"/>
        <v>0</v>
      </c>
      <c r="H5965" s="63">
        <f t="shared" si="673"/>
        <v>61049.999999999993</v>
      </c>
      <c r="I5965" s="63"/>
      <c r="J5965" s="59">
        <f t="shared" si="674"/>
        <v>0</v>
      </c>
    </row>
    <row r="5966" spans="1:10" s="141" customFormat="1">
      <c r="A5966" s="144">
        <v>15</v>
      </c>
      <c r="B5966" s="145" t="s">
        <v>38</v>
      </c>
      <c r="C5966" s="37"/>
      <c r="D5966" s="149">
        <v>76626</v>
      </c>
      <c r="E5966" s="28">
        <f t="shared" si="671"/>
        <v>0</v>
      </c>
      <c r="F5966" s="124">
        <v>0</v>
      </c>
      <c r="G5966" s="30">
        <f t="shared" si="672"/>
        <v>0</v>
      </c>
      <c r="H5966" s="63">
        <f t="shared" si="673"/>
        <v>70950</v>
      </c>
      <c r="I5966" s="63"/>
      <c r="J5966" s="59">
        <f t="shared" si="674"/>
        <v>0</v>
      </c>
    </row>
    <row r="5967" spans="1:10" s="141" customFormat="1">
      <c r="A5967" s="144">
        <v>16</v>
      </c>
      <c r="B5967" s="145" t="s">
        <v>39</v>
      </c>
      <c r="C5967" s="37"/>
      <c r="D5967" s="149">
        <v>80190</v>
      </c>
      <c r="E5967" s="28">
        <f t="shared" si="671"/>
        <v>0</v>
      </c>
      <c r="F5967" s="29">
        <v>0</v>
      </c>
      <c r="G5967" s="30">
        <f t="shared" si="672"/>
        <v>0</v>
      </c>
      <c r="H5967" s="63">
        <f t="shared" si="673"/>
        <v>74250</v>
      </c>
      <c r="I5967" s="63"/>
      <c r="J5967" s="59">
        <f t="shared" si="674"/>
        <v>0</v>
      </c>
    </row>
    <row r="5968" spans="1:10" s="141" customFormat="1">
      <c r="A5968" s="144">
        <v>17</v>
      </c>
      <c r="B5968" s="145" t="s">
        <v>40</v>
      </c>
      <c r="C5968" s="37"/>
      <c r="D5968" s="149">
        <v>113832</v>
      </c>
      <c r="E5968" s="28">
        <f t="shared" si="671"/>
        <v>0</v>
      </c>
      <c r="F5968" s="29">
        <v>0</v>
      </c>
      <c r="G5968" s="30">
        <f t="shared" si="672"/>
        <v>0</v>
      </c>
      <c r="H5968" s="63">
        <f t="shared" si="673"/>
        <v>105400</v>
      </c>
      <c r="I5968" s="63"/>
      <c r="J5968" s="59">
        <f t="shared" si="674"/>
        <v>0</v>
      </c>
    </row>
    <row r="5969" spans="1:10" s="141" customFormat="1" ht="17.25">
      <c r="A5969" s="144">
        <v>18</v>
      </c>
      <c r="B5969" s="145" t="s">
        <v>41</v>
      </c>
      <c r="C5969" s="37"/>
      <c r="D5969" s="150">
        <v>98010</v>
      </c>
      <c r="E5969" s="28">
        <f t="shared" si="671"/>
        <v>0</v>
      </c>
      <c r="F5969" s="29">
        <v>0</v>
      </c>
      <c r="G5969" s="30">
        <f t="shared" si="672"/>
        <v>0</v>
      </c>
      <c r="H5969" s="63">
        <f t="shared" si="673"/>
        <v>90750</v>
      </c>
      <c r="I5969" s="45"/>
      <c r="J5969" s="64"/>
    </row>
    <row r="5970" spans="1:10" s="141" customFormat="1" ht="31.5">
      <c r="A5970" s="40"/>
      <c r="B5970" s="41" t="s">
        <v>42</v>
      </c>
      <c r="C5970" s="42">
        <f>SUM(C5952:C5969)</f>
        <v>20</v>
      </c>
      <c r="D5970" s="42"/>
      <c r="E5970" s="43">
        <f>SUM(E5952:E5969)</f>
        <v>1992480</v>
      </c>
      <c r="F5970" s="43"/>
      <c r="G5970" s="44">
        <f>SUM(G5952:G5969)</f>
        <v>1992480</v>
      </c>
      <c r="H5970" s="5"/>
      <c r="I5970" s="5"/>
      <c r="J5970" s="75">
        <f>J5969*0.08</f>
        <v>0</v>
      </c>
    </row>
    <row r="5971" spans="1:10" s="141" customFormat="1" ht="31.5">
      <c r="A5971" s="46"/>
      <c r="B5971" s="47"/>
      <c r="C5971" s="48"/>
      <c r="D5971" s="48"/>
      <c r="E5971" s="49"/>
      <c r="F5971" s="49"/>
      <c r="G5971" s="151"/>
      <c r="H5971" s="6"/>
      <c r="I5971" s="6"/>
      <c r="J5971" s="76">
        <f>SUM(J5969:J5970)</f>
        <v>0</v>
      </c>
    </row>
    <row r="5972" spans="1:10" s="141" customFormat="1" ht="18">
      <c r="A5972" s="283" t="s">
        <v>43</v>
      </c>
      <c r="B5972" s="283"/>
      <c r="C5972" s="284" t="s">
        <v>44</v>
      </c>
      <c r="D5972" s="284"/>
      <c r="E5972" s="54"/>
      <c r="F5972" s="54"/>
      <c r="G5972" s="55" t="s">
        <v>45</v>
      </c>
    </row>
    <row r="5975" spans="1:10" s="141" customFormat="1" ht="15.75">
      <c r="A5975" s="279" t="s">
        <v>0</v>
      </c>
      <c r="B5975" s="279"/>
      <c r="C5975" s="279"/>
      <c r="D5975" s="279"/>
      <c r="E5975" s="279"/>
      <c r="F5975" s="279"/>
      <c r="G5975" s="279"/>
    </row>
    <row r="5976" spans="1:10" s="141" customFormat="1" ht="15.75">
      <c r="A5976" s="279" t="s">
        <v>1</v>
      </c>
      <c r="B5976" s="279"/>
      <c r="C5976" s="279"/>
      <c r="D5976" s="279"/>
      <c r="E5976" s="279"/>
      <c r="F5976" s="279"/>
      <c r="G5976" s="279"/>
      <c r="H5976" s="1"/>
      <c r="I5976" s="1"/>
      <c r="J5976" s="71"/>
    </row>
    <row r="5977" spans="1:10" s="141" customFormat="1" ht="15.75">
      <c r="A5977" s="279" t="s">
        <v>2</v>
      </c>
      <c r="B5977" s="279"/>
      <c r="C5977" s="279"/>
      <c r="D5977" s="279"/>
      <c r="E5977" s="279"/>
      <c r="F5977" s="279"/>
      <c r="G5977" s="279"/>
      <c r="H5977" s="1"/>
      <c r="I5977" s="1"/>
      <c r="J5977" s="71"/>
    </row>
    <row r="5978" spans="1:10" s="141" customFormat="1" ht="15.75">
      <c r="A5978" s="279" t="s">
        <v>4</v>
      </c>
      <c r="B5978" s="279"/>
      <c r="C5978" s="279"/>
      <c r="D5978" s="279"/>
      <c r="E5978" s="279"/>
      <c r="F5978" s="279"/>
      <c r="G5978" s="279"/>
      <c r="H5978" s="1"/>
      <c r="I5978" s="1"/>
      <c r="J5978" s="71"/>
    </row>
    <row r="5979" spans="1:10" s="141" customFormat="1" ht="27">
      <c r="A5979" s="280" t="s">
        <v>6</v>
      </c>
      <c r="B5979" s="280"/>
      <c r="C5979" s="280"/>
      <c r="D5979" s="280"/>
      <c r="E5979" s="280"/>
      <c r="F5979" s="280"/>
      <c r="G5979" s="280"/>
      <c r="H5979" s="2"/>
      <c r="I5979" s="2"/>
      <c r="J5979" s="72"/>
    </row>
    <row r="5980" spans="1:10" s="141" customFormat="1" ht="27">
      <c r="A5980" s="142"/>
      <c r="B5980" s="142"/>
      <c r="C5980" s="281" t="s">
        <v>433</v>
      </c>
      <c r="D5980" s="281"/>
      <c r="E5980" s="281"/>
      <c r="F5980" s="281"/>
      <c r="G5980" s="281"/>
      <c r="H5980" s="68"/>
      <c r="I5980" s="68"/>
      <c r="J5980" s="71"/>
    </row>
    <row r="5981" spans="1:10" s="141" customFormat="1" ht="15.75">
      <c r="A5981" s="11" t="s">
        <v>358</v>
      </c>
      <c r="B5981" s="12">
        <v>4138360781</v>
      </c>
      <c r="C5981" s="143"/>
      <c r="D5981" s="286"/>
      <c r="E5981" s="286"/>
      <c r="F5981" s="286"/>
      <c r="G5981" s="286"/>
      <c r="H5981" s="69" t="s">
        <v>161</v>
      </c>
      <c r="I5981" s="69"/>
      <c r="J5981" s="73"/>
    </row>
    <row r="5982" spans="1:10" s="141" customFormat="1" ht="15.75">
      <c r="A5982" s="11" t="s">
        <v>9</v>
      </c>
      <c r="B5982" s="286" t="s">
        <v>864</v>
      </c>
      <c r="C5982" s="286"/>
      <c r="D5982" s="286"/>
      <c r="E5982" s="16"/>
      <c r="F5982" s="11"/>
      <c r="G5982" s="16"/>
      <c r="H5982" s="1"/>
      <c r="I5982" s="1"/>
      <c r="J5982" s="71"/>
    </row>
    <row r="5983" spans="1:10" s="141" customFormat="1" ht="15.75">
      <c r="A5983" s="11" t="s">
        <v>11</v>
      </c>
      <c r="B5983" s="289" t="s">
        <v>698</v>
      </c>
      <c r="C5983" s="289"/>
      <c r="D5983" s="289"/>
      <c r="E5983" s="289"/>
      <c r="F5983" s="18"/>
      <c r="G5983" s="19"/>
      <c r="H5983" s="1"/>
      <c r="I5983" s="1"/>
      <c r="J5983" s="71"/>
    </row>
    <row r="5984" spans="1:10" s="141" customFormat="1" ht="15.75">
      <c r="A5984" s="21" t="s">
        <v>14</v>
      </c>
      <c r="B5984" s="21" t="s">
        <v>16</v>
      </c>
      <c r="C5984" s="21"/>
      <c r="D5984" s="22" t="s">
        <v>18</v>
      </c>
      <c r="E5984" s="23" t="s">
        <v>19</v>
      </c>
      <c r="F5984" s="23" t="s">
        <v>20</v>
      </c>
      <c r="G5984" s="21" t="s">
        <v>21</v>
      </c>
      <c r="H5984" s="63"/>
      <c r="I5984" s="63"/>
      <c r="J5984" s="59">
        <f>H5984*C5985</f>
        <v>0</v>
      </c>
    </row>
    <row r="5985" spans="1:10" s="141" customFormat="1">
      <c r="A5985" s="144">
        <v>1</v>
      </c>
      <c r="B5985" s="145" t="s">
        <v>23</v>
      </c>
      <c r="C5985" s="26">
        <v>10</v>
      </c>
      <c r="D5985" s="146">
        <v>79305</v>
      </c>
      <c r="E5985" s="28">
        <f t="shared" ref="E5985:E6002" si="675">D5985*C5985</f>
        <v>793050</v>
      </c>
      <c r="F5985" s="29">
        <v>0</v>
      </c>
      <c r="G5985" s="30">
        <f t="shared" ref="G5985:G6002" si="676">E5985-E5985*F5985</f>
        <v>793050</v>
      </c>
      <c r="H5985" s="63">
        <f t="shared" ref="H5985:H6002" si="677">D5985/1.08</f>
        <v>73430.555555555547</v>
      </c>
      <c r="I5985" s="63"/>
      <c r="J5985" s="59">
        <f>H5985*C5986</f>
        <v>0</v>
      </c>
    </row>
    <row r="5986" spans="1:10" s="141" customFormat="1">
      <c r="A5986" s="144">
        <v>2</v>
      </c>
      <c r="B5986" s="145" t="s">
        <v>25</v>
      </c>
      <c r="C5986" s="32"/>
      <c r="D5986" s="147">
        <v>128591</v>
      </c>
      <c r="E5986" s="28">
        <f t="shared" si="675"/>
        <v>0</v>
      </c>
      <c r="F5986" s="29">
        <v>0</v>
      </c>
      <c r="G5986" s="30">
        <f t="shared" si="676"/>
        <v>0</v>
      </c>
      <c r="H5986" s="63">
        <f t="shared" si="677"/>
        <v>119065.74074074073</v>
      </c>
      <c r="I5986" s="63"/>
      <c r="J5986" s="59"/>
    </row>
    <row r="5987" spans="1:10" s="141" customFormat="1">
      <c r="A5987" s="144">
        <v>3</v>
      </c>
      <c r="B5987" s="145" t="s">
        <v>26</v>
      </c>
      <c r="C5987" s="34">
        <v>10</v>
      </c>
      <c r="D5987" s="146">
        <v>60043</v>
      </c>
      <c r="E5987" s="28">
        <f t="shared" si="675"/>
        <v>600430</v>
      </c>
      <c r="F5987" s="29">
        <v>0</v>
      </c>
      <c r="G5987" s="30">
        <f t="shared" si="676"/>
        <v>600430</v>
      </c>
      <c r="H5987" s="63">
        <f t="shared" si="677"/>
        <v>55595.370370370365</v>
      </c>
      <c r="I5987" s="63"/>
      <c r="J5987" s="59"/>
    </row>
    <row r="5988" spans="1:10" s="141" customFormat="1">
      <c r="A5988" s="144">
        <v>4</v>
      </c>
      <c r="B5988" s="145" t="s">
        <v>27</v>
      </c>
      <c r="C5988" s="106"/>
      <c r="D5988" s="146">
        <v>115781</v>
      </c>
      <c r="E5988" s="28">
        <f t="shared" si="675"/>
        <v>0</v>
      </c>
      <c r="F5988" s="29">
        <v>0</v>
      </c>
      <c r="G5988" s="30">
        <f t="shared" si="676"/>
        <v>0</v>
      </c>
      <c r="H5988" s="63">
        <f t="shared" si="677"/>
        <v>107204.62962962962</v>
      </c>
      <c r="I5988" s="63"/>
      <c r="J5988" s="59"/>
    </row>
    <row r="5989" spans="1:10" s="141" customFormat="1">
      <c r="A5989" s="144">
        <v>5</v>
      </c>
      <c r="B5989" s="145" t="s">
        <v>28</v>
      </c>
      <c r="C5989" s="32">
        <v>5</v>
      </c>
      <c r="D5989" s="146">
        <v>119943</v>
      </c>
      <c r="E5989" s="28">
        <f t="shared" si="675"/>
        <v>599715</v>
      </c>
      <c r="F5989" s="124">
        <v>0</v>
      </c>
      <c r="G5989" s="30">
        <f t="shared" si="676"/>
        <v>599715</v>
      </c>
      <c r="H5989" s="63">
        <f t="shared" si="677"/>
        <v>111058.33333333333</v>
      </c>
      <c r="I5989" s="63"/>
      <c r="J5989" s="59"/>
    </row>
    <row r="5990" spans="1:10" s="141" customFormat="1">
      <c r="A5990" s="144">
        <v>6</v>
      </c>
      <c r="B5990" s="145" t="s">
        <v>29</v>
      </c>
      <c r="C5990" s="26"/>
      <c r="D5990" s="146">
        <v>94810</v>
      </c>
      <c r="E5990" s="28">
        <f t="shared" si="675"/>
        <v>0</v>
      </c>
      <c r="F5990" s="29">
        <v>0</v>
      </c>
      <c r="G5990" s="30">
        <f t="shared" si="676"/>
        <v>0</v>
      </c>
      <c r="H5990" s="63">
        <f t="shared" si="677"/>
        <v>87787.037037037036</v>
      </c>
      <c r="I5990" s="63"/>
      <c r="J5990" s="59"/>
    </row>
    <row r="5991" spans="1:10" s="141" customFormat="1">
      <c r="A5991" s="144">
        <v>7</v>
      </c>
      <c r="B5991" s="145" t="s">
        <v>30</v>
      </c>
      <c r="C5991" s="34"/>
      <c r="D5991" s="146">
        <v>141396</v>
      </c>
      <c r="E5991" s="28">
        <f t="shared" si="675"/>
        <v>0</v>
      </c>
      <c r="F5991" s="29">
        <v>0</v>
      </c>
      <c r="G5991" s="30">
        <f t="shared" si="676"/>
        <v>0</v>
      </c>
      <c r="H5991" s="63">
        <f t="shared" si="677"/>
        <v>130922.22222222222</v>
      </c>
      <c r="I5991" s="63"/>
      <c r="J5991" s="59"/>
    </row>
    <row r="5992" spans="1:10" s="141" customFormat="1">
      <c r="A5992" s="144">
        <v>8</v>
      </c>
      <c r="B5992" s="145" t="s">
        <v>31</v>
      </c>
      <c r="C5992" s="26"/>
      <c r="D5992" s="146">
        <v>232931</v>
      </c>
      <c r="E5992" s="28">
        <f t="shared" si="675"/>
        <v>0</v>
      </c>
      <c r="F5992" s="29">
        <v>0</v>
      </c>
      <c r="G5992" s="30">
        <f t="shared" si="676"/>
        <v>0</v>
      </c>
      <c r="H5992" s="63">
        <f t="shared" si="677"/>
        <v>215676.85185185182</v>
      </c>
      <c r="I5992" s="63"/>
      <c r="J5992" s="59"/>
    </row>
    <row r="5993" spans="1:10" s="141" customFormat="1">
      <c r="A5993" s="144">
        <v>9</v>
      </c>
      <c r="B5993" s="148" t="s">
        <v>32</v>
      </c>
      <c r="C5993" s="26"/>
      <c r="D5993" s="146">
        <v>101534</v>
      </c>
      <c r="E5993" s="28">
        <f t="shared" si="675"/>
        <v>0</v>
      </c>
      <c r="F5993" s="29">
        <v>0</v>
      </c>
      <c r="G5993" s="30">
        <f t="shared" si="676"/>
        <v>0</v>
      </c>
      <c r="H5993" s="63">
        <f t="shared" si="677"/>
        <v>94012.962962962964</v>
      </c>
      <c r="I5993" s="63"/>
      <c r="J5993" s="59"/>
    </row>
    <row r="5994" spans="1:10" s="141" customFormat="1">
      <c r="A5994" s="144">
        <v>10</v>
      </c>
      <c r="B5994" s="148" t="s">
        <v>33</v>
      </c>
      <c r="C5994" s="37"/>
      <c r="D5994" s="147">
        <v>110148</v>
      </c>
      <c r="E5994" s="28">
        <f t="shared" si="675"/>
        <v>0</v>
      </c>
      <c r="F5994" s="29">
        <v>0</v>
      </c>
      <c r="G5994" s="30">
        <f t="shared" si="676"/>
        <v>0</v>
      </c>
      <c r="H5994" s="63">
        <f t="shared" si="677"/>
        <v>101988.88888888888</v>
      </c>
      <c r="I5994" s="63"/>
      <c r="J5994" s="59"/>
    </row>
    <row r="5995" spans="1:10" s="141" customFormat="1">
      <c r="A5995" s="144">
        <v>11</v>
      </c>
      <c r="B5995" s="145" t="s">
        <v>34</v>
      </c>
      <c r="C5995" s="37">
        <v>10</v>
      </c>
      <c r="D5995" s="146">
        <v>54198</v>
      </c>
      <c r="E5995" s="28">
        <f t="shared" si="675"/>
        <v>541980</v>
      </c>
      <c r="F5995" s="29">
        <v>0</v>
      </c>
      <c r="G5995" s="30">
        <f t="shared" si="676"/>
        <v>541980</v>
      </c>
      <c r="H5995" s="63">
        <f t="shared" si="677"/>
        <v>50183.333333333328</v>
      </c>
      <c r="I5995" s="63"/>
      <c r="J5995" s="59">
        <f t="shared" ref="J5995:J6001" si="678">H5995*C5996</f>
        <v>0</v>
      </c>
    </row>
    <row r="5996" spans="1:10" s="141" customFormat="1">
      <c r="A5996" s="144">
        <v>12</v>
      </c>
      <c r="B5996" s="145" t="s">
        <v>35</v>
      </c>
      <c r="C5996" s="37"/>
      <c r="D5996" s="146">
        <v>49680</v>
      </c>
      <c r="E5996" s="28">
        <f t="shared" si="675"/>
        <v>0</v>
      </c>
      <c r="F5996" s="29">
        <v>0</v>
      </c>
      <c r="G5996" s="30">
        <f t="shared" si="676"/>
        <v>0</v>
      </c>
      <c r="H5996" s="63">
        <f t="shared" si="677"/>
        <v>46000</v>
      </c>
      <c r="I5996" s="63"/>
      <c r="J5996" s="59">
        <f t="shared" si="678"/>
        <v>0</v>
      </c>
    </row>
    <row r="5997" spans="1:10" s="141" customFormat="1">
      <c r="A5997" s="144">
        <v>13</v>
      </c>
      <c r="B5997" s="145" t="s">
        <v>36</v>
      </c>
      <c r="C5997" s="37"/>
      <c r="D5997" s="149">
        <v>64152</v>
      </c>
      <c r="E5997" s="28">
        <f t="shared" si="675"/>
        <v>0</v>
      </c>
      <c r="F5997" s="29">
        <v>0</v>
      </c>
      <c r="G5997" s="30">
        <f t="shared" si="676"/>
        <v>0</v>
      </c>
      <c r="H5997" s="63">
        <f t="shared" si="677"/>
        <v>59399.999999999993</v>
      </c>
      <c r="I5997" s="63"/>
      <c r="J5997" s="59">
        <f t="shared" si="678"/>
        <v>0</v>
      </c>
    </row>
    <row r="5998" spans="1:10" s="141" customFormat="1">
      <c r="A5998" s="144">
        <v>14</v>
      </c>
      <c r="B5998" s="145" t="s">
        <v>37</v>
      </c>
      <c r="C5998" s="37"/>
      <c r="D5998" s="149">
        <v>65934</v>
      </c>
      <c r="E5998" s="28">
        <f t="shared" si="675"/>
        <v>0</v>
      </c>
      <c r="F5998" s="29">
        <v>0</v>
      </c>
      <c r="G5998" s="30">
        <f t="shared" si="676"/>
        <v>0</v>
      </c>
      <c r="H5998" s="63">
        <f t="shared" si="677"/>
        <v>61049.999999999993</v>
      </c>
      <c r="I5998" s="63"/>
      <c r="J5998" s="59">
        <f t="shared" si="678"/>
        <v>0</v>
      </c>
    </row>
    <row r="5999" spans="1:10" s="141" customFormat="1">
      <c r="A5999" s="144">
        <v>15</v>
      </c>
      <c r="B5999" s="145" t="s">
        <v>38</v>
      </c>
      <c r="C5999" s="37"/>
      <c r="D5999" s="149">
        <v>76626</v>
      </c>
      <c r="E5999" s="28">
        <f t="shared" si="675"/>
        <v>0</v>
      </c>
      <c r="F5999" s="124">
        <v>0</v>
      </c>
      <c r="G5999" s="30">
        <f t="shared" si="676"/>
        <v>0</v>
      </c>
      <c r="H5999" s="63">
        <f t="shared" si="677"/>
        <v>70950</v>
      </c>
      <c r="I5999" s="63"/>
      <c r="J5999" s="59">
        <f t="shared" si="678"/>
        <v>0</v>
      </c>
    </row>
    <row r="6000" spans="1:10" s="141" customFormat="1">
      <c r="A6000" s="144">
        <v>16</v>
      </c>
      <c r="B6000" s="145" t="s">
        <v>39</v>
      </c>
      <c r="C6000" s="37"/>
      <c r="D6000" s="149">
        <v>80190</v>
      </c>
      <c r="E6000" s="28">
        <f t="shared" si="675"/>
        <v>0</v>
      </c>
      <c r="F6000" s="29">
        <v>0</v>
      </c>
      <c r="G6000" s="30">
        <f t="shared" si="676"/>
        <v>0</v>
      </c>
      <c r="H6000" s="63">
        <f t="shared" si="677"/>
        <v>74250</v>
      </c>
      <c r="I6000" s="63"/>
      <c r="J6000" s="59">
        <f t="shared" si="678"/>
        <v>0</v>
      </c>
    </row>
    <row r="6001" spans="1:10" s="141" customFormat="1">
      <c r="A6001" s="144">
        <v>17</v>
      </c>
      <c r="B6001" s="145" t="s">
        <v>40</v>
      </c>
      <c r="C6001" s="37"/>
      <c r="D6001" s="149">
        <v>113832</v>
      </c>
      <c r="E6001" s="28">
        <f t="shared" si="675"/>
        <v>0</v>
      </c>
      <c r="F6001" s="29">
        <v>0</v>
      </c>
      <c r="G6001" s="30">
        <f t="shared" si="676"/>
        <v>0</v>
      </c>
      <c r="H6001" s="63">
        <f t="shared" si="677"/>
        <v>105400</v>
      </c>
      <c r="I6001" s="63"/>
      <c r="J6001" s="59">
        <f t="shared" si="678"/>
        <v>0</v>
      </c>
    </row>
    <row r="6002" spans="1:10" s="141" customFormat="1" ht="17.25">
      <c r="A6002" s="144">
        <v>18</v>
      </c>
      <c r="B6002" s="145" t="s">
        <v>41</v>
      </c>
      <c r="C6002" s="37"/>
      <c r="D6002" s="150">
        <v>98010</v>
      </c>
      <c r="E6002" s="28">
        <f t="shared" si="675"/>
        <v>0</v>
      </c>
      <c r="F6002" s="29">
        <v>0</v>
      </c>
      <c r="G6002" s="30">
        <f t="shared" si="676"/>
        <v>0</v>
      </c>
      <c r="H6002" s="63">
        <f t="shared" si="677"/>
        <v>90750</v>
      </c>
      <c r="I6002" s="45"/>
      <c r="J6002" s="64"/>
    </row>
    <row r="6003" spans="1:10" s="141" customFormat="1" ht="31.5">
      <c r="A6003" s="40"/>
      <c r="B6003" s="41" t="s">
        <v>42</v>
      </c>
      <c r="C6003" s="42">
        <f>SUM(C5985:C6002)</f>
        <v>35</v>
      </c>
      <c r="D6003" s="42"/>
      <c r="E6003" s="43">
        <f>SUM(E5985:E6002)</f>
        <v>2535175</v>
      </c>
      <c r="F6003" s="43"/>
      <c r="G6003" s="44">
        <f>SUM(G5985:G6002)</f>
        <v>2535175</v>
      </c>
      <c r="H6003" s="5"/>
      <c r="I6003" s="5"/>
      <c r="J6003" s="75">
        <f>J6002*0.08</f>
        <v>0</v>
      </c>
    </row>
    <row r="6004" spans="1:10" s="141" customFormat="1" ht="31.5">
      <c r="A6004" s="46"/>
      <c r="B6004" s="47"/>
      <c r="C6004" s="48"/>
      <c r="D6004" s="48"/>
      <c r="E6004" s="49"/>
      <c r="F6004" s="49"/>
      <c r="G6004" s="151"/>
      <c r="H6004" s="6"/>
      <c r="I6004" s="6"/>
      <c r="J6004" s="76">
        <f>SUM(J6002:J6003)</f>
        <v>0</v>
      </c>
    </row>
    <row r="6005" spans="1:10" s="141" customFormat="1" ht="18">
      <c r="A6005" s="283" t="s">
        <v>43</v>
      </c>
      <c r="B6005" s="283"/>
      <c r="C6005" s="284" t="s">
        <v>44</v>
      </c>
      <c r="D6005" s="284"/>
      <c r="E6005" s="54"/>
      <c r="F6005" s="54"/>
      <c r="G6005" s="55" t="s">
        <v>45</v>
      </c>
    </row>
    <row r="6008" spans="1:10" s="141" customFormat="1" ht="15.75">
      <c r="A6008" s="279" t="s">
        <v>0</v>
      </c>
      <c r="B6008" s="279"/>
      <c r="C6008" s="279"/>
      <c r="D6008" s="279"/>
      <c r="E6008" s="279"/>
      <c r="F6008" s="279"/>
      <c r="G6008" s="279"/>
    </row>
    <row r="6009" spans="1:10" s="141" customFormat="1" ht="15.75">
      <c r="A6009" s="279" t="s">
        <v>1</v>
      </c>
      <c r="B6009" s="279"/>
      <c r="C6009" s="279"/>
      <c r="D6009" s="279"/>
      <c r="E6009" s="279"/>
      <c r="F6009" s="279"/>
      <c r="G6009" s="279"/>
      <c r="H6009" s="1"/>
      <c r="I6009" s="1"/>
      <c r="J6009" s="71"/>
    </row>
    <row r="6010" spans="1:10" s="141" customFormat="1" ht="15.75">
      <c r="A6010" s="279" t="s">
        <v>2</v>
      </c>
      <c r="B6010" s="279"/>
      <c r="C6010" s="279"/>
      <c r="D6010" s="279"/>
      <c r="E6010" s="279"/>
      <c r="F6010" s="279"/>
      <c r="G6010" s="279"/>
      <c r="H6010" s="1"/>
      <c r="I6010" s="1"/>
      <c r="J6010" s="71"/>
    </row>
    <row r="6011" spans="1:10" s="141" customFormat="1" ht="15.75">
      <c r="A6011" s="279" t="s">
        <v>4</v>
      </c>
      <c r="B6011" s="279"/>
      <c r="C6011" s="279"/>
      <c r="D6011" s="279"/>
      <c r="E6011" s="279"/>
      <c r="F6011" s="279"/>
      <c r="G6011" s="279"/>
      <c r="H6011" s="1"/>
      <c r="I6011" s="1"/>
      <c r="J6011" s="71"/>
    </row>
    <row r="6012" spans="1:10" s="141" customFormat="1" ht="27">
      <c r="A6012" s="280" t="s">
        <v>6</v>
      </c>
      <c r="B6012" s="280"/>
      <c r="C6012" s="280"/>
      <c r="D6012" s="280"/>
      <c r="E6012" s="280"/>
      <c r="F6012" s="280"/>
      <c r="G6012" s="280"/>
      <c r="H6012" s="2"/>
      <c r="I6012" s="2"/>
      <c r="J6012" s="72"/>
    </row>
    <row r="6013" spans="1:10" s="141" customFormat="1" ht="27">
      <c r="A6013" s="142"/>
      <c r="B6013" s="142"/>
      <c r="C6013" s="281" t="s">
        <v>433</v>
      </c>
      <c r="D6013" s="281"/>
      <c r="E6013" s="281"/>
      <c r="F6013" s="281"/>
      <c r="G6013" s="281"/>
      <c r="H6013" s="68"/>
      <c r="I6013" s="68"/>
      <c r="J6013" s="71"/>
    </row>
    <row r="6014" spans="1:10" s="141" customFormat="1" ht="15.75">
      <c r="A6014" s="11" t="s">
        <v>358</v>
      </c>
      <c r="B6014" s="12">
        <v>4138372704</v>
      </c>
      <c r="C6014" s="143"/>
      <c r="D6014" s="286"/>
      <c r="E6014" s="286"/>
      <c r="F6014" s="286"/>
      <c r="G6014" s="286"/>
      <c r="H6014" s="69" t="s">
        <v>161</v>
      </c>
      <c r="I6014" s="69"/>
      <c r="J6014" s="73"/>
    </row>
    <row r="6015" spans="1:10" s="141" customFormat="1" ht="15.75">
      <c r="A6015" s="11" t="s">
        <v>9</v>
      </c>
      <c r="B6015" s="286" t="s">
        <v>716</v>
      </c>
      <c r="C6015" s="286"/>
      <c r="D6015" s="286"/>
      <c r="E6015" s="16"/>
      <c r="F6015" s="11"/>
      <c r="G6015" s="16"/>
      <c r="H6015" s="1"/>
      <c r="I6015" s="1"/>
      <c r="J6015" s="71"/>
    </row>
    <row r="6016" spans="1:10" s="141" customFormat="1" ht="15.75">
      <c r="A6016" s="11" t="s">
        <v>11</v>
      </c>
      <c r="B6016" s="289" t="s">
        <v>698</v>
      </c>
      <c r="C6016" s="289"/>
      <c r="D6016" s="289"/>
      <c r="E6016" s="289"/>
      <c r="F6016" s="18"/>
      <c r="G6016" s="19"/>
      <c r="H6016" s="1"/>
      <c r="I6016" s="1"/>
      <c r="J6016" s="71"/>
    </row>
    <row r="6017" spans="1:10" s="141" customFormat="1" ht="15.75">
      <c r="A6017" s="21" t="s">
        <v>14</v>
      </c>
      <c r="B6017" s="21" t="s">
        <v>16</v>
      </c>
      <c r="C6017" s="21"/>
      <c r="D6017" s="22" t="s">
        <v>18</v>
      </c>
      <c r="E6017" s="23" t="s">
        <v>19</v>
      </c>
      <c r="F6017" s="23" t="s">
        <v>20</v>
      </c>
      <c r="G6017" s="21" t="s">
        <v>21</v>
      </c>
      <c r="H6017" s="63"/>
      <c r="I6017" s="63"/>
      <c r="J6017" s="59">
        <f>H6017*C6018</f>
        <v>0</v>
      </c>
    </row>
    <row r="6018" spans="1:10" s="141" customFormat="1">
      <c r="A6018" s="144">
        <v>1</v>
      </c>
      <c r="B6018" s="145" t="s">
        <v>23</v>
      </c>
      <c r="C6018" s="26">
        <v>5</v>
      </c>
      <c r="D6018" s="146">
        <v>79305</v>
      </c>
      <c r="E6018" s="28">
        <f t="shared" ref="E6018:E6035" si="679">D6018*C6018</f>
        <v>396525</v>
      </c>
      <c r="F6018" s="29">
        <v>0</v>
      </c>
      <c r="G6018" s="30">
        <f t="shared" ref="G6018:G6035" si="680">E6018-E6018*F6018</f>
        <v>396525</v>
      </c>
      <c r="H6018" s="63">
        <f t="shared" ref="H6018:H6035" si="681">D6018/1.08</f>
        <v>73430.555555555547</v>
      </c>
      <c r="I6018" s="63"/>
      <c r="J6018" s="59">
        <f>H6018*C6019</f>
        <v>0</v>
      </c>
    </row>
    <row r="6019" spans="1:10" s="141" customFormat="1">
      <c r="A6019" s="144">
        <v>2</v>
      </c>
      <c r="B6019" s="145" t="s">
        <v>25</v>
      </c>
      <c r="C6019" s="32"/>
      <c r="D6019" s="147">
        <v>128591</v>
      </c>
      <c r="E6019" s="28">
        <f t="shared" si="679"/>
        <v>0</v>
      </c>
      <c r="F6019" s="29">
        <v>0</v>
      </c>
      <c r="G6019" s="30">
        <f t="shared" si="680"/>
        <v>0</v>
      </c>
      <c r="H6019" s="63">
        <f t="shared" si="681"/>
        <v>119065.74074074073</v>
      </c>
      <c r="I6019" s="63"/>
      <c r="J6019" s="59"/>
    </row>
    <row r="6020" spans="1:10" s="141" customFormat="1">
      <c r="A6020" s="144">
        <v>3</v>
      </c>
      <c r="B6020" s="145" t="s">
        <v>26</v>
      </c>
      <c r="C6020" s="34"/>
      <c r="D6020" s="146">
        <v>60043</v>
      </c>
      <c r="E6020" s="28">
        <f t="shared" si="679"/>
        <v>0</v>
      </c>
      <c r="F6020" s="29">
        <v>0</v>
      </c>
      <c r="G6020" s="30">
        <f t="shared" si="680"/>
        <v>0</v>
      </c>
      <c r="H6020" s="63">
        <f t="shared" si="681"/>
        <v>55595.370370370365</v>
      </c>
      <c r="I6020" s="63"/>
      <c r="J6020" s="59"/>
    </row>
    <row r="6021" spans="1:10" s="141" customFormat="1">
      <c r="A6021" s="144">
        <v>4</v>
      </c>
      <c r="B6021" s="145" t="s">
        <v>27</v>
      </c>
      <c r="C6021" s="106"/>
      <c r="D6021" s="146">
        <v>115781</v>
      </c>
      <c r="E6021" s="28">
        <f t="shared" si="679"/>
        <v>0</v>
      </c>
      <c r="F6021" s="29">
        <v>0</v>
      </c>
      <c r="G6021" s="30">
        <f t="shared" si="680"/>
        <v>0</v>
      </c>
      <c r="H6021" s="63">
        <f t="shared" si="681"/>
        <v>107204.62962962962</v>
      </c>
      <c r="I6021" s="63"/>
      <c r="J6021" s="59"/>
    </row>
    <row r="6022" spans="1:10" s="141" customFormat="1">
      <c r="A6022" s="144">
        <v>5</v>
      </c>
      <c r="B6022" s="145" t="s">
        <v>28</v>
      </c>
      <c r="C6022" s="32"/>
      <c r="D6022" s="146">
        <v>119943</v>
      </c>
      <c r="E6022" s="28">
        <f t="shared" si="679"/>
        <v>0</v>
      </c>
      <c r="F6022" s="124">
        <v>0</v>
      </c>
      <c r="G6022" s="30">
        <f t="shared" si="680"/>
        <v>0</v>
      </c>
      <c r="H6022" s="63">
        <f t="shared" si="681"/>
        <v>111058.33333333333</v>
      </c>
      <c r="I6022" s="63"/>
      <c r="J6022" s="59"/>
    </row>
    <row r="6023" spans="1:10" s="141" customFormat="1">
      <c r="A6023" s="144">
        <v>6</v>
      </c>
      <c r="B6023" s="145" t="s">
        <v>29</v>
      </c>
      <c r="C6023" s="26">
        <v>5</v>
      </c>
      <c r="D6023" s="146">
        <v>94810</v>
      </c>
      <c r="E6023" s="28">
        <f t="shared" si="679"/>
        <v>474050</v>
      </c>
      <c r="F6023" s="29">
        <v>0</v>
      </c>
      <c r="G6023" s="30">
        <f t="shared" si="680"/>
        <v>474050</v>
      </c>
      <c r="H6023" s="63">
        <f t="shared" si="681"/>
        <v>87787.037037037036</v>
      </c>
      <c r="I6023" s="63"/>
      <c r="J6023" s="59"/>
    </row>
    <row r="6024" spans="1:10" s="141" customFormat="1">
      <c r="A6024" s="144">
        <v>7</v>
      </c>
      <c r="B6024" s="145" t="s">
        <v>30</v>
      </c>
      <c r="C6024" s="34"/>
      <c r="D6024" s="146">
        <v>141396</v>
      </c>
      <c r="E6024" s="28">
        <f t="shared" si="679"/>
        <v>0</v>
      </c>
      <c r="F6024" s="29">
        <v>0</v>
      </c>
      <c r="G6024" s="30">
        <f t="shared" si="680"/>
        <v>0</v>
      </c>
      <c r="H6024" s="63">
        <f t="shared" si="681"/>
        <v>130922.22222222222</v>
      </c>
      <c r="I6024" s="63"/>
      <c r="J6024" s="59"/>
    </row>
    <row r="6025" spans="1:10" s="141" customFormat="1">
      <c r="A6025" s="144">
        <v>8</v>
      </c>
      <c r="B6025" s="145" t="s">
        <v>31</v>
      </c>
      <c r="C6025" s="26"/>
      <c r="D6025" s="146">
        <v>232931</v>
      </c>
      <c r="E6025" s="28">
        <f t="shared" si="679"/>
        <v>0</v>
      </c>
      <c r="F6025" s="29">
        <v>0</v>
      </c>
      <c r="G6025" s="30">
        <f t="shared" si="680"/>
        <v>0</v>
      </c>
      <c r="H6025" s="63">
        <f t="shared" si="681"/>
        <v>215676.85185185182</v>
      </c>
      <c r="I6025" s="63"/>
      <c r="J6025" s="59"/>
    </row>
    <row r="6026" spans="1:10" s="141" customFormat="1">
      <c r="A6026" s="144">
        <v>9</v>
      </c>
      <c r="B6026" s="148" t="s">
        <v>32</v>
      </c>
      <c r="C6026" s="26"/>
      <c r="D6026" s="146">
        <v>101534</v>
      </c>
      <c r="E6026" s="28">
        <f t="shared" si="679"/>
        <v>0</v>
      </c>
      <c r="F6026" s="29">
        <v>0</v>
      </c>
      <c r="G6026" s="30">
        <f t="shared" si="680"/>
        <v>0</v>
      </c>
      <c r="H6026" s="63">
        <f t="shared" si="681"/>
        <v>94012.962962962964</v>
      </c>
      <c r="I6026" s="63"/>
      <c r="J6026" s="59"/>
    </row>
    <row r="6027" spans="1:10" s="141" customFormat="1">
      <c r="A6027" s="144">
        <v>10</v>
      </c>
      <c r="B6027" s="148" t="s">
        <v>33</v>
      </c>
      <c r="C6027" s="37"/>
      <c r="D6027" s="147">
        <v>110148</v>
      </c>
      <c r="E6027" s="28">
        <f t="shared" si="679"/>
        <v>0</v>
      </c>
      <c r="F6027" s="29">
        <v>0</v>
      </c>
      <c r="G6027" s="30">
        <f t="shared" si="680"/>
        <v>0</v>
      </c>
      <c r="H6027" s="63">
        <f t="shared" si="681"/>
        <v>101988.88888888888</v>
      </c>
      <c r="I6027" s="63"/>
      <c r="J6027" s="59"/>
    </row>
    <row r="6028" spans="1:10" s="141" customFormat="1">
      <c r="A6028" s="144">
        <v>11</v>
      </c>
      <c r="B6028" s="145" t="s">
        <v>34</v>
      </c>
      <c r="C6028" s="37"/>
      <c r="D6028" s="146">
        <v>54198</v>
      </c>
      <c r="E6028" s="28">
        <f t="shared" si="679"/>
        <v>0</v>
      </c>
      <c r="F6028" s="29">
        <v>0</v>
      </c>
      <c r="G6028" s="30">
        <f t="shared" si="680"/>
        <v>0</v>
      </c>
      <c r="H6028" s="63">
        <f t="shared" si="681"/>
        <v>50183.333333333328</v>
      </c>
      <c r="I6028" s="63"/>
      <c r="J6028" s="59">
        <f t="shared" ref="J6028:J6034" si="682">H6028*C6029</f>
        <v>250916.66666666663</v>
      </c>
    </row>
    <row r="6029" spans="1:10" s="141" customFormat="1">
      <c r="A6029" s="144">
        <v>12</v>
      </c>
      <c r="B6029" s="145" t="s">
        <v>35</v>
      </c>
      <c r="C6029" s="37">
        <v>5</v>
      </c>
      <c r="D6029" s="146">
        <v>49680</v>
      </c>
      <c r="E6029" s="28">
        <f t="shared" si="679"/>
        <v>248400</v>
      </c>
      <c r="F6029" s="29">
        <v>0</v>
      </c>
      <c r="G6029" s="30">
        <f t="shared" si="680"/>
        <v>248400</v>
      </c>
      <c r="H6029" s="63">
        <f t="shared" si="681"/>
        <v>46000</v>
      </c>
      <c r="I6029" s="63"/>
      <c r="J6029" s="59">
        <f t="shared" si="682"/>
        <v>0</v>
      </c>
    </row>
    <row r="6030" spans="1:10" s="141" customFormat="1">
      <c r="A6030" s="144">
        <v>13</v>
      </c>
      <c r="B6030" s="145" t="s">
        <v>36</v>
      </c>
      <c r="C6030" s="37"/>
      <c r="D6030" s="149">
        <v>64152</v>
      </c>
      <c r="E6030" s="28">
        <f t="shared" si="679"/>
        <v>0</v>
      </c>
      <c r="F6030" s="29">
        <v>0</v>
      </c>
      <c r="G6030" s="30">
        <f t="shared" si="680"/>
        <v>0</v>
      </c>
      <c r="H6030" s="63">
        <f t="shared" si="681"/>
        <v>59399.999999999993</v>
      </c>
      <c r="I6030" s="63"/>
      <c r="J6030" s="59">
        <f t="shared" si="682"/>
        <v>0</v>
      </c>
    </row>
    <row r="6031" spans="1:10" s="141" customFormat="1">
      <c r="A6031" s="144">
        <v>14</v>
      </c>
      <c r="B6031" s="145" t="s">
        <v>37</v>
      </c>
      <c r="C6031" s="37"/>
      <c r="D6031" s="149">
        <v>65934</v>
      </c>
      <c r="E6031" s="28">
        <f t="shared" si="679"/>
        <v>0</v>
      </c>
      <c r="F6031" s="29">
        <v>0</v>
      </c>
      <c r="G6031" s="30">
        <f t="shared" si="680"/>
        <v>0</v>
      </c>
      <c r="H6031" s="63">
        <f t="shared" si="681"/>
        <v>61049.999999999993</v>
      </c>
      <c r="I6031" s="63"/>
      <c r="J6031" s="59">
        <f t="shared" si="682"/>
        <v>0</v>
      </c>
    </row>
    <row r="6032" spans="1:10" s="141" customFormat="1">
      <c r="A6032" s="144">
        <v>15</v>
      </c>
      <c r="B6032" s="145" t="s">
        <v>38</v>
      </c>
      <c r="C6032" s="37"/>
      <c r="D6032" s="149">
        <v>76626</v>
      </c>
      <c r="E6032" s="28">
        <f t="shared" si="679"/>
        <v>0</v>
      </c>
      <c r="F6032" s="124">
        <v>0</v>
      </c>
      <c r="G6032" s="30">
        <f t="shared" si="680"/>
        <v>0</v>
      </c>
      <c r="H6032" s="63">
        <f t="shared" si="681"/>
        <v>70950</v>
      </c>
      <c r="I6032" s="63"/>
      <c r="J6032" s="59">
        <f t="shared" si="682"/>
        <v>0</v>
      </c>
    </row>
    <row r="6033" spans="1:10" s="141" customFormat="1">
      <c r="A6033" s="144">
        <v>16</v>
      </c>
      <c r="B6033" s="145" t="s">
        <v>39</v>
      </c>
      <c r="C6033" s="37"/>
      <c r="D6033" s="149">
        <v>80190</v>
      </c>
      <c r="E6033" s="28">
        <f t="shared" si="679"/>
        <v>0</v>
      </c>
      <c r="F6033" s="29">
        <v>0</v>
      </c>
      <c r="G6033" s="30">
        <f t="shared" si="680"/>
        <v>0</v>
      </c>
      <c r="H6033" s="63">
        <f t="shared" si="681"/>
        <v>74250</v>
      </c>
      <c r="I6033" s="63"/>
      <c r="J6033" s="59">
        <f t="shared" si="682"/>
        <v>0</v>
      </c>
    </row>
    <row r="6034" spans="1:10" s="141" customFormat="1">
      <c r="A6034" s="144">
        <v>17</v>
      </c>
      <c r="B6034" s="145" t="s">
        <v>40</v>
      </c>
      <c r="C6034" s="37"/>
      <c r="D6034" s="149">
        <v>113832</v>
      </c>
      <c r="E6034" s="28">
        <f t="shared" si="679"/>
        <v>0</v>
      </c>
      <c r="F6034" s="29">
        <v>0</v>
      </c>
      <c r="G6034" s="30">
        <f t="shared" si="680"/>
        <v>0</v>
      </c>
      <c r="H6034" s="63">
        <f t="shared" si="681"/>
        <v>105400</v>
      </c>
      <c r="I6034" s="63"/>
      <c r="J6034" s="59">
        <f t="shared" si="682"/>
        <v>0</v>
      </c>
    </row>
    <row r="6035" spans="1:10" s="141" customFormat="1" ht="17.25">
      <c r="A6035" s="144">
        <v>18</v>
      </c>
      <c r="B6035" s="145" t="s">
        <v>41</v>
      </c>
      <c r="C6035" s="37"/>
      <c r="D6035" s="150">
        <v>98010</v>
      </c>
      <c r="E6035" s="28">
        <f t="shared" si="679"/>
        <v>0</v>
      </c>
      <c r="F6035" s="29">
        <v>0</v>
      </c>
      <c r="G6035" s="30">
        <f t="shared" si="680"/>
        <v>0</v>
      </c>
      <c r="H6035" s="63">
        <f t="shared" si="681"/>
        <v>90750</v>
      </c>
      <c r="I6035" s="45"/>
      <c r="J6035" s="64"/>
    </row>
    <row r="6036" spans="1:10" s="141" customFormat="1" ht="31.5">
      <c r="A6036" s="40"/>
      <c r="B6036" s="41" t="s">
        <v>42</v>
      </c>
      <c r="C6036" s="42">
        <f>SUM(C6018:C6035)</f>
        <v>15</v>
      </c>
      <c r="D6036" s="42"/>
      <c r="E6036" s="43">
        <f>SUM(E6018:E6035)</f>
        <v>1118975</v>
      </c>
      <c r="F6036" s="43"/>
      <c r="G6036" s="44">
        <f>SUM(G6018:G6035)</f>
        <v>1118975</v>
      </c>
      <c r="H6036" s="5"/>
      <c r="I6036" s="5"/>
      <c r="J6036" s="75">
        <f>J6035*0.08</f>
        <v>0</v>
      </c>
    </row>
    <row r="6037" spans="1:10" s="141" customFormat="1" ht="31.5">
      <c r="A6037" s="46"/>
      <c r="B6037" s="47"/>
      <c r="C6037" s="48"/>
      <c r="D6037" s="48"/>
      <c r="E6037" s="49"/>
      <c r="F6037" s="49"/>
      <c r="G6037" s="151"/>
      <c r="H6037" s="6"/>
      <c r="I6037" s="6"/>
      <c r="J6037" s="76">
        <f>SUM(J6035:J6036)</f>
        <v>0</v>
      </c>
    </row>
    <row r="6038" spans="1:10" s="141" customFormat="1" ht="18">
      <c r="A6038" s="283" t="s">
        <v>43</v>
      </c>
      <c r="B6038" s="283"/>
      <c r="C6038" s="284" t="s">
        <v>44</v>
      </c>
      <c r="D6038" s="284"/>
      <c r="E6038" s="54"/>
      <c r="F6038" s="54"/>
      <c r="G6038" s="55" t="s">
        <v>45</v>
      </c>
    </row>
    <row r="6042" spans="1:10" s="141" customFormat="1" ht="15.75">
      <c r="A6042" s="279" t="s">
        <v>0</v>
      </c>
      <c r="B6042" s="279"/>
      <c r="C6042" s="279"/>
      <c r="D6042" s="279"/>
      <c r="E6042" s="279"/>
      <c r="F6042" s="279"/>
      <c r="G6042" s="279"/>
    </row>
    <row r="6043" spans="1:10" s="141" customFormat="1" ht="15.75">
      <c r="A6043" s="279" t="s">
        <v>1</v>
      </c>
      <c r="B6043" s="279"/>
      <c r="C6043" s="279"/>
      <c r="D6043" s="279"/>
      <c r="E6043" s="279"/>
      <c r="F6043" s="279"/>
      <c r="G6043" s="279"/>
      <c r="H6043" s="1"/>
      <c r="I6043" s="1"/>
      <c r="J6043" s="71"/>
    </row>
    <row r="6044" spans="1:10" s="141" customFormat="1" ht="15.75">
      <c r="A6044" s="279" t="s">
        <v>2</v>
      </c>
      <c r="B6044" s="279"/>
      <c r="C6044" s="279"/>
      <c r="D6044" s="279"/>
      <c r="E6044" s="279"/>
      <c r="F6044" s="279"/>
      <c r="G6044" s="279"/>
      <c r="H6044" s="1"/>
      <c r="I6044" s="1"/>
      <c r="J6044" s="71"/>
    </row>
    <row r="6045" spans="1:10" s="141" customFormat="1" ht="15.75">
      <c r="A6045" s="279" t="s">
        <v>4</v>
      </c>
      <c r="B6045" s="279"/>
      <c r="C6045" s="279"/>
      <c r="D6045" s="279"/>
      <c r="E6045" s="279"/>
      <c r="F6045" s="279"/>
      <c r="G6045" s="279"/>
      <c r="H6045" s="1"/>
      <c r="I6045" s="1" t="s">
        <v>865</v>
      </c>
      <c r="J6045" s="71"/>
    </row>
    <row r="6046" spans="1:10" s="141" customFormat="1" ht="27">
      <c r="A6046" s="280" t="s">
        <v>6</v>
      </c>
      <c r="B6046" s="280"/>
      <c r="C6046" s="280"/>
      <c r="D6046" s="280"/>
      <c r="E6046" s="280"/>
      <c r="F6046" s="280"/>
      <c r="G6046" s="280"/>
      <c r="H6046" s="2"/>
      <c r="I6046" s="2"/>
      <c r="J6046" s="72"/>
    </row>
    <row r="6047" spans="1:10" s="141" customFormat="1" ht="27">
      <c r="A6047" s="142"/>
      <c r="B6047" s="142"/>
      <c r="C6047" s="281" t="s">
        <v>433</v>
      </c>
      <c r="D6047" s="281"/>
      <c r="E6047" s="281"/>
      <c r="F6047" s="281"/>
      <c r="G6047" s="281"/>
      <c r="H6047" s="68"/>
      <c r="I6047" s="68"/>
      <c r="J6047" s="71"/>
    </row>
    <row r="6048" spans="1:10" s="141" customFormat="1" ht="15.75">
      <c r="A6048" s="11" t="s">
        <v>358</v>
      </c>
      <c r="B6048" s="12">
        <v>4138116929</v>
      </c>
      <c r="C6048" s="143"/>
      <c r="D6048" s="286"/>
      <c r="E6048" s="286"/>
      <c r="F6048" s="286"/>
      <c r="G6048" s="286"/>
      <c r="H6048" s="69" t="s">
        <v>161</v>
      </c>
      <c r="I6048" s="69"/>
      <c r="J6048" s="73"/>
    </row>
    <row r="6049" spans="1:10" s="141" customFormat="1" ht="15.75">
      <c r="A6049" s="11" t="s">
        <v>9</v>
      </c>
      <c r="B6049" s="286" t="s">
        <v>866</v>
      </c>
      <c r="C6049" s="286"/>
      <c r="D6049" s="286"/>
      <c r="E6049" s="16"/>
      <c r="F6049" s="11"/>
      <c r="G6049" s="16"/>
      <c r="H6049" s="1"/>
      <c r="I6049" s="1"/>
      <c r="J6049" s="71"/>
    </row>
    <row r="6050" spans="1:10" s="141" customFormat="1" ht="15.75">
      <c r="A6050" s="11" t="s">
        <v>11</v>
      </c>
      <c r="B6050" s="289"/>
      <c r="C6050" s="289"/>
      <c r="D6050" s="289"/>
      <c r="E6050" s="289"/>
      <c r="F6050" s="18"/>
      <c r="G6050" s="19"/>
      <c r="H6050" s="1"/>
      <c r="I6050" s="1"/>
      <c r="J6050" s="71"/>
    </row>
    <row r="6051" spans="1:10" s="141" customFormat="1" ht="15.75">
      <c r="A6051" s="21" t="s">
        <v>14</v>
      </c>
      <c r="B6051" s="21" t="s">
        <v>16</v>
      </c>
      <c r="C6051" s="21"/>
      <c r="D6051" s="22" t="s">
        <v>18</v>
      </c>
      <c r="E6051" s="23" t="s">
        <v>19</v>
      </c>
      <c r="F6051" s="23" t="s">
        <v>20</v>
      </c>
      <c r="G6051" s="21" t="s">
        <v>21</v>
      </c>
      <c r="H6051" s="63"/>
      <c r="I6051" s="63"/>
      <c r="J6051" s="59">
        <f>H6051*C6052</f>
        <v>0</v>
      </c>
    </row>
    <row r="6052" spans="1:10" s="141" customFormat="1">
      <c r="A6052" s="144">
        <v>1</v>
      </c>
      <c r="B6052" s="145" t="s">
        <v>23</v>
      </c>
      <c r="C6052" s="26">
        <v>428</v>
      </c>
      <c r="D6052" s="146">
        <v>79305</v>
      </c>
      <c r="E6052" s="28">
        <f t="shared" ref="E6052:E6069" si="683">D6052*C6052</f>
        <v>33942540</v>
      </c>
      <c r="F6052" s="29">
        <v>0</v>
      </c>
      <c r="G6052" s="30">
        <f t="shared" ref="G6052:G6069" si="684">E6052-E6052*F6052</f>
        <v>33942540</v>
      </c>
      <c r="H6052" s="63">
        <f t="shared" ref="H6052:H6069" si="685">D6052/1.08</f>
        <v>73430.555555555547</v>
      </c>
      <c r="I6052" s="63"/>
      <c r="J6052" s="59">
        <f>H6052*C6053</f>
        <v>0</v>
      </c>
    </row>
    <row r="6053" spans="1:10" s="141" customFormat="1">
      <c r="A6053" s="144">
        <v>2</v>
      </c>
      <c r="B6053" s="145" t="s">
        <v>25</v>
      </c>
      <c r="C6053" s="32"/>
      <c r="D6053" s="147">
        <v>128591</v>
      </c>
      <c r="E6053" s="28">
        <f t="shared" si="683"/>
        <v>0</v>
      </c>
      <c r="F6053" s="29">
        <v>0</v>
      </c>
      <c r="G6053" s="30">
        <f t="shared" si="684"/>
        <v>0</v>
      </c>
      <c r="H6053" s="63">
        <f t="shared" si="685"/>
        <v>119065.74074074073</v>
      </c>
      <c r="I6053" s="63"/>
      <c r="J6053" s="59"/>
    </row>
    <row r="6054" spans="1:10" s="141" customFormat="1">
      <c r="A6054" s="144">
        <v>3</v>
      </c>
      <c r="B6054" s="145" t="s">
        <v>26</v>
      </c>
      <c r="C6054" s="34">
        <v>208</v>
      </c>
      <c r="D6054" s="146">
        <v>60043</v>
      </c>
      <c r="E6054" s="28">
        <f t="shared" si="683"/>
        <v>12488944</v>
      </c>
      <c r="F6054" s="29">
        <v>0</v>
      </c>
      <c r="G6054" s="30">
        <f t="shared" si="684"/>
        <v>12488944</v>
      </c>
      <c r="H6054" s="63">
        <f t="shared" si="685"/>
        <v>55595.370370370365</v>
      </c>
      <c r="I6054" s="63"/>
      <c r="J6054" s="59"/>
    </row>
    <row r="6055" spans="1:10" s="141" customFormat="1">
      <c r="A6055" s="144">
        <v>4</v>
      </c>
      <c r="B6055" s="145" t="s">
        <v>27</v>
      </c>
      <c r="C6055" s="106"/>
      <c r="D6055" s="146">
        <v>115781</v>
      </c>
      <c r="E6055" s="28">
        <f t="shared" si="683"/>
        <v>0</v>
      </c>
      <c r="F6055" s="29">
        <v>0</v>
      </c>
      <c r="G6055" s="30">
        <f t="shared" si="684"/>
        <v>0</v>
      </c>
      <c r="H6055" s="63">
        <f t="shared" si="685"/>
        <v>107204.62962962962</v>
      </c>
      <c r="I6055" s="63"/>
      <c r="J6055" s="59"/>
    </row>
    <row r="6056" spans="1:10" s="141" customFormat="1">
      <c r="A6056" s="144">
        <v>5</v>
      </c>
      <c r="B6056" s="145" t="s">
        <v>28</v>
      </c>
      <c r="C6056" s="32">
        <v>836</v>
      </c>
      <c r="D6056" s="146">
        <v>119943</v>
      </c>
      <c r="E6056" s="28">
        <f t="shared" si="683"/>
        <v>100272348</v>
      </c>
      <c r="F6056" s="124">
        <v>0</v>
      </c>
      <c r="G6056" s="30">
        <f t="shared" si="684"/>
        <v>100272348</v>
      </c>
      <c r="H6056" s="63">
        <f t="shared" si="685"/>
        <v>111058.33333333333</v>
      </c>
      <c r="I6056" s="63"/>
      <c r="J6056" s="59"/>
    </row>
    <row r="6057" spans="1:10" s="141" customFormat="1">
      <c r="A6057" s="144">
        <v>6</v>
      </c>
      <c r="B6057" s="145" t="s">
        <v>29</v>
      </c>
      <c r="C6057" s="26">
        <v>116</v>
      </c>
      <c r="D6057" s="146">
        <v>94810</v>
      </c>
      <c r="E6057" s="28">
        <f t="shared" si="683"/>
        <v>10997960</v>
      </c>
      <c r="F6057" s="29">
        <v>0</v>
      </c>
      <c r="G6057" s="30">
        <f t="shared" si="684"/>
        <v>10997960</v>
      </c>
      <c r="H6057" s="63">
        <f t="shared" si="685"/>
        <v>87787.037037037036</v>
      </c>
      <c r="I6057" s="63"/>
      <c r="J6057" s="59"/>
    </row>
    <row r="6058" spans="1:10" s="141" customFormat="1">
      <c r="A6058" s="144">
        <v>7</v>
      </c>
      <c r="B6058" s="145" t="s">
        <v>30</v>
      </c>
      <c r="C6058" s="34"/>
      <c r="D6058" s="146">
        <v>141396</v>
      </c>
      <c r="E6058" s="28">
        <f t="shared" si="683"/>
        <v>0</v>
      </c>
      <c r="F6058" s="29">
        <v>0</v>
      </c>
      <c r="G6058" s="30">
        <f t="shared" si="684"/>
        <v>0</v>
      </c>
      <c r="H6058" s="63">
        <f t="shared" si="685"/>
        <v>130922.22222222222</v>
      </c>
      <c r="I6058" s="63"/>
      <c r="J6058" s="59"/>
    </row>
    <row r="6059" spans="1:10" s="141" customFormat="1">
      <c r="A6059" s="144">
        <v>8</v>
      </c>
      <c r="B6059" s="145" t="s">
        <v>31</v>
      </c>
      <c r="C6059" s="26"/>
      <c r="D6059" s="146">
        <v>232931</v>
      </c>
      <c r="E6059" s="28">
        <f t="shared" si="683"/>
        <v>0</v>
      </c>
      <c r="F6059" s="29">
        <v>0</v>
      </c>
      <c r="G6059" s="30">
        <f t="shared" si="684"/>
        <v>0</v>
      </c>
      <c r="H6059" s="63">
        <f t="shared" si="685"/>
        <v>215676.85185185182</v>
      </c>
      <c r="I6059" s="63"/>
      <c r="J6059" s="59"/>
    </row>
    <row r="6060" spans="1:10" s="141" customFormat="1">
      <c r="A6060" s="144">
        <v>9</v>
      </c>
      <c r="B6060" s="148" t="s">
        <v>32</v>
      </c>
      <c r="C6060" s="26">
        <v>192</v>
      </c>
      <c r="D6060" s="146">
        <v>101534</v>
      </c>
      <c r="E6060" s="28">
        <f t="shared" si="683"/>
        <v>19494528</v>
      </c>
      <c r="F6060" s="29">
        <v>0</v>
      </c>
      <c r="G6060" s="30">
        <f t="shared" si="684"/>
        <v>19494528</v>
      </c>
      <c r="H6060" s="63">
        <f t="shared" si="685"/>
        <v>94012.962962962964</v>
      </c>
      <c r="I6060" s="63"/>
      <c r="J6060" s="59"/>
    </row>
    <row r="6061" spans="1:10" s="141" customFormat="1">
      <c r="A6061" s="144">
        <v>10</v>
      </c>
      <c r="B6061" s="148" t="s">
        <v>33</v>
      </c>
      <c r="C6061" s="37">
        <v>288</v>
      </c>
      <c r="D6061" s="147">
        <v>110148</v>
      </c>
      <c r="E6061" s="28">
        <f t="shared" si="683"/>
        <v>31722624</v>
      </c>
      <c r="F6061" s="29">
        <v>0</v>
      </c>
      <c r="G6061" s="30">
        <f t="shared" si="684"/>
        <v>31722624</v>
      </c>
      <c r="H6061" s="63">
        <f t="shared" si="685"/>
        <v>101988.88888888888</v>
      </c>
      <c r="I6061" s="63"/>
      <c r="J6061" s="59"/>
    </row>
    <row r="6062" spans="1:10" s="141" customFormat="1">
      <c r="A6062" s="144">
        <v>11</v>
      </c>
      <c r="B6062" s="145" t="s">
        <v>34</v>
      </c>
      <c r="C6062" s="37">
        <v>203</v>
      </c>
      <c r="D6062" s="146">
        <v>54198</v>
      </c>
      <c r="E6062" s="28">
        <f t="shared" si="683"/>
        <v>11002194</v>
      </c>
      <c r="F6062" s="29">
        <v>0</v>
      </c>
      <c r="G6062" s="30">
        <f t="shared" si="684"/>
        <v>11002194</v>
      </c>
      <c r="H6062" s="63">
        <f t="shared" si="685"/>
        <v>50183.333333333328</v>
      </c>
      <c r="I6062" s="63"/>
      <c r="J6062" s="59"/>
    </row>
    <row r="6063" spans="1:10" s="141" customFormat="1">
      <c r="A6063" s="144">
        <v>12</v>
      </c>
      <c r="B6063" s="145" t="s">
        <v>35</v>
      </c>
      <c r="C6063" s="37">
        <v>109</v>
      </c>
      <c r="D6063" s="146">
        <v>49680</v>
      </c>
      <c r="E6063" s="28">
        <f t="shared" si="683"/>
        <v>5415120</v>
      </c>
      <c r="F6063" s="29">
        <v>0</v>
      </c>
      <c r="G6063" s="30">
        <f t="shared" si="684"/>
        <v>5415120</v>
      </c>
      <c r="H6063" s="63">
        <f t="shared" si="685"/>
        <v>46000</v>
      </c>
      <c r="I6063" s="63"/>
      <c r="J6063" s="59"/>
    </row>
    <row r="6064" spans="1:10" s="141" customFormat="1">
      <c r="A6064" s="144">
        <v>13</v>
      </c>
      <c r="B6064" s="145" t="s">
        <v>36</v>
      </c>
      <c r="C6064" s="37">
        <v>130</v>
      </c>
      <c r="D6064" s="149">
        <v>64152</v>
      </c>
      <c r="E6064" s="28">
        <f t="shared" si="683"/>
        <v>8339760</v>
      </c>
      <c r="F6064" s="29">
        <v>0</v>
      </c>
      <c r="G6064" s="30">
        <f t="shared" si="684"/>
        <v>8339760</v>
      </c>
      <c r="H6064" s="63">
        <f t="shared" si="685"/>
        <v>59399.999999999993</v>
      </c>
      <c r="I6064" s="63"/>
      <c r="J6064" s="59"/>
    </row>
    <row r="6065" spans="1:10" s="141" customFormat="1">
      <c r="A6065" s="144">
        <v>14</v>
      </c>
      <c r="B6065" s="145" t="s">
        <v>37</v>
      </c>
      <c r="C6065" s="37">
        <v>105</v>
      </c>
      <c r="D6065" s="149">
        <v>65934</v>
      </c>
      <c r="E6065" s="28">
        <f t="shared" si="683"/>
        <v>6923070</v>
      </c>
      <c r="F6065" s="29">
        <v>0</v>
      </c>
      <c r="G6065" s="30">
        <f t="shared" si="684"/>
        <v>6923070</v>
      </c>
      <c r="H6065" s="63">
        <f t="shared" si="685"/>
        <v>61049.999999999993</v>
      </c>
      <c r="I6065" s="63"/>
      <c r="J6065" s="59"/>
    </row>
    <row r="6066" spans="1:10" s="141" customFormat="1">
      <c r="A6066" s="144">
        <v>15</v>
      </c>
      <c r="B6066" s="145" t="s">
        <v>38</v>
      </c>
      <c r="C6066" s="37">
        <v>124</v>
      </c>
      <c r="D6066" s="149">
        <v>76626</v>
      </c>
      <c r="E6066" s="28">
        <f t="shared" si="683"/>
        <v>9501624</v>
      </c>
      <c r="F6066" s="124">
        <v>0</v>
      </c>
      <c r="G6066" s="30">
        <f t="shared" si="684"/>
        <v>9501624</v>
      </c>
      <c r="H6066" s="63">
        <f t="shared" si="685"/>
        <v>70950</v>
      </c>
      <c r="I6066" s="63"/>
      <c r="J6066" s="59"/>
    </row>
    <row r="6067" spans="1:10" s="141" customFormat="1">
      <c r="A6067" s="144">
        <v>16</v>
      </c>
      <c r="B6067" s="145" t="s">
        <v>39</v>
      </c>
      <c r="C6067" s="37">
        <v>284</v>
      </c>
      <c r="D6067" s="149">
        <v>80190</v>
      </c>
      <c r="E6067" s="28">
        <f t="shared" si="683"/>
        <v>22773960</v>
      </c>
      <c r="F6067" s="29">
        <v>0</v>
      </c>
      <c r="G6067" s="30">
        <f t="shared" si="684"/>
        <v>22773960</v>
      </c>
      <c r="H6067" s="63">
        <f t="shared" si="685"/>
        <v>74250</v>
      </c>
      <c r="I6067" s="63"/>
      <c r="J6067" s="59"/>
    </row>
    <row r="6068" spans="1:10" s="141" customFormat="1">
      <c r="A6068" s="144">
        <v>17</v>
      </c>
      <c r="B6068" s="145" t="s">
        <v>40</v>
      </c>
      <c r="C6068" s="37">
        <v>30</v>
      </c>
      <c r="D6068" s="149">
        <v>113832</v>
      </c>
      <c r="E6068" s="28">
        <f t="shared" si="683"/>
        <v>3414960</v>
      </c>
      <c r="F6068" s="29">
        <v>0</v>
      </c>
      <c r="G6068" s="30">
        <f t="shared" si="684"/>
        <v>3414960</v>
      </c>
      <c r="H6068" s="63">
        <f t="shared" si="685"/>
        <v>105400</v>
      </c>
      <c r="I6068" s="63"/>
      <c r="J6068" s="59"/>
    </row>
    <row r="6069" spans="1:10" s="141" customFormat="1" ht="17.25">
      <c r="A6069" s="144">
        <v>18</v>
      </c>
      <c r="B6069" s="145" t="s">
        <v>41</v>
      </c>
      <c r="C6069" s="37">
        <v>120</v>
      </c>
      <c r="D6069" s="150">
        <v>98010</v>
      </c>
      <c r="E6069" s="28">
        <f t="shared" si="683"/>
        <v>11761200</v>
      </c>
      <c r="F6069" s="29">
        <v>0</v>
      </c>
      <c r="G6069" s="30">
        <f t="shared" si="684"/>
        <v>11761200</v>
      </c>
      <c r="H6069" s="63">
        <f t="shared" si="685"/>
        <v>90750</v>
      </c>
      <c r="I6069" s="45"/>
      <c r="J6069" s="64"/>
    </row>
    <row r="6070" spans="1:10" s="141" customFormat="1" ht="31.5">
      <c r="A6070" s="40"/>
      <c r="B6070" s="41" t="s">
        <v>42</v>
      </c>
      <c r="C6070" s="42">
        <f>SUM(C6052:C6069)</f>
        <v>3173</v>
      </c>
      <c r="D6070" s="42"/>
      <c r="E6070" s="43">
        <f>SUM(E6052:E6069)</f>
        <v>288050832</v>
      </c>
      <c r="F6070" s="43"/>
      <c r="G6070" s="44">
        <f>SUM(G6052:G6069)</f>
        <v>288050832</v>
      </c>
      <c r="H6070" s="5"/>
      <c r="I6070" s="5"/>
      <c r="J6070" s="75">
        <f>J6069*0.08</f>
        <v>0</v>
      </c>
    </row>
    <row r="6071" spans="1:10" s="141" customFormat="1" ht="31.5">
      <c r="A6071" s="46"/>
      <c r="B6071" s="47"/>
      <c r="C6071" s="48"/>
      <c r="D6071" s="48"/>
      <c r="E6071" s="49"/>
      <c r="F6071" s="49"/>
      <c r="G6071" s="151"/>
      <c r="H6071" s="6"/>
      <c r="I6071" s="6"/>
      <c r="J6071" s="76">
        <f>SUM(J6069:J6070)</f>
        <v>0</v>
      </c>
    </row>
    <row r="6072" spans="1:10" s="141" customFormat="1" ht="18">
      <c r="A6072" s="283" t="s">
        <v>43</v>
      </c>
      <c r="B6072" s="283"/>
      <c r="C6072" s="284" t="s">
        <v>44</v>
      </c>
      <c r="D6072" s="284"/>
      <c r="E6072" s="54"/>
      <c r="F6072" s="54"/>
      <c r="G6072" s="55" t="s">
        <v>45</v>
      </c>
    </row>
    <row r="6075" spans="1:10" s="141" customFormat="1" ht="15.75">
      <c r="A6075" s="279" t="s">
        <v>0</v>
      </c>
      <c r="B6075" s="279"/>
      <c r="C6075" s="279"/>
      <c r="D6075" s="279"/>
      <c r="E6075" s="279"/>
      <c r="F6075" s="279"/>
      <c r="G6075" s="279"/>
    </row>
    <row r="6076" spans="1:10" s="141" customFormat="1" ht="15.75">
      <c r="A6076" s="279" t="s">
        <v>1</v>
      </c>
      <c r="B6076" s="279"/>
      <c r="C6076" s="279"/>
      <c r="D6076" s="279"/>
      <c r="E6076" s="279"/>
      <c r="F6076" s="279"/>
      <c r="G6076" s="279"/>
      <c r="H6076" s="1"/>
      <c r="I6076" s="1"/>
      <c r="J6076" s="71"/>
    </row>
    <row r="6077" spans="1:10" s="141" customFormat="1" ht="15.75">
      <c r="A6077" s="279" t="s">
        <v>2</v>
      </c>
      <c r="B6077" s="279"/>
      <c r="C6077" s="279"/>
      <c r="D6077" s="279"/>
      <c r="E6077" s="279"/>
      <c r="F6077" s="279"/>
      <c r="G6077" s="279"/>
      <c r="H6077" s="1"/>
      <c r="I6077" s="1"/>
      <c r="J6077" s="71"/>
    </row>
    <row r="6078" spans="1:10" s="141" customFormat="1" ht="15.75">
      <c r="A6078" s="279" t="s">
        <v>4</v>
      </c>
      <c r="B6078" s="279"/>
      <c r="C6078" s="279"/>
      <c r="D6078" s="279"/>
      <c r="E6078" s="279"/>
      <c r="F6078" s="279"/>
      <c r="G6078" s="279"/>
      <c r="H6078" s="1"/>
      <c r="I6078" s="1"/>
      <c r="J6078" s="71"/>
    </row>
    <row r="6079" spans="1:10" s="141" customFormat="1" ht="27">
      <c r="A6079" s="280" t="s">
        <v>6</v>
      </c>
      <c r="B6079" s="280"/>
      <c r="C6079" s="280"/>
      <c r="D6079" s="280"/>
      <c r="E6079" s="280"/>
      <c r="F6079" s="280"/>
      <c r="G6079" s="280"/>
      <c r="H6079" s="2"/>
      <c r="I6079" s="2"/>
      <c r="J6079" s="72"/>
    </row>
    <row r="6080" spans="1:10" s="141" customFormat="1" ht="27">
      <c r="A6080" s="142"/>
      <c r="B6080" s="142"/>
      <c r="C6080" s="281" t="s">
        <v>453</v>
      </c>
      <c r="D6080" s="281"/>
      <c r="E6080" s="281"/>
      <c r="F6080" s="281"/>
      <c r="G6080" s="281"/>
      <c r="H6080" s="68"/>
      <c r="I6080" s="68"/>
      <c r="J6080" s="71"/>
    </row>
    <row r="6081" spans="1:10" s="141" customFormat="1" ht="15.75">
      <c r="A6081" s="11" t="s">
        <v>358</v>
      </c>
      <c r="B6081" s="12">
        <v>4138352101</v>
      </c>
      <c r="C6081" s="143"/>
      <c r="D6081" s="286"/>
      <c r="E6081" s="286"/>
      <c r="F6081" s="286"/>
      <c r="G6081" s="286"/>
      <c r="H6081" s="69" t="s">
        <v>161</v>
      </c>
      <c r="I6081" s="69"/>
      <c r="J6081" s="73"/>
    </row>
    <row r="6082" spans="1:10" s="141" customFormat="1" ht="15.75">
      <c r="A6082" s="11" t="s">
        <v>9</v>
      </c>
      <c r="B6082" s="286" t="s">
        <v>867</v>
      </c>
      <c r="C6082" s="286"/>
      <c r="D6082" s="286"/>
      <c r="E6082" s="16"/>
      <c r="F6082" s="11"/>
      <c r="G6082" s="16"/>
      <c r="H6082" s="1"/>
      <c r="I6082" s="1"/>
      <c r="J6082" s="71"/>
    </row>
    <row r="6083" spans="1:10" s="141" customFormat="1" ht="15.75">
      <c r="A6083" s="11" t="s">
        <v>11</v>
      </c>
      <c r="B6083" s="289" t="s">
        <v>868</v>
      </c>
      <c r="C6083" s="289"/>
      <c r="D6083" s="289"/>
      <c r="E6083" s="289"/>
      <c r="F6083" s="18"/>
      <c r="G6083" s="19"/>
      <c r="H6083" s="1"/>
      <c r="I6083" s="1"/>
      <c r="J6083" s="71"/>
    </row>
    <row r="6084" spans="1:10" s="141" customFormat="1" ht="15.75">
      <c r="A6084" s="21" t="s">
        <v>14</v>
      </c>
      <c r="B6084" s="21" t="s">
        <v>16</v>
      </c>
      <c r="C6084" s="21"/>
      <c r="D6084" s="22" t="s">
        <v>18</v>
      </c>
      <c r="E6084" s="23" t="s">
        <v>19</v>
      </c>
      <c r="F6084" s="23" t="s">
        <v>20</v>
      </c>
      <c r="G6084" s="21" t="s">
        <v>21</v>
      </c>
      <c r="H6084" s="63"/>
      <c r="I6084" s="63"/>
      <c r="J6084" s="59">
        <f>H6084*C6085</f>
        <v>0</v>
      </c>
    </row>
    <row r="6085" spans="1:10" s="141" customFormat="1">
      <c r="A6085" s="144">
        <v>1</v>
      </c>
      <c r="B6085" s="145" t="s">
        <v>23</v>
      </c>
      <c r="C6085" s="26"/>
      <c r="D6085" s="146">
        <v>79305</v>
      </c>
      <c r="E6085" s="28">
        <f t="shared" ref="E6085:E6102" si="686">D6085*C6085</f>
        <v>0</v>
      </c>
      <c r="F6085" s="29">
        <v>0</v>
      </c>
      <c r="G6085" s="30">
        <f t="shared" ref="G6085:G6102" si="687">E6085-E6085*F6085</f>
        <v>0</v>
      </c>
      <c r="H6085" s="63">
        <f t="shared" ref="H6085:H6102" si="688">D6085/1.08</f>
        <v>73430.555555555547</v>
      </c>
      <c r="I6085" s="63"/>
      <c r="J6085" s="59">
        <f>H6085*C6086</f>
        <v>0</v>
      </c>
    </row>
    <row r="6086" spans="1:10" s="141" customFormat="1">
      <c r="A6086" s="144">
        <v>2</v>
      </c>
      <c r="B6086" s="145" t="s">
        <v>25</v>
      </c>
      <c r="C6086" s="32"/>
      <c r="D6086" s="147">
        <v>128591</v>
      </c>
      <c r="E6086" s="28">
        <f t="shared" si="686"/>
        <v>0</v>
      </c>
      <c r="F6086" s="29">
        <v>0</v>
      </c>
      <c r="G6086" s="30">
        <f t="shared" si="687"/>
        <v>0</v>
      </c>
      <c r="H6086" s="63">
        <f t="shared" si="688"/>
        <v>119065.74074074073</v>
      </c>
      <c r="I6086" s="63"/>
      <c r="J6086" s="59"/>
    </row>
    <row r="6087" spans="1:10" s="141" customFormat="1">
      <c r="A6087" s="144">
        <v>3</v>
      </c>
      <c r="B6087" s="145" t="s">
        <v>26</v>
      </c>
      <c r="C6087" s="34"/>
      <c r="D6087" s="146">
        <v>60043</v>
      </c>
      <c r="E6087" s="28">
        <f t="shared" si="686"/>
        <v>0</v>
      </c>
      <c r="F6087" s="29">
        <v>0</v>
      </c>
      <c r="G6087" s="30">
        <f t="shared" si="687"/>
        <v>0</v>
      </c>
      <c r="H6087" s="63">
        <f t="shared" si="688"/>
        <v>55595.370370370365</v>
      </c>
      <c r="I6087" s="63"/>
      <c r="J6087" s="59"/>
    </row>
    <row r="6088" spans="1:10" s="141" customFormat="1">
      <c r="A6088" s="144">
        <v>4</v>
      </c>
      <c r="B6088" s="145" t="s">
        <v>27</v>
      </c>
      <c r="C6088" s="106"/>
      <c r="D6088" s="146">
        <v>115781</v>
      </c>
      <c r="E6088" s="28">
        <f t="shared" si="686"/>
        <v>0</v>
      </c>
      <c r="F6088" s="29">
        <v>0</v>
      </c>
      <c r="G6088" s="30">
        <f t="shared" si="687"/>
        <v>0</v>
      </c>
      <c r="H6088" s="63">
        <f t="shared" si="688"/>
        <v>107204.62962962962</v>
      </c>
      <c r="I6088" s="63"/>
      <c r="J6088" s="59"/>
    </row>
    <row r="6089" spans="1:10" s="141" customFormat="1">
      <c r="A6089" s="144">
        <v>5</v>
      </c>
      <c r="B6089" s="145" t="s">
        <v>28</v>
      </c>
      <c r="C6089" s="32">
        <v>10</v>
      </c>
      <c r="D6089" s="146">
        <v>119943</v>
      </c>
      <c r="E6089" s="28">
        <f t="shared" si="686"/>
        <v>1199430</v>
      </c>
      <c r="F6089" s="124">
        <v>0</v>
      </c>
      <c r="G6089" s="30">
        <f t="shared" si="687"/>
        <v>1199430</v>
      </c>
      <c r="H6089" s="63">
        <f t="shared" si="688"/>
        <v>111058.33333333333</v>
      </c>
      <c r="I6089" s="63"/>
      <c r="J6089" s="59"/>
    </row>
    <row r="6090" spans="1:10" s="141" customFormat="1">
      <c r="A6090" s="144">
        <v>6</v>
      </c>
      <c r="B6090" s="145" t="s">
        <v>29</v>
      </c>
      <c r="C6090" s="26"/>
      <c r="D6090" s="146">
        <v>94810</v>
      </c>
      <c r="E6090" s="28">
        <f t="shared" si="686"/>
        <v>0</v>
      </c>
      <c r="F6090" s="29">
        <v>0</v>
      </c>
      <c r="G6090" s="30">
        <f t="shared" si="687"/>
        <v>0</v>
      </c>
      <c r="H6090" s="63">
        <f t="shared" si="688"/>
        <v>87787.037037037036</v>
      </c>
      <c r="I6090" s="63"/>
      <c r="J6090" s="59"/>
    </row>
    <row r="6091" spans="1:10" s="141" customFormat="1">
      <c r="A6091" s="144">
        <v>7</v>
      </c>
      <c r="B6091" s="145" t="s">
        <v>30</v>
      </c>
      <c r="C6091" s="34"/>
      <c r="D6091" s="146">
        <v>141396</v>
      </c>
      <c r="E6091" s="28">
        <f t="shared" si="686"/>
        <v>0</v>
      </c>
      <c r="F6091" s="29">
        <v>0</v>
      </c>
      <c r="G6091" s="30">
        <f t="shared" si="687"/>
        <v>0</v>
      </c>
      <c r="H6091" s="63">
        <f t="shared" si="688"/>
        <v>130922.22222222222</v>
      </c>
      <c r="I6091" s="63"/>
      <c r="J6091" s="59"/>
    </row>
    <row r="6092" spans="1:10" s="141" customFormat="1">
      <c r="A6092" s="144">
        <v>8</v>
      </c>
      <c r="B6092" s="145" t="s">
        <v>31</v>
      </c>
      <c r="C6092" s="26"/>
      <c r="D6092" s="146">
        <v>232931</v>
      </c>
      <c r="E6092" s="28">
        <f t="shared" si="686"/>
        <v>0</v>
      </c>
      <c r="F6092" s="29">
        <v>0</v>
      </c>
      <c r="G6092" s="30">
        <f t="shared" si="687"/>
        <v>0</v>
      </c>
      <c r="H6092" s="63">
        <f t="shared" si="688"/>
        <v>215676.85185185182</v>
      </c>
      <c r="I6092" s="63"/>
      <c r="J6092" s="59"/>
    </row>
    <row r="6093" spans="1:10" s="141" customFormat="1">
      <c r="A6093" s="144">
        <v>9</v>
      </c>
      <c r="B6093" s="148" t="s">
        <v>32</v>
      </c>
      <c r="C6093" s="26"/>
      <c r="D6093" s="146">
        <v>101534</v>
      </c>
      <c r="E6093" s="28">
        <f t="shared" si="686"/>
        <v>0</v>
      </c>
      <c r="F6093" s="29">
        <v>0</v>
      </c>
      <c r="G6093" s="30">
        <f t="shared" si="687"/>
        <v>0</v>
      </c>
      <c r="H6093" s="63">
        <f t="shared" si="688"/>
        <v>94012.962962962964</v>
      </c>
      <c r="I6093" s="63"/>
      <c r="J6093" s="59"/>
    </row>
    <row r="6094" spans="1:10" s="141" customFormat="1">
      <c r="A6094" s="144">
        <v>10</v>
      </c>
      <c r="B6094" s="148" t="s">
        <v>33</v>
      </c>
      <c r="C6094" s="37"/>
      <c r="D6094" s="147">
        <v>110148</v>
      </c>
      <c r="E6094" s="28">
        <f t="shared" si="686"/>
        <v>0</v>
      </c>
      <c r="F6094" s="29">
        <v>0</v>
      </c>
      <c r="G6094" s="30">
        <f t="shared" si="687"/>
        <v>0</v>
      </c>
      <c r="H6094" s="63">
        <f t="shared" si="688"/>
        <v>101988.88888888888</v>
      </c>
      <c r="I6094" s="63"/>
      <c r="J6094" s="59"/>
    </row>
    <row r="6095" spans="1:10" s="141" customFormat="1">
      <c r="A6095" s="144">
        <v>11</v>
      </c>
      <c r="B6095" s="145" t="s">
        <v>34</v>
      </c>
      <c r="C6095" s="37"/>
      <c r="D6095" s="146">
        <v>54198</v>
      </c>
      <c r="E6095" s="28">
        <f t="shared" si="686"/>
        <v>0</v>
      </c>
      <c r="F6095" s="29">
        <v>0</v>
      </c>
      <c r="G6095" s="30">
        <f t="shared" si="687"/>
        <v>0</v>
      </c>
      <c r="H6095" s="63">
        <f t="shared" si="688"/>
        <v>50183.333333333328</v>
      </c>
      <c r="I6095" s="63"/>
      <c r="J6095" s="59">
        <f t="shared" ref="J6095:J6101" si="689">H6095*C6096</f>
        <v>0</v>
      </c>
    </row>
    <row r="6096" spans="1:10" s="141" customFormat="1">
      <c r="A6096" s="144">
        <v>12</v>
      </c>
      <c r="B6096" s="145" t="s">
        <v>35</v>
      </c>
      <c r="C6096" s="37"/>
      <c r="D6096" s="146">
        <v>49680</v>
      </c>
      <c r="E6096" s="28">
        <f t="shared" si="686"/>
        <v>0</v>
      </c>
      <c r="F6096" s="29">
        <v>0</v>
      </c>
      <c r="G6096" s="30">
        <f t="shared" si="687"/>
        <v>0</v>
      </c>
      <c r="H6096" s="63">
        <f t="shared" si="688"/>
        <v>46000</v>
      </c>
      <c r="I6096" s="63"/>
      <c r="J6096" s="59">
        <f t="shared" si="689"/>
        <v>0</v>
      </c>
    </row>
    <row r="6097" spans="1:10" s="141" customFormat="1">
      <c r="A6097" s="144">
        <v>13</v>
      </c>
      <c r="B6097" s="145" t="s">
        <v>36</v>
      </c>
      <c r="C6097" s="37"/>
      <c r="D6097" s="149">
        <v>64152</v>
      </c>
      <c r="E6097" s="28">
        <f t="shared" si="686"/>
        <v>0</v>
      </c>
      <c r="F6097" s="29">
        <v>0</v>
      </c>
      <c r="G6097" s="30">
        <f t="shared" si="687"/>
        <v>0</v>
      </c>
      <c r="H6097" s="63">
        <f t="shared" si="688"/>
        <v>59399.999999999993</v>
      </c>
      <c r="I6097" s="63"/>
      <c r="J6097" s="59">
        <f t="shared" si="689"/>
        <v>0</v>
      </c>
    </row>
    <row r="6098" spans="1:10" s="141" customFormat="1">
      <c r="A6098" s="144">
        <v>14</v>
      </c>
      <c r="B6098" s="145" t="s">
        <v>37</v>
      </c>
      <c r="C6098" s="37"/>
      <c r="D6098" s="149">
        <v>65934</v>
      </c>
      <c r="E6098" s="28">
        <f t="shared" si="686"/>
        <v>0</v>
      </c>
      <c r="F6098" s="29">
        <v>0</v>
      </c>
      <c r="G6098" s="30">
        <f t="shared" si="687"/>
        <v>0</v>
      </c>
      <c r="H6098" s="63">
        <f t="shared" si="688"/>
        <v>61049.999999999993</v>
      </c>
      <c r="I6098" s="63"/>
      <c r="J6098" s="59">
        <f t="shared" si="689"/>
        <v>0</v>
      </c>
    </row>
    <row r="6099" spans="1:10" s="141" customFormat="1">
      <c r="A6099" s="144">
        <v>15</v>
      </c>
      <c r="B6099" s="145" t="s">
        <v>38</v>
      </c>
      <c r="C6099" s="37"/>
      <c r="D6099" s="149">
        <v>76626</v>
      </c>
      <c r="E6099" s="28">
        <f t="shared" si="686"/>
        <v>0</v>
      </c>
      <c r="F6099" s="124">
        <v>0</v>
      </c>
      <c r="G6099" s="30">
        <f t="shared" si="687"/>
        <v>0</v>
      </c>
      <c r="H6099" s="63">
        <f t="shared" si="688"/>
        <v>70950</v>
      </c>
      <c r="I6099" s="63"/>
      <c r="J6099" s="59">
        <f t="shared" si="689"/>
        <v>0</v>
      </c>
    </row>
    <row r="6100" spans="1:10" s="141" customFormat="1">
      <c r="A6100" s="144">
        <v>16</v>
      </c>
      <c r="B6100" s="145" t="s">
        <v>39</v>
      </c>
      <c r="C6100" s="37"/>
      <c r="D6100" s="149">
        <v>80190</v>
      </c>
      <c r="E6100" s="28">
        <f t="shared" si="686"/>
        <v>0</v>
      </c>
      <c r="F6100" s="29">
        <v>0</v>
      </c>
      <c r="G6100" s="30">
        <f t="shared" si="687"/>
        <v>0</v>
      </c>
      <c r="H6100" s="63">
        <f t="shared" si="688"/>
        <v>74250</v>
      </c>
      <c r="I6100" s="63"/>
      <c r="J6100" s="59">
        <f t="shared" si="689"/>
        <v>0</v>
      </c>
    </row>
    <row r="6101" spans="1:10" s="141" customFormat="1">
      <c r="A6101" s="144">
        <v>17</v>
      </c>
      <c r="B6101" s="145" t="s">
        <v>40</v>
      </c>
      <c r="C6101" s="37"/>
      <c r="D6101" s="149">
        <v>113832</v>
      </c>
      <c r="E6101" s="28">
        <f t="shared" si="686"/>
        <v>0</v>
      </c>
      <c r="F6101" s="29">
        <v>0</v>
      </c>
      <c r="G6101" s="30">
        <f t="shared" si="687"/>
        <v>0</v>
      </c>
      <c r="H6101" s="63">
        <f t="shared" si="688"/>
        <v>105400</v>
      </c>
      <c r="I6101" s="63"/>
      <c r="J6101" s="59">
        <f t="shared" si="689"/>
        <v>0</v>
      </c>
    </row>
    <row r="6102" spans="1:10" s="141" customFormat="1" ht="17.25">
      <c r="A6102" s="144">
        <v>18</v>
      </c>
      <c r="B6102" s="145" t="s">
        <v>41</v>
      </c>
      <c r="C6102" s="37"/>
      <c r="D6102" s="150">
        <v>98010</v>
      </c>
      <c r="E6102" s="28">
        <f t="shared" si="686"/>
        <v>0</v>
      </c>
      <c r="F6102" s="29">
        <v>0</v>
      </c>
      <c r="G6102" s="30">
        <f t="shared" si="687"/>
        <v>0</v>
      </c>
      <c r="H6102" s="63">
        <f t="shared" si="688"/>
        <v>90750</v>
      </c>
      <c r="I6102" s="45"/>
      <c r="J6102" s="64"/>
    </row>
    <row r="6103" spans="1:10" s="141" customFormat="1" ht="31.5">
      <c r="A6103" s="40"/>
      <c r="B6103" s="41" t="s">
        <v>42</v>
      </c>
      <c r="C6103" s="42">
        <f>SUM(C6085:C6102)</f>
        <v>10</v>
      </c>
      <c r="D6103" s="42"/>
      <c r="E6103" s="43">
        <f>SUM(E6085:E6102)</f>
        <v>1199430</v>
      </c>
      <c r="F6103" s="43"/>
      <c r="G6103" s="44">
        <f>SUM(G6085:G6102)</f>
        <v>1199430</v>
      </c>
      <c r="H6103" s="5"/>
      <c r="I6103" s="5"/>
      <c r="J6103" s="75">
        <f>J6102*0.08</f>
        <v>0</v>
      </c>
    </row>
    <row r="6104" spans="1:10" s="141" customFormat="1" ht="31.5">
      <c r="A6104" s="46"/>
      <c r="B6104" s="47"/>
      <c r="C6104" s="48"/>
      <c r="D6104" s="48"/>
      <c r="E6104" s="49"/>
      <c r="F6104" s="49"/>
      <c r="G6104" s="151"/>
      <c r="H6104" s="6"/>
      <c r="I6104" s="6"/>
      <c r="J6104" s="76">
        <f>SUM(J6102:J6103)</f>
        <v>0</v>
      </c>
    </row>
    <row r="6105" spans="1:10" s="141" customFormat="1" ht="18">
      <c r="A6105" s="283" t="s">
        <v>43</v>
      </c>
      <c r="B6105" s="283"/>
      <c r="C6105" s="284" t="s">
        <v>44</v>
      </c>
      <c r="D6105" s="284"/>
      <c r="E6105" s="54"/>
      <c r="F6105" s="54"/>
      <c r="G6105" s="55" t="s">
        <v>45</v>
      </c>
    </row>
    <row r="6108" spans="1:10" s="141" customFormat="1" ht="15.75">
      <c r="A6108" s="279" t="s">
        <v>0</v>
      </c>
      <c r="B6108" s="279"/>
      <c r="C6108" s="279"/>
      <c r="D6108" s="279"/>
      <c r="E6108" s="279"/>
      <c r="F6108" s="279"/>
      <c r="G6108" s="279"/>
    </row>
    <row r="6109" spans="1:10" s="141" customFormat="1" ht="15.75">
      <c r="A6109" s="279" t="s">
        <v>1</v>
      </c>
      <c r="B6109" s="279"/>
      <c r="C6109" s="279"/>
      <c r="D6109" s="279"/>
      <c r="E6109" s="279"/>
      <c r="F6109" s="279"/>
      <c r="G6109" s="279"/>
      <c r="H6109" s="1"/>
      <c r="I6109" s="1"/>
      <c r="J6109" s="71"/>
    </row>
    <row r="6110" spans="1:10" s="141" customFormat="1" ht="15.75">
      <c r="A6110" s="279" t="s">
        <v>2</v>
      </c>
      <c r="B6110" s="279"/>
      <c r="C6110" s="279"/>
      <c r="D6110" s="279"/>
      <c r="E6110" s="279"/>
      <c r="F6110" s="279"/>
      <c r="G6110" s="279"/>
      <c r="H6110" s="1"/>
      <c r="I6110" s="1"/>
      <c r="J6110" s="71"/>
    </row>
    <row r="6111" spans="1:10" s="141" customFormat="1" ht="15.75">
      <c r="A6111" s="279" t="s">
        <v>4</v>
      </c>
      <c r="B6111" s="279"/>
      <c r="C6111" s="279"/>
      <c r="D6111" s="279"/>
      <c r="E6111" s="279"/>
      <c r="F6111" s="279"/>
      <c r="G6111" s="279"/>
      <c r="H6111" s="1"/>
      <c r="I6111" s="1"/>
      <c r="J6111" s="71"/>
    </row>
    <row r="6112" spans="1:10" s="141" customFormat="1" ht="27">
      <c r="A6112" s="280" t="s">
        <v>6</v>
      </c>
      <c r="B6112" s="280"/>
      <c r="C6112" s="280"/>
      <c r="D6112" s="280"/>
      <c r="E6112" s="280"/>
      <c r="F6112" s="280"/>
      <c r="G6112" s="280"/>
      <c r="H6112" s="2"/>
      <c r="I6112" s="2"/>
      <c r="J6112" s="72"/>
    </row>
    <row r="6113" spans="1:10" s="141" customFormat="1" ht="27">
      <c r="A6113" s="142"/>
      <c r="B6113" s="142"/>
      <c r="C6113" s="281" t="s">
        <v>453</v>
      </c>
      <c r="D6113" s="281"/>
      <c r="E6113" s="281"/>
      <c r="F6113" s="281"/>
      <c r="G6113" s="281"/>
      <c r="H6113" s="68"/>
      <c r="I6113" s="68"/>
      <c r="J6113" s="71"/>
    </row>
    <row r="6114" spans="1:10" s="141" customFormat="1" ht="15.75">
      <c r="A6114" s="11" t="s">
        <v>358</v>
      </c>
      <c r="B6114" s="12">
        <v>4138349555</v>
      </c>
      <c r="C6114" s="143"/>
      <c r="D6114" s="286"/>
      <c r="E6114" s="286"/>
      <c r="F6114" s="286"/>
      <c r="G6114" s="286"/>
      <c r="H6114" s="69" t="s">
        <v>161</v>
      </c>
      <c r="I6114" s="69"/>
      <c r="J6114" s="73"/>
    </row>
    <row r="6115" spans="1:10" s="141" customFormat="1" ht="15.75">
      <c r="A6115" s="11" t="s">
        <v>9</v>
      </c>
      <c r="B6115" s="286" t="s">
        <v>869</v>
      </c>
      <c r="C6115" s="286"/>
      <c r="D6115" s="286"/>
      <c r="E6115" s="16"/>
      <c r="F6115" s="11"/>
      <c r="G6115" s="16"/>
      <c r="H6115" s="1"/>
      <c r="I6115" s="1"/>
      <c r="J6115" s="71"/>
    </row>
    <row r="6116" spans="1:10" s="141" customFormat="1" ht="15.75">
      <c r="A6116" s="11" t="s">
        <v>11</v>
      </c>
      <c r="B6116" s="289" t="s">
        <v>870</v>
      </c>
      <c r="C6116" s="289"/>
      <c r="D6116" s="289"/>
      <c r="E6116" s="289"/>
      <c r="F6116" s="18"/>
      <c r="G6116" s="19"/>
      <c r="H6116" s="1"/>
      <c r="I6116" s="1"/>
      <c r="J6116" s="71"/>
    </row>
    <row r="6117" spans="1:10" s="141" customFormat="1" ht="15.75">
      <c r="A6117" s="21" t="s">
        <v>14</v>
      </c>
      <c r="B6117" s="21" t="s">
        <v>16</v>
      </c>
      <c r="C6117" s="21"/>
      <c r="D6117" s="22" t="s">
        <v>18</v>
      </c>
      <c r="E6117" s="23" t="s">
        <v>19</v>
      </c>
      <c r="F6117" s="23" t="s">
        <v>20</v>
      </c>
      <c r="G6117" s="21" t="s">
        <v>21</v>
      </c>
      <c r="H6117" s="63"/>
      <c r="I6117" s="63"/>
      <c r="J6117" s="59">
        <f>H6117*C6118</f>
        <v>0</v>
      </c>
    </row>
    <row r="6118" spans="1:10" s="141" customFormat="1">
      <c r="A6118" s="144">
        <v>1</v>
      </c>
      <c r="B6118" s="145" t="s">
        <v>23</v>
      </c>
      <c r="C6118" s="26"/>
      <c r="D6118" s="146">
        <v>79305</v>
      </c>
      <c r="E6118" s="28">
        <f t="shared" ref="E6118:E6135" si="690">D6118*C6118</f>
        <v>0</v>
      </c>
      <c r="F6118" s="29">
        <v>0</v>
      </c>
      <c r="G6118" s="30">
        <f t="shared" ref="G6118:G6135" si="691">E6118-E6118*F6118</f>
        <v>0</v>
      </c>
      <c r="H6118" s="63">
        <f t="shared" ref="H6118:H6135" si="692">D6118/1.08</f>
        <v>73430.555555555547</v>
      </c>
      <c r="I6118" s="63"/>
      <c r="J6118" s="59">
        <f>H6118*C6119</f>
        <v>0</v>
      </c>
    </row>
    <row r="6119" spans="1:10" s="141" customFormat="1">
      <c r="A6119" s="144">
        <v>2</v>
      </c>
      <c r="B6119" s="145" t="s">
        <v>25</v>
      </c>
      <c r="C6119" s="32"/>
      <c r="D6119" s="147">
        <v>128591</v>
      </c>
      <c r="E6119" s="28">
        <f t="shared" si="690"/>
        <v>0</v>
      </c>
      <c r="F6119" s="29">
        <v>0</v>
      </c>
      <c r="G6119" s="30">
        <f t="shared" si="691"/>
        <v>0</v>
      </c>
      <c r="H6119" s="63">
        <f t="shared" si="692"/>
        <v>119065.74074074073</v>
      </c>
      <c r="I6119" s="63"/>
      <c r="J6119" s="59"/>
    </row>
    <row r="6120" spans="1:10" s="141" customFormat="1">
      <c r="A6120" s="144">
        <v>3</v>
      </c>
      <c r="B6120" s="145" t="s">
        <v>26</v>
      </c>
      <c r="C6120" s="34">
        <v>2</v>
      </c>
      <c r="D6120" s="146">
        <v>60043</v>
      </c>
      <c r="E6120" s="28">
        <f t="shared" si="690"/>
        <v>120086</v>
      </c>
      <c r="F6120" s="29">
        <v>0</v>
      </c>
      <c r="G6120" s="30">
        <f t="shared" si="691"/>
        <v>120086</v>
      </c>
      <c r="H6120" s="63">
        <f t="shared" si="692"/>
        <v>55595.370370370365</v>
      </c>
      <c r="I6120" s="63"/>
      <c r="J6120" s="59"/>
    </row>
    <row r="6121" spans="1:10" s="141" customFormat="1">
      <c r="A6121" s="144">
        <v>4</v>
      </c>
      <c r="B6121" s="145" t="s">
        <v>27</v>
      </c>
      <c r="C6121" s="106"/>
      <c r="D6121" s="146">
        <v>115781</v>
      </c>
      <c r="E6121" s="28">
        <f t="shared" si="690"/>
        <v>0</v>
      </c>
      <c r="F6121" s="29">
        <v>0</v>
      </c>
      <c r="G6121" s="30">
        <f t="shared" si="691"/>
        <v>0</v>
      </c>
      <c r="H6121" s="63">
        <f t="shared" si="692"/>
        <v>107204.62962962962</v>
      </c>
      <c r="I6121" s="63"/>
      <c r="J6121" s="59"/>
    </row>
    <row r="6122" spans="1:10" s="141" customFormat="1">
      <c r="A6122" s="144">
        <v>5</v>
      </c>
      <c r="B6122" s="145" t="s">
        <v>28</v>
      </c>
      <c r="C6122" s="32">
        <v>6</v>
      </c>
      <c r="D6122" s="146">
        <v>119943</v>
      </c>
      <c r="E6122" s="28">
        <f t="shared" si="690"/>
        <v>719658</v>
      </c>
      <c r="F6122" s="124">
        <v>0</v>
      </c>
      <c r="G6122" s="30">
        <f t="shared" si="691"/>
        <v>719658</v>
      </c>
      <c r="H6122" s="63">
        <f t="shared" si="692"/>
        <v>111058.33333333333</v>
      </c>
      <c r="I6122" s="63"/>
      <c r="J6122" s="59"/>
    </row>
    <row r="6123" spans="1:10" s="141" customFormat="1">
      <c r="A6123" s="144">
        <v>6</v>
      </c>
      <c r="B6123" s="145" t="s">
        <v>29</v>
      </c>
      <c r="C6123" s="26"/>
      <c r="D6123" s="146">
        <v>94810</v>
      </c>
      <c r="E6123" s="28">
        <f t="shared" si="690"/>
        <v>0</v>
      </c>
      <c r="F6123" s="29">
        <v>0</v>
      </c>
      <c r="G6123" s="30">
        <f t="shared" si="691"/>
        <v>0</v>
      </c>
      <c r="H6123" s="63">
        <f t="shared" si="692"/>
        <v>87787.037037037036</v>
      </c>
      <c r="I6123" s="63"/>
      <c r="J6123" s="59"/>
    </row>
    <row r="6124" spans="1:10" s="141" customFormat="1">
      <c r="A6124" s="144">
        <v>7</v>
      </c>
      <c r="B6124" s="145" t="s">
        <v>30</v>
      </c>
      <c r="C6124" s="34"/>
      <c r="D6124" s="146">
        <v>141396</v>
      </c>
      <c r="E6124" s="28">
        <f t="shared" si="690"/>
        <v>0</v>
      </c>
      <c r="F6124" s="29">
        <v>0</v>
      </c>
      <c r="G6124" s="30">
        <f t="shared" si="691"/>
        <v>0</v>
      </c>
      <c r="H6124" s="63">
        <f t="shared" si="692"/>
        <v>130922.22222222222</v>
      </c>
      <c r="I6124" s="63"/>
      <c r="J6124" s="59"/>
    </row>
    <row r="6125" spans="1:10" s="141" customFormat="1">
      <c r="A6125" s="144">
        <v>8</v>
      </c>
      <c r="B6125" s="145" t="s">
        <v>31</v>
      </c>
      <c r="C6125" s="26"/>
      <c r="D6125" s="146">
        <v>232931</v>
      </c>
      <c r="E6125" s="28">
        <f t="shared" si="690"/>
        <v>0</v>
      </c>
      <c r="F6125" s="29">
        <v>0</v>
      </c>
      <c r="G6125" s="30">
        <f t="shared" si="691"/>
        <v>0</v>
      </c>
      <c r="H6125" s="63">
        <f t="shared" si="692"/>
        <v>215676.85185185182</v>
      </c>
      <c r="I6125" s="63"/>
      <c r="J6125" s="59"/>
    </row>
    <row r="6126" spans="1:10" s="141" customFormat="1">
      <c r="A6126" s="144">
        <v>9</v>
      </c>
      <c r="B6126" s="148" t="s">
        <v>32</v>
      </c>
      <c r="C6126" s="26"/>
      <c r="D6126" s="146">
        <v>101534</v>
      </c>
      <c r="E6126" s="28">
        <f t="shared" si="690"/>
        <v>0</v>
      </c>
      <c r="F6126" s="29">
        <v>0</v>
      </c>
      <c r="G6126" s="30">
        <f t="shared" si="691"/>
        <v>0</v>
      </c>
      <c r="H6126" s="63">
        <f t="shared" si="692"/>
        <v>94012.962962962964</v>
      </c>
      <c r="I6126" s="63"/>
      <c r="J6126" s="59"/>
    </row>
    <row r="6127" spans="1:10" s="141" customFormat="1">
      <c r="A6127" s="144">
        <v>10</v>
      </c>
      <c r="B6127" s="148" t="s">
        <v>33</v>
      </c>
      <c r="C6127" s="37"/>
      <c r="D6127" s="147">
        <v>110148</v>
      </c>
      <c r="E6127" s="28">
        <f t="shared" si="690"/>
        <v>0</v>
      </c>
      <c r="F6127" s="29">
        <v>0</v>
      </c>
      <c r="G6127" s="30">
        <f t="shared" si="691"/>
        <v>0</v>
      </c>
      <c r="H6127" s="63">
        <f t="shared" si="692"/>
        <v>101988.88888888888</v>
      </c>
      <c r="I6127" s="63"/>
      <c r="J6127" s="59"/>
    </row>
    <row r="6128" spans="1:10" s="141" customFormat="1">
      <c r="A6128" s="144">
        <v>11</v>
      </c>
      <c r="B6128" s="145" t="s">
        <v>34</v>
      </c>
      <c r="C6128" s="37">
        <v>4</v>
      </c>
      <c r="D6128" s="146">
        <v>54198</v>
      </c>
      <c r="E6128" s="28">
        <f t="shared" si="690"/>
        <v>216792</v>
      </c>
      <c r="F6128" s="29">
        <v>0</v>
      </c>
      <c r="G6128" s="30">
        <f t="shared" si="691"/>
        <v>216792</v>
      </c>
      <c r="H6128" s="63">
        <f t="shared" si="692"/>
        <v>50183.333333333328</v>
      </c>
      <c r="I6128" s="63"/>
      <c r="J6128" s="59"/>
    </row>
    <row r="6129" spans="1:10" s="141" customFormat="1">
      <c r="A6129" s="144">
        <v>12</v>
      </c>
      <c r="B6129" s="145" t="s">
        <v>35</v>
      </c>
      <c r="C6129" s="37">
        <v>4</v>
      </c>
      <c r="D6129" s="146">
        <v>49680</v>
      </c>
      <c r="E6129" s="28">
        <f t="shared" si="690"/>
        <v>198720</v>
      </c>
      <c r="F6129" s="29">
        <v>0</v>
      </c>
      <c r="G6129" s="30">
        <f t="shared" si="691"/>
        <v>198720</v>
      </c>
      <c r="H6129" s="63">
        <f t="shared" si="692"/>
        <v>46000</v>
      </c>
      <c r="I6129" s="63"/>
      <c r="J6129" s="59">
        <f t="shared" ref="J6129:J6134" si="693">H6129*C6130</f>
        <v>0</v>
      </c>
    </row>
    <row r="6130" spans="1:10" s="141" customFormat="1">
      <c r="A6130" s="144">
        <v>13</v>
      </c>
      <c r="B6130" s="145" t="s">
        <v>36</v>
      </c>
      <c r="C6130" s="37"/>
      <c r="D6130" s="149">
        <v>64152</v>
      </c>
      <c r="E6130" s="28">
        <f t="shared" si="690"/>
        <v>0</v>
      </c>
      <c r="F6130" s="29">
        <v>0</v>
      </c>
      <c r="G6130" s="30">
        <f t="shared" si="691"/>
        <v>0</v>
      </c>
      <c r="H6130" s="63">
        <f t="shared" si="692"/>
        <v>59399.999999999993</v>
      </c>
      <c r="I6130" s="63"/>
      <c r="J6130" s="59">
        <f t="shared" si="693"/>
        <v>0</v>
      </c>
    </row>
    <row r="6131" spans="1:10" s="141" customFormat="1">
      <c r="A6131" s="144">
        <v>14</v>
      </c>
      <c r="B6131" s="145" t="s">
        <v>37</v>
      </c>
      <c r="C6131" s="37"/>
      <c r="D6131" s="149">
        <v>65934</v>
      </c>
      <c r="E6131" s="28">
        <f t="shared" si="690"/>
        <v>0</v>
      </c>
      <c r="F6131" s="29">
        <v>0</v>
      </c>
      <c r="G6131" s="30">
        <f t="shared" si="691"/>
        <v>0</v>
      </c>
      <c r="H6131" s="63">
        <f t="shared" si="692"/>
        <v>61049.999999999993</v>
      </c>
      <c r="I6131" s="63"/>
      <c r="J6131" s="59">
        <f t="shared" si="693"/>
        <v>0</v>
      </c>
    </row>
    <row r="6132" spans="1:10" s="141" customFormat="1">
      <c r="A6132" s="144">
        <v>15</v>
      </c>
      <c r="B6132" s="145" t="s">
        <v>38</v>
      </c>
      <c r="C6132" s="37"/>
      <c r="D6132" s="149">
        <v>76626</v>
      </c>
      <c r="E6132" s="28">
        <f t="shared" si="690"/>
        <v>0</v>
      </c>
      <c r="F6132" s="124">
        <v>0</v>
      </c>
      <c r="G6132" s="30">
        <f t="shared" si="691"/>
        <v>0</v>
      </c>
      <c r="H6132" s="63">
        <f t="shared" si="692"/>
        <v>70950</v>
      </c>
      <c r="I6132" s="63"/>
      <c r="J6132" s="59">
        <f t="shared" si="693"/>
        <v>0</v>
      </c>
    </row>
    <row r="6133" spans="1:10" s="141" customFormat="1">
      <c r="A6133" s="144">
        <v>16</v>
      </c>
      <c r="B6133" s="145" t="s">
        <v>39</v>
      </c>
      <c r="C6133" s="37"/>
      <c r="D6133" s="149">
        <v>80190</v>
      </c>
      <c r="E6133" s="28">
        <f t="shared" si="690"/>
        <v>0</v>
      </c>
      <c r="F6133" s="29">
        <v>0</v>
      </c>
      <c r="G6133" s="30">
        <f t="shared" si="691"/>
        <v>0</v>
      </c>
      <c r="H6133" s="63">
        <f t="shared" si="692"/>
        <v>74250</v>
      </c>
      <c r="I6133" s="63"/>
      <c r="J6133" s="59">
        <f t="shared" si="693"/>
        <v>0</v>
      </c>
    </row>
    <row r="6134" spans="1:10" s="141" customFormat="1">
      <c r="A6134" s="144">
        <v>17</v>
      </c>
      <c r="B6134" s="145" t="s">
        <v>40</v>
      </c>
      <c r="C6134" s="37"/>
      <c r="D6134" s="149">
        <v>113832</v>
      </c>
      <c r="E6134" s="28">
        <f t="shared" si="690"/>
        <v>0</v>
      </c>
      <c r="F6134" s="29">
        <v>0</v>
      </c>
      <c r="G6134" s="30">
        <f t="shared" si="691"/>
        <v>0</v>
      </c>
      <c r="H6134" s="63">
        <f t="shared" si="692"/>
        <v>105400</v>
      </c>
      <c r="I6134" s="63"/>
      <c r="J6134" s="59">
        <f t="shared" si="693"/>
        <v>0</v>
      </c>
    </row>
    <row r="6135" spans="1:10" s="141" customFormat="1" ht="17.25">
      <c r="A6135" s="144">
        <v>18</v>
      </c>
      <c r="B6135" s="145" t="s">
        <v>41</v>
      </c>
      <c r="C6135" s="37"/>
      <c r="D6135" s="150">
        <v>98010</v>
      </c>
      <c r="E6135" s="28">
        <f t="shared" si="690"/>
        <v>0</v>
      </c>
      <c r="F6135" s="29">
        <v>0</v>
      </c>
      <c r="G6135" s="30">
        <f t="shared" si="691"/>
        <v>0</v>
      </c>
      <c r="H6135" s="63">
        <f t="shared" si="692"/>
        <v>90750</v>
      </c>
      <c r="I6135" s="45"/>
      <c r="J6135" s="64"/>
    </row>
    <row r="6136" spans="1:10" s="141" customFormat="1" ht="31.5">
      <c r="A6136" s="40"/>
      <c r="B6136" s="41" t="s">
        <v>42</v>
      </c>
      <c r="C6136" s="42">
        <f>SUM(C6118:C6135)</f>
        <v>16</v>
      </c>
      <c r="D6136" s="42"/>
      <c r="E6136" s="43">
        <f>SUM(E6118:E6135)</f>
        <v>1255256</v>
      </c>
      <c r="F6136" s="43"/>
      <c r="G6136" s="44">
        <f>SUM(G6118:G6135)</f>
        <v>1255256</v>
      </c>
      <c r="H6136" s="5"/>
      <c r="I6136" s="5"/>
      <c r="J6136" s="75">
        <f>J6135*0.08</f>
        <v>0</v>
      </c>
    </row>
    <row r="6137" spans="1:10" s="141" customFormat="1" ht="31.5">
      <c r="A6137" s="46"/>
      <c r="B6137" s="47"/>
      <c r="C6137" s="48"/>
      <c r="D6137" s="48"/>
      <c r="E6137" s="49"/>
      <c r="F6137" s="49"/>
      <c r="G6137" s="151"/>
      <c r="H6137" s="6"/>
      <c r="I6137" s="6"/>
      <c r="J6137" s="76">
        <f>SUM(J6135:J6136)</f>
        <v>0</v>
      </c>
    </row>
    <row r="6138" spans="1:10" s="141" customFormat="1" ht="18">
      <c r="A6138" s="283" t="s">
        <v>43</v>
      </c>
      <c r="B6138" s="283"/>
      <c r="C6138" s="284" t="s">
        <v>44</v>
      </c>
      <c r="D6138" s="284"/>
      <c r="E6138" s="54"/>
      <c r="F6138" s="54"/>
      <c r="G6138" s="55" t="s">
        <v>45</v>
      </c>
    </row>
    <row r="6143" spans="1:10" s="141" customFormat="1" ht="15.75">
      <c r="A6143" s="279" t="s">
        <v>0</v>
      </c>
      <c r="B6143" s="279"/>
      <c r="C6143" s="279"/>
      <c r="D6143" s="279"/>
      <c r="E6143" s="279"/>
      <c r="F6143" s="279"/>
      <c r="G6143" s="279"/>
    </row>
    <row r="6144" spans="1:10" s="141" customFormat="1" ht="15.75">
      <c r="A6144" s="279" t="s">
        <v>1</v>
      </c>
      <c r="B6144" s="279"/>
      <c r="C6144" s="279"/>
      <c r="D6144" s="279"/>
      <c r="E6144" s="279"/>
      <c r="F6144" s="279"/>
      <c r="G6144" s="279"/>
      <c r="H6144" s="1"/>
      <c r="I6144" s="1"/>
      <c r="J6144" s="71"/>
    </row>
    <row r="6145" spans="1:10" s="141" customFormat="1" ht="15.75">
      <c r="A6145" s="279" t="s">
        <v>2</v>
      </c>
      <c r="B6145" s="279"/>
      <c r="C6145" s="279"/>
      <c r="D6145" s="279"/>
      <c r="E6145" s="279"/>
      <c r="F6145" s="279"/>
      <c r="G6145" s="279"/>
      <c r="H6145" s="1"/>
      <c r="I6145" s="1"/>
      <c r="J6145" s="71"/>
    </row>
    <row r="6146" spans="1:10" s="141" customFormat="1" ht="15.75">
      <c r="A6146" s="279" t="s">
        <v>4</v>
      </c>
      <c r="B6146" s="279"/>
      <c r="C6146" s="279"/>
      <c r="D6146" s="279"/>
      <c r="E6146" s="279"/>
      <c r="F6146" s="279"/>
      <c r="G6146" s="279"/>
      <c r="H6146" s="1"/>
      <c r="I6146" s="1"/>
      <c r="J6146" s="71"/>
    </row>
    <row r="6147" spans="1:10" s="141" customFormat="1" ht="27">
      <c r="A6147" s="280" t="s">
        <v>6</v>
      </c>
      <c r="B6147" s="280"/>
      <c r="C6147" s="280"/>
      <c r="D6147" s="280"/>
      <c r="E6147" s="280"/>
      <c r="F6147" s="280"/>
      <c r="G6147" s="280"/>
      <c r="H6147" s="2"/>
      <c r="I6147" s="2"/>
      <c r="J6147" s="72"/>
    </row>
    <row r="6148" spans="1:10" s="141" customFormat="1" ht="27">
      <c r="A6148" s="142"/>
      <c r="B6148" s="142"/>
      <c r="C6148" s="281" t="s">
        <v>871</v>
      </c>
      <c r="D6148" s="281"/>
      <c r="E6148" s="281"/>
      <c r="F6148" s="281"/>
      <c r="G6148" s="281"/>
      <c r="H6148" s="68"/>
      <c r="I6148" s="68"/>
      <c r="J6148" s="71"/>
    </row>
    <row r="6149" spans="1:10" s="141" customFormat="1" ht="15.75">
      <c r="A6149" s="11" t="s">
        <v>358</v>
      </c>
      <c r="B6149" s="12">
        <v>4138421966</v>
      </c>
      <c r="C6149" s="143"/>
      <c r="D6149" s="286"/>
      <c r="E6149" s="286"/>
      <c r="F6149" s="286"/>
      <c r="G6149" s="286"/>
      <c r="H6149" s="69" t="s">
        <v>161</v>
      </c>
      <c r="I6149" s="69"/>
      <c r="J6149" s="73"/>
    </row>
    <row r="6150" spans="1:10" s="141" customFormat="1" ht="15.75">
      <c r="A6150" s="11" t="s">
        <v>9</v>
      </c>
      <c r="B6150" s="286" t="s">
        <v>872</v>
      </c>
      <c r="C6150" s="286"/>
      <c r="D6150" s="286"/>
      <c r="E6150" s="16"/>
      <c r="F6150" s="11"/>
      <c r="G6150" s="16"/>
      <c r="H6150" s="1"/>
      <c r="I6150" s="1"/>
      <c r="J6150" s="71"/>
    </row>
    <row r="6151" spans="1:10" s="141" customFormat="1" ht="15.75">
      <c r="A6151" s="11" t="s">
        <v>11</v>
      </c>
      <c r="B6151" s="289" t="s">
        <v>873</v>
      </c>
      <c r="C6151" s="289"/>
      <c r="D6151" s="289"/>
      <c r="E6151" s="289"/>
      <c r="F6151" s="18"/>
      <c r="G6151" s="19"/>
      <c r="H6151" s="1"/>
      <c r="I6151" s="1"/>
      <c r="J6151" s="71"/>
    </row>
    <row r="6152" spans="1:10" s="141" customFormat="1" ht="15.75">
      <c r="A6152" s="21" t="s">
        <v>14</v>
      </c>
      <c r="B6152" s="21" t="s">
        <v>16</v>
      </c>
      <c r="C6152" s="21"/>
      <c r="D6152" s="22" t="s">
        <v>18</v>
      </c>
      <c r="E6152" s="23" t="s">
        <v>19</v>
      </c>
      <c r="F6152" s="23" t="s">
        <v>20</v>
      </c>
      <c r="G6152" s="21" t="s">
        <v>21</v>
      </c>
      <c r="H6152" s="63"/>
      <c r="I6152" s="63"/>
      <c r="J6152" s="59">
        <f>H6152*C6153</f>
        <v>0</v>
      </c>
    </row>
    <row r="6153" spans="1:10" s="141" customFormat="1">
      <c r="A6153" s="144">
        <v>1</v>
      </c>
      <c r="B6153" s="145" t="s">
        <v>23</v>
      </c>
      <c r="C6153" s="26">
        <v>6</v>
      </c>
      <c r="D6153" s="146">
        <v>79305</v>
      </c>
      <c r="E6153" s="28">
        <f t="shared" ref="E6153:E6170" si="694">D6153*C6153</f>
        <v>475830</v>
      </c>
      <c r="F6153" s="29">
        <v>0</v>
      </c>
      <c r="G6153" s="30">
        <f t="shared" ref="G6153:G6170" si="695">E6153-E6153*F6153</f>
        <v>475830</v>
      </c>
      <c r="H6153" s="63">
        <f t="shared" ref="H6153:H6170" si="696">D6153/1.08</f>
        <v>73430.555555555547</v>
      </c>
      <c r="I6153" s="63"/>
      <c r="J6153" s="59">
        <f>H6153*C6154</f>
        <v>0</v>
      </c>
    </row>
    <row r="6154" spans="1:10" s="141" customFormat="1">
      <c r="A6154" s="144">
        <v>2</v>
      </c>
      <c r="B6154" s="145" t="s">
        <v>25</v>
      </c>
      <c r="C6154" s="32"/>
      <c r="D6154" s="147">
        <v>128591</v>
      </c>
      <c r="E6154" s="28">
        <f t="shared" si="694"/>
        <v>0</v>
      </c>
      <c r="F6154" s="29">
        <v>0</v>
      </c>
      <c r="G6154" s="30">
        <f t="shared" si="695"/>
        <v>0</v>
      </c>
      <c r="H6154" s="63">
        <f t="shared" si="696"/>
        <v>119065.74074074073</v>
      </c>
      <c r="I6154" s="63"/>
      <c r="J6154" s="59"/>
    </row>
    <row r="6155" spans="1:10" s="141" customFormat="1">
      <c r="A6155" s="144">
        <v>3</v>
      </c>
      <c r="B6155" s="145" t="s">
        <v>26</v>
      </c>
      <c r="C6155" s="34"/>
      <c r="D6155" s="146">
        <v>60043</v>
      </c>
      <c r="E6155" s="28">
        <f t="shared" si="694"/>
        <v>0</v>
      </c>
      <c r="F6155" s="29">
        <v>0</v>
      </c>
      <c r="G6155" s="30">
        <f t="shared" si="695"/>
        <v>0</v>
      </c>
      <c r="H6155" s="63">
        <f t="shared" si="696"/>
        <v>55595.370370370365</v>
      </c>
      <c r="I6155" s="63"/>
      <c r="J6155" s="59"/>
    </row>
    <row r="6156" spans="1:10" s="141" customFormat="1">
      <c r="A6156" s="144">
        <v>4</v>
      </c>
      <c r="B6156" s="145" t="s">
        <v>27</v>
      </c>
      <c r="C6156" s="106"/>
      <c r="D6156" s="146">
        <v>115781</v>
      </c>
      <c r="E6156" s="28">
        <f t="shared" si="694"/>
        <v>0</v>
      </c>
      <c r="F6156" s="29">
        <v>0</v>
      </c>
      <c r="G6156" s="30">
        <f t="shared" si="695"/>
        <v>0</v>
      </c>
      <c r="H6156" s="63">
        <f t="shared" si="696"/>
        <v>107204.62962962962</v>
      </c>
      <c r="I6156" s="63"/>
      <c r="J6156" s="59"/>
    </row>
    <row r="6157" spans="1:10" s="141" customFormat="1">
      <c r="A6157" s="144">
        <v>5</v>
      </c>
      <c r="B6157" s="145" t="s">
        <v>28</v>
      </c>
      <c r="C6157" s="32">
        <v>5</v>
      </c>
      <c r="D6157" s="146">
        <v>119943</v>
      </c>
      <c r="E6157" s="28">
        <f t="shared" si="694"/>
        <v>599715</v>
      </c>
      <c r="F6157" s="124">
        <v>0</v>
      </c>
      <c r="G6157" s="30">
        <f t="shared" si="695"/>
        <v>599715</v>
      </c>
      <c r="H6157" s="63">
        <f t="shared" si="696"/>
        <v>111058.33333333333</v>
      </c>
      <c r="I6157" s="63"/>
      <c r="J6157" s="59"/>
    </row>
    <row r="6158" spans="1:10" s="141" customFormat="1">
      <c r="A6158" s="144">
        <v>6</v>
      </c>
      <c r="B6158" s="145" t="s">
        <v>29</v>
      </c>
      <c r="C6158" s="26"/>
      <c r="D6158" s="146">
        <v>94810</v>
      </c>
      <c r="E6158" s="28">
        <f t="shared" si="694"/>
        <v>0</v>
      </c>
      <c r="F6158" s="29">
        <v>0</v>
      </c>
      <c r="G6158" s="30">
        <f t="shared" si="695"/>
        <v>0</v>
      </c>
      <c r="H6158" s="63">
        <f t="shared" si="696"/>
        <v>87787.037037037036</v>
      </c>
      <c r="I6158" s="63"/>
      <c r="J6158" s="59"/>
    </row>
    <row r="6159" spans="1:10" s="141" customFormat="1">
      <c r="A6159" s="144">
        <v>7</v>
      </c>
      <c r="B6159" s="145" t="s">
        <v>30</v>
      </c>
      <c r="C6159" s="34"/>
      <c r="D6159" s="146">
        <v>141396</v>
      </c>
      <c r="E6159" s="28">
        <f t="shared" si="694"/>
        <v>0</v>
      </c>
      <c r="F6159" s="29">
        <v>0</v>
      </c>
      <c r="G6159" s="30">
        <f t="shared" si="695"/>
        <v>0</v>
      </c>
      <c r="H6159" s="63">
        <f t="shared" si="696"/>
        <v>130922.22222222222</v>
      </c>
      <c r="I6159" s="63"/>
      <c r="J6159" s="59"/>
    </row>
    <row r="6160" spans="1:10" s="141" customFormat="1">
      <c r="A6160" s="144">
        <v>8</v>
      </c>
      <c r="B6160" s="145" t="s">
        <v>31</v>
      </c>
      <c r="C6160" s="26"/>
      <c r="D6160" s="146">
        <v>232931</v>
      </c>
      <c r="E6160" s="28">
        <f t="shared" si="694"/>
        <v>0</v>
      </c>
      <c r="F6160" s="29">
        <v>0</v>
      </c>
      <c r="G6160" s="30">
        <f t="shared" si="695"/>
        <v>0</v>
      </c>
      <c r="H6160" s="63">
        <f t="shared" si="696"/>
        <v>215676.85185185182</v>
      </c>
      <c r="I6160" s="63"/>
      <c r="J6160" s="59"/>
    </row>
    <row r="6161" spans="1:10" s="141" customFormat="1">
      <c r="A6161" s="144">
        <v>9</v>
      </c>
      <c r="B6161" s="148" t="s">
        <v>32</v>
      </c>
      <c r="C6161" s="26"/>
      <c r="D6161" s="146">
        <v>101534</v>
      </c>
      <c r="E6161" s="28">
        <f t="shared" si="694"/>
        <v>0</v>
      </c>
      <c r="F6161" s="29">
        <v>0</v>
      </c>
      <c r="G6161" s="30">
        <f t="shared" si="695"/>
        <v>0</v>
      </c>
      <c r="H6161" s="63">
        <f t="shared" si="696"/>
        <v>94012.962962962964</v>
      </c>
      <c r="I6161" s="63"/>
      <c r="J6161" s="59"/>
    </row>
    <row r="6162" spans="1:10" s="141" customFormat="1">
      <c r="A6162" s="144">
        <v>10</v>
      </c>
      <c r="B6162" s="148" t="s">
        <v>33</v>
      </c>
      <c r="C6162" s="37"/>
      <c r="D6162" s="147">
        <v>110148</v>
      </c>
      <c r="E6162" s="28">
        <f t="shared" si="694"/>
        <v>0</v>
      </c>
      <c r="F6162" s="29">
        <v>0</v>
      </c>
      <c r="G6162" s="30">
        <f t="shared" si="695"/>
        <v>0</v>
      </c>
      <c r="H6162" s="63">
        <f t="shared" si="696"/>
        <v>101988.88888888888</v>
      </c>
      <c r="I6162" s="63"/>
      <c r="J6162" s="59"/>
    </row>
    <row r="6163" spans="1:10" s="141" customFormat="1">
      <c r="A6163" s="144">
        <v>11</v>
      </c>
      <c r="B6163" s="145" t="s">
        <v>34</v>
      </c>
      <c r="C6163" s="37"/>
      <c r="D6163" s="146">
        <v>54198</v>
      </c>
      <c r="E6163" s="28">
        <f t="shared" si="694"/>
        <v>0</v>
      </c>
      <c r="F6163" s="29">
        <v>0</v>
      </c>
      <c r="G6163" s="30">
        <f t="shared" si="695"/>
        <v>0</v>
      </c>
      <c r="H6163" s="63">
        <f t="shared" si="696"/>
        <v>50183.333333333328</v>
      </c>
      <c r="I6163" s="63"/>
      <c r="J6163" s="59">
        <f t="shared" ref="J6163:J6169" si="697">H6163*C6164</f>
        <v>0</v>
      </c>
    </row>
    <row r="6164" spans="1:10" s="141" customFormat="1">
      <c r="A6164" s="144">
        <v>12</v>
      </c>
      <c r="B6164" s="145" t="s">
        <v>35</v>
      </c>
      <c r="C6164" s="37"/>
      <c r="D6164" s="146">
        <v>49680</v>
      </c>
      <c r="E6164" s="28">
        <f t="shared" si="694"/>
        <v>0</v>
      </c>
      <c r="F6164" s="29">
        <v>0</v>
      </c>
      <c r="G6164" s="30">
        <f t="shared" si="695"/>
        <v>0</v>
      </c>
      <c r="H6164" s="63">
        <f t="shared" si="696"/>
        <v>46000</v>
      </c>
      <c r="I6164" s="63"/>
      <c r="J6164" s="59">
        <f t="shared" si="697"/>
        <v>0</v>
      </c>
    </row>
    <row r="6165" spans="1:10" s="141" customFormat="1">
      <c r="A6165" s="144">
        <v>13</v>
      </c>
      <c r="B6165" s="145" t="s">
        <v>36</v>
      </c>
      <c r="C6165" s="37"/>
      <c r="D6165" s="149">
        <v>64152</v>
      </c>
      <c r="E6165" s="28">
        <f t="shared" si="694"/>
        <v>0</v>
      </c>
      <c r="F6165" s="29">
        <v>0</v>
      </c>
      <c r="G6165" s="30">
        <f t="shared" si="695"/>
        <v>0</v>
      </c>
      <c r="H6165" s="63">
        <f t="shared" si="696"/>
        <v>59399.999999999993</v>
      </c>
      <c r="I6165" s="63"/>
      <c r="J6165" s="59">
        <f t="shared" si="697"/>
        <v>0</v>
      </c>
    </row>
    <row r="6166" spans="1:10" s="141" customFormat="1">
      <c r="A6166" s="144">
        <v>14</v>
      </c>
      <c r="B6166" s="145" t="s">
        <v>37</v>
      </c>
      <c r="C6166" s="37"/>
      <c r="D6166" s="149">
        <v>65934</v>
      </c>
      <c r="E6166" s="28">
        <f t="shared" si="694"/>
        <v>0</v>
      </c>
      <c r="F6166" s="29">
        <v>0</v>
      </c>
      <c r="G6166" s="30">
        <f t="shared" si="695"/>
        <v>0</v>
      </c>
      <c r="H6166" s="63">
        <f t="shared" si="696"/>
        <v>61049.999999999993</v>
      </c>
      <c r="I6166" s="63"/>
      <c r="J6166" s="59">
        <f t="shared" si="697"/>
        <v>0</v>
      </c>
    </row>
    <row r="6167" spans="1:10" s="141" customFormat="1">
      <c r="A6167" s="144">
        <v>15</v>
      </c>
      <c r="B6167" s="145" t="s">
        <v>38</v>
      </c>
      <c r="C6167" s="37"/>
      <c r="D6167" s="149">
        <v>76626</v>
      </c>
      <c r="E6167" s="28">
        <f t="shared" si="694"/>
        <v>0</v>
      </c>
      <c r="F6167" s="124">
        <v>0</v>
      </c>
      <c r="G6167" s="30">
        <f t="shared" si="695"/>
        <v>0</v>
      </c>
      <c r="H6167" s="63">
        <f t="shared" si="696"/>
        <v>70950</v>
      </c>
      <c r="I6167" s="63"/>
      <c r="J6167" s="59">
        <f t="shared" si="697"/>
        <v>0</v>
      </c>
    </row>
    <row r="6168" spans="1:10" s="141" customFormat="1">
      <c r="A6168" s="144">
        <v>16</v>
      </c>
      <c r="B6168" s="145" t="s">
        <v>39</v>
      </c>
      <c r="C6168" s="37"/>
      <c r="D6168" s="149">
        <v>80190</v>
      </c>
      <c r="E6168" s="28">
        <f t="shared" si="694"/>
        <v>0</v>
      </c>
      <c r="F6168" s="29">
        <v>0</v>
      </c>
      <c r="G6168" s="30">
        <f t="shared" si="695"/>
        <v>0</v>
      </c>
      <c r="H6168" s="63">
        <f t="shared" si="696"/>
        <v>74250</v>
      </c>
      <c r="I6168" s="63"/>
      <c r="J6168" s="59">
        <f t="shared" si="697"/>
        <v>0</v>
      </c>
    </row>
    <row r="6169" spans="1:10" s="141" customFormat="1">
      <c r="A6169" s="144">
        <v>17</v>
      </c>
      <c r="B6169" s="145" t="s">
        <v>40</v>
      </c>
      <c r="C6169" s="37"/>
      <c r="D6169" s="149">
        <v>113832</v>
      </c>
      <c r="E6169" s="28">
        <f t="shared" si="694"/>
        <v>0</v>
      </c>
      <c r="F6169" s="29">
        <v>0</v>
      </c>
      <c r="G6169" s="30">
        <f t="shared" si="695"/>
        <v>0</v>
      </c>
      <c r="H6169" s="63">
        <f t="shared" si="696"/>
        <v>105400</v>
      </c>
      <c r="I6169" s="63"/>
      <c r="J6169" s="59">
        <f t="shared" si="697"/>
        <v>0</v>
      </c>
    </row>
    <row r="6170" spans="1:10" s="141" customFormat="1" ht="17.25">
      <c r="A6170" s="144">
        <v>18</v>
      </c>
      <c r="B6170" s="145" t="s">
        <v>41</v>
      </c>
      <c r="C6170" s="37"/>
      <c r="D6170" s="150">
        <v>98010</v>
      </c>
      <c r="E6170" s="28">
        <f t="shared" si="694"/>
        <v>0</v>
      </c>
      <c r="F6170" s="29">
        <v>0</v>
      </c>
      <c r="G6170" s="30">
        <f t="shared" si="695"/>
        <v>0</v>
      </c>
      <c r="H6170" s="63">
        <f t="shared" si="696"/>
        <v>90750</v>
      </c>
      <c r="I6170" s="45"/>
      <c r="J6170" s="64"/>
    </row>
    <row r="6171" spans="1:10" s="141" customFormat="1" ht="31.5">
      <c r="A6171" s="40"/>
      <c r="B6171" s="41" t="s">
        <v>42</v>
      </c>
      <c r="C6171" s="42">
        <f>SUM(C6153:C6170)</f>
        <v>11</v>
      </c>
      <c r="D6171" s="42"/>
      <c r="E6171" s="43">
        <f>SUM(E6153:E6170)</f>
        <v>1075545</v>
      </c>
      <c r="F6171" s="43"/>
      <c r="G6171" s="44">
        <f>SUM(G6153:G6170)</f>
        <v>1075545</v>
      </c>
      <c r="H6171" s="5"/>
      <c r="I6171" s="5"/>
      <c r="J6171" s="75">
        <f>J6170*0.08</f>
        <v>0</v>
      </c>
    </row>
    <row r="6172" spans="1:10" s="141" customFormat="1" ht="31.5">
      <c r="A6172" s="46"/>
      <c r="B6172" s="47"/>
      <c r="C6172" s="48"/>
      <c r="D6172" s="48"/>
      <c r="E6172" s="49"/>
      <c r="F6172" s="49"/>
      <c r="G6172" s="151"/>
      <c r="H6172" s="6"/>
      <c r="I6172" s="6"/>
      <c r="J6172" s="76">
        <f>SUM(J6170:J6171)</f>
        <v>0</v>
      </c>
    </row>
    <row r="6173" spans="1:10" s="141" customFormat="1" ht="18">
      <c r="A6173" s="283" t="s">
        <v>43</v>
      </c>
      <c r="B6173" s="283"/>
      <c r="C6173" s="284" t="s">
        <v>44</v>
      </c>
      <c r="D6173" s="284"/>
      <c r="E6173" s="54"/>
      <c r="F6173" s="54"/>
      <c r="G6173" s="55" t="s">
        <v>45</v>
      </c>
    </row>
    <row r="6178" spans="1:10" s="141" customFormat="1" ht="15.75">
      <c r="A6178" s="279" t="s">
        <v>0</v>
      </c>
      <c r="B6178" s="279"/>
      <c r="C6178" s="279"/>
      <c r="D6178" s="279"/>
      <c r="E6178" s="279"/>
      <c r="F6178" s="279"/>
      <c r="G6178" s="279"/>
    </row>
    <row r="6179" spans="1:10" s="141" customFormat="1" ht="15.75">
      <c r="A6179" s="279" t="s">
        <v>1</v>
      </c>
      <c r="B6179" s="279"/>
      <c r="C6179" s="279"/>
      <c r="D6179" s="279"/>
      <c r="E6179" s="279"/>
      <c r="F6179" s="279"/>
      <c r="G6179" s="279"/>
      <c r="H6179" s="1"/>
      <c r="I6179" s="1"/>
      <c r="J6179" s="71"/>
    </row>
    <row r="6180" spans="1:10" s="141" customFormat="1" ht="15.75">
      <c r="A6180" s="279" t="s">
        <v>2</v>
      </c>
      <c r="B6180" s="279"/>
      <c r="C6180" s="279"/>
      <c r="D6180" s="279"/>
      <c r="E6180" s="279"/>
      <c r="F6180" s="279"/>
      <c r="G6180" s="279"/>
      <c r="H6180" s="1"/>
      <c r="I6180" s="1"/>
      <c r="J6180" s="71"/>
    </row>
    <row r="6181" spans="1:10" s="141" customFormat="1" ht="15.75">
      <c r="A6181" s="279" t="s">
        <v>4</v>
      </c>
      <c r="B6181" s="279"/>
      <c r="C6181" s="279"/>
      <c r="D6181" s="279"/>
      <c r="E6181" s="279"/>
      <c r="F6181" s="279"/>
      <c r="G6181" s="279"/>
      <c r="H6181" s="1"/>
      <c r="I6181" s="1"/>
      <c r="J6181" s="71"/>
    </row>
    <row r="6182" spans="1:10" s="141" customFormat="1" ht="27">
      <c r="A6182" s="280" t="s">
        <v>6</v>
      </c>
      <c r="B6182" s="280"/>
      <c r="C6182" s="280"/>
      <c r="D6182" s="280"/>
      <c r="E6182" s="280"/>
      <c r="F6182" s="280"/>
      <c r="G6182" s="280"/>
      <c r="H6182" s="2"/>
      <c r="I6182" s="2"/>
      <c r="J6182" s="72"/>
    </row>
    <row r="6183" spans="1:10" s="141" customFormat="1" ht="27">
      <c r="A6183" s="142"/>
      <c r="B6183" s="142"/>
      <c r="C6183" s="281" t="s">
        <v>871</v>
      </c>
      <c r="D6183" s="281"/>
      <c r="E6183" s="281"/>
      <c r="F6183" s="281"/>
      <c r="G6183" s="281"/>
      <c r="H6183" s="68"/>
      <c r="I6183" s="68"/>
      <c r="J6183" s="71"/>
    </row>
    <row r="6184" spans="1:10" s="141" customFormat="1" ht="15.75">
      <c r="A6184" s="11" t="s">
        <v>358</v>
      </c>
      <c r="B6184" s="12">
        <v>4138350974</v>
      </c>
      <c r="C6184" s="143"/>
      <c r="D6184" s="286"/>
      <c r="E6184" s="286"/>
      <c r="F6184" s="286"/>
      <c r="G6184" s="286"/>
      <c r="H6184" s="69" t="s">
        <v>161</v>
      </c>
      <c r="I6184" s="69"/>
      <c r="J6184" s="73"/>
    </row>
    <row r="6185" spans="1:10" s="141" customFormat="1" ht="15.75">
      <c r="A6185" s="11" t="s">
        <v>9</v>
      </c>
      <c r="B6185" s="286" t="s">
        <v>874</v>
      </c>
      <c r="C6185" s="286"/>
      <c r="D6185" s="286"/>
      <c r="E6185" s="16"/>
      <c r="F6185" s="11"/>
      <c r="G6185" s="16"/>
      <c r="H6185" s="1"/>
      <c r="I6185" s="1"/>
      <c r="J6185" s="71"/>
    </row>
    <row r="6186" spans="1:10" s="141" customFormat="1" ht="15.75">
      <c r="A6186" s="11" t="s">
        <v>11</v>
      </c>
      <c r="B6186" s="289" t="s">
        <v>873</v>
      </c>
      <c r="C6186" s="289"/>
      <c r="D6186" s="289"/>
      <c r="E6186" s="289"/>
      <c r="F6186" s="18"/>
      <c r="G6186" s="19"/>
      <c r="H6186" s="1"/>
      <c r="I6186" s="1"/>
      <c r="J6186" s="71"/>
    </row>
    <row r="6187" spans="1:10" s="141" customFormat="1" ht="15.75">
      <c r="A6187" s="21" t="s">
        <v>14</v>
      </c>
      <c r="B6187" s="21" t="s">
        <v>16</v>
      </c>
      <c r="C6187" s="21"/>
      <c r="D6187" s="22" t="s">
        <v>18</v>
      </c>
      <c r="E6187" s="23" t="s">
        <v>19</v>
      </c>
      <c r="F6187" s="23" t="s">
        <v>20</v>
      </c>
      <c r="G6187" s="21" t="s">
        <v>21</v>
      </c>
      <c r="H6187" s="63"/>
      <c r="I6187" s="63"/>
      <c r="J6187" s="59">
        <f>H6187*C6188</f>
        <v>0</v>
      </c>
    </row>
    <row r="6188" spans="1:10" s="141" customFormat="1">
      <c r="A6188" s="144">
        <v>1</v>
      </c>
      <c r="B6188" s="145" t="s">
        <v>23</v>
      </c>
      <c r="C6188" s="26">
        <v>4</v>
      </c>
      <c r="D6188" s="146">
        <v>79305</v>
      </c>
      <c r="E6188" s="28">
        <f t="shared" ref="E6188:E6205" si="698">D6188*C6188</f>
        <v>317220</v>
      </c>
      <c r="F6188" s="29">
        <v>0</v>
      </c>
      <c r="G6188" s="30">
        <f t="shared" ref="G6188:G6205" si="699">E6188-E6188*F6188</f>
        <v>317220</v>
      </c>
      <c r="H6188" s="63">
        <f t="shared" ref="H6188:H6205" si="700">D6188/1.08</f>
        <v>73430.555555555547</v>
      </c>
      <c r="I6188" s="63"/>
      <c r="J6188" s="59">
        <f>H6188*C6189</f>
        <v>0</v>
      </c>
    </row>
    <row r="6189" spans="1:10" s="141" customFormat="1">
      <c r="A6189" s="144">
        <v>2</v>
      </c>
      <c r="B6189" s="145" t="s">
        <v>25</v>
      </c>
      <c r="C6189" s="32"/>
      <c r="D6189" s="147">
        <v>128591</v>
      </c>
      <c r="E6189" s="28">
        <f t="shared" si="698"/>
        <v>0</v>
      </c>
      <c r="F6189" s="29">
        <v>0</v>
      </c>
      <c r="G6189" s="30">
        <f t="shared" si="699"/>
        <v>0</v>
      </c>
      <c r="H6189" s="63">
        <f t="shared" si="700"/>
        <v>119065.74074074073</v>
      </c>
      <c r="I6189" s="63"/>
      <c r="J6189" s="59"/>
    </row>
    <row r="6190" spans="1:10" s="141" customFormat="1">
      <c r="A6190" s="144">
        <v>3</v>
      </c>
      <c r="B6190" s="145" t="s">
        <v>26</v>
      </c>
      <c r="C6190" s="34">
        <v>4</v>
      </c>
      <c r="D6190" s="146">
        <v>60043</v>
      </c>
      <c r="E6190" s="28">
        <f t="shared" si="698"/>
        <v>240172</v>
      </c>
      <c r="F6190" s="29">
        <v>0</v>
      </c>
      <c r="G6190" s="30">
        <f t="shared" si="699"/>
        <v>240172</v>
      </c>
      <c r="H6190" s="63">
        <f t="shared" si="700"/>
        <v>55595.370370370365</v>
      </c>
      <c r="I6190" s="63"/>
      <c r="J6190" s="59"/>
    </row>
    <row r="6191" spans="1:10" s="141" customFormat="1">
      <c r="A6191" s="144">
        <v>4</v>
      </c>
      <c r="B6191" s="145" t="s">
        <v>27</v>
      </c>
      <c r="C6191" s="106"/>
      <c r="D6191" s="146">
        <v>115781</v>
      </c>
      <c r="E6191" s="28">
        <f t="shared" si="698"/>
        <v>0</v>
      </c>
      <c r="F6191" s="29">
        <v>0</v>
      </c>
      <c r="G6191" s="30">
        <f t="shared" si="699"/>
        <v>0</v>
      </c>
      <c r="H6191" s="63">
        <f t="shared" si="700"/>
        <v>107204.62962962962</v>
      </c>
      <c r="I6191" s="63"/>
      <c r="J6191" s="59"/>
    </row>
    <row r="6192" spans="1:10" s="141" customFormat="1">
      <c r="A6192" s="144">
        <v>5</v>
      </c>
      <c r="B6192" s="145" t="s">
        <v>28</v>
      </c>
      <c r="C6192" s="32">
        <v>6</v>
      </c>
      <c r="D6192" s="146">
        <v>119943</v>
      </c>
      <c r="E6192" s="28">
        <f t="shared" si="698"/>
        <v>719658</v>
      </c>
      <c r="F6192" s="124">
        <v>0</v>
      </c>
      <c r="G6192" s="30">
        <f t="shared" si="699"/>
        <v>719658</v>
      </c>
      <c r="H6192" s="63">
        <f t="shared" si="700"/>
        <v>111058.33333333333</v>
      </c>
      <c r="I6192" s="63"/>
      <c r="J6192" s="59"/>
    </row>
    <row r="6193" spans="1:10" s="141" customFormat="1">
      <c r="A6193" s="144">
        <v>6</v>
      </c>
      <c r="B6193" s="145" t="s">
        <v>29</v>
      </c>
      <c r="C6193" s="26">
        <v>4</v>
      </c>
      <c r="D6193" s="146">
        <v>94810</v>
      </c>
      <c r="E6193" s="28">
        <f t="shared" si="698"/>
        <v>379240</v>
      </c>
      <c r="F6193" s="29">
        <v>0</v>
      </c>
      <c r="G6193" s="30">
        <f t="shared" si="699"/>
        <v>379240</v>
      </c>
      <c r="H6193" s="63">
        <f t="shared" si="700"/>
        <v>87787.037037037036</v>
      </c>
      <c r="I6193" s="63"/>
      <c r="J6193" s="59"/>
    </row>
    <row r="6194" spans="1:10" s="141" customFormat="1">
      <c r="A6194" s="144">
        <v>7</v>
      </c>
      <c r="B6194" s="145" t="s">
        <v>30</v>
      </c>
      <c r="C6194" s="34"/>
      <c r="D6194" s="146">
        <v>141396</v>
      </c>
      <c r="E6194" s="28">
        <f t="shared" si="698"/>
        <v>0</v>
      </c>
      <c r="F6194" s="29">
        <v>0</v>
      </c>
      <c r="G6194" s="30">
        <f t="shared" si="699"/>
        <v>0</v>
      </c>
      <c r="H6194" s="63">
        <f t="shared" si="700"/>
        <v>130922.22222222222</v>
      </c>
      <c r="I6194" s="63"/>
      <c r="J6194" s="59"/>
    </row>
    <row r="6195" spans="1:10" s="141" customFormat="1">
      <c r="A6195" s="144">
        <v>8</v>
      </c>
      <c r="B6195" s="145" t="s">
        <v>31</v>
      </c>
      <c r="C6195" s="26"/>
      <c r="D6195" s="146">
        <v>232931</v>
      </c>
      <c r="E6195" s="28">
        <f t="shared" si="698"/>
        <v>0</v>
      </c>
      <c r="F6195" s="29">
        <v>0</v>
      </c>
      <c r="G6195" s="30">
        <f t="shared" si="699"/>
        <v>0</v>
      </c>
      <c r="H6195" s="63">
        <f t="shared" si="700"/>
        <v>215676.85185185182</v>
      </c>
      <c r="I6195" s="63"/>
      <c r="J6195" s="59"/>
    </row>
    <row r="6196" spans="1:10" s="141" customFormat="1">
      <c r="A6196" s="144">
        <v>9</v>
      </c>
      <c r="B6196" s="148" t="s">
        <v>32</v>
      </c>
      <c r="C6196" s="26"/>
      <c r="D6196" s="146">
        <v>101534</v>
      </c>
      <c r="E6196" s="28">
        <f t="shared" si="698"/>
        <v>0</v>
      </c>
      <c r="F6196" s="29">
        <v>0</v>
      </c>
      <c r="G6196" s="30">
        <f t="shared" si="699"/>
        <v>0</v>
      </c>
      <c r="H6196" s="63">
        <f t="shared" si="700"/>
        <v>94012.962962962964</v>
      </c>
      <c r="I6196" s="63"/>
      <c r="J6196" s="59"/>
    </row>
    <row r="6197" spans="1:10" s="141" customFormat="1">
      <c r="A6197" s="144">
        <v>10</v>
      </c>
      <c r="B6197" s="148" t="s">
        <v>33</v>
      </c>
      <c r="C6197" s="37"/>
      <c r="D6197" s="147">
        <v>110148</v>
      </c>
      <c r="E6197" s="28">
        <f t="shared" si="698"/>
        <v>0</v>
      </c>
      <c r="F6197" s="29">
        <v>0</v>
      </c>
      <c r="G6197" s="30">
        <f t="shared" si="699"/>
        <v>0</v>
      </c>
      <c r="H6197" s="63">
        <f t="shared" si="700"/>
        <v>101988.88888888888</v>
      </c>
      <c r="I6197" s="63"/>
      <c r="J6197" s="59"/>
    </row>
    <row r="6198" spans="1:10" s="141" customFormat="1">
      <c r="A6198" s="144">
        <v>11</v>
      </c>
      <c r="B6198" s="145" t="s">
        <v>34</v>
      </c>
      <c r="C6198" s="37">
        <v>4</v>
      </c>
      <c r="D6198" s="146">
        <v>54198</v>
      </c>
      <c r="E6198" s="28">
        <f t="shared" si="698"/>
        <v>216792</v>
      </c>
      <c r="F6198" s="29">
        <v>0</v>
      </c>
      <c r="G6198" s="30">
        <f t="shared" si="699"/>
        <v>216792</v>
      </c>
      <c r="H6198" s="63">
        <f t="shared" si="700"/>
        <v>50183.333333333328</v>
      </c>
      <c r="I6198" s="63"/>
      <c r="J6198" s="59">
        <f t="shared" ref="J6198:J6204" si="701">H6198*C6199</f>
        <v>0</v>
      </c>
    </row>
    <row r="6199" spans="1:10" s="141" customFormat="1">
      <c r="A6199" s="144">
        <v>12</v>
      </c>
      <c r="B6199" s="145" t="s">
        <v>35</v>
      </c>
      <c r="C6199" s="37"/>
      <c r="D6199" s="146">
        <v>49680</v>
      </c>
      <c r="E6199" s="28">
        <f t="shared" si="698"/>
        <v>0</v>
      </c>
      <c r="F6199" s="29">
        <v>0</v>
      </c>
      <c r="G6199" s="30">
        <f t="shared" si="699"/>
        <v>0</v>
      </c>
      <c r="H6199" s="63">
        <f t="shared" si="700"/>
        <v>46000</v>
      </c>
      <c r="I6199" s="63"/>
      <c r="J6199" s="59">
        <f t="shared" si="701"/>
        <v>0</v>
      </c>
    </row>
    <row r="6200" spans="1:10" s="141" customFormat="1">
      <c r="A6200" s="144">
        <v>13</v>
      </c>
      <c r="B6200" s="145" t="s">
        <v>36</v>
      </c>
      <c r="C6200" s="37"/>
      <c r="D6200" s="149">
        <v>64152</v>
      </c>
      <c r="E6200" s="28">
        <f t="shared" si="698"/>
        <v>0</v>
      </c>
      <c r="F6200" s="29">
        <v>0</v>
      </c>
      <c r="G6200" s="30">
        <f t="shared" si="699"/>
        <v>0</v>
      </c>
      <c r="H6200" s="63">
        <f t="shared" si="700"/>
        <v>59399.999999999993</v>
      </c>
      <c r="I6200" s="63"/>
      <c r="J6200" s="59">
        <f t="shared" si="701"/>
        <v>0</v>
      </c>
    </row>
    <row r="6201" spans="1:10" s="141" customFormat="1">
      <c r="A6201" s="144">
        <v>14</v>
      </c>
      <c r="B6201" s="145" t="s">
        <v>37</v>
      </c>
      <c r="C6201" s="37"/>
      <c r="D6201" s="149">
        <v>65934</v>
      </c>
      <c r="E6201" s="28">
        <f t="shared" si="698"/>
        <v>0</v>
      </c>
      <c r="F6201" s="29">
        <v>0</v>
      </c>
      <c r="G6201" s="30">
        <f t="shared" si="699"/>
        <v>0</v>
      </c>
      <c r="H6201" s="63">
        <f t="shared" si="700"/>
        <v>61049.999999999993</v>
      </c>
      <c r="I6201" s="63"/>
      <c r="J6201" s="59">
        <f t="shared" si="701"/>
        <v>0</v>
      </c>
    </row>
    <row r="6202" spans="1:10" s="141" customFormat="1">
      <c r="A6202" s="144">
        <v>15</v>
      </c>
      <c r="B6202" s="145" t="s">
        <v>38</v>
      </c>
      <c r="C6202" s="37"/>
      <c r="D6202" s="149">
        <v>76626</v>
      </c>
      <c r="E6202" s="28">
        <f t="shared" si="698"/>
        <v>0</v>
      </c>
      <c r="F6202" s="124">
        <v>0</v>
      </c>
      <c r="G6202" s="30">
        <f t="shared" si="699"/>
        <v>0</v>
      </c>
      <c r="H6202" s="63">
        <f t="shared" si="700"/>
        <v>70950</v>
      </c>
      <c r="I6202" s="63"/>
      <c r="J6202" s="59">
        <f t="shared" si="701"/>
        <v>0</v>
      </c>
    </row>
    <row r="6203" spans="1:10" s="141" customFormat="1">
      <c r="A6203" s="144">
        <v>16</v>
      </c>
      <c r="B6203" s="145" t="s">
        <v>39</v>
      </c>
      <c r="C6203" s="37"/>
      <c r="D6203" s="149">
        <v>80190</v>
      </c>
      <c r="E6203" s="28">
        <f t="shared" si="698"/>
        <v>0</v>
      </c>
      <c r="F6203" s="29">
        <v>0</v>
      </c>
      <c r="G6203" s="30">
        <f t="shared" si="699"/>
        <v>0</v>
      </c>
      <c r="H6203" s="63">
        <f t="shared" si="700"/>
        <v>74250</v>
      </c>
      <c r="I6203" s="63"/>
      <c r="J6203" s="59">
        <f t="shared" si="701"/>
        <v>0</v>
      </c>
    </row>
    <row r="6204" spans="1:10" s="141" customFormat="1">
      <c r="A6204" s="144">
        <v>17</v>
      </c>
      <c r="B6204" s="145" t="s">
        <v>40</v>
      </c>
      <c r="C6204" s="37"/>
      <c r="D6204" s="149">
        <v>113832</v>
      </c>
      <c r="E6204" s="28">
        <f t="shared" si="698"/>
        <v>0</v>
      </c>
      <c r="F6204" s="29">
        <v>0</v>
      </c>
      <c r="G6204" s="30">
        <f t="shared" si="699"/>
        <v>0</v>
      </c>
      <c r="H6204" s="63">
        <f t="shared" si="700"/>
        <v>105400</v>
      </c>
      <c r="I6204" s="63"/>
      <c r="J6204" s="59">
        <f t="shared" si="701"/>
        <v>0</v>
      </c>
    </row>
    <row r="6205" spans="1:10" s="141" customFormat="1" ht="17.25">
      <c r="A6205" s="144">
        <v>18</v>
      </c>
      <c r="B6205" s="145" t="s">
        <v>41</v>
      </c>
      <c r="C6205" s="37"/>
      <c r="D6205" s="150">
        <v>98010</v>
      </c>
      <c r="E6205" s="28">
        <f t="shared" si="698"/>
        <v>0</v>
      </c>
      <c r="F6205" s="29">
        <v>0</v>
      </c>
      <c r="G6205" s="30">
        <f t="shared" si="699"/>
        <v>0</v>
      </c>
      <c r="H6205" s="63">
        <f t="shared" si="700"/>
        <v>90750</v>
      </c>
      <c r="I6205" s="45"/>
      <c r="J6205" s="64"/>
    </row>
    <row r="6206" spans="1:10" s="141" customFormat="1" ht="31.5">
      <c r="A6206" s="40"/>
      <c r="B6206" s="41" t="s">
        <v>42</v>
      </c>
      <c r="C6206" s="42">
        <f>SUM(C6188:C6205)</f>
        <v>22</v>
      </c>
      <c r="D6206" s="42"/>
      <c r="E6206" s="43">
        <f>SUM(E6188:E6205)</f>
        <v>1873082</v>
      </c>
      <c r="F6206" s="43"/>
      <c r="G6206" s="44">
        <f>SUM(G6188:G6205)</f>
        <v>1873082</v>
      </c>
      <c r="H6206" s="5"/>
      <c r="I6206" s="5"/>
      <c r="J6206" s="75">
        <f>J6205*0.08</f>
        <v>0</v>
      </c>
    </row>
    <row r="6207" spans="1:10" s="141" customFormat="1" ht="31.5">
      <c r="A6207" s="46"/>
      <c r="B6207" s="47"/>
      <c r="C6207" s="48"/>
      <c r="D6207" s="48"/>
      <c r="E6207" s="49"/>
      <c r="F6207" s="49"/>
      <c r="G6207" s="151"/>
      <c r="H6207" s="6"/>
      <c r="I6207" s="6"/>
      <c r="J6207" s="76">
        <f>SUM(J6205:J6206)</f>
        <v>0</v>
      </c>
    </row>
    <row r="6208" spans="1:10" s="141" customFormat="1" ht="18">
      <c r="A6208" s="283" t="s">
        <v>43</v>
      </c>
      <c r="B6208" s="283"/>
      <c r="C6208" s="284" t="s">
        <v>44</v>
      </c>
      <c r="D6208" s="284"/>
      <c r="E6208" s="54"/>
      <c r="F6208" s="54"/>
      <c r="G6208" s="55" t="s">
        <v>45</v>
      </c>
    </row>
    <row r="6211" spans="1:10" ht="15.75">
      <c r="A6211" s="279" t="s">
        <v>0</v>
      </c>
      <c r="B6211" s="279"/>
      <c r="C6211" s="279"/>
      <c r="D6211" s="279"/>
      <c r="E6211" s="279"/>
      <c r="F6211" s="279"/>
      <c r="G6211" s="279"/>
      <c r="H6211" s="141"/>
      <c r="I6211" s="141"/>
      <c r="J6211" s="141"/>
    </row>
    <row r="6212" spans="1:10" ht="15.75">
      <c r="A6212" s="279" t="s">
        <v>1</v>
      </c>
      <c r="B6212" s="279"/>
      <c r="C6212" s="279"/>
      <c r="D6212" s="279"/>
      <c r="E6212" s="279"/>
      <c r="F6212" s="279"/>
      <c r="G6212" s="279"/>
      <c r="H6212" s="1"/>
      <c r="I6212" s="1"/>
      <c r="J6212" s="71"/>
    </row>
    <row r="6213" spans="1:10" ht="15.75">
      <c r="A6213" s="279" t="s">
        <v>2</v>
      </c>
      <c r="B6213" s="279"/>
      <c r="C6213" s="279"/>
      <c r="D6213" s="279"/>
      <c r="E6213" s="279"/>
      <c r="F6213" s="279"/>
      <c r="G6213" s="279"/>
      <c r="H6213" s="1"/>
      <c r="I6213" s="1"/>
      <c r="J6213" s="71"/>
    </row>
    <row r="6214" spans="1:10" ht="15.75">
      <c r="A6214" s="279" t="s">
        <v>4</v>
      </c>
      <c r="B6214" s="279"/>
      <c r="C6214" s="279"/>
      <c r="D6214" s="279"/>
      <c r="E6214" s="279"/>
      <c r="F6214" s="279"/>
      <c r="G6214" s="279"/>
      <c r="H6214" s="1"/>
      <c r="I6214" s="1"/>
      <c r="J6214" s="71"/>
    </row>
    <row r="6215" spans="1:10" ht="27">
      <c r="A6215" s="280" t="s">
        <v>6</v>
      </c>
      <c r="B6215" s="280"/>
      <c r="C6215" s="280"/>
      <c r="D6215" s="280"/>
      <c r="E6215" s="280"/>
      <c r="F6215" s="280"/>
      <c r="G6215" s="280"/>
      <c r="H6215" s="2"/>
      <c r="I6215" s="2"/>
      <c r="J6215" s="72"/>
    </row>
    <row r="6216" spans="1:10" ht="27">
      <c r="A6216" s="142"/>
      <c r="B6216" s="142"/>
      <c r="C6216" s="281" t="s">
        <v>441</v>
      </c>
      <c r="D6216" s="281"/>
      <c r="E6216" s="281"/>
      <c r="F6216" s="281"/>
      <c r="G6216" s="281"/>
      <c r="H6216" s="68"/>
      <c r="I6216" s="68"/>
      <c r="J6216" s="71"/>
    </row>
    <row r="6217" spans="1:10" ht="15.75">
      <c r="A6217" s="11" t="s">
        <v>358</v>
      </c>
      <c r="B6217" s="12">
        <v>4138352484</v>
      </c>
      <c r="C6217" s="143"/>
      <c r="D6217" s="286"/>
      <c r="E6217" s="286"/>
      <c r="F6217" s="286"/>
      <c r="G6217" s="286"/>
      <c r="H6217" s="69" t="s">
        <v>161</v>
      </c>
      <c r="I6217" s="69"/>
      <c r="J6217" s="73"/>
    </row>
    <row r="6218" spans="1:10" ht="15.75">
      <c r="A6218" s="11" t="s">
        <v>9</v>
      </c>
      <c r="B6218" s="286" t="s">
        <v>875</v>
      </c>
      <c r="C6218" s="286"/>
      <c r="D6218" s="286"/>
      <c r="E6218" s="16"/>
      <c r="F6218" s="11"/>
      <c r="G6218" s="16"/>
      <c r="H6218" s="1"/>
      <c r="I6218" s="1"/>
      <c r="J6218" s="71"/>
    </row>
    <row r="6219" spans="1:10" ht="15.75">
      <c r="A6219" s="11" t="s">
        <v>11</v>
      </c>
      <c r="B6219" s="289"/>
      <c r="C6219" s="289"/>
      <c r="D6219" s="289"/>
      <c r="E6219" s="289"/>
      <c r="F6219" s="18"/>
      <c r="G6219" s="19"/>
      <c r="H6219" s="1"/>
      <c r="I6219" s="1"/>
      <c r="J6219" s="71"/>
    </row>
    <row r="6220" spans="1:10" ht="15.75">
      <c r="A6220" s="21" t="s">
        <v>14</v>
      </c>
      <c r="B6220" s="21" t="s">
        <v>16</v>
      </c>
      <c r="C6220" s="21"/>
      <c r="D6220" s="22" t="s">
        <v>18</v>
      </c>
      <c r="E6220" s="23" t="s">
        <v>19</v>
      </c>
      <c r="F6220" s="23" t="s">
        <v>20</v>
      </c>
      <c r="G6220" s="21" t="s">
        <v>21</v>
      </c>
      <c r="H6220" s="63"/>
      <c r="I6220" s="63"/>
      <c r="J6220" s="59">
        <f>H6220*C6221</f>
        <v>0</v>
      </c>
    </row>
    <row r="6221" spans="1:10">
      <c r="A6221" s="144">
        <v>1</v>
      </c>
      <c r="B6221" s="145" t="s">
        <v>23</v>
      </c>
      <c r="C6221" s="26">
        <v>10</v>
      </c>
      <c r="D6221" s="146">
        <v>79305</v>
      </c>
      <c r="E6221" s="28">
        <f t="shared" ref="E6221:E6238" si="702">D6221*C6221</f>
        <v>793050</v>
      </c>
      <c r="F6221" s="29">
        <v>0</v>
      </c>
      <c r="G6221" s="30">
        <f t="shared" ref="G6221:G6238" si="703">E6221-E6221*F6221</f>
        <v>793050</v>
      </c>
      <c r="H6221" s="63">
        <f t="shared" ref="H6221:H6238" si="704">D6221/1.08</f>
        <v>73430.555555555547</v>
      </c>
      <c r="I6221" s="63"/>
      <c r="J6221" s="59">
        <f>H6221*C6222</f>
        <v>0</v>
      </c>
    </row>
    <row r="6222" spans="1:10">
      <c r="A6222" s="144">
        <v>2</v>
      </c>
      <c r="B6222" s="145" t="s">
        <v>25</v>
      </c>
      <c r="C6222" s="32"/>
      <c r="D6222" s="147">
        <v>128591</v>
      </c>
      <c r="E6222" s="28">
        <f t="shared" si="702"/>
        <v>0</v>
      </c>
      <c r="F6222" s="29">
        <v>0</v>
      </c>
      <c r="G6222" s="30">
        <f t="shared" si="703"/>
        <v>0</v>
      </c>
      <c r="H6222" s="63">
        <f t="shared" si="704"/>
        <v>119065.74074074073</v>
      </c>
      <c r="I6222" s="63"/>
      <c r="J6222" s="59"/>
    </row>
    <row r="6223" spans="1:10">
      <c r="A6223" s="144">
        <v>3</v>
      </c>
      <c r="B6223" s="145" t="s">
        <v>26</v>
      </c>
      <c r="C6223" s="34"/>
      <c r="D6223" s="146">
        <v>60043</v>
      </c>
      <c r="E6223" s="28">
        <f t="shared" si="702"/>
        <v>0</v>
      </c>
      <c r="F6223" s="29">
        <v>0</v>
      </c>
      <c r="G6223" s="30">
        <f t="shared" si="703"/>
        <v>0</v>
      </c>
      <c r="H6223" s="63">
        <f t="shared" si="704"/>
        <v>55595.370370370365</v>
      </c>
      <c r="I6223" s="63"/>
      <c r="J6223" s="59"/>
    </row>
    <row r="6224" spans="1:10">
      <c r="A6224" s="144">
        <v>4</v>
      </c>
      <c r="B6224" s="145" t="s">
        <v>27</v>
      </c>
      <c r="C6224" s="106"/>
      <c r="D6224" s="146">
        <v>115781</v>
      </c>
      <c r="E6224" s="28">
        <f t="shared" si="702"/>
        <v>0</v>
      </c>
      <c r="F6224" s="29">
        <v>0</v>
      </c>
      <c r="G6224" s="30">
        <f t="shared" si="703"/>
        <v>0</v>
      </c>
      <c r="H6224" s="63">
        <f t="shared" si="704"/>
        <v>107204.62962962962</v>
      </c>
      <c r="I6224" s="63"/>
      <c r="J6224" s="59"/>
    </row>
    <row r="6225" spans="1:10">
      <c r="A6225" s="144">
        <v>5</v>
      </c>
      <c r="B6225" s="145" t="s">
        <v>28</v>
      </c>
      <c r="C6225" s="32"/>
      <c r="D6225" s="146">
        <v>119943</v>
      </c>
      <c r="E6225" s="28">
        <f t="shared" si="702"/>
        <v>0</v>
      </c>
      <c r="F6225" s="124">
        <v>0</v>
      </c>
      <c r="G6225" s="30">
        <f t="shared" si="703"/>
        <v>0</v>
      </c>
      <c r="H6225" s="63">
        <f t="shared" si="704"/>
        <v>111058.33333333333</v>
      </c>
      <c r="I6225" s="63"/>
      <c r="J6225" s="59"/>
    </row>
    <row r="6226" spans="1:10">
      <c r="A6226" s="144">
        <v>6</v>
      </c>
      <c r="B6226" s="145" t="s">
        <v>29</v>
      </c>
      <c r="C6226" s="26"/>
      <c r="D6226" s="146">
        <v>94810</v>
      </c>
      <c r="E6226" s="28">
        <f t="shared" si="702"/>
        <v>0</v>
      </c>
      <c r="F6226" s="29">
        <v>0</v>
      </c>
      <c r="G6226" s="30">
        <f t="shared" si="703"/>
        <v>0</v>
      </c>
      <c r="H6226" s="63">
        <f t="shared" si="704"/>
        <v>87787.037037037036</v>
      </c>
      <c r="I6226" s="63"/>
      <c r="J6226" s="59"/>
    </row>
    <row r="6227" spans="1:10">
      <c r="A6227" s="144">
        <v>7</v>
      </c>
      <c r="B6227" s="145" t="s">
        <v>30</v>
      </c>
      <c r="C6227" s="34">
        <v>5</v>
      </c>
      <c r="D6227" s="146">
        <v>141396</v>
      </c>
      <c r="E6227" s="28">
        <f t="shared" si="702"/>
        <v>706980</v>
      </c>
      <c r="F6227" s="29">
        <v>0</v>
      </c>
      <c r="G6227" s="30">
        <f t="shared" si="703"/>
        <v>706980</v>
      </c>
      <c r="H6227" s="63">
        <f t="shared" si="704"/>
        <v>130922.22222222222</v>
      </c>
      <c r="I6227" s="63"/>
      <c r="J6227" s="59"/>
    </row>
    <row r="6228" spans="1:10">
      <c r="A6228" s="144">
        <v>8</v>
      </c>
      <c r="B6228" s="145" t="s">
        <v>31</v>
      </c>
      <c r="C6228" s="26"/>
      <c r="D6228" s="146">
        <v>232931</v>
      </c>
      <c r="E6228" s="28">
        <f t="shared" si="702"/>
        <v>0</v>
      </c>
      <c r="F6228" s="29">
        <v>0</v>
      </c>
      <c r="G6228" s="30">
        <f t="shared" si="703"/>
        <v>0</v>
      </c>
      <c r="H6228" s="63">
        <f t="shared" si="704"/>
        <v>215676.85185185182</v>
      </c>
      <c r="I6228" s="63"/>
      <c r="J6228" s="59"/>
    </row>
    <row r="6229" spans="1:10">
      <c r="A6229" s="144">
        <v>9</v>
      </c>
      <c r="B6229" s="148" t="s">
        <v>32</v>
      </c>
      <c r="C6229" s="26"/>
      <c r="D6229" s="146">
        <v>101534</v>
      </c>
      <c r="E6229" s="28">
        <f t="shared" si="702"/>
        <v>0</v>
      </c>
      <c r="F6229" s="29">
        <v>0</v>
      </c>
      <c r="G6229" s="30">
        <f t="shared" si="703"/>
        <v>0</v>
      </c>
      <c r="H6229" s="63">
        <f t="shared" si="704"/>
        <v>94012.962962962964</v>
      </c>
      <c r="I6229" s="63"/>
      <c r="J6229" s="59"/>
    </row>
    <row r="6230" spans="1:10">
      <c r="A6230" s="144">
        <v>10</v>
      </c>
      <c r="B6230" s="148" t="s">
        <v>33</v>
      </c>
      <c r="C6230" s="37"/>
      <c r="D6230" s="147">
        <v>110148</v>
      </c>
      <c r="E6230" s="28">
        <f t="shared" si="702"/>
        <v>0</v>
      </c>
      <c r="F6230" s="29">
        <v>0</v>
      </c>
      <c r="G6230" s="30">
        <f t="shared" si="703"/>
        <v>0</v>
      </c>
      <c r="H6230" s="63">
        <f t="shared" si="704"/>
        <v>101988.88888888888</v>
      </c>
      <c r="I6230" s="63"/>
      <c r="J6230" s="59"/>
    </row>
    <row r="6231" spans="1:10">
      <c r="A6231" s="144">
        <v>11</v>
      </c>
      <c r="B6231" s="145" t="s">
        <v>34</v>
      </c>
      <c r="C6231" s="37"/>
      <c r="D6231" s="146">
        <v>54198</v>
      </c>
      <c r="E6231" s="28">
        <f t="shared" si="702"/>
        <v>0</v>
      </c>
      <c r="F6231" s="29">
        <v>0</v>
      </c>
      <c r="G6231" s="30">
        <f t="shared" si="703"/>
        <v>0</v>
      </c>
      <c r="H6231" s="63">
        <f t="shared" si="704"/>
        <v>50183.333333333328</v>
      </c>
      <c r="I6231" s="63"/>
      <c r="J6231" s="59">
        <f t="shared" ref="J6231:J6237" si="705">H6231*C6232</f>
        <v>250916.66666666663</v>
      </c>
    </row>
    <row r="6232" spans="1:10">
      <c r="A6232" s="144">
        <v>12</v>
      </c>
      <c r="B6232" s="145" t="s">
        <v>35</v>
      </c>
      <c r="C6232" s="37">
        <v>5</v>
      </c>
      <c r="D6232" s="146">
        <v>49680</v>
      </c>
      <c r="E6232" s="28">
        <f t="shared" si="702"/>
        <v>248400</v>
      </c>
      <c r="F6232" s="29">
        <v>0</v>
      </c>
      <c r="G6232" s="30">
        <f t="shared" si="703"/>
        <v>248400</v>
      </c>
      <c r="H6232" s="63">
        <f t="shared" si="704"/>
        <v>46000</v>
      </c>
      <c r="I6232" s="63"/>
      <c r="J6232" s="59">
        <f t="shared" si="705"/>
        <v>0</v>
      </c>
    </row>
    <row r="6233" spans="1:10">
      <c r="A6233" s="144">
        <v>13</v>
      </c>
      <c r="B6233" s="145" t="s">
        <v>36</v>
      </c>
      <c r="C6233" s="37"/>
      <c r="D6233" s="149">
        <v>64152</v>
      </c>
      <c r="E6233" s="28">
        <f t="shared" si="702"/>
        <v>0</v>
      </c>
      <c r="F6233" s="29">
        <v>0</v>
      </c>
      <c r="G6233" s="30">
        <f t="shared" si="703"/>
        <v>0</v>
      </c>
      <c r="H6233" s="63">
        <f t="shared" si="704"/>
        <v>59399.999999999993</v>
      </c>
      <c r="I6233" s="63"/>
      <c r="J6233" s="59">
        <f t="shared" si="705"/>
        <v>0</v>
      </c>
    </row>
    <row r="6234" spans="1:10">
      <c r="A6234" s="144">
        <v>14</v>
      </c>
      <c r="B6234" s="145" t="s">
        <v>37</v>
      </c>
      <c r="C6234" s="37"/>
      <c r="D6234" s="149">
        <v>65934</v>
      </c>
      <c r="E6234" s="28">
        <f t="shared" si="702"/>
        <v>0</v>
      </c>
      <c r="F6234" s="29">
        <v>0</v>
      </c>
      <c r="G6234" s="30">
        <f t="shared" si="703"/>
        <v>0</v>
      </c>
      <c r="H6234" s="63">
        <f t="shared" si="704"/>
        <v>61049.999999999993</v>
      </c>
      <c r="I6234" s="63"/>
      <c r="J6234" s="59">
        <f t="shared" si="705"/>
        <v>0</v>
      </c>
    </row>
    <row r="6235" spans="1:10">
      <c r="A6235" s="144">
        <v>15</v>
      </c>
      <c r="B6235" s="145" t="s">
        <v>38</v>
      </c>
      <c r="C6235" s="37"/>
      <c r="D6235" s="149">
        <v>76626</v>
      </c>
      <c r="E6235" s="28">
        <f t="shared" si="702"/>
        <v>0</v>
      </c>
      <c r="F6235" s="124">
        <v>0</v>
      </c>
      <c r="G6235" s="30">
        <f t="shared" si="703"/>
        <v>0</v>
      </c>
      <c r="H6235" s="63">
        <f t="shared" si="704"/>
        <v>70950</v>
      </c>
      <c r="I6235" s="63"/>
      <c r="J6235" s="59">
        <f t="shared" si="705"/>
        <v>0</v>
      </c>
    </row>
    <row r="6236" spans="1:10">
      <c r="A6236" s="144">
        <v>16</v>
      </c>
      <c r="B6236" s="145" t="s">
        <v>39</v>
      </c>
      <c r="C6236" s="37"/>
      <c r="D6236" s="149">
        <v>80190</v>
      </c>
      <c r="E6236" s="28">
        <f t="shared" si="702"/>
        <v>0</v>
      </c>
      <c r="F6236" s="29">
        <v>0</v>
      </c>
      <c r="G6236" s="30">
        <f t="shared" si="703"/>
        <v>0</v>
      </c>
      <c r="H6236" s="63">
        <f t="shared" si="704"/>
        <v>74250</v>
      </c>
      <c r="I6236" s="63"/>
      <c r="J6236" s="59">
        <f t="shared" si="705"/>
        <v>0</v>
      </c>
    </row>
    <row r="6237" spans="1:10">
      <c r="A6237" s="144">
        <v>17</v>
      </c>
      <c r="B6237" s="145" t="s">
        <v>40</v>
      </c>
      <c r="C6237" s="37"/>
      <c r="D6237" s="149">
        <v>113832</v>
      </c>
      <c r="E6237" s="28">
        <f t="shared" si="702"/>
        <v>0</v>
      </c>
      <c r="F6237" s="29">
        <v>0</v>
      </c>
      <c r="G6237" s="30">
        <f t="shared" si="703"/>
        <v>0</v>
      </c>
      <c r="H6237" s="63">
        <f t="shared" si="704"/>
        <v>105400</v>
      </c>
      <c r="I6237" s="63"/>
      <c r="J6237" s="59">
        <f t="shared" si="705"/>
        <v>0</v>
      </c>
    </row>
    <row r="6238" spans="1:10" ht="17.25">
      <c r="A6238" s="144">
        <v>18</v>
      </c>
      <c r="B6238" s="145" t="s">
        <v>41</v>
      </c>
      <c r="C6238" s="37"/>
      <c r="D6238" s="150">
        <v>98010</v>
      </c>
      <c r="E6238" s="28">
        <f t="shared" si="702"/>
        <v>0</v>
      </c>
      <c r="F6238" s="29">
        <v>0</v>
      </c>
      <c r="G6238" s="30">
        <f t="shared" si="703"/>
        <v>0</v>
      </c>
      <c r="H6238" s="63">
        <f t="shared" si="704"/>
        <v>90750</v>
      </c>
      <c r="I6238" s="45"/>
      <c r="J6238" s="64"/>
    </row>
    <row r="6239" spans="1:10" ht="31.5">
      <c r="A6239" s="40"/>
      <c r="B6239" s="41" t="s">
        <v>42</v>
      </c>
      <c r="C6239" s="42">
        <f>SUM(C6221:C6238)</f>
        <v>20</v>
      </c>
      <c r="D6239" s="42"/>
      <c r="E6239" s="43">
        <f>SUM(E6221:E6238)</f>
        <v>1748430</v>
      </c>
      <c r="F6239" s="43"/>
      <c r="G6239" s="44">
        <f>SUM(G6221:G6238)</f>
        <v>1748430</v>
      </c>
      <c r="H6239" s="5"/>
      <c r="I6239" s="5"/>
      <c r="J6239" s="75">
        <f>J6238*0.08</f>
        <v>0</v>
      </c>
    </row>
    <row r="6240" spans="1:10" ht="31.5">
      <c r="A6240" s="46"/>
      <c r="B6240" s="47"/>
      <c r="C6240" s="48"/>
      <c r="D6240" s="48"/>
      <c r="E6240" s="49"/>
      <c r="F6240" s="49"/>
      <c r="G6240" s="151"/>
      <c r="H6240" s="6"/>
      <c r="I6240" s="6"/>
      <c r="J6240" s="76">
        <f>SUM(J6238:J6239)</f>
        <v>0</v>
      </c>
    </row>
    <row r="6241" spans="1:10" ht="18">
      <c r="A6241" s="283" t="s">
        <v>43</v>
      </c>
      <c r="B6241" s="283"/>
      <c r="C6241" s="284" t="s">
        <v>44</v>
      </c>
      <c r="D6241" s="284"/>
      <c r="E6241" s="54"/>
      <c r="F6241" s="54"/>
      <c r="G6241" s="55" t="s">
        <v>45</v>
      </c>
      <c r="H6241" s="141"/>
      <c r="I6241" s="141"/>
      <c r="J6241" s="141"/>
    </row>
    <row r="6244" spans="1:10" ht="15.75">
      <c r="A6244" s="279" t="s">
        <v>0</v>
      </c>
      <c r="B6244" s="279"/>
      <c r="C6244" s="279"/>
      <c r="D6244" s="279"/>
      <c r="E6244" s="279"/>
      <c r="F6244" s="279"/>
      <c r="G6244" s="279"/>
      <c r="H6244" s="141"/>
      <c r="I6244" s="141"/>
      <c r="J6244" s="141"/>
    </row>
    <row r="6245" spans="1:10" ht="15.75">
      <c r="A6245" s="279" t="s">
        <v>1</v>
      </c>
      <c r="B6245" s="279"/>
      <c r="C6245" s="279"/>
      <c r="D6245" s="279"/>
      <c r="E6245" s="279"/>
      <c r="F6245" s="279"/>
      <c r="G6245" s="279"/>
      <c r="H6245" s="1"/>
      <c r="I6245" s="1"/>
      <c r="J6245" s="71"/>
    </row>
    <row r="6246" spans="1:10" ht="15.75">
      <c r="A6246" s="279" t="s">
        <v>2</v>
      </c>
      <c r="B6246" s="279"/>
      <c r="C6246" s="279"/>
      <c r="D6246" s="279"/>
      <c r="E6246" s="279"/>
      <c r="F6246" s="279"/>
      <c r="G6246" s="279"/>
      <c r="H6246" s="1"/>
      <c r="I6246" s="1"/>
      <c r="J6246" s="71"/>
    </row>
    <row r="6247" spans="1:10" ht="15.75">
      <c r="A6247" s="279" t="s">
        <v>4</v>
      </c>
      <c r="B6247" s="279"/>
      <c r="C6247" s="279"/>
      <c r="D6247" s="279"/>
      <c r="E6247" s="279"/>
      <c r="F6247" s="279"/>
      <c r="G6247" s="279"/>
      <c r="H6247" s="1"/>
      <c r="I6247" s="1"/>
      <c r="J6247" s="71"/>
    </row>
    <row r="6248" spans="1:10" ht="27">
      <c r="A6248" s="280" t="s">
        <v>6</v>
      </c>
      <c r="B6248" s="280"/>
      <c r="C6248" s="280"/>
      <c r="D6248" s="280"/>
      <c r="E6248" s="280"/>
      <c r="F6248" s="280"/>
      <c r="G6248" s="280"/>
      <c r="H6248" s="2"/>
      <c r="I6248" s="2"/>
      <c r="J6248" s="72"/>
    </row>
    <row r="6249" spans="1:10" ht="27">
      <c r="A6249" s="142"/>
      <c r="B6249" s="142"/>
      <c r="C6249" s="281" t="s">
        <v>441</v>
      </c>
      <c r="D6249" s="281"/>
      <c r="E6249" s="281"/>
      <c r="F6249" s="281"/>
      <c r="G6249" s="281"/>
      <c r="H6249" s="68"/>
      <c r="I6249" s="68"/>
      <c r="J6249" s="71"/>
    </row>
    <row r="6250" spans="1:10" ht="15.75">
      <c r="A6250" s="11" t="s">
        <v>358</v>
      </c>
      <c r="B6250" s="12">
        <v>4138312060</v>
      </c>
      <c r="C6250" s="143"/>
      <c r="D6250" s="286"/>
      <c r="E6250" s="286"/>
      <c r="F6250" s="286"/>
      <c r="G6250" s="286"/>
      <c r="H6250" s="69" t="s">
        <v>161</v>
      </c>
      <c r="I6250" s="69"/>
      <c r="J6250" s="73"/>
    </row>
    <row r="6251" spans="1:10" ht="15.75">
      <c r="A6251" s="11" t="s">
        <v>9</v>
      </c>
      <c r="B6251" s="286" t="s">
        <v>876</v>
      </c>
      <c r="C6251" s="286"/>
      <c r="D6251" s="286"/>
      <c r="E6251" s="16"/>
      <c r="F6251" s="11"/>
      <c r="G6251" s="16"/>
      <c r="H6251" s="1"/>
      <c r="I6251" s="1"/>
      <c r="J6251" s="71"/>
    </row>
    <row r="6252" spans="1:10" ht="15.75">
      <c r="A6252" s="11" t="s">
        <v>11</v>
      </c>
      <c r="B6252" s="289" t="s">
        <v>877</v>
      </c>
      <c r="C6252" s="289"/>
      <c r="D6252" s="289"/>
      <c r="E6252" s="289"/>
      <c r="F6252" s="18"/>
      <c r="G6252" s="19"/>
      <c r="H6252" s="1"/>
      <c r="I6252" s="1"/>
      <c r="J6252" s="71"/>
    </row>
    <row r="6253" spans="1:10" ht="15.75">
      <c r="A6253" s="21" t="s">
        <v>14</v>
      </c>
      <c r="B6253" s="21" t="s">
        <v>16</v>
      </c>
      <c r="C6253" s="21"/>
      <c r="D6253" s="22" t="s">
        <v>18</v>
      </c>
      <c r="E6253" s="23" t="s">
        <v>19</v>
      </c>
      <c r="F6253" s="23" t="s">
        <v>20</v>
      </c>
      <c r="G6253" s="21" t="s">
        <v>21</v>
      </c>
      <c r="H6253" s="63"/>
      <c r="I6253" s="63"/>
      <c r="J6253" s="59">
        <f>H6253*C6254</f>
        <v>0</v>
      </c>
    </row>
    <row r="6254" spans="1:10">
      <c r="A6254" s="144">
        <v>1</v>
      </c>
      <c r="B6254" s="145" t="s">
        <v>23</v>
      </c>
      <c r="C6254" s="26">
        <v>2</v>
      </c>
      <c r="D6254" s="146">
        <v>79305</v>
      </c>
      <c r="E6254" s="28">
        <f t="shared" ref="E6254:E6271" si="706">D6254*C6254</f>
        <v>158610</v>
      </c>
      <c r="F6254" s="29">
        <v>0</v>
      </c>
      <c r="G6254" s="30">
        <f t="shared" ref="G6254:G6271" si="707">E6254-E6254*F6254</f>
        <v>158610</v>
      </c>
      <c r="H6254" s="63">
        <f t="shared" ref="H6254:H6271" si="708">D6254/1.08</f>
        <v>73430.555555555547</v>
      </c>
      <c r="I6254" s="63"/>
      <c r="J6254" s="59">
        <f>H6254*C6255</f>
        <v>0</v>
      </c>
    </row>
    <row r="6255" spans="1:10">
      <c r="A6255" s="144">
        <v>2</v>
      </c>
      <c r="B6255" s="145" t="s">
        <v>25</v>
      </c>
      <c r="C6255" s="32"/>
      <c r="D6255" s="147">
        <v>128591</v>
      </c>
      <c r="E6255" s="28">
        <f t="shared" si="706"/>
        <v>0</v>
      </c>
      <c r="F6255" s="29">
        <v>0</v>
      </c>
      <c r="G6255" s="30">
        <f t="shared" si="707"/>
        <v>0</v>
      </c>
      <c r="H6255" s="63">
        <f t="shared" si="708"/>
        <v>119065.74074074073</v>
      </c>
      <c r="I6255" s="63"/>
      <c r="J6255" s="59"/>
    </row>
    <row r="6256" spans="1:10">
      <c r="A6256" s="144">
        <v>3</v>
      </c>
      <c r="B6256" s="145" t="s">
        <v>26</v>
      </c>
      <c r="C6256" s="34"/>
      <c r="D6256" s="146">
        <v>60043</v>
      </c>
      <c r="E6256" s="28">
        <f t="shared" si="706"/>
        <v>0</v>
      </c>
      <c r="F6256" s="29">
        <v>0</v>
      </c>
      <c r="G6256" s="30">
        <f t="shared" si="707"/>
        <v>0</v>
      </c>
      <c r="H6256" s="63">
        <f t="shared" si="708"/>
        <v>55595.370370370365</v>
      </c>
      <c r="I6256" s="63"/>
      <c r="J6256" s="59"/>
    </row>
    <row r="6257" spans="1:10">
      <c r="A6257" s="144">
        <v>4</v>
      </c>
      <c r="B6257" s="145" t="s">
        <v>27</v>
      </c>
      <c r="C6257" s="106"/>
      <c r="D6257" s="146">
        <v>115781</v>
      </c>
      <c r="E6257" s="28">
        <f t="shared" si="706"/>
        <v>0</v>
      </c>
      <c r="F6257" s="29">
        <v>0</v>
      </c>
      <c r="G6257" s="30">
        <f t="shared" si="707"/>
        <v>0</v>
      </c>
      <c r="H6257" s="63">
        <f t="shared" si="708"/>
        <v>107204.62962962962</v>
      </c>
      <c r="I6257" s="63"/>
      <c r="J6257" s="59"/>
    </row>
    <row r="6258" spans="1:10">
      <c r="A6258" s="144">
        <v>5</v>
      </c>
      <c r="B6258" s="145" t="s">
        <v>28</v>
      </c>
      <c r="C6258" s="32">
        <v>2</v>
      </c>
      <c r="D6258" s="146">
        <v>119943</v>
      </c>
      <c r="E6258" s="28">
        <f t="shared" si="706"/>
        <v>239886</v>
      </c>
      <c r="F6258" s="124">
        <v>0</v>
      </c>
      <c r="G6258" s="30">
        <f t="shared" si="707"/>
        <v>239886</v>
      </c>
      <c r="H6258" s="63">
        <f t="shared" si="708"/>
        <v>111058.33333333333</v>
      </c>
      <c r="I6258" s="63"/>
      <c r="J6258" s="59"/>
    </row>
    <row r="6259" spans="1:10">
      <c r="A6259" s="144">
        <v>6</v>
      </c>
      <c r="B6259" s="145" t="s">
        <v>29</v>
      </c>
      <c r="C6259" s="26"/>
      <c r="D6259" s="146">
        <v>94810</v>
      </c>
      <c r="E6259" s="28">
        <f t="shared" si="706"/>
        <v>0</v>
      </c>
      <c r="F6259" s="29">
        <v>0</v>
      </c>
      <c r="G6259" s="30">
        <f t="shared" si="707"/>
        <v>0</v>
      </c>
      <c r="H6259" s="63">
        <f t="shared" si="708"/>
        <v>87787.037037037036</v>
      </c>
      <c r="I6259" s="63"/>
      <c r="J6259" s="59"/>
    </row>
    <row r="6260" spans="1:10">
      <c r="A6260" s="144">
        <v>7</v>
      </c>
      <c r="B6260" s="145" t="s">
        <v>30</v>
      </c>
      <c r="C6260" s="34"/>
      <c r="D6260" s="146">
        <v>141396</v>
      </c>
      <c r="E6260" s="28">
        <f t="shared" si="706"/>
        <v>0</v>
      </c>
      <c r="F6260" s="29">
        <v>0</v>
      </c>
      <c r="G6260" s="30">
        <f t="shared" si="707"/>
        <v>0</v>
      </c>
      <c r="H6260" s="63">
        <f t="shared" si="708"/>
        <v>130922.22222222222</v>
      </c>
      <c r="I6260" s="63"/>
      <c r="J6260" s="59"/>
    </row>
    <row r="6261" spans="1:10">
      <c r="A6261" s="144">
        <v>8</v>
      </c>
      <c r="B6261" s="145" t="s">
        <v>31</v>
      </c>
      <c r="C6261" s="26"/>
      <c r="D6261" s="146">
        <v>232931</v>
      </c>
      <c r="E6261" s="28">
        <f t="shared" si="706"/>
        <v>0</v>
      </c>
      <c r="F6261" s="29">
        <v>0</v>
      </c>
      <c r="G6261" s="30">
        <f t="shared" si="707"/>
        <v>0</v>
      </c>
      <c r="H6261" s="63">
        <f t="shared" si="708"/>
        <v>215676.85185185182</v>
      </c>
      <c r="I6261" s="63"/>
      <c r="J6261" s="59"/>
    </row>
    <row r="6262" spans="1:10">
      <c r="A6262" s="144">
        <v>9</v>
      </c>
      <c r="B6262" s="148" t="s">
        <v>32</v>
      </c>
      <c r="C6262" s="26"/>
      <c r="D6262" s="146">
        <v>101534</v>
      </c>
      <c r="E6262" s="28">
        <f t="shared" si="706"/>
        <v>0</v>
      </c>
      <c r="F6262" s="29">
        <v>0</v>
      </c>
      <c r="G6262" s="30">
        <f t="shared" si="707"/>
        <v>0</v>
      </c>
      <c r="H6262" s="63">
        <f t="shared" si="708"/>
        <v>94012.962962962964</v>
      </c>
      <c r="I6262" s="63"/>
      <c r="J6262" s="59"/>
    </row>
    <row r="6263" spans="1:10">
      <c r="A6263" s="144">
        <v>10</v>
      </c>
      <c r="B6263" s="148" t="s">
        <v>33</v>
      </c>
      <c r="C6263" s="37"/>
      <c r="D6263" s="147">
        <v>110148</v>
      </c>
      <c r="E6263" s="28">
        <f t="shared" si="706"/>
        <v>0</v>
      </c>
      <c r="F6263" s="29">
        <v>0</v>
      </c>
      <c r="G6263" s="30">
        <f t="shared" si="707"/>
        <v>0</v>
      </c>
      <c r="H6263" s="63">
        <f t="shared" si="708"/>
        <v>101988.88888888888</v>
      </c>
      <c r="I6263" s="63"/>
      <c r="J6263" s="59"/>
    </row>
    <row r="6264" spans="1:10">
      <c r="A6264" s="144">
        <v>11</v>
      </c>
      <c r="B6264" s="145" t="s">
        <v>34</v>
      </c>
      <c r="C6264" s="37"/>
      <c r="D6264" s="146">
        <v>54198</v>
      </c>
      <c r="E6264" s="28">
        <f t="shared" si="706"/>
        <v>0</v>
      </c>
      <c r="F6264" s="29">
        <v>0</v>
      </c>
      <c r="G6264" s="30">
        <f t="shared" si="707"/>
        <v>0</v>
      </c>
      <c r="H6264" s="63">
        <f t="shared" si="708"/>
        <v>50183.333333333328</v>
      </c>
      <c r="I6264" s="63"/>
      <c r="J6264" s="59">
        <f t="shared" ref="J6264:J6270" si="709">H6264*C6265</f>
        <v>0</v>
      </c>
    </row>
    <row r="6265" spans="1:10">
      <c r="A6265" s="144">
        <v>12</v>
      </c>
      <c r="B6265" s="145" t="s">
        <v>35</v>
      </c>
      <c r="C6265" s="37"/>
      <c r="D6265" s="146">
        <v>49680</v>
      </c>
      <c r="E6265" s="28">
        <f t="shared" si="706"/>
        <v>0</v>
      </c>
      <c r="F6265" s="29">
        <v>0</v>
      </c>
      <c r="G6265" s="30">
        <f t="shared" si="707"/>
        <v>0</v>
      </c>
      <c r="H6265" s="63">
        <f t="shared" si="708"/>
        <v>46000</v>
      </c>
      <c r="I6265" s="63"/>
      <c r="J6265" s="59">
        <f t="shared" si="709"/>
        <v>0</v>
      </c>
    </row>
    <row r="6266" spans="1:10">
      <c r="A6266" s="144">
        <v>13</v>
      </c>
      <c r="B6266" s="145" t="s">
        <v>36</v>
      </c>
      <c r="C6266" s="37"/>
      <c r="D6266" s="149">
        <v>64152</v>
      </c>
      <c r="E6266" s="28">
        <f t="shared" si="706"/>
        <v>0</v>
      </c>
      <c r="F6266" s="29">
        <v>0</v>
      </c>
      <c r="G6266" s="30">
        <f t="shared" si="707"/>
        <v>0</v>
      </c>
      <c r="H6266" s="63">
        <f t="shared" si="708"/>
        <v>59399.999999999993</v>
      </c>
      <c r="I6266" s="63"/>
      <c r="J6266" s="59">
        <f t="shared" si="709"/>
        <v>0</v>
      </c>
    </row>
    <row r="6267" spans="1:10">
      <c r="A6267" s="144">
        <v>14</v>
      </c>
      <c r="B6267" s="145" t="s">
        <v>37</v>
      </c>
      <c r="C6267" s="37"/>
      <c r="D6267" s="149">
        <v>65934</v>
      </c>
      <c r="E6267" s="28">
        <f t="shared" si="706"/>
        <v>0</v>
      </c>
      <c r="F6267" s="29">
        <v>0</v>
      </c>
      <c r="G6267" s="30">
        <f t="shared" si="707"/>
        <v>0</v>
      </c>
      <c r="H6267" s="63">
        <f t="shared" si="708"/>
        <v>61049.999999999993</v>
      </c>
      <c r="I6267" s="63"/>
      <c r="J6267" s="59">
        <f t="shared" si="709"/>
        <v>0</v>
      </c>
    </row>
    <row r="6268" spans="1:10">
      <c r="A6268" s="144">
        <v>15</v>
      </c>
      <c r="B6268" s="145" t="s">
        <v>38</v>
      </c>
      <c r="C6268" s="37"/>
      <c r="D6268" s="149">
        <v>76626</v>
      </c>
      <c r="E6268" s="28">
        <f t="shared" si="706"/>
        <v>0</v>
      </c>
      <c r="F6268" s="124">
        <v>0</v>
      </c>
      <c r="G6268" s="30">
        <f t="shared" si="707"/>
        <v>0</v>
      </c>
      <c r="H6268" s="63">
        <f t="shared" si="708"/>
        <v>70950</v>
      </c>
      <c r="I6268" s="63"/>
      <c r="J6268" s="59">
        <f t="shared" si="709"/>
        <v>0</v>
      </c>
    </row>
    <row r="6269" spans="1:10">
      <c r="A6269" s="144">
        <v>16</v>
      </c>
      <c r="B6269" s="145" t="s">
        <v>39</v>
      </c>
      <c r="C6269" s="37"/>
      <c r="D6269" s="149">
        <v>80190</v>
      </c>
      <c r="E6269" s="28">
        <f t="shared" si="706"/>
        <v>0</v>
      </c>
      <c r="F6269" s="29">
        <v>0</v>
      </c>
      <c r="G6269" s="30">
        <f t="shared" si="707"/>
        <v>0</v>
      </c>
      <c r="H6269" s="63">
        <f t="shared" si="708"/>
        <v>74250</v>
      </c>
      <c r="I6269" s="63"/>
      <c r="J6269" s="59">
        <f t="shared" si="709"/>
        <v>0</v>
      </c>
    </row>
    <row r="6270" spans="1:10">
      <c r="A6270" s="144">
        <v>17</v>
      </c>
      <c r="B6270" s="145" t="s">
        <v>40</v>
      </c>
      <c r="C6270" s="37"/>
      <c r="D6270" s="149">
        <v>113832</v>
      </c>
      <c r="E6270" s="28">
        <f t="shared" si="706"/>
        <v>0</v>
      </c>
      <c r="F6270" s="29">
        <v>0</v>
      </c>
      <c r="G6270" s="30">
        <f t="shared" si="707"/>
        <v>0</v>
      </c>
      <c r="H6270" s="63">
        <f t="shared" si="708"/>
        <v>105400</v>
      </c>
      <c r="I6270" s="63"/>
      <c r="J6270" s="59">
        <f t="shared" si="709"/>
        <v>0</v>
      </c>
    </row>
    <row r="6271" spans="1:10" ht="17.25">
      <c r="A6271" s="144">
        <v>18</v>
      </c>
      <c r="B6271" s="145" t="s">
        <v>41</v>
      </c>
      <c r="C6271" s="37"/>
      <c r="D6271" s="150">
        <v>98010</v>
      </c>
      <c r="E6271" s="28">
        <f t="shared" si="706"/>
        <v>0</v>
      </c>
      <c r="F6271" s="29">
        <v>0</v>
      </c>
      <c r="G6271" s="30">
        <f t="shared" si="707"/>
        <v>0</v>
      </c>
      <c r="H6271" s="63">
        <f t="shared" si="708"/>
        <v>90750</v>
      </c>
      <c r="I6271" s="45"/>
      <c r="J6271" s="64"/>
    </row>
    <row r="6272" spans="1:10" ht="31.5">
      <c r="A6272" s="40"/>
      <c r="B6272" s="41" t="s">
        <v>42</v>
      </c>
      <c r="C6272" s="42">
        <f>SUM(C6254:C6271)</f>
        <v>4</v>
      </c>
      <c r="D6272" s="42"/>
      <c r="E6272" s="43">
        <f>SUM(E6254:E6271)</f>
        <v>398496</v>
      </c>
      <c r="F6272" s="43"/>
      <c r="G6272" s="44">
        <f>SUM(G6254:G6271)</f>
        <v>398496</v>
      </c>
      <c r="H6272" s="5"/>
      <c r="I6272" s="5"/>
      <c r="J6272" s="75">
        <f>J6271*0.08</f>
        <v>0</v>
      </c>
    </row>
    <row r="6273" spans="1:10" ht="31.5">
      <c r="A6273" s="46"/>
      <c r="B6273" s="47"/>
      <c r="C6273" s="48"/>
      <c r="D6273" s="48"/>
      <c r="E6273" s="49"/>
      <c r="F6273" s="49"/>
      <c r="G6273" s="151"/>
      <c r="H6273" s="6"/>
      <c r="I6273" s="6"/>
      <c r="J6273" s="76">
        <f>SUM(J6271:J6272)</f>
        <v>0</v>
      </c>
    </row>
    <row r="6274" spans="1:10" ht="18">
      <c r="A6274" s="283" t="s">
        <v>43</v>
      </c>
      <c r="B6274" s="283"/>
      <c r="C6274" s="284" t="s">
        <v>44</v>
      </c>
      <c r="D6274" s="284"/>
      <c r="E6274" s="54"/>
      <c r="F6274" s="54"/>
      <c r="G6274" s="55" t="s">
        <v>45</v>
      </c>
      <c r="H6274" s="141"/>
      <c r="I6274" s="141"/>
      <c r="J6274" s="141"/>
    </row>
    <row r="6277" spans="1:10" ht="15.75">
      <c r="A6277" s="279" t="s">
        <v>0</v>
      </c>
      <c r="B6277" s="279"/>
      <c r="C6277" s="279"/>
      <c r="D6277" s="279"/>
      <c r="E6277" s="279"/>
      <c r="F6277" s="279"/>
      <c r="G6277" s="279"/>
      <c r="H6277" s="141"/>
      <c r="I6277" s="141"/>
      <c r="J6277" s="141"/>
    </row>
    <row r="6278" spans="1:10" ht="15.75">
      <c r="A6278" s="279" t="s">
        <v>1</v>
      </c>
      <c r="B6278" s="279"/>
      <c r="C6278" s="279"/>
      <c r="D6278" s="279"/>
      <c r="E6278" s="279"/>
      <c r="F6278" s="279"/>
      <c r="G6278" s="279"/>
      <c r="H6278" s="1"/>
      <c r="I6278" s="1"/>
      <c r="J6278" s="71"/>
    </row>
    <row r="6279" spans="1:10" ht="15.75">
      <c r="A6279" s="279" t="s">
        <v>2</v>
      </c>
      <c r="B6279" s="279"/>
      <c r="C6279" s="279"/>
      <c r="D6279" s="279"/>
      <c r="E6279" s="279"/>
      <c r="F6279" s="279"/>
      <c r="G6279" s="279"/>
      <c r="H6279" s="1"/>
      <c r="I6279" s="1"/>
      <c r="J6279" s="71"/>
    </row>
    <row r="6280" spans="1:10" ht="15.75">
      <c r="A6280" s="279" t="s">
        <v>4</v>
      </c>
      <c r="B6280" s="279"/>
      <c r="C6280" s="279"/>
      <c r="D6280" s="279"/>
      <c r="E6280" s="279"/>
      <c r="F6280" s="279"/>
      <c r="G6280" s="279"/>
      <c r="H6280" s="1"/>
      <c r="I6280" s="1"/>
      <c r="J6280" s="71"/>
    </row>
    <row r="6281" spans="1:10" ht="27">
      <c r="A6281" s="280" t="s">
        <v>6</v>
      </c>
      <c r="B6281" s="280"/>
      <c r="C6281" s="280"/>
      <c r="D6281" s="280"/>
      <c r="E6281" s="280"/>
      <c r="F6281" s="280"/>
      <c r="G6281" s="280"/>
      <c r="H6281" s="2"/>
      <c r="I6281" s="2"/>
      <c r="J6281" s="72"/>
    </row>
    <row r="6282" spans="1:10" ht="27">
      <c r="A6282" s="142"/>
      <c r="B6282" s="142"/>
      <c r="C6282" s="281" t="s">
        <v>441</v>
      </c>
      <c r="D6282" s="281"/>
      <c r="E6282" s="281"/>
      <c r="F6282" s="281"/>
      <c r="G6282" s="281"/>
      <c r="H6282" s="68"/>
      <c r="I6282" s="68"/>
      <c r="J6282" s="71"/>
    </row>
    <row r="6283" spans="1:10" ht="15.75">
      <c r="A6283" s="11" t="s">
        <v>358</v>
      </c>
      <c r="B6283" s="12">
        <v>4138254458</v>
      </c>
      <c r="C6283" s="143"/>
      <c r="D6283" s="286"/>
      <c r="E6283" s="286"/>
      <c r="F6283" s="286"/>
      <c r="G6283" s="286"/>
      <c r="H6283" s="69" t="s">
        <v>161</v>
      </c>
      <c r="I6283" s="69"/>
      <c r="J6283" s="73"/>
    </row>
    <row r="6284" spans="1:10" ht="15.75">
      <c r="A6284" s="11" t="s">
        <v>9</v>
      </c>
      <c r="B6284" s="286" t="s">
        <v>878</v>
      </c>
      <c r="C6284" s="286"/>
      <c r="D6284" s="286"/>
      <c r="E6284" s="16"/>
      <c r="F6284" s="11"/>
      <c r="G6284" s="16"/>
      <c r="H6284" s="1"/>
      <c r="I6284" s="1"/>
      <c r="J6284" s="71"/>
    </row>
    <row r="6285" spans="1:10" ht="15.75">
      <c r="A6285" s="11" t="s">
        <v>11</v>
      </c>
      <c r="B6285" s="289" t="s">
        <v>506</v>
      </c>
      <c r="C6285" s="289"/>
      <c r="D6285" s="289"/>
      <c r="E6285" s="289"/>
      <c r="F6285" s="18"/>
      <c r="G6285" s="19"/>
      <c r="H6285" s="1"/>
      <c r="I6285" s="1"/>
      <c r="J6285" s="71"/>
    </row>
    <row r="6286" spans="1:10" ht="15.75">
      <c r="A6286" s="21" t="s">
        <v>14</v>
      </c>
      <c r="B6286" s="21" t="s">
        <v>16</v>
      </c>
      <c r="C6286" s="21"/>
      <c r="D6286" s="22" t="s">
        <v>18</v>
      </c>
      <c r="E6286" s="23" t="s">
        <v>19</v>
      </c>
      <c r="F6286" s="23" t="s">
        <v>20</v>
      </c>
      <c r="G6286" s="21" t="s">
        <v>21</v>
      </c>
      <c r="H6286" s="63"/>
      <c r="I6286" s="63"/>
      <c r="J6286" s="59">
        <f>H6286*C6287</f>
        <v>0</v>
      </c>
    </row>
    <row r="6287" spans="1:10">
      <c r="A6287" s="144">
        <v>1</v>
      </c>
      <c r="B6287" s="145" t="s">
        <v>23</v>
      </c>
      <c r="C6287" s="26">
        <v>5</v>
      </c>
      <c r="D6287" s="146">
        <v>79305</v>
      </c>
      <c r="E6287" s="28">
        <f t="shared" ref="E6287:E6304" si="710">D6287*C6287</f>
        <v>396525</v>
      </c>
      <c r="F6287" s="29">
        <v>0</v>
      </c>
      <c r="G6287" s="30">
        <f t="shared" ref="G6287:G6304" si="711">E6287-E6287*F6287</f>
        <v>396525</v>
      </c>
      <c r="H6287" s="63">
        <f t="shared" ref="H6287:H6304" si="712">D6287/1.08</f>
        <v>73430.555555555547</v>
      </c>
      <c r="I6287" s="63"/>
      <c r="J6287" s="59">
        <f>H6287*C6288</f>
        <v>0</v>
      </c>
    </row>
    <row r="6288" spans="1:10">
      <c r="A6288" s="144">
        <v>2</v>
      </c>
      <c r="B6288" s="145" t="s">
        <v>25</v>
      </c>
      <c r="C6288" s="32"/>
      <c r="D6288" s="147">
        <v>128591</v>
      </c>
      <c r="E6288" s="28">
        <f t="shared" si="710"/>
        <v>0</v>
      </c>
      <c r="F6288" s="29">
        <v>0</v>
      </c>
      <c r="G6288" s="30">
        <f t="shared" si="711"/>
        <v>0</v>
      </c>
      <c r="H6288" s="63">
        <f t="shared" si="712"/>
        <v>119065.74074074073</v>
      </c>
      <c r="I6288" s="63"/>
      <c r="J6288" s="59"/>
    </row>
    <row r="6289" spans="1:10">
      <c r="A6289" s="144">
        <v>3</v>
      </c>
      <c r="B6289" s="145" t="s">
        <v>26</v>
      </c>
      <c r="C6289" s="34">
        <v>5</v>
      </c>
      <c r="D6289" s="146">
        <v>60043</v>
      </c>
      <c r="E6289" s="28">
        <f t="shared" si="710"/>
        <v>300215</v>
      </c>
      <c r="F6289" s="29">
        <v>0</v>
      </c>
      <c r="G6289" s="30">
        <f t="shared" si="711"/>
        <v>300215</v>
      </c>
      <c r="H6289" s="63">
        <f t="shared" si="712"/>
        <v>55595.370370370365</v>
      </c>
      <c r="I6289" s="63"/>
      <c r="J6289" s="59"/>
    </row>
    <row r="6290" spans="1:10">
      <c r="A6290" s="144">
        <v>4</v>
      </c>
      <c r="B6290" s="145" t="s">
        <v>27</v>
      </c>
      <c r="C6290" s="106"/>
      <c r="D6290" s="146">
        <v>115781</v>
      </c>
      <c r="E6290" s="28">
        <f t="shared" si="710"/>
        <v>0</v>
      </c>
      <c r="F6290" s="29">
        <v>0</v>
      </c>
      <c r="G6290" s="30">
        <f t="shared" si="711"/>
        <v>0</v>
      </c>
      <c r="H6290" s="63">
        <f t="shared" si="712"/>
        <v>107204.62962962962</v>
      </c>
      <c r="I6290" s="63"/>
      <c r="J6290" s="59"/>
    </row>
    <row r="6291" spans="1:10">
      <c r="A6291" s="144">
        <v>5</v>
      </c>
      <c r="B6291" s="145" t="s">
        <v>28</v>
      </c>
      <c r="C6291" s="32">
        <v>8</v>
      </c>
      <c r="D6291" s="146">
        <v>119943</v>
      </c>
      <c r="E6291" s="28">
        <f t="shared" si="710"/>
        <v>959544</v>
      </c>
      <c r="F6291" s="124">
        <v>0</v>
      </c>
      <c r="G6291" s="30">
        <f t="shared" si="711"/>
        <v>959544</v>
      </c>
      <c r="H6291" s="63">
        <f t="shared" si="712"/>
        <v>111058.33333333333</v>
      </c>
      <c r="I6291" s="63"/>
      <c r="J6291" s="59"/>
    </row>
    <row r="6292" spans="1:10">
      <c r="A6292" s="144">
        <v>6</v>
      </c>
      <c r="B6292" s="145" t="s">
        <v>29</v>
      </c>
      <c r="C6292" s="26"/>
      <c r="D6292" s="146">
        <v>94810</v>
      </c>
      <c r="E6292" s="28">
        <f t="shared" si="710"/>
        <v>0</v>
      </c>
      <c r="F6292" s="29">
        <v>0</v>
      </c>
      <c r="G6292" s="30">
        <f t="shared" si="711"/>
        <v>0</v>
      </c>
      <c r="H6292" s="63">
        <f t="shared" si="712"/>
        <v>87787.037037037036</v>
      </c>
      <c r="I6292" s="63"/>
      <c r="J6292" s="59"/>
    </row>
    <row r="6293" spans="1:10">
      <c r="A6293" s="144">
        <v>7</v>
      </c>
      <c r="B6293" s="145" t="s">
        <v>30</v>
      </c>
      <c r="C6293" s="34"/>
      <c r="D6293" s="146">
        <v>141396</v>
      </c>
      <c r="E6293" s="28">
        <f t="shared" si="710"/>
        <v>0</v>
      </c>
      <c r="F6293" s="29">
        <v>0</v>
      </c>
      <c r="G6293" s="30">
        <f t="shared" si="711"/>
        <v>0</v>
      </c>
      <c r="H6293" s="63">
        <f t="shared" si="712"/>
        <v>130922.22222222222</v>
      </c>
      <c r="I6293" s="63"/>
      <c r="J6293" s="59"/>
    </row>
    <row r="6294" spans="1:10">
      <c r="A6294" s="144">
        <v>8</v>
      </c>
      <c r="B6294" s="145" t="s">
        <v>31</v>
      </c>
      <c r="C6294" s="26"/>
      <c r="D6294" s="146">
        <v>232931</v>
      </c>
      <c r="E6294" s="28">
        <f t="shared" si="710"/>
        <v>0</v>
      </c>
      <c r="F6294" s="29">
        <v>0</v>
      </c>
      <c r="G6294" s="30">
        <f t="shared" si="711"/>
        <v>0</v>
      </c>
      <c r="H6294" s="63">
        <f t="shared" si="712"/>
        <v>215676.85185185182</v>
      </c>
      <c r="I6294" s="63"/>
      <c r="J6294" s="59"/>
    </row>
    <row r="6295" spans="1:10">
      <c r="A6295" s="144">
        <v>9</v>
      </c>
      <c r="B6295" s="148" t="s">
        <v>32</v>
      </c>
      <c r="C6295" s="26"/>
      <c r="D6295" s="146">
        <v>101534</v>
      </c>
      <c r="E6295" s="28">
        <f t="shared" si="710"/>
        <v>0</v>
      </c>
      <c r="F6295" s="29">
        <v>0</v>
      </c>
      <c r="G6295" s="30">
        <f t="shared" si="711"/>
        <v>0</v>
      </c>
      <c r="H6295" s="63">
        <f t="shared" si="712"/>
        <v>94012.962962962964</v>
      </c>
      <c r="I6295" s="63"/>
      <c r="J6295" s="59"/>
    </row>
    <row r="6296" spans="1:10">
      <c r="A6296" s="144">
        <v>10</v>
      </c>
      <c r="B6296" s="148" t="s">
        <v>33</v>
      </c>
      <c r="C6296" s="37"/>
      <c r="D6296" s="147">
        <v>110148</v>
      </c>
      <c r="E6296" s="28">
        <f t="shared" si="710"/>
        <v>0</v>
      </c>
      <c r="F6296" s="29">
        <v>0</v>
      </c>
      <c r="G6296" s="30">
        <f t="shared" si="711"/>
        <v>0</v>
      </c>
      <c r="H6296" s="63">
        <f t="shared" si="712"/>
        <v>101988.88888888888</v>
      </c>
      <c r="I6296" s="63"/>
      <c r="J6296" s="59"/>
    </row>
    <row r="6297" spans="1:10">
      <c r="A6297" s="144">
        <v>11</v>
      </c>
      <c r="B6297" s="145" t="s">
        <v>34</v>
      </c>
      <c r="C6297" s="37"/>
      <c r="D6297" s="146">
        <v>54198</v>
      </c>
      <c r="E6297" s="28">
        <f t="shared" si="710"/>
        <v>0</v>
      </c>
      <c r="F6297" s="29">
        <v>0</v>
      </c>
      <c r="G6297" s="30">
        <f t="shared" si="711"/>
        <v>0</v>
      </c>
      <c r="H6297" s="63">
        <f t="shared" si="712"/>
        <v>50183.333333333328</v>
      </c>
      <c r="I6297" s="63"/>
      <c r="J6297" s="59">
        <f t="shared" ref="J6297:J6303" si="713">H6297*C6298</f>
        <v>0</v>
      </c>
    </row>
    <row r="6298" spans="1:10">
      <c r="A6298" s="144">
        <v>12</v>
      </c>
      <c r="B6298" s="145" t="s">
        <v>35</v>
      </c>
      <c r="C6298" s="37"/>
      <c r="D6298" s="146">
        <v>49680</v>
      </c>
      <c r="E6298" s="28">
        <f t="shared" si="710"/>
        <v>0</v>
      </c>
      <c r="F6298" s="29">
        <v>0</v>
      </c>
      <c r="G6298" s="30">
        <f t="shared" si="711"/>
        <v>0</v>
      </c>
      <c r="H6298" s="63">
        <f t="shared" si="712"/>
        <v>46000</v>
      </c>
      <c r="I6298" s="63"/>
      <c r="J6298" s="59">
        <f t="shared" si="713"/>
        <v>0</v>
      </c>
    </row>
    <row r="6299" spans="1:10">
      <c r="A6299" s="144">
        <v>13</v>
      </c>
      <c r="B6299" s="145" t="s">
        <v>36</v>
      </c>
      <c r="C6299" s="37"/>
      <c r="D6299" s="149">
        <v>64152</v>
      </c>
      <c r="E6299" s="28">
        <f t="shared" si="710"/>
        <v>0</v>
      </c>
      <c r="F6299" s="29">
        <v>0</v>
      </c>
      <c r="G6299" s="30">
        <f t="shared" si="711"/>
        <v>0</v>
      </c>
      <c r="H6299" s="63">
        <f t="shared" si="712"/>
        <v>59399.999999999993</v>
      </c>
      <c r="I6299" s="63"/>
      <c r="J6299" s="59">
        <f t="shared" si="713"/>
        <v>0</v>
      </c>
    </row>
    <row r="6300" spans="1:10">
      <c r="A6300" s="144">
        <v>14</v>
      </c>
      <c r="B6300" s="145" t="s">
        <v>37</v>
      </c>
      <c r="C6300" s="37"/>
      <c r="D6300" s="149">
        <v>65934</v>
      </c>
      <c r="E6300" s="28">
        <f t="shared" si="710"/>
        <v>0</v>
      </c>
      <c r="F6300" s="29">
        <v>0</v>
      </c>
      <c r="G6300" s="30">
        <f t="shared" si="711"/>
        <v>0</v>
      </c>
      <c r="H6300" s="63">
        <f t="shared" si="712"/>
        <v>61049.999999999993</v>
      </c>
      <c r="I6300" s="63"/>
      <c r="J6300" s="59">
        <f t="shared" si="713"/>
        <v>0</v>
      </c>
    </row>
    <row r="6301" spans="1:10">
      <c r="A6301" s="144">
        <v>15</v>
      </c>
      <c r="B6301" s="145" t="s">
        <v>38</v>
      </c>
      <c r="C6301" s="37"/>
      <c r="D6301" s="149">
        <v>76626</v>
      </c>
      <c r="E6301" s="28">
        <f t="shared" si="710"/>
        <v>0</v>
      </c>
      <c r="F6301" s="124">
        <v>0</v>
      </c>
      <c r="G6301" s="30">
        <f t="shared" si="711"/>
        <v>0</v>
      </c>
      <c r="H6301" s="63">
        <f t="shared" si="712"/>
        <v>70950</v>
      </c>
      <c r="I6301" s="63"/>
      <c r="J6301" s="59">
        <f t="shared" si="713"/>
        <v>0</v>
      </c>
    </row>
    <row r="6302" spans="1:10">
      <c r="A6302" s="144">
        <v>16</v>
      </c>
      <c r="B6302" s="145" t="s">
        <v>39</v>
      </c>
      <c r="C6302" s="37"/>
      <c r="D6302" s="149">
        <v>80190</v>
      </c>
      <c r="E6302" s="28">
        <f t="shared" si="710"/>
        <v>0</v>
      </c>
      <c r="F6302" s="29">
        <v>0</v>
      </c>
      <c r="G6302" s="30">
        <f t="shared" si="711"/>
        <v>0</v>
      </c>
      <c r="H6302" s="63">
        <f t="shared" si="712"/>
        <v>74250</v>
      </c>
      <c r="I6302" s="63"/>
      <c r="J6302" s="59">
        <f t="shared" si="713"/>
        <v>0</v>
      </c>
    </row>
    <row r="6303" spans="1:10">
      <c r="A6303" s="144">
        <v>17</v>
      </c>
      <c r="B6303" s="145" t="s">
        <v>40</v>
      </c>
      <c r="C6303" s="37"/>
      <c r="D6303" s="149">
        <v>113832</v>
      </c>
      <c r="E6303" s="28">
        <f t="shared" si="710"/>
        <v>0</v>
      </c>
      <c r="F6303" s="29">
        <v>0</v>
      </c>
      <c r="G6303" s="30">
        <f t="shared" si="711"/>
        <v>0</v>
      </c>
      <c r="H6303" s="63">
        <f t="shared" si="712"/>
        <v>105400</v>
      </c>
      <c r="I6303" s="63"/>
      <c r="J6303" s="59">
        <f t="shared" si="713"/>
        <v>0</v>
      </c>
    </row>
    <row r="6304" spans="1:10" ht="17.25">
      <c r="A6304" s="144">
        <v>18</v>
      </c>
      <c r="B6304" s="145" t="s">
        <v>41</v>
      </c>
      <c r="C6304" s="37"/>
      <c r="D6304" s="150">
        <v>98010</v>
      </c>
      <c r="E6304" s="28">
        <f t="shared" si="710"/>
        <v>0</v>
      </c>
      <c r="F6304" s="29">
        <v>0</v>
      </c>
      <c r="G6304" s="30">
        <f t="shared" si="711"/>
        <v>0</v>
      </c>
      <c r="H6304" s="63">
        <f t="shared" si="712"/>
        <v>90750</v>
      </c>
      <c r="I6304" s="45"/>
      <c r="J6304" s="64"/>
    </row>
    <row r="6305" spans="1:10" ht="31.5">
      <c r="A6305" s="40"/>
      <c r="B6305" s="41" t="s">
        <v>42</v>
      </c>
      <c r="C6305" s="42">
        <f>SUM(C6287:C6304)</f>
        <v>18</v>
      </c>
      <c r="D6305" s="42"/>
      <c r="E6305" s="43">
        <f>SUM(E6287:E6304)</f>
        <v>1656284</v>
      </c>
      <c r="F6305" s="43"/>
      <c r="G6305" s="44">
        <f>SUM(G6287:G6304)</f>
        <v>1656284</v>
      </c>
      <c r="H6305" s="5"/>
      <c r="I6305" s="5"/>
      <c r="J6305" s="75">
        <f>J6304*0.08</f>
        <v>0</v>
      </c>
    </row>
    <row r="6306" spans="1:10" ht="31.5">
      <c r="A6306" s="46"/>
      <c r="B6306" s="47"/>
      <c r="C6306" s="48"/>
      <c r="D6306" s="48"/>
      <c r="E6306" s="49"/>
      <c r="F6306" s="49"/>
      <c r="G6306" s="151"/>
      <c r="H6306" s="6"/>
      <c r="I6306" s="6"/>
      <c r="J6306" s="76">
        <f>SUM(J6304:J6305)</f>
        <v>0</v>
      </c>
    </row>
    <row r="6307" spans="1:10" ht="18">
      <c r="A6307" s="283" t="s">
        <v>43</v>
      </c>
      <c r="B6307" s="283"/>
      <c r="C6307" s="284" t="s">
        <v>44</v>
      </c>
      <c r="D6307" s="284"/>
      <c r="E6307" s="54"/>
      <c r="F6307" s="54"/>
      <c r="G6307" s="55" t="s">
        <v>45</v>
      </c>
      <c r="H6307" s="141"/>
      <c r="I6307" s="141"/>
      <c r="J6307" s="141"/>
    </row>
    <row r="6310" spans="1:10" ht="15.75">
      <c r="A6310" s="279" t="s">
        <v>0</v>
      </c>
      <c r="B6310" s="279"/>
      <c r="C6310" s="279"/>
      <c r="D6310" s="279"/>
      <c r="E6310" s="279"/>
      <c r="F6310" s="279"/>
      <c r="G6310" s="279"/>
      <c r="H6310" s="141"/>
      <c r="I6310" s="141"/>
      <c r="J6310" s="141"/>
    </row>
    <row r="6311" spans="1:10" ht="15.75">
      <c r="A6311" s="279" t="s">
        <v>1</v>
      </c>
      <c r="B6311" s="279"/>
      <c r="C6311" s="279"/>
      <c r="D6311" s="279"/>
      <c r="E6311" s="279"/>
      <c r="F6311" s="279"/>
      <c r="G6311" s="279"/>
      <c r="H6311" s="1"/>
      <c r="I6311" s="1"/>
      <c r="J6311" s="71"/>
    </row>
    <row r="6312" spans="1:10" ht="15.75">
      <c r="A6312" s="279" t="s">
        <v>2</v>
      </c>
      <c r="B6312" s="279"/>
      <c r="C6312" s="279"/>
      <c r="D6312" s="279"/>
      <c r="E6312" s="279"/>
      <c r="F6312" s="279"/>
      <c r="G6312" s="279"/>
      <c r="H6312" s="1"/>
      <c r="I6312" s="1"/>
      <c r="J6312" s="71"/>
    </row>
    <row r="6313" spans="1:10" ht="15.75">
      <c r="A6313" s="279" t="s">
        <v>4</v>
      </c>
      <c r="B6313" s="279"/>
      <c r="C6313" s="279"/>
      <c r="D6313" s="279"/>
      <c r="E6313" s="279"/>
      <c r="F6313" s="279"/>
      <c r="G6313" s="279"/>
      <c r="H6313" s="1"/>
      <c r="I6313" s="1"/>
      <c r="J6313" s="71"/>
    </row>
    <row r="6314" spans="1:10" ht="27">
      <c r="A6314" s="280" t="s">
        <v>6</v>
      </c>
      <c r="B6314" s="280"/>
      <c r="C6314" s="280"/>
      <c r="D6314" s="280"/>
      <c r="E6314" s="280"/>
      <c r="F6314" s="280"/>
      <c r="G6314" s="280"/>
      <c r="H6314" s="2"/>
      <c r="I6314" s="2"/>
      <c r="J6314" s="72"/>
    </row>
    <row r="6315" spans="1:10" ht="27">
      <c r="A6315" s="142"/>
      <c r="B6315" s="142"/>
      <c r="C6315" s="281" t="s">
        <v>441</v>
      </c>
      <c r="D6315" s="281"/>
      <c r="E6315" s="281"/>
      <c r="F6315" s="281"/>
      <c r="G6315" s="281"/>
      <c r="H6315" s="68"/>
      <c r="I6315" s="68"/>
      <c r="J6315" s="71"/>
    </row>
    <row r="6316" spans="1:10" ht="15.75">
      <c r="A6316" s="11" t="s">
        <v>358</v>
      </c>
      <c r="B6316" s="12">
        <v>4138339875</v>
      </c>
      <c r="C6316" s="143"/>
      <c r="D6316" s="286"/>
      <c r="E6316" s="286"/>
      <c r="F6316" s="286"/>
      <c r="G6316" s="286"/>
      <c r="H6316" s="69" t="s">
        <v>161</v>
      </c>
      <c r="I6316" s="69"/>
      <c r="J6316" s="73"/>
    </row>
    <row r="6317" spans="1:10" ht="15.75">
      <c r="A6317" s="11" t="s">
        <v>9</v>
      </c>
      <c r="B6317" s="286" t="s">
        <v>879</v>
      </c>
      <c r="C6317" s="286"/>
      <c r="D6317" s="286"/>
      <c r="E6317" s="16"/>
      <c r="F6317" s="11"/>
      <c r="G6317" s="16"/>
      <c r="H6317" s="1"/>
      <c r="I6317" s="1"/>
      <c r="J6317" s="71"/>
    </row>
    <row r="6318" spans="1:10" ht="15.75">
      <c r="A6318" s="11" t="s">
        <v>11</v>
      </c>
      <c r="B6318" s="289" t="s">
        <v>880</v>
      </c>
      <c r="C6318" s="289"/>
      <c r="D6318" s="289"/>
      <c r="E6318" s="289"/>
      <c r="F6318" s="18"/>
      <c r="G6318" s="19"/>
      <c r="H6318" s="1"/>
      <c r="I6318" s="1"/>
      <c r="J6318" s="71"/>
    </row>
    <row r="6319" spans="1:10" ht="15.75">
      <c r="A6319" s="21" t="s">
        <v>14</v>
      </c>
      <c r="B6319" s="21" t="s">
        <v>16</v>
      </c>
      <c r="C6319" s="21"/>
      <c r="D6319" s="22" t="s">
        <v>18</v>
      </c>
      <c r="E6319" s="23" t="s">
        <v>19</v>
      </c>
      <c r="F6319" s="23" t="s">
        <v>20</v>
      </c>
      <c r="G6319" s="21" t="s">
        <v>21</v>
      </c>
      <c r="H6319" s="63"/>
      <c r="I6319" s="63"/>
      <c r="J6319" s="59">
        <f>H6319*C6320</f>
        <v>0</v>
      </c>
    </row>
    <row r="6320" spans="1:10">
      <c r="A6320" s="144">
        <v>1</v>
      </c>
      <c r="B6320" s="145" t="s">
        <v>23</v>
      </c>
      <c r="C6320" s="26">
        <v>3</v>
      </c>
      <c r="D6320" s="146">
        <v>79305</v>
      </c>
      <c r="E6320" s="28">
        <f t="shared" ref="E6320:E6337" si="714">D6320*C6320</f>
        <v>237915</v>
      </c>
      <c r="F6320" s="29">
        <v>0</v>
      </c>
      <c r="G6320" s="30">
        <f t="shared" ref="G6320:G6337" si="715">E6320-E6320*F6320</f>
        <v>237915</v>
      </c>
      <c r="H6320" s="63">
        <f t="shared" ref="H6320:H6337" si="716">D6320/1.08</f>
        <v>73430.555555555547</v>
      </c>
      <c r="I6320" s="63"/>
      <c r="J6320" s="59">
        <f>H6320*C6321</f>
        <v>0</v>
      </c>
    </row>
    <row r="6321" spans="1:10">
      <c r="A6321" s="144">
        <v>2</v>
      </c>
      <c r="B6321" s="145" t="s">
        <v>25</v>
      </c>
      <c r="C6321" s="32"/>
      <c r="D6321" s="147">
        <v>128591</v>
      </c>
      <c r="E6321" s="28">
        <f t="shared" si="714"/>
        <v>0</v>
      </c>
      <c r="F6321" s="29">
        <v>0</v>
      </c>
      <c r="G6321" s="30">
        <f t="shared" si="715"/>
        <v>0</v>
      </c>
      <c r="H6321" s="63">
        <f t="shared" si="716"/>
        <v>119065.74074074073</v>
      </c>
      <c r="I6321" s="63"/>
      <c r="J6321" s="59"/>
    </row>
    <row r="6322" spans="1:10">
      <c r="A6322" s="144">
        <v>3</v>
      </c>
      <c r="B6322" s="145" t="s">
        <v>26</v>
      </c>
      <c r="C6322" s="34"/>
      <c r="D6322" s="146">
        <v>60043</v>
      </c>
      <c r="E6322" s="28">
        <f t="shared" si="714"/>
        <v>0</v>
      </c>
      <c r="F6322" s="29">
        <v>0</v>
      </c>
      <c r="G6322" s="30">
        <f t="shared" si="715"/>
        <v>0</v>
      </c>
      <c r="H6322" s="63">
        <f t="shared" si="716"/>
        <v>55595.370370370365</v>
      </c>
      <c r="I6322" s="63"/>
      <c r="J6322" s="59"/>
    </row>
    <row r="6323" spans="1:10">
      <c r="A6323" s="144">
        <v>4</v>
      </c>
      <c r="B6323" s="145" t="s">
        <v>27</v>
      </c>
      <c r="C6323" s="106"/>
      <c r="D6323" s="146">
        <v>115781</v>
      </c>
      <c r="E6323" s="28">
        <f t="shared" si="714"/>
        <v>0</v>
      </c>
      <c r="F6323" s="29">
        <v>0</v>
      </c>
      <c r="G6323" s="30">
        <f t="shared" si="715"/>
        <v>0</v>
      </c>
      <c r="H6323" s="63">
        <f t="shared" si="716"/>
        <v>107204.62962962962</v>
      </c>
      <c r="I6323" s="63"/>
      <c r="J6323" s="59"/>
    </row>
    <row r="6324" spans="1:10">
      <c r="A6324" s="144">
        <v>5</v>
      </c>
      <c r="B6324" s="145" t="s">
        <v>28</v>
      </c>
      <c r="C6324" s="32"/>
      <c r="D6324" s="146">
        <v>119943</v>
      </c>
      <c r="E6324" s="28">
        <f t="shared" si="714"/>
        <v>0</v>
      </c>
      <c r="F6324" s="124">
        <v>0</v>
      </c>
      <c r="G6324" s="30">
        <f t="shared" si="715"/>
        <v>0</v>
      </c>
      <c r="H6324" s="63">
        <f t="shared" si="716"/>
        <v>111058.33333333333</v>
      </c>
      <c r="I6324" s="63"/>
      <c r="J6324" s="59"/>
    </row>
    <row r="6325" spans="1:10">
      <c r="A6325" s="144">
        <v>6</v>
      </c>
      <c r="B6325" s="145" t="s">
        <v>29</v>
      </c>
      <c r="C6325" s="26"/>
      <c r="D6325" s="146">
        <v>94810</v>
      </c>
      <c r="E6325" s="28">
        <f t="shared" si="714"/>
        <v>0</v>
      </c>
      <c r="F6325" s="29">
        <v>0</v>
      </c>
      <c r="G6325" s="30">
        <f t="shared" si="715"/>
        <v>0</v>
      </c>
      <c r="H6325" s="63">
        <f t="shared" si="716"/>
        <v>87787.037037037036</v>
      </c>
      <c r="I6325" s="63"/>
      <c r="J6325" s="59"/>
    </row>
    <row r="6326" spans="1:10">
      <c r="A6326" s="144">
        <v>7</v>
      </c>
      <c r="B6326" s="145" t="s">
        <v>30</v>
      </c>
      <c r="C6326" s="34"/>
      <c r="D6326" s="146">
        <v>141396</v>
      </c>
      <c r="E6326" s="28">
        <f t="shared" si="714"/>
        <v>0</v>
      </c>
      <c r="F6326" s="29">
        <v>0</v>
      </c>
      <c r="G6326" s="30">
        <f t="shared" si="715"/>
        <v>0</v>
      </c>
      <c r="H6326" s="63">
        <f t="shared" si="716"/>
        <v>130922.22222222222</v>
      </c>
      <c r="I6326" s="63"/>
      <c r="J6326" s="59"/>
    </row>
    <row r="6327" spans="1:10">
      <c r="A6327" s="144">
        <v>8</v>
      </c>
      <c r="B6327" s="145" t="s">
        <v>31</v>
      </c>
      <c r="C6327" s="26"/>
      <c r="D6327" s="146">
        <v>232931</v>
      </c>
      <c r="E6327" s="28">
        <f t="shared" si="714"/>
        <v>0</v>
      </c>
      <c r="F6327" s="29">
        <v>0</v>
      </c>
      <c r="G6327" s="30">
        <f t="shared" si="715"/>
        <v>0</v>
      </c>
      <c r="H6327" s="63">
        <f t="shared" si="716"/>
        <v>215676.85185185182</v>
      </c>
      <c r="I6327" s="63"/>
      <c r="J6327" s="59"/>
    </row>
    <row r="6328" spans="1:10">
      <c r="A6328" s="144">
        <v>9</v>
      </c>
      <c r="B6328" s="148" t="s">
        <v>32</v>
      </c>
      <c r="C6328" s="26"/>
      <c r="D6328" s="146">
        <v>101534</v>
      </c>
      <c r="E6328" s="28">
        <f t="shared" si="714"/>
        <v>0</v>
      </c>
      <c r="F6328" s="29">
        <v>0</v>
      </c>
      <c r="G6328" s="30">
        <f t="shared" si="715"/>
        <v>0</v>
      </c>
      <c r="H6328" s="63">
        <f t="shared" si="716"/>
        <v>94012.962962962964</v>
      </c>
      <c r="I6328" s="63"/>
      <c r="J6328" s="59"/>
    </row>
    <row r="6329" spans="1:10">
      <c r="A6329" s="144">
        <v>10</v>
      </c>
      <c r="B6329" s="148" t="s">
        <v>33</v>
      </c>
      <c r="C6329" s="37"/>
      <c r="D6329" s="147">
        <v>110148</v>
      </c>
      <c r="E6329" s="28">
        <f t="shared" si="714"/>
        <v>0</v>
      </c>
      <c r="F6329" s="29">
        <v>0</v>
      </c>
      <c r="G6329" s="30">
        <f t="shared" si="715"/>
        <v>0</v>
      </c>
      <c r="H6329" s="63">
        <f t="shared" si="716"/>
        <v>101988.88888888888</v>
      </c>
      <c r="I6329" s="63"/>
      <c r="J6329" s="59"/>
    </row>
    <row r="6330" spans="1:10">
      <c r="A6330" s="144">
        <v>11</v>
      </c>
      <c r="B6330" s="145" t="s">
        <v>34</v>
      </c>
      <c r="C6330" s="37">
        <v>5</v>
      </c>
      <c r="D6330" s="146">
        <v>54198</v>
      </c>
      <c r="E6330" s="28">
        <f t="shared" si="714"/>
        <v>270990</v>
      </c>
      <c r="F6330" s="29">
        <v>0</v>
      </c>
      <c r="G6330" s="30">
        <f t="shared" si="715"/>
        <v>270990</v>
      </c>
      <c r="H6330" s="63">
        <f t="shared" si="716"/>
        <v>50183.333333333328</v>
      </c>
      <c r="I6330" s="63"/>
      <c r="J6330" s="59">
        <f t="shared" ref="J6330:J6336" si="717">H6330*C6331</f>
        <v>150550</v>
      </c>
    </row>
    <row r="6331" spans="1:10">
      <c r="A6331" s="144">
        <v>12</v>
      </c>
      <c r="B6331" s="145" t="s">
        <v>35</v>
      </c>
      <c r="C6331" s="37">
        <v>3</v>
      </c>
      <c r="D6331" s="146">
        <v>49680</v>
      </c>
      <c r="E6331" s="28">
        <f t="shared" si="714"/>
        <v>149040</v>
      </c>
      <c r="F6331" s="29">
        <v>0</v>
      </c>
      <c r="G6331" s="30">
        <f t="shared" si="715"/>
        <v>149040</v>
      </c>
      <c r="H6331" s="63">
        <f t="shared" si="716"/>
        <v>46000</v>
      </c>
      <c r="I6331" s="63"/>
      <c r="J6331" s="59">
        <f t="shared" si="717"/>
        <v>0</v>
      </c>
    </row>
    <row r="6332" spans="1:10">
      <c r="A6332" s="144">
        <v>13</v>
      </c>
      <c r="B6332" s="145" t="s">
        <v>36</v>
      </c>
      <c r="C6332" s="37"/>
      <c r="D6332" s="149">
        <v>64152</v>
      </c>
      <c r="E6332" s="28">
        <f t="shared" si="714"/>
        <v>0</v>
      </c>
      <c r="F6332" s="29">
        <v>0</v>
      </c>
      <c r="G6332" s="30">
        <f t="shared" si="715"/>
        <v>0</v>
      </c>
      <c r="H6332" s="63">
        <f t="shared" si="716"/>
        <v>59399.999999999993</v>
      </c>
      <c r="I6332" s="63"/>
      <c r="J6332" s="59">
        <f t="shared" si="717"/>
        <v>0</v>
      </c>
    </row>
    <row r="6333" spans="1:10">
      <c r="A6333" s="144">
        <v>14</v>
      </c>
      <c r="B6333" s="145" t="s">
        <v>37</v>
      </c>
      <c r="C6333" s="37"/>
      <c r="D6333" s="149">
        <v>65934</v>
      </c>
      <c r="E6333" s="28">
        <f t="shared" si="714"/>
        <v>0</v>
      </c>
      <c r="F6333" s="29">
        <v>0</v>
      </c>
      <c r="G6333" s="30">
        <f t="shared" si="715"/>
        <v>0</v>
      </c>
      <c r="H6333" s="63">
        <f t="shared" si="716"/>
        <v>61049.999999999993</v>
      </c>
      <c r="I6333" s="63"/>
      <c r="J6333" s="59">
        <f t="shared" si="717"/>
        <v>0</v>
      </c>
    </row>
    <row r="6334" spans="1:10">
      <c r="A6334" s="144">
        <v>15</v>
      </c>
      <c r="B6334" s="145" t="s">
        <v>38</v>
      </c>
      <c r="C6334" s="37"/>
      <c r="D6334" s="149">
        <v>76626</v>
      </c>
      <c r="E6334" s="28">
        <f t="shared" si="714"/>
        <v>0</v>
      </c>
      <c r="F6334" s="124">
        <v>0</v>
      </c>
      <c r="G6334" s="30">
        <f t="shared" si="715"/>
        <v>0</v>
      </c>
      <c r="H6334" s="63">
        <f t="shared" si="716"/>
        <v>70950</v>
      </c>
      <c r="I6334" s="63"/>
      <c r="J6334" s="59">
        <f t="shared" si="717"/>
        <v>0</v>
      </c>
    </row>
    <row r="6335" spans="1:10">
      <c r="A6335" s="144">
        <v>16</v>
      </c>
      <c r="B6335" s="145" t="s">
        <v>39</v>
      </c>
      <c r="C6335" s="37"/>
      <c r="D6335" s="149">
        <v>80190</v>
      </c>
      <c r="E6335" s="28">
        <f t="shared" si="714"/>
        <v>0</v>
      </c>
      <c r="F6335" s="29">
        <v>0</v>
      </c>
      <c r="G6335" s="30">
        <f t="shared" si="715"/>
        <v>0</v>
      </c>
      <c r="H6335" s="63">
        <f t="shared" si="716"/>
        <v>74250</v>
      </c>
      <c r="I6335" s="63"/>
      <c r="J6335" s="59">
        <f t="shared" si="717"/>
        <v>0</v>
      </c>
    </row>
    <row r="6336" spans="1:10">
      <c r="A6336" s="144">
        <v>17</v>
      </c>
      <c r="B6336" s="145" t="s">
        <v>40</v>
      </c>
      <c r="C6336" s="37"/>
      <c r="D6336" s="149">
        <v>113832</v>
      </c>
      <c r="E6336" s="28">
        <f t="shared" si="714"/>
        <v>0</v>
      </c>
      <c r="F6336" s="29">
        <v>0</v>
      </c>
      <c r="G6336" s="30">
        <f t="shared" si="715"/>
        <v>0</v>
      </c>
      <c r="H6336" s="63">
        <f t="shared" si="716"/>
        <v>105400</v>
      </c>
      <c r="I6336" s="63"/>
      <c r="J6336" s="59">
        <f t="shared" si="717"/>
        <v>0</v>
      </c>
    </row>
    <row r="6337" spans="1:10" ht="17.25">
      <c r="A6337" s="144">
        <v>18</v>
      </c>
      <c r="B6337" s="145" t="s">
        <v>41</v>
      </c>
      <c r="C6337" s="37"/>
      <c r="D6337" s="150">
        <v>98010</v>
      </c>
      <c r="E6337" s="28">
        <f t="shared" si="714"/>
        <v>0</v>
      </c>
      <c r="F6337" s="29">
        <v>0</v>
      </c>
      <c r="G6337" s="30">
        <f t="shared" si="715"/>
        <v>0</v>
      </c>
      <c r="H6337" s="63">
        <f t="shared" si="716"/>
        <v>90750</v>
      </c>
      <c r="I6337" s="45"/>
      <c r="J6337" s="64"/>
    </row>
    <row r="6338" spans="1:10" ht="31.5">
      <c r="A6338" s="40"/>
      <c r="B6338" s="41" t="s">
        <v>42</v>
      </c>
      <c r="C6338" s="42">
        <f>SUM(C6320:C6337)</f>
        <v>11</v>
      </c>
      <c r="D6338" s="42"/>
      <c r="E6338" s="43">
        <f>SUM(E6320:E6337)</f>
        <v>657945</v>
      </c>
      <c r="F6338" s="43"/>
      <c r="G6338" s="44">
        <f>SUM(G6320:G6337)</f>
        <v>657945</v>
      </c>
      <c r="H6338" s="5"/>
      <c r="I6338" s="5"/>
      <c r="J6338" s="75">
        <f>J6337*0.08</f>
        <v>0</v>
      </c>
    </row>
    <row r="6339" spans="1:10" ht="31.5">
      <c r="A6339" s="46"/>
      <c r="B6339" s="47"/>
      <c r="C6339" s="48"/>
      <c r="D6339" s="48"/>
      <c r="E6339" s="49"/>
      <c r="F6339" s="49"/>
      <c r="G6339" s="151"/>
      <c r="H6339" s="6"/>
      <c r="I6339" s="6"/>
      <c r="J6339" s="76">
        <f>SUM(J6337:J6338)</f>
        <v>0</v>
      </c>
    </row>
    <row r="6340" spans="1:10" ht="18">
      <c r="A6340" s="283" t="s">
        <v>43</v>
      </c>
      <c r="B6340" s="283"/>
      <c r="C6340" s="284" t="s">
        <v>44</v>
      </c>
      <c r="D6340" s="284"/>
      <c r="E6340" s="54"/>
      <c r="F6340" s="54"/>
      <c r="G6340" s="55" t="s">
        <v>45</v>
      </c>
      <c r="H6340" s="141"/>
      <c r="I6340" s="141"/>
      <c r="J6340" s="141"/>
    </row>
    <row r="6343" spans="1:10" ht="15.75">
      <c r="A6343" s="279" t="s">
        <v>0</v>
      </c>
      <c r="B6343" s="279"/>
      <c r="C6343" s="279"/>
      <c r="D6343" s="279"/>
      <c r="E6343" s="279"/>
      <c r="F6343" s="279"/>
      <c r="G6343" s="279"/>
      <c r="H6343" s="141"/>
      <c r="I6343" s="141"/>
      <c r="J6343" s="141"/>
    </row>
    <row r="6344" spans="1:10" ht="15.75">
      <c r="A6344" s="279" t="s">
        <v>1</v>
      </c>
      <c r="B6344" s="279"/>
      <c r="C6344" s="279"/>
      <c r="D6344" s="279"/>
      <c r="E6344" s="279"/>
      <c r="F6344" s="279"/>
      <c r="G6344" s="279"/>
      <c r="H6344" s="1"/>
      <c r="I6344" s="1"/>
      <c r="J6344" s="71"/>
    </row>
    <row r="6345" spans="1:10" ht="15.75">
      <c r="A6345" s="279" t="s">
        <v>2</v>
      </c>
      <c r="B6345" s="279"/>
      <c r="C6345" s="279"/>
      <c r="D6345" s="279"/>
      <c r="E6345" s="279"/>
      <c r="F6345" s="279"/>
      <c r="G6345" s="279"/>
      <c r="H6345" s="1"/>
      <c r="I6345" s="1"/>
      <c r="J6345" s="71"/>
    </row>
    <row r="6346" spans="1:10" ht="15.75">
      <c r="A6346" s="279" t="s">
        <v>4</v>
      </c>
      <c r="B6346" s="279"/>
      <c r="C6346" s="279"/>
      <c r="D6346" s="279"/>
      <c r="E6346" s="279"/>
      <c r="F6346" s="279"/>
      <c r="G6346" s="279"/>
      <c r="H6346" s="1"/>
      <c r="I6346" s="1"/>
      <c r="J6346" s="71"/>
    </row>
    <row r="6347" spans="1:10" ht="27">
      <c r="A6347" s="280" t="s">
        <v>6</v>
      </c>
      <c r="B6347" s="280"/>
      <c r="C6347" s="280"/>
      <c r="D6347" s="280"/>
      <c r="E6347" s="280"/>
      <c r="F6347" s="280"/>
      <c r="G6347" s="280"/>
      <c r="H6347" s="2"/>
      <c r="I6347" s="2"/>
      <c r="J6347" s="72"/>
    </row>
    <row r="6348" spans="1:10" ht="27">
      <c r="A6348" s="142"/>
      <c r="B6348" s="142"/>
      <c r="C6348" s="281" t="s">
        <v>441</v>
      </c>
      <c r="D6348" s="281"/>
      <c r="E6348" s="281"/>
      <c r="F6348" s="281"/>
      <c r="G6348" s="281"/>
      <c r="H6348" s="68"/>
      <c r="I6348" s="68"/>
      <c r="J6348" s="71"/>
    </row>
    <row r="6349" spans="1:10" ht="15.75">
      <c r="A6349" s="11" t="s">
        <v>358</v>
      </c>
      <c r="B6349" s="12">
        <v>4138343606</v>
      </c>
      <c r="C6349" s="143"/>
      <c r="D6349" s="286"/>
      <c r="E6349" s="286"/>
      <c r="F6349" s="286"/>
      <c r="G6349" s="286"/>
      <c r="H6349" s="69" t="s">
        <v>161</v>
      </c>
      <c r="I6349" s="69"/>
      <c r="J6349" s="73"/>
    </row>
    <row r="6350" spans="1:10" ht="15.75">
      <c r="A6350" s="11" t="s">
        <v>9</v>
      </c>
      <c r="B6350" s="286" t="s">
        <v>881</v>
      </c>
      <c r="C6350" s="286"/>
      <c r="D6350" s="286"/>
      <c r="E6350" s="16"/>
      <c r="F6350" s="11"/>
      <c r="G6350" s="16"/>
      <c r="H6350" s="1"/>
      <c r="I6350" s="1"/>
      <c r="J6350" s="71"/>
    </row>
    <row r="6351" spans="1:10" ht="15.75">
      <c r="A6351" s="11" t="s">
        <v>11</v>
      </c>
      <c r="B6351" s="289" t="s">
        <v>447</v>
      </c>
      <c r="C6351" s="289"/>
      <c r="D6351" s="289"/>
      <c r="E6351" s="289"/>
      <c r="F6351" s="18"/>
      <c r="G6351" s="19"/>
      <c r="H6351" s="1"/>
      <c r="I6351" s="1"/>
      <c r="J6351" s="71"/>
    </row>
    <row r="6352" spans="1:10" ht="15.75">
      <c r="A6352" s="21" t="s">
        <v>14</v>
      </c>
      <c r="B6352" s="21" t="s">
        <v>16</v>
      </c>
      <c r="C6352" s="21"/>
      <c r="D6352" s="22" t="s">
        <v>18</v>
      </c>
      <c r="E6352" s="23" t="s">
        <v>19</v>
      </c>
      <c r="F6352" s="23" t="s">
        <v>20</v>
      </c>
      <c r="G6352" s="21" t="s">
        <v>21</v>
      </c>
      <c r="H6352" s="63"/>
      <c r="I6352" s="63"/>
      <c r="J6352" s="59">
        <f>H6352*C6353</f>
        <v>0</v>
      </c>
    </row>
    <row r="6353" spans="1:10">
      <c r="A6353" s="144">
        <v>1</v>
      </c>
      <c r="B6353" s="145" t="s">
        <v>23</v>
      </c>
      <c r="C6353" s="26">
        <v>10</v>
      </c>
      <c r="D6353" s="146">
        <v>79305</v>
      </c>
      <c r="E6353" s="28">
        <f t="shared" ref="E6353:E6370" si="718">D6353*C6353</f>
        <v>793050</v>
      </c>
      <c r="F6353" s="29">
        <v>0</v>
      </c>
      <c r="G6353" s="30">
        <f t="shared" ref="G6353:G6370" si="719">E6353-E6353*F6353</f>
        <v>793050</v>
      </c>
      <c r="H6353" s="63">
        <f t="shared" ref="H6353:H6370" si="720">D6353/1.08</f>
        <v>73430.555555555547</v>
      </c>
      <c r="I6353" s="63"/>
      <c r="J6353" s="59">
        <f>H6353*C6354</f>
        <v>0</v>
      </c>
    </row>
    <row r="6354" spans="1:10">
      <c r="A6354" s="144">
        <v>2</v>
      </c>
      <c r="B6354" s="145" t="s">
        <v>25</v>
      </c>
      <c r="C6354" s="32"/>
      <c r="D6354" s="147">
        <v>128591</v>
      </c>
      <c r="E6354" s="28">
        <f t="shared" si="718"/>
        <v>0</v>
      </c>
      <c r="F6354" s="29">
        <v>0</v>
      </c>
      <c r="G6354" s="30">
        <f t="shared" si="719"/>
        <v>0</v>
      </c>
      <c r="H6354" s="63">
        <f t="shared" si="720"/>
        <v>119065.74074074073</v>
      </c>
      <c r="I6354" s="63"/>
      <c r="J6354" s="59"/>
    </row>
    <row r="6355" spans="1:10">
      <c r="A6355" s="144">
        <v>3</v>
      </c>
      <c r="B6355" s="145" t="s">
        <v>26</v>
      </c>
      <c r="C6355" s="34"/>
      <c r="D6355" s="146">
        <v>60043</v>
      </c>
      <c r="E6355" s="28">
        <f t="shared" si="718"/>
        <v>0</v>
      </c>
      <c r="F6355" s="29">
        <v>0</v>
      </c>
      <c r="G6355" s="30">
        <f t="shared" si="719"/>
        <v>0</v>
      </c>
      <c r="H6355" s="63">
        <f t="shared" si="720"/>
        <v>55595.370370370365</v>
      </c>
      <c r="I6355" s="63"/>
      <c r="J6355" s="59"/>
    </row>
    <row r="6356" spans="1:10">
      <c r="A6356" s="144">
        <v>4</v>
      </c>
      <c r="B6356" s="145" t="s">
        <v>27</v>
      </c>
      <c r="C6356" s="106"/>
      <c r="D6356" s="146">
        <v>115781</v>
      </c>
      <c r="E6356" s="28">
        <f t="shared" si="718"/>
        <v>0</v>
      </c>
      <c r="F6356" s="29">
        <v>0</v>
      </c>
      <c r="G6356" s="30">
        <f t="shared" si="719"/>
        <v>0</v>
      </c>
      <c r="H6356" s="63">
        <f t="shared" si="720"/>
        <v>107204.62962962962</v>
      </c>
      <c r="I6356" s="63"/>
      <c r="J6356" s="59"/>
    </row>
    <row r="6357" spans="1:10">
      <c r="A6357" s="144">
        <v>5</v>
      </c>
      <c r="B6357" s="145" t="s">
        <v>28</v>
      </c>
      <c r="C6357" s="32"/>
      <c r="D6357" s="146">
        <v>119943</v>
      </c>
      <c r="E6357" s="28">
        <f t="shared" si="718"/>
        <v>0</v>
      </c>
      <c r="F6357" s="124">
        <v>0</v>
      </c>
      <c r="G6357" s="30">
        <f t="shared" si="719"/>
        <v>0</v>
      </c>
      <c r="H6357" s="63">
        <f t="shared" si="720"/>
        <v>111058.33333333333</v>
      </c>
      <c r="I6357" s="63"/>
      <c r="J6357" s="59"/>
    </row>
    <row r="6358" spans="1:10">
      <c r="A6358" s="144">
        <v>6</v>
      </c>
      <c r="B6358" s="145" t="s">
        <v>29</v>
      </c>
      <c r="C6358" s="26"/>
      <c r="D6358" s="146">
        <v>94810</v>
      </c>
      <c r="E6358" s="28">
        <f t="shared" si="718"/>
        <v>0</v>
      </c>
      <c r="F6358" s="29">
        <v>0</v>
      </c>
      <c r="G6358" s="30">
        <f t="shared" si="719"/>
        <v>0</v>
      </c>
      <c r="H6358" s="63">
        <f t="shared" si="720"/>
        <v>87787.037037037036</v>
      </c>
      <c r="I6358" s="63"/>
      <c r="J6358" s="59"/>
    </row>
    <row r="6359" spans="1:10">
      <c r="A6359" s="144">
        <v>7</v>
      </c>
      <c r="B6359" s="145" t="s">
        <v>30</v>
      </c>
      <c r="C6359" s="34"/>
      <c r="D6359" s="146">
        <v>141396</v>
      </c>
      <c r="E6359" s="28">
        <f t="shared" si="718"/>
        <v>0</v>
      </c>
      <c r="F6359" s="29">
        <v>0</v>
      </c>
      <c r="G6359" s="30">
        <f t="shared" si="719"/>
        <v>0</v>
      </c>
      <c r="H6359" s="63">
        <f t="shared" si="720"/>
        <v>130922.22222222222</v>
      </c>
      <c r="I6359" s="63"/>
      <c r="J6359" s="59"/>
    </row>
    <row r="6360" spans="1:10">
      <c r="A6360" s="144">
        <v>8</v>
      </c>
      <c r="B6360" s="145" t="s">
        <v>31</v>
      </c>
      <c r="C6360" s="26"/>
      <c r="D6360" s="146">
        <v>232931</v>
      </c>
      <c r="E6360" s="28">
        <f t="shared" si="718"/>
        <v>0</v>
      </c>
      <c r="F6360" s="29">
        <v>0</v>
      </c>
      <c r="G6360" s="30">
        <f t="shared" si="719"/>
        <v>0</v>
      </c>
      <c r="H6360" s="63">
        <f t="shared" si="720"/>
        <v>215676.85185185182</v>
      </c>
      <c r="I6360" s="63"/>
      <c r="J6360" s="59"/>
    </row>
    <row r="6361" spans="1:10">
      <c r="A6361" s="144">
        <v>9</v>
      </c>
      <c r="B6361" s="148" t="s">
        <v>32</v>
      </c>
      <c r="C6361" s="26"/>
      <c r="D6361" s="146">
        <v>101534</v>
      </c>
      <c r="E6361" s="28">
        <f t="shared" si="718"/>
        <v>0</v>
      </c>
      <c r="F6361" s="29">
        <v>0</v>
      </c>
      <c r="G6361" s="30">
        <f t="shared" si="719"/>
        <v>0</v>
      </c>
      <c r="H6361" s="63">
        <f t="shared" si="720"/>
        <v>94012.962962962964</v>
      </c>
      <c r="I6361" s="63"/>
      <c r="J6361" s="59"/>
    </row>
    <row r="6362" spans="1:10">
      <c r="A6362" s="144">
        <v>10</v>
      </c>
      <c r="B6362" s="148" t="s">
        <v>33</v>
      </c>
      <c r="C6362" s="37"/>
      <c r="D6362" s="147">
        <v>110148</v>
      </c>
      <c r="E6362" s="28">
        <f t="shared" si="718"/>
        <v>0</v>
      </c>
      <c r="F6362" s="29">
        <v>0</v>
      </c>
      <c r="G6362" s="30">
        <f t="shared" si="719"/>
        <v>0</v>
      </c>
      <c r="H6362" s="63">
        <f t="shared" si="720"/>
        <v>101988.88888888888</v>
      </c>
      <c r="I6362" s="63"/>
      <c r="J6362" s="59"/>
    </row>
    <row r="6363" spans="1:10">
      <c r="A6363" s="144">
        <v>11</v>
      </c>
      <c r="B6363" s="145" t="s">
        <v>34</v>
      </c>
      <c r="C6363" s="37"/>
      <c r="D6363" s="146">
        <v>54198</v>
      </c>
      <c r="E6363" s="28">
        <f t="shared" si="718"/>
        <v>0</v>
      </c>
      <c r="F6363" s="29">
        <v>0</v>
      </c>
      <c r="G6363" s="30">
        <f t="shared" si="719"/>
        <v>0</v>
      </c>
      <c r="H6363" s="63">
        <f t="shared" si="720"/>
        <v>50183.333333333328</v>
      </c>
      <c r="I6363" s="63"/>
      <c r="J6363" s="59">
        <f t="shared" ref="J6363:J6369" si="721">H6363*C6364</f>
        <v>0</v>
      </c>
    </row>
    <row r="6364" spans="1:10">
      <c r="A6364" s="144">
        <v>12</v>
      </c>
      <c r="B6364" s="145" t="s">
        <v>35</v>
      </c>
      <c r="C6364" s="37"/>
      <c r="D6364" s="146">
        <v>49680</v>
      </c>
      <c r="E6364" s="28">
        <f t="shared" si="718"/>
        <v>0</v>
      </c>
      <c r="F6364" s="29">
        <v>0</v>
      </c>
      <c r="G6364" s="30">
        <f t="shared" si="719"/>
        <v>0</v>
      </c>
      <c r="H6364" s="63">
        <f t="shared" si="720"/>
        <v>46000</v>
      </c>
      <c r="I6364" s="63"/>
      <c r="J6364" s="59">
        <f t="shared" si="721"/>
        <v>0</v>
      </c>
    </row>
    <row r="6365" spans="1:10">
      <c r="A6365" s="144">
        <v>13</v>
      </c>
      <c r="B6365" s="145" t="s">
        <v>36</v>
      </c>
      <c r="C6365" s="37"/>
      <c r="D6365" s="149">
        <v>64152</v>
      </c>
      <c r="E6365" s="28">
        <f t="shared" si="718"/>
        <v>0</v>
      </c>
      <c r="F6365" s="29">
        <v>0</v>
      </c>
      <c r="G6365" s="30">
        <f t="shared" si="719"/>
        <v>0</v>
      </c>
      <c r="H6365" s="63">
        <f t="shared" si="720"/>
        <v>59399.999999999993</v>
      </c>
      <c r="I6365" s="63"/>
      <c r="J6365" s="59">
        <f t="shared" si="721"/>
        <v>0</v>
      </c>
    </row>
    <row r="6366" spans="1:10">
      <c r="A6366" s="144">
        <v>14</v>
      </c>
      <c r="B6366" s="145" t="s">
        <v>37</v>
      </c>
      <c r="C6366" s="37"/>
      <c r="D6366" s="149">
        <v>65934</v>
      </c>
      <c r="E6366" s="28">
        <f t="shared" si="718"/>
        <v>0</v>
      </c>
      <c r="F6366" s="29">
        <v>0</v>
      </c>
      <c r="G6366" s="30">
        <f t="shared" si="719"/>
        <v>0</v>
      </c>
      <c r="H6366" s="63">
        <f t="shared" si="720"/>
        <v>61049.999999999993</v>
      </c>
      <c r="I6366" s="63"/>
      <c r="J6366" s="59">
        <f t="shared" si="721"/>
        <v>0</v>
      </c>
    </row>
    <row r="6367" spans="1:10">
      <c r="A6367" s="144">
        <v>15</v>
      </c>
      <c r="B6367" s="145" t="s">
        <v>38</v>
      </c>
      <c r="C6367" s="37"/>
      <c r="D6367" s="149">
        <v>76626</v>
      </c>
      <c r="E6367" s="28">
        <f t="shared" si="718"/>
        <v>0</v>
      </c>
      <c r="F6367" s="124">
        <v>0</v>
      </c>
      <c r="G6367" s="30">
        <f t="shared" si="719"/>
        <v>0</v>
      </c>
      <c r="H6367" s="63">
        <f t="shared" si="720"/>
        <v>70950</v>
      </c>
      <c r="I6367" s="63"/>
      <c r="J6367" s="59">
        <f t="shared" si="721"/>
        <v>0</v>
      </c>
    </row>
    <row r="6368" spans="1:10">
      <c r="A6368" s="144">
        <v>16</v>
      </c>
      <c r="B6368" s="145" t="s">
        <v>39</v>
      </c>
      <c r="C6368" s="37"/>
      <c r="D6368" s="149">
        <v>80190</v>
      </c>
      <c r="E6368" s="28">
        <f t="shared" si="718"/>
        <v>0</v>
      </c>
      <c r="F6368" s="29">
        <v>0</v>
      </c>
      <c r="G6368" s="30">
        <f t="shared" si="719"/>
        <v>0</v>
      </c>
      <c r="H6368" s="63">
        <f t="shared" si="720"/>
        <v>74250</v>
      </c>
      <c r="I6368" s="63"/>
      <c r="J6368" s="59">
        <f t="shared" si="721"/>
        <v>0</v>
      </c>
    </row>
    <row r="6369" spans="1:10">
      <c r="A6369" s="144">
        <v>17</v>
      </c>
      <c r="B6369" s="145" t="s">
        <v>40</v>
      </c>
      <c r="C6369" s="37"/>
      <c r="D6369" s="149">
        <v>113832</v>
      </c>
      <c r="E6369" s="28">
        <f t="shared" si="718"/>
        <v>0</v>
      </c>
      <c r="F6369" s="29">
        <v>0</v>
      </c>
      <c r="G6369" s="30">
        <f t="shared" si="719"/>
        <v>0</v>
      </c>
      <c r="H6369" s="63">
        <f t="shared" si="720"/>
        <v>105400</v>
      </c>
      <c r="I6369" s="63"/>
      <c r="J6369" s="59">
        <f t="shared" si="721"/>
        <v>0</v>
      </c>
    </row>
    <row r="6370" spans="1:10" ht="17.25">
      <c r="A6370" s="144">
        <v>18</v>
      </c>
      <c r="B6370" s="145" t="s">
        <v>41</v>
      </c>
      <c r="C6370" s="37"/>
      <c r="D6370" s="150">
        <v>98010</v>
      </c>
      <c r="E6370" s="28">
        <f t="shared" si="718"/>
        <v>0</v>
      </c>
      <c r="F6370" s="29">
        <v>0</v>
      </c>
      <c r="G6370" s="30">
        <f t="shared" si="719"/>
        <v>0</v>
      </c>
      <c r="H6370" s="63">
        <f t="shared" si="720"/>
        <v>90750</v>
      </c>
      <c r="I6370" s="45"/>
      <c r="J6370" s="64"/>
    </row>
    <row r="6371" spans="1:10" ht="31.5">
      <c r="A6371" s="40"/>
      <c r="B6371" s="41" t="s">
        <v>42</v>
      </c>
      <c r="C6371" s="42">
        <f>SUM(C6353:C6370)</f>
        <v>10</v>
      </c>
      <c r="D6371" s="42"/>
      <c r="E6371" s="43">
        <f>SUM(E6353:E6370)</f>
        <v>793050</v>
      </c>
      <c r="F6371" s="43"/>
      <c r="G6371" s="44">
        <f>SUM(G6353:G6370)</f>
        <v>793050</v>
      </c>
      <c r="H6371" s="5"/>
      <c r="I6371" s="5"/>
      <c r="J6371" s="75">
        <f>J6370*0.08</f>
        <v>0</v>
      </c>
    </row>
    <row r="6372" spans="1:10" ht="31.5">
      <c r="A6372" s="46"/>
      <c r="B6372" s="47"/>
      <c r="C6372" s="48"/>
      <c r="D6372" s="48"/>
      <c r="E6372" s="49"/>
      <c r="F6372" s="49"/>
      <c r="G6372" s="151"/>
      <c r="H6372" s="6"/>
      <c r="I6372" s="6"/>
      <c r="J6372" s="76">
        <f>SUM(J6370:J6371)</f>
        <v>0</v>
      </c>
    </row>
    <row r="6373" spans="1:10" ht="18">
      <c r="A6373" s="283" t="s">
        <v>43</v>
      </c>
      <c r="B6373" s="283"/>
      <c r="C6373" s="284" t="s">
        <v>44</v>
      </c>
      <c r="D6373" s="284"/>
      <c r="E6373" s="54"/>
      <c r="F6373" s="54"/>
      <c r="G6373" s="55" t="s">
        <v>45</v>
      </c>
      <c r="H6373" s="141"/>
      <c r="I6373" s="141"/>
      <c r="J6373" s="141"/>
    </row>
    <row r="6376" spans="1:10" ht="15.75">
      <c r="A6376" s="279" t="s">
        <v>0</v>
      </c>
      <c r="B6376" s="279"/>
      <c r="C6376" s="279"/>
      <c r="D6376" s="279"/>
      <c r="E6376" s="279"/>
      <c r="F6376" s="279"/>
      <c r="G6376" s="279"/>
      <c r="H6376" s="141"/>
      <c r="I6376" s="141"/>
      <c r="J6376" s="141"/>
    </row>
    <row r="6377" spans="1:10" ht="15.75">
      <c r="A6377" s="279" t="s">
        <v>1</v>
      </c>
      <c r="B6377" s="279"/>
      <c r="C6377" s="279"/>
      <c r="D6377" s="279"/>
      <c r="E6377" s="279"/>
      <c r="F6377" s="279"/>
      <c r="G6377" s="279"/>
      <c r="H6377" s="1"/>
      <c r="I6377" s="1"/>
      <c r="J6377" s="71"/>
    </row>
    <row r="6378" spans="1:10" ht="15.75">
      <c r="A6378" s="279" t="s">
        <v>2</v>
      </c>
      <c r="B6378" s="279"/>
      <c r="C6378" s="279"/>
      <c r="D6378" s="279"/>
      <c r="E6378" s="279"/>
      <c r="F6378" s="279"/>
      <c r="G6378" s="279"/>
      <c r="H6378" s="1"/>
      <c r="I6378" s="1"/>
      <c r="J6378" s="71"/>
    </row>
    <row r="6379" spans="1:10" ht="15.75">
      <c r="A6379" s="279" t="s">
        <v>4</v>
      </c>
      <c r="B6379" s="279"/>
      <c r="C6379" s="279"/>
      <c r="D6379" s="279"/>
      <c r="E6379" s="279"/>
      <c r="F6379" s="279"/>
      <c r="G6379" s="279"/>
      <c r="H6379" s="1"/>
      <c r="I6379" s="1"/>
      <c r="J6379" s="71"/>
    </row>
    <row r="6380" spans="1:10" ht="27">
      <c r="A6380" s="280" t="s">
        <v>6</v>
      </c>
      <c r="B6380" s="280"/>
      <c r="C6380" s="280"/>
      <c r="D6380" s="280"/>
      <c r="E6380" s="280"/>
      <c r="F6380" s="280"/>
      <c r="G6380" s="280"/>
      <c r="H6380" s="2"/>
      <c r="I6380" s="2"/>
      <c r="J6380" s="72"/>
    </row>
    <row r="6381" spans="1:10" ht="27">
      <c r="A6381" s="142"/>
      <c r="B6381" s="142"/>
      <c r="C6381" s="281" t="s">
        <v>441</v>
      </c>
      <c r="D6381" s="281"/>
      <c r="E6381" s="281"/>
      <c r="F6381" s="281"/>
      <c r="G6381" s="281"/>
      <c r="H6381" s="68"/>
      <c r="I6381" s="68"/>
      <c r="J6381" s="71"/>
    </row>
    <row r="6382" spans="1:10" ht="15.75">
      <c r="A6382" s="11" t="s">
        <v>358</v>
      </c>
      <c r="B6382" s="12">
        <v>4138342968</v>
      </c>
      <c r="C6382" s="143"/>
      <c r="D6382" s="286"/>
      <c r="E6382" s="286"/>
      <c r="F6382" s="286"/>
      <c r="G6382" s="286"/>
      <c r="H6382" s="69" t="s">
        <v>161</v>
      </c>
      <c r="I6382" s="69"/>
      <c r="J6382" s="73"/>
    </row>
    <row r="6383" spans="1:10" ht="15.75">
      <c r="A6383" s="11" t="s">
        <v>9</v>
      </c>
      <c r="B6383" s="286" t="s">
        <v>882</v>
      </c>
      <c r="C6383" s="286"/>
      <c r="D6383" s="286"/>
      <c r="E6383" s="16"/>
      <c r="F6383" s="11"/>
      <c r="G6383" s="16"/>
      <c r="H6383" s="1"/>
      <c r="I6383" s="1"/>
      <c r="J6383" s="71"/>
    </row>
    <row r="6384" spans="1:10" ht="15.75">
      <c r="A6384" s="11" t="s">
        <v>11</v>
      </c>
      <c r="B6384" s="289" t="s">
        <v>447</v>
      </c>
      <c r="C6384" s="289"/>
      <c r="D6384" s="289"/>
      <c r="E6384" s="289"/>
      <c r="F6384" s="18"/>
      <c r="G6384" s="19"/>
      <c r="H6384" s="1"/>
      <c r="I6384" s="1"/>
      <c r="J6384" s="71"/>
    </row>
    <row r="6385" spans="1:10" ht="15.75">
      <c r="A6385" s="21" t="s">
        <v>14</v>
      </c>
      <c r="B6385" s="21" t="s">
        <v>16</v>
      </c>
      <c r="C6385" s="21"/>
      <c r="D6385" s="22" t="s">
        <v>18</v>
      </c>
      <c r="E6385" s="23" t="s">
        <v>19</v>
      </c>
      <c r="F6385" s="23" t="s">
        <v>20</v>
      </c>
      <c r="G6385" s="21" t="s">
        <v>21</v>
      </c>
      <c r="H6385" s="63"/>
      <c r="I6385" s="63"/>
      <c r="J6385" s="59">
        <f>H6385*C6386</f>
        <v>0</v>
      </c>
    </row>
    <row r="6386" spans="1:10">
      <c r="A6386" s="144">
        <v>1</v>
      </c>
      <c r="B6386" s="145" t="s">
        <v>23</v>
      </c>
      <c r="C6386" s="26"/>
      <c r="D6386" s="146">
        <v>79305</v>
      </c>
      <c r="E6386" s="28">
        <f t="shared" ref="E6386:E6403" si="722">D6386*C6386</f>
        <v>0</v>
      </c>
      <c r="F6386" s="29">
        <v>0</v>
      </c>
      <c r="G6386" s="30">
        <f t="shared" ref="G6386:G6403" si="723">E6386-E6386*F6386</f>
        <v>0</v>
      </c>
      <c r="H6386" s="63">
        <f t="shared" ref="H6386:H6403" si="724">D6386/1.08</f>
        <v>73430.555555555547</v>
      </c>
      <c r="I6386" s="63"/>
      <c r="J6386" s="59">
        <f>H6386*C6387</f>
        <v>0</v>
      </c>
    </row>
    <row r="6387" spans="1:10">
      <c r="A6387" s="144">
        <v>2</v>
      </c>
      <c r="B6387" s="145" t="s">
        <v>25</v>
      </c>
      <c r="C6387" s="32"/>
      <c r="D6387" s="147">
        <v>128591</v>
      </c>
      <c r="E6387" s="28">
        <f t="shared" si="722"/>
        <v>0</v>
      </c>
      <c r="F6387" s="29">
        <v>0</v>
      </c>
      <c r="G6387" s="30">
        <f t="shared" si="723"/>
        <v>0</v>
      </c>
      <c r="H6387" s="63">
        <f t="shared" si="724"/>
        <v>119065.74074074073</v>
      </c>
      <c r="I6387" s="63"/>
      <c r="J6387" s="59"/>
    </row>
    <row r="6388" spans="1:10">
      <c r="A6388" s="144">
        <v>3</v>
      </c>
      <c r="B6388" s="145" t="s">
        <v>26</v>
      </c>
      <c r="C6388" s="34"/>
      <c r="D6388" s="146">
        <v>60043</v>
      </c>
      <c r="E6388" s="28">
        <f t="shared" si="722"/>
        <v>0</v>
      </c>
      <c r="F6388" s="29">
        <v>0</v>
      </c>
      <c r="G6388" s="30">
        <f t="shared" si="723"/>
        <v>0</v>
      </c>
      <c r="H6388" s="63">
        <f t="shared" si="724"/>
        <v>55595.370370370365</v>
      </c>
      <c r="I6388" s="63"/>
      <c r="J6388" s="59"/>
    </row>
    <row r="6389" spans="1:10">
      <c r="A6389" s="144">
        <v>4</v>
      </c>
      <c r="B6389" s="145" t="s">
        <v>27</v>
      </c>
      <c r="C6389" s="106"/>
      <c r="D6389" s="146">
        <v>115781</v>
      </c>
      <c r="E6389" s="28">
        <f t="shared" si="722"/>
        <v>0</v>
      </c>
      <c r="F6389" s="29">
        <v>0</v>
      </c>
      <c r="G6389" s="30">
        <f t="shared" si="723"/>
        <v>0</v>
      </c>
      <c r="H6389" s="63">
        <f t="shared" si="724"/>
        <v>107204.62962962962</v>
      </c>
      <c r="I6389" s="63"/>
      <c r="J6389" s="59"/>
    </row>
    <row r="6390" spans="1:10">
      <c r="A6390" s="144">
        <v>5</v>
      </c>
      <c r="B6390" s="145" t="s">
        <v>28</v>
      </c>
      <c r="C6390" s="32">
        <v>5</v>
      </c>
      <c r="D6390" s="146">
        <v>119943</v>
      </c>
      <c r="E6390" s="28">
        <f t="shared" si="722"/>
        <v>599715</v>
      </c>
      <c r="F6390" s="124">
        <v>0</v>
      </c>
      <c r="G6390" s="30">
        <f t="shared" si="723"/>
        <v>599715</v>
      </c>
      <c r="H6390" s="63">
        <f t="shared" si="724"/>
        <v>111058.33333333333</v>
      </c>
      <c r="I6390" s="63"/>
      <c r="J6390" s="59"/>
    </row>
    <row r="6391" spans="1:10">
      <c r="A6391" s="144">
        <v>6</v>
      </c>
      <c r="B6391" s="145" t="s">
        <v>29</v>
      </c>
      <c r="C6391" s="26"/>
      <c r="D6391" s="146">
        <v>94810</v>
      </c>
      <c r="E6391" s="28">
        <f t="shared" si="722"/>
        <v>0</v>
      </c>
      <c r="F6391" s="29">
        <v>0</v>
      </c>
      <c r="G6391" s="30">
        <f t="shared" si="723"/>
        <v>0</v>
      </c>
      <c r="H6391" s="63">
        <f t="shared" si="724"/>
        <v>87787.037037037036</v>
      </c>
      <c r="I6391" s="63"/>
      <c r="J6391" s="59"/>
    </row>
    <row r="6392" spans="1:10">
      <c r="A6392" s="144">
        <v>7</v>
      </c>
      <c r="B6392" s="145" t="s">
        <v>30</v>
      </c>
      <c r="C6392" s="34"/>
      <c r="D6392" s="146">
        <v>141396</v>
      </c>
      <c r="E6392" s="28">
        <f t="shared" si="722"/>
        <v>0</v>
      </c>
      <c r="F6392" s="29">
        <v>0</v>
      </c>
      <c r="G6392" s="30">
        <f t="shared" si="723"/>
        <v>0</v>
      </c>
      <c r="H6392" s="63">
        <f t="shared" si="724"/>
        <v>130922.22222222222</v>
      </c>
      <c r="I6392" s="63"/>
      <c r="J6392" s="59"/>
    </row>
    <row r="6393" spans="1:10">
      <c r="A6393" s="144">
        <v>8</v>
      </c>
      <c r="B6393" s="145" t="s">
        <v>31</v>
      </c>
      <c r="C6393" s="26"/>
      <c r="D6393" s="146">
        <v>232931</v>
      </c>
      <c r="E6393" s="28">
        <f t="shared" si="722"/>
        <v>0</v>
      </c>
      <c r="F6393" s="29">
        <v>0</v>
      </c>
      <c r="G6393" s="30">
        <f t="shared" si="723"/>
        <v>0</v>
      </c>
      <c r="H6393" s="63">
        <f t="shared" si="724"/>
        <v>215676.85185185182</v>
      </c>
      <c r="I6393" s="63"/>
      <c r="J6393" s="59"/>
    </row>
    <row r="6394" spans="1:10">
      <c r="A6394" s="144">
        <v>9</v>
      </c>
      <c r="B6394" s="148" t="s">
        <v>32</v>
      </c>
      <c r="C6394" s="26"/>
      <c r="D6394" s="146">
        <v>101534</v>
      </c>
      <c r="E6394" s="28">
        <f t="shared" si="722"/>
        <v>0</v>
      </c>
      <c r="F6394" s="29">
        <v>0</v>
      </c>
      <c r="G6394" s="30">
        <f t="shared" si="723"/>
        <v>0</v>
      </c>
      <c r="H6394" s="63">
        <f t="shared" si="724"/>
        <v>94012.962962962964</v>
      </c>
      <c r="I6394" s="63"/>
      <c r="J6394" s="59"/>
    </row>
    <row r="6395" spans="1:10">
      <c r="A6395" s="144">
        <v>10</v>
      </c>
      <c r="B6395" s="148" t="s">
        <v>33</v>
      </c>
      <c r="C6395" s="37"/>
      <c r="D6395" s="147">
        <v>110148</v>
      </c>
      <c r="E6395" s="28">
        <f t="shared" si="722"/>
        <v>0</v>
      </c>
      <c r="F6395" s="29">
        <v>0</v>
      </c>
      <c r="G6395" s="30">
        <f t="shared" si="723"/>
        <v>0</v>
      </c>
      <c r="H6395" s="63">
        <f t="shared" si="724"/>
        <v>101988.88888888888</v>
      </c>
      <c r="I6395" s="63"/>
      <c r="J6395" s="59"/>
    </row>
    <row r="6396" spans="1:10">
      <c r="A6396" s="144">
        <v>11</v>
      </c>
      <c r="B6396" s="145" t="s">
        <v>34</v>
      </c>
      <c r="C6396" s="37">
        <v>2</v>
      </c>
      <c r="D6396" s="146">
        <v>54198</v>
      </c>
      <c r="E6396" s="28">
        <f t="shared" si="722"/>
        <v>108396</v>
      </c>
      <c r="F6396" s="29">
        <v>0</v>
      </c>
      <c r="G6396" s="30">
        <f t="shared" si="723"/>
        <v>108396</v>
      </c>
      <c r="H6396" s="63">
        <f t="shared" si="724"/>
        <v>50183.333333333328</v>
      </c>
      <c r="I6396" s="63"/>
      <c r="J6396" s="59">
        <f t="shared" ref="J6396:J6402" si="725">H6396*C6397</f>
        <v>0</v>
      </c>
    </row>
    <row r="6397" spans="1:10">
      <c r="A6397" s="144">
        <v>12</v>
      </c>
      <c r="B6397" s="145" t="s">
        <v>35</v>
      </c>
      <c r="C6397" s="37"/>
      <c r="D6397" s="146">
        <v>49680</v>
      </c>
      <c r="E6397" s="28">
        <f t="shared" si="722"/>
        <v>0</v>
      </c>
      <c r="F6397" s="29">
        <v>0</v>
      </c>
      <c r="G6397" s="30">
        <f t="shared" si="723"/>
        <v>0</v>
      </c>
      <c r="H6397" s="63">
        <f t="shared" si="724"/>
        <v>46000</v>
      </c>
      <c r="I6397" s="63"/>
      <c r="J6397" s="59">
        <f t="shared" si="725"/>
        <v>0</v>
      </c>
    </row>
    <row r="6398" spans="1:10">
      <c r="A6398" s="144">
        <v>13</v>
      </c>
      <c r="B6398" s="145" t="s">
        <v>36</v>
      </c>
      <c r="C6398" s="37"/>
      <c r="D6398" s="149">
        <v>64152</v>
      </c>
      <c r="E6398" s="28">
        <f t="shared" si="722"/>
        <v>0</v>
      </c>
      <c r="F6398" s="29">
        <v>0</v>
      </c>
      <c r="G6398" s="30">
        <f t="shared" si="723"/>
        <v>0</v>
      </c>
      <c r="H6398" s="63">
        <f t="shared" si="724"/>
        <v>59399.999999999993</v>
      </c>
      <c r="I6398" s="63"/>
      <c r="J6398" s="59">
        <f t="shared" si="725"/>
        <v>0</v>
      </c>
    </row>
    <row r="6399" spans="1:10">
      <c r="A6399" s="144">
        <v>14</v>
      </c>
      <c r="B6399" s="145" t="s">
        <v>37</v>
      </c>
      <c r="C6399" s="37"/>
      <c r="D6399" s="149">
        <v>65934</v>
      </c>
      <c r="E6399" s="28">
        <f t="shared" si="722"/>
        <v>0</v>
      </c>
      <c r="F6399" s="29">
        <v>0</v>
      </c>
      <c r="G6399" s="30">
        <f t="shared" si="723"/>
        <v>0</v>
      </c>
      <c r="H6399" s="63">
        <f t="shared" si="724"/>
        <v>61049.999999999993</v>
      </c>
      <c r="I6399" s="63"/>
      <c r="J6399" s="59">
        <f t="shared" si="725"/>
        <v>0</v>
      </c>
    </row>
    <row r="6400" spans="1:10">
      <c r="A6400" s="144">
        <v>15</v>
      </c>
      <c r="B6400" s="145" t="s">
        <v>38</v>
      </c>
      <c r="C6400" s="37"/>
      <c r="D6400" s="149">
        <v>76626</v>
      </c>
      <c r="E6400" s="28">
        <f t="shared" si="722"/>
        <v>0</v>
      </c>
      <c r="F6400" s="124">
        <v>0</v>
      </c>
      <c r="G6400" s="30">
        <f t="shared" si="723"/>
        <v>0</v>
      </c>
      <c r="H6400" s="63">
        <f t="shared" si="724"/>
        <v>70950</v>
      </c>
      <c r="I6400" s="63"/>
      <c r="J6400" s="59">
        <f t="shared" si="725"/>
        <v>0</v>
      </c>
    </row>
    <row r="6401" spans="1:10">
      <c r="A6401" s="144">
        <v>16</v>
      </c>
      <c r="B6401" s="145" t="s">
        <v>39</v>
      </c>
      <c r="C6401" s="37"/>
      <c r="D6401" s="149">
        <v>80190</v>
      </c>
      <c r="E6401" s="28">
        <f t="shared" si="722"/>
        <v>0</v>
      </c>
      <c r="F6401" s="29">
        <v>0</v>
      </c>
      <c r="G6401" s="30">
        <f t="shared" si="723"/>
        <v>0</v>
      </c>
      <c r="H6401" s="63">
        <f t="shared" si="724"/>
        <v>74250</v>
      </c>
      <c r="I6401" s="63"/>
      <c r="J6401" s="59">
        <f t="shared" si="725"/>
        <v>0</v>
      </c>
    </row>
    <row r="6402" spans="1:10">
      <c r="A6402" s="144">
        <v>17</v>
      </c>
      <c r="B6402" s="145" t="s">
        <v>40</v>
      </c>
      <c r="C6402" s="37"/>
      <c r="D6402" s="149">
        <v>113832</v>
      </c>
      <c r="E6402" s="28">
        <f t="shared" si="722"/>
        <v>0</v>
      </c>
      <c r="F6402" s="29">
        <v>0</v>
      </c>
      <c r="G6402" s="30">
        <f t="shared" si="723"/>
        <v>0</v>
      </c>
      <c r="H6402" s="63">
        <f t="shared" si="724"/>
        <v>105400</v>
      </c>
      <c r="I6402" s="63"/>
      <c r="J6402" s="59">
        <f t="shared" si="725"/>
        <v>0</v>
      </c>
    </row>
    <row r="6403" spans="1:10" ht="17.25">
      <c r="A6403" s="144">
        <v>18</v>
      </c>
      <c r="B6403" s="145" t="s">
        <v>41</v>
      </c>
      <c r="C6403" s="37"/>
      <c r="D6403" s="150">
        <v>98010</v>
      </c>
      <c r="E6403" s="28">
        <f t="shared" si="722"/>
        <v>0</v>
      </c>
      <c r="F6403" s="29">
        <v>0</v>
      </c>
      <c r="G6403" s="30">
        <f t="shared" si="723"/>
        <v>0</v>
      </c>
      <c r="H6403" s="63">
        <f t="shared" si="724"/>
        <v>90750</v>
      </c>
      <c r="I6403" s="45"/>
      <c r="J6403" s="64"/>
    </row>
    <row r="6404" spans="1:10" ht="31.5">
      <c r="A6404" s="40"/>
      <c r="B6404" s="41" t="s">
        <v>42</v>
      </c>
      <c r="C6404" s="42">
        <f>SUM(C6386:C6403)</f>
        <v>7</v>
      </c>
      <c r="D6404" s="42"/>
      <c r="E6404" s="43">
        <f>SUM(E6386:E6403)</f>
        <v>708111</v>
      </c>
      <c r="F6404" s="43"/>
      <c r="G6404" s="44">
        <f>SUM(G6386:G6403)</f>
        <v>708111</v>
      </c>
      <c r="H6404" s="5"/>
      <c r="I6404" s="5"/>
      <c r="J6404" s="75">
        <f>J6403*0.08</f>
        <v>0</v>
      </c>
    </row>
    <row r="6405" spans="1:10" ht="31.5">
      <c r="A6405" s="46"/>
      <c r="B6405" s="47"/>
      <c r="C6405" s="48"/>
      <c r="D6405" s="48"/>
      <c r="E6405" s="49"/>
      <c r="F6405" s="49"/>
      <c r="G6405" s="151"/>
      <c r="H6405" s="6"/>
      <c r="I6405" s="6"/>
      <c r="J6405" s="76">
        <f>SUM(J6403:J6404)</f>
        <v>0</v>
      </c>
    </row>
    <row r="6406" spans="1:10" ht="18">
      <c r="A6406" s="283" t="s">
        <v>43</v>
      </c>
      <c r="B6406" s="283"/>
      <c r="C6406" s="284" t="s">
        <v>44</v>
      </c>
      <c r="D6406" s="284"/>
      <c r="E6406" s="54"/>
      <c r="F6406" s="54"/>
      <c r="G6406" s="55" t="s">
        <v>45</v>
      </c>
      <c r="H6406" s="141"/>
      <c r="I6406" s="141"/>
      <c r="J6406" s="141"/>
    </row>
    <row r="6409" spans="1:10" ht="15.75">
      <c r="A6409" s="279" t="s">
        <v>0</v>
      </c>
      <c r="B6409" s="279"/>
      <c r="C6409" s="279"/>
      <c r="D6409" s="279"/>
      <c r="E6409" s="279"/>
      <c r="F6409" s="279"/>
      <c r="G6409" s="279"/>
      <c r="H6409" s="141"/>
      <c r="I6409" s="141"/>
      <c r="J6409" s="141"/>
    </row>
    <row r="6410" spans="1:10" ht="15.75">
      <c r="A6410" s="279" t="s">
        <v>1</v>
      </c>
      <c r="B6410" s="279"/>
      <c r="C6410" s="279"/>
      <c r="D6410" s="279"/>
      <c r="E6410" s="279"/>
      <c r="F6410" s="279"/>
      <c r="G6410" s="279"/>
      <c r="H6410" s="1"/>
      <c r="I6410" s="1"/>
      <c r="J6410" s="71"/>
    </row>
    <row r="6411" spans="1:10" ht="15.75">
      <c r="A6411" s="279" t="s">
        <v>2</v>
      </c>
      <c r="B6411" s="279"/>
      <c r="C6411" s="279"/>
      <c r="D6411" s="279"/>
      <c r="E6411" s="279"/>
      <c r="F6411" s="279"/>
      <c r="G6411" s="279"/>
      <c r="H6411" s="1"/>
      <c r="I6411" s="1"/>
      <c r="J6411" s="71"/>
    </row>
    <row r="6412" spans="1:10" ht="15.75">
      <c r="A6412" s="279" t="s">
        <v>4</v>
      </c>
      <c r="B6412" s="279"/>
      <c r="C6412" s="279"/>
      <c r="D6412" s="279"/>
      <c r="E6412" s="279"/>
      <c r="F6412" s="279"/>
      <c r="G6412" s="279"/>
      <c r="H6412" s="1"/>
      <c r="I6412" s="1"/>
      <c r="J6412" s="71"/>
    </row>
    <row r="6413" spans="1:10" ht="27">
      <c r="A6413" s="280" t="s">
        <v>6</v>
      </c>
      <c r="B6413" s="280"/>
      <c r="C6413" s="280"/>
      <c r="D6413" s="280"/>
      <c r="E6413" s="280"/>
      <c r="F6413" s="280"/>
      <c r="G6413" s="280"/>
      <c r="H6413" s="2"/>
      <c r="I6413" s="2"/>
      <c r="J6413" s="72"/>
    </row>
    <row r="6414" spans="1:10" ht="27">
      <c r="A6414" s="142"/>
      <c r="B6414" s="142"/>
      <c r="C6414" s="281" t="s">
        <v>441</v>
      </c>
      <c r="D6414" s="281"/>
      <c r="E6414" s="281"/>
      <c r="F6414" s="281"/>
      <c r="G6414" s="281"/>
      <c r="H6414" s="68"/>
      <c r="I6414" s="68"/>
      <c r="J6414" s="71"/>
    </row>
    <row r="6415" spans="1:10" ht="15.75">
      <c r="A6415" s="11" t="s">
        <v>358</v>
      </c>
      <c r="B6415" s="12">
        <v>4138348292</v>
      </c>
      <c r="C6415" s="143"/>
      <c r="D6415" s="286"/>
      <c r="E6415" s="286"/>
      <c r="F6415" s="286"/>
      <c r="G6415" s="286"/>
      <c r="H6415" s="69" t="s">
        <v>161</v>
      </c>
      <c r="I6415" s="69"/>
      <c r="J6415" s="73"/>
    </row>
    <row r="6416" spans="1:10" ht="15.75">
      <c r="A6416" s="11" t="s">
        <v>9</v>
      </c>
      <c r="B6416" s="286" t="s">
        <v>883</v>
      </c>
      <c r="C6416" s="286"/>
      <c r="D6416" s="286"/>
      <c r="E6416" s="16"/>
      <c r="F6416" s="11"/>
      <c r="G6416" s="16"/>
      <c r="H6416" s="1"/>
      <c r="I6416" s="1"/>
      <c r="J6416" s="71"/>
    </row>
    <row r="6417" spans="1:10" ht="15.75">
      <c r="A6417" s="11" t="s">
        <v>11</v>
      </c>
      <c r="B6417" s="289" t="s">
        <v>884</v>
      </c>
      <c r="C6417" s="289"/>
      <c r="D6417" s="289"/>
      <c r="E6417" s="289"/>
      <c r="F6417" s="18"/>
      <c r="G6417" s="19"/>
      <c r="H6417" s="1"/>
      <c r="I6417" s="1"/>
      <c r="J6417" s="71"/>
    </row>
    <row r="6418" spans="1:10" ht="15.75">
      <c r="A6418" s="21" t="s">
        <v>14</v>
      </c>
      <c r="B6418" s="21" t="s">
        <v>16</v>
      </c>
      <c r="C6418" s="21"/>
      <c r="D6418" s="22" t="s">
        <v>18</v>
      </c>
      <c r="E6418" s="23" t="s">
        <v>19</v>
      </c>
      <c r="F6418" s="23" t="s">
        <v>20</v>
      </c>
      <c r="G6418" s="21" t="s">
        <v>21</v>
      </c>
      <c r="H6418" s="63"/>
      <c r="I6418" s="63"/>
      <c r="J6418" s="59">
        <f>H6418*C6419</f>
        <v>0</v>
      </c>
    </row>
    <row r="6419" spans="1:10">
      <c r="A6419" s="144">
        <v>1</v>
      </c>
      <c r="B6419" s="145" t="s">
        <v>23</v>
      </c>
      <c r="C6419" s="26"/>
      <c r="D6419" s="146">
        <v>79305</v>
      </c>
      <c r="E6419" s="28">
        <f t="shared" ref="E6419:E6436" si="726">D6419*C6419</f>
        <v>0</v>
      </c>
      <c r="F6419" s="29">
        <v>0</v>
      </c>
      <c r="G6419" s="30">
        <f t="shared" ref="G6419:G6436" si="727">E6419-E6419*F6419</f>
        <v>0</v>
      </c>
      <c r="H6419" s="63">
        <f t="shared" ref="H6419:H6436" si="728">D6419/1.08</f>
        <v>73430.555555555547</v>
      </c>
      <c r="I6419" s="63"/>
      <c r="J6419" s="59">
        <f>H6419*C6420</f>
        <v>0</v>
      </c>
    </row>
    <row r="6420" spans="1:10">
      <c r="A6420" s="144">
        <v>2</v>
      </c>
      <c r="B6420" s="145" t="s">
        <v>25</v>
      </c>
      <c r="C6420" s="32"/>
      <c r="D6420" s="147">
        <v>128591</v>
      </c>
      <c r="E6420" s="28">
        <f t="shared" si="726"/>
        <v>0</v>
      </c>
      <c r="F6420" s="29">
        <v>0</v>
      </c>
      <c r="G6420" s="30">
        <f t="shared" si="727"/>
        <v>0</v>
      </c>
      <c r="H6420" s="63">
        <f t="shared" si="728"/>
        <v>119065.74074074073</v>
      </c>
      <c r="I6420" s="63"/>
      <c r="J6420" s="59"/>
    </row>
    <row r="6421" spans="1:10">
      <c r="A6421" s="144">
        <v>3</v>
      </c>
      <c r="B6421" s="145" t="s">
        <v>26</v>
      </c>
      <c r="C6421" s="34"/>
      <c r="D6421" s="146">
        <v>60043</v>
      </c>
      <c r="E6421" s="28">
        <f t="shared" si="726"/>
        <v>0</v>
      </c>
      <c r="F6421" s="29">
        <v>0</v>
      </c>
      <c r="G6421" s="30">
        <f t="shared" si="727"/>
        <v>0</v>
      </c>
      <c r="H6421" s="63">
        <f t="shared" si="728"/>
        <v>55595.370370370365</v>
      </c>
      <c r="I6421" s="63"/>
      <c r="J6421" s="59"/>
    </row>
    <row r="6422" spans="1:10">
      <c r="A6422" s="144">
        <v>4</v>
      </c>
      <c r="B6422" s="145" t="s">
        <v>27</v>
      </c>
      <c r="C6422" s="106"/>
      <c r="D6422" s="146">
        <v>115781</v>
      </c>
      <c r="E6422" s="28">
        <f t="shared" si="726"/>
        <v>0</v>
      </c>
      <c r="F6422" s="29">
        <v>0</v>
      </c>
      <c r="G6422" s="30">
        <f t="shared" si="727"/>
        <v>0</v>
      </c>
      <c r="H6422" s="63">
        <f t="shared" si="728"/>
        <v>107204.62962962962</v>
      </c>
      <c r="I6422" s="63"/>
      <c r="J6422" s="59"/>
    </row>
    <row r="6423" spans="1:10">
      <c r="A6423" s="144">
        <v>5</v>
      </c>
      <c r="B6423" s="145" t="s">
        <v>28</v>
      </c>
      <c r="C6423" s="32">
        <v>10</v>
      </c>
      <c r="D6423" s="146">
        <v>119943</v>
      </c>
      <c r="E6423" s="28">
        <f t="shared" si="726"/>
        <v>1199430</v>
      </c>
      <c r="F6423" s="124">
        <v>0</v>
      </c>
      <c r="G6423" s="30">
        <f t="shared" si="727"/>
        <v>1199430</v>
      </c>
      <c r="H6423" s="63">
        <f t="shared" si="728"/>
        <v>111058.33333333333</v>
      </c>
      <c r="I6423" s="63"/>
      <c r="J6423" s="59"/>
    </row>
    <row r="6424" spans="1:10">
      <c r="A6424" s="144">
        <v>6</v>
      </c>
      <c r="B6424" s="145" t="s">
        <v>29</v>
      </c>
      <c r="C6424" s="26"/>
      <c r="D6424" s="146">
        <v>94810</v>
      </c>
      <c r="E6424" s="28">
        <f t="shared" si="726"/>
        <v>0</v>
      </c>
      <c r="F6424" s="29">
        <v>0</v>
      </c>
      <c r="G6424" s="30">
        <f t="shared" si="727"/>
        <v>0</v>
      </c>
      <c r="H6424" s="63">
        <f t="shared" si="728"/>
        <v>87787.037037037036</v>
      </c>
      <c r="I6424" s="63"/>
      <c r="J6424" s="59"/>
    </row>
    <row r="6425" spans="1:10">
      <c r="A6425" s="144">
        <v>7</v>
      </c>
      <c r="B6425" s="145" t="s">
        <v>30</v>
      </c>
      <c r="C6425" s="34"/>
      <c r="D6425" s="146">
        <v>141396</v>
      </c>
      <c r="E6425" s="28">
        <f t="shared" si="726"/>
        <v>0</v>
      </c>
      <c r="F6425" s="29">
        <v>0</v>
      </c>
      <c r="G6425" s="30">
        <f t="shared" si="727"/>
        <v>0</v>
      </c>
      <c r="H6425" s="63">
        <f t="shared" si="728"/>
        <v>130922.22222222222</v>
      </c>
      <c r="I6425" s="63"/>
      <c r="J6425" s="59"/>
    </row>
    <row r="6426" spans="1:10">
      <c r="A6426" s="144">
        <v>8</v>
      </c>
      <c r="B6426" s="145" t="s">
        <v>31</v>
      </c>
      <c r="C6426" s="26"/>
      <c r="D6426" s="146">
        <v>232931</v>
      </c>
      <c r="E6426" s="28">
        <f t="shared" si="726"/>
        <v>0</v>
      </c>
      <c r="F6426" s="29">
        <v>0</v>
      </c>
      <c r="G6426" s="30">
        <f t="shared" si="727"/>
        <v>0</v>
      </c>
      <c r="H6426" s="63">
        <f t="shared" si="728"/>
        <v>215676.85185185182</v>
      </c>
      <c r="I6426" s="63"/>
      <c r="J6426" s="59"/>
    </row>
    <row r="6427" spans="1:10">
      <c r="A6427" s="144">
        <v>9</v>
      </c>
      <c r="B6427" s="148" t="s">
        <v>32</v>
      </c>
      <c r="C6427" s="26"/>
      <c r="D6427" s="146">
        <v>101534</v>
      </c>
      <c r="E6427" s="28">
        <f t="shared" si="726"/>
        <v>0</v>
      </c>
      <c r="F6427" s="29">
        <v>0</v>
      </c>
      <c r="G6427" s="30">
        <f t="shared" si="727"/>
        <v>0</v>
      </c>
      <c r="H6427" s="63">
        <f t="shared" si="728"/>
        <v>94012.962962962964</v>
      </c>
      <c r="I6427" s="63"/>
      <c r="J6427" s="59"/>
    </row>
    <row r="6428" spans="1:10">
      <c r="A6428" s="144">
        <v>10</v>
      </c>
      <c r="B6428" s="148" t="s">
        <v>33</v>
      </c>
      <c r="C6428" s="37"/>
      <c r="D6428" s="147">
        <v>110148</v>
      </c>
      <c r="E6428" s="28">
        <f t="shared" si="726"/>
        <v>0</v>
      </c>
      <c r="F6428" s="29">
        <v>0</v>
      </c>
      <c r="G6428" s="30">
        <f t="shared" si="727"/>
        <v>0</v>
      </c>
      <c r="H6428" s="63">
        <f t="shared" si="728"/>
        <v>101988.88888888888</v>
      </c>
      <c r="I6428" s="63"/>
      <c r="J6428" s="59"/>
    </row>
    <row r="6429" spans="1:10">
      <c r="A6429" s="144">
        <v>11</v>
      </c>
      <c r="B6429" s="145" t="s">
        <v>34</v>
      </c>
      <c r="C6429" s="37"/>
      <c r="D6429" s="146">
        <v>54198</v>
      </c>
      <c r="E6429" s="28">
        <f t="shared" si="726"/>
        <v>0</v>
      </c>
      <c r="F6429" s="29">
        <v>0</v>
      </c>
      <c r="G6429" s="30">
        <f t="shared" si="727"/>
        <v>0</v>
      </c>
      <c r="H6429" s="63">
        <f t="shared" si="728"/>
        <v>50183.333333333328</v>
      </c>
      <c r="I6429" s="63"/>
      <c r="J6429" s="59">
        <f t="shared" ref="J6429:J6435" si="729">H6429*C6430</f>
        <v>0</v>
      </c>
    </row>
    <row r="6430" spans="1:10">
      <c r="A6430" s="144">
        <v>12</v>
      </c>
      <c r="B6430" s="145" t="s">
        <v>35</v>
      </c>
      <c r="C6430" s="37"/>
      <c r="D6430" s="146">
        <v>49680</v>
      </c>
      <c r="E6430" s="28">
        <f t="shared" si="726"/>
        <v>0</v>
      </c>
      <c r="F6430" s="29">
        <v>0</v>
      </c>
      <c r="G6430" s="30">
        <f t="shared" si="727"/>
        <v>0</v>
      </c>
      <c r="H6430" s="63">
        <f t="shared" si="728"/>
        <v>46000</v>
      </c>
      <c r="I6430" s="63"/>
      <c r="J6430" s="59">
        <f t="shared" si="729"/>
        <v>0</v>
      </c>
    </row>
    <row r="6431" spans="1:10">
      <c r="A6431" s="144">
        <v>13</v>
      </c>
      <c r="B6431" s="145" t="s">
        <v>36</v>
      </c>
      <c r="C6431" s="37"/>
      <c r="D6431" s="149">
        <v>64152</v>
      </c>
      <c r="E6431" s="28">
        <f t="shared" si="726"/>
        <v>0</v>
      </c>
      <c r="F6431" s="29">
        <v>0</v>
      </c>
      <c r="G6431" s="30">
        <f t="shared" si="727"/>
        <v>0</v>
      </c>
      <c r="H6431" s="63">
        <f t="shared" si="728"/>
        <v>59399.999999999993</v>
      </c>
      <c r="I6431" s="63"/>
      <c r="J6431" s="59">
        <f t="shared" si="729"/>
        <v>0</v>
      </c>
    </row>
    <row r="6432" spans="1:10">
      <c r="A6432" s="144">
        <v>14</v>
      </c>
      <c r="B6432" s="145" t="s">
        <v>37</v>
      </c>
      <c r="C6432" s="37"/>
      <c r="D6432" s="149">
        <v>65934</v>
      </c>
      <c r="E6432" s="28">
        <f t="shared" si="726"/>
        <v>0</v>
      </c>
      <c r="F6432" s="29">
        <v>0</v>
      </c>
      <c r="G6432" s="30">
        <f t="shared" si="727"/>
        <v>0</v>
      </c>
      <c r="H6432" s="63">
        <f t="shared" si="728"/>
        <v>61049.999999999993</v>
      </c>
      <c r="I6432" s="63"/>
      <c r="J6432" s="59">
        <f t="shared" si="729"/>
        <v>0</v>
      </c>
    </row>
    <row r="6433" spans="1:10">
      <c r="A6433" s="144">
        <v>15</v>
      </c>
      <c r="B6433" s="145" t="s">
        <v>38</v>
      </c>
      <c r="C6433" s="37"/>
      <c r="D6433" s="149">
        <v>76626</v>
      </c>
      <c r="E6433" s="28">
        <f t="shared" si="726"/>
        <v>0</v>
      </c>
      <c r="F6433" s="124">
        <v>0</v>
      </c>
      <c r="G6433" s="30">
        <f t="shared" si="727"/>
        <v>0</v>
      </c>
      <c r="H6433" s="63">
        <f t="shared" si="728"/>
        <v>70950</v>
      </c>
      <c r="I6433" s="63"/>
      <c r="J6433" s="59">
        <f t="shared" si="729"/>
        <v>0</v>
      </c>
    </row>
    <row r="6434" spans="1:10">
      <c r="A6434" s="144">
        <v>16</v>
      </c>
      <c r="B6434" s="145" t="s">
        <v>39</v>
      </c>
      <c r="C6434" s="37"/>
      <c r="D6434" s="149">
        <v>80190</v>
      </c>
      <c r="E6434" s="28">
        <f t="shared" si="726"/>
        <v>0</v>
      </c>
      <c r="F6434" s="29">
        <v>0</v>
      </c>
      <c r="G6434" s="30">
        <f t="shared" si="727"/>
        <v>0</v>
      </c>
      <c r="H6434" s="63">
        <f t="shared" si="728"/>
        <v>74250</v>
      </c>
      <c r="I6434" s="63"/>
      <c r="J6434" s="59">
        <f t="shared" si="729"/>
        <v>0</v>
      </c>
    </row>
    <row r="6435" spans="1:10">
      <c r="A6435" s="144">
        <v>17</v>
      </c>
      <c r="B6435" s="145" t="s">
        <v>40</v>
      </c>
      <c r="C6435" s="37"/>
      <c r="D6435" s="149">
        <v>113832</v>
      </c>
      <c r="E6435" s="28">
        <f t="shared" si="726"/>
        <v>0</v>
      </c>
      <c r="F6435" s="29">
        <v>0</v>
      </c>
      <c r="G6435" s="30">
        <f t="shared" si="727"/>
        <v>0</v>
      </c>
      <c r="H6435" s="63">
        <f t="shared" si="728"/>
        <v>105400</v>
      </c>
      <c r="I6435" s="63"/>
      <c r="J6435" s="59">
        <f t="shared" si="729"/>
        <v>0</v>
      </c>
    </row>
    <row r="6436" spans="1:10" ht="17.25">
      <c r="A6436" s="144">
        <v>18</v>
      </c>
      <c r="B6436" s="145" t="s">
        <v>41</v>
      </c>
      <c r="C6436" s="37"/>
      <c r="D6436" s="150">
        <v>98010</v>
      </c>
      <c r="E6436" s="28">
        <f t="shared" si="726"/>
        <v>0</v>
      </c>
      <c r="F6436" s="29">
        <v>0</v>
      </c>
      <c r="G6436" s="30">
        <f t="shared" si="727"/>
        <v>0</v>
      </c>
      <c r="H6436" s="63">
        <f t="shared" si="728"/>
        <v>90750</v>
      </c>
      <c r="I6436" s="45"/>
      <c r="J6436" s="64"/>
    </row>
    <row r="6437" spans="1:10" ht="31.5">
      <c r="A6437" s="40"/>
      <c r="B6437" s="41" t="s">
        <v>42</v>
      </c>
      <c r="C6437" s="42">
        <f>SUM(C6419:C6436)</f>
        <v>10</v>
      </c>
      <c r="D6437" s="42"/>
      <c r="E6437" s="43">
        <f>SUM(E6419:E6436)</f>
        <v>1199430</v>
      </c>
      <c r="F6437" s="43"/>
      <c r="G6437" s="44">
        <f>SUM(G6419:G6436)</f>
        <v>1199430</v>
      </c>
      <c r="H6437" s="5"/>
      <c r="I6437" s="5"/>
      <c r="J6437" s="75">
        <f>J6436*0.08</f>
        <v>0</v>
      </c>
    </row>
    <row r="6438" spans="1:10" ht="31.5">
      <c r="A6438" s="46"/>
      <c r="B6438" s="47"/>
      <c r="C6438" s="48"/>
      <c r="D6438" s="48"/>
      <c r="E6438" s="49"/>
      <c r="F6438" s="49"/>
      <c r="G6438" s="151"/>
      <c r="H6438" s="6"/>
      <c r="I6438" s="6"/>
      <c r="J6438" s="76">
        <f>SUM(J6436:J6437)</f>
        <v>0</v>
      </c>
    </row>
    <row r="6439" spans="1:10" ht="18">
      <c r="A6439" s="283" t="s">
        <v>43</v>
      </c>
      <c r="B6439" s="283"/>
      <c r="C6439" s="284" t="s">
        <v>44</v>
      </c>
      <c r="D6439" s="284"/>
      <c r="E6439" s="54"/>
      <c r="F6439" s="54"/>
      <c r="G6439" s="55" t="s">
        <v>45</v>
      </c>
      <c r="H6439" s="141"/>
      <c r="I6439" s="141"/>
      <c r="J6439" s="141"/>
    </row>
    <row r="6442" spans="1:10" ht="15.75">
      <c r="A6442" s="279" t="s">
        <v>0</v>
      </c>
      <c r="B6442" s="279"/>
      <c r="C6442" s="279"/>
      <c r="D6442" s="279"/>
      <c r="E6442" s="279"/>
      <c r="F6442" s="279"/>
      <c r="G6442" s="279"/>
      <c r="H6442" s="141"/>
      <c r="I6442" s="141"/>
      <c r="J6442" s="141"/>
    </row>
    <row r="6443" spans="1:10" ht="15.75">
      <c r="A6443" s="279" t="s">
        <v>1</v>
      </c>
      <c r="B6443" s="279"/>
      <c r="C6443" s="279"/>
      <c r="D6443" s="279"/>
      <c r="E6443" s="279"/>
      <c r="F6443" s="279"/>
      <c r="G6443" s="279"/>
      <c r="H6443" s="1"/>
      <c r="I6443" s="1"/>
      <c r="J6443" s="71"/>
    </row>
    <row r="6444" spans="1:10" ht="15.75">
      <c r="A6444" s="279" t="s">
        <v>2</v>
      </c>
      <c r="B6444" s="279"/>
      <c r="C6444" s="279"/>
      <c r="D6444" s="279"/>
      <c r="E6444" s="279"/>
      <c r="F6444" s="279"/>
      <c r="G6444" s="279"/>
      <c r="H6444" s="1"/>
      <c r="I6444" s="1"/>
      <c r="J6444" s="71"/>
    </row>
    <row r="6445" spans="1:10" ht="15.75">
      <c r="A6445" s="279" t="s">
        <v>4</v>
      </c>
      <c r="B6445" s="279"/>
      <c r="C6445" s="279"/>
      <c r="D6445" s="279"/>
      <c r="E6445" s="279"/>
      <c r="F6445" s="279"/>
      <c r="G6445" s="279"/>
      <c r="H6445" s="1"/>
      <c r="I6445" s="1"/>
      <c r="J6445" s="71"/>
    </row>
    <row r="6446" spans="1:10" ht="27">
      <c r="A6446" s="280" t="s">
        <v>6</v>
      </c>
      <c r="B6446" s="280"/>
      <c r="C6446" s="280"/>
      <c r="D6446" s="280"/>
      <c r="E6446" s="280"/>
      <c r="F6446" s="280"/>
      <c r="G6446" s="280"/>
      <c r="H6446" s="2"/>
      <c r="I6446" s="2"/>
      <c r="J6446" s="72"/>
    </row>
    <row r="6447" spans="1:10" ht="27">
      <c r="A6447" s="142"/>
      <c r="B6447" s="142"/>
      <c r="C6447" s="281" t="s">
        <v>441</v>
      </c>
      <c r="D6447" s="281"/>
      <c r="E6447" s="281"/>
      <c r="F6447" s="281"/>
      <c r="G6447" s="281"/>
      <c r="H6447" s="68"/>
      <c r="I6447" s="68"/>
      <c r="J6447" s="71"/>
    </row>
    <row r="6448" spans="1:10" ht="15.75">
      <c r="A6448" s="11" t="s">
        <v>358</v>
      </c>
      <c r="B6448" s="12">
        <v>4138349579</v>
      </c>
      <c r="C6448" s="143"/>
      <c r="D6448" s="286"/>
      <c r="E6448" s="286"/>
      <c r="F6448" s="286"/>
      <c r="G6448" s="286"/>
      <c r="H6448" s="69" t="s">
        <v>161</v>
      </c>
      <c r="I6448" s="69"/>
      <c r="J6448" s="73"/>
    </row>
    <row r="6449" spans="1:10" ht="15.75">
      <c r="A6449" s="11" t="s">
        <v>9</v>
      </c>
      <c r="B6449" s="286" t="s">
        <v>885</v>
      </c>
      <c r="C6449" s="286"/>
      <c r="D6449" s="286"/>
      <c r="E6449" s="16"/>
      <c r="F6449" s="11"/>
      <c r="G6449" s="16"/>
      <c r="H6449" s="1"/>
      <c r="I6449" s="1"/>
      <c r="J6449" s="71"/>
    </row>
    <row r="6450" spans="1:10" ht="15.75">
      <c r="A6450" s="11" t="s">
        <v>11</v>
      </c>
      <c r="B6450" s="289" t="s">
        <v>506</v>
      </c>
      <c r="C6450" s="289"/>
      <c r="D6450" s="289"/>
      <c r="E6450" s="289"/>
      <c r="F6450" s="18"/>
      <c r="G6450" s="19"/>
      <c r="H6450" s="1"/>
      <c r="I6450" s="1"/>
      <c r="J6450" s="71"/>
    </row>
    <row r="6451" spans="1:10" ht="15.75">
      <c r="A6451" s="21" t="s">
        <v>14</v>
      </c>
      <c r="B6451" s="21" t="s">
        <v>16</v>
      </c>
      <c r="C6451" s="21"/>
      <c r="D6451" s="22" t="s">
        <v>18</v>
      </c>
      <c r="E6451" s="23" t="s">
        <v>19</v>
      </c>
      <c r="F6451" s="23" t="s">
        <v>20</v>
      </c>
      <c r="G6451" s="21" t="s">
        <v>21</v>
      </c>
      <c r="H6451" s="63"/>
      <c r="I6451" s="63"/>
      <c r="J6451" s="59">
        <f>H6451*C6452</f>
        <v>0</v>
      </c>
    </row>
    <row r="6452" spans="1:10">
      <c r="A6452" s="144">
        <v>1</v>
      </c>
      <c r="B6452" s="145" t="s">
        <v>23</v>
      </c>
      <c r="C6452" s="26"/>
      <c r="D6452" s="146">
        <v>79305</v>
      </c>
      <c r="E6452" s="28">
        <f t="shared" ref="E6452:E6469" si="730">D6452*C6452</f>
        <v>0</v>
      </c>
      <c r="F6452" s="29">
        <v>0</v>
      </c>
      <c r="G6452" s="30">
        <f t="shared" ref="G6452:G6469" si="731">E6452-E6452*F6452</f>
        <v>0</v>
      </c>
      <c r="H6452" s="63">
        <f t="shared" ref="H6452:H6469" si="732">D6452/1.08</f>
        <v>73430.555555555547</v>
      </c>
      <c r="I6452" s="63"/>
      <c r="J6452" s="59">
        <f>H6452*C6453</f>
        <v>0</v>
      </c>
    </row>
    <row r="6453" spans="1:10">
      <c r="A6453" s="144">
        <v>2</v>
      </c>
      <c r="B6453" s="145" t="s">
        <v>25</v>
      </c>
      <c r="C6453" s="32"/>
      <c r="D6453" s="147">
        <v>128591</v>
      </c>
      <c r="E6453" s="28">
        <f t="shared" si="730"/>
        <v>0</v>
      </c>
      <c r="F6453" s="29">
        <v>0</v>
      </c>
      <c r="G6453" s="30">
        <f t="shared" si="731"/>
        <v>0</v>
      </c>
      <c r="H6453" s="63">
        <f t="shared" si="732"/>
        <v>119065.74074074073</v>
      </c>
      <c r="I6453" s="63"/>
      <c r="J6453" s="59"/>
    </row>
    <row r="6454" spans="1:10">
      <c r="A6454" s="144">
        <v>3</v>
      </c>
      <c r="B6454" s="145" t="s">
        <v>26</v>
      </c>
      <c r="C6454" s="34"/>
      <c r="D6454" s="146">
        <v>60043</v>
      </c>
      <c r="E6454" s="28">
        <f t="shared" si="730"/>
        <v>0</v>
      </c>
      <c r="F6454" s="29">
        <v>0</v>
      </c>
      <c r="G6454" s="30">
        <f t="shared" si="731"/>
        <v>0</v>
      </c>
      <c r="H6454" s="63">
        <f t="shared" si="732"/>
        <v>55595.370370370365</v>
      </c>
      <c r="I6454" s="63"/>
      <c r="J6454" s="59"/>
    </row>
    <row r="6455" spans="1:10">
      <c r="A6455" s="144">
        <v>4</v>
      </c>
      <c r="B6455" s="145" t="s">
        <v>27</v>
      </c>
      <c r="C6455" s="106"/>
      <c r="D6455" s="146">
        <v>115781</v>
      </c>
      <c r="E6455" s="28">
        <f t="shared" si="730"/>
        <v>0</v>
      </c>
      <c r="F6455" s="29">
        <v>0</v>
      </c>
      <c r="G6455" s="30">
        <f t="shared" si="731"/>
        <v>0</v>
      </c>
      <c r="H6455" s="63">
        <f t="shared" si="732"/>
        <v>107204.62962962962</v>
      </c>
      <c r="I6455" s="63"/>
      <c r="J6455" s="59"/>
    </row>
    <row r="6456" spans="1:10">
      <c r="A6456" s="144">
        <v>5</v>
      </c>
      <c r="B6456" s="145" t="s">
        <v>28</v>
      </c>
      <c r="C6456" s="32">
        <v>10</v>
      </c>
      <c r="D6456" s="146">
        <v>119943</v>
      </c>
      <c r="E6456" s="28">
        <f t="shared" si="730"/>
        <v>1199430</v>
      </c>
      <c r="F6456" s="124">
        <v>0</v>
      </c>
      <c r="G6456" s="30">
        <f t="shared" si="731"/>
        <v>1199430</v>
      </c>
      <c r="H6456" s="63">
        <f t="shared" si="732"/>
        <v>111058.33333333333</v>
      </c>
      <c r="I6456" s="63"/>
      <c r="J6456" s="59"/>
    </row>
    <row r="6457" spans="1:10">
      <c r="A6457" s="144">
        <v>6</v>
      </c>
      <c r="B6457" s="145" t="s">
        <v>29</v>
      </c>
      <c r="C6457" s="26"/>
      <c r="D6457" s="146">
        <v>94810</v>
      </c>
      <c r="E6457" s="28">
        <f t="shared" si="730"/>
        <v>0</v>
      </c>
      <c r="F6457" s="29">
        <v>0</v>
      </c>
      <c r="G6457" s="30">
        <f t="shared" si="731"/>
        <v>0</v>
      </c>
      <c r="H6457" s="63">
        <f t="shared" si="732"/>
        <v>87787.037037037036</v>
      </c>
      <c r="I6457" s="63"/>
      <c r="J6457" s="59"/>
    </row>
    <row r="6458" spans="1:10">
      <c r="A6458" s="144">
        <v>7</v>
      </c>
      <c r="B6458" s="145" t="s">
        <v>30</v>
      </c>
      <c r="C6458" s="34"/>
      <c r="D6458" s="146">
        <v>141396</v>
      </c>
      <c r="E6458" s="28">
        <f t="shared" si="730"/>
        <v>0</v>
      </c>
      <c r="F6458" s="29">
        <v>0</v>
      </c>
      <c r="G6458" s="30">
        <f t="shared" si="731"/>
        <v>0</v>
      </c>
      <c r="H6458" s="63">
        <f t="shared" si="732"/>
        <v>130922.22222222222</v>
      </c>
      <c r="I6458" s="63"/>
      <c r="J6458" s="59"/>
    </row>
    <row r="6459" spans="1:10">
      <c r="A6459" s="144">
        <v>8</v>
      </c>
      <c r="B6459" s="145" t="s">
        <v>31</v>
      </c>
      <c r="C6459" s="26"/>
      <c r="D6459" s="146">
        <v>232931</v>
      </c>
      <c r="E6459" s="28">
        <f t="shared" si="730"/>
        <v>0</v>
      </c>
      <c r="F6459" s="29">
        <v>0</v>
      </c>
      <c r="G6459" s="30">
        <f t="shared" si="731"/>
        <v>0</v>
      </c>
      <c r="H6459" s="63">
        <f t="shared" si="732"/>
        <v>215676.85185185182</v>
      </c>
      <c r="I6459" s="63"/>
      <c r="J6459" s="59"/>
    </row>
    <row r="6460" spans="1:10">
      <c r="A6460" s="144">
        <v>9</v>
      </c>
      <c r="B6460" s="148" t="s">
        <v>32</v>
      </c>
      <c r="C6460" s="26"/>
      <c r="D6460" s="146">
        <v>101534</v>
      </c>
      <c r="E6460" s="28">
        <f t="shared" si="730"/>
        <v>0</v>
      </c>
      <c r="F6460" s="29">
        <v>0</v>
      </c>
      <c r="G6460" s="30">
        <f t="shared" si="731"/>
        <v>0</v>
      </c>
      <c r="H6460" s="63">
        <f t="shared" si="732"/>
        <v>94012.962962962964</v>
      </c>
      <c r="I6460" s="63"/>
      <c r="J6460" s="59"/>
    </row>
    <row r="6461" spans="1:10">
      <c r="A6461" s="144">
        <v>10</v>
      </c>
      <c r="B6461" s="148" t="s">
        <v>33</v>
      </c>
      <c r="C6461" s="37"/>
      <c r="D6461" s="147">
        <v>110148</v>
      </c>
      <c r="E6461" s="28">
        <f t="shared" si="730"/>
        <v>0</v>
      </c>
      <c r="F6461" s="29">
        <v>0</v>
      </c>
      <c r="G6461" s="30">
        <f t="shared" si="731"/>
        <v>0</v>
      </c>
      <c r="H6461" s="63">
        <f t="shared" si="732"/>
        <v>101988.88888888888</v>
      </c>
      <c r="I6461" s="63"/>
      <c r="J6461" s="59"/>
    </row>
    <row r="6462" spans="1:10">
      <c r="A6462" s="144">
        <v>11</v>
      </c>
      <c r="B6462" s="145" t="s">
        <v>34</v>
      </c>
      <c r="C6462" s="37">
        <v>10</v>
      </c>
      <c r="D6462" s="146">
        <v>54198</v>
      </c>
      <c r="E6462" s="28">
        <f t="shared" si="730"/>
        <v>541980</v>
      </c>
      <c r="F6462" s="29">
        <v>0</v>
      </c>
      <c r="G6462" s="30">
        <f t="shared" si="731"/>
        <v>541980</v>
      </c>
      <c r="H6462" s="63">
        <f t="shared" si="732"/>
        <v>50183.333333333328</v>
      </c>
      <c r="I6462" s="63"/>
      <c r="J6462" s="59">
        <f t="shared" ref="J6462:J6468" si="733">H6462*C6463</f>
        <v>0</v>
      </c>
    </row>
    <row r="6463" spans="1:10">
      <c r="A6463" s="144">
        <v>12</v>
      </c>
      <c r="B6463" s="145" t="s">
        <v>35</v>
      </c>
      <c r="C6463" s="37"/>
      <c r="D6463" s="146">
        <v>49680</v>
      </c>
      <c r="E6463" s="28">
        <f t="shared" si="730"/>
        <v>0</v>
      </c>
      <c r="F6463" s="29">
        <v>0</v>
      </c>
      <c r="G6463" s="30">
        <f t="shared" si="731"/>
        <v>0</v>
      </c>
      <c r="H6463" s="63">
        <f t="shared" si="732"/>
        <v>46000</v>
      </c>
      <c r="I6463" s="63"/>
      <c r="J6463" s="59">
        <f t="shared" si="733"/>
        <v>0</v>
      </c>
    </row>
    <row r="6464" spans="1:10">
      <c r="A6464" s="144">
        <v>13</v>
      </c>
      <c r="B6464" s="145" t="s">
        <v>36</v>
      </c>
      <c r="C6464" s="37"/>
      <c r="D6464" s="149">
        <v>64152</v>
      </c>
      <c r="E6464" s="28">
        <f t="shared" si="730"/>
        <v>0</v>
      </c>
      <c r="F6464" s="29">
        <v>0</v>
      </c>
      <c r="G6464" s="30">
        <f t="shared" si="731"/>
        <v>0</v>
      </c>
      <c r="H6464" s="63">
        <f t="shared" si="732"/>
        <v>59399.999999999993</v>
      </c>
      <c r="I6464" s="63"/>
      <c r="J6464" s="59">
        <f t="shared" si="733"/>
        <v>0</v>
      </c>
    </row>
    <row r="6465" spans="1:10">
      <c r="A6465" s="144">
        <v>14</v>
      </c>
      <c r="B6465" s="145" t="s">
        <v>37</v>
      </c>
      <c r="C6465" s="37"/>
      <c r="D6465" s="149">
        <v>65934</v>
      </c>
      <c r="E6465" s="28">
        <f t="shared" si="730"/>
        <v>0</v>
      </c>
      <c r="F6465" s="29">
        <v>0</v>
      </c>
      <c r="G6465" s="30">
        <f t="shared" si="731"/>
        <v>0</v>
      </c>
      <c r="H6465" s="63">
        <f t="shared" si="732"/>
        <v>61049.999999999993</v>
      </c>
      <c r="I6465" s="63"/>
      <c r="J6465" s="59">
        <f t="shared" si="733"/>
        <v>0</v>
      </c>
    </row>
    <row r="6466" spans="1:10">
      <c r="A6466" s="144">
        <v>15</v>
      </c>
      <c r="B6466" s="145" t="s">
        <v>38</v>
      </c>
      <c r="C6466" s="37"/>
      <c r="D6466" s="149">
        <v>76626</v>
      </c>
      <c r="E6466" s="28">
        <f t="shared" si="730"/>
        <v>0</v>
      </c>
      <c r="F6466" s="124">
        <v>0</v>
      </c>
      <c r="G6466" s="30">
        <f t="shared" si="731"/>
        <v>0</v>
      </c>
      <c r="H6466" s="63">
        <f t="shared" si="732"/>
        <v>70950</v>
      </c>
      <c r="I6466" s="63"/>
      <c r="J6466" s="59">
        <f t="shared" si="733"/>
        <v>0</v>
      </c>
    </row>
    <row r="6467" spans="1:10">
      <c r="A6467" s="144">
        <v>16</v>
      </c>
      <c r="B6467" s="145" t="s">
        <v>39</v>
      </c>
      <c r="C6467" s="37"/>
      <c r="D6467" s="149">
        <v>80190</v>
      </c>
      <c r="E6467" s="28">
        <f t="shared" si="730"/>
        <v>0</v>
      </c>
      <c r="F6467" s="29">
        <v>0</v>
      </c>
      <c r="G6467" s="30">
        <f t="shared" si="731"/>
        <v>0</v>
      </c>
      <c r="H6467" s="63">
        <f t="shared" si="732"/>
        <v>74250</v>
      </c>
      <c r="I6467" s="63"/>
      <c r="J6467" s="59">
        <f t="shared" si="733"/>
        <v>0</v>
      </c>
    </row>
    <row r="6468" spans="1:10">
      <c r="A6468" s="144">
        <v>17</v>
      </c>
      <c r="B6468" s="145" t="s">
        <v>40</v>
      </c>
      <c r="C6468" s="37"/>
      <c r="D6468" s="149">
        <v>113832</v>
      </c>
      <c r="E6468" s="28">
        <f t="shared" si="730"/>
        <v>0</v>
      </c>
      <c r="F6468" s="29">
        <v>0</v>
      </c>
      <c r="G6468" s="30">
        <f t="shared" si="731"/>
        <v>0</v>
      </c>
      <c r="H6468" s="63">
        <f t="shared" si="732"/>
        <v>105400</v>
      </c>
      <c r="I6468" s="63"/>
      <c r="J6468" s="59">
        <f t="shared" si="733"/>
        <v>0</v>
      </c>
    </row>
    <row r="6469" spans="1:10" ht="17.25">
      <c r="A6469" s="144">
        <v>18</v>
      </c>
      <c r="B6469" s="145" t="s">
        <v>41</v>
      </c>
      <c r="C6469" s="37"/>
      <c r="D6469" s="150">
        <v>98010</v>
      </c>
      <c r="E6469" s="28">
        <f t="shared" si="730"/>
        <v>0</v>
      </c>
      <c r="F6469" s="29">
        <v>0</v>
      </c>
      <c r="G6469" s="30">
        <f t="shared" si="731"/>
        <v>0</v>
      </c>
      <c r="H6469" s="63">
        <f t="shared" si="732"/>
        <v>90750</v>
      </c>
      <c r="I6469" s="45"/>
      <c r="J6469" s="64"/>
    </row>
    <row r="6470" spans="1:10" ht="31.5">
      <c r="A6470" s="40"/>
      <c r="B6470" s="41" t="s">
        <v>42</v>
      </c>
      <c r="C6470" s="42">
        <f>SUM(C6452:C6469)</f>
        <v>20</v>
      </c>
      <c r="D6470" s="42"/>
      <c r="E6470" s="43">
        <f>SUM(E6452:E6469)</f>
        <v>1741410</v>
      </c>
      <c r="F6470" s="43"/>
      <c r="G6470" s="44">
        <f>SUM(G6452:G6469)</f>
        <v>1741410</v>
      </c>
      <c r="H6470" s="5"/>
      <c r="I6470" s="5"/>
      <c r="J6470" s="75">
        <f>J6469*0.08</f>
        <v>0</v>
      </c>
    </row>
    <row r="6471" spans="1:10" ht="31.5">
      <c r="A6471" s="46"/>
      <c r="B6471" s="47"/>
      <c r="C6471" s="48"/>
      <c r="D6471" s="48"/>
      <c r="E6471" s="49"/>
      <c r="F6471" s="49"/>
      <c r="G6471" s="151"/>
      <c r="H6471" s="6"/>
      <c r="I6471" s="6"/>
      <c r="J6471" s="76">
        <f>SUM(J6469:J6470)</f>
        <v>0</v>
      </c>
    </row>
    <row r="6472" spans="1:10" ht="18">
      <c r="A6472" s="283" t="s">
        <v>43</v>
      </c>
      <c r="B6472" s="283"/>
      <c r="C6472" s="284" t="s">
        <v>44</v>
      </c>
      <c r="D6472" s="284"/>
      <c r="E6472" s="54"/>
      <c r="F6472" s="54"/>
      <c r="G6472" s="55" t="s">
        <v>45</v>
      </c>
      <c r="H6472" s="141"/>
      <c r="I6472" s="141"/>
      <c r="J6472" s="141"/>
    </row>
    <row r="6475" spans="1:10" ht="15.75">
      <c r="A6475" s="279" t="s">
        <v>0</v>
      </c>
      <c r="B6475" s="279"/>
      <c r="C6475" s="279"/>
      <c r="D6475" s="279"/>
      <c r="E6475" s="279"/>
      <c r="F6475" s="279"/>
      <c r="G6475" s="279"/>
      <c r="H6475" s="141"/>
      <c r="I6475" s="141"/>
      <c r="J6475" s="141"/>
    </row>
    <row r="6476" spans="1:10" ht="15.75">
      <c r="A6476" s="279" t="s">
        <v>1</v>
      </c>
      <c r="B6476" s="279"/>
      <c r="C6476" s="279"/>
      <c r="D6476" s="279"/>
      <c r="E6476" s="279"/>
      <c r="F6476" s="279"/>
      <c r="G6476" s="279"/>
      <c r="H6476" s="1"/>
      <c r="I6476" s="1"/>
      <c r="J6476" s="71"/>
    </row>
    <row r="6477" spans="1:10" ht="15.75">
      <c r="A6477" s="279" t="s">
        <v>2</v>
      </c>
      <c r="B6477" s="279"/>
      <c r="C6477" s="279"/>
      <c r="D6477" s="279"/>
      <c r="E6477" s="279"/>
      <c r="F6477" s="279"/>
      <c r="G6477" s="279"/>
      <c r="H6477" s="1"/>
      <c r="I6477" s="1"/>
      <c r="J6477" s="71"/>
    </row>
    <row r="6478" spans="1:10" ht="15.75">
      <c r="A6478" s="279" t="s">
        <v>4</v>
      </c>
      <c r="B6478" s="279"/>
      <c r="C6478" s="279"/>
      <c r="D6478" s="279"/>
      <c r="E6478" s="279"/>
      <c r="F6478" s="279"/>
      <c r="G6478" s="279"/>
      <c r="H6478" s="1"/>
      <c r="I6478" s="1"/>
      <c r="J6478" s="71"/>
    </row>
    <row r="6479" spans="1:10" ht="27">
      <c r="A6479" s="280" t="s">
        <v>6</v>
      </c>
      <c r="B6479" s="280"/>
      <c r="C6479" s="280"/>
      <c r="D6479" s="280"/>
      <c r="E6479" s="280"/>
      <c r="F6479" s="280"/>
      <c r="G6479" s="280"/>
      <c r="H6479" s="2"/>
      <c r="I6479" s="2"/>
      <c r="J6479" s="72"/>
    </row>
    <row r="6480" spans="1:10" ht="27">
      <c r="A6480" s="142"/>
      <c r="B6480" s="142"/>
      <c r="C6480" s="281" t="s">
        <v>441</v>
      </c>
      <c r="D6480" s="281"/>
      <c r="E6480" s="281"/>
      <c r="F6480" s="281"/>
      <c r="G6480" s="281"/>
      <c r="H6480" s="68"/>
      <c r="I6480" s="68"/>
      <c r="J6480" s="71"/>
    </row>
    <row r="6481" spans="1:10" ht="15.75">
      <c r="A6481" s="11" t="s">
        <v>358</v>
      </c>
      <c r="B6481" s="12">
        <v>4138348714</v>
      </c>
      <c r="C6481" s="143"/>
      <c r="D6481" s="286"/>
      <c r="E6481" s="286"/>
      <c r="F6481" s="286"/>
      <c r="G6481" s="286"/>
      <c r="H6481" s="69" t="s">
        <v>161</v>
      </c>
      <c r="I6481" s="69"/>
      <c r="J6481" s="73"/>
    </row>
    <row r="6482" spans="1:10" ht="15.75">
      <c r="A6482" s="11" t="s">
        <v>9</v>
      </c>
      <c r="B6482" s="286" t="s">
        <v>886</v>
      </c>
      <c r="C6482" s="286"/>
      <c r="D6482" s="286"/>
      <c r="E6482" s="16"/>
      <c r="F6482" s="11"/>
      <c r="G6482" s="16"/>
      <c r="H6482" s="1"/>
      <c r="I6482" s="1"/>
      <c r="J6482" s="71"/>
    </row>
    <row r="6483" spans="1:10" ht="15.75">
      <c r="A6483" s="11" t="s">
        <v>11</v>
      </c>
      <c r="B6483" s="289" t="s">
        <v>804</v>
      </c>
      <c r="C6483" s="289"/>
      <c r="D6483" s="289"/>
      <c r="E6483" s="289"/>
      <c r="F6483" s="18"/>
      <c r="G6483" s="19"/>
      <c r="H6483" s="1"/>
      <c r="I6483" s="1"/>
      <c r="J6483" s="71"/>
    </row>
    <row r="6484" spans="1:10" ht="15.75">
      <c r="A6484" s="21" t="s">
        <v>14</v>
      </c>
      <c r="B6484" s="21" t="s">
        <v>16</v>
      </c>
      <c r="C6484" s="21"/>
      <c r="D6484" s="22" t="s">
        <v>18</v>
      </c>
      <c r="E6484" s="23" t="s">
        <v>19</v>
      </c>
      <c r="F6484" s="23" t="s">
        <v>20</v>
      </c>
      <c r="G6484" s="21" t="s">
        <v>21</v>
      </c>
      <c r="H6484" s="63"/>
      <c r="I6484" s="63"/>
      <c r="J6484" s="59">
        <f>H6484*C6485</f>
        <v>0</v>
      </c>
    </row>
    <row r="6485" spans="1:10">
      <c r="A6485" s="144">
        <v>1</v>
      </c>
      <c r="B6485" s="145" t="s">
        <v>23</v>
      </c>
      <c r="C6485" s="26">
        <v>5</v>
      </c>
      <c r="D6485" s="146">
        <v>79305</v>
      </c>
      <c r="E6485" s="28">
        <f t="shared" ref="E6485:E6502" si="734">D6485*C6485</f>
        <v>396525</v>
      </c>
      <c r="F6485" s="29">
        <v>0</v>
      </c>
      <c r="G6485" s="30">
        <f t="shared" ref="G6485:G6502" si="735">E6485-E6485*F6485</f>
        <v>396525</v>
      </c>
      <c r="H6485" s="63">
        <f t="shared" ref="H6485:H6502" si="736">D6485/1.08</f>
        <v>73430.555555555547</v>
      </c>
      <c r="I6485" s="63"/>
      <c r="J6485" s="59">
        <f>H6485*C6486</f>
        <v>0</v>
      </c>
    </row>
    <row r="6486" spans="1:10">
      <c r="A6486" s="144">
        <v>2</v>
      </c>
      <c r="B6486" s="145" t="s">
        <v>25</v>
      </c>
      <c r="C6486" s="32"/>
      <c r="D6486" s="147">
        <v>128591</v>
      </c>
      <c r="E6486" s="28">
        <f t="shared" si="734"/>
        <v>0</v>
      </c>
      <c r="F6486" s="29">
        <v>0</v>
      </c>
      <c r="G6486" s="30">
        <f t="shared" si="735"/>
        <v>0</v>
      </c>
      <c r="H6486" s="63">
        <f t="shared" si="736"/>
        <v>119065.74074074073</v>
      </c>
      <c r="I6486" s="63"/>
      <c r="J6486" s="59"/>
    </row>
    <row r="6487" spans="1:10">
      <c r="A6487" s="144">
        <v>3</v>
      </c>
      <c r="B6487" s="145" t="s">
        <v>26</v>
      </c>
      <c r="C6487" s="34"/>
      <c r="D6487" s="146">
        <v>60043</v>
      </c>
      <c r="E6487" s="28">
        <f t="shared" si="734"/>
        <v>0</v>
      </c>
      <c r="F6487" s="29">
        <v>0</v>
      </c>
      <c r="G6487" s="30">
        <f t="shared" si="735"/>
        <v>0</v>
      </c>
      <c r="H6487" s="63">
        <f t="shared" si="736"/>
        <v>55595.370370370365</v>
      </c>
      <c r="I6487" s="63"/>
      <c r="J6487" s="59"/>
    </row>
    <row r="6488" spans="1:10">
      <c r="A6488" s="144">
        <v>4</v>
      </c>
      <c r="B6488" s="145" t="s">
        <v>27</v>
      </c>
      <c r="C6488" s="106"/>
      <c r="D6488" s="146">
        <v>115781</v>
      </c>
      <c r="E6488" s="28">
        <f t="shared" si="734"/>
        <v>0</v>
      </c>
      <c r="F6488" s="29">
        <v>0</v>
      </c>
      <c r="G6488" s="30">
        <f t="shared" si="735"/>
        <v>0</v>
      </c>
      <c r="H6488" s="63">
        <f t="shared" si="736"/>
        <v>107204.62962962962</v>
      </c>
      <c r="I6488" s="63"/>
      <c r="J6488" s="59"/>
    </row>
    <row r="6489" spans="1:10">
      <c r="A6489" s="144">
        <v>5</v>
      </c>
      <c r="B6489" s="145" t="s">
        <v>28</v>
      </c>
      <c r="C6489" s="32">
        <v>3</v>
      </c>
      <c r="D6489" s="146">
        <v>119943</v>
      </c>
      <c r="E6489" s="28">
        <f t="shared" si="734"/>
        <v>359829</v>
      </c>
      <c r="F6489" s="124">
        <v>0</v>
      </c>
      <c r="G6489" s="30">
        <f t="shared" si="735"/>
        <v>359829</v>
      </c>
      <c r="H6489" s="63">
        <f t="shared" si="736"/>
        <v>111058.33333333333</v>
      </c>
      <c r="I6489" s="63"/>
      <c r="J6489" s="59"/>
    </row>
    <row r="6490" spans="1:10">
      <c r="A6490" s="144">
        <v>6</v>
      </c>
      <c r="B6490" s="145" t="s">
        <v>29</v>
      </c>
      <c r="C6490" s="26"/>
      <c r="D6490" s="146">
        <v>94810</v>
      </c>
      <c r="E6490" s="28">
        <f t="shared" si="734"/>
        <v>0</v>
      </c>
      <c r="F6490" s="29">
        <v>0</v>
      </c>
      <c r="G6490" s="30">
        <f t="shared" si="735"/>
        <v>0</v>
      </c>
      <c r="H6490" s="63">
        <f t="shared" si="736"/>
        <v>87787.037037037036</v>
      </c>
      <c r="I6490" s="63"/>
      <c r="J6490" s="59"/>
    </row>
    <row r="6491" spans="1:10">
      <c r="A6491" s="144">
        <v>7</v>
      </c>
      <c r="B6491" s="145" t="s">
        <v>30</v>
      </c>
      <c r="C6491" s="34"/>
      <c r="D6491" s="146">
        <v>141396</v>
      </c>
      <c r="E6491" s="28">
        <f t="shared" si="734"/>
        <v>0</v>
      </c>
      <c r="F6491" s="29">
        <v>0</v>
      </c>
      <c r="G6491" s="30">
        <f t="shared" si="735"/>
        <v>0</v>
      </c>
      <c r="H6491" s="63">
        <f t="shared" si="736"/>
        <v>130922.22222222222</v>
      </c>
      <c r="I6491" s="63"/>
      <c r="J6491" s="59"/>
    </row>
    <row r="6492" spans="1:10">
      <c r="A6492" s="144">
        <v>8</v>
      </c>
      <c r="B6492" s="145" t="s">
        <v>31</v>
      </c>
      <c r="C6492" s="26"/>
      <c r="D6492" s="146">
        <v>232931</v>
      </c>
      <c r="E6492" s="28">
        <f t="shared" si="734"/>
        <v>0</v>
      </c>
      <c r="F6492" s="29">
        <v>0</v>
      </c>
      <c r="G6492" s="30">
        <f t="shared" si="735"/>
        <v>0</v>
      </c>
      <c r="H6492" s="63">
        <f t="shared" si="736"/>
        <v>215676.85185185182</v>
      </c>
      <c r="I6492" s="63"/>
      <c r="J6492" s="59"/>
    </row>
    <row r="6493" spans="1:10">
      <c r="A6493" s="144">
        <v>9</v>
      </c>
      <c r="B6493" s="148" t="s">
        <v>32</v>
      </c>
      <c r="C6493" s="26"/>
      <c r="D6493" s="146">
        <v>101534</v>
      </c>
      <c r="E6493" s="28">
        <f t="shared" si="734"/>
        <v>0</v>
      </c>
      <c r="F6493" s="29">
        <v>0</v>
      </c>
      <c r="G6493" s="30">
        <f t="shared" si="735"/>
        <v>0</v>
      </c>
      <c r="H6493" s="63">
        <f t="shared" si="736"/>
        <v>94012.962962962964</v>
      </c>
      <c r="I6493" s="63"/>
      <c r="J6493" s="59"/>
    </row>
    <row r="6494" spans="1:10">
      <c r="A6494" s="144">
        <v>10</v>
      </c>
      <c r="B6494" s="148" t="s">
        <v>33</v>
      </c>
      <c r="C6494" s="37"/>
      <c r="D6494" s="147">
        <v>110148</v>
      </c>
      <c r="E6494" s="28">
        <f t="shared" si="734"/>
        <v>0</v>
      </c>
      <c r="F6494" s="29">
        <v>0</v>
      </c>
      <c r="G6494" s="30">
        <f t="shared" si="735"/>
        <v>0</v>
      </c>
      <c r="H6494" s="63">
        <f t="shared" si="736"/>
        <v>101988.88888888888</v>
      </c>
      <c r="I6494" s="63"/>
      <c r="J6494" s="59"/>
    </row>
    <row r="6495" spans="1:10">
      <c r="A6495" s="144">
        <v>11</v>
      </c>
      <c r="B6495" s="145" t="s">
        <v>34</v>
      </c>
      <c r="C6495" s="37">
        <v>5</v>
      </c>
      <c r="D6495" s="146">
        <v>54198</v>
      </c>
      <c r="E6495" s="28">
        <f t="shared" si="734"/>
        <v>270990</v>
      </c>
      <c r="F6495" s="29">
        <v>0</v>
      </c>
      <c r="G6495" s="30">
        <f t="shared" si="735"/>
        <v>270990</v>
      </c>
      <c r="H6495" s="63">
        <f t="shared" si="736"/>
        <v>50183.333333333328</v>
      </c>
      <c r="I6495" s="63"/>
      <c r="J6495" s="59">
        <f t="shared" ref="J6495:J6501" si="737">H6495*C6496</f>
        <v>0</v>
      </c>
    </row>
    <row r="6496" spans="1:10">
      <c r="A6496" s="144">
        <v>12</v>
      </c>
      <c r="B6496" s="145" t="s">
        <v>35</v>
      </c>
      <c r="C6496" s="37"/>
      <c r="D6496" s="146">
        <v>49680</v>
      </c>
      <c r="E6496" s="28">
        <f t="shared" si="734"/>
        <v>0</v>
      </c>
      <c r="F6496" s="29">
        <v>0</v>
      </c>
      <c r="G6496" s="30">
        <f t="shared" si="735"/>
        <v>0</v>
      </c>
      <c r="H6496" s="63">
        <f t="shared" si="736"/>
        <v>46000</v>
      </c>
      <c r="I6496" s="63"/>
      <c r="J6496" s="59">
        <f t="shared" si="737"/>
        <v>0</v>
      </c>
    </row>
    <row r="6497" spans="1:10">
      <c r="A6497" s="144">
        <v>13</v>
      </c>
      <c r="B6497" s="145" t="s">
        <v>36</v>
      </c>
      <c r="C6497" s="37"/>
      <c r="D6497" s="149">
        <v>64152</v>
      </c>
      <c r="E6497" s="28">
        <f t="shared" si="734"/>
        <v>0</v>
      </c>
      <c r="F6497" s="29">
        <v>0</v>
      </c>
      <c r="G6497" s="30">
        <f t="shared" si="735"/>
        <v>0</v>
      </c>
      <c r="H6497" s="63">
        <f t="shared" si="736"/>
        <v>59399.999999999993</v>
      </c>
      <c r="I6497" s="63"/>
      <c r="J6497" s="59">
        <f t="shared" si="737"/>
        <v>0</v>
      </c>
    </row>
    <row r="6498" spans="1:10">
      <c r="A6498" s="144">
        <v>14</v>
      </c>
      <c r="B6498" s="145" t="s">
        <v>37</v>
      </c>
      <c r="C6498" s="37"/>
      <c r="D6498" s="149">
        <v>65934</v>
      </c>
      <c r="E6498" s="28">
        <f t="shared" si="734"/>
        <v>0</v>
      </c>
      <c r="F6498" s="29">
        <v>0</v>
      </c>
      <c r="G6498" s="30">
        <f t="shared" si="735"/>
        <v>0</v>
      </c>
      <c r="H6498" s="63">
        <f t="shared" si="736"/>
        <v>61049.999999999993</v>
      </c>
      <c r="I6498" s="63"/>
      <c r="J6498" s="59">
        <f t="shared" si="737"/>
        <v>0</v>
      </c>
    </row>
    <row r="6499" spans="1:10">
      <c r="A6499" s="144">
        <v>15</v>
      </c>
      <c r="B6499" s="145" t="s">
        <v>38</v>
      </c>
      <c r="C6499" s="37"/>
      <c r="D6499" s="149">
        <v>76626</v>
      </c>
      <c r="E6499" s="28">
        <f t="shared" si="734"/>
        <v>0</v>
      </c>
      <c r="F6499" s="124">
        <v>0</v>
      </c>
      <c r="G6499" s="30">
        <f t="shared" si="735"/>
        <v>0</v>
      </c>
      <c r="H6499" s="63">
        <f t="shared" si="736"/>
        <v>70950</v>
      </c>
      <c r="I6499" s="63"/>
      <c r="J6499" s="59">
        <f t="shared" si="737"/>
        <v>0</v>
      </c>
    </row>
    <row r="6500" spans="1:10">
      <c r="A6500" s="144">
        <v>16</v>
      </c>
      <c r="B6500" s="145" t="s">
        <v>39</v>
      </c>
      <c r="C6500" s="37"/>
      <c r="D6500" s="149">
        <v>80190</v>
      </c>
      <c r="E6500" s="28">
        <f t="shared" si="734"/>
        <v>0</v>
      </c>
      <c r="F6500" s="29">
        <v>0</v>
      </c>
      <c r="G6500" s="30">
        <f t="shared" si="735"/>
        <v>0</v>
      </c>
      <c r="H6500" s="63">
        <f t="shared" si="736"/>
        <v>74250</v>
      </c>
      <c r="I6500" s="63"/>
      <c r="J6500" s="59">
        <f t="shared" si="737"/>
        <v>0</v>
      </c>
    </row>
    <row r="6501" spans="1:10">
      <c r="A6501" s="144">
        <v>17</v>
      </c>
      <c r="B6501" s="145" t="s">
        <v>40</v>
      </c>
      <c r="C6501" s="37"/>
      <c r="D6501" s="149">
        <v>113832</v>
      </c>
      <c r="E6501" s="28">
        <f t="shared" si="734"/>
        <v>0</v>
      </c>
      <c r="F6501" s="29">
        <v>0</v>
      </c>
      <c r="G6501" s="30">
        <f t="shared" si="735"/>
        <v>0</v>
      </c>
      <c r="H6501" s="63">
        <f t="shared" si="736"/>
        <v>105400</v>
      </c>
      <c r="I6501" s="63"/>
      <c r="J6501" s="59">
        <f t="shared" si="737"/>
        <v>0</v>
      </c>
    </row>
    <row r="6502" spans="1:10" ht="17.25">
      <c r="A6502" s="144">
        <v>18</v>
      </c>
      <c r="B6502" s="145" t="s">
        <v>41</v>
      </c>
      <c r="C6502" s="37"/>
      <c r="D6502" s="150">
        <v>98010</v>
      </c>
      <c r="E6502" s="28">
        <f t="shared" si="734"/>
        <v>0</v>
      </c>
      <c r="F6502" s="29">
        <v>0</v>
      </c>
      <c r="G6502" s="30">
        <f t="shared" si="735"/>
        <v>0</v>
      </c>
      <c r="H6502" s="63">
        <f t="shared" si="736"/>
        <v>90750</v>
      </c>
      <c r="I6502" s="45"/>
      <c r="J6502" s="64"/>
    </row>
    <row r="6503" spans="1:10" ht="31.5">
      <c r="A6503" s="40"/>
      <c r="B6503" s="41" t="s">
        <v>42</v>
      </c>
      <c r="C6503" s="42">
        <f>SUM(C6485:C6502)</f>
        <v>13</v>
      </c>
      <c r="D6503" s="42"/>
      <c r="E6503" s="43">
        <f>SUM(E6485:E6502)</f>
        <v>1027344</v>
      </c>
      <c r="F6503" s="43"/>
      <c r="G6503" s="44">
        <f>SUM(G6485:G6502)</f>
        <v>1027344</v>
      </c>
      <c r="H6503" s="5"/>
      <c r="I6503" s="5"/>
      <c r="J6503" s="75">
        <f>J6502*0.08</f>
        <v>0</v>
      </c>
    </row>
    <row r="6504" spans="1:10" ht="31.5">
      <c r="A6504" s="46"/>
      <c r="B6504" s="47"/>
      <c r="C6504" s="48"/>
      <c r="D6504" s="48"/>
      <c r="E6504" s="49"/>
      <c r="F6504" s="49"/>
      <c r="G6504" s="151"/>
      <c r="H6504" s="6"/>
      <c r="I6504" s="6"/>
      <c r="J6504" s="76">
        <f>SUM(J6502:J6503)</f>
        <v>0</v>
      </c>
    </row>
    <row r="6505" spans="1:10" ht="18">
      <c r="A6505" s="283" t="s">
        <v>43</v>
      </c>
      <c r="B6505" s="283"/>
      <c r="C6505" s="284" t="s">
        <v>44</v>
      </c>
      <c r="D6505" s="284"/>
      <c r="E6505" s="54"/>
      <c r="F6505" s="54"/>
      <c r="G6505" s="55" t="s">
        <v>45</v>
      </c>
      <c r="H6505" s="141"/>
      <c r="I6505" s="141"/>
      <c r="J6505" s="141"/>
    </row>
    <row r="6508" spans="1:10" ht="15.75">
      <c r="A6508" s="279" t="s">
        <v>0</v>
      </c>
      <c r="B6508" s="279"/>
      <c r="C6508" s="279"/>
      <c r="D6508" s="279"/>
      <c r="E6508" s="279"/>
      <c r="F6508" s="279"/>
      <c r="G6508" s="279"/>
      <c r="H6508" s="141"/>
      <c r="I6508" s="141"/>
      <c r="J6508" s="141"/>
    </row>
    <row r="6509" spans="1:10" ht="15.75">
      <c r="A6509" s="279" t="s">
        <v>1</v>
      </c>
      <c r="B6509" s="279"/>
      <c r="C6509" s="279"/>
      <c r="D6509" s="279"/>
      <c r="E6509" s="279"/>
      <c r="F6509" s="279"/>
      <c r="G6509" s="279"/>
      <c r="H6509" s="1"/>
      <c r="I6509" s="1"/>
      <c r="J6509" s="71"/>
    </row>
    <row r="6510" spans="1:10" ht="15.75">
      <c r="A6510" s="279" t="s">
        <v>2</v>
      </c>
      <c r="B6510" s="279"/>
      <c r="C6510" s="279"/>
      <c r="D6510" s="279"/>
      <c r="E6510" s="279"/>
      <c r="F6510" s="279"/>
      <c r="G6510" s="279"/>
      <c r="H6510" s="1"/>
      <c r="I6510" s="1"/>
      <c r="J6510" s="71"/>
    </row>
    <row r="6511" spans="1:10" ht="15.75">
      <c r="A6511" s="279" t="s">
        <v>4</v>
      </c>
      <c r="B6511" s="279"/>
      <c r="C6511" s="279"/>
      <c r="D6511" s="279"/>
      <c r="E6511" s="279"/>
      <c r="F6511" s="279"/>
      <c r="G6511" s="279"/>
      <c r="H6511" s="1"/>
      <c r="I6511" s="1"/>
      <c r="J6511" s="71"/>
    </row>
    <row r="6512" spans="1:10" ht="27">
      <c r="A6512" s="280" t="s">
        <v>6</v>
      </c>
      <c r="B6512" s="280"/>
      <c r="C6512" s="280"/>
      <c r="D6512" s="280"/>
      <c r="E6512" s="280"/>
      <c r="F6512" s="280"/>
      <c r="G6512" s="280"/>
      <c r="H6512" s="2"/>
      <c r="I6512" s="2"/>
      <c r="J6512" s="72"/>
    </row>
    <row r="6513" spans="1:10" ht="27">
      <c r="A6513" s="142"/>
      <c r="B6513" s="142"/>
      <c r="C6513" s="281" t="s">
        <v>441</v>
      </c>
      <c r="D6513" s="281"/>
      <c r="E6513" s="281"/>
      <c r="F6513" s="281"/>
      <c r="G6513" s="281"/>
      <c r="H6513" s="68"/>
      <c r="I6513" s="68"/>
      <c r="J6513" s="71"/>
    </row>
    <row r="6514" spans="1:10" ht="15.75">
      <c r="A6514" s="11" t="s">
        <v>358</v>
      </c>
      <c r="B6514" s="12">
        <v>4138265115</v>
      </c>
      <c r="C6514" s="143"/>
      <c r="D6514" s="286"/>
      <c r="E6514" s="286"/>
      <c r="F6514" s="286"/>
      <c r="G6514" s="286"/>
      <c r="H6514" s="69" t="s">
        <v>161</v>
      </c>
      <c r="I6514" s="69"/>
      <c r="J6514" s="73"/>
    </row>
    <row r="6515" spans="1:10" ht="15.75">
      <c r="A6515" s="11" t="s">
        <v>9</v>
      </c>
      <c r="B6515" s="286" t="s">
        <v>887</v>
      </c>
      <c r="C6515" s="286"/>
      <c r="D6515" s="286"/>
      <c r="E6515" s="16"/>
      <c r="F6515" s="11"/>
      <c r="G6515" s="16"/>
      <c r="H6515" s="1"/>
      <c r="I6515" s="1"/>
      <c r="J6515" s="71"/>
    </row>
    <row r="6516" spans="1:10" ht="15.75">
      <c r="A6516" s="11" t="s">
        <v>11</v>
      </c>
      <c r="B6516" s="289" t="s">
        <v>888</v>
      </c>
      <c r="C6516" s="289"/>
      <c r="D6516" s="289"/>
      <c r="E6516" s="289"/>
      <c r="F6516" s="18"/>
      <c r="G6516" s="19"/>
      <c r="H6516" s="1"/>
      <c r="I6516" s="1"/>
      <c r="J6516" s="71"/>
    </row>
    <row r="6517" spans="1:10" ht="15.75">
      <c r="A6517" s="21" t="s">
        <v>14</v>
      </c>
      <c r="B6517" s="21" t="s">
        <v>16</v>
      </c>
      <c r="C6517" s="21"/>
      <c r="D6517" s="22" t="s">
        <v>18</v>
      </c>
      <c r="E6517" s="23" t="s">
        <v>19</v>
      </c>
      <c r="F6517" s="23" t="s">
        <v>20</v>
      </c>
      <c r="G6517" s="21" t="s">
        <v>21</v>
      </c>
      <c r="H6517" s="63"/>
      <c r="I6517" s="63"/>
      <c r="J6517" s="59">
        <f>H6517*C6518</f>
        <v>0</v>
      </c>
    </row>
    <row r="6518" spans="1:10">
      <c r="A6518" s="144">
        <v>1</v>
      </c>
      <c r="B6518" s="145" t="s">
        <v>23</v>
      </c>
      <c r="C6518" s="26">
        <v>5</v>
      </c>
      <c r="D6518" s="146">
        <v>79305</v>
      </c>
      <c r="E6518" s="28">
        <f t="shared" ref="E6518:E6535" si="738">D6518*C6518</f>
        <v>396525</v>
      </c>
      <c r="F6518" s="29">
        <v>0</v>
      </c>
      <c r="G6518" s="30">
        <f t="shared" ref="G6518:G6535" si="739">E6518-E6518*F6518</f>
        <v>396525</v>
      </c>
      <c r="H6518" s="63">
        <f t="shared" ref="H6518:H6535" si="740">D6518/1.08</f>
        <v>73430.555555555547</v>
      </c>
      <c r="I6518" s="63"/>
      <c r="J6518" s="59">
        <f>H6518*C6519</f>
        <v>0</v>
      </c>
    </row>
    <row r="6519" spans="1:10">
      <c r="A6519" s="144">
        <v>2</v>
      </c>
      <c r="B6519" s="145" t="s">
        <v>25</v>
      </c>
      <c r="C6519" s="32"/>
      <c r="D6519" s="147">
        <v>128591</v>
      </c>
      <c r="E6519" s="28">
        <f t="shared" si="738"/>
        <v>0</v>
      </c>
      <c r="F6519" s="29">
        <v>0</v>
      </c>
      <c r="G6519" s="30">
        <f t="shared" si="739"/>
        <v>0</v>
      </c>
      <c r="H6519" s="63">
        <f t="shared" si="740"/>
        <v>119065.74074074073</v>
      </c>
      <c r="I6519" s="63"/>
      <c r="J6519" s="59"/>
    </row>
    <row r="6520" spans="1:10">
      <c r="A6520" s="144">
        <v>3</v>
      </c>
      <c r="B6520" s="145" t="s">
        <v>26</v>
      </c>
      <c r="C6520" s="34">
        <v>5</v>
      </c>
      <c r="D6520" s="146">
        <v>60043</v>
      </c>
      <c r="E6520" s="28">
        <f t="shared" si="738"/>
        <v>300215</v>
      </c>
      <c r="F6520" s="29">
        <v>0</v>
      </c>
      <c r="G6520" s="30">
        <f t="shared" si="739"/>
        <v>300215</v>
      </c>
      <c r="H6520" s="63">
        <f t="shared" si="740"/>
        <v>55595.370370370365</v>
      </c>
      <c r="I6520" s="63"/>
      <c r="J6520" s="59"/>
    </row>
    <row r="6521" spans="1:10">
      <c r="A6521" s="144">
        <v>4</v>
      </c>
      <c r="B6521" s="145" t="s">
        <v>27</v>
      </c>
      <c r="C6521" s="106"/>
      <c r="D6521" s="146">
        <v>115781</v>
      </c>
      <c r="E6521" s="28">
        <f t="shared" si="738"/>
        <v>0</v>
      </c>
      <c r="F6521" s="29">
        <v>0</v>
      </c>
      <c r="G6521" s="30">
        <f t="shared" si="739"/>
        <v>0</v>
      </c>
      <c r="H6521" s="63">
        <f t="shared" si="740"/>
        <v>107204.62962962962</v>
      </c>
      <c r="I6521" s="63"/>
      <c r="J6521" s="59"/>
    </row>
    <row r="6522" spans="1:10">
      <c r="A6522" s="144">
        <v>5</v>
      </c>
      <c r="B6522" s="145" t="s">
        <v>28</v>
      </c>
      <c r="C6522" s="32"/>
      <c r="D6522" s="146">
        <v>119943</v>
      </c>
      <c r="E6522" s="28">
        <f t="shared" si="738"/>
        <v>0</v>
      </c>
      <c r="F6522" s="124">
        <v>0</v>
      </c>
      <c r="G6522" s="30">
        <f t="shared" si="739"/>
        <v>0</v>
      </c>
      <c r="H6522" s="63">
        <f t="shared" si="740"/>
        <v>111058.33333333333</v>
      </c>
      <c r="I6522" s="63"/>
      <c r="J6522" s="59"/>
    </row>
    <row r="6523" spans="1:10">
      <c r="A6523" s="144">
        <v>6</v>
      </c>
      <c r="B6523" s="145" t="s">
        <v>29</v>
      </c>
      <c r="C6523" s="26">
        <v>10</v>
      </c>
      <c r="D6523" s="146">
        <v>94810</v>
      </c>
      <c r="E6523" s="28">
        <f t="shared" si="738"/>
        <v>948100</v>
      </c>
      <c r="F6523" s="29">
        <v>0</v>
      </c>
      <c r="G6523" s="30">
        <f t="shared" si="739"/>
        <v>948100</v>
      </c>
      <c r="H6523" s="63">
        <f t="shared" si="740"/>
        <v>87787.037037037036</v>
      </c>
      <c r="I6523" s="63"/>
      <c r="J6523" s="59"/>
    </row>
    <row r="6524" spans="1:10">
      <c r="A6524" s="144">
        <v>7</v>
      </c>
      <c r="B6524" s="145" t="s">
        <v>30</v>
      </c>
      <c r="C6524" s="34"/>
      <c r="D6524" s="146">
        <v>141396</v>
      </c>
      <c r="E6524" s="28">
        <f t="shared" si="738"/>
        <v>0</v>
      </c>
      <c r="F6524" s="29">
        <v>0</v>
      </c>
      <c r="G6524" s="30">
        <f t="shared" si="739"/>
        <v>0</v>
      </c>
      <c r="H6524" s="63">
        <f t="shared" si="740"/>
        <v>130922.22222222222</v>
      </c>
      <c r="I6524" s="63"/>
      <c r="J6524" s="59"/>
    </row>
    <row r="6525" spans="1:10">
      <c r="A6525" s="144">
        <v>8</v>
      </c>
      <c r="B6525" s="145" t="s">
        <v>31</v>
      </c>
      <c r="C6525" s="26"/>
      <c r="D6525" s="146">
        <v>232931</v>
      </c>
      <c r="E6525" s="28">
        <f t="shared" si="738"/>
        <v>0</v>
      </c>
      <c r="F6525" s="29">
        <v>0</v>
      </c>
      <c r="G6525" s="30">
        <f t="shared" si="739"/>
        <v>0</v>
      </c>
      <c r="H6525" s="63">
        <f t="shared" si="740"/>
        <v>215676.85185185182</v>
      </c>
      <c r="I6525" s="63"/>
      <c r="J6525" s="59"/>
    </row>
    <row r="6526" spans="1:10">
      <c r="A6526" s="144">
        <v>9</v>
      </c>
      <c r="B6526" s="148" t="s">
        <v>32</v>
      </c>
      <c r="C6526" s="26"/>
      <c r="D6526" s="146">
        <v>101534</v>
      </c>
      <c r="E6526" s="28">
        <f t="shared" si="738"/>
        <v>0</v>
      </c>
      <c r="F6526" s="29">
        <v>0</v>
      </c>
      <c r="G6526" s="30">
        <f t="shared" si="739"/>
        <v>0</v>
      </c>
      <c r="H6526" s="63">
        <f t="shared" si="740"/>
        <v>94012.962962962964</v>
      </c>
      <c r="I6526" s="63"/>
      <c r="J6526" s="59"/>
    </row>
    <row r="6527" spans="1:10">
      <c r="A6527" s="144">
        <v>10</v>
      </c>
      <c r="B6527" s="148" t="s">
        <v>33</v>
      </c>
      <c r="C6527" s="37"/>
      <c r="D6527" s="147">
        <v>110148</v>
      </c>
      <c r="E6527" s="28">
        <f t="shared" si="738"/>
        <v>0</v>
      </c>
      <c r="F6527" s="29">
        <v>0</v>
      </c>
      <c r="G6527" s="30">
        <f t="shared" si="739"/>
        <v>0</v>
      </c>
      <c r="H6527" s="63">
        <f t="shared" si="740"/>
        <v>101988.88888888888</v>
      </c>
      <c r="I6527" s="63"/>
      <c r="J6527" s="59"/>
    </row>
    <row r="6528" spans="1:10">
      <c r="A6528" s="144">
        <v>11</v>
      </c>
      <c r="B6528" s="145" t="s">
        <v>34</v>
      </c>
      <c r="C6528" s="37">
        <v>5</v>
      </c>
      <c r="D6528" s="146">
        <v>54198</v>
      </c>
      <c r="E6528" s="28">
        <f t="shared" si="738"/>
        <v>270990</v>
      </c>
      <c r="F6528" s="29">
        <v>0</v>
      </c>
      <c r="G6528" s="30">
        <f t="shared" si="739"/>
        <v>270990</v>
      </c>
      <c r="H6528" s="63">
        <f t="shared" si="740"/>
        <v>50183.333333333328</v>
      </c>
      <c r="I6528" s="63"/>
      <c r="J6528" s="59">
        <f t="shared" ref="J6528:J6534" si="741">H6528*C6529</f>
        <v>0</v>
      </c>
    </row>
    <row r="6529" spans="1:10">
      <c r="A6529" s="144">
        <v>12</v>
      </c>
      <c r="B6529" s="145" t="s">
        <v>35</v>
      </c>
      <c r="C6529" s="37"/>
      <c r="D6529" s="146">
        <v>49680</v>
      </c>
      <c r="E6529" s="28">
        <f t="shared" si="738"/>
        <v>0</v>
      </c>
      <c r="F6529" s="29">
        <v>0</v>
      </c>
      <c r="G6529" s="30">
        <f t="shared" si="739"/>
        <v>0</v>
      </c>
      <c r="H6529" s="63">
        <f t="shared" si="740"/>
        <v>46000</v>
      </c>
      <c r="I6529" s="63"/>
      <c r="J6529" s="59">
        <f t="shared" si="741"/>
        <v>0</v>
      </c>
    </row>
    <row r="6530" spans="1:10">
      <c r="A6530" s="144">
        <v>13</v>
      </c>
      <c r="B6530" s="145" t="s">
        <v>36</v>
      </c>
      <c r="C6530" s="37"/>
      <c r="D6530" s="149">
        <v>64152</v>
      </c>
      <c r="E6530" s="28">
        <f t="shared" si="738"/>
        <v>0</v>
      </c>
      <c r="F6530" s="29">
        <v>0</v>
      </c>
      <c r="G6530" s="30">
        <f t="shared" si="739"/>
        <v>0</v>
      </c>
      <c r="H6530" s="63">
        <f t="shared" si="740"/>
        <v>59399.999999999993</v>
      </c>
      <c r="I6530" s="63"/>
      <c r="J6530" s="59">
        <f t="shared" si="741"/>
        <v>0</v>
      </c>
    </row>
    <row r="6531" spans="1:10">
      <c r="A6531" s="144">
        <v>14</v>
      </c>
      <c r="B6531" s="145" t="s">
        <v>37</v>
      </c>
      <c r="C6531" s="37"/>
      <c r="D6531" s="149">
        <v>65934</v>
      </c>
      <c r="E6531" s="28">
        <f t="shared" si="738"/>
        <v>0</v>
      </c>
      <c r="F6531" s="29">
        <v>0</v>
      </c>
      <c r="G6531" s="30">
        <f t="shared" si="739"/>
        <v>0</v>
      </c>
      <c r="H6531" s="63">
        <f t="shared" si="740"/>
        <v>61049.999999999993</v>
      </c>
      <c r="I6531" s="63"/>
      <c r="J6531" s="59">
        <f t="shared" si="741"/>
        <v>0</v>
      </c>
    </row>
    <row r="6532" spans="1:10">
      <c r="A6532" s="144">
        <v>15</v>
      </c>
      <c r="B6532" s="145" t="s">
        <v>38</v>
      </c>
      <c r="C6532" s="37"/>
      <c r="D6532" s="149">
        <v>76626</v>
      </c>
      <c r="E6532" s="28">
        <f t="shared" si="738"/>
        <v>0</v>
      </c>
      <c r="F6532" s="124">
        <v>0</v>
      </c>
      <c r="G6532" s="30">
        <f t="shared" si="739"/>
        <v>0</v>
      </c>
      <c r="H6532" s="63">
        <f t="shared" si="740"/>
        <v>70950</v>
      </c>
      <c r="I6532" s="63"/>
      <c r="J6532" s="59">
        <f t="shared" si="741"/>
        <v>0</v>
      </c>
    </row>
    <row r="6533" spans="1:10">
      <c r="A6533" s="144">
        <v>16</v>
      </c>
      <c r="B6533" s="145" t="s">
        <v>39</v>
      </c>
      <c r="C6533" s="37"/>
      <c r="D6533" s="149">
        <v>80190</v>
      </c>
      <c r="E6533" s="28">
        <f t="shared" si="738"/>
        <v>0</v>
      </c>
      <c r="F6533" s="29">
        <v>0</v>
      </c>
      <c r="G6533" s="30">
        <f t="shared" si="739"/>
        <v>0</v>
      </c>
      <c r="H6533" s="63">
        <f t="shared" si="740"/>
        <v>74250</v>
      </c>
      <c r="I6533" s="63"/>
      <c r="J6533" s="59">
        <f t="shared" si="741"/>
        <v>0</v>
      </c>
    </row>
    <row r="6534" spans="1:10">
      <c r="A6534" s="144">
        <v>17</v>
      </c>
      <c r="B6534" s="145" t="s">
        <v>40</v>
      </c>
      <c r="C6534" s="37"/>
      <c r="D6534" s="149">
        <v>113832</v>
      </c>
      <c r="E6534" s="28">
        <f t="shared" si="738"/>
        <v>0</v>
      </c>
      <c r="F6534" s="29">
        <v>0</v>
      </c>
      <c r="G6534" s="30">
        <f t="shared" si="739"/>
        <v>0</v>
      </c>
      <c r="H6534" s="63">
        <f t="shared" si="740"/>
        <v>105400</v>
      </c>
      <c r="I6534" s="63"/>
      <c r="J6534" s="59">
        <f t="shared" si="741"/>
        <v>0</v>
      </c>
    </row>
    <row r="6535" spans="1:10" ht="17.25">
      <c r="A6535" s="144">
        <v>18</v>
      </c>
      <c r="B6535" s="145" t="s">
        <v>41</v>
      </c>
      <c r="C6535" s="37"/>
      <c r="D6535" s="150">
        <v>98010</v>
      </c>
      <c r="E6535" s="28">
        <f t="shared" si="738"/>
        <v>0</v>
      </c>
      <c r="F6535" s="29">
        <v>0</v>
      </c>
      <c r="G6535" s="30">
        <f t="shared" si="739"/>
        <v>0</v>
      </c>
      <c r="H6535" s="63">
        <f t="shared" si="740"/>
        <v>90750</v>
      </c>
      <c r="I6535" s="45"/>
      <c r="J6535" s="64"/>
    </row>
    <row r="6536" spans="1:10" ht="31.5">
      <c r="A6536" s="40"/>
      <c r="B6536" s="41" t="s">
        <v>42</v>
      </c>
      <c r="C6536" s="42">
        <f>SUM(C6518:C6535)</f>
        <v>25</v>
      </c>
      <c r="D6536" s="42"/>
      <c r="E6536" s="43">
        <f>SUM(E6518:E6535)</f>
        <v>1915830</v>
      </c>
      <c r="F6536" s="43"/>
      <c r="G6536" s="44">
        <f>SUM(G6518:G6535)</f>
        <v>1915830</v>
      </c>
      <c r="H6536" s="5"/>
      <c r="I6536" s="5"/>
      <c r="J6536" s="75">
        <f>J6535*0.08</f>
        <v>0</v>
      </c>
    </row>
    <row r="6537" spans="1:10" ht="31.5">
      <c r="A6537" s="46"/>
      <c r="B6537" s="47"/>
      <c r="C6537" s="48"/>
      <c r="D6537" s="48"/>
      <c r="E6537" s="49"/>
      <c r="F6537" s="49"/>
      <c r="G6537" s="151"/>
      <c r="H6537" s="6"/>
      <c r="I6537" s="6"/>
      <c r="J6537" s="76">
        <f>SUM(J6535:J6536)</f>
        <v>0</v>
      </c>
    </row>
    <row r="6538" spans="1:10" ht="18">
      <c r="A6538" s="283" t="s">
        <v>43</v>
      </c>
      <c r="B6538" s="283"/>
      <c r="C6538" s="284" t="s">
        <v>44</v>
      </c>
      <c r="D6538" s="284"/>
      <c r="E6538" s="54"/>
      <c r="F6538" s="54"/>
      <c r="G6538" s="55" t="s">
        <v>45</v>
      </c>
      <c r="H6538" s="141"/>
      <c r="I6538" s="141"/>
      <c r="J6538" s="141"/>
    </row>
    <row r="6541" spans="1:10" ht="15.75">
      <c r="A6541" s="279" t="s">
        <v>0</v>
      </c>
      <c r="B6541" s="279"/>
      <c r="C6541" s="279"/>
      <c r="D6541" s="279"/>
      <c r="E6541" s="279"/>
      <c r="F6541" s="279"/>
      <c r="G6541" s="279"/>
      <c r="H6541" s="141"/>
      <c r="I6541" s="141"/>
      <c r="J6541" s="141"/>
    </row>
    <row r="6542" spans="1:10" ht="15.75">
      <c r="A6542" s="279" t="s">
        <v>1</v>
      </c>
      <c r="B6542" s="279"/>
      <c r="C6542" s="279"/>
      <c r="D6542" s="279"/>
      <c r="E6542" s="279"/>
      <c r="F6542" s="279"/>
      <c r="G6542" s="279"/>
      <c r="H6542" s="1"/>
      <c r="I6542" s="1"/>
      <c r="J6542" s="71"/>
    </row>
    <row r="6543" spans="1:10" ht="15.75">
      <c r="A6543" s="279" t="s">
        <v>2</v>
      </c>
      <c r="B6543" s="279"/>
      <c r="C6543" s="279"/>
      <c r="D6543" s="279"/>
      <c r="E6543" s="279"/>
      <c r="F6543" s="279"/>
      <c r="G6543" s="279"/>
      <c r="H6543" s="1"/>
      <c r="I6543" s="1"/>
      <c r="J6543" s="71"/>
    </row>
    <row r="6544" spans="1:10" ht="15.75">
      <c r="A6544" s="279" t="s">
        <v>4</v>
      </c>
      <c r="B6544" s="279"/>
      <c r="C6544" s="279"/>
      <c r="D6544" s="279"/>
      <c r="E6544" s="279"/>
      <c r="F6544" s="279"/>
      <c r="G6544" s="279"/>
      <c r="H6544" s="1"/>
      <c r="I6544" s="1"/>
      <c r="J6544" s="71"/>
    </row>
    <row r="6545" spans="1:10" ht="27">
      <c r="A6545" s="280" t="s">
        <v>6</v>
      </c>
      <c r="B6545" s="280"/>
      <c r="C6545" s="280"/>
      <c r="D6545" s="280"/>
      <c r="E6545" s="280"/>
      <c r="F6545" s="280"/>
      <c r="G6545" s="280"/>
      <c r="H6545" s="2"/>
      <c r="I6545" s="2"/>
      <c r="J6545" s="72"/>
    </row>
    <row r="6546" spans="1:10" ht="27">
      <c r="A6546" s="142"/>
      <c r="B6546" s="142"/>
      <c r="C6546" s="281" t="s">
        <v>441</v>
      </c>
      <c r="D6546" s="281"/>
      <c r="E6546" s="281"/>
      <c r="F6546" s="281"/>
      <c r="G6546" s="281"/>
      <c r="H6546" s="68"/>
      <c r="I6546" s="68"/>
      <c r="J6546" s="71"/>
    </row>
    <row r="6547" spans="1:10" ht="15.75">
      <c r="A6547" s="11" t="s">
        <v>358</v>
      </c>
      <c r="B6547" s="12">
        <v>4138276867</v>
      </c>
      <c r="C6547" s="143"/>
      <c r="D6547" s="286"/>
      <c r="E6547" s="286"/>
      <c r="F6547" s="286"/>
      <c r="G6547" s="286"/>
      <c r="H6547" s="69" t="s">
        <v>161</v>
      </c>
      <c r="I6547" s="69"/>
      <c r="J6547" s="73"/>
    </row>
    <row r="6548" spans="1:10" ht="15.75">
      <c r="A6548" s="11" t="s">
        <v>9</v>
      </c>
      <c r="B6548" s="286" t="s">
        <v>889</v>
      </c>
      <c r="C6548" s="286"/>
      <c r="D6548" s="286"/>
      <c r="E6548" s="16"/>
      <c r="F6548" s="11"/>
      <c r="G6548" s="16"/>
      <c r="H6548" s="1"/>
      <c r="I6548" s="1"/>
      <c r="J6548" s="71"/>
    </row>
    <row r="6549" spans="1:10" ht="15.75">
      <c r="A6549" s="11" t="s">
        <v>11</v>
      </c>
      <c r="B6549" s="289" t="s">
        <v>888</v>
      </c>
      <c r="C6549" s="289"/>
      <c r="D6549" s="289"/>
      <c r="E6549" s="289"/>
      <c r="F6549" s="18"/>
      <c r="G6549" s="19"/>
      <c r="H6549" s="1"/>
      <c r="I6549" s="1"/>
      <c r="J6549" s="71"/>
    </row>
    <row r="6550" spans="1:10" ht="15.75">
      <c r="A6550" s="21" t="s">
        <v>14</v>
      </c>
      <c r="B6550" s="21" t="s">
        <v>16</v>
      </c>
      <c r="C6550" s="21"/>
      <c r="D6550" s="22" t="s">
        <v>18</v>
      </c>
      <c r="E6550" s="23" t="s">
        <v>19</v>
      </c>
      <c r="F6550" s="23" t="s">
        <v>20</v>
      </c>
      <c r="G6550" s="21" t="s">
        <v>21</v>
      </c>
      <c r="H6550" s="63"/>
      <c r="I6550" s="63"/>
      <c r="J6550" s="59">
        <f>H6550*C6551</f>
        <v>0</v>
      </c>
    </row>
    <row r="6551" spans="1:10">
      <c r="A6551" s="144">
        <v>1</v>
      </c>
      <c r="B6551" s="145" t="s">
        <v>23</v>
      </c>
      <c r="C6551" s="26">
        <v>10</v>
      </c>
      <c r="D6551" s="146">
        <v>79305</v>
      </c>
      <c r="E6551" s="28">
        <f t="shared" ref="E6551:E6568" si="742">D6551*C6551</f>
        <v>793050</v>
      </c>
      <c r="F6551" s="29">
        <v>0</v>
      </c>
      <c r="G6551" s="30">
        <f t="shared" ref="G6551:G6568" si="743">E6551-E6551*F6551</f>
        <v>793050</v>
      </c>
      <c r="H6551" s="63">
        <f t="shared" ref="H6551:H6568" si="744">D6551/1.08</f>
        <v>73430.555555555547</v>
      </c>
      <c r="I6551" s="63"/>
      <c r="J6551" s="59">
        <f>H6551*C6552</f>
        <v>0</v>
      </c>
    </row>
    <row r="6552" spans="1:10">
      <c r="A6552" s="144">
        <v>2</v>
      </c>
      <c r="B6552" s="145" t="s">
        <v>25</v>
      </c>
      <c r="C6552" s="32"/>
      <c r="D6552" s="147">
        <v>128591</v>
      </c>
      <c r="E6552" s="28">
        <f t="shared" si="742"/>
        <v>0</v>
      </c>
      <c r="F6552" s="29">
        <v>0</v>
      </c>
      <c r="G6552" s="30">
        <f t="shared" si="743"/>
        <v>0</v>
      </c>
      <c r="H6552" s="63">
        <f t="shared" si="744"/>
        <v>119065.74074074073</v>
      </c>
      <c r="I6552" s="63"/>
      <c r="J6552" s="59"/>
    </row>
    <row r="6553" spans="1:10">
      <c r="A6553" s="144">
        <v>3</v>
      </c>
      <c r="B6553" s="145" t="s">
        <v>26</v>
      </c>
      <c r="C6553" s="34"/>
      <c r="D6553" s="146">
        <v>60043</v>
      </c>
      <c r="E6553" s="28">
        <f t="shared" si="742"/>
        <v>0</v>
      </c>
      <c r="F6553" s="29">
        <v>0</v>
      </c>
      <c r="G6553" s="30">
        <f t="shared" si="743"/>
        <v>0</v>
      </c>
      <c r="H6553" s="63">
        <f t="shared" si="744"/>
        <v>55595.370370370365</v>
      </c>
      <c r="I6553" s="63"/>
      <c r="J6553" s="59"/>
    </row>
    <row r="6554" spans="1:10">
      <c r="A6554" s="144">
        <v>4</v>
      </c>
      <c r="B6554" s="145" t="s">
        <v>27</v>
      </c>
      <c r="C6554" s="106"/>
      <c r="D6554" s="146">
        <v>115781</v>
      </c>
      <c r="E6554" s="28">
        <f t="shared" si="742"/>
        <v>0</v>
      </c>
      <c r="F6554" s="29">
        <v>0</v>
      </c>
      <c r="G6554" s="30">
        <f t="shared" si="743"/>
        <v>0</v>
      </c>
      <c r="H6554" s="63">
        <f t="shared" si="744"/>
        <v>107204.62962962962</v>
      </c>
      <c r="I6554" s="63"/>
      <c r="J6554" s="59"/>
    </row>
    <row r="6555" spans="1:10">
      <c r="A6555" s="144">
        <v>5</v>
      </c>
      <c r="B6555" s="145" t="s">
        <v>28</v>
      </c>
      <c r="C6555" s="32">
        <v>15</v>
      </c>
      <c r="D6555" s="146">
        <v>119943</v>
      </c>
      <c r="E6555" s="28">
        <f t="shared" si="742"/>
        <v>1799145</v>
      </c>
      <c r="F6555" s="124">
        <v>0</v>
      </c>
      <c r="G6555" s="30">
        <f t="shared" si="743"/>
        <v>1799145</v>
      </c>
      <c r="H6555" s="63">
        <f t="shared" si="744"/>
        <v>111058.33333333333</v>
      </c>
      <c r="I6555" s="63"/>
      <c r="J6555" s="59"/>
    </row>
    <row r="6556" spans="1:10">
      <c r="A6556" s="144">
        <v>6</v>
      </c>
      <c r="B6556" s="145" t="s">
        <v>29</v>
      </c>
      <c r="C6556" s="26"/>
      <c r="D6556" s="146">
        <v>94810</v>
      </c>
      <c r="E6556" s="28">
        <f t="shared" si="742"/>
        <v>0</v>
      </c>
      <c r="F6556" s="29">
        <v>0</v>
      </c>
      <c r="G6556" s="30">
        <f t="shared" si="743"/>
        <v>0</v>
      </c>
      <c r="H6556" s="63">
        <f t="shared" si="744"/>
        <v>87787.037037037036</v>
      </c>
      <c r="I6556" s="63"/>
      <c r="J6556" s="59"/>
    </row>
    <row r="6557" spans="1:10">
      <c r="A6557" s="144">
        <v>7</v>
      </c>
      <c r="B6557" s="145" t="s">
        <v>30</v>
      </c>
      <c r="C6557" s="34"/>
      <c r="D6557" s="146">
        <v>141396</v>
      </c>
      <c r="E6557" s="28">
        <f t="shared" si="742"/>
        <v>0</v>
      </c>
      <c r="F6557" s="29">
        <v>0</v>
      </c>
      <c r="G6557" s="30">
        <f t="shared" si="743"/>
        <v>0</v>
      </c>
      <c r="H6557" s="63">
        <f t="shared" si="744"/>
        <v>130922.22222222222</v>
      </c>
      <c r="I6557" s="63"/>
      <c r="J6557" s="59"/>
    </row>
    <row r="6558" spans="1:10">
      <c r="A6558" s="144">
        <v>8</v>
      </c>
      <c r="B6558" s="145" t="s">
        <v>31</v>
      </c>
      <c r="C6558" s="26"/>
      <c r="D6558" s="146">
        <v>232931</v>
      </c>
      <c r="E6558" s="28">
        <f t="shared" si="742"/>
        <v>0</v>
      </c>
      <c r="F6558" s="29">
        <v>0</v>
      </c>
      <c r="G6558" s="30">
        <f t="shared" si="743"/>
        <v>0</v>
      </c>
      <c r="H6558" s="63">
        <f t="shared" si="744"/>
        <v>215676.85185185182</v>
      </c>
      <c r="I6558" s="63"/>
      <c r="J6558" s="59"/>
    </row>
    <row r="6559" spans="1:10">
      <c r="A6559" s="144">
        <v>9</v>
      </c>
      <c r="B6559" s="148" t="s">
        <v>32</v>
      </c>
      <c r="C6559" s="26"/>
      <c r="D6559" s="146">
        <v>101534</v>
      </c>
      <c r="E6559" s="28">
        <f t="shared" si="742"/>
        <v>0</v>
      </c>
      <c r="F6559" s="29">
        <v>0</v>
      </c>
      <c r="G6559" s="30">
        <f t="shared" si="743"/>
        <v>0</v>
      </c>
      <c r="H6559" s="63">
        <f t="shared" si="744"/>
        <v>94012.962962962964</v>
      </c>
      <c r="I6559" s="63"/>
      <c r="J6559" s="59"/>
    </row>
    <row r="6560" spans="1:10">
      <c r="A6560" s="144">
        <v>10</v>
      </c>
      <c r="B6560" s="148" t="s">
        <v>33</v>
      </c>
      <c r="C6560" s="37"/>
      <c r="D6560" s="147">
        <v>110148</v>
      </c>
      <c r="E6560" s="28">
        <f t="shared" si="742"/>
        <v>0</v>
      </c>
      <c r="F6560" s="29">
        <v>0</v>
      </c>
      <c r="G6560" s="30">
        <f t="shared" si="743"/>
        <v>0</v>
      </c>
      <c r="H6560" s="63">
        <f t="shared" si="744"/>
        <v>101988.88888888888</v>
      </c>
      <c r="I6560" s="63"/>
      <c r="J6560" s="59"/>
    </row>
    <row r="6561" spans="1:10">
      <c r="A6561" s="144">
        <v>11</v>
      </c>
      <c r="B6561" s="145" t="s">
        <v>34</v>
      </c>
      <c r="C6561" s="37"/>
      <c r="D6561" s="146">
        <v>54198</v>
      </c>
      <c r="E6561" s="28">
        <f t="shared" si="742"/>
        <v>0</v>
      </c>
      <c r="F6561" s="29">
        <v>0</v>
      </c>
      <c r="G6561" s="30">
        <f t="shared" si="743"/>
        <v>0</v>
      </c>
      <c r="H6561" s="63">
        <f t="shared" si="744"/>
        <v>50183.333333333328</v>
      </c>
      <c r="I6561" s="63"/>
      <c r="J6561" s="59">
        <f t="shared" ref="J6561:J6567" si="745">H6561*C6562</f>
        <v>0</v>
      </c>
    </row>
    <row r="6562" spans="1:10">
      <c r="A6562" s="144">
        <v>12</v>
      </c>
      <c r="B6562" s="145" t="s">
        <v>35</v>
      </c>
      <c r="C6562" s="37"/>
      <c r="D6562" s="146">
        <v>49680</v>
      </c>
      <c r="E6562" s="28">
        <f t="shared" si="742"/>
        <v>0</v>
      </c>
      <c r="F6562" s="29">
        <v>0</v>
      </c>
      <c r="G6562" s="30">
        <f t="shared" si="743"/>
        <v>0</v>
      </c>
      <c r="H6562" s="63">
        <f t="shared" si="744"/>
        <v>46000</v>
      </c>
      <c r="I6562" s="63"/>
      <c r="J6562" s="59">
        <f t="shared" si="745"/>
        <v>138000</v>
      </c>
    </row>
    <row r="6563" spans="1:10">
      <c r="A6563" s="144">
        <v>13</v>
      </c>
      <c r="B6563" s="145" t="s">
        <v>36</v>
      </c>
      <c r="C6563" s="37">
        <v>3</v>
      </c>
      <c r="D6563" s="149">
        <v>64152</v>
      </c>
      <c r="E6563" s="28">
        <f t="shared" si="742"/>
        <v>192456</v>
      </c>
      <c r="F6563" s="29">
        <v>0</v>
      </c>
      <c r="G6563" s="30">
        <f t="shared" si="743"/>
        <v>192456</v>
      </c>
      <c r="H6563" s="63">
        <f t="shared" si="744"/>
        <v>59399.999999999993</v>
      </c>
      <c r="I6563" s="63"/>
      <c r="J6563" s="59">
        <f t="shared" si="745"/>
        <v>0</v>
      </c>
    </row>
    <row r="6564" spans="1:10">
      <c r="A6564" s="144">
        <v>14</v>
      </c>
      <c r="B6564" s="145" t="s">
        <v>37</v>
      </c>
      <c r="C6564" s="37"/>
      <c r="D6564" s="149">
        <v>65934</v>
      </c>
      <c r="E6564" s="28">
        <f t="shared" si="742"/>
        <v>0</v>
      </c>
      <c r="F6564" s="29">
        <v>0</v>
      </c>
      <c r="G6564" s="30">
        <f t="shared" si="743"/>
        <v>0</v>
      </c>
      <c r="H6564" s="63">
        <f t="shared" si="744"/>
        <v>61049.999999999993</v>
      </c>
      <c r="I6564" s="63"/>
      <c r="J6564" s="59">
        <f t="shared" si="745"/>
        <v>0</v>
      </c>
    </row>
    <row r="6565" spans="1:10">
      <c r="A6565" s="144">
        <v>15</v>
      </c>
      <c r="B6565" s="145" t="s">
        <v>38</v>
      </c>
      <c r="C6565" s="37"/>
      <c r="D6565" s="149">
        <v>76626</v>
      </c>
      <c r="E6565" s="28">
        <f t="shared" si="742"/>
        <v>0</v>
      </c>
      <c r="F6565" s="124">
        <v>0</v>
      </c>
      <c r="G6565" s="30">
        <f t="shared" si="743"/>
        <v>0</v>
      </c>
      <c r="H6565" s="63">
        <f t="shared" si="744"/>
        <v>70950</v>
      </c>
      <c r="I6565" s="63"/>
      <c r="J6565" s="59">
        <f t="shared" si="745"/>
        <v>0</v>
      </c>
    </row>
    <row r="6566" spans="1:10">
      <c r="A6566" s="144">
        <v>16</v>
      </c>
      <c r="B6566" s="145" t="s">
        <v>39</v>
      </c>
      <c r="C6566" s="37"/>
      <c r="D6566" s="149">
        <v>80190</v>
      </c>
      <c r="E6566" s="28">
        <f t="shared" si="742"/>
        <v>0</v>
      </c>
      <c r="F6566" s="29">
        <v>0</v>
      </c>
      <c r="G6566" s="30">
        <f t="shared" si="743"/>
        <v>0</v>
      </c>
      <c r="H6566" s="63">
        <f t="shared" si="744"/>
        <v>74250</v>
      </c>
      <c r="I6566" s="63"/>
      <c r="J6566" s="59">
        <f t="shared" si="745"/>
        <v>0</v>
      </c>
    </row>
    <row r="6567" spans="1:10">
      <c r="A6567" s="144">
        <v>17</v>
      </c>
      <c r="B6567" s="145" t="s">
        <v>40</v>
      </c>
      <c r="C6567" s="37"/>
      <c r="D6567" s="149">
        <v>113832</v>
      </c>
      <c r="E6567" s="28">
        <f t="shared" si="742"/>
        <v>0</v>
      </c>
      <c r="F6567" s="29">
        <v>0</v>
      </c>
      <c r="G6567" s="30">
        <f t="shared" si="743"/>
        <v>0</v>
      </c>
      <c r="H6567" s="63">
        <f t="shared" si="744"/>
        <v>105400</v>
      </c>
      <c r="I6567" s="63"/>
      <c r="J6567" s="59">
        <f t="shared" si="745"/>
        <v>0</v>
      </c>
    </row>
    <row r="6568" spans="1:10" ht="17.25">
      <c r="A6568" s="144">
        <v>18</v>
      </c>
      <c r="B6568" s="145" t="s">
        <v>41</v>
      </c>
      <c r="C6568" s="37"/>
      <c r="D6568" s="150">
        <v>98010</v>
      </c>
      <c r="E6568" s="28">
        <f t="shared" si="742"/>
        <v>0</v>
      </c>
      <c r="F6568" s="29">
        <v>0</v>
      </c>
      <c r="G6568" s="30">
        <f t="shared" si="743"/>
        <v>0</v>
      </c>
      <c r="H6568" s="63">
        <f t="shared" si="744"/>
        <v>90750</v>
      </c>
      <c r="I6568" s="45"/>
      <c r="J6568" s="64"/>
    </row>
    <row r="6569" spans="1:10" ht="31.5">
      <c r="A6569" s="40"/>
      <c r="B6569" s="41" t="s">
        <v>42</v>
      </c>
      <c r="C6569" s="42">
        <f>SUM(C6551:C6568)</f>
        <v>28</v>
      </c>
      <c r="D6569" s="42"/>
      <c r="E6569" s="43">
        <f>SUM(E6551:E6568)</f>
        <v>2784651</v>
      </c>
      <c r="F6569" s="43"/>
      <c r="G6569" s="44">
        <f>SUM(G6551:G6568)</f>
        <v>2784651</v>
      </c>
      <c r="H6569" s="5"/>
      <c r="I6569" s="5"/>
      <c r="J6569" s="75">
        <f>J6568*0.08</f>
        <v>0</v>
      </c>
    </row>
    <row r="6570" spans="1:10" ht="31.5">
      <c r="A6570" s="46"/>
      <c r="B6570" s="47"/>
      <c r="C6570" s="48"/>
      <c r="D6570" s="48"/>
      <c r="E6570" s="49"/>
      <c r="F6570" s="49"/>
      <c r="G6570" s="151"/>
      <c r="H6570" s="6"/>
      <c r="I6570" s="6"/>
      <c r="J6570" s="76">
        <f>SUM(J6568:J6569)</f>
        <v>0</v>
      </c>
    </row>
    <row r="6571" spans="1:10" ht="18">
      <c r="A6571" s="283" t="s">
        <v>43</v>
      </c>
      <c r="B6571" s="283"/>
      <c r="C6571" s="284" t="s">
        <v>44</v>
      </c>
      <c r="D6571" s="284"/>
      <c r="E6571" s="54"/>
      <c r="F6571" s="54"/>
      <c r="G6571" s="55" t="s">
        <v>45</v>
      </c>
      <c r="H6571" s="141"/>
      <c r="I6571" s="141"/>
      <c r="J6571" s="141"/>
    </row>
    <row r="6574" spans="1:10" ht="15.75">
      <c r="A6574" s="279" t="s">
        <v>0</v>
      </c>
      <c r="B6574" s="279"/>
      <c r="C6574" s="279"/>
      <c r="D6574" s="279"/>
      <c r="E6574" s="279"/>
      <c r="F6574" s="279"/>
      <c r="G6574" s="279"/>
      <c r="H6574" s="141"/>
      <c r="I6574" s="141"/>
      <c r="J6574" s="141"/>
    </row>
    <row r="6575" spans="1:10" ht="15.75">
      <c r="A6575" s="279" t="s">
        <v>1</v>
      </c>
      <c r="B6575" s="279"/>
      <c r="C6575" s="279"/>
      <c r="D6575" s="279"/>
      <c r="E6575" s="279"/>
      <c r="F6575" s="279"/>
      <c r="G6575" s="279"/>
      <c r="H6575" s="1"/>
      <c r="I6575" s="1"/>
      <c r="J6575" s="71"/>
    </row>
    <row r="6576" spans="1:10" ht="15.75">
      <c r="A6576" s="279" t="s">
        <v>2</v>
      </c>
      <c r="B6576" s="279"/>
      <c r="C6576" s="279"/>
      <c r="D6576" s="279"/>
      <c r="E6576" s="279"/>
      <c r="F6576" s="279"/>
      <c r="G6576" s="279"/>
      <c r="H6576" s="1"/>
      <c r="I6576" s="1"/>
      <c r="J6576" s="71"/>
    </row>
    <row r="6577" spans="1:10" ht="15.75">
      <c r="A6577" s="279" t="s">
        <v>4</v>
      </c>
      <c r="B6577" s="279"/>
      <c r="C6577" s="279"/>
      <c r="D6577" s="279"/>
      <c r="E6577" s="279"/>
      <c r="F6577" s="279"/>
      <c r="G6577" s="279"/>
      <c r="H6577" s="1"/>
      <c r="I6577" s="1"/>
      <c r="J6577" s="71"/>
    </row>
    <row r="6578" spans="1:10" ht="27">
      <c r="A6578" s="280" t="s">
        <v>6</v>
      </c>
      <c r="B6578" s="280"/>
      <c r="C6578" s="280"/>
      <c r="D6578" s="280"/>
      <c r="E6578" s="280"/>
      <c r="F6578" s="280"/>
      <c r="G6578" s="280"/>
      <c r="H6578" s="2"/>
      <c r="I6578" s="2"/>
      <c r="J6578" s="72"/>
    </row>
    <row r="6579" spans="1:10" ht="27">
      <c r="A6579" s="142"/>
      <c r="B6579" s="142"/>
      <c r="C6579" s="281" t="s">
        <v>441</v>
      </c>
      <c r="D6579" s="281"/>
      <c r="E6579" s="281"/>
      <c r="F6579" s="281"/>
      <c r="G6579" s="281"/>
      <c r="H6579" s="68"/>
      <c r="I6579" s="68"/>
      <c r="J6579" s="71"/>
    </row>
    <row r="6580" spans="1:10" ht="15.75">
      <c r="A6580" s="11" t="s">
        <v>358</v>
      </c>
      <c r="B6580" s="12">
        <v>4138308269</v>
      </c>
      <c r="C6580" s="143"/>
      <c r="D6580" s="286"/>
      <c r="E6580" s="286"/>
      <c r="F6580" s="286"/>
      <c r="G6580" s="286"/>
      <c r="H6580" s="69" t="s">
        <v>161</v>
      </c>
      <c r="I6580" s="69"/>
      <c r="J6580" s="73"/>
    </row>
    <row r="6581" spans="1:10" ht="15.75">
      <c r="A6581" s="11" t="s">
        <v>9</v>
      </c>
      <c r="B6581" s="286" t="s">
        <v>890</v>
      </c>
      <c r="C6581" s="286"/>
      <c r="D6581" s="286"/>
      <c r="E6581" s="16"/>
      <c r="F6581" s="11"/>
      <c r="G6581" s="16"/>
      <c r="H6581" s="1"/>
      <c r="I6581" s="1"/>
      <c r="J6581" s="71"/>
    </row>
    <row r="6582" spans="1:10" ht="15.75">
      <c r="A6582" s="11" t="s">
        <v>11</v>
      </c>
      <c r="B6582" s="289" t="s">
        <v>888</v>
      </c>
      <c r="C6582" s="289"/>
      <c r="D6582" s="289"/>
      <c r="E6582" s="289"/>
      <c r="F6582" s="18"/>
      <c r="G6582" s="19"/>
      <c r="H6582" s="1"/>
      <c r="I6582" s="1"/>
      <c r="J6582" s="71"/>
    </row>
    <row r="6583" spans="1:10" ht="15.75">
      <c r="A6583" s="21" t="s">
        <v>14</v>
      </c>
      <c r="B6583" s="21" t="s">
        <v>16</v>
      </c>
      <c r="C6583" s="21"/>
      <c r="D6583" s="22" t="s">
        <v>18</v>
      </c>
      <c r="E6583" s="23" t="s">
        <v>19</v>
      </c>
      <c r="F6583" s="23" t="s">
        <v>20</v>
      </c>
      <c r="G6583" s="21" t="s">
        <v>21</v>
      </c>
      <c r="H6583" s="63"/>
      <c r="I6583" s="63"/>
      <c r="J6583" s="59">
        <f>H6583*C6584</f>
        <v>0</v>
      </c>
    </row>
    <row r="6584" spans="1:10">
      <c r="A6584" s="144">
        <v>1</v>
      </c>
      <c r="B6584" s="145" t="s">
        <v>23</v>
      </c>
      <c r="C6584" s="26"/>
      <c r="D6584" s="146">
        <v>79305</v>
      </c>
      <c r="E6584" s="28">
        <f t="shared" ref="E6584:E6601" si="746">D6584*C6584</f>
        <v>0</v>
      </c>
      <c r="F6584" s="29">
        <v>0</v>
      </c>
      <c r="G6584" s="30">
        <f t="shared" ref="G6584:G6601" si="747">E6584-E6584*F6584</f>
        <v>0</v>
      </c>
      <c r="H6584" s="63">
        <f t="shared" ref="H6584:H6601" si="748">D6584/1.08</f>
        <v>73430.555555555547</v>
      </c>
      <c r="I6584" s="63"/>
      <c r="J6584" s="59">
        <f>H6584*C6585</f>
        <v>0</v>
      </c>
    </row>
    <row r="6585" spans="1:10">
      <c r="A6585" s="144">
        <v>2</v>
      </c>
      <c r="B6585" s="145" t="s">
        <v>25</v>
      </c>
      <c r="C6585" s="32"/>
      <c r="D6585" s="147">
        <v>128591</v>
      </c>
      <c r="E6585" s="28">
        <f t="shared" si="746"/>
        <v>0</v>
      </c>
      <c r="F6585" s="29">
        <v>0</v>
      </c>
      <c r="G6585" s="30">
        <f t="shared" si="747"/>
        <v>0</v>
      </c>
      <c r="H6585" s="63">
        <f t="shared" si="748"/>
        <v>119065.74074074073</v>
      </c>
      <c r="I6585" s="63"/>
      <c r="J6585" s="59"/>
    </row>
    <row r="6586" spans="1:10">
      <c r="A6586" s="144">
        <v>3</v>
      </c>
      <c r="B6586" s="145" t="s">
        <v>26</v>
      </c>
      <c r="C6586" s="34"/>
      <c r="D6586" s="146">
        <v>60043</v>
      </c>
      <c r="E6586" s="28">
        <f t="shared" si="746"/>
        <v>0</v>
      </c>
      <c r="F6586" s="29">
        <v>0</v>
      </c>
      <c r="G6586" s="30">
        <f t="shared" si="747"/>
        <v>0</v>
      </c>
      <c r="H6586" s="63">
        <f t="shared" si="748"/>
        <v>55595.370370370365</v>
      </c>
      <c r="I6586" s="63"/>
      <c r="J6586" s="59"/>
    </row>
    <row r="6587" spans="1:10">
      <c r="A6587" s="144">
        <v>4</v>
      </c>
      <c r="B6587" s="145" t="s">
        <v>27</v>
      </c>
      <c r="C6587" s="106"/>
      <c r="D6587" s="146">
        <v>115781</v>
      </c>
      <c r="E6587" s="28">
        <f t="shared" si="746"/>
        <v>0</v>
      </c>
      <c r="F6587" s="29">
        <v>0</v>
      </c>
      <c r="G6587" s="30">
        <f t="shared" si="747"/>
        <v>0</v>
      </c>
      <c r="H6587" s="63">
        <f t="shared" si="748"/>
        <v>107204.62962962962</v>
      </c>
      <c r="I6587" s="63"/>
      <c r="J6587" s="59"/>
    </row>
    <row r="6588" spans="1:10">
      <c r="A6588" s="144">
        <v>5</v>
      </c>
      <c r="B6588" s="145" t="s">
        <v>28</v>
      </c>
      <c r="C6588" s="32">
        <v>5</v>
      </c>
      <c r="D6588" s="146">
        <v>119943</v>
      </c>
      <c r="E6588" s="28">
        <f t="shared" si="746"/>
        <v>599715</v>
      </c>
      <c r="F6588" s="124">
        <v>0</v>
      </c>
      <c r="G6588" s="30">
        <f t="shared" si="747"/>
        <v>599715</v>
      </c>
      <c r="H6588" s="63">
        <f t="shared" si="748"/>
        <v>111058.33333333333</v>
      </c>
      <c r="I6588" s="63"/>
      <c r="J6588" s="59"/>
    </row>
    <row r="6589" spans="1:10">
      <c r="A6589" s="144">
        <v>6</v>
      </c>
      <c r="B6589" s="145" t="s">
        <v>29</v>
      </c>
      <c r="C6589" s="26">
        <v>10</v>
      </c>
      <c r="D6589" s="146">
        <v>94810</v>
      </c>
      <c r="E6589" s="28">
        <f t="shared" si="746"/>
        <v>948100</v>
      </c>
      <c r="F6589" s="29">
        <v>0</v>
      </c>
      <c r="G6589" s="30">
        <f t="shared" si="747"/>
        <v>948100</v>
      </c>
      <c r="H6589" s="63">
        <f t="shared" si="748"/>
        <v>87787.037037037036</v>
      </c>
      <c r="I6589" s="63"/>
      <c r="J6589" s="59"/>
    </row>
    <row r="6590" spans="1:10">
      <c r="A6590" s="144">
        <v>7</v>
      </c>
      <c r="B6590" s="145" t="s">
        <v>30</v>
      </c>
      <c r="C6590" s="34"/>
      <c r="D6590" s="146">
        <v>141396</v>
      </c>
      <c r="E6590" s="28">
        <f t="shared" si="746"/>
        <v>0</v>
      </c>
      <c r="F6590" s="29">
        <v>0</v>
      </c>
      <c r="G6590" s="30">
        <f t="shared" si="747"/>
        <v>0</v>
      </c>
      <c r="H6590" s="63">
        <f t="shared" si="748"/>
        <v>130922.22222222222</v>
      </c>
      <c r="I6590" s="63"/>
      <c r="J6590" s="59"/>
    </row>
    <row r="6591" spans="1:10">
      <c r="A6591" s="144">
        <v>8</v>
      </c>
      <c r="B6591" s="145" t="s">
        <v>31</v>
      </c>
      <c r="C6591" s="26"/>
      <c r="D6591" s="146">
        <v>232931</v>
      </c>
      <c r="E6591" s="28">
        <f t="shared" si="746"/>
        <v>0</v>
      </c>
      <c r="F6591" s="29">
        <v>0</v>
      </c>
      <c r="G6591" s="30">
        <f t="shared" si="747"/>
        <v>0</v>
      </c>
      <c r="H6591" s="63">
        <f t="shared" si="748"/>
        <v>215676.85185185182</v>
      </c>
      <c r="I6591" s="63"/>
      <c r="J6591" s="59"/>
    </row>
    <row r="6592" spans="1:10">
      <c r="A6592" s="144">
        <v>9</v>
      </c>
      <c r="B6592" s="148" t="s">
        <v>32</v>
      </c>
      <c r="C6592" s="26"/>
      <c r="D6592" s="146">
        <v>101534</v>
      </c>
      <c r="E6592" s="28">
        <f t="shared" si="746"/>
        <v>0</v>
      </c>
      <c r="F6592" s="29">
        <v>0</v>
      </c>
      <c r="G6592" s="30">
        <f t="shared" si="747"/>
        <v>0</v>
      </c>
      <c r="H6592" s="63">
        <f t="shared" si="748"/>
        <v>94012.962962962964</v>
      </c>
      <c r="I6592" s="63"/>
      <c r="J6592" s="59"/>
    </row>
    <row r="6593" spans="1:10">
      <c r="A6593" s="144">
        <v>10</v>
      </c>
      <c r="B6593" s="148" t="s">
        <v>33</v>
      </c>
      <c r="C6593" s="37"/>
      <c r="D6593" s="147">
        <v>110148</v>
      </c>
      <c r="E6593" s="28">
        <f t="shared" si="746"/>
        <v>0</v>
      </c>
      <c r="F6593" s="29">
        <v>0</v>
      </c>
      <c r="G6593" s="30">
        <f t="shared" si="747"/>
        <v>0</v>
      </c>
      <c r="H6593" s="63">
        <f t="shared" si="748"/>
        <v>101988.88888888888</v>
      </c>
      <c r="I6593" s="63"/>
      <c r="J6593" s="59"/>
    </row>
    <row r="6594" spans="1:10">
      <c r="A6594" s="144">
        <v>11</v>
      </c>
      <c r="B6594" s="145" t="s">
        <v>34</v>
      </c>
      <c r="C6594" s="37">
        <v>5</v>
      </c>
      <c r="D6594" s="146">
        <v>54198</v>
      </c>
      <c r="E6594" s="28">
        <f t="shared" si="746"/>
        <v>270990</v>
      </c>
      <c r="F6594" s="29">
        <v>0</v>
      </c>
      <c r="G6594" s="30">
        <f t="shared" si="747"/>
        <v>270990</v>
      </c>
      <c r="H6594" s="63">
        <f t="shared" si="748"/>
        <v>50183.333333333328</v>
      </c>
      <c r="I6594" s="63"/>
      <c r="J6594" s="59">
        <f t="shared" ref="J6594:J6600" si="749">H6594*C6595</f>
        <v>0</v>
      </c>
    </row>
    <row r="6595" spans="1:10">
      <c r="A6595" s="144">
        <v>12</v>
      </c>
      <c r="B6595" s="145" t="s">
        <v>35</v>
      </c>
      <c r="C6595" s="37"/>
      <c r="D6595" s="146">
        <v>49680</v>
      </c>
      <c r="E6595" s="28">
        <f t="shared" si="746"/>
        <v>0</v>
      </c>
      <c r="F6595" s="29">
        <v>0</v>
      </c>
      <c r="G6595" s="30">
        <f t="shared" si="747"/>
        <v>0</v>
      </c>
      <c r="H6595" s="63">
        <f t="shared" si="748"/>
        <v>46000</v>
      </c>
      <c r="I6595" s="63"/>
      <c r="J6595" s="59">
        <f t="shared" si="749"/>
        <v>0</v>
      </c>
    </row>
    <row r="6596" spans="1:10">
      <c r="A6596" s="144">
        <v>13</v>
      </c>
      <c r="B6596" s="145" t="s">
        <v>36</v>
      </c>
      <c r="C6596" s="37"/>
      <c r="D6596" s="149">
        <v>64152</v>
      </c>
      <c r="E6596" s="28">
        <f t="shared" si="746"/>
        <v>0</v>
      </c>
      <c r="F6596" s="29">
        <v>0</v>
      </c>
      <c r="G6596" s="30">
        <f t="shared" si="747"/>
        <v>0</v>
      </c>
      <c r="H6596" s="63">
        <f t="shared" si="748"/>
        <v>59399.999999999993</v>
      </c>
      <c r="I6596" s="63"/>
      <c r="J6596" s="59">
        <f t="shared" si="749"/>
        <v>0</v>
      </c>
    </row>
    <row r="6597" spans="1:10">
      <c r="A6597" s="144">
        <v>14</v>
      </c>
      <c r="B6597" s="145" t="s">
        <v>37</v>
      </c>
      <c r="C6597" s="37"/>
      <c r="D6597" s="149">
        <v>65934</v>
      </c>
      <c r="E6597" s="28">
        <f t="shared" si="746"/>
        <v>0</v>
      </c>
      <c r="F6597" s="29">
        <v>0</v>
      </c>
      <c r="G6597" s="30">
        <f t="shared" si="747"/>
        <v>0</v>
      </c>
      <c r="H6597" s="63">
        <f t="shared" si="748"/>
        <v>61049.999999999993</v>
      </c>
      <c r="I6597" s="63"/>
      <c r="J6597" s="59">
        <f t="shared" si="749"/>
        <v>0</v>
      </c>
    </row>
    <row r="6598" spans="1:10">
      <c r="A6598" s="144">
        <v>15</v>
      </c>
      <c r="B6598" s="145" t="s">
        <v>38</v>
      </c>
      <c r="C6598" s="37"/>
      <c r="D6598" s="149">
        <v>76626</v>
      </c>
      <c r="E6598" s="28">
        <f t="shared" si="746"/>
        <v>0</v>
      </c>
      <c r="F6598" s="124">
        <v>0</v>
      </c>
      <c r="G6598" s="30">
        <f t="shared" si="747"/>
        <v>0</v>
      </c>
      <c r="H6598" s="63">
        <f t="shared" si="748"/>
        <v>70950</v>
      </c>
      <c r="I6598" s="63"/>
      <c r="J6598" s="59">
        <f t="shared" si="749"/>
        <v>0</v>
      </c>
    </row>
    <row r="6599" spans="1:10">
      <c r="A6599" s="144">
        <v>16</v>
      </c>
      <c r="B6599" s="145" t="s">
        <v>39</v>
      </c>
      <c r="C6599" s="37"/>
      <c r="D6599" s="149">
        <v>80190</v>
      </c>
      <c r="E6599" s="28">
        <f t="shared" si="746"/>
        <v>0</v>
      </c>
      <c r="F6599" s="29">
        <v>0</v>
      </c>
      <c r="G6599" s="30">
        <f t="shared" si="747"/>
        <v>0</v>
      </c>
      <c r="H6599" s="63">
        <f t="shared" si="748"/>
        <v>74250</v>
      </c>
      <c r="I6599" s="63"/>
      <c r="J6599" s="59">
        <f t="shared" si="749"/>
        <v>0</v>
      </c>
    </row>
    <row r="6600" spans="1:10">
      <c r="A6600" s="144">
        <v>17</v>
      </c>
      <c r="B6600" s="145" t="s">
        <v>40</v>
      </c>
      <c r="C6600" s="37"/>
      <c r="D6600" s="149">
        <v>113832</v>
      </c>
      <c r="E6600" s="28">
        <f t="shared" si="746"/>
        <v>0</v>
      </c>
      <c r="F6600" s="29">
        <v>0</v>
      </c>
      <c r="G6600" s="30">
        <f t="shared" si="747"/>
        <v>0</v>
      </c>
      <c r="H6600" s="63">
        <f t="shared" si="748"/>
        <v>105400</v>
      </c>
      <c r="I6600" s="63"/>
      <c r="J6600" s="59">
        <f t="shared" si="749"/>
        <v>0</v>
      </c>
    </row>
    <row r="6601" spans="1:10" ht="17.25">
      <c r="A6601" s="144">
        <v>18</v>
      </c>
      <c r="B6601" s="145" t="s">
        <v>41</v>
      </c>
      <c r="C6601" s="37"/>
      <c r="D6601" s="150">
        <v>98010</v>
      </c>
      <c r="E6601" s="28">
        <f t="shared" si="746"/>
        <v>0</v>
      </c>
      <c r="F6601" s="29">
        <v>0</v>
      </c>
      <c r="G6601" s="30">
        <f t="shared" si="747"/>
        <v>0</v>
      </c>
      <c r="H6601" s="63">
        <f t="shared" si="748"/>
        <v>90750</v>
      </c>
      <c r="I6601" s="45"/>
      <c r="J6601" s="64"/>
    </row>
    <row r="6602" spans="1:10" ht="31.5">
      <c r="A6602" s="40"/>
      <c r="B6602" s="41" t="s">
        <v>42</v>
      </c>
      <c r="C6602" s="42">
        <f>SUM(C6584:C6601)</f>
        <v>20</v>
      </c>
      <c r="D6602" s="42"/>
      <c r="E6602" s="43">
        <f>SUM(E6584:E6601)</f>
        <v>1818805</v>
      </c>
      <c r="F6602" s="43"/>
      <c r="G6602" s="44">
        <f>SUM(G6584:G6601)</f>
        <v>1818805</v>
      </c>
      <c r="H6602" s="5"/>
      <c r="I6602" s="5"/>
      <c r="J6602" s="75">
        <f>J6601*0.08</f>
        <v>0</v>
      </c>
    </row>
    <row r="6603" spans="1:10" ht="31.5">
      <c r="A6603" s="46"/>
      <c r="B6603" s="47"/>
      <c r="C6603" s="48"/>
      <c r="D6603" s="48"/>
      <c r="E6603" s="49"/>
      <c r="F6603" s="49"/>
      <c r="G6603" s="151"/>
      <c r="H6603" s="6"/>
      <c r="I6603" s="6"/>
      <c r="J6603" s="76">
        <f>SUM(J6601:J6602)</f>
        <v>0</v>
      </c>
    </row>
    <row r="6604" spans="1:10" ht="18">
      <c r="A6604" s="283" t="s">
        <v>43</v>
      </c>
      <c r="B6604" s="283"/>
      <c r="C6604" s="284" t="s">
        <v>44</v>
      </c>
      <c r="D6604" s="284"/>
      <c r="E6604" s="54"/>
      <c r="F6604" s="54"/>
      <c r="G6604" s="55" t="s">
        <v>45</v>
      </c>
      <c r="H6604" s="141"/>
      <c r="I6604" s="141"/>
      <c r="J6604" s="141"/>
    </row>
    <row r="6607" spans="1:10" ht="15.75">
      <c r="A6607" s="279" t="s">
        <v>0</v>
      </c>
      <c r="B6607" s="279"/>
      <c r="C6607" s="279"/>
      <c r="D6607" s="279"/>
      <c r="E6607" s="279"/>
      <c r="F6607" s="279"/>
      <c r="G6607" s="279"/>
      <c r="H6607" s="141"/>
      <c r="I6607" s="141"/>
      <c r="J6607" s="141"/>
    </row>
    <row r="6608" spans="1:10" ht="15.75">
      <c r="A6608" s="279" t="s">
        <v>1</v>
      </c>
      <c r="B6608" s="279"/>
      <c r="C6608" s="279"/>
      <c r="D6608" s="279"/>
      <c r="E6608" s="279"/>
      <c r="F6608" s="279"/>
      <c r="G6608" s="279"/>
      <c r="H6608" s="1"/>
      <c r="I6608" s="1"/>
      <c r="J6608" s="71"/>
    </row>
    <row r="6609" spans="1:10" ht="15.75">
      <c r="A6609" s="279" t="s">
        <v>2</v>
      </c>
      <c r="B6609" s="279"/>
      <c r="C6609" s="279"/>
      <c r="D6609" s="279"/>
      <c r="E6609" s="279"/>
      <c r="F6609" s="279"/>
      <c r="G6609" s="279"/>
      <c r="H6609" s="1"/>
      <c r="I6609" s="1"/>
      <c r="J6609" s="71"/>
    </row>
    <row r="6610" spans="1:10" ht="15.75">
      <c r="A6610" s="279" t="s">
        <v>4</v>
      </c>
      <c r="B6610" s="279"/>
      <c r="C6610" s="279"/>
      <c r="D6610" s="279"/>
      <c r="E6610" s="279"/>
      <c r="F6610" s="279"/>
      <c r="G6610" s="279"/>
      <c r="H6610" s="1"/>
      <c r="I6610" s="1"/>
      <c r="J6610" s="71"/>
    </row>
    <row r="6611" spans="1:10" ht="27">
      <c r="A6611" s="280" t="s">
        <v>6</v>
      </c>
      <c r="B6611" s="280"/>
      <c r="C6611" s="280"/>
      <c r="D6611" s="280"/>
      <c r="E6611" s="280"/>
      <c r="F6611" s="280"/>
      <c r="G6611" s="280"/>
      <c r="H6611" s="2"/>
      <c r="I6611" s="2"/>
      <c r="J6611" s="72"/>
    </row>
    <row r="6612" spans="1:10" ht="27">
      <c r="A6612" s="142"/>
      <c r="B6612" s="142"/>
      <c r="C6612" s="281" t="s">
        <v>441</v>
      </c>
      <c r="D6612" s="281"/>
      <c r="E6612" s="281"/>
      <c r="F6612" s="281"/>
      <c r="G6612" s="281"/>
      <c r="H6612" s="68"/>
      <c r="I6612" s="68"/>
      <c r="J6612" s="71"/>
    </row>
    <row r="6613" spans="1:10" ht="15.75">
      <c r="A6613" s="11" t="s">
        <v>358</v>
      </c>
      <c r="B6613" s="12">
        <v>4138301921</v>
      </c>
      <c r="C6613" s="143"/>
      <c r="D6613" s="286"/>
      <c r="E6613" s="286"/>
      <c r="F6613" s="286"/>
      <c r="G6613" s="286"/>
      <c r="H6613" s="69" t="s">
        <v>161</v>
      </c>
      <c r="I6613" s="69"/>
      <c r="J6613" s="73"/>
    </row>
    <row r="6614" spans="1:10" ht="15.75">
      <c r="A6614" s="11" t="s">
        <v>9</v>
      </c>
      <c r="B6614" s="286" t="s">
        <v>891</v>
      </c>
      <c r="C6614" s="286"/>
      <c r="D6614" s="286"/>
      <c r="E6614" s="16"/>
      <c r="F6614" s="11"/>
      <c r="G6614" s="16"/>
      <c r="H6614" s="1"/>
      <c r="I6614" s="1"/>
      <c r="J6614" s="71"/>
    </row>
    <row r="6615" spans="1:10" ht="15.75">
      <c r="A6615" s="11" t="s">
        <v>11</v>
      </c>
      <c r="B6615" s="289"/>
      <c r="C6615" s="289"/>
      <c r="D6615" s="289"/>
      <c r="E6615" s="289"/>
      <c r="F6615" s="18"/>
      <c r="G6615" s="19"/>
      <c r="H6615" s="1"/>
      <c r="I6615" s="1"/>
      <c r="J6615" s="71"/>
    </row>
    <row r="6616" spans="1:10" ht="15.75">
      <c r="A6616" s="21" t="s">
        <v>14</v>
      </c>
      <c r="B6616" s="21" t="s">
        <v>16</v>
      </c>
      <c r="C6616" s="21"/>
      <c r="D6616" s="22" t="s">
        <v>18</v>
      </c>
      <c r="E6616" s="23" t="s">
        <v>19</v>
      </c>
      <c r="F6616" s="23" t="s">
        <v>20</v>
      </c>
      <c r="G6616" s="21" t="s">
        <v>21</v>
      </c>
      <c r="H6616" s="63"/>
      <c r="I6616" s="63"/>
      <c r="J6616" s="59">
        <f>H6616*C6617</f>
        <v>0</v>
      </c>
    </row>
    <row r="6617" spans="1:10">
      <c r="A6617" s="144">
        <v>1</v>
      </c>
      <c r="B6617" s="145" t="s">
        <v>23</v>
      </c>
      <c r="C6617" s="26"/>
      <c r="D6617" s="146">
        <v>79305</v>
      </c>
      <c r="E6617" s="28">
        <f t="shared" ref="E6617:E6634" si="750">D6617*C6617</f>
        <v>0</v>
      </c>
      <c r="F6617" s="29">
        <v>0</v>
      </c>
      <c r="G6617" s="30">
        <f t="shared" ref="G6617:G6634" si="751">E6617-E6617*F6617</f>
        <v>0</v>
      </c>
      <c r="H6617" s="63">
        <f t="shared" ref="H6617:H6634" si="752">D6617/1.08</f>
        <v>73430.555555555547</v>
      </c>
      <c r="I6617" s="63"/>
      <c r="J6617" s="59">
        <f>H6617*C6618</f>
        <v>0</v>
      </c>
    </row>
    <row r="6618" spans="1:10">
      <c r="A6618" s="144">
        <v>2</v>
      </c>
      <c r="B6618" s="145" t="s">
        <v>25</v>
      </c>
      <c r="C6618" s="32"/>
      <c r="D6618" s="147">
        <v>128591</v>
      </c>
      <c r="E6618" s="28">
        <f t="shared" si="750"/>
        <v>0</v>
      </c>
      <c r="F6618" s="29">
        <v>0</v>
      </c>
      <c r="G6618" s="30">
        <f t="shared" si="751"/>
        <v>0</v>
      </c>
      <c r="H6618" s="63">
        <f t="shared" si="752"/>
        <v>119065.74074074073</v>
      </c>
      <c r="I6618" s="63"/>
      <c r="J6618" s="59"/>
    </row>
    <row r="6619" spans="1:10">
      <c r="A6619" s="144">
        <v>3</v>
      </c>
      <c r="B6619" s="145" t="s">
        <v>26</v>
      </c>
      <c r="C6619" s="34"/>
      <c r="D6619" s="146">
        <v>60043</v>
      </c>
      <c r="E6619" s="28">
        <f t="shared" si="750"/>
        <v>0</v>
      </c>
      <c r="F6619" s="29">
        <v>0</v>
      </c>
      <c r="G6619" s="30">
        <f t="shared" si="751"/>
        <v>0</v>
      </c>
      <c r="H6619" s="63">
        <f t="shared" si="752"/>
        <v>55595.370370370365</v>
      </c>
      <c r="I6619" s="63"/>
      <c r="J6619" s="59"/>
    </row>
    <row r="6620" spans="1:10">
      <c r="A6620" s="144">
        <v>4</v>
      </c>
      <c r="B6620" s="145" t="s">
        <v>27</v>
      </c>
      <c r="C6620" s="106"/>
      <c r="D6620" s="146">
        <v>115781</v>
      </c>
      <c r="E6620" s="28">
        <f t="shared" si="750"/>
        <v>0</v>
      </c>
      <c r="F6620" s="29">
        <v>0</v>
      </c>
      <c r="G6620" s="30">
        <f t="shared" si="751"/>
        <v>0</v>
      </c>
      <c r="H6620" s="63">
        <f t="shared" si="752"/>
        <v>107204.62962962962</v>
      </c>
      <c r="I6620" s="63"/>
      <c r="J6620" s="59"/>
    </row>
    <row r="6621" spans="1:10">
      <c r="A6621" s="144">
        <v>5</v>
      </c>
      <c r="B6621" s="145" t="s">
        <v>28</v>
      </c>
      <c r="C6621" s="32">
        <v>10</v>
      </c>
      <c r="D6621" s="146">
        <v>119943</v>
      </c>
      <c r="E6621" s="28">
        <f t="shared" si="750"/>
        <v>1199430</v>
      </c>
      <c r="F6621" s="124">
        <v>0</v>
      </c>
      <c r="G6621" s="30">
        <f t="shared" si="751"/>
        <v>1199430</v>
      </c>
      <c r="H6621" s="63">
        <f t="shared" si="752"/>
        <v>111058.33333333333</v>
      </c>
      <c r="I6621" s="63"/>
      <c r="J6621" s="59"/>
    </row>
    <row r="6622" spans="1:10">
      <c r="A6622" s="144">
        <v>6</v>
      </c>
      <c r="B6622" s="145" t="s">
        <v>29</v>
      </c>
      <c r="C6622" s="26"/>
      <c r="D6622" s="146">
        <v>94810</v>
      </c>
      <c r="E6622" s="28">
        <f t="shared" si="750"/>
        <v>0</v>
      </c>
      <c r="F6622" s="29">
        <v>0</v>
      </c>
      <c r="G6622" s="30">
        <f t="shared" si="751"/>
        <v>0</v>
      </c>
      <c r="H6622" s="63">
        <f t="shared" si="752"/>
        <v>87787.037037037036</v>
      </c>
      <c r="I6622" s="63"/>
      <c r="J6622" s="59"/>
    </row>
    <row r="6623" spans="1:10">
      <c r="A6623" s="144">
        <v>7</v>
      </c>
      <c r="B6623" s="145" t="s">
        <v>30</v>
      </c>
      <c r="C6623" s="34"/>
      <c r="D6623" s="146">
        <v>141396</v>
      </c>
      <c r="E6623" s="28">
        <f t="shared" si="750"/>
        <v>0</v>
      </c>
      <c r="F6623" s="29">
        <v>0</v>
      </c>
      <c r="G6623" s="30">
        <f t="shared" si="751"/>
        <v>0</v>
      </c>
      <c r="H6623" s="63">
        <f t="shared" si="752"/>
        <v>130922.22222222222</v>
      </c>
      <c r="I6623" s="63"/>
      <c r="J6623" s="59"/>
    </row>
    <row r="6624" spans="1:10">
      <c r="A6624" s="144">
        <v>8</v>
      </c>
      <c r="B6624" s="145" t="s">
        <v>31</v>
      </c>
      <c r="C6624" s="26"/>
      <c r="D6624" s="146">
        <v>232931</v>
      </c>
      <c r="E6624" s="28">
        <f t="shared" si="750"/>
        <v>0</v>
      </c>
      <c r="F6624" s="29">
        <v>0</v>
      </c>
      <c r="G6624" s="30">
        <f t="shared" si="751"/>
        <v>0</v>
      </c>
      <c r="H6624" s="63">
        <f t="shared" si="752"/>
        <v>215676.85185185182</v>
      </c>
      <c r="I6624" s="63"/>
      <c r="J6624" s="59"/>
    </row>
    <row r="6625" spans="1:10">
      <c r="A6625" s="144">
        <v>9</v>
      </c>
      <c r="B6625" s="148" t="s">
        <v>32</v>
      </c>
      <c r="C6625" s="26"/>
      <c r="D6625" s="146">
        <v>101534</v>
      </c>
      <c r="E6625" s="28">
        <f t="shared" si="750"/>
        <v>0</v>
      </c>
      <c r="F6625" s="29">
        <v>0</v>
      </c>
      <c r="G6625" s="30">
        <f t="shared" si="751"/>
        <v>0</v>
      </c>
      <c r="H6625" s="63">
        <f t="shared" si="752"/>
        <v>94012.962962962964</v>
      </c>
      <c r="I6625" s="63"/>
      <c r="J6625" s="59"/>
    </row>
    <row r="6626" spans="1:10">
      <c r="A6626" s="144">
        <v>10</v>
      </c>
      <c r="B6626" s="148" t="s">
        <v>33</v>
      </c>
      <c r="C6626" s="37"/>
      <c r="D6626" s="147">
        <v>110148</v>
      </c>
      <c r="E6626" s="28">
        <f t="shared" si="750"/>
        <v>0</v>
      </c>
      <c r="F6626" s="29">
        <v>0</v>
      </c>
      <c r="G6626" s="30">
        <f t="shared" si="751"/>
        <v>0</v>
      </c>
      <c r="H6626" s="63">
        <f t="shared" si="752"/>
        <v>101988.88888888888</v>
      </c>
      <c r="I6626" s="63"/>
      <c r="J6626" s="59"/>
    </row>
    <row r="6627" spans="1:10">
      <c r="A6627" s="144">
        <v>11</v>
      </c>
      <c r="B6627" s="145" t="s">
        <v>34</v>
      </c>
      <c r="C6627" s="37"/>
      <c r="D6627" s="146">
        <v>54198</v>
      </c>
      <c r="E6627" s="28">
        <f t="shared" si="750"/>
        <v>0</v>
      </c>
      <c r="F6627" s="29">
        <v>0</v>
      </c>
      <c r="G6627" s="30">
        <f t="shared" si="751"/>
        <v>0</v>
      </c>
      <c r="H6627" s="63">
        <f t="shared" si="752"/>
        <v>50183.333333333328</v>
      </c>
      <c r="I6627" s="63"/>
      <c r="J6627" s="59">
        <f t="shared" ref="J6627:J6633" si="753">H6627*C6628</f>
        <v>0</v>
      </c>
    </row>
    <row r="6628" spans="1:10">
      <c r="A6628" s="144">
        <v>12</v>
      </c>
      <c r="B6628" s="145" t="s">
        <v>35</v>
      </c>
      <c r="C6628" s="37"/>
      <c r="D6628" s="146">
        <v>49680</v>
      </c>
      <c r="E6628" s="28">
        <f t="shared" si="750"/>
        <v>0</v>
      </c>
      <c r="F6628" s="29">
        <v>0</v>
      </c>
      <c r="G6628" s="30">
        <f t="shared" si="751"/>
        <v>0</v>
      </c>
      <c r="H6628" s="63">
        <f t="shared" si="752"/>
        <v>46000</v>
      </c>
      <c r="I6628" s="63"/>
      <c r="J6628" s="59">
        <f t="shared" si="753"/>
        <v>0</v>
      </c>
    </row>
    <row r="6629" spans="1:10">
      <c r="A6629" s="144">
        <v>13</v>
      </c>
      <c r="B6629" s="145" t="s">
        <v>36</v>
      </c>
      <c r="C6629" s="37"/>
      <c r="D6629" s="149">
        <v>64152</v>
      </c>
      <c r="E6629" s="28">
        <f t="shared" si="750"/>
        <v>0</v>
      </c>
      <c r="F6629" s="29">
        <v>0</v>
      </c>
      <c r="G6629" s="30">
        <f t="shared" si="751"/>
        <v>0</v>
      </c>
      <c r="H6629" s="63">
        <f t="shared" si="752"/>
        <v>59399.999999999993</v>
      </c>
      <c r="I6629" s="63"/>
      <c r="J6629" s="59">
        <f t="shared" si="753"/>
        <v>0</v>
      </c>
    </row>
    <row r="6630" spans="1:10">
      <c r="A6630" s="144">
        <v>14</v>
      </c>
      <c r="B6630" s="145" t="s">
        <v>37</v>
      </c>
      <c r="C6630" s="37"/>
      <c r="D6630" s="149">
        <v>65934</v>
      </c>
      <c r="E6630" s="28">
        <f t="shared" si="750"/>
        <v>0</v>
      </c>
      <c r="F6630" s="29">
        <v>0</v>
      </c>
      <c r="G6630" s="30">
        <f t="shared" si="751"/>
        <v>0</v>
      </c>
      <c r="H6630" s="63">
        <f t="shared" si="752"/>
        <v>61049.999999999993</v>
      </c>
      <c r="I6630" s="63"/>
      <c r="J6630" s="59">
        <f t="shared" si="753"/>
        <v>0</v>
      </c>
    </row>
    <row r="6631" spans="1:10">
      <c r="A6631" s="144">
        <v>15</v>
      </c>
      <c r="B6631" s="145" t="s">
        <v>38</v>
      </c>
      <c r="C6631" s="37"/>
      <c r="D6631" s="149">
        <v>76626</v>
      </c>
      <c r="E6631" s="28">
        <f t="shared" si="750"/>
        <v>0</v>
      </c>
      <c r="F6631" s="124">
        <v>0</v>
      </c>
      <c r="G6631" s="30">
        <f t="shared" si="751"/>
        <v>0</v>
      </c>
      <c r="H6631" s="63">
        <f t="shared" si="752"/>
        <v>70950</v>
      </c>
      <c r="I6631" s="63"/>
      <c r="J6631" s="59">
        <f t="shared" si="753"/>
        <v>0</v>
      </c>
    </row>
    <row r="6632" spans="1:10">
      <c r="A6632" s="144">
        <v>16</v>
      </c>
      <c r="B6632" s="145" t="s">
        <v>39</v>
      </c>
      <c r="C6632" s="37"/>
      <c r="D6632" s="149">
        <v>80190</v>
      </c>
      <c r="E6632" s="28">
        <f t="shared" si="750"/>
        <v>0</v>
      </c>
      <c r="F6632" s="29">
        <v>0</v>
      </c>
      <c r="G6632" s="30">
        <f t="shared" si="751"/>
        <v>0</v>
      </c>
      <c r="H6632" s="63">
        <f t="shared" si="752"/>
        <v>74250</v>
      </c>
      <c r="I6632" s="63"/>
      <c r="J6632" s="59">
        <f t="shared" si="753"/>
        <v>0</v>
      </c>
    </row>
    <row r="6633" spans="1:10">
      <c r="A6633" s="144">
        <v>17</v>
      </c>
      <c r="B6633" s="145" t="s">
        <v>40</v>
      </c>
      <c r="C6633" s="37"/>
      <c r="D6633" s="149">
        <v>113832</v>
      </c>
      <c r="E6633" s="28">
        <f t="shared" si="750"/>
        <v>0</v>
      </c>
      <c r="F6633" s="29">
        <v>0</v>
      </c>
      <c r="G6633" s="30">
        <f t="shared" si="751"/>
        <v>0</v>
      </c>
      <c r="H6633" s="63">
        <f t="shared" si="752"/>
        <v>105400</v>
      </c>
      <c r="I6633" s="63"/>
      <c r="J6633" s="59">
        <f t="shared" si="753"/>
        <v>0</v>
      </c>
    </row>
    <row r="6634" spans="1:10" ht="17.25">
      <c r="A6634" s="144">
        <v>18</v>
      </c>
      <c r="B6634" s="145" t="s">
        <v>41</v>
      </c>
      <c r="C6634" s="37"/>
      <c r="D6634" s="150">
        <v>98010</v>
      </c>
      <c r="E6634" s="28">
        <f t="shared" si="750"/>
        <v>0</v>
      </c>
      <c r="F6634" s="29">
        <v>0</v>
      </c>
      <c r="G6634" s="30">
        <f t="shared" si="751"/>
        <v>0</v>
      </c>
      <c r="H6634" s="63">
        <f t="shared" si="752"/>
        <v>90750</v>
      </c>
      <c r="I6634" s="45"/>
      <c r="J6634" s="64"/>
    </row>
    <row r="6635" spans="1:10" ht="31.5">
      <c r="A6635" s="40"/>
      <c r="B6635" s="41" t="s">
        <v>42</v>
      </c>
      <c r="C6635" s="42">
        <f>SUM(C6617:C6634)</f>
        <v>10</v>
      </c>
      <c r="D6635" s="42"/>
      <c r="E6635" s="43">
        <f>SUM(E6617:E6634)</f>
        <v>1199430</v>
      </c>
      <c r="F6635" s="43"/>
      <c r="G6635" s="44">
        <f>SUM(G6617:G6634)</f>
        <v>1199430</v>
      </c>
      <c r="H6635" s="5"/>
      <c r="I6635" s="5"/>
      <c r="J6635" s="75">
        <f>J6634*0.08</f>
        <v>0</v>
      </c>
    </row>
    <row r="6636" spans="1:10" ht="31.5">
      <c r="A6636" s="46"/>
      <c r="B6636" s="47"/>
      <c r="C6636" s="48"/>
      <c r="D6636" s="48"/>
      <c r="E6636" s="49"/>
      <c r="F6636" s="49"/>
      <c r="G6636" s="151"/>
      <c r="H6636" s="6"/>
      <c r="I6636" s="6"/>
      <c r="J6636" s="76">
        <f>SUM(J6634:J6635)</f>
        <v>0</v>
      </c>
    </row>
    <row r="6637" spans="1:10" ht="18">
      <c r="A6637" s="283" t="s">
        <v>43</v>
      </c>
      <c r="B6637" s="283"/>
      <c r="C6637" s="284" t="s">
        <v>44</v>
      </c>
      <c r="D6637" s="284"/>
      <c r="E6637" s="54"/>
      <c r="F6637" s="54"/>
      <c r="G6637" s="55" t="s">
        <v>45</v>
      </c>
      <c r="H6637" s="141"/>
      <c r="I6637" s="141"/>
      <c r="J6637" s="141"/>
    </row>
    <row r="6640" spans="1:10" ht="15.75">
      <c r="A6640" s="279" t="s">
        <v>0</v>
      </c>
      <c r="B6640" s="279"/>
      <c r="C6640" s="279"/>
      <c r="D6640" s="279"/>
      <c r="E6640" s="279"/>
      <c r="F6640" s="279"/>
      <c r="G6640" s="279"/>
      <c r="H6640" s="141"/>
      <c r="I6640" s="141"/>
      <c r="J6640" s="141"/>
    </row>
    <row r="6641" spans="1:10" ht="15.75">
      <c r="A6641" s="279" t="s">
        <v>1</v>
      </c>
      <c r="B6641" s="279"/>
      <c r="C6641" s="279"/>
      <c r="D6641" s="279"/>
      <c r="E6641" s="279"/>
      <c r="F6641" s="279"/>
      <c r="G6641" s="279"/>
      <c r="H6641" s="1"/>
      <c r="I6641" s="1"/>
      <c r="J6641" s="71"/>
    </row>
    <row r="6642" spans="1:10" ht="15.75">
      <c r="A6642" s="279" t="s">
        <v>2</v>
      </c>
      <c r="B6642" s="279"/>
      <c r="C6642" s="279"/>
      <c r="D6642" s="279"/>
      <c r="E6642" s="279"/>
      <c r="F6642" s="279"/>
      <c r="G6642" s="279"/>
      <c r="H6642" s="1"/>
      <c r="I6642" s="1"/>
      <c r="J6642" s="71"/>
    </row>
    <row r="6643" spans="1:10" ht="15.75">
      <c r="A6643" s="279" t="s">
        <v>4</v>
      </c>
      <c r="B6643" s="279"/>
      <c r="C6643" s="279"/>
      <c r="D6643" s="279"/>
      <c r="E6643" s="279"/>
      <c r="F6643" s="279"/>
      <c r="G6643" s="279"/>
      <c r="H6643" s="1"/>
      <c r="I6643" s="1"/>
      <c r="J6643" s="71"/>
    </row>
    <row r="6644" spans="1:10" ht="27">
      <c r="A6644" s="280" t="s">
        <v>6</v>
      </c>
      <c r="B6644" s="280"/>
      <c r="C6644" s="280"/>
      <c r="D6644" s="280"/>
      <c r="E6644" s="280"/>
      <c r="F6644" s="280"/>
      <c r="G6644" s="280"/>
      <c r="H6644" s="2"/>
      <c r="I6644" s="2"/>
      <c r="J6644" s="72"/>
    </row>
    <row r="6645" spans="1:10" ht="27">
      <c r="A6645" s="142"/>
      <c r="B6645" s="142"/>
      <c r="C6645" s="281" t="s">
        <v>441</v>
      </c>
      <c r="D6645" s="281"/>
      <c r="E6645" s="281"/>
      <c r="F6645" s="281"/>
      <c r="G6645" s="281"/>
      <c r="H6645" s="68"/>
      <c r="I6645" s="68"/>
      <c r="J6645" s="71"/>
    </row>
    <row r="6646" spans="1:10" ht="15.75">
      <c r="A6646" s="11" t="s">
        <v>358</v>
      </c>
      <c r="B6646" s="12">
        <v>4138241711</v>
      </c>
      <c r="C6646" s="143"/>
      <c r="D6646" s="286"/>
      <c r="E6646" s="286"/>
      <c r="F6646" s="286"/>
      <c r="G6646" s="286"/>
      <c r="H6646" s="69" t="s">
        <v>161</v>
      </c>
      <c r="I6646" s="69"/>
      <c r="J6646" s="73"/>
    </row>
    <row r="6647" spans="1:10" ht="15.75">
      <c r="A6647" s="11" t="s">
        <v>9</v>
      </c>
      <c r="B6647" s="286" t="s">
        <v>892</v>
      </c>
      <c r="C6647" s="286"/>
      <c r="D6647" s="286"/>
      <c r="E6647" s="16"/>
      <c r="F6647" s="11"/>
      <c r="G6647" s="16"/>
      <c r="H6647" s="1"/>
      <c r="I6647" s="1"/>
      <c r="J6647" s="71"/>
    </row>
    <row r="6648" spans="1:10" ht="15.75">
      <c r="A6648" s="11" t="s">
        <v>11</v>
      </c>
      <c r="B6648" s="289" t="s">
        <v>888</v>
      </c>
      <c r="C6648" s="289"/>
      <c r="D6648" s="289"/>
      <c r="E6648" s="289"/>
      <c r="F6648" s="18"/>
      <c r="G6648" s="19"/>
      <c r="H6648" s="1"/>
      <c r="I6648" s="1"/>
      <c r="J6648" s="71"/>
    </row>
    <row r="6649" spans="1:10" ht="15.75">
      <c r="A6649" s="21" t="s">
        <v>14</v>
      </c>
      <c r="B6649" s="21" t="s">
        <v>16</v>
      </c>
      <c r="C6649" s="21"/>
      <c r="D6649" s="22" t="s">
        <v>18</v>
      </c>
      <c r="E6649" s="23" t="s">
        <v>19</v>
      </c>
      <c r="F6649" s="23" t="s">
        <v>20</v>
      </c>
      <c r="G6649" s="21" t="s">
        <v>21</v>
      </c>
      <c r="H6649" s="63"/>
      <c r="I6649" s="63"/>
      <c r="J6649" s="59">
        <f>H6649*C6650</f>
        <v>0</v>
      </c>
    </row>
    <row r="6650" spans="1:10">
      <c r="A6650" s="144">
        <v>1</v>
      </c>
      <c r="B6650" s="145" t="s">
        <v>23</v>
      </c>
      <c r="C6650" s="26"/>
      <c r="D6650" s="146">
        <v>79305</v>
      </c>
      <c r="E6650" s="28">
        <f t="shared" ref="E6650:E6667" si="754">D6650*C6650</f>
        <v>0</v>
      </c>
      <c r="F6650" s="29">
        <v>0</v>
      </c>
      <c r="G6650" s="30">
        <f t="shared" ref="G6650:G6667" si="755">E6650-E6650*F6650</f>
        <v>0</v>
      </c>
      <c r="H6650" s="63">
        <f t="shared" ref="H6650:H6667" si="756">D6650/1.08</f>
        <v>73430.555555555547</v>
      </c>
      <c r="I6650" s="63"/>
      <c r="J6650" s="59">
        <f>H6650*C6651</f>
        <v>0</v>
      </c>
    </row>
    <row r="6651" spans="1:10">
      <c r="A6651" s="144">
        <v>2</v>
      </c>
      <c r="B6651" s="145" t="s">
        <v>25</v>
      </c>
      <c r="C6651" s="32"/>
      <c r="D6651" s="147">
        <v>128591</v>
      </c>
      <c r="E6651" s="28">
        <f t="shared" si="754"/>
        <v>0</v>
      </c>
      <c r="F6651" s="29">
        <v>0</v>
      </c>
      <c r="G6651" s="30">
        <f t="shared" si="755"/>
        <v>0</v>
      </c>
      <c r="H6651" s="63">
        <f t="shared" si="756"/>
        <v>119065.74074074073</v>
      </c>
      <c r="I6651" s="63"/>
      <c r="J6651" s="59"/>
    </row>
    <row r="6652" spans="1:10">
      <c r="A6652" s="144">
        <v>3</v>
      </c>
      <c r="B6652" s="145" t="s">
        <v>26</v>
      </c>
      <c r="C6652" s="34"/>
      <c r="D6652" s="146">
        <v>60043</v>
      </c>
      <c r="E6652" s="28">
        <f t="shared" si="754"/>
        <v>0</v>
      </c>
      <c r="F6652" s="29">
        <v>0</v>
      </c>
      <c r="G6652" s="30">
        <f t="shared" si="755"/>
        <v>0</v>
      </c>
      <c r="H6652" s="63">
        <f t="shared" si="756"/>
        <v>55595.370370370365</v>
      </c>
      <c r="I6652" s="63"/>
      <c r="J6652" s="59"/>
    </row>
    <row r="6653" spans="1:10">
      <c r="A6653" s="144">
        <v>4</v>
      </c>
      <c r="B6653" s="145" t="s">
        <v>27</v>
      </c>
      <c r="C6653" s="106"/>
      <c r="D6653" s="146">
        <v>115781</v>
      </c>
      <c r="E6653" s="28">
        <f t="shared" si="754"/>
        <v>0</v>
      </c>
      <c r="F6653" s="29">
        <v>0</v>
      </c>
      <c r="G6653" s="30">
        <f t="shared" si="755"/>
        <v>0</v>
      </c>
      <c r="H6653" s="63">
        <f t="shared" si="756"/>
        <v>107204.62962962962</v>
      </c>
      <c r="I6653" s="63"/>
      <c r="J6653" s="59"/>
    </row>
    <row r="6654" spans="1:10">
      <c r="A6654" s="144">
        <v>5</v>
      </c>
      <c r="B6654" s="145" t="s">
        <v>28</v>
      </c>
      <c r="C6654" s="32">
        <v>10</v>
      </c>
      <c r="D6654" s="146">
        <v>119943</v>
      </c>
      <c r="E6654" s="28">
        <f t="shared" si="754"/>
        <v>1199430</v>
      </c>
      <c r="F6654" s="124">
        <v>0</v>
      </c>
      <c r="G6654" s="30">
        <f t="shared" si="755"/>
        <v>1199430</v>
      </c>
      <c r="H6654" s="63">
        <f t="shared" si="756"/>
        <v>111058.33333333333</v>
      </c>
      <c r="I6654" s="63"/>
      <c r="J6654" s="59"/>
    </row>
    <row r="6655" spans="1:10">
      <c r="A6655" s="144">
        <v>6</v>
      </c>
      <c r="B6655" s="145" t="s">
        <v>29</v>
      </c>
      <c r="C6655" s="26"/>
      <c r="D6655" s="146">
        <v>94810</v>
      </c>
      <c r="E6655" s="28">
        <f t="shared" si="754"/>
        <v>0</v>
      </c>
      <c r="F6655" s="29">
        <v>0</v>
      </c>
      <c r="G6655" s="30">
        <f t="shared" si="755"/>
        <v>0</v>
      </c>
      <c r="H6655" s="63">
        <f t="shared" si="756"/>
        <v>87787.037037037036</v>
      </c>
      <c r="I6655" s="63"/>
      <c r="J6655" s="59"/>
    </row>
    <row r="6656" spans="1:10">
      <c r="A6656" s="144">
        <v>7</v>
      </c>
      <c r="B6656" s="145" t="s">
        <v>30</v>
      </c>
      <c r="C6656" s="34"/>
      <c r="D6656" s="146">
        <v>141396</v>
      </c>
      <c r="E6656" s="28">
        <f t="shared" si="754"/>
        <v>0</v>
      </c>
      <c r="F6656" s="29">
        <v>0</v>
      </c>
      <c r="G6656" s="30">
        <f t="shared" si="755"/>
        <v>0</v>
      </c>
      <c r="H6656" s="63">
        <f t="shared" si="756"/>
        <v>130922.22222222222</v>
      </c>
      <c r="I6656" s="63"/>
      <c r="J6656" s="59"/>
    </row>
    <row r="6657" spans="1:10">
      <c r="A6657" s="144">
        <v>8</v>
      </c>
      <c r="B6657" s="145" t="s">
        <v>31</v>
      </c>
      <c r="C6657" s="26"/>
      <c r="D6657" s="146">
        <v>232931</v>
      </c>
      <c r="E6657" s="28">
        <f t="shared" si="754"/>
        <v>0</v>
      </c>
      <c r="F6657" s="29">
        <v>0</v>
      </c>
      <c r="G6657" s="30">
        <f t="shared" si="755"/>
        <v>0</v>
      </c>
      <c r="H6657" s="63">
        <f t="shared" si="756"/>
        <v>215676.85185185182</v>
      </c>
      <c r="I6657" s="63"/>
      <c r="J6657" s="59"/>
    </row>
    <row r="6658" spans="1:10">
      <c r="A6658" s="144">
        <v>9</v>
      </c>
      <c r="B6658" s="148" t="s">
        <v>32</v>
      </c>
      <c r="C6658" s="26"/>
      <c r="D6658" s="146">
        <v>101534</v>
      </c>
      <c r="E6658" s="28">
        <f t="shared" si="754"/>
        <v>0</v>
      </c>
      <c r="F6658" s="29">
        <v>0</v>
      </c>
      <c r="G6658" s="30">
        <f t="shared" si="755"/>
        <v>0</v>
      </c>
      <c r="H6658" s="63">
        <f t="shared" si="756"/>
        <v>94012.962962962964</v>
      </c>
      <c r="I6658" s="63"/>
      <c r="J6658" s="59"/>
    </row>
    <row r="6659" spans="1:10">
      <c r="A6659" s="144">
        <v>10</v>
      </c>
      <c r="B6659" s="148" t="s">
        <v>33</v>
      </c>
      <c r="C6659" s="37"/>
      <c r="D6659" s="147">
        <v>110148</v>
      </c>
      <c r="E6659" s="28">
        <f t="shared" si="754"/>
        <v>0</v>
      </c>
      <c r="F6659" s="29">
        <v>0</v>
      </c>
      <c r="G6659" s="30">
        <f t="shared" si="755"/>
        <v>0</v>
      </c>
      <c r="H6659" s="63">
        <f t="shared" si="756"/>
        <v>101988.88888888888</v>
      </c>
      <c r="I6659" s="63"/>
      <c r="J6659" s="59"/>
    </row>
    <row r="6660" spans="1:10">
      <c r="A6660" s="144">
        <v>11</v>
      </c>
      <c r="B6660" s="145" t="s">
        <v>34</v>
      </c>
      <c r="C6660" s="37"/>
      <c r="D6660" s="146">
        <v>54198</v>
      </c>
      <c r="E6660" s="28">
        <f t="shared" si="754"/>
        <v>0</v>
      </c>
      <c r="F6660" s="29">
        <v>0</v>
      </c>
      <c r="G6660" s="30">
        <f t="shared" si="755"/>
        <v>0</v>
      </c>
      <c r="H6660" s="63">
        <f t="shared" si="756"/>
        <v>50183.333333333328</v>
      </c>
      <c r="I6660" s="63"/>
      <c r="J6660" s="59">
        <f t="shared" ref="J6660:J6666" si="757">H6660*C6661</f>
        <v>0</v>
      </c>
    </row>
    <row r="6661" spans="1:10">
      <c r="A6661" s="144">
        <v>12</v>
      </c>
      <c r="B6661" s="145" t="s">
        <v>35</v>
      </c>
      <c r="C6661" s="37"/>
      <c r="D6661" s="146">
        <v>49680</v>
      </c>
      <c r="E6661" s="28">
        <f t="shared" si="754"/>
        <v>0</v>
      </c>
      <c r="F6661" s="29">
        <v>0</v>
      </c>
      <c r="G6661" s="30">
        <f t="shared" si="755"/>
        <v>0</v>
      </c>
      <c r="H6661" s="63">
        <f t="shared" si="756"/>
        <v>46000</v>
      </c>
      <c r="I6661" s="63"/>
      <c r="J6661" s="59">
        <f t="shared" si="757"/>
        <v>0</v>
      </c>
    </row>
    <row r="6662" spans="1:10">
      <c r="A6662" s="144">
        <v>13</v>
      </c>
      <c r="B6662" s="145" t="s">
        <v>36</v>
      </c>
      <c r="C6662" s="37"/>
      <c r="D6662" s="149">
        <v>64152</v>
      </c>
      <c r="E6662" s="28">
        <f t="shared" si="754"/>
        <v>0</v>
      </c>
      <c r="F6662" s="29">
        <v>0</v>
      </c>
      <c r="G6662" s="30">
        <f t="shared" si="755"/>
        <v>0</v>
      </c>
      <c r="H6662" s="63">
        <f t="shared" si="756"/>
        <v>59399.999999999993</v>
      </c>
      <c r="I6662" s="63"/>
      <c r="J6662" s="59">
        <f t="shared" si="757"/>
        <v>0</v>
      </c>
    </row>
    <row r="6663" spans="1:10">
      <c r="A6663" s="144">
        <v>14</v>
      </c>
      <c r="B6663" s="145" t="s">
        <v>37</v>
      </c>
      <c r="C6663" s="37"/>
      <c r="D6663" s="149">
        <v>65934</v>
      </c>
      <c r="E6663" s="28">
        <f t="shared" si="754"/>
        <v>0</v>
      </c>
      <c r="F6663" s="29">
        <v>0</v>
      </c>
      <c r="G6663" s="30">
        <f t="shared" si="755"/>
        <v>0</v>
      </c>
      <c r="H6663" s="63">
        <f t="shared" si="756"/>
        <v>61049.999999999993</v>
      </c>
      <c r="I6663" s="63"/>
      <c r="J6663" s="59">
        <f t="shared" si="757"/>
        <v>0</v>
      </c>
    </row>
    <row r="6664" spans="1:10">
      <c r="A6664" s="144">
        <v>15</v>
      </c>
      <c r="B6664" s="145" t="s">
        <v>38</v>
      </c>
      <c r="C6664" s="37"/>
      <c r="D6664" s="149">
        <v>76626</v>
      </c>
      <c r="E6664" s="28">
        <f t="shared" si="754"/>
        <v>0</v>
      </c>
      <c r="F6664" s="124">
        <v>0</v>
      </c>
      <c r="G6664" s="30">
        <f t="shared" si="755"/>
        <v>0</v>
      </c>
      <c r="H6664" s="63">
        <f t="shared" si="756"/>
        <v>70950</v>
      </c>
      <c r="I6664" s="63"/>
      <c r="J6664" s="59">
        <f t="shared" si="757"/>
        <v>0</v>
      </c>
    </row>
    <row r="6665" spans="1:10">
      <c r="A6665" s="144">
        <v>16</v>
      </c>
      <c r="B6665" s="145" t="s">
        <v>39</v>
      </c>
      <c r="C6665" s="37"/>
      <c r="D6665" s="149">
        <v>80190</v>
      </c>
      <c r="E6665" s="28">
        <f t="shared" si="754"/>
        <v>0</v>
      </c>
      <c r="F6665" s="29">
        <v>0</v>
      </c>
      <c r="G6665" s="30">
        <f t="shared" si="755"/>
        <v>0</v>
      </c>
      <c r="H6665" s="63">
        <f t="shared" si="756"/>
        <v>74250</v>
      </c>
      <c r="I6665" s="63"/>
      <c r="J6665" s="59">
        <f t="shared" si="757"/>
        <v>0</v>
      </c>
    </row>
    <row r="6666" spans="1:10">
      <c r="A6666" s="144">
        <v>17</v>
      </c>
      <c r="B6666" s="145" t="s">
        <v>40</v>
      </c>
      <c r="C6666" s="37"/>
      <c r="D6666" s="149">
        <v>113832</v>
      </c>
      <c r="E6666" s="28">
        <f t="shared" si="754"/>
        <v>0</v>
      </c>
      <c r="F6666" s="29">
        <v>0</v>
      </c>
      <c r="G6666" s="30">
        <f t="shared" si="755"/>
        <v>0</v>
      </c>
      <c r="H6666" s="63">
        <f t="shared" si="756"/>
        <v>105400</v>
      </c>
      <c r="I6666" s="63"/>
      <c r="J6666" s="59">
        <f t="shared" si="757"/>
        <v>0</v>
      </c>
    </row>
    <row r="6667" spans="1:10" ht="17.25">
      <c r="A6667" s="144">
        <v>18</v>
      </c>
      <c r="B6667" s="145" t="s">
        <v>41</v>
      </c>
      <c r="C6667" s="37"/>
      <c r="D6667" s="150">
        <v>98010</v>
      </c>
      <c r="E6667" s="28">
        <f t="shared" si="754"/>
        <v>0</v>
      </c>
      <c r="F6667" s="29">
        <v>0</v>
      </c>
      <c r="G6667" s="30">
        <f t="shared" si="755"/>
        <v>0</v>
      </c>
      <c r="H6667" s="63">
        <f t="shared" si="756"/>
        <v>90750</v>
      </c>
      <c r="I6667" s="45"/>
      <c r="J6667" s="64"/>
    </row>
    <row r="6668" spans="1:10" ht="31.5">
      <c r="A6668" s="40"/>
      <c r="B6668" s="41" t="s">
        <v>42</v>
      </c>
      <c r="C6668" s="42">
        <f>SUM(C6650:C6667)</f>
        <v>10</v>
      </c>
      <c r="D6668" s="42"/>
      <c r="E6668" s="43">
        <f>SUM(E6650:E6667)</f>
        <v>1199430</v>
      </c>
      <c r="F6668" s="43"/>
      <c r="G6668" s="44">
        <f>SUM(G6650:G6667)</f>
        <v>1199430</v>
      </c>
      <c r="H6668" s="5"/>
      <c r="I6668" s="5"/>
      <c r="J6668" s="75">
        <f>J6667*0.08</f>
        <v>0</v>
      </c>
    </row>
    <row r="6669" spans="1:10" ht="31.5">
      <c r="A6669" s="46"/>
      <c r="B6669" s="47"/>
      <c r="C6669" s="48"/>
      <c r="D6669" s="48"/>
      <c r="E6669" s="49"/>
      <c r="F6669" s="49"/>
      <c r="G6669" s="151"/>
      <c r="H6669" s="6"/>
      <c r="I6669" s="6"/>
      <c r="J6669" s="76">
        <f>SUM(J6667:J6668)</f>
        <v>0</v>
      </c>
    </row>
    <row r="6670" spans="1:10" ht="18">
      <c r="A6670" s="283" t="s">
        <v>43</v>
      </c>
      <c r="B6670" s="283"/>
      <c r="C6670" s="284" t="s">
        <v>44</v>
      </c>
      <c r="D6670" s="284"/>
      <c r="E6670" s="54"/>
      <c r="F6670" s="54"/>
      <c r="G6670" s="55" t="s">
        <v>45</v>
      </c>
      <c r="H6670" s="141"/>
      <c r="I6670" s="141"/>
      <c r="J6670" s="141"/>
    </row>
    <row r="6673" spans="1:10" ht="15.75">
      <c r="A6673" s="279" t="s">
        <v>0</v>
      </c>
      <c r="B6673" s="279"/>
      <c r="C6673" s="279"/>
      <c r="D6673" s="279"/>
      <c r="E6673" s="279"/>
      <c r="F6673" s="279"/>
      <c r="G6673" s="279"/>
      <c r="H6673" s="141"/>
      <c r="I6673" s="141"/>
      <c r="J6673" s="141"/>
    </row>
    <row r="6674" spans="1:10" ht="15.75">
      <c r="A6674" s="279" t="s">
        <v>1</v>
      </c>
      <c r="B6674" s="279"/>
      <c r="C6674" s="279"/>
      <c r="D6674" s="279"/>
      <c r="E6674" s="279"/>
      <c r="F6674" s="279"/>
      <c r="G6674" s="279"/>
      <c r="H6674" s="1"/>
      <c r="I6674" s="1"/>
      <c r="J6674" s="71"/>
    </row>
    <row r="6675" spans="1:10" ht="15.75">
      <c r="A6675" s="279" t="s">
        <v>2</v>
      </c>
      <c r="B6675" s="279"/>
      <c r="C6675" s="279"/>
      <c r="D6675" s="279"/>
      <c r="E6675" s="279"/>
      <c r="F6675" s="279"/>
      <c r="G6675" s="279"/>
      <c r="H6675" s="1"/>
      <c r="I6675" s="1"/>
      <c r="J6675" s="71"/>
    </row>
    <row r="6676" spans="1:10" ht="15.75">
      <c r="A6676" s="279" t="s">
        <v>4</v>
      </c>
      <c r="B6676" s="279"/>
      <c r="C6676" s="279"/>
      <c r="D6676" s="279"/>
      <c r="E6676" s="279"/>
      <c r="F6676" s="279"/>
      <c r="G6676" s="279"/>
      <c r="H6676" s="1"/>
      <c r="I6676" s="1"/>
      <c r="J6676" s="71"/>
    </row>
    <row r="6677" spans="1:10" ht="27">
      <c r="A6677" s="280" t="s">
        <v>6</v>
      </c>
      <c r="B6677" s="280"/>
      <c r="C6677" s="280"/>
      <c r="D6677" s="280"/>
      <c r="E6677" s="280"/>
      <c r="F6677" s="280"/>
      <c r="G6677" s="280"/>
      <c r="H6677" s="2"/>
      <c r="I6677" s="2"/>
      <c r="J6677" s="72"/>
    </row>
    <row r="6678" spans="1:10" ht="27">
      <c r="A6678" s="142"/>
      <c r="B6678" s="142"/>
      <c r="C6678" s="281" t="s">
        <v>441</v>
      </c>
      <c r="D6678" s="281"/>
      <c r="E6678" s="281"/>
      <c r="F6678" s="281"/>
      <c r="G6678" s="281"/>
      <c r="H6678" s="68"/>
      <c r="I6678" s="68"/>
      <c r="J6678" s="71"/>
    </row>
    <row r="6679" spans="1:10" ht="15.75">
      <c r="A6679" s="11" t="s">
        <v>358</v>
      </c>
      <c r="B6679" s="12">
        <v>4138283975</v>
      </c>
      <c r="C6679" s="143"/>
      <c r="D6679" s="286"/>
      <c r="E6679" s="286"/>
      <c r="F6679" s="286"/>
      <c r="G6679" s="286"/>
      <c r="H6679" s="69" t="s">
        <v>161</v>
      </c>
      <c r="I6679" s="69"/>
      <c r="J6679" s="73"/>
    </row>
    <row r="6680" spans="1:10" ht="15.75">
      <c r="A6680" s="11" t="s">
        <v>9</v>
      </c>
      <c r="B6680" s="286" t="s">
        <v>893</v>
      </c>
      <c r="C6680" s="286"/>
      <c r="D6680" s="286"/>
      <c r="E6680" s="16"/>
      <c r="F6680" s="11"/>
      <c r="G6680" s="16"/>
      <c r="H6680" s="1"/>
      <c r="I6680" s="1"/>
      <c r="J6680" s="71"/>
    </row>
    <row r="6681" spans="1:10" ht="15.75">
      <c r="A6681" s="11" t="s">
        <v>11</v>
      </c>
      <c r="B6681" s="289" t="s">
        <v>465</v>
      </c>
      <c r="C6681" s="289"/>
      <c r="D6681" s="289"/>
      <c r="E6681" s="289"/>
      <c r="F6681" s="18"/>
      <c r="G6681" s="19"/>
      <c r="H6681" s="1"/>
      <c r="I6681" s="1"/>
      <c r="J6681" s="71"/>
    </row>
    <row r="6682" spans="1:10" ht="15.75">
      <c r="A6682" s="21" t="s">
        <v>14</v>
      </c>
      <c r="B6682" s="21" t="s">
        <v>16</v>
      </c>
      <c r="C6682" s="21"/>
      <c r="D6682" s="22" t="s">
        <v>18</v>
      </c>
      <c r="E6682" s="23" t="s">
        <v>19</v>
      </c>
      <c r="F6682" s="23" t="s">
        <v>20</v>
      </c>
      <c r="G6682" s="21" t="s">
        <v>21</v>
      </c>
      <c r="H6682" s="63"/>
      <c r="I6682" s="63"/>
      <c r="J6682" s="59">
        <f>H6682*C6683</f>
        <v>0</v>
      </c>
    </row>
    <row r="6683" spans="1:10">
      <c r="A6683" s="144">
        <v>1</v>
      </c>
      <c r="B6683" s="145" t="s">
        <v>23</v>
      </c>
      <c r="C6683" s="26">
        <v>5</v>
      </c>
      <c r="D6683" s="146">
        <v>79305</v>
      </c>
      <c r="E6683" s="28">
        <f t="shared" ref="E6683:E6700" si="758">D6683*C6683</f>
        <v>396525</v>
      </c>
      <c r="F6683" s="29">
        <v>0</v>
      </c>
      <c r="G6683" s="30">
        <f t="shared" ref="G6683:G6700" si="759">E6683-E6683*F6683</f>
        <v>396525</v>
      </c>
      <c r="H6683" s="63">
        <f t="shared" ref="H6683:H6700" si="760">D6683/1.08</f>
        <v>73430.555555555547</v>
      </c>
      <c r="I6683" s="63"/>
      <c r="J6683" s="59">
        <f>H6683*C6684</f>
        <v>0</v>
      </c>
    </row>
    <row r="6684" spans="1:10">
      <c r="A6684" s="144">
        <v>2</v>
      </c>
      <c r="B6684" s="145" t="s">
        <v>25</v>
      </c>
      <c r="C6684" s="32"/>
      <c r="D6684" s="147">
        <v>128591</v>
      </c>
      <c r="E6684" s="28">
        <f t="shared" si="758"/>
        <v>0</v>
      </c>
      <c r="F6684" s="29">
        <v>0</v>
      </c>
      <c r="G6684" s="30">
        <f t="shared" si="759"/>
        <v>0</v>
      </c>
      <c r="H6684" s="63">
        <f t="shared" si="760"/>
        <v>119065.74074074073</v>
      </c>
      <c r="I6684" s="63"/>
      <c r="J6684" s="59"/>
    </row>
    <row r="6685" spans="1:10">
      <c r="A6685" s="144">
        <v>3</v>
      </c>
      <c r="B6685" s="145" t="s">
        <v>26</v>
      </c>
      <c r="C6685" s="34"/>
      <c r="D6685" s="146">
        <v>60043</v>
      </c>
      <c r="E6685" s="28">
        <f t="shared" si="758"/>
        <v>0</v>
      </c>
      <c r="F6685" s="29">
        <v>0</v>
      </c>
      <c r="G6685" s="30">
        <f t="shared" si="759"/>
        <v>0</v>
      </c>
      <c r="H6685" s="63">
        <f t="shared" si="760"/>
        <v>55595.370370370365</v>
      </c>
      <c r="I6685" s="63"/>
      <c r="J6685" s="59"/>
    </row>
    <row r="6686" spans="1:10">
      <c r="A6686" s="144">
        <v>4</v>
      </c>
      <c r="B6686" s="145" t="s">
        <v>27</v>
      </c>
      <c r="C6686" s="106"/>
      <c r="D6686" s="146">
        <v>115781</v>
      </c>
      <c r="E6686" s="28">
        <f t="shared" si="758"/>
        <v>0</v>
      </c>
      <c r="F6686" s="29">
        <v>0</v>
      </c>
      <c r="G6686" s="30">
        <f t="shared" si="759"/>
        <v>0</v>
      </c>
      <c r="H6686" s="63">
        <f t="shared" si="760"/>
        <v>107204.62962962962</v>
      </c>
      <c r="I6686" s="63"/>
      <c r="J6686" s="59"/>
    </row>
    <row r="6687" spans="1:10">
      <c r="A6687" s="144">
        <v>5</v>
      </c>
      <c r="B6687" s="145" t="s">
        <v>28</v>
      </c>
      <c r="C6687" s="32">
        <v>5</v>
      </c>
      <c r="D6687" s="146">
        <v>119943</v>
      </c>
      <c r="E6687" s="28">
        <f t="shared" si="758"/>
        <v>599715</v>
      </c>
      <c r="F6687" s="124">
        <v>0</v>
      </c>
      <c r="G6687" s="30">
        <f t="shared" si="759"/>
        <v>599715</v>
      </c>
      <c r="H6687" s="63">
        <f t="shared" si="760"/>
        <v>111058.33333333333</v>
      </c>
      <c r="I6687" s="63"/>
      <c r="J6687" s="59"/>
    </row>
    <row r="6688" spans="1:10">
      <c r="A6688" s="144">
        <v>6</v>
      </c>
      <c r="B6688" s="145" t="s">
        <v>29</v>
      </c>
      <c r="C6688" s="26"/>
      <c r="D6688" s="146">
        <v>94810</v>
      </c>
      <c r="E6688" s="28">
        <f t="shared" si="758"/>
        <v>0</v>
      </c>
      <c r="F6688" s="29">
        <v>0</v>
      </c>
      <c r="G6688" s="30">
        <f t="shared" si="759"/>
        <v>0</v>
      </c>
      <c r="H6688" s="63">
        <f t="shared" si="760"/>
        <v>87787.037037037036</v>
      </c>
      <c r="I6688" s="63"/>
      <c r="J6688" s="59"/>
    </row>
    <row r="6689" spans="1:10">
      <c r="A6689" s="144">
        <v>7</v>
      </c>
      <c r="B6689" s="145" t="s">
        <v>30</v>
      </c>
      <c r="C6689" s="34"/>
      <c r="D6689" s="146">
        <v>141396</v>
      </c>
      <c r="E6689" s="28">
        <f t="shared" si="758"/>
        <v>0</v>
      </c>
      <c r="F6689" s="29">
        <v>0</v>
      </c>
      <c r="G6689" s="30">
        <f t="shared" si="759"/>
        <v>0</v>
      </c>
      <c r="H6689" s="63">
        <f t="shared" si="760"/>
        <v>130922.22222222222</v>
      </c>
      <c r="I6689" s="63"/>
      <c r="J6689" s="59"/>
    </row>
    <row r="6690" spans="1:10">
      <c r="A6690" s="144">
        <v>8</v>
      </c>
      <c r="B6690" s="145" t="s">
        <v>31</v>
      </c>
      <c r="C6690" s="26"/>
      <c r="D6690" s="146">
        <v>232931</v>
      </c>
      <c r="E6690" s="28">
        <f t="shared" si="758"/>
        <v>0</v>
      </c>
      <c r="F6690" s="29">
        <v>0</v>
      </c>
      <c r="G6690" s="30">
        <f t="shared" si="759"/>
        <v>0</v>
      </c>
      <c r="H6690" s="63">
        <f t="shared" si="760"/>
        <v>215676.85185185182</v>
      </c>
      <c r="I6690" s="63"/>
      <c r="J6690" s="59"/>
    </row>
    <row r="6691" spans="1:10">
      <c r="A6691" s="144">
        <v>9</v>
      </c>
      <c r="B6691" s="148" t="s">
        <v>32</v>
      </c>
      <c r="C6691" s="26"/>
      <c r="D6691" s="146">
        <v>101534</v>
      </c>
      <c r="E6691" s="28">
        <f t="shared" si="758"/>
        <v>0</v>
      </c>
      <c r="F6691" s="29">
        <v>0</v>
      </c>
      <c r="G6691" s="30">
        <f t="shared" si="759"/>
        <v>0</v>
      </c>
      <c r="H6691" s="63">
        <f t="shared" si="760"/>
        <v>94012.962962962964</v>
      </c>
      <c r="I6691" s="63"/>
      <c r="J6691" s="59"/>
    </row>
    <row r="6692" spans="1:10">
      <c r="A6692" s="144">
        <v>10</v>
      </c>
      <c r="B6692" s="148" t="s">
        <v>33</v>
      </c>
      <c r="C6692" s="37"/>
      <c r="D6692" s="147">
        <v>110148</v>
      </c>
      <c r="E6692" s="28">
        <f t="shared" si="758"/>
        <v>0</v>
      </c>
      <c r="F6692" s="29">
        <v>0</v>
      </c>
      <c r="G6692" s="30">
        <f t="shared" si="759"/>
        <v>0</v>
      </c>
      <c r="H6692" s="63">
        <f t="shared" si="760"/>
        <v>101988.88888888888</v>
      </c>
      <c r="I6692" s="63"/>
      <c r="J6692" s="59"/>
    </row>
    <row r="6693" spans="1:10">
      <c r="A6693" s="144">
        <v>11</v>
      </c>
      <c r="B6693" s="145" t="s">
        <v>34</v>
      </c>
      <c r="C6693" s="37"/>
      <c r="D6693" s="146">
        <v>54198</v>
      </c>
      <c r="E6693" s="28">
        <f t="shared" si="758"/>
        <v>0</v>
      </c>
      <c r="F6693" s="29">
        <v>0</v>
      </c>
      <c r="G6693" s="30">
        <f t="shared" si="759"/>
        <v>0</v>
      </c>
      <c r="H6693" s="63">
        <f t="shared" si="760"/>
        <v>50183.333333333328</v>
      </c>
      <c r="I6693" s="63"/>
      <c r="J6693" s="59">
        <f t="shared" ref="J6693:J6699" si="761">H6693*C6694</f>
        <v>0</v>
      </c>
    </row>
    <row r="6694" spans="1:10">
      <c r="A6694" s="144">
        <v>12</v>
      </c>
      <c r="B6694" s="145" t="s">
        <v>35</v>
      </c>
      <c r="C6694" s="37"/>
      <c r="D6694" s="146">
        <v>49680</v>
      </c>
      <c r="E6694" s="28">
        <f t="shared" si="758"/>
        <v>0</v>
      </c>
      <c r="F6694" s="29">
        <v>0</v>
      </c>
      <c r="G6694" s="30">
        <f t="shared" si="759"/>
        <v>0</v>
      </c>
      <c r="H6694" s="63">
        <f t="shared" si="760"/>
        <v>46000</v>
      </c>
      <c r="I6694" s="63"/>
      <c r="J6694" s="59">
        <f t="shared" si="761"/>
        <v>0</v>
      </c>
    </row>
    <row r="6695" spans="1:10">
      <c r="A6695" s="144">
        <v>13</v>
      </c>
      <c r="B6695" s="145" t="s">
        <v>36</v>
      </c>
      <c r="C6695" s="37"/>
      <c r="D6695" s="149">
        <v>64152</v>
      </c>
      <c r="E6695" s="28">
        <f t="shared" si="758"/>
        <v>0</v>
      </c>
      <c r="F6695" s="29">
        <v>0</v>
      </c>
      <c r="G6695" s="30">
        <f t="shared" si="759"/>
        <v>0</v>
      </c>
      <c r="H6695" s="63">
        <f t="shared" si="760"/>
        <v>59399.999999999993</v>
      </c>
      <c r="I6695" s="63"/>
      <c r="J6695" s="59">
        <f t="shared" si="761"/>
        <v>0</v>
      </c>
    </row>
    <row r="6696" spans="1:10">
      <c r="A6696" s="144">
        <v>14</v>
      </c>
      <c r="B6696" s="145" t="s">
        <v>37</v>
      </c>
      <c r="C6696" s="37"/>
      <c r="D6696" s="149">
        <v>65934</v>
      </c>
      <c r="E6696" s="28">
        <f t="shared" si="758"/>
        <v>0</v>
      </c>
      <c r="F6696" s="29">
        <v>0</v>
      </c>
      <c r="G6696" s="30">
        <f t="shared" si="759"/>
        <v>0</v>
      </c>
      <c r="H6696" s="63">
        <f t="shared" si="760"/>
        <v>61049.999999999993</v>
      </c>
      <c r="I6696" s="63"/>
      <c r="J6696" s="59">
        <f t="shared" si="761"/>
        <v>0</v>
      </c>
    </row>
    <row r="6697" spans="1:10">
      <c r="A6697" s="144">
        <v>15</v>
      </c>
      <c r="B6697" s="145" t="s">
        <v>38</v>
      </c>
      <c r="C6697" s="37"/>
      <c r="D6697" s="149">
        <v>76626</v>
      </c>
      <c r="E6697" s="28">
        <f t="shared" si="758"/>
        <v>0</v>
      </c>
      <c r="F6697" s="124">
        <v>0</v>
      </c>
      <c r="G6697" s="30">
        <f t="shared" si="759"/>
        <v>0</v>
      </c>
      <c r="H6697" s="63">
        <f t="shared" si="760"/>
        <v>70950</v>
      </c>
      <c r="I6697" s="63"/>
      <c r="J6697" s="59">
        <f t="shared" si="761"/>
        <v>0</v>
      </c>
    </row>
    <row r="6698" spans="1:10">
      <c r="A6698" s="144">
        <v>16</v>
      </c>
      <c r="B6698" s="145" t="s">
        <v>39</v>
      </c>
      <c r="C6698" s="37"/>
      <c r="D6698" s="149">
        <v>80190</v>
      </c>
      <c r="E6698" s="28">
        <f t="shared" si="758"/>
        <v>0</v>
      </c>
      <c r="F6698" s="29">
        <v>0</v>
      </c>
      <c r="G6698" s="30">
        <f t="shared" si="759"/>
        <v>0</v>
      </c>
      <c r="H6698" s="63">
        <f t="shared" si="760"/>
        <v>74250</v>
      </c>
      <c r="I6698" s="63"/>
      <c r="J6698" s="59">
        <f t="shared" si="761"/>
        <v>0</v>
      </c>
    </row>
    <row r="6699" spans="1:10">
      <c r="A6699" s="144">
        <v>17</v>
      </c>
      <c r="B6699" s="145" t="s">
        <v>40</v>
      </c>
      <c r="C6699" s="37"/>
      <c r="D6699" s="149">
        <v>113832</v>
      </c>
      <c r="E6699" s="28">
        <f t="shared" si="758"/>
        <v>0</v>
      </c>
      <c r="F6699" s="29">
        <v>0</v>
      </c>
      <c r="G6699" s="30">
        <f t="shared" si="759"/>
        <v>0</v>
      </c>
      <c r="H6699" s="63">
        <f t="shared" si="760"/>
        <v>105400</v>
      </c>
      <c r="I6699" s="63"/>
      <c r="J6699" s="59">
        <f t="shared" si="761"/>
        <v>0</v>
      </c>
    </row>
    <row r="6700" spans="1:10" ht="17.25">
      <c r="A6700" s="144">
        <v>18</v>
      </c>
      <c r="B6700" s="145" t="s">
        <v>41</v>
      </c>
      <c r="C6700" s="37"/>
      <c r="D6700" s="150">
        <v>98010</v>
      </c>
      <c r="E6700" s="28">
        <f t="shared" si="758"/>
        <v>0</v>
      </c>
      <c r="F6700" s="29">
        <v>0</v>
      </c>
      <c r="G6700" s="30">
        <f t="shared" si="759"/>
        <v>0</v>
      </c>
      <c r="H6700" s="63">
        <f t="shared" si="760"/>
        <v>90750</v>
      </c>
      <c r="I6700" s="45"/>
      <c r="J6700" s="64"/>
    </row>
    <row r="6701" spans="1:10" ht="31.5">
      <c r="A6701" s="40"/>
      <c r="B6701" s="41" t="s">
        <v>42</v>
      </c>
      <c r="C6701" s="42">
        <f>SUM(C6683:C6700)</f>
        <v>10</v>
      </c>
      <c r="D6701" s="42"/>
      <c r="E6701" s="43">
        <f>SUM(E6683:E6700)</f>
        <v>996240</v>
      </c>
      <c r="F6701" s="43"/>
      <c r="G6701" s="44">
        <f>SUM(G6683:G6700)</f>
        <v>996240</v>
      </c>
      <c r="H6701" s="5"/>
      <c r="I6701" s="5"/>
      <c r="J6701" s="75">
        <f>J6700*0.08</f>
        <v>0</v>
      </c>
    </row>
    <row r="6702" spans="1:10" ht="31.5">
      <c r="A6702" s="46"/>
      <c r="B6702" s="47"/>
      <c r="C6702" s="48"/>
      <c r="D6702" s="48"/>
      <c r="E6702" s="49"/>
      <c r="F6702" s="49"/>
      <c r="G6702" s="151"/>
      <c r="H6702" s="6"/>
      <c r="I6702" s="6"/>
      <c r="J6702" s="76">
        <f>SUM(J6700:J6701)</f>
        <v>0</v>
      </c>
    </row>
    <row r="6703" spans="1:10" ht="18">
      <c r="A6703" s="283" t="s">
        <v>43</v>
      </c>
      <c r="B6703" s="283"/>
      <c r="C6703" s="284" t="s">
        <v>44</v>
      </c>
      <c r="D6703" s="284"/>
      <c r="E6703" s="54"/>
      <c r="F6703" s="54"/>
      <c r="G6703" s="55" t="s">
        <v>45</v>
      </c>
      <c r="H6703" s="141"/>
      <c r="I6703" s="141"/>
      <c r="J6703" s="141"/>
    </row>
    <row r="6706" spans="1:10" ht="15.75">
      <c r="A6706" s="279" t="s">
        <v>0</v>
      </c>
      <c r="B6706" s="279"/>
      <c r="C6706" s="279"/>
      <c r="D6706" s="279"/>
      <c r="E6706" s="279"/>
      <c r="F6706" s="279"/>
      <c r="G6706" s="279"/>
      <c r="H6706" s="141"/>
      <c r="I6706" s="141"/>
      <c r="J6706" s="141"/>
    </row>
    <row r="6707" spans="1:10" ht="15.75">
      <c r="A6707" s="279" t="s">
        <v>1</v>
      </c>
      <c r="B6707" s="279"/>
      <c r="C6707" s="279"/>
      <c r="D6707" s="279"/>
      <c r="E6707" s="279"/>
      <c r="F6707" s="279"/>
      <c r="G6707" s="279"/>
      <c r="H6707" s="1"/>
      <c r="I6707" s="1"/>
      <c r="J6707" s="71"/>
    </row>
    <row r="6708" spans="1:10" ht="15.75">
      <c r="A6708" s="279" t="s">
        <v>2</v>
      </c>
      <c r="B6708" s="279"/>
      <c r="C6708" s="279"/>
      <c r="D6708" s="279"/>
      <c r="E6708" s="279"/>
      <c r="F6708" s="279"/>
      <c r="G6708" s="279"/>
      <c r="H6708" s="1"/>
      <c r="I6708" s="1"/>
      <c r="J6708" s="71"/>
    </row>
    <row r="6709" spans="1:10" ht="15.75">
      <c r="A6709" s="279" t="s">
        <v>4</v>
      </c>
      <c r="B6709" s="279"/>
      <c r="C6709" s="279"/>
      <c r="D6709" s="279"/>
      <c r="E6709" s="279"/>
      <c r="F6709" s="279"/>
      <c r="G6709" s="279"/>
      <c r="H6709" s="1"/>
      <c r="I6709" s="1"/>
      <c r="J6709" s="71"/>
    </row>
    <row r="6710" spans="1:10" ht="27">
      <c r="A6710" s="280" t="s">
        <v>6</v>
      </c>
      <c r="B6710" s="280"/>
      <c r="C6710" s="280"/>
      <c r="D6710" s="280"/>
      <c r="E6710" s="280"/>
      <c r="F6710" s="280"/>
      <c r="G6710" s="280"/>
      <c r="H6710" s="2"/>
      <c r="I6710" s="2"/>
      <c r="J6710" s="72"/>
    </row>
    <row r="6711" spans="1:10" ht="27">
      <c r="A6711" s="142"/>
      <c r="B6711" s="142"/>
      <c r="C6711" s="281" t="s">
        <v>441</v>
      </c>
      <c r="D6711" s="281"/>
      <c r="E6711" s="281"/>
      <c r="F6711" s="281"/>
      <c r="G6711" s="281"/>
      <c r="H6711" s="68"/>
      <c r="I6711" s="68"/>
      <c r="J6711" s="71"/>
    </row>
    <row r="6712" spans="1:10" ht="15.75">
      <c r="A6712" s="11" t="s">
        <v>358</v>
      </c>
      <c r="B6712" s="12">
        <v>4138296361</v>
      </c>
      <c r="C6712" s="143"/>
      <c r="D6712" s="286"/>
      <c r="E6712" s="286"/>
      <c r="F6712" s="286"/>
      <c r="G6712" s="286"/>
      <c r="H6712" s="69" t="s">
        <v>161</v>
      </c>
      <c r="I6712" s="69"/>
      <c r="J6712" s="73"/>
    </row>
    <row r="6713" spans="1:10" ht="15.75">
      <c r="A6713" s="11" t="s">
        <v>9</v>
      </c>
      <c r="B6713" s="286" t="s">
        <v>894</v>
      </c>
      <c r="C6713" s="286"/>
      <c r="D6713" s="286"/>
      <c r="E6713" s="16"/>
      <c r="F6713" s="11"/>
      <c r="G6713" s="16"/>
      <c r="H6713" s="1"/>
      <c r="I6713" s="1"/>
      <c r="J6713" s="71"/>
    </row>
    <row r="6714" spans="1:10" ht="15.75">
      <c r="A6714" s="11" t="s">
        <v>11</v>
      </c>
      <c r="B6714" s="289" t="s">
        <v>895</v>
      </c>
      <c r="C6714" s="289"/>
      <c r="D6714" s="289"/>
      <c r="E6714" s="289"/>
      <c r="F6714" s="18"/>
      <c r="G6714" s="19"/>
      <c r="H6714" s="1"/>
      <c r="I6714" s="1"/>
      <c r="J6714" s="71"/>
    </row>
    <row r="6715" spans="1:10" ht="15.75">
      <c r="A6715" s="21" t="s">
        <v>14</v>
      </c>
      <c r="B6715" s="21" t="s">
        <v>16</v>
      </c>
      <c r="C6715" s="21"/>
      <c r="D6715" s="22" t="s">
        <v>18</v>
      </c>
      <c r="E6715" s="23" t="s">
        <v>19</v>
      </c>
      <c r="F6715" s="23" t="s">
        <v>20</v>
      </c>
      <c r="G6715" s="21" t="s">
        <v>21</v>
      </c>
      <c r="H6715" s="63"/>
      <c r="I6715" s="63"/>
      <c r="J6715" s="59">
        <f>H6715*C6716</f>
        <v>0</v>
      </c>
    </row>
    <row r="6716" spans="1:10">
      <c r="A6716" s="144">
        <v>1</v>
      </c>
      <c r="B6716" s="145" t="s">
        <v>23</v>
      </c>
      <c r="C6716" s="26">
        <v>15</v>
      </c>
      <c r="D6716" s="146">
        <v>79305</v>
      </c>
      <c r="E6716" s="28">
        <f t="shared" ref="E6716:E6733" si="762">D6716*C6716</f>
        <v>1189575</v>
      </c>
      <c r="F6716" s="29">
        <v>0</v>
      </c>
      <c r="G6716" s="30">
        <f t="shared" ref="G6716:G6733" si="763">E6716-E6716*F6716</f>
        <v>1189575</v>
      </c>
      <c r="H6716" s="63">
        <f t="shared" ref="H6716:H6733" si="764">D6716/1.08</f>
        <v>73430.555555555547</v>
      </c>
      <c r="I6716" s="63"/>
      <c r="J6716" s="59">
        <f>H6716*C6717</f>
        <v>0</v>
      </c>
    </row>
    <row r="6717" spans="1:10">
      <c r="A6717" s="144">
        <v>2</v>
      </c>
      <c r="B6717" s="145" t="s">
        <v>25</v>
      </c>
      <c r="C6717" s="32"/>
      <c r="D6717" s="147">
        <v>128591</v>
      </c>
      <c r="E6717" s="28">
        <f t="shared" si="762"/>
        <v>0</v>
      </c>
      <c r="F6717" s="29">
        <v>0</v>
      </c>
      <c r="G6717" s="30">
        <f t="shared" si="763"/>
        <v>0</v>
      </c>
      <c r="H6717" s="63">
        <f t="shared" si="764"/>
        <v>119065.74074074073</v>
      </c>
      <c r="I6717" s="63"/>
      <c r="J6717" s="59"/>
    </row>
    <row r="6718" spans="1:10">
      <c r="A6718" s="144">
        <v>3</v>
      </c>
      <c r="B6718" s="145" t="s">
        <v>26</v>
      </c>
      <c r="C6718" s="34"/>
      <c r="D6718" s="146">
        <v>60043</v>
      </c>
      <c r="E6718" s="28">
        <f t="shared" si="762"/>
        <v>0</v>
      </c>
      <c r="F6718" s="29">
        <v>0</v>
      </c>
      <c r="G6718" s="30">
        <f t="shared" si="763"/>
        <v>0</v>
      </c>
      <c r="H6718" s="63">
        <f t="shared" si="764"/>
        <v>55595.370370370365</v>
      </c>
      <c r="I6718" s="63"/>
      <c r="J6718" s="59"/>
    </row>
    <row r="6719" spans="1:10">
      <c r="A6719" s="144">
        <v>4</v>
      </c>
      <c r="B6719" s="145" t="s">
        <v>27</v>
      </c>
      <c r="C6719" s="106"/>
      <c r="D6719" s="146">
        <v>115781</v>
      </c>
      <c r="E6719" s="28">
        <f t="shared" si="762"/>
        <v>0</v>
      </c>
      <c r="F6719" s="29">
        <v>0</v>
      </c>
      <c r="G6719" s="30">
        <f t="shared" si="763"/>
        <v>0</v>
      </c>
      <c r="H6719" s="63">
        <f t="shared" si="764"/>
        <v>107204.62962962962</v>
      </c>
      <c r="I6719" s="63"/>
      <c r="J6719" s="59"/>
    </row>
    <row r="6720" spans="1:10">
      <c r="A6720" s="144">
        <v>5</v>
      </c>
      <c r="B6720" s="145" t="s">
        <v>28</v>
      </c>
      <c r="C6720" s="32">
        <v>10</v>
      </c>
      <c r="D6720" s="146">
        <v>119943</v>
      </c>
      <c r="E6720" s="28">
        <f t="shared" si="762"/>
        <v>1199430</v>
      </c>
      <c r="F6720" s="124">
        <v>0</v>
      </c>
      <c r="G6720" s="30">
        <f t="shared" si="763"/>
        <v>1199430</v>
      </c>
      <c r="H6720" s="63">
        <f t="shared" si="764"/>
        <v>111058.33333333333</v>
      </c>
      <c r="I6720" s="63"/>
      <c r="J6720" s="59"/>
    </row>
    <row r="6721" spans="1:10">
      <c r="A6721" s="144">
        <v>6</v>
      </c>
      <c r="B6721" s="145" t="s">
        <v>29</v>
      </c>
      <c r="C6721" s="26"/>
      <c r="D6721" s="146">
        <v>94810</v>
      </c>
      <c r="E6721" s="28">
        <f t="shared" si="762"/>
        <v>0</v>
      </c>
      <c r="F6721" s="29">
        <v>0</v>
      </c>
      <c r="G6721" s="30">
        <f t="shared" si="763"/>
        <v>0</v>
      </c>
      <c r="H6721" s="63">
        <f t="shared" si="764"/>
        <v>87787.037037037036</v>
      </c>
      <c r="I6721" s="63"/>
      <c r="J6721" s="59"/>
    </row>
    <row r="6722" spans="1:10">
      <c r="A6722" s="144">
        <v>7</v>
      </c>
      <c r="B6722" s="145" t="s">
        <v>30</v>
      </c>
      <c r="C6722" s="34"/>
      <c r="D6722" s="146">
        <v>141396</v>
      </c>
      <c r="E6722" s="28">
        <f t="shared" si="762"/>
        <v>0</v>
      </c>
      <c r="F6722" s="29">
        <v>0</v>
      </c>
      <c r="G6722" s="30">
        <f t="shared" si="763"/>
        <v>0</v>
      </c>
      <c r="H6722" s="63">
        <f t="shared" si="764"/>
        <v>130922.22222222222</v>
      </c>
      <c r="I6722" s="63"/>
      <c r="J6722" s="59"/>
    </row>
    <row r="6723" spans="1:10">
      <c r="A6723" s="144">
        <v>8</v>
      </c>
      <c r="B6723" s="145" t="s">
        <v>31</v>
      </c>
      <c r="C6723" s="26"/>
      <c r="D6723" s="146">
        <v>232931</v>
      </c>
      <c r="E6723" s="28">
        <f t="shared" si="762"/>
        <v>0</v>
      </c>
      <c r="F6723" s="29">
        <v>0</v>
      </c>
      <c r="G6723" s="30">
        <f t="shared" si="763"/>
        <v>0</v>
      </c>
      <c r="H6723" s="63">
        <f t="shared" si="764"/>
        <v>215676.85185185182</v>
      </c>
      <c r="I6723" s="63"/>
      <c r="J6723" s="59"/>
    </row>
    <row r="6724" spans="1:10">
      <c r="A6724" s="144">
        <v>9</v>
      </c>
      <c r="B6724" s="148" t="s">
        <v>32</v>
      </c>
      <c r="C6724" s="26">
        <v>5</v>
      </c>
      <c r="D6724" s="146">
        <v>101534</v>
      </c>
      <c r="E6724" s="28">
        <f t="shared" si="762"/>
        <v>507670</v>
      </c>
      <c r="F6724" s="29">
        <v>0</v>
      </c>
      <c r="G6724" s="30">
        <f t="shared" si="763"/>
        <v>507670</v>
      </c>
      <c r="H6724" s="63">
        <f t="shared" si="764"/>
        <v>94012.962962962964</v>
      </c>
      <c r="I6724" s="63"/>
      <c r="J6724" s="59"/>
    </row>
    <row r="6725" spans="1:10">
      <c r="A6725" s="144">
        <v>10</v>
      </c>
      <c r="B6725" s="148" t="s">
        <v>33</v>
      </c>
      <c r="C6725" s="37"/>
      <c r="D6725" s="147">
        <v>110148</v>
      </c>
      <c r="E6725" s="28">
        <f t="shared" si="762"/>
        <v>0</v>
      </c>
      <c r="F6725" s="29">
        <v>0</v>
      </c>
      <c r="G6725" s="30">
        <f t="shared" si="763"/>
        <v>0</v>
      </c>
      <c r="H6725" s="63">
        <f t="shared" si="764"/>
        <v>101988.88888888888</v>
      </c>
      <c r="I6725" s="63"/>
      <c r="J6725" s="59"/>
    </row>
    <row r="6726" spans="1:10">
      <c r="A6726" s="144">
        <v>11</v>
      </c>
      <c r="B6726" s="145" t="s">
        <v>34</v>
      </c>
      <c r="C6726" s="37"/>
      <c r="D6726" s="146">
        <v>54198</v>
      </c>
      <c r="E6726" s="28">
        <f t="shared" si="762"/>
        <v>0</v>
      </c>
      <c r="F6726" s="29">
        <v>0</v>
      </c>
      <c r="G6726" s="30">
        <f t="shared" si="763"/>
        <v>0</v>
      </c>
      <c r="H6726" s="63">
        <f t="shared" si="764"/>
        <v>50183.333333333328</v>
      </c>
      <c r="I6726" s="63"/>
      <c r="J6726" s="59">
        <f t="shared" ref="J6726:J6732" si="765">H6726*C6727</f>
        <v>0</v>
      </c>
    </row>
    <row r="6727" spans="1:10">
      <c r="A6727" s="144">
        <v>12</v>
      </c>
      <c r="B6727" s="145" t="s">
        <v>35</v>
      </c>
      <c r="C6727" s="37"/>
      <c r="D6727" s="146">
        <v>49680</v>
      </c>
      <c r="E6727" s="28">
        <f t="shared" si="762"/>
        <v>0</v>
      </c>
      <c r="F6727" s="29">
        <v>0</v>
      </c>
      <c r="G6727" s="30">
        <f t="shared" si="763"/>
        <v>0</v>
      </c>
      <c r="H6727" s="63">
        <f t="shared" si="764"/>
        <v>46000</v>
      </c>
      <c r="I6727" s="63"/>
      <c r="J6727" s="59">
        <f t="shared" si="765"/>
        <v>0</v>
      </c>
    </row>
    <row r="6728" spans="1:10">
      <c r="A6728" s="144">
        <v>13</v>
      </c>
      <c r="B6728" s="145" t="s">
        <v>36</v>
      </c>
      <c r="C6728" s="37"/>
      <c r="D6728" s="149">
        <v>64152</v>
      </c>
      <c r="E6728" s="28">
        <f t="shared" si="762"/>
        <v>0</v>
      </c>
      <c r="F6728" s="29">
        <v>0</v>
      </c>
      <c r="G6728" s="30">
        <f t="shared" si="763"/>
        <v>0</v>
      </c>
      <c r="H6728" s="63">
        <f t="shared" si="764"/>
        <v>59399.999999999993</v>
      </c>
      <c r="I6728" s="63"/>
      <c r="J6728" s="59">
        <f t="shared" si="765"/>
        <v>0</v>
      </c>
    </row>
    <row r="6729" spans="1:10">
      <c r="A6729" s="144">
        <v>14</v>
      </c>
      <c r="B6729" s="145" t="s">
        <v>37</v>
      </c>
      <c r="C6729" s="37"/>
      <c r="D6729" s="149">
        <v>65934</v>
      </c>
      <c r="E6729" s="28">
        <f t="shared" si="762"/>
        <v>0</v>
      </c>
      <c r="F6729" s="29">
        <v>0</v>
      </c>
      <c r="G6729" s="30">
        <f t="shared" si="763"/>
        <v>0</v>
      </c>
      <c r="H6729" s="63">
        <f t="shared" si="764"/>
        <v>61049.999999999993</v>
      </c>
      <c r="I6729" s="63"/>
      <c r="J6729" s="59">
        <f t="shared" si="765"/>
        <v>305249.99999999994</v>
      </c>
    </row>
    <row r="6730" spans="1:10">
      <c r="A6730" s="144">
        <v>15</v>
      </c>
      <c r="B6730" s="145" t="s">
        <v>38</v>
      </c>
      <c r="C6730" s="37">
        <v>5</v>
      </c>
      <c r="D6730" s="149">
        <v>76626</v>
      </c>
      <c r="E6730" s="28">
        <f t="shared" si="762"/>
        <v>383130</v>
      </c>
      <c r="F6730" s="124">
        <v>0</v>
      </c>
      <c r="G6730" s="30">
        <f t="shared" si="763"/>
        <v>383130</v>
      </c>
      <c r="H6730" s="63">
        <f t="shared" si="764"/>
        <v>70950</v>
      </c>
      <c r="I6730" s="63"/>
      <c r="J6730" s="59">
        <f t="shared" si="765"/>
        <v>354750</v>
      </c>
    </row>
    <row r="6731" spans="1:10">
      <c r="A6731" s="144">
        <v>16</v>
      </c>
      <c r="B6731" s="145" t="s">
        <v>39</v>
      </c>
      <c r="C6731" s="37">
        <v>5</v>
      </c>
      <c r="D6731" s="149">
        <v>80190</v>
      </c>
      <c r="E6731" s="28">
        <f t="shared" si="762"/>
        <v>400950</v>
      </c>
      <c r="F6731" s="29">
        <v>0</v>
      </c>
      <c r="G6731" s="30">
        <f t="shared" si="763"/>
        <v>400950</v>
      </c>
      <c r="H6731" s="63">
        <f t="shared" si="764"/>
        <v>74250</v>
      </c>
      <c r="I6731" s="63"/>
      <c r="J6731" s="59">
        <f t="shared" si="765"/>
        <v>0</v>
      </c>
    </row>
    <row r="6732" spans="1:10">
      <c r="A6732" s="144">
        <v>17</v>
      </c>
      <c r="B6732" s="145" t="s">
        <v>40</v>
      </c>
      <c r="C6732" s="37"/>
      <c r="D6732" s="149">
        <v>113832</v>
      </c>
      <c r="E6732" s="28">
        <f t="shared" si="762"/>
        <v>0</v>
      </c>
      <c r="F6732" s="29">
        <v>0</v>
      </c>
      <c r="G6732" s="30">
        <f t="shared" si="763"/>
        <v>0</v>
      </c>
      <c r="H6732" s="63">
        <f t="shared" si="764"/>
        <v>105400</v>
      </c>
      <c r="I6732" s="63"/>
      <c r="J6732" s="59">
        <f t="shared" si="765"/>
        <v>527000</v>
      </c>
    </row>
    <row r="6733" spans="1:10" ht="17.25">
      <c r="A6733" s="144">
        <v>18</v>
      </c>
      <c r="B6733" s="145" t="s">
        <v>41</v>
      </c>
      <c r="C6733" s="37">
        <v>5</v>
      </c>
      <c r="D6733" s="150">
        <v>98010</v>
      </c>
      <c r="E6733" s="28">
        <f t="shared" si="762"/>
        <v>490050</v>
      </c>
      <c r="F6733" s="29">
        <v>0</v>
      </c>
      <c r="G6733" s="30">
        <f t="shared" si="763"/>
        <v>490050</v>
      </c>
      <c r="H6733" s="63">
        <f t="shared" si="764"/>
        <v>90750</v>
      </c>
      <c r="I6733" s="45"/>
      <c r="J6733" s="64"/>
    </row>
    <row r="6734" spans="1:10" ht="31.5">
      <c r="A6734" s="40"/>
      <c r="B6734" s="41" t="s">
        <v>42</v>
      </c>
      <c r="C6734" s="42">
        <f>SUM(C6716:C6733)</f>
        <v>45</v>
      </c>
      <c r="D6734" s="42"/>
      <c r="E6734" s="43">
        <f>SUM(E6716:E6733)</f>
        <v>4170805</v>
      </c>
      <c r="F6734" s="43"/>
      <c r="G6734" s="44">
        <f>SUM(G6716:G6733)</f>
        <v>4170805</v>
      </c>
      <c r="H6734" s="5"/>
      <c r="I6734" s="5"/>
      <c r="J6734" s="75">
        <f>J6733*0.08</f>
        <v>0</v>
      </c>
    </row>
    <row r="6735" spans="1:10" ht="31.5">
      <c r="A6735" s="46"/>
      <c r="B6735" s="47"/>
      <c r="C6735" s="48"/>
      <c r="D6735" s="48"/>
      <c r="E6735" s="49"/>
      <c r="F6735" s="49"/>
      <c r="G6735" s="151"/>
      <c r="H6735" s="6"/>
      <c r="I6735" s="6"/>
      <c r="J6735" s="76">
        <f>SUM(J6733:J6734)</f>
        <v>0</v>
      </c>
    </row>
    <row r="6736" spans="1:10" ht="18">
      <c r="A6736" s="283" t="s">
        <v>43</v>
      </c>
      <c r="B6736" s="283"/>
      <c r="C6736" s="284" t="s">
        <v>44</v>
      </c>
      <c r="D6736" s="284"/>
      <c r="E6736" s="54"/>
      <c r="F6736" s="54"/>
      <c r="G6736" s="55" t="s">
        <v>45</v>
      </c>
      <c r="H6736" s="141"/>
      <c r="I6736" s="141"/>
      <c r="J6736" s="141"/>
    </row>
    <row r="6739" spans="1:10" ht="15.75">
      <c r="A6739" s="279" t="s">
        <v>0</v>
      </c>
      <c r="B6739" s="279"/>
      <c r="C6739" s="279"/>
      <c r="D6739" s="279"/>
      <c r="E6739" s="279"/>
      <c r="F6739" s="279"/>
      <c r="G6739" s="279"/>
      <c r="H6739" s="141"/>
      <c r="I6739" s="141"/>
      <c r="J6739" s="141"/>
    </row>
    <row r="6740" spans="1:10" ht="15.75">
      <c r="A6740" s="279" t="s">
        <v>1</v>
      </c>
      <c r="B6740" s="279"/>
      <c r="C6740" s="279"/>
      <c r="D6740" s="279"/>
      <c r="E6740" s="279"/>
      <c r="F6740" s="279"/>
      <c r="G6740" s="279"/>
      <c r="H6740" s="1"/>
      <c r="I6740" s="1"/>
      <c r="J6740" s="71"/>
    </row>
    <row r="6741" spans="1:10" ht="15.75">
      <c r="A6741" s="279" t="s">
        <v>2</v>
      </c>
      <c r="B6741" s="279"/>
      <c r="C6741" s="279"/>
      <c r="D6741" s="279"/>
      <c r="E6741" s="279"/>
      <c r="F6741" s="279"/>
      <c r="G6741" s="279"/>
      <c r="H6741" s="1"/>
      <c r="I6741" s="1"/>
      <c r="J6741" s="71"/>
    </row>
    <row r="6742" spans="1:10" ht="15.75">
      <c r="A6742" s="279" t="s">
        <v>4</v>
      </c>
      <c r="B6742" s="279"/>
      <c r="C6742" s="279"/>
      <c r="D6742" s="279"/>
      <c r="E6742" s="279"/>
      <c r="F6742" s="279"/>
      <c r="G6742" s="279"/>
      <c r="H6742" s="1"/>
      <c r="I6742" s="1"/>
      <c r="J6742" s="71"/>
    </row>
    <row r="6743" spans="1:10" ht="27">
      <c r="A6743" s="280" t="s">
        <v>6</v>
      </c>
      <c r="B6743" s="280"/>
      <c r="C6743" s="280"/>
      <c r="D6743" s="280"/>
      <c r="E6743" s="280"/>
      <c r="F6743" s="280"/>
      <c r="G6743" s="280"/>
      <c r="H6743" s="2"/>
      <c r="I6743" s="2"/>
      <c r="J6743" s="72"/>
    </row>
    <row r="6744" spans="1:10" ht="27">
      <c r="A6744" s="142"/>
      <c r="B6744" s="142"/>
      <c r="C6744" s="281" t="s">
        <v>441</v>
      </c>
      <c r="D6744" s="281"/>
      <c r="E6744" s="281"/>
      <c r="F6744" s="281"/>
      <c r="G6744" s="281"/>
      <c r="H6744" s="68"/>
      <c r="I6744" s="68"/>
      <c r="J6744" s="71"/>
    </row>
    <row r="6745" spans="1:10" ht="15.75">
      <c r="A6745" s="11" t="s">
        <v>358</v>
      </c>
      <c r="B6745" s="12">
        <v>4138287100</v>
      </c>
      <c r="C6745" s="143"/>
      <c r="D6745" s="286"/>
      <c r="E6745" s="286"/>
      <c r="F6745" s="286"/>
      <c r="G6745" s="286"/>
      <c r="H6745" s="69" t="s">
        <v>161</v>
      </c>
      <c r="I6745" s="69"/>
      <c r="J6745" s="73"/>
    </row>
    <row r="6746" spans="1:10" ht="15.75">
      <c r="A6746" s="11" t="s">
        <v>9</v>
      </c>
      <c r="B6746" s="286" t="s">
        <v>896</v>
      </c>
      <c r="C6746" s="286"/>
      <c r="D6746" s="286"/>
      <c r="E6746" s="16"/>
      <c r="F6746" s="11"/>
      <c r="G6746" s="16"/>
      <c r="H6746" s="1"/>
      <c r="I6746" s="1"/>
      <c r="J6746" s="71"/>
    </row>
    <row r="6747" spans="1:10" ht="15.75">
      <c r="A6747" s="11" t="s">
        <v>11</v>
      </c>
      <c r="B6747" s="289" t="s">
        <v>802</v>
      </c>
      <c r="C6747" s="289"/>
      <c r="D6747" s="289"/>
      <c r="E6747" s="289"/>
      <c r="F6747" s="18"/>
      <c r="G6747" s="19"/>
      <c r="H6747" s="1"/>
      <c r="I6747" s="1"/>
      <c r="J6747" s="71"/>
    </row>
    <row r="6748" spans="1:10" ht="15.75">
      <c r="A6748" s="21" t="s">
        <v>14</v>
      </c>
      <c r="B6748" s="21" t="s">
        <v>16</v>
      </c>
      <c r="C6748" s="21"/>
      <c r="D6748" s="22" t="s">
        <v>18</v>
      </c>
      <c r="E6748" s="23" t="s">
        <v>19</v>
      </c>
      <c r="F6748" s="23" t="s">
        <v>20</v>
      </c>
      <c r="G6748" s="21" t="s">
        <v>21</v>
      </c>
      <c r="H6748" s="63"/>
      <c r="I6748" s="63"/>
      <c r="J6748" s="59">
        <f>H6748*C6749</f>
        <v>0</v>
      </c>
    </row>
    <row r="6749" spans="1:10">
      <c r="A6749" s="144">
        <v>1</v>
      </c>
      <c r="B6749" s="145" t="s">
        <v>23</v>
      </c>
      <c r="C6749" s="26"/>
      <c r="D6749" s="146">
        <v>79305</v>
      </c>
      <c r="E6749" s="28">
        <f t="shared" ref="E6749:E6766" si="766">D6749*C6749</f>
        <v>0</v>
      </c>
      <c r="F6749" s="29">
        <v>0</v>
      </c>
      <c r="G6749" s="30">
        <f t="shared" ref="G6749:G6766" si="767">E6749-E6749*F6749</f>
        <v>0</v>
      </c>
      <c r="H6749" s="63">
        <f t="shared" ref="H6749:H6766" si="768">D6749/1.08</f>
        <v>73430.555555555547</v>
      </c>
      <c r="I6749" s="63"/>
      <c r="J6749" s="59">
        <f>H6749*C6750</f>
        <v>0</v>
      </c>
    </row>
    <row r="6750" spans="1:10">
      <c r="A6750" s="144">
        <v>2</v>
      </c>
      <c r="B6750" s="145" t="s">
        <v>25</v>
      </c>
      <c r="C6750" s="32"/>
      <c r="D6750" s="147">
        <v>128591</v>
      </c>
      <c r="E6750" s="28">
        <f t="shared" si="766"/>
        <v>0</v>
      </c>
      <c r="F6750" s="29">
        <v>0</v>
      </c>
      <c r="G6750" s="30">
        <f t="shared" si="767"/>
        <v>0</v>
      </c>
      <c r="H6750" s="63">
        <f t="shared" si="768"/>
        <v>119065.74074074073</v>
      </c>
      <c r="I6750" s="63"/>
      <c r="J6750" s="59"/>
    </row>
    <row r="6751" spans="1:10">
      <c r="A6751" s="144">
        <v>3</v>
      </c>
      <c r="B6751" s="145" t="s">
        <v>26</v>
      </c>
      <c r="C6751" s="34"/>
      <c r="D6751" s="146">
        <v>60043</v>
      </c>
      <c r="E6751" s="28">
        <f t="shared" si="766"/>
        <v>0</v>
      </c>
      <c r="F6751" s="29">
        <v>0</v>
      </c>
      <c r="G6751" s="30">
        <f t="shared" si="767"/>
        <v>0</v>
      </c>
      <c r="H6751" s="63">
        <f t="shared" si="768"/>
        <v>55595.370370370365</v>
      </c>
      <c r="I6751" s="63"/>
      <c r="J6751" s="59"/>
    </row>
    <row r="6752" spans="1:10">
      <c r="A6752" s="144">
        <v>4</v>
      </c>
      <c r="B6752" s="145" t="s">
        <v>27</v>
      </c>
      <c r="C6752" s="106"/>
      <c r="D6752" s="146">
        <v>115781</v>
      </c>
      <c r="E6752" s="28">
        <f t="shared" si="766"/>
        <v>0</v>
      </c>
      <c r="F6752" s="29">
        <v>0</v>
      </c>
      <c r="G6752" s="30">
        <f t="shared" si="767"/>
        <v>0</v>
      </c>
      <c r="H6752" s="63">
        <f t="shared" si="768"/>
        <v>107204.62962962962</v>
      </c>
      <c r="I6752" s="63"/>
      <c r="J6752" s="59"/>
    </row>
    <row r="6753" spans="1:10">
      <c r="A6753" s="144">
        <v>5</v>
      </c>
      <c r="B6753" s="145" t="s">
        <v>28</v>
      </c>
      <c r="C6753" s="32">
        <v>15</v>
      </c>
      <c r="D6753" s="146">
        <v>119943</v>
      </c>
      <c r="E6753" s="28">
        <f t="shared" si="766"/>
        <v>1799145</v>
      </c>
      <c r="F6753" s="124">
        <v>0</v>
      </c>
      <c r="G6753" s="30">
        <f t="shared" si="767"/>
        <v>1799145</v>
      </c>
      <c r="H6753" s="63">
        <f t="shared" si="768"/>
        <v>111058.33333333333</v>
      </c>
      <c r="I6753" s="63"/>
      <c r="J6753" s="59"/>
    </row>
    <row r="6754" spans="1:10">
      <c r="A6754" s="144">
        <v>6</v>
      </c>
      <c r="B6754" s="145" t="s">
        <v>29</v>
      </c>
      <c r="C6754" s="26"/>
      <c r="D6754" s="146">
        <v>94810</v>
      </c>
      <c r="E6754" s="28">
        <f t="shared" si="766"/>
        <v>0</v>
      </c>
      <c r="F6754" s="29">
        <v>0</v>
      </c>
      <c r="G6754" s="30">
        <f t="shared" si="767"/>
        <v>0</v>
      </c>
      <c r="H6754" s="63">
        <f t="shared" si="768"/>
        <v>87787.037037037036</v>
      </c>
      <c r="I6754" s="63"/>
      <c r="J6754" s="59"/>
    </row>
    <row r="6755" spans="1:10">
      <c r="A6755" s="144">
        <v>7</v>
      </c>
      <c r="B6755" s="145" t="s">
        <v>30</v>
      </c>
      <c r="C6755" s="34"/>
      <c r="D6755" s="146">
        <v>141396</v>
      </c>
      <c r="E6755" s="28">
        <f t="shared" si="766"/>
        <v>0</v>
      </c>
      <c r="F6755" s="29">
        <v>0</v>
      </c>
      <c r="G6755" s="30">
        <f t="shared" si="767"/>
        <v>0</v>
      </c>
      <c r="H6755" s="63">
        <f t="shared" si="768"/>
        <v>130922.22222222222</v>
      </c>
      <c r="I6755" s="63"/>
      <c r="J6755" s="59"/>
    </row>
    <row r="6756" spans="1:10">
      <c r="A6756" s="144">
        <v>8</v>
      </c>
      <c r="B6756" s="145" t="s">
        <v>31</v>
      </c>
      <c r="C6756" s="26"/>
      <c r="D6756" s="146">
        <v>232931</v>
      </c>
      <c r="E6756" s="28">
        <f t="shared" si="766"/>
        <v>0</v>
      </c>
      <c r="F6756" s="29">
        <v>0</v>
      </c>
      <c r="G6756" s="30">
        <f t="shared" si="767"/>
        <v>0</v>
      </c>
      <c r="H6756" s="63">
        <f t="shared" si="768"/>
        <v>215676.85185185182</v>
      </c>
      <c r="I6756" s="63"/>
      <c r="J6756" s="59"/>
    </row>
    <row r="6757" spans="1:10">
      <c r="A6757" s="144">
        <v>9</v>
      </c>
      <c r="B6757" s="148" t="s">
        <v>32</v>
      </c>
      <c r="C6757" s="26"/>
      <c r="D6757" s="146">
        <v>101534</v>
      </c>
      <c r="E6757" s="28">
        <f t="shared" si="766"/>
        <v>0</v>
      </c>
      <c r="F6757" s="29">
        <v>0</v>
      </c>
      <c r="G6757" s="30">
        <f t="shared" si="767"/>
        <v>0</v>
      </c>
      <c r="H6757" s="63">
        <f t="shared" si="768"/>
        <v>94012.962962962964</v>
      </c>
      <c r="I6757" s="63"/>
      <c r="J6757" s="59"/>
    </row>
    <row r="6758" spans="1:10">
      <c r="A6758" s="144">
        <v>10</v>
      </c>
      <c r="B6758" s="148" t="s">
        <v>33</v>
      </c>
      <c r="C6758" s="37"/>
      <c r="D6758" s="147">
        <v>110148</v>
      </c>
      <c r="E6758" s="28">
        <f t="shared" si="766"/>
        <v>0</v>
      </c>
      <c r="F6758" s="29">
        <v>0</v>
      </c>
      <c r="G6758" s="30">
        <f t="shared" si="767"/>
        <v>0</v>
      </c>
      <c r="H6758" s="63">
        <f t="shared" si="768"/>
        <v>101988.88888888888</v>
      </c>
      <c r="I6758" s="63"/>
      <c r="J6758" s="59"/>
    </row>
    <row r="6759" spans="1:10">
      <c r="A6759" s="144">
        <v>11</v>
      </c>
      <c r="B6759" s="145" t="s">
        <v>34</v>
      </c>
      <c r="C6759" s="37"/>
      <c r="D6759" s="146">
        <v>54198</v>
      </c>
      <c r="E6759" s="28">
        <f t="shared" si="766"/>
        <v>0</v>
      </c>
      <c r="F6759" s="29">
        <v>0</v>
      </c>
      <c r="G6759" s="30">
        <f t="shared" si="767"/>
        <v>0</v>
      </c>
      <c r="H6759" s="63">
        <f t="shared" si="768"/>
        <v>50183.333333333328</v>
      </c>
      <c r="I6759" s="63"/>
      <c r="J6759" s="59">
        <f t="shared" ref="J6759:J6765" si="769">H6759*C6760</f>
        <v>0</v>
      </c>
    </row>
    <row r="6760" spans="1:10">
      <c r="A6760" s="144">
        <v>12</v>
      </c>
      <c r="B6760" s="145" t="s">
        <v>35</v>
      </c>
      <c r="C6760" s="37"/>
      <c r="D6760" s="146">
        <v>49680</v>
      </c>
      <c r="E6760" s="28">
        <f t="shared" si="766"/>
        <v>0</v>
      </c>
      <c r="F6760" s="29">
        <v>0</v>
      </c>
      <c r="G6760" s="30">
        <f t="shared" si="767"/>
        <v>0</v>
      </c>
      <c r="H6760" s="63">
        <f t="shared" si="768"/>
        <v>46000</v>
      </c>
      <c r="I6760" s="63"/>
      <c r="J6760" s="59">
        <f t="shared" si="769"/>
        <v>0</v>
      </c>
    </row>
    <row r="6761" spans="1:10">
      <c r="A6761" s="144">
        <v>13</v>
      </c>
      <c r="B6761" s="145" t="s">
        <v>36</v>
      </c>
      <c r="C6761" s="37"/>
      <c r="D6761" s="149">
        <v>64152</v>
      </c>
      <c r="E6761" s="28">
        <f t="shared" si="766"/>
        <v>0</v>
      </c>
      <c r="F6761" s="29">
        <v>0</v>
      </c>
      <c r="G6761" s="30">
        <f t="shared" si="767"/>
        <v>0</v>
      </c>
      <c r="H6761" s="63">
        <f t="shared" si="768"/>
        <v>59399.999999999993</v>
      </c>
      <c r="I6761" s="63"/>
      <c r="J6761" s="59">
        <f t="shared" si="769"/>
        <v>0</v>
      </c>
    </row>
    <row r="6762" spans="1:10">
      <c r="A6762" s="144">
        <v>14</v>
      </c>
      <c r="B6762" s="145" t="s">
        <v>37</v>
      </c>
      <c r="C6762" s="37"/>
      <c r="D6762" s="149">
        <v>65934</v>
      </c>
      <c r="E6762" s="28">
        <f t="shared" si="766"/>
        <v>0</v>
      </c>
      <c r="F6762" s="29">
        <v>0</v>
      </c>
      <c r="G6762" s="30">
        <f t="shared" si="767"/>
        <v>0</v>
      </c>
      <c r="H6762" s="63">
        <f t="shared" si="768"/>
        <v>61049.999999999993</v>
      </c>
      <c r="I6762" s="63"/>
      <c r="J6762" s="59">
        <f t="shared" si="769"/>
        <v>0</v>
      </c>
    </row>
    <row r="6763" spans="1:10">
      <c r="A6763" s="144">
        <v>15</v>
      </c>
      <c r="B6763" s="145" t="s">
        <v>38</v>
      </c>
      <c r="C6763" s="37"/>
      <c r="D6763" s="149">
        <v>76626</v>
      </c>
      <c r="E6763" s="28">
        <f t="shared" si="766"/>
        <v>0</v>
      </c>
      <c r="F6763" s="124">
        <v>0</v>
      </c>
      <c r="G6763" s="30">
        <f t="shared" si="767"/>
        <v>0</v>
      </c>
      <c r="H6763" s="63">
        <f t="shared" si="768"/>
        <v>70950</v>
      </c>
      <c r="I6763" s="63"/>
      <c r="J6763" s="59">
        <f t="shared" si="769"/>
        <v>0</v>
      </c>
    </row>
    <row r="6764" spans="1:10">
      <c r="A6764" s="144">
        <v>16</v>
      </c>
      <c r="B6764" s="145" t="s">
        <v>39</v>
      </c>
      <c r="C6764" s="37"/>
      <c r="D6764" s="149">
        <v>80190</v>
      </c>
      <c r="E6764" s="28">
        <f t="shared" si="766"/>
        <v>0</v>
      </c>
      <c r="F6764" s="29">
        <v>0</v>
      </c>
      <c r="G6764" s="30">
        <f t="shared" si="767"/>
        <v>0</v>
      </c>
      <c r="H6764" s="63">
        <f t="shared" si="768"/>
        <v>74250</v>
      </c>
      <c r="I6764" s="63"/>
      <c r="J6764" s="59">
        <f t="shared" si="769"/>
        <v>0</v>
      </c>
    </row>
    <row r="6765" spans="1:10">
      <c r="A6765" s="144">
        <v>17</v>
      </c>
      <c r="B6765" s="145" t="s">
        <v>40</v>
      </c>
      <c r="C6765" s="37"/>
      <c r="D6765" s="149">
        <v>113832</v>
      </c>
      <c r="E6765" s="28">
        <f t="shared" si="766"/>
        <v>0</v>
      </c>
      <c r="F6765" s="29">
        <v>0</v>
      </c>
      <c r="G6765" s="30">
        <f t="shared" si="767"/>
        <v>0</v>
      </c>
      <c r="H6765" s="63">
        <f t="shared" si="768"/>
        <v>105400</v>
      </c>
      <c r="I6765" s="63"/>
      <c r="J6765" s="59">
        <f t="shared" si="769"/>
        <v>0</v>
      </c>
    </row>
    <row r="6766" spans="1:10" ht="17.25">
      <c r="A6766" s="144">
        <v>18</v>
      </c>
      <c r="B6766" s="145" t="s">
        <v>41</v>
      </c>
      <c r="C6766" s="37"/>
      <c r="D6766" s="150">
        <v>98010</v>
      </c>
      <c r="E6766" s="28">
        <f t="shared" si="766"/>
        <v>0</v>
      </c>
      <c r="F6766" s="29">
        <v>0</v>
      </c>
      <c r="G6766" s="30">
        <f t="shared" si="767"/>
        <v>0</v>
      </c>
      <c r="H6766" s="63">
        <f t="shared" si="768"/>
        <v>90750</v>
      </c>
      <c r="I6766" s="45"/>
      <c r="J6766" s="64"/>
    </row>
    <row r="6767" spans="1:10" ht="31.5">
      <c r="A6767" s="40"/>
      <c r="B6767" s="41" t="s">
        <v>42</v>
      </c>
      <c r="C6767" s="42">
        <f>SUM(C6749:C6766)</f>
        <v>15</v>
      </c>
      <c r="D6767" s="42"/>
      <c r="E6767" s="43">
        <f>SUM(E6749:E6766)</f>
        <v>1799145</v>
      </c>
      <c r="F6767" s="43"/>
      <c r="G6767" s="44">
        <f>SUM(G6749:G6766)</f>
        <v>1799145</v>
      </c>
      <c r="H6767" s="5"/>
      <c r="I6767" s="5"/>
      <c r="J6767" s="75">
        <f>J6766*0.08</f>
        <v>0</v>
      </c>
    </row>
    <row r="6768" spans="1:10" ht="31.5">
      <c r="A6768" s="46"/>
      <c r="B6768" s="47"/>
      <c r="C6768" s="48"/>
      <c r="D6768" s="48"/>
      <c r="E6768" s="49"/>
      <c r="F6768" s="49"/>
      <c r="G6768" s="151"/>
      <c r="H6768" s="6"/>
      <c r="I6768" s="6"/>
      <c r="J6768" s="76">
        <f>SUM(J6766:J6767)</f>
        <v>0</v>
      </c>
    </row>
    <row r="6769" spans="1:10" ht="18">
      <c r="A6769" s="283" t="s">
        <v>43</v>
      </c>
      <c r="B6769" s="283"/>
      <c r="C6769" s="284" t="s">
        <v>44</v>
      </c>
      <c r="D6769" s="284"/>
      <c r="E6769" s="54"/>
      <c r="F6769" s="54"/>
      <c r="G6769" s="55" t="s">
        <v>45</v>
      </c>
      <c r="H6769" s="141"/>
      <c r="I6769" s="141"/>
      <c r="J6769" s="141"/>
    </row>
    <row r="6772" spans="1:10" ht="15.75">
      <c r="A6772" s="279" t="s">
        <v>0</v>
      </c>
      <c r="B6772" s="279"/>
      <c r="C6772" s="279"/>
      <c r="D6772" s="279"/>
      <c r="E6772" s="279"/>
      <c r="F6772" s="279"/>
      <c r="G6772" s="279"/>
      <c r="H6772" s="141"/>
      <c r="I6772" s="141"/>
      <c r="J6772" s="141"/>
    </row>
    <row r="6773" spans="1:10" ht="15.75">
      <c r="A6773" s="279" t="s">
        <v>1</v>
      </c>
      <c r="B6773" s="279"/>
      <c r="C6773" s="279"/>
      <c r="D6773" s="279"/>
      <c r="E6773" s="279"/>
      <c r="F6773" s="279"/>
      <c r="G6773" s="279"/>
      <c r="H6773" s="1"/>
      <c r="I6773" s="1"/>
      <c r="J6773" s="71"/>
    </row>
    <row r="6774" spans="1:10" ht="15.75">
      <c r="A6774" s="279" t="s">
        <v>2</v>
      </c>
      <c r="B6774" s="279"/>
      <c r="C6774" s="279"/>
      <c r="D6774" s="279"/>
      <c r="E6774" s="279"/>
      <c r="F6774" s="279"/>
      <c r="G6774" s="279"/>
      <c r="H6774" s="1"/>
      <c r="I6774" s="1"/>
      <c r="J6774" s="71"/>
    </row>
    <row r="6775" spans="1:10" ht="15.75">
      <c r="A6775" s="279" t="s">
        <v>4</v>
      </c>
      <c r="B6775" s="279"/>
      <c r="C6775" s="279"/>
      <c r="D6775" s="279"/>
      <c r="E6775" s="279"/>
      <c r="F6775" s="279"/>
      <c r="G6775" s="279"/>
      <c r="H6775" s="1"/>
      <c r="I6775" s="1"/>
      <c r="J6775" s="71"/>
    </row>
    <row r="6776" spans="1:10" ht="27">
      <c r="A6776" s="280" t="s">
        <v>6</v>
      </c>
      <c r="B6776" s="280"/>
      <c r="C6776" s="280"/>
      <c r="D6776" s="280"/>
      <c r="E6776" s="280"/>
      <c r="F6776" s="280"/>
      <c r="G6776" s="280"/>
      <c r="H6776" s="2"/>
      <c r="I6776" s="2"/>
      <c r="J6776" s="72"/>
    </row>
    <row r="6777" spans="1:10" ht="27">
      <c r="A6777" s="142"/>
      <c r="B6777" s="142"/>
      <c r="C6777" s="281" t="s">
        <v>441</v>
      </c>
      <c r="D6777" s="281"/>
      <c r="E6777" s="281"/>
      <c r="F6777" s="281"/>
      <c r="G6777" s="281"/>
      <c r="H6777" s="68"/>
      <c r="I6777" s="68"/>
      <c r="J6777" s="71"/>
    </row>
    <row r="6778" spans="1:10" ht="15.75">
      <c r="A6778" s="11" t="s">
        <v>358</v>
      </c>
      <c r="B6778" s="12">
        <v>4138301957</v>
      </c>
      <c r="C6778" s="143"/>
      <c r="D6778" s="286"/>
      <c r="E6778" s="286"/>
      <c r="F6778" s="286"/>
      <c r="G6778" s="286"/>
      <c r="H6778" s="69" t="s">
        <v>161</v>
      </c>
      <c r="I6778" s="69"/>
      <c r="J6778" s="73"/>
    </row>
    <row r="6779" spans="1:10" ht="15.75">
      <c r="A6779" s="11" t="s">
        <v>9</v>
      </c>
      <c r="B6779" s="286" t="s">
        <v>897</v>
      </c>
      <c r="C6779" s="286"/>
      <c r="D6779" s="286"/>
      <c r="E6779" s="16"/>
      <c r="F6779" s="11"/>
      <c r="G6779" s="16"/>
      <c r="H6779" s="1"/>
      <c r="I6779" s="1"/>
      <c r="J6779" s="71"/>
    </row>
    <row r="6780" spans="1:10" ht="15.75">
      <c r="A6780" s="11" t="s">
        <v>11</v>
      </c>
      <c r="B6780" s="289" t="s">
        <v>802</v>
      </c>
      <c r="C6780" s="289"/>
      <c r="D6780" s="289"/>
      <c r="E6780" s="289"/>
      <c r="F6780" s="18"/>
      <c r="G6780" s="19"/>
      <c r="H6780" s="1"/>
      <c r="I6780" s="1"/>
      <c r="J6780" s="71"/>
    </row>
    <row r="6781" spans="1:10" ht="15.75">
      <c r="A6781" s="21" t="s">
        <v>14</v>
      </c>
      <c r="B6781" s="21" t="s">
        <v>16</v>
      </c>
      <c r="C6781" s="21"/>
      <c r="D6781" s="22" t="s">
        <v>18</v>
      </c>
      <c r="E6781" s="23" t="s">
        <v>19</v>
      </c>
      <c r="F6781" s="23" t="s">
        <v>20</v>
      </c>
      <c r="G6781" s="21" t="s">
        <v>21</v>
      </c>
      <c r="H6781" s="63"/>
      <c r="I6781" s="63"/>
      <c r="J6781" s="59">
        <f>H6781*C6782</f>
        <v>0</v>
      </c>
    </row>
    <row r="6782" spans="1:10">
      <c r="A6782" s="144">
        <v>1</v>
      </c>
      <c r="B6782" s="145" t="s">
        <v>23</v>
      </c>
      <c r="C6782" s="26">
        <v>5</v>
      </c>
      <c r="D6782" s="146">
        <v>79305</v>
      </c>
      <c r="E6782" s="28">
        <f t="shared" ref="E6782:E6799" si="770">D6782*C6782</f>
        <v>396525</v>
      </c>
      <c r="F6782" s="29">
        <v>0</v>
      </c>
      <c r="G6782" s="30">
        <f t="shared" ref="G6782:G6799" si="771">E6782-E6782*F6782</f>
        <v>396525</v>
      </c>
      <c r="H6782" s="63">
        <f t="shared" ref="H6782:H6799" si="772">D6782/1.08</f>
        <v>73430.555555555547</v>
      </c>
      <c r="I6782" s="63"/>
      <c r="J6782" s="59">
        <f>H6782*C6783</f>
        <v>0</v>
      </c>
    </row>
    <row r="6783" spans="1:10">
      <c r="A6783" s="144">
        <v>2</v>
      </c>
      <c r="B6783" s="145" t="s">
        <v>25</v>
      </c>
      <c r="C6783" s="32"/>
      <c r="D6783" s="147">
        <v>128591</v>
      </c>
      <c r="E6783" s="28">
        <f t="shared" si="770"/>
        <v>0</v>
      </c>
      <c r="F6783" s="29">
        <v>0</v>
      </c>
      <c r="G6783" s="30">
        <f t="shared" si="771"/>
        <v>0</v>
      </c>
      <c r="H6783" s="63">
        <f t="shared" si="772"/>
        <v>119065.74074074073</v>
      </c>
      <c r="I6783" s="63"/>
      <c r="J6783" s="59"/>
    </row>
    <row r="6784" spans="1:10">
      <c r="A6784" s="144">
        <v>3</v>
      </c>
      <c r="B6784" s="145" t="s">
        <v>26</v>
      </c>
      <c r="C6784" s="34"/>
      <c r="D6784" s="146">
        <v>60043</v>
      </c>
      <c r="E6784" s="28">
        <f t="shared" si="770"/>
        <v>0</v>
      </c>
      <c r="F6784" s="29">
        <v>0</v>
      </c>
      <c r="G6784" s="30">
        <f t="shared" si="771"/>
        <v>0</v>
      </c>
      <c r="H6784" s="63">
        <f t="shared" si="772"/>
        <v>55595.370370370365</v>
      </c>
      <c r="I6784" s="63"/>
      <c r="J6784" s="59"/>
    </row>
    <row r="6785" spans="1:10">
      <c r="A6785" s="144">
        <v>4</v>
      </c>
      <c r="B6785" s="145" t="s">
        <v>27</v>
      </c>
      <c r="C6785" s="106"/>
      <c r="D6785" s="146">
        <v>115781</v>
      </c>
      <c r="E6785" s="28">
        <f t="shared" si="770"/>
        <v>0</v>
      </c>
      <c r="F6785" s="29">
        <v>0</v>
      </c>
      <c r="G6785" s="30">
        <f t="shared" si="771"/>
        <v>0</v>
      </c>
      <c r="H6785" s="63">
        <f t="shared" si="772"/>
        <v>107204.62962962962</v>
      </c>
      <c r="I6785" s="63"/>
      <c r="J6785" s="59"/>
    </row>
    <row r="6786" spans="1:10">
      <c r="A6786" s="144">
        <v>5</v>
      </c>
      <c r="B6786" s="145" t="s">
        <v>28</v>
      </c>
      <c r="C6786" s="32"/>
      <c r="D6786" s="146">
        <v>119943</v>
      </c>
      <c r="E6786" s="28">
        <f t="shared" si="770"/>
        <v>0</v>
      </c>
      <c r="F6786" s="124">
        <v>0</v>
      </c>
      <c r="G6786" s="30">
        <f t="shared" si="771"/>
        <v>0</v>
      </c>
      <c r="H6786" s="63">
        <f t="shared" si="772"/>
        <v>111058.33333333333</v>
      </c>
      <c r="I6786" s="63"/>
      <c r="J6786" s="59"/>
    </row>
    <row r="6787" spans="1:10">
      <c r="A6787" s="144">
        <v>6</v>
      </c>
      <c r="B6787" s="145" t="s">
        <v>29</v>
      </c>
      <c r="C6787" s="26"/>
      <c r="D6787" s="146">
        <v>94810</v>
      </c>
      <c r="E6787" s="28">
        <f t="shared" si="770"/>
        <v>0</v>
      </c>
      <c r="F6787" s="29">
        <v>0</v>
      </c>
      <c r="G6787" s="30">
        <f t="shared" si="771"/>
        <v>0</v>
      </c>
      <c r="H6787" s="63">
        <f t="shared" si="772"/>
        <v>87787.037037037036</v>
      </c>
      <c r="I6787" s="63"/>
      <c r="J6787" s="59"/>
    </row>
    <row r="6788" spans="1:10">
      <c r="A6788" s="144">
        <v>7</v>
      </c>
      <c r="B6788" s="145" t="s">
        <v>30</v>
      </c>
      <c r="C6788" s="34"/>
      <c r="D6788" s="146">
        <v>141396</v>
      </c>
      <c r="E6788" s="28">
        <f t="shared" si="770"/>
        <v>0</v>
      </c>
      <c r="F6788" s="29">
        <v>0</v>
      </c>
      <c r="G6788" s="30">
        <f t="shared" si="771"/>
        <v>0</v>
      </c>
      <c r="H6788" s="63">
        <f t="shared" si="772"/>
        <v>130922.22222222222</v>
      </c>
      <c r="I6788" s="63"/>
      <c r="J6788" s="59"/>
    </row>
    <row r="6789" spans="1:10">
      <c r="A6789" s="144">
        <v>8</v>
      </c>
      <c r="B6789" s="145" t="s">
        <v>31</v>
      </c>
      <c r="C6789" s="26"/>
      <c r="D6789" s="146">
        <v>232931</v>
      </c>
      <c r="E6789" s="28">
        <f t="shared" si="770"/>
        <v>0</v>
      </c>
      <c r="F6789" s="29">
        <v>0</v>
      </c>
      <c r="G6789" s="30">
        <f t="shared" si="771"/>
        <v>0</v>
      </c>
      <c r="H6789" s="63">
        <f t="shared" si="772"/>
        <v>215676.85185185182</v>
      </c>
      <c r="I6789" s="63"/>
      <c r="J6789" s="59"/>
    </row>
    <row r="6790" spans="1:10">
      <c r="A6790" s="144">
        <v>9</v>
      </c>
      <c r="B6790" s="148" t="s">
        <v>32</v>
      </c>
      <c r="C6790" s="26"/>
      <c r="D6790" s="146">
        <v>101534</v>
      </c>
      <c r="E6790" s="28">
        <f t="shared" si="770"/>
        <v>0</v>
      </c>
      <c r="F6790" s="29">
        <v>0</v>
      </c>
      <c r="G6790" s="30">
        <f t="shared" si="771"/>
        <v>0</v>
      </c>
      <c r="H6790" s="63">
        <f t="shared" si="772"/>
        <v>94012.962962962964</v>
      </c>
      <c r="I6790" s="63"/>
      <c r="J6790" s="59"/>
    </row>
    <row r="6791" spans="1:10">
      <c r="A6791" s="144">
        <v>10</v>
      </c>
      <c r="B6791" s="148" t="s">
        <v>33</v>
      </c>
      <c r="C6791" s="37"/>
      <c r="D6791" s="147">
        <v>110148</v>
      </c>
      <c r="E6791" s="28">
        <f t="shared" si="770"/>
        <v>0</v>
      </c>
      <c r="F6791" s="29">
        <v>0</v>
      </c>
      <c r="G6791" s="30">
        <f t="shared" si="771"/>
        <v>0</v>
      </c>
      <c r="H6791" s="63">
        <f t="shared" si="772"/>
        <v>101988.88888888888</v>
      </c>
      <c r="I6791" s="63"/>
      <c r="J6791" s="59"/>
    </row>
    <row r="6792" spans="1:10">
      <c r="A6792" s="144">
        <v>11</v>
      </c>
      <c r="B6792" s="145" t="s">
        <v>34</v>
      </c>
      <c r="C6792" s="37"/>
      <c r="D6792" s="146">
        <v>54198</v>
      </c>
      <c r="E6792" s="28">
        <f t="shared" si="770"/>
        <v>0</v>
      </c>
      <c r="F6792" s="29">
        <v>0</v>
      </c>
      <c r="G6792" s="30">
        <f t="shared" si="771"/>
        <v>0</v>
      </c>
      <c r="H6792" s="63">
        <f t="shared" si="772"/>
        <v>50183.333333333328</v>
      </c>
      <c r="I6792" s="63"/>
      <c r="J6792" s="59">
        <f t="shared" ref="J6792:J6798" si="773">H6792*C6793</f>
        <v>0</v>
      </c>
    </row>
    <row r="6793" spans="1:10">
      <c r="A6793" s="144">
        <v>12</v>
      </c>
      <c r="B6793" s="145" t="s">
        <v>35</v>
      </c>
      <c r="C6793" s="37"/>
      <c r="D6793" s="146">
        <v>49680</v>
      </c>
      <c r="E6793" s="28">
        <f t="shared" si="770"/>
        <v>0</v>
      </c>
      <c r="F6793" s="29">
        <v>0</v>
      </c>
      <c r="G6793" s="30">
        <f t="shared" si="771"/>
        <v>0</v>
      </c>
      <c r="H6793" s="63">
        <f t="shared" si="772"/>
        <v>46000</v>
      </c>
      <c r="I6793" s="63"/>
      <c r="J6793" s="59">
        <f t="shared" si="773"/>
        <v>0</v>
      </c>
    </row>
    <row r="6794" spans="1:10">
      <c r="A6794" s="144">
        <v>13</v>
      </c>
      <c r="B6794" s="145" t="s">
        <v>36</v>
      </c>
      <c r="C6794" s="37"/>
      <c r="D6794" s="149">
        <v>64152</v>
      </c>
      <c r="E6794" s="28">
        <f t="shared" si="770"/>
        <v>0</v>
      </c>
      <c r="F6794" s="29">
        <v>0</v>
      </c>
      <c r="G6794" s="30">
        <f t="shared" si="771"/>
        <v>0</v>
      </c>
      <c r="H6794" s="63">
        <f t="shared" si="772"/>
        <v>59399.999999999993</v>
      </c>
      <c r="I6794" s="63"/>
      <c r="J6794" s="59">
        <f t="shared" si="773"/>
        <v>0</v>
      </c>
    </row>
    <row r="6795" spans="1:10">
      <c r="A6795" s="144">
        <v>14</v>
      </c>
      <c r="B6795" s="145" t="s">
        <v>37</v>
      </c>
      <c r="C6795" s="37"/>
      <c r="D6795" s="149">
        <v>65934</v>
      </c>
      <c r="E6795" s="28">
        <f t="shared" si="770"/>
        <v>0</v>
      </c>
      <c r="F6795" s="29">
        <v>0</v>
      </c>
      <c r="G6795" s="30">
        <f t="shared" si="771"/>
        <v>0</v>
      </c>
      <c r="H6795" s="63">
        <f t="shared" si="772"/>
        <v>61049.999999999993</v>
      </c>
      <c r="I6795" s="63"/>
      <c r="J6795" s="59">
        <f t="shared" si="773"/>
        <v>0</v>
      </c>
    </row>
    <row r="6796" spans="1:10">
      <c r="A6796" s="144">
        <v>15</v>
      </c>
      <c r="B6796" s="145" t="s">
        <v>38</v>
      </c>
      <c r="C6796" s="37"/>
      <c r="D6796" s="149">
        <v>76626</v>
      </c>
      <c r="E6796" s="28">
        <f t="shared" si="770"/>
        <v>0</v>
      </c>
      <c r="F6796" s="124">
        <v>0</v>
      </c>
      <c r="G6796" s="30">
        <f t="shared" si="771"/>
        <v>0</v>
      </c>
      <c r="H6796" s="63">
        <f t="shared" si="772"/>
        <v>70950</v>
      </c>
      <c r="I6796" s="63"/>
      <c r="J6796" s="59">
        <f t="shared" si="773"/>
        <v>0</v>
      </c>
    </row>
    <row r="6797" spans="1:10">
      <c r="A6797" s="144">
        <v>16</v>
      </c>
      <c r="B6797" s="145" t="s">
        <v>39</v>
      </c>
      <c r="C6797" s="37"/>
      <c r="D6797" s="149">
        <v>80190</v>
      </c>
      <c r="E6797" s="28">
        <f t="shared" si="770"/>
        <v>0</v>
      </c>
      <c r="F6797" s="29">
        <v>0</v>
      </c>
      <c r="G6797" s="30">
        <f t="shared" si="771"/>
        <v>0</v>
      </c>
      <c r="H6797" s="63">
        <f t="shared" si="772"/>
        <v>74250</v>
      </c>
      <c r="I6797" s="63"/>
      <c r="J6797" s="59">
        <f t="shared" si="773"/>
        <v>0</v>
      </c>
    </row>
    <row r="6798" spans="1:10">
      <c r="A6798" s="144">
        <v>17</v>
      </c>
      <c r="B6798" s="145" t="s">
        <v>40</v>
      </c>
      <c r="C6798" s="37"/>
      <c r="D6798" s="149">
        <v>113832</v>
      </c>
      <c r="E6798" s="28">
        <f t="shared" si="770"/>
        <v>0</v>
      </c>
      <c r="F6798" s="29">
        <v>0</v>
      </c>
      <c r="G6798" s="30">
        <f t="shared" si="771"/>
        <v>0</v>
      </c>
      <c r="H6798" s="63">
        <f t="shared" si="772"/>
        <v>105400</v>
      </c>
      <c r="I6798" s="63"/>
      <c r="J6798" s="59">
        <f t="shared" si="773"/>
        <v>0</v>
      </c>
    </row>
    <row r="6799" spans="1:10" ht="17.25">
      <c r="A6799" s="144">
        <v>18</v>
      </c>
      <c r="B6799" s="145" t="s">
        <v>41</v>
      </c>
      <c r="C6799" s="37"/>
      <c r="D6799" s="150">
        <v>98010</v>
      </c>
      <c r="E6799" s="28">
        <f t="shared" si="770"/>
        <v>0</v>
      </c>
      <c r="F6799" s="29">
        <v>0</v>
      </c>
      <c r="G6799" s="30">
        <f t="shared" si="771"/>
        <v>0</v>
      </c>
      <c r="H6799" s="63">
        <f t="shared" si="772"/>
        <v>90750</v>
      </c>
      <c r="I6799" s="45"/>
      <c r="J6799" s="64"/>
    </row>
    <row r="6800" spans="1:10" ht="31.5">
      <c r="A6800" s="40"/>
      <c r="B6800" s="41" t="s">
        <v>42</v>
      </c>
      <c r="C6800" s="42">
        <f>SUM(C6782:C6799)</f>
        <v>5</v>
      </c>
      <c r="D6800" s="42"/>
      <c r="E6800" s="43">
        <f>SUM(E6782:E6799)</f>
        <v>396525</v>
      </c>
      <c r="F6800" s="43"/>
      <c r="G6800" s="44">
        <f>SUM(G6782:G6799)</f>
        <v>396525</v>
      </c>
      <c r="H6800" s="5"/>
      <c r="I6800" s="5"/>
      <c r="J6800" s="75">
        <f>J6799*0.08</f>
        <v>0</v>
      </c>
    </row>
    <row r="6801" spans="1:10" ht="31.5">
      <c r="A6801" s="46"/>
      <c r="B6801" s="47"/>
      <c r="C6801" s="48"/>
      <c r="D6801" s="48"/>
      <c r="E6801" s="49"/>
      <c r="F6801" s="49"/>
      <c r="G6801" s="151"/>
      <c r="H6801" s="6"/>
      <c r="I6801" s="6"/>
      <c r="J6801" s="76">
        <f>SUM(J6799:J6800)</f>
        <v>0</v>
      </c>
    </row>
    <row r="6802" spans="1:10" ht="18">
      <c r="A6802" s="283" t="s">
        <v>43</v>
      </c>
      <c r="B6802" s="283"/>
      <c r="C6802" s="284" t="s">
        <v>44</v>
      </c>
      <c r="D6802" s="284"/>
      <c r="E6802" s="54"/>
      <c r="F6802" s="54"/>
      <c r="G6802" s="55" t="s">
        <v>45</v>
      </c>
      <c r="H6802" s="141"/>
      <c r="I6802" s="141"/>
      <c r="J6802" s="141"/>
    </row>
    <row r="6805" spans="1:10" ht="15.75">
      <c r="A6805" s="279" t="s">
        <v>0</v>
      </c>
      <c r="B6805" s="279"/>
      <c r="C6805" s="279"/>
      <c r="D6805" s="279"/>
      <c r="E6805" s="279"/>
      <c r="F6805" s="279"/>
      <c r="G6805" s="279"/>
      <c r="H6805" s="141"/>
      <c r="I6805" s="141"/>
      <c r="J6805" s="141"/>
    </row>
    <row r="6806" spans="1:10" ht="15.75">
      <c r="A6806" s="279" t="s">
        <v>1</v>
      </c>
      <c r="B6806" s="279"/>
      <c r="C6806" s="279"/>
      <c r="D6806" s="279"/>
      <c r="E6806" s="279"/>
      <c r="F6806" s="279"/>
      <c r="G6806" s="279"/>
      <c r="H6806" s="1"/>
      <c r="I6806" s="1"/>
      <c r="J6806" s="71"/>
    </row>
    <row r="6807" spans="1:10" ht="15.75">
      <c r="A6807" s="279" t="s">
        <v>2</v>
      </c>
      <c r="B6807" s="279"/>
      <c r="C6807" s="279"/>
      <c r="D6807" s="279"/>
      <c r="E6807" s="279"/>
      <c r="F6807" s="279"/>
      <c r="G6807" s="279"/>
      <c r="H6807" s="1"/>
      <c r="I6807" s="1"/>
      <c r="J6807" s="71"/>
    </row>
    <row r="6808" spans="1:10" ht="15.75">
      <c r="A6808" s="279" t="s">
        <v>4</v>
      </c>
      <c r="B6808" s="279"/>
      <c r="C6808" s="279"/>
      <c r="D6808" s="279"/>
      <c r="E6808" s="279"/>
      <c r="F6808" s="279"/>
      <c r="G6808" s="279"/>
      <c r="H6808" s="1"/>
      <c r="I6808" s="1"/>
      <c r="J6808" s="71"/>
    </row>
    <row r="6809" spans="1:10" ht="27">
      <c r="A6809" s="280" t="s">
        <v>6</v>
      </c>
      <c r="B6809" s="280"/>
      <c r="C6809" s="280"/>
      <c r="D6809" s="280"/>
      <c r="E6809" s="280"/>
      <c r="F6809" s="280"/>
      <c r="G6809" s="280"/>
      <c r="H6809" s="2"/>
      <c r="I6809" s="2"/>
      <c r="J6809" s="72"/>
    </row>
    <row r="6810" spans="1:10" ht="27">
      <c r="A6810" s="142"/>
      <c r="B6810" s="142"/>
      <c r="C6810" s="281" t="s">
        <v>441</v>
      </c>
      <c r="D6810" s="281"/>
      <c r="E6810" s="281"/>
      <c r="F6810" s="281"/>
      <c r="G6810" s="281"/>
      <c r="H6810" s="68"/>
      <c r="I6810" s="68"/>
      <c r="J6810" s="71"/>
    </row>
    <row r="6811" spans="1:10" ht="15.75">
      <c r="A6811" s="11" t="s">
        <v>358</v>
      </c>
      <c r="B6811" s="12">
        <v>4138301275</v>
      </c>
      <c r="C6811" s="143"/>
      <c r="D6811" s="286"/>
      <c r="E6811" s="286"/>
      <c r="F6811" s="286"/>
      <c r="G6811" s="286"/>
      <c r="H6811" s="69" t="s">
        <v>161</v>
      </c>
      <c r="I6811" s="69"/>
      <c r="J6811" s="73"/>
    </row>
    <row r="6812" spans="1:10" ht="15.75">
      <c r="A6812" s="11" t="s">
        <v>9</v>
      </c>
      <c r="B6812" s="286" t="s">
        <v>898</v>
      </c>
      <c r="C6812" s="286"/>
      <c r="D6812" s="286"/>
      <c r="E6812" s="16"/>
      <c r="F6812" s="11"/>
      <c r="G6812" s="16"/>
      <c r="H6812" s="1"/>
      <c r="I6812" s="1"/>
      <c r="J6812" s="71"/>
    </row>
    <row r="6813" spans="1:10" ht="15.75">
      <c r="A6813" s="11" t="s">
        <v>11</v>
      </c>
      <c r="B6813" s="289" t="s">
        <v>802</v>
      </c>
      <c r="C6813" s="289"/>
      <c r="D6813" s="289"/>
      <c r="E6813" s="289"/>
      <c r="F6813" s="18"/>
      <c r="G6813" s="19"/>
      <c r="H6813" s="1"/>
      <c r="I6813" s="1"/>
      <c r="J6813" s="71"/>
    </row>
    <row r="6814" spans="1:10" ht="15.75">
      <c r="A6814" s="21" t="s">
        <v>14</v>
      </c>
      <c r="B6814" s="21" t="s">
        <v>16</v>
      </c>
      <c r="C6814" s="21"/>
      <c r="D6814" s="22" t="s">
        <v>18</v>
      </c>
      <c r="E6814" s="23" t="s">
        <v>19</v>
      </c>
      <c r="F6814" s="23" t="s">
        <v>20</v>
      </c>
      <c r="G6814" s="21" t="s">
        <v>21</v>
      </c>
      <c r="H6814" s="63"/>
      <c r="I6814" s="63"/>
      <c r="J6814" s="59">
        <f>H6814*C6815</f>
        <v>0</v>
      </c>
    </row>
    <row r="6815" spans="1:10">
      <c r="A6815" s="144">
        <v>1</v>
      </c>
      <c r="B6815" s="145" t="s">
        <v>23</v>
      </c>
      <c r="C6815" s="26">
        <v>3</v>
      </c>
      <c r="D6815" s="146">
        <v>79305</v>
      </c>
      <c r="E6815" s="28">
        <f t="shared" ref="E6815:E6832" si="774">D6815*C6815</f>
        <v>237915</v>
      </c>
      <c r="F6815" s="29">
        <v>0</v>
      </c>
      <c r="G6815" s="30">
        <f t="shared" ref="G6815:G6832" si="775">E6815-E6815*F6815</f>
        <v>237915</v>
      </c>
      <c r="H6815" s="63">
        <f t="shared" ref="H6815:H6832" si="776">D6815/1.08</f>
        <v>73430.555555555547</v>
      </c>
      <c r="I6815" s="63"/>
      <c r="J6815" s="59">
        <f>H6815*C6816</f>
        <v>0</v>
      </c>
    </row>
    <row r="6816" spans="1:10">
      <c r="A6816" s="144">
        <v>2</v>
      </c>
      <c r="B6816" s="145" t="s">
        <v>25</v>
      </c>
      <c r="C6816" s="32"/>
      <c r="D6816" s="147">
        <v>128591</v>
      </c>
      <c r="E6816" s="28">
        <f t="shared" si="774"/>
        <v>0</v>
      </c>
      <c r="F6816" s="29">
        <v>0</v>
      </c>
      <c r="G6816" s="30">
        <f t="shared" si="775"/>
        <v>0</v>
      </c>
      <c r="H6816" s="63">
        <f t="shared" si="776"/>
        <v>119065.74074074073</v>
      </c>
      <c r="I6816" s="63"/>
      <c r="J6816" s="59"/>
    </row>
    <row r="6817" spans="1:10">
      <c r="A6817" s="144">
        <v>3</v>
      </c>
      <c r="B6817" s="145" t="s">
        <v>26</v>
      </c>
      <c r="C6817" s="34">
        <v>3</v>
      </c>
      <c r="D6817" s="146">
        <v>60043</v>
      </c>
      <c r="E6817" s="28">
        <f t="shared" si="774"/>
        <v>180129</v>
      </c>
      <c r="F6817" s="29">
        <v>0</v>
      </c>
      <c r="G6817" s="30">
        <f t="shared" si="775"/>
        <v>180129</v>
      </c>
      <c r="H6817" s="63">
        <f t="shared" si="776"/>
        <v>55595.370370370365</v>
      </c>
      <c r="I6817" s="63"/>
      <c r="J6817" s="59"/>
    </row>
    <row r="6818" spans="1:10">
      <c r="A6818" s="144">
        <v>4</v>
      </c>
      <c r="B6818" s="145" t="s">
        <v>27</v>
      </c>
      <c r="C6818" s="106"/>
      <c r="D6818" s="146">
        <v>115781</v>
      </c>
      <c r="E6818" s="28">
        <f t="shared" si="774"/>
        <v>0</v>
      </c>
      <c r="F6818" s="29">
        <v>0</v>
      </c>
      <c r="G6818" s="30">
        <f t="shared" si="775"/>
        <v>0</v>
      </c>
      <c r="H6818" s="63">
        <f t="shared" si="776"/>
        <v>107204.62962962962</v>
      </c>
      <c r="I6818" s="63"/>
      <c r="J6818" s="59"/>
    </row>
    <row r="6819" spans="1:10">
      <c r="A6819" s="144">
        <v>5</v>
      </c>
      <c r="B6819" s="145" t="s">
        <v>28</v>
      </c>
      <c r="C6819" s="32">
        <v>3</v>
      </c>
      <c r="D6819" s="146">
        <v>119943</v>
      </c>
      <c r="E6819" s="28">
        <f t="shared" si="774"/>
        <v>359829</v>
      </c>
      <c r="F6819" s="124">
        <v>0</v>
      </c>
      <c r="G6819" s="30">
        <f t="shared" si="775"/>
        <v>359829</v>
      </c>
      <c r="H6819" s="63">
        <f t="shared" si="776"/>
        <v>111058.33333333333</v>
      </c>
      <c r="I6819" s="63"/>
      <c r="J6819" s="59"/>
    </row>
    <row r="6820" spans="1:10">
      <c r="A6820" s="144">
        <v>6</v>
      </c>
      <c r="B6820" s="145" t="s">
        <v>29</v>
      </c>
      <c r="C6820" s="26">
        <v>3</v>
      </c>
      <c r="D6820" s="146">
        <v>94810</v>
      </c>
      <c r="E6820" s="28">
        <f t="shared" si="774"/>
        <v>284430</v>
      </c>
      <c r="F6820" s="29">
        <v>0</v>
      </c>
      <c r="G6820" s="30">
        <f t="shared" si="775"/>
        <v>284430</v>
      </c>
      <c r="H6820" s="63">
        <f t="shared" si="776"/>
        <v>87787.037037037036</v>
      </c>
      <c r="I6820" s="63"/>
      <c r="J6820" s="59"/>
    </row>
    <row r="6821" spans="1:10">
      <c r="A6821" s="144">
        <v>7</v>
      </c>
      <c r="B6821" s="145" t="s">
        <v>30</v>
      </c>
      <c r="C6821" s="34"/>
      <c r="D6821" s="146">
        <v>141396</v>
      </c>
      <c r="E6821" s="28">
        <f t="shared" si="774"/>
        <v>0</v>
      </c>
      <c r="F6821" s="29">
        <v>0</v>
      </c>
      <c r="G6821" s="30">
        <f t="shared" si="775"/>
        <v>0</v>
      </c>
      <c r="H6821" s="63">
        <f t="shared" si="776"/>
        <v>130922.22222222222</v>
      </c>
      <c r="I6821" s="63"/>
      <c r="J6821" s="59"/>
    </row>
    <row r="6822" spans="1:10">
      <c r="A6822" s="144">
        <v>8</v>
      </c>
      <c r="B6822" s="145" t="s">
        <v>31</v>
      </c>
      <c r="C6822" s="26"/>
      <c r="D6822" s="146">
        <v>232931</v>
      </c>
      <c r="E6822" s="28">
        <f t="shared" si="774"/>
        <v>0</v>
      </c>
      <c r="F6822" s="29">
        <v>0</v>
      </c>
      <c r="G6822" s="30">
        <f t="shared" si="775"/>
        <v>0</v>
      </c>
      <c r="H6822" s="63">
        <f t="shared" si="776"/>
        <v>215676.85185185182</v>
      </c>
      <c r="I6822" s="63"/>
      <c r="J6822" s="59"/>
    </row>
    <row r="6823" spans="1:10">
      <c r="A6823" s="144">
        <v>9</v>
      </c>
      <c r="B6823" s="148" t="s">
        <v>32</v>
      </c>
      <c r="C6823" s="26"/>
      <c r="D6823" s="146">
        <v>101534</v>
      </c>
      <c r="E6823" s="28">
        <f t="shared" si="774"/>
        <v>0</v>
      </c>
      <c r="F6823" s="29">
        <v>0</v>
      </c>
      <c r="G6823" s="30">
        <f t="shared" si="775"/>
        <v>0</v>
      </c>
      <c r="H6823" s="63">
        <f t="shared" si="776"/>
        <v>94012.962962962964</v>
      </c>
      <c r="I6823" s="63"/>
      <c r="J6823" s="59"/>
    </row>
    <row r="6824" spans="1:10">
      <c r="A6824" s="144">
        <v>10</v>
      </c>
      <c r="B6824" s="148" t="s">
        <v>33</v>
      </c>
      <c r="C6824" s="37"/>
      <c r="D6824" s="147">
        <v>110148</v>
      </c>
      <c r="E6824" s="28">
        <f t="shared" si="774"/>
        <v>0</v>
      </c>
      <c r="F6824" s="29">
        <v>0</v>
      </c>
      <c r="G6824" s="30">
        <f t="shared" si="775"/>
        <v>0</v>
      </c>
      <c r="H6824" s="63">
        <f t="shared" si="776"/>
        <v>101988.88888888888</v>
      </c>
      <c r="I6824" s="63"/>
      <c r="J6824" s="59"/>
    </row>
    <row r="6825" spans="1:10">
      <c r="A6825" s="144">
        <v>11</v>
      </c>
      <c r="B6825" s="145" t="s">
        <v>34</v>
      </c>
      <c r="C6825" s="37">
        <v>3</v>
      </c>
      <c r="D6825" s="146">
        <v>54198</v>
      </c>
      <c r="E6825" s="28">
        <f t="shared" si="774"/>
        <v>162594</v>
      </c>
      <c r="F6825" s="29">
        <v>0</v>
      </c>
      <c r="G6825" s="30">
        <f t="shared" si="775"/>
        <v>162594</v>
      </c>
      <c r="H6825" s="63">
        <f t="shared" si="776"/>
        <v>50183.333333333328</v>
      </c>
      <c r="I6825" s="63"/>
      <c r="J6825" s="59">
        <f t="shared" ref="J6825:J6831" si="777">H6825*C6826</f>
        <v>0</v>
      </c>
    </row>
    <row r="6826" spans="1:10">
      <c r="A6826" s="144">
        <v>12</v>
      </c>
      <c r="B6826" s="145" t="s">
        <v>35</v>
      </c>
      <c r="C6826" s="37"/>
      <c r="D6826" s="146">
        <v>49680</v>
      </c>
      <c r="E6826" s="28">
        <f t="shared" si="774"/>
        <v>0</v>
      </c>
      <c r="F6826" s="29">
        <v>0</v>
      </c>
      <c r="G6826" s="30">
        <f t="shared" si="775"/>
        <v>0</v>
      </c>
      <c r="H6826" s="63">
        <f t="shared" si="776"/>
        <v>46000</v>
      </c>
      <c r="I6826" s="63"/>
      <c r="J6826" s="59">
        <f t="shared" si="777"/>
        <v>0</v>
      </c>
    </row>
    <row r="6827" spans="1:10">
      <c r="A6827" s="144">
        <v>13</v>
      </c>
      <c r="B6827" s="145" t="s">
        <v>36</v>
      </c>
      <c r="C6827" s="37"/>
      <c r="D6827" s="149">
        <v>64152</v>
      </c>
      <c r="E6827" s="28">
        <f t="shared" si="774"/>
        <v>0</v>
      </c>
      <c r="F6827" s="29">
        <v>0</v>
      </c>
      <c r="G6827" s="30">
        <f t="shared" si="775"/>
        <v>0</v>
      </c>
      <c r="H6827" s="63">
        <f t="shared" si="776"/>
        <v>59399.999999999993</v>
      </c>
      <c r="I6827" s="63"/>
      <c r="J6827" s="59">
        <f t="shared" si="777"/>
        <v>0</v>
      </c>
    </row>
    <row r="6828" spans="1:10">
      <c r="A6828" s="144">
        <v>14</v>
      </c>
      <c r="B6828" s="145" t="s">
        <v>37</v>
      </c>
      <c r="C6828" s="37"/>
      <c r="D6828" s="149">
        <v>65934</v>
      </c>
      <c r="E6828" s="28">
        <f t="shared" si="774"/>
        <v>0</v>
      </c>
      <c r="F6828" s="29">
        <v>0</v>
      </c>
      <c r="G6828" s="30">
        <f t="shared" si="775"/>
        <v>0</v>
      </c>
      <c r="H6828" s="63">
        <f t="shared" si="776"/>
        <v>61049.999999999993</v>
      </c>
      <c r="I6828" s="63"/>
      <c r="J6828" s="59">
        <f t="shared" si="777"/>
        <v>0</v>
      </c>
    </row>
    <row r="6829" spans="1:10">
      <c r="A6829" s="144">
        <v>15</v>
      </c>
      <c r="B6829" s="145" t="s">
        <v>38</v>
      </c>
      <c r="C6829" s="37"/>
      <c r="D6829" s="149">
        <v>76626</v>
      </c>
      <c r="E6829" s="28">
        <f t="shared" si="774"/>
        <v>0</v>
      </c>
      <c r="F6829" s="124">
        <v>0</v>
      </c>
      <c r="G6829" s="30">
        <f t="shared" si="775"/>
        <v>0</v>
      </c>
      <c r="H6829" s="63">
        <f t="shared" si="776"/>
        <v>70950</v>
      </c>
      <c r="I6829" s="63"/>
      <c r="J6829" s="59">
        <f t="shared" si="777"/>
        <v>0</v>
      </c>
    </row>
    <row r="6830" spans="1:10">
      <c r="A6830" s="144">
        <v>16</v>
      </c>
      <c r="B6830" s="145" t="s">
        <v>39</v>
      </c>
      <c r="C6830" s="37"/>
      <c r="D6830" s="149">
        <v>80190</v>
      </c>
      <c r="E6830" s="28">
        <f t="shared" si="774"/>
        <v>0</v>
      </c>
      <c r="F6830" s="29">
        <v>0</v>
      </c>
      <c r="G6830" s="30">
        <f t="shared" si="775"/>
        <v>0</v>
      </c>
      <c r="H6830" s="63">
        <f t="shared" si="776"/>
        <v>74250</v>
      </c>
      <c r="I6830" s="63"/>
      <c r="J6830" s="59">
        <f t="shared" si="777"/>
        <v>0</v>
      </c>
    </row>
    <row r="6831" spans="1:10">
      <c r="A6831" s="144">
        <v>17</v>
      </c>
      <c r="B6831" s="145" t="s">
        <v>40</v>
      </c>
      <c r="C6831" s="37"/>
      <c r="D6831" s="149">
        <v>113832</v>
      </c>
      <c r="E6831" s="28">
        <f t="shared" si="774"/>
        <v>0</v>
      </c>
      <c r="F6831" s="29">
        <v>0</v>
      </c>
      <c r="G6831" s="30">
        <f t="shared" si="775"/>
        <v>0</v>
      </c>
      <c r="H6831" s="63">
        <f t="shared" si="776"/>
        <v>105400</v>
      </c>
      <c r="I6831" s="63"/>
      <c r="J6831" s="59">
        <f t="shared" si="777"/>
        <v>0</v>
      </c>
    </row>
    <row r="6832" spans="1:10" ht="17.25">
      <c r="A6832" s="144">
        <v>18</v>
      </c>
      <c r="B6832" s="145" t="s">
        <v>41</v>
      </c>
      <c r="C6832" s="37"/>
      <c r="D6832" s="150">
        <v>98010</v>
      </c>
      <c r="E6832" s="28">
        <f t="shared" si="774"/>
        <v>0</v>
      </c>
      <c r="F6832" s="29">
        <v>0</v>
      </c>
      <c r="G6832" s="30">
        <f t="shared" si="775"/>
        <v>0</v>
      </c>
      <c r="H6832" s="63">
        <f t="shared" si="776"/>
        <v>90750</v>
      </c>
      <c r="I6832" s="45"/>
      <c r="J6832" s="64"/>
    </row>
    <row r="6833" spans="1:10" ht="31.5">
      <c r="A6833" s="40"/>
      <c r="B6833" s="41" t="s">
        <v>42</v>
      </c>
      <c r="C6833" s="42">
        <f>SUM(C6815:C6832)</f>
        <v>15</v>
      </c>
      <c r="D6833" s="42"/>
      <c r="E6833" s="43">
        <f>SUM(E6815:E6832)</f>
        <v>1224897</v>
      </c>
      <c r="F6833" s="43"/>
      <c r="G6833" s="44">
        <f>SUM(G6815:G6832)</f>
        <v>1224897</v>
      </c>
      <c r="H6833" s="5"/>
      <c r="I6833" s="5"/>
      <c r="J6833" s="75">
        <f>J6832*0.08</f>
        <v>0</v>
      </c>
    </row>
    <row r="6834" spans="1:10" ht="31.5">
      <c r="A6834" s="46"/>
      <c r="B6834" s="47"/>
      <c r="C6834" s="48"/>
      <c r="D6834" s="48"/>
      <c r="E6834" s="49"/>
      <c r="F6834" s="49"/>
      <c r="G6834" s="151"/>
      <c r="H6834" s="6"/>
      <c r="I6834" s="6"/>
      <c r="J6834" s="76">
        <f>SUM(J6832:J6833)</f>
        <v>0</v>
      </c>
    </row>
    <row r="6835" spans="1:10" ht="18">
      <c r="A6835" s="283" t="s">
        <v>43</v>
      </c>
      <c r="B6835" s="283"/>
      <c r="C6835" s="284" t="s">
        <v>44</v>
      </c>
      <c r="D6835" s="284"/>
      <c r="E6835" s="54"/>
      <c r="F6835" s="54"/>
      <c r="G6835" s="55" t="s">
        <v>45</v>
      </c>
      <c r="H6835" s="141"/>
      <c r="I6835" s="141"/>
      <c r="J6835" s="141"/>
    </row>
    <row r="6838" spans="1:10" ht="15.75">
      <c r="A6838" s="279" t="s">
        <v>0</v>
      </c>
      <c r="B6838" s="279"/>
      <c r="C6838" s="279"/>
      <c r="D6838" s="279"/>
      <c r="E6838" s="279"/>
      <c r="F6838" s="279"/>
      <c r="G6838" s="279"/>
      <c r="H6838" s="141"/>
      <c r="I6838" s="141"/>
      <c r="J6838" s="141"/>
    </row>
    <row r="6839" spans="1:10" ht="15.75">
      <c r="A6839" s="279" t="s">
        <v>1</v>
      </c>
      <c r="B6839" s="279"/>
      <c r="C6839" s="279"/>
      <c r="D6839" s="279"/>
      <c r="E6839" s="279"/>
      <c r="F6839" s="279"/>
      <c r="G6839" s="279"/>
      <c r="H6839" s="1"/>
      <c r="I6839" s="1"/>
      <c r="J6839" s="71"/>
    </row>
    <row r="6840" spans="1:10" ht="15.75">
      <c r="A6840" s="279" t="s">
        <v>2</v>
      </c>
      <c r="B6840" s="279"/>
      <c r="C6840" s="279"/>
      <c r="D6840" s="279"/>
      <c r="E6840" s="279"/>
      <c r="F6840" s="279"/>
      <c r="G6840" s="279"/>
      <c r="H6840" s="1"/>
      <c r="I6840" s="1"/>
      <c r="J6840" s="71"/>
    </row>
    <row r="6841" spans="1:10" ht="15.75">
      <c r="A6841" s="279" t="s">
        <v>4</v>
      </c>
      <c r="B6841" s="279"/>
      <c r="C6841" s="279"/>
      <c r="D6841" s="279"/>
      <c r="E6841" s="279"/>
      <c r="F6841" s="279"/>
      <c r="G6841" s="279"/>
      <c r="H6841" s="1"/>
      <c r="I6841" s="1"/>
      <c r="J6841" s="71"/>
    </row>
    <row r="6842" spans="1:10" ht="27">
      <c r="A6842" s="280" t="s">
        <v>6</v>
      </c>
      <c r="B6842" s="280"/>
      <c r="C6842" s="280"/>
      <c r="D6842" s="280"/>
      <c r="E6842" s="280"/>
      <c r="F6842" s="280"/>
      <c r="G6842" s="280"/>
      <c r="H6842" s="2"/>
      <c r="I6842" s="2"/>
      <c r="J6842" s="72"/>
    </row>
    <row r="6843" spans="1:10" ht="27">
      <c r="A6843" s="142"/>
      <c r="B6843" s="142"/>
      <c r="C6843" s="281" t="s">
        <v>441</v>
      </c>
      <c r="D6843" s="281"/>
      <c r="E6843" s="281"/>
      <c r="F6843" s="281"/>
      <c r="G6843" s="281"/>
      <c r="H6843" s="68"/>
      <c r="I6843" s="68"/>
      <c r="J6843" s="71"/>
    </row>
    <row r="6844" spans="1:10" ht="15.75">
      <c r="A6844" s="11" t="s">
        <v>358</v>
      </c>
      <c r="B6844" s="12">
        <v>4138299549</v>
      </c>
      <c r="C6844" s="143"/>
      <c r="D6844" s="286"/>
      <c r="E6844" s="286"/>
      <c r="F6844" s="286"/>
      <c r="G6844" s="286"/>
      <c r="H6844" s="69" t="s">
        <v>161</v>
      </c>
      <c r="I6844" s="69"/>
      <c r="J6844" s="73"/>
    </row>
    <row r="6845" spans="1:10" ht="15.75">
      <c r="A6845" s="11" t="s">
        <v>9</v>
      </c>
      <c r="B6845" s="286" t="s">
        <v>899</v>
      </c>
      <c r="C6845" s="286"/>
      <c r="D6845" s="286"/>
      <c r="E6845" s="16"/>
      <c r="F6845" s="11"/>
      <c r="G6845" s="16"/>
      <c r="H6845" s="1"/>
      <c r="I6845" s="1"/>
      <c r="J6845" s="71"/>
    </row>
    <row r="6846" spans="1:10" ht="15.75">
      <c r="A6846" s="11" t="s">
        <v>11</v>
      </c>
      <c r="B6846" s="289" t="s">
        <v>802</v>
      </c>
      <c r="C6846" s="289"/>
      <c r="D6846" s="289"/>
      <c r="E6846" s="289"/>
      <c r="F6846" s="18"/>
      <c r="G6846" s="19"/>
      <c r="H6846" s="1"/>
      <c r="I6846" s="1"/>
      <c r="J6846" s="71"/>
    </row>
    <row r="6847" spans="1:10" ht="15.75">
      <c r="A6847" s="21" t="s">
        <v>14</v>
      </c>
      <c r="B6847" s="21" t="s">
        <v>16</v>
      </c>
      <c r="C6847" s="21"/>
      <c r="D6847" s="22" t="s">
        <v>18</v>
      </c>
      <c r="E6847" s="23" t="s">
        <v>19</v>
      </c>
      <c r="F6847" s="23" t="s">
        <v>20</v>
      </c>
      <c r="G6847" s="21" t="s">
        <v>21</v>
      </c>
      <c r="H6847" s="63"/>
      <c r="I6847" s="63"/>
      <c r="J6847" s="59">
        <f>H6847*C6848</f>
        <v>0</v>
      </c>
    </row>
    <row r="6848" spans="1:10">
      <c r="A6848" s="144">
        <v>1</v>
      </c>
      <c r="B6848" s="145" t="s">
        <v>23</v>
      </c>
      <c r="C6848" s="26">
        <v>5</v>
      </c>
      <c r="D6848" s="146">
        <v>79305</v>
      </c>
      <c r="E6848" s="28">
        <f t="shared" ref="E6848:E6865" si="778">D6848*C6848</f>
        <v>396525</v>
      </c>
      <c r="F6848" s="29">
        <v>0</v>
      </c>
      <c r="G6848" s="30">
        <f t="shared" ref="G6848:G6865" si="779">E6848-E6848*F6848</f>
        <v>396525</v>
      </c>
      <c r="H6848" s="63">
        <f t="shared" ref="H6848:H6865" si="780">D6848/1.08</f>
        <v>73430.555555555547</v>
      </c>
      <c r="I6848" s="63"/>
      <c r="J6848" s="59">
        <f>H6848*C6849</f>
        <v>0</v>
      </c>
    </row>
    <row r="6849" spans="1:10">
      <c r="A6849" s="144">
        <v>2</v>
      </c>
      <c r="B6849" s="145" t="s">
        <v>25</v>
      </c>
      <c r="C6849" s="32"/>
      <c r="D6849" s="147">
        <v>128591</v>
      </c>
      <c r="E6849" s="28">
        <f t="shared" si="778"/>
        <v>0</v>
      </c>
      <c r="F6849" s="29">
        <v>0</v>
      </c>
      <c r="G6849" s="30">
        <f t="shared" si="779"/>
        <v>0</v>
      </c>
      <c r="H6849" s="63">
        <f t="shared" si="780"/>
        <v>119065.74074074073</v>
      </c>
      <c r="I6849" s="63"/>
      <c r="J6849" s="59"/>
    </row>
    <row r="6850" spans="1:10">
      <c r="A6850" s="144">
        <v>3</v>
      </c>
      <c r="B6850" s="145" t="s">
        <v>26</v>
      </c>
      <c r="C6850" s="34">
        <v>5</v>
      </c>
      <c r="D6850" s="146">
        <v>60043</v>
      </c>
      <c r="E6850" s="28">
        <f t="shared" si="778"/>
        <v>300215</v>
      </c>
      <c r="F6850" s="29">
        <v>0</v>
      </c>
      <c r="G6850" s="30">
        <f t="shared" si="779"/>
        <v>300215</v>
      </c>
      <c r="H6850" s="63">
        <f t="shared" si="780"/>
        <v>55595.370370370365</v>
      </c>
      <c r="I6850" s="63"/>
      <c r="J6850" s="59"/>
    </row>
    <row r="6851" spans="1:10">
      <c r="A6851" s="144">
        <v>4</v>
      </c>
      <c r="B6851" s="145" t="s">
        <v>27</v>
      </c>
      <c r="C6851" s="106"/>
      <c r="D6851" s="146">
        <v>115781</v>
      </c>
      <c r="E6851" s="28">
        <f t="shared" si="778"/>
        <v>0</v>
      </c>
      <c r="F6851" s="29">
        <v>0</v>
      </c>
      <c r="G6851" s="30">
        <f t="shared" si="779"/>
        <v>0</v>
      </c>
      <c r="H6851" s="63">
        <f t="shared" si="780"/>
        <v>107204.62962962962</v>
      </c>
      <c r="I6851" s="63"/>
      <c r="J6851" s="59"/>
    </row>
    <row r="6852" spans="1:10">
      <c r="A6852" s="144">
        <v>5</v>
      </c>
      <c r="B6852" s="145" t="s">
        <v>28</v>
      </c>
      <c r="C6852" s="32">
        <v>5</v>
      </c>
      <c r="D6852" s="146">
        <v>119943</v>
      </c>
      <c r="E6852" s="28">
        <f t="shared" si="778"/>
        <v>599715</v>
      </c>
      <c r="F6852" s="124">
        <v>0</v>
      </c>
      <c r="G6852" s="30">
        <f t="shared" si="779"/>
        <v>599715</v>
      </c>
      <c r="H6852" s="63">
        <f t="shared" si="780"/>
        <v>111058.33333333333</v>
      </c>
      <c r="I6852" s="63"/>
      <c r="J6852" s="59"/>
    </row>
    <row r="6853" spans="1:10">
      <c r="A6853" s="144">
        <v>6</v>
      </c>
      <c r="B6853" s="145" t="s">
        <v>29</v>
      </c>
      <c r="C6853" s="26">
        <v>5</v>
      </c>
      <c r="D6853" s="146">
        <v>94810</v>
      </c>
      <c r="E6853" s="28">
        <f t="shared" si="778"/>
        <v>474050</v>
      </c>
      <c r="F6853" s="29">
        <v>0</v>
      </c>
      <c r="G6853" s="30">
        <f t="shared" si="779"/>
        <v>474050</v>
      </c>
      <c r="H6853" s="63">
        <f t="shared" si="780"/>
        <v>87787.037037037036</v>
      </c>
      <c r="I6853" s="63"/>
      <c r="J6853" s="59"/>
    </row>
    <row r="6854" spans="1:10">
      <c r="A6854" s="144">
        <v>7</v>
      </c>
      <c r="B6854" s="145" t="s">
        <v>30</v>
      </c>
      <c r="C6854" s="34"/>
      <c r="D6854" s="146">
        <v>141396</v>
      </c>
      <c r="E6854" s="28">
        <f t="shared" si="778"/>
        <v>0</v>
      </c>
      <c r="F6854" s="29">
        <v>0</v>
      </c>
      <c r="G6854" s="30">
        <f t="shared" si="779"/>
        <v>0</v>
      </c>
      <c r="H6854" s="63">
        <f t="shared" si="780"/>
        <v>130922.22222222222</v>
      </c>
      <c r="I6854" s="63"/>
      <c r="J6854" s="59"/>
    </row>
    <row r="6855" spans="1:10">
      <c r="A6855" s="144">
        <v>8</v>
      </c>
      <c r="B6855" s="145" t="s">
        <v>31</v>
      </c>
      <c r="C6855" s="26"/>
      <c r="D6855" s="146">
        <v>232931</v>
      </c>
      <c r="E6855" s="28">
        <f t="shared" si="778"/>
        <v>0</v>
      </c>
      <c r="F6855" s="29">
        <v>0</v>
      </c>
      <c r="G6855" s="30">
        <f t="shared" si="779"/>
        <v>0</v>
      </c>
      <c r="H6855" s="63">
        <f t="shared" si="780"/>
        <v>215676.85185185182</v>
      </c>
      <c r="I6855" s="63"/>
      <c r="J6855" s="59"/>
    </row>
    <row r="6856" spans="1:10">
      <c r="A6856" s="144">
        <v>9</v>
      </c>
      <c r="B6856" s="148" t="s">
        <v>32</v>
      </c>
      <c r="C6856" s="26"/>
      <c r="D6856" s="146">
        <v>101534</v>
      </c>
      <c r="E6856" s="28">
        <f t="shared" si="778"/>
        <v>0</v>
      </c>
      <c r="F6856" s="29">
        <v>0</v>
      </c>
      <c r="G6856" s="30">
        <f t="shared" si="779"/>
        <v>0</v>
      </c>
      <c r="H6856" s="63">
        <f t="shared" si="780"/>
        <v>94012.962962962964</v>
      </c>
      <c r="I6856" s="63"/>
      <c r="J6856" s="59"/>
    </row>
    <row r="6857" spans="1:10">
      <c r="A6857" s="144">
        <v>10</v>
      </c>
      <c r="B6857" s="148" t="s">
        <v>33</v>
      </c>
      <c r="C6857" s="37"/>
      <c r="D6857" s="147">
        <v>110148</v>
      </c>
      <c r="E6857" s="28">
        <f t="shared" si="778"/>
        <v>0</v>
      </c>
      <c r="F6857" s="29">
        <v>0</v>
      </c>
      <c r="G6857" s="30">
        <f t="shared" si="779"/>
        <v>0</v>
      </c>
      <c r="H6857" s="63">
        <f t="shared" si="780"/>
        <v>101988.88888888888</v>
      </c>
      <c r="I6857" s="63"/>
      <c r="J6857" s="59"/>
    </row>
    <row r="6858" spans="1:10">
      <c r="A6858" s="144">
        <v>11</v>
      </c>
      <c r="B6858" s="145" t="s">
        <v>34</v>
      </c>
      <c r="C6858" s="37">
        <v>5</v>
      </c>
      <c r="D6858" s="146">
        <v>54198</v>
      </c>
      <c r="E6858" s="28">
        <f t="shared" si="778"/>
        <v>270990</v>
      </c>
      <c r="F6858" s="29">
        <v>0</v>
      </c>
      <c r="G6858" s="30">
        <f t="shared" si="779"/>
        <v>270990</v>
      </c>
      <c r="H6858" s="63">
        <f t="shared" si="780"/>
        <v>50183.333333333328</v>
      </c>
      <c r="I6858" s="63"/>
      <c r="J6858" s="59">
        <f t="shared" ref="J6858:J6864" si="781">H6858*C6859</f>
        <v>250916.66666666663</v>
      </c>
    </row>
    <row r="6859" spans="1:10">
      <c r="A6859" s="144">
        <v>12</v>
      </c>
      <c r="B6859" s="145" t="s">
        <v>35</v>
      </c>
      <c r="C6859" s="37">
        <v>5</v>
      </c>
      <c r="D6859" s="146">
        <v>49680</v>
      </c>
      <c r="E6859" s="28">
        <f t="shared" si="778"/>
        <v>248400</v>
      </c>
      <c r="F6859" s="29">
        <v>0</v>
      </c>
      <c r="G6859" s="30">
        <f t="shared" si="779"/>
        <v>248400</v>
      </c>
      <c r="H6859" s="63">
        <f t="shared" si="780"/>
        <v>46000</v>
      </c>
      <c r="I6859" s="63"/>
      <c r="J6859" s="59">
        <f t="shared" si="781"/>
        <v>0</v>
      </c>
    </row>
    <row r="6860" spans="1:10">
      <c r="A6860" s="144">
        <v>13</v>
      </c>
      <c r="B6860" s="145" t="s">
        <v>36</v>
      </c>
      <c r="C6860" s="37"/>
      <c r="D6860" s="149">
        <v>64152</v>
      </c>
      <c r="E6860" s="28">
        <f t="shared" si="778"/>
        <v>0</v>
      </c>
      <c r="F6860" s="29">
        <v>0</v>
      </c>
      <c r="G6860" s="30">
        <f t="shared" si="779"/>
        <v>0</v>
      </c>
      <c r="H6860" s="63">
        <f t="shared" si="780"/>
        <v>59399.999999999993</v>
      </c>
      <c r="I6860" s="63"/>
      <c r="J6860" s="59">
        <f t="shared" si="781"/>
        <v>0</v>
      </c>
    </row>
    <row r="6861" spans="1:10">
      <c r="A6861" s="144">
        <v>14</v>
      </c>
      <c r="B6861" s="145" t="s">
        <v>37</v>
      </c>
      <c r="C6861" s="37"/>
      <c r="D6861" s="149">
        <v>65934</v>
      </c>
      <c r="E6861" s="28">
        <f t="shared" si="778"/>
        <v>0</v>
      </c>
      <c r="F6861" s="29">
        <v>0</v>
      </c>
      <c r="G6861" s="30">
        <f t="shared" si="779"/>
        <v>0</v>
      </c>
      <c r="H6861" s="63">
        <f t="shared" si="780"/>
        <v>61049.999999999993</v>
      </c>
      <c r="I6861" s="63"/>
      <c r="J6861" s="59">
        <f t="shared" si="781"/>
        <v>0</v>
      </c>
    </row>
    <row r="6862" spans="1:10">
      <c r="A6862" s="144">
        <v>15</v>
      </c>
      <c r="B6862" s="145" t="s">
        <v>38</v>
      </c>
      <c r="C6862" s="37"/>
      <c r="D6862" s="149">
        <v>76626</v>
      </c>
      <c r="E6862" s="28">
        <f t="shared" si="778"/>
        <v>0</v>
      </c>
      <c r="F6862" s="124">
        <v>0</v>
      </c>
      <c r="G6862" s="30">
        <f t="shared" si="779"/>
        <v>0</v>
      </c>
      <c r="H6862" s="63">
        <f t="shared" si="780"/>
        <v>70950</v>
      </c>
      <c r="I6862" s="63"/>
      <c r="J6862" s="59">
        <f t="shared" si="781"/>
        <v>0</v>
      </c>
    </row>
    <row r="6863" spans="1:10">
      <c r="A6863" s="144">
        <v>16</v>
      </c>
      <c r="B6863" s="145" t="s">
        <v>39</v>
      </c>
      <c r="C6863" s="37"/>
      <c r="D6863" s="149">
        <v>80190</v>
      </c>
      <c r="E6863" s="28">
        <f t="shared" si="778"/>
        <v>0</v>
      </c>
      <c r="F6863" s="29">
        <v>0</v>
      </c>
      <c r="G6863" s="30">
        <f t="shared" si="779"/>
        <v>0</v>
      </c>
      <c r="H6863" s="63">
        <f t="shared" si="780"/>
        <v>74250</v>
      </c>
      <c r="I6863" s="63"/>
      <c r="J6863" s="59">
        <f t="shared" si="781"/>
        <v>0</v>
      </c>
    </row>
    <row r="6864" spans="1:10">
      <c r="A6864" s="144">
        <v>17</v>
      </c>
      <c r="B6864" s="145" t="s">
        <v>40</v>
      </c>
      <c r="C6864" s="37"/>
      <c r="D6864" s="149">
        <v>113832</v>
      </c>
      <c r="E6864" s="28">
        <f t="shared" si="778"/>
        <v>0</v>
      </c>
      <c r="F6864" s="29">
        <v>0</v>
      </c>
      <c r="G6864" s="30">
        <f t="shared" si="779"/>
        <v>0</v>
      </c>
      <c r="H6864" s="63">
        <f t="shared" si="780"/>
        <v>105400</v>
      </c>
      <c r="I6864" s="63"/>
      <c r="J6864" s="59">
        <f t="shared" si="781"/>
        <v>0</v>
      </c>
    </row>
    <row r="6865" spans="1:10" ht="17.25">
      <c r="A6865" s="144">
        <v>18</v>
      </c>
      <c r="B6865" s="145" t="s">
        <v>41</v>
      </c>
      <c r="C6865" s="37"/>
      <c r="D6865" s="150">
        <v>98010</v>
      </c>
      <c r="E6865" s="28">
        <f t="shared" si="778"/>
        <v>0</v>
      </c>
      <c r="F6865" s="29">
        <v>0</v>
      </c>
      <c r="G6865" s="30">
        <f t="shared" si="779"/>
        <v>0</v>
      </c>
      <c r="H6865" s="63">
        <f t="shared" si="780"/>
        <v>90750</v>
      </c>
      <c r="I6865" s="45"/>
      <c r="J6865" s="64"/>
    </row>
    <row r="6866" spans="1:10" ht="31.5">
      <c r="A6866" s="40"/>
      <c r="B6866" s="41" t="s">
        <v>42</v>
      </c>
      <c r="C6866" s="42">
        <f>SUM(C6848:C6865)</f>
        <v>30</v>
      </c>
      <c r="D6866" s="42"/>
      <c r="E6866" s="43">
        <f>SUM(E6848:E6865)</f>
        <v>2289895</v>
      </c>
      <c r="F6866" s="43"/>
      <c r="G6866" s="44">
        <f>SUM(G6848:G6865)</f>
        <v>2289895</v>
      </c>
      <c r="H6866" s="5"/>
      <c r="I6866" s="5"/>
      <c r="J6866" s="75">
        <f>J6865*0.08</f>
        <v>0</v>
      </c>
    </row>
    <row r="6867" spans="1:10" ht="31.5">
      <c r="A6867" s="46"/>
      <c r="B6867" s="47"/>
      <c r="C6867" s="48"/>
      <c r="D6867" s="48"/>
      <c r="E6867" s="49"/>
      <c r="F6867" s="49"/>
      <c r="G6867" s="151"/>
      <c r="H6867" s="6"/>
      <c r="I6867" s="6"/>
      <c r="J6867" s="76">
        <f>SUM(J6865:J6866)</f>
        <v>0</v>
      </c>
    </row>
    <row r="6868" spans="1:10" ht="18">
      <c r="A6868" s="283" t="s">
        <v>43</v>
      </c>
      <c r="B6868" s="283"/>
      <c r="C6868" s="284" t="s">
        <v>44</v>
      </c>
      <c r="D6868" s="284"/>
      <c r="E6868" s="54"/>
      <c r="F6868" s="54"/>
      <c r="G6868" s="55" t="s">
        <v>45</v>
      </c>
      <c r="H6868" s="141"/>
      <c r="I6868" s="141"/>
      <c r="J6868" s="141"/>
    </row>
    <row r="6871" spans="1:10" ht="15.75">
      <c r="A6871" s="279" t="s">
        <v>0</v>
      </c>
      <c r="B6871" s="279"/>
      <c r="C6871" s="279"/>
      <c r="D6871" s="279"/>
      <c r="E6871" s="279"/>
      <c r="F6871" s="279"/>
      <c r="G6871" s="279"/>
      <c r="H6871" s="141"/>
      <c r="I6871" s="141"/>
      <c r="J6871" s="141"/>
    </row>
    <row r="6872" spans="1:10" ht="15.75">
      <c r="A6872" s="279" t="s">
        <v>1</v>
      </c>
      <c r="B6872" s="279"/>
      <c r="C6872" s="279"/>
      <c r="D6872" s="279"/>
      <c r="E6872" s="279"/>
      <c r="F6872" s="279"/>
      <c r="G6872" s="279"/>
      <c r="H6872" s="1"/>
      <c r="I6872" s="1"/>
      <c r="J6872" s="71"/>
    </row>
    <row r="6873" spans="1:10" ht="15.75">
      <c r="A6873" s="279" t="s">
        <v>2</v>
      </c>
      <c r="B6873" s="279"/>
      <c r="C6873" s="279"/>
      <c r="D6873" s="279"/>
      <c r="E6873" s="279"/>
      <c r="F6873" s="279"/>
      <c r="G6873" s="279"/>
      <c r="H6873" s="1"/>
      <c r="I6873" s="1"/>
      <c r="J6873" s="71"/>
    </row>
    <row r="6874" spans="1:10" ht="15.75">
      <c r="A6874" s="279" t="s">
        <v>4</v>
      </c>
      <c r="B6874" s="279"/>
      <c r="C6874" s="279"/>
      <c r="D6874" s="279"/>
      <c r="E6874" s="279"/>
      <c r="F6874" s="279"/>
      <c r="G6874" s="279"/>
      <c r="H6874" s="1"/>
      <c r="I6874" s="1"/>
      <c r="J6874" s="71"/>
    </row>
    <row r="6875" spans="1:10" ht="27">
      <c r="A6875" s="280" t="s">
        <v>6</v>
      </c>
      <c r="B6875" s="280"/>
      <c r="C6875" s="280"/>
      <c r="D6875" s="280"/>
      <c r="E6875" s="280"/>
      <c r="F6875" s="280"/>
      <c r="G6875" s="280"/>
      <c r="H6875" s="2"/>
      <c r="I6875" s="2"/>
      <c r="J6875" s="72"/>
    </row>
    <row r="6876" spans="1:10" ht="27">
      <c r="A6876" s="142"/>
      <c r="B6876" s="142"/>
      <c r="C6876" s="281" t="s">
        <v>441</v>
      </c>
      <c r="D6876" s="281"/>
      <c r="E6876" s="281"/>
      <c r="F6876" s="281"/>
      <c r="G6876" s="281"/>
      <c r="H6876" s="68"/>
      <c r="I6876" s="68"/>
      <c r="J6876" s="71"/>
    </row>
    <row r="6877" spans="1:10" ht="15.75">
      <c r="A6877" s="11" t="s">
        <v>358</v>
      </c>
      <c r="B6877" s="12">
        <v>4138297998</v>
      </c>
      <c r="C6877" s="143"/>
      <c r="D6877" s="286"/>
      <c r="E6877" s="286"/>
      <c r="F6877" s="286"/>
      <c r="G6877" s="286"/>
      <c r="H6877" s="69" t="s">
        <v>161</v>
      </c>
      <c r="I6877" s="69"/>
      <c r="J6877" s="73"/>
    </row>
    <row r="6878" spans="1:10" ht="15.75">
      <c r="A6878" s="11" t="s">
        <v>9</v>
      </c>
      <c r="B6878" s="286" t="s">
        <v>900</v>
      </c>
      <c r="C6878" s="286"/>
      <c r="D6878" s="286"/>
      <c r="E6878" s="16"/>
      <c r="F6878" s="11"/>
      <c r="G6878" s="16"/>
      <c r="H6878" s="1"/>
      <c r="I6878" s="1"/>
      <c r="J6878" s="71"/>
    </row>
    <row r="6879" spans="1:10" ht="15.75">
      <c r="A6879" s="11" t="s">
        <v>11</v>
      </c>
      <c r="B6879" s="289"/>
      <c r="C6879" s="289"/>
      <c r="D6879" s="289"/>
      <c r="E6879" s="289"/>
      <c r="F6879" s="18"/>
      <c r="G6879" s="19"/>
      <c r="H6879" s="1"/>
      <c r="I6879" s="1"/>
      <c r="J6879" s="71"/>
    </row>
    <row r="6880" spans="1:10" ht="15.75">
      <c r="A6880" s="21" t="s">
        <v>14</v>
      </c>
      <c r="B6880" s="21" t="s">
        <v>16</v>
      </c>
      <c r="C6880" s="21"/>
      <c r="D6880" s="22" t="s">
        <v>18</v>
      </c>
      <c r="E6880" s="23" t="s">
        <v>19</v>
      </c>
      <c r="F6880" s="23" t="s">
        <v>20</v>
      </c>
      <c r="G6880" s="21" t="s">
        <v>21</v>
      </c>
      <c r="H6880" s="63"/>
      <c r="I6880" s="63"/>
      <c r="J6880" s="59">
        <f>H6880*C6881</f>
        <v>0</v>
      </c>
    </row>
    <row r="6881" spans="1:10">
      <c r="A6881" s="144">
        <v>1</v>
      </c>
      <c r="B6881" s="145" t="s">
        <v>23</v>
      </c>
      <c r="C6881" s="26">
        <v>3</v>
      </c>
      <c r="D6881" s="146">
        <v>79305</v>
      </c>
      <c r="E6881" s="28">
        <f t="shared" ref="E6881:E6898" si="782">D6881*C6881</f>
        <v>237915</v>
      </c>
      <c r="F6881" s="29">
        <v>0</v>
      </c>
      <c r="G6881" s="30">
        <f t="shared" ref="G6881:G6898" si="783">E6881-E6881*F6881</f>
        <v>237915</v>
      </c>
      <c r="H6881" s="63">
        <f t="shared" ref="H6881:H6898" si="784">D6881/1.08</f>
        <v>73430.555555555547</v>
      </c>
      <c r="I6881" s="63"/>
      <c r="J6881" s="59">
        <f>H6881*C6882</f>
        <v>0</v>
      </c>
    </row>
    <row r="6882" spans="1:10">
      <c r="A6882" s="144">
        <v>2</v>
      </c>
      <c r="B6882" s="145" t="s">
        <v>25</v>
      </c>
      <c r="C6882" s="32"/>
      <c r="D6882" s="147">
        <v>128591</v>
      </c>
      <c r="E6882" s="28">
        <f t="shared" si="782"/>
        <v>0</v>
      </c>
      <c r="F6882" s="29">
        <v>0</v>
      </c>
      <c r="G6882" s="30">
        <f t="shared" si="783"/>
        <v>0</v>
      </c>
      <c r="H6882" s="63">
        <f t="shared" si="784"/>
        <v>119065.74074074073</v>
      </c>
      <c r="I6882" s="63"/>
      <c r="J6882" s="59"/>
    </row>
    <row r="6883" spans="1:10">
      <c r="A6883" s="144">
        <v>3</v>
      </c>
      <c r="B6883" s="145" t="s">
        <v>26</v>
      </c>
      <c r="C6883" s="34"/>
      <c r="D6883" s="146">
        <v>60043</v>
      </c>
      <c r="E6883" s="28">
        <f t="shared" si="782"/>
        <v>0</v>
      </c>
      <c r="F6883" s="29">
        <v>0</v>
      </c>
      <c r="G6883" s="30">
        <f t="shared" si="783"/>
        <v>0</v>
      </c>
      <c r="H6883" s="63">
        <f t="shared" si="784"/>
        <v>55595.370370370365</v>
      </c>
      <c r="I6883" s="63"/>
      <c r="J6883" s="59"/>
    </row>
    <row r="6884" spans="1:10">
      <c r="A6884" s="144">
        <v>4</v>
      </c>
      <c r="B6884" s="145" t="s">
        <v>27</v>
      </c>
      <c r="C6884" s="106"/>
      <c r="D6884" s="146">
        <v>115781</v>
      </c>
      <c r="E6884" s="28">
        <f t="shared" si="782"/>
        <v>0</v>
      </c>
      <c r="F6884" s="29">
        <v>0</v>
      </c>
      <c r="G6884" s="30">
        <f t="shared" si="783"/>
        <v>0</v>
      </c>
      <c r="H6884" s="63">
        <f t="shared" si="784"/>
        <v>107204.62962962962</v>
      </c>
      <c r="I6884" s="63"/>
      <c r="J6884" s="59"/>
    </row>
    <row r="6885" spans="1:10">
      <c r="A6885" s="144">
        <v>5</v>
      </c>
      <c r="B6885" s="145" t="s">
        <v>28</v>
      </c>
      <c r="C6885" s="32">
        <v>5</v>
      </c>
      <c r="D6885" s="146">
        <v>119943</v>
      </c>
      <c r="E6885" s="28">
        <f t="shared" si="782"/>
        <v>599715</v>
      </c>
      <c r="F6885" s="124">
        <v>0</v>
      </c>
      <c r="G6885" s="30">
        <f t="shared" si="783"/>
        <v>599715</v>
      </c>
      <c r="H6885" s="63">
        <f t="shared" si="784"/>
        <v>111058.33333333333</v>
      </c>
      <c r="I6885" s="63"/>
      <c r="J6885" s="59"/>
    </row>
    <row r="6886" spans="1:10">
      <c r="A6886" s="144">
        <v>6</v>
      </c>
      <c r="B6886" s="145" t="s">
        <v>29</v>
      </c>
      <c r="C6886" s="26"/>
      <c r="D6886" s="146">
        <v>94810</v>
      </c>
      <c r="E6886" s="28">
        <f t="shared" si="782"/>
        <v>0</v>
      </c>
      <c r="F6886" s="29">
        <v>0</v>
      </c>
      <c r="G6886" s="30">
        <f t="shared" si="783"/>
        <v>0</v>
      </c>
      <c r="H6886" s="63">
        <f t="shared" si="784"/>
        <v>87787.037037037036</v>
      </c>
      <c r="I6886" s="63"/>
      <c r="J6886" s="59"/>
    </row>
    <row r="6887" spans="1:10">
      <c r="A6887" s="144">
        <v>7</v>
      </c>
      <c r="B6887" s="145" t="s">
        <v>30</v>
      </c>
      <c r="C6887" s="34"/>
      <c r="D6887" s="146">
        <v>141396</v>
      </c>
      <c r="E6887" s="28">
        <f t="shared" si="782"/>
        <v>0</v>
      </c>
      <c r="F6887" s="29">
        <v>0</v>
      </c>
      <c r="G6887" s="30">
        <f t="shared" si="783"/>
        <v>0</v>
      </c>
      <c r="H6887" s="63">
        <f t="shared" si="784"/>
        <v>130922.22222222222</v>
      </c>
      <c r="I6887" s="63"/>
      <c r="J6887" s="59"/>
    </row>
    <row r="6888" spans="1:10">
      <c r="A6888" s="144">
        <v>8</v>
      </c>
      <c r="B6888" s="145" t="s">
        <v>31</v>
      </c>
      <c r="C6888" s="26"/>
      <c r="D6888" s="146">
        <v>232931</v>
      </c>
      <c r="E6888" s="28">
        <f t="shared" si="782"/>
        <v>0</v>
      </c>
      <c r="F6888" s="29">
        <v>0</v>
      </c>
      <c r="G6888" s="30">
        <f t="shared" si="783"/>
        <v>0</v>
      </c>
      <c r="H6888" s="63">
        <f t="shared" si="784"/>
        <v>215676.85185185182</v>
      </c>
      <c r="I6888" s="63"/>
      <c r="J6888" s="59"/>
    </row>
    <row r="6889" spans="1:10">
      <c r="A6889" s="144">
        <v>9</v>
      </c>
      <c r="B6889" s="148" t="s">
        <v>32</v>
      </c>
      <c r="C6889" s="26"/>
      <c r="D6889" s="146">
        <v>101534</v>
      </c>
      <c r="E6889" s="28">
        <f t="shared" si="782"/>
        <v>0</v>
      </c>
      <c r="F6889" s="29">
        <v>0</v>
      </c>
      <c r="G6889" s="30">
        <f t="shared" si="783"/>
        <v>0</v>
      </c>
      <c r="H6889" s="63">
        <f t="shared" si="784"/>
        <v>94012.962962962964</v>
      </c>
      <c r="I6889" s="63"/>
      <c r="J6889" s="59"/>
    </row>
    <row r="6890" spans="1:10">
      <c r="A6890" s="144">
        <v>10</v>
      </c>
      <c r="B6890" s="148" t="s">
        <v>33</v>
      </c>
      <c r="C6890" s="37"/>
      <c r="D6890" s="147">
        <v>110148</v>
      </c>
      <c r="E6890" s="28">
        <f t="shared" si="782"/>
        <v>0</v>
      </c>
      <c r="F6890" s="29">
        <v>0</v>
      </c>
      <c r="G6890" s="30">
        <f t="shared" si="783"/>
        <v>0</v>
      </c>
      <c r="H6890" s="63">
        <f t="shared" si="784"/>
        <v>101988.88888888888</v>
      </c>
      <c r="I6890" s="63"/>
      <c r="J6890" s="59"/>
    </row>
    <row r="6891" spans="1:10">
      <c r="A6891" s="144">
        <v>11</v>
      </c>
      <c r="B6891" s="145" t="s">
        <v>34</v>
      </c>
      <c r="C6891" s="37">
        <v>5</v>
      </c>
      <c r="D6891" s="146">
        <v>54198</v>
      </c>
      <c r="E6891" s="28">
        <f t="shared" si="782"/>
        <v>270990</v>
      </c>
      <c r="F6891" s="29">
        <v>0</v>
      </c>
      <c r="G6891" s="30">
        <f t="shared" si="783"/>
        <v>270990</v>
      </c>
      <c r="H6891" s="63">
        <f t="shared" si="784"/>
        <v>50183.333333333328</v>
      </c>
      <c r="I6891" s="63"/>
      <c r="J6891" s="59">
        <f t="shared" ref="J6891:J6897" si="785">H6891*C6892</f>
        <v>0</v>
      </c>
    </row>
    <row r="6892" spans="1:10">
      <c r="A6892" s="144">
        <v>12</v>
      </c>
      <c r="B6892" s="145" t="s">
        <v>35</v>
      </c>
      <c r="C6892" s="37"/>
      <c r="D6892" s="146">
        <v>49680</v>
      </c>
      <c r="E6892" s="28">
        <f t="shared" si="782"/>
        <v>0</v>
      </c>
      <c r="F6892" s="29">
        <v>0</v>
      </c>
      <c r="G6892" s="30">
        <f t="shared" si="783"/>
        <v>0</v>
      </c>
      <c r="H6892" s="63">
        <f t="shared" si="784"/>
        <v>46000</v>
      </c>
      <c r="I6892" s="63"/>
      <c r="J6892" s="59">
        <f t="shared" si="785"/>
        <v>0</v>
      </c>
    </row>
    <row r="6893" spans="1:10">
      <c r="A6893" s="144">
        <v>13</v>
      </c>
      <c r="B6893" s="145" t="s">
        <v>36</v>
      </c>
      <c r="C6893" s="37"/>
      <c r="D6893" s="149">
        <v>64152</v>
      </c>
      <c r="E6893" s="28">
        <f t="shared" si="782"/>
        <v>0</v>
      </c>
      <c r="F6893" s="29">
        <v>0</v>
      </c>
      <c r="G6893" s="30">
        <f t="shared" si="783"/>
        <v>0</v>
      </c>
      <c r="H6893" s="63">
        <f t="shared" si="784"/>
        <v>59399.999999999993</v>
      </c>
      <c r="I6893" s="63"/>
      <c r="J6893" s="59">
        <f t="shared" si="785"/>
        <v>0</v>
      </c>
    </row>
    <row r="6894" spans="1:10">
      <c r="A6894" s="144">
        <v>14</v>
      </c>
      <c r="B6894" s="145" t="s">
        <v>37</v>
      </c>
      <c r="C6894" s="37"/>
      <c r="D6894" s="149">
        <v>65934</v>
      </c>
      <c r="E6894" s="28">
        <f t="shared" si="782"/>
        <v>0</v>
      </c>
      <c r="F6894" s="29">
        <v>0</v>
      </c>
      <c r="G6894" s="30">
        <f t="shared" si="783"/>
        <v>0</v>
      </c>
      <c r="H6894" s="63">
        <f t="shared" si="784"/>
        <v>61049.999999999993</v>
      </c>
      <c r="I6894" s="63"/>
      <c r="J6894" s="59">
        <f t="shared" si="785"/>
        <v>0</v>
      </c>
    </row>
    <row r="6895" spans="1:10">
      <c r="A6895" s="144">
        <v>15</v>
      </c>
      <c r="B6895" s="145" t="s">
        <v>38</v>
      </c>
      <c r="C6895" s="37"/>
      <c r="D6895" s="149">
        <v>76626</v>
      </c>
      <c r="E6895" s="28">
        <f t="shared" si="782"/>
        <v>0</v>
      </c>
      <c r="F6895" s="124">
        <v>0</v>
      </c>
      <c r="G6895" s="30">
        <f t="shared" si="783"/>
        <v>0</v>
      </c>
      <c r="H6895" s="63">
        <f t="shared" si="784"/>
        <v>70950</v>
      </c>
      <c r="I6895" s="63"/>
      <c r="J6895" s="59">
        <f t="shared" si="785"/>
        <v>0</v>
      </c>
    </row>
    <row r="6896" spans="1:10">
      <c r="A6896" s="144">
        <v>16</v>
      </c>
      <c r="B6896" s="145" t="s">
        <v>39</v>
      </c>
      <c r="C6896" s="37"/>
      <c r="D6896" s="149">
        <v>80190</v>
      </c>
      <c r="E6896" s="28">
        <f t="shared" si="782"/>
        <v>0</v>
      </c>
      <c r="F6896" s="29">
        <v>0</v>
      </c>
      <c r="G6896" s="30">
        <f t="shared" si="783"/>
        <v>0</v>
      </c>
      <c r="H6896" s="63">
        <f t="shared" si="784"/>
        <v>74250</v>
      </c>
      <c r="I6896" s="63"/>
      <c r="J6896" s="59">
        <f t="shared" si="785"/>
        <v>0</v>
      </c>
    </row>
    <row r="6897" spans="1:10">
      <c r="A6897" s="144">
        <v>17</v>
      </c>
      <c r="B6897" s="145" t="s">
        <v>40</v>
      </c>
      <c r="C6897" s="37"/>
      <c r="D6897" s="149">
        <v>113832</v>
      </c>
      <c r="E6897" s="28">
        <f t="shared" si="782"/>
        <v>0</v>
      </c>
      <c r="F6897" s="29">
        <v>0</v>
      </c>
      <c r="G6897" s="30">
        <f t="shared" si="783"/>
        <v>0</v>
      </c>
      <c r="H6897" s="63">
        <f t="shared" si="784"/>
        <v>105400</v>
      </c>
      <c r="I6897" s="63"/>
      <c r="J6897" s="59">
        <f t="shared" si="785"/>
        <v>316200</v>
      </c>
    </row>
    <row r="6898" spans="1:10" ht="17.25">
      <c r="A6898" s="144">
        <v>18</v>
      </c>
      <c r="B6898" s="145" t="s">
        <v>41</v>
      </c>
      <c r="C6898" s="37">
        <v>3</v>
      </c>
      <c r="D6898" s="150">
        <v>98010</v>
      </c>
      <c r="E6898" s="28">
        <f t="shared" si="782"/>
        <v>294030</v>
      </c>
      <c r="F6898" s="29">
        <v>0</v>
      </c>
      <c r="G6898" s="30">
        <f t="shared" si="783"/>
        <v>294030</v>
      </c>
      <c r="H6898" s="63">
        <f t="shared" si="784"/>
        <v>90750</v>
      </c>
      <c r="I6898" s="45"/>
      <c r="J6898" s="64"/>
    </row>
    <row r="6899" spans="1:10" ht="31.5">
      <c r="A6899" s="40"/>
      <c r="B6899" s="41" t="s">
        <v>42</v>
      </c>
      <c r="C6899" s="42">
        <f>SUM(C6881:C6898)</f>
        <v>16</v>
      </c>
      <c r="D6899" s="42"/>
      <c r="E6899" s="43">
        <f>SUM(E6881:E6898)</f>
        <v>1402650</v>
      </c>
      <c r="F6899" s="43"/>
      <c r="G6899" s="44">
        <f>SUM(G6881:G6898)</f>
        <v>1402650</v>
      </c>
      <c r="H6899" s="5"/>
      <c r="I6899" s="5"/>
      <c r="J6899" s="75">
        <f>J6898*0.08</f>
        <v>0</v>
      </c>
    </row>
    <row r="6900" spans="1:10" ht="31.5">
      <c r="A6900" s="46"/>
      <c r="B6900" s="47"/>
      <c r="C6900" s="48"/>
      <c r="D6900" s="48"/>
      <c r="E6900" s="49"/>
      <c r="F6900" s="49"/>
      <c r="G6900" s="151"/>
      <c r="H6900" s="6"/>
      <c r="I6900" s="6"/>
      <c r="J6900" s="76">
        <f>SUM(J6898:J6899)</f>
        <v>0</v>
      </c>
    </row>
    <row r="6901" spans="1:10" ht="18">
      <c r="A6901" s="283" t="s">
        <v>43</v>
      </c>
      <c r="B6901" s="283"/>
      <c r="C6901" s="284" t="s">
        <v>44</v>
      </c>
      <c r="D6901" s="284"/>
      <c r="E6901" s="54"/>
      <c r="F6901" s="54"/>
      <c r="G6901" s="55" t="s">
        <v>45</v>
      </c>
      <c r="H6901" s="141"/>
      <c r="I6901" s="141"/>
      <c r="J6901" s="141"/>
    </row>
    <row r="6904" spans="1:10" ht="15.75">
      <c r="A6904" s="279" t="s">
        <v>0</v>
      </c>
      <c r="B6904" s="279"/>
      <c r="C6904" s="279"/>
      <c r="D6904" s="279"/>
      <c r="E6904" s="279"/>
      <c r="F6904" s="279"/>
      <c r="G6904" s="279"/>
      <c r="H6904" s="141"/>
      <c r="I6904" s="141"/>
      <c r="J6904" s="141"/>
    </row>
    <row r="6905" spans="1:10" ht="15.75">
      <c r="A6905" s="279" t="s">
        <v>1</v>
      </c>
      <c r="B6905" s="279"/>
      <c r="C6905" s="279"/>
      <c r="D6905" s="279"/>
      <c r="E6905" s="279"/>
      <c r="F6905" s="279"/>
      <c r="G6905" s="279"/>
      <c r="H6905" s="1"/>
      <c r="I6905" s="1"/>
      <c r="J6905" s="71"/>
    </row>
    <row r="6906" spans="1:10" ht="15.75">
      <c r="A6906" s="279" t="s">
        <v>2</v>
      </c>
      <c r="B6906" s="279"/>
      <c r="C6906" s="279"/>
      <c r="D6906" s="279"/>
      <c r="E6906" s="279"/>
      <c r="F6906" s="279"/>
      <c r="G6906" s="279"/>
      <c r="H6906" s="1"/>
      <c r="I6906" s="1"/>
      <c r="J6906" s="71"/>
    </row>
    <row r="6907" spans="1:10" ht="15.75">
      <c r="A6907" s="279" t="s">
        <v>4</v>
      </c>
      <c r="B6907" s="279"/>
      <c r="C6907" s="279"/>
      <c r="D6907" s="279"/>
      <c r="E6907" s="279"/>
      <c r="F6907" s="279"/>
      <c r="G6907" s="279"/>
      <c r="H6907" s="1"/>
      <c r="I6907" s="1"/>
      <c r="J6907" s="71"/>
    </row>
    <row r="6908" spans="1:10" ht="27">
      <c r="A6908" s="280" t="s">
        <v>6</v>
      </c>
      <c r="B6908" s="280"/>
      <c r="C6908" s="280"/>
      <c r="D6908" s="280"/>
      <c r="E6908" s="280"/>
      <c r="F6908" s="280"/>
      <c r="G6908" s="280"/>
      <c r="H6908" s="2"/>
      <c r="I6908" s="2"/>
      <c r="J6908" s="72"/>
    </row>
    <row r="6909" spans="1:10" ht="27">
      <c r="A6909" s="142"/>
      <c r="B6909" s="142"/>
      <c r="C6909" s="281" t="s">
        <v>441</v>
      </c>
      <c r="D6909" s="281"/>
      <c r="E6909" s="281"/>
      <c r="F6909" s="281"/>
      <c r="G6909" s="281"/>
      <c r="H6909" s="68"/>
      <c r="I6909" s="68"/>
      <c r="J6909" s="71"/>
    </row>
    <row r="6910" spans="1:10" ht="15.75">
      <c r="A6910" s="11" t="s">
        <v>358</v>
      </c>
      <c r="B6910" s="12">
        <v>4138322078</v>
      </c>
      <c r="C6910" s="143"/>
      <c r="D6910" s="286"/>
      <c r="E6910" s="286"/>
      <c r="F6910" s="286"/>
      <c r="G6910" s="286"/>
      <c r="H6910" s="69" t="s">
        <v>161</v>
      </c>
      <c r="I6910" s="69"/>
      <c r="J6910" s="73"/>
    </row>
    <row r="6911" spans="1:10" ht="15.75">
      <c r="A6911" s="11" t="s">
        <v>9</v>
      </c>
      <c r="B6911" s="286" t="s">
        <v>901</v>
      </c>
      <c r="C6911" s="286"/>
      <c r="D6911" s="286"/>
      <c r="E6911" s="16"/>
      <c r="F6911" s="11"/>
      <c r="G6911" s="16"/>
      <c r="H6911" s="1"/>
      <c r="I6911" s="1"/>
      <c r="J6911" s="71"/>
    </row>
    <row r="6912" spans="1:10" ht="15.75">
      <c r="A6912" s="11" t="s">
        <v>11</v>
      </c>
      <c r="B6912" s="289" t="s">
        <v>902</v>
      </c>
      <c r="C6912" s="289"/>
      <c r="D6912" s="289"/>
      <c r="E6912" s="289"/>
      <c r="F6912" s="18"/>
      <c r="G6912" s="19"/>
      <c r="H6912" s="1"/>
      <c r="I6912" s="1"/>
      <c r="J6912" s="71"/>
    </row>
    <row r="6913" spans="1:10" ht="15.75">
      <c r="A6913" s="21" t="s">
        <v>14</v>
      </c>
      <c r="B6913" s="21" t="s">
        <v>16</v>
      </c>
      <c r="C6913" s="21"/>
      <c r="D6913" s="22" t="s">
        <v>18</v>
      </c>
      <c r="E6913" s="23" t="s">
        <v>19</v>
      </c>
      <c r="F6913" s="23" t="s">
        <v>20</v>
      </c>
      <c r="G6913" s="21" t="s">
        <v>21</v>
      </c>
      <c r="H6913" s="63"/>
      <c r="I6913" s="63"/>
      <c r="J6913" s="59">
        <f>H6913*C6914</f>
        <v>0</v>
      </c>
    </row>
    <row r="6914" spans="1:10">
      <c r="A6914" s="144">
        <v>1</v>
      </c>
      <c r="B6914" s="145" t="s">
        <v>23</v>
      </c>
      <c r="C6914" s="26"/>
      <c r="D6914" s="146">
        <v>79305</v>
      </c>
      <c r="E6914" s="28">
        <f t="shared" ref="E6914:E6931" si="786">D6914*C6914</f>
        <v>0</v>
      </c>
      <c r="F6914" s="29">
        <v>0</v>
      </c>
      <c r="G6914" s="30">
        <f t="shared" ref="G6914:G6931" si="787">E6914-E6914*F6914</f>
        <v>0</v>
      </c>
      <c r="H6914" s="63">
        <f t="shared" ref="H6914:H6931" si="788">D6914/1.08</f>
        <v>73430.555555555547</v>
      </c>
      <c r="I6914" s="63"/>
      <c r="J6914" s="59">
        <f>H6914*C6915</f>
        <v>0</v>
      </c>
    </row>
    <row r="6915" spans="1:10">
      <c r="A6915" s="144">
        <v>2</v>
      </c>
      <c r="B6915" s="145" t="s">
        <v>25</v>
      </c>
      <c r="C6915" s="32"/>
      <c r="D6915" s="147">
        <v>128591</v>
      </c>
      <c r="E6915" s="28">
        <f t="shared" si="786"/>
        <v>0</v>
      </c>
      <c r="F6915" s="29">
        <v>0</v>
      </c>
      <c r="G6915" s="30">
        <f t="shared" si="787"/>
        <v>0</v>
      </c>
      <c r="H6915" s="63">
        <f t="shared" si="788"/>
        <v>119065.74074074073</v>
      </c>
      <c r="I6915" s="63"/>
      <c r="J6915" s="59"/>
    </row>
    <row r="6916" spans="1:10">
      <c r="A6916" s="144">
        <v>3</v>
      </c>
      <c r="B6916" s="145" t="s">
        <v>26</v>
      </c>
      <c r="C6916" s="34"/>
      <c r="D6916" s="146">
        <v>60043</v>
      </c>
      <c r="E6916" s="28">
        <f t="shared" si="786"/>
        <v>0</v>
      </c>
      <c r="F6916" s="29">
        <v>0</v>
      </c>
      <c r="G6916" s="30">
        <f t="shared" si="787"/>
        <v>0</v>
      </c>
      <c r="H6916" s="63">
        <f t="shared" si="788"/>
        <v>55595.370370370365</v>
      </c>
      <c r="I6916" s="63"/>
      <c r="J6916" s="59"/>
    </row>
    <row r="6917" spans="1:10">
      <c r="A6917" s="144">
        <v>4</v>
      </c>
      <c r="B6917" s="145" t="s">
        <v>27</v>
      </c>
      <c r="C6917" s="106"/>
      <c r="D6917" s="146">
        <v>115781</v>
      </c>
      <c r="E6917" s="28">
        <f t="shared" si="786"/>
        <v>0</v>
      </c>
      <c r="F6917" s="29">
        <v>0</v>
      </c>
      <c r="G6917" s="30">
        <f t="shared" si="787"/>
        <v>0</v>
      </c>
      <c r="H6917" s="63">
        <f t="shared" si="788"/>
        <v>107204.62962962962</v>
      </c>
      <c r="I6917" s="63"/>
      <c r="J6917" s="59"/>
    </row>
    <row r="6918" spans="1:10">
      <c r="A6918" s="144">
        <v>5</v>
      </c>
      <c r="B6918" s="145" t="s">
        <v>28</v>
      </c>
      <c r="C6918" s="32">
        <v>2</v>
      </c>
      <c r="D6918" s="146">
        <v>119943</v>
      </c>
      <c r="E6918" s="28">
        <f t="shared" si="786"/>
        <v>239886</v>
      </c>
      <c r="F6918" s="124">
        <v>0</v>
      </c>
      <c r="G6918" s="30">
        <f t="shared" si="787"/>
        <v>239886</v>
      </c>
      <c r="H6918" s="63">
        <f t="shared" si="788"/>
        <v>111058.33333333333</v>
      </c>
      <c r="I6918" s="63"/>
      <c r="J6918" s="59"/>
    </row>
    <row r="6919" spans="1:10">
      <c r="A6919" s="144">
        <v>6</v>
      </c>
      <c r="B6919" s="145" t="s">
        <v>29</v>
      </c>
      <c r="C6919" s="26">
        <v>4</v>
      </c>
      <c r="D6919" s="146">
        <v>94810</v>
      </c>
      <c r="E6919" s="28">
        <f t="shared" si="786"/>
        <v>379240</v>
      </c>
      <c r="F6919" s="29">
        <v>0</v>
      </c>
      <c r="G6919" s="30">
        <f t="shared" si="787"/>
        <v>379240</v>
      </c>
      <c r="H6919" s="63">
        <f t="shared" si="788"/>
        <v>87787.037037037036</v>
      </c>
      <c r="I6919" s="63"/>
      <c r="J6919" s="59"/>
    </row>
    <row r="6920" spans="1:10">
      <c r="A6920" s="144">
        <v>7</v>
      </c>
      <c r="B6920" s="145" t="s">
        <v>30</v>
      </c>
      <c r="C6920" s="34"/>
      <c r="D6920" s="146">
        <v>141396</v>
      </c>
      <c r="E6920" s="28">
        <f t="shared" si="786"/>
        <v>0</v>
      </c>
      <c r="F6920" s="29">
        <v>0</v>
      </c>
      <c r="G6920" s="30">
        <f t="shared" si="787"/>
        <v>0</v>
      </c>
      <c r="H6920" s="63">
        <f t="shared" si="788"/>
        <v>130922.22222222222</v>
      </c>
      <c r="I6920" s="63"/>
      <c r="J6920" s="59"/>
    </row>
    <row r="6921" spans="1:10">
      <c r="A6921" s="144">
        <v>8</v>
      </c>
      <c r="B6921" s="145" t="s">
        <v>31</v>
      </c>
      <c r="C6921" s="26"/>
      <c r="D6921" s="146">
        <v>232931</v>
      </c>
      <c r="E6921" s="28">
        <f t="shared" si="786"/>
        <v>0</v>
      </c>
      <c r="F6921" s="29">
        <v>0</v>
      </c>
      <c r="G6921" s="30">
        <f t="shared" si="787"/>
        <v>0</v>
      </c>
      <c r="H6921" s="63">
        <f t="shared" si="788"/>
        <v>215676.85185185182</v>
      </c>
      <c r="I6921" s="63"/>
      <c r="J6921" s="59"/>
    </row>
    <row r="6922" spans="1:10">
      <c r="A6922" s="144">
        <v>9</v>
      </c>
      <c r="B6922" s="148" t="s">
        <v>32</v>
      </c>
      <c r="C6922" s="26"/>
      <c r="D6922" s="146">
        <v>101534</v>
      </c>
      <c r="E6922" s="28">
        <f t="shared" si="786"/>
        <v>0</v>
      </c>
      <c r="F6922" s="29">
        <v>0</v>
      </c>
      <c r="G6922" s="30">
        <f t="shared" si="787"/>
        <v>0</v>
      </c>
      <c r="H6922" s="63">
        <f t="shared" si="788"/>
        <v>94012.962962962964</v>
      </c>
      <c r="I6922" s="63"/>
      <c r="J6922" s="59"/>
    </row>
    <row r="6923" spans="1:10">
      <c r="A6923" s="144">
        <v>10</v>
      </c>
      <c r="B6923" s="148" t="s">
        <v>33</v>
      </c>
      <c r="C6923" s="37"/>
      <c r="D6923" s="147">
        <v>110148</v>
      </c>
      <c r="E6923" s="28">
        <f t="shared" si="786"/>
        <v>0</v>
      </c>
      <c r="F6923" s="29">
        <v>0</v>
      </c>
      <c r="G6923" s="30">
        <f t="shared" si="787"/>
        <v>0</v>
      </c>
      <c r="H6923" s="63">
        <f t="shared" si="788"/>
        <v>101988.88888888888</v>
      </c>
      <c r="I6923" s="63"/>
      <c r="J6923" s="59"/>
    </row>
    <row r="6924" spans="1:10">
      <c r="A6924" s="144">
        <v>11</v>
      </c>
      <c r="B6924" s="145" t="s">
        <v>34</v>
      </c>
      <c r="C6924" s="37">
        <v>4</v>
      </c>
      <c r="D6924" s="146">
        <v>54198</v>
      </c>
      <c r="E6924" s="28">
        <f t="shared" si="786"/>
        <v>216792</v>
      </c>
      <c r="F6924" s="29">
        <v>0</v>
      </c>
      <c r="G6924" s="30">
        <f t="shared" si="787"/>
        <v>216792</v>
      </c>
      <c r="H6924" s="63">
        <f t="shared" si="788"/>
        <v>50183.333333333328</v>
      </c>
      <c r="I6924" s="63"/>
      <c r="J6924" s="59">
        <f t="shared" ref="J6924:J6930" si="789">H6924*C6925</f>
        <v>0</v>
      </c>
    </row>
    <row r="6925" spans="1:10">
      <c r="A6925" s="144">
        <v>12</v>
      </c>
      <c r="B6925" s="145" t="s">
        <v>35</v>
      </c>
      <c r="C6925" s="37"/>
      <c r="D6925" s="146">
        <v>49680</v>
      </c>
      <c r="E6925" s="28">
        <f t="shared" si="786"/>
        <v>0</v>
      </c>
      <c r="F6925" s="29">
        <v>0</v>
      </c>
      <c r="G6925" s="30">
        <f t="shared" si="787"/>
        <v>0</v>
      </c>
      <c r="H6925" s="63">
        <f t="shared" si="788"/>
        <v>46000</v>
      </c>
      <c r="I6925" s="63"/>
      <c r="J6925" s="59">
        <f t="shared" si="789"/>
        <v>0</v>
      </c>
    </row>
    <row r="6926" spans="1:10">
      <c r="A6926" s="144">
        <v>13</v>
      </c>
      <c r="B6926" s="145" t="s">
        <v>36</v>
      </c>
      <c r="C6926" s="37"/>
      <c r="D6926" s="149">
        <v>64152</v>
      </c>
      <c r="E6926" s="28">
        <f t="shared" si="786"/>
        <v>0</v>
      </c>
      <c r="F6926" s="29">
        <v>0</v>
      </c>
      <c r="G6926" s="30">
        <f t="shared" si="787"/>
        <v>0</v>
      </c>
      <c r="H6926" s="63">
        <f t="shared" si="788"/>
        <v>59399.999999999993</v>
      </c>
      <c r="I6926" s="63"/>
      <c r="J6926" s="59">
        <f t="shared" si="789"/>
        <v>0</v>
      </c>
    </row>
    <row r="6927" spans="1:10">
      <c r="A6927" s="144">
        <v>14</v>
      </c>
      <c r="B6927" s="145" t="s">
        <v>37</v>
      </c>
      <c r="C6927" s="37"/>
      <c r="D6927" s="149">
        <v>65934</v>
      </c>
      <c r="E6927" s="28">
        <f t="shared" si="786"/>
        <v>0</v>
      </c>
      <c r="F6927" s="29">
        <v>0</v>
      </c>
      <c r="G6927" s="30">
        <f t="shared" si="787"/>
        <v>0</v>
      </c>
      <c r="H6927" s="63">
        <f t="shared" si="788"/>
        <v>61049.999999999993</v>
      </c>
      <c r="I6927" s="63"/>
      <c r="J6927" s="59">
        <f t="shared" si="789"/>
        <v>0</v>
      </c>
    </row>
    <row r="6928" spans="1:10">
      <c r="A6928" s="144">
        <v>15</v>
      </c>
      <c r="B6928" s="145" t="s">
        <v>38</v>
      </c>
      <c r="C6928" s="37"/>
      <c r="D6928" s="149">
        <v>76626</v>
      </c>
      <c r="E6928" s="28">
        <f t="shared" si="786"/>
        <v>0</v>
      </c>
      <c r="F6928" s="124">
        <v>0</v>
      </c>
      <c r="G6928" s="30">
        <f t="shared" si="787"/>
        <v>0</v>
      </c>
      <c r="H6928" s="63">
        <f t="shared" si="788"/>
        <v>70950</v>
      </c>
      <c r="I6928" s="63"/>
      <c r="J6928" s="59">
        <f t="shared" si="789"/>
        <v>0</v>
      </c>
    </row>
    <row r="6929" spans="1:10">
      <c r="A6929" s="144">
        <v>16</v>
      </c>
      <c r="B6929" s="145" t="s">
        <v>39</v>
      </c>
      <c r="C6929" s="37"/>
      <c r="D6929" s="149">
        <v>80190</v>
      </c>
      <c r="E6929" s="28">
        <f t="shared" si="786"/>
        <v>0</v>
      </c>
      <c r="F6929" s="29">
        <v>0</v>
      </c>
      <c r="G6929" s="30">
        <f t="shared" si="787"/>
        <v>0</v>
      </c>
      <c r="H6929" s="63">
        <f t="shared" si="788"/>
        <v>74250</v>
      </c>
      <c r="I6929" s="63"/>
      <c r="J6929" s="59">
        <f t="shared" si="789"/>
        <v>0</v>
      </c>
    </row>
    <row r="6930" spans="1:10">
      <c r="A6930" s="144">
        <v>17</v>
      </c>
      <c r="B6930" s="145" t="s">
        <v>40</v>
      </c>
      <c r="C6930" s="37"/>
      <c r="D6930" s="149">
        <v>113832</v>
      </c>
      <c r="E6930" s="28">
        <f t="shared" si="786"/>
        <v>0</v>
      </c>
      <c r="F6930" s="29">
        <v>0</v>
      </c>
      <c r="G6930" s="30">
        <f t="shared" si="787"/>
        <v>0</v>
      </c>
      <c r="H6930" s="63">
        <f t="shared" si="788"/>
        <v>105400</v>
      </c>
      <c r="I6930" s="63"/>
      <c r="J6930" s="59">
        <f t="shared" si="789"/>
        <v>0</v>
      </c>
    </row>
    <row r="6931" spans="1:10" ht="17.25">
      <c r="A6931" s="144">
        <v>18</v>
      </c>
      <c r="B6931" s="145" t="s">
        <v>41</v>
      </c>
      <c r="C6931" s="37"/>
      <c r="D6931" s="150">
        <v>98010</v>
      </c>
      <c r="E6931" s="28">
        <f t="shared" si="786"/>
        <v>0</v>
      </c>
      <c r="F6931" s="29">
        <v>0</v>
      </c>
      <c r="G6931" s="30">
        <f t="shared" si="787"/>
        <v>0</v>
      </c>
      <c r="H6931" s="63">
        <f t="shared" si="788"/>
        <v>90750</v>
      </c>
      <c r="I6931" s="45"/>
      <c r="J6931" s="64"/>
    </row>
    <row r="6932" spans="1:10" ht="31.5">
      <c r="A6932" s="40"/>
      <c r="B6932" s="41" t="s">
        <v>42</v>
      </c>
      <c r="C6932" s="42">
        <f>SUM(C6914:C6931)</f>
        <v>10</v>
      </c>
      <c r="D6932" s="42"/>
      <c r="E6932" s="43">
        <f>SUM(E6914:E6931)</f>
        <v>835918</v>
      </c>
      <c r="F6932" s="43"/>
      <c r="G6932" s="44">
        <f>SUM(G6914:G6931)</f>
        <v>835918</v>
      </c>
      <c r="H6932" s="5"/>
      <c r="I6932" s="5"/>
      <c r="J6932" s="75">
        <f>J6931*0.08</f>
        <v>0</v>
      </c>
    </row>
    <row r="6933" spans="1:10" ht="31.5">
      <c r="A6933" s="46"/>
      <c r="B6933" s="47"/>
      <c r="C6933" s="48"/>
      <c r="D6933" s="48"/>
      <c r="E6933" s="49"/>
      <c r="F6933" s="49"/>
      <c r="G6933" s="151"/>
      <c r="H6933" s="6"/>
      <c r="I6933" s="6"/>
      <c r="J6933" s="76">
        <f>SUM(J6931:J6932)</f>
        <v>0</v>
      </c>
    </row>
    <row r="6934" spans="1:10" ht="18">
      <c r="A6934" s="283" t="s">
        <v>43</v>
      </c>
      <c r="B6934" s="283"/>
      <c r="C6934" s="284" t="s">
        <v>44</v>
      </c>
      <c r="D6934" s="284"/>
      <c r="E6934" s="54"/>
      <c r="F6934" s="54"/>
      <c r="G6934" s="55" t="s">
        <v>45</v>
      </c>
      <c r="H6934" s="141"/>
      <c r="I6934" s="141"/>
      <c r="J6934" s="141"/>
    </row>
    <row r="6937" spans="1:10" ht="15.75">
      <c r="A6937" s="279" t="s">
        <v>0</v>
      </c>
      <c r="B6937" s="279"/>
      <c r="C6937" s="279"/>
      <c r="D6937" s="279"/>
      <c r="E6937" s="279"/>
      <c r="F6937" s="279"/>
      <c r="G6937" s="279"/>
      <c r="H6937" s="141"/>
      <c r="I6937" s="141"/>
      <c r="J6937" s="141"/>
    </row>
    <row r="6938" spans="1:10" ht="15.75">
      <c r="A6938" s="279" t="s">
        <v>1</v>
      </c>
      <c r="B6938" s="279"/>
      <c r="C6938" s="279"/>
      <c r="D6938" s="279"/>
      <c r="E6938" s="279"/>
      <c r="F6938" s="279"/>
      <c r="G6938" s="279"/>
      <c r="H6938" s="1"/>
      <c r="I6938" s="1"/>
      <c r="J6938" s="71"/>
    </row>
    <row r="6939" spans="1:10" ht="15.75">
      <c r="A6939" s="279" t="s">
        <v>2</v>
      </c>
      <c r="B6939" s="279"/>
      <c r="C6939" s="279"/>
      <c r="D6939" s="279"/>
      <c r="E6939" s="279"/>
      <c r="F6939" s="279"/>
      <c r="G6939" s="279"/>
      <c r="H6939" s="1"/>
      <c r="I6939" s="1"/>
      <c r="J6939" s="71"/>
    </row>
    <row r="6940" spans="1:10" ht="15.75">
      <c r="A6940" s="279" t="s">
        <v>4</v>
      </c>
      <c r="B6940" s="279"/>
      <c r="C6940" s="279"/>
      <c r="D6940" s="279"/>
      <c r="E6940" s="279"/>
      <c r="F6940" s="279"/>
      <c r="G6940" s="279"/>
      <c r="H6940" s="1"/>
      <c r="I6940" s="1"/>
      <c r="J6940" s="71"/>
    </row>
    <row r="6941" spans="1:10" ht="27">
      <c r="A6941" s="280" t="s">
        <v>6</v>
      </c>
      <c r="B6941" s="280"/>
      <c r="C6941" s="280"/>
      <c r="D6941" s="280"/>
      <c r="E6941" s="280"/>
      <c r="F6941" s="280"/>
      <c r="G6941" s="280"/>
      <c r="H6941" s="2"/>
      <c r="I6941" s="2"/>
      <c r="J6941" s="72"/>
    </row>
    <row r="6942" spans="1:10" ht="27">
      <c r="A6942" s="142"/>
      <c r="B6942" s="142"/>
      <c r="C6942" s="281" t="s">
        <v>441</v>
      </c>
      <c r="D6942" s="281"/>
      <c r="E6942" s="281"/>
      <c r="F6942" s="281"/>
      <c r="G6942" s="281"/>
      <c r="H6942" s="68"/>
      <c r="I6942" s="68"/>
      <c r="J6942" s="71"/>
    </row>
    <row r="6943" spans="1:10" ht="15.75">
      <c r="A6943" s="11" t="s">
        <v>358</v>
      </c>
      <c r="B6943" s="12">
        <v>4138324267</v>
      </c>
      <c r="C6943" s="143"/>
      <c r="D6943" s="286"/>
      <c r="E6943" s="286"/>
      <c r="F6943" s="286"/>
      <c r="G6943" s="286"/>
      <c r="H6943" s="69" t="s">
        <v>161</v>
      </c>
      <c r="I6943" s="69"/>
      <c r="J6943" s="73"/>
    </row>
    <row r="6944" spans="1:10" ht="15.75">
      <c r="A6944" s="11" t="s">
        <v>9</v>
      </c>
      <c r="B6944" s="286" t="s">
        <v>903</v>
      </c>
      <c r="C6944" s="286"/>
      <c r="D6944" s="286"/>
      <c r="E6944" s="16"/>
      <c r="F6944" s="11"/>
      <c r="G6944" s="16"/>
      <c r="H6944" s="1"/>
      <c r="I6944" s="1"/>
      <c r="J6944" s="71"/>
    </row>
    <row r="6945" spans="1:10" ht="15.75">
      <c r="A6945" s="11" t="s">
        <v>11</v>
      </c>
      <c r="B6945" s="289" t="s">
        <v>902</v>
      </c>
      <c r="C6945" s="289"/>
      <c r="D6945" s="289"/>
      <c r="E6945" s="289"/>
      <c r="F6945" s="18"/>
      <c r="G6945" s="19"/>
      <c r="H6945" s="1"/>
      <c r="I6945" s="1"/>
      <c r="J6945" s="71"/>
    </row>
    <row r="6946" spans="1:10" ht="15.75">
      <c r="A6946" s="21" t="s">
        <v>14</v>
      </c>
      <c r="B6946" s="21" t="s">
        <v>16</v>
      </c>
      <c r="C6946" s="21"/>
      <c r="D6946" s="22" t="s">
        <v>18</v>
      </c>
      <c r="E6946" s="23" t="s">
        <v>19</v>
      </c>
      <c r="F6946" s="23" t="s">
        <v>20</v>
      </c>
      <c r="G6946" s="21" t="s">
        <v>21</v>
      </c>
      <c r="H6946" s="63"/>
      <c r="I6946" s="63"/>
      <c r="J6946" s="59">
        <f>H6946*C6947</f>
        <v>0</v>
      </c>
    </row>
    <row r="6947" spans="1:10">
      <c r="A6947" s="144">
        <v>1</v>
      </c>
      <c r="B6947" s="145" t="s">
        <v>23</v>
      </c>
      <c r="C6947" s="26"/>
      <c r="D6947" s="146">
        <v>79305</v>
      </c>
      <c r="E6947" s="28">
        <f t="shared" ref="E6947:E6964" si="790">D6947*C6947</f>
        <v>0</v>
      </c>
      <c r="F6947" s="29">
        <v>0</v>
      </c>
      <c r="G6947" s="30">
        <f t="shared" ref="G6947:G6964" si="791">E6947-E6947*F6947</f>
        <v>0</v>
      </c>
      <c r="H6947" s="63">
        <f t="shared" ref="H6947:H6964" si="792">D6947/1.08</f>
        <v>73430.555555555547</v>
      </c>
      <c r="I6947" s="63"/>
      <c r="J6947" s="59">
        <f>H6947*C6948</f>
        <v>0</v>
      </c>
    </row>
    <row r="6948" spans="1:10">
      <c r="A6948" s="144">
        <v>2</v>
      </c>
      <c r="B6948" s="145" t="s">
        <v>25</v>
      </c>
      <c r="C6948" s="32"/>
      <c r="D6948" s="147">
        <v>128591</v>
      </c>
      <c r="E6948" s="28">
        <f t="shared" si="790"/>
        <v>0</v>
      </c>
      <c r="F6948" s="29">
        <v>0</v>
      </c>
      <c r="G6948" s="30">
        <f t="shared" si="791"/>
        <v>0</v>
      </c>
      <c r="H6948" s="63">
        <f t="shared" si="792"/>
        <v>119065.74074074073</v>
      </c>
      <c r="I6948" s="63"/>
      <c r="J6948" s="59"/>
    </row>
    <row r="6949" spans="1:10">
      <c r="A6949" s="144">
        <v>3</v>
      </c>
      <c r="B6949" s="145" t="s">
        <v>26</v>
      </c>
      <c r="C6949" s="34">
        <v>3</v>
      </c>
      <c r="D6949" s="146">
        <v>60043</v>
      </c>
      <c r="E6949" s="28">
        <f t="shared" si="790"/>
        <v>180129</v>
      </c>
      <c r="F6949" s="29">
        <v>0</v>
      </c>
      <c r="G6949" s="30">
        <f t="shared" si="791"/>
        <v>180129</v>
      </c>
      <c r="H6949" s="63">
        <f t="shared" si="792"/>
        <v>55595.370370370365</v>
      </c>
      <c r="I6949" s="63"/>
      <c r="J6949" s="59"/>
    </row>
    <row r="6950" spans="1:10">
      <c r="A6950" s="144">
        <v>4</v>
      </c>
      <c r="B6950" s="145" t="s">
        <v>27</v>
      </c>
      <c r="C6950" s="106"/>
      <c r="D6950" s="146">
        <v>115781</v>
      </c>
      <c r="E6950" s="28">
        <f t="shared" si="790"/>
        <v>0</v>
      </c>
      <c r="F6950" s="29">
        <v>0</v>
      </c>
      <c r="G6950" s="30">
        <f t="shared" si="791"/>
        <v>0</v>
      </c>
      <c r="H6950" s="63">
        <f t="shared" si="792"/>
        <v>107204.62962962962</v>
      </c>
      <c r="I6950" s="63"/>
      <c r="J6950" s="59"/>
    </row>
    <row r="6951" spans="1:10">
      <c r="A6951" s="144">
        <v>5</v>
      </c>
      <c r="B6951" s="145" t="s">
        <v>28</v>
      </c>
      <c r="C6951" s="32">
        <v>3</v>
      </c>
      <c r="D6951" s="146">
        <v>119943</v>
      </c>
      <c r="E6951" s="28">
        <f t="shared" si="790"/>
        <v>359829</v>
      </c>
      <c r="F6951" s="124">
        <v>0</v>
      </c>
      <c r="G6951" s="30">
        <f t="shared" si="791"/>
        <v>359829</v>
      </c>
      <c r="H6951" s="63">
        <f t="shared" si="792"/>
        <v>111058.33333333333</v>
      </c>
      <c r="I6951" s="63"/>
      <c r="J6951" s="59"/>
    </row>
    <row r="6952" spans="1:10">
      <c r="A6952" s="144">
        <v>6</v>
      </c>
      <c r="B6952" s="145" t="s">
        <v>29</v>
      </c>
      <c r="C6952" s="26"/>
      <c r="D6952" s="146">
        <v>94810</v>
      </c>
      <c r="E6952" s="28">
        <f t="shared" si="790"/>
        <v>0</v>
      </c>
      <c r="F6952" s="29">
        <v>0</v>
      </c>
      <c r="G6952" s="30">
        <f t="shared" si="791"/>
        <v>0</v>
      </c>
      <c r="H6952" s="63">
        <f t="shared" si="792"/>
        <v>87787.037037037036</v>
      </c>
      <c r="I6952" s="63"/>
      <c r="J6952" s="59"/>
    </row>
    <row r="6953" spans="1:10">
      <c r="A6953" s="144">
        <v>7</v>
      </c>
      <c r="B6953" s="145" t="s">
        <v>30</v>
      </c>
      <c r="C6953" s="34"/>
      <c r="D6953" s="146">
        <v>141396</v>
      </c>
      <c r="E6953" s="28">
        <f t="shared" si="790"/>
        <v>0</v>
      </c>
      <c r="F6953" s="29">
        <v>0</v>
      </c>
      <c r="G6953" s="30">
        <f t="shared" si="791"/>
        <v>0</v>
      </c>
      <c r="H6953" s="63">
        <f t="shared" si="792"/>
        <v>130922.22222222222</v>
      </c>
      <c r="I6953" s="63"/>
      <c r="J6953" s="59"/>
    </row>
    <row r="6954" spans="1:10">
      <c r="A6954" s="144">
        <v>8</v>
      </c>
      <c r="B6954" s="145" t="s">
        <v>31</v>
      </c>
      <c r="C6954" s="26"/>
      <c r="D6954" s="146">
        <v>232931</v>
      </c>
      <c r="E6954" s="28">
        <f t="shared" si="790"/>
        <v>0</v>
      </c>
      <c r="F6954" s="29">
        <v>0</v>
      </c>
      <c r="G6954" s="30">
        <f t="shared" si="791"/>
        <v>0</v>
      </c>
      <c r="H6954" s="63">
        <f t="shared" si="792"/>
        <v>215676.85185185182</v>
      </c>
      <c r="I6954" s="63"/>
      <c r="J6954" s="59"/>
    </row>
    <row r="6955" spans="1:10">
      <c r="A6955" s="144">
        <v>9</v>
      </c>
      <c r="B6955" s="148" t="s">
        <v>32</v>
      </c>
      <c r="C6955" s="26"/>
      <c r="D6955" s="146">
        <v>101534</v>
      </c>
      <c r="E6955" s="28">
        <f t="shared" si="790"/>
        <v>0</v>
      </c>
      <c r="F6955" s="29">
        <v>0</v>
      </c>
      <c r="G6955" s="30">
        <f t="shared" si="791"/>
        <v>0</v>
      </c>
      <c r="H6955" s="63">
        <f t="shared" si="792"/>
        <v>94012.962962962964</v>
      </c>
      <c r="I6955" s="63"/>
      <c r="J6955" s="59"/>
    </row>
    <row r="6956" spans="1:10">
      <c r="A6956" s="144">
        <v>10</v>
      </c>
      <c r="B6956" s="148" t="s">
        <v>33</v>
      </c>
      <c r="C6956" s="37"/>
      <c r="D6956" s="147">
        <v>110148</v>
      </c>
      <c r="E6956" s="28">
        <f t="shared" si="790"/>
        <v>0</v>
      </c>
      <c r="F6956" s="29">
        <v>0</v>
      </c>
      <c r="G6956" s="30">
        <f t="shared" si="791"/>
        <v>0</v>
      </c>
      <c r="H6956" s="63">
        <f t="shared" si="792"/>
        <v>101988.88888888888</v>
      </c>
      <c r="I6956" s="63"/>
      <c r="J6956" s="59"/>
    </row>
    <row r="6957" spans="1:10">
      <c r="A6957" s="144">
        <v>11</v>
      </c>
      <c r="B6957" s="145" t="s">
        <v>34</v>
      </c>
      <c r="C6957" s="37">
        <v>3</v>
      </c>
      <c r="D6957" s="146">
        <v>54198</v>
      </c>
      <c r="E6957" s="28">
        <f t="shared" si="790"/>
        <v>162594</v>
      </c>
      <c r="F6957" s="29">
        <v>0</v>
      </c>
      <c r="G6957" s="30">
        <f t="shared" si="791"/>
        <v>162594</v>
      </c>
      <c r="H6957" s="63">
        <f t="shared" si="792"/>
        <v>50183.333333333328</v>
      </c>
      <c r="I6957" s="63"/>
      <c r="J6957" s="59">
        <f t="shared" ref="J6957:J6963" si="793">H6957*C6958</f>
        <v>0</v>
      </c>
    </row>
    <row r="6958" spans="1:10">
      <c r="A6958" s="144">
        <v>12</v>
      </c>
      <c r="B6958" s="145" t="s">
        <v>35</v>
      </c>
      <c r="C6958" s="37"/>
      <c r="D6958" s="146">
        <v>49680</v>
      </c>
      <c r="E6958" s="28">
        <f t="shared" si="790"/>
        <v>0</v>
      </c>
      <c r="F6958" s="29">
        <v>0</v>
      </c>
      <c r="G6958" s="30">
        <f t="shared" si="791"/>
        <v>0</v>
      </c>
      <c r="H6958" s="63">
        <f t="shared" si="792"/>
        <v>46000</v>
      </c>
      <c r="I6958" s="63"/>
      <c r="J6958" s="59">
        <f t="shared" si="793"/>
        <v>0</v>
      </c>
    </row>
    <row r="6959" spans="1:10">
      <c r="A6959" s="144">
        <v>13</v>
      </c>
      <c r="B6959" s="145" t="s">
        <v>36</v>
      </c>
      <c r="C6959" s="37"/>
      <c r="D6959" s="149">
        <v>64152</v>
      </c>
      <c r="E6959" s="28">
        <f t="shared" si="790"/>
        <v>0</v>
      </c>
      <c r="F6959" s="29">
        <v>0</v>
      </c>
      <c r="G6959" s="30">
        <f t="shared" si="791"/>
        <v>0</v>
      </c>
      <c r="H6959" s="63">
        <f t="shared" si="792"/>
        <v>59399.999999999993</v>
      </c>
      <c r="I6959" s="63"/>
      <c r="J6959" s="59">
        <f t="shared" si="793"/>
        <v>0</v>
      </c>
    </row>
    <row r="6960" spans="1:10">
      <c r="A6960" s="144">
        <v>14</v>
      </c>
      <c r="B6960" s="145" t="s">
        <v>37</v>
      </c>
      <c r="C6960" s="37"/>
      <c r="D6960" s="149">
        <v>65934</v>
      </c>
      <c r="E6960" s="28">
        <f t="shared" si="790"/>
        <v>0</v>
      </c>
      <c r="F6960" s="29">
        <v>0</v>
      </c>
      <c r="G6960" s="30">
        <f t="shared" si="791"/>
        <v>0</v>
      </c>
      <c r="H6960" s="63">
        <f t="shared" si="792"/>
        <v>61049.999999999993</v>
      </c>
      <c r="I6960" s="63"/>
      <c r="J6960" s="59">
        <f t="shared" si="793"/>
        <v>0</v>
      </c>
    </row>
    <row r="6961" spans="1:10">
      <c r="A6961" s="144">
        <v>15</v>
      </c>
      <c r="B6961" s="145" t="s">
        <v>38</v>
      </c>
      <c r="C6961" s="37"/>
      <c r="D6961" s="149">
        <v>76626</v>
      </c>
      <c r="E6961" s="28">
        <f t="shared" si="790"/>
        <v>0</v>
      </c>
      <c r="F6961" s="124">
        <v>0</v>
      </c>
      <c r="G6961" s="30">
        <f t="shared" si="791"/>
        <v>0</v>
      </c>
      <c r="H6961" s="63">
        <f t="shared" si="792"/>
        <v>70950</v>
      </c>
      <c r="I6961" s="63"/>
      <c r="J6961" s="59">
        <f t="shared" si="793"/>
        <v>0</v>
      </c>
    </row>
    <row r="6962" spans="1:10">
      <c r="A6962" s="144">
        <v>16</v>
      </c>
      <c r="B6962" s="145" t="s">
        <v>39</v>
      </c>
      <c r="C6962" s="37"/>
      <c r="D6962" s="149">
        <v>80190</v>
      </c>
      <c r="E6962" s="28">
        <f t="shared" si="790"/>
        <v>0</v>
      </c>
      <c r="F6962" s="29">
        <v>0</v>
      </c>
      <c r="G6962" s="30">
        <f t="shared" si="791"/>
        <v>0</v>
      </c>
      <c r="H6962" s="63">
        <f t="shared" si="792"/>
        <v>74250</v>
      </c>
      <c r="I6962" s="63"/>
      <c r="J6962" s="59">
        <f t="shared" si="793"/>
        <v>0</v>
      </c>
    </row>
    <row r="6963" spans="1:10">
      <c r="A6963" s="144">
        <v>17</v>
      </c>
      <c r="B6963" s="145" t="s">
        <v>40</v>
      </c>
      <c r="C6963" s="37"/>
      <c r="D6963" s="149">
        <v>113832</v>
      </c>
      <c r="E6963" s="28">
        <f t="shared" si="790"/>
        <v>0</v>
      </c>
      <c r="F6963" s="29">
        <v>0</v>
      </c>
      <c r="G6963" s="30">
        <f t="shared" si="791"/>
        <v>0</v>
      </c>
      <c r="H6963" s="63">
        <f t="shared" si="792"/>
        <v>105400</v>
      </c>
      <c r="I6963" s="63"/>
      <c r="J6963" s="59">
        <f t="shared" si="793"/>
        <v>0</v>
      </c>
    </row>
    <row r="6964" spans="1:10" ht="17.25">
      <c r="A6964" s="144">
        <v>18</v>
      </c>
      <c r="B6964" s="145" t="s">
        <v>41</v>
      </c>
      <c r="C6964" s="37"/>
      <c r="D6964" s="150">
        <v>98010</v>
      </c>
      <c r="E6964" s="28">
        <f t="shared" si="790"/>
        <v>0</v>
      </c>
      <c r="F6964" s="29">
        <v>0</v>
      </c>
      <c r="G6964" s="30">
        <f t="shared" si="791"/>
        <v>0</v>
      </c>
      <c r="H6964" s="63">
        <f t="shared" si="792"/>
        <v>90750</v>
      </c>
      <c r="I6964" s="45"/>
      <c r="J6964" s="64"/>
    </row>
    <row r="6965" spans="1:10" ht="31.5">
      <c r="A6965" s="40"/>
      <c r="B6965" s="41" t="s">
        <v>42</v>
      </c>
      <c r="C6965" s="42">
        <f>SUM(C6947:C6964)</f>
        <v>9</v>
      </c>
      <c r="D6965" s="42"/>
      <c r="E6965" s="43">
        <f>SUM(E6947:E6964)</f>
        <v>702552</v>
      </c>
      <c r="F6965" s="43"/>
      <c r="G6965" s="44">
        <f>SUM(G6947:G6964)</f>
        <v>702552</v>
      </c>
      <c r="H6965" s="5"/>
      <c r="I6965" s="5"/>
      <c r="J6965" s="75">
        <f>J6964*0.08</f>
        <v>0</v>
      </c>
    </row>
    <row r="6966" spans="1:10" ht="31.5">
      <c r="A6966" s="46"/>
      <c r="B6966" s="47"/>
      <c r="C6966" s="48"/>
      <c r="D6966" s="48"/>
      <c r="E6966" s="49"/>
      <c r="F6966" s="49"/>
      <c r="G6966" s="151"/>
      <c r="H6966" s="6"/>
      <c r="I6966" s="6"/>
      <c r="J6966" s="76">
        <f>SUM(J6964:J6965)</f>
        <v>0</v>
      </c>
    </row>
    <row r="6967" spans="1:10" ht="18">
      <c r="A6967" s="283" t="s">
        <v>43</v>
      </c>
      <c r="B6967" s="283"/>
      <c r="C6967" s="284" t="s">
        <v>44</v>
      </c>
      <c r="D6967" s="284"/>
      <c r="E6967" s="54"/>
      <c r="F6967" s="54"/>
      <c r="G6967" s="55" t="s">
        <v>45</v>
      </c>
      <c r="H6967" s="141"/>
      <c r="I6967" s="141"/>
      <c r="J6967" s="141"/>
    </row>
    <row r="6970" spans="1:10" ht="15.75">
      <c r="A6970" s="279" t="s">
        <v>0</v>
      </c>
      <c r="B6970" s="279"/>
      <c r="C6970" s="279"/>
      <c r="D6970" s="279"/>
      <c r="E6970" s="279"/>
      <c r="F6970" s="279"/>
      <c r="G6970" s="279"/>
      <c r="H6970" s="141"/>
      <c r="I6970" s="141"/>
      <c r="J6970" s="141"/>
    </row>
    <row r="6971" spans="1:10" ht="15.75">
      <c r="A6971" s="279" t="s">
        <v>1</v>
      </c>
      <c r="B6971" s="279"/>
      <c r="C6971" s="279"/>
      <c r="D6971" s="279"/>
      <c r="E6971" s="279"/>
      <c r="F6971" s="279"/>
      <c r="G6971" s="279"/>
      <c r="H6971" s="1"/>
      <c r="I6971" s="1"/>
      <c r="J6971" s="71"/>
    </row>
    <row r="6972" spans="1:10" ht="15.75">
      <c r="A6972" s="279" t="s">
        <v>2</v>
      </c>
      <c r="B6972" s="279"/>
      <c r="C6972" s="279"/>
      <c r="D6972" s="279"/>
      <c r="E6972" s="279"/>
      <c r="F6972" s="279"/>
      <c r="G6972" s="279"/>
      <c r="H6972" s="1"/>
      <c r="I6972" s="1"/>
      <c r="J6972" s="71"/>
    </row>
    <row r="6973" spans="1:10" ht="15.75">
      <c r="A6973" s="279" t="s">
        <v>4</v>
      </c>
      <c r="B6973" s="279"/>
      <c r="C6973" s="279"/>
      <c r="D6973" s="279"/>
      <c r="E6973" s="279"/>
      <c r="F6973" s="279"/>
      <c r="G6973" s="279"/>
      <c r="H6973" s="1"/>
      <c r="I6973" s="1"/>
      <c r="J6973" s="71"/>
    </row>
    <row r="6974" spans="1:10" ht="27">
      <c r="A6974" s="280" t="s">
        <v>6</v>
      </c>
      <c r="B6974" s="280"/>
      <c r="C6974" s="280"/>
      <c r="D6974" s="280"/>
      <c r="E6974" s="280"/>
      <c r="F6974" s="280"/>
      <c r="G6974" s="280"/>
      <c r="H6974" s="2"/>
      <c r="I6974" s="2"/>
      <c r="J6974" s="72"/>
    </row>
    <row r="6975" spans="1:10" ht="27">
      <c r="A6975" s="142"/>
      <c r="B6975" s="142"/>
      <c r="C6975" s="281" t="s">
        <v>441</v>
      </c>
      <c r="D6975" s="281"/>
      <c r="E6975" s="281"/>
      <c r="F6975" s="281"/>
      <c r="G6975" s="281"/>
      <c r="H6975" s="68"/>
      <c r="I6975" s="68"/>
      <c r="J6975" s="71"/>
    </row>
    <row r="6976" spans="1:10" ht="15.75">
      <c r="A6976" s="11" t="s">
        <v>358</v>
      </c>
      <c r="B6976" s="12">
        <v>4138005648</v>
      </c>
      <c r="C6976" s="143"/>
      <c r="D6976" s="286"/>
      <c r="E6976" s="286"/>
      <c r="F6976" s="286"/>
      <c r="G6976" s="286"/>
      <c r="H6976" s="69" t="s">
        <v>161</v>
      </c>
      <c r="I6976" s="69"/>
      <c r="J6976" s="73"/>
    </row>
    <row r="6977" spans="1:10" ht="15.75">
      <c r="A6977" s="11" t="s">
        <v>9</v>
      </c>
      <c r="B6977" s="286" t="s">
        <v>904</v>
      </c>
      <c r="C6977" s="286"/>
      <c r="D6977" s="286"/>
      <c r="E6977" s="16"/>
      <c r="F6977" s="11"/>
      <c r="G6977" s="16"/>
      <c r="H6977" s="1"/>
      <c r="I6977" s="1"/>
      <c r="J6977" s="71"/>
    </row>
    <row r="6978" spans="1:10" ht="15.75">
      <c r="A6978" s="11" t="s">
        <v>11</v>
      </c>
      <c r="B6978" s="289" t="s">
        <v>804</v>
      </c>
      <c r="C6978" s="289"/>
      <c r="D6978" s="289"/>
      <c r="E6978" s="289"/>
      <c r="F6978" s="18"/>
      <c r="G6978" s="19"/>
      <c r="H6978" s="1"/>
      <c r="I6978" s="1"/>
      <c r="J6978" s="71"/>
    </row>
    <row r="6979" spans="1:10" ht="15.75">
      <c r="A6979" s="21" t="s">
        <v>14</v>
      </c>
      <c r="B6979" s="21" t="s">
        <v>16</v>
      </c>
      <c r="C6979" s="21"/>
      <c r="D6979" s="22" t="s">
        <v>18</v>
      </c>
      <c r="E6979" s="23" t="s">
        <v>19</v>
      </c>
      <c r="F6979" s="23" t="s">
        <v>20</v>
      </c>
      <c r="G6979" s="21" t="s">
        <v>21</v>
      </c>
      <c r="H6979" s="63"/>
      <c r="I6979" s="63"/>
      <c r="J6979" s="59">
        <f>H6979*C6980</f>
        <v>0</v>
      </c>
    </row>
    <row r="6980" spans="1:10">
      <c r="A6980" s="144">
        <v>1</v>
      </c>
      <c r="B6980" s="145" t="s">
        <v>23</v>
      </c>
      <c r="C6980" s="26">
        <v>8</v>
      </c>
      <c r="D6980" s="146">
        <v>79305</v>
      </c>
      <c r="E6980" s="28">
        <f t="shared" ref="E6980:E6997" si="794">D6980*C6980</f>
        <v>634440</v>
      </c>
      <c r="F6980" s="29">
        <v>0</v>
      </c>
      <c r="G6980" s="30">
        <f t="shared" ref="G6980:G6997" si="795">E6980-E6980*F6980</f>
        <v>634440</v>
      </c>
      <c r="H6980" s="63">
        <f t="shared" ref="H6980:H6997" si="796">D6980/1.08</f>
        <v>73430.555555555547</v>
      </c>
      <c r="I6980" s="63"/>
      <c r="J6980" s="59">
        <f>H6980*C6981</f>
        <v>0</v>
      </c>
    </row>
    <row r="6981" spans="1:10">
      <c r="A6981" s="144">
        <v>2</v>
      </c>
      <c r="B6981" s="145" t="s">
        <v>25</v>
      </c>
      <c r="C6981" s="32"/>
      <c r="D6981" s="147">
        <v>128591</v>
      </c>
      <c r="E6981" s="28">
        <f t="shared" si="794"/>
        <v>0</v>
      </c>
      <c r="F6981" s="29">
        <v>0</v>
      </c>
      <c r="G6981" s="30">
        <f t="shared" si="795"/>
        <v>0</v>
      </c>
      <c r="H6981" s="63">
        <f t="shared" si="796"/>
        <v>119065.74074074073</v>
      </c>
      <c r="I6981" s="63"/>
      <c r="J6981" s="59"/>
    </row>
    <row r="6982" spans="1:10">
      <c r="A6982" s="144">
        <v>3</v>
      </c>
      <c r="B6982" s="145" t="s">
        <v>26</v>
      </c>
      <c r="C6982" s="34"/>
      <c r="D6982" s="146">
        <v>60043</v>
      </c>
      <c r="E6982" s="28">
        <f t="shared" si="794"/>
        <v>0</v>
      </c>
      <c r="F6982" s="29">
        <v>0</v>
      </c>
      <c r="G6982" s="30">
        <f t="shared" si="795"/>
        <v>0</v>
      </c>
      <c r="H6982" s="63">
        <f t="shared" si="796"/>
        <v>55595.370370370365</v>
      </c>
      <c r="I6982" s="63"/>
      <c r="J6982" s="59"/>
    </row>
    <row r="6983" spans="1:10">
      <c r="A6983" s="144">
        <v>4</v>
      </c>
      <c r="B6983" s="145" t="s">
        <v>27</v>
      </c>
      <c r="C6983" s="106"/>
      <c r="D6983" s="146">
        <v>115781</v>
      </c>
      <c r="E6983" s="28">
        <f t="shared" si="794"/>
        <v>0</v>
      </c>
      <c r="F6983" s="29">
        <v>0</v>
      </c>
      <c r="G6983" s="30">
        <f t="shared" si="795"/>
        <v>0</v>
      </c>
      <c r="H6983" s="63">
        <f t="shared" si="796"/>
        <v>107204.62962962962</v>
      </c>
      <c r="I6983" s="63"/>
      <c r="J6983" s="59"/>
    </row>
    <row r="6984" spans="1:10">
      <c r="A6984" s="144">
        <v>5</v>
      </c>
      <c r="B6984" s="145" t="s">
        <v>28</v>
      </c>
      <c r="C6984" s="32">
        <v>12</v>
      </c>
      <c r="D6984" s="146">
        <v>119943</v>
      </c>
      <c r="E6984" s="28">
        <f t="shared" si="794"/>
        <v>1439316</v>
      </c>
      <c r="F6984" s="124">
        <v>0</v>
      </c>
      <c r="G6984" s="30">
        <f t="shared" si="795"/>
        <v>1439316</v>
      </c>
      <c r="H6984" s="63">
        <f t="shared" si="796"/>
        <v>111058.33333333333</v>
      </c>
      <c r="I6984" s="63"/>
      <c r="J6984" s="59"/>
    </row>
    <row r="6985" spans="1:10">
      <c r="A6985" s="144">
        <v>6</v>
      </c>
      <c r="B6985" s="145" t="s">
        <v>29</v>
      </c>
      <c r="C6985" s="26"/>
      <c r="D6985" s="146">
        <v>94810</v>
      </c>
      <c r="E6985" s="28">
        <f t="shared" si="794"/>
        <v>0</v>
      </c>
      <c r="F6985" s="29">
        <v>0</v>
      </c>
      <c r="G6985" s="30">
        <f t="shared" si="795"/>
        <v>0</v>
      </c>
      <c r="H6985" s="63">
        <f t="shared" si="796"/>
        <v>87787.037037037036</v>
      </c>
      <c r="I6985" s="63"/>
      <c r="J6985" s="59"/>
    </row>
    <row r="6986" spans="1:10">
      <c r="A6986" s="144">
        <v>7</v>
      </c>
      <c r="B6986" s="145" t="s">
        <v>30</v>
      </c>
      <c r="C6986" s="34"/>
      <c r="D6986" s="146">
        <v>141396</v>
      </c>
      <c r="E6986" s="28">
        <f t="shared" si="794"/>
        <v>0</v>
      </c>
      <c r="F6986" s="29">
        <v>0</v>
      </c>
      <c r="G6986" s="30">
        <f t="shared" si="795"/>
        <v>0</v>
      </c>
      <c r="H6986" s="63">
        <f t="shared" si="796"/>
        <v>130922.22222222222</v>
      </c>
      <c r="I6986" s="63"/>
      <c r="J6986" s="59"/>
    </row>
    <row r="6987" spans="1:10">
      <c r="A6987" s="144">
        <v>8</v>
      </c>
      <c r="B6987" s="145" t="s">
        <v>31</v>
      </c>
      <c r="C6987" s="26"/>
      <c r="D6987" s="146">
        <v>232931</v>
      </c>
      <c r="E6987" s="28">
        <f t="shared" si="794"/>
        <v>0</v>
      </c>
      <c r="F6987" s="29">
        <v>0</v>
      </c>
      <c r="G6987" s="30">
        <f t="shared" si="795"/>
        <v>0</v>
      </c>
      <c r="H6987" s="63">
        <f t="shared" si="796"/>
        <v>215676.85185185182</v>
      </c>
      <c r="I6987" s="63"/>
      <c r="J6987" s="59"/>
    </row>
    <row r="6988" spans="1:10">
      <c r="A6988" s="144">
        <v>9</v>
      </c>
      <c r="B6988" s="148" t="s">
        <v>32</v>
      </c>
      <c r="C6988" s="26"/>
      <c r="D6988" s="146">
        <v>101534</v>
      </c>
      <c r="E6988" s="28">
        <f t="shared" si="794"/>
        <v>0</v>
      </c>
      <c r="F6988" s="29">
        <v>0</v>
      </c>
      <c r="G6988" s="30">
        <f t="shared" si="795"/>
        <v>0</v>
      </c>
      <c r="H6988" s="63">
        <f t="shared" si="796"/>
        <v>94012.962962962964</v>
      </c>
      <c r="I6988" s="63"/>
      <c r="J6988" s="59"/>
    </row>
    <row r="6989" spans="1:10">
      <c r="A6989" s="144">
        <v>10</v>
      </c>
      <c r="B6989" s="148" t="s">
        <v>33</v>
      </c>
      <c r="C6989" s="37"/>
      <c r="D6989" s="147">
        <v>110148</v>
      </c>
      <c r="E6989" s="28">
        <f t="shared" si="794"/>
        <v>0</v>
      </c>
      <c r="F6989" s="29">
        <v>0</v>
      </c>
      <c r="G6989" s="30">
        <f t="shared" si="795"/>
        <v>0</v>
      </c>
      <c r="H6989" s="63">
        <f t="shared" si="796"/>
        <v>101988.88888888888</v>
      </c>
      <c r="I6989" s="63"/>
      <c r="J6989" s="59"/>
    </row>
    <row r="6990" spans="1:10">
      <c r="A6990" s="144">
        <v>11</v>
      </c>
      <c r="B6990" s="145" t="s">
        <v>34</v>
      </c>
      <c r="C6990" s="37"/>
      <c r="D6990" s="146">
        <v>54198</v>
      </c>
      <c r="E6990" s="28">
        <f t="shared" si="794"/>
        <v>0</v>
      </c>
      <c r="F6990" s="29">
        <v>0</v>
      </c>
      <c r="G6990" s="30">
        <f t="shared" si="795"/>
        <v>0</v>
      </c>
      <c r="H6990" s="63">
        <f t="shared" si="796"/>
        <v>50183.333333333328</v>
      </c>
      <c r="I6990" s="63"/>
      <c r="J6990" s="59">
        <f t="shared" ref="J6990:J6996" si="797">H6990*C6991</f>
        <v>0</v>
      </c>
    </row>
    <row r="6991" spans="1:10">
      <c r="A6991" s="144">
        <v>12</v>
      </c>
      <c r="B6991" s="145" t="s">
        <v>35</v>
      </c>
      <c r="C6991" s="37"/>
      <c r="D6991" s="146">
        <v>49680</v>
      </c>
      <c r="E6991" s="28">
        <f t="shared" si="794"/>
        <v>0</v>
      </c>
      <c r="F6991" s="29">
        <v>0</v>
      </c>
      <c r="G6991" s="30">
        <f t="shared" si="795"/>
        <v>0</v>
      </c>
      <c r="H6991" s="63">
        <f t="shared" si="796"/>
        <v>46000</v>
      </c>
      <c r="I6991" s="63"/>
      <c r="J6991" s="59">
        <f t="shared" si="797"/>
        <v>0</v>
      </c>
    </row>
    <row r="6992" spans="1:10">
      <c r="A6992" s="144">
        <v>13</v>
      </c>
      <c r="B6992" s="145" t="s">
        <v>36</v>
      </c>
      <c r="C6992" s="37"/>
      <c r="D6992" s="149">
        <v>64152</v>
      </c>
      <c r="E6992" s="28">
        <f t="shared" si="794"/>
        <v>0</v>
      </c>
      <c r="F6992" s="29">
        <v>0</v>
      </c>
      <c r="G6992" s="30">
        <f t="shared" si="795"/>
        <v>0</v>
      </c>
      <c r="H6992" s="63">
        <f t="shared" si="796"/>
        <v>59399.999999999993</v>
      </c>
      <c r="I6992" s="63"/>
      <c r="J6992" s="59">
        <f t="shared" si="797"/>
        <v>0</v>
      </c>
    </row>
    <row r="6993" spans="1:10">
      <c r="A6993" s="144">
        <v>14</v>
      </c>
      <c r="B6993" s="145" t="s">
        <v>37</v>
      </c>
      <c r="C6993" s="37"/>
      <c r="D6993" s="149">
        <v>65934</v>
      </c>
      <c r="E6993" s="28">
        <f t="shared" si="794"/>
        <v>0</v>
      </c>
      <c r="F6993" s="29">
        <v>0</v>
      </c>
      <c r="G6993" s="30">
        <f t="shared" si="795"/>
        <v>0</v>
      </c>
      <c r="H6993" s="63">
        <f t="shared" si="796"/>
        <v>61049.999999999993</v>
      </c>
      <c r="I6993" s="63"/>
      <c r="J6993" s="59">
        <f t="shared" si="797"/>
        <v>0</v>
      </c>
    </row>
    <row r="6994" spans="1:10">
      <c r="A6994" s="144">
        <v>15</v>
      </c>
      <c r="B6994" s="145" t="s">
        <v>38</v>
      </c>
      <c r="C6994" s="37"/>
      <c r="D6994" s="149">
        <v>76626</v>
      </c>
      <c r="E6994" s="28">
        <f t="shared" si="794"/>
        <v>0</v>
      </c>
      <c r="F6994" s="124">
        <v>0</v>
      </c>
      <c r="G6994" s="30">
        <f t="shared" si="795"/>
        <v>0</v>
      </c>
      <c r="H6994" s="63">
        <f t="shared" si="796"/>
        <v>70950</v>
      </c>
      <c r="I6994" s="63"/>
      <c r="J6994" s="59">
        <f t="shared" si="797"/>
        <v>0</v>
      </c>
    </row>
    <row r="6995" spans="1:10">
      <c r="A6995" s="144">
        <v>16</v>
      </c>
      <c r="B6995" s="145" t="s">
        <v>39</v>
      </c>
      <c r="C6995" s="37"/>
      <c r="D6995" s="149">
        <v>80190</v>
      </c>
      <c r="E6995" s="28">
        <f t="shared" si="794"/>
        <v>0</v>
      </c>
      <c r="F6995" s="29">
        <v>0</v>
      </c>
      <c r="G6995" s="30">
        <f t="shared" si="795"/>
        <v>0</v>
      </c>
      <c r="H6995" s="63">
        <f t="shared" si="796"/>
        <v>74250</v>
      </c>
      <c r="I6995" s="63"/>
      <c r="J6995" s="59">
        <f t="shared" si="797"/>
        <v>0</v>
      </c>
    </row>
    <row r="6996" spans="1:10">
      <c r="A6996" s="144">
        <v>17</v>
      </c>
      <c r="B6996" s="145" t="s">
        <v>40</v>
      </c>
      <c r="C6996" s="37"/>
      <c r="D6996" s="149">
        <v>113832</v>
      </c>
      <c r="E6996" s="28">
        <f t="shared" si="794"/>
        <v>0</v>
      </c>
      <c r="F6996" s="29">
        <v>0</v>
      </c>
      <c r="G6996" s="30">
        <f t="shared" si="795"/>
        <v>0</v>
      </c>
      <c r="H6996" s="63">
        <f t="shared" si="796"/>
        <v>105400</v>
      </c>
      <c r="I6996" s="63"/>
      <c r="J6996" s="59">
        <f t="shared" si="797"/>
        <v>0</v>
      </c>
    </row>
    <row r="6997" spans="1:10" ht="17.25">
      <c r="A6997" s="144">
        <v>18</v>
      </c>
      <c r="B6997" s="145" t="s">
        <v>41</v>
      </c>
      <c r="C6997" s="37"/>
      <c r="D6997" s="150">
        <v>98010</v>
      </c>
      <c r="E6997" s="28">
        <f t="shared" si="794"/>
        <v>0</v>
      </c>
      <c r="F6997" s="29">
        <v>0</v>
      </c>
      <c r="G6997" s="30">
        <f t="shared" si="795"/>
        <v>0</v>
      </c>
      <c r="H6997" s="63">
        <f t="shared" si="796"/>
        <v>90750</v>
      </c>
      <c r="I6997" s="45"/>
      <c r="J6997" s="64"/>
    </row>
    <row r="6998" spans="1:10" ht="31.5">
      <c r="A6998" s="40"/>
      <c r="B6998" s="41" t="s">
        <v>42</v>
      </c>
      <c r="C6998" s="42">
        <f>SUM(C6980:C6997)</f>
        <v>20</v>
      </c>
      <c r="D6998" s="42"/>
      <c r="E6998" s="43">
        <f>SUM(E6980:E6997)</f>
        <v>2073756</v>
      </c>
      <c r="F6998" s="43"/>
      <c r="G6998" s="44">
        <f>SUM(G6980:G6997)</f>
        <v>2073756</v>
      </c>
      <c r="H6998" s="5"/>
      <c r="I6998" s="5"/>
      <c r="J6998" s="75">
        <f>J6997*0.08</f>
        <v>0</v>
      </c>
    </row>
    <row r="6999" spans="1:10" ht="31.5">
      <c r="A6999" s="46"/>
      <c r="B6999" s="47"/>
      <c r="C6999" s="48"/>
      <c r="D6999" s="48"/>
      <c r="E6999" s="49"/>
      <c r="F6999" s="49"/>
      <c r="G6999" s="151"/>
      <c r="H6999" s="6"/>
      <c r="I6999" s="6"/>
      <c r="J6999" s="76">
        <f>SUM(J6997:J6998)</f>
        <v>0</v>
      </c>
    </row>
    <row r="7000" spans="1:10" ht="18">
      <c r="A7000" s="283" t="s">
        <v>43</v>
      </c>
      <c r="B7000" s="283"/>
      <c r="C7000" s="284" t="s">
        <v>44</v>
      </c>
      <c r="D7000" s="284"/>
      <c r="E7000" s="54"/>
      <c r="F7000" s="54"/>
      <c r="G7000" s="55" t="s">
        <v>45</v>
      </c>
      <c r="H7000" s="141"/>
      <c r="I7000" s="141"/>
      <c r="J7000" s="141"/>
    </row>
    <row r="7003" spans="1:10" ht="15.75">
      <c r="A7003" s="279" t="s">
        <v>0</v>
      </c>
      <c r="B7003" s="279"/>
      <c r="C7003" s="279"/>
      <c r="D7003" s="279"/>
      <c r="E7003" s="279"/>
      <c r="F7003" s="279"/>
      <c r="G7003" s="279"/>
      <c r="H7003" s="141"/>
      <c r="I7003" s="141"/>
      <c r="J7003" s="141"/>
    </row>
    <row r="7004" spans="1:10" ht="15.75">
      <c r="A7004" s="279" t="s">
        <v>1</v>
      </c>
      <c r="B7004" s="279"/>
      <c r="C7004" s="279"/>
      <c r="D7004" s="279"/>
      <c r="E7004" s="279"/>
      <c r="F7004" s="279"/>
      <c r="G7004" s="279"/>
      <c r="H7004" s="1"/>
      <c r="I7004" s="1"/>
      <c r="J7004" s="71"/>
    </row>
    <row r="7005" spans="1:10" ht="15.75">
      <c r="A7005" s="279" t="s">
        <v>2</v>
      </c>
      <c r="B7005" s="279"/>
      <c r="C7005" s="279"/>
      <c r="D7005" s="279"/>
      <c r="E7005" s="279"/>
      <c r="F7005" s="279"/>
      <c r="G7005" s="279"/>
      <c r="H7005" s="1"/>
      <c r="I7005" s="1"/>
      <c r="J7005" s="71"/>
    </row>
    <row r="7006" spans="1:10" ht="15.75">
      <c r="A7006" s="279" t="s">
        <v>4</v>
      </c>
      <c r="B7006" s="279"/>
      <c r="C7006" s="279"/>
      <c r="D7006" s="279"/>
      <c r="E7006" s="279"/>
      <c r="F7006" s="279"/>
      <c r="G7006" s="279"/>
      <c r="H7006" s="1"/>
      <c r="I7006" s="1"/>
      <c r="J7006" s="71"/>
    </row>
    <row r="7007" spans="1:10" ht="27">
      <c r="A7007" s="280" t="s">
        <v>6</v>
      </c>
      <c r="B7007" s="280"/>
      <c r="C7007" s="280"/>
      <c r="D7007" s="280"/>
      <c r="E7007" s="280"/>
      <c r="F7007" s="280"/>
      <c r="G7007" s="280"/>
      <c r="H7007" s="2"/>
      <c r="I7007" s="2"/>
      <c r="J7007" s="72"/>
    </row>
    <row r="7008" spans="1:10" ht="27">
      <c r="A7008" s="142"/>
      <c r="B7008" s="142"/>
      <c r="C7008" s="281" t="s">
        <v>655</v>
      </c>
      <c r="D7008" s="281"/>
      <c r="E7008" s="281"/>
      <c r="F7008" s="281"/>
      <c r="G7008" s="281"/>
      <c r="H7008" s="68"/>
      <c r="I7008" s="68"/>
      <c r="J7008" s="71"/>
    </row>
    <row r="7009" spans="1:10" ht="15.75">
      <c r="A7009" s="11" t="s">
        <v>358</v>
      </c>
      <c r="B7009" s="12">
        <v>4138473599</v>
      </c>
      <c r="C7009" s="143"/>
      <c r="D7009" s="286"/>
      <c r="E7009" s="286"/>
      <c r="F7009" s="286"/>
      <c r="G7009" s="286"/>
      <c r="H7009" s="69" t="s">
        <v>161</v>
      </c>
      <c r="I7009" s="69"/>
      <c r="J7009" s="73"/>
    </row>
    <row r="7010" spans="1:10" ht="15.75">
      <c r="A7010" s="11" t="s">
        <v>9</v>
      </c>
      <c r="B7010" s="286" t="s">
        <v>905</v>
      </c>
      <c r="C7010" s="286"/>
      <c r="D7010" s="286"/>
      <c r="E7010" s="16"/>
      <c r="F7010" s="11"/>
      <c r="G7010" s="16"/>
      <c r="H7010" s="1"/>
      <c r="I7010" s="1"/>
      <c r="J7010" s="71"/>
    </row>
    <row r="7011" spans="1:10" ht="15.75">
      <c r="A7011" s="11" t="s">
        <v>11</v>
      </c>
      <c r="B7011" s="289" t="s">
        <v>704</v>
      </c>
      <c r="C7011" s="289"/>
      <c r="D7011" s="289"/>
      <c r="E7011" s="289"/>
      <c r="F7011" s="18"/>
      <c r="G7011" s="19"/>
      <c r="H7011" s="1"/>
      <c r="I7011" s="1"/>
      <c r="J7011" s="71"/>
    </row>
    <row r="7012" spans="1:10" ht="15.75">
      <c r="A7012" s="21" t="s">
        <v>14</v>
      </c>
      <c r="B7012" s="21" t="s">
        <v>16</v>
      </c>
      <c r="C7012" s="21"/>
      <c r="D7012" s="22" t="s">
        <v>18</v>
      </c>
      <c r="E7012" s="23" t="s">
        <v>19</v>
      </c>
      <c r="F7012" s="23" t="s">
        <v>20</v>
      </c>
      <c r="G7012" s="21" t="s">
        <v>21</v>
      </c>
      <c r="H7012" s="63"/>
      <c r="I7012" s="63"/>
      <c r="J7012" s="59">
        <f>H7012*C7013</f>
        <v>0</v>
      </c>
    </row>
    <row r="7013" spans="1:10">
      <c r="A7013" s="144">
        <v>1</v>
      </c>
      <c r="B7013" s="145" t="s">
        <v>23</v>
      </c>
      <c r="C7013" s="26">
        <v>6</v>
      </c>
      <c r="D7013" s="146">
        <v>79305</v>
      </c>
      <c r="E7013" s="28">
        <f t="shared" ref="E7013:E7030" si="798">D7013*C7013</f>
        <v>475830</v>
      </c>
      <c r="F7013" s="29">
        <v>0</v>
      </c>
      <c r="G7013" s="30">
        <f t="shared" ref="G7013:G7030" si="799">E7013-E7013*F7013</f>
        <v>475830</v>
      </c>
      <c r="H7013" s="63">
        <f t="shared" ref="H7013:H7030" si="800">D7013/1.08</f>
        <v>73430.555555555547</v>
      </c>
      <c r="I7013" s="63"/>
      <c r="J7013" s="59">
        <f>H7013*C7014</f>
        <v>0</v>
      </c>
    </row>
    <row r="7014" spans="1:10">
      <c r="A7014" s="144">
        <v>2</v>
      </c>
      <c r="B7014" s="145" t="s">
        <v>25</v>
      </c>
      <c r="C7014" s="32"/>
      <c r="D7014" s="147">
        <v>128591</v>
      </c>
      <c r="E7014" s="28">
        <f t="shared" si="798"/>
        <v>0</v>
      </c>
      <c r="F7014" s="29">
        <v>0</v>
      </c>
      <c r="G7014" s="30">
        <f t="shared" si="799"/>
        <v>0</v>
      </c>
      <c r="H7014" s="63">
        <f t="shared" si="800"/>
        <v>119065.74074074073</v>
      </c>
      <c r="I7014" s="63"/>
      <c r="J7014" s="59"/>
    </row>
    <row r="7015" spans="1:10">
      <c r="A7015" s="144">
        <v>3</v>
      </c>
      <c r="B7015" s="145" t="s">
        <v>26</v>
      </c>
      <c r="C7015" s="34"/>
      <c r="D7015" s="146">
        <v>60043</v>
      </c>
      <c r="E7015" s="28">
        <f t="shared" si="798"/>
        <v>0</v>
      </c>
      <c r="F7015" s="29">
        <v>0</v>
      </c>
      <c r="G7015" s="30">
        <f t="shared" si="799"/>
        <v>0</v>
      </c>
      <c r="H7015" s="63">
        <f t="shared" si="800"/>
        <v>55595.370370370365</v>
      </c>
      <c r="I7015" s="63"/>
      <c r="J7015" s="59"/>
    </row>
    <row r="7016" spans="1:10">
      <c r="A7016" s="144">
        <v>4</v>
      </c>
      <c r="B7016" s="145" t="s">
        <v>27</v>
      </c>
      <c r="C7016" s="106"/>
      <c r="D7016" s="146">
        <v>115781</v>
      </c>
      <c r="E7016" s="28">
        <f t="shared" si="798"/>
        <v>0</v>
      </c>
      <c r="F7016" s="29">
        <v>0</v>
      </c>
      <c r="G7016" s="30">
        <f t="shared" si="799"/>
        <v>0</v>
      </c>
      <c r="H7016" s="63">
        <f t="shared" si="800"/>
        <v>107204.62962962962</v>
      </c>
      <c r="I7016" s="63"/>
      <c r="J7016" s="59"/>
    </row>
    <row r="7017" spans="1:10">
      <c r="A7017" s="144">
        <v>5</v>
      </c>
      <c r="B7017" s="145" t="s">
        <v>28</v>
      </c>
      <c r="C7017" s="32">
        <v>6</v>
      </c>
      <c r="D7017" s="146">
        <v>119943</v>
      </c>
      <c r="E7017" s="28">
        <f t="shared" si="798"/>
        <v>719658</v>
      </c>
      <c r="F7017" s="124">
        <v>0</v>
      </c>
      <c r="G7017" s="30">
        <f t="shared" si="799"/>
        <v>719658</v>
      </c>
      <c r="H7017" s="63">
        <f t="shared" si="800"/>
        <v>111058.33333333333</v>
      </c>
      <c r="I7017" s="63"/>
      <c r="J7017" s="59"/>
    </row>
    <row r="7018" spans="1:10">
      <c r="A7018" s="144">
        <v>6</v>
      </c>
      <c r="B7018" s="145" t="s">
        <v>29</v>
      </c>
      <c r="C7018" s="26"/>
      <c r="D7018" s="146">
        <v>94810</v>
      </c>
      <c r="E7018" s="28">
        <f t="shared" si="798"/>
        <v>0</v>
      </c>
      <c r="F7018" s="29">
        <v>0</v>
      </c>
      <c r="G7018" s="30">
        <f t="shared" si="799"/>
        <v>0</v>
      </c>
      <c r="H7018" s="63">
        <f t="shared" si="800"/>
        <v>87787.037037037036</v>
      </c>
      <c r="I7018" s="63"/>
      <c r="J7018" s="59"/>
    </row>
    <row r="7019" spans="1:10">
      <c r="A7019" s="144">
        <v>7</v>
      </c>
      <c r="B7019" s="145" t="s">
        <v>30</v>
      </c>
      <c r="C7019" s="34"/>
      <c r="D7019" s="146">
        <v>141396</v>
      </c>
      <c r="E7019" s="28">
        <f t="shared" si="798"/>
        <v>0</v>
      </c>
      <c r="F7019" s="29">
        <v>0</v>
      </c>
      <c r="G7019" s="30">
        <f t="shared" si="799"/>
        <v>0</v>
      </c>
      <c r="H7019" s="63">
        <f t="shared" si="800"/>
        <v>130922.22222222222</v>
      </c>
      <c r="I7019" s="63"/>
      <c r="J7019" s="59"/>
    </row>
    <row r="7020" spans="1:10">
      <c r="A7020" s="144">
        <v>8</v>
      </c>
      <c r="B7020" s="145" t="s">
        <v>31</v>
      </c>
      <c r="C7020" s="26"/>
      <c r="D7020" s="146">
        <v>232931</v>
      </c>
      <c r="E7020" s="28">
        <f t="shared" si="798"/>
        <v>0</v>
      </c>
      <c r="F7020" s="29">
        <v>0</v>
      </c>
      <c r="G7020" s="30">
        <f t="shared" si="799"/>
        <v>0</v>
      </c>
      <c r="H7020" s="63">
        <f t="shared" si="800"/>
        <v>215676.85185185182</v>
      </c>
      <c r="I7020" s="63"/>
      <c r="J7020" s="59"/>
    </row>
    <row r="7021" spans="1:10">
      <c r="A7021" s="144">
        <v>9</v>
      </c>
      <c r="B7021" s="148" t="s">
        <v>32</v>
      </c>
      <c r="C7021" s="26"/>
      <c r="D7021" s="146">
        <v>101534</v>
      </c>
      <c r="E7021" s="28">
        <f t="shared" si="798"/>
        <v>0</v>
      </c>
      <c r="F7021" s="29">
        <v>0</v>
      </c>
      <c r="G7021" s="30">
        <f t="shared" si="799"/>
        <v>0</v>
      </c>
      <c r="H7021" s="63">
        <f t="shared" si="800"/>
        <v>94012.962962962964</v>
      </c>
      <c r="I7021" s="63"/>
      <c r="J7021" s="59"/>
    </row>
    <row r="7022" spans="1:10">
      <c r="A7022" s="144">
        <v>10</v>
      </c>
      <c r="B7022" s="148" t="s">
        <v>33</v>
      </c>
      <c r="C7022" s="37"/>
      <c r="D7022" s="147">
        <v>110148</v>
      </c>
      <c r="E7022" s="28">
        <f t="shared" si="798"/>
        <v>0</v>
      </c>
      <c r="F7022" s="29">
        <v>0</v>
      </c>
      <c r="G7022" s="30">
        <f t="shared" si="799"/>
        <v>0</v>
      </c>
      <c r="H7022" s="63">
        <f t="shared" si="800"/>
        <v>101988.88888888888</v>
      </c>
      <c r="I7022" s="63"/>
      <c r="J7022" s="59"/>
    </row>
    <row r="7023" spans="1:10">
      <c r="A7023" s="144">
        <v>11</v>
      </c>
      <c r="B7023" s="145" t="s">
        <v>34</v>
      </c>
      <c r="C7023" s="37"/>
      <c r="D7023" s="146">
        <v>54198</v>
      </c>
      <c r="E7023" s="28">
        <f t="shared" si="798"/>
        <v>0</v>
      </c>
      <c r="F7023" s="29">
        <v>0</v>
      </c>
      <c r="G7023" s="30">
        <f t="shared" si="799"/>
        <v>0</v>
      </c>
      <c r="H7023" s="63">
        <f t="shared" si="800"/>
        <v>50183.333333333328</v>
      </c>
      <c r="I7023" s="63"/>
      <c r="J7023" s="59">
        <f t="shared" ref="J7023:J7029" si="801">H7023*C7024</f>
        <v>0</v>
      </c>
    </row>
    <row r="7024" spans="1:10">
      <c r="A7024" s="144">
        <v>12</v>
      </c>
      <c r="B7024" s="145" t="s">
        <v>35</v>
      </c>
      <c r="C7024" s="37"/>
      <c r="D7024" s="146">
        <v>49680</v>
      </c>
      <c r="E7024" s="28">
        <f t="shared" si="798"/>
        <v>0</v>
      </c>
      <c r="F7024" s="29">
        <v>0</v>
      </c>
      <c r="G7024" s="30">
        <f t="shared" si="799"/>
        <v>0</v>
      </c>
      <c r="H7024" s="63">
        <f t="shared" si="800"/>
        <v>46000</v>
      </c>
      <c r="I7024" s="63"/>
      <c r="J7024" s="59">
        <f t="shared" si="801"/>
        <v>0</v>
      </c>
    </row>
    <row r="7025" spans="1:10">
      <c r="A7025" s="144">
        <v>13</v>
      </c>
      <c r="B7025" s="145" t="s">
        <v>36</v>
      </c>
      <c r="C7025" s="37"/>
      <c r="D7025" s="149">
        <v>64152</v>
      </c>
      <c r="E7025" s="28">
        <f t="shared" si="798"/>
        <v>0</v>
      </c>
      <c r="F7025" s="29">
        <v>0</v>
      </c>
      <c r="G7025" s="30">
        <f t="shared" si="799"/>
        <v>0</v>
      </c>
      <c r="H7025" s="63">
        <f t="shared" si="800"/>
        <v>59399.999999999993</v>
      </c>
      <c r="I7025" s="63"/>
      <c r="J7025" s="59">
        <f t="shared" si="801"/>
        <v>0</v>
      </c>
    </row>
    <row r="7026" spans="1:10">
      <c r="A7026" s="144">
        <v>14</v>
      </c>
      <c r="B7026" s="145" t="s">
        <v>37</v>
      </c>
      <c r="C7026" s="37"/>
      <c r="D7026" s="149">
        <v>65934</v>
      </c>
      <c r="E7026" s="28">
        <f t="shared" si="798"/>
        <v>0</v>
      </c>
      <c r="F7026" s="29">
        <v>0</v>
      </c>
      <c r="G7026" s="30">
        <f t="shared" si="799"/>
        <v>0</v>
      </c>
      <c r="H7026" s="63">
        <f t="shared" si="800"/>
        <v>61049.999999999993</v>
      </c>
      <c r="I7026" s="63"/>
      <c r="J7026" s="59">
        <f t="shared" si="801"/>
        <v>0</v>
      </c>
    </row>
    <row r="7027" spans="1:10">
      <c r="A7027" s="144">
        <v>15</v>
      </c>
      <c r="B7027" s="145" t="s">
        <v>38</v>
      </c>
      <c r="C7027" s="37"/>
      <c r="D7027" s="149">
        <v>76626</v>
      </c>
      <c r="E7027" s="28">
        <f t="shared" si="798"/>
        <v>0</v>
      </c>
      <c r="F7027" s="124">
        <v>0</v>
      </c>
      <c r="G7027" s="30">
        <f t="shared" si="799"/>
        <v>0</v>
      </c>
      <c r="H7027" s="63">
        <f t="shared" si="800"/>
        <v>70950</v>
      </c>
      <c r="I7027" s="63"/>
      <c r="J7027" s="59">
        <f t="shared" si="801"/>
        <v>0</v>
      </c>
    </row>
    <row r="7028" spans="1:10">
      <c r="A7028" s="144">
        <v>16</v>
      </c>
      <c r="B7028" s="145" t="s">
        <v>39</v>
      </c>
      <c r="C7028" s="37"/>
      <c r="D7028" s="149">
        <v>80190</v>
      </c>
      <c r="E7028" s="28">
        <f t="shared" si="798"/>
        <v>0</v>
      </c>
      <c r="F7028" s="29">
        <v>0</v>
      </c>
      <c r="G7028" s="30">
        <f t="shared" si="799"/>
        <v>0</v>
      </c>
      <c r="H7028" s="63">
        <f t="shared" si="800"/>
        <v>74250</v>
      </c>
      <c r="I7028" s="63"/>
      <c r="J7028" s="59">
        <f t="shared" si="801"/>
        <v>0</v>
      </c>
    </row>
    <row r="7029" spans="1:10">
      <c r="A7029" s="144">
        <v>17</v>
      </c>
      <c r="B7029" s="145" t="s">
        <v>40</v>
      </c>
      <c r="C7029" s="37"/>
      <c r="D7029" s="149">
        <v>113832</v>
      </c>
      <c r="E7029" s="28">
        <f t="shared" si="798"/>
        <v>0</v>
      </c>
      <c r="F7029" s="29">
        <v>0</v>
      </c>
      <c r="G7029" s="30">
        <f t="shared" si="799"/>
        <v>0</v>
      </c>
      <c r="H7029" s="63">
        <f t="shared" si="800"/>
        <v>105400</v>
      </c>
      <c r="I7029" s="63"/>
      <c r="J7029" s="59">
        <f t="shared" si="801"/>
        <v>0</v>
      </c>
    </row>
    <row r="7030" spans="1:10" ht="17.25">
      <c r="A7030" s="144">
        <v>18</v>
      </c>
      <c r="B7030" s="145" t="s">
        <v>41</v>
      </c>
      <c r="C7030" s="37"/>
      <c r="D7030" s="150">
        <v>98010</v>
      </c>
      <c r="E7030" s="28">
        <f t="shared" si="798"/>
        <v>0</v>
      </c>
      <c r="F7030" s="29">
        <v>0</v>
      </c>
      <c r="G7030" s="30">
        <f t="shared" si="799"/>
        <v>0</v>
      </c>
      <c r="H7030" s="63">
        <f t="shared" si="800"/>
        <v>90750</v>
      </c>
      <c r="I7030" s="45"/>
      <c r="J7030" s="64"/>
    </row>
    <row r="7031" spans="1:10" ht="31.5">
      <c r="A7031" s="40"/>
      <c r="B7031" s="41" t="s">
        <v>42</v>
      </c>
      <c r="C7031" s="42">
        <f>SUM(C7013:C7030)</f>
        <v>12</v>
      </c>
      <c r="D7031" s="42"/>
      <c r="E7031" s="43">
        <f>SUM(E7013:E7030)</f>
        <v>1195488</v>
      </c>
      <c r="F7031" s="43"/>
      <c r="G7031" s="44">
        <f>SUM(G7013:G7030)</f>
        <v>1195488</v>
      </c>
      <c r="H7031" s="5"/>
      <c r="I7031" s="5"/>
      <c r="J7031" s="75">
        <f>J7030*0.08</f>
        <v>0</v>
      </c>
    </row>
    <row r="7032" spans="1:10" ht="31.5">
      <c r="A7032" s="46"/>
      <c r="B7032" s="47"/>
      <c r="C7032" s="48"/>
      <c r="D7032" s="48"/>
      <c r="E7032" s="49"/>
      <c r="F7032" s="49"/>
      <c r="G7032" s="151"/>
      <c r="H7032" s="6"/>
      <c r="I7032" s="6"/>
      <c r="J7032" s="76">
        <f>SUM(J7030:J7031)</f>
        <v>0</v>
      </c>
    </row>
    <row r="7033" spans="1:10" ht="18">
      <c r="A7033" s="283" t="s">
        <v>43</v>
      </c>
      <c r="B7033" s="283"/>
      <c r="C7033" s="284" t="s">
        <v>44</v>
      </c>
      <c r="D7033" s="284"/>
      <c r="E7033" s="54"/>
      <c r="F7033" s="54"/>
      <c r="G7033" s="55" t="s">
        <v>45</v>
      </c>
      <c r="H7033" s="141"/>
      <c r="I7033" s="141"/>
      <c r="J7033" s="141"/>
    </row>
    <row r="7038" spans="1:10" ht="15.75">
      <c r="A7038" s="279" t="s">
        <v>0</v>
      </c>
      <c r="B7038" s="279"/>
      <c r="C7038" s="279"/>
      <c r="D7038" s="279"/>
      <c r="E7038" s="279"/>
      <c r="F7038" s="279"/>
      <c r="G7038" s="279"/>
      <c r="H7038" s="141"/>
      <c r="I7038" s="141"/>
      <c r="J7038" s="141"/>
    </row>
    <row r="7039" spans="1:10" ht="15.75">
      <c r="A7039" s="279" t="s">
        <v>1</v>
      </c>
      <c r="B7039" s="279"/>
      <c r="C7039" s="279"/>
      <c r="D7039" s="279"/>
      <c r="E7039" s="279"/>
      <c r="F7039" s="279"/>
      <c r="G7039" s="279"/>
      <c r="H7039" s="1"/>
      <c r="I7039" s="1"/>
      <c r="J7039" s="71"/>
    </row>
    <row r="7040" spans="1:10" ht="15.75">
      <c r="A7040" s="279" t="s">
        <v>2</v>
      </c>
      <c r="B7040" s="279"/>
      <c r="C7040" s="279"/>
      <c r="D7040" s="279"/>
      <c r="E7040" s="279"/>
      <c r="F7040" s="279"/>
      <c r="G7040" s="279"/>
      <c r="H7040" s="1"/>
      <c r="I7040" s="1"/>
      <c r="J7040" s="71"/>
    </row>
    <row r="7041" spans="1:10" ht="15.75">
      <c r="A7041" s="279" t="s">
        <v>4</v>
      </c>
      <c r="B7041" s="279"/>
      <c r="C7041" s="279"/>
      <c r="D7041" s="279"/>
      <c r="E7041" s="279"/>
      <c r="F7041" s="279"/>
      <c r="G7041" s="279"/>
      <c r="H7041" s="1"/>
      <c r="I7041" s="1"/>
      <c r="J7041" s="71"/>
    </row>
    <row r="7042" spans="1:10" ht="27">
      <c r="A7042" s="280" t="s">
        <v>6</v>
      </c>
      <c r="B7042" s="280"/>
      <c r="C7042" s="280"/>
      <c r="D7042" s="280"/>
      <c r="E7042" s="280"/>
      <c r="F7042" s="280"/>
      <c r="G7042" s="280"/>
      <c r="H7042" s="2"/>
      <c r="I7042" s="2"/>
      <c r="J7042" s="72"/>
    </row>
    <row r="7043" spans="1:10" ht="27">
      <c r="A7043" s="142"/>
      <c r="B7043" s="142"/>
      <c r="C7043" s="281" t="s">
        <v>655</v>
      </c>
      <c r="D7043" s="281"/>
      <c r="E7043" s="281"/>
      <c r="F7043" s="281"/>
      <c r="G7043" s="281"/>
      <c r="H7043" s="68"/>
      <c r="I7043" s="68"/>
      <c r="J7043" s="71"/>
    </row>
    <row r="7044" spans="1:10" ht="15.75">
      <c r="A7044" s="11" t="s">
        <v>358</v>
      </c>
      <c r="B7044" s="12">
        <v>4138420972</v>
      </c>
      <c r="C7044" s="143"/>
      <c r="D7044" s="286"/>
      <c r="E7044" s="286"/>
      <c r="F7044" s="286"/>
      <c r="G7044" s="286"/>
      <c r="H7044" s="69" t="s">
        <v>161</v>
      </c>
      <c r="I7044" s="69"/>
      <c r="J7044" s="73"/>
    </row>
    <row r="7045" spans="1:10" ht="15.75">
      <c r="A7045" s="11" t="s">
        <v>9</v>
      </c>
      <c r="B7045" s="286" t="s">
        <v>586</v>
      </c>
      <c r="C7045" s="286"/>
      <c r="D7045" s="286"/>
      <c r="E7045" s="16"/>
      <c r="F7045" s="11"/>
      <c r="G7045" s="16"/>
      <c r="H7045" s="1"/>
      <c r="I7045" s="1"/>
      <c r="J7045" s="71"/>
    </row>
    <row r="7046" spans="1:10" ht="15.75">
      <c r="A7046" s="11" t="s">
        <v>11</v>
      </c>
      <c r="B7046" s="289" t="s">
        <v>702</v>
      </c>
      <c r="C7046" s="289"/>
      <c r="D7046" s="289"/>
      <c r="E7046" s="289"/>
      <c r="F7046" s="18"/>
      <c r="G7046" s="19"/>
      <c r="H7046" s="1"/>
      <c r="I7046" s="1"/>
      <c r="J7046" s="71"/>
    </row>
    <row r="7047" spans="1:10" ht="15.75">
      <c r="A7047" s="21" t="s">
        <v>14</v>
      </c>
      <c r="B7047" s="21" t="s">
        <v>16</v>
      </c>
      <c r="C7047" s="21"/>
      <c r="D7047" s="22" t="s">
        <v>18</v>
      </c>
      <c r="E7047" s="23" t="s">
        <v>19</v>
      </c>
      <c r="F7047" s="23" t="s">
        <v>20</v>
      </c>
      <c r="G7047" s="21" t="s">
        <v>21</v>
      </c>
      <c r="H7047" s="63"/>
      <c r="I7047" s="63"/>
      <c r="J7047" s="59">
        <f>H7047*C7048</f>
        <v>0</v>
      </c>
    </row>
    <row r="7048" spans="1:10">
      <c r="A7048" s="144">
        <v>1</v>
      </c>
      <c r="B7048" s="145" t="s">
        <v>23</v>
      </c>
      <c r="C7048" s="26">
        <v>2</v>
      </c>
      <c r="D7048" s="146">
        <v>79305</v>
      </c>
      <c r="E7048" s="28">
        <f t="shared" ref="E7048:E7065" si="802">D7048*C7048</f>
        <v>158610</v>
      </c>
      <c r="F7048" s="29">
        <v>0</v>
      </c>
      <c r="G7048" s="30">
        <f t="shared" ref="G7048:G7065" si="803">E7048-E7048*F7048</f>
        <v>158610</v>
      </c>
      <c r="H7048" s="63">
        <f t="shared" ref="H7048:H7065" si="804">D7048/1.08</f>
        <v>73430.555555555547</v>
      </c>
      <c r="I7048" s="63"/>
      <c r="J7048" s="59">
        <f>H7048*C7049</f>
        <v>0</v>
      </c>
    </row>
    <row r="7049" spans="1:10">
      <c r="A7049" s="144">
        <v>2</v>
      </c>
      <c r="B7049" s="145" t="s">
        <v>25</v>
      </c>
      <c r="C7049" s="32"/>
      <c r="D7049" s="147">
        <v>128591</v>
      </c>
      <c r="E7049" s="28">
        <f t="shared" si="802"/>
        <v>0</v>
      </c>
      <c r="F7049" s="29">
        <v>0</v>
      </c>
      <c r="G7049" s="30">
        <f t="shared" si="803"/>
        <v>0</v>
      </c>
      <c r="H7049" s="63">
        <f t="shared" si="804"/>
        <v>119065.74074074073</v>
      </c>
      <c r="I7049" s="63"/>
      <c r="J7049" s="59"/>
    </row>
    <row r="7050" spans="1:10">
      <c r="A7050" s="144">
        <v>3</v>
      </c>
      <c r="B7050" s="145" t="s">
        <v>26</v>
      </c>
      <c r="C7050" s="34">
        <v>5</v>
      </c>
      <c r="D7050" s="146">
        <v>60043</v>
      </c>
      <c r="E7050" s="28">
        <f t="shared" si="802"/>
        <v>300215</v>
      </c>
      <c r="F7050" s="29">
        <v>0</v>
      </c>
      <c r="G7050" s="30">
        <f t="shared" si="803"/>
        <v>300215</v>
      </c>
      <c r="H7050" s="63">
        <f t="shared" si="804"/>
        <v>55595.370370370365</v>
      </c>
      <c r="I7050" s="63"/>
      <c r="J7050" s="59"/>
    </row>
    <row r="7051" spans="1:10">
      <c r="A7051" s="144">
        <v>4</v>
      </c>
      <c r="B7051" s="145" t="s">
        <v>27</v>
      </c>
      <c r="C7051" s="106"/>
      <c r="D7051" s="146">
        <v>115781</v>
      </c>
      <c r="E7051" s="28">
        <f t="shared" si="802"/>
        <v>0</v>
      </c>
      <c r="F7051" s="29">
        <v>0</v>
      </c>
      <c r="G7051" s="30">
        <f t="shared" si="803"/>
        <v>0</v>
      </c>
      <c r="H7051" s="63">
        <f t="shared" si="804"/>
        <v>107204.62962962962</v>
      </c>
      <c r="I7051" s="63"/>
      <c r="J7051" s="59"/>
    </row>
    <row r="7052" spans="1:10">
      <c r="A7052" s="144">
        <v>5</v>
      </c>
      <c r="B7052" s="145" t="s">
        <v>28</v>
      </c>
      <c r="C7052" s="32">
        <v>2</v>
      </c>
      <c r="D7052" s="146">
        <v>119943</v>
      </c>
      <c r="E7052" s="28">
        <f t="shared" si="802"/>
        <v>239886</v>
      </c>
      <c r="F7052" s="124">
        <v>0</v>
      </c>
      <c r="G7052" s="30">
        <f t="shared" si="803"/>
        <v>239886</v>
      </c>
      <c r="H7052" s="63">
        <f t="shared" si="804"/>
        <v>111058.33333333333</v>
      </c>
      <c r="I7052" s="63"/>
      <c r="J7052" s="59"/>
    </row>
    <row r="7053" spans="1:10">
      <c r="A7053" s="144">
        <v>6</v>
      </c>
      <c r="B7053" s="145" t="s">
        <v>29</v>
      </c>
      <c r="C7053" s="26"/>
      <c r="D7053" s="146">
        <v>94810</v>
      </c>
      <c r="E7053" s="28">
        <f t="shared" si="802"/>
        <v>0</v>
      </c>
      <c r="F7053" s="29">
        <v>0</v>
      </c>
      <c r="G7053" s="30">
        <f t="shared" si="803"/>
        <v>0</v>
      </c>
      <c r="H7053" s="63">
        <f t="shared" si="804"/>
        <v>87787.037037037036</v>
      </c>
      <c r="I7053" s="63"/>
      <c r="J7053" s="59"/>
    </row>
    <row r="7054" spans="1:10">
      <c r="A7054" s="144">
        <v>7</v>
      </c>
      <c r="B7054" s="145" t="s">
        <v>30</v>
      </c>
      <c r="C7054" s="34"/>
      <c r="D7054" s="146">
        <v>141396</v>
      </c>
      <c r="E7054" s="28">
        <f t="shared" si="802"/>
        <v>0</v>
      </c>
      <c r="F7054" s="29">
        <v>0</v>
      </c>
      <c r="G7054" s="30">
        <f t="shared" si="803"/>
        <v>0</v>
      </c>
      <c r="H7054" s="63">
        <f t="shared" si="804"/>
        <v>130922.22222222222</v>
      </c>
      <c r="I7054" s="63"/>
      <c r="J7054" s="59"/>
    </row>
    <row r="7055" spans="1:10">
      <c r="A7055" s="144">
        <v>8</v>
      </c>
      <c r="B7055" s="145" t="s">
        <v>31</v>
      </c>
      <c r="C7055" s="26"/>
      <c r="D7055" s="146">
        <v>232931</v>
      </c>
      <c r="E7055" s="28">
        <f t="shared" si="802"/>
        <v>0</v>
      </c>
      <c r="F7055" s="29">
        <v>0</v>
      </c>
      <c r="G7055" s="30">
        <f t="shared" si="803"/>
        <v>0</v>
      </c>
      <c r="H7055" s="63">
        <f t="shared" si="804"/>
        <v>215676.85185185182</v>
      </c>
      <c r="I7055" s="63"/>
      <c r="J7055" s="59"/>
    </row>
    <row r="7056" spans="1:10">
      <c r="A7056" s="144">
        <v>9</v>
      </c>
      <c r="B7056" s="148" t="s">
        <v>32</v>
      </c>
      <c r="C7056" s="26"/>
      <c r="D7056" s="146">
        <v>101534</v>
      </c>
      <c r="E7056" s="28">
        <f t="shared" si="802"/>
        <v>0</v>
      </c>
      <c r="F7056" s="29">
        <v>0</v>
      </c>
      <c r="G7056" s="30">
        <f t="shared" si="803"/>
        <v>0</v>
      </c>
      <c r="H7056" s="63">
        <f t="shared" si="804"/>
        <v>94012.962962962964</v>
      </c>
      <c r="I7056" s="63"/>
      <c r="J7056" s="59"/>
    </row>
    <row r="7057" spans="1:10">
      <c r="A7057" s="144">
        <v>10</v>
      </c>
      <c r="B7057" s="148" t="s">
        <v>33</v>
      </c>
      <c r="C7057" s="37"/>
      <c r="D7057" s="147">
        <v>110148</v>
      </c>
      <c r="E7057" s="28">
        <f t="shared" si="802"/>
        <v>0</v>
      </c>
      <c r="F7057" s="29">
        <v>0</v>
      </c>
      <c r="G7057" s="30">
        <f t="shared" si="803"/>
        <v>0</v>
      </c>
      <c r="H7057" s="63">
        <f t="shared" si="804"/>
        <v>101988.88888888888</v>
      </c>
      <c r="I7057" s="63"/>
      <c r="J7057" s="59"/>
    </row>
    <row r="7058" spans="1:10">
      <c r="A7058" s="144">
        <v>11</v>
      </c>
      <c r="B7058" s="145" t="s">
        <v>34</v>
      </c>
      <c r="C7058" s="37"/>
      <c r="D7058" s="146">
        <v>54198</v>
      </c>
      <c r="E7058" s="28">
        <f t="shared" si="802"/>
        <v>0</v>
      </c>
      <c r="F7058" s="29">
        <v>0</v>
      </c>
      <c r="G7058" s="30">
        <f t="shared" si="803"/>
        <v>0</v>
      </c>
      <c r="H7058" s="63">
        <f t="shared" si="804"/>
        <v>50183.333333333328</v>
      </c>
      <c r="I7058" s="63"/>
      <c r="J7058" s="59">
        <f t="shared" ref="J7058:J7064" si="805">H7058*C7059</f>
        <v>0</v>
      </c>
    </row>
    <row r="7059" spans="1:10">
      <c r="A7059" s="144">
        <v>12</v>
      </c>
      <c r="B7059" s="145" t="s">
        <v>35</v>
      </c>
      <c r="C7059" s="37"/>
      <c r="D7059" s="146">
        <v>49680</v>
      </c>
      <c r="E7059" s="28">
        <f t="shared" si="802"/>
        <v>0</v>
      </c>
      <c r="F7059" s="29">
        <v>0</v>
      </c>
      <c r="G7059" s="30">
        <f t="shared" si="803"/>
        <v>0</v>
      </c>
      <c r="H7059" s="63">
        <f t="shared" si="804"/>
        <v>46000</v>
      </c>
      <c r="I7059" s="63"/>
      <c r="J7059" s="59">
        <f t="shared" si="805"/>
        <v>0</v>
      </c>
    </row>
    <row r="7060" spans="1:10">
      <c r="A7060" s="144">
        <v>13</v>
      </c>
      <c r="B7060" s="145" t="s">
        <v>36</v>
      </c>
      <c r="C7060" s="37"/>
      <c r="D7060" s="149">
        <v>64152</v>
      </c>
      <c r="E7060" s="28">
        <f t="shared" si="802"/>
        <v>0</v>
      </c>
      <c r="F7060" s="29">
        <v>0</v>
      </c>
      <c r="G7060" s="30">
        <f t="shared" si="803"/>
        <v>0</v>
      </c>
      <c r="H7060" s="63">
        <f t="shared" si="804"/>
        <v>59399.999999999993</v>
      </c>
      <c r="I7060" s="63"/>
      <c r="J7060" s="59">
        <f t="shared" si="805"/>
        <v>0</v>
      </c>
    </row>
    <row r="7061" spans="1:10">
      <c r="A7061" s="144">
        <v>14</v>
      </c>
      <c r="B7061" s="145" t="s">
        <v>37</v>
      </c>
      <c r="C7061" s="37"/>
      <c r="D7061" s="149">
        <v>65934</v>
      </c>
      <c r="E7061" s="28">
        <f t="shared" si="802"/>
        <v>0</v>
      </c>
      <c r="F7061" s="29">
        <v>0</v>
      </c>
      <c r="G7061" s="30">
        <f t="shared" si="803"/>
        <v>0</v>
      </c>
      <c r="H7061" s="63">
        <f t="shared" si="804"/>
        <v>61049.999999999993</v>
      </c>
      <c r="I7061" s="63"/>
      <c r="J7061" s="59">
        <f t="shared" si="805"/>
        <v>0</v>
      </c>
    </row>
    <row r="7062" spans="1:10">
      <c r="A7062" s="144">
        <v>15</v>
      </c>
      <c r="B7062" s="145" t="s">
        <v>38</v>
      </c>
      <c r="C7062" s="37"/>
      <c r="D7062" s="149">
        <v>76626</v>
      </c>
      <c r="E7062" s="28">
        <f t="shared" si="802"/>
        <v>0</v>
      </c>
      <c r="F7062" s="124">
        <v>0</v>
      </c>
      <c r="G7062" s="30">
        <f t="shared" si="803"/>
        <v>0</v>
      </c>
      <c r="H7062" s="63">
        <f t="shared" si="804"/>
        <v>70950</v>
      </c>
      <c r="I7062" s="63"/>
      <c r="J7062" s="59">
        <f t="shared" si="805"/>
        <v>0</v>
      </c>
    </row>
    <row r="7063" spans="1:10">
      <c r="A7063" s="144">
        <v>16</v>
      </c>
      <c r="B7063" s="145" t="s">
        <v>39</v>
      </c>
      <c r="C7063" s="37"/>
      <c r="D7063" s="149">
        <v>80190</v>
      </c>
      <c r="E7063" s="28">
        <f t="shared" si="802"/>
        <v>0</v>
      </c>
      <c r="F7063" s="29">
        <v>0</v>
      </c>
      <c r="G7063" s="30">
        <f t="shared" si="803"/>
        <v>0</v>
      </c>
      <c r="H7063" s="63">
        <f t="shared" si="804"/>
        <v>74250</v>
      </c>
      <c r="I7063" s="63"/>
      <c r="J7063" s="59">
        <f t="shared" si="805"/>
        <v>0</v>
      </c>
    </row>
    <row r="7064" spans="1:10">
      <c r="A7064" s="144">
        <v>17</v>
      </c>
      <c r="B7064" s="145" t="s">
        <v>40</v>
      </c>
      <c r="C7064" s="37"/>
      <c r="D7064" s="149">
        <v>113832</v>
      </c>
      <c r="E7064" s="28">
        <f t="shared" si="802"/>
        <v>0</v>
      </c>
      <c r="F7064" s="29">
        <v>0</v>
      </c>
      <c r="G7064" s="30">
        <f t="shared" si="803"/>
        <v>0</v>
      </c>
      <c r="H7064" s="63">
        <f t="shared" si="804"/>
        <v>105400</v>
      </c>
      <c r="I7064" s="63"/>
      <c r="J7064" s="59">
        <f t="shared" si="805"/>
        <v>0</v>
      </c>
    </row>
    <row r="7065" spans="1:10" ht="17.25">
      <c r="A7065" s="144">
        <v>18</v>
      </c>
      <c r="B7065" s="145" t="s">
        <v>41</v>
      </c>
      <c r="C7065" s="37"/>
      <c r="D7065" s="150">
        <v>98010</v>
      </c>
      <c r="E7065" s="28">
        <f t="shared" si="802"/>
        <v>0</v>
      </c>
      <c r="F7065" s="29">
        <v>0</v>
      </c>
      <c r="G7065" s="30">
        <f t="shared" si="803"/>
        <v>0</v>
      </c>
      <c r="H7065" s="63">
        <f t="shared" si="804"/>
        <v>90750</v>
      </c>
      <c r="I7065" s="45"/>
      <c r="J7065" s="64"/>
    </row>
    <row r="7066" spans="1:10" ht="31.5">
      <c r="A7066" s="40"/>
      <c r="B7066" s="41" t="s">
        <v>42</v>
      </c>
      <c r="C7066" s="42">
        <f>SUM(C7048:C7065)</f>
        <v>9</v>
      </c>
      <c r="D7066" s="42"/>
      <c r="E7066" s="43">
        <f>SUM(E7048:E7065)</f>
        <v>698711</v>
      </c>
      <c r="F7066" s="43"/>
      <c r="G7066" s="44">
        <f>SUM(G7048:G7065)</f>
        <v>698711</v>
      </c>
      <c r="H7066" s="5"/>
      <c r="I7066" s="5"/>
      <c r="J7066" s="75">
        <f>J7065*0.08</f>
        <v>0</v>
      </c>
    </row>
    <row r="7067" spans="1:10" ht="31.5">
      <c r="A7067" s="46"/>
      <c r="B7067" s="47"/>
      <c r="C7067" s="48"/>
      <c r="D7067" s="48"/>
      <c r="E7067" s="49"/>
      <c r="F7067" s="49"/>
      <c r="G7067" s="151"/>
      <c r="H7067" s="6"/>
      <c r="I7067" s="6"/>
      <c r="J7067" s="76">
        <f>SUM(J7065:J7066)</f>
        <v>0</v>
      </c>
    </row>
    <row r="7068" spans="1:10" ht="18">
      <c r="A7068" s="283" t="s">
        <v>43</v>
      </c>
      <c r="B7068" s="283"/>
      <c r="C7068" s="284" t="s">
        <v>44</v>
      </c>
      <c r="D7068" s="284"/>
      <c r="E7068" s="54"/>
      <c r="F7068" s="54"/>
      <c r="G7068" s="55" t="s">
        <v>45</v>
      </c>
      <c r="H7068" s="141"/>
      <c r="I7068" s="141"/>
      <c r="J7068" s="141"/>
    </row>
    <row r="7072" spans="1:10" ht="15.75">
      <c r="A7072" s="279" t="s">
        <v>0</v>
      </c>
      <c r="B7072" s="279"/>
      <c r="C7072" s="279"/>
      <c r="D7072" s="279"/>
      <c r="E7072" s="279"/>
      <c r="F7072" s="279"/>
      <c r="G7072" s="279"/>
      <c r="H7072" s="141"/>
      <c r="I7072" s="141"/>
      <c r="J7072" s="141"/>
    </row>
    <row r="7073" spans="1:10" ht="15.75">
      <c r="A7073" s="279" t="s">
        <v>1</v>
      </c>
      <c r="B7073" s="279"/>
      <c r="C7073" s="279"/>
      <c r="D7073" s="279"/>
      <c r="E7073" s="279"/>
      <c r="F7073" s="279"/>
      <c r="G7073" s="279"/>
      <c r="H7073" s="1"/>
      <c r="I7073" s="1"/>
      <c r="J7073" s="71"/>
    </row>
    <row r="7074" spans="1:10" ht="15.75">
      <c r="A7074" s="279" t="s">
        <v>2</v>
      </c>
      <c r="B7074" s="279"/>
      <c r="C7074" s="279"/>
      <c r="D7074" s="279"/>
      <c r="E7074" s="279"/>
      <c r="F7074" s="279"/>
      <c r="G7074" s="279"/>
      <c r="H7074" s="1"/>
      <c r="I7074" s="1"/>
      <c r="J7074" s="71"/>
    </row>
    <row r="7075" spans="1:10" ht="15.75">
      <c r="A7075" s="279" t="s">
        <v>4</v>
      </c>
      <c r="B7075" s="279"/>
      <c r="C7075" s="279"/>
      <c r="D7075" s="279"/>
      <c r="E7075" s="279"/>
      <c r="F7075" s="279"/>
      <c r="G7075" s="279"/>
      <c r="H7075" s="1"/>
      <c r="I7075" s="1"/>
      <c r="J7075" s="71"/>
    </row>
    <row r="7076" spans="1:10" ht="27">
      <c r="A7076" s="280" t="s">
        <v>6</v>
      </c>
      <c r="B7076" s="280"/>
      <c r="C7076" s="280"/>
      <c r="D7076" s="280"/>
      <c r="E7076" s="280"/>
      <c r="F7076" s="280"/>
      <c r="G7076" s="280"/>
      <c r="H7076" s="2"/>
      <c r="I7076" s="2"/>
      <c r="J7076" s="72"/>
    </row>
    <row r="7077" spans="1:10" ht="27">
      <c r="A7077" s="142"/>
      <c r="B7077" s="142"/>
      <c r="C7077" s="281" t="s">
        <v>655</v>
      </c>
      <c r="D7077" s="281"/>
      <c r="E7077" s="281"/>
      <c r="F7077" s="281"/>
      <c r="G7077" s="281"/>
      <c r="H7077" s="68"/>
      <c r="I7077" s="68"/>
      <c r="J7077" s="71"/>
    </row>
    <row r="7078" spans="1:10" ht="15.75">
      <c r="A7078" s="11" t="s">
        <v>358</v>
      </c>
      <c r="B7078" s="12">
        <v>4138416399</v>
      </c>
      <c r="C7078" s="143"/>
      <c r="D7078" s="286"/>
      <c r="E7078" s="286"/>
      <c r="F7078" s="286"/>
      <c r="G7078" s="286"/>
      <c r="H7078" s="69" t="s">
        <v>161</v>
      </c>
      <c r="I7078" s="69"/>
      <c r="J7078" s="73"/>
    </row>
    <row r="7079" spans="1:10" ht="15.75">
      <c r="A7079" s="11" t="s">
        <v>9</v>
      </c>
      <c r="B7079" s="286" t="s">
        <v>906</v>
      </c>
      <c r="C7079" s="286"/>
      <c r="D7079" s="286"/>
      <c r="E7079" s="16"/>
      <c r="F7079" s="11"/>
      <c r="G7079" s="16"/>
      <c r="H7079" s="1"/>
      <c r="I7079" s="1"/>
      <c r="J7079" s="71"/>
    </row>
    <row r="7080" spans="1:10" ht="15.75">
      <c r="A7080" s="11" t="s">
        <v>11</v>
      </c>
      <c r="B7080" s="289"/>
      <c r="C7080" s="289"/>
      <c r="D7080" s="289"/>
      <c r="E7080" s="289"/>
      <c r="F7080" s="18"/>
      <c r="G7080" s="19"/>
      <c r="H7080" s="1"/>
      <c r="I7080" s="1"/>
      <c r="J7080" s="71"/>
    </row>
    <row r="7081" spans="1:10" ht="15.75">
      <c r="A7081" s="21" t="s">
        <v>14</v>
      </c>
      <c r="B7081" s="21" t="s">
        <v>16</v>
      </c>
      <c r="C7081" s="21"/>
      <c r="D7081" s="22" t="s">
        <v>18</v>
      </c>
      <c r="E7081" s="23" t="s">
        <v>19</v>
      </c>
      <c r="F7081" s="23" t="s">
        <v>20</v>
      </c>
      <c r="G7081" s="21" t="s">
        <v>21</v>
      </c>
      <c r="H7081" s="63"/>
      <c r="I7081" s="63"/>
      <c r="J7081" s="59">
        <f>H7081*C7082</f>
        <v>0</v>
      </c>
    </row>
    <row r="7082" spans="1:10">
      <c r="A7082" s="144">
        <v>1</v>
      </c>
      <c r="B7082" s="145" t="s">
        <v>23</v>
      </c>
      <c r="C7082" s="26"/>
      <c r="D7082" s="146">
        <v>79305</v>
      </c>
      <c r="E7082" s="28">
        <f t="shared" ref="E7082:E7099" si="806">D7082*C7082</f>
        <v>0</v>
      </c>
      <c r="F7082" s="29">
        <v>0</v>
      </c>
      <c r="G7082" s="30">
        <f t="shared" ref="G7082:G7099" si="807">E7082-E7082*F7082</f>
        <v>0</v>
      </c>
      <c r="H7082" s="63">
        <f t="shared" ref="H7082:H7099" si="808">D7082/1.08</f>
        <v>73430.555555555547</v>
      </c>
      <c r="I7082" s="63"/>
      <c r="J7082" s="59">
        <f>H7082*C7083</f>
        <v>0</v>
      </c>
    </row>
    <row r="7083" spans="1:10">
      <c r="A7083" s="144">
        <v>2</v>
      </c>
      <c r="B7083" s="145" t="s">
        <v>25</v>
      </c>
      <c r="C7083" s="32"/>
      <c r="D7083" s="147">
        <v>128591</v>
      </c>
      <c r="E7083" s="28">
        <f t="shared" si="806"/>
        <v>0</v>
      </c>
      <c r="F7083" s="29">
        <v>0</v>
      </c>
      <c r="G7083" s="30">
        <f t="shared" si="807"/>
        <v>0</v>
      </c>
      <c r="H7083" s="63">
        <f t="shared" si="808"/>
        <v>119065.74074074073</v>
      </c>
      <c r="I7083" s="63"/>
      <c r="J7083" s="59"/>
    </row>
    <row r="7084" spans="1:10">
      <c r="A7084" s="144">
        <v>3</v>
      </c>
      <c r="B7084" s="145" t="s">
        <v>26</v>
      </c>
      <c r="C7084" s="34"/>
      <c r="D7084" s="146">
        <v>60043</v>
      </c>
      <c r="E7084" s="28">
        <f t="shared" si="806"/>
        <v>0</v>
      </c>
      <c r="F7084" s="29">
        <v>0</v>
      </c>
      <c r="G7084" s="30">
        <f t="shared" si="807"/>
        <v>0</v>
      </c>
      <c r="H7084" s="63">
        <f t="shared" si="808"/>
        <v>55595.370370370365</v>
      </c>
      <c r="I7084" s="63"/>
      <c r="J7084" s="59"/>
    </row>
    <row r="7085" spans="1:10">
      <c r="A7085" s="144">
        <v>4</v>
      </c>
      <c r="B7085" s="145" t="s">
        <v>27</v>
      </c>
      <c r="C7085" s="106"/>
      <c r="D7085" s="146">
        <v>115781</v>
      </c>
      <c r="E7085" s="28">
        <f t="shared" si="806"/>
        <v>0</v>
      </c>
      <c r="F7085" s="29">
        <v>0</v>
      </c>
      <c r="G7085" s="30">
        <f t="shared" si="807"/>
        <v>0</v>
      </c>
      <c r="H7085" s="63">
        <f t="shared" si="808"/>
        <v>107204.62962962962</v>
      </c>
      <c r="I7085" s="63"/>
      <c r="J7085" s="59"/>
    </row>
    <row r="7086" spans="1:10">
      <c r="A7086" s="144">
        <v>5</v>
      </c>
      <c r="B7086" s="145" t="s">
        <v>28</v>
      </c>
      <c r="C7086" s="32">
        <v>2</v>
      </c>
      <c r="D7086" s="146">
        <v>119943</v>
      </c>
      <c r="E7086" s="28">
        <f t="shared" si="806"/>
        <v>239886</v>
      </c>
      <c r="F7086" s="124">
        <v>0</v>
      </c>
      <c r="G7086" s="30">
        <f t="shared" si="807"/>
        <v>239886</v>
      </c>
      <c r="H7086" s="63">
        <f t="shared" si="808"/>
        <v>111058.33333333333</v>
      </c>
      <c r="I7086" s="63"/>
      <c r="J7086" s="59"/>
    </row>
    <row r="7087" spans="1:10">
      <c r="A7087" s="144">
        <v>6</v>
      </c>
      <c r="B7087" s="145" t="s">
        <v>29</v>
      </c>
      <c r="C7087" s="26"/>
      <c r="D7087" s="146">
        <v>94810</v>
      </c>
      <c r="E7087" s="28">
        <f t="shared" si="806"/>
        <v>0</v>
      </c>
      <c r="F7087" s="29">
        <v>0</v>
      </c>
      <c r="G7087" s="30">
        <f t="shared" si="807"/>
        <v>0</v>
      </c>
      <c r="H7087" s="63">
        <f t="shared" si="808"/>
        <v>87787.037037037036</v>
      </c>
      <c r="I7087" s="63"/>
      <c r="J7087" s="59"/>
    </row>
    <row r="7088" spans="1:10">
      <c r="A7088" s="144">
        <v>7</v>
      </c>
      <c r="B7088" s="145" t="s">
        <v>30</v>
      </c>
      <c r="C7088" s="34"/>
      <c r="D7088" s="146">
        <v>141396</v>
      </c>
      <c r="E7088" s="28">
        <f t="shared" si="806"/>
        <v>0</v>
      </c>
      <c r="F7088" s="29">
        <v>0</v>
      </c>
      <c r="G7088" s="30">
        <f t="shared" si="807"/>
        <v>0</v>
      </c>
      <c r="H7088" s="63">
        <f t="shared" si="808"/>
        <v>130922.22222222222</v>
      </c>
      <c r="I7088" s="63"/>
      <c r="J7088" s="59"/>
    </row>
    <row r="7089" spans="1:10">
      <c r="A7089" s="144">
        <v>8</v>
      </c>
      <c r="B7089" s="145" t="s">
        <v>31</v>
      </c>
      <c r="C7089" s="26"/>
      <c r="D7089" s="146">
        <v>232931</v>
      </c>
      <c r="E7089" s="28">
        <f t="shared" si="806"/>
        <v>0</v>
      </c>
      <c r="F7089" s="29">
        <v>0</v>
      </c>
      <c r="G7089" s="30">
        <f t="shared" si="807"/>
        <v>0</v>
      </c>
      <c r="H7089" s="63">
        <f t="shared" si="808"/>
        <v>215676.85185185182</v>
      </c>
      <c r="I7089" s="63"/>
      <c r="J7089" s="59"/>
    </row>
    <row r="7090" spans="1:10">
      <c r="A7090" s="144">
        <v>9</v>
      </c>
      <c r="B7090" s="148" t="s">
        <v>32</v>
      </c>
      <c r="C7090" s="26"/>
      <c r="D7090" s="146">
        <v>101534</v>
      </c>
      <c r="E7090" s="28">
        <f t="shared" si="806"/>
        <v>0</v>
      </c>
      <c r="F7090" s="29">
        <v>0</v>
      </c>
      <c r="G7090" s="30">
        <f t="shared" si="807"/>
        <v>0</v>
      </c>
      <c r="H7090" s="63">
        <f t="shared" si="808"/>
        <v>94012.962962962964</v>
      </c>
      <c r="I7090" s="63"/>
      <c r="J7090" s="59"/>
    </row>
    <row r="7091" spans="1:10">
      <c r="A7091" s="144">
        <v>10</v>
      </c>
      <c r="B7091" s="148" t="s">
        <v>33</v>
      </c>
      <c r="C7091" s="37"/>
      <c r="D7091" s="147">
        <v>110148</v>
      </c>
      <c r="E7091" s="28">
        <f t="shared" si="806"/>
        <v>0</v>
      </c>
      <c r="F7091" s="29">
        <v>0</v>
      </c>
      <c r="G7091" s="30">
        <f t="shared" si="807"/>
        <v>0</v>
      </c>
      <c r="H7091" s="63">
        <f t="shared" si="808"/>
        <v>101988.88888888888</v>
      </c>
      <c r="I7091" s="63"/>
      <c r="J7091" s="59"/>
    </row>
    <row r="7092" spans="1:10">
      <c r="A7092" s="144">
        <v>11</v>
      </c>
      <c r="B7092" s="145" t="s">
        <v>34</v>
      </c>
      <c r="C7092" s="37"/>
      <c r="D7092" s="146">
        <v>54198</v>
      </c>
      <c r="E7092" s="28">
        <f t="shared" si="806"/>
        <v>0</v>
      </c>
      <c r="F7092" s="29">
        <v>0</v>
      </c>
      <c r="G7092" s="30">
        <f t="shared" si="807"/>
        <v>0</v>
      </c>
      <c r="H7092" s="63">
        <f t="shared" si="808"/>
        <v>50183.333333333328</v>
      </c>
      <c r="I7092" s="63"/>
      <c r="J7092" s="59">
        <f t="shared" ref="J7092:J7098" si="809">H7092*C7093</f>
        <v>0</v>
      </c>
    </row>
    <row r="7093" spans="1:10">
      <c r="A7093" s="144">
        <v>12</v>
      </c>
      <c r="B7093" s="145" t="s">
        <v>35</v>
      </c>
      <c r="C7093" s="37"/>
      <c r="D7093" s="146">
        <v>49680</v>
      </c>
      <c r="E7093" s="28">
        <f t="shared" si="806"/>
        <v>0</v>
      </c>
      <c r="F7093" s="29">
        <v>0</v>
      </c>
      <c r="G7093" s="30">
        <f t="shared" si="807"/>
        <v>0</v>
      </c>
      <c r="H7093" s="63">
        <f t="shared" si="808"/>
        <v>46000</v>
      </c>
      <c r="I7093" s="63"/>
      <c r="J7093" s="59">
        <f t="shared" si="809"/>
        <v>138000</v>
      </c>
    </row>
    <row r="7094" spans="1:10">
      <c r="A7094" s="144">
        <v>13</v>
      </c>
      <c r="B7094" s="145" t="s">
        <v>36</v>
      </c>
      <c r="C7094" s="37">
        <v>3</v>
      </c>
      <c r="D7094" s="149">
        <v>64152</v>
      </c>
      <c r="E7094" s="28">
        <f t="shared" si="806"/>
        <v>192456</v>
      </c>
      <c r="F7094" s="29">
        <v>0</v>
      </c>
      <c r="G7094" s="30">
        <f t="shared" si="807"/>
        <v>192456</v>
      </c>
      <c r="H7094" s="63">
        <f t="shared" si="808"/>
        <v>59399.999999999993</v>
      </c>
      <c r="I7094" s="63"/>
      <c r="J7094" s="59">
        <f t="shared" si="809"/>
        <v>178199.99999999997</v>
      </c>
    </row>
    <row r="7095" spans="1:10">
      <c r="A7095" s="144">
        <v>14</v>
      </c>
      <c r="B7095" s="145" t="s">
        <v>37</v>
      </c>
      <c r="C7095" s="37">
        <v>3</v>
      </c>
      <c r="D7095" s="149">
        <v>65934</v>
      </c>
      <c r="E7095" s="28">
        <f t="shared" si="806"/>
        <v>197802</v>
      </c>
      <c r="F7095" s="29">
        <v>0</v>
      </c>
      <c r="G7095" s="30">
        <f t="shared" si="807"/>
        <v>197802</v>
      </c>
      <c r="H7095" s="63">
        <f t="shared" si="808"/>
        <v>61049.999999999993</v>
      </c>
      <c r="I7095" s="63"/>
      <c r="J7095" s="59">
        <f t="shared" si="809"/>
        <v>0</v>
      </c>
    </row>
    <row r="7096" spans="1:10">
      <c r="A7096" s="144">
        <v>15</v>
      </c>
      <c r="B7096" s="145" t="s">
        <v>38</v>
      </c>
      <c r="C7096" s="37"/>
      <c r="D7096" s="149">
        <v>76626</v>
      </c>
      <c r="E7096" s="28">
        <f t="shared" si="806"/>
        <v>0</v>
      </c>
      <c r="F7096" s="124">
        <v>0</v>
      </c>
      <c r="G7096" s="30">
        <f t="shared" si="807"/>
        <v>0</v>
      </c>
      <c r="H7096" s="63">
        <f t="shared" si="808"/>
        <v>70950</v>
      </c>
      <c r="I7096" s="63"/>
      <c r="J7096" s="59">
        <f t="shared" si="809"/>
        <v>212850</v>
      </c>
    </row>
    <row r="7097" spans="1:10">
      <c r="A7097" s="144">
        <v>16</v>
      </c>
      <c r="B7097" s="145" t="s">
        <v>39</v>
      </c>
      <c r="C7097" s="37">
        <v>3</v>
      </c>
      <c r="D7097" s="149">
        <v>80190</v>
      </c>
      <c r="E7097" s="28">
        <f t="shared" si="806"/>
        <v>240570</v>
      </c>
      <c r="F7097" s="29">
        <v>0</v>
      </c>
      <c r="G7097" s="30">
        <f t="shared" si="807"/>
        <v>240570</v>
      </c>
      <c r="H7097" s="63">
        <f t="shared" si="808"/>
        <v>74250</v>
      </c>
      <c r="I7097" s="63"/>
      <c r="J7097" s="59">
        <f t="shared" si="809"/>
        <v>222750</v>
      </c>
    </row>
    <row r="7098" spans="1:10">
      <c r="A7098" s="144">
        <v>17</v>
      </c>
      <c r="B7098" s="145" t="s">
        <v>40</v>
      </c>
      <c r="C7098" s="37">
        <v>3</v>
      </c>
      <c r="D7098" s="149">
        <v>113832</v>
      </c>
      <c r="E7098" s="28">
        <f t="shared" si="806"/>
        <v>341496</v>
      </c>
      <c r="F7098" s="29">
        <v>0</v>
      </c>
      <c r="G7098" s="30">
        <f t="shared" si="807"/>
        <v>341496</v>
      </c>
      <c r="H7098" s="63">
        <f t="shared" si="808"/>
        <v>105400</v>
      </c>
      <c r="I7098" s="63"/>
      <c r="J7098" s="59">
        <f t="shared" si="809"/>
        <v>316200</v>
      </c>
    </row>
    <row r="7099" spans="1:10" ht="17.25">
      <c r="A7099" s="144">
        <v>18</v>
      </c>
      <c r="B7099" s="145" t="s">
        <v>41</v>
      </c>
      <c r="C7099" s="37">
        <v>3</v>
      </c>
      <c r="D7099" s="150">
        <v>98010</v>
      </c>
      <c r="E7099" s="28">
        <f t="shared" si="806"/>
        <v>294030</v>
      </c>
      <c r="F7099" s="29">
        <v>0</v>
      </c>
      <c r="G7099" s="30">
        <f t="shared" si="807"/>
        <v>294030</v>
      </c>
      <c r="H7099" s="63">
        <f t="shared" si="808"/>
        <v>90750</v>
      </c>
      <c r="I7099" s="45"/>
      <c r="J7099" s="64"/>
    </row>
    <row r="7100" spans="1:10" ht="31.5">
      <c r="A7100" s="40"/>
      <c r="B7100" s="41" t="s">
        <v>42</v>
      </c>
      <c r="C7100" s="42">
        <f>SUM(C7082:C7099)</f>
        <v>17</v>
      </c>
      <c r="D7100" s="42"/>
      <c r="E7100" s="43">
        <f>SUM(E7082:E7099)</f>
        <v>1506240</v>
      </c>
      <c r="F7100" s="43"/>
      <c r="G7100" s="44">
        <f>SUM(G7082:G7099)</f>
        <v>1506240</v>
      </c>
      <c r="H7100" s="5"/>
      <c r="I7100" s="5"/>
      <c r="J7100" s="75">
        <f>J7099*0.08</f>
        <v>0</v>
      </c>
    </row>
    <row r="7101" spans="1:10" ht="31.5">
      <c r="A7101" s="46"/>
      <c r="B7101" s="47"/>
      <c r="C7101" s="48"/>
      <c r="D7101" s="48"/>
      <c r="E7101" s="49"/>
      <c r="F7101" s="49"/>
      <c r="G7101" s="151"/>
      <c r="H7101" s="6"/>
      <c r="I7101" s="6"/>
      <c r="J7101" s="76">
        <f>SUM(J7099:J7100)</f>
        <v>0</v>
      </c>
    </row>
    <row r="7102" spans="1:10" ht="18">
      <c r="A7102" s="283" t="s">
        <v>43</v>
      </c>
      <c r="B7102" s="283"/>
      <c r="C7102" s="284" t="s">
        <v>44</v>
      </c>
      <c r="D7102" s="284"/>
      <c r="E7102" s="54"/>
      <c r="F7102" s="54"/>
      <c r="G7102" s="55" t="s">
        <v>45</v>
      </c>
      <c r="H7102" s="141"/>
      <c r="I7102" s="141"/>
      <c r="J7102" s="141"/>
    </row>
    <row r="7107" spans="1:10" ht="15.75">
      <c r="A7107" s="279" t="s">
        <v>0</v>
      </c>
      <c r="B7107" s="279"/>
      <c r="C7107" s="279"/>
      <c r="D7107" s="279"/>
      <c r="E7107" s="279"/>
      <c r="F7107" s="279"/>
      <c r="G7107" s="279"/>
      <c r="H7107" s="141"/>
      <c r="I7107" s="141"/>
      <c r="J7107" s="141"/>
    </row>
    <row r="7108" spans="1:10" ht="15.75">
      <c r="A7108" s="279" t="s">
        <v>1</v>
      </c>
      <c r="B7108" s="279"/>
      <c r="C7108" s="279"/>
      <c r="D7108" s="279"/>
      <c r="E7108" s="279"/>
      <c r="F7108" s="279"/>
      <c r="G7108" s="279"/>
      <c r="H7108" s="1"/>
      <c r="I7108" s="1"/>
      <c r="J7108" s="71"/>
    </row>
    <row r="7109" spans="1:10" ht="15.75">
      <c r="A7109" s="279" t="s">
        <v>2</v>
      </c>
      <c r="B7109" s="279"/>
      <c r="C7109" s="279"/>
      <c r="D7109" s="279"/>
      <c r="E7109" s="279"/>
      <c r="F7109" s="279"/>
      <c r="G7109" s="279"/>
      <c r="H7109" s="1"/>
      <c r="I7109" s="1"/>
      <c r="J7109" s="71"/>
    </row>
    <row r="7110" spans="1:10" ht="15.75">
      <c r="A7110" s="279" t="s">
        <v>4</v>
      </c>
      <c r="B7110" s="279"/>
      <c r="C7110" s="279"/>
      <c r="D7110" s="279"/>
      <c r="E7110" s="279"/>
      <c r="F7110" s="279"/>
      <c r="G7110" s="279"/>
      <c r="H7110" s="1"/>
      <c r="I7110" s="1"/>
      <c r="J7110" s="71"/>
    </row>
    <row r="7111" spans="1:10" ht="27">
      <c r="A7111" s="280" t="s">
        <v>6</v>
      </c>
      <c r="B7111" s="280"/>
      <c r="C7111" s="280"/>
      <c r="D7111" s="280"/>
      <c r="E7111" s="280"/>
      <c r="F7111" s="280"/>
      <c r="G7111" s="280"/>
      <c r="H7111" s="2"/>
      <c r="I7111" s="2"/>
      <c r="J7111" s="72"/>
    </row>
    <row r="7112" spans="1:10" ht="27">
      <c r="A7112" s="142"/>
      <c r="B7112" s="142"/>
      <c r="C7112" s="281" t="s">
        <v>655</v>
      </c>
      <c r="D7112" s="281"/>
      <c r="E7112" s="281"/>
      <c r="F7112" s="281"/>
      <c r="G7112" s="281"/>
      <c r="H7112" s="68"/>
      <c r="I7112" s="68"/>
      <c r="J7112" s="71"/>
    </row>
    <row r="7113" spans="1:10" ht="15.75">
      <c r="A7113" s="11" t="s">
        <v>358</v>
      </c>
      <c r="B7113" s="12">
        <v>4138416399</v>
      </c>
      <c r="C7113" s="143"/>
      <c r="D7113" s="286"/>
      <c r="E7113" s="286"/>
      <c r="F7113" s="286"/>
      <c r="G7113" s="286"/>
      <c r="H7113" s="69" t="s">
        <v>161</v>
      </c>
      <c r="I7113" s="69"/>
      <c r="J7113" s="73"/>
    </row>
    <row r="7114" spans="1:10" ht="15.75">
      <c r="A7114" s="11" t="s">
        <v>9</v>
      </c>
      <c r="B7114" s="286" t="s">
        <v>386</v>
      </c>
      <c r="C7114" s="286"/>
      <c r="D7114" s="286"/>
      <c r="E7114" s="16"/>
      <c r="F7114" s="11"/>
      <c r="G7114" s="16"/>
      <c r="H7114" s="1"/>
      <c r="I7114" s="1"/>
      <c r="J7114" s="71"/>
    </row>
    <row r="7115" spans="1:10" ht="15.75">
      <c r="A7115" s="11" t="s">
        <v>11</v>
      </c>
      <c r="B7115" s="289"/>
      <c r="C7115" s="289"/>
      <c r="D7115" s="289"/>
      <c r="E7115" s="289"/>
      <c r="F7115" s="18"/>
      <c r="G7115" s="19"/>
      <c r="H7115" s="1"/>
      <c r="I7115" s="1"/>
      <c r="J7115" s="71"/>
    </row>
    <row r="7116" spans="1:10" ht="15.75">
      <c r="A7116" s="21" t="s">
        <v>14</v>
      </c>
      <c r="B7116" s="21" t="s">
        <v>16</v>
      </c>
      <c r="C7116" s="21"/>
      <c r="D7116" s="22" t="s">
        <v>18</v>
      </c>
      <c r="E7116" s="23" t="s">
        <v>19</v>
      </c>
      <c r="F7116" s="23" t="s">
        <v>20</v>
      </c>
      <c r="G7116" s="21" t="s">
        <v>21</v>
      </c>
      <c r="H7116" s="63"/>
      <c r="I7116" s="63"/>
      <c r="J7116" s="59">
        <f>H7116*C7117</f>
        <v>0</v>
      </c>
    </row>
    <row r="7117" spans="1:10">
      <c r="A7117" s="144">
        <v>1</v>
      </c>
      <c r="B7117" s="145" t="s">
        <v>23</v>
      </c>
      <c r="C7117" s="26"/>
      <c r="D7117" s="146">
        <v>79305</v>
      </c>
      <c r="E7117" s="28">
        <f t="shared" ref="E7117:E7134" si="810">D7117*C7117</f>
        <v>0</v>
      </c>
      <c r="F7117" s="29">
        <v>0</v>
      </c>
      <c r="G7117" s="30">
        <f t="shared" ref="G7117:G7134" si="811">E7117-E7117*F7117</f>
        <v>0</v>
      </c>
      <c r="H7117" s="63">
        <f t="shared" ref="H7117:H7134" si="812">D7117/1.08</f>
        <v>73430.555555555547</v>
      </c>
      <c r="I7117" s="63"/>
      <c r="J7117" s="59">
        <f>H7117*C7118</f>
        <v>0</v>
      </c>
    </row>
    <row r="7118" spans="1:10">
      <c r="A7118" s="144">
        <v>2</v>
      </c>
      <c r="B7118" s="145" t="s">
        <v>25</v>
      </c>
      <c r="C7118" s="32"/>
      <c r="D7118" s="147">
        <v>128591</v>
      </c>
      <c r="E7118" s="28">
        <f t="shared" si="810"/>
        <v>0</v>
      </c>
      <c r="F7118" s="29">
        <v>0</v>
      </c>
      <c r="G7118" s="30">
        <f t="shared" si="811"/>
        <v>0</v>
      </c>
      <c r="H7118" s="63">
        <f t="shared" si="812"/>
        <v>119065.74074074073</v>
      </c>
      <c r="I7118" s="63"/>
      <c r="J7118" s="59"/>
    </row>
    <row r="7119" spans="1:10">
      <c r="A7119" s="144">
        <v>3</v>
      </c>
      <c r="B7119" s="145" t="s">
        <v>26</v>
      </c>
      <c r="C7119" s="34"/>
      <c r="D7119" s="146">
        <v>60043</v>
      </c>
      <c r="E7119" s="28">
        <f t="shared" si="810"/>
        <v>0</v>
      </c>
      <c r="F7119" s="29">
        <v>0</v>
      </c>
      <c r="G7119" s="30">
        <f t="shared" si="811"/>
        <v>0</v>
      </c>
      <c r="H7119" s="63">
        <f t="shared" si="812"/>
        <v>55595.370370370365</v>
      </c>
      <c r="I7119" s="63"/>
      <c r="J7119" s="59"/>
    </row>
    <row r="7120" spans="1:10">
      <c r="A7120" s="144">
        <v>4</v>
      </c>
      <c r="B7120" s="145" t="s">
        <v>27</v>
      </c>
      <c r="C7120" s="106"/>
      <c r="D7120" s="146">
        <v>115781</v>
      </c>
      <c r="E7120" s="28">
        <f t="shared" si="810"/>
        <v>0</v>
      </c>
      <c r="F7120" s="29">
        <v>0</v>
      </c>
      <c r="G7120" s="30">
        <f t="shared" si="811"/>
        <v>0</v>
      </c>
      <c r="H7120" s="63">
        <f t="shared" si="812"/>
        <v>107204.62962962962</v>
      </c>
      <c r="I7120" s="63"/>
      <c r="J7120" s="59"/>
    </row>
    <row r="7121" spans="1:10">
      <c r="A7121" s="144">
        <v>5</v>
      </c>
      <c r="B7121" s="145" t="s">
        <v>28</v>
      </c>
      <c r="C7121" s="32"/>
      <c r="D7121" s="146">
        <v>119943</v>
      </c>
      <c r="E7121" s="28">
        <f t="shared" si="810"/>
        <v>0</v>
      </c>
      <c r="F7121" s="124">
        <v>0</v>
      </c>
      <c r="G7121" s="30">
        <f t="shared" si="811"/>
        <v>0</v>
      </c>
      <c r="H7121" s="63">
        <f t="shared" si="812"/>
        <v>111058.33333333333</v>
      </c>
      <c r="I7121" s="63"/>
      <c r="J7121" s="59"/>
    </row>
    <row r="7122" spans="1:10">
      <c r="A7122" s="144">
        <v>6</v>
      </c>
      <c r="B7122" s="145" t="s">
        <v>29</v>
      </c>
      <c r="C7122" s="26"/>
      <c r="D7122" s="146">
        <v>94810</v>
      </c>
      <c r="E7122" s="28">
        <f t="shared" si="810"/>
        <v>0</v>
      </c>
      <c r="F7122" s="29">
        <v>0</v>
      </c>
      <c r="G7122" s="30">
        <f t="shared" si="811"/>
        <v>0</v>
      </c>
      <c r="H7122" s="63">
        <f t="shared" si="812"/>
        <v>87787.037037037036</v>
      </c>
      <c r="I7122" s="63"/>
      <c r="J7122" s="59"/>
    </row>
    <row r="7123" spans="1:10">
      <c r="A7123" s="144">
        <v>7</v>
      </c>
      <c r="B7123" s="145" t="s">
        <v>30</v>
      </c>
      <c r="C7123" s="34"/>
      <c r="D7123" s="146">
        <v>141396</v>
      </c>
      <c r="E7123" s="28">
        <f t="shared" si="810"/>
        <v>0</v>
      </c>
      <c r="F7123" s="29">
        <v>0</v>
      </c>
      <c r="G7123" s="30">
        <f t="shared" si="811"/>
        <v>0</v>
      </c>
      <c r="H7123" s="63">
        <f t="shared" si="812"/>
        <v>130922.22222222222</v>
      </c>
      <c r="I7123" s="63"/>
      <c r="J7123" s="59"/>
    </row>
    <row r="7124" spans="1:10">
      <c r="A7124" s="144">
        <v>8</v>
      </c>
      <c r="B7124" s="145" t="s">
        <v>31</v>
      </c>
      <c r="C7124" s="26"/>
      <c r="D7124" s="146">
        <v>232931</v>
      </c>
      <c r="E7124" s="28">
        <f t="shared" si="810"/>
        <v>0</v>
      </c>
      <c r="F7124" s="29">
        <v>0</v>
      </c>
      <c r="G7124" s="30">
        <f t="shared" si="811"/>
        <v>0</v>
      </c>
      <c r="H7124" s="63">
        <f t="shared" si="812"/>
        <v>215676.85185185182</v>
      </c>
      <c r="I7124" s="63"/>
      <c r="J7124" s="59"/>
    </row>
    <row r="7125" spans="1:10">
      <c r="A7125" s="144">
        <v>9</v>
      </c>
      <c r="B7125" s="148" t="s">
        <v>32</v>
      </c>
      <c r="C7125" s="26"/>
      <c r="D7125" s="146">
        <v>101534</v>
      </c>
      <c r="E7125" s="28">
        <f t="shared" si="810"/>
        <v>0</v>
      </c>
      <c r="F7125" s="29">
        <v>0</v>
      </c>
      <c r="G7125" s="30">
        <f t="shared" si="811"/>
        <v>0</v>
      </c>
      <c r="H7125" s="63">
        <f t="shared" si="812"/>
        <v>94012.962962962964</v>
      </c>
      <c r="I7125" s="63"/>
      <c r="J7125" s="59"/>
    </row>
    <row r="7126" spans="1:10">
      <c r="A7126" s="144">
        <v>10</v>
      </c>
      <c r="B7126" s="148" t="s">
        <v>33</v>
      </c>
      <c r="C7126" s="37"/>
      <c r="D7126" s="147">
        <v>110148</v>
      </c>
      <c r="E7126" s="28">
        <f t="shared" si="810"/>
        <v>0</v>
      </c>
      <c r="F7126" s="29">
        <v>0</v>
      </c>
      <c r="G7126" s="30">
        <f t="shared" si="811"/>
        <v>0</v>
      </c>
      <c r="H7126" s="63">
        <f t="shared" si="812"/>
        <v>101988.88888888888</v>
      </c>
      <c r="I7126" s="63"/>
      <c r="J7126" s="59"/>
    </row>
    <row r="7127" spans="1:10">
      <c r="A7127" s="144">
        <v>11</v>
      </c>
      <c r="B7127" s="145" t="s">
        <v>34</v>
      </c>
      <c r="C7127" s="37"/>
      <c r="D7127" s="146">
        <v>54198</v>
      </c>
      <c r="E7127" s="28">
        <f t="shared" si="810"/>
        <v>0</v>
      </c>
      <c r="F7127" s="29">
        <v>0</v>
      </c>
      <c r="G7127" s="30">
        <f t="shared" si="811"/>
        <v>0</v>
      </c>
      <c r="H7127" s="63">
        <f t="shared" si="812"/>
        <v>50183.333333333328</v>
      </c>
      <c r="I7127" s="63"/>
      <c r="J7127" s="59">
        <f t="shared" ref="J7127:J7133" si="813">H7127*C7128</f>
        <v>301100</v>
      </c>
    </row>
    <row r="7128" spans="1:10">
      <c r="A7128" s="144">
        <v>12</v>
      </c>
      <c r="B7128" s="145" t="s">
        <v>35</v>
      </c>
      <c r="C7128" s="37">
        <v>6</v>
      </c>
      <c r="D7128" s="146">
        <v>49680</v>
      </c>
      <c r="E7128" s="28">
        <f t="shared" si="810"/>
        <v>298080</v>
      </c>
      <c r="F7128" s="29">
        <v>0</v>
      </c>
      <c r="G7128" s="30">
        <f t="shared" si="811"/>
        <v>298080</v>
      </c>
      <c r="H7128" s="63">
        <f t="shared" si="812"/>
        <v>46000</v>
      </c>
      <c r="I7128" s="63"/>
      <c r="J7128" s="59">
        <f t="shared" si="813"/>
        <v>0</v>
      </c>
    </row>
    <row r="7129" spans="1:10">
      <c r="A7129" s="144">
        <v>13</v>
      </c>
      <c r="B7129" s="145" t="s">
        <v>36</v>
      </c>
      <c r="C7129" s="37"/>
      <c r="D7129" s="149">
        <v>64152</v>
      </c>
      <c r="E7129" s="28">
        <f t="shared" si="810"/>
        <v>0</v>
      </c>
      <c r="F7129" s="29">
        <v>0</v>
      </c>
      <c r="G7129" s="30">
        <f t="shared" si="811"/>
        <v>0</v>
      </c>
      <c r="H7129" s="63">
        <f t="shared" si="812"/>
        <v>59399.999999999993</v>
      </c>
      <c r="I7129" s="63"/>
      <c r="J7129" s="59">
        <f t="shared" si="813"/>
        <v>0</v>
      </c>
    </row>
    <row r="7130" spans="1:10">
      <c r="A7130" s="144">
        <v>14</v>
      </c>
      <c r="B7130" s="145" t="s">
        <v>37</v>
      </c>
      <c r="C7130" s="37"/>
      <c r="D7130" s="149">
        <v>65934</v>
      </c>
      <c r="E7130" s="28">
        <f t="shared" si="810"/>
        <v>0</v>
      </c>
      <c r="F7130" s="29">
        <v>0</v>
      </c>
      <c r="G7130" s="30">
        <f t="shared" si="811"/>
        <v>0</v>
      </c>
      <c r="H7130" s="63">
        <f t="shared" si="812"/>
        <v>61049.999999999993</v>
      </c>
      <c r="I7130" s="63"/>
      <c r="J7130" s="59">
        <f t="shared" si="813"/>
        <v>0</v>
      </c>
    </row>
    <row r="7131" spans="1:10">
      <c r="A7131" s="144">
        <v>15</v>
      </c>
      <c r="B7131" s="145" t="s">
        <v>38</v>
      </c>
      <c r="C7131" s="37"/>
      <c r="D7131" s="149">
        <v>76626</v>
      </c>
      <c r="E7131" s="28">
        <f t="shared" si="810"/>
        <v>0</v>
      </c>
      <c r="F7131" s="124">
        <v>0</v>
      </c>
      <c r="G7131" s="30">
        <f t="shared" si="811"/>
        <v>0</v>
      </c>
      <c r="H7131" s="63">
        <f t="shared" si="812"/>
        <v>70950</v>
      </c>
      <c r="I7131" s="63"/>
      <c r="J7131" s="59">
        <f t="shared" si="813"/>
        <v>425700</v>
      </c>
    </row>
    <row r="7132" spans="1:10">
      <c r="A7132" s="144">
        <v>16</v>
      </c>
      <c r="B7132" s="145" t="s">
        <v>39</v>
      </c>
      <c r="C7132" s="37">
        <v>6</v>
      </c>
      <c r="D7132" s="149">
        <v>80190</v>
      </c>
      <c r="E7132" s="28">
        <f t="shared" si="810"/>
        <v>481140</v>
      </c>
      <c r="F7132" s="29">
        <v>0</v>
      </c>
      <c r="G7132" s="30">
        <f t="shared" si="811"/>
        <v>481140</v>
      </c>
      <c r="H7132" s="63">
        <f t="shared" si="812"/>
        <v>74250</v>
      </c>
      <c r="I7132" s="63"/>
      <c r="J7132" s="59">
        <f t="shared" si="813"/>
        <v>0</v>
      </c>
    </row>
    <row r="7133" spans="1:10">
      <c r="A7133" s="144">
        <v>17</v>
      </c>
      <c r="B7133" s="145" t="s">
        <v>40</v>
      </c>
      <c r="C7133" s="37"/>
      <c r="D7133" s="149">
        <v>113832</v>
      </c>
      <c r="E7133" s="28">
        <f t="shared" si="810"/>
        <v>0</v>
      </c>
      <c r="F7133" s="29">
        <v>0</v>
      </c>
      <c r="G7133" s="30">
        <f t="shared" si="811"/>
        <v>0</v>
      </c>
      <c r="H7133" s="63">
        <f t="shared" si="812"/>
        <v>105400</v>
      </c>
      <c r="I7133" s="63"/>
      <c r="J7133" s="59">
        <f t="shared" si="813"/>
        <v>632400</v>
      </c>
    </row>
    <row r="7134" spans="1:10" ht="17.25">
      <c r="A7134" s="144">
        <v>18</v>
      </c>
      <c r="B7134" s="145" t="s">
        <v>41</v>
      </c>
      <c r="C7134" s="37">
        <v>6</v>
      </c>
      <c r="D7134" s="150">
        <v>98010</v>
      </c>
      <c r="E7134" s="28">
        <f t="shared" si="810"/>
        <v>588060</v>
      </c>
      <c r="F7134" s="29">
        <v>0</v>
      </c>
      <c r="G7134" s="30">
        <f t="shared" si="811"/>
        <v>588060</v>
      </c>
      <c r="H7134" s="63">
        <f t="shared" si="812"/>
        <v>90750</v>
      </c>
      <c r="I7134" s="45"/>
      <c r="J7134" s="64"/>
    </row>
    <row r="7135" spans="1:10" ht="31.5">
      <c r="A7135" s="40"/>
      <c r="B7135" s="41" t="s">
        <v>42</v>
      </c>
      <c r="C7135" s="42">
        <f>SUM(C7117:C7134)</f>
        <v>18</v>
      </c>
      <c r="D7135" s="42"/>
      <c r="E7135" s="43">
        <f>SUM(E7117:E7134)</f>
        <v>1367280</v>
      </c>
      <c r="F7135" s="43"/>
      <c r="G7135" s="44">
        <f>SUM(G7117:G7134)</f>
        <v>1367280</v>
      </c>
      <c r="H7135" s="5"/>
      <c r="I7135" s="5"/>
      <c r="J7135" s="75">
        <f>J7134*0.08</f>
        <v>0</v>
      </c>
    </row>
    <row r="7136" spans="1:10" ht="31.5">
      <c r="A7136" s="46"/>
      <c r="B7136" s="47"/>
      <c r="C7136" s="48"/>
      <c r="D7136" s="48"/>
      <c r="E7136" s="49"/>
      <c r="F7136" s="49"/>
      <c r="G7136" s="151"/>
      <c r="H7136" s="6"/>
      <c r="I7136" s="6"/>
      <c r="J7136" s="76">
        <f>SUM(J7134:J7135)</f>
        <v>0</v>
      </c>
    </row>
    <row r="7137" spans="1:10" ht="18">
      <c r="A7137" s="283" t="s">
        <v>43</v>
      </c>
      <c r="B7137" s="283"/>
      <c r="C7137" s="284" t="s">
        <v>44</v>
      </c>
      <c r="D7137" s="284"/>
      <c r="E7137" s="54"/>
      <c r="F7137" s="54"/>
      <c r="G7137" s="55" t="s">
        <v>45</v>
      </c>
      <c r="H7137" s="141"/>
      <c r="I7137" s="141"/>
      <c r="J7137" s="141"/>
    </row>
    <row r="7140" spans="1:10" ht="15.75">
      <c r="A7140" s="279" t="s">
        <v>0</v>
      </c>
      <c r="B7140" s="279"/>
      <c r="C7140" s="279"/>
      <c r="D7140" s="279"/>
      <c r="E7140" s="279"/>
      <c r="F7140" s="279"/>
      <c r="G7140" s="279"/>
      <c r="H7140" s="141"/>
      <c r="I7140" s="141"/>
      <c r="J7140" s="141"/>
    </row>
    <row r="7141" spans="1:10" ht="15.75">
      <c r="A7141" s="279" t="s">
        <v>1</v>
      </c>
      <c r="B7141" s="279"/>
      <c r="C7141" s="279"/>
      <c r="D7141" s="279"/>
      <c r="E7141" s="279"/>
      <c r="F7141" s="279"/>
      <c r="G7141" s="279"/>
      <c r="H7141" s="1"/>
      <c r="I7141" s="1"/>
      <c r="J7141" s="71"/>
    </row>
    <row r="7142" spans="1:10" ht="15.75">
      <c r="A7142" s="279" t="s">
        <v>2</v>
      </c>
      <c r="B7142" s="279"/>
      <c r="C7142" s="279"/>
      <c r="D7142" s="279"/>
      <c r="E7142" s="279"/>
      <c r="F7142" s="279"/>
      <c r="G7142" s="279"/>
      <c r="H7142" s="1"/>
      <c r="I7142" s="1"/>
      <c r="J7142" s="71"/>
    </row>
    <row r="7143" spans="1:10" ht="15.75">
      <c r="A7143" s="279" t="s">
        <v>4</v>
      </c>
      <c r="B7143" s="279"/>
      <c r="C7143" s="279"/>
      <c r="D7143" s="279"/>
      <c r="E7143" s="279"/>
      <c r="F7143" s="279"/>
      <c r="G7143" s="279"/>
      <c r="H7143" s="1"/>
      <c r="I7143" s="1"/>
      <c r="J7143" s="71"/>
    </row>
    <row r="7144" spans="1:10" ht="27">
      <c r="A7144" s="280" t="s">
        <v>6</v>
      </c>
      <c r="B7144" s="280"/>
      <c r="C7144" s="280"/>
      <c r="D7144" s="280"/>
      <c r="E7144" s="280"/>
      <c r="F7144" s="280"/>
      <c r="G7144" s="280"/>
      <c r="H7144" s="2"/>
      <c r="I7144" s="2"/>
      <c r="J7144" s="72"/>
    </row>
    <row r="7145" spans="1:10" ht="27">
      <c r="A7145" s="142"/>
      <c r="B7145" s="142"/>
      <c r="C7145" s="281" t="s">
        <v>655</v>
      </c>
      <c r="D7145" s="281"/>
      <c r="E7145" s="281"/>
      <c r="F7145" s="281"/>
      <c r="G7145" s="281"/>
      <c r="H7145" s="68"/>
      <c r="I7145" s="68"/>
      <c r="J7145" s="71"/>
    </row>
    <row r="7146" spans="1:10" ht="15.75">
      <c r="A7146" s="11" t="s">
        <v>358</v>
      </c>
      <c r="B7146" s="12">
        <v>4138355716</v>
      </c>
      <c r="C7146" s="143"/>
      <c r="D7146" s="286"/>
      <c r="E7146" s="286"/>
      <c r="F7146" s="286"/>
      <c r="G7146" s="286"/>
      <c r="H7146" s="69" t="s">
        <v>161</v>
      </c>
      <c r="I7146" s="69"/>
      <c r="J7146" s="73"/>
    </row>
    <row r="7147" spans="1:10" ht="15.75">
      <c r="A7147" s="11" t="s">
        <v>9</v>
      </c>
      <c r="B7147" s="286" t="s">
        <v>907</v>
      </c>
      <c r="C7147" s="286"/>
      <c r="D7147" s="286"/>
      <c r="E7147" s="16"/>
      <c r="F7147" s="11"/>
      <c r="G7147" s="16"/>
      <c r="H7147" s="1"/>
      <c r="I7147" s="1"/>
      <c r="J7147" s="71"/>
    </row>
    <row r="7148" spans="1:10" ht="15.75">
      <c r="A7148" s="11" t="s">
        <v>11</v>
      </c>
      <c r="B7148" s="289"/>
      <c r="C7148" s="289"/>
      <c r="D7148" s="289"/>
      <c r="E7148" s="289"/>
      <c r="F7148" s="18"/>
      <c r="G7148" s="19"/>
      <c r="H7148" s="1"/>
      <c r="I7148" s="1"/>
      <c r="J7148" s="71"/>
    </row>
    <row r="7149" spans="1:10" ht="15.75">
      <c r="A7149" s="21" t="s">
        <v>14</v>
      </c>
      <c r="B7149" s="21" t="s">
        <v>16</v>
      </c>
      <c r="C7149" s="21"/>
      <c r="D7149" s="22" t="s">
        <v>18</v>
      </c>
      <c r="E7149" s="23" t="s">
        <v>19</v>
      </c>
      <c r="F7149" s="23" t="s">
        <v>20</v>
      </c>
      <c r="G7149" s="21" t="s">
        <v>21</v>
      </c>
      <c r="H7149" s="63"/>
      <c r="I7149" s="63"/>
      <c r="J7149" s="59">
        <f>H7149*C7150</f>
        <v>0</v>
      </c>
    </row>
    <row r="7150" spans="1:10">
      <c r="A7150" s="144">
        <v>1</v>
      </c>
      <c r="B7150" s="145" t="s">
        <v>23</v>
      </c>
      <c r="C7150" s="26">
        <v>5</v>
      </c>
      <c r="D7150" s="146">
        <v>79305</v>
      </c>
      <c r="E7150" s="28">
        <f t="shared" ref="E7150:E7167" si="814">D7150*C7150</f>
        <v>396525</v>
      </c>
      <c r="F7150" s="29">
        <v>0</v>
      </c>
      <c r="G7150" s="30">
        <f t="shared" ref="G7150:G7167" si="815">E7150-E7150*F7150</f>
        <v>396525</v>
      </c>
      <c r="H7150" s="63">
        <f t="shared" ref="H7150:H7167" si="816">D7150/1.08</f>
        <v>73430.555555555547</v>
      </c>
      <c r="I7150" s="63"/>
      <c r="J7150" s="59">
        <f>H7150*C7151</f>
        <v>0</v>
      </c>
    </row>
    <row r="7151" spans="1:10">
      <c r="A7151" s="144">
        <v>2</v>
      </c>
      <c r="B7151" s="145" t="s">
        <v>25</v>
      </c>
      <c r="C7151" s="32"/>
      <c r="D7151" s="147">
        <v>128591</v>
      </c>
      <c r="E7151" s="28">
        <f t="shared" si="814"/>
        <v>0</v>
      </c>
      <c r="F7151" s="29">
        <v>0</v>
      </c>
      <c r="G7151" s="30">
        <f t="shared" si="815"/>
        <v>0</v>
      </c>
      <c r="H7151" s="63">
        <f t="shared" si="816"/>
        <v>119065.74074074073</v>
      </c>
      <c r="I7151" s="63"/>
      <c r="J7151" s="59"/>
    </row>
    <row r="7152" spans="1:10">
      <c r="A7152" s="144">
        <v>3</v>
      </c>
      <c r="B7152" s="145" t="s">
        <v>26</v>
      </c>
      <c r="C7152" s="34">
        <v>5</v>
      </c>
      <c r="D7152" s="146">
        <v>60043</v>
      </c>
      <c r="E7152" s="28">
        <f t="shared" si="814"/>
        <v>300215</v>
      </c>
      <c r="F7152" s="29">
        <v>0</v>
      </c>
      <c r="G7152" s="30">
        <f t="shared" si="815"/>
        <v>300215</v>
      </c>
      <c r="H7152" s="63">
        <f t="shared" si="816"/>
        <v>55595.370370370365</v>
      </c>
      <c r="I7152" s="63"/>
      <c r="J7152" s="59"/>
    </row>
    <row r="7153" spans="1:10">
      <c r="A7153" s="144">
        <v>4</v>
      </c>
      <c r="B7153" s="145" t="s">
        <v>27</v>
      </c>
      <c r="C7153" s="106"/>
      <c r="D7153" s="146">
        <v>115781</v>
      </c>
      <c r="E7153" s="28">
        <f t="shared" si="814"/>
        <v>0</v>
      </c>
      <c r="F7153" s="29">
        <v>0</v>
      </c>
      <c r="G7153" s="30">
        <f t="shared" si="815"/>
        <v>0</v>
      </c>
      <c r="H7153" s="63">
        <f t="shared" si="816"/>
        <v>107204.62962962962</v>
      </c>
      <c r="I7153" s="63"/>
      <c r="J7153" s="59"/>
    </row>
    <row r="7154" spans="1:10">
      <c r="A7154" s="144">
        <v>5</v>
      </c>
      <c r="B7154" s="145" t="s">
        <v>28</v>
      </c>
      <c r="C7154" s="32">
        <v>5</v>
      </c>
      <c r="D7154" s="146">
        <v>119943</v>
      </c>
      <c r="E7154" s="28">
        <f t="shared" si="814"/>
        <v>599715</v>
      </c>
      <c r="F7154" s="124">
        <v>0</v>
      </c>
      <c r="G7154" s="30">
        <f t="shared" si="815"/>
        <v>599715</v>
      </c>
      <c r="H7154" s="63">
        <f t="shared" si="816"/>
        <v>111058.33333333333</v>
      </c>
      <c r="I7154" s="63"/>
      <c r="J7154" s="59"/>
    </row>
    <row r="7155" spans="1:10">
      <c r="A7155" s="144">
        <v>6</v>
      </c>
      <c r="B7155" s="145" t="s">
        <v>29</v>
      </c>
      <c r="C7155" s="26"/>
      <c r="D7155" s="146">
        <v>94810</v>
      </c>
      <c r="E7155" s="28">
        <f t="shared" si="814"/>
        <v>0</v>
      </c>
      <c r="F7155" s="29">
        <v>0</v>
      </c>
      <c r="G7155" s="30">
        <f t="shared" si="815"/>
        <v>0</v>
      </c>
      <c r="H7155" s="63">
        <f t="shared" si="816"/>
        <v>87787.037037037036</v>
      </c>
      <c r="I7155" s="63"/>
      <c r="J7155" s="59"/>
    </row>
    <row r="7156" spans="1:10">
      <c r="A7156" s="144">
        <v>7</v>
      </c>
      <c r="B7156" s="145" t="s">
        <v>30</v>
      </c>
      <c r="C7156" s="34"/>
      <c r="D7156" s="146">
        <v>141396</v>
      </c>
      <c r="E7156" s="28">
        <f t="shared" si="814"/>
        <v>0</v>
      </c>
      <c r="F7156" s="29">
        <v>0</v>
      </c>
      <c r="G7156" s="30">
        <f t="shared" si="815"/>
        <v>0</v>
      </c>
      <c r="H7156" s="63">
        <f t="shared" si="816"/>
        <v>130922.22222222222</v>
      </c>
      <c r="I7156" s="63"/>
      <c r="J7156" s="59"/>
    </row>
    <row r="7157" spans="1:10">
      <c r="A7157" s="144">
        <v>8</v>
      </c>
      <c r="B7157" s="145" t="s">
        <v>31</v>
      </c>
      <c r="C7157" s="26"/>
      <c r="D7157" s="146">
        <v>232931</v>
      </c>
      <c r="E7157" s="28">
        <f t="shared" si="814"/>
        <v>0</v>
      </c>
      <c r="F7157" s="29">
        <v>0</v>
      </c>
      <c r="G7157" s="30">
        <f t="shared" si="815"/>
        <v>0</v>
      </c>
      <c r="H7157" s="63">
        <f t="shared" si="816"/>
        <v>215676.85185185182</v>
      </c>
      <c r="I7157" s="63"/>
      <c r="J7157" s="59"/>
    </row>
    <row r="7158" spans="1:10">
      <c r="A7158" s="144">
        <v>9</v>
      </c>
      <c r="B7158" s="148" t="s">
        <v>32</v>
      </c>
      <c r="C7158" s="26"/>
      <c r="D7158" s="146">
        <v>101534</v>
      </c>
      <c r="E7158" s="28">
        <f t="shared" si="814"/>
        <v>0</v>
      </c>
      <c r="F7158" s="29">
        <v>0</v>
      </c>
      <c r="G7158" s="30">
        <f t="shared" si="815"/>
        <v>0</v>
      </c>
      <c r="H7158" s="63">
        <f t="shared" si="816"/>
        <v>94012.962962962964</v>
      </c>
      <c r="I7158" s="63"/>
      <c r="J7158" s="59"/>
    </row>
    <row r="7159" spans="1:10">
      <c r="A7159" s="144">
        <v>10</v>
      </c>
      <c r="B7159" s="148" t="s">
        <v>33</v>
      </c>
      <c r="C7159" s="37"/>
      <c r="D7159" s="147">
        <v>110148</v>
      </c>
      <c r="E7159" s="28">
        <f t="shared" si="814"/>
        <v>0</v>
      </c>
      <c r="F7159" s="29">
        <v>0</v>
      </c>
      <c r="G7159" s="30">
        <f t="shared" si="815"/>
        <v>0</v>
      </c>
      <c r="H7159" s="63">
        <f t="shared" si="816"/>
        <v>101988.88888888888</v>
      </c>
      <c r="I7159" s="63"/>
      <c r="J7159" s="59"/>
    </row>
    <row r="7160" spans="1:10">
      <c r="A7160" s="144">
        <v>11</v>
      </c>
      <c r="B7160" s="145" t="s">
        <v>34</v>
      </c>
      <c r="C7160" s="37"/>
      <c r="D7160" s="146">
        <v>54198</v>
      </c>
      <c r="E7160" s="28">
        <f t="shared" si="814"/>
        <v>0</v>
      </c>
      <c r="F7160" s="29">
        <v>0</v>
      </c>
      <c r="G7160" s="30">
        <f t="shared" si="815"/>
        <v>0</v>
      </c>
      <c r="H7160" s="63">
        <f t="shared" si="816"/>
        <v>50183.333333333328</v>
      </c>
      <c r="I7160" s="63"/>
      <c r="J7160" s="59">
        <f t="shared" ref="J7160:J7166" si="817">H7160*C7161</f>
        <v>0</v>
      </c>
    </row>
    <row r="7161" spans="1:10">
      <c r="A7161" s="144">
        <v>12</v>
      </c>
      <c r="B7161" s="145" t="s">
        <v>35</v>
      </c>
      <c r="C7161" s="37"/>
      <c r="D7161" s="146">
        <v>49680</v>
      </c>
      <c r="E7161" s="28">
        <f t="shared" si="814"/>
        <v>0</v>
      </c>
      <c r="F7161" s="29">
        <v>0</v>
      </c>
      <c r="G7161" s="30">
        <f t="shared" si="815"/>
        <v>0</v>
      </c>
      <c r="H7161" s="63">
        <f t="shared" si="816"/>
        <v>46000</v>
      </c>
      <c r="I7161" s="63"/>
      <c r="J7161" s="59">
        <f t="shared" si="817"/>
        <v>230000</v>
      </c>
    </row>
    <row r="7162" spans="1:10">
      <c r="A7162" s="144">
        <v>13</v>
      </c>
      <c r="B7162" s="145" t="s">
        <v>36</v>
      </c>
      <c r="C7162" s="37">
        <v>5</v>
      </c>
      <c r="D7162" s="149">
        <v>64152</v>
      </c>
      <c r="E7162" s="28">
        <f t="shared" si="814"/>
        <v>320760</v>
      </c>
      <c r="F7162" s="29">
        <v>0</v>
      </c>
      <c r="G7162" s="30">
        <f t="shared" si="815"/>
        <v>320760</v>
      </c>
      <c r="H7162" s="63">
        <f t="shared" si="816"/>
        <v>59399.999999999993</v>
      </c>
      <c r="I7162" s="63"/>
      <c r="J7162" s="59">
        <f t="shared" si="817"/>
        <v>296999.99999999994</v>
      </c>
    </row>
    <row r="7163" spans="1:10">
      <c r="A7163" s="144">
        <v>14</v>
      </c>
      <c r="B7163" s="145" t="s">
        <v>37</v>
      </c>
      <c r="C7163" s="37">
        <v>5</v>
      </c>
      <c r="D7163" s="149">
        <v>65934</v>
      </c>
      <c r="E7163" s="28">
        <f t="shared" si="814"/>
        <v>329670</v>
      </c>
      <c r="F7163" s="29">
        <v>0</v>
      </c>
      <c r="G7163" s="30">
        <f t="shared" si="815"/>
        <v>329670</v>
      </c>
      <c r="H7163" s="63">
        <f t="shared" si="816"/>
        <v>61049.999999999993</v>
      </c>
      <c r="I7163" s="63"/>
      <c r="J7163" s="59">
        <f t="shared" si="817"/>
        <v>0</v>
      </c>
    </row>
    <row r="7164" spans="1:10">
      <c r="A7164" s="144">
        <v>15</v>
      </c>
      <c r="B7164" s="145" t="s">
        <v>38</v>
      </c>
      <c r="C7164" s="37"/>
      <c r="D7164" s="149">
        <v>76626</v>
      </c>
      <c r="E7164" s="28">
        <f t="shared" si="814"/>
        <v>0</v>
      </c>
      <c r="F7164" s="124">
        <v>0</v>
      </c>
      <c r="G7164" s="30">
        <f t="shared" si="815"/>
        <v>0</v>
      </c>
      <c r="H7164" s="63">
        <f t="shared" si="816"/>
        <v>70950</v>
      </c>
      <c r="I7164" s="63"/>
      <c r="J7164" s="59">
        <f t="shared" si="817"/>
        <v>0</v>
      </c>
    </row>
    <row r="7165" spans="1:10">
      <c r="A7165" s="144">
        <v>16</v>
      </c>
      <c r="B7165" s="145" t="s">
        <v>39</v>
      </c>
      <c r="C7165" s="37"/>
      <c r="D7165" s="149">
        <v>80190</v>
      </c>
      <c r="E7165" s="28">
        <f t="shared" si="814"/>
        <v>0</v>
      </c>
      <c r="F7165" s="29">
        <v>0</v>
      </c>
      <c r="G7165" s="30">
        <f t="shared" si="815"/>
        <v>0</v>
      </c>
      <c r="H7165" s="63">
        <f t="shared" si="816"/>
        <v>74250</v>
      </c>
      <c r="I7165" s="63"/>
      <c r="J7165" s="59">
        <f t="shared" si="817"/>
        <v>0</v>
      </c>
    </row>
    <row r="7166" spans="1:10">
      <c r="A7166" s="144">
        <v>17</v>
      </c>
      <c r="B7166" s="145" t="s">
        <v>40</v>
      </c>
      <c r="C7166" s="37"/>
      <c r="D7166" s="149">
        <v>113832</v>
      </c>
      <c r="E7166" s="28">
        <f t="shared" si="814"/>
        <v>0</v>
      </c>
      <c r="F7166" s="29">
        <v>0</v>
      </c>
      <c r="G7166" s="30">
        <f t="shared" si="815"/>
        <v>0</v>
      </c>
      <c r="H7166" s="63">
        <f t="shared" si="816"/>
        <v>105400</v>
      </c>
      <c r="I7166" s="63"/>
      <c r="J7166" s="59">
        <f t="shared" si="817"/>
        <v>527000</v>
      </c>
    </row>
    <row r="7167" spans="1:10" ht="17.25">
      <c r="A7167" s="144">
        <v>18</v>
      </c>
      <c r="B7167" s="145" t="s">
        <v>41</v>
      </c>
      <c r="C7167" s="37">
        <v>5</v>
      </c>
      <c r="D7167" s="150">
        <v>98010</v>
      </c>
      <c r="E7167" s="28">
        <f t="shared" si="814"/>
        <v>490050</v>
      </c>
      <c r="F7167" s="29">
        <v>0</v>
      </c>
      <c r="G7167" s="30">
        <f t="shared" si="815"/>
        <v>490050</v>
      </c>
      <c r="H7167" s="63">
        <f t="shared" si="816"/>
        <v>90750</v>
      </c>
      <c r="I7167" s="45"/>
      <c r="J7167" s="64"/>
    </row>
    <row r="7168" spans="1:10" ht="31.5">
      <c r="A7168" s="40"/>
      <c r="B7168" s="41" t="s">
        <v>42</v>
      </c>
      <c r="C7168" s="42">
        <f>SUM(C7150:C7167)</f>
        <v>30</v>
      </c>
      <c r="D7168" s="42"/>
      <c r="E7168" s="43">
        <f>SUM(E7150:E7167)</f>
        <v>2436935</v>
      </c>
      <c r="F7168" s="43"/>
      <c r="G7168" s="44">
        <f>SUM(G7150:G7167)</f>
        <v>2436935</v>
      </c>
      <c r="H7168" s="5"/>
      <c r="I7168" s="5"/>
      <c r="J7168" s="75">
        <f>J7167*0.08</f>
        <v>0</v>
      </c>
    </row>
    <row r="7169" spans="1:10" ht="31.5">
      <c r="A7169" s="46"/>
      <c r="B7169" s="47"/>
      <c r="C7169" s="48"/>
      <c r="D7169" s="48"/>
      <c r="E7169" s="49"/>
      <c r="F7169" s="49"/>
      <c r="G7169" s="151"/>
      <c r="H7169" s="6"/>
      <c r="I7169" s="6"/>
      <c r="J7169" s="76">
        <f>SUM(J7167:J7168)</f>
        <v>0</v>
      </c>
    </row>
    <row r="7170" spans="1:10" ht="18">
      <c r="A7170" s="283" t="s">
        <v>43</v>
      </c>
      <c r="B7170" s="283"/>
      <c r="C7170" s="284" t="s">
        <v>44</v>
      </c>
      <c r="D7170" s="284"/>
      <c r="E7170" s="54"/>
      <c r="F7170" s="54"/>
      <c r="G7170" s="55" t="s">
        <v>45</v>
      </c>
      <c r="H7170" s="141"/>
      <c r="I7170" s="141"/>
      <c r="J7170" s="141"/>
    </row>
    <row r="7173" spans="1:10" ht="15.75">
      <c r="A7173" s="279" t="s">
        <v>0</v>
      </c>
      <c r="B7173" s="279"/>
      <c r="C7173" s="279"/>
      <c r="D7173" s="279"/>
      <c r="E7173" s="279"/>
      <c r="F7173" s="279"/>
      <c r="G7173" s="279"/>
      <c r="H7173" s="141"/>
      <c r="I7173" s="141"/>
      <c r="J7173" s="141"/>
    </row>
    <row r="7174" spans="1:10" ht="15.75">
      <c r="A7174" s="279" t="s">
        <v>1</v>
      </c>
      <c r="B7174" s="279"/>
      <c r="C7174" s="279"/>
      <c r="D7174" s="279"/>
      <c r="E7174" s="279"/>
      <c r="F7174" s="279"/>
      <c r="G7174" s="279"/>
      <c r="H7174" s="1"/>
      <c r="I7174" s="1"/>
      <c r="J7174" s="71"/>
    </row>
    <row r="7175" spans="1:10" ht="15.75">
      <c r="A7175" s="279" t="s">
        <v>2</v>
      </c>
      <c r="B7175" s="279"/>
      <c r="C7175" s="279"/>
      <c r="D7175" s="279"/>
      <c r="E7175" s="279"/>
      <c r="F7175" s="279"/>
      <c r="G7175" s="279"/>
      <c r="H7175" s="1"/>
      <c r="I7175" s="1"/>
      <c r="J7175" s="71"/>
    </row>
    <row r="7176" spans="1:10" ht="15.75">
      <c r="A7176" s="279" t="s">
        <v>4</v>
      </c>
      <c r="B7176" s="279"/>
      <c r="C7176" s="279"/>
      <c r="D7176" s="279"/>
      <c r="E7176" s="279"/>
      <c r="F7176" s="279"/>
      <c r="G7176" s="279"/>
      <c r="H7176" s="1"/>
      <c r="I7176" s="1"/>
      <c r="J7176" s="71"/>
    </row>
    <row r="7177" spans="1:10" ht="27">
      <c r="A7177" s="280" t="s">
        <v>6</v>
      </c>
      <c r="B7177" s="280"/>
      <c r="C7177" s="280"/>
      <c r="D7177" s="280"/>
      <c r="E7177" s="280"/>
      <c r="F7177" s="280"/>
      <c r="G7177" s="280"/>
      <c r="H7177" s="2"/>
      <c r="I7177" s="2"/>
      <c r="J7177" s="72"/>
    </row>
    <row r="7178" spans="1:10" ht="27">
      <c r="A7178" s="142"/>
      <c r="B7178" s="142"/>
      <c r="C7178" s="281" t="s">
        <v>655</v>
      </c>
      <c r="D7178" s="281"/>
      <c r="E7178" s="281"/>
      <c r="F7178" s="281"/>
      <c r="G7178" s="281"/>
      <c r="H7178" s="68"/>
      <c r="I7178" s="68"/>
      <c r="J7178" s="71"/>
    </row>
    <row r="7179" spans="1:10" ht="15.75">
      <c r="A7179" s="11" t="s">
        <v>358</v>
      </c>
      <c r="B7179" s="12">
        <v>4138373583</v>
      </c>
      <c r="C7179" s="143"/>
      <c r="D7179" s="286"/>
      <c r="E7179" s="286"/>
      <c r="F7179" s="286"/>
      <c r="G7179" s="286"/>
      <c r="H7179" s="69" t="s">
        <v>161</v>
      </c>
      <c r="I7179" s="69"/>
      <c r="J7179" s="73"/>
    </row>
    <row r="7180" spans="1:10" ht="15.75">
      <c r="A7180" s="11" t="s">
        <v>9</v>
      </c>
      <c r="B7180" s="286" t="s">
        <v>908</v>
      </c>
      <c r="C7180" s="286"/>
      <c r="D7180" s="286"/>
      <c r="E7180" s="16"/>
      <c r="F7180" s="11"/>
      <c r="G7180" s="16"/>
      <c r="H7180" s="1"/>
      <c r="I7180" s="1"/>
      <c r="J7180" s="71"/>
    </row>
    <row r="7181" spans="1:10" ht="15.75">
      <c r="A7181" s="11" t="s">
        <v>11</v>
      </c>
      <c r="B7181" s="289" t="s">
        <v>584</v>
      </c>
      <c r="C7181" s="289"/>
      <c r="D7181" s="289"/>
      <c r="E7181" s="289"/>
      <c r="F7181" s="18"/>
      <c r="G7181" s="19"/>
      <c r="H7181" s="1"/>
      <c r="I7181" s="1"/>
      <c r="J7181" s="71"/>
    </row>
    <row r="7182" spans="1:10" ht="15.75">
      <c r="A7182" s="21" t="s">
        <v>14</v>
      </c>
      <c r="B7182" s="21" t="s">
        <v>16</v>
      </c>
      <c r="C7182" s="21"/>
      <c r="D7182" s="22" t="s">
        <v>18</v>
      </c>
      <c r="E7182" s="23" t="s">
        <v>19</v>
      </c>
      <c r="F7182" s="23" t="s">
        <v>20</v>
      </c>
      <c r="G7182" s="21" t="s">
        <v>21</v>
      </c>
      <c r="H7182" s="63"/>
      <c r="I7182" s="63"/>
      <c r="J7182" s="59">
        <f>H7182*C7183</f>
        <v>0</v>
      </c>
    </row>
    <row r="7183" spans="1:10">
      <c r="A7183" s="144">
        <v>1</v>
      </c>
      <c r="B7183" s="145" t="s">
        <v>23</v>
      </c>
      <c r="C7183" s="26">
        <v>10</v>
      </c>
      <c r="D7183" s="146">
        <v>79305</v>
      </c>
      <c r="E7183" s="28">
        <f t="shared" ref="E7183:E7200" si="818">D7183*C7183</f>
        <v>793050</v>
      </c>
      <c r="F7183" s="29">
        <v>0</v>
      </c>
      <c r="G7183" s="30">
        <f t="shared" ref="G7183:G7200" si="819">E7183-E7183*F7183</f>
        <v>793050</v>
      </c>
      <c r="H7183" s="63">
        <f t="shared" ref="H7183:H7200" si="820">D7183/1.08</f>
        <v>73430.555555555547</v>
      </c>
      <c r="I7183" s="63"/>
      <c r="J7183" s="59">
        <f>H7183*C7184</f>
        <v>0</v>
      </c>
    </row>
    <row r="7184" spans="1:10">
      <c r="A7184" s="144">
        <v>2</v>
      </c>
      <c r="B7184" s="145" t="s">
        <v>25</v>
      </c>
      <c r="C7184" s="32"/>
      <c r="D7184" s="147">
        <v>128591</v>
      </c>
      <c r="E7184" s="28">
        <f t="shared" si="818"/>
        <v>0</v>
      </c>
      <c r="F7184" s="29">
        <v>0</v>
      </c>
      <c r="G7184" s="30">
        <f t="shared" si="819"/>
        <v>0</v>
      </c>
      <c r="H7184" s="63">
        <f t="shared" si="820"/>
        <v>119065.74074074073</v>
      </c>
      <c r="I7184" s="63"/>
      <c r="J7184" s="59"/>
    </row>
    <row r="7185" spans="1:10">
      <c r="A7185" s="144">
        <v>3</v>
      </c>
      <c r="B7185" s="145" t="s">
        <v>26</v>
      </c>
      <c r="C7185" s="34">
        <v>10</v>
      </c>
      <c r="D7185" s="146">
        <v>60043</v>
      </c>
      <c r="E7185" s="28">
        <f t="shared" si="818"/>
        <v>600430</v>
      </c>
      <c r="F7185" s="29">
        <v>0</v>
      </c>
      <c r="G7185" s="30">
        <f t="shared" si="819"/>
        <v>600430</v>
      </c>
      <c r="H7185" s="63">
        <f t="shared" si="820"/>
        <v>55595.370370370365</v>
      </c>
      <c r="I7185" s="63"/>
      <c r="J7185" s="59"/>
    </row>
    <row r="7186" spans="1:10">
      <c r="A7186" s="144">
        <v>4</v>
      </c>
      <c r="B7186" s="145" t="s">
        <v>27</v>
      </c>
      <c r="C7186" s="106"/>
      <c r="D7186" s="146">
        <v>115781</v>
      </c>
      <c r="E7186" s="28">
        <f t="shared" si="818"/>
        <v>0</v>
      </c>
      <c r="F7186" s="29">
        <v>0</v>
      </c>
      <c r="G7186" s="30">
        <f t="shared" si="819"/>
        <v>0</v>
      </c>
      <c r="H7186" s="63">
        <f t="shared" si="820"/>
        <v>107204.62962962962</v>
      </c>
      <c r="I7186" s="63"/>
      <c r="J7186" s="59"/>
    </row>
    <row r="7187" spans="1:10">
      <c r="A7187" s="144">
        <v>5</v>
      </c>
      <c r="B7187" s="145" t="s">
        <v>28</v>
      </c>
      <c r="C7187" s="32">
        <v>3</v>
      </c>
      <c r="D7187" s="146">
        <v>119943</v>
      </c>
      <c r="E7187" s="28">
        <f t="shared" si="818"/>
        <v>359829</v>
      </c>
      <c r="F7187" s="124">
        <v>0</v>
      </c>
      <c r="G7187" s="30">
        <f t="shared" si="819"/>
        <v>359829</v>
      </c>
      <c r="H7187" s="63">
        <f t="shared" si="820"/>
        <v>111058.33333333333</v>
      </c>
      <c r="I7187" s="63"/>
      <c r="J7187" s="59"/>
    </row>
    <row r="7188" spans="1:10">
      <c r="A7188" s="144">
        <v>6</v>
      </c>
      <c r="B7188" s="145" t="s">
        <v>29</v>
      </c>
      <c r="C7188" s="26"/>
      <c r="D7188" s="146">
        <v>94810</v>
      </c>
      <c r="E7188" s="28">
        <f t="shared" si="818"/>
        <v>0</v>
      </c>
      <c r="F7188" s="29">
        <v>0</v>
      </c>
      <c r="G7188" s="30">
        <f t="shared" si="819"/>
        <v>0</v>
      </c>
      <c r="H7188" s="63">
        <f t="shared" si="820"/>
        <v>87787.037037037036</v>
      </c>
      <c r="I7188" s="63"/>
      <c r="J7188" s="59"/>
    </row>
    <row r="7189" spans="1:10">
      <c r="A7189" s="144">
        <v>7</v>
      </c>
      <c r="B7189" s="145" t="s">
        <v>30</v>
      </c>
      <c r="C7189" s="34"/>
      <c r="D7189" s="146">
        <v>141396</v>
      </c>
      <c r="E7189" s="28">
        <f t="shared" si="818"/>
        <v>0</v>
      </c>
      <c r="F7189" s="29">
        <v>0</v>
      </c>
      <c r="G7189" s="30">
        <f t="shared" si="819"/>
        <v>0</v>
      </c>
      <c r="H7189" s="63">
        <f t="shared" si="820"/>
        <v>130922.22222222222</v>
      </c>
      <c r="I7189" s="63"/>
      <c r="J7189" s="59"/>
    </row>
    <row r="7190" spans="1:10">
      <c r="A7190" s="144">
        <v>8</v>
      </c>
      <c r="B7190" s="145" t="s">
        <v>31</v>
      </c>
      <c r="C7190" s="26"/>
      <c r="D7190" s="146">
        <v>232931</v>
      </c>
      <c r="E7190" s="28">
        <f t="shared" si="818"/>
        <v>0</v>
      </c>
      <c r="F7190" s="29">
        <v>0</v>
      </c>
      <c r="G7190" s="30">
        <f t="shared" si="819"/>
        <v>0</v>
      </c>
      <c r="H7190" s="63">
        <f t="shared" si="820"/>
        <v>215676.85185185182</v>
      </c>
      <c r="I7190" s="63"/>
      <c r="J7190" s="59"/>
    </row>
    <row r="7191" spans="1:10">
      <c r="A7191" s="144">
        <v>9</v>
      </c>
      <c r="B7191" s="148" t="s">
        <v>32</v>
      </c>
      <c r="C7191" s="26"/>
      <c r="D7191" s="146">
        <v>101534</v>
      </c>
      <c r="E7191" s="28">
        <f t="shared" si="818"/>
        <v>0</v>
      </c>
      <c r="F7191" s="29">
        <v>0</v>
      </c>
      <c r="G7191" s="30">
        <f t="shared" si="819"/>
        <v>0</v>
      </c>
      <c r="H7191" s="63">
        <f t="shared" si="820"/>
        <v>94012.962962962964</v>
      </c>
      <c r="I7191" s="63"/>
      <c r="J7191" s="59"/>
    </row>
    <row r="7192" spans="1:10">
      <c r="A7192" s="144">
        <v>10</v>
      </c>
      <c r="B7192" s="148" t="s">
        <v>33</v>
      </c>
      <c r="C7192" s="37"/>
      <c r="D7192" s="147">
        <v>110148</v>
      </c>
      <c r="E7192" s="28">
        <f t="shared" si="818"/>
        <v>0</v>
      </c>
      <c r="F7192" s="29">
        <v>0</v>
      </c>
      <c r="G7192" s="30">
        <f t="shared" si="819"/>
        <v>0</v>
      </c>
      <c r="H7192" s="63">
        <f t="shared" si="820"/>
        <v>101988.88888888888</v>
      </c>
      <c r="I7192" s="63"/>
      <c r="J7192" s="59"/>
    </row>
    <row r="7193" spans="1:10">
      <c r="A7193" s="144">
        <v>11</v>
      </c>
      <c r="B7193" s="145" t="s">
        <v>34</v>
      </c>
      <c r="C7193" s="37"/>
      <c r="D7193" s="146">
        <v>54198</v>
      </c>
      <c r="E7193" s="28">
        <f t="shared" si="818"/>
        <v>0</v>
      </c>
      <c r="F7193" s="29">
        <v>0</v>
      </c>
      <c r="G7193" s="30">
        <f t="shared" si="819"/>
        <v>0</v>
      </c>
      <c r="H7193" s="63">
        <f t="shared" si="820"/>
        <v>50183.333333333328</v>
      </c>
      <c r="I7193" s="63"/>
      <c r="J7193" s="59">
        <f t="shared" ref="J7193:J7199" si="821">H7193*C7194</f>
        <v>0</v>
      </c>
    </row>
    <row r="7194" spans="1:10">
      <c r="A7194" s="144">
        <v>12</v>
      </c>
      <c r="B7194" s="145" t="s">
        <v>35</v>
      </c>
      <c r="C7194" s="37"/>
      <c r="D7194" s="146">
        <v>49680</v>
      </c>
      <c r="E7194" s="28">
        <f t="shared" si="818"/>
        <v>0</v>
      </c>
      <c r="F7194" s="29">
        <v>0</v>
      </c>
      <c r="G7194" s="30">
        <f t="shared" si="819"/>
        <v>0</v>
      </c>
      <c r="H7194" s="63">
        <f t="shared" si="820"/>
        <v>46000</v>
      </c>
      <c r="I7194" s="63"/>
      <c r="J7194" s="59">
        <f t="shared" si="821"/>
        <v>0</v>
      </c>
    </row>
    <row r="7195" spans="1:10">
      <c r="A7195" s="144">
        <v>13</v>
      </c>
      <c r="B7195" s="145" t="s">
        <v>36</v>
      </c>
      <c r="C7195" s="37"/>
      <c r="D7195" s="149">
        <v>64152</v>
      </c>
      <c r="E7195" s="28">
        <f t="shared" si="818"/>
        <v>0</v>
      </c>
      <c r="F7195" s="29">
        <v>0</v>
      </c>
      <c r="G7195" s="30">
        <f t="shared" si="819"/>
        <v>0</v>
      </c>
      <c r="H7195" s="63">
        <f t="shared" si="820"/>
        <v>59399.999999999993</v>
      </c>
      <c r="I7195" s="63"/>
      <c r="J7195" s="59">
        <f t="shared" si="821"/>
        <v>0</v>
      </c>
    </row>
    <row r="7196" spans="1:10">
      <c r="A7196" s="144">
        <v>14</v>
      </c>
      <c r="B7196" s="145" t="s">
        <v>37</v>
      </c>
      <c r="C7196" s="37"/>
      <c r="D7196" s="149">
        <v>65934</v>
      </c>
      <c r="E7196" s="28">
        <f t="shared" si="818"/>
        <v>0</v>
      </c>
      <c r="F7196" s="29">
        <v>0</v>
      </c>
      <c r="G7196" s="30">
        <f t="shared" si="819"/>
        <v>0</v>
      </c>
      <c r="H7196" s="63">
        <f t="shared" si="820"/>
        <v>61049.999999999993</v>
      </c>
      <c r="I7196" s="63"/>
      <c r="J7196" s="59">
        <f t="shared" si="821"/>
        <v>0</v>
      </c>
    </row>
    <row r="7197" spans="1:10">
      <c r="A7197" s="144">
        <v>15</v>
      </c>
      <c r="B7197" s="145" t="s">
        <v>38</v>
      </c>
      <c r="C7197" s="37"/>
      <c r="D7197" s="149">
        <v>76626</v>
      </c>
      <c r="E7197" s="28">
        <f t="shared" si="818"/>
        <v>0</v>
      </c>
      <c r="F7197" s="124">
        <v>0</v>
      </c>
      <c r="G7197" s="30">
        <f t="shared" si="819"/>
        <v>0</v>
      </c>
      <c r="H7197" s="63">
        <f t="shared" si="820"/>
        <v>70950</v>
      </c>
      <c r="I7197" s="63"/>
      <c r="J7197" s="59">
        <f t="shared" si="821"/>
        <v>0</v>
      </c>
    </row>
    <row r="7198" spans="1:10">
      <c r="A7198" s="144">
        <v>16</v>
      </c>
      <c r="B7198" s="145" t="s">
        <v>39</v>
      </c>
      <c r="C7198" s="37"/>
      <c r="D7198" s="149">
        <v>80190</v>
      </c>
      <c r="E7198" s="28">
        <f t="shared" si="818"/>
        <v>0</v>
      </c>
      <c r="F7198" s="29">
        <v>0</v>
      </c>
      <c r="G7198" s="30">
        <f t="shared" si="819"/>
        <v>0</v>
      </c>
      <c r="H7198" s="63">
        <f t="shared" si="820"/>
        <v>74250</v>
      </c>
      <c r="I7198" s="63"/>
      <c r="J7198" s="59">
        <f t="shared" si="821"/>
        <v>0</v>
      </c>
    </row>
    <row r="7199" spans="1:10">
      <c r="A7199" s="144">
        <v>17</v>
      </c>
      <c r="B7199" s="145" t="s">
        <v>40</v>
      </c>
      <c r="C7199" s="37"/>
      <c r="D7199" s="149">
        <v>113832</v>
      </c>
      <c r="E7199" s="28">
        <f t="shared" si="818"/>
        <v>0</v>
      </c>
      <c r="F7199" s="29">
        <v>0</v>
      </c>
      <c r="G7199" s="30">
        <f t="shared" si="819"/>
        <v>0</v>
      </c>
      <c r="H7199" s="63">
        <f t="shared" si="820"/>
        <v>105400</v>
      </c>
      <c r="I7199" s="63"/>
      <c r="J7199" s="59">
        <f t="shared" si="821"/>
        <v>0</v>
      </c>
    </row>
    <row r="7200" spans="1:10" ht="17.25">
      <c r="A7200" s="144">
        <v>18</v>
      </c>
      <c r="B7200" s="145" t="s">
        <v>41</v>
      </c>
      <c r="C7200" s="37"/>
      <c r="D7200" s="150">
        <v>98010</v>
      </c>
      <c r="E7200" s="28">
        <f t="shared" si="818"/>
        <v>0</v>
      </c>
      <c r="F7200" s="29">
        <v>0</v>
      </c>
      <c r="G7200" s="30">
        <f t="shared" si="819"/>
        <v>0</v>
      </c>
      <c r="H7200" s="63">
        <f t="shared" si="820"/>
        <v>90750</v>
      </c>
      <c r="I7200" s="45"/>
      <c r="J7200" s="64"/>
    </row>
    <row r="7201" spans="1:10" ht="31.5">
      <c r="A7201" s="40"/>
      <c r="B7201" s="41" t="s">
        <v>42</v>
      </c>
      <c r="C7201" s="42">
        <f>SUM(C7183:C7200)</f>
        <v>23</v>
      </c>
      <c r="D7201" s="42"/>
      <c r="E7201" s="43">
        <f>SUM(E7183:E7200)</f>
        <v>1753309</v>
      </c>
      <c r="F7201" s="43"/>
      <c r="G7201" s="44">
        <f>SUM(G7183:G7200)</f>
        <v>1753309</v>
      </c>
      <c r="H7201" s="5"/>
      <c r="I7201" s="5"/>
      <c r="J7201" s="75">
        <f>J7200*0.08</f>
        <v>0</v>
      </c>
    </row>
    <row r="7202" spans="1:10" ht="31.5">
      <c r="A7202" s="46"/>
      <c r="B7202" s="47"/>
      <c r="C7202" s="48"/>
      <c r="D7202" s="48"/>
      <c r="E7202" s="49"/>
      <c r="F7202" s="49"/>
      <c r="G7202" s="151"/>
      <c r="H7202" s="6"/>
      <c r="I7202" s="6"/>
      <c r="J7202" s="76">
        <f>SUM(J7200:J7201)</f>
        <v>0</v>
      </c>
    </row>
    <row r="7203" spans="1:10" ht="18">
      <c r="A7203" s="283" t="s">
        <v>43</v>
      </c>
      <c r="B7203" s="283"/>
      <c r="C7203" s="284" t="s">
        <v>44</v>
      </c>
      <c r="D7203" s="284"/>
      <c r="E7203" s="54"/>
      <c r="F7203" s="54"/>
      <c r="G7203" s="55" t="s">
        <v>45</v>
      </c>
      <c r="H7203" s="141"/>
      <c r="I7203" s="141"/>
      <c r="J7203" s="141"/>
    </row>
    <row r="7207" spans="1:10" ht="15.75">
      <c r="A7207" s="279" t="s">
        <v>0</v>
      </c>
      <c r="B7207" s="279"/>
      <c r="C7207" s="279"/>
      <c r="D7207" s="279"/>
      <c r="E7207" s="279"/>
      <c r="F7207" s="279"/>
      <c r="G7207" s="279"/>
      <c r="H7207" s="141"/>
      <c r="I7207" s="141"/>
      <c r="J7207" s="141"/>
    </row>
    <row r="7208" spans="1:10" ht="15.75">
      <c r="A7208" s="279" t="s">
        <v>1</v>
      </c>
      <c r="B7208" s="279"/>
      <c r="C7208" s="279"/>
      <c r="D7208" s="279"/>
      <c r="E7208" s="279"/>
      <c r="F7208" s="279"/>
      <c r="G7208" s="279"/>
      <c r="H7208" s="1"/>
      <c r="I7208" s="1"/>
      <c r="J7208" s="71"/>
    </row>
    <row r="7209" spans="1:10" ht="15.75">
      <c r="A7209" s="279" t="s">
        <v>2</v>
      </c>
      <c r="B7209" s="279"/>
      <c r="C7209" s="279"/>
      <c r="D7209" s="279"/>
      <c r="E7209" s="279"/>
      <c r="F7209" s="279"/>
      <c r="G7209" s="279"/>
      <c r="H7209" s="1"/>
      <c r="I7209" s="1"/>
      <c r="J7209" s="71"/>
    </row>
    <row r="7210" spans="1:10" ht="15.75">
      <c r="A7210" s="279" t="s">
        <v>4</v>
      </c>
      <c r="B7210" s="279"/>
      <c r="C7210" s="279"/>
      <c r="D7210" s="279"/>
      <c r="E7210" s="279"/>
      <c r="F7210" s="279"/>
      <c r="G7210" s="279"/>
      <c r="H7210" s="1"/>
      <c r="I7210" s="1"/>
      <c r="J7210" s="71"/>
    </row>
    <row r="7211" spans="1:10" ht="27">
      <c r="A7211" s="280" t="s">
        <v>6</v>
      </c>
      <c r="B7211" s="280"/>
      <c r="C7211" s="280"/>
      <c r="D7211" s="280"/>
      <c r="E7211" s="280"/>
      <c r="F7211" s="280"/>
      <c r="G7211" s="280"/>
      <c r="H7211" s="2"/>
      <c r="I7211" s="2"/>
      <c r="J7211" s="72"/>
    </row>
    <row r="7212" spans="1:10" ht="27">
      <c r="A7212" s="142"/>
      <c r="B7212" s="142"/>
      <c r="C7212" s="281" t="s">
        <v>655</v>
      </c>
      <c r="D7212" s="281"/>
      <c r="E7212" s="281"/>
      <c r="F7212" s="281"/>
      <c r="G7212" s="281"/>
      <c r="H7212" s="68"/>
      <c r="I7212" s="68"/>
      <c r="J7212" s="71"/>
    </row>
    <row r="7213" spans="1:10" ht="15.75">
      <c r="A7213" s="11" t="s">
        <v>358</v>
      </c>
      <c r="B7213" s="12">
        <v>4138457670</v>
      </c>
      <c r="C7213" s="143"/>
      <c r="D7213" s="286"/>
      <c r="E7213" s="286"/>
      <c r="F7213" s="286"/>
      <c r="G7213" s="286"/>
      <c r="H7213" s="69" t="s">
        <v>161</v>
      </c>
      <c r="I7213" s="69"/>
      <c r="J7213" s="73"/>
    </row>
    <row r="7214" spans="1:10" ht="15.75">
      <c r="A7214" s="11" t="s">
        <v>9</v>
      </c>
      <c r="B7214" s="286" t="s">
        <v>909</v>
      </c>
      <c r="C7214" s="286"/>
      <c r="D7214" s="286"/>
      <c r="E7214" s="16"/>
      <c r="F7214" s="11"/>
      <c r="G7214" s="16"/>
      <c r="H7214" s="1"/>
      <c r="I7214" s="1"/>
      <c r="J7214" s="71"/>
    </row>
    <row r="7215" spans="1:10" ht="15.75">
      <c r="A7215" s="11" t="s">
        <v>11</v>
      </c>
      <c r="B7215" s="289" t="s">
        <v>213</v>
      </c>
      <c r="C7215" s="289"/>
      <c r="D7215" s="289"/>
      <c r="E7215" s="289"/>
      <c r="F7215" s="18"/>
      <c r="G7215" s="19"/>
      <c r="H7215" s="1"/>
      <c r="I7215" s="1"/>
      <c r="J7215" s="71"/>
    </row>
    <row r="7216" spans="1:10" ht="15.75">
      <c r="A7216" s="21" t="s">
        <v>14</v>
      </c>
      <c r="B7216" s="21"/>
      <c r="C7216" s="21"/>
      <c r="D7216" s="22" t="s">
        <v>18</v>
      </c>
      <c r="E7216" s="23" t="s">
        <v>19</v>
      </c>
      <c r="F7216" s="23" t="s">
        <v>20</v>
      </c>
      <c r="G7216" s="21" t="s">
        <v>21</v>
      </c>
      <c r="H7216" s="63"/>
      <c r="I7216" s="63"/>
      <c r="J7216" s="59">
        <f>H7216*C7217</f>
        <v>0</v>
      </c>
    </row>
    <row r="7217" spans="1:10">
      <c r="A7217" s="144">
        <v>1</v>
      </c>
      <c r="B7217" s="145" t="s">
        <v>23</v>
      </c>
      <c r="C7217" s="26"/>
      <c r="D7217" s="146">
        <v>79305</v>
      </c>
      <c r="E7217" s="28">
        <f t="shared" ref="E7217:E7234" si="822">D7217*C7217</f>
        <v>0</v>
      </c>
      <c r="F7217" s="29">
        <v>0</v>
      </c>
      <c r="G7217" s="30">
        <f t="shared" ref="G7217:G7234" si="823">E7217-E7217*F7217</f>
        <v>0</v>
      </c>
      <c r="H7217" s="63">
        <f t="shared" ref="H7217:H7234" si="824">D7217/1.08</f>
        <v>73430.555555555547</v>
      </c>
      <c r="I7217" s="63"/>
      <c r="J7217" s="59">
        <f>H7217*C7218</f>
        <v>0</v>
      </c>
    </row>
    <row r="7218" spans="1:10">
      <c r="A7218" s="144">
        <v>2</v>
      </c>
      <c r="B7218" s="145" t="s">
        <v>25</v>
      </c>
      <c r="C7218" s="32"/>
      <c r="D7218" s="147">
        <v>128591</v>
      </c>
      <c r="E7218" s="28">
        <f t="shared" si="822"/>
        <v>0</v>
      </c>
      <c r="F7218" s="29">
        <v>0</v>
      </c>
      <c r="G7218" s="30">
        <f t="shared" si="823"/>
        <v>0</v>
      </c>
      <c r="H7218" s="63">
        <f t="shared" si="824"/>
        <v>119065.74074074073</v>
      </c>
      <c r="I7218" s="63"/>
      <c r="J7218" s="59"/>
    </row>
    <row r="7219" spans="1:10">
      <c r="A7219" s="144">
        <v>3</v>
      </c>
      <c r="B7219" s="145" t="s">
        <v>26</v>
      </c>
      <c r="C7219" s="34"/>
      <c r="D7219" s="146">
        <v>60043</v>
      </c>
      <c r="E7219" s="28">
        <f t="shared" si="822"/>
        <v>0</v>
      </c>
      <c r="F7219" s="29">
        <v>0</v>
      </c>
      <c r="G7219" s="30">
        <f t="shared" si="823"/>
        <v>0</v>
      </c>
      <c r="H7219" s="63">
        <f t="shared" si="824"/>
        <v>55595.370370370365</v>
      </c>
      <c r="I7219" s="63"/>
      <c r="J7219" s="59"/>
    </row>
    <row r="7220" spans="1:10">
      <c r="A7220" s="144">
        <v>4</v>
      </c>
      <c r="B7220" s="145" t="s">
        <v>27</v>
      </c>
      <c r="C7220" s="106"/>
      <c r="D7220" s="146">
        <v>115781</v>
      </c>
      <c r="E7220" s="28">
        <f t="shared" si="822"/>
        <v>0</v>
      </c>
      <c r="F7220" s="29">
        <v>0</v>
      </c>
      <c r="G7220" s="30">
        <f t="shared" si="823"/>
        <v>0</v>
      </c>
      <c r="H7220" s="63">
        <f t="shared" si="824"/>
        <v>107204.62962962962</v>
      </c>
      <c r="I7220" s="63"/>
      <c r="J7220" s="59"/>
    </row>
    <row r="7221" spans="1:10">
      <c r="A7221" s="144">
        <v>5</v>
      </c>
      <c r="B7221" s="145" t="s">
        <v>28</v>
      </c>
      <c r="C7221" s="32">
        <v>5</v>
      </c>
      <c r="D7221" s="146">
        <v>119943</v>
      </c>
      <c r="E7221" s="28">
        <f t="shared" si="822"/>
        <v>599715</v>
      </c>
      <c r="F7221" s="124">
        <v>0</v>
      </c>
      <c r="G7221" s="30">
        <f t="shared" si="823"/>
        <v>599715</v>
      </c>
      <c r="H7221" s="63">
        <f t="shared" si="824"/>
        <v>111058.33333333333</v>
      </c>
      <c r="I7221" s="63"/>
      <c r="J7221" s="59"/>
    </row>
    <row r="7222" spans="1:10">
      <c r="A7222" s="144">
        <v>6</v>
      </c>
      <c r="B7222" s="145" t="s">
        <v>29</v>
      </c>
      <c r="C7222" s="26"/>
      <c r="D7222" s="146">
        <v>94810</v>
      </c>
      <c r="E7222" s="28">
        <f t="shared" si="822"/>
        <v>0</v>
      </c>
      <c r="F7222" s="29">
        <v>0</v>
      </c>
      <c r="G7222" s="30">
        <f t="shared" si="823"/>
        <v>0</v>
      </c>
      <c r="H7222" s="63">
        <f t="shared" si="824"/>
        <v>87787.037037037036</v>
      </c>
      <c r="I7222" s="63"/>
      <c r="J7222" s="59"/>
    </row>
    <row r="7223" spans="1:10">
      <c r="A7223" s="144">
        <v>7</v>
      </c>
      <c r="B7223" s="145" t="s">
        <v>30</v>
      </c>
      <c r="C7223" s="34"/>
      <c r="D7223" s="146">
        <v>141396</v>
      </c>
      <c r="E7223" s="28">
        <f t="shared" si="822"/>
        <v>0</v>
      </c>
      <c r="F7223" s="29">
        <v>0</v>
      </c>
      <c r="G7223" s="30">
        <f t="shared" si="823"/>
        <v>0</v>
      </c>
      <c r="H7223" s="63">
        <f t="shared" si="824"/>
        <v>130922.22222222222</v>
      </c>
      <c r="I7223" s="63"/>
      <c r="J7223" s="59"/>
    </row>
    <row r="7224" spans="1:10">
      <c r="A7224" s="144">
        <v>8</v>
      </c>
      <c r="B7224" s="145" t="s">
        <v>31</v>
      </c>
      <c r="C7224" s="26"/>
      <c r="D7224" s="146">
        <v>232931</v>
      </c>
      <c r="E7224" s="28">
        <f t="shared" si="822"/>
        <v>0</v>
      </c>
      <c r="F7224" s="29">
        <v>0</v>
      </c>
      <c r="G7224" s="30">
        <f t="shared" si="823"/>
        <v>0</v>
      </c>
      <c r="H7224" s="63">
        <f t="shared" si="824"/>
        <v>215676.85185185182</v>
      </c>
      <c r="I7224" s="63"/>
      <c r="J7224" s="59"/>
    </row>
    <row r="7225" spans="1:10">
      <c r="A7225" s="144">
        <v>9</v>
      </c>
      <c r="B7225" s="148" t="s">
        <v>32</v>
      </c>
      <c r="C7225" s="26"/>
      <c r="D7225" s="146">
        <v>101534</v>
      </c>
      <c r="E7225" s="28">
        <f t="shared" si="822"/>
        <v>0</v>
      </c>
      <c r="F7225" s="29">
        <v>0</v>
      </c>
      <c r="G7225" s="30">
        <f t="shared" si="823"/>
        <v>0</v>
      </c>
      <c r="H7225" s="63">
        <f t="shared" si="824"/>
        <v>94012.962962962964</v>
      </c>
      <c r="I7225" s="63"/>
      <c r="J7225" s="59"/>
    </row>
    <row r="7226" spans="1:10">
      <c r="A7226" s="144">
        <v>10</v>
      </c>
      <c r="B7226" s="148" t="s">
        <v>33</v>
      </c>
      <c r="C7226" s="37"/>
      <c r="D7226" s="147">
        <v>110148</v>
      </c>
      <c r="E7226" s="28">
        <f t="shared" si="822"/>
        <v>0</v>
      </c>
      <c r="F7226" s="29">
        <v>0</v>
      </c>
      <c r="G7226" s="30">
        <f t="shared" si="823"/>
        <v>0</v>
      </c>
      <c r="H7226" s="63">
        <f t="shared" si="824"/>
        <v>101988.88888888888</v>
      </c>
      <c r="I7226" s="63"/>
      <c r="J7226" s="59"/>
    </row>
    <row r="7227" spans="1:10">
      <c r="A7227" s="144">
        <v>11</v>
      </c>
      <c r="B7227" s="145" t="s">
        <v>34</v>
      </c>
      <c r="C7227" s="37"/>
      <c r="D7227" s="146">
        <v>54198</v>
      </c>
      <c r="E7227" s="28">
        <f t="shared" si="822"/>
        <v>0</v>
      </c>
      <c r="F7227" s="29">
        <v>0</v>
      </c>
      <c r="G7227" s="30">
        <f t="shared" si="823"/>
        <v>0</v>
      </c>
      <c r="H7227" s="63">
        <f t="shared" si="824"/>
        <v>50183.333333333328</v>
      </c>
      <c r="I7227" s="63"/>
      <c r="J7227" s="59">
        <f t="shared" ref="J7227:J7233" si="825">H7227*C7228</f>
        <v>0</v>
      </c>
    </row>
    <row r="7228" spans="1:10">
      <c r="A7228" s="144">
        <v>12</v>
      </c>
      <c r="B7228" s="145" t="s">
        <v>35</v>
      </c>
      <c r="C7228" s="37"/>
      <c r="D7228" s="146">
        <v>49680</v>
      </c>
      <c r="E7228" s="28">
        <f t="shared" si="822"/>
        <v>0</v>
      </c>
      <c r="F7228" s="29">
        <v>0</v>
      </c>
      <c r="G7228" s="30">
        <f t="shared" si="823"/>
        <v>0</v>
      </c>
      <c r="H7228" s="63">
        <f t="shared" si="824"/>
        <v>46000</v>
      </c>
      <c r="I7228" s="63"/>
      <c r="J7228" s="59">
        <f t="shared" si="825"/>
        <v>0</v>
      </c>
    </row>
    <row r="7229" spans="1:10">
      <c r="A7229" s="144">
        <v>13</v>
      </c>
      <c r="B7229" s="145" t="s">
        <v>36</v>
      </c>
      <c r="C7229" s="37"/>
      <c r="D7229" s="149">
        <v>64152</v>
      </c>
      <c r="E7229" s="28">
        <f t="shared" si="822"/>
        <v>0</v>
      </c>
      <c r="F7229" s="29">
        <v>0</v>
      </c>
      <c r="G7229" s="30">
        <f t="shared" si="823"/>
        <v>0</v>
      </c>
      <c r="H7229" s="63">
        <f t="shared" si="824"/>
        <v>59399.999999999993</v>
      </c>
      <c r="I7229" s="63"/>
      <c r="J7229" s="59">
        <f t="shared" si="825"/>
        <v>0</v>
      </c>
    </row>
    <row r="7230" spans="1:10">
      <c r="A7230" s="144">
        <v>14</v>
      </c>
      <c r="B7230" s="145" t="s">
        <v>37</v>
      </c>
      <c r="C7230" s="37"/>
      <c r="D7230" s="149">
        <v>65934</v>
      </c>
      <c r="E7230" s="28">
        <f t="shared" si="822"/>
        <v>0</v>
      </c>
      <c r="F7230" s="29">
        <v>0</v>
      </c>
      <c r="G7230" s="30">
        <f t="shared" si="823"/>
        <v>0</v>
      </c>
      <c r="H7230" s="63">
        <f t="shared" si="824"/>
        <v>61049.999999999993</v>
      </c>
      <c r="I7230" s="63"/>
      <c r="J7230" s="59">
        <f t="shared" si="825"/>
        <v>0</v>
      </c>
    </row>
    <row r="7231" spans="1:10">
      <c r="A7231" s="144">
        <v>15</v>
      </c>
      <c r="B7231" s="145" t="s">
        <v>38</v>
      </c>
      <c r="C7231" s="37"/>
      <c r="D7231" s="149">
        <v>76626</v>
      </c>
      <c r="E7231" s="28">
        <f t="shared" si="822"/>
        <v>0</v>
      </c>
      <c r="F7231" s="124">
        <v>0</v>
      </c>
      <c r="G7231" s="30">
        <f t="shared" si="823"/>
        <v>0</v>
      </c>
      <c r="H7231" s="63">
        <f t="shared" si="824"/>
        <v>70950</v>
      </c>
      <c r="I7231" s="63"/>
      <c r="J7231" s="59">
        <f t="shared" si="825"/>
        <v>0</v>
      </c>
    </row>
    <row r="7232" spans="1:10">
      <c r="A7232" s="144">
        <v>16</v>
      </c>
      <c r="B7232" s="145" t="s">
        <v>39</v>
      </c>
      <c r="C7232" s="37"/>
      <c r="D7232" s="149">
        <v>80190</v>
      </c>
      <c r="E7232" s="28">
        <f t="shared" si="822"/>
        <v>0</v>
      </c>
      <c r="F7232" s="29">
        <v>0</v>
      </c>
      <c r="G7232" s="30">
        <f t="shared" si="823"/>
        <v>0</v>
      </c>
      <c r="H7232" s="63">
        <f t="shared" si="824"/>
        <v>74250</v>
      </c>
      <c r="I7232" s="63"/>
      <c r="J7232" s="59">
        <f t="shared" si="825"/>
        <v>0</v>
      </c>
    </row>
    <row r="7233" spans="1:10">
      <c r="A7233" s="144">
        <v>17</v>
      </c>
      <c r="B7233" s="145" t="s">
        <v>40</v>
      </c>
      <c r="C7233" s="37"/>
      <c r="D7233" s="149">
        <v>113832</v>
      </c>
      <c r="E7233" s="28">
        <f t="shared" si="822"/>
        <v>0</v>
      </c>
      <c r="F7233" s="29">
        <v>0</v>
      </c>
      <c r="G7233" s="30">
        <f t="shared" si="823"/>
        <v>0</v>
      </c>
      <c r="H7233" s="63">
        <f t="shared" si="824"/>
        <v>105400</v>
      </c>
      <c r="I7233" s="63"/>
      <c r="J7233" s="59">
        <f t="shared" si="825"/>
        <v>0</v>
      </c>
    </row>
    <row r="7234" spans="1:10" ht="17.25">
      <c r="A7234" s="144">
        <v>18</v>
      </c>
      <c r="B7234" s="145" t="s">
        <v>41</v>
      </c>
      <c r="C7234" s="37"/>
      <c r="D7234" s="150">
        <v>98010</v>
      </c>
      <c r="E7234" s="28">
        <f t="shared" si="822"/>
        <v>0</v>
      </c>
      <c r="F7234" s="29">
        <v>0</v>
      </c>
      <c r="G7234" s="30">
        <f t="shared" si="823"/>
        <v>0</v>
      </c>
      <c r="H7234" s="63">
        <f t="shared" si="824"/>
        <v>90750</v>
      </c>
      <c r="I7234" s="45"/>
      <c r="J7234" s="64"/>
    </row>
    <row r="7235" spans="1:10" ht="31.5">
      <c r="A7235" s="40"/>
      <c r="B7235" s="41" t="s">
        <v>42</v>
      </c>
      <c r="C7235" s="42">
        <f>SUM(C7217:C7234)</f>
        <v>5</v>
      </c>
      <c r="D7235" s="42"/>
      <c r="E7235" s="43">
        <f>SUM(E7217:E7234)</f>
        <v>599715</v>
      </c>
      <c r="F7235" s="43"/>
      <c r="G7235" s="44">
        <f>SUM(G7217:G7234)</f>
        <v>599715</v>
      </c>
      <c r="H7235" s="5"/>
      <c r="I7235" s="5"/>
      <c r="J7235" s="75">
        <f>J7234*0.08</f>
        <v>0</v>
      </c>
    </row>
    <row r="7236" spans="1:10" ht="31.5">
      <c r="A7236" s="46"/>
      <c r="B7236" s="47"/>
      <c r="C7236" s="48"/>
      <c r="D7236" s="48"/>
      <c r="E7236" s="49"/>
      <c r="F7236" s="49"/>
      <c r="G7236" s="151"/>
      <c r="H7236" s="6"/>
      <c r="I7236" s="6"/>
      <c r="J7236" s="76">
        <f>SUM(J7234:J7235)</f>
        <v>0</v>
      </c>
    </row>
    <row r="7237" spans="1:10" ht="18">
      <c r="A7237" s="283" t="s">
        <v>43</v>
      </c>
      <c r="B7237" s="283"/>
      <c r="C7237" s="284" t="s">
        <v>44</v>
      </c>
      <c r="D7237" s="284"/>
      <c r="E7237" s="54"/>
      <c r="F7237" s="54"/>
      <c r="G7237" s="55" t="s">
        <v>45</v>
      </c>
      <c r="H7237" s="141"/>
      <c r="I7237" s="141"/>
      <c r="J7237" s="141"/>
    </row>
    <row r="7241" spans="1:10" ht="15.75">
      <c r="A7241" s="279" t="s">
        <v>0</v>
      </c>
      <c r="B7241" s="279"/>
      <c r="C7241" s="279"/>
      <c r="D7241" s="279"/>
      <c r="E7241" s="279"/>
      <c r="F7241" s="279"/>
      <c r="G7241" s="279"/>
      <c r="H7241" s="141"/>
      <c r="I7241" s="141"/>
      <c r="J7241" s="141"/>
    </row>
    <row r="7242" spans="1:10" ht="15.75">
      <c r="A7242" s="279" t="s">
        <v>1</v>
      </c>
      <c r="B7242" s="279"/>
      <c r="C7242" s="279"/>
      <c r="D7242" s="279"/>
      <c r="E7242" s="279"/>
      <c r="F7242" s="279"/>
      <c r="G7242" s="279"/>
      <c r="H7242" s="1"/>
      <c r="I7242" s="1"/>
      <c r="J7242" s="71"/>
    </row>
    <row r="7243" spans="1:10" ht="15.75">
      <c r="A7243" s="279" t="s">
        <v>2</v>
      </c>
      <c r="B7243" s="279"/>
      <c r="C7243" s="279"/>
      <c r="D7243" s="279"/>
      <c r="E7243" s="279"/>
      <c r="F7243" s="279"/>
      <c r="G7243" s="279"/>
      <c r="H7243" s="1"/>
      <c r="I7243" s="1"/>
      <c r="J7243" s="71"/>
    </row>
    <row r="7244" spans="1:10" ht="15.75">
      <c r="A7244" s="279" t="s">
        <v>4</v>
      </c>
      <c r="B7244" s="279"/>
      <c r="C7244" s="279"/>
      <c r="D7244" s="279"/>
      <c r="E7244" s="279"/>
      <c r="F7244" s="279"/>
      <c r="G7244" s="279"/>
      <c r="H7244" s="1"/>
      <c r="I7244" s="1"/>
      <c r="J7244" s="71"/>
    </row>
    <row r="7245" spans="1:10" ht="27">
      <c r="A7245" s="280" t="s">
        <v>6</v>
      </c>
      <c r="B7245" s="280"/>
      <c r="C7245" s="280"/>
      <c r="D7245" s="280"/>
      <c r="E7245" s="280"/>
      <c r="F7245" s="280"/>
      <c r="G7245" s="280"/>
      <c r="H7245" s="2"/>
      <c r="I7245" s="2"/>
      <c r="J7245" s="72"/>
    </row>
    <row r="7246" spans="1:10" ht="27">
      <c r="A7246" s="142"/>
      <c r="B7246" s="142"/>
      <c r="C7246" s="281" t="s">
        <v>655</v>
      </c>
      <c r="D7246" s="281"/>
      <c r="E7246" s="281"/>
      <c r="F7246" s="281"/>
      <c r="G7246" s="281"/>
      <c r="H7246" s="68"/>
      <c r="I7246" s="68"/>
      <c r="J7246" s="71"/>
    </row>
    <row r="7247" spans="1:10" ht="15.75">
      <c r="A7247" s="11" t="s">
        <v>358</v>
      </c>
      <c r="B7247" s="12">
        <v>4138460078</v>
      </c>
      <c r="C7247" s="143"/>
      <c r="D7247" s="286"/>
      <c r="E7247" s="286"/>
      <c r="F7247" s="286"/>
      <c r="G7247" s="286"/>
      <c r="H7247" s="69" t="s">
        <v>161</v>
      </c>
      <c r="I7247" s="69"/>
      <c r="J7247" s="73"/>
    </row>
    <row r="7248" spans="1:10" ht="15.75">
      <c r="A7248" s="11" t="s">
        <v>9</v>
      </c>
      <c r="B7248" s="286" t="s">
        <v>754</v>
      </c>
      <c r="C7248" s="286"/>
      <c r="D7248" s="286"/>
      <c r="E7248" s="16"/>
      <c r="F7248" s="11"/>
      <c r="G7248" s="16"/>
      <c r="H7248" s="1"/>
      <c r="I7248" s="1"/>
      <c r="J7248" s="71"/>
    </row>
    <row r="7249" spans="1:10" ht="15.75">
      <c r="A7249" s="11" t="s">
        <v>11</v>
      </c>
      <c r="B7249" s="289" t="s">
        <v>910</v>
      </c>
      <c r="C7249" s="289"/>
      <c r="D7249" s="289"/>
      <c r="E7249" s="289"/>
      <c r="F7249" s="18"/>
      <c r="G7249" s="19"/>
      <c r="H7249" s="1"/>
      <c r="I7249" s="1"/>
      <c r="J7249" s="71"/>
    </row>
    <row r="7250" spans="1:10" ht="15.75">
      <c r="A7250" s="21" t="s">
        <v>14</v>
      </c>
      <c r="B7250" s="21" t="s">
        <v>16</v>
      </c>
      <c r="C7250" s="21"/>
      <c r="D7250" s="22" t="s">
        <v>18</v>
      </c>
      <c r="E7250" s="23" t="s">
        <v>19</v>
      </c>
      <c r="F7250" s="23" t="s">
        <v>20</v>
      </c>
      <c r="G7250" s="21" t="s">
        <v>21</v>
      </c>
      <c r="H7250" s="63"/>
      <c r="I7250" s="63"/>
      <c r="J7250" s="59">
        <f>H7250*C7251</f>
        <v>0</v>
      </c>
    </row>
    <row r="7251" spans="1:10">
      <c r="A7251" s="144">
        <v>1</v>
      </c>
      <c r="B7251" s="145" t="s">
        <v>23</v>
      </c>
      <c r="C7251" s="26"/>
      <c r="D7251" s="146">
        <v>79305</v>
      </c>
      <c r="E7251" s="28">
        <f t="shared" ref="E7251:E7268" si="826">D7251*C7251</f>
        <v>0</v>
      </c>
      <c r="F7251" s="29">
        <v>0</v>
      </c>
      <c r="G7251" s="30">
        <f t="shared" ref="G7251:G7268" si="827">E7251-E7251*F7251</f>
        <v>0</v>
      </c>
      <c r="H7251" s="63">
        <f t="shared" ref="H7251:H7268" si="828">D7251/1.08</f>
        <v>73430.555555555547</v>
      </c>
      <c r="I7251" s="63"/>
      <c r="J7251" s="59">
        <f>H7251*C7252</f>
        <v>0</v>
      </c>
    </row>
    <row r="7252" spans="1:10">
      <c r="A7252" s="144">
        <v>2</v>
      </c>
      <c r="B7252" s="145" t="s">
        <v>25</v>
      </c>
      <c r="C7252" s="32"/>
      <c r="D7252" s="147">
        <v>128591</v>
      </c>
      <c r="E7252" s="28">
        <f t="shared" si="826"/>
        <v>0</v>
      </c>
      <c r="F7252" s="29">
        <v>0</v>
      </c>
      <c r="G7252" s="30">
        <f t="shared" si="827"/>
        <v>0</v>
      </c>
      <c r="H7252" s="63">
        <f t="shared" si="828"/>
        <v>119065.74074074073</v>
      </c>
      <c r="I7252" s="63"/>
      <c r="J7252" s="59"/>
    </row>
    <row r="7253" spans="1:10">
      <c r="A7253" s="144">
        <v>3</v>
      </c>
      <c r="B7253" s="145" t="s">
        <v>26</v>
      </c>
      <c r="C7253" s="34">
        <v>5</v>
      </c>
      <c r="D7253" s="146">
        <v>60043</v>
      </c>
      <c r="E7253" s="28">
        <f t="shared" si="826"/>
        <v>300215</v>
      </c>
      <c r="F7253" s="29">
        <v>0</v>
      </c>
      <c r="G7253" s="30">
        <f t="shared" si="827"/>
        <v>300215</v>
      </c>
      <c r="H7253" s="63">
        <f t="shared" si="828"/>
        <v>55595.370370370365</v>
      </c>
      <c r="I7253" s="63"/>
      <c r="J7253" s="59"/>
    </row>
    <row r="7254" spans="1:10">
      <c r="A7254" s="144">
        <v>4</v>
      </c>
      <c r="B7254" s="145" t="s">
        <v>27</v>
      </c>
      <c r="C7254" s="106"/>
      <c r="D7254" s="146">
        <v>115781</v>
      </c>
      <c r="E7254" s="28">
        <f t="shared" si="826"/>
        <v>0</v>
      </c>
      <c r="F7254" s="29">
        <v>0</v>
      </c>
      <c r="G7254" s="30">
        <f t="shared" si="827"/>
        <v>0</v>
      </c>
      <c r="H7254" s="63">
        <f t="shared" si="828"/>
        <v>107204.62962962962</v>
      </c>
      <c r="I7254" s="63"/>
      <c r="J7254" s="59"/>
    </row>
    <row r="7255" spans="1:10">
      <c r="A7255" s="144">
        <v>5</v>
      </c>
      <c r="B7255" s="145" t="s">
        <v>28</v>
      </c>
      <c r="C7255" s="32"/>
      <c r="D7255" s="146">
        <v>119943</v>
      </c>
      <c r="E7255" s="28">
        <f t="shared" si="826"/>
        <v>0</v>
      </c>
      <c r="F7255" s="124">
        <v>0</v>
      </c>
      <c r="G7255" s="30">
        <f t="shared" si="827"/>
        <v>0</v>
      </c>
      <c r="H7255" s="63">
        <f t="shared" si="828"/>
        <v>111058.33333333333</v>
      </c>
      <c r="I7255" s="63"/>
      <c r="J7255" s="59"/>
    </row>
    <row r="7256" spans="1:10">
      <c r="A7256" s="144">
        <v>6</v>
      </c>
      <c r="B7256" s="145" t="s">
        <v>29</v>
      </c>
      <c r="C7256" s="26">
        <v>5</v>
      </c>
      <c r="D7256" s="146">
        <v>94810</v>
      </c>
      <c r="E7256" s="28">
        <f t="shared" si="826"/>
        <v>474050</v>
      </c>
      <c r="F7256" s="29">
        <v>0</v>
      </c>
      <c r="G7256" s="30">
        <f t="shared" si="827"/>
        <v>474050</v>
      </c>
      <c r="H7256" s="63">
        <f t="shared" si="828"/>
        <v>87787.037037037036</v>
      </c>
      <c r="I7256" s="63"/>
      <c r="J7256" s="59"/>
    </row>
    <row r="7257" spans="1:10">
      <c r="A7257" s="144">
        <v>7</v>
      </c>
      <c r="B7257" s="145" t="s">
        <v>30</v>
      </c>
      <c r="C7257" s="34"/>
      <c r="D7257" s="146">
        <v>141396</v>
      </c>
      <c r="E7257" s="28">
        <f t="shared" si="826"/>
        <v>0</v>
      </c>
      <c r="F7257" s="29">
        <v>0</v>
      </c>
      <c r="G7257" s="30">
        <f t="shared" si="827"/>
        <v>0</v>
      </c>
      <c r="H7257" s="63">
        <f t="shared" si="828"/>
        <v>130922.22222222222</v>
      </c>
      <c r="I7257" s="63"/>
      <c r="J7257" s="59"/>
    </row>
    <row r="7258" spans="1:10">
      <c r="A7258" s="144">
        <v>8</v>
      </c>
      <c r="B7258" s="145" t="s">
        <v>31</v>
      </c>
      <c r="C7258" s="26"/>
      <c r="D7258" s="146">
        <v>232931</v>
      </c>
      <c r="E7258" s="28">
        <f t="shared" si="826"/>
        <v>0</v>
      </c>
      <c r="F7258" s="29">
        <v>0</v>
      </c>
      <c r="G7258" s="30">
        <f t="shared" si="827"/>
        <v>0</v>
      </c>
      <c r="H7258" s="63">
        <f t="shared" si="828"/>
        <v>215676.85185185182</v>
      </c>
      <c r="I7258" s="63"/>
      <c r="J7258" s="59"/>
    </row>
    <row r="7259" spans="1:10">
      <c r="A7259" s="144">
        <v>9</v>
      </c>
      <c r="B7259" s="148" t="s">
        <v>32</v>
      </c>
      <c r="C7259" s="26"/>
      <c r="D7259" s="146">
        <v>101534</v>
      </c>
      <c r="E7259" s="28">
        <f t="shared" si="826"/>
        <v>0</v>
      </c>
      <c r="F7259" s="29">
        <v>0</v>
      </c>
      <c r="G7259" s="30">
        <f t="shared" si="827"/>
        <v>0</v>
      </c>
      <c r="H7259" s="63">
        <f t="shared" si="828"/>
        <v>94012.962962962964</v>
      </c>
      <c r="I7259" s="63"/>
      <c r="J7259" s="59"/>
    </row>
    <row r="7260" spans="1:10">
      <c r="A7260" s="144">
        <v>10</v>
      </c>
      <c r="B7260" s="148" t="s">
        <v>33</v>
      </c>
      <c r="C7260" s="37"/>
      <c r="D7260" s="147">
        <v>110148</v>
      </c>
      <c r="E7260" s="28">
        <f t="shared" si="826"/>
        <v>0</v>
      </c>
      <c r="F7260" s="29">
        <v>0</v>
      </c>
      <c r="G7260" s="30">
        <f t="shared" si="827"/>
        <v>0</v>
      </c>
      <c r="H7260" s="63">
        <f t="shared" si="828"/>
        <v>101988.88888888888</v>
      </c>
      <c r="I7260" s="63"/>
      <c r="J7260" s="59"/>
    </row>
    <row r="7261" spans="1:10">
      <c r="A7261" s="144">
        <v>11</v>
      </c>
      <c r="B7261" s="145" t="s">
        <v>34</v>
      </c>
      <c r="C7261" s="37">
        <v>5</v>
      </c>
      <c r="D7261" s="146">
        <v>54198</v>
      </c>
      <c r="E7261" s="28">
        <f t="shared" si="826"/>
        <v>270990</v>
      </c>
      <c r="F7261" s="29">
        <v>0</v>
      </c>
      <c r="G7261" s="30">
        <f t="shared" si="827"/>
        <v>270990</v>
      </c>
      <c r="H7261" s="63">
        <f t="shared" si="828"/>
        <v>50183.333333333328</v>
      </c>
      <c r="I7261" s="63"/>
      <c r="J7261" s="59">
        <f t="shared" ref="J7261:J7267" si="829">H7261*C7262</f>
        <v>0</v>
      </c>
    </row>
    <row r="7262" spans="1:10">
      <c r="A7262" s="144">
        <v>12</v>
      </c>
      <c r="B7262" s="145" t="s">
        <v>35</v>
      </c>
      <c r="C7262" s="37"/>
      <c r="D7262" s="146">
        <v>49680</v>
      </c>
      <c r="E7262" s="28">
        <f t="shared" si="826"/>
        <v>0</v>
      </c>
      <c r="F7262" s="29">
        <v>0</v>
      </c>
      <c r="G7262" s="30">
        <f t="shared" si="827"/>
        <v>0</v>
      </c>
      <c r="H7262" s="63">
        <f t="shared" si="828"/>
        <v>46000</v>
      </c>
      <c r="I7262" s="63"/>
      <c r="J7262" s="59">
        <f t="shared" si="829"/>
        <v>0</v>
      </c>
    </row>
    <row r="7263" spans="1:10">
      <c r="A7263" s="144">
        <v>13</v>
      </c>
      <c r="B7263" s="145" t="s">
        <v>36</v>
      </c>
      <c r="C7263" s="37"/>
      <c r="D7263" s="149">
        <v>64152</v>
      </c>
      <c r="E7263" s="28">
        <f t="shared" si="826"/>
        <v>0</v>
      </c>
      <c r="F7263" s="29">
        <v>0</v>
      </c>
      <c r="G7263" s="30">
        <f t="shared" si="827"/>
        <v>0</v>
      </c>
      <c r="H7263" s="63">
        <f t="shared" si="828"/>
        <v>59399.999999999993</v>
      </c>
      <c r="I7263" s="63"/>
      <c r="J7263" s="59">
        <f t="shared" si="829"/>
        <v>0</v>
      </c>
    </row>
    <row r="7264" spans="1:10">
      <c r="A7264" s="144">
        <v>14</v>
      </c>
      <c r="B7264" s="145" t="s">
        <v>37</v>
      </c>
      <c r="C7264" s="37"/>
      <c r="D7264" s="149">
        <v>65934</v>
      </c>
      <c r="E7264" s="28">
        <f t="shared" si="826"/>
        <v>0</v>
      </c>
      <c r="F7264" s="29">
        <v>0</v>
      </c>
      <c r="G7264" s="30">
        <f t="shared" si="827"/>
        <v>0</v>
      </c>
      <c r="H7264" s="63">
        <f t="shared" si="828"/>
        <v>61049.999999999993</v>
      </c>
      <c r="I7264" s="63"/>
      <c r="J7264" s="59">
        <f t="shared" si="829"/>
        <v>0</v>
      </c>
    </row>
    <row r="7265" spans="1:10">
      <c r="A7265" s="144">
        <v>15</v>
      </c>
      <c r="B7265" s="145" t="s">
        <v>38</v>
      </c>
      <c r="C7265" s="37"/>
      <c r="D7265" s="149">
        <v>76626</v>
      </c>
      <c r="E7265" s="28">
        <f t="shared" si="826"/>
        <v>0</v>
      </c>
      <c r="F7265" s="124">
        <v>0</v>
      </c>
      <c r="G7265" s="30">
        <f t="shared" si="827"/>
        <v>0</v>
      </c>
      <c r="H7265" s="63">
        <f t="shared" si="828"/>
        <v>70950</v>
      </c>
      <c r="I7265" s="63"/>
      <c r="J7265" s="59">
        <f t="shared" si="829"/>
        <v>0</v>
      </c>
    </row>
    <row r="7266" spans="1:10">
      <c r="A7266" s="144">
        <v>16</v>
      </c>
      <c r="B7266" s="145" t="s">
        <v>39</v>
      </c>
      <c r="C7266" s="37"/>
      <c r="D7266" s="149">
        <v>80190</v>
      </c>
      <c r="E7266" s="28">
        <f t="shared" si="826"/>
        <v>0</v>
      </c>
      <c r="F7266" s="29">
        <v>0</v>
      </c>
      <c r="G7266" s="30">
        <f t="shared" si="827"/>
        <v>0</v>
      </c>
      <c r="H7266" s="63">
        <f t="shared" si="828"/>
        <v>74250</v>
      </c>
      <c r="I7266" s="63"/>
      <c r="J7266" s="59">
        <f t="shared" si="829"/>
        <v>0</v>
      </c>
    </row>
    <row r="7267" spans="1:10">
      <c r="A7267" s="144">
        <v>17</v>
      </c>
      <c r="B7267" s="145" t="s">
        <v>40</v>
      </c>
      <c r="C7267" s="37"/>
      <c r="D7267" s="149">
        <v>113832</v>
      </c>
      <c r="E7267" s="28">
        <f t="shared" si="826"/>
        <v>0</v>
      </c>
      <c r="F7267" s="29">
        <v>0</v>
      </c>
      <c r="G7267" s="30">
        <f t="shared" si="827"/>
        <v>0</v>
      </c>
      <c r="H7267" s="63">
        <f t="shared" si="828"/>
        <v>105400</v>
      </c>
      <c r="I7267" s="63"/>
      <c r="J7267" s="59">
        <f t="shared" si="829"/>
        <v>0</v>
      </c>
    </row>
    <row r="7268" spans="1:10" ht="17.25">
      <c r="A7268" s="144">
        <v>18</v>
      </c>
      <c r="B7268" s="145" t="s">
        <v>41</v>
      </c>
      <c r="C7268" s="37"/>
      <c r="D7268" s="150">
        <v>98010</v>
      </c>
      <c r="E7268" s="28">
        <f t="shared" si="826"/>
        <v>0</v>
      </c>
      <c r="F7268" s="29">
        <v>0</v>
      </c>
      <c r="G7268" s="30">
        <f t="shared" si="827"/>
        <v>0</v>
      </c>
      <c r="H7268" s="63">
        <f t="shared" si="828"/>
        <v>90750</v>
      </c>
      <c r="I7268" s="45"/>
      <c r="J7268" s="64"/>
    </row>
    <row r="7269" spans="1:10" ht="31.5">
      <c r="A7269" s="40"/>
      <c r="B7269" s="41" t="s">
        <v>42</v>
      </c>
      <c r="C7269" s="42">
        <f>SUM(C7251:C7268)</f>
        <v>15</v>
      </c>
      <c r="D7269" s="42"/>
      <c r="E7269" s="43">
        <f>SUM(E7251:E7268)</f>
        <v>1045255</v>
      </c>
      <c r="F7269" s="43"/>
      <c r="G7269" s="44">
        <f>SUM(G7251:G7268)</f>
        <v>1045255</v>
      </c>
      <c r="H7269" s="5"/>
      <c r="I7269" s="5"/>
      <c r="J7269" s="75">
        <f>J7268*0.08</f>
        <v>0</v>
      </c>
    </row>
    <row r="7270" spans="1:10" ht="31.5">
      <c r="A7270" s="46"/>
      <c r="B7270" s="47"/>
      <c r="C7270" s="48"/>
      <c r="D7270" s="48"/>
      <c r="E7270" s="49"/>
      <c r="F7270" s="49"/>
      <c r="G7270" s="151"/>
      <c r="H7270" s="6"/>
      <c r="I7270" s="6"/>
      <c r="J7270" s="76">
        <f>SUM(J7268:J7269)</f>
        <v>0</v>
      </c>
    </row>
    <row r="7271" spans="1:10" ht="18">
      <c r="A7271" s="283" t="s">
        <v>43</v>
      </c>
      <c r="B7271" s="283"/>
      <c r="C7271" s="284" t="s">
        <v>44</v>
      </c>
      <c r="D7271" s="284"/>
      <c r="E7271" s="54"/>
      <c r="F7271" s="54"/>
      <c r="G7271" s="55" t="s">
        <v>45</v>
      </c>
      <c r="H7271" s="141"/>
      <c r="I7271" s="141"/>
      <c r="J7271" s="141"/>
    </row>
    <row r="7275" spans="1:10" ht="15.75">
      <c r="A7275" s="279" t="s">
        <v>0</v>
      </c>
      <c r="B7275" s="279"/>
      <c r="C7275" s="279"/>
      <c r="D7275" s="279"/>
      <c r="E7275" s="279"/>
      <c r="F7275" s="279"/>
      <c r="G7275" s="279"/>
      <c r="H7275" s="141"/>
      <c r="I7275" s="141"/>
      <c r="J7275" s="141"/>
    </row>
    <row r="7276" spans="1:10" ht="15.75">
      <c r="A7276" s="279" t="s">
        <v>1</v>
      </c>
      <c r="B7276" s="279"/>
      <c r="C7276" s="279"/>
      <c r="D7276" s="279"/>
      <c r="E7276" s="279"/>
      <c r="F7276" s="279"/>
      <c r="G7276" s="279"/>
      <c r="H7276" s="1"/>
      <c r="I7276" s="1"/>
      <c r="J7276" s="71"/>
    </row>
    <row r="7277" spans="1:10" ht="15.75">
      <c r="A7277" s="279" t="s">
        <v>2</v>
      </c>
      <c r="B7277" s="279"/>
      <c r="C7277" s="279"/>
      <c r="D7277" s="279"/>
      <c r="E7277" s="279"/>
      <c r="F7277" s="279"/>
      <c r="G7277" s="279"/>
      <c r="H7277" s="1"/>
      <c r="I7277" s="1"/>
      <c r="J7277" s="71"/>
    </row>
    <row r="7278" spans="1:10" ht="15.75">
      <c r="A7278" s="279" t="s">
        <v>4</v>
      </c>
      <c r="B7278" s="279"/>
      <c r="C7278" s="279"/>
      <c r="D7278" s="279"/>
      <c r="E7278" s="279"/>
      <c r="F7278" s="279"/>
      <c r="G7278" s="279"/>
      <c r="H7278" s="1"/>
      <c r="I7278" s="1"/>
      <c r="J7278" s="71"/>
    </row>
    <row r="7279" spans="1:10" ht="27">
      <c r="A7279" s="280" t="s">
        <v>6</v>
      </c>
      <c r="B7279" s="280"/>
      <c r="C7279" s="280"/>
      <c r="D7279" s="280"/>
      <c r="E7279" s="280"/>
      <c r="F7279" s="280"/>
      <c r="G7279" s="280"/>
      <c r="H7279" s="2"/>
      <c r="I7279" s="2"/>
      <c r="J7279" s="72"/>
    </row>
    <row r="7280" spans="1:10" ht="27">
      <c r="A7280" s="142"/>
      <c r="B7280" s="142"/>
      <c r="C7280" s="281" t="s">
        <v>655</v>
      </c>
      <c r="D7280" s="281"/>
      <c r="E7280" s="281"/>
      <c r="F7280" s="281"/>
      <c r="G7280" s="281"/>
      <c r="H7280" s="68"/>
      <c r="I7280" s="68"/>
      <c r="J7280" s="71"/>
    </row>
    <row r="7281" spans="1:10" ht="15.75">
      <c r="A7281" s="11" t="s">
        <v>358</v>
      </c>
      <c r="B7281" s="12">
        <v>4138429276</v>
      </c>
      <c r="C7281" s="143"/>
      <c r="D7281" s="286"/>
      <c r="E7281" s="286"/>
      <c r="F7281" s="286"/>
      <c r="G7281" s="286"/>
      <c r="H7281" s="69" t="s">
        <v>161</v>
      </c>
      <c r="I7281" s="69"/>
      <c r="J7281" s="73"/>
    </row>
    <row r="7282" spans="1:10" ht="15.75">
      <c r="A7282" s="11" t="s">
        <v>9</v>
      </c>
      <c r="B7282" s="286" t="s">
        <v>911</v>
      </c>
      <c r="C7282" s="286"/>
      <c r="D7282" s="286"/>
      <c r="E7282" s="16"/>
      <c r="F7282" s="11"/>
      <c r="G7282" s="16"/>
      <c r="H7282" s="1"/>
      <c r="I7282" s="1"/>
      <c r="J7282" s="71"/>
    </row>
    <row r="7283" spans="1:10" ht="15.75">
      <c r="A7283" s="11" t="s">
        <v>11</v>
      </c>
      <c r="B7283" s="289" t="s">
        <v>718</v>
      </c>
      <c r="C7283" s="289"/>
      <c r="D7283" s="289"/>
      <c r="E7283" s="289"/>
      <c r="F7283" s="18"/>
      <c r="G7283" s="19"/>
      <c r="H7283" s="1"/>
      <c r="I7283" s="1"/>
      <c r="J7283" s="71"/>
    </row>
    <row r="7284" spans="1:10" ht="15.75">
      <c r="A7284" s="21" t="s">
        <v>14</v>
      </c>
      <c r="B7284" s="21" t="s">
        <v>16</v>
      </c>
      <c r="C7284" s="21"/>
      <c r="D7284" s="22" t="s">
        <v>18</v>
      </c>
      <c r="E7284" s="23" t="s">
        <v>19</v>
      </c>
      <c r="F7284" s="23" t="s">
        <v>20</v>
      </c>
      <c r="G7284" s="21" t="s">
        <v>21</v>
      </c>
      <c r="H7284" s="63"/>
      <c r="I7284" s="63"/>
      <c r="J7284" s="59">
        <f>H7284*C7285</f>
        <v>0</v>
      </c>
    </row>
    <row r="7285" spans="1:10">
      <c r="A7285" s="144">
        <v>1</v>
      </c>
      <c r="B7285" s="145" t="s">
        <v>23</v>
      </c>
      <c r="C7285" s="26">
        <v>3</v>
      </c>
      <c r="D7285" s="146">
        <v>79305</v>
      </c>
      <c r="E7285" s="28">
        <f t="shared" ref="E7285:E7302" si="830">D7285*C7285</f>
        <v>237915</v>
      </c>
      <c r="F7285" s="29">
        <v>0</v>
      </c>
      <c r="G7285" s="30">
        <f t="shared" ref="G7285:G7302" si="831">E7285-E7285*F7285</f>
        <v>237915</v>
      </c>
      <c r="H7285" s="63">
        <f t="shared" ref="H7285:H7302" si="832">D7285/1.08</f>
        <v>73430.555555555547</v>
      </c>
      <c r="I7285" s="63"/>
      <c r="J7285" s="59">
        <f>H7285*C7286</f>
        <v>0</v>
      </c>
    </row>
    <row r="7286" spans="1:10">
      <c r="A7286" s="144">
        <v>2</v>
      </c>
      <c r="B7286" s="145" t="s">
        <v>25</v>
      </c>
      <c r="C7286" s="32"/>
      <c r="D7286" s="147">
        <v>128591</v>
      </c>
      <c r="E7286" s="28">
        <f t="shared" si="830"/>
        <v>0</v>
      </c>
      <c r="F7286" s="29">
        <v>0</v>
      </c>
      <c r="G7286" s="30">
        <f t="shared" si="831"/>
        <v>0</v>
      </c>
      <c r="H7286" s="63">
        <f t="shared" si="832"/>
        <v>119065.74074074073</v>
      </c>
      <c r="I7286" s="63"/>
      <c r="J7286" s="59"/>
    </row>
    <row r="7287" spans="1:10">
      <c r="A7287" s="144">
        <v>3</v>
      </c>
      <c r="B7287" s="145" t="s">
        <v>26</v>
      </c>
      <c r="C7287" s="34"/>
      <c r="D7287" s="146">
        <v>60043</v>
      </c>
      <c r="E7287" s="28">
        <f t="shared" si="830"/>
        <v>0</v>
      </c>
      <c r="F7287" s="29">
        <v>0</v>
      </c>
      <c r="G7287" s="30">
        <f t="shared" si="831"/>
        <v>0</v>
      </c>
      <c r="H7287" s="63">
        <f t="shared" si="832"/>
        <v>55595.370370370365</v>
      </c>
      <c r="I7287" s="63"/>
      <c r="J7287" s="59"/>
    </row>
    <row r="7288" spans="1:10">
      <c r="A7288" s="144">
        <v>4</v>
      </c>
      <c r="B7288" s="145" t="s">
        <v>27</v>
      </c>
      <c r="C7288" s="106"/>
      <c r="D7288" s="146">
        <v>115781</v>
      </c>
      <c r="E7288" s="28">
        <f t="shared" si="830"/>
        <v>0</v>
      </c>
      <c r="F7288" s="29">
        <v>0</v>
      </c>
      <c r="G7288" s="30">
        <f t="shared" si="831"/>
        <v>0</v>
      </c>
      <c r="H7288" s="63">
        <f t="shared" si="832"/>
        <v>107204.62962962962</v>
      </c>
      <c r="I7288" s="63"/>
      <c r="J7288" s="59"/>
    </row>
    <row r="7289" spans="1:10">
      <c r="A7289" s="144">
        <v>5</v>
      </c>
      <c r="B7289" s="145" t="s">
        <v>28</v>
      </c>
      <c r="C7289" s="32">
        <v>3</v>
      </c>
      <c r="D7289" s="146">
        <v>119943</v>
      </c>
      <c r="E7289" s="28">
        <f t="shared" si="830"/>
        <v>359829</v>
      </c>
      <c r="F7289" s="124">
        <v>0</v>
      </c>
      <c r="G7289" s="30">
        <f t="shared" si="831"/>
        <v>359829</v>
      </c>
      <c r="H7289" s="63">
        <f t="shared" si="832"/>
        <v>111058.33333333333</v>
      </c>
      <c r="I7289" s="63"/>
      <c r="J7289" s="59"/>
    </row>
    <row r="7290" spans="1:10">
      <c r="A7290" s="144">
        <v>6</v>
      </c>
      <c r="B7290" s="145" t="s">
        <v>29</v>
      </c>
      <c r="C7290" s="26"/>
      <c r="D7290" s="146">
        <v>94810</v>
      </c>
      <c r="E7290" s="28">
        <f t="shared" si="830"/>
        <v>0</v>
      </c>
      <c r="F7290" s="29">
        <v>0</v>
      </c>
      <c r="G7290" s="30">
        <f t="shared" si="831"/>
        <v>0</v>
      </c>
      <c r="H7290" s="63">
        <f t="shared" si="832"/>
        <v>87787.037037037036</v>
      </c>
      <c r="I7290" s="63"/>
      <c r="J7290" s="59"/>
    </row>
    <row r="7291" spans="1:10">
      <c r="A7291" s="144">
        <v>7</v>
      </c>
      <c r="B7291" s="145" t="s">
        <v>30</v>
      </c>
      <c r="C7291" s="34"/>
      <c r="D7291" s="146">
        <v>141396</v>
      </c>
      <c r="E7291" s="28">
        <f t="shared" si="830"/>
        <v>0</v>
      </c>
      <c r="F7291" s="29">
        <v>0</v>
      </c>
      <c r="G7291" s="30">
        <f t="shared" si="831"/>
        <v>0</v>
      </c>
      <c r="H7291" s="63">
        <f t="shared" si="832"/>
        <v>130922.22222222222</v>
      </c>
      <c r="I7291" s="63"/>
      <c r="J7291" s="59"/>
    </row>
    <row r="7292" spans="1:10">
      <c r="A7292" s="144">
        <v>8</v>
      </c>
      <c r="B7292" s="145" t="s">
        <v>31</v>
      </c>
      <c r="C7292" s="26"/>
      <c r="D7292" s="146">
        <v>232931</v>
      </c>
      <c r="E7292" s="28">
        <f t="shared" si="830"/>
        <v>0</v>
      </c>
      <c r="F7292" s="29">
        <v>0</v>
      </c>
      <c r="G7292" s="30">
        <f t="shared" si="831"/>
        <v>0</v>
      </c>
      <c r="H7292" s="63">
        <f t="shared" si="832"/>
        <v>215676.85185185182</v>
      </c>
      <c r="I7292" s="63"/>
      <c r="J7292" s="59"/>
    </row>
    <row r="7293" spans="1:10">
      <c r="A7293" s="144">
        <v>9</v>
      </c>
      <c r="B7293" s="148" t="s">
        <v>32</v>
      </c>
      <c r="C7293" s="26"/>
      <c r="D7293" s="146">
        <v>101534</v>
      </c>
      <c r="E7293" s="28">
        <f t="shared" si="830"/>
        <v>0</v>
      </c>
      <c r="F7293" s="29">
        <v>0</v>
      </c>
      <c r="G7293" s="30">
        <f t="shared" si="831"/>
        <v>0</v>
      </c>
      <c r="H7293" s="63">
        <f t="shared" si="832"/>
        <v>94012.962962962964</v>
      </c>
      <c r="I7293" s="63"/>
      <c r="J7293" s="59"/>
    </row>
    <row r="7294" spans="1:10">
      <c r="A7294" s="144">
        <v>10</v>
      </c>
      <c r="B7294" s="148" t="s">
        <v>33</v>
      </c>
      <c r="C7294" s="37"/>
      <c r="D7294" s="147">
        <v>110148</v>
      </c>
      <c r="E7294" s="28">
        <f t="shared" si="830"/>
        <v>0</v>
      </c>
      <c r="F7294" s="29">
        <v>0</v>
      </c>
      <c r="G7294" s="30">
        <f t="shared" si="831"/>
        <v>0</v>
      </c>
      <c r="H7294" s="63">
        <f t="shared" si="832"/>
        <v>101988.88888888888</v>
      </c>
      <c r="I7294" s="63"/>
      <c r="J7294" s="59"/>
    </row>
    <row r="7295" spans="1:10">
      <c r="A7295" s="144">
        <v>11</v>
      </c>
      <c r="B7295" s="145" t="s">
        <v>34</v>
      </c>
      <c r="C7295" s="37">
        <v>3</v>
      </c>
      <c r="D7295" s="146">
        <v>54198</v>
      </c>
      <c r="E7295" s="28">
        <f t="shared" si="830"/>
        <v>162594</v>
      </c>
      <c r="F7295" s="29">
        <v>0</v>
      </c>
      <c r="G7295" s="30">
        <f t="shared" si="831"/>
        <v>162594</v>
      </c>
      <c r="H7295" s="63">
        <f t="shared" si="832"/>
        <v>50183.333333333328</v>
      </c>
      <c r="I7295" s="63"/>
      <c r="J7295" s="59">
        <f t="shared" ref="J7295:J7301" si="833">H7295*C7296</f>
        <v>0</v>
      </c>
    </row>
    <row r="7296" spans="1:10">
      <c r="A7296" s="144">
        <v>12</v>
      </c>
      <c r="B7296" s="145" t="s">
        <v>35</v>
      </c>
      <c r="C7296" s="37"/>
      <c r="D7296" s="146">
        <v>49680</v>
      </c>
      <c r="E7296" s="28">
        <f t="shared" si="830"/>
        <v>0</v>
      </c>
      <c r="F7296" s="29">
        <v>0</v>
      </c>
      <c r="G7296" s="30">
        <f t="shared" si="831"/>
        <v>0</v>
      </c>
      <c r="H7296" s="63">
        <f t="shared" si="832"/>
        <v>46000</v>
      </c>
      <c r="I7296" s="63"/>
      <c r="J7296" s="59">
        <f t="shared" si="833"/>
        <v>0</v>
      </c>
    </row>
    <row r="7297" spans="1:10">
      <c r="A7297" s="144">
        <v>13</v>
      </c>
      <c r="B7297" s="145" t="s">
        <v>36</v>
      </c>
      <c r="C7297" s="37"/>
      <c r="D7297" s="149">
        <v>64152</v>
      </c>
      <c r="E7297" s="28">
        <f t="shared" si="830"/>
        <v>0</v>
      </c>
      <c r="F7297" s="29">
        <v>0</v>
      </c>
      <c r="G7297" s="30">
        <f t="shared" si="831"/>
        <v>0</v>
      </c>
      <c r="H7297" s="63">
        <f t="shared" si="832"/>
        <v>59399.999999999993</v>
      </c>
      <c r="I7297" s="63"/>
      <c r="J7297" s="59">
        <f t="shared" si="833"/>
        <v>0</v>
      </c>
    </row>
    <row r="7298" spans="1:10">
      <c r="A7298" s="144">
        <v>14</v>
      </c>
      <c r="B7298" s="145" t="s">
        <v>37</v>
      </c>
      <c r="C7298" s="37"/>
      <c r="D7298" s="149">
        <v>65934</v>
      </c>
      <c r="E7298" s="28">
        <f t="shared" si="830"/>
        <v>0</v>
      </c>
      <c r="F7298" s="29">
        <v>0</v>
      </c>
      <c r="G7298" s="30">
        <f t="shared" si="831"/>
        <v>0</v>
      </c>
      <c r="H7298" s="63">
        <f t="shared" si="832"/>
        <v>61049.999999999993</v>
      </c>
      <c r="I7298" s="63"/>
      <c r="J7298" s="59">
        <f t="shared" si="833"/>
        <v>0</v>
      </c>
    </row>
    <row r="7299" spans="1:10">
      <c r="A7299" s="144">
        <v>15</v>
      </c>
      <c r="B7299" s="145" t="s">
        <v>38</v>
      </c>
      <c r="C7299" s="37"/>
      <c r="D7299" s="149">
        <v>76626</v>
      </c>
      <c r="E7299" s="28">
        <f t="shared" si="830"/>
        <v>0</v>
      </c>
      <c r="F7299" s="124">
        <v>0</v>
      </c>
      <c r="G7299" s="30">
        <f t="shared" si="831"/>
        <v>0</v>
      </c>
      <c r="H7299" s="63">
        <f t="shared" si="832"/>
        <v>70950</v>
      </c>
      <c r="I7299" s="63"/>
      <c r="J7299" s="59">
        <f t="shared" si="833"/>
        <v>0</v>
      </c>
    </row>
    <row r="7300" spans="1:10">
      <c r="A7300" s="144">
        <v>16</v>
      </c>
      <c r="B7300" s="145" t="s">
        <v>39</v>
      </c>
      <c r="C7300" s="37"/>
      <c r="D7300" s="149">
        <v>80190</v>
      </c>
      <c r="E7300" s="28">
        <f t="shared" si="830"/>
        <v>0</v>
      </c>
      <c r="F7300" s="29">
        <v>0</v>
      </c>
      <c r="G7300" s="30">
        <f t="shared" si="831"/>
        <v>0</v>
      </c>
      <c r="H7300" s="63">
        <f t="shared" si="832"/>
        <v>74250</v>
      </c>
      <c r="I7300" s="63"/>
      <c r="J7300" s="59">
        <f t="shared" si="833"/>
        <v>0</v>
      </c>
    </row>
    <row r="7301" spans="1:10">
      <c r="A7301" s="144">
        <v>17</v>
      </c>
      <c r="B7301" s="145" t="s">
        <v>40</v>
      </c>
      <c r="C7301" s="37"/>
      <c r="D7301" s="149">
        <v>113832</v>
      </c>
      <c r="E7301" s="28">
        <f t="shared" si="830"/>
        <v>0</v>
      </c>
      <c r="F7301" s="29">
        <v>0</v>
      </c>
      <c r="G7301" s="30">
        <f t="shared" si="831"/>
        <v>0</v>
      </c>
      <c r="H7301" s="63">
        <f t="shared" si="832"/>
        <v>105400</v>
      </c>
      <c r="I7301" s="63"/>
      <c r="J7301" s="59">
        <f t="shared" si="833"/>
        <v>0</v>
      </c>
    </row>
    <row r="7302" spans="1:10" ht="17.25">
      <c r="A7302" s="144">
        <v>18</v>
      </c>
      <c r="B7302" s="145" t="s">
        <v>41</v>
      </c>
      <c r="C7302" s="37"/>
      <c r="D7302" s="150">
        <v>98010</v>
      </c>
      <c r="E7302" s="28">
        <f t="shared" si="830"/>
        <v>0</v>
      </c>
      <c r="F7302" s="29">
        <v>0</v>
      </c>
      <c r="G7302" s="30">
        <f t="shared" si="831"/>
        <v>0</v>
      </c>
      <c r="H7302" s="63">
        <f t="shared" si="832"/>
        <v>90750</v>
      </c>
      <c r="I7302" s="45"/>
      <c r="J7302" s="64"/>
    </row>
    <row r="7303" spans="1:10" ht="31.5">
      <c r="A7303" s="40"/>
      <c r="B7303" s="41" t="s">
        <v>42</v>
      </c>
      <c r="C7303" s="42">
        <f>SUM(C7285:C7302)</f>
        <v>9</v>
      </c>
      <c r="D7303" s="42"/>
      <c r="E7303" s="43">
        <f>SUM(E7285:E7302)</f>
        <v>760338</v>
      </c>
      <c r="F7303" s="43"/>
      <c r="G7303" s="44">
        <f>SUM(G7285:G7302)</f>
        <v>760338</v>
      </c>
      <c r="H7303" s="5"/>
      <c r="I7303" s="5"/>
      <c r="J7303" s="75">
        <f>J7302*0.08</f>
        <v>0</v>
      </c>
    </row>
    <row r="7304" spans="1:10" ht="31.5">
      <c r="A7304" s="46"/>
      <c r="B7304" s="47"/>
      <c r="C7304" s="48"/>
      <c r="D7304" s="48"/>
      <c r="E7304" s="49"/>
      <c r="F7304" s="49"/>
      <c r="G7304" s="151"/>
      <c r="H7304" s="6"/>
      <c r="I7304" s="6"/>
      <c r="J7304" s="76">
        <f>SUM(J7302:J7303)</f>
        <v>0</v>
      </c>
    </row>
    <row r="7305" spans="1:10" ht="18">
      <c r="A7305" s="283" t="s">
        <v>43</v>
      </c>
      <c r="B7305" s="283"/>
      <c r="C7305" s="284" t="s">
        <v>44</v>
      </c>
      <c r="D7305" s="284"/>
      <c r="E7305" s="54"/>
      <c r="F7305" s="54"/>
      <c r="G7305" s="55" t="s">
        <v>45</v>
      </c>
      <c r="H7305" s="141"/>
      <c r="I7305" s="141"/>
      <c r="J7305" s="141"/>
    </row>
    <row r="7309" spans="1:10" ht="15.75">
      <c r="A7309" s="279" t="s">
        <v>0</v>
      </c>
      <c r="B7309" s="279"/>
      <c r="C7309" s="279"/>
      <c r="D7309" s="279"/>
      <c r="E7309" s="279"/>
      <c r="F7309" s="279"/>
      <c r="G7309" s="279"/>
      <c r="H7309" s="141"/>
      <c r="I7309" s="141"/>
      <c r="J7309" s="141"/>
    </row>
    <row r="7310" spans="1:10" ht="15.75">
      <c r="A7310" s="279" t="s">
        <v>1</v>
      </c>
      <c r="B7310" s="279"/>
      <c r="C7310" s="279"/>
      <c r="D7310" s="279"/>
      <c r="E7310" s="279"/>
      <c r="F7310" s="279"/>
      <c r="G7310" s="279"/>
      <c r="H7310" s="1"/>
      <c r="I7310" s="1"/>
      <c r="J7310" s="71"/>
    </row>
    <row r="7311" spans="1:10" ht="15.75">
      <c r="A7311" s="279" t="s">
        <v>2</v>
      </c>
      <c r="B7311" s="279"/>
      <c r="C7311" s="279"/>
      <c r="D7311" s="279"/>
      <c r="E7311" s="279"/>
      <c r="F7311" s="279"/>
      <c r="G7311" s="279"/>
      <c r="H7311" s="1"/>
      <c r="I7311" s="1"/>
      <c r="J7311" s="71"/>
    </row>
    <row r="7312" spans="1:10" ht="15.75">
      <c r="A7312" s="279" t="s">
        <v>4</v>
      </c>
      <c r="B7312" s="279"/>
      <c r="C7312" s="279"/>
      <c r="D7312" s="279"/>
      <c r="E7312" s="279"/>
      <c r="F7312" s="279"/>
      <c r="G7312" s="279"/>
      <c r="H7312" s="1"/>
      <c r="I7312" s="1"/>
      <c r="J7312" s="71"/>
    </row>
    <row r="7313" spans="1:10" ht="27">
      <c r="A7313" s="280" t="s">
        <v>6</v>
      </c>
      <c r="B7313" s="280"/>
      <c r="C7313" s="280"/>
      <c r="D7313" s="280"/>
      <c r="E7313" s="280"/>
      <c r="F7313" s="280"/>
      <c r="G7313" s="280"/>
      <c r="H7313" s="2"/>
      <c r="I7313" s="2"/>
      <c r="J7313" s="72"/>
    </row>
    <row r="7314" spans="1:10" ht="27">
      <c r="A7314" s="142"/>
      <c r="B7314" s="142"/>
      <c r="C7314" s="281" t="s">
        <v>655</v>
      </c>
      <c r="D7314" s="281"/>
      <c r="E7314" s="281"/>
      <c r="F7314" s="281"/>
      <c r="G7314" s="281"/>
      <c r="H7314" s="68"/>
      <c r="I7314" s="68"/>
      <c r="J7314" s="71"/>
    </row>
    <row r="7315" spans="1:10" ht="15.75">
      <c r="A7315" s="11" t="s">
        <v>358</v>
      </c>
      <c r="B7315" s="12">
        <v>4138456268</v>
      </c>
      <c r="C7315" s="143"/>
      <c r="D7315" s="286"/>
      <c r="E7315" s="286"/>
      <c r="F7315" s="286"/>
      <c r="G7315" s="286"/>
      <c r="H7315" s="69" t="s">
        <v>161</v>
      </c>
      <c r="I7315" s="69"/>
      <c r="J7315" s="73"/>
    </row>
    <row r="7316" spans="1:10" ht="15.75">
      <c r="A7316" s="11" t="s">
        <v>9</v>
      </c>
      <c r="B7316" s="286" t="s">
        <v>912</v>
      </c>
      <c r="C7316" s="286"/>
      <c r="D7316" s="286"/>
      <c r="E7316" s="16"/>
      <c r="F7316" s="11"/>
      <c r="G7316" s="16"/>
      <c r="H7316" s="1"/>
      <c r="I7316" s="1"/>
      <c r="J7316" s="71"/>
    </row>
    <row r="7317" spans="1:10" ht="15.75">
      <c r="A7317" s="11" t="s">
        <v>11</v>
      </c>
      <c r="B7317" s="289" t="s">
        <v>913</v>
      </c>
      <c r="C7317" s="289"/>
      <c r="D7317" s="289"/>
      <c r="E7317" s="289"/>
      <c r="F7317" s="18"/>
      <c r="G7317" s="19"/>
      <c r="H7317" s="1"/>
      <c r="I7317" s="1"/>
      <c r="J7317" s="71"/>
    </row>
    <row r="7318" spans="1:10" ht="15.75">
      <c r="A7318" s="21" t="s">
        <v>14</v>
      </c>
      <c r="B7318" s="21" t="s">
        <v>16</v>
      </c>
      <c r="C7318" s="21"/>
      <c r="D7318" s="22" t="s">
        <v>18</v>
      </c>
      <c r="E7318" s="23" t="s">
        <v>19</v>
      </c>
      <c r="F7318" s="23" t="s">
        <v>20</v>
      </c>
      <c r="G7318" s="21" t="s">
        <v>21</v>
      </c>
      <c r="H7318" s="63"/>
      <c r="I7318" s="63"/>
      <c r="J7318" s="59">
        <f>H7318*C7319</f>
        <v>0</v>
      </c>
    </row>
    <row r="7319" spans="1:10">
      <c r="A7319" s="144">
        <v>1</v>
      </c>
      <c r="B7319" s="145" t="s">
        <v>23</v>
      </c>
      <c r="C7319" s="26">
        <v>5</v>
      </c>
      <c r="D7319" s="146">
        <v>79305</v>
      </c>
      <c r="E7319" s="28">
        <f t="shared" ref="E7319:E7336" si="834">D7319*C7319</f>
        <v>396525</v>
      </c>
      <c r="F7319" s="29">
        <v>0</v>
      </c>
      <c r="G7319" s="30">
        <f t="shared" ref="G7319:G7336" si="835">E7319-E7319*F7319</f>
        <v>396525</v>
      </c>
      <c r="H7319" s="63">
        <f t="shared" ref="H7319:H7336" si="836">D7319/1.08</f>
        <v>73430.555555555547</v>
      </c>
      <c r="I7319" s="63"/>
      <c r="J7319" s="59">
        <f>H7319*C7320</f>
        <v>0</v>
      </c>
    </row>
    <row r="7320" spans="1:10">
      <c r="A7320" s="144">
        <v>2</v>
      </c>
      <c r="B7320" s="145" t="s">
        <v>25</v>
      </c>
      <c r="C7320" s="32"/>
      <c r="D7320" s="147">
        <v>128591</v>
      </c>
      <c r="E7320" s="28">
        <f t="shared" si="834"/>
        <v>0</v>
      </c>
      <c r="F7320" s="29">
        <v>0</v>
      </c>
      <c r="G7320" s="30">
        <f t="shared" si="835"/>
        <v>0</v>
      </c>
      <c r="H7320" s="63">
        <f t="shared" si="836"/>
        <v>119065.74074074073</v>
      </c>
      <c r="I7320" s="63"/>
      <c r="J7320" s="59"/>
    </row>
    <row r="7321" spans="1:10">
      <c r="A7321" s="144">
        <v>3</v>
      </c>
      <c r="B7321" s="145" t="s">
        <v>26</v>
      </c>
      <c r="C7321" s="34">
        <v>5</v>
      </c>
      <c r="D7321" s="146">
        <v>60043</v>
      </c>
      <c r="E7321" s="28">
        <f t="shared" si="834"/>
        <v>300215</v>
      </c>
      <c r="F7321" s="29">
        <v>0</v>
      </c>
      <c r="G7321" s="30">
        <f t="shared" si="835"/>
        <v>300215</v>
      </c>
      <c r="H7321" s="63">
        <f t="shared" si="836"/>
        <v>55595.370370370365</v>
      </c>
      <c r="I7321" s="63"/>
      <c r="J7321" s="59"/>
    </row>
    <row r="7322" spans="1:10">
      <c r="A7322" s="144">
        <v>4</v>
      </c>
      <c r="B7322" s="145" t="s">
        <v>27</v>
      </c>
      <c r="C7322" s="106"/>
      <c r="D7322" s="146">
        <v>115781</v>
      </c>
      <c r="E7322" s="28">
        <f t="shared" si="834"/>
        <v>0</v>
      </c>
      <c r="F7322" s="29">
        <v>0</v>
      </c>
      <c r="G7322" s="30">
        <f t="shared" si="835"/>
        <v>0</v>
      </c>
      <c r="H7322" s="63">
        <f t="shared" si="836"/>
        <v>107204.62962962962</v>
      </c>
      <c r="I7322" s="63"/>
      <c r="J7322" s="59"/>
    </row>
    <row r="7323" spans="1:10">
      <c r="A7323" s="144">
        <v>5</v>
      </c>
      <c r="B7323" s="145" t="s">
        <v>28</v>
      </c>
      <c r="C7323" s="32">
        <v>5</v>
      </c>
      <c r="D7323" s="146">
        <v>119943</v>
      </c>
      <c r="E7323" s="28">
        <f t="shared" si="834"/>
        <v>599715</v>
      </c>
      <c r="F7323" s="124">
        <v>0</v>
      </c>
      <c r="G7323" s="30">
        <f t="shared" si="835"/>
        <v>599715</v>
      </c>
      <c r="H7323" s="63">
        <f t="shared" si="836"/>
        <v>111058.33333333333</v>
      </c>
      <c r="I7323" s="63"/>
      <c r="J7323" s="59"/>
    </row>
    <row r="7324" spans="1:10">
      <c r="A7324" s="144">
        <v>6</v>
      </c>
      <c r="B7324" s="145" t="s">
        <v>29</v>
      </c>
      <c r="C7324" s="26"/>
      <c r="D7324" s="146">
        <v>94810</v>
      </c>
      <c r="E7324" s="28">
        <f t="shared" si="834"/>
        <v>0</v>
      </c>
      <c r="F7324" s="29">
        <v>0</v>
      </c>
      <c r="G7324" s="30">
        <f t="shared" si="835"/>
        <v>0</v>
      </c>
      <c r="H7324" s="63">
        <f t="shared" si="836"/>
        <v>87787.037037037036</v>
      </c>
      <c r="I7324" s="63"/>
      <c r="J7324" s="59"/>
    </row>
    <row r="7325" spans="1:10">
      <c r="A7325" s="144">
        <v>7</v>
      </c>
      <c r="B7325" s="145" t="s">
        <v>30</v>
      </c>
      <c r="C7325" s="34"/>
      <c r="D7325" s="146">
        <v>141396</v>
      </c>
      <c r="E7325" s="28">
        <f t="shared" si="834"/>
        <v>0</v>
      </c>
      <c r="F7325" s="29">
        <v>0</v>
      </c>
      <c r="G7325" s="30">
        <f t="shared" si="835"/>
        <v>0</v>
      </c>
      <c r="H7325" s="63">
        <f t="shared" si="836"/>
        <v>130922.22222222222</v>
      </c>
      <c r="I7325" s="63"/>
      <c r="J7325" s="59"/>
    </row>
    <row r="7326" spans="1:10">
      <c r="A7326" s="144">
        <v>8</v>
      </c>
      <c r="B7326" s="145" t="s">
        <v>31</v>
      </c>
      <c r="C7326" s="26"/>
      <c r="D7326" s="146">
        <v>232931</v>
      </c>
      <c r="E7326" s="28">
        <f t="shared" si="834"/>
        <v>0</v>
      </c>
      <c r="F7326" s="29">
        <v>0</v>
      </c>
      <c r="G7326" s="30">
        <f t="shared" si="835"/>
        <v>0</v>
      </c>
      <c r="H7326" s="63">
        <f t="shared" si="836"/>
        <v>215676.85185185182</v>
      </c>
      <c r="I7326" s="63"/>
      <c r="J7326" s="59"/>
    </row>
    <row r="7327" spans="1:10">
      <c r="A7327" s="144">
        <v>9</v>
      </c>
      <c r="B7327" s="148" t="s">
        <v>32</v>
      </c>
      <c r="C7327" s="26"/>
      <c r="D7327" s="146">
        <v>101534</v>
      </c>
      <c r="E7327" s="28">
        <f t="shared" si="834"/>
        <v>0</v>
      </c>
      <c r="F7327" s="29">
        <v>0</v>
      </c>
      <c r="G7327" s="30">
        <f t="shared" si="835"/>
        <v>0</v>
      </c>
      <c r="H7327" s="63">
        <f t="shared" si="836"/>
        <v>94012.962962962964</v>
      </c>
      <c r="I7327" s="63"/>
      <c r="J7327" s="59"/>
    </row>
    <row r="7328" spans="1:10">
      <c r="A7328" s="144">
        <v>10</v>
      </c>
      <c r="B7328" s="148" t="s">
        <v>33</v>
      </c>
      <c r="C7328" s="37"/>
      <c r="D7328" s="147">
        <v>110148</v>
      </c>
      <c r="E7328" s="28">
        <f t="shared" si="834"/>
        <v>0</v>
      </c>
      <c r="F7328" s="29">
        <v>0</v>
      </c>
      <c r="G7328" s="30">
        <f t="shared" si="835"/>
        <v>0</v>
      </c>
      <c r="H7328" s="63">
        <f t="shared" si="836"/>
        <v>101988.88888888888</v>
      </c>
      <c r="I7328" s="63"/>
      <c r="J7328" s="59"/>
    </row>
    <row r="7329" spans="1:10">
      <c r="A7329" s="144">
        <v>11</v>
      </c>
      <c r="B7329" s="145" t="s">
        <v>34</v>
      </c>
      <c r="C7329" s="37">
        <v>5</v>
      </c>
      <c r="D7329" s="146">
        <v>54198</v>
      </c>
      <c r="E7329" s="28">
        <f t="shared" si="834"/>
        <v>270990</v>
      </c>
      <c r="F7329" s="29">
        <v>0</v>
      </c>
      <c r="G7329" s="30">
        <f t="shared" si="835"/>
        <v>270990</v>
      </c>
      <c r="H7329" s="63">
        <f t="shared" si="836"/>
        <v>50183.333333333328</v>
      </c>
      <c r="I7329" s="63"/>
      <c r="J7329" s="59">
        <f t="shared" ref="J7329:J7335" si="837">H7329*C7330</f>
        <v>250916.66666666663</v>
      </c>
    </row>
    <row r="7330" spans="1:10">
      <c r="A7330" s="144">
        <v>12</v>
      </c>
      <c r="B7330" s="145" t="s">
        <v>35</v>
      </c>
      <c r="C7330" s="37">
        <v>5</v>
      </c>
      <c r="D7330" s="146">
        <v>49680</v>
      </c>
      <c r="E7330" s="28">
        <f t="shared" si="834"/>
        <v>248400</v>
      </c>
      <c r="F7330" s="29">
        <v>0</v>
      </c>
      <c r="G7330" s="30">
        <f t="shared" si="835"/>
        <v>248400</v>
      </c>
      <c r="H7330" s="63">
        <f t="shared" si="836"/>
        <v>46000</v>
      </c>
      <c r="I7330" s="63"/>
      <c r="J7330" s="59">
        <f t="shared" si="837"/>
        <v>0</v>
      </c>
    </row>
    <row r="7331" spans="1:10">
      <c r="A7331" s="144">
        <v>13</v>
      </c>
      <c r="B7331" s="145" t="s">
        <v>36</v>
      </c>
      <c r="C7331" s="37"/>
      <c r="D7331" s="149">
        <v>64152</v>
      </c>
      <c r="E7331" s="28">
        <f t="shared" si="834"/>
        <v>0</v>
      </c>
      <c r="F7331" s="29">
        <v>0</v>
      </c>
      <c r="G7331" s="30">
        <f t="shared" si="835"/>
        <v>0</v>
      </c>
      <c r="H7331" s="63">
        <f t="shared" si="836"/>
        <v>59399.999999999993</v>
      </c>
      <c r="I7331" s="63"/>
      <c r="J7331" s="59">
        <f t="shared" si="837"/>
        <v>0</v>
      </c>
    </row>
    <row r="7332" spans="1:10">
      <c r="A7332" s="144">
        <v>14</v>
      </c>
      <c r="B7332" s="145" t="s">
        <v>37</v>
      </c>
      <c r="C7332" s="37"/>
      <c r="D7332" s="149">
        <v>65934</v>
      </c>
      <c r="E7332" s="28">
        <f t="shared" si="834"/>
        <v>0</v>
      </c>
      <c r="F7332" s="29">
        <v>0</v>
      </c>
      <c r="G7332" s="30">
        <f t="shared" si="835"/>
        <v>0</v>
      </c>
      <c r="H7332" s="63">
        <f t="shared" si="836"/>
        <v>61049.999999999993</v>
      </c>
      <c r="I7332" s="63"/>
      <c r="J7332" s="59">
        <f t="shared" si="837"/>
        <v>0</v>
      </c>
    </row>
    <row r="7333" spans="1:10">
      <c r="A7333" s="144">
        <v>15</v>
      </c>
      <c r="B7333" s="145" t="s">
        <v>38</v>
      </c>
      <c r="C7333" s="37"/>
      <c r="D7333" s="149">
        <v>76626</v>
      </c>
      <c r="E7333" s="28">
        <f t="shared" si="834"/>
        <v>0</v>
      </c>
      <c r="F7333" s="124">
        <v>0</v>
      </c>
      <c r="G7333" s="30">
        <f t="shared" si="835"/>
        <v>0</v>
      </c>
      <c r="H7333" s="63">
        <f t="shared" si="836"/>
        <v>70950</v>
      </c>
      <c r="I7333" s="63"/>
      <c r="J7333" s="59">
        <f t="shared" si="837"/>
        <v>0</v>
      </c>
    </row>
    <row r="7334" spans="1:10">
      <c r="A7334" s="144">
        <v>16</v>
      </c>
      <c r="B7334" s="145" t="s">
        <v>39</v>
      </c>
      <c r="C7334" s="37"/>
      <c r="D7334" s="149">
        <v>80190</v>
      </c>
      <c r="E7334" s="28">
        <f t="shared" si="834"/>
        <v>0</v>
      </c>
      <c r="F7334" s="29">
        <v>0</v>
      </c>
      <c r="G7334" s="30">
        <f t="shared" si="835"/>
        <v>0</v>
      </c>
      <c r="H7334" s="63">
        <f t="shared" si="836"/>
        <v>74250</v>
      </c>
      <c r="I7334" s="63"/>
      <c r="J7334" s="59">
        <f t="shared" si="837"/>
        <v>0</v>
      </c>
    </row>
    <row r="7335" spans="1:10">
      <c r="A7335" s="144">
        <v>17</v>
      </c>
      <c r="B7335" s="145" t="s">
        <v>40</v>
      </c>
      <c r="C7335" s="37"/>
      <c r="D7335" s="149">
        <v>113832</v>
      </c>
      <c r="E7335" s="28">
        <f t="shared" si="834"/>
        <v>0</v>
      </c>
      <c r="F7335" s="29">
        <v>0</v>
      </c>
      <c r="G7335" s="30">
        <f t="shared" si="835"/>
        <v>0</v>
      </c>
      <c r="H7335" s="63">
        <f t="shared" si="836"/>
        <v>105400</v>
      </c>
      <c r="I7335" s="63"/>
      <c r="J7335" s="59">
        <f t="shared" si="837"/>
        <v>0</v>
      </c>
    </row>
    <row r="7336" spans="1:10" ht="17.25">
      <c r="A7336" s="144">
        <v>18</v>
      </c>
      <c r="B7336" s="145" t="s">
        <v>41</v>
      </c>
      <c r="C7336" s="37"/>
      <c r="D7336" s="150">
        <v>98010</v>
      </c>
      <c r="E7336" s="28">
        <f t="shared" si="834"/>
        <v>0</v>
      </c>
      <c r="F7336" s="29">
        <v>0</v>
      </c>
      <c r="G7336" s="30">
        <f t="shared" si="835"/>
        <v>0</v>
      </c>
      <c r="H7336" s="63">
        <f t="shared" si="836"/>
        <v>90750</v>
      </c>
      <c r="I7336" s="45"/>
      <c r="J7336" s="64"/>
    </row>
    <row r="7337" spans="1:10" ht="31.5">
      <c r="A7337" s="40"/>
      <c r="B7337" s="41" t="s">
        <v>42</v>
      </c>
      <c r="C7337" s="42">
        <f>SUM(C7319:C7336)</f>
        <v>25</v>
      </c>
      <c r="D7337" s="42"/>
      <c r="E7337" s="43">
        <f>SUM(E7319:E7336)</f>
        <v>1815845</v>
      </c>
      <c r="F7337" s="43"/>
      <c r="G7337" s="44">
        <f>SUM(G7319:G7336)</f>
        <v>1815845</v>
      </c>
      <c r="H7337" s="5"/>
      <c r="I7337" s="5"/>
      <c r="J7337" s="75">
        <f>J7336*0.08</f>
        <v>0</v>
      </c>
    </row>
    <row r="7338" spans="1:10" ht="31.5">
      <c r="A7338" s="46"/>
      <c r="B7338" s="47"/>
      <c r="C7338" s="48"/>
      <c r="D7338" s="48"/>
      <c r="E7338" s="49"/>
      <c r="F7338" s="49"/>
      <c r="G7338" s="151"/>
      <c r="H7338" s="6"/>
      <c r="I7338" s="6"/>
      <c r="J7338" s="76">
        <f>SUM(J7336:J7337)</f>
        <v>0</v>
      </c>
    </row>
    <row r="7339" spans="1:10" ht="18">
      <c r="A7339" s="283" t="s">
        <v>43</v>
      </c>
      <c r="B7339" s="283"/>
      <c r="C7339" s="284" t="s">
        <v>44</v>
      </c>
      <c r="D7339" s="284"/>
      <c r="E7339" s="54"/>
      <c r="F7339" s="54"/>
      <c r="G7339" s="55" t="s">
        <v>45</v>
      </c>
      <c r="H7339" s="141"/>
      <c r="I7339" s="141"/>
      <c r="J7339" s="141"/>
    </row>
    <row r="7343" spans="1:10" ht="15.75">
      <c r="A7343" s="279" t="s">
        <v>0</v>
      </c>
      <c r="B7343" s="279"/>
      <c r="C7343" s="279"/>
      <c r="D7343" s="279"/>
      <c r="E7343" s="279"/>
      <c r="F7343" s="279"/>
      <c r="G7343" s="279"/>
      <c r="H7343" s="141"/>
      <c r="I7343" s="141"/>
      <c r="J7343" s="141"/>
    </row>
    <row r="7344" spans="1:10" ht="15.75">
      <c r="A7344" s="279" t="s">
        <v>1</v>
      </c>
      <c r="B7344" s="279"/>
      <c r="C7344" s="279"/>
      <c r="D7344" s="279"/>
      <c r="E7344" s="279"/>
      <c r="F7344" s="279"/>
      <c r="G7344" s="279"/>
      <c r="H7344" s="1"/>
      <c r="I7344" s="1"/>
      <c r="J7344" s="71"/>
    </row>
    <row r="7345" spans="1:10" ht="15.75">
      <c r="A7345" s="279" t="s">
        <v>2</v>
      </c>
      <c r="B7345" s="279"/>
      <c r="C7345" s="279"/>
      <c r="D7345" s="279"/>
      <c r="E7345" s="279"/>
      <c r="F7345" s="279"/>
      <c r="G7345" s="279"/>
      <c r="H7345" s="1"/>
      <c r="I7345" s="1"/>
      <c r="J7345" s="71"/>
    </row>
    <row r="7346" spans="1:10" ht="15.75">
      <c r="A7346" s="279" t="s">
        <v>4</v>
      </c>
      <c r="B7346" s="279"/>
      <c r="C7346" s="279"/>
      <c r="D7346" s="279"/>
      <c r="E7346" s="279"/>
      <c r="F7346" s="279"/>
      <c r="G7346" s="279"/>
      <c r="H7346" s="1"/>
      <c r="I7346" s="1"/>
      <c r="J7346" s="71"/>
    </row>
    <row r="7347" spans="1:10" ht="27">
      <c r="A7347" s="280" t="s">
        <v>6</v>
      </c>
      <c r="B7347" s="280"/>
      <c r="C7347" s="280"/>
      <c r="D7347" s="280"/>
      <c r="E7347" s="280"/>
      <c r="F7347" s="280"/>
      <c r="G7347" s="280"/>
      <c r="H7347" s="2"/>
      <c r="I7347" s="2"/>
      <c r="J7347" s="72"/>
    </row>
    <row r="7348" spans="1:10" ht="27">
      <c r="A7348" s="142"/>
      <c r="B7348" s="142"/>
      <c r="C7348" s="281" t="s">
        <v>655</v>
      </c>
      <c r="D7348" s="281"/>
      <c r="E7348" s="281"/>
      <c r="F7348" s="281"/>
      <c r="G7348" s="281"/>
      <c r="H7348" s="68"/>
      <c r="I7348" s="68"/>
      <c r="J7348" s="71"/>
    </row>
    <row r="7349" spans="1:10" ht="15.75">
      <c r="A7349" s="11" t="s">
        <v>358</v>
      </c>
      <c r="B7349" s="12">
        <v>4138439839</v>
      </c>
      <c r="C7349" s="143"/>
      <c r="D7349" s="286"/>
      <c r="E7349" s="286"/>
      <c r="F7349" s="286"/>
      <c r="G7349" s="286"/>
      <c r="H7349" s="69" t="s">
        <v>161</v>
      </c>
      <c r="I7349" s="69"/>
      <c r="J7349" s="73"/>
    </row>
    <row r="7350" spans="1:10" ht="15.75">
      <c r="A7350" s="11" t="s">
        <v>9</v>
      </c>
      <c r="B7350" s="286" t="s">
        <v>914</v>
      </c>
      <c r="C7350" s="286"/>
      <c r="D7350" s="286"/>
      <c r="E7350" s="16"/>
      <c r="F7350" s="11"/>
      <c r="G7350" s="16"/>
      <c r="H7350" s="1"/>
      <c r="I7350" s="1"/>
      <c r="J7350" s="71"/>
    </row>
    <row r="7351" spans="1:10" ht="15.75">
      <c r="A7351" s="11" t="s">
        <v>11</v>
      </c>
      <c r="B7351" s="289" t="s">
        <v>836</v>
      </c>
      <c r="C7351" s="289"/>
      <c r="D7351" s="289"/>
      <c r="E7351" s="289"/>
      <c r="F7351" s="18"/>
      <c r="G7351" s="19"/>
      <c r="H7351" s="1"/>
      <c r="I7351" s="1"/>
      <c r="J7351" s="71"/>
    </row>
    <row r="7352" spans="1:10" ht="15.75">
      <c r="A7352" s="21" t="s">
        <v>14</v>
      </c>
      <c r="B7352" s="21" t="s">
        <v>16</v>
      </c>
      <c r="C7352" s="21"/>
      <c r="D7352" s="22" t="s">
        <v>18</v>
      </c>
      <c r="E7352" s="23" t="s">
        <v>19</v>
      </c>
      <c r="F7352" s="23" t="s">
        <v>20</v>
      </c>
      <c r="G7352" s="21" t="s">
        <v>21</v>
      </c>
      <c r="H7352" s="63"/>
      <c r="I7352" s="63"/>
      <c r="J7352" s="59">
        <f>H7352*C7353</f>
        <v>0</v>
      </c>
    </row>
    <row r="7353" spans="1:10">
      <c r="A7353" s="144">
        <v>1</v>
      </c>
      <c r="B7353" s="145" t="s">
        <v>23</v>
      </c>
      <c r="C7353" s="26">
        <v>6</v>
      </c>
      <c r="D7353" s="146">
        <v>79305</v>
      </c>
      <c r="E7353" s="28">
        <f t="shared" ref="E7353:E7370" si="838">D7353*C7353</f>
        <v>475830</v>
      </c>
      <c r="F7353" s="29">
        <v>0</v>
      </c>
      <c r="G7353" s="30">
        <f t="shared" ref="G7353:G7370" si="839">E7353-E7353*F7353</f>
        <v>475830</v>
      </c>
      <c r="H7353" s="63">
        <f t="shared" ref="H7353:H7370" si="840">D7353/1.08</f>
        <v>73430.555555555547</v>
      </c>
      <c r="I7353" s="63"/>
      <c r="J7353" s="59">
        <f>H7353*C7354</f>
        <v>0</v>
      </c>
    </row>
    <row r="7354" spans="1:10">
      <c r="A7354" s="144">
        <v>2</v>
      </c>
      <c r="B7354" s="145" t="s">
        <v>25</v>
      </c>
      <c r="C7354" s="32"/>
      <c r="D7354" s="147">
        <v>128591</v>
      </c>
      <c r="E7354" s="28">
        <f t="shared" si="838"/>
        <v>0</v>
      </c>
      <c r="F7354" s="29">
        <v>0</v>
      </c>
      <c r="G7354" s="30">
        <f t="shared" si="839"/>
        <v>0</v>
      </c>
      <c r="H7354" s="63">
        <f t="shared" si="840"/>
        <v>119065.74074074073</v>
      </c>
      <c r="I7354" s="63"/>
      <c r="J7354" s="59"/>
    </row>
    <row r="7355" spans="1:10">
      <c r="A7355" s="144">
        <v>3</v>
      </c>
      <c r="B7355" s="145" t="s">
        <v>26</v>
      </c>
      <c r="C7355" s="34"/>
      <c r="D7355" s="146">
        <v>60043</v>
      </c>
      <c r="E7355" s="28">
        <f t="shared" si="838"/>
        <v>0</v>
      </c>
      <c r="F7355" s="29">
        <v>0</v>
      </c>
      <c r="G7355" s="30">
        <f t="shared" si="839"/>
        <v>0</v>
      </c>
      <c r="H7355" s="63">
        <f t="shared" si="840"/>
        <v>55595.370370370365</v>
      </c>
      <c r="I7355" s="63"/>
      <c r="J7355" s="59"/>
    </row>
    <row r="7356" spans="1:10">
      <c r="A7356" s="144">
        <v>4</v>
      </c>
      <c r="B7356" s="145" t="s">
        <v>27</v>
      </c>
      <c r="C7356" s="106"/>
      <c r="D7356" s="146">
        <v>115781</v>
      </c>
      <c r="E7356" s="28">
        <f t="shared" si="838"/>
        <v>0</v>
      </c>
      <c r="F7356" s="29">
        <v>0</v>
      </c>
      <c r="G7356" s="30">
        <f t="shared" si="839"/>
        <v>0</v>
      </c>
      <c r="H7356" s="63">
        <f t="shared" si="840"/>
        <v>107204.62962962962</v>
      </c>
      <c r="I7356" s="63"/>
      <c r="J7356" s="59"/>
    </row>
    <row r="7357" spans="1:10">
      <c r="A7357" s="144">
        <v>5</v>
      </c>
      <c r="B7357" s="145" t="s">
        <v>28</v>
      </c>
      <c r="C7357" s="32">
        <v>6</v>
      </c>
      <c r="D7357" s="146">
        <v>119943</v>
      </c>
      <c r="E7357" s="28">
        <f t="shared" si="838"/>
        <v>719658</v>
      </c>
      <c r="F7357" s="124">
        <v>0</v>
      </c>
      <c r="G7357" s="30">
        <f t="shared" si="839"/>
        <v>719658</v>
      </c>
      <c r="H7357" s="63">
        <f t="shared" si="840"/>
        <v>111058.33333333333</v>
      </c>
      <c r="I7357" s="63"/>
      <c r="J7357" s="59"/>
    </row>
    <row r="7358" spans="1:10">
      <c r="A7358" s="144">
        <v>6</v>
      </c>
      <c r="B7358" s="145" t="s">
        <v>29</v>
      </c>
      <c r="C7358" s="26"/>
      <c r="D7358" s="146">
        <v>94810</v>
      </c>
      <c r="E7358" s="28">
        <f t="shared" si="838"/>
        <v>0</v>
      </c>
      <c r="F7358" s="29">
        <v>0</v>
      </c>
      <c r="G7358" s="30">
        <f t="shared" si="839"/>
        <v>0</v>
      </c>
      <c r="H7358" s="63">
        <f t="shared" si="840"/>
        <v>87787.037037037036</v>
      </c>
      <c r="I7358" s="63"/>
      <c r="J7358" s="59"/>
    </row>
    <row r="7359" spans="1:10">
      <c r="A7359" s="144">
        <v>7</v>
      </c>
      <c r="B7359" s="145" t="s">
        <v>30</v>
      </c>
      <c r="C7359" s="34"/>
      <c r="D7359" s="146">
        <v>141396</v>
      </c>
      <c r="E7359" s="28">
        <f t="shared" si="838"/>
        <v>0</v>
      </c>
      <c r="F7359" s="29">
        <v>0</v>
      </c>
      <c r="G7359" s="30">
        <f t="shared" si="839"/>
        <v>0</v>
      </c>
      <c r="H7359" s="63">
        <f t="shared" si="840"/>
        <v>130922.22222222222</v>
      </c>
      <c r="I7359" s="63"/>
      <c r="J7359" s="59"/>
    </row>
    <row r="7360" spans="1:10">
      <c r="A7360" s="144">
        <v>8</v>
      </c>
      <c r="B7360" s="145" t="s">
        <v>31</v>
      </c>
      <c r="C7360" s="26"/>
      <c r="D7360" s="146">
        <v>232931</v>
      </c>
      <c r="E7360" s="28">
        <f t="shared" si="838"/>
        <v>0</v>
      </c>
      <c r="F7360" s="29">
        <v>0</v>
      </c>
      <c r="G7360" s="30">
        <f t="shared" si="839"/>
        <v>0</v>
      </c>
      <c r="H7360" s="63">
        <f t="shared" si="840"/>
        <v>215676.85185185182</v>
      </c>
      <c r="I7360" s="63"/>
      <c r="J7360" s="59"/>
    </row>
    <row r="7361" spans="1:10">
      <c r="A7361" s="144">
        <v>9</v>
      </c>
      <c r="B7361" s="148" t="s">
        <v>32</v>
      </c>
      <c r="C7361" s="26"/>
      <c r="D7361" s="146">
        <v>101534</v>
      </c>
      <c r="E7361" s="28">
        <f t="shared" si="838"/>
        <v>0</v>
      </c>
      <c r="F7361" s="29">
        <v>0</v>
      </c>
      <c r="G7361" s="30">
        <f t="shared" si="839"/>
        <v>0</v>
      </c>
      <c r="H7361" s="63">
        <f t="shared" si="840"/>
        <v>94012.962962962964</v>
      </c>
      <c r="I7361" s="63"/>
      <c r="J7361" s="59"/>
    </row>
    <row r="7362" spans="1:10">
      <c r="A7362" s="144">
        <v>10</v>
      </c>
      <c r="B7362" s="148" t="s">
        <v>33</v>
      </c>
      <c r="C7362" s="37"/>
      <c r="D7362" s="147">
        <v>110148</v>
      </c>
      <c r="E7362" s="28">
        <f t="shared" si="838"/>
        <v>0</v>
      </c>
      <c r="F7362" s="29">
        <v>0</v>
      </c>
      <c r="G7362" s="30">
        <f t="shared" si="839"/>
        <v>0</v>
      </c>
      <c r="H7362" s="63">
        <f t="shared" si="840"/>
        <v>101988.88888888888</v>
      </c>
      <c r="I7362" s="63"/>
      <c r="J7362" s="59"/>
    </row>
    <row r="7363" spans="1:10">
      <c r="A7363" s="144">
        <v>11</v>
      </c>
      <c r="B7363" s="145" t="s">
        <v>34</v>
      </c>
      <c r="C7363" s="37"/>
      <c r="D7363" s="146">
        <v>54198</v>
      </c>
      <c r="E7363" s="28">
        <f t="shared" si="838"/>
        <v>0</v>
      </c>
      <c r="F7363" s="29">
        <v>0</v>
      </c>
      <c r="G7363" s="30">
        <f t="shared" si="839"/>
        <v>0</v>
      </c>
      <c r="H7363" s="63">
        <f t="shared" si="840"/>
        <v>50183.333333333328</v>
      </c>
      <c r="I7363" s="63"/>
      <c r="J7363" s="59">
        <f t="shared" ref="J7363:J7369" si="841">H7363*C7364</f>
        <v>200733.33333333331</v>
      </c>
    </row>
    <row r="7364" spans="1:10">
      <c r="A7364" s="144">
        <v>12</v>
      </c>
      <c r="B7364" s="145" t="s">
        <v>35</v>
      </c>
      <c r="C7364" s="37">
        <v>4</v>
      </c>
      <c r="D7364" s="146">
        <v>49680</v>
      </c>
      <c r="E7364" s="28">
        <f t="shared" si="838"/>
        <v>198720</v>
      </c>
      <c r="F7364" s="29">
        <v>0</v>
      </c>
      <c r="G7364" s="30">
        <f t="shared" si="839"/>
        <v>198720</v>
      </c>
      <c r="H7364" s="63">
        <f t="shared" si="840"/>
        <v>46000</v>
      </c>
      <c r="I7364" s="63"/>
      <c r="J7364" s="59">
        <f t="shared" si="841"/>
        <v>0</v>
      </c>
    </row>
    <row r="7365" spans="1:10">
      <c r="A7365" s="144">
        <v>13</v>
      </c>
      <c r="B7365" s="145" t="s">
        <v>36</v>
      </c>
      <c r="C7365" s="37"/>
      <c r="D7365" s="149">
        <v>64152</v>
      </c>
      <c r="E7365" s="28">
        <f t="shared" si="838"/>
        <v>0</v>
      </c>
      <c r="F7365" s="29">
        <v>0</v>
      </c>
      <c r="G7365" s="30">
        <f t="shared" si="839"/>
        <v>0</v>
      </c>
      <c r="H7365" s="63">
        <f t="shared" si="840"/>
        <v>59399.999999999993</v>
      </c>
      <c r="I7365" s="63"/>
      <c r="J7365" s="59">
        <f t="shared" si="841"/>
        <v>0</v>
      </c>
    </row>
    <row r="7366" spans="1:10">
      <c r="A7366" s="144">
        <v>14</v>
      </c>
      <c r="B7366" s="145" t="s">
        <v>37</v>
      </c>
      <c r="C7366" s="37"/>
      <c r="D7366" s="149">
        <v>65934</v>
      </c>
      <c r="E7366" s="28">
        <f t="shared" si="838"/>
        <v>0</v>
      </c>
      <c r="F7366" s="29">
        <v>0</v>
      </c>
      <c r="G7366" s="30">
        <f t="shared" si="839"/>
        <v>0</v>
      </c>
      <c r="H7366" s="63">
        <f t="shared" si="840"/>
        <v>61049.999999999993</v>
      </c>
      <c r="I7366" s="63"/>
      <c r="J7366" s="59">
        <f t="shared" si="841"/>
        <v>0</v>
      </c>
    </row>
    <row r="7367" spans="1:10">
      <c r="A7367" s="144">
        <v>15</v>
      </c>
      <c r="B7367" s="145" t="s">
        <v>38</v>
      </c>
      <c r="C7367" s="37"/>
      <c r="D7367" s="149">
        <v>76626</v>
      </c>
      <c r="E7367" s="28">
        <f t="shared" si="838"/>
        <v>0</v>
      </c>
      <c r="F7367" s="124">
        <v>0</v>
      </c>
      <c r="G7367" s="30">
        <f t="shared" si="839"/>
        <v>0</v>
      </c>
      <c r="H7367" s="63">
        <f t="shared" si="840"/>
        <v>70950</v>
      </c>
      <c r="I7367" s="63"/>
      <c r="J7367" s="59">
        <f t="shared" si="841"/>
        <v>0</v>
      </c>
    </row>
    <row r="7368" spans="1:10">
      <c r="A7368" s="144">
        <v>16</v>
      </c>
      <c r="B7368" s="145" t="s">
        <v>39</v>
      </c>
      <c r="C7368" s="37"/>
      <c r="D7368" s="149">
        <v>80190</v>
      </c>
      <c r="E7368" s="28">
        <f t="shared" si="838"/>
        <v>0</v>
      </c>
      <c r="F7368" s="29">
        <v>0</v>
      </c>
      <c r="G7368" s="30">
        <f t="shared" si="839"/>
        <v>0</v>
      </c>
      <c r="H7368" s="63">
        <f t="shared" si="840"/>
        <v>74250</v>
      </c>
      <c r="I7368" s="63"/>
      <c r="J7368" s="59">
        <f t="shared" si="841"/>
        <v>0</v>
      </c>
    </row>
    <row r="7369" spans="1:10">
      <c r="A7369" s="144">
        <v>17</v>
      </c>
      <c r="B7369" s="145" t="s">
        <v>40</v>
      </c>
      <c r="C7369" s="37"/>
      <c r="D7369" s="149">
        <v>113832</v>
      </c>
      <c r="E7369" s="28">
        <f t="shared" si="838"/>
        <v>0</v>
      </c>
      <c r="F7369" s="29">
        <v>0</v>
      </c>
      <c r="G7369" s="30">
        <f t="shared" si="839"/>
        <v>0</v>
      </c>
      <c r="H7369" s="63">
        <f t="shared" si="840"/>
        <v>105400</v>
      </c>
      <c r="I7369" s="63"/>
      <c r="J7369" s="59">
        <f t="shared" si="841"/>
        <v>0</v>
      </c>
    </row>
    <row r="7370" spans="1:10" ht="17.25">
      <c r="A7370" s="144">
        <v>18</v>
      </c>
      <c r="B7370" s="145" t="s">
        <v>41</v>
      </c>
      <c r="C7370" s="37"/>
      <c r="D7370" s="150">
        <v>98010</v>
      </c>
      <c r="E7370" s="28">
        <f t="shared" si="838"/>
        <v>0</v>
      </c>
      <c r="F7370" s="29">
        <v>0</v>
      </c>
      <c r="G7370" s="30">
        <f t="shared" si="839"/>
        <v>0</v>
      </c>
      <c r="H7370" s="63">
        <f t="shared" si="840"/>
        <v>90750</v>
      </c>
      <c r="I7370" s="45"/>
      <c r="J7370" s="64"/>
    </row>
    <row r="7371" spans="1:10" ht="31.5">
      <c r="A7371" s="40"/>
      <c r="B7371" s="41" t="s">
        <v>42</v>
      </c>
      <c r="C7371" s="42">
        <f>SUM(C7353:C7370)</f>
        <v>16</v>
      </c>
      <c r="D7371" s="42"/>
      <c r="E7371" s="43">
        <f>SUM(E7353:E7370)</f>
        <v>1394208</v>
      </c>
      <c r="F7371" s="43"/>
      <c r="G7371" s="44">
        <f>SUM(G7353:G7370)</f>
        <v>1394208</v>
      </c>
      <c r="H7371" s="5"/>
      <c r="I7371" s="5"/>
      <c r="J7371" s="75">
        <f>J7370*0.08</f>
        <v>0</v>
      </c>
    </row>
    <row r="7372" spans="1:10" ht="31.5">
      <c r="A7372" s="46"/>
      <c r="B7372" s="47"/>
      <c r="C7372" s="48"/>
      <c r="D7372" s="48"/>
      <c r="E7372" s="49"/>
      <c r="F7372" s="49"/>
      <c r="G7372" s="151"/>
      <c r="H7372" s="6"/>
      <c r="I7372" s="6"/>
      <c r="J7372" s="76">
        <f>SUM(J7370:J7371)</f>
        <v>0</v>
      </c>
    </row>
    <row r="7373" spans="1:10" ht="18">
      <c r="A7373" s="283" t="s">
        <v>43</v>
      </c>
      <c r="B7373" s="283"/>
      <c r="C7373" s="284" t="s">
        <v>44</v>
      </c>
      <c r="D7373" s="284"/>
      <c r="E7373" s="54"/>
      <c r="F7373" s="54"/>
      <c r="G7373" s="55" t="s">
        <v>45</v>
      </c>
      <c r="H7373" s="141"/>
      <c r="I7373" s="141"/>
      <c r="J7373" s="141"/>
    </row>
    <row r="7378" spans="1:10" ht="15.75">
      <c r="A7378" s="279" t="s">
        <v>0</v>
      </c>
      <c r="B7378" s="279"/>
      <c r="C7378" s="279"/>
      <c r="D7378" s="279"/>
      <c r="E7378" s="279"/>
      <c r="F7378" s="279"/>
      <c r="G7378" s="279"/>
      <c r="H7378" s="141"/>
      <c r="I7378" s="141"/>
      <c r="J7378" s="141"/>
    </row>
    <row r="7379" spans="1:10" ht="15.75">
      <c r="A7379" s="279" t="s">
        <v>1</v>
      </c>
      <c r="B7379" s="279"/>
      <c r="C7379" s="279"/>
      <c r="D7379" s="279"/>
      <c r="E7379" s="279"/>
      <c r="F7379" s="279"/>
      <c r="G7379" s="279"/>
      <c r="H7379" s="1"/>
      <c r="I7379" s="1"/>
      <c r="J7379" s="71"/>
    </row>
    <row r="7380" spans="1:10" ht="15.75">
      <c r="A7380" s="279" t="s">
        <v>2</v>
      </c>
      <c r="B7380" s="279"/>
      <c r="C7380" s="279"/>
      <c r="D7380" s="279"/>
      <c r="E7380" s="279"/>
      <c r="F7380" s="279"/>
      <c r="G7380" s="279"/>
      <c r="H7380" s="1"/>
      <c r="I7380" s="1"/>
      <c r="J7380" s="71"/>
    </row>
    <row r="7381" spans="1:10" ht="15.75">
      <c r="A7381" s="279" t="s">
        <v>4</v>
      </c>
      <c r="B7381" s="279"/>
      <c r="C7381" s="279"/>
      <c r="D7381" s="279"/>
      <c r="E7381" s="279"/>
      <c r="F7381" s="279"/>
      <c r="G7381" s="279"/>
      <c r="H7381" s="1"/>
      <c r="I7381" s="1"/>
      <c r="J7381" s="71"/>
    </row>
    <row r="7382" spans="1:10" ht="27">
      <c r="A7382" s="280" t="s">
        <v>6</v>
      </c>
      <c r="B7382" s="280"/>
      <c r="C7382" s="280"/>
      <c r="D7382" s="280"/>
      <c r="E7382" s="280"/>
      <c r="F7382" s="280"/>
      <c r="G7382" s="280"/>
      <c r="H7382" s="2"/>
      <c r="I7382" s="2"/>
      <c r="J7382" s="72"/>
    </row>
    <row r="7383" spans="1:10" ht="27">
      <c r="A7383" s="142"/>
      <c r="B7383" s="142"/>
      <c r="C7383" s="281" t="s">
        <v>655</v>
      </c>
      <c r="D7383" s="281"/>
      <c r="E7383" s="281"/>
      <c r="F7383" s="281"/>
      <c r="G7383" s="281"/>
      <c r="H7383" s="68"/>
      <c r="I7383" s="68"/>
      <c r="J7383" s="71"/>
    </row>
    <row r="7384" spans="1:10" ht="15.75">
      <c r="A7384" s="11" t="s">
        <v>358</v>
      </c>
      <c r="B7384" s="12">
        <v>4138456964</v>
      </c>
      <c r="C7384" s="143"/>
      <c r="D7384" s="286"/>
      <c r="E7384" s="286"/>
      <c r="F7384" s="286"/>
      <c r="G7384" s="286"/>
      <c r="H7384" s="69" t="s">
        <v>161</v>
      </c>
      <c r="I7384" s="69"/>
      <c r="J7384" s="73"/>
    </row>
    <row r="7385" spans="1:10" ht="15.75">
      <c r="A7385" s="11" t="s">
        <v>9</v>
      </c>
      <c r="B7385" s="286" t="s">
        <v>915</v>
      </c>
      <c r="C7385" s="286"/>
      <c r="D7385" s="286"/>
      <c r="E7385" s="16"/>
      <c r="F7385" s="11"/>
      <c r="G7385" s="16"/>
      <c r="H7385" s="1"/>
      <c r="I7385" s="1"/>
      <c r="J7385" s="71"/>
    </row>
    <row r="7386" spans="1:10" ht="15.75">
      <c r="A7386" s="11" t="s">
        <v>11</v>
      </c>
      <c r="B7386" s="289" t="s">
        <v>916</v>
      </c>
      <c r="C7386" s="289"/>
      <c r="D7386" s="289"/>
      <c r="E7386" s="289"/>
      <c r="F7386" s="18"/>
      <c r="G7386" s="19"/>
      <c r="H7386" s="1"/>
      <c r="I7386" s="1"/>
      <c r="J7386" s="71"/>
    </row>
    <row r="7387" spans="1:10" ht="15.75">
      <c r="A7387" s="21" t="s">
        <v>14</v>
      </c>
      <c r="B7387" s="21" t="s">
        <v>16</v>
      </c>
      <c r="C7387" s="21"/>
      <c r="D7387" s="22" t="s">
        <v>18</v>
      </c>
      <c r="E7387" s="23" t="s">
        <v>19</v>
      </c>
      <c r="F7387" s="23" t="s">
        <v>20</v>
      </c>
      <c r="G7387" s="21" t="s">
        <v>21</v>
      </c>
      <c r="H7387" s="63"/>
      <c r="I7387" s="63"/>
      <c r="J7387" s="59">
        <f>H7387*C7388</f>
        <v>0</v>
      </c>
    </row>
    <row r="7388" spans="1:10">
      <c r="A7388" s="144">
        <v>1</v>
      </c>
      <c r="B7388" s="145" t="s">
        <v>23</v>
      </c>
      <c r="C7388" s="26"/>
      <c r="D7388" s="146">
        <v>79305</v>
      </c>
      <c r="E7388" s="28">
        <f t="shared" ref="E7388:E7405" si="842">D7388*C7388</f>
        <v>0</v>
      </c>
      <c r="F7388" s="29">
        <v>0</v>
      </c>
      <c r="G7388" s="30">
        <f t="shared" ref="G7388:G7405" si="843">E7388-E7388*F7388</f>
        <v>0</v>
      </c>
      <c r="H7388" s="63">
        <f t="shared" ref="H7388:H7405" si="844">D7388/1.08</f>
        <v>73430.555555555547</v>
      </c>
      <c r="I7388" s="63"/>
      <c r="J7388" s="59">
        <f>H7388*C7389</f>
        <v>0</v>
      </c>
    </row>
    <row r="7389" spans="1:10">
      <c r="A7389" s="144">
        <v>2</v>
      </c>
      <c r="B7389" s="145" t="s">
        <v>25</v>
      </c>
      <c r="C7389" s="32"/>
      <c r="D7389" s="147">
        <v>128591</v>
      </c>
      <c r="E7389" s="28">
        <f t="shared" si="842"/>
        <v>0</v>
      </c>
      <c r="F7389" s="29">
        <v>0</v>
      </c>
      <c r="G7389" s="30">
        <f t="shared" si="843"/>
        <v>0</v>
      </c>
      <c r="H7389" s="63">
        <f t="shared" si="844"/>
        <v>119065.74074074073</v>
      </c>
      <c r="I7389" s="63"/>
      <c r="J7389" s="59"/>
    </row>
    <row r="7390" spans="1:10">
      <c r="A7390" s="144">
        <v>3</v>
      </c>
      <c r="B7390" s="145" t="s">
        <v>26</v>
      </c>
      <c r="C7390" s="34"/>
      <c r="D7390" s="146">
        <v>60043</v>
      </c>
      <c r="E7390" s="28">
        <f t="shared" si="842"/>
        <v>0</v>
      </c>
      <c r="F7390" s="29">
        <v>0</v>
      </c>
      <c r="G7390" s="30">
        <f t="shared" si="843"/>
        <v>0</v>
      </c>
      <c r="H7390" s="63">
        <f t="shared" si="844"/>
        <v>55595.370370370365</v>
      </c>
      <c r="I7390" s="63"/>
      <c r="J7390" s="59"/>
    </row>
    <row r="7391" spans="1:10">
      <c r="A7391" s="144">
        <v>4</v>
      </c>
      <c r="B7391" s="145" t="s">
        <v>27</v>
      </c>
      <c r="C7391" s="106"/>
      <c r="D7391" s="146">
        <v>115781</v>
      </c>
      <c r="E7391" s="28">
        <f t="shared" si="842"/>
        <v>0</v>
      </c>
      <c r="F7391" s="29">
        <v>0</v>
      </c>
      <c r="G7391" s="30">
        <f t="shared" si="843"/>
        <v>0</v>
      </c>
      <c r="H7391" s="63">
        <f t="shared" si="844"/>
        <v>107204.62962962962</v>
      </c>
      <c r="I7391" s="63"/>
      <c r="J7391" s="59"/>
    </row>
    <row r="7392" spans="1:10">
      <c r="A7392" s="144">
        <v>5</v>
      </c>
      <c r="B7392" s="145" t="s">
        <v>28</v>
      </c>
      <c r="C7392" s="32">
        <v>10</v>
      </c>
      <c r="D7392" s="146">
        <v>119943</v>
      </c>
      <c r="E7392" s="28">
        <f t="shared" si="842"/>
        <v>1199430</v>
      </c>
      <c r="F7392" s="124">
        <v>0</v>
      </c>
      <c r="G7392" s="30">
        <f t="shared" si="843"/>
        <v>1199430</v>
      </c>
      <c r="H7392" s="63">
        <f t="shared" si="844"/>
        <v>111058.33333333333</v>
      </c>
      <c r="I7392" s="63"/>
      <c r="J7392" s="59"/>
    </row>
    <row r="7393" spans="1:10">
      <c r="A7393" s="144">
        <v>6</v>
      </c>
      <c r="B7393" s="145" t="s">
        <v>29</v>
      </c>
      <c r="C7393" s="26"/>
      <c r="D7393" s="146">
        <v>94810</v>
      </c>
      <c r="E7393" s="28">
        <f t="shared" si="842"/>
        <v>0</v>
      </c>
      <c r="F7393" s="29">
        <v>0</v>
      </c>
      <c r="G7393" s="30">
        <f t="shared" si="843"/>
        <v>0</v>
      </c>
      <c r="H7393" s="63">
        <f t="shared" si="844"/>
        <v>87787.037037037036</v>
      </c>
      <c r="I7393" s="63"/>
      <c r="J7393" s="59"/>
    </row>
    <row r="7394" spans="1:10">
      <c r="A7394" s="144">
        <v>7</v>
      </c>
      <c r="B7394" s="145" t="s">
        <v>30</v>
      </c>
      <c r="C7394" s="34"/>
      <c r="D7394" s="146">
        <v>141396</v>
      </c>
      <c r="E7394" s="28">
        <f t="shared" si="842"/>
        <v>0</v>
      </c>
      <c r="F7394" s="29">
        <v>0</v>
      </c>
      <c r="G7394" s="30">
        <f t="shared" si="843"/>
        <v>0</v>
      </c>
      <c r="H7394" s="63">
        <f t="shared" si="844"/>
        <v>130922.22222222222</v>
      </c>
      <c r="I7394" s="63"/>
      <c r="J7394" s="59"/>
    </row>
    <row r="7395" spans="1:10">
      <c r="A7395" s="144">
        <v>8</v>
      </c>
      <c r="B7395" s="145" t="s">
        <v>31</v>
      </c>
      <c r="C7395" s="26"/>
      <c r="D7395" s="146">
        <v>232931</v>
      </c>
      <c r="E7395" s="28">
        <f t="shared" si="842"/>
        <v>0</v>
      </c>
      <c r="F7395" s="29">
        <v>0</v>
      </c>
      <c r="G7395" s="30">
        <f t="shared" si="843"/>
        <v>0</v>
      </c>
      <c r="H7395" s="63">
        <f t="shared" si="844"/>
        <v>215676.85185185182</v>
      </c>
      <c r="I7395" s="63"/>
      <c r="J7395" s="59"/>
    </row>
    <row r="7396" spans="1:10">
      <c r="A7396" s="144">
        <v>9</v>
      </c>
      <c r="B7396" s="148" t="s">
        <v>32</v>
      </c>
      <c r="C7396" s="26"/>
      <c r="D7396" s="146">
        <v>101534</v>
      </c>
      <c r="E7396" s="28">
        <f t="shared" si="842"/>
        <v>0</v>
      </c>
      <c r="F7396" s="29">
        <v>0</v>
      </c>
      <c r="G7396" s="30">
        <f t="shared" si="843"/>
        <v>0</v>
      </c>
      <c r="H7396" s="63">
        <f t="shared" si="844"/>
        <v>94012.962962962964</v>
      </c>
      <c r="I7396" s="63"/>
      <c r="J7396" s="59"/>
    </row>
    <row r="7397" spans="1:10">
      <c r="A7397" s="144">
        <v>10</v>
      </c>
      <c r="B7397" s="148" t="s">
        <v>33</v>
      </c>
      <c r="C7397" s="37"/>
      <c r="D7397" s="147">
        <v>110148</v>
      </c>
      <c r="E7397" s="28">
        <f t="shared" si="842"/>
        <v>0</v>
      </c>
      <c r="F7397" s="29">
        <v>0</v>
      </c>
      <c r="G7397" s="30">
        <f t="shared" si="843"/>
        <v>0</v>
      </c>
      <c r="H7397" s="63">
        <f t="shared" si="844"/>
        <v>101988.88888888888</v>
      </c>
      <c r="I7397" s="63"/>
      <c r="J7397" s="59"/>
    </row>
    <row r="7398" spans="1:10">
      <c r="A7398" s="144">
        <v>11</v>
      </c>
      <c r="B7398" s="145" t="s">
        <v>34</v>
      </c>
      <c r="C7398" s="37"/>
      <c r="D7398" s="146">
        <v>54198</v>
      </c>
      <c r="E7398" s="28">
        <f t="shared" si="842"/>
        <v>0</v>
      </c>
      <c r="F7398" s="29">
        <v>0</v>
      </c>
      <c r="G7398" s="30">
        <f t="shared" si="843"/>
        <v>0</v>
      </c>
      <c r="H7398" s="63">
        <f t="shared" si="844"/>
        <v>50183.333333333328</v>
      </c>
      <c r="I7398" s="63"/>
      <c r="J7398" s="59">
        <f t="shared" ref="J7398:J7404" si="845">H7398*C7399</f>
        <v>0</v>
      </c>
    </row>
    <row r="7399" spans="1:10">
      <c r="A7399" s="144">
        <v>12</v>
      </c>
      <c r="B7399" s="145" t="s">
        <v>35</v>
      </c>
      <c r="C7399" s="37"/>
      <c r="D7399" s="146">
        <v>49680</v>
      </c>
      <c r="E7399" s="28">
        <f t="shared" si="842"/>
        <v>0</v>
      </c>
      <c r="F7399" s="29">
        <v>0</v>
      </c>
      <c r="G7399" s="30">
        <f t="shared" si="843"/>
        <v>0</v>
      </c>
      <c r="H7399" s="63">
        <f t="shared" si="844"/>
        <v>46000</v>
      </c>
      <c r="I7399" s="63"/>
      <c r="J7399" s="59">
        <f t="shared" si="845"/>
        <v>0</v>
      </c>
    </row>
    <row r="7400" spans="1:10">
      <c r="A7400" s="144">
        <v>13</v>
      </c>
      <c r="B7400" s="145" t="s">
        <v>36</v>
      </c>
      <c r="C7400" s="37"/>
      <c r="D7400" s="149">
        <v>64152</v>
      </c>
      <c r="E7400" s="28">
        <f t="shared" si="842"/>
        <v>0</v>
      </c>
      <c r="F7400" s="29">
        <v>0</v>
      </c>
      <c r="G7400" s="30">
        <f t="shared" si="843"/>
        <v>0</v>
      </c>
      <c r="H7400" s="63">
        <f t="shared" si="844"/>
        <v>59399.999999999993</v>
      </c>
      <c r="I7400" s="63"/>
      <c r="J7400" s="59">
        <f t="shared" si="845"/>
        <v>0</v>
      </c>
    </row>
    <row r="7401" spans="1:10">
      <c r="A7401" s="144">
        <v>14</v>
      </c>
      <c r="B7401" s="145" t="s">
        <v>37</v>
      </c>
      <c r="C7401" s="37"/>
      <c r="D7401" s="149">
        <v>65934</v>
      </c>
      <c r="E7401" s="28">
        <f t="shared" si="842"/>
        <v>0</v>
      </c>
      <c r="F7401" s="29">
        <v>0</v>
      </c>
      <c r="G7401" s="30">
        <f t="shared" si="843"/>
        <v>0</v>
      </c>
      <c r="H7401" s="63">
        <f t="shared" si="844"/>
        <v>61049.999999999993</v>
      </c>
      <c r="I7401" s="63"/>
      <c r="J7401" s="59">
        <f t="shared" si="845"/>
        <v>0</v>
      </c>
    </row>
    <row r="7402" spans="1:10">
      <c r="A7402" s="144">
        <v>15</v>
      </c>
      <c r="B7402" s="145" t="s">
        <v>38</v>
      </c>
      <c r="C7402" s="37"/>
      <c r="D7402" s="149">
        <v>76626</v>
      </c>
      <c r="E7402" s="28">
        <f t="shared" si="842"/>
        <v>0</v>
      </c>
      <c r="F7402" s="124">
        <v>0</v>
      </c>
      <c r="G7402" s="30">
        <f t="shared" si="843"/>
        <v>0</v>
      </c>
      <c r="H7402" s="63">
        <f t="shared" si="844"/>
        <v>70950</v>
      </c>
      <c r="I7402" s="63"/>
      <c r="J7402" s="59">
        <f t="shared" si="845"/>
        <v>0</v>
      </c>
    </row>
    <row r="7403" spans="1:10">
      <c r="A7403" s="144">
        <v>16</v>
      </c>
      <c r="B7403" s="145" t="s">
        <v>39</v>
      </c>
      <c r="C7403" s="37"/>
      <c r="D7403" s="149">
        <v>80190</v>
      </c>
      <c r="E7403" s="28">
        <f t="shared" si="842"/>
        <v>0</v>
      </c>
      <c r="F7403" s="29">
        <v>0</v>
      </c>
      <c r="G7403" s="30">
        <f t="shared" si="843"/>
        <v>0</v>
      </c>
      <c r="H7403" s="63">
        <f t="shared" si="844"/>
        <v>74250</v>
      </c>
      <c r="I7403" s="63"/>
      <c r="J7403" s="59">
        <f t="shared" si="845"/>
        <v>0</v>
      </c>
    </row>
    <row r="7404" spans="1:10">
      <c r="A7404" s="144">
        <v>17</v>
      </c>
      <c r="B7404" s="145" t="s">
        <v>40</v>
      </c>
      <c r="C7404" s="37"/>
      <c r="D7404" s="149">
        <v>113832</v>
      </c>
      <c r="E7404" s="28">
        <f t="shared" si="842"/>
        <v>0</v>
      </c>
      <c r="F7404" s="29">
        <v>0</v>
      </c>
      <c r="G7404" s="30">
        <f t="shared" si="843"/>
        <v>0</v>
      </c>
      <c r="H7404" s="63">
        <f t="shared" si="844"/>
        <v>105400</v>
      </c>
      <c r="I7404" s="63"/>
      <c r="J7404" s="59">
        <f t="shared" si="845"/>
        <v>0</v>
      </c>
    </row>
    <row r="7405" spans="1:10" ht="17.25">
      <c r="A7405" s="144">
        <v>18</v>
      </c>
      <c r="B7405" s="145" t="s">
        <v>41</v>
      </c>
      <c r="C7405" s="37"/>
      <c r="D7405" s="150">
        <v>98010</v>
      </c>
      <c r="E7405" s="28">
        <f t="shared" si="842"/>
        <v>0</v>
      </c>
      <c r="F7405" s="29">
        <v>0</v>
      </c>
      <c r="G7405" s="30">
        <f t="shared" si="843"/>
        <v>0</v>
      </c>
      <c r="H7405" s="63">
        <f t="shared" si="844"/>
        <v>90750</v>
      </c>
      <c r="I7405" s="45"/>
      <c r="J7405" s="64"/>
    </row>
    <row r="7406" spans="1:10" ht="31.5">
      <c r="A7406" s="40"/>
      <c r="B7406" s="41" t="s">
        <v>42</v>
      </c>
      <c r="C7406" s="42">
        <f>SUM(C7388:C7405)</f>
        <v>10</v>
      </c>
      <c r="D7406" s="42"/>
      <c r="E7406" s="43">
        <f>SUM(E7388:E7405)</f>
        <v>1199430</v>
      </c>
      <c r="F7406" s="43"/>
      <c r="G7406" s="44">
        <f>SUM(G7388:G7405)</f>
        <v>1199430</v>
      </c>
      <c r="H7406" s="5"/>
      <c r="I7406" s="5"/>
      <c r="J7406" s="75">
        <f>J7405*0.08</f>
        <v>0</v>
      </c>
    </row>
    <row r="7407" spans="1:10" ht="31.5">
      <c r="A7407" s="46"/>
      <c r="B7407" s="47"/>
      <c r="C7407" s="48"/>
      <c r="D7407" s="48"/>
      <c r="E7407" s="49"/>
      <c r="F7407" s="49"/>
      <c r="G7407" s="151"/>
      <c r="H7407" s="6"/>
      <c r="I7407" s="6"/>
      <c r="J7407" s="76">
        <f>SUM(J7405:J7406)</f>
        <v>0</v>
      </c>
    </row>
    <row r="7408" spans="1:10" ht="18">
      <c r="A7408" s="283" t="s">
        <v>43</v>
      </c>
      <c r="B7408" s="283"/>
      <c r="C7408" s="284" t="s">
        <v>44</v>
      </c>
      <c r="D7408" s="284"/>
      <c r="E7408" s="54"/>
      <c r="F7408" s="54"/>
      <c r="G7408" s="55" t="s">
        <v>45</v>
      </c>
      <c r="H7408" s="141"/>
      <c r="I7408" s="141"/>
      <c r="J7408" s="141"/>
    </row>
    <row r="7412" spans="1:10" ht="15.75">
      <c r="A7412" s="279" t="s">
        <v>0</v>
      </c>
      <c r="B7412" s="279"/>
      <c r="C7412" s="279"/>
      <c r="D7412" s="279"/>
      <c r="E7412" s="279"/>
      <c r="F7412" s="279"/>
      <c r="G7412" s="279"/>
      <c r="H7412" s="141"/>
      <c r="I7412" s="141"/>
      <c r="J7412" s="141"/>
    </row>
    <row r="7413" spans="1:10" ht="15.75">
      <c r="A7413" s="279" t="s">
        <v>1</v>
      </c>
      <c r="B7413" s="279"/>
      <c r="C7413" s="279"/>
      <c r="D7413" s="279"/>
      <c r="E7413" s="279"/>
      <c r="F7413" s="279"/>
      <c r="G7413" s="279"/>
      <c r="H7413" s="1"/>
      <c r="I7413" s="1"/>
      <c r="J7413" s="71"/>
    </row>
    <row r="7414" spans="1:10" ht="15.75">
      <c r="A7414" s="279" t="s">
        <v>2</v>
      </c>
      <c r="B7414" s="279"/>
      <c r="C7414" s="279"/>
      <c r="D7414" s="279"/>
      <c r="E7414" s="279"/>
      <c r="F7414" s="279"/>
      <c r="G7414" s="279"/>
      <c r="H7414" s="1"/>
      <c r="I7414" s="1"/>
      <c r="J7414" s="71"/>
    </row>
    <row r="7415" spans="1:10" ht="15.75">
      <c r="A7415" s="279" t="s">
        <v>4</v>
      </c>
      <c r="B7415" s="279"/>
      <c r="C7415" s="279"/>
      <c r="D7415" s="279"/>
      <c r="E7415" s="279"/>
      <c r="F7415" s="279"/>
      <c r="G7415" s="279"/>
      <c r="H7415" s="1"/>
      <c r="I7415" s="1"/>
      <c r="J7415" s="71"/>
    </row>
    <row r="7416" spans="1:10" ht="27">
      <c r="A7416" s="280" t="s">
        <v>6</v>
      </c>
      <c r="B7416" s="280"/>
      <c r="C7416" s="280"/>
      <c r="D7416" s="280"/>
      <c r="E7416" s="280"/>
      <c r="F7416" s="280"/>
      <c r="G7416" s="280"/>
      <c r="H7416" s="2"/>
      <c r="I7416" s="2"/>
      <c r="J7416" s="72"/>
    </row>
    <row r="7417" spans="1:10" ht="27">
      <c r="A7417" s="142"/>
      <c r="B7417" s="142"/>
      <c r="C7417" s="281" t="s">
        <v>655</v>
      </c>
      <c r="D7417" s="281"/>
      <c r="E7417" s="281"/>
      <c r="F7417" s="281"/>
      <c r="G7417" s="281"/>
      <c r="H7417" s="68"/>
      <c r="I7417" s="68"/>
      <c r="J7417" s="71"/>
    </row>
    <row r="7418" spans="1:10" ht="15.75">
      <c r="A7418" s="11" t="s">
        <v>358</v>
      </c>
      <c r="B7418" s="12">
        <v>4138457171</v>
      </c>
      <c r="C7418" s="143"/>
      <c r="D7418" s="286"/>
      <c r="E7418" s="286"/>
      <c r="F7418" s="286"/>
      <c r="G7418" s="286"/>
      <c r="H7418" s="69" t="s">
        <v>161</v>
      </c>
      <c r="I7418" s="69"/>
      <c r="J7418" s="73"/>
    </row>
    <row r="7419" spans="1:10" ht="15.75">
      <c r="A7419" s="11" t="s">
        <v>9</v>
      </c>
      <c r="B7419" s="286" t="s">
        <v>917</v>
      </c>
      <c r="C7419" s="286"/>
      <c r="D7419" s="286"/>
      <c r="E7419" s="16"/>
      <c r="F7419" s="11"/>
      <c r="G7419" s="16"/>
      <c r="H7419" s="1"/>
      <c r="I7419" s="1"/>
      <c r="J7419" s="71"/>
    </row>
    <row r="7420" spans="1:10" ht="15.75">
      <c r="A7420" s="11" t="s">
        <v>11</v>
      </c>
      <c r="B7420" s="289" t="s">
        <v>213</v>
      </c>
      <c r="C7420" s="289"/>
      <c r="D7420" s="289"/>
      <c r="E7420" s="289"/>
      <c r="F7420" s="18"/>
      <c r="G7420" s="19"/>
      <c r="H7420" s="1"/>
      <c r="I7420" s="1"/>
      <c r="J7420" s="71"/>
    </row>
    <row r="7421" spans="1:10" ht="15.75">
      <c r="A7421" s="21" t="s">
        <v>14</v>
      </c>
      <c r="B7421" s="21" t="s">
        <v>16</v>
      </c>
      <c r="C7421" s="21"/>
      <c r="D7421" s="22" t="s">
        <v>18</v>
      </c>
      <c r="E7421" s="23" t="s">
        <v>19</v>
      </c>
      <c r="F7421" s="23" t="s">
        <v>20</v>
      </c>
      <c r="G7421" s="21" t="s">
        <v>21</v>
      </c>
      <c r="H7421" s="63"/>
      <c r="I7421" s="63"/>
      <c r="J7421" s="59">
        <f>H7421*C7422</f>
        <v>0</v>
      </c>
    </row>
    <row r="7422" spans="1:10">
      <c r="A7422" s="144">
        <v>1</v>
      </c>
      <c r="B7422" s="145" t="s">
        <v>23</v>
      </c>
      <c r="C7422" s="26">
        <v>5</v>
      </c>
      <c r="D7422" s="146">
        <v>79305</v>
      </c>
      <c r="E7422" s="28">
        <f t="shared" ref="E7422:E7439" si="846">D7422*C7422</f>
        <v>396525</v>
      </c>
      <c r="F7422" s="29">
        <v>0</v>
      </c>
      <c r="G7422" s="30">
        <f t="shared" ref="G7422:G7439" si="847">E7422-E7422*F7422</f>
        <v>396525</v>
      </c>
      <c r="H7422" s="63">
        <f t="shared" ref="H7422:H7439" si="848">D7422/1.08</f>
        <v>73430.555555555547</v>
      </c>
      <c r="I7422" s="63"/>
      <c r="J7422" s="59">
        <f>H7422*C7423</f>
        <v>0</v>
      </c>
    </row>
    <row r="7423" spans="1:10">
      <c r="A7423" s="144">
        <v>2</v>
      </c>
      <c r="B7423" s="145" t="s">
        <v>25</v>
      </c>
      <c r="C7423" s="32"/>
      <c r="D7423" s="147">
        <v>128591</v>
      </c>
      <c r="E7423" s="28">
        <f t="shared" si="846"/>
        <v>0</v>
      </c>
      <c r="F7423" s="29">
        <v>0</v>
      </c>
      <c r="G7423" s="30">
        <f t="shared" si="847"/>
        <v>0</v>
      </c>
      <c r="H7423" s="63">
        <f t="shared" si="848"/>
        <v>119065.74074074073</v>
      </c>
      <c r="I7423" s="63"/>
      <c r="J7423" s="59"/>
    </row>
    <row r="7424" spans="1:10">
      <c r="A7424" s="144">
        <v>3</v>
      </c>
      <c r="B7424" s="145" t="s">
        <v>26</v>
      </c>
      <c r="C7424" s="34"/>
      <c r="D7424" s="146">
        <v>60043</v>
      </c>
      <c r="E7424" s="28">
        <f t="shared" si="846"/>
        <v>0</v>
      </c>
      <c r="F7424" s="29">
        <v>0</v>
      </c>
      <c r="G7424" s="30">
        <f t="shared" si="847"/>
        <v>0</v>
      </c>
      <c r="H7424" s="63">
        <f t="shared" si="848"/>
        <v>55595.370370370365</v>
      </c>
      <c r="I7424" s="63"/>
      <c r="J7424" s="59"/>
    </row>
    <row r="7425" spans="1:10">
      <c r="A7425" s="144">
        <v>4</v>
      </c>
      <c r="B7425" s="145" t="s">
        <v>27</v>
      </c>
      <c r="C7425" s="106"/>
      <c r="D7425" s="146">
        <v>115781</v>
      </c>
      <c r="E7425" s="28">
        <f t="shared" si="846"/>
        <v>0</v>
      </c>
      <c r="F7425" s="29">
        <v>0</v>
      </c>
      <c r="G7425" s="30">
        <f t="shared" si="847"/>
        <v>0</v>
      </c>
      <c r="H7425" s="63">
        <f t="shared" si="848"/>
        <v>107204.62962962962</v>
      </c>
      <c r="I7425" s="63"/>
      <c r="J7425" s="59"/>
    </row>
    <row r="7426" spans="1:10">
      <c r="A7426" s="144">
        <v>5</v>
      </c>
      <c r="B7426" s="145" t="s">
        <v>28</v>
      </c>
      <c r="C7426" s="32">
        <v>5</v>
      </c>
      <c r="D7426" s="146">
        <v>119943</v>
      </c>
      <c r="E7426" s="28">
        <f t="shared" si="846"/>
        <v>599715</v>
      </c>
      <c r="F7426" s="124">
        <v>0</v>
      </c>
      <c r="G7426" s="30">
        <f t="shared" si="847"/>
        <v>599715</v>
      </c>
      <c r="H7426" s="63">
        <f t="shared" si="848"/>
        <v>111058.33333333333</v>
      </c>
      <c r="I7426" s="63"/>
      <c r="J7426" s="59"/>
    </row>
    <row r="7427" spans="1:10">
      <c r="A7427" s="144">
        <v>6</v>
      </c>
      <c r="B7427" s="145" t="s">
        <v>29</v>
      </c>
      <c r="C7427" s="26"/>
      <c r="D7427" s="146">
        <v>94810</v>
      </c>
      <c r="E7427" s="28">
        <f t="shared" si="846"/>
        <v>0</v>
      </c>
      <c r="F7427" s="29">
        <v>0</v>
      </c>
      <c r="G7427" s="30">
        <f t="shared" si="847"/>
        <v>0</v>
      </c>
      <c r="H7427" s="63">
        <f t="shared" si="848"/>
        <v>87787.037037037036</v>
      </c>
      <c r="I7427" s="63"/>
      <c r="J7427" s="59"/>
    </row>
    <row r="7428" spans="1:10">
      <c r="A7428" s="144">
        <v>7</v>
      </c>
      <c r="B7428" s="145" t="s">
        <v>30</v>
      </c>
      <c r="C7428" s="34"/>
      <c r="D7428" s="146">
        <v>141396</v>
      </c>
      <c r="E7428" s="28">
        <f t="shared" si="846"/>
        <v>0</v>
      </c>
      <c r="F7428" s="29">
        <v>0</v>
      </c>
      <c r="G7428" s="30">
        <f t="shared" si="847"/>
        <v>0</v>
      </c>
      <c r="H7428" s="63">
        <f t="shared" si="848"/>
        <v>130922.22222222222</v>
      </c>
      <c r="I7428" s="63"/>
      <c r="J7428" s="59"/>
    </row>
    <row r="7429" spans="1:10">
      <c r="A7429" s="144">
        <v>8</v>
      </c>
      <c r="B7429" s="145" t="s">
        <v>31</v>
      </c>
      <c r="C7429" s="26"/>
      <c r="D7429" s="146">
        <v>232931</v>
      </c>
      <c r="E7429" s="28">
        <f t="shared" si="846"/>
        <v>0</v>
      </c>
      <c r="F7429" s="29">
        <v>0</v>
      </c>
      <c r="G7429" s="30">
        <f t="shared" si="847"/>
        <v>0</v>
      </c>
      <c r="H7429" s="63">
        <f t="shared" si="848"/>
        <v>215676.85185185182</v>
      </c>
      <c r="I7429" s="63"/>
      <c r="J7429" s="59"/>
    </row>
    <row r="7430" spans="1:10">
      <c r="A7430" s="144">
        <v>9</v>
      </c>
      <c r="B7430" s="148" t="s">
        <v>32</v>
      </c>
      <c r="C7430" s="26"/>
      <c r="D7430" s="146">
        <v>101534</v>
      </c>
      <c r="E7430" s="28">
        <f t="shared" si="846"/>
        <v>0</v>
      </c>
      <c r="F7430" s="29">
        <v>0</v>
      </c>
      <c r="G7430" s="30">
        <f t="shared" si="847"/>
        <v>0</v>
      </c>
      <c r="H7430" s="63">
        <f t="shared" si="848"/>
        <v>94012.962962962964</v>
      </c>
      <c r="I7430" s="63"/>
      <c r="J7430" s="59"/>
    </row>
    <row r="7431" spans="1:10">
      <c r="A7431" s="144">
        <v>10</v>
      </c>
      <c r="B7431" s="148" t="s">
        <v>33</v>
      </c>
      <c r="C7431" s="37"/>
      <c r="D7431" s="147">
        <v>110148</v>
      </c>
      <c r="E7431" s="28">
        <f t="shared" si="846"/>
        <v>0</v>
      </c>
      <c r="F7431" s="29">
        <v>0</v>
      </c>
      <c r="G7431" s="30">
        <f t="shared" si="847"/>
        <v>0</v>
      </c>
      <c r="H7431" s="63">
        <f t="shared" si="848"/>
        <v>101988.88888888888</v>
      </c>
      <c r="I7431" s="63"/>
      <c r="J7431" s="59"/>
    </row>
    <row r="7432" spans="1:10">
      <c r="A7432" s="144">
        <v>11</v>
      </c>
      <c r="B7432" s="145" t="s">
        <v>34</v>
      </c>
      <c r="C7432" s="37"/>
      <c r="D7432" s="146">
        <v>54198</v>
      </c>
      <c r="E7432" s="28">
        <f t="shared" si="846"/>
        <v>0</v>
      </c>
      <c r="F7432" s="29">
        <v>0</v>
      </c>
      <c r="G7432" s="30">
        <f t="shared" si="847"/>
        <v>0</v>
      </c>
      <c r="H7432" s="63">
        <f t="shared" si="848"/>
        <v>50183.333333333328</v>
      </c>
      <c r="I7432" s="63"/>
      <c r="J7432" s="59">
        <f t="shared" ref="J7432:J7438" si="849">H7432*C7433</f>
        <v>0</v>
      </c>
    </row>
    <row r="7433" spans="1:10">
      <c r="A7433" s="144">
        <v>12</v>
      </c>
      <c r="B7433" s="145" t="s">
        <v>35</v>
      </c>
      <c r="C7433" s="37"/>
      <c r="D7433" s="146">
        <v>49680</v>
      </c>
      <c r="E7433" s="28">
        <f t="shared" si="846"/>
        <v>0</v>
      </c>
      <c r="F7433" s="29">
        <v>0</v>
      </c>
      <c r="G7433" s="30">
        <f t="shared" si="847"/>
        <v>0</v>
      </c>
      <c r="H7433" s="63">
        <f t="shared" si="848"/>
        <v>46000</v>
      </c>
      <c r="I7433" s="63"/>
      <c r="J7433" s="59">
        <f t="shared" si="849"/>
        <v>0</v>
      </c>
    </row>
    <row r="7434" spans="1:10">
      <c r="A7434" s="144">
        <v>13</v>
      </c>
      <c r="B7434" s="145" t="s">
        <v>36</v>
      </c>
      <c r="C7434" s="37"/>
      <c r="D7434" s="149">
        <v>64152</v>
      </c>
      <c r="E7434" s="28">
        <f t="shared" si="846"/>
        <v>0</v>
      </c>
      <c r="F7434" s="29">
        <v>0</v>
      </c>
      <c r="G7434" s="30">
        <f t="shared" si="847"/>
        <v>0</v>
      </c>
      <c r="H7434" s="63">
        <f t="shared" si="848"/>
        <v>59399.999999999993</v>
      </c>
      <c r="I7434" s="63"/>
      <c r="J7434" s="59">
        <f t="shared" si="849"/>
        <v>0</v>
      </c>
    </row>
    <row r="7435" spans="1:10">
      <c r="A7435" s="144">
        <v>14</v>
      </c>
      <c r="B7435" s="145" t="s">
        <v>37</v>
      </c>
      <c r="C7435" s="37"/>
      <c r="D7435" s="149">
        <v>65934</v>
      </c>
      <c r="E7435" s="28">
        <f t="shared" si="846"/>
        <v>0</v>
      </c>
      <c r="F7435" s="29">
        <v>0</v>
      </c>
      <c r="G7435" s="30">
        <f t="shared" si="847"/>
        <v>0</v>
      </c>
      <c r="H7435" s="63">
        <f t="shared" si="848"/>
        <v>61049.999999999993</v>
      </c>
      <c r="I7435" s="63"/>
      <c r="J7435" s="59">
        <f t="shared" si="849"/>
        <v>0</v>
      </c>
    </row>
    <row r="7436" spans="1:10">
      <c r="A7436" s="144">
        <v>15</v>
      </c>
      <c r="B7436" s="145" t="s">
        <v>38</v>
      </c>
      <c r="C7436" s="37"/>
      <c r="D7436" s="149">
        <v>76626</v>
      </c>
      <c r="E7436" s="28">
        <f t="shared" si="846"/>
        <v>0</v>
      </c>
      <c r="F7436" s="124">
        <v>0</v>
      </c>
      <c r="G7436" s="30">
        <f t="shared" si="847"/>
        <v>0</v>
      </c>
      <c r="H7436" s="63">
        <f t="shared" si="848"/>
        <v>70950</v>
      </c>
      <c r="I7436" s="63"/>
      <c r="J7436" s="59">
        <f t="shared" si="849"/>
        <v>0</v>
      </c>
    </row>
    <row r="7437" spans="1:10">
      <c r="A7437" s="144">
        <v>16</v>
      </c>
      <c r="B7437" s="145" t="s">
        <v>39</v>
      </c>
      <c r="C7437" s="37"/>
      <c r="D7437" s="149">
        <v>80190</v>
      </c>
      <c r="E7437" s="28">
        <f t="shared" si="846"/>
        <v>0</v>
      </c>
      <c r="F7437" s="29">
        <v>0</v>
      </c>
      <c r="G7437" s="30">
        <f t="shared" si="847"/>
        <v>0</v>
      </c>
      <c r="H7437" s="63">
        <f t="shared" si="848"/>
        <v>74250</v>
      </c>
      <c r="I7437" s="63"/>
      <c r="J7437" s="59">
        <f t="shared" si="849"/>
        <v>0</v>
      </c>
    </row>
    <row r="7438" spans="1:10">
      <c r="A7438" s="144">
        <v>17</v>
      </c>
      <c r="B7438" s="145" t="s">
        <v>40</v>
      </c>
      <c r="C7438" s="37"/>
      <c r="D7438" s="149">
        <v>113832</v>
      </c>
      <c r="E7438" s="28">
        <f t="shared" si="846"/>
        <v>0</v>
      </c>
      <c r="F7438" s="29">
        <v>0</v>
      </c>
      <c r="G7438" s="30">
        <f t="shared" si="847"/>
        <v>0</v>
      </c>
      <c r="H7438" s="63">
        <f t="shared" si="848"/>
        <v>105400</v>
      </c>
      <c r="I7438" s="63"/>
      <c r="J7438" s="59">
        <f t="shared" si="849"/>
        <v>0</v>
      </c>
    </row>
    <row r="7439" spans="1:10" ht="17.25">
      <c r="A7439" s="144">
        <v>18</v>
      </c>
      <c r="B7439" s="145" t="s">
        <v>41</v>
      </c>
      <c r="C7439" s="37"/>
      <c r="D7439" s="150">
        <v>98010</v>
      </c>
      <c r="E7439" s="28">
        <f t="shared" si="846"/>
        <v>0</v>
      </c>
      <c r="F7439" s="29">
        <v>0</v>
      </c>
      <c r="G7439" s="30">
        <f t="shared" si="847"/>
        <v>0</v>
      </c>
      <c r="H7439" s="63">
        <f t="shared" si="848"/>
        <v>90750</v>
      </c>
      <c r="I7439" s="45"/>
      <c r="J7439" s="64"/>
    </row>
    <row r="7440" spans="1:10" ht="31.5">
      <c r="A7440" s="40"/>
      <c r="B7440" s="41" t="s">
        <v>42</v>
      </c>
      <c r="C7440" s="42">
        <f>SUM(C7422:C7439)</f>
        <v>10</v>
      </c>
      <c r="D7440" s="42"/>
      <c r="E7440" s="43">
        <f>SUM(E7422:E7439)</f>
        <v>996240</v>
      </c>
      <c r="F7440" s="43"/>
      <c r="G7440" s="44">
        <f>SUM(G7422:G7439)</f>
        <v>996240</v>
      </c>
      <c r="H7440" s="5"/>
      <c r="I7440" s="5"/>
      <c r="J7440" s="75">
        <f>J7439*0.08</f>
        <v>0</v>
      </c>
    </row>
    <row r="7441" spans="1:10" ht="31.5">
      <c r="A7441" s="46"/>
      <c r="B7441" s="47"/>
      <c r="C7441" s="48"/>
      <c r="D7441" s="48"/>
      <c r="E7441" s="49"/>
      <c r="F7441" s="49"/>
      <c r="G7441" s="151"/>
      <c r="H7441" s="6"/>
      <c r="I7441" s="6"/>
      <c r="J7441" s="76">
        <f>SUM(J7439:J7440)</f>
        <v>0</v>
      </c>
    </row>
    <row r="7442" spans="1:10" ht="18">
      <c r="A7442" s="283" t="s">
        <v>43</v>
      </c>
      <c r="B7442" s="283"/>
      <c r="C7442" s="284" t="s">
        <v>44</v>
      </c>
      <c r="D7442" s="284"/>
      <c r="E7442" s="54"/>
      <c r="F7442" s="54"/>
      <c r="G7442" s="55" t="s">
        <v>45</v>
      </c>
      <c r="H7442" s="141"/>
      <c r="I7442" s="141"/>
      <c r="J7442" s="141"/>
    </row>
    <row r="7447" spans="1:10" ht="15.75">
      <c r="A7447" s="279" t="s">
        <v>0</v>
      </c>
      <c r="B7447" s="279"/>
      <c r="C7447" s="279"/>
      <c r="D7447" s="279"/>
      <c r="E7447" s="279"/>
      <c r="F7447" s="279"/>
      <c r="G7447" s="279"/>
      <c r="H7447" s="141"/>
      <c r="I7447" s="141"/>
      <c r="J7447" s="141"/>
    </row>
    <row r="7448" spans="1:10" ht="15.75">
      <c r="A7448" s="279" t="s">
        <v>1</v>
      </c>
      <c r="B7448" s="279"/>
      <c r="C7448" s="279"/>
      <c r="D7448" s="279"/>
      <c r="E7448" s="279"/>
      <c r="F7448" s="279"/>
      <c r="G7448" s="279"/>
      <c r="H7448" s="1"/>
      <c r="I7448" s="1"/>
      <c r="J7448" s="71"/>
    </row>
    <row r="7449" spans="1:10" ht="15.75">
      <c r="A7449" s="279" t="s">
        <v>2</v>
      </c>
      <c r="B7449" s="279"/>
      <c r="C7449" s="279"/>
      <c r="D7449" s="279"/>
      <c r="E7449" s="279"/>
      <c r="F7449" s="279"/>
      <c r="G7449" s="279"/>
      <c r="H7449" s="1"/>
      <c r="I7449" s="1"/>
      <c r="J7449" s="71"/>
    </row>
    <row r="7450" spans="1:10" ht="15.75">
      <c r="A7450" s="279" t="s">
        <v>4</v>
      </c>
      <c r="B7450" s="279"/>
      <c r="C7450" s="279"/>
      <c r="D7450" s="279"/>
      <c r="E7450" s="279"/>
      <c r="F7450" s="279"/>
      <c r="G7450" s="279"/>
      <c r="H7450" s="1"/>
      <c r="I7450" s="1"/>
      <c r="J7450" s="71"/>
    </row>
    <row r="7451" spans="1:10" ht="27">
      <c r="A7451" s="280" t="s">
        <v>6</v>
      </c>
      <c r="B7451" s="280"/>
      <c r="C7451" s="280"/>
      <c r="D7451" s="280"/>
      <c r="E7451" s="280"/>
      <c r="F7451" s="280"/>
      <c r="G7451" s="280"/>
      <c r="H7451" s="2"/>
      <c r="I7451" s="2"/>
      <c r="J7451" s="72"/>
    </row>
    <row r="7452" spans="1:10" ht="27">
      <c r="A7452" s="142"/>
      <c r="B7452" s="142"/>
      <c r="C7452" s="281" t="s">
        <v>655</v>
      </c>
      <c r="D7452" s="281"/>
      <c r="E7452" s="281"/>
      <c r="F7452" s="281"/>
      <c r="G7452" s="281"/>
      <c r="H7452" s="68"/>
      <c r="I7452" s="68"/>
      <c r="J7452" s="71"/>
    </row>
    <row r="7453" spans="1:10" ht="15.75">
      <c r="A7453" s="11" t="s">
        <v>358</v>
      </c>
      <c r="B7453" s="12">
        <v>4138415491</v>
      </c>
      <c r="C7453" s="143"/>
      <c r="D7453" s="286"/>
      <c r="E7453" s="286"/>
      <c r="F7453" s="286"/>
      <c r="G7453" s="286"/>
      <c r="H7453" s="69" t="s">
        <v>161</v>
      </c>
      <c r="I7453" s="69"/>
      <c r="J7453" s="73"/>
    </row>
    <row r="7454" spans="1:10" ht="15.75">
      <c r="A7454" s="11" t="s">
        <v>9</v>
      </c>
      <c r="B7454" s="286" t="s">
        <v>760</v>
      </c>
      <c r="C7454" s="286"/>
      <c r="D7454" s="286"/>
      <c r="E7454" s="16"/>
      <c r="F7454" s="11"/>
      <c r="G7454" s="16"/>
      <c r="H7454" s="1"/>
      <c r="I7454" s="1"/>
      <c r="J7454" s="71"/>
    </row>
    <row r="7455" spans="1:10" ht="15.75">
      <c r="A7455" s="11" t="s">
        <v>11</v>
      </c>
      <c r="B7455" s="289" t="s">
        <v>213</v>
      </c>
      <c r="C7455" s="289"/>
      <c r="D7455" s="289"/>
      <c r="E7455" s="289"/>
      <c r="F7455" s="18"/>
      <c r="G7455" s="19"/>
      <c r="H7455" s="1"/>
      <c r="I7455" s="1"/>
      <c r="J7455" s="71"/>
    </row>
    <row r="7456" spans="1:10" ht="15.75">
      <c r="A7456" s="21" t="s">
        <v>14</v>
      </c>
      <c r="B7456" s="21" t="s">
        <v>16</v>
      </c>
      <c r="C7456" s="21"/>
      <c r="D7456" s="22" t="s">
        <v>18</v>
      </c>
      <c r="E7456" s="23" t="s">
        <v>19</v>
      </c>
      <c r="F7456" s="23" t="s">
        <v>20</v>
      </c>
      <c r="G7456" s="21" t="s">
        <v>21</v>
      </c>
      <c r="H7456" s="63"/>
      <c r="I7456" s="63"/>
      <c r="J7456" s="59">
        <f>H7456*C7457</f>
        <v>0</v>
      </c>
    </row>
    <row r="7457" spans="1:10">
      <c r="A7457" s="144">
        <v>1</v>
      </c>
      <c r="B7457" s="145" t="s">
        <v>23</v>
      </c>
      <c r="C7457" s="26"/>
      <c r="D7457" s="146">
        <v>79305</v>
      </c>
      <c r="E7457" s="28">
        <f t="shared" ref="E7457:E7474" si="850">D7457*C7457</f>
        <v>0</v>
      </c>
      <c r="F7457" s="29">
        <v>0</v>
      </c>
      <c r="G7457" s="30">
        <f t="shared" ref="G7457:G7474" si="851">E7457-E7457*F7457</f>
        <v>0</v>
      </c>
      <c r="H7457" s="63">
        <f t="shared" ref="H7457:H7474" si="852">D7457/1.08</f>
        <v>73430.555555555547</v>
      </c>
      <c r="I7457" s="63"/>
      <c r="J7457" s="59">
        <f>H7457*C7458</f>
        <v>0</v>
      </c>
    </row>
    <row r="7458" spans="1:10">
      <c r="A7458" s="144">
        <v>2</v>
      </c>
      <c r="B7458" s="145" t="s">
        <v>25</v>
      </c>
      <c r="C7458" s="32"/>
      <c r="D7458" s="147">
        <v>128591</v>
      </c>
      <c r="E7458" s="28">
        <f t="shared" si="850"/>
        <v>0</v>
      </c>
      <c r="F7458" s="29">
        <v>0</v>
      </c>
      <c r="G7458" s="30">
        <f t="shared" si="851"/>
        <v>0</v>
      </c>
      <c r="H7458" s="63">
        <f t="shared" si="852"/>
        <v>119065.74074074073</v>
      </c>
      <c r="I7458" s="63"/>
      <c r="J7458" s="59"/>
    </row>
    <row r="7459" spans="1:10">
      <c r="A7459" s="144">
        <v>3</v>
      </c>
      <c r="B7459" s="145" t="s">
        <v>26</v>
      </c>
      <c r="C7459" s="34"/>
      <c r="D7459" s="146">
        <v>60043</v>
      </c>
      <c r="E7459" s="28">
        <f t="shared" si="850"/>
        <v>0</v>
      </c>
      <c r="F7459" s="29">
        <v>0</v>
      </c>
      <c r="G7459" s="30">
        <f t="shared" si="851"/>
        <v>0</v>
      </c>
      <c r="H7459" s="63">
        <f t="shared" si="852"/>
        <v>55595.370370370365</v>
      </c>
      <c r="I7459" s="63"/>
      <c r="J7459" s="59"/>
    </row>
    <row r="7460" spans="1:10">
      <c r="A7460" s="144">
        <v>4</v>
      </c>
      <c r="B7460" s="145" t="s">
        <v>27</v>
      </c>
      <c r="C7460" s="106"/>
      <c r="D7460" s="146">
        <v>115781</v>
      </c>
      <c r="E7460" s="28">
        <f t="shared" si="850"/>
        <v>0</v>
      </c>
      <c r="F7460" s="29">
        <v>0</v>
      </c>
      <c r="G7460" s="30">
        <f t="shared" si="851"/>
        <v>0</v>
      </c>
      <c r="H7460" s="63">
        <f t="shared" si="852"/>
        <v>107204.62962962962</v>
      </c>
      <c r="I7460" s="63"/>
      <c r="J7460" s="59"/>
    </row>
    <row r="7461" spans="1:10">
      <c r="A7461" s="144">
        <v>5</v>
      </c>
      <c r="B7461" s="145" t="s">
        <v>28</v>
      </c>
      <c r="C7461" s="32">
        <v>2</v>
      </c>
      <c r="D7461" s="146">
        <v>119943</v>
      </c>
      <c r="E7461" s="28">
        <f t="shared" si="850"/>
        <v>239886</v>
      </c>
      <c r="F7461" s="124">
        <v>0</v>
      </c>
      <c r="G7461" s="30">
        <f t="shared" si="851"/>
        <v>239886</v>
      </c>
      <c r="H7461" s="63">
        <f t="shared" si="852"/>
        <v>111058.33333333333</v>
      </c>
      <c r="I7461" s="63"/>
      <c r="J7461" s="59"/>
    </row>
    <row r="7462" spans="1:10">
      <c r="A7462" s="144">
        <v>6</v>
      </c>
      <c r="B7462" s="145" t="s">
        <v>29</v>
      </c>
      <c r="C7462" s="26"/>
      <c r="D7462" s="146">
        <v>94810</v>
      </c>
      <c r="E7462" s="28">
        <f t="shared" si="850"/>
        <v>0</v>
      </c>
      <c r="F7462" s="29">
        <v>0</v>
      </c>
      <c r="G7462" s="30">
        <f t="shared" si="851"/>
        <v>0</v>
      </c>
      <c r="H7462" s="63">
        <f t="shared" si="852"/>
        <v>87787.037037037036</v>
      </c>
      <c r="I7462" s="63"/>
      <c r="J7462" s="59"/>
    </row>
    <row r="7463" spans="1:10">
      <c r="A7463" s="144">
        <v>7</v>
      </c>
      <c r="B7463" s="145" t="s">
        <v>30</v>
      </c>
      <c r="C7463" s="34"/>
      <c r="D7463" s="146">
        <v>141396</v>
      </c>
      <c r="E7463" s="28">
        <f t="shared" si="850"/>
        <v>0</v>
      </c>
      <c r="F7463" s="29">
        <v>0</v>
      </c>
      <c r="G7463" s="30">
        <f t="shared" si="851"/>
        <v>0</v>
      </c>
      <c r="H7463" s="63">
        <f t="shared" si="852"/>
        <v>130922.22222222222</v>
      </c>
      <c r="I7463" s="63"/>
      <c r="J7463" s="59"/>
    </row>
    <row r="7464" spans="1:10">
      <c r="A7464" s="144">
        <v>8</v>
      </c>
      <c r="B7464" s="145" t="s">
        <v>31</v>
      </c>
      <c r="C7464" s="26"/>
      <c r="D7464" s="146">
        <v>232931</v>
      </c>
      <c r="E7464" s="28">
        <f t="shared" si="850"/>
        <v>0</v>
      </c>
      <c r="F7464" s="29">
        <v>0</v>
      </c>
      <c r="G7464" s="30">
        <f t="shared" si="851"/>
        <v>0</v>
      </c>
      <c r="H7464" s="63">
        <f t="shared" si="852"/>
        <v>215676.85185185182</v>
      </c>
      <c r="I7464" s="63"/>
      <c r="J7464" s="59"/>
    </row>
    <row r="7465" spans="1:10">
      <c r="A7465" s="144">
        <v>9</v>
      </c>
      <c r="B7465" s="148" t="s">
        <v>32</v>
      </c>
      <c r="C7465" s="26"/>
      <c r="D7465" s="146">
        <v>101534</v>
      </c>
      <c r="E7465" s="28">
        <f t="shared" si="850"/>
        <v>0</v>
      </c>
      <c r="F7465" s="29">
        <v>0</v>
      </c>
      <c r="G7465" s="30">
        <f t="shared" si="851"/>
        <v>0</v>
      </c>
      <c r="H7465" s="63">
        <f t="shared" si="852"/>
        <v>94012.962962962964</v>
      </c>
      <c r="I7465" s="63"/>
      <c r="J7465" s="59"/>
    </row>
    <row r="7466" spans="1:10">
      <c r="A7466" s="144">
        <v>10</v>
      </c>
      <c r="B7466" s="148" t="s">
        <v>33</v>
      </c>
      <c r="C7466" s="37"/>
      <c r="D7466" s="147">
        <v>110148</v>
      </c>
      <c r="E7466" s="28">
        <f t="shared" si="850"/>
        <v>0</v>
      </c>
      <c r="F7466" s="29">
        <v>0</v>
      </c>
      <c r="G7466" s="30">
        <f t="shared" si="851"/>
        <v>0</v>
      </c>
      <c r="H7466" s="63">
        <f t="shared" si="852"/>
        <v>101988.88888888888</v>
      </c>
      <c r="I7466" s="63"/>
      <c r="J7466" s="59"/>
    </row>
    <row r="7467" spans="1:10">
      <c r="A7467" s="144">
        <v>11</v>
      </c>
      <c r="B7467" s="145" t="s">
        <v>34</v>
      </c>
      <c r="C7467" s="37">
        <v>4</v>
      </c>
      <c r="D7467" s="146">
        <v>54198</v>
      </c>
      <c r="E7467" s="28">
        <f t="shared" si="850"/>
        <v>216792</v>
      </c>
      <c r="F7467" s="29">
        <v>0</v>
      </c>
      <c r="G7467" s="30">
        <f t="shared" si="851"/>
        <v>216792</v>
      </c>
      <c r="H7467" s="63">
        <f t="shared" si="852"/>
        <v>50183.333333333328</v>
      </c>
      <c r="I7467" s="63"/>
      <c r="J7467" s="59">
        <f t="shared" ref="J7467:J7473" si="853">H7467*C7468</f>
        <v>200733.33333333331</v>
      </c>
    </row>
    <row r="7468" spans="1:10">
      <c r="A7468" s="144">
        <v>12</v>
      </c>
      <c r="B7468" s="145" t="s">
        <v>35</v>
      </c>
      <c r="C7468" s="37">
        <v>4</v>
      </c>
      <c r="D7468" s="146">
        <v>49680</v>
      </c>
      <c r="E7468" s="28">
        <f t="shared" si="850"/>
        <v>198720</v>
      </c>
      <c r="F7468" s="29">
        <v>0</v>
      </c>
      <c r="G7468" s="30">
        <f t="shared" si="851"/>
        <v>198720</v>
      </c>
      <c r="H7468" s="63">
        <f t="shared" si="852"/>
        <v>46000</v>
      </c>
      <c r="I7468" s="63"/>
      <c r="J7468" s="59">
        <f t="shared" si="853"/>
        <v>0</v>
      </c>
    </row>
    <row r="7469" spans="1:10">
      <c r="A7469" s="144">
        <v>13</v>
      </c>
      <c r="B7469" s="145" t="s">
        <v>36</v>
      </c>
      <c r="C7469" s="37"/>
      <c r="D7469" s="149">
        <v>64152</v>
      </c>
      <c r="E7469" s="28">
        <f t="shared" si="850"/>
        <v>0</v>
      </c>
      <c r="F7469" s="29">
        <v>0</v>
      </c>
      <c r="G7469" s="30">
        <f t="shared" si="851"/>
        <v>0</v>
      </c>
      <c r="H7469" s="63">
        <f t="shared" si="852"/>
        <v>59399.999999999993</v>
      </c>
      <c r="I7469" s="63"/>
      <c r="J7469" s="59">
        <f t="shared" si="853"/>
        <v>0</v>
      </c>
    </row>
    <row r="7470" spans="1:10">
      <c r="A7470" s="144">
        <v>14</v>
      </c>
      <c r="B7470" s="145" t="s">
        <v>37</v>
      </c>
      <c r="C7470" s="37"/>
      <c r="D7470" s="149">
        <v>65934</v>
      </c>
      <c r="E7470" s="28">
        <f t="shared" si="850"/>
        <v>0</v>
      </c>
      <c r="F7470" s="29">
        <v>0</v>
      </c>
      <c r="G7470" s="30">
        <f t="shared" si="851"/>
        <v>0</v>
      </c>
      <c r="H7470" s="63">
        <f t="shared" si="852"/>
        <v>61049.999999999993</v>
      </c>
      <c r="I7470" s="63"/>
      <c r="J7470" s="59">
        <f t="shared" si="853"/>
        <v>0</v>
      </c>
    </row>
    <row r="7471" spans="1:10">
      <c r="A7471" s="144">
        <v>15</v>
      </c>
      <c r="B7471" s="145" t="s">
        <v>38</v>
      </c>
      <c r="C7471" s="37"/>
      <c r="D7471" s="149">
        <v>76626</v>
      </c>
      <c r="E7471" s="28">
        <f t="shared" si="850"/>
        <v>0</v>
      </c>
      <c r="F7471" s="124">
        <v>0</v>
      </c>
      <c r="G7471" s="30">
        <f t="shared" si="851"/>
        <v>0</v>
      </c>
      <c r="H7471" s="63">
        <f t="shared" si="852"/>
        <v>70950</v>
      </c>
      <c r="I7471" s="63"/>
      <c r="J7471" s="59">
        <f t="shared" si="853"/>
        <v>0</v>
      </c>
    </row>
    <row r="7472" spans="1:10">
      <c r="A7472" s="144">
        <v>16</v>
      </c>
      <c r="B7472" s="145" t="s">
        <v>39</v>
      </c>
      <c r="C7472" s="37"/>
      <c r="D7472" s="149">
        <v>80190</v>
      </c>
      <c r="E7472" s="28">
        <f t="shared" si="850"/>
        <v>0</v>
      </c>
      <c r="F7472" s="29">
        <v>0</v>
      </c>
      <c r="G7472" s="30">
        <f t="shared" si="851"/>
        <v>0</v>
      </c>
      <c r="H7472" s="63">
        <f t="shared" si="852"/>
        <v>74250</v>
      </c>
      <c r="I7472" s="63"/>
      <c r="J7472" s="59">
        <f t="shared" si="853"/>
        <v>0</v>
      </c>
    </row>
    <row r="7473" spans="1:10">
      <c r="A7473" s="144">
        <v>17</v>
      </c>
      <c r="B7473" s="145" t="s">
        <v>40</v>
      </c>
      <c r="C7473" s="37"/>
      <c r="D7473" s="149">
        <v>113832</v>
      </c>
      <c r="E7473" s="28">
        <f t="shared" si="850"/>
        <v>0</v>
      </c>
      <c r="F7473" s="29">
        <v>0</v>
      </c>
      <c r="G7473" s="30">
        <f t="shared" si="851"/>
        <v>0</v>
      </c>
      <c r="H7473" s="63">
        <f t="shared" si="852"/>
        <v>105400</v>
      </c>
      <c r="I7473" s="63"/>
      <c r="J7473" s="59">
        <f t="shared" si="853"/>
        <v>0</v>
      </c>
    </row>
    <row r="7474" spans="1:10" ht="17.25">
      <c r="A7474" s="144">
        <v>18</v>
      </c>
      <c r="B7474" s="145" t="s">
        <v>41</v>
      </c>
      <c r="C7474" s="37"/>
      <c r="D7474" s="150">
        <v>98010</v>
      </c>
      <c r="E7474" s="28">
        <f t="shared" si="850"/>
        <v>0</v>
      </c>
      <c r="F7474" s="29">
        <v>0</v>
      </c>
      <c r="G7474" s="30">
        <f t="shared" si="851"/>
        <v>0</v>
      </c>
      <c r="H7474" s="63">
        <f t="shared" si="852"/>
        <v>90750</v>
      </c>
      <c r="I7474" s="45"/>
      <c r="J7474" s="64"/>
    </row>
    <row r="7475" spans="1:10" ht="31.5">
      <c r="A7475" s="40"/>
      <c r="B7475" s="41" t="s">
        <v>42</v>
      </c>
      <c r="C7475" s="42">
        <f>SUM(C7457:C7474)</f>
        <v>10</v>
      </c>
      <c r="D7475" s="42"/>
      <c r="E7475" s="43">
        <f>SUM(E7457:E7474)</f>
        <v>655398</v>
      </c>
      <c r="F7475" s="43"/>
      <c r="G7475" s="44">
        <f>SUM(G7457:G7474)</f>
        <v>655398</v>
      </c>
      <c r="H7475" s="5"/>
      <c r="I7475" s="5"/>
      <c r="J7475" s="75">
        <f>J7474*0.08</f>
        <v>0</v>
      </c>
    </row>
    <row r="7476" spans="1:10" ht="31.5">
      <c r="A7476" s="46"/>
      <c r="B7476" s="47"/>
      <c r="C7476" s="48"/>
      <c r="D7476" s="48"/>
      <c r="E7476" s="49"/>
      <c r="F7476" s="49"/>
      <c r="G7476" s="151"/>
      <c r="H7476" s="6"/>
      <c r="I7476" s="6"/>
      <c r="J7476" s="76">
        <f>SUM(J7474:J7475)</f>
        <v>0</v>
      </c>
    </row>
    <row r="7477" spans="1:10" ht="18">
      <c r="A7477" s="283" t="s">
        <v>43</v>
      </c>
      <c r="B7477" s="283"/>
      <c r="C7477" s="284" t="s">
        <v>44</v>
      </c>
      <c r="D7477" s="284"/>
      <c r="E7477" s="54"/>
      <c r="F7477" s="54"/>
      <c r="G7477" s="55" t="s">
        <v>45</v>
      </c>
      <c r="H7477" s="141"/>
      <c r="I7477" s="141"/>
      <c r="J7477" s="141"/>
    </row>
    <row r="7482" spans="1:10" ht="15.75">
      <c r="A7482" s="279" t="s">
        <v>0</v>
      </c>
      <c r="B7482" s="279"/>
      <c r="C7482" s="279"/>
      <c r="D7482" s="279"/>
      <c r="E7482" s="279"/>
      <c r="F7482" s="279"/>
      <c r="G7482" s="279"/>
      <c r="H7482" s="141"/>
      <c r="I7482" s="141"/>
      <c r="J7482" s="141"/>
    </row>
    <row r="7483" spans="1:10" ht="15.75">
      <c r="A7483" s="279" t="s">
        <v>1</v>
      </c>
      <c r="B7483" s="279"/>
      <c r="C7483" s="279"/>
      <c r="D7483" s="279"/>
      <c r="E7483" s="279"/>
      <c r="F7483" s="279"/>
      <c r="G7483" s="279"/>
      <c r="H7483" s="1"/>
      <c r="I7483" s="1"/>
      <c r="J7483" s="71"/>
    </row>
    <row r="7484" spans="1:10" ht="15.75">
      <c r="A7484" s="279" t="s">
        <v>2</v>
      </c>
      <c r="B7484" s="279"/>
      <c r="C7484" s="279"/>
      <c r="D7484" s="279"/>
      <c r="E7484" s="279"/>
      <c r="F7484" s="279"/>
      <c r="G7484" s="279"/>
      <c r="H7484" s="1"/>
      <c r="I7484" s="1"/>
      <c r="J7484" s="71"/>
    </row>
    <row r="7485" spans="1:10" ht="15.75">
      <c r="A7485" s="279" t="s">
        <v>4</v>
      </c>
      <c r="B7485" s="279"/>
      <c r="C7485" s="279"/>
      <c r="D7485" s="279"/>
      <c r="E7485" s="279"/>
      <c r="F7485" s="279"/>
      <c r="G7485" s="279"/>
      <c r="H7485" s="1"/>
      <c r="I7485" s="1"/>
      <c r="J7485" s="71"/>
    </row>
    <row r="7486" spans="1:10" ht="27">
      <c r="A7486" s="280" t="s">
        <v>6</v>
      </c>
      <c r="B7486" s="280"/>
      <c r="C7486" s="280"/>
      <c r="D7486" s="280"/>
      <c r="E7486" s="280"/>
      <c r="F7486" s="280"/>
      <c r="G7486" s="280"/>
      <c r="H7486" s="2"/>
      <c r="I7486" s="2"/>
      <c r="J7486" s="72"/>
    </row>
    <row r="7487" spans="1:10" ht="27">
      <c r="A7487" s="142"/>
      <c r="B7487" s="142"/>
      <c r="C7487" s="281" t="s">
        <v>655</v>
      </c>
      <c r="D7487" s="281"/>
      <c r="E7487" s="281"/>
      <c r="F7487" s="281"/>
      <c r="G7487" s="281"/>
      <c r="H7487" s="68"/>
      <c r="I7487" s="68"/>
      <c r="J7487" s="71"/>
    </row>
    <row r="7488" spans="1:10" ht="15.75">
      <c r="A7488" s="11" t="s">
        <v>358</v>
      </c>
      <c r="B7488" s="12">
        <v>4138430973</v>
      </c>
      <c r="C7488" s="143"/>
      <c r="D7488" s="286"/>
      <c r="E7488" s="286"/>
      <c r="F7488" s="286"/>
      <c r="G7488" s="286"/>
      <c r="H7488" s="69" t="s">
        <v>161</v>
      </c>
      <c r="I7488" s="69"/>
      <c r="J7488" s="73"/>
    </row>
    <row r="7489" spans="1:10" ht="15.75">
      <c r="A7489" s="11" t="s">
        <v>9</v>
      </c>
      <c r="B7489" s="286" t="s">
        <v>918</v>
      </c>
      <c r="C7489" s="286"/>
      <c r="D7489" s="286"/>
      <c r="E7489" s="16"/>
      <c r="F7489" s="11"/>
      <c r="G7489" s="16"/>
      <c r="H7489" s="1"/>
      <c r="I7489" s="1"/>
      <c r="J7489" s="71"/>
    </row>
    <row r="7490" spans="1:10" ht="15.75">
      <c r="A7490" s="11" t="s">
        <v>11</v>
      </c>
      <c r="B7490" s="289" t="s">
        <v>836</v>
      </c>
      <c r="C7490" s="289"/>
      <c r="D7490" s="289"/>
      <c r="E7490" s="289"/>
      <c r="F7490" s="18"/>
      <c r="G7490" s="19"/>
      <c r="H7490" s="1"/>
      <c r="I7490" s="1"/>
      <c r="J7490" s="71"/>
    </row>
    <row r="7491" spans="1:10" ht="15.75">
      <c r="A7491" s="21" t="s">
        <v>14</v>
      </c>
      <c r="B7491" s="21" t="s">
        <v>16</v>
      </c>
      <c r="C7491" s="21"/>
      <c r="D7491" s="22" t="s">
        <v>18</v>
      </c>
      <c r="E7491" s="23" t="s">
        <v>19</v>
      </c>
      <c r="F7491" s="23" t="s">
        <v>20</v>
      </c>
      <c r="G7491" s="21" t="s">
        <v>21</v>
      </c>
      <c r="H7491" s="63"/>
      <c r="I7491" s="63"/>
      <c r="J7491" s="59">
        <f>H7491*C7492</f>
        <v>0</v>
      </c>
    </row>
    <row r="7492" spans="1:10">
      <c r="A7492" s="144">
        <v>1</v>
      </c>
      <c r="B7492" s="145" t="s">
        <v>23</v>
      </c>
      <c r="C7492" s="26"/>
      <c r="D7492" s="146">
        <v>79305</v>
      </c>
      <c r="E7492" s="28">
        <f t="shared" ref="E7492:E7509" si="854">D7492*C7492</f>
        <v>0</v>
      </c>
      <c r="F7492" s="29">
        <v>0</v>
      </c>
      <c r="G7492" s="30">
        <f t="shared" ref="G7492:G7509" si="855">E7492-E7492*F7492</f>
        <v>0</v>
      </c>
      <c r="H7492" s="63">
        <f t="shared" ref="H7492:H7509" si="856">D7492/1.08</f>
        <v>73430.555555555547</v>
      </c>
      <c r="I7492" s="63"/>
      <c r="J7492" s="59">
        <f>H7492*C7493</f>
        <v>0</v>
      </c>
    </row>
    <row r="7493" spans="1:10">
      <c r="A7493" s="144">
        <v>2</v>
      </c>
      <c r="B7493" s="145" t="s">
        <v>25</v>
      </c>
      <c r="C7493" s="32"/>
      <c r="D7493" s="147">
        <v>128591</v>
      </c>
      <c r="E7493" s="28">
        <f t="shared" si="854"/>
        <v>0</v>
      </c>
      <c r="F7493" s="29">
        <v>0</v>
      </c>
      <c r="G7493" s="30">
        <f t="shared" si="855"/>
        <v>0</v>
      </c>
      <c r="H7493" s="63">
        <f t="shared" si="856"/>
        <v>119065.74074074073</v>
      </c>
      <c r="I7493" s="63"/>
      <c r="J7493" s="59"/>
    </row>
    <row r="7494" spans="1:10">
      <c r="A7494" s="144">
        <v>3</v>
      </c>
      <c r="B7494" s="145" t="s">
        <v>26</v>
      </c>
      <c r="C7494" s="34"/>
      <c r="D7494" s="146">
        <v>60043</v>
      </c>
      <c r="E7494" s="28">
        <f t="shared" si="854"/>
        <v>0</v>
      </c>
      <c r="F7494" s="29">
        <v>0</v>
      </c>
      <c r="G7494" s="30">
        <f t="shared" si="855"/>
        <v>0</v>
      </c>
      <c r="H7494" s="63">
        <f t="shared" si="856"/>
        <v>55595.370370370365</v>
      </c>
      <c r="I7494" s="63"/>
      <c r="J7494" s="59"/>
    </row>
    <row r="7495" spans="1:10">
      <c r="A7495" s="144">
        <v>4</v>
      </c>
      <c r="B7495" s="145" t="s">
        <v>27</v>
      </c>
      <c r="C7495" s="106"/>
      <c r="D7495" s="146">
        <v>115781</v>
      </c>
      <c r="E7495" s="28">
        <f t="shared" si="854"/>
        <v>0</v>
      </c>
      <c r="F7495" s="29">
        <v>0</v>
      </c>
      <c r="G7495" s="30">
        <f t="shared" si="855"/>
        <v>0</v>
      </c>
      <c r="H7495" s="63">
        <f t="shared" si="856"/>
        <v>107204.62962962962</v>
      </c>
      <c r="I7495" s="63"/>
      <c r="J7495" s="59"/>
    </row>
    <row r="7496" spans="1:10">
      <c r="A7496" s="144">
        <v>5</v>
      </c>
      <c r="B7496" s="145" t="s">
        <v>28</v>
      </c>
      <c r="C7496" s="32">
        <v>8</v>
      </c>
      <c r="D7496" s="146">
        <v>119943</v>
      </c>
      <c r="E7496" s="28">
        <f t="shared" si="854"/>
        <v>959544</v>
      </c>
      <c r="F7496" s="124">
        <v>0</v>
      </c>
      <c r="G7496" s="30">
        <f t="shared" si="855"/>
        <v>959544</v>
      </c>
      <c r="H7496" s="63">
        <f t="shared" si="856"/>
        <v>111058.33333333333</v>
      </c>
      <c r="I7496" s="63"/>
      <c r="J7496" s="59"/>
    </row>
    <row r="7497" spans="1:10">
      <c r="A7497" s="144">
        <v>6</v>
      </c>
      <c r="B7497" s="145" t="s">
        <v>29</v>
      </c>
      <c r="C7497" s="26"/>
      <c r="D7497" s="146">
        <v>94810</v>
      </c>
      <c r="E7497" s="28">
        <f t="shared" si="854"/>
        <v>0</v>
      </c>
      <c r="F7497" s="29">
        <v>0</v>
      </c>
      <c r="G7497" s="30">
        <f t="shared" si="855"/>
        <v>0</v>
      </c>
      <c r="H7497" s="63">
        <f t="shared" si="856"/>
        <v>87787.037037037036</v>
      </c>
      <c r="I7497" s="63"/>
      <c r="J7497" s="59"/>
    </row>
    <row r="7498" spans="1:10">
      <c r="A7498" s="144">
        <v>7</v>
      </c>
      <c r="B7498" s="145" t="s">
        <v>30</v>
      </c>
      <c r="C7498" s="34"/>
      <c r="D7498" s="146">
        <v>141396</v>
      </c>
      <c r="E7498" s="28">
        <f t="shared" si="854"/>
        <v>0</v>
      </c>
      <c r="F7498" s="29">
        <v>0</v>
      </c>
      <c r="G7498" s="30">
        <f t="shared" si="855"/>
        <v>0</v>
      </c>
      <c r="H7498" s="63">
        <f t="shared" si="856"/>
        <v>130922.22222222222</v>
      </c>
      <c r="I7498" s="63"/>
      <c r="J7498" s="59"/>
    </row>
    <row r="7499" spans="1:10">
      <c r="A7499" s="144">
        <v>8</v>
      </c>
      <c r="B7499" s="145" t="s">
        <v>31</v>
      </c>
      <c r="C7499" s="26"/>
      <c r="D7499" s="146">
        <v>232931</v>
      </c>
      <c r="E7499" s="28">
        <f t="shared" si="854"/>
        <v>0</v>
      </c>
      <c r="F7499" s="29">
        <v>0</v>
      </c>
      <c r="G7499" s="30">
        <f t="shared" si="855"/>
        <v>0</v>
      </c>
      <c r="H7499" s="63">
        <f t="shared" si="856"/>
        <v>215676.85185185182</v>
      </c>
      <c r="I7499" s="63"/>
      <c r="J7499" s="59"/>
    </row>
    <row r="7500" spans="1:10">
      <c r="A7500" s="144">
        <v>9</v>
      </c>
      <c r="B7500" s="148" t="s">
        <v>32</v>
      </c>
      <c r="C7500" s="26"/>
      <c r="D7500" s="146">
        <v>101534</v>
      </c>
      <c r="E7500" s="28">
        <f t="shared" si="854"/>
        <v>0</v>
      </c>
      <c r="F7500" s="29">
        <v>0</v>
      </c>
      <c r="G7500" s="30">
        <f t="shared" si="855"/>
        <v>0</v>
      </c>
      <c r="H7500" s="63">
        <f t="shared" si="856"/>
        <v>94012.962962962964</v>
      </c>
      <c r="I7500" s="63"/>
      <c r="J7500" s="59"/>
    </row>
    <row r="7501" spans="1:10">
      <c r="A7501" s="144">
        <v>10</v>
      </c>
      <c r="B7501" s="148" t="s">
        <v>33</v>
      </c>
      <c r="C7501" s="37"/>
      <c r="D7501" s="147">
        <v>110148</v>
      </c>
      <c r="E7501" s="28">
        <f t="shared" si="854"/>
        <v>0</v>
      </c>
      <c r="F7501" s="29">
        <v>0</v>
      </c>
      <c r="G7501" s="30">
        <f t="shared" si="855"/>
        <v>0</v>
      </c>
      <c r="H7501" s="63">
        <f t="shared" si="856"/>
        <v>101988.88888888888</v>
      </c>
      <c r="I7501" s="63"/>
      <c r="J7501" s="59"/>
    </row>
    <row r="7502" spans="1:10">
      <c r="A7502" s="144">
        <v>11</v>
      </c>
      <c r="B7502" s="145" t="s">
        <v>34</v>
      </c>
      <c r="C7502" s="37"/>
      <c r="D7502" s="146">
        <v>54198</v>
      </c>
      <c r="E7502" s="28">
        <f t="shared" si="854"/>
        <v>0</v>
      </c>
      <c r="F7502" s="29">
        <v>0</v>
      </c>
      <c r="G7502" s="30">
        <f t="shared" si="855"/>
        <v>0</v>
      </c>
      <c r="H7502" s="63">
        <f t="shared" si="856"/>
        <v>50183.333333333328</v>
      </c>
      <c r="I7502" s="63"/>
      <c r="J7502" s="59">
        <f t="shared" ref="J7502:J7508" si="857">H7502*C7503</f>
        <v>0</v>
      </c>
    </row>
    <row r="7503" spans="1:10">
      <c r="A7503" s="144">
        <v>12</v>
      </c>
      <c r="B7503" s="145" t="s">
        <v>35</v>
      </c>
      <c r="C7503" s="37"/>
      <c r="D7503" s="146">
        <v>49680</v>
      </c>
      <c r="E7503" s="28">
        <f t="shared" si="854"/>
        <v>0</v>
      </c>
      <c r="F7503" s="29">
        <v>0</v>
      </c>
      <c r="G7503" s="30">
        <f t="shared" si="855"/>
        <v>0</v>
      </c>
      <c r="H7503" s="63">
        <f t="shared" si="856"/>
        <v>46000</v>
      </c>
      <c r="I7503" s="63"/>
      <c r="J7503" s="59">
        <f t="shared" si="857"/>
        <v>0</v>
      </c>
    </row>
    <row r="7504" spans="1:10">
      <c r="A7504" s="144">
        <v>13</v>
      </c>
      <c r="B7504" s="145" t="s">
        <v>36</v>
      </c>
      <c r="C7504" s="37"/>
      <c r="D7504" s="149">
        <v>64152</v>
      </c>
      <c r="E7504" s="28">
        <f t="shared" si="854"/>
        <v>0</v>
      </c>
      <c r="F7504" s="29">
        <v>0</v>
      </c>
      <c r="G7504" s="30">
        <f t="shared" si="855"/>
        <v>0</v>
      </c>
      <c r="H7504" s="63">
        <f t="shared" si="856"/>
        <v>59399.999999999993</v>
      </c>
      <c r="I7504" s="63"/>
      <c r="J7504" s="59">
        <f t="shared" si="857"/>
        <v>0</v>
      </c>
    </row>
    <row r="7505" spans="1:10">
      <c r="A7505" s="144">
        <v>14</v>
      </c>
      <c r="B7505" s="145" t="s">
        <v>37</v>
      </c>
      <c r="C7505" s="37"/>
      <c r="D7505" s="149">
        <v>65934</v>
      </c>
      <c r="E7505" s="28">
        <f t="shared" si="854"/>
        <v>0</v>
      </c>
      <c r="F7505" s="29">
        <v>0</v>
      </c>
      <c r="G7505" s="30">
        <f t="shared" si="855"/>
        <v>0</v>
      </c>
      <c r="H7505" s="63">
        <f t="shared" si="856"/>
        <v>61049.999999999993</v>
      </c>
      <c r="I7505" s="63"/>
      <c r="J7505" s="59">
        <f t="shared" si="857"/>
        <v>0</v>
      </c>
    </row>
    <row r="7506" spans="1:10">
      <c r="A7506" s="144">
        <v>15</v>
      </c>
      <c r="B7506" s="145" t="s">
        <v>38</v>
      </c>
      <c r="C7506" s="37"/>
      <c r="D7506" s="149">
        <v>76626</v>
      </c>
      <c r="E7506" s="28">
        <f t="shared" si="854"/>
        <v>0</v>
      </c>
      <c r="F7506" s="124">
        <v>0</v>
      </c>
      <c r="G7506" s="30">
        <f t="shared" si="855"/>
        <v>0</v>
      </c>
      <c r="H7506" s="63">
        <f t="shared" si="856"/>
        <v>70950</v>
      </c>
      <c r="I7506" s="63"/>
      <c r="J7506" s="59">
        <f t="shared" si="857"/>
        <v>0</v>
      </c>
    </row>
    <row r="7507" spans="1:10">
      <c r="A7507" s="144">
        <v>16</v>
      </c>
      <c r="B7507" s="145" t="s">
        <v>39</v>
      </c>
      <c r="C7507" s="37"/>
      <c r="D7507" s="149">
        <v>80190</v>
      </c>
      <c r="E7507" s="28">
        <f t="shared" si="854"/>
        <v>0</v>
      </c>
      <c r="F7507" s="29">
        <v>0</v>
      </c>
      <c r="G7507" s="30">
        <f t="shared" si="855"/>
        <v>0</v>
      </c>
      <c r="H7507" s="63">
        <f t="shared" si="856"/>
        <v>74250</v>
      </c>
      <c r="I7507" s="63"/>
      <c r="J7507" s="59">
        <f t="shared" si="857"/>
        <v>0</v>
      </c>
    </row>
    <row r="7508" spans="1:10">
      <c r="A7508" s="144">
        <v>17</v>
      </c>
      <c r="B7508" s="145" t="s">
        <v>40</v>
      </c>
      <c r="C7508" s="37"/>
      <c r="D7508" s="149">
        <v>113832</v>
      </c>
      <c r="E7508" s="28">
        <f t="shared" si="854"/>
        <v>0</v>
      </c>
      <c r="F7508" s="29">
        <v>0</v>
      </c>
      <c r="G7508" s="30">
        <f t="shared" si="855"/>
        <v>0</v>
      </c>
      <c r="H7508" s="63">
        <f t="shared" si="856"/>
        <v>105400</v>
      </c>
      <c r="I7508" s="63"/>
      <c r="J7508" s="59">
        <f t="shared" si="857"/>
        <v>0</v>
      </c>
    </row>
    <row r="7509" spans="1:10" ht="17.25">
      <c r="A7509" s="144">
        <v>18</v>
      </c>
      <c r="B7509" s="145" t="s">
        <v>41</v>
      </c>
      <c r="C7509" s="37"/>
      <c r="D7509" s="150">
        <v>98010</v>
      </c>
      <c r="E7509" s="28">
        <f t="shared" si="854"/>
        <v>0</v>
      </c>
      <c r="F7509" s="29">
        <v>0</v>
      </c>
      <c r="G7509" s="30">
        <f t="shared" si="855"/>
        <v>0</v>
      </c>
      <c r="H7509" s="63">
        <f t="shared" si="856"/>
        <v>90750</v>
      </c>
      <c r="I7509" s="45"/>
      <c r="J7509" s="64"/>
    </row>
    <row r="7510" spans="1:10" ht="31.5">
      <c r="A7510" s="40"/>
      <c r="B7510" s="41" t="s">
        <v>42</v>
      </c>
      <c r="C7510" s="42">
        <f>SUM(C7492:C7509)</f>
        <v>8</v>
      </c>
      <c r="D7510" s="42"/>
      <c r="E7510" s="43">
        <f>SUM(E7492:E7509)</f>
        <v>959544</v>
      </c>
      <c r="F7510" s="43"/>
      <c r="G7510" s="44">
        <f>SUM(G7492:G7509)</f>
        <v>959544</v>
      </c>
      <c r="H7510" s="5"/>
      <c r="I7510" s="5"/>
      <c r="J7510" s="75">
        <f>J7509*0.08</f>
        <v>0</v>
      </c>
    </row>
    <row r="7511" spans="1:10" ht="31.5">
      <c r="A7511" s="46"/>
      <c r="B7511" s="47"/>
      <c r="C7511" s="48"/>
      <c r="D7511" s="48"/>
      <c r="E7511" s="49"/>
      <c r="F7511" s="49"/>
      <c r="G7511" s="151"/>
      <c r="H7511" s="6"/>
      <c r="I7511" s="6"/>
      <c r="J7511" s="76">
        <f>SUM(J7509:J7510)</f>
        <v>0</v>
      </c>
    </row>
    <row r="7512" spans="1:10" ht="18">
      <c r="A7512" s="283" t="s">
        <v>43</v>
      </c>
      <c r="B7512" s="283"/>
      <c r="C7512" s="284" t="s">
        <v>44</v>
      </c>
      <c r="D7512" s="284"/>
      <c r="E7512" s="54"/>
      <c r="F7512" s="54"/>
      <c r="G7512" s="55" t="s">
        <v>45</v>
      </c>
      <c r="H7512" s="141"/>
      <c r="I7512" s="141"/>
      <c r="J7512" s="141"/>
    </row>
    <row r="7517" spans="1:10" ht="15.75">
      <c r="A7517" s="279" t="s">
        <v>0</v>
      </c>
      <c r="B7517" s="279"/>
      <c r="C7517" s="279"/>
      <c r="D7517" s="279"/>
      <c r="E7517" s="279"/>
      <c r="F7517" s="279"/>
      <c r="G7517" s="279"/>
      <c r="H7517" s="141"/>
      <c r="I7517" s="141"/>
      <c r="J7517" s="141"/>
    </row>
    <row r="7518" spans="1:10" ht="15.75">
      <c r="A7518" s="279" t="s">
        <v>1</v>
      </c>
      <c r="B7518" s="279"/>
      <c r="C7518" s="279"/>
      <c r="D7518" s="279"/>
      <c r="E7518" s="279"/>
      <c r="F7518" s="279"/>
      <c r="G7518" s="279"/>
      <c r="H7518" s="1"/>
      <c r="I7518" s="1"/>
      <c r="J7518" s="71"/>
    </row>
    <row r="7519" spans="1:10" ht="15.75">
      <c r="A7519" s="279" t="s">
        <v>2</v>
      </c>
      <c r="B7519" s="279"/>
      <c r="C7519" s="279"/>
      <c r="D7519" s="279"/>
      <c r="E7519" s="279"/>
      <c r="F7519" s="279"/>
      <c r="G7519" s="279"/>
      <c r="H7519" s="1"/>
      <c r="I7519" s="1"/>
      <c r="J7519" s="71"/>
    </row>
    <row r="7520" spans="1:10" ht="15.75">
      <c r="A7520" s="279" t="s">
        <v>4</v>
      </c>
      <c r="B7520" s="279"/>
      <c r="C7520" s="279"/>
      <c r="D7520" s="279"/>
      <c r="E7520" s="279"/>
      <c r="F7520" s="279"/>
      <c r="G7520" s="279"/>
      <c r="H7520" s="1"/>
      <c r="I7520" s="1"/>
      <c r="J7520" s="71"/>
    </row>
    <row r="7521" spans="1:10" ht="27">
      <c r="A7521" s="280" t="s">
        <v>6</v>
      </c>
      <c r="B7521" s="280"/>
      <c r="C7521" s="280"/>
      <c r="D7521" s="280"/>
      <c r="E7521" s="280"/>
      <c r="F7521" s="280"/>
      <c r="G7521" s="280"/>
      <c r="H7521" s="2"/>
      <c r="I7521" s="2"/>
      <c r="J7521" s="72"/>
    </row>
    <row r="7522" spans="1:10" ht="27">
      <c r="A7522" s="142"/>
      <c r="B7522" s="142"/>
      <c r="C7522" s="281" t="s">
        <v>655</v>
      </c>
      <c r="D7522" s="281"/>
      <c r="E7522" s="281"/>
      <c r="F7522" s="281"/>
      <c r="G7522" s="281"/>
      <c r="H7522" s="68"/>
      <c r="I7522" s="68"/>
      <c r="J7522" s="71"/>
    </row>
    <row r="7523" spans="1:10" ht="15.75">
      <c r="A7523" s="11" t="s">
        <v>358</v>
      </c>
      <c r="B7523" s="12">
        <v>4138460002</v>
      </c>
      <c r="C7523" s="143"/>
      <c r="D7523" s="286"/>
      <c r="E7523" s="286"/>
      <c r="F7523" s="286"/>
      <c r="G7523" s="286"/>
      <c r="H7523" s="69" t="s">
        <v>161</v>
      </c>
      <c r="I7523" s="69"/>
      <c r="J7523" s="73"/>
    </row>
    <row r="7524" spans="1:10" ht="15.75">
      <c r="A7524" s="11" t="s">
        <v>9</v>
      </c>
      <c r="B7524" s="286" t="s">
        <v>919</v>
      </c>
      <c r="C7524" s="286"/>
      <c r="D7524" s="286"/>
      <c r="E7524" s="16"/>
      <c r="F7524" s="11"/>
      <c r="G7524" s="16"/>
      <c r="H7524" s="1"/>
      <c r="I7524" s="1"/>
      <c r="J7524" s="71"/>
    </row>
    <row r="7525" spans="1:10" ht="15.75">
      <c r="A7525" s="11" t="s">
        <v>11</v>
      </c>
      <c r="B7525" s="289" t="s">
        <v>920</v>
      </c>
      <c r="C7525" s="289"/>
      <c r="D7525" s="289"/>
      <c r="E7525" s="289"/>
      <c r="F7525" s="18"/>
      <c r="G7525" s="19"/>
      <c r="H7525" s="1"/>
      <c r="I7525" s="1"/>
      <c r="J7525" s="71"/>
    </row>
    <row r="7526" spans="1:10" ht="15.75">
      <c r="A7526" s="21" t="s">
        <v>14</v>
      </c>
      <c r="B7526" s="21" t="s">
        <v>16</v>
      </c>
      <c r="C7526" s="21"/>
      <c r="D7526" s="22" t="s">
        <v>18</v>
      </c>
      <c r="E7526" s="23" t="s">
        <v>19</v>
      </c>
      <c r="F7526" s="23" t="s">
        <v>20</v>
      </c>
      <c r="G7526" s="21" t="s">
        <v>21</v>
      </c>
      <c r="H7526" s="63"/>
      <c r="I7526" s="63"/>
      <c r="J7526" s="59">
        <f>H7526*C7527</f>
        <v>0</v>
      </c>
    </row>
    <row r="7527" spans="1:10">
      <c r="A7527" s="144">
        <v>1</v>
      </c>
      <c r="B7527" s="145" t="s">
        <v>23</v>
      </c>
      <c r="C7527" s="26">
        <v>5</v>
      </c>
      <c r="D7527" s="146">
        <v>79305</v>
      </c>
      <c r="E7527" s="28">
        <f t="shared" ref="E7527:E7544" si="858">D7527*C7527</f>
        <v>396525</v>
      </c>
      <c r="F7527" s="29">
        <v>0</v>
      </c>
      <c r="G7527" s="30">
        <f t="shared" ref="G7527:G7544" si="859">E7527-E7527*F7527</f>
        <v>396525</v>
      </c>
      <c r="H7527" s="63">
        <f t="shared" ref="H7527:H7544" si="860">D7527/1.08</f>
        <v>73430.555555555547</v>
      </c>
      <c r="I7527" s="63"/>
      <c r="J7527" s="59">
        <f>H7527*C7528</f>
        <v>0</v>
      </c>
    </row>
    <row r="7528" spans="1:10">
      <c r="A7528" s="144">
        <v>2</v>
      </c>
      <c r="B7528" s="145" t="s">
        <v>25</v>
      </c>
      <c r="C7528" s="32"/>
      <c r="D7528" s="147">
        <v>128591</v>
      </c>
      <c r="E7528" s="28">
        <f t="shared" si="858"/>
        <v>0</v>
      </c>
      <c r="F7528" s="29">
        <v>0</v>
      </c>
      <c r="G7528" s="30">
        <f t="shared" si="859"/>
        <v>0</v>
      </c>
      <c r="H7528" s="63">
        <f t="shared" si="860"/>
        <v>119065.74074074073</v>
      </c>
      <c r="I7528" s="63"/>
      <c r="J7528" s="59"/>
    </row>
    <row r="7529" spans="1:10">
      <c r="A7529" s="144">
        <v>3</v>
      </c>
      <c r="B7529" s="145" t="s">
        <v>26</v>
      </c>
      <c r="C7529" s="34"/>
      <c r="D7529" s="146">
        <v>60043</v>
      </c>
      <c r="E7529" s="28">
        <f t="shared" si="858"/>
        <v>0</v>
      </c>
      <c r="F7529" s="29">
        <v>0</v>
      </c>
      <c r="G7529" s="30">
        <f t="shared" si="859"/>
        <v>0</v>
      </c>
      <c r="H7529" s="63">
        <f t="shared" si="860"/>
        <v>55595.370370370365</v>
      </c>
      <c r="I7529" s="63"/>
      <c r="J7529" s="59"/>
    </row>
    <row r="7530" spans="1:10">
      <c r="A7530" s="144">
        <v>4</v>
      </c>
      <c r="B7530" s="145" t="s">
        <v>27</v>
      </c>
      <c r="C7530" s="106"/>
      <c r="D7530" s="146">
        <v>115781</v>
      </c>
      <c r="E7530" s="28">
        <f t="shared" si="858"/>
        <v>0</v>
      </c>
      <c r="F7530" s="29">
        <v>0</v>
      </c>
      <c r="G7530" s="30">
        <f t="shared" si="859"/>
        <v>0</v>
      </c>
      <c r="H7530" s="63">
        <f t="shared" si="860"/>
        <v>107204.62962962962</v>
      </c>
      <c r="I7530" s="63"/>
      <c r="J7530" s="59"/>
    </row>
    <row r="7531" spans="1:10">
      <c r="A7531" s="144">
        <v>5</v>
      </c>
      <c r="B7531" s="145" t="s">
        <v>28</v>
      </c>
      <c r="C7531" s="32">
        <v>5</v>
      </c>
      <c r="D7531" s="146">
        <v>119943</v>
      </c>
      <c r="E7531" s="28">
        <f t="shared" si="858"/>
        <v>599715</v>
      </c>
      <c r="F7531" s="124">
        <v>0</v>
      </c>
      <c r="G7531" s="30">
        <f t="shared" si="859"/>
        <v>599715</v>
      </c>
      <c r="H7531" s="63">
        <f t="shared" si="860"/>
        <v>111058.33333333333</v>
      </c>
      <c r="I7531" s="63"/>
      <c r="J7531" s="59"/>
    </row>
    <row r="7532" spans="1:10">
      <c r="A7532" s="144">
        <v>6</v>
      </c>
      <c r="B7532" s="145" t="s">
        <v>29</v>
      </c>
      <c r="C7532" s="26"/>
      <c r="D7532" s="146">
        <v>94810</v>
      </c>
      <c r="E7532" s="28">
        <f t="shared" si="858"/>
        <v>0</v>
      </c>
      <c r="F7532" s="29">
        <v>0</v>
      </c>
      <c r="G7532" s="30">
        <f t="shared" si="859"/>
        <v>0</v>
      </c>
      <c r="H7532" s="63">
        <f t="shared" si="860"/>
        <v>87787.037037037036</v>
      </c>
      <c r="I7532" s="63"/>
      <c r="J7532" s="59"/>
    </row>
    <row r="7533" spans="1:10">
      <c r="A7533" s="144">
        <v>7</v>
      </c>
      <c r="B7533" s="145" t="s">
        <v>30</v>
      </c>
      <c r="C7533" s="34"/>
      <c r="D7533" s="146">
        <v>141396</v>
      </c>
      <c r="E7533" s="28">
        <f t="shared" si="858"/>
        <v>0</v>
      </c>
      <c r="F7533" s="29">
        <v>0</v>
      </c>
      <c r="G7533" s="30">
        <f t="shared" si="859"/>
        <v>0</v>
      </c>
      <c r="H7533" s="63">
        <f t="shared" si="860"/>
        <v>130922.22222222222</v>
      </c>
      <c r="I7533" s="63"/>
      <c r="J7533" s="59"/>
    </row>
    <row r="7534" spans="1:10">
      <c r="A7534" s="144">
        <v>8</v>
      </c>
      <c r="B7534" s="145" t="s">
        <v>31</v>
      </c>
      <c r="C7534" s="26"/>
      <c r="D7534" s="146">
        <v>232931</v>
      </c>
      <c r="E7534" s="28">
        <f t="shared" si="858"/>
        <v>0</v>
      </c>
      <c r="F7534" s="29">
        <v>0</v>
      </c>
      <c r="G7534" s="30">
        <f t="shared" si="859"/>
        <v>0</v>
      </c>
      <c r="H7534" s="63">
        <f t="shared" si="860"/>
        <v>215676.85185185182</v>
      </c>
      <c r="I7534" s="63"/>
      <c r="J7534" s="59"/>
    </row>
    <row r="7535" spans="1:10">
      <c r="A7535" s="144">
        <v>9</v>
      </c>
      <c r="B7535" s="148" t="s">
        <v>32</v>
      </c>
      <c r="C7535" s="26"/>
      <c r="D7535" s="146">
        <v>101534</v>
      </c>
      <c r="E7535" s="28">
        <f t="shared" si="858"/>
        <v>0</v>
      </c>
      <c r="F7535" s="29">
        <v>0</v>
      </c>
      <c r="G7535" s="30">
        <f t="shared" si="859"/>
        <v>0</v>
      </c>
      <c r="H7535" s="63">
        <f t="shared" si="860"/>
        <v>94012.962962962964</v>
      </c>
      <c r="I7535" s="63"/>
      <c r="J7535" s="59"/>
    </row>
    <row r="7536" spans="1:10">
      <c r="A7536" s="144">
        <v>10</v>
      </c>
      <c r="B7536" s="148" t="s">
        <v>33</v>
      </c>
      <c r="C7536" s="37"/>
      <c r="D7536" s="147">
        <v>110148</v>
      </c>
      <c r="E7536" s="28">
        <f t="shared" si="858"/>
        <v>0</v>
      </c>
      <c r="F7536" s="29">
        <v>0</v>
      </c>
      <c r="G7536" s="30">
        <f t="shared" si="859"/>
        <v>0</v>
      </c>
      <c r="H7536" s="63">
        <f t="shared" si="860"/>
        <v>101988.88888888888</v>
      </c>
      <c r="I7536" s="63"/>
      <c r="J7536" s="59"/>
    </row>
    <row r="7537" spans="1:10">
      <c r="A7537" s="144">
        <v>11</v>
      </c>
      <c r="B7537" s="145" t="s">
        <v>34</v>
      </c>
      <c r="C7537" s="37"/>
      <c r="D7537" s="146">
        <v>54198</v>
      </c>
      <c r="E7537" s="28">
        <f t="shared" si="858"/>
        <v>0</v>
      </c>
      <c r="F7537" s="29">
        <v>0</v>
      </c>
      <c r="G7537" s="30">
        <f t="shared" si="859"/>
        <v>0</v>
      </c>
      <c r="H7537" s="63">
        <f t="shared" si="860"/>
        <v>50183.333333333328</v>
      </c>
      <c r="I7537" s="63"/>
      <c r="J7537" s="59">
        <f t="shared" ref="J7537:J7543" si="861">H7537*C7538</f>
        <v>0</v>
      </c>
    </row>
    <row r="7538" spans="1:10">
      <c r="A7538" s="144">
        <v>12</v>
      </c>
      <c r="B7538" s="145" t="s">
        <v>35</v>
      </c>
      <c r="C7538" s="37"/>
      <c r="D7538" s="146">
        <v>49680</v>
      </c>
      <c r="E7538" s="28">
        <f t="shared" si="858"/>
        <v>0</v>
      </c>
      <c r="F7538" s="29">
        <v>0</v>
      </c>
      <c r="G7538" s="30">
        <f t="shared" si="859"/>
        <v>0</v>
      </c>
      <c r="H7538" s="63">
        <f t="shared" si="860"/>
        <v>46000</v>
      </c>
      <c r="I7538" s="63"/>
      <c r="J7538" s="59">
        <f t="shared" si="861"/>
        <v>0</v>
      </c>
    </row>
    <row r="7539" spans="1:10">
      <c r="A7539" s="144">
        <v>13</v>
      </c>
      <c r="B7539" s="145" t="s">
        <v>36</v>
      </c>
      <c r="C7539" s="37"/>
      <c r="D7539" s="149">
        <v>64152</v>
      </c>
      <c r="E7539" s="28">
        <f t="shared" si="858"/>
        <v>0</v>
      </c>
      <c r="F7539" s="29">
        <v>0</v>
      </c>
      <c r="G7539" s="30">
        <f t="shared" si="859"/>
        <v>0</v>
      </c>
      <c r="H7539" s="63">
        <f t="shared" si="860"/>
        <v>59399.999999999993</v>
      </c>
      <c r="I7539" s="63"/>
      <c r="J7539" s="59">
        <f t="shared" si="861"/>
        <v>0</v>
      </c>
    </row>
    <row r="7540" spans="1:10">
      <c r="A7540" s="144">
        <v>14</v>
      </c>
      <c r="B7540" s="145" t="s">
        <v>37</v>
      </c>
      <c r="C7540" s="37"/>
      <c r="D7540" s="149">
        <v>65934</v>
      </c>
      <c r="E7540" s="28">
        <f t="shared" si="858"/>
        <v>0</v>
      </c>
      <c r="F7540" s="29">
        <v>0</v>
      </c>
      <c r="G7540" s="30">
        <f t="shared" si="859"/>
        <v>0</v>
      </c>
      <c r="H7540" s="63">
        <f t="shared" si="860"/>
        <v>61049.999999999993</v>
      </c>
      <c r="I7540" s="63"/>
      <c r="J7540" s="59">
        <f t="shared" si="861"/>
        <v>0</v>
      </c>
    </row>
    <row r="7541" spans="1:10">
      <c r="A7541" s="144">
        <v>15</v>
      </c>
      <c r="B7541" s="145" t="s">
        <v>38</v>
      </c>
      <c r="C7541" s="37"/>
      <c r="D7541" s="149">
        <v>76626</v>
      </c>
      <c r="E7541" s="28">
        <f t="shared" si="858"/>
        <v>0</v>
      </c>
      <c r="F7541" s="124">
        <v>0</v>
      </c>
      <c r="G7541" s="30">
        <f t="shared" si="859"/>
        <v>0</v>
      </c>
      <c r="H7541" s="63">
        <f t="shared" si="860"/>
        <v>70950</v>
      </c>
      <c r="I7541" s="63"/>
      <c r="J7541" s="59">
        <f t="shared" si="861"/>
        <v>0</v>
      </c>
    </row>
    <row r="7542" spans="1:10">
      <c r="A7542" s="144">
        <v>16</v>
      </c>
      <c r="B7542" s="145" t="s">
        <v>39</v>
      </c>
      <c r="C7542" s="37"/>
      <c r="D7542" s="149">
        <v>80190</v>
      </c>
      <c r="E7542" s="28">
        <f t="shared" si="858"/>
        <v>0</v>
      </c>
      <c r="F7542" s="29">
        <v>0</v>
      </c>
      <c r="G7542" s="30">
        <f t="shared" si="859"/>
        <v>0</v>
      </c>
      <c r="H7542" s="63">
        <f t="shared" si="860"/>
        <v>74250</v>
      </c>
      <c r="I7542" s="63"/>
      <c r="J7542" s="59">
        <f t="shared" si="861"/>
        <v>0</v>
      </c>
    </row>
    <row r="7543" spans="1:10">
      <c r="A7543" s="144">
        <v>17</v>
      </c>
      <c r="B7543" s="145" t="s">
        <v>40</v>
      </c>
      <c r="C7543" s="37"/>
      <c r="D7543" s="149">
        <v>113832</v>
      </c>
      <c r="E7543" s="28">
        <f t="shared" si="858"/>
        <v>0</v>
      </c>
      <c r="F7543" s="29">
        <v>0</v>
      </c>
      <c r="G7543" s="30">
        <f t="shared" si="859"/>
        <v>0</v>
      </c>
      <c r="H7543" s="63">
        <f t="shared" si="860"/>
        <v>105400</v>
      </c>
      <c r="I7543" s="63"/>
      <c r="J7543" s="59">
        <f t="shared" si="861"/>
        <v>0</v>
      </c>
    </row>
    <row r="7544" spans="1:10" ht="17.25">
      <c r="A7544" s="144">
        <v>18</v>
      </c>
      <c r="B7544" s="145" t="s">
        <v>41</v>
      </c>
      <c r="C7544" s="37"/>
      <c r="D7544" s="150">
        <v>98010</v>
      </c>
      <c r="E7544" s="28">
        <f t="shared" si="858"/>
        <v>0</v>
      </c>
      <c r="F7544" s="29">
        <v>0</v>
      </c>
      <c r="G7544" s="30">
        <f t="shared" si="859"/>
        <v>0</v>
      </c>
      <c r="H7544" s="63">
        <f t="shared" si="860"/>
        <v>90750</v>
      </c>
      <c r="I7544" s="45"/>
      <c r="J7544" s="64"/>
    </row>
    <row r="7545" spans="1:10" ht="31.5">
      <c r="A7545" s="40"/>
      <c r="B7545" s="41" t="s">
        <v>42</v>
      </c>
      <c r="C7545" s="42">
        <f>SUM(C7527:C7544)</f>
        <v>10</v>
      </c>
      <c r="D7545" s="42"/>
      <c r="E7545" s="43">
        <f>SUM(E7527:E7544)</f>
        <v>996240</v>
      </c>
      <c r="F7545" s="43"/>
      <c r="G7545" s="44">
        <f>SUM(G7527:G7544)</f>
        <v>996240</v>
      </c>
      <c r="H7545" s="5"/>
      <c r="I7545" s="5"/>
      <c r="J7545" s="75">
        <f>J7544*0.08</f>
        <v>0</v>
      </c>
    </row>
    <row r="7546" spans="1:10" ht="31.5">
      <c r="A7546" s="46"/>
      <c r="B7546" s="47"/>
      <c r="C7546" s="48"/>
      <c r="D7546" s="48"/>
      <c r="E7546" s="49"/>
      <c r="F7546" s="49"/>
      <c r="G7546" s="151"/>
      <c r="H7546" s="6"/>
      <c r="I7546" s="6"/>
      <c r="J7546" s="76">
        <f>SUM(J7544:J7545)</f>
        <v>0</v>
      </c>
    </row>
    <row r="7547" spans="1:10" ht="18">
      <c r="A7547" s="283" t="s">
        <v>43</v>
      </c>
      <c r="B7547" s="283"/>
      <c r="C7547" s="284" t="s">
        <v>44</v>
      </c>
      <c r="D7547" s="284"/>
      <c r="E7547" s="54"/>
      <c r="F7547" s="54"/>
      <c r="G7547" s="55" t="s">
        <v>45</v>
      </c>
      <c r="H7547" s="141"/>
      <c r="I7547" s="141"/>
      <c r="J7547" s="141"/>
    </row>
    <row r="7552" spans="1:10" ht="15.75">
      <c r="A7552" s="279" t="s">
        <v>0</v>
      </c>
      <c r="B7552" s="279"/>
      <c r="C7552" s="279"/>
      <c r="D7552" s="279"/>
      <c r="E7552" s="279"/>
      <c r="F7552" s="279"/>
      <c r="G7552" s="279"/>
      <c r="H7552" s="141"/>
      <c r="I7552" s="141"/>
      <c r="J7552" s="141"/>
    </row>
    <row r="7553" spans="1:10" ht="15.75">
      <c r="A7553" s="279" t="s">
        <v>1</v>
      </c>
      <c r="B7553" s="279"/>
      <c r="C7553" s="279"/>
      <c r="D7553" s="279"/>
      <c r="E7553" s="279"/>
      <c r="F7553" s="279"/>
      <c r="G7553" s="279"/>
      <c r="H7553" s="1"/>
      <c r="I7553" s="1"/>
      <c r="J7553" s="71"/>
    </row>
    <row r="7554" spans="1:10" ht="15.75">
      <c r="A7554" s="279" t="s">
        <v>2</v>
      </c>
      <c r="B7554" s="279"/>
      <c r="C7554" s="279"/>
      <c r="D7554" s="279"/>
      <c r="E7554" s="279"/>
      <c r="F7554" s="279"/>
      <c r="G7554" s="279"/>
      <c r="H7554" s="1"/>
      <c r="I7554" s="1"/>
      <c r="J7554" s="71"/>
    </row>
    <row r="7555" spans="1:10" ht="15.75">
      <c r="A7555" s="279" t="s">
        <v>4</v>
      </c>
      <c r="B7555" s="279"/>
      <c r="C7555" s="279"/>
      <c r="D7555" s="279"/>
      <c r="E7555" s="279"/>
      <c r="F7555" s="279"/>
      <c r="G7555" s="279"/>
      <c r="H7555" s="1"/>
      <c r="I7555" s="1"/>
      <c r="J7555" s="71"/>
    </row>
    <row r="7556" spans="1:10" ht="27">
      <c r="A7556" s="280" t="s">
        <v>6</v>
      </c>
      <c r="B7556" s="280"/>
      <c r="C7556" s="280"/>
      <c r="D7556" s="280"/>
      <c r="E7556" s="280"/>
      <c r="F7556" s="280"/>
      <c r="G7556" s="280"/>
      <c r="H7556" s="2"/>
      <c r="I7556" s="2"/>
      <c r="J7556" s="72"/>
    </row>
    <row r="7557" spans="1:10" ht="27">
      <c r="A7557" s="142"/>
      <c r="B7557" s="142"/>
      <c r="C7557" s="281" t="s">
        <v>655</v>
      </c>
      <c r="D7557" s="281"/>
      <c r="E7557" s="281"/>
      <c r="F7557" s="281"/>
      <c r="G7557" s="281"/>
      <c r="H7557" s="68"/>
      <c r="I7557" s="68"/>
      <c r="J7557" s="71"/>
    </row>
    <row r="7558" spans="1:10" ht="15.75">
      <c r="A7558" s="11" t="s">
        <v>358</v>
      </c>
      <c r="B7558" s="12">
        <v>4138376815</v>
      </c>
      <c r="C7558" s="143"/>
      <c r="D7558" s="286"/>
      <c r="E7558" s="286"/>
      <c r="F7558" s="286"/>
      <c r="G7558" s="286"/>
      <c r="H7558" s="69" t="s">
        <v>161</v>
      </c>
      <c r="I7558" s="69"/>
      <c r="J7558" s="73"/>
    </row>
    <row r="7559" spans="1:10" ht="15.75">
      <c r="A7559" s="11" t="s">
        <v>9</v>
      </c>
      <c r="B7559" s="286" t="s">
        <v>762</v>
      </c>
      <c r="C7559" s="286"/>
      <c r="D7559" s="286"/>
      <c r="E7559" s="16"/>
      <c r="F7559" s="11"/>
      <c r="G7559" s="16"/>
      <c r="H7559" s="1"/>
      <c r="I7559" s="1"/>
      <c r="J7559" s="71"/>
    </row>
    <row r="7560" spans="1:10" ht="15.75">
      <c r="A7560" s="11" t="s">
        <v>11</v>
      </c>
      <c r="B7560" s="289" t="s">
        <v>698</v>
      </c>
      <c r="C7560" s="289"/>
      <c r="D7560" s="289"/>
      <c r="E7560" s="289"/>
      <c r="F7560" s="18"/>
      <c r="G7560" s="19"/>
      <c r="H7560" s="1"/>
      <c r="I7560" s="1"/>
      <c r="J7560" s="71"/>
    </row>
    <row r="7561" spans="1:10" ht="15.75">
      <c r="A7561" s="21" t="s">
        <v>14</v>
      </c>
      <c r="B7561" s="21" t="s">
        <v>16</v>
      </c>
      <c r="C7561" s="21"/>
      <c r="D7561" s="22" t="s">
        <v>18</v>
      </c>
      <c r="E7561" s="23" t="s">
        <v>19</v>
      </c>
      <c r="F7561" s="23" t="s">
        <v>20</v>
      </c>
      <c r="G7561" s="21" t="s">
        <v>21</v>
      </c>
      <c r="H7561" s="63"/>
      <c r="I7561" s="63"/>
      <c r="J7561" s="59">
        <f>H7561*C7562</f>
        <v>0</v>
      </c>
    </row>
    <row r="7562" spans="1:10">
      <c r="A7562" s="144">
        <v>1</v>
      </c>
      <c r="B7562" s="145" t="s">
        <v>23</v>
      </c>
      <c r="C7562" s="26"/>
      <c r="D7562" s="146">
        <v>79305</v>
      </c>
      <c r="E7562" s="28">
        <f t="shared" ref="E7562:E7579" si="862">D7562*C7562</f>
        <v>0</v>
      </c>
      <c r="F7562" s="29">
        <v>0</v>
      </c>
      <c r="G7562" s="30">
        <f t="shared" ref="G7562:G7579" si="863">E7562-E7562*F7562</f>
        <v>0</v>
      </c>
      <c r="H7562" s="63">
        <f t="shared" ref="H7562:H7579" si="864">D7562/1.08</f>
        <v>73430.555555555547</v>
      </c>
      <c r="I7562" s="63"/>
      <c r="J7562" s="59">
        <f>H7562*C7563</f>
        <v>0</v>
      </c>
    </row>
    <row r="7563" spans="1:10">
      <c r="A7563" s="144">
        <v>2</v>
      </c>
      <c r="B7563" s="145" t="s">
        <v>25</v>
      </c>
      <c r="C7563" s="32"/>
      <c r="D7563" s="147">
        <v>128591</v>
      </c>
      <c r="E7563" s="28">
        <f t="shared" si="862"/>
        <v>0</v>
      </c>
      <c r="F7563" s="29">
        <v>0</v>
      </c>
      <c r="G7563" s="30">
        <f t="shared" si="863"/>
        <v>0</v>
      </c>
      <c r="H7563" s="63">
        <f t="shared" si="864"/>
        <v>119065.74074074073</v>
      </c>
      <c r="I7563" s="63"/>
      <c r="J7563" s="59"/>
    </row>
    <row r="7564" spans="1:10">
      <c r="A7564" s="144">
        <v>3</v>
      </c>
      <c r="B7564" s="145" t="s">
        <v>26</v>
      </c>
      <c r="C7564" s="34"/>
      <c r="D7564" s="146">
        <v>60043</v>
      </c>
      <c r="E7564" s="28">
        <f t="shared" si="862"/>
        <v>0</v>
      </c>
      <c r="F7564" s="29">
        <v>0</v>
      </c>
      <c r="G7564" s="30">
        <f t="shared" si="863"/>
        <v>0</v>
      </c>
      <c r="H7564" s="63">
        <f t="shared" si="864"/>
        <v>55595.370370370365</v>
      </c>
      <c r="I7564" s="63"/>
      <c r="J7564" s="59"/>
    </row>
    <row r="7565" spans="1:10">
      <c r="A7565" s="144">
        <v>4</v>
      </c>
      <c r="B7565" s="145" t="s">
        <v>27</v>
      </c>
      <c r="C7565" s="106"/>
      <c r="D7565" s="146">
        <v>115781</v>
      </c>
      <c r="E7565" s="28">
        <f t="shared" si="862"/>
        <v>0</v>
      </c>
      <c r="F7565" s="29">
        <v>0</v>
      </c>
      <c r="G7565" s="30">
        <f t="shared" si="863"/>
        <v>0</v>
      </c>
      <c r="H7565" s="63">
        <f t="shared" si="864"/>
        <v>107204.62962962962</v>
      </c>
      <c r="I7565" s="63"/>
      <c r="J7565" s="59"/>
    </row>
    <row r="7566" spans="1:10">
      <c r="A7566" s="144">
        <v>5</v>
      </c>
      <c r="B7566" s="145" t="s">
        <v>28</v>
      </c>
      <c r="C7566" s="32">
        <v>6</v>
      </c>
      <c r="D7566" s="146">
        <v>119943</v>
      </c>
      <c r="E7566" s="28">
        <f t="shared" si="862"/>
        <v>719658</v>
      </c>
      <c r="F7566" s="124">
        <v>0</v>
      </c>
      <c r="G7566" s="30">
        <f t="shared" si="863"/>
        <v>719658</v>
      </c>
      <c r="H7566" s="63">
        <f t="shared" si="864"/>
        <v>111058.33333333333</v>
      </c>
      <c r="I7566" s="63"/>
      <c r="J7566" s="59"/>
    </row>
    <row r="7567" spans="1:10">
      <c r="A7567" s="144">
        <v>6</v>
      </c>
      <c r="B7567" s="145" t="s">
        <v>29</v>
      </c>
      <c r="C7567" s="26"/>
      <c r="D7567" s="146">
        <v>94810</v>
      </c>
      <c r="E7567" s="28">
        <f t="shared" si="862"/>
        <v>0</v>
      </c>
      <c r="F7567" s="29">
        <v>0</v>
      </c>
      <c r="G7567" s="30">
        <f t="shared" si="863"/>
        <v>0</v>
      </c>
      <c r="H7567" s="63">
        <f t="shared" si="864"/>
        <v>87787.037037037036</v>
      </c>
      <c r="I7567" s="63"/>
      <c r="J7567" s="59"/>
    </row>
    <row r="7568" spans="1:10">
      <c r="A7568" s="144">
        <v>7</v>
      </c>
      <c r="B7568" s="145" t="s">
        <v>30</v>
      </c>
      <c r="C7568" s="34"/>
      <c r="D7568" s="146">
        <v>141396</v>
      </c>
      <c r="E7568" s="28">
        <f t="shared" si="862"/>
        <v>0</v>
      </c>
      <c r="F7568" s="29">
        <v>0</v>
      </c>
      <c r="G7568" s="30">
        <f t="shared" si="863"/>
        <v>0</v>
      </c>
      <c r="H7568" s="63">
        <f t="shared" si="864"/>
        <v>130922.22222222222</v>
      </c>
      <c r="I7568" s="63"/>
      <c r="J7568" s="59"/>
    </row>
    <row r="7569" spans="1:10">
      <c r="A7569" s="144">
        <v>8</v>
      </c>
      <c r="B7569" s="145" t="s">
        <v>31</v>
      </c>
      <c r="C7569" s="26"/>
      <c r="D7569" s="146">
        <v>232931</v>
      </c>
      <c r="E7569" s="28">
        <f t="shared" si="862"/>
        <v>0</v>
      </c>
      <c r="F7569" s="29">
        <v>0</v>
      </c>
      <c r="G7569" s="30">
        <f t="shared" si="863"/>
        <v>0</v>
      </c>
      <c r="H7569" s="63">
        <f t="shared" si="864"/>
        <v>215676.85185185182</v>
      </c>
      <c r="I7569" s="63"/>
      <c r="J7569" s="59"/>
    </row>
    <row r="7570" spans="1:10">
      <c r="A7570" s="144">
        <v>9</v>
      </c>
      <c r="B7570" s="148" t="s">
        <v>32</v>
      </c>
      <c r="C7570" s="26"/>
      <c r="D7570" s="146">
        <v>101534</v>
      </c>
      <c r="E7570" s="28">
        <f t="shared" si="862"/>
        <v>0</v>
      </c>
      <c r="F7570" s="29">
        <v>0</v>
      </c>
      <c r="G7570" s="30">
        <f t="shared" si="863"/>
        <v>0</v>
      </c>
      <c r="H7570" s="63">
        <f t="shared" si="864"/>
        <v>94012.962962962964</v>
      </c>
      <c r="I7570" s="63"/>
      <c r="J7570" s="59"/>
    </row>
    <row r="7571" spans="1:10">
      <c r="A7571" s="144">
        <v>10</v>
      </c>
      <c r="B7571" s="148" t="s">
        <v>33</v>
      </c>
      <c r="C7571" s="37"/>
      <c r="D7571" s="147">
        <v>110148</v>
      </c>
      <c r="E7571" s="28">
        <f t="shared" si="862"/>
        <v>0</v>
      </c>
      <c r="F7571" s="29">
        <v>0</v>
      </c>
      <c r="G7571" s="30">
        <f t="shared" si="863"/>
        <v>0</v>
      </c>
      <c r="H7571" s="63">
        <f t="shared" si="864"/>
        <v>101988.88888888888</v>
      </c>
      <c r="I7571" s="63"/>
      <c r="J7571" s="59"/>
    </row>
    <row r="7572" spans="1:10">
      <c r="A7572" s="144">
        <v>11</v>
      </c>
      <c r="B7572" s="145" t="s">
        <v>34</v>
      </c>
      <c r="C7572" s="37"/>
      <c r="D7572" s="146">
        <v>54198</v>
      </c>
      <c r="E7572" s="28">
        <f t="shared" si="862"/>
        <v>0</v>
      </c>
      <c r="F7572" s="29">
        <v>0</v>
      </c>
      <c r="G7572" s="30">
        <f t="shared" si="863"/>
        <v>0</v>
      </c>
      <c r="H7572" s="63">
        <f t="shared" si="864"/>
        <v>50183.333333333328</v>
      </c>
      <c r="I7572" s="63"/>
      <c r="J7572" s="59">
        <f t="shared" ref="J7572:J7578" si="865">H7572*C7573</f>
        <v>0</v>
      </c>
    </row>
    <row r="7573" spans="1:10">
      <c r="A7573" s="144">
        <v>12</v>
      </c>
      <c r="B7573" s="145" t="s">
        <v>35</v>
      </c>
      <c r="C7573" s="37"/>
      <c r="D7573" s="146">
        <v>49680</v>
      </c>
      <c r="E7573" s="28">
        <f t="shared" si="862"/>
        <v>0</v>
      </c>
      <c r="F7573" s="29">
        <v>0</v>
      </c>
      <c r="G7573" s="30">
        <f t="shared" si="863"/>
        <v>0</v>
      </c>
      <c r="H7573" s="63">
        <f t="shared" si="864"/>
        <v>46000</v>
      </c>
      <c r="I7573" s="63"/>
      <c r="J7573" s="59">
        <f t="shared" si="865"/>
        <v>0</v>
      </c>
    </row>
    <row r="7574" spans="1:10">
      <c r="A7574" s="144">
        <v>13</v>
      </c>
      <c r="B7574" s="145" t="s">
        <v>36</v>
      </c>
      <c r="C7574" s="37"/>
      <c r="D7574" s="149">
        <v>64152</v>
      </c>
      <c r="E7574" s="28">
        <f t="shared" si="862"/>
        <v>0</v>
      </c>
      <c r="F7574" s="29">
        <v>0</v>
      </c>
      <c r="G7574" s="30">
        <f t="shared" si="863"/>
        <v>0</v>
      </c>
      <c r="H7574" s="63">
        <f t="shared" si="864"/>
        <v>59399.999999999993</v>
      </c>
      <c r="I7574" s="63"/>
      <c r="J7574" s="59">
        <f t="shared" si="865"/>
        <v>0</v>
      </c>
    </row>
    <row r="7575" spans="1:10">
      <c r="A7575" s="144">
        <v>14</v>
      </c>
      <c r="B7575" s="145" t="s">
        <v>37</v>
      </c>
      <c r="C7575" s="37"/>
      <c r="D7575" s="149">
        <v>65934</v>
      </c>
      <c r="E7575" s="28">
        <f t="shared" si="862"/>
        <v>0</v>
      </c>
      <c r="F7575" s="29">
        <v>0</v>
      </c>
      <c r="G7575" s="30">
        <f t="shared" si="863"/>
        <v>0</v>
      </c>
      <c r="H7575" s="63">
        <f t="shared" si="864"/>
        <v>61049.999999999993</v>
      </c>
      <c r="I7575" s="63"/>
      <c r="J7575" s="59">
        <f t="shared" si="865"/>
        <v>0</v>
      </c>
    </row>
    <row r="7576" spans="1:10">
      <c r="A7576" s="144">
        <v>15</v>
      </c>
      <c r="B7576" s="145" t="s">
        <v>38</v>
      </c>
      <c r="C7576" s="37"/>
      <c r="D7576" s="149">
        <v>76626</v>
      </c>
      <c r="E7576" s="28">
        <f t="shared" si="862"/>
        <v>0</v>
      </c>
      <c r="F7576" s="124">
        <v>0</v>
      </c>
      <c r="G7576" s="30">
        <f t="shared" si="863"/>
        <v>0</v>
      </c>
      <c r="H7576" s="63">
        <f t="shared" si="864"/>
        <v>70950</v>
      </c>
      <c r="I7576" s="63"/>
      <c r="J7576" s="59">
        <f t="shared" si="865"/>
        <v>0</v>
      </c>
    </row>
    <row r="7577" spans="1:10">
      <c r="A7577" s="144">
        <v>16</v>
      </c>
      <c r="B7577" s="145" t="s">
        <v>39</v>
      </c>
      <c r="C7577" s="37"/>
      <c r="D7577" s="149">
        <v>80190</v>
      </c>
      <c r="E7577" s="28">
        <f t="shared" si="862"/>
        <v>0</v>
      </c>
      <c r="F7577" s="29">
        <v>0</v>
      </c>
      <c r="G7577" s="30">
        <f t="shared" si="863"/>
        <v>0</v>
      </c>
      <c r="H7577" s="63">
        <f t="shared" si="864"/>
        <v>74250</v>
      </c>
      <c r="I7577" s="63"/>
      <c r="J7577" s="59">
        <f t="shared" si="865"/>
        <v>0</v>
      </c>
    </row>
    <row r="7578" spans="1:10">
      <c r="A7578" s="144">
        <v>17</v>
      </c>
      <c r="B7578" s="145" t="s">
        <v>40</v>
      </c>
      <c r="C7578" s="37"/>
      <c r="D7578" s="149">
        <v>113832</v>
      </c>
      <c r="E7578" s="28">
        <f t="shared" si="862"/>
        <v>0</v>
      </c>
      <c r="F7578" s="29">
        <v>0</v>
      </c>
      <c r="G7578" s="30">
        <f t="shared" si="863"/>
        <v>0</v>
      </c>
      <c r="H7578" s="63">
        <f t="shared" si="864"/>
        <v>105400</v>
      </c>
      <c r="I7578" s="63"/>
      <c r="J7578" s="59">
        <f t="shared" si="865"/>
        <v>0</v>
      </c>
    </row>
    <row r="7579" spans="1:10" ht="17.25">
      <c r="A7579" s="144">
        <v>18</v>
      </c>
      <c r="B7579" s="145" t="s">
        <v>41</v>
      </c>
      <c r="C7579" s="37"/>
      <c r="D7579" s="150">
        <v>98010</v>
      </c>
      <c r="E7579" s="28">
        <f t="shared" si="862"/>
        <v>0</v>
      </c>
      <c r="F7579" s="29">
        <v>0</v>
      </c>
      <c r="G7579" s="30">
        <f t="shared" si="863"/>
        <v>0</v>
      </c>
      <c r="H7579" s="63">
        <f t="shared" si="864"/>
        <v>90750</v>
      </c>
      <c r="I7579" s="45"/>
      <c r="J7579" s="64"/>
    </row>
    <row r="7580" spans="1:10" ht="31.5">
      <c r="A7580" s="40"/>
      <c r="B7580" s="41" t="s">
        <v>42</v>
      </c>
      <c r="C7580" s="42">
        <f>SUM(C7562:C7579)</f>
        <v>6</v>
      </c>
      <c r="D7580" s="42"/>
      <c r="E7580" s="43">
        <f>SUM(E7562:E7579)</f>
        <v>719658</v>
      </c>
      <c r="F7580" s="43"/>
      <c r="G7580" s="44">
        <f>SUM(G7562:G7579)</f>
        <v>719658</v>
      </c>
      <c r="H7580" s="5"/>
      <c r="I7580" s="5"/>
      <c r="J7580" s="75">
        <f>J7579*0.08</f>
        <v>0</v>
      </c>
    </row>
    <row r="7581" spans="1:10" ht="31.5">
      <c r="A7581" s="46"/>
      <c r="B7581" s="47"/>
      <c r="C7581" s="48"/>
      <c r="D7581" s="48"/>
      <c r="E7581" s="49"/>
      <c r="F7581" s="49"/>
      <c r="G7581" s="151"/>
      <c r="H7581" s="6"/>
      <c r="I7581" s="6"/>
      <c r="J7581" s="76">
        <f>SUM(J7579:J7580)</f>
        <v>0</v>
      </c>
    </row>
    <row r="7582" spans="1:10" ht="18">
      <c r="A7582" s="283" t="s">
        <v>43</v>
      </c>
      <c r="B7582" s="283"/>
      <c r="C7582" s="284" t="s">
        <v>44</v>
      </c>
      <c r="D7582" s="284"/>
      <c r="E7582" s="54"/>
      <c r="F7582" s="54"/>
      <c r="G7582" s="55" t="s">
        <v>45</v>
      </c>
      <c r="H7582" s="141"/>
      <c r="I7582" s="141"/>
      <c r="J7582" s="141"/>
    </row>
    <row r="7586" spans="1:10" ht="15.75">
      <c r="A7586" s="279" t="s">
        <v>0</v>
      </c>
      <c r="B7586" s="279"/>
      <c r="C7586" s="279"/>
      <c r="D7586" s="279"/>
      <c r="E7586" s="279"/>
      <c r="F7586" s="279"/>
      <c r="G7586" s="279"/>
      <c r="H7586" s="141"/>
      <c r="I7586" s="141"/>
      <c r="J7586" s="141"/>
    </row>
    <row r="7587" spans="1:10" ht="15.75">
      <c r="A7587" s="279" t="s">
        <v>1</v>
      </c>
      <c r="B7587" s="279"/>
      <c r="C7587" s="279"/>
      <c r="D7587" s="279"/>
      <c r="E7587" s="279"/>
      <c r="F7587" s="279"/>
      <c r="G7587" s="279"/>
      <c r="H7587" s="1"/>
      <c r="I7587" s="1"/>
      <c r="J7587" s="71"/>
    </row>
    <row r="7588" spans="1:10" ht="15.75">
      <c r="A7588" s="279" t="s">
        <v>2</v>
      </c>
      <c r="B7588" s="279"/>
      <c r="C7588" s="279"/>
      <c r="D7588" s="279"/>
      <c r="E7588" s="279"/>
      <c r="F7588" s="279"/>
      <c r="G7588" s="279"/>
      <c r="H7588" s="1"/>
      <c r="I7588" s="1"/>
      <c r="J7588" s="71"/>
    </row>
    <row r="7589" spans="1:10" ht="15.75">
      <c r="A7589" s="279" t="s">
        <v>4</v>
      </c>
      <c r="B7589" s="279"/>
      <c r="C7589" s="279"/>
      <c r="D7589" s="279"/>
      <c r="E7589" s="279"/>
      <c r="F7589" s="279"/>
      <c r="G7589" s="279"/>
      <c r="H7589" s="1"/>
      <c r="I7589" s="1"/>
      <c r="J7589" s="71"/>
    </row>
    <row r="7590" spans="1:10" ht="27">
      <c r="A7590" s="280" t="s">
        <v>6</v>
      </c>
      <c r="B7590" s="280"/>
      <c r="C7590" s="280"/>
      <c r="D7590" s="280"/>
      <c r="E7590" s="280"/>
      <c r="F7590" s="280"/>
      <c r="G7590" s="280"/>
      <c r="H7590" s="2"/>
      <c r="I7590" s="2"/>
      <c r="J7590" s="72"/>
    </row>
    <row r="7591" spans="1:10" ht="27">
      <c r="A7591" s="142"/>
      <c r="B7591" s="142"/>
      <c r="C7591" s="281" t="s">
        <v>655</v>
      </c>
      <c r="D7591" s="281"/>
      <c r="E7591" s="281"/>
      <c r="F7591" s="281"/>
      <c r="G7591" s="281"/>
      <c r="H7591" s="68"/>
      <c r="I7591" s="68"/>
      <c r="J7591" s="71"/>
    </row>
    <row r="7592" spans="1:10" ht="15.75">
      <c r="A7592" s="11" t="s">
        <v>358</v>
      </c>
      <c r="B7592" s="12">
        <v>4138415983</v>
      </c>
      <c r="C7592" s="143"/>
      <c r="D7592" s="286"/>
      <c r="E7592" s="286"/>
      <c r="F7592" s="286"/>
      <c r="G7592" s="286"/>
      <c r="H7592" s="69" t="s">
        <v>161</v>
      </c>
      <c r="I7592" s="69"/>
      <c r="J7592" s="73"/>
    </row>
    <row r="7593" spans="1:10" ht="15.75">
      <c r="A7593" s="11" t="s">
        <v>9</v>
      </c>
      <c r="B7593" s="286" t="s">
        <v>790</v>
      </c>
      <c r="C7593" s="286"/>
      <c r="D7593" s="286"/>
      <c r="E7593" s="16"/>
      <c r="F7593" s="11"/>
      <c r="G7593" s="16"/>
      <c r="H7593" s="1"/>
      <c r="I7593" s="1"/>
      <c r="J7593" s="71"/>
    </row>
    <row r="7594" spans="1:10" ht="15.75">
      <c r="A7594" s="11" t="s">
        <v>11</v>
      </c>
      <c r="B7594" s="289" t="s">
        <v>791</v>
      </c>
      <c r="C7594" s="289"/>
      <c r="D7594" s="289"/>
      <c r="E7594" s="289"/>
      <c r="F7594" s="18"/>
      <c r="G7594" s="19"/>
      <c r="H7594" s="1"/>
      <c r="I7594" s="1"/>
      <c r="J7594" s="71"/>
    </row>
    <row r="7595" spans="1:10" ht="15.75">
      <c r="A7595" s="21" t="s">
        <v>14</v>
      </c>
      <c r="B7595" s="21" t="s">
        <v>16</v>
      </c>
      <c r="C7595" s="21"/>
      <c r="D7595" s="22" t="s">
        <v>18</v>
      </c>
      <c r="E7595" s="23" t="s">
        <v>19</v>
      </c>
      <c r="F7595" s="23" t="s">
        <v>20</v>
      </c>
      <c r="G7595" s="21" t="s">
        <v>21</v>
      </c>
      <c r="H7595" s="63"/>
      <c r="I7595" s="63"/>
      <c r="J7595" s="59">
        <f>H7595*C7596</f>
        <v>0</v>
      </c>
    </row>
    <row r="7596" spans="1:10">
      <c r="A7596" s="144">
        <v>1</v>
      </c>
      <c r="B7596" s="145" t="s">
        <v>23</v>
      </c>
      <c r="C7596" s="26">
        <v>10</v>
      </c>
      <c r="D7596" s="146">
        <v>79305</v>
      </c>
      <c r="E7596" s="28">
        <f t="shared" ref="E7596:E7613" si="866">D7596*C7596</f>
        <v>793050</v>
      </c>
      <c r="F7596" s="29">
        <v>0</v>
      </c>
      <c r="G7596" s="30">
        <f t="shared" ref="G7596:G7613" si="867">E7596-E7596*F7596</f>
        <v>793050</v>
      </c>
      <c r="H7596" s="63">
        <f t="shared" ref="H7596:H7613" si="868">D7596/1.08</f>
        <v>73430.555555555547</v>
      </c>
      <c r="I7596" s="63"/>
      <c r="J7596" s="59">
        <f>H7596*C7597</f>
        <v>0</v>
      </c>
    </row>
    <row r="7597" spans="1:10">
      <c r="A7597" s="144">
        <v>2</v>
      </c>
      <c r="B7597" s="145" t="s">
        <v>25</v>
      </c>
      <c r="C7597" s="32"/>
      <c r="D7597" s="147">
        <v>128591</v>
      </c>
      <c r="E7597" s="28">
        <f t="shared" si="866"/>
        <v>0</v>
      </c>
      <c r="F7597" s="29">
        <v>0</v>
      </c>
      <c r="G7597" s="30">
        <f t="shared" si="867"/>
        <v>0</v>
      </c>
      <c r="H7597" s="63">
        <f t="shared" si="868"/>
        <v>119065.74074074073</v>
      </c>
      <c r="I7597" s="63"/>
      <c r="J7597" s="59"/>
    </row>
    <row r="7598" spans="1:10">
      <c r="A7598" s="144">
        <v>3</v>
      </c>
      <c r="B7598" s="145" t="s">
        <v>26</v>
      </c>
      <c r="C7598" s="34"/>
      <c r="D7598" s="146">
        <v>60043</v>
      </c>
      <c r="E7598" s="28">
        <f t="shared" si="866"/>
        <v>0</v>
      </c>
      <c r="F7598" s="29">
        <v>0</v>
      </c>
      <c r="G7598" s="30">
        <f t="shared" si="867"/>
        <v>0</v>
      </c>
      <c r="H7598" s="63">
        <f t="shared" si="868"/>
        <v>55595.370370370365</v>
      </c>
      <c r="I7598" s="63"/>
      <c r="J7598" s="59"/>
    </row>
    <row r="7599" spans="1:10">
      <c r="A7599" s="144">
        <v>4</v>
      </c>
      <c r="B7599" s="145" t="s">
        <v>27</v>
      </c>
      <c r="C7599" s="106"/>
      <c r="D7599" s="146">
        <v>115781</v>
      </c>
      <c r="E7599" s="28">
        <f t="shared" si="866"/>
        <v>0</v>
      </c>
      <c r="F7599" s="29">
        <v>0</v>
      </c>
      <c r="G7599" s="30">
        <f t="shared" si="867"/>
        <v>0</v>
      </c>
      <c r="H7599" s="63">
        <f t="shared" si="868"/>
        <v>107204.62962962962</v>
      </c>
      <c r="I7599" s="63"/>
      <c r="J7599" s="59"/>
    </row>
    <row r="7600" spans="1:10">
      <c r="A7600" s="144">
        <v>5</v>
      </c>
      <c r="B7600" s="145" t="s">
        <v>28</v>
      </c>
      <c r="C7600" s="32"/>
      <c r="D7600" s="146">
        <v>119943</v>
      </c>
      <c r="E7600" s="28">
        <f t="shared" si="866"/>
        <v>0</v>
      </c>
      <c r="F7600" s="124">
        <v>0</v>
      </c>
      <c r="G7600" s="30">
        <f t="shared" si="867"/>
        <v>0</v>
      </c>
      <c r="H7600" s="63">
        <f t="shared" si="868"/>
        <v>111058.33333333333</v>
      </c>
      <c r="I7600" s="63"/>
      <c r="J7600" s="59"/>
    </row>
    <row r="7601" spans="1:10">
      <c r="A7601" s="144">
        <v>6</v>
      </c>
      <c r="B7601" s="145" t="s">
        <v>29</v>
      </c>
      <c r="C7601" s="26"/>
      <c r="D7601" s="146">
        <v>94810</v>
      </c>
      <c r="E7601" s="28">
        <f t="shared" si="866"/>
        <v>0</v>
      </c>
      <c r="F7601" s="29">
        <v>0</v>
      </c>
      <c r="G7601" s="30">
        <f t="shared" si="867"/>
        <v>0</v>
      </c>
      <c r="H7601" s="63">
        <f t="shared" si="868"/>
        <v>87787.037037037036</v>
      </c>
      <c r="I7601" s="63"/>
      <c r="J7601" s="59"/>
    </row>
    <row r="7602" spans="1:10">
      <c r="A7602" s="144">
        <v>7</v>
      </c>
      <c r="B7602" s="145" t="s">
        <v>30</v>
      </c>
      <c r="C7602" s="34"/>
      <c r="D7602" s="146">
        <v>141396</v>
      </c>
      <c r="E7602" s="28">
        <f t="shared" si="866"/>
        <v>0</v>
      </c>
      <c r="F7602" s="29">
        <v>0</v>
      </c>
      <c r="G7602" s="30">
        <f t="shared" si="867"/>
        <v>0</v>
      </c>
      <c r="H7602" s="63">
        <f t="shared" si="868"/>
        <v>130922.22222222222</v>
      </c>
      <c r="I7602" s="63"/>
      <c r="J7602" s="59"/>
    </row>
    <row r="7603" spans="1:10">
      <c r="A7603" s="144">
        <v>8</v>
      </c>
      <c r="B7603" s="145" t="s">
        <v>31</v>
      </c>
      <c r="C7603" s="26"/>
      <c r="D7603" s="146">
        <v>232931</v>
      </c>
      <c r="E7603" s="28">
        <f t="shared" si="866"/>
        <v>0</v>
      </c>
      <c r="F7603" s="29">
        <v>0</v>
      </c>
      <c r="G7603" s="30">
        <f t="shared" si="867"/>
        <v>0</v>
      </c>
      <c r="H7603" s="63">
        <f t="shared" si="868"/>
        <v>215676.85185185182</v>
      </c>
      <c r="I7603" s="63"/>
      <c r="J7603" s="59"/>
    </row>
    <row r="7604" spans="1:10">
      <c r="A7604" s="144">
        <v>9</v>
      </c>
      <c r="B7604" s="148" t="s">
        <v>32</v>
      </c>
      <c r="C7604" s="26"/>
      <c r="D7604" s="146">
        <v>101534</v>
      </c>
      <c r="E7604" s="28">
        <f t="shared" si="866"/>
        <v>0</v>
      </c>
      <c r="F7604" s="29">
        <v>0</v>
      </c>
      <c r="G7604" s="30">
        <f t="shared" si="867"/>
        <v>0</v>
      </c>
      <c r="H7604" s="63">
        <f t="shared" si="868"/>
        <v>94012.962962962964</v>
      </c>
      <c r="I7604" s="63"/>
      <c r="J7604" s="59"/>
    </row>
    <row r="7605" spans="1:10">
      <c r="A7605" s="144">
        <v>10</v>
      </c>
      <c r="B7605" s="148" t="s">
        <v>33</v>
      </c>
      <c r="C7605" s="37"/>
      <c r="D7605" s="147">
        <v>110148</v>
      </c>
      <c r="E7605" s="28">
        <f t="shared" si="866"/>
        <v>0</v>
      </c>
      <c r="F7605" s="29">
        <v>0</v>
      </c>
      <c r="G7605" s="30">
        <f t="shared" si="867"/>
        <v>0</v>
      </c>
      <c r="H7605" s="63">
        <f t="shared" si="868"/>
        <v>101988.88888888888</v>
      </c>
      <c r="I7605" s="63"/>
      <c r="J7605" s="59"/>
    </row>
    <row r="7606" spans="1:10">
      <c r="A7606" s="144">
        <v>11</v>
      </c>
      <c r="B7606" s="145" t="s">
        <v>34</v>
      </c>
      <c r="C7606" s="37">
        <v>10</v>
      </c>
      <c r="D7606" s="146">
        <v>54198</v>
      </c>
      <c r="E7606" s="28">
        <f t="shared" si="866"/>
        <v>541980</v>
      </c>
      <c r="F7606" s="29">
        <v>0</v>
      </c>
      <c r="G7606" s="30">
        <f t="shared" si="867"/>
        <v>541980</v>
      </c>
      <c r="H7606" s="63">
        <f t="shared" si="868"/>
        <v>50183.333333333328</v>
      </c>
      <c r="I7606" s="63"/>
      <c r="J7606" s="59">
        <f t="shared" ref="J7606:J7612" si="869">H7606*C7607</f>
        <v>0</v>
      </c>
    </row>
    <row r="7607" spans="1:10">
      <c r="A7607" s="144">
        <v>12</v>
      </c>
      <c r="B7607" s="145" t="s">
        <v>35</v>
      </c>
      <c r="C7607" s="37"/>
      <c r="D7607" s="146">
        <v>49680</v>
      </c>
      <c r="E7607" s="28">
        <f t="shared" si="866"/>
        <v>0</v>
      </c>
      <c r="F7607" s="29">
        <v>0</v>
      </c>
      <c r="G7607" s="30">
        <f t="shared" si="867"/>
        <v>0</v>
      </c>
      <c r="H7607" s="63">
        <f t="shared" si="868"/>
        <v>46000</v>
      </c>
      <c r="I7607" s="63"/>
      <c r="J7607" s="59">
        <f t="shared" si="869"/>
        <v>0</v>
      </c>
    </row>
    <row r="7608" spans="1:10">
      <c r="A7608" s="144">
        <v>13</v>
      </c>
      <c r="B7608" s="145" t="s">
        <v>36</v>
      </c>
      <c r="C7608" s="37"/>
      <c r="D7608" s="149">
        <v>64152</v>
      </c>
      <c r="E7608" s="28">
        <f t="shared" si="866"/>
        <v>0</v>
      </c>
      <c r="F7608" s="29">
        <v>0</v>
      </c>
      <c r="G7608" s="30">
        <f t="shared" si="867"/>
        <v>0</v>
      </c>
      <c r="H7608" s="63">
        <f t="shared" si="868"/>
        <v>59399.999999999993</v>
      </c>
      <c r="I7608" s="63"/>
      <c r="J7608" s="59">
        <f t="shared" si="869"/>
        <v>0</v>
      </c>
    </row>
    <row r="7609" spans="1:10">
      <c r="A7609" s="144">
        <v>14</v>
      </c>
      <c r="B7609" s="145" t="s">
        <v>37</v>
      </c>
      <c r="C7609" s="37"/>
      <c r="D7609" s="149">
        <v>65934</v>
      </c>
      <c r="E7609" s="28">
        <f t="shared" si="866"/>
        <v>0</v>
      </c>
      <c r="F7609" s="29">
        <v>0</v>
      </c>
      <c r="G7609" s="30">
        <f t="shared" si="867"/>
        <v>0</v>
      </c>
      <c r="H7609" s="63">
        <f t="shared" si="868"/>
        <v>61049.999999999993</v>
      </c>
      <c r="I7609" s="63"/>
      <c r="J7609" s="59">
        <f t="shared" si="869"/>
        <v>0</v>
      </c>
    </row>
    <row r="7610" spans="1:10">
      <c r="A7610" s="144">
        <v>15</v>
      </c>
      <c r="B7610" s="145" t="s">
        <v>38</v>
      </c>
      <c r="C7610" s="37"/>
      <c r="D7610" s="149">
        <v>76626</v>
      </c>
      <c r="E7610" s="28">
        <f t="shared" si="866"/>
        <v>0</v>
      </c>
      <c r="F7610" s="124">
        <v>0</v>
      </c>
      <c r="G7610" s="30">
        <f t="shared" si="867"/>
        <v>0</v>
      </c>
      <c r="H7610" s="63">
        <f t="shared" si="868"/>
        <v>70950</v>
      </c>
      <c r="I7610" s="63"/>
      <c r="J7610" s="59">
        <f t="shared" si="869"/>
        <v>0</v>
      </c>
    </row>
    <row r="7611" spans="1:10">
      <c r="A7611" s="144">
        <v>16</v>
      </c>
      <c r="B7611" s="145" t="s">
        <v>39</v>
      </c>
      <c r="C7611" s="37"/>
      <c r="D7611" s="149">
        <v>80190</v>
      </c>
      <c r="E7611" s="28">
        <f t="shared" si="866"/>
        <v>0</v>
      </c>
      <c r="F7611" s="29">
        <v>0</v>
      </c>
      <c r="G7611" s="30">
        <f t="shared" si="867"/>
        <v>0</v>
      </c>
      <c r="H7611" s="63">
        <f t="shared" si="868"/>
        <v>74250</v>
      </c>
      <c r="I7611" s="63"/>
      <c r="J7611" s="59">
        <f t="shared" si="869"/>
        <v>0</v>
      </c>
    </row>
    <row r="7612" spans="1:10">
      <c r="A7612" s="144">
        <v>17</v>
      </c>
      <c r="B7612" s="145" t="s">
        <v>40</v>
      </c>
      <c r="C7612" s="37"/>
      <c r="D7612" s="149">
        <v>113832</v>
      </c>
      <c r="E7612" s="28">
        <f t="shared" si="866"/>
        <v>0</v>
      </c>
      <c r="F7612" s="29">
        <v>0</v>
      </c>
      <c r="G7612" s="30">
        <f t="shared" si="867"/>
        <v>0</v>
      </c>
      <c r="H7612" s="63">
        <f t="shared" si="868"/>
        <v>105400</v>
      </c>
      <c r="I7612" s="63"/>
      <c r="J7612" s="59">
        <f t="shared" si="869"/>
        <v>0</v>
      </c>
    </row>
    <row r="7613" spans="1:10" ht="17.25">
      <c r="A7613" s="144">
        <v>18</v>
      </c>
      <c r="B7613" s="145" t="s">
        <v>41</v>
      </c>
      <c r="C7613" s="37"/>
      <c r="D7613" s="150">
        <v>98010</v>
      </c>
      <c r="E7613" s="28">
        <f t="shared" si="866"/>
        <v>0</v>
      </c>
      <c r="F7613" s="29">
        <v>0</v>
      </c>
      <c r="G7613" s="30">
        <f t="shared" si="867"/>
        <v>0</v>
      </c>
      <c r="H7613" s="63">
        <f t="shared" si="868"/>
        <v>90750</v>
      </c>
      <c r="I7613" s="45"/>
      <c r="J7613" s="64"/>
    </row>
    <row r="7614" spans="1:10" ht="31.5">
      <c r="A7614" s="40"/>
      <c r="B7614" s="41" t="s">
        <v>42</v>
      </c>
      <c r="C7614" s="42">
        <f>SUM(C7596:C7613)</f>
        <v>20</v>
      </c>
      <c r="D7614" s="42"/>
      <c r="E7614" s="43">
        <f>SUM(E7596:E7613)</f>
        <v>1335030</v>
      </c>
      <c r="F7614" s="43"/>
      <c r="G7614" s="44">
        <f>SUM(G7596:G7613)</f>
        <v>1335030</v>
      </c>
      <c r="H7614" s="5"/>
      <c r="I7614" s="5"/>
      <c r="J7614" s="75">
        <f>J7613*0.08</f>
        <v>0</v>
      </c>
    </row>
    <row r="7615" spans="1:10" ht="31.5">
      <c r="A7615" s="46"/>
      <c r="B7615" s="47"/>
      <c r="C7615" s="48"/>
      <c r="D7615" s="48"/>
      <c r="E7615" s="49"/>
      <c r="F7615" s="49"/>
      <c r="G7615" s="151"/>
      <c r="H7615" s="6"/>
      <c r="I7615" s="6"/>
      <c r="J7615" s="76">
        <f>SUM(J7613:J7614)</f>
        <v>0</v>
      </c>
    </row>
    <row r="7616" spans="1:10" ht="18">
      <c r="A7616" s="283" t="s">
        <v>43</v>
      </c>
      <c r="B7616" s="283"/>
      <c r="C7616" s="284" t="s">
        <v>44</v>
      </c>
      <c r="D7616" s="284"/>
      <c r="E7616" s="54"/>
      <c r="F7616" s="54"/>
      <c r="G7616" s="55" t="s">
        <v>45</v>
      </c>
      <c r="H7616" s="141"/>
      <c r="I7616" s="141"/>
      <c r="J7616" s="141"/>
    </row>
    <row r="7622" spans="1:10" ht="15.75">
      <c r="A7622" s="279" t="s">
        <v>0</v>
      </c>
      <c r="B7622" s="279"/>
      <c r="C7622" s="279"/>
      <c r="D7622" s="279"/>
      <c r="E7622" s="279"/>
      <c r="F7622" s="279"/>
      <c r="G7622" s="279"/>
      <c r="H7622" s="141"/>
      <c r="I7622" s="141"/>
      <c r="J7622" s="141"/>
    </row>
    <row r="7623" spans="1:10" ht="15.75">
      <c r="A7623" s="279" t="s">
        <v>1</v>
      </c>
      <c r="B7623" s="279"/>
      <c r="C7623" s="279"/>
      <c r="D7623" s="279"/>
      <c r="E7623" s="279"/>
      <c r="F7623" s="279"/>
      <c r="G7623" s="279"/>
      <c r="H7623" s="1"/>
      <c r="I7623" s="1"/>
      <c r="J7623" s="71"/>
    </row>
    <row r="7624" spans="1:10" ht="15.75">
      <c r="A7624" s="279" t="s">
        <v>2</v>
      </c>
      <c r="B7624" s="279"/>
      <c r="C7624" s="279"/>
      <c r="D7624" s="279"/>
      <c r="E7624" s="279"/>
      <c r="F7624" s="279"/>
      <c r="G7624" s="279"/>
      <c r="H7624" s="1"/>
      <c r="I7624" s="1"/>
      <c r="J7624" s="71"/>
    </row>
    <row r="7625" spans="1:10" ht="15.75">
      <c r="A7625" s="279" t="s">
        <v>4</v>
      </c>
      <c r="B7625" s="279"/>
      <c r="C7625" s="279"/>
      <c r="D7625" s="279"/>
      <c r="E7625" s="279"/>
      <c r="F7625" s="279"/>
      <c r="G7625" s="279"/>
      <c r="H7625" s="1"/>
      <c r="I7625" s="1" t="s">
        <v>921</v>
      </c>
      <c r="J7625" s="71"/>
    </row>
    <row r="7626" spans="1:10" ht="27">
      <c r="A7626" s="280" t="s">
        <v>6</v>
      </c>
      <c r="B7626" s="280"/>
      <c r="C7626" s="280"/>
      <c r="D7626" s="280"/>
      <c r="E7626" s="280"/>
      <c r="F7626" s="280"/>
      <c r="G7626" s="280"/>
      <c r="H7626" s="2"/>
      <c r="I7626" s="2"/>
      <c r="J7626" s="72"/>
    </row>
    <row r="7627" spans="1:10" ht="27">
      <c r="A7627" s="142"/>
      <c r="B7627" s="142"/>
      <c r="C7627" s="281" t="s">
        <v>655</v>
      </c>
      <c r="D7627" s="281"/>
      <c r="E7627" s="281"/>
      <c r="F7627" s="281"/>
      <c r="G7627" s="281"/>
      <c r="H7627" s="68"/>
      <c r="I7627" s="68"/>
      <c r="J7627" s="71"/>
    </row>
    <row r="7628" spans="1:10" ht="15.75">
      <c r="A7628" s="11" t="s">
        <v>358</v>
      </c>
      <c r="B7628" s="12">
        <v>4138233245</v>
      </c>
      <c r="C7628" s="143"/>
      <c r="D7628" s="286"/>
      <c r="E7628" s="286"/>
      <c r="F7628" s="286"/>
      <c r="G7628" s="286"/>
      <c r="H7628" s="69" t="s">
        <v>161</v>
      </c>
      <c r="I7628" s="69"/>
      <c r="J7628" s="73"/>
    </row>
    <row r="7629" spans="1:10" ht="15.75">
      <c r="A7629" s="11" t="s">
        <v>9</v>
      </c>
      <c r="B7629" s="286" t="s">
        <v>922</v>
      </c>
      <c r="C7629" s="286"/>
      <c r="D7629" s="286"/>
      <c r="E7629" s="16"/>
      <c r="F7629" s="11"/>
      <c r="G7629" s="16"/>
      <c r="H7629" s="1"/>
      <c r="I7629" s="1"/>
      <c r="J7629" s="71"/>
    </row>
    <row r="7630" spans="1:10" ht="15.75">
      <c r="A7630" s="11" t="s">
        <v>11</v>
      </c>
      <c r="B7630" s="289" t="s">
        <v>702</v>
      </c>
      <c r="C7630" s="289"/>
      <c r="D7630" s="289"/>
      <c r="E7630" s="289"/>
      <c r="F7630" s="18"/>
      <c r="G7630" s="19"/>
      <c r="H7630" s="1"/>
      <c r="I7630" s="1"/>
      <c r="J7630" s="71"/>
    </row>
    <row r="7631" spans="1:10" ht="15.75">
      <c r="A7631" s="21" t="s">
        <v>14</v>
      </c>
      <c r="B7631" s="21" t="s">
        <v>16</v>
      </c>
      <c r="C7631" s="21"/>
      <c r="D7631" s="22" t="s">
        <v>18</v>
      </c>
      <c r="E7631" s="23" t="s">
        <v>19</v>
      </c>
      <c r="F7631" s="23" t="s">
        <v>20</v>
      </c>
      <c r="G7631" s="21" t="s">
        <v>21</v>
      </c>
      <c r="H7631" s="63"/>
      <c r="I7631" s="63"/>
      <c r="J7631" s="59">
        <f>H7631*C7632</f>
        <v>0</v>
      </c>
    </row>
    <row r="7632" spans="1:10">
      <c r="A7632" s="144">
        <v>1</v>
      </c>
      <c r="B7632" s="145" t="s">
        <v>23</v>
      </c>
      <c r="C7632" s="26">
        <v>8</v>
      </c>
      <c r="D7632" s="146">
        <v>79305</v>
      </c>
      <c r="E7632" s="28">
        <f t="shared" ref="E7632:E7649" si="870">D7632*C7632</f>
        <v>634440</v>
      </c>
      <c r="F7632" s="29">
        <v>0</v>
      </c>
      <c r="G7632" s="30">
        <f t="shared" ref="G7632:G7649" si="871">E7632-E7632*F7632</f>
        <v>634440</v>
      </c>
      <c r="H7632" s="63">
        <f t="shared" ref="H7632:H7649" si="872">D7632/1.08</f>
        <v>73430.555555555547</v>
      </c>
      <c r="I7632" s="63"/>
      <c r="J7632" s="59">
        <f>H7632*C7633</f>
        <v>0</v>
      </c>
    </row>
    <row r="7633" spans="1:10">
      <c r="A7633" s="144">
        <v>2</v>
      </c>
      <c r="B7633" s="145" t="s">
        <v>25</v>
      </c>
      <c r="C7633" s="32"/>
      <c r="D7633" s="147">
        <v>128591</v>
      </c>
      <c r="E7633" s="28">
        <f t="shared" si="870"/>
        <v>0</v>
      </c>
      <c r="F7633" s="29">
        <v>0</v>
      </c>
      <c r="G7633" s="30">
        <f t="shared" si="871"/>
        <v>0</v>
      </c>
      <c r="H7633" s="63">
        <f t="shared" si="872"/>
        <v>119065.74074074073</v>
      </c>
      <c r="I7633" s="63"/>
      <c r="J7633" s="59"/>
    </row>
    <row r="7634" spans="1:10">
      <c r="A7634" s="144">
        <v>3</v>
      </c>
      <c r="B7634" s="145" t="s">
        <v>26</v>
      </c>
      <c r="C7634" s="34">
        <v>5</v>
      </c>
      <c r="D7634" s="146">
        <v>60043</v>
      </c>
      <c r="E7634" s="28">
        <f t="shared" si="870"/>
        <v>300215</v>
      </c>
      <c r="F7634" s="29">
        <v>0</v>
      </c>
      <c r="G7634" s="30">
        <f t="shared" si="871"/>
        <v>300215</v>
      </c>
      <c r="H7634" s="63">
        <f t="shared" si="872"/>
        <v>55595.370370370365</v>
      </c>
      <c r="I7634" s="63"/>
      <c r="J7634" s="59"/>
    </row>
    <row r="7635" spans="1:10">
      <c r="A7635" s="144">
        <v>4</v>
      </c>
      <c r="B7635" s="145" t="s">
        <v>27</v>
      </c>
      <c r="C7635" s="106"/>
      <c r="D7635" s="146">
        <v>115781</v>
      </c>
      <c r="E7635" s="28">
        <f t="shared" si="870"/>
        <v>0</v>
      </c>
      <c r="F7635" s="29">
        <v>0</v>
      </c>
      <c r="G7635" s="30">
        <f t="shared" si="871"/>
        <v>0</v>
      </c>
      <c r="H7635" s="63">
        <f t="shared" si="872"/>
        <v>107204.62962962962</v>
      </c>
      <c r="I7635" s="63"/>
      <c r="J7635" s="59"/>
    </row>
    <row r="7636" spans="1:10">
      <c r="A7636" s="144">
        <v>5</v>
      </c>
      <c r="B7636" s="145" t="s">
        <v>28</v>
      </c>
      <c r="C7636" s="32">
        <v>5</v>
      </c>
      <c r="D7636" s="146">
        <v>119943</v>
      </c>
      <c r="E7636" s="28">
        <f t="shared" si="870"/>
        <v>599715</v>
      </c>
      <c r="F7636" s="124">
        <v>0</v>
      </c>
      <c r="G7636" s="30">
        <f t="shared" si="871"/>
        <v>599715</v>
      </c>
      <c r="H7636" s="63">
        <f t="shared" si="872"/>
        <v>111058.33333333333</v>
      </c>
      <c r="I7636" s="63"/>
      <c r="J7636" s="59"/>
    </row>
    <row r="7637" spans="1:10">
      <c r="A7637" s="144">
        <v>6</v>
      </c>
      <c r="B7637" s="145" t="s">
        <v>29</v>
      </c>
      <c r="C7637" s="26">
        <v>5</v>
      </c>
      <c r="D7637" s="146">
        <v>94810</v>
      </c>
      <c r="E7637" s="28">
        <f t="shared" si="870"/>
        <v>474050</v>
      </c>
      <c r="F7637" s="29">
        <v>0</v>
      </c>
      <c r="G7637" s="30">
        <f t="shared" si="871"/>
        <v>474050</v>
      </c>
      <c r="H7637" s="63">
        <f t="shared" si="872"/>
        <v>87787.037037037036</v>
      </c>
      <c r="I7637" s="63"/>
      <c r="J7637" s="59"/>
    </row>
    <row r="7638" spans="1:10">
      <c r="A7638" s="144">
        <v>7</v>
      </c>
      <c r="B7638" s="145" t="s">
        <v>30</v>
      </c>
      <c r="C7638" s="34"/>
      <c r="D7638" s="146">
        <v>141396</v>
      </c>
      <c r="E7638" s="28">
        <f t="shared" si="870"/>
        <v>0</v>
      </c>
      <c r="F7638" s="29">
        <v>0</v>
      </c>
      <c r="G7638" s="30">
        <f t="shared" si="871"/>
        <v>0</v>
      </c>
      <c r="H7638" s="63">
        <f t="shared" si="872"/>
        <v>130922.22222222222</v>
      </c>
      <c r="I7638" s="63"/>
      <c r="J7638" s="59"/>
    </row>
    <row r="7639" spans="1:10">
      <c r="A7639" s="144">
        <v>8</v>
      </c>
      <c r="B7639" s="145" t="s">
        <v>31</v>
      </c>
      <c r="C7639" s="26"/>
      <c r="D7639" s="146">
        <v>232931</v>
      </c>
      <c r="E7639" s="28">
        <f t="shared" si="870"/>
        <v>0</v>
      </c>
      <c r="F7639" s="29">
        <v>0</v>
      </c>
      <c r="G7639" s="30">
        <f t="shared" si="871"/>
        <v>0</v>
      </c>
      <c r="H7639" s="63">
        <f t="shared" si="872"/>
        <v>215676.85185185182</v>
      </c>
      <c r="I7639" s="63"/>
      <c r="J7639" s="59"/>
    </row>
    <row r="7640" spans="1:10">
      <c r="A7640" s="144">
        <v>9</v>
      </c>
      <c r="B7640" s="148" t="s">
        <v>32</v>
      </c>
      <c r="C7640" s="26"/>
      <c r="D7640" s="146">
        <v>101534</v>
      </c>
      <c r="E7640" s="28">
        <f t="shared" si="870"/>
        <v>0</v>
      </c>
      <c r="F7640" s="29">
        <v>0</v>
      </c>
      <c r="G7640" s="30">
        <f t="shared" si="871"/>
        <v>0</v>
      </c>
      <c r="H7640" s="63">
        <f t="shared" si="872"/>
        <v>94012.962962962964</v>
      </c>
      <c r="I7640" s="63"/>
      <c r="J7640" s="59"/>
    </row>
    <row r="7641" spans="1:10">
      <c r="A7641" s="144">
        <v>10</v>
      </c>
      <c r="B7641" s="148" t="s">
        <v>33</v>
      </c>
      <c r="C7641" s="37"/>
      <c r="D7641" s="147">
        <v>110148</v>
      </c>
      <c r="E7641" s="28">
        <f t="shared" si="870"/>
        <v>0</v>
      </c>
      <c r="F7641" s="29">
        <v>0</v>
      </c>
      <c r="G7641" s="30">
        <f t="shared" si="871"/>
        <v>0</v>
      </c>
      <c r="H7641" s="63">
        <f t="shared" si="872"/>
        <v>101988.88888888888</v>
      </c>
      <c r="I7641" s="63"/>
      <c r="J7641" s="59"/>
    </row>
    <row r="7642" spans="1:10">
      <c r="A7642" s="144">
        <v>11</v>
      </c>
      <c r="B7642" s="145" t="s">
        <v>34</v>
      </c>
      <c r="C7642" s="37">
        <v>5</v>
      </c>
      <c r="D7642" s="146">
        <v>54198</v>
      </c>
      <c r="E7642" s="28">
        <f t="shared" si="870"/>
        <v>270990</v>
      </c>
      <c r="F7642" s="29">
        <v>0</v>
      </c>
      <c r="G7642" s="30">
        <f t="shared" si="871"/>
        <v>270990</v>
      </c>
      <c r="H7642" s="63">
        <f t="shared" si="872"/>
        <v>50183.333333333328</v>
      </c>
      <c r="I7642" s="63"/>
      <c r="J7642" s="59">
        <f t="shared" ref="J7642:J7648" si="873">H7642*C7643</f>
        <v>250916.66666666663</v>
      </c>
    </row>
    <row r="7643" spans="1:10">
      <c r="A7643" s="144">
        <v>12</v>
      </c>
      <c r="B7643" s="145" t="s">
        <v>35</v>
      </c>
      <c r="C7643" s="37">
        <v>5</v>
      </c>
      <c r="D7643" s="146">
        <v>49680</v>
      </c>
      <c r="E7643" s="28">
        <f t="shared" si="870"/>
        <v>248400</v>
      </c>
      <c r="F7643" s="29">
        <v>0</v>
      </c>
      <c r="G7643" s="30">
        <f t="shared" si="871"/>
        <v>248400</v>
      </c>
      <c r="H7643" s="63">
        <f t="shared" si="872"/>
        <v>46000</v>
      </c>
      <c r="I7643" s="63"/>
      <c r="J7643" s="59">
        <f t="shared" si="873"/>
        <v>0</v>
      </c>
    </row>
    <row r="7644" spans="1:10">
      <c r="A7644" s="144">
        <v>13</v>
      </c>
      <c r="B7644" s="145" t="s">
        <v>36</v>
      </c>
      <c r="C7644" s="37"/>
      <c r="D7644" s="149">
        <v>64152</v>
      </c>
      <c r="E7644" s="28">
        <f t="shared" si="870"/>
        <v>0</v>
      </c>
      <c r="F7644" s="29">
        <v>0</v>
      </c>
      <c r="G7644" s="30">
        <f t="shared" si="871"/>
        <v>0</v>
      </c>
      <c r="H7644" s="63">
        <f t="shared" si="872"/>
        <v>59399.999999999993</v>
      </c>
      <c r="I7644" s="63"/>
      <c r="J7644" s="59">
        <f t="shared" si="873"/>
        <v>0</v>
      </c>
    </row>
    <row r="7645" spans="1:10">
      <c r="A7645" s="144">
        <v>14</v>
      </c>
      <c r="B7645" s="145" t="s">
        <v>37</v>
      </c>
      <c r="C7645" s="37"/>
      <c r="D7645" s="149">
        <v>65934</v>
      </c>
      <c r="E7645" s="28">
        <f t="shared" si="870"/>
        <v>0</v>
      </c>
      <c r="F7645" s="29">
        <v>0</v>
      </c>
      <c r="G7645" s="30">
        <f t="shared" si="871"/>
        <v>0</v>
      </c>
      <c r="H7645" s="63">
        <f t="shared" si="872"/>
        <v>61049.999999999993</v>
      </c>
      <c r="I7645" s="63"/>
      <c r="J7645" s="59">
        <f t="shared" si="873"/>
        <v>0</v>
      </c>
    </row>
    <row r="7646" spans="1:10">
      <c r="A7646" s="144">
        <v>15</v>
      </c>
      <c r="B7646" s="145" t="s">
        <v>38</v>
      </c>
      <c r="C7646" s="37"/>
      <c r="D7646" s="149">
        <v>76626</v>
      </c>
      <c r="E7646" s="28">
        <f t="shared" si="870"/>
        <v>0</v>
      </c>
      <c r="F7646" s="124">
        <v>0</v>
      </c>
      <c r="G7646" s="30">
        <f t="shared" si="871"/>
        <v>0</v>
      </c>
      <c r="H7646" s="63">
        <f t="shared" si="872"/>
        <v>70950</v>
      </c>
      <c r="I7646" s="63"/>
      <c r="J7646" s="59">
        <f t="shared" si="873"/>
        <v>0</v>
      </c>
    </row>
    <row r="7647" spans="1:10">
      <c r="A7647" s="144">
        <v>16</v>
      </c>
      <c r="B7647" s="145" t="s">
        <v>39</v>
      </c>
      <c r="C7647" s="37"/>
      <c r="D7647" s="149">
        <v>80190</v>
      </c>
      <c r="E7647" s="28">
        <f t="shared" si="870"/>
        <v>0</v>
      </c>
      <c r="F7647" s="29">
        <v>0</v>
      </c>
      <c r="G7647" s="30">
        <f t="shared" si="871"/>
        <v>0</v>
      </c>
      <c r="H7647" s="63">
        <f t="shared" si="872"/>
        <v>74250</v>
      </c>
      <c r="I7647" s="63"/>
      <c r="J7647" s="59">
        <f t="shared" si="873"/>
        <v>0</v>
      </c>
    </row>
    <row r="7648" spans="1:10">
      <c r="A7648" s="144">
        <v>17</v>
      </c>
      <c r="B7648" s="145" t="s">
        <v>40</v>
      </c>
      <c r="C7648" s="37"/>
      <c r="D7648" s="149">
        <v>113832</v>
      </c>
      <c r="E7648" s="28">
        <f t="shared" si="870"/>
        <v>0</v>
      </c>
      <c r="F7648" s="29">
        <v>0</v>
      </c>
      <c r="G7648" s="30">
        <f t="shared" si="871"/>
        <v>0</v>
      </c>
      <c r="H7648" s="63">
        <f t="shared" si="872"/>
        <v>105400</v>
      </c>
      <c r="I7648" s="63"/>
      <c r="J7648" s="59">
        <f t="shared" si="873"/>
        <v>0</v>
      </c>
    </row>
    <row r="7649" spans="1:10" ht="17.25">
      <c r="A7649" s="144">
        <v>18</v>
      </c>
      <c r="B7649" s="145" t="s">
        <v>41</v>
      </c>
      <c r="C7649" s="37"/>
      <c r="D7649" s="150">
        <v>98010</v>
      </c>
      <c r="E7649" s="28">
        <f t="shared" si="870"/>
        <v>0</v>
      </c>
      <c r="F7649" s="29">
        <v>0</v>
      </c>
      <c r="G7649" s="30">
        <f t="shared" si="871"/>
        <v>0</v>
      </c>
      <c r="H7649" s="63">
        <f t="shared" si="872"/>
        <v>90750</v>
      </c>
      <c r="I7649" s="45"/>
      <c r="J7649" s="64"/>
    </row>
    <row r="7650" spans="1:10" ht="31.5">
      <c r="A7650" s="40"/>
      <c r="B7650" s="41" t="s">
        <v>42</v>
      </c>
      <c r="C7650" s="42">
        <f>SUM(C7632:C7649)</f>
        <v>33</v>
      </c>
      <c r="D7650" s="42"/>
      <c r="E7650" s="43">
        <f>SUM(E7632:E7649)</f>
        <v>2527810</v>
      </c>
      <c r="F7650" s="43"/>
      <c r="G7650" s="44">
        <f>SUM(G7632:G7649)</f>
        <v>2527810</v>
      </c>
      <c r="H7650" s="5"/>
      <c r="I7650" s="5"/>
      <c r="J7650" s="75">
        <f>J7649*0.08</f>
        <v>0</v>
      </c>
    </row>
    <row r="7651" spans="1:10" ht="31.5">
      <c r="A7651" s="46"/>
      <c r="B7651" s="47"/>
      <c r="C7651" s="48"/>
      <c r="D7651" s="48"/>
      <c r="E7651" s="49"/>
      <c r="F7651" s="49"/>
      <c r="G7651" s="151"/>
      <c r="H7651" s="6"/>
      <c r="I7651" s="6"/>
      <c r="J7651" s="76">
        <f>SUM(J7649:J7650)</f>
        <v>0</v>
      </c>
    </row>
    <row r="7652" spans="1:10" ht="18">
      <c r="A7652" s="283" t="s">
        <v>43</v>
      </c>
      <c r="B7652" s="283"/>
      <c r="C7652" s="284" t="s">
        <v>44</v>
      </c>
      <c r="D7652" s="284"/>
      <c r="E7652" s="54"/>
      <c r="F7652" s="54"/>
      <c r="G7652" s="55" t="s">
        <v>45</v>
      </c>
      <c r="H7652" s="141"/>
      <c r="I7652" s="141"/>
      <c r="J7652" s="141"/>
    </row>
    <row r="7658" spans="1:10" ht="15.75">
      <c r="A7658" s="279" t="s">
        <v>0</v>
      </c>
      <c r="B7658" s="279"/>
      <c r="C7658" s="279"/>
      <c r="D7658" s="279"/>
      <c r="E7658" s="279"/>
      <c r="F7658" s="279"/>
      <c r="G7658" s="279"/>
      <c r="H7658" s="141"/>
      <c r="I7658" s="141"/>
      <c r="J7658" s="141"/>
    </row>
    <row r="7659" spans="1:10" ht="15.75">
      <c r="A7659" s="279" t="s">
        <v>1</v>
      </c>
      <c r="B7659" s="279"/>
      <c r="C7659" s="279"/>
      <c r="D7659" s="279"/>
      <c r="E7659" s="279"/>
      <c r="F7659" s="279"/>
      <c r="G7659" s="279"/>
      <c r="H7659" s="1"/>
      <c r="I7659" s="1"/>
      <c r="J7659" s="71"/>
    </row>
    <row r="7660" spans="1:10" ht="15.75">
      <c r="A7660" s="279" t="s">
        <v>2</v>
      </c>
      <c r="B7660" s="279"/>
      <c r="C7660" s="279"/>
      <c r="D7660" s="279"/>
      <c r="E7660" s="279"/>
      <c r="F7660" s="279"/>
      <c r="G7660" s="279"/>
      <c r="H7660" s="1"/>
      <c r="I7660" s="1"/>
      <c r="J7660" s="71"/>
    </row>
    <row r="7661" spans="1:10" ht="15.75">
      <c r="A7661" s="279" t="s">
        <v>4</v>
      </c>
      <c r="B7661" s="279"/>
      <c r="C7661" s="279"/>
      <c r="D7661" s="279"/>
      <c r="E7661" s="279"/>
      <c r="F7661" s="279"/>
      <c r="G7661" s="279"/>
      <c r="H7661" s="1"/>
      <c r="I7661" s="1" t="s">
        <v>1297</v>
      </c>
      <c r="J7661" s="71"/>
    </row>
    <row r="7662" spans="1:10" ht="27">
      <c r="A7662" s="280" t="s">
        <v>6</v>
      </c>
      <c r="B7662" s="280"/>
      <c r="C7662" s="280"/>
      <c r="D7662" s="280"/>
      <c r="E7662" s="280"/>
      <c r="F7662" s="280"/>
      <c r="G7662" s="280"/>
      <c r="H7662" s="2"/>
      <c r="I7662" s="215" t="s">
        <v>1280</v>
      </c>
      <c r="J7662" s="72"/>
    </row>
    <row r="7663" spans="1:10" ht="27">
      <c r="A7663" s="142"/>
      <c r="B7663" s="142"/>
      <c r="C7663" s="281" t="s">
        <v>923</v>
      </c>
      <c r="D7663" s="281"/>
      <c r="E7663" s="281"/>
      <c r="F7663" s="281"/>
      <c r="G7663" s="281"/>
      <c r="H7663" s="68"/>
      <c r="I7663" s="68"/>
      <c r="J7663" s="71"/>
    </row>
    <row r="7664" spans="1:10" ht="15.75">
      <c r="A7664" s="11" t="s">
        <v>358</v>
      </c>
      <c r="B7664" s="12">
        <v>4138469597</v>
      </c>
      <c r="C7664" s="143"/>
      <c r="D7664" s="286"/>
      <c r="E7664" s="286"/>
      <c r="F7664" s="286"/>
      <c r="G7664" s="286"/>
      <c r="H7664" s="69" t="s">
        <v>161</v>
      </c>
      <c r="I7664" s="69"/>
      <c r="J7664" s="73"/>
    </row>
    <row r="7665" spans="1:10" ht="15.75">
      <c r="A7665" s="11" t="s">
        <v>9</v>
      </c>
      <c r="B7665" s="286" t="s">
        <v>924</v>
      </c>
      <c r="C7665" s="286"/>
      <c r="D7665" s="286"/>
      <c r="E7665" s="16"/>
      <c r="F7665" s="11"/>
      <c r="G7665" s="16"/>
      <c r="H7665" s="1"/>
      <c r="I7665" s="1"/>
      <c r="J7665" s="71"/>
    </row>
    <row r="7666" spans="1:10" ht="15.75">
      <c r="A7666" s="11" t="s">
        <v>11</v>
      </c>
      <c r="B7666" s="289" t="s">
        <v>925</v>
      </c>
      <c r="C7666" s="289"/>
      <c r="D7666" s="289"/>
      <c r="E7666" s="289"/>
      <c r="F7666" s="18"/>
      <c r="G7666" s="19"/>
      <c r="H7666" s="1"/>
      <c r="I7666" s="1"/>
      <c r="J7666" s="71"/>
    </row>
    <row r="7667" spans="1:10" ht="15.75">
      <c r="A7667" s="21" t="s">
        <v>14</v>
      </c>
      <c r="B7667" s="21" t="s">
        <v>16</v>
      </c>
      <c r="C7667" s="21"/>
      <c r="D7667" s="22" t="s">
        <v>18</v>
      </c>
      <c r="E7667" s="23" t="s">
        <v>19</v>
      </c>
      <c r="F7667" s="23" t="s">
        <v>20</v>
      </c>
      <c r="G7667" s="21" t="s">
        <v>21</v>
      </c>
      <c r="H7667" s="63"/>
      <c r="I7667" s="63"/>
      <c r="J7667" s="59">
        <f>H7667*C7668</f>
        <v>0</v>
      </c>
    </row>
    <row r="7668" spans="1:10">
      <c r="A7668" s="144">
        <v>1</v>
      </c>
      <c r="B7668" s="145" t="s">
        <v>23</v>
      </c>
      <c r="C7668" s="26"/>
      <c r="D7668" s="146">
        <v>79305</v>
      </c>
      <c r="E7668" s="28">
        <f t="shared" ref="E7668:E7685" si="874">D7668*C7668</f>
        <v>0</v>
      </c>
      <c r="F7668" s="29">
        <v>0</v>
      </c>
      <c r="G7668" s="30">
        <f t="shared" ref="G7668:G7685" si="875">E7668-E7668*F7668</f>
        <v>0</v>
      </c>
      <c r="H7668" s="63">
        <f t="shared" ref="H7668:H7685" si="876">D7668/1.08</f>
        <v>73430.555555555547</v>
      </c>
      <c r="I7668" s="63"/>
      <c r="J7668" s="59">
        <f>H7668*C7669</f>
        <v>0</v>
      </c>
    </row>
    <row r="7669" spans="1:10">
      <c r="A7669" s="144">
        <v>2</v>
      </c>
      <c r="B7669" s="145" t="s">
        <v>25</v>
      </c>
      <c r="C7669" s="32"/>
      <c r="D7669" s="147">
        <v>128591</v>
      </c>
      <c r="E7669" s="28">
        <f t="shared" si="874"/>
        <v>0</v>
      </c>
      <c r="F7669" s="29">
        <v>0</v>
      </c>
      <c r="G7669" s="30">
        <f t="shared" si="875"/>
        <v>0</v>
      </c>
      <c r="H7669" s="63">
        <f t="shared" si="876"/>
        <v>119065.74074074073</v>
      </c>
      <c r="I7669" s="63"/>
      <c r="J7669" s="59"/>
    </row>
    <row r="7670" spans="1:10">
      <c r="A7670" s="144">
        <v>3</v>
      </c>
      <c r="B7670" s="145" t="s">
        <v>26</v>
      </c>
      <c r="C7670" s="34"/>
      <c r="D7670" s="146">
        <v>60043</v>
      </c>
      <c r="E7670" s="28">
        <f t="shared" si="874"/>
        <v>0</v>
      </c>
      <c r="F7670" s="29">
        <v>0</v>
      </c>
      <c r="G7670" s="30">
        <f t="shared" si="875"/>
        <v>0</v>
      </c>
      <c r="H7670" s="63">
        <f t="shared" si="876"/>
        <v>55595.370370370365</v>
      </c>
      <c r="I7670" s="63"/>
      <c r="J7670" s="59"/>
    </row>
    <row r="7671" spans="1:10">
      <c r="A7671" s="144">
        <v>4</v>
      </c>
      <c r="B7671" s="145" t="s">
        <v>27</v>
      </c>
      <c r="C7671" s="106"/>
      <c r="D7671" s="146">
        <v>115781</v>
      </c>
      <c r="E7671" s="28">
        <f t="shared" si="874"/>
        <v>0</v>
      </c>
      <c r="F7671" s="29">
        <v>0</v>
      </c>
      <c r="G7671" s="30">
        <f t="shared" si="875"/>
        <v>0</v>
      </c>
      <c r="H7671" s="63">
        <f t="shared" si="876"/>
        <v>107204.62962962962</v>
      </c>
      <c r="I7671" s="63"/>
      <c r="J7671" s="59"/>
    </row>
    <row r="7672" spans="1:10">
      <c r="A7672" s="144">
        <v>5</v>
      </c>
      <c r="B7672" s="145" t="s">
        <v>28</v>
      </c>
      <c r="C7672" s="32">
        <v>0</v>
      </c>
      <c r="D7672" s="146">
        <v>119943</v>
      </c>
      <c r="E7672" s="28">
        <f t="shared" si="874"/>
        <v>0</v>
      </c>
      <c r="F7672" s="124">
        <v>0</v>
      </c>
      <c r="G7672" s="30">
        <f t="shared" si="875"/>
        <v>0</v>
      </c>
      <c r="H7672" s="63">
        <f t="shared" si="876"/>
        <v>111058.33333333333</v>
      </c>
      <c r="I7672" s="63"/>
      <c r="J7672" s="59"/>
    </row>
    <row r="7673" spans="1:10">
      <c r="A7673" s="144">
        <v>6</v>
      </c>
      <c r="B7673" s="145" t="s">
        <v>29</v>
      </c>
      <c r="C7673" s="26"/>
      <c r="D7673" s="146">
        <v>94810</v>
      </c>
      <c r="E7673" s="28">
        <f t="shared" si="874"/>
        <v>0</v>
      </c>
      <c r="F7673" s="29">
        <v>0</v>
      </c>
      <c r="G7673" s="30">
        <f t="shared" si="875"/>
        <v>0</v>
      </c>
      <c r="H7673" s="63">
        <f t="shared" si="876"/>
        <v>87787.037037037036</v>
      </c>
      <c r="I7673" s="63"/>
      <c r="J7673" s="59"/>
    </row>
    <row r="7674" spans="1:10">
      <c r="A7674" s="144">
        <v>7</v>
      </c>
      <c r="B7674" s="145" t="s">
        <v>30</v>
      </c>
      <c r="C7674" s="34"/>
      <c r="D7674" s="146">
        <v>141396</v>
      </c>
      <c r="E7674" s="28">
        <f t="shared" si="874"/>
        <v>0</v>
      </c>
      <c r="F7674" s="29">
        <v>0</v>
      </c>
      <c r="G7674" s="30">
        <f t="shared" si="875"/>
        <v>0</v>
      </c>
      <c r="H7674" s="63">
        <f t="shared" si="876"/>
        <v>130922.22222222222</v>
      </c>
      <c r="I7674" s="63"/>
      <c r="J7674" s="59"/>
    </row>
    <row r="7675" spans="1:10">
      <c r="A7675" s="144">
        <v>8</v>
      </c>
      <c r="B7675" s="145" t="s">
        <v>31</v>
      </c>
      <c r="C7675" s="26"/>
      <c r="D7675" s="146">
        <v>232931</v>
      </c>
      <c r="E7675" s="28">
        <f t="shared" si="874"/>
        <v>0</v>
      </c>
      <c r="F7675" s="29">
        <v>0</v>
      </c>
      <c r="G7675" s="30">
        <f t="shared" si="875"/>
        <v>0</v>
      </c>
      <c r="H7675" s="63">
        <f t="shared" si="876"/>
        <v>215676.85185185182</v>
      </c>
      <c r="I7675" s="63"/>
      <c r="J7675" s="59"/>
    </row>
    <row r="7676" spans="1:10">
      <c r="A7676" s="144">
        <v>9</v>
      </c>
      <c r="B7676" s="148" t="s">
        <v>32</v>
      </c>
      <c r="C7676" s="26"/>
      <c r="D7676" s="146">
        <v>101534</v>
      </c>
      <c r="E7676" s="28">
        <f t="shared" si="874"/>
        <v>0</v>
      </c>
      <c r="F7676" s="29">
        <v>0</v>
      </c>
      <c r="G7676" s="30">
        <f t="shared" si="875"/>
        <v>0</v>
      </c>
      <c r="H7676" s="63">
        <f t="shared" si="876"/>
        <v>94012.962962962964</v>
      </c>
      <c r="I7676" s="63"/>
      <c r="J7676" s="59"/>
    </row>
    <row r="7677" spans="1:10">
      <c r="A7677" s="144">
        <v>10</v>
      </c>
      <c r="B7677" s="148" t="s">
        <v>33</v>
      </c>
      <c r="C7677" s="37"/>
      <c r="D7677" s="147">
        <v>110148</v>
      </c>
      <c r="E7677" s="28">
        <f t="shared" si="874"/>
        <v>0</v>
      </c>
      <c r="F7677" s="29">
        <v>0</v>
      </c>
      <c r="G7677" s="30">
        <f t="shared" si="875"/>
        <v>0</v>
      </c>
      <c r="H7677" s="63">
        <f t="shared" si="876"/>
        <v>101988.88888888888</v>
      </c>
      <c r="I7677" s="63"/>
      <c r="J7677" s="59"/>
    </row>
    <row r="7678" spans="1:10">
      <c r="A7678" s="144">
        <v>11</v>
      </c>
      <c r="B7678" s="145" t="s">
        <v>34</v>
      </c>
      <c r="C7678" s="37">
        <v>3</v>
      </c>
      <c r="D7678" s="146">
        <v>54198</v>
      </c>
      <c r="E7678" s="28">
        <f t="shared" si="874"/>
        <v>162594</v>
      </c>
      <c r="F7678" s="29">
        <v>0</v>
      </c>
      <c r="G7678" s="30">
        <f t="shared" si="875"/>
        <v>162594</v>
      </c>
      <c r="H7678" s="63">
        <f t="shared" si="876"/>
        <v>50183.333333333328</v>
      </c>
      <c r="I7678" s="63"/>
      <c r="J7678" s="59">
        <f t="shared" ref="J7678:J7684" si="877">H7678*C7679</f>
        <v>150550</v>
      </c>
    </row>
    <row r="7679" spans="1:10">
      <c r="A7679" s="144">
        <v>12</v>
      </c>
      <c r="B7679" s="145" t="s">
        <v>35</v>
      </c>
      <c r="C7679" s="37">
        <v>3</v>
      </c>
      <c r="D7679" s="146">
        <v>49680</v>
      </c>
      <c r="E7679" s="28">
        <f t="shared" si="874"/>
        <v>149040</v>
      </c>
      <c r="F7679" s="29">
        <v>0</v>
      </c>
      <c r="G7679" s="30">
        <f t="shared" si="875"/>
        <v>149040</v>
      </c>
      <c r="H7679" s="63">
        <f t="shared" si="876"/>
        <v>46000</v>
      </c>
      <c r="I7679" s="63"/>
      <c r="J7679" s="59">
        <f t="shared" si="877"/>
        <v>0</v>
      </c>
    </row>
    <row r="7680" spans="1:10">
      <c r="A7680" s="144">
        <v>13</v>
      </c>
      <c r="B7680" s="145" t="s">
        <v>36</v>
      </c>
      <c r="C7680" s="37"/>
      <c r="D7680" s="149">
        <v>64152</v>
      </c>
      <c r="E7680" s="28">
        <f t="shared" si="874"/>
        <v>0</v>
      </c>
      <c r="F7680" s="29">
        <v>0</v>
      </c>
      <c r="G7680" s="30">
        <f t="shared" si="875"/>
        <v>0</v>
      </c>
      <c r="H7680" s="63">
        <f t="shared" si="876"/>
        <v>59399.999999999993</v>
      </c>
      <c r="I7680" s="63"/>
      <c r="J7680" s="59">
        <f t="shared" si="877"/>
        <v>0</v>
      </c>
    </row>
    <row r="7681" spans="1:10">
      <c r="A7681" s="144">
        <v>14</v>
      </c>
      <c r="B7681" s="145" t="s">
        <v>37</v>
      </c>
      <c r="C7681" s="37"/>
      <c r="D7681" s="149">
        <v>65934</v>
      </c>
      <c r="E7681" s="28">
        <f t="shared" si="874"/>
        <v>0</v>
      </c>
      <c r="F7681" s="29">
        <v>0</v>
      </c>
      <c r="G7681" s="30">
        <f t="shared" si="875"/>
        <v>0</v>
      </c>
      <c r="H7681" s="63">
        <f t="shared" si="876"/>
        <v>61049.999999999993</v>
      </c>
      <c r="I7681" s="63"/>
      <c r="J7681" s="59">
        <f t="shared" si="877"/>
        <v>0</v>
      </c>
    </row>
    <row r="7682" spans="1:10">
      <c r="A7682" s="144">
        <v>15</v>
      </c>
      <c r="B7682" s="145" t="s">
        <v>38</v>
      </c>
      <c r="C7682" s="37"/>
      <c r="D7682" s="149">
        <v>76626</v>
      </c>
      <c r="E7682" s="28">
        <f t="shared" si="874"/>
        <v>0</v>
      </c>
      <c r="F7682" s="124">
        <v>0</v>
      </c>
      <c r="G7682" s="30">
        <f t="shared" si="875"/>
        <v>0</v>
      </c>
      <c r="H7682" s="63">
        <f t="shared" si="876"/>
        <v>70950</v>
      </c>
      <c r="I7682" s="63"/>
      <c r="J7682" s="59">
        <f t="shared" si="877"/>
        <v>0</v>
      </c>
    </row>
    <row r="7683" spans="1:10">
      <c r="A7683" s="144">
        <v>16</v>
      </c>
      <c r="B7683" s="145" t="s">
        <v>39</v>
      </c>
      <c r="C7683" s="37"/>
      <c r="D7683" s="149">
        <v>80190</v>
      </c>
      <c r="E7683" s="28">
        <f t="shared" si="874"/>
        <v>0</v>
      </c>
      <c r="F7683" s="29">
        <v>0</v>
      </c>
      <c r="G7683" s="30">
        <f t="shared" si="875"/>
        <v>0</v>
      </c>
      <c r="H7683" s="63">
        <f t="shared" si="876"/>
        <v>74250</v>
      </c>
      <c r="I7683" s="63"/>
      <c r="J7683" s="59">
        <f t="shared" si="877"/>
        <v>371250</v>
      </c>
    </row>
    <row r="7684" spans="1:10">
      <c r="A7684" s="144">
        <v>17</v>
      </c>
      <c r="B7684" s="145" t="s">
        <v>40</v>
      </c>
      <c r="C7684" s="37">
        <v>5</v>
      </c>
      <c r="D7684" s="149">
        <v>113832</v>
      </c>
      <c r="E7684" s="28">
        <f t="shared" si="874"/>
        <v>569160</v>
      </c>
      <c r="F7684" s="29">
        <v>0</v>
      </c>
      <c r="G7684" s="30">
        <f t="shared" si="875"/>
        <v>569160</v>
      </c>
      <c r="H7684" s="63">
        <f t="shared" si="876"/>
        <v>105400</v>
      </c>
      <c r="I7684" s="63"/>
      <c r="J7684" s="59">
        <f t="shared" si="877"/>
        <v>0</v>
      </c>
    </row>
    <row r="7685" spans="1:10" ht="17.25">
      <c r="A7685" s="144">
        <v>18</v>
      </c>
      <c r="B7685" s="145" t="s">
        <v>41</v>
      </c>
      <c r="C7685" s="37"/>
      <c r="D7685" s="150">
        <v>98010</v>
      </c>
      <c r="E7685" s="28">
        <f t="shared" si="874"/>
        <v>0</v>
      </c>
      <c r="F7685" s="29">
        <v>0</v>
      </c>
      <c r="G7685" s="30">
        <f t="shared" si="875"/>
        <v>0</v>
      </c>
      <c r="H7685" s="63">
        <f t="shared" si="876"/>
        <v>90750</v>
      </c>
      <c r="I7685" s="45"/>
      <c r="J7685" s="64"/>
    </row>
    <row r="7686" spans="1:10" ht="31.5">
      <c r="A7686" s="40"/>
      <c r="B7686" s="41" t="s">
        <v>42</v>
      </c>
      <c r="C7686" s="42">
        <f>SUM(C7668:C7685)</f>
        <v>11</v>
      </c>
      <c r="D7686" s="42"/>
      <c r="E7686" s="43">
        <f>SUM(E7668:E7685)</f>
        <v>880794</v>
      </c>
      <c r="F7686" s="43"/>
      <c r="G7686" s="44">
        <f>SUM(G7668:G7685)</f>
        <v>880794</v>
      </c>
      <c r="H7686" s="5"/>
      <c r="I7686" s="5"/>
      <c r="J7686" s="75">
        <f>J7685*0.08</f>
        <v>0</v>
      </c>
    </row>
    <row r="7687" spans="1:10" ht="31.5">
      <c r="A7687" s="46"/>
      <c r="B7687" s="47"/>
      <c r="C7687" s="48"/>
      <c r="D7687" s="48"/>
      <c r="E7687" s="49"/>
      <c r="F7687" s="49"/>
      <c r="G7687" s="151"/>
      <c r="H7687" s="6"/>
      <c r="I7687" s="6"/>
      <c r="J7687" s="76">
        <f>SUM(J7685:J7686)</f>
        <v>0</v>
      </c>
    </row>
    <row r="7688" spans="1:10" ht="18">
      <c r="A7688" s="283" t="s">
        <v>43</v>
      </c>
      <c r="B7688" s="283"/>
      <c r="C7688" s="284" t="s">
        <v>44</v>
      </c>
      <c r="D7688" s="284"/>
      <c r="E7688" s="54"/>
      <c r="F7688" s="54"/>
      <c r="G7688" s="55" t="s">
        <v>45</v>
      </c>
      <c r="H7688" s="141"/>
      <c r="I7688" s="141"/>
      <c r="J7688" s="141"/>
    </row>
    <row r="7695" spans="1:10" ht="15.75">
      <c r="A7695" s="279" t="s">
        <v>0</v>
      </c>
      <c r="B7695" s="279"/>
      <c r="C7695" s="279"/>
      <c r="D7695" s="279"/>
      <c r="E7695" s="279"/>
      <c r="F7695" s="279"/>
      <c r="G7695" s="279"/>
      <c r="H7695" s="141"/>
      <c r="I7695" s="141"/>
      <c r="J7695" s="141"/>
    </row>
    <row r="7696" spans="1:10" ht="15.75">
      <c r="A7696" s="279" t="s">
        <v>1</v>
      </c>
      <c r="B7696" s="279"/>
      <c r="C7696" s="279"/>
      <c r="D7696" s="279"/>
      <c r="E7696" s="279"/>
      <c r="F7696" s="279"/>
      <c r="G7696" s="279"/>
      <c r="H7696" s="1"/>
      <c r="I7696" s="1"/>
      <c r="J7696" s="71"/>
    </row>
    <row r="7697" spans="1:10" ht="15.75">
      <c r="A7697" s="279" t="s">
        <v>2</v>
      </c>
      <c r="B7697" s="279"/>
      <c r="C7697" s="279"/>
      <c r="D7697" s="279"/>
      <c r="E7697" s="279"/>
      <c r="F7697" s="279"/>
      <c r="G7697" s="279"/>
      <c r="H7697" s="1"/>
      <c r="I7697" s="1"/>
      <c r="J7697" s="71"/>
    </row>
    <row r="7698" spans="1:10" ht="15.75">
      <c r="A7698" s="279" t="s">
        <v>4</v>
      </c>
      <c r="B7698" s="279"/>
      <c r="C7698" s="279"/>
      <c r="D7698" s="279"/>
      <c r="E7698" s="279"/>
      <c r="F7698" s="279"/>
      <c r="G7698" s="279"/>
      <c r="H7698" s="1"/>
      <c r="I7698" s="1"/>
      <c r="J7698" s="71"/>
    </row>
    <row r="7699" spans="1:10" ht="27">
      <c r="A7699" s="280" t="s">
        <v>6</v>
      </c>
      <c r="B7699" s="280"/>
      <c r="C7699" s="280"/>
      <c r="D7699" s="280"/>
      <c r="E7699" s="280"/>
      <c r="F7699" s="280"/>
      <c r="G7699" s="280"/>
      <c r="H7699" s="2"/>
      <c r="I7699" s="2"/>
      <c r="J7699" s="72"/>
    </row>
    <row r="7700" spans="1:10" ht="27">
      <c r="A7700" s="142"/>
      <c r="B7700" s="142"/>
      <c r="C7700" s="281" t="s">
        <v>923</v>
      </c>
      <c r="D7700" s="281"/>
      <c r="E7700" s="281"/>
      <c r="F7700" s="281"/>
      <c r="G7700" s="281"/>
      <c r="H7700" s="68"/>
      <c r="I7700" s="68"/>
      <c r="J7700" s="71"/>
    </row>
    <row r="7701" spans="1:10" ht="15.75">
      <c r="A7701" s="11" t="s">
        <v>358</v>
      </c>
      <c r="B7701" s="12">
        <v>4138495762</v>
      </c>
      <c r="C7701" s="143"/>
      <c r="D7701" s="286"/>
      <c r="E7701" s="286"/>
      <c r="F7701" s="286"/>
      <c r="G7701" s="286"/>
      <c r="H7701" s="69" t="s">
        <v>161</v>
      </c>
      <c r="I7701" s="69"/>
      <c r="J7701" s="73"/>
    </row>
    <row r="7702" spans="1:10" ht="15.75">
      <c r="A7702" s="11" t="s">
        <v>9</v>
      </c>
      <c r="B7702" s="286" t="s">
        <v>728</v>
      </c>
      <c r="C7702" s="286"/>
      <c r="D7702" s="286"/>
      <c r="E7702" s="16"/>
      <c r="F7702" s="11"/>
      <c r="G7702" s="16"/>
      <c r="H7702" s="1"/>
      <c r="I7702" s="1"/>
      <c r="J7702" s="71"/>
    </row>
    <row r="7703" spans="1:10" ht="15.75">
      <c r="A7703" s="11" t="s">
        <v>11</v>
      </c>
      <c r="B7703" s="289" t="s">
        <v>726</v>
      </c>
      <c r="C7703" s="289"/>
      <c r="D7703" s="289"/>
      <c r="E7703" s="289"/>
      <c r="F7703" s="18"/>
      <c r="G7703" s="19"/>
      <c r="H7703" s="1"/>
      <c r="I7703" s="1"/>
      <c r="J7703" s="71"/>
    </row>
    <row r="7704" spans="1:10" ht="15.75">
      <c r="A7704" s="21" t="s">
        <v>14</v>
      </c>
      <c r="B7704" s="21" t="s">
        <v>16</v>
      </c>
      <c r="C7704" s="21"/>
      <c r="D7704" s="22" t="s">
        <v>18</v>
      </c>
      <c r="E7704" s="23" t="s">
        <v>19</v>
      </c>
      <c r="F7704" s="23" t="s">
        <v>20</v>
      </c>
      <c r="G7704" s="21" t="s">
        <v>21</v>
      </c>
      <c r="H7704" s="63"/>
      <c r="I7704" s="63"/>
      <c r="J7704" s="59">
        <f>H7704*C7705</f>
        <v>0</v>
      </c>
    </row>
    <row r="7705" spans="1:10">
      <c r="A7705" s="144">
        <v>1</v>
      </c>
      <c r="B7705" s="145" t="s">
        <v>23</v>
      </c>
      <c r="C7705" s="26"/>
      <c r="D7705" s="146">
        <v>79305</v>
      </c>
      <c r="E7705" s="28">
        <f t="shared" ref="E7705:E7722" si="878">D7705*C7705</f>
        <v>0</v>
      </c>
      <c r="F7705" s="29">
        <v>0</v>
      </c>
      <c r="G7705" s="30">
        <f t="shared" ref="G7705:G7722" si="879">E7705-E7705*F7705</f>
        <v>0</v>
      </c>
      <c r="H7705" s="63">
        <f t="shared" ref="H7705:H7722" si="880">D7705/1.08</f>
        <v>73430.555555555547</v>
      </c>
      <c r="I7705" s="63"/>
      <c r="J7705" s="59">
        <f>H7705*C7706</f>
        <v>0</v>
      </c>
    </row>
    <row r="7706" spans="1:10">
      <c r="A7706" s="144">
        <v>2</v>
      </c>
      <c r="B7706" s="145" t="s">
        <v>25</v>
      </c>
      <c r="C7706" s="32"/>
      <c r="D7706" s="147">
        <v>128591</v>
      </c>
      <c r="E7706" s="28">
        <f t="shared" si="878"/>
        <v>0</v>
      </c>
      <c r="F7706" s="29">
        <v>0</v>
      </c>
      <c r="G7706" s="30">
        <f t="shared" si="879"/>
        <v>0</v>
      </c>
      <c r="H7706" s="63">
        <f t="shared" si="880"/>
        <v>119065.74074074073</v>
      </c>
      <c r="I7706" s="63"/>
      <c r="J7706" s="59"/>
    </row>
    <row r="7707" spans="1:10">
      <c r="A7707" s="144">
        <v>3</v>
      </c>
      <c r="B7707" s="145" t="s">
        <v>26</v>
      </c>
      <c r="C7707" s="34">
        <v>5</v>
      </c>
      <c r="D7707" s="146">
        <v>60043</v>
      </c>
      <c r="E7707" s="28">
        <f t="shared" si="878"/>
        <v>300215</v>
      </c>
      <c r="F7707" s="29">
        <v>0</v>
      </c>
      <c r="G7707" s="30">
        <f t="shared" si="879"/>
        <v>300215</v>
      </c>
      <c r="H7707" s="63">
        <f t="shared" si="880"/>
        <v>55595.370370370365</v>
      </c>
      <c r="I7707" s="63"/>
      <c r="J7707" s="59"/>
    </row>
    <row r="7708" spans="1:10">
      <c r="A7708" s="144">
        <v>4</v>
      </c>
      <c r="B7708" s="145" t="s">
        <v>27</v>
      </c>
      <c r="C7708" s="106"/>
      <c r="D7708" s="146">
        <v>115781</v>
      </c>
      <c r="E7708" s="28">
        <f t="shared" si="878"/>
        <v>0</v>
      </c>
      <c r="F7708" s="29">
        <v>0</v>
      </c>
      <c r="G7708" s="30">
        <f t="shared" si="879"/>
        <v>0</v>
      </c>
      <c r="H7708" s="63">
        <f t="shared" si="880"/>
        <v>107204.62962962962</v>
      </c>
      <c r="I7708" s="63"/>
      <c r="J7708" s="59"/>
    </row>
    <row r="7709" spans="1:10">
      <c r="A7709" s="144">
        <v>5</v>
      </c>
      <c r="B7709" s="145" t="s">
        <v>28</v>
      </c>
      <c r="C7709" s="32"/>
      <c r="D7709" s="146">
        <v>119943</v>
      </c>
      <c r="E7709" s="28">
        <f t="shared" si="878"/>
        <v>0</v>
      </c>
      <c r="F7709" s="124">
        <v>0</v>
      </c>
      <c r="G7709" s="30">
        <f t="shared" si="879"/>
        <v>0</v>
      </c>
      <c r="H7709" s="63">
        <f t="shared" si="880"/>
        <v>111058.33333333333</v>
      </c>
      <c r="I7709" s="63"/>
      <c r="J7709" s="59"/>
    </row>
    <row r="7710" spans="1:10">
      <c r="A7710" s="144">
        <v>6</v>
      </c>
      <c r="B7710" s="145" t="s">
        <v>29</v>
      </c>
      <c r="C7710" s="26"/>
      <c r="D7710" s="146">
        <v>94810</v>
      </c>
      <c r="E7710" s="28">
        <f t="shared" si="878"/>
        <v>0</v>
      </c>
      <c r="F7710" s="29">
        <v>0</v>
      </c>
      <c r="G7710" s="30">
        <f t="shared" si="879"/>
        <v>0</v>
      </c>
      <c r="H7710" s="63">
        <f t="shared" si="880"/>
        <v>87787.037037037036</v>
      </c>
      <c r="I7710" s="63"/>
      <c r="J7710" s="59"/>
    </row>
    <row r="7711" spans="1:10">
      <c r="A7711" s="144">
        <v>7</v>
      </c>
      <c r="B7711" s="145" t="s">
        <v>30</v>
      </c>
      <c r="C7711" s="34"/>
      <c r="D7711" s="146">
        <v>141396</v>
      </c>
      <c r="E7711" s="28">
        <f t="shared" si="878"/>
        <v>0</v>
      </c>
      <c r="F7711" s="29">
        <v>0</v>
      </c>
      <c r="G7711" s="30">
        <f t="shared" si="879"/>
        <v>0</v>
      </c>
      <c r="H7711" s="63">
        <f t="shared" si="880"/>
        <v>130922.22222222222</v>
      </c>
      <c r="I7711" s="63"/>
      <c r="J7711" s="59"/>
    </row>
    <row r="7712" spans="1:10">
      <c r="A7712" s="144">
        <v>8</v>
      </c>
      <c r="B7712" s="145" t="s">
        <v>31</v>
      </c>
      <c r="C7712" s="26"/>
      <c r="D7712" s="146">
        <v>232931</v>
      </c>
      <c r="E7712" s="28">
        <f t="shared" si="878"/>
        <v>0</v>
      </c>
      <c r="F7712" s="29">
        <v>0</v>
      </c>
      <c r="G7712" s="30">
        <f t="shared" si="879"/>
        <v>0</v>
      </c>
      <c r="H7712" s="63">
        <f t="shared" si="880"/>
        <v>215676.85185185182</v>
      </c>
      <c r="I7712" s="63"/>
      <c r="J7712" s="59"/>
    </row>
    <row r="7713" spans="1:10">
      <c r="A7713" s="144">
        <v>9</v>
      </c>
      <c r="B7713" s="148" t="s">
        <v>32</v>
      </c>
      <c r="C7713" s="26"/>
      <c r="D7713" s="146">
        <v>101534</v>
      </c>
      <c r="E7713" s="28">
        <f t="shared" si="878"/>
        <v>0</v>
      </c>
      <c r="F7713" s="29">
        <v>0</v>
      </c>
      <c r="G7713" s="30">
        <f t="shared" si="879"/>
        <v>0</v>
      </c>
      <c r="H7713" s="63">
        <f t="shared" si="880"/>
        <v>94012.962962962964</v>
      </c>
      <c r="I7713" s="63"/>
      <c r="J7713" s="59"/>
    </row>
    <row r="7714" spans="1:10">
      <c r="A7714" s="144">
        <v>10</v>
      </c>
      <c r="B7714" s="148" t="s">
        <v>33</v>
      </c>
      <c r="C7714" s="37"/>
      <c r="D7714" s="147">
        <v>110148</v>
      </c>
      <c r="E7714" s="28">
        <f t="shared" si="878"/>
        <v>0</v>
      </c>
      <c r="F7714" s="29">
        <v>0</v>
      </c>
      <c r="G7714" s="30">
        <f t="shared" si="879"/>
        <v>0</v>
      </c>
      <c r="H7714" s="63">
        <f t="shared" si="880"/>
        <v>101988.88888888888</v>
      </c>
      <c r="I7714" s="63"/>
      <c r="J7714" s="59"/>
    </row>
    <row r="7715" spans="1:10">
      <c r="A7715" s="144">
        <v>11</v>
      </c>
      <c r="B7715" s="145" t="s">
        <v>34</v>
      </c>
      <c r="C7715" s="37">
        <v>10</v>
      </c>
      <c r="D7715" s="146">
        <v>54198</v>
      </c>
      <c r="E7715" s="28">
        <f t="shared" si="878"/>
        <v>541980</v>
      </c>
      <c r="F7715" s="29">
        <v>0</v>
      </c>
      <c r="G7715" s="30">
        <f t="shared" si="879"/>
        <v>541980</v>
      </c>
      <c r="H7715" s="63">
        <f t="shared" si="880"/>
        <v>50183.333333333328</v>
      </c>
      <c r="I7715" s="63"/>
      <c r="J7715" s="59">
        <f t="shared" ref="J7715:J7721" si="881">H7715*C7716</f>
        <v>501833.33333333326</v>
      </c>
    </row>
    <row r="7716" spans="1:10">
      <c r="A7716" s="144">
        <v>12</v>
      </c>
      <c r="B7716" s="145" t="s">
        <v>35</v>
      </c>
      <c r="C7716" s="37">
        <v>10</v>
      </c>
      <c r="D7716" s="146">
        <v>49680</v>
      </c>
      <c r="E7716" s="28">
        <f t="shared" si="878"/>
        <v>496800</v>
      </c>
      <c r="F7716" s="29">
        <v>0</v>
      </c>
      <c r="G7716" s="30">
        <f t="shared" si="879"/>
        <v>496800</v>
      </c>
      <c r="H7716" s="63">
        <f t="shared" si="880"/>
        <v>46000</v>
      </c>
      <c r="I7716" s="63"/>
      <c r="J7716" s="59">
        <f t="shared" si="881"/>
        <v>0</v>
      </c>
    </row>
    <row r="7717" spans="1:10">
      <c r="A7717" s="144">
        <v>13</v>
      </c>
      <c r="B7717" s="145" t="s">
        <v>36</v>
      </c>
      <c r="C7717" s="37"/>
      <c r="D7717" s="149">
        <v>64152</v>
      </c>
      <c r="E7717" s="28">
        <f t="shared" si="878"/>
        <v>0</v>
      </c>
      <c r="F7717" s="29">
        <v>0</v>
      </c>
      <c r="G7717" s="30">
        <f t="shared" si="879"/>
        <v>0</v>
      </c>
      <c r="H7717" s="63">
        <f t="shared" si="880"/>
        <v>59399.999999999993</v>
      </c>
      <c r="I7717" s="63"/>
      <c r="J7717" s="59">
        <f t="shared" si="881"/>
        <v>0</v>
      </c>
    </row>
    <row r="7718" spans="1:10">
      <c r="A7718" s="144">
        <v>14</v>
      </c>
      <c r="B7718" s="145" t="s">
        <v>37</v>
      </c>
      <c r="C7718" s="37"/>
      <c r="D7718" s="149">
        <v>65934</v>
      </c>
      <c r="E7718" s="28">
        <f t="shared" si="878"/>
        <v>0</v>
      </c>
      <c r="F7718" s="29">
        <v>0</v>
      </c>
      <c r="G7718" s="30">
        <f t="shared" si="879"/>
        <v>0</v>
      </c>
      <c r="H7718" s="63">
        <f t="shared" si="880"/>
        <v>61049.999999999993</v>
      </c>
      <c r="I7718" s="63"/>
      <c r="J7718" s="59">
        <f t="shared" si="881"/>
        <v>0</v>
      </c>
    </row>
    <row r="7719" spans="1:10">
      <c r="A7719" s="144">
        <v>15</v>
      </c>
      <c r="B7719" s="145" t="s">
        <v>38</v>
      </c>
      <c r="C7719" s="37"/>
      <c r="D7719" s="149">
        <v>76626</v>
      </c>
      <c r="E7719" s="28">
        <f t="shared" si="878"/>
        <v>0</v>
      </c>
      <c r="F7719" s="124">
        <v>0</v>
      </c>
      <c r="G7719" s="30">
        <f t="shared" si="879"/>
        <v>0</v>
      </c>
      <c r="H7719" s="63">
        <f t="shared" si="880"/>
        <v>70950</v>
      </c>
      <c r="I7719" s="63"/>
      <c r="J7719" s="59">
        <f t="shared" si="881"/>
        <v>0</v>
      </c>
    </row>
    <row r="7720" spans="1:10">
      <c r="A7720" s="144">
        <v>16</v>
      </c>
      <c r="B7720" s="145" t="s">
        <v>39</v>
      </c>
      <c r="C7720" s="37"/>
      <c r="D7720" s="149">
        <v>80190</v>
      </c>
      <c r="E7720" s="28">
        <f t="shared" si="878"/>
        <v>0</v>
      </c>
      <c r="F7720" s="29">
        <v>0</v>
      </c>
      <c r="G7720" s="30">
        <f t="shared" si="879"/>
        <v>0</v>
      </c>
      <c r="H7720" s="63">
        <f t="shared" si="880"/>
        <v>74250</v>
      </c>
      <c r="I7720" s="63"/>
      <c r="J7720" s="59">
        <f t="shared" si="881"/>
        <v>0</v>
      </c>
    </row>
    <row r="7721" spans="1:10">
      <c r="A7721" s="144">
        <v>17</v>
      </c>
      <c r="B7721" s="145" t="s">
        <v>40</v>
      </c>
      <c r="C7721" s="37"/>
      <c r="D7721" s="149">
        <v>113832</v>
      </c>
      <c r="E7721" s="28">
        <f t="shared" si="878"/>
        <v>0</v>
      </c>
      <c r="F7721" s="29">
        <v>0</v>
      </c>
      <c r="G7721" s="30">
        <f t="shared" si="879"/>
        <v>0</v>
      </c>
      <c r="H7721" s="63">
        <f t="shared" si="880"/>
        <v>105400</v>
      </c>
      <c r="I7721" s="63"/>
      <c r="J7721" s="59">
        <f t="shared" si="881"/>
        <v>0</v>
      </c>
    </row>
    <row r="7722" spans="1:10" ht="17.25">
      <c r="A7722" s="144">
        <v>18</v>
      </c>
      <c r="B7722" s="145" t="s">
        <v>41</v>
      </c>
      <c r="C7722" s="37"/>
      <c r="D7722" s="150">
        <v>98010</v>
      </c>
      <c r="E7722" s="28">
        <f t="shared" si="878"/>
        <v>0</v>
      </c>
      <c r="F7722" s="29">
        <v>0</v>
      </c>
      <c r="G7722" s="30">
        <f t="shared" si="879"/>
        <v>0</v>
      </c>
      <c r="H7722" s="63">
        <f t="shared" si="880"/>
        <v>90750</v>
      </c>
      <c r="I7722" s="45"/>
      <c r="J7722" s="64"/>
    </row>
    <row r="7723" spans="1:10" ht="31.5">
      <c r="A7723" s="40"/>
      <c r="B7723" s="41" t="s">
        <v>42</v>
      </c>
      <c r="C7723" s="42">
        <f>SUM(C7705:C7722)</f>
        <v>25</v>
      </c>
      <c r="D7723" s="42"/>
      <c r="E7723" s="43">
        <f>SUM(E7705:E7722)</f>
        <v>1338995</v>
      </c>
      <c r="F7723" s="43"/>
      <c r="G7723" s="44">
        <f>SUM(G7705:G7722)</f>
        <v>1338995</v>
      </c>
      <c r="H7723" s="5"/>
      <c r="I7723" s="5"/>
      <c r="J7723" s="75">
        <f>J7722*0.08</f>
        <v>0</v>
      </c>
    </row>
    <row r="7724" spans="1:10" ht="31.5">
      <c r="A7724" s="46"/>
      <c r="B7724" s="47"/>
      <c r="C7724" s="48"/>
      <c r="D7724" s="48"/>
      <c r="E7724" s="49"/>
      <c r="F7724" s="49"/>
      <c r="G7724" s="151"/>
      <c r="H7724" s="6"/>
      <c r="I7724" s="6"/>
      <c r="J7724" s="76">
        <f>SUM(J7722:J7723)</f>
        <v>0</v>
      </c>
    </row>
    <row r="7725" spans="1:10" ht="18">
      <c r="A7725" s="283" t="s">
        <v>43</v>
      </c>
      <c r="B7725" s="283"/>
      <c r="C7725" s="284" t="s">
        <v>44</v>
      </c>
      <c r="D7725" s="284"/>
      <c r="E7725" s="54"/>
      <c r="F7725" s="54"/>
      <c r="G7725" s="55" t="s">
        <v>45</v>
      </c>
      <c r="H7725" s="141"/>
      <c r="I7725" s="141"/>
      <c r="J7725" s="141"/>
    </row>
    <row r="7731" spans="1:10" ht="15.75">
      <c r="A7731" s="279" t="s">
        <v>0</v>
      </c>
      <c r="B7731" s="279"/>
      <c r="C7731" s="279"/>
      <c r="D7731" s="279"/>
      <c r="E7731" s="279"/>
      <c r="F7731" s="279"/>
      <c r="G7731" s="279"/>
      <c r="H7731" s="141"/>
      <c r="I7731" s="141"/>
      <c r="J7731" s="141"/>
    </row>
    <row r="7732" spans="1:10" ht="15.75">
      <c r="A7732" s="279" t="s">
        <v>1</v>
      </c>
      <c r="B7732" s="279"/>
      <c r="C7732" s="279"/>
      <c r="D7732" s="279"/>
      <c r="E7732" s="279"/>
      <c r="F7732" s="279"/>
      <c r="G7732" s="279"/>
      <c r="H7732" s="1"/>
      <c r="I7732" s="1"/>
      <c r="J7732" s="71"/>
    </row>
    <row r="7733" spans="1:10" ht="15.75">
      <c r="A7733" s="279" t="s">
        <v>2</v>
      </c>
      <c r="B7733" s="279"/>
      <c r="C7733" s="279"/>
      <c r="D7733" s="279"/>
      <c r="E7733" s="279"/>
      <c r="F7733" s="279"/>
      <c r="G7733" s="279"/>
      <c r="H7733" s="1"/>
      <c r="I7733" s="1"/>
      <c r="J7733" s="71"/>
    </row>
    <row r="7734" spans="1:10" ht="15.75">
      <c r="A7734" s="279" t="s">
        <v>4</v>
      </c>
      <c r="B7734" s="279"/>
      <c r="C7734" s="279"/>
      <c r="D7734" s="279"/>
      <c r="E7734" s="279"/>
      <c r="F7734" s="279"/>
      <c r="G7734" s="279"/>
      <c r="H7734" s="1"/>
      <c r="I7734" s="1"/>
      <c r="J7734" s="71"/>
    </row>
    <row r="7735" spans="1:10" ht="27">
      <c r="A7735" s="280" t="s">
        <v>6</v>
      </c>
      <c r="B7735" s="280"/>
      <c r="C7735" s="280"/>
      <c r="D7735" s="280"/>
      <c r="E7735" s="280"/>
      <c r="F7735" s="280"/>
      <c r="G7735" s="280"/>
      <c r="H7735" s="2"/>
      <c r="I7735" s="2"/>
      <c r="J7735" s="72"/>
    </row>
    <row r="7736" spans="1:10" ht="27">
      <c r="A7736" s="142"/>
      <c r="B7736" s="142"/>
      <c r="C7736" s="281" t="s">
        <v>923</v>
      </c>
      <c r="D7736" s="281"/>
      <c r="E7736" s="281"/>
      <c r="F7736" s="281"/>
      <c r="G7736" s="281"/>
      <c r="H7736" s="68"/>
      <c r="I7736" s="68"/>
      <c r="J7736" s="71"/>
    </row>
    <row r="7737" spans="1:10" ht="15.75">
      <c r="A7737" s="11" t="s">
        <v>358</v>
      </c>
      <c r="B7737" s="12">
        <v>4138450601</v>
      </c>
      <c r="C7737" s="143"/>
      <c r="D7737" s="286"/>
      <c r="E7737" s="286"/>
      <c r="F7737" s="286"/>
      <c r="G7737" s="286"/>
      <c r="H7737" s="69" t="s">
        <v>161</v>
      </c>
      <c r="I7737" s="69"/>
      <c r="J7737" s="73"/>
    </row>
    <row r="7738" spans="1:10" ht="15.75">
      <c r="A7738" s="11" t="s">
        <v>9</v>
      </c>
      <c r="B7738" s="286" t="s">
        <v>926</v>
      </c>
      <c r="C7738" s="286"/>
      <c r="D7738" s="286"/>
      <c r="E7738" s="16"/>
      <c r="F7738" s="11"/>
      <c r="G7738" s="16"/>
      <c r="H7738" s="1"/>
      <c r="I7738" s="1"/>
      <c r="J7738" s="71"/>
    </row>
    <row r="7739" spans="1:10" ht="15.75">
      <c r="A7739" s="11" t="s">
        <v>11</v>
      </c>
      <c r="B7739" s="289" t="s">
        <v>726</v>
      </c>
      <c r="C7739" s="289"/>
      <c r="D7739" s="289"/>
      <c r="E7739" s="289"/>
      <c r="F7739" s="18"/>
      <c r="G7739" s="19"/>
      <c r="H7739" s="1"/>
      <c r="I7739" s="1"/>
      <c r="J7739" s="71"/>
    </row>
    <row r="7740" spans="1:10" ht="15.75">
      <c r="A7740" s="21" t="s">
        <v>14</v>
      </c>
      <c r="B7740" s="21" t="s">
        <v>16</v>
      </c>
      <c r="C7740" s="21"/>
      <c r="D7740" s="22" t="s">
        <v>18</v>
      </c>
      <c r="E7740" s="23" t="s">
        <v>19</v>
      </c>
      <c r="F7740" s="23" t="s">
        <v>20</v>
      </c>
      <c r="G7740" s="21" t="s">
        <v>21</v>
      </c>
      <c r="H7740" s="63"/>
      <c r="I7740" s="63"/>
      <c r="J7740" s="59">
        <f>H7740*C7741</f>
        <v>0</v>
      </c>
    </row>
    <row r="7741" spans="1:10">
      <c r="A7741" s="144">
        <v>1</v>
      </c>
      <c r="B7741" s="145" t="s">
        <v>23</v>
      </c>
      <c r="C7741" s="26"/>
      <c r="D7741" s="146">
        <v>79305</v>
      </c>
      <c r="E7741" s="28">
        <f t="shared" ref="E7741:E7758" si="882">D7741*C7741</f>
        <v>0</v>
      </c>
      <c r="F7741" s="29">
        <v>0</v>
      </c>
      <c r="G7741" s="30">
        <f t="shared" ref="G7741:G7758" si="883">E7741-E7741*F7741</f>
        <v>0</v>
      </c>
      <c r="H7741" s="63">
        <f t="shared" ref="H7741:H7758" si="884">D7741/1.08</f>
        <v>73430.555555555547</v>
      </c>
      <c r="I7741" s="63"/>
      <c r="J7741" s="59">
        <f>H7741*C7742</f>
        <v>0</v>
      </c>
    </row>
    <row r="7742" spans="1:10">
      <c r="A7742" s="144">
        <v>2</v>
      </c>
      <c r="B7742" s="145" t="s">
        <v>25</v>
      </c>
      <c r="C7742" s="32"/>
      <c r="D7742" s="147">
        <v>128591</v>
      </c>
      <c r="E7742" s="28">
        <f t="shared" si="882"/>
        <v>0</v>
      </c>
      <c r="F7742" s="29">
        <v>0</v>
      </c>
      <c r="G7742" s="30">
        <f t="shared" si="883"/>
        <v>0</v>
      </c>
      <c r="H7742" s="63">
        <f t="shared" si="884"/>
        <v>119065.74074074073</v>
      </c>
      <c r="I7742" s="63"/>
      <c r="J7742" s="59"/>
    </row>
    <row r="7743" spans="1:10">
      <c r="A7743" s="144">
        <v>3</v>
      </c>
      <c r="B7743" s="145" t="s">
        <v>26</v>
      </c>
      <c r="C7743" s="34">
        <v>5</v>
      </c>
      <c r="D7743" s="146">
        <v>60043</v>
      </c>
      <c r="E7743" s="28">
        <f t="shared" si="882"/>
        <v>300215</v>
      </c>
      <c r="F7743" s="29">
        <v>0</v>
      </c>
      <c r="G7743" s="30">
        <f t="shared" si="883"/>
        <v>300215</v>
      </c>
      <c r="H7743" s="63">
        <f t="shared" si="884"/>
        <v>55595.370370370365</v>
      </c>
      <c r="I7743" s="63"/>
      <c r="J7743" s="59"/>
    </row>
    <row r="7744" spans="1:10">
      <c r="A7744" s="144">
        <v>4</v>
      </c>
      <c r="B7744" s="145" t="s">
        <v>27</v>
      </c>
      <c r="C7744" s="106"/>
      <c r="D7744" s="146">
        <v>115781</v>
      </c>
      <c r="E7744" s="28">
        <f t="shared" si="882"/>
        <v>0</v>
      </c>
      <c r="F7744" s="29">
        <v>0</v>
      </c>
      <c r="G7744" s="30">
        <f t="shared" si="883"/>
        <v>0</v>
      </c>
      <c r="H7744" s="63">
        <f t="shared" si="884"/>
        <v>107204.62962962962</v>
      </c>
      <c r="I7744" s="63"/>
      <c r="J7744" s="59"/>
    </row>
    <row r="7745" spans="1:10">
      <c r="A7745" s="144">
        <v>5</v>
      </c>
      <c r="B7745" s="145" t="s">
        <v>28</v>
      </c>
      <c r="C7745" s="32">
        <v>10</v>
      </c>
      <c r="D7745" s="146">
        <v>119943</v>
      </c>
      <c r="E7745" s="28">
        <f t="shared" si="882"/>
        <v>1199430</v>
      </c>
      <c r="F7745" s="124">
        <v>0</v>
      </c>
      <c r="G7745" s="30">
        <f t="shared" si="883"/>
        <v>1199430</v>
      </c>
      <c r="H7745" s="63">
        <f t="shared" si="884"/>
        <v>111058.33333333333</v>
      </c>
      <c r="I7745" s="63"/>
      <c r="J7745" s="59"/>
    </row>
    <row r="7746" spans="1:10">
      <c r="A7746" s="144">
        <v>6</v>
      </c>
      <c r="B7746" s="145" t="s">
        <v>29</v>
      </c>
      <c r="C7746" s="26">
        <v>10</v>
      </c>
      <c r="D7746" s="146">
        <v>94810</v>
      </c>
      <c r="E7746" s="28">
        <f t="shared" si="882"/>
        <v>948100</v>
      </c>
      <c r="F7746" s="29">
        <v>0</v>
      </c>
      <c r="G7746" s="30">
        <f t="shared" si="883"/>
        <v>948100</v>
      </c>
      <c r="H7746" s="63">
        <f t="shared" si="884"/>
        <v>87787.037037037036</v>
      </c>
      <c r="I7746" s="63"/>
      <c r="J7746" s="59"/>
    </row>
    <row r="7747" spans="1:10">
      <c r="A7747" s="144">
        <v>7</v>
      </c>
      <c r="B7747" s="145" t="s">
        <v>30</v>
      </c>
      <c r="C7747" s="34"/>
      <c r="D7747" s="146">
        <v>141396</v>
      </c>
      <c r="E7747" s="28">
        <f t="shared" si="882"/>
        <v>0</v>
      </c>
      <c r="F7747" s="29">
        <v>0</v>
      </c>
      <c r="G7747" s="30">
        <f t="shared" si="883"/>
        <v>0</v>
      </c>
      <c r="H7747" s="63">
        <f t="shared" si="884"/>
        <v>130922.22222222222</v>
      </c>
      <c r="I7747" s="63"/>
      <c r="J7747" s="59"/>
    </row>
    <row r="7748" spans="1:10">
      <c r="A7748" s="144">
        <v>8</v>
      </c>
      <c r="B7748" s="145" t="s">
        <v>31</v>
      </c>
      <c r="C7748" s="26"/>
      <c r="D7748" s="146">
        <v>232931</v>
      </c>
      <c r="E7748" s="28">
        <f t="shared" si="882"/>
        <v>0</v>
      </c>
      <c r="F7748" s="29">
        <v>0</v>
      </c>
      <c r="G7748" s="30">
        <f t="shared" si="883"/>
        <v>0</v>
      </c>
      <c r="H7748" s="63">
        <f t="shared" si="884"/>
        <v>215676.85185185182</v>
      </c>
      <c r="I7748" s="63"/>
      <c r="J7748" s="59"/>
    </row>
    <row r="7749" spans="1:10">
      <c r="A7749" s="144">
        <v>9</v>
      </c>
      <c r="B7749" s="148" t="s">
        <v>32</v>
      </c>
      <c r="C7749" s="26"/>
      <c r="D7749" s="146">
        <v>101534</v>
      </c>
      <c r="E7749" s="28">
        <f t="shared" si="882"/>
        <v>0</v>
      </c>
      <c r="F7749" s="29">
        <v>0</v>
      </c>
      <c r="G7749" s="30">
        <f t="shared" si="883"/>
        <v>0</v>
      </c>
      <c r="H7749" s="63">
        <f t="shared" si="884"/>
        <v>94012.962962962964</v>
      </c>
      <c r="I7749" s="63"/>
      <c r="J7749" s="59"/>
    </row>
    <row r="7750" spans="1:10">
      <c r="A7750" s="144">
        <v>10</v>
      </c>
      <c r="B7750" s="148" t="s">
        <v>33</v>
      </c>
      <c r="C7750" s="37"/>
      <c r="D7750" s="147">
        <v>110148</v>
      </c>
      <c r="E7750" s="28">
        <f t="shared" si="882"/>
        <v>0</v>
      </c>
      <c r="F7750" s="29">
        <v>0</v>
      </c>
      <c r="G7750" s="30">
        <f t="shared" si="883"/>
        <v>0</v>
      </c>
      <c r="H7750" s="63">
        <f t="shared" si="884"/>
        <v>101988.88888888888</v>
      </c>
      <c r="I7750" s="63"/>
      <c r="J7750" s="59"/>
    </row>
    <row r="7751" spans="1:10">
      <c r="A7751" s="144">
        <v>11</v>
      </c>
      <c r="B7751" s="145" t="s">
        <v>34</v>
      </c>
      <c r="C7751" s="37"/>
      <c r="D7751" s="146">
        <v>54198</v>
      </c>
      <c r="E7751" s="28">
        <f t="shared" si="882"/>
        <v>0</v>
      </c>
      <c r="F7751" s="29">
        <v>0</v>
      </c>
      <c r="G7751" s="30">
        <f t="shared" si="883"/>
        <v>0</v>
      </c>
      <c r="H7751" s="63">
        <f t="shared" si="884"/>
        <v>50183.333333333328</v>
      </c>
      <c r="I7751" s="63"/>
      <c r="J7751" s="59">
        <f t="shared" ref="J7751:J7757" si="885">H7751*C7752</f>
        <v>0</v>
      </c>
    </row>
    <row r="7752" spans="1:10">
      <c r="A7752" s="144">
        <v>12</v>
      </c>
      <c r="B7752" s="145" t="s">
        <v>35</v>
      </c>
      <c r="C7752" s="37"/>
      <c r="D7752" s="146">
        <v>49680</v>
      </c>
      <c r="E7752" s="28">
        <f t="shared" si="882"/>
        <v>0</v>
      </c>
      <c r="F7752" s="29">
        <v>0</v>
      </c>
      <c r="G7752" s="30">
        <f t="shared" si="883"/>
        <v>0</v>
      </c>
      <c r="H7752" s="63">
        <f t="shared" si="884"/>
        <v>46000</v>
      </c>
      <c r="I7752" s="63"/>
      <c r="J7752" s="59">
        <f t="shared" si="885"/>
        <v>0</v>
      </c>
    </row>
    <row r="7753" spans="1:10">
      <c r="A7753" s="144">
        <v>13</v>
      </c>
      <c r="B7753" s="145" t="s">
        <v>36</v>
      </c>
      <c r="C7753" s="37"/>
      <c r="D7753" s="149">
        <v>64152</v>
      </c>
      <c r="E7753" s="28">
        <f t="shared" si="882"/>
        <v>0</v>
      </c>
      <c r="F7753" s="29">
        <v>0</v>
      </c>
      <c r="G7753" s="30">
        <f t="shared" si="883"/>
        <v>0</v>
      </c>
      <c r="H7753" s="63">
        <f t="shared" si="884"/>
        <v>59399.999999999993</v>
      </c>
      <c r="I7753" s="63"/>
      <c r="J7753" s="59">
        <f t="shared" si="885"/>
        <v>0</v>
      </c>
    </row>
    <row r="7754" spans="1:10">
      <c r="A7754" s="144">
        <v>14</v>
      </c>
      <c r="B7754" s="145" t="s">
        <v>37</v>
      </c>
      <c r="C7754" s="37"/>
      <c r="D7754" s="149">
        <v>65934</v>
      </c>
      <c r="E7754" s="28">
        <f t="shared" si="882"/>
        <v>0</v>
      </c>
      <c r="F7754" s="29">
        <v>0</v>
      </c>
      <c r="G7754" s="30">
        <f t="shared" si="883"/>
        <v>0</v>
      </c>
      <c r="H7754" s="63">
        <f t="shared" si="884"/>
        <v>61049.999999999993</v>
      </c>
      <c r="I7754" s="63"/>
      <c r="J7754" s="59">
        <f t="shared" si="885"/>
        <v>0</v>
      </c>
    </row>
    <row r="7755" spans="1:10">
      <c r="A7755" s="144">
        <v>15</v>
      </c>
      <c r="B7755" s="145" t="s">
        <v>38</v>
      </c>
      <c r="C7755" s="37"/>
      <c r="D7755" s="149">
        <v>76626</v>
      </c>
      <c r="E7755" s="28">
        <f t="shared" si="882"/>
        <v>0</v>
      </c>
      <c r="F7755" s="124">
        <v>0</v>
      </c>
      <c r="G7755" s="30">
        <f t="shared" si="883"/>
        <v>0</v>
      </c>
      <c r="H7755" s="63">
        <f t="shared" si="884"/>
        <v>70950</v>
      </c>
      <c r="I7755" s="63"/>
      <c r="J7755" s="59">
        <f t="shared" si="885"/>
        <v>0</v>
      </c>
    </row>
    <row r="7756" spans="1:10">
      <c r="A7756" s="144">
        <v>16</v>
      </c>
      <c r="B7756" s="145" t="s">
        <v>39</v>
      </c>
      <c r="C7756" s="37"/>
      <c r="D7756" s="149">
        <v>80190</v>
      </c>
      <c r="E7756" s="28">
        <f t="shared" si="882"/>
        <v>0</v>
      </c>
      <c r="F7756" s="29">
        <v>0</v>
      </c>
      <c r="G7756" s="30">
        <f t="shared" si="883"/>
        <v>0</v>
      </c>
      <c r="H7756" s="63">
        <f t="shared" si="884"/>
        <v>74250</v>
      </c>
      <c r="I7756" s="63"/>
      <c r="J7756" s="59">
        <f t="shared" si="885"/>
        <v>0</v>
      </c>
    </row>
    <row r="7757" spans="1:10">
      <c r="A7757" s="144">
        <v>17</v>
      </c>
      <c r="B7757" s="145" t="s">
        <v>40</v>
      </c>
      <c r="C7757" s="37"/>
      <c r="D7757" s="149">
        <v>113832</v>
      </c>
      <c r="E7757" s="28">
        <f t="shared" si="882"/>
        <v>0</v>
      </c>
      <c r="F7757" s="29">
        <v>0</v>
      </c>
      <c r="G7757" s="30">
        <f t="shared" si="883"/>
        <v>0</v>
      </c>
      <c r="H7757" s="63">
        <f t="shared" si="884"/>
        <v>105400</v>
      </c>
      <c r="I7757" s="63"/>
      <c r="J7757" s="59">
        <f t="shared" si="885"/>
        <v>0</v>
      </c>
    </row>
    <row r="7758" spans="1:10" ht="17.25">
      <c r="A7758" s="144">
        <v>18</v>
      </c>
      <c r="B7758" s="145" t="s">
        <v>41</v>
      </c>
      <c r="C7758" s="37"/>
      <c r="D7758" s="150">
        <v>98010</v>
      </c>
      <c r="E7758" s="28">
        <f t="shared" si="882"/>
        <v>0</v>
      </c>
      <c r="F7758" s="29">
        <v>0</v>
      </c>
      <c r="G7758" s="30">
        <f t="shared" si="883"/>
        <v>0</v>
      </c>
      <c r="H7758" s="63">
        <f t="shared" si="884"/>
        <v>90750</v>
      </c>
      <c r="I7758" s="45"/>
      <c r="J7758" s="64"/>
    </row>
    <row r="7759" spans="1:10" ht="31.5">
      <c r="A7759" s="40"/>
      <c r="B7759" s="41" t="s">
        <v>42</v>
      </c>
      <c r="C7759" s="42">
        <f>SUM(C7741:C7758)</f>
        <v>25</v>
      </c>
      <c r="D7759" s="42"/>
      <c r="E7759" s="43">
        <f>SUM(E7741:E7758)</f>
        <v>2447745</v>
      </c>
      <c r="F7759" s="43"/>
      <c r="G7759" s="44">
        <f>SUM(G7741:G7758)</f>
        <v>2447745</v>
      </c>
      <c r="H7759" s="5"/>
      <c r="I7759" s="5"/>
      <c r="J7759" s="75">
        <f>J7758*0.08</f>
        <v>0</v>
      </c>
    </row>
    <row r="7760" spans="1:10" ht="31.5">
      <c r="A7760" s="46"/>
      <c r="B7760" s="47"/>
      <c r="C7760" s="48"/>
      <c r="D7760" s="48"/>
      <c r="E7760" s="49"/>
      <c r="F7760" s="49"/>
      <c r="G7760" s="151"/>
      <c r="H7760" s="6"/>
      <c r="I7760" s="6"/>
      <c r="J7760" s="76">
        <f>SUM(J7758:J7759)</f>
        <v>0</v>
      </c>
    </row>
    <row r="7761" spans="1:10" ht="18">
      <c r="A7761" s="283" t="s">
        <v>43</v>
      </c>
      <c r="B7761" s="283"/>
      <c r="C7761" s="284" t="s">
        <v>44</v>
      </c>
      <c r="D7761" s="284"/>
      <c r="E7761" s="54"/>
      <c r="F7761" s="54"/>
      <c r="G7761" s="55" t="s">
        <v>45</v>
      </c>
      <c r="H7761" s="141"/>
      <c r="I7761" s="141"/>
      <c r="J7761" s="141"/>
    </row>
    <row r="7767" spans="1:10" ht="15.75">
      <c r="A7767" s="279" t="s">
        <v>0</v>
      </c>
      <c r="B7767" s="279"/>
      <c r="C7767" s="279"/>
      <c r="D7767" s="279"/>
      <c r="E7767" s="279"/>
      <c r="F7767" s="279"/>
      <c r="G7767" s="279"/>
      <c r="H7767" s="141"/>
      <c r="I7767" s="141"/>
      <c r="J7767" s="141"/>
    </row>
    <row r="7768" spans="1:10" ht="15.75">
      <c r="A7768" s="279" t="s">
        <v>1</v>
      </c>
      <c r="B7768" s="279"/>
      <c r="C7768" s="279"/>
      <c r="D7768" s="279"/>
      <c r="E7768" s="279"/>
      <c r="F7768" s="279"/>
      <c r="G7768" s="279"/>
      <c r="H7768" s="1"/>
      <c r="I7768" s="1"/>
      <c r="J7768" s="71"/>
    </row>
    <row r="7769" spans="1:10" ht="15.75">
      <c r="A7769" s="279" t="s">
        <v>2</v>
      </c>
      <c r="B7769" s="279"/>
      <c r="C7769" s="279"/>
      <c r="D7769" s="279"/>
      <c r="E7769" s="279"/>
      <c r="F7769" s="279"/>
      <c r="G7769" s="279"/>
      <c r="H7769" s="1"/>
      <c r="I7769" s="1"/>
      <c r="J7769" s="71"/>
    </row>
    <row r="7770" spans="1:10" ht="15.75">
      <c r="A7770" s="279" t="s">
        <v>4</v>
      </c>
      <c r="B7770" s="279"/>
      <c r="C7770" s="279"/>
      <c r="D7770" s="279"/>
      <c r="E7770" s="279"/>
      <c r="F7770" s="279"/>
      <c r="G7770" s="279"/>
      <c r="H7770" s="1"/>
      <c r="I7770" s="1"/>
      <c r="J7770" s="71"/>
    </row>
    <row r="7771" spans="1:10" ht="27">
      <c r="A7771" s="280" t="s">
        <v>6</v>
      </c>
      <c r="B7771" s="280"/>
      <c r="C7771" s="280"/>
      <c r="D7771" s="280"/>
      <c r="E7771" s="280"/>
      <c r="F7771" s="280"/>
      <c r="G7771" s="280"/>
      <c r="H7771" s="2"/>
      <c r="I7771" s="2"/>
      <c r="J7771" s="72"/>
    </row>
    <row r="7772" spans="1:10" ht="27">
      <c r="A7772" s="142"/>
      <c r="B7772" s="142"/>
      <c r="C7772" s="281" t="s">
        <v>923</v>
      </c>
      <c r="D7772" s="281"/>
      <c r="E7772" s="281"/>
      <c r="F7772" s="281"/>
      <c r="G7772" s="281"/>
      <c r="H7772" s="68"/>
      <c r="I7772" s="68"/>
      <c r="J7772" s="71"/>
    </row>
    <row r="7773" spans="1:10" ht="15.75">
      <c r="A7773" s="11" t="s">
        <v>358</v>
      </c>
      <c r="B7773" s="12">
        <v>4138478864</v>
      </c>
      <c r="C7773" s="143"/>
      <c r="D7773" s="286"/>
      <c r="E7773" s="286"/>
      <c r="F7773" s="286"/>
      <c r="G7773" s="286"/>
      <c r="H7773" s="69" t="s">
        <v>161</v>
      </c>
      <c r="I7773" s="69"/>
      <c r="J7773" s="73"/>
    </row>
    <row r="7774" spans="1:10" ht="15.75">
      <c r="A7774" s="11" t="s">
        <v>9</v>
      </c>
      <c r="B7774" s="286" t="s">
        <v>927</v>
      </c>
      <c r="C7774" s="286"/>
      <c r="D7774" s="286"/>
      <c r="E7774" s="16"/>
      <c r="F7774" s="11"/>
      <c r="G7774" s="16"/>
      <c r="H7774" s="1"/>
      <c r="I7774" s="1"/>
      <c r="J7774" s="71"/>
    </row>
    <row r="7775" spans="1:10" ht="15.75">
      <c r="A7775" s="11" t="s">
        <v>11</v>
      </c>
      <c r="B7775" s="289" t="s">
        <v>678</v>
      </c>
      <c r="C7775" s="289"/>
      <c r="D7775" s="289"/>
      <c r="E7775" s="289"/>
      <c r="F7775" s="18"/>
      <c r="G7775" s="19"/>
      <c r="H7775" s="1"/>
      <c r="I7775" s="1"/>
      <c r="J7775" s="71"/>
    </row>
    <row r="7776" spans="1:10" ht="15.75">
      <c r="A7776" s="21" t="s">
        <v>14</v>
      </c>
      <c r="B7776" s="21" t="s">
        <v>16</v>
      </c>
      <c r="C7776" s="21"/>
      <c r="D7776" s="22" t="s">
        <v>18</v>
      </c>
      <c r="E7776" s="23" t="s">
        <v>19</v>
      </c>
      <c r="F7776" s="23" t="s">
        <v>20</v>
      </c>
      <c r="G7776" s="21" t="s">
        <v>21</v>
      </c>
      <c r="H7776" s="63"/>
      <c r="I7776" s="63"/>
      <c r="J7776" s="59">
        <f>H7776*C7777</f>
        <v>0</v>
      </c>
    </row>
    <row r="7777" spans="1:10">
      <c r="A7777" s="144">
        <v>1</v>
      </c>
      <c r="B7777" s="145" t="s">
        <v>23</v>
      </c>
      <c r="C7777" s="26">
        <v>5</v>
      </c>
      <c r="D7777" s="146">
        <v>79305</v>
      </c>
      <c r="E7777" s="28">
        <f t="shared" ref="E7777:E7794" si="886">D7777*C7777</f>
        <v>396525</v>
      </c>
      <c r="F7777" s="29">
        <v>0</v>
      </c>
      <c r="G7777" s="30">
        <f t="shared" ref="G7777:G7794" si="887">E7777-E7777*F7777</f>
        <v>396525</v>
      </c>
      <c r="H7777" s="63">
        <f t="shared" ref="H7777:H7794" si="888">D7777/1.08</f>
        <v>73430.555555555547</v>
      </c>
      <c r="I7777" s="63"/>
      <c r="J7777" s="59">
        <f>H7777*C7778</f>
        <v>0</v>
      </c>
    </row>
    <row r="7778" spans="1:10">
      <c r="A7778" s="144">
        <v>2</v>
      </c>
      <c r="B7778" s="145" t="s">
        <v>25</v>
      </c>
      <c r="C7778" s="32"/>
      <c r="D7778" s="147">
        <v>128591</v>
      </c>
      <c r="E7778" s="28">
        <f t="shared" si="886"/>
        <v>0</v>
      </c>
      <c r="F7778" s="29">
        <v>0</v>
      </c>
      <c r="G7778" s="30">
        <f t="shared" si="887"/>
        <v>0</v>
      </c>
      <c r="H7778" s="63">
        <f t="shared" si="888"/>
        <v>119065.74074074073</v>
      </c>
      <c r="I7778" s="63"/>
      <c r="J7778" s="59"/>
    </row>
    <row r="7779" spans="1:10">
      <c r="A7779" s="144">
        <v>3</v>
      </c>
      <c r="B7779" s="145" t="s">
        <v>26</v>
      </c>
      <c r="C7779" s="34">
        <v>5</v>
      </c>
      <c r="D7779" s="146">
        <v>60043</v>
      </c>
      <c r="E7779" s="28">
        <f t="shared" si="886"/>
        <v>300215</v>
      </c>
      <c r="F7779" s="29">
        <v>0</v>
      </c>
      <c r="G7779" s="30">
        <f t="shared" si="887"/>
        <v>300215</v>
      </c>
      <c r="H7779" s="63">
        <f t="shared" si="888"/>
        <v>55595.370370370365</v>
      </c>
      <c r="I7779" s="63"/>
      <c r="J7779" s="59"/>
    </row>
    <row r="7780" spans="1:10">
      <c r="A7780" s="144">
        <v>4</v>
      </c>
      <c r="B7780" s="145" t="s">
        <v>27</v>
      </c>
      <c r="C7780" s="106"/>
      <c r="D7780" s="146">
        <v>115781</v>
      </c>
      <c r="E7780" s="28">
        <f t="shared" si="886"/>
        <v>0</v>
      </c>
      <c r="F7780" s="29">
        <v>0</v>
      </c>
      <c r="G7780" s="30">
        <f t="shared" si="887"/>
        <v>0</v>
      </c>
      <c r="H7780" s="63">
        <f t="shared" si="888"/>
        <v>107204.62962962962</v>
      </c>
      <c r="I7780" s="63"/>
      <c r="J7780" s="59"/>
    </row>
    <row r="7781" spans="1:10">
      <c r="A7781" s="144">
        <v>5</v>
      </c>
      <c r="B7781" s="145" t="s">
        <v>28</v>
      </c>
      <c r="C7781" s="32"/>
      <c r="D7781" s="146">
        <v>119943</v>
      </c>
      <c r="E7781" s="28">
        <f t="shared" si="886"/>
        <v>0</v>
      </c>
      <c r="F7781" s="124">
        <v>0</v>
      </c>
      <c r="G7781" s="30">
        <f t="shared" si="887"/>
        <v>0</v>
      </c>
      <c r="H7781" s="63">
        <f t="shared" si="888"/>
        <v>111058.33333333333</v>
      </c>
      <c r="I7781" s="63"/>
      <c r="J7781" s="59"/>
    </row>
    <row r="7782" spans="1:10">
      <c r="A7782" s="144">
        <v>6</v>
      </c>
      <c r="B7782" s="145" t="s">
        <v>29</v>
      </c>
      <c r="C7782" s="26"/>
      <c r="D7782" s="146">
        <v>94810</v>
      </c>
      <c r="E7782" s="28">
        <f t="shared" si="886"/>
        <v>0</v>
      </c>
      <c r="F7782" s="29">
        <v>0</v>
      </c>
      <c r="G7782" s="30">
        <f t="shared" si="887"/>
        <v>0</v>
      </c>
      <c r="H7782" s="63">
        <f t="shared" si="888"/>
        <v>87787.037037037036</v>
      </c>
      <c r="I7782" s="63"/>
      <c r="J7782" s="59"/>
    </row>
    <row r="7783" spans="1:10">
      <c r="A7783" s="144">
        <v>7</v>
      </c>
      <c r="B7783" s="145" t="s">
        <v>30</v>
      </c>
      <c r="C7783" s="34"/>
      <c r="D7783" s="146">
        <v>141396</v>
      </c>
      <c r="E7783" s="28">
        <f t="shared" si="886"/>
        <v>0</v>
      </c>
      <c r="F7783" s="29">
        <v>0</v>
      </c>
      <c r="G7783" s="30">
        <f t="shared" si="887"/>
        <v>0</v>
      </c>
      <c r="H7783" s="63">
        <f t="shared" si="888"/>
        <v>130922.22222222222</v>
      </c>
      <c r="I7783" s="63"/>
      <c r="J7783" s="59"/>
    </row>
    <row r="7784" spans="1:10">
      <c r="A7784" s="144">
        <v>8</v>
      </c>
      <c r="B7784" s="145" t="s">
        <v>31</v>
      </c>
      <c r="C7784" s="26"/>
      <c r="D7784" s="146">
        <v>232931</v>
      </c>
      <c r="E7784" s="28">
        <f t="shared" si="886"/>
        <v>0</v>
      </c>
      <c r="F7784" s="29">
        <v>0</v>
      </c>
      <c r="G7784" s="30">
        <f t="shared" si="887"/>
        <v>0</v>
      </c>
      <c r="H7784" s="63">
        <f t="shared" si="888"/>
        <v>215676.85185185182</v>
      </c>
      <c r="I7784" s="63"/>
      <c r="J7784" s="59"/>
    </row>
    <row r="7785" spans="1:10">
      <c r="A7785" s="144">
        <v>9</v>
      </c>
      <c r="B7785" s="148" t="s">
        <v>32</v>
      </c>
      <c r="C7785" s="26"/>
      <c r="D7785" s="146">
        <v>101534</v>
      </c>
      <c r="E7785" s="28">
        <f t="shared" si="886"/>
        <v>0</v>
      </c>
      <c r="F7785" s="29">
        <v>0</v>
      </c>
      <c r="G7785" s="30">
        <f t="shared" si="887"/>
        <v>0</v>
      </c>
      <c r="H7785" s="63">
        <f t="shared" si="888"/>
        <v>94012.962962962964</v>
      </c>
      <c r="I7785" s="63"/>
      <c r="J7785" s="59"/>
    </row>
    <row r="7786" spans="1:10">
      <c r="A7786" s="144">
        <v>10</v>
      </c>
      <c r="B7786" s="148" t="s">
        <v>33</v>
      </c>
      <c r="C7786" s="37"/>
      <c r="D7786" s="147">
        <v>110148</v>
      </c>
      <c r="E7786" s="28">
        <f t="shared" si="886"/>
        <v>0</v>
      </c>
      <c r="F7786" s="29">
        <v>0</v>
      </c>
      <c r="G7786" s="30">
        <f t="shared" si="887"/>
        <v>0</v>
      </c>
      <c r="H7786" s="63">
        <f t="shared" si="888"/>
        <v>101988.88888888888</v>
      </c>
      <c r="I7786" s="63"/>
      <c r="J7786" s="59"/>
    </row>
    <row r="7787" spans="1:10">
      <c r="A7787" s="144">
        <v>11</v>
      </c>
      <c r="B7787" s="145" t="s">
        <v>34</v>
      </c>
      <c r="C7787" s="37">
        <v>5</v>
      </c>
      <c r="D7787" s="146">
        <v>54198</v>
      </c>
      <c r="E7787" s="28">
        <f t="shared" si="886"/>
        <v>270990</v>
      </c>
      <c r="F7787" s="29">
        <v>0</v>
      </c>
      <c r="G7787" s="30">
        <f t="shared" si="887"/>
        <v>270990</v>
      </c>
      <c r="H7787" s="63">
        <f t="shared" si="888"/>
        <v>50183.333333333328</v>
      </c>
      <c r="I7787" s="63"/>
      <c r="J7787" s="59">
        <f t="shared" ref="J7787:J7793" si="889">H7787*C7788</f>
        <v>0</v>
      </c>
    </row>
    <row r="7788" spans="1:10">
      <c r="A7788" s="144">
        <v>12</v>
      </c>
      <c r="B7788" s="145" t="s">
        <v>35</v>
      </c>
      <c r="C7788" s="37"/>
      <c r="D7788" s="146">
        <v>49680</v>
      </c>
      <c r="E7788" s="28">
        <f t="shared" si="886"/>
        <v>0</v>
      </c>
      <c r="F7788" s="29">
        <v>0</v>
      </c>
      <c r="G7788" s="30">
        <f t="shared" si="887"/>
        <v>0</v>
      </c>
      <c r="H7788" s="63">
        <f t="shared" si="888"/>
        <v>46000</v>
      </c>
      <c r="I7788" s="63"/>
      <c r="J7788" s="59">
        <f t="shared" si="889"/>
        <v>0</v>
      </c>
    </row>
    <row r="7789" spans="1:10">
      <c r="A7789" s="144">
        <v>13</v>
      </c>
      <c r="B7789" s="145" t="s">
        <v>36</v>
      </c>
      <c r="C7789" s="37"/>
      <c r="D7789" s="149">
        <v>64152</v>
      </c>
      <c r="E7789" s="28">
        <f t="shared" si="886"/>
        <v>0</v>
      </c>
      <c r="F7789" s="29">
        <v>0</v>
      </c>
      <c r="G7789" s="30">
        <f t="shared" si="887"/>
        <v>0</v>
      </c>
      <c r="H7789" s="63">
        <f t="shared" si="888"/>
        <v>59399.999999999993</v>
      </c>
      <c r="I7789" s="63"/>
      <c r="J7789" s="59">
        <f t="shared" si="889"/>
        <v>0</v>
      </c>
    </row>
    <row r="7790" spans="1:10">
      <c r="A7790" s="144">
        <v>14</v>
      </c>
      <c r="B7790" s="145" t="s">
        <v>37</v>
      </c>
      <c r="C7790" s="37"/>
      <c r="D7790" s="149">
        <v>65934</v>
      </c>
      <c r="E7790" s="28">
        <f t="shared" si="886"/>
        <v>0</v>
      </c>
      <c r="F7790" s="29">
        <v>0</v>
      </c>
      <c r="G7790" s="30">
        <f t="shared" si="887"/>
        <v>0</v>
      </c>
      <c r="H7790" s="63">
        <f t="shared" si="888"/>
        <v>61049.999999999993</v>
      </c>
      <c r="I7790" s="63"/>
      <c r="J7790" s="59">
        <f t="shared" si="889"/>
        <v>0</v>
      </c>
    </row>
    <row r="7791" spans="1:10">
      <c r="A7791" s="144">
        <v>15</v>
      </c>
      <c r="B7791" s="145" t="s">
        <v>38</v>
      </c>
      <c r="C7791" s="37"/>
      <c r="D7791" s="149">
        <v>76626</v>
      </c>
      <c r="E7791" s="28">
        <f t="shared" si="886"/>
        <v>0</v>
      </c>
      <c r="F7791" s="124">
        <v>0</v>
      </c>
      <c r="G7791" s="30">
        <f t="shared" si="887"/>
        <v>0</v>
      </c>
      <c r="H7791" s="63">
        <f t="shared" si="888"/>
        <v>70950</v>
      </c>
      <c r="I7791" s="63"/>
      <c r="J7791" s="59">
        <f t="shared" si="889"/>
        <v>0</v>
      </c>
    </row>
    <row r="7792" spans="1:10">
      <c r="A7792" s="144">
        <v>16</v>
      </c>
      <c r="B7792" s="145" t="s">
        <v>39</v>
      </c>
      <c r="C7792" s="37"/>
      <c r="D7792" s="149">
        <v>80190</v>
      </c>
      <c r="E7792" s="28">
        <f t="shared" si="886"/>
        <v>0</v>
      </c>
      <c r="F7792" s="29">
        <v>0</v>
      </c>
      <c r="G7792" s="30">
        <f t="shared" si="887"/>
        <v>0</v>
      </c>
      <c r="H7792" s="63">
        <f t="shared" si="888"/>
        <v>74250</v>
      </c>
      <c r="I7792" s="63"/>
      <c r="J7792" s="59">
        <f t="shared" si="889"/>
        <v>0</v>
      </c>
    </row>
    <row r="7793" spans="1:10">
      <c r="A7793" s="144">
        <v>17</v>
      </c>
      <c r="B7793" s="145" t="s">
        <v>40</v>
      </c>
      <c r="C7793" s="37"/>
      <c r="D7793" s="149">
        <v>113832</v>
      </c>
      <c r="E7793" s="28">
        <f t="shared" si="886"/>
        <v>0</v>
      </c>
      <c r="F7793" s="29">
        <v>0</v>
      </c>
      <c r="G7793" s="30">
        <f t="shared" si="887"/>
        <v>0</v>
      </c>
      <c r="H7793" s="63">
        <f t="shared" si="888"/>
        <v>105400</v>
      </c>
      <c r="I7793" s="63"/>
      <c r="J7793" s="59">
        <f t="shared" si="889"/>
        <v>0</v>
      </c>
    </row>
    <row r="7794" spans="1:10" ht="17.25">
      <c r="A7794" s="144">
        <v>18</v>
      </c>
      <c r="B7794" s="145" t="s">
        <v>41</v>
      </c>
      <c r="C7794" s="37"/>
      <c r="D7794" s="150">
        <v>98010</v>
      </c>
      <c r="E7794" s="28">
        <f t="shared" si="886"/>
        <v>0</v>
      </c>
      <c r="F7794" s="29">
        <v>0</v>
      </c>
      <c r="G7794" s="30">
        <f t="shared" si="887"/>
        <v>0</v>
      </c>
      <c r="H7794" s="63">
        <f t="shared" si="888"/>
        <v>90750</v>
      </c>
      <c r="I7794" s="45"/>
      <c r="J7794" s="64"/>
    </row>
    <row r="7795" spans="1:10" ht="31.5">
      <c r="A7795" s="40"/>
      <c r="B7795" s="41" t="s">
        <v>42</v>
      </c>
      <c r="C7795" s="42">
        <f>SUM(C7777:C7794)</f>
        <v>15</v>
      </c>
      <c r="D7795" s="42"/>
      <c r="E7795" s="43">
        <f>SUM(E7777:E7794)</f>
        <v>967730</v>
      </c>
      <c r="F7795" s="43"/>
      <c r="G7795" s="44">
        <f>SUM(G7777:G7794)</f>
        <v>967730</v>
      </c>
      <c r="H7795" s="5"/>
      <c r="I7795" s="5"/>
      <c r="J7795" s="75">
        <f>J7794*0.08</f>
        <v>0</v>
      </c>
    </row>
    <row r="7796" spans="1:10" ht="31.5">
      <c r="A7796" s="46"/>
      <c r="B7796" s="47"/>
      <c r="C7796" s="48"/>
      <c r="D7796" s="48"/>
      <c r="E7796" s="49"/>
      <c r="F7796" s="49"/>
      <c r="G7796" s="151"/>
      <c r="H7796" s="6"/>
      <c r="I7796" s="6"/>
      <c r="J7796" s="76">
        <f>SUM(J7794:J7795)</f>
        <v>0</v>
      </c>
    </row>
    <row r="7797" spans="1:10" ht="18">
      <c r="A7797" s="283" t="s">
        <v>43</v>
      </c>
      <c r="B7797" s="283"/>
      <c r="C7797" s="284" t="s">
        <v>44</v>
      </c>
      <c r="D7797" s="284"/>
      <c r="E7797" s="54"/>
      <c r="F7797" s="54"/>
      <c r="G7797" s="55" t="s">
        <v>45</v>
      </c>
      <c r="H7797" s="141"/>
      <c r="I7797" s="141"/>
      <c r="J7797" s="141"/>
    </row>
    <row r="7803" spans="1:10" ht="15.75">
      <c r="A7803" s="279" t="s">
        <v>0</v>
      </c>
      <c r="B7803" s="279"/>
      <c r="C7803" s="279"/>
      <c r="D7803" s="279"/>
      <c r="E7803" s="279"/>
      <c r="F7803" s="279"/>
      <c r="G7803" s="279"/>
      <c r="H7803" s="141"/>
      <c r="I7803" s="141"/>
      <c r="J7803" s="141"/>
    </row>
    <row r="7804" spans="1:10" ht="15.75">
      <c r="A7804" s="279" t="s">
        <v>1</v>
      </c>
      <c r="B7804" s="279"/>
      <c r="C7804" s="279"/>
      <c r="D7804" s="279"/>
      <c r="E7804" s="279"/>
      <c r="F7804" s="279"/>
      <c r="G7804" s="279"/>
      <c r="H7804" s="1"/>
      <c r="I7804" s="1"/>
      <c r="J7804" s="71"/>
    </row>
    <row r="7805" spans="1:10" ht="15.75">
      <c r="A7805" s="279" t="s">
        <v>2</v>
      </c>
      <c r="B7805" s="279"/>
      <c r="C7805" s="279"/>
      <c r="D7805" s="279"/>
      <c r="E7805" s="279"/>
      <c r="F7805" s="279"/>
      <c r="G7805" s="279"/>
      <c r="H7805" s="1"/>
      <c r="I7805" s="1"/>
      <c r="J7805" s="71"/>
    </row>
    <row r="7806" spans="1:10" ht="15.75">
      <c r="A7806" s="279" t="s">
        <v>4</v>
      </c>
      <c r="B7806" s="279"/>
      <c r="C7806" s="279"/>
      <c r="D7806" s="279"/>
      <c r="E7806" s="279"/>
      <c r="F7806" s="279"/>
      <c r="G7806" s="279"/>
      <c r="H7806" s="1"/>
      <c r="I7806" s="1"/>
      <c r="J7806" s="71"/>
    </row>
    <row r="7807" spans="1:10" ht="27">
      <c r="A7807" s="280" t="s">
        <v>6</v>
      </c>
      <c r="B7807" s="280"/>
      <c r="C7807" s="280"/>
      <c r="D7807" s="280"/>
      <c r="E7807" s="280"/>
      <c r="F7807" s="280"/>
      <c r="G7807" s="280"/>
      <c r="H7807" s="2"/>
      <c r="I7807" s="2"/>
      <c r="J7807" s="72"/>
    </row>
    <row r="7808" spans="1:10" ht="27">
      <c r="A7808" s="142"/>
      <c r="B7808" s="142"/>
      <c r="C7808" s="281" t="s">
        <v>923</v>
      </c>
      <c r="D7808" s="281"/>
      <c r="E7808" s="281"/>
      <c r="F7808" s="281"/>
      <c r="G7808" s="281"/>
      <c r="H7808" s="68"/>
      <c r="I7808" s="68"/>
      <c r="J7808" s="71"/>
    </row>
    <row r="7809" spans="1:10" ht="15.75">
      <c r="A7809" s="11" t="s">
        <v>358</v>
      </c>
      <c r="B7809" s="12">
        <v>4138497875</v>
      </c>
      <c r="C7809" s="143"/>
      <c r="D7809" s="286"/>
      <c r="E7809" s="286"/>
      <c r="F7809" s="286"/>
      <c r="G7809" s="286"/>
      <c r="H7809" s="69" t="s">
        <v>161</v>
      </c>
      <c r="I7809" s="69"/>
      <c r="J7809" s="73"/>
    </row>
    <row r="7810" spans="1:10" ht="15.75">
      <c r="A7810" s="11" t="s">
        <v>9</v>
      </c>
      <c r="B7810" s="286" t="s">
        <v>793</v>
      </c>
      <c r="C7810" s="286"/>
      <c r="D7810" s="286"/>
      <c r="E7810" s="16"/>
      <c r="F7810" s="11"/>
      <c r="G7810" s="16"/>
      <c r="H7810" s="1"/>
      <c r="I7810" s="1"/>
      <c r="J7810" s="71"/>
    </row>
    <row r="7811" spans="1:10" ht="15.75">
      <c r="A7811" s="11" t="s">
        <v>11</v>
      </c>
      <c r="B7811" s="289" t="s">
        <v>794</v>
      </c>
      <c r="C7811" s="289"/>
      <c r="D7811" s="289"/>
      <c r="E7811" s="289"/>
      <c r="F7811" s="18"/>
      <c r="G7811" s="19"/>
      <c r="H7811" s="1"/>
      <c r="I7811" s="1"/>
      <c r="J7811" s="71"/>
    </row>
    <row r="7812" spans="1:10" ht="15.75">
      <c r="A7812" s="21" t="s">
        <v>14</v>
      </c>
      <c r="B7812" s="21" t="s">
        <v>16</v>
      </c>
      <c r="C7812" s="21"/>
      <c r="D7812" s="22" t="s">
        <v>18</v>
      </c>
      <c r="E7812" s="23" t="s">
        <v>19</v>
      </c>
      <c r="F7812" s="23" t="s">
        <v>20</v>
      </c>
      <c r="G7812" s="21" t="s">
        <v>21</v>
      </c>
      <c r="H7812" s="63"/>
      <c r="I7812" s="63"/>
      <c r="J7812" s="59">
        <f>H7812*C7813</f>
        <v>0</v>
      </c>
    </row>
    <row r="7813" spans="1:10">
      <c r="A7813" s="144">
        <v>1</v>
      </c>
      <c r="B7813" s="145" t="s">
        <v>23</v>
      </c>
      <c r="C7813" s="26">
        <v>3</v>
      </c>
      <c r="D7813" s="146">
        <v>79305</v>
      </c>
      <c r="E7813" s="28">
        <f t="shared" ref="E7813:E7830" si="890">D7813*C7813</f>
        <v>237915</v>
      </c>
      <c r="F7813" s="29">
        <v>0</v>
      </c>
      <c r="G7813" s="30">
        <f t="shared" ref="G7813:G7830" si="891">E7813-E7813*F7813</f>
        <v>237915</v>
      </c>
      <c r="H7813" s="63">
        <f t="shared" ref="H7813:H7830" si="892">D7813/1.08</f>
        <v>73430.555555555547</v>
      </c>
      <c r="I7813" s="63"/>
      <c r="J7813" s="59">
        <f>H7813*C7814</f>
        <v>0</v>
      </c>
    </row>
    <row r="7814" spans="1:10">
      <c r="A7814" s="144">
        <v>2</v>
      </c>
      <c r="B7814" s="145" t="s">
        <v>25</v>
      </c>
      <c r="C7814" s="32"/>
      <c r="D7814" s="147">
        <v>128591</v>
      </c>
      <c r="E7814" s="28">
        <f t="shared" si="890"/>
        <v>0</v>
      </c>
      <c r="F7814" s="29">
        <v>0</v>
      </c>
      <c r="G7814" s="30">
        <f t="shared" si="891"/>
        <v>0</v>
      </c>
      <c r="H7814" s="63">
        <f t="shared" si="892"/>
        <v>119065.74074074073</v>
      </c>
      <c r="I7814" s="63"/>
      <c r="J7814" s="59"/>
    </row>
    <row r="7815" spans="1:10">
      <c r="A7815" s="144">
        <v>3</v>
      </c>
      <c r="B7815" s="145" t="s">
        <v>26</v>
      </c>
      <c r="C7815" s="34">
        <v>6</v>
      </c>
      <c r="D7815" s="146">
        <v>60043</v>
      </c>
      <c r="E7815" s="28">
        <f t="shared" si="890"/>
        <v>360258</v>
      </c>
      <c r="F7815" s="29">
        <v>0</v>
      </c>
      <c r="G7815" s="30">
        <f t="shared" si="891"/>
        <v>360258</v>
      </c>
      <c r="H7815" s="63">
        <f t="shared" si="892"/>
        <v>55595.370370370365</v>
      </c>
      <c r="I7815" s="63"/>
      <c r="J7815" s="59"/>
    </row>
    <row r="7816" spans="1:10">
      <c r="A7816" s="144">
        <v>4</v>
      </c>
      <c r="B7816" s="145" t="s">
        <v>27</v>
      </c>
      <c r="C7816" s="106"/>
      <c r="D7816" s="146">
        <v>115781</v>
      </c>
      <c r="E7816" s="28">
        <f t="shared" si="890"/>
        <v>0</v>
      </c>
      <c r="F7816" s="29">
        <v>0</v>
      </c>
      <c r="G7816" s="30">
        <f t="shared" si="891"/>
        <v>0</v>
      </c>
      <c r="H7816" s="63">
        <f t="shared" si="892"/>
        <v>107204.62962962962</v>
      </c>
      <c r="I7816" s="63"/>
      <c r="J7816" s="59"/>
    </row>
    <row r="7817" spans="1:10">
      <c r="A7817" s="144">
        <v>5</v>
      </c>
      <c r="B7817" s="145" t="s">
        <v>28</v>
      </c>
      <c r="C7817" s="32">
        <v>6</v>
      </c>
      <c r="D7817" s="146">
        <v>119943</v>
      </c>
      <c r="E7817" s="28">
        <f t="shared" si="890"/>
        <v>719658</v>
      </c>
      <c r="F7817" s="124">
        <v>0</v>
      </c>
      <c r="G7817" s="30">
        <f t="shared" si="891"/>
        <v>719658</v>
      </c>
      <c r="H7817" s="63">
        <f t="shared" si="892"/>
        <v>111058.33333333333</v>
      </c>
      <c r="I7817" s="63"/>
      <c r="J7817" s="59"/>
    </row>
    <row r="7818" spans="1:10">
      <c r="A7818" s="144">
        <v>6</v>
      </c>
      <c r="B7818" s="145" t="s">
        <v>29</v>
      </c>
      <c r="C7818" s="26"/>
      <c r="D7818" s="146">
        <v>94810</v>
      </c>
      <c r="E7818" s="28">
        <f t="shared" si="890"/>
        <v>0</v>
      </c>
      <c r="F7818" s="29">
        <v>0</v>
      </c>
      <c r="G7818" s="30">
        <f t="shared" si="891"/>
        <v>0</v>
      </c>
      <c r="H7818" s="63">
        <f t="shared" si="892"/>
        <v>87787.037037037036</v>
      </c>
      <c r="I7818" s="63"/>
      <c r="J7818" s="59"/>
    </row>
    <row r="7819" spans="1:10">
      <c r="A7819" s="144">
        <v>7</v>
      </c>
      <c r="B7819" s="145" t="s">
        <v>30</v>
      </c>
      <c r="C7819" s="34"/>
      <c r="D7819" s="146">
        <v>141396</v>
      </c>
      <c r="E7819" s="28">
        <f t="shared" si="890"/>
        <v>0</v>
      </c>
      <c r="F7819" s="29">
        <v>0</v>
      </c>
      <c r="G7819" s="30">
        <f t="shared" si="891"/>
        <v>0</v>
      </c>
      <c r="H7819" s="63">
        <f t="shared" si="892"/>
        <v>130922.22222222222</v>
      </c>
      <c r="I7819" s="63"/>
      <c r="J7819" s="59"/>
    </row>
    <row r="7820" spans="1:10">
      <c r="A7820" s="144">
        <v>8</v>
      </c>
      <c r="B7820" s="145" t="s">
        <v>31</v>
      </c>
      <c r="C7820" s="26"/>
      <c r="D7820" s="146">
        <v>232931</v>
      </c>
      <c r="E7820" s="28">
        <f t="shared" si="890"/>
        <v>0</v>
      </c>
      <c r="F7820" s="29">
        <v>0</v>
      </c>
      <c r="G7820" s="30">
        <f t="shared" si="891"/>
        <v>0</v>
      </c>
      <c r="H7820" s="63">
        <f t="shared" si="892"/>
        <v>215676.85185185182</v>
      </c>
      <c r="I7820" s="63"/>
      <c r="J7820" s="59"/>
    </row>
    <row r="7821" spans="1:10">
      <c r="A7821" s="144">
        <v>9</v>
      </c>
      <c r="B7821" s="148" t="s">
        <v>32</v>
      </c>
      <c r="C7821" s="26"/>
      <c r="D7821" s="146">
        <v>101534</v>
      </c>
      <c r="E7821" s="28">
        <f t="shared" si="890"/>
        <v>0</v>
      </c>
      <c r="F7821" s="29">
        <v>0</v>
      </c>
      <c r="G7821" s="30">
        <f t="shared" si="891"/>
        <v>0</v>
      </c>
      <c r="H7821" s="63">
        <f t="shared" si="892"/>
        <v>94012.962962962964</v>
      </c>
      <c r="I7821" s="63"/>
      <c r="J7821" s="59"/>
    </row>
    <row r="7822" spans="1:10">
      <c r="A7822" s="144">
        <v>10</v>
      </c>
      <c r="B7822" s="148" t="s">
        <v>33</v>
      </c>
      <c r="C7822" s="37"/>
      <c r="D7822" s="147">
        <v>110148</v>
      </c>
      <c r="E7822" s="28">
        <f t="shared" si="890"/>
        <v>0</v>
      </c>
      <c r="F7822" s="29">
        <v>0</v>
      </c>
      <c r="G7822" s="30">
        <f t="shared" si="891"/>
        <v>0</v>
      </c>
      <c r="H7822" s="63">
        <f t="shared" si="892"/>
        <v>101988.88888888888</v>
      </c>
      <c r="I7822" s="63"/>
      <c r="J7822" s="59"/>
    </row>
    <row r="7823" spans="1:10">
      <c r="A7823" s="144">
        <v>11</v>
      </c>
      <c r="B7823" s="145" t="s">
        <v>34</v>
      </c>
      <c r="C7823" s="37">
        <v>6</v>
      </c>
      <c r="D7823" s="146">
        <v>54198</v>
      </c>
      <c r="E7823" s="28">
        <f t="shared" si="890"/>
        <v>325188</v>
      </c>
      <c r="F7823" s="29">
        <v>0</v>
      </c>
      <c r="G7823" s="30">
        <f t="shared" si="891"/>
        <v>325188</v>
      </c>
      <c r="H7823" s="63">
        <f t="shared" si="892"/>
        <v>50183.333333333328</v>
      </c>
      <c r="I7823" s="63"/>
      <c r="J7823" s="59">
        <f t="shared" ref="J7823:J7829" si="893">H7823*C7824</f>
        <v>0</v>
      </c>
    </row>
    <row r="7824" spans="1:10">
      <c r="A7824" s="144">
        <v>12</v>
      </c>
      <c r="B7824" s="145" t="s">
        <v>35</v>
      </c>
      <c r="C7824" s="37"/>
      <c r="D7824" s="146">
        <v>49680</v>
      </c>
      <c r="E7824" s="28">
        <f t="shared" si="890"/>
        <v>0</v>
      </c>
      <c r="F7824" s="29">
        <v>0</v>
      </c>
      <c r="G7824" s="30">
        <f t="shared" si="891"/>
        <v>0</v>
      </c>
      <c r="H7824" s="63">
        <f t="shared" si="892"/>
        <v>46000</v>
      </c>
      <c r="I7824" s="63"/>
      <c r="J7824" s="59">
        <f t="shared" si="893"/>
        <v>276000</v>
      </c>
    </row>
    <row r="7825" spans="1:10">
      <c r="A7825" s="144">
        <v>13</v>
      </c>
      <c r="B7825" s="145" t="s">
        <v>36</v>
      </c>
      <c r="C7825" s="37">
        <v>6</v>
      </c>
      <c r="D7825" s="149">
        <v>64152</v>
      </c>
      <c r="E7825" s="28">
        <f t="shared" si="890"/>
        <v>384912</v>
      </c>
      <c r="F7825" s="29">
        <v>0</v>
      </c>
      <c r="G7825" s="30">
        <f t="shared" si="891"/>
        <v>384912</v>
      </c>
      <c r="H7825" s="63">
        <f t="shared" si="892"/>
        <v>59399.999999999993</v>
      </c>
      <c r="I7825" s="63"/>
      <c r="J7825" s="59">
        <f t="shared" si="893"/>
        <v>356399.99999999994</v>
      </c>
    </row>
    <row r="7826" spans="1:10">
      <c r="A7826" s="144">
        <v>14</v>
      </c>
      <c r="B7826" s="145" t="s">
        <v>37</v>
      </c>
      <c r="C7826" s="37">
        <v>6</v>
      </c>
      <c r="D7826" s="149">
        <v>65934</v>
      </c>
      <c r="E7826" s="28">
        <f t="shared" si="890"/>
        <v>395604</v>
      </c>
      <c r="F7826" s="29">
        <v>0</v>
      </c>
      <c r="G7826" s="30">
        <f t="shared" si="891"/>
        <v>395604</v>
      </c>
      <c r="H7826" s="63">
        <f t="shared" si="892"/>
        <v>61049.999999999993</v>
      </c>
      <c r="I7826" s="63"/>
      <c r="J7826" s="59">
        <f t="shared" si="893"/>
        <v>0</v>
      </c>
    </row>
    <row r="7827" spans="1:10">
      <c r="A7827" s="144">
        <v>15</v>
      </c>
      <c r="B7827" s="145" t="s">
        <v>38</v>
      </c>
      <c r="C7827" s="37"/>
      <c r="D7827" s="149">
        <v>76626</v>
      </c>
      <c r="E7827" s="28">
        <f t="shared" si="890"/>
        <v>0</v>
      </c>
      <c r="F7827" s="124">
        <v>0</v>
      </c>
      <c r="G7827" s="30">
        <f t="shared" si="891"/>
        <v>0</v>
      </c>
      <c r="H7827" s="63">
        <f t="shared" si="892"/>
        <v>70950</v>
      </c>
      <c r="I7827" s="63"/>
      <c r="J7827" s="59">
        <f t="shared" si="893"/>
        <v>0</v>
      </c>
    </row>
    <row r="7828" spans="1:10">
      <c r="A7828" s="144">
        <v>16</v>
      </c>
      <c r="B7828" s="145" t="s">
        <v>39</v>
      </c>
      <c r="C7828" s="37"/>
      <c r="D7828" s="149">
        <v>80190</v>
      </c>
      <c r="E7828" s="28">
        <f t="shared" si="890"/>
        <v>0</v>
      </c>
      <c r="F7828" s="29">
        <v>0</v>
      </c>
      <c r="G7828" s="30">
        <f t="shared" si="891"/>
        <v>0</v>
      </c>
      <c r="H7828" s="63">
        <f t="shared" si="892"/>
        <v>74250</v>
      </c>
      <c r="I7828" s="63"/>
      <c r="J7828" s="59">
        <f t="shared" si="893"/>
        <v>0</v>
      </c>
    </row>
    <row r="7829" spans="1:10">
      <c r="A7829" s="144">
        <v>17</v>
      </c>
      <c r="B7829" s="145" t="s">
        <v>40</v>
      </c>
      <c r="C7829" s="37"/>
      <c r="D7829" s="149">
        <v>113832</v>
      </c>
      <c r="E7829" s="28">
        <f t="shared" si="890"/>
        <v>0</v>
      </c>
      <c r="F7829" s="29">
        <v>0</v>
      </c>
      <c r="G7829" s="30">
        <f t="shared" si="891"/>
        <v>0</v>
      </c>
      <c r="H7829" s="63">
        <f t="shared" si="892"/>
        <v>105400</v>
      </c>
      <c r="I7829" s="63"/>
      <c r="J7829" s="59">
        <f t="shared" si="893"/>
        <v>0</v>
      </c>
    </row>
    <row r="7830" spans="1:10" ht="17.25">
      <c r="A7830" s="144">
        <v>18</v>
      </c>
      <c r="B7830" s="145" t="s">
        <v>41</v>
      </c>
      <c r="C7830" s="37"/>
      <c r="D7830" s="150">
        <v>98010</v>
      </c>
      <c r="E7830" s="28">
        <f t="shared" si="890"/>
        <v>0</v>
      </c>
      <c r="F7830" s="29">
        <v>0</v>
      </c>
      <c r="G7830" s="30">
        <f t="shared" si="891"/>
        <v>0</v>
      </c>
      <c r="H7830" s="63">
        <f t="shared" si="892"/>
        <v>90750</v>
      </c>
      <c r="I7830" s="45"/>
      <c r="J7830" s="64"/>
    </row>
    <row r="7831" spans="1:10" ht="31.5">
      <c r="A7831" s="40"/>
      <c r="B7831" s="41" t="s">
        <v>42</v>
      </c>
      <c r="C7831" s="42">
        <f>SUM(C7813:C7830)</f>
        <v>33</v>
      </c>
      <c r="D7831" s="42"/>
      <c r="E7831" s="43">
        <f>SUM(E7813:E7830)</f>
        <v>2423535</v>
      </c>
      <c r="F7831" s="43"/>
      <c r="G7831" s="44">
        <f>SUM(G7813:G7830)</f>
        <v>2423535</v>
      </c>
      <c r="H7831" s="5"/>
      <c r="I7831" s="5"/>
      <c r="J7831" s="75">
        <f>J7830*0.08</f>
        <v>0</v>
      </c>
    </row>
    <row r="7832" spans="1:10" ht="31.5">
      <c r="A7832" s="46"/>
      <c r="B7832" s="47"/>
      <c r="C7832" s="48"/>
      <c r="D7832" s="48"/>
      <c r="E7832" s="49"/>
      <c r="F7832" s="49"/>
      <c r="G7832" s="151"/>
      <c r="H7832" s="6"/>
      <c r="I7832" s="6"/>
      <c r="J7832" s="76">
        <f>SUM(J7830:J7831)</f>
        <v>0</v>
      </c>
    </row>
    <row r="7833" spans="1:10" ht="18">
      <c r="A7833" s="283" t="s">
        <v>43</v>
      </c>
      <c r="B7833" s="283"/>
      <c r="C7833" s="284" t="s">
        <v>44</v>
      </c>
      <c r="D7833" s="284"/>
      <c r="E7833" s="54"/>
      <c r="F7833" s="54"/>
      <c r="G7833" s="55" t="s">
        <v>45</v>
      </c>
      <c r="H7833" s="141"/>
      <c r="I7833" s="141"/>
      <c r="J7833" s="141"/>
    </row>
    <row r="7839" spans="1:10" ht="15.75">
      <c r="A7839" s="279" t="s">
        <v>0</v>
      </c>
      <c r="B7839" s="279"/>
      <c r="C7839" s="279"/>
      <c r="D7839" s="279"/>
      <c r="E7839" s="279"/>
      <c r="F7839" s="279"/>
      <c r="G7839" s="279"/>
      <c r="H7839" s="141"/>
      <c r="I7839" s="141"/>
      <c r="J7839" s="141"/>
    </row>
    <row r="7840" spans="1:10" ht="15.75">
      <c r="A7840" s="279" t="s">
        <v>1</v>
      </c>
      <c r="B7840" s="279"/>
      <c r="C7840" s="279"/>
      <c r="D7840" s="279"/>
      <c r="E7840" s="279"/>
      <c r="F7840" s="279"/>
      <c r="G7840" s="279"/>
      <c r="H7840" s="1"/>
      <c r="I7840" s="1"/>
      <c r="J7840" s="71"/>
    </row>
    <row r="7841" spans="1:10" ht="15.75">
      <c r="A7841" s="279" t="s">
        <v>2</v>
      </c>
      <c r="B7841" s="279"/>
      <c r="C7841" s="279"/>
      <c r="D7841" s="279"/>
      <c r="E7841" s="279"/>
      <c r="F7841" s="279"/>
      <c r="G7841" s="279"/>
      <c r="H7841" s="1"/>
      <c r="I7841" s="1"/>
      <c r="J7841" s="71"/>
    </row>
    <row r="7842" spans="1:10" ht="15.75">
      <c r="A7842" s="279" t="s">
        <v>4</v>
      </c>
      <c r="B7842" s="279"/>
      <c r="C7842" s="279"/>
      <c r="D7842" s="279"/>
      <c r="E7842" s="279"/>
      <c r="F7842" s="279"/>
      <c r="G7842" s="279"/>
      <c r="H7842" s="1"/>
      <c r="I7842" s="1"/>
      <c r="J7842" s="71"/>
    </row>
    <row r="7843" spans="1:10" ht="27">
      <c r="A7843" s="280" t="s">
        <v>6</v>
      </c>
      <c r="B7843" s="280"/>
      <c r="C7843" s="280"/>
      <c r="D7843" s="280"/>
      <c r="E7843" s="280"/>
      <c r="F7843" s="280"/>
      <c r="G7843" s="280"/>
      <c r="H7843" s="2"/>
      <c r="I7843" s="2"/>
      <c r="J7843" s="72"/>
    </row>
    <row r="7844" spans="1:10" ht="27">
      <c r="A7844" s="142"/>
      <c r="B7844" s="142"/>
      <c r="C7844" s="281" t="s">
        <v>923</v>
      </c>
      <c r="D7844" s="281"/>
      <c r="E7844" s="281"/>
      <c r="F7844" s="281"/>
      <c r="G7844" s="281"/>
      <c r="H7844" s="68"/>
      <c r="I7844" s="68"/>
      <c r="J7844" s="71"/>
    </row>
    <row r="7845" spans="1:10" ht="15.75">
      <c r="A7845" s="11" t="s">
        <v>358</v>
      </c>
      <c r="B7845" s="12">
        <v>4138497786</v>
      </c>
      <c r="C7845" s="143"/>
      <c r="D7845" s="286"/>
      <c r="E7845" s="286"/>
      <c r="F7845" s="286"/>
      <c r="G7845" s="286"/>
      <c r="H7845" s="69" t="s">
        <v>161</v>
      </c>
      <c r="I7845" s="69"/>
      <c r="J7845" s="73"/>
    </row>
    <row r="7846" spans="1:10" ht="15.75">
      <c r="A7846" s="11" t="s">
        <v>9</v>
      </c>
      <c r="B7846" s="286" t="s">
        <v>795</v>
      </c>
      <c r="C7846" s="286"/>
      <c r="D7846" s="286"/>
      <c r="E7846" s="16"/>
      <c r="F7846" s="11"/>
      <c r="G7846" s="16"/>
      <c r="H7846" s="1"/>
      <c r="I7846" s="1"/>
      <c r="J7846" s="71"/>
    </row>
    <row r="7847" spans="1:10" ht="15.75">
      <c r="A7847" s="11" t="s">
        <v>11</v>
      </c>
      <c r="B7847" s="289" t="s">
        <v>796</v>
      </c>
      <c r="C7847" s="289"/>
      <c r="D7847" s="289"/>
      <c r="E7847" s="289"/>
      <c r="F7847" s="18"/>
      <c r="G7847" s="19"/>
      <c r="H7847" s="1"/>
      <c r="I7847" s="1"/>
      <c r="J7847" s="71"/>
    </row>
    <row r="7848" spans="1:10" ht="15.75">
      <c r="A7848" s="21" t="s">
        <v>14</v>
      </c>
      <c r="B7848" s="21" t="s">
        <v>16</v>
      </c>
      <c r="C7848" s="21"/>
      <c r="D7848" s="22" t="s">
        <v>18</v>
      </c>
      <c r="E7848" s="23" t="s">
        <v>19</v>
      </c>
      <c r="F7848" s="23" t="s">
        <v>20</v>
      </c>
      <c r="G7848" s="21" t="s">
        <v>21</v>
      </c>
      <c r="H7848" s="63"/>
      <c r="I7848" s="63"/>
      <c r="J7848" s="59">
        <f>H7848*C7849</f>
        <v>0</v>
      </c>
    </row>
    <row r="7849" spans="1:10">
      <c r="A7849" s="144">
        <v>1</v>
      </c>
      <c r="B7849" s="145" t="s">
        <v>23</v>
      </c>
      <c r="C7849" s="26">
        <v>15</v>
      </c>
      <c r="D7849" s="146">
        <v>79305</v>
      </c>
      <c r="E7849" s="28">
        <f t="shared" ref="E7849:E7866" si="894">D7849*C7849</f>
        <v>1189575</v>
      </c>
      <c r="F7849" s="29">
        <v>0</v>
      </c>
      <c r="G7849" s="30">
        <f t="shared" ref="G7849:G7866" si="895">E7849-E7849*F7849</f>
        <v>1189575</v>
      </c>
      <c r="H7849" s="63">
        <f t="shared" ref="H7849:H7866" si="896">D7849/1.08</f>
        <v>73430.555555555547</v>
      </c>
      <c r="I7849" s="63"/>
      <c r="J7849" s="59">
        <f>H7849*C7850</f>
        <v>0</v>
      </c>
    </row>
    <row r="7850" spans="1:10">
      <c r="A7850" s="144">
        <v>2</v>
      </c>
      <c r="B7850" s="145" t="s">
        <v>25</v>
      </c>
      <c r="C7850" s="32"/>
      <c r="D7850" s="147">
        <v>128591</v>
      </c>
      <c r="E7850" s="28">
        <f t="shared" si="894"/>
        <v>0</v>
      </c>
      <c r="F7850" s="29">
        <v>0</v>
      </c>
      <c r="G7850" s="30">
        <f t="shared" si="895"/>
        <v>0</v>
      </c>
      <c r="H7850" s="63">
        <f t="shared" si="896"/>
        <v>119065.74074074073</v>
      </c>
      <c r="I7850" s="63"/>
      <c r="J7850" s="59"/>
    </row>
    <row r="7851" spans="1:10">
      <c r="A7851" s="144">
        <v>3</v>
      </c>
      <c r="B7851" s="145" t="s">
        <v>26</v>
      </c>
      <c r="C7851" s="34">
        <v>9</v>
      </c>
      <c r="D7851" s="146">
        <v>60043</v>
      </c>
      <c r="E7851" s="28">
        <f t="shared" si="894"/>
        <v>540387</v>
      </c>
      <c r="F7851" s="29">
        <v>0</v>
      </c>
      <c r="G7851" s="30">
        <f t="shared" si="895"/>
        <v>540387</v>
      </c>
      <c r="H7851" s="63">
        <f t="shared" si="896"/>
        <v>55595.370370370365</v>
      </c>
      <c r="I7851" s="63"/>
      <c r="J7851" s="59"/>
    </row>
    <row r="7852" spans="1:10">
      <c r="A7852" s="144">
        <v>4</v>
      </c>
      <c r="B7852" s="145" t="s">
        <v>27</v>
      </c>
      <c r="C7852" s="106"/>
      <c r="D7852" s="146">
        <v>115781</v>
      </c>
      <c r="E7852" s="28">
        <f t="shared" si="894"/>
        <v>0</v>
      </c>
      <c r="F7852" s="29">
        <v>0</v>
      </c>
      <c r="G7852" s="30">
        <f t="shared" si="895"/>
        <v>0</v>
      </c>
      <c r="H7852" s="63">
        <f t="shared" si="896"/>
        <v>107204.62962962962</v>
      </c>
      <c r="I7852" s="63"/>
      <c r="J7852" s="59"/>
    </row>
    <row r="7853" spans="1:10">
      <c r="A7853" s="144">
        <v>5</v>
      </c>
      <c r="B7853" s="145" t="s">
        <v>28</v>
      </c>
      <c r="C7853" s="32">
        <v>18</v>
      </c>
      <c r="D7853" s="146">
        <v>119943</v>
      </c>
      <c r="E7853" s="28">
        <f t="shared" si="894"/>
        <v>2158974</v>
      </c>
      <c r="F7853" s="124">
        <v>0</v>
      </c>
      <c r="G7853" s="30">
        <f t="shared" si="895"/>
        <v>2158974</v>
      </c>
      <c r="H7853" s="63">
        <f t="shared" si="896"/>
        <v>111058.33333333333</v>
      </c>
      <c r="I7853" s="63"/>
      <c r="J7853" s="59"/>
    </row>
    <row r="7854" spans="1:10">
      <c r="A7854" s="144">
        <v>6</v>
      </c>
      <c r="B7854" s="145" t="s">
        <v>29</v>
      </c>
      <c r="C7854" s="26"/>
      <c r="D7854" s="146">
        <v>94810</v>
      </c>
      <c r="E7854" s="28">
        <f t="shared" si="894"/>
        <v>0</v>
      </c>
      <c r="F7854" s="29">
        <v>0</v>
      </c>
      <c r="G7854" s="30">
        <f t="shared" si="895"/>
        <v>0</v>
      </c>
      <c r="H7854" s="63">
        <f t="shared" si="896"/>
        <v>87787.037037037036</v>
      </c>
      <c r="I7854" s="63"/>
      <c r="J7854" s="59"/>
    </row>
    <row r="7855" spans="1:10">
      <c r="A7855" s="144">
        <v>7</v>
      </c>
      <c r="B7855" s="145" t="s">
        <v>30</v>
      </c>
      <c r="C7855" s="34"/>
      <c r="D7855" s="146">
        <v>141396</v>
      </c>
      <c r="E7855" s="28">
        <f t="shared" si="894"/>
        <v>0</v>
      </c>
      <c r="F7855" s="29">
        <v>0</v>
      </c>
      <c r="G7855" s="30">
        <f t="shared" si="895"/>
        <v>0</v>
      </c>
      <c r="H7855" s="63">
        <f t="shared" si="896"/>
        <v>130922.22222222222</v>
      </c>
      <c r="I7855" s="63"/>
      <c r="J7855" s="59"/>
    </row>
    <row r="7856" spans="1:10">
      <c r="A7856" s="144">
        <v>8</v>
      </c>
      <c r="B7856" s="145" t="s">
        <v>31</v>
      </c>
      <c r="C7856" s="26"/>
      <c r="D7856" s="146">
        <v>232931</v>
      </c>
      <c r="E7856" s="28">
        <f t="shared" si="894"/>
        <v>0</v>
      </c>
      <c r="F7856" s="29">
        <v>0</v>
      </c>
      <c r="G7856" s="30">
        <f t="shared" si="895"/>
        <v>0</v>
      </c>
      <c r="H7856" s="63">
        <f t="shared" si="896"/>
        <v>215676.85185185182</v>
      </c>
      <c r="I7856" s="63"/>
      <c r="J7856" s="59"/>
    </row>
    <row r="7857" spans="1:10">
      <c r="A7857" s="144">
        <v>9</v>
      </c>
      <c r="B7857" s="148" t="s">
        <v>32</v>
      </c>
      <c r="C7857" s="26"/>
      <c r="D7857" s="146">
        <v>101534</v>
      </c>
      <c r="E7857" s="28">
        <f t="shared" si="894"/>
        <v>0</v>
      </c>
      <c r="F7857" s="29">
        <v>0</v>
      </c>
      <c r="G7857" s="30">
        <f t="shared" si="895"/>
        <v>0</v>
      </c>
      <c r="H7857" s="63">
        <f t="shared" si="896"/>
        <v>94012.962962962964</v>
      </c>
      <c r="I7857" s="63"/>
      <c r="J7857" s="59"/>
    </row>
    <row r="7858" spans="1:10">
      <c r="A7858" s="144">
        <v>10</v>
      </c>
      <c r="B7858" s="148" t="s">
        <v>33</v>
      </c>
      <c r="C7858" s="37"/>
      <c r="D7858" s="147">
        <v>110148</v>
      </c>
      <c r="E7858" s="28">
        <f t="shared" si="894"/>
        <v>0</v>
      </c>
      <c r="F7858" s="29">
        <v>0</v>
      </c>
      <c r="G7858" s="30">
        <f t="shared" si="895"/>
        <v>0</v>
      </c>
      <c r="H7858" s="63">
        <f t="shared" si="896"/>
        <v>101988.88888888888</v>
      </c>
      <c r="I7858" s="63"/>
      <c r="J7858" s="59"/>
    </row>
    <row r="7859" spans="1:10">
      <c r="A7859" s="144">
        <v>11</v>
      </c>
      <c r="B7859" s="145" t="s">
        <v>34</v>
      </c>
      <c r="C7859" s="37">
        <v>6</v>
      </c>
      <c r="D7859" s="146">
        <v>54198</v>
      </c>
      <c r="E7859" s="28">
        <f t="shared" si="894"/>
        <v>325188</v>
      </c>
      <c r="F7859" s="29">
        <v>0</v>
      </c>
      <c r="G7859" s="30">
        <f t="shared" si="895"/>
        <v>325188</v>
      </c>
      <c r="H7859" s="63">
        <f t="shared" si="896"/>
        <v>50183.333333333328</v>
      </c>
      <c r="I7859" s="63"/>
      <c r="J7859" s="59">
        <f t="shared" ref="J7859:J7865" si="897">H7859*C7860</f>
        <v>752749.99999999988</v>
      </c>
    </row>
    <row r="7860" spans="1:10">
      <c r="A7860" s="144">
        <v>12</v>
      </c>
      <c r="B7860" s="145" t="s">
        <v>35</v>
      </c>
      <c r="C7860" s="37">
        <v>15</v>
      </c>
      <c r="D7860" s="146">
        <v>49680</v>
      </c>
      <c r="E7860" s="28">
        <f t="shared" si="894"/>
        <v>745200</v>
      </c>
      <c r="F7860" s="29">
        <v>0</v>
      </c>
      <c r="G7860" s="30">
        <f t="shared" si="895"/>
        <v>745200</v>
      </c>
      <c r="H7860" s="63">
        <f t="shared" si="896"/>
        <v>46000</v>
      </c>
      <c r="I7860" s="63"/>
      <c r="J7860" s="59">
        <f t="shared" si="897"/>
        <v>0</v>
      </c>
    </row>
    <row r="7861" spans="1:10">
      <c r="A7861" s="144">
        <v>13</v>
      </c>
      <c r="B7861" s="145" t="s">
        <v>36</v>
      </c>
      <c r="C7861" s="37"/>
      <c r="D7861" s="149">
        <v>64152</v>
      </c>
      <c r="E7861" s="28">
        <f t="shared" si="894"/>
        <v>0</v>
      </c>
      <c r="F7861" s="29">
        <v>0</v>
      </c>
      <c r="G7861" s="30">
        <f t="shared" si="895"/>
        <v>0</v>
      </c>
      <c r="H7861" s="63">
        <f t="shared" si="896"/>
        <v>59399.999999999993</v>
      </c>
      <c r="I7861" s="63"/>
      <c r="J7861" s="59">
        <f t="shared" si="897"/>
        <v>0</v>
      </c>
    </row>
    <row r="7862" spans="1:10">
      <c r="A7862" s="144">
        <v>14</v>
      </c>
      <c r="B7862" s="145" t="s">
        <v>37</v>
      </c>
      <c r="C7862" s="37"/>
      <c r="D7862" s="149">
        <v>65934</v>
      </c>
      <c r="E7862" s="28">
        <f t="shared" si="894"/>
        <v>0</v>
      </c>
      <c r="F7862" s="29">
        <v>0</v>
      </c>
      <c r="G7862" s="30">
        <f t="shared" si="895"/>
        <v>0</v>
      </c>
      <c r="H7862" s="63">
        <f t="shared" si="896"/>
        <v>61049.999999999993</v>
      </c>
      <c r="I7862" s="63"/>
      <c r="J7862" s="59">
        <f t="shared" si="897"/>
        <v>0</v>
      </c>
    </row>
    <row r="7863" spans="1:10">
      <c r="A7863" s="144">
        <v>15</v>
      </c>
      <c r="B7863" s="145" t="s">
        <v>38</v>
      </c>
      <c r="C7863" s="37"/>
      <c r="D7863" s="149">
        <v>76626</v>
      </c>
      <c r="E7863" s="28">
        <f t="shared" si="894"/>
        <v>0</v>
      </c>
      <c r="F7863" s="124">
        <v>0</v>
      </c>
      <c r="G7863" s="30">
        <f t="shared" si="895"/>
        <v>0</v>
      </c>
      <c r="H7863" s="63">
        <f t="shared" si="896"/>
        <v>70950</v>
      </c>
      <c r="I7863" s="63"/>
      <c r="J7863" s="59">
        <f t="shared" si="897"/>
        <v>0</v>
      </c>
    </row>
    <row r="7864" spans="1:10">
      <c r="A7864" s="144">
        <v>16</v>
      </c>
      <c r="B7864" s="145" t="s">
        <v>39</v>
      </c>
      <c r="C7864" s="37"/>
      <c r="D7864" s="149">
        <v>80190</v>
      </c>
      <c r="E7864" s="28">
        <f t="shared" si="894"/>
        <v>0</v>
      </c>
      <c r="F7864" s="29">
        <v>0</v>
      </c>
      <c r="G7864" s="30">
        <f t="shared" si="895"/>
        <v>0</v>
      </c>
      <c r="H7864" s="63">
        <f t="shared" si="896"/>
        <v>74250</v>
      </c>
      <c r="I7864" s="63"/>
      <c r="J7864" s="59">
        <f t="shared" si="897"/>
        <v>0</v>
      </c>
    </row>
    <row r="7865" spans="1:10">
      <c r="A7865" s="144">
        <v>17</v>
      </c>
      <c r="B7865" s="145" t="s">
        <v>40</v>
      </c>
      <c r="C7865" s="37"/>
      <c r="D7865" s="149">
        <v>113832</v>
      </c>
      <c r="E7865" s="28">
        <f t="shared" si="894"/>
        <v>0</v>
      </c>
      <c r="F7865" s="29">
        <v>0</v>
      </c>
      <c r="G7865" s="30">
        <f t="shared" si="895"/>
        <v>0</v>
      </c>
      <c r="H7865" s="63">
        <f t="shared" si="896"/>
        <v>105400</v>
      </c>
      <c r="I7865" s="63"/>
      <c r="J7865" s="59">
        <f t="shared" si="897"/>
        <v>0</v>
      </c>
    </row>
    <row r="7866" spans="1:10" ht="17.25">
      <c r="A7866" s="144">
        <v>18</v>
      </c>
      <c r="B7866" s="145" t="s">
        <v>41</v>
      </c>
      <c r="C7866" s="37"/>
      <c r="D7866" s="150">
        <v>98010</v>
      </c>
      <c r="E7866" s="28">
        <f t="shared" si="894"/>
        <v>0</v>
      </c>
      <c r="F7866" s="29">
        <v>0</v>
      </c>
      <c r="G7866" s="30">
        <f t="shared" si="895"/>
        <v>0</v>
      </c>
      <c r="H7866" s="63">
        <f t="shared" si="896"/>
        <v>90750</v>
      </c>
      <c r="I7866" s="45"/>
      <c r="J7866" s="64"/>
    </row>
    <row r="7867" spans="1:10" ht="31.5">
      <c r="A7867" s="40"/>
      <c r="B7867" s="41" t="s">
        <v>42</v>
      </c>
      <c r="C7867" s="42">
        <f>SUM(C7849:C7866)</f>
        <v>63</v>
      </c>
      <c r="D7867" s="42"/>
      <c r="E7867" s="43">
        <f>SUM(E7849:E7866)</f>
        <v>4959324</v>
      </c>
      <c r="F7867" s="43"/>
      <c r="G7867" s="44">
        <f>SUM(G7849:G7866)</f>
        <v>4959324</v>
      </c>
      <c r="H7867" s="5"/>
      <c r="I7867" s="5"/>
      <c r="J7867" s="75">
        <f>J7866*0.08</f>
        <v>0</v>
      </c>
    </row>
    <row r="7868" spans="1:10" ht="31.5">
      <c r="A7868" s="46"/>
      <c r="B7868" s="47"/>
      <c r="C7868" s="48"/>
      <c r="D7868" s="48"/>
      <c r="E7868" s="49"/>
      <c r="F7868" s="49"/>
      <c r="G7868" s="151"/>
      <c r="H7868" s="6"/>
      <c r="I7868" s="6"/>
      <c r="J7868" s="76">
        <f>SUM(J7866:J7867)</f>
        <v>0</v>
      </c>
    </row>
    <row r="7869" spans="1:10" ht="18">
      <c r="A7869" s="283" t="s">
        <v>43</v>
      </c>
      <c r="B7869" s="283"/>
      <c r="C7869" s="284" t="s">
        <v>44</v>
      </c>
      <c r="D7869" s="284"/>
      <c r="E7869" s="54"/>
      <c r="F7869" s="54"/>
      <c r="G7869" s="55" t="s">
        <v>45</v>
      </c>
      <c r="H7869" s="141"/>
      <c r="I7869" s="141"/>
      <c r="J7869" s="141"/>
    </row>
    <row r="7875" spans="1:10" ht="15.75">
      <c r="A7875" s="279" t="s">
        <v>0</v>
      </c>
      <c r="B7875" s="279"/>
      <c r="C7875" s="279"/>
      <c r="D7875" s="279"/>
      <c r="E7875" s="279"/>
      <c r="F7875" s="279"/>
      <c r="G7875" s="279"/>
      <c r="H7875" s="141"/>
      <c r="I7875" s="141"/>
      <c r="J7875" s="141"/>
    </row>
    <row r="7876" spans="1:10" ht="15.75">
      <c r="A7876" s="279" t="s">
        <v>1</v>
      </c>
      <c r="B7876" s="279"/>
      <c r="C7876" s="279"/>
      <c r="D7876" s="279"/>
      <c r="E7876" s="279"/>
      <c r="F7876" s="279"/>
      <c r="G7876" s="279"/>
      <c r="H7876" s="1"/>
      <c r="I7876" s="1"/>
      <c r="J7876" s="71"/>
    </row>
    <row r="7877" spans="1:10" ht="15.75">
      <c r="A7877" s="279" t="s">
        <v>2</v>
      </c>
      <c r="B7877" s="279"/>
      <c r="C7877" s="279"/>
      <c r="D7877" s="279"/>
      <c r="E7877" s="279"/>
      <c r="F7877" s="279"/>
      <c r="G7877" s="279"/>
      <c r="H7877" s="1"/>
      <c r="I7877" s="1"/>
      <c r="J7877" s="71"/>
    </row>
    <row r="7878" spans="1:10" ht="15.75">
      <c r="A7878" s="279" t="s">
        <v>4</v>
      </c>
      <c r="B7878" s="279"/>
      <c r="C7878" s="279"/>
      <c r="D7878" s="279"/>
      <c r="E7878" s="279"/>
      <c r="F7878" s="279"/>
      <c r="G7878" s="279"/>
      <c r="H7878" s="1"/>
      <c r="I7878" s="1"/>
      <c r="J7878" s="71"/>
    </row>
    <row r="7879" spans="1:10" ht="27">
      <c r="A7879" s="280" t="s">
        <v>6</v>
      </c>
      <c r="B7879" s="280"/>
      <c r="C7879" s="280"/>
      <c r="D7879" s="280"/>
      <c r="E7879" s="280"/>
      <c r="F7879" s="280"/>
      <c r="G7879" s="280"/>
      <c r="H7879" s="2"/>
      <c r="I7879" s="2"/>
      <c r="J7879" s="72"/>
    </row>
    <row r="7880" spans="1:10" ht="27">
      <c r="A7880" s="142"/>
      <c r="B7880" s="142"/>
      <c r="C7880" s="281" t="s">
        <v>923</v>
      </c>
      <c r="D7880" s="281"/>
      <c r="E7880" s="281"/>
      <c r="F7880" s="281"/>
      <c r="G7880" s="281"/>
      <c r="H7880" s="68"/>
      <c r="I7880" s="68"/>
      <c r="J7880" s="71"/>
    </row>
    <row r="7881" spans="1:10" ht="15.75">
      <c r="A7881" s="11" t="s">
        <v>358</v>
      </c>
      <c r="B7881" s="12">
        <v>4138504920</v>
      </c>
      <c r="C7881" s="143"/>
      <c r="D7881" s="286"/>
      <c r="E7881" s="286"/>
      <c r="F7881" s="286"/>
      <c r="G7881" s="286"/>
      <c r="H7881" s="69" t="s">
        <v>161</v>
      </c>
      <c r="I7881" s="69"/>
      <c r="J7881" s="73"/>
    </row>
    <row r="7882" spans="1:10" ht="15.75">
      <c r="A7882" s="11" t="s">
        <v>9</v>
      </c>
      <c r="B7882" s="286" t="s">
        <v>928</v>
      </c>
      <c r="C7882" s="286"/>
      <c r="D7882" s="286"/>
      <c r="E7882" s="16"/>
      <c r="F7882" s="11"/>
      <c r="G7882" s="16"/>
      <c r="H7882" s="1"/>
      <c r="I7882" s="1"/>
      <c r="J7882" s="71"/>
    </row>
    <row r="7883" spans="1:10" ht="15.75">
      <c r="A7883" s="11" t="s">
        <v>11</v>
      </c>
      <c r="B7883" s="289" t="s">
        <v>726</v>
      </c>
      <c r="C7883" s="289"/>
      <c r="D7883" s="289"/>
      <c r="E7883" s="289"/>
      <c r="F7883" s="18"/>
      <c r="G7883" s="19"/>
      <c r="H7883" s="1"/>
      <c r="I7883" s="1"/>
      <c r="J7883" s="71"/>
    </row>
    <row r="7884" spans="1:10" ht="15.75">
      <c r="A7884" s="21" t="s">
        <v>14</v>
      </c>
      <c r="B7884" s="21" t="s">
        <v>16</v>
      </c>
      <c r="C7884" s="21"/>
      <c r="D7884" s="22" t="s">
        <v>18</v>
      </c>
      <c r="E7884" s="23" t="s">
        <v>19</v>
      </c>
      <c r="F7884" s="23" t="s">
        <v>20</v>
      </c>
      <c r="G7884" s="21" t="s">
        <v>21</v>
      </c>
      <c r="H7884" s="63"/>
      <c r="I7884" s="63"/>
      <c r="J7884" s="59">
        <f>H7884*C7885</f>
        <v>0</v>
      </c>
    </row>
    <row r="7885" spans="1:10">
      <c r="A7885" s="144">
        <v>1</v>
      </c>
      <c r="B7885" s="145" t="s">
        <v>23</v>
      </c>
      <c r="C7885" s="26">
        <v>10</v>
      </c>
      <c r="D7885" s="146">
        <v>79305</v>
      </c>
      <c r="E7885" s="28">
        <f t="shared" ref="E7885:E7902" si="898">D7885*C7885</f>
        <v>793050</v>
      </c>
      <c r="F7885" s="29">
        <v>0</v>
      </c>
      <c r="G7885" s="30">
        <f t="shared" ref="G7885:G7902" si="899">E7885-E7885*F7885</f>
        <v>793050</v>
      </c>
      <c r="H7885" s="63">
        <f t="shared" ref="H7885:H7902" si="900">D7885/1.08</f>
        <v>73430.555555555547</v>
      </c>
      <c r="I7885" s="63"/>
      <c r="J7885" s="59">
        <f>H7885*C7886</f>
        <v>0</v>
      </c>
    </row>
    <row r="7886" spans="1:10">
      <c r="A7886" s="144">
        <v>2</v>
      </c>
      <c r="B7886" s="145" t="s">
        <v>25</v>
      </c>
      <c r="C7886" s="32"/>
      <c r="D7886" s="147">
        <v>128591</v>
      </c>
      <c r="E7886" s="28">
        <f t="shared" si="898"/>
        <v>0</v>
      </c>
      <c r="F7886" s="29">
        <v>0</v>
      </c>
      <c r="G7886" s="30">
        <f t="shared" si="899"/>
        <v>0</v>
      </c>
      <c r="H7886" s="63">
        <f t="shared" si="900"/>
        <v>119065.74074074073</v>
      </c>
      <c r="I7886" s="63"/>
      <c r="J7886" s="59"/>
    </row>
    <row r="7887" spans="1:10">
      <c r="A7887" s="144">
        <v>3</v>
      </c>
      <c r="B7887" s="145" t="s">
        <v>26</v>
      </c>
      <c r="C7887" s="34">
        <v>10</v>
      </c>
      <c r="D7887" s="146">
        <v>60043</v>
      </c>
      <c r="E7887" s="28">
        <f t="shared" si="898"/>
        <v>600430</v>
      </c>
      <c r="F7887" s="29">
        <v>0</v>
      </c>
      <c r="G7887" s="30">
        <f t="shared" si="899"/>
        <v>600430</v>
      </c>
      <c r="H7887" s="63">
        <f t="shared" si="900"/>
        <v>55595.370370370365</v>
      </c>
      <c r="I7887" s="63"/>
      <c r="J7887" s="59"/>
    </row>
    <row r="7888" spans="1:10">
      <c r="A7888" s="144">
        <v>4</v>
      </c>
      <c r="B7888" s="145" t="s">
        <v>27</v>
      </c>
      <c r="C7888" s="106"/>
      <c r="D7888" s="146">
        <v>115781</v>
      </c>
      <c r="E7888" s="28">
        <f t="shared" si="898"/>
        <v>0</v>
      </c>
      <c r="F7888" s="29">
        <v>0</v>
      </c>
      <c r="G7888" s="30">
        <f t="shared" si="899"/>
        <v>0</v>
      </c>
      <c r="H7888" s="63">
        <f t="shared" si="900"/>
        <v>107204.62962962962</v>
      </c>
      <c r="I7888" s="63"/>
      <c r="J7888" s="59"/>
    </row>
    <row r="7889" spans="1:10">
      <c r="A7889" s="144">
        <v>5</v>
      </c>
      <c r="B7889" s="145" t="s">
        <v>28</v>
      </c>
      <c r="C7889" s="32">
        <v>20</v>
      </c>
      <c r="D7889" s="146">
        <v>119943</v>
      </c>
      <c r="E7889" s="28">
        <f t="shared" si="898"/>
        <v>2398860</v>
      </c>
      <c r="F7889" s="124">
        <v>0</v>
      </c>
      <c r="G7889" s="30">
        <f t="shared" si="899"/>
        <v>2398860</v>
      </c>
      <c r="H7889" s="63">
        <f t="shared" si="900"/>
        <v>111058.33333333333</v>
      </c>
      <c r="I7889" s="63"/>
      <c r="J7889" s="59"/>
    </row>
    <row r="7890" spans="1:10">
      <c r="A7890" s="144">
        <v>6</v>
      </c>
      <c r="B7890" s="145" t="s">
        <v>29</v>
      </c>
      <c r="C7890" s="26">
        <v>10</v>
      </c>
      <c r="D7890" s="146">
        <v>94810</v>
      </c>
      <c r="E7890" s="28">
        <f t="shared" si="898"/>
        <v>948100</v>
      </c>
      <c r="F7890" s="29">
        <v>0</v>
      </c>
      <c r="G7890" s="30">
        <f t="shared" si="899"/>
        <v>948100</v>
      </c>
      <c r="H7890" s="63">
        <f t="shared" si="900"/>
        <v>87787.037037037036</v>
      </c>
      <c r="I7890" s="63"/>
      <c r="J7890" s="59"/>
    </row>
    <row r="7891" spans="1:10">
      <c r="A7891" s="144">
        <v>7</v>
      </c>
      <c r="B7891" s="145" t="s">
        <v>30</v>
      </c>
      <c r="C7891" s="34"/>
      <c r="D7891" s="146">
        <v>141396</v>
      </c>
      <c r="E7891" s="28">
        <f t="shared" si="898"/>
        <v>0</v>
      </c>
      <c r="F7891" s="29">
        <v>0</v>
      </c>
      <c r="G7891" s="30">
        <f t="shared" si="899"/>
        <v>0</v>
      </c>
      <c r="H7891" s="63">
        <f t="shared" si="900"/>
        <v>130922.22222222222</v>
      </c>
      <c r="I7891" s="63"/>
      <c r="J7891" s="59"/>
    </row>
    <row r="7892" spans="1:10">
      <c r="A7892" s="144">
        <v>8</v>
      </c>
      <c r="B7892" s="145" t="s">
        <v>31</v>
      </c>
      <c r="C7892" s="26"/>
      <c r="D7892" s="146">
        <v>232931</v>
      </c>
      <c r="E7892" s="28">
        <f t="shared" si="898"/>
        <v>0</v>
      </c>
      <c r="F7892" s="29">
        <v>0</v>
      </c>
      <c r="G7892" s="30">
        <f t="shared" si="899"/>
        <v>0</v>
      </c>
      <c r="H7892" s="63">
        <f t="shared" si="900"/>
        <v>215676.85185185182</v>
      </c>
      <c r="I7892" s="63"/>
      <c r="J7892" s="59"/>
    </row>
    <row r="7893" spans="1:10">
      <c r="A7893" s="144">
        <v>9</v>
      </c>
      <c r="B7893" s="148" t="s">
        <v>32</v>
      </c>
      <c r="C7893" s="26"/>
      <c r="D7893" s="146">
        <v>101534</v>
      </c>
      <c r="E7893" s="28">
        <f t="shared" si="898"/>
        <v>0</v>
      </c>
      <c r="F7893" s="29">
        <v>0</v>
      </c>
      <c r="G7893" s="30">
        <f t="shared" si="899"/>
        <v>0</v>
      </c>
      <c r="H7893" s="63">
        <f t="shared" si="900"/>
        <v>94012.962962962964</v>
      </c>
      <c r="I7893" s="63"/>
      <c r="J7893" s="59"/>
    </row>
    <row r="7894" spans="1:10">
      <c r="A7894" s="144">
        <v>10</v>
      </c>
      <c r="B7894" s="148" t="s">
        <v>33</v>
      </c>
      <c r="C7894" s="37"/>
      <c r="D7894" s="147">
        <v>110148</v>
      </c>
      <c r="E7894" s="28">
        <f t="shared" si="898"/>
        <v>0</v>
      </c>
      <c r="F7894" s="29">
        <v>0</v>
      </c>
      <c r="G7894" s="30">
        <f t="shared" si="899"/>
        <v>0</v>
      </c>
      <c r="H7894" s="63">
        <f t="shared" si="900"/>
        <v>101988.88888888888</v>
      </c>
      <c r="I7894" s="63"/>
      <c r="J7894" s="59"/>
    </row>
    <row r="7895" spans="1:10">
      <c r="A7895" s="144">
        <v>11</v>
      </c>
      <c r="B7895" s="145" t="s">
        <v>34</v>
      </c>
      <c r="C7895" s="37">
        <v>10</v>
      </c>
      <c r="D7895" s="146">
        <v>54198</v>
      </c>
      <c r="E7895" s="28">
        <f t="shared" si="898"/>
        <v>541980</v>
      </c>
      <c r="F7895" s="29">
        <v>0</v>
      </c>
      <c r="G7895" s="30">
        <f t="shared" si="899"/>
        <v>541980</v>
      </c>
      <c r="H7895" s="63">
        <f t="shared" si="900"/>
        <v>50183.333333333328</v>
      </c>
      <c r="I7895" s="63"/>
      <c r="J7895" s="59">
        <f t="shared" ref="J7895:J7901" si="901">H7895*C7896</f>
        <v>0</v>
      </c>
    </row>
    <row r="7896" spans="1:10">
      <c r="A7896" s="144">
        <v>12</v>
      </c>
      <c r="B7896" s="145" t="s">
        <v>35</v>
      </c>
      <c r="C7896" s="37"/>
      <c r="D7896" s="146">
        <v>49680</v>
      </c>
      <c r="E7896" s="28">
        <f t="shared" si="898"/>
        <v>0</v>
      </c>
      <c r="F7896" s="29">
        <v>0</v>
      </c>
      <c r="G7896" s="30">
        <f t="shared" si="899"/>
        <v>0</v>
      </c>
      <c r="H7896" s="63">
        <f t="shared" si="900"/>
        <v>46000</v>
      </c>
      <c r="I7896" s="63"/>
      <c r="J7896" s="59">
        <f t="shared" si="901"/>
        <v>0</v>
      </c>
    </row>
    <row r="7897" spans="1:10">
      <c r="A7897" s="144">
        <v>13</v>
      </c>
      <c r="B7897" s="145" t="s">
        <v>36</v>
      </c>
      <c r="C7897" s="37"/>
      <c r="D7897" s="149">
        <v>64152</v>
      </c>
      <c r="E7897" s="28">
        <f t="shared" si="898"/>
        <v>0</v>
      </c>
      <c r="F7897" s="29">
        <v>0</v>
      </c>
      <c r="G7897" s="30">
        <f t="shared" si="899"/>
        <v>0</v>
      </c>
      <c r="H7897" s="63">
        <f t="shared" si="900"/>
        <v>59399.999999999993</v>
      </c>
      <c r="I7897" s="63"/>
      <c r="J7897" s="59">
        <f t="shared" si="901"/>
        <v>0</v>
      </c>
    </row>
    <row r="7898" spans="1:10">
      <c r="A7898" s="144">
        <v>14</v>
      </c>
      <c r="B7898" s="145" t="s">
        <v>37</v>
      </c>
      <c r="C7898" s="37"/>
      <c r="D7898" s="149">
        <v>65934</v>
      </c>
      <c r="E7898" s="28">
        <f t="shared" si="898"/>
        <v>0</v>
      </c>
      <c r="F7898" s="29">
        <v>0</v>
      </c>
      <c r="G7898" s="30">
        <f t="shared" si="899"/>
        <v>0</v>
      </c>
      <c r="H7898" s="63">
        <f t="shared" si="900"/>
        <v>61049.999999999993</v>
      </c>
      <c r="I7898" s="63"/>
      <c r="J7898" s="59">
        <f t="shared" si="901"/>
        <v>0</v>
      </c>
    </row>
    <row r="7899" spans="1:10">
      <c r="A7899" s="144">
        <v>15</v>
      </c>
      <c r="B7899" s="145" t="s">
        <v>38</v>
      </c>
      <c r="C7899" s="37"/>
      <c r="D7899" s="149">
        <v>76626</v>
      </c>
      <c r="E7899" s="28">
        <f t="shared" si="898"/>
        <v>0</v>
      </c>
      <c r="F7899" s="124">
        <v>0</v>
      </c>
      <c r="G7899" s="30">
        <f t="shared" si="899"/>
        <v>0</v>
      </c>
      <c r="H7899" s="63">
        <f t="shared" si="900"/>
        <v>70950</v>
      </c>
      <c r="I7899" s="63"/>
      <c r="J7899" s="59">
        <f t="shared" si="901"/>
        <v>0</v>
      </c>
    </row>
    <row r="7900" spans="1:10">
      <c r="A7900" s="144">
        <v>16</v>
      </c>
      <c r="B7900" s="145" t="s">
        <v>39</v>
      </c>
      <c r="C7900" s="37"/>
      <c r="D7900" s="149">
        <v>80190</v>
      </c>
      <c r="E7900" s="28">
        <f t="shared" si="898"/>
        <v>0</v>
      </c>
      <c r="F7900" s="29">
        <v>0</v>
      </c>
      <c r="G7900" s="30">
        <f t="shared" si="899"/>
        <v>0</v>
      </c>
      <c r="H7900" s="63">
        <f t="shared" si="900"/>
        <v>74250</v>
      </c>
      <c r="I7900" s="63"/>
      <c r="J7900" s="59">
        <f t="shared" si="901"/>
        <v>0</v>
      </c>
    </row>
    <row r="7901" spans="1:10">
      <c r="A7901" s="144">
        <v>17</v>
      </c>
      <c r="B7901" s="145" t="s">
        <v>40</v>
      </c>
      <c r="C7901" s="37"/>
      <c r="D7901" s="149">
        <v>113832</v>
      </c>
      <c r="E7901" s="28">
        <f t="shared" si="898"/>
        <v>0</v>
      </c>
      <c r="F7901" s="29">
        <v>0</v>
      </c>
      <c r="G7901" s="30">
        <f t="shared" si="899"/>
        <v>0</v>
      </c>
      <c r="H7901" s="63">
        <f t="shared" si="900"/>
        <v>105400</v>
      </c>
      <c r="I7901" s="63"/>
      <c r="J7901" s="59">
        <f t="shared" si="901"/>
        <v>0</v>
      </c>
    </row>
    <row r="7902" spans="1:10" ht="17.25">
      <c r="A7902" s="144">
        <v>18</v>
      </c>
      <c r="B7902" s="145" t="s">
        <v>41</v>
      </c>
      <c r="C7902" s="37"/>
      <c r="D7902" s="150">
        <v>98010</v>
      </c>
      <c r="E7902" s="28">
        <f t="shared" si="898"/>
        <v>0</v>
      </c>
      <c r="F7902" s="29">
        <v>0</v>
      </c>
      <c r="G7902" s="30">
        <f t="shared" si="899"/>
        <v>0</v>
      </c>
      <c r="H7902" s="63">
        <f t="shared" si="900"/>
        <v>90750</v>
      </c>
      <c r="I7902" s="45"/>
      <c r="J7902" s="64"/>
    </row>
    <row r="7903" spans="1:10" ht="31.5">
      <c r="A7903" s="40"/>
      <c r="B7903" s="41" t="s">
        <v>42</v>
      </c>
      <c r="C7903" s="42">
        <f>SUM(C7885:C7902)</f>
        <v>60</v>
      </c>
      <c r="D7903" s="42"/>
      <c r="E7903" s="43">
        <f>SUM(E7885:E7902)</f>
        <v>5282420</v>
      </c>
      <c r="F7903" s="43"/>
      <c r="G7903" s="44">
        <f>SUM(G7885:G7902)</f>
        <v>5282420</v>
      </c>
      <c r="H7903" s="5"/>
      <c r="I7903" s="5"/>
      <c r="J7903" s="75">
        <f>J7902*0.08</f>
        <v>0</v>
      </c>
    </row>
    <row r="7904" spans="1:10" ht="31.5">
      <c r="A7904" s="46"/>
      <c r="B7904" s="47"/>
      <c r="C7904" s="48"/>
      <c r="D7904" s="48"/>
      <c r="E7904" s="49"/>
      <c r="F7904" s="49"/>
      <c r="G7904" s="151"/>
      <c r="H7904" s="6"/>
      <c r="I7904" s="6"/>
      <c r="J7904" s="76">
        <f>SUM(J7902:J7903)</f>
        <v>0</v>
      </c>
    </row>
    <row r="7905" spans="1:10" ht="18">
      <c r="A7905" s="283" t="s">
        <v>43</v>
      </c>
      <c r="B7905" s="283"/>
      <c r="C7905" s="284" t="s">
        <v>44</v>
      </c>
      <c r="D7905" s="284"/>
      <c r="E7905" s="54"/>
      <c r="F7905" s="54"/>
      <c r="G7905" s="55" t="s">
        <v>45</v>
      </c>
      <c r="H7905" s="141"/>
      <c r="I7905" s="141"/>
      <c r="J7905" s="141"/>
    </row>
    <row r="7911" spans="1:10" ht="15.75">
      <c r="A7911" s="279" t="s">
        <v>0</v>
      </c>
      <c r="B7911" s="279"/>
      <c r="C7911" s="279"/>
      <c r="D7911" s="279"/>
      <c r="E7911" s="279"/>
      <c r="F7911" s="279"/>
      <c r="G7911" s="279"/>
      <c r="H7911" s="141"/>
      <c r="I7911" s="141"/>
      <c r="J7911" s="141"/>
    </row>
    <row r="7912" spans="1:10" ht="15.75">
      <c r="A7912" s="279" t="s">
        <v>1</v>
      </c>
      <c r="B7912" s="279"/>
      <c r="C7912" s="279"/>
      <c r="D7912" s="279"/>
      <c r="E7912" s="279"/>
      <c r="F7912" s="279"/>
      <c r="G7912" s="279"/>
      <c r="H7912" s="1"/>
      <c r="I7912" s="1"/>
      <c r="J7912" s="71"/>
    </row>
    <row r="7913" spans="1:10" ht="15.75">
      <c r="A7913" s="279" t="s">
        <v>2</v>
      </c>
      <c r="B7913" s="279"/>
      <c r="C7913" s="279"/>
      <c r="D7913" s="279"/>
      <c r="E7913" s="279"/>
      <c r="F7913" s="279"/>
      <c r="G7913" s="279"/>
      <c r="H7913" s="1"/>
      <c r="I7913" s="1"/>
      <c r="J7913" s="71"/>
    </row>
    <row r="7914" spans="1:10" ht="15.75">
      <c r="A7914" s="279" t="s">
        <v>4</v>
      </c>
      <c r="B7914" s="279"/>
      <c r="C7914" s="279"/>
      <c r="D7914" s="279"/>
      <c r="E7914" s="279"/>
      <c r="F7914" s="279"/>
      <c r="G7914" s="279"/>
      <c r="H7914" s="1"/>
      <c r="I7914" s="1"/>
      <c r="J7914" s="71"/>
    </row>
    <row r="7915" spans="1:10" ht="27">
      <c r="A7915" s="280" t="s">
        <v>6</v>
      </c>
      <c r="B7915" s="280"/>
      <c r="C7915" s="280"/>
      <c r="D7915" s="280"/>
      <c r="E7915" s="280"/>
      <c r="F7915" s="280"/>
      <c r="G7915" s="280"/>
      <c r="H7915" s="2"/>
      <c r="I7915" s="2"/>
      <c r="J7915" s="72"/>
    </row>
    <row r="7916" spans="1:10" ht="27">
      <c r="A7916" s="142"/>
      <c r="B7916" s="142"/>
      <c r="C7916" s="281" t="s">
        <v>923</v>
      </c>
      <c r="D7916" s="281"/>
      <c r="E7916" s="281"/>
      <c r="F7916" s="281"/>
      <c r="G7916" s="281"/>
      <c r="H7916" s="68"/>
      <c r="I7916" s="68"/>
      <c r="J7916" s="71"/>
    </row>
    <row r="7917" spans="1:10" ht="15.75">
      <c r="A7917" s="11" t="s">
        <v>358</v>
      </c>
      <c r="B7917" s="12">
        <v>4138473572</v>
      </c>
      <c r="C7917" s="143"/>
      <c r="D7917" s="286"/>
      <c r="E7917" s="286"/>
      <c r="F7917" s="286"/>
      <c r="G7917" s="286"/>
      <c r="H7917" s="69" t="s">
        <v>161</v>
      </c>
      <c r="I7917" s="69"/>
      <c r="J7917" s="73"/>
    </row>
    <row r="7918" spans="1:10" ht="15.75">
      <c r="A7918" s="11" t="s">
        <v>9</v>
      </c>
      <c r="B7918" s="286" t="s">
        <v>929</v>
      </c>
      <c r="C7918" s="286"/>
      <c r="D7918" s="286"/>
      <c r="E7918" s="16"/>
      <c r="F7918" s="11"/>
      <c r="G7918" s="16"/>
      <c r="H7918" s="1"/>
      <c r="I7918" s="1"/>
      <c r="J7918" s="71"/>
    </row>
    <row r="7919" spans="1:10" ht="15.75">
      <c r="A7919" s="11" t="s">
        <v>11</v>
      </c>
      <c r="B7919" s="289" t="s">
        <v>789</v>
      </c>
      <c r="C7919" s="289"/>
      <c r="D7919" s="289"/>
      <c r="E7919" s="289"/>
      <c r="F7919" s="18"/>
      <c r="G7919" s="19"/>
      <c r="H7919" s="1"/>
      <c r="I7919" s="1"/>
      <c r="J7919" s="71"/>
    </row>
    <row r="7920" spans="1:10" ht="15.75">
      <c r="A7920" s="21" t="s">
        <v>14</v>
      </c>
      <c r="B7920" s="21" t="s">
        <v>16</v>
      </c>
      <c r="C7920" s="21"/>
      <c r="D7920" s="22" t="s">
        <v>18</v>
      </c>
      <c r="E7920" s="23" t="s">
        <v>19</v>
      </c>
      <c r="F7920" s="23" t="s">
        <v>20</v>
      </c>
      <c r="G7920" s="21" t="s">
        <v>21</v>
      </c>
      <c r="H7920" s="63"/>
      <c r="I7920" s="63"/>
      <c r="J7920" s="59">
        <f>H7920*C7921</f>
        <v>0</v>
      </c>
    </row>
    <row r="7921" spans="1:10">
      <c r="A7921" s="144">
        <v>1</v>
      </c>
      <c r="B7921" s="145" t="s">
        <v>23</v>
      </c>
      <c r="C7921" s="26"/>
      <c r="D7921" s="146">
        <v>79305</v>
      </c>
      <c r="E7921" s="28">
        <f t="shared" ref="E7921:E7938" si="902">D7921*C7921</f>
        <v>0</v>
      </c>
      <c r="F7921" s="29">
        <v>0</v>
      </c>
      <c r="G7921" s="30">
        <f t="shared" ref="G7921:G7938" si="903">E7921-E7921*F7921</f>
        <v>0</v>
      </c>
      <c r="H7921" s="63">
        <f t="shared" ref="H7921:H7938" si="904">D7921/1.08</f>
        <v>73430.555555555547</v>
      </c>
      <c r="I7921" s="63"/>
      <c r="J7921" s="59">
        <f>H7921*C7922</f>
        <v>0</v>
      </c>
    </row>
    <row r="7922" spans="1:10">
      <c r="A7922" s="144">
        <v>2</v>
      </c>
      <c r="B7922" s="145" t="s">
        <v>25</v>
      </c>
      <c r="C7922" s="32"/>
      <c r="D7922" s="147">
        <v>128591</v>
      </c>
      <c r="E7922" s="28">
        <f t="shared" si="902"/>
        <v>0</v>
      </c>
      <c r="F7922" s="29">
        <v>0</v>
      </c>
      <c r="G7922" s="30">
        <f t="shared" si="903"/>
        <v>0</v>
      </c>
      <c r="H7922" s="63">
        <f t="shared" si="904"/>
        <v>119065.74074074073</v>
      </c>
      <c r="I7922" s="63"/>
      <c r="J7922" s="59"/>
    </row>
    <row r="7923" spans="1:10">
      <c r="A7923" s="144">
        <v>3</v>
      </c>
      <c r="B7923" s="145" t="s">
        <v>26</v>
      </c>
      <c r="C7923" s="34">
        <v>5</v>
      </c>
      <c r="D7923" s="146">
        <v>60043</v>
      </c>
      <c r="E7923" s="28">
        <f t="shared" si="902"/>
        <v>300215</v>
      </c>
      <c r="F7923" s="29">
        <v>0</v>
      </c>
      <c r="G7923" s="30">
        <f t="shared" si="903"/>
        <v>300215</v>
      </c>
      <c r="H7923" s="63">
        <f t="shared" si="904"/>
        <v>55595.370370370365</v>
      </c>
      <c r="I7923" s="63"/>
      <c r="J7923" s="59"/>
    </row>
    <row r="7924" spans="1:10">
      <c r="A7924" s="144">
        <v>4</v>
      </c>
      <c r="B7924" s="145" t="s">
        <v>27</v>
      </c>
      <c r="C7924" s="106"/>
      <c r="D7924" s="146">
        <v>115781</v>
      </c>
      <c r="E7924" s="28">
        <f t="shared" si="902"/>
        <v>0</v>
      </c>
      <c r="F7924" s="29">
        <v>0</v>
      </c>
      <c r="G7924" s="30">
        <f t="shared" si="903"/>
        <v>0</v>
      </c>
      <c r="H7924" s="63">
        <f t="shared" si="904"/>
        <v>107204.62962962962</v>
      </c>
      <c r="I7924" s="63"/>
      <c r="J7924" s="59"/>
    </row>
    <row r="7925" spans="1:10">
      <c r="A7925" s="144">
        <v>5</v>
      </c>
      <c r="B7925" s="145" t="s">
        <v>28</v>
      </c>
      <c r="C7925" s="32">
        <v>3</v>
      </c>
      <c r="D7925" s="146">
        <v>119943</v>
      </c>
      <c r="E7925" s="28">
        <f t="shared" si="902"/>
        <v>359829</v>
      </c>
      <c r="F7925" s="124">
        <v>0</v>
      </c>
      <c r="G7925" s="30">
        <f t="shared" si="903"/>
        <v>359829</v>
      </c>
      <c r="H7925" s="63">
        <f t="shared" si="904"/>
        <v>111058.33333333333</v>
      </c>
      <c r="I7925" s="63"/>
      <c r="J7925" s="59"/>
    </row>
    <row r="7926" spans="1:10">
      <c r="A7926" s="144">
        <v>6</v>
      </c>
      <c r="B7926" s="145" t="s">
        <v>29</v>
      </c>
      <c r="C7926" s="26"/>
      <c r="D7926" s="146">
        <v>94810</v>
      </c>
      <c r="E7926" s="28">
        <f t="shared" si="902"/>
        <v>0</v>
      </c>
      <c r="F7926" s="29">
        <v>0</v>
      </c>
      <c r="G7926" s="30">
        <f t="shared" si="903"/>
        <v>0</v>
      </c>
      <c r="H7926" s="63">
        <f t="shared" si="904"/>
        <v>87787.037037037036</v>
      </c>
      <c r="I7926" s="63"/>
      <c r="J7926" s="59"/>
    </row>
    <row r="7927" spans="1:10">
      <c r="A7927" s="144">
        <v>7</v>
      </c>
      <c r="B7927" s="145" t="s">
        <v>30</v>
      </c>
      <c r="C7927" s="34"/>
      <c r="D7927" s="146">
        <v>141396</v>
      </c>
      <c r="E7927" s="28">
        <f t="shared" si="902"/>
        <v>0</v>
      </c>
      <c r="F7927" s="29">
        <v>0</v>
      </c>
      <c r="G7927" s="30">
        <f t="shared" si="903"/>
        <v>0</v>
      </c>
      <c r="H7927" s="63">
        <f t="shared" si="904"/>
        <v>130922.22222222222</v>
      </c>
      <c r="I7927" s="63"/>
      <c r="J7927" s="59"/>
    </row>
    <row r="7928" spans="1:10">
      <c r="A7928" s="144">
        <v>8</v>
      </c>
      <c r="B7928" s="145" t="s">
        <v>31</v>
      </c>
      <c r="C7928" s="26"/>
      <c r="D7928" s="146">
        <v>232931</v>
      </c>
      <c r="E7928" s="28">
        <f t="shared" si="902"/>
        <v>0</v>
      </c>
      <c r="F7928" s="29">
        <v>0</v>
      </c>
      <c r="G7928" s="30">
        <f t="shared" si="903"/>
        <v>0</v>
      </c>
      <c r="H7928" s="63">
        <f t="shared" si="904"/>
        <v>215676.85185185182</v>
      </c>
      <c r="I7928" s="63"/>
      <c r="J7928" s="59"/>
    </row>
    <row r="7929" spans="1:10">
      <c r="A7929" s="144">
        <v>9</v>
      </c>
      <c r="B7929" s="148" t="s">
        <v>32</v>
      </c>
      <c r="C7929" s="26"/>
      <c r="D7929" s="146">
        <v>101534</v>
      </c>
      <c r="E7929" s="28">
        <f t="shared" si="902"/>
        <v>0</v>
      </c>
      <c r="F7929" s="29">
        <v>0</v>
      </c>
      <c r="G7929" s="30">
        <f t="shared" si="903"/>
        <v>0</v>
      </c>
      <c r="H7929" s="63">
        <f t="shared" si="904"/>
        <v>94012.962962962964</v>
      </c>
      <c r="I7929" s="63"/>
      <c r="J7929" s="59"/>
    </row>
    <row r="7930" spans="1:10">
      <c r="A7930" s="144">
        <v>10</v>
      </c>
      <c r="B7930" s="148" t="s">
        <v>33</v>
      </c>
      <c r="C7930" s="37"/>
      <c r="D7930" s="147">
        <v>110148</v>
      </c>
      <c r="E7930" s="28">
        <f t="shared" si="902"/>
        <v>0</v>
      </c>
      <c r="F7930" s="29">
        <v>0</v>
      </c>
      <c r="G7930" s="30">
        <f t="shared" si="903"/>
        <v>0</v>
      </c>
      <c r="H7930" s="63">
        <f t="shared" si="904"/>
        <v>101988.88888888888</v>
      </c>
      <c r="I7930" s="63"/>
      <c r="J7930" s="59"/>
    </row>
    <row r="7931" spans="1:10">
      <c r="A7931" s="144">
        <v>11</v>
      </c>
      <c r="B7931" s="145" t="s">
        <v>34</v>
      </c>
      <c r="C7931" s="37">
        <v>5</v>
      </c>
      <c r="D7931" s="146">
        <v>54198</v>
      </c>
      <c r="E7931" s="28">
        <f t="shared" si="902"/>
        <v>270990</v>
      </c>
      <c r="F7931" s="29">
        <v>0</v>
      </c>
      <c r="G7931" s="30">
        <f t="shared" si="903"/>
        <v>270990</v>
      </c>
      <c r="H7931" s="63">
        <f t="shared" si="904"/>
        <v>50183.333333333328</v>
      </c>
      <c r="I7931" s="63"/>
      <c r="J7931" s="59">
        <f t="shared" ref="J7931:J7937" si="905">H7931*C7932</f>
        <v>0</v>
      </c>
    </row>
    <row r="7932" spans="1:10">
      <c r="A7932" s="144">
        <v>12</v>
      </c>
      <c r="B7932" s="145" t="s">
        <v>35</v>
      </c>
      <c r="C7932" s="37"/>
      <c r="D7932" s="146">
        <v>49680</v>
      </c>
      <c r="E7932" s="28">
        <f t="shared" si="902"/>
        <v>0</v>
      </c>
      <c r="F7932" s="29">
        <v>0</v>
      </c>
      <c r="G7932" s="30">
        <f t="shared" si="903"/>
        <v>0</v>
      </c>
      <c r="H7932" s="63">
        <f t="shared" si="904"/>
        <v>46000</v>
      </c>
      <c r="I7932" s="63"/>
      <c r="J7932" s="59">
        <f t="shared" si="905"/>
        <v>0</v>
      </c>
    </row>
    <row r="7933" spans="1:10">
      <c r="A7933" s="144">
        <v>13</v>
      </c>
      <c r="B7933" s="145" t="s">
        <v>36</v>
      </c>
      <c r="C7933" s="37"/>
      <c r="D7933" s="149">
        <v>64152</v>
      </c>
      <c r="E7933" s="28">
        <f t="shared" si="902"/>
        <v>0</v>
      </c>
      <c r="F7933" s="29">
        <v>0</v>
      </c>
      <c r="G7933" s="30">
        <f t="shared" si="903"/>
        <v>0</v>
      </c>
      <c r="H7933" s="63">
        <f t="shared" si="904"/>
        <v>59399.999999999993</v>
      </c>
      <c r="I7933" s="63"/>
      <c r="J7933" s="59">
        <f t="shared" si="905"/>
        <v>0</v>
      </c>
    </row>
    <row r="7934" spans="1:10">
      <c r="A7934" s="144">
        <v>14</v>
      </c>
      <c r="B7934" s="145" t="s">
        <v>37</v>
      </c>
      <c r="C7934" s="37"/>
      <c r="D7934" s="149">
        <v>65934</v>
      </c>
      <c r="E7934" s="28">
        <f t="shared" si="902"/>
        <v>0</v>
      </c>
      <c r="F7934" s="29">
        <v>0</v>
      </c>
      <c r="G7934" s="30">
        <f t="shared" si="903"/>
        <v>0</v>
      </c>
      <c r="H7934" s="63">
        <f t="shared" si="904"/>
        <v>61049.999999999993</v>
      </c>
      <c r="I7934" s="63"/>
      <c r="J7934" s="59">
        <f t="shared" si="905"/>
        <v>0</v>
      </c>
    </row>
    <row r="7935" spans="1:10">
      <c r="A7935" s="144">
        <v>15</v>
      </c>
      <c r="B7935" s="145" t="s">
        <v>38</v>
      </c>
      <c r="C7935" s="37"/>
      <c r="D7935" s="149">
        <v>76626</v>
      </c>
      <c r="E7935" s="28">
        <f t="shared" si="902"/>
        <v>0</v>
      </c>
      <c r="F7935" s="124">
        <v>0</v>
      </c>
      <c r="G7935" s="30">
        <f t="shared" si="903"/>
        <v>0</v>
      </c>
      <c r="H7935" s="63">
        <f t="shared" si="904"/>
        <v>70950</v>
      </c>
      <c r="I7935" s="63"/>
      <c r="J7935" s="59">
        <f t="shared" si="905"/>
        <v>0</v>
      </c>
    </row>
    <row r="7936" spans="1:10">
      <c r="A7936" s="144">
        <v>16</v>
      </c>
      <c r="B7936" s="145" t="s">
        <v>39</v>
      </c>
      <c r="C7936" s="37"/>
      <c r="D7936" s="149">
        <v>80190</v>
      </c>
      <c r="E7936" s="28">
        <f t="shared" si="902"/>
        <v>0</v>
      </c>
      <c r="F7936" s="29">
        <v>0</v>
      </c>
      <c r="G7936" s="30">
        <f t="shared" si="903"/>
        <v>0</v>
      </c>
      <c r="H7936" s="63">
        <f t="shared" si="904"/>
        <v>74250</v>
      </c>
      <c r="I7936" s="63"/>
      <c r="J7936" s="59">
        <f t="shared" si="905"/>
        <v>0</v>
      </c>
    </row>
    <row r="7937" spans="1:10">
      <c r="A7937" s="144">
        <v>17</v>
      </c>
      <c r="B7937" s="145" t="s">
        <v>40</v>
      </c>
      <c r="C7937" s="37"/>
      <c r="D7937" s="149">
        <v>113832</v>
      </c>
      <c r="E7937" s="28">
        <f t="shared" si="902"/>
        <v>0</v>
      </c>
      <c r="F7937" s="29">
        <v>0</v>
      </c>
      <c r="G7937" s="30">
        <f t="shared" si="903"/>
        <v>0</v>
      </c>
      <c r="H7937" s="63">
        <f t="shared" si="904"/>
        <v>105400</v>
      </c>
      <c r="I7937" s="63"/>
      <c r="J7937" s="59">
        <f t="shared" si="905"/>
        <v>0</v>
      </c>
    </row>
    <row r="7938" spans="1:10" ht="17.25">
      <c r="A7938" s="144">
        <v>18</v>
      </c>
      <c r="B7938" s="145" t="s">
        <v>41</v>
      </c>
      <c r="C7938" s="37"/>
      <c r="D7938" s="150">
        <v>98010</v>
      </c>
      <c r="E7938" s="28">
        <f t="shared" si="902"/>
        <v>0</v>
      </c>
      <c r="F7938" s="29">
        <v>0</v>
      </c>
      <c r="G7938" s="30">
        <f t="shared" si="903"/>
        <v>0</v>
      </c>
      <c r="H7938" s="63">
        <f t="shared" si="904"/>
        <v>90750</v>
      </c>
      <c r="I7938" s="45"/>
      <c r="J7938" s="64"/>
    </row>
    <row r="7939" spans="1:10" ht="31.5">
      <c r="A7939" s="40"/>
      <c r="B7939" s="41" t="s">
        <v>42</v>
      </c>
      <c r="C7939" s="42">
        <f>SUM(C7921:C7938)</f>
        <v>13</v>
      </c>
      <c r="D7939" s="42"/>
      <c r="E7939" s="43">
        <f>SUM(E7921:E7938)</f>
        <v>931034</v>
      </c>
      <c r="F7939" s="43"/>
      <c r="G7939" s="44">
        <f>SUM(G7921:G7938)</f>
        <v>931034</v>
      </c>
      <c r="H7939" s="5"/>
      <c r="I7939" s="5"/>
      <c r="J7939" s="75">
        <f>J7938*0.08</f>
        <v>0</v>
      </c>
    </row>
    <row r="7940" spans="1:10" ht="31.5">
      <c r="A7940" s="46"/>
      <c r="B7940" s="47"/>
      <c r="C7940" s="48"/>
      <c r="D7940" s="48"/>
      <c r="E7940" s="49"/>
      <c r="F7940" s="49"/>
      <c r="G7940" s="151"/>
      <c r="H7940" s="6"/>
      <c r="I7940" s="6"/>
      <c r="J7940" s="76">
        <f>SUM(J7938:J7939)</f>
        <v>0</v>
      </c>
    </row>
    <row r="7941" spans="1:10" ht="18">
      <c r="A7941" s="283" t="s">
        <v>43</v>
      </c>
      <c r="B7941" s="283"/>
      <c r="C7941" s="284" t="s">
        <v>44</v>
      </c>
      <c r="D7941" s="284"/>
      <c r="E7941" s="54"/>
      <c r="F7941" s="54"/>
      <c r="G7941" s="55" t="s">
        <v>45</v>
      </c>
      <c r="H7941" s="141"/>
      <c r="I7941" s="141"/>
      <c r="J7941" s="141"/>
    </row>
    <row r="7948" spans="1:10" ht="15.75">
      <c r="A7948" s="279" t="s">
        <v>0</v>
      </c>
      <c r="B7948" s="279"/>
      <c r="C7948" s="279"/>
      <c r="D7948" s="279"/>
      <c r="E7948" s="279"/>
      <c r="F7948" s="279"/>
      <c r="G7948" s="279"/>
      <c r="H7948" s="141"/>
      <c r="I7948" s="141"/>
      <c r="J7948" s="141"/>
    </row>
    <row r="7949" spans="1:10" ht="15.75">
      <c r="A7949" s="279" t="s">
        <v>1</v>
      </c>
      <c r="B7949" s="279"/>
      <c r="C7949" s="279"/>
      <c r="D7949" s="279"/>
      <c r="E7949" s="279"/>
      <c r="F7949" s="279"/>
      <c r="G7949" s="279"/>
      <c r="H7949" s="1"/>
      <c r="I7949" s="1"/>
      <c r="J7949" s="71"/>
    </row>
    <row r="7950" spans="1:10" ht="15.75">
      <c r="A7950" s="279" t="s">
        <v>2</v>
      </c>
      <c r="B7950" s="279"/>
      <c r="C7950" s="279"/>
      <c r="D7950" s="279"/>
      <c r="E7950" s="279"/>
      <c r="F7950" s="279"/>
      <c r="G7950" s="279"/>
      <c r="H7950" s="1"/>
      <c r="I7950" s="1"/>
      <c r="J7950" s="71"/>
    </row>
    <row r="7951" spans="1:10" ht="15.75">
      <c r="A7951" s="279" t="s">
        <v>4</v>
      </c>
      <c r="B7951" s="279"/>
      <c r="C7951" s="279"/>
      <c r="D7951" s="279"/>
      <c r="E7951" s="279"/>
      <c r="F7951" s="279"/>
      <c r="G7951" s="279"/>
      <c r="H7951" s="1"/>
      <c r="I7951" s="1"/>
      <c r="J7951" s="71"/>
    </row>
    <row r="7952" spans="1:10" ht="27">
      <c r="A7952" s="280" t="s">
        <v>6</v>
      </c>
      <c r="B7952" s="280"/>
      <c r="C7952" s="280"/>
      <c r="D7952" s="280"/>
      <c r="E7952" s="280"/>
      <c r="F7952" s="280"/>
      <c r="G7952" s="280"/>
      <c r="H7952" s="2"/>
      <c r="I7952" s="2"/>
      <c r="J7952" s="72"/>
    </row>
    <row r="7953" spans="1:10" ht="27">
      <c r="A7953" s="142"/>
      <c r="B7953" s="142"/>
      <c r="C7953" s="281" t="s">
        <v>923</v>
      </c>
      <c r="D7953" s="281"/>
      <c r="E7953" s="281"/>
      <c r="F7953" s="281"/>
      <c r="G7953" s="281"/>
      <c r="H7953" s="68"/>
      <c r="I7953" s="68"/>
      <c r="J7953" s="71"/>
    </row>
    <row r="7954" spans="1:10" ht="15.75">
      <c r="A7954" s="11" t="s">
        <v>358</v>
      </c>
      <c r="B7954" s="12">
        <v>4138392398</v>
      </c>
      <c r="C7954" s="143"/>
      <c r="D7954" s="286"/>
      <c r="E7954" s="286"/>
      <c r="F7954" s="286"/>
      <c r="G7954" s="286"/>
      <c r="H7954" s="69" t="s">
        <v>161</v>
      </c>
      <c r="I7954" s="69"/>
      <c r="J7954" s="73"/>
    </row>
    <row r="7955" spans="1:10" ht="15.75">
      <c r="A7955" s="11" t="s">
        <v>9</v>
      </c>
      <c r="B7955" s="286" t="s">
        <v>930</v>
      </c>
      <c r="C7955" s="286"/>
      <c r="D7955" s="286"/>
      <c r="E7955" s="16"/>
      <c r="F7955" s="11"/>
      <c r="G7955" s="16"/>
      <c r="H7955" s="1"/>
      <c r="I7955" s="1"/>
      <c r="J7955" s="71"/>
    </row>
    <row r="7956" spans="1:10" ht="15.75">
      <c r="A7956" s="11" t="s">
        <v>11</v>
      </c>
      <c r="B7956" s="289" t="s">
        <v>726</v>
      </c>
      <c r="C7956" s="289"/>
      <c r="D7956" s="289"/>
      <c r="E7956" s="289"/>
      <c r="F7956" s="18"/>
      <c r="G7956" s="19"/>
      <c r="H7956" s="1"/>
      <c r="I7956" s="1"/>
      <c r="J7956" s="71"/>
    </row>
    <row r="7957" spans="1:10" ht="15.75">
      <c r="A7957" s="21" t="s">
        <v>14</v>
      </c>
      <c r="B7957" s="21" t="s">
        <v>16</v>
      </c>
      <c r="C7957" s="21"/>
      <c r="D7957" s="22" t="s">
        <v>18</v>
      </c>
      <c r="E7957" s="23" t="s">
        <v>19</v>
      </c>
      <c r="F7957" s="23" t="s">
        <v>20</v>
      </c>
      <c r="G7957" s="21" t="s">
        <v>21</v>
      </c>
      <c r="H7957" s="63"/>
      <c r="I7957" s="63"/>
      <c r="J7957" s="59">
        <f>H7957*C7958</f>
        <v>0</v>
      </c>
    </row>
    <row r="7958" spans="1:10">
      <c r="A7958" s="144">
        <v>1</v>
      </c>
      <c r="B7958" s="145" t="s">
        <v>23</v>
      </c>
      <c r="C7958" s="26">
        <v>5</v>
      </c>
      <c r="D7958" s="146">
        <v>79305</v>
      </c>
      <c r="E7958" s="28">
        <f t="shared" ref="E7958:E7975" si="906">D7958*C7958</f>
        <v>396525</v>
      </c>
      <c r="F7958" s="29">
        <v>0</v>
      </c>
      <c r="G7958" s="30">
        <f t="shared" ref="G7958:G7975" si="907">E7958-E7958*F7958</f>
        <v>396525</v>
      </c>
      <c r="H7958" s="63">
        <f t="shared" ref="H7958:H7975" si="908">D7958/1.08</f>
        <v>73430.555555555547</v>
      </c>
      <c r="I7958" s="63"/>
      <c r="J7958" s="59">
        <f>H7958*C7959</f>
        <v>0</v>
      </c>
    </row>
    <row r="7959" spans="1:10">
      <c r="A7959" s="144">
        <v>2</v>
      </c>
      <c r="B7959" s="145" t="s">
        <v>25</v>
      </c>
      <c r="C7959" s="32"/>
      <c r="D7959" s="147">
        <v>128591</v>
      </c>
      <c r="E7959" s="28">
        <f t="shared" si="906"/>
        <v>0</v>
      </c>
      <c r="F7959" s="29">
        <v>0</v>
      </c>
      <c r="G7959" s="30">
        <f t="shared" si="907"/>
        <v>0</v>
      </c>
      <c r="H7959" s="63">
        <f t="shared" si="908"/>
        <v>119065.74074074073</v>
      </c>
      <c r="I7959" s="63"/>
      <c r="J7959" s="59"/>
    </row>
    <row r="7960" spans="1:10">
      <c r="A7960" s="144">
        <v>3</v>
      </c>
      <c r="B7960" s="145" t="s">
        <v>26</v>
      </c>
      <c r="C7960" s="34">
        <v>5</v>
      </c>
      <c r="D7960" s="146">
        <v>60043</v>
      </c>
      <c r="E7960" s="28">
        <f t="shared" si="906"/>
        <v>300215</v>
      </c>
      <c r="F7960" s="29">
        <v>0</v>
      </c>
      <c r="G7960" s="30">
        <f t="shared" si="907"/>
        <v>300215</v>
      </c>
      <c r="H7960" s="63">
        <f t="shared" si="908"/>
        <v>55595.370370370365</v>
      </c>
      <c r="I7960" s="63"/>
      <c r="J7960" s="59"/>
    </row>
    <row r="7961" spans="1:10">
      <c r="A7961" s="144">
        <v>4</v>
      </c>
      <c r="B7961" s="145" t="s">
        <v>27</v>
      </c>
      <c r="C7961" s="106"/>
      <c r="D7961" s="146">
        <v>115781</v>
      </c>
      <c r="E7961" s="28">
        <f t="shared" si="906"/>
        <v>0</v>
      </c>
      <c r="F7961" s="29">
        <v>0</v>
      </c>
      <c r="G7961" s="30">
        <f t="shared" si="907"/>
        <v>0</v>
      </c>
      <c r="H7961" s="63">
        <f t="shared" si="908"/>
        <v>107204.62962962962</v>
      </c>
      <c r="I7961" s="63"/>
      <c r="J7961" s="59"/>
    </row>
    <row r="7962" spans="1:10">
      <c r="A7962" s="144">
        <v>5</v>
      </c>
      <c r="B7962" s="145" t="s">
        <v>28</v>
      </c>
      <c r="C7962" s="32">
        <v>5</v>
      </c>
      <c r="D7962" s="146">
        <v>119943</v>
      </c>
      <c r="E7962" s="28">
        <f t="shared" si="906"/>
        <v>599715</v>
      </c>
      <c r="F7962" s="124">
        <v>0</v>
      </c>
      <c r="G7962" s="30">
        <f t="shared" si="907"/>
        <v>599715</v>
      </c>
      <c r="H7962" s="63">
        <f t="shared" si="908"/>
        <v>111058.33333333333</v>
      </c>
      <c r="I7962" s="63"/>
      <c r="J7962" s="59"/>
    </row>
    <row r="7963" spans="1:10">
      <c r="A7963" s="144">
        <v>6</v>
      </c>
      <c r="B7963" s="145" t="s">
        <v>29</v>
      </c>
      <c r="C7963" s="26">
        <v>5</v>
      </c>
      <c r="D7963" s="146">
        <v>94810</v>
      </c>
      <c r="E7963" s="28">
        <f t="shared" si="906"/>
        <v>474050</v>
      </c>
      <c r="F7963" s="29">
        <v>0</v>
      </c>
      <c r="G7963" s="30">
        <f t="shared" si="907"/>
        <v>474050</v>
      </c>
      <c r="H7963" s="63">
        <f t="shared" si="908"/>
        <v>87787.037037037036</v>
      </c>
      <c r="I7963" s="63"/>
      <c r="J7963" s="59"/>
    </row>
    <row r="7964" spans="1:10">
      <c r="A7964" s="144">
        <v>7</v>
      </c>
      <c r="B7964" s="145" t="s">
        <v>30</v>
      </c>
      <c r="C7964" s="34"/>
      <c r="D7964" s="146">
        <v>141396</v>
      </c>
      <c r="E7964" s="28">
        <f t="shared" si="906"/>
        <v>0</v>
      </c>
      <c r="F7964" s="29">
        <v>0</v>
      </c>
      <c r="G7964" s="30">
        <f t="shared" si="907"/>
        <v>0</v>
      </c>
      <c r="H7964" s="63">
        <f t="shared" si="908"/>
        <v>130922.22222222222</v>
      </c>
      <c r="I7964" s="63"/>
      <c r="J7964" s="59"/>
    </row>
    <row r="7965" spans="1:10">
      <c r="A7965" s="144">
        <v>8</v>
      </c>
      <c r="B7965" s="145" t="s">
        <v>31</v>
      </c>
      <c r="C7965" s="26"/>
      <c r="D7965" s="146">
        <v>232931</v>
      </c>
      <c r="E7965" s="28">
        <f t="shared" si="906"/>
        <v>0</v>
      </c>
      <c r="F7965" s="29">
        <v>0</v>
      </c>
      <c r="G7965" s="30">
        <f t="shared" si="907"/>
        <v>0</v>
      </c>
      <c r="H7965" s="63">
        <f t="shared" si="908"/>
        <v>215676.85185185182</v>
      </c>
      <c r="I7965" s="63"/>
      <c r="J7965" s="59"/>
    </row>
    <row r="7966" spans="1:10">
      <c r="A7966" s="144">
        <v>9</v>
      </c>
      <c r="B7966" s="148" t="s">
        <v>32</v>
      </c>
      <c r="C7966" s="26"/>
      <c r="D7966" s="146">
        <v>101534</v>
      </c>
      <c r="E7966" s="28">
        <f t="shared" si="906"/>
        <v>0</v>
      </c>
      <c r="F7966" s="29">
        <v>0</v>
      </c>
      <c r="G7966" s="30">
        <f t="shared" si="907"/>
        <v>0</v>
      </c>
      <c r="H7966" s="63">
        <f t="shared" si="908"/>
        <v>94012.962962962964</v>
      </c>
      <c r="I7966" s="63"/>
      <c r="J7966" s="59"/>
    </row>
    <row r="7967" spans="1:10">
      <c r="A7967" s="144">
        <v>10</v>
      </c>
      <c r="B7967" s="148" t="s">
        <v>33</v>
      </c>
      <c r="C7967" s="37"/>
      <c r="D7967" s="147">
        <v>110148</v>
      </c>
      <c r="E7967" s="28">
        <f t="shared" si="906"/>
        <v>0</v>
      </c>
      <c r="F7967" s="29">
        <v>0</v>
      </c>
      <c r="G7967" s="30">
        <f t="shared" si="907"/>
        <v>0</v>
      </c>
      <c r="H7967" s="63">
        <f t="shared" si="908"/>
        <v>101988.88888888888</v>
      </c>
      <c r="I7967" s="63"/>
      <c r="J7967" s="59"/>
    </row>
    <row r="7968" spans="1:10">
      <c r="A7968" s="144">
        <v>11</v>
      </c>
      <c r="B7968" s="145" t="s">
        <v>34</v>
      </c>
      <c r="C7968" s="37">
        <v>5</v>
      </c>
      <c r="D7968" s="146">
        <v>54198</v>
      </c>
      <c r="E7968" s="28">
        <f t="shared" si="906"/>
        <v>270990</v>
      </c>
      <c r="F7968" s="29">
        <v>0</v>
      </c>
      <c r="G7968" s="30">
        <f t="shared" si="907"/>
        <v>270990</v>
      </c>
      <c r="H7968" s="63">
        <f t="shared" si="908"/>
        <v>50183.333333333328</v>
      </c>
      <c r="I7968" s="63"/>
      <c r="J7968" s="59">
        <f t="shared" ref="J7968:J7974" si="909">H7968*C7969</f>
        <v>250916.66666666663</v>
      </c>
    </row>
    <row r="7969" spans="1:10">
      <c r="A7969" s="144">
        <v>12</v>
      </c>
      <c r="B7969" s="145" t="s">
        <v>35</v>
      </c>
      <c r="C7969" s="37">
        <v>5</v>
      </c>
      <c r="D7969" s="146">
        <v>49680</v>
      </c>
      <c r="E7969" s="28">
        <f t="shared" si="906"/>
        <v>248400</v>
      </c>
      <c r="F7969" s="29">
        <v>0</v>
      </c>
      <c r="G7969" s="30">
        <f t="shared" si="907"/>
        <v>248400</v>
      </c>
      <c r="H7969" s="63">
        <f t="shared" si="908"/>
        <v>46000</v>
      </c>
      <c r="I7969" s="63"/>
      <c r="J7969" s="59">
        <f t="shared" si="909"/>
        <v>0</v>
      </c>
    </row>
    <row r="7970" spans="1:10">
      <c r="A7970" s="144">
        <v>13</v>
      </c>
      <c r="B7970" s="145" t="s">
        <v>36</v>
      </c>
      <c r="C7970" s="37"/>
      <c r="D7970" s="149">
        <v>64152</v>
      </c>
      <c r="E7970" s="28">
        <f t="shared" si="906"/>
        <v>0</v>
      </c>
      <c r="F7970" s="29">
        <v>0</v>
      </c>
      <c r="G7970" s="30">
        <f t="shared" si="907"/>
        <v>0</v>
      </c>
      <c r="H7970" s="63">
        <f t="shared" si="908"/>
        <v>59399.999999999993</v>
      </c>
      <c r="I7970" s="63"/>
      <c r="J7970" s="59">
        <f t="shared" si="909"/>
        <v>0</v>
      </c>
    </row>
    <row r="7971" spans="1:10">
      <c r="A7971" s="144">
        <v>14</v>
      </c>
      <c r="B7971" s="145" t="s">
        <v>37</v>
      </c>
      <c r="C7971" s="37"/>
      <c r="D7971" s="149">
        <v>65934</v>
      </c>
      <c r="E7971" s="28">
        <f t="shared" si="906"/>
        <v>0</v>
      </c>
      <c r="F7971" s="29">
        <v>0</v>
      </c>
      <c r="G7971" s="30">
        <f t="shared" si="907"/>
        <v>0</v>
      </c>
      <c r="H7971" s="63">
        <f t="shared" si="908"/>
        <v>61049.999999999993</v>
      </c>
      <c r="I7971" s="63"/>
      <c r="J7971" s="59">
        <f t="shared" si="909"/>
        <v>0</v>
      </c>
    </row>
    <row r="7972" spans="1:10">
      <c r="A7972" s="144">
        <v>15</v>
      </c>
      <c r="B7972" s="145" t="s">
        <v>38</v>
      </c>
      <c r="C7972" s="37"/>
      <c r="D7972" s="149">
        <v>76626</v>
      </c>
      <c r="E7972" s="28">
        <f t="shared" si="906"/>
        <v>0</v>
      </c>
      <c r="F7972" s="124">
        <v>0</v>
      </c>
      <c r="G7972" s="30">
        <f t="shared" si="907"/>
        <v>0</v>
      </c>
      <c r="H7972" s="63">
        <f t="shared" si="908"/>
        <v>70950</v>
      </c>
      <c r="I7972" s="63"/>
      <c r="J7972" s="59">
        <f t="shared" si="909"/>
        <v>0</v>
      </c>
    </row>
    <row r="7973" spans="1:10">
      <c r="A7973" s="144">
        <v>16</v>
      </c>
      <c r="B7973" s="145" t="s">
        <v>39</v>
      </c>
      <c r="C7973" s="37"/>
      <c r="D7973" s="149">
        <v>80190</v>
      </c>
      <c r="E7973" s="28">
        <f t="shared" si="906"/>
        <v>0</v>
      </c>
      <c r="F7973" s="29">
        <v>0</v>
      </c>
      <c r="G7973" s="30">
        <f t="shared" si="907"/>
        <v>0</v>
      </c>
      <c r="H7973" s="63">
        <f t="shared" si="908"/>
        <v>74250</v>
      </c>
      <c r="I7973" s="63"/>
      <c r="J7973" s="59">
        <f t="shared" si="909"/>
        <v>0</v>
      </c>
    </row>
    <row r="7974" spans="1:10">
      <c r="A7974" s="144">
        <v>17</v>
      </c>
      <c r="B7974" s="145" t="s">
        <v>40</v>
      </c>
      <c r="C7974" s="37"/>
      <c r="D7974" s="149">
        <v>113832</v>
      </c>
      <c r="E7974" s="28">
        <f t="shared" si="906"/>
        <v>0</v>
      </c>
      <c r="F7974" s="29">
        <v>0</v>
      </c>
      <c r="G7974" s="30">
        <f t="shared" si="907"/>
        <v>0</v>
      </c>
      <c r="H7974" s="63">
        <f t="shared" si="908"/>
        <v>105400</v>
      </c>
      <c r="I7974" s="63"/>
      <c r="J7974" s="59">
        <f t="shared" si="909"/>
        <v>0</v>
      </c>
    </row>
    <row r="7975" spans="1:10" ht="17.25">
      <c r="A7975" s="144">
        <v>18</v>
      </c>
      <c r="B7975" s="145" t="s">
        <v>41</v>
      </c>
      <c r="C7975" s="37"/>
      <c r="D7975" s="150">
        <v>98010</v>
      </c>
      <c r="E7975" s="28">
        <f t="shared" si="906"/>
        <v>0</v>
      </c>
      <c r="F7975" s="29">
        <v>0</v>
      </c>
      <c r="G7975" s="30">
        <f t="shared" si="907"/>
        <v>0</v>
      </c>
      <c r="H7975" s="63">
        <f t="shared" si="908"/>
        <v>90750</v>
      </c>
      <c r="I7975" s="45"/>
      <c r="J7975" s="64"/>
    </row>
    <row r="7976" spans="1:10" ht="31.5">
      <c r="A7976" s="40"/>
      <c r="B7976" s="41" t="s">
        <v>42</v>
      </c>
      <c r="C7976" s="42">
        <f>SUM(C7958:C7975)</f>
        <v>30</v>
      </c>
      <c r="D7976" s="42"/>
      <c r="E7976" s="43">
        <f>SUM(E7958:E7975)</f>
        <v>2289895</v>
      </c>
      <c r="F7976" s="43"/>
      <c r="G7976" s="44">
        <f>SUM(G7958:G7975)</f>
        <v>2289895</v>
      </c>
      <c r="H7976" s="5"/>
      <c r="I7976" s="5"/>
      <c r="J7976" s="75">
        <f>J7975*0.08</f>
        <v>0</v>
      </c>
    </row>
    <row r="7977" spans="1:10" ht="31.5">
      <c r="A7977" s="46"/>
      <c r="B7977" s="47"/>
      <c r="C7977" s="48"/>
      <c r="D7977" s="48"/>
      <c r="E7977" s="49"/>
      <c r="F7977" s="49"/>
      <c r="G7977" s="151"/>
      <c r="H7977" s="6"/>
      <c r="I7977" s="6"/>
      <c r="J7977" s="76">
        <f>SUM(J7975:J7976)</f>
        <v>0</v>
      </c>
    </row>
    <row r="7978" spans="1:10" ht="18">
      <c r="A7978" s="283" t="s">
        <v>43</v>
      </c>
      <c r="B7978" s="283"/>
      <c r="C7978" s="284" t="s">
        <v>44</v>
      </c>
      <c r="D7978" s="284"/>
      <c r="E7978" s="54"/>
      <c r="F7978" s="54"/>
      <c r="G7978" s="55" t="s">
        <v>45</v>
      </c>
      <c r="H7978" s="141"/>
      <c r="I7978" s="141"/>
      <c r="J7978" s="141"/>
    </row>
    <row r="7983" spans="1:10" ht="15.75">
      <c r="A7983" s="279" t="s">
        <v>0</v>
      </c>
      <c r="B7983" s="279"/>
      <c r="C7983" s="279"/>
      <c r="D7983" s="279"/>
      <c r="E7983" s="279"/>
      <c r="F7983" s="279"/>
      <c r="G7983" s="279"/>
      <c r="H7983" s="141"/>
      <c r="I7983" s="141"/>
      <c r="J7983" s="141"/>
    </row>
    <row r="7984" spans="1:10" ht="15.75">
      <c r="A7984" s="279" t="s">
        <v>1</v>
      </c>
      <c r="B7984" s="279"/>
      <c r="C7984" s="279"/>
      <c r="D7984" s="279"/>
      <c r="E7984" s="279"/>
      <c r="F7984" s="279"/>
      <c r="G7984" s="279"/>
      <c r="H7984" s="1"/>
      <c r="I7984" s="1"/>
      <c r="J7984" s="71"/>
    </row>
    <row r="7985" spans="1:10" ht="15.75">
      <c r="A7985" s="279" t="s">
        <v>2</v>
      </c>
      <c r="B7985" s="279"/>
      <c r="C7985" s="279"/>
      <c r="D7985" s="279"/>
      <c r="E7985" s="279"/>
      <c r="F7985" s="279"/>
      <c r="G7985" s="279"/>
      <c r="H7985" s="1"/>
      <c r="I7985" s="1"/>
      <c r="J7985" s="71"/>
    </row>
    <row r="7986" spans="1:10" ht="15.75">
      <c r="A7986" s="279" t="s">
        <v>4</v>
      </c>
      <c r="B7986" s="279"/>
      <c r="C7986" s="279"/>
      <c r="D7986" s="279"/>
      <c r="E7986" s="279"/>
      <c r="F7986" s="279"/>
      <c r="G7986" s="279"/>
      <c r="H7986" s="1"/>
      <c r="I7986" s="1"/>
      <c r="J7986" s="71"/>
    </row>
    <row r="7987" spans="1:10" ht="27">
      <c r="A7987" s="280" t="s">
        <v>6</v>
      </c>
      <c r="B7987" s="280"/>
      <c r="C7987" s="280"/>
      <c r="D7987" s="280"/>
      <c r="E7987" s="280"/>
      <c r="F7987" s="280"/>
      <c r="G7987" s="280"/>
      <c r="H7987" s="2"/>
      <c r="I7987" s="2"/>
      <c r="J7987" s="72"/>
    </row>
    <row r="7988" spans="1:10" ht="27">
      <c r="A7988" s="142"/>
      <c r="B7988" s="142"/>
      <c r="C7988" s="281" t="s">
        <v>923</v>
      </c>
      <c r="D7988" s="281"/>
      <c r="E7988" s="281"/>
      <c r="F7988" s="281"/>
      <c r="G7988" s="281"/>
      <c r="H7988" s="68"/>
      <c r="I7988" s="68"/>
      <c r="J7988" s="71"/>
    </row>
    <row r="7989" spans="1:10" ht="15.75">
      <c r="A7989" s="11" t="s">
        <v>358</v>
      </c>
      <c r="B7989" s="12">
        <v>4138221869</v>
      </c>
      <c r="C7989" s="143"/>
      <c r="D7989" s="286"/>
      <c r="E7989" s="286"/>
      <c r="F7989" s="286"/>
      <c r="G7989" s="286"/>
      <c r="H7989" s="69" t="s">
        <v>161</v>
      </c>
      <c r="I7989" s="69"/>
      <c r="J7989" s="73"/>
    </row>
    <row r="7990" spans="1:10" ht="15.75">
      <c r="A7990" s="11" t="s">
        <v>9</v>
      </c>
      <c r="B7990" s="286" t="s">
        <v>931</v>
      </c>
      <c r="C7990" s="286"/>
      <c r="D7990" s="286"/>
      <c r="E7990" s="16"/>
      <c r="F7990" s="11"/>
      <c r="G7990" s="16"/>
      <c r="H7990" s="1"/>
      <c r="I7990" s="1"/>
      <c r="J7990" s="71"/>
    </row>
    <row r="7991" spans="1:10" ht="15.75">
      <c r="A7991" s="11" t="s">
        <v>11</v>
      </c>
      <c r="B7991" s="289"/>
      <c r="C7991" s="289"/>
      <c r="D7991" s="289"/>
      <c r="E7991" s="289"/>
      <c r="F7991" s="18"/>
      <c r="G7991" s="19"/>
      <c r="H7991" s="1"/>
      <c r="I7991" s="1"/>
      <c r="J7991" s="71"/>
    </row>
    <row r="7992" spans="1:10" ht="15.75">
      <c r="A7992" s="21" t="s">
        <v>14</v>
      </c>
      <c r="B7992" s="21" t="s">
        <v>16</v>
      </c>
      <c r="C7992" s="21"/>
      <c r="D7992" s="22" t="s">
        <v>18</v>
      </c>
      <c r="E7992" s="23" t="s">
        <v>19</v>
      </c>
      <c r="F7992" s="23" t="s">
        <v>20</v>
      </c>
      <c r="G7992" s="21" t="s">
        <v>21</v>
      </c>
      <c r="H7992" s="63"/>
      <c r="I7992" s="63"/>
      <c r="J7992" s="59">
        <f>H7992*C7993</f>
        <v>0</v>
      </c>
    </row>
    <row r="7993" spans="1:10">
      <c r="A7993" s="144">
        <v>1</v>
      </c>
      <c r="B7993" s="145" t="s">
        <v>23</v>
      </c>
      <c r="C7993" s="26">
        <v>56</v>
      </c>
      <c r="D7993" s="146">
        <v>79305</v>
      </c>
      <c r="E7993" s="28">
        <f t="shared" ref="E7993:E8010" si="910">D7993*C7993</f>
        <v>4441080</v>
      </c>
      <c r="F7993" s="29">
        <v>0</v>
      </c>
      <c r="G7993" s="30">
        <f t="shared" ref="G7993:G8010" si="911">E7993-E7993*F7993</f>
        <v>4441080</v>
      </c>
      <c r="H7993" s="63">
        <f t="shared" ref="H7993:H8010" si="912">D7993/1.08</f>
        <v>73430.555555555547</v>
      </c>
      <c r="I7993" s="63"/>
      <c r="J7993" s="59">
        <f>H7993*C7994</f>
        <v>0</v>
      </c>
    </row>
    <row r="7994" spans="1:10">
      <c r="A7994" s="144">
        <v>2</v>
      </c>
      <c r="B7994" s="145" t="s">
        <v>25</v>
      </c>
      <c r="C7994" s="32"/>
      <c r="D7994" s="147">
        <v>128591</v>
      </c>
      <c r="E7994" s="28">
        <f t="shared" si="910"/>
        <v>0</v>
      </c>
      <c r="F7994" s="29">
        <v>0</v>
      </c>
      <c r="G7994" s="30">
        <f t="shared" si="911"/>
        <v>0</v>
      </c>
      <c r="H7994" s="63">
        <f t="shared" si="912"/>
        <v>119065.74074074073</v>
      </c>
      <c r="I7994" s="63"/>
      <c r="J7994" s="59"/>
    </row>
    <row r="7995" spans="1:10">
      <c r="A7995" s="144">
        <v>3</v>
      </c>
      <c r="B7995" s="145" t="s">
        <v>26</v>
      </c>
      <c r="C7995" s="34">
        <v>4</v>
      </c>
      <c r="D7995" s="146">
        <v>60043</v>
      </c>
      <c r="E7995" s="28">
        <f t="shared" si="910"/>
        <v>240172</v>
      </c>
      <c r="F7995" s="29">
        <v>0</v>
      </c>
      <c r="G7995" s="30">
        <f t="shared" si="911"/>
        <v>240172</v>
      </c>
      <c r="H7995" s="63">
        <f t="shared" si="912"/>
        <v>55595.370370370365</v>
      </c>
      <c r="I7995" s="63"/>
      <c r="J7995" s="59"/>
    </row>
    <row r="7996" spans="1:10">
      <c r="A7996" s="144">
        <v>4</v>
      </c>
      <c r="B7996" s="145" t="s">
        <v>27</v>
      </c>
      <c r="C7996" s="106"/>
      <c r="D7996" s="146">
        <v>115781</v>
      </c>
      <c r="E7996" s="28">
        <f t="shared" si="910"/>
        <v>0</v>
      </c>
      <c r="F7996" s="29">
        <v>0</v>
      </c>
      <c r="G7996" s="30">
        <f t="shared" si="911"/>
        <v>0</v>
      </c>
      <c r="H7996" s="63">
        <f t="shared" si="912"/>
        <v>107204.62962962962</v>
      </c>
      <c r="I7996" s="63"/>
      <c r="J7996" s="59"/>
    </row>
    <row r="7997" spans="1:10">
      <c r="A7997" s="144">
        <v>5</v>
      </c>
      <c r="B7997" s="145" t="s">
        <v>28</v>
      </c>
      <c r="C7997" s="32">
        <v>34</v>
      </c>
      <c r="D7997" s="146">
        <v>119943</v>
      </c>
      <c r="E7997" s="28">
        <f t="shared" si="910"/>
        <v>4078062</v>
      </c>
      <c r="F7997" s="124">
        <v>0</v>
      </c>
      <c r="G7997" s="30">
        <f t="shared" si="911"/>
        <v>4078062</v>
      </c>
      <c r="H7997" s="63">
        <f t="shared" si="912"/>
        <v>111058.33333333333</v>
      </c>
      <c r="I7997" s="63"/>
      <c r="J7997" s="59"/>
    </row>
    <row r="7998" spans="1:10">
      <c r="A7998" s="144">
        <v>6</v>
      </c>
      <c r="B7998" s="145" t="s">
        <v>29</v>
      </c>
      <c r="C7998" s="26"/>
      <c r="D7998" s="146">
        <v>94810</v>
      </c>
      <c r="E7998" s="28">
        <f t="shared" si="910"/>
        <v>0</v>
      </c>
      <c r="F7998" s="29">
        <v>0</v>
      </c>
      <c r="G7998" s="30">
        <f t="shared" si="911"/>
        <v>0</v>
      </c>
      <c r="H7998" s="63">
        <f t="shared" si="912"/>
        <v>87787.037037037036</v>
      </c>
      <c r="I7998" s="63"/>
      <c r="J7998" s="59"/>
    </row>
    <row r="7999" spans="1:10">
      <c r="A7999" s="144">
        <v>7</v>
      </c>
      <c r="B7999" s="145" t="s">
        <v>30</v>
      </c>
      <c r="C7999" s="34"/>
      <c r="D7999" s="146">
        <v>141396</v>
      </c>
      <c r="E7999" s="28">
        <f t="shared" si="910"/>
        <v>0</v>
      </c>
      <c r="F7999" s="29">
        <v>0</v>
      </c>
      <c r="G7999" s="30">
        <f t="shared" si="911"/>
        <v>0</v>
      </c>
      <c r="H7999" s="63">
        <f t="shared" si="912"/>
        <v>130922.22222222222</v>
      </c>
      <c r="I7999" s="63"/>
      <c r="J7999" s="59"/>
    </row>
    <row r="8000" spans="1:10">
      <c r="A8000" s="144">
        <v>8</v>
      </c>
      <c r="B8000" s="145" t="s">
        <v>31</v>
      </c>
      <c r="C8000" s="26"/>
      <c r="D8000" s="146">
        <v>232931</v>
      </c>
      <c r="E8000" s="28">
        <f t="shared" si="910"/>
        <v>0</v>
      </c>
      <c r="F8000" s="29">
        <v>0</v>
      </c>
      <c r="G8000" s="30">
        <f t="shared" si="911"/>
        <v>0</v>
      </c>
      <c r="H8000" s="63">
        <f t="shared" si="912"/>
        <v>215676.85185185182</v>
      </c>
      <c r="I8000" s="63"/>
      <c r="J8000" s="59"/>
    </row>
    <row r="8001" spans="1:10">
      <c r="A8001" s="144">
        <v>9</v>
      </c>
      <c r="B8001" s="148" t="s">
        <v>32</v>
      </c>
      <c r="C8001" s="26"/>
      <c r="D8001" s="146">
        <v>101534</v>
      </c>
      <c r="E8001" s="28">
        <f t="shared" si="910"/>
        <v>0</v>
      </c>
      <c r="F8001" s="29">
        <v>0</v>
      </c>
      <c r="G8001" s="30">
        <f t="shared" si="911"/>
        <v>0</v>
      </c>
      <c r="H8001" s="63">
        <f t="shared" si="912"/>
        <v>94012.962962962964</v>
      </c>
      <c r="I8001" s="63"/>
      <c r="J8001" s="59"/>
    </row>
    <row r="8002" spans="1:10">
      <c r="A8002" s="144">
        <v>10</v>
      </c>
      <c r="B8002" s="148" t="s">
        <v>33</v>
      </c>
      <c r="C8002" s="37"/>
      <c r="D8002" s="147">
        <v>110148</v>
      </c>
      <c r="E8002" s="28">
        <f t="shared" si="910"/>
        <v>0</v>
      </c>
      <c r="F8002" s="29">
        <v>0</v>
      </c>
      <c r="G8002" s="30">
        <f t="shared" si="911"/>
        <v>0</v>
      </c>
      <c r="H8002" s="63">
        <f t="shared" si="912"/>
        <v>101988.88888888888</v>
      </c>
      <c r="I8002" s="63"/>
      <c r="J8002" s="59"/>
    </row>
    <row r="8003" spans="1:10">
      <c r="A8003" s="144">
        <v>11</v>
      </c>
      <c r="B8003" s="145" t="s">
        <v>34</v>
      </c>
      <c r="C8003" s="37">
        <v>2</v>
      </c>
      <c r="D8003" s="146">
        <v>54198</v>
      </c>
      <c r="E8003" s="28">
        <f t="shared" si="910"/>
        <v>108396</v>
      </c>
      <c r="F8003" s="29">
        <v>0</v>
      </c>
      <c r="G8003" s="30">
        <f t="shared" si="911"/>
        <v>108396</v>
      </c>
      <c r="H8003" s="63">
        <f t="shared" si="912"/>
        <v>50183.333333333328</v>
      </c>
      <c r="I8003" s="63"/>
      <c r="J8003" s="59">
        <f t="shared" ref="J8003:J8009" si="913">H8003*C8004</f>
        <v>0</v>
      </c>
    </row>
    <row r="8004" spans="1:10">
      <c r="A8004" s="144">
        <v>12</v>
      </c>
      <c r="B8004" s="145" t="s">
        <v>35</v>
      </c>
      <c r="C8004" s="37"/>
      <c r="D8004" s="146">
        <v>49680</v>
      </c>
      <c r="E8004" s="28">
        <f t="shared" si="910"/>
        <v>0</v>
      </c>
      <c r="F8004" s="29">
        <v>0</v>
      </c>
      <c r="G8004" s="30">
        <f t="shared" si="911"/>
        <v>0</v>
      </c>
      <c r="H8004" s="63">
        <f t="shared" si="912"/>
        <v>46000</v>
      </c>
      <c r="I8004" s="63"/>
      <c r="J8004" s="59">
        <f t="shared" si="913"/>
        <v>0</v>
      </c>
    </row>
    <row r="8005" spans="1:10">
      <c r="A8005" s="144">
        <v>13</v>
      </c>
      <c r="B8005" s="145" t="s">
        <v>36</v>
      </c>
      <c r="C8005" s="37"/>
      <c r="D8005" s="149">
        <v>64152</v>
      </c>
      <c r="E8005" s="28">
        <f t="shared" si="910"/>
        <v>0</v>
      </c>
      <c r="F8005" s="29">
        <v>0</v>
      </c>
      <c r="G8005" s="30">
        <f t="shared" si="911"/>
        <v>0</v>
      </c>
      <c r="H8005" s="63">
        <f t="shared" si="912"/>
        <v>59399.999999999993</v>
      </c>
      <c r="I8005" s="63"/>
      <c r="J8005" s="59">
        <f t="shared" si="913"/>
        <v>0</v>
      </c>
    </row>
    <row r="8006" spans="1:10">
      <c r="A8006" s="144">
        <v>14</v>
      </c>
      <c r="B8006" s="145" t="s">
        <v>37</v>
      </c>
      <c r="C8006" s="37"/>
      <c r="D8006" s="149">
        <v>65934</v>
      </c>
      <c r="E8006" s="28">
        <f t="shared" si="910"/>
        <v>0</v>
      </c>
      <c r="F8006" s="29">
        <v>0</v>
      </c>
      <c r="G8006" s="30">
        <f t="shared" si="911"/>
        <v>0</v>
      </c>
      <c r="H8006" s="63">
        <f t="shared" si="912"/>
        <v>61049.999999999993</v>
      </c>
      <c r="I8006" s="63"/>
      <c r="J8006" s="59">
        <f t="shared" si="913"/>
        <v>0</v>
      </c>
    </row>
    <row r="8007" spans="1:10">
      <c r="A8007" s="144">
        <v>15</v>
      </c>
      <c r="B8007" s="145" t="s">
        <v>38</v>
      </c>
      <c r="C8007" s="37"/>
      <c r="D8007" s="149">
        <v>76626</v>
      </c>
      <c r="E8007" s="28">
        <f t="shared" si="910"/>
        <v>0</v>
      </c>
      <c r="F8007" s="124">
        <v>0</v>
      </c>
      <c r="G8007" s="30">
        <f t="shared" si="911"/>
        <v>0</v>
      </c>
      <c r="H8007" s="63">
        <f t="shared" si="912"/>
        <v>70950</v>
      </c>
      <c r="I8007" s="63"/>
      <c r="J8007" s="59">
        <f t="shared" si="913"/>
        <v>0</v>
      </c>
    </row>
    <row r="8008" spans="1:10">
      <c r="A8008" s="144">
        <v>16</v>
      </c>
      <c r="B8008" s="145" t="s">
        <v>39</v>
      </c>
      <c r="C8008" s="37"/>
      <c r="D8008" s="149">
        <v>80190</v>
      </c>
      <c r="E8008" s="28">
        <f t="shared" si="910"/>
        <v>0</v>
      </c>
      <c r="F8008" s="29">
        <v>0</v>
      </c>
      <c r="G8008" s="30">
        <f t="shared" si="911"/>
        <v>0</v>
      </c>
      <c r="H8008" s="63">
        <f t="shared" si="912"/>
        <v>74250</v>
      </c>
      <c r="I8008" s="63"/>
      <c r="J8008" s="59">
        <f t="shared" si="913"/>
        <v>0</v>
      </c>
    </row>
    <row r="8009" spans="1:10">
      <c r="A8009" s="144">
        <v>17</v>
      </c>
      <c r="B8009" s="145" t="s">
        <v>40</v>
      </c>
      <c r="C8009" s="37"/>
      <c r="D8009" s="149">
        <v>113832</v>
      </c>
      <c r="E8009" s="28">
        <f t="shared" si="910"/>
        <v>0</v>
      </c>
      <c r="F8009" s="29">
        <v>0</v>
      </c>
      <c r="G8009" s="30">
        <f t="shared" si="911"/>
        <v>0</v>
      </c>
      <c r="H8009" s="63">
        <f t="shared" si="912"/>
        <v>105400</v>
      </c>
      <c r="I8009" s="63"/>
      <c r="J8009" s="59">
        <f t="shared" si="913"/>
        <v>0</v>
      </c>
    </row>
    <row r="8010" spans="1:10" ht="17.25">
      <c r="A8010" s="144">
        <v>18</v>
      </c>
      <c r="B8010" s="145" t="s">
        <v>41</v>
      </c>
      <c r="C8010" s="37"/>
      <c r="D8010" s="150">
        <v>98010</v>
      </c>
      <c r="E8010" s="28">
        <f t="shared" si="910"/>
        <v>0</v>
      </c>
      <c r="F8010" s="29">
        <v>0</v>
      </c>
      <c r="G8010" s="30">
        <f t="shared" si="911"/>
        <v>0</v>
      </c>
      <c r="H8010" s="63">
        <f t="shared" si="912"/>
        <v>90750</v>
      </c>
      <c r="I8010" s="45"/>
      <c r="J8010" s="64"/>
    </row>
    <row r="8011" spans="1:10" ht="31.5">
      <c r="A8011" s="40"/>
      <c r="B8011" s="41" t="s">
        <v>42</v>
      </c>
      <c r="C8011" s="42">
        <f>SUM(C7993:C8010)</f>
        <v>96</v>
      </c>
      <c r="D8011" s="42"/>
      <c r="E8011" s="43">
        <f>SUM(E7993:E8010)</f>
        <v>8867710</v>
      </c>
      <c r="F8011" s="43"/>
      <c r="G8011" s="44">
        <f>SUM(G7993:G8010)</f>
        <v>8867710</v>
      </c>
      <c r="H8011" s="5"/>
      <c r="I8011" s="5"/>
      <c r="J8011" s="75">
        <f>J8010*0.08</f>
        <v>0</v>
      </c>
    </row>
    <row r="8012" spans="1:10" ht="31.5">
      <c r="A8012" s="46"/>
      <c r="B8012" s="47"/>
      <c r="C8012" s="48"/>
      <c r="D8012" s="48"/>
      <c r="E8012" s="49"/>
      <c r="F8012" s="49"/>
      <c r="G8012" s="151"/>
      <c r="H8012" s="6"/>
      <c r="I8012" s="6"/>
      <c r="J8012" s="76">
        <f>SUM(J8010:J8011)</f>
        <v>0</v>
      </c>
    </row>
    <row r="8013" spans="1:10" ht="18">
      <c r="A8013" s="283" t="s">
        <v>43</v>
      </c>
      <c r="B8013" s="283"/>
      <c r="C8013" s="284" t="s">
        <v>44</v>
      </c>
      <c r="D8013" s="284"/>
      <c r="E8013" s="54"/>
      <c r="F8013" s="54"/>
      <c r="G8013" s="55" t="s">
        <v>45</v>
      </c>
      <c r="H8013" s="141"/>
      <c r="I8013" s="141"/>
      <c r="J8013" s="141"/>
    </row>
    <row r="8019" spans="1:10" ht="15.75">
      <c r="A8019" s="279" t="s">
        <v>0</v>
      </c>
      <c r="B8019" s="279"/>
      <c r="C8019" s="279"/>
      <c r="D8019" s="279"/>
      <c r="E8019" s="279"/>
      <c r="F8019" s="279"/>
      <c r="G8019" s="279"/>
      <c r="H8019" s="141"/>
      <c r="I8019" s="141"/>
      <c r="J8019" s="141"/>
    </row>
    <row r="8020" spans="1:10" ht="15.75">
      <c r="A8020" s="279" t="s">
        <v>1</v>
      </c>
      <c r="B8020" s="279"/>
      <c r="C8020" s="279"/>
      <c r="D8020" s="279"/>
      <c r="E8020" s="279"/>
      <c r="F8020" s="279"/>
      <c r="G8020" s="279"/>
      <c r="H8020" s="1"/>
      <c r="I8020" s="1"/>
      <c r="J8020" s="71"/>
    </row>
    <row r="8021" spans="1:10" ht="15.75">
      <c r="A8021" s="279" t="s">
        <v>2</v>
      </c>
      <c r="B8021" s="279"/>
      <c r="C8021" s="279"/>
      <c r="D8021" s="279"/>
      <c r="E8021" s="279"/>
      <c r="F8021" s="279"/>
      <c r="G8021" s="279"/>
      <c r="H8021" s="1"/>
      <c r="I8021" s="1"/>
      <c r="J8021" s="71"/>
    </row>
    <row r="8022" spans="1:10" ht="15.75">
      <c r="A8022" s="279" t="s">
        <v>4</v>
      </c>
      <c r="B8022" s="279"/>
      <c r="C8022" s="279"/>
      <c r="D8022" s="279"/>
      <c r="E8022" s="279"/>
      <c r="F8022" s="279"/>
      <c r="G8022" s="279"/>
      <c r="H8022" s="1"/>
      <c r="I8022" s="1"/>
      <c r="J8022" s="71"/>
    </row>
    <row r="8023" spans="1:10" ht="27">
      <c r="A8023" s="280" t="s">
        <v>6</v>
      </c>
      <c r="B8023" s="280"/>
      <c r="C8023" s="280"/>
      <c r="D8023" s="280"/>
      <c r="E8023" s="280"/>
      <c r="F8023" s="280"/>
      <c r="G8023" s="280"/>
      <c r="H8023" s="2"/>
      <c r="I8023" s="2"/>
      <c r="J8023" s="72"/>
    </row>
    <row r="8024" spans="1:10" ht="27">
      <c r="A8024" s="142"/>
      <c r="B8024" s="142"/>
      <c r="C8024" s="281" t="s">
        <v>923</v>
      </c>
      <c r="D8024" s="281"/>
      <c r="E8024" s="281"/>
      <c r="F8024" s="281"/>
      <c r="G8024" s="281"/>
      <c r="H8024" s="68"/>
      <c r="I8024" s="68"/>
      <c r="J8024" s="71"/>
    </row>
    <row r="8025" spans="1:10" ht="15.75">
      <c r="A8025" s="11" t="s">
        <v>358</v>
      </c>
      <c r="B8025" s="12">
        <v>4138221968</v>
      </c>
      <c r="C8025" s="143"/>
      <c r="D8025" s="286"/>
      <c r="E8025" s="286"/>
      <c r="F8025" s="286"/>
      <c r="G8025" s="286"/>
      <c r="H8025" s="69" t="s">
        <v>161</v>
      </c>
      <c r="I8025" s="69"/>
      <c r="J8025" s="73"/>
    </row>
    <row r="8026" spans="1:10" ht="15.75">
      <c r="A8026" s="11" t="s">
        <v>9</v>
      </c>
      <c r="B8026" s="286" t="s">
        <v>932</v>
      </c>
      <c r="C8026" s="286"/>
      <c r="D8026" s="286"/>
      <c r="E8026" s="16"/>
      <c r="F8026" s="11"/>
      <c r="G8026" s="16"/>
      <c r="H8026" s="1"/>
      <c r="I8026" s="1"/>
      <c r="J8026" s="71"/>
    </row>
    <row r="8027" spans="1:10" ht="15.75">
      <c r="A8027" s="11" t="s">
        <v>11</v>
      </c>
      <c r="B8027" s="289"/>
      <c r="C8027" s="289"/>
      <c r="D8027" s="289"/>
      <c r="E8027" s="289"/>
      <c r="F8027" s="18"/>
      <c r="G8027" s="19"/>
      <c r="H8027" s="1"/>
      <c r="I8027" s="1"/>
      <c r="J8027" s="71"/>
    </row>
    <row r="8028" spans="1:10" ht="15.75">
      <c r="A8028" s="21" t="s">
        <v>14</v>
      </c>
      <c r="B8028" s="21" t="s">
        <v>16</v>
      </c>
      <c r="C8028" s="21"/>
      <c r="D8028" s="22" t="s">
        <v>18</v>
      </c>
      <c r="E8028" s="23" t="s">
        <v>19</v>
      </c>
      <c r="F8028" s="23" t="s">
        <v>20</v>
      </c>
      <c r="G8028" s="21" t="s">
        <v>21</v>
      </c>
      <c r="H8028" s="63"/>
      <c r="I8028" s="63"/>
      <c r="J8028" s="59">
        <f>H8028*C8029</f>
        <v>0</v>
      </c>
    </row>
    <row r="8029" spans="1:10">
      <c r="A8029" s="144">
        <v>1</v>
      </c>
      <c r="B8029" s="145" t="s">
        <v>23</v>
      </c>
      <c r="C8029" s="26">
        <v>22</v>
      </c>
      <c r="D8029" s="146">
        <v>79305</v>
      </c>
      <c r="E8029" s="28">
        <f t="shared" ref="E8029:E8046" si="914">D8029*C8029</f>
        <v>1744710</v>
      </c>
      <c r="F8029" s="29">
        <v>0</v>
      </c>
      <c r="G8029" s="30">
        <f t="shared" ref="G8029:G8046" si="915">E8029-E8029*F8029</f>
        <v>1744710</v>
      </c>
      <c r="H8029" s="63">
        <f t="shared" ref="H8029:H8046" si="916">D8029/1.08</f>
        <v>73430.555555555547</v>
      </c>
      <c r="I8029" s="63"/>
      <c r="J8029" s="59">
        <f>H8029*C8030</f>
        <v>0</v>
      </c>
    </row>
    <row r="8030" spans="1:10">
      <c r="A8030" s="144">
        <v>2</v>
      </c>
      <c r="B8030" s="145" t="s">
        <v>25</v>
      </c>
      <c r="C8030" s="32"/>
      <c r="D8030" s="147">
        <v>128591</v>
      </c>
      <c r="E8030" s="28">
        <f t="shared" si="914"/>
        <v>0</v>
      </c>
      <c r="F8030" s="29">
        <v>0</v>
      </c>
      <c r="G8030" s="30">
        <f t="shared" si="915"/>
        <v>0</v>
      </c>
      <c r="H8030" s="63">
        <f t="shared" si="916"/>
        <v>119065.74074074073</v>
      </c>
      <c r="I8030" s="63"/>
      <c r="J8030" s="59"/>
    </row>
    <row r="8031" spans="1:10">
      <c r="A8031" s="144">
        <v>3</v>
      </c>
      <c r="B8031" s="145" t="s">
        <v>26</v>
      </c>
      <c r="C8031" s="34"/>
      <c r="D8031" s="146">
        <v>60043</v>
      </c>
      <c r="E8031" s="28">
        <f t="shared" si="914"/>
        <v>0</v>
      </c>
      <c r="F8031" s="29">
        <v>0</v>
      </c>
      <c r="G8031" s="30">
        <f t="shared" si="915"/>
        <v>0</v>
      </c>
      <c r="H8031" s="63">
        <f t="shared" si="916"/>
        <v>55595.370370370365</v>
      </c>
      <c r="I8031" s="63"/>
      <c r="J8031" s="59"/>
    </row>
    <row r="8032" spans="1:10">
      <c r="A8032" s="144">
        <v>4</v>
      </c>
      <c r="B8032" s="145" t="s">
        <v>27</v>
      </c>
      <c r="C8032" s="106"/>
      <c r="D8032" s="146">
        <v>115781</v>
      </c>
      <c r="E8032" s="28">
        <f t="shared" si="914"/>
        <v>0</v>
      </c>
      <c r="F8032" s="29">
        <v>0</v>
      </c>
      <c r="G8032" s="30">
        <f t="shared" si="915"/>
        <v>0</v>
      </c>
      <c r="H8032" s="63">
        <f t="shared" si="916"/>
        <v>107204.62962962962</v>
      </c>
      <c r="I8032" s="63"/>
      <c r="J8032" s="59"/>
    </row>
    <row r="8033" spans="1:10">
      <c r="A8033" s="144">
        <v>5</v>
      </c>
      <c r="B8033" s="145" t="s">
        <v>28</v>
      </c>
      <c r="C8033" s="32">
        <v>30</v>
      </c>
      <c r="D8033" s="146">
        <v>119943</v>
      </c>
      <c r="E8033" s="28">
        <f t="shared" si="914"/>
        <v>3598290</v>
      </c>
      <c r="F8033" s="124">
        <v>0</v>
      </c>
      <c r="G8033" s="30">
        <f t="shared" si="915"/>
        <v>3598290</v>
      </c>
      <c r="H8033" s="63">
        <f t="shared" si="916"/>
        <v>111058.33333333333</v>
      </c>
      <c r="I8033" s="63"/>
      <c r="J8033" s="59"/>
    </row>
    <row r="8034" spans="1:10">
      <c r="A8034" s="144">
        <v>6</v>
      </c>
      <c r="B8034" s="145" t="s">
        <v>29</v>
      </c>
      <c r="C8034" s="26">
        <v>3</v>
      </c>
      <c r="D8034" s="146">
        <v>94810</v>
      </c>
      <c r="E8034" s="28">
        <f t="shared" si="914"/>
        <v>284430</v>
      </c>
      <c r="F8034" s="29">
        <v>0</v>
      </c>
      <c r="G8034" s="30">
        <f t="shared" si="915"/>
        <v>284430</v>
      </c>
      <c r="H8034" s="63">
        <f t="shared" si="916"/>
        <v>87787.037037037036</v>
      </c>
      <c r="I8034" s="63"/>
      <c r="J8034" s="59"/>
    </row>
    <row r="8035" spans="1:10">
      <c r="A8035" s="144">
        <v>7</v>
      </c>
      <c r="B8035" s="145" t="s">
        <v>30</v>
      </c>
      <c r="C8035" s="34"/>
      <c r="D8035" s="146">
        <v>141396</v>
      </c>
      <c r="E8035" s="28">
        <f t="shared" si="914"/>
        <v>0</v>
      </c>
      <c r="F8035" s="29">
        <v>0</v>
      </c>
      <c r="G8035" s="30">
        <f t="shared" si="915"/>
        <v>0</v>
      </c>
      <c r="H8035" s="63">
        <f t="shared" si="916"/>
        <v>130922.22222222222</v>
      </c>
      <c r="I8035" s="63"/>
      <c r="J8035" s="59"/>
    </row>
    <row r="8036" spans="1:10">
      <c r="A8036" s="144">
        <v>8</v>
      </c>
      <c r="B8036" s="145" t="s">
        <v>31</v>
      </c>
      <c r="C8036" s="26"/>
      <c r="D8036" s="146">
        <v>232931</v>
      </c>
      <c r="E8036" s="28">
        <f t="shared" si="914"/>
        <v>0</v>
      </c>
      <c r="F8036" s="29">
        <v>0</v>
      </c>
      <c r="G8036" s="30">
        <f t="shared" si="915"/>
        <v>0</v>
      </c>
      <c r="H8036" s="63">
        <f t="shared" si="916"/>
        <v>215676.85185185182</v>
      </c>
      <c r="I8036" s="63"/>
      <c r="J8036" s="59"/>
    </row>
    <row r="8037" spans="1:10">
      <c r="A8037" s="144">
        <v>9</v>
      </c>
      <c r="B8037" s="148" t="s">
        <v>32</v>
      </c>
      <c r="C8037" s="26"/>
      <c r="D8037" s="146">
        <v>101534</v>
      </c>
      <c r="E8037" s="28">
        <f t="shared" si="914"/>
        <v>0</v>
      </c>
      <c r="F8037" s="29">
        <v>0</v>
      </c>
      <c r="G8037" s="30">
        <f t="shared" si="915"/>
        <v>0</v>
      </c>
      <c r="H8037" s="63">
        <f t="shared" si="916"/>
        <v>94012.962962962964</v>
      </c>
      <c r="I8037" s="63"/>
      <c r="J8037" s="59"/>
    </row>
    <row r="8038" spans="1:10">
      <c r="A8038" s="144">
        <v>10</v>
      </c>
      <c r="B8038" s="148" t="s">
        <v>33</v>
      </c>
      <c r="C8038" s="37"/>
      <c r="D8038" s="147">
        <v>110148</v>
      </c>
      <c r="E8038" s="28">
        <f t="shared" si="914"/>
        <v>0</v>
      </c>
      <c r="F8038" s="29">
        <v>0</v>
      </c>
      <c r="G8038" s="30">
        <f t="shared" si="915"/>
        <v>0</v>
      </c>
      <c r="H8038" s="63">
        <f t="shared" si="916"/>
        <v>101988.88888888888</v>
      </c>
      <c r="I8038" s="63"/>
      <c r="J8038" s="59"/>
    </row>
    <row r="8039" spans="1:10">
      <c r="A8039" s="144">
        <v>11</v>
      </c>
      <c r="B8039" s="145" t="s">
        <v>34</v>
      </c>
      <c r="C8039" s="37">
        <v>14</v>
      </c>
      <c r="D8039" s="146">
        <v>54198</v>
      </c>
      <c r="E8039" s="28">
        <f t="shared" si="914"/>
        <v>758772</v>
      </c>
      <c r="F8039" s="29">
        <v>0</v>
      </c>
      <c r="G8039" s="30">
        <f t="shared" si="915"/>
        <v>758772</v>
      </c>
      <c r="H8039" s="63">
        <f t="shared" si="916"/>
        <v>50183.333333333328</v>
      </c>
      <c r="I8039" s="63"/>
      <c r="J8039" s="59">
        <f t="shared" ref="J8039:J8045" si="917">H8039*C8040</f>
        <v>0</v>
      </c>
    </row>
    <row r="8040" spans="1:10">
      <c r="A8040" s="144">
        <v>12</v>
      </c>
      <c r="B8040" s="145" t="s">
        <v>35</v>
      </c>
      <c r="C8040" s="37"/>
      <c r="D8040" s="146">
        <v>49680</v>
      </c>
      <c r="E8040" s="28">
        <f t="shared" si="914"/>
        <v>0</v>
      </c>
      <c r="F8040" s="29">
        <v>0</v>
      </c>
      <c r="G8040" s="30">
        <f t="shared" si="915"/>
        <v>0</v>
      </c>
      <c r="H8040" s="63">
        <f t="shared" si="916"/>
        <v>46000</v>
      </c>
      <c r="I8040" s="63"/>
      <c r="J8040" s="59">
        <f t="shared" si="917"/>
        <v>0</v>
      </c>
    </row>
    <row r="8041" spans="1:10">
      <c r="A8041" s="144">
        <v>13</v>
      </c>
      <c r="B8041" s="145" t="s">
        <v>36</v>
      </c>
      <c r="C8041" s="37"/>
      <c r="D8041" s="149">
        <v>64152</v>
      </c>
      <c r="E8041" s="28">
        <f t="shared" si="914"/>
        <v>0</v>
      </c>
      <c r="F8041" s="29">
        <v>0</v>
      </c>
      <c r="G8041" s="30">
        <f t="shared" si="915"/>
        <v>0</v>
      </c>
      <c r="H8041" s="63">
        <f t="shared" si="916"/>
        <v>59399.999999999993</v>
      </c>
      <c r="I8041" s="63"/>
      <c r="J8041" s="59">
        <f t="shared" si="917"/>
        <v>0</v>
      </c>
    </row>
    <row r="8042" spans="1:10">
      <c r="A8042" s="144">
        <v>14</v>
      </c>
      <c r="B8042" s="145" t="s">
        <v>37</v>
      </c>
      <c r="C8042" s="37"/>
      <c r="D8042" s="149">
        <v>65934</v>
      </c>
      <c r="E8042" s="28">
        <f t="shared" si="914"/>
        <v>0</v>
      </c>
      <c r="F8042" s="29">
        <v>0</v>
      </c>
      <c r="G8042" s="30">
        <f t="shared" si="915"/>
        <v>0</v>
      </c>
      <c r="H8042" s="63">
        <f t="shared" si="916"/>
        <v>61049.999999999993</v>
      </c>
      <c r="I8042" s="63"/>
      <c r="J8042" s="59">
        <f t="shared" si="917"/>
        <v>0</v>
      </c>
    </row>
    <row r="8043" spans="1:10">
      <c r="A8043" s="144">
        <v>15</v>
      </c>
      <c r="B8043" s="145" t="s">
        <v>38</v>
      </c>
      <c r="C8043" s="37"/>
      <c r="D8043" s="149">
        <v>76626</v>
      </c>
      <c r="E8043" s="28">
        <f t="shared" si="914"/>
        <v>0</v>
      </c>
      <c r="F8043" s="124">
        <v>0</v>
      </c>
      <c r="G8043" s="30">
        <f t="shared" si="915"/>
        <v>0</v>
      </c>
      <c r="H8043" s="63">
        <f t="shared" si="916"/>
        <v>70950</v>
      </c>
      <c r="I8043" s="63"/>
      <c r="J8043" s="59">
        <f t="shared" si="917"/>
        <v>0</v>
      </c>
    </row>
    <row r="8044" spans="1:10">
      <c r="A8044" s="144">
        <v>16</v>
      </c>
      <c r="B8044" s="145" t="s">
        <v>39</v>
      </c>
      <c r="C8044" s="37"/>
      <c r="D8044" s="149">
        <v>80190</v>
      </c>
      <c r="E8044" s="28">
        <f t="shared" si="914"/>
        <v>0</v>
      </c>
      <c r="F8044" s="29">
        <v>0</v>
      </c>
      <c r="G8044" s="30">
        <f t="shared" si="915"/>
        <v>0</v>
      </c>
      <c r="H8044" s="63">
        <f t="shared" si="916"/>
        <v>74250</v>
      </c>
      <c r="I8044" s="63"/>
      <c r="J8044" s="59">
        <f t="shared" si="917"/>
        <v>0</v>
      </c>
    </row>
    <row r="8045" spans="1:10">
      <c r="A8045" s="144">
        <v>17</v>
      </c>
      <c r="B8045" s="145" t="s">
        <v>40</v>
      </c>
      <c r="C8045" s="37"/>
      <c r="D8045" s="149">
        <v>113832</v>
      </c>
      <c r="E8045" s="28">
        <f t="shared" si="914"/>
        <v>0</v>
      </c>
      <c r="F8045" s="29">
        <v>0</v>
      </c>
      <c r="G8045" s="30">
        <f t="shared" si="915"/>
        <v>0</v>
      </c>
      <c r="H8045" s="63">
        <f t="shared" si="916"/>
        <v>105400</v>
      </c>
      <c r="I8045" s="63"/>
      <c r="J8045" s="59">
        <f t="shared" si="917"/>
        <v>0</v>
      </c>
    </row>
    <row r="8046" spans="1:10" ht="17.25">
      <c r="A8046" s="144">
        <v>18</v>
      </c>
      <c r="B8046" s="145" t="s">
        <v>41</v>
      </c>
      <c r="C8046" s="37"/>
      <c r="D8046" s="150">
        <v>98010</v>
      </c>
      <c r="E8046" s="28">
        <f t="shared" si="914"/>
        <v>0</v>
      </c>
      <c r="F8046" s="29">
        <v>0</v>
      </c>
      <c r="G8046" s="30">
        <f t="shared" si="915"/>
        <v>0</v>
      </c>
      <c r="H8046" s="63">
        <f t="shared" si="916"/>
        <v>90750</v>
      </c>
      <c r="I8046" s="45"/>
      <c r="J8046" s="64"/>
    </row>
    <row r="8047" spans="1:10" ht="31.5">
      <c r="A8047" s="40"/>
      <c r="B8047" s="41" t="s">
        <v>42</v>
      </c>
      <c r="C8047" s="42">
        <f>SUM(C8029:C8046)</f>
        <v>69</v>
      </c>
      <c r="D8047" s="42"/>
      <c r="E8047" s="43">
        <f>SUM(E8029:E8046)</f>
        <v>6386202</v>
      </c>
      <c r="F8047" s="43"/>
      <c r="G8047" s="44">
        <f>SUM(G8029:G8046)</f>
        <v>6386202</v>
      </c>
      <c r="H8047" s="5"/>
      <c r="I8047" s="5"/>
      <c r="J8047" s="75">
        <f>J8046*0.08</f>
        <v>0</v>
      </c>
    </row>
    <row r="8048" spans="1:10" ht="31.5">
      <c r="A8048" s="46"/>
      <c r="B8048" s="47"/>
      <c r="C8048" s="48"/>
      <c r="D8048" s="48"/>
      <c r="E8048" s="49"/>
      <c r="F8048" s="49"/>
      <c r="G8048" s="151"/>
      <c r="H8048" s="6"/>
      <c r="I8048" s="6"/>
      <c r="J8048" s="76">
        <f>SUM(J8046:J8047)</f>
        <v>0</v>
      </c>
    </row>
    <row r="8049" spans="1:10" ht="18">
      <c r="A8049" s="283" t="s">
        <v>43</v>
      </c>
      <c r="B8049" s="283"/>
      <c r="C8049" s="284" t="s">
        <v>44</v>
      </c>
      <c r="D8049" s="284"/>
      <c r="E8049" s="54"/>
      <c r="F8049" s="54"/>
      <c r="G8049" s="55" t="s">
        <v>45</v>
      </c>
      <c r="H8049" s="141"/>
      <c r="I8049" s="141"/>
      <c r="J8049" s="141"/>
    </row>
    <row r="8055" spans="1:10" ht="15.75">
      <c r="A8055" s="279" t="s">
        <v>0</v>
      </c>
      <c r="B8055" s="279"/>
      <c r="C8055" s="279"/>
      <c r="D8055" s="279"/>
      <c r="E8055" s="279"/>
      <c r="F8055" s="279"/>
      <c r="G8055" s="279"/>
      <c r="H8055" s="141"/>
      <c r="I8055" s="141"/>
      <c r="J8055" s="141"/>
    </row>
    <row r="8056" spans="1:10" ht="15.75">
      <c r="A8056" s="279" t="s">
        <v>1</v>
      </c>
      <c r="B8056" s="279"/>
      <c r="C8056" s="279"/>
      <c r="D8056" s="279"/>
      <c r="E8056" s="279"/>
      <c r="F8056" s="279"/>
      <c r="G8056" s="279"/>
      <c r="H8056" s="1"/>
      <c r="I8056" s="1"/>
      <c r="J8056" s="71"/>
    </row>
    <row r="8057" spans="1:10" ht="15.75">
      <c r="A8057" s="279" t="s">
        <v>2</v>
      </c>
      <c r="B8057" s="279"/>
      <c r="C8057" s="279"/>
      <c r="D8057" s="279"/>
      <c r="E8057" s="279"/>
      <c r="F8057" s="279"/>
      <c r="G8057" s="279"/>
      <c r="H8057" s="1"/>
      <c r="I8057" s="1"/>
      <c r="J8057" s="71"/>
    </row>
    <row r="8058" spans="1:10" ht="15.75">
      <c r="A8058" s="279" t="s">
        <v>4</v>
      </c>
      <c r="B8058" s="279"/>
      <c r="C8058" s="279"/>
      <c r="D8058" s="279"/>
      <c r="E8058" s="279"/>
      <c r="F8058" s="279"/>
      <c r="G8058" s="279"/>
      <c r="H8058" s="1"/>
      <c r="I8058" s="1"/>
      <c r="J8058" s="71"/>
    </row>
    <row r="8059" spans="1:10" ht="27">
      <c r="A8059" s="280" t="s">
        <v>6</v>
      </c>
      <c r="B8059" s="280"/>
      <c r="C8059" s="280"/>
      <c r="D8059" s="280"/>
      <c r="E8059" s="280"/>
      <c r="F8059" s="280"/>
      <c r="G8059" s="280"/>
      <c r="H8059" s="2"/>
      <c r="I8059" s="2"/>
      <c r="J8059" s="72"/>
    </row>
    <row r="8060" spans="1:10" ht="27">
      <c r="A8060" s="142"/>
      <c r="B8060" s="142"/>
      <c r="C8060" s="281" t="s">
        <v>923</v>
      </c>
      <c r="D8060" s="281"/>
      <c r="E8060" s="281"/>
      <c r="F8060" s="281"/>
      <c r="G8060" s="281"/>
      <c r="H8060" s="68"/>
      <c r="I8060" s="68"/>
      <c r="J8060" s="71"/>
    </row>
    <row r="8061" spans="1:10" ht="15.75">
      <c r="A8061" s="11" t="s">
        <v>358</v>
      </c>
      <c r="B8061" s="12">
        <v>4138222092</v>
      </c>
      <c r="C8061" s="143"/>
      <c r="D8061" s="286"/>
      <c r="E8061" s="286"/>
      <c r="F8061" s="286"/>
      <c r="G8061" s="286"/>
      <c r="H8061" s="69" t="s">
        <v>161</v>
      </c>
      <c r="I8061" s="69"/>
      <c r="J8061" s="73"/>
    </row>
    <row r="8062" spans="1:10" ht="15.75">
      <c r="A8062" s="11" t="s">
        <v>9</v>
      </c>
      <c r="B8062" s="286" t="s">
        <v>933</v>
      </c>
      <c r="C8062" s="286"/>
      <c r="D8062" s="286"/>
      <c r="E8062" s="16"/>
      <c r="F8062" s="11"/>
      <c r="G8062" s="16"/>
      <c r="H8062" s="1"/>
      <c r="I8062" s="1"/>
      <c r="J8062" s="71"/>
    </row>
    <row r="8063" spans="1:10" ht="15.75">
      <c r="A8063" s="11" t="s">
        <v>11</v>
      </c>
      <c r="B8063" s="289"/>
      <c r="C8063" s="289"/>
      <c r="D8063" s="289"/>
      <c r="E8063" s="289"/>
      <c r="F8063" s="18"/>
      <c r="G8063" s="19"/>
      <c r="H8063" s="1"/>
      <c r="I8063" s="1"/>
      <c r="J8063" s="71"/>
    </row>
    <row r="8064" spans="1:10" ht="15.75">
      <c r="A8064" s="21" t="s">
        <v>14</v>
      </c>
      <c r="B8064" s="21" t="s">
        <v>16</v>
      </c>
      <c r="C8064" s="21"/>
      <c r="D8064" s="22" t="s">
        <v>18</v>
      </c>
      <c r="E8064" s="23" t="s">
        <v>19</v>
      </c>
      <c r="F8064" s="23" t="s">
        <v>20</v>
      </c>
      <c r="G8064" s="21" t="s">
        <v>21</v>
      </c>
      <c r="H8064" s="63"/>
      <c r="I8064" s="63"/>
      <c r="J8064" s="59">
        <f>H8064*C8065</f>
        <v>0</v>
      </c>
    </row>
    <row r="8065" spans="1:10">
      <c r="A8065" s="144">
        <v>1</v>
      </c>
      <c r="B8065" s="145" t="s">
        <v>23</v>
      </c>
      <c r="C8065" s="26">
        <v>8</v>
      </c>
      <c r="D8065" s="146">
        <v>79305</v>
      </c>
      <c r="E8065" s="28">
        <f t="shared" ref="E8065:E8082" si="918">D8065*C8065</f>
        <v>634440</v>
      </c>
      <c r="F8065" s="29">
        <v>0</v>
      </c>
      <c r="G8065" s="30">
        <f t="shared" ref="G8065:G8082" si="919">E8065-E8065*F8065</f>
        <v>634440</v>
      </c>
      <c r="H8065" s="63">
        <f t="shared" ref="H8065:H8082" si="920">D8065/1.08</f>
        <v>73430.555555555547</v>
      </c>
      <c r="I8065" s="63"/>
      <c r="J8065" s="59">
        <f>H8065*C8066</f>
        <v>0</v>
      </c>
    </row>
    <row r="8066" spans="1:10">
      <c r="A8066" s="144">
        <v>2</v>
      </c>
      <c r="B8066" s="145" t="s">
        <v>25</v>
      </c>
      <c r="C8066" s="32"/>
      <c r="D8066" s="147">
        <v>128591</v>
      </c>
      <c r="E8066" s="28">
        <f t="shared" si="918"/>
        <v>0</v>
      </c>
      <c r="F8066" s="29">
        <v>0</v>
      </c>
      <c r="G8066" s="30">
        <f t="shared" si="919"/>
        <v>0</v>
      </c>
      <c r="H8066" s="63">
        <f t="shared" si="920"/>
        <v>119065.74074074073</v>
      </c>
      <c r="I8066" s="63"/>
      <c r="J8066" s="59"/>
    </row>
    <row r="8067" spans="1:10">
      <c r="A8067" s="144">
        <v>3</v>
      </c>
      <c r="B8067" s="145" t="s">
        <v>26</v>
      </c>
      <c r="C8067" s="34">
        <v>6</v>
      </c>
      <c r="D8067" s="146">
        <v>60043</v>
      </c>
      <c r="E8067" s="28">
        <f t="shared" si="918"/>
        <v>360258</v>
      </c>
      <c r="F8067" s="29">
        <v>0</v>
      </c>
      <c r="G8067" s="30">
        <f t="shared" si="919"/>
        <v>360258</v>
      </c>
      <c r="H8067" s="63">
        <f t="shared" si="920"/>
        <v>55595.370370370365</v>
      </c>
      <c r="I8067" s="63"/>
      <c r="J8067" s="59"/>
    </row>
    <row r="8068" spans="1:10">
      <c r="A8068" s="144">
        <v>4</v>
      </c>
      <c r="B8068" s="145" t="s">
        <v>27</v>
      </c>
      <c r="C8068" s="106"/>
      <c r="D8068" s="146">
        <v>115781</v>
      </c>
      <c r="E8068" s="28">
        <f t="shared" si="918"/>
        <v>0</v>
      </c>
      <c r="F8068" s="29">
        <v>0</v>
      </c>
      <c r="G8068" s="30">
        <f t="shared" si="919"/>
        <v>0</v>
      </c>
      <c r="H8068" s="63">
        <f t="shared" si="920"/>
        <v>107204.62962962962</v>
      </c>
      <c r="I8068" s="63"/>
      <c r="J8068" s="59"/>
    </row>
    <row r="8069" spans="1:10">
      <c r="A8069" s="144">
        <v>5</v>
      </c>
      <c r="B8069" s="145" t="s">
        <v>28</v>
      </c>
      <c r="C8069" s="32">
        <v>32</v>
      </c>
      <c r="D8069" s="146">
        <v>119943</v>
      </c>
      <c r="E8069" s="28">
        <f t="shared" si="918"/>
        <v>3838176</v>
      </c>
      <c r="F8069" s="124">
        <v>0</v>
      </c>
      <c r="G8069" s="30">
        <f t="shared" si="919"/>
        <v>3838176</v>
      </c>
      <c r="H8069" s="63">
        <f t="shared" si="920"/>
        <v>111058.33333333333</v>
      </c>
      <c r="I8069" s="63"/>
      <c r="J8069" s="59"/>
    </row>
    <row r="8070" spans="1:10">
      <c r="A8070" s="144">
        <v>6</v>
      </c>
      <c r="B8070" s="145" t="s">
        <v>29</v>
      </c>
      <c r="C8070" s="26"/>
      <c r="D8070" s="146">
        <v>94810</v>
      </c>
      <c r="E8070" s="28">
        <f t="shared" si="918"/>
        <v>0</v>
      </c>
      <c r="F8070" s="29">
        <v>0</v>
      </c>
      <c r="G8070" s="30">
        <f t="shared" si="919"/>
        <v>0</v>
      </c>
      <c r="H8070" s="63">
        <f t="shared" si="920"/>
        <v>87787.037037037036</v>
      </c>
      <c r="I8070" s="63"/>
      <c r="J8070" s="59"/>
    </row>
    <row r="8071" spans="1:10">
      <c r="A8071" s="144">
        <v>7</v>
      </c>
      <c r="B8071" s="145" t="s">
        <v>30</v>
      </c>
      <c r="C8071" s="34"/>
      <c r="D8071" s="146">
        <v>141396</v>
      </c>
      <c r="E8071" s="28">
        <f t="shared" si="918"/>
        <v>0</v>
      </c>
      <c r="F8071" s="29">
        <v>0</v>
      </c>
      <c r="G8071" s="30">
        <f t="shared" si="919"/>
        <v>0</v>
      </c>
      <c r="H8071" s="63">
        <f t="shared" si="920"/>
        <v>130922.22222222222</v>
      </c>
      <c r="I8071" s="63"/>
      <c r="J8071" s="59"/>
    </row>
    <row r="8072" spans="1:10">
      <c r="A8072" s="144">
        <v>8</v>
      </c>
      <c r="B8072" s="145" t="s">
        <v>31</v>
      </c>
      <c r="C8072" s="26"/>
      <c r="D8072" s="146">
        <v>232931</v>
      </c>
      <c r="E8072" s="28">
        <f t="shared" si="918"/>
        <v>0</v>
      </c>
      <c r="F8072" s="29">
        <v>0</v>
      </c>
      <c r="G8072" s="30">
        <f t="shared" si="919"/>
        <v>0</v>
      </c>
      <c r="H8072" s="63">
        <f t="shared" si="920"/>
        <v>215676.85185185182</v>
      </c>
      <c r="I8072" s="63"/>
      <c r="J8072" s="59"/>
    </row>
    <row r="8073" spans="1:10">
      <c r="A8073" s="144">
        <v>9</v>
      </c>
      <c r="B8073" s="148" t="s">
        <v>32</v>
      </c>
      <c r="C8073" s="26"/>
      <c r="D8073" s="146">
        <v>101534</v>
      </c>
      <c r="E8073" s="28">
        <f t="shared" si="918"/>
        <v>0</v>
      </c>
      <c r="F8073" s="29">
        <v>0</v>
      </c>
      <c r="G8073" s="30">
        <f t="shared" si="919"/>
        <v>0</v>
      </c>
      <c r="H8073" s="63">
        <f t="shared" si="920"/>
        <v>94012.962962962964</v>
      </c>
      <c r="I8073" s="63"/>
      <c r="J8073" s="59"/>
    </row>
    <row r="8074" spans="1:10">
      <c r="A8074" s="144">
        <v>10</v>
      </c>
      <c r="B8074" s="148" t="s">
        <v>33</v>
      </c>
      <c r="C8074" s="37"/>
      <c r="D8074" s="147">
        <v>110148</v>
      </c>
      <c r="E8074" s="28">
        <f t="shared" si="918"/>
        <v>0</v>
      </c>
      <c r="F8074" s="29">
        <v>0</v>
      </c>
      <c r="G8074" s="30">
        <f t="shared" si="919"/>
        <v>0</v>
      </c>
      <c r="H8074" s="63">
        <f t="shared" si="920"/>
        <v>101988.88888888888</v>
      </c>
      <c r="I8074" s="63"/>
      <c r="J8074" s="59"/>
    </row>
    <row r="8075" spans="1:10">
      <c r="A8075" s="144">
        <v>11</v>
      </c>
      <c r="B8075" s="145" t="s">
        <v>34</v>
      </c>
      <c r="C8075" s="37">
        <v>10</v>
      </c>
      <c r="D8075" s="146">
        <v>54198</v>
      </c>
      <c r="E8075" s="28">
        <f t="shared" si="918"/>
        <v>541980</v>
      </c>
      <c r="F8075" s="29">
        <v>0</v>
      </c>
      <c r="G8075" s="30">
        <f t="shared" si="919"/>
        <v>541980</v>
      </c>
      <c r="H8075" s="63">
        <f t="shared" si="920"/>
        <v>50183.333333333328</v>
      </c>
      <c r="I8075" s="63"/>
      <c r="J8075" s="59">
        <f t="shared" ref="J8075:J8081" si="921">H8075*C8076</f>
        <v>0</v>
      </c>
    </row>
    <row r="8076" spans="1:10">
      <c r="A8076" s="144">
        <v>12</v>
      </c>
      <c r="B8076" s="145" t="s">
        <v>35</v>
      </c>
      <c r="C8076" s="37"/>
      <c r="D8076" s="146">
        <v>49680</v>
      </c>
      <c r="E8076" s="28">
        <f t="shared" si="918"/>
        <v>0</v>
      </c>
      <c r="F8076" s="29">
        <v>0</v>
      </c>
      <c r="G8076" s="30">
        <f t="shared" si="919"/>
        <v>0</v>
      </c>
      <c r="H8076" s="63">
        <f t="shared" si="920"/>
        <v>46000</v>
      </c>
      <c r="I8076" s="63"/>
      <c r="J8076" s="59">
        <f t="shared" si="921"/>
        <v>0</v>
      </c>
    </row>
    <row r="8077" spans="1:10">
      <c r="A8077" s="144">
        <v>13</v>
      </c>
      <c r="B8077" s="145" t="s">
        <v>36</v>
      </c>
      <c r="C8077" s="37"/>
      <c r="D8077" s="149">
        <v>64152</v>
      </c>
      <c r="E8077" s="28">
        <f t="shared" si="918"/>
        <v>0</v>
      </c>
      <c r="F8077" s="29">
        <v>0</v>
      </c>
      <c r="G8077" s="30">
        <f t="shared" si="919"/>
        <v>0</v>
      </c>
      <c r="H8077" s="63">
        <f t="shared" si="920"/>
        <v>59399.999999999993</v>
      </c>
      <c r="I8077" s="63"/>
      <c r="J8077" s="59">
        <f t="shared" si="921"/>
        <v>0</v>
      </c>
    </row>
    <row r="8078" spans="1:10">
      <c r="A8078" s="144">
        <v>14</v>
      </c>
      <c r="B8078" s="145" t="s">
        <v>37</v>
      </c>
      <c r="C8078" s="37"/>
      <c r="D8078" s="149">
        <v>65934</v>
      </c>
      <c r="E8078" s="28">
        <f t="shared" si="918"/>
        <v>0</v>
      </c>
      <c r="F8078" s="29">
        <v>0</v>
      </c>
      <c r="G8078" s="30">
        <f t="shared" si="919"/>
        <v>0</v>
      </c>
      <c r="H8078" s="63">
        <f t="shared" si="920"/>
        <v>61049.999999999993</v>
      </c>
      <c r="I8078" s="63"/>
      <c r="J8078" s="59">
        <f t="shared" si="921"/>
        <v>0</v>
      </c>
    </row>
    <row r="8079" spans="1:10">
      <c r="A8079" s="144">
        <v>15</v>
      </c>
      <c r="B8079" s="145" t="s">
        <v>38</v>
      </c>
      <c r="C8079" s="37"/>
      <c r="D8079" s="149">
        <v>76626</v>
      </c>
      <c r="E8079" s="28">
        <f t="shared" si="918"/>
        <v>0</v>
      </c>
      <c r="F8079" s="124">
        <v>0</v>
      </c>
      <c r="G8079" s="30">
        <f t="shared" si="919"/>
        <v>0</v>
      </c>
      <c r="H8079" s="63">
        <f t="shared" si="920"/>
        <v>70950</v>
      </c>
      <c r="I8079" s="63"/>
      <c r="J8079" s="59">
        <f t="shared" si="921"/>
        <v>0</v>
      </c>
    </row>
    <row r="8080" spans="1:10">
      <c r="A8080" s="144">
        <v>16</v>
      </c>
      <c r="B8080" s="145" t="s">
        <v>39</v>
      </c>
      <c r="C8080" s="37"/>
      <c r="D8080" s="149">
        <v>80190</v>
      </c>
      <c r="E8080" s="28">
        <f t="shared" si="918"/>
        <v>0</v>
      </c>
      <c r="F8080" s="29">
        <v>0</v>
      </c>
      <c r="G8080" s="30">
        <f t="shared" si="919"/>
        <v>0</v>
      </c>
      <c r="H8080" s="63">
        <f t="shared" si="920"/>
        <v>74250</v>
      </c>
      <c r="I8080" s="63"/>
      <c r="J8080" s="59">
        <f t="shared" si="921"/>
        <v>0</v>
      </c>
    </row>
    <row r="8081" spans="1:10">
      <c r="A8081" s="144">
        <v>17</v>
      </c>
      <c r="B8081" s="145" t="s">
        <v>40</v>
      </c>
      <c r="C8081" s="37"/>
      <c r="D8081" s="149">
        <v>113832</v>
      </c>
      <c r="E8081" s="28">
        <f t="shared" si="918"/>
        <v>0</v>
      </c>
      <c r="F8081" s="29">
        <v>0</v>
      </c>
      <c r="G8081" s="30">
        <f t="shared" si="919"/>
        <v>0</v>
      </c>
      <c r="H8081" s="63">
        <f t="shared" si="920"/>
        <v>105400</v>
      </c>
      <c r="I8081" s="63"/>
      <c r="J8081" s="59">
        <f t="shared" si="921"/>
        <v>0</v>
      </c>
    </row>
    <row r="8082" spans="1:10" ht="17.25">
      <c r="A8082" s="144">
        <v>18</v>
      </c>
      <c r="B8082" s="145" t="s">
        <v>41</v>
      </c>
      <c r="C8082" s="37"/>
      <c r="D8082" s="150">
        <v>98010</v>
      </c>
      <c r="E8082" s="28">
        <f t="shared" si="918"/>
        <v>0</v>
      </c>
      <c r="F8082" s="29">
        <v>0</v>
      </c>
      <c r="G8082" s="30">
        <f t="shared" si="919"/>
        <v>0</v>
      </c>
      <c r="H8082" s="63">
        <f t="shared" si="920"/>
        <v>90750</v>
      </c>
      <c r="I8082" s="45"/>
      <c r="J8082" s="64"/>
    </row>
    <row r="8083" spans="1:10" ht="31.5">
      <c r="A8083" s="40"/>
      <c r="B8083" s="41" t="s">
        <v>42</v>
      </c>
      <c r="C8083" s="42">
        <f>SUM(C8065:C8082)</f>
        <v>56</v>
      </c>
      <c r="D8083" s="42"/>
      <c r="E8083" s="43">
        <f>SUM(E8065:E8082)</f>
        <v>5374854</v>
      </c>
      <c r="F8083" s="43"/>
      <c r="G8083" s="44">
        <f>SUM(G8065:G8082)</f>
        <v>5374854</v>
      </c>
      <c r="H8083" s="5"/>
      <c r="I8083" s="5"/>
      <c r="J8083" s="75">
        <f>J8082*0.08</f>
        <v>0</v>
      </c>
    </row>
    <row r="8084" spans="1:10" ht="31.5">
      <c r="A8084" s="46"/>
      <c r="B8084" s="47"/>
      <c r="C8084" s="48"/>
      <c r="D8084" s="48"/>
      <c r="E8084" s="49"/>
      <c r="F8084" s="49"/>
      <c r="G8084" s="151"/>
      <c r="H8084" s="6"/>
      <c r="I8084" s="6"/>
      <c r="J8084" s="76">
        <f>SUM(J8082:J8083)</f>
        <v>0</v>
      </c>
    </row>
    <row r="8085" spans="1:10" ht="18">
      <c r="A8085" s="283" t="s">
        <v>43</v>
      </c>
      <c r="B8085" s="283"/>
      <c r="C8085" s="284" t="s">
        <v>44</v>
      </c>
      <c r="D8085" s="284"/>
      <c r="E8085" s="54"/>
      <c r="F8085" s="54"/>
      <c r="G8085" s="55" t="s">
        <v>45</v>
      </c>
      <c r="H8085" s="141"/>
      <c r="I8085" s="141"/>
      <c r="J8085" s="141"/>
    </row>
    <row r="8091" spans="1:10" ht="15.75">
      <c r="A8091" s="279" t="s">
        <v>0</v>
      </c>
      <c r="B8091" s="279"/>
      <c r="C8091" s="279"/>
      <c r="D8091" s="279"/>
      <c r="E8091" s="279"/>
      <c r="F8091" s="279"/>
      <c r="G8091" s="279"/>
      <c r="H8091" s="141"/>
      <c r="I8091" s="141"/>
      <c r="J8091" s="141"/>
    </row>
    <row r="8092" spans="1:10" ht="15.75">
      <c r="A8092" s="279" t="s">
        <v>1</v>
      </c>
      <c r="B8092" s="279"/>
      <c r="C8092" s="279"/>
      <c r="D8092" s="279"/>
      <c r="E8092" s="279"/>
      <c r="F8092" s="279"/>
      <c r="G8092" s="279"/>
      <c r="H8092" s="1"/>
      <c r="I8092" s="1"/>
      <c r="J8092" s="71"/>
    </row>
    <row r="8093" spans="1:10" ht="15.75">
      <c r="A8093" s="279" t="s">
        <v>2</v>
      </c>
      <c r="B8093" s="279"/>
      <c r="C8093" s="279"/>
      <c r="D8093" s="279"/>
      <c r="E8093" s="279"/>
      <c r="F8093" s="279"/>
      <c r="G8093" s="279"/>
      <c r="H8093" s="1"/>
      <c r="I8093" s="1"/>
      <c r="J8093" s="71"/>
    </row>
    <row r="8094" spans="1:10" ht="15.75">
      <c r="A8094" s="279" t="s">
        <v>4</v>
      </c>
      <c r="B8094" s="279"/>
      <c r="C8094" s="279"/>
      <c r="D8094" s="279"/>
      <c r="E8094" s="279"/>
      <c r="F8094" s="279"/>
      <c r="G8094" s="279"/>
      <c r="H8094" s="1"/>
      <c r="I8094" s="1"/>
      <c r="J8094" s="71"/>
    </row>
    <row r="8095" spans="1:10" ht="27">
      <c r="A8095" s="280" t="s">
        <v>6</v>
      </c>
      <c r="B8095" s="280"/>
      <c r="C8095" s="280"/>
      <c r="D8095" s="280"/>
      <c r="E8095" s="280"/>
      <c r="F8095" s="280"/>
      <c r="G8095" s="280"/>
      <c r="H8095" s="2"/>
      <c r="I8095" s="2"/>
      <c r="J8095" s="72"/>
    </row>
    <row r="8096" spans="1:10" ht="27">
      <c r="A8096" s="142"/>
      <c r="B8096" s="142"/>
      <c r="C8096" s="281" t="s">
        <v>923</v>
      </c>
      <c r="D8096" s="281"/>
      <c r="E8096" s="281"/>
      <c r="F8096" s="281"/>
      <c r="G8096" s="281"/>
      <c r="H8096" s="68"/>
      <c r="I8096" s="68"/>
      <c r="J8096" s="71"/>
    </row>
    <row r="8097" spans="1:10" ht="15.75">
      <c r="A8097" s="11" t="s">
        <v>358</v>
      </c>
      <c r="B8097" s="12">
        <v>4138222201</v>
      </c>
      <c r="C8097" s="143"/>
      <c r="D8097" s="286"/>
      <c r="E8097" s="286"/>
      <c r="F8097" s="286"/>
      <c r="G8097" s="286"/>
      <c r="H8097" s="69" t="s">
        <v>161</v>
      </c>
      <c r="I8097" s="69"/>
      <c r="J8097" s="73"/>
    </row>
    <row r="8098" spans="1:10" ht="15.75">
      <c r="A8098" s="11" t="s">
        <v>9</v>
      </c>
      <c r="B8098" s="286" t="s">
        <v>934</v>
      </c>
      <c r="C8098" s="286"/>
      <c r="D8098" s="286"/>
      <c r="E8098" s="16"/>
      <c r="F8098" s="11"/>
      <c r="G8098" s="16"/>
      <c r="H8098" s="1"/>
      <c r="I8098" s="1"/>
      <c r="J8098" s="71"/>
    </row>
    <row r="8099" spans="1:10" ht="15.75">
      <c r="A8099" s="11" t="s">
        <v>11</v>
      </c>
      <c r="B8099" s="289"/>
      <c r="C8099" s="289"/>
      <c r="D8099" s="289"/>
      <c r="E8099" s="289"/>
      <c r="F8099" s="18"/>
      <c r="G8099" s="19"/>
      <c r="H8099" s="1"/>
      <c r="I8099" s="1"/>
      <c r="J8099" s="71"/>
    </row>
    <row r="8100" spans="1:10" ht="15.75">
      <c r="A8100" s="21" t="s">
        <v>14</v>
      </c>
      <c r="B8100" s="21" t="s">
        <v>16</v>
      </c>
      <c r="C8100" s="21"/>
      <c r="D8100" s="22" t="s">
        <v>18</v>
      </c>
      <c r="E8100" s="23" t="s">
        <v>19</v>
      </c>
      <c r="F8100" s="23" t="s">
        <v>20</v>
      </c>
      <c r="G8100" s="21" t="s">
        <v>21</v>
      </c>
      <c r="H8100" s="63"/>
      <c r="I8100" s="63"/>
      <c r="J8100" s="59">
        <f>H8100*C8101</f>
        <v>0</v>
      </c>
    </row>
    <row r="8101" spans="1:10">
      <c r="A8101" s="144">
        <v>1</v>
      </c>
      <c r="B8101" s="145" t="s">
        <v>23</v>
      </c>
      <c r="C8101" s="26">
        <v>6</v>
      </c>
      <c r="D8101" s="146">
        <v>79305</v>
      </c>
      <c r="E8101" s="28">
        <f t="shared" ref="E8101:E8118" si="922">D8101*C8101</f>
        <v>475830</v>
      </c>
      <c r="F8101" s="29">
        <v>0</v>
      </c>
      <c r="G8101" s="30">
        <f t="shared" ref="G8101:G8118" si="923">E8101-E8101*F8101</f>
        <v>475830</v>
      </c>
      <c r="H8101" s="63">
        <f t="shared" ref="H8101:H8118" si="924">D8101/1.08</f>
        <v>73430.555555555547</v>
      </c>
      <c r="I8101" s="63"/>
      <c r="J8101" s="59">
        <f>H8101*C8102</f>
        <v>0</v>
      </c>
    </row>
    <row r="8102" spans="1:10">
      <c r="A8102" s="144">
        <v>2</v>
      </c>
      <c r="B8102" s="145" t="s">
        <v>25</v>
      </c>
      <c r="C8102" s="32"/>
      <c r="D8102" s="147">
        <v>128591</v>
      </c>
      <c r="E8102" s="28">
        <f t="shared" si="922"/>
        <v>0</v>
      </c>
      <c r="F8102" s="29">
        <v>0</v>
      </c>
      <c r="G8102" s="30">
        <f t="shared" si="923"/>
        <v>0</v>
      </c>
      <c r="H8102" s="63">
        <f t="shared" si="924"/>
        <v>119065.74074074073</v>
      </c>
      <c r="I8102" s="63"/>
      <c r="J8102" s="59"/>
    </row>
    <row r="8103" spans="1:10">
      <c r="A8103" s="144">
        <v>3</v>
      </c>
      <c r="B8103" s="145" t="s">
        <v>26</v>
      </c>
      <c r="C8103" s="34">
        <v>2</v>
      </c>
      <c r="D8103" s="146">
        <v>60043</v>
      </c>
      <c r="E8103" s="28">
        <f t="shared" si="922"/>
        <v>120086</v>
      </c>
      <c r="F8103" s="29">
        <v>0</v>
      </c>
      <c r="G8103" s="30">
        <f t="shared" si="923"/>
        <v>120086</v>
      </c>
      <c r="H8103" s="63">
        <f t="shared" si="924"/>
        <v>55595.370370370365</v>
      </c>
      <c r="I8103" s="63"/>
      <c r="J8103" s="59"/>
    </row>
    <row r="8104" spans="1:10">
      <c r="A8104" s="144">
        <v>4</v>
      </c>
      <c r="B8104" s="145" t="s">
        <v>27</v>
      </c>
      <c r="C8104" s="106"/>
      <c r="D8104" s="146">
        <v>115781</v>
      </c>
      <c r="E8104" s="28">
        <f t="shared" si="922"/>
        <v>0</v>
      </c>
      <c r="F8104" s="29">
        <v>0</v>
      </c>
      <c r="G8104" s="30">
        <f t="shared" si="923"/>
        <v>0</v>
      </c>
      <c r="H8104" s="63">
        <f t="shared" si="924"/>
        <v>107204.62962962962</v>
      </c>
      <c r="I8104" s="63"/>
      <c r="J8104" s="59"/>
    </row>
    <row r="8105" spans="1:10">
      <c r="A8105" s="144">
        <v>5</v>
      </c>
      <c r="B8105" s="145" t="s">
        <v>28</v>
      </c>
      <c r="C8105" s="32">
        <v>16</v>
      </c>
      <c r="D8105" s="146">
        <v>119943</v>
      </c>
      <c r="E8105" s="28">
        <f t="shared" si="922"/>
        <v>1919088</v>
      </c>
      <c r="F8105" s="124">
        <v>0</v>
      </c>
      <c r="G8105" s="30">
        <f t="shared" si="923"/>
        <v>1919088</v>
      </c>
      <c r="H8105" s="63">
        <f t="shared" si="924"/>
        <v>111058.33333333333</v>
      </c>
      <c r="I8105" s="63"/>
      <c r="J8105" s="59"/>
    </row>
    <row r="8106" spans="1:10">
      <c r="A8106" s="144">
        <v>6</v>
      </c>
      <c r="B8106" s="145" t="s">
        <v>29</v>
      </c>
      <c r="C8106" s="26"/>
      <c r="D8106" s="146">
        <v>94810</v>
      </c>
      <c r="E8106" s="28">
        <f t="shared" si="922"/>
        <v>0</v>
      </c>
      <c r="F8106" s="29">
        <v>0</v>
      </c>
      <c r="G8106" s="30">
        <f t="shared" si="923"/>
        <v>0</v>
      </c>
      <c r="H8106" s="63">
        <f t="shared" si="924"/>
        <v>87787.037037037036</v>
      </c>
      <c r="I8106" s="63"/>
      <c r="J8106" s="59"/>
    </row>
    <row r="8107" spans="1:10">
      <c r="A8107" s="144">
        <v>7</v>
      </c>
      <c r="B8107" s="145" t="s">
        <v>30</v>
      </c>
      <c r="C8107" s="34"/>
      <c r="D8107" s="146">
        <v>141396</v>
      </c>
      <c r="E8107" s="28">
        <f t="shared" si="922"/>
        <v>0</v>
      </c>
      <c r="F8107" s="29">
        <v>0</v>
      </c>
      <c r="G8107" s="30">
        <f t="shared" si="923"/>
        <v>0</v>
      </c>
      <c r="H8107" s="63">
        <f t="shared" si="924"/>
        <v>130922.22222222222</v>
      </c>
      <c r="I8107" s="63"/>
      <c r="J8107" s="59"/>
    </row>
    <row r="8108" spans="1:10">
      <c r="A8108" s="144">
        <v>8</v>
      </c>
      <c r="B8108" s="145" t="s">
        <v>31</v>
      </c>
      <c r="C8108" s="26"/>
      <c r="D8108" s="146">
        <v>232931</v>
      </c>
      <c r="E8108" s="28">
        <f t="shared" si="922"/>
        <v>0</v>
      </c>
      <c r="F8108" s="29">
        <v>0</v>
      </c>
      <c r="G8108" s="30">
        <f t="shared" si="923"/>
        <v>0</v>
      </c>
      <c r="H8108" s="63">
        <f t="shared" si="924"/>
        <v>215676.85185185182</v>
      </c>
      <c r="I8108" s="63"/>
      <c r="J8108" s="59"/>
    </row>
    <row r="8109" spans="1:10">
      <c r="A8109" s="144">
        <v>9</v>
      </c>
      <c r="B8109" s="148" t="s">
        <v>32</v>
      </c>
      <c r="C8109" s="26"/>
      <c r="D8109" s="146">
        <v>101534</v>
      </c>
      <c r="E8109" s="28">
        <f t="shared" si="922"/>
        <v>0</v>
      </c>
      <c r="F8109" s="29">
        <v>0</v>
      </c>
      <c r="G8109" s="30">
        <f t="shared" si="923"/>
        <v>0</v>
      </c>
      <c r="H8109" s="63">
        <f t="shared" si="924"/>
        <v>94012.962962962964</v>
      </c>
      <c r="I8109" s="63"/>
      <c r="J8109" s="59"/>
    </row>
    <row r="8110" spans="1:10">
      <c r="A8110" s="144">
        <v>10</v>
      </c>
      <c r="B8110" s="148" t="s">
        <v>33</v>
      </c>
      <c r="C8110" s="37"/>
      <c r="D8110" s="147">
        <v>110148</v>
      </c>
      <c r="E8110" s="28">
        <f t="shared" si="922"/>
        <v>0</v>
      </c>
      <c r="F8110" s="29">
        <v>0</v>
      </c>
      <c r="G8110" s="30">
        <f t="shared" si="923"/>
        <v>0</v>
      </c>
      <c r="H8110" s="63">
        <f t="shared" si="924"/>
        <v>101988.88888888888</v>
      </c>
      <c r="I8110" s="63"/>
      <c r="J8110" s="59"/>
    </row>
    <row r="8111" spans="1:10">
      <c r="A8111" s="144">
        <v>11</v>
      </c>
      <c r="B8111" s="145" t="s">
        <v>34</v>
      </c>
      <c r="C8111" s="37">
        <v>2</v>
      </c>
      <c r="D8111" s="146">
        <v>54198</v>
      </c>
      <c r="E8111" s="28">
        <f t="shared" si="922"/>
        <v>108396</v>
      </c>
      <c r="F8111" s="29">
        <v>0</v>
      </c>
      <c r="G8111" s="30">
        <f t="shared" si="923"/>
        <v>108396</v>
      </c>
      <c r="H8111" s="63">
        <f t="shared" si="924"/>
        <v>50183.333333333328</v>
      </c>
      <c r="I8111" s="63"/>
      <c r="J8111" s="59">
        <f t="shared" ref="J8111:J8117" si="925">H8111*C8112</f>
        <v>0</v>
      </c>
    </row>
    <row r="8112" spans="1:10">
      <c r="A8112" s="144">
        <v>12</v>
      </c>
      <c r="B8112" s="145" t="s">
        <v>35</v>
      </c>
      <c r="C8112" s="37"/>
      <c r="D8112" s="146">
        <v>49680</v>
      </c>
      <c r="E8112" s="28">
        <f t="shared" si="922"/>
        <v>0</v>
      </c>
      <c r="F8112" s="29">
        <v>0</v>
      </c>
      <c r="G8112" s="30">
        <f t="shared" si="923"/>
        <v>0</v>
      </c>
      <c r="H8112" s="63">
        <f t="shared" si="924"/>
        <v>46000</v>
      </c>
      <c r="I8112" s="63"/>
      <c r="J8112" s="59">
        <f t="shared" si="925"/>
        <v>368000</v>
      </c>
    </row>
    <row r="8113" spans="1:10">
      <c r="A8113" s="144">
        <v>13</v>
      </c>
      <c r="B8113" s="145" t="s">
        <v>36</v>
      </c>
      <c r="C8113" s="37">
        <v>8</v>
      </c>
      <c r="D8113" s="149">
        <v>64152</v>
      </c>
      <c r="E8113" s="28">
        <f t="shared" si="922"/>
        <v>513216</v>
      </c>
      <c r="F8113" s="29">
        <v>0</v>
      </c>
      <c r="G8113" s="30">
        <f t="shared" si="923"/>
        <v>513216</v>
      </c>
      <c r="H8113" s="63">
        <f t="shared" si="924"/>
        <v>59399.999999999993</v>
      </c>
      <c r="I8113" s="63"/>
      <c r="J8113" s="59">
        <f t="shared" si="925"/>
        <v>237599.99999999997</v>
      </c>
    </row>
    <row r="8114" spans="1:10">
      <c r="A8114" s="144">
        <v>14</v>
      </c>
      <c r="B8114" s="145" t="s">
        <v>37</v>
      </c>
      <c r="C8114" s="37">
        <v>4</v>
      </c>
      <c r="D8114" s="149">
        <v>65934</v>
      </c>
      <c r="E8114" s="28">
        <f t="shared" si="922"/>
        <v>263736</v>
      </c>
      <c r="F8114" s="29">
        <v>0</v>
      </c>
      <c r="G8114" s="30">
        <f t="shared" si="923"/>
        <v>263736</v>
      </c>
      <c r="H8114" s="63">
        <f t="shared" si="924"/>
        <v>61049.999999999993</v>
      </c>
      <c r="I8114" s="63"/>
      <c r="J8114" s="59">
        <f t="shared" si="925"/>
        <v>0</v>
      </c>
    </row>
    <row r="8115" spans="1:10">
      <c r="A8115" s="144">
        <v>15</v>
      </c>
      <c r="B8115" s="145" t="s">
        <v>38</v>
      </c>
      <c r="C8115" s="37"/>
      <c r="D8115" s="149">
        <v>76626</v>
      </c>
      <c r="E8115" s="28">
        <f t="shared" si="922"/>
        <v>0</v>
      </c>
      <c r="F8115" s="124">
        <v>0</v>
      </c>
      <c r="G8115" s="30">
        <f t="shared" si="923"/>
        <v>0</v>
      </c>
      <c r="H8115" s="63">
        <f t="shared" si="924"/>
        <v>70950</v>
      </c>
      <c r="I8115" s="63"/>
      <c r="J8115" s="59">
        <f t="shared" si="925"/>
        <v>0</v>
      </c>
    </row>
    <row r="8116" spans="1:10">
      <c r="A8116" s="144">
        <v>16</v>
      </c>
      <c r="B8116" s="145" t="s">
        <v>39</v>
      </c>
      <c r="C8116" s="37"/>
      <c r="D8116" s="149">
        <v>80190</v>
      </c>
      <c r="E8116" s="28">
        <f t="shared" si="922"/>
        <v>0</v>
      </c>
      <c r="F8116" s="29">
        <v>0</v>
      </c>
      <c r="G8116" s="30">
        <f t="shared" si="923"/>
        <v>0</v>
      </c>
      <c r="H8116" s="63">
        <f t="shared" si="924"/>
        <v>74250</v>
      </c>
      <c r="I8116" s="63"/>
      <c r="J8116" s="59">
        <f t="shared" si="925"/>
        <v>0</v>
      </c>
    </row>
    <row r="8117" spans="1:10">
      <c r="A8117" s="144">
        <v>17</v>
      </c>
      <c r="B8117" s="145" t="s">
        <v>40</v>
      </c>
      <c r="C8117" s="37"/>
      <c r="D8117" s="149">
        <v>113832</v>
      </c>
      <c r="E8117" s="28">
        <f t="shared" si="922"/>
        <v>0</v>
      </c>
      <c r="F8117" s="29">
        <v>0</v>
      </c>
      <c r="G8117" s="30">
        <f t="shared" si="923"/>
        <v>0</v>
      </c>
      <c r="H8117" s="63">
        <f t="shared" si="924"/>
        <v>105400</v>
      </c>
      <c r="I8117" s="63"/>
      <c r="J8117" s="59">
        <f t="shared" si="925"/>
        <v>0</v>
      </c>
    </row>
    <row r="8118" spans="1:10" ht="17.25">
      <c r="A8118" s="144">
        <v>18</v>
      </c>
      <c r="B8118" s="145" t="s">
        <v>41</v>
      </c>
      <c r="C8118" s="37"/>
      <c r="D8118" s="150">
        <v>98010</v>
      </c>
      <c r="E8118" s="28">
        <f t="shared" si="922"/>
        <v>0</v>
      </c>
      <c r="F8118" s="29">
        <v>0</v>
      </c>
      <c r="G8118" s="30">
        <f t="shared" si="923"/>
        <v>0</v>
      </c>
      <c r="H8118" s="63">
        <f t="shared" si="924"/>
        <v>90750</v>
      </c>
      <c r="I8118" s="45"/>
      <c r="J8118" s="64"/>
    </row>
    <row r="8119" spans="1:10" ht="31.5">
      <c r="A8119" s="40"/>
      <c r="B8119" s="41" t="s">
        <v>42</v>
      </c>
      <c r="C8119" s="42">
        <f>SUM(C8101:C8118)</f>
        <v>38</v>
      </c>
      <c r="D8119" s="42"/>
      <c r="E8119" s="43">
        <f>SUM(E8101:E8118)</f>
        <v>3400352</v>
      </c>
      <c r="F8119" s="43"/>
      <c r="G8119" s="44">
        <f>SUM(G8101:G8118)</f>
        <v>3400352</v>
      </c>
      <c r="H8119" s="5"/>
      <c r="I8119" s="5"/>
      <c r="J8119" s="75">
        <f>J8118*0.08</f>
        <v>0</v>
      </c>
    </row>
    <row r="8120" spans="1:10" ht="31.5">
      <c r="A8120" s="46"/>
      <c r="B8120" s="47"/>
      <c r="C8120" s="48"/>
      <c r="D8120" s="48"/>
      <c r="E8120" s="49"/>
      <c r="F8120" s="49"/>
      <c r="G8120" s="151"/>
      <c r="H8120" s="6"/>
      <c r="I8120" s="6"/>
      <c r="J8120" s="76">
        <f>SUM(J8118:J8119)</f>
        <v>0</v>
      </c>
    </row>
    <row r="8121" spans="1:10" ht="18">
      <c r="A8121" s="283" t="s">
        <v>43</v>
      </c>
      <c r="B8121" s="283"/>
      <c r="C8121" s="284" t="s">
        <v>44</v>
      </c>
      <c r="D8121" s="284"/>
      <c r="E8121" s="54"/>
      <c r="F8121" s="54"/>
      <c r="G8121" s="55" t="s">
        <v>45</v>
      </c>
      <c r="H8121" s="141"/>
      <c r="I8121" s="141"/>
      <c r="J8121" s="141"/>
    </row>
    <row r="8127" spans="1:10" ht="15.75">
      <c r="A8127" s="279" t="s">
        <v>0</v>
      </c>
      <c r="B8127" s="279"/>
      <c r="C8127" s="279"/>
      <c r="D8127" s="279"/>
      <c r="E8127" s="279"/>
      <c r="F8127" s="279"/>
      <c r="G8127" s="279"/>
      <c r="H8127" s="141"/>
      <c r="I8127" s="141"/>
      <c r="J8127" s="141"/>
    </row>
    <row r="8128" spans="1:10" ht="15.75">
      <c r="A8128" s="279" t="s">
        <v>1</v>
      </c>
      <c r="B8128" s="279"/>
      <c r="C8128" s="279"/>
      <c r="D8128" s="279"/>
      <c r="E8128" s="279"/>
      <c r="F8128" s="279"/>
      <c r="G8128" s="279"/>
      <c r="H8128" s="1"/>
      <c r="I8128" s="1"/>
      <c r="J8128" s="71"/>
    </row>
    <row r="8129" spans="1:10" ht="15.75">
      <c r="A8129" s="279" t="s">
        <v>2</v>
      </c>
      <c r="B8129" s="279"/>
      <c r="C8129" s="279"/>
      <c r="D8129" s="279"/>
      <c r="E8129" s="279"/>
      <c r="F8129" s="279"/>
      <c r="G8129" s="279"/>
      <c r="H8129" s="1"/>
      <c r="I8129" s="1"/>
      <c r="J8129" s="71"/>
    </row>
    <row r="8130" spans="1:10" ht="15.75">
      <c r="A8130" s="279" t="s">
        <v>4</v>
      </c>
      <c r="B8130" s="279"/>
      <c r="C8130" s="279"/>
      <c r="D8130" s="279"/>
      <c r="E8130" s="279"/>
      <c r="F8130" s="279"/>
      <c r="G8130" s="279"/>
      <c r="H8130" s="1"/>
      <c r="I8130" s="1"/>
      <c r="J8130" s="71"/>
    </row>
    <row r="8131" spans="1:10" ht="27">
      <c r="A8131" s="280" t="s">
        <v>6</v>
      </c>
      <c r="B8131" s="280"/>
      <c r="C8131" s="280"/>
      <c r="D8131" s="280"/>
      <c r="E8131" s="280"/>
      <c r="F8131" s="280"/>
      <c r="G8131" s="280"/>
      <c r="H8131" s="2"/>
      <c r="I8131" s="2"/>
      <c r="J8131" s="72"/>
    </row>
    <row r="8132" spans="1:10" ht="27">
      <c r="A8132" s="142"/>
      <c r="B8132" s="142"/>
      <c r="C8132" s="281" t="s">
        <v>923</v>
      </c>
      <c r="D8132" s="281"/>
      <c r="E8132" s="281"/>
      <c r="F8132" s="281"/>
      <c r="G8132" s="281"/>
      <c r="H8132" s="68"/>
      <c r="I8132" s="68"/>
      <c r="J8132" s="71"/>
    </row>
    <row r="8133" spans="1:10" ht="15.75">
      <c r="A8133" s="11" t="s">
        <v>358</v>
      </c>
      <c r="B8133" s="12">
        <v>4138244344</v>
      </c>
      <c r="C8133" s="143"/>
      <c r="D8133" s="286"/>
      <c r="E8133" s="286"/>
      <c r="F8133" s="286"/>
      <c r="G8133" s="286"/>
      <c r="H8133" s="69" t="s">
        <v>161</v>
      </c>
      <c r="I8133" s="69"/>
      <c r="J8133" s="73"/>
    </row>
    <row r="8134" spans="1:10" ht="15.75">
      <c r="A8134" s="11" t="s">
        <v>9</v>
      </c>
      <c r="B8134" s="286" t="s">
        <v>935</v>
      </c>
      <c r="C8134" s="286"/>
      <c r="D8134" s="286"/>
      <c r="E8134" s="16"/>
      <c r="F8134" s="11"/>
      <c r="G8134" s="16"/>
      <c r="H8134" s="1"/>
      <c r="I8134" s="1"/>
      <c r="J8134" s="71"/>
    </row>
    <row r="8135" spans="1:10" ht="15.75">
      <c r="A8135" s="11" t="s">
        <v>11</v>
      </c>
      <c r="B8135" s="289"/>
      <c r="C8135" s="289"/>
      <c r="D8135" s="289"/>
      <c r="E8135" s="289"/>
      <c r="F8135" s="18"/>
      <c r="G8135" s="19"/>
      <c r="H8135" s="1"/>
      <c r="I8135" s="1"/>
      <c r="J8135" s="71"/>
    </row>
    <row r="8136" spans="1:10" ht="15.75">
      <c r="A8136" s="21" t="s">
        <v>14</v>
      </c>
      <c r="B8136" s="21" t="s">
        <v>16</v>
      </c>
      <c r="C8136" s="21"/>
      <c r="D8136" s="22" t="s">
        <v>18</v>
      </c>
      <c r="E8136" s="23" t="s">
        <v>19</v>
      </c>
      <c r="F8136" s="23" t="s">
        <v>20</v>
      </c>
      <c r="G8136" s="21" t="s">
        <v>21</v>
      </c>
      <c r="H8136" s="63"/>
      <c r="I8136" s="63"/>
      <c r="J8136" s="59">
        <f>H8136*C8137</f>
        <v>0</v>
      </c>
    </row>
    <row r="8137" spans="1:10">
      <c r="A8137" s="144">
        <v>1</v>
      </c>
      <c r="B8137" s="145" t="s">
        <v>23</v>
      </c>
      <c r="C8137" s="26"/>
      <c r="D8137" s="146">
        <v>79305</v>
      </c>
      <c r="E8137" s="28">
        <f t="shared" ref="E8137:E8154" si="926">D8137*C8137</f>
        <v>0</v>
      </c>
      <c r="F8137" s="29">
        <v>0</v>
      </c>
      <c r="G8137" s="30">
        <f t="shared" ref="G8137:G8154" si="927">E8137-E8137*F8137</f>
        <v>0</v>
      </c>
      <c r="H8137" s="63">
        <f t="shared" ref="H8137:H8154" si="928">D8137/1.08</f>
        <v>73430.555555555547</v>
      </c>
      <c r="I8137" s="63"/>
      <c r="J8137" s="59">
        <f>H8137*C8138</f>
        <v>0</v>
      </c>
    </row>
    <row r="8138" spans="1:10">
      <c r="A8138" s="144">
        <v>2</v>
      </c>
      <c r="B8138" s="145" t="s">
        <v>25</v>
      </c>
      <c r="C8138" s="32"/>
      <c r="D8138" s="147">
        <v>128591</v>
      </c>
      <c r="E8138" s="28">
        <f t="shared" si="926"/>
        <v>0</v>
      </c>
      <c r="F8138" s="29">
        <v>0</v>
      </c>
      <c r="G8138" s="30">
        <f t="shared" si="927"/>
        <v>0</v>
      </c>
      <c r="H8138" s="63">
        <f t="shared" si="928"/>
        <v>119065.74074074073</v>
      </c>
      <c r="I8138" s="63"/>
      <c r="J8138" s="59"/>
    </row>
    <row r="8139" spans="1:10">
      <c r="A8139" s="144">
        <v>3</v>
      </c>
      <c r="B8139" s="145" t="s">
        <v>26</v>
      </c>
      <c r="C8139" s="34"/>
      <c r="D8139" s="146">
        <v>60043</v>
      </c>
      <c r="E8139" s="28">
        <f t="shared" si="926"/>
        <v>0</v>
      </c>
      <c r="F8139" s="29">
        <v>0</v>
      </c>
      <c r="G8139" s="30">
        <f t="shared" si="927"/>
        <v>0</v>
      </c>
      <c r="H8139" s="63">
        <f t="shared" si="928"/>
        <v>55595.370370370365</v>
      </c>
      <c r="I8139" s="63"/>
      <c r="J8139" s="59"/>
    </row>
    <row r="8140" spans="1:10">
      <c r="A8140" s="144">
        <v>4</v>
      </c>
      <c r="B8140" s="145" t="s">
        <v>27</v>
      </c>
      <c r="C8140" s="106"/>
      <c r="D8140" s="146">
        <v>115781</v>
      </c>
      <c r="E8140" s="28">
        <f t="shared" si="926"/>
        <v>0</v>
      </c>
      <c r="F8140" s="29">
        <v>0</v>
      </c>
      <c r="G8140" s="30">
        <f t="shared" si="927"/>
        <v>0</v>
      </c>
      <c r="H8140" s="63">
        <f t="shared" si="928"/>
        <v>107204.62962962962</v>
      </c>
      <c r="I8140" s="63"/>
      <c r="J8140" s="59"/>
    </row>
    <row r="8141" spans="1:10">
      <c r="A8141" s="144">
        <v>5</v>
      </c>
      <c r="B8141" s="145" t="s">
        <v>28</v>
      </c>
      <c r="C8141" s="32">
        <v>10</v>
      </c>
      <c r="D8141" s="146">
        <v>119943</v>
      </c>
      <c r="E8141" s="28">
        <f t="shared" si="926"/>
        <v>1199430</v>
      </c>
      <c r="F8141" s="124">
        <v>0</v>
      </c>
      <c r="G8141" s="30">
        <f t="shared" si="927"/>
        <v>1199430</v>
      </c>
      <c r="H8141" s="63">
        <f t="shared" si="928"/>
        <v>111058.33333333333</v>
      </c>
      <c r="I8141" s="63"/>
      <c r="J8141" s="59"/>
    </row>
    <row r="8142" spans="1:10">
      <c r="A8142" s="144">
        <v>6</v>
      </c>
      <c r="B8142" s="145" t="s">
        <v>29</v>
      </c>
      <c r="C8142" s="26"/>
      <c r="D8142" s="146">
        <v>94810</v>
      </c>
      <c r="E8142" s="28">
        <f t="shared" si="926"/>
        <v>0</v>
      </c>
      <c r="F8142" s="29">
        <v>0</v>
      </c>
      <c r="G8142" s="30">
        <f t="shared" si="927"/>
        <v>0</v>
      </c>
      <c r="H8142" s="63">
        <f t="shared" si="928"/>
        <v>87787.037037037036</v>
      </c>
      <c r="I8142" s="63"/>
      <c r="J8142" s="59"/>
    </row>
    <row r="8143" spans="1:10">
      <c r="A8143" s="144">
        <v>7</v>
      </c>
      <c r="B8143" s="145" t="s">
        <v>30</v>
      </c>
      <c r="C8143" s="34"/>
      <c r="D8143" s="146">
        <v>141396</v>
      </c>
      <c r="E8143" s="28">
        <f t="shared" si="926"/>
        <v>0</v>
      </c>
      <c r="F8143" s="29">
        <v>0</v>
      </c>
      <c r="G8143" s="30">
        <f t="shared" si="927"/>
        <v>0</v>
      </c>
      <c r="H8143" s="63">
        <f t="shared" si="928"/>
        <v>130922.22222222222</v>
      </c>
      <c r="I8143" s="63"/>
      <c r="J8143" s="59"/>
    </row>
    <row r="8144" spans="1:10">
      <c r="A8144" s="144">
        <v>8</v>
      </c>
      <c r="B8144" s="145" t="s">
        <v>31</v>
      </c>
      <c r="C8144" s="26"/>
      <c r="D8144" s="146">
        <v>232931</v>
      </c>
      <c r="E8144" s="28">
        <f t="shared" si="926"/>
        <v>0</v>
      </c>
      <c r="F8144" s="29">
        <v>0</v>
      </c>
      <c r="G8144" s="30">
        <f t="shared" si="927"/>
        <v>0</v>
      </c>
      <c r="H8144" s="63">
        <f t="shared" si="928"/>
        <v>215676.85185185182</v>
      </c>
      <c r="I8144" s="63"/>
      <c r="J8144" s="59"/>
    </row>
    <row r="8145" spans="1:10">
      <c r="A8145" s="144">
        <v>9</v>
      </c>
      <c r="B8145" s="148" t="s">
        <v>32</v>
      </c>
      <c r="C8145" s="26"/>
      <c r="D8145" s="146">
        <v>101534</v>
      </c>
      <c r="E8145" s="28">
        <f t="shared" si="926"/>
        <v>0</v>
      </c>
      <c r="F8145" s="29">
        <v>0</v>
      </c>
      <c r="G8145" s="30">
        <f t="shared" si="927"/>
        <v>0</v>
      </c>
      <c r="H8145" s="63">
        <f t="shared" si="928"/>
        <v>94012.962962962964</v>
      </c>
      <c r="I8145" s="63"/>
      <c r="J8145" s="59"/>
    </row>
    <row r="8146" spans="1:10">
      <c r="A8146" s="144">
        <v>10</v>
      </c>
      <c r="B8146" s="148" t="s">
        <v>33</v>
      </c>
      <c r="C8146" s="37"/>
      <c r="D8146" s="147">
        <v>110148</v>
      </c>
      <c r="E8146" s="28">
        <f t="shared" si="926"/>
        <v>0</v>
      </c>
      <c r="F8146" s="29">
        <v>0</v>
      </c>
      <c r="G8146" s="30">
        <f t="shared" si="927"/>
        <v>0</v>
      </c>
      <c r="H8146" s="63">
        <f t="shared" si="928"/>
        <v>101988.88888888888</v>
      </c>
      <c r="I8146" s="63"/>
      <c r="J8146" s="59"/>
    </row>
    <row r="8147" spans="1:10">
      <c r="A8147" s="144">
        <v>11</v>
      </c>
      <c r="B8147" s="145" t="s">
        <v>34</v>
      </c>
      <c r="C8147" s="37"/>
      <c r="D8147" s="146">
        <v>54198</v>
      </c>
      <c r="E8147" s="28">
        <f t="shared" si="926"/>
        <v>0</v>
      </c>
      <c r="F8147" s="29">
        <v>0</v>
      </c>
      <c r="G8147" s="30">
        <f t="shared" si="927"/>
        <v>0</v>
      </c>
      <c r="H8147" s="63">
        <f t="shared" si="928"/>
        <v>50183.333333333328</v>
      </c>
      <c r="I8147" s="63"/>
      <c r="J8147" s="59">
        <f t="shared" ref="J8147:J8153" si="929">H8147*C8148</f>
        <v>0</v>
      </c>
    </row>
    <row r="8148" spans="1:10">
      <c r="A8148" s="144">
        <v>12</v>
      </c>
      <c r="B8148" s="145" t="s">
        <v>35</v>
      </c>
      <c r="C8148" s="37"/>
      <c r="D8148" s="146">
        <v>49680</v>
      </c>
      <c r="E8148" s="28">
        <f t="shared" si="926"/>
        <v>0</v>
      </c>
      <c r="F8148" s="29">
        <v>0</v>
      </c>
      <c r="G8148" s="30">
        <f t="shared" si="927"/>
        <v>0</v>
      </c>
      <c r="H8148" s="63">
        <f t="shared" si="928"/>
        <v>46000</v>
      </c>
      <c r="I8148" s="63"/>
      <c r="J8148" s="59">
        <f t="shared" si="929"/>
        <v>0</v>
      </c>
    </row>
    <row r="8149" spans="1:10">
      <c r="A8149" s="144">
        <v>13</v>
      </c>
      <c r="B8149" s="145" t="s">
        <v>36</v>
      </c>
      <c r="C8149" s="37"/>
      <c r="D8149" s="149">
        <v>64152</v>
      </c>
      <c r="E8149" s="28">
        <f t="shared" si="926"/>
        <v>0</v>
      </c>
      <c r="F8149" s="29">
        <v>0</v>
      </c>
      <c r="G8149" s="30">
        <f t="shared" si="927"/>
        <v>0</v>
      </c>
      <c r="H8149" s="63">
        <f t="shared" si="928"/>
        <v>59399.999999999993</v>
      </c>
      <c r="I8149" s="63"/>
      <c r="J8149" s="59">
        <f t="shared" si="929"/>
        <v>0</v>
      </c>
    </row>
    <row r="8150" spans="1:10">
      <c r="A8150" s="144">
        <v>14</v>
      </c>
      <c r="B8150" s="145" t="s">
        <v>37</v>
      </c>
      <c r="C8150" s="37"/>
      <c r="D8150" s="149">
        <v>65934</v>
      </c>
      <c r="E8150" s="28">
        <f t="shared" si="926"/>
        <v>0</v>
      </c>
      <c r="F8150" s="29">
        <v>0</v>
      </c>
      <c r="G8150" s="30">
        <f t="shared" si="927"/>
        <v>0</v>
      </c>
      <c r="H8150" s="63">
        <f t="shared" si="928"/>
        <v>61049.999999999993</v>
      </c>
      <c r="I8150" s="63"/>
      <c r="J8150" s="59">
        <f t="shared" si="929"/>
        <v>305249.99999999994</v>
      </c>
    </row>
    <row r="8151" spans="1:10">
      <c r="A8151" s="144">
        <v>15</v>
      </c>
      <c r="B8151" s="145" t="s">
        <v>38</v>
      </c>
      <c r="C8151" s="37">
        <v>5</v>
      </c>
      <c r="D8151" s="149">
        <v>76626</v>
      </c>
      <c r="E8151" s="28">
        <f t="shared" si="926"/>
        <v>383130</v>
      </c>
      <c r="F8151" s="124">
        <v>0</v>
      </c>
      <c r="G8151" s="30">
        <f t="shared" si="927"/>
        <v>383130</v>
      </c>
      <c r="H8151" s="63">
        <f t="shared" si="928"/>
        <v>70950</v>
      </c>
      <c r="I8151" s="63"/>
      <c r="J8151" s="59">
        <f t="shared" si="929"/>
        <v>0</v>
      </c>
    </row>
    <row r="8152" spans="1:10">
      <c r="A8152" s="144">
        <v>16</v>
      </c>
      <c r="B8152" s="145" t="s">
        <v>39</v>
      </c>
      <c r="C8152" s="37"/>
      <c r="D8152" s="149">
        <v>80190</v>
      </c>
      <c r="E8152" s="28">
        <f t="shared" si="926"/>
        <v>0</v>
      </c>
      <c r="F8152" s="29">
        <v>0</v>
      </c>
      <c r="G8152" s="30">
        <f t="shared" si="927"/>
        <v>0</v>
      </c>
      <c r="H8152" s="63">
        <f t="shared" si="928"/>
        <v>74250</v>
      </c>
      <c r="I8152" s="63"/>
      <c r="J8152" s="59">
        <f t="shared" si="929"/>
        <v>0</v>
      </c>
    </row>
    <row r="8153" spans="1:10">
      <c r="A8153" s="144">
        <v>17</v>
      </c>
      <c r="B8153" s="145" t="s">
        <v>40</v>
      </c>
      <c r="C8153" s="37"/>
      <c r="D8153" s="149">
        <v>113832</v>
      </c>
      <c r="E8153" s="28">
        <f t="shared" si="926"/>
        <v>0</v>
      </c>
      <c r="F8153" s="29">
        <v>0</v>
      </c>
      <c r="G8153" s="30">
        <f t="shared" si="927"/>
        <v>0</v>
      </c>
      <c r="H8153" s="63">
        <f t="shared" si="928"/>
        <v>105400</v>
      </c>
      <c r="I8153" s="63"/>
      <c r="J8153" s="59">
        <f t="shared" si="929"/>
        <v>0</v>
      </c>
    </row>
    <row r="8154" spans="1:10" ht="17.25">
      <c r="A8154" s="144">
        <v>18</v>
      </c>
      <c r="B8154" s="145" t="s">
        <v>41</v>
      </c>
      <c r="C8154" s="37"/>
      <c r="D8154" s="150">
        <v>98010</v>
      </c>
      <c r="E8154" s="28">
        <f t="shared" si="926"/>
        <v>0</v>
      </c>
      <c r="F8154" s="29">
        <v>0</v>
      </c>
      <c r="G8154" s="30">
        <f t="shared" si="927"/>
        <v>0</v>
      </c>
      <c r="H8154" s="63">
        <f t="shared" si="928"/>
        <v>90750</v>
      </c>
      <c r="I8154" s="45"/>
      <c r="J8154" s="64"/>
    </row>
    <row r="8155" spans="1:10" ht="31.5">
      <c r="A8155" s="40"/>
      <c r="B8155" s="41" t="s">
        <v>42</v>
      </c>
      <c r="C8155" s="42">
        <f>SUM(C8137:C8154)</f>
        <v>15</v>
      </c>
      <c r="D8155" s="42"/>
      <c r="E8155" s="43">
        <f>SUM(E8137:E8154)</f>
        <v>1582560</v>
      </c>
      <c r="F8155" s="43"/>
      <c r="G8155" s="44">
        <f>SUM(G8137:G8154)</f>
        <v>1582560</v>
      </c>
      <c r="H8155" s="5"/>
      <c r="I8155" s="5"/>
      <c r="J8155" s="75">
        <f>J8154*0.08</f>
        <v>0</v>
      </c>
    </row>
    <row r="8156" spans="1:10" ht="31.5">
      <c r="A8156" s="46"/>
      <c r="B8156" s="47"/>
      <c r="C8156" s="48"/>
      <c r="D8156" s="48"/>
      <c r="E8156" s="49"/>
      <c r="F8156" s="49"/>
      <c r="G8156" s="151"/>
      <c r="H8156" s="6"/>
      <c r="I8156" s="6"/>
      <c r="J8156" s="76">
        <f>SUM(J8154:J8155)</f>
        <v>0</v>
      </c>
    </row>
    <row r="8157" spans="1:10" ht="18">
      <c r="A8157" s="283" t="s">
        <v>43</v>
      </c>
      <c r="B8157" s="283"/>
      <c r="C8157" s="284" t="s">
        <v>44</v>
      </c>
      <c r="D8157" s="284"/>
      <c r="E8157" s="54"/>
      <c r="F8157" s="54"/>
      <c r="G8157" s="55" t="s">
        <v>45</v>
      </c>
      <c r="H8157" s="141"/>
      <c r="I8157" s="141"/>
      <c r="J8157" s="141"/>
    </row>
    <row r="8163" spans="1:10" ht="15.75">
      <c r="A8163" s="279" t="s">
        <v>0</v>
      </c>
      <c r="B8163" s="279"/>
      <c r="C8163" s="279"/>
      <c r="D8163" s="279"/>
      <c r="E8163" s="279"/>
      <c r="F8163" s="279"/>
      <c r="G8163" s="279"/>
      <c r="H8163" s="141"/>
      <c r="I8163" s="141"/>
      <c r="J8163" s="141"/>
    </row>
    <row r="8164" spans="1:10" ht="15.75">
      <c r="A8164" s="279" t="s">
        <v>1</v>
      </c>
      <c r="B8164" s="279"/>
      <c r="C8164" s="279"/>
      <c r="D8164" s="279"/>
      <c r="E8164" s="279"/>
      <c r="F8164" s="279"/>
      <c r="G8164" s="279"/>
      <c r="H8164" s="1"/>
      <c r="I8164" s="1"/>
      <c r="J8164" s="71"/>
    </row>
    <row r="8165" spans="1:10" ht="15.75">
      <c r="A8165" s="279" t="s">
        <v>2</v>
      </c>
      <c r="B8165" s="279"/>
      <c r="C8165" s="279"/>
      <c r="D8165" s="279"/>
      <c r="E8165" s="279"/>
      <c r="F8165" s="279"/>
      <c r="G8165" s="279"/>
      <c r="H8165" s="1"/>
      <c r="I8165" s="1"/>
      <c r="J8165" s="71"/>
    </row>
    <row r="8166" spans="1:10" ht="15.75">
      <c r="A8166" s="279" t="s">
        <v>4</v>
      </c>
      <c r="B8166" s="279"/>
      <c r="C8166" s="279"/>
      <c r="D8166" s="279"/>
      <c r="E8166" s="279"/>
      <c r="F8166" s="279"/>
      <c r="G8166" s="279"/>
      <c r="H8166" s="1"/>
      <c r="I8166" s="1"/>
      <c r="J8166" s="71"/>
    </row>
    <row r="8167" spans="1:10" ht="27">
      <c r="A8167" s="280" t="s">
        <v>6</v>
      </c>
      <c r="B8167" s="280"/>
      <c r="C8167" s="280"/>
      <c r="D8167" s="280"/>
      <c r="E8167" s="280"/>
      <c r="F8167" s="280"/>
      <c r="G8167" s="280"/>
      <c r="H8167" s="2"/>
      <c r="I8167" s="2"/>
      <c r="J8167" s="72"/>
    </row>
    <row r="8168" spans="1:10" ht="27">
      <c r="A8168" s="142"/>
      <c r="B8168" s="142"/>
      <c r="C8168" s="281" t="s">
        <v>923</v>
      </c>
      <c r="D8168" s="281"/>
      <c r="E8168" s="281"/>
      <c r="F8168" s="281"/>
      <c r="G8168" s="281"/>
      <c r="H8168" s="68"/>
      <c r="I8168" s="68"/>
      <c r="J8168" s="71"/>
    </row>
    <row r="8169" spans="1:10" ht="15.75">
      <c r="A8169" s="11" t="s">
        <v>358</v>
      </c>
      <c r="B8169" s="12">
        <v>4138265512</v>
      </c>
      <c r="C8169" s="143"/>
      <c r="D8169" s="286"/>
      <c r="E8169" s="286"/>
      <c r="F8169" s="286"/>
      <c r="G8169" s="286"/>
      <c r="H8169" s="69" t="s">
        <v>161</v>
      </c>
      <c r="I8169" s="69"/>
      <c r="J8169" s="73"/>
    </row>
    <row r="8170" spans="1:10" ht="15.75">
      <c r="A8170" s="11" t="s">
        <v>9</v>
      </c>
      <c r="B8170" s="286" t="s">
        <v>936</v>
      </c>
      <c r="C8170" s="286"/>
      <c r="D8170" s="286"/>
      <c r="E8170" s="16"/>
      <c r="F8170" s="11"/>
      <c r="G8170" s="16"/>
      <c r="H8170" s="1"/>
      <c r="I8170" s="1"/>
      <c r="J8170" s="71"/>
    </row>
    <row r="8171" spans="1:10" ht="15.75">
      <c r="A8171" s="11" t="s">
        <v>11</v>
      </c>
      <c r="B8171" s="289"/>
      <c r="C8171" s="289"/>
      <c r="D8171" s="289"/>
      <c r="E8171" s="289"/>
      <c r="F8171" s="18"/>
      <c r="G8171" s="19"/>
      <c r="H8171" s="1"/>
      <c r="I8171" s="1"/>
      <c r="J8171" s="71"/>
    </row>
    <row r="8172" spans="1:10" ht="15.75">
      <c r="A8172" s="21" t="s">
        <v>14</v>
      </c>
      <c r="B8172" s="21" t="s">
        <v>16</v>
      </c>
      <c r="C8172" s="21"/>
      <c r="D8172" s="22" t="s">
        <v>18</v>
      </c>
      <c r="E8172" s="23" t="s">
        <v>19</v>
      </c>
      <c r="F8172" s="23" t="s">
        <v>20</v>
      </c>
      <c r="G8172" s="21" t="s">
        <v>21</v>
      </c>
      <c r="H8172" s="63"/>
      <c r="I8172" s="63"/>
      <c r="J8172" s="59">
        <f>H8172*C8173</f>
        <v>0</v>
      </c>
    </row>
    <row r="8173" spans="1:10">
      <c r="A8173" s="144">
        <v>1</v>
      </c>
      <c r="B8173" s="145" t="s">
        <v>23</v>
      </c>
      <c r="C8173" s="26">
        <v>20</v>
      </c>
      <c r="D8173" s="146">
        <v>79305</v>
      </c>
      <c r="E8173" s="28">
        <f t="shared" ref="E8173:E8190" si="930">D8173*C8173</f>
        <v>1586100</v>
      </c>
      <c r="F8173" s="29">
        <v>0</v>
      </c>
      <c r="G8173" s="30">
        <f t="shared" ref="G8173:G8190" si="931">E8173-E8173*F8173</f>
        <v>1586100</v>
      </c>
      <c r="H8173" s="63">
        <f t="shared" ref="H8173:H8190" si="932">D8173/1.08</f>
        <v>73430.555555555547</v>
      </c>
      <c r="I8173" s="63"/>
      <c r="J8173" s="59">
        <f>H8173*C8174</f>
        <v>0</v>
      </c>
    </row>
    <row r="8174" spans="1:10">
      <c r="A8174" s="144">
        <v>2</v>
      </c>
      <c r="B8174" s="145" t="s">
        <v>25</v>
      </c>
      <c r="C8174" s="32"/>
      <c r="D8174" s="147">
        <v>128591</v>
      </c>
      <c r="E8174" s="28">
        <f t="shared" si="930"/>
        <v>0</v>
      </c>
      <c r="F8174" s="29">
        <v>0</v>
      </c>
      <c r="G8174" s="30">
        <f t="shared" si="931"/>
        <v>0</v>
      </c>
      <c r="H8174" s="63">
        <f t="shared" si="932"/>
        <v>119065.74074074073</v>
      </c>
      <c r="I8174" s="63"/>
      <c r="J8174" s="59"/>
    </row>
    <row r="8175" spans="1:10">
      <c r="A8175" s="144">
        <v>3</v>
      </c>
      <c r="B8175" s="145" t="s">
        <v>26</v>
      </c>
      <c r="C8175" s="34">
        <v>10</v>
      </c>
      <c r="D8175" s="146">
        <v>60043</v>
      </c>
      <c r="E8175" s="28">
        <f t="shared" si="930"/>
        <v>600430</v>
      </c>
      <c r="F8175" s="29">
        <v>0</v>
      </c>
      <c r="G8175" s="30">
        <f t="shared" si="931"/>
        <v>600430</v>
      </c>
      <c r="H8175" s="63">
        <f t="shared" si="932"/>
        <v>55595.370370370365</v>
      </c>
      <c r="I8175" s="63"/>
      <c r="J8175" s="59"/>
    </row>
    <row r="8176" spans="1:10">
      <c r="A8176" s="144">
        <v>4</v>
      </c>
      <c r="B8176" s="145" t="s">
        <v>27</v>
      </c>
      <c r="C8176" s="106"/>
      <c r="D8176" s="146">
        <v>115781</v>
      </c>
      <c r="E8176" s="28">
        <f t="shared" si="930"/>
        <v>0</v>
      </c>
      <c r="F8176" s="29">
        <v>0</v>
      </c>
      <c r="G8176" s="30">
        <f t="shared" si="931"/>
        <v>0</v>
      </c>
      <c r="H8176" s="63">
        <f t="shared" si="932"/>
        <v>107204.62962962962</v>
      </c>
      <c r="I8176" s="63"/>
      <c r="J8176" s="59"/>
    </row>
    <row r="8177" spans="1:10">
      <c r="A8177" s="144">
        <v>5</v>
      </c>
      <c r="B8177" s="145" t="s">
        <v>28</v>
      </c>
      <c r="C8177" s="32"/>
      <c r="D8177" s="146">
        <v>119943</v>
      </c>
      <c r="E8177" s="28">
        <f t="shared" si="930"/>
        <v>0</v>
      </c>
      <c r="F8177" s="124">
        <v>0</v>
      </c>
      <c r="G8177" s="30">
        <f t="shared" si="931"/>
        <v>0</v>
      </c>
      <c r="H8177" s="63">
        <f t="shared" si="932"/>
        <v>111058.33333333333</v>
      </c>
      <c r="I8177" s="63"/>
      <c r="J8177" s="59"/>
    </row>
    <row r="8178" spans="1:10">
      <c r="A8178" s="144">
        <v>6</v>
      </c>
      <c r="B8178" s="145" t="s">
        <v>29</v>
      </c>
      <c r="C8178" s="26"/>
      <c r="D8178" s="146">
        <v>94810</v>
      </c>
      <c r="E8178" s="28">
        <f t="shared" si="930"/>
        <v>0</v>
      </c>
      <c r="F8178" s="29">
        <v>0</v>
      </c>
      <c r="G8178" s="30">
        <f t="shared" si="931"/>
        <v>0</v>
      </c>
      <c r="H8178" s="63">
        <f t="shared" si="932"/>
        <v>87787.037037037036</v>
      </c>
      <c r="I8178" s="63"/>
      <c r="J8178" s="59"/>
    </row>
    <row r="8179" spans="1:10">
      <c r="A8179" s="144">
        <v>7</v>
      </c>
      <c r="B8179" s="145" t="s">
        <v>30</v>
      </c>
      <c r="C8179" s="34"/>
      <c r="D8179" s="146">
        <v>141396</v>
      </c>
      <c r="E8179" s="28">
        <f t="shared" si="930"/>
        <v>0</v>
      </c>
      <c r="F8179" s="29">
        <v>0</v>
      </c>
      <c r="G8179" s="30">
        <f t="shared" si="931"/>
        <v>0</v>
      </c>
      <c r="H8179" s="63">
        <f t="shared" si="932"/>
        <v>130922.22222222222</v>
      </c>
      <c r="I8179" s="63"/>
      <c r="J8179" s="59"/>
    </row>
    <row r="8180" spans="1:10">
      <c r="A8180" s="144">
        <v>8</v>
      </c>
      <c r="B8180" s="145" t="s">
        <v>31</v>
      </c>
      <c r="C8180" s="26"/>
      <c r="D8180" s="146">
        <v>232931</v>
      </c>
      <c r="E8180" s="28">
        <f t="shared" si="930"/>
        <v>0</v>
      </c>
      <c r="F8180" s="29">
        <v>0</v>
      </c>
      <c r="G8180" s="30">
        <f t="shared" si="931"/>
        <v>0</v>
      </c>
      <c r="H8180" s="63">
        <f t="shared" si="932"/>
        <v>215676.85185185182</v>
      </c>
      <c r="I8180" s="63"/>
      <c r="J8180" s="59"/>
    </row>
    <row r="8181" spans="1:10">
      <c r="A8181" s="144">
        <v>9</v>
      </c>
      <c r="B8181" s="148" t="s">
        <v>32</v>
      </c>
      <c r="C8181" s="26"/>
      <c r="D8181" s="146">
        <v>101534</v>
      </c>
      <c r="E8181" s="28">
        <f t="shared" si="930"/>
        <v>0</v>
      </c>
      <c r="F8181" s="29">
        <v>0</v>
      </c>
      <c r="G8181" s="30">
        <f t="shared" si="931"/>
        <v>0</v>
      </c>
      <c r="H8181" s="63">
        <f t="shared" si="932"/>
        <v>94012.962962962964</v>
      </c>
      <c r="I8181" s="63"/>
      <c r="J8181" s="59"/>
    </row>
    <row r="8182" spans="1:10">
      <c r="A8182" s="144">
        <v>10</v>
      </c>
      <c r="B8182" s="148" t="s">
        <v>33</v>
      </c>
      <c r="C8182" s="37"/>
      <c r="D8182" s="147">
        <v>110148</v>
      </c>
      <c r="E8182" s="28">
        <f t="shared" si="930"/>
        <v>0</v>
      </c>
      <c r="F8182" s="29">
        <v>0</v>
      </c>
      <c r="G8182" s="30">
        <f t="shared" si="931"/>
        <v>0</v>
      </c>
      <c r="H8182" s="63">
        <f t="shared" si="932"/>
        <v>101988.88888888888</v>
      </c>
      <c r="I8182" s="63"/>
      <c r="J8182" s="59"/>
    </row>
    <row r="8183" spans="1:10">
      <c r="A8183" s="144">
        <v>11</v>
      </c>
      <c r="B8183" s="145" t="s">
        <v>34</v>
      </c>
      <c r="C8183" s="37">
        <v>10</v>
      </c>
      <c r="D8183" s="146">
        <v>54198</v>
      </c>
      <c r="E8183" s="28">
        <f t="shared" si="930"/>
        <v>541980</v>
      </c>
      <c r="F8183" s="29">
        <v>0</v>
      </c>
      <c r="G8183" s="30">
        <f t="shared" si="931"/>
        <v>541980</v>
      </c>
      <c r="H8183" s="63">
        <f t="shared" si="932"/>
        <v>50183.333333333328</v>
      </c>
      <c r="I8183" s="63"/>
      <c r="J8183" s="59">
        <f t="shared" ref="J8183:J8189" si="933">H8183*C8184</f>
        <v>0</v>
      </c>
    </row>
    <row r="8184" spans="1:10">
      <c r="A8184" s="144">
        <v>12</v>
      </c>
      <c r="B8184" s="145" t="s">
        <v>35</v>
      </c>
      <c r="C8184" s="37"/>
      <c r="D8184" s="146">
        <v>49680</v>
      </c>
      <c r="E8184" s="28">
        <f t="shared" si="930"/>
        <v>0</v>
      </c>
      <c r="F8184" s="29">
        <v>0</v>
      </c>
      <c r="G8184" s="30">
        <f t="shared" si="931"/>
        <v>0</v>
      </c>
      <c r="H8184" s="63">
        <f t="shared" si="932"/>
        <v>46000</v>
      </c>
      <c r="I8184" s="63"/>
      <c r="J8184" s="59">
        <f t="shared" si="933"/>
        <v>0</v>
      </c>
    </row>
    <row r="8185" spans="1:10">
      <c r="A8185" s="144">
        <v>13</v>
      </c>
      <c r="B8185" s="145" t="s">
        <v>36</v>
      </c>
      <c r="C8185" s="37"/>
      <c r="D8185" s="149">
        <v>64152</v>
      </c>
      <c r="E8185" s="28">
        <f t="shared" si="930"/>
        <v>0</v>
      </c>
      <c r="F8185" s="29">
        <v>0</v>
      </c>
      <c r="G8185" s="30">
        <f t="shared" si="931"/>
        <v>0</v>
      </c>
      <c r="H8185" s="63">
        <f t="shared" si="932"/>
        <v>59399.999999999993</v>
      </c>
      <c r="I8185" s="63"/>
      <c r="J8185" s="59">
        <f t="shared" si="933"/>
        <v>0</v>
      </c>
    </row>
    <row r="8186" spans="1:10">
      <c r="A8186" s="144">
        <v>14</v>
      </c>
      <c r="B8186" s="145" t="s">
        <v>37</v>
      </c>
      <c r="C8186" s="37"/>
      <c r="D8186" s="149">
        <v>65934</v>
      </c>
      <c r="E8186" s="28">
        <f t="shared" si="930"/>
        <v>0</v>
      </c>
      <c r="F8186" s="29">
        <v>0</v>
      </c>
      <c r="G8186" s="30">
        <f t="shared" si="931"/>
        <v>0</v>
      </c>
      <c r="H8186" s="63">
        <f t="shared" si="932"/>
        <v>61049.999999999993</v>
      </c>
      <c r="I8186" s="63"/>
      <c r="J8186" s="59">
        <f t="shared" si="933"/>
        <v>0</v>
      </c>
    </row>
    <row r="8187" spans="1:10">
      <c r="A8187" s="144">
        <v>15</v>
      </c>
      <c r="B8187" s="145" t="s">
        <v>38</v>
      </c>
      <c r="C8187" s="37"/>
      <c r="D8187" s="149">
        <v>76626</v>
      </c>
      <c r="E8187" s="28">
        <f t="shared" si="930"/>
        <v>0</v>
      </c>
      <c r="F8187" s="124">
        <v>0</v>
      </c>
      <c r="G8187" s="30">
        <f t="shared" si="931"/>
        <v>0</v>
      </c>
      <c r="H8187" s="63">
        <f t="shared" si="932"/>
        <v>70950</v>
      </c>
      <c r="I8187" s="63"/>
      <c r="J8187" s="59">
        <f t="shared" si="933"/>
        <v>0</v>
      </c>
    </row>
    <row r="8188" spans="1:10">
      <c r="A8188" s="144">
        <v>16</v>
      </c>
      <c r="B8188" s="145" t="s">
        <v>39</v>
      </c>
      <c r="C8188" s="37"/>
      <c r="D8188" s="149">
        <v>80190</v>
      </c>
      <c r="E8188" s="28">
        <f t="shared" si="930"/>
        <v>0</v>
      </c>
      <c r="F8188" s="29">
        <v>0</v>
      </c>
      <c r="G8188" s="30">
        <f t="shared" si="931"/>
        <v>0</v>
      </c>
      <c r="H8188" s="63">
        <f t="shared" si="932"/>
        <v>74250</v>
      </c>
      <c r="I8188" s="63"/>
      <c r="J8188" s="59">
        <f t="shared" si="933"/>
        <v>0</v>
      </c>
    </row>
    <row r="8189" spans="1:10">
      <c r="A8189" s="144">
        <v>17</v>
      </c>
      <c r="B8189" s="145" t="s">
        <v>40</v>
      </c>
      <c r="C8189" s="37"/>
      <c r="D8189" s="149">
        <v>113832</v>
      </c>
      <c r="E8189" s="28">
        <f t="shared" si="930"/>
        <v>0</v>
      </c>
      <c r="F8189" s="29">
        <v>0</v>
      </c>
      <c r="G8189" s="30">
        <f t="shared" si="931"/>
        <v>0</v>
      </c>
      <c r="H8189" s="63">
        <f t="shared" si="932"/>
        <v>105400</v>
      </c>
      <c r="I8189" s="63"/>
      <c r="J8189" s="59">
        <f t="shared" si="933"/>
        <v>0</v>
      </c>
    </row>
    <row r="8190" spans="1:10" ht="17.25">
      <c r="A8190" s="144">
        <v>18</v>
      </c>
      <c r="B8190" s="145" t="s">
        <v>41</v>
      </c>
      <c r="C8190" s="37"/>
      <c r="D8190" s="150">
        <v>98010</v>
      </c>
      <c r="E8190" s="28">
        <f t="shared" si="930"/>
        <v>0</v>
      </c>
      <c r="F8190" s="29">
        <v>0</v>
      </c>
      <c r="G8190" s="30">
        <f t="shared" si="931"/>
        <v>0</v>
      </c>
      <c r="H8190" s="63">
        <f t="shared" si="932"/>
        <v>90750</v>
      </c>
      <c r="I8190" s="45"/>
      <c r="J8190" s="64"/>
    </row>
    <row r="8191" spans="1:10" ht="31.5">
      <c r="A8191" s="40"/>
      <c r="B8191" s="41" t="s">
        <v>42</v>
      </c>
      <c r="C8191" s="42">
        <f>SUM(C8173:C8190)</f>
        <v>40</v>
      </c>
      <c r="D8191" s="42"/>
      <c r="E8191" s="43">
        <f>SUM(E8173:E8190)</f>
        <v>2728510</v>
      </c>
      <c r="F8191" s="43"/>
      <c r="G8191" s="44">
        <f>SUM(G8173:G8190)</f>
        <v>2728510</v>
      </c>
      <c r="H8191" s="5"/>
      <c r="I8191" s="5"/>
      <c r="J8191" s="75">
        <f>J8190*0.08</f>
        <v>0</v>
      </c>
    </row>
    <row r="8192" spans="1:10" ht="31.5">
      <c r="A8192" s="46"/>
      <c r="B8192" s="47"/>
      <c r="C8192" s="48"/>
      <c r="D8192" s="48"/>
      <c r="E8192" s="49"/>
      <c r="F8192" s="49"/>
      <c r="G8192" s="151"/>
      <c r="H8192" s="6"/>
      <c r="I8192" s="6"/>
      <c r="J8192" s="76">
        <f>SUM(J8190:J8191)</f>
        <v>0</v>
      </c>
    </row>
    <row r="8193" spans="1:10" ht="18">
      <c r="A8193" s="283" t="s">
        <v>43</v>
      </c>
      <c r="B8193" s="283"/>
      <c r="C8193" s="284" t="s">
        <v>44</v>
      </c>
      <c r="D8193" s="284"/>
      <c r="E8193" s="54"/>
      <c r="F8193" s="54"/>
      <c r="G8193" s="55" t="s">
        <v>45</v>
      </c>
      <c r="H8193" s="141"/>
      <c r="I8193" s="141"/>
      <c r="J8193" s="141"/>
    </row>
    <row r="8200" spans="1:10" ht="15.75">
      <c r="A8200" s="279" t="s">
        <v>0</v>
      </c>
      <c r="B8200" s="279"/>
      <c r="C8200" s="279"/>
      <c r="D8200" s="279"/>
      <c r="E8200" s="279"/>
      <c r="F8200" s="279"/>
      <c r="G8200" s="279"/>
      <c r="H8200" s="141"/>
      <c r="I8200" s="141"/>
      <c r="J8200" s="141"/>
    </row>
    <row r="8201" spans="1:10" ht="15.75">
      <c r="A8201" s="279" t="s">
        <v>1</v>
      </c>
      <c r="B8201" s="279"/>
      <c r="C8201" s="279"/>
      <c r="D8201" s="279"/>
      <c r="E8201" s="279"/>
      <c r="F8201" s="279"/>
      <c r="G8201" s="279"/>
      <c r="H8201" s="1"/>
      <c r="I8201" s="1"/>
      <c r="J8201" s="71"/>
    </row>
    <row r="8202" spans="1:10" ht="15.75">
      <c r="A8202" s="279" t="s">
        <v>2</v>
      </c>
      <c r="B8202" s="279"/>
      <c r="C8202" s="279"/>
      <c r="D8202" s="279"/>
      <c r="E8202" s="279"/>
      <c r="F8202" s="279"/>
      <c r="G8202" s="279"/>
      <c r="H8202" s="1"/>
      <c r="I8202" s="1"/>
      <c r="J8202" s="71"/>
    </row>
    <row r="8203" spans="1:10" ht="15.75">
      <c r="A8203" s="279" t="s">
        <v>4</v>
      </c>
      <c r="B8203" s="279"/>
      <c r="C8203" s="279"/>
      <c r="D8203" s="279"/>
      <c r="E8203" s="279"/>
      <c r="F8203" s="279"/>
      <c r="G8203" s="279"/>
      <c r="H8203" s="1"/>
      <c r="I8203" s="1"/>
      <c r="J8203" s="71"/>
    </row>
    <row r="8204" spans="1:10" ht="27">
      <c r="A8204" s="280" t="s">
        <v>6</v>
      </c>
      <c r="B8204" s="280"/>
      <c r="C8204" s="280"/>
      <c r="D8204" s="280"/>
      <c r="E8204" s="280"/>
      <c r="F8204" s="280"/>
      <c r="G8204" s="280"/>
      <c r="H8204" s="2"/>
      <c r="I8204" s="2"/>
      <c r="J8204" s="72"/>
    </row>
    <row r="8205" spans="1:10" ht="27">
      <c r="A8205" s="142"/>
      <c r="B8205" s="142"/>
      <c r="C8205" s="281" t="s">
        <v>923</v>
      </c>
      <c r="D8205" s="281"/>
      <c r="E8205" s="281"/>
      <c r="F8205" s="281"/>
      <c r="G8205" s="281"/>
      <c r="H8205" s="68"/>
      <c r="I8205" s="68"/>
      <c r="J8205" s="71"/>
    </row>
    <row r="8206" spans="1:10" ht="15.75">
      <c r="A8206" s="11" t="s">
        <v>358</v>
      </c>
      <c r="B8206" s="12">
        <v>4138276748</v>
      </c>
      <c r="C8206" s="143"/>
      <c r="D8206" s="286"/>
      <c r="E8206" s="286"/>
      <c r="F8206" s="286"/>
      <c r="G8206" s="286"/>
      <c r="H8206" s="69" t="s">
        <v>161</v>
      </c>
      <c r="I8206" s="69"/>
      <c r="J8206" s="73"/>
    </row>
    <row r="8207" spans="1:10" ht="15.75">
      <c r="A8207" s="11" t="s">
        <v>9</v>
      </c>
      <c r="B8207" s="286" t="s">
        <v>937</v>
      </c>
      <c r="C8207" s="286"/>
      <c r="D8207" s="286"/>
      <c r="E8207" s="16"/>
      <c r="F8207" s="11"/>
      <c r="G8207" s="16"/>
      <c r="H8207" s="1"/>
      <c r="I8207" s="1"/>
      <c r="J8207" s="71"/>
    </row>
    <row r="8208" spans="1:10" ht="15.75">
      <c r="A8208" s="11" t="s">
        <v>11</v>
      </c>
      <c r="B8208" s="289"/>
      <c r="C8208" s="289"/>
      <c r="D8208" s="289"/>
      <c r="E8208" s="289"/>
      <c r="F8208" s="18"/>
      <c r="G8208" s="19"/>
      <c r="H8208" s="1"/>
      <c r="I8208" s="1"/>
      <c r="J8208" s="71"/>
    </row>
    <row r="8209" spans="1:10" ht="15.75">
      <c r="A8209" s="21" t="s">
        <v>14</v>
      </c>
      <c r="B8209" s="21" t="s">
        <v>16</v>
      </c>
      <c r="C8209" s="21"/>
      <c r="D8209" s="22" t="s">
        <v>18</v>
      </c>
      <c r="E8209" s="23" t="s">
        <v>19</v>
      </c>
      <c r="F8209" s="23" t="s">
        <v>20</v>
      </c>
      <c r="G8209" s="21" t="s">
        <v>21</v>
      </c>
      <c r="H8209" s="63"/>
      <c r="I8209" s="63"/>
      <c r="J8209" s="59">
        <f>H8209*C8210</f>
        <v>0</v>
      </c>
    </row>
    <row r="8210" spans="1:10">
      <c r="A8210" s="144">
        <v>1</v>
      </c>
      <c r="B8210" s="145" t="s">
        <v>23</v>
      </c>
      <c r="C8210" s="26"/>
      <c r="D8210" s="146">
        <v>79305</v>
      </c>
      <c r="E8210" s="28">
        <f t="shared" ref="E8210:E8227" si="934">D8210*C8210</f>
        <v>0</v>
      </c>
      <c r="F8210" s="29">
        <v>0</v>
      </c>
      <c r="G8210" s="30">
        <f t="shared" ref="G8210:G8227" si="935">E8210-E8210*F8210</f>
        <v>0</v>
      </c>
      <c r="H8210" s="63">
        <f t="shared" ref="H8210:H8227" si="936">D8210/1.08</f>
        <v>73430.555555555547</v>
      </c>
      <c r="I8210" s="63"/>
      <c r="J8210" s="59">
        <f>H8210*C8211</f>
        <v>0</v>
      </c>
    </row>
    <row r="8211" spans="1:10">
      <c r="A8211" s="144">
        <v>2</v>
      </c>
      <c r="B8211" s="145" t="s">
        <v>25</v>
      </c>
      <c r="C8211" s="32"/>
      <c r="D8211" s="147">
        <v>128591</v>
      </c>
      <c r="E8211" s="28">
        <f t="shared" si="934"/>
        <v>0</v>
      </c>
      <c r="F8211" s="29">
        <v>0</v>
      </c>
      <c r="G8211" s="30">
        <f t="shared" si="935"/>
        <v>0</v>
      </c>
      <c r="H8211" s="63">
        <f t="shared" si="936"/>
        <v>119065.74074074073</v>
      </c>
      <c r="I8211" s="63"/>
      <c r="J8211" s="59"/>
    </row>
    <row r="8212" spans="1:10">
      <c r="A8212" s="144">
        <v>3</v>
      </c>
      <c r="B8212" s="145" t="s">
        <v>26</v>
      </c>
      <c r="C8212" s="34"/>
      <c r="D8212" s="146">
        <v>60043</v>
      </c>
      <c r="E8212" s="28">
        <f t="shared" si="934"/>
        <v>0</v>
      </c>
      <c r="F8212" s="29">
        <v>0</v>
      </c>
      <c r="G8212" s="30">
        <f t="shared" si="935"/>
        <v>0</v>
      </c>
      <c r="H8212" s="63">
        <f t="shared" si="936"/>
        <v>55595.370370370365</v>
      </c>
      <c r="I8212" s="63"/>
      <c r="J8212" s="59"/>
    </row>
    <row r="8213" spans="1:10">
      <c r="A8213" s="144">
        <v>4</v>
      </c>
      <c r="B8213" s="145" t="s">
        <v>27</v>
      </c>
      <c r="C8213" s="106"/>
      <c r="D8213" s="146">
        <v>115781</v>
      </c>
      <c r="E8213" s="28">
        <f t="shared" si="934"/>
        <v>0</v>
      </c>
      <c r="F8213" s="29">
        <v>0</v>
      </c>
      <c r="G8213" s="30">
        <f t="shared" si="935"/>
        <v>0</v>
      </c>
      <c r="H8213" s="63">
        <f t="shared" si="936"/>
        <v>107204.62962962962</v>
      </c>
      <c r="I8213" s="63"/>
      <c r="J8213" s="59"/>
    </row>
    <row r="8214" spans="1:10">
      <c r="A8214" s="144">
        <v>5</v>
      </c>
      <c r="B8214" s="145" t="s">
        <v>28</v>
      </c>
      <c r="C8214" s="32">
        <v>10</v>
      </c>
      <c r="D8214" s="146">
        <v>119943</v>
      </c>
      <c r="E8214" s="28">
        <f t="shared" si="934"/>
        <v>1199430</v>
      </c>
      <c r="F8214" s="124">
        <v>0</v>
      </c>
      <c r="G8214" s="30">
        <f t="shared" si="935"/>
        <v>1199430</v>
      </c>
      <c r="H8214" s="63">
        <f t="shared" si="936"/>
        <v>111058.33333333333</v>
      </c>
      <c r="I8214" s="63"/>
      <c r="J8214" s="59"/>
    </row>
    <row r="8215" spans="1:10">
      <c r="A8215" s="144">
        <v>6</v>
      </c>
      <c r="B8215" s="145" t="s">
        <v>29</v>
      </c>
      <c r="C8215" s="26"/>
      <c r="D8215" s="146">
        <v>94810</v>
      </c>
      <c r="E8215" s="28">
        <f t="shared" si="934"/>
        <v>0</v>
      </c>
      <c r="F8215" s="29">
        <v>0</v>
      </c>
      <c r="G8215" s="30">
        <f t="shared" si="935"/>
        <v>0</v>
      </c>
      <c r="H8215" s="63">
        <f t="shared" si="936"/>
        <v>87787.037037037036</v>
      </c>
      <c r="I8215" s="63"/>
      <c r="J8215" s="59"/>
    </row>
    <row r="8216" spans="1:10">
      <c r="A8216" s="144">
        <v>7</v>
      </c>
      <c r="B8216" s="145" t="s">
        <v>30</v>
      </c>
      <c r="C8216" s="34"/>
      <c r="D8216" s="146">
        <v>141396</v>
      </c>
      <c r="E8216" s="28">
        <f t="shared" si="934"/>
        <v>0</v>
      </c>
      <c r="F8216" s="29">
        <v>0</v>
      </c>
      <c r="G8216" s="30">
        <f t="shared" si="935"/>
        <v>0</v>
      </c>
      <c r="H8216" s="63">
        <f t="shared" si="936"/>
        <v>130922.22222222222</v>
      </c>
      <c r="I8216" s="63"/>
      <c r="J8216" s="59"/>
    </row>
    <row r="8217" spans="1:10">
      <c r="A8217" s="144">
        <v>8</v>
      </c>
      <c r="B8217" s="145" t="s">
        <v>31</v>
      </c>
      <c r="C8217" s="26"/>
      <c r="D8217" s="146">
        <v>232931</v>
      </c>
      <c r="E8217" s="28">
        <f t="shared" si="934"/>
        <v>0</v>
      </c>
      <c r="F8217" s="29">
        <v>0</v>
      </c>
      <c r="G8217" s="30">
        <f t="shared" si="935"/>
        <v>0</v>
      </c>
      <c r="H8217" s="63">
        <f t="shared" si="936"/>
        <v>215676.85185185182</v>
      </c>
      <c r="I8217" s="63"/>
      <c r="J8217" s="59"/>
    </row>
    <row r="8218" spans="1:10">
      <c r="A8218" s="144">
        <v>9</v>
      </c>
      <c r="B8218" s="148" t="s">
        <v>32</v>
      </c>
      <c r="C8218" s="26"/>
      <c r="D8218" s="146">
        <v>101534</v>
      </c>
      <c r="E8218" s="28">
        <f t="shared" si="934"/>
        <v>0</v>
      </c>
      <c r="F8218" s="29">
        <v>0</v>
      </c>
      <c r="G8218" s="30">
        <f t="shared" si="935"/>
        <v>0</v>
      </c>
      <c r="H8218" s="63">
        <f t="shared" si="936"/>
        <v>94012.962962962964</v>
      </c>
      <c r="I8218" s="63"/>
      <c r="J8218" s="59"/>
    </row>
    <row r="8219" spans="1:10">
      <c r="A8219" s="144">
        <v>10</v>
      </c>
      <c r="B8219" s="148" t="s">
        <v>33</v>
      </c>
      <c r="C8219" s="37"/>
      <c r="D8219" s="147">
        <v>110148</v>
      </c>
      <c r="E8219" s="28">
        <f t="shared" si="934"/>
        <v>0</v>
      </c>
      <c r="F8219" s="29">
        <v>0</v>
      </c>
      <c r="G8219" s="30">
        <f t="shared" si="935"/>
        <v>0</v>
      </c>
      <c r="H8219" s="63">
        <f t="shared" si="936"/>
        <v>101988.88888888888</v>
      </c>
      <c r="I8219" s="63"/>
      <c r="J8219" s="59"/>
    </row>
    <row r="8220" spans="1:10">
      <c r="A8220" s="144">
        <v>11</v>
      </c>
      <c r="B8220" s="145" t="s">
        <v>34</v>
      </c>
      <c r="C8220" s="37">
        <v>10</v>
      </c>
      <c r="D8220" s="146">
        <v>54198</v>
      </c>
      <c r="E8220" s="28">
        <f t="shared" si="934"/>
        <v>541980</v>
      </c>
      <c r="F8220" s="29">
        <v>0</v>
      </c>
      <c r="G8220" s="30">
        <f t="shared" si="935"/>
        <v>541980</v>
      </c>
      <c r="H8220" s="63">
        <f t="shared" si="936"/>
        <v>50183.333333333328</v>
      </c>
      <c r="I8220" s="63"/>
      <c r="J8220" s="59">
        <f t="shared" ref="J8220:J8226" si="937">H8220*C8221</f>
        <v>0</v>
      </c>
    </row>
    <row r="8221" spans="1:10">
      <c r="A8221" s="144">
        <v>12</v>
      </c>
      <c r="B8221" s="145" t="s">
        <v>35</v>
      </c>
      <c r="C8221" s="37"/>
      <c r="D8221" s="146">
        <v>49680</v>
      </c>
      <c r="E8221" s="28">
        <f t="shared" si="934"/>
        <v>0</v>
      </c>
      <c r="F8221" s="29">
        <v>0</v>
      </c>
      <c r="G8221" s="30">
        <f t="shared" si="935"/>
        <v>0</v>
      </c>
      <c r="H8221" s="63">
        <f t="shared" si="936"/>
        <v>46000</v>
      </c>
      <c r="I8221" s="63"/>
      <c r="J8221" s="59">
        <f t="shared" si="937"/>
        <v>0</v>
      </c>
    </row>
    <row r="8222" spans="1:10">
      <c r="A8222" s="144">
        <v>13</v>
      </c>
      <c r="B8222" s="145" t="s">
        <v>36</v>
      </c>
      <c r="C8222" s="37"/>
      <c r="D8222" s="149">
        <v>64152</v>
      </c>
      <c r="E8222" s="28">
        <f t="shared" si="934"/>
        <v>0</v>
      </c>
      <c r="F8222" s="29">
        <v>0</v>
      </c>
      <c r="G8222" s="30">
        <f t="shared" si="935"/>
        <v>0</v>
      </c>
      <c r="H8222" s="63">
        <f t="shared" si="936"/>
        <v>59399.999999999993</v>
      </c>
      <c r="I8222" s="63"/>
      <c r="J8222" s="59">
        <f t="shared" si="937"/>
        <v>0</v>
      </c>
    </row>
    <row r="8223" spans="1:10">
      <c r="A8223" s="144">
        <v>14</v>
      </c>
      <c r="B8223" s="145" t="s">
        <v>37</v>
      </c>
      <c r="C8223" s="37"/>
      <c r="D8223" s="149">
        <v>65934</v>
      </c>
      <c r="E8223" s="28">
        <f t="shared" si="934"/>
        <v>0</v>
      </c>
      <c r="F8223" s="29">
        <v>0</v>
      </c>
      <c r="G8223" s="30">
        <f t="shared" si="935"/>
        <v>0</v>
      </c>
      <c r="H8223" s="63">
        <f t="shared" si="936"/>
        <v>61049.999999999993</v>
      </c>
      <c r="I8223" s="63"/>
      <c r="J8223" s="59">
        <f t="shared" si="937"/>
        <v>0</v>
      </c>
    </row>
    <row r="8224" spans="1:10">
      <c r="A8224" s="144">
        <v>15</v>
      </c>
      <c r="B8224" s="145" t="s">
        <v>38</v>
      </c>
      <c r="C8224" s="37"/>
      <c r="D8224" s="149">
        <v>76626</v>
      </c>
      <c r="E8224" s="28">
        <f t="shared" si="934"/>
        <v>0</v>
      </c>
      <c r="F8224" s="124">
        <v>0</v>
      </c>
      <c r="G8224" s="30">
        <f t="shared" si="935"/>
        <v>0</v>
      </c>
      <c r="H8224" s="63">
        <f t="shared" si="936"/>
        <v>70950</v>
      </c>
      <c r="I8224" s="63"/>
      <c r="J8224" s="59">
        <f t="shared" si="937"/>
        <v>0</v>
      </c>
    </row>
    <row r="8225" spans="1:10">
      <c r="A8225" s="144">
        <v>16</v>
      </c>
      <c r="B8225" s="145" t="s">
        <v>39</v>
      </c>
      <c r="C8225" s="37"/>
      <c r="D8225" s="149">
        <v>80190</v>
      </c>
      <c r="E8225" s="28">
        <f t="shared" si="934"/>
        <v>0</v>
      </c>
      <c r="F8225" s="29">
        <v>0</v>
      </c>
      <c r="G8225" s="30">
        <f t="shared" si="935"/>
        <v>0</v>
      </c>
      <c r="H8225" s="63">
        <f t="shared" si="936"/>
        <v>74250</v>
      </c>
      <c r="I8225" s="63"/>
      <c r="J8225" s="59">
        <f t="shared" si="937"/>
        <v>0</v>
      </c>
    </row>
    <row r="8226" spans="1:10">
      <c r="A8226" s="144">
        <v>17</v>
      </c>
      <c r="B8226" s="145" t="s">
        <v>40</v>
      </c>
      <c r="C8226" s="37"/>
      <c r="D8226" s="149">
        <v>113832</v>
      </c>
      <c r="E8226" s="28">
        <f t="shared" si="934"/>
        <v>0</v>
      </c>
      <c r="F8226" s="29">
        <v>0</v>
      </c>
      <c r="G8226" s="30">
        <f t="shared" si="935"/>
        <v>0</v>
      </c>
      <c r="H8226" s="63">
        <f t="shared" si="936"/>
        <v>105400</v>
      </c>
      <c r="I8226" s="63"/>
      <c r="J8226" s="59">
        <f t="shared" si="937"/>
        <v>0</v>
      </c>
    </row>
    <row r="8227" spans="1:10" ht="17.25">
      <c r="A8227" s="144">
        <v>18</v>
      </c>
      <c r="B8227" s="145" t="s">
        <v>41</v>
      </c>
      <c r="C8227" s="37"/>
      <c r="D8227" s="150">
        <v>98010</v>
      </c>
      <c r="E8227" s="28">
        <f t="shared" si="934"/>
        <v>0</v>
      </c>
      <c r="F8227" s="29">
        <v>0</v>
      </c>
      <c r="G8227" s="30">
        <f t="shared" si="935"/>
        <v>0</v>
      </c>
      <c r="H8227" s="63">
        <f t="shared" si="936"/>
        <v>90750</v>
      </c>
      <c r="I8227" s="45"/>
      <c r="J8227" s="64"/>
    </row>
    <row r="8228" spans="1:10" ht="31.5">
      <c r="A8228" s="40"/>
      <c r="B8228" s="41" t="s">
        <v>42</v>
      </c>
      <c r="C8228" s="42">
        <f>SUM(C8210:C8227)</f>
        <v>20</v>
      </c>
      <c r="D8228" s="42"/>
      <c r="E8228" s="43">
        <f>SUM(E8210:E8227)</f>
        <v>1741410</v>
      </c>
      <c r="F8228" s="43"/>
      <c r="G8228" s="44">
        <f>SUM(G8210:G8227)</f>
        <v>1741410</v>
      </c>
      <c r="H8228" s="5"/>
      <c r="I8228" s="5"/>
      <c r="J8228" s="75">
        <f>J8227*0.08</f>
        <v>0</v>
      </c>
    </row>
    <row r="8229" spans="1:10" ht="31.5">
      <c r="A8229" s="46"/>
      <c r="B8229" s="47"/>
      <c r="C8229" s="48"/>
      <c r="D8229" s="48"/>
      <c r="E8229" s="49"/>
      <c r="F8229" s="49"/>
      <c r="G8229" s="151"/>
      <c r="H8229" s="6"/>
      <c r="I8229" s="6"/>
      <c r="J8229" s="76">
        <f>SUM(J8227:J8228)</f>
        <v>0</v>
      </c>
    </row>
    <row r="8230" spans="1:10" ht="18">
      <c r="A8230" s="283" t="s">
        <v>43</v>
      </c>
      <c r="B8230" s="283"/>
      <c r="C8230" s="284" t="s">
        <v>44</v>
      </c>
      <c r="D8230" s="284"/>
      <c r="E8230" s="54"/>
      <c r="F8230" s="54"/>
      <c r="G8230" s="55" t="s">
        <v>45</v>
      </c>
      <c r="H8230" s="141"/>
      <c r="I8230" s="141"/>
      <c r="J8230" s="141"/>
    </row>
    <row r="8236" spans="1:10" ht="15.75">
      <c r="A8236" s="279" t="s">
        <v>0</v>
      </c>
      <c r="B8236" s="279"/>
      <c r="C8236" s="279"/>
      <c r="D8236" s="279"/>
      <c r="E8236" s="279"/>
      <c r="F8236" s="279"/>
      <c r="G8236" s="279"/>
      <c r="H8236" s="141"/>
      <c r="I8236" s="141"/>
      <c r="J8236" s="141"/>
    </row>
    <row r="8237" spans="1:10" ht="27" customHeight="1">
      <c r="A8237" s="279" t="s">
        <v>1</v>
      </c>
      <c r="B8237" s="279"/>
      <c r="C8237" s="279"/>
      <c r="D8237" s="279"/>
      <c r="E8237" s="279"/>
      <c r="F8237" s="279"/>
      <c r="G8237" s="279"/>
      <c r="H8237" s="1"/>
      <c r="I8237" s="1"/>
      <c r="J8237" s="71"/>
    </row>
    <row r="8238" spans="1:10" ht="15.75">
      <c r="A8238" s="279" t="s">
        <v>2</v>
      </c>
      <c r="B8238" s="279"/>
      <c r="C8238" s="279"/>
      <c r="D8238" s="279"/>
      <c r="E8238" s="279"/>
      <c r="F8238" s="279"/>
      <c r="G8238" s="279"/>
      <c r="H8238" s="1"/>
      <c r="I8238" s="1"/>
      <c r="J8238" s="71"/>
    </row>
    <row r="8239" spans="1:10" ht="15.75">
      <c r="A8239" s="279" t="s">
        <v>4</v>
      </c>
      <c r="B8239" s="279"/>
      <c r="C8239" s="279"/>
      <c r="D8239" s="279"/>
      <c r="E8239" s="279"/>
      <c r="F8239" s="279"/>
      <c r="G8239" s="279"/>
      <c r="H8239" s="1"/>
      <c r="I8239" s="1"/>
      <c r="J8239" s="71"/>
    </row>
    <row r="8240" spans="1:10" ht="27" customHeight="1">
      <c r="A8240" s="280" t="s">
        <v>6</v>
      </c>
      <c r="B8240" s="280"/>
      <c r="C8240" s="280"/>
      <c r="D8240" s="280"/>
      <c r="E8240" s="280"/>
      <c r="F8240" s="280"/>
      <c r="G8240" s="280"/>
      <c r="H8240" s="2"/>
      <c r="I8240" s="2"/>
      <c r="J8240" s="72"/>
    </row>
    <row r="8241" spans="1:10" ht="27">
      <c r="A8241" s="142"/>
      <c r="B8241" s="142"/>
      <c r="C8241" s="281" t="s">
        <v>923</v>
      </c>
      <c r="D8241" s="281"/>
      <c r="E8241" s="281"/>
      <c r="F8241" s="281"/>
      <c r="G8241" s="281"/>
      <c r="H8241" s="68"/>
      <c r="I8241" s="68"/>
      <c r="J8241" s="71"/>
    </row>
    <row r="8242" spans="1:10" ht="15.75">
      <c r="A8242" s="11" t="s">
        <v>358</v>
      </c>
      <c r="B8242" s="12">
        <v>4138436782</v>
      </c>
      <c r="C8242" s="143"/>
      <c r="D8242" s="286"/>
      <c r="E8242" s="286"/>
      <c r="F8242" s="286"/>
      <c r="G8242" s="286"/>
      <c r="H8242" s="69" t="s">
        <v>161</v>
      </c>
      <c r="I8242" s="69"/>
      <c r="J8242" s="73"/>
    </row>
    <row r="8243" spans="1:10" ht="15.75">
      <c r="A8243" s="11" t="s">
        <v>9</v>
      </c>
      <c r="B8243" s="286" t="s">
        <v>938</v>
      </c>
      <c r="C8243" s="286"/>
      <c r="D8243" s="286"/>
      <c r="E8243" s="16"/>
      <c r="F8243" s="11"/>
      <c r="G8243" s="16"/>
      <c r="H8243" s="1"/>
      <c r="I8243" s="1"/>
      <c r="J8243" s="71"/>
    </row>
    <row r="8244" spans="1:10" ht="15.75">
      <c r="A8244" s="11" t="s">
        <v>11</v>
      </c>
      <c r="B8244" s="289" t="s">
        <v>939</v>
      </c>
      <c r="C8244" s="289"/>
      <c r="D8244" s="289"/>
      <c r="E8244" s="289"/>
      <c r="F8244" s="18"/>
      <c r="G8244" s="19"/>
      <c r="H8244" s="1"/>
      <c r="I8244" s="1"/>
      <c r="J8244" s="71"/>
    </row>
    <row r="8245" spans="1:10" ht="15.75">
      <c r="A8245" s="21" t="s">
        <v>14</v>
      </c>
      <c r="B8245" s="21" t="s">
        <v>16</v>
      </c>
      <c r="C8245" s="21"/>
      <c r="D8245" s="22" t="s">
        <v>18</v>
      </c>
      <c r="E8245" s="23" t="s">
        <v>19</v>
      </c>
      <c r="F8245" s="23" t="s">
        <v>20</v>
      </c>
      <c r="G8245" s="21" t="s">
        <v>21</v>
      </c>
      <c r="H8245" s="63"/>
      <c r="I8245" s="63"/>
      <c r="J8245" s="59">
        <f>H8245*C8246</f>
        <v>0</v>
      </c>
    </row>
    <row r="8246" spans="1:10">
      <c r="A8246" s="144">
        <v>1</v>
      </c>
      <c r="B8246" s="145" t="s">
        <v>23</v>
      </c>
      <c r="C8246" s="26">
        <v>2</v>
      </c>
      <c r="D8246" s="146">
        <v>79305</v>
      </c>
      <c r="E8246" s="28">
        <f t="shared" ref="E8246:E8263" si="938">D8246*C8246</f>
        <v>158610</v>
      </c>
      <c r="F8246" s="29">
        <v>0</v>
      </c>
      <c r="G8246" s="30">
        <f t="shared" ref="G8246:G8263" si="939">E8246-E8246*F8246</f>
        <v>158610</v>
      </c>
      <c r="H8246" s="63">
        <f t="shared" ref="H8246:H8263" si="940">D8246/1.08</f>
        <v>73430.555555555547</v>
      </c>
      <c r="I8246" s="63"/>
      <c r="J8246" s="59">
        <f>H8246*C8247</f>
        <v>0</v>
      </c>
    </row>
    <row r="8247" spans="1:10">
      <c r="A8247" s="144">
        <v>2</v>
      </c>
      <c r="B8247" s="145" t="s">
        <v>25</v>
      </c>
      <c r="C8247" s="32"/>
      <c r="D8247" s="147">
        <v>128591</v>
      </c>
      <c r="E8247" s="28">
        <f t="shared" si="938"/>
        <v>0</v>
      </c>
      <c r="F8247" s="29">
        <v>0</v>
      </c>
      <c r="G8247" s="30">
        <f t="shared" si="939"/>
        <v>0</v>
      </c>
      <c r="H8247" s="63">
        <f t="shared" si="940"/>
        <v>119065.74074074073</v>
      </c>
      <c r="I8247" s="63"/>
      <c r="J8247" s="59"/>
    </row>
    <row r="8248" spans="1:10">
      <c r="A8248" s="144">
        <v>3</v>
      </c>
      <c r="B8248" s="145" t="s">
        <v>26</v>
      </c>
      <c r="C8248" s="34"/>
      <c r="D8248" s="146">
        <v>60043</v>
      </c>
      <c r="E8248" s="28">
        <f t="shared" si="938"/>
        <v>0</v>
      </c>
      <c r="F8248" s="29">
        <v>0</v>
      </c>
      <c r="G8248" s="30">
        <f t="shared" si="939"/>
        <v>0</v>
      </c>
      <c r="H8248" s="63">
        <f t="shared" si="940"/>
        <v>55595.370370370365</v>
      </c>
      <c r="I8248" s="63"/>
      <c r="J8248" s="59"/>
    </row>
    <row r="8249" spans="1:10">
      <c r="A8249" s="144">
        <v>4</v>
      </c>
      <c r="B8249" s="145" t="s">
        <v>27</v>
      </c>
      <c r="C8249" s="106"/>
      <c r="D8249" s="146">
        <v>115781</v>
      </c>
      <c r="E8249" s="28">
        <f t="shared" si="938"/>
        <v>0</v>
      </c>
      <c r="F8249" s="29">
        <v>0</v>
      </c>
      <c r="G8249" s="30">
        <f t="shared" si="939"/>
        <v>0</v>
      </c>
      <c r="H8249" s="63">
        <f t="shared" si="940"/>
        <v>107204.62962962962</v>
      </c>
      <c r="I8249" s="63"/>
      <c r="J8249" s="59"/>
    </row>
    <row r="8250" spans="1:10">
      <c r="A8250" s="144">
        <v>5</v>
      </c>
      <c r="B8250" s="145" t="s">
        <v>28</v>
      </c>
      <c r="C8250" s="32">
        <v>5</v>
      </c>
      <c r="D8250" s="146">
        <v>119943</v>
      </c>
      <c r="E8250" s="28">
        <f t="shared" si="938"/>
        <v>599715</v>
      </c>
      <c r="F8250" s="124">
        <v>0</v>
      </c>
      <c r="G8250" s="30">
        <f t="shared" si="939"/>
        <v>599715</v>
      </c>
      <c r="H8250" s="63">
        <f t="shared" si="940"/>
        <v>111058.33333333333</v>
      </c>
      <c r="I8250" s="63"/>
      <c r="J8250" s="59"/>
    </row>
    <row r="8251" spans="1:10">
      <c r="A8251" s="144">
        <v>6</v>
      </c>
      <c r="B8251" s="145" t="s">
        <v>29</v>
      </c>
      <c r="C8251" s="26">
        <v>2</v>
      </c>
      <c r="D8251" s="146">
        <v>94810</v>
      </c>
      <c r="E8251" s="28">
        <f t="shared" si="938"/>
        <v>189620</v>
      </c>
      <c r="F8251" s="29">
        <v>0</v>
      </c>
      <c r="G8251" s="30">
        <f t="shared" si="939"/>
        <v>189620</v>
      </c>
      <c r="H8251" s="63">
        <f t="shared" si="940"/>
        <v>87787.037037037036</v>
      </c>
      <c r="I8251" s="63"/>
      <c r="J8251" s="59"/>
    </row>
    <row r="8252" spans="1:10">
      <c r="A8252" s="144">
        <v>7</v>
      </c>
      <c r="B8252" s="145" t="s">
        <v>30</v>
      </c>
      <c r="C8252" s="34"/>
      <c r="D8252" s="146">
        <v>141396</v>
      </c>
      <c r="E8252" s="28">
        <f t="shared" si="938"/>
        <v>0</v>
      </c>
      <c r="F8252" s="29">
        <v>0</v>
      </c>
      <c r="G8252" s="30">
        <f t="shared" si="939"/>
        <v>0</v>
      </c>
      <c r="H8252" s="63">
        <f t="shared" si="940"/>
        <v>130922.22222222222</v>
      </c>
      <c r="I8252" s="63"/>
      <c r="J8252" s="59"/>
    </row>
    <row r="8253" spans="1:10">
      <c r="A8253" s="144">
        <v>8</v>
      </c>
      <c r="B8253" s="145" t="s">
        <v>31</v>
      </c>
      <c r="C8253" s="26"/>
      <c r="D8253" s="146">
        <v>232931</v>
      </c>
      <c r="E8253" s="28">
        <f t="shared" si="938"/>
        <v>0</v>
      </c>
      <c r="F8253" s="29">
        <v>0</v>
      </c>
      <c r="G8253" s="30">
        <f t="shared" si="939"/>
        <v>0</v>
      </c>
      <c r="H8253" s="63">
        <f t="shared" si="940"/>
        <v>215676.85185185182</v>
      </c>
      <c r="I8253" s="63"/>
      <c r="J8253" s="59"/>
    </row>
    <row r="8254" spans="1:10">
      <c r="A8254" s="144">
        <v>9</v>
      </c>
      <c r="B8254" s="148" t="s">
        <v>32</v>
      </c>
      <c r="C8254" s="26"/>
      <c r="D8254" s="146">
        <v>101534</v>
      </c>
      <c r="E8254" s="28">
        <f t="shared" si="938"/>
        <v>0</v>
      </c>
      <c r="F8254" s="29">
        <v>0</v>
      </c>
      <c r="G8254" s="30">
        <f t="shared" si="939"/>
        <v>0</v>
      </c>
      <c r="H8254" s="63">
        <f t="shared" si="940"/>
        <v>94012.962962962964</v>
      </c>
      <c r="I8254" s="63"/>
      <c r="J8254" s="59"/>
    </row>
    <row r="8255" spans="1:10">
      <c r="A8255" s="144">
        <v>10</v>
      </c>
      <c r="B8255" s="148" t="s">
        <v>33</v>
      </c>
      <c r="C8255" s="37"/>
      <c r="D8255" s="147">
        <v>110148</v>
      </c>
      <c r="E8255" s="28">
        <f t="shared" si="938"/>
        <v>0</v>
      </c>
      <c r="F8255" s="29">
        <v>0</v>
      </c>
      <c r="G8255" s="30">
        <f t="shared" si="939"/>
        <v>0</v>
      </c>
      <c r="H8255" s="63">
        <f t="shared" si="940"/>
        <v>101988.88888888888</v>
      </c>
      <c r="I8255" s="63"/>
      <c r="J8255" s="59"/>
    </row>
    <row r="8256" spans="1:10">
      <c r="A8256" s="144">
        <v>11</v>
      </c>
      <c r="B8256" s="145" t="s">
        <v>34</v>
      </c>
      <c r="C8256" s="37"/>
      <c r="D8256" s="146">
        <v>54198</v>
      </c>
      <c r="E8256" s="28">
        <f t="shared" si="938"/>
        <v>0</v>
      </c>
      <c r="F8256" s="29">
        <v>0</v>
      </c>
      <c r="G8256" s="30">
        <f t="shared" si="939"/>
        <v>0</v>
      </c>
      <c r="H8256" s="63">
        <f t="shared" si="940"/>
        <v>50183.333333333328</v>
      </c>
      <c r="I8256" s="63"/>
      <c r="J8256" s="59">
        <f t="shared" ref="J8256:J8262" si="941">H8256*C8257</f>
        <v>200733.33333333331</v>
      </c>
    </row>
    <row r="8257" spans="1:10">
      <c r="A8257" s="144">
        <v>12</v>
      </c>
      <c r="B8257" s="145" t="s">
        <v>35</v>
      </c>
      <c r="C8257" s="37">
        <v>4</v>
      </c>
      <c r="D8257" s="146">
        <v>49680</v>
      </c>
      <c r="E8257" s="28">
        <f t="shared" si="938"/>
        <v>198720</v>
      </c>
      <c r="F8257" s="29">
        <v>0</v>
      </c>
      <c r="G8257" s="30">
        <f t="shared" si="939"/>
        <v>198720</v>
      </c>
      <c r="H8257" s="63">
        <f t="shared" si="940"/>
        <v>46000</v>
      </c>
      <c r="I8257" s="63"/>
      <c r="J8257" s="59">
        <f t="shared" si="941"/>
        <v>0</v>
      </c>
    </row>
    <row r="8258" spans="1:10">
      <c r="A8258" s="144">
        <v>13</v>
      </c>
      <c r="B8258" s="145" t="s">
        <v>36</v>
      </c>
      <c r="C8258" s="37"/>
      <c r="D8258" s="149">
        <v>64152</v>
      </c>
      <c r="E8258" s="28">
        <f t="shared" si="938"/>
        <v>0</v>
      </c>
      <c r="F8258" s="29">
        <v>0</v>
      </c>
      <c r="G8258" s="30">
        <f t="shared" si="939"/>
        <v>0</v>
      </c>
      <c r="H8258" s="63">
        <f t="shared" si="940"/>
        <v>59399.999999999993</v>
      </c>
      <c r="I8258" s="63"/>
      <c r="J8258" s="59">
        <f t="shared" si="941"/>
        <v>0</v>
      </c>
    </row>
    <row r="8259" spans="1:10">
      <c r="A8259" s="144">
        <v>14</v>
      </c>
      <c r="B8259" s="145" t="s">
        <v>37</v>
      </c>
      <c r="C8259" s="37"/>
      <c r="D8259" s="149">
        <v>65934</v>
      </c>
      <c r="E8259" s="28">
        <f t="shared" si="938"/>
        <v>0</v>
      </c>
      <c r="F8259" s="29">
        <v>0</v>
      </c>
      <c r="G8259" s="30">
        <f t="shared" si="939"/>
        <v>0</v>
      </c>
      <c r="H8259" s="63">
        <f t="shared" si="940"/>
        <v>61049.999999999993</v>
      </c>
      <c r="I8259" s="63"/>
      <c r="J8259" s="59">
        <f t="shared" si="941"/>
        <v>0</v>
      </c>
    </row>
    <row r="8260" spans="1:10">
      <c r="A8260" s="144">
        <v>15</v>
      </c>
      <c r="B8260" s="145" t="s">
        <v>38</v>
      </c>
      <c r="C8260" s="37"/>
      <c r="D8260" s="149">
        <v>76626</v>
      </c>
      <c r="E8260" s="28">
        <f t="shared" si="938"/>
        <v>0</v>
      </c>
      <c r="F8260" s="124">
        <v>0</v>
      </c>
      <c r="G8260" s="30">
        <f t="shared" si="939"/>
        <v>0</v>
      </c>
      <c r="H8260" s="63">
        <f t="shared" si="940"/>
        <v>70950</v>
      </c>
      <c r="I8260" s="63"/>
      <c r="J8260" s="59">
        <f t="shared" si="941"/>
        <v>0</v>
      </c>
    </row>
    <row r="8261" spans="1:10">
      <c r="A8261" s="144">
        <v>16</v>
      </c>
      <c r="B8261" s="145" t="s">
        <v>39</v>
      </c>
      <c r="C8261" s="37"/>
      <c r="D8261" s="149">
        <v>80190</v>
      </c>
      <c r="E8261" s="28">
        <f t="shared" si="938"/>
        <v>0</v>
      </c>
      <c r="F8261" s="29">
        <v>0</v>
      </c>
      <c r="G8261" s="30">
        <f t="shared" si="939"/>
        <v>0</v>
      </c>
      <c r="H8261" s="63">
        <f t="shared" si="940"/>
        <v>74250</v>
      </c>
      <c r="I8261" s="63"/>
      <c r="J8261" s="59">
        <f t="shared" si="941"/>
        <v>0</v>
      </c>
    </row>
    <row r="8262" spans="1:10">
      <c r="A8262" s="144">
        <v>17</v>
      </c>
      <c r="B8262" s="145" t="s">
        <v>40</v>
      </c>
      <c r="C8262" s="37"/>
      <c r="D8262" s="149">
        <v>113832</v>
      </c>
      <c r="E8262" s="28">
        <f t="shared" si="938"/>
        <v>0</v>
      </c>
      <c r="F8262" s="29">
        <v>0</v>
      </c>
      <c r="G8262" s="30">
        <f t="shared" si="939"/>
        <v>0</v>
      </c>
      <c r="H8262" s="63">
        <f t="shared" si="940"/>
        <v>105400</v>
      </c>
      <c r="I8262" s="63"/>
      <c r="J8262" s="59">
        <f t="shared" si="941"/>
        <v>0</v>
      </c>
    </row>
    <row r="8263" spans="1:10" ht="17.25">
      <c r="A8263" s="144">
        <v>18</v>
      </c>
      <c r="B8263" s="145" t="s">
        <v>41</v>
      </c>
      <c r="C8263" s="37"/>
      <c r="D8263" s="150">
        <v>98010</v>
      </c>
      <c r="E8263" s="28">
        <f t="shared" si="938"/>
        <v>0</v>
      </c>
      <c r="F8263" s="29">
        <v>0</v>
      </c>
      <c r="G8263" s="30">
        <f t="shared" si="939"/>
        <v>0</v>
      </c>
      <c r="H8263" s="63">
        <f t="shared" si="940"/>
        <v>90750</v>
      </c>
      <c r="I8263" s="45"/>
      <c r="J8263" s="64"/>
    </row>
    <row r="8264" spans="1:10" ht="31.5">
      <c r="A8264" s="40"/>
      <c r="B8264" s="41" t="s">
        <v>42</v>
      </c>
      <c r="C8264" s="42">
        <f>SUM(C8246:C8263)</f>
        <v>13</v>
      </c>
      <c r="D8264" s="42"/>
      <c r="E8264" s="43">
        <f>SUM(E8246:E8263)</f>
        <v>1146665</v>
      </c>
      <c r="F8264" s="43"/>
      <c r="G8264" s="44">
        <f>SUM(G8246:G8263)</f>
        <v>1146665</v>
      </c>
      <c r="H8264" s="5"/>
      <c r="I8264" s="5"/>
      <c r="J8264" s="75">
        <f>J8263*0.08</f>
        <v>0</v>
      </c>
    </row>
    <row r="8265" spans="1:10" ht="31.5">
      <c r="A8265" s="46"/>
      <c r="B8265" s="47"/>
      <c r="C8265" s="48"/>
      <c r="D8265" s="48"/>
      <c r="E8265" s="49"/>
      <c r="F8265" s="49"/>
      <c r="G8265" s="151"/>
      <c r="H8265" s="6"/>
      <c r="I8265" s="6"/>
      <c r="J8265" s="76">
        <f>SUM(J8263:J8264)</f>
        <v>0</v>
      </c>
    </row>
    <row r="8266" spans="1:10" ht="18">
      <c r="A8266" s="283" t="s">
        <v>43</v>
      </c>
      <c r="B8266" s="283"/>
      <c r="C8266" s="284" t="s">
        <v>44</v>
      </c>
      <c r="D8266" s="284"/>
      <c r="E8266" s="54"/>
      <c r="F8266" s="54"/>
      <c r="G8266" s="55" t="s">
        <v>45</v>
      </c>
      <c r="H8266" s="141"/>
      <c r="I8266" s="141"/>
      <c r="J8266" s="141"/>
    </row>
    <row r="8272" spans="1:10" ht="15.75">
      <c r="A8272" s="279" t="s">
        <v>0</v>
      </c>
      <c r="B8272" s="279"/>
      <c r="C8272" s="279"/>
      <c r="D8272" s="279"/>
      <c r="E8272" s="279"/>
      <c r="F8272" s="279"/>
      <c r="G8272" s="279"/>
      <c r="H8272" s="141"/>
      <c r="I8272" s="141"/>
      <c r="J8272" s="141"/>
    </row>
    <row r="8273" spans="1:10" ht="15.75">
      <c r="A8273" s="279" t="s">
        <v>1</v>
      </c>
      <c r="B8273" s="279"/>
      <c r="C8273" s="279"/>
      <c r="D8273" s="279"/>
      <c r="E8273" s="279"/>
      <c r="F8273" s="279"/>
      <c r="G8273" s="279"/>
      <c r="H8273" s="1"/>
      <c r="I8273" s="1"/>
      <c r="J8273" s="71"/>
    </row>
    <row r="8274" spans="1:10" ht="15.75">
      <c r="A8274" s="279" t="s">
        <v>2</v>
      </c>
      <c r="B8274" s="279"/>
      <c r="C8274" s="279"/>
      <c r="D8274" s="279"/>
      <c r="E8274" s="279"/>
      <c r="F8274" s="279"/>
      <c r="G8274" s="279"/>
      <c r="H8274" s="1"/>
      <c r="I8274" s="1"/>
      <c r="J8274" s="71"/>
    </row>
    <row r="8275" spans="1:10" ht="15.75">
      <c r="A8275" s="279" t="s">
        <v>4</v>
      </c>
      <c r="B8275" s="279"/>
      <c r="C8275" s="279"/>
      <c r="D8275" s="279"/>
      <c r="E8275" s="279"/>
      <c r="F8275" s="279"/>
      <c r="G8275" s="279"/>
      <c r="H8275" s="1"/>
      <c r="I8275" s="1"/>
      <c r="J8275" s="71"/>
    </row>
    <row r="8276" spans="1:10" ht="27">
      <c r="A8276" s="280" t="s">
        <v>6</v>
      </c>
      <c r="B8276" s="280"/>
      <c r="C8276" s="280"/>
      <c r="D8276" s="280"/>
      <c r="E8276" s="280"/>
      <c r="F8276" s="280"/>
      <c r="G8276" s="280"/>
      <c r="H8276" s="2"/>
      <c r="I8276" s="2"/>
      <c r="J8276" s="72"/>
    </row>
    <row r="8277" spans="1:10" ht="27">
      <c r="A8277" s="142"/>
      <c r="B8277" s="142"/>
      <c r="C8277" s="281" t="s">
        <v>923</v>
      </c>
      <c r="D8277" s="281"/>
      <c r="E8277" s="281"/>
      <c r="F8277" s="281"/>
      <c r="G8277" s="281"/>
      <c r="H8277" s="68"/>
      <c r="I8277" s="68"/>
      <c r="J8277" s="71"/>
    </row>
    <row r="8278" spans="1:10" ht="15.75">
      <c r="A8278" s="11" t="s">
        <v>358</v>
      </c>
      <c r="B8278" s="12">
        <v>4138258922</v>
      </c>
      <c r="C8278" s="143"/>
      <c r="D8278" s="286"/>
      <c r="E8278" s="286"/>
      <c r="F8278" s="286"/>
      <c r="G8278" s="286"/>
      <c r="H8278" s="69" t="s">
        <v>161</v>
      </c>
      <c r="I8278" s="69"/>
      <c r="J8278" s="73"/>
    </row>
    <row r="8279" spans="1:10" ht="15.75">
      <c r="A8279" s="11" t="s">
        <v>9</v>
      </c>
      <c r="B8279" s="286" t="s">
        <v>940</v>
      </c>
      <c r="C8279" s="286"/>
      <c r="D8279" s="286"/>
      <c r="E8279" s="16"/>
      <c r="F8279" s="11"/>
      <c r="G8279" s="16"/>
      <c r="H8279" s="1"/>
      <c r="I8279" s="1"/>
      <c r="J8279" s="71"/>
    </row>
    <row r="8280" spans="1:10" ht="15.75">
      <c r="A8280" s="11" t="s">
        <v>11</v>
      </c>
      <c r="B8280" s="289" t="s">
        <v>888</v>
      </c>
      <c r="C8280" s="289"/>
      <c r="D8280" s="289"/>
      <c r="E8280" s="289"/>
      <c r="F8280" s="18"/>
      <c r="G8280" s="19"/>
      <c r="H8280" s="1"/>
      <c r="I8280" s="1"/>
      <c r="J8280" s="71"/>
    </row>
    <row r="8281" spans="1:10" ht="15.75">
      <c r="A8281" s="21" t="s">
        <v>14</v>
      </c>
      <c r="B8281" s="21" t="s">
        <v>16</v>
      </c>
      <c r="C8281" s="21"/>
      <c r="D8281" s="22" t="s">
        <v>18</v>
      </c>
      <c r="E8281" s="23" t="s">
        <v>19</v>
      </c>
      <c r="F8281" s="23" t="s">
        <v>20</v>
      </c>
      <c r="G8281" s="21" t="s">
        <v>21</v>
      </c>
      <c r="H8281" s="63"/>
      <c r="I8281" s="63"/>
      <c r="J8281" s="59">
        <f>H8281*C8282</f>
        <v>0</v>
      </c>
    </row>
    <row r="8282" spans="1:10">
      <c r="A8282" s="144">
        <v>1</v>
      </c>
      <c r="B8282" s="145" t="s">
        <v>23</v>
      </c>
      <c r="C8282" s="26">
        <v>3</v>
      </c>
      <c r="D8282" s="146">
        <v>79305</v>
      </c>
      <c r="E8282" s="28">
        <f t="shared" ref="E8282:E8299" si="942">D8282*C8282</f>
        <v>237915</v>
      </c>
      <c r="F8282" s="29">
        <v>0</v>
      </c>
      <c r="G8282" s="30">
        <f t="shared" ref="G8282:G8299" si="943">E8282-E8282*F8282</f>
        <v>237915</v>
      </c>
      <c r="H8282" s="63">
        <f t="shared" ref="H8282:H8299" si="944">D8282/1.08</f>
        <v>73430.555555555547</v>
      </c>
      <c r="I8282" s="63"/>
      <c r="J8282" s="59">
        <f>H8282*C8283</f>
        <v>0</v>
      </c>
    </row>
    <row r="8283" spans="1:10">
      <c r="A8283" s="144">
        <v>2</v>
      </c>
      <c r="B8283" s="145" t="s">
        <v>25</v>
      </c>
      <c r="C8283" s="32"/>
      <c r="D8283" s="147">
        <v>128591</v>
      </c>
      <c r="E8283" s="28">
        <f t="shared" si="942"/>
        <v>0</v>
      </c>
      <c r="F8283" s="29">
        <v>0</v>
      </c>
      <c r="G8283" s="30">
        <f t="shared" si="943"/>
        <v>0</v>
      </c>
      <c r="H8283" s="63">
        <f t="shared" si="944"/>
        <v>119065.74074074073</v>
      </c>
      <c r="I8283" s="63"/>
      <c r="J8283" s="59"/>
    </row>
    <row r="8284" spans="1:10">
      <c r="A8284" s="144">
        <v>3</v>
      </c>
      <c r="B8284" s="145" t="s">
        <v>26</v>
      </c>
      <c r="C8284" s="34"/>
      <c r="D8284" s="146">
        <v>60043</v>
      </c>
      <c r="E8284" s="28">
        <f t="shared" si="942"/>
        <v>0</v>
      </c>
      <c r="F8284" s="29">
        <v>0</v>
      </c>
      <c r="G8284" s="30">
        <f t="shared" si="943"/>
        <v>0</v>
      </c>
      <c r="H8284" s="63">
        <f t="shared" si="944"/>
        <v>55595.370370370365</v>
      </c>
      <c r="I8284" s="63"/>
      <c r="J8284" s="59"/>
    </row>
    <row r="8285" spans="1:10">
      <c r="A8285" s="144">
        <v>4</v>
      </c>
      <c r="B8285" s="145" t="s">
        <v>27</v>
      </c>
      <c r="C8285" s="106"/>
      <c r="D8285" s="146">
        <v>115781</v>
      </c>
      <c r="E8285" s="28">
        <f t="shared" si="942"/>
        <v>0</v>
      </c>
      <c r="F8285" s="29">
        <v>0</v>
      </c>
      <c r="G8285" s="30">
        <f t="shared" si="943"/>
        <v>0</v>
      </c>
      <c r="H8285" s="63">
        <f t="shared" si="944"/>
        <v>107204.62962962962</v>
      </c>
      <c r="I8285" s="63"/>
      <c r="J8285" s="59"/>
    </row>
    <row r="8286" spans="1:10">
      <c r="A8286" s="144">
        <v>5</v>
      </c>
      <c r="B8286" s="145" t="s">
        <v>28</v>
      </c>
      <c r="C8286" s="32">
        <v>8</v>
      </c>
      <c r="D8286" s="146">
        <v>119943</v>
      </c>
      <c r="E8286" s="28">
        <f t="shared" si="942"/>
        <v>959544</v>
      </c>
      <c r="F8286" s="124">
        <v>0</v>
      </c>
      <c r="G8286" s="30">
        <f t="shared" si="943"/>
        <v>959544</v>
      </c>
      <c r="H8286" s="63">
        <f t="shared" si="944"/>
        <v>111058.33333333333</v>
      </c>
      <c r="I8286" s="63"/>
      <c r="J8286" s="59"/>
    </row>
    <row r="8287" spans="1:10">
      <c r="A8287" s="144">
        <v>6</v>
      </c>
      <c r="B8287" s="145" t="s">
        <v>29</v>
      </c>
      <c r="C8287" s="26"/>
      <c r="D8287" s="146">
        <v>94810</v>
      </c>
      <c r="E8287" s="28">
        <f t="shared" si="942"/>
        <v>0</v>
      </c>
      <c r="F8287" s="29">
        <v>0</v>
      </c>
      <c r="G8287" s="30">
        <f t="shared" si="943"/>
        <v>0</v>
      </c>
      <c r="H8287" s="63">
        <f t="shared" si="944"/>
        <v>87787.037037037036</v>
      </c>
      <c r="I8287" s="63"/>
      <c r="J8287" s="59"/>
    </row>
    <row r="8288" spans="1:10">
      <c r="A8288" s="144">
        <v>7</v>
      </c>
      <c r="B8288" s="145" t="s">
        <v>30</v>
      </c>
      <c r="C8288" s="34"/>
      <c r="D8288" s="146">
        <v>141396</v>
      </c>
      <c r="E8288" s="28">
        <f t="shared" si="942"/>
        <v>0</v>
      </c>
      <c r="F8288" s="29">
        <v>0</v>
      </c>
      <c r="G8288" s="30">
        <f t="shared" si="943"/>
        <v>0</v>
      </c>
      <c r="H8288" s="63">
        <f t="shared" si="944"/>
        <v>130922.22222222222</v>
      </c>
      <c r="I8288" s="63"/>
      <c r="J8288" s="59"/>
    </row>
    <row r="8289" spans="1:10">
      <c r="A8289" s="144">
        <v>8</v>
      </c>
      <c r="B8289" s="145" t="s">
        <v>31</v>
      </c>
      <c r="C8289" s="26"/>
      <c r="D8289" s="146">
        <v>232931</v>
      </c>
      <c r="E8289" s="28">
        <f t="shared" si="942"/>
        <v>0</v>
      </c>
      <c r="F8289" s="29">
        <v>0</v>
      </c>
      <c r="G8289" s="30">
        <f t="shared" si="943"/>
        <v>0</v>
      </c>
      <c r="H8289" s="63">
        <f t="shared" si="944"/>
        <v>215676.85185185182</v>
      </c>
      <c r="I8289" s="63"/>
      <c r="J8289" s="59"/>
    </row>
    <row r="8290" spans="1:10">
      <c r="A8290" s="144">
        <v>9</v>
      </c>
      <c r="B8290" s="148" t="s">
        <v>32</v>
      </c>
      <c r="C8290" s="26"/>
      <c r="D8290" s="146">
        <v>101534</v>
      </c>
      <c r="E8290" s="28">
        <f t="shared" si="942"/>
        <v>0</v>
      </c>
      <c r="F8290" s="29">
        <v>0</v>
      </c>
      <c r="G8290" s="30">
        <f t="shared" si="943"/>
        <v>0</v>
      </c>
      <c r="H8290" s="63">
        <f t="shared" si="944"/>
        <v>94012.962962962964</v>
      </c>
      <c r="I8290" s="63"/>
      <c r="J8290" s="59"/>
    </row>
    <row r="8291" spans="1:10">
      <c r="A8291" s="144">
        <v>10</v>
      </c>
      <c r="B8291" s="148" t="s">
        <v>33</v>
      </c>
      <c r="C8291" s="37"/>
      <c r="D8291" s="147">
        <v>110148</v>
      </c>
      <c r="E8291" s="28">
        <f t="shared" si="942"/>
        <v>0</v>
      </c>
      <c r="F8291" s="29">
        <v>0</v>
      </c>
      <c r="G8291" s="30">
        <f t="shared" si="943"/>
        <v>0</v>
      </c>
      <c r="H8291" s="63">
        <f t="shared" si="944"/>
        <v>101988.88888888888</v>
      </c>
      <c r="I8291" s="63"/>
      <c r="J8291" s="59"/>
    </row>
    <row r="8292" spans="1:10">
      <c r="A8292" s="144">
        <v>11</v>
      </c>
      <c r="B8292" s="145" t="s">
        <v>34</v>
      </c>
      <c r="C8292" s="37"/>
      <c r="D8292" s="146">
        <v>54198</v>
      </c>
      <c r="E8292" s="28">
        <f t="shared" si="942"/>
        <v>0</v>
      </c>
      <c r="F8292" s="29">
        <v>0</v>
      </c>
      <c r="G8292" s="30">
        <f t="shared" si="943"/>
        <v>0</v>
      </c>
      <c r="H8292" s="63">
        <f t="shared" si="944"/>
        <v>50183.333333333328</v>
      </c>
      <c r="I8292" s="63"/>
      <c r="J8292" s="59">
        <f t="shared" ref="J8292:J8298" si="945">H8292*C8293</f>
        <v>0</v>
      </c>
    </row>
    <row r="8293" spans="1:10">
      <c r="A8293" s="144">
        <v>12</v>
      </c>
      <c r="B8293" s="145" t="s">
        <v>35</v>
      </c>
      <c r="C8293" s="37"/>
      <c r="D8293" s="146">
        <v>49680</v>
      </c>
      <c r="E8293" s="28">
        <f t="shared" si="942"/>
        <v>0</v>
      </c>
      <c r="F8293" s="29">
        <v>0</v>
      </c>
      <c r="G8293" s="30">
        <f t="shared" si="943"/>
        <v>0</v>
      </c>
      <c r="H8293" s="63">
        <f t="shared" si="944"/>
        <v>46000</v>
      </c>
      <c r="I8293" s="63"/>
      <c r="J8293" s="59">
        <f t="shared" si="945"/>
        <v>0</v>
      </c>
    </row>
    <row r="8294" spans="1:10">
      <c r="A8294" s="144">
        <v>13</v>
      </c>
      <c r="B8294" s="145" t="s">
        <v>36</v>
      </c>
      <c r="C8294" s="37"/>
      <c r="D8294" s="149">
        <v>64152</v>
      </c>
      <c r="E8294" s="28">
        <f t="shared" si="942"/>
        <v>0</v>
      </c>
      <c r="F8294" s="29">
        <v>0</v>
      </c>
      <c r="G8294" s="30">
        <f t="shared" si="943"/>
        <v>0</v>
      </c>
      <c r="H8294" s="63">
        <f t="shared" si="944"/>
        <v>59399.999999999993</v>
      </c>
      <c r="I8294" s="63"/>
      <c r="J8294" s="59">
        <f t="shared" si="945"/>
        <v>0</v>
      </c>
    </row>
    <row r="8295" spans="1:10">
      <c r="A8295" s="144">
        <v>14</v>
      </c>
      <c r="B8295" s="145" t="s">
        <v>37</v>
      </c>
      <c r="C8295" s="37"/>
      <c r="D8295" s="149">
        <v>65934</v>
      </c>
      <c r="E8295" s="28">
        <f t="shared" si="942"/>
        <v>0</v>
      </c>
      <c r="F8295" s="29">
        <v>0</v>
      </c>
      <c r="G8295" s="30">
        <f t="shared" si="943"/>
        <v>0</v>
      </c>
      <c r="H8295" s="63">
        <f t="shared" si="944"/>
        <v>61049.999999999993</v>
      </c>
      <c r="I8295" s="63"/>
      <c r="J8295" s="59">
        <f t="shared" si="945"/>
        <v>0</v>
      </c>
    </row>
    <row r="8296" spans="1:10">
      <c r="A8296" s="144">
        <v>15</v>
      </c>
      <c r="B8296" s="145" t="s">
        <v>38</v>
      </c>
      <c r="C8296" s="37"/>
      <c r="D8296" s="149">
        <v>76626</v>
      </c>
      <c r="E8296" s="28">
        <f t="shared" si="942"/>
        <v>0</v>
      </c>
      <c r="F8296" s="124">
        <v>0</v>
      </c>
      <c r="G8296" s="30">
        <f t="shared" si="943"/>
        <v>0</v>
      </c>
      <c r="H8296" s="63">
        <f t="shared" si="944"/>
        <v>70950</v>
      </c>
      <c r="I8296" s="63"/>
      <c r="J8296" s="59">
        <f t="shared" si="945"/>
        <v>0</v>
      </c>
    </row>
    <row r="8297" spans="1:10">
      <c r="A8297" s="144">
        <v>16</v>
      </c>
      <c r="B8297" s="145" t="s">
        <v>39</v>
      </c>
      <c r="C8297" s="37"/>
      <c r="D8297" s="149">
        <v>80190</v>
      </c>
      <c r="E8297" s="28">
        <f t="shared" si="942"/>
        <v>0</v>
      </c>
      <c r="F8297" s="29">
        <v>0</v>
      </c>
      <c r="G8297" s="30">
        <f t="shared" si="943"/>
        <v>0</v>
      </c>
      <c r="H8297" s="63">
        <f t="shared" si="944"/>
        <v>74250</v>
      </c>
      <c r="I8297" s="63"/>
      <c r="J8297" s="59">
        <f t="shared" si="945"/>
        <v>0</v>
      </c>
    </row>
    <row r="8298" spans="1:10">
      <c r="A8298" s="144">
        <v>17</v>
      </c>
      <c r="B8298" s="145" t="s">
        <v>40</v>
      </c>
      <c r="C8298" s="37"/>
      <c r="D8298" s="149">
        <v>113832</v>
      </c>
      <c r="E8298" s="28">
        <f t="shared" si="942"/>
        <v>0</v>
      </c>
      <c r="F8298" s="29">
        <v>0</v>
      </c>
      <c r="G8298" s="30">
        <f t="shared" si="943"/>
        <v>0</v>
      </c>
      <c r="H8298" s="63">
        <f t="shared" si="944"/>
        <v>105400</v>
      </c>
      <c r="I8298" s="63"/>
      <c r="J8298" s="59">
        <f t="shared" si="945"/>
        <v>0</v>
      </c>
    </row>
    <row r="8299" spans="1:10" ht="17.25">
      <c r="A8299" s="144">
        <v>18</v>
      </c>
      <c r="B8299" s="145" t="s">
        <v>41</v>
      </c>
      <c r="C8299" s="37"/>
      <c r="D8299" s="150">
        <v>98010</v>
      </c>
      <c r="E8299" s="28">
        <f t="shared" si="942"/>
        <v>0</v>
      </c>
      <c r="F8299" s="29">
        <v>0</v>
      </c>
      <c r="G8299" s="30">
        <f t="shared" si="943"/>
        <v>0</v>
      </c>
      <c r="H8299" s="63">
        <f t="shared" si="944"/>
        <v>90750</v>
      </c>
      <c r="I8299" s="45"/>
      <c r="J8299" s="64"/>
    </row>
    <row r="8300" spans="1:10" ht="31.5">
      <c r="A8300" s="40"/>
      <c r="B8300" s="41" t="s">
        <v>42</v>
      </c>
      <c r="C8300" s="42">
        <f>SUM(C8282:C8299)</f>
        <v>11</v>
      </c>
      <c r="D8300" s="42"/>
      <c r="E8300" s="43">
        <f>SUM(E8282:E8299)</f>
        <v>1197459</v>
      </c>
      <c r="F8300" s="43"/>
      <c r="G8300" s="44">
        <f>SUM(G8282:G8299)</f>
        <v>1197459</v>
      </c>
      <c r="H8300" s="5"/>
      <c r="I8300" s="5"/>
      <c r="J8300" s="75">
        <f>J8299*0.08</f>
        <v>0</v>
      </c>
    </row>
    <row r="8301" spans="1:10" ht="31.5">
      <c r="A8301" s="46"/>
      <c r="B8301" s="47"/>
      <c r="C8301" s="48"/>
      <c r="D8301" s="48"/>
      <c r="E8301" s="49"/>
      <c r="F8301" s="49"/>
      <c r="G8301" s="151"/>
      <c r="H8301" s="6"/>
      <c r="I8301" s="6"/>
      <c r="J8301" s="76">
        <f>SUM(J8299:J8300)</f>
        <v>0</v>
      </c>
    </row>
    <row r="8302" spans="1:10" ht="18">
      <c r="A8302" s="283" t="s">
        <v>43</v>
      </c>
      <c r="B8302" s="283"/>
      <c r="C8302" s="284" t="s">
        <v>44</v>
      </c>
      <c r="D8302" s="284"/>
      <c r="E8302" s="54"/>
      <c r="F8302" s="54"/>
      <c r="G8302" s="55" t="s">
        <v>45</v>
      </c>
      <c r="H8302" s="141"/>
      <c r="I8302" s="141"/>
      <c r="J8302" s="141"/>
    </row>
    <row r="8305" spans="1:10" ht="15.75">
      <c r="A8305" s="279" t="s">
        <v>0</v>
      </c>
      <c r="B8305" s="279"/>
      <c r="C8305" s="279"/>
      <c r="D8305" s="279"/>
      <c r="E8305" s="279"/>
      <c r="F8305" s="279"/>
      <c r="G8305" s="279"/>
      <c r="H8305" s="141"/>
      <c r="I8305" s="141"/>
      <c r="J8305" s="141"/>
    </row>
    <row r="8306" spans="1:10" ht="15.75">
      <c r="A8306" s="279" t="s">
        <v>1</v>
      </c>
      <c r="B8306" s="279"/>
      <c r="C8306" s="279"/>
      <c r="D8306" s="279"/>
      <c r="E8306" s="279"/>
      <c r="F8306" s="279"/>
      <c r="G8306" s="279"/>
      <c r="H8306" s="1"/>
      <c r="I8306" s="1"/>
      <c r="J8306" s="71"/>
    </row>
    <row r="8307" spans="1:10" ht="15.75">
      <c r="A8307" s="279" t="s">
        <v>2</v>
      </c>
      <c r="B8307" s="279"/>
      <c r="C8307" s="279"/>
      <c r="D8307" s="279"/>
      <c r="E8307" s="279"/>
      <c r="F8307" s="279"/>
      <c r="G8307" s="279"/>
      <c r="H8307" s="1"/>
      <c r="I8307" s="1"/>
      <c r="J8307" s="71"/>
    </row>
    <row r="8308" spans="1:10" ht="15.75">
      <c r="A8308" s="279" t="s">
        <v>4</v>
      </c>
      <c r="B8308" s="279"/>
      <c r="C8308" s="279"/>
      <c r="D8308" s="279"/>
      <c r="E8308" s="279"/>
      <c r="F8308" s="279"/>
      <c r="G8308" s="279"/>
      <c r="H8308" s="1"/>
      <c r="I8308" s="1"/>
      <c r="J8308" s="71"/>
    </row>
    <row r="8309" spans="1:10" ht="27">
      <c r="A8309" s="280" t="s">
        <v>6</v>
      </c>
      <c r="B8309" s="280"/>
      <c r="C8309" s="280"/>
      <c r="D8309" s="280"/>
      <c r="E8309" s="280"/>
      <c r="F8309" s="280"/>
      <c r="G8309" s="280"/>
      <c r="H8309" s="2"/>
      <c r="I8309" s="2"/>
      <c r="J8309" s="72"/>
    </row>
    <row r="8310" spans="1:10" ht="27">
      <c r="A8310" s="142"/>
      <c r="B8310" s="142"/>
      <c r="C8310" s="281" t="s">
        <v>923</v>
      </c>
      <c r="D8310" s="281"/>
      <c r="E8310" s="281"/>
      <c r="F8310" s="281"/>
      <c r="G8310" s="281"/>
      <c r="H8310" s="68"/>
      <c r="I8310" s="68"/>
      <c r="J8310" s="71"/>
    </row>
    <row r="8311" spans="1:10" ht="15.75">
      <c r="A8311" s="11" t="s">
        <v>358</v>
      </c>
      <c r="B8311" s="12">
        <v>4138379833</v>
      </c>
      <c r="C8311" s="143"/>
      <c r="D8311" s="286"/>
      <c r="E8311" s="286"/>
      <c r="F8311" s="286"/>
      <c r="G8311" s="286"/>
      <c r="H8311" s="69" t="s">
        <v>161</v>
      </c>
      <c r="I8311" s="69"/>
      <c r="J8311" s="73"/>
    </row>
    <row r="8312" spans="1:10" ht="15.75">
      <c r="A8312" s="11" t="s">
        <v>9</v>
      </c>
      <c r="B8312" s="286" t="s">
        <v>941</v>
      </c>
      <c r="C8312" s="286"/>
      <c r="D8312" s="286"/>
      <c r="E8312" s="16"/>
      <c r="F8312" s="11"/>
      <c r="G8312" s="16"/>
      <c r="H8312" s="1"/>
      <c r="I8312" s="1"/>
      <c r="J8312" s="71"/>
    </row>
    <row r="8313" spans="1:10" ht="15.75">
      <c r="A8313" s="11" t="s">
        <v>11</v>
      </c>
      <c r="B8313" s="289" t="s">
        <v>884</v>
      </c>
      <c r="C8313" s="289"/>
      <c r="D8313" s="289"/>
      <c r="E8313" s="289"/>
      <c r="F8313" s="18"/>
      <c r="G8313" s="19"/>
      <c r="H8313" s="1"/>
      <c r="I8313" s="1"/>
      <c r="J8313" s="71"/>
    </row>
    <row r="8314" spans="1:10" ht="15.75">
      <c r="A8314" s="21" t="s">
        <v>14</v>
      </c>
      <c r="B8314" s="21" t="s">
        <v>16</v>
      </c>
      <c r="C8314" s="21"/>
      <c r="D8314" s="22" t="s">
        <v>18</v>
      </c>
      <c r="E8314" s="23" t="s">
        <v>19</v>
      </c>
      <c r="F8314" s="23" t="s">
        <v>20</v>
      </c>
      <c r="G8314" s="21" t="s">
        <v>21</v>
      </c>
      <c r="H8314" s="63"/>
      <c r="I8314" s="63"/>
      <c r="J8314" s="59">
        <f>H8314*C8315</f>
        <v>0</v>
      </c>
    </row>
    <row r="8315" spans="1:10">
      <c r="A8315" s="144">
        <v>1</v>
      </c>
      <c r="B8315" s="145" t="s">
        <v>23</v>
      </c>
      <c r="C8315" s="26">
        <v>5</v>
      </c>
      <c r="D8315" s="146">
        <v>79305</v>
      </c>
      <c r="E8315" s="28">
        <f t="shared" ref="E8315:E8332" si="946">D8315*C8315</f>
        <v>396525</v>
      </c>
      <c r="F8315" s="29">
        <v>0</v>
      </c>
      <c r="G8315" s="30">
        <f t="shared" ref="G8315:G8332" si="947">E8315-E8315*F8315</f>
        <v>396525</v>
      </c>
      <c r="H8315" s="63">
        <f t="shared" ref="H8315:H8332" si="948">D8315/1.08</f>
        <v>73430.555555555547</v>
      </c>
      <c r="I8315" s="63"/>
      <c r="J8315" s="59">
        <f>H8315*C8316</f>
        <v>0</v>
      </c>
    </row>
    <row r="8316" spans="1:10">
      <c r="A8316" s="144">
        <v>2</v>
      </c>
      <c r="B8316" s="145" t="s">
        <v>25</v>
      </c>
      <c r="C8316" s="32"/>
      <c r="D8316" s="147">
        <v>128591</v>
      </c>
      <c r="E8316" s="28">
        <f t="shared" si="946"/>
        <v>0</v>
      </c>
      <c r="F8316" s="29">
        <v>0</v>
      </c>
      <c r="G8316" s="30">
        <f t="shared" si="947"/>
        <v>0</v>
      </c>
      <c r="H8316" s="63">
        <f t="shared" si="948"/>
        <v>119065.74074074073</v>
      </c>
      <c r="I8316" s="63"/>
      <c r="J8316" s="59"/>
    </row>
    <row r="8317" spans="1:10">
      <c r="A8317" s="144">
        <v>3</v>
      </c>
      <c r="B8317" s="145" t="s">
        <v>26</v>
      </c>
      <c r="C8317" s="34"/>
      <c r="D8317" s="146">
        <v>60043</v>
      </c>
      <c r="E8317" s="28">
        <f t="shared" si="946"/>
        <v>0</v>
      </c>
      <c r="F8317" s="29">
        <v>0</v>
      </c>
      <c r="G8317" s="30">
        <f t="shared" si="947"/>
        <v>0</v>
      </c>
      <c r="H8317" s="63">
        <f t="shared" si="948"/>
        <v>55595.370370370365</v>
      </c>
      <c r="I8317" s="63"/>
      <c r="J8317" s="59"/>
    </row>
    <row r="8318" spans="1:10">
      <c r="A8318" s="144">
        <v>4</v>
      </c>
      <c r="B8318" s="145" t="s">
        <v>27</v>
      </c>
      <c r="C8318" s="106"/>
      <c r="D8318" s="146">
        <v>115781</v>
      </c>
      <c r="E8318" s="28">
        <f t="shared" si="946"/>
        <v>0</v>
      </c>
      <c r="F8318" s="29">
        <v>0</v>
      </c>
      <c r="G8318" s="30">
        <f t="shared" si="947"/>
        <v>0</v>
      </c>
      <c r="H8318" s="63">
        <f t="shared" si="948"/>
        <v>107204.62962962962</v>
      </c>
      <c r="I8318" s="63"/>
      <c r="J8318" s="59"/>
    </row>
    <row r="8319" spans="1:10">
      <c r="A8319" s="144">
        <v>5</v>
      </c>
      <c r="B8319" s="145" t="s">
        <v>28</v>
      </c>
      <c r="C8319" s="32">
        <v>10</v>
      </c>
      <c r="D8319" s="146">
        <v>119943</v>
      </c>
      <c r="E8319" s="28">
        <f t="shared" si="946"/>
        <v>1199430</v>
      </c>
      <c r="F8319" s="124">
        <v>0</v>
      </c>
      <c r="G8319" s="30">
        <f t="shared" si="947"/>
        <v>1199430</v>
      </c>
      <c r="H8319" s="63">
        <f t="shared" si="948"/>
        <v>111058.33333333333</v>
      </c>
      <c r="I8319" s="63"/>
      <c r="J8319" s="59"/>
    </row>
    <row r="8320" spans="1:10">
      <c r="A8320" s="144">
        <v>6</v>
      </c>
      <c r="B8320" s="145" t="s">
        <v>29</v>
      </c>
      <c r="C8320" s="26"/>
      <c r="D8320" s="146">
        <v>94810</v>
      </c>
      <c r="E8320" s="28">
        <f t="shared" si="946"/>
        <v>0</v>
      </c>
      <c r="F8320" s="29">
        <v>0</v>
      </c>
      <c r="G8320" s="30">
        <f t="shared" si="947"/>
        <v>0</v>
      </c>
      <c r="H8320" s="63">
        <f t="shared" si="948"/>
        <v>87787.037037037036</v>
      </c>
      <c r="I8320" s="63"/>
      <c r="J8320" s="59"/>
    </row>
    <row r="8321" spans="1:10">
      <c r="A8321" s="144">
        <v>7</v>
      </c>
      <c r="B8321" s="145" t="s">
        <v>30</v>
      </c>
      <c r="C8321" s="34"/>
      <c r="D8321" s="146">
        <v>141396</v>
      </c>
      <c r="E8321" s="28">
        <f t="shared" si="946"/>
        <v>0</v>
      </c>
      <c r="F8321" s="29">
        <v>0</v>
      </c>
      <c r="G8321" s="30">
        <f t="shared" si="947"/>
        <v>0</v>
      </c>
      <c r="H8321" s="63">
        <f t="shared" si="948"/>
        <v>130922.22222222222</v>
      </c>
      <c r="I8321" s="63"/>
      <c r="J8321" s="59"/>
    </row>
    <row r="8322" spans="1:10">
      <c r="A8322" s="144">
        <v>8</v>
      </c>
      <c r="B8322" s="145" t="s">
        <v>31</v>
      </c>
      <c r="C8322" s="26"/>
      <c r="D8322" s="146">
        <v>232931</v>
      </c>
      <c r="E8322" s="28">
        <f t="shared" si="946"/>
        <v>0</v>
      </c>
      <c r="F8322" s="29">
        <v>0</v>
      </c>
      <c r="G8322" s="30">
        <f t="shared" si="947"/>
        <v>0</v>
      </c>
      <c r="H8322" s="63">
        <f t="shared" si="948"/>
        <v>215676.85185185182</v>
      </c>
      <c r="I8322" s="63"/>
      <c r="J8322" s="59"/>
    </row>
    <row r="8323" spans="1:10">
      <c r="A8323" s="144">
        <v>9</v>
      </c>
      <c r="B8323" s="148" t="s">
        <v>32</v>
      </c>
      <c r="C8323" s="26"/>
      <c r="D8323" s="146">
        <v>101534</v>
      </c>
      <c r="E8323" s="28">
        <f t="shared" si="946"/>
        <v>0</v>
      </c>
      <c r="F8323" s="29">
        <v>0</v>
      </c>
      <c r="G8323" s="30">
        <f t="shared" si="947"/>
        <v>0</v>
      </c>
      <c r="H8323" s="63">
        <f t="shared" si="948"/>
        <v>94012.962962962964</v>
      </c>
      <c r="I8323" s="63"/>
      <c r="J8323" s="59"/>
    </row>
    <row r="8324" spans="1:10">
      <c r="A8324" s="144">
        <v>10</v>
      </c>
      <c r="B8324" s="148" t="s">
        <v>33</v>
      </c>
      <c r="C8324" s="37"/>
      <c r="D8324" s="147">
        <v>110148</v>
      </c>
      <c r="E8324" s="28">
        <f t="shared" si="946"/>
        <v>0</v>
      </c>
      <c r="F8324" s="29">
        <v>0</v>
      </c>
      <c r="G8324" s="30">
        <f t="shared" si="947"/>
        <v>0</v>
      </c>
      <c r="H8324" s="63">
        <f t="shared" si="948"/>
        <v>101988.88888888888</v>
      </c>
      <c r="I8324" s="63"/>
      <c r="J8324" s="59"/>
    </row>
    <row r="8325" spans="1:10">
      <c r="A8325" s="144">
        <v>11</v>
      </c>
      <c r="B8325" s="145" t="s">
        <v>34</v>
      </c>
      <c r="C8325" s="37"/>
      <c r="D8325" s="146">
        <v>54198</v>
      </c>
      <c r="E8325" s="28">
        <f t="shared" si="946"/>
        <v>0</v>
      </c>
      <c r="F8325" s="29">
        <v>0</v>
      </c>
      <c r="G8325" s="30">
        <f t="shared" si="947"/>
        <v>0</v>
      </c>
      <c r="H8325" s="63">
        <f t="shared" si="948"/>
        <v>50183.333333333328</v>
      </c>
      <c r="I8325" s="63"/>
      <c r="J8325" s="59">
        <f t="shared" ref="J8325:J8331" si="949">H8325*C8326</f>
        <v>0</v>
      </c>
    </row>
    <row r="8326" spans="1:10">
      <c r="A8326" s="144">
        <v>12</v>
      </c>
      <c r="B8326" s="145" t="s">
        <v>35</v>
      </c>
      <c r="C8326" s="37"/>
      <c r="D8326" s="146">
        <v>49680</v>
      </c>
      <c r="E8326" s="28">
        <f t="shared" si="946"/>
        <v>0</v>
      </c>
      <c r="F8326" s="29">
        <v>0</v>
      </c>
      <c r="G8326" s="30">
        <f t="shared" si="947"/>
        <v>0</v>
      </c>
      <c r="H8326" s="63">
        <f t="shared" si="948"/>
        <v>46000</v>
      </c>
      <c r="I8326" s="63"/>
      <c r="J8326" s="59">
        <f t="shared" si="949"/>
        <v>0</v>
      </c>
    </row>
    <row r="8327" spans="1:10">
      <c r="A8327" s="144">
        <v>13</v>
      </c>
      <c r="B8327" s="145" t="s">
        <v>36</v>
      </c>
      <c r="C8327" s="37"/>
      <c r="D8327" s="149">
        <v>64152</v>
      </c>
      <c r="E8327" s="28">
        <f t="shared" si="946"/>
        <v>0</v>
      </c>
      <c r="F8327" s="29">
        <v>0</v>
      </c>
      <c r="G8327" s="30">
        <f t="shared" si="947"/>
        <v>0</v>
      </c>
      <c r="H8327" s="63">
        <f t="shared" si="948"/>
        <v>59399.999999999993</v>
      </c>
      <c r="I8327" s="63"/>
      <c r="J8327" s="59">
        <f t="shared" si="949"/>
        <v>0</v>
      </c>
    </row>
    <row r="8328" spans="1:10">
      <c r="A8328" s="144">
        <v>14</v>
      </c>
      <c r="B8328" s="145" t="s">
        <v>37</v>
      </c>
      <c r="C8328" s="37"/>
      <c r="D8328" s="149">
        <v>65934</v>
      </c>
      <c r="E8328" s="28">
        <f t="shared" si="946"/>
        <v>0</v>
      </c>
      <c r="F8328" s="29">
        <v>0</v>
      </c>
      <c r="G8328" s="30">
        <f t="shared" si="947"/>
        <v>0</v>
      </c>
      <c r="H8328" s="63">
        <f t="shared" si="948"/>
        <v>61049.999999999993</v>
      </c>
      <c r="I8328" s="63"/>
      <c r="J8328" s="59">
        <f t="shared" si="949"/>
        <v>0</v>
      </c>
    </row>
    <row r="8329" spans="1:10">
      <c r="A8329" s="144">
        <v>15</v>
      </c>
      <c r="B8329" s="145" t="s">
        <v>38</v>
      </c>
      <c r="C8329" s="37"/>
      <c r="D8329" s="149">
        <v>76626</v>
      </c>
      <c r="E8329" s="28">
        <f t="shared" si="946"/>
        <v>0</v>
      </c>
      <c r="F8329" s="124">
        <v>0</v>
      </c>
      <c r="G8329" s="30">
        <f t="shared" si="947"/>
        <v>0</v>
      </c>
      <c r="H8329" s="63">
        <f t="shared" si="948"/>
        <v>70950</v>
      </c>
      <c r="I8329" s="63"/>
      <c r="J8329" s="59">
        <f t="shared" si="949"/>
        <v>0</v>
      </c>
    </row>
    <row r="8330" spans="1:10">
      <c r="A8330" s="144">
        <v>16</v>
      </c>
      <c r="B8330" s="145" t="s">
        <v>39</v>
      </c>
      <c r="C8330" s="37"/>
      <c r="D8330" s="149">
        <v>80190</v>
      </c>
      <c r="E8330" s="28">
        <f t="shared" si="946"/>
        <v>0</v>
      </c>
      <c r="F8330" s="29">
        <v>0</v>
      </c>
      <c r="G8330" s="30">
        <f t="shared" si="947"/>
        <v>0</v>
      </c>
      <c r="H8330" s="63">
        <f t="shared" si="948"/>
        <v>74250</v>
      </c>
      <c r="I8330" s="63"/>
      <c r="J8330" s="59">
        <f t="shared" si="949"/>
        <v>0</v>
      </c>
    </row>
    <row r="8331" spans="1:10">
      <c r="A8331" s="144">
        <v>17</v>
      </c>
      <c r="B8331" s="145" t="s">
        <v>40</v>
      </c>
      <c r="C8331" s="37"/>
      <c r="D8331" s="149">
        <v>113832</v>
      </c>
      <c r="E8331" s="28">
        <f t="shared" si="946"/>
        <v>0</v>
      </c>
      <c r="F8331" s="29">
        <v>0</v>
      </c>
      <c r="G8331" s="30">
        <f t="shared" si="947"/>
        <v>0</v>
      </c>
      <c r="H8331" s="63">
        <f t="shared" si="948"/>
        <v>105400</v>
      </c>
      <c r="I8331" s="63"/>
      <c r="J8331" s="59">
        <f t="shared" si="949"/>
        <v>0</v>
      </c>
    </row>
    <row r="8332" spans="1:10" ht="17.25">
      <c r="A8332" s="144">
        <v>18</v>
      </c>
      <c r="B8332" s="145" t="s">
        <v>41</v>
      </c>
      <c r="C8332" s="37"/>
      <c r="D8332" s="150">
        <v>98010</v>
      </c>
      <c r="E8332" s="28">
        <f t="shared" si="946"/>
        <v>0</v>
      </c>
      <c r="F8332" s="29">
        <v>0</v>
      </c>
      <c r="G8332" s="30">
        <f t="shared" si="947"/>
        <v>0</v>
      </c>
      <c r="H8332" s="63">
        <f t="shared" si="948"/>
        <v>90750</v>
      </c>
      <c r="I8332" s="45"/>
      <c r="J8332" s="64"/>
    </row>
    <row r="8333" spans="1:10" ht="31.5">
      <c r="A8333" s="40"/>
      <c r="B8333" s="41" t="s">
        <v>42</v>
      </c>
      <c r="C8333" s="42">
        <f>SUM(C8315:C8332)</f>
        <v>15</v>
      </c>
      <c r="D8333" s="42"/>
      <c r="E8333" s="43">
        <f>SUM(E8315:E8332)</f>
        <v>1595955</v>
      </c>
      <c r="F8333" s="43"/>
      <c r="G8333" s="44">
        <f>SUM(G8315:G8332)</f>
        <v>1595955</v>
      </c>
      <c r="H8333" s="5"/>
      <c r="I8333" s="5"/>
      <c r="J8333" s="75">
        <f>J8332*0.08</f>
        <v>0</v>
      </c>
    </row>
    <row r="8334" spans="1:10" ht="31.5">
      <c r="A8334" s="46"/>
      <c r="B8334" s="47"/>
      <c r="C8334" s="48"/>
      <c r="D8334" s="48"/>
      <c r="E8334" s="49"/>
      <c r="F8334" s="49"/>
      <c r="G8334" s="151"/>
      <c r="H8334" s="6"/>
      <c r="I8334" s="6"/>
      <c r="J8334" s="76">
        <f>SUM(J8332:J8333)</f>
        <v>0</v>
      </c>
    </row>
    <row r="8335" spans="1:10" ht="18">
      <c r="A8335" s="283" t="s">
        <v>43</v>
      </c>
      <c r="B8335" s="283"/>
      <c r="C8335" s="284" t="s">
        <v>44</v>
      </c>
      <c r="D8335" s="284"/>
      <c r="E8335" s="54"/>
      <c r="F8335" s="54"/>
      <c r="G8335" s="55" t="s">
        <v>45</v>
      </c>
      <c r="H8335" s="141"/>
      <c r="I8335" s="141"/>
      <c r="J8335" s="141"/>
    </row>
    <row r="8338" spans="1:10" ht="15.75">
      <c r="A8338" s="279" t="s">
        <v>0</v>
      </c>
      <c r="B8338" s="279"/>
      <c r="C8338" s="279"/>
      <c r="D8338" s="279"/>
      <c r="E8338" s="279"/>
      <c r="F8338" s="279"/>
      <c r="G8338" s="279"/>
      <c r="H8338" s="141"/>
      <c r="I8338" s="141"/>
      <c r="J8338" s="141"/>
    </row>
    <row r="8339" spans="1:10" ht="15.75">
      <c r="A8339" s="279" t="s">
        <v>1</v>
      </c>
      <c r="B8339" s="279"/>
      <c r="C8339" s="279"/>
      <c r="D8339" s="279"/>
      <c r="E8339" s="279"/>
      <c r="F8339" s="279"/>
      <c r="G8339" s="279"/>
      <c r="H8339" s="1"/>
      <c r="I8339" s="1"/>
      <c r="J8339" s="71"/>
    </row>
    <row r="8340" spans="1:10" ht="15.75">
      <c r="A8340" s="279" t="s">
        <v>2</v>
      </c>
      <c r="B8340" s="279"/>
      <c r="C8340" s="279"/>
      <c r="D8340" s="279"/>
      <c r="E8340" s="279"/>
      <c r="F8340" s="279"/>
      <c r="G8340" s="279"/>
      <c r="H8340" s="1"/>
      <c r="I8340" s="1"/>
      <c r="J8340" s="71"/>
    </row>
    <row r="8341" spans="1:10" ht="15.75">
      <c r="A8341" s="279" t="s">
        <v>4</v>
      </c>
      <c r="B8341" s="279"/>
      <c r="C8341" s="279"/>
      <c r="D8341" s="279"/>
      <c r="E8341" s="279"/>
      <c r="F8341" s="279"/>
      <c r="G8341" s="279"/>
      <c r="H8341" s="1"/>
      <c r="I8341" s="1"/>
      <c r="J8341" s="71"/>
    </row>
    <row r="8342" spans="1:10" ht="27">
      <c r="A8342" s="280" t="s">
        <v>6</v>
      </c>
      <c r="B8342" s="280"/>
      <c r="C8342" s="280"/>
      <c r="D8342" s="280"/>
      <c r="E8342" s="280"/>
      <c r="F8342" s="280"/>
      <c r="G8342" s="280"/>
      <c r="H8342" s="2"/>
      <c r="I8342" s="2"/>
      <c r="J8342" s="72"/>
    </row>
    <row r="8343" spans="1:10" ht="27">
      <c r="A8343" s="142"/>
      <c r="B8343" s="142"/>
      <c r="C8343" s="281" t="s">
        <v>923</v>
      </c>
      <c r="D8343" s="281"/>
      <c r="E8343" s="281"/>
      <c r="F8343" s="281"/>
      <c r="G8343" s="281"/>
      <c r="H8343" s="68"/>
      <c r="I8343" s="68"/>
      <c r="J8343" s="71"/>
    </row>
    <row r="8344" spans="1:10" ht="15.75">
      <c r="A8344" s="11" t="s">
        <v>358</v>
      </c>
      <c r="B8344" s="12">
        <v>4138435571</v>
      </c>
      <c r="C8344" s="143"/>
      <c r="D8344" s="286"/>
      <c r="E8344" s="286"/>
      <c r="F8344" s="286"/>
      <c r="G8344" s="286"/>
      <c r="H8344" s="69" t="s">
        <v>161</v>
      </c>
      <c r="I8344" s="69"/>
      <c r="J8344" s="73"/>
    </row>
    <row r="8345" spans="1:10" ht="15.75">
      <c r="A8345" s="11" t="s">
        <v>9</v>
      </c>
      <c r="B8345" s="286" t="s">
        <v>942</v>
      </c>
      <c r="C8345" s="286"/>
      <c r="D8345" s="286"/>
      <c r="E8345" s="16"/>
      <c r="F8345" s="11"/>
      <c r="G8345" s="16"/>
      <c r="H8345" s="1"/>
      <c r="I8345" s="1"/>
      <c r="J8345" s="71"/>
    </row>
    <row r="8346" spans="1:10" ht="15.75">
      <c r="A8346" s="11" t="s">
        <v>11</v>
      </c>
      <c r="B8346" s="289"/>
      <c r="C8346" s="289"/>
      <c r="D8346" s="289"/>
      <c r="E8346" s="289"/>
      <c r="F8346" s="18"/>
      <c r="G8346" s="19"/>
      <c r="H8346" s="1"/>
      <c r="I8346" s="1"/>
      <c r="J8346" s="71"/>
    </row>
    <row r="8347" spans="1:10" ht="15.75">
      <c r="A8347" s="21" t="s">
        <v>14</v>
      </c>
      <c r="B8347" s="21" t="s">
        <v>16</v>
      </c>
      <c r="C8347" s="21"/>
      <c r="D8347" s="22" t="s">
        <v>18</v>
      </c>
      <c r="E8347" s="23" t="s">
        <v>19</v>
      </c>
      <c r="F8347" s="23" t="s">
        <v>20</v>
      </c>
      <c r="G8347" s="21" t="s">
        <v>21</v>
      </c>
      <c r="H8347" s="63"/>
      <c r="I8347" s="63"/>
      <c r="J8347" s="59">
        <f>H8347*C8348</f>
        <v>0</v>
      </c>
    </row>
    <row r="8348" spans="1:10">
      <c r="A8348" s="144">
        <v>1</v>
      </c>
      <c r="B8348" s="145" t="s">
        <v>23</v>
      </c>
      <c r="C8348" s="26">
        <v>3</v>
      </c>
      <c r="D8348" s="146">
        <v>79305</v>
      </c>
      <c r="E8348" s="28">
        <f t="shared" ref="E8348:E8365" si="950">D8348*C8348</f>
        <v>237915</v>
      </c>
      <c r="F8348" s="29">
        <v>0</v>
      </c>
      <c r="G8348" s="30">
        <f t="shared" ref="G8348:G8365" si="951">E8348-E8348*F8348</f>
        <v>237915</v>
      </c>
      <c r="H8348" s="63">
        <f t="shared" ref="H8348:H8365" si="952">D8348/1.08</f>
        <v>73430.555555555547</v>
      </c>
      <c r="I8348" s="63"/>
      <c r="J8348" s="59">
        <f>H8348*C8349</f>
        <v>0</v>
      </c>
    </row>
    <row r="8349" spans="1:10">
      <c r="A8349" s="144">
        <v>2</v>
      </c>
      <c r="B8349" s="145" t="s">
        <v>25</v>
      </c>
      <c r="C8349" s="32"/>
      <c r="D8349" s="147">
        <v>128591</v>
      </c>
      <c r="E8349" s="28">
        <f t="shared" si="950"/>
        <v>0</v>
      </c>
      <c r="F8349" s="29">
        <v>0</v>
      </c>
      <c r="G8349" s="30">
        <f t="shared" si="951"/>
        <v>0</v>
      </c>
      <c r="H8349" s="63">
        <f t="shared" si="952"/>
        <v>119065.74074074073</v>
      </c>
      <c r="I8349" s="63"/>
      <c r="J8349" s="59"/>
    </row>
    <row r="8350" spans="1:10">
      <c r="A8350" s="144">
        <v>3</v>
      </c>
      <c r="B8350" s="145" t="s">
        <v>26</v>
      </c>
      <c r="C8350" s="34"/>
      <c r="D8350" s="146">
        <v>60043</v>
      </c>
      <c r="E8350" s="28">
        <f t="shared" si="950"/>
        <v>0</v>
      </c>
      <c r="F8350" s="29">
        <v>0</v>
      </c>
      <c r="G8350" s="30">
        <f t="shared" si="951"/>
        <v>0</v>
      </c>
      <c r="H8350" s="63">
        <f t="shared" si="952"/>
        <v>55595.370370370365</v>
      </c>
      <c r="I8350" s="63"/>
      <c r="J8350" s="59"/>
    </row>
    <row r="8351" spans="1:10">
      <c r="A8351" s="144">
        <v>4</v>
      </c>
      <c r="B8351" s="145" t="s">
        <v>27</v>
      </c>
      <c r="C8351" s="106"/>
      <c r="D8351" s="146">
        <v>115781</v>
      </c>
      <c r="E8351" s="28">
        <f t="shared" si="950"/>
        <v>0</v>
      </c>
      <c r="F8351" s="29">
        <v>0</v>
      </c>
      <c r="G8351" s="30">
        <f t="shared" si="951"/>
        <v>0</v>
      </c>
      <c r="H8351" s="63">
        <f t="shared" si="952"/>
        <v>107204.62962962962</v>
      </c>
      <c r="I8351" s="63"/>
      <c r="J8351" s="59"/>
    </row>
    <row r="8352" spans="1:10">
      <c r="A8352" s="144">
        <v>5</v>
      </c>
      <c r="B8352" s="145" t="s">
        <v>28</v>
      </c>
      <c r="C8352" s="32">
        <v>4</v>
      </c>
      <c r="D8352" s="146">
        <v>119943</v>
      </c>
      <c r="E8352" s="28">
        <f t="shared" si="950"/>
        <v>479772</v>
      </c>
      <c r="F8352" s="124">
        <v>0</v>
      </c>
      <c r="G8352" s="30">
        <f t="shared" si="951"/>
        <v>479772</v>
      </c>
      <c r="H8352" s="63">
        <f t="shared" si="952"/>
        <v>111058.33333333333</v>
      </c>
      <c r="I8352" s="63"/>
      <c r="J8352" s="59"/>
    </row>
    <row r="8353" spans="1:10">
      <c r="A8353" s="144">
        <v>6</v>
      </c>
      <c r="B8353" s="145" t="s">
        <v>29</v>
      </c>
      <c r="C8353" s="26"/>
      <c r="D8353" s="146">
        <v>94810</v>
      </c>
      <c r="E8353" s="28">
        <f t="shared" si="950"/>
        <v>0</v>
      </c>
      <c r="F8353" s="29">
        <v>0</v>
      </c>
      <c r="G8353" s="30">
        <f t="shared" si="951"/>
        <v>0</v>
      </c>
      <c r="H8353" s="63">
        <f t="shared" si="952"/>
        <v>87787.037037037036</v>
      </c>
      <c r="I8353" s="63"/>
      <c r="J8353" s="59"/>
    </row>
    <row r="8354" spans="1:10">
      <c r="A8354" s="144">
        <v>7</v>
      </c>
      <c r="B8354" s="145" t="s">
        <v>30</v>
      </c>
      <c r="C8354" s="34"/>
      <c r="D8354" s="146">
        <v>141396</v>
      </c>
      <c r="E8354" s="28">
        <f t="shared" si="950"/>
        <v>0</v>
      </c>
      <c r="F8354" s="29">
        <v>0</v>
      </c>
      <c r="G8354" s="30">
        <f t="shared" si="951"/>
        <v>0</v>
      </c>
      <c r="H8354" s="63">
        <f t="shared" si="952"/>
        <v>130922.22222222222</v>
      </c>
      <c r="I8354" s="63"/>
      <c r="J8354" s="59"/>
    </row>
    <row r="8355" spans="1:10">
      <c r="A8355" s="144">
        <v>8</v>
      </c>
      <c r="B8355" s="145" t="s">
        <v>31</v>
      </c>
      <c r="C8355" s="26"/>
      <c r="D8355" s="146">
        <v>232931</v>
      </c>
      <c r="E8355" s="28">
        <f t="shared" si="950"/>
        <v>0</v>
      </c>
      <c r="F8355" s="29">
        <v>0</v>
      </c>
      <c r="G8355" s="30">
        <f t="shared" si="951"/>
        <v>0</v>
      </c>
      <c r="H8355" s="63">
        <f t="shared" si="952"/>
        <v>215676.85185185182</v>
      </c>
      <c r="I8355" s="63"/>
      <c r="J8355" s="59"/>
    </row>
    <row r="8356" spans="1:10">
      <c r="A8356" s="144">
        <v>9</v>
      </c>
      <c r="B8356" s="148" t="s">
        <v>32</v>
      </c>
      <c r="C8356" s="26"/>
      <c r="D8356" s="146">
        <v>101534</v>
      </c>
      <c r="E8356" s="28">
        <f t="shared" si="950"/>
        <v>0</v>
      </c>
      <c r="F8356" s="29">
        <v>0</v>
      </c>
      <c r="G8356" s="30">
        <f t="shared" si="951"/>
        <v>0</v>
      </c>
      <c r="H8356" s="63">
        <f t="shared" si="952"/>
        <v>94012.962962962964</v>
      </c>
      <c r="I8356" s="63"/>
      <c r="J8356" s="59"/>
    </row>
    <row r="8357" spans="1:10">
      <c r="A8357" s="144">
        <v>10</v>
      </c>
      <c r="B8357" s="148" t="s">
        <v>33</v>
      </c>
      <c r="C8357" s="37"/>
      <c r="D8357" s="147">
        <v>110148</v>
      </c>
      <c r="E8357" s="28">
        <f t="shared" si="950"/>
        <v>0</v>
      </c>
      <c r="F8357" s="29">
        <v>0</v>
      </c>
      <c r="G8357" s="30">
        <f t="shared" si="951"/>
        <v>0</v>
      </c>
      <c r="H8357" s="63">
        <f t="shared" si="952"/>
        <v>101988.88888888888</v>
      </c>
      <c r="I8357" s="63"/>
      <c r="J8357" s="59"/>
    </row>
    <row r="8358" spans="1:10">
      <c r="A8358" s="144">
        <v>11</v>
      </c>
      <c r="B8358" s="145" t="s">
        <v>34</v>
      </c>
      <c r="C8358" s="37">
        <v>3</v>
      </c>
      <c r="D8358" s="146">
        <v>54198</v>
      </c>
      <c r="E8358" s="28">
        <f t="shared" si="950"/>
        <v>162594</v>
      </c>
      <c r="F8358" s="29">
        <v>0</v>
      </c>
      <c r="G8358" s="30">
        <f t="shared" si="951"/>
        <v>162594</v>
      </c>
      <c r="H8358" s="63">
        <f t="shared" si="952"/>
        <v>50183.333333333328</v>
      </c>
      <c r="I8358" s="63"/>
      <c r="J8358" s="59">
        <f t="shared" ref="J8358:J8364" si="953">H8358*C8359</f>
        <v>0</v>
      </c>
    </row>
    <row r="8359" spans="1:10">
      <c r="A8359" s="144">
        <v>12</v>
      </c>
      <c r="B8359" s="145" t="s">
        <v>35</v>
      </c>
      <c r="C8359" s="37"/>
      <c r="D8359" s="146">
        <v>49680</v>
      </c>
      <c r="E8359" s="28">
        <f t="shared" si="950"/>
        <v>0</v>
      </c>
      <c r="F8359" s="29">
        <v>0</v>
      </c>
      <c r="G8359" s="30">
        <f t="shared" si="951"/>
        <v>0</v>
      </c>
      <c r="H8359" s="63">
        <f t="shared" si="952"/>
        <v>46000</v>
      </c>
      <c r="I8359" s="63"/>
      <c r="J8359" s="59">
        <f t="shared" si="953"/>
        <v>0</v>
      </c>
    </row>
    <row r="8360" spans="1:10">
      <c r="A8360" s="144">
        <v>13</v>
      </c>
      <c r="B8360" s="145" t="s">
        <v>36</v>
      </c>
      <c r="C8360" s="37"/>
      <c r="D8360" s="149">
        <v>64152</v>
      </c>
      <c r="E8360" s="28">
        <f t="shared" si="950"/>
        <v>0</v>
      </c>
      <c r="F8360" s="29">
        <v>0</v>
      </c>
      <c r="G8360" s="30">
        <f t="shared" si="951"/>
        <v>0</v>
      </c>
      <c r="H8360" s="63">
        <f t="shared" si="952"/>
        <v>59399.999999999993</v>
      </c>
      <c r="I8360" s="63"/>
      <c r="J8360" s="59">
        <f t="shared" si="953"/>
        <v>0</v>
      </c>
    </row>
    <row r="8361" spans="1:10">
      <c r="A8361" s="144">
        <v>14</v>
      </c>
      <c r="B8361" s="145" t="s">
        <v>37</v>
      </c>
      <c r="C8361" s="37"/>
      <c r="D8361" s="149">
        <v>65934</v>
      </c>
      <c r="E8361" s="28">
        <f t="shared" si="950"/>
        <v>0</v>
      </c>
      <c r="F8361" s="29">
        <v>0</v>
      </c>
      <c r="G8361" s="30">
        <f t="shared" si="951"/>
        <v>0</v>
      </c>
      <c r="H8361" s="63">
        <f t="shared" si="952"/>
        <v>61049.999999999993</v>
      </c>
      <c r="I8361" s="63"/>
      <c r="J8361" s="59">
        <f t="shared" si="953"/>
        <v>0</v>
      </c>
    </row>
    <row r="8362" spans="1:10">
      <c r="A8362" s="144">
        <v>15</v>
      </c>
      <c r="B8362" s="145" t="s">
        <v>38</v>
      </c>
      <c r="C8362" s="37"/>
      <c r="D8362" s="149">
        <v>76626</v>
      </c>
      <c r="E8362" s="28">
        <f t="shared" si="950"/>
        <v>0</v>
      </c>
      <c r="F8362" s="124">
        <v>0</v>
      </c>
      <c r="G8362" s="30">
        <f t="shared" si="951"/>
        <v>0</v>
      </c>
      <c r="H8362" s="63">
        <f t="shared" si="952"/>
        <v>70950</v>
      </c>
      <c r="I8362" s="63"/>
      <c r="J8362" s="59">
        <f t="shared" si="953"/>
        <v>0</v>
      </c>
    </row>
    <row r="8363" spans="1:10">
      <c r="A8363" s="144">
        <v>16</v>
      </c>
      <c r="B8363" s="145" t="s">
        <v>39</v>
      </c>
      <c r="C8363" s="37"/>
      <c r="D8363" s="149">
        <v>80190</v>
      </c>
      <c r="E8363" s="28">
        <f t="shared" si="950"/>
        <v>0</v>
      </c>
      <c r="F8363" s="29">
        <v>0</v>
      </c>
      <c r="G8363" s="30">
        <f t="shared" si="951"/>
        <v>0</v>
      </c>
      <c r="H8363" s="63">
        <f t="shared" si="952"/>
        <v>74250</v>
      </c>
      <c r="I8363" s="63"/>
      <c r="J8363" s="59">
        <f t="shared" si="953"/>
        <v>0</v>
      </c>
    </row>
    <row r="8364" spans="1:10">
      <c r="A8364" s="144">
        <v>17</v>
      </c>
      <c r="B8364" s="145" t="s">
        <v>40</v>
      </c>
      <c r="C8364" s="37"/>
      <c r="D8364" s="149">
        <v>113832</v>
      </c>
      <c r="E8364" s="28">
        <f t="shared" si="950"/>
        <v>0</v>
      </c>
      <c r="F8364" s="29">
        <v>0</v>
      </c>
      <c r="G8364" s="30">
        <f t="shared" si="951"/>
        <v>0</v>
      </c>
      <c r="H8364" s="63">
        <f t="shared" si="952"/>
        <v>105400</v>
      </c>
      <c r="I8364" s="63"/>
      <c r="J8364" s="59">
        <f t="shared" si="953"/>
        <v>0</v>
      </c>
    </row>
    <row r="8365" spans="1:10" ht="17.25">
      <c r="A8365" s="144">
        <v>18</v>
      </c>
      <c r="B8365" s="145" t="s">
        <v>41</v>
      </c>
      <c r="C8365" s="37"/>
      <c r="D8365" s="150">
        <v>98010</v>
      </c>
      <c r="E8365" s="28">
        <f t="shared" si="950"/>
        <v>0</v>
      </c>
      <c r="F8365" s="29">
        <v>0</v>
      </c>
      <c r="G8365" s="30">
        <f t="shared" si="951"/>
        <v>0</v>
      </c>
      <c r="H8365" s="63">
        <f t="shared" si="952"/>
        <v>90750</v>
      </c>
      <c r="I8365" s="45"/>
      <c r="J8365" s="64"/>
    </row>
    <row r="8366" spans="1:10" ht="31.5">
      <c r="A8366" s="40"/>
      <c r="B8366" s="41" t="s">
        <v>42</v>
      </c>
      <c r="C8366" s="42">
        <f>SUM(C8348:C8365)</f>
        <v>10</v>
      </c>
      <c r="D8366" s="42"/>
      <c r="E8366" s="43">
        <f>SUM(E8348:E8365)</f>
        <v>880281</v>
      </c>
      <c r="F8366" s="43"/>
      <c r="G8366" s="44">
        <f>SUM(G8348:G8365)</f>
        <v>880281</v>
      </c>
      <c r="H8366" s="5"/>
      <c r="I8366" s="5"/>
      <c r="J8366" s="75">
        <f>J8365*0.08</f>
        <v>0</v>
      </c>
    </row>
    <row r="8367" spans="1:10" ht="31.5">
      <c r="A8367" s="46"/>
      <c r="B8367" s="47"/>
      <c r="C8367" s="48"/>
      <c r="D8367" s="48"/>
      <c r="E8367" s="49"/>
      <c r="F8367" s="49"/>
      <c r="G8367" s="151"/>
      <c r="H8367" s="6"/>
      <c r="I8367" s="6"/>
      <c r="J8367" s="76">
        <f>SUM(J8365:J8366)</f>
        <v>0</v>
      </c>
    </row>
    <row r="8368" spans="1:10" ht="18">
      <c r="A8368" s="283" t="s">
        <v>43</v>
      </c>
      <c r="B8368" s="283"/>
      <c r="C8368" s="284" t="s">
        <v>44</v>
      </c>
      <c r="D8368" s="284"/>
      <c r="E8368" s="54"/>
      <c r="F8368" s="54"/>
      <c r="G8368" s="55" t="s">
        <v>45</v>
      </c>
      <c r="H8368" s="141"/>
      <c r="I8368" s="141"/>
      <c r="J8368" s="141"/>
    </row>
    <row r="8371" spans="1:10" ht="15.75">
      <c r="A8371" s="279" t="s">
        <v>0</v>
      </c>
      <c r="B8371" s="279"/>
      <c r="C8371" s="279"/>
      <c r="D8371" s="279"/>
      <c r="E8371" s="279"/>
      <c r="F8371" s="279"/>
      <c r="G8371" s="279"/>
      <c r="H8371" s="141"/>
      <c r="I8371" s="141"/>
      <c r="J8371" s="141"/>
    </row>
    <row r="8372" spans="1:10" ht="15.75">
      <c r="A8372" s="279" t="s">
        <v>1</v>
      </c>
      <c r="B8372" s="279"/>
      <c r="C8372" s="279"/>
      <c r="D8372" s="279"/>
      <c r="E8372" s="279"/>
      <c r="F8372" s="279"/>
      <c r="G8372" s="279"/>
      <c r="H8372" s="1"/>
      <c r="I8372" s="1"/>
      <c r="J8372" s="71"/>
    </row>
    <row r="8373" spans="1:10" ht="15.75">
      <c r="A8373" s="279" t="s">
        <v>2</v>
      </c>
      <c r="B8373" s="279"/>
      <c r="C8373" s="279"/>
      <c r="D8373" s="279"/>
      <c r="E8373" s="279"/>
      <c r="F8373" s="279"/>
      <c r="G8373" s="279"/>
      <c r="H8373" s="1"/>
      <c r="I8373" s="1"/>
      <c r="J8373" s="71"/>
    </row>
    <row r="8374" spans="1:10" ht="15.75">
      <c r="A8374" s="279" t="s">
        <v>4</v>
      </c>
      <c r="B8374" s="279"/>
      <c r="C8374" s="279"/>
      <c r="D8374" s="279"/>
      <c r="E8374" s="279"/>
      <c r="F8374" s="279"/>
      <c r="G8374" s="279"/>
      <c r="H8374" s="1"/>
      <c r="I8374" s="1"/>
      <c r="J8374" s="71"/>
    </row>
    <row r="8375" spans="1:10" ht="27">
      <c r="A8375" s="280" t="s">
        <v>6</v>
      </c>
      <c r="B8375" s="280"/>
      <c r="C8375" s="280"/>
      <c r="D8375" s="280"/>
      <c r="E8375" s="280"/>
      <c r="F8375" s="280"/>
      <c r="G8375" s="280"/>
      <c r="H8375" s="2"/>
      <c r="I8375" s="2"/>
      <c r="J8375" s="72"/>
    </row>
    <row r="8376" spans="1:10" ht="27">
      <c r="A8376" s="142"/>
      <c r="B8376" s="142"/>
      <c r="C8376" s="281" t="s">
        <v>923</v>
      </c>
      <c r="D8376" s="281"/>
      <c r="E8376" s="281"/>
      <c r="F8376" s="281"/>
      <c r="G8376" s="281"/>
      <c r="H8376" s="68"/>
      <c r="I8376" s="68"/>
      <c r="J8376" s="71"/>
    </row>
    <row r="8377" spans="1:10" ht="15.75">
      <c r="A8377" s="11" t="s">
        <v>358</v>
      </c>
      <c r="B8377" s="12">
        <v>4138429150</v>
      </c>
      <c r="C8377" s="143"/>
      <c r="D8377" s="286"/>
      <c r="E8377" s="286"/>
      <c r="F8377" s="286"/>
      <c r="G8377" s="286"/>
      <c r="H8377" s="69" t="s">
        <v>161</v>
      </c>
      <c r="I8377" s="69"/>
      <c r="J8377" s="73"/>
    </row>
    <row r="8378" spans="1:10" ht="15.75">
      <c r="A8378" s="11" t="s">
        <v>9</v>
      </c>
      <c r="B8378" s="286" t="s">
        <v>943</v>
      </c>
      <c r="C8378" s="286"/>
      <c r="D8378" s="286"/>
      <c r="E8378" s="16"/>
      <c r="F8378" s="11"/>
      <c r="G8378" s="16"/>
      <c r="H8378" s="1"/>
      <c r="I8378" s="1"/>
      <c r="J8378" s="71"/>
    </row>
    <row r="8379" spans="1:10" ht="15.75">
      <c r="A8379" s="11" t="s">
        <v>11</v>
      </c>
      <c r="B8379" s="289" t="s">
        <v>944</v>
      </c>
      <c r="C8379" s="289"/>
      <c r="D8379" s="289"/>
      <c r="E8379" s="289"/>
      <c r="F8379" s="18"/>
      <c r="G8379" s="19"/>
      <c r="H8379" s="1"/>
      <c r="I8379" s="1"/>
      <c r="J8379" s="71"/>
    </row>
    <row r="8380" spans="1:10" ht="15.75">
      <c r="A8380" s="21" t="s">
        <v>14</v>
      </c>
      <c r="B8380" s="21" t="s">
        <v>16</v>
      </c>
      <c r="C8380" s="21"/>
      <c r="D8380" s="22" t="s">
        <v>18</v>
      </c>
      <c r="E8380" s="23" t="s">
        <v>19</v>
      </c>
      <c r="F8380" s="23" t="s">
        <v>20</v>
      </c>
      <c r="G8380" s="21" t="s">
        <v>21</v>
      </c>
      <c r="H8380" s="63"/>
      <c r="I8380" s="63"/>
      <c r="J8380" s="59">
        <f>H8380*C8381</f>
        <v>0</v>
      </c>
    </row>
    <row r="8381" spans="1:10">
      <c r="A8381" s="144">
        <v>1</v>
      </c>
      <c r="B8381" s="145" t="s">
        <v>23</v>
      </c>
      <c r="C8381" s="26">
        <v>7</v>
      </c>
      <c r="D8381" s="146">
        <v>79305</v>
      </c>
      <c r="E8381" s="28">
        <f t="shared" ref="E8381:E8398" si="954">D8381*C8381</f>
        <v>555135</v>
      </c>
      <c r="F8381" s="29">
        <v>0</v>
      </c>
      <c r="G8381" s="30">
        <f t="shared" ref="G8381:G8398" si="955">E8381-E8381*F8381</f>
        <v>555135</v>
      </c>
      <c r="H8381" s="63">
        <f t="shared" ref="H8381:H8398" si="956">D8381/1.08</f>
        <v>73430.555555555547</v>
      </c>
      <c r="I8381" s="63"/>
      <c r="J8381" s="59">
        <f>H8381*C8382</f>
        <v>0</v>
      </c>
    </row>
    <row r="8382" spans="1:10">
      <c r="A8382" s="144">
        <v>2</v>
      </c>
      <c r="B8382" s="145" t="s">
        <v>25</v>
      </c>
      <c r="C8382" s="32"/>
      <c r="D8382" s="147">
        <v>128591</v>
      </c>
      <c r="E8382" s="28">
        <f t="shared" si="954"/>
        <v>0</v>
      </c>
      <c r="F8382" s="29">
        <v>0</v>
      </c>
      <c r="G8382" s="30">
        <f t="shared" si="955"/>
        <v>0</v>
      </c>
      <c r="H8382" s="63">
        <f t="shared" si="956"/>
        <v>119065.74074074073</v>
      </c>
      <c r="I8382" s="63"/>
      <c r="J8382" s="59"/>
    </row>
    <row r="8383" spans="1:10">
      <c r="A8383" s="144">
        <v>3</v>
      </c>
      <c r="B8383" s="145" t="s">
        <v>26</v>
      </c>
      <c r="C8383" s="34"/>
      <c r="D8383" s="146">
        <v>60043</v>
      </c>
      <c r="E8383" s="28">
        <f t="shared" si="954"/>
        <v>0</v>
      </c>
      <c r="F8383" s="29">
        <v>0</v>
      </c>
      <c r="G8383" s="30">
        <f t="shared" si="955"/>
        <v>0</v>
      </c>
      <c r="H8383" s="63">
        <f t="shared" si="956"/>
        <v>55595.370370370365</v>
      </c>
      <c r="I8383" s="63"/>
      <c r="J8383" s="59"/>
    </row>
    <row r="8384" spans="1:10">
      <c r="A8384" s="144">
        <v>4</v>
      </c>
      <c r="B8384" s="145" t="s">
        <v>27</v>
      </c>
      <c r="C8384" s="106"/>
      <c r="D8384" s="146">
        <v>115781</v>
      </c>
      <c r="E8384" s="28">
        <f t="shared" si="954"/>
        <v>0</v>
      </c>
      <c r="F8384" s="29">
        <v>0</v>
      </c>
      <c r="G8384" s="30">
        <f t="shared" si="955"/>
        <v>0</v>
      </c>
      <c r="H8384" s="63">
        <f t="shared" si="956"/>
        <v>107204.62962962962</v>
      </c>
      <c r="I8384" s="63"/>
      <c r="J8384" s="59"/>
    </row>
    <row r="8385" spans="1:10">
      <c r="A8385" s="144">
        <v>5</v>
      </c>
      <c r="B8385" s="145" t="s">
        <v>28</v>
      </c>
      <c r="C8385" s="32"/>
      <c r="D8385" s="146">
        <v>119943</v>
      </c>
      <c r="E8385" s="28">
        <f t="shared" si="954"/>
        <v>0</v>
      </c>
      <c r="F8385" s="124">
        <v>0</v>
      </c>
      <c r="G8385" s="30">
        <f t="shared" si="955"/>
        <v>0</v>
      </c>
      <c r="H8385" s="63">
        <f t="shared" si="956"/>
        <v>111058.33333333333</v>
      </c>
      <c r="I8385" s="63"/>
      <c r="J8385" s="59"/>
    </row>
    <row r="8386" spans="1:10">
      <c r="A8386" s="144">
        <v>6</v>
      </c>
      <c r="B8386" s="145" t="s">
        <v>29</v>
      </c>
      <c r="C8386" s="26"/>
      <c r="D8386" s="146">
        <v>94810</v>
      </c>
      <c r="E8386" s="28">
        <f t="shared" si="954"/>
        <v>0</v>
      </c>
      <c r="F8386" s="29">
        <v>0</v>
      </c>
      <c r="G8386" s="30">
        <f t="shared" si="955"/>
        <v>0</v>
      </c>
      <c r="H8386" s="63">
        <f t="shared" si="956"/>
        <v>87787.037037037036</v>
      </c>
      <c r="I8386" s="63"/>
      <c r="J8386" s="59"/>
    </row>
    <row r="8387" spans="1:10">
      <c r="A8387" s="144">
        <v>7</v>
      </c>
      <c r="B8387" s="145" t="s">
        <v>30</v>
      </c>
      <c r="C8387" s="34"/>
      <c r="D8387" s="146">
        <v>141396</v>
      </c>
      <c r="E8387" s="28">
        <f t="shared" si="954"/>
        <v>0</v>
      </c>
      <c r="F8387" s="29">
        <v>0</v>
      </c>
      <c r="G8387" s="30">
        <f t="shared" si="955"/>
        <v>0</v>
      </c>
      <c r="H8387" s="63">
        <f t="shared" si="956"/>
        <v>130922.22222222222</v>
      </c>
      <c r="I8387" s="63"/>
      <c r="J8387" s="59"/>
    </row>
    <row r="8388" spans="1:10">
      <c r="A8388" s="144">
        <v>8</v>
      </c>
      <c r="B8388" s="145" t="s">
        <v>31</v>
      </c>
      <c r="C8388" s="26"/>
      <c r="D8388" s="146">
        <v>232931</v>
      </c>
      <c r="E8388" s="28">
        <f t="shared" si="954"/>
        <v>0</v>
      </c>
      <c r="F8388" s="29">
        <v>0</v>
      </c>
      <c r="G8388" s="30">
        <f t="shared" si="955"/>
        <v>0</v>
      </c>
      <c r="H8388" s="63">
        <f t="shared" si="956"/>
        <v>215676.85185185182</v>
      </c>
      <c r="I8388" s="63"/>
      <c r="J8388" s="59"/>
    </row>
    <row r="8389" spans="1:10">
      <c r="A8389" s="144">
        <v>9</v>
      </c>
      <c r="B8389" s="148" t="s">
        <v>32</v>
      </c>
      <c r="C8389" s="26"/>
      <c r="D8389" s="146">
        <v>101534</v>
      </c>
      <c r="E8389" s="28">
        <f t="shared" si="954"/>
        <v>0</v>
      </c>
      <c r="F8389" s="29">
        <v>0</v>
      </c>
      <c r="G8389" s="30">
        <f t="shared" si="955"/>
        <v>0</v>
      </c>
      <c r="H8389" s="63">
        <f t="shared" si="956"/>
        <v>94012.962962962964</v>
      </c>
      <c r="I8389" s="63"/>
      <c r="J8389" s="59"/>
    </row>
    <row r="8390" spans="1:10">
      <c r="A8390" s="144">
        <v>10</v>
      </c>
      <c r="B8390" s="148" t="s">
        <v>33</v>
      </c>
      <c r="C8390" s="37"/>
      <c r="D8390" s="147">
        <v>110148</v>
      </c>
      <c r="E8390" s="28">
        <f t="shared" si="954"/>
        <v>0</v>
      </c>
      <c r="F8390" s="29">
        <v>0</v>
      </c>
      <c r="G8390" s="30">
        <f t="shared" si="955"/>
        <v>0</v>
      </c>
      <c r="H8390" s="63">
        <f t="shared" si="956"/>
        <v>101988.88888888888</v>
      </c>
      <c r="I8390" s="63"/>
      <c r="J8390" s="59"/>
    </row>
    <row r="8391" spans="1:10">
      <c r="A8391" s="144">
        <v>11</v>
      </c>
      <c r="B8391" s="145" t="s">
        <v>34</v>
      </c>
      <c r="C8391" s="37"/>
      <c r="D8391" s="146">
        <v>54198</v>
      </c>
      <c r="E8391" s="28">
        <f t="shared" si="954"/>
        <v>0</v>
      </c>
      <c r="F8391" s="29">
        <v>0</v>
      </c>
      <c r="G8391" s="30">
        <f t="shared" si="955"/>
        <v>0</v>
      </c>
      <c r="H8391" s="63">
        <f t="shared" si="956"/>
        <v>50183.333333333328</v>
      </c>
      <c r="I8391" s="63"/>
      <c r="J8391" s="59">
        <f t="shared" ref="J8391:J8397" si="957">H8391*C8392</f>
        <v>0</v>
      </c>
    </row>
    <row r="8392" spans="1:10">
      <c r="A8392" s="144">
        <v>12</v>
      </c>
      <c r="B8392" s="145" t="s">
        <v>35</v>
      </c>
      <c r="C8392" s="37"/>
      <c r="D8392" s="146">
        <v>49680</v>
      </c>
      <c r="E8392" s="28">
        <f t="shared" si="954"/>
        <v>0</v>
      </c>
      <c r="F8392" s="29">
        <v>0</v>
      </c>
      <c r="G8392" s="30">
        <f t="shared" si="955"/>
        <v>0</v>
      </c>
      <c r="H8392" s="63">
        <f t="shared" si="956"/>
        <v>46000</v>
      </c>
      <c r="I8392" s="63"/>
      <c r="J8392" s="59">
        <f t="shared" si="957"/>
        <v>0</v>
      </c>
    </row>
    <row r="8393" spans="1:10">
      <c r="A8393" s="144">
        <v>13</v>
      </c>
      <c r="B8393" s="145" t="s">
        <v>36</v>
      </c>
      <c r="C8393" s="37"/>
      <c r="D8393" s="149">
        <v>64152</v>
      </c>
      <c r="E8393" s="28">
        <f t="shared" si="954"/>
        <v>0</v>
      </c>
      <c r="F8393" s="29">
        <v>0</v>
      </c>
      <c r="G8393" s="30">
        <f t="shared" si="955"/>
        <v>0</v>
      </c>
      <c r="H8393" s="63">
        <f t="shared" si="956"/>
        <v>59399.999999999993</v>
      </c>
      <c r="I8393" s="63"/>
      <c r="J8393" s="59">
        <f t="shared" si="957"/>
        <v>0</v>
      </c>
    </row>
    <row r="8394" spans="1:10">
      <c r="A8394" s="144">
        <v>14</v>
      </c>
      <c r="B8394" s="145" t="s">
        <v>37</v>
      </c>
      <c r="C8394" s="37"/>
      <c r="D8394" s="149">
        <v>65934</v>
      </c>
      <c r="E8394" s="28">
        <f t="shared" si="954"/>
        <v>0</v>
      </c>
      <c r="F8394" s="29">
        <v>0</v>
      </c>
      <c r="G8394" s="30">
        <f t="shared" si="955"/>
        <v>0</v>
      </c>
      <c r="H8394" s="63">
        <f t="shared" si="956"/>
        <v>61049.999999999993</v>
      </c>
      <c r="I8394" s="63"/>
      <c r="J8394" s="59">
        <f t="shared" si="957"/>
        <v>0</v>
      </c>
    </row>
    <row r="8395" spans="1:10">
      <c r="A8395" s="144">
        <v>15</v>
      </c>
      <c r="B8395" s="145" t="s">
        <v>38</v>
      </c>
      <c r="C8395" s="37"/>
      <c r="D8395" s="149">
        <v>76626</v>
      </c>
      <c r="E8395" s="28">
        <f t="shared" si="954"/>
        <v>0</v>
      </c>
      <c r="F8395" s="124">
        <v>0</v>
      </c>
      <c r="G8395" s="30">
        <f t="shared" si="955"/>
        <v>0</v>
      </c>
      <c r="H8395" s="63">
        <f t="shared" si="956"/>
        <v>70950</v>
      </c>
      <c r="I8395" s="63"/>
      <c r="J8395" s="59">
        <f t="shared" si="957"/>
        <v>0</v>
      </c>
    </row>
    <row r="8396" spans="1:10">
      <c r="A8396" s="144">
        <v>16</v>
      </c>
      <c r="B8396" s="145" t="s">
        <v>39</v>
      </c>
      <c r="C8396" s="37"/>
      <c r="D8396" s="149">
        <v>80190</v>
      </c>
      <c r="E8396" s="28">
        <f t="shared" si="954"/>
        <v>0</v>
      </c>
      <c r="F8396" s="29">
        <v>0</v>
      </c>
      <c r="G8396" s="30">
        <f t="shared" si="955"/>
        <v>0</v>
      </c>
      <c r="H8396" s="63">
        <f t="shared" si="956"/>
        <v>74250</v>
      </c>
      <c r="I8396" s="63"/>
      <c r="J8396" s="59">
        <f t="shared" si="957"/>
        <v>0</v>
      </c>
    </row>
    <row r="8397" spans="1:10">
      <c r="A8397" s="144">
        <v>17</v>
      </c>
      <c r="B8397" s="145" t="s">
        <v>40</v>
      </c>
      <c r="C8397" s="37"/>
      <c r="D8397" s="149">
        <v>113832</v>
      </c>
      <c r="E8397" s="28">
        <f t="shared" si="954"/>
        <v>0</v>
      </c>
      <c r="F8397" s="29">
        <v>0</v>
      </c>
      <c r="G8397" s="30">
        <f t="shared" si="955"/>
        <v>0</v>
      </c>
      <c r="H8397" s="63">
        <f t="shared" si="956"/>
        <v>105400</v>
      </c>
      <c r="I8397" s="63"/>
      <c r="J8397" s="59">
        <f t="shared" si="957"/>
        <v>0</v>
      </c>
    </row>
    <row r="8398" spans="1:10" ht="17.25">
      <c r="A8398" s="144">
        <v>18</v>
      </c>
      <c r="B8398" s="145" t="s">
        <v>41</v>
      </c>
      <c r="C8398" s="37"/>
      <c r="D8398" s="150">
        <v>98010</v>
      </c>
      <c r="E8398" s="28">
        <f t="shared" si="954"/>
        <v>0</v>
      </c>
      <c r="F8398" s="29">
        <v>0</v>
      </c>
      <c r="G8398" s="30">
        <f t="shared" si="955"/>
        <v>0</v>
      </c>
      <c r="H8398" s="63">
        <f t="shared" si="956"/>
        <v>90750</v>
      </c>
      <c r="I8398" s="45"/>
      <c r="J8398" s="64"/>
    </row>
    <row r="8399" spans="1:10" ht="31.5">
      <c r="A8399" s="40"/>
      <c r="B8399" s="41" t="s">
        <v>42</v>
      </c>
      <c r="C8399" s="42">
        <f>SUM(C8381:C8398)</f>
        <v>7</v>
      </c>
      <c r="D8399" s="42"/>
      <c r="E8399" s="43">
        <f>SUM(E8381:E8398)</f>
        <v>555135</v>
      </c>
      <c r="F8399" s="43"/>
      <c r="G8399" s="44">
        <f>SUM(G8381:G8398)</f>
        <v>555135</v>
      </c>
      <c r="H8399" s="5"/>
      <c r="I8399" s="5"/>
      <c r="J8399" s="75">
        <f>J8398*0.08</f>
        <v>0</v>
      </c>
    </row>
    <row r="8400" spans="1:10" ht="31.5">
      <c r="A8400" s="46"/>
      <c r="B8400" s="47"/>
      <c r="C8400" s="48"/>
      <c r="D8400" s="48"/>
      <c r="E8400" s="49"/>
      <c r="F8400" s="49"/>
      <c r="G8400" s="151"/>
      <c r="H8400" s="6"/>
      <c r="I8400" s="6"/>
      <c r="J8400" s="76">
        <f>SUM(J8398:J8399)</f>
        <v>0</v>
      </c>
    </row>
    <row r="8401" spans="1:10" ht="18">
      <c r="A8401" s="283" t="s">
        <v>43</v>
      </c>
      <c r="B8401" s="283"/>
      <c r="C8401" s="284" t="s">
        <v>44</v>
      </c>
      <c r="D8401" s="284"/>
      <c r="E8401" s="54"/>
      <c r="F8401" s="54"/>
      <c r="G8401" s="55" t="s">
        <v>45</v>
      </c>
      <c r="H8401" s="141"/>
      <c r="I8401" s="141"/>
      <c r="J8401" s="141"/>
    </row>
    <row r="8404" spans="1:10" ht="15.75">
      <c r="A8404" s="279" t="s">
        <v>0</v>
      </c>
      <c r="B8404" s="279"/>
      <c r="C8404" s="279"/>
      <c r="D8404" s="279"/>
      <c r="E8404" s="279"/>
      <c r="F8404" s="279"/>
      <c r="G8404" s="279"/>
      <c r="H8404" s="141"/>
      <c r="I8404" s="141"/>
      <c r="J8404" s="141"/>
    </row>
    <row r="8405" spans="1:10" ht="15.75">
      <c r="A8405" s="279" t="s">
        <v>1</v>
      </c>
      <c r="B8405" s="279"/>
      <c r="C8405" s="279"/>
      <c r="D8405" s="279"/>
      <c r="E8405" s="279"/>
      <c r="F8405" s="279"/>
      <c r="G8405" s="279"/>
      <c r="H8405" s="1"/>
      <c r="I8405" s="1"/>
      <c r="J8405" s="71"/>
    </row>
    <row r="8406" spans="1:10" ht="15.75">
      <c r="A8406" s="279" t="s">
        <v>2</v>
      </c>
      <c r="B8406" s="279"/>
      <c r="C8406" s="279"/>
      <c r="D8406" s="279"/>
      <c r="E8406" s="279"/>
      <c r="F8406" s="279"/>
      <c r="G8406" s="279"/>
      <c r="H8406" s="1"/>
      <c r="I8406" s="1"/>
      <c r="J8406" s="71"/>
    </row>
    <row r="8407" spans="1:10" ht="15.75">
      <c r="A8407" s="279" t="s">
        <v>4</v>
      </c>
      <c r="B8407" s="279"/>
      <c r="C8407" s="279"/>
      <c r="D8407" s="279"/>
      <c r="E8407" s="279"/>
      <c r="F8407" s="279"/>
      <c r="G8407" s="279"/>
      <c r="H8407" s="1"/>
      <c r="I8407" s="1"/>
      <c r="J8407" s="71"/>
    </row>
    <row r="8408" spans="1:10" ht="27">
      <c r="A8408" s="280" t="s">
        <v>6</v>
      </c>
      <c r="B8408" s="280"/>
      <c r="C8408" s="280"/>
      <c r="D8408" s="280"/>
      <c r="E8408" s="280"/>
      <c r="F8408" s="280"/>
      <c r="G8408" s="280"/>
      <c r="H8408" s="2"/>
      <c r="I8408" s="2"/>
      <c r="J8408" s="72"/>
    </row>
    <row r="8409" spans="1:10" ht="27">
      <c r="A8409" s="142"/>
      <c r="B8409" s="142"/>
      <c r="C8409" s="281" t="s">
        <v>923</v>
      </c>
      <c r="D8409" s="281"/>
      <c r="E8409" s="281"/>
      <c r="F8409" s="281"/>
      <c r="G8409" s="281"/>
      <c r="H8409" s="68"/>
      <c r="I8409" s="68"/>
      <c r="J8409" s="71"/>
    </row>
    <row r="8410" spans="1:10" ht="15.75">
      <c r="A8410" s="11" t="s">
        <v>358</v>
      </c>
      <c r="B8410" s="12">
        <v>4138431846</v>
      </c>
      <c r="C8410" s="143"/>
      <c r="D8410" s="286"/>
      <c r="E8410" s="286"/>
      <c r="F8410" s="286"/>
      <c r="G8410" s="286"/>
      <c r="H8410" s="69" t="s">
        <v>161</v>
      </c>
      <c r="I8410" s="69"/>
      <c r="J8410" s="73"/>
    </row>
    <row r="8411" spans="1:10" ht="15.75">
      <c r="A8411" s="11" t="s">
        <v>9</v>
      </c>
      <c r="B8411" s="286" t="s">
        <v>945</v>
      </c>
      <c r="C8411" s="286"/>
      <c r="D8411" s="286"/>
      <c r="E8411" s="16"/>
      <c r="F8411" s="11"/>
      <c r="G8411" s="16"/>
      <c r="H8411" s="1"/>
      <c r="I8411" s="1"/>
      <c r="J8411" s="71"/>
    </row>
    <row r="8412" spans="1:10" ht="15.75">
      <c r="A8412" s="11" t="s">
        <v>11</v>
      </c>
      <c r="B8412" s="289" t="s">
        <v>944</v>
      </c>
      <c r="C8412" s="289"/>
      <c r="D8412" s="289"/>
      <c r="E8412" s="289"/>
      <c r="F8412" s="18"/>
      <c r="G8412" s="19"/>
      <c r="H8412" s="1"/>
      <c r="I8412" s="1"/>
      <c r="J8412" s="71"/>
    </row>
    <row r="8413" spans="1:10" ht="15.75">
      <c r="A8413" s="21" t="s">
        <v>14</v>
      </c>
      <c r="B8413" s="21" t="s">
        <v>16</v>
      </c>
      <c r="C8413" s="21"/>
      <c r="D8413" s="22" t="s">
        <v>18</v>
      </c>
      <c r="E8413" s="23" t="s">
        <v>19</v>
      </c>
      <c r="F8413" s="23" t="s">
        <v>20</v>
      </c>
      <c r="G8413" s="21" t="s">
        <v>21</v>
      </c>
      <c r="H8413" s="63"/>
      <c r="I8413" s="63"/>
      <c r="J8413" s="59">
        <f>H8413*C8414</f>
        <v>0</v>
      </c>
    </row>
    <row r="8414" spans="1:10">
      <c r="A8414" s="144">
        <v>1</v>
      </c>
      <c r="B8414" s="145" t="s">
        <v>23</v>
      </c>
      <c r="C8414" s="26"/>
      <c r="D8414" s="146">
        <v>79305</v>
      </c>
      <c r="E8414" s="28">
        <f t="shared" ref="E8414:E8431" si="958">D8414*C8414</f>
        <v>0</v>
      </c>
      <c r="F8414" s="29">
        <v>0</v>
      </c>
      <c r="G8414" s="30">
        <f t="shared" ref="G8414:G8431" si="959">E8414-E8414*F8414</f>
        <v>0</v>
      </c>
      <c r="H8414" s="63">
        <f t="shared" ref="H8414:H8431" si="960">D8414/1.08</f>
        <v>73430.555555555547</v>
      </c>
      <c r="I8414" s="63"/>
      <c r="J8414" s="59">
        <f>H8414*C8415</f>
        <v>0</v>
      </c>
    </row>
    <row r="8415" spans="1:10">
      <c r="A8415" s="144">
        <v>2</v>
      </c>
      <c r="B8415" s="145" t="s">
        <v>25</v>
      </c>
      <c r="C8415" s="32"/>
      <c r="D8415" s="147">
        <v>128591</v>
      </c>
      <c r="E8415" s="28">
        <f t="shared" si="958"/>
        <v>0</v>
      </c>
      <c r="F8415" s="29">
        <v>0</v>
      </c>
      <c r="G8415" s="30">
        <f t="shared" si="959"/>
        <v>0</v>
      </c>
      <c r="H8415" s="63">
        <f t="shared" si="960"/>
        <v>119065.74074074073</v>
      </c>
      <c r="I8415" s="63"/>
      <c r="J8415" s="59"/>
    </row>
    <row r="8416" spans="1:10">
      <c r="A8416" s="144">
        <v>3</v>
      </c>
      <c r="B8416" s="145" t="s">
        <v>26</v>
      </c>
      <c r="C8416" s="34"/>
      <c r="D8416" s="146">
        <v>60043</v>
      </c>
      <c r="E8416" s="28">
        <f t="shared" si="958"/>
        <v>0</v>
      </c>
      <c r="F8416" s="29">
        <v>0</v>
      </c>
      <c r="G8416" s="30">
        <f t="shared" si="959"/>
        <v>0</v>
      </c>
      <c r="H8416" s="63">
        <f t="shared" si="960"/>
        <v>55595.370370370365</v>
      </c>
      <c r="I8416" s="63"/>
      <c r="J8416" s="59"/>
    </row>
    <row r="8417" spans="1:10">
      <c r="A8417" s="144">
        <v>4</v>
      </c>
      <c r="B8417" s="145" t="s">
        <v>27</v>
      </c>
      <c r="C8417" s="106"/>
      <c r="D8417" s="146">
        <v>115781</v>
      </c>
      <c r="E8417" s="28">
        <f t="shared" si="958"/>
        <v>0</v>
      </c>
      <c r="F8417" s="29">
        <v>0</v>
      </c>
      <c r="G8417" s="30">
        <f t="shared" si="959"/>
        <v>0</v>
      </c>
      <c r="H8417" s="63">
        <f t="shared" si="960"/>
        <v>107204.62962962962</v>
      </c>
      <c r="I8417" s="63"/>
      <c r="J8417" s="59"/>
    </row>
    <row r="8418" spans="1:10">
      <c r="A8418" s="144">
        <v>5</v>
      </c>
      <c r="B8418" s="145" t="s">
        <v>28</v>
      </c>
      <c r="C8418" s="32">
        <v>5</v>
      </c>
      <c r="D8418" s="146">
        <v>119943</v>
      </c>
      <c r="E8418" s="28">
        <f t="shared" si="958"/>
        <v>599715</v>
      </c>
      <c r="F8418" s="124">
        <v>0</v>
      </c>
      <c r="G8418" s="30">
        <f t="shared" si="959"/>
        <v>599715</v>
      </c>
      <c r="H8418" s="63">
        <f t="shared" si="960"/>
        <v>111058.33333333333</v>
      </c>
      <c r="I8418" s="63"/>
      <c r="J8418" s="59"/>
    </row>
    <row r="8419" spans="1:10">
      <c r="A8419" s="144">
        <v>6</v>
      </c>
      <c r="B8419" s="145" t="s">
        <v>29</v>
      </c>
      <c r="C8419" s="26"/>
      <c r="D8419" s="146">
        <v>94810</v>
      </c>
      <c r="E8419" s="28">
        <f t="shared" si="958"/>
        <v>0</v>
      </c>
      <c r="F8419" s="29">
        <v>0</v>
      </c>
      <c r="G8419" s="30">
        <f t="shared" si="959"/>
        <v>0</v>
      </c>
      <c r="H8419" s="63">
        <f t="shared" si="960"/>
        <v>87787.037037037036</v>
      </c>
      <c r="I8419" s="63"/>
      <c r="J8419" s="59"/>
    </row>
    <row r="8420" spans="1:10">
      <c r="A8420" s="144">
        <v>7</v>
      </c>
      <c r="B8420" s="145" t="s">
        <v>30</v>
      </c>
      <c r="C8420" s="34"/>
      <c r="D8420" s="146">
        <v>141396</v>
      </c>
      <c r="E8420" s="28">
        <f t="shared" si="958"/>
        <v>0</v>
      </c>
      <c r="F8420" s="29">
        <v>0</v>
      </c>
      <c r="G8420" s="30">
        <f t="shared" si="959"/>
        <v>0</v>
      </c>
      <c r="H8420" s="63">
        <f t="shared" si="960"/>
        <v>130922.22222222222</v>
      </c>
      <c r="I8420" s="63"/>
      <c r="J8420" s="59"/>
    </row>
    <row r="8421" spans="1:10">
      <c r="A8421" s="144">
        <v>8</v>
      </c>
      <c r="B8421" s="145" t="s">
        <v>31</v>
      </c>
      <c r="C8421" s="26"/>
      <c r="D8421" s="146">
        <v>232931</v>
      </c>
      <c r="E8421" s="28">
        <f t="shared" si="958"/>
        <v>0</v>
      </c>
      <c r="F8421" s="29">
        <v>0</v>
      </c>
      <c r="G8421" s="30">
        <f t="shared" si="959"/>
        <v>0</v>
      </c>
      <c r="H8421" s="63">
        <f t="shared" si="960"/>
        <v>215676.85185185182</v>
      </c>
      <c r="I8421" s="63"/>
      <c r="J8421" s="59"/>
    </row>
    <row r="8422" spans="1:10">
      <c r="A8422" s="144">
        <v>9</v>
      </c>
      <c r="B8422" s="148" t="s">
        <v>32</v>
      </c>
      <c r="C8422" s="26"/>
      <c r="D8422" s="146">
        <v>101534</v>
      </c>
      <c r="E8422" s="28">
        <f t="shared" si="958"/>
        <v>0</v>
      </c>
      <c r="F8422" s="29">
        <v>0</v>
      </c>
      <c r="G8422" s="30">
        <f t="shared" si="959"/>
        <v>0</v>
      </c>
      <c r="H8422" s="63">
        <f t="shared" si="960"/>
        <v>94012.962962962964</v>
      </c>
      <c r="I8422" s="63"/>
      <c r="J8422" s="59"/>
    </row>
    <row r="8423" spans="1:10">
      <c r="A8423" s="144">
        <v>10</v>
      </c>
      <c r="B8423" s="148" t="s">
        <v>33</v>
      </c>
      <c r="C8423" s="37"/>
      <c r="D8423" s="147">
        <v>110148</v>
      </c>
      <c r="E8423" s="28">
        <f t="shared" si="958"/>
        <v>0</v>
      </c>
      <c r="F8423" s="29">
        <v>0</v>
      </c>
      <c r="G8423" s="30">
        <f t="shared" si="959"/>
        <v>0</v>
      </c>
      <c r="H8423" s="63">
        <f t="shared" si="960"/>
        <v>101988.88888888888</v>
      </c>
      <c r="I8423" s="63"/>
      <c r="J8423" s="59"/>
    </row>
    <row r="8424" spans="1:10">
      <c r="A8424" s="144">
        <v>11</v>
      </c>
      <c r="B8424" s="145" t="s">
        <v>34</v>
      </c>
      <c r="C8424" s="37"/>
      <c r="D8424" s="146">
        <v>54198</v>
      </c>
      <c r="E8424" s="28">
        <f t="shared" si="958"/>
        <v>0</v>
      </c>
      <c r="F8424" s="29">
        <v>0</v>
      </c>
      <c r="G8424" s="30">
        <f t="shared" si="959"/>
        <v>0</v>
      </c>
      <c r="H8424" s="63">
        <f t="shared" si="960"/>
        <v>50183.333333333328</v>
      </c>
      <c r="I8424" s="63"/>
      <c r="J8424" s="59">
        <f t="shared" ref="J8424:J8430" si="961">H8424*C8425</f>
        <v>0</v>
      </c>
    </row>
    <row r="8425" spans="1:10">
      <c r="A8425" s="144">
        <v>12</v>
      </c>
      <c r="B8425" s="145" t="s">
        <v>35</v>
      </c>
      <c r="C8425" s="37"/>
      <c r="D8425" s="146">
        <v>49680</v>
      </c>
      <c r="E8425" s="28">
        <f t="shared" si="958"/>
        <v>0</v>
      </c>
      <c r="F8425" s="29">
        <v>0</v>
      </c>
      <c r="G8425" s="30">
        <f t="shared" si="959"/>
        <v>0</v>
      </c>
      <c r="H8425" s="63">
        <f t="shared" si="960"/>
        <v>46000</v>
      </c>
      <c r="I8425" s="63"/>
      <c r="J8425" s="59">
        <f t="shared" si="961"/>
        <v>0</v>
      </c>
    </row>
    <row r="8426" spans="1:10">
      <c r="A8426" s="144">
        <v>13</v>
      </c>
      <c r="B8426" s="145" t="s">
        <v>36</v>
      </c>
      <c r="C8426" s="37"/>
      <c r="D8426" s="149">
        <v>64152</v>
      </c>
      <c r="E8426" s="28">
        <f t="shared" si="958"/>
        <v>0</v>
      </c>
      <c r="F8426" s="29">
        <v>0</v>
      </c>
      <c r="G8426" s="30">
        <f t="shared" si="959"/>
        <v>0</v>
      </c>
      <c r="H8426" s="63">
        <f t="shared" si="960"/>
        <v>59399.999999999993</v>
      </c>
      <c r="I8426" s="63"/>
      <c r="J8426" s="59">
        <f t="shared" si="961"/>
        <v>0</v>
      </c>
    </row>
    <row r="8427" spans="1:10">
      <c r="A8427" s="144">
        <v>14</v>
      </c>
      <c r="B8427" s="145" t="s">
        <v>37</v>
      </c>
      <c r="C8427" s="37"/>
      <c r="D8427" s="149">
        <v>65934</v>
      </c>
      <c r="E8427" s="28">
        <f t="shared" si="958"/>
        <v>0</v>
      </c>
      <c r="F8427" s="29">
        <v>0</v>
      </c>
      <c r="G8427" s="30">
        <f t="shared" si="959"/>
        <v>0</v>
      </c>
      <c r="H8427" s="63">
        <f t="shared" si="960"/>
        <v>61049.999999999993</v>
      </c>
      <c r="I8427" s="63"/>
      <c r="J8427" s="59">
        <f t="shared" si="961"/>
        <v>0</v>
      </c>
    </row>
    <row r="8428" spans="1:10">
      <c r="A8428" s="144">
        <v>15</v>
      </c>
      <c r="B8428" s="145" t="s">
        <v>38</v>
      </c>
      <c r="C8428" s="37"/>
      <c r="D8428" s="149">
        <v>76626</v>
      </c>
      <c r="E8428" s="28">
        <f t="shared" si="958"/>
        <v>0</v>
      </c>
      <c r="F8428" s="124">
        <v>0</v>
      </c>
      <c r="G8428" s="30">
        <f t="shared" si="959"/>
        <v>0</v>
      </c>
      <c r="H8428" s="63">
        <f t="shared" si="960"/>
        <v>70950</v>
      </c>
      <c r="I8428" s="63"/>
      <c r="J8428" s="59">
        <f t="shared" si="961"/>
        <v>0</v>
      </c>
    </row>
    <row r="8429" spans="1:10">
      <c r="A8429" s="144">
        <v>16</v>
      </c>
      <c r="B8429" s="145" t="s">
        <v>39</v>
      </c>
      <c r="C8429" s="37"/>
      <c r="D8429" s="149">
        <v>80190</v>
      </c>
      <c r="E8429" s="28">
        <f t="shared" si="958"/>
        <v>0</v>
      </c>
      <c r="F8429" s="29">
        <v>0</v>
      </c>
      <c r="G8429" s="30">
        <f t="shared" si="959"/>
        <v>0</v>
      </c>
      <c r="H8429" s="63">
        <f t="shared" si="960"/>
        <v>74250</v>
      </c>
      <c r="I8429" s="63"/>
      <c r="J8429" s="59">
        <f t="shared" si="961"/>
        <v>0</v>
      </c>
    </row>
    <row r="8430" spans="1:10">
      <c r="A8430" s="144">
        <v>17</v>
      </c>
      <c r="B8430" s="145" t="s">
        <v>40</v>
      </c>
      <c r="C8430" s="37"/>
      <c r="D8430" s="149">
        <v>113832</v>
      </c>
      <c r="E8430" s="28">
        <f t="shared" si="958"/>
        <v>0</v>
      </c>
      <c r="F8430" s="29">
        <v>0</v>
      </c>
      <c r="G8430" s="30">
        <f t="shared" si="959"/>
        <v>0</v>
      </c>
      <c r="H8430" s="63">
        <f t="shared" si="960"/>
        <v>105400</v>
      </c>
      <c r="I8430" s="63"/>
      <c r="J8430" s="59">
        <f t="shared" si="961"/>
        <v>0</v>
      </c>
    </row>
    <row r="8431" spans="1:10" ht="17.25">
      <c r="A8431" s="144">
        <v>18</v>
      </c>
      <c r="B8431" s="145" t="s">
        <v>41</v>
      </c>
      <c r="C8431" s="37"/>
      <c r="D8431" s="150">
        <v>98010</v>
      </c>
      <c r="E8431" s="28">
        <f t="shared" si="958"/>
        <v>0</v>
      </c>
      <c r="F8431" s="29">
        <v>0</v>
      </c>
      <c r="G8431" s="30">
        <f t="shared" si="959"/>
        <v>0</v>
      </c>
      <c r="H8431" s="63">
        <f t="shared" si="960"/>
        <v>90750</v>
      </c>
      <c r="I8431" s="45"/>
      <c r="J8431" s="64"/>
    </row>
    <row r="8432" spans="1:10" ht="31.5">
      <c r="A8432" s="40"/>
      <c r="B8432" s="41" t="s">
        <v>42</v>
      </c>
      <c r="C8432" s="42">
        <f>SUM(C8414:C8431)</f>
        <v>5</v>
      </c>
      <c r="D8432" s="42"/>
      <c r="E8432" s="43">
        <f>SUM(E8414:E8431)</f>
        <v>599715</v>
      </c>
      <c r="F8432" s="43"/>
      <c r="G8432" s="44">
        <f>SUM(G8414:G8431)</f>
        <v>599715</v>
      </c>
      <c r="H8432" s="5"/>
      <c r="I8432" s="5"/>
      <c r="J8432" s="75">
        <f>J8431*0.08</f>
        <v>0</v>
      </c>
    </row>
    <row r="8433" spans="1:10" ht="31.5">
      <c r="A8433" s="46"/>
      <c r="B8433" s="47"/>
      <c r="C8433" s="48"/>
      <c r="D8433" s="48"/>
      <c r="E8433" s="49"/>
      <c r="F8433" s="49"/>
      <c r="G8433" s="151"/>
      <c r="H8433" s="6"/>
      <c r="I8433" s="6"/>
      <c r="J8433" s="76">
        <f>SUM(J8431:J8432)</f>
        <v>0</v>
      </c>
    </row>
    <row r="8434" spans="1:10" ht="18">
      <c r="A8434" s="283" t="s">
        <v>43</v>
      </c>
      <c r="B8434" s="283"/>
      <c r="C8434" s="284" t="s">
        <v>44</v>
      </c>
      <c r="D8434" s="284"/>
      <c r="E8434" s="54"/>
      <c r="F8434" s="54"/>
      <c r="G8434" s="55" t="s">
        <v>45</v>
      </c>
      <c r="H8434" s="141"/>
      <c r="I8434" s="141"/>
      <c r="J8434" s="141"/>
    </row>
    <row r="8437" spans="1:10" ht="15.75">
      <c r="A8437" s="279" t="s">
        <v>0</v>
      </c>
      <c r="B8437" s="279"/>
      <c r="C8437" s="279"/>
      <c r="D8437" s="279"/>
      <c r="E8437" s="279"/>
      <c r="F8437" s="279"/>
      <c r="G8437" s="279"/>
      <c r="H8437" s="141"/>
      <c r="I8437" s="141"/>
      <c r="J8437" s="141"/>
    </row>
    <row r="8438" spans="1:10" ht="15.75">
      <c r="A8438" s="279" t="s">
        <v>1</v>
      </c>
      <c r="B8438" s="279"/>
      <c r="C8438" s="279"/>
      <c r="D8438" s="279"/>
      <c r="E8438" s="279"/>
      <c r="F8438" s="279"/>
      <c r="G8438" s="279"/>
      <c r="H8438" s="1"/>
      <c r="I8438" s="1"/>
      <c r="J8438" s="71"/>
    </row>
    <row r="8439" spans="1:10" ht="15.75">
      <c r="A8439" s="279" t="s">
        <v>2</v>
      </c>
      <c r="B8439" s="279"/>
      <c r="C8439" s="279"/>
      <c r="D8439" s="279"/>
      <c r="E8439" s="279"/>
      <c r="F8439" s="279"/>
      <c r="G8439" s="279"/>
      <c r="H8439" s="1"/>
      <c r="I8439" s="1"/>
      <c r="J8439" s="71"/>
    </row>
    <row r="8440" spans="1:10" ht="15.75">
      <c r="A8440" s="279" t="s">
        <v>4</v>
      </c>
      <c r="B8440" s="279"/>
      <c r="C8440" s="279"/>
      <c r="D8440" s="279"/>
      <c r="E8440" s="279"/>
      <c r="F8440" s="279"/>
      <c r="G8440" s="279"/>
      <c r="H8440" s="1"/>
      <c r="I8440" s="1"/>
      <c r="J8440" s="71"/>
    </row>
    <row r="8441" spans="1:10" ht="27">
      <c r="A8441" s="280" t="s">
        <v>6</v>
      </c>
      <c r="B8441" s="280"/>
      <c r="C8441" s="280"/>
      <c r="D8441" s="280"/>
      <c r="E8441" s="280"/>
      <c r="F8441" s="280"/>
      <c r="G8441" s="280"/>
      <c r="H8441" s="2"/>
      <c r="I8441" s="2"/>
      <c r="J8441" s="72"/>
    </row>
    <row r="8442" spans="1:10" ht="27">
      <c r="A8442" s="142"/>
      <c r="B8442" s="142"/>
      <c r="C8442" s="281" t="s">
        <v>923</v>
      </c>
      <c r="D8442" s="281"/>
      <c r="E8442" s="281"/>
      <c r="F8442" s="281"/>
      <c r="G8442" s="281"/>
      <c r="H8442" s="68"/>
      <c r="I8442" s="68"/>
      <c r="J8442" s="71"/>
    </row>
    <row r="8443" spans="1:10" ht="15.75">
      <c r="A8443" s="11" t="s">
        <v>358</v>
      </c>
      <c r="B8443" s="12">
        <v>4138395180</v>
      </c>
      <c r="C8443" s="143"/>
      <c r="D8443" s="286"/>
      <c r="E8443" s="286"/>
      <c r="F8443" s="286"/>
      <c r="G8443" s="286"/>
      <c r="H8443" s="69" t="s">
        <v>161</v>
      </c>
      <c r="I8443" s="69"/>
      <c r="J8443" s="73"/>
    </row>
    <row r="8444" spans="1:10" ht="15.75">
      <c r="A8444" s="11" t="s">
        <v>9</v>
      </c>
      <c r="B8444" s="286" t="s">
        <v>946</v>
      </c>
      <c r="C8444" s="286"/>
      <c r="D8444" s="286"/>
      <c r="E8444" s="16"/>
      <c r="F8444" s="11"/>
      <c r="G8444" s="16"/>
      <c r="H8444" s="1"/>
      <c r="I8444" s="1"/>
      <c r="J8444" s="71"/>
    </row>
    <row r="8445" spans="1:10" ht="15.75">
      <c r="A8445" s="11" t="s">
        <v>11</v>
      </c>
      <c r="B8445" s="289" t="s">
        <v>944</v>
      </c>
      <c r="C8445" s="289"/>
      <c r="D8445" s="289"/>
      <c r="E8445" s="289"/>
      <c r="F8445" s="18"/>
      <c r="G8445" s="19"/>
      <c r="H8445" s="1"/>
      <c r="I8445" s="1"/>
      <c r="J8445" s="71"/>
    </row>
    <row r="8446" spans="1:10" ht="15.75">
      <c r="A8446" s="21" t="s">
        <v>14</v>
      </c>
      <c r="B8446" s="21" t="s">
        <v>16</v>
      </c>
      <c r="C8446" s="21"/>
      <c r="D8446" s="22" t="s">
        <v>18</v>
      </c>
      <c r="E8446" s="23" t="s">
        <v>19</v>
      </c>
      <c r="F8446" s="23" t="s">
        <v>20</v>
      </c>
      <c r="G8446" s="21" t="s">
        <v>21</v>
      </c>
      <c r="H8446" s="63"/>
      <c r="I8446" s="63"/>
      <c r="J8446" s="59">
        <f>H8446*C8447</f>
        <v>0</v>
      </c>
    </row>
    <row r="8447" spans="1:10">
      <c r="A8447" s="144">
        <v>1</v>
      </c>
      <c r="B8447" s="145" t="s">
        <v>23</v>
      </c>
      <c r="C8447" s="26">
        <v>3</v>
      </c>
      <c r="D8447" s="146">
        <v>79305</v>
      </c>
      <c r="E8447" s="28">
        <f t="shared" ref="E8447:E8464" si="962">D8447*C8447</f>
        <v>237915</v>
      </c>
      <c r="F8447" s="29">
        <v>0</v>
      </c>
      <c r="G8447" s="30">
        <f t="shared" ref="G8447:G8464" si="963">E8447-E8447*F8447</f>
        <v>237915</v>
      </c>
      <c r="H8447" s="63">
        <f t="shared" ref="H8447:H8464" si="964">D8447/1.08</f>
        <v>73430.555555555547</v>
      </c>
      <c r="I8447" s="63"/>
      <c r="J8447" s="59">
        <f>H8447*C8448</f>
        <v>0</v>
      </c>
    </row>
    <row r="8448" spans="1:10">
      <c r="A8448" s="144">
        <v>2</v>
      </c>
      <c r="B8448" s="145" t="s">
        <v>25</v>
      </c>
      <c r="C8448" s="32"/>
      <c r="D8448" s="147">
        <v>128591</v>
      </c>
      <c r="E8448" s="28">
        <f t="shared" si="962"/>
        <v>0</v>
      </c>
      <c r="F8448" s="29">
        <v>0</v>
      </c>
      <c r="G8448" s="30">
        <f t="shared" si="963"/>
        <v>0</v>
      </c>
      <c r="H8448" s="63">
        <f t="shared" si="964"/>
        <v>119065.74074074073</v>
      </c>
      <c r="I8448" s="63"/>
      <c r="J8448" s="59"/>
    </row>
    <row r="8449" spans="1:10">
      <c r="A8449" s="144">
        <v>3</v>
      </c>
      <c r="B8449" s="145" t="s">
        <v>26</v>
      </c>
      <c r="C8449" s="34"/>
      <c r="D8449" s="146">
        <v>60043</v>
      </c>
      <c r="E8449" s="28">
        <f t="shared" si="962"/>
        <v>0</v>
      </c>
      <c r="F8449" s="29">
        <v>0</v>
      </c>
      <c r="G8449" s="30">
        <f t="shared" si="963"/>
        <v>0</v>
      </c>
      <c r="H8449" s="63">
        <f t="shared" si="964"/>
        <v>55595.370370370365</v>
      </c>
      <c r="I8449" s="63"/>
      <c r="J8449" s="59"/>
    </row>
    <row r="8450" spans="1:10">
      <c r="A8450" s="144">
        <v>4</v>
      </c>
      <c r="B8450" s="145" t="s">
        <v>27</v>
      </c>
      <c r="C8450" s="106"/>
      <c r="D8450" s="146">
        <v>115781</v>
      </c>
      <c r="E8450" s="28">
        <f t="shared" si="962"/>
        <v>0</v>
      </c>
      <c r="F8450" s="29">
        <v>0</v>
      </c>
      <c r="G8450" s="30">
        <f t="shared" si="963"/>
        <v>0</v>
      </c>
      <c r="H8450" s="63">
        <f t="shared" si="964"/>
        <v>107204.62962962962</v>
      </c>
      <c r="I8450" s="63"/>
      <c r="J8450" s="59"/>
    </row>
    <row r="8451" spans="1:10">
      <c r="A8451" s="144">
        <v>5</v>
      </c>
      <c r="B8451" s="145" t="s">
        <v>28</v>
      </c>
      <c r="C8451" s="32">
        <v>3</v>
      </c>
      <c r="D8451" s="146">
        <v>119943</v>
      </c>
      <c r="E8451" s="28">
        <f t="shared" si="962"/>
        <v>359829</v>
      </c>
      <c r="F8451" s="124">
        <v>0</v>
      </c>
      <c r="G8451" s="30">
        <f t="shared" si="963"/>
        <v>359829</v>
      </c>
      <c r="H8451" s="63">
        <f t="shared" si="964"/>
        <v>111058.33333333333</v>
      </c>
      <c r="I8451" s="63"/>
      <c r="J8451" s="59"/>
    </row>
    <row r="8452" spans="1:10">
      <c r="A8452" s="144">
        <v>6</v>
      </c>
      <c r="B8452" s="145" t="s">
        <v>29</v>
      </c>
      <c r="C8452" s="26"/>
      <c r="D8452" s="146">
        <v>94810</v>
      </c>
      <c r="E8452" s="28">
        <f t="shared" si="962"/>
        <v>0</v>
      </c>
      <c r="F8452" s="29">
        <v>0</v>
      </c>
      <c r="G8452" s="30">
        <f t="shared" si="963"/>
        <v>0</v>
      </c>
      <c r="H8452" s="63">
        <f t="shared" si="964"/>
        <v>87787.037037037036</v>
      </c>
      <c r="I8452" s="63"/>
      <c r="J8452" s="59"/>
    </row>
    <row r="8453" spans="1:10">
      <c r="A8453" s="144">
        <v>7</v>
      </c>
      <c r="B8453" s="145" t="s">
        <v>30</v>
      </c>
      <c r="C8453" s="34"/>
      <c r="D8453" s="146">
        <v>141396</v>
      </c>
      <c r="E8453" s="28">
        <f t="shared" si="962"/>
        <v>0</v>
      </c>
      <c r="F8453" s="29">
        <v>0</v>
      </c>
      <c r="G8453" s="30">
        <f t="shared" si="963"/>
        <v>0</v>
      </c>
      <c r="H8453" s="63">
        <f t="shared" si="964"/>
        <v>130922.22222222222</v>
      </c>
      <c r="I8453" s="63"/>
      <c r="J8453" s="59"/>
    </row>
    <row r="8454" spans="1:10">
      <c r="A8454" s="144">
        <v>8</v>
      </c>
      <c r="B8454" s="145" t="s">
        <v>31</v>
      </c>
      <c r="C8454" s="26"/>
      <c r="D8454" s="146">
        <v>232931</v>
      </c>
      <c r="E8454" s="28">
        <f t="shared" si="962"/>
        <v>0</v>
      </c>
      <c r="F8454" s="29">
        <v>0</v>
      </c>
      <c r="G8454" s="30">
        <f t="shared" si="963"/>
        <v>0</v>
      </c>
      <c r="H8454" s="63">
        <f t="shared" si="964"/>
        <v>215676.85185185182</v>
      </c>
      <c r="I8454" s="63"/>
      <c r="J8454" s="59"/>
    </row>
    <row r="8455" spans="1:10">
      <c r="A8455" s="144">
        <v>9</v>
      </c>
      <c r="B8455" s="148" t="s">
        <v>32</v>
      </c>
      <c r="C8455" s="26"/>
      <c r="D8455" s="146">
        <v>101534</v>
      </c>
      <c r="E8455" s="28">
        <f t="shared" si="962"/>
        <v>0</v>
      </c>
      <c r="F8455" s="29">
        <v>0</v>
      </c>
      <c r="G8455" s="30">
        <f t="shared" si="963"/>
        <v>0</v>
      </c>
      <c r="H8455" s="63">
        <f t="shared" si="964"/>
        <v>94012.962962962964</v>
      </c>
      <c r="I8455" s="63"/>
      <c r="J8455" s="59"/>
    </row>
    <row r="8456" spans="1:10">
      <c r="A8456" s="144">
        <v>10</v>
      </c>
      <c r="B8456" s="148" t="s">
        <v>33</v>
      </c>
      <c r="C8456" s="37"/>
      <c r="D8456" s="147">
        <v>110148</v>
      </c>
      <c r="E8456" s="28">
        <f t="shared" si="962"/>
        <v>0</v>
      </c>
      <c r="F8456" s="29">
        <v>0</v>
      </c>
      <c r="G8456" s="30">
        <f t="shared" si="963"/>
        <v>0</v>
      </c>
      <c r="H8456" s="63">
        <f t="shared" si="964"/>
        <v>101988.88888888888</v>
      </c>
      <c r="I8456" s="63"/>
      <c r="J8456" s="59"/>
    </row>
    <row r="8457" spans="1:10">
      <c r="A8457" s="144">
        <v>11</v>
      </c>
      <c r="B8457" s="145" t="s">
        <v>34</v>
      </c>
      <c r="C8457" s="37"/>
      <c r="D8457" s="146">
        <v>54198</v>
      </c>
      <c r="E8457" s="28">
        <f t="shared" si="962"/>
        <v>0</v>
      </c>
      <c r="F8457" s="29">
        <v>0</v>
      </c>
      <c r="G8457" s="30">
        <f t="shared" si="963"/>
        <v>0</v>
      </c>
      <c r="H8457" s="63">
        <f t="shared" si="964"/>
        <v>50183.333333333328</v>
      </c>
      <c r="I8457" s="63"/>
      <c r="J8457" s="59">
        <f t="shared" ref="J8457:J8463" si="965">H8457*C8458</f>
        <v>0</v>
      </c>
    </row>
    <row r="8458" spans="1:10">
      <c r="A8458" s="144">
        <v>12</v>
      </c>
      <c r="B8458" s="145" t="s">
        <v>35</v>
      </c>
      <c r="C8458" s="37"/>
      <c r="D8458" s="146">
        <v>49680</v>
      </c>
      <c r="E8458" s="28">
        <f t="shared" si="962"/>
        <v>0</v>
      </c>
      <c r="F8458" s="29">
        <v>0</v>
      </c>
      <c r="G8458" s="30">
        <f t="shared" si="963"/>
        <v>0</v>
      </c>
      <c r="H8458" s="63">
        <f t="shared" si="964"/>
        <v>46000</v>
      </c>
      <c r="I8458" s="63"/>
      <c r="J8458" s="59">
        <f t="shared" si="965"/>
        <v>0</v>
      </c>
    </row>
    <row r="8459" spans="1:10">
      <c r="A8459" s="144">
        <v>13</v>
      </c>
      <c r="B8459" s="145" t="s">
        <v>36</v>
      </c>
      <c r="C8459" s="37"/>
      <c r="D8459" s="149">
        <v>64152</v>
      </c>
      <c r="E8459" s="28">
        <f t="shared" si="962"/>
        <v>0</v>
      </c>
      <c r="F8459" s="29">
        <v>0</v>
      </c>
      <c r="G8459" s="30">
        <f t="shared" si="963"/>
        <v>0</v>
      </c>
      <c r="H8459" s="63">
        <f t="shared" si="964"/>
        <v>59399.999999999993</v>
      </c>
      <c r="I8459" s="63"/>
      <c r="J8459" s="59">
        <f t="shared" si="965"/>
        <v>0</v>
      </c>
    </row>
    <row r="8460" spans="1:10">
      <c r="A8460" s="144">
        <v>14</v>
      </c>
      <c r="B8460" s="145" t="s">
        <v>37</v>
      </c>
      <c r="C8460" s="37"/>
      <c r="D8460" s="149">
        <v>65934</v>
      </c>
      <c r="E8460" s="28">
        <f t="shared" si="962"/>
        <v>0</v>
      </c>
      <c r="F8460" s="29">
        <v>0</v>
      </c>
      <c r="G8460" s="30">
        <f t="shared" si="963"/>
        <v>0</v>
      </c>
      <c r="H8460" s="63">
        <f t="shared" si="964"/>
        <v>61049.999999999993</v>
      </c>
      <c r="I8460" s="63"/>
      <c r="J8460" s="59">
        <f t="shared" si="965"/>
        <v>0</v>
      </c>
    </row>
    <row r="8461" spans="1:10">
      <c r="A8461" s="144">
        <v>15</v>
      </c>
      <c r="B8461" s="145" t="s">
        <v>38</v>
      </c>
      <c r="C8461" s="37"/>
      <c r="D8461" s="149">
        <v>76626</v>
      </c>
      <c r="E8461" s="28">
        <f t="shared" si="962"/>
        <v>0</v>
      </c>
      <c r="F8461" s="124">
        <v>0</v>
      </c>
      <c r="G8461" s="30">
        <f t="shared" si="963"/>
        <v>0</v>
      </c>
      <c r="H8461" s="63">
        <f t="shared" si="964"/>
        <v>70950</v>
      </c>
      <c r="I8461" s="63"/>
      <c r="J8461" s="59">
        <f t="shared" si="965"/>
        <v>0</v>
      </c>
    </row>
    <row r="8462" spans="1:10">
      <c r="A8462" s="144">
        <v>16</v>
      </c>
      <c r="B8462" s="145" t="s">
        <v>39</v>
      </c>
      <c r="C8462" s="37"/>
      <c r="D8462" s="149">
        <v>80190</v>
      </c>
      <c r="E8462" s="28">
        <f t="shared" si="962"/>
        <v>0</v>
      </c>
      <c r="F8462" s="29">
        <v>0</v>
      </c>
      <c r="G8462" s="30">
        <f t="shared" si="963"/>
        <v>0</v>
      </c>
      <c r="H8462" s="63">
        <f t="shared" si="964"/>
        <v>74250</v>
      </c>
      <c r="I8462" s="63"/>
      <c r="J8462" s="59">
        <f t="shared" si="965"/>
        <v>0</v>
      </c>
    </row>
    <row r="8463" spans="1:10">
      <c r="A8463" s="144">
        <v>17</v>
      </c>
      <c r="B8463" s="145" t="s">
        <v>40</v>
      </c>
      <c r="C8463" s="37"/>
      <c r="D8463" s="149">
        <v>113832</v>
      </c>
      <c r="E8463" s="28">
        <f t="shared" si="962"/>
        <v>0</v>
      </c>
      <c r="F8463" s="29">
        <v>0</v>
      </c>
      <c r="G8463" s="30">
        <f t="shared" si="963"/>
        <v>0</v>
      </c>
      <c r="H8463" s="63">
        <f t="shared" si="964"/>
        <v>105400</v>
      </c>
      <c r="I8463" s="63"/>
      <c r="J8463" s="59">
        <f t="shared" si="965"/>
        <v>0</v>
      </c>
    </row>
    <row r="8464" spans="1:10" ht="17.25">
      <c r="A8464" s="144">
        <v>18</v>
      </c>
      <c r="B8464" s="145" t="s">
        <v>41</v>
      </c>
      <c r="C8464" s="37"/>
      <c r="D8464" s="150">
        <v>98010</v>
      </c>
      <c r="E8464" s="28">
        <f t="shared" si="962"/>
        <v>0</v>
      </c>
      <c r="F8464" s="29">
        <v>0</v>
      </c>
      <c r="G8464" s="30">
        <f t="shared" si="963"/>
        <v>0</v>
      </c>
      <c r="H8464" s="63">
        <f t="shared" si="964"/>
        <v>90750</v>
      </c>
      <c r="I8464" s="45"/>
      <c r="J8464" s="64"/>
    </row>
    <row r="8465" spans="1:10" ht="31.5">
      <c r="A8465" s="40"/>
      <c r="B8465" s="41" t="s">
        <v>42</v>
      </c>
      <c r="C8465" s="42">
        <f>SUM(C8447:C8464)</f>
        <v>6</v>
      </c>
      <c r="D8465" s="42"/>
      <c r="E8465" s="43">
        <f>SUM(E8447:E8464)</f>
        <v>597744</v>
      </c>
      <c r="F8465" s="43"/>
      <c r="G8465" s="44">
        <f>SUM(G8447:G8464)</f>
        <v>597744</v>
      </c>
      <c r="H8465" s="5"/>
      <c r="I8465" s="5"/>
      <c r="J8465" s="75">
        <f>J8464*0.08</f>
        <v>0</v>
      </c>
    </row>
    <row r="8466" spans="1:10" ht="31.5">
      <c r="A8466" s="46"/>
      <c r="B8466" s="47"/>
      <c r="C8466" s="48"/>
      <c r="D8466" s="48"/>
      <c r="E8466" s="49"/>
      <c r="F8466" s="49"/>
      <c r="G8466" s="151"/>
      <c r="H8466" s="6"/>
      <c r="I8466" s="6"/>
      <c r="J8466" s="76">
        <f>SUM(J8464:J8465)</f>
        <v>0</v>
      </c>
    </row>
    <row r="8467" spans="1:10" ht="18">
      <c r="A8467" s="283" t="s">
        <v>43</v>
      </c>
      <c r="B8467" s="283"/>
      <c r="C8467" s="284" t="s">
        <v>44</v>
      </c>
      <c r="D8467" s="284"/>
      <c r="E8467" s="54"/>
      <c r="F8467" s="54"/>
      <c r="G8467" s="55" t="s">
        <v>45</v>
      </c>
      <c r="H8467" s="141"/>
      <c r="I8467" s="141"/>
      <c r="J8467" s="141"/>
    </row>
    <row r="8470" spans="1:10" ht="15.75">
      <c r="A8470" s="279" t="s">
        <v>0</v>
      </c>
      <c r="B8470" s="279"/>
      <c r="C8470" s="279"/>
      <c r="D8470" s="279"/>
      <c r="E8470" s="279"/>
      <c r="F8470" s="279"/>
      <c r="G8470" s="279"/>
      <c r="H8470" s="141"/>
      <c r="I8470" s="141"/>
      <c r="J8470" s="141"/>
    </row>
    <row r="8471" spans="1:10" ht="15.75">
      <c r="A8471" s="279" t="s">
        <v>1</v>
      </c>
      <c r="B8471" s="279"/>
      <c r="C8471" s="279"/>
      <c r="D8471" s="279"/>
      <c r="E8471" s="279"/>
      <c r="F8471" s="279"/>
      <c r="G8471" s="279"/>
      <c r="H8471" s="1"/>
      <c r="I8471" s="1"/>
      <c r="J8471" s="71"/>
    </row>
    <row r="8472" spans="1:10" ht="15.75">
      <c r="A8472" s="279" t="s">
        <v>2</v>
      </c>
      <c r="B8472" s="279"/>
      <c r="C8472" s="279"/>
      <c r="D8472" s="279"/>
      <c r="E8472" s="279"/>
      <c r="F8472" s="279"/>
      <c r="G8472" s="279"/>
      <c r="H8472" s="1"/>
      <c r="I8472" s="1"/>
      <c r="J8472" s="71"/>
    </row>
    <row r="8473" spans="1:10" ht="15.75">
      <c r="A8473" s="279" t="s">
        <v>4</v>
      </c>
      <c r="B8473" s="279"/>
      <c r="C8473" s="279"/>
      <c r="D8473" s="279"/>
      <c r="E8473" s="279"/>
      <c r="F8473" s="279"/>
      <c r="G8473" s="279"/>
      <c r="H8473" s="1"/>
      <c r="I8473" s="1"/>
      <c r="J8473" s="71"/>
    </row>
    <row r="8474" spans="1:10" ht="27">
      <c r="A8474" s="280" t="s">
        <v>6</v>
      </c>
      <c r="B8474" s="280"/>
      <c r="C8474" s="280"/>
      <c r="D8474" s="280"/>
      <c r="E8474" s="280"/>
      <c r="F8474" s="280"/>
      <c r="G8474" s="280"/>
      <c r="H8474" s="2"/>
      <c r="I8474" s="2"/>
      <c r="J8474" s="72"/>
    </row>
    <row r="8475" spans="1:10" ht="27">
      <c r="A8475" s="142"/>
      <c r="B8475" s="142"/>
      <c r="C8475" s="281" t="s">
        <v>923</v>
      </c>
      <c r="D8475" s="281"/>
      <c r="E8475" s="281"/>
      <c r="F8475" s="281"/>
      <c r="G8475" s="281"/>
      <c r="H8475" s="68"/>
      <c r="I8475" s="68"/>
      <c r="J8475" s="71"/>
    </row>
    <row r="8476" spans="1:10" ht="15.75">
      <c r="A8476" s="11" t="s">
        <v>358</v>
      </c>
      <c r="B8476" s="12">
        <v>4138371781</v>
      </c>
      <c r="C8476" s="143"/>
      <c r="D8476" s="286"/>
      <c r="E8476" s="286"/>
      <c r="F8476" s="286"/>
      <c r="G8476" s="286"/>
      <c r="H8476" s="69" t="s">
        <v>161</v>
      </c>
      <c r="I8476" s="69"/>
      <c r="J8476" s="73"/>
    </row>
    <row r="8477" spans="1:10" ht="15.75">
      <c r="A8477" s="11" t="s">
        <v>9</v>
      </c>
      <c r="B8477" s="286" t="s">
        <v>947</v>
      </c>
      <c r="C8477" s="286"/>
      <c r="D8477" s="286"/>
      <c r="E8477" s="16"/>
      <c r="F8477" s="11"/>
      <c r="G8477" s="16"/>
      <c r="H8477" s="1"/>
      <c r="I8477" s="1"/>
      <c r="J8477" s="71"/>
    </row>
    <row r="8478" spans="1:10" ht="15.75">
      <c r="A8478" s="11" t="s">
        <v>11</v>
      </c>
      <c r="B8478" s="289" t="s">
        <v>804</v>
      </c>
      <c r="C8478" s="289"/>
      <c r="D8478" s="289"/>
      <c r="E8478" s="289"/>
      <c r="F8478" s="18"/>
      <c r="G8478" s="19"/>
      <c r="H8478" s="1"/>
      <c r="I8478" s="1"/>
      <c r="J8478" s="71"/>
    </row>
    <row r="8479" spans="1:10" ht="15.75">
      <c r="A8479" s="21" t="s">
        <v>14</v>
      </c>
      <c r="B8479" s="21" t="s">
        <v>16</v>
      </c>
      <c r="C8479" s="21"/>
      <c r="D8479" s="22" t="s">
        <v>18</v>
      </c>
      <c r="E8479" s="23" t="s">
        <v>19</v>
      </c>
      <c r="F8479" s="23" t="s">
        <v>20</v>
      </c>
      <c r="G8479" s="21" t="s">
        <v>21</v>
      </c>
      <c r="H8479" s="63"/>
      <c r="I8479" s="63"/>
      <c r="J8479" s="59">
        <f>H8479*C8480</f>
        <v>0</v>
      </c>
    </row>
    <row r="8480" spans="1:10">
      <c r="A8480" s="144">
        <v>1</v>
      </c>
      <c r="B8480" s="145" t="s">
        <v>23</v>
      </c>
      <c r="C8480" s="26"/>
      <c r="D8480" s="146">
        <v>79305</v>
      </c>
      <c r="E8480" s="28">
        <f t="shared" ref="E8480:E8497" si="966">D8480*C8480</f>
        <v>0</v>
      </c>
      <c r="F8480" s="29">
        <v>0</v>
      </c>
      <c r="G8480" s="30">
        <f t="shared" ref="G8480:G8497" si="967">E8480-E8480*F8480</f>
        <v>0</v>
      </c>
      <c r="H8480" s="63">
        <f t="shared" ref="H8480:H8497" si="968">D8480/1.08</f>
        <v>73430.555555555547</v>
      </c>
      <c r="I8480" s="63"/>
      <c r="J8480" s="59">
        <f>H8480*C8481</f>
        <v>0</v>
      </c>
    </row>
    <row r="8481" spans="1:10">
      <c r="A8481" s="144">
        <v>2</v>
      </c>
      <c r="B8481" s="145" t="s">
        <v>25</v>
      </c>
      <c r="C8481" s="32"/>
      <c r="D8481" s="147">
        <v>128591</v>
      </c>
      <c r="E8481" s="28">
        <f t="shared" si="966"/>
        <v>0</v>
      </c>
      <c r="F8481" s="29">
        <v>0</v>
      </c>
      <c r="G8481" s="30">
        <f t="shared" si="967"/>
        <v>0</v>
      </c>
      <c r="H8481" s="63">
        <f t="shared" si="968"/>
        <v>119065.74074074073</v>
      </c>
      <c r="I8481" s="63"/>
      <c r="J8481" s="59"/>
    </row>
    <row r="8482" spans="1:10">
      <c r="A8482" s="144">
        <v>3</v>
      </c>
      <c r="B8482" s="145" t="s">
        <v>26</v>
      </c>
      <c r="C8482" s="34">
        <v>5</v>
      </c>
      <c r="D8482" s="146">
        <v>60043</v>
      </c>
      <c r="E8482" s="28">
        <f t="shared" si="966"/>
        <v>300215</v>
      </c>
      <c r="F8482" s="29">
        <v>0</v>
      </c>
      <c r="G8482" s="30">
        <f t="shared" si="967"/>
        <v>300215</v>
      </c>
      <c r="H8482" s="63">
        <f t="shared" si="968"/>
        <v>55595.370370370365</v>
      </c>
      <c r="I8482" s="63"/>
      <c r="J8482" s="59"/>
    </row>
    <row r="8483" spans="1:10">
      <c r="A8483" s="144">
        <v>4</v>
      </c>
      <c r="B8483" s="145" t="s">
        <v>27</v>
      </c>
      <c r="C8483" s="106"/>
      <c r="D8483" s="146">
        <v>115781</v>
      </c>
      <c r="E8483" s="28">
        <f t="shared" si="966"/>
        <v>0</v>
      </c>
      <c r="F8483" s="29">
        <v>0</v>
      </c>
      <c r="G8483" s="30">
        <f t="shared" si="967"/>
        <v>0</v>
      </c>
      <c r="H8483" s="63">
        <f t="shared" si="968"/>
        <v>107204.62962962962</v>
      </c>
      <c r="I8483" s="63"/>
      <c r="J8483" s="59"/>
    </row>
    <row r="8484" spans="1:10">
      <c r="A8484" s="144">
        <v>5</v>
      </c>
      <c r="B8484" s="145" t="s">
        <v>28</v>
      </c>
      <c r="C8484" s="32">
        <v>5</v>
      </c>
      <c r="D8484" s="146">
        <v>119943</v>
      </c>
      <c r="E8484" s="28">
        <f t="shared" si="966"/>
        <v>599715</v>
      </c>
      <c r="F8484" s="124">
        <v>0</v>
      </c>
      <c r="G8484" s="30">
        <f t="shared" si="967"/>
        <v>599715</v>
      </c>
      <c r="H8484" s="63">
        <f t="shared" si="968"/>
        <v>111058.33333333333</v>
      </c>
      <c r="I8484" s="63"/>
      <c r="J8484" s="59"/>
    </row>
    <row r="8485" spans="1:10">
      <c r="A8485" s="144">
        <v>6</v>
      </c>
      <c r="B8485" s="145" t="s">
        <v>29</v>
      </c>
      <c r="C8485" s="26">
        <v>5</v>
      </c>
      <c r="D8485" s="146">
        <v>94810</v>
      </c>
      <c r="E8485" s="28">
        <f t="shared" si="966"/>
        <v>474050</v>
      </c>
      <c r="F8485" s="29">
        <v>0</v>
      </c>
      <c r="G8485" s="30">
        <f t="shared" si="967"/>
        <v>474050</v>
      </c>
      <c r="H8485" s="63">
        <f t="shared" si="968"/>
        <v>87787.037037037036</v>
      </c>
      <c r="I8485" s="63"/>
      <c r="J8485" s="59"/>
    </row>
    <row r="8486" spans="1:10">
      <c r="A8486" s="144">
        <v>7</v>
      </c>
      <c r="B8486" s="145" t="s">
        <v>30</v>
      </c>
      <c r="C8486" s="34"/>
      <c r="D8486" s="146">
        <v>141396</v>
      </c>
      <c r="E8486" s="28">
        <f t="shared" si="966"/>
        <v>0</v>
      </c>
      <c r="F8486" s="29">
        <v>0</v>
      </c>
      <c r="G8486" s="30">
        <f t="shared" si="967"/>
        <v>0</v>
      </c>
      <c r="H8486" s="63">
        <f t="shared" si="968"/>
        <v>130922.22222222222</v>
      </c>
      <c r="I8486" s="63"/>
      <c r="J8486" s="59"/>
    </row>
    <row r="8487" spans="1:10">
      <c r="A8487" s="144">
        <v>8</v>
      </c>
      <c r="B8487" s="145" t="s">
        <v>31</v>
      </c>
      <c r="C8487" s="26"/>
      <c r="D8487" s="146">
        <v>232931</v>
      </c>
      <c r="E8487" s="28">
        <f t="shared" si="966"/>
        <v>0</v>
      </c>
      <c r="F8487" s="29">
        <v>0</v>
      </c>
      <c r="G8487" s="30">
        <f t="shared" si="967"/>
        <v>0</v>
      </c>
      <c r="H8487" s="63">
        <f t="shared" si="968"/>
        <v>215676.85185185182</v>
      </c>
      <c r="I8487" s="63"/>
      <c r="J8487" s="59"/>
    </row>
    <row r="8488" spans="1:10">
      <c r="A8488" s="144">
        <v>9</v>
      </c>
      <c r="B8488" s="148" t="s">
        <v>32</v>
      </c>
      <c r="C8488" s="26"/>
      <c r="D8488" s="146">
        <v>101534</v>
      </c>
      <c r="E8488" s="28">
        <f t="shared" si="966"/>
        <v>0</v>
      </c>
      <c r="F8488" s="29">
        <v>0</v>
      </c>
      <c r="G8488" s="30">
        <f t="shared" si="967"/>
        <v>0</v>
      </c>
      <c r="H8488" s="63">
        <f t="shared" si="968"/>
        <v>94012.962962962964</v>
      </c>
      <c r="I8488" s="63"/>
      <c r="J8488" s="59"/>
    </row>
    <row r="8489" spans="1:10">
      <c r="A8489" s="144">
        <v>10</v>
      </c>
      <c r="B8489" s="148" t="s">
        <v>33</v>
      </c>
      <c r="C8489" s="37"/>
      <c r="D8489" s="147">
        <v>110148</v>
      </c>
      <c r="E8489" s="28">
        <f t="shared" si="966"/>
        <v>0</v>
      </c>
      <c r="F8489" s="29">
        <v>0</v>
      </c>
      <c r="G8489" s="30">
        <f t="shared" si="967"/>
        <v>0</v>
      </c>
      <c r="H8489" s="63">
        <f t="shared" si="968"/>
        <v>101988.88888888888</v>
      </c>
      <c r="I8489" s="63"/>
      <c r="J8489" s="59"/>
    </row>
    <row r="8490" spans="1:10">
      <c r="A8490" s="144">
        <v>11</v>
      </c>
      <c r="B8490" s="145" t="s">
        <v>34</v>
      </c>
      <c r="C8490" s="37">
        <v>5</v>
      </c>
      <c r="D8490" s="146">
        <v>54198</v>
      </c>
      <c r="E8490" s="28">
        <f t="shared" si="966"/>
        <v>270990</v>
      </c>
      <c r="F8490" s="29">
        <v>0</v>
      </c>
      <c r="G8490" s="30">
        <f t="shared" si="967"/>
        <v>270990</v>
      </c>
      <c r="H8490" s="63">
        <f t="shared" si="968"/>
        <v>50183.333333333328</v>
      </c>
      <c r="I8490" s="63"/>
      <c r="J8490" s="59">
        <f t="shared" ref="J8490:J8496" si="969">H8490*C8491</f>
        <v>250916.66666666663</v>
      </c>
    </row>
    <row r="8491" spans="1:10">
      <c r="A8491" s="144">
        <v>12</v>
      </c>
      <c r="B8491" s="145" t="s">
        <v>35</v>
      </c>
      <c r="C8491" s="37">
        <v>5</v>
      </c>
      <c r="D8491" s="146">
        <v>49680</v>
      </c>
      <c r="E8491" s="28">
        <f t="shared" si="966"/>
        <v>248400</v>
      </c>
      <c r="F8491" s="29">
        <v>0</v>
      </c>
      <c r="G8491" s="30">
        <f t="shared" si="967"/>
        <v>248400</v>
      </c>
      <c r="H8491" s="63">
        <f t="shared" si="968"/>
        <v>46000</v>
      </c>
      <c r="I8491" s="63"/>
      <c r="J8491" s="59">
        <f t="shared" si="969"/>
        <v>0</v>
      </c>
    </row>
    <row r="8492" spans="1:10">
      <c r="A8492" s="144">
        <v>13</v>
      </c>
      <c r="B8492" s="145" t="s">
        <v>36</v>
      </c>
      <c r="C8492" s="37"/>
      <c r="D8492" s="149">
        <v>64152</v>
      </c>
      <c r="E8492" s="28">
        <f t="shared" si="966"/>
        <v>0</v>
      </c>
      <c r="F8492" s="29">
        <v>0</v>
      </c>
      <c r="G8492" s="30">
        <f t="shared" si="967"/>
        <v>0</v>
      </c>
      <c r="H8492" s="63">
        <f t="shared" si="968"/>
        <v>59399.999999999993</v>
      </c>
      <c r="I8492" s="63"/>
      <c r="J8492" s="59">
        <f t="shared" si="969"/>
        <v>0</v>
      </c>
    </row>
    <row r="8493" spans="1:10">
      <c r="A8493" s="144">
        <v>14</v>
      </c>
      <c r="B8493" s="145" t="s">
        <v>37</v>
      </c>
      <c r="C8493" s="37"/>
      <c r="D8493" s="149">
        <v>65934</v>
      </c>
      <c r="E8493" s="28">
        <f t="shared" si="966"/>
        <v>0</v>
      </c>
      <c r="F8493" s="29">
        <v>0</v>
      </c>
      <c r="G8493" s="30">
        <f t="shared" si="967"/>
        <v>0</v>
      </c>
      <c r="H8493" s="63">
        <f t="shared" si="968"/>
        <v>61049.999999999993</v>
      </c>
      <c r="I8493" s="63"/>
      <c r="J8493" s="59">
        <f t="shared" si="969"/>
        <v>0</v>
      </c>
    </row>
    <row r="8494" spans="1:10">
      <c r="A8494" s="144">
        <v>15</v>
      </c>
      <c r="B8494" s="145" t="s">
        <v>38</v>
      </c>
      <c r="C8494" s="37"/>
      <c r="D8494" s="149">
        <v>76626</v>
      </c>
      <c r="E8494" s="28">
        <f t="shared" si="966"/>
        <v>0</v>
      </c>
      <c r="F8494" s="124">
        <v>0</v>
      </c>
      <c r="G8494" s="30">
        <f t="shared" si="967"/>
        <v>0</v>
      </c>
      <c r="H8494" s="63">
        <f t="shared" si="968"/>
        <v>70950</v>
      </c>
      <c r="I8494" s="63"/>
      <c r="J8494" s="59">
        <f t="shared" si="969"/>
        <v>0</v>
      </c>
    </row>
    <row r="8495" spans="1:10">
      <c r="A8495" s="144">
        <v>16</v>
      </c>
      <c r="B8495" s="145" t="s">
        <v>39</v>
      </c>
      <c r="C8495" s="37"/>
      <c r="D8495" s="149">
        <v>80190</v>
      </c>
      <c r="E8495" s="28">
        <f t="shared" si="966"/>
        <v>0</v>
      </c>
      <c r="F8495" s="29">
        <v>0</v>
      </c>
      <c r="G8495" s="30">
        <f t="shared" si="967"/>
        <v>0</v>
      </c>
      <c r="H8495" s="63">
        <f t="shared" si="968"/>
        <v>74250</v>
      </c>
      <c r="I8495" s="63"/>
      <c r="J8495" s="59">
        <f t="shared" si="969"/>
        <v>0</v>
      </c>
    </row>
    <row r="8496" spans="1:10">
      <c r="A8496" s="144">
        <v>17</v>
      </c>
      <c r="B8496" s="145" t="s">
        <v>40</v>
      </c>
      <c r="C8496" s="37"/>
      <c r="D8496" s="149">
        <v>113832</v>
      </c>
      <c r="E8496" s="28">
        <f t="shared" si="966"/>
        <v>0</v>
      </c>
      <c r="F8496" s="29">
        <v>0</v>
      </c>
      <c r="G8496" s="30">
        <f t="shared" si="967"/>
        <v>0</v>
      </c>
      <c r="H8496" s="63">
        <f t="shared" si="968"/>
        <v>105400</v>
      </c>
      <c r="I8496" s="63"/>
      <c r="J8496" s="59">
        <f t="shared" si="969"/>
        <v>0</v>
      </c>
    </row>
    <row r="8497" spans="1:10" ht="17.25">
      <c r="A8497" s="144">
        <v>18</v>
      </c>
      <c r="B8497" s="145" t="s">
        <v>41</v>
      </c>
      <c r="C8497" s="37"/>
      <c r="D8497" s="150">
        <v>98010</v>
      </c>
      <c r="E8497" s="28">
        <f t="shared" si="966"/>
        <v>0</v>
      </c>
      <c r="F8497" s="29">
        <v>0</v>
      </c>
      <c r="G8497" s="30">
        <f t="shared" si="967"/>
        <v>0</v>
      </c>
      <c r="H8497" s="63">
        <f t="shared" si="968"/>
        <v>90750</v>
      </c>
      <c r="I8497" s="45"/>
      <c r="J8497" s="64"/>
    </row>
    <row r="8498" spans="1:10" ht="31.5">
      <c r="A8498" s="40"/>
      <c r="B8498" s="41" t="s">
        <v>42</v>
      </c>
      <c r="C8498" s="42">
        <f>SUM(C8480:C8497)</f>
        <v>25</v>
      </c>
      <c r="D8498" s="42"/>
      <c r="E8498" s="43">
        <f>SUM(E8480:E8497)</f>
        <v>1893370</v>
      </c>
      <c r="F8498" s="43"/>
      <c r="G8498" s="44">
        <f>SUM(G8480:G8497)</f>
        <v>1893370</v>
      </c>
      <c r="H8498" s="5"/>
      <c r="I8498" s="5"/>
      <c r="J8498" s="75">
        <f>J8497*0.08</f>
        <v>0</v>
      </c>
    </row>
    <row r="8499" spans="1:10" ht="31.5">
      <c r="A8499" s="46"/>
      <c r="B8499" s="47"/>
      <c r="C8499" s="48"/>
      <c r="D8499" s="48"/>
      <c r="E8499" s="49"/>
      <c r="F8499" s="49"/>
      <c r="G8499" s="151"/>
      <c r="H8499" s="6"/>
      <c r="I8499" s="6"/>
      <c r="J8499" s="76">
        <f>SUM(J8497:J8498)</f>
        <v>0</v>
      </c>
    </row>
    <row r="8500" spans="1:10" ht="18">
      <c r="A8500" s="283" t="s">
        <v>43</v>
      </c>
      <c r="B8500" s="283"/>
      <c r="C8500" s="284" t="s">
        <v>44</v>
      </c>
      <c r="D8500" s="284"/>
      <c r="E8500" s="54"/>
      <c r="F8500" s="54"/>
      <c r="G8500" s="55" t="s">
        <v>45</v>
      </c>
      <c r="H8500" s="141"/>
      <c r="I8500" s="141"/>
      <c r="J8500" s="141"/>
    </row>
    <row r="8503" spans="1:10" ht="15.75">
      <c r="A8503" s="279" t="s">
        <v>0</v>
      </c>
      <c r="B8503" s="279"/>
      <c r="C8503" s="279"/>
      <c r="D8503" s="279"/>
      <c r="E8503" s="279"/>
      <c r="F8503" s="279"/>
      <c r="G8503" s="279"/>
      <c r="H8503" s="141"/>
      <c r="I8503" s="141"/>
      <c r="J8503" s="141"/>
    </row>
    <row r="8504" spans="1:10" ht="15.75">
      <c r="A8504" s="279" t="s">
        <v>1</v>
      </c>
      <c r="B8504" s="279"/>
      <c r="C8504" s="279"/>
      <c r="D8504" s="279"/>
      <c r="E8504" s="279"/>
      <c r="F8504" s="279"/>
      <c r="G8504" s="279"/>
      <c r="H8504" s="1"/>
      <c r="I8504" s="1"/>
      <c r="J8504" s="71"/>
    </row>
    <row r="8505" spans="1:10" ht="15.75">
      <c r="A8505" s="279" t="s">
        <v>2</v>
      </c>
      <c r="B8505" s="279"/>
      <c r="C8505" s="279"/>
      <c r="D8505" s="279"/>
      <c r="E8505" s="279"/>
      <c r="F8505" s="279"/>
      <c r="G8505" s="279"/>
      <c r="H8505" s="1"/>
      <c r="I8505" s="1"/>
      <c r="J8505" s="71"/>
    </row>
    <row r="8506" spans="1:10" ht="15.75">
      <c r="A8506" s="279" t="s">
        <v>4</v>
      </c>
      <c r="B8506" s="279"/>
      <c r="C8506" s="279"/>
      <c r="D8506" s="279"/>
      <c r="E8506" s="279"/>
      <c r="F8506" s="279"/>
      <c r="G8506" s="279"/>
      <c r="H8506" s="1"/>
      <c r="I8506" s="1"/>
      <c r="J8506" s="71"/>
    </row>
    <row r="8507" spans="1:10" ht="27">
      <c r="A8507" s="280" t="s">
        <v>6</v>
      </c>
      <c r="B8507" s="280"/>
      <c r="C8507" s="280"/>
      <c r="D8507" s="280"/>
      <c r="E8507" s="280"/>
      <c r="F8507" s="280"/>
      <c r="G8507" s="280"/>
      <c r="H8507" s="2"/>
      <c r="I8507" s="2"/>
      <c r="J8507" s="72"/>
    </row>
    <row r="8508" spans="1:10" ht="27">
      <c r="A8508" s="142"/>
      <c r="B8508" s="142"/>
      <c r="C8508" s="281" t="s">
        <v>923</v>
      </c>
      <c r="D8508" s="281"/>
      <c r="E8508" s="281"/>
      <c r="F8508" s="281"/>
      <c r="G8508" s="281"/>
      <c r="H8508" s="68"/>
      <c r="I8508" s="68"/>
      <c r="J8508" s="71"/>
    </row>
    <row r="8509" spans="1:10" ht="15.75">
      <c r="A8509" s="11" t="s">
        <v>358</v>
      </c>
      <c r="B8509" s="12">
        <v>4138456146</v>
      </c>
      <c r="C8509" s="143"/>
      <c r="D8509" s="286"/>
      <c r="E8509" s="286"/>
      <c r="F8509" s="286"/>
      <c r="G8509" s="286"/>
      <c r="H8509" s="69" t="s">
        <v>161</v>
      </c>
      <c r="I8509" s="69"/>
      <c r="J8509" s="73"/>
    </row>
    <row r="8510" spans="1:10" ht="15.75">
      <c r="A8510" s="11" t="s">
        <v>9</v>
      </c>
      <c r="B8510" s="286" t="s">
        <v>948</v>
      </c>
      <c r="C8510" s="286"/>
      <c r="D8510" s="286"/>
      <c r="E8510" s="16"/>
      <c r="F8510" s="11"/>
      <c r="G8510" s="16"/>
      <c r="H8510" s="1"/>
      <c r="I8510" s="1"/>
      <c r="J8510" s="71"/>
    </row>
    <row r="8511" spans="1:10" ht="15.75">
      <c r="A8511" s="11" t="s">
        <v>11</v>
      </c>
      <c r="B8511" s="289"/>
      <c r="C8511" s="289"/>
      <c r="D8511" s="289"/>
      <c r="E8511" s="289"/>
      <c r="F8511" s="18"/>
      <c r="G8511" s="19"/>
      <c r="H8511" s="1"/>
      <c r="I8511" s="1"/>
      <c r="J8511" s="71"/>
    </row>
    <row r="8512" spans="1:10" ht="15.75">
      <c r="A8512" s="21" t="s">
        <v>14</v>
      </c>
      <c r="B8512" s="21" t="s">
        <v>16</v>
      </c>
      <c r="C8512" s="21"/>
      <c r="D8512" s="22" t="s">
        <v>18</v>
      </c>
      <c r="E8512" s="23" t="s">
        <v>19</v>
      </c>
      <c r="F8512" s="23" t="s">
        <v>20</v>
      </c>
      <c r="G8512" s="21" t="s">
        <v>21</v>
      </c>
      <c r="H8512" s="63"/>
      <c r="I8512" s="63"/>
      <c r="J8512" s="59">
        <f>H8512*C8513</f>
        <v>0</v>
      </c>
    </row>
    <row r="8513" spans="1:10">
      <c r="A8513" s="144">
        <v>1</v>
      </c>
      <c r="B8513" s="145" t="s">
        <v>23</v>
      </c>
      <c r="C8513" s="26">
        <v>10</v>
      </c>
      <c r="D8513" s="146">
        <v>79305</v>
      </c>
      <c r="E8513" s="28">
        <f t="shared" ref="E8513:E8530" si="970">D8513*C8513</f>
        <v>793050</v>
      </c>
      <c r="F8513" s="29">
        <v>0</v>
      </c>
      <c r="G8513" s="30">
        <f t="shared" ref="G8513:G8530" si="971">E8513-E8513*F8513</f>
        <v>793050</v>
      </c>
      <c r="H8513" s="63">
        <f t="shared" ref="H8513:H8530" si="972">D8513/1.08</f>
        <v>73430.555555555547</v>
      </c>
      <c r="I8513" s="63"/>
      <c r="J8513" s="59">
        <f>H8513*C8514</f>
        <v>0</v>
      </c>
    </row>
    <row r="8514" spans="1:10">
      <c r="A8514" s="144">
        <v>2</v>
      </c>
      <c r="B8514" s="145" t="s">
        <v>25</v>
      </c>
      <c r="C8514" s="32"/>
      <c r="D8514" s="147">
        <v>128591</v>
      </c>
      <c r="E8514" s="28">
        <f t="shared" si="970"/>
        <v>0</v>
      </c>
      <c r="F8514" s="29">
        <v>0</v>
      </c>
      <c r="G8514" s="30">
        <f t="shared" si="971"/>
        <v>0</v>
      </c>
      <c r="H8514" s="63">
        <f t="shared" si="972"/>
        <v>119065.74074074073</v>
      </c>
      <c r="I8514" s="63"/>
      <c r="J8514" s="59"/>
    </row>
    <row r="8515" spans="1:10">
      <c r="A8515" s="144">
        <v>3</v>
      </c>
      <c r="B8515" s="145" t="s">
        <v>26</v>
      </c>
      <c r="C8515" s="34">
        <v>9</v>
      </c>
      <c r="D8515" s="146">
        <v>60043</v>
      </c>
      <c r="E8515" s="28">
        <f t="shared" si="970"/>
        <v>540387</v>
      </c>
      <c r="F8515" s="29">
        <v>0</v>
      </c>
      <c r="G8515" s="30">
        <f t="shared" si="971"/>
        <v>540387</v>
      </c>
      <c r="H8515" s="63">
        <f t="shared" si="972"/>
        <v>55595.370370370365</v>
      </c>
      <c r="I8515" s="63"/>
      <c r="J8515" s="59"/>
    </row>
    <row r="8516" spans="1:10">
      <c r="A8516" s="144">
        <v>4</v>
      </c>
      <c r="B8516" s="145" t="s">
        <v>27</v>
      </c>
      <c r="C8516" s="106"/>
      <c r="D8516" s="146">
        <v>115781</v>
      </c>
      <c r="E8516" s="28">
        <f t="shared" si="970"/>
        <v>0</v>
      </c>
      <c r="F8516" s="29">
        <v>0</v>
      </c>
      <c r="G8516" s="30">
        <f t="shared" si="971"/>
        <v>0</v>
      </c>
      <c r="H8516" s="63">
        <f t="shared" si="972"/>
        <v>107204.62962962962</v>
      </c>
      <c r="I8516" s="63"/>
      <c r="J8516" s="59"/>
    </row>
    <row r="8517" spans="1:10">
      <c r="A8517" s="144">
        <v>5</v>
      </c>
      <c r="B8517" s="145" t="s">
        <v>28</v>
      </c>
      <c r="C8517" s="32">
        <v>15</v>
      </c>
      <c r="D8517" s="146">
        <v>119943</v>
      </c>
      <c r="E8517" s="28">
        <f t="shared" si="970"/>
        <v>1799145</v>
      </c>
      <c r="F8517" s="124">
        <v>0</v>
      </c>
      <c r="G8517" s="30">
        <f t="shared" si="971"/>
        <v>1799145</v>
      </c>
      <c r="H8517" s="63">
        <f t="shared" si="972"/>
        <v>111058.33333333333</v>
      </c>
      <c r="I8517" s="63"/>
      <c r="J8517" s="59"/>
    </row>
    <row r="8518" spans="1:10">
      <c r="A8518" s="144">
        <v>6</v>
      </c>
      <c r="B8518" s="145" t="s">
        <v>29</v>
      </c>
      <c r="C8518" s="26">
        <v>10</v>
      </c>
      <c r="D8518" s="146">
        <v>94810</v>
      </c>
      <c r="E8518" s="28">
        <f t="shared" si="970"/>
        <v>948100</v>
      </c>
      <c r="F8518" s="29">
        <v>0</v>
      </c>
      <c r="G8518" s="30">
        <f t="shared" si="971"/>
        <v>948100</v>
      </c>
      <c r="H8518" s="63">
        <f t="shared" si="972"/>
        <v>87787.037037037036</v>
      </c>
      <c r="I8518" s="63"/>
      <c r="J8518" s="59"/>
    </row>
    <row r="8519" spans="1:10">
      <c r="A8519" s="144">
        <v>7</v>
      </c>
      <c r="B8519" s="145" t="s">
        <v>30</v>
      </c>
      <c r="C8519" s="34"/>
      <c r="D8519" s="146">
        <v>141396</v>
      </c>
      <c r="E8519" s="28">
        <f t="shared" si="970"/>
        <v>0</v>
      </c>
      <c r="F8519" s="29">
        <v>0</v>
      </c>
      <c r="G8519" s="30">
        <f t="shared" si="971"/>
        <v>0</v>
      </c>
      <c r="H8519" s="63">
        <f t="shared" si="972"/>
        <v>130922.22222222222</v>
      </c>
      <c r="I8519" s="63"/>
      <c r="J8519" s="59"/>
    </row>
    <row r="8520" spans="1:10">
      <c r="A8520" s="144">
        <v>8</v>
      </c>
      <c r="B8520" s="145" t="s">
        <v>31</v>
      </c>
      <c r="C8520" s="26"/>
      <c r="D8520" s="146">
        <v>232931</v>
      </c>
      <c r="E8520" s="28">
        <f t="shared" si="970"/>
        <v>0</v>
      </c>
      <c r="F8520" s="29">
        <v>0</v>
      </c>
      <c r="G8520" s="30">
        <f t="shared" si="971"/>
        <v>0</v>
      </c>
      <c r="H8520" s="63">
        <f t="shared" si="972"/>
        <v>215676.85185185182</v>
      </c>
      <c r="I8520" s="63"/>
      <c r="J8520" s="59"/>
    </row>
    <row r="8521" spans="1:10">
      <c r="A8521" s="144">
        <v>9</v>
      </c>
      <c r="B8521" s="148" t="s">
        <v>32</v>
      </c>
      <c r="C8521" s="26"/>
      <c r="D8521" s="146">
        <v>101534</v>
      </c>
      <c r="E8521" s="28">
        <f t="shared" si="970"/>
        <v>0</v>
      </c>
      <c r="F8521" s="29">
        <v>0</v>
      </c>
      <c r="G8521" s="30">
        <f t="shared" si="971"/>
        <v>0</v>
      </c>
      <c r="H8521" s="63">
        <f t="shared" si="972"/>
        <v>94012.962962962964</v>
      </c>
      <c r="I8521" s="63"/>
      <c r="J8521" s="59"/>
    </row>
    <row r="8522" spans="1:10">
      <c r="A8522" s="144">
        <v>10</v>
      </c>
      <c r="B8522" s="148" t="s">
        <v>33</v>
      </c>
      <c r="C8522" s="37"/>
      <c r="D8522" s="147">
        <v>110148</v>
      </c>
      <c r="E8522" s="28">
        <f t="shared" si="970"/>
        <v>0</v>
      </c>
      <c r="F8522" s="29">
        <v>0</v>
      </c>
      <c r="G8522" s="30">
        <f t="shared" si="971"/>
        <v>0</v>
      </c>
      <c r="H8522" s="63">
        <f t="shared" si="972"/>
        <v>101988.88888888888</v>
      </c>
      <c r="I8522" s="63"/>
      <c r="J8522" s="59"/>
    </row>
    <row r="8523" spans="1:10">
      <c r="A8523" s="144">
        <v>11</v>
      </c>
      <c r="B8523" s="145" t="s">
        <v>34</v>
      </c>
      <c r="C8523" s="37"/>
      <c r="D8523" s="146">
        <v>54198</v>
      </c>
      <c r="E8523" s="28">
        <f t="shared" si="970"/>
        <v>0</v>
      </c>
      <c r="F8523" s="29">
        <v>0</v>
      </c>
      <c r="G8523" s="30">
        <f t="shared" si="971"/>
        <v>0</v>
      </c>
      <c r="H8523" s="63">
        <f t="shared" si="972"/>
        <v>50183.333333333328</v>
      </c>
      <c r="I8523" s="63"/>
      <c r="J8523" s="59">
        <f t="shared" ref="J8523:J8529" si="973">H8523*C8524</f>
        <v>0</v>
      </c>
    </row>
    <row r="8524" spans="1:10">
      <c r="A8524" s="144">
        <v>12</v>
      </c>
      <c r="B8524" s="145" t="s">
        <v>35</v>
      </c>
      <c r="C8524" s="37"/>
      <c r="D8524" s="146">
        <v>49680</v>
      </c>
      <c r="E8524" s="28">
        <f t="shared" si="970"/>
        <v>0</v>
      </c>
      <c r="F8524" s="29">
        <v>0</v>
      </c>
      <c r="G8524" s="30">
        <f t="shared" si="971"/>
        <v>0</v>
      </c>
      <c r="H8524" s="63">
        <f t="shared" si="972"/>
        <v>46000</v>
      </c>
      <c r="I8524" s="63"/>
      <c r="J8524" s="59">
        <f t="shared" si="973"/>
        <v>0</v>
      </c>
    </row>
    <row r="8525" spans="1:10">
      <c r="A8525" s="144">
        <v>13</v>
      </c>
      <c r="B8525" s="145" t="s">
        <v>36</v>
      </c>
      <c r="C8525" s="37"/>
      <c r="D8525" s="149">
        <v>64152</v>
      </c>
      <c r="E8525" s="28">
        <f t="shared" si="970"/>
        <v>0</v>
      </c>
      <c r="F8525" s="29">
        <v>0</v>
      </c>
      <c r="G8525" s="30">
        <f t="shared" si="971"/>
        <v>0</v>
      </c>
      <c r="H8525" s="63">
        <f t="shared" si="972"/>
        <v>59399.999999999993</v>
      </c>
      <c r="I8525" s="63"/>
      <c r="J8525" s="59">
        <f t="shared" si="973"/>
        <v>0</v>
      </c>
    </row>
    <row r="8526" spans="1:10">
      <c r="A8526" s="144">
        <v>14</v>
      </c>
      <c r="B8526" s="145" t="s">
        <v>37</v>
      </c>
      <c r="C8526" s="37"/>
      <c r="D8526" s="149">
        <v>65934</v>
      </c>
      <c r="E8526" s="28">
        <f t="shared" si="970"/>
        <v>0</v>
      </c>
      <c r="F8526" s="29">
        <v>0</v>
      </c>
      <c r="G8526" s="30">
        <f t="shared" si="971"/>
        <v>0</v>
      </c>
      <c r="H8526" s="63">
        <f t="shared" si="972"/>
        <v>61049.999999999993</v>
      </c>
      <c r="I8526" s="63"/>
      <c r="J8526" s="59">
        <f t="shared" si="973"/>
        <v>0</v>
      </c>
    </row>
    <row r="8527" spans="1:10">
      <c r="A8527" s="144">
        <v>15</v>
      </c>
      <c r="B8527" s="145" t="s">
        <v>38</v>
      </c>
      <c r="C8527" s="37"/>
      <c r="D8527" s="149">
        <v>76626</v>
      </c>
      <c r="E8527" s="28">
        <f t="shared" si="970"/>
        <v>0</v>
      </c>
      <c r="F8527" s="124">
        <v>0</v>
      </c>
      <c r="G8527" s="30">
        <f t="shared" si="971"/>
        <v>0</v>
      </c>
      <c r="H8527" s="63">
        <f t="shared" si="972"/>
        <v>70950</v>
      </c>
      <c r="I8527" s="63"/>
      <c r="J8527" s="59">
        <f t="shared" si="973"/>
        <v>0</v>
      </c>
    </row>
    <row r="8528" spans="1:10">
      <c r="A8528" s="144">
        <v>16</v>
      </c>
      <c r="B8528" s="145" t="s">
        <v>39</v>
      </c>
      <c r="C8528" s="37"/>
      <c r="D8528" s="149">
        <v>80190</v>
      </c>
      <c r="E8528" s="28">
        <f t="shared" si="970"/>
        <v>0</v>
      </c>
      <c r="F8528" s="29">
        <v>0</v>
      </c>
      <c r="G8528" s="30">
        <f t="shared" si="971"/>
        <v>0</v>
      </c>
      <c r="H8528" s="63">
        <f t="shared" si="972"/>
        <v>74250</v>
      </c>
      <c r="I8528" s="63"/>
      <c r="J8528" s="59">
        <f t="shared" si="973"/>
        <v>0</v>
      </c>
    </row>
    <row r="8529" spans="1:10">
      <c r="A8529" s="144">
        <v>17</v>
      </c>
      <c r="B8529" s="145" t="s">
        <v>40</v>
      </c>
      <c r="C8529" s="37"/>
      <c r="D8529" s="149">
        <v>113832</v>
      </c>
      <c r="E8529" s="28">
        <f t="shared" si="970"/>
        <v>0</v>
      </c>
      <c r="F8529" s="29">
        <v>0</v>
      </c>
      <c r="G8529" s="30">
        <f t="shared" si="971"/>
        <v>0</v>
      </c>
      <c r="H8529" s="63">
        <f t="shared" si="972"/>
        <v>105400</v>
      </c>
      <c r="I8529" s="63"/>
      <c r="J8529" s="59">
        <f t="shared" si="973"/>
        <v>0</v>
      </c>
    </row>
    <row r="8530" spans="1:10" ht="17.25">
      <c r="A8530" s="144">
        <v>18</v>
      </c>
      <c r="B8530" s="145" t="s">
        <v>41</v>
      </c>
      <c r="C8530" s="37"/>
      <c r="D8530" s="150">
        <v>98010</v>
      </c>
      <c r="E8530" s="28">
        <f t="shared" si="970"/>
        <v>0</v>
      </c>
      <c r="F8530" s="29">
        <v>0</v>
      </c>
      <c r="G8530" s="30">
        <f t="shared" si="971"/>
        <v>0</v>
      </c>
      <c r="H8530" s="63">
        <f t="shared" si="972"/>
        <v>90750</v>
      </c>
      <c r="I8530" s="45"/>
      <c r="J8530" s="64"/>
    </row>
    <row r="8531" spans="1:10" ht="31.5">
      <c r="A8531" s="40"/>
      <c r="B8531" s="41" t="s">
        <v>42</v>
      </c>
      <c r="C8531" s="42">
        <f>SUM(C8513:C8530)</f>
        <v>44</v>
      </c>
      <c r="D8531" s="42"/>
      <c r="E8531" s="43">
        <f>SUM(E8513:E8530)</f>
        <v>4080682</v>
      </c>
      <c r="F8531" s="43"/>
      <c r="G8531" s="44">
        <f>SUM(G8513:G8530)</f>
        <v>4080682</v>
      </c>
      <c r="H8531" s="5"/>
      <c r="I8531" s="5"/>
      <c r="J8531" s="75">
        <f>J8530*0.08</f>
        <v>0</v>
      </c>
    </row>
    <row r="8532" spans="1:10" ht="31.5">
      <c r="A8532" s="46"/>
      <c r="B8532" s="47"/>
      <c r="C8532" s="48"/>
      <c r="D8532" s="48"/>
      <c r="E8532" s="49"/>
      <c r="F8532" s="49"/>
      <c r="G8532" s="151"/>
      <c r="H8532" s="6"/>
      <c r="I8532" s="6"/>
      <c r="J8532" s="76">
        <f>SUM(J8530:J8531)</f>
        <v>0</v>
      </c>
    </row>
    <row r="8533" spans="1:10" ht="18">
      <c r="A8533" s="283" t="s">
        <v>43</v>
      </c>
      <c r="B8533" s="283"/>
      <c r="C8533" s="284" t="s">
        <v>44</v>
      </c>
      <c r="D8533" s="284"/>
      <c r="E8533" s="54"/>
      <c r="F8533" s="54"/>
      <c r="G8533" s="55" t="s">
        <v>45</v>
      </c>
      <c r="H8533" s="141"/>
      <c r="I8533" s="141"/>
      <c r="J8533" s="141"/>
    </row>
    <row r="8536" spans="1:10" ht="15.75">
      <c r="A8536" s="279" t="s">
        <v>0</v>
      </c>
      <c r="B8536" s="279"/>
      <c r="C8536" s="279"/>
      <c r="D8536" s="279"/>
      <c r="E8536" s="279"/>
      <c r="F8536" s="279"/>
      <c r="G8536" s="279"/>
      <c r="H8536" s="141"/>
      <c r="I8536" s="141"/>
      <c r="J8536" s="141"/>
    </row>
    <row r="8537" spans="1:10" ht="15.75">
      <c r="A8537" s="279" t="s">
        <v>1</v>
      </c>
      <c r="B8537" s="279"/>
      <c r="C8537" s="279"/>
      <c r="D8537" s="279"/>
      <c r="E8537" s="279"/>
      <c r="F8537" s="279"/>
      <c r="G8537" s="279"/>
      <c r="H8537" s="1"/>
      <c r="I8537" s="1"/>
      <c r="J8537" s="71"/>
    </row>
    <row r="8538" spans="1:10" ht="15.75">
      <c r="A8538" s="279" t="s">
        <v>2</v>
      </c>
      <c r="B8538" s="279"/>
      <c r="C8538" s="279"/>
      <c r="D8538" s="279"/>
      <c r="E8538" s="279"/>
      <c r="F8538" s="279"/>
      <c r="G8538" s="279"/>
      <c r="H8538" s="1"/>
      <c r="I8538" s="1"/>
      <c r="J8538" s="71"/>
    </row>
    <row r="8539" spans="1:10" ht="15.75">
      <c r="A8539" s="279" t="s">
        <v>4</v>
      </c>
      <c r="B8539" s="279"/>
      <c r="C8539" s="279"/>
      <c r="D8539" s="279"/>
      <c r="E8539" s="279"/>
      <c r="F8539" s="279"/>
      <c r="G8539" s="279"/>
      <c r="H8539" s="1"/>
      <c r="I8539" s="1"/>
      <c r="J8539" s="71"/>
    </row>
    <row r="8540" spans="1:10" ht="27">
      <c r="A8540" s="280" t="s">
        <v>6</v>
      </c>
      <c r="B8540" s="280"/>
      <c r="C8540" s="280"/>
      <c r="D8540" s="280"/>
      <c r="E8540" s="280"/>
      <c r="F8540" s="280"/>
      <c r="G8540" s="280"/>
      <c r="H8540" s="2"/>
      <c r="I8540" s="2"/>
      <c r="J8540" s="72"/>
    </row>
    <row r="8541" spans="1:10" ht="27">
      <c r="A8541" s="142"/>
      <c r="B8541" s="142"/>
      <c r="C8541" s="281" t="s">
        <v>923</v>
      </c>
      <c r="D8541" s="281"/>
      <c r="E8541" s="281"/>
      <c r="F8541" s="281"/>
      <c r="G8541" s="281"/>
      <c r="H8541" s="68"/>
      <c r="I8541" s="68"/>
      <c r="J8541" s="71"/>
    </row>
    <row r="8542" spans="1:10" ht="15.75">
      <c r="A8542" s="11" t="s">
        <v>358</v>
      </c>
      <c r="B8542" s="12">
        <v>4138387453</v>
      </c>
      <c r="C8542" s="143"/>
      <c r="D8542" s="286"/>
      <c r="E8542" s="286"/>
      <c r="F8542" s="286"/>
      <c r="G8542" s="286"/>
      <c r="H8542" s="69" t="s">
        <v>161</v>
      </c>
      <c r="I8542" s="69"/>
      <c r="J8542" s="73"/>
    </row>
    <row r="8543" spans="1:10" ht="15.75">
      <c r="A8543" s="11" t="s">
        <v>9</v>
      </c>
      <c r="B8543" s="286" t="s">
        <v>949</v>
      </c>
      <c r="C8543" s="286"/>
      <c r="D8543" s="286"/>
      <c r="E8543" s="16"/>
      <c r="F8543" s="11"/>
      <c r="G8543" s="16"/>
      <c r="H8543" s="1"/>
      <c r="I8543" s="1"/>
      <c r="J8543" s="71"/>
    </row>
    <row r="8544" spans="1:10" ht="15.75">
      <c r="A8544" s="11" t="s">
        <v>11</v>
      </c>
      <c r="B8544" s="289" t="s">
        <v>802</v>
      </c>
      <c r="C8544" s="289"/>
      <c r="D8544" s="289"/>
      <c r="E8544" s="289"/>
      <c r="F8544" s="18"/>
      <c r="G8544" s="19"/>
      <c r="H8544" s="1"/>
      <c r="I8544" s="1"/>
      <c r="J8544" s="71"/>
    </row>
    <row r="8545" spans="1:10" ht="15.75">
      <c r="A8545" s="21" t="s">
        <v>14</v>
      </c>
      <c r="B8545" s="21" t="s">
        <v>16</v>
      </c>
      <c r="C8545" s="21"/>
      <c r="D8545" s="22" t="s">
        <v>18</v>
      </c>
      <c r="E8545" s="23" t="s">
        <v>19</v>
      </c>
      <c r="F8545" s="23" t="s">
        <v>20</v>
      </c>
      <c r="G8545" s="21" t="s">
        <v>21</v>
      </c>
      <c r="H8545" s="63"/>
      <c r="I8545" s="63"/>
      <c r="J8545" s="59">
        <f>H8545*C8546</f>
        <v>0</v>
      </c>
    </row>
    <row r="8546" spans="1:10">
      <c r="A8546" s="144">
        <v>1</v>
      </c>
      <c r="B8546" s="145" t="s">
        <v>23</v>
      </c>
      <c r="C8546" s="26"/>
      <c r="D8546" s="146">
        <v>79305</v>
      </c>
      <c r="E8546" s="28">
        <f t="shared" ref="E8546:E8563" si="974">D8546*C8546</f>
        <v>0</v>
      </c>
      <c r="F8546" s="29">
        <v>0</v>
      </c>
      <c r="G8546" s="30">
        <f t="shared" ref="G8546:G8563" si="975">E8546-E8546*F8546</f>
        <v>0</v>
      </c>
      <c r="H8546" s="63">
        <f t="shared" ref="H8546:H8563" si="976">D8546/1.08</f>
        <v>73430.555555555547</v>
      </c>
      <c r="I8546" s="63"/>
      <c r="J8546" s="59">
        <f>H8546*C8547</f>
        <v>0</v>
      </c>
    </row>
    <row r="8547" spans="1:10">
      <c r="A8547" s="144">
        <v>2</v>
      </c>
      <c r="B8547" s="145" t="s">
        <v>25</v>
      </c>
      <c r="C8547" s="32"/>
      <c r="D8547" s="147">
        <v>128591</v>
      </c>
      <c r="E8547" s="28">
        <f t="shared" si="974"/>
        <v>0</v>
      </c>
      <c r="F8547" s="29">
        <v>0</v>
      </c>
      <c r="G8547" s="30">
        <f t="shared" si="975"/>
        <v>0</v>
      </c>
      <c r="H8547" s="63">
        <f t="shared" si="976"/>
        <v>119065.74074074073</v>
      </c>
      <c r="I8547" s="63"/>
      <c r="J8547" s="59"/>
    </row>
    <row r="8548" spans="1:10">
      <c r="A8548" s="144">
        <v>3</v>
      </c>
      <c r="B8548" s="145" t="s">
        <v>26</v>
      </c>
      <c r="C8548" s="34"/>
      <c r="D8548" s="146">
        <v>60043</v>
      </c>
      <c r="E8548" s="28">
        <f t="shared" si="974"/>
        <v>0</v>
      </c>
      <c r="F8548" s="29">
        <v>0</v>
      </c>
      <c r="G8548" s="30">
        <f t="shared" si="975"/>
        <v>0</v>
      </c>
      <c r="H8548" s="63">
        <f t="shared" si="976"/>
        <v>55595.370370370365</v>
      </c>
      <c r="I8548" s="63"/>
      <c r="J8548" s="59"/>
    </row>
    <row r="8549" spans="1:10">
      <c r="A8549" s="144">
        <v>4</v>
      </c>
      <c r="B8549" s="145" t="s">
        <v>27</v>
      </c>
      <c r="C8549" s="106"/>
      <c r="D8549" s="146">
        <v>115781</v>
      </c>
      <c r="E8549" s="28">
        <f t="shared" si="974"/>
        <v>0</v>
      </c>
      <c r="F8549" s="29">
        <v>0</v>
      </c>
      <c r="G8549" s="30">
        <f t="shared" si="975"/>
        <v>0</v>
      </c>
      <c r="H8549" s="63">
        <f t="shared" si="976"/>
        <v>107204.62962962962</v>
      </c>
      <c r="I8549" s="63"/>
      <c r="J8549" s="59"/>
    </row>
    <row r="8550" spans="1:10">
      <c r="A8550" s="144">
        <v>5</v>
      </c>
      <c r="B8550" s="145" t="s">
        <v>28</v>
      </c>
      <c r="C8550" s="32"/>
      <c r="D8550" s="146">
        <v>119943</v>
      </c>
      <c r="E8550" s="28">
        <f t="shared" si="974"/>
        <v>0</v>
      </c>
      <c r="F8550" s="124">
        <v>0</v>
      </c>
      <c r="G8550" s="30">
        <f t="shared" si="975"/>
        <v>0</v>
      </c>
      <c r="H8550" s="63">
        <f t="shared" si="976"/>
        <v>111058.33333333333</v>
      </c>
      <c r="I8550" s="63"/>
      <c r="J8550" s="59"/>
    </row>
    <row r="8551" spans="1:10">
      <c r="A8551" s="144">
        <v>6</v>
      </c>
      <c r="B8551" s="145" t="s">
        <v>29</v>
      </c>
      <c r="C8551" s="26"/>
      <c r="D8551" s="146">
        <v>94810</v>
      </c>
      <c r="E8551" s="28">
        <f t="shared" si="974"/>
        <v>0</v>
      </c>
      <c r="F8551" s="29">
        <v>0</v>
      </c>
      <c r="G8551" s="30">
        <f t="shared" si="975"/>
        <v>0</v>
      </c>
      <c r="H8551" s="63">
        <f t="shared" si="976"/>
        <v>87787.037037037036</v>
      </c>
      <c r="I8551" s="63"/>
      <c r="J8551" s="59"/>
    </row>
    <row r="8552" spans="1:10">
      <c r="A8552" s="144">
        <v>7</v>
      </c>
      <c r="B8552" s="145" t="s">
        <v>30</v>
      </c>
      <c r="C8552" s="34"/>
      <c r="D8552" s="146">
        <v>141396</v>
      </c>
      <c r="E8552" s="28">
        <f t="shared" si="974"/>
        <v>0</v>
      </c>
      <c r="F8552" s="29">
        <v>0</v>
      </c>
      <c r="G8552" s="30">
        <f t="shared" si="975"/>
        <v>0</v>
      </c>
      <c r="H8552" s="63">
        <f t="shared" si="976"/>
        <v>130922.22222222222</v>
      </c>
      <c r="I8552" s="63"/>
      <c r="J8552" s="59"/>
    </row>
    <row r="8553" spans="1:10">
      <c r="A8553" s="144">
        <v>8</v>
      </c>
      <c r="B8553" s="145" t="s">
        <v>31</v>
      </c>
      <c r="C8553" s="26"/>
      <c r="D8553" s="146">
        <v>232931</v>
      </c>
      <c r="E8553" s="28">
        <f t="shared" si="974"/>
        <v>0</v>
      </c>
      <c r="F8553" s="29">
        <v>0</v>
      </c>
      <c r="G8553" s="30">
        <f t="shared" si="975"/>
        <v>0</v>
      </c>
      <c r="H8553" s="63">
        <f t="shared" si="976"/>
        <v>215676.85185185182</v>
      </c>
      <c r="I8553" s="63"/>
      <c r="J8553" s="59"/>
    </row>
    <row r="8554" spans="1:10">
      <c r="A8554" s="144">
        <v>9</v>
      </c>
      <c r="B8554" s="148" t="s">
        <v>32</v>
      </c>
      <c r="C8554" s="26"/>
      <c r="D8554" s="146">
        <v>101534</v>
      </c>
      <c r="E8554" s="28">
        <f t="shared" si="974"/>
        <v>0</v>
      </c>
      <c r="F8554" s="29">
        <v>0</v>
      </c>
      <c r="G8554" s="30">
        <f t="shared" si="975"/>
        <v>0</v>
      </c>
      <c r="H8554" s="63">
        <f t="shared" si="976"/>
        <v>94012.962962962964</v>
      </c>
      <c r="I8554" s="63"/>
      <c r="J8554" s="59"/>
    </row>
    <row r="8555" spans="1:10">
      <c r="A8555" s="144">
        <v>10</v>
      </c>
      <c r="B8555" s="148" t="s">
        <v>33</v>
      </c>
      <c r="C8555" s="37"/>
      <c r="D8555" s="147">
        <v>110148</v>
      </c>
      <c r="E8555" s="28">
        <f t="shared" si="974"/>
        <v>0</v>
      </c>
      <c r="F8555" s="29">
        <v>0</v>
      </c>
      <c r="G8555" s="30">
        <f t="shared" si="975"/>
        <v>0</v>
      </c>
      <c r="H8555" s="63">
        <f t="shared" si="976"/>
        <v>101988.88888888888</v>
      </c>
      <c r="I8555" s="63"/>
      <c r="J8555" s="59"/>
    </row>
    <row r="8556" spans="1:10">
      <c r="A8556" s="144">
        <v>11</v>
      </c>
      <c r="B8556" s="145" t="s">
        <v>34</v>
      </c>
      <c r="C8556" s="37">
        <v>4</v>
      </c>
      <c r="D8556" s="146">
        <v>54198</v>
      </c>
      <c r="E8556" s="28">
        <f t="shared" si="974"/>
        <v>216792</v>
      </c>
      <c r="F8556" s="29">
        <v>0</v>
      </c>
      <c r="G8556" s="30">
        <f t="shared" si="975"/>
        <v>216792</v>
      </c>
      <c r="H8556" s="63">
        <f t="shared" si="976"/>
        <v>50183.333333333328</v>
      </c>
      <c r="I8556" s="63"/>
      <c r="J8556" s="59">
        <f t="shared" ref="J8556:J8562" si="977">H8556*C8557</f>
        <v>0</v>
      </c>
    </row>
    <row r="8557" spans="1:10">
      <c r="A8557" s="144">
        <v>12</v>
      </c>
      <c r="B8557" s="145" t="s">
        <v>35</v>
      </c>
      <c r="C8557" s="37"/>
      <c r="D8557" s="146">
        <v>49680</v>
      </c>
      <c r="E8557" s="28">
        <f t="shared" si="974"/>
        <v>0</v>
      </c>
      <c r="F8557" s="29">
        <v>0</v>
      </c>
      <c r="G8557" s="30">
        <f t="shared" si="975"/>
        <v>0</v>
      </c>
      <c r="H8557" s="63">
        <f t="shared" si="976"/>
        <v>46000</v>
      </c>
      <c r="I8557" s="63"/>
      <c r="J8557" s="59">
        <f t="shared" si="977"/>
        <v>184000</v>
      </c>
    </row>
    <row r="8558" spans="1:10">
      <c r="A8558" s="144">
        <v>13</v>
      </c>
      <c r="B8558" s="145" t="s">
        <v>36</v>
      </c>
      <c r="C8558" s="37">
        <v>4</v>
      </c>
      <c r="D8558" s="149">
        <v>64152</v>
      </c>
      <c r="E8558" s="28">
        <f t="shared" si="974"/>
        <v>256608</v>
      </c>
      <c r="F8558" s="29">
        <v>0</v>
      </c>
      <c r="G8558" s="30">
        <f t="shared" si="975"/>
        <v>256608</v>
      </c>
      <c r="H8558" s="63">
        <f t="shared" si="976"/>
        <v>59399.999999999993</v>
      </c>
      <c r="I8558" s="63"/>
      <c r="J8558" s="59">
        <f t="shared" si="977"/>
        <v>0</v>
      </c>
    </row>
    <row r="8559" spans="1:10">
      <c r="A8559" s="144">
        <v>14</v>
      </c>
      <c r="B8559" s="145" t="s">
        <v>37</v>
      </c>
      <c r="C8559" s="37"/>
      <c r="D8559" s="149">
        <v>65934</v>
      </c>
      <c r="E8559" s="28">
        <f t="shared" si="974"/>
        <v>0</v>
      </c>
      <c r="F8559" s="29">
        <v>0</v>
      </c>
      <c r="G8559" s="30">
        <f t="shared" si="975"/>
        <v>0</v>
      </c>
      <c r="H8559" s="63">
        <f t="shared" si="976"/>
        <v>61049.999999999993</v>
      </c>
      <c r="I8559" s="63"/>
      <c r="J8559" s="59">
        <f t="shared" si="977"/>
        <v>244199.99999999997</v>
      </c>
    </row>
    <row r="8560" spans="1:10">
      <c r="A8560" s="144">
        <v>15</v>
      </c>
      <c r="B8560" s="145" t="s">
        <v>38</v>
      </c>
      <c r="C8560" s="37">
        <v>4</v>
      </c>
      <c r="D8560" s="149">
        <v>76626</v>
      </c>
      <c r="E8560" s="28">
        <f t="shared" si="974"/>
        <v>306504</v>
      </c>
      <c r="F8560" s="124">
        <v>0</v>
      </c>
      <c r="G8560" s="30">
        <f t="shared" si="975"/>
        <v>306504</v>
      </c>
      <c r="H8560" s="63">
        <f t="shared" si="976"/>
        <v>70950</v>
      </c>
      <c r="I8560" s="63"/>
      <c r="J8560" s="59">
        <f t="shared" si="977"/>
        <v>0</v>
      </c>
    </row>
    <row r="8561" spans="1:10">
      <c r="A8561" s="144">
        <v>16</v>
      </c>
      <c r="B8561" s="145" t="s">
        <v>39</v>
      </c>
      <c r="C8561" s="37"/>
      <c r="D8561" s="149">
        <v>80190</v>
      </c>
      <c r="E8561" s="28">
        <f t="shared" si="974"/>
        <v>0</v>
      </c>
      <c r="F8561" s="29">
        <v>0</v>
      </c>
      <c r="G8561" s="30">
        <f t="shared" si="975"/>
        <v>0</v>
      </c>
      <c r="H8561" s="63">
        <f t="shared" si="976"/>
        <v>74250</v>
      </c>
      <c r="I8561" s="63"/>
      <c r="J8561" s="59">
        <f t="shared" si="977"/>
        <v>222750</v>
      </c>
    </row>
    <row r="8562" spans="1:10">
      <c r="A8562" s="144">
        <v>17</v>
      </c>
      <c r="B8562" s="145" t="s">
        <v>40</v>
      </c>
      <c r="C8562" s="37">
        <v>3</v>
      </c>
      <c r="D8562" s="149">
        <v>113832</v>
      </c>
      <c r="E8562" s="28">
        <f t="shared" si="974"/>
        <v>341496</v>
      </c>
      <c r="F8562" s="29">
        <v>0</v>
      </c>
      <c r="G8562" s="30">
        <f t="shared" si="975"/>
        <v>341496</v>
      </c>
      <c r="H8562" s="63">
        <f t="shared" si="976"/>
        <v>105400</v>
      </c>
      <c r="I8562" s="63"/>
      <c r="J8562" s="59">
        <f t="shared" si="977"/>
        <v>0</v>
      </c>
    </row>
    <row r="8563" spans="1:10" ht="17.25">
      <c r="A8563" s="144">
        <v>18</v>
      </c>
      <c r="B8563" s="145" t="s">
        <v>41</v>
      </c>
      <c r="C8563" s="37"/>
      <c r="D8563" s="150">
        <v>98010</v>
      </c>
      <c r="E8563" s="28">
        <f t="shared" si="974"/>
        <v>0</v>
      </c>
      <c r="F8563" s="29">
        <v>0</v>
      </c>
      <c r="G8563" s="30">
        <f t="shared" si="975"/>
        <v>0</v>
      </c>
      <c r="H8563" s="63">
        <f t="shared" si="976"/>
        <v>90750</v>
      </c>
      <c r="I8563" s="45"/>
      <c r="J8563" s="64"/>
    </row>
    <row r="8564" spans="1:10" ht="31.5">
      <c r="A8564" s="40"/>
      <c r="B8564" s="41" t="s">
        <v>42</v>
      </c>
      <c r="C8564" s="42">
        <f>SUM(C8546:C8563)</f>
        <v>15</v>
      </c>
      <c r="D8564" s="42"/>
      <c r="E8564" s="43">
        <f>SUM(E8546:E8563)</f>
        <v>1121400</v>
      </c>
      <c r="F8564" s="43"/>
      <c r="G8564" s="44">
        <f>SUM(G8546:G8563)</f>
        <v>1121400</v>
      </c>
      <c r="H8564" s="5"/>
      <c r="I8564" s="5"/>
      <c r="J8564" s="75">
        <f>J8563*0.08</f>
        <v>0</v>
      </c>
    </row>
    <row r="8565" spans="1:10" ht="31.5">
      <c r="A8565" s="46"/>
      <c r="B8565" s="47"/>
      <c r="C8565" s="48"/>
      <c r="D8565" s="48"/>
      <c r="E8565" s="49"/>
      <c r="F8565" s="49"/>
      <c r="G8565" s="151"/>
      <c r="H8565" s="6"/>
      <c r="I8565" s="6"/>
      <c r="J8565" s="76">
        <f>SUM(J8563:J8564)</f>
        <v>0</v>
      </c>
    </row>
    <row r="8566" spans="1:10" ht="18">
      <c r="A8566" s="283" t="s">
        <v>43</v>
      </c>
      <c r="B8566" s="283"/>
      <c r="C8566" s="284" t="s">
        <v>44</v>
      </c>
      <c r="D8566" s="284"/>
      <c r="E8566" s="54"/>
      <c r="F8566" s="54"/>
      <c r="G8566" s="55" t="s">
        <v>45</v>
      </c>
      <c r="H8566" s="141"/>
      <c r="I8566" s="141"/>
      <c r="J8566" s="141"/>
    </row>
    <row r="8569" spans="1:10" ht="15.75">
      <c r="A8569" s="279" t="s">
        <v>0</v>
      </c>
      <c r="B8569" s="279"/>
      <c r="C8569" s="279"/>
      <c r="D8569" s="279"/>
      <c r="E8569" s="279"/>
      <c r="F8569" s="279"/>
      <c r="G8569" s="279"/>
      <c r="H8569" s="141"/>
      <c r="I8569" s="141"/>
      <c r="J8569" s="141"/>
    </row>
    <row r="8570" spans="1:10" ht="15.75">
      <c r="A8570" s="279" t="s">
        <v>1</v>
      </c>
      <c r="B8570" s="279"/>
      <c r="C8570" s="279"/>
      <c r="D8570" s="279"/>
      <c r="E8570" s="279"/>
      <c r="F8570" s="279"/>
      <c r="G8570" s="279"/>
      <c r="H8570" s="1"/>
      <c r="I8570" s="1"/>
      <c r="J8570" s="71"/>
    </row>
    <row r="8571" spans="1:10" ht="15.75">
      <c r="A8571" s="279" t="s">
        <v>2</v>
      </c>
      <c r="B8571" s="279"/>
      <c r="C8571" s="279"/>
      <c r="D8571" s="279"/>
      <c r="E8571" s="279"/>
      <c r="F8571" s="279"/>
      <c r="G8571" s="279"/>
      <c r="H8571" s="1"/>
      <c r="I8571" s="1"/>
      <c r="J8571" s="71"/>
    </row>
    <row r="8572" spans="1:10" ht="15.75">
      <c r="A8572" s="279" t="s">
        <v>4</v>
      </c>
      <c r="B8572" s="279"/>
      <c r="C8572" s="279"/>
      <c r="D8572" s="279"/>
      <c r="E8572" s="279"/>
      <c r="F8572" s="279"/>
      <c r="G8572" s="279"/>
      <c r="H8572" s="1"/>
      <c r="I8572" s="1"/>
      <c r="J8572" s="71"/>
    </row>
    <row r="8573" spans="1:10" ht="27">
      <c r="A8573" s="280" t="s">
        <v>6</v>
      </c>
      <c r="B8573" s="280"/>
      <c r="C8573" s="280"/>
      <c r="D8573" s="280"/>
      <c r="E8573" s="280"/>
      <c r="F8573" s="280"/>
      <c r="G8573" s="280"/>
      <c r="H8573" s="2"/>
      <c r="I8573" s="2"/>
      <c r="J8573" s="72"/>
    </row>
    <row r="8574" spans="1:10" ht="27">
      <c r="A8574" s="142"/>
      <c r="B8574" s="142"/>
      <c r="C8574" s="281" t="s">
        <v>923</v>
      </c>
      <c r="D8574" s="281"/>
      <c r="E8574" s="281"/>
      <c r="F8574" s="281"/>
      <c r="G8574" s="281"/>
      <c r="H8574" s="68"/>
      <c r="I8574" s="68"/>
      <c r="J8574" s="71"/>
    </row>
    <row r="8575" spans="1:10" ht="15.75">
      <c r="A8575" s="11" t="s">
        <v>358</v>
      </c>
      <c r="B8575" s="12">
        <v>4138417939</v>
      </c>
      <c r="C8575" s="143"/>
      <c r="D8575" s="286"/>
      <c r="E8575" s="286"/>
      <c r="F8575" s="286"/>
      <c r="G8575" s="286"/>
      <c r="H8575" s="69" t="s">
        <v>161</v>
      </c>
      <c r="I8575" s="69"/>
      <c r="J8575" s="73"/>
    </row>
    <row r="8576" spans="1:10" ht="15.75">
      <c r="A8576" s="11" t="s">
        <v>9</v>
      </c>
      <c r="B8576" s="286" t="s">
        <v>950</v>
      </c>
      <c r="C8576" s="286"/>
      <c r="D8576" s="286"/>
      <c r="E8576" s="16"/>
      <c r="F8576" s="11"/>
      <c r="G8576" s="16"/>
      <c r="H8576" s="1"/>
      <c r="I8576" s="1"/>
      <c r="J8576" s="71"/>
    </row>
    <row r="8577" spans="1:10" ht="15.75">
      <c r="A8577" s="11" t="s">
        <v>11</v>
      </c>
      <c r="B8577" s="289" t="s">
        <v>951</v>
      </c>
      <c r="C8577" s="289"/>
      <c r="D8577" s="289"/>
      <c r="E8577" s="289"/>
      <c r="F8577" s="18"/>
      <c r="G8577" s="19"/>
      <c r="H8577" s="1"/>
      <c r="I8577" s="1"/>
      <c r="J8577" s="71"/>
    </row>
    <row r="8578" spans="1:10" ht="15.75">
      <c r="A8578" s="21" t="s">
        <v>14</v>
      </c>
      <c r="B8578" s="21" t="s">
        <v>16</v>
      </c>
      <c r="C8578" s="21"/>
      <c r="D8578" s="22" t="s">
        <v>18</v>
      </c>
      <c r="E8578" s="23" t="s">
        <v>19</v>
      </c>
      <c r="F8578" s="23" t="s">
        <v>20</v>
      </c>
      <c r="G8578" s="21" t="s">
        <v>21</v>
      </c>
      <c r="H8578" s="63"/>
      <c r="I8578" s="63"/>
      <c r="J8578" s="59">
        <f>H8578*C8579</f>
        <v>0</v>
      </c>
    </row>
    <row r="8579" spans="1:10">
      <c r="A8579" s="144">
        <v>1</v>
      </c>
      <c r="B8579" s="145" t="s">
        <v>23</v>
      </c>
      <c r="C8579" s="26">
        <v>10</v>
      </c>
      <c r="D8579" s="146">
        <v>79305</v>
      </c>
      <c r="E8579" s="28">
        <f t="shared" ref="E8579:E8596" si="978">D8579*C8579</f>
        <v>793050</v>
      </c>
      <c r="F8579" s="29">
        <v>0</v>
      </c>
      <c r="G8579" s="30">
        <f t="shared" ref="G8579:G8596" si="979">E8579-E8579*F8579</f>
        <v>793050</v>
      </c>
      <c r="H8579" s="63">
        <f t="shared" ref="H8579:H8596" si="980">D8579/1.08</f>
        <v>73430.555555555547</v>
      </c>
      <c r="I8579" s="63"/>
      <c r="J8579" s="59">
        <f>H8579*C8580</f>
        <v>0</v>
      </c>
    </row>
    <row r="8580" spans="1:10">
      <c r="A8580" s="144">
        <v>2</v>
      </c>
      <c r="B8580" s="145" t="s">
        <v>25</v>
      </c>
      <c r="C8580" s="32"/>
      <c r="D8580" s="147">
        <v>128591</v>
      </c>
      <c r="E8580" s="28">
        <f t="shared" si="978"/>
        <v>0</v>
      </c>
      <c r="F8580" s="29">
        <v>0</v>
      </c>
      <c r="G8580" s="30">
        <f t="shared" si="979"/>
        <v>0</v>
      </c>
      <c r="H8580" s="63">
        <f t="shared" si="980"/>
        <v>119065.74074074073</v>
      </c>
      <c r="I8580" s="63"/>
      <c r="J8580" s="59"/>
    </row>
    <row r="8581" spans="1:10">
      <c r="A8581" s="144">
        <v>3</v>
      </c>
      <c r="B8581" s="145" t="s">
        <v>26</v>
      </c>
      <c r="C8581" s="34"/>
      <c r="D8581" s="146">
        <v>60043</v>
      </c>
      <c r="E8581" s="28">
        <f t="shared" si="978"/>
        <v>0</v>
      </c>
      <c r="F8581" s="29">
        <v>0</v>
      </c>
      <c r="G8581" s="30">
        <f t="shared" si="979"/>
        <v>0</v>
      </c>
      <c r="H8581" s="63">
        <f t="shared" si="980"/>
        <v>55595.370370370365</v>
      </c>
      <c r="I8581" s="63"/>
      <c r="J8581" s="59"/>
    </row>
    <row r="8582" spans="1:10">
      <c r="A8582" s="144">
        <v>4</v>
      </c>
      <c r="B8582" s="145" t="s">
        <v>27</v>
      </c>
      <c r="C8582" s="106"/>
      <c r="D8582" s="146">
        <v>115781</v>
      </c>
      <c r="E8582" s="28">
        <f t="shared" si="978"/>
        <v>0</v>
      </c>
      <c r="F8582" s="29">
        <v>0</v>
      </c>
      <c r="G8582" s="30">
        <f t="shared" si="979"/>
        <v>0</v>
      </c>
      <c r="H8582" s="63">
        <f t="shared" si="980"/>
        <v>107204.62962962962</v>
      </c>
      <c r="I8582" s="63"/>
      <c r="J8582" s="59"/>
    </row>
    <row r="8583" spans="1:10">
      <c r="A8583" s="144">
        <v>5</v>
      </c>
      <c r="B8583" s="145" t="s">
        <v>28</v>
      </c>
      <c r="C8583" s="32">
        <v>10</v>
      </c>
      <c r="D8583" s="146">
        <v>119943</v>
      </c>
      <c r="E8583" s="28">
        <f t="shared" si="978"/>
        <v>1199430</v>
      </c>
      <c r="F8583" s="124">
        <v>0</v>
      </c>
      <c r="G8583" s="30">
        <f t="shared" si="979"/>
        <v>1199430</v>
      </c>
      <c r="H8583" s="63">
        <f t="shared" si="980"/>
        <v>111058.33333333333</v>
      </c>
      <c r="I8583" s="63"/>
      <c r="J8583" s="59"/>
    </row>
    <row r="8584" spans="1:10">
      <c r="A8584" s="144">
        <v>6</v>
      </c>
      <c r="B8584" s="145" t="s">
        <v>29</v>
      </c>
      <c r="C8584" s="26">
        <v>10</v>
      </c>
      <c r="D8584" s="146">
        <v>94810</v>
      </c>
      <c r="E8584" s="28">
        <f t="shared" si="978"/>
        <v>948100</v>
      </c>
      <c r="F8584" s="29">
        <v>0</v>
      </c>
      <c r="G8584" s="30">
        <f t="shared" si="979"/>
        <v>948100</v>
      </c>
      <c r="H8584" s="63">
        <f t="shared" si="980"/>
        <v>87787.037037037036</v>
      </c>
      <c r="I8584" s="63"/>
      <c r="J8584" s="59"/>
    </row>
    <row r="8585" spans="1:10">
      <c r="A8585" s="144">
        <v>7</v>
      </c>
      <c r="B8585" s="145" t="s">
        <v>30</v>
      </c>
      <c r="C8585" s="34"/>
      <c r="D8585" s="146">
        <v>141396</v>
      </c>
      <c r="E8585" s="28">
        <f t="shared" si="978"/>
        <v>0</v>
      </c>
      <c r="F8585" s="29">
        <v>0</v>
      </c>
      <c r="G8585" s="30">
        <f t="shared" si="979"/>
        <v>0</v>
      </c>
      <c r="H8585" s="63">
        <f t="shared" si="980"/>
        <v>130922.22222222222</v>
      </c>
      <c r="I8585" s="63"/>
      <c r="J8585" s="59"/>
    </row>
    <row r="8586" spans="1:10">
      <c r="A8586" s="144">
        <v>8</v>
      </c>
      <c r="B8586" s="145" t="s">
        <v>31</v>
      </c>
      <c r="C8586" s="26"/>
      <c r="D8586" s="146">
        <v>232931</v>
      </c>
      <c r="E8586" s="28">
        <f t="shared" si="978"/>
        <v>0</v>
      </c>
      <c r="F8586" s="29">
        <v>0</v>
      </c>
      <c r="G8586" s="30">
        <f t="shared" si="979"/>
        <v>0</v>
      </c>
      <c r="H8586" s="63">
        <f t="shared" si="980"/>
        <v>215676.85185185182</v>
      </c>
      <c r="I8586" s="63"/>
      <c r="J8586" s="59"/>
    </row>
    <row r="8587" spans="1:10">
      <c r="A8587" s="144">
        <v>9</v>
      </c>
      <c r="B8587" s="148" t="s">
        <v>32</v>
      </c>
      <c r="C8587" s="26"/>
      <c r="D8587" s="146">
        <v>101534</v>
      </c>
      <c r="E8587" s="28">
        <f t="shared" si="978"/>
        <v>0</v>
      </c>
      <c r="F8587" s="29">
        <v>0</v>
      </c>
      <c r="G8587" s="30">
        <f t="shared" si="979"/>
        <v>0</v>
      </c>
      <c r="H8587" s="63">
        <f t="shared" si="980"/>
        <v>94012.962962962964</v>
      </c>
      <c r="I8587" s="63"/>
      <c r="J8587" s="59"/>
    </row>
    <row r="8588" spans="1:10">
      <c r="A8588" s="144">
        <v>10</v>
      </c>
      <c r="B8588" s="148" t="s">
        <v>33</v>
      </c>
      <c r="C8588" s="37"/>
      <c r="D8588" s="147">
        <v>110148</v>
      </c>
      <c r="E8588" s="28">
        <f t="shared" si="978"/>
        <v>0</v>
      </c>
      <c r="F8588" s="29">
        <v>0</v>
      </c>
      <c r="G8588" s="30">
        <f t="shared" si="979"/>
        <v>0</v>
      </c>
      <c r="H8588" s="63">
        <f t="shared" si="980"/>
        <v>101988.88888888888</v>
      </c>
      <c r="I8588" s="63"/>
      <c r="J8588" s="59"/>
    </row>
    <row r="8589" spans="1:10">
      <c r="A8589" s="144">
        <v>11</v>
      </c>
      <c r="B8589" s="145" t="s">
        <v>34</v>
      </c>
      <c r="C8589" s="37">
        <v>10</v>
      </c>
      <c r="D8589" s="146">
        <v>54198</v>
      </c>
      <c r="E8589" s="28">
        <f t="shared" si="978"/>
        <v>541980</v>
      </c>
      <c r="F8589" s="29">
        <v>0</v>
      </c>
      <c r="G8589" s="30">
        <f t="shared" si="979"/>
        <v>541980</v>
      </c>
      <c r="H8589" s="63">
        <f t="shared" si="980"/>
        <v>50183.333333333328</v>
      </c>
      <c r="I8589" s="63"/>
      <c r="J8589" s="59">
        <f t="shared" ref="J8589:J8595" si="981">H8589*C8590</f>
        <v>0</v>
      </c>
    </row>
    <row r="8590" spans="1:10">
      <c r="A8590" s="144">
        <v>12</v>
      </c>
      <c r="B8590" s="145" t="s">
        <v>35</v>
      </c>
      <c r="C8590" s="37"/>
      <c r="D8590" s="146">
        <v>49680</v>
      </c>
      <c r="E8590" s="28">
        <f t="shared" si="978"/>
        <v>0</v>
      </c>
      <c r="F8590" s="29">
        <v>0</v>
      </c>
      <c r="G8590" s="30">
        <f t="shared" si="979"/>
        <v>0</v>
      </c>
      <c r="H8590" s="63">
        <f t="shared" si="980"/>
        <v>46000</v>
      </c>
      <c r="I8590" s="63"/>
      <c r="J8590" s="59">
        <f t="shared" si="981"/>
        <v>0</v>
      </c>
    </row>
    <row r="8591" spans="1:10">
      <c r="A8591" s="144">
        <v>13</v>
      </c>
      <c r="B8591" s="145" t="s">
        <v>36</v>
      </c>
      <c r="C8591" s="37"/>
      <c r="D8591" s="149">
        <v>64152</v>
      </c>
      <c r="E8591" s="28">
        <f t="shared" si="978"/>
        <v>0</v>
      </c>
      <c r="F8591" s="29">
        <v>0</v>
      </c>
      <c r="G8591" s="30">
        <f t="shared" si="979"/>
        <v>0</v>
      </c>
      <c r="H8591" s="63">
        <f t="shared" si="980"/>
        <v>59399.999999999993</v>
      </c>
      <c r="I8591" s="63"/>
      <c r="J8591" s="59">
        <f t="shared" si="981"/>
        <v>0</v>
      </c>
    </row>
    <row r="8592" spans="1:10">
      <c r="A8592" s="144">
        <v>14</v>
      </c>
      <c r="B8592" s="145" t="s">
        <v>37</v>
      </c>
      <c r="C8592" s="37"/>
      <c r="D8592" s="149">
        <v>65934</v>
      </c>
      <c r="E8592" s="28">
        <f t="shared" si="978"/>
        <v>0</v>
      </c>
      <c r="F8592" s="29">
        <v>0</v>
      </c>
      <c r="G8592" s="30">
        <f t="shared" si="979"/>
        <v>0</v>
      </c>
      <c r="H8592" s="63">
        <f t="shared" si="980"/>
        <v>61049.999999999993</v>
      </c>
      <c r="I8592" s="63"/>
      <c r="J8592" s="59">
        <f t="shared" si="981"/>
        <v>610499.99999999988</v>
      </c>
    </row>
    <row r="8593" spans="1:10">
      <c r="A8593" s="144">
        <v>15</v>
      </c>
      <c r="B8593" s="145" t="s">
        <v>38</v>
      </c>
      <c r="C8593" s="37">
        <v>10</v>
      </c>
      <c r="D8593" s="149">
        <v>76626</v>
      </c>
      <c r="E8593" s="28">
        <f t="shared" si="978"/>
        <v>766260</v>
      </c>
      <c r="F8593" s="124">
        <v>0</v>
      </c>
      <c r="G8593" s="30">
        <f t="shared" si="979"/>
        <v>766260</v>
      </c>
      <c r="H8593" s="63">
        <f t="shared" si="980"/>
        <v>70950</v>
      </c>
      <c r="I8593" s="63"/>
      <c r="J8593" s="59">
        <f t="shared" si="981"/>
        <v>709500</v>
      </c>
    </row>
    <row r="8594" spans="1:10">
      <c r="A8594" s="144">
        <v>16</v>
      </c>
      <c r="B8594" s="145" t="s">
        <v>39</v>
      </c>
      <c r="C8594" s="37">
        <v>10</v>
      </c>
      <c r="D8594" s="149">
        <v>80190</v>
      </c>
      <c r="E8594" s="28">
        <f t="shared" si="978"/>
        <v>801900</v>
      </c>
      <c r="F8594" s="29">
        <v>0</v>
      </c>
      <c r="G8594" s="30">
        <f t="shared" si="979"/>
        <v>801900</v>
      </c>
      <c r="H8594" s="63">
        <f t="shared" si="980"/>
        <v>74250</v>
      </c>
      <c r="I8594" s="63"/>
      <c r="J8594" s="59">
        <f t="shared" si="981"/>
        <v>0</v>
      </c>
    </row>
    <row r="8595" spans="1:10">
      <c r="A8595" s="144">
        <v>17</v>
      </c>
      <c r="B8595" s="145" t="s">
        <v>40</v>
      </c>
      <c r="C8595" s="37"/>
      <c r="D8595" s="149">
        <v>113832</v>
      </c>
      <c r="E8595" s="28">
        <f t="shared" si="978"/>
        <v>0</v>
      </c>
      <c r="F8595" s="29">
        <v>0</v>
      </c>
      <c r="G8595" s="30">
        <f t="shared" si="979"/>
        <v>0</v>
      </c>
      <c r="H8595" s="63">
        <f t="shared" si="980"/>
        <v>105400</v>
      </c>
      <c r="I8595" s="63"/>
      <c r="J8595" s="59">
        <f t="shared" si="981"/>
        <v>0</v>
      </c>
    </row>
    <row r="8596" spans="1:10" ht="17.25">
      <c r="A8596" s="144">
        <v>18</v>
      </c>
      <c r="B8596" s="145" t="s">
        <v>41</v>
      </c>
      <c r="C8596" s="37"/>
      <c r="D8596" s="150">
        <v>98010</v>
      </c>
      <c r="E8596" s="28">
        <f t="shared" si="978"/>
        <v>0</v>
      </c>
      <c r="F8596" s="29">
        <v>0</v>
      </c>
      <c r="G8596" s="30">
        <f t="shared" si="979"/>
        <v>0</v>
      </c>
      <c r="H8596" s="63">
        <f t="shared" si="980"/>
        <v>90750</v>
      </c>
      <c r="I8596" s="45"/>
      <c r="J8596" s="64"/>
    </row>
    <row r="8597" spans="1:10" ht="31.5">
      <c r="A8597" s="40"/>
      <c r="B8597" s="41" t="s">
        <v>42</v>
      </c>
      <c r="C8597" s="42">
        <f>SUM(C8579:C8596)</f>
        <v>60</v>
      </c>
      <c r="D8597" s="42"/>
      <c r="E8597" s="43">
        <f>SUM(E8579:E8596)</f>
        <v>5050720</v>
      </c>
      <c r="F8597" s="43"/>
      <c r="G8597" s="44">
        <f>SUM(G8579:G8596)</f>
        <v>5050720</v>
      </c>
      <c r="H8597" s="5"/>
      <c r="I8597" s="5"/>
      <c r="J8597" s="75">
        <f>J8596*0.08</f>
        <v>0</v>
      </c>
    </row>
    <row r="8598" spans="1:10" ht="31.5">
      <c r="A8598" s="46"/>
      <c r="B8598" s="47"/>
      <c r="C8598" s="48"/>
      <c r="D8598" s="48"/>
      <c r="E8598" s="49"/>
      <c r="F8598" s="49"/>
      <c r="G8598" s="151"/>
      <c r="H8598" s="6"/>
      <c r="I8598" s="6"/>
      <c r="J8598" s="76">
        <f>SUM(J8596:J8597)</f>
        <v>0</v>
      </c>
    </row>
    <row r="8599" spans="1:10" ht="18">
      <c r="A8599" s="283" t="s">
        <v>43</v>
      </c>
      <c r="B8599" s="283"/>
      <c r="C8599" s="284" t="s">
        <v>44</v>
      </c>
      <c r="D8599" s="284"/>
      <c r="E8599" s="54"/>
      <c r="F8599" s="54"/>
      <c r="G8599" s="55" t="s">
        <v>45</v>
      </c>
      <c r="H8599" s="141"/>
      <c r="I8599" s="141"/>
      <c r="J8599" s="141"/>
    </row>
    <row r="8602" spans="1:10" ht="15.75">
      <c r="A8602" s="279" t="s">
        <v>0</v>
      </c>
      <c r="B8602" s="279"/>
      <c r="C8602" s="279"/>
      <c r="D8602" s="279"/>
      <c r="E8602" s="279"/>
      <c r="F8602" s="279"/>
      <c r="G8602" s="279"/>
      <c r="H8602" s="141"/>
      <c r="I8602" s="141"/>
      <c r="J8602" s="141"/>
    </row>
    <row r="8603" spans="1:10" ht="15.75">
      <c r="A8603" s="279" t="s">
        <v>1</v>
      </c>
      <c r="B8603" s="279"/>
      <c r="C8603" s="279"/>
      <c r="D8603" s="279"/>
      <c r="E8603" s="279"/>
      <c r="F8603" s="279"/>
      <c r="G8603" s="279"/>
      <c r="H8603" s="1"/>
      <c r="I8603" s="1"/>
      <c r="J8603" s="71"/>
    </row>
    <row r="8604" spans="1:10" ht="15.75">
      <c r="A8604" s="279" t="s">
        <v>2</v>
      </c>
      <c r="B8604" s="279"/>
      <c r="C8604" s="279"/>
      <c r="D8604" s="279"/>
      <c r="E8604" s="279"/>
      <c r="F8604" s="279"/>
      <c r="G8604" s="279"/>
      <c r="H8604" s="1"/>
      <c r="I8604" s="1"/>
      <c r="J8604" s="71"/>
    </row>
    <row r="8605" spans="1:10" ht="15.75">
      <c r="A8605" s="279" t="s">
        <v>4</v>
      </c>
      <c r="B8605" s="279"/>
      <c r="C8605" s="279"/>
      <c r="D8605" s="279"/>
      <c r="E8605" s="279"/>
      <c r="F8605" s="279"/>
      <c r="G8605" s="279"/>
      <c r="H8605" s="1"/>
      <c r="I8605" s="1"/>
      <c r="J8605" s="71"/>
    </row>
    <row r="8606" spans="1:10" ht="27">
      <c r="A8606" s="280" t="s">
        <v>6</v>
      </c>
      <c r="B8606" s="280"/>
      <c r="C8606" s="280"/>
      <c r="D8606" s="280"/>
      <c r="E8606" s="280"/>
      <c r="F8606" s="280"/>
      <c r="G8606" s="280"/>
      <c r="H8606" s="2"/>
      <c r="I8606" s="2"/>
      <c r="J8606" s="72"/>
    </row>
    <row r="8607" spans="1:10" ht="27">
      <c r="A8607" s="142"/>
      <c r="B8607" s="142"/>
      <c r="C8607" s="281" t="s">
        <v>457</v>
      </c>
      <c r="D8607" s="281"/>
      <c r="E8607" s="281"/>
      <c r="F8607" s="281"/>
      <c r="G8607" s="281"/>
      <c r="H8607" s="68"/>
      <c r="I8607" s="68"/>
      <c r="J8607" s="71"/>
    </row>
    <row r="8608" spans="1:10" ht="15.75">
      <c r="A8608" s="11" t="s">
        <v>358</v>
      </c>
      <c r="B8608" s="12">
        <v>4138352594</v>
      </c>
      <c r="C8608" s="143"/>
      <c r="D8608" s="286"/>
      <c r="E8608" s="286"/>
      <c r="F8608" s="286"/>
      <c r="G8608" s="286"/>
      <c r="H8608" s="69" t="s">
        <v>161</v>
      </c>
      <c r="I8608" s="69"/>
      <c r="J8608" s="73"/>
    </row>
    <row r="8609" spans="1:10" ht="15.75">
      <c r="A8609" s="11" t="s">
        <v>9</v>
      </c>
      <c r="B8609" s="286" t="s">
        <v>952</v>
      </c>
      <c r="C8609" s="286"/>
      <c r="D8609" s="286"/>
      <c r="E8609" s="16"/>
      <c r="F8609" s="11"/>
      <c r="G8609" s="16"/>
      <c r="H8609" s="1"/>
      <c r="I8609" s="1"/>
      <c r="J8609" s="71"/>
    </row>
    <row r="8610" spans="1:10" ht="15.75">
      <c r="A8610" s="11" t="s">
        <v>11</v>
      </c>
      <c r="B8610" s="289" t="s">
        <v>951</v>
      </c>
      <c r="C8610" s="289"/>
      <c r="D8610" s="289"/>
      <c r="E8610" s="289"/>
      <c r="F8610" s="18"/>
      <c r="G8610" s="19"/>
      <c r="H8610" s="1"/>
      <c r="I8610" s="1"/>
      <c r="J8610" s="71"/>
    </row>
    <row r="8611" spans="1:10" ht="15.75">
      <c r="A8611" s="21" t="s">
        <v>14</v>
      </c>
      <c r="B8611" s="21" t="s">
        <v>16</v>
      </c>
      <c r="C8611" s="21"/>
      <c r="D8611" s="22" t="s">
        <v>18</v>
      </c>
      <c r="E8611" s="23" t="s">
        <v>19</v>
      </c>
      <c r="F8611" s="23" t="s">
        <v>20</v>
      </c>
      <c r="G8611" s="21" t="s">
        <v>21</v>
      </c>
      <c r="H8611" s="63"/>
      <c r="I8611" s="63"/>
      <c r="J8611" s="59">
        <f>H8611*C8612</f>
        <v>0</v>
      </c>
    </row>
    <row r="8612" spans="1:10">
      <c r="A8612" s="144">
        <v>1</v>
      </c>
      <c r="B8612" s="145" t="s">
        <v>23</v>
      </c>
      <c r="C8612" s="26">
        <v>10</v>
      </c>
      <c r="D8612" s="146">
        <v>79305</v>
      </c>
      <c r="E8612" s="28">
        <f t="shared" ref="E8612:E8629" si="982">D8612*C8612</f>
        <v>793050</v>
      </c>
      <c r="F8612" s="29">
        <v>0</v>
      </c>
      <c r="G8612" s="30">
        <f t="shared" ref="G8612:G8629" si="983">E8612-E8612*F8612</f>
        <v>793050</v>
      </c>
      <c r="H8612" s="63">
        <f t="shared" ref="H8612:H8629" si="984">D8612/1.08</f>
        <v>73430.555555555547</v>
      </c>
      <c r="I8612" s="63"/>
      <c r="J8612" s="59">
        <f>H8612*C8613</f>
        <v>0</v>
      </c>
    </row>
    <row r="8613" spans="1:10">
      <c r="A8613" s="144">
        <v>2</v>
      </c>
      <c r="B8613" s="145" t="s">
        <v>25</v>
      </c>
      <c r="C8613" s="32"/>
      <c r="D8613" s="147">
        <v>128591</v>
      </c>
      <c r="E8613" s="28">
        <f t="shared" si="982"/>
        <v>0</v>
      </c>
      <c r="F8613" s="29">
        <v>0</v>
      </c>
      <c r="G8613" s="30">
        <f t="shared" si="983"/>
        <v>0</v>
      </c>
      <c r="H8613" s="63">
        <f t="shared" si="984"/>
        <v>119065.74074074073</v>
      </c>
      <c r="I8613" s="63"/>
      <c r="J8613" s="59"/>
    </row>
    <row r="8614" spans="1:10">
      <c r="A8614" s="144">
        <v>3</v>
      </c>
      <c r="B8614" s="145" t="s">
        <v>26</v>
      </c>
      <c r="C8614" s="34"/>
      <c r="D8614" s="146">
        <v>60043</v>
      </c>
      <c r="E8614" s="28">
        <f t="shared" si="982"/>
        <v>0</v>
      </c>
      <c r="F8614" s="29">
        <v>0</v>
      </c>
      <c r="G8614" s="30">
        <f t="shared" si="983"/>
        <v>0</v>
      </c>
      <c r="H8614" s="63">
        <f t="shared" si="984"/>
        <v>55595.370370370365</v>
      </c>
      <c r="I8614" s="63"/>
      <c r="J8614" s="59"/>
    </row>
    <row r="8615" spans="1:10">
      <c r="A8615" s="144">
        <v>4</v>
      </c>
      <c r="B8615" s="145" t="s">
        <v>27</v>
      </c>
      <c r="C8615" s="106"/>
      <c r="D8615" s="146">
        <v>115781</v>
      </c>
      <c r="E8615" s="28">
        <f t="shared" si="982"/>
        <v>0</v>
      </c>
      <c r="F8615" s="29">
        <v>0</v>
      </c>
      <c r="G8615" s="30">
        <f t="shared" si="983"/>
        <v>0</v>
      </c>
      <c r="H8615" s="63">
        <f t="shared" si="984"/>
        <v>107204.62962962962</v>
      </c>
      <c r="I8615" s="63"/>
      <c r="J8615" s="59"/>
    </row>
    <row r="8616" spans="1:10">
      <c r="A8616" s="144">
        <v>5</v>
      </c>
      <c r="B8616" s="145" t="s">
        <v>28</v>
      </c>
      <c r="C8616" s="32"/>
      <c r="D8616" s="146">
        <v>119943</v>
      </c>
      <c r="E8616" s="28">
        <f t="shared" si="982"/>
        <v>0</v>
      </c>
      <c r="F8616" s="124">
        <v>0</v>
      </c>
      <c r="G8616" s="30">
        <f t="shared" si="983"/>
        <v>0</v>
      </c>
      <c r="H8616" s="63">
        <f t="shared" si="984"/>
        <v>111058.33333333333</v>
      </c>
      <c r="I8616" s="63"/>
      <c r="J8616" s="59"/>
    </row>
    <row r="8617" spans="1:10">
      <c r="A8617" s="144">
        <v>6</v>
      </c>
      <c r="B8617" s="145" t="s">
        <v>29</v>
      </c>
      <c r="C8617" s="26">
        <v>10</v>
      </c>
      <c r="D8617" s="146">
        <v>94810</v>
      </c>
      <c r="E8617" s="28">
        <f t="shared" si="982"/>
        <v>948100</v>
      </c>
      <c r="F8617" s="29">
        <v>0</v>
      </c>
      <c r="G8617" s="30">
        <f t="shared" si="983"/>
        <v>948100</v>
      </c>
      <c r="H8617" s="63">
        <f t="shared" si="984"/>
        <v>87787.037037037036</v>
      </c>
      <c r="I8617" s="63"/>
      <c r="J8617" s="59"/>
    </row>
    <row r="8618" spans="1:10">
      <c r="A8618" s="144">
        <v>7</v>
      </c>
      <c r="B8618" s="145" t="s">
        <v>30</v>
      </c>
      <c r="C8618" s="34"/>
      <c r="D8618" s="146">
        <v>141396</v>
      </c>
      <c r="E8618" s="28">
        <f t="shared" si="982"/>
        <v>0</v>
      </c>
      <c r="F8618" s="29">
        <v>0</v>
      </c>
      <c r="G8618" s="30">
        <f t="shared" si="983"/>
        <v>0</v>
      </c>
      <c r="H8618" s="63">
        <f t="shared" si="984"/>
        <v>130922.22222222222</v>
      </c>
      <c r="I8618" s="63"/>
      <c r="J8618" s="59"/>
    </row>
    <row r="8619" spans="1:10">
      <c r="A8619" s="144">
        <v>8</v>
      </c>
      <c r="B8619" s="145" t="s">
        <v>31</v>
      </c>
      <c r="C8619" s="26"/>
      <c r="D8619" s="146">
        <v>232931</v>
      </c>
      <c r="E8619" s="28">
        <f t="shared" si="982"/>
        <v>0</v>
      </c>
      <c r="F8619" s="29">
        <v>0</v>
      </c>
      <c r="G8619" s="30">
        <f t="shared" si="983"/>
        <v>0</v>
      </c>
      <c r="H8619" s="63">
        <f t="shared" si="984"/>
        <v>215676.85185185182</v>
      </c>
      <c r="I8619" s="63"/>
      <c r="J8619" s="59"/>
    </row>
    <row r="8620" spans="1:10">
      <c r="A8620" s="144">
        <v>9</v>
      </c>
      <c r="B8620" s="148" t="s">
        <v>32</v>
      </c>
      <c r="C8620" s="26"/>
      <c r="D8620" s="146">
        <v>101534</v>
      </c>
      <c r="E8620" s="28">
        <f t="shared" si="982"/>
        <v>0</v>
      </c>
      <c r="F8620" s="29">
        <v>0</v>
      </c>
      <c r="G8620" s="30">
        <f t="shared" si="983"/>
        <v>0</v>
      </c>
      <c r="H8620" s="63">
        <f t="shared" si="984"/>
        <v>94012.962962962964</v>
      </c>
      <c r="I8620" s="63"/>
      <c r="J8620" s="59"/>
    </row>
    <row r="8621" spans="1:10">
      <c r="A8621" s="144">
        <v>10</v>
      </c>
      <c r="B8621" s="148" t="s">
        <v>33</v>
      </c>
      <c r="C8621" s="37"/>
      <c r="D8621" s="147">
        <v>110148</v>
      </c>
      <c r="E8621" s="28">
        <f t="shared" si="982"/>
        <v>0</v>
      </c>
      <c r="F8621" s="29">
        <v>0</v>
      </c>
      <c r="G8621" s="30">
        <f t="shared" si="983"/>
        <v>0</v>
      </c>
      <c r="H8621" s="63">
        <f t="shared" si="984"/>
        <v>101988.88888888888</v>
      </c>
      <c r="I8621" s="63"/>
      <c r="J8621" s="59"/>
    </row>
    <row r="8622" spans="1:10">
      <c r="A8622" s="144">
        <v>11</v>
      </c>
      <c r="B8622" s="145" t="s">
        <v>34</v>
      </c>
      <c r="C8622" s="37"/>
      <c r="D8622" s="146">
        <v>54198</v>
      </c>
      <c r="E8622" s="28">
        <f t="shared" si="982"/>
        <v>0</v>
      </c>
      <c r="F8622" s="29">
        <v>0</v>
      </c>
      <c r="G8622" s="30">
        <f t="shared" si="983"/>
        <v>0</v>
      </c>
      <c r="H8622" s="63">
        <f t="shared" si="984"/>
        <v>50183.333333333328</v>
      </c>
      <c r="I8622" s="63"/>
      <c r="J8622" s="59">
        <f t="shared" ref="J8622:J8628" si="985">H8622*C8623</f>
        <v>250916.66666666663</v>
      </c>
    </row>
    <row r="8623" spans="1:10">
      <c r="A8623" s="144">
        <v>12</v>
      </c>
      <c r="B8623" s="145" t="s">
        <v>35</v>
      </c>
      <c r="C8623" s="37">
        <v>5</v>
      </c>
      <c r="D8623" s="146">
        <v>49680</v>
      </c>
      <c r="E8623" s="28">
        <f t="shared" si="982"/>
        <v>248400</v>
      </c>
      <c r="F8623" s="29">
        <v>0</v>
      </c>
      <c r="G8623" s="30">
        <f t="shared" si="983"/>
        <v>248400</v>
      </c>
      <c r="H8623" s="63">
        <f t="shared" si="984"/>
        <v>46000</v>
      </c>
      <c r="I8623" s="63"/>
      <c r="J8623" s="59">
        <f t="shared" si="985"/>
        <v>0</v>
      </c>
    </row>
    <row r="8624" spans="1:10">
      <c r="A8624" s="144">
        <v>13</v>
      </c>
      <c r="B8624" s="145" t="s">
        <v>36</v>
      </c>
      <c r="C8624" s="37"/>
      <c r="D8624" s="149">
        <v>64152</v>
      </c>
      <c r="E8624" s="28">
        <f t="shared" si="982"/>
        <v>0</v>
      </c>
      <c r="F8624" s="29">
        <v>0</v>
      </c>
      <c r="G8624" s="30">
        <f t="shared" si="983"/>
        <v>0</v>
      </c>
      <c r="H8624" s="63">
        <f t="shared" si="984"/>
        <v>59399.999999999993</v>
      </c>
      <c r="I8624" s="63"/>
      <c r="J8624" s="59">
        <f t="shared" si="985"/>
        <v>0</v>
      </c>
    </row>
    <row r="8625" spans="1:10">
      <c r="A8625" s="144">
        <v>14</v>
      </c>
      <c r="B8625" s="145" t="s">
        <v>37</v>
      </c>
      <c r="C8625" s="37"/>
      <c r="D8625" s="149">
        <v>65934</v>
      </c>
      <c r="E8625" s="28">
        <f t="shared" si="982"/>
        <v>0</v>
      </c>
      <c r="F8625" s="29">
        <v>0</v>
      </c>
      <c r="G8625" s="30">
        <f t="shared" si="983"/>
        <v>0</v>
      </c>
      <c r="H8625" s="63">
        <f t="shared" si="984"/>
        <v>61049.999999999993</v>
      </c>
      <c r="I8625" s="63"/>
      <c r="J8625" s="59">
        <f t="shared" si="985"/>
        <v>0</v>
      </c>
    </row>
    <row r="8626" spans="1:10">
      <c r="A8626" s="144">
        <v>15</v>
      </c>
      <c r="B8626" s="145" t="s">
        <v>38</v>
      </c>
      <c r="C8626" s="37"/>
      <c r="D8626" s="149">
        <v>76626</v>
      </c>
      <c r="E8626" s="28">
        <f t="shared" si="982"/>
        <v>0</v>
      </c>
      <c r="F8626" s="124">
        <v>0</v>
      </c>
      <c r="G8626" s="30">
        <f t="shared" si="983"/>
        <v>0</v>
      </c>
      <c r="H8626" s="63">
        <f t="shared" si="984"/>
        <v>70950</v>
      </c>
      <c r="I8626" s="63"/>
      <c r="J8626" s="59">
        <f t="shared" si="985"/>
        <v>0</v>
      </c>
    </row>
    <row r="8627" spans="1:10">
      <c r="A8627" s="144">
        <v>16</v>
      </c>
      <c r="B8627" s="145" t="s">
        <v>39</v>
      </c>
      <c r="C8627" s="37"/>
      <c r="D8627" s="149">
        <v>80190</v>
      </c>
      <c r="E8627" s="28">
        <f t="shared" si="982"/>
        <v>0</v>
      </c>
      <c r="F8627" s="29">
        <v>0</v>
      </c>
      <c r="G8627" s="30">
        <f t="shared" si="983"/>
        <v>0</v>
      </c>
      <c r="H8627" s="63">
        <f t="shared" si="984"/>
        <v>74250</v>
      </c>
      <c r="I8627" s="63"/>
      <c r="J8627" s="59">
        <f t="shared" si="985"/>
        <v>0</v>
      </c>
    </row>
    <row r="8628" spans="1:10">
      <c r="A8628" s="144">
        <v>17</v>
      </c>
      <c r="B8628" s="145" t="s">
        <v>40</v>
      </c>
      <c r="C8628" s="37"/>
      <c r="D8628" s="149">
        <v>113832</v>
      </c>
      <c r="E8628" s="28">
        <f t="shared" si="982"/>
        <v>0</v>
      </c>
      <c r="F8628" s="29">
        <v>0</v>
      </c>
      <c r="G8628" s="30">
        <f t="shared" si="983"/>
        <v>0</v>
      </c>
      <c r="H8628" s="63">
        <f t="shared" si="984"/>
        <v>105400</v>
      </c>
      <c r="I8628" s="63"/>
      <c r="J8628" s="59">
        <f t="shared" si="985"/>
        <v>0</v>
      </c>
    </row>
    <row r="8629" spans="1:10" ht="17.25">
      <c r="A8629" s="144">
        <v>18</v>
      </c>
      <c r="B8629" s="145" t="s">
        <v>41</v>
      </c>
      <c r="C8629" s="37"/>
      <c r="D8629" s="150">
        <v>98010</v>
      </c>
      <c r="E8629" s="28">
        <f t="shared" si="982"/>
        <v>0</v>
      </c>
      <c r="F8629" s="29">
        <v>0</v>
      </c>
      <c r="G8629" s="30">
        <f t="shared" si="983"/>
        <v>0</v>
      </c>
      <c r="H8629" s="63">
        <f t="shared" si="984"/>
        <v>90750</v>
      </c>
      <c r="I8629" s="45"/>
      <c r="J8629" s="64"/>
    </row>
    <row r="8630" spans="1:10" ht="31.5">
      <c r="A8630" s="40"/>
      <c r="B8630" s="41" t="s">
        <v>42</v>
      </c>
      <c r="C8630" s="42">
        <f>SUM(C8612:C8629)</f>
        <v>25</v>
      </c>
      <c r="D8630" s="42"/>
      <c r="E8630" s="43">
        <f>SUM(E8612:E8629)</f>
        <v>1989550</v>
      </c>
      <c r="F8630" s="43"/>
      <c r="G8630" s="44">
        <f>SUM(G8612:G8629)</f>
        <v>1989550</v>
      </c>
      <c r="H8630" s="5"/>
      <c r="I8630" s="5"/>
      <c r="J8630" s="75">
        <f>J8629*0.08</f>
        <v>0</v>
      </c>
    </row>
    <row r="8631" spans="1:10" ht="31.5">
      <c r="A8631" s="46"/>
      <c r="B8631" s="47"/>
      <c r="C8631" s="48"/>
      <c r="D8631" s="48"/>
      <c r="E8631" s="49"/>
      <c r="F8631" s="49"/>
      <c r="G8631" s="151"/>
      <c r="H8631" s="6"/>
      <c r="I8631" s="6"/>
      <c r="J8631" s="76">
        <f>SUM(J8629:J8630)</f>
        <v>0</v>
      </c>
    </row>
    <row r="8632" spans="1:10" ht="18">
      <c r="A8632" s="283" t="s">
        <v>43</v>
      </c>
      <c r="B8632" s="283"/>
      <c r="C8632" s="284" t="s">
        <v>44</v>
      </c>
      <c r="D8632" s="284"/>
      <c r="E8632" s="54"/>
      <c r="F8632" s="54"/>
      <c r="G8632" s="55" t="s">
        <v>45</v>
      </c>
      <c r="H8632" s="141"/>
      <c r="I8632" s="141"/>
      <c r="J8632" s="141"/>
    </row>
    <row r="8635" spans="1:10" ht="15.75">
      <c r="A8635" s="279" t="s">
        <v>0</v>
      </c>
      <c r="B8635" s="279"/>
      <c r="C8635" s="279"/>
      <c r="D8635" s="279"/>
      <c r="E8635" s="279"/>
      <c r="F8635" s="279"/>
      <c r="G8635" s="279"/>
      <c r="H8635" s="141"/>
      <c r="I8635" s="141"/>
      <c r="J8635" s="141"/>
    </row>
    <row r="8636" spans="1:10" ht="15.75">
      <c r="A8636" s="279" t="s">
        <v>1</v>
      </c>
      <c r="B8636" s="279"/>
      <c r="C8636" s="279"/>
      <c r="D8636" s="279"/>
      <c r="E8636" s="279"/>
      <c r="F8636" s="279"/>
      <c r="G8636" s="279"/>
      <c r="H8636" s="1"/>
      <c r="I8636" s="1"/>
      <c r="J8636" s="71"/>
    </row>
    <row r="8637" spans="1:10" ht="15.75">
      <c r="A8637" s="279" t="s">
        <v>2</v>
      </c>
      <c r="B8637" s="279"/>
      <c r="C8637" s="279"/>
      <c r="D8637" s="279"/>
      <c r="E8637" s="279"/>
      <c r="F8637" s="279"/>
      <c r="G8637" s="279"/>
      <c r="H8637" s="1"/>
      <c r="I8637" s="1"/>
      <c r="J8637" s="71"/>
    </row>
    <row r="8638" spans="1:10" ht="15.75">
      <c r="A8638" s="279" t="s">
        <v>4</v>
      </c>
      <c r="B8638" s="279"/>
      <c r="C8638" s="279"/>
      <c r="D8638" s="279"/>
      <c r="E8638" s="279"/>
      <c r="F8638" s="279"/>
      <c r="G8638" s="279"/>
      <c r="H8638" s="1"/>
      <c r="I8638" s="1"/>
      <c r="J8638" s="71"/>
    </row>
    <row r="8639" spans="1:10" ht="27">
      <c r="A8639" s="280" t="s">
        <v>6</v>
      </c>
      <c r="B8639" s="280"/>
      <c r="C8639" s="280"/>
      <c r="D8639" s="280"/>
      <c r="E8639" s="280"/>
      <c r="F8639" s="280"/>
      <c r="G8639" s="280"/>
      <c r="H8639" s="2"/>
      <c r="I8639" s="2"/>
      <c r="J8639" s="72"/>
    </row>
    <row r="8640" spans="1:10" ht="27">
      <c r="A8640" s="142"/>
      <c r="B8640" s="142"/>
      <c r="C8640" s="281" t="s">
        <v>457</v>
      </c>
      <c r="D8640" s="281"/>
      <c r="E8640" s="281"/>
      <c r="F8640" s="281"/>
      <c r="G8640" s="281"/>
      <c r="H8640" s="68"/>
      <c r="I8640" s="68"/>
      <c r="J8640" s="71"/>
    </row>
    <row r="8641" spans="1:10" ht="15.75">
      <c r="A8641" s="11" t="s">
        <v>358</v>
      </c>
      <c r="B8641" s="12">
        <v>4138422825</v>
      </c>
      <c r="C8641" s="143"/>
      <c r="D8641" s="286"/>
      <c r="E8641" s="286"/>
      <c r="F8641" s="286"/>
      <c r="G8641" s="286"/>
      <c r="H8641" s="69" t="s">
        <v>161</v>
      </c>
      <c r="I8641" s="69"/>
      <c r="J8641" s="73"/>
    </row>
    <row r="8642" spans="1:10" ht="15.75">
      <c r="A8642" s="11" t="s">
        <v>9</v>
      </c>
      <c r="B8642" s="286" t="s">
        <v>953</v>
      </c>
      <c r="C8642" s="286"/>
      <c r="D8642" s="286"/>
      <c r="E8642" s="16"/>
      <c r="F8642" s="11"/>
      <c r="G8642" s="16"/>
      <c r="H8642" s="1"/>
      <c r="I8642" s="1"/>
      <c r="J8642" s="71"/>
    </row>
    <row r="8643" spans="1:10" ht="15.75">
      <c r="A8643" s="11" t="s">
        <v>11</v>
      </c>
      <c r="B8643" s="289" t="s">
        <v>804</v>
      </c>
      <c r="C8643" s="289"/>
      <c r="D8643" s="289"/>
      <c r="E8643" s="289"/>
      <c r="F8643" s="18"/>
      <c r="G8643" s="19"/>
      <c r="H8643" s="1"/>
      <c r="I8643" s="1"/>
      <c r="J8643" s="71"/>
    </row>
    <row r="8644" spans="1:10" ht="15.75">
      <c r="A8644" s="21" t="s">
        <v>14</v>
      </c>
      <c r="B8644" s="21" t="s">
        <v>16</v>
      </c>
      <c r="C8644" s="21"/>
      <c r="D8644" s="22" t="s">
        <v>18</v>
      </c>
      <c r="E8644" s="23" t="s">
        <v>19</v>
      </c>
      <c r="F8644" s="23" t="s">
        <v>20</v>
      </c>
      <c r="G8644" s="21" t="s">
        <v>21</v>
      </c>
      <c r="H8644" s="63"/>
      <c r="I8644" s="63"/>
      <c r="J8644" s="59">
        <f>H8644*C8645</f>
        <v>0</v>
      </c>
    </row>
    <row r="8645" spans="1:10">
      <c r="A8645" s="144">
        <v>1</v>
      </c>
      <c r="B8645" s="145" t="s">
        <v>23</v>
      </c>
      <c r="C8645" s="26"/>
      <c r="D8645" s="146">
        <v>79305</v>
      </c>
      <c r="E8645" s="28">
        <f t="shared" ref="E8645:E8662" si="986">D8645*C8645</f>
        <v>0</v>
      </c>
      <c r="F8645" s="29">
        <v>0</v>
      </c>
      <c r="G8645" s="30">
        <f t="shared" ref="G8645:G8662" si="987">E8645-E8645*F8645</f>
        <v>0</v>
      </c>
      <c r="H8645" s="63">
        <f t="shared" ref="H8645:H8662" si="988">D8645/1.08</f>
        <v>73430.555555555547</v>
      </c>
      <c r="I8645" s="63"/>
      <c r="J8645" s="59">
        <f>H8645*C8646</f>
        <v>0</v>
      </c>
    </row>
    <row r="8646" spans="1:10">
      <c r="A8646" s="144">
        <v>2</v>
      </c>
      <c r="B8646" s="145" t="s">
        <v>25</v>
      </c>
      <c r="C8646" s="32"/>
      <c r="D8646" s="147">
        <v>128591</v>
      </c>
      <c r="E8646" s="28">
        <f t="shared" si="986"/>
        <v>0</v>
      </c>
      <c r="F8646" s="29">
        <v>0</v>
      </c>
      <c r="G8646" s="30">
        <f t="shared" si="987"/>
        <v>0</v>
      </c>
      <c r="H8646" s="63">
        <f t="shared" si="988"/>
        <v>119065.74074074073</v>
      </c>
      <c r="I8646" s="63"/>
      <c r="J8646" s="59"/>
    </row>
    <row r="8647" spans="1:10">
      <c r="A8647" s="144">
        <v>3</v>
      </c>
      <c r="B8647" s="145" t="s">
        <v>26</v>
      </c>
      <c r="C8647" s="34"/>
      <c r="D8647" s="146">
        <v>60043</v>
      </c>
      <c r="E8647" s="28">
        <f t="shared" si="986"/>
        <v>0</v>
      </c>
      <c r="F8647" s="29">
        <v>0</v>
      </c>
      <c r="G8647" s="30">
        <f t="shared" si="987"/>
        <v>0</v>
      </c>
      <c r="H8647" s="63">
        <f t="shared" si="988"/>
        <v>55595.370370370365</v>
      </c>
      <c r="I8647" s="63"/>
      <c r="J8647" s="59"/>
    </row>
    <row r="8648" spans="1:10">
      <c r="A8648" s="144">
        <v>4</v>
      </c>
      <c r="B8648" s="145" t="s">
        <v>27</v>
      </c>
      <c r="C8648" s="106"/>
      <c r="D8648" s="146">
        <v>115781</v>
      </c>
      <c r="E8648" s="28">
        <f t="shared" si="986"/>
        <v>0</v>
      </c>
      <c r="F8648" s="29">
        <v>0</v>
      </c>
      <c r="G8648" s="30">
        <f t="shared" si="987"/>
        <v>0</v>
      </c>
      <c r="H8648" s="63">
        <f t="shared" si="988"/>
        <v>107204.62962962962</v>
      </c>
      <c r="I8648" s="63"/>
      <c r="J8648" s="59"/>
    </row>
    <row r="8649" spans="1:10">
      <c r="A8649" s="144">
        <v>5</v>
      </c>
      <c r="B8649" s="145" t="s">
        <v>28</v>
      </c>
      <c r="C8649" s="32">
        <v>6</v>
      </c>
      <c r="D8649" s="146">
        <v>119943</v>
      </c>
      <c r="E8649" s="28">
        <f t="shared" si="986"/>
        <v>719658</v>
      </c>
      <c r="F8649" s="124">
        <v>0</v>
      </c>
      <c r="G8649" s="30">
        <f t="shared" si="987"/>
        <v>719658</v>
      </c>
      <c r="H8649" s="63">
        <f t="shared" si="988"/>
        <v>111058.33333333333</v>
      </c>
      <c r="I8649" s="63"/>
      <c r="J8649" s="59"/>
    </row>
    <row r="8650" spans="1:10">
      <c r="A8650" s="144">
        <v>6</v>
      </c>
      <c r="B8650" s="145" t="s">
        <v>29</v>
      </c>
      <c r="C8650" s="26"/>
      <c r="D8650" s="146">
        <v>94810</v>
      </c>
      <c r="E8650" s="28">
        <f t="shared" si="986"/>
        <v>0</v>
      </c>
      <c r="F8650" s="29">
        <v>0</v>
      </c>
      <c r="G8650" s="30">
        <f t="shared" si="987"/>
        <v>0</v>
      </c>
      <c r="H8650" s="63">
        <f t="shared" si="988"/>
        <v>87787.037037037036</v>
      </c>
      <c r="I8650" s="63"/>
      <c r="J8650" s="59"/>
    </row>
    <row r="8651" spans="1:10">
      <c r="A8651" s="144">
        <v>7</v>
      </c>
      <c r="B8651" s="145" t="s">
        <v>30</v>
      </c>
      <c r="C8651" s="34"/>
      <c r="D8651" s="146">
        <v>141396</v>
      </c>
      <c r="E8651" s="28">
        <f t="shared" si="986"/>
        <v>0</v>
      </c>
      <c r="F8651" s="29">
        <v>0</v>
      </c>
      <c r="G8651" s="30">
        <f t="shared" si="987"/>
        <v>0</v>
      </c>
      <c r="H8651" s="63">
        <f t="shared" si="988"/>
        <v>130922.22222222222</v>
      </c>
      <c r="I8651" s="63"/>
      <c r="J8651" s="59"/>
    </row>
    <row r="8652" spans="1:10">
      <c r="A8652" s="144">
        <v>8</v>
      </c>
      <c r="B8652" s="145" t="s">
        <v>31</v>
      </c>
      <c r="C8652" s="26"/>
      <c r="D8652" s="146">
        <v>232931</v>
      </c>
      <c r="E8652" s="28">
        <f t="shared" si="986"/>
        <v>0</v>
      </c>
      <c r="F8652" s="29">
        <v>0</v>
      </c>
      <c r="G8652" s="30">
        <f t="shared" si="987"/>
        <v>0</v>
      </c>
      <c r="H8652" s="63">
        <f t="shared" si="988"/>
        <v>215676.85185185182</v>
      </c>
      <c r="I8652" s="63"/>
      <c r="J8652" s="59"/>
    </row>
    <row r="8653" spans="1:10">
      <c r="A8653" s="144">
        <v>9</v>
      </c>
      <c r="B8653" s="148" t="s">
        <v>32</v>
      </c>
      <c r="C8653" s="26"/>
      <c r="D8653" s="146">
        <v>101534</v>
      </c>
      <c r="E8653" s="28">
        <f t="shared" si="986"/>
        <v>0</v>
      </c>
      <c r="F8653" s="29">
        <v>0</v>
      </c>
      <c r="G8653" s="30">
        <f t="shared" si="987"/>
        <v>0</v>
      </c>
      <c r="H8653" s="63">
        <f t="shared" si="988"/>
        <v>94012.962962962964</v>
      </c>
      <c r="I8653" s="63"/>
      <c r="J8653" s="59"/>
    </row>
    <row r="8654" spans="1:10">
      <c r="A8654" s="144">
        <v>10</v>
      </c>
      <c r="B8654" s="148" t="s">
        <v>33</v>
      </c>
      <c r="C8654" s="37"/>
      <c r="D8654" s="147">
        <v>110148</v>
      </c>
      <c r="E8654" s="28">
        <f t="shared" si="986"/>
        <v>0</v>
      </c>
      <c r="F8654" s="29">
        <v>0</v>
      </c>
      <c r="G8654" s="30">
        <f t="shared" si="987"/>
        <v>0</v>
      </c>
      <c r="H8654" s="63">
        <f t="shared" si="988"/>
        <v>101988.88888888888</v>
      </c>
      <c r="I8654" s="63"/>
      <c r="J8654" s="59"/>
    </row>
    <row r="8655" spans="1:10">
      <c r="A8655" s="144">
        <v>11</v>
      </c>
      <c r="B8655" s="145" t="s">
        <v>34</v>
      </c>
      <c r="C8655" s="37"/>
      <c r="D8655" s="146">
        <v>54198</v>
      </c>
      <c r="E8655" s="28">
        <f t="shared" si="986"/>
        <v>0</v>
      </c>
      <c r="F8655" s="29">
        <v>0</v>
      </c>
      <c r="G8655" s="30">
        <f t="shared" si="987"/>
        <v>0</v>
      </c>
      <c r="H8655" s="63">
        <f t="shared" si="988"/>
        <v>50183.333333333328</v>
      </c>
      <c r="I8655" s="63"/>
      <c r="J8655" s="59">
        <f t="shared" ref="J8655:J8661" si="989">H8655*C8656</f>
        <v>0</v>
      </c>
    </row>
    <row r="8656" spans="1:10">
      <c r="A8656" s="144">
        <v>12</v>
      </c>
      <c r="B8656" s="145" t="s">
        <v>35</v>
      </c>
      <c r="C8656" s="37"/>
      <c r="D8656" s="146">
        <v>49680</v>
      </c>
      <c r="E8656" s="28">
        <f t="shared" si="986"/>
        <v>0</v>
      </c>
      <c r="F8656" s="29">
        <v>0</v>
      </c>
      <c r="G8656" s="30">
        <f t="shared" si="987"/>
        <v>0</v>
      </c>
      <c r="H8656" s="63">
        <f t="shared" si="988"/>
        <v>46000</v>
      </c>
      <c r="I8656" s="63"/>
      <c r="J8656" s="59">
        <f t="shared" si="989"/>
        <v>0</v>
      </c>
    </row>
    <row r="8657" spans="1:10">
      <c r="A8657" s="144">
        <v>13</v>
      </c>
      <c r="B8657" s="145" t="s">
        <v>36</v>
      </c>
      <c r="C8657" s="37"/>
      <c r="D8657" s="149">
        <v>64152</v>
      </c>
      <c r="E8657" s="28">
        <f t="shared" si="986"/>
        <v>0</v>
      </c>
      <c r="F8657" s="29">
        <v>0</v>
      </c>
      <c r="G8657" s="30">
        <f t="shared" si="987"/>
        <v>0</v>
      </c>
      <c r="H8657" s="63">
        <f t="shared" si="988"/>
        <v>59399.999999999993</v>
      </c>
      <c r="I8657" s="63"/>
      <c r="J8657" s="59">
        <f t="shared" si="989"/>
        <v>0</v>
      </c>
    </row>
    <row r="8658" spans="1:10">
      <c r="A8658" s="144">
        <v>14</v>
      </c>
      <c r="B8658" s="145" t="s">
        <v>37</v>
      </c>
      <c r="C8658" s="37"/>
      <c r="D8658" s="149">
        <v>65934</v>
      </c>
      <c r="E8658" s="28">
        <f t="shared" si="986"/>
        <v>0</v>
      </c>
      <c r="F8658" s="29">
        <v>0</v>
      </c>
      <c r="G8658" s="30">
        <f t="shared" si="987"/>
        <v>0</v>
      </c>
      <c r="H8658" s="63">
        <f t="shared" si="988"/>
        <v>61049.999999999993</v>
      </c>
      <c r="I8658" s="63"/>
      <c r="J8658" s="59">
        <f t="shared" si="989"/>
        <v>0</v>
      </c>
    </row>
    <row r="8659" spans="1:10">
      <c r="A8659" s="144">
        <v>15</v>
      </c>
      <c r="B8659" s="145" t="s">
        <v>38</v>
      </c>
      <c r="C8659" s="37"/>
      <c r="D8659" s="149">
        <v>76626</v>
      </c>
      <c r="E8659" s="28">
        <f t="shared" si="986"/>
        <v>0</v>
      </c>
      <c r="F8659" s="124">
        <v>0</v>
      </c>
      <c r="G8659" s="30">
        <f t="shared" si="987"/>
        <v>0</v>
      </c>
      <c r="H8659" s="63">
        <f t="shared" si="988"/>
        <v>70950</v>
      </c>
      <c r="I8659" s="63"/>
      <c r="J8659" s="59">
        <f t="shared" si="989"/>
        <v>0</v>
      </c>
    </row>
    <row r="8660" spans="1:10">
      <c r="A8660" s="144">
        <v>16</v>
      </c>
      <c r="B8660" s="145" t="s">
        <v>39</v>
      </c>
      <c r="C8660" s="37"/>
      <c r="D8660" s="149">
        <v>80190</v>
      </c>
      <c r="E8660" s="28">
        <f t="shared" si="986"/>
        <v>0</v>
      </c>
      <c r="F8660" s="29">
        <v>0</v>
      </c>
      <c r="G8660" s="30">
        <f t="shared" si="987"/>
        <v>0</v>
      </c>
      <c r="H8660" s="63">
        <f t="shared" si="988"/>
        <v>74250</v>
      </c>
      <c r="I8660" s="63"/>
      <c r="J8660" s="59">
        <f t="shared" si="989"/>
        <v>0</v>
      </c>
    </row>
    <row r="8661" spans="1:10">
      <c r="A8661" s="144">
        <v>17</v>
      </c>
      <c r="B8661" s="145" t="s">
        <v>40</v>
      </c>
      <c r="C8661" s="37"/>
      <c r="D8661" s="149">
        <v>113832</v>
      </c>
      <c r="E8661" s="28">
        <f t="shared" si="986"/>
        <v>0</v>
      </c>
      <c r="F8661" s="29">
        <v>0</v>
      </c>
      <c r="G8661" s="30">
        <f t="shared" si="987"/>
        <v>0</v>
      </c>
      <c r="H8661" s="63">
        <f t="shared" si="988"/>
        <v>105400</v>
      </c>
      <c r="I8661" s="63"/>
      <c r="J8661" s="59">
        <f t="shared" si="989"/>
        <v>0</v>
      </c>
    </row>
    <row r="8662" spans="1:10" ht="17.25">
      <c r="A8662" s="144">
        <v>18</v>
      </c>
      <c r="B8662" s="145" t="s">
        <v>41</v>
      </c>
      <c r="C8662" s="37"/>
      <c r="D8662" s="150">
        <v>98010</v>
      </c>
      <c r="E8662" s="28">
        <f t="shared" si="986"/>
        <v>0</v>
      </c>
      <c r="F8662" s="29">
        <v>0</v>
      </c>
      <c r="G8662" s="30">
        <f t="shared" si="987"/>
        <v>0</v>
      </c>
      <c r="H8662" s="63">
        <f t="shared" si="988"/>
        <v>90750</v>
      </c>
      <c r="I8662" s="45"/>
      <c r="J8662" s="64"/>
    </row>
    <row r="8663" spans="1:10" ht="31.5">
      <c r="A8663" s="40"/>
      <c r="B8663" s="41" t="s">
        <v>42</v>
      </c>
      <c r="C8663" s="42">
        <f>SUM(C8645:C8662)</f>
        <v>6</v>
      </c>
      <c r="D8663" s="42"/>
      <c r="E8663" s="43">
        <f>SUM(E8645:E8662)</f>
        <v>719658</v>
      </c>
      <c r="F8663" s="43"/>
      <c r="G8663" s="44">
        <f>SUM(G8645:G8662)</f>
        <v>719658</v>
      </c>
      <c r="H8663" s="5"/>
      <c r="I8663" s="5"/>
      <c r="J8663" s="75">
        <f>J8662*0.08</f>
        <v>0</v>
      </c>
    </row>
    <row r="8664" spans="1:10" ht="31.5">
      <c r="A8664" s="46"/>
      <c r="B8664" s="47"/>
      <c r="C8664" s="48"/>
      <c r="D8664" s="48"/>
      <c r="E8664" s="49"/>
      <c r="F8664" s="49"/>
      <c r="G8664" s="151"/>
      <c r="H8664" s="6"/>
      <c r="I8664" s="6"/>
      <c r="J8664" s="76">
        <f>SUM(J8662:J8663)</f>
        <v>0</v>
      </c>
    </row>
    <row r="8665" spans="1:10" ht="18">
      <c r="A8665" s="283" t="s">
        <v>43</v>
      </c>
      <c r="B8665" s="283"/>
      <c r="C8665" s="284" t="s">
        <v>44</v>
      </c>
      <c r="D8665" s="284"/>
      <c r="E8665" s="54"/>
      <c r="F8665" s="54"/>
      <c r="G8665" s="55" t="s">
        <v>45</v>
      </c>
      <c r="H8665" s="141"/>
      <c r="I8665" s="141"/>
      <c r="J8665" s="141"/>
    </row>
    <row r="8668" spans="1:10" ht="15.75">
      <c r="A8668" s="279" t="s">
        <v>0</v>
      </c>
      <c r="B8668" s="279"/>
      <c r="C8668" s="279"/>
      <c r="D8668" s="279"/>
      <c r="E8668" s="279"/>
      <c r="F8668" s="279"/>
      <c r="G8668" s="279"/>
      <c r="H8668" s="141"/>
      <c r="I8668" s="141"/>
      <c r="J8668" s="141"/>
    </row>
    <row r="8669" spans="1:10" ht="15.75">
      <c r="A8669" s="279" t="s">
        <v>1</v>
      </c>
      <c r="B8669" s="279"/>
      <c r="C8669" s="279"/>
      <c r="D8669" s="279"/>
      <c r="E8669" s="279"/>
      <c r="F8669" s="279"/>
      <c r="G8669" s="279"/>
      <c r="H8669" s="1"/>
      <c r="I8669" s="1"/>
      <c r="J8669" s="71"/>
    </row>
    <row r="8670" spans="1:10" ht="15.75">
      <c r="A8670" s="279" t="s">
        <v>2</v>
      </c>
      <c r="B8670" s="279"/>
      <c r="C8670" s="279"/>
      <c r="D8670" s="279"/>
      <c r="E8670" s="279"/>
      <c r="F8670" s="279"/>
      <c r="G8670" s="279"/>
      <c r="H8670" s="1"/>
      <c r="I8670" s="1"/>
      <c r="J8670" s="71"/>
    </row>
    <row r="8671" spans="1:10" ht="15.75">
      <c r="A8671" s="279" t="s">
        <v>4</v>
      </c>
      <c r="B8671" s="279"/>
      <c r="C8671" s="279"/>
      <c r="D8671" s="279"/>
      <c r="E8671" s="279"/>
      <c r="F8671" s="279"/>
      <c r="G8671" s="279"/>
      <c r="H8671" s="1"/>
      <c r="I8671" s="1"/>
      <c r="J8671" s="71"/>
    </row>
    <row r="8672" spans="1:10" ht="27">
      <c r="A8672" s="280" t="s">
        <v>6</v>
      </c>
      <c r="B8672" s="280"/>
      <c r="C8672" s="280"/>
      <c r="D8672" s="280"/>
      <c r="E8672" s="280"/>
      <c r="F8672" s="280"/>
      <c r="G8672" s="280"/>
      <c r="H8672" s="2"/>
      <c r="I8672" s="2"/>
      <c r="J8672" s="72"/>
    </row>
    <row r="8673" spans="1:10" ht="27">
      <c r="A8673" s="142"/>
      <c r="B8673" s="142"/>
      <c r="C8673" s="281" t="s">
        <v>457</v>
      </c>
      <c r="D8673" s="281"/>
      <c r="E8673" s="281"/>
      <c r="F8673" s="281"/>
      <c r="G8673" s="281"/>
      <c r="H8673" s="68"/>
      <c r="I8673" s="68"/>
      <c r="J8673" s="71"/>
    </row>
    <row r="8674" spans="1:10" ht="15.75">
      <c r="A8674" s="11" t="s">
        <v>358</v>
      </c>
      <c r="B8674" s="12">
        <v>4900815664</v>
      </c>
      <c r="C8674" s="143"/>
      <c r="D8674" s="286"/>
      <c r="E8674" s="286"/>
      <c r="F8674" s="286"/>
      <c r="G8674" s="286"/>
      <c r="H8674" s="69" t="s">
        <v>161</v>
      </c>
      <c r="I8674" s="69"/>
      <c r="J8674" s="73"/>
    </row>
    <row r="8675" spans="1:10" ht="15.75">
      <c r="A8675" s="11" t="s">
        <v>9</v>
      </c>
      <c r="B8675" s="286" t="s">
        <v>954</v>
      </c>
      <c r="C8675" s="286"/>
      <c r="D8675" s="286"/>
      <c r="E8675" s="16"/>
      <c r="F8675" s="11"/>
      <c r="G8675" s="16"/>
      <c r="H8675" s="1"/>
      <c r="I8675" s="1"/>
      <c r="J8675" s="71"/>
    </row>
    <row r="8676" spans="1:10" ht="15.75">
      <c r="A8676" s="11" t="s">
        <v>11</v>
      </c>
      <c r="B8676" s="289" t="s">
        <v>804</v>
      </c>
      <c r="C8676" s="289"/>
      <c r="D8676" s="289"/>
      <c r="E8676" s="289"/>
      <c r="F8676" s="18"/>
      <c r="G8676" s="19"/>
      <c r="H8676" s="1"/>
      <c r="I8676" s="1"/>
      <c r="J8676" s="71"/>
    </row>
    <row r="8677" spans="1:10" ht="15.75">
      <c r="A8677" s="21" t="s">
        <v>14</v>
      </c>
      <c r="B8677" s="21" t="s">
        <v>16</v>
      </c>
      <c r="C8677" s="21"/>
      <c r="D8677" s="22" t="s">
        <v>18</v>
      </c>
      <c r="E8677" s="23" t="s">
        <v>19</v>
      </c>
      <c r="F8677" s="23" t="s">
        <v>20</v>
      </c>
      <c r="G8677" s="21" t="s">
        <v>21</v>
      </c>
      <c r="H8677" s="63"/>
      <c r="I8677" s="63"/>
      <c r="J8677" s="59">
        <f>H8677*C8678</f>
        <v>0</v>
      </c>
    </row>
    <row r="8678" spans="1:10">
      <c r="A8678" s="144">
        <v>1</v>
      </c>
      <c r="B8678" s="145" t="s">
        <v>23</v>
      </c>
      <c r="C8678" s="26">
        <v>178</v>
      </c>
      <c r="D8678" s="146">
        <v>79305</v>
      </c>
      <c r="E8678" s="28">
        <f t="shared" ref="E8678:E8695" si="990">D8678*C8678</f>
        <v>14116290</v>
      </c>
      <c r="F8678" s="29">
        <v>0</v>
      </c>
      <c r="G8678" s="30">
        <f t="shared" ref="G8678:G8695" si="991">E8678-E8678*F8678</f>
        <v>14116290</v>
      </c>
      <c r="H8678" s="63">
        <f t="shared" ref="H8678:H8695" si="992">D8678/1.08</f>
        <v>73430.555555555547</v>
      </c>
      <c r="I8678" s="63"/>
      <c r="J8678" s="59">
        <f>H8678*C8679</f>
        <v>0</v>
      </c>
    </row>
    <row r="8679" spans="1:10">
      <c r="A8679" s="144">
        <v>2</v>
      </c>
      <c r="B8679" s="145" t="s">
        <v>25</v>
      </c>
      <c r="C8679" s="32"/>
      <c r="D8679" s="147">
        <v>128591</v>
      </c>
      <c r="E8679" s="28">
        <f t="shared" si="990"/>
        <v>0</v>
      </c>
      <c r="F8679" s="29">
        <v>0</v>
      </c>
      <c r="G8679" s="30">
        <f t="shared" si="991"/>
        <v>0</v>
      </c>
      <c r="H8679" s="63">
        <f t="shared" si="992"/>
        <v>119065.74074074073</v>
      </c>
      <c r="I8679" s="63"/>
      <c r="J8679" s="59"/>
    </row>
    <row r="8680" spans="1:10">
      <c r="A8680" s="144">
        <v>3</v>
      </c>
      <c r="B8680" s="145" t="s">
        <v>26</v>
      </c>
      <c r="C8680" s="34">
        <v>82</v>
      </c>
      <c r="D8680" s="146">
        <v>60043</v>
      </c>
      <c r="E8680" s="28">
        <f t="shared" si="990"/>
        <v>4923526</v>
      </c>
      <c r="F8680" s="29">
        <v>0</v>
      </c>
      <c r="G8680" s="30">
        <f t="shared" si="991"/>
        <v>4923526</v>
      </c>
      <c r="H8680" s="63">
        <f t="shared" si="992"/>
        <v>55595.370370370365</v>
      </c>
      <c r="I8680" s="63"/>
      <c r="J8680" s="59"/>
    </row>
    <row r="8681" spans="1:10">
      <c r="A8681" s="144">
        <v>4</v>
      </c>
      <c r="B8681" s="145" t="s">
        <v>27</v>
      </c>
      <c r="C8681" s="106"/>
      <c r="D8681" s="146">
        <v>115781</v>
      </c>
      <c r="E8681" s="28">
        <f t="shared" si="990"/>
        <v>0</v>
      </c>
      <c r="F8681" s="29">
        <v>0</v>
      </c>
      <c r="G8681" s="30">
        <f t="shared" si="991"/>
        <v>0</v>
      </c>
      <c r="H8681" s="63">
        <f t="shared" si="992"/>
        <v>107204.62962962962</v>
      </c>
      <c r="I8681" s="63"/>
      <c r="J8681" s="59"/>
    </row>
    <row r="8682" spans="1:10">
      <c r="A8682" s="144">
        <v>5</v>
      </c>
      <c r="B8682" s="145" t="s">
        <v>28</v>
      </c>
      <c r="C8682" s="32">
        <v>251</v>
      </c>
      <c r="D8682" s="146">
        <v>119943</v>
      </c>
      <c r="E8682" s="28">
        <f t="shared" si="990"/>
        <v>30105693</v>
      </c>
      <c r="F8682" s="124">
        <v>0</v>
      </c>
      <c r="G8682" s="30">
        <f t="shared" si="991"/>
        <v>30105693</v>
      </c>
      <c r="H8682" s="63">
        <f t="shared" si="992"/>
        <v>111058.33333333333</v>
      </c>
      <c r="I8682" s="63"/>
      <c r="J8682" s="59"/>
    </row>
    <row r="8683" spans="1:10">
      <c r="A8683" s="144">
        <v>6</v>
      </c>
      <c r="B8683" s="145" t="s">
        <v>29</v>
      </c>
      <c r="C8683" s="26">
        <v>18</v>
      </c>
      <c r="D8683" s="146">
        <v>94810</v>
      </c>
      <c r="E8683" s="28">
        <f t="shared" si="990"/>
        <v>1706580</v>
      </c>
      <c r="F8683" s="29">
        <v>0</v>
      </c>
      <c r="G8683" s="30">
        <f t="shared" si="991"/>
        <v>1706580</v>
      </c>
      <c r="H8683" s="63">
        <f t="shared" si="992"/>
        <v>87787.037037037036</v>
      </c>
      <c r="I8683" s="63"/>
      <c r="J8683" s="59"/>
    </row>
    <row r="8684" spans="1:10">
      <c r="A8684" s="144">
        <v>7</v>
      </c>
      <c r="B8684" s="145" t="s">
        <v>30</v>
      </c>
      <c r="C8684" s="34"/>
      <c r="D8684" s="146">
        <v>141396</v>
      </c>
      <c r="E8684" s="28">
        <f t="shared" si="990"/>
        <v>0</v>
      </c>
      <c r="F8684" s="29">
        <v>0</v>
      </c>
      <c r="G8684" s="30">
        <f t="shared" si="991"/>
        <v>0</v>
      </c>
      <c r="H8684" s="63">
        <f t="shared" si="992"/>
        <v>130922.22222222222</v>
      </c>
      <c r="I8684" s="63"/>
      <c r="J8684" s="59"/>
    </row>
    <row r="8685" spans="1:10">
      <c r="A8685" s="144">
        <v>8</v>
      </c>
      <c r="B8685" s="145" t="s">
        <v>31</v>
      </c>
      <c r="C8685" s="26"/>
      <c r="D8685" s="146">
        <v>232931</v>
      </c>
      <c r="E8685" s="28">
        <f t="shared" si="990"/>
        <v>0</v>
      </c>
      <c r="F8685" s="29">
        <v>0</v>
      </c>
      <c r="G8685" s="30">
        <f t="shared" si="991"/>
        <v>0</v>
      </c>
      <c r="H8685" s="63">
        <f t="shared" si="992"/>
        <v>215676.85185185182</v>
      </c>
      <c r="I8685" s="63"/>
      <c r="J8685" s="59"/>
    </row>
    <row r="8686" spans="1:10">
      <c r="A8686" s="144">
        <v>9</v>
      </c>
      <c r="B8686" s="148" t="s">
        <v>32</v>
      </c>
      <c r="C8686" s="26"/>
      <c r="D8686" s="146">
        <v>101534</v>
      </c>
      <c r="E8686" s="28">
        <f t="shared" si="990"/>
        <v>0</v>
      </c>
      <c r="F8686" s="29">
        <v>0</v>
      </c>
      <c r="G8686" s="30">
        <f t="shared" si="991"/>
        <v>0</v>
      </c>
      <c r="H8686" s="63">
        <f t="shared" si="992"/>
        <v>94012.962962962964</v>
      </c>
      <c r="I8686" s="63"/>
      <c r="J8686" s="59"/>
    </row>
    <row r="8687" spans="1:10">
      <c r="A8687" s="144">
        <v>10</v>
      </c>
      <c r="B8687" s="148" t="s">
        <v>33</v>
      </c>
      <c r="C8687" s="37"/>
      <c r="D8687" s="147">
        <v>110148</v>
      </c>
      <c r="E8687" s="28">
        <f t="shared" si="990"/>
        <v>0</v>
      </c>
      <c r="F8687" s="29">
        <v>0</v>
      </c>
      <c r="G8687" s="30">
        <f t="shared" si="991"/>
        <v>0</v>
      </c>
      <c r="H8687" s="63">
        <f t="shared" si="992"/>
        <v>101988.88888888888</v>
      </c>
      <c r="I8687" s="63"/>
      <c r="J8687" s="59"/>
    </row>
    <row r="8688" spans="1:10">
      <c r="A8688" s="144">
        <v>11</v>
      </c>
      <c r="B8688" s="145" t="s">
        <v>34</v>
      </c>
      <c r="C8688" s="37">
        <v>102</v>
      </c>
      <c r="D8688" s="146">
        <v>54198</v>
      </c>
      <c r="E8688" s="28">
        <f t="shared" si="990"/>
        <v>5528196</v>
      </c>
      <c r="F8688" s="29">
        <v>0</v>
      </c>
      <c r="G8688" s="30">
        <f t="shared" si="991"/>
        <v>5528196</v>
      </c>
      <c r="H8688" s="63">
        <f t="shared" si="992"/>
        <v>50183.333333333328</v>
      </c>
      <c r="I8688" s="63"/>
      <c r="J8688" s="59">
        <f t="shared" ref="J8688:J8694" si="993">H8688*C8689</f>
        <v>0</v>
      </c>
    </row>
    <row r="8689" spans="1:10">
      <c r="A8689" s="144">
        <v>12</v>
      </c>
      <c r="B8689" s="145" t="s">
        <v>35</v>
      </c>
      <c r="C8689" s="37"/>
      <c r="D8689" s="146">
        <v>49680</v>
      </c>
      <c r="E8689" s="28">
        <f t="shared" si="990"/>
        <v>0</v>
      </c>
      <c r="F8689" s="29">
        <v>0</v>
      </c>
      <c r="G8689" s="30">
        <f t="shared" si="991"/>
        <v>0</v>
      </c>
      <c r="H8689" s="63">
        <f t="shared" si="992"/>
        <v>46000</v>
      </c>
      <c r="I8689" s="63"/>
      <c r="J8689" s="59">
        <f t="shared" si="993"/>
        <v>0</v>
      </c>
    </row>
    <row r="8690" spans="1:10">
      <c r="A8690" s="144">
        <v>13</v>
      </c>
      <c r="B8690" s="145" t="s">
        <v>36</v>
      </c>
      <c r="C8690" s="37"/>
      <c r="D8690" s="149">
        <v>64152</v>
      </c>
      <c r="E8690" s="28">
        <f t="shared" si="990"/>
        <v>0</v>
      </c>
      <c r="F8690" s="29">
        <v>0</v>
      </c>
      <c r="G8690" s="30">
        <f t="shared" si="991"/>
        <v>0</v>
      </c>
      <c r="H8690" s="63">
        <f t="shared" si="992"/>
        <v>59399.999999999993</v>
      </c>
      <c r="I8690" s="63"/>
      <c r="J8690" s="59">
        <f t="shared" si="993"/>
        <v>593999.99999999988</v>
      </c>
    </row>
    <row r="8691" spans="1:10">
      <c r="A8691" s="144">
        <v>14</v>
      </c>
      <c r="B8691" s="145" t="s">
        <v>37</v>
      </c>
      <c r="C8691" s="37">
        <v>10</v>
      </c>
      <c r="D8691" s="149">
        <v>65934</v>
      </c>
      <c r="E8691" s="28">
        <f t="shared" si="990"/>
        <v>659340</v>
      </c>
      <c r="F8691" s="29">
        <v>0</v>
      </c>
      <c r="G8691" s="30">
        <f t="shared" si="991"/>
        <v>659340</v>
      </c>
      <c r="H8691" s="63">
        <f t="shared" si="992"/>
        <v>61049.999999999993</v>
      </c>
      <c r="I8691" s="63"/>
      <c r="J8691" s="59">
        <f t="shared" si="993"/>
        <v>0</v>
      </c>
    </row>
    <row r="8692" spans="1:10">
      <c r="A8692" s="144">
        <v>15</v>
      </c>
      <c r="B8692" s="145" t="s">
        <v>38</v>
      </c>
      <c r="C8692" s="37"/>
      <c r="D8692" s="149">
        <v>76626</v>
      </c>
      <c r="E8692" s="28">
        <f t="shared" si="990"/>
        <v>0</v>
      </c>
      <c r="F8692" s="124">
        <v>0</v>
      </c>
      <c r="G8692" s="30">
        <f t="shared" si="991"/>
        <v>0</v>
      </c>
      <c r="H8692" s="63">
        <f t="shared" si="992"/>
        <v>70950</v>
      </c>
      <c r="I8692" s="63"/>
      <c r="J8692" s="59">
        <f t="shared" si="993"/>
        <v>0</v>
      </c>
    </row>
    <row r="8693" spans="1:10">
      <c r="A8693" s="144">
        <v>16</v>
      </c>
      <c r="B8693" s="145" t="s">
        <v>39</v>
      </c>
      <c r="C8693" s="37"/>
      <c r="D8693" s="149">
        <v>80190</v>
      </c>
      <c r="E8693" s="28">
        <f t="shared" si="990"/>
        <v>0</v>
      </c>
      <c r="F8693" s="29">
        <v>0</v>
      </c>
      <c r="G8693" s="30">
        <f t="shared" si="991"/>
        <v>0</v>
      </c>
      <c r="H8693" s="63">
        <f t="shared" si="992"/>
        <v>74250</v>
      </c>
      <c r="I8693" s="63"/>
      <c r="J8693" s="59">
        <f t="shared" si="993"/>
        <v>0</v>
      </c>
    </row>
    <row r="8694" spans="1:10">
      <c r="A8694" s="144">
        <v>17</v>
      </c>
      <c r="B8694" s="145" t="s">
        <v>40</v>
      </c>
      <c r="C8694" s="37"/>
      <c r="D8694" s="149">
        <v>113832</v>
      </c>
      <c r="E8694" s="28">
        <f t="shared" si="990"/>
        <v>0</v>
      </c>
      <c r="F8694" s="29">
        <v>0</v>
      </c>
      <c r="G8694" s="30">
        <f t="shared" si="991"/>
        <v>0</v>
      </c>
      <c r="H8694" s="63">
        <f t="shared" si="992"/>
        <v>105400</v>
      </c>
      <c r="I8694" s="63"/>
      <c r="J8694" s="59">
        <f t="shared" si="993"/>
        <v>0</v>
      </c>
    </row>
    <row r="8695" spans="1:10" ht="17.25">
      <c r="A8695" s="144">
        <v>18</v>
      </c>
      <c r="B8695" s="145" t="s">
        <v>41</v>
      </c>
      <c r="C8695" s="37"/>
      <c r="D8695" s="150">
        <v>98010</v>
      </c>
      <c r="E8695" s="28">
        <f t="shared" si="990"/>
        <v>0</v>
      </c>
      <c r="F8695" s="29">
        <v>0</v>
      </c>
      <c r="G8695" s="30">
        <f t="shared" si="991"/>
        <v>0</v>
      </c>
      <c r="H8695" s="63">
        <f t="shared" si="992"/>
        <v>90750</v>
      </c>
      <c r="I8695" s="45"/>
      <c r="J8695" s="64"/>
    </row>
    <row r="8696" spans="1:10" ht="31.5">
      <c r="A8696" s="40"/>
      <c r="B8696" s="41" t="s">
        <v>42</v>
      </c>
      <c r="C8696" s="42">
        <f>SUM(C8678:C8695)</f>
        <v>641</v>
      </c>
      <c r="D8696" s="42"/>
      <c r="E8696" s="43">
        <f>SUM(E8678:E8695)</f>
        <v>57039625</v>
      </c>
      <c r="F8696" s="43"/>
      <c r="G8696" s="44">
        <f>SUM(G8678:G8695)</f>
        <v>57039625</v>
      </c>
      <c r="H8696" s="5"/>
      <c r="I8696" s="5"/>
      <c r="J8696" s="75">
        <f>J8695*0.08</f>
        <v>0</v>
      </c>
    </row>
    <row r="8697" spans="1:10" ht="31.5">
      <c r="A8697" s="46"/>
      <c r="B8697" s="47"/>
      <c r="C8697" s="48"/>
      <c r="D8697" s="48"/>
      <c r="E8697" s="49"/>
      <c r="F8697" s="49"/>
      <c r="G8697" s="151"/>
      <c r="H8697" s="6"/>
      <c r="I8697" s="6"/>
      <c r="J8697" s="76">
        <f>SUM(J8695:J8696)</f>
        <v>0</v>
      </c>
    </row>
    <row r="8698" spans="1:10" ht="18">
      <c r="A8698" s="283" t="s">
        <v>43</v>
      </c>
      <c r="B8698" s="283"/>
      <c r="C8698" s="284" t="s">
        <v>44</v>
      </c>
      <c r="D8698" s="284"/>
      <c r="E8698" s="54"/>
      <c r="F8698" s="54"/>
      <c r="G8698" s="55" t="s">
        <v>45</v>
      </c>
      <c r="H8698" s="141"/>
      <c r="I8698" s="141"/>
      <c r="J8698" s="141"/>
    </row>
    <row r="8701" spans="1:10" ht="15.75">
      <c r="A8701" s="279" t="s">
        <v>0</v>
      </c>
      <c r="B8701" s="279"/>
      <c r="C8701" s="279"/>
      <c r="D8701" s="279"/>
      <c r="E8701" s="279"/>
      <c r="F8701" s="279"/>
      <c r="G8701" s="279"/>
      <c r="H8701" s="141"/>
      <c r="I8701" s="141"/>
      <c r="J8701" s="141"/>
    </row>
    <row r="8702" spans="1:10" ht="15.75">
      <c r="A8702" s="279" t="s">
        <v>1</v>
      </c>
      <c r="B8702" s="279"/>
      <c r="C8702" s="279"/>
      <c r="D8702" s="279"/>
      <c r="E8702" s="279"/>
      <c r="F8702" s="279"/>
      <c r="G8702" s="279"/>
      <c r="H8702" s="1"/>
      <c r="I8702" s="1"/>
      <c r="J8702" s="71"/>
    </row>
    <row r="8703" spans="1:10" ht="15.75">
      <c r="A8703" s="279" t="s">
        <v>2</v>
      </c>
      <c r="B8703" s="279"/>
      <c r="C8703" s="279"/>
      <c r="D8703" s="279"/>
      <c r="E8703" s="279"/>
      <c r="F8703" s="279"/>
      <c r="G8703" s="279"/>
      <c r="H8703" s="1"/>
      <c r="I8703" s="1"/>
      <c r="J8703" s="71"/>
    </row>
    <row r="8704" spans="1:10" ht="15.75">
      <c r="A8704" s="279" t="s">
        <v>4</v>
      </c>
      <c r="B8704" s="279"/>
      <c r="C8704" s="279"/>
      <c r="D8704" s="279"/>
      <c r="E8704" s="279"/>
      <c r="F8704" s="279"/>
      <c r="G8704" s="279"/>
      <c r="H8704" s="1"/>
      <c r="I8704" s="1"/>
      <c r="J8704" s="71"/>
    </row>
    <row r="8705" spans="1:10" ht="27">
      <c r="A8705" s="280" t="s">
        <v>6</v>
      </c>
      <c r="B8705" s="280"/>
      <c r="C8705" s="280"/>
      <c r="D8705" s="280"/>
      <c r="E8705" s="280"/>
      <c r="F8705" s="280"/>
      <c r="G8705" s="280"/>
      <c r="H8705" s="2"/>
      <c r="I8705" s="2"/>
      <c r="J8705" s="72"/>
    </row>
    <row r="8706" spans="1:10" ht="27">
      <c r="A8706" s="142"/>
      <c r="B8706" s="142"/>
      <c r="C8706" s="281" t="s">
        <v>457</v>
      </c>
      <c r="D8706" s="281"/>
      <c r="E8706" s="281"/>
      <c r="F8706" s="281"/>
      <c r="G8706" s="281"/>
      <c r="H8706" s="68"/>
      <c r="I8706" s="68"/>
      <c r="J8706" s="71"/>
    </row>
    <row r="8707" spans="1:10" ht="15.75">
      <c r="A8707" s="11" t="s">
        <v>358</v>
      </c>
      <c r="B8707" s="12">
        <v>4138507817</v>
      </c>
      <c r="C8707" s="143"/>
      <c r="D8707" s="286"/>
      <c r="E8707" s="286"/>
      <c r="F8707" s="286"/>
      <c r="G8707" s="286"/>
      <c r="H8707" s="69" t="s">
        <v>161</v>
      </c>
      <c r="I8707" s="69"/>
      <c r="J8707" s="73"/>
    </row>
    <row r="8708" spans="1:10" ht="15.75">
      <c r="A8708" s="11" t="s">
        <v>9</v>
      </c>
      <c r="B8708" s="286" t="s">
        <v>955</v>
      </c>
      <c r="C8708" s="286"/>
      <c r="D8708" s="286"/>
      <c r="E8708" s="16"/>
      <c r="F8708" s="11"/>
      <c r="G8708" s="16"/>
      <c r="H8708" s="1"/>
      <c r="I8708" s="1"/>
      <c r="J8708" s="71"/>
    </row>
    <row r="8709" spans="1:10" ht="15.75">
      <c r="A8709" s="11" t="s">
        <v>11</v>
      </c>
      <c r="B8709" s="289" t="s">
        <v>956</v>
      </c>
      <c r="C8709" s="289"/>
      <c r="D8709" s="289"/>
      <c r="E8709" s="289"/>
      <c r="F8709" s="18"/>
      <c r="G8709" s="19"/>
      <c r="H8709" s="1"/>
      <c r="I8709" s="1"/>
      <c r="J8709" s="71"/>
    </row>
    <row r="8710" spans="1:10" ht="15.75">
      <c r="A8710" s="21" t="s">
        <v>14</v>
      </c>
      <c r="B8710" s="21" t="s">
        <v>16</v>
      </c>
      <c r="C8710" s="21"/>
      <c r="D8710" s="22" t="s">
        <v>18</v>
      </c>
      <c r="E8710" s="23" t="s">
        <v>19</v>
      </c>
      <c r="F8710" s="23" t="s">
        <v>20</v>
      </c>
      <c r="G8710" s="21" t="s">
        <v>21</v>
      </c>
      <c r="H8710" s="63"/>
      <c r="I8710" s="63"/>
      <c r="J8710" s="59">
        <f>H8710*C8711</f>
        <v>0</v>
      </c>
    </row>
    <row r="8711" spans="1:10">
      <c r="A8711" s="144">
        <v>1</v>
      </c>
      <c r="B8711" s="145" t="s">
        <v>23</v>
      </c>
      <c r="C8711" s="26"/>
      <c r="D8711" s="146">
        <v>79305</v>
      </c>
      <c r="E8711" s="28">
        <f t="shared" ref="E8711:E8728" si="994">D8711*C8711</f>
        <v>0</v>
      </c>
      <c r="F8711" s="29">
        <v>0</v>
      </c>
      <c r="G8711" s="30">
        <f t="shared" ref="G8711:G8728" si="995">E8711-E8711*F8711</f>
        <v>0</v>
      </c>
      <c r="H8711" s="63">
        <f t="shared" ref="H8711:H8728" si="996">D8711/1.08</f>
        <v>73430.555555555547</v>
      </c>
      <c r="I8711" s="63"/>
      <c r="J8711" s="59">
        <f>H8711*C8712</f>
        <v>0</v>
      </c>
    </row>
    <row r="8712" spans="1:10">
      <c r="A8712" s="144">
        <v>2</v>
      </c>
      <c r="B8712" s="145" t="s">
        <v>25</v>
      </c>
      <c r="C8712" s="32"/>
      <c r="D8712" s="147">
        <v>128591</v>
      </c>
      <c r="E8712" s="28">
        <f t="shared" si="994"/>
        <v>0</v>
      </c>
      <c r="F8712" s="29">
        <v>0</v>
      </c>
      <c r="G8712" s="30">
        <f t="shared" si="995"/>
        <v>0</v>
      </c>
      <c r="H8712" s="63">
        <f t="shared" si="996"/>
        <v>119065.74074074073</v>
      </c>
      <c r="I8712" s="63"/>
      <c r="J8712" s="59"/>
    </row>
    <row r="8713" spans="1:10">
      <c r="A8713" s="144">
        <v>3</v>
      </c>
      <c r="B8713" s="145" t="s">
        <v>26</v>
      </c>
      <c r="C8713" s="34"/>
      <c r="D8713" s="146">
        <v>60043</v>
      </c>
      <c r="E8713" s="28">
        <f t="shared" si="994"/>
        <v>0</v>
      </c>
      <c r="F8713" s="29">
        <v>0</v>
      </c>
      <c r="G8713" s="30">
        <f t="shared" si="995"/>
        <v>0</v>
      </c>
      <c r="H8713" s="63">
        <f t="shared" si="996"/>
        <v>55595.370370370365</v>
      </c>
      <c r="I8713" s="63"/>
      <c r="J8713" s="59"/>
    </row>
    <row r="8714" spans="1:10">
      <c r="A8714" s="144">
        <v>4</v>
      </c>
      <c r="B8714" s="145" t="s">
        <v>27</v>
      </c>
      <c r="C8714" s="106"/>
      <c r="D8714" s="146">
        <v>115781</v>
      </c>
      <c r="E8714" s="28">
        <f t="shared" si="994"/>
        <v>0</v>
      </c>
      <c r="F8714" s="29">
        <v>0</v>
      </c>
      <c r="G8714" s="30">
        <f t="shared" si="995"/>
        <v>0</v>
      </c>
      <c r="H8714" s="63">
        <f t="shared" si="996"/>
        <v>107204.62962962962</v>
      </c>
      <c r="I8714" s="63"/>
      <c r="J8714" s="59"/>
    </row>
    <row r="8715" spans="1:10">
      <c r="A8715" s="144">
        <v>5</v>
      </c>
      <c r="B8715" s="145" t="s">
        <v>28</v>
      </c>
      <c r="C8715" s="32">
        <v>3</v>
      </c>
      <c r="D8715" s="146">
        <v>119943</v>
      </c>
      <c r="E8715" s="28">
        <f t="shared" si="994"/>
        <v>359829</v>
      </c>
      <c r="F8715" s="124">
        <v>0</v>
      </c>
      <c r="G8715" s="30">
        <f t="shared" si="995"/>
        <v>359829</v>
      </c>
      <c r="H8715" s="63">
        <f t="shared" si="996"/>
        <v>111058.33333333333</v>
      </c>
      <c r="I8715" s="63"/>
      <c r="J8715" s="59"/>
    </row>
    <row r="8716" spans="1:10">
      <c r="A8716" s="144">
        <v>6</v>
      </c>
      <c r="B8716" s="145" t="s">
        <v>29</v>
      </c>
      <c r="C8716" s="26"/>
      <c r="D8716" s="146">
        <v>94810</v>
      </c>
      <c r="E8716" s="28">
        <f t="shared" si="994"/>
        <v>0</v>
      </c>
      <c r="F8716" s="29">
        <v>0</v>
      </c>
      <c r="G8716" s="30">
        <f t="shared" si="995"/>
        <v>0</v>
      </c>
      <c r="H8716" s="63">
        <f t="shared" si="996"/>
        <v>87787.037037037036</v>
      </c>
      <c r="I8716" s="63"/>
      <c r="J8716" s="59"/>
    </row>
    <row r="8717" spans="1:10">
      <c r="A8717" s="144">
        <v>7</v>
      </c>
      <c r="B8717" s="145" t="s">
        <v>30</v>
      </c>
      <c r="C8717" s="34"/>
      <c r="D8717" s="146">
        <v>141396</v>
      </c>
      <c r="E8717" s="28">
        <f t="shared" si="994"/>
        <v>0</v>
      </c>
      <c r="F8717" s="29">
        <v>0</v>
      </c>
      <c r="G8717" s="30">
        <f t="shared" si="995"/>
        <v>0</v>
      </c>
      <c r="H8717" s="63">
        <f t="shared" si="996"/>
        <v>130922.22222222222</v>
      </c>
      <c r="I8717" s="63"/>
      <c r="J8717" s="59"/>
    </row>
    <row r="8718" spans="1:10">
      <c r="A8718" s="144">
        <v>8</v>
      </c>
      <c r="B8718" s="145" t="s">
        <v>31</v>
      </c>
      <c r="C8718" s="26"/>
      <c r="D8718" s="146">
        <v>232931</v>
      </c>
      <c r="E8718" s="28">
        <f t="shared" si="994"/>
        <v>0</v>
      </c>
      <c r="F8718" s="29">
        <v>0</v>
      </c>
      <c r="G8718" s="30">
        <f t="shared" si="995"/>
        <v>0</v>
      </c>
      <c r="H8718" s="63">
        <f t="shared" si="996"/>
        <v>215676.85185185182</v>
      </c>
      <c r="I8718" s="63"/>
      <c r="J8718" s="59"/>
    </row>
    <row r="8719" spans="1:10">
      <c r="A8719" s="144">
        <v>9</v>
      </c>
      <c r="B8719" s="148" t="s">
        <v>32</v>
      </c>
      <c r="C8719" s="26"/>
      <c r="D8719" s="146">
        <v>101534</v>
      </c>
      <c r="E8719" s="28">
        <f t="shared" si="994"/>
        <v>0</v>
      </c>
      <c r="F8719" s="29">
        <v>0</v>
      </c>
      <c r="G8719" s="30">
        <f t="shared" si="995"/>
        <v>0</v>
      </c>
      <c r="H8719" s="63">
        <f t="shared" si="996"/>
        <v>94012.962962962964</v>
      </c>
      <c r="I8719" s="63"/>
      <c r="J8719" s="59"/>
    </row>
    <row r="8720" spans="1:10">
      <c r="A8720" s="144">
        <v>10</v>
      </c>
      <c r="B8720" s="148" t="s">
        <v>33</v>
      </c>
      <c r="C8720" s="37"/>
      <c r="D8720" s="147">
        <v>110148</v>
      </c>
      <c r="E8720" s="28">
        <f t="shared" si="994"/>
        <v>0</v>
      </c>
      <c r="F8720" s="29">
        <v>0</v>
      </c>
      <c r="G8720" s="30">
        <f t="shared" si="995"/>
        <v>0</v>
      </c>
      <c r="H8720" s="63">
        <f t="shared" si="996"/>
        <v>101988.88888888888</v>
      </c>
      <c r="I8720" s="63"/>
      <c r="J8720" s="59"/>
    </row>
    <row r="8721" spans="1:10">
      <c r="A8721" s="144">
        <v>11</v>
      </c>
      <c r="B8721" s="145" t="s">
        <v>34</v>
      </c>
      <c r="C8721" s="37">
        <v>5</v>
      </c>
      <c r="D8721" s="146">
        <v>54198</v>
      </c>
      <c r="E8721" s="28">
        <f t="shared" si="994"/>
        <v>270990</v>
      </c>
      <c r="F8721" s="29">
        <v>0</v>
      </c>
      <c r="G8721" s="30">
        <f t="shared" si="995"/>
        <v>270990</v>
      </c>
      <c r="H8721" s="63">
        <f t="shared" si="996"/>
        <v>50183.333333333328</v>
      </c>
      <c r="I8721" s="63"/>
      <c r="J8721" s="59">
        <f t="shared" ref="J8721:J8727" si="997">H8721*C8722</f>
        <v>0</v>
      </c>
    </row>
    <row r="8722" spans="1:10">
      <c r="A8722" s="144">
        <v>12</v>
      </c>
      <c r="B8722" s="145" t="s">
        <v>35</v>
      </c>
      <c r="C8722" s="37"/>
      <c r="D8722" s="146">
        <v>49680</v>
      </c>
      <c r="E8722" s="28">
        <f t="shared" si="994"/>
        <v>0</v>
      </c>
      <c r="F8722" s="29">
        <v>0</v>
      </c>
      <c r="G8722" s="30">
        <f t="shared" si="995"/>
        <v>0</v>
      </c>
      <c r="H8722" s="63">
        <f t="shared" si="996"/>
        <v>46000</v>
      </c>
      <c r="I8722" s="63"/>
      <c r="J8722" s="59">
        <f t="shared" si="997"/>
        <v>0</v>
      </c>
    </row>
    <row r="8723" spans="1:10">
      <c r="A8723" s="144">
        <v>13</v>
      </c>
      <c r="B8723" s="145" t="s">
        <v>36</v>
      </c>
      <c r="C8723" s="37"/>
      <c r="D8723" s="149">
        <v>64152</v>
      </c>
      <c r="E8723" s="28">
        <f t="shared" si="994"/>
        <v>0</v>
      </c>
      <c r="F8723" s="29">
        <v>0</v>
      </c>
      <c r="G8723" s="30">
        <f t="shared" si="995"/>
        <v>0</v>
      </c>
      <c r="H8723" s="63">
        <f t="shared" si="996"/>
        <v>59399.999999999993</v>
      </c>
      <c r="I8723" s="63"/>
      <c r="J8723" s="59">
        <f t="shared" si="997"/>
        <v>0</v>
      </c>
    </row>
    <row r="8724" spans="1:10">
      <c r="A8724" s="144">
        <v>14</v>
      </c>
      <c r="B8724" s="145" t="s">
        <v>37</v>
      </c>
      <c r="C8724" s="37"/>
      <c r="D8724" s="149">
        <v>65934</v>
      </c>
      <c r="E8724" s="28">
        <f t="shared" si="994"/>
        <v>0</v>
      </c>
      <c r="F8724" s="29">
        <v>0</v>
      </c>
      <c r="G8724" s="30">
        <f t="shared" si="995"/>
        <v>0</v>
      </c>
      <c r="H8724" s="63">
        <f t="shared" si="996"/>
        <v>61049.999999999993</v>
      </c>
      <c r="I8724" s="63"/>
      <c r="J8724" s="59">
        <f t="shared" si="997"/>
        <v>0</v>
      </c>
    </row>
    <row r="8725" spans="1:10">
      <c r="A8725" s="144">
        <v>15</v>
      </c>
      <c r="B8725" s="145" t="s">
        <v>38</v>
      </c>
      <c r="C8725" s="37"/>
      <c r="D8725" s="149">
        <v>76626</v>
      </c>
      <c r="E8725" s="28">
        <f t="shared" si="994"/>
        <v>0</v>
      </c>
      <c r="F8725" s="124">
        <v>0</v>
      </c>
      <c r="G8725" s="30">
        <f t="shared" si="995"/>
        <v>0</v>
      </c>
      <c r="H8725" s="63">
        <f t="shared" si="996"/>
        <v>70950</v>
      </c>
      <c r="I8725" s="63"/>
      <c r="J8725" s="59">
        <f t="shared" si="997"/>
        <v>0</v>
      </c>
    </row>
    <row r="8726" spans="1:10">
      <c r="A8726" s="144">
        <v>16</v>
      </c>
      <c r="B8726" s="145" t="s">
        <v>39</v>
      </c>
      <c r="C8726" s="37"/>
      <c r="D8726" s="149">
        <v>80190</v>
      </c>
      <c r="E8726" s="28">
        <f t="shared" si="994"/>
        <v>0</v>
      </c>
      <c r="F8726" s="29">
        <v>0</v>
      </c>
      <c r="G8726" s="30">
        <f t="shared" si="995"/>
        <v>0</v>
      </c>
      <c r="H8726" s="63">
        <f t="shared" si="996"/>
        <v>74250</v>
      </c>
      <c r="I8726" s="63"/>
      <c r="J8726" s="59">
        <f t="shared" si="997"/>
        <v>0</v>
      </c>
    </row>
    <row r="8727" spans="1:10">
      <c r="A8727" s="144">
        <v>17</v>
      </c>
      <c r="B8727" s="145" t="s">
        <v>40</v>
      </c>
      <c r="C8727" s="37"/>
      <c r="D8727" s="149">
        <v>113832</v>
      </c>
      <c r="E8727" s="28">
        <f t="shared" si="994"/>
        <v>0</v>
      </c>
      <c r="F8727" s="29">
        <v>0</v>
      </c>
      <c r="G8727" s="30">
        <f t="shared" si="995"/>
        <v>0</v>
      </c>
      <c r="H8727" s="63">
        <f t="shared" si="996"/>
        <v>105400</v>
      </c>
      <c r="I8727" s="63"/>
      <c r="J8727" s="59">
        <f t="shared" si="997"/>
        <v>0</v>
      </c>
    </row>
    <row r="8728" spans="1:10" ht="17.25">
      <c r="A8728" s="144">
        <v>18</v>
      </c>
      <c r="B8728" s="145" t="s">
        <v>41</v>
      </c>
      <c r="C8728" s="37"/>
      <c r="D8728" s="150">
        <v>98010</v>
      </c>
      <c r="E8728" s="28">
        <f t="shared" si="994"/>
        <v>0</v>
      </c>
      <c r="F8728" s="29">
        <v>0</v>
      </c>
      <c r="G8728" s="30">
        <f t="shared" si="995"/>
        <v>0</v>
      </c>
      <c r="H8728" s="63">
        <f t="shared" si="996"/>
        <v>90750</v>
      </c>
      <c r="I8728" s="45"/>
      <c r="J8728" s="64"/>
    </row>
    <row r="8729" spans="1:10" ht="31.5">
      <c r="A8729" s="40"/>
      <c r="B8729" s="41" t="s">
        <v>42</v>
      </c>
      <c r="C8729" s="42">
        <f>SUM(C8711:C8728)</f>
        <v>8</v>
      </c>
      <c r="D8729" s="42"/>
      <c r="E8729" s="43">
        <f>SUM(E8711:E8728)</f>
        <v>630819</v>
      </c>
      <c r="F8729" s="43"/>
      <c r="G8729" s="44">
        <f>SUM(G8711:G8728)</f>
        <v>630819</v>
      </c>
      <c r="H8729" s="5"/>
      <c r="I8729" s="5"/>
      <c r="J8729" s="75">
        <f>J8728*0.08</f>
        <v>0</v>
      </c>
    </row>
    <row r="8730" spans="1:10" ht="31.5">
      <c r="A8730" s="46"/>
      <c r="B8730" s="47"/>
      <c r="C8730" s="48"/>
      <c r="D8730" s="48"/>
      <c r="E8730" s="49"/>
      <c r="F8730" s="49"/>
      <c r="G8730" s="151"/>
      <c r="H8730" s="6"/>
      <c r="I8730" s="6"/>
      <c r="J8730" s="76">
        <f>SUM(J8728:J8729)</f>
        <v>0</v>
      </c>
    </row>
    <row r="8731" spans="1:10" ht="18">
      <c r="A8731" s="283" t="s">
        <v>43</v>
      </c>
      <c r="B8731" s="283"/>
      <c r="C8731" s="284" t="s">
        <v>44</v>
      </c>
      <c r="D8731" s="284"/>
      <c r="E8731" s="54"/>
      <c r="F8731" s="54"/>
      <c r="G8731" s="55" t="s">
        <v>45</v>
      </c>
      <c r="H8731" s="141"/>
      <c r="I8731" s="141"/>
      <c r="J8731" s="141"/>
    </row>
    <row r="8734" spans="1:10" ht="15.75">
      <c r="A8734" s="279" t="s">
        <v>0</v>
      </c>
      <c r="B8734" s="279"/>
      <c r="C8734" s="279"/>
      <c r="D8734" s="279"/>
      <c r="E8734" s="279"/>
      <c r="F8734" s="279"/>
      <c r="G8734" s="279"/>
      <c r="H8734" s="141"/>
      <c r="I8734" s="141"/>
      <c r="J8734" s="141"/>
    </row>
    <row r="8735" spans="1:10" ht="15.75">
      <c r="A8735" s="279" t="s">
        <v>1</v>
      </c>
      <c r="B8735" s="279"/>
      <c r="C8735" s="279"/>
      <c r="D8735" s="279"/>
      <c r="E8735" s="279"/>
      <c r="F8735" s="279"/>
      <c r="G8735" s="279"/>
      <c r="H8735" s="1"/>
      <c r="I8735" s="1"/>
      <c r="J8735" s="71"/>
    </row>
    <row r="8736" spans="1:10" ht="15.75">
      <c r="A8736" s="279" t="s">
        <v>2</v>
      </c>
      <c r="B8736" s="279"/>
      <c r="C8736" s="279"/>
      <c r="D8736" s="279"/>
      <c r="E8736" s="279"/>
      <c r="F8736" s="279"/>
      <c r="G8736" s="279"/>
      <c r="H8736" s="1"/>
      <c r="I8736" s="1"/>
      <c r="J8736" s="71"/>
    </row>
    <row r="8737" spans="1:10" ht="15.75">
      <c r="A8737" s="279" t="s">
        <v>4</v>
      </c>
      <c r="B8737" s="279"/>
      <c r="C8737" s="279"/>
      <c r="D8737" s="279"/>
      <c r="E8737" s="279"/>
      <c r="F8737" s="279"/>
      <c r="G8737" s="279"/>
      <c r="H8737" s="1"/>
      <c r="I8737" s="1"/>
      <c r="J8737" s="71"/>
    </row>
    <row r="8738" spans="1:10" ht="27">
      <c r="A8738" s="280" t="s">
        <v>6</v>
      </c>
      <c r="B8738" s="280"/>
      <c r="C8738" s="280"/>
      <c r="D8738" s="280"/>
      <c r="E8738" s="280"/>
      <c r="F8738" s="280"/>
      <c r="G8738" s="280"/>
      <c r="H8738" s="2"/>
      <c r="I8738" s="2"/>
      <c r="J8738" s="72"/>
    </row>
    <row r="8739" spans="1:10" ht="27">
      <c r="A8739" s="142"/>
      <c r="B8739" s="142"/>
      <c r="C8739" s="281" t="s">
        <v>457</v>
      </c>
      <c r="D8739" s="281"/>
      <c r="E8739" s="281"/>
      <c r="F8739" s="281"/>
      <c r="G8739" s="281"/>
      <c r="H8739" s="68"/>
      <c r="I8739" s="68"/>
      <c r="J8739" s="71"/>
    </row>
    <row r="8740" spans="1:10" ht="15.75">
      <c r="A8740" s="11" t="s">
        <v>358</v>
      </c>
      <c r="B8740" s="12">
        <v>4138411754</v>
      </c>
      <c r="C8740" s="143"/>
      <c r="D8740" s="286"/>
      <c r="E8740" s="286"/>
      <c r="F8740" s="286"/>
      <c r="G8740" s="286"/>
      <c r="H8740" s="69" t="s">
        <v>161</v>
      </c>
      <c r="I8740" s="69"/>
      <c r="J8740" s="73"/>
    </row>
    <row r="8741" spans="1:10" ht="15.75">
      <c r="A8741" s="11" t="s">
        <v>9</v>
      </c>
      <c r="B8741" s="286" t="s">
        <v>950</v>
      </c>
      <c r="C8741" s="286"/>
      <c r="D8741" s="286"/>
      <c r="E8741" s="16"/>
      <c r="F8741" s="11"/>
      <c r="G8741" s="16"/>
      <c r="H8741" s="1"/>
      <c r="I8741" s="1"/>
      <c r="J8741" s="71"/>
    </row>
    <row r="8742" spans="1:10" ht="15.75">
      <c r="A8742" s="11" t="s">
        <v>11</v>
      </c>
      <c r="B8742" s="289" t="s">
        <v>957</v>
      </c>
      <c r="C8742" s="289"/>
      <c r="D8742" s="289"/>
      <c r="E8742" s="289"/>
      <c r="F8742" s="18"/>
      <c r="G8742" s="19"/>
      <c r="H8742" s="1"/>
      <c r="I8742" s="1"/>
      <c r="J8742" s="71"/>
    </row>
    <row r="8743" spans="1:10" ht="15.75">
      <c r="A8743" s="21" t="s">
        <v>14</v>
      </c>
      <c r="B8743" s="21" t="s">
        <v>16</v>
      </c>
      <c r="C8743" s="21"/>
      <c r="D8743" s="22" t="s">
        <v>18</v>
      </c>
      <c r="E8743" s="23" t="s">
        <v>19</v>
      </c>
      <c r="F8743" s="23" t="s">
        <v>20</v>
      </c>
      <c r="G8743" s="21" t="s">
        <v>21</v>
      </c>
      <c r="H8743" s="63"/>
      <c r="I8743" s="63"/>
      <c r="J8743" s="59">
        <f>H8743*C8744</f>
        <v>0</v>
      </c>
    </row>
    <row r="8744" spans="1:10">
      <c r="A8744" s="144">
        <v>1</v>
      </c>
      <c r="B8744" s="145" t="s">
        <v>23</v>
      </c>
      <c r="C8744" s="26"/>
      <c r="D8744" s="146">
        <v>79305</v>
      </c>
      <c r="E8744" s="28">
        <f t="shared" ref="E8744:E8761" si="998">D8744*C8744</f>
        <v>0</v>
      </c>
      <c r="F8744" s="29">
        <v>0</v>
      </c>
      <c r="G8744" s="30">
        <f t="shared" ref="G8744:G8761" si="999">E8744-E8744*F8744</f>
        <v>0</v>
      </c>
      <c r="H8744" s="63">
        <f t="shared" ref="H8744:H8761" si="1000">D8744/1.08</f>
        <v>73430.555555555547</v>
      </c>
      <c r="I8744" s="63"/>
      <c r="J8744" s="59">
        <f>H8744*C8745</f>
        <v>0</v>
      </c>
    </row>
    <row r="8745" spans="1:10">
      <c r="A8745" s="144">
        <v>2</v>
      </c>
      <c r="B8745" s="145" t="s">
        <v>25</v>
      </c>
      <c r="C8745" s="32"/>
      <c r="D8745" s="147">
        <v>128591</v>
      </c>
      <c r="E8745" s="28">
        <f t="shared" si="998"/>
        <v>0</v>
      </c>
      <c r="F8745" s="29">
        <v>0</v>
      </c>
      <c r="G8745" s="30">
        <f t="shared" si="999"/>
        <v>0</v>
      </c>
      <c r="H8745" s="63">
        <f t="shared" si="1000"/>
        <v>119065.74074074073</v>
      </c>
      <c r="I8745" s="63"/>
      <c r="J8745" s="59"/>
    </row>
    <row r="8746" spans="1:10">
      <c r="A8746" s="144">
        <v>3</v>
      </c>
      <c r="B8746" s="145" t="s">
        <v>26</v>
      </c>
      <c r="C8746" s="34"/>
      <c r="D8746" s="146">
        <v>60043</v>
      </c>
      <c r="E8746" s="28">
        <f t="shared" si="998"/>
        <v>0</v>
      </c>
      <c r="F8746" s="29">
        <v>0</v>
      </c>
      <c r="G8746" s="30">
        <f t="shared" si="999"/>
        <v>0</v>
      </c>
      <c r="H8746" s="63">
        <f t="shared" si="1000"/>
        <v>55595.370370370365</v>
      </c>
      <c r="I8746" s="63"/>
      <c r="J8746" s="59"/>
    </row>
    <row r="8747" spans="1:10">
      <c r="A8747" s="144">
        <v>4</v>
      </c>
      <c r="B8747" s="145" t="s">
        <v>27</v>
      </c>
      <c r="C8747" s="106"/>
      <c r="D8747" s="146">
        <v>115781</v>
      </c>
      <c r="E8747" s="28">
        <f t="shared" si="998"/>
        <v>0</v>
      </c>
      <c r="F8747" s="29">
        <v>0</v>
      </c>
      <c r="G8747" s="30">
        <f t="shared" si="999"/>
        <v>0</v>
      </c>
      <c r="H8747" s="63">
        <f t="shared" si="1000"/>
        <v>107204.62962962962</v>
      </c>
      <c r="I8747" s="63"/>
      <c r="J8747" s="59"/>
    </row>
    <row r="8748" spans="1:10">
      <c r="A8748" s="144">
        <v>5</v>
      </c>
      <c r="B8748" s="145" t="s">
        <v>28</v>
      </c>
      <c r="C8748" s="32">
        <v>10</v>
      </c>
      <c r="D8748" s="146">
        <v>119943</v>
      </c>
      <c r="E8748" s="28">
        <f t="shared" si="998"/>
        <v>1199430</v>
      </c>
      <c r="F8748" s="124">
        <v>0</v>
      </c>
      <c r="G8748" s="30">
        <f t="shared" si="999"/>
        <v>1199430</v>
      </c>
      <c r="H8748" s="63">
        <f t="shared" si="1000"/>
        <v>111058.33333333333</v>
      </c>
      <c r="I8748" s="63"/>
      <c r="J8748" s="59"/>
    </row>
    <row r="8749" spans="1:10">
      <c r="A8749" s="144">
        <v>6</v>
      </c>
      <c r="B8749" s="145" t="s">
        <v>29</v>
      </c>
      <c r="C8749" s="26"/>
      <c r="D8749" s="146">
        <v>94810</v>
      </c>
      <c r="E8749" s="28">
        <f t="shared" si="998"/>
        <v>0</v>
      </c>
      <c r="F8749" s="29">
        <v>0</v>
      </c>
      <c r="G8749" s="30">
        <f t="shared" si="999"/>
        <v>0</v>
      </c>
      <c r="H8749" s="63">
        <f t="shared" si="1000"/>
        <v>87787.037037037036</v>
      </c>
      <c r="I8749" s="63"/>
      <c r="J8749" s="59"/>
    </row>
    <row r="8750" spans="1:10">
      <c r="A8750" s="144">
        <v>7</v>
      </c>
      <c r="B8750" s="145" t="s">
        <v>30</v>
      </c>
      <c r="C8750" s="34"/>
      <c r="D8750" s="146">
        <v>141396</v>
      </c>
      <c r="E8750" s="28">
        <f t="shared" si="998"/>
        <v>0</v>
      </c>
      <c r="F8750" s="29">
        <v>0</v>
      </c>
      <c r="G8750" s="30">
        <f t="shared" si="999"/>
        <v>0</v>
      </c>
      <c r="H8750" s="63">
        <f t="shared" si="1000"/>
        <v>130922.22222222222</v>
      </c>
      <c r="I8750" s="63"/>
      <c r="J8750" s="59"/>
    </row>
    <row r="8751" spans="1:10">
      <c r="A8751" s="144">
        <v>8</v>
      </c>
      <c r="B8751" s="145" t="s">
        <v>31</v>
      </c>
      <c r="C8751" s="26"/>
      <c r="D8751" s="146">
        <v>232931</v>
      </c>
      <c r="E8751" s="28">
        <f t="shared" si="998"/>
        <v>0</v>
      </c>
      <c r="F8751" s="29">
        <v>0</v>
      </c>
      <c r="G8751" s="30">
        <f t="shared" si="999"/>
        <v>0</v>
      </c>
      <c r="H8751" s="63">
        <f t="shared" si="1000"/>
        <v>215676.85185185182</v>
      </c>
      <c r="I8751" s="63"/>
      <c r="J8751" s="59"/>
    </row>
    <row r="8752" spans="1:10">
      <c r="A8752" s="144">
        <v>9</v>
      </c>
      <c r="B8752" s="148" t="s">
        <v>32</v>
      </c>
      <c r="C8752" s="26"/>
      <c r="D8752" s="146">
        <v>101534</v>
      </c>
      <c r="E8752" s="28">
        <f t="shared" si="998"/>
        <v>0</v>
      </c>
      <c r="F8752" s="29">
        <v>0</v>
      </c>
      <c r="G8752" s="30">
        <f t="shared" si="999"/>
        <v>0</v>
      </c>
      <c r="H8752" s="63">
        <f t="shared" si="1000"/>
        <v>94012.962962962964</v>
      </c>
      <c r="I8752" s="63"/>
      <c r="J8752" s="59"/>
    </row>
    <row r="8753" spans="1:10">
      <c r="A8753" s="144">
        <v>10</v>
      </c>
      <c r="B8753" s="148" t="s">
        <v>33</v>
      </c>
      <c r="C8753" s="37"/>
      <c r="D8753" s="147">
        <v>110148</v>
      </c>
      <c r="E8753" s="28">
        <f t="shared" si="998"/>
        <v>0</v>
      </c>
      <c r="F8753" s="29">
        <v>0</v>
      </c>
      <c r="G8753" s="30">
        <f t="shared" si="999"/>
        <v>0</v>
      </c>
      <c r="H8753" s="63">
        <f t="shared" si="1000"/>
        <v>101988.88888888888</v>
      </c>
      <c r="I8753" s="63"/>
      <c r="J8753" s="59"/>
    </row>
    <row r="8754" spans="1:10">
      <c r="A8754" s="144">
        <v>11</v>
      </c>
      <c r="B8754" s="145" t="s">
        <v>34</v>
      </c>
      <c r="C8754" s="37"/>
      <c r="D8754" s="146">
        <v>54198</v>
      </c>
      <c r="E8754" s="28">
        <f t="shared" si="998"/>
        <v>0</v>
      </c>
      <c r="F8754" s="29">
        <v>0</v>
      </c>
      <c r="G8754" s="30">
        <f t="shared" si="999"/>
        <v>0</v>
      </c>
      <c r="H8754" s="63">
        <f t="shared" si="1000"/>
        <v>50183.333333333328</v>
      </c>
      <c r="I8754" s="63"/>
      <c r="J8754" s="59">
        <f t="shared" ref="J8754:J8760" si="1001">H8754*C8755</f>
        <v>0</v>
      </c>
    </row>
    <row r="8755" spans="1:10">
      <c r="A8755" s="144">
        <v>12</v>
      </c>
      <c r="B8755" s="145" t="s">
        <v>35</v>
      </c>
      <c r="C8755" s="37"/>
      <c r="D8755" s="146">
        <v>49680</v>
      </c>
      <c r="E8755" s="28">
        <f t="shared" si="998"/>
        <v>0</v>
      </c>
      <c r="F8755" s="29">
        <v>0</v>
      </c>
      <c r="G8755" s="30">
        <f t="shared" si="999"/>
        <v>0</v>
      </c>
      <c r="H8755" s="63">
        <f t="shared" si="1000"/>
        <v>46000</v>
      </c>
      <c r="I8755" s="63"/>
      <c r="J8755" s="59">
        <f t="shared" si="1001"/>
        <v>0</v>
      </c>
    </row>
    <row r="8756" spans="1:10">
      <c r="A8756" s="144">
        <v>13</v>
      </c>
      <c r="B8756" s="145" t="s">
        <v>36</v>
      </c>
      <c r="C8756" s="37"/>
      <c r="D8756" s="149">
        <v>64152</v>
      </c>
      <c r="E8756" s="28">
        <f t="shared" si="998"/>
        <v>0</v>
      </c>
      <c r="F8756" s="29">
        <v>0</v>
      </c>
      <c r="G8756" s="30">
        <f t="shared" si="999"/>
        <v>0</v>
      </c>
      <c r="H8756" s="63">
        <f t="shared" si="1000"/>
        <v>59399.999999999993</v>
      </c>
      <c r="I8756" s="63"/>
      <c r="J8756" s="59">
        <f t="shared" si="1001"/>
        <v>0</v>
      </c>
    </row>
    <row r="8757" spans="1:10">
      <c r="A8757" s="144">
        <v>14</v>
      </c>
      <c r="B8757" s="145" t="s">
        <v>37</v>
      </c>
      <c r="C8757" s="37"/>
      <c r="D8757" s="149">
        <v>65934</v>
      </c>
      <c r="E8757" s="28">
        <f t="shared" si="998"/>
        <v>0</v>
      </c>
      <c r="F8757" s="29">
        <v>0</v>
      </c>
      <c r="G8757" s="30">
        <f t="shared" si="999"/>
        <v>0</v>
      </c>
      <c r="H8757" s="63">
        <f t="shared" si="1000"/>
        <v>61049.999999999993</v>
      </c>
      <c r="I8757" s="63"/>
      <c r="J8757" s="59">
        <f t="shared" si="1001"/>
        <v>366299.99999999994</v>
      </c>
    </row>
    <row r="8758" spans="1:10">
      <c r="A8758" s="144">
        <v>15</v>
      </c>
      <c r="B8758" s="145" t="s">
        <v>38</v>
      </c>
      <c r="C8758" s="37">
        <v>6</v>
      </c>
      <c r="D8758" s="149">
        <v>76626</v>
      </c>
      <c r="E8758" s="28">
        <f t="shared" si="998"/>
        <v>459756</v>
      </c>
      <c r="F8758" s="124">
        <v>0</v>
      </c>
      <c r="G8758" s="30">
        <f t="shared" si="999"/>
        <v>459756</v>
      </c>
      <c r="H8758" s="63">
        <f t="shared" si="1000"/>
        <v>70950</v>
      </c>
      <c r="I8758" s="63"/>
      <c r="J8758" s="59">
        <f t="shared" si="1001"/>
        <v>354750</v>
      </c>
    </row>
    <row r="8759" spans="1:10">
      <c r="A8759" s="144">
        <v>16</v>
      </c>
      <c r="B8759" s="145" t="s">
        <v>39</v>
      </c>
      <c r="C8759" s="37">
        <v>5</v>
      </c>
      <c r="D8759" s="149">
        <v>80190</v>
      </c>
      <c r="E8759" s="28">
        <f t="shared" si="998"/>
        <v>400950</v>
      </c>
      <c r="F8759" s="29">
        <v>0</v>
      </c>
      <c r="G8759" s="30">
        <f t="shared" si="999"/>
        <v>400950</v>
      </c>
      <c r="H8759" s="63">
        <f t="shared" si="1000"/>
        <v>74250</v>
      </c>
      <c r="I8759" s="63"/>
      <c r="J8759" s="59">
        <f t="shared" si="1001"/>
        <v>0</v>
      </c>
    </row>
    <row r="8760" spans="1:10">
      <c r="A8760" s="144">
        <v>17</v>
      </c>
      <c r="B8760" s="145" t="s">
        <v>40</v>
      </c>
      <c r="C8760" s="37"/>
      <c r="D8760" s="149">
        <v>113832</v>
      </c>
      <c r="E8760" s="28">
        <f t="shared" si="998"/>
        <v>0</v>
      </c>
      <c r="F8760" s="29">
        <v>0</v>
      </c>
      <c r="G8760" s="30">
        <f t="shared" si="999"/>
        <v>0</v>
      </c>
      <c r="H8760" s="63">
        <f t="shared" si="1000"/>
        <v>105400</v>
      </c>
      <c r="I8760" s="63"/>
      <c r="J8760" s="59">
        <f t="shared" si="1001"/>
        <v>0</v>
      </c>
    </row>
    <row r="8761" spans="1:10" ht="17.25">
      <c r="A8761" s="144">
        <v>18</v>
      </c>
      <c r="B8761" s="145" t="s">
        <v>41</v>
      </c>
      <c r="C8761" s="37"/>
      <c r="D8761" s="150">
        <v>98010</v>
      </c>
      <c r="E8761" s="28">
        <f t="shared" si="998"/>
        <v>0</v>
      </c>
      <c r="F8761" s="29">
        <v>0</v>
      </c>
      <c r="G8761" s="30">
        <f t="shared" si="999"/>
        <v>0</v>
      </c>
      <c r="H8761" s="63">
        <f t="shared" si="1000"/>
        <v>90750</v>
      </c>
      <c r="I8761" s="45"/>
      <c r="J8761" s="64"/>
    </row>
    <row r="8762" spans="1:10" ht="31.5">
      <c r="A8762" s="40"/>
      <c r="B8762" s="41" t="s">
        <v>42</v>
      </c>
      <c r="C8762" s="42">
        <f>SUM(C8744:C8761)</f>
        <v>21</v>
      </c>
      <c r="D8762" s="42"/>
      <c r="E8762" s="43">
        <f>SUM(E8744:E8761)</f>
        <v>2060136</v>
      </c>
      <c r="F8762" s="43"/>
      <c r="G8762" s="44">
        <f>SUM(G8744:G8761)</f>
        <v>2060136</v>
      </c>
      <c r="H8762" s="5"/>
      <c r="I8762" s="5"/>
      <c r="J8762" s="75">
        <f>J8761*0.08</f>
        <v>0</v>
      </c>
    </row>
    <row r="8763" spans="1:10" ht="31.5">
      <c r="A8763" s="46"/>
      <c r="B8763" s="47"/>
      <c r="C8763" s="48"/>
      <c r="D8763" s="48"/>
      <c r="E8763" s="49"/>
      <c r="F8763" s="49"/>
      <c r="G8763" s="151"/>
      <c r="H8763" s="6"/>
      <c r="I8763" s="6"/>
      <c r="J8763" s="76">
        <f>SUM(J8761:J8762)</f>
        <v>0</v>
      </c>
    </row>
    <row r="8764" spans="1:10" ht="18">
      <c r="A8764" s="283" t="s">
        <v>43</v>
      </c>
      <c r="B8764" s="283"/>
      <c r="C8764" s="284" t="s">
        <v>44</v>
      </c>
      <c r="D8764" s="284"/>
      <c r="E8764" s="54"/>
      <c r="F8764" s="54"/>
      <c r="G8764" s="55" t="s">
        <v>45</v>
      </c>
      <c r="H8764" s="141"/>
      <c r="I8764" s="141"/>
      <c r="J8764" s="141"/>
    </row>
    <row r="8767" spans="1:10" ht="15.75">
      <c r="A8767" s="279" t="s">
        <v>0</v>
      </c>
      <c r="B8767" s="279"/>
      <c r="C8767" s="279"/>
      <c r="D8767" s="279"/>
      <c r="E8767" s="279"/>
      <c r="F8767" s="279"/>
      <c r="G8767" s="279"/>
      <c r="H8767" s="141"/>
      <c r="I8767" s="141"/>
      <c r="J8767" s="141"/>
    </row>
    <row r="8768" spans="1:10" ht="15.75">
      <c r="A8768" s="279" t="s">
        <v>1</v>
      </c>
      <c r="B8768" s="279"/>
      <c r="C8768" s="279"/>
      <c r="D8768" s="279"/>
      <c r="E8768" s="279"/>
      <c r="F8768" s="279"/>
      <c r="G8768" s="279"/>
      <c r="H8768" s="1"/>
      <c r="I8768" s="1"/>
      <c r="J8768" s="71"/>
    </row>
    <row r="8769" spans="1:10" ht="15.75">
      <c r="A8769" s="279" t="s">
        <v>2</v>
      </c>
      <c r="B8769" s="279"/>
      <c r="C8769" s="279"/>
      <c r="D8769" s="279"/>
      <c r="E8769" s="279"/>
      <c r="F8769" s="279"/>
      <c r="G8769" s="279"/>
      <c r="H8769" s="1"/>
      <c r="I8769" s="1"/>
      <c r="J8769" s="71"/>
    </row>
    <row r="8770" spans="1:10" ht="15.75">
      <c r="A8770" s="279" t="s">
        <v>4</v>
      </c>
      <c r="B8770" s="279"/>
      <c r="C8770" s="279"/>
      <c r="D8770" s="279"/>
      <c r="E8770" s="279"/>
      <c r="F8770" s="279"/>
      <c r="G8770" s="279"/>
      <c r="H8770" s="1"/>
      <c r="I8770" s="1"/>
      <c r="J8770" s="71"/>
    </row>
    <row r="8771" spans="1:10" ht="27">
      <c r="A8771" s="280" t="s">
        <v>6</v>
      </c>
      <c r="B8771" s="280"/>
      <c r="C8771" s="280"/>
      <c r="D8771" s="280"/>
      <c r="E8771" s="280"/>
      <c r="F8771" s="280"/>
      <c r="G8771" s="280"/>
      <c r="H8771" s="2"/>
      <c r="I8771" s="2"/>
      <c r="J8771" s="72"/>
    </row>
    <row r="8772" spans="1:10" ht="27">
      <c r="A8772" s="142"/>
      <c r="B8772" s="142"/>
      <c r="C8772" s="281" t="s">
        <v>457</v>
      </c>
      <c r="D8772" s="281"/>
      <c r="E8772" s="281"/>
      <c r="F8772" s="281"/>
      <c r="G8772" s="281"/>
      <c r="H8772" s="68"/>
      <c r="I8772" s="68"/>
      <c r="J8772" s="71"/>
    </row>
    <row r="8773" spans="1:10" ht="15.75">
      <c r="A8773" s="11" t="s">
        <v>358</v>
      </c>
      <c r="B8773" s="12">
        <v>4138481729</v>
      </c>
      <c r="C8773" s="143"/>
      <c r="D8773" s="286"/>
      <c r="E8773" s="286"/>
      <c r="F8773" s="286"/>
      <c r="G8773" s="286"/>
      <c r="H8773" s="69" t="s">
        <v>161</v>
      </c>
      <c r="I8773" s="69"/>
      <c r="J8773" s="73"/>
    </row>
    <row r="8774" spans="1:10" ht="15.75">
      <c r="A8774" s="11" t="s">
        <v>9</v>
      </c>
      <c r="B8774" s="286" t="s">
        <v>958</v>
      </c>
      <c r="C8774" s="286"/>
      <c r="D8774" s="286"/>
      <c r="E8774" s="16"/>
      <c r="F8774" s="11"/>
      <c r="G8774" s="16"/>
      <c r="H8774" s="1"/>
      <c r="I8774" s="1"/>
      <c r="J8774" s="71"/>
    </row>
    <row r="8775" spans="1:10" ht="15.75">
      <c r="A8775" s="11" t="s">
        <v>11</v>
      </c>
      <c r="B8775" s="289" t="s">
        <v>530</v>
      </c>
      <c r="C8775" s="289"/>
      <c r="D8775" s="289"/>
      <c r="E8775" s="289"/>
      <c r="F8775" s="18"/>
      <c r="G8775" s="19"/>
      <c r="H8775" s="1"/>
      <c r="I8775" s="1"/>
      <c r="J8775" s="71"/>
    </row>
    <row r="8776" spans="1:10" ht="15.75">
      <c r="A8776" s="21" t="s">
        <v>14</v>
      </c>
      <c r="B8776" s="21" t="s">
        <v>16</v>
      </c>
      <c r="C8776" s="21"/>
      <c r="D8776" s="22" t="s">
        <v>18</v>
      </c>
      <c r="E8776" s="23" t="s">
        <v>19</v>
      </c>
      <c r="F8776" s="23" t="s">
        <v>20</v>
      </c>
      <c r="G8776" s="21" t="s">
        <v>21</v>
      </c>
      <c r="H8776" s="63"/>
      <c r="I8776" s="63"/>
      <c r="J8776" s="59">
        <f>H8776*C8777</f>
        <v>0</v>
      </c>
    </row>
    <row r="8777" spans="1:10">
      <c r="A8777" s="144">
        <v>1</v>
      </c>
      <c r="B8777" s="145" t="s">
        <v>23</v>
      </c>
      <c r="C8777" s="26">
        <v>3</v>
      </c>
      <c r="D8777" s="146">
        <v>79305</v>
      </c>
      <c r="E8777" s="28">
        <f t="shared" ref="E8777:E8794" si="1002">D8777*C8777</f>
        <v>237915</v>
      </c>
      <c r="F8777" s="29">
        <v>0</v>
      </c>
      <c r="G8777" s="30">
        <f t="shared" ref="G8777:G8794" si="1003">E8777-E8777*F8777</f>
        <v>237915</v>
      </c>
      <c r="H8777" s="63">
        <f t="shared" ref="H8777:H8794" si="1004">D8777/1.08</f>
        <v>73430.555555555547</v>
      </c>
      <c r="I8777" s="63"/>
      <c r="J8777" s="59">
        <f>H8777*C8778</f>
        <v>0</v>
      </c>
    </row>
    <row r="8778" spans="1:10">
      <c r="A8778" s="144">
        <v>2</v>
      </c>
      <c r="B8778" s="145" t="s">
        <v>25</v>
      </c>
      <c r="C8778" s="32"/>
      <c r="D8778" s="147">
        <v>128591</v>
      </c>
      <c r="E8778" s="28">
        <f t="shared" si="1002"/>
        <v>0</v>
      </c>
      <c r="F8778" s="29">
        <v>0</v>
      </c>
      <c r="G8778" s="30">
        <f t="shared" si="1003"/>
        <v>0</v>
      </c>
      <c r="H8778" s="63">
        <f t="shared" si="1004"/>
        <v>119065.74074074073</v>
      </c>
      <c r="I8778" s="63"/>
      <c r="J8778" s="59"/>
    </row>
    <row r="8779" spans="1:10">
      <c r="A8779" s="144">
        <v>3</v>
      </c>
      <c r="B8779" s="145" t="s">
        <v>26</v>
      </c>
      <c r="C8779" s="34">
        <v>10</v>
      </c>
      <c r="D8779" s="146">
        <v>60043</v>
      </c>
      <c r="E8779" s="28">
        <f t="shared" si="1002"/>
        <v>600430</v>
      </c>
      <c r="F8779" s="29">
        <v>0</v>
      </c>
      <c r="G8779" s="30">
        <f t="shared" si="1003"/>
        <v>600430</v>
      </c>
      <c r="H8779" s="63">
        <f t="shared" si="1004"/>
        <v>55595.370370370365</v>
      </c>
      <c r="I8779" s="63"/>
      <c r="J8779" s="59"/>
    </row>
    <row r="8780" spans="1:10">
      <c r="A8780" s="144">
        <v>4</v>
      </c>
      <c r="B8780" s="145" t="s">
        <v>27</v>
      </c>
      <c r="C8780" s="106"/>
      <c r="D8780" s="146">
        <v>115781</v>
      </c>
      <c r="E8780" s="28">
        <f t="shared" si="1002"/>
        <v>0</v>
      </c>
      <c r="F8780" s="29">
        <v>0</v>
      </c>
      <c r="G8780" s="30">
        <f t="shared" si="1003"/>
        <v>0</v>
      </c>
      <c r="H8780" s="63">
        <f t="shared" si="1004"/>
        <v>107204.62962962962</v>
      </c>
      <c r="I8780" s="63"/>
      <c r="J8780" s="59"/>
    </row>
    <row r="8781" spans="1:10">
      <c r="A8781" s="144">
        <v>5</v>
      </c>
      <c r="B8781" s="145" t="s">
        <v>28</v>
      </c>
      <c r="C8781" s="32"/>
      <c r="D8781" s="146">
        <v>119943</v>
      </c>
      <c r="E8781" s="28">
        <f t="shared" si="1002"/>
        <v>0</v>
      </c>
      <c r="F8781" s="124">
        <v>0</v>
      </c>
      <c r="G8781" s="30">
        <f t="shared" si="1003"/>
        <v>0</v>
      </c>
      <c r="H8781" s="63">
        <f t="shared" si="1004"/>
        <v>111058.33333333333</v>
      </c>
      <c r="I8781" s="63"/>
      <c r="J8781" s="59"/>
    </row>
    <row r="8782" spans="1:10">
      <c r="A8782" s="144">
        <v>6</v>
      </c>
      <c r="B8782" s="145" t="s">
        <v>29</v>
      </c>
      <c r="C8782" s="26">
        <v>3</v>
      </c>
      <c r="D8782" s="146">
        <v>94810</v>
      </c>
      <c r="E8782" s="28">
        <f t="shared" si="1002"/>
        <v>284430</v>
      </c>
      <c r="F8782" s="29">
        <v>0</v>
      </c>
      <c r="G8782" s="30">
        <f t="shared" si="1003"/>
        <v>284430</v>
      </c>
      <c r="H8782" s="63">
        <f t="shared" si="1004"/>
        <v>87787.037037037036</v>
      </c>
      <c r="I8782" s="63"/>
      <c r="J8782" s="59"/>
    </row>
    <row r="8783" spans="1:10">
      <c r="A8783" s="144">
        <v>7</v>
      </c>
      <c r="B8783" s="145" t="s">
        <v>30</v>
      </c>
      <c r="C8783" s="34"/>
      <c r="D8783" s="146">
        <v>141396</v>
      </c>
      <c r="E8783" s="28">
        <f t="shared" si="1002"/>
        <v>0</v>
      </c>
      <c r="F8783" s="29">
        <v>0</v>
      </c>
      <c r="G8783" s="30">
        <f t="shared" si="1003"/>
        <v>0</v>
      </c>
      <c r="H8783" s="63">
        <f t="shared" si="1004"/>
        <v>130922.22222222222</v>
      </c>
      <c r="I8783" s="63"/>
      <c r="J8783" s="59"/>
    </row>
    <row r="8784" spans="1:10">
      <c r="A8784" s="144">
        <v>8</v>
      </c>
      <c r="B8784" s="145" t="s">
        <v>31</v>
      </c>
      <c r="C8784" s="26"/>
      <c r="D8784" s="146">
        <v>232931</v>
      </c>
      <c r="E8784" s="28">
        <f t="shared" si="1002"/>
        <v>0</v>
      </c>
      <c r="F8784" s="29">
        <v>0</v>
      </c>
      <c r="G8784" s="30">
        <f t="shared" si="1003"/>
        <v>0</v>
      </c>
      <c r="H8784" s="63">
        <f t="shared" si="1004"/>
        <v>215676.85185185182</v>
      </c>
      <c r="I8784" s="63"/>
      <c r="J8784" s="59"/>
    </row>
    <row r="8785" spans="1:10">
      <c r="A8785" s="144">
        <v>9</v>
      </c>
      <c r="B8785" s="148" t="s">
        <v>32</v>
      </c>
      <c r="C8785" s="26"/>
      <c r="D8785" s="146">
        <v>101534</v>
      </c>
      <c r="E8785" s="28">
        <f t="shared" si="1002"/>
        <v>0</v>
      </c>
      <c r="F8785" s="29">
        <v>0</v>
      </c>
      <c r="G8785" s="30">
        <f t="shared" si="1003"/>
        <v>0</v>
      </c>
      <c r="H8785" s="63">
        <f t="shared" si="1004"/>
        <v>94012.962962962964</v>
      </c>
      <c r="I8785" s="63"/>
      <c r="J8785" s="59"/>
    </row>
    <row r="8786" spans="1:10">
      <c r="A8786" s="144">
        <v>10</v>
      </c>
      <c r="B8786" s="148" t="s">
        <v>33</v>
      </c>
      <c r="C8786" s="37"/>
      <c r="D8786" s="147">
        <v>110148</v>
      </c>
      <c r="E8786" s="28">
        <f t="shared" si="1002"/>
        <v>0</v>
      </c>
      <c r="F8786" s="29">
        <v>0</v>
      </c>
      <c r="G8786" s="30">
        <f t="shared" si="1003"/>
        <v>0</v>
      </c>
      <c r="H8786" s="63">
        <f t="shared" si="1004"/>
        <v>101988.88888888888</v>
      </c>
      <c r="I8786" s="63"/>
      <c r="J8786" s="59"/>
    </row>
    <row r="8787" spans="1:10">
      <c r="A8787" s="144">
        <v>11</v>
      </c>
      <c r="B8787" s="145" t="s">
        <v>34</v>
      </c>
      <c r="C8787" s="37">
        <v>4</v>
      </c>
      <c r="D8787" s="146">
        <v>54198</v>
      </c>
      <c r="E8787" s="28">
        <f t="shared" si="1002"/>
        <v>216792</v>
      </c>
      <c r="F8787" s="29">
        <v>0</v>
      </c>
      <c r="G8787" s="30">
        <f t="shared" si="1003"/>
        <v>216792</v>
      </c>
      <c r="H8787" s="63">
        <f t="shared" si="1004"/>
        <v>50183.333333333328</v>
      </c>
      <c r="I8787" s="63"/>
      <c r="J8787" s="59">
        <f t="shared" ref="J8787:J8793" si="1005">H8787*C8788</f>
        <v>250916.66666666663</v>
      </c>
    </row>
    <row r="8788" spans="1:10">
      <c r="A8788" s="144">
        <v>12</v>
      </c>
      <c r="B8788" s="145" t="s">
        <v>35</v>
      </c>
      <c r="C8788" s="37">
        <v>5</v>
      </c>
      <c r="D8788" s="146">
        <v>49680</v>
      </c>
      <c r="E8788" s="28">
        <f t="shared" si="1002"/>
        <v>248400</v>
      </c>
      <c r="F8788" s="29">
        <v>0</v>
      </c>
      <c r="G8788" s="30">
        <f t="shared" si="1003"/>
        <v>248400</v>
      </c>
      <c r="H8788" s="63">
        <f t="shared" si="1004"/>
        <v>46000</v>
      </c>
      <c r="I8788" s="63"/>
      <c r="J8788" s="59">
        <f t="shared" si="1005"/>
        <v>0</v>
      </c>
    </row>
    <row r="8789" spans="1:10">
      <c r="A8789" s="144">
        <v>13</v>
      </c>
      <c r="B8789" s="145" t="s">
        <v>36</v>
      </c>
      <c r="C8789" s="37"/>
      <c r="D8789" s="149">
        <v>64152</v>
      </c>
      <c r="E8789" s="28">
        <f t="shared" si="1002"/>
        <v>0</v>
      </c>
      <c r="F8789" s="29">
        <v>0</v>
      </c>
      <c r="G8789" s="30">
        <f t="shared" si="1003"/>
        <v>0</v>
      </c>
      <c r="H8789" s="63">
        <f t="shared" si="1004"/>
        <v>59399.999999999993</v>
      </c>
      <c r="I8789" s="63"/>
      <c r="J8789" s="59">
        <f t="shared" si="1005"/>
        <v>0</v>
      </c>
    </row>
    <row r="8790" spans="1:10">
      <c r="A8790" s="144">
        <v>14</v>
      </c>
      <c r="B8790" s="145" t="s">
        <v>37</v>
      </c>
      <c r="C8790" s="37"/>
      <c r="D8790" s="149">
        <v>65934</v>
      </c>
      <c r="E8790" s="28">
        <f t="shared" si="1002"/>
        <v>0</v>
      </c>
      <c r="F8790" s="29">
        <v>0</v>
      </c>
      <c r="G8790" s="30">
        <f t="shared" si="1003"/>
        <v>0</v>
      </c>
      <c r="H8790" s="63">
        <f t="shared" si="1004"/>
        <v>61049.999999999993</v>
      </c>
      <c r="I8790" s="63"/>
      <c r="J8790" s="59">
        <f t="shared" si="1005"/>
        <v>0</v>
      </c>
    </row>
    <row r="8791" spans="1:10">
      <c r="A8791" s="144">
        <v>15</v>
      </c>
      <c r="B8791" s="145" t="s">
        <v>38</v>
      </c>
      <c r="C8791" s="37"/>
      <c r="D8791" s="149">
        <v>76626</v>
      </c>
      <c r="E8791" s="28">
        <f t="shared" si="1002"/>
        <v>0</v>
      </c>
      <c r="F8791" s="124">
        <v>0</v>
      </c>
      <c r="G8791" s="30">
        <f t="shared" si="1003"/>
        <v>0</v>
      </c>
      <c r="H8791" s="63">
        <f t="shared" si="1004"/>
        <v>70950</v>
      </c>
      <c r="I8791" s="63"/>
      <c r="J8791" s="59">
        <f t="shared" si="1005"/>
        <v>0</v>
      </c>
    </row>
    <row r="8792" spans="1:10">
      <c r="A8792" s="144">
        <v>16</v>
      </c>
      <c r="B8792" s="145" t="s">
        <v>39</v>
      </c>
      <c r="C8792" s="37"/>
      <c r="D8792" s="149">
        <v>80190</v>
      </c>
      <c r="E8792" s="28">
        <f t="shared" si="1002"/>
        <v>0</v>
      </c>
      <c r="F8792" s="29">
        <v>0</v>
      </c>
      <c r="G8792" s="30">
        <f t="shared" si="1003"/>
        <v>0</v>
      </c>
      <c r="H8792" s="63">
        <f t="shared" si="1004"/>
        <v>74250</v>
      </c>
      <c r="I8792" s="63"/>
      <c r="J8792" s="59">
        <f t="shared" si="1005"/>
        <v>0</v>
      </c>
    </row>
    <row r="8793" spans="1:10">
      <c r="A8793" s="144">
        <v>17</v>
      </c>
      <c r="B8793" s="145" t="s">
        <v>40</v>
      </c>
      <c r="C8793" s="37"/>
      <c r="D8793" s="149">
        <v>113832</v>
      </c>
      <c r="E8793" s="28">
        <f t="shared" si="1002"/>
        <v>0</v>
      </c>
      <c r="F8793" s="29">
        <v>0</v>
      </c>
      <c r="G8793" s="30">
        <f t="shared" si="1003"/>
        <v>0</v>
      </c>
      <c r="H8793" s="63">
        <f t="shared" si="1004"/>
        <v>105400</v>
      </c>
      <c r="I8793" s="63"/>
      <c r="J8793" s="59">
        <f t="shared" si="1005"/>
        <v>0</v>
      </c>
    </row>
    <row r="8794" spans="1:10" ht="17.25">
      <c r="A8794" s="144">
        <v>18</v>
      </c>
      <c r="B8794" s="145" t="s">
        <v>41</v>
      </c>
      <c r="C8794" s="37"/>
      <c r="D8794" s="150">
        <v>98010</v>
      </c>
      <c r="E8794" s="28">
        <f t="shared" si="1002"/>
        <v>0</v>
      </c>
      <c r="F8794" s="29">
        <v>0</v>
      </c>
      <c r="G8794" s="30">
        <f t="shared" si="1003"/>
        <v>0</v>
      </c>
      <c r="H8794" s="63">
        <f t="shared" si="1004"/>
        <v>90750</v>
      </c>
      <c r="I8794" s="45"/>
      <c r="J8794" s="64"/>
    </row>
    <row r="8795" spans="1:10" ht="31.5">
      <c r="A8795" s="40"/>
      <c r="B8795" s="41" t="s">
        <v>42</v>
      </c>
      <c r="C8795" s="42">
        <f>SUM(C8777:C8794)</f>
        <v>25</v>
      </c>
      <c r="D8795" s="42"/>
      <c r="E8795" s="43">
        <f>SUM(E8777:E8794)</f>
        <v>1587967</v>
      </c>
      <c r="F8795" s="43"/>
      <c r="G8795" s="44">
        <f>SUM(G8777:G8794)</f>
        <v>1587967</v>
      </c>
      <c r="H8795" s="5"/>
      <c r="I8795" s="5"/>
      <c r="J8795" s="75">
        <f>J8794*0.08</f>
        <v>0</v>
      </c>
    </row>
    <row r="8796" spans="1:10" ht="31.5">
      <c r="A8796" s="46"/>
      <c r="B8796" s="47"/>
      <c r="C8796" s="48"/>
      <c r="D8796" s="48"/>
      <c r="E8796" s="49"/>
      <c r="F8796" s="49"/>
      <c r="G8796" s="151"/>
      <c r="H8796" s="6"/>
      <c r="I8796" s="6"/>
      <c r="J8796" s="76">
        <f>SUM(J8794:J8795)</f>
        <v>0</v>
      </c>
    </row>
    <row r="8797" spans="1:10" ht="18">
      <c r="A8797" s="283" t="s">
        <v>43</v>
      </c>
      <c r="B8797" s="283"/>
      <c r="C8797" s="284" t="s">
        <v>44</v>
      </c>
      <c r="D8797" s="284"/>
      <c r="E8797" s="54"/>
      <c r="F8797" s="54"/>
      <c r="G8797" s="55" t="s">
        <v>45</v>
      </c>
      <c r="H8797" s="141"/>
      <c r="I8797" s="141"/>
      <c r="J8797" s="141"/>
    </row>
    <row r="8801" spans="1:10" ht="15.75">
      <c r="A8801" s="279" t="s">
        <v>0</v>
      </c>
      <c r="B8801" s="279"/>
      <c r="C8801" s="279"/>
      <c r="D8801" s="279"/>
      <c r="E8801" s="279"/>
      <c r="F8801" s="279"/>
      <c r="G8801" s="279"/>
      <c r="H8801" s="141"/>
      <c r="I8801" s="141"/>
      <c r="J8801" s="141"/>
    </row>
    <row r="8802" spans="1:10" ht="15.75">
      <c r="A8802" s="279" t="s">
        <v>1</v>
      </c>
      <c r="B8802" s="279"/>
      <c r="C8802" s="279"/>
      <c r="D8802" s="279"/>
      <c r="E8802" s="279"/>
      <c r="F8802" s="279"/>
      <c r="G8802" s="279"/>
      <c r="H8802" s="1"/>
      <c r="I8802" s="1"/>
      <c r="J8802" s="71"/>
    </row>
    <row r="8803" spans="1:10" ht="15.75">
      <c r="A8803" s="279" t="s">
        <v>2</v>
      </c>
      <c r="B8803" s="279"/>
      <c r="C8803" s="279"/>
      <c r="D8803" s="279"/>
      <c r="E8803" s="279"/>
      <c r="F8803" s="279"/>
      <c r="G8803" s="279"/>
      <c r="H8803" s="1"/>
      <c r="I8803" s="1"/>
      <c r="J8803" s="71"/>
    </row>
    <row r="8804" spans="1:10" ht="15.75">
      <c r="A8804" s="279" t="s">
        <v>4</v>
      </c>
      <c r="B8804" s="279"/>
      <c r="C8804" s="279"/>
      <c r="D8804" s="279"/>
      <c r="E8804" s="279"/>
      <c r="F8804" s="279"/>
      <c r="G8804" s="279"/>
      <c r="H8804" s="1"/>
      <c r="I8804" s="1"/>
      <c r="J8804" s="71"/>
    </row>
    <row r="8805" spans="1:10" ht="27">
      <c r="A8805" s="280" t="s">
        <v>6</v>
      </c>
      <c r="B8805" s="280"/>
      <c r="C8805" s="280"/>
      <c r="D8805" s="280"/>
      <c r="E8805" s="280"/>
      <c r="F8805" s="280"/>
      <c r="G8805" s="280"/>
      <c r="H8805" s="2"/>
      <c r="I8805" s="2"/>
      <c r="J8805" s="72"/>
    </row>
    <row r="8806" spans="1:10" ht="27">
      <c r="A8806" s="142"/>
      <c r="B8806" s="142"/>
      <c r="C8806" s="281" t="s">
        <v>457</v>
      </c>
      <c r="D8806" s="281"/>
      <c r="E8806" s="281"/>
      <c r="F8806" s="281"/>
      <c r="G8806" s="281"/>
      <c r="H8806" s="68"/>
      <c r="I8806" s="68"/>
      <c r="J8806" s="71"/>
    </row>
    <row r="8807" spans="1:10" ht="15.75">
      <c r="A8807" s="11" t="s">
        <v>358</v>
      </c>
      <c r="B8807" s="12">
        <v>4138495747</v>
      </c>
      <c r="C8807" s="143"/>
      <c r="D8807" s="286"/>
      <c r="E8807" s="286"/>
      <c r="F8807" s="286"/>
      <c r="G8807" s="286"/>
      <c r="H8807" s="69" t="s">
        <v>161</v>
      </c>
      <c r="I8807" s="69"/>
      <c r="J8807" s="73"/>
    </row>
    <row r="8808" spans="1:10" ht="15.75">
      <c r="A8808" s="11" t="s">
        <v>9</v>
      </c>
      <c r="B8808" s="286" t="s">
        <v>959</v>
      </c>
      <c r="C8808" s="286"/>
      <c r="D8808" s="286"/>
      <c r="E8808" s="16"/>
      <c r="F8808" s="11"/>
      <c r="G8808" s="16"/>
      <c r="H8808" s="1"/>
      <c r="I8808" s="1"/>
      <c r="J8808" s="71"/>
    </row>
    <row r="8809" spans="1:10" ht="15.75">
      <c r="A8809" s="11" t="s">
        <v>11</v>
      </c>
      <c r="B8809" s="289" t="s">
        <v>802</v>
      </c>
      <c r="C8809" s="289"/>
      <c r="D8809" s="289"/>
      <c r="E8809" s="289"/>
      <c r="F8809" s="18"/>
      <c r="G8809" s="19"/>
      <c r="H8809" s="1"/>
      <c r="I8809" s="1"/>
      <c r="J8809" s="71"/>
    </row>
    <row r="8810" spans="1:10" ht="15.75">
      <c r="A8810" s="21" t="s">
        <v>14</v>
      </c>
      <c r="B8810" s="21" t="s">
        <v>16</v>
      </c>
      <c r="C8810" s="21"/>
      <c r="D8810" s="22" t="s">
        <v>18</v>
      </c>
      <c r="E8810" s="23" t="s">
        <v>19</v>
      </c>
      <c r="F8810" s="23" t="s">
        <v>20</v>
      </c>
      <c r="G8810" s="21" t="s">
        <v>21</v>
      </c>
      <c r="H8810" s="63"/>
      <c r="I8810" s="63"/>
      <c r="J8810" s="59">
        <f>H8810*C8811</f>
        <v>0</v>
      </c>
    </row>
    <row r="8811" spans="1:10">
      <c r="A8811" s="144">
        <v>1</v>
      </c>
      <c r="B8811" s="145" t="s">
        <v>23</v>
      </c>
      <c r="C8811" s="26"/>
      <c r="D8811" s="146">
        <v>79305</v>
      </c>
      <c r="E8811" s="28">
        <f t="shared" ref="E8811:E8828" si="1006">D8811*C8811</f>
        <v>0</v>
      </c>
      <c r="F8811" s="29">
        <v>0</v>
      </c>
      <c r="G8811" s="30">
        <f t="shared" ref="G8811:G8828" si="1007">E8811-E8811*F8811</f>
        <v>0</v>
      </c>
      <c r="H8811" s="63">
        <f t="shared" ref="H8811:H8828" si="1008">D8811/1.08</f>
        <v>73430.555555555547</v>
      </c>
      <c r="I8811" s="63"/>
      <c r="J8811" s="59">
        <f>H8811*C8812</f>
        <v>0</v>
      </c>
    </row>
    <row r="8812" spans="1:10">
      <c r="A8812" s="144">
        <v>2</v>
      </c>
      <c r="B8812" s="145" t="s">
        <v>25</v>
      </c>
      <c r="C8812" s="32"/>
      <c r="D8812" s="147">
        <v>128591</v>
      </c>
      <c r="E8812" s="28">
        <f t="shared" si="1006"/>
        <v>0</v>
      </c>
      <c r="F8812" s="29">
        <v>0</v>
      </c>
      <c r="G8812" s="30">
        <f t="shared" si="1007"/>
        <v>0</v>
      </c>
      <c r="H8812" s="63">
        <f t="shared" si="1008"/>
        <v>119065.74074074073</v>
      </c>
      <c r="I8812" s="63"/>
      <c r="J8812" s="59"/>
    </row>
    <row r="8813" spans="1:10">
      <c r="A8813" s="144">
        <v>3</v>
      </c>
      <c r="B8813" s="145" t="s">
        <v>26</v>
      </c>
      <c r="C8813" s="34"/>
      <c r="D8813" s="146">
        <v>60043</v>
      </c>
      <c r="E8813" s="28">
        <f t="shared" si="1006"/>
        <v>0</v>
      </c>
      <c r="F8813" s="29">
        <v>0</v>
      </c>
      <c r="G8813" s="30">
        <f t="shared" si="1007"/>
        <v>0</v>
      </c>
      <c r="H8813" s="63">
        <f t="shared" si="1008"/>
        <v>55595.370370370365</v>
      </c>
      <c r="I8813" s="63"/>
      <c r="J8813" s="59"/>
    </row>
    <row r="8814" spans="1:10">
      <c r="A8814" s="144">
        <v>4</v>
      </c>
      <c r="B8814" s="145" t="s">
        <v>27</v>
      </c>
      <c r="C8814" s="106"/>
      <c r="D8814" s="146">
        <v>115781</v>
      </c>
      <c r="E8814" s="28">
        <f t="shared" si="1006"/>
        <v>0</v>
      </c>
      <c r="F8814" s="29">
        <v>0</v>
      </c>
      <c r="G8814" s="30">
        <f t="shared" si="1007"/>
        <v>0</v>
      </c>
      <c r="H8814" s="63">
        <f t="shared" si="1008"/>
        <v>107204.62962962962</v>
      </c>
      <c r="I8814" s="63"/>
      <c r="J8814" s="59"/>
    </row>
    <row r="8815" spans="1:10">
      <c r="A8815" s="144">
        <v>5</v>
      </c>
      <c r="B8815" s="145" t="s">
        <v>28</v>
      </c>
      <c r="C8815" s="32">
        <v>5</v>
      </c>
      <c r="D8815" s="146">
        <v>119943</v>
      </c>
      <c r="E8815" s="28">
        <f t="shared" si="1006"/>
        <v>599715</v>
      </c>
      <c r="F8815" s="124">
        <v>0</v>
      </c>
      <c r="G8815" s="30">
        <f t="shared" si="1007"/>
        <v>599715</v>
      </c>
      <c r="H8815" s="63">
        <f t="shared" si="1008"/>
        <v>111058.33333333333</v>
      </c>
      <c r="I8815" s="63"/>
      <c r="J8815" s="59"/>
    </row>
    <row r="8816" spans="1:10">
      <c r="A8816" s="144">
        <v>6</v>
      </c>
      <c r="B8816" s="145" t="s">
        <v>29</v>
      </c>
      <c r="C8816" s="26"/>
      <c r="D8816" s="146">
        <v>94810</v>
      </c>
      <c r="E8816" s="28">
        <f t="shared" si="1006"/>
        <v>0</v>
      </c>
      <c r="F8816" s="29">
        <v>0</v>
      </c>
      <c r="G8816" s="30">
        <f t="shared" si="1007"/>
        <v>0</v>
      </c>
      <c r="H8816" s="63">
        <f t="shared" si="1008"/>
        <v>87787.037037037036</v>
      </c>
      <c r="I8816" s="63"/>
      <c r="J8816" s="59"/>
    </row>
    <row r="8817" spans="1:10">
      <c r="A8817" s="144">
        <v>7</v>
      </c>
      <c r="B8817" s="145" t="s">
        <v>30</v>
      </c>
      <c r="C8817" s="34"/>
      <c r="D8817" s="146">
        <v>141396</v>
      </c>
      <c r="E8817" s="28">
        <f t="shared" si="1006"/>
        <v>0</v>
      </c>
      <c r="F8817" s="29">
        <v>0</v>
      </c>
      <c r="G8817" s="30">
        <f t="shared" si="1007"/>
        <v>0</v>
      </c>
      <c r="H8817" s="63">
        <f t="shared" si="1008"/>
        <v>130922.22222222222</v>
      </c>
      <c r="I8817" s="63"/>
      <c r="J8817" s="59"/>
    </row>
    <row r="8818" spans="1:10">
      <c r="A8818" s="144">
        <v>8</v>
      </c>
      <c r="B8818" s="145" t="s">
        <v>31</v>
      </c>
      <c r="C8818" s="26"/>
      <c r="D8818" s="146">
        <v>232931</v>
      </c>
      <c r="E8818" s="28">
        <f t="shared" si="1006"/>
        <v>0</v>
      </c>
      <c r="F8818" s="29">
        <v>0</v>
      </c>
      <c r="G8818" s="30">
        <f t="shared" si="1007"/>
        <v>0</v>
      </c>
      <c r="H8818" s="63">
        <f t="shared" si="1008"/>
        <v>215676.85185185182</v>
      </c>
      <c r="I8818" s="63"/>
      <c r="J8818" s="59"/>
    </row>
    <row r="8819" spans="1:10">
      <c r="A8819" s="144">
        <v>9</v>
      </c>
      <c r="B8819" s="148" t="s">
        <v>32</v>
      </c>
      <c r="C8819" s="26"/>
      <c r="D8819" s="146">
        <v>101534</v>
      </c>
      <c r="E8819" s="28">
        <f t="shared" si="1006"/>
        <v>0</v>
      </c>
      <c r="F8819" s="29">
        <v>0</v>
      </c>
      <c r="G8819" s="30">
        <f t="shared" si="1007"/>
        <v>0</v>
      </c>
      <c r="H8819" s="63">
        <f t="shared" si="1008"/>
        <v>94012.962962962964</v>
      </c>
      <c r="I8819" s="63"/>
      <c r="J8819" s="59"/>
    </row>
    <row r="8820" spans="1:10">
      <c r="A8820" s="144">
        <v>10</v>
      </c>
      <c r="B8820" s="148" t="s">
        <v>33</v>
      </c>
      <c r="C8820" s="37"/>
      <c r="D8820" s="147">
        <v>110148</v>
      </c>
      <c r="E8820" s="28">
        <f t="shared" si="1006"/>
        <v>0</v>
      </c>
      <c r="F8820" s="29">
        <v>0</v>
      </c>
      <c r="G8820" s="30">
        <f t="shared" si="1007"/>
        <v>0</v>
      </c>
      <c r="H8820" s="63">
        <f t="shared" si="1008"/>
        <v>101988.88888888888</v>
      </c>
      <c r="I8820" s="63"/>
      <c r="J8820" s="59"/>
    </row>
    <row r="8821" spans="1:10">
      <c r="A8821" s="144">
        <v>11</v>
      </c>
      <c r="B8821" s="145" t="s">
        <v>34</v>
      </c>
      <c r="C8821" s="37"/>
      <c r="D8821" s="146">
        <v>54198</v>
      </c>
      <c r="E8821" s="28">
        <f t="shared" si="1006"/>
        <v>0</v>
      </c>
      <c r="F8821" s="29">
        <v>0</v>
      </c>
      <c r="G8821" s="30">
        <f t="shared" si="1007"/>
        <v>0</v>
      </c>
      <c r="H8821" s="63">
        <f t="shared" si="1008"/>
        <v>50183.333333333328</v>
      </c>
      <c r="I8821" s="63"/>
      <c r="J8821" s="59">
        <f t="shared" ref="J8821:J8827" si="1009">H8821*C8822</f>
        <v>0</v>
      </c>
    </row>
    <row r="8822" spans="1:10">
      <c r="A8822" s="144">
        <v>12</v>
      </c>
      <c r="B8822" s="145" t="s">
        <v>35</v>
      </c>
      <c r="C8822" s="37"/>
      <c r="D8822" s="146">
        <v>49680</v>
      </c>
      <c r="E8822" s="28">
        <f t="shared" si="1006"/>
        <v>0</v>
      </c>
      <c r="F8822" s="29">
        <v>0</v>
      </c>
      <c r="G8822" s="30">
        <f t="shared" si="1007"/>
        <v>0</v>
      </c>
      <c r="H8822" s="63">
        <f t="shared" si="1008"/>
        <v>46000</v>
      </c>
      <c r="I8822" s="63"/>
      <c r="J8822" s="59">
        <f t="shared" si="1009"/>
        <v>0</v>
      </c>
    </row>
    <row r="8823" spans="1:10">
      <c r="A8823" s="144">
        <v>13</v>
      </c>
      <c r="B8823" s="145" t="s">
        <v>36</v>
      </c>
      <c r="C8823" s="37"/>
      <c r="D8823" s="149">
        <v>64152</v>
      </c>
      <c r="E8823" s="28">
        <f t="shared" si="1006"/>
        <v>0</v>
      </c>
      <c r="F8823" s="29">
        <v>0</v>
      </c>
      <c r="G8823" s="30">
        <f t="shared" si="1007"/>
        <v>0</v>
      </c>
      <c r="H8823" s="63">
        <f t="shared" si="1008"/>
        <v>59399.999999999993</v>
      </c>
      <c r="I8823" s="63"/>
      <c r="J8823" s="59">
        <f t="shared" si="1009"/>
        <v>0</v>
      </c>
    </row>
    <row r="8824" spans="1:10">
      <c r="A8824" s="144">
        <v>14</v>
      </c>
      <c r="B8824" s="145" t="s">
        <v>37</v>
      </c>
      <c r="C8824" s="37"/>
      <c r="D8824" s="149">
        <v>65934</v>
      </c>
      <c r="E8824" s="28">
        <f t="shared" si="1006"/>
        <v>0</v>
      </c>
      <c r="F8824" s="29">
        <v>0</v>
      </c>
      <c r="G8824" s="30">
        <f t="shared" si="1007"/>
        <v>0</v>
      </c>
      <c r="H8824" s="63">
        <f t="shared" si="1008"/>
        <v>61049.999999999993</v>
      </c>
      <c r="I8824" s="63"/>
      <c r="J8824" s="59">
        <f t="shared" si="1009"/>
        <v>0</v>
      </c>
    </row>
    <row r="8825" spans="1:10">
      <c r="A8825" s="144">
        <v>15</v>
      </c>
      <c r="B8825" s="145" t="s">
        <v>38</v>
      </c>
      <c r="C8825" s="37"/>
      <c r="D8825" s="149">
        <v>76626</v>
      </c>
      <c r="E8825" s="28">
        <f t="shared" si="1006"/>
        <v>0</v>
      </c>
      <c r="F8825" s="124">
        <v>0</v>
      </c>
      <c r="G8825" s="30">
        <f t="shared" si="1007"/>
        <v>0</v>
      </c>
      <c r="H8825" s="63">
        <f t="shared" si="1008"/>
        <v>70950</v>
      </c>
      <c r="I8825" s="63"/>
      <c r="J8825" s="59">
        <f t="shared" si="1009"/>
        <v>0</v>
      </c>
    </row>
    <row r="8826" spans="1:10">
      <c r="A8826" s="144">
        <v>16</v>
      </c>
      <c r="B8826" s="145" t="s">
        <v>39</v>
      </c>
      <c r="C8826" s="37"/>
      <c r="D8826" s="149">
        <v>80190</v>
      </c>
      <c r="E8826" s="28">
        <f t="shared" si="1006"/>
        <v>0</v>
      </c>
      <c r="F8826" s="29">
        <v>0</v>
      </c>
      <c r="G8826" s="30">
        <f t="shared" si="1007"/>
        <v>0</v>
      </c>
      <c r="H8826" s="63">
        <f t="shared" si="1008"/>
        <v>74250</v>
      </c>
      <c r="I8826" s="63"/>
      <c r="J8826" s="59">
        <f t="shared" si="1009"/>
        <v>0</v>
      </c>
    </row>
    <row r="8827" spans="1:10">
      <c r="A8827" s="144">
        <v>17</v>
      </c>
      <c r="B8827" s="145" t="s">
        <v>40</v>
      </c>
      <c r="C8827" s="37"/>
      <c r="D8827" s="149">
        <v>113832</v>
      </c>
      <c r="E8827" s="28">
        <f t="shared" si="1006"/>
        <v>0</v>
      </c>
      <c r="F8827" s="29">
        <v>0</v>
      </c>
      <c r="G8827" s="30">
        <f t="shared" si="1007"/>
        <v>0</v>
      </c>
      <c r="H8827" s="63">
        <f t="shared" si="1008"/>
        <v>105400</v>
      </c>
      <c r="I8827" s="63"/>
      <c r="J8827" s="59">
        <f t="shared" si="1009"/>
        <v>0</v>
      </c>
    </row>
    <row r="8828" spans="1:10" ht="17.25">
      <c r="A8828" s="144">
        <v>18</v>
      </c>
      <c r="B8828" s="145" t="s">
        <v>41</v>
      </c>
      <c r="C8828" s="37"/>
      <c r="D8828" s="150">
        <v>98010</v>
      </c>
      <c r="E8828" s="28">
        <f t="shared" si="1006"/>
        <v>0</v>
      </c>
      <c r="F8828" s="29">
        <v>0</v>
      </c>
      <c r="G8828" s="30">
        <f t="shared" si="1007"/>
        <v>0</v>
      </c>
      <c r="H8828" s="63">
        <f t="shared" si="1008"/>
        <v>90750</v>
      </c>
      <c r="I8828" s="45"/>
      <c r="J8828" s="64"/>
    </row>
    <row r="8829" spans="1:10" ht="31.5">
      <c r="A8829" s="40"/>
      <c r="B8829" s="41" t="s">
        <v>42</v>
      </c>
      <c r="C8829" s="42">
        <f>SUM(C8811:C8828)</f>
        <v>5</v>
      </c>
      <c r="D8829" s="42"/>
      <c r="E8829" s="43">
        <f>SUM(E8811:E8828)</f>
        <v>599715</v>
      </c>
      <c r="F8829" s="43"/>
      <c r="G8829" s="44">
        <f>SUM(G8811:G8828)</f>
        <v>599715</v>
      </c>
      <c r="H8829" s="5"/>
      <c r="I8829" s="5"/>
      <c r="J8829" s="75">
        <f>J8828*0.08</f>
        <v>0</v>
      </c>
    </row>
    <row r="8830" spans="1:10" ht="31.5">
      <c r="A8830" s="46"/>
      <c r="B8830" s="47"/>
      <c r="C8830" s="48"/>
      <c r="D8830" s="48"/>
      <c r="E8830" s="49"/>
      <c r="F8830" s="49"/>
      <c r="G8830" s="151"/>
      <c r="H8830" s="6"/>
      <c r="I8830" s="6"/>
      <c r="J8830" s="76">
        <f>SUM(J8828:J8829)</f>
        <v>0</v>
      </c>
    </row>
    <row r="8831" spans="1:10" ht="18">
      <c r="A8831" s="283" t="s">
        <v>43</v>
      </c>
      <c r="B8831" s="283"/>
      <c r="C8831" s="284" t="s">
        <v>44</v>
      </c>
      <c r="D8831" s="284"/>
      <c r="E8831" s="54"/>
      <c r="F8831" s="54"/>
      <c r="G8831" s="55" t="s">
        <v>45</v>
      </c>
      <c r="H8831" s="141"/>
      <c r="I8831" s="141"/>
      <c r="J8831" s="141"/>
    </row>
    <row r="8834" spans="1:10" ht="15.75">
      <c r="A8834" s="279" t="s">
        <v>0</v>
      </c>
      <c r="B8834" s="279"/>
      <c r="C8834" s="279"/>
      <c r="D8834" s="279"/>
      <c r="E8834" s="279"/>
      <c r="F8834" s="279"/>
      <c r="G8834" s="279"/>
      <c r="H8834" s="141"/>
      <c r="I8834" s="141"/>
      <c r="J8834" s="141"/>
    </row>
    <row r="8835" spans="1:10" ht="15.75">
      <c r="A8835" s="279" t="s">
        <v>1</v>
      </c>
      <c r="B8835" s="279"/>
      <c r="C8835" s="279"/>
      <c r="D8835" s="279"/>
      <c r="E8835" s="279"/>
      <c r="F8835" s="279"/>
      <c r="G8835" s="279"/>
      <c r="H8835" s="1"/>
      <c r="I8835" s="1"/>
      <c r="J8835" s="71"/>
    </row>
    <row r="8836" spans="1:10" ht="15.75">
      <c r="A8836" s="279" t="s">
        <v>2</v>
      </c>
      <c r="B8836" s="279"/>
      <c r="C8836" s="279"/>
      <c r="D8836" s="279"/>
      <c r="E8836" s="279"/>
      <c r="F8836" s="279"/>
      <c r="G8836" s="279"/>
      <c r="H8836" s="1"/>
      <c r="I8836" s="1"/>
      <c r="J8836" s="71"/>
    </row>
    <row r="8837" spans="1:10" ht="15.75">
      <c r="A8837" s="279" t="s">
        <v>4</v>
      </c>
      <c r="B8837" s="279"/>
      <c r="C8837" s="279"/>
      <c r="D8837" s="279"/>
      <c r="E8837" s="279"/>
      <c r="F8837" s="279"/>
      <c r="G8837" s="279"/>
      <c r="H8837" s="1"/>
      <c r="I8837" s="1"/>
      <c r="J8837" s="71"/>
    </row>
    <row r="8838" spans="1:10" ht="27">
      <c r="A8838" s="280" t="s">
        <v>6</v>
      </c>
      <c r="B8838" s="280"/>
      <c r="C8838" s="280"/>
      <c r="D8838" s="280"/>
      <c r="E8838" s="280"/>
      <c r="F8838" s="280"/>
      <c r="G8838" s="280"/>
      <c r="H8838" s="2"/>
      <c r="I8838" s="2"/>
      <c r="J8838" s="72"/>
    </row>
    <row r="8839" spans="1:10" ht="27">
      <c r="A8839" s="142"/>
      <c r="B8839" s="142"/>
      <c r="C8839" s="281" t="s">
        <v>457</v>
      </c>
      <c r="D8839" s="281"/>
      <c r="E8839" s="281"/>
      <c r="F8839" s="281"/>
      <c r="G8839" s="281"/>
      <c r="H8839" s="68"/>
      <c r="I8839" s="68"/>
      <c r="J8839" s="71"/>
    </row>
    <row r="8840" spans="1:10" ht="15.75">
      <c r="A8840" s="11" t="s">
        <v>358</v>
      </c>
      <c r="B8840" s="12">
        <v>4138487185</v>
      </c>
      <c r="C8840" s="143"/>
      <c r="D8840" s="286"/>
      <c r="E8840" s="286"/>
      <c r="F8840" s="286"/>
      <c r="G8840" s="286"/>
      <c r="H8840" s="69" t="s">
        <v>161</v>
      </c>
      <c r="I8840" s="69"/>
      <c r="J8840" s="73"/>
    </row>
    <row r="8841" spans="1:10" ht="15.75">
      <c r="A8841" s="11" t="s">
        <v>9</v>
      </c>
      <c r="B8841" s="286" t="s">
        <v>960</v>
      </c>
      <c r="C8841" s="286"/>
      <c r="D8841" s="286"/>
      <c r="E8841" s="16"/>
      <c r="F8841" s="11"/>
      <c r="G8841" s="16"/>
      <c r="H8841" s="1"/>
      <c r="I8841" s="1"/>
      <c r="J8841" s="71"/>
    </row>
    <row r="8842" spans="1:10" ht="15.75">
      <c r="A8842" s="11" t="s">
        <v>11</v>
      </c>
      <c r="B8842" s="289" t="s">
        <v>802</v>
      </c>
      <c r="C8842" s="289"/>
      <c r="D8842" s="289"/>
      <c r="E8842" s="289"/>
      <c r="F8842" s="18"/>
      <c r="G8842" s="19"/>
      <c r="H8842" s="1"/>
      <c r="I8842" s="1"/>
      <c r="J8842" s="71"/>
    </row>
    <row r="8843" spans="1:10" ht="15.75">
      <c r="A8843" s="21" t="s">
        <v>14</v>
      </c>
      <c r="B8843" s="21" t="s">
        <v>16</v>
      </c>
      <c r="C8843" s="21"/>
      <c r="D8843" s="22" t="s">
        <v>18</v>
      </c>
      <c r="E8843" s="23" t="s">
        <v>19</v>
      </c>
      <c r="F8843" s="23" t="s">
        <v>20</v>
      </c>
      <c r="G8843" s="21" t="s">
        <v>21</v>
      </c>
      <c r="H8843" s="63"/>
      <c r="I8843" s="63"/>
      <c r="J8843" s="59">
        <f>H8843*C8844</f>
        <v>0</v>
      </c>
    </row>
    <row r="8844" spans="1:10">
      <c r="A8844" s="144">
        <v>1</v>
      </c>
      <c r="B8844" s="145" t="s">
        <v>23</v>
      </c>
      <c r="C8844" s="26"/>
      <c r="D8844" s="146">
        <v>79305</v>
      </c>
      <c r="E8844" s="28">
        <f t="shared" ref="E8844:E8861" si="1010">D8844*C8844</f>
        <v>0</v>
      </c>
      <c r="F8844" s="29">
        <v>0</v>
      </c>
      <c r="G8844" s="30">
        <f t="shared" ref="G8844:G8861" si="1011">E8844-E8844*F8844</f>
        <v>0</v>
      </c>
      <c r="H8844" s="63">
        <f t="shared" ref="H8844:H8861" si="1012">D8844/1.08</f>
        <v>73430.555555555547</v>
      </c>
      <c r="I8844" s="63"/>
      <c r="J8844" s="59">
        <f>H8844*C8845</f>
        <v>0</v>
      </c>
    </row>
    <row r="8845" spans="1:10">
      <c r="A8845" s="144">
        <v>2</v>
      </c>
      <c r="B8845" s="145" t="s">
        <v>25</v>
      </c>
      <c r="C8845" s="32"/>
      <c r="D8845" s="147">
        <v>128591</v>
      </c>
      <c r="E8845" s="28">
        <f t="shared" si="1010"/>
        <v>0</v>
      </c>
      <c r="F8845" s="29">
        <v>0</v>
      </c>
      <c r="G8845" s="30">
        <f t="shared" si="1011"/>
        <v>0</v>
      </c>
      <c r="H8845" s="63">
        <f t="shared" si="1012"/>
        <v>119065.74074074073</v>
      </c>
      <c r="I8845" s="63"/>
      <c r="J8845" s="59"/>
    </row>
    <row r="8846" spans="1:10">
      <c r="A8846" s="144">
        <v>3</v>
      </c>
      <c r="B8846" s="145" t="s">
        <v>26</v>
      </c>
      <c r="C8846" s="34">
        <v>5</v>
      </c>
      <c r="D8846" s="146">
        <v>60043</v>
      </c>
      <c r="E8846" s="28">
        <f t="shared" si="1010"/>
        <v>300215</v>
      </c>
      <c r="F8846" s="29">
        <v>0</v>
      </c>
      <c r="G8846" s="30">
        <f t="shared" si="1011"/>
        <v>300215</v>
      </c>
      <c r="H8846" s="63">
        <f t="shared" si="1012"/>
        <v>55595.370370370365</v>
      </c>
      <c r="I8846" s="63"/>
      <c r="J8846" s="59"/>
    </row>
    <row r="8847" spans="1:10">
      <c r="A8847" s="144">
        <v>4</v>
      </c>
      <c r="B8847" s="145" t="s">
        <v>27</v>
      </c>
      <c r="C8847" s="106"/>
      <c r="D8847" s="146">
        <v>115781</v>
      </c>
      <c r="E8847" s="28">
        <f t="shared" si="1010"/>
        <v>0</v>
      </c>
      <c r="F8847" s="29">
        <v>0</v>
      </c>
      <c r="G8847" s="30">
        <f t="shared" si="1011"/>
        <v>0</v>
      </c>
      <c r="H8847" s="63">
        <f t="shared" si="1012"/>
        <v>107204.62962962962</v>
      </c>
      <c r="I8847" s="63"/>
      <c r="J8847" s="59"/>
    </row>
    <row r="8848" spans="1:10">
      <c r="A8848" s="144">
        <v>5</v>
      </c>
      <c r="B8848" s="145" t="s">
        <v>28</v>
      </c>
      <c r="C8848" s="32">
        <v>5</v>
      </c>
      <c r="D8848" s="146">
        <v>119943</v>
      </c>
      <c r="E8848" s="28">
        <f t="shared" si="1010"/>
        <v>599715</v>
      </c>
      <c r="F8848" s="124">
        <v>0</v>
      </c>
      <c r="G8848" s="30">
        <f t="shared" si="1011"/>
        <v>599715</v>
      </c>
      <c r="H8848" s="63">
        <f t="shared" si="1012"/>
        <v>111058.33333333333</v>
      </c>
      <c r="I8848" s="63"/>
      <c r="J8848" s="59"/>
    </row>
    <row r="8849" spans="1:10">
      <c r="A8849" s="144">
        <v>6</v>
      </c>
      <c r="B8849" s="145" t="s">
        <v>29</v>
      </c>
      <c r="C8849" s="26"/>
      <c r="D8849" s="146">
        <v>94810</v>
      </c>
      <c r="E8849" s="28">
        <f t="shared" si="1010"/>
        <v>0</v>
      </c>
      <c r="F8849" s="29">
        <v>0</v>
      </c>
      <c r="G8849" s="30">
        <f t="shared" si="1011"/>
        <v>0</v>
      </c>
      <c r="H8849" s="63">
        <f t="shared" si="1012"/>
        <v>87787.037037037036</v>
      </c>
      <c r="I8849" s="63"/>
      <c r="J8849" s="59"/>
    </row>
    <row r="8850" spans="1:10">
      <c r="A8850" s="144">
        <v>7</v>
      </c>
      <c r="B8850" s="145" t="s">
        <v>30</v>
      </c>
      <c r="C8850" s="34"/>
      <c r="D8850" s="146">
        <v>141396</v>
      </c>
      <c r="E8850" s="28">
        <f t="shared" si="1010"/>
        <v>0</v>
      </c>
      <c r="F8850" s="29">
        <v>0</v>
      </c>
      <c r="G8850" s="30">
        <f t="shared" si="1011"/>
        <v>0</v>
      </c>
      <c r="H8850" s="63">
        <f t="shared" si="1012"/>
        <v>130922.22222222222</v>
      </c>
      <c r="I8850" s="63"/>
      <c r="J8850" s="59"/>
    </row>
    <row r="8851" spans="1:10">
      <c r="A8851" s="144">
        <v>8</v>
      </c>
      <c r="B8851" s="145" t="s">
        <v>31</v>
      </c>
      <c r="C8851" s="26"/>
      <c r="D8851" s="146">
        <v>232931</v>
      </c>
      <c r="E8851" s="28">
        <f t="shared" si="1010"/>
        <v>0</v>
      </c>
      <c r="F8851" s="29">
        <v>0</v>
      </c>
      <c r="G8851" s="30">
        <f t="shared" si="1011"/>
        <v>0</v>
      </c>
      <c r="H8851" s="63">
        <f t="shared" si="1012"/>
        <v>215676.85185185182</v>
      </c>
      <c r="I8851" s="63"/>
      <c r="J8851" s="59"/>
    </row>
    <row r="8852" spans="1:10">
      <c r="A8852" s="144">
        <v>9</v>
      </c>
      <c r="B8852" s="148" t="s">
        <v>32</v>
      </c>
      <c r="C8852" s="26"/>
      <c r="D8852" s="146">
        <v>101534</v>
      </c>
      <c r="E8852" s="28">
        <f t="shared" si="1010"/>
        <v>0</v>
      </c>
      <c r="F8852" s="29">
        <v>0</v>
      </c>
      <c r="G8852" s="30">
        <f t="shared" si="1011"/>
        <v>0</v>
      </c>
      <c r="H8852" s="63">
        <f t="shared" si="1012"/>
        <v>94012.962962962964</v>
      </c>
      <c r="I8852" s="63"/>
      <c r="J8852" s="59"/>
    </row>
    <row r="8853" spans="1:10">
      <c r="A8853" s="144">
        <v>10</v>
      </c>
      <c r="B8853" s="148" t="s">
        <v>33</v>
      </c>
      <c r="C8853" s="37"/>
      <c r="D8853" s="147">
        <v>110148</v>
      </c>
      <c r="E8853" s="28">
        <f t="shared" si="1010"/>
        <v>0</v>
      </c>
      <c r="F8853" s="29">
        <v>0</v>
      </c>
      <c r="G8853" s="30">
        <f t="shared" si="1011"/>
        <v>0</v>
      </c>
      <c r="H8853" s="63">
        <f t="shared" si="1012"/>
        <v>101988.88888888888</v>
      </c>
      <c r="I8853" s="63"/>
      <c r="J8853" s="59"/>
    </row>
    <row r="8854" spans="1:10">
      <c r="A8854" s="144">
        <v>11</v>
      </c>
      <c r="B8854" s="145" t="s">
        <v>34</v>
      </c>
      <c r="C8854" s="37">
        <v>5</v>
      </c>
      <c r="D8854" s="146">
        <v>54198</v>
      </c>
      <c r="E8854" s="28">
        <f t="shared" si="1010"/>
        <v>270990</v>
      </c>
      <c r="F8854" s="29">
        <v>0</v>
      </c>
      <c r="G8854" s="30">
        <f t="shared" si="1011"/>
        <v>270990</v>
      </c>
      <c r="H8854" s="63">
        <f t="shared" si="1012"/>
        <v>50183.333333333328</v>
      </c>
      <c r="I8854" s="63"/>
      <c r="J8854" s="59">
        <f t="shared" ref="J8854:J8860" si="1013">H8854*C8855</f>
        <v>0</v>
      </c>
    </row>
    <row r="8855" spans="1:10">
      <c r="A8855" s="144">
        <v>12</v>
      </c>
      <c r="B8855" s="145" t="s">
        <v>35</v>
      </c>
      <c r="C8855" s="37"/>
      <c r="D8855" s="146">
        <v>49680</v>
      </c>
      <c r="E8855" s="28">
        <f t="shared" si="1010"/>
        <v>0</v>
      </c>
      <c r="F8855" s="29">
        <v>0</v>
      </c>
      <c r="G8855" s="30">
        <f t="shared" si="1011"/>
        <v>0</v>
      </c>
      <c r="H8855" s="63">
        <f t="shared" si="1012"/>
        <v>46000</v>
      </c>
      <c r="I8855" s="63"/>
      <c r="J8855" s="59">
        <f t="shared" si="1013"/>
        <v>0</v>
      </c>
    </row>
    <row r="8856" spans="1:10">
      <c r="A8856" s="144">
        <v>13</v>
      </c>
      <c r="B8856" s="145" t="s">
        <v>36</v>
      </c>
      <c r="C8856" s="37"/>
      <c r="D8856" s="149">
        <v>64152</v>
      </c>
      <c r="E8856" s="28">
        <f t="shared" si="1010"/>
        <v>0</v>
      </c>
      <c r="F8856" s="29">
        <v>0</v>
      </c>
      <c r="G8856" s="30">
        <f t="shared" si="1011"/>
        <v>0</v>
      </c>
      <c r="H8856" s="63">
        <f t="shared" si="1012"/>
        <v>59399.999999999993</v>
      </c>
      <c r="I8856" s="63"/>
      <c r="J8856" s="59">
        <f t="shared" si="1013"/>
        <v>0</v>
      </c>
    </row>
    <row r="8857" spans="1:10">
      <c r="A8857" s="144">
        <v>14</v>
      </c>
      <c r="B8857" s="145" t="s">
        <v>37</v>
      </c>
      <c r="C8857" s="37"/>
      <c r="D8857" s="149">
        <v>65934</v>
      </c>
      <c r="E8857" s="28">
        <f t="shared" si="1010"/>
        <v>0</v>
      </c>
      <c r="F8857" s="29">
        <v>0</v>
      </c>
      <c r="G8857" s="30">
        <f t="shared" si="1011"/>
        <v>0</v>
      </c>
      <c r="H8857" s="63">
        <f t="shared" si="1012"/>
        <v>61049.999999999993</v>
      </c>
      <c r="I8857" s="63"/>
      <c r="J8857" s="59">
        <f t="shared" si="1013"/>
        <v>0</v>
      </c>
    </row>
    <row r="8858" spans="1:10">
      <c r="A8858" s="144">
        <v>15</v>
      </c>
      <c r="B8858" s="145" t="s">
        <v>38</v>
      </c>
      <c r="C8858" s="37"/>
      <c r="D8858" s="149">
        <v>76626</v>
      </c>
      <c r="E8858" s="28">
        <f t="shared" si="1010"/>
        <v>0</v>
      </c>
      <c r="F8858" s="124">
        <v>0</v>
      </c>
      <c r="G8858" s="30">
        <f t="shared" si="1011"/>
        <v>0</v>
      </c>
      <c r="H8858" s="63">
        <f t="shared" si="1012"/>
        <v>70950</v>
      </c>
      <c r="I8858" s="63"/>
      <c r="J8858" s="59">
        <f t="shared" si="1013"/>
        <v>0</v>
      </c>
    </row>
    <row r="8859" spans="1:10">
      <c r="A8859" s="144">
        <v>16</v>
      </c>
      <c r="B8859" s="145" t="s">
        <v>39</v>
      </c>
      <c r="C8859" s="37"/>
      <c r="D8859" s="149">
        <v>80190</v>
      </c>
      <c r="E8859" s="28">
        <f t="shared" si="1010"/>
        <v>0</v>
      </c>
      <c r="F8859" s="29">
        <v>0</v>
      </c>
      <c r="G8859" s="30">
        <f t="shared" si="1011"/>
        <v>0</v>
      </c>
      <c r="H8859" s="63">
        <f t="shared" si="1012"/>
        <v>74250</v>
      </c>
      <c r="I8859" s="63"/>
      <c r="J8859" s="59">
        <f t="shared" si="1013"/>
        <v>0</v>
      </c>
    </row>
    <row r="8860" spans="1:10">
      <c r="A8860" s="144">
        <v>17</v>
      </c>
      <c r="B8860" s="145" t="s">
        <v>40</v>
      </c>
      <c r="C8860" s="37"/>
      <c r="D8860" s="149">
        <v>113832</v>
      </c>
      <c r="E8860" s="28">
        <f t="shared" si="1010"/>
        <v>0</v>
      </c>
      <c r="F8860" s="29">
        <v>0</v>
      </c>
      <c r="G8860" s="30">
        <f t="shared" si="1011"/>
        <v>0</v>
      </c>
      <c r="H8860" s="63">
        <f t="shared" si="1012"/>
        <v>105400</v>
      </c>
      <c r="I8860" s="63"/>
      <c r="J8860" s="59">
        <f t="shared" si="1013"/>
        <v>0</v>
      </c>
    </row>
    <row r="8861" spans="1:10" ht="17.25">
      <c r="A8861" s="144">
        <v>18</v>
      </c>
      <c r="B8861" s="145" t="s">
        <v>41</v>
      </c>
      <c r="C8861" s="37"/>
      <c r="D8861" s="150">
        <v>98010</v>
      </c>
      <c r="E8861" s="28">
        <f t="shared" si="1010"/>
        <v>0</v>
      </c>
      <c r="F8861" s="29">
        <v>0</v>
      </c>
      <c r="G8861" s="30">
        <f t="shared" si="1011"/>
        <v>0</v>
      </c>
      <c r="H8861" s="63">
        <f t="shared" si="1012"/>
        <v>90750</v>
      </c>
      <c r="I8861" s="45"/>
      <c r="J8861" s="64"/>
    </row>
    <row r="8862" spans="1:10" ht="31.5">
      <c r="A8862" s="40"/>
      <c r="B8862" s="41" t="s">
        <v>42</v>
      </c>
      <c r="C8862" s="42">
        <f>SUM(C8844:C8861)</f>
        <v>15</v>
      </c>
      <c r="D8862" s="42"/>
      <c r="E8862" s="43">
        <f>SUM(E8844:E8861)</f>
        <v>1170920</v>
      </c>
      <c r="F8862" s="43"/>
      <c r="G8862" s="44">
        <f>SUM(G8844:G8861)</f>
        <v>1170920</v>
      </c>
      <c r="H8862" s="5"/>
      <c r="I8862" s="5"/>
      <c r="J8862" s="75">
        <f>J8861*0.08</f>
        <v>0</v>
      </c>
    </row>
    <row r="8863" spans="1:10" ht="31.5">
      <c r="A8863" s="46"/>
      <c r="B8863" s="47"/>
      <c r="C8863" s="48"/>
      <c r="D8863" s="48"/>
      <c r="E8863" s="49"/>
      <c r="F8863" s="49"/>
      <c r="G8863" s="151"/>
      <c r="H8863" s="6"/>
      <c r="I8863" s="6"/>
      <c r="J8863" s="76">
        <f>SUM(J8861:J8862)</f>
        <v>0</v>
      </c>
    </row>
    <row r="8864" spans="1:10" ht="18">
      <c r="A8864" s="283" t="s">
        <v>43</v>
      </c>
      <c r="B8864" s="283"/>
      <c r="C8864" s="284" t="s">
        <v>44</v>
      </c>
      <c r="D8864" s="284"/>
      <c r="E8864" s="54"/>
      <c r="F8864" s="54"/>
      <c r="G8864" s="55" t="s">
        <v>45</v>
      </c>
      <c r="H8864" s="141"/>
      <c r="I8864" s="141"/>
      <c r="J8864" s="141"/>
    </row>
    <row r="8867" spans="1:10" ht="15.75">
      <c r="A8867" s="279" t="s">
        <v>0</v>
      </c>
      <c r="B8867" s="279"/>
      <c r="C8867" s="279"/>
      <c r="D8867" s="279"/>
      <c r="E8867" s="279"/>
      <c r="F8867" s="279"/>
      <c r="G8867" s="279"/>
      <c r="H8867" s="141"/>
      <c r="I8867" s="141"/>
      <c r="J8867" s="141"/>
    </row>
    <row r="8868" spans="1:10" ht="15.75">
      <c r="A8868" s="279" t="s">
        <v>1</v>
      </c>
      <c r="B8868" s="279"/>
      <c r="C8868" s="279"/>
      <c r="D8868" s="279"/>
      <c r="E8868" s="279"/>
      <c r="F8868" s="279"/>
      <c r="G8868" s="279"/>
      <c r="H8868" s="1"/>
      <c r="I8868" s="1"/>
      <c r="J8868" s="71"/>
    </row>
    <row r="8869" spans="1:10" ht="15.75">
      <c r="A8869" s="279" t="s">
        <v>2</v>
      </c>
      <c r="B8869" s="279"/>
      <c r="C8869" s="279"/>
      <c r="D8869" s="279"/>
      <c r="E8869" s="279"/>
      <c r="F8869" s="279"/>
      <c r="G8869" s="279"/>
      <c r="H8869" s="1"/>
      <c r="I8869" s="1"/>
      <c r="J8869" s="71"/>
    </row>
    <row r="8870" spans="1:10" ht="15.75">
      <c r="A8870" s="279" t="s">
        <v>4</v>
      </c>
      <c r="B8870" s="279"/>
      <c r="C8870" s="279"/>
      <c r="D8870" s="279"/>
      <c r="E8870" s="279"/>
      <c r="F8870" s="279"/>
      <c r="G8870" s="279"/>
      <c r="H8870" s="1"/>
      <c r="I8870" s="1"/>
      <c r="J8870" s="71"/>
    </row>
    <row r="8871" spans="1:10" ht="27">
      <c r="A8871" s="280" t="s">
        <v>6</v>
      </c>
      <c r="B8871" s="280"/>
      <c r="C8871" s="280"/>
      <c r="D8871" s="280"/>
      <c r="E8871" s="280"/>
      <c r="F8871" s="280"/>
      <c r="G8871" s="280"/>
      <c r="H8871" s="2"/>
      <c r="I8871" s="2"/>
      <c r="J8871" s="72"/>
    </row>
    <row r="8872" spans="1:10" ht="27">
      <c r="A8872" s="142"/>
      <c r="B8872" s="142"/>
      <c r="C8872" s="281" t="s">
        <v>457</v>
      </c>
      <c r="D8872" s="281"/>
      <c r="E8872" s="281"/>
      <c r="F8872" s="281"/>
      <c r="G8872" s="281"/>
      <c r="H8872" s="68"/>
      <c r="I8872" s="68"/>
      <c r="J8872" s="71"/>
    </row>
    <row r="8873" spans="1:10" ht="15.75">
      <c r="A8873" s="11" t="s">
        <v>358</v>
      </c>
      <c r="B8873" s="12">
        <v>4138475237</v>
      </c>
      <c r="C8873" s="143"/>
      <c r="D8873" s="286"/>
      <c r="E8873" s="286"/>
      <c r="F8873" s="286"/>
      <c r="G8873" s="286"/>
      <c r="H8873" s="69" t="s">
        <v>161</v>
      </c>
      <c r="I8873" s="69"/>
      <c r="J8873" s="73"/>
    </row>
    <row r="8874" spans="1:10" ht="15.75">
      <c r="A8874" s="11" t="s">
        <v>9</v>
      </c>
      <c r="B8874" s="286" t="s">
        <v>961</v>
      </c>
      <c r="C8874" s="286"/>
      <c r="D8874" s="286"/>
      <c r="E8874" s="16"/>
      <c r="F8874" s="11"/>
      <c r="G8874" s="16"/>
      <c r="H8874" s="1"/>
      <c r="I8874" s="1"/>
      <c r="J8874" s="71"/>
    </row>
    <row r="8875" spans="1:10" ht="15.75">
      <c r="A8875" s="11" t="s">
        <v>11</v>
      </c>
      <c r="B8875" s="289" t="s">
        <v>962</v>
      </c>
      <c r="C8875" s="289"/>
      <c r="D8875" s="289"/>
      <c r="E8875" s="289"/>
      <c r="F8875" s="18"/>
      <c r="G8875" s="19"/>
      <c r="H8875" s="1"/>
      <c r="I8875" s="1"/>
      <c r="J8875" s="71"/>
    </row>
    <row r="8876" spans="1:10" ht="15.75">
      <c r="A8876" s="21" t="s">
        <v>14</v>
      </c>
      <c r="B8876" s="21" t="s">
        <v>16</v>
      </c>
      <c r="C8876" s="21"/>
      <c r="D8876" s="22" t="s">
        <v>18</v>
      </c>
      <c r="E8876" s="23" t="s">
        <v>19</v>
      </c>
      <c r="F8876" s="23" t="s">
        <v>20</v>
      </c>
      <c r="G8876" s="21" t="s">
        <v>21</v>
      </c>
      <c r="H8876" s="63"/>
      <c r="I8876" s="63"/>
      <c r="J8876" s="59">
        <f>H8876*C8877</f>
        <v>0</v>
      </c>
    </row>
    <row r="8877" spans="1:10">
      <c r="A8877" s="144">
        <v>1</v>
      </c>
      <c r="B8877" s="145" t="s">
        <v>23</v>
      </c>
      <c r="C8877" s="26">
        <v>5</v>
      </c>
      <c r="D8877" s="146">
        <v>79305</v>
      </c>
      <c r="E8877" s="28">
        <f t="shared" ref="E8877:E8894" si="1014">D8877*C8877</f>
        <v>396525</v>
      </c>
      <c r="F8877" s="29">
        <v>0</v>
      </c>
      <c r="G8877" s="30">
        <f t="shared" ref="G8877:G8894" si="1015">E8877-E8877*F8877</f>
        <v>396525</v>
      </c>
      <c r="H8877" s="63">
        <f t="shared" ref="H8877:H8894" si="1016">D8877/1.08</f>
        <v>73430.555555555547</v>
      </c>
      <c r="I8877" s="63"/>
      <c r="J8877" s="59">
        <f>H8877*C8878</f>
        <v>0</v>
      </c>
    </row>
    <row r="8878" spans="1:10">
      <c r="A8878" s="144">
        <v>2</v>
      </c>
      <c r="B8878" s="145" t="s">
        <v>25</v>
      </c>
      <c r="C8878" s="32"/>
      <c r="D8878" s="147">
        <v>128591</v>
      </c>
      <c r="E8878" s="28">
        <f t="shared" si="1014"/>
        <v>0</v>
      </c>
      <c r="F8878" s="29">
        <v>0</v>
      </c>
      <c r="G8878" s="30">
        <f t="shared" si="1015"/>
        <v>0</v>
      </c>
      <c r="H8878" s="63">
        <f t="shared" si="1016"/>
        <v>119065.74074074073</v>
      </c>
      <c r="I8878" s="63"/>
      <c r="J8878" s="59"/>
    </row>
    <row r="8879" spans="1:10">
      <c r="A8879" s="144">
        <v>3</v>
      </c>
      <c r="B8879" s="145" t="s">
        <v>26</v>
      </c>
      <c r="C8879" s="34"/>
      <c r="D8879" s="146">
        <v>60043</v>
      </c>
      <c r="E8879" s="28">
        <f t="shared" si="1014"/>
        <v>0</v>
      </c>
      <c r="F8879" s="29">
        <v>0</v>
      </c>
      <c r="G8879" s="30">
        <f t="shared" si="1015"/>
        <v>0</v>
      </c>
      <c r="H8879" s="63">
        <f t="shared" si="1016"/>
        <v>55595.370370370365</v>
      </c>
      <c r="I8879" s="63"/>
      <c r="J8879" s="59"/>
    </row>
    <row r="8880" spans="1:10">
      <c r="A8880" s="144">
        <v>4</v>
      </c>
      <c r="B8880" s="145" t="s">
        <v>27</v>
      </c>
      <c r="C8880" s="106"/>
      <c r="D8880" s="146">
        <v>115781</v>
      </c>
      <c r="E8880" s="28">
        <f t="shared" si="1014"/>
        <v>0</v>
      </c>
      <c r="F8880" s="29">
        <v>0</v>
      </c>
      <c r="G8880" s="30">
        <f t="shared" si="1015"/>
        <v>0</v>
      </c>
      <c r="H8880" s="63">
        <f t="shared" si="1016"/>
        <v>107204.62962962962</v>
      </c>
      <c r="I8880" s="63"/>
      <c r="J8880" s="59"/>
    </row>
    <row r="8881" spans="1:10">
      <c r="A8881" s="144">
        <v>5</v>
      </c>
      <c r="B8881" s="145" t="s">
        <v>28</v>
      </c>
      <c r="C8881" s="32">
        <v>5</v>
      </c>
      <c r="D8881" s="146">
        <v>119943</v>
      </c>
      <c r="E8881" s="28">
        <f t="shared" si="1014"/>
        <v>599715</v>
      </c>
      <c r="F8881" s="124">
        <v>0</v>
      </c>
      <c r="G8881" s="30">
        <f t="shared" si="1015"/>
        <v>599715</v>
      </c>
      <c r="H8881" s="63">
        <f t="shared" si="1016"/>
        <v>111058.33333333333</v>
      </c>
      <c r="I8881" s="63"/>
      <c r="J8881" s="59"/>
    </row>
    <row r="8882" spans="1:10">
      <c r="A8882" s="144">
        <v>6</v>
      </c>
      <c r="B8882" s="145" t="s">
        <v>29</v>
      </c>
      <c r="C8882" s="26"/>
      <c r="D8882" s="146">
        <v>94810</v>
      </c>
      <c r="E8882" s="28">
        <f t="shared" si="1014"/>
        <v>0</v>
      </c>
      <c r="F8882" s="29">
        <v>0</v>
      </c>
      <c r="G8882" s="30">
        <f t="shared" si="1015"/>
        <v>0</v>
      </c>
      <c r="H8882" s="63">
        <f t="shared" si="1016"/>
        <v>87787.037037037036</v>
      </c>
      <c r="I8882" s="63"/>
      <c r="J8882" s="59"/>
    </row>
    <row r="8883" spans="1:10">
      <c r="A8883" s="144">
        <v>7</v>
      </c>
      <c r="B8883" s="145" t="s">
        <v>30</v>
      </c>
      <c r="C8883" s="34"/>
      <c r="D8883" s="146">
        <v>141396</v>
      </c>
      <c r="E8883" s="28">
        <f t="shared" si="1014"/>
        <v>0</v>
      </c>
      <c r="F8883" s="29">
        <v>0</v>
      </c>
      <c r="G8883" s="30">
        <f t="shared" si="1015"/>
        <v>0</v>
      </c>
      <c r="H8883" s="63">
        <f t="shared" si="1016"/>
        <v>130922.22222222222</v>
      </c>
      <c r="I8883" s="63"/>
      <c r="J8883" s="59"/>
    </row>
    <row r="8884" spans="1:10">
      <c r="A8884" s="144">
        <v>8</v>
      </c>
      <c r="B8884" s="145" t="s">
        <v>31</v>
      </c>
      <c r="C8884" s="26"/>
      <c r="D8884" s="146">
        <v>232931</v>
      </c>
      <c r="E8884" s="28">
        <f t="shared" si="1014"/>
        <v>0</v>
      </c>
      <c r="F8884" s="29">
        <v>0</v>
      </c>
      <c r="G8884" s="30">
        <f t="shared" si="1015"/>
        <v>0</v>
      </c>
      <c r="H8884" s="63">
        <f t="shared" si="1016"/>
        <v>215676.85185185182</v>
      </c>
      <c r="I8884" s="63"/>
      <c r="J8884" s="59"/>
    </row>
    <row r="8885" spans="1:10">
      <c r="A8885" s="144">
        <v>9</v>
      </c>
      <c r="B8885" s="148" t="s">
        <v>32</v>
      </c>
      <c r="C8885" s="26"/>
      <c r="D8885" s="146">
        <v>101534</v>
      </c>
      <c r="E8885" s="28">
        <f t="shared" si="1014"/>
        <v>0</v>
      </c>
      <c r="F8885" s="29">
        <v>0</v>
      </c>
      <c r="G8885" s="30">
        <f t="shared" si="1015"/>
        <v>0</v>
      </c>
      <c r="H8885" s="63">
        <f t="shared" si="1016"/>
        <v>94012.962962962964</v>
      </c>
      <c r="I8885" s="63"/>
      <c r="J8885" s="59"/>
    </row>
    <row r="8886" spans="1:10">
      <c r="A8886" s="144">
        <v>10</v>
      </c>
      <c r="B8886" s="148" t="s">
        <v>33</v>
      </c>
      <c r="C8886" s="37"/>
      <c r="D8886" s="147">
        <v>110148</v>
      </c>
      <c r="E8886" s="28">
        <f t="shared" si="1014"/>
        <v>0</v>
      </c>
      <c r="F8886" s="29">
        <v>0</v>
      </c>
      <c r="G8886" s="30">
        <f t="shared" si="1015"/>
        <v>0</v>
      </c>
      <c r="H8886" s="63">
        <f t="shared" si="1016"/>
        <v>101988.88888888888</v>
      </c>
      <c r="I8886" s="63"/>
      <c r="J8886" s="59"/>
    </row>
    <row r="8887" spans="1:10">
      <c r="A8887" s="144">
        <v>11</v>
      </c>
      <c r="B8887" s="145" t="s">
        <v>34</v>
      </c>
      <c r="C8887" s="37"/>
      <c r="D8887" s="146">
        <v>54198</v>
      </c>
      <c r="E8887" s="28">
        <f t="shared" si="1014"/>
        <v>0</v>
      </c>
      <c r="F8887" s="29">
        <v>0</v>
      </c>
      <c r="G8887" s="30">
        <f t="shared" si="1015"/>
        <v>0</v>
      </c>
      <c r="H8887" s="63">
        <f t="shared" si="1016"/>
        <v>50183.333333333328</v>
      </c>
      <c r="I8887" s="63"/>
      <c r="J8887" s="59">
        <f t="shared" ref="J8887:J8893" si="1017">H8887*C8888</f>
        <v>0</v>
      </c>
    </row>
    <row r="8888" spans="1:10">
      <c r="A8888" s="144">
        <v>12</v>
      </c>
      <c r="B8888" s="145" t="s">
        <v>35</v>
      </c>
      <c r="C8888" s="37"/>
      <c r="D8888" s="146">
        <v>49680</v>
      </c>
      <c r="E8888" s="28">
        <f t="shared" si="1014"/>
        <v>0</v>
      </c>
      <c r="F8888" s="29">
        <v>0</v>
      </c>
      <c r="G8888" s="30">
        <f t="shared" si="1015"/>
        <v>0</v>
      </c>
      <c r="H8888" s="63">
        <f t="shared" si="1016"/>
        <v>46000</v>
      </c>
      <c r="I8888" s="63"/>
      <c r="J8888" s="59">
        <f t="shared" si="1017"/>
        <v>0</v>
      </c>
    </row>
    <row r="8889" spans="1:10">
      <c r="A8889" s="144">
        <v>13</v>
      </c>
      <c r="B8889" s="145" t="s">
        <v>36</v>
      </c>
      <c r="C8889" s="37"/>
      <c r="D8889" s="149">
        <v>64152</v>
      </c>
      <c r="E8889" s="28">
        <f t="shared" si="1014"/>
        <v>0</v>
      </c>
      <c r="F8889" s="29">
        <v>0</v>
      </c>
      <c r="G8889" s="30">
        <f t="shared" si="1015"/>
        <v>0</v>
      </c>
      <c r="H8889" s="63">
        <f t="shared" si="1016"/>
        <v>59399.999999999993</v>
      </c>
      <c r="I8889" s="63"/>
      <c r="J8889" s="59">
        <f t="shared" si="1017"/>
        <v>0</v>
      </c>
    </row>
    <row r="8890" spans="1:10">
      <c r="A8890" s="144">
        <v>14</v>
      </c>
      <c r="B8890" s="145" t="s">
        <v>37</v>
      </c>
      <c r="C8890" s="37"/>
      <c r="D8890" s="149">
        <v>65934</v>
      </c>
      <c r="E8890" s="28">
        <f t="shared" si="1014"/>
        <v>0</v>
      </c>
      <c r="F8890" s="29">
        <v>0</v>
      </c>
      <c r="G8890" s="30">
        <f t="shared" si="1015"/>
        <v>0</v>
      </c>
      <c r="H8890" s="63">
        <f t="shared" si="1016"/>
        <v>61049.999999999993</v>
      </c>
      <c r="I8890" s="63"/>
      <c r="J8890" s="59">
        <f t="shared" si="1017"/>
        <v>0</v>
      </c>
    </row>
    <row r="8891" spans="1:10">
      <c r="A8891" s="144">
        <v>15</v>
      </c>
      <c r="B8891" s="145" t="s">
        <v>38</v>
      </c>
      <c r="C8891" s="37"/>
      <c r="D8891" s="149">
        <v>76626</v>
      </c>
      <c r="E8891" s="28">
        <f t="shared" si="1014"/>
        <v>0</v>
      </c>
      <c r="F8891" s="124">
        <v>0</v>
      </c>
      <c r="G8891" s="30">
        <f t="shared" si="1015"/>
        <v>0</v>
      </c>
      <c r="H8891" s="63">
        <f t="shared" si="1016"/>
        <v>70950</v>
      </c>
      <c r="I8891" s="63"/>
      <c r="J8891" s="59">
        <f t="shared" si="1017"/>
        <v>0</v>
      </c>
    </row>
    <row r="8892" spans="1:10">
      <c r="A8892" s="144">
        <v>16</v>
      </c>
      <c r="B8892" s="145" t="s">
        <v>39</v>
      </c>
      <c r="C8892" s="37"/>
      <c r="D8892" s="149">
        <v>80190</v>
      </c>
      <c r="E8892" s="28">
        <f t="shared" si="1014"/>
        <v>0</v>
      </c>
      <c r="F8892" s="29">
        <v>0</v>
      </c>
      <c r="G8892" s="30">
        <f t="shared" si="1015"/>
        <v>0</v>
      </c>
      <c r="H8892" s="63">
        <f t="shared" si="1016"/>
        <v>74250</v>
      </c>
      <c r="I8892" s="63"/>
      <c r="J8892" s="59">
        <f t="shared" si="1017"/>
        <v>0</v>
      </c>
    </row>
    <row r="8893" spans="1:10">
      <c r="A8893" s="144">
        <v>17</v>
      </c>
      <c r="B8893" s="145" t="s">
        <v>40</v>
      </c>
      <c r="C8893" s="37"/>
      <c r="D8893" s="149">
        <v>113832</v>
      </c>
      <c r="E8893" s="28">
        <f t="shared" si="1014"/>
        <v>0</v>
      </c>
      <c r="F8893" s="29">
        <v>0</v>
      </c>
      <c r="G8893" s="30">
        <f t="shared" si="1015"/>
        <v>0</v>
      </c>
      <c r="H8893" s="63">
        <f t="shared" si="1016"/>
        <v>105400</v>
      </c>
      <c r="I8893" s="63"/>
      <c r="J8893" s="59">
        <f t="shared" si="1017"/>
        <v>0</v>
      </c>
    </row>
    <row r="8894" spans="1:10" ht="17.25">
      <c r="A8894" s="144">
        <v>18</v>
      </c>
      <c r="B8894" s="145" t="s">
        <v>41</v>
      </c>
      <c r="C8894" s="37"/>
      <c r="D8894" s="150">
        <v>98010</v>
      </c>
      <c r="E8894" s="28">
        <f t="shared" si="1014"/>
        <v>0</v>
      </c>
      <c r="F8894" s="29">
        <v>0</v>
      </c>
      <c r="G8894" s="30">
        <f t="shared" si="1015"/>
        <v>0</v>
      </c>
      <c r="H8894" s="63">
        <f t="shared" si="1016"/>
        <v>90750</v>
      </c>
      <c r="I8894" s="45"/>
      <c r="J8894" s="64"/>
    </row>
    <row r="8895" spans="1:10" ht="31.5">
      <c r="A8895" s="40"/>
      <c r="B8895" s="41" t="s">
        <v>42</v>
      </c>
      <c r="C8895" s="42">
        <f>SUM(C8877:C8894)</f>
        <v>10</v>
      </c>
      <c r="D8895" s="42"/>
      <c r="E8895" s="43">
        <f>SUM(E8877:E8894)</f>
        <v>996240</v>
      </c>
      <c r="F8895" s="43"/>
      <c r="G8895" s="44">
        <f>SUM(G8877:G8894)</f>
        <v>996240</v>
      </c>
      <c r="H8895" s="5"/>
      <c r="I8895" s="5"/>
      <c r="J8895" s="75">
        <f>J8894*0.08</f>
        <v>0</v>
      </c>
    </row>
    <row r="8896" spans="1:10" ht="31.5">
      <c r="A8896" s="46"/>
      <c r="B8896" s="47"/>
      <c r="C8896" s="48"/>
      <c r="D8896" s="48"/>
      <c r="E8896" s="49"/>
      <c r="F8896" s="49"/>
      <c r="G8896" s="151"/>
      <c r="H8896" s="6"/>
      <c r="I8896" s="6"/>
      <c r="J8896" s="76">
        <f>SUM(J8894:J8895)</f>
        <v>0</v>
      </c>
    </row>
    <row r="8897" spans="1:10" ht="18">
      <c r="A8897" s="283" t="s">
        <v>43</v>
      </c>
      <c r="B8897" s="283"/>
      <c r="C8897" s="284" t="s">
        <v>44</v>
      </c>
      <c r="D8897" s="284"/>
      <c r="E8897" s="54"/>
      <c r="F8897" s="54"/>
      <c r="G8897" s="55" t="s">
        <v>45</v>
      </c>
      <c r="H8897" s="141"/>
      <c r="I8897" s="141"/>
      <c r="J8897" s="141"/>
    </row>
    <row r="8900" spans="1:10" ht="15.75">
      <c r="A8900" s="279" t="s">
        <v>0</v>
      </c>
      <c r="B8900" s="279"/>
      <c r="C8900" s="279"/>
      <c r="D8900" s="279"/>
      <c r="E8900" s="279"/>
      <c r="F8900" s="279"/>
      <c r="G8900" s="279"/>
      <c r="H8900" s="141"/>
      <c r="I8900" s="141"/>
      <c r="J8900" s="141"/>
    </row>
    <row r="8901" spans="1:10" ht="15.75">
      <c r="A8901" s="279" t="s">
        <v>1</v>
      </c>
      <c r="B8901" s="279"/>
      <c r="C8901" s="279"/>
      <c r="D8901" s="279"/>
      <c r="E8901" s="279"/>
      <c r="F8901" s="279"/>
      <c r="G8901" s="279"/>
      <c r="H8901" s="1"/>
      <c r="I8901" s="1"/>
      <c r="J8901" s="71"/>
    </row>
    <row r="8902" spans="1:10" ht="15.75">
      <c r="A8902" s="279" t="s">
        <v>2</v>
      </c>
      <c r="B8902" s="279"/>
      <c r="C8902" s="279"/>
      <c r="D8902" s="279"/>
      <c r="E8902" s="279"/>
      <c r="F8902" s="279"/>
      <c r="G8902" s="279"/>
      <c r="H8902" s="1"/>
      <c r="I8902" s="1"/>
      <c r="J8902" s="71"/>
    </row>
    <row r="8903" spans="1:10" ht="15.75">
      <c r="A8903" s="279" t="s">
        <v>4</v>
      </c>
      <c r="B8903" s="279"/>
      <c r="C8903" s="279"/>
      <c r="D8903" s="279"/>
      <c r="E8903" s="279"/>
      <c r="F8903" s="279"/>
      <c r="G8903" s="279"/>
      <c r="H8903" s="1"/>
      <c r="I8903" s="1"/>
      <c r="J8903" s="71"/>
    </row>
    <row r="8904" spans="1:10" ht="27">
      <c r="A8904" s="280" t="s">
        <v>6</v>
      </c>
      <c r="B8904" s="280"/>
      <c r="C8904" s="280"/>
      <c r="D8904" s="280"/>
      <c r="E8904" s="280"/>
      <c r="F8904" s="280"/>
      <c r="G8904" s="280"/>
      <c r="H8904" s="2"/>
      <c r="I8904" s="2"/>
      <c r="J8904" s="72"/>
    </row>
    <row r="8905" spans="1:10" ht="27">
      <c r="A8905" s="142"/>
      <c r="B8905" s="142"/>
      <c r="C8905" s="281" t="s">
        <v>457</v>
      </c>
      <c r="D8905" s="281"/>
      <c r="E8905" s="281"/>
      <c r="F8905" s="281"/>
      <c r="G8905" s="281"/>
      <c r="H8905" s="68"/>
      <c r="I8905" s="68"/>
      <c r="J8905" s="71"/>
    </row>
    <row r="8906" spans="1:10" ht="15.75">
      <c r="A8906" s="11" t="s">
        <v>358</v>
      </c>
      <c r="B8906" s="12">
        <v>4138476181</v>
      </c>
      <c r="C8906" s="143"/>
      <c r="D8906" s="286"/>
      <c r="E8906" s="286"/>
      <c r="F8906" s="286"/>
      <c r="G8906" s="286"/>
      <c r="H8906" s="69" t="s">
        <v>161</v>
      </c>
      <c r="I8906" s="69"/>
      <c r="J8906" s="73"/>
    </row>
    <row r="8907" spans="1:10" ht="15.75">
      <c r="A8907" s="11" t="s">
        <v>9</v>
      </c>
      <c r="B8907" s="286" t="s">
        <v>963</v>
      </c>
      <c r="C8907" s="286"/>
      <c r="D8907" s="286"/>
      <c r="E8907" s="16"/>
      <c r="F8907" s="11"/>
      <c r="G8907" s="16"/>
      <c r="H8907" s="1"/>
      <c r="I8907" s="1"/>
      <c r="J8907" s="71"/>
    </row>
    <row r="8908" spans="1:10" ht="15.75">
      <c r="A8908" s="11" t="s">
        <v>11</v>
      </c>
      <c r="B8908" s="289" t="s">
        <v>802</v>
      </c>
      <c r="C8908" s="289"/>
      <c r="D8908" s="289"/>
      <c r="E8908" s="289"/>
      <c r="F8908" s="18"/>
      <c r="G8908" s="19"/>
      <c r="H8908" s="1"/>
      <c r="I8908" s="1"/>
      <c r="J8908" s="71"/>
    </row>
    <row r="8909" spans="1:10" ht="15.75">
      <c r="A8909" s="21" t="s">
        <v>14</v>
      </c>
      <c r="B8909" s="21" t="s">
        <v>16</v>
      </c>
      <c r="C8909" s="21"/>
      <c r="D8909" s="22" t="s">
        <v>18</v>
      </c>
      <c r="E8909" s="23" t="s">
        <v>19</v>
      </c>
      <c r="F8909" s="23" t="s">
        <v>20</v>
      </c>
      <c r="G8909" s="21" t="s">
        <v>21</v>
      </c>
      <c r="H8909" s="63"/>
      <c r="I8909" s="63"/>
      <c r="J8909" s="59">
        <f>H8909*C8910</f>
        <v>0</v>
      </c>
    </row>
    <row r="8910" spans="1:10">
      <c r="A8910" s="144">
        <v>1</v>
      </c>
      <c r="B8910" s="145" t="s">
        <v>23</v>
      </c>
      <c r="C8910" s="26">
        <v>5</v>
      </c>
      <c r="D8910" s="146">
        <v>79305</v>
      </c>
      <c r="E8910" s="28">
        <f t="shared" ref="E8910:E8927" si="1018">D8910*C8910</f>
        <v>396525</v>
      </c>
      <c r="F8910" s="29">
        <v>0</v>
      </c>
      <c r="G8910" s="30">
        <f t="shared" ref="G8910:G8927" si="1019">E8910-E8910*F8910</f>
        <v>396525</v>
      </c>
      <c r="H8910" s="63">
        <f t="shared" ref="H8910:H8927" si="1020">D8910/1.08</f>
        <v>73430.555555555547</v>
      </c>
      <c r="I8910" s="63"/>
      <c r="J8910" s="59">
        <f>H8910*C8911</f>
        <v>0</v>
      </c>
    </row>
    <row r="8911" spans="1:10">
      <c r="A8911" s="144">
        <v>2</v>
      </c>
      <c r="B8911" s="145" t="s">
        <v>25</v>
      </c>
      <c r="C8911" s="32"/>
      <c r="D8911" s="147">
        <v>128591</v>
      </c>
      <c r="E8911" s="28">
        <f t="shared" si="1018"/>
        <v>0</v>
      </c>
      <c r="F8911" s="29">
        <v>0</v>
      </c>
      <c r="G8911" s="30">
        <f t="shared" si="1019"/>
        <v>0</v>
      </c>
      <c r="H8911" s="63">
        <f t="shared" si="1020"/>
        <v>119065.74074074073</v>
      </c>
      <c r="I8911" s="63"/>
      <c r="J8911" s="59"/>
    </row>
    <row r="8912" spans="1:10">
      <c r="A8912" s="144">
        <v>3</v>
      </c>
      <c r="B8912" s="145" t="s">
        <v>26</v>
      </c>
      <c r="C8912" s="34"/>
      <c r="D8912" s="146">
        <v>60043</v>
      </c>
      <c r="E8912" s="28">
        <f t="shared" si="1018"/>
        <v>0</v>
      </c>
      <c r="F8912" s="29">
        <v>0</v>
      </c>
      <c r="G8912" s="30">
        <f t="shared" si="1019"/>
        <v>0</v>
      </c>
      <c r="H8912" s="63">
        <f t="shared" si="1020"/>
        <v>55595.370370370365</v>
      </c>
      <c r="I8912" s="63"/>
      <c r="J8912" s="59"/>
    </row>
    <row r="8913" spans="1:10">
      <c r="A8913" s="144">
        <v>4</v>
      </c>
      <c r="B8913" s="145" t="s">
        <v>27</v>
      </c>
      <c r="C8913" s="106"/>
      <c r="D8913" s="146">
        <v>115781</v>
      </c>
      <c r="E8913" s="28">
        <f t="shared" si="1018"/>
        <v>0</v>
      </c>
      <c r="F8913" s="29">
        <v>0</v>
      </c>
      <c r="G8913" s="30">
        <f t="shared" si="1019"/>
        <v>0</v>
      </c>
      <c r="H8913" s="63">
        <f t="shared" si="1020"/>
        <v>107204.62962962962</v>
      </c>
      <c r="I8913" s="63"/>
      <c r="J8913" s="59"/>
    </row>
    <row r="8914" spans="1:10">
      <c r="A8914" s="144">
        <v>5</v>
      </c>
      <c r="B8914" s="145" t="s">
        <v>28</v>
      </c>
      <c r="C8914" s="32">
        <v>5</v>
      </c>
      <c r="D8914" s="146">
        <v>119943</v>
      </c>
      <c r="E8914" s="28">
        <f t="shared" si="1018"/>
        <v>599715</v>
      </c>
      <c r="F8914" s="124">
        <v>0</v>
      </c>
      <c r="G8914" s="30">
        <f t="shared" si="1019"/>
        <v>599715</v>
      </c>
      <c r="H8914" s="63">
        <f t="shared" si="1020"/>
        <v>111058.33333333333</v>
      </c>
      <c r="I8914" s="63"/>
      <c r="J8914" s="59"/>
    </row>
    <row r="8915" spans="1:10">
      <c r="A8915" s="144">
        <v>6</v>
      </c>
      <c r="B8915" s="145" t="s">
        <v>29</v>
      </c>
      <c r="C8915" s="26"/>
      <c r="D8915" s="146">
        <v>94810</v>
      </c>
      <c r="E8915" s="28">
        <f t="shared" si="1018"/>
        <v>0</v>
      </c>
      <c r="F8915" s="29">
        <v>0</v>
      </c>
      <c r="G8915" s="30">
        <f t="shared" si="1019"/>
        <v>0</v>
      </c>
      <c r="H8915" s="63">
        <f t="shared" si="1020"/>
        <v>87787.037037037036</v>
      </c>
      <c r="I8915" s="63"/>
      <c r="J8915" s="59"/>
    </row>
    <row r="8916" spans="1:10">
      <c r="A8916" s="144">
        <v>7</v>
      </c>
      <c r="B8916" s="145" t="s">
        <v>30</v>
      </c>
      <c r="C8916" s="34"/>
      <c r="D8916" s="146">
        <v>141396</v>
      </c>
      <c r="E8916" s="28">
        <f t="shared" si="1018"/>
        <v>0</v>
      </c>
      <c r="F8916" s="29">
        <v>0</v>
      </c>
      <c r="G8916" s="30">
        <f t="shared" si="1019"/>
        <v>0</v>
      </c>
      <c r="H8916" s="63">
        <f t="shared" si="1020"/>
        <v>130922.22222222222</v>
      </c>
      <c r="I8916" s="63"/>
      <c r="J8916" s="59"/>
    </row>
    <row r="8917" spans="1:10">
      <c r="A8917" s="144">
        <v>8</v>
      </c>
      <c r="B8917" s="145" t="s">
        <v>31</v>
      </c>
      <c r="C8917" s="26"/>
      <c r="D8917" s="146">
        <v>232931</v>
      </c>
      <c r="E8917" s="28">
        <f t="shared" si="1018"/>
        <v>0</v>
      </c>
      <c r="F8917" s="29">
        <v>0</v>
      </c>
      <c r="G8917" s="30">
        <f t="shared" si="1019"/>
        <v>0</v>
      </c>
      <c r="H8917" s="63">
        <f t="shared" si="1020"/>
        <v>215676.85185185182</v>
      </c>
      <c r="I8917" s="63"/>
      <c r="J8917" s="59"/>
    </row>
    <row r="8918" spans="1:10">
      <c r="A8918" s="144">
        <v>9</v>
      </c>
      <c r="B8918" s="148" t="s">
        <v>32</v>
      </c>
      <c r="C8918" s="26"/>
      <c r="D8918" s="146">
        <v>101534</v>
      </c>
      <c r="E8918" s="28">
        <f t="shared" si="1018"/>
        <v>0</v>
      </c>
      <c r="F8918" s="29">
        <v>0</v>
      </c>
      <c r="G8918" s="30">
        <f t="shared" si="1019"/>
        <v>0</v>
      </c>
      <c r="H8918" s="63">
        <f t="shared" si="1020"/>
        <v>94012.962962962964</v>
      </c>
      <c r="I8918" s="63"/>
      <c r="J8918" s="59"/>
    </row>
    <row r="8919" spans="1:10">
      <c r="A8919" s="144">
        <v>10</v>
      </c>
      <c r="B8919" s="148" t="s">
        <v>33</v>
      </c>
      <c r="C8919" s="37"/>
      <c r="D8919" s="147">
        <v>110148</v>
      </c>
      <c r="E8919" s="28">
        <f t="shared" si="1018"/>
        <v>0</v>
      </c>
      <c r="F8919" s="29">
        <v>0</v>
      </c>
      <c r="G8919" s="30">
        <f t="shared" si="1019"/>
        <v>0</v>
      </c>
      <c r="H8919" s="63">
        <f t="shared" si="1020"/>
        <v>101988.88888888888</v>
      </c>
      <c r="I8919" s="63"/>
      <c r="J8919" s="59"/>
    </row>
    <row r="8920" spans="1:10">
      <c r="A8920" s="144">
        <v>11</v>
      </c>
      <c r="B8920" s="145" t="s">
        <v>34</v>
      </c>
      <c r="C8920" s="37"/>
      <c r="D8920" s="146">
        <v>54198</v>
      </c>
      <c r="E8920" s="28">
        <f t="shared" si="1018"/>
        <v>0</v>
      </c>
      <c r="F8920" s="29">
        <v>0</v>
      </c>
      <c r="G8920" s="30">
        <f t="shared" si="1019"/>
        <v>0</v>
      </c>
      <c r="H8920" s="63">
        <f t="shared" si="1020"/>
        <v>50183.333333333328</v>
      </c>
      <c r="I8920" s="63"/>
      <c r="J8920" s="59">
        <f t="shared" ref="J8920:J8926" si="1021">H8920*C8921</f>
        <v>0</v>
      </c>
    </row>
    <row r="8921" spans="1:10">
      <c r="A8921" s="144">
        <v>12</v>
      </c>
      <c r="B8921" s="145" t="s">
        <v>35</v>
      </c>
      <c r="C8921" s="37"/>
      <c r="D8921" s="146">
        <v>49680</v>
      </c>
      <c r="E8921" s="28">
        <f t="shared" si="1018"/>
        <v>0</v>
      </c>
      <c r="F8921" s="29">
        <v>0</v>
      </c>
      <c r="G8921" s="30">
        <f t="shared" si="1019"/>
        <v>0</v>
      </c>
      <c r="H8921" s="63">
        <f t="shared" si="1020"/>
        <v>46000</v>
      </c>
      <c r="I8921" s="63"/>
      <c r="J8921" s="59">
        <f t="shared" si="1021"/>
        <v>0</v>
      </c>
    </row>
    <row r="8922" spans="1:10">
      <c r="A8922" s="144">
        <v>13</v>
      </c>
      <c r="B8922" s="145" t="s">
        <v>36</v>
      </c>
      <c r="C8922" s="37"/>
      <c r="D8922" s="149">
        <v>64152</v>
      </c>
      <c r="E8922" s="28">
        <f t="shared" si="1018"/>
        <v>0</v>
      </c>
      <c r="F8922" s="29">
        <v>0</v>
      </c>
      <c r="G8922" s="30">
        <f t="shared" si="1019"/>
        <v>0</v>
      </c>
      <c r="H8922" s="63">
        <f t="shared" si="1020"/>
        <v>59399.999999999993</v>
      </c>
      <c r="I8922" s="63"/>
      <c r="J8922" s="59">
        <f t="shared" si="1021"/>
        <v>0</v>
      </c>
    </row>
    <row r="8923" spans="1:10">
      <c r="A8923" s="144">
        <v>14</v>
      </c>
      <c r="B8923" s="145" t="s">
        <v>37</v>
      </c>
      <c r="C8923" s="37"/>
      <c r="D8923" s="149">
        <v>65934</v>
      </c>
      <c r="E8923" s="28">
        <f t="shared" si="1018"/>
        <v>0</v>
      </c>
      <c r="F8923" s="29">
        <v>0</v>
      </c>
      <c r="G8923" s="30">
        <f t="shared" si="1019"/>
        <v>0</v>
      </c>
      <c r="H8923" s="63">
        <f t="shared" si="1020"/>
        <v>61049.999999999993</v>
      </c>
      <c r="I8923" s="63"/>
      <c r="J8923" s="59">
        <f t="shared" si="1021"/>
        <v>0</v>
      </c>
    </row>
    <row r="8924" spans="1:10">
      <c r="A8924" s="144">
        <v>15</v>
      </c>
      <c r="B8924" s="145" t="s">
        <v>38</v>
      </c>
      <c r="C8924" s="37"/>
      <c r="D8924" s="149">
        <v>76626</v>
      </c>
      <c r="E8924" s="28">
        <f t="shared" si="1018"/>
        <v>0</v>
      </c>
      <c r="F8924" s="124">
        <v>0</v>
      </c>
      <c r="G8924" s="30">
        <f t="shared" si="1019"/>
        <v>0</v>
      </c>
      <c r="H8924" s="63">
        <f t="shared" si="1020"/>
        <v>70950</v>
      </c>
      <c r="I8924" s="63"/>
      <c r="J8924" s="59">
        <f t="shared" si="1021"/>
        <v>0</v>
      </c>
    </row>
    <row r="8925" spans="1:10">
      <c r="A8925" s="144">
        <v>16</v>
      </c>
      <c r="B8925" s="145" t="s">
        <v>39</v>
      </c>
      <c r="C8925" s="37"/>
      <c r="D8925" s="149">
        <v>80190</v>
      </c>
      <c r="E8925" s="28">
        <f t="shared" si="1018"/>
        <v>0</v>
      </c>
      <c r="F8925" s="29">
        <v>0</v>
      </c>
      <c r="G8925" s="30">
        <f t="shared" si="1019"/>
        <v>0</v>
      </c>
      <c r="H8925" s="63">
        <f t="shared" si="1020"/>
        <v>74250</v>
      </c>
      <c r="I8925" s="63"/>
      <c r="J8925" s="59">
        <f t="shared" si="1021"/>
        <v>0</v>
      </c>
    </row>
    <row r="8926" spans="1:10">
      <c r="A8926" s="144">
        <v>17</v>
      </c>
      <c r="B8926" s="145" t="s">
        <v>40</v>
      </c>
      <c r="C8926" s="37"/>
      <c r="D8926" s="149">
        <v>113832</v>
      </c>
      <c r="E8926" s="28">
        <f t="shared" si="1018"/>
        <v>0</v>
      </c>
      <c r="F8926" s="29">
        <v>0</v>
      </c>
      <c r="G8926" s="30">
        <f t="shared" si="1019"/>
        <v>0</v>
      </c>
      <c r="H8926" s="63">
        <f t="shared" si="1020"/>
        <v>105400</v>
      </c>
      <c r="I8926" s="63"/>
      <c r="J8926" s="59">
        <f t="shared" si="1021"/>
        <v>0</v>
      </c>
    </row>
    <row r="8927" spans="1:10" ht="17.25">
      <c r="A8927" s="144">
        <v>18</v>
      </c>
      <c r="B8927" s="145" t="s">
        <v>41</v>
      </c>
      <c r="C8927" s="37"/>
      <c r="D8927" s="150">
        <v>98010</v>
      </c>
      <c r="E8927" s="28">
        <f t="shared" si="1018"/>
        <v>0</v>
      </c>
      <c r="F8927" s="29">
        <v>0</v>
      </c>
      <c r="G8927" s="30">
        <f t="shared" si="1019"/>
        <v>0</v>
      </c>
      <c r="H8927" s="63">
        <f t="shared" si="1020"/>
        <v>90750</v>
      </c>
      <c r="I8927" s="45"/>
      <c r="J8927" s="64"/>
    </row>
    <row r="8928" spans="1:10" ht="31.5">
      <c r="A8928" s="40"/>
      <c r="B8928" s="41" t="s">
        <v>42</v>
      </c>
      <c r="C8928" s="42">
        <f>SUM(C8910:C8927)</f>
        <v>10</v>
      </c>
      <c r="D8928" s="42"/>
      <c r="E8928" s="43">
        <f>SUM(E8910:E8927)</f>
        <v>996240</v>
      </c>
      <c r="F8928" s="43"/>
      <c r="G8928" s="44">
        <f>SUM(G8910:G8927)</f>
        <v>996240</v>
      </c>
      <c r="H8928" s="5"/>
      <c r="I8928" s="5"/>
      <c r="J8928" s="75">
        <f>J8927*0.08</f>
        <v>0</v>
      </c>
    </row>
    <row r="8929" spans="1:10" ht="31.5">
      <c r="A8929" s="46"/>
      <c r="B8929" s="47"/>
      <c r="C8929" s="48"/>
      <c r="D8929" s="48"/>
      <c r="E8929" s="49"/>
      <c r="F8929" s="49"/>
      <c r="G8929" s="151"/>
      <c r="H8929" s="6"/>
      <c r="I8929" s="6"/>
      <c r="J8929" s="76">
        <f>SUM(J8927:J8928)</f>
        <v>0</v>
      </c>
    </row>
    <row r="8930" spans="1:10" ht="18">
      <c r="A8930" s="283" t="s">
        <v>43</v>
      </c>
      <c r="B8930" s="283"/>
      <c r="C8930" s="284" t="s">
        <v>44</v>
      </c>
      <c r="D8930" s="284"/>
      <c r="E8930" s="54"/>
      <c r="F8930" s="54"/>
      <c r="G8930" s="55" t="s">
        <v>45</v>
      </c>
      <c r="H8930" s="141"/>
      <c r="I8930" s="141"/>
      <c r="J8930" s="141"/>
    </row>
    <row r="8933" spans="1:10" ht="15.75">
      <c r="A8933" s="279" t="s">
        <v>0</v>
      </c>
      <c r="B8933" s="279"/>
      <c r="C8933" s="279"/>
      <c r="D8933" s="279"/>
      <c r="E8933" s="279"/>
      <c r="F8933" s="279"/>
      <c r="G8933" s="279"/>
      <c r="H8933" s="141"/>
      <c r="I8933" s="141"/>
      <c r="J8933" s="141"/>
    </row>
    <row r="8934" spans="1:10" ht="15.75">
      <c r="A8934" s="279" t="s">
        <v>1</v>
      </c>
      <c r="B8934" s="279"/>
      <c r="C8934" s="279"/>
      <c r="D8934" s="279"/>
      <c r="E8934" s="279"/>
      <c r="F8934" s="279"/>
      <c r="G8934" s="279"/>
      <c r="H8934" s="1"/>
      <c r="I8934" s="1"/>
      <c r="J8934" s="71"/>
    </row>
    <row r="8935" spans="1:10" ht="15.75">
      <c r="A8935" s="279" t="s">
        <v>2</v>
      </c>
      <c r="B8935" s="279"/>
      <c r="C8935" s="279"/>
      <c r="D8935" s="279"/>
      <c r="E8935" s="279"/>
      <c r="F8935" s="279"/>
      <c r="G8935" s="279"/>
      <c r="H8935" s="1"/>
      <c r="I8935" s="1"/>
      <c r="J8935" s="71"/>
    </row>
    <row r="8936" spans="1:10" ht="15.75">
      <c r="A8936" s="279" t="s">
        <v>4</v>
      </c>
      <c r="B8936" s="279"/>
      <c r="C8936" s="279"/>
      <c r="D8936" s="279"/>
      <c r="E8936" s="279"/>
      <c r="F8936" s="279"/>
      <c r="G8936" s="279"/>
      <c r="H8936" s="1"/>
      <c r="I8936" s="1"/>
      <c r="J8936" s="71"/>
    </row>
    <row r="8937" spans="1:10" ht="27">
      <c r="A8937" s="280" t="s">
        <v>6</v>
      </c>
      <c r="B8937" s="280"/>
      <c r="C8937" s="280"/>
      <c r="D8937" s="280"/>
      <c r="E8937" s="280"/>
      <c r="F8937" s="280"/>
      <c r="G8937" s="280"/>
      <c r="H8937" s="2"/>
      <c r="I8937" s="2"/>
      <c r="J8937" s="72"/>
    </row>
    <row r="8938" spans="1:10" ht="27">
      <c r="A8938" s="142"/>
      <c r="B8938" s="142"/>
      <c r="C8938" s="281" t="s">
        <v>457</v>
      </c>
      <c r="D8938" s="281"/>
      <c r="E8938" s="281"/>
      <c r="F8938" s="281"/>
      <c r="G8938" s="281"/>
      <c r="H8938" s="68"/>
      <c r="I8938" s="68"/>
      <c r="J8938" s="71"/>
    </row>
    <row r="8939" spans="1:10" ht="15.75">
      <c r="A8939" s="11" t="s">
        <v>358</v>
      </c>
      <c r="B8939" s="12">
        <v>4138478842</v>
      </c>
      <c r="C8939" s="143"/>
      <c r="D8939" s="286"/>
      <c r="E8939" s="286"/>
      <c r="F8939" s="286"/>
      <c r="G8939" s="286"/>
      <c r="H8939" s="69" t="s">
        <v>161</v>
      </c>
      <c r="I8939" s="69"/>
      <c r="J8939" s="73"/>
    </row>
    <row r="8940" spans="1:10" ht="15.75">
      <c r="A8940" s="11" t="s">
        <v>9</v>
      </c>
      <c r="B8940" s="286" t="s">
        <v>964</v>
      </c>
      <c r="C8940" s="286"/>
      <c r="D8940" s="286"/>
      <c r="E8940" s="16"/>
      <c r="F8940" s="11"/>
      <c r="G8940" s="16"/>
      <c r="H8940" s="1"/>
      <c r="I8940" s="1"/>
      <c r="J8940" s="71"/>
    </row>
    <row r="8941" spans="1:10" ht="15.75">
      <c r="A8941" s="11" t="s">
        <v>11</v>
      </c>
      <c r="B8941" s="289" t="s">
        <v>802</v>
      </c>
      <c r="C8941" s="289"/>
      <c r="D8941" s="289"/>
      <c r="E8941" s="289"/>
      <c r="F8941" s="18"/>
      <c r="G8941" s="19"/>
      <c r="H8941" s="1"/>
      <c r="I8941" s="1"/>
      <c r="J8941" s="71"/>
    </row>
    <row r="8942" spans="1:10" ht="15.75">
      <c r="A8942" s="21" t="s">
        <v>14</v>
      </c>
      <c r="B8942" s="21" t="s">
        <v>16</v>
      </c>
      <c r="C8942" s="21"/>
      <c r="D8942" s="22" t="s">
        <v>18</v>
      </c>
      <c r="E8942" s="23" t="s">
        <v>19</v>
      </c>
      <c r="F8942" s="23" t="s">
        <v>20</v>
      </c>
      <c r="G8942" s="21" t="s">
        <v>21</v>
      </c>
      <c r="H8942" s="63"/>
      <c r="I8942" s="63"/>
      <c r="J8942" s="59">
        <f>H8942*C8943</f>
        <v>0</v>
      </c>
    </row>
    <row r="8943" spans="1:10">
      <c r="A8943" s="144">
        <v>1</v>
      </c>
      <c r="B8943" s="145" t="s">
        <v>23</v>
      </c>
      <c r="C8943" s="26">
        <v>3</v>
      </c>
      <c r="D8943" s="146">
        <v>79305</v>
      </c>
      <c r="E8943" s="28">
        <f t="shared" ref="E8943:E8960" si="1022">D8943*C8943</f>
        <v>237915</v>
      </c>
      <c r="F8943" s="29">
        <v>0</v>
      </c>
      <c r="G8943" s="30">
        <f t="shared" ref="G8943:G8960" si="1023">E8943-E8943*F8943</f>
        <v>237915</v>
      </c>
      <c r="H8943" s="63">
        <f t="shared" ref="H8943:H8960" si="1024">D8943/1.08</f>
        <v>73430.555555555547</v>
      </c>
      <c r="I8943" s="63"/>
      <c r="J8943" s="59">
        <f>H8943*C8944</f>
        <v>0</v>
      </c>
    </row>
    <row r="8944" spans="1:10">
      <c r="A8944" s="144">
        <v>2</v>
      </c>
      <c r="B8944" s="145" t="s">
        <v>25</v>
      </c>
      <c r="C8944" s="32"/>
      <c r="D8944" s="147">
        <v>128591</v>
      </c>
      <c r="E8944" s="28">
        <f t="shared" si="1022"/>
        <v>0</v>
      </c>
      <c r="F8944" s="29">
        <v>0</v>
      </c>
      <c r="G8944" s="30">
        <f t="shared" si="1023"/>
        <v>0</v>
      </c>
      <c r="H8944" s="63">
        <f t="shared" si="1024"/>
        <v>119065.74074074073</v>
      </c>
      <c r="I8944" s="63"/>
      <c r="J8944" s="59"/>
    </row>
    <row r="8945" spans="1:10">
      <c r="A8945" s="144">
        <v>3</v>
      </c>
      <c r="B8945" s="145" t="s">
        <v>26</v>
      </c>
      <c r="C8945" s="34"/>
      <c r="D8945" s="146">
        <v>60043</v>
      </c>
      <c r="E8945" s="28">
        <f t="shared" si="1022"/>
        <v>0</v>
      </c>
      <c r="F8945" s="29">
        <v>0</v>
      </c>
      <c r="G8945" s="30">
        <f t="shared" si="1023"/>
        <v>0</v>
      </c>
      <c r="H8945" s="63">
        <f t="shared" si="1024"/>
        <v>55595.370370370365</v>
      </c>
      <c r="I8945" s="63"/>
      <c r="J8945" s="59"/>
    </row>
    <row r="8946" spans="1:10">
      <c r="A8946" s="144">
        <v>4</v>
      </c>
      <c r="B8946" s="145" t="s">
        <v>27</v>
      </c>
      <c r="C8946" s="106"/>
      <c r="D8946" s="146">
        <v>115781</v>
      </c>
      <c r="E8946" s="28">
        <f t="shared" si="1022"/>
        <v>0</v>
      </c>
      <c r="F8946" s="29">
        <v>0</v>
      </c>
      <c r="G8946" s="30">
        <f t="shared" si="1023"/>
        <v>0</v>
      </c>
      <c r="H8946" s="63">
        <f t="shared" si="1024"/>
        <v>107204.62962962962</v>
      </c>
      <c r="I8946" s="63"/>
      <c r="J8946" s="59"/>
    </row>
    <row r="8947" spans="1:10">
      <c r="A8947" s="144">
        <v>5</v>
      </c>
      <c r="B8947" s="145" t="s">
        <v>28</v>
      </c>
      <c r="C8947" s="32">
        <v>3</v>
      </c>
      <c r="D8947" s="146">
        <v>119943</v>
      </c>
      <c r="E8947" s="28">
        <f t="shared" si="1022"/>
        <v>359829</v>
      </c>
      <c r="F8947" s="124">
        <v>0</v>
      </c>
      <c r="G8947" s="30">
        <f t="shared" si="1023"/>
        <v>359829</v>
      </c>
      <c r="H8947" s="63">
        <f t="shared" si="1024"/>
        <v>111058.33333333333</v>
      </c>
      <c r="I8947" s="63"/>
      <c r="J8947" s="59"/>
    </row>
    <row r="8948" spans="1:10">
      <c r="A8948" s="144">
        <v>6</v>
      </c>
      <c r="B8948" s="145" t="s">
        <v>29</v>
      </c>
      <c r="C8948" s="26"/>
      <c r="D8948" s="146">
        <v>94810</v>
      </c>
      <c r="E8948" s="28">
        <f t="shared" si="1022"/>
        <v>0</v>
      </c>
      <c r="F8948" s="29">
        <v>0</v>
      </c>
      <c r="G8948" s="30">
        <f t="shared" si="1023"/>
        <v>0</v>
      </c>
      <c r="H8948" s="63">
        <f t="shared" si="1024"/>
        <v>87787.037037037036</v>
      </c>
      <c r="I8948" s="63"/>
      <c r="J8948" s="59"/>
    </row>
    <row r="8949" spans="1:10">
      <c r="A8949" s="144">
        <v>7</v>
      </c>
      <c r="B8949" s="145" t="s">
        <v>30</v>
      </c>
      <c r="C8949" s="34"/>
      <c r="D8949" s="146">
        <v>141396</v>
      </c>
      <c r="E8949" s="28">
        <f t="shared" si="1022"/>
        <v>0</v>
      </c>
      <c r="F8949" s="29">
        <v>0</v>
      </c>
      <c r="G8949" s="30">
        <f t="shared" si="1023"/>
        <v>0</v>
      </c>
      <c r="H8949" s="63">
        <f t="shared" si="1024"/>
        <v>130922.22222222222</v>
      </c>
      <c r="I8949" s="63"/>
      <c r="J8949" s="59"/>
    </row>
    <row r="8950" spans="1:10">
      <c r="A8950" s="144">
        <v>8</v>
      </c>
      <c r="B8950" s="145" t="s">
        <v>31</v>
      </c>
      <c r="C8950" s="26"/>
      <c r="D8950" s="146">
        <v>232931</v>
      </c>
      <c r="E8950" s="28">
        <f t="shared" si="1022"/>
        <v>0</v>
      </c>
      <c r="F8950" s="29">
        <v>0</v>
      </c>
      <c r="G8950" s="30">
        <f t="shared" si="1023"/>
        <v>0</v>
      </c>
      <c r="H8950" s="63">
        <f t="shared" si="1024"/>
        <v>215676.85185185182</v>
      </c>
      <c r="I8950" s="63"/>
      <c r="J8950" s="59"/>
    </row>
    <row r="8951" spans="1:10">
      <c r="A8951" s="144">
        <v>9</v>
      </c>
      <c r="B8951" s="148" t="s">
        <v>32</v>
      </c>
      <c r="C8951" s="26"/>
      <c r="D8951" s="146">
        <v>101534</v>
      </c>
      <c r="E8951" s="28">
        <f t="shared" si="1022"/>
        <v>0</v>
      </c>
      <c r="F8951" s="29">
        <v>0</v>
      </c>
      <c r="G8951" s="30">
        <f t="shared" si="1023"/>
        <v>0</v>
      </c>
      <c r="H8951" s="63">
        <f t="shared" si="1024"/>
        <v>94012.962962962964</v>
      </c>
      <c r="I8951" s="63"/>
      <c r="J8951" s="59"/>
    </row>
    <row r="8952" spans="1:10">
      <c r="A8952" s="144">
        <v>10</v>
      </c>
      <c r="B8952" s="148" t="s">
        <v>33</v>
      </c>
      <c r="C8952" s="37"/>
      <c r="D8952" s="147">
        <v>110148</v>
      </c>
      <c r="E8952" s="28">
        <f t="shared" si="1022"/>
        <v>0</v>
      </c>
      <c r="F8952" s="29">
        <v>0</v>
      </c>
      <c r="G8952" s="30">
        <f t="shared" si="1023"/>
        <v>0</v>
      </c>
      <c r="H8952" s="63">
        <f t="shared" si="1024"/>
        <v>101988.88888888888</v>
      </c>
      <c r="I8952" s="63"/>
      <c r="J8952" s="59"/>
    </row>
    <row r="8953" spans="1:10">
      <c r="A8953" s="144">
        <v>11</v>
      </c>
      <c r="B8953" s="145" t="s">
        <v>34</v>
      </c>
      <c r="C8953" s="37">
        <v>3</v>
      </c>
      <c r="D8953" s="146">
        <v>54198</v>
      </c>
      <c r="E8953" s="28">
        <f t="shared" si="1022"/>
        <v>162594</v>
      </c>
      <c r="F8953" s="29">
        <v>0</v>
      </c>
      <c r="G8953" s="30">
        <f t="shared" si="1023"/>
        <v>162594</v>
      </c>
      <c r="H8953" s="63">
        <f t="shared" si="1024"/>
        <v>50183.333333333328</v>
      </c>
      <c r="I8953" s="63"/>
      <c r="J8953" s="59">
        <f t="shared" ref="J8953:J8959" si="1025">H8953*C8954</f>
        <v>150550</v>
      </c>
    </row>
    <row r="8954" spans="1:10">
      <c r="A8954" s="144">
        <v>12</v>
      </c>
      <c r="B8954" s="145" t="s">
        <v>35</v>
      </c>
      <c r="C8954" s="37">
        <v>3</v>
      </c>
      <c r="D8954" s="146">
        <v>49680</v>
      </c>
      <c r="E8954" s="28">
        <f t="shared" si="1022"/>
        <v>149040</v>
      </c>
      <c r="F8954" s="29">
        <v>0</v>
      </c>
      <c r="G8954" s="30">
        <f t="shared" si="1023"/>
        <v>149040</v>
      </c>
      <c r="H8954" s="63">
        <f t="shared" si="1024"/>
        <v>46000</v>
      </c>
      <c r="I8954" s="63"/>
      <c r="J8954" s="59">
        <f t="shared" si="1025"/>
        <v>0</v>
      </c>
    </row>
    <row r="8955" spans="1:10">
      <c r="A8955" s="144">
        <v>13</v>
      </c>
      <c r="B8955" s="145" t="s">
        <v>36</v>
      </c>
      <c r="C8955" s="37"/>
      <c r="D8955" s="149">
        <v>64152</v>
      </c>
      <c r="E8955" s="28">
        <f t="shared" si="1022"/>
        <v>0</v>
      </c>
      <c r="F8955" s="29">
        <v>0</v>
      </c>
      <c r="G8955" s="30">
        <f t="shared" si="1023"/>
        <v>0</v>
      </c>
      <c r="H8955" s="63">
        <f t="shared" si="1024"/>
        <v>59399.999999999993</v>
      </c>
      <c r="I8955" s="63"/>
      <c r="J8955" s="59">
        <f t="shared" si="1025"/>
        <v>0</v>
      </c>
    </row>
    <row r="8956" spans="1:10">
      <c r="A8956" s="144">
        <v>14</v>
      </c>
      <c r="B8956" s="145" t="s">
        <v>37</v>
      </c>
      <c r="C8956" s="37"/>
      <c r="D8956" s="149">
        <v>65934</v>
      </c>
      <c r="E8956" s="28">
        <f t="shared" si="1022"/>
        <v>0</v>
      </c>
      <c r="F8956" s="29">
        <v>0</v>
      </c>
      <c r="G8956" s="30">
        <f t="shared" si="1023"/>
        <v>0</v>
      </c>
      <c r="H8956" s="63">
        <f t="shared" si="1024"/>
        <v>61049.999999999993</v>
      </c>
      <c r="I8956" s="63"/>
      <c r="J8956" s="59">
        <f t="shared" si="1025"/>
        <v>0</v>
      </c>
    </row>
    <row r="8957" spans="1:10">
      <c r="A8957" s="144">
        <v>15</v>
      </c>
      <c r="B8957" s="145" t="s">
        <v>38</v>
      </c>
      <c r="C8957" s="37"/>
      <c r="D8957" s="149">
        <v>76626</v>
      </c>
      <c r="E8957" s="28">
        <f t="shared" si="1022"/>
        <v>0</v>
      </c>
      <c r="F8957" s="124">
        <v>0</v>
      </c>
      <c r="G8957" s="30">
        <f t="shared" si="1023"/>
        <v>0</v>
      </c>
      <c r="H8957" s="63">
        <f t="shared" si="1024"/>
        <v>70950</v>
      </c>
      <c r="I8957" s="63"/>
      <c r="J8957" s="59">
        <f t="shared" si="1025"/>
        <v>0</v>
      </c>
    </row>
    <row r="8958" spans="1:10">
      <c r="A8958" s="144">
        <v>16</v>
      </c>
      <c r="B8958" s="145" t="s">
        <v>39</v>
      </c>
      <c r="C8958" s="37"/>
      <c r="D8958" s="149">
        <v>80190</v>
      </c>
      <c r="E8958" s="28">
        <f t="shared" si="1022"/>
        <v>0</v>
      </c>
      <c r="F8958" s="29">
        <v>0</v>
      </c>
      <c r="G8958" s="30">
        <f t="shared" si="1023"/>
        <v>0</v>
      </c>
      <c r="H8958" s="63">
        <f t="shared" si="1024"/>
        <v>74250</v>
      </c>
      <c r="I8958" s="63"/>
      <c r="J8958" s="59">
        <f t="shared" si="1025"/>
        <v>0</v>
      </c>
    </row>
    <row r="8959" spans="1:10">
      <c r="A8959" s="144">
        <v>17</v>
      </c>
      <c r="B8959" s="145" t="s">
        <v>40</v>
      </c>
      <c r="C8959" s="37"/>
      <c r="D8959" s="149">
        <v>113832</v>
      </c>
      <c r="E8959" s="28">
        <f t="shared" si="1022"/>
        <v>0</v>
      </c>
      <c r="F8959" s="29">
        <v>0</v>
      </c>
      <c r="G8959" s="30">
        <f t="shared" si="1023"/>
        <v>0</v>
      </c>
      <c r="H8959" s="63">
        <f t="shared" si="1024"/>
        <v>105400</v>
      </c>
      <c r="I8959" s="63"/>
      <c r="J8959" s="59">
        <f t="shared" si="1025"/>
        <v>0</v>
      </c>
    </row>
    <row r="8960" spans="1:10" ht="17.25">
      <c r="A8960" s="144">
        <v>18</v>
      </c>
      <c r="B8960" s="145" t="s">
        <v>41</v>
      </c>
      <c r="C8960" s="37"/>
      <c r="D8960" s="150">
        <v>98010</v>
      </c>
      <c r="E8960" s="28">
        <f t="shared" si="1022"/>
        <v>0</v>
      </c>
      <c r="F8960" s="29">
        <v>0</v>
      </c>
      <c r="G8960" s="30">
        <f t="shared" si="1023"/>
        <v>0</v>
      </c>
      <c r="H8960" s="63">
        <f t="shared" si="1024"/>
        <v>90750</v>
      </c>
      <c r="I8960" s="45"/>
      <c r="J8960" s="64"/>
    </row>
    <row r="8961" spans="1:10" ht="31.5">
      <c r="A8961" s="40"/>
      <c r="B8961" s="41" t="s">
        <v>42</v>
      </c>
      <c r="C8961" s="42">
        <f>SUM(C8943:C8960)</f>
        <v>12</v>
      </c>
      <c r="D8961" s="42"/>
      <c r="E8961" s="43">
        <f>SUM(E8943:E8960)</f>
        <v>909378</v>
      </c>
      <c r="F8961" s="43"/>
      <c r="G8961" s="44">
        <f>SUM(G8943:G8960)</f>
        <v>909378</v>
      </c>
      <c r="H8961" s="5"/>
      <c r="I8961" s="5"/>
      <c r="J8961" s="75">
        <f>J8960*0.08</f>
        <v>0</v>
      </c>
    </row>
    <row r="8962" spans="1:10" ht="31.5">
      <c r="A8962" s="46"/>
      <c r="B8962" s="47"/>
      <c r="C8962" s="48"/>
      <c r="D8962" s="48"/>
      <c r="E8962" s="49"/>
      <c r="F8962" s="49"/>
      <c r="G8962" s="151"/>
      <c r="H8962" s="6"/>
      <c r="I8962" s="6"/>
      <c r="J8962" s="76">
        <f>SUM(J8960:J8961)</f>
        <v>0</v>
      </c>
    </row>
    <row r="8963" spans="1:10" ht="18">
      <c r="A8963" s="283" t="s">
        <v>43</v>
      </c>
      <c r="B8963" s="283"/>
      <c r="C8963" s="284" t="s">
        <v>44</v>
      </c>
      <c r="D8963" s="284"/>
      <c r="E8963" s="54"/>
      <c r="F8963" s="54"/>
      <c r="G8963" s="55" t="s">
        <v>45</v>
      </c>
      <c r="H8963" s="141"/>
      <c r="I8963" s="141"/>
      <c r="J8963" s="141"/>
    </row>
    <row r="8966" spans="1:10" ht="15.75">
      <c r="A8966" s="279" t="s">
        <v>0</v>
      </c>
      <c r="B8966" s="279"/>
      <c r="C8966" s="279"/>
      <c r="D8966" s="279"/>
      <c r="E8966" s="279"/>
      <c r="F8966" s="279"/>
      <c r="G8966" s="279"/>
      <c r="H8966" s="141"/>
      <c r="I8966" s="141"/>
      <c r="J8966" s="141"/>
    </row>
    <row r="8967" spans="1:10" ht="15.75">
      <c r="A8967" s="279" t="s">
        <v>1</v>
      </c>
      <c r="B8967" s="279"/>
      <c r="C8967" s="279"/>
      <c r="D8967" s="279"/>
      <c r="E8967" s="279"/>
      <c r="F8967" s="279"/>
      <c r="G8967" s="279"/>
      <c r="H8967" s="1"/>
      <c r="I8967" s="1"/>
      <c r="J8967" s="71"/>
    </row>
    <row r="8968" spans="1:10" ht="15.75">
      <c r="A8968" s="279" t="s">
        <v>2</v>
      </c>
      <c r="B8968" s="279"/>
      <c r="C8968" s="279"/>
      <c r="D8968" s="279"/>
      <c r="E8968" s="279"/>
      <c r="F8968" s="279"/>
      <c r="G8968" s="279"/>
      <c r="H8968" s="1"/>
      <c r="I8968" s="1"/>
      <c r="J8968" s="71"/>
    </row>
    <row r="8969" spans="1:10" ht="15.75">
      <c r="A8969" s="279" t="s">
        <v>4</v>
      </c>
      <c r="B8969" s="279"/>
      <c r="C8969" s="279"/>
      <c r="D8969" s="279"/>
      <c r="E8969" s="279"/>
      <c r="F8969" s="279"/>
      <c r="G8969" s="279"/>
      <c r="H8969" s="1"/>
      <c r="I8969" s="1"/>
      <c r="J8969" s="71"/>
    </row>
    <row r="8970" spans="1:10" ht="27">
      <c r="A8970" s="280" t="s">
        <v>6</v>
      </c>
      <c r="B8970" s="280"/>
      <c r="C8970" s="280"/>
      <c r="D8970" s="280"/>
      <c r="E8970" s="280"/>
      <c r="F8970" s="280"/>
      <c r="G8970" s="280"/>
      <c r="H8970" s="2"/>
      <c r="I8970" s="2"/>
      <c r="J8970" s="72"/>
    </row>
    <row r="8971" spans="1:10" ht="27">
      <c r="A8971" s="142"/>
      <c r="B8971" s="142"/>
      <c r="C8971" s="281" t="s">
        <v>457</v>
      </c>
      <c r="D8971" s="281"/>
      <c r="E8971" s="281"/>
      <c r="F8971" s="281"/>
      <c r="G8971" s="281"/>
      <c r="H8971" s="68"/>
      <c r="I8971" s="68"/>
      <c r="J8971" s="71"/>
    </row>
    <row r="8972" spans="1:10" ht="15.75">
      <c r="A8972" s="11" t="s">
        <v>358</v>
      </c>
      <c r="B8972" s="12">
        <v>4138482428</v>
      </c>
      <c r="C8972" s="143"/>
      <c r="D8972" s="286"/>
      <c r="E8972" s="286"/>
      <c r="F8972" s="286"/>
      <c r="G8972" s="286"/>
      <c r="H8972" s="69" t="s">
        <v>161</v>
      </c>
      <c r="I8972" s="69"/>
      <c r="J8972" s="73"/>
    </row>
    <row r="8973" spans="1:10" ht="15.75">
      <c r="A8973" s="11" t="s">
        <v>9</v>
      </c>
      <c r="B8973" s="286" t="s">
        <v>965</v>
      </c>
      <c r="C8973" s="286"/>
      <c r="D8973" s="286"/>
      <c r="E8973" s="16"/>
      <c r="F8973" s="11"/>
      <c r="G8973" s="16"/>
      <c r="H8973" s="1"/>
      <c r="I8973" s="1"/>
      <c r="J8973" s="71"/>
    </row>
    <row r="8974" spans="1:10" ht="15.75">
      <c r="A8974" s="11" t="s">
        <v>11</v>
      </c>
      <c r="B8974" s="289" t="s">
        <v>802</v>
      </c>
      <c r="C8974" s="289"/>
      <c r="D8974" s="289"/>
      <c r="E8974" s="289"/>
      <c r="F8974" s="18"/>
      <c r="G8974" s="19"/>
      <c r="H8974" s="1"/>
      <c r="I8974" s="1"/>
      <c r="J8974" s="71"/>
    </row>
    <row r="8975" spans="1:10" ht="15.75">
      <c r="A8975" s="21" t="s">
        <v>14</v>
      </c>
      <c r="B8975" s="21" t="s">
        <v>16</v>
      </c>
      <c r="C8975" s="21"/>
      <c r="D8975" s="22" t="s">
        <v>18</v>
      </c>
      <c r="E8975" s="23" t="s">
        <v>19</v>
      </c>
      <c r="F8975" s="23" t="s">
        <v>20</v>
      </c>
      <c r="G8975" s="21" t="s">
        <v>21</v>
      </c>
      <c r="H8975" s="63"/>
      <c r="I8975" s="63"/>
      <c r="J8975" s="59">
        <f>H8975*C8976</f>
        <v>0</v>
      </c>
    </row>
    <row r="8976" spans="1:10">
      <c r="A8976" s="144">
        <v>1</v>
      </c>
      <c r="B8976" s="145" t="s">
        <v>23</v>
      </c>
      <c r="C8976" s="26">
        <v>3</v>
      </c>
      <c r="D8976" s="146">
        <v>79305</v>
      </c>
      <c r="E8976" s="28">
        <f t="shared" ref="E8976:E8993" si="1026">D8976*C8976</f>
        <v>237915</v>
      </c>
      <c r="F8976" s="29">
        <v>0</v>
      </c>
      <c r="G8976" s="30">
        <f t="shared" ref="G8976:G8993" si="1027">E8976-E8976*F8976</f>
        <v>237915</v>
      </c>
      <c r="H8976" s="63">
        <f t="shared" ref="H8976:H8993" si="1028">D8976/1.08</f>
        <v>73430.555555555547</v>
      </c>
      <c r="I8976" s="63"/>
      <c r="J8976" s="59">
        <f>H8976*C8977</f>
        <v>0</v>
      </c>
    </row>
    <row r="8977" spans="1:10">
      <c r="A8977" s="144">
        <v>2</v>
      </c>
      <c r="B8977" s="145" t="s">
        <v>25</v>
      </c>
      <c r="C8977" s="32"/>
      <c r="D8977" s="147">
        <v>128591</v>
      </c>
      <c r="E8977" s="28">
        <f t="shared" si="1026"/>
        <v>0</v>
      </c>
      <c r="F8977" s="29">
        <v>0</v>
      </c>
      <c r="G8977" s="30">
        <f t="shared" si="1027"/>
        <v>0</v>
      </c>
      <c r="H8977" s="63">
        <f t="shared" si="1028"/>
        <v>119065.74074074073</v>
      </c>
      <c r="I8977" s="63"/>
      <c r="J8977" s="59"/>
    </row>
    <row r="8978" spans="1:10">
      <c r="A8978" s="144">
        <v>3</v>
      </c>
      <c r="B8978" s="145" t="s">
        <v>26</v>
      </c>
      <c r="C8978" s="34"/>
      <c r="D8978" s="146">
        <v>60043</v>
      </c>
      <c r="E8978" s="28">
        <f t="shared" si="1026"/>
        <v>0</v>
      </c>
      <c r="F8978" s="29">
        <v>0</v>
      </c>
      <c r="G8978" s="30">
        <f t="shared" si="1027"/>
        <v>0</v>
      </c>
      <c r="H8978" s="63">
        <f t="shared" si="1028"/>
        <v>55595.370370370365</v>
      </c>
      <c r="I8978" s="63"/>
      <c r="J8978" s="59"/>
    </row>
    <row r="8979" spans="1:10">
      <c r="A8979" s="144">
        <v>4</v>
      </c>
      <c r="B8979" s="145" t="s">
        <v>27</v>
      </c>
      <c r="C8979" s="106"/>
      <c r="D8979" s="146">
        <v>115781</v>
      </c>
      <c r="E8979" s="28">
        <f t="shared" si="1026"/>
        <v>0</v>
      </c>
      <c r="F8979" s="29">
        <v>0</v>
      </c>
      <c r="G8979" s="30">
        <f t="shared" si="1027"/>
        <v>0</v>
      </c>
      <c r="H8979" s="63">
        <f t="shared" si="1028"/>
        <v>107204.62962962962</v>
      </c>
      <c r="I8979" s="63"/>
      <c r="J8979" s="59"/>
    </row>
    <row r="8980" spans="1:10">
      <c r="A8980" s="144">
        <v>5</v>
      </c>
      <c r="B8980" s="145" t="s">
        <v>28</v>
      </c>
      <c r="C8980" s="32">
        <v>5</v>
      </c>
      <c r="D8980" s="146">
        <v>119943</v>
      </c>
      <c r="E8980" s="28">
        <f t="shared" si="1026"/>
        <v>599715</v>
      </c>
      <c r="F8980" s="124">
        <v>0</v>
      </c>
      <c r="G8980" s="30">
        <f t="shared" si="1027"/>
        <v>599715</v>
      </c>
      <c r="H8980" s="63">
        <f t="shared" si="1028"/>
        <v>111058.33333333333</v>
      </c>
      <c r="I8980" s="63"/>
      <c r="J8980" s="59"/>
    </row>
    <row r="8981" spans="1:10">
      <c r="A8981" s="144">
        <v>6</v>
      </c>
      <c r="B8981" s="145" t="s">
        <v>29</v>
      </c>
      <c r="C8981" s="26"/>
      <c r="D8981" s="146">
        <v>94810</v>
      </c>
      <c r="E8981" s="28">
        <f t="shared" si="1026"/>
        <v>0</v>
      </c>
      <c r="F8981" s="29">
        <v>0</v>
      </c>
      <c r="G8981" s="30">
        <f t="shared" si="1027"/>
        <v>0</v>
      </c>
      <c r="H8981" s="63">
        <f t="shared" si="1028"/>
        <v>87787.037037037036</v>
      </c>
      <c r="I8981" s="63"/>
      <c r="J8981" s="59"/>
    </row>
    <row r="8982" spans="1:10">
      <c r="A8982" s="144">
        <v>7</v>
      </c>
      <c r="B8982" s="145" t="s">
        <v>30</v>
      </c>
      <c r="C8982" s="34"/>
      <c r="D8982" s="146">
        <v>141396</v>
      </c>
      <c r="E8982" s="28">
        <f t="shared" si="1026"/>
        <v>0</v>
      </c>
      <c r="F8982" s="29">
        <v>0</v>
      </c>
      <c r="G8982" s="30">
        <f t="shared" si="1027"/>
        <v>0</v>
      </c>
      <c r="H8982" s="63">
        <f t="shared" si="1028"/>
        <v>130922.22222222222</v>
      </c>
      <c r="I8982" s="63"/>
      <c r="J8982" s="59"/>
    </row>
    <row r="8983" spans="1:10">
      <c r="A8983" s="144">
        <v>8</v>
      </c>
      <c r="B8983" s="145" t="s">
        <v>31</v>
      </c>
      <c r="C8983" s="26"/>
      <c r="D8983" s="146">
        <v>232931</v>
      </c>
      <c r="E8983" s="28">
        <f t="shared" si="1026"/>
        <v>0</v>
      </c>
      <c r="F8983" s="29">
        <v>0</v>
      </c>
      <c r="G8983" s="30">
        <f t="shared" si="1027"/>
        <v>0</v>
      </c>
      <c r="H8983" s="63">
        <f t="shared" si="1028"/>
        <v>215676.85185185182</v>
      </c>
      <c r="I8983" s="63"/>
      <c r="J8983" s="59"/>
    </row>
    <row r="8984" spans="1:10">
      <c r="A8984" s="144">
        <v>9</v>
      </c>
      <c r="B8984" s="148" t="s">
        <v>32</v>
      </c>
      <c r="C8984" s="26"/>
      <c r="D8984" s="146">
        <v>101534</v>
      </c>
      <c r="E8984" s="28">
        <f t="shared" si="1026"/>
        <v>0</v>
      </c>
      <c r="F8984" s="29">
        <v>0</v>
      </c>
      <c r="G8984" s="30">
        <f t="shared" si="1027"/>
        <v>0</v>
      </c>
      <c r="H8984" s="63">
        <f t="shared" si="1028"/>
        <v>94012.962962962964</v>
      </c>
      <c r="I8984" s="63"/>
      <c r="J8984" s="59"/>
    </row>
    <row r="8985" spans="1:10">
      <c r="A8985" s="144">
        <v>10</v>
      </c>
      <c r="B8985" s="148" t="s">
        <v>33</v>
      </c>
      <c r="C8985" s="37"/>
      <c r="D8985" s="147">
        <v>110148</v>
      </c>
      <c r="E8985" s="28">
        <f t="shared" si="1026"/>
        <v>0</v>
      </c>
      <c r="F8985" s="29">
        <v>0</v>
      </c>
      <c r="G8985" s="30">
        <f t="shared" si="1027"/>
        <v>0</v>
      </c>
      <c r="H8985" s="63">
        <f t="shared" si="1028"/>
        <v>101988.88888888888</v>
      </c>
      <c r="I8985" s="63"/>
      <c r="J8985" s="59"/>
    </row>
    <row r="8986" spans="1:10">
      <c r="A8986" s="144">
        <v>11</v>
      </c>
      <c r="B8986" s="145" t="s">
        <v>34</v>
      </c>
      <c r="C8986" s="37"/>
      <c r="D8986" s="146">
        <v>54198</v>
      </c>
      <c r="E8986" s="28">
        <f t="shared" si="1026"/>
        <v>0</v>
      </c>
      <c r="F8986" s="29">
        <v>0</v>
      </c>
      <c r="G8986" s="30">
        <f t="shared" si="1027"/>
        <v>0</v>
      </c>
      <c r="H8986" s="63">
        <f t="shared" si="1028"/>
        <v>50183.333333333328</v>
      </c>
      <c r="I8986" s="63"/>
      <c r="J8986" s="59">
        <f t="shared" ref="J8986:J8992" si="1029">H8986*C8987</f>
        <v>0</v>
      </c>
    </row>
    <row r="8987" spans="1:10">
      <c r="A8987" s="144">
        <v>12</v>
      </c>
      <c r="B8987" s="145" t="s">
        <v>35</v>
      </c>
      <c r="C8987" s="37"/>
      <c r="D8987" s="146">
        <v>49680</v>
      </c>
      <c r="E8987" s="28">
        <f t="shared" si="1026"/>
        <v>0</v>
      </c>
      <c r="F8987" s="29">
        <v>0</v>
      </c>
      <c r="G8987" s="30">
        <f t="shared" si="1027"/>
        <v>0</v>
      </c>
      <c r="H8987" s="63">
        <f t="shared" si="1028"/>
        <v>46000</v>
      </c>
      <c r="I8987" s="63"/>
      <c r="J8987" s="59">
        <f t="shared" si="1029"/>
        <v>0</v>
      </c>
    </row>
    <row r="8988" spans="1:10">
      <c r="A8988" s="144">
        <v>13</v>
      </c>
      <c r="B8988" s="145" t="s">
        <v>36</v>
      </c>
      <c r="C8988" s="37"/>
      <c r="D8988" s="149">
        <v>64152</v>
      </c>
      <c r="E8988" s="28">
        <f t="shared" si="1026"/>
        <v>0</v>
      </c>
      <c r="F8988" s="29">
        <v>0</v>
      </c>
      <c r="G8988" s="30">
        <f t="shared" si="1027"/>
        <v>0</v>
      </c>
      <c r="H8988" s="63">
        <f t="shared" si="1028"/>
        <v>59399.999999999993</v>
      </c>
      <c r="I8988" s="63"/>
      <c r="J8988" s="59">
        <f t="shared" si="1029"/>
        <v>0</v>
      </c>
    </row>
    <row r="8989" spans="1:10">
      <c r="A8989" s="144">
        <v>14</v>
      </c>
      <c r="B8989" s="145" t="s">
        <v>37</v>
      </c>
      <c r="C8989" s="37"/>
      <c r="D8989" s="149">
        <v>65934</v>
      </c>
      <c r="E8989" s="28">
        <f t="shared" si="1026"/>
        <v>0</v>
      </c>
      <c r="F8989" s="29">
        <v>0</v>
      </c>
      <c r="G8989" s="30">
        <f t="shared" si="1027"/>
        <v>0</v>
      </c>
      <c r="H8989" s="63">
        <f t="shared" si="1028"/>
        <v>61049.999999999993</v>
      </c>
      <c r="I8989" s="63"/>
      <c r="J8989" s="59">
        <f t="shared" si="1029"/>
        <v>0</v>
      </c>
    </row>
    <row r="8990" spans="1:10">
      <c r="A8990" s="144">
        <v>15</v>
      </c>
      <c r="B8990" s="145" t="s">
        <v>38</v>
      </c>
      <c r="C8990" s="37"/>
      <c r="D8990" s="149">
        <v>76626</v>
      </c>
      <c r="E8990" s="28">
        <f t="shared" si="1026"/>
        <v>0</v>
      </c>
      <c r="F8990" s="124">
        <v>0</v>
      </c>
      <c r="G8990" s="30">
        <f t="shared" si="1027"/>
        <v>0</v>
      </c>
      <c r="H8990" s="63">
        <f t="shared" si="1028"/>
        <v>70950</v>
      </c>
      <c r="I8990" s="63"/>
      <c r="J8990" s="59">
        <f t="shared" si="1029"/>
        <v>0</v>
      </c>
    </row>
    <row r="8991" spans="1:10">
      <c r="A8991" s="144">
        <v>16</v>
      </c>
      <c r="B8991" s="145" t="s">
        <v>39</v>
      </c>
      <c r="C8991" s="37"/>
      <c r="D8991" s="149">
        <v>80190</v>
      </c>
      <c r="E8991" s="28">
        <f t="shared" si="1026"/>
        <v>0</v>
      </c>
      <c r="F8991" s="29">
        <v>0</v>
      </c>
      <c r="G8991" s="30">
        <f t="shared" si="1027"/>
        <v>0</v>
      </c>
      <c r="H8991" s="63">
        <f t="shared" si="1028"/>
        <v>74250</v>
      </c>
      <c r="I8991" s="63"/>
      <c r="J8991" s="59">
        <f t="shared" si="1029"/>
        <v>0</v>
      </c>
    </row>
    <row r="8992" spans="1:10">
      <c r="A8992" s="144">
        <v>17</v>
      </c>
      <c r="B8992" s="145" t="s">
        <v>40</v>
      </c>
      <c r="C8992" s="37"/>
      <c r="D8992" s="149">
        <v>113832</v>
      </c>
      <c r="E8992" s="28">
        <f t="shared" si="1026"/>
        <v>0</v>
      </c>
      <c r="F8992" s="29">
        <v>0</v>
      </c>
      <c r="G8992" s="30">
        <f t="shared" si="1027"/>
        <v>0</v>
      </c>
      <c r="H8992" s="63">
        <f t="shared" si="1028"/>
        <v>105400</v>
      </c>
      <c r="I8992" s="63"/>
      <c r="J8992" s="59">
        <f t="shared" si="1029"/>
        <v>0</v>
      </c>
    </row>
    <row r="8993" spans="1:10" ht="17.25">
      <c r="A8993" s="144">
        <v>18</v>
      </c>
      <c r="B8993" s="145" t="s">
        <v>41</v>
      </c>
      <c r="C8993" s="37"/>
      <c r="D8993" s="150">
        <v>98010</v>
      </c>
      <c r="E8993" s="28">
        <f t="shared" si="1026"/>
        <v>0</v>
      </c>
      <c r="F8993" s="29">
        <v>0</v>
      </c>
      <c r="G8993" s="30">
        <f t="shared" si="1027"/>
        <v>0</v>
      </c>
      <c r="H8993" s="63">
        <f t="shared" si="1028"/>
        <v>90750</v>
      </c>
      <c r="I8993" s="45"/>
      <c r="J8993" s="64"/>
    </row>
    <row r="8994" spans="1:10" ht="31.5">
      <c r="A8994" s="40"/>
      <c r="B8994" s="41" t="s">
        <v>42</v>
      </c>
      <c r="C8994" s="42">
        <f>SUM(C8976:C8993)</f>
        <v>8</v>
      </c>
      <c r="D8994" s="42"/>
      <c r="E8994" s="43">
        <f>SUM(E8976:E8993)</f>
        <v>837630</v>
      </c>
      <c r="F8994" s="43"/>
      <c r="G8994" s="44">
        <f>SUM(G8976:G8993)</f>
        <v>837630</v>
      </c>
      <c r="H8994" s="5"/>
      <c r="I8994" s="5"/>
      <c r="J8994" s="75">
        <f>J8993*0.08</f>
        <v>0</v>
      </c>
    </row>
    <row r="8995" spans="1:10" ht="31.5">
      <c r="A8995" s="46"/>
      <c r="B8995" s="47"/>
      <c r="C8995" s="48"/>
      <c r="D8995" s="48"/>
      <c r="E8995" s="49"/>
      <c r="F8995" s="49"/>
      <c r="G8995" s="151"/>
      <c r="H8995" s="6"/>
      <c r="I8995" s="6"/>
      <c r="J8995" s="76">
        <f>SUM(J8993:J8994)</f>
        <v>0</v>
      </c>
    </row>
    <row r="8996" spans="1:10" ht="18">
      <c r="A8996" s="283" t="s">
        <v>43</v>
      </c>
      <c r="B8996" s="283"/>
      <c r="C8996" s="284" t="s">
        <v>44</v>
      </c>
      <c r="D8996" s="284"/>
      <c r="E8996" s="54"/>
      <c r="F8996" s="54"/>
      <c r="G8996" s="55" t="s">
        <v>45</v>
      </c>
      <c r="H8996" s="141"/>
      <c r="I8996" s="141"/>
      <c r="J8996" s="141"/>
    </row>
    <row r="8999" spans="1:10" ht="15.75">
      <c r="A8999" s="279" t="s">
        <v>0</v>
      </c>
      <c r="B8999" s="279"/>
      <c r="C8999" s="279"/>
      <c r="D8999" s="279"/>
      <c r="E8999" s="279"/>
      <c r="F8999" s="279"/>
      <c r="G8999" s="279"/>
      <c r="H8999" s="141"/>
      <c r="I8999" s="141"/>
      <c r="J8999" s="141"/>
    </row>
    <row r="9000" spans="1:10" ht="15.75">
      <c r="A9000" s="279" t="s">
        <v>1</v>
      </c>
      <c r="B9000" s="279"/>
      <c r="C9000" s="279"/>
      <c r="D9000" s="279"/>
      <c r="E9000" s="279"/>
      <c r="F9000" s="279"/>
      <c r="G9000" s="279"/>
      <c r="H9000" s="1"/>
      <c r="I9000" s="1"/>
      <c r="J9000" s="71"/>
    </row>
    <row r="9001" spans="1:10" ht="15.75">
      <c r="A9001" s="279" t="s">
        <v>2</v>
      </c>
      <c r="B9001" s="279"/>
      <c r="C9001" s="279"/>
      <c r="D9001" s="279"/>
      <c r="E9001" s="279"/>
      <c r="F9001" s="279"/>
      <c r="G9001" s="279"/>
      <c r="H9001" s="1"/>
      <c r="I9001" s="1"/>
      <c r="J9001" s="71"/>
    </row>
    <row r="9002" spans="1:10" ht="15.75">
      <c r="A9002" s="279" t="s">
        <v>4</v>
      </c>
      <c r="B9002" s="279"/>
      <c r="C9002" s="279"/>
      <c r="D9002" s="279"/>
      <c r="E9002" s="279"/>
      <c r="F9002" s="279"/>
      <c r="G9002" s="279"/>
      <c r="H9002" s="1"/>
      <c r="I9002" s="1"/>
      <c r="J9002" s="71"/>
    </row>
    <row r="9003" spans="1:10" ht="27">
      <c r="A9003" s="280" t="s">
        <v>6</v>
      </c>
      <c r="B9003" s="280"/>
      <c r="C9003" s="280"/>
      <c r="D9003" s="280"/>
      <c r="E9003" s="280"/>
      <c r="F9003" s="280"/>
      <c r="G9003" s="280"/>
      <c r="H9003" s="2"/>
      <c r="I9003" s="2"/>
      <c r="J9003" s="72"/>
    </row>
    <row r="9004" spans="1:10" ht="27">
      <c r="A9004" s="142"/>
      <c r="B9004" s="142"/>
      <c r="C9004" s="281" t="s">
        <v>457</v>
      </c>
      <c r="D9004" s="281"/>
      <c r="E9004" s="281"/>
      <c r="F9004" s="281"/>
      <c r="G9004" s="281"/>
      <c r="H9004" s="68"/>
      <c r="I9004" s="68"/>
      <c r="J9004" s="71"/>
    </row>
    <row r="9005" spans="1:10" ht="15.75">
      <c r="A9005" s="11" t="s">
        <v>358</v>
      </c>
      <c r="B9005" s="12">
        <v>4138471475</v>
      </c>
      <c r="C9005" s="143"/>
      <c r="D9005" s="286"/>
      <c r="E9005" s="286"/>
      <c r="F9005" s="286"/>
      <c r="G9005" s="286"/>
      <c r="H9005" s="69" t="s">
        <v>161</v>
      </c>
      <c r="I9005" s="69"/>
      <c r="J9005" s="73"/>
    </row>
    <row r="9006" spans="1:10" ht="15.75">
      <c r="A9006" s="11" t="s">
        <v>9</v>
      </c>
      <c r="B9006" s="286" t="s">
        <v>966</v>
      </c>
      <c r="C9006" s="286"/>
      <c r="D9006" s="286"/>
      <c r="E9006" s="16"/>
      <c r="F9006" s="11"/>
      <c r="G9006" s="16"/>
      <c r="H9006" s="1"/>
      <c r="I9006" s="1"/>
      <c r="J9006" s="71"/>
    </row>
    <row r="9007" spans="1:10" ht="15.75">
      <c r="A9007" s="11" t="s">
        <v>11</v>
      </c>
      <c r="B9007" s="289" t="s">
        <v>802</v>
      </c>
      <c r="C9007" s="289"/>
      <c r="D9007" s="289"/>
      <c r="E9007" s="289"/>
      <c r="F9007" s="18"/>
      <c r="G9007" s="19"/>
      <c r="H9007" s="1"/>
      <c r="I9007" s="1"/>
      <c r="J9007" s="71"/>
    </row>
    <row r="9008" spans="1:10" ht="15.75">
      <c r="A9008" s="21" t="s">
        <v>14</v>
      </c>
      <c r="B9008" s="21" t="s">
        <v>16</v>
      </c>
      <c r="C9008" s="21"/>
      <c r="D9008" s="22" t="s">
        <v>18</v>
      </c>
      <c r="E9008" s="23" t="s">
        <v>19</v>
      </c>
      <c r="F9008" s="23" t="s">
        <v>20</v>
      </c>
      <c r="G9008" s="21" t="s">
        <v>21</v>
      </c>
      <c r="H9008" s="63"/>
      <c r="I9008" s="63"/>
      <c r="J9008" s="59">
        <f>H9008*C9009</f>
        <v>0</v>
      </c>
    </row>
    <row r="9009" spans="1:10">
      <c r="A9009" s="144">
        <v>1</v>
      </c>
      <c r="B9009" s="145" t="s">
        <v>23</v>
      </c>
      <c r="C9009" s="26">
        <v>5</v>
      </c>
      <c r="D9009" s="146">
        <v>79305</v>
      </c>
      <c r="E9009" s="28">
        <f t="shared" ref="E9009:E9026" si="1030">D9009*C9009</f>
        <v>396525</v>
      </c>
      <c r="F9009" s="29">
        <v>0</v>
      </c>
      <c r="G9009" s="30">
        <f t="shared" ref="G9009:G9026" si="1031">E9009-E9009*F9009</f>
        <v>396525</v>
      </c>
      <c r="H9009" s="63">
        <f t="shared" ref="H9009:H9026" si="1032">D9009/1.08</f>
        <v>73430.555555555547</v>
      </c>
      <c r="I9009" s="63"/>
      <c r="J9009" s="59">
        <f>H9009*C9010</f>
        <v>0</v>
      </c>
    </row>
    <row r="9010" spans="1:10">
      <c r="A9010" s="144">
        <v>2</v>
      </c>
      <c r="B9010" s="145" t="s">
        <v>25</v>
      </c>
      <c r="C9010" s="32"/>
      <c r="D9010" s="147">
        <v>128591</v>
      </c>
      <c r="E9010" s="28">
        <f t="shared" si="1030"/>
        <v>0</v>
      </c>
      <c r="F9010" s="29">
        <v>0</v>
      </c>
      <c r="G9010" s="30">
        <f t="shared" si="1031"/>
        <v>0</v>
      </c>
      <c r="H9010" s="63">
        <f t="shared" si="1032"/>
        <v>119065.74074074073</v>
      </c>
      <c r="I9010" s="63"/>
      <c r="J9010" s="59"/>
    </row>
    <row r="9011" spans="1:10">
      <c r="A9011" s="144">
        <v>3</v>
      </c>
      <c r="B9011" s="145" t="s">
        <v>26</v>
      </c>
      <c r="C9011" s="34">
        <v>5</v>
      </c>
      <c r="D9011" s="146">
        <v>60043</v>
      </c>
      <c r="E9011" s="28">
        <f t="shared" si="1030"/>
        <v>300215</v>
      </c>
      <c r="F9011" s="29">
        <v>0</v>
      </c>
      <c r="G9011" s="30">
        <f t="shared" si="1031"/>
        <v>300215</v>
      </c>
      <c r="H9011" s="63">
        <f t="shared" si="1032"/>
        <v>55595.370370370365</v>
      </c>
      <c r="I9011" s="63"/>
      <c r="J9011" s="59"/>
    </row>
    <row r="9012" spans="1:10">
      <c r="A9012" s="144">
        <v>4</v>
      </c>
      <c r="B9012" s="145" t="s">
        <v>27</v>
      </c>
      <c r="C9012" s="106"/>
      <c r="D9012" s="146">
        <v>115781</v>
      </c>
      <c r="E9012" s="28">
        <f t="shared" si="1030"/>
        <v>0</v>
      </c>
      <c r="F9012" s="29">
        <v>0</v>
      </c>
      <c r="G9012" s="30">
        <f t="shared" si="1031"/>
        <v>0</v>
      </c>
      <c r="H9012" s="63">
        <f t="shared" si="1032"/>
        <v>107204.62962962962</v>
      </c>
      <c r="I9012" s="63"/>
      <c r="J9012" s="59"/>
    </row>
    <row r="9013" spans="1:10">
      <c r="A9013" s="144">
        <v>5</v>
      </c>
      <c r="B9013" s="145" t="s">
        <v>28</v>
      </c>
      <c r="C9013" s="32">
        <v>10</v>
      </c>
      <c r="D9013" s="146">
        <v>119943</v>
      </c>
      <c r="E9013" s="28">
        <f t="shared" si="1030"/>
        <v>1199430</v>
      </c>
      <c r="F9013" s="124">
        <v>0</v>
      </c>
      <c r="G9013" s="30">
        <f t="shared" si="1031"/>
        <v>1199430</v>
      </c>
      <c r="H9013" s="63">
        <f t="shared" si="1032"/>
        <v>111058.33333333333</v>
      </c>
      <c r="I9013" s="63"/>
      <c r="J9013" s="59"/>
    </row>
    <row r="9014" spans="1:10">
      <c r="A9014" s="144">
        <v>6</v>
      </c>
      <c r="B9014" s="145" t="s">
        <v>29</v>
      </c>
      <c r="C9014" s="26">
        <v>5</v>
      </c>
      <c r="D9014" s="146">
        <v>94810</v>
      </c>
      <c r="E9014" s="28">
        <f t="shared" si="1030"/>
        <v>474050</v>
      </c>
      <c r="F9014" s="29">
        <v>0</v>
      </c>
      <c r="G9014" s="30">
        <f t="shared" si="1031"/>
        <v>474050</v>
      </c>
      <c r="H9014" s="63">
        <f t="shared" si="1032"/>
        <v>87787.037037037036</v>
      </c>
      <c r="I9014" s="63"/>
      <c r="J9014" s="59"/>
    </row>
    <row r="9015" spans="1:10">
      <c r="A9015" s="144">
        <v>7</v>
      </c>
      <c r="B9015" s="145" t="s">
        <v>30</v>
      </c>
      <c r="C9015" s="34"/>
      <c r="D9015" s="146">
        <v>141396</v>
      </c>
      <c r="E9015" s="28">
        <f t="shared" si="1030"/>
        <v>0</v>
      </c>
      <c r="F9015" s="29">
        <v>0</v>
      </c>
      <c r="G9015" s="30">
        <f t="shared" si="1031"/>
        <v>0</v>
      </c>
      <c r="H9015" s="63">
        <f t="shared" si="1032"/>
        <v>130922.22222222222</v>
      </c>
      <c r="I9015" s="63"/>
      <c r="J9015" s="59"/>
    </row>
    <row r="9016" spans="1:10">
      <c r="A9016" s="144">
        <v>8</v>
      </c>
      <c r="B9016" s="145" t="s">
        <v>31</v>
      </c>
      <c r="C9016" s="26"/>
      <c r="D9016" s="146">
        <v>232931</v>
      </c>
      <c r="E9016" s="28">
        <f t="shared" si="1030"/>
        <v>0</v>
      </c>
      <c r="F9016" s="29">
        <v>0</v>
      </c>
      <c r="G9016" s="30">
        <f t="shared" si="1031"/>
        <v>0</v>
      </c>
      <c r="H9016" s="63">
        <f t="shared" si="1032"/>
        <v>215676.85185185182</v>
      </c>
      <c r="I9016" s="63"/>
      <c r="J9016" s="59"/>
    </row>
    <row r="9017" spans="1:10">
      <c r="A9017" s="144">
        <v>9</v>
      </c>
      <c r="B9017" s="148" t="s">
        <v>32</v>
      </c>
      <c r="C9017" s="26"/>
      <c r="D9017" s="146">
        <v>101534</v>
      </c>
      <c r="E9017" s="28">
        <f t="shared" si="1030"/>
        <v>0</v>
      </c>
      <c r="F9017" s="29">
        <v>0</v>
      </c>
      <c r="G9017" s="30">
        <f t="shared" si="1031"/>
        <v>0</v>
      </c>
      <c r="H9017" s="63">
        <f t="shared" si="1032"/>
        <v>94012.962962962964</v>
      </c>
      <c r="I9017" s="63"/>
      <c r="J9017" s="59"/>
    </row>
    <row r="9018" spans="1:10">
      <c r="A9018" s="144">
        <v>10</v>
      </c>
      <c r="B9018" s="148" t="s">
        <v>33</v>
      </c>
      <c r="C9018" s="37"/>
      <c r="D9018" s="147">
        <v>110148</v>
      </c>
      <c r="E9018" s="28">
        <f t="shared" si="1030"/>
        <v>0</v>
      </c>
      <c r="F9018" s="29">
        <v>0</v>
      </c>
      <c r="G9018" s="30">
        <f t="shared" si="1031"/>
        <v>0</v>
      </c>
      <c r="H9018" s="63">
        <f t="shared" si="1032"/>
        <v>101988.88888888888</v>
      </c>
      <c r="I9018" s="63"/>
      <c r="J9018" s="59"/>
    </row>
    <row r="9019" spans="1:10">
      <c r="A9019" s="144">
        <v>11</v>
      </c>
      <c r="B9019" s="145" t="s">
        <v>34</v>
      </c>
      <c r="C9019" s="37">
        <v>5</v>
      </c>
      <c r="D9019" s="146">
        <v>54198</v>
      </c>
      <c r="E9019" s="28">
        <f t="shared" si="1030"/>
        <v>270990</v>
      </c>
      <c r="F9019" s="29">
        <v>0</v>
      </c>
      <c r="G9019" s="30">
        <f t="shared" si="1031"/>
        <v>270990</v>
      </c>
      <c r="H9019" s="63">
        <f t="shared" si="1032"/>
        <v>50183.333333333328</v>
      </c>
      <c r="I9019" s="63"/>
      <c r="J9019" s="59">
        <f t="shared" ref="J9019:J9025" si="1033">H9019*C9020</f>
        <v>0</v>
      </c>
    </row>
    <row r="9020" spans="1:10">
      <c r="A9020" s="144">
        <v>12</v>
      </c>
      <c r="B9020" s="145" t="s">
        <v>35</v>
      </c>
      <c r="C9020" s="37"/>
      <c r="D9020" s="146">
        <v>49680</v>
      </c>
      <c r="E9020" s="28">
        <f t="shared" si="1030"/>
        <v>0</v>
      </c>
      <c r="F9020" s="29">
        <v>0</v>
      </c>
      <c r="G9020" s="30">
        <f t="shared" si="1031"/>
        <v>0</v>
      </c>
      <c r="H9020" s="63">
        <f t="shared" si="1032"/>
        <v>46000</v>
      </c>
      <c r="I9020" s="63"/>
      <c r="J9020" s="59">
        <f t="shared" si="1033"/>
        <v>0</v>
      </c>
    </row>
    <row r="9021" spans="1:10">
      <c r="A9021" s="144">
        <v>13</v>
      </c>
      <c r="B9021" s="145" t="s">
        <v>36</v>
      </c>
      <c r="C9021" s="37"/>
      <c r="D9021" s="149">
        <v>64152</v>
      </c>
      <c r="E9021" s="28">
        <f t="shared" si="1030"/>
        <v>0</v>
      </c>
      <c r="F9021" s="29">
        <v>0</v>
      </c>
      <c r="G9021" s="30">
        <f t="shared" si="1031"/>
        <v>0</v>
      </c>
      <c r="H9021" s="63">
        <f t="shared" si="1032"/>
        <v>59399.999999999993</v>
      </c>
      <c r="I9021" s="63"/>
      <c r="J9021" s="59">
        <f t="shared" si="1033"/>
        <v>0</v>
      </c>
    </row>
    <row r="9022" spans="1:10">
      <c r="A9022" s="144">
        <v>14</v>
      </c>
      <c r="B9022" s="145" t="s">
        <v>37</v>
      </c>
      <c r="C9022" s="37"/>
      <c r="D9022" s="149">
        <v>65934</v>
      </c>
      <c r="E9022" s="28">
        <f t="shared" si="1030"/>
        <v>0</v>
      </c>
      <c r="F9022" s="29">
        <v>0</v>
      </c>
      <c r="G9022" s="30">
        <f t="shared" si="1031"/>
        <v>0</v>
      </c>
      <c r="H9022" s="63">
        <f t="shared" si="1032"/>
        <v>61049.999999999993</v>
      </c>
      <c r="I9022" s="63"/>
      <c r="J9022" s="59">
        <f t="shared" si="1033"/>
        <v>0</v>
      </c>
    </row>
    <row r="9023" spans="1:10">
      <c r="A9023" s="144">
        <v>15</v>
      </c>
      <c r="B9023" s="145" t="s">
        <v>38</v>
      </c>
      <c r="C9023" s="37"/>
      <c r="D9023" s="149">
        <v>76626</v>
      </c>
      <c r="E9023" s="28">
        <f t="shared" si="1030"/>
        <v>0</v>
      </c>
      <c r="F9023" s="124">
        <v>0</v>
      </c>
      <c r="G9023" s="30">
        <f t="shared" si="1031"/>
        <v>0</v>
      </c>
      <c r="H9023" s="63">
        <f t="shared" si="1032"/>
        <v>70950</v>
      </c>
      <c r="I9023" s="63"/>
      <c r="J9023" s="59">
        <f t="shared" si="1033"/>
        <v>0</v>
      </c>
    </row>
    <row r="9024" spans="1:10">
      <c r="A9024" s="144">
        <v>16</v>
      </c>
      <c r="B9024" s="145" t="s">
        <v>39</v>
      </c>
      <c r="C9024" s="37"/>
      <c r="D9024" s="149">
        <v>80190</v>
      </c>
      <c r="E9024" s="28">
        <f t="shared" si="1030"/>
        <v>0</v>
      </c>
      <c r="F9024" s="29">
        <v>0</v>
      </c>
      <c r="G9024" s="30">
        <f t="shared" si="1031"/>
        <v>0</v>
      </c>
      <c r="H9024" s="63">
        <f t="shared" si="1032"/>
        <v>74250</v>
      </c>
      <c r="I9024" s="63"/>
      <c r="J9024" s="59">
        <f t="shared" si="1033"/>
        <v>0</v>
      </c>
    </row>
    <row r="9025" spans="1:10">
      <c r="A9025" s="144">
        <v>17</v>
      </c>
      <c r="B9025" s="145" t="s">
        <v>40</v>
      </c>
      <c r="C9025" s="37"/>
      <c r="D9025" s="149">
        <v>113832</v>
      </c>
      <c r="E9025" s="28">
        <f t="shared" si="1030"/>
        <v>0</v>
      </c>
      <c r="F9025" s="29">
        <v>0</v>
      </c>
      <c r="G9025" s="30">
        <f t="shared" si="1031"/>
        <v>0</v>
      </c>
      <c r="H9025" s="63">
        <f t="shared" si="1032"/>
        <v>105400</v>
      </c>
      <c r="I9025" s="63"/>
      <c r="J9025" s="59">
        <f t="shared" si="1033"/>
        <v>0</v>
      </c>
    </row>
    <row r="9026" spans="1:10" ht="17.25">
      <c r="A9026" s="144">
        <v>18</v>
      </c>
      <c r="B9026" s="145" t="s">
        <v>41</v>
      </c>
      <c r="C9026" s="37"/>
      <c r="D9026" s="150">
        <v>98010</v>
      </c>
      <c r="E9026" s="28">
        <f t="shared" si="1030"/>
        <v>0</v>
      </c>
      <c r="F9026" s="29">
        <v>0</v>
      </c>
      <c r="G9026" s="30">
        <f t="shared" si="1031"/>
        <v>0</v>
      </c>
      <c r="H9026" s="63">
        <f t="shared" si="1032"/>
        <v>90750</v>
      </c>
      <c r="I9026" s="45"/>
      <c r="J9026" s="64"/>
    </row>
    <row r="9027" spans="1:10" ht="31.5">
      <c r="A9027" s="40"/>
      <c r="B9027" s="41" t="s">
        <v>42</v>
      </c>
      <c r="C9027" s="42">
        <f>SUM(C9009:C9026)</f>
        <v>30</v>
      </c>
      <c r="D9027" s="42"/>
      <c r="E9027" s="43">
        <f>SUM(E9009:E9026)</f>
        <v>2641210</v>
      </c>
      <c r="F9027" s="43"/>
      <c r="G9027" s="44">
        <f>SUM(G9009:G9026)</f>
        <v>2641210</v>
      </c>
      <c r="H9027" s="5"/>
      <c r="I9027" s="5"/>
      <c r="J9027" s="75">
        <f>J9026*0.08</f>
        <v>0</v>
      </c>
    </row>
    <row r="9028" spans="1:10" ht="31.5">
      <c r="A9028" s="46"/>
      <c r="B9028" s="47"/>
      <c r="C9028" s="48"/>
      <c r="D9028" s="48"/>
      <c r="E9028" s="49"/>
      <c r="F9028" s="49"/>
      <c r="G9028" s="151"/>
      <c r="H9028" s="6"/>
      <c r="I9028" s="6"/>
      <c r="J9028" s="76">
        <f>SUM(J9026:J9027)</f>
        <v>0</v>
      </c>
    </row>
    <row r="9029" spans="1:10" ht="18">
      <c r="A9029" s="283" t="s">
        <v>43</v>
      </c>
      <c r="B9029" s="283"/>
      <c r="C9029" s="284" t="s">
        <v>44</v>
      </c>
      <c r="D9029" s="284"/>
      <c r="E9029" s="54"/>
      <c r="F9029" s="54"/>
      <c r="G9029" s="55" t="s">
        <v>45</v>
      </c>
      <c r="H9029" s="141"/>
      <c r="I9029" s="141"/>
      <c r="J9029" s="141"/>
    </row>
    <row r="9032" spans="1:10" ht="15.75">
      <c r="A9032" s="279" t="s">
        <v>0</v>
      </c>
      <c r="B9032" s="279"/>
      <c r="C9032" s="279"/>
      <c r="D9032" s="279"/>
      <c r="E9032" s="279"/>
      <c r="F9032" s="279"/>
      <c r="G9032" s="279"/>
      <c r="H9032" s="141"/>
      <c r="I9032" s="141"/>
      <c r="J9032" s="141"/>
    </row>
    <row r="9033" spans="1:10" ht="15.75">
      <c r="A9033" s="279" t="s">
        <v>1</v>
      </c>
      <c r="B9033" s="279"/>
      <c r="C9033" s="279"/>
      <c r="D9033" s="279"/>
      <c r="E9033" s="279"/>
      <c r="F9033" s="279"/>
      <c r="G9033" s="279"/>
      <c r="H9033" s="1"/>
      <c r="I9033" s="1"/>
      <c r="J9033" s="71"/>
    </row>
    <row r="9034" spans="1:10" ht="15.75">
      <c r="A9034" s="279" t="s">
        <v>2</v>
      </c>
      <c r="B9034" s="279"/>
      <c r="C9034" s="279"/>
      <c r="D9034" s="279"/>
      <c r="E9034" s="279"/>
      <c r="F9034" s="279"/>
      <c r="G9034" s="279"/>
      <c r="H9034" s="1"/>
      <c r="I9034" s="1"/>
      <c r="J9034" s="71"/>
    </row>
    <row r="9035" spans="1:10" ht="15.75">
      <c r="A9035" s="279" t="s">
        <v>4</v>
      </c>
      <c r="B9035" s="279"/>
      <c r="C9035" s="279"/>
      <c r="D9035" s="279"/>
      <c r="E9035" s="279"/>
      <c r="F9035" s="279"/>
      <c r="G9035" s="279"/>
      <c r="H9035" s="1"/>
      <c r="I9035" s="1"/>
      <c r="J9035" s="71"/>
    </row>
    <row r="9036" spans="1:10" ht="27">
      <c r="A9036" s="280" t="s">
        <v>6</v>
      </c>
      <c r="B9036" s="280"/>
      <c r="C9036" s="280"/>
      <c r="D9036" s="280"/>
      <c r="E9036" s="280"/>
      <c r="F9036" s="280"/>
      <c r="G9036" s="280"/>
      <c r="H9036" s="2"/>
      <c r="I9036" s="2"/>
      <c r="J9036" s="72"/>
    </row>
    <row r="9037" spans="1:10" ht="27">
      <c r="A9037" s="142"/>
      <c r="B9037" s="142"/>
      <c r="C9037" s="281" t="s">
        <v>457</v>
      </c>
      <c r="D9037" s="281"/>
      <c r="E9037" s="281"/>
      <c r="F9037" s="281"/>
      <c r="G9037" s="281"/>
      <c r="H9037" s="68"/>
      <c r="I9037" s="68"/>
      <c r="J9037" s="71"/>
    </row>
    <row r="9038" spans="1:10" ht="15.75">
      <c r="A9038" s="11" t="s">
        <v>358</v>
      </c>
      <c r="B9038" s="12">
        <v>4138497376</v>
      </c>
      <c r="C9038" s="143"/>
      <c r="D9038" s="286"/>
      <c r="E9038" s="286"/>
      <c r="F9038" s="286"/>
      <c r="G9038" s="286"/>
      <c r="H9038" s="69" t="s">
        <v>161</v>
      </c>
      <c r="I9038" s="69"/>
      <c r="J9038" s="73"/>
    </row>
    <row r="9039" spans="1:10" ht="15.75">
      <c r="A9039" s="11" t="s">
        <v>9</v>
      </c>
      <c r="B9039" s="286" t="s">
        <v>967</v>
      </c>
      <c r="C9039" s="286"/>
      <c r="D9039" s="286"/>
      <c r="E9039" s="16"/>
      <c r="F9039" s="11"/>
      <c r="G9039" s="16"/>
      <c r="H9039" s="1"/>
      <c r="I9039" s="1"/>
      <c r="J9039" s="71"/>
    </row>
    <row r="9040" spans="1:10" ht="15.75">
      <c r="A9040" s="11" t="s">
        <v>11</v>
      </c>
      <c r="B9040" s="289" t="s">
        <v>957</v>
      </c>
      <c r="C9040" s="289"/>
      <c r="D9040" s="289"/>
      <c r="E9040" s="289"/>
      <c r="F9040" s="18"/>
      <c r="G9040" s="19"/>
      <c r="H9040" s="1"/>
      <c r="I9040" s="1"/>
      <c r="J9040" s="71"/>
    </row>
    <row r="9041" spans="1:10" ht="15.75">
      <c r="A9041" s="21" t="s">
        <v>14</v>
      </c>
      <c r="B9041" s="21" t="s">
        <v>16</v>
      </c>
      <c r="C9041" s="21"/>
      <c r="D9041" s="22" t="s">
        <v>18</v>
      </c>
      <c r="E9041" s="23" t="s">
        <v>19</v>
      </c>
      <c r="F9041" s="23" t="s">
        <v>20</v>
      </c>
      <c r="G9041" s="21" t="s">
        <v>21</v>
      </c>
      <c r="H9041" s="63"/>
      <c r="I9041" s="63"/>
      <c r="J9041" s="59">
        <f>H9041*C9042</f>
        <v>0</v>
      </c>
    </row>
    <row r="9042" spans="1:10">
      <c r="A9042" s="144">
        <v>1</v>
      </c>
      <c r="B9042" s="145" t="s">
        <v>23</v>
      </c>
      <c r="C9042" s="26"/>
      <c r="D9042" s="146">
        <v>79305</v>
      </c>
      <c r="E9042" s="28">
        <f t="shared" ref="E9042:E9059" si="1034">D9042*C9042</f>
        <v>0</v>
      </c>
      <c r="F9042" s="29">
        <v>0</v>
      </c>
      <c r="G9042" s="30">
        <f t="shared" ref="G9042:G9059" si="1035">E9042-E9042*F9042</f>
        <v>0</v>
      </c>
      <c r="H9042" s="63">
        <f t="shared" ref="H9042:H9059" si="1036">D9042/1.08</f>
        <v>73430.555555555547</v>
      </c>
      <c r="I9042" s="63"/>
      <c r="J9042" s="59">
        <f>H9042*C9043</f>
        <v>0</v>
      </c>
    </row>
    <row r="9043" spans="1:10">
      <c r="A9043" s="144">
        <v>2</v>
      </c>
      <c r="B9043" s="145" t="s">
        <v>25</v>
      </c>
      <c r="C9043" s="32"/>
      <c r="D9043" s="147">
        <v>128591</v>
      </c>
      <c r="E9043" s="28">
        <f t="shared" si="1034"/>
        <v>0</v>
      </c>
      <c r="F9043" s="29">
        <v>0</v>
      </c>
      <c r="G9043" s="30">
        <f t="shared" si="1035"/>
        <v>0</v>
      </c>
      <c r="H9043" s="63">
        <f t="shared" si="1036"/>
        <v>119065.74074074073</v>
      </c>
      <c r="I9043" s="63"/>
      <c r="J9043" s="59"/>
    </row>
    <row r="9044" spans="1:10">
      <c r="A9044" s="144">
        <v>3</v>
      </c>
      <c r="B9044" s="145" t="s">
        <v>26</v>
      </c>
      <c r="C9044" s="34"/>
      <c r="D9044" s="146">
        <v>60043</v>
      </c>
      <c r="E9044" s="28">
        <f t="shared" si="1034"/>
        <v>0</v>
      </c>
      <c r="F9044" s="29">
        <v>0</v>
      </c>
      <c r="G9044" s="30">
        <f t="shared" si="1035"/>
        <v>0</v>
      </c>
      <c r="H9044" s="63">
        <f t="shared" si="1036"/>
        <v>55595.370370370365</v>
      </c>
      <c r="I9044" s="63"/>
      <c r="J9044" s="59"/>
    </row>
    <row r="9045" spans="1:10">
      <c r="A9045" s="144">
        <v>4</v>
      </c>
      <c r="B9045" s="145" t="s">
        <v>27</v>
      </c>
      <c r="C9045" s="106"/>
      <c r="D9045" s="146">
        <v>115781</v>
      </c>
      <c r="E9045" s="28">
        <f t="shared" si="1034"/>
        <v>0</v>
      </c>
      <c r="F9045" s="29">
        <v>0</v>
      </c>
      <c r="G9045" s="30">
        <f t="shared" si="1035"/>
        <v>0</v>
      </c>
      <c r="H9045" s="63">
        <f t="shared" si="1036"/>
        <v>107204.62962962962</v>
      </c>
      <c r="I9045" s="63"/>
      <c r="J9045" s="59"/>
    </row>
    <row r="9046" spans="1:10">
      <c r="A9046" s="144">
        <v>5</v>
      </c>
      <c r="B9046" s="145" t="s">
        <v>28</v>
      </c>
      <c r="C9046" s="32">
        <v>3</v>
      </c>
      <c r="D9046" s="146">
        <v>119943</v>
      </c>
      <c r="E9046" s="28">
        <f t="shared" si="1034"/>
        <v>359829</v>
      </c>
      <c r="F9046" s="124">
        <v>0</v>
      </c>
      <c r="G9046" s="30">
        <f t="shared" si="1035"/>
        <v>359829</v>
      </c>
      <c r="H9046" s="63">
        <f t="shared" si="1036"/>
        <v>111058.33333333333</v>
      </c>
      <c r="I9046" s="63"/>
      <c r="J9046" s="59"/>
    </row>
    <row r="9047" spans="1:10">
      <c r="A9047" s="144">
        <v>6</v>
      </c>
      <c r="B9047" s="145" t="s">
        <v>29</v>
      </c>
      <c r="C9047" s="26">
        <v>5</v>
      </c>
      <c r="D9047" s="146">
        <v>94810</v>
      </c>
      <c r="E9047" s="28">
        <f t="shared" si="1034"/>
        <v>474050</v>
      </c>
      <c r="F9047" s="29">
        <v>0</v>
      </c>
      <c r="G9047" s="30">
        <f t="shared" si="1035"/>
        <v>474050</v>
      </c>
      <c r="H9047" s="63">
        <f t="shared" si="1036"/>
        <v>87787.037037037036</v>
      </c>
      <c r="I9047" s="63"/>
      <c r="J9047" s="59"/>
    </row>
    <row r="9048" spans="1:10">
      <c r="A9048" s="144">
        <v>7</v>
      </c>
      <c r="B9048" s="145" t="s">
        <v>30</v>
      </c>
      <c r="C9048" s="34"/>
      <c r="D9048" s="146">
        <v>141396</v>
      </c>
      <c r="E9048" s="28">
        <f t="shared" si="1034"/>
        <v>0</v>
      </c>
      <c r="F9048" s="29">
        <v>0</v>
      </c>
      <c r="G9048" s="30">
        <f t="shared" si="1035"/>
        <v>0</v>
      </c>
      <c r="H9048" s="63">
        <f t="shared" si="1036"/>
        <v>130922.22222222222</v>
      </c>
      <c r="I9048" s="63"/>
      <c r="J9048" s="59"/>
    </row>
    <row r="9049" spans="1:10">
      <c r="A9049" s="144">
        <v>8</v>
      </c>
      <c r="B9049" s="145" t="s">
        <v>31</v>
      </c>
      <c r="C9049" s="26"/>
      <c r="D9049" s="146">
        <v>232931</v>
      </c>
      <c r="E9049" s="28">
        <f t="shared" si="1034"/>
        <v>0</v>
      </c>
      <c r="F9049" s="29">
        <v>0</v>
      </c>
      <c r="G9049" s="30">
        <f t="shared" si="1035"/>
        <v>0</v>
      </c>
      <c r="H9049" s="63">
        <f t="shared" si="1036"/>
        <v>215676.85185185182</v>
      </c>
      <c r="I9049" s="63"/>
      <c r="J9049" s="59"/>
    </row>
    <row r="9050" spans="1:10">
      <c r="A9050" s="144">
        <v>9</v>
      </c>
      <c r="B9050" s="148" t="s">
        <v>32</v>
      </c>
      <c r="C9050" s="26"/>
      <c r="D9050" s="146">
        <v>101534</v>
      </c>
      <c r="E9050" s="28">
        <f t="shared" si="1034"/>
        <v>0</v>
      </c>
      <c r="F9050" s="29">
        <v>0</v>
      </c>
      <c r="G9050" s="30">
        <f t="shared" si="1035"/>
        <v>0</v>
      </c>
      <c r="H9050" s="63">
        <f t="shared" si="1036"/>
        <v>94012.962962962964</v>
      </c>
      <c r="I9050" s="63"/>
      <c r="J9050" s="59"/>
    </row>
    <row r="9051" spans="1:10">
      <c r="A9051" s="144">
        <v>10</v>
      </c>
      <c r="B9051" s="148" t="s">
        <v>33</v>
      </c>
      <c r="C9051" s="37"/>
      <c r="D9051" s="147">
        <v>110148</v>
      </c>
      <c r="E9051" s="28">
        <f t="shared" si="1034"/>
        <v>0</v>
      </c>
      <c r="F9051" s="29">
        <v>0</v>
      </c>
      <c r="G9051" s="30">
        <f t="shared" si="1035"/>
        <v>0</v>
      </c>
      <c r="H9051" s="63">
        <f t="shared" si="1036"/>
        <v>101988.88888888888</v>
      </c>
      <c r="I9051" s="63"/>
      <c r="J9051" s="59"/>
    </row>
    <row r="9052" spans="1:10">
      <c r="A9052" s="144">
        <v>11</v>
      </c>
      <c r="B9052" s="145" t="s">
        <v>34</v>
      </c>
      <c r="C9052" s="37"/>
      <c r="D9052" s="146">
        <v>54198</v>
      </c>
      <c r="E9052" s="28">
        <f t="shared" si="1034"/>
        <v>0</v>
      </c>
      <c r="F9052" s="29">
        <v>0</v>
      </c>
      <c r="G9052" s="30">
        <f t="shared" si="1035"/>
        <v>0</v>
      </c>
      <c r="H9052" s="63">
        <f t="shared" si="1036"/>
        <v>50183.333333333328</v>
      </c>
      <c r="I9052" s="63"/>
      <c r="J9052" s="59">
        <f t="shared" ref="J9052:J9058" si="1037">H9052*C9053</f>
        <v>250916.66666666663</v>
      </c>
    </row>
    <row r="9053" spans="1:10">
      <c r="A9053" s="144">
        <v>12</v>
      </c>
      <c r="B9053" s="145" t="s">
        <v>35</v>
      </c>
      <c r="C9053" s="37">
        <v>5</v>
      </c>
      <c r="D9053" s="146">
        <v>49680</v>
      </c>
      <c r="E9053" s="28">
        <f t="shared" si="1034"/>
        <v>248400</v>
      </c>
      <c r="F9053" s="29">
        <v>0</v>
      </c>
      <c r="G9053" s="30">
        <f t="shared" si="1035"/>
        <v>248400</v>
      </c>
      <c r="H9053" s="63">
        <f t="shared" si="1036"/>
        <v>46000</v>
      </c>
      <c r="I9053" s="63"/>
      <c r="J9053" s="59">
        <f t="shared" si="1037"/>
        <v>0</v>
      </c>
    </row>
    <row r="9054" spans="1:10">
      <c r="A9054" s="144">
        <v>13</v>
      </c>
      <c r="B9054" s="145" t="s">
        <v>36</v>
      </c>
      <c r="C9054" s="37"/>
      <c r="D9054" s="149">
        <v>64152</v>
      </c>
      <c r="E9054" s="28">
        <f t="shared" si="1034"/>
        <v>0</v>
      </c>
      <c r="F9054" s="29">
        <v>0</v>
      </c>
      <c r="G9054" s="30">
        <f t="shared" si="1035"/>
        <v>0</v>
      </c>
      <c r="H9054" s="63">
        <f t="shared" si="1036"/>
        <v>59399.999999999993</v>
      </c>
      <c r="I9054" s="63"/>
      <c r="J9054" s="59">
        <f t="shared" si="1037"/>
        <v>0</v>
      </c>
    </row>
    <row r="9055" spans="1:10">
      <c r="A9055" s="144">
        <v>14</v>
      </c>
      <c r="B9055" s="145" t="s">
        <v>37</v>
      </c>
      <c r="C9055" s="37"/>
      <c r="D9055" s="149">
        <v>65934</v>
      </c>
      <c r="E9055" s="28">
        <f t="shared" si="1034"/>
        <v>0</v>
      </c>
      <c r="F9055" s="29">
        <v>0</v>
      </c>
      <c r="G9055" s="30">
        <f t="shared" si="1035"/>
        <v>0</v>
      </c>
      <c r="H9055" s="63">
        <f t="shared" si="1036"/>
        <v>61049.999999999993</v>
      </c>
      <c r="I9055" s="63"/>
      <c r="J9055" s="59">
        <f t="shared" si="1037"/>
        <v>0</v>
      </c>
    </row>
    <row r="9056" spans="1:10">
      <c r="A9056" s="144">
        <v>15</v>
      </c>
      <c r="B9056" s="145" t="s">
        <v>38</v>
      </c>
      <c r="C9056" s="37"/>
      <c r="D9056" s="149">
        <v>76626</v>
      </c>
      <c r="E9056" s="28">
        <f t="shared" si="1034"/>
        <v>0</v>
      </c>
      <c r="F9056" s="124">
        <v>0</v>
      </c>
      <c r="G9056" s="30">
        <f t="shared" si="1035"/>
        <v>0</v>
      </c>
      <c r="H9056" s="63">
        <f t="shared" si="1036"/>
        <v>70950</v>
      </c>
      <c r="I9056" s="63"/>
      <c r="J9056" s="59">
        <f t="shared" si="1037"/>
        <v>0</v>
      </c>
    </row>
    <row r="9057" spans="1:10">
      <c r="A9057" s="144">
        <v>16</v>
      </c>
      <c r="B9057" s="145" t="s">
        <v>39</v>
      </c>
      <c r="C9057" s="37"/>
      <c r="D9057" s="149">
        <v>80190</v>
      </c>
      <c r="E9057" s="28">
        <f t="shared" si="1034"/>
        <v>0</v>
      </c>
      <c r="F9057" s="29">
        <v>0</v>
      </c>
      <c r="G9057" s="30">
        <f t="shared" si="1035"/>
        <v>0</v>
      </c>
      <c r="H9057" s="63">
        <f t="shared" si="1036"/>
        <v>74250</v>
      </c>
      <c r="I9057" s="63"/>
      <c r="J9057" s="59">
        <f t="shared" si="1037"/>
        <v>0</v>
      </c>
    </row>
    <row r="9058" spans="1:10">
      <c r="A9058" s="144">
        <v>17</v>
      </c>
      <c r="B9058" s="145" t="s">
        <v>40</v>
      </c>
      <c r="C9058" s="37"/>
      <c r="D9058" s="149">
        <v>113832</v>
      </c>
      <c r="E9058" s="28">
        <f t="shared" si="1034"/>
        <v>0</v>
      </c>
      <c r="F9058" s="29">
        <v>0</v>
      </c>
      <c r="G9058" s="30">
        <f t="shared" si="1035"/>
        <v>0</v>
      </c>
      <c r="H9058" s="63">
        <f t="shared" si="1036"/>
        <v>105400</v>
      </c>
      <c r="I9058" s="63"/>
      <c r="J9058" s="59">
        <f t="shared" si="1037"/>
        <v>0</v>
      </c>
    </row>
    <row r="9059" spans="1:10" ht="17.25">
      <c r="A9059" s="144">
        <v>18</v>
      </c>
      <c r="B9059" s="145" t="s">
        <v>41</v>
      </c>
      <c r="C9059" s="37"/>
      <c r="D9059" s="150">
        <v>98010</v>
      </c>
      <c r="E9059" s="28">
        <f t="shared" si="1034"/>
        <v>0</v>
      </c>
      <c r="F9059" s="29">
        <v>0</v>
      </c>
      <c r="G9059" s="30">
        <f t="shared" si="1035"/>
        <v>0</v>
      </c>
      <c r="H9059" s="63">
        <f t="shared" si="1036"/>
        <v>90750</v>
      </c>
      <c r="I9059" s="45"/>
      <c r="J9059" s="64"/>
    </row>
    <row r="9060" spans="1:10" ht="31.5">
      <c r="A9060" s="40"/>
      <c r="B9060" s="41" t="s">
        <v>42</v>
      </c>
      <c r="C9060" s="42">
        <f>SUM(C9042:C9059)</f>
        <v>13</v>
      </c>
      <c r="D9060" s="42"/>
      <c r="E9060" s="43">
        <f>SUM(E9042:E9059)</f>
        <v>1082279</v>
      </c>
      <c r="F9060" s="43"/>
      <c r="G9060" s="44">
        <f>SUM(G9042:G9059)</f>
        <v>1082279</v>
      </c>
      <c r="H9060" s="5"/>
      <c r="I9060" s="5"/>
      <c r="J9060" s="75">
        <f>J9059*0.08</f>
        <v>0</v>
      </c>
    </row>
    <row r="9061" spans="1:10" ht="31.5">
      <c r="A9061" s="46"/>
      <c r="B9061" s="47"/>
      <c r="C9061" s="48"/>
      <c r="D9061" s="48"/>
      <c r="E9061" s="49"/>
      <c r="F9061" s="49"/>
      <c r="G9061" s="151"/>
      <c r="H9061" s="6"/>
      <c r="I9061" s="6"/>
      <c r="J9061" s="76">
        <f>SUM(J9059:J9060)</f>
        <v>0</v>
      </c>
    </row>
    <row r="9062" spans="1:10" ht="18">
      <c r="A9062" s="283" t="s">
        <v>43</v>
      </c>
      <c r="B9062" s="283"/>
      <c r="C9062" s="284" t="s">
        <v>44</v>
      </c>
      <c r="D9062" s="284"/>
      <c r="E9062" s="54"/>
      <c r="F9062" s="54"/>
      <c r="G9062" s="55" t="s">
        <v>45</v>
      </c>
      <c r="H9062" s="141"/>
      <c r="I9062" s="141"/>
      <c r="J9062" s="141"/>
    </row>
    <row r="9065" spans="1:10" ht="15.75">
      <c r="A9065" s="279" t="s">
        <v>0</v>
      </c>
      <c r="B9065" s="279"/>
      <c r="C9065" s="279"/>
      <c r="D9065" s="279"/>
      <c r="E9065" s="279"/>
      <c r="F9065" s="279"/>
      <c r="G9065" s="279"/>
      <c r="H9065" s="141"/>
      <c r="I9065" s="141"/>
      <c r="J9065" s="141"/>
    </row>
    <row r="9066" spans="1:10" ht="15.75">
      <c r="A9066" s="279" t="s">
        <v>1</v>
      </c>
      <c r="B9066" s="279"/>
      <c r="C9066" s="279"/>
      <c r="D9066" s="279"/>
      <c r="E9066" s="279"/>
      <c r="F9066" s="279"/>
      <c r="G9066" s="279"/>
      <c r="H9066" s="1"/>
      <c r="I9066" s="1"/>
      <c r="J9066" s="71"/>
    </row>
    <row r="9067" spans="1:10" ht="15.75">
      <c r="A9067" s="279" t="s">
        <v>2</v>
      </c>
      <c r="B9067" s="279"/>
      <c r="C9067" s="279"/>
      <c r="D9067" s="279"/>
      <c r="E9067" s="279"/>
      <c r="F9067" s="279"/>
      <c r="G9067" s="279"/>
      <c r="H9067" s="1"/>
      <c r="I9067" s="1"/>
      <c r="J9067" s="71"/>
    </row>
    <row r="9068" spans="1:10" ht="15.75">
      <c r="A9068" s="279" t="s">
        <v>4</v>
      </c>
      <c r="B9068" s="279"/>
      <c r="C9068" s="279"/>
      <c r="D9068" s="279"/>
      <c r="E9068" s="279"/>
      <c r="F9068" s="279"/>
      <c r="G9068" s="279"/>
      <c r="H9068" s="1"/>
      <c r="I9068" s="1"/>
      <c r="J9068" s="71"/>
    </row>
    <row r="9069" spans="1:10" ht="27">
      <c r="A9069" s="280" t="s">
        <v>6</v>
      </c>
      <c r="B9069" s="280"/>
      <c r="C9069" s="280"/>
      <c r="D9069" s="280"/>
      <c r="E9069" s="280"/>
      <c r="F9069" s="280"/>
      <c r="G9069" s="280"/>
      <c r="H9069" s="2"/>
      <c r="I9069" s="2"/>
      <c r="J9069" s="72"/>
    </row>
    <row r="9070" spans="1:10" ht="27">
      <c r="A9070" s="142"/>
      <c r="B9070" s="142"/>
      <c r="C9070" s="281" t="s">
        <v>457</v>
      </c>
      <c r="D9070" s="281"/>
      <c r="E9070" s="281"/>
      <c r="F9070" s="281"/>
      <c r="G9070" s="281"/>
      <c r="H9070" s="68"/>
      <c r="I9070" s="68"/>
      <c r="J9070" s="71"/>
    </row>
    <row r="9071" spans="1:10" ht="15.75">
      <c r="A9071" s="11" t="s">
        <v>358</v>
      </c>
      <c r="B9071" s="12">
        <v>4138498089</v>
      </c>
      <c r="C9071" s="143"/>
      <c r="D9071" s="286"/>
      <c r="E9071" s="286"/>
      <c r="F9071" s="286"/>
      <c r="G9071" s="286"/>
      <c r="H9071" s="69" t="s">
        <v>161</v>
      </c>
      <c r="I9071" s="69"/>
      <c r="J9071" s="73"/>
    </row>
    <row r="9072" spans="1:10" ht="15.75">
      <c r="A9072" s="11" t="s">
        <v>9</v>
      </c>
      <c r="B9072" s="286" t="s">
        <v>968</v>
      </c>
      <c r="C9072" s="286"/>
      <c r="D9072" s="286"/>
      <c r="E9072" s="16"/>
      <c r="F9072" s="11"/>
      <c r="G9072" s="16"/>
      <c r="H9072" s="1"/>
      <c r="I9072" s="1"/>
      <c r="J9072" s="71"/>
    </row>
    <row r="9073" spans="1:10" ht="15.75">
      <c r="A9073" s="11" t="s">
        <v>11</v>
      </c>
      <c r="B9073" s="289" t="s">
        <v>957</v>
      </c>
      <c r="C9073" s="289"/>
      <c r="D9073" s="289"/>
      <c r="E9073" s="289"/>
      <c r="F9073" s="18"/>
      <c r="G9073" s="19"/>
      <c r="H9073" s="1"/>
      <c r="I9073" s="1"/>
      <c r="J9073" s="71"/>
    </row>
    <row r="9074" spans="1:10" ht="15.75">
      <c r="A9074" s="21" t="s">
        <v>14</v>
      </c>
      <c r="B9074" s="21" t="s">
        <v>16</v>
      </c>
      <c r="C9074" s="21"/>
      <c r="D9074" s="22" t="s">
        <v>18</v>
      </c>
      <c r="E9074" s="23" t="s">
        <v>19</v>
      </c>
      <c r="F9074" s="23" t="s">
        <v>20</v>
      </c>
      <c r="G9074" s="21" t="s">
        <v>21</v>
      </c>
      <c r="H9074" s="63"/>
      <c r="I9074" s="63"/>
      <c r="J9074" s="59">
        <f>H9074*C9075</f>
        <v>0</v>
      </c>
    </row>
    <row r="9075" spans="1:10">
      <c r="A9075" s="144">
        <v>1</v>
      </c>
      <c r="B9075" s="145" t="s">
        <v>23</v>
      </c>
      <c r="C9075" s="26"/>
      <c r="D9075" s="146">
        <v>79305</v>
      </c>
      <c r="E9075" s="28">
        <f t="shared" ref="E9075:E9092" si="1038">D9075*C9075</f>
        <v>0</v>
      </c>
      <c r="F9075" s="29">
        <v>0</v>
      </c>
      <c r="G9075" s="30">
        <f t="shared" ref="G9075:G9092" si="1039">E9075-E9075*F9075</f>
        <v>0</v>
      </c>
      <c r="H9075" s="63">
        <f t="shared" ref="H9075:H9092" si="1040">D9075/1.08</f>
        <v>73430.555555555547</v>
      </c>
      <c r="I9075" s="63"/>
      <c r="J9075" s="59">
        <f>H9075*C9076</f>
        <v>0</v>
      </c>
    </row>
    <row r="9076" spans="1:10">
      <c r="A9076" s="144">
        <v>2</v>
      </c>
      <c r="B9076" s="145" t="s">
        <v>25</v>
      </c>
      <c r="C9076" s="32"/>
      <c r="D9076" s="147">
        <v>128591</v>
      </c>
      <c r="E9076" s="28">
        <f t="shared" si="1038"/>
        <v>0</v>
      </c>
      <c r="F9076" s="29">
        <v>0</v>
      </c>
      <c r="G9076" s="30">
        <f t="shared" si="1039"/>
        <v>0</v>
      </c>
      <c r="H9076" s="63">
        <f t="shared" si="1040"/>
        <v>119065.74074074073</v>
      </c>
      <c r="I9076" s="63"/>
      <c r="J9076" s="59"/>
    </row>
    <row r="9077" spans="1:10">
      <c r="A9077" s="144">
        <v>3</v>
      </c>
      <c r="B9077" s="145" t="s">
        <v>26</v>
      </c>
      <c r="C9077" s="34"/>
      <c r="D9077" s="146">
        <v>60043</v>
      </c>
      <c r="E9077" s="28">
        <f t="shared" si="1038"/>
        <v>0</v>
      </c>
      <c r="F9077" s="29">
        <v>0</v>
      </c>
      <c r="G9077" s="30">
        <f t="shared" si="1039"/>
        <v>0</v>
      </c>
      <c r="H9077" s="63">
        <f t="shared" si="1040"/>
        <v>55595.370370370365</v>
      </c>
      <c r="I9077" s="63"/>
      <c r="J9077" s="59"/>
    </row>
    <row r="9078" spans="1:10">
      <c r="A9078" s="144">
        <v>4</v>
      </c>
      <c r="B9078" s="145" t="s">
        <v>27</v>
      </c>
      <c r="C9078" s="106"/>
      <c r="D9078" s="146">
        <v>115781</v>
      </c>
      <c r="E9078" s="28">
        <f t="shared" si="1038"/>
        <v>0</v>
      </c>
      <c r="F9078" s="29">
        <v>0</v>
      </c>
      <c r="G9078" s="30">
        <f t="shared" si="1039"/>
        <v>0</v>
      </c>
      <c r="H9078" s="63">
        <f t="shared" si="1040"/>
        <v>107204.62962962962</v>
      </c>
      <c r="I9078" s="63"/>
      <c r="J9078" s="59"/>
    </row>
    <row r="9079" spans="1:10">
      <c r="A9079" s="144">
        <v>5</v>
      </c>
      <c r="B9079" s="145" t="s">
        <v>28</v>
      </c>
      <c r="C9079" s="32">
        <v>10</v>
      </c>
      <c r="D9079" s="146">
        <v>119943</v>
      </c>
      <c r="E9079" s="28">
        <f t="shared" si="1038"/>
        <v>1199430</v>
      </c>
      <c r="F9079" s="124">
        <v>0</v>
      </c>
      <c r="G9079" s="30">
        <f t="shared" si="1039"/>
        <v>1199430</v>
      </c>
      <c r="H9079" s="63">
        <f t="shared" si="1040"/>
        <v>111058.33333333333</v>
      </c>
      <c r="I9079" s="63"/>
      <c r="J9079" s="59"/>
    </row>
    <row r="9080" spans="1:10">
      <c r="A9080" s="144">
        <v>6</v>
      </c>
      <c r="B9080" s="145" t="s">
        <v>29</v>
      </c>
      <c r="C9080" s="26"/>
      <c r="D9080" s="146">
        <v>94810</v>
      </c>
      <c r="E9080" s="28">
        <f t="shared" si="1038"/>
        <v>0</v>
      </c>
      <c r="F9080" s="29">
        <v>0</v>
      </c>
      <c r="G9080" s="30">
        <f t="shared" si="1039"/>
        <v>0</v>
      </c>
      <c r="H9080" s="63">
        <f t="shared" si="1040"/>
        <v>87787.037037037036</v>
      </c>
      <c r="I9080" s="63"/>
      <c r="J9080" s="59"/>
    </row>
    <row r="9081" spans="1:10">
      <c r="A9081" s="144">
        <v>7</v>
      </c>
      <c r="B9081" s="145" t="s">
        <v>30</v>
      </c>
      <c r="C9081" s="34"/>
      <c r="D9081" s="146">
        <v>141396</v>
      </c>
      <c r="E9081" s="28">
        <f t="shared" si="1038"/>
        <v>0</v>
      </c>
      <c r="F9081" s="29">
        <v>0</v>
      </c>
      <c r="G9081" s="30">
        <f t="shared" si="1039"/>
        <v>0</v>
      </c>
      <c r="H9081" s="63">
        <f t="shared" si="1040"/>
        <v>130922.22222222222</v>
      </c>
      <c r="I9081" s="63"/>
      <c r="J9081" s="59"/>
    </row>
    <row r="9082" spans="1:10">
      <c r="A9082" s="144">
        <v>8</v>
      </c>
      <c r="B9082" s="145" t="s">
        <v>31</v>
      </c>
      <c r="C9082" s="26"/>
      <c r="D9082" s="146">
        <v>232931</v>
      </c>
      <c r="E9082" s="28">
        <f t="shared" si="1038"/>
        <v>0</v>
      </c>
      <c r="F9082" s="29">
        <v>0</v>
      </c>
      <c r="G9082" s="30">
        <f t="shared" si="1039"/>
        <v>0</v>
      </c>
      <c r="H9082" s="63">
        <f t="shared" si="1040"/>
        <v>215676.85185185182</v>
      </c>
      <c r="I9082" s="63"/>
      <c r="J9082" s="59"/>
    </row>
    <row r="9083" spans="1:10">
      <c r="A9083" s="144">
        <v>9</v>
      </c>
      <c r="B9083" s="148" t="s">
        <v>32</v>
      </c>
      <c r="C9083" s="26"/>
      <c r="D9083" s="146">
        <v>101534</v>
      </c>
      <c r="E9083" s="28">
        <f t="shared" si="1038"/>
        <v>0</v>
      </c>
      <c r="F9083" s="29">
        <v>0</v>
      </c>
      <c r="G9083" s="30">
        <f t="shared" si="1039"/>
        <v>0</v>
      </c>
      <c r="H9083" s="63">
        <f t="shared" si="1040"/>
        <v>94012.962962962964</v>
      </c>
      <c r="I9083" s="63"/>
      <c r="J9083" s="59"/>
    </row>
    <row r="9084" spans="1:10">
      <c r="A9084" s="144">
        <v>10</v>
      </c>
      <c r="B9084" s="148" t="s">
        <v>33</v>
      </c>
      <c r="C9084" s="37"/>
      <c r="D9084" s="147">
        <v>110148</v>
      </c>
      <c r="E9084" s="28">
        <f t="shared" si="1038"/>
        <v>0</v>
      </c>
      <c r="F9084" s="29">
        <v>0</v>
      </c>
      <c r="G9084" s="30">
        <f t="shared" si="1039"/>
        <v>0</v>
      </c>
      <c r="H9084" s="63">
        <f t="shared" si="1040"/>
        <v>101988.88888888888</v>
      </c>
      <c r="I9084" s="63"/>
      <c r="J9084" s="59"/>
    </row>
    <row r="9085" spans="1:10">
      <c r="A9085" s="144">
        <v>11</v>
      </c>
      <c r="B9085" s="145" t="s">
        <v>34</v>
      </c>
      <c r="C9085" s="37"/>
      <c r="D9085" s="146">
        <v>54198</v>
      </c>
      <c r="E9085" s="28">
        <f t="shared" si="1038"/>
        <v>0</v>
      </c>
      <c r="F9085" s="29">
        <v>0</v>
      </c>
      <c r="G9085" s="30">
        <f t="shared" si="1039"/>
        <v>0</v>
      </c>
      <c r="H9085" s="63">
        <f t="shared" si="1040"/>
        <v>50183.333333333328</v>
      </c>
      <c r="I9085" s="63"/>
      <c r="J9085" s="59">
        <f t="shared" ref="J9085:J9091" si="1041">H9085*C9086</f>
        <v>0</v>
      </c>
    </row>
    <row r="9086" spans="1:10">
      <c r="A9086" s="144">
        <v>12</v>
      </c>
      <c r="B9086" s="145" t="s">
        <v>35</v>
      </c>
      <c r="C9086" s="37"/>
      <c r="D9086" s="146">
        <v>49680</v>
      </c>
      <c r="E9086" s="28">
        <f t="shared" si="1038"/>
        <v>0</v>
      </c>
      <c r="F9086" s="29">
        <v>0</v>
      </c>
      <c r="G9086" s="30">
        <f t="shared" si="1039"/>
        <v>0</v>
      </c>
      <c r="H9086" s="63">
        <f t="shared" si="1040"/>
        <v>46000</v>
      </c>
      <c r="I9086" s="63"/>
      <c r="J9086" s="59">
        <f t="shared" si="1041"/>
        <v>0</v>
      </c>
    </row>
    <row r="9087" spans="1:10">
      <c r="A9087" s="144">
        <v>13</v>
      </c>
      <c r="B9087" s="145" t="s">
        <v>36</v>
      </c>
      <c r="C9087" s="37"/>
      <c r="D9087" s="149">
        <v>64152</v>
      </c>
      <c r="E9087" s="28">
        <f t="shared" si="1038"/>
        <v>0</v>
      </c>
      <c r="F9087" s="29">
        <v>0</v>
      </c>
      <c r="G9087" s="30">
        <f t="shared" si="1039"/>
        <v>0</v>
      </c>
      <c r="H9087" s="63">
        <f t="shared" si="1040"/>
        <v>59399.999999999993</v>
      </c>
      <c r="I9087" s="63"/>
      <c r="J9087" s="59">
        <f t="shared" si="1041"/>
        <v>0</v>
      </c>
    </row>
    <row r="9088" spans="1:10">
      <c r="A9088" s="144">
        <v>14</v>
      </c>
      <c r="B9088" s="145" t="s">
        <v>37</v>
      </c>
      <c r="C9088" s="37"/>
      <c r="D9088" s="149">
        <v>65934</v>
      </c>
      <c r="E9088" s="28">
        <f t="shared" si="1038"/>
        <v>0</v>
      </c>
      <c r="F9088" s="29">
        <v>0</v>
      </c>
      <c r="G9088" s="30">
        <f t="shared" si="1039"/>
        <v>0</v>
      </c>
      <c r="H9088" s="63">
        <f t="shared" si="1040"/>
        <v>61049.999999999993</v>
      </c>
      <c r="I9088" s="63"/>
      <c r="J9088" s="59">
        <f t="shared" si="1041"/>
        <v>0</v>
      </c>
    </row>
    <row r="9089" spans="1:10">
      <c r="A9089" s="144">
        <v>15</v>
      </c>
      <c r="B9089" s="145" t="s">
        <v>38</v>
      </c>
      <c r="C9089" s="37"/>
      <c r="D9089" s="149">
        <v>76626</v>
      </c>
      <c r="E9089" s="28">
        <f t="shared" si="1038"/>
        <v>0</v>
      </c>
      <c r="F9089" s="124">
        <v>0</v>
      </c>
      <c r="G9089" s="30">
        <f t="shared" si="1039"/>
        <v>0</v>
      </c>
      <c r="H9089" s="63">
        <f t="shared" si="1040"/>
        <v>70950</v>
      </c>
      <c r="I9089" s="63"/>
      <c r="J9089" s="59">
        <f t="shared" si="1041"/>
        <v>0</v>
      </c>
    </row>
    <row r="9090" spans="1:10">
      <c r="A9090" s="144">
        <v>16</v>
      </c>
      <c r="B9090" s="145" t="s">
        <v>39</v>
      </c>
      <c r="C9090" s="37"/>
      <c r="D9090" s="149">
        <v>80190</v>
      </c>
      <c r="E9090" s="28">
        <f t="shared" si="1038"/>
        <v>0</v>
      </c>
      <c r="F9090" s="29">
        <v>0</v>
      </c>
      <c r="G9090" s="30">
        <f t="shared" si="1039"/>
        <v>0</v>
      </c>
      <c r="H9090" s="63">
        <f t="shared" si="1040"/>
        <v>74250</v>
      </c>
      <c r="I9090" s="63"/>
      <c r="J9090" s="59">
        <f t="shared" si="1041"/>
        <v>0</v>
      </c>
    </row>
    <row r="9091" spans="1:10">
      <c r="A9091" s="144">
        <v>17</v>
      </c>
      <c r="B9091" s="145" t="s">
        <v>40</v>
      </c>
      <c r="C9091" s="37"/>
      <c r="D9091" s="149">
        <v>113832</v>
      </c>
      <c r="E9091" s="28">
        <f t="shared" si="1038"/>
        <v>0</v>
      </c>
      <c r="F9091" s="29">
        <v>0</v>
      </c>
      <c r="G9091" s="30">
        <f t="shared" si="1039"/>
        <v>0</v>
      </c>
      <c r="H9091" s="63">
        <f t="shared" si="1040"/>
        <v>105400</v>
      </c>
      <c r="I9091" s="63"/>
      <c r="J9091" s="59">
        <f t="shared" si="1041"/>
        <v>0</v>
      </c>
    </row>
    <row r="9092" spans="1:10" ht="17.25">
      <c r="A9092" s="144">
        <v>18</v>
      </c>
      <c r="B9092" s="145" t="s">
        <v>41</v>
      </c>
      <c r="C9092" s="37"/>
      <c r="D9092" s="150">
        <v>98010</v>
      </c>
      <c r="E9092" s="28">
        <f t="shared" si="1038"/>
        <v>0</v>
      </c>
      <c r="F9092" s="29">
        <v>0</v>
      </c>
      <c r="G9092" s="30">
        <f t="shared" si="1039"/>
        <v>0</v>
      </c>
      <c r="H9092" s="63">
        <f t="shared" si="1040"/>
        <v>90750</v>
      </c>
      <c r="I9092" s="45"/>
      <c r="J9092" s="64"/>
    </row>
    <row r="9093" spans="1:10" ht="31.5">
      <c r="A9093" s="40"/>
      <c r="B9093" s="41" t="s">
        <v>42</v>
      </c>
      <c r="C9093" s="42">
        <f>SUM(C9075:C9092)</f>
        <v>10</v>
      </c>
      <c r="D9093" s="42"/>
      <c r="E9093" s="43">
        <f>SUM(E9075:E9092)</f>
        <v>1199430</v>
      </c>
      <c r="F9093" s="43"/>
      <c r="G9093" s="44">
        <f>SUM(G9075:G9092)</f>
        <v>1199430</v>
      </c>
      <c r="H9093" s="5"/>
      <c r="I9093" s="5"/>
      <c r="J9093" s="75">
        <f>J9092*0.08</f>
        <v>0</v>
      </c>
    </row>
    <row r="9094" spans="1:10" ht="31.5">
      <c r="A9094" s="46"/>
      <c r="B9094" s="47"/>
      <c r="C9094" s="48"/>
      <c r="D9094" s="48"/>
      <c r="E9094" s="49"/>
      <c r="F9094" s="49"/>
      <c r="G9094" s="151"/>
      <c r="H9094" s="6"/>
      <c r="I9094" s="6"/>
      <c r="J9094" s="76">
        <f>SUM(J9092:J9093)</f>
        <v>0</v>
      </c>
    </row>
    <row r="9095" spans="1:10" ht="18">
      <c r="A9095" s="283" t="s">
        <v>43</v>
      </c>
      <c r="B9095" s="283"/>
      <c r="C9095" s="284" t="s">
        <v>44</v>
      </c>
      <c r="D9095" s="284"/>
      <c r="E9095" s="54"/>
      <c r="F9095" s="54"/>
      <c r="G9095" s="55" t="s">
        <v>45</v>
      </c>
      <c r="H9095" s="141"/>
      <c r="I9095" s="141"/>
      <c r="J9095" s="141"/>
    </row>
    <row r="9098" spans="1:10" ht="15.75">
      <c r="A9098" s="279" t="s">
        <v>0</v>
      </c>
      <c r="B9098" s="279"/>
      <c r="C9098" s="279"/>
      <c r="D9098" s="279"/>
      <c r="E9098" s="279"/>
      <c r="F9098" s="279"/>
      <c r="G9098" s="279"/>
      <c r="H9098" s="141"/>
      <c r="I9098" s="141"/>
      <c r="J9098" s="141"/>
    </row>
    <row r="9099" spans="1:10" ht="15.75">
      <c r="A9099" s="279" t="s">
        <v>1</v>
      </c>
      <c r="B9099" s="279"/>
      <c r="C9099" s="279"/>
      <c r="D9099" s="279"/>
      <c r="E9099" s="279"/>
      <c r="F9099" s="279"/>
      <c r="G9099" s="279"/>
      <c r="H9099" s="1"/>
      <c r="I9099" s="1"/>
      <c r="J9099" s="71"/>
    </row>
    <row r="9100" spans="1:10" ht="15.75">
      <c r="A9100" s="279" t="s">
        <v>2</v>
      </c>
      <c r="B9100" s="279"/>
      <c r="C9100" s="279"/>
      <c r="D9100" s="279"/>
      <c r="E9100" s="279"/>
      <c r="F9100" s="279"/>
      <c r="G9100" s="279"/>
      <c r="H9100" s="1"/>
      <c r="I9100" s="1"/>
      <c r="J9100" s="71"/>
    </row>
    <row r="9101" spans="1:10" ht="15.75">
      <c r="A9101" s="279" t="s">
        <v>4</v>
      </c>
      <c r="B9101" s="279"/>
      <c r="C9101" s="279"/>
      <c r="D9101" s="279"/>
      <c r="E9101" s="279"/>
      <c r="F9101" s="279"/>
      <c r="G9101" s="279"/>
      <c r="H9101" s="1"/>
      <c r="I9101" s="1"/>
      <c r="J9101" s="71"/>
    </row>
    <row r="9102" spans="1:10" ht="27">
      <c r="A9102" s="280" t="s">
        <v>6</v>
      </c>
      <c r="B9102" s="280"/>
      <c r="C9102" s="280"/>
      <c r="D9102" s="280"/>
      <c r="E9102" s="280"/>
      <c r="F9102" s="280"/>
      <c r="G9102" s="280"/>
      <c r="H9102" s="2"/>
      <c r="I9102" s="2"/>
      <c r="J9102" s="72"/>
    </row>
    <row r="9103" spans="1:10" ht="27">
      <c r="A9103" s="142"/>
      <c r="B9103" s="142"/>
      <c r="C9103" s="281" t="s">
        <v>457</v>
      </c>
      <c r="D9103" s="281"/>
      <c r="E9103" s="281"/>
      <c r="F9103" s="281"/>
      <c r="G9103" s="281"/>
      <c r="H9103" s="68"/>
      <c r="I9103" s="68"/>
      <c r="J9103" s="71"/>
    </row>
    <row r="9104" spans="1:10" ht="15.75">
      <c r="A9104" s="11" t="s">
        <v>358</v>
      </c>
      <c r="B9104" s="12">
        <v>4138498310</v>
      </c>
      <c r="C9104" s="143"/>
      <c r="D9104" s="286"/>
      <c r="E9104" s="286"/>
      <c r="F9104" s="286"/>
      <c r="G9104" s="286"/>
      <c r="H9104" s="69" t="s">
        <v>161</v>
      </c>
      <c r="I9104" s="69"/>
      <c r="J9104" s="73"/>
    </row>
    <row r="9105" spans="1:10" ht="15.75">
      <c r="A9105" s="11" t="s">
        <v>9</v>
      </c>
      <c r="B9105" s="286" t="s">
        <v>969</v>
      </c>
      <c r="C9105" s="286"/>
      <c r="D9105" s="286"/>
      <c r="E9105" s="16"/>
      <c r="F9105" s="11"/>
      <c r="G9105" s="16"/>
      <c r="H9105" s="1"/>
      <c r="I9105" s="1"/>
      <c r="J9105" s="71"/>
    </row>
    <row r="9106" spans="1:10" ht="15.75">
      <c r="A9106" s="11" t="s">
        <v>11</v>
      </c>
      <c r="B9106" s="289" t="s">
        <v>658</v>
      </c>
      <c r="C9106" s="289"/>
      <c r="D9106" s="289"/>
      <c r="E9106" s="289"/>
      <c r="F9106" s="18"/>
      <c r="G9106" s="19"/>
      <c r="H9106" s="1"/>
      <c r="I9106" s="1"/>
      <c r="J9106" s="71"/>
    </row>
    <row r="9107" spans="1:10" ht="15.75">
      <c r="A9107" s="21" t="s">
        <v>14</v>
      </c>
      <c r="B9107" s="21" t="s">
        <v>16</v>
      </c>
      <c r="C9107" s="21"/>
      <c r="D9107" s="22" t="s">
        <v>18</v>
      </c>
      <c r="E9107" s="23" t="s">
        <v>19</v>
      </c>
      <c r="F9107" s="23" t="s">
        <v>20</v>
      </c>
      <c r="G9107" s="21" t="s">
        <v>21</v>
      </c>
      <c r="H9107" s="63"/>
      <c r="I9107" s="63"/>
      <c r="J9107" s="59">
        <f>H9107*C9108</f>
        <v>0</v>
      </c>
    </row>
    <row r="9108" spans="1:10">
      <c r="A9108" s="144">
        <v>1</v>
      </c>
      <c r="B9108" s="145" t="s">
        <v>23</v>
      </c>
      <c r="C9108" s="26">
        <v>10</v>
      </c>
      <c r="D9108" s="146">
        <v>79305</v>
      </c>
      <c r="E9108" s="28">
        <f t="shared" ref="E9108:E9125" si="1042">D9108*C9108</f>
        <v>793050</v>
      </c>
      <c r="F9108" s="29">
        <v>0</v>
      </c>
      <c r="G9108" s="30">
        <f t="shared" ref="G9108:G9125" si="1043">E9108-E9108*F9108</f>
        <v>793050</v>
      </c>
      <c r="H9108" s="63">
        <f t="shared" ref="H9108:H9125" si="1044">D9108/1.08</f>
        <v>73430.555555555547</v>
      </c>
      <c r="I9108" s="63"/>
      <c r="J9108" s="59">
        <f>H9108*C9109</f>
        <v>0</v>
      </c>
    </row>
    <row r="9109" spans="1:10">
      <c r="A9109" s="144">
        <v>2</v>
      </c>
      <c r="B9109" s="145" t="s">
        <v>25</v>
      </c>
      <c r="C9109" s="32"/>
      <c r="D9109" s="147">
        <v>128591</v>
      </c>
      <c r="E9109" s="28">
        <f t="shared" si="1042"/>
        <v>0</v>
      </c>
      <c r="F9109" s="29">
        <v>0</v>
      </c>
      <c r="G9109" s="30">
        <f t="shared" si="1043"/>
        <v>0</v>
      </c>
      <c r="H9109" s="63">
        <f t="shared" si="1044"/>
        <v>119065.74074074073</v>
      </c>
      <c r="I9109" s="63"/>
      <c r="J9109" s="59"/>
    </row>
    <row r="9110" spans="1:10">
      <c r="A9110" s="144">
        <v>3</v>
      </c>
      <c r="B9110" s="145" t="s">
        <v>26</v>
      </c>
      <c r="C9110" s="34"/>
      <c r="D9110" s="146">
        <v>60043</v>
      </c>
      <c r="E9110" s="28">
        <f t="shared" si="1042"/>
        <v>0</v>
      </c>
      <c r="F9110" s="29">
        <v>0</v>
      </c>
      <c r="G9110" s="30">
        <f t="shared" si="1043"/>
        <v>0</v>
      </c>
      <c r="H9110" s="63">
        <f t="shared" si="1044"/>
        <v>55595.370370370365</v>
      </c>
      <c r="I9110" s="63"/>
      <c r="J9110" s="59"/>
    </row>
    <row r="9111" spans="1:10">
      <c r="A9111" s="144">
        <v>4</v>
      </c>
      <c r="B9111" s="145" t="s">
        <v>27</v>
      </c>
      <c r="C9111" s="106"/>
      <c r="D9111" s="146">
        <v>115781</v>
      </c>
      <c r="E9111" s="28">
        <f t="shared" si="1042"/>
        <v>0</v>
      </c>
      <c r="F9111" s="29">
        <v>0</v>
      </c>
      <c r="G9111" s="30">
        <f t="shared" si="1043"/>
        <v>0</v>
      </c>
      <c r="H9111" s="63">
        <f t="shared" si="1044"/>
        <v>107204.62962962962</v>
      </c>
      <c r="I9111" s="63"/>
      <c r="J9111" s="59"/>
    </row>
    <row r="9112" spans="1:10">
      <c r="A9112" s="144">
        <v>5</v>
      </c>
      <c r="B9112" s="145" t="s">
        <v>28</v>
      </c>
      <c r="C9112" s="32">
        <v>10</v>
      </c>
      <c r="D9112" s="146">
        <v>119943</v>
      </c>
      <c r="E9112" s="28">
        <f t="shared" si="1042"/>
        <v>1199430</v>
      </c>
      <c r="F9112" s="124">
        <v>0</v>
      </c>
      <c r="G9112" s="30">
        <f t="shared" si="1043"/>
        <v>1199430</v>
      </c>
      <c r="H9112" s="63">
        <f t="shared" si="1044"/>
        <v>111058.33333333333</v>
      </c>
      <c r="I9112" s="63"/>
      <c r="J9112" s="59"/>
    </row>
    <row r="9113" spans="1:10">
      <c r="A9113" s="144">
        <v>6</v>
      </c>
      <c r="B9113" s="145" t="s">
        <v>29</v>
      </c>
      <c r="C9113" s="26"/>
      <c r="D9113" s="146">
        <v>94810</v>
      </c>
      <c r="E9113" s="28">
        <f t="shared" si="1042"/>
        <v>0</v>
      </c>
      <c r="F9113" s="29">
        <v>0</v>
      </c>
      <c r="G9113" s="30">
        <f t="shared" si="1043"/>
        <v>0</v>
      </c>
      <c r="H9113" s="63">
        <f t="shared" si="1044"/>
        <v>87787.037037037036</v>
      </c>
      <c r="I9113" s="63"/>
      <c r="J9113" s="59"/>
    </row>
    <row r="9114" spans="1:10">
      <c r="A9114" s="144">
        <v>7</v>
      </c>
      <c r="B9114" s="145" t="s">
        <v>30</v>
      </c>
      <c r="C9114" s="34"/>
      <c r="D9114" s="146">
        <v>141396</v>
      </c>
      <c r="E9114" s="28">
        <f t="shared" si="1042"/>
        <v>0</v>
      </c>
      <c r="F9114" s="29">
        <v>0</v>
      </c>
      <c r="G9114" s="30">
        <f t="shared" si="1043"/>
        <v>0</v>
      </c>
      <c r="H9114" s="63">
        <f t="shared" si="1044"/>
        <v>130922.22222222222</v>
      </c>
      <c r="I9114" s="63"/>
      <c r="J9114" s="59"/>
    </row>
    <row r="9115" spans="1:10">
      <c r="A9115" s="144">
        <v>8</v>
      </c>
      <c r="B9115" s="145" t="s">
        <v>31</v>
      </c>
      <c r="C9115" s="26"/>
      <c r="D9115" s="146">
        <v>232931</v>
      </c>
      <c r="E9115" s="28">
        <f t="shared" si="1042"/>
        <v>0</v>
      </c>
      <c r="F9115" s="29">
        <v>0</v>
      </c>
      <c r="G9115" s="30">
        <f t="shared" si="1043"/>
        <v>0</v>
      </c>
      <c r="H9115" s="63">
        <f t="shared" si="1044"/>
        <v>215676.85185185182</v>
      </c>
      <c r="I9115" s="63"/>
      <c r="J9115" s="59"/>
    </row>
    <row r="9116" spans="1:10">
      <c r="A9116" s="144">
        <v>9</v>
      </c>
      <c r="B9116" s="148" t="s">
        <v>32</v>
      </c>
      <c r="C9116" s="26"/>
      <c r="D9116" s="146">
        <v>101534</v>
      </c>
      <c r="E9116" s="28">
        <f t="shared" si="1042"/>
        <v>0</v>
      </c>
      <c r="F9116" s="29">
        <v>0</v>
      </c>
      <c r="G9116" s="30">
        <f t="shared" si="1043"/>
        <v>0</v>
      </c>
      <c r="H9116" s="63">
        <f t="shared" si="1044"/>
        <v>94012.962962962964</v>
      </c>
      <c r="I9116" s="63"/>
      <c r="J9116" s="59"/>
    </row>
    <row r="9117" spans="1:10">
      <c r="A9117" s="144">
        <v>10</v>
      </c>
      <c r="B9117" s="148" t="s">
        <v>33</v>
      </c>
      <c r="C9117" s="37"/>
      <c r="D9117" s="147">
        <v>110148</v>
      </c>
      <c r="E9117" s="28">
        <f t="shared" si="1042"/>
        <v>0</v>
      </c>
      <c r="F9117" s="29">
        <v>0</v>
      </c>
      <c r="G9117" s="30">
        <f t="shared" si="1043"/>
        <v>0</v>
      </c>
      <c r="H9117" s="63">
        <f t="shared" si="1044"/>
        <v>101988.88888888888</v>
      </c>
      <c r="I9117" s="63"/>
      <c r="J9117" s="59"/>
    </row>
    <row r="9118" spans="1:10">
      <c r="A9118" s="144">
        <v>11</v>
      </c>
      <c r="B9118" s="145" t="s">
        <v>34</v>
      </c>
      <c r="C9118" s="37"/>
      <c r="D9118" s="146">
        <v>54198</v>
      </c>
      <c r="E9118" s="28">
        <f t="shared" si="1042"/>
        <v>0</v>
      </c>
      <c r="F9118" s="29">
        <v>0</v>
      </c>
      <c r="G9118" s="30">
        <f t="shared" si="1043"/>
        <v>0</v>
      </c>
      <c r="H9118" s="63">
        <f t="shared" si="1044"/>
        <v>50183.333333333328</v>
      </c>
      <c r="I9118" s="63"/>
      <c r="J9118" s="59">
        <f t="shared" ref="J9118:J9124" si="1045">H9118*C9119</f>
        <v>0</v>
      </c>
    </row>
    <row r="9119" spans="1:10">
      <c r="A9119" s="144">
        <v>12</v>
      </c>
      <c r="B9119" s="145" t="s">
        <v>35</v>
      </c>
      <c r="C9119" s="37"/>
      <c r="D9119" s="146">
        <v>49680</v>
      </c>
      <c r="E9119" s="28">
        <f t="shared" si="1042"/>
        <v>0</v>
      </c>
      <c r="F9119" s="29">
        <v>0</v>
      </c>
      <c r="G9119" s="30">
        <f t="shared" si="1043"/>
        <v>0</v>
      </c>
      <c r="H9119" s="63">
        <f t="shared" si="1044"/>
        <v>46000</v>
      </c>
      <c r="I9119" s="63"/>
      <c r="J9119" s="59">
        <f t="shared" si="1045"/>
        <v>0</v>
      </c>
    </row>
    <row r="9120" spans="1:10">
      <c r="A9120" s="144">
        <v>13</v>
      </c>
      <c r="B9120" s="145" t="s">
        <v>36</v>
      </c>
      <c r="C9120" s="37"/>
      <c r="D9120" s="149">
        <v>64152</v>
      </c>
      <c r="E9120" s="28">
        <f t="shared" si="1042"/>
        <v>0</v>
      </c>
      <c r="F9120" s="29">
        <v>0</v>
      </c>
      <c r="G9120" s="30">
        <f t="shared" si="1043"/>
        <v>0</v>
      </c>
      <c r="H9120" s="63">
        <f t="shared" si="1044"/>
        <v>59399.999999999993</v>
      </c>
      <c r="I9120" s="63"/>
      <c r="J9120" s="59">
        <f t="shared" si="1045"/>
        <v>0</v>
      </c>
    </row>
    <row r="9121" spans="1:10">
      <c r="A9121" s="144">
        <v>14</v>
      </c>
      <c r="B9121" s="145" t="s">
        <v>37</v>
      </c>
      <c r="C9121" s="37"/>
      <c r="D9121" s="149">
        <v>65934</v>
      </c>
      <c r="E9121" s="28">
        <f t="shared" si="1042"/>
        <v>0</v>
      </c>
      <c r="F9121" s="29">
        <v>0</v>
      </c>
      <c r="G9121" s="30">
        <f t="shared" si="1043"/>
        <v>0</v>
      </c>
      <c r="H9121" s="63">
        <f t="shared" si="1044"/>
        <v>61049.999999999993</v>
      </c>
      <c r="I9121" s="63"/>
      <c r="J9121" s="59">
        <f t="shared" si="1045"/>
        <v>0</v>
      </c>
    </row>
    <row r="9122" spans="1:10">
      <c r="A9122" s="144">
        <v>15</v>
      </c>
      <c r="B9122" s="145" t="s">
        <v>38</v>
      </c>
      <c r="C9122" s="37"/>
      <c r="D9122" s="149">
        <v>76626</v>
      </c>
      <c r="E9122" s="28">
        <f t="shared" si="1042"/>
        <v>0</v>
      </c>
      <c r="F9122" s="124">
        <v>0</v>
      </c>
      <c r="G9122" s="30">
        <f t="shared" si="1043"/>
        <v>0</v>
      </c>
      <c r="H9122" s="63">
        <f t="shared" si="1044"/>
        <v>70950</v>
      </c>
      <c r="I9122" s="63"/>
      <c r="J9122" s="59">
        <f t="shared" si="1045"/>
        <v>0</v>
      </c>
    </row>
    <row r="9123" spans="1:10">
      <c r="A9123" s="144">
        <v>16</v>
      </c>
      <c r="B9123" s="145" t="s">
        <v>39</v>
      </c>
      <c r="C9123" s="37"/>
      <c r="D9123" s="149">
        <v>80190</v>
      </c>
      <c r="E9123" s="28">
        <f t="shared" si="1042"/>
        <v>0</v>
      </c>
      <c r="F9123" s="29">
        <v>0</v>
      </c>
      <c r="G9123" s="30">
        <f t="shared" si="1043"/>
        <v>0</v>
      </c>
      <c r="H9123" s="63">
        <f t="shared" si="1044"/>
        <v>74250</v>
      </c>
      <c r="I9123" s="63"/>
      <c r="J9123" s="59">
        <f t="shared" si="1045"/>
        <v>0</v>
      </c>
    </row>
    <row r="9124" spans="1:10">
      <c r="A9124" s="144">
        <v>17</v>
      </c>
      <c r="B9124" s="145" t="s">
        <v>40</v>
      </c>
      <c r="C9124" s="37"/>
      <c r="D9124" s="149">
        <v>113832</v>
      </c>
      <c r="E9124" s="28">
        <f t="shared" si="1042"/>
        <v>0</v>
      </c>
      <c r="F9124" s="29">
        <v>0</v>
      </c>
      <c r="G9124" s="30">
        <f t="shared" si="1043"/>
        <v>0</v>
      </c>
      <c r="H9124" s="63">
        <f t="shared" si="1044"/>
        <v>105400</v>
      </c>
      <c r="I9124" s="63"/>
      <c r="J9124" s="59">
        <f t="shared" si="1045"/>
        <v>0</v>
      </c>
    </row>
    <row r="9125" spans="1:10" ht="17.25">
      <c r="A9125" s="144">
        <v>18</v>
      </c>
      <c r="B9125" s="145" t="s">
        <v>41</v>
      </c>
      <c r="C9125" s="37"/>
      <c r="D9125" s="150">
        <v>98010</v>
      </c>
      <c r="E9125" s="28">
        <f t="shared" si="1042"/>
        <v>0</v>
      </c>
      <c r="F9125" s="29">
        <v>0</v>
      </c>
      <c r="G9125" s="30">
        <f t="shared" si="1043"/>
        <v>0</v>
      </c>
      <c r="H9125" s="63">
        <f t="shared" si="1044"/>
        <v>90750</v>
      </c>
      <c r="I9125" s="45"/>
      <c r="J9125" s="64"/>
    </row>
    <row r="9126" spans="1:10" ht="31.5">
      <c r="A9126" s="40"/>
      <c r="B9126" s="41" t="s">
        <v>42</v>
      </c>
      <c r="C9126" s="42">
        <f>SUM(C9108:C9125)</f>
        <v>20</v>
      </c>
      <c r="D9126" s="42"/>
      <c r="E9126" s="43">
        <f>SUM(E9108:E9125)</f>
        <v>1992480</v>
      </c>
      <c r="F9126" s="43"/>
      <c r="G9126" s="44">
        <f>SUM(G9108:G9125)</f>
        <v>1992480</v>
      </c>
      <c r="H9126" s="5"/>
      <c r="I9126" s="5"/>
      <c r="J9126" s="75">
        <f>J9125*0.08</f>
        <v>0</v>
      </c>
    </row>
    <row r="9127" spans="1:10" ht="31.5">
      <c r="A9127" s="46"/>
      <c r="B9127" s="47"/>
      <c r="C9127" s="48"/>
      <c r="D9127" s="48"/>
      <c r="E9127" s="49"/>
      <c r="F9127" s="49"/>
      <c r="G9127" s="151"/>
      <c r="H9127" s="6"/>
      <c r="I9127" s="6"/>
      <c r="J9127" s="76">
        <f>SUM(J9125:J9126)</f>
        <v>0</v>
      </c>
    </row>
    <row r="9128" spans="1:10" ht="18">
      <c r="A9128" s="283" t="s">
        <v>43</v>
      </c>
      <c r="B9128" s="283"/>
      <c r="C9128" s="284" t="s">
        <v>44</v>
      </c>
      <c r="D9128" s="284"/>
      <c r="E9128" s="54"/>
      <c r="F9128" s="54"/>
      <c r="G9128" s="55" t="s">
        <v>45</v>
      </c>
      <c r="H9128" s="141"/>
      <c r="I9128" s="141"/>
      <c r="J9128" s="141"/>
    </row>
    <row r="9131" spans="1:10" ht="15.75">
      <c r="A9131" s="279" t="s">
        <v>0</v>
      </c>
      <c r="B9131" s="279"/>
      <c r="C9131" s="279"/>
      <c r="D9131" s="279"/>
      <c r="E9131" s="279"/>
      <c r="F9131" s="279"/>
      <c r="G9131" s="279"/>
      <c r="H9131" s="141"/>
      <c r="I9131" s="141"/>
      <c r="J9131" s="141"/>
    </row>
    <row r="9132" spans="1:10" ht="15.75">
      <c r="A9132" s="279" t="s">
        <v>1</v>
      </c>
      <c r="B9132" s="279"/>
      <c r="C9132" s="279"/>
      <c r="D9132" s="279"/>
      <c r="E9132" s="279"/>
      <c r="F9132" s="279"/>
      <c r="G9132" s="279"/>
      <c r="H9132" s="1"/>
      <c r="I9132" s="1"/>
      <c r="J9132" s="71"/>
    </row>
    <row r="9133" spans="1:10" ht="15.75">
      <c r="A9133" s="279" t="s">
        <v>2</v>
      </c>
      <c r="B9133" s="279"/>
      <c r="C9133" s="279"/>
      <c r="D9133" s="279"/>
      <c r="E9133" s="279"/>
      <c r="F9133" s="279"/>
      <c r="G9133" s="279"/>
      <c r="H9133" s="1"/>
      <c r="I9133" s="1"/>
      <c r="J9133" s="71"/>
    </row>
    <row r="9134" spans="1:10" ht="15.75">
      <c r="A9134" s="279" t="s">
        <v>4</v>
      </c>
      <c r="B9134" s="279"/>
      <c r="C9134" s="279"/>
      <c r="D9134" s="279"/>
      <c r="E9134" s="279"/>
      <c r="F9134" s="279"/>
      <c r="G9134" s="279"/>
      <c r="H9134" s="1"/>
      <c r="I9134" s="1"/>
      <c r="J9134" s="71"/>
    </row>
    <row r="9135" spans="1:10" ht="27">
      <c r="A9135" s="280" t="s">
        <v>6</v>
      </c>
      <c r="B9135" s="280"/>
      <c r="C9135" s="280"/>
      <c r="D9135" s="280"/>
      <c r="E9135" s="280"/>
      <c r="F9135" s="280"/>
      <c r="G9135" s="280"/>
      <c r="H9135" s="2"/>
      <c r="I9135" s="2"/>
      <c r="J9135" s="72"/>
    </row>
    <row r="9136" spans="1:10" ht="27">
      <c r="A9136" s="142"/>
      <c r="B9136" s="142"/>
      <c r="C9136" s="281" t="s">
        <v>457</v>
      </c>
      <c r="D9136" s="281"/>
      <c r="E9136" s="281"/>
      <c r="F9136" s="281"/>
      <c r="G9136" s="281"/>
      <c r="H9136" s="68"/>
      <c r="I9136" s="68"/>
      <c r="J9136" s="71"/>
    </row>
    <row r="9137" spans="1:10" ht="15.75">
      <c r="A9137" s="11" t="s">
        <v>358</v>
      </c>
      <c r="B9137" s="12">
        <v>4138466551</v>
      </c>
      <c r="C9137" s="143"/>
      <c r="D9137" s="286"/>
      <c r="E9137" s="286"/>
      <c r="F9137" s="286"/>
      <c r="G9137" s="286"/>
      <c r="H9137" s="69" t="s">
        <v>161</v>
      </c>
      <c r="I9137" s="69"/>
      <c r="J9137" s="73"/>
    </row>
    <row r="9138" spans="1:10" ht="15.75">
      <c r="A9138" s="11" t="s">
        <v>9</v>
      </c>
      <c r="B9138" s="286" t="s">
        <v>970</v>
      </c>
      <c r="C9138" s="286"/>
      <c r="D9138" s="286"/>
      <c r="E9138" s="16"/>
      <c r="F9138" s="11"/>
      <c r="G9138" s="16"/>
      <c r="H9138" s="1"/>
      <c r="I9138" s="1"/>
      <c r="J9138" s="71"/>
    </row>
    <row r="9139" spans="1:10" ht="15.75">
      <c r="A9139" s="11" t="s">
        <v>11</v>
      </c>
      <c r="B9139" s="289" t="s">
        <v>971</v>
      </c>
      <c r="C9139" s="289"/>
      <c r="D9139" s="289"/>
      <c r="E9139" s="289"/>
      <c r="F9139" s="18"/>
      <c r="G9139" s="19"/>
      <c r="H9139" s="1"/>
      <c r="I9139" s="1"/>
      <c r="J9139" s="71"/>
    </row>
    <row r="9140" spans="1:10" ht="15.75">
      <c r="A9140" s="21" t="s">
        <v>14</v>
      </c>
      <c r="B9140" s="21" t="s">
        <v>16</v>
      </c>
      <c r="C9140" s="21"/>
      <c r="D9140" s="22" t="s">
        <v>18</v>
      </c>
      <c r="E9140" s="23" t="s">
        <v>19</v>
      </c>
      <c r="F9140" s="23" t="s">
        <v>20</v>
      </c>
      <c r="G9140" s="21" t="s">
        <v>21</v>
      </c>
      <c r="H9140" s="63"/>
      <c r="I9140" s="63"/>
      <c r="J9140" s="59">
        <f>H9140*C9141</f>
        <v>0</v>
      </c>
    </row>
    <row r="9141" spans="1:10">
      <c r="A9141" s="144">
        <v>1</v>
      </c>
      <c r="B9141" s="145" t="s">
        <v>23</v>
      </c>
      <c r="C9141" s="26">
        <v>5</v>
      </c>
      <c r="D9141" s="146">
        <v>79305</v>
      </c>
      <c r="E9141" s="28">
        <f t="shared" ref="E9141:E9158" si="1046">D9141*C9141</f>
        <v>396525</v>
      </c>
      <c r="F9141" s="29">
        <v>0</v>
      </c>
      <c r="G9141" s="30">
        <f t="shared" ref="G9141:G9158" si="1047">E9141-E9141*F9141</f>
        <v>396525</v>
      </c>
      <c r="H9141" s="63">
        <f t="shared" ref="H9141:H9158" si="1048">D9141/1.08</f>
        <v>73430.555555555547</v>
      </c>
      <c r="I9141" s="63"/>
      <c r="J9141" s="59">
        <f>H9141*C9142</f>
        <v>0</v>
      </c>
    </row>
    <row r="9142" spans="1:10">
      <c r="A9142" s="144">
        <v>2</v>
      </c>
      <c r="B9142" s="145" t="s">
        <v>25</v>
      </c>
      <c r="C9142" s="32"/>
      <c r="D9142" s="147">
        <v>128591</v>
      </c>
      <c r="E9142" s="28">
        <f t="shared" si="1046"/>
        <v>0</v>
      </c>
      <c r="F9142" s="29">
        <v>0</v>
      </c>
      <c r="G9142" s="30">
        <f t="shared" si="1047"/>
        <v>0</v>
      </c>
      <c r="H9142" s="63">
        <f t="shared" si="1048"/>
        <v>119065.74074074073</v>
      </c>
      <c r="I9142" s="63"/>
      <c r="J9142" s="59"/>
    </row>
    <row r="9143" spans="1:10">
      <c r="A9143" s="144">
        <v>3</v>
      </c>
      <c r="B9143" s="145" t="s">
        <v>26</v>
      </c>
      <c r="C9143" s="34"/>
      <c r="D9143" s="146">
        <v>60043</v>
      </c>
      <c r="E9143" s="28">
        <f t="shared" si="1046"/>
        <v>0</v>
      </c>
      <c r="F9143" s="29">
        <v>0</v>
      </c>
      <c r="G9143" s="30">
        <f t="shared" si="1047"/>
        <v>0</v>
      </c>
      <c r="H9143" s="63">
        <f t="shared" si="1048"/>
        <v>55595.370370370365</v>
      </c>
      <c r="I9143" s="63"/>
      <c r="J9143" s="59"/>
    </row>
    <row r="9144" spans="1:10">
      <c r="A9144" s="144">
        <v>4</v>
      </c>
      <c r="B9144" s="145" t="s">
        <v>27</v>
      </c>
      <c r="C9144" s="106"/>
      <c r="D9144" s="146">
        <v>115781</v>
      </c>
      <c r="E9144" s="28">
        <f t="shared" si="1046"/>
        <v>0</v>
      </c>
      <c r="F9144" s="29">
        <v>0</v>
      </c>
      <c r="G9144" s="30">
        <f t="shared" si="1047"/>
        <v>0</v>
      </c>
      <c r="H9144" s="63">
        <f t="shared" si="1048"/>
        <v>107204.62962962962</v>
      </c>
      <c r="I9144" s="63"/>
      <c r="J9144" s="59"/>
    </row>
    <row r="9145" spans="1:10">
      <c r="A9145" s="144">
        <v>5</v>
      </c>
      <c r="B9145" s="145" t="s">
        <v>28</v>
      </c>
      <c r="C9145" s="32">
        <v>5</v>
      </c>
      <c r="D9145" s="146">
        <v>119943</v>
      </c>
      <c r="E9145" s="28">
        <f t="shared" si="1046"/>
        <v>599715</v>
      </c>
      <c r="F9145" s="124">
        <v>0</v>
      </c>
      <c r="G9145" s="30">
        <f t="shared" si="1047"/>
        <v>599715</v>
      </c>
      <c r="H9145" s="63">
        <f t="shared" si="1048"/>
        <v>111058.33333333333</v>
      </c>
      <c r="I9145" s="63"/>
      <c r="J9145" s="59"/>
    </row>
    <row r="9146" spans="1:10">
      <c r="A9146" s="144">
        <v>6</v>
      </c>
      <c r="B9146" s="145" t="s">
        <v>29</v>
      </c>
      <c r="C9146" s="26"/>
      <c r="D9146" s="146">
        <v>94810</v>
      </c>
      <c r="E9146" s="28">
        <f t="shared" si="1046"/>
        <v>0</v>
      </c>
      <c r="F9146" s="29">
        <v>0</v>
      </c>
      <c r="G9146" s="30">
        <f t="shared" si="1047"/>
        <v>0</v>
      </c>
      <c r="H9146" s="63">
        <f t="shared" si="1048"/>
        <v>87787.037037037036</v>
      </c>
      <c r="I9146" s="63"/>
      <c r="J9146" s="59"/>
    </row>
    <row r="9147" spans="1:10">
      <c r="A9147" s="144">
        <v>7</v>
      </c>
      <c r="B9147" s="145" t="s">
        <v>30</v>
      </c>
      <c r="C9147" s="34"/>
      <c r="D9147" s="146">
        <v>141396</v>
      </c>
      <c r="E9147" s="28">
        <f t="shared" si="1046"/>
        <v>0</v>
      </c>
      <c r="F9147" s="29">
        <v>0</v>
      </c>
      <c r="G9147" s="30">
        <f t="shared" si="1047"/>
        <v>0</v>
      </c>
      <c r="H9147" s="63">
        <f t="shared" si="1048"/>
        <v>130922.22222222222</v>
      </c>
      <c r="I9147" s="63"/>
      <c r="J9147" s="59"/>
    </row>
    <row r="9148" spans="1:10">
      <c r="A9148" s="144">
        <v>8</v>
      </c>
      <c r="B9148" s="145" t="s">
        <v>31</v>
      </c>
      <c r="C9148" s="26"/>
      <c r="D9148" s="146">
        <v>232931</v>
      </c>
      <c r="E9148" s="28">
        <f t="shared" si="1046"/>
        <v>0</v>
      </c>
      <c r="F9148" s="29">
        <v>0</v>
      </c>
      <c r="G9148" s="30">
        <f t="shared" si="1047"/>
        <v>0</v>
      </c>
      <c r="H9148" s="63">
        <f t="shared" si="1048"/>
        <v>215676.85185185182</v>
      </c>
      <c r="I9148" s="63"/>
      <c r="J9148" s="59"/>
    </row>
    <row r="9149" spans="1:10">
      <c r="A9149" s="144">
        <v>9</v>
      </c>
      <c r="B9149" s="148" t="s">
        <v>32</v>
      </c>
      <c r="C9149" s="26"/>
      <c r="D9149" s="146">
        <v>101534</v>
      </c>
      <c r="E9149" s="28">
        <f t="shared" si="1046"/>
        <v>0</v>
      </c>
      <c r="F9149" s="29">
        <v>0</v>
      </c>
      <c r="G9149" s="30">
        <f t="shared" si="1047"/>
        <v>0</v>
      </c>
      <c r="H9149" s="63">
        <f t="shared" si="1048"/>
        <v>94012.962962962964</v>
      </c>
      <c r="I9149" s="63"/>
      <c r="J9149" s="59"/>
    </row>
    <row r="9150" spans="1:10">
      <c r="A9150" s="144">
        <v>10</v>
      </c>
      <c r="B9150" s="148" t="s">
        <v>33</v>
      </c>
      <c r="C9150" s="37"/>
      <c r="D9150" s="147">
        <v>110148</v>
      </c>
      <c r="E9150" s="28">
        <f t="shared" si="1046"/>
        <v>0</v>
      </c>
      <c r="F9150" s="29">
        <v>0</v>
      </c>
      <c r="G9150" s="30">
        <f t="shared" si="1047"/>
        <v>0</v>
      </c>
      <c r="H9150" s="63">
        <f t="shared" si="1048"/>
        <v>101988.88888888888</v>
      </c>
      <c r="I9150" s="63"/>
      <c r="J9150" s="59"/>
    </row>
    <row r="9151" spans="1:10">
      <c r="A9151" s="144">
        <v>11</v>
      </c>
      <c r="B9151" s="145" t="s">
        <v>34</v>
      </c>
      <c r="C9151" s="37"/>
      <c r="D9151" s="146">
        <v>54198</v>
      </c>
      <c r="E9151" s="28">
        <f t="shared" si="1046"/>
        <v>0</v>
      </c>
      <c r="F9151" s="29">
        <v>0</v>
      </c>
      <c r="G9151" s="30">
        <f t="shared" si="1047"/>
        <v>0</v>
      </c>
      <c r="H9151" s="63">
        <f t="shared" si="1048"/>
        <v>50183.333333333328</v>
      </c>
      <c r="I9151" s="63"/>
      <c r="J9151" s="59">
        <f t="shared" ref="J9151:J9157" si="1049">H9151*C9152</f>
        <v>0</v>
      </c>
    </row>
    <row r="9152" spans="1:10">
      <c r="A9152" s="144">
        <v>12</v>
      </c>
      <c r="B9152" s="145" t="s">
        <v>35</v>
      </c>
      <c r="C9152" s="37"/>
      <c r="D9152" s="146">
        <v>49680</v>
      </c>
      <c r="E9152" s="28">
        <f t="shared" si="1046"/>
        <v>0</v>
      </c>
      <c r="F9152" s="29">
        <v>0</v>
      </c>
      <c r="G9152" s="30">
        <f t="shared" si="1047"/>
        <v>0</v>
      </c>
      <c r="H9152" s="63">
        <f t="shared" si="1048"/>
        <v>46000</v>
      </c>
      <c r="I9152" s="63"/>
      <c r="J9152" s="59">
        <f t="shared" si="1049"/>
        <v>0</v>
      </c>
    </row>
    <row r="9153" spans="1:10">
      <c r="A9153" s="144">
        <v>13</v>
      </c>
      <c r="B9153" s="145" t="s">
        <v>36</v>
      </c>
      <c r="C9153" s="37"/>
      <c r="D9153" s="149">
        <v>64152</v>
      </c>
      <c r="E9153" s="28">
        <f t="shared" si="1046"/>
        <v>0</v>
      </c>
      <c r="F9153" s="29">
        <v>0</v>
      </c>
      <c r="G9153" s="30">
        <f t="shared" si="1047"/>
        <v>0</v>
      </c>
      <c r="H9153" s="63">
        <f t="shared" si="1048"/>
        <v>59399.999999999993</v>
      </c>
      <c r="I9153" s="63"/>
      <c r="J9153" s="59">
        <f t="shared" si="1049"/>
        <v>0</v>
      </c>
    </row>
    <row r="9154" spans="1:10">
      <c r="A9154" s="144">
        <v>14</v>
      </c>
      <c r="B9154" s="145" t="s">
        <v>37</v>
      </c>
      <c r="C9154" s="37"/>
      <c r="D9154" s="149">
        <v>65934</v>
      </c>
      <c r="E9154" s="28">
        <f t="shared" si="1046"/>
        <v>0</v>
      </c>
      <c r="F9154" s="29">
        <v>0</v>
      </c>
      <c r="G9154" s="30">
        <f t="shared" si="1047"/>
        <v>0</v>
      </c>
      <c r="H9154" s="63">
        <f t="shared" si="1048"/>
        <v>61049.999999999993</v>
      </c>
      <c r="I9154" s="63"/>
      <c r="J9154" s="59">
        <f t="shared" si="1049"/>
        <v>0</v>
      </c>
    </row>
    <row r="9155" spans="1:10">
      <c r="A9155" s="144">
        <v>15</v>
      </c>
      <c r="B9155" s="145" t="s">
        <v>38</v>
      </c>
      <c r="C9155" s="37"/>
      <c r="D9155" s="149">
        <v>76626</v>
      </c>
      <c r="E9155" s="28">
        <f t="shared" si="1046"/>
        <v>0</v>
      </c>
      <c r="F9155" s="124">
        <v>0</v>
      </c>
      <c r="G9155" s="30">
        <f t="shared" si="1047"/>
        <v>0</v>
      </c>
      <c r="H9155" s="63">
        <f t="shared" si="1048"/>
        <v>70950</v>
      </c>
      <c r="I9155" s="63"/>
      <c r="J9155" s="59">
        <f t="shared" si="1049"/>
        <v>0</v>
      </c>
    </row>
    <row r="9156" spans="1:10">
      <c r="A9156" s="144">
        <v>16</v>
      </c>
      <c r="B9156" s="145" t="s">
        <v>39</v>
      </c>
      <c r="C9156" s="37"/>
      <c r="D9156" s="149">
        <v>80190</v>
      </c>
      <c r="E9156" s="28">
        <f t="shared" si="1046"/>
        <v>0</v>
      </c>
      <c r="F9156" s="29">
        <v>0</v>
      </c>
      <c r="G9156" s="30">
        <f t="shared" si="1047"/>
        <v>0</v>
      </c>
      <c r="H9156" s="63">
        <f t="shared" si="1048"/>
        <v>74250</v>
      </c>
      <c r="I9156" s="63"/>
      <c r="J9156" s="59">
        <f t="shared" si="1049"/>
        <v>0</v>
      </c>
    </row>
    <row r="9157" spans="1:10">
      <c r="A9157" s="144">
        <v>17</v>
      </c>
      <c r="B9157" s="145" t="s">
        <v>40</v>
      </c>
      <c r="C9157" s="37"/>
      <c r="D9157" s="149">
        <v>113832</v>
      </c>
      <c r="E9157" s="28">
        <f t="shared" si="1046"/>
        <v>0</v>
      </c>
      <c r="F9157" s="29">
        <v>0</v>
      </c>
      <c r="G9157" s="30">
        <f t="shared" si="1047"/>
        <v>0</v>
      </c>
      <c r="H9157" s="63">
        <f t="shared" si="1048"/>
        <v>105400</v>
      </c>
      <c r="I9157" s="63"/>
      <c r="J9157" s="59">
        <f t="shared" si="1049"/>
        <v>0</v>
      </c>
    </row>
    <row r="9158" spans="1:10" ht="17.25">
      <c r="A9158" s="144">
        <v>18</v>
      </c>
      <c r="B9158" s="145" t="s">
        <v>41</v>
      </c>
      <c r="C9158" s="37"/>
      <c r="D9158" s="150">
        <v>98010</v>
      </c>
      <c r="E9158" s="28">
        <f t="shared" si="1046"/>
        <v>0</v>
      </c>
      <c r="F9158" s="29">
        <v>0</v>
      </c>
      <c r="G9158" s="30">
        <f t="shared" si="1047"/>
        <v>0</v>
      </c>
      <c r="H9158" s="63">
        <f t="shared" si="1048"/>
        <v>90750</v>
      </c>
      <c r="I9158" s="45"/>
      <c r="J9158" s="64"/>
    </row>
    <row r="9159" spans="1:10" ht="31.5">
      <c r="A9159" s="40"/>
      <c r="B9159" s="41" t="s">
        <v>42</v>
      </c>
      <c r="C9159" s="42">
        <f>SUM(C9141:C9158)</f>
        <v>10</v>
      </c>
      <c r="D9159" s="42"/>
      <c r="E9159" s="43">
        <f>SUM(E9141:E9158)</f>
        <v>996240</v>
      </c>
      <c r="F9159" s="43"/>
      <c r="G9159" s="44">
        <f>SUM(G9141:G9158)</f>
        <v>996240</v>
      </c>
      <c r="H9159" s="5"/>
      <c r="I9159" s="5"/>
      <c r="J9159" s="75">
        <f>J9158*0.08</f>
        <v>0</v>
      </c>
    </row>
    <row r="9160" spans="1:10" ht="31.5">
      <c r="A9160" s="46"/>
      <c r="B9160" s="47"/>
      <c r="C9160" s="48"/>
      <c r="D9160" s="48"/>
      <c r="E9160" s="49"/>
      <c r="F9160" s="49"/>
      <c r="G9160" s="151"/>
      <c r="H9160" s="6"/>
      <c r="I9160" s="6"/>
      <c r="J9160" s="76">
        <f>SUM(J9158:J9159)</f>
        <v>0</v>
      </c>
    </row>
    <row r="9161" spans="1:10" ht="18">
      <c r="A9161" s="283" t="s">
        <v>43</v>
      </c>
      <c r="B9161" s="283"/>
      <c r="C9161" s="284" t="s">
        <v>44</v>
      </c>
      <c r="D9161" s="284"/>
      <c r="E9161" s="54"/>
      <c r="F9161" s="54"/>
      <c r="G9161" s="55" t="s">
        <v>45</v>
      </c>
      <c r="H9161" s="141"/>
      <c r="I9161" s="141"/>
      <c r="J9161" s="141"/>
    </row>
    <row r="9164" spans="1:10" ht="15.75">
      <c r="A9164" s="279" t="s">
        <v>0</v>
      </c>
      <c r="B9164" s="279"/>
      <c r="C9164" s="279"/>
      <c r="D9164" s="279"/>
      <c r="E9164" s="279"/>
      <c r="F9164" s="279"/>
      <c r="G9164" s="279"/>
      <c r="H9164" s="141"/>
      <c r="I9164" s="141"/>
      <c r="J9164" s="141"/>
    </row>
    <row r="9165" spans="1:10" ht="15.75">
      <c r="A9165" s="279" t="s">
        <v>1</v>
      </c>
      <c r="B9165" s="279"/>
      <c r="C9165" s="279"/>
      <c r="D9165" s="279"/>
      <c r="E9165" s="279"/>
      <c r="F9165" s="279"/>
      <c r="G9165" s="279"/>
      <c r="H9165" s="1"/>
      <c r="I9165" s="1"/>
      <c r="J9165" s="71"/>
    </row>
    <row r="9166" spans="1:10" ht="15.75">
      <c r="A9166" s="279" t="s">
        <v>2</v>
      </c>
      <c r="B9166" s="279"/>
      <c r="C9166" s="279"/>
      <c r="D9166" s="279"/>
      <c r="E9166" s="279"/>
      <c r="F9166" s="279"/>
      <c r="G9166" s="279"/>
      <c r="H9166" s="1"/>
      <c r="I9166" s="1"/>
      <c r="J9166" s="71"/>
    </row>
    <row r="9167" spans="1:10" ht="15.75">
      <c r="A9167" s="279" t="s">
        <v>4</v>
      </c>
      <c r="B9167" s="279"/>
      <c r="C9167" s="279"/>
      <c r="D9167" s="279"/>
      <c r="E9167" s="279"/>
      <c r="F9167" s="279"/>
      <c r="G9167" s="279"/>
      <c r="H9167" s="1"/>
      <c r="I9167" s="1"/>
      <c r="J9167" s="71"/>
    </row>
    <row r="9168" spans="1:10" ht="27">
      <c r="A9168" s="280" t="s">
        <v>6</v>
      </c>
      <c r="B9168" s="280"/>
      <c r="C9168" s="280"/>
      <c r="D9168" s="280"/>
      <c r="E9168" s="280"/>
      <c r="F9168" s="280"/>
      <c r="G9168" s="280"/>
      <c r="H9168" s="2"/>
      <c r="I9168" s="2"/>
      <c r="J9168" s="72"/>
    </row>
    <row r="9169" spans="1:10" ht="27">
      <c r="A9169" s="142"/>
      <c r="B9169" s="142"/>
      <c r="C9169" s="281" t="s">
        <v>457</v>
      </c>
      <c r="D9169" s="281"/>
      <c r="E9169" s="281"/>
      <c r="F9169" s="281"/>
      <c r="G9169" s="281"/>
      <c r="H9169" s="68"/>
      <c r="I9169" s="68"/>
      <c r="J9169" s="71"/>
    </row>
    <row r="9170" spans="1:10" ht="15.75">
      <c r="A9170" s="11" t="s">
        <v>358</v>
      </c>
      <c r="B9170" s="12">
        <v>4138471273</v>
      </c>
      <c r="C9170" s="143"/>
      <c r="D9170" s="286"/>
      <c r="E9170" s="286"/>
      <c r="F9170" s="286"/>
      <c r="G9170" s="286"/>
      <c r="H9170" s="69" t="s">
        <v>161</v>
      </c>
      <c r="I9170" s="69"/>
      <c r="J9170" s="73"/>
    </row>
    <row r="9171" spans="1:10" ht="15.75">
      <c r="A9171" s="11" t="s">
        <v>9</v>
      </c>
      <c r="B9171" s="286" t="s">
        <v>972</v>
      </c>
      <c r="C9171" s="286"/>
      <c r="D9171" s="286"/>
      <c r="E9171" s="16"/>
      <c r="F9171" s="11"/>
      <c r="G9171" s="16"/>
      <c r="H9171" s="1"/>
      <c r="I9171" s="1"/>
      <c r="J9171" s="71"/>
    </row>
    <row r="9172" spans="1:10" ht="15.75">
      <c r="A9172" s="11" t="s">
        <v>11</v>
      </c>
      <c r="B9172" s="289" t="s">
        <v>971</v>
      </c>
      <c r="C9172" s="289"/>
      <c r="D9172" s="289"/>
      <c r="E9172" s="289"/>
      <c r="F9172" s="18"/>
      <c r="G9172" s="19"/>
      <c r="H9172" s="1"/>
      <c r="I9172" s="1"/>
      <c r="J9172" s="71"/>
    </row>
    <row r="9173" spans="1:10" ht="15.75">
      <c r="A9173" s="21" t="s">
        <v>14</v>
      </c>
      <c r="B9173" s="21" t="s">
        <v>16</v>
      </c>
      <c r="C9173" s="21"/>
      <c r="D9173" s="22" t="s">
        <v>18</v>
      </c>
      <c r="E9173" s="23" t="s">
        <v>19</v>
      </c>
      <c r="F9173" s="23" t="s">
        <v>20</v>
      </c>
      <c r="G9173" s="21" t="s">
        <v>21</v>
      </c>
      <c r="H9173" s="63"/>
      <c r="I9173" s="63"/>
      <c r="J9173" s="59">
        <f>H9173*C9174</f>
        <v>0</v>
      </c>
    </row>
    <row r="9174" spans="1:10">
      <c r="A9174" s="144">
        <v>1</v>
      </c>
      <c r="B9174" s="145" t="s">
        <v>23</v>
      </c>
      <c r="C9174" s="26"/>
      <c r="D9174" s="146">
        <v>79305</v>
      </c>
      <c r="E9174" s="28">
        <f t="shared" ref="E9174:E9191" si="1050">D9174*C9174</f>
        <v>0</v>
      </c>
      <c r="F9174" s="29">
        <v>0</v>
      </c>
      <c r="G9174" s="30">
        <f t="shared" ref="G9174:G9191" si="1051">E9174-E9174*F9174</f>
        <v>0</v>
      </c>
      <c r="H9174" s="63">
        <f t="shared" ref="H9174:H9191" si="1052">D9174/1.08</f>
        <v>73430.555555555547</v>
      </c>
      <c r="I9174" s="63"/>
      <c r="J9174" s="59">
        <f>H9174*C9175</f>
        <v>0</v>
      </c>
    </row>
    <row r="9175" spans="1:10">
      <c r="A9175" s="144">
        <v>2</v>
      </c>
      <c r="B9175" s="145" t="s">
        <v>25</v>
      </c>
      <c r="C9175" s="32"/>
      <c r="D9175" s="147">
        <v>128591</v>
      </c>
      <c r="E9175" s="28">
        <f t="shared" si="1050"/>
        <v>0</v>
      </c>
      <c r="F9175" s="29">
        <v>0</v>
      </c>
      <c r="G9175" s="30">
        <f t="shared" si="1051"/>
        <v>0</v>
      </c>
      <c r="H9175" s="63">
        <f t="shared" si="1052"/>
        <v>119065.74074074073</v>
      </c>
      <c r="I9175" s="63"/>
      <c r="J9175" s="59"/>
    </row>
    <row r="9176" spans="1:10">
      <c r="A9176" s="144">
        <v>3</v>
      </c>
      <c r="B9176" s="145" t="s">
        <v>26</v>
      </c>
      <c r="C9176" s="34">
        <v>5</v>
      </c>
      <c r="D9176" s="146">
        <v>60043</v>
      </c>
      <c r="E9176" s="28">
        <f t="shared" si="1050"/>
        <v>300215</v>
      </c>
      <c r="F9176" s="29">
        <v>0</v>
      </c>
      <c r="G9176" s="30">
        <f t="shared" si="1051"/>
        <v>300215</v>
      </c>
      <c r="H9176" s="63">
        <f t="shared" si="1052"/>
        <v>55595.370370370365</v>
      </c>
      <c r="I9176" s="63"/>
      <c r="J9176" s="59"/>
    </row>
    <row r="9177" spans="1:10">
      <c r="A9177" s="144">
        <v>4</v>
      </c>
      <c r="B9177" s="145" t="s">
        <v>27</v>
      </c>
      <c r="C9177" s="106"/>
      <c r="D9177" s="146">
        <v>115781</v>
      </c>
      <c r="E9177" s="28">
        <f t="shared" si="1050"/>
        <v>0</v>
      </c>
      <c r="F9177" s="29">
        <v>0</v>
      </c>
      <c r="G9177" s="30">
        <f t="shared" si="1051"/>
        <v>0</v>
      </c>
      <c r="H9177" s="63">
        <f t="shared" si="1052"/>
        <v>107204.62962962962</v>
      </c>
      <c r="I9177" s="63"/>
      <c r="J9177" s="59"/>
    </row>
    <row r="9178" spans="1:10">
      <c r="A9178" s="144">
        <v>5</v>
      </c>
      <c r="B9178" s="145" t="s">
        <v>28</v>
      </c>
      <c r="C9178" s="32"/>
      <c r="D9178" s="146">
        <v>119943</v>
      </c>
      <c r="E9178" s="28">
        <f t="shared" si="1050"/>
        <v>0</v>
      </c>
      <c r="F9178" s="124">
        <v>0</v>
      </c>
      <c r="G9178" s="30">
        <f t="shared" si="1051"/>
        <v>0</v>
      </c>
      <c r="H9178" s="63">
        <f t="shared" si="1052"/>
        <v>111058.33333333333</v>
      </c>
      <c r="I9178" s="63"/>
      <c r="J9178" s="59"/>
    </row>
    <row r="9179" spans="1:10">
      <c r="A9179" s="144">
        <v>6</v>
      </c>
      <c r="B9179" s="145" t="s">
        <v>29</v>
      </c>
      <c r="C9179" s="26"/>
      <c r="D9179" s="146">
        <v>94810</v>
      </c>
      <c r="E9179" s="28">
        <f t="shared" si="1050"/>
        <v>0</v>
      </c>
      <c r="F9179" s="29">
        <v>0</v>
      </c>
      <c r="G9179" s="30">
        <f t="shared" si="1051"/>
        <v>0</v>
      </c>
      <c r="H9179" s="63">
        <f t="shared" si="1052"/>
        <v>87787.037037037036</v>
      </c>
      <c r="I9179" s="63"/>
      <c r="J9179" s="59"/>
    </row>
    <row r="9180" spans="1:10">
      <c r="A9180" s="144">
        <v>7</v>
      </c>
      <c r="B9180" s="145" t="s">
        <v>30</v>
      </c>
      <c r="C9180" s="34"/>
      <c r="D9180" s="146">
        <v>141396</v>
      </c>
      <c r="E9180" s="28">
        <f t="shared" si="1050"/>
        <v>0</v>
      </c>
      <c r="F9180" s="29">
        <v>0</v>
      </c>
      <c r="G9180" s="30">
        <f t="shared" si="1051"/>
        <v>0</v>
      </c>
      <c r="H9180" s="63">
        <f t="shared" si="1052"/>
        <v>130922.22222222222</v>
      </c>
      <c r="I9180" s="63"/>
      <c r="J9180" s="59"/>
    </row>
    <row r="9181" spans="1:10">
      <c r="A9181" s="144">
        <v>8</v>
      </c>
      <c r="B9181" s="145" t="s">
        <v>31</v>
      </c>
      <c r="C9181" s="26"/>
      <c r="D9181" s="146">
        <v>232931</v>
      </c>
      <c r="E9181" s="28">
        <f t="shared" si="1050"/>
        <v>0</v>
      </c>
      <c r="F9181" s="29">
        <v>0</v>
      </c>
      <c r="G9181" s="30">
        <f t="shared" si="1051"/>
        <v>0</v>
      </c>
      <c r="H9181" s="63">
        <f t="shared" si="1052"/>
        <v>215676.85185185182</v>
      </c>
      <c r="I9181" s="63"/>
      <c r="J9181" s="59"/>
    </row>
    <row r="9182" spans="1:10">
      <c r="A9182" s="144">
        <v>9</v>
      </c>
      <c r="B9182" s="148" t="s">
        <v>32</v>
      </c>
      <c r="C9182" s="26"/>
      <c r="D9182" s="146">
        <v>101534</v>
      </c>
      <c r="E9182" s="28">
        <f t="shared" si="1050"/>
        <v>0</v>
      </c>
      <c r="F9182" s="29">
        <v>0</v>
      </c>
      <c r="G9182" s="30">
        <f t="shared" si="1051"/>
        <v>0</v>
      </c>
      <c r="H9182" s="63">
        <f t="shared" si="1052"/>
        <v>94012.962962962964</v>
      </c>
      <c r="I9182" s="63"/>
      <c r="J9182" s="59"/>
    </row>
    <row r="9183" spans="1:10">
      <c r="A9183" s="144">
        <v>10</v>
      </c>
      <c r="B9183" s="148" t="s">
        <v>33</v>
      </c>
      <c r="C9183" s="37"/>
      <c r="D9183" s="147">
        <v>110148</v>
      </c>
      <c r="E9183" s="28">
        <f t="shared" si="1050"/>
        <v>0</v>
      </c>
      <c r="F9183" s="29">
        <v>0</v>
      </c>
      <c r="G9183" s="30">
        <f t="shared" si="1051"/>
        <v>0</v>
      </c>
      <c r="H9183" s="63">
        <f t="shared" si="1052"/>
        <v>101988.88888888888</v>
      </c>
      <c r="I9183" s="63"/>
      <c r="J9183" s="59"/>
    </row>
    <row r="9184" spans="1:10">
      <c r="A9184" s="144">
        <v>11</v>
      </c>
      <c r="B9184" s="145" t="s">
        <v>34</v>
      </c>
      <c r="C9184" s="37">
        <v>5</v>
      </c>
      <c r="D9184" s="146">
        <v>54198</v>
      </c>
      <c r="E9184" s="28">
        <f t="shared" si="1050"/>
        <v>270990</v>
      </c>
      <c r="F9184" s="29">
        <v>0</v>
      </c>
      <c r="G9184" s="30">
        <f t="shared" si="1051"/>
        <v>270990</v>
      </c>
      <c r="H9184" s="63">
        <f t="shared" si="1052"/>
        <v>50183.333333333328</v>
      </c>
      <c r="I9184" s="63"/>
      <c r="J9184" s="59">
        <f t="shared" ref="J9184:J9190" si="1053">H9184*C9185</f>
        <v>250916.66666666663</v>
      </c>
    </row>
    <row r="9185" spans="1:10">
      <c r="A9185" s="144">
        <v>12</v>
      </c>
      <c r="B9185" s="145" t="s">
        <v>35</v>
      </c>
      <c r="C9185" s="37">
        <v>5</v>
      </c>
      <c r="D9185" s="146">
        <v>49680</v>
      </c>
      <c r="E9185" s="28">
        <f t="shared" si="1050"/>
        <v>248400</v>
      </c>
      <c r="F9185" s="29">
        <v>0</v>
      </c>
      <c r="G9185" s="30">
        <f t="shared" si="1051"/>
        <v>248400</v>
      </c>
      <c r="H9185" s="63">
        <f t="shared" si="1052"/>
        <v>46000</v>
      </c>
      <c r="I9185" s="63"/>
      <c r="J9185" s="59">
        <f t="shared" si="1053"/>
        <v>0</v>
      </c>
    </row>
    <row r="9186" spans="1:10">
      <c r="A9186" s="144">
        <v>13</v>
      </c>
      <c r="B9186" s="145" t="s">
        <v>36</v>
      </c>
      <c r="C9186" s="37"/>
      <c r="D9186" s="149">
        <v>64152</v>
      </c>
      <c r="E9186" s="28">
        <f t="shared" si="1050"/>
        <v>0</v>
      </c>
      <c r="F9186" s="29">
        <v>0</v>
      </c>
      <c r="G9186" s="30">
        <f t="shared" si="1051"/>
        <v>0</v>
      </c>
      <c r="H9186" s="63">
        <f t="shared" si="1052"/>
        <v>59399.999999999993</v>
      </c>
      <c r="I9186" s="63"/>
      <c r="J9186" s="59">
        <f t="shared" si="1053"/>
        <v>0</v>
      </c>
    </row>
    <row r="9187" spans="1:10">
      <c r="A9187" s="144">
        <v>14</v>
      </c>
      <c r="B9187" s="145" t="s">
        <v>37</v>
      </c>
      <c r="C9187" s="37"/>
      <c r="D9187" s="149">
        <v>65934</v>
      </c>
      <c r="E9187" s="28">
        <f t="shared" si="1050"/>
        <v>0</v>
      </c>
      <c r="F9187" s="29">
        <v>0</v>
      </c>
      <c r="G9187" s="30">
        <f t="shared" si="1051"/>
        <v>0</v>
      </c>
      <c r="H9187" s="63">
        <f t="shared" si="1052"/>
        <v>61049.999999999993</v>
      </c>
      <c r="I9187" s="63"/>
      <c r="J9187" s="59">
        <f t="shared" si="1053"/>
        <v>0</v>
      </c>
    </row>
    <row r="9188" spans="1:10">
      <c r="A9188" s="144">
        <v>15</v>
      </c>
      <c r="B9188" s="145" t="s">
        <v>38</v>
      </c>
      <c r="C9188" s="37"/>
      <c r="D9188" s="149">
        <v>76626</v>
      </c>
      <c r="E9188" s="28">
        <f t="shared" si="1050"/>
        <v>0</v>
      </c>
      <c r="F9188" s="124">
        <v>0</v>
      </c>
      <c r="G9188" s="30">
        <f t="shared" si="1051"/>
        <v>0</v>
      </c>
      <c r="H9188" s="63">
        <f t="shared" si="1052"/>
        <v>70950</v>
      </c>
      <c r="I9188" s="63"/>
      <c r="J9188" s="59">
        <f t="shared" si="1053"/>
        <v>0</v>
      </c>
    </row>
    <row r="9189" spans="1:10">
      <c r="A9189" s="144">
        <v>16</v>
      </c>
      <c r="B9189" s="145" t="s">
        <v>39</v>
      </c>
      <c r="C9189" s="37"/>
      <c r="D9189" s="149">
        <v>80190</v>
      </c>
      <c r="E9189" s="28">
        <f t="shared" si="1050"/>
        <v>0</v>
      </c>
      <c r="F9189" s="29">
        <v>0</v>
      </c>
      <c r="G9189" s="30">
        <f t="shared" si="1051"/>
        <v>0</v>
      </c>
      <c r="H9189" s="63">
        <f t="shared" si="1052"/>
        <v>74250</v>
      </c>
      <c r="I9189" s="63"/>
      <c r="J9189" s="59">
        <f t="shared" si="1053"/>
        <v>0</v>
      </c>
    </row>
    <row r="9190" spans="1:10">
      <c r="A9190" s="144">
        <v>17</v>
      </c>
      <c r="B9190" s="145" t="s">
        <v>40</v>
      </c>
      <c r="C9190" s="37"/>
      <c r="D9190" s="149">
        <v>113832</v>
      </c>
      <c r="E9190" s="28">
        <f t="shared" si="1050"/>
        <v>0</v>
      </c>
      <c r="F9190" s="29">
        <v>0</v>
      </c>
      <c r="G9190" s="30">
        <f t="shared" si="1051"/>
        <v>0</v>
      </c>
      <c r="H9190" s="63">
        <f t="shared" si="1052"/>
        <v>105400</v>
      </c>
      <c r="I9190" s="63"/>
      <c r="J9190" s="59">
        <f t="shared" si="1053"/>
        <v>0</v>
      </c>
    </row>
    <row r="9191" spans="1:10" ht="17.25">
      <c r="A9191" s="144">
        <v>18</v>
      </c>
      <c r="B9191" s="145" t="s">
        <v>41</v>
      </c>
      <c r="C9191" s="37"/>
      <c r="D9191" s="150">
        <v>98010</v>
      </c>
      <c r="E9191" s="28">
        <f t="shared" si="1050"/>
        <v>0</v>
      </c>
      <c r="F9191" s="29">
        <v>0</v>
      </c>
      <c r="G9191" s="30">
        <f t="shared" si="1051"/>
        <v>0</v>
      </c>
      <c r="H9191" s="63">
        <f t="shared" si="1052"/>
        <v>90750</v>
      </c>
      <c r="I9191" s="45"/>
      <c r="J9191" s="64"/>
    </row>
    <row r="9192" spans="1:10" ht="31.5">
      <c r="A9192" s="40"/>
      <c r="B9192" s="41" t="s">
        <v>42</v>
      </c>
      <c r="C9192" s="42">
        <f>SUM(C9174:C9191)</f>
        <v>15</v>
      </c>
      <c r="D9192" s="42"/>
      <c r="E9192" s="43">
        <f>SUM(E9174:E9191)</f>
        <v>819605</v>
      </c>
      <c r="F9192" s="43"/>
      <c r="G9192" s="44">
        <f>SUM(G9174:G9191)</f>
        <v>819605</v>
      </c>
      <c r="H9192" s="5"/>
      <c r="I9192" s="5"/>
      <c r="J9192" s="75">
        <f>J9191*0.08</f>
        <v>0</v>
      </c>
    </row>
    <row r="9193" spans="1:10" ht="31.5">
      <c r="A9193" s="46"/>
      <c r="B9193" s="47"/>
      <c r="C9193" s="48"/>
      <c r="D9193" s="48"/>
      <c r="E9193" s="49"/>
      <c r="F9193" s="49"/>
      <c r="G9193" s="151"/>
      <c r="H9193" s="6"/>
      <c r="I9193" s="6"/>
      <c r="J9193" s="76">
        <f>SUM(J9191:J9192)</f>
        <v>0</v>
      </c>
    </row>
    <row r="9194" spans="1:10" ht="18">
      <c r="A9194" s="283" t="s">
        <v>43</v>
      </c>
      <c r="B9194" s="283"/>
      <c r="C9194" s="284" t="s">
        <v>44</v>
      </c>
      <c r="D9194" s="284"/>
      <c r="E9194" s="54"/>
      <c r="F9194" s="54"/>
      <c r="G9194" s="55" t="s">
        <v>45</v>
      </c>
      <c r="H9194" s="141"/>
      <c r="I9194" s="141"/>
      <c r="J9194" s="141"/>
    </row>
    <row r="9197" spans="1:10" ht="15.75">
      <c r="A9197" s="279" t="s">
        <v>0</v>
      </c>
      <c r="B9197" s="279"/>
      <c r="C9197" s="279"/>
      <c r="D9197" s="279"/>
      <c r="E9197" s="279"/>
      <c r="F9197" s="279"/>
      <c r="G9197" s="279"/>
      <c r="H9197" s="141"/>
      <c r="I9197" s="141"/>
      <c r="J9197" s="141"/>
    </row>
    <row r="9198" spans="1:10" ht="15.75">
      <c r="A9198" s="279" t="s">
        <v>1</v>
      </c>
      <c r="B9198" s="279"/>
      <c r="C9198" s="279"/>
      <c r="D9198" s="279"/>
      <c r="E9198" s="279"/>
      <c r="F9198" s="279"/>
      <c r="G9198" s="279"/>
      <c r="H9198" s="1"/>
      <c r="I9198" s="1"/>
      <c r="J9198" s="71"/>
    </row>
    <row r="9199" spans="1:10" ht="15.75">
      <c r="A9199" s="279" t="s">
        <v>2</v>
      </c>
      <c r="B9199" s="279"/>
      <c r="C9199" s="279"/>
      <c r="D9199" s="279"/>
      <c r="E9199" s="279"/>
      <c r="F9199" s="279"/>
      <c r="G9199" s="279"/>
      <c r="H9199" s="1"/>
      <c r="I9199" s="1"/>
      <c r="J9199" s="71"/>
    </row>
    <row r="9200" spans="1:10" ht="15.75">
      <c r="A9200" s="279" t="s">
        <v>4</v>
      </c>
      <c r="B9200" s="279"/>
      <c r="C9200" s="279"/>
      <c r="D9200" s="279"/>
      <c r="E9200" s="279"/>
      <c r="F9200" s="279"/>
      <c r="G9200" s="279"/>
      <c r="H9200" s="1"/>
      <c r="I9200" s="1"/>
      <c r="J9200" s="71"/>
    </row>
    <row r="9201" spans="1:10" ht="27">
      <c r="A9201" s="280" t="s">
        <v>6</v>
      </c>
      <c r="B9201" s="280"/>
      <c r="C9201" s="280"/>
      <c r="D9201" s="280"/>
      <c r="E9201" s="280"/>
      <c r="F9201" s="280"/>
      <c r="G9201" s="280"/>
      <c r="H9201" s="2"/>
      <c r="I9201" s="2"/>
      <c r="J9201" s="72"/>
    </row>
    <row r="9202" spans="1:10" ht="27">
      <c r="A9202" s="142"/>
      <c r="B9202" s="142"/>
      <c r="C9202" s="281" t="s">
        <v>457</v>
      </c>
      <c r="D9202" s="281"/>
      <c r="E9202" s="281"/>
      <c r="F9202" s="281"/>
      <c r="G9202" s="281"/>
      <c r="H9202" s="68"/>
      <c r="I9202" s="68"/>
      <c r="J9202" s="71"/>
    </row>
    <row r="9203" spans="1:10" ht="15.75">
      <c r="A9203" s="11" t="s">
        <v>358</v>
      </c>
      <c r="B9203" s="12">
        <v>4138468736</v>
      </c>
      <c r="C9203" s="143"/>
      <c r="D9203" s="286"/>
      <c r="E9203" s="286"/>
      <c r="F9203" s="286"/>
      <c r="G9203" s="286"/>
      <c r="H9203" s="69" t="s">
        <v>161</v>
      </c>
      <c r="I9203" s="69"/>
      <c r="J9203" s="73"/>
    </row>
    <row r="9204" spans="1:10" ht="15.75">
      <c r="A9204" s="11" t="s">
        <v>9</v>
      </c>
      <c r="B9204" s="286" t="s">
        <v>973</v>
      </c>
      <c r="C9204" s="286"/>
      <c r="D9204" s="286"/>
      <c r="E9204" s="16"/>
      <c r="F9204" s="11"/>
      <c r="G9204" s="16"/>
      <c r="H9204" s="1"/>
      <c r="I9204" s="1"/>
      <c r="J9204" s="71"/>
    </row>
    <row r="9205" spans="1:10" ht="15.75">
      <c r="A9205" s="11" t="s">
        <v>11</v>
      </c>
      <c r="B9205" s="289" t="s">
        <v>971</v>
      </c>
      <c r="C9205" s="289"/>
      <c r="D9205" s="289"/>
      <c r="E9205" s="289"/>
      <c r="F9205" s="18"/>
      <c r="G9205" s="19"/>
      <c r="H9205" s="1"/>
      <c r="I9205" s="1"/>
      <c r="J9205" s="71"/>
    </row>
    <row r="9206" spans="1:10" ht="15.75">
      <c r="A9206" s="21" t="s">
        <v>14</v>
      </c>
      <c r="B9206" s="21" t="s">
        <v>16</v>
      </c>
      <c r="C9206" s="21"/>
      <c r="D9206" s="22" t="s">
        <v>18</v>
      </c>
      <c r="E9206" s="23" t="s">
        <v>19</v>
      </c>
      <c r="F9206" s="23" t="s">
        <v>20</v>
      </c>
      <c r="G9206" s="21" t="s">
        <v>21</v>
      </c>
      <c r="H9206" s="63"/>
      <c r="I9206" s="63"/>
      <c r="J9206" s="59">
        <f>H9206*C9207</f>
        <v>0</v>
      </c>
    </row>
    <row r="9207" spans="1:10">
      <c r="A9207" s="144">
        <v>1</v>
      </c>
      <c r="B9207" s="145" t="s">
        <v>23</v>
      </c>
      <c r="C9207" s="26"/>
      <c r="D9207" s="146">
        <v>79305</v>
      </c>
      <c r="E9207" s="28">
        <f t="shared" ref="E9207:E9224" si="1054">D9207*C9207</f>
        <v>0</v>
      </c>
      <c r="F9207" s="29">
        <v>0</v>
      </c>
      <c r="G9207" s="30">
        <f t="shared" ref="G9207:G9224" si="1055">E9207-E9207*F9207</f>
        <v>0</v>
      </c>
      <c r="H9207" s="63">
        <f t="shared" ref="H9207:H9224" si="1056">D9207/1.08</f>
        <v>73430.555555555547</v>
      </c>
      <c r="I9207" s="63"/>
      <c r="J9207" s="59">
        <f>H9207*C9208</f>
        <v>0</v>
      </c>
    </row>
    <row r="9208" spans="1:10">
      <c r="A9208" s="144">
        <v>2</v>
      </c>
      <c r="B9208" s="145" t="s">
        <v>25</v>
      </c>
      <c r="C9208" s="32"/>
      <c r="D9208" s="147">
        <v>128591</v>
      </c>
      <c r="E9208" s="28">
        <f t="shared" si="1054"/>
        <v>0</v>
      </c>
      <c r="F9208" s="29">
        <v>0</v>
      </c>
      <c r="G9208" s="30">
        <f t="shared" si="1055"/>
        <v>0</v>
      </c>
      <c r="H9208" s="63">
        <f t="shared" si="1056"/>
        <v>119065.74074074073</v>
      </c>
      <c r="I9208" s="63"/>
      <c r="J9208" s="59"/>
    </row>
    <row r="9209" spans="1:10">
      <c r="A9209" s="144">
        <v>3</v>
      </c>
      <c r="B9209" s="145" t="s">
        <v>26</v>
      </c>
      <c r="C9209" s="34">
        <v>5</v>
      </c>
      <c r="D9209" s="146">
        <v>60043</v>
      </c>
      <c r="E9209" s="28">
        <f t="shared" si="1054"/>
        <v>300215</v>
      </c>
      <c r="F9209" s="29">
        <v>0</v>
      </c>
      <c r="G9209" s="30">
        <f t="shared" si="1055"/>
        <v>300215</v>
      </c>
      <c r="H9209" s="63">
        <f t="shared" si="1056"/>
        <v>55595.370370370365</v>
      </c>
      <c r="I9209" s="63"/>
      <c r="J9209" s="59"/>
    </row>
    <row r="9210" spans="1:10">
      <c r="A9210" s="144">
        <v>4</v>
      </c>
      <c r="B9210" s="145" t="s">
        <v>27</v>
      </c>
      <c r="C9210" s="106"/>
      <c r="D9210" s="146">
        <v>115781</v>
      </c>
      <c r="E9210" s="28">
        <f t="shared" si="1054"/>
        <v>0</v>
      </c>
      <c r="F9210" s="29">
        <v>0</v>
      </c>
      <c r="G9210" s="30">
        <f t="shared" si="1055"/>
        <v>0</v>
      </c>
      <c r="H9210" s="63">
        <f t="shared" si="1056"/>
        <v>107204.62962962962</v>
      </c>
      <c r="I9210" s="63"/>
      <c r="J9210" s="59"/>
    </row>
    <row r="9211" spans="1:10">
      <c r="A9211" s="144">
        <v>5</v>
      </c>
      <c r="B9211" s="145" t="s">
        <v>28</v>
      </c>
      <c r="C9211" s="32">
        <v>5</v>
      </c>
      <c r="D9211" s="146">
        <v>119943</v>
      </c>
      <c r="E9211" s="28">
        <f t="shared" si="1054"/>
        <v>599715</v>
      </c>
      <c r="F9211" s="124">
        <v>0</v>
      </c>
      <c r="G9211" s="30">
        <f t="shared" si="1055"/>
        <v>599715</v>
      </c>
      <c r="H9211" s="63">
        <f t="shared" si="1056"/>
        <v>111058.33333333333</v>
      </c>
      <c r="I9211" s="63"/>
      <c r="J9211" s="59"/>
    </row>
    <row r="9212" spans="1:10">
      <c r="A9212" s="144">
        <v>6</v>
      </c>
      <c r="B9212" s="145" t="s">
        <v>29</v>
      </c>
      <c r="C9212" s="26"/>
      <c r="D9212" s="146">
        <v>94810</v>
      </c>
      <c r="E9212" s="28">
        <f t="shared" si="1054"/>
        <v>0</v>
      </c>
      <c r="F9212" s="29">
        <v>0</v>
      </c>
      <c r="G9212" s="30">
        <f t="shared" si="1055"/>
        <v>0</v>
      </c>
      <c r="H9212" s="63">
        <f t="shared" si="1056"/>
        <v>87787.037037037036</v>
      </c>
      <c r="I9212" s="63"/>
      <c r="J9212" s="59"/>
    </row>
    <row r="9213" spans="1:10">
      <c r="A9213" s="144">
        <v>7</v>
      </c>
      <c r="B9213" s="145" t="s">
        <v>30</v>
      </c>
      <c r="C9213" s="34"/>
      <c r="D9213" s="146">
        <v>141396</v>
      </c>
      <c r="E9213" s="28">
        <f t="shared" si="1054"/>
        <v>0</v>
      </c>
      <c r="F9213" s="29">
        <v>0</v>
      </c>
      <c r="G9213" s="30">
        <f t="shared" si="1055"/>
        <v>0</v>
      </c>
      <c r="H9213" s="63">
        <f t="shared" si="1056"/>
        <v>130922.22222222222</v>
      </c>
      <c r="I9213" s="63"/>
      <c r="J9213" s="59"/>
    </row>
    <row r="9214" spans="1:10">
      <c r="A9214" s="144">
        <v>8</v>
      </c>
      <c r="B9214" s="145" t="s">
        <v>31</v>
      </c>
      <c r="C9214" s="26"/>
      <c r="D9214" s="146">
        <v>232931</v>
      </c>
      <c r="E9214" s="28">
        <f t="shared" si="1054"/>
        <v>0</v>
      </c>
      <c r="F9214" s="29">
        <v>0</v>
      </c>
      <c r="G9214" s="30">
        <f t="shared" si="1055"/>
        <v>0</v>
      </c>
      <c r="H9214" s="63">
        <f t="shared" si="1056"/>
        <v>215676.85185185182</v>
      </c>
      <c r="I9214" s="63"/>
      <c r="J9214" s="59"/>
    </row>
    <row r="9215" spans="1:10">
      <c r="A9215" s="144">
        <v>9</v>
      </c>
      <c r="B9215" s="148" t="s">
        <v>32</v>
      </c>
      <c r="C9215" s="26"/>
      <c r="D9215" s="146">
        <v>101534</v>
      </c>
      <c r="E9215" s="28">
        <f t="shared" si="1054"/>
        <v>0</v>
      </c>
      <c r="F9215" s="29">
        <v>0</v>
      </c>
      <c r="G9215" s="30">
        <f t="shared" si="1055"/>
        <v>0</v>
      </c>
      <c r="H9215" s="63">
        <f t="shared" si="1056"/>
        <v>94012.962962962964</v>
      </c>
      <c r="I9215" s="63"/>
      <c r="J9215" s="59"/>
    </row>
    <row r="9216" spans="1:10">
      <c r="A9216" s="144">
        <v>10</v>
      </c>
      <c r="B9216" s="148" t="s">
        <v>33</v>
      </c>
      <c r="C9216" s="37"/>
      <c r="D9216" s="147">
        <v>110148</v>
      </c>
      <c r="E9216" s="28">
        <f t="shared" si="1054"/>
        <v>0</v>
      </c>
      <c r="F9216" s="29">
        <v>0</v>
      </c>
      <c r="G9216" s="30">
        <f t="shared" si="1055"/>
        <v>0</v>
      </c>
      <c r="H9216" s="63">
        <f t="shared" si="1056"/>
        <v>101988.88888888888</v>
      </c>
      <c r="I9216" s="63"/>
      <c r="J9216" s="59"/>
    </row>
    <row r="9217" spans="1:10">
      <c r="A9217" s="144">
        <v>11</v>
      </c>
      <c r="B9217" s="145" t="s">
        <v>34</v>
      </c>
      <c r="C9217" s="37"/>
      <c r="D9217" s="146">
        <v>54198</v>
      </c>
      <c r="E9217" s="28">
        <f t="shared" si="1054"/>
        <v>0</v>
      </c>
      <c r="F9217" s="29">
        <v>0</v>
      </c>
      <c r="G9217" s="30">
        <f t="shared" si="1055"/>
        <v>0</v>
      </c>
      <c r="H9217" s="63">
        <f t="shared" si="1056"/>
        <v>50183.333333333328</v>
      </c>
      <c r="I9217" s="63"/>
      <c r="J9217" s="59">
        <f t="shared" ref="J9217:J9223" si="1057">H9217*C9218</f>
        <v>0</v>
      </c>
    </row>
    <row r="9218" spans="1:10">
      <c r="A9218" s="144">
        <v>12</v>
      </c>
      <c r="B9218" s="145" t="s">
        <v>35</v>
      </c>
      <c r="C9218" s="37"/>
      <c r="D9218" s="146">
        <v>49680</v>
      </c>
      <c r="E9218" s="28">
        <f t="shared" si="1054"/>
        <v>0</v>
      </c>
      <c r="F9218" s="29">
        <v>0</v>
      </c>
      <c r="G9218" s="30">
        <f t="shared" si="1055"/>
        <v>0</v>
      </c>
      <c r="H9218" s="63">
        <f t="shared" si="1056"/>
        <v>46000</v>
      </c>
      <c r="I9218" s="63"/>
      <c r="J9218" s="59">
        <f t="shared" si="1057"/>
        <v>0</v>
      </c>
    </row>
    <row r="9219" spans="1:10">
      <c r="A9219" s="144">
        <v>13</v>
      </c>
      <c r="B9219" s="145" t="s">
        <v>36</v>
      </c>
      <c r="C9219" s="37"/>
      <c r="D9219" s="149">
        <v>64152</v>
      </c>
      <c r="E9219" s="28">
        <f t="shared" si="1054"/>
        <v>0</v>
      </c>
      <c r="F9219" s="29">
        <v>0</v>
      </c>
      <c r="G9219" s="30">
        <f t="shared" si="1055"/>
        <v>0</v>
      </c>
      <c r="H9219" s="63">
        <f t="shared" si="1056"/>
        <v>59399.999999999993</v>
      </c>
      <c r="I9219" s="63"/>
      <c r="J9219" s="59">
        <f t="shared" si="1057"/>
        <v>0</v>
      </c>
    </row>
    <row r="9220" spans="1:10">
      <c r="A9220" s="144">
        <v>14</v>
      </c>
      <c r="B9220" s="145" t="s">
        <v>37</v>
      </c>
      <c r="C9220" s="37"/>
      <c r="D9220" s="149">
        <v>65934</v>
      </c>
      <c r="E9220" s="28">
        <f t="shared" si="1054"/>
        <v>0</v>
      </c>
      <c r="F9220" s="29">
        <v>0</v>
      </c>
      <c r="G9220" s="30">
        <f t="shared" si="1055"/>
        <v>0</v>
      </c>
      <c r="H9220" s="63">
        <f t="shared" si="1056"/>
        <v>61049.999999999993</v>
      </c>
      <c r="I9220" s="63"/>
      <c r="J9220" s="59">
        <f t="shared" si="1057"/>
        <v>0</v>
      </c>
    </row>
    <row r="9221" spans="1:10">
      <c r="A9221" s="144">
        <v>15</v>
      </c>
      <c r="B9221" s="145" t="s">
        <v>38</v>
      </c>
      <c r="C9221" s="37"/>
      <c r="D9221" s="149">
        <v>76626</v>
      </c>
      <c r="E9221" s="28">
        <f t="shared" si="1054"/>
        <v>0</v>
      </c>
      <c r="F9221" s="124">
        <v>0</v>
      </c>
      <c r="G9221" s="30">
        <f t="shared" si="1055"/>
        <v>0</v>
      </c>
      <c r="H9221" s="63">
        <f t="shared" si="1056"/>
        <v>70950</v>
      </c>
      <c r="I9221" s="63"/>
      <c r="J9221" s="59">
        <f t="shared" si="1057"/>
        <v>0</v>
      </c>
    </row>
    <row r="9222" spans="1:10">
      <c r="A9222" s="144">
        <v>16</v>
      </c>
      <c r="B9222" s="145" t="s">
        <v>39</v>
      </c>
      <c r="C9222" s="37"/>
      <c r="D9222" s="149">
        <v>80190</v>
      </c>
      <c r="E9222" s="28">
        <f t="shared" si="1054"/>
        <v>0</v>
      </c>
      <c r="F9222" s="29">
        <v>0</v>
      </c>
      <c r="G9222" s="30">
        <f t="shared" si="1055"/>
        <v>0</v>
      </c>
      <c r="H9222" s="63">
        <f t="shared" si="1056"/>
        <v>74250</v>
      </c>
      <c r="I9222" s="63"/>
      <c r="J9222" s="59">
        <f t="shared" si="1057"/>
        <v>0</v>
      </c>
    </row>
    <row r="9223" spans="1:10">
      <c r="A9223" s="144">
        <v>17</v>
      </c>
      <c r="B9223" s="145" t="s">
        <v>40</v>
      </c>
      <c r="C9223" s="37"/>
      <c r="D9223" s="149">
        <v>113832</v>
      </c>
      <c r="E9223" s="28">
        <f t="shared" si="1054"/>
        <v>0</v>
      </c>
      <c r="F9223" s="29">
        <v>0</v>
      </c>
      <c r="G9223" s="30">
        <f t="shared" si="1055"/>
        <v>0</v>
      </c>
      <c r="H9223" s="63">
        <f t="shared" si="1056"/>
        <v>105400</v>
      </c>
      <c r="I9223" s="63"/>
      <c r="J9223" s="59">
        <f t="shared" si="1057"/>
        <v>0</v>
      </c>
    </row>
    <row r="9224" spans="1:10" ht="17.25">
      <c r="A9224" s="144">
        <v>18</v>
      </c>
      <c r="B9224" s="145" t="s">
        <v>41</v>
      </c>
      <c r="C9224" s="37"/>
      <c r="D9224" s="150">
        <v>98010</v>
      </c>
      <c r="E9224" s="28">
        <f t="shared" si="1054"/>
        <v>0</v>
      </c>
      <c r="F9224" s="29">
        <v>0</v>
      </c>
      <c r="G9224" s="30">
        <f t="shared" si="1055"/>
        <v>0</v>
      </c>
      <c r="H9224" s="63">
        <f t="shared" si="1056"/>
        <v>90750</v>
      </c>
      <c r="I9224" s="45"/>
      <c r="J9224" s="64"/>
    </row>
    <row r="9225" spans="1:10" ht="31.5">
      <c r="A9225" s="40"/>
      <c r="B9225" s="41" t="s">
        <v>42</v>
      </c>
      <c r="C9225" s="42">
        <f>SUM(C9207:C9224)</f>
        <v>10</v>
      </c>
      <c r="D9225" s="42"/>
      <c r="E9225" s="43">
        <f>SUM(E9207:E9224)</f>
        <v>899930</v>
      </c>
      <c r="F9225" s="43"/>
      <c r="G9225" s="44">
        <f>SUM(G9207:G9224)</f>
        <v>899930</v>
      </c>
      <c r="H9225" s="5"/>
      <c r="I9225" s="5"/>
      <c r="J9225" s="75">
        <f>J9224*0.08</f>
        <v>0</v>
      </c>
    </row>
    <row r="9226" spans="1:10" ht="31.5">
      <c r="A9226" s="46"/>
      <c r="B9226" s="47"/>
      <c r="C9226" s="48"/>
      <c r="D9226" s="48"/>
      <c r="E9226" s="49"/>
      <c r="F9226" s="49"/>
      <c r="G9226" s="151"/>
      <c r="H9226" s="6"/>
      <c r="I9226" s="6"/>
      <c r="J9226" s="76">
        <f>SUM(J9224:J9225)</f>
        <v>0</v>
      </c>
    </row>
    <row r="9227" spans="1:10" ht="18">
      <c r="A9227" s="283" t="s">
        <v>43</v>
      </c>
      <c r="B9227" s="283"/>
      <c r="C9227" s="284" t="s">
        <v>44</v>
      </c>
      <c r="D9227" s="284"/>
      <c r="E9227" s="54"/>
      <c r="F9227" s="54"/>
      <c r="G9227" s="55" t="s">
        <v>45</v>
      </c>
      <c r="H9227" s="141"/>
      <c r="I9227" s="141"/>
      <c r="J9227" s="141"/>
    </row>
    <row r="9230" spans="1:10" ht="15.75">
      <c r="A9230" s="279" t="s">
        <v>0</v>
      </c>
      <c r="B9230" s="279"/>
      <c r="C9230" s="279"/>
      <c r="D9230" s="279"/>
      <c r="E9230" s="279"/>
      <c r="F9230" s="279"/>
      <c r="G9230" s="279"/>
      <c r="H9230" s="141"/>
      <c r="I9230" s="141"/>
      <c r="J9230" s="141"/>
    </row>
    <row r="9231" spans="1:10" ht="15.75">
      <c r="A9231" s="279" t="s">
        <v>1</v>
      </c>
      <c r="B9231" s="279"/>
      <c r="C9231" s="279"/>
      <c r="D9231" s="279"/>
      <c r="E9231" s="279"/>
      <c r="F9231" s="279"/>
      <c r="G9231" s="279"/>
      <c r="H9231" s="1"/>
      <c r="I9231" s="1"/>
      <c r="J9231" s="71"/>
    </row>
    <row r="9232" spans="1:10" ht="15.75">
      <c r="A9232" s="279" t="s">
        <v>2</v>
      </c>
      <c r="B9232" s="279"/>
      <c r="C9232" s="279"/>
      <c r="D9232" s="279"/>
      <c r="E9232" s="279"/>
      <c r="F9232" s="279"/>
      <c r="G9232" s="279"/>
      <c r="H9232" s="1"/>
      <c r="I9232" s="1"/>
      <c r="J9232" s="71"/>
    </row>
    <row r="9233" spans="1:10" ht="15.75">
      <c r="A9233" s="279" t="s">
        <v>4</v>
      </c>
      <c r="B9233" s="279"/>
      <c r="C9233" s="279"/>
      <c r="D9233" s="279"/>
      <c r="E9233" s="279"/>
      <c r="F9233" s="279"/>
      <c r="G9233" s="279"/>
      <c r="H9233" s="1"/>
      <c r="I9233" s="1"/>
      <c r="J9233" s="71"/>
    </row>
    <row r="9234" spans="1:10" ht="27">
      <c r="A9234" s="280" t="s">
        <v>6</v>
      </c>
      <c r="B9234" s="280"/>
      <c r="C9234" s="280"/>
      <c r="D9234" s="280"/>
      <c r="E9234" s="280"/>
      <c r="F9234" s="280"/>
      <c r="G9234" s="280"/>
      <c r="H9234" s="2"/>
      <c r="I9234" s="2"/>
      <c r="J9234" s="72"/>
    </row>
    <row r="9235" spans="1:10" ht="27">
      <c r="A9235" s="142"/>
      <c r="B9235" s="142"/>
      <c r="C9235" s="281" t="s">
        <v>457</v>
      </c>
      <c r="D9235" s="281"/>
      <c r="E9235" s="281"/>
      <c r="F9235" s="281"/>
      <c r="G9235" s="281"/>
      <c r="H9235" s="68"/>
      <c r="I9235" s="68"/>
      <c r="J9235" s="71"/>
    </row>
    <row r="9236" spans="1:10" ht="15.75">
      <c r="A9236" s="11" t="s">
        <v>358</v>
      </c>
      <c r="B9236" s="12">
        <v>4138457851</v>
      </c>
      <c r="C9236" s="143"/>
      <c r="D9236" s="286"/>
      <c r="E9236" s="286"/>
      <c r="F9236" s="286"/>
      <c r="G9236" s="286"/>
      <c r="H9236" s="69" t="s">
        <v>161</v>
      </c>
      <c r="I9236" s="69"/>
      <c r="J9236" s="73"/>
    </row>
    <row r="9237" spans="1:10" ht="15.75">
      <c r="A9237" s="11" t="s">
        <v>9</v>
      </c>
      <c r="B9237" s="286" t="s">
        <v>974</v>
      </c>
      <c r="C9237" s="286"/>
      <c r="D9237" s="286"/>
      <c r="E9237" s="16"/>
      <c r="F9237" s="11"/>
      <c r="G9237" s="16"/>
      <c r="H9237" s="1"/>
      <c r="I9237" s="1"/>
      <c r="J9237" s="71"/>
    </row>
    <row r="9238" spans="1:10" ht="15.75">
      <c r="A9238" s="11" t="s">
        <v>11</v>
      </c>
      <c r="B9238" s="289"/>
      <c r="C9238" s="289"/>
      <c r="D9238" s="289"/>
      <c r="E9238" s="289"/>
      <c r="F9238" s="18"/>
      <c r="G9238" s="19"/>
      <c r="H9238" s="1"/>
      <c r="I9238" s="1"/>
      <c r="J9238" s="71"/>
    </row>
    <row r="9239" spans="1:10" ht="15.75">
      <c r="A9239" s="21" t="s">
        <v>14</v>
      </c>
      <c r="B9239" s="21" t="s">
        <v>16</v>
      </c>
      <c r="C9239" s="21"/>
      <c r="D9239" s="22" t="s">
        <v>18</v>
      </c>
      <c r="E9239" s="23" t="s">
        <v>19</v>
      </c>
      <c r="F9239" s="23" t="s">
        <v>20</v>
      </c>
      <c r="G9239" s="21" t="s">
        <v>21</v>
      </c>
      <c r="H9239" s="63"/>
      <c r="I9239" s="63"/>
      <c r="J9239" s="59">
        <f>H9239*C9240</f>
        <v>0</v>
      </c>
    </row>
    <row r="9240" spans="1:10">
      <c r="A9240" s="144">
        <v>1</v>
      </c>
      <c r="B9240" s="145" t="s">
        <v>23</v>
      </c>
      <c r="C9240" s="26"/>
      <c r="D9240" s="146">
        <v>79305</v>
      </c>
      <c r="E9240" s="28">
        <f t="shared" ref="E9240:E9257" si="1058">D9240*C9240</f>
        <v>0</v>
      </c>
      <c r="F9240" s="29">
        <v>0</v>
      </c>
      <c r="G9240" s="30">
        <f t="shared" ref="G9240:G9257" si="1059">E9240-E9240*F9240</f>
        <v>0</v>
      </c>
      <c r="H9240" s="63">
        <f t="shared" ref="H9240:H9257" si="1060">D9240/1.08</f>
        <v>73430.555555555547</v>
      </c>
      <c r="I9240" s="63"/>
      <c r="J9240" s="59">
        <f>H9240*C9241</f>
        <v>0</v>
      </c>
    </row>
    <row r="9241" spans="1:10">
      <c r="A9241" s="144">
        <v>2</v>
      </c>
      <c r="B9241" s="145" t="s">
        <v>25</v>
      </c>
      <c r="C9241" s="32"/>
      <c r="D9241" s="147">
        <v>128591</v>
      </c>
      <c r="E9241" s="28">
        <f t="shared" si="1058"/>
        <v>0</v>
      </c>
      <c r="F9241" s="29">
        <v>0</v>
      </c>
      <c r="G9241" s="30">
        <f t="shared" si="1059"/>
        <v>0</v>
      </c>
      <c r="H9241" s="63">
        <f t="shared" si="1060"/>
        <v>119065.74074074073</v>
      </c>
      <c r="I9241" s="63"/>
      <c r="J9241" s="59"/>
    </row>
    <row r="9242" spans="1:10">
      <c r="A9242" s="144">
        <v>3</v>
      </c>
      <c r="B9242" s="145" t="s">
        <v>26</v>
      </c>
      <c r="C9242" s="34"/>
      <c r="D9242" s="146">
        <v>60043</v>
      </c>
      <c r="E9242" s="28">
        <f t="shared" si="1058"/>
        <v>0</v>
      </c>
      <c r="F9242" s="29">
        <v>0</v>
      </c>
      <c r="G9242" s="30">
        <f t="shared" si="1059"/>
        <v>0</v>
      </c>
      <c r="H9242" s="63">
        <f t="shared" si="1060"/>
        <v>55595.370370370365</v>
      </c>
      <c r="I9242" s="63"/>
      <c r="J9242" s="59"/>
    </row>
    <row r="9243" spans="1:10">
      <c r="A9243" s="144">
        <v>4</v>
      </c>
      <c r="B9243" s="145" t="s">
        <v>27</v>
      </c>
      <c r="C9243" s="106"/>
      <c r="D9243" s="146">
        <v>115781</v>
      </c>
      <c r="E9243" s="28">
        <f t="shared" si="1058"/>
        <v>0</v>
      </c>
      <c r="F9243" s="29">
        <v>0</v>
      </c>
      <c r="G9243" s="30">
        <f t="shared" si="1059"/>
        <v>0</v>
      </c>
      <c r="H9243" s="63">
        <f t="shared" si="1060"/>
        <v>107204.62962962962</v>
      </c>
      <c r="I9243" s="63"/>
      <c r="J9243" s="59"/>
    </row>
    <row r="9244" spans="1:10">
      <c r="A9244" s="144">
        <v>5</v>
      </c>
      <c r="B9244" s="145" t="s">
        <v>28</v>
      </c>
      <c r="C9244" s="32">
        <v>5</v>
      </c>
      <c r="D9244" s="146">
        <v>119943</v>
      </c>
      <c r="E9244" s="28">
        <f t="shared" si="1058"/>
        <v>599715</v>
      </c>
      <c r="F9244" s="124">
        <v>0</v>
      </c>
      <c r="G9244" s="30">
        <f t="shared" si="1059"/>
        <v>599715</v>
      </c>
      <c r="H9244" s="63">
        <f t="shared" si="1060"/>
        <v>111058.33333333333</v>
      </c>
      <c r="I9244" s="63"/>
      <c r="J9244" s="59"/>
    </row>
    <row r="9245" spans="1:10">
      <c r="A9245" s="144">
        <v>6</v>
      </c>
      <c r="B9245" s="145" t="s">
        <v>29</v>
      </c>
      <c r="C9245" s="26"/>
      <c r="D9245" s="146">
        <v>94810</v>
      </c>
      <c r="E9245" s="28">
        <f t="shared" si="1058"/>
        <v>0</v>
      </c>
      <c r="F9245" s="29">
        <v>0</v>
      </c>
      <c r="G9245" s="30">
        <f t="shared" si="1059"/>
        <v>0</v>
      </c>
      <c r="H9245" s="63">
        <f t="shared" si="1060"/>
        <v>87787.037037037036</v>
      </c>
      <c r="I9245" s="63"/>
      <c r="J9245" s="59"/>
    </row>
    <row r="9246" spans="1:10">
      <c r="A9246" s="144">
        <v>7</v>
      </c>
      <c r="B9246" s="145" t="s">
        <v>30</v>
      </c>
      <c r="C9246" s="34"/>
      <c r="D9246" s="146">
        <v>141396</v>
      </c>
      <c r="E9246" s="28">
        <f t="shared" si="1058"/>
        <v>0</v>
      </c>
      <c r="F9246" s="29">
        <v>0</v>
      </c>
      <c r="G9246" s="30">
        <f t="shared" si="1059"/>
        <v>0</v>
      </c>
      <c r="H9246" s="63">
        <f t="shared" si="1060"/>
        <v>130922.22222222222</v>
      </c>
      <c r="I9246" s="63"/>
      <c r="J9246" s="59"/>
    </row>
    <row r="9247" spans="1:10">
      <c r="A9247" s="144">
        <v>8</v>
      </c>
      <c r="B9247" s="145" t="s">
        <v>31</v>
      </c>
      <c r="C9247" s="26"/>
      <c r="D9247" s="146">
        <v>232931</v>
      </c>
      <c r="E9247" s="28">
        <f t="shared" si="1058"/>
        <v>0</v>
      </c>
      <c r="F9247" s="29">
        <v>0</v>
      </c>
      <c r="G9247" s="30">
        <f t="shared" si="1059"/>
        <v>0</v>
      </c>
      <c r="H9247" s="63">
        <f t="shared" si="1060"/>
        <v>215676.85185185182</v>
      </c>
      <c r="I9247" s="63"/>
      <c r="J9247" s="59"/>
    </row>
    <row r="9248" spans="1:10">
      <c r="A9248" s="144">
        <v>9</v>
      </c>
      <c r="B9248" s="148" t="s">
        <v>32</v>
      </c>
      <c r="C9248" s="26"/>
      <c r="D9248" s="146">
        <v>101534</v>
      </c>
      <c r="E9248" s="28">
        <f t="shared" si="1058"/>
        <v>0</v>
      </c>
      <c r="F9248" s="29">
        <v>0</v>
      </c>
      <c r="G9248" s="30">
        <f t="shared" si="1059"/>
        <v>0</v>
      </c>
      <c r="H9248" s="63">
        <f t="shared" si="1060"/>
        <v>94012.962962962964</v>
      </c>
      <c r="I9248" s="63"/>
      <c r="J9248" s="59"/>
    </row>
    <row r="9249" spans="1:10">
      <c r="A9249" s="144">
        <v>10</v>
      </c>
      <c r="B9249" s="148" t="s">
        <v>33</v>
      </c>
      <c r="C9249" s="37"/>
      <c r="D9249" s="147">
        <v>110148</v>
      </c>
      <c r="E9249" s="28">
        <f t="shared" si="1058"/>
        <v>0</v>
      </c>
      <c r="F9249" s="29">
        <v>0</v>
      </c>
      <c r="G9249" s="30">
        <f t="shared" si="1059"/>
        <v>0</v>
      </c>
      <c r="H9249" s="63">
        <f t="shared" si="1060"/>
        <v>101988.88888888888</v>
      </c>
      <c r="I9249" s="63"/>
      <c r="J9249" s="59"/>
    </row>
    <row r="9250" spans="1:10">
      <c r="A9250" s="144">
        <v>11</v>
      </c>
      <c r="B9250" s="145" t="s">
        <v>34</v>
      </c>
      <c r="C9250" s="37"/>
      <c r="D9250" s="146">
        <v>54198</v>
      </c>
      <c r="E9250" s="28">
        <f t="shared" si="1058"/>
        <v>0</v>
      </c>
      <c r="F9250" s="29">
        <v>0</v>
      </c>
      <c r="G9250" s="30">
        <f t="shared" si="1059"/>
        <v>0</v>
      </c>
      <c r="H9250" s="63">
        <f t="shared" si="1060"/>
        <v>50183.333333333328</v>
      </c>
      <c r="I9250" s="63"/>
      <c r="J9250" s="59">
        <f t="shared" ref="J9250:J9256" si="1061">H9250*C9251</f>
        <v>0</v>
      </c>
    </row>
    <row r="9251" spans="1:10">
      <c r="A9251" s="144">
        <v>12</v>
      </c>
      <c r="B9251" s="145" t="s">
        <v>35</v>
      </c>
      <c r="C9251" s="37"/>
      <c r="D9251" s="146">
        <v>49680</v>
      </c>
      <c r="E9251" s="28">
        <f t="shared" si="1058"/>
        <v>0</v>
      </c>
      <c r="F9251" s="29">
        <v>0</v>
      </c>
      <c r="G9251" s="30">
        <f t="shared" si="1059"/>
        <v>0</v>
      </c>
      <c r="H9251" s="63">
        <f t="shared" si="1060"/>
        <v>46000</v>
      </c>
      <c r="I9251" s="63"/>
      <c r="J9251" s="59">
        <f t="shared" si="1061"/>
        <v>138000</v>
      </c>
    </row>
    <row r="9252" spans="1:10">
      <c r="A9252" s="144">
        <v>13</v>
      </c>
      <c r="B9252" s="145" t="s">
        <v>36</v>
      </c>
      <c r="C9252" s="37">
        <v>3</v>
      </c>
      <c r="D9252" s="149">
        <v>64152</v>
      </c>
      <c r="E9252" s="28">
        <f t="shared" si="1058"/>
        <v>192456</v>
      </c>
      <c r="F9252" s="29">
        <v>0</v>
      </c>
      <c r="G9252" s="30">
        <f t="shared" si="1059"/>
        <v>192456</v>
      </c>
      <c r="H9252" s="63">
        <f t="shared" si="1060"/>
        <v>59399.999999999993</v>
      </c>
      <c r="I9252" s="63"/>
      <c r="J9252" s="59">
        <f t="shared" si="1061"/>
        <v>0</v>
      </c>
    </row>
    <row r="9253" spans="1:10">
      <c r="A9253" s="144">
        <v>14</v>
      </c>
      <c r="B9253" s="145" t="s">
        <v>37</v>
      </c>
      <c r="C9253" s="37"/>
      <c r="D9253" s="149">
        <v>65934</v>
      </c>
      <c r="E9253" s="28">
        <f t="shared" si="1058"/>
        <v>0</v>
      </c>
      <c r="F9253" s="29">
        <v>0</v>
      </c>
      <c r="G9253" s="30">
        <f t="shared" si="1059"/>
        <v>0</v>
      </c>
      <c r="H9253" s="63">
        <f t="shared" si="1060"/>
        <v>61049.999999999993</v>
      </c>
      <c r="I9253" s="63"/>
      <c r="J9253" s="59">
        <f t="shared" si="1061"/>
        <v>0</v>
      </c>
    </row>
    <row r="9254" spans="1:10">
      <c r="A9254" s="144">
        <v>15</v>
      </c>
      <c r="B9254" s="145" t="s">
        <v>38</v>
      </c>
      <c r="C9254" s="37"/>
      <c r="D9254" s="149">
        <v>76626</v>
      </c>
      <c r="E9254" s="28">
        <f t="shared" si="1058"/>
        <v>0</v>
      </c>
      <c r="F9254" s="124">
        <v>0</v>
      </c>
      <c r="G9254" s="30">
        <f t="shared" si="1059"/>
        <v>0</v>
      </c>
      <c r="H9254" s="63">
        <f t="shared" si="1060"/>
        <v>70950</v>
      </c>
      <c r="I9254" s="63"/>
      <c r="J9254" s="59">
        <f t="shared" si="1061"/>
        <v>212850</v>
      </c>
    </row>
    <row r="9255" spans="1:10">
      <c r="A9255" s="144">
        <v>16</v>
      </c>
      <c r="B9255" s="145" t="s">
        <v>39</v>
      </c>
      <c r="C9255" s="37">
        <v>3</v>
      </c>
      <c r="D9255" s="149">
        <v>80190</v>
      </c>
      <c r="E9255" s="28">
        <f t="shared" si="1058"/>
        <v>240570</v>
      </c>
      <c r="F9255" s="29">
        <v>0</v>
      </c>
      <c r="G9255" s="30">
        <f t="shared" si="1059"/>
        <v>240570</v>
      </c>
      <c r="H9255" s="63">
        <f t="shared" si="1060"/>
        <v>74250</v>
      </c>
      <c r="I9255" s="63"/>
      <c r="J9255" s="59">
        <f t="shared" si="1061"/>
        <v>0</v>
      </c>
    </row>
    <row r="9256" spans="1:10">
      <c r="A9256" s="144">
        <v>17</v>
      </c>
      <c r="B9256" s="145" t="s">
        <v>40</v>
      </c>
      <c r="C9256" s="37"/>
      <c r="D9256" s="149">
        <v>113832</v>
      </c>
      <c r="E9256" s="28">
        <f t="shared" si="1058"/>
        <v>0</v>
      </c>
      <c r="F9256" s="29">
        <v>0</v>
      </c>
      <c r="G9256" s="30">
        <f t="shared" si="1059"/>
        <v>0</v>
      </c>
      <c r="H9256" s="63">
        <f t="shared" si="1060"/>
        <v>105400</v>
      </c>
      <c r="I9256" s="63"/>
      <c r="J9256" s="59">
        <f t="shared" si="1061"/>
        <v>0</v>
      </c>
    </row>
    <row r="9257" spans="1:10" ht="17.25">
      <c r="A9257" s="144">
        <v>18</v>
      </c>
      <c r="B9257" s="145" t="s">
        <v>41</v>
      </c>
      <c r="C9257" s="37"/>
      <c r="D9257" s="150">
        <v>98010</v>
      </c>
      <c r="E9257" s="28">
        <f t="shared" si="1058"/>
        <v>0</v>
      </c>
      <c r="F9257" s="29">
        <v>0</v>
      </c>
      <c r="G9257" s="30">
        <f t="shared" si="1059"/>
        <v>0</v>
      </c>
      <c r="H9257" s="63">
        <f t="shared" si="1060"/>
        <v>90750</v>
      </c>
      <c r="I9257" s="45"/>
      <c r="J9257" s="64"/>
    </row>
    <row r="9258" spans="1:10" ht="31.5">
      <c r="A9258" s="40"/>
      <c r="B9258" s="41" t="s">
        <v>42</v>
      </c>
      <c r="C9258" s="42">
        <f>SUM(C9240:C9257)</f>
        <v>11</v>
      </c>
      <c r="D9258" s="42"/>
      <c r="E9258" s="43">
        <f>SUM(E9240:E9257)</f>
        <v>1032741</v>
      </c>
      <c r="F9258" s="43"/>
      <c r="G9258" s="44">
        <f>SUM(G9240:G9257)</f>
        <v>1032741</v>
      </c>
      <c r="H9258" s="5"/>
      <c r="I9258" s="5"/>
      <c r="J9258" s="75">
        <f>J9257*0.08</f>
        <v>0</v>
      </c>
    </row>
    <row r="9259" spans="1:10" ht="31.5">
      <c r="A9259" s="46"/>
      <c r="B9259" s="47"/>
      <c r="C9259" s="48"/>
      <c r="D9259" s="48"/>
      <c r="E9259" s="49"/>
      <c r="F9259" s="49"/>
      <c r="G9259" s="151"/>
      <c r="H9259" s="6"/>
      <c r="I9259" s="6"/>
      <c r="J9259" s="76">
        <f>SUM(J9257:J9258)</f>
        <v>0</v>
      </c>
    </row>
    <row r="9260" spans="1:10" ht="18">
      <c r="A9260" s="283" t="s">
        <v>43</v>
      </c>
      <c r="B9260" s="283"/>
      <c r="C9260" s="284" t="s">
        <v>44</v>
      </c>
      <c r="D9260" s="284"/>
      <c r="E9260" s="54"/>
      <c r="F9260" s="54"/>
      <c r="G9260" s="55" t="s">
        <v>45</v>
      </c>
      <c r="H9260" s="141"/>
      <c r="I9260" s="141"/>
      <c r="J9260" s="141"/>
    </row>
    <row r="9263" spans="1:10" ht="15.75">
      <c r="A9263" s="279" t="s">
        <v>0</v>
      </c>
      <c r="B9263" s="279"/>
      <c r="C9263" s="279"/>
      <c r="D9263" s="279"/>
      <c r="E9263" s="279"/>
      <c r="F9263" s="279"/>
      <c r="G9263" s="279"/>
      <c r="H9263" s="141"/>
      <c r="I9263" s="141"/>
      <c r="J9263" s="141"/>
    </row>
    <row r="9264" spans="1:10" ht="15.75">
      <c r="A9264" s="279" t="s">
        <v>1</v>
      </c>
      <c r="B9264" s="279"/>
      <c r="C9264" s="279"/>
      <c r="D9264" s="279"/>
      <c r="E9264" s="279"/>
      <c r="F9264" s="279"/>
      <c r="G9264" s="279"/>
      <c r="H9264" s="1"/>
      <c r="I9264" s="1"/>
      <c r="J9264" s="71"/>
    </row>
    <row r="9265" spans="1:10" ht="15.75">
      <c r="A9265" s="279" t="s">
        <v>2</v>
      </c>
      <c r="B9265" s="279"/>
      <c r="C9265" s="279"/>
      <c r="D9265" s="279"/>
      <c r="E9265" s="279"/>
      <c r="F9265" s="279"/>
      <c r="G9265" s="279"/>
      <c r="H9265" s="1"/>
      <c r="I9265" s="1"/>
      <c r="J9265" s="71"/>
    </row>
    <row r="9266" spans="1:10" ht="15.75">
      <c r="A9266" s="279" t="s">
        <v>4</v>
      </c>
      <c r="B9266" s="279"/>
      <c r="C9266" s="279"/>
      <c r="D9266" s="279"/>
      <c r="E9266" s="279"/>
      <c r="F9266" s="279"/>
      <c r="G9266" s="279"/>
      <c r="H9266" s="1"/>
      <c r="I9266" s="1"/>
      <c r="J9266" s="71"/>
    </row>
    <row r="9267" spans="1:10" ht="27">
      <c r="A9267" s="280" t="s">
        <v>6</v>
      </c>
      <c r="B9267" s="280"/>
      <c r="C9267" s="280"/>
      <c r="D9267" s="280"/>
      <c r="E9267" s="280"/>
      <c r="F9267" s="280"/>
      <c r="G9267" s="280"/>
      <c r="H9267" s="2"/>
      <c r="I9267" s="2"/>
      <c r="J9267" s="72"/>
    </row>
    <row r="9268" spans="1:10" ht="27">
      <c r="A9268" s="142"/>
      <c r="B9268" s="142"/>
      <c r="C9268" s="281" t="s">
        <v>457</v>
      </c>
      <c r="D9268" s="281"/>
      <c r="E9268" s="281"/>
      <c r="F9268" s="281"/>
      <c r="G9268" s="281"/>
      <c r="H9268" s="68"/>
      <c r="I9268" s="68"/>
      <c r="J9268" s="71"/>
    </row>
    <row r="9269" spans="1:10" ht="15.75">
      <c r="A9269" s="11" t="s">
        <v>358</v>
      </c>
      <c r="B9269" s="12">
        <v>4138499283</v>
      </c>
      <c r="C9269" s="143"/>
      <c r="D9269" s="286"/>
      <c r="E9269" s="286"/>
      <c r="F9269" s="286"/>
      <c r="G9269" s="286"/>
      <c r="H9269" s="69" t="s">
        <v>161</v>
      </c>
      <c r="I9269" s="69"/>
      <c r="J9269" s="73"/>
    </row>
    <row r="9270" spans="1:10" ht="15.75">
      <c r="A9270" s="11" t="s">
        <v>9</v>
      </c>
      <c r="B9270" s="286" t="s">
        <v>975</v>
      </c>
      <c r="C9270" s="286"/>
      <c r="D9270" s="286"/>
      <c r="E9270" s="16"/>
      <c r="F9270" s="11"/>
      <c r="G9270" s="16"/>
      <c r="H9270" s="1"/>
      <c r="I9270" s="1"/>
      <c r="J9270" s="71"/>
    </row>
    <row r="9271" spans="1:10" ht="15.75">
      <c r="A9271" s="11" t="s">
        <v>11</v>
      </c>
      <c r="B9271" s="289"/>
      <c r="C9271" s="289"/>
      <c r="D9271" s="289"/>
      <c r="E9271" s="289"/>
      <c r="F9271" s="18"/>
      <c r="G9271" s="19"/>
      <c r="H9271" s="1"/>
      <c r="I9271" s="1"/>
      <c r="J9271" s="71"/>
    </row>
    <row r="9272" spans="1:10" ht="15.75">
      <c r="A9272" s="21" t="s">
        <v>14</v>
      </c>
      <c r="B9272" s="21" t="s">
        <v>16</v>
      </c>
      <c r="C9272" s="21"/>
      <c r="D9272" s="22" t="s">
        <v>18</v>
      </c>
      <c r="E9272" s="23" t="s">
        <v>19</v>
      </c>
      <c r="F9272" s="23" t="s">
        <v>20</v>
      </c>
      <c r="G9272" s="21" t="s">
        <v>21</v>
      </c>
      <c r="H9272" s="63"/>
      <c r="I9272" s="63"/>
      <c r="J9272" s="59">
        <f>H9272*C9273</f>
        <v>0</v>
      </c>
    </row>
    <row r="9273" spans="1:10">
      <c r="A9273" s="144">
        <v>1</v>
      </c>
      <c r="B9273" s="145" t="s">
        <v>23</v>
      </c>
      <c r="C9273" s="26">
        <v>2</v>
      </c>
      <c r="D9273" s="146">
        <v>79305</v>
      </c>
      <c r="E9273" s="28">
        <f t="shared" ref="E9273:E9290" si="1062">D9273*C9273</f>
        <v>158610</v>
      </c>
      <c r="F9273" s="29">
        <v>0</v>
      </c>
      <c r="G9273" s="30">
        <f t="shared" ref="G9273:G9290" si="1063">E9273-E9273*F9273</f>
        <v>158610</v>
      </c>
      <c r="H9273" s="63">
        <f t="shared" ref="H9273:H9290" si="1064">D9273/1.08</f>
        <v>73430.555555555547</v>
      </c>
      <c r="I9273" s="63"/>
      <c r="J9273" s="59">
        <f>H9273*C9274</f>
        <v>0</v>
      </c>
    </row>
    <row r="9274" spans="1:10">
      <c r="A9274" s="144">
        <v>2</v>
      </c>
      <c r="B9274" s="145" t="s">
        <v>25</v>
      </c>
      <c r="C9274" s="32"/>
      <c r="D9274" s="147">
        <v>128591</v>
      </c>
      <c r="E9274" s="28">
        <f t="shared" si="1062"/>
        <v>0</v>
      </c>
      <c r="F9274" s="29">
        <v>0</v>
      </c>
      <c r="G9274" s="30">
        <f t="shared" si="1063"/>
        <v>0</v>
      </c>
      <c r="H9274" s="63">
        <f t="shared" si="1064"/>
        <v>119065.74074074073</v>
      </c>
      <c r="I9274" s="63"/>
      <c r="J9274" s="59"/>
    </row>
    <row r="9275" spans="1:10">
      <c r="A9275" s="144">
        <v>3</v>
      </c>
      <c r="B9275" s="145" t="s">
        <v>26</v>
      </c>
      <c r="C9275" s="34"/>
      <c r="D9275" s="146">
        <v>60043</v>
      </c>
      <c r="E9275" s="28">
        <f t="shared" si="1062"/>
        <v>0</v>
      </c>
      <c r="F9275" s="29">
        <v>0</v>
      </c>
      <c r="G9275" s="30">
        <f t="shared" si="1063"/>
        <v>0</v>
      </c>
      <c r="H9275" s="63">
        <f t="shared" si="1064"/>
        <v>55595.370370370365</v>
      </c>
      <c r="I9275" s="63"/>
      <c r="J9275" s="59"/>
    </row>
    <row r="9276" spans="1:10">
      <c r="A9276" s="144">
        <v>4</v>
      </c>
      <c r="B9276" s="145" t="s">
        <v>27</v>
      </c>
      <c r="C9276" s="106"/>
      <c r="D9276" s="146">
        <v>115781</v>
      </c>
      <c r="E9276" s="28">
        <f t="shared" si="1062"/>
        <v>0</v>
      </c>
      <c r="F9276" s="29">
        <v>0</v>
      </c>
      <c r="G9276" s="30">
        <f t="shared" si="1063"/>
        <v>0</v>
      </c>
      <c r="H9276" s="63">
        <f t="shared" si="1064"/>
        <v>107204.62962962962</v>
      </c>
      <c r="I9276" s="63"/>
      <c r="J9276" s="59"/>
    </row>
    <row r="9277" spans="1:10">
      <c r="A9277" s="144">
        <v>5</v>
      </c>
      <c r="B9277" s="145" t="s">
        <v>28</v>
      </c>
      <c r="C9277" s="32">
        <v>2</v>
      </c>
      <c r="D9277" s="146">
        <v>119943</v>
      </c>
      <c r="E9277" s="28">
        <f t="shared" si="1062"/>
        <v>239886</v>
      </c>
      <c r="F9277" s="124">
        <v>0</v>
      </c>
      <c r="G9277" s="30">
        <f t="shared" si="1063"/>
        <v>239886</v>
      </c>
      <c r="H9277" s="63">
        <f t="shared" si="1064"/>
        <v>111058.33333333333</v>
      </c>
      <c r="I9277" s="63"/>
      <c r="J9277" s="59"/>
    </row>
    <row r="9278" spans="1:10">
      <c r="A9278" s="144">
        <v>6</v>
      </c>
      <c r="B9278" s="145" t="s">
        <v>29</v>
      </c>
      <c r="C9278" s="26"/>
      <c r="D9278" s="146">
        <v>94810</v>
      </c>
      <c r="E9278" s="28">
        <f t="shared" si="1062"/>
        <v>0</v>
      </c>
      <c r="F9278" s="29">
        <v>0</v>
      </c>
      <c r="G9278" s="30">
        <f t="shared" si="1063"/>
        <v>0</v>
      </c>
      <c r="H9278" s="63">
        <f t="shared" si="1064"/>
        <v>87787.037037037036</v>
      </c>
      <c r="I9278" s="63"/>
      <c r="J9278" s="59"/>
    </row>
    <row r="9279" spans="1:10">
      <c r="A9279" s="144">
        <v>7</v>
      </c>
      <c r="B9279" s="145" t="s">
        <v>30</v>
      </c>
      <c r="C9279" s="34"/>
      <c r="D9279" s="146">
        <v>141396</v>
      </c>
      <c r="E9279" s="28">
        <f t="shared" si="1062"/>
        <v>0</v>
      </c>
      <c r="F9279" s="29">
        <v>0</v>
      </c>
      <c r="G9279" s="30">
        <f t="shared" si="1063"/>
        <v>0</v>
      </c>
      <c r="H9279" s="63">
        <f t="shared" si="1064"/>
        <v>130922.22222222222</v>
      </c>
      <c r="I9279" s="63"/>
      <c r="J9279" s="59"/>
    </row>
    <row r="9280" spans="1:10">
      <c r="A9280" s="144">
        <v>8</v>
      </c>
      <c r="B9280" s="145" t="s">
        <v>31</v>
      </c>
      <c r="C9280" s="26"/>
      <c r="D9280" s="146">
        <v>232931</v>
      </c>
      <c r="E9280" s="28">
        <f t="shared" si="1062"/>
        <v>0</v>
      </c>
      <c r="F9280" s="29">
        <v>0</v>
      </c>
      <c r="G9280" s="30">
        <f t="shared" si="1063"/>
        <v>0</v>
      </c>
      <c r="H9280" s="63">
        <f t="shared" si="1064"/>
        <v>215676.85185185182</v>
      </c>
      <c r="I9280" s="63"/>
      <c r="J9280" s="59"/>
    </row>
    <row r="9281" spans="1:10">
      <c r="A9281" s="144">
        <v>9</v>
      </c>
      <c r="B9281" s="148" t="s">
        <v>32</v>
      </c>
      <c r="C9281" s="26"/>
      <c r="D9281" s="146">
        <v>101534</v>
      </c>
      <c r="E9281" s="28">
        <f t="shared" si="1062"/>
        <v>0</v>
      </c>
      <c r="F9281" s="29">
        <v>0</v>
      </c>
      <c r="G9281" s="30">
        <f t="shared" si="1063"/>
        <v>0</v>
      </c>
      <c r="H9281" s="63">
        <f t="shared" si="1064"/>
        <v>94012.962962962964</v>
      </c>
      <c r="I9281" s="63"/>
      <c r="J9281" s="59"/>
    </row>
    <row r="9282" spans="1:10">
      <c r="A9282" s="144">
        <v>10</v>
      </c>
      <c r="B9282" s="148" t="s">
        <v>33</v>
      </c>
      <c r="C9282" s="37"/>
      <c r="D9282" s="147">
        <v>110148</v>
      </c>
      <c r="E9282" s="28">
        <f t="shared" si="1062"/>
        <v>0</v>
      </c>
      <c r="F9282" s="29">
        <v>0</v>
      </c>
      <c r="G9282" s="30">
        <f t="shared" si="1063"/>
        <v>0</v>
      </c>
      <c r="H9282" s="63">
        <f t="shared" si="1064"/>
        <v>101988.88888888888</v>
      </c>
      <c r="I9282" s="63"/>
      <c r="J9282" s="59"/>
    </row>
    <row r="9283" spans="1:10">
      <c r="A9283" s="144">
        <v>11</v>
      </c>
      <c r="B9283" s="145" t="s">
        <v>34</v>
      </c>
      <c r="C9283" s="37"/>
      <c r="D9283" s="146">
        <v>54198</v>
      </c>
      <c r="E9283" s="28">
        <f t="shared" si="1062"/>
        <v>0</v>
      </c>
      <c r="F9283" s="29">
        <v>0</v>
      </c>
      <c r="G9283" s="30">
        <f t="shared" si="1063"/>
        <v>0</v>
      </c>
      <c r="H9283" s="63">
        <f t="shared" si="1064"/>
        <v>50183.333333333328</v>
      </c>
      <c r="I9283" s="63"/>
      <c r="J9283" s="59">
        <f t="shared" ref="J9283:J9289" si="1065">H9283*C9284</f>
        <v>0</v>
      </c>
    </row>
    <row r="9284" spans="1:10">
      <c r="A9284" s="144">
        <v>12</v>
      </c>
      <c r="B9284" s="145" t="s">
        <v>35</v>
      </c>
      <c r="C9284" s="37"/>
      <c r="D9284" s="146">
        <v>49680</v>
      </c>
      <c r="E9284" s="28">
        <f t="shared" si="1062"/>
        <v>0</v>
      </c>
      <c r="F9284" s="29">
        <v>0</v>
      </c>
      <c r="G9284" s="30">
        <f t="shared" si="1063"/>
        <v>0</v>
      </c>
      <c r="H9284" s="63">
        <f t="shared" si="1064"/>
        <v>46000</v>
      </c>
      <c r="I9284" s="63"/>
      <c r="J9284" s="59">
        <f t="shared" si="1065"/>
        <v>0</v>
      </c>
    </row>
    <row r="9285" spans="1:10">
      <c r="A9285" s="144">
        <v>13</v>
      </c>
      <c r="B9285" s="145" t="s">
        <v>36</v>
      </c>
      <c r="C9285" s="37"/>
      <c r="D9285" s="149">
        <v>64152</v>
      </c>
      <c r="E9285" s="28">
        <f t="shared" si="1062"/>
        <v>0</v>
      </c>
      <c r="F9285" s="29">
        <v>0</v>
      </c>
      <c r="G9285" s="30">
        <f t="shared" si="1063"/>
        <v>0</v>
      </c>
      <c r="H9285" s="63">
        <f t="shared" si="1064"/>
        <v>59399.999999999993</v>
      </c>
      <c r="I9285" s="63"/>
      <c r="J9285" s="59">
        <f t="shared" si="1065"/>
        <v>0</v>
      </c>
    </row>
    <row r="9286" spans="1:10">
      <c r="A9286" s="144">
        <v>14</v>
      </c>
      <c r="B9286" s="145" t="s">
        <v>37</v>
      </c>
      <c r="C9286" s="37"/>
      <c r="D9286" s="149">
        <v>65934</v>
      </c>
      <c r="E9286" s="28">
        <f t="shared" si="1062"/>
        <v>0</v>
      </c>
      <c r="F9286" s="29">
        <v>0</v>
      </c>
      <c r="G9286" s="30">
        <f t="shared" si="1063"/>
        <v>0</v>
      </c>
      <c r="H9286" s="63">
        <f t="shared" si="1064"/>
        <v>61049.999999999993</v>
      </c>
      <c r="I9286" s="63"/>
      <c r="J9286" s="59">
        <f t="shared" si="1065"/>
        <v>0</v>
      </c>
    </row>
    <row r="9287" spans="1:10">
      <c r="A9287" s="144">
        <v>15</v>
      </c>
      <c r="B9287" s="145" t="s">
        <v>38</v>
      </c>
      <c r="C9287" s="37"/>
      <c r="D9287" s="149">
        <v>76626</v>
      </c>
      <c r="E9287" s="28">
        <f t="shared" si="1062"/>
        <v>0</v>
      </c>
      <c r="F9287" s="124">
        <v>0</v>
      </c>
      <c r="G9287" s="30">
        <f t="shared" si="1063"/>
        <v>0</v>
      </c>
      <c r="H9287" s="63">
        <f t="shared" si="1064"/>
        <v>70950</v>
      </c>
      <c r="I9287" s="63"/>
      <c r="J9287" s="59">
        <f t="shared" si="1065"/>
        <v>0</v>
      </c>
    </row>
    <row r="9288" spans="1:10">
      <c r="A9288" s="144">
        <v>16</v>
      </c>
      <c r="B9288" s="145" t="s">
        <v>39</v>
      </c>
      <c r="C9288" s="37"/>
      <c r="D9288" s="149">
        <v>80190</v>
      </c>
      <c r="E9288" s="28">
        <f t="shared" si="1062"/>
        <v>0</v>
      </c>
      <c r="F9288" s="29">
        <v>0</v>
      </c>
      <c r="G9288" s="30">
        <f t="shared" si="1063"/>
        <v>0</v>
      </c>
      <c r="H9288" s="63">
        <f t="shared" si="1064"/>
        <v>74250</v>
      </c>
      <c r="I9288" s="63"/>
      <c r="J9288" s="59">
        <f t="shared" si="1065"/>
        <v>0</v>
      </c>
    </row>
    <row r="9289" spans="1:10">
      <c r="A9289" s="144">
        <v>17</v>
      </c>
      <c r="B9289" s="145" t="s">
        <v>40</v>
      </c>
      <c r="C9289" s="37"/>
      <c r="D9289" s="149">
        <v>113832</v>
      </c>
      <c r="E9289" s="28">
        <f t="shared" si="1062"/>
        <v>0</v>
      </c>
      <c r="F9289" s="29">
        <v>0</v>
      </c>
      <c r="G9289" s="30">
        <f t="shared" si="1063"/>
        <v>0</v>
      </c>
      <c r="H9289" s="63">
        <f t="shared" si="1064"/>
        <v>105400</v>
      </c>
      <c r="I9289" s="63"/>
      <c r="J9289" s="59">
        <f t="shared" si="1065"/>
        <v>0</v>
      </c>
    </row>
    <row r="9290" spans="1:10" ht="17.25">
      <c r="A9290" s="144">
        <v>18</v>
      </c>
      <c r="B9290" s="145" t="s">
        <v>41</v>
      </c>
      <c r="C9290" s="37"/>
      <c r="D9290" s="150">
        <v>98010</v>
      </c>
      <c r="E9290" s="28">
        <f t="shared" si="1062"/>
        <v>0</v>
      </c>
      <c r="F9290" s="29">
        <v>0</v>
      </c>
      <c r="G9290" s="30">
        <f t="shared" si="1063"/>
        <v>0</v>
      </c>
      <c r="H9290" s="63">
        <f t="shared" si="1064"/>
        <v>90750</v>
      </c>
      <c r="I9290" s="45"/>
      <c r="J9290" s="64"/>
    </row>
    <row r="9291" spans="1:10" ht="31.5">
      <c r="A9291" s="40"/>
      <c r="B9291" s="41" t="s">
        <v>42</v>
      </c>
      <c r="C9291" s="42">
        <f>SUM(C9273:C9290)</f>
        <v>4</v>
      </c>
      <c r="D9291" s="42"/>
      <c r="E9291" s="43">
        <f>SUM(E9273:E9290)</f>
        <v>398496</v>
      </c>
      <c r="F9291" s="43"/>
      <c r="G9291" s="44">
        <f>SUM(G9273:G9290)</f>
        <v>398496</v>
      </c>
      <c r="H9291" s="5"/>
      <c r="I9291" s="5"/>
      <c r="J9291" s="75">
        <f>J9290*0.08</f>
        <v>0</v>
      </c>
    </row>
    <row r="9292" spans="1:10" ht="31.5">
      <c r="A9292" s="46"/>
      <c r="B9292" s="47"/>
      <c r="C9292" s="48"/>
      <c r="D9292" s="48"/>
      <c r="E9292" s="49"/>
      <c r="F9292" s="49"/>
      <c r="G9292" s="151"/>
      <c r="H9292" s="6"/>
      <c r="I9292" s="6"/>
      <c r="J9292" s="76">
        <f>SUM(J9290:J9291)</f>
        <v>0</v>
      </c>
    </row>
    <row r="9293" spans="1:10" ht="18">
      <c r="A9293" s="283" t="s">
        <v>43</v>
      </c>
      <c r="B9293" s="283"/>
      <c r="C9293" s="284" t="s">
        <v>44</v>
      </c>
      <c r="D9293" s="284"/>
      <c r="E9293" s="54"/>
      <c r="F9293" s="54"/>
      <c r="G9293" s="55" t="s">
        <v>45</v>
      </c>
      <c r="H9293" s="141"/>
      <c r="I9293" s="141"/>
      <c r="J9293" s="141"/>
    </row>
    <row r="9296" spans="1:10" ht="15.75">
      <c r="A9296" s="279" t="s">
        <v>0</v>
      </c>
      <c r="B9296" s="279"/>
      <c r="C9296" s="279"/>
      <c r="D9296" s="279"/>
      <c r="E9296" s="279"/>
      <c r="F9296" s="279"/>
      <c r="G9296" s="279"/>
      <c r="H9296" s="141"/>
      <c r="I9296" s="141"/>
      <c r="J9296" s="141"/>
    </row>
    <row r="9297" spans="1:10" ht="15.75">
      <c r="A9297" s="279" t="s">
        <v>1</v>
      </c>
      <c r="B9297" s="279"/>
      <c r="C9297" s="279"/>
      <c r="D9297" s="279"/>
      <c r="E9297" s="279"/>
      <c r="F9297" s="279"/>
      <c r="G9297" s="279"/>
      <c r="H9297" s="1"/>
      <c r="I9297" s="1"/>
      <c r="J9297" s="71"/>
    </row>
    <row r="9298" spans="1:10" ht="15.75">
      <c r="A9298" s="279" t="s">
        <v>2</v>
      </c>
      <c r="B9298" s="279"/>
      <c r="C9298" s="279"/>
      <c r="D9298" s="279"/>
      <c r="E9298" s="279"/>
      <c r="F9298" s="279"/>
      <c r="G9298" s="279"/>
      <c r="H9298" s="1"/>
      <c r="I9298" s="1"/>
      <c r="J9298" s="71"/>
    </row>
    <row r="9299" spans="1:10" ht="15.75">
      <c r="A9299" s="279" t="s">
        <v>4</v>
      </c>
      <c r="B9299" s="279"/>
      <c r="C9299" s="279"/>
      <c r="D9299" s="279"/>
      <c r="E9299" s="279"/>
      <c r="F9299" s="279"/>
      <c r="G9299" s="279"/>
      <c r="H9299" s="1"/>
      <c r="I9299" s="1"/>
      <c r="J9299" s="71"/>
    </row>
    <row r="9300" spans="1:10" ht="27">
      <c r="A9300" s="280" t="s">
        <v>6</v>
      </c>
      <c r="B9300" s="280"/>
      <c r="C9300" s="280"/>
      <c r="D9300" s="280"/>
      <c r="E9300" s="280"/>
      <c r="F9300" s="280"/>
      <c r="G9300" s="280"/>
      <c r="H9300" s="2"/>
      <c r="I9300" s="2"/>
      <c r="J9300" s="72"/>
    </row>
    <row r="9301" spans="1:10" ht="27">
      <c r="A9301" s="142"/>
      <c r="B9301" s="142"/>
      <c r="C9301" s="281" t="s">
        <v>457</v>
      </c>
      <c r="D9301" s="281"/>
      <c r="E9301" s="281"/>
      <c r="F9301" s="281"/>
      <c r="G9301" s="281"/>
      <c r="H9301" s="68"/>
      <c r="I9301" s="68"/>
      <c r="J9301" s="71"/>
    </row>
    <row r="9302" spans="1:10" ht="15.75">
      <c r="A9302" s="11" t="s">
        <v>358</v>
      </c>
      <c r="B9302" s="12">
        <v>4138483268</v>
      </c>
      <c r="C9302" s="143"/>
      <c r="D9302" s="286"/>
      <c r="E9302" s="286"/>
      <c r="F9302" s="286"/>
      <c r="G9302" s="286"/>
      <c r="H9302" s="69" t="s">
        <v>161</v>
      </c>
      <c r="I9302" s="69"/>
      <c r="J9302" s="73"/>
    </row>
    <row r="9303" spans="1:10" ht="15.75">
      <c r="A9303" s="11" t="s">
        <v>9</v>
      </c>
      <c r="B9303" s="286" t="s">
        <v>976</v>
      </c>
      <c r="C9303" s="286"/>
      <c r="D9303" s="286"/>
      <c r="E9303" s="16"/>
      <c r="F9303" s="11"/>
      <c r="G9303" s="16"/>
      <c r="H9303" s="1"/>
      <c r="I9303" s="1"/>
      <c r="J9303" s="71"/>
    </row>
    <row r="9304" spans="1:10" ht="15.75">
      <c r="A9304" s="11" t="s">
        <v>11</v>
      </c>
      <c r="B9304" s="289"/>
      <c r="C9304" s="289"/>
      <c r="D9304" s="289"/>
      <c r="E9304" s="289"/>
      <c r="F9304" s="18"/>
      <c r="G9304" s="19"/>
      <c r="H9304" s="1"/>
      <c r="I9304" s="1"/>
      <c r="J9304" s="71"/>
    </row>
    <row r="9305" spans="1:10" ht="15.75">
      <c r="A9305" s="21" t="s">
        <v>14</v>
      </c>
      <c r="B9305" s="21" t="s">
        <v>16</v>
      </c>
      <c r="C9305" s="21"/>
      <c r="D9305" s="22" t="s">
        <v>18</v>
      </c>
      <c r="E9305" s="23" t="s">
        <v>19</v>
      </c>
      <c r="F9305" s="23" t="s">
        <v>20</v>
      </c>
      <c r="G9305" s="21" t="s">
        <v>21</v>
      </c>
      <c r="H9305" s="63"/>
      <c r="I9305" s="63"/>
      <c r="J9305" s="59">
        <f>H9305*C9306</f>
        <v>0</v>
      </c>
    </row>
    <row r="9306" spans="1:10">
      <c r="A9306" s="144">
        <v>1</v>
      </c>
      <c r="B9306" s="145" t="s">
        <v>23</v>
      </c>
      <c r="C9306" s="26"/>
      <c r="D9306" s="146">
        <v>79305</v>
      </c>
      <c r="E9306" s="28">
        <f t="shared" ref="E9306:E9323" si="1066">D9306*C9306</f>
        <v>0</v>
      </c>
      <c r="F9306" s="29">
        <v>0</v>
      </c>
      <c r="G9306" s="30">
        <f t="shared" ref="G9306:G9323" si="1067">E9306-E9306*F9306</f>
        <v>0</v>
      </c>
      <c r="H9306" s="63">
        <f t="shared" ref="H9306:H9323" si="1068">D9306/1.08</f>
        <v>73430.555555555547</v>
      </c>
      <c r="I9306" s="63"/>
      <c r="J9306" s="59">
        <f>H9306*C9307</f>
        <v>0</v>
      </c>
    </row>
    <row r="9307" spans="1:10">
      <c r="A9307" s="144">
        <v>2</v>
      </c>
      <c r="B9307" s="145" t="s">
        <v>25</v>
      </c>
      <c r="C9307" s="32"/>
      <c r="D9307" s="147">
        <v>128591</v>
      </c>
      <c r="E9307" s="28">
        <f t="shared" si="1066"/>
        <v>0</v>
      </c>
      <c r="F9307" s="29">
        <v>0</v>
      </c>
      <c r="G9307" s="30">
        <f t="shared" si="1067"/>
        <v>0</v>
      </c>
      <c r="H9307" s="63">
        <f t="shared" si="1068"/>
        <v>119065.74074074073</v>
      </c>
      <c r="I9307" s="63"/>
      <c r="J9307" s="59"/>
    </row>
    <row r="9308" spans="1:10">
      <c r="A9308" s="144">
        <v>3</v>
      </c>
      <c r="B9308" s="145" t="s">
        <v>26</v>
      </c>
      <c r="C9308" s="34"/>
      <c r="D9308" s="146">
        <v>60043</v>
      </c>
      <c r="E9308" s="28">
        <f t="shared" si="1066"/>
        <v>0</v>
      </c>
      <c r="F9308" s="29">
        <v>0</v>
      </c>
      <c r="G9308" s="30">
        <f t="shared" si="1067"/>
        <v>0</v>
      </c>
      <c r="H9308" s="63">
        <f t="shared" si="1068"/>
        <v>55595.370370370365</v>
      </c>
      <c r="I9308" s="63"/>
      <c r="J9308" s="59"/>
    </row>
    <row r="9309" spans="1:10">
      <c r="A9309" s="144">
        <v>4</v>
      </c>
      <c r="B9309" s="145" t="s">
        <v>27</v>
      </c>
      <c r="C9309" s="106"/>
      <c r="D9309" s="146">
        <v>115781</v>
      </c>
      <c r="E9309" s="28">
        <f t="shared" si="1066"/>
        <v>0</v>
      </c>
      <c r="F9309" s="29">
        <v>0</v>
      </c>
      <c r="G9309" s="30">
        <f t="shared" si="1067"/>
        <v>0</v>
      </c>
      <c r="H9309" s="63">
        <f t="shared" si="1068"/>
        <v>107204.62962962962</v>
      </c>
      <c r="I9309" s="63"/>
      <c r="J9309" s="59"/>
    </row>
    <row r="9310" spans="1:10">
      <c r="A9310" s="144">
        <v>5</v>
      </c>
      <c r="B9310" s="145" t="s">
        <v>28</v>
      </c>
      <c r="C9310" s="32">
        <v>5</v>
      </c>
      <c r="D9310" s="146">
        <v>119943</v>
      </c>
      <c r="E9310" s="28">
        <f t="shared" si="1066"/>
        <v>599715</v>
      </c>
      <c r="F9310" s="124">
        <v>0</v>
      </c>
      <c r="G9310" s="30">
        <f t="shared" si="1067"/>
        <v>599715</v>
      </c>
      <c r="H9310" s="63">
        <f t="shared" si="1068"/>
        <v>111058.33333333333</v>
      </c>
      <c r="I9310" s="63"/>
      <c r="J9310" s="59"/>
    </row>
    <row r="9311" spans="1:10">
      <c r="A9311" s="144">
        <v>6</v>
      </c>
      <c r="B9311" s="145" t="s">
        <v>29</v>
      </c>
      <c r="C9311" s="26">
        <v>5</v>
      </c>
      <c r="D9311" s="146">
        <v>94810</v>
      </c>
      <c r="E9311" s="28">
        <f t="shared" si="1066"/>
        <v>474050</v>
      </c>
      <c r="F9311" s="29">
        <v>0</v>
      </c>
      <c r="G9311" s="30">
        <f t="shared" si="1067"/>
        <v>474050</v>
      </c>
      <c r="H9311" s="63">
        <f t="shared" si="1068"/>
        <v>87787.037037037036</v>
      </c>
      <c r="I9311" s="63"/>
      <c r="J9311" s="59"/>
    </row>
    <row r="9312" spans="1:10">
      <c r="A9312" s="144">
        <v>7</v>
      </c>
      <c r="B9312" s="145" t="s">
        <v>30</v>
      </c>
      <c r="C9312" s="34"/>
      <c r="D9312" s="146">
        <v>141396</v>
      </c>
      <c r="E9312" s="28">
        <f t="shared" si="1066"/>
        <v>0</v>
      </c>
      <c r="F9312" s="29">
        <v>0</v>
      </c>
      <c r="G9312" s="30">
        <f t="shared" si="1067"/>
        <v>0</v>
      </c>
      <c r="H9312" s="63">
        <f t="shared" si="1068"/>
        <v>130922.22222222222</v>
      </c>
      <c r="I9312" s="63"/>
      <c r="J9312" s="59"/>
    </row>
    <row r="9313" spans="1:10">
      <c r="A9313" s="144">
        <v>8</v>
      </c>
      <c r="B9313" s="145" t="s">
        <v>31</v>
      </c>
      <c r="C9313" s="26"/>
      <c r="D9313" s="146">
        <v>232931</v>
      </c>
      <c r="E9313" s="28">
        <f t="shared" si="1066"/>
        <v>0</v>
      </c>
      <c r="F9313" s="29">
        <v>0</v>
      </c>
      <c r="G9313" s="30">
        <f t="shared" si="1067"/>
        <v>0</v>
      </c>
      <c r="H9313" s="63">
        <f t="shared" si="1068"/>
        <v>215676.85185185182</v>
      </c>
      <c r="I9313" s="63"/>
      <c r="J9313" s="59"/>
    </row>
    <row r="9314" spans="1:10">
      <c r="A9314" s="144">
        <v>9</v>
      </c>
      <c r="B9314" s="148" t="s">
        <v>32</v>
      </c>
      <c r="C9314" s="26"/>
      <c r="D9314" s="146">
        <v>101534</v>
      </c>
      <c r="E9314" s="28">
        <f t="shared" si="1066"/>
        <v>0</v>
      </c>
      <c r="F9314" s="29">
        <v>0</v>
      </c>
      <c r="G9314" s="30">
        <f t="shared" si="1067"/>
        <v>0</v>
      </c>
      <c r="H9314" s="63">
        <f t="shared" si="1068"/>
        <v>94012.962962962964</v>
      </c>
      <c r="I9314" s="63"/>
      <c r="J9314" s="59"/>
    </row>
    <row r="9315" spans="1:10">
      <c r="A9315" s="144">
        <v>10</v>
      </c>
      <c r="B9315" s="148" t="s">
        <v>33</v>
      </c>
      <c r="C9315" s="37"/>
      <c r="D9315" s="147">
        <v>110148</v>
      </c>
      <c r="E9315" s="28">
        <f t="shared" si="1066"/>
        <v>0</v>
      </c>
      <c r="F9315" s="29">
        <v>0</v>
      </c>
      <c r="G9315" s="30">
        <f t="shared" si="1067"/>
        <v>0</v>
      </c>
      <c r="H9315" s="63">
        <f t="shared" si="1068"/>
        <v>101988.88888888888</v>
      </c>
      <c r="I9315" s="63"/>
      <c r="J9315" s="59"/>
    </row>
    <row r="9316" spans="1:10">
      <c r="A9316" s="144">
        <v>11</v>
      </c>
      <c r="B9316" s="145" t="s">
        <v>34</v>
      </c>
      <c r="C9316" s="37"/>
      <c r="D9316" s="146">
        <v>54198</v>
      </c>
      <c r="E9316" s="28">
        <f t="shared" si="1066"/>
        <v>0</v>
      </c>
      <c r="F9316" s="29">
        <v>0</v>
      </c>
      <c r="G9316" s="30">
        <f t="shared" si="1067"/>
        <v>0</v>
      </c>
      <c r="H9316" s="63">
        <f t="shared" si="1068"/>
        <v>50183.333333333328</v>
      </c>
      <c r="I9316" s="63"/>
      <c r="J9316" s="59">
        <f t="shared" ref="J9316:J9322" si="1069">H9316*C9317</f>
        <v>501833.33333333326</v>
      </c>
    </row>
    <row r="9317" spans="1:10">
      <c r="A9317" s="144">
        <v>12</v>
      </c>
      <c r="B9317" s="145" t="s">
        <v>35</v>
      </c>
      <c r="C9317" s="37">
        <v>10</v>
      </c>
      <c r="D9317" s="146">
        <v>49680</v>
      </c>
      <c r="E9317" s="28">
        <f t="shared" si="1066"/>
        <v>496800</v>
      </c>
      <c r="F9317" s="29">
        <v>0</v>
      </c>
      <c r="G9317" s="30">
        <f t="shared" si="1067"/>
        <v>496800</v>
      </c>
      <c r="H9317" s="63">
        <f t="shared" si="1068"/>
        <v>46000</v>
      </c>
      <c r="I9317" s="63"/>
      <c r="J9317" s="59">
        <f t="shared" si="1069"/>
        <v>0</v>
      </c>
    </row>
    <row r="9318" spans="1:10">
      <c r="A9318" s="144">
        <v>13</v>
      </c>
      <c r="B9318" s="145" t="s">
        <v>36</v>
      </c>
      <c r="C9318" s="37"/>
      <c r="D9318" s="149">
        <v>64152</v>
      </c>
      <c r="E9318" s="28">
        <f t="shared" si="1066"/>
        <v>0</v>
      </c>
      <c r="F9318" s="29">
        <v>0</v>
      </c>
      <c r="G9318" s="30">
        <f t="shared" si="1067"/>
        <v>0</v>
      </c>
      <c r="H9318" s="63">
        <f t="shared" si="1068"/>
        <v>59399.999999999993</v>
      </c>
      <c r="I9318" s="63"/>
      <c r="J9318" s="59">
        <f t="shared" si="1069"/>
        <v>0</v>
      </c>
    </row>
    <row r="9319" spans="1:10">
      <c r="A9319" s="144">
        <v>14</v>
      </c>
      <c r="B9319" s="145" t="s">
        <v>37</v>
      </c>
      <c r="C9319" s="37"/>
      <c r="D9319" s="149">
        <v>65934</v>
      </c>
      <c r="E9319" s="28">
        <f t="shared" si="1066"/>
        <v>0</v>
      </c>
      <c r="F9319" s="29">
        <v>0</v>
      </c>
      <c r="G9319" s="30">
        <f t="shared" si="1067"/>
        <v>0</v>
      </c>
      <c r="H9319" s="63">
        <f t="shared" si="1068"/>
        <v>61049.999999999993</v>
      </c>
      <c r="I9319" s="63"/>
      <c r="J9319" s="59">
        <f t="shared" si="1069"/>
        <v>0</v>
      </c>
    </row>
    <row r="9320" spans="1:10">
      <c r="A9320" s="144">
        <v>15</v>
      </c>
      <c r="B9320" s="145" t="s">
        <v>38</v>
      </c>
      <c r="C9320" s="37"/>
      <c r="D9320" s="149">
        <v>76626</v>
      </c>
      <c r="E9320" s="28">
        <f t="shared" si="1066"/>
        <v>0</v>
      </c>
      <c r="F9320" s="124">
        <v>0</v>
      </c>
      <c r="G9320" s="30">
        <f t="shared" si="1067"/>
        <v>0</v>
      </c>
      <c r="H9320" s="63">
        <f t="shared" si="1068"/>
        <v>70950</v>
      </c>
      <c r="I9320" s="63"/>
      <c r="J9320" s="59">
        <f t="shared" si="1069"/>
        <v>0</v>
      </c>
    </row>
    <row r="9321" spans="1:10">
      <c r="A9321" s="144">
        <v>16</v>
      </c>
      <c r="B9321" s="145" t="s">
        <v>39</v>
      </c>
      <c r="C9321" s="37"/>
      <c r="D9321" s="149">
        <v>80190</v>
      </c>
      <c r="E9321" s="28">
        <f t="shared" si="1066"/>
        <v>0</v>
      </c>
      <c r="F9321" s="29">
        <v>0</v>
      </c>
      <c r="G9321" s="30">
        <f t="shared" si="1067"/>
        <v>0</v>
      </c>
      <c r="H9321" s="63">
        <f t="shared" si="1068"/>
        <v>74250</v>
      </c>
      <c r="I9321" s="63"/>
      <c r="J9321" s="59">
        <f t="shared" si="1069"/>
        <v>0</v>
      </c>
    </row>
    <row r="9322" spans="1:10">
      <c r="A9322" s="144">
        <v>17</v>
      </c>
      <c r="B9322" s="145" t="s">
        <v>40</v>
      </c>
      <c r="C9322" s="37"/>
      <c r="D9322" s="149">
        <v>113832</v>
      </c>
      <c r="E9322" s="28">
        <f t="shared" si="1066"/>
        <v>0</v>
      </c>
      <c r="F9322" s="29">
        <v>0</v>
      </c>
      <c r="G9322" s="30">
        <f t="shared" si="1067"/>
        <v>0</v>
      </c>
      <c r="H9322" s="63">
        <f t="shared" si="1068"/>
        <v>105400</v>
      </c>
      <c r="I9322" s="63"/>
      <c r="J9322" s="59">
        <f t="shared" si="1069"/>
        <v>0</v>
      </c>
    </row>
    <row r="9323" spans="1:10" ht="17.25">
      <c r="A9323" s="144">
        <v>18</v>
      </c>
      <c r="B9323" s="145" t="s">
        <v>41</v>
      </c>
      <c r="C9323" s="37"/>
      <c r="D9323" s="150">
        <v>98010</v>
      </c>
      <c r="E9323" s="28">
        <f t="shared" si="1066"/>
        <v>0</v>
      </c>
      <c r="F9323" s="29">
        <v>0</v>
      </c>
      <c r="G9323" s="30">
        <f t="shared" si="1067"/>
        <v>0</v>
      </c>
      <c r="H9323" s="63">
        <f t="shared" si="1068"/>
        <v>90750</v>
      </c>
      <c r="I9323" s="45"/>
      <c r="J9323" s="64"/>
    </row>
    <row r="9324" spans="1:10" ht="31.5">
      <c r="A9324" s="40"/>
      <c r="B9324" s="41" t="s">
        <v>42</v>
      </c>
      <c r="C9324" s="42">
        <f>SUM(C9306:C9323)</f>
        <v>20</v>
      </c>
      <c r="D9324" s="42"/>
      <c r="E9324" s="43">
        <f>SUM(E9306:E9323)</f>
        <v>1570565</v>
      </c>
      <c r="F9324" s="43"/>
      <c r="G9324" s="44">
        <f>SUM(G9306:G9323)</f>
        <v>1570565</v>
      </c>
      <c r="H9324" s="5"/>
      <c r="I9324" s="5"/>
      <c r="J9324" s="75">
        <f>J9323*0.08</f>
        <v>0</v>
      </c>
    </row>
    <row r="9325" spans="1:10" ht="31.5">
      <c r="A9325" s="46"/>
      <c r="B9325" s="47"/>
      <c r="C9325" s="48"/>
      <c r="D9325" s="48"/>
      <c r="E9325" s="49"/>
      <c r="F9325" s="49"/>
      <c r="G9325" s="151"/>
      <c r="H9325" s="6"/>
      <c r="I9325" s="6"/>
      <c r="J9325" s="76">
        <f>SUM(J9323:J9324)</f>
        <v>0</v>
      </c>
    </row>
    <row r="9326" spans="1:10" ht="18">
      <c r="A9326" s="283" t="s">
        <v>43</v>
      </c>
      <c r="B9326" s="283"/>
      <c r="C9326" s="284" t="s">
        <v>44</v>
      </c>
      <c r="D9326" s="284"/>
      <c r="E9326" s="54"/>
      <c r="F9326" s="54"/>
      <c r="G9326" s="55" t="s">
        <v>45</v>
      </c>
      <c r="H9326" s="141"/>
      <c r="I9326" s="141"/>
      <c r="J9326" s="141"/>
    </row>
    <row r="9329" spans="1:10" ht="15.75">
      <c r="A9329" s="279" t="s">
        <v>0</v>
      </c>
      <c r="B9329" s="279"/>
      <c r="C9329" s="279"/>
      <c r="D9329" s="279"/>
      <c r="E9329" s="279"/>
      <c r="F9329" s="279"/>
      <c r="G9329" s="279"/>
      <c r="H9329" s="141"/>
      <c r="I9329" s="141"/>
      <c r="J9329" s="141"/>
    </row>
    <row r="9330" spans="1:10" ht="15.75">
      <c r="A9330" s="279" t="s">
        <v>1</v>
      </c>
      <c r="B9330" s="279"/>
      <c r="C9330" s="279"/>
      <c r="D9330" s="279"/>
      <c r="E9330" s="279"/>
      <c r="F9330" s="279"/>
      <c r="G9330" s="279"/>
      <c r="H9330" s="1"/>
      <c r="I9330" s="1"/>
      <c r="J9330" s="71"/>
    </row>
    <row r="9331" spans="1:10" ht="15.75">
      <c r="A9331" s="279" t="s">
        <v>2</v>
      </c>
      <c r="B9331" s="279"/>
      <c r="C9331" s="279"/>
      <c r="D9331" s="279"/>
      <c r="E9331" s="279"/>
      <c r="F9331" s="279"/>
      <c r="G9331" s="279"/>
      <c r="H9331" s="1"/>
      <c r="I9331" s="1"/>
      <c r="J9331" s="71"/>
    </row>
    <row r="9332" spans="1:10" ht="15.75">
      <c r="A9332" s="279" t="s">
        <v>4</v>
      </c>
      <c r="B9332" s="279"/>
      <c r="C9332" s="279"/>
      <c r="D9332" s="279"/>
      <c r="E9332" s="279"/>
      <c r="F9332" s="279"/>
      <c r="G9332" s="279"/>
      <c r="H9332" s="1"/>
      <c r="I9332" s="1"/>
      <c r="J9332" s="71"/>
    </row>
    <row r="9333" spans="1:10" ht="27">
      <c r="A9333" s="280" t="s">
        <v>6</v>
      </c>
      <c r="B9333" s="280"/>
      <c r="C9333" s="280"/>
      <c r="D9333" s="280"/>
      <c r="E9333" s="280"/>
      <c r="F9333" s="280"/>
      <c r="G9333" s="280"/>
      <c r="H9333" s="2"/>
      <c r="I9333" s="2"/>
      <c r="J9333" s="72"/>
    </row>
    <row r="9334" spans="1:10" ht="27">
      <c r="A9334" s="142"/>
      <c r="B9334" s="142"/>
      <c r="C9334" s="281" t="s">
        <v>457</v>
      </c>
      <c r="D9334" s="281"/>
      <c r="E9334" s="281"/>
      <c r="F9334" s="281"/>
      <c r="G9334" s="281"/>
      <c r="H9334" s="68"/>
      <c r="I9334" s="68"/>
      <c r="J9334" s="71"/>
    </row>
    <row r="9335" spans="1:10" ht="15.75">
      <c r="A9335" s="11" t="s">
        <v>358</v>
      </c>
      <c r="B9335" s="12">
        <v>4138496627</v>
      </c>
      <c r="C9335" s="143"/>
      <c r="D9335" s="286"/>
      <c r="E9335" s="286"/>
      <c r="F9335" s="286"/>
      <c r="G9335" s="286"/>
      <c r="H9335" s="69" t="s">
        <v>161</v>
      </c>
      <c r="I9335" s="69"/>
      <c r="J9335" s="73"/>
    </row>
    <row r="9336" spans="1:10" ht="15.75">
      <c r="A9336" s="11" t="s">
        <v>9</v>
      </c>
      <c r="B9336" s="286" t="s">
        <v>977</v>
      </c>
      <c r="C9336" s="286"/>
      <c r="D9336" s="286"/>
      <c r="E9336" s="16"/>
      <c r="F9336" s="11"/>
      <c r="G9336" s="16"/>
      <c r="H9336" s="1"/>
      <c r="I9336" s="1"/>
      <c r="J9336" s="71"/>
    </row>
    <row r="9337" spans="1:10" ht="15.75">
      <c r="A9337" s="11" t="s">
        <v>11</v>
      </c>
      <c r="B9337" s="289" t="s">
        <v>978</v>
      </c>
      <c r="C9337" s="289"/>
      <c r="D9337" s="289"/>
      <c r="E9337" s="289"/>
      <c r="F9337" s="18"/>
      <c r="G9337" s="19"/>
      <c r="H9337" s="1"/>
      <c r="I9337" s="1"/>
      <c r="J9337" s="71"/>
    </row>
    <row r="9338" spans="1:10" ht="15.75">
      <c r="A9338" s="21" t="s">
        <v>14</v>
      </c>
      <c r="B9338" s="21" t="s">
        <v>16</v>
      </c>
      <c r="C9338" s="21"/>
      <c r="D9338" s="22" t="s">
        <v>18</v>
      </c>
      <c r="E9338" s="23" t="s">
        <v>19</v>
      </c>
      <c r="F9338" s="23" t="s">
        <v>20</v>
      </c>
      <c r="G9338" s="21" t="s">
        <v>21</v>
      </c>
      <c r="H9338" s="63"/>
      <c r="I9338" s="63"/>
      <c r="J9338" s="59">
        <f>H9338*C9339</f>
        <v>0</v>
      </c>
    </row>
    <row r="9339" spans="1:10">
      <c r="A9339" s="144">
        <v>1</v>
      </c>
      <c r="B9339" s="145" t="s">
        <v>23</v>
      </c>
      <c r="C9339" s="26"/>
      <c r="D9339" s="146">
        <v>79305</v>
      </c>
      <c r="E9339" s="28">
        <f t="shared" ref="E9339:E9356" si="1070">D9339*C9339</f>
        <v>0</v>
      </c>
      <c r="F9339" s="29">
        <v>0</v>
      </c>
      <c r="G9339" s="30">
        <f t="shared" ref="G9339:G9356" si="1071">E9339-E9339*F9339</f>
        <v>0</v>
      </c>
      <c r="H9339" s="63">
        <f t="shared" ref="H9339:H9356" si="1072">D9339/1.08</f>
        <v>73430.555555555547</v>
      </c>
      <c r="I9339" s="63"/>
      <c r="J9339" s="59">
        <f>H9339*C9340</f>
        <v>0</v>
      </c>
    </row>
    <row r="9340" spans="1:10">
      <c r="A9340" s="144">
        <v>2</v>
      </c>
      <c r="B9340" s="145" t="s">
        <v>25</v>
      </c>
      <c r="C9340" s="32"/>
      <c r="D9340" s="147">
        <v>128591</v>
      </c>
      <c r="E9340" s="28">
        <f t="shared" si="1070"/>
        <v>0</v>
      </c>
      <c r="F9340" s="29">
        <v>0</v>
      </c>
      <c r="G9340" s="30">
        <f t="shared" si="1071"/>
        <v>0</v>
      </c>
      <c r="H9340" s="63">
        <f t="shared" si="1072"/>
        <v>119065.74074074073</v>
      </c>
      <c r="I9340" s="63"/>
      <c r="J9340" s="59"/>
    </row>
    <row r="9341" spans="1:10">
      <c r="A9341" s="144">
        <v>3</v>
      </c>
      <c r="B9341" s="145" t="s">
        <v>26</v>
      </c>
      <c r="C9341" s="34"/>
      <c r="D9341" s="146">
        <v>60043</v>
      </c>
      <c r="E9341" s="28">
        <f t="shared" si="1070"/>
        <v>0</v>
      </c>
      <c r="F9341" s="29">
        <v>0</v>
      </c>
      <c r="G9341" s="30">
        <f t="shared" si="1071"/>
        <v>0</v>
      </c>
      <c r="H9341" s="63">
        <f t="shared" si="1072"/>
        <v>55595.370370370365</v>
      </c>
      <c r="I9341" s="63"/>
      <c r="J9341" s="59"/>
    </row>
    <row r="9342" spans="1:10">
      <c r="A9342" s="144">
        <v>4</v>
      </c>
      <c r="B9342" s="145" t="s">
        <v>27</v>
      </c>
      <c r="C9342" s="106"/>
      <c r="D9342" s="146">
        <v>115781</v>
      </c>
      <c r="E9342" s="28">
        <f t="shared" si="1070"/>
        <v>0</v>
      </c>
      <c r="F9342" s="29">
        <v>0</v>
      </c>
      <c r="G9342" s="30">
        <f t="shared" si="1071"/>
        <v>0</v>
      </c>
      <c r="H9342" s="63">
        <f t="shared" si="1072"/>
        <v>107204.62962962962</v>
      </c>
      <c r="I9342" s="63"/>
      <c r="J9342" s="59"/>
    </row>
    <row r="9343" spans="1:10">
      <c r="A9343" s="144">
        <v>5</v>
      </c>
      <c r="B9343" s="145" t="s">
        <v>28</v>
      </c>
      <c r="C9343" s="32">
        <v>7</v>
      </c>
      <c r="D9343" s="146">
        <v>119943</v>
      </c>
      <c r="E9343" s="28">
        <f t="shared" si="1070"/>
        <v>839601</v>
      </c>
      <c r="F9343" s="124">
        <v>0</v>
      </c>
      <c r="G9343" s="30">
        <f t="shared" si="1071"/>
        <v>839601</v>
      </c>
      <c r="H9343" s="63">
        <f t="shared" si="1072"/>
        <v>111058.33333333333</v>
      </c>
      <c r="I9343" s="63"/>
      <c r="J9343" s="59"/>
    </row>
    <row r="9344" spans="1:10">
      <c r="A9344" s="144">
        <v>6</v>
      </c>
      <c r="B9344" s="145" t="s">
        <v>29</v>
      </c>
      <c r="C9344" s="26"/>
      <c r="D9344" s="146">
        <v>94810</v>
      </c>
      <c r="E9344" s="28">
        <f t="shared" si="1070"/>
        <v>0</v>
      </c>
      <c r="F9344" s="29">
        <v>0</v>
      </c>
      <c r="G9344" s="30">
        <f t="shared" si="1071"/>
        <v>0</v>
      </c>
      <c r="H9344" s="63">
        <f t="shared" si="1072"/>
        <v>87787.037037037036</v>
      </c>
      <c r="I9344" s="63"/>
      <c r="J9344" s="59"/>
    </row>
    <row r="9345" spans="1:10">
      <c r="A9345" s="144">
        <v>7</v>
      </c>
      <c r="B9345" s="145" t="s">
        <v>30</v>
      </c>
      <c r="C9345" s="34"/>
      <c r="D9345" s="146">
        <v>141396</v>
      </c>
      <c r="E9345" s="28">
        <f t="shared" si="1070"/>
        <v>0</v>
      </c>
      <c r="F9345" s="29">
        <v>0</v>
      </c>
      <c r="G9345" s="30">
        <f t="shared" si="1071"/>
        <v>0</v>
      </c>
      <c r="H9345" s="63">
        <f t="shared" si="1072"/>
        <v>130922.22222222222</v>
      </c>
      <c r="I9345" s="63"/>
      <c r="J9345" s="59"/>
    </row>
    <row r="9346" spans="1:10">
      <c r="A9346" s="144">
        <v>8</v>
      </c>
      <c r="B9346" s="145" t="s">
        <v>31</v>
      </c>
      <c r="C9346" s="26"/>
      <c r="D9346" s="146">
        <v>232931</v>
      </c>
      <c r="E9346" s="28">
        <f t="shared" si="1070"/>
        <v>0</v>
      </c>
      <c r="F9346" s="29">
        <v>0</v>
      </c>
      <c r="G9346" s="30">
        <f t="shared" si="1071"/>
        <v>0</v>
      </c>
      <c r="H9346" s="63">
        <f t="shared" si="1072"/>
        <v>215676.85185185182</v>
      </c>
      <c r="I9346" s="63"/>
      <c r="J9346" s="59"/>
    </row>
    <row r="9347" spans="1:10">
      <c r="A9347" s="144">
        <v>9</v>
      </c>
      <c r="B9347" s="148" t="s">
        <v>32</v>
      </c>
      <c r="C9347" s="26"/>
      <c r="D9347" s="146">
        <v>101534</v>
      </c>
      <c r="E9347" s="28">
        <f t="shared" si="1070"/>
        <v>0</v>
      </c>
      <c r="F9347" s="29">
        <v>0</v>
      </c>
      <c r="G9347" s="30">
        <f t="shared" si="1071"/>
        <v>0</v>
      </c>
      <c r="H9347" s="63">
        <f t="shared" si="1072"/>
        <v>94012.962962962964</v>
      </c>
      <c r="I9347" s="63"/>
      <c r="J9347" s="59"/>
    </row>
    <row r="9348" spans="1:10">
      <c r="A9348" s="144">
        <v>10</v>
      </c>
      <c r="B9348" s="148" t="s">
        <v>33</v>
      </c>
      <c r="C9348" s="37"/>
      <c r="D9348" s="147">
        <v>110148</v>
      </c>
      <c r="E9348" s="28">
        <f t="shared" si="1070"/>
        <v>0</v>
      </c>
      <c r="F9348" s="29">
        <v>0</v>
      </c>
      <c r="G9348" s="30">
        <f t="shared" si="1071"/>
        <v>0</v>
      </c>
      <c r="H9348" s="63">
        <f t="shared" si="1072"/>
        <v>101988.88888888888</v>
      </c>
      <c r="I9348" s="63"/>
      <c r="J9348" s="59"/>
    </row>
    <row r="9349" spans="1:10">
      <c r="A9349" s="144">
        <v>11</v>
      </c>
      <c r="B9349" s="145" t="s">
        <v>34</v>
      </c>
      <c r="C9349" s="37"/>
      <c r="D9349" s="146">
        <v>54198</v>
      </c>
      <c r="E9349" s="28">
        <f t="shared" si="1070"/>
        <v>0</v>
      </c>
      <c r="F9349" s="29">
        <v>0</v>
      </c>
      <c r="G9349" s="30">
        <f t="shared" si="1071"/>
        <v>0</v>
      </c>
      <c r="H9349" s="63">
        <f t="shared" si="1072"/>
        <v>50183.333333333328</v>
      </c>
      <c r="I9349" s="63"/>
      <c r="J9349" s="59">
        <f t="shared" ref="J9349:J9355" si="1073">H9349*C9350</f>
        <v>0</v>
      </c>
    </row>
    <row r="9350" spans="1:10">
      <c r="A9350" s="144">
        <v>12</v>
      </c>
      <c r="B9350" s="145" t="s">
        <v>35</v>
      </c>
      <c r="C9350" s="37"/>
      <c r="D9350" s="146">
        <v>49680</v>
      </c>
      <c r="E9350" s="28">
        <f t="shared" si="1070"/>
        <v>0</v>
      </c>
      <c r="F9350" s="29">
        <v>0</v>
      </c>
      <c r="G9350" s="30">
        <f t="shared" si="1071"/>
        <v>0</v>
      </c>
      <c r="H9350" s="63">
        <f t="shared" si="1072"/>
        <v>46000</v>
      </c>
      <c r="I9350" s="63"/>
      <c r="J9350" s="59">
        <f t="shared" si="1073"/>
        <v>0</v>
      </c>
    </row>
    <row r="9351" spans="1:10">
      <c r="A9351" s="144">
        <v>13</v>
      </c>
      <c r="B9351" s="145" t="s">
        <v>36</v>
      </c>
      <c r="C9351" s="37"/>
      <c r="D9351" s="149">
        <v>64152</v>
      </c>
      <c r="E9351" s="28">
        <f t="shared" si="1070"/>
        <v>0</v>
      </c>
      <c r="F9351" s="29">
        <v>0</v>
      </c>
      <c r="G9351" s="30">
        <f t="shared" si="1071"/>
        <v>0</v>
      </c>
      <c r="H9351" s="63">
        <f t="shared" si="1072"/>
        <v>59399.999999999993</v>
      </c>
      <c r="I9351" s="63"/>
      <c r="J9351" s="59">
        <f t="shared" si="1073"/>
        <v>0</v>
      </c>
    </row>
    <row r="9352" spans="1:10">
      <c r="A9352" s="144">
        <v>14</v>
      </c>
      <c r="B9352" s="145" t="s">
        <v>37</v>
      </c>
      <c r="C9352" s="37"/>
      <c r="D9352" s="149">
        <v>65934</v>
      </c>
      <c r="E9352" s="28">
        <f t="shared" si="1070"/>
        <v>0</v>
      </c>
      <c r="F9352" s="29">
        <v>0</v>
      </c>
      <c r="G9352" s="30">
        <f t="shared" si="1071"/>
        <v>0</v>
      </c>
      <c r="H9352" s="63">
        <f t="shared" si="1072"/>
        <v>61049.999999999993</v>
      </c>
      <c r="I9352" s="63"/>
      <c r="J9352" s="59">
        <f t="shared" si="1073"/>
        <v>0</v>
      </c>
    </row>
    <row r="9353" spans="1:10">
      <c r="A9353" s="144">
        <v>15</v>
      </c>
      <c r="B9353" s="145" t="s">
        <v>38</v>
      </c>
      <c r="C9353" s="37"/>
      <c r="D9353" s="149">
        <v>76626</v>
      </c>
      <c r="E9353" s="28">
        <f t="shared" si="1070"/>
        <v>0</v>
      </c>
      <c r="F9353" s="124">
        <v>0</v>
      </c>
      <c r="G9353" s="30">
        <f t="shared" si="1071"/>
        <v>0</v>
      </c>
      <c r="H9353" s="63">
        <f t="shared" si="1072"/>
        <v>70950</v>
      </c>
      <c r="I9353" s="63"/>
      <c r="J9353" s="59">
        <f t="shared" si="1073"/>
        <v>0</v>
      </c>
    </row>
    <row r="9354" spans="1:10">
      <c r="A9354" s="144">
        <v>16</v>
      </c>
      <c r="B9354" s="145" t="s">
        <v>39</v>
      </c>
      <c r="C9354" s="37"/>
      <c r="D9354" s="149">
        <v>80190</v>
      </c>
      <c r="E9354" s="28">
        <f t="shared" si="1070"/>
        <v>0</v>
      </c>
      <c r="F9354" s="29">
        <v>0</v>
      </c>
      <c r="G9354" s="30">
        <f t="shared" si="1071"/>
        <v>0</v>
      </c>
      <c r="H9354" s="63">
        <f t="shared" si="1072"/>
        <v>74250</v>
      </c>
      <c r="I9354" s="63"/>
      <c r="J9354" s="59">
        <f t="shared" si="1073"/>
        <v>0</v>
      </c>
    </row>
    <row r="9355" spans="1:10">
      <c r="A9355" s="144">
        <v>17</v>
      </c>
      <c r="B9355" s="145" t="s">
        <v>40</v>
      </c>
      <c r="C9355" s="37"/>
      <c r="D9355" s="149">
        <v>113832</v>
      </c>
      <c r="E9355" s="28">
        <f t="shared" si="1070"/>
        <v>0</v>
      </c>
      <c r="F9355" s="29">
        <v>0</v>
      </c>
      <c r="G9355" s="30">
        <f t="shared" si="1071"/>
        <v>0</v>
      </c>
      <c r="H9355" s="63">
        <f t="shared" si="1072"/>
        <v>105400</v>
      </c>
      <c r="I9355" s="63"/>
      <c r="J9355" s="59">
        <f t="shared" si="1073"/>
        <v>0</v>
      </c>
    </row>
    <row r="9356" spans="1:10" ht="17.25">
      <c r="A9356" s="144">
        <v>18</v>
      </c>
      <c r="B9356" s="145" t="s">
        <v>41</v>
      </c>
      <c r="C9356" s="37"/>
      <c r="D9356" s="150">
        <v>98010</v>
      </c>
      <c r="E9356" s="28">
        <f t="shared" si="1070"/>
        <v>0</v>
      </c>
      <c r="F9356" s="29">
        <v>0</v>
      </c>
      <c r="G9356" s="30">
        <f t="shared" si="1071"/>
        <v>0</v>
      </c>
      <c r="H9356" s="63">
        <f t="shared" si="1072"/>
        <v>90750</v>
      </c>
      <c r="I9356" s="45"/>
      <c r="J9356" s="64"/>
    </row>
    <row r="9357" spans="1:10" ht="31.5">
      <c r="A9357" s="40"/>
      <c r="B9357" s="41" t="s">
        <v>42</v>
      </c>
      <c r="C9357" s="42">
        <f>SUM(C9339:C9356)</f>
        <v>7</v>
      </c>
      <c r="D9357" s="42"/>
      <c r="E9357" s="43">
        <f>SUM(E9339:E9356)</f>
        <v>839601</v>
      </c>
      <c r="F9357" s="43"/>
      <c r="G9357" s="44">
        <f>SUM(G9339:G9356)</f>
        <v>839601</v>
      </c>
      <c r="H9357" s="5"/>
      <c r="I9357" s="5"/>
      <c r="J9357" s="75">
        <f>J9356*0.08</f>
        <v>0</v>
      </c>
    </row>
    <row r="9358" spans="1:10" ht="31.5">
      <c r="A9358" s="46"/>
      <c r="B9358" s="47"/>
      <c r="C9358" s="48"/>
      <c r="D9358" s="48"/>
      <c r="E9358" s="49"/>
      <c r="F9358" s="49"/>
      <c r="G9358" s="151"/>
      <c r="H9358" s="6"/>
      <c r="I9358" s="6"/>
      <c r="J9358" s="76">
        <f>SUM(J9356:J9357)</f>
        <v>0</v>
      </c>
    </row>
    <row r="9359" spans="1:10" ht="18">
      <c r="A9359" s="283" t="s">
        <v>43</v>
      </c>
      <c r="B9359" s="283"/>
      <c r="C9359" s="284" t="s">
        <v>44</v>
      </c>
      <c r="D9359" s="284"/>
      <c r="E9359" s="54"/>
      <c r="F9359" s="54"/>
      <c r="G9359" s="55" t="s">
        <v>45</v>
      </c>
      <c r="H9359" s="141"/>
      <c r="I9359" s="141"/>
      <c r="J9359" s="141"/>
    </row>
    <row r="9362" spans="1:10" ht="15.75">
      <c r="A9362" s="279" t="s">
        <v>0</v>
      </c>
      <c r="B9362" s="279"/>
      <c r="C9362" s="279"/>
      <c r="D9362" s="279"/>
      <c r="E9362" s="279"/>
      <c r="F9362" s="279"/>
      <c r="G9362" s="279"/>
      <c r="H9362" s="141"/>
      <c r="I9362" s="141"/>
      <c r="J9362" s="141"/>
    </row>
    <row r="9363" spans="1:10" ht="15.75">
      <c r="A9363" s="279" t="s">
        <v>1</v>
      </c>
      <c r="B9363" s="279"/>
      <c r="C9363" s="279"/>
      <c r="D9363" s="279"/>
      <c r="E9363" s="279"/>
      <c r="F9363" s="279"/>
      <c r="G9363" s="279"/>
      <c r="H9363" s="1"/>
      <c r="I9363" s="1"/>
      <c r="J9363" s="71"/>
    </row>
    <row r="9364" spans="1:10" ht="15.75">
      <c r="A9364" s="279" t="s">
        <v>2</v>
      </c>
      <c r="B9364" s="279"/>
      <c r="C9364" s="279"/>
      <c r="D9364" s="279"/>
      <c r="E9364" s="279"/>
      <c r="F9364" s="279"/>
      <c r="G9364" s="279"/>
      <c r="H9364" s="1"/>
      <c r="I9364" s="1"/>
      <c r="J9364" s="71"/>
    </row>
    <row r="9365" spans="1:10" ht="15.75">
      <c r="A9365" s="279" t="s">
        <v>4</v>
      </c>
      <c r="B9365" s="279"/>
      <c r="C9365" s="279"/>
      <c r="D9365" s="279"/>
      <c r="E9365" s="279"/>
      <c r="F9365" s="279"/>
      <c r="G9365" s="279"/>
      <c r="H9365" s="1"/>
      <c r="I9365" s="1"/>
      <c r="J9365" s="71"/>
    </row>
    <row r="9366" spans="1:10" ht="27">
      <c r="A9366" s="280" t="s">
        <v>6</v>
      </c>
      <c r="B9366" s="280"/>
      <c r="C9366" s="280"/>
      <c r="D9366" s="280"/>
      <c r="E9366" s="280"/>
      <c r="F9366" s="280"/>
      <c r="G9366" s="280"/>
      <c r="H9366" s="2"/>
      <c r="I9366" s="2"/>
      <c r="J9366" s="72"/>
    </row>
    <row r="9367" spans="1:10" ht="27">
      <c r="A9367" s="142"/>
      <c r="B9367" s="142"/>
      <c r="C9367" s="281" t="s">
        <v>457</v>
      </c>
      <c r="D9367" s="281"/>
      <c r="E9367" s="281"/>
      <c r="F9367" s="281"/>
      <c r="G9367" s="281"/>
      <c r="H9367" s="68"/>
      <c r="I9367" s="68"/>
      <c r="J9367" s="71"/>
    </row>
    <row r="9368" spans="1:10" ht="15.75">
      <c r="A9368" s="11" t="s">
        <v>358</v>
      </c>
      <c r="B9368" s="12">
        <v>4138093661</v>
      </c>
      <c r="C9368" s="143"/>
      <c r="D9368" s="286"/>
      <c r="E9368" s="286"/>
      <c r="F9368" s="286"/>
      <c r="G9368" s="286"/>
      <c r="H9368" s="69" t="s">
        <v>161</v>
      </c>
      <c r="I9368" s="69"/>
      <c r="J9368" s="73"/>
    </row>
    <row r="9369" spans="1:10" ht="15.75">
      <c r="A9369" s="11" t="s">
        <v>9</v>
      </c>
      <c r="B9369" s="286" t="s">
        <v>979</v>
      </c>
      <c r="C9369" s="286"/>
      <c r="D9369" s="286"/>
      <c r="E9369" s="16"/>
      <c r="F9369" s="11"/>
      <c r="G9369" s="16"/>
      <c r="H9369" s="1"/>
      <c r="I9369" s="1"/>
      <c r="J9369" s="71"/>
    </row>
    <row r="9370" spans="1:10" ht="15.75">
      <c r="A9370" s="11" t="s">
        <v>11</v>
      </c>
      <c r="B9370" s="289" t="s">
        <v>978</v>
      </c>
      <c r="C9370" s="289"/>
      <c r="D9370" s="289"/>
      <c r="E9370" s="289"/>
      <c r="F9370" s="18"/>
      <c r="G9370" s="19"/>
      <c r="H9370" s="1"/>
      <c r="I9370" s="1"/>
      <c r="J9370" s="71"/>
    </row>
    <row r="9371" spans="1:10" ht="15.75">
      <c r="A9371" s="21" t="s">
        <v>14</v>
      </c>
      <c r="B9371" s="21" t="s">
        <v>16</v>
      </c>
      <c r="C9371" s="21"/>
      <c r="D9371" s="22" t="s">
        <v>18</v>
      </c>
      <c r="E9371" s="23" t="s">
        <v>19</v>
      </c>
      <c r="F9371" s="23" t="s">
        <v>20</v>
      </c>
      <c r="G9371" s="21" t="s">
        <v>21</v>
      </c>
      <c r="H9371" s="63"/>
      <c r="I9371" s="63"/>
      <c r="J9371" s="59">
        <f>H9371*C9372</f>
        <v>0</v>
      </c>
    </row>
    <row r="9372" spans="1:10">
      <c r="A9372" s="144">
        <v>1</v>
      </c>
      <c r="B9372" s="145" t="s">
        <v>23</v>
      </c>
      <c r="C9372" s="26"/>
      <c r="D9372" s="146">
        <v>79305</v>
      </c>
      <c r="E9372" s="28">
        <f t="shared" ref="E9372:E9389" si="1074">D9372*C9372</f>
        <v>0</v>
      </c>
      <c r="F9372" s="29">
        <v>0</v>
      </c>
      <c r="G9372" s="30">
        <f t="shared" ref="G9372:G9389" si="1075">E9372-E9372*F9372</f>
        <v>0</v>
      </c>
      <c r="H9372" s="63">
        <f t="shared" ref="H9372:H9389" si="1076">D9372/1.08</f>
        <v>73430.555555555547</v>
      </c>
      <c r="I9372" s="63"/>
      <c r="J9372" s="59">
        <f>H9372*C9373</f>
        <v>0</v>
      </c>
    </row>
    <row r="9373" spans="1:10">
      <c r="A9373" s="144">
        <v>2</v>
      </c>
      <c r="B9373" s="145" t="s">
        <v>25</v>
      </c>
      <c r="C9373" s="32"/>
      <c r="D9373" s="147">
        <v>128591</v>
      </c>
      <c r="E9373" s="28">
        <f t="shared" si="1074"/>
        <v>0</v>
      </c>
      <c r="F9373" s="29">
        <v>0</v>
      </c>
      <c r="G9373" s="30">
        <f t="shared" si="1075"/>
        <v>0</v>
      </c>
      <c r="H9373" s="63">
        <f t="shared" si="1076"/>
        <v>119065.74074074073</v>
      </c>
      <c r="I9373" s="63"/>
      <c r="J9373" s="59"/>
    </row>
    <row r="9374" spans="1:10">
      <c r="A9374" s="144">
        <v>3</v>
      </c>
      <c r="B9374" s="145" t="s">
        <v>26</v>
      </c>
      <c r="C9374" s="34"/>
      <c r="D9374" s="146">
        <v>60043</v>
      </c>
      <c r="E9374" s="28">
        <f t="shared" si="1074"/>
        <v>0</v>
      </c>
      <c r="F9374" s="29">
        <v>0</v>
      </c>
      <c r="G9374" s="30">
        <f t="shared" si="1075"/>
        <v>0</v>
      </c>
      <c r="H9374" s="63">
        <f t="shared" si="1076"/>
        <v>55595.370370370365</v>
      </c>
      <c r="I9374" s="63"/>
      <c r="J9374" s="59"/>
    </row>
    <row r="9375" spans="1:10">
      <c r="A9375" s="144">
        <v>4</v>
      </c>
      <c r="B9375" s="145" t="s">
        <v>27</v>
      </c>
      <c r="C9375" s="106"/>
      <c r="D9375" s="146">
        <v>115781</v>
      </c>
      <c r="E9375" s="28">
        <f t="shared" si="1074"/>
        <v>0</v>
      </c>
      <c r="F9375" s="29">
        <v>0</v>
      </c>
      <c r="G9375" s="30">
        <f t="shared" si="1075"/>
        <v>0</v>
      </c>
      <c r="H9375" s="63">
        <f t="shared" si="1076"/>
        <v>107204.62962962962</v>
      </c>
      <c r="I9375" s="63"/>
      <c r="J9375" s="59"/>
    </row>
    <row r="9376" spans="1:10">
      <c r="A9376" s="144">
        <v>5</v>
      </c>
      <c r="B9376" s="145" t="s">
        <v>28</v>
      </c>
      <c r="C9376" s="32">
        <v>5</v>
      </c>
      <c r="D9376" s="146">
        <v>119943</v>
      </c>
      <c r="E9376" s="28">
        <f t="shared" si="1074"/>
        <v>599715</v>
      </c>
      <c r="F9376" s="124">
        <v>0</v>
      </c>
      <c r="G9376" s="30">
        <f t="shared" si="1075"/>
        <v>599715</v>
      </c>
      <c r="H9376" s="63">
        <f t="shared" si="1076"/>
        <v>111058.33333333333</v>
      </c>
      <c r="I9376" s="63"/>
      <c r="J9376" s="59"/>
    </row>
    <row r="9377" spans="1:10">
      <c r="A9377" s="144">
        <v>6</v>
      </c>
      <c r="B9377" s="145" t="s">
        <v>29</v>
      </c>
      <c r="C9377" s="26"/>
      <c r="D9377" s="146">
        <v>94810</v>
      </c>
      <c r="E9377" s="28">
        <f t="shared" si="1074"/>
        <v>0</v>
      </c>
      <c r="F9377" s="29">
        <v>0</v>
      </c>
      <c r="G9377" s="30">
        <f t="shared" si="1075"/>
        <v>0</v>
      </c>
      <c r="H9377" s="63">
        <f t="shared" si="1076"/>
        <v>87787.037037037036</v>
      </c>
      <c r="I9377" s="63"/>
      <c r="J9377" s="59"/>
    </row>
    <row r="9378" spans="1:10">
      <c r="A9378" s="144">
        <v>7</v>
      </c>
      <c r="B9378" s="145" t="s">
        <v>30</v>
      </c>
      <c r="C9378" s="34"/>
      <c r="D9378" s="146">
        <v>141396</v>
      </c>
      <c r="E9378" s="28">
        <f t="shared" si="1074"/>
        <v>0</v>
      </c>
      <c r="F9378" s="29">
        <v>0</v>
      </c>
      <c r="G9378" s="30">
        <f t="shared" si="1075"/>
        <v>0</v>
      </c>
      <c r="H9378" s="63">
        <f t="shared" si="1076"/>
        <v>130922.22222222222</v>
      </c>
      <c r="I9378" s="63"/>
      <c r="J9378" s="59"/>
    </row>
    <row r="9379" spans="1:10">
      <c r="A9379" s="144">
        <v>8</v>
      </c>
      <c r="B9379" s="145" t="s">
        <v>31</v>
      </c>
      <c r="C9379" s="26"/>
      <c r="D9379" s="146">
        <v>232931</v>
      </c>
      <c r="E9379" s="28">
        <f t="shared" si="1074"/>
        <v>0</v>
      </c>
      <c r="F9379" s="29">
        <v>0</v>
      </c>
      <c r="G9379" s="30">
        <f t="shared" si="1075"/>
        <v>0</v>
      </c>
      <c r="H9379" s="63">
        <f t="shared" si="1076"/>
        <v>215676.85185185182</v>
      </c>
      <c r="I9379" s="63"/>
      <c r="J9379" s="59"/>
    </row>
    <row r="9380" spans="1:10">
      <c r="A9380" s="144">
        <v>9</v>
      </c>
      <c r="B9380" s="148" t="s">
        <v>32</v>
      </c>
      <c r="C9380" s="26"/>
      <c r="D9380" s="146">
        <v>101534</v>
      </c>
      <c r="E9380" s="28">
        <f t="shared" si="1074"/>
        <v>0</v>
      </c>
      <c r="F9380" s="29">
        <v>0</v>
      </c>
      <c r="G9380" s="30">
        <f t="shared" si="1075"/>
        <v>0</v>
      </c>
      <c r="H9380" s="63">
        <f t="shared" si="1076"/>
        <v>94012.962962962964</v>
      </c>
      <c r="I9380" s="63"/>
      <c r="J9380" s="59"/>
    </row>
    <row r="9381" spans="1:10">
      <c r="A9381" s="144">
        <v>10</v>
      </c>
      <c r="B9381" s="148" t="s">
        <v>33</v>
      </c>
      <c r="C9381" s="37"/>
      <c r="D9381" s="147">
        <v>110148</v>
      </c>
      <c r="E9381" s="28">
        <f t="shared" si="1074"/>
        <v>0</v>
      </c>
      <c r="F9381" s="29">
        <v>0</v>
      </c>
      <c r="G9381" s="30">
        <f t="shared" si="1075"/>
        <v>0</v>
      </c>
      <c r="H9381" s="63">
        <f t="shared" si="1076"/>
        <v>101988.88888888888</v>
      </c>
      <c r="I9381" s="63"/>
      <c r="J9381" s="59"/>
    </row>
    <row r="9382" spans="1:10">
      <c r="A9382" s="144">
        <v>11</v>
      </c>
      <c r="B9382" s="145" t="s">
        <v>34</v>
      </c>
      <c r="C9382" s="37"/>
      <c r="D9382" s="146">
        <v>54198</v>
      </c>
      <c r="E9382" s="28">
        <f t="shared" si="1074"/>
        <v>0</v>
      </c>
      <c r="F9382" s="29">
        <v>0</v>
      </c>
      <c r="G9382" s="30">
        <f t="shared" si="1075"/>
        <v>0</v>
      </c>
      <c r="H9382" s="63">
        <f t="shared" si="1076"/>
        <v>50183.333333333328</v>
      </c>
      <c r="I9382" s="63"/>
      <c r="J9382" s="59">
        <f t="shared" ref="J9382:J9388" si="1077">H9382*C9383</f>
        <v>0</v>
      </c>
    </row>
    <row r="9383" spans="1:10">
      <c r="A9383" s="144">
        <v>12</v>
      </c>
      <c r="B9383" s="145" t="s">
        <v>35</v>
      </c>
      <c r="C9383" s="37"/>
      <c r="D9383" s="146">
        <v>49680</v>
      </c>
      <c r="E9383" s="28">
        <f t="shared" si="1074"/>
        <v>0</v>
      </c>
      <c r="F9383" s="29">
        <v>0</v>
      </c>
      <c r="G9383" s="30">
        <f t="shared" si="1075"/>
        <v>0</v>
      </c>
      <c r="H9383" s="63">
        <f t="shared" si="1076"/>
        <v>46000</v>
      </c>
      <c r="I9383" s="63"/>
      <c r="J9383" s="59">
        <f t="shared" si="1077"/>
        <v>0</v>
      </c>
    </row>
    <row r="9384" spans="1:10">
      <c r="A9384" s="144">
        <v>13</v>
      </c>
      <c r="B9384" s="145" t="s">
        <v>36</v>
      </c>
      <c r="C9384" s="37"/>
      <c r="D9384" s="149">
        <v>64152</v>
      </c>
      <c r="E9384" s="28">
        <f t="shared" si="1074"/>
        <v>0</v>
      </c>
      <c r="F9384" s="29">
        <v>0</v>
      </c>
      <c r="G9384" s="30">
        <f t="shared" si="1075"/>
        <v>0</v>
      </c>
      <c r="H9384" s="63">
        <f t="shared" si="1076"/>
        <v>59399.999999999993</v>
      </c>
      <c r="I9384" s="63"/>
      <c r="J9384" s="59">
        <f t="shared" si="1077"/>
        <v>0</v>
      </c>
    </row>
    <row r="9385" spans="1:10">
      <c r="A9385" s="144">
        <v>14</v>
      </c>
      <c r="B9385" s="145" t="s">
        <v>37</v>
      </c>
      <c r="C9385" s="37"/>
      <c r="D9385" s="149">
        <v>65934</v>
      </c>
      <c r="E9385" s="28">
        <f t="shared" si="1074"/>
        <v>0</v>
      </c>
      <c r="F9385" s="29">
        <v>0</v>
      </c>
      <c r="G9385" s="30">
        <f t="shared" si="1075"/>
        <v>0</v>
      </c>
      <c r="H9385" s="63">
        <f t="shared" si="1076"/>
        <v>61049.999999999993</v>
      </c>
      <c r="I9385" s="63"/>
      <c r="J9385" s="59">
        <f t="shared" si="1077"/>
        <v>0</v>
      </c>
    </row>
    <row r="9386" spans="1:10">
      <c r="A9386" s="144">
        <v>15</v>
      </c>
      <c r="B9386" s="145" t="s">
        <v>38</v>
      </c>
      <c r="C9386" s="37"/>
      <c r="D9386" s="149">
        <v>76626</v>
      </c>
      <c r="E9386" s="28">
        <f t="shared" si="1074"/>
        <v>0</v>
      </c>
      <c r="F9386" s="124">
        <v>0</v>
      </c>
      <c r="G9386" s="30">
        <f t="shared" si="1075"/>
        <v>0</v>
      </c>
      <c r="H9386" s="63">
        <f t="shared" si="1076"/>
        <v>70950</v>
      </c>
      <c r="I9386" s="63"/>
      <c r="J9386" s="59">
        <f t="shared" si="1077"/>
        <v>0</v>
      </c>
    </row>
    <row r="9387" spans="1:10">
      <c r="A9387" s="144">
        <v>16</v>
      </c>
      <c r="B9387" s="145" t="s">
        <v>39</v>
      </c>
      <c r="C9387" s="37"/>
      <c r="D9387" s="149">
        <v>80190</v>
      </c>
      <c r="E9387" s="28">
        <f t="shared" si="1074"/>
        <v>0</v>
      </c>
      <c r="F9387" s="29">
        <v>0</v>
      </c>
      <c r="G9387" s="30">
        <f t="shared" si="1075"/>
        <v>0</v>
      </c>
      <c r="H9387" s="63">
        <f t="shared" si="1076"/>
        <v>74250</v>
      </c>
      <c r="I9387" s="63"/>
      <c r="J9387" s="59">
        <f t="shared" si="1077"/>
        <v>0</v>
      </c>
    </row>
    <row r="9388" spans="1:10">
      <c r="A9388" s="144">
        <v>17</v>
      </c>
      <c r="B9388" s="145" t="s">
        <v>40</v>
      </c>
      <c r="C9388" s="37"/>
      <c r="D9388" s="149">
        <v>113832</v>
      </c>
      <c r="E9388" s="28">
        <f t="shared" si="1074"/>
        <v>0</v>
      </c>
      <c r="F9388" s="29">
        <v>0</v>
      </c>
      <c r="G9388" s="30">
        <f t="shared" si="1075"/>
        <v>0</v>
      </c>
      <c r="H9388" s="63">
        <f t="shared" si="1076"/>
        <v>105400</v>
      </c>
      <c r="I9388" s="63"/>
      <c r="J9388" s="59">
        <f t="shared" si="1077"/>
        <v>0</v>
      </c>
    </row>
    <row r="9389" spans="1:10" ht="17.25">
      <c r="A9389" s="144">
        <v>18</v>
      </c>
      <c r="B9389" s="145" t="s">
        <v>41</v>
      </c>
      <c r="C9389" s="37"/>
      <c r="D9389" s="150">
        <v>98010</v>
      </c>
      <c r="E9389" s="28">
        <f t="shared" si="1074"/>
        <v>0</v>
      </c>
      <c r="F9389" s="29">
        <v>0</v>
      </c>
      <c r="G9389" s="30">
        <f t="shared" si="1075"/>
        <v>0</v>
      </c>
      <c r="H9389" s="63">
        <f t="shared" si="1076"/>
        <v>90750</v>
      </c>
      <c r="I9389" s="45"/>
      <c r="J9389" s="64"/>
    </row>
    <row r="9390" spans="1:10" ht="31.5">
      <c r="A9390" s="40"/>
      <c r="B9390" s="41" t="s">
        <v>42</v>
      </c>
      <c r="C9390" s="42">
        <f>SUM(C9372:C9389)</f>
        <v>5</v>
      </c>
      <c r="D9390" s="42"/>
      <c r="E9390" s="43">
        <f>SUM(E9372:E9389)</f>
        <v>599715</v>
      </c>
      <c r="F9390" s="43"/>
      <c r="G9390" s="44">
        <f>SUM(G9372:G9389)</f>
        <v>599715</v>
      </c>
      <c r="H9390" s="5"/>
      <c r="I9390" s="5"/>
      <c r="J9390" s="75">
        <f>J9389*0.08</f>
        <v>0</v>
      </c>
    </row>
    <row r="9391" spans="1:10" ht="31.5">
      <c r="A9391" s="46"/>
      <c r="B9391" s="47"/>
      <c r="C9391" s="48"/>
      <c r="D9391" s="48"/>
      <c r="E9391" s="49"/>
      <c r="F9391" s="49"/>
      <c r="G9391" s="151"/>
      <c r="H9391" s="6"/>
      <c r="I9391" s="6"/>
      <c r="J9391" s="76">
        <f>SUM(J9389:J9390)</f>
        <v>0</v>
      </c>
    </row>
    <row r="9392" spans="1:10" ht="18">
      <c r="A9392" s="283" t="s">
        <v>43</v>
      </c>
      <c r="B9392" s="283"/>
      <c r="C9392" s="284" t="s">
        <v>44</v>
      </c>
      <c r="D9392" s="284"/>
      <c r="E9392" s="54"/>
      <c r="F9392" s="54"/>
      <c r="G9392" s="55" t="s">
        <v>45</v>
      </c>
      <c r="H9392" s="141"/>
      <c r="I9392" s="141"/>
      <c r="J9392" s="141"/>
    </row>
    <row r="9395" spans="1:10" ht="15.75">
      <c r="A9395" s="279" t="s">
        <v>0</v>
      </c>
      <c r="B9395" s="279"/>
      <c r="C9395" s="279"/>
      <c r="D9395" s="279"/>
      <c r="E9395" s="279"/>
      <c r="F9395" s="279"/>
      <c r="G9395" s="279"/>
      <c r="H9395" s="141"/>
      <c r="I9395" s="141"/>
      <c r="J9395" s="141"/>
    </row>
    <row r="9396" spans="1:10" ht="15.75">
      <c r="A9396" s="279" t="s">
        <v>1</v>
      </c>
      <c r="B9396" s="279"/>
      <c r="C9396" s="279"/>
      <c r="D9396" s="279"/>
      <c r="E9396" s="279"/>
      <c r="F9396" s="279"/>
      <c r="G9396" s="279"/>
      <c r="H9396" s="1"/>
      <c r="I9396" s="1"/>
      <c r="J9396" s="71"/>
    </row>
    <row r="9397" spans="1:10" ht="15.75">
      <c r="A9397" s="279" t="s">
        <v>2</v>
      </c>
      <c r="B9397" s="279"/>
      <c r="C9397" s="279"/>
      <c r="D9397" s="279"/>
      <c r="E9397" s="279"/>
      <c r="F9397" s="279"/>
      <c r="G9397" s="279"/>
      <c r="H9397" s="1"/>
      <c r="I9397" s="1"/>
      <c r="J9397" s="71"/>
    </row>
    <row r="9398" spans="1:10" ht="15.75">
      <c r="A9398" s="279" t="s">
        <v>4</v>
      </c>
      <c r="B9398" s="279"/>
      <c r="C9398" s="279"/>
      <c r="D9398" s="279"/>
      <c r="E9398" s="279"/>
      <c r="F9398" s="279"/>
      <c r="G9398" s="279"/>
      <c r="H9398" s="1"/>
      <c r="I9398" s="1"/>
      <c r="J9398" s="71"/>
    </row>
    <row r="9399" spans="1:10" ht="27">
      <c r="A9399" s="280" t="s">
        <v>6</v>
      </c>
      <c r="B9399" s="280"/>
      <c r="C9399" s="280"/>
      <c r="D9399" s="280"/>
      <c r="E9399" s="280"/>
      <c r="F9399" s="280"/>
      <c r="G9399" s="280"/>
      <c r="H9399" s="2"/>
      <c r="I9399" s="2"/>
      <c r="J9399" s="72"/>
    </row>
    <row r="9400" spans="1:10" ht="27">
      <c r="A9400" s="142"/>
      <c r="B9400" s="142"/>
      <c r="C9400" s="281" t="s">
        <v>457</v>
      </c>
      <c r="D9400" s="281"/>
      <c r="E9400" s="281"/>
      <c r="F9400" s="281"/>
      <c r="G9400" s="281"/>
      <c r="H9400" s="68"/>
      <c r="I9400" s="68"/>
      <c r="J9400" s="71"/>
    </row>
    <row r="9401" spans="1:10" ht="15.75">
      <c r="A9401" s="11" t="s">
        <v>358</v>
      </c>
      <c r="B9401" s="12">
        <v>4138465733</v>
      </c>
      <c r="C9401" s="143"/>
      <c r="D9401" s="286"/>
      <c r="E9401" s="286"/>
      <c r="F9401" s="286"/>
      <c r="G9401" s="286"/>
      <c r="H9401" s="69" t="s">
        <v>161</v>
      </c>
      <c r="I9401" s="69"/>
      <c r="J9401" s="73"/>
    </row>
    <row r="9402" spans="1:10" ht="15.75">
      <c r="A9402" s="11" t="s">
        <v>9</v>
      </c>
      <c r="B9402" s="286" t="s">
        <v>980</v>
      </c>
      <c r="C9402" s="286"/>
      <c r="D9402" s="286"/>
      <c r="E9402" s="16"/>
      <c r="F9402" s="11"/>
      <c r="G9402" s="16"/>
      <c r="H9402" s="1"/>
      <c r="I9402" s="1"/>
      <c r="J9402" s="71"/>
    </row>
    <row r="9403" spans="1:10" ht="15.75">
      <c r="A9403" s="11" t="s">
        <v>11</v>
      </c>
      <c r="B9403" s="289" t="s">
        <v>447</v>
      </c>
      <c r="C9403" s="289"/>
      <c r="D9403" s="289"/>
      <c r="E9403" s="289"/>
      <c r="F9403" s="18"/>
      <c r="G9403" s="19"/>
      <c r="H9403" s="1"/>
      <c r="I9403" s="1"/>
      <c r="J9403" s="71"/>
    </row>
    <row r="9404" spans="1:10" ht="15.75">
      <c r="A9404" s="21" t="s">
        <v>14</v>
      </c>
      <c r="B9404" s="21" t="s">
        <v>16</v>
      </c>
      <c r="C9404" s="21"/>
      <c r="D9404" s="22" t="s">
        <v>18</v>
      </c>
      <c r="E9404" s="23" t="s">
        <v>19</v>
      </c>
      <c r="F9404" s="23" t="s">
        <v>20</v>
      </c>
      <c r="G9404" s="21" t="s">
        <v>21</v>
      </c>
      <c r="H9404" s="63"/>
      <c r="I9404" s="63"/>
      <c r="J9404" s="59">
        <f>H9404*C9405</f>
        <v>0</v>
      </c>
    </row>
    <row r="9405" spans="1:10">
      <c r="A9405" s="144">
        <v>1</v>
      </c>
      <c r="B9405" s="145" t="s">
        <v>23</v>
      </c>
      <c r="C9405" s="26"/>
      <c r="D9405" s="146">
        <v>79305</v>
      </c>
      <c r="E9405" s="28">
        <f t="shared" ref="E9405:E9422" si="1078">D9405*C9405</f>
        <v>0</v>
      </c>
      <c r="F9405" s="29">
        <v>0</v>
      </c>
      <c r="G9405" s="30">
        <f t="shared" ref="G9405:G9422" si="1079">E9405-E9405*F9405</f>
        <v>0</v>
      </c>
      <c r="H9405" s="63">
        <f t="shared" ref="H9405:H9422" si="1080">D9405/1.08</f>
        <v>73430.555555555547</v>
      </c>
      <c r="I9405" s="63"/>
      <c r="J9405" s="59">
        <f>H9405*C9406</f>
        <v>0</v>
      </c>
    </row>
    <row r="9406" spans="1:10">
      <c r="A9406" s="144">
        <v>2</v>
      </c>
      <c r="B9406" s="145" t="s">
        <v>25</v>
      </c>
      <c r="C9406" s="32"/>
      <c r="D9406" s="147">
        <v>128591</v>
      </c>
      <c r="E9406" s="28">
        <f t="shared" si="1078"/>
        <v>0</v>
      </c>
      <c r="F9406" s="29">
        <v>0</v>
      </c>
      <c r="G9406" s="30">
        <f t="shared" si="1079"/>
        <v>0</v>
      </c>
      <c r="H9406" s="63">
        <f t="shared" si="1080"/>
        <v>119065.74074074073</v>
      </c>
      <c r="I9406" s="63"/>
      <c r="J9406" s="59"/>
    </row>
    <row r="9407" spans="1:10">
      <c r="A9407" s="144">
        <v>3</v>
      </c>
      <c r="B9407" s="145" t="s">
        <v>26</v>
      </c>
      <c r="C9407" s="34"/>
      <c r="D9407" s="146">
        <v>60043</v>
      </c>
      <c r="E9407" s="28">
        <f t="shared" si="1078"/>
        <v>0</v>
      </c>
      <c r="F9407" s="29">
        <v>0</v>
      </c>
      <c r="G9407" s="30">
        <f t="shared" si="1079"/>
        <v>0</v>
      </c>
      <c r="H9407" s="63">
        <f t="shared" si="1080"/>
        <v>55595.370370370365</v>
      </c>
      <c r="I9407" s="63"/>
      <c r="J9407" s="59"/>
    </row>
    <row r="9408" spans="1:10">
      <c r="A9408" s="144">
        <v>4</v>
      </c>
      <c r="B9408" s="145" t="s">
        <v>27</v>
      </c>
      <c r="C9408" s="106"/>
      <c r="D9408" s="146">
        <v>115781</v>
      </c>
      <c r="E9408" s="28">
        <f t="shared" si="1078"/>
        <v>0</v>
      </c>
      <c r="F9408" s="29">
        <v>0</v>
      </c>
      <c r="G9408" s="30">
        <f t="shared" si="1079"/>
        <v>0</v>
      </c>
      <c r="H9408" s="63">
        <f t="shared" si="1080"/>
        <v>107204.62962962962</v>
      </c>
      <c r="I9408" s="63"/>
      <c r="J9408" s="59"/>
    </row>
    <row r="9409" spans="1:10">
      <c r="A9409" s="144">
        <v>5</v>
      </c>
      <c r="B9409" s="145" t="s">
        <v>28</v>
      </c>
      <c r="C9409" s="32">
        <v>10</v>
      </c>
      <c r="D9409" s="146">
        <v>119943</v>
      </c>
      <c r="E9409" s="28">
        <f t="shared" si="1078"/>
        <v>1199430</v>
      </c>
      <c r="F9409" s="124">
        <v>0</v>
      </c>
      <c r="G9409" s="30">
        <f t="shared" si="1079"/>
        <v>1199430</v>
      </c>
      <c r="H9409" s="63">
        <f t="shared" si="1080"/>
        <v>111058.33333333333</v>
      </c>
      <c r="I9409" s="63"/>
      <c r="J9409" s="59"/>
    </row>
    <row r="9410" spans="1:10">
      <c r="A9410" s="144">
        <v>6</v>
      </c>
      <c r="B9410" s="145" t="s">
        <v>29</v>
      </c>
      <c r="C9410" s="26"/>
      <c r="D9410" s="146">
        <v>94810</v>
      </c>
      <c r="E9410" s="28">
        <f t="shared" si="1078"/>
        <v>0</v>
      </c>
      <c r="F9410" s="29">
        <v>0</v>
      </c>
      <c r="G9410" s="30">
        <f t="shared" si="1079"/>
        <v>0</v>
      </c>
      <c r="H9410" s="63">
        <f t="shared" si="1080"/>
        <v>87787.037037037036</v>
      </c>
      <c r="I9410" s="63"/>
      <c r="J9410" s="59"/>
    </row>
    <row r="9411" spans="1:10">
      <c r="A9411" s="144">
        <v>7</v>
      </c>
      <c r="B9411" s="145" t="s">
        <v>30</v>
      </c>
      <c r="C9411" s="34"/>
      <c r="D9411" s="146">
        <v>141396</v>
      </c>
      <c r="E9411" s="28">
        <f t="shared" si="1078"/>
        <v>0</v>
      </c>
      <c r="F9411" s="29">
        <v>0</v>
      </c>
      <c r="G9411" s="30">
        <f t="shared" si="1079"/>
        <v>0</v>
      </c>
      <c r="H9411" s="63">
        <f t="shared" si="1080"/>
        <v>130922.22222222222</v>
      </c>
      <c r="I9411" s="63"/>
      <c r="J9411" s="59"/>
    </row>
    <row r="9412" spans="1:10">
      <c r="A9412" s="144">
        <v>8</v>
      </c>
      <c r="B9412" s="145" t="s">
        <v>31</v>
      </c>
      <c r="C9412" s="26"/>
      <c r="D9412" s="146">
        <v>232931</v>
      </c>
      <c r="E9412" s="28">
        <f t="shared" si="1078"/>
        <v>0</v>
      </c>
      <c r="F9412" s="29">
        <v>0</v>
      </c>
      <c r="G9412" s="30">
        <f t="shared" si="1079"/>
        <v>0</v>
      </c>
      <c r="H9412" s="63">
        <f t="shared" si="1080"/>
        <v>215676.85185185182</v>
      </c>
      <c r="I9412" s="63"/>
      <c r="J9412" s="59"/>
    </row>
    <row r="9413" spans="1:10">
      <c r="A9413" s="144">
        <v>9</v>
      </c>
      <c r="B9413" s="148" t="s">
        <v>32</v>
      </c>
      <c r="C9413" s="26"/>
      <c r="D9413" s="146">
        <v>101534</v>
      </c>
      <c r="E9413" s="28">
        <f t="shared" si="1078"/>
        <v>0</v>
      </c>
      <c r="F9413" s="29">
        <v>0</v>
      </c>
      <c r="G9413" s="30">
        <f t="shared" si="1079"/>
        <v>0</v>
      </c>
      <c r="H9413" s="63">
        <f t="shared" si="1080"/>
        <v>94012.962962962964</v>
      </c>
      <c r="I9413" s="63"/>
      <c r="J9413" s="59"/>
    </row>
    <row r="9414" spans="1:10">
      <c r="A9414" s="144">
        <v>10</v>
      </c>
      <c r="B9414" s="148" t="s">
        <v>33</v>
      </c>
      <c r="C9414" s="37"/>
      <c r="D9414" s="147">
        <v>110148</v>
      </c>
      <c r="E9414" s="28">
        <f t="shared" si="1078"/>
        <v>0</v>
      </c>
      <c r="F9414" s="29">
        <v>0</v>
      </c>
      <c r="G9414" s="30">
        <f t="shared" si="1079"/>
        <v>0</v>
      </c>
      <c r="H9414" s="63">
        <f t="shared" si="1080"/>
        <v>101988.88888888888</v>
      </c>
      <c r="I9414" s="63"/>
      <c r="J9414" s="59"/>
    </row>
    <row r="9415" spans="1:10">
      <c r="A9415" s="144">
        <v>11</v>
      </c>
      <c r="B9415" s="145" t="s">
        <v>34</v>
      </c>
      <c r="C9415" s="37"/>
      <c r="D9415" s="146">
        <v>54198</v>
      </c>
      <c r="E9415" s="28">
        <f t="shared" si="1078"/>
        <v>0</v>
      </c>
      <c r="F9415" s="29">
        <v>0</v>
      </c>
      <c r="G9415" s="30">
        <f t="shared" si="1079"/>
        <v>0</v>
      </c>
      <c r="H9415" s="63">
        <f t="shared" si="1080"/>
        <v>50183.333333333328</v>
      </c>
      <c r="I9415" s="63"/>
      <c r="J9415" s="59">
        <f t="shared" ref="J9415:J9421" si="1081">H9415*C9416</f>
        <v>0</v>
      </c>
    </row>
    <row r="9416" spans="1:10">
      <c r="A9416" s="144">
        <v>12</v>
      </c>
      <c r="B9416" s="145" t="s">
        <v>35</v>
      </c>
      <c r="C9416" s="37"/>
      <c r="D9416" s="146">
        <v>49680</v>
      </c>
      <c r="E9416" s="28">
        <f t="shared" si="1078"/>
        <v>0</v>
      </c>
      <c r="F9416" s="29">
        <v>0</v>
      </c>
      <c r="G9416" s="30">
        <f t="shared" si="1079"/>
        <v>0</v>
      </c>
      <c r="H9416" s="63">
        <f t="shared" si="1080"/>
        <v>46000</v>
      </c>
      <c r="I9416" s="63"/>
      <c r="J9416" s="59">
        <f t="shared" si="1081"/>
        <v>0</v>
      </c>
    </row>
    <row r="9417" spans="1:10">
      <c r="A9417" s="144">
        <v>13</v>
      </c>
      <c r="B9417" s="145" t="s">
        <v>36</v>
      </c>
      <c r="C9417" s="37"/>
      <c r="D9417" s="149">
        <v>64152</v>
      </c>
      <c r="E9417" s="28">
        <f t="shared" si="1078"/>
        <v>0</v>
      </c>
      <c r="F9417" s="29">
        <v>0</v>
      </c>
      <c r="G9417" s="30">
        <f t="shared" si="1079"/>
        <v>0</v>
      </c>
      <c r="H9417" s="63">
        <f t="shared" si="1080"/>
        <v>59399.999999999993</v>
      </c>
      <c r="I9417" s="63"/>
      <c r="J9417" s="59">
        <f t="shared" si="1081"/>
        <v>0</v>
      </c>
    </row>
    <row r="9418" spans="1:10">
      <c r="A9418" s="144">
        <v>14</v>
      </c>
      <c r="B9418" s="145" t="s">
        <v>37</v>
      </c>
      <c r="C9418" s="37"/>
      <c r="D9418" s="149">
        <v>65934</v>
      </c>
      <c r="E9418" s="28">
        <f t="shared" si="1078"/>
        <v>0</v>
      </c>
      <c r="F9418" s="29">
        <v>0</v>
      </c>
      <c r="G9418" s="30">
        <f t="shared" si="1079"/>
        <v>0</v>
      </c>
      <c r="H9418" s="63">
        <f t="shared" si="1080"/>
        <v>61049.999999999993</v>
      </c>
      <c r="I9418" s="63"/>
      <c r="J9418" s="59">
        <f t="shared" si="1081"/>
        <v>0</v>
      </c>
    </row>
    <row r="9419" spans="1:10">
      <c r="A9419" s="144">
        <v>15</v>
      </c>
      <c r="B9419" s="145" t="s">
        <v>38</v>
      </c>
      <c r="C9419" s="37"/>
      <c r="D9419" s="149">
        <v>76626</v>
      </c>
      <c r="E9419" s="28">
        <f t="shared" si="1078"/>
        <v>0</v>
      </c>
      <c r="F9419" s="124">
        <v>0</v>
      </c>
      <c r="G9419" s="30">
        <f t="shared" si="1079"/>
        <v>0</v>
      </c>
      <c r="H9419" s="63">
        <f t="shared" si="1080"/>
        <v>70950</v>
      </c>
      <c r="I9419" s="63"/>
      <c r="J9419" s="59">
        <f t="shared" si="1081"/>
        <v>0</v>
      </c>
    </row>
    <row r="9420" spans="1:10">
      <c r="A9420" s="144">
        <v>16</v>
      </c>
      <c r="B9420" s="145" t="s">
        <v>39</v>
      </c>
      <c r="C9420" s="37"/>
      <c r="D9420" s="149">
        <v>80190</v>
      </c>
      <c r="E9420" s="28">
        <f t="shared" si="1078"/>
        <v>0</v>
      </c>
      <c r="F9420" s="29">
        <v>0</v>
      </c>
      <c r="G9420" s="30">
        <f t="shared" si="1079"/>
        <v>0</v>
      </c>
      <c r="H9420" s="63">
        <f t="shared" si="1080"/>
        <v>74250</v>
      </c>
      <c r="I9420" s="63"/>
      <c r="J9420" s="59">
        <f t="shared" si="1081"/>
        <v>0</v>
      </c>
    </row>
    <row r="9421" spans="1:10">
      <c r="A9421" s="144">
        <v>17</v>
      </c>
      <c r="B9421" s="145" t="s">
        <v>40</v>
      </c>
      <c r="C9421" s="37"/>
      <c r="D9421" s="149">
        <v>113832</v>
      </c>
      <c r="E9421" s="28">
        <f t="shared" si="1078"/>
        <v>0</v>
      </c>
      <c r="F9421" s="29">
        <v>0</v>
      </c>
      <c r="G9421" s="30">
        <f t="shared" si="1079"/>
        <v>0</v>
      </c>
      <c r="H9421" s="63">
        <f t="shared" si="1080"/>
        <v>105400</v>
      </c>
      <c r="I9421" s="63"/>
      <c r="J9421" s="59">
        <f t="shared" si="1081"/>
        <v>0</v>
      </c>
    </row>
    <row r="9422" spans="1:10" ht="17.25">
      <c r="A9422" s="144">
        <v>18</v>
      </c>
      <c r="B9422" s="145" t="s">
        <v>41</v>
      </c>
      <c r="C9422" s="37"/>
      <c r="D9422" s="150">
        <v>98010</v>
      </c>
      <c r="E9422" s="28">
        <f t="shared" si="1078"/>
        <v>0</v>
      </c>
      <c r="F9422" s="29">
        <v>0</v>
      </c>
      <c r="G9422" s="30">
        <f t="shared" si="1079"/>
        <v>0</v>
      </c>
      <c r="H9422" s="63">
        <f t="shared" si="1080"/>
        <v>90750</v>
      </c>
      <c r="I9422" s="45"/>
      <c r="J9422" s="64"/>
    </row>
    <row r="9423" spans="1:10" ht="31.5">
      <c r="A9423" s="40"/>
      <c r="B9423" s="41" t="s">
        <v>42</v>
      </c>
      <c r="C9423" s="42">
        <f>SUM(C9405:C9422)</f>
        <v>10</v>
      </c>
      <c r="D9423" s="42"/>
      <c r="E9423" s="43">
        <f>SUM(E9405:E9422)</f>
        <v>1199430</v>
      </c>
      <c r="F9423" s="43"/>
      <c r="G9423" s="44">
        <f>SUM(G9405:G9422)</f>
        <v>1199430</v>
      </c>
      <c r="H9423" s="5"/>
      <c r="I9423" s="5"/>
      <c r="J9423" s="75">
        <f>J9422*0.08</f>
        <v>0</v>
      </c>
    </row>
    <row r="9424" spans="1:10" ht="31.5">
      <c r="A9424" s="46"/>
      <c r="B9424" s="47"/>
      <c r="C9424" s="48"/>
      <c r="D9424" s="48"/>
      <c r="E9424" s="49"/>
      <c r="F9424" s="49"/>
      <c r="G9424" s="151"/>
      <c r="H9424" s="6"/>
      <c r="I9424" s="6"/>
      <c r="J9424" s="76">
        <f>SUM(J9422:J9423)</f>
        <v>0</v>
      </c>
    </row>
    <row r="9425" spans="1:10" ht="18">
      <c r="A9425" s="283" t="s">
        <v>43</v>
      </c>
      <c r="B9425" s="283"/>
      <c r="C9425" s="284" t="s">
        <v>44</v>
      </c>
      <c r="D9425" s="284"/>
      <c r="E9425" s="54"/>
      <c r="F9425" s="54"/>
      <c r="G9425" s="55" t="s">
        <v>45</v>
      </c>
      <c r="H9425" s="141"/>
      <c r="I9425" s="141"/>
      <c r="J9425" s="141"/>
    </row>
    <row r="9428" spans="1:10" ht="15.75">
      <c r="A9428" s="279" t="s">
        <v>0</v>
      </c>
      <c r="B9428" s="279"/>
      <c r="C9428" s="279"/>
      <c r="D9428" s="279"/>
      <c r="E9428" s="279"/>
      <c r="F9428" s="279"/>
      <c r="G9428" s="279"/>
      <c r="H9428" s="141"/>
      <c r="I9428" s="141"/>
      <c r="J9428" s="141"/>
    </row>
    <row r="9429" spans="1:10" ht="15.75">
      <c r="A9429" s="279" t="s">
        <v>1</v>
      </c>
      <c r="B9429" s="279"/>
      <c r="C9429" s="279"/>
      <c r="D9429" s="279"/>
      <c r="E9429" s="279"/>
      <c r="F9429" s="279"/>
      <c r="G9429" s="279"/>
      <c r="H9429" s="1"/>
      <c r="I9429" s="1"/>
      <c r="J9429" s="71"/>
    </row>
    <row r="9430" spans="1:10" ht="15.75">
      <c r="A9430" s="279" t="s">
        <v>2</v>
      </c>
      <c r="B9430" s="279"/>
      <c r="C9430" s="279"/>
      <c r="D9430" s="279"/>
      <c r="E9430" s="279"/>
      <c r="F9430" s="279"/>
      <c r="G9430" s="279"/>
      <c r="H9430" s="1"/>
      <c r="I9430" s="1"/>
      <c r="J9430" s="71"/>
    </row>
    <row r="9431" spans="1:10" ht="15.75">
      <c r="A9431" s="279" t="s">
        <v>4</v>
      </c>
      <c r="B9431" s="279"/>
      <c r="C9431" s="279"/>
      <c r="D9431" s="279"/>
      <c r="E9431" s="279"/>
      <c r="F9431" s="279"/>
      <c r="G9431" s="279"/>
      <c r="H9431" s="1"/>
      <c r="I9431" s="1"/>
      <c r="J9431" s="71"/>
    </row>
    <row r="9432" spans="1:10" ht="27">
      <c r="A9432" s="280" t="s">
        <v>6</v>
      </c>
      <c r="B9432" s="280"/>
      <c r="C9432" s="280"/>
      <c r="D9432" s="280"/>
      <c r="E9432" s="280"/>
      <c r="F9432" s="280"/>
      <c r="G9432" s="280"/>
      <c r="H9432" s="2"/>
      <c r="I9432" s="2"/>
      <c r="J9432" s="72"/>
    </row>
    <row r="9433" spans="1:10" ht="27">
      <c r="A9433" s="142"/>
      <c r="B9433" s="142"/>
      <c r="C9433" s="281" t="s">
        <v>457</v>
      </c>
      <c r="D9433" s="281"/>
      <c r="E9433" s="281"/>
      <c r="F9433" s="281"/>
      <c r="G9433" s="281"/>
      <c r="H9433" s="68"/>
      <c r="I9433" s="68"/>
      <c r="J9433" s="71"/>
    </row>
    <row r="9434" spans="1:10" ht="15.75">
      <c r="A9434" s="11" t="s">
        <v>358</v>
      </c>
      <c r="B9434" s="12">
        <v>4138469152</v>
      </c>
      <c r="C9434" s="143"/>
      <c r="D9434" s="286"/>
      <c r="E9434" s="286"/>
      <c r="F9434" s="286"/>
      <c r="G9434" s="286"/>
      <c r="H9434" s="69" t="s">
        <v>161</v>
      </c>
      <c r="I9434" s="69"/>
      <c r="J9434" s="73"/>
    </row>
    <row r="9435" spans="1:10" ht="15.75">
      <c r="A9435" s="11" t="s">
        <v>9</v>
      </c>
      <c r="B9435" s="286" t="s">
        <v>981</v>
      </c>
      <c r="C9435" s="286"/>
      <c r="D9435" s="286"/>
      <c r="E9435" s="16"/>
      <c r="F9435" s="11"/>
      <c r="G9435" s="16"/>
      <c r="H9435" s="1"/>
      <c r="I9435" s="1"/>
      <c r="J9435" s="71"/>
    </row>
    <row r="9436" spans="1:10" ht="15.75">
      <c r="A9436" s="11" t="s">
        <v>11</v>
      </c>
      <c r="B9436" s="289" t="s">
        <v>447</v>
      </c>
      <c r="C9436" s="289"/>
      <c r="D9436" s="289"/>
      <c r="E9436" s="289"/>
      <c r="F9436" s="18"/>
      <c r="G9436" s="19"/>
      <c r="H9436" s="1"/>
      <c r="I9436" s="1"/>
      <c r="J9436" s="71"/>
    </row>
    <row r="9437" spans="1:10" ht="15.75">
      <c r="A9437" s="21" t="s">
        <v>14</v>
      </c>
      <c r="B9437" s="21" t="s">
        <v>16</v>
      </c>
      <c r="C9437" s="21"/>
      <c r="D9437" s="22" t="s">
        <v>18</v>
      </c>
      <c r="E9437" s="23" t="s">
        <v>19</v>
      </c>
      <c r="F9437" s="23" t="s">
        <v>20</v>
      </c>
      <c r="G9437" s="21" t="s">
        <v>21</v>
      </c>
      <c r="H9437" s="63"/>
      <c r="I9437" s="63"/>
      <c r="J9437" s="59">
        <f>H9437*C9438</f>
        <v>0</v>
      </c>
    </row>
    <row r="9438" spans="1:10">
      <c r="A9438" s="144">
        <v>1</v>
      </c>
      <c r="B9438" s="145" t="s">
        <v>23</v>
      </c>
      <c r="C9438" s="26"/>
      <c r="D9438" s="146">
        <v>79305</v>
      </c>
      <c r="E9438" s="28">
        <f t="shared" ref="E9438:E9455" si="1082">D9438*C9438</f>
        <v>0</v>
      </c>
      <c r="F9438" s="29">
        <v>0</v>
      </c>
      <c r="G9438" s="30">
        <f t="shared" ref="G9438:G9455" si="1083">E9438-E9438*F9438</f>
        <v>0</v>
      </c>
      <c r="H9438" s="63">
        <f t="shared" ref="H9438:H9455" si="1084">D9438/1.08</f>
        <v>73430.555555555547</v>
      </c>
      <c r="I9438" s="63"/>
      <c r="J9438" s="59">
        <f>H9438*C9439</f>
        <v>0</v>
      </c>
    </row>
    <row r="9439" spans="1:10">
      <c r="A9439" s="144">
        <v>2</v>
      </c>
      <c r="B9439" s="145" t="s">
        <v>25</v>
      </c>
      <c r="C9439" s="32"/>
      <c r="D9439" s="147">
        <v>128591</v>
      </c>
      <c r="E9439" s="28">
        <f t="shared" si="1082"/>
        <v>0</v>
      </c>
      <c r="F9439" s="29">
        <v>0</v>
      </c>
      <c r="G9439" s="30">
        <f t="shared" si="1083"/>
        <v>0</v>
      </c>
      <c r="H9439" s="63">
        <f t="shared" si="1084"/>
        <v>119065.74074074073</v>
      </c>
      <c r="I9439" s="63"/>
      <c r="J9439" s="59"/>
    </row>
    <row r="9440" spans="1:10">
      <c r="A9440" s="144">
        <v>3</v>
      </c>
      <c r="B9440" s="145" t="s">
        <v>26</v>
      </c>
      <c r="C9440" s="34">
        <v>5</v>
      </c>
      <c r="D9440" s="146">
        <v>60043</v>
      </c>
      <c r="E9440" s="28">
        <f t="shared" si="1082"/>
        <v>300215</v>
      </c>
      <c r="F9440" s="29">
        <v>0</v>
      </c>
      <c r="G9440" s="30">
        <f t="shared" si="1083"/>
        <v>300215</v>
      </c>
      <c r="H9440" s="63">
        <f t="shared" si="1084"/>
        <v>55595.370370370365</v>
      </c>
      <c r="I9440" s="63"/>
      <c r="J9440" s="59"/>
    </row>
    <row r="9441" spans="1:10">
      <c r="A9441" s="144">
        <v>4</v>
      </c>
      <c r="B9441" s="145" t="s">
        <v>27</v>
      </c>
      <c r="C9441" s="106"/>
      <c r="D9441" s="146">
        <v>115781</v>
      </c>
      <c r="E9441" s="28">
        <f t="shared" si="1082"/>
        <v>0</v>
      </c>
      <c r="F9441" s="29">
        <v>0</v>
      </c>
      <c r="G9441" s="30">
        <f t="shared" si="1083"/>
        <v>0</v>
      </c>
      <c r="H9441" s="63">
        <f t="shared" si="1084"/>
        <v>107204.62962962962</v>
      </c>
      <c r="I9441" s="63"/>
      <c r="J9441" s="59"/>
    </row>
    <row r="9442" spans="1:10">
      <c r="A9442" s="144">
        <v>5</v>
      </c>
      <c r="B9442" s="145" t="s">
        <v>28</v>
      </c>
      <c r="C9442" s="32">
        <v>10</v>
      </c>
      <c r="D9442" s="146">
        <v>119943</v>
      </c>
      <c r="E9442" s="28">
        <f t="shared" si="1082"/>
        <v>1199430</v>
      </c>
      <c r="F9442" s="124">
        <v>0</v>
      </c>
      <c r="G9442" s="30">
        <f t="shared" si="1083"/>
        <v>1199430</v>
      </c>
      <c r="H9442" s="63">
        <f t="shared" si="1084"/>
        <v>111058.33333333333</v>
      </c>
      <c r="I9442" s="63"/>
      <c r="J9442" s="59"/>
    </row>
    <row r="9443" spans="1:10">
      <c r="A9443" s="144">
        <v>6</v>
      </c>
      <c r="B9443" s="145" t="s">
        <v>29</v>
      </c>
      <c r="C9443" s="26">
        <v>5</v>
      </c>
      <c r="D9443" s="146">
        <v>94810</v>
      </c>
      <c r="E9443" s="28">
        <f t="shared" si="1082"/>
        <v>474050</v>
      </c>
      <c r="F9443" s="29">
        <v>0</v>
      </c>
      <c r="G9443" s="30">
        <f t="shared" si="1083"/>
        <v>474050</v>
      </c>
      <c r="H9443" s="63">
        <f t="shared" si="1084"/>
        <v>87787.037037037036</v>
      </c>
      <c r="I9443" s="63"/>
      <c r="J9443" s="59"/>
    </row>
    <row r="9444" spans="1:10">
      <c r="A9444" s="144">
        <v>7</v>
      </c>
      <c r="B9444" s="145" t="s">
        <v>30</v>
      </c>
      <c r="C9444" s="34"/>
      <c r="D9444" s="146">
        <v>141396</v>
      </c>
      <c r="E9444" s="28">
        <f t="shared" si="1082"/>
        <v>0</v>
      </c>
      <c r="F9444" s="29">
        <v>0</v>
      </c>
      <c r="G9444" s="30">
        <f t="shared" si="1083"/>
        <v>0</v>
      </c>
      <c r="H9444" s="63">
        <f t="shared" si="1084"/>
        <v>130922.22222222222</v>
      </c>
      <c r="I9444" s="63"/>
      <c r="J9444" s="59"/>
    </row>
    <row r="9445" spans="1:10">
      <c r="A9445" s="144">
        <v>8</v>
      </c>
      <c r="B9445" s="145" t="s">
        <v>31</v>
      </c>
      <c r="C9445" s="26"/>
      <c r="D9445" s="146">
        <v>232931</v>
      </c>
      <c r="E9445" s="28">
        <f t="shared" si="1082"/>
        <v>0</v>
      </c>
      <c r="F9445" s="29">
        <v>0</v>
      </c>
      <c r="G9445" s="30">
        <f t="shared" si="1083"/>
        <v>0</v>
      </c>
      <c r="H9445" s="63">
        <f t="shared" si="1084"/>
        <v>215676.85185185182</v>
      </c>
      <c r="I9445" s="63"/>
      <c r="J9445" s="59"/>
    </row>
    <row r="9446" spans="1:10">
      <c r="A9446" s="144">
        <v>9</v>
      </c>
      <c r="B9446" s="148" t="s">
        <v>32</v>
      </c>
      <c r="C9446" s="26"/>
      <c r="D9446" s="146">
        <v>101534</v>
      </c>
      <c r="E9446" s="28">
        <f t="shared" si="1082"/>
        <v>0</v>
      </c>
      <c r="F9446" s="29">
        <v>0</v>
      </c>
      <c r="G9446" s="30">
        <f t="shared" si="1083"/>
        <v>0</v>
      </c>
      <c r="H9446" s="63">
        <f t="shared" si="1084"/>
        <v>94012.962962962964</v>
      </c>
      <c r="I9446" s="63"/>
      <c r="J9446" s="59"/>
    </row>
    <row r="9447" spans="1:10">
      <c r="A9447" s="144">
        <v>10</v>
      </c>
      <c r="B9447" s="148" t="s">
        <v>33</v>
      </c>
      <c r="C9447" s="37"/>
      <c r="D9447" s="147">
        <v>110148</v>
      </c>
      <c r="E9447" s="28">
        <f t="shared" si="1082"/>
        <v>0</v>
      </c>
      <c r="F9447" s="29">
        <v>0</v>
      </c>
      <c r="G9447" s="30">
        <f t="shared" si="1083"/>
        <v>0</v>
      </c>
      <c r="H9447" s="63">
        <f t="shared" si="1084"/>
        <v>101988.88888888888</v>
      </c>
      <c r="I9447" s="63"/>
      <c r="J9447" s="59"/>
    </row>
    <row r="9448" spans="1:10">
      <c r="A9448" s="144">
        <v>11</v>
      </c>
      <c r="B9448" s="145" t="s">
        <v>34</v>
      </c>
      <c r="C9448" s="37">
        <v>5</v>
      </c>
      <c r="D9448" s="146">
        <v>54198</v>
      </c>
      <c r="E9448" s="28">
        <f t="shared" si="1082"/>
        <v>270990</v>
      </c>
      <c r="F9448" s="29">
        <v>0</v>
      </c>
      <c r="G9448" s="30">
        <f t="shared" si="1083"/>
        <v>270990</v>
      </c>
      <c r="H9448" s="63">
        <f t="shared" si="1084"/>
        <v>50183.333333333328</v>
      </c>
      <c r="I9448" s="63"/>
      <c r="J9448" s="59">
        <f t="shared" ref="J9448:J9454" si="1085">H9448*C9449</f>
        <v>0</v>
      </c>
    </row>
    <row r="9449" spans="1:10">
      <c r="A9449" s="144">
        <v>12</v>
      </c>
      <c r="B9449" s="145" t="s">
        <v>35</v>
      </c>
      <c r="C9449" s="37"/>
      <c r="D9449" s="146">
        <v>49680</v>
      </c>
      <c r="E9449" s="28">
        <f t="shared" si="1082"/>
        <v>0</v>
      </c>
      <c r="F9449" s="29">
        <v>0</v>
      </c>
      <c r="G9449" s="30">
        <f t="shared" si="1083"/>
        <v>0</v>
      </c>
      <c r="H9449" s="63">
        <f t="shared" si="1084"/>
        <v>46000</v>
      </c>
      <c r="I9449" s="63"/>
      <c r="J9449" s="59">
        <f t="shared" si="1085"/>
        <v>0</v>
      </c>
    </row>
    <row r="9450" spans="1:10">
      <c r="A9450" s="144">
        <v>13</v>
      </c>
      <c r="B9450" s="145" t="s">
        <v>36</v>
      </c>
      <c r="C9450" s="37"/>
      <c r="D9450" s="149">
        <v>64152</v>
      </c>
      <c r="E9450" s="28">
        <f t="shared" si="1082"/>
        <v>0</v>
      </c>
      <c r="F9450" s="29">
        <v>0</v>
      </c>
      <c r="G9450" s="30">
        <f t="shared" si="1083"/>
        <v>0</v>
      </c>
      <c r="H9450" s="63">
        <f t="shared" si="1084"/>
        <v>59399.999999999993</v>
      </c>
      <c r="I9450" s="63"/>
      <c r="J9450" s="59">
        <f t="shared" si="1085"/>
        <v>0</v>
      </c>
    </row>
    <row r="9451" spans="1:10">
      <c r="A9451" s="144">
        <v>14</v>
      </c>
      <c r="B9451" s="145" t="s">
        <v>37</v>
      </c>
      <c r="C9451" s="37"/>
      <c r="D9451" s="149">
        <v>65934</v>
      </c>
      <c r="E9451" s="28">
        <f t="shared" si="1082"/>
        <v>0</v>
      </c>
      <c r="F9451" s="29">
        <v>0</v>
      </c>
      <c r="G9451" s="30">
        <f t="shared" si="1083"/>
        <v>0</v>
      </c>
      <c r="H9451" s="63">
        <f t="shared" si="1084"/>
        <v>61049.999999999993</v>
      </c>
      <c r="I9451" s="63"/>
      <c r="J9451" s="59">
        <f t="shared" si="1085"/>
        <v>0</v>
      </c>
    </row>
    <row r="9452" spans="1:10">
      <c r="A9452" s="144">
        <v>15</v>
      </c>
      <c r="B9452" s="145" t="s">
        <v>38</v>
      </c>
      <c r="C9452" s="37"/>
      <c r="D9452" s="149">
        <v>76626</v>
      </c>
      <c r="E9452" s="28">
        <f t="shared" si="1082"/>
        <v>0</v>
      </c>
      <c r="F9452" s="124">
        <v>0</v>
      </c>
      <c r="G9452" s="30">
        <f t="shared" si="1083"/>
        <v>0</v>
      </c>
      <c r="H9452" s="63">
        <f t="shared" si="1084"/>
        <v>70950</v>
      </c>
      <c r="I9452" s="63"/>
      <c r="J9452" s="59">
        <f t="shared" si="1085"/>
        <v>0</v>
      </c>
    </row>
    <row r="9453" spans="1:10">
      <c r="A9453" s="144">
        <v>16</v>
      </c>
      <c r="B9453" s="145" t="s">
        <v>39</v>
      </c>
      <c r="C9453" s="37"/>
      <c r="D9453" s="149">
        <v>80190</v>
      </c>
      <c r="E9453" s="28">
        <f t="shared" si="1082"/>
        <v>0</v>
      </c>
      <c r="F9453" s="29">
        <v>0</v>
      </c>
      <c r="G9453" s="30">
        <f t="shared" si="1083"/>
        <v>0</v>
      </c>
      <c r="H9453" s="63">
        <f t="shared" si="1084"/>
        <v>74250</v>
      </c>
      <c r="I9453" s="63"/>
      <c r="J9453" s="59">
        <f t="shared" si="1085"/>
        <v>0</v>
      </c>
    </row>
    <row r="9454" spans="1:10">
      <c r="A9454" s="144">
        <v>17</v>
      </c>
      <c r="B9454" s="145" t="s">
        <v>40</v>
      </c>
      <c r="C9454" s="37"/>
      <c r="D9454" s="149">
        <v>113832</v>
      </c>
      <c r="E9454" s="28">
        <f t="shared" si="1082"/>
        <v>0</v>
      </c>
      <c r="F9454" s="29">
        <v>0</v>
      </c>
      <c r="G9454" s="30">
        <f t="shared" si="1083"/>
        <v>0</v>
      </c>
      <c r="H9454" s="63">
        <f t="shared" si="1084"/>
        <v>105400</v>
      </c>
      <c r="I9454" s="63"/>
      <c r="J9454" s="59">
        <f t="shared" si="1085"/>
        <v>0</v>
      </c>
    </row>
    <row r="9455" spans="1:10" ht="17.25">
      <c r="A9455" s="144">
        <v>18</v>
      </c>
      <c r="B9455" s="145" t="s">
        <v>41</v>
      </c>
      <c r="C9455" s="37"/>
      <c r="D9455" s="150">
        <v>98010</v>
      </c>
      <c r="E9455" s="28">
        <f t="shared" si="1082"/>
        <v>0</v>
      </c>
      <c r="F9455" s="29">
        <v>0</v>
      </c>
      <c r="G9455" s="30">
        <f t="shared" si="1083"/>
        <v>0</v>
      </c>
      <c r="H9455" s="63">
        <f t="shared" si="1084"/>
        <v>90750</v>
      </c>
      <c r="I9455" s="45"/>
      <c r="J9455" s="64"/>
    </row>
    <row r="9456" spans="1:10" ht="31.5">
      <c r="A9456" s="40"/>
      <c r="B9456" s="41" t="s">
        <v>42</v>
      </c>
      <c r="C9456" s="42">
        <f>SUM(C9438:C9455)</f>
        <v>25</v>
      </c>
      <c r="D9456" s="42"/>
      <c r="E9456" s="43">
        <f>SUM(E9438:E9455)</f>
        <v>2244685</v>
      </c>
      <c r="F9456" s="43"/>
      <c r="G9456" s="44">
        <f>SUM(G9438:G9455)</f>
        <v>2244685</v>
      </c>
      <c r="H9456" s="5"/>
      <c r="I9456" s="5"/>
      <c r="J9456" s="75">
        <f>J9455*0.08</f>
        <v>0</v>
      </c>
    </row>
    <row r="9457" spans="1:10" ht="31.5">
      <c r="A9457" s="46"/>
      <c r="B9457" s="47"/>
      <c r="C9457" s="48"/>
      <c r="D9457" s="48"/>
      <c r="E9457" s="49"/>
      <c r="F9457" s="49"/>
      <c r="G9457" s="151"/>
      <c r="H9457" s="6"/>
      <c r="I9457" s="6"/>
      <c r="J9457" s="76">
        <f>SUM(J9455:J9456)</f>
        <v>0</v>
      </c>
    </row>
    <row r="9458" spans="1:10" ht="18">
      <c r="A9458" s="283" t="s">
        <v>43</v>
      </c>
      <c r="B9458" s="283"/>
      <c r="C9458" s="284" t="s">
        <v>44</v>
      </c>
      <c r="D9458" s="284"/>
      <c r="E9458" s="54"/>
      <c r="F9458" s="54"/>
      <c r="G9458" s="55" t="s">
        <v>45</v>
      </c>
      <c r="H9458" s="141"/>
      <c r="I9458" s="141"/>
      <c r="J9458" s="141"/>
    </row>
    <row r="9461" spans="1:10" ht="15.75">
      <c r="A9461" s="279" t="s">
        <v>0</v>
      </c>
      <c r="B9461" s="279"/>
      <c r="C9461" s="279"/>
      <c r="D9461" s="279"/>
      <c r="E9461" s="279"/>
      <c r="F9461" s="279"/>
      <c r="G9461" s="279"/>
      <c r="H9461" s="141"/>
      <c r="I9461" s="141"/>
      <c r="J9461" s="141"/>
    </row>
    <row r="9462" spans="1:10" ht="15.75">
      <c r="A9462" s="279" t="s">
        <v>1</v>
      </c>
      <c r="B9462" s="279"/>
      <c r="C9462" s="279"/>
      <c r="D9462" s="279"/>
      <c r="E9462" s="279"/>
      <c r="F9462" s="279"/>
      <c r="G9462" s="279"/>
      <c r="H9462" s="1"/>
      <c r="I9462" s="1"/>
      <c r="J9462" s="71"/>
    </row>
    <row r="9463" spans="1:10" ht="15.75">
      <c r="A9463" s="279" t="s">
        <v>2</v>
      </c>
      <c r="B9463" s="279"/>
      <c r="C9463" s="279"/>
      <c r="D9463" s="279"/>
      <c r="E9463" s="279"/>
      <c r="F9463" s="279"/>
      <c r="G9463" s="279"/>
      <c r="H9463" s="1"/>
      <c r="I9463" s="1"/>
      <c r="J9463" s="71"/>
    </row>
    <row r="9464" spans="1:10" ht="15.75">
      <c r="A9464" s="279" t="s">
        <v>4</v>
      </c>
      <c r="B9464" s="279"/>
      <c r="C9464" s="279"/>
      <c r="D9464" s="279"/>
      <c r="E9464" s="279"/>
      <c r="F9464" s="279"/>
      <c r="G9464" s="279"/>
      <c r="H9464" s="1"/>
      <c r="I9464" s="1"/>
      <c r="J9464" s="71"/>
    </row>
    <row r="9465" spans="1:10" ht="27">
      <c r="A9465" s="280" t="s">
        <v>6</v>
      </c>
      <c r="B9465" s="280"/>
      <c r="C9465" s="280"/>
      <c r="D9465" s="280"/>
      <c r="E9465" s="280"/>
      <c r="F9465" s="280"/>
      <c r="G9465" s="280"/>
      <c r="H9465" s="2"/>
      <c r="I9465" s="2"/>
      <c r="J9465" s="72"/>
    </row>
    <row r="9466" spans="1:10" ht="27">
      <c r="A9466" s="142"/>
      <c r="B9466" s="142"/>
      <c r="C9466" s="281" t="s">
        <v>457</v>
      </c>
      <c r="D9466" s="281"/>
      <c r="E9466" s="281"/>
      <c r="F9466" s="281"/>
      <c r="G9466" s="281"/>
      <c r="H9466" s="68"/>
      <c r="I9466" s="68"/>
      <c r="J9466" s="71"/>
    </row>
    <row r="9467" spans="1:10" ht="15.75">
      <c r="A9467" s="11" t="s">
        <v>358</v>
      </c>
      <c r="B9467" s="12">
        <v>4138463065</v>
      </c>
      <c r="C9467" s="143"/>
      <c r="D9467" s="286"/>
      <c r="E9467" s="286"/>
      <c r="F9467" s="286"/>
      <c r="G9467" s="286"/>
      <c r="H9467" s="69" t="s">
        <v>161</v>
      </c>
      <c r="I9467" s="69"/>
      <c r="J9467" s="73"/>
    </row>
    <row r="9468" spans="1:10" ht="15.75">
      <c r="A9468" s="11" t="s">
        <v>9</v>
      </c>
      <c r="B9468" s="286" t="s">
        <v>982</v>
      </c>
      <c r="C9468" s="286"/>
      <c r="D9468" s="286"/>
      <c r="E9468" s="16"/>
      <c r="F9468" s="11"/>
      <c r="G9468" s="16"/>
      <c r="H9468" s="1"/>
      <c r="I9468" s="1"/>
      <c r="J9468" s="71"/>
    </row>
    <row r="9469" spans="1:10" ht="15.75">
      <c r="A9469" s="11" t="s">
        <v>11</v>
      </c>
      <c r="B9469" s="289" t="s">
        <v>447</v>
      </c>
      <c r="C9469" s="289"/>
      <c r="D9469" s="289"/>
      <c r="E9469" s="289"/>
      <c r="F9469" s="18"/>
      <c r="G9469" s="19"/>
      <c r="H9469" s="1"/>
      <c r="I9469" s="1"/>
      <c r="J9469" s="71"/>
    </row>
    <row r="9470" spans="1:10" ht="15.75">
      <c r="A9470" s="21" t="s">
        <v>14</v>
      </c>
      <c r="B9470" s="21" t="s">
        <v>16</v>
      </c>
      <c r="C9470" s="21"/>
      <c r="D9470" s="22" t="s">
        <v>18</v>
      </c>
      <c r="E9470" s="23" t="s">
        <v>19</v>
      </c>
      <c r="F9470" s="23" t="s">
        <v>20</v>
      </c>
      <c r="G9470" s="21" t="s">
        <v>21</v>
      </c>
      <c r="H9470" s="63"/>
      <c r="I9470" s="63"/>
      <c r="J9470" s="59">
        <f>H9470*C9471</f>
        <v>0</v>
      </c>
    </row>
    <row r="9471" spans="1:10">
      <c r="A9471" s="144">
        <v>1</v>
      </c>
      <c r="B9471" s="145" t="s">
        <v>23</v>
      </c>
      <c r="C9471" s="26"/>
      <c r="D9471" s="146">
        <v>79305</v>
      </c>
      <c r="E9471" s="28">
        <f t="shared" ref="E9471:E9488" si="1086">D9471*C9471</f>
        <v>0</v>
      </c>
      <c r="F9471" s="29">
        <v>0</v>
      </c>
      <c r="G9471" s="30">
        <f t="shared" ref="G9471:G9488" si="1087">E9471-E9471*F9471</f>
        <v>0</v>
      </c>
      <c r="H9471" s="63">
        <f t="shared" ref="H9471:H9488" si="1088">D9471/1.08</f>
        <v>73430.555555555547</v>
      </c>
      <c r="I9471" s="63"/>
      <c r="J9471" s="59">
        <f>H9471*C9472</f>
        <v>0</v>
      </c>
    </row>
    <row r="9472" spans="1:10">
      <c r="A9472" s="144">
        <v>2</v>
      </c>
      <c r="B9472" s="145" t="s">
        <v>25</v>
      </c>
      <c r="C9472" s="32"/>
      <c r="D9472" s="147">
        <v>128591</v>
      </c>
      <c r="E9472" s="28">
        <f t="shared" si="1086"/>
        <v>0</v>
      </c>
      <c r="F9472" s="29">
        <v>0</v>
      </c>
      <c r="G9472" s="30">
        <f t="shared" si="1087"/>
        <v>0</v>
      </c>
      <c r="H9472" s="63">
        <f t="shared" si="1088"/>
        <v>119065.74074074073</v>
      </c>
      <c r="I9472" s="63"/>
      <c r="J9472" s="59"/>
    </row>
    <row r="9473" spans="1:10">
      <c r="A9473" s="144">
        <v>3</v>
      </c>
      <c r="B9473" s="145" t="s">
        <v>26</v>
      </c>
      <c r="C9473" s="34"/>
      <c r="D9473" s="146">
        <v>60043</v>
      </c>
      <c r="E9473" s="28">
        <f t="shared" si="1086"/>
        <v>0</v>
      </c>
      <c r="F9473" s="29">
        <v>0</v>
      </c>
      <c r="G9473" s="30">
        <f t="shared" si="1087"/>
        <v>0</v>
      </c>
      <c r="H9473" s="63">
        <f t="shared" si="1088"/>
        <v>55595.370370370365</v>
      </c>
      <c r="I9473" s="63"/>
      <c r="J9473" s="59"/>
    </row>
    <row r="9474" spans="1:10">
      <c r="A9474" s="144">
        <v>4</v>
      </c>
      <c r="B9474" s="145" t="s">
        <v>27</v>
      </c>
      <c r="C9474" s="106"/>
      <c r="D9474" s="146">
        <v>115781</v>
      </c>
      <c r="E9474" s="28">
        <f t="shared" si="1086"/>
        <v>0</v>
      </c>
      <c r="F9474" s="29">
        <v>0</v>
      </c>
      <c r="G9474" s="30">
        <f t="shared" si="1087"/>
        <v>0</v>
      </c>
      <c r="H9474" s="63">
        <f t="shared" si="1088"/>
        <v>107204.62962962962</v>
      </c>
      <c r="I9474" s="63"/>
      <c r="J9474" s="59"/>
    </row>
    <row r="9475" spans="1:10">
      <c r="A9475" s="144">
        <v>5</v>
      </c>
      <c r="B9475" s="145" t="s">
        <v>28</v>
      </c>
      <c r="C9475" s="32">
        <v>6</v>
      </c>
      <c r="D9475" s="146">
        <v>119943</v>
      </c>
      <c r="E9475" s="28">
        <f t="shared" si="1086"/>
        <v>719658</v>
      </c>
      <c r="F9475" s="124">
        <v>0</v>
      </c>
      <c r="G9475" s="30">
        <f t="shared" si="1087"/>
        <v>719658</v>
      </c>
      <c r="H9475" s="63">
        <f t="shared" si="1088"/>
        <v>111058.33333333333</v>
      </c>
      <c r="I9475" s="63"/>
      <c r="J9475" s="59"/>
    </row>
    <row r="9476" spans="1:10">
      <c r="A9476" s="144">
        <v>6</v>
      </c>
      <c r="B9476" s="145" t="s">
        <v>29</v>
      </c>
      <c r="C9476" s="26"/>
      <c r="D9476" s="146">
        <v>94810</v>
      </c>
      <c r="E9476" s="28">
        <f t="shared" si="1086"/>
        <v>0</v>
      </c>
      <c r="F9476" s="29">
        <v>0</v>
      </c>
      <c r="G9476" s="30">
        <f t="shared" si="1087"/>
        <v>0</v>
      </c>
      <c r="H9476" s="63">
        <f t="shared" si="1088"/>
        <v>87787.037037037036</v>
      </c>
      <c r="I9476" s="63"/>
      <c r="J9476" s="59"/>
    </row>
    <row r="9477" spans="1:10">
      <c r="A9477" s="144">
        <v>7</v>
      </c>
      <c r="B9477" s="145" t="s">
        <v>30</v>
      </c>
      <c r="C9477" s="34"/>
      <c r="D9477" s="146">
        <v>141396</v>
      </c>
      <c r="E9477" s="28">
        <f t="shared" si="1086"/>
        <v>0</v>
      </c>
      <c r="F9477" s="29">
        <v>0</v>
      </c>
      <c r="G9477" s="30">
        <f t="shared" si="1087"/>
        <v>0</v>
      </c>
      <c r="H9477" s="63">
        <f t="shared" si="1088"/>
        <v>130922.22222222222</v>
      </c>
      <c r="I9477" s="63"/>
      <c r="J9477" s="59"/>
    </row>
    <row r="9478" spans="1:10">
      <c r="A9478" s="144">
        <v>8</v>
      </c>
      <c r="B9478" s="145" t="s">
        <v>31</v>
      </c>
      <c r="C9478" s="26"/>
      <c r="D9478" s="146">
        <v>232931</v>
      </c>
      <c r="E9478" s="28">
        <f t="shared" si="1086"/>
        <v>0</v>
      </c>
      <c r="F9478" s="29">
        <v>0</v>
      </c>
      <c r="G9478" s="30">
        <f t="shared" si="1087"/>
        <v>0</v>
      </c>
      <c r="H9478" s="63">
        <f t="shared" si="1088"/>
        <v>215676.85185185182</v>
      </c>
      <c r="I9478" s="63"/>
      <c r="J9478" s="59"/>
    </row>
    <row r="9479" spans="1:10">
      <c r="A9479" s="144">
        <v>9</v>
      </c>
      <c r="B9479" s="148" t="s">
        <v>32</v>
      </c>
      <c r="C9479" s="26"/>
      <c r="D9479" s="146">
        <v>101534</v>
      </c>
      <c r="E9479" s="28">
        <f t="shared" si="1086"/>
        <v>0</v>
      </c>
      <c r="F9479" s="29">
        <v>0</v>
      </c>
      <c r="G9479" s="30">
        <f t="shared" si="1087"/>
        <v>0</v>
      </c>
      <c r="H9479" s="63">
        <f t="shared" si="1088"/>
        <v>94012.962962962964</v>
      </c>
      <c r="I9479" s="63"/>
      <c r="J9479" s="59"/>
    </row>
    <row r="9480" spans="1:10">
      <c r="A9480" s="144">
        <v>10</v>
      </c>
      <c r="B9480" s="148" t="s">
        <v>33</v>
      </c>
      <c r="C9480" s="37"/>
      <c r="D9480" s="147">
        <v>110148</v>
      </c>
      <c r="E9480" s="28">
        <f t="shared" si="1086"/>
        <v>0</v>
      </c>
      <c r="F9480" s="29">
        <v>0</v>
      </c>
      <c r="G9480" s="30">
        <f t="shared" si="1087"/>
        <v>0</v>
      </c>
      <c r="H9480" s="63">
        <f t="shared" si="1088"/>
        <v>101988.88888888888</v>
      </c>
      <c r="I9480" s="63"/>
      <c r="J9480" s="59"/>
    </row>
    <row r="9481" spans="1:10">
      <c r="A9481" s="144">
        <v>11</v>
      </c>
      <c r="B9481" s="145" t="s">
        <v>34</v>
      </c>
      <c r="C9481" s="37"/>
      <c r="D9481" s="146">
        <v>54198</v>
      </c>
      <c r="E9481" s="28">
        <f t="shared" si="1086"/>
        <v>0</v>
      </c>
      <c r="F9481" s="29">
        <v>0</v>
      </c>
      <c r="G9481" s="30">
        <f t="shared" si="1087"/>
        <v>0</v>
      </c>
      <c r="H9481" s="63">
        <f t="shared" si="1088"/>
        <v>50183.333333333328</v>
      </c>
      <c r="I9481" s="63"/>
      <c r="J9481" s="59">
        <f t="shared" ref="J9481:J9487" si="1089">H9481*C9482</f>
        <v>0</v>
      </c>
    </row>
    <row r="9482" spans="1:10">
      <c r="A9482" s="144">
        <v>12</v>
      </c>
      <c r="B9482" s="145" t="s">
        <v>35</v>
      </c>
      <c r="C9482" s="37"/>
      <c r="D9482" s="146">
        <v>49680</v>
      </c>
      <c r="E9482" s="28">
        <f t="shared" si="1086"/>
        <v>0</v>
      </c>
      <c r="F9482" s="29">
        <v>0</v>
      </c>
      <c r="G9482" s="30">
        <f t="shared" si="1087"/>
        <v>0</v>
      </c>
      <c r="H9482" s="63">
        <f t="shared" si="1088"/>
        <v>46000</v>
      </c>
      <c r="I9482" s="63"/>
      <c r="J9482" s="59">
        <f t="shared" si="1089"/>
        <v>0</v>
      </c>
    </row>
    <row r="9483" spans="1:10">
      <c r="A9483" s="144">
        <v>13</v>
      </c>
      <c r="B9483" s="145" t="s">
        <v>36</v>
      </c>
      <c r="C9483" s="37"/>
      <c r="D9483" s="149">
        <v>64152</v>
      </c>
      <c r="E9483" s="28">
        <f t="shared" si="1086"/>
        <v>0</v>
      </c>
      <c r="F9483" s="29">
        <v>0</v>
      </c>
      <c r="G9483" s="30">
        <f t="shared" si="1087"/>
        <v>0</v>
      </c>
      <c r="H9483" s="63">
        <f t="shared" si="1088"/>
        <v>59399.999999999993</v>
      </c>
      <c r="I9483" s="63"/>
      <c r="J9483" s="59">
        <f t="shared" si="1089"/>
        <v>0</v>
      </c>
    </row>
    <row r="9484" spans="1:10">
      <c r="A9484" s="144">
        <v>14</v>
      </c>
      <c r="B9484" s="145" t="s">
        <v>37</v>
      </c>
      <c r="C9484" s="37"/>
      <c r="D9484" s="149">
        <v>65934</v>
      </c>
      <c r="E9484" s="28">
        <f t="shared" si="1086"/>
        <v>0</v>
      </c>
      <c r="F9484" s="29">
        <v>0</v>
      </c>
      <c r="G9484" s="30">
        <f t="shared" si="1087"/>
        <v>0</v>
      </c>
      <c r="H9484" s="63">
        <f t="shared" si="1088"/>
        <v>61049.999999999993</v>
      </c>
      <c r="I9484" s="63"/>
      <c r="J9484" s="59">
        <f t="shared" si="1089"/>
        <v>0</v>
      </c>
    </row>
    <row r="9485" spans="1:10">
      <c r="A9485" s="144">
        <v>15</v>
      </c>
      <c r="B9485" s="145" t="s">
        <v>38</v>
      </c>
      <c r="C9485" s="37"/>
      <c r="D9485" s="149">
        <v>76626</v>
      </c>
      <c r="E9485" s="28">
        <f t="shared" si="1086"/>
        <v>0</v>
      </c>
      <c r="F9485" s="124">
        <v>0</v>
      </c>
      <c r="G9485" s="30">
        <f t="shared" si="1087"/>
        <v>0</v>
      </c>
      <c r="H9485" s="63">
        <f t="shared" si="1088"/>
        <v>70950</v>
      </c>
      <c r="I9485" s="63"/>
      <c r="J9485" s="59">
        <f t="shared" si="1089"/>
        <v>0</v>
      </c>
    </row>
    <row r="9486" spans="1:10">
      <c r="A9486" s="144">
        <v>16</v>
      </c>
      <c r="B9486" s="145" t="s">
        <v>39</v>
      </c>
      <c r="C9486" s="37"/>
      <c r="D9486" s="149">
        <v>80190</v>
      </c>
      <c r="E9486" s="28">
        <f t="shared" si="1086"/>
        <v>0</v>
      </c>
      <c r="F9486" s="29">
        <v>0</v>
      </c>
      <c r="G9486" s="30">
        <f t="shared" si="1087"/>
        <v>0</v>
      </c>
      <c r="H9486" s="63">
        <f t="shared" si="1088"/>
        <v>74250</v>
      </c>
      <c r="I9486" s="63"/>
      <c r="J9486" s="59">
        <f t="shared" si="1089"/>
        <v>0</v>
      </c>
    </row>
    <row r="9487" spans="1:10">
      <c r="A9487" s="144">
        <v>17</v>
      </c>
      <c r="B9487" s="145" t="s">
        <v>40</v>
      </c>
      <c r="C9487" s="37"/>
      <c r="D9487" s="149">
        <v>113832</v>
      </c>
      <c r="E9487" s="28">
        <f t="shared" si="1086"/>
        <v>0</v>
      </c>
      <c r="F9487" s="29">
        <v>0</v>
      </c>
      <c r="G9487" s="30">
        <f t="shared" si="1087"/>
        <v>0</v>
      </c>
      <c r="H9487" s="63">
        <f t="shared" si="1088"/>
        <v>105400</v>
      </c>
      <c r="I9487" s="63"/>
      <c r="J9487" s="59">
        <f t="shared" si="1089"/>
        <v>0</v>
      </c>
    </row>
    <row r="9488" spans="1:10" ht="17.25">
      <c r="A9488" s="144">
        <v>18</v>
      </c>
      <c r="B9488" s="145" t="s">
        <v>41</v>
      </c>
      <c r="C9488" s="37"/>
      <c r="D9488" s="150">
        <v>98010</v>
      </c>
      <c r="E9488" s="28">
        <f t="shared" si="1086"/>
        <v>0</v>
      </c>
      <c r="F9488" s="29">
        <v>0</v>
      </c>
      <c r="G9488" s="30">
        <f t="shared" si="1087"/>
        <v>0</v>
      </c>
      <c r="H9488" s="63">
        <f t="shared" si="1088"/>
        <v>90750</v>
      </c>
      <c r="I9488" s="45"/>
      <c r="J9488" s="64"/>
    </row>
    <row r="9489" spans="1:10" ht="31.5">
      <c r="A9489" s="40"/>
      <c r="B9489" s="41" t="s">
        <v>42</v>
      </c>
      <c r="C9489" s="42">
        <f>SUM(C9471:C9488)</f>
        <v>6</v>
      </c>
      <c r="D9489" s="42"/>
      <c r="E9489" s="43">
        <f>SUM(E9471:E9488)</f>
        <v>719658</v>
      </c>
      <c r="F9489" s="43"/>
      <c r="G9489" s="44">
        <f>SUM(G9471:G9488)</f>
        <v>719658</v>
      </c>
      <c r="H9489" s="5"/>
      <c r="I9489" s="5"/>
      <c r="J9489" s="75">
        <f>J9488*0.08</f>
        <v>0</v>
      </c>
    </row>
    <row r="9490" spans="1:10" ht="31.5">
      <c r="A9490" s="46"/>
      <c r="B9490" s="47"/>
      <c r="C9490" s="48"/>
      <c r="D9490" s="48"/>
      <c r="E9490" s="49"/>
      <c r="F9490" s="49"/>
      <c r="G9490" s="151"/>
      <c r="H9490" s="6"/>
      <c r="I9490" s="6"/>
      <c r="J9490" s="76">
        <f>SUM(J9488:J9489)</f>
        <v>0</v>
      </c>
    </row>
    <row r="9491" spans="1:10" ht="18">
      <c r="A9491" s="283" t="s">
        <v>43</v>
      </c>
      <c r="B9491" s="283"/>
      <c r="C9491" s="284" t="s">
        <v>44</v>
      </c>
      <c r="D9491" s="284"/>
      <c r="E9491" s="54"/>
      <c r="F9491" s="54"/>
      <c r="G9491" s="55" t="s">
        <v>45</v>
      </c>
      <c r="H9491" s="141"/>
      <c r="I9491" s="141"/>
      <c r="J9491" s="141"/>
    </row>
    <row r="9494" spans="1:10" ht="15.75">
      <c r="A9494" s="279" t="s">
        <v>0</v>
      </c>
      <c r="B9494" s="279"/>
      <c r="C9494" s="279"/>
      <c r="D9494" s="279"/>
      <c r="E9494" s="279"/>
      <c r="F9494" s="279"/>
      <c r="G9494" s="279"/>
      <c r="H9494" s="141"/>
      <c r="I9494" s="141"/>
      <c r="J9494" s="141"/>
    </row>
    <row r="9495" spans="1:10" ht="15.75">
      <c r="A9495" s="279" t="s">
        <v>1</v>
      </c>
      <c r="B9495" s="279"/>
      <c r="C9495" s="279"/>
      <c r="D9495" s="279"/>
      <c r="E9495" s="279"/>
      <c r="F9495" s="279"/>
      <c r="G9495" s="279"/>
      <c r="H9495" s="1"/>
      <c r="I9495" s="1"/>
      <c r="J9495" s="71"/>
    </row>
    <row r="9496" spans="1:10" ht="15.75">
      <c r="A9496" s="279" t="s">
        <v>2</v>
      </c>
      <c r="B9496" s="279"/>
      <c r="C9496" s="279"/>
      <c r="D9496" s="279"/>
      <c r="E9496" s="279"/>
      <c r="F9496" s="279"/>
      <c r="G9496" s="279"/>
      <c r="H9496" s="1"/>
      <c r="I9496" s="1"/>
      <c r="J9496" s="71"/>
    </row>
    <row r="9497" spans="1:10" ht="15.75">
      <c r="A9497" s="279" t="s">
        <v>4</v>
      </c>
      <c r="B9497" s="279"/>
      <c r="C9497" s="279"/>
      <c r="D9497" s="279"/>
      <c r="E9497" s="279"/>
      <c r="F9497" s="279"/>
      <c r="G9497" s="279"/>
      <c r="H9497" s="1"/>
      <c r="I9497" s="1"/>
      <c r="J9497" s="71"/>
    </row>
    <row r="9498" spans="1:10" ht="27">
      <c r="A9498" s="280" t="s">
        <v>6</v>
      </c>
      <c r="B9498" s="280"/>
      <c r="C9498" s="280"/>
      <c r="D9498" s="280"/>
      <c r="E9498" s="280"/>
      <c r="F9498" s="280"/>
      <c r="G9498" s="280"/>
      <c r="H9498" s="2"/>
      <c r="I9498" s="2"/>
      <c r="J9498" s="72"/>
    </row>
    <row r="9499" spans="1:10" ht="27">
      <c r="A9499" s="142"/>
      <c r="B9499" s="142"/>
      <c r="C9499" s="281" t="s">
        <v>457</v>
      </c>
      <c r="D9499" s="281"/>
      <c r="E9499" s="281"/>
      <c r="F9499" s="281"/>
      <c r="G9499" s="281"/>
      <c r="H9499" s="68"/>
      <c r="I9499" s="68"/>
      <c r="J9499" s="71"/>
    </row>
    <row r="9500" spans="1:10" ht="15.75">
      <c r="A9500" s="11" t="s">
        <v>358</v>
      </c>
      <c r="B9500" s="12">
        <v>4138506713</v>
      </c>
      <c r="C9500" s="143"/>
      <c r="D9500" s="286"/>
      <c r="E9500" s="286"/>
      <c r="F9500" s="286"/>
      <c r="G9500" s="286"/>
      <c r="H9500" s="69" t="s">
        <v>161</v>
      </c>
      <c r="I9500" s="69"/>
      <c r="J9500" s="73"/>
    </row>
    <row r="9501" spans="1:10" ht="15.75">
      <c r="A9501" s="11" t="s">
        <v>9</v>
      </c>
      <c r="B9501" s="286" t="s">
        <v>983</v>
      </c>
      <c r="C9501" s="286"/>
      <c r="D9501" s="286"/>
      <c r="E9501" s="16"/>
      <c r="F9501" s="11"/>
      <c r="G9501" s="16"/>
      <c r="H9501" s="1"/>
      <c r="I9501" s="1"/>
      <c r="J9501" s="71"/>
    </row>
    <row r="9502" spans="1:10" ht="15.75">
      <c r="A9502" s="11" t="s">
        <v>11</v>
      </c>
      <c r="B9502" s="289" t="s">
        <v>447</v>
      </c>
      <c r="C9502" s="289"/>
      <c r="D9502" s="289"/>
      <c r="E9502" s="289"/>
      <c r="F9502" s="18"/>
      <c r="G9502" s="19"/>
      <c r="H9502" s="1"/>
      <c r="I9502" s="1"/>
      <c r="J9502" s="71"/>
    </row>
    <row r="9503" spans="1:10" ht="15.75">
      <c r="A9503" s="21" t="s">
        <v>14</v>
      </c>
      <c r="B9503" s="21" t="s">
        <v>16</v>
      </c>
      <c r="C9503" s="21"/>
      <c r="D9503" s="22" t="s">
        <v>18</v>
      </c>
      <c r="E9503" s="23" t="s">
        <v>19</v>
      </c>
      <c r="F9503" s="23" t="s">
        <v>20</v>
      </c>
      <c r="G9503" s="21" t="s">
        <v>21</v>
      </c>
      <c r="H9503" s="63"/>
      <c r="I9503" s="63"/>
      <c r="J9503" s="59">
        <f>H9503*C9504</f>
        <v>0</v>
      </c>
    </row>
    <row r="9504" spans="1:10">
      <c r="A9504" s="144">
        <v>1</v>
      </c>
      <c r="B9504" s="145" t="s">
        <v>23</v>
      </c>
      <c r="C9504" s="26">
        <v>5</v>
      </c>
      <c r="D9504" s="146">
        <v>79305</v>
      </c>
      <c r="E9504" s="28">
        <f t="shared" ref="E9504:E9521" si="1090">D9504*C9504</f>
        <v>396525</v>
      </c>
      <c r="F9504" s="29">
        <v>0</v>
      </c>
      <c r="G9504" s="30">
        <f t="shared" ref="G9504:G9521" si="1091">E9504-E9504*F9504</f>
        <v>396525</v>
      </c>
      <c r="H9504" s="63">
        <f t="shared" ref="H9504:H9521" si="1092">D9504/1.08</f>
        <v>73430.555555555547</v>
      </c>
      <c r="I9504" s="63"/>
      <c r="J9504" s="59">
        <f>H9504*C9505</f>
        <v>0</v>
      </c>
    </row>
    <row r="9505" spans="1:10">
      <c r="A9505" s="144">
        <v>2</v>
      </c>
      <c r="B9505" s="145" t="s">
        <v>25</v>
      </c>
      <c r="C9505" s="32"/>
      <c r="D9505" s="147">
        <v>128591</v>
      </c>
      <c r="E9505" s="28">
        <f t="shared" si="1090"/>
        <v>0</v>
      </c>
      <c r="F9505" s="29">
        <v>0</v>
      </c>
      <c r="G9505" s="30">
        <f t="shared" si="1091"/>
        <v>0</v>
      </c>
      <c r="H9505" s="63">
        <f t="shared" si="1092"/>
        <v>119065.74074074073</v>
      </c>
      <c r="I9505" s="63"/>
      <c r="J9505" s="59"/>
    </row>
    <row r="9506" spans="1:10">
      <c r="A9506" s="144">
        <v>3</v>
      </c>
      <c r="B9506" s="145" t="s">
        <v>26</v>
      </c>
      <c r="C9506" s="34"/>
      <c r="D9506" s="146">
        <v>60043</v>
      </c>
      <c r="E9506" s="28">
        <f t="shared" si="1090"/>
        <v>0</v>
      </c>
      <c r="F9506" s="29">
        <v>0</v>
      </c>
      <c r="G9506" s="30">
        <f t="shared" si="1091"/>
        <v>0</v>
      </c>
      <c r="H9506" s="63">
        <f t="shared" si="1092"/>
        <v>55595.370370370365</v>
      </c>
      <c r="I9506" s="63"/>
      <c r="J9506" s="59"/>
    </row>
    <row r="9507" spans="1:10">
      <c r="A9507" s="144">
        <v>4</v>
      </c>
      <c r="B9507" s="145" t="s">
        <v>27</v>
      </c>
      <c r="C9507" s="106"/>
      <c r="D9507" s="146">
        <v>115781</v>
      </c>
      <c r="E9507" s="28">
        <f t="shared" si="1090"/>
        <v>0</v>
      </c>
      <c r="F9507" s="29">
        <v>0</v>
      </c>
      <c r="G9507" s="30">
        <f t="shared" si="1091"/>
        <v>0</v>
      </c>
      <c r="H9507" s="63">
        <f t="shared" si="1092"/>
        <v>107204.62962962962</v>
      </c>
      <c r="I9507" s="63"/>
      <c r="J9507" s="59"/>
    </row>
    <row r="9508" spans="1:10">
      <c r="A9508" s="144">
        <v>5</v>
      </c>
      <c r="B9508" s="145" t="s">
        <v>28</v>
      </c>
      <c r="C9508" s="32">
        <v>5</v>
      </c>
      <c r="D9508" s="146">
        <v>119943</v>
      </c>
      <c r="E9508" s="28">
        <f t="shared" si="1090"/>
        <v>599715</v>
      </c>
      <c r="F9508" s="124">
        <v>0</v>
      </c>
      <c r="G9508" s="30">
        <f t="shared" si="1091"/>
        <v>599715</v>
      </c>
      <c r="H9508" s="63">
        <f t="shared" si="1092"/>
        <v>111058.33333333333</v>
      </c>
      <c r="I9508" s="63"/>
      <c r="J9508" s="59"/>
    </row>
    <row r="9509" spans="1:10">
      <c r="A9509" s="144">
        <v>6</v>
      </c>
      <c r="B9509" s="145" t="s">
        <v>29</v>
      </c>
      <c r="C9509" s="26"/>
      <c r="D9509" s="146">
        <v>94810</v>
      </c>
      <c r="E9509" s="28">
        <f t="shared" si="1090"/>
        <v>0</v>
      </c>
      <c r="F9509" s="29">
        <v>0</v>
      </c>
      <c r="G9509" s="30">
        <f t="shared" si="1091"/>
        <v>0</v>
      </c>
      <c r="H9509" s="63">
        <f t="shared" si="1092"/>
        <v>87787.037037037036</v>
      </c>
      <c r="I9509" s="63"/>
      <c r="J9509" s="59"/>
    </row>
    <row r="9510" spans="1:10">
      <c r="A9510" s="144">
        <v>7</v>
      </c>
      <c r="B9510" s="145" t="s">
        <v>30</v>
      </c>
      <c r="C9510" s="34"/>
      <c r="D9510" s="146">
        <v>141396</v>
      </c>
      <c r="E9510" s="28">
        <f t="shared" si="1090"/>
        <v>0</v>
      </c>
      <c r="F9510" s="29">
        <v>0</v>
      </c>
      <c r="G9510" s="30">
        <f t="shared" si="1091"/>
        <v>0</v>
      </c>
      <c r="H9510" s="63">
        <f t="shared" si="1092"/>
        <v>130922.22222222222</v>
      </c>
      <c r="I9510" s="63"/>
      <c r="J9510" s="59"/>
    </row>
    <row r="9511" spans="1:10">
      <c r="A9511" s="144">
        <v>8</v>
      </c>
      <c r="B9511" s="145" t="s">
        <v>31</v>
      </c>
      <c r="C9511" s="26"/>
      <c r="D9511" s="146">
        <v>232931</v>
      </c>
      <c r="E9511" s="28">
        <f t="shared" si="1090"/>
        <v>0</v>
      </c>
      <c r="F9511" s="29">
        <v>0</v>
      </c>
      <c r="G9511" s="30">
        <f t="shared" si="1091"/>
        <v>0</v>
      </c>
      <c r="H9511" s="63">
        <f t="shared" si="1092"/>
        <v>215676.85185185182</v>
      </c>
      <c r="I9511" s="63"/>
      <c r="J9511" s="59"/>
    </row>
    <row r="9512" spans="1:10">
      <c r="A9512" s="144">
        <v>9</v>
      </c>
      <c r="B9512" s="148" t="s">
        <v>32</v>
      </c>
      <c r="C9512" s="26"/>
      <c r="D9512" s="146">
        <v>101534</v>
      </c>
      <c r="E9512" s="28">
        <f t="shared" si="1090"/>
        <v>0</v>
      </c>
      <c r="F9512" s="29">
        <v>0</v>
      </c>
      <c r="G9512" s="30">
        <f t="shared" si="1091"/>
        <v>0</v>
      </c>
      <c r="H9512" s="63">
        <f t="shared" si="1092"/>
        <v>94012.962962962964</v>
      </c>
      <c r="I9512" s="63"/>
      <c r="J9512" s="59"/>
    </row>
    <row r="9513" spans="1:10">
      <c r="A9513" s="144">
        <v>10</v>
      </c>
      <c r="B9513" s="148" t="s">
        <v>33</v>
      </c>
      <c r="C9513" s="37"/>
      <c r="D9513" s="147">
        <v>110148</v>
      </c>
      <c r="E9513" s="28">
        <f t="shared" si="1090"/>
        <v>0</v>
      </c>
      <c r="F9513" s="29">
        <v>0</v>
      </c>
      <c r="G9513" s="30">
        <f t="shared" si="1091"/>
        <v>0</v>
      </c>
      <c r="H9513" s="63">
        <f t="shared" si="1092"/>
        <v>101988.88888888888</v>
      </c>
      <c r="I9513" s="63"/>
      <c r="J9513" s="59"/>
    </row>
    <row r="9514" spans="1:10">
      <c r="A9514" s="144">
        <v>11</v>
      </c>
      <c r="B9514" s="145" t="s">
        <v>34</v>
      </c>
      <c r="C9514" s="37"/>
      <c r="D9514" s="146">
        <v>54198</v>
      </c>
      <c r="E9514" s="28">
        <f t="shared" si="1090"/>
        <v>0</v>
      </c>
      <c r="F9514" s="29">
        <v>0</v>
      </c>
      <c r="G9514" s="30">
        <f t="shared" si="1091"/>
        <v>0</v>
      </c>
      <c r="H9514" s="63">
        <f t="shared" si="1092"/>
        <v>50183.333333333328</v>
      </c>
      <c r="I9514" s="63"/>
      <c r="J9514" s="59">
        <f t="shared" ref="J9514:J9520" si="1093">H9514*C9515</f>
        <v>0</v>
      </c>
    </row>
    <row r="9515" spans="1:10">
      <c r="A9515" s="144">
        <v>12</v>
      </c>
      <c r="B9515" s="145" t="s">
        <v>35</v>
      </c>
      <c r="C9515" s="37"/>
      <c r="D9515" s="146">
        <v>49680</v>
      </c>
      <c r="E9515" s="28">
        <f t="shared" si="1090"/>
        <v>0</v>
      </c>
      <c r="F9515" s="29">
        <v>0</v>
      </c>
      <c r="G9515" s="30">
        <f t="shared" si="1091"/>
        <v>0</v>
      </c>
      <c r="H9515" s="63">
        <f t="shared" si="1092"/>
        <v>46000</v>
      </c>
      <c r="I9515" s="63"/>
      <c r="J9515" s="59">
        <f t="shared" si="1093"/>
        <v>0</v>
      </c>
    </row>
    <row r="9516" spans="1:10">
      <c r="A9516" s="144">
        <v>13</v>
      </c>
      <c r="B9516" s="145" t="s">
        <v>36</v>
      </c>
      <c r="C9516" s="37"/>
      <c r="D9516" s="149">
        <v>64152</v>
      </c>
      <c r="E9516" s="28">
        <f t="shared" si="1090"/>
        <v>0</v>
      </c>
      <c r="F9516" s="29">
        <v>0</v>
      </c>
      <c r="G9516" s="30">
        <f t="shared" si="1091"/>
        <v>0</v>
      </c>
      <c r="H9516" s="63">
        <f t="shared" si="1092"/>
        <v>59399.999999999993</v>
      </c>
      <c r="I9516" s="63"/>
      <c r="J9516" s="59">
        <f t="shared" si="1093"/>
        <v>0</v>
      </c>
    </row>
    <row r="9517" spans="1:10">
      <c r="A9517" s="144">
        <v>14</v>
      </c>
      <c r="B9517" s="145" t="s">
        <v>37</v>
      </c>
      <c r="C9517" s="37"/>
      <c r="D9517" s="149">
        <v>65934</v>
      </c>
      <c r="E9517" s="28">
        <f t="shared" si="1090"/>
        <v>0</v>
      </c>
      <c r="F9517" s="29">
        <v>0</v>
      </c>
      <c r="G9517" s="30">
        <f t="shared" si="1091"/>
        <v>0</v>
      </c>
      <c r="H9517" s="63">
        <f t="shared" si="1092"/>
        <v>61049.999999999993</v>
      </c>
      <c r="I9517" s="63"/>
      <c r="J9517" s="59">
        <f t="shared" si="1093"/>
        <v>0</v>
      </c>
    </row>
    <row r="9518" spans="1:10">
      <c r="A9518" s="144">
        <v>15</v>
      </c>
      <c r="B9518" s="145" t="s">
        <v>38</v>
      </c>
      <c r="C9518" s="37"/>
      <c r="D9518" s="149">
        <v>76626</v>
      </c>
      <c r="E9518" s="28">
        <f t="shared" si="1090"/>
        <v>0</v>
      </c>
      <c r="F9518" s="124">
        <v>0</v>
      </c>
      <c r="G9518" s="30">
        <f t="shared" si="1091"/>
        <v>0</v>
      </c>
      <c r="H9518" s="63">
        <f t="shared" si="1092"/>
        <v>70950</v>
      </c>
      <c r="I9518" s="63"/>
      <c r="J9518" s="59">
        <f t="shared" si="1093"/>
        <v>0</v>
      </c>
    </row>
    <row r="9519" spans="1:10">
      <c r="A9519" s="144">
        <v>16</v>
      </c>
      <c r="B9519" s="145" t="s">
        <v>39</v>
      </c>
      <c r="C9519" s="37"/>
      <c r="D9519" s="149">
        <v>80190</v>
      </c>
      <c r="E9519" s="28">
        <f t="shared" si="1090"/>
        <v>0</v>
      </c>
      <c r="F9519" s="29">
        <v>0</v>
      </c>
      <c r="G9519" s="30">
        <f t="shared" si="1091"/>
        <v>0</v>
      </c>
      <c r="H9519" s="63">
        <f t="shared" si="1092"/>
        <v>74250</v>
      </c>
      <c r="I9519" s="63"/>
      <c r="J9519" s="59">
        <f t="shared" si="1093"/>
        <v>0</v>
      </c>
    </row>
    <row r="9520" spans="1:10">
      <c r="A9520" s="144">
        <v>17</v>
      </c>
      <c r="B9520" s="145" t="s">
        <v>40</v>
      </c>
      <c r="C9520" s="37"/>
      <c r="D9520" s="149">
        <v>113832</v>
      </c>
      <c r="E9520" s="28">
        <f t="shared" si="1090"/>
        <v>0</v>
      </c>
      <c r="F9520" s="29">
        <v>0</v>
      </c>
      <c r="G9520" s="30">
        <f t="shared" si="1091"/>
        <v>0</v>
      </c>
      <c r="H9520" s="63">
        <f t="shared" si="1092"/>
        <v>105400</v>
      </c>
      <c r="I9520" s="63"/>
      <c r="J9520" s="59">
        <f t="shared" si="1093"/>
        <v>0</v>
      </c>
    </row>
    <row r="9521" spans="1:10" ht="17.25">
      <c r="A9521" s="144">
        <v>18</v>
      </c>
      <c r="B9521" s="145" t="s">
        <v>41</v>
      </c>
      <c r="C9521" s="37"/>
      <c r="D9521" s="150">
        <v>98010</v>
      </c>
      <c r="E9521" s="28">
        <f t="shared" si="1090"/>
        <v>0</v>
      </c>
      <c r="F9521" s="29">
        <v>0</v>
      </c>
      <c r="G9521" s="30">
        <f t="shared" si="1091"/>
        <v>0</v>
      </c>
      <c r="H9521" s="63">
        <f t="shared" si="1092"/>
        <v>90750</v>
      </c>
      <c r="I9521" s="45"/>
      <c r="J9521" s="64"/>
    </row>
    <row r="9522" spans="1:10" ht="31.5">
      <c r="A9522" s="40"/>
      <c r="B9522" s="41" t="s">
        <v>42</v>
      </c>
      <c r="C9522" s="42">
        <f>SUM(C9504:C9521)</f>
        <v>10</v>
      </c>
      <c r="D9522" s="42"/>
      <c r="E9522" s="43">
        <f>SUM(E9504:E9521)</f>
        <v>996240</v>
      </c>
      <c r="F9522" s="43"/>
      <c r="G9522" s="44">
        <f>SUM(G9504:G9521)</f>
        <v>996240</v>
      </c>
      <c r="H9522" s="5"/>
      <c r="I9522" s="5"/>
      <c r="J9522" s="75">
        <f>J9521*0.08</f>
        <v>0</v>
      </c>
    </row>
    <row r="9523" spans="1:10" ht="31.5">
      <c r="A9523" s="46"/>
      <c r="B9523" s="47"/>
      <c r="C9523" s="48"/>
      <c r="D9523" s="48"/>
      <c r="E9523" s="49"/>
      <c r="F9523" s="49"/>
      <c r="G9523" s="151"/>
      <c r="H9523" s="6"/>
      <c r="I9523" s="6"/>
      <c r="J9523" s="76">
        <f>SUM(J9521:J9522)</f>
        <v>0</v>
      </c>
    </row>
    <row r="9524" spans="1:10" ht="18">
      <c r="A9524" s="283" t="s">
        <v>43</v>
      </c>
      <c r="B9524" s="283"/>
      <c r="C9524" s="284" t="s">
        <v>44</v>
      </c>
      <c r="D9524" s="284"/>
      <c r="E9524" s="54"/>
      <c r="F9524" s="54"/>
      <c r="G9524" s="55" t="s">
        <v>45</v>
      </c>
      <c r="H9524" s="141"/>
      <c r="I9524" s="141"/>
      <c r="J9524" s="141"/>
    </row>
    <row r="9529" spans="1:10" ht="15.75">
      <c r="A9529" s="279" t="s">
        <v>0</v>
      </c>
      <c r="B9529" s="279"/>
      <c r="C9529" s="279"/>
      <c r="D9529" s="279"/>
      <c r="E9529" s="279"/>
      <c r="F9529" s="279"/>
      <c r="G9529" s="279"/>
      <c r="H9529" s="141"/>
      <c r="I9529" s="141"/>
      <c r="J9529" s="141"/>
    </row>
    <row r="9530" spans="1:10" ht="15.75">
      <c r="A9530" s="279" t="s">
        <v>1</v>
      </c>
      <c r="B9530" s="279"/>
      <c r="C9530" s="279"/>
      <c r="D9530" s="279"/>
      <c r="E9530" s="279"/>
      <c r="F9530" s="279"/>
      <c r="G9530" s="279"/>
      <c r="H9530" s="1"/>
      <c r="I9530" s="1"/>
      <c r="J9530" s="71"/>
    </row>
    <row r="9531" spans="1:10" ht="15.75">
      <c r="A9531" s="279" t="s">
        <v>2</v>
      </c>
      <c r="B9531" s="279"/>
      <c r="C9531" s="279"/>
      <c r="D9531" s="279"/>
      <c r="E9531" s="279"/>
      <c r="F9531" s="279"/>
      <c r="G9531" s="279"/>
      <c r="H9531" s="1"/>
      <c r="I9531" s="1"/>
      <c r="J9531" s="71"/>
    </row>
    <row r="9532" spans="1:10" ht="15.75">
      <c r="A9532" s="279" t="s">
        <v>4</v>
      </c>
      <c r="B9532" s="279"/>
      <c r="C9532" s="279"/>
      <c r="D9532" s="279"/>
      <c r="E9532" s="279"/>
      <c r="F9532" s="279"/>
      <c r="G9532" s="279"/>
      <c r="H9532" s="1"/>
      <c r="I9532" s="1" t="s">
        <v>984</v>
      </c>
      <c r="J9532" s="71"/>
    </row>
    <row r="9533" spans="1:10" ht="27">
      <c r="A9533" s="280" t="s">
        <v>6</v>
      </c>
      <c r="B9533" s="280"/>
      <c r="C9533" s="280"/>
      <c r="D9533" s="280"/>
      <c r="E9533" s="280"/>
      <c r="F9533" s="280"/>
      <c r="G9533" s="280"/>
      <c r="H9533" s="2"/>
      <c r="I9533" s="2"/>
      <c r="J9533" s="72"/>
    </row>
    <row r="9534" spans="1:10" ht="27">
      <c r="A9534" s="142"/>
      <c r="B9534" s="142"/>
      <c r="C9534" s="281" t="s">
        <v>457</v>
      </c>
      <c r="D9534" s="281"/>
      <c r="E9534" s="281"/>
      <c r="F9534" s="281"/>
      <c r="G9534" s="281"/>
      <c r="H9534" s="68"/>
      <c r="I9534" s="68"/>
      <c r="J9534" s="71"/>
    </row>
    <row r="9535" spans="1:10" ht="15.75">
      <c r="A9535" s="11" t="s">
        <v>358</v>
      </c>
      <c r="B9535" s="12">
        <v>4138476795</v>
      </c>
      <c r="C9535" s="143"/>
      <c r="D9535" s="286"/>
      <c r="E9535" s="286"/>
      <c r="F9535" s="286"/>
      <c r="G9535" s="286"/>
      <c r="H9535" s="69" t="s">
        <v>161</v>
      </c>
      <c r="I9535" s="69"/>
      <c r="J9535" s="73"/>
    </row>
    <row r="9536" spans="1:10" ht="15.75">
      <c r="A9536" s="11" t="s">
        <v>9</v>
      </c>
      <c r="B9536" s="286" t="s">
        <v>846</v>
      </c>
      <c r="C9536" s="286"/>
      <c r="D9536" s="286"/>
      <c r="E9536" s="16"/>
      <c r="F9536" s="11"/>
      <c r="G9536" s="16"/>
      <c r="H9536" s="1"/>
      <c r="I9536" s="1"/>
      <c r="J9536" s="71"/>
    </row>
    <row r="9537" spans="1:10" ht="15.75">
      <c r="A9537" s="11" t="s">
        <v>11</v>
      </c>
      <c r="B9537" s="289" t="s">
        <v>698</v>
      </c>
      <c r="C9537" s="289"/>
      <c r="D9537" s="289"/>
      <c r="E9537" s="289"/>
      <c r="F9537" s="18"/>
      <c r="G9537" s="19"/>
      <c r="H9537" s="1"/>
      <c r="I9537" s="1"/>
      <c r="J9537" s="71"/>
    </row>
    <row r="9538" spans="1:10" ht="15.75">
      <c r="A9538" s="21" t="s">
        <v>14</v>
      </c>
      <c r="B9538" s="21" t="s">
        <v>16</v>
      </c>
      <c r="C9538" s="21"/>
      <c r="D9538" s="22" t="s">
        <v>18</v>
      </c>
      <c r="E9538" s="23" t="s">
        <v>19</v>
      </c>
      <c r="F9538" s="23" t="s">
        <v>20</v>
      </c>
      <c r="G9538" s="21" t="s">
        <v>21</v>
      </c>
      <c r="H9538" s="63"/>
      <c r="I9538" s="63"/>
      <c r="J9538" s="59">
        <f>H9538*C9539</f>
        <v>0</v>
      </c>
    </row>
    <row r="9539" spans="1:10">
      <c r="A9539" s="144">
        <v>1</v>
      </c>
      <c r="B9539" s="145" t="s">
        <v>23</v>
      </c>
      <c r="C9539" s="26"/>
      <c r="D9539" s="146">
        <v>79305</v>
      </c>
      <c r="E9539" s="28">
        <f t="shared" ref="E9539:E9556" si="1094">D9539*C9539</f>
        <v>0</v>
      </c>
      <c r="F9539" s="29">
        <v>0</v>
      </c>
      <c r="G9539" s="30">
        <f t="shared" ref="G9539:G9556" si="1095">E9539-E9539*F9539</f>
        <v>0</v>
      </c>
      <c r="H9539" s="63">
        <f t="shared" ref="H9539:H9556" si="1096">D9539/1.08</f>
        <v>73430.555555555547</v>
      </c>
      <c r="I9539" s="63"/>
      <c r="J9539" s="59">
        <f>H9539*C9540</f>
        <v>0</v>
      </c>
    </row>
    <row r="9540" spans="1:10">
      <c r="A9540" s="144">
        <v>2</v>
      </c>
      <c r="B9540" s="145" t="s">
        <v>25</v>
      </c>
      <c r="C9540" s="32"/>
      <c r="D9540" s="147">
        <v>128591</v>
      </c>
      <c r="E9540" s="28">
        <f t="shared" si="1094"/>
        <v>0</v>
      </c>
      <c r="F9540" s="29">
        <v>0</v>
      </c>
      <c r="G9540" s="30">
        <f t="shared" si="1095"/>
        <v>0</v>
      </c>
      <c r="H9540" s="63">
        <f t="shared" si="1096"/>
        <v>119065.74074074073</v>
      </c>
      <c r="I9540" s="63"/>
      <c r="J9540" s="59"/>
    </row>
    <row r="9541" spans="1:10">
      <c r="A9541" s="144">
        <v>3</v>
      </c>
      <c r="B9541" s="145" t="s">
        <v>26</v>
      </c>
      <c r="C9541" s="34"/>
      <c r="D9541" s="146">
        <v>60043</v>
      </c>
      <c r="E9541" s="28">
        <f t="shared" si="1094"/>
        <v>0</v>
      </c>
      <c r="F9541" s="29">
        <v>0</v>
      </c>
      <c r="G9541" s="30">
        <f t="shared" si="1095"/>
        <v>0</v>
      </c>
      <c r="H9541" s="63">
        <f t="shared" si="1096"/>
        <v>55595.370370370365</v>
      </c>
      <c r="I9541" s="63"/>
      <c r="J9541" s="59"/>
    </row>
    <row r="9542" spans="1:10">
      <c r="A9542" s="144">
        <v>4</v>
      </c>
      <c r="B9542" s="145" t="s">
        <v>27</v>
      </c>
      <c r="C9542" s="106"/>
      <c r="D9542" s="146">
        <v>115781</v>
      </c>
      <c r="E9542" s="28">
        <f t="shared" si="1094"/>
        <v>0</v>
      </c>
      <c r="F9542" s="29">
        <v>0</v>
      </c>
      <c r="G9542" s="30">
        <f t="shared" si="1095"/>
        <v>0</v>
      </c>
      <c r="H9542" s="63">
        <f t="shared" si="1096"/>
        <v>107204.62962962962</v>
      </c>
      <c r="I9542" s="63"/>
      <c r="J9542" s="59"/>
    </row>
    <row r="9543" spans="1:10">
      <c r="A9543" s="144">
        <v>5</v>
      </c>
      <c r="B9543" s="145" t="s">
        <v>28</v>
      </c>
      <c r="C9543" s="32"/>
      <c r="D9543" s="146">
        <v>119943</v>
      </c>
      <c r="E9543" s="28">
        <f t="shared" si="1094"/>
        <v>0</v>
      </c>
      <c r="F9543" s="124">
        <v>0</v>
      </c>
      <c r="G9543" s="30">
        <f t="shared" si="1095"/>
        <v>0</v>
      </c>
      <c r="H9543" s="63">
        <f t="shared" si="1096"/>
        <v>111058.33333333333</v>
      </c>
      <c r="I9543" s="63"/>
      <c r="J9543" s="59"/>
    </row>
    <row r="9544" spans="1:10">
      <c r="A9544" s="144">
        <v>6</v>
      </c>
      <c r="B9544" s="145" t="s">
        <v>29</v>
      </c>
      <c r="C9544" s="26"/>
      <c r="D9544" s="146">
        <v>94810</v>
      </c>
      <c r="E9544" s="28">
        <f t="shared" si="1094"/>
        <v>0</v>
      </c>
      <c r="F9544" s="29">
        <v>0</v>
      </c>
      <c r="G9544" s="30">
        <f t="shared" si="1095"/>
        <v>0</v>
      </c>
      <c r="H9544" s="63">
        <f t="shared" si="1096"/>
        <v>87787.037037037036</v>
      </c>
      <c r="I9544" s="63"/>
      <c r="J9544" s="59"/>
    </row>
    <row r="9545" spans="1:10">
      <c r="A9545" s="144">
        <v>7</v>
      </c>
      <c r="B9545" s="145" t="s">
        <v>30</v>
      </c>
      <c r="C9545" s="34"/>
      <c r="D9545" s="146">
        <v>141396</v>
      </c>
      <c r="E9545" s="28">
        <f t="shared" si="1094"/>
        <v>0</v>
      </c>
      <c r="F9545" s="29">
        <v>0</v>
      </c>
      <c r="G9545" s="30">
        <f t="shared" si="1095"/>
        <v>0</v>
      </c>
      <c r="H9545" s="63">
        <f t="shared" si="1096"/>
        <v>130922.22222222222</v>
      </c>
      <c r="I9545" s="63"/>
      <c r="J9545" s="59"/>
    </row>
    <row r="9546" spans="1:10">
      <c r="A9546" s="144">
        <v>8</v>
      </c>
      <c r="B9546" s="145" t="s">
        <v>31</v>
      </c>
      <c r="C9546" s="26"/>
      <c r="D9546" s="146">
        <v>232931</v>
      </c>
      <c r="E9546" s="28">
        <f t="shared" si="1094"/>
        <v>0</v>
      </c>
      <c r="F9546" s="29">
        <v>0</v>
      </c>
      <c r="G9546" s="30">
        <f t="shared" si="1095"/>
        <v>0</v>
      </c>
      <c r="H9546" s="63">
        <f t="shared" si="1096"/>
        <v>215676.85185185182</v>
      </c>
      <c r="I9546" s="63"/>
      <c r="J9546" s="59"/>
    </row>
    <row r="9547" spans="1:10">
      <c r="A9547" s="144">
        <v>9</v>
      </c>
      <c r="B9547" s="148" t="s">
        <v>32</v>
      </c>
      <c r="C9547" s="26"/>
      <c r="D9547" s="146">
        <v>101534</v>
      </c>
      <c r="E9547" s="28">
        <f t="shared" si="1094"/>
        <v>0</v>
      </c>
      <c r="F9547" s="29">
        <v>0</v>
      </c>
      <c r="G9547" s="30">
        <f t="shared" si="1095"/>
        <v>0</v>
      </c>
      <c r="H9547" s="63">
        <f t="shared" si="1096"/>
        <v>94012.962962962964</v>
      </c>
      <c r="I9547" s="63"/>
      <c r="J9547" s="59"/>
    </row>
    <row r="9548" spans="1:10">
      <c r="A9548" s="144">
        <v>10</v>
      </c>
      <c r="B9548" s="148" t="s">
        <v>33</v>
      </c>
      <c r="C9548" s="37"/>
      <c r="D9548" s="147">
        <v>110148</v>
      </c>
      <c r="E9548" s="28">
        <f t="shared" si="1094"/>
        <v>0</v>
      </c>
      <c r="F9548" s="29">
        <v>0</v>
      </c>
      <c r="G9548" s="30">
        <f t="shared" si="1095"/>
        <v>0</v>
      </c>
      <c r="H9548" s="63">
        <f t="shared" si="1096"/>
        <v>101988.88888888888</v>
      </c>
      <c r="I9548" s="63"/>
      <c r="J9548" s="59"/>
    </row>
    <row r="9549" spans="1:10">
      <c r="A9549" s="144">
        <v>11</v>
      </c>
      <c r="B9549" s="145" t="s">
        <v>34</v>
      </c>
      <c r="C9549" s="37"/>
      <c r="D9549" s="146">
        <v>54198</v>
      </c>
      <c r="E9549" s="28">
        <f t="shared" si="1094"/>
        <v>0</v>
      </c>
      <c r="F9549" s="29">
        <v>0</v>
      </c>
      <c r="G9549" s="30">
        <f t="shared" si="1095"/>
        <v>0</v>
      </c>
      <c r="H9549" s="63">
        <f t="shared" si="1096"/>
        <v>50183.333333333328</v>
      </c>
      <c r="I9549" s="63"/>
      <c r="J9549" s="59">
        <f t="shared" ref="J9549:J9555" si="1097">H9549*C9550</f>
        <v>250916.66666666663</v>
      </c>
    </row>
    <row r="9550" spans="1:10">
      <c r="A9550" s="144">
        <v>12</v>
      </c>
      <c r="B9550" s="145" t="s">
        <v>35</v>
      </c>
      <c r="C9550" s="37">
        <v>5</v>
      </c>
      <c r="D9550" s="146">
        <v>49680</v>
      </c>
      <c r="E9550" s="28">
        <f t="shared" si="1094"/>
        <v>248400</v>
      </c>
      <c r="F9550" s="29">
        <v>0</v>
      </c>
      <c r="G9550" s="30">
        <f t="shared" si="1095"/>
        <v>248400</v>
      </c>
      <c r="H9550" s="63">
        <f t="shared" si="1096"/>
        <v>46000</v>
      </c>
      <c r="I9550" s="63"/>
      <c r="J9550" s="59">
        <f t="shared" si="1097"/>
        <v>0</v>
      </c>
    </row>
    <row r="9551" spans="1:10">
      <c r="A9551" s="144">
        <v>13</v>
      </c>
      <c r="B9551" s="145" t="s">
        <v>36</v>
      </c>
      <c r="C9551" s="37"/>
      <c r="D9551" s="149">
        <v>64152</v>
      </c>
      <c r="E9551" s="28">
        <f t="shared" si="1094"/>
        <v>0</v>
      </c>
      <c r="F9551" s="29">
        <v>0</v>
      </c>
      <c r="G9551" s="30">
        <f t="shared" si="1095"/>
        <v>0</v>
      </c>
      <c r="H9551" s="63">
        <f t="shared" si="1096"/>
        <v>59399.999999999993</v>
      </c>
      <c r="I9551" s="63"/>
      <c r="J9551" s="59">
        <f t="shared" si="1097"/>
        <v>0</v>
      </c>
    </row>
    <row r="9552" spans="1:10">
      <c r="A9552" s="144">
        <v>14</v>
      </c>
      <c r="B9552" s="145" t="s">
        <v>37</v>
      </c>
      <c r="C9552" s="37"/>
      <c r="D9552" s="149">
        <v>65934</v>
      </c>
      <c r="E9552" s="28">
        <f t="shared" si="1094"/>
        <v>0</v>
      </c>
      <c r="F9552" s="29">
        <v>0</v>
      </c>
      <c r="G9552" s="30">
        <f t="shared" si="1095"/>
        <v>0</v>
      </c>
      <c r="H9552" s="63">
        <f t="shared" si="1096"/>
        <v>61049.999999999993</v>
      </c>
      <c r="I9552" s="63"/>
      <c r="J9552" s="59">
        <f t="shared" si="1097"/>
        <v>0</v>
      </c>
    </row>
    <row r="9553" spans="1:10">
      <c r="A9553" s="144">
        <v>15</v>
      </c>
      <c r="B9553" s="145" t="s">
        <v>38</v>
      </c>
      <c r="C9553" s="37"/>
      <c r="D9553" s="149">
        <v>76626</v>
      </c>
      <c r="E9553" s="28">
        <f t="shared" si="1094"/>
        <v>0</v>
      </c>
      <c r="F9553" s="124">
        <v>0</v>
      </c>
      <c r="G9553" s="30">
        <f t="shared" si="1095"/>
        <v>0</v>
      </c>
      <c r="H9553" s="63">
        <f t="shared" si="1096"/>
        <v>70950</v>
      </c>
      <c r="I9553" s="63"/>
      <c r="J9553" s="59">
        <f t="shared" si="1097"/>
        <v>0</v>
      </c>
    </row>
    <row r="9554" spans="1:10">
      <c r="A9554" s="144">
        <v>16</v>
      </c>
      <c r="B9554" s="145" t="s">
        <v>39</v>
      </c>
      <c r="C9554" s="37"/>
      <c r="D9554" s="149">
        <v>80190</v>
      </c>
      <c r="E9554" s="28">
        <f t="shared" si="1094"/>
        <v>0</v>
      </c>
      <c r="F9554" s="29">
        <v>0</v>
      </c>
      <c r="G9554" s="30">
        <f t="shared" si="1095"/>
        <v>0</v>
      </c>
      <c r="H9554" s="63">
        <f t="shared" si="1096"/>
        <v>74250</v>
      </c>
      <c r="I9554" s="63"/>
      <c r="J9554" s="59">
        <f t="shared" si="1097"/>
        <v>0</v>
      </c>
    </row>
    <row r="9555" spans="1:10">
      <c r="A9555" s="144">
        <v>17</v>
      </c>
      <c r="B9555" s="145" t="s">
        <v>40</v>
      </c>
      <c r="C9555" s="37"/>
      <c r="D9555" s="149">
        <v>113832</v>
      </c>
      <c r="E9555" s="28">
        <f t="shared" si="1094"/>
        <v>0</v>
      </c>
      <c r="F9555" s="29">
        <v>0</v>
      </c>
      <c r="G9555" s="30">
        <f t="shared" si="1095"/>
        <v>0</v>
      </c>
      <c r="H9555" s="63">
        <f t="shared" si="1096"/>
        <v>105400</v>
      </c>
      <c r="I9555" s="63"/>
      <c r="J9555" s="59">
        <f t="shared" si="1097"/>
        <v>0</v>
      </c>
    </row>
    <row r="9556" spans="1:10" ht="17.25">
      <c r="A9556" s="144">
        <v>18</v>
      </c>
      <c r="B9556" s="145" t="s">
        <v>41</v>
      </c>
      <c r="C9556" s="37"/>
      <c r="D9556" s="150">
        <v>98010</v>
      </c>
      <c r="E9556" s="28">
        <f t="shared" si="1094"/>
        <v>0</v>
      </c>
      <c r="F9556" s="29">
        <v>0</v>
      </c>
      <c r="G9556" s="30">
        <f t="shared" si="1095"/>
        <v>0</v>
      </c>
      <c r="H9556" s="63">
        <f t="shared" si="1096"/>
        <v>90750</v>
      </c>
      <c r="I9556" s="45"/>
      <c r="J9556" s="64"/>
    </row>
    <row r="9557" spans="1:10" ht="31.5">
      <c r="A9557" s="40"/>
      <c r="B9557" s="41" t="s">
        <v>42</v>
      </c>
      <c r="C9557" s="42">
        <f>SUM(C9539:C9556)</f>
        <v>5</v>
      </c>
      <c r="D9557" s="42"/>
      <c r="E9557" s="43">
        <f>SUM(E9539:E9556)</f>
        <v>248400</v>
      </c>
      <c r="F9557" s="43"/>
      <c r="G9557" s="44">
        <f>SUM(G9539:G9556)</f>
        <v>248400</v>
      </c>
      <c r="H9557" s="5"/>
      <c r="I9557" s="5"/>
      <c r="J9557" s="75">
        <f>J9556*0.08</f>
        <v>0</v>
      </c>
    </row>
    <row r="9558" spans="1:10" ht="31.5">
      <c r="A9558" s="46"/>
      <c r="B9558" s="47"/>
      <c r="C9558" s="48"/>
      <c r="D9558" s="48"/>
      <c r="E9558" s="49"/>
      <c r="F9558" s="49"/>
      <c r="G9558" s="151"/>
      <c r="H9558" s="6"/>
      <c r="I9558" s="6"/>
      <c r="J9558" s="76">
        <f>SUM(J9556:J9557)</f>
        <v>0</v>
      </c>
    </row>
    <row r="9559" spans="1:10" ht="18">
      <c r="A9559" s="283" t="s">
        <v>43</v>
      </c>
      <c r="B9559" s="283"/>
      <c r="C9559" s="284" t="s">
        <v>44</v>
      </c>
      <c r="D9559" s="284"/>
      <c r="E9559" s="54"/>
      <c r="F9559" s="54"/>
      <c r="G9559" s="55" t="s">
        <v>45</v>
      </c>
      <c r="H9559" s="141"/>
      <c r="I9559" s="141"/>
      <c r="J9559" s="141"/>
    </row>
    <row r="9563" spans="1:10" ht="15.75">
      <c r="A9563" s="279" t="s">
        <v>0</v>
      </c>
      <c r="B9563" s="279"/>
      <c r="C9563" s="279"/>
      <c r="D9563" s="279"/>
      <c r="E9563" s="279"/>
      <c r="F9563" s="279"/>
      <c r="G9563" s="279"/>
      <c r="H9563" s="141"/>
      <c r="I9563" s="141"/>
      <c r="J9563" s="141"/>
    </row>
    <row r="9564" spans="1:10" ht="15.75">
      <c r="A9564" s="279" t="s">
        <v>1</v>
      </c>
      <c r="B9564" s="279"/>
      <c r="C9564" s="279"/>
      <c r="D9564" s="279"/>
      <c r="E9564" s="279"/>
      <c r="F9564" s="279"/>
      <c r="G9564" s="279"/>
      <c r="H9564" s="1"/>
      <c r="I9564" s="1"/>
      <c r="J9564" s="71"/>
    </row>
    <row r="9565" spans="1:10" ht="15.75">
      <c r="A9565" s="279" t="s">
        <v>2</v>
      </c>
      <c r="B9565" s="279"/>
      <c r="C9565" s="279"/>
      <c r="D9565" s="279"/>
      <c r="E9565" s="279"/>
      <c r="F9565" s="279"/>
      <c r="G9565" s="279"/>
      <c r="H9565" s="1"/>
      <c r="I9565" s="1"/>
      <c r="J9565" s="71"/>
    </row>
    <row r="9566" spans="1:10" ht="15.75">
      <c r="A9566" s="279" t="s">
        <v>4</v>
      </c>
      <c r="B9566" s="279"/>
      <c r="C9566" s="279"/>
      <c r="D9566" s="279"/>
      <c r="E9566" s="279"/>
      <c r="F9566" s="279"/>
      <c r="G9566" s="279"/>
      <c r="H9566" s="1"/>
      <c r="I9566" s="1"/>
      <c r="J9566" s="71"/>
    </row>
    <row r="9567" spans="1:10" ht="27">
      <c r="A9567" s="280" t="s">
        <v>6</v>
      </c>
      <c r="B9567" s="280"/>
      <c r="C9567" s="280"/>
      <c r="D9567" s="280"/>
      <c r="E9567" s="280"/>
      <c r="F9567" s="280"/>
      <c r="G9567" s="280"/>
      <c r="H9567" s="2"/>
      <c r="I9567" s="2"/>
      <c r="J9567" s="72"/>
    </row>
    <row r="9568" spans="1:10" ht="27">
      <c r="A9568" s="142"/>
      <c r="B9568" s="142"/>
      <c r="C9568" s="281" t="s">
        <v>1247</v>
      </c>
      <c r="D9568" s="281"/>
      <c r="E9568" s="281"/>
      <c r="F9568" s="281"/>
      <c r="G9568" s="281"/>
      <c r="H9568" s="68"/>
      <c r="I9568" s="68"/>
      <c r="J9568" s="71"/>
    </row>
    <row r="9569" spans="1:10" ht="15.75">
      <c r="A9569" s="11" t="s">
        <v>358</v>
      </c>
      <c r="B9569" s="12">
        <v>4138548565</v>
      </c>
      <c r="C9569" s="143"/>
      <c r="D9569" s="286"/>
      <c r="E9569" s="286"/>
      <c r="F9569" s="286"/>
      <c r="G9569" s="286"/>
      <c r="H9569" s="69" t="s">
        <v>161</v>
      </c>
      <c r="I9569" s="69"/>
      <c r="J9569" s="73"/>
    </row>
    <row r="9570" spans="1:10" ht="15.75">
      <c r="A9570" s="11" t="s">
        <v>9</v>
      </c>
      <c r="B9570" s="286" t="s">
        <v>1248</v>
      </c>
      <c r="C9570" s="286"/>
      <c r="D9570" s="286"/>
      <c r="E9570" s="16"/>
      <c r="F9570" s="11"/>
      <c r="G9570" s="16"/>
      <c r="H9570" s="1"/>
      <c r="I9570" s="1"/>
      <c r="J9570" s="71"/>
    </row>
    <row r="9571" spans="1:10" ht="15.75">
      <c r="A9571" s="11" t="s">
        <v>11</v>
      </c>
      <c r="B9571" s="289" t="s">
        <v>726</v>
      </c>
      <c r="C9571" s="289"/>
      <c r="D9571" s="289"/>
      <c r="E9571" s="289"/>
      <c r="F9571" s="258"/>
      <c r="G9571" s="19"/>
      <c r="H9571" s="1"/>
      <c r="I9571" s="1"/>
      <c r="J9571" s="71"/>
    </row>
    <row r="9572" spans="1:10" ht="15.75">
      <c r="A9572" s="21" t="s">
        <v>14</v>
      </c>
      <c r="B9572" s="21" t="s">
        <v>16</v>
      </c>
      <c r="C9572" s="21"/>
      <c r="D9572" s="22" t="s">
        <v>18</v>
      </c>
      <c r="E9572" s="23" t="s">
        <v>19</v>
      </c>
      <c r="F9572" s="23" t="s">
        <v>20</v>
      </c>
      <c r="G9572" s="21" t="s">
        <v>21</v>
      </c>
      <c r="H9572" s="63"/>
      <c r="I9572" s="63"/>
      <c r="J9572" s="59">
        <f>H9572*C9573</f>
        <v>0</v>
      </c>
    </row>
    <row r="9573" spans="1:10">
      <c r="A9573" s="144">
        <v>1</v>
      </c>
      <c r="B9573" s="145" t="s">
        <v>23</v>
      </c>
      <c r="C9573" s="26">
        <v>15</v>
      </c>
      <c r="D9573" s="146">
        <v>79305</v>
      </c>
      <c r="E9573" s="28">
        <f t="shared" ref="E9573:E9590" si="1098">D9573*C9573</f>
        <v>1189575</v>
      </c>
      <c r="F9573" s="29">
        <v>0</v>
      </c>
      <c r="G9573" s="30">
        <f t="shared" ref="G9573:G9590" si="1099">E9573-E9573*F9573</f>
        <v>1189575</v>
      </c>
      <c r="H9573" s="63">
        <f t="shared" ref="H9573:H9590" si="1100">D9573/1.08</f>
        <v>73430.555555555547</v>
      </c>
      <c r="I9573" s="63"/>
      <c r="J9573" s="59">
        <f>H9573*C9574</f>
        <v>0</v>
      </c>
    </row>
    <row r="9574" spans="1:10">
      <c r="A9574" s="144">
        <v>2</v>
      </c>
      <c r="B9574" s="145" t="s">
        <v>25</v>
      </c>
      <c r="C9574" s="32"/>
      <c r="D9574" s="147">
        <v>128591</v>
      </c>
      <c r="E9574" s="28">
        <f t="shared" si="1098"/>
        <v>0</v>
      </c>
      <c r="F9574" s="29">
        <v>0</v>
      </c>
      <c r="G9574" s="30">
        <f t="shared" si="1099"/>
        <v>0</v>
      </c>
      <c r="H9574" s="63">
        <f t="shared" si="1100"/>
        <v>119065.74074074073</v>
      </c>
      <c r="I9574" s="63"/>
      <c r="J9574" s="59"/>
    </row>
    <row r="9575" spans="1:10">
      <c r="A9575" s="144">
        <v>3</v>
      </c>
      <c r="B9575" s="145" t="s">
        <v>26</v>
      </c>
      <c r="C9575" s="34"/>
      <c r="D9575" s="146">
        <v>60043</v>
      </c>
      <c r="E9575" s="28">
        <f t="shared" si="1098"/>
        <v>0</v>
      </c>
      <c r="F9575" s="29">
        <v>0</v>
      </c>
      <c r="G9575" s="30">
        <f t="shared" si="1099"/>
        <v>0</v>
      </c>
      <c r="H9575" s="63">
        <f t="shared" si="1100"/>
        <v>55595.370370370365</v>
      </c>
      <c r="I9575" s="63"/>
      <c r="J9575" s="59"/>
    </row>
    <row r="9576" spans="1:10">
      <c r="A9576" s="144">
        <v>4</v>
      </c>
      <c r="B9576" s="145" t="s">
        <v>27</v>
      </c>
      <c r="C9576" s="106"/>
      <c r="D9576" s="146">
        <v>115781</v>
      </c>
      <c r="E9576" s="28">
        <f t="shared" si="1098"/>
        <v>0</v>
      </c>
      <c r="F9576" s="29">
        <v>0</v>
      </c>
      <c r="G9576" s="30">
        <f t="shared" si="1099"/>
        <v>0</v>
      </c>
      <c r="H9576" s="63">
        <f t="shared" si="1100"/>
        <v>107204.62962962962</v>
      </c>
      <c r="I9576" s="63"/>
      <c r="J9576" s="59"/>
    </row>
    <row r="9577" spans="1:10">
      <c r="A9577" s="144">
        <v>5</v>
      </c>
      <c r="B9577" s="145" t="s">
        <v>28</v>
      </c>
      <c r="C9577" s="32">
        <v>10</v>
      </c>
      <c r="D9577" s="146">
        <v>119943</v>
      </c>
      <c r="E9577" s="28">
        <f t="shared" si="1098"/>
        <v>1199430</v>
      </c>
      <c r="F9577" s="124">
        <v>0</v>
      </c>
      <c r="G9577" s="30">
        <f t="shared" si="1099"/>
        <v>1199430</v>
      </c>
      <c r="H9577" s="63">
        <f t="shared" si="1100"/>
        <v>111058.33333333333</v>
      </c>
      <c r="I9577" s="63"/>
      <c r="J9577" s="59"/>
    </row>
    <row r="9578" spans="1:10">
      <c r="A9578" s="144">
        <v>6</v>
      </c>
      <c r="B9578" s="145" t="s">
        <v>29</v>
      </c>
      <c r="C9578" s="26"/>
      <c r="D9578" s="146">
        <v>94810</v>
      </c>
      <c r="E9578" s="28">
        <f t="shared" si="1098"/>
        <v>0</v>
      </c>
      <c r="F9578" s="29">
        <v>0</v>
      </c>
      <c r="G9578" s="30">
        <f t="shared" si="1099"/>
        <v>0</v>
      </c>
      <c r="H9578" s="63">
        <f t="shared" si="1100"/>
        <v>87787.037037037036</v>
      </c>
      <c r="I9578" s="63"/>
      <c r="J9578" s="59"/>
    </row>
    <row r="9579" spans="1:10">
      <c r="A9579" s="144">
        <v>7</v>
      </c>
      <c r="B9579" s="145" t="s">
        <v>30</v>
      </c>
      <c r="C9579" s="34"/>
      <c r="D9579" s="146">
        <v>141396</v>
      </c>
      <c r="E9579" s="28">
        <f t="shared" si="1098"/>
        <v>0</v>
      </c>
      <c r="F9579" s="29">
        <v>0</v>
      </c>
      <c r="G9579" s="30">
        <f t="shared" si="1099"/>
        <v>0</v>
      </c>
      <c r="H9579" s="63">
        <f t="shared" si="1100"/>
        <v>130922.22222222222</v>
      </c>
      <c r="I9579" s="63"/>
      <c r="J9579" s="59"/>
    </row>
    <row r="9580" spans="1:10">
      <c r="A9580" s="144">
        <v>8</v>
      </c>
      <c r="B9580" s="145" t="s">
        <v>31</v>
      </c>
      <c r="C9580" s="26"/>
      <c r="D9580" s="146">
        <v>232931</v>
      </c>
      <c r="E9580" s="28">
        <f t="shared" si="1098"/>
        <v>0</v>
      </c>
      <c r="F9580" s="29">
        <v>0</v>
      </c>
      <c r="G9580" s="30">
        <f t="shared" si="1099"/>
        <v>0</v>
      </c>
      <c r="H9580" s="63">
        <f t="shared" si="1100"/>
        <v>215676.85185185182</v>
      </c>
      <c r="I9580" s="63"/>
      <c r="J9580" s="59"/>
    </row>
    <row r="9581" spans="1:10">
      <c r="A9581" s="144">
        <v>9</v>
      </c>
      <c r="B9581" s="148" t="s">
        <v>32</v>
      </c>
      <c r="C9581" s="26"/>
      <c r="D9581" s="146">
        <v>101534</v>
      </c>
      <c r="E9581" s="28">
        <f t="shared" si="1098"/>
        <v>0</v>
      </c>
      <c r="F9581" s="29">
        <v>0</v>
      </c>
      <c r="G9581" s="30">
        <f t="shared" si="1099"/>
        <v>0</v>
      </c>
      <c r="H9581" s="63">
        <f t="shared" si="1100"/>
        <v>94012.962962962964</v>
      </c>
      <c r="I9581" s="63"/>
      <c r="J9581" s="59"/>
    </row>
    <row r="9582" spans="1:10">
      <c r="A9582" s="144">
        <v>10</v>
      </c>
      <c r="B9582" s="148" t="s">
        <v>33</v>
      </c>
      <c r="C9582" s="37"/>
      <c r="D9582" s="147">
        <v>110148</v>
      </c>
      <c r="E9582" s="28">
        <f t="shared" si="1098"/>
        <v>0</v>
      </c>
      <c r="F9582" s="29">
        <v>0</v>
      </c>
      <c r="G9582" s="30">
        <f t="shared" si="1099"/>
        <v>0</v>
      </c>
      <c r="H9582" s="63">
        <f t="shared" si="1100"/>
        <v>101988.88888888888</v>
      </c>
      <c r="I9582" s="63"/>
      <c r="J9582" s="59"/>
    </row>
    <row r="9583" spans="1:10">
      <c r="A9583" s="144">
        <v>11</v>
      </c>
      <c r="B9583" s="145" t="s">
        <v>34</v>
      </c>
      <c r="C9583" s="37">
        <v>10</v>
      </c>
      <c r="D9583" s="146">
        <v>54198</v>
      </c>
      <c r="E9583" s="28">
        <f t="shared" si="1098"/>
        <v>541980</v>
      </c>
      <c r="F9583" s="29">
        <v>0</v>
      </c>
      <c r="G9583" s="30">
        <f t="shared" si="1099"/>
        <v>541980</v>
      </c>
      <c r="H9583" s="63">
        <f t="shared" si="1100"/>
        <v>50183.333333333328</v>
      </c>
      <c r="I9583" s="63"/>
      <c r="J9583" s="59">
        <f t="shared" ref="J9583:J9589" si="1101">H9583*C9584</f>
        <v>250916.66666666663</v>
      </c>
    </row>
    <row r="9584" spans="1:10">
      <c r="A9584" s="144">
        <v>12</v>
      </c>
      <c r="B9584" s="145" t="s">
        <v>35</v>
      </c>
      <c r="C9584" s="37">
        <v>5</v>
      </c>
      <c r="D9584" s="146">
        <v>49680</v>
      </c>
      <c r="E9584" s="28">
        <f t="shared" si="1098"/>
        <v>248400</v>
      </c>
      <c r="F9584" s="29">
        <v>0</v>
      </c>
      <c r="G9584" s="30">
        <f t="shared" si="1099"/>
        <v>248400</v>
      </c>
      <c r="H9584" s="63">
        <f t="shared" si="1100"/>
        <v>46000</v>
      </c>
      <c r="I9584" s="63"/>
      <c r="J9584" s="59">
        <f t="shared" si="1101"/>
        <v>138000</v>
      </c>
    </row>
    <row r="9585" spans="1:10">
      <c r="A9585" s="144">
        <v>13</v>
      </c>
      <c r="B9585" s="145" t="s">
        <v>36</v>
      </c>
      <c r="C9585" s="37">
        <v>3</v>
      </c>
      <c r="D9585" s="149">
        <v>64152</v>
      </c>
      <c r="E9585" s="28">
        <f t="shared" si="1098"/>
        <v>192456</v>
      </c>
      <c r="F9585" s="29">
        <v>0</v>
      </c>
      <c r="G9585" s="30">
        <f t="shared" si="1099"/>
        <v>192456</v>
      </c>
      <c r="H9585" s="63">
        <f t="shared" si="1100"/>
        <v>59399.999999999993</v>
      </c>
      <c r="I9585" s="63"/>
      <c r="J9585" s="59">
        <f t="shared" si="1101"/>
        <v>0</v>
      </c>
    </row>
    <row r="9586" spans="1:10">
      <c r="A9586" s="144">
        <v>14</v>
      </c>
      <c r="B9586" s="145" t="s">
        <v>37</v>
      </c>
      <c r="C9586" s="37"/>
      <c r="D9586" s="149">
        <v>65934</v>
      </c>
      <c r="E9586" s="28">
        <f t="shared" si="1098"/>
        <v>0</v>
      </c>
      <c r="F9586" s="29">
        <v>0</v>
      </c>
      <c r="G9586" s="30">
        <f t="shared" si="1099"/>
        <v>0</v>
      </c>
      <c r="H9586" s="63">
        <f t="shared" si="1100"/>
        <v>61049.999999999993</v>
      </c>
      <c r="I9586" s="63"/>
      <c r="J9586" s="59">
        <f t="shared" si="1101"/>
        <v>0</v>
      </c>
    </row>
    <row r="9587" spans="1:10">
      <c r="A9587" s="144">
        <v>15</v>
      </c>
      <c r="B9587" s="145" t="s">
        <v>38</v>
      </c>
      <c r="C9587" s="37"/>
      <c r="D9587" s="149">
        <v>76626</v>
      </c>
      <c r="E9587" s="28">
        <f t="shared" si="1098"/>
        <v>0</v>
      </c>
      <c r="F9587" s="124">
        <v>0</v>
      </c>
      <c r="G9587" s="30">
        <f t="shared" si="1099"/>
        <v>0</v>
      </c>
      <c r="H9587" s="63">
        <f t="shared" si="1100"/>
        <v>70950</v>
      </c>
      <c r="I9587" s="63"/>
      <c r="J9587" s="59">
        <f t="shared" si="1101"/>
        <v>141900</v>
      </c>
    </row>
    <row r="9588" spans="1:10">
      <c r="A9588" s="144">
        <v>16</v>
      </c>
      <c r="B9588" s="145" t="s">
        <v>39</v>
      </c>
      <c r="C9588" s="37">
        <v>2</v>
      </c>
      <c r="D9588" s="149">
        <v>80190</v>
      </c>
      <c r="E9588" s="28">
        <f t="shared" si="1098"/>
        <v>160380</v>
      </c>
      <c r="F9588" s="29">
        <v>0</v>
      </c>
      <c r="G9588" s="30">
        <f t="shared" si="1099"/>
        <v>160380</v>
      </c>
      <c r="H9588" s="63">
        <f t="shared" si="1100"/>
        <v>74250</v>
      </c>
      <c r="I9588" s="63"/>
      <c r="J9588" s="59">
        <f t="shared" si="1101"/>
        <v>0</v>
      </c>
    </row>
    <row r="9589" spans="1:10">
      <c r="A9589" s="144">
        <v>17</v>
      </c>
      <c r="B9589" s="145" t="s">
        <v>40</v>
      </c>
      <c r="C9589" s="37"/>
      <c r="D9589" s="149">
        <v>113832</v>
      </c>
      <c r="E9589" s="28">
        <f t="shared" si="1098"/>
        <v>0</v>
      </c>
      <c r="F9589" s="29">
        <v>0</v>
      </c>
      <c r="G9589" s="30">
        <f t="shared" si="1099"/>
        <v>0</v>
      </c>
      <c r="H9589" s="63">
        <f t="shared" si="1100"/>
        <v>105400</v>
      </c>
      <c r="I9589" s="63"/>
      <c r="J9589" s="59">
        <f t="shared" si="1101"/>
        <v>0</v>
      </c>
    </row>
    <row r="9590" spans="1:10" ht="17.25">
      <c r="A9590" s="144">
        <v>18</v>
      </c>
      <c r="B9590" s="145" t="s">
        <v>41</v>
      </c>
      <c r="C9590" s="37"/>
      <c r="D9590" s="150">
        <v>98010</v>
      </c>
      <c r="E9590" s="28">
        <f t="shared" si="1098"/>
        <v>0</v>
      </c>
      <c r="F9590" s="29">
        <v>0</v>
      </c>
      <c r="G9590" s="30">
        <f t="shared" si="1099"/>
        <v>0</v>
      </c>
      <c r="H9590" s="63">
        <f t="shared" si="1100"/>
        <v>90750</v>
      </c>
      <c r="I9590" s="45"/>
      <c r="J9590" s="64"/>
    </row>
    <row r="9591" spans="1:10" ht="31.5">
      <c r="A9591" s="40"/>
      <c r="B9591" s="41" t="s">
        <v>42</v>
      </c>
      <c r="C9591" s="42">
        <f>SUM(C9573:C9590)</f>
        <v>45</v>
      </c>
      <c r="D9591" s="42"/>
      <c r="E9591" s="43">
        <f>SUM(E9573:E9590)</f>
        <v>3532221</v>
      </c>
      <c r="F9591" s="43"/>
      <c r="G9591" s="44">
        <f>SUM(G9573:G9590)</f>
        <v>3532221</v>
      </c>
      <c r="H9591" s="5"/>
      <c r="I9591" s="5"/>
      <c r="J9591" s="75">
        <f>J9590*0.08</f>
        <v>0</v>
      </c>
    </row>
    <row r="9592" spans="1:10" ht="31.5">
      <c r="A9592" s="46"/>
      <c r="B9592" s="47"/>
      <c r="C9592" s="48"/>
      <c r="D9592" s="48"/>
      <c r="E9592" s="49"/>
      <c r="F9592" s="49"/>
      <c r="G9592" s="151"/>
      <c r="H9592" s="6"/>
      <c r="I9592" s="6"/>
      <c r="J9592" s="76">
        <f>SUM(J9590:J9591)</f>
        <v>0</v>
      </c>
    </row>
    <row r="9593" spans="1:10" ht="18">
      <c r="A9593" s="283" t="s">
        <v>43</v>
      </c>
      <c r="B9593" s="283"/>
      <c r="C9593" s="284" t="s">
        <v>44</v>
      </c>
      <c r="D9593" s="284"/>
      <c r="E9593" s="54"/>
      <c r="F9593" s="54"/>
      <c r="G9593" s="55" t="s">
        <v>45</v>
      </c>
      <c r="H9593" s="141"/>
      <c r="I9593" s="141"/>
      <c r="J9593" s="141"/>
    </row>
    <row r="9598" spans="1:10" ht="15.75">
      <c r="A9598" s="279" t="s">
        <v>0</v>
      </c>
      <c r="B9598" s="279"/>
      <c r="C9598" s="279"/>
      <c r="D9598" s="279"/>
      <c r="E9598" s="279"/>
      <c r="F9598" s="279"/>
      <c r="G9598" s="279"/>
      <c r="H9598" s="141"/>
      <c r="I9598" s="141"/>
      <c r="J9598" s="141"/>
    </row>
    <row r="9599" spans="1:10" ht="15.75">
      <c r="A9599" s="279" t="s">
        <v>1</v>
      </c>
      <c r="B9599" s="279"/>
      <c r="C9599" s="279"/>
      <c r="D9599" s="279"/>
      <c r="E9599" s="279"/>
      <c r="F9599" s="279"/>
      <c r="G9599" s="279"/>
      <c r="H9599" s="1" t="s">
        <v>1301</v>
      </c>
      <c r="I9599" s="1"/>
      <c r="J9599" s="71"/>
    </row>
    <row r="9600" spans="1:10" ht="15.75">
      <c r="A9600" s="279" t="s">
        <v>2</v>
      </c>
      <c r="B9600" s="279"/>
      <c r="C9600" s="279"/>
      <c r="D9600" s="279"/>
      <c r="E9600" s="279"/>
      <c r="F9600" s="279"/>
      <c r="G9600" s="279"/>
      <c r="H9600" s="1" t="s">
        <v>1300</v>
      </c>
      <c r="I9600" s="1"/>
      <c r="J9600" s="71"/>
    </row>
    <row r="9601" spans="1:10" ht="15.75">
      <c r="A9601" s="279" t="s">
        <v>4</v>
      </c>
      <c r="B9601" s="279"/>
      <c r="C9601" s="279"/>
      <c r="D9601" s="279"/>
      <c r="E9601" s="279"/>
      <c r="F9601" s="279"/>
      <c r="G9601" s="279"/>
      <c r="H9601" s="1" t="s">
        <v>1299</v>
      </c>
      <c r="I9601" s="1"/>
      <c r="J9601" s="71"/>
    </row>
    <row r="9602" spans="1:10" ht="27">
      <c r="A9602" s="280" t="s">
        <v>6</v>
      </c>
      <c r="B9602" s="280"/>
      <c r="C9602" s="280"/>
      <c r="D9602" s="280"/>
      <c r="E9602" s="280"/>
      <c r="F9602" s="280"/>
      <c r="G9602" s="280"/>
      <c r="H9602" s="2"/>
      <c r="I9602" s="2"/>
      <c r="J9602" s="72"/>
    </row>
    <row r="9603" spans="1:10" ht="27">
      <c r="A9603" s="142"/>
      <c r="B9603" s="142"/>
      <c r="C9603" s="281" t="s">
        <v>1247</v>
      </c>
      <c r="D9603" s="281"/>
      <c r="E9603" s="281"/>
      <c r="F9603" s="281"/>
      <c r="G9603" s="281"/>
      <c r="H9603" s="68"/>
      <c r="I9603" s="68"/>
      <c r="J9603" s="71"/>
    </row>
    <row r="9604" spans="1:10" ht="15.75">
      <c r="A9604" s="11" t="s">
        <v>358</v>
      </c>
      <c r="B9604" s="12">
        <v>4138540973</v>
      </c>
      <c r="C9604" s="143"/>
      <c r="D9604" s="286"/>
      <c r="E9604" s="286"/>
      <c r="F9604" s="286"/>
      <c r="G9604" s="286"/>
      <c r="H9604" s="69" t="s">
        <v>161</v>
      </c>
      <c r="I9604" s="69"/>
      <c r="J9604" s="73"/>
    </row>
    <row r="9605" spans="1:10" ht="15.75">
      <c r="A9605" s="11" t="s">
        <v>9</v>
      </c>
      <c r="B9605" s="286" t="s">
        <v>723</v>
      </c>
      <c r="C9605" s="286"/>
      <c r="D9605" s="286"/>
      <c r="E9605" s="16"/>
      <c r="F9605" s="11"/>
      <c r="G9605" s="16"/>
      <c r="H9605" s="1"/>
      <c r="I9605" s="1"/>
      <c r="J9605" s="71"/>
    </row>
    <row r="9606" spans="1:10" ht="15.75">
      <c r="A9606" s="11" t="s">
        <v>11</v>
      </c>
      <c r="B9606" s="289"/>
      <c r="C9606" s="289"/>
      <c r="D9606" s="289"/>
      <c r="E9606" s="289"/>
      <c r="F9606" s="258"/>
      <c r="G9606" s="19"/>
      <c r="H9606" s="1"/>
      <c r="I9606" s="1"/>
      <c r="J9606" s="71"/>
    </row>
    <row r="9607" spans="1:10" ht="15.75">
      <c r="A9607" s="21" t="s">
        <v>14</v>
      </c>
      <c r="B9607" s="21" t="s">
        <v>16</v>
      </c>
      <c r="C9607" s="21"/>
      <c r="D9607" s="22" t="s">
        <v>18</v>
      </c>
      <c r="E9607" s="23" t="s">
        <v>19</v>
      </c>
      <c r="F9607" s="23" t="s">
        <v>20</v>
      </c>
      <c r="G9607" s="21" t="s">
        <v>21</v>
      </c>
      <c r="H9607" s="63"/>
      <c r="I9607" s="63"/>
      <c r="J9607" s="59">
        <f>H9607*C9608</f>
        <v>0</v>
      </c>
    </row>
    <row r="9608" spans="1:10">
      <c r="A9608" s="144">
        <v>1</v>
      </c>
      <c r="B9608" s="145" t="s">
        <v>23</v>
      </c>
      <c r="C9608" s="26">
        <v>3</v>
      </c>
      <c r="D9608" s="146">
        <v>79305</v>
      </c>
      <c r="E9608" s="28">
        <f t="shared" ref="E9608:E9625" si="1102">D9608*C9608</f>
        <v>237915</v>
      </c>
      <c r="F9608" s="29">
        <v>0</v>
      </c>
      <c r="G9608" s="30">
        <f t="shared" ref="G9608:G9625" si="1103">E9608-E9608*F9608</f>
        <v>237915</v>
      </c>
      <c r="H9608" s="63">
        <f t="shared" ref="H9608:H9625" si="1104">D9608/1.08</f>
        <v>73430.555555555547</v>
      </c>
      <c r="I9608" s="63"/>
      <c r="J9608" s="59">
        <f>H9608*C9609</f>
        <v>0</v>
      </c>
    </row>
    <row r="9609" spans="1:10">
      <c r="A9609" s="144">
        <v>2</v>
      </c>
      <c r="B9609" s="145" t="s">
        <v>25</v>
      </c>
      <c r="C9609" s="32"/>
      <c r="D9609" s="147">
        <v>128591</v>
      </c>
      <c r="E9609" s="28">
        <f t="shared" si="1102"/>
        <v>0</v>
      </c>
      <c r="F9609" s="29">
        <v>0</v>
      </c>
      <c r="G9609" s="30">
        <f t="shared" si="1103"/>
        <v>0</v>
      </c>
      <c r="H9609" s="63">
        <f t="shared" si="1104"/>
        <v>119065.74074074073</v>
      </c>
      <c r="I9609" s="63"/>
      <c r="J9609" s="59"/>
    </row>
    <row r="9610" spans="1:10">
      <c r="A9610" s="144">
        <v>3</v>
      </c>
      <c r="B9610" s="145" t="s">
        <v>26</v>
      </c>
      <c r="C9610" s="34">
        <v>6</v>
      </c>
      <c r="D9610" s="146">
        <v>60043</v>
      </c>
      <c r="E9610" s="28">
        <f t="shared" si="1102"/>
        <v>360258</v>
      </c>
      <c r="F9610" s="29">
        <v>0</v>
      </c>
      <c r="G9610" s="30">
        <f t="shared" si="1103"/>
        <v>360258</v>
      </c>
      <c r="H9610" s="63">
        <f t="shared" si="1104"/>
        <v>55595.370370370365</v>
      </c>
      <c r="I9610" s="63"/>
      <c r="J9610" s="59"/>
    </row>
    <row r="9611" spans="1:10">
      <c r="A9611" s="144">
        <v>4</v>
      </c>
      <c r="B9611" s="145" t="s">
        <v>27</v>
      </c>
      <c r="C9611" s="106"/>
      <c r="D9611" s="146">
        <v>115781</v>
      </c>
      <c r="E9611" s="28">
        <f t="shared" si="1102"/>
        <v>0</v>
      </c>
      <c r="F9611" s="29">
        <v>0</v>
      </c>
      <c r="G9611" s="30">
        <f t="shared" si="1103"/>
        <v>0</v>
      </c>
      <c r="H9611" s="63">
        <f t="shared" si="1104"/>
        <v>107204.62962962962</v>
      </c>
      <c r="I9611" s="63"/>
      <c r="J9611" s="59"/>
    </row>
    <row r="9612" spans="1:10">
      <c r="A9612" s="144">
        <v>5</v>
      </c>
      <c r="B9612" s="145" t="s">
        <v>28</v>
      </c>
      <c r="C9612" s="32">
        <v>6</v>
      </c>
      <c r="D9612" s="146">
        <v>119943</v>
      </c>
      <c r="E9612" s="28">
        <f t="shared" si="1102"/>
        <v>719658</v>
      </c>
      <c r="F9612" s="124">
        <v>0</v>
      </c>
      <c r="G9612" s="30">
        <f t="shared" si="1103"/>
        <v>719658</v>
      </c>
      <c r="H9612" s="63">
        <f t="shared" si="1104"/>
        <v>111058.33333333333</v>
      </c>
      <c r="I9612" s="63"/>
      <c r="J9612" s="59"/>
    </row>
    <row r="9613" spans="1:10">
      <c r="A9613" s="144">
        <v>6</v>
      </c>
      <c r="B9613" s="145" t="s">
        <v>29</v>
      </c>
      <c r="C9613" s="26"/>
      <c r="D9613" s="146">
        <v>94810</v>
      </c>
      <c r="E9613" s="28">
        <f t="shared" si="1102"/>
        <v>0</v>
      </c>
      <c r="F9613" s="29">
        <v>0</v>
      </c>
      <c r="G9613" s="30">
        <f t="shared" si="1103"/>
        <v>0</v>
      </c>
      <c r="H9613" s="63">
        <f t="shared" si="1104"/>
        <v>87787.037037037036</v>
      </c>
      <c r="I9613" s="63"/>
      <c r="J9613" s="59"/>
    </row>
    <row r="9614" spans="1:10">
      <c r="A9614" s="144">
        <v>7</v>
      </c>
      <c r="B9614" s="145" t="s">
        <v>30</v>
      </c>
      <c r="C9614" s="34"/>
      <c r="D9614" s="146">
        <v>141396</v>
      </c>
      <c r="E9614" s="28">
        <f t="shared" si="1102"/>
        <v>0</v>
      </c>
      <c r="F9614" s="29">
        <v>0</v>
      </c>
      <c r="G9614" s="30">
        <f t="shared" si="1103"/>
        <v>0</v>
      </c>
      <c r="H9614" s="63">
        <f t="shared" si="1104"/>
        <v>130922.22222222222</v>
      </c>
      <c r="I9614" s="63"/>
      <c r="J9614" s="59"/>
    </row>
    <row r="9615" spans="1:10">
      <c r="A9615" s="144">
        <v>8</v>
      </c>
      <c r="B9615" s="145" t="s">
        <v>31</v>
      </c>
      <c r="C9615" s="26"/>
      <c r="D9615" s="146">
        <v>232931</v>
      </c>
      <c r="E9615" s="28">
        <f t="shared" si="1102"/>
        <v>0</v>
      </c>
      <c r="F9615" s="29">
        <v>0</v>
      </c>
      <c r="G9615" s="30">
        <f t="shared" si="1103"/>
        <v>0</v>
      </c>
      <c r="H9615" s="63">
        <f t="shared" si="1104"/>
        <v>215676.85185185182</v>
      </c>
      <c r="I9615" s="63"/>
      <c r="J9615" s="59"/>
    </row>
    <row r="9616" spans="1:10">
      <c r="A9616" s="144">
        <v>9</v>
      </c>
      <c r="B9616" s="148" t="s">
        <v>32</v>
      </c>
      <c r="C9616" s="26"/>
      <c r="D9616" s="146">
        <v>101534</v>
      </c>
      <c r="E9616" s="28">
        <f t="shared" si="1102"/>
        <v>0</v>
      </c>
      <c r="F9616" s="29">
        <v>0</v>
      </c>
      <c r="G9616" s="30">
        <f t="shared" si="1103"/>
        <v>0</v>
      </c>
      <c r="H9616" s="63">
        <f t="shared" si="1104"/>
        <v>94012.962962962964</v>
      </c>
      <c r="I9616" s="63"/>
      <c r="J9616" s="59"/>
    </row>
    <row r="9617" spans="1:10">
      <c r="A9617" s="144">
        <v>10</v>
      </c>
      <c r="B9617" s="148" t="s">
        <v>33</v>
      </c>
      <c r="C9617" s="37"/>
      <c r="D9617" s="147">
        <v>110148</v>
      </c>
      <c r="E9617" s="28">
        <f t="shared" si="1102"/>
        <v>0</v>
      </c>
      <c r="F9617" s="29">
        <v>0</v>
      </c>
      <c r="G9617" s="30">
        <f t="shared" si="1103"/>
        <v>0</v>
      </c>
      <c r="H9617" s="63">
        <f t="shared" si="1104"/>
        <v>101988.88888888888</v>
      </c>
      <c r="I9617" s="63"/>
      <c r="J9617" s="59"/>
    </row>
    <row r="9618" spans="1:10">
      <c r="A9618" s="144">
        <v>11</v>
      </c>
      <c r="B9618" s="145" t="s">
        <v>34</v>
      </c>
      <c r="C9618" s="37">
        <v>3</v>
      </c>
      <c r="D9618" s="146">
        <v>54198</v>
      </c>
      <c r="E9618" s="28">
        <f t="shared" si="1102"/>
        <v>162594</v>
      </c>
      <c r="F9618" s="29">
        <v>0</v>
      </c>
      <c r="G9618" s="30">
        <f t="shared" si="1103"/>
        <v>162594</v>
      </c>
      <c r="H9618" s="63">
        <f t="shared" si="1104"/>
        <v>50183.333333333328</v>
      </c>
      <c r="I9618" s="63"/>
      <c r="J9618" s="59">
        <f t="shared" ref="J9618:J9624" si="1105">H9618*C9619</f>
        <v>0</v>
      </c>
    </row>
    <row r="9619" spans="1:10">
      <c r="A9619" s="144">
        <v>12</v>
      </c>
      <c r="B9619" s="145" t="s">
        <v>35</v>
      </c>
      <c r="C9619" s="37"/>
      <c r="D9619" s="146">
        <v>49680</v>
      </c>
      <c r="E9619" s="28">
        <f t="shared" si="1102"/>
        <v>0</v>
      </c>
      <c r="F9619" s="29">
        <v>0</v>
      </c>
      <c r="G9619" s="30">
        <f t="shared" si="1103"/>
        <v>0</v>
      </c>
      <c r="H9619" s="63">
        <f t="shared" si="1104"/>
        <v>46000</v>
      </c>
      <c r="I9619" s="63"/>
      <c r="J9619" s="59">
        <f t="shared" si="1105"/>
        <v>0</v>
      </c>
    </row>
    <row r="9620" spans="1:10">
      <c r="A9620" s="144">
        <v>13</v>
      </c>
      <c r="B9620" s="145" t="s">
        <v>36</v>
      </c>
      <c r="C9620" s="37"/>
      <c r="D9620" s="149">
        <v>64152</v>
      </c>
      <c r="E9620" s="28">
        <f t="shared" si="1102"/>
        <v>0</v>
      </c>
      <c r="F9620" s="29">
        <v>0</v>
      </c>
      <c r="G9620" s="30">
        <f t="shared" si="1103"/>
        <v>0</v>
      </c>
      <c r="H9620" s="63">
        <f t="shared" si="1104"/>
        <v>59399.999999999993</v>
      </c>
      <c r="I9620" s="63"/>
      <c r="J9620" s="59">
        <f t="shared" si="1105"/>
        <v>0</v>
      </c>
    </row>
    <row r="9621" spans="1:10">
      <c r="A9621" s="144">
        <v>14</v>
      </c>
      <c r="B9621" s="145" t="s">
        <v>37</v>
      </c>
      <c r="C9621" s="37">
        <v>0</v>
      </c>
      <c r="D9621" s="149">
        <v>65934</v>
      </c>
      <c r="E9621" s="28">
        <f t="shared" si="1102"/>
        <v>0</v>
      </c>
      <c r="F9621" s="29">
        <v>0</v>
      </c>
      <c r="G9621" s="30">
        <f t="shared" si="1103"/>
        <v>0</v>
      </c>
      <c r="H9621" s="63">
        <f t="shared" si="1104"/>
        <v>61049.999999999993</v>
      </c>
      <c r="I9621" s="63"/>
      <c r="J9621" s="59">
        <f t="shared" si="1105"/>
        <v>0</v>
      </c>
    </row>
    <row r="9622" spans="1:10">
      <c r="A9622" s="144">
        <v>15</v>
      </c>
      <c r="B9622" s="145" t="s">
        <v>38</v>
      </c>
      <c r="C9622" s="37"/>
      <c r="D9622" s="149">
        <v>76626</v>
      </c>
      <c r="E9622" s="28">
        <f t="shared" si="1102"/>
        <v>0</v>
      </c>
      <c r="F9622" s="124">
        <v>0</v>
      </c>
      <c r="G9622" s="30">
        <f t="shared" si="1103"/>
        <v>0</v>
      </c>
      <c r="H9622" s="63">
        <f t="shared" si="1104"/>
        <v>70950</v>
      </c>
      <c r="I9622" s="63"/>
      <c r="J9622" s="59">
        <f t="shared" si="1105"/>
        <v>70950</v>
      </c>
    </row>
    <row r="9623" spans="1:10">
      <c r="A9623" s="144">
        <v>16</v>
      </c>
      <c r="B9623" s="145" t="s">
        <v>39</v>
      </c>
      <c r="C9623" s="37">
        <v>1</v>
      </c>
      <c r="D9623" s="149">
        <v>80190</v>
      </c>
      <c r="E9623" s="28">
        <f t="shared" si="1102"/>
        <v>80190</v>
      </c>
      <c r="F9623" s="29">
        <v>0</v>
      </c>
      <c r="G9623" s="30">
        <f t="shared" si="1103"/>
        <v>80190</v>
      </c>
      <c r="H9623" s="63">
        <f t="shared" si="1104"/>
        <v>74250</v>
      </c>
      <c r="I9623" s="63"/>
      <c r="J9623" s="59">
        <f t="shared" si="1105"/>
        <v>0</v>
      </c>
    </row>
    <row r="9624" spans="1:10">
      <c r="A9624" s="144">
        <v>17</v>
      </c>
      <c r="B9624" s="145" t="s">
        <v>40</v>
      </c>
      <c r="C9624" s="37"/>
      <c r="D9624" s="149">
        <v>113832</v>
      </c>
      <c r="E9624" s="28">
        <f t="shared" si="1102"/>
        <v>0</v>
      </c>
      <c r="F9624" s="29">
        <v>0</v>
      </c>
      <c r="G9624" s="30">
        <f t="shared" si="1103"/>
        <v>0</v>
      </c>
      <c r="H9624" s="63">
        <f t="shared" si="1104"/>
        <v>105400</v>
      </c>
      <c r="I9624" s="63"/>
      <c r="J9624" s="59">
        <f t="shared" si="1105"/>
        <v>0</v>
      </c>
    </row>
    <row r="9625" spans="1:10" ht="17.25">
      <c r="A9625" s="144">
        <v>18</v>
      </c>
      <c r="B9625" s="145" t="s">
        <v>41</v>
      </c>
      <c r="C9625" s="37">
        <v>0</v>
      </c>
      <c r="D9625" s="150">
        <v>98010</v>
      </c>
      <c r="E9625" s="28">
        <f t="shared" si="1102"/>
        <v>0</v>
      </c>
      <c r="F9625" s="29">
        <v>0</v>
      </c>
      <c r="G9625" s="30">
        <f t="shared" si="1103"/>
        <v>0</v>
      </c>
      <c r="H9625" s="63">
        <f t="shared" si="1104"/>
        <v>90750</v>
      </c>
      <c r="I9625" s="45"/>
      <c r="J9625" s="64"/>
    </row>
    <row r="9626" spans="1:10" ht="31.5">
      <c r="A9626" s="40"/>
      <c r="B9626" s="41" t="s">
        <v>42</v>
      </c>
      <c r="C9626" s="42">
        <f>SUM(C9608:C9625)</f>
        <v>19</v>
      </c>
      <c r="D9626" s="42"/>
      <c r="E9626" s="43">
        <f>SUM(E9608:E9625)</f>
        <v>1560615</v>
      </c>
      <c r="F9626" s="43"/>
      <c r="G9626" s="44">
        <f>SUM(G9608:G9625)</f>
        <v>1560615</v>
      </c>
      <c r="H9626" s="5"/>
      <c r="I9626" s="5"/>
      <c r="J9626" s="75">
        <f>J9625*0.08</f>
        <v>0</v>
      </c>
    </row>
    <row r="9627" spans="1:10" ht="31.5">
      <c r="A9627" s="46"/>
      <c r="B9627" s="47"/>
      <c r="C9627" s="48"/>
      <c r="D9627" s="48"/>
      <c r="E9627" s="49"/>
      <c r="F9627" s="49"/>
      <c r="G9627" s="151"/>
      <c r="H9627" s="6"/>
      <c r="I9627" s="6"/>
      <c r="J9627" s="76">
        <f>SUM(J9625:J9626)</f>
        <v>0</v>
      </c>
    </row>
    <row r="9628" spans="1:10" ht="18">
      <c r="A9628" s="283" t="s">
        <v>43</v>
      </c>
      <c r="B9628" s="283"/>
      <c r="C9628" s="284" t="s">
        <v>44</v>
      </c>
      <c r="D9628" s="284"/>
      <c r="E9628" s="54"/>
      <c r="F9628" s="54"/>
      <c r="G9628" s="55" t="s">
        <v>45</v>
      </c>
      <c r="H9628" s="141"/>
      <c r="I9628" s="141"/>
      <c r="J9628" s="141"/>
    </row>
    <row r="9633" spans="1:10" ht="15.75">
      <c r="A9633" s="279" t="s">
        <v>0</v>
      </c>
      <c r="B9633" s="279"/>
      <c r="C9633" s="279"/>
      <c r="D9633" s="279"/>
      <c r="E9633" s="279"/>
      <c r="F9633" s="279"/>
      <c r="G9633" s="279"/>
      <c r="H9633" s="141"/>
      <c r="I9633" s="141"/>
      <c r="J9633" s="141"/>
    </row>
    <row r="9634" spans="1:10" ht="15.75">
      <c r="A9634" s="279" t="s">
        <v>1</v>
      </c>
      <c r="B9634" s="279"/>
      <c r="C9634" s="279"/>
      <c r="D9634" s="279"/>
      <c r="E9634" s="279"/>
      <c r="F9634" s="279"/>
      <c r="G9634" s="279"/>
      <c r="H9634" s="1"/>
      <c r="I9634" s="1"/>
      <c r="J9634" s="71"/>
    </row>
    <row r="9635" spans="1:10" ht="15.75">
      <c r="A9635" s="279" t="s">
        <v>2</v>
      </c>
      <c r="B9635" s="279"/>
      <c r="C9635" s="279"/>
      <c r="D9635" s="279"/>
      <c r="E9635" s="279"/>
      <c r="F9635" s="279"/>
      <c r="G9635" s="279"/>
      <c r="H9635" s="1"/>
      <c r="I9635" s="1"/>
      <c r="J9635" s="71"/>
    </row>
    <row r="9636" spans="1:10" ht="15.75">
      <c r="A9636" s="279" t="s">
        <v>4</v>
      </c>
      <c r="B9636" s="279"/>
      <c r="C9636" s="279"/>
      <c r="D9636" s="279"/>
      <c r="E9636" s="279"/>
      <c r="F9636" s="279"/>
      <c r="G9636" s="279"/>
      <c r="H9636" s="1"/>
      <c r="I9636" s="1"/>
      <c r="J9636" s="71"/>
    </row>
    <row r="9637" spans="1:10" ht="27">
      <c r="A9637" s="280" t="s">
        <v>6</v>
      </c>
      <c r="B9637" s="280"/>
      <c r="C9637" s="280"/>
      <c r="D9637" s="280"/>
      <c r="E9637" s="280"/>
      <c r="F9637" s="280"/>
      <c r="G9637" s="280"/>
      <c r="H9637" s="2"/>
      <c r="I9637" s="2"/>
      <c r="J9637" s="72"/>
    </row>
    <row r="9638" spans="1:10" ht="27">
      <c r="A9638" s="142"/>
      <c r="B9638" s="142"/>
      <c r="C9638" s="281" t="s">
        <v>1247</v>
      </c>
      <c r="D9638" s="281"/>
      <c r="E9638" s="281"/>
      <c r="F9638" s="281"/>
      <c r="G9638" s="281"/>
      <c r="H9638" s="68"/>
      <c r="I9638" s="68"/>
      <c r="J9638" s="71"/>
    </row>
    <row r="9639" spans="1:10" ht="15.75">
      <c r="A9639" s="11" t="s">
        <v>358</v>
      </c>
      <c r="B9639" s="12">
        <v>4138561539</v>
      </c>
      <c r="C9639" s="143"/>
      <c r="D9639" s="286"/>
      <c r="E9639" s="286"/>
      <c r="F9639" s="286"/>
      <c r="G9639" s="286"/>
      <c r="H9639" s="69" t="s">
        <v>161</v>
      </c>
      <c r="I9639" s="69"/>
      <c r="J9639" s="73"/>
    </row>
    <row r="9640" spans="1:10" ht="15.75">
      <c r="A9640" s="11" t="s">
        <v>9</v>
      </c>
      <c r="B9640" s="293" t="s">
        <v>1250</v>
      </c>
      <c r="C9640" s="286"/>
      <c r="D9640" s="286"/>
      <c r="E9640" s="16"/>
      <c r="F9640" s="11"/>
      <c r="G9640" s="16"/>
      <c r="H9640" s="1"/>
      <c r="I9640" s="1"/>
      <c r="J9640" s="71"/>
    </row>
    <row r="9641" spans="1:10" ht="15.75">
      <c r="A9641" s="11" t="s">
        <v>11</v>
      </c>
      <c r="B9641" s="311" t="s">
        <v>791</v>
      </c>
      <c r="C9641" s="289"/>
      <c r="D9641" s="289"/>
      <c r="E9641" s="289"/>
      <c r="F9641" s="258"/>
      <c r="G9641" s="19"/>
      <c r="H9641" s="1"/>
      <c r="I9641" s="1"/>
      <c r="J9641" s="71"/>
    </row>
    <row r="9642" spans="1:10" ht="15.75">
      <c r="A9642" s="21" t="s">
        <v>14</v>
      </c>
      <c r="B9642" s="21" t="s">
        <v>16</v>
      </c>
      <c r="C9642" s="21"/>
      <c r="D9642" s="22" t="s">
        <v>18</v>
      </c>
      <c r="E9642" s="23" t="s">
        <v>19</v>
      </c>
      <c r="F9642" s="23" t="s">
        <v>20</v>
      </c>
      <c r="G9642" s="21" t="s">
        <v>21</v>
      </c>
      <c r="H9642" s="63"/>
      <c r="I9642" s="63"/>
      <c r="J9642" s="59">
        <f>H9642*C9643</f>
        <v>0</v>
      </c>
    </row>
    <row r="9643" spans="1:10">
      <c r="A9643" s="144">
        <v>1</v>
      </c>
      <c r="B9643" s="145" t="s">
        <v>23</v>
      </c>
      <c r="C9643" s="26">
        <v>5</v>
      </c>
      <c r="D9643" s="146">
        <v>79305</v>
      </c>
      <c r="E9643" s="28">
        <f t="shared" ref="E9643:E9660" si="1106">D9643*C9643</f>
        <v>396525</v>
      </c>
      <c r="F9643" s="29">
        <v>0</v>
      </c>
      <c r="G9643" s="30">
        <f t="shared" ref="G9643:G9660" si="1107">E9643-E9643*F9643</f>
        <v>396525</v>
      </c>
      <c r="H9643" s="63">
        <f t="shared" ref="H9643:H9660" si="1108">D9643/1.08</f>
        <v>73430.555555555547</v>
      </c>
      <c r="I9643" s="63"/>
      <c r="J9643" s="59">
        <f>H9643*C9644</f>
        <v>0</v>
      </c>
    </row>
    <row r="9644" spans="1:10">
      <c r="A9644" s="144">
        <v>2</v>
      </c>
      <c r="B9644" s="145" t="s">
        <v>25</v>
      </c>
      <c r="C9644" s="32"/>
      <c r="D9644" s="147">
        <v>128591</v>
      </c>
      <c r="E9644" s="28">
        <f t="shared" si="1106"/>
        <v>0</v>
      </c>
      <c r="F9644" s="29">
        <v>0</v>
      </c>
      <c r="G9644" s="30">
        <f t="shared" si="1107"/>
        <v>0</v>
      </c>
      <c r="H9644" s="63">
        <f t="shared" si="1108"/>
        <v>119065.74074074073</v>
      </c>
      <c r="I9644" s="63"/>
      <c r="J9644" s="59"/>
    </row>
    <row r="9645" spans="1:10">
      <c r="A9645" s="144">
        <v>3</v>
      </c>
      <c r="B9645" s="145" t="s">
        <v>26</v>
      </c>
      <c r="C9645" s="34"/>
      <c r="D9645" s="146">
        <v>60043</v>
      </c>
      <c r="E9645" s="28">
        <f t="shared" si="1106"/>
        <v>0</v>
      </c>
      <c r="F9645" s="29">
        <v>0</v>
      </c>
      <c r="G9645" s="30">
        <f t="shared" si="1107"/>
        <v>0</v>
      </c>
      <c r="H9645" s="63">
        <f t="shared" si="1108"/>
        <v>55595.370370370365</v>
      </c>
      <c r="I9645" s="63"/>
      <c r="J9645" s="59"/>
    </row>
    <row r="9646" spans="1:10">
      <c r="A9646" s="144">
        <v>4</v>
      </c>
      <c r="B9646" s="145" t="s">
        <v>27</v>
      </c>
      <c r="C9646" s="106"/>
      <c r="D9646" s="146">
        <v>115781</v>
      </c>
      <c r="E9646" s="28">
        <f t="shared" si="1106"/>
        <v>0</v>
      </c>
      <c r="F9646" s="29">
        <v>0</v>
      </c>
      <c r="G9646" s="30">
        <f t="shared" si="1107"/>
        <v>0</v>
      </c>
      <c r="H9646" s="63">
        <f t="shared" si="1108"/>
        <v>107204.62962962962</v>
      </c>
      <c r="I9646" s="63"/>
      <c r="J9646" s="59"/>
    </row>
    <row r="9647" spans="1:10">
      <c r="A9647" s="144">
        <v>5</v>
      </c>
      <c r="B9647" s="145" t="s">
        <v>28</v>
      </c>
      <c r="C9647" s="32">
        <v>10</v>
      </c>
      <c r="D9647" s="146">
        <v>119943</v>
      </c>
      <c r="E9647" s="28">
        <f t="shared" si="1106"/>
        <v>1199430</v>
      </c>
      <c r="F9647" s="124">
        <v>0</v>
      </c>
      <c r="G9647" s="30">
        <f t="shared" si="1107"/>
        <v>1199430</v>
      </c>
      <c r="H9647" s="63">
        <f t="shared" si="1108"/>
        <v>111058.33333333333</v>
      </c>
      <c r="I9647" s="63"/>
      <c r="J9647" s="59"/>
    </row>
    <row r="9648" spans="1:10">
      <c r="A9648" s="144">
        <v>6</v>
      </c>
      <c r="B9648" s="145" t="s">
        <v>29</v>
      </c>
      <c r="C9648" s="26"/>
      <c r="D9648" s="146">
        <v>94810</v>
      </c>
      <c r="E9648" s="28">
        <f t="shared" si="1106"/>
        <v>0</v>
      </c>
      <c r="F9648" s="29">
        <v>0</v>
      </c>
      <c r="G9648" s="30">
        <f t="shared" si="1107"/>
        <v>0</v>
      </c>
      <c r="H9648" s="63">
        <f t="shared" si="1108"/>
        <v>87787.037037037036</v>
      </c>
      <c r="I9648" s="63"/>
      <c r="J9648" s="59"/>
    </row>
    <row r="9649" spans="1:10">
      <c r="A9649" s="144">
        <v>7</v>
      </c>
      <c r="B9649" s="145" t="s">
        <v>30</v>
      </c>
      <c r="C9649" s="34"/>
      <c r="D9649" s="146">
        <v>141396</v>
      </c>
      <c r="E9649" s="28">
        <f t="shared" si="1106"/>
        <v>0</v>
      </c>
      <c r="F9649" s="29">
        <v>0</v>
      </c>
      <c r="G9649" s="30">
        <f t="shared" si="1107"/>
        <v>0</v>
      </c>
      <c r="H9649" s="63">
        <f t="shared" si="1108"/>
        <v>130922.22222222222</v>
      </c>
      <c r="I9649" s="63"/>
      <c r="J9649" s="59"/>
    </row>
    <row r="9650" spans="1:10">
      <c r="A9650" s="144">
        <v>8</v>
      </c>
      <c r="B9650" s="145" t="s">
        <v>31</v>
      </c>
      <c r="C9650" s="26"/>
      <c r="D9650" s="146">
        <v>232931</v>
      </c>
      <c r="E9650" s="28">
        <f t="shared" si="1106"/>
        <v>0</v>
      </c>
      <c r="F9650" s="29">
        <v>0</v>
      </c>
      <c r="G9650" s="30">
        <f t="shared" si="1107"/>
        <v>0</v>
      </c>
      <c r="H9650" s="63">
        <f t="shared" si="1108"/>
        <v>215676.85185185182</v>
      </c>
      <c r="I9650" s="63"/>
      <c r="J9650" s="59"/>
    </row>
    <row r="9651" spans="1:10">
      <c r="A9651" s="144">
        <v>9</v>
      </c>
      <c r="B9651" s="148" t="s">
        <v>32</v>
      </c>
      <c r="C9651" s="26"/>
      <c r="D9651" s="146">
        <v>101534</v>
      </c>
      <c r="E9651" s="28">
        <f t="shared" si="1106"/>
        <v>0</v>
      </c>
      <c r="F9651" s="29">
        <v>0</v>
      </c>
      <c r="G9651" s="30">
        <f t="shared" si="1107"/>
        <v>0</v>
      </c>
      <c r="H9651" s="63">
        <f t="shared" si="1108"/>
        <v>94012.962962962964</v>
      </c>
      <c r="I9651" s="63"/>
      <c r="J9651" s="59"/>
    </row>
    <row r="9652" spans="1:10">
      <c r="A9652" s="144">
        <v>10</v>
      </c>
      <c r="B9652" s="148" t="s">
        <v>33</v>
      </c>
      <c r="C9652" s="37"/>
      <c r="D9652" s="147">
        <v>110148</v>
      </c>
      <c r="E9652" s="28">
        <f t="shared" si="1106"/>
        <v>0</v>
      </c>
      <c r="F9652" s="29">
        <v>0</v>
      </c>
      <c r="G9652" s="30">
        <f t="shared" si="1107"/>
        <v>0</v>
      </c>
      <c r="H9652" s="63">
        <f t="shared" si="1108"/>
        <v>101988.88888888888</v>
      </c>
      <c r="I9652" s="63"/>
      <c r="J9652" s="59"/>
    </row>
    <row r="9653" spans="1:10">
      <c r="A9653" s="144">
        <v>11</v>
      </c>
      <c r="B9653" s="145" t="s">
        <v>34</v>
      </c>
      <c r="C9653" s="37"/>
      <c r="D9653" s="146">
        <v>54198</v>
      </c>
      <c r="E9653" s="28">
        <f t="shared" si="1106"/>
        <v>0</v>
      </c>
      <c r="F9653" s="29">
        <v>0</v>
      </c>
      <c r="G9653" s="30">
        <f t="shared" si="1107"/>
        <v>0</v>
      </c>
      <c r="H9653" s="63">
        <f t="shared" si="1108"/>
        <v>50183.333333333328</v>
      </c>
      <c r="I9653" s="63"/>
      <c r="J9653" s="59">
        <f t="shared" ref="J9653:J9659" si="1109">H9653*C9654</f>
        <v>0</v>
      </c>
    </row>
    <row r="9654" spans="1:10">
      <c r="A9654" s="144">
        <v>12</v>
      </c>
      <c r="B9654" s="145" t="s">
        <v>35</v>
      </c>
      <c r="C9654" s="37"/>
      <c r="D9654" s="146">
        <v>49680</v>
      </c>
      <c r="E9654" s="28">
        <f t="shared" si="1106"/>
        <v>0</v>
      </c>
      <c r="F9654" s="29">
        <v>0</v>
      </c>
      <c r="G9654" s="30">
        <f t="shared" si="1107"/>
        <v>0</v>
      </c>
      <c r="H9654" s="63">
        <f t="shared" si="1108"/>
        <v>46000</v>
      </c>
      <c r="I9654" s="63"/>
      <c r="J9654" s="59">
        <f t="shared" si="1109"/>
        <v>0</v>
      </c>
    </row>
    <row r="9655" spans="1:10">
      <c r="A9655" s="144">
        <v>13</v>
      </c>
      <c r="B9655" s="145" t="s">
        <v>36</v>
      </c>
      <c r="C9655" s="37"/>
      <c r="D9655" s="149">
        <v>64152</v>
      </c>
      <c r="E9655" s="28">
        <f t="shared" si="1106"/>
        <v>0</v>
      </c>
      <c r="F9655" s="29">
        <v>0</v>
      </c>
      <c r="G9655" s="30">
        <f t="shared" si="1107"/>
        <v>0</v>
      </c>
      <c r="H9655" s="63">
        <f t="shared" si="1108"/>
        <v>59399.999999999993</v>
      </c>
      <c r="I9655" s="63"/>
      <c r="J9655" s="59">
        <f t="shared" si="1109"/>
        <v>0</v>
      </c>
    </row>
    <row r="9656" spans="1:10">
      <c r="A9656" s="144">
        <v>14</v>
      </c>
      <c r="B9656" s="145" t="s">
        <v>37</v>
      </c>
      <c r="C9656" s="37"/>
      <c r="D9656" s="149">
        <v>65934</v>
      </c>
      <c r="E9656" s="28">
        <f t="shared" si="1106"/>
        <v>0</v>
      </c>
      <c r="F9656" s="29">
        <v>0</v>
      </c>
      <c r="G9656" s="30">
        <f t="shared" si="1107"/>
        <v>0</v>
      </c>
      <c r="H9656" s="63">
        <f t="shared" si="1108"/>
        <v>61049.999999999993</v>
      </c>
      <c r="I9656" s="63"/>
      <c r="J9656" s="59">
        <f t="shared" si="1109"/>
        <v>0</v>
      </c>
    </row>
    <row r="9657" spans="1:10">
      <c r="A9657" s="144">
        <v>15</v>
      </c>
      <c r="B9657" s="145" t="s">
        <v>38</v>
      </c>
      <c r="C9657" s="37"/>
      <c r="D9657" s="149">
        <v>76626</v>
      </c>
      <c r="E9657" s="28">
        <f t="shared" si="1106"/>
        <v>0</v>
      </c>
      <c r="F9657" s="124">
        <v>0</v>
      </c>
      <c r="G9657" s="30">
        <f t="shared" si="1107"/>
        <v>0</v>
      </c>
      <c r="H9657" s="63">
        <f t="shared" si="1108"/>
        <v>70950</v>
      </c>
      <c r="I9657" s="63"/>
      <c r="J9657" s="59">
        <f t="shared" si="1109"/>
        <v>0</v>
      </c>
    </row>
    <row r="9658" spans="1:10">
      <c r="A9658" s="144">
        <v>16</v>
      </c>
      <c r="B9658" s="145" t="s">
        <v>39</v>
      </c>
      <c r="C9658" s="37"/>
      <c r="D9658" s="149">
        <v>80190</v>
      </c>
      <c r="E9658" s="28">
        <f t="shared" si="1106"/>
        <v>0</v>
      </c>
      <c r="F9658" s="29">
        <v>0</v>
      </c>
      <c r="G9658" s="30">
        <f t="shared" si="1107"/>
        <v>0</v>
      </c>
      <c r="H9658" s="63">
        <f t="shared" si="1108"/>
        <v>74250</v>
      </c>
      <c r="I9658" s="63"/>
      <c r="J9658" s="59">
        <f t="shared" si="1109"/>
        <v>0</v>
      </c>
    </row>
    <row r="9659" spans="1:10">
      <c r="A9659" s="144">
        <v>17</v>
      </c>
      <c r="B9659" s="145" t="s">
        <v>40</v>
      </c>
      <c r="C9659" s="37"/>
      <c r="D9659" s="149">
        <v>113832</v>
      </c>
      <c r="E9659" s="28">
        <f t="shared" si="1106"/>
        <v>0</v>
      </c>
      <c r="F9659" s="29">
        <v>0</v>
      </c>
      <c r="G9659" s="30">
        <f t="shared" si="1107"/>
        <v>0</v>
      </c>
      <c r="H9659" s="63">
        <f t="shared" si="1108"/>
        <v>105400</v>
      </c>
      <c r="I9659" s="63"/>
      <c r="J9659" s="59">
        <f t="shared" si="1109"/>
        <v>0</v>
      </c>
    </row>
    <row r="9660" spans="1:10" ht="17.25">
      <c r="A9660" s="144">
        <v>18</v>
      </c>
      <c r="B9660" s="145" t="s">
        <v>41</v>
      </c>
      <c r="C9660" s="37"/>
      <c r="D9660" s="150">
        <v>98010</v>
      </c>
      <c r="E9660" s="28">
        <f t="shared" si="1106"/>
        <v>0</v>
      </c>
      <c r="F9660" s="29">
        <v>0</v>
      </c>
      <c r="G9660" s="30">
        <f t="shared" si="1107"/>
        <v>0</v>
      </c>
      <c r="H9660" s="63">
        <f t="shared" si="1108"/>
        <v>90750</v>
      </c>
      <c r="I9660" s="45"/>
      <c r="J9660" s="64"/>
    </row>
    <row r="9661" spans="1:10" ht="31.5">
      <c r="A9661" s="40"/>
      <c r="B9661" s="41" t="s">
        <v>42</v>
      </c>
      <c r="C9661" s="42">
        <f>SUM(C9643:C9660)</f>
        <v>15</v>
      </c>
      <c r="D9661" s="42"/>
      <c r="E9661" s="43">
        <f>SUM(E9643:E9660)</f>
        <v>1595955</v>
      </c>
      <c r="F9661" s="43"/>
      <c r="G9661" s="44">
        <f>SUM(G9643:G9660)</f>
        <v>1595955</v>
      </c>
      <c r="H9661" s="5"/>
      <c r="I9661" s="5"/>
      <c r="J9661" s="75">
        <f>J9660*0.08</f>
        <v>0</v>
      </c>
    </row>
    <row r="9662" spans="1:10" ht="31.5">
      <c r="A9662" s="46"/>
      <c r="B9662" s="47"/>
      <c r="C9662" s="48"/>
      <c r="D9662" s="48"/>
      <c r="E9662" s="49"/>
      <c r="F9662" s="49"/>
      <c r="G9662" s="151"/>
      <c r="H9662" s="6"/>
      <c r="I9662" s="6"/>
      <c r="J9662" s="76">
        <f>SUM(J9660:J9661)</f>
        <v>0</v>
      </c>
    </row>
    <row r="9663" spans="1:10" ht="18">
      <c r="A9663" s="283" t="s">
        <v>43</v>
      </c>
      <c r="B9663" s="283"/>
      <c r="C9663" s="284" t="s">
        <v>44</v>
      </c>
      <c r="D9663" s="284"/>
      <c r="E9663" s="54"/>
      <c r="F9663" s="54"/>
      <c r="G9663" s="55" t="s">
        <v>45</v>
      </c>
      <c r="H9663" s="141"/>
      <c r="I9663" s="141"/>
      <c r="J9663" s="141"/>
    </row>
    <row r="9668" spans="1:10" ht="15.75">
      <c r="A9668" s="279" t="s">
        <v>0</v>
      </c>
      <c r="B9668" s="279"/>
      <c r="C9668" s="279"/>
      <c r="D9668" s="279"/>
      <c r="E9668" s="279"/>
      <c r="F9668" s="279"/>
      <c r="G9668" s="279"/>
      <c r="H9668" s="141"/>
      <c r="I9668" s="141"/>
      <c r="J9668" s="141"/>
    </row>
    <row r="9669" spans="1:10" ht="15.75">
      <c r="A9669" s="279" t="s">
        <v>1</v>
      </c>
      <c r="B9669" s="279"/>
      <c r="C9669" s="279"/>
      <c r="D9669" s="279"/>
      <c r="E9669" s="279"/>
      <c r="F9669" s="279"/>
      <c r="G9669" s="279"/>
      <c r="H9669" s="1"/>
      <c r="I9669" s="1"/>
      <c r="J9669" s="71"/>
    </row>
    <row r="9670" spans="1:10" ht="15.75">
      <c r="A9670" s="279" t="s">
        <v>2</v>
      </c>
      <c r="B9670" s="279"/>
      <c r="C9670" s="279"/>
      <c r="D9670" s="279"/>
      <c r="E9670" s="279"/>
      <c r="F9670" s="279"/>
      <c r="G9670" s="279"/>
      <c r="H9670" s="1"/>
      <c r="I9670" s="1"/>
      <c r="J9670" s="71"/>
    </row>
    <row r="9671" spans="1:10" ht="15.75">
      <c r="A9671" s="279" t="s">
        <v>4</v>
      </c>
      <c r="B9671" s="279"/>
      <c r="C9671" s="279"/>
      <c r="D9671" s="279"/>
      <c r="E9671" s="279"/>
      <c r="F9671" s="279"/>
      <c r="G9671" s="279"/>
      <c r="H9671" s="1"/>
      <c r="I9671" s="1"/>
      <c r="J9671" s="71"/>
    </row>
    <row r="9672" spans="1:10" ht="27">
      <c r="A9672" s="280" t="s">
        <v>6</v>
      </c>
      <c r="B9672" s="280"/>
      <c r="C9672" s="280"/>
      <c r="D9672" s="280"/>
      <c r="E9672" s="280"/>
      <c r="F9672" s="280"/>
      <c r="G9672" s="280"/>
      <c r="H9672" s="2"/>
      <c r="I9672" s="2"/>
      <c r="J9672" s="72"/>
    </row>
    <row r="9673" spans="1:10" ht="27">
      <c r="A9673" s="142"/>
      <c r="B9673" s="142"/>
      <c r="C9673" s="281" t="s">
        <v>1247</v>
      </c>
      <c r="D9673" s="281"/>
      <c r="E9673" s="281"/>
      <c r="F9673" s="281"/>
      <c r="G9673" s="281"/>
      <c r="H9673" s="68"/>
      <c r="I9673" s="68"/>
      <c r="J9673" s="71"/>
    </row>
    <row r="9674" spans="1:10" ht="15.75">
      <c r="A9674" s="11" t="s">
        <v>358</v>
      </c>
      <c r="B9674" s="12">
        <v>4138552641</v>
      </c>
      <c r="C9674" s="143"/>
      <c r="D9674" s="286"/>
      <c r="E9674" s="286"/>
      <c r="F9674" s="286"/>
      <c r="G9674" s="286"/>
      <c r="H9674" s="69" t="s">
        <v>161</v>
      </c>
      <c r="I9674" s="69"/>
      <c r="J9674" s="73"/>
    </row>
    <row r="9675" spans="1:10" ht="15.75">
      <c r="A9675" s="11" t="s">
        <v>9</v>
      </c>
      <c r="B9675" s="293" t="s">
        <v>1251</v>
      </c>
      <c r="C9675" s="286"/>
      <c r="D9675" s="286"/>
      <c r="E9675" s="16"/>
      <c r="F9675" s="11"/>
      <c r="G9675" s="16"/>
      <c r="H9675" s="1"/>
      <c r="I9675" s="1"/>
      <c r="J9675" s="71"/>
    </row>
    <row r="9676" spans="1:10" ht="15.75">
      <c r="A9676" s="11" t="s">
        <v>11</v>
      </c>
      <c r="B9676" s="311" t="s">
        <v>670</v>
      </c>
      <c r="C9676" s="289"/>
      <c r="D9676" s="289"/>
      <c r="E9676" s="289"/>
      <c r="F9676" s="258"/>
      <c r="G9676" s="19"/>
      <c r="H9676" s="1"/>
      <c r="I9676" s="1"/>
      <c r="J9676" s="71"/>
    </row>
    <row r="9677" spans="1:10" ht="15.75">
      <c r="A9677" s="21" t="s">
        <v>14</v>
      </c>
      <c r="B9677" s="21" t="s">
        <v>16</v>
      </c>
      <c r="C9677" s="21"/>
      <c r="D9677" s="22" t="s">
        <v>18</v>
      </c>
      <c r="E9677" s="23" t="s">
        <v>19</v>
      </c>
      <c r="F9677" s="23" t="s">
        <v>20</v>
      </c>
      <c r="G9677" s="21" t="s">
        <v>21</v>
      </c>
      <c r="H9677" s="63"/>
      <c r="I9677" s="63"/>
      <c r="J9677" s="59">
        <f>H9677*C9678</f>
        <v>0</v>
      </c>
    </row>
    <row r="9678" spans="1:10">
      <c r="A9678" s="144">
        <v>1</v>
      </c>
      <c r="B9678" s="145" t="s">
        <v>23</v>
      </c>
      <c r="C9678" s="26">
        <v>10</v>
      </c>
      <c r="D9678" s="146">
        <v>79305</v>
      </c>
      <c r="E9678" s="28">
        <f t="shared" ref="E9678:E9695" si="1110">D9678*C9678</f>
        <v>793050</v>
      </c>
      <c r="F9678" s="29">
        <v>0</v>
      </c>
      <c r="G9678" s="30">
        <f t="shared" ref="G9678:G9695" si="1111">E9678-E9678*F9678</f>
        <v>793050</v>
      </c>
      <c r="H9678" s="63">
        <f t="shared" ref="H9678:H9695" si="1112">D9678/1.08</f>
        <v>73430.555555555547</v>
      </c>
      <c r="I9678" s="63"/>
      <c r="J9678" s="59">
        <f>H9678*C9679</f>
        <v>0</v>
      </c>
    </row>
    <row r="9679" spans="1:10">
      <c r="A9679" s="144">
        <v>2</v>
      </c>
      <c r="B9679" s="145" t="s">
        <v>25</v>
      </c>
      <c r="C9679" s="32"/>
      <c r="D9679" s="147">
        <v>128591</v>
      </c>
      <c r="E9679" s="28">
        <f t="shared" si="1110"/>
        <v>0</v>
      </c>
      <c r="F9679" s="29">
        <v>0</v>
      </c>
      <c r="G9679" s="30">
        <f t="shared" si="1111"/>
        <v>0</v>
      </c>
      <c r="H9679" s="63">
        <f t="shared" si="1112"/>
        <v>119065.74074074073</v>
      </c>
      <c r="I9679" s="63"/>
      <c r="J9679" s="59"/>
    </row>
    <row r="9680" spans="1:10">
      <c r="A9680" s="144">
        <v>3</v>
      </c>
      <c r="B9680" s="145" t="s">
        <v>26</v>
      </c>
      <c r="C9680" s="34">
        <v>10</v>
      </c>
      <c r="D9680" s="146">
        <v>60043</v>
      </c>
      <c r="E9680" s="28">
        <f t="shared" si="1110"/>
        <v>600430</v>
      </c>
      <c r="F9680" s="29">
        <v>0</v>
      </c>
      <c r="G9680" s="30">
        <f t="shared" si="1111"/>
        <v>600430</v>
      </c>
      <c r="H9680" s="63">
        <f t="shared" si="1112"/>
        <v>55595.370370370365</v>
      </c>
      <c r="I9680" s="63"/>
      <c r="J9680" s="59"/>
    </row>
    <row r="9681" spans="1:10">
      <c r="A9681" s="144">
        <v>4</v>
      </c>
      <c r="B9681" s="145" t="s">
        <v>27</v>
      </c>
      <c r="C9681" s="106"/>
      <c r="D9681" s="146">
        <v>115781</v>
      </c>
      <c r="E9681" s="28">
        <f t="shared" si="1110"/>
        <v>0</v>
      </c>
      <c r="F9681" s="29">
        <v>0</v>
      </c>
      <c r="G9681" s="30">
        <f t="shared" si="1111"/>
        <v>0</v>
      </c>
      <c r="H9681" s="63">
        <f t="shared" si="1112"/>
        <v>107204.62962962962</v>
      </c>
      <c r="I9681" s="63"/>
      <c r="J9681" s="59"/>
    </row>
    <row r="9682" spans="1:10">
      <c r="A9682" s="144">
        <v>5</v>
      </c>
      <c r="B9682" s="145" t="s">
        <v>28</v>
      </c>
      <c r="C9682" s="32">
        <v>10</v>
      </c>
      <c r="D9682" s="146">
        <v>119943</v>
      </c>
      <c r="E9682" s="28">
        <f t="shared" si="1110"/>
        <v>1199430</v>
      </c>
      <c r="F9682" s="124">
        <v>0</v>
      </c>
      <c r="G9682" s="30">
        <f t="shared" si="1111"/>
        <v>1199430</v>
      </c>
      <c r="H9682" s="63">
        <f t="shared" si="1112"/>
        <v>111058.33333333333</v>
      </c>
      <c r="I9682" s="63"/>
      <c r="J9682" s="59"/>
    </row>
    <row r="9683" spans="1:10">
      <c r="A9683" s="144">
        <v>6</v>
      </c>
      <c r="B9683" s="145" t="s">
        <v>29</v>
      </c>
      <c r="C9683" s="26"/>
      <c r="D9683" s="146">
        <v>94810</v>
      </c>
      <c r="E9683" s="28">
        <f t="shared" si="1110"/>
        <v>0</v>
      </c>
      <c r="F9683" s="29">
        <v>0</v>
      </c>
      <c r="G9683" s="30">
        <f t="shared" si="1111"/>
        <v>0</v>
      </c>
      <c r="H9683" s="63">
        <f t="shared" si="1112"/>
        <v>87787.037037037036</v>
      </c>
      <c r="I9683" s="63"/>
      <c r="J9683" s="59"/>
    </row>
    <row r="9684" spans="1:10">
      <c r="A9684" s="144">
        <v>7</v>
      </c>
      <c r="B9684" s="145" t="s">
        <v>30</v>
      </c>
      <c r="C9684" s="34"/>
      <c r="D9684" s="146">
        <v>141396</v>
      </c>
      <c r="E9684" s="28">
        <f t="shared" si="1110"/>
        <v>0</v>
      </c>
      <c r="F9684" s="29">
        <v>0</v>
      </c>
      <c r="G9684" s="30">
        <f t="shared" si="1111"/>
        <v>0</v>
      </c>
      <c r="H9684" s="63">
        <f t="shared" si="1112"/>
        <v>130922.22222222222</v>
      </c>
      <c r="I9684" s="63"/>
      <c r="J9684" s="59"/>
    </row>
    <row r="9685" spans="1:10">
      <c r="A9685" s="144">
        <v>8</v>
      </c>
      <c r="B9685" s="145" t="s">
        <v>31</v>
      </c>
      <c r="C9685" s="26"/>
      <c r="D9685" s="146">
        <v>232931</v>
      </c>
      <c r="E9685" s="28">
        <f t="shared" si="1110"/>
        <v>0</v>
      </c>
      <c r="F9685" s="29">
        <v>0</v>
      </c>
      <c r="G9685" s="30">
        <f t="shared" si="1111"/>
        <v>0</v>
      </c>
      <c r="H9685" s="63">
        <f t="shared" si="1112"/>
        <v>215676.85185185182</v>
      </c>
      <c r="I9685" s="63"/>
      <c r="J9685" s="59"/>
    </row>
    <row r="9686" spans="1:10">
      <c r="A9686" s="144">
        <v>9</v>
      </c>
      <c r="B9686" s="148" t="s">
        <v>32</v>
      </c>
      <c r="C9686" s="26"/>
      <c r="D9686" s="146">
        <v>101534</v>
      </c>
      <c r="E9686" s="28">
        <f t="shared" si="1110"/>
        <v>0</v>
      </c>
      <c r="F9686" s="29">
        <v>0</v>
      </c>
      <c r="G9686" s="30">
        <f t="shared" si="1111"/>
        <v>0</v>
      </c>
      <c r="H9686" s="63">
        <f t="shared" si="1112"/>
        <v>94012.962962962964</v>
      </c>
      <c r="I9686" s="63"/>
      <c r="J9686" s="59"/>
    </row>
    <row r="9687" spans="1:10">
      <c r="A9687" s="144">
        <v>10</v>
      </c>
      <c r="B9687" s="148" t="s">
        <v>33</v>
      </c>
      <c r="C9687" s="37"/>
      <c r="D9687" s="147">
        <v>110148</v>
      </c>
      <c r="E9687" s="28">
        <f t="shared" si="1110"/>
        <v>0</v>
      </c>
      <c r="F9687" s="29">
        <v>0</v>
      </c>
      <c r="G9687" s="30">
        <f t="shared" si="1111"/>
        <v>0</v>
      </c>
      <c r="H9687" s="63">
        <f t="shared" si="1112"/>
        <v>101988.88888888888</v>
      </c>
      <c r="I9687" s="63"/>
      <c r="J9687" s="59"/>
    </row>
    <row r="9688" spans="1:10">
      <c r="A9688" s="144">
        <v>11</v>
      </c>
      <c r="B9688" s="145" t="s">
        <v>34</v>
      </c>
      <c r="C9688" s="37">
        <v>10</v>
      </c>
      <c r="D9688" s="146">
        <v>54198</v>
      </c>
      <c r="E9688" s="28">
        <f t="shared" si="1110"/>
        <v>541980</v>
      </c>
      <c r="F9688" s="29">
        <v>0</v>
      </c>
      <c r="G9688" s="30">
        <f t="shared" si="1111"/>
        <v>541980</v>
      </c>
      <c r="H9688" s="63">
        <f t="shared" si="1112"/>
        <v>50183.333333333328</v>
      </c>
      <c r="I9688" s="63"/>
      <c r="J9688" s="59">
        <f t="shared" ref="J9688:J9694" si="1113">H9688*C9689</f>
        <v>0</v>
      </c>
    </row>
    <row r="9689" spans="1:10">
      <c r="A9689" s="144">
        <v>12</v>
      </c>
      <c r="B9689" s="145" t="s">
        <v>35</v>
      </c>
      <c r="C9689" s="37"/>
      <c r="D9689" s="146">
        <v>49680</v>
      </c>
      <c r="E9689" s="28">
        <f t="shared" si="1110"/>
        <v>0</v>
      </c>
      <c r="F9689" s="29">
        <v>0</v>
      </c>
      <c r="G9689" s="30">
        <f t="shared" si="1111"/>
        <v>0</v>
      </c>
      <c r="H9689" s="63">
        <f t="shared" si="1112"/>
        <v>46000</v>
      </c>
      <c r="I9689" s="63"/>
      <c r="J9689" s="59">
        <f t="shared" si="1113"/>
        <v>0</v>
      </c>
    </row>
    <row r="9690" spans="1:10">
      <c r="A9690" s="144">
        <v>13</v>
      </c>
      <c r="B9690" s="145" t="s">
        <v>36</v>
      </c>
      <c r="C9690" s="37"/>
      <c r="D9690" s="149">
        <v>64152</v>
      </c>
      <c r="E9690" s="28">
        <f t="shared" si="1110"/>
        <v>0</v>
      </c>
      <c r="F9690" s="29">
        <v>0</v>
      </c>
      <c r="G9690" s="30">
        <f t="shared" si="1111"/>
        <v>0</v>
      </c>
      <c r="H9690" s="63">
        <f t="shared" si="1112"/>
        <v>59399.999999999993</v>
      </c>
      <c r="I9690" s="63"/>
      <c r="J9690" s="59">
        <f t="shared" si="1113"/>
        <v>0</v>
      </c>
    </row>
    <row r="9691" spans="1:10">
      <c r="A9691" s="144">
        <v>14</v>
      </c>
      <c r="B9691" s="145" t="s">
        <v>37</v>
      </c>
      <c r="C9691" s="37"/>
      <c r="D9691" s="149">
        <v>65934</v>
      </c>
      <c r="E9691" s="28">
        <f t="shared" si="1110"/>
        <v>0</v>
      </c>
      <c r="F9691" s="29">
        <v>0</v>
      </c>
      <c r="G9691" s="30">
        <f t="shared" si="1111"/>
        <v>0</v>
      </c>
      <c r="H9691" s="63">
        <f t="shared" si="1112"/>
        <v>61049.999999999993</v>
      </c>
      <c r="I9691" s="63"/>
      <c r="J9691" s="59">
        <f t="shared" si="1113"/>
        <v>0</v>
      </c>
    </row>
    <row r="9692" spans="1:10">
      <c r="A9692" s="144">
        <v>15</v>
      </c>
      <c r="B9692" s="145" t="s">
        <v>38</v>
      </c>
      <c r="C9692" s="37"/>
      <c r="D9692" s="149">
        <v>76626</v>
      </c>
      <c r="E9692" s="28">
        <f t="shared" si="1110"/>
        <v>0</v>
      </c>
      <c r="F9692" s="124">
        <v>0</v>
      </c>
      <c r="G9692" s="30">
        <f t="shared" si="1111"/>
        <v>0</v>
      </c>
      <c r="H9692" s="63">
        <f t="shared" si="1112"/>
        <v>70950</v>
      </c>
      <c r="I9692" s="63"/>
      <c r="J9692" s="59">
        <f t="shared" si="1113"/>
        <v>851400</v>
      </c>
    </row>
    <row r="9693" spans="1:10">
      <c r="A9693" s="144">
        <v>16</v>
      </c>
      <c r="B9693" s="145" t="s">
        <v>39</v>
      </c>
      <c r="C9693" s="37">
        <v>12</v>
      </c>
      <c r="D9693" s="149">
        <v>80190</v>
      </c>
      <c r="E9693" s="28">
        <f t="shared" si="1110"/>
        <v>962280</v>
      </c>
      <c r="F9693" s="29">
        <v>0</v>
      </c>
      <c r="G9693" s="30">
        <f t="shared" si="1111"/>
        <v>962280</v>
      </c>
      <c r="H9693" s="63">
        <f t="shared" si="1112"/>
        <v>74250</v>
      </c>
      <c r="I9693" s="63"/>
      <c r="J9693" s="59">
        <f t="shared" si="1113"/>
        <v>0</v>
      </c>
    </row>
    <row r="9694" spans="1:10">
      <c r="A9694" s="144">
        <v>17</v>
      </c>
      <c r="B9694" s="145" t="s">
        <v>40</v>
      </c>
      <c r="C9694" s="37"/>
      <c r="D9694" s="149">
        <v>113832</v>
      </c>
      <c r="E9694" s="28">
        <f t="shared" si="1110"/>
        <v>0</v>
      </c>
      <c r="F9694" s="29">
        <v>0</v>
      </c>
      <c r="G9694" s="30">
        <f t="shared" si="1111"/>
        <v>0</v>
      </c>
      <c r="H9694" s="63">
        <f t="shared" si="1112"/>
        <v>105400</v>
      </c>
      <c r="I9694" s="63"/>
      <c r="J9694" s="59">
        <f t="shared" si="1113"/>
        <v>0</v>
      </c>
    </row>
    <row r="9695" spans="1:10" ht="17.25">
      <c r="A9695" s="144">
        <v>18</v>
      </c>
      <c r="B9695" s="145" t="s">
        <v>41</v>
      </c>
      <c r="C9695" s="37"/>
      <c r="D9695" s="150">
        <v>98010</v>
      </c>
      <c r="E9695" s="28">
        <f t="shared" si="1110"/>
        <v>0</v>
      </c>
      <c r="F9695" s="29">
        <v>0</v>
      </c>
      <c r="G9695" s="30">
        <f t="shared" si="1111"/>
        <v>0</v>
      </c>
      <c r="H9695" s="63">
        <f t="shared" si="1112"/>
        <v>90750</v>
      </c>
      <c r="I9695" s="45"/>
      <c r="J9695" s="64"/>
    </row>
    <row r="9696" spans="1:10" ht="31.5">
      <c r="A9696" s="40"/>
      <c r="B9696" s="41" t="s">
        <v>42</v>
      </c>
      <c r="C9696" s="42">
        <f>SUM(C9678:C9695)</f>
        <v>52</v>
      </c>
      <c r="D9696" s="42"/>
      <c r="E9696" s="43">
        <f>SUM(E9678:E9695)</f>
        <v>4097170</v>
      </c>
      <c r="F9696" s="43"/>
      <c r="G9696" s="44">
        <f>SUM(G9678:G9695)</f>
        <v>4097170</v>
      </c>
      <c r="H9696" s="5"/>
      <c r="I9696" s="5"/>
      <c r="J9696" s="75">
        <f>J9695*0.08</f>
        <v>0</v>
      </c>
    </row>
    <row r="9697" spans="1:10" ht="31.5">
      <c r="A9697" s="46"/>
      <c r="B9697" s="47"/>
      <c r="C9697" s="48"/>
      <c r="D9697" s="48"/>
      <c r="E9697" s="49"/>
      <c r="F9697" s="49"/>
      <c r="G9697" s="151"/>
      <c r="H9697" s="6"/>
      <c r="I9697" s="6"/>
      <c r="J9697" s="76">
        <f>SUM(J9695:J9696)</f>
        <v>0</v>
      </c>
    </row>
    <row r="9698" spans="1:10" ht="18">
      <c r="A9698" s="283" t="s">
        <v>43</v>
      </c>
      <c r="B9698" s="283"/>
      <c r="C9698" s="284" t="s">
        <v>44</v>
      </c>
      <c r="D9698" s="284"/>
      <c r="E9698" s="54"/>
      <c r="F9698" s="54"/>
      <c r="G9698" s="55" t="s">
        <v>45</v>
      </c>
      <c r="H9698" s="141"/>
      <c r="I9698" s="141"/>
      <c r="J9698" s="141"/>
    </row>
    <row r="9703" spans="1:10" ht="15.75">
      <c r="A9703" s="279" t="s">
        <v>0</v>
      </c>
      <c r="B9703" s="279"/>
      <c r="C9703" s="279"/>
      <c r="D9703" s="279"/>
      <c r="E9703" s="279"/>
      <c r="F9703" s="279"/>
      <c r="G9703" s="279"/>
      <c r="H9703" s="141"/>
      <c r="I9703" s="141"/>
      <c r="J9703" s="141"/>
    </row>
    <row r="9704" spans="1:10" ht="15.75">
      <c r="A9704" s="279" t="s">
        <v>1</v>
      </c>
      <c r="B9704" s="279"/>
      <c r="C9704" s="279"/>
      <c r="D9704" s="279"/>
      <c r="E9704" s="279"/>
      <c r="F9704" s="279"/>
      <c r="G9704" s="279"/>
      <c r="H9704" s="1"/>
      <c r="I9704" s="1"/>
      <c r="J9704" s="71"/>
    </row>
    <row r="9705" spans="1:10" ht="15.75">
      <c r="A9705" s="279" t="s">
        <v>2</v>
      </c>
      <c r="B9705" s="279"/>
      <c r="C9705" s="279"/>
      <c r="D9705" s="279"/>
      <c r="E9705" s="279"/>
      <c r="F9705" s="279"/>
      <c r="G9705" s="279"/>
      <c r="H9705" s="1"/>
      <c r="I9705" s="1"/>
      <c r="J9705" s="71"/>
    </row>
    <row r="9706" spans="1:10" ht="15.75">
      <c r="A9706" s="279" t="s">
        <v>4</v>
      </c>
      <c r="B9706" s="279"/>
      <c r="C9706" s="279"/>
      <c r="D9706" s="279"/>
      <c r="E9706" s="279"/>
      <c r="F9706" s="279"/>
      <c r="G9706" s="279"/>
      <c r="H9706" s="1"/>
      <c r="I9706" s="1"/>
      <c r="J9706" s="71"/>
    </row>
    <row r="9707" spans="1:10" ht="27">
      <c r="A9707" s="280" t="s">
        <v>6</v>
      </c>
      <c r="B9707" s="280"/>
      <c r="C9707" s="280"/>
      <c r="D9707" s="280"/>
      <c r="E9707" s="280"/>
      <c r="F9707" s="280"/>
      <c r="G9707" s="280"/>
      <c r="H9707" s="2"/>
      <c r="I9707" s="2"/>
      <c r="J9707" s="72"/>
    </row>
    <row r="9708" spans="1:10" ht="27">
      <c r="A9708" s="142"/>
      <c r="B9708" s="142"/>
      <c r="C9708" s="281" t="s">
        <v>1247</v>
      </c>
      <c r="D9708" s="281"/>
      <c r="E9708" s="281"/>
      <c r="F9708" s="281"/>
      <c r="G9708" s="281"/>
      <c r="H9708" s="68"/>
      <c r="I9708" s="68"/>
      <c r="J9708" s="71"/>
    </row>
    <row r="9709" spans="1:10" ht="15.75">
      <c r="A9709" s="11" t="s">
        <v>358</v>
      </c>
      <c r="B9709" s="12">
        <v>4138507474</v>
      </c>
      <c r="C9709" s="143"/>
      <c r="D9709" s="286"/>
      <c r="E9709" s="286"/>
      <c r="F9709" s="286"/>
      <c r="G9709" s="286"/>
      <c r="H9709" s="69" t="s">
        <v>161</v>
      </c>
      <c r="I9709" s="69"/>
      <c r="J9709" s="73"/>
    </row>
    <row r="9710" spans="1:10" ht="15.75">
      <c r="A9710" s="11" t="s">
        <v>9</v>
      </c>
      <c r="B9710" s="293" t="s">
        <v>1251</v>
      </c>
      <c r="C9710" s="286"/>
      <c r="D9710" s="286"/>
      <c r="E9710" s="16"/>
      <c r="F9710" s="11"/>
      <c r="G9710" s="16"/>
      <c r="H9710" s="1"/>
      <c r="I9710" s="1"/>
      <c r="J9710" s="71"/>
    </row>
    <row r="9711" spans="1:10" ht="15.75">
      <c r="A9711" s="11" t="s">
        <v>11</v>
      </c>
      <c r="B9711" s="311" t="s">
        <v>670</v>
      </c>
      <c r="C9711" s="289"/>
      <c r="D9711" s="289"/>
      <c r="E9711" s="289"/>
      <c r="F9711" s="258"/>
      <c r="G9711" s="19"/>
      <c r="H9711" s="1"/>
      <c r="I9711" s="1"/>
      <c r="J9711" s="71"/>
    </row>
    <row r="9712" spans="1:10" ht="15.75">
      <c r="A9712" s="21" t="s">
        <v>14</v>
      </c>
      <c r="B9712" s="21" t="s">
        <v>16</v>
      </c>
      <c r="C9712" s="21"/>
      <c r="D9712" s="22" t="s">
        <v>18</v>
      </c>
      <c r="E9712" s="23" t="s">
        <v>19</v>
      </c>
      <c r="F9712" s="23" t="s">
        <v>20</v>
      </c>
      <c r="G9712" s="21" t="s">
        <v>21</v>
      </c>
      <c r="H9712" s="63"/>
      <c r="I9712" s="63"/>
      <c r="J9712" s="59">
        <f>H9712*C9713</f>
        <v>0</v>
      </c>
    </row>
    <row r="9713" spans="1:10">
      <c r="A9713" s="144">
        <v>1</v>
      </c>
      <c r="B9713" s="145" t="s">
        <v>23</v>
      </c>
      <c r="C9713" s="26">
        <v>10</v>
      </c>
      <c r="D9713" s="146">
        <v>79305</v>
      </c>
      <c r="E9713" s="28">
        <f t="shared" ref="E9713:E9730" si="1114">D9713*C9713</f>
        <v>793050</v>
      </c>
      <c r="F9713" s="29">
        <v>0</v>
      </c>
      <c r="G9713" s="30">
        <f t="shared" ref="G9713:G9730" si="1115">E9713-E9713*F9713</f>
        <v>793050</v>
      </c>
      <c r="H9713" s="63">
        <f t="shared" ref="H9713:H9730" si="1116">D9713/1.08</f>
        <v>73430.555555555547</v>
      </c>
      <c r="I9713" s="63"/>
      <c r="J9713" s="59">
        <f>H9713*C9714</f>
        <v>0</v>
      </c>
    </row>
    <row r="9714" spans="1:10">
      <c r="A9714" s="144">
        <v>2</v>
      </c>
      <c r="B9714" s="145" t="s">
        <v>25</v>
      </c>
      <c r="C9714" s="32"/>
      <c r="D9714" s="147">
        <v>128591</v>
      </c>
      <c r="E9714" s="28">
        <f t="shared" si="1114"/>
        <v>0</v>
      </c>
      <c r="F9714" s="29">
        <v>0</v>
      </c>
      <c r="G9714" s="30">
        <f t="shared" si="1115"/>
        <v>0</v>
      </c>
      <c r="H9714" s="63">
        <f t="shared" si="1116"/>
        <v>119065.74074074073</v>
      </c>
      <c r="I9714" s="63"/>
      <c r="J9714" s="59"/>
    </row>
    <row r="9715" spans="1:10">
      <c r="A9715" s="144">
        <v>3</v>
      </c>
      <c r="B9715" s="145" t="s">
        <v>26</v>
      </c>
      <c r="C9715" s="34">
        <v>10</v>
      </c>
      <c r="D9715" s="146">
        <v>60043</v>
      </c>
      <c r="E9715" s="28">
        <f t="shared" si="1114"/>
        <v>600430</v>
      </c>
      <c r="F9715" s="29">
        <v>0</v>
      </c>
      <c r="G9715" s="30">
        <f t="shared" si="1115"/>
        <v>600430</v>
      </c>
      <c r="H9715" s="63">
        <f t="shared" si="1116"/>
        <v>55595.370370370365</v>
      </c>
      <c r="I9715" s="63"/>
      <c r="J9715" s="59"/>
    </row>
    <row r="9716" spans="1:10">
      <c r="A9716" s="144">
        <v>4</v>
      </c>
      <c r="B9716" s="145" t="s">
        <v>27</v>
      </c>
      <c r="C9716" s="106"/>
      <c r="D9716" s="146">
        <v>115781</v>
      </c>
      <c r="E9716" s="28">
        <f t="shared" si="1114"/>
        <v>0</v>
      </c>
      <c r="F9716" s="29">
        <v>0</v>
      </c>
      <c r="G9716" s="30">
        <f t="shared" si="1115"/>
        <v>0</v>
      </c>
      <c r="H9716" s="63">
        <f t="shared" si="1116"/>
        <v>107204.62962962962</v>
      </c>
      <c r="I9716" s="63"/>
      <c r="J9716" s="59"/>
    </row>
    <row r="9717" spans="1:10">
      <c r="A9717" s="144">
        <v>5</v>
      </c>
      <c r="B9717" s="145" t="s">
        <v>28</v>
      </c>
      <c r="C9717" s="32">
        <v>10</v>
      </c>
      <c r="D9717" s="146">
        <v>119943</v>
      </c>
      <c r="E9717" s="28">
        <f t="shared" si="1114"/>
        <v>1199430</v>
      </c>
      <c r="F9717" s="124">
        <v>0</v>
      </c>
      <c r="G9717" s="30">
        <f t="shared" si="1115"/>
        <v>1199430</v>
      </c>
      <c r="H9717" s="63">
        <f t="shared" si="1116"/>
        <v>111058.33333333333</v>
      </c>
      <c r="I9717" s="63"/>
      <c r="J9717" s="59"/>
    </row>
    <row r="9718" spans="1:10">
      <c r="A9718" s="144">
        <v>6</v>
      </c>
      <c r="B9718" s="145" t="s">
        <v>29</v>
      </c>
      <c r="C9718" s="26"/>
      <c r="D9718" s="146">
        <v>94810</v>
      </c>
      <c r="E9718" s="28">
        <f t="shared" si="1114"/>
        <v>0</v>
      </c>
      <c r="F9718" s="29">
        <v>0</v>
      </c>
      <c r="G9718" s="30">
        <f t="shared" si="1115"/>
        <v>0</v>
      </c>
      <c r="H9718" s="63">
        <f t="shared" si="1116"/>
        <v>87787.037037037036</v>
      </c>
      <c r="I9718" s="63"/>
      <c r="J9718" s="59"/>
    </row>
    <row r="9719" spans="1:10">
      <c r="A9719" s="144">
        <v>7</v>
      </c>
      <c r="B9719" s="145" t="s">
        <v>30</v>
      </c>
      <c r="C9719" s="34"/>
      <c r="D9719" s="146">
        <v>141396</v>
      </c>
      <c r="E9719" s="28">
        <f t="shared" si="1114"/>
        <v>0</v>
      </c>
      <c r="F9719" s="29">
        <v>0</v>
      </c>
      <c r="G9719" s="30">
        <f t="shared" si="1115"/>
        <v>0</v>
      </c>
      <c r="H9719" s="63">
        <f t="shared" si="1116"/>
        <v>130922.22222222222</v>
      </c>
      <c r="I9719" s="63"/>
      <c r="J9719" s="59"/>
    </row>
    <row r="9720" spans="1:10">
      <c r="A9720" s="144">
        <v>8</v>
      </c>
      <c r="B9720" s="145" t="s">
        <v>31</v>
      </c>
      <c r="C9720" s="26"/>
      <c r="D9720" s="146">
        <v>232931</v>
      </c>
      <c r="E9720" s="28">
        <f t="shared" si="1114"/>
        <v>0</v>
      </c>
      <c r="F9720" s="29">
        <v>0</v>
      </c>
      <c r="G9720" s="30">
        <f t="shared" si="1115"/>
        <v>0</v>
      </c>
      <c r="H9720" s="63">
        <f t="shared" si="1116"/>
        <v>215676.85185185182</v>
      </c>
      <c r="I9720" s="63"/>
      <c r="J9720" s="59"/>
    </row>
    <row r="9721" spans="1:10">
      <c r="A9721" s="144">
        <v>9</v>
      </c>
      <c r="B9721" s="148" t="s">
        <v>32</v>
      </c>
      <c r="C9721" s="26">
        <v>10</v>
      </c>
      <c r="D9721" s="146">
        <v>101534</v>
      </c>
      <c r="E9721" s="28">
        <f t="shared" si="1114"/>
        <v>1015340</v>
      </c>
      <c r="F9721" s="29">
        <v>0</v>
      </c>
      <c r="G9721" s="30">
        <f t="shared" si="1115"/>
        <v>1015340</v>
      </c>
      <c r="H9721" s="63">
        <f t="shared" si="1116"/>
        <v>94012.962962962964</v>
      </c>
      <c r="I9721" s="63"/>
      <c r="J9721" s="59"/>
    </row>
    <row r="9722" spans="1:10">
      <c r="A9722" s="144">
        <v>10</v>
      </c>
      <c r="B9722" s="148" t="s">
        <v>33</v>
      </c>
      <c r="C9722" s="37">
        <v>10</v>
      </c>
      <c r="D9722" s="147">
        <v>110148</v>
      </c>
      <c r="E9722" s="28">
        <f t="shared" si="1114"/>
        <v>1101480</v>
      </c>
      <c r="F9722" s="29">
        <v>0</v>
      </c>
      <c r="G9722" s="30">
        <f t="shared" si="1115"/>
        <v>1101480</v>
      </c>
      <c r="H9722" s="63">
        <f t="shared" si="1116"/>
        <v>101988.88888888888</v>
      </c>
      <c r="I9722" s="63"/>
      <c r="J9722" s="59"/>
    </row>
    <row r="9723" spans="1:10">
      <c r="A9723" s="144">
        <v>11</v>
      </c>
      <c r="B9723" s="145" t="s">
        <v>34</v>
      </c>
      <c r="C9723" s="37">
        <v>10</v>
      </c>
      <c r="D9723" s="146">
        <v>54198</v>
      </c>
      <c r="E9723" s="28">
        <f t="shared" si="1114"/>
        <v>541980</v>
      </c>
      <c r="F9723" s="29">
        <v>0</v>
      </c>
      <c r="G9723" s="30">
        <f t="shared" si="1115"/>
        <v>541980</v>
      </c>
      <c r="H9723" s="63">
        <f t="shared" si="1116"/>
        <v>50183.333333333328</v>
      </c>
      <c r="I9723" s="63"/>
      <c r="J9723" s="59">
        <f t="shared" ref="J9723:J9729" si="1117">H9723*C9724</f>
        <v>501833.33333333326</v>
      </c>
    </row>
    <row r="9724" spans="1:10">
      <c r="A9724" s="144">
        <v>12</v>
      </c>
      <c r="B9724" s="145" t="s">
        <v>35</v>
      </c>
      <c r="C9724" s="37">
        <v>10</v>
      </c>
      <c r="D9724" s="146">
        <v>49680</v>
      </c>
      <c r="E9724" s="28">
        <f t="shared" si="1114"/>
        <v>496800</v>
      </c>
      <c r="F9724" s="29">
        <v>0</v>
      </c>
      <c r="G9724" s="30">
        <f t="shared" si="1115"/>
        <v>496800</v>
      </c>
      <c r="H9724" s="63">
        <f t="shared" si="1116"/>
        <v>46000</v>
      </c>
      <c r="I9724" s="63"/>
      <c r="J9724" s="59">
        <f t="shared" si="1117"/>
        <v>0</v>
      </c>
    </row>
    <row r="9725" spans="1:10">
      <c r="A9725" s="144">
        <v>13</v>
      </c>
      <c r="B9725" s="145" t="s">
        <v>36</v>
      </c>
      <c r="C9725" s="37"/>
      <c r="D9725" s="149">
        <v>64152</v>
      </c>
      <c r="E9725" s="28">
        <f t="shared" si="1114"/>
        <v>0</v>
      </c>
      <c r="F9725" s="29">
        <v>0</v>
      </c>
      <c r="G9725" s="30">
        <f t="shared" si="1115"/>
        <v>0</v>
      </c>
      <c r="H9725" s="63">
        <f t="shared" si="1116"/>
        <v>59399.999999999993</v>
      </c>
      <c r="I9725" s="63"/>
      <c r="J9725" s="59">
        <f t="shared" si="1117"/>
        <v>0</v>
      </c>
    </row>
    <row r="9726" spans="1:10">
      <c r="A9726" s="144">
        <v>14</v>
      </c>
      <c r="B9726" s="145" t="s">
        <v>37</v>
      </c>
      <c r="C9726" s="37"/>
      <c r="D9726" s="149">
        <v>65934</v>
      </c>
      <c r="E9726" s="28">
        <f t="shared" si="1114"/>
        <v>0</v>
      </c>
      <c r="F9726" s="29">
        <v>0</v>
      </c>
      <c r="G9726" s="30">
        <f t="shared" si="1115"/>
        <v>0</v>
      </c>
      <c r="H9726" s="63">
        <f t="shared" si="1116"/>
        <v>61049.999999999993</v>
      </c>
      <c r="I9726" s="63"/>
      <c r="J9726" s="59">
        <f t="shared" si="1117"/>
        <v>0</v>
      </c>
    </row>
    <row r="9727" spans="1:10">
      <c r="A9727" s="144">
        <v>15</v>
      </c>
      <c r="B9727" s="145" t="s">
        <v>38</v>
      </c>
      <c r="C9727" s="37"/>
      <c r="D9727" s="149">
        <v>76626</v>
      </c>
      <c r="E9727" s="28">
        <f t="shared" si="1114"/>
        <v>0</v>
      </c>
      <c r="F9727" s="124">
        <v>0</v>
      </c>
      <c r="G9727" s="30">
        <f t="shared" si="1115"/>
        <v>0</v>
      </c>
      <c r="H9727" s="63">
        <f t="shared" si="1116"/>
        <v>70950</v>
      </c>
      <c r="I9727" s="63"/>
      <c r="J9727" s="59">
        <f t="shared" si="1117"/>
        <v>0</v>
      </c>
    </row>
    <row r="9728" spans="1:10">
      <c r="A9728" s="144">
        <v>16</v>
      </c>
      <c r="B9728" s="145" t="s">
        <v>39</v>
      </c>
      <c r="C9728" s="37"/>
      <c r="D9728" s="149">
        <v>80190</v>
      </c>
      <c r="E9728" s="28">
        <f t="shared" si="1114"/>
        <v>0</v>
      </c>
      <c r="F9728" s="29">
        <v>0</v>
      </c>
      <c r="G9728" s="30">
        <f t="shared" si="1115"/>
        <v>0</v>
      </c>
      <c r="H9728" s="63">
        <f t="shared" si="1116"/>
        <v>74250</v>
      </c>
      <c r="I9728" s="63"/>
      <c r="J9728" s="59">
        <f t="shared" si="1117"/>
        <v>0</v>
      </c>
    </row>
    <row r="9729" spans="1:10">
      <c r="A9729" s="144">
        <v>17</v>
      </c>
      <c r="B9729" s="145" t="s">
        <v>40</v>
      </c>
      <c r="C9729" s="37"/>
      <c r="D9729" s="149">
        <v>113832</v>
      </c>
      <c r="E9729" s="28">
        <f t="shared" si="1114"/>
        <v>0</v>
      </c>
      <c r="F9729" s="29">
        <v>0</v>
      </c>
      <c r="G9729" s="30">
        <f t="shared" si="1115"/>
        <v>0</v>
      </c>
      <c r="H9729" s="63">
        <f t="shared" si="1116"/>
        <v>105400</v>
      </c>
      <c r="I9729" s="63"/>
      <c r="J9729" s="59">
        <f t="shared" si="1117"/>
        <v>0</v>
      </c>
    </row>
    <row r="9730" spans="1:10" ht="17.25">
      <c r="A9730" s="144">
        <v>18</v>
      </c>
      <c r="B9730" s="145" t="s">
        <v>41</v>
      </c>
      <c r="C9730" s="37"/>
      <c r="D9730" s="150">
        <v>98010</v>
      </c>
      <c r="E9730" s="28">
        <f t="shared" si="1114"/>
        <v>0</v>
      </c>
      <c r="F9730" s="29">
        <v>0</v>
      </c>
      <c r="G9730" s="30">
        <f t="shared" si="1115"/>
        <v>0</v>
      </c>
      <c r="H9730" s="63">
        <f t="shared" si="1116"/>
        <v>90750</v>
      </c>
      <c r="I9730" s="45"/>
      <c r="J9730" s="64"/>
    </row>
    <row r="9731" spans="1:10" ht="31.5">
      <c r="A9731" s="40"/>
      <c r="B9731" s="41" t="s">
        <v>42</v>
      </c>
      <c r="C9731" s="42">
        <f>SUM(C9713:C9730)</f>
        <v>70</v>
      </c>
      <c r="D9731" s="42"/>
      <c r="E9731" s="43">
        <f>SUM(E9713:E9730)</f>
        <v>5748510</v>
      </c>
      <c r="F9731" s="43"/>
      <c r="G9731" s="44">
        <f>SUM(G9713:G9730)</f>
        <v>5748510</v>
      </c>
      <c r="H9731" s="5"/>
      <c r="I9731" s="5"/>
      <c r="J9731" s="75">
        <f>J9730*0.08</f>
        <v>0</v>
      </c>
    </row>
    <row r="9732" spans="1:10" ht="31.5">
      <c r="A9732" s="46"/>
      <c r="B9732" s="47"/>
      <c r="C9732" s="48"/>
      <c r="D9732" s="48"/>
      <c r="E9732" s="49"/>
      <c r="F9732" s="49"/>
      <c r="G9732" s="151"/>
      <c r="H9732" s="6"/>
      <c r="I9732" s="6"/>
      <c r="J9732" s="76">
        <f>SUM(J9730:J9731)</f>
        <v>0</v>
      </c>
    </row>
    <row r="9733" spans="1:10" ht="18">
      <c r="A9733" s="283" t="s">
        <v>43</v>
      </c>
      <c r="B9733" s="283"/>
      <c r="C9733" s="284" t="s">
        <v>44</v>
      </c>
      <c r="D9733" s="284"/>
      <c r="E9733" s="54"/>
      <c r="F9733" s="54"/>
      <c r="G9733" s="55" t="s">
        <v>45</v>
      </c>
      <c r="H9733" s="141"/>
      <c r="I9733" s="141"/>
      <c r="J9733" s="141"/>
    </row>
    <row r="9738" spans="1:10" ht="15.75">
      <c r="A9738" s="279" t="s">
        <v>0</v>
      </c>
      <c r="B9738" s="279"/>
      <c r="C9738" s="279"/>
      <c r="D9738" s="279"/>
      <c r="E9738" s="279"/>
      <c r="F9738" s="279"/>
      <c r="G9738" s="279"/>
      <c r="H9738" s="141"/>
      <c r="I9738" s="141"/>
      <c r="J9738" s="141"/>
    </row>
    <row r="9739" spans="1:10" ht="15.75">
      <c r="A9739" s="279" t="s">
        <v>1</v>
      </c>
      <c r="B9739" s="279"/>
      <c r="C9739" s="279"/>
      <c r="D9739" s="279"/>
      <c r="E9739" s="279"/>
      <c r="F9739" s="279"/>
      <c r="G9739" s="279"/>
      <c r="H9739" s="1"/>
      <c r="I9739" s="1"/>
      <c r="J9739" s="71"/>
    </row>
    <row r="9740" spans="1:10" ht="15.75">
      <c r="A9740" s="279" t="s">
        <v>2</v>
      </c>
      <c r="B9740" s="279"/>
      <c r="C9740" s="279"/>
      <c r="D9740" s="279"/>
      <c r="E9740" s="279"/>
      <c r="F9740" s="279"/>
      <c r="G9740" s="279"/>
      <c r="H9740" s="1"/>
      <c r="I9740" s="1"/>
      <c r="J9740" s="71"/>
    </row>
    <row r="9741" spans="1:10" ht="15.75">
      <c r="A9741" s="279" t="s">
        <v>4</v>
      </c>
      <c r="B9741" s="279"/>
      <c r="C9741" s="279"/>
      <c r="D9741" s="279"/>
      <c r="E9741" s="279"/>
      <c r="F9741" s="279"/>
      <c r="G9741" s="279"/>
      <c r="H9741" s="1"/>
      <c r="I9741" s="1"/>
      <c r="J9741" s="71"/>
    </row>
    <row r="9742" spans="1:10" ht="27">
      <c r="A9742" s="280" t="s">
        <v>6</v>
      </c>
      <c r="B9742" s="280"/>
      <c r="C9742" s="280"/>
      <c r="D9742" s="280"/>
      <c r="E9742" s="280"/>
      <c r="F9742" s="280"/>
      <c r="G9742" s="280"/>
      <c r="H9742" s="2"/>
      <c r="I9742" s="2"/>
      <c r="J9742" s="72"/>
    </row>
    <row r="9743" spans="1:10" ht="27">
      <c r="A9743" s="142"/>
      <c r="B9743" s="142"/>
      <c r="C9743" s="281" t="s">
        <v>1247</v>
      </c>
      <c r="D9743" s="281"/>
      <c r="E9743" s="281"/>
      <c r="F9743" s="281"/>
      <c r="G9743" s="281"/>
      <c r="H9743" s="68"/>
      <c r="I9743" s="68"/>
      <c r="J9743" s="71"/>
    </row>
    <row r="9744" spans="1:10" ht="15.75">
      <c r="A9744" s="11" t="s">
        <v>358</v>
      </c>
      <c r="B9744" s="12">
        <v>4138538489</v>
      </c>
      <c r="C9744" s="143"/>
      <c r="D9744" s="286"/>
      <c r="E9744" s="286"/>
      <c r="F9744" s="286"/>
      <c r="G9744" s="286"/>
      <c r="H9744" s="69" t="s">
        <v>161</v>
      </c>
      <c r="I9744" s="69"/>
      <c r="J9744" s="73"/>
    </row>
    <row r="9745" spans="1:10" ht="15.75">
      <c r="A9745" s="11" t="s">
        <v>9</v>
      </c>
      <c r="B9745" s="293" t="s">
        <v>386</v>
      </c>
      <c r="C9745" s="286"/>
      <c r="D9745" s="286"/>
      <c r="E9745" s="16"/>
      <c r="F9745" s="11"/>
      <c r="G9745" s="16"/>
      <c r="H9745" s="1"/>
      <c r="I9745" s="1"/>
      <c r="J9745" s="71"/>
    </row>
    <row r="9746" spans="1:10" ht="15.75">
      <c r="A9746" s="11" t="s">
        <v>11</v>
      </c>
      <c r="B9746" s="289"/>
      <c r="C9746" s="289"/>
      <c r="D9746" s="289"/>
      <c r="E9746" s="289"/>
      <c r="F9746" s="258"/>
      <c r="G9746" s="19"/>
      <c r="H9746" s="1"/>
      <c r="I9746" s="1"/>
      <c r="J9746" s="71"/>
    </row>
    <row r="9747" spans="1:10" ht="15.75">
      <c r="A9747" s="21" t="s">
        <v>14</v>
      </c>
      <c r="B9747" s="21" t="s">
        <v>16</v>
      </c>
      <c r="C9747" s="21"/>
      <c r="D9747" s="22" t="s">
        <v>18</v>
      </c>
      <c r="E9747" s="23" t="s">
        <v>19</v>
      </c>
      <c r="F9747" s="23" t="s">
        <v>20</v>
      </c>
      <c r="G9747" s="21" t="s">
        <v>21</v>
      </c>
      <c r="H9747" s="63"/>
      <c r="I9747" s="63"/>
      <c r="J9747" s="59">
        <f>H9747*C9748</f>
        <v>0</v>
      </c>
    </row>
    <row r="9748" spans="1:10">
      <c r="A9748" s="144">
        <v>1</v>
      </c>
      <c r="B9748" s="145" t="s">
        <v>23</v>
      </c>
      <c r="C9748" s="26"/>
      <c r="D9748" s="146">
        <v>79305</v>
      </c>
      <c r="E9748" s="28">
        <f t="shared" ref="E9748:E9765" si="1118">D9748*C9748</f>
        <v>0</v>
      </c>
      <c r="F9748" s="29">
        <v>0</v>
      </c>
      <c r="G9748" s="30">
        <f t="shared" ref="G9748:G9765" si="1119">E9748-E9748*F9748</f>
        <v>0</v>
      </c>
      <c r="H9748" s="63">
        <f t="shared" ref="H9748:H9765" si="1120">D9748/1.08</f>
        <v>73430.555555555547</v>
      </c>
      <c r="I9748" s="63"/>
      <c r="J9748" s="59">
        <f>H9748*C9749</f>
        <v>0</v>
      </c>
    </row>
    <row r="9749" spans="1:10">
      <c r="A9749" s="144">
        <v>2</v>
      </c>
      <c r="B9749" s="145" t="s">
        <v>25</v>
      </c>
      <c r="C9749" s="32"/>
      <c r="D9749" s="147">
        <v>128591</v>
      </c>
      <c r="E9749" s="28">
        <f t="shared" si="1118"/>
        <v>0</v>
      </c>
      <c r="F9749" s="29">
        <v>0</v>
      </c>
      <c r="G9749" s="30">
        <f t="shared" si="1119"/>
        <v>0</v>
      </c>
      <c r="H9749" s="63">
        <f t="shared" si="1120"/>
        <v>119065.74074074073</v>
      </c>
      <c r="I9749" s="63"/>
      <c r="J9749" s="59"/>
    </row>
    <row r="9750" spans="1:10">
      <c r="A9750" s="144">
        <v>3</v>
      </c>
      <c r="B9750" s="145" t="s">
        <v>26</v>
      </c>
      <c r="C9750" s="34"/>
      <c r="D9750" s="146">
        <v>60043</v>
      </c>
      <c r="E9750" s="28">
        <f t="shared" si="1118"/>
        <v>0</v>
      </c>
      <c r="F9750" s="29">
        <v>0</v>
      </c>
      <c r="G9750" s="30">
        <f t="shared" si="1119"/>
        <v>0</v>
      </c>
      <c r="H9750" s="63">
        <f t="shared" si="1120"/>
        <v>55595.370370370365</v>
      </c>
      <c r="I9750" s="63"/>
      <c r="J9750" s="59"/>
    </row>
    <row r="9751" spans="1:10">
      <c r="A9751" s="144">
        <v>4</v>
      </c>
      <c r="B9751" s="145" t="s">
        <v>27</v>
      </c>
      <c r="C9751" s="106"/>
      <c r="D9751" s="146">
        <v>115781</v>
      </c>
      <c r="E9751" s="28">
        <f t="shared" si="1118"/>
        <v>0</v>
      </c>
      <c r="F9751" s="29">
        <v>0</v>
      </c>
      <c r="G9751" s="30">
        <f t="shared" si="1119"/>
        <v>0</v>
      </c>
      <c r="H9751" s="63">
        <f t="shared" si="1120"/>
        <v>107204.62962962962</v>
      </c>
      <c r="I9751" s="63"/>
      <c r="J9751" s="59"/>
    </row>
    <row r="9752" spans="1:10">
      <c r="A9752" s="144">
        <v>5</v>
      </c>
      <c r="B9752" s="145" t="s">
        <v>28</v>
      </c>
      <c r="C9752" s="32">
        <v>10</v>
      </c>
      <c r="D9752" s="146">
        <v>119943</v>
      </c>
      <c r="E9752" s="28">
        <f t="shared" si="1118"/>
        <v>1199430</v>
      </c>
      <c r="F9752" s="124">
        <v>0</v>
      </c>
      <c r="G9752" s="30">
        <f t="shared" si="1119"/>
        <v>1199430</v>
      </c>
      <c r="H9752" s="63">
        <f t="shared" si="1120"/>
        <v>111058.33333333333</v>
      </c>
      <c r="I9752" s="63"/>
      <c r="J9752" s="59"/>
    </row>
    <row r="9753" spans="1:10">
      <c r="A9753" s="144">
        <v>6</v>
      </c>
      <c r="B9753" s="145" t="s">
        <v>29</v>
      </c>
      <c r="C9753" s="26"/>
      <c r="D9753" s="146">
        <v>94810</v>
      </c>
      <c r="E9753" s="28">
        <f t="shared" si="1118"/>
        <v>0</v>
      </c>
      <c r="F9753" s="29">
        <v>0</v>
      </c>
      <c r="G9753" s="30">
        <f t="shared" si="1119"/>
        <v>0</v>
      </c>
      <c r="H9753" s="63">
        <f t="shared" si="1120"/>
        <v>87787.037037037036</v>
      </c>
      <c r="I9753" s="63"/>
      <c r="J9753" s="59"/>
    </row>
    <row r="9754" spans="1:10">
      <c r="A9754" s="144">
        <v>7</v>
      </c>
      <c r="B9754" s="145" t="s">
        <v>30</v>
      </c>
      <c r="C9754" s="34"/>
      <c r="D9754" s="146">
        <v>141396</v>
      </c>
      <c r="E9754" s="28">
        <f t="shared" si="1118"/>
        <v>0</v>
      </c>
      <c r="F9754" s="29">
        <v>0</v>
      </c>
      <c r="G9754" s="30">
        <f t="shared" si="1119"/>
        <v>0</v>
      </c>
      <c r="H9754" s="63">
        <f t="shared" si="1120"/>
        <v>130922.22222222222</v>
      </c>
      <c r="I9754" s="63"/>
      <c r="J9754" s="59"/>
    </row>
    <row r="9755" spans="1:10">
      <c r="A9755" s="144">
        <v>8</v>
      </c>
      <c r="B9755" s="145" t="s">
        <v>31</v>
      </c>
      <c r="C9755" s="26"/>
      <c r="D9755" s="146">
        <v>232931</v>
      </c>
      <c r="E9755" s="28">
        <f t="shared" si="1118"/>
        <v>0</v>
      </c>
      <c r="F9755" s="29">
        <v>0</v>
      </c>
      <c r="G9755" s="30">
        <f t="shared" si="1119"/>
        <v>0</v>
      </c>
      <c r="H9755" s="63">
        <f t="shared" si="1120"/>
        <v>215676.85185185182</v>
      </c>
      <c r="I9755" s="63"/>
      <c r="J9755" s="59"/>
    </row>
    <row r="9756" spans="1:10">
      <c r="A9756" s="144">
        <v>9</v>
      </c>
      <c r="B9756" s="148" t="s">
        <v>32</v>
      </c>
      <c r="C9756" s="26"/>
      <c r="D9756" s="146">
        <v>101534</v>
      </c>
      <c r="E9756" s="28">
        <f t="shared" si="1118"/>
        <v>0</v>
      </c>
      <c r="F9756" s="29">
        <v>0</v>
      </c>
      <c r="G9756" s="30">
        <f t="shared" si="1119"/>
        <v>0</v>
      </c>
      <c r="H9756" s="63">
        <f t="shared" si="1120"/>
        <v>94012.962962962964</v>
      </c>
      <c r="I9756" s="63"/>
      <c r="J9756" s="59"/>
    </row>
    <row r="9757" spans="1:10">
      <c r="A9757" s="144">
        <v>10</v>
      </c>
      <c r="B9757" s="148" t="s">
        <v>33</v>
      </c>
      <c r="C9757" s="37"/>
      <c r="D9757" s="147">
        <v>110148</v>
      </c>
      <c r="E9757" s="28">
        <f t="shared" si="1118"/>
        <v>0</v>
      </c>
      <c r="F9757" s="29">
        <v>0</v>
      </c>
      <c r="G9757" s="30">
        <f t="shared" si="1119"/>
        <v>0</v>
      </c>
      <c r="H9757" s="63">
        <f t="shared" si="1120"/>
        <v>101988.88888888888</v>
      </c>
      <c r="I9757" s="63"/>
      <c r="J9757" s="59"/>
    </row>
    <row r="9758" spans="1:10">
      <c r="A9758" s="144">
        <v>11</v>
      </c>
      <c r="B9758" s="145" t="s">
        <v>34</v>
      </c>
      <c r="C9758" s="37">
        <v>10</v>
      </c>
      <c r="D9758" s="146">
        <v>54198</v>
      </c>
      <c r="E9758" s="28">
        <f t="shared" si="1118"/>
        <v>541980</v>
      </c>
      <c r="F9758" s="29">
        <v>0</v>
      </c>
      <c r="G9758" s="30">
        <f t="shared" si="1119"/>
        <v>541980</v>
      </c>
      <c r="H9758" s="63">
        <f t="shared" si="1120"/>
        <v>50183.333333333328</v>
      </c>
      <c r="I9758" s="63"/>
      <c r="J9758" s="59">
        <f t="shared" ref="J9758:J9764" si="1121">H9758*C9759</f>
        <v>250916.66666666663</v>
      </c>
    </row>
    <row r="9759" spans="1:10">
      <c r="A9759" s="144">
        <v>12</v>
      </c>
      <c r="B9759" s="145" t="s">
        <v>35</v>
      </c>
      <c r="C9759" s="37">
        <v>5</v>
      </c>
      <c r="D9759" s="146">
        <v>49680</v>
      </c>
      <c r="E9759" s="28">
        <f t="shared" si="1118"/>
        <v>248400</v>
      </c>
      <c r="F9759" s="29">
        <v>0</v>
      </c>
      <c r="G9759" s="30">
        <f t="shared" si="1119"/>
        <v>248400</v>
      </c>
      <c r="H9759" s="63">
        <f t="shared" si="1120"/>
        <v>46000</v>
      </c>
      <c r="I9759" s="63"/>
      <c r="J9759" s="59">
        <f t="shared" si="1121"/>
        <v>0</v>
      </c>
    </row>
    <row r="9760" spans="1:10">
      <c r="A9760" s="144">
        <v>13</v>
      </c>
      <c r="B9760" s="145" t="s">
        <v>36</v>
      </c>
      <c r="C9760" s="37"/>
      <c r="D9760" s="149">
        <v>64152</v>
      </c>
      <c r="E9760" s="28">
        <f t="shared" si="1118"/>
        <v>0</v>
      </c>
      <c r="F9760" s="29">
        <v>0</v>
      </c>
      <c r="G9760" s="30">
        <f t="shared" si="1119"/>
        <v>0</v>
      </c>
      <c r="H9760" s="63">
        <f t="shared" si="1120"/>
        <v>59399.999999999993</v>
      </c>
      <c r="I9760" s="63"/>
      <c r="J9760" s="59">
        <f t="shared" si="1121"/>
        <v>0</v>
      </c>
    </row>
    <row r="9761" spans="1:10">
      <c r="A9761" s="144">
        <v>14</v>
      </c>
      <c r="B9761" s="145" t="s">
        <v>37</v>
      </c>
      <c r="C9761" s="37"/>
      <c r="D9761" s="149">
        <v>65934</v>
      </c>
      <c r="E9761" s="28">
        <f t="shared" si="1118"/>
        <v>0</v>
      </c>
      <c r="F9761" s="29">
        <v>0</v>
      </c>
      <c r="G9761" s="30">
        <f t="shared" si="1119"/>
        <v>0</v>
      </c>
      <c r="H9761" s="63">
        <f t="shared" si="1120"/>
        <v>61049.999999999993</v>
      </c>
      <c r="I9761" s="63"/>
      <c r="J9761" s="59">
        <f t="shared" si="1121"/>
        <v>0</v>
      </c>
    </row>
    <row r="9762" spans="1:10">
      <c r="A9762" s="144">
        <v>15</v>
      </c>
      <c r="B9762" s="145" t="s">
        <v>38</v>
      </c>
      <c r="C9762" s="37"/>
      <c r="D9762" s="149">
        <v>76626</v>
      </c>
      <c r="E9762" s="28">
        <f t="shared" si="1118"/>
        <v>0</v>
      </c>
      <c r="F9762" s="124">
        <v>0</v>
      </c>
      <c r="G9762" s="30">
        <f t="shared" si="1119"/>
        <v>0</v>
      </c>
      <c r="H9762" s="63">
        <f t="shared" si="1120"/>
        <v>70950</v>
      </c>
      <c r="I9762" s="63"/>
      <c r="J9762" s="59">
        <f t="shared" si="1121"/>
        <v>0</v>
      </c>
    </row>
    <row r="9763" spans="1:10">
      <c r="A9763" s="144">
        <v>16</v>
      </c>
      <c r="B9763" s="145" t="s">
        <v>39</v>
      </c>
      <c r="C9763" s="37"/>
      <c r="D9763" s="149">
        <v>80190</v>
      </c>
      <c r="E9763" s="28">
        <f t="shared" si="1118"/>
        <v>0</v>
      </c>
      <c r="F9763" s="29">
        <v>0</v>
      </c>
      <c r="G9763" s="30">
        <f t="shared" si="1119"/>
        <v>0</v>
      </c>
      <c r="H9763" s="63">
        <f t="shared" si="1120"/>
        <v>74250</v>
      </c>
      <c r="I9763" s="63"/>
      <c r="J9763" s="59">
        <f t="shared" si="1121"/>
        <v>0</v>
      </c>
    </row>
    <row r="9764" spans="1:10">
      <c r="A9764" s="144">
        <v>17</v>
      </c>
      <c r="B9764" s="145" t="s">
        <v>40</v>
      </c>
      <c r="C9764" s="37"/>
      <c r="D9764" s="149">
        <v>113832</v>
      </c>
      <c r="E9764" s="28">
        <f t="shared" si="1118"/>
        <v>0</v>
      </c>
      <c r="F9764" s="29">
        <v>0</v>
      </c>
      <c r="G9764" s="30">
        <f t="shared" si="1119"/>
        <v>0</v>
      </c>
      <c r="H9764" s="63">
        <f t="shared" si="1120"/>
        <v>105400</v>
      </c>
      <c r="I9764" s="63"/>
      <c r="J9764" s="59">
        <f t="shared" si="1121"/>
        <v>0</v>
      </c>
    </row>
    <row r="9765" spans="1:10" ht="17.25">
      <c r="A9765" s="144">
        <v>18</v>
      </c>
      <c r="B9765" s="145" t="s">
        <v>41</v>
      </c>
      <c r="C9765" s="37"/>
      <c r="D9765" s="150">
        <v>98010</v>
      </c>
      <c r="E9765" s="28">
        <f t="shared" si="1118"/>
        <v>0</v>
      </c>
      <c r="F9765" s="29">
        <v>0</v>
      </c>
      <c r="G9765" s="30">
        <f t="shared" si="1119"/>
        <v>0</v>
      </c>
      <c r="H9765" s="63">
        <f t="shared" si="1120"/>
        <v>90750</v>
      </c>
      <c r="I9765" s="45"/>
      <c r="J9765" s="64"/>
    </row>
    <row r="9766" spans="1:10" ht="31.5">
      <c r="A9766" s="40"/>
      <c r="B9766" s="41" t="s">
        <v>42</v>
      </c>
      <c r="C9766" s="42">
        <f>SUM(C9748:C9765)</f>
        <v>25</v>
      </c>
      <c r="D9766" s="42"/>
      <c r="E9766" s="43">
        <f>SUM(E9748:E9765)</f>
        <v>1989810</v>
      </c>
      <c r="F9766" s="43"/>
      <c r="G9766" s="44">
        <f>SUM(G9748:G9765)</f>
        <v>1989810</v>
      </c>
      <c r="H9766" s="5"/>
      <c r="I9766" s="5"/>
      <c r="J9766" s="75">
        <f>J9765*0.08</f>
        <v>0</v>
      </c>
    </row>
    <row r="9767" spans="1:10" ht="31.5">
      <c r="A9767" s="46"/>
      <c r="B9767" s="47"/>
      <c r="C9767" s="48"/>
      <c r="D9767" s="48"/>
      <c r="E9767" s="49"/>
      <c r="F9767" s="49"/>
      <c r="G9767" s="151"/>
      <c r="H9767" s="6"/>
      <c r="I9767" s="6"/>
      <c r="J9767" s="76">
        <f>SUM(J9765:J9766)</f>
        <v>0</v>
      </c>
    </row>
    <row r="9768" spans="1:10" ht="18">
      <c r="A9768" s="283" t="s">
        <v>43</v>
      </c>
      <c r="B9768" s="283"/>
      <c r="C9768" s="284" t="s">
        <v>44</v>
      </c>
      <c r="D9768" s="284"/>
      <c r="E9768" s="54"/>
      <c r="F9768" s="54"/>
      <c r="G9768" s="55" t="s">
        <v>45</v>
      </c>
      <c r="H9768" s="141"/>
      <c r="I9768" s="141"/>
      <c r="J9768" s="141"/>
    </row>
    <row r="9773" spans="1:10" ht="15.75">
      <c r="A9773" s="279" t="s">
        <v>0</v>
      </c>
      <c r="B9773" s="279"/>
      <c r="C9773" s="279"/>
      <c r="D9773" s="279"/>
      <c r="E9773" s="279"/>
      <c r="F9773" s="279"/>
      <c r="G9773" s="279"/>
      <c r="H9773" s="141"/>
      <c r="I9773" s="141"/>
      <c r="J9773" s="141"/>
    </row>
    <row r="9774" spans="1:10" ht="15.75">
      <c r="A9774" s="279" t="s">
        <v>1</v>
      </c>
      <c r="B9774" s="279"/>
      <c r="C9774" s="279"/>
      <c r="D9774" s="279"/>
      <c r="E9774" s="279"/>
      <c r="F9774" s="279"/>
      <c r="G9774" s="279"/>
      <c r="H9774" s="1"/>
      <c r="I9774" s="1"/>
      <c r="J9774" s="71"/>
    </row>
    <row r="9775" spans="1:10" ht="15.75">
      <c r="A9775" s="279" t="s">
        <v>2</v>
      </c>
      <c r="B9775" s="279"/>
      <c r="C9775" s="279"/>
      <c r="D9775" s="279"/>
      <c r="E9775" s="279"/>
      <c r="F9775" s="279"/>
      <c r="G9775" s="279"/>
      <c r="H9775" s="1"/>
      <c r="I9775" s="1"/>
      <c r="J9775" s="71"/>
    </row>
    <row r="9776" spans="1:10" ht="15.75">
      <c r="A9776" s="279" t="s">
        <v>4</v>
      </c>
      <c r="B9776" s="279"/>
      <c r="C9776" s="279"/>
      <c r="D9776" s="279"/>
      <c r="E9776" s="279"/>
      <c r="F9776" s="279"/>
      <c r="G9776" s="279"/>
      <c r="H9776" s="1"/>
      <c r="I9776" s="1"/>
      <c r="J9776" s="71"/>
    </row>
    <row r="9777" spans="1:10" ht="27">
      <c r="A9777" s="280" t="s">
        <v>6</v>
      </c>
      <c r="B9777" s="280"/>
      <c r="C9777" s="280"/>
      <c r="D9777" s="280"/>
      <c r="E9777" s="280"/>
      <c r="F9777" s="280"/>
      <c r="G9777" s="280"/>
      <c r="H9777" s="2"/>
      <c r="I9777" s="2"/>
      <c r="J9777" s="72"/>
    </row>
    <row r="9778" spans="1:10" ht="27">
      <c r="A9778" s="142"/>
      <c r="B9778" s="142"/>
      <c r="C9778" s="281" t="s">
        <v>1247</v>
      </c>
      <c r="D9778" s="281"/>
      <c r="E9778" s="281"/>
      <c r="F9778" s="281"/>
      <c r="G9778" s="281"/>
      <c r="H9778" s="68"/>
      <c r="I9778" s="68"/>
      <c r="J9778" s="71"/>
    </row>
    <row r="9779" spans="1:10" ht="15.75">
      <c r="A9779" s="11" t="s">
        <v>358</v>
      </c>
      <c r="B9779" s="12">
        <v>4138553111</v>
      </c>
      <c r="C9779" s="143"/>
      <c r="D9779" s="286"/>
      <c r="E9779" s="286"/>
      <c r="F9779" s="286"/>
      <c r="G9779" s="286"/>
      <c r="H9779" s="69" t="s">
        <v>161</v>
      </c>
      <c r="I9779" s="69"/>
      <c r="J9779" s="73"/>
    </row>
    <row r="9780" spans="1:10" ht="15.75">
      <c r="A9780" s="11" t="s">
        <v>9</v>
      </c>
      <c r="B9780" s="293" t="s">
        <v>390</v>
      </c>
      <c r="C9780" s="286"/>
      <c r="D9780" s="286"/>
      <c r="E9780" s="16"/>
      <c r="F9780" s="11"/>
      <c r="G9780" s="16"/>
      <c r="H9780" s="1"/>
      <c r="I9780" s="1"/>
      <c r="J9780" s="71"/>
    </row>
    <row r="9781" spans="1:10" ht="15.75">
      <c r="A9781" s="11" t="s">
        <v>11</v>
      </c>
      <c r="B9781" s="311" t="s">
        <v>678</v>
      </c>
      <c r="C9781" s="289"/>
      <c r="D9781" s="289"/>
      <c r="E9781" s="289"/>
      <c r="F9781" s="258"/>
      <c r="G9781" s="19"/>
      <c r="H9781" s="1"/>
      <c r="I9781" s="1"/>
      <c r="J9781" s="71"/>
    </row>
    <row r="9782" spans="1:10" ht="15.75">
      <c r="A9782" s="21" t="s">
        <v>14</v>
      </c>
      <c r="B9782" s="21" t="s">
        <v>16</v>
      </c>
      <c r="C9782" s="21"/>
      <c r="D9782" s="22" t="s">
        <v>18</v>
      </c>
      <c r="E9782" s="23" t="s">
        <v>19</v>
      </c>
      <c r="F9782" s="23" t="s">
        <v>20</v>
      </c>
      <c r="G9782" s="21" t="s">
        <v>21</v>
      </c>
      <c r="H9782" s="63"/>
      <c r="I9782" s="63"/>
      <c r="J9782" s="59">
        <f>H9782*C9783</f>
        <v>0</v>
      </c>
    </row>
    <row r="9783" spans="1:10">
      <c r="A9783" s="144">
        <v>1</v>
      </c>
      <c r="B9783" s="145" t="s">
        <v>23</v>
      </c>
      <c r="C9783" s="26">
        <v>5</v>
      </c>
      <c r="D9783" s="146">
        <v>79305</v>
      </c>
      <c r="E9783" s="28">
        <f t="shared" ref="E9783:E9800" si="1122">D9783*C9783</f>
        <v>396525</v>
      </c>
      <c r="F9783" s="29">
        <v>0</v>
      </c>
      <c r="G9783" s="30">
        <f t="shared" ref="G9783:G9800" si="1123">E9783-E9783*F9783</f>
        <v>396525</v>
      </c>
      <c r="H9783" s="63">
        <f t="shared" ref="H9783:H9800" si="1124">D9783/1.08</f>
        <v>73430.555555555547</v>
      </c>
      <c r="I9783" s="63"/>
      <c r="J9783" s="59">
        <f>H9783*C9784</f>
        <v>0</v>
      </c>
    </row>
    <row r="9784" spans="1:10">
      <c r="A9784" s="144">
        <v>2</v>
      </c>
      <c r="B9784" s="145" t="s">
        <v>25</v>
      </c>
      <c r="C9784" s="32"/>
      <c r="D9784" s="147">
        <v>128591</v>
      </c>
      <c r="E9784" s="28">
        <f t="shared" si="1122"/>
        <v>0</v>
      </c>
      <c r="F9784" s="29">
        <v>0</v>
      </c>
      <c r="G9784" s="30">
        <f t="shared" si="1123"/>
        <v>0</v>
      </c>
      <c r="H9784" s="63">
        <f t="shared" si="1124"/>
        <v>119065.74074074073</v>
      </c>
      <c r="I9784" s="63"/>
      <c r="J9784" s="59"/>
    </row>
    <row r="9785" spans="1:10">
      <c r="A9785" s="144">
        <v>3</v>
      </c>
      <c r="B9785" s="145" t="s">
        <v>26</v>
      </c>
      <c r="C9785" s="34"/>
      <c r="D9785" s="146">
        <v>60043</v>
      </c>
      <c r="E9785" s="28">
        <f t="shared" si="1122"/>
        <v>0</v>
      </c>
      <c r="F9785" s="29">
        <v>0</v>
      </c>
      <c r="G9785" s="30">
        <f t="shared" si="1123"/>
        <v>0</v>
      </c>
      <c r="H9785" s="63">
        <f t="shared" si="1124"/>
        <v>55595.370370370365</v>
      </c>
      <c r="I9785" s="63"/>
      <c r="J9785" s="59"/>
    </row>
    <row r="9786" spans="1:10">
      <c r="A9786" s="144">
        <v>4</v>
      </c>
      <c r="B9786" s="145" t="s">
        <v>27</v>
      </c>
      <c r="C9786" s="106"/>
      <c r="D9786" s="146">
        <v>115781</v>
      </c>
      <c r="E9786" s="28">
        <f t="shared" si="1122"/>
        <v>0</v>
      </c>
      <c r="F9786" s="29">
        <v>0</v>
      </c>
      <c r="G9786" s="30">
        <f t="shared" si="1123"/>
        <v>0</v>
      </c>
      <c r="H9786" s="63">
        <f t="shared" si="1124"/>
        <v>107204.62962962962</v>
      </c>
      <c r="I9786" s="63"/>
      <c r="J9786" s="59"/>
    </row>
    <row r="9787" spans="1:10">
      <c r="A9787" s="144">
        <v>5</v>
      </c>
      <c r="B9787" s="145" t="s">
        <v>28</v>
      </c>
      <c r="C9787" s="32">
        <v>5</v>
      </c>
      <c r="D9787" s="146">
        <v>119943</v>
      </c>
      <c r="E9787" s="28">
        <f t="shared" si="1122"/>
        <v>599715</v>
      </c>
      <c r="F9787" s="124">
        <v>0</v>
      </c>
      <c r="G9787" s="30">
        <f t="shared" si="1123"/>
        <v>599715</v>
      </c>
      <c r="H9787" s="63">
        <f t="shared" si="1124"/>
        <v>111058.33333333333</v>
      </c>
      <c r="I9787" s="63"/>
      <c r="J9787" s="59"/>
    </row>
    <row r="9788" spans="1:10">
      <c r="A9788" s="144">
        <v>6</v>
      </c>
      <c r="B9788" s="145" t="s">
        <v>29</v>
      </c>
      <c r="C9788" s="26"/>
      <c r="D9788" s="146">
        <v>94810</v>
      </c>
      <c r="E9788" s="28">
        <f t="shared" si="1122"/>
        <v>0</v>
      </c>
      <c r="F9788" s="29">
        <v>0</v>
      </c>
      <c r="G9788" s="30">
        <f t="shared" si="1123"/>
        <v>0</v>
      </c>
      <c r="H9788" s="63">
        <f t="shared" si="1124"/>
        <v>87787.037037037036</v>
      </c>
      <c r="I9788" s="63"/>
      <c r="J9788" s="59"/>
    </row>
    <row r="9789" spans="1:10">
      <c r="A9789" s="144">
        <v>7</v>
      </c>
      <c r="B9789" s="145" t="s">
        <v>30</v>
      </c>
      <c r="C9789" s="34"/>
      <c r="D9789" s="146">
        <v>141396</v>
      </c>
      <c r="E9789" s="28">
        <f t="shared" si="1122"/>
        <v>0</v>
      </c>
      <c r="F9789" s="29">
        <v>0</v>
      </c>
      <c r="G9789" s="30">
        <f t="shared" si="1123"/>
        <v>0</v>
      </c>
      <c r="H9789" s="63">
        <f t="shared" si="1124"/>
        <v>130922.22222222222</v>
      </c>
      <c r="I9789" s="63"/>
      <c r="J9789" s="59"/>
    </row>
    <row r="9790" spans="1:10">
      <c r="A9790" s="144">
        <v>8</v>
      </c>
      <c r="B9790" s="145" t="s">
        <v>31</v>
      </c>
      <c r="C9790" s="26"/>
      <c r="D9790" s="146">
        <v>232931</v>
      </c>
      <c r="E9790" s="28">
        <f t="shared" si="1122"/>
        <v>0</v>
      </c>
      <c r="F9790" s="29">
        <v>0</v>
      </c>
      <c r="G9790" s="30">
        <f t="shared" si="1123"/>
        <v>0</v>
      </c>
      <c r="H9790" s="63">
        <f t="shared" si="1124"/>
        <v>215676.85185185182</v>
      </c>
      <c r="I9790" s="63"/>
      <c r="J9790" s="59"/>
    </row>
    <row r="9791" spans="1:10">
      <c r="A9791" s="144">
        <v>9</v>
      </c>
      <c r="B9791" s="148" t="s">
        <v>32</v>
      </c>
      <c r="C9791" s="26"/>
      <c r="D9791" s="146">
        <v>101534</v>
      </c>
      <c r="E9791" s="28">
        <f t="shared" si="1122"/>
        <v>0</v>
      </c>
      <c r="F9791" s="29">
        <v>0</v>
      </c>
      <c r="G9791" s="30">
        <f t="shared" si="1123"/>
        <v>0</v>
      </c>
      <c r="H9791" s="63">
        <f t="shared" si="1124"/>
        <v>94012.962962962964</v>
      </c>
      <c r="I9791" s="63"/>
      <c r="J9791" s="59"/>
    </row>
    <row r="9792" spans="1:10">
      <c r="A9792" s="144">
        <v>10</v>
      </c>
      <c r="B9792" s="148" t="s">
        <v>33</v>
      </c>
      <c r="C9792" s="37"/>
      <c r="D9792" s="147">
        <v>110148</v>
      </c>
      <c r="E9792" s="28">
        <f t="shared" si="1122"/>
        <v>0</v>
      </c>
      <c r="F9792" s="29">
        <v>0</v>
      </c>
      <c r="G9792" s="30">
        <f t="shared" si="1123"/>
        <v>0</v>
      </c>
      <c r="H9792" s="63">
        <f t="shared" si="1124"/>
        <v>101988.88888888888</v>
      </c>
      <c r="I9792" s="63"/>
      <c r="J9792" s="59"/>
    </row>
    <row r="9793" spans="1:10">
      <c r="A9793" s="144">
        <v>11</v>
      </c>
      <c r="B9793" s="145" t="s">
        <v>34</v>
      </c>
      <c r="C9793" s="37">
        <v>5</v>
      </c>
      <c r="D9793" s="146">
        <v>54198</v>
      </c>
      <c r="E9793" s="28">
        <f t="shared" si="1122"/>
        <v>270990</v>
      </c>
      <c r="F9793" s="29">
        <v>0</v>
      </c>
      <c r="G9793" s="30">
        <f t="shared" si="1123"/>
        <v>270990</v>
      </c>
      <c r="H9793" s="63">
        <f t="shared" si="1124"/>
        <v>50183.333333333328</v>
      </c>
      <c r="I9793" s="63"/>
      <c r="J9793" s="59">
        <f t="shared" ref="J9793:J9799" si="1125">H9793*C9794</f>
        <v>0</v>
      </c>
    </row>
    <row r="9794" spans="1:10">
      <c r="A9794" s="144">
        <v>12</v>
      </c>
      <c r="B9794" s="145" t="s">
        <v>35</v>
      </c>
      <c r="C9794" s="37"/>
      <c r="D9794" s="146">
        <v>49680</v>
      </c>
      <c r="E9794" s="28">
        <f t="shared" si="1122"/>
        <v>0</v>
      </c>
      <c r="F9794" s="29">
        <v>0</v>
      </c>
      <c r="G9794" s="30">
        <f t="shared" si="1123"/>
        <v>0</v>
      </c>
      <c r="H9794" s="63">
        <f t="shared" si="1124"/>
        <v>46000</v>
      </c>
      <c r="I9794" s="63"/>
      <c r="J9794" s="59">
        <f t="shared" si="1125"/>
        <v>0</v>
      </c>
    </row>
    <row r="9795" spans="1:10">
      <c r="A9795" s="144">
        <v>13</v>
      </c>
      <c r="B9795" s="145" t="s">
        <v>36</v>
      </c>
      <c r="C9795" s="37"/>
      <c r="D9795" s="149">
        <v>64152</v>
      </c>
      <c r="E9795" s="28">
        <f t="shared" si="1122"/>
        <v>0</v>
      </c>
      <c r="F9795" s="29">
        <v>0</v>
      </c>
      <c r="G9795" s="30">
        <f t="shared" si="1123"/>
        <v>0</v>
      </c>
      <c r="H9795" s="63">
        <f t="shared" si="1124"/>
        <v>59399.999999999993</v>
      </c>
      <c r="I9795" s="63"/>
      <c r="J9795" s="59">
        <f t="shared" si="1125"/>
        <v>0</v>
      </c>
    </row>
    <row r="9796" spans="1:10">
      <c r="A9796" s="144">
        <v>14</v>
      </c>
      <c r="B9796" s="145" t="s">
        <v>37</v>
      </c>
      <c r="C9796" s="37"/>
      <c r="D9796" s="149">
        <v>65934</v>
      </c>
      <c r="E9796" s="28">
        <f t="shared" si="1122"/>
        <v>0</v>
      </c>
      <c r="F9796" s="29">
        <v>0</v>
      </c>
      <c r="G9796" s="30">
        <f t="shared" si="1123"/>
        <v>0</v>
      </c>
      <c r="H9796" s="63">
        <f t="shared" si="1124"/>
        <v>61049.999999999993</v>
      </c>
      <c r="I9796" s="63"/>
      <c r="J9796" s="59">
        <f t="shared" si="1125"/>
        <v>0</v>
      </c>
    </row>
    <row r="9797" spans="1:10">
      <c r="A9797" s="144">
        <v>15</v>
      </c>
      <c r="B9797" s="145" t="s">
        <v>38</v>
      </c>
      <c r="C9797" s="37"/>
      <c r="D9797" s="149">
        <v>76626</v>
      </c>
      <c r="E9797" s="28">
        <f t="shared" si="1122"/>
        <v>0</v>
      </c>
      <c r="F9797" s="124">
        <v>0</v>
      </c>
      <c r="G9797" s="30">
        <f t="shared" si="1123"/>
        <v>0</v>
      </c>
      <c r="H9797" s="63">
        <f t="shared" si="1124"/>
        <v>70950</v>
      </c>
      <c r="I9797" s="63"/>
      <c r="J9797" s="59">
        <f t="shared" si="1125"/>
        <v>0</v>
      </c>
    </row>
    <row r="9798" spans="1:10">
      <c r="A9798" s="144">
        <v>16</v>
      </c>
      <c r="B9798" s="145" t="s">
        <v>39</v>
      </c>
      <c r="C9798" s="37"/>
      <c r="D9798" s="149">
        <v>80190</v>
      </c>
      <c r="E9798" s="28">
        <f t="shared" si="1122"/>
        <v>0</v>
      </c>
      <c r="F9798" s="29">
        <v>0</v>
      </c>
      <c r="G9798" s="30">
        <f t="shared" si="1123"/>
        <v>0</v>
      </c>
      <c r="H9798" s="63">
        <f t="shared" si="1124"/>
        <v>74250</v>
      </c>
      <c r="I9798" s="63"/>
      <c r="J9798" s="59">
        <f t="shared" si="1125"/>
        <v>0</v>
      </c>
    </row>
    <row r="9799" spans="1:10">
      <c r="A9799" s="144">
        <v>17</v>
      </c>
      <c r="B9799" s="145" t="s">
        <v>40</v>
      </c>
      <c r="C9799" s="37"/>
      <c r="D9799" s="149">
        <v>113832</v>
      </c>
      <c r="E9799" s="28">
        <f t="shared" si="1122"/>
        <v>0</v>
      </c>
      <c r="F9799" s="29">
        <v>0</v>
      </c>
      <c r="G9799" s="30">
        <f t="shared" si="1123"/>
        <v>0</v>
      </c>
      <c r="H9799" s="63">
        <f t="shared" si="1124"/>
        <v>105400</v>
      </c>
      <c r="I9799" s="63"/>
      <c r="J9799" s="59">
        <f t="shared" si="1125"/>
        <v>0</v>
      </c>
    </row>
    <row r="9800" spans="1:10" ht="17.25">
      <c r="A9800" s="144">
        <v>18</v>
      </c>
      <c r="B9800" s="145" t="s">
        <v>41</v>
      </c>
      <c r="C9800" s="37"/>
      <c r="D9800" s="150">
        <v>98010</v>
      </c>
      <c r="E9800" s="28">
        <f t="shared" si="1122"/>
        <v>0</v>
      </c>
      <c r="F9800" s="29">
        <v>0</v>
      </c>
      <c r="G9800" s="30">
        <f t="shared" si="1123"/>
        <v>0</v>
      </c>
      <c r="H9800" s="63">
        <f t="shared" si="1124"/>
        <v>90750</v>
      </c>
      <c r="I9800" s="45"/>
      <c r="J9800" s="64"/>
    </row>
    <row r="9801" spans="1:10" ht="31.5">
      <c r="A9801" s="40"/>
      <c r="B9801" s="41" t="s">
        <v>42</v>
      </c>
      <c r="C9801" s="42">
        <f>SUM(C9783:C9800)</f>
        <v>15</v>
      </c>
      <c r="D9801" s="42"/>
      <c r="E9801" s="43">
        <f>SUM(E9783:E9800)</f>
        <v>1267230</v>
      </c>
      <c r="F9801" s="43"/>
      <c r="G9801" s="44">
        <f>SUM(G9783:G9800)</f>
        <v>1267230</v>
      </c>
      <c r="H9801" s="5"/>
      <c r="I9801" s="5"/>
      <c r="J9801" s="75">
        <f>J9800*0.08</f>
        <v>0</v>
      </c>
    </row>
    <row r="9802" spans="1:10" ht="31.5">
      <c r="A9802" s="46"/>
      <c r="B9802" s="47"/>
      <c r="C9802" s="48"/>
      <c r="D9802" s="48"/>
      <c r="E9802" s="49"/>
      <c r="F9802" s="49"/>
      <c r="G9802" s="151"/>
      <c r="H9802" s="6"/>
      <c r="I9802" s="6"/>
      <c r="J9802" s="76">
        <f>SUM(J9800:J9801)</f>
        <v>0</v>
      </c>
    </row>
    <row r="9803" spans="1:10" ht="18">
      <c r="A9803" s="283" t="s">
        <v>43</v>
      </c>
      <c r="B9803" s="283"/>
      <c r="C9803" s="284" t="s">
        <v>44</v>
      </c>
      <c r="D9803" s="284"/>
      <c r="E9803" s="54"/>
      <c r="F9803" s="54"/>
      <c r="G9803" s="55" t="s">
        <v>45</v>
      </c>
      <c r="H9803" s="141"/>
      <c r="I9803" s="141"/>
      <c r="J9803" s="141"/>
    </row>
    <row r="9808" spans="1:10" ht="15.75">
      <c r="A9808" s="279" t="s">
        <v>0</v>
      </c>
      <c r="B9808" s="279"/>
      <c r="C9808" s="279"/>
      <c r="D9808" s="279"/>
      <c r="E9808" s="279"/>
      <c r="F9808" s="279"/>
      <c r="G9808" s="279"/>
      <c r="H9808" s="141"/>
      <c r="I9808" s="141"/>
      <c r="J9808" s="141"/>
    </row>
    <row r="9809" spans="1:10" ht="15.75">
      <c r="A9809" s="279" t="s">
        <v>1</v>
      </c>
      <c r="B9809" s="279"/>
      <c r="C9809" s="279"/>
      <c r="D9809" s="279"/>
      <c r="E9809" s="279"/>
      <c r="F9809" s="279"/>
      <c r="G9809" s="279"/>
      <c r="H9809" s="1"/>
      <c r="I9809" s="1"/>
      <c r="J9809" s="71"/>
    </row>
    <row r="9810" spans="1:10" ht="15.75">
      <c r="A9810" s="279" t="s">
        <v>2</v>
      </c>
      <c r="B9810" s="279"/>
      <c r="C9810" s="279"/>
      <c r="D9810" s="279"/>
      <c r="E9810" s="279"/>
      <c r="F9810" s="279"/>
      <c r="G9810" s="279"/>
      <c r="H9810" s="1"/>
      <c r="I9810" s="1"/>
      <c r="J9810" s="71"/>
    </row>
    <row r="9811" spans="1:10" ht="15.75">
      <c r="A9811" s="279" t="s">
        <v>4</v>
      </c>
      <c r="B9811" s="279"/>
      <c r="C9811" s="279"/>
      <c r="D9811" s="279"/>
      <c r="E9811" s="279"/>
      <c r="F9811" s="279"/>
      <c r="G9811" s="279"/>
      <c r="H9811" s="1"/>
      <c r="I9811" s="1"/>
      <c r="J9811" s="71"/>
    </row>
    <row r="9812" spans="1:10" ht="27">
      <c r="A9812" s="280" t="s">
        <v>6</v>
      </c>
      <c r="B9812" s="280"/>
      <c r="C9812" s="280"/>
      <c r="D9812" s="280"/>
      <c r="E9812" s="280"/>
      <c r="F9812" s="280"/>
      <c r="G9812" s="280"/>
      <c r="H9812" s="2"/>
      <c r="I9812" s="2"/>
      <c r="J9812" s="72"/>
    </row>
    <row r="9813" spans="1:10" ht="27">
      <c r="A9813" s="142"/>
      <c r="B9813" s="142"/>
      <c r="C9813" s="281" t="s">
        <v>1247</v>
      </c>
      <c r="D9813" s="281"/>
      <c r="E9813" s="281"/>
      <c r="F9813" s="281"/>
      <c r="G9813" s="281"/>
      <c r="H9813" s="68"/>
      <c r="I9813" s="68"/>
      <c r="J9813" s="71"/>
    </row>
    <row r="9814" spans="1:10" ht="15.75">
      <c r="A9814" s="11" t="s">
        <v>358</v>
      </c>
      <c r="B9814" s="12">
        <v>4138523233</v>
      </c>
      <c r="C9814" s="143"/>
      <c r="D9814" s="286"/>
      <c r="E9814" s="286"/>
      <c r="F9814" s="286"/>
      <c r="G9814" s="286"/>
      <c r="H9814" s="69" t="s">
        <v>161</v>
      </c>
      <c r="I9814" s="69"/>
      <c r="J9814" s="73"/>
    </row>
    <row r="9815" spans="1:10" ht="15.75">
      <c r="A9815" s="11" t="s">
        <v>9</v>
      </c>
      <c r="B9815" s="293" t="s">
        <v>1252</v>
      </c>
      <c r="C9815" s="286"/>
      <c r="D9815" s="286"/>
      <c r="E9815" s="16"/>
      <c r="F9815" s="11"/>
      <c r="G9815" s="16"/>
      <c r="H9815" s="1"/>
      <c r="I9815" s="1"/>
      <c r="J9815" s="71"/>
    </row>
    <row r="9816" spans="1:10" ht="15.75">
      <c r="A9816" s="11" t="s">
        <v>11</v>
      </c>
      <c r="B9816" s="311" t="s">
        <v>1253</v>
      </c>
      <c r="C9816" s="289"/>
      <c r="D9816" s="289"/>
      <c r="E9816" s="289"/>
      <c r="F9816" s="258"/>
      <c r="G9816" s="19"/>
      <c r="H9816" s="1"/>
      <c r="I9816" s="1"/>
      <c r="J9816" s="71"/>
    </row>
    <row r="9817" spans="1:10" ht="15.75">
      <c r="A9817" s="21" t="s">
        <v>14</v>
      </c>
      <c r="B9817" s="21" t="s">
        <v>16</v>
      </c>
      <c r="C9817" s="21"/>
      <c r="D9817" s="22" t="s">
        <v>18</v>
      </c>
      <c r="E9817" s="23" t="s">
        <v>19</v>
      </c>
      <c r="F9817" s="23" t="s">
        <v>20</v>
      </c>
      <c r="G9817" s="21" t="s">
        <v>21</v>
      </c>
      <c r="H9817" s="63"/>
      <c r="I9817" s="63"/>
      <c r="J9817" s="59">
        <f>H9817*C9818</f>
        <v>0</v>
      </c>
    </row>
    <row r="9818" spans="1:10">
      <c r="A9818" s="144">
        <v>1</v>
      </c>
      <c r="B9818" s="145" t="s">
        <v>23</v>
      </c>
      <c r="C9818" s="26">
        <v>4</v>
      </c>
      <c r="D9818" s="146">
        <v>79305</v>
      </c>
      <c r="E9818" s="28">
        <f t="shared" ref="E9818:E9835" si="1126">D9818*C9818</f>
        <v>317220</v>
      </c>
      <c r="F9818" s="29">
        <v>0</v>
      </c>
      <c r="G9818" s="30">
        <f t="shared" ref="G9818:G9835" si="1127">E9818-E9818*F9818</f>
        <v>317220</v>
      </c>
      <c r="H9818" s="63">
        <f t="shared" ref="H9818:H9835" si="1128">D9818/1.08</f>
        <v>73430.555555555547</v>
      </c>
      <c r="I9818" s="63"/>
      <c r="J9818" s="59">
        <f>H9818*C9819</f>
        <v>0</v>
      </c>
    </row>
    <row r="9819" spans="1:10">
      <c r="A9819" s="144">
        <v>2</v>
      </c>
      <c r="B9819" s="145" t="s">
        <v>25</v>
      </c>
      <c r="C9819" s="32"/>
      <c r="D9819" s="147">
        <v>128591</v>
      </c>
      <c r="E9819" s="28">
        <f t="shared" si="1126"/>
        <v>0</v>
      </c>
      <c r="F9819" s="29">
        <v>0</v>
      </c>
      <c r="G9819" s="30">
        <f t="shared" si="1127"/>
        <v>0</v>
      </c>
      <c r="H9819" s="63">
        <f t="shared" si="1128"/>
        <v>119065.74074074073</v>
      </c>
      <c r="I9819" s="63"/>
      <c r="J9819" s="59"/>
    </row>
    <row r="9820" spans="1:10">
      <c r="A9820" s="144">
        <v>3</v>
      </c>
      <c r="B9820" s="145" t="s">
        <v>26</v>
      </c>
      <c r="C9820" s="34"/>
      <c r="D9820" s="146">
        <v>60043</v>
      </c>
      <c r="E9820" s="28">
        <f t="shared" si="1126"/>
        <v>0</v>
      </c>
      <c r="F9820" s="29">
        <v>0</v>
      </c>
      <c r="G9820" s="30">
        <f t="shared" si="1127"/>
        <v>0</v>
      </c>
      <c r="H9820" s="63">
        <f t="shared" si="1128"/>
        <v>55595.370370370365</v>
      </c>
      <c r="I9820" s="63"/>
      <c r="J9820" s="59"/>
    </row>
    <row r="9821" spans="1:10">
      <c r="A9821" s="144">
        <v>4</v>
      </c>
      <c r="B9821" s="145" t="s">
        <v>27</v>
      </c>
      <c r="C9821" s="106"/>
      <c r="D9821" s="146">
        <v>115781</v>
      </c>
      <c r="E9821" s="28">
        <f t="shared" si="1126"/>
        <v>0</v>
      </c>
      <c r="F9821" s="29">
        <v>0</v>
      </c>
      <c r="G9821" s="30">
        <f t="shared" si="1127"/>
        <v>0</v>
      </c>
      <c r="H9821" s="63">
        <f t="shared" si="1128"/>
        <v>107204.62962962962</v>
      </c>
      <c r="I9821" s="63"/>
      <c r="J9821" s="59"/>
    </row>
    <row r="9822" spans="1:10">
      <c r="A9822" s="144">
        <v>5</v>
      </c>
      <c r="B9822" s="145" t="s">
        <v>28</v>
      </c>
      <c r="C9822" s="32">
        <v>6</v>
      </c>
      <c r="D9822" s="146">
        <v>119943</v>
      </c>
      <c r="E9822" s="28">
        <f t="shared" si="1126"/>
        <v>719658</v>
      </c>
      <c r="F9822" s="124">
        <v>0</v>
      </c>
      <c r="G9822" s="30">
        <f t="shared" si="1127"/>
        <v>719658</v>
      </c>
      <c r="H9822" s="63">
        <f t="shared" si="1128"/>
        <v>111058.33333333333</v>
      </c>
      <c r="I9822" s="63"/>
      <c r="J9822" s="59"/>
    </row>
    <row r="9823" spans="1:10">
      <c r="A9823" s="144">
        <v>6</v>
      </c>
      <c r="B9823" s="145" t="s">
        <v>29</v>
      </c>
      <c r="C9823" s="26"/>
      <c r="D9823" s="146">
        <v>94810</v>
      </c>
      <c r="E9823" s="28">
        <f t="shared" si="1126"/>
        <v>0</v>
      </c>
      <c r="F9823" s="29">
        <v>0</v>
      </c>
      <c r="G9823" s="30">
        <f t="shared" si="1127"/>
        <v>0</v>
      </c>
      <c r="H9823" s="63">
        <f t="shared" si="1128"/>
        <v>87787.037037037036</v>
      </c>
      <c r="I9823" s="63"/>
      <c r="J9823" s="59"/>
    </row>
    <row r="9824" spans="1:10">
      <c r="A9824" s="144">
        <v>7</v>
      </c>
      <c r="B9824" s="145" t="s">
        <v>30</v>
      </c>
      <c r="C9824" s="34"/>
      <c r="D9824" s="146">
        <v>141396</v>
      </c>
      <c r="E9824" s="28">
        <f t="shared" si="1126"/>
        <v>0</v>
      </c>
      <c r="F9824" s="29">
        <v>0</v>
      </c>
      <c r="G9824" s="30">
        <f t="shared" si="1127"/>
        <v>0</v>
      </c>
      <c r="H9824" s="63">
        <f t="shared" si="1128"/>
        <v>130922.22222222222</v>
      </c>
      <c r="I9824" s="63"/>
      <c r="J9824" s="59"/>
    </row>
    <row r="9825" spans="1:10">
      <c r="A9825" s="144">
        <v>8</v>
      </c>
      <c r="B9825" s="145" t="s">
        <v>31</v>
      </c>
      <c r="C9825" s="26"/>
      <c r="D9825" s="146">
        <v>232931</v>
      </c>
      <c r="E9825" s="28">
        <f t="shared" si="1126"/>
        <v>0</v>
      </c>
      <c r="F9825" s="29">
        <v>0</v>
      </c>
      <c r="G9825" s="30">
        <f t="shared" si="1127"/>
        <v>0</v>
      </c>
      <c r="H9825" s="63">
        <f t="shared" si="1128"/>
        <v>215676.85185185182</v>
      </c>
      <c r="I9825" s="63"/>
      <c r="J9825" s="59"/>
    </row>
    <row r="9826" spans="1:10">
      <c r="A9826" s="144">
        <v>9</v>
      </c>
      <c r="B9826" s="148" t="s">
        <v>32</v>
      </c>
      <c r="C9826" s="26"/>
      <c r="D9826" s="146">
        <v>101534</v>
      </c>
      <c r="E9826" s="28">
        <f t="shared" si="1126"/>
        <v>0</v>
      </c>
      <c r="F9826" s="29">
        <v>0</v>
      </c>
      <c r="G9826" s="30">
        <f t="shared" si="1127"/>
        <v>0</v>
      </c>
      <c r="H9826" s="63">
        <f t="shared" si="1128"/>
        <v>94012.962962962964</v>
      </c>
      <c r="I9826" s="63"/>
      <c r="J9826" s="59"/>
    </row>
    <row r="9827" spans="1:10">
      <c r="A9827" s="144">
        <v>10</v>
      </c>
      <c r="B9827" s="148" t="s">
        <v>33</v>
      </c>
      <c r="C9827" s="37"/>
      <c r="D9827" s="147">
        <v>110148</v>
      </c>
      <c r="E9827" s="28">
        <f t="shared" si="1126"/>
        <v>0</v>
      </c>
      <c r="F9827" s="29">
        <v>0</v>
      </c>
      <c r="G9827" s="30">
        <f t="shared" si="1127"/>
        <v>0</v>
      </c>
      <c r="H9827" s="63">
        <f t="shared" si="1128"/>
        <v>101988.88888888888</v>
      </c>
      <c r="I9827" s="63"/>
      <c r="J9827" s="59"/>
    </row>
    <row r="9828" spans="1:10">
      <c r="A9828" s="144">
        <v>11</v>
      </c>
      <c r="B9828" s="145" t="s">
        <v>34</v>
      </c>
      <c r="C9828" s="37"/>
      <c r="D9828" s="146">
        <v>54198</v>
      </c>
      <c r="E9828" s="28">
        <f t="shared" si="1126"/>
        <v>0</v>
      </c>
      <c r="F9828" s="29">
        <v>0</v>
      </c>
      <c r="G9828" s="30">
        <f t="shared" si="1127"/>
        <v>0</v>
      </c>
      <c r="H9828" s="63">
        <f t="shared" si="1128"/>
        <v>50183.333333333328</v>
      </c>
      <c r="I9828" s="63"/>
      <c r="J9828" s="59">
        <f t="shared" ref="J9828:J9834" si="1129">H9828*C9829</f>
        <v>0</v>
      </c>
    </row>
    <row r="9829" spans="1:10">
      <c r="A9829" s="144">
        <v>12</v>
      </c>
      <c r="B9829" s="145" t="s">
        <v>35</v>
      </c>
      <c r="C9829" s="37"/>
      <c r="D9829" s="146">
        <v>49680</v>
      </c>
      <c r="E9829" s="28">
        <f t="shared" si="1126"/>
        <v>0</v>
      </c>
      <c r="F9829" s="29">
        <v>0</v>
      </c>
      <c r="G9829" s="30">
        <f t="shared" si="1127"/>
        <v>0</v>
      </c>
      <c r="H9829" s="63">
        <f t="shared" si="1128"/>
        <v>46000</v>
      </c>
      <c r="I9829" s="63"/>
      <c r="J9829" s="59">
        <f t="shared" si="1129"/>
        <v>0</v>
      </c>
    </row>
    <row r="9830" spans="1:10">
      <c r="A9830" s="144">
        <v>13</v>
      </c>
      <c r="B9830" s="145" t="s">
        <v>36</v>
      </c>
      <c r="C9830" s="37"/>
      <c r="D9830" s="149">
        <v>64152</v>
      </c>
      <c r="E9830" s="28">
        <f t="shared" si="1126"/>
        <v>0</v>
      </c>
      <c r="F9830" s="29">
        <v>0</v>
      </c>
      <c r="G9830" s="30">
        <f t="shared" si="1127"/>
        <v>0</v>
      </c>
      <c r="H9830" s="63">
        <f t="shared" si="1128"/>
        <v>59399.999999999993</v>
      </c>
      <c r="I9830" s="63"/>
      <c r="J9830" s="59">
        <f t="shared" si="1129"/>
        <v>0</v>
      </c>
    </row>
    <row r="9831" spans="1:10">
      <c r="A9831" s="144">
        <v>14</v>
      </c>
      <c r="B9831" s="145" t="s">
        <v>37</v>
      </c>
      <c r="C9831" s="37"/>
      <c r="D9831" s="149">
        <v>65934</v>
      </c>
      <c r="E9831" s="28">
        <f t="shared" si="1126"/>
        <v>0</v>
      </c>
      <c r="F9831" s="29">
        <v>0</v>
      </c>
      <c r="G9831" s="30">
        <f t="shared" si="1127"/>
        <v>0</v>
      </c>
      <c r="H9831" s="63">
        <f t="shared" si="1128"/>
        <v>61049.999999999993</v>
      </c>
      <c r="I9831" s="63"/>
      <c r="J9831" s="59">
        <f t="shared" si="1129"/>
        <v>0</v>
      </c>
    </row>
    <row r="9832" spans="1:10">
      <c r="A9832" s="144">
        <v>15</v>
      </c>
      <c r="B9832" s="145" t="s">
        <v>38</v>
      </c>
      <c r="C9832" s="37"/>
      <c r="D9832" s="149">
        <v>76626</v>
      </c>
      <c r="E9832" s="28">
        <f t="shared" si="1126"/>
        <v>0</v>
      </c>
      <c r="F9832" s="124">
        <v>0</v>
      </c>
      <c r="G9832" s="30">
        <f t="shared" si="1127"/>
        <v>0</v>
      </c>
      <c r="H9832" s="63">
        <f t="shared" si="1128"/>
        <v>70950</v>
      </c>
      <c r="I9832" s="63"/>
      <c r="J9832" s="59">
        <f t="shared" si="1129"/>
        <v>0</v>
      </c>
    </row>
    <row r="9833" spans="1:10">
      <c r="A9833" s="144">
        <v>16</v>
      </c>
      <c r="B9833" s="145" t="s">
        <v>39</v>
      </c>
      <c r="C9833" s="37"/>
      <c r="D9833" s="149">
        <v>80190</v>
      </c>
      <c r="E9833" s="28">
        <f t="shared" si="1126"/>
        <v>0</v>
      </c>
      <c r="F9833" s="29">
        <v>0</v>
      </c>
      <c r="G9833" s="30">
        <f t="shared" si="1127"/>
        <v>0</v>
      </c>
      <c r="H9833" s="63">
        <f t="shared" si="1128"/>
        <v>74250</v>
      </c>
      <c r="I9833" s="63"/>
      <c r="J9833" s="59">
        <f t="shared" si="1129"/>
        <v>0</v>
      </c>
    </row>
    <row r="9834" spans="1:10">
      <c r="A9834" s="144">
        <v>17</v>
      </c>
      <c r="B9834" s="145" t="s">
        <v>40</v>
      </c>
      <c r="C9834" s="37"/>
      <c r="D9834" s="149">
        <v>113832</v>
      </c>
      <c r="E9834" s="28">
        <f t="shared" si="1126"/>
        <v>0</v>
      </c>
      <c r="F9834" s="29">
        <v>0</v>
      </c>
      <c r="G9834" s="30">
        <f t="shared" si="1127"/>
        <v>0</v>
      </c>
      <c r="H9834" s="63">
        <f t="shared" si="1128"/>
        <v>105400</v>
      </c>
      <c r="I9834" s="63"/>
      <c r="J9834" s="59">
        <f t="shared" si="1129"/>
        <v>0</v>
      </c>
    </row>
    <row r="9835" spans="1:10" ht="17.25">
      <c r="A9835" s="144">
        <v>18</v>
      </c>
      <c r="B9835" s="145" t="s">
        <v>41</v>
      </c>
      <c r="C9835" s="37"/>
      <c r="D9835" s="150">
        <v>98010</v>
      </c>
      <c r="E9835" s="28">
        <f t="shared" si="1126"/>
        <v>0</v>
      </c>
      <c r="F9835" s="29">
        <v>0</v>
      </c>
      <c r="G9835" s="30">
        <f t="shared" si="1127"/>
        <v>0</v>
      </c>
      <c r="H9835" s="63">
        <f t="shared" si="1128"/>
        <v>90750</v>
      </c>
      <c r="I9835" s="45"/>
      <c r="J9835" s="64"/>
    </row>
    <row r="9836" spans="1:10" ht="31.5">
      <c r="A9836" s="40"/>
      <c r="B9836" s="41" t="s">
        <v>42</v>
      </c>
      <c r="C9836" s="42">
        <f>SUM(C9818:C9835)</f>
        <v>10</v>
      </c>
      <c r="D9836" s="42"/>
      <c r="E9836" s="43">
        <f>SUM(E9818:E9835)</f>
        <v>1036878</v>
      </c>
      <c r="F9836" s="43"/>
      <c r="G9836" s="44">
        <f>SUM(G9818:G9835)</f>
        <v>1036878</v>
      </c>
      <c r="H9836" s="5"/>
      <c r="I9836" s="5"/>
      <c r="J9836" s="75">
        <f>J9835*0.08</f>
        <v>0</v>
      </c>
    </row>
    <row r="9837" spans="1:10" ht="31.5">
      <c r="A9837" s="46"/>
      <c r="B9837" s="47"/>
      <c r="C9837" s="48"/>
      <c r="D9837" s="48"/>
      <c r="E9837" s="49"/>
      <c r="F9837" s="49"/>
      <c r="G9837" s="151"/>
      <c r="H9837" s="6"/>
      <c r="I9837" s="6"/>
      <c r="J9837" s="76">
        <f>SUM(J9835:J9836)</f>
        <v>0</v>
      </c>
    </row>
    <row r="9838" spans="1:10" ht="18">
      <c r="A9838" s="283" t="s">
        <v>43</v>
      </c>
      <c r="B9838" s="283"/>
      <c r="C9838" s="284" t="s">
        <v>44</v>
      </c>
      <c r="D9838" s="284"/>
      <c r="E9838" s="54"/>
      <c r="F9838" s="54"/>
      <c r="G9838" s="55" t="s">
        <v>45</v>
      </c>
      <c r="H9838" s="141"/>
      <c r="I9838" s="141"/>
      <c r="J9838" s="141"/>
    </row>
    <row r="9842" spans="1:10" ht="15.75">
      <c r="A9842" s="279" t="s">
        <v>0</v>
      </c>
      <c r="B9842" s="279"/>
      <c r="C9842" s="279"/>
      <c r="D9842" s="279"/>
      <c r="E9842" s="279"/>
      <c r="F9842" s="279"/>
      <c r="G9842" s="279"/>
      <c r="H9842" s="141"/>
      <c r="I9842" s="141"/>
      <c r="J9842" s="141"/>
    </row>
    <row r="9843" spans="1:10" ht="15.75">
      <c r="A9843" s="279" t="s">
        <v>1</v>
      </c>
      <c r="B9843" s="279"/>
      <c r="C9843" s="279"/>
      <c r="D9843" s="279"/>
      <c r="E9843" s="279"/>
      <c r="F9843" s="279"/>
      <c r="G9843" s="279"/>
      <c r="H9843" s="1"/>
      <c r="I9843" s="1"/>
      <c r="J9843" s="71"/>
    </row>
    <row r="9844" spans="1:10" ht="15.75">
      <c r="A9844" s="279" t="s">
        <v>2</v>
      </c>
      <c r="B9844" s="279"/>
      <c r="C9844" s="279"/>
      <c r="D9844" s="279"/>
      <c r="E9844" s="279"/>
      <c r="F9844" s="279"/>
      <c r="G9844" s="279"/>
      <c r="H9844" s="1"/>
      <c r="I9844" s="1"/>
      <c r="J9844" s="71"/>
    </row>
    <row r="9845" spans="1:10" ht="15.75">
      <c r="A9845" s="279" t="s">
        <v>4</v>
      </c>
      <c r="B9845" s="279"/>
      <c r="C9845" s="279"/>
      <c r="D9845" s="279"/>
      <c r="E9845" s="279"/>
      <c r="F9845" s="279"/>
      <c r="G9845" s="279"/>
      <c r="H9845" s="1"/>
      <c r="I9845" s="1"/>
      <c r="J9845" s="71"/>
    </row>
    <row r="9846" spans="1:10" ht="27">
      <c r="A9846" s="280" t="s">
        <v>6</v>
      </c>
      <c r="B9846" s="280"/>
      <c r="C9846" s="280"/>
      <c r="D9846" s="280"/>
      <c r="E9846" s="280"/>
      <c r="F9846" s="280"/>
      <c r="G9846" s="280"/>
      <c r="H9846" s="2"/>
      <c r="I9846" s="2"/>
      <c r="J9846" s="72"/>
    </row>
    <row r="9847" spans="1:10" ht="27">
      <c r="A9847" s="142"/>
      <c r="B9847" s="142"/>
      <c r="C9847" s="281" t="s">
        <v>1247</v>
      </c>
      <c r="D9847" s="281"/>
      <c r="E9847" s="281"/>
      <c r="F9847" s="281"/>
      <c r="G9847" s="281"/>
      <c r="H9847" s="68"/>
      <c r="I9847" s="68"/>
      <c r="J9847" s="71"/>
    </row>
    <row r="9848" spans="1:10" ht="15.75">
      <c r="A9848" s="11" t="s">
        <v>358</v>
      </c>
      <c r="B9848" s="12">
        <v>4138496883</v>
      </c>
      <c r="C9848" s="143"/>
      <c r="D9848" s="286"/>
      <c r="E9848" s="286"/>
      <c r="F9848" s="286"/>
      <c r="G9848" s="286"/>
      <c r="H9848" s="69" t="s">
        <v>161</v>
      </c>
      <c r="I9848" s="69"/>
      <c r="J9848" s="73"/>
    </row>
    <row r="9849" spans="1:10" ht="15.75">
      <c r="A9849" s="11" t="s">
        <v>9</v>
      </c>
      <c r="B9849" s="293" t="s">
        <v>1254</v>
      </c>
      <c r="C9849" s="286"/>
      <c r="D9849" s="286"/>
      <c r="E9849" s="16"/>
      <c r="F9849" s="11"/>
      <c r="G9849" s="16"/>
      <c r="H9849" s="1"/>
      <c r="I9849" s="1"/>
      <c r="J9849" s="71"/>
    </row>
    <row r="9850" spans="1:10" ht="15.75">
      <c r="A9850" s="11" t="s">
        <v>11</v>
      </c>
      <c r="B9850" s="311" t="s">
        <v>1255</v>
      </c>
      <c r="C9850" s="289"/>
      <c r="D9850" s="289"/>
      <c r="E9850" s="289"/>
      <c r="F9850" s="258"/>
      <c r="G9850" s="19"/>
      <c r="H9850" s="1"/>
      <c r="I9850" s="1"/>
      <c r="J9850" s="71"/>
    </row>
    <row r="9851" spans="1:10" ht="15.75">
      <c r="A9851" s="21" t="s">
        <v>14</v>
      </c>
      <c r="B9851" s="21" t="s">
        <v>16</v>
      </c>
      <c r="C9851" s="21"/>
      <c r="D9851" s="22" t="s">
        <v>18</v>
      </c>
      <c r="E9851" s="23" t="s">
        <v>19</v>
      </c>
      <c r="F9851" s="23" t="s">
        <v>20</v>
      </c>
      <c r="G9851" s="21" t="s">
        <v>21</v>
      </c>
      <c r="H9851" s="63"/>
      <c r="I9851" s="63"/>
      <c r="J9851" s="59">
        <f>H9851*C9852</f>
        <v>0</v>
      </c>
    </row>
    <row r="9852" spans="1:10">
      <c r="A9852" s="144">
        <v>1</v>
      </c>
      <c r="B9852" s="145" t="s">
        <v>23</v>
      </c>
      <c r="C9852" s="26">
        <v>5</v>
      </c>
      <c r="D9852" s="146">
        <v>79305</v>
      </c>
      <c r="E9852" s="28">
        <f t="shared" ref="E9852:E9869" si="1130">D9852*C9852</f>
        <v>396525</v>
      </c>
      <c r="F9852" s="29">
        <v>0</v>
      </c>
      <c r="G9852" s="30">
        <f t="shared" ref="G9852:G9869" si="1131">E9852-E9852*F9852</f>
        <v>396525</v>
      </c>
      <c r="H9852" s="63">
        <f t="shared" ref="H9852:H9869" si="1132">D9852/1.08</f>
        <v>73430.555555555547</v>
      </c>
      <c r="I9852" s="63"/>
      <c r="J9852" s="59">
        <f>H9852*C9853</f>
        <v>0</v>
      </c>
    </row>
    <row r="9853" spans="1:10">
      <c r="A9853" s="144">
        <v>2</v>
      </c>
      <c r="B9853" s="145" t="s">
        <v>25</v>
      </c>
      <c r="C9853" s="32"/>
      <c r="D9853" s="147">
        <v>128591</v>
      </c>
      <c r="E9853" s="28">
        <f t="shared" si="1130"/>
        <v>0</v>
      </c>
      <c r="F9853" s="29">
        <v>0</v>
      </c>
      <c r="G9853" s="30">
        <f t="shared" si="1131"/>
        <v>0</v>
      </c>
      <c r="H9853" s="63">
        <f t="shared" si="1132"/>
        <v>119065.74074074073</v>
      </c>
      <c r="I9853" s="63"/>
      <c r="J9853" s="59"/>
    </row>
    <row r="9854" spans="1:10">
      <c r="A9854" s="144">
        <v>3</v>
      </c>
      <c r="B9854" s="145" t="s">
        <v>26</v>
      </c>
      <c r="C9854" s="34"/>
      <c r="D9854" s="146">
        <v>60043</v>
      </c>
      <c r="E9854" s="28">
        <f t="shared" si="1130"/>
        <v>0</v>
      </c>
      <c r="F9854" s="29">
        <v>0</v>
      </c>
      <c r="G9854" s="30">
        <f t="shared" si="1131"/>
        <v>0</v>
      </c>
      <c r="H9854" s="63">
        <f t="shared" si="1132"/>
        <v>55595.370370370365</v>
      </c>
      <c r="I9854" s="63"/>
      <c r="J9854" s="59"/>
    </row>
    <row r="9855" spans="1:10">
      <c r="A9855" s="144">
        <v>4</v>
      </c>
      <c r="B9855" s="145" t="s">
        <v>27</v>
      </c>
      <c r="C9855" s="106"/>
      <c r="D9855" s="146">
        <v>115781</v>
      </c>
      <c r="E9855" s="28">
        <f t="shared" si="1130"/>
        <v>0</v>
      </c>
      <c r="F9855" s="29">
        <v>0</v>
      </c>
      <c r="G9855" s="30">
        <f t="shared" si="1131"/>
        <v>0</v>
      </c>
      <c r="H9855" s="63">
        <f t="shared" si="1132"/>
        <v>107204.62962962962</v>
      </c>
      <c r="I9855" s="63"/>
      <c r="J9855" s="59"/>
    </row>
    <row r="9856" spans="1:10">
      <c r="A9856" s="144">
        <v>5</v>
      </c>
      <c r="B9856" s="145" t="s">
        <v>28</v>
      </c>
      <c r="C9856" s="32">
        <v>5</v>
      </c>
      <c r="D9856" s="146">
        <v>119943</v>
      </c>
      <c r="E9856" s="28">
        <f t="shared" si="1130"/>
        <v>599715</v>
      </c>
      <c r="F9856" s="124">
        <v>0</v>
      </c>
      <c r="G9856" s="30">
        <f t="shared" si="1131"/>
        <v>599715</v>
      </c>
      <c r="H9856" s="63">
        <f t="shared" si="1132"/>
        <v>111058.33333333333</v>
      </c>
      <c r="I9856" s="63"/>
      <c r="J9856" s="59"/>
    </row>
    <row r="9857" spans="1:10">
      <c r="A9857" s="144">
        <v>6</v>
      </c>
      <c r="B9857" s="145" t="s">
        <v>29</v>
      </c>
      <c r="C9857" s="26"/>
      <c r="D9857" s="146">
        <v>94810</v>
      </c>
      <c r="E9857" s="28">
        <f t="shared" si="1130"/>
        <v>0</v>
      </c>
      <c r="F9857" s="29">
        <v>0</v>
      </c>
      <c r="G9857" s="30">
        <f t="shared" si="1131"/>
        <v>0</v>
      </c>
      <c r="H9857" s="63">
        <f t="shared" si="1132"/>
        <v>87787.037037037036</v>
      </c>
      <c r="I9857" s="63"/>
      <c r="J9857" s="59"/>
    </row>
    <row r="9858" spans="1:10">
      <c r="A9858" s="144">
        <v>7</v>
      </c>
      <c r="B9858" s="145" t="s">
        <v>30</v>
      </c>
      <c r="C9858" s="34"/>
      <c r="D9858" s="146">
        <v>141396</v>
      </c>
      <c r="E9858" s="28">
        <f t="shared" si="1130"/>
        <v>0</v>
      </c>
      <c r="F9858" s="29">
        <v>0</v>
      </c>
      <c r="G9858" s="30">
        <f t="shared" si="1131"/>
        <v>0</v>
      </c>
      <c r="H9858" s="63">
        <f t="shared" si="1132"/>
        <v>130922.22222222222</v>
      </c>
      <c r="I9858" s="63"/>
      <c r="J9858" s="59"/>
    </row>
    <row r="9859" spans="1:10">
      <c r="A9859" s="144">
        <v>8</v>
      </c>
      <c r="B9859" s="145" t="s">
        <v>31</v>
      </c>
      <c r="C9859" s="26"/>
      <c r="D9859" s="146">
        <v>232931</v>
      </c>
      <c r="E9859" s="28">
        <f t="shared" si="1130"/>
        <v>0</v>
      </c>
      <c r="F9859" s="29">
        <v>0</v>
      </c>
      <c r="G9859" s="30">
        <f t="shared" si="1131"/>
        <v>0</v>
      </c>
      <c r="H9859" s="63">
        <f t="shared" si="1132"/>
        <v>215676.85185185182</v>
      </c>
      <c r="I9859" s="63"/>
      <c r="J9859" s="59"/>
    </row>
    <row r="9860" spans="1:10">
      <c r="A9860" s="144">
        <v>9</v>
      </c>
      <c r="B9860" s="148" t="s">
        <v>32</v>
      </c>
      <c r="C9860" s="26"/>
      <c r="D9860" s="146">
        <v>101534</v>
      </c>
      <c r="E9860" s="28">
        <f t="shared" si="1130"/>
        <v>0</v>
      </c>
      <c r="F9860" s="29">
        <v>0</v>
      </c>
      <c r="G9860" s="30">
        <f t="shared" si="1131"/>
        <v>0</v>
      </c>
      <c r="H9860" s="63">
        <f t="shared" si="1132"/>
        <v>94012.962962962964</v>
      </c>
      <c r="I9860" s="63"/>
      <c r="J9860" s="59"/>
    </row>
    <row r="9861" spans="1:10">
      <c r="A9861" s="144">
        <v>10</v>
      </c>
      <c r="B9861" s="148" t="s">
        <v>33</v>
      </c>
      <c r="C9861" s="37"/>
      <c r="D9861" s="147">
        <v>110148</v>
      </c>
      <c r="E9861" s="28">
        <f t="shared" si="1130"/>
        <v>0</v>
      </c>
      <c r="F9861" s="29">
        <v>0</v>
      </c>
      <c r="G9861" s="30">
        <f t="shared" si="1131"/>
        <v>0</v>
      </c>
      <c r="H9861" s="63">
        <f t="shared" si="1132"/>
        <v>101988.88888888888</v>
      </c>
      <c r="I9861" s="63"/>
      <c r="J9861" s="59"/>
    </row>
    <row r="9862" spans="1:10">
      <c r="A9862" s="144">
        <v>11</v>
      </c>
      <c r="B9862" s="145" t="s">
        <v>34</v>
      </c>
      <c r="C9862" s="37">
        <v>5</v>
      </c>
      <c r="D9862" s="146">
        <v>54198</v>
      </c>
      <c r="E9862" s="28">
        <f t="shared" si="1130"/>
        <v>270990</v>
      </c>
      <c r="F9862" s="29">
        <v>0</v>
      </c>
      <c r="G9862" s="30">
        <f t="shared" si="1131"/>
        <v>270990</v>
      </c>
      <c r="H9862" s="63">
        <f t="shared" si="1132"/>
        <v>50183.333333333328</v>
      </c>
      <c r="I9862" s="63"/>
      <c r="J9862" s="59">
        <f t="shared" ref="J9862:J9868" si="1133">H9862*C9863</f>
        <v>0</v>
      </c>
    </row>
    <row r="9863" spans="1:10">
      <c r="A9863" s="144">
        <v>12</v>
      </c>
      <c r="B9863" s="145" t="s">
        <v>35</v>
      </c>
      <c r="C9863" s="37"/>
      <c r="D9863" s="146">
        <v>49680</v>
      </c>
      <c r="E9863" s="28">
        <f t="shared" si="1130"/>
        <v>0</v>
      </c>
      <c r="F9863" s="29">
        <v>0</v>
      </c>
      <c r="G9863" s="30">
        <f t="shared" si="1131"/>
        <v>0</v>
      </c>
      <c r="H9863" s="63">
        <f t="shared" si="1132"/>
        <v>46000</v>
      </c>
      <c r="I9863" s="63"/>
      <c r="J9863" s="59">
        <f t="shared" si="1133"/>
        <v>0</v>
      </c>
    </row>
    <row r="9864" spans="1:10">
      <c r="A9864" s="144">
        <v>13</v>
      </c>
      <c r="B9864" s="145" t="s">
        <v>36</v>
      </c>
      <c r="C9864" s="37"/>
      <c r="D9864" s="149">
        <v>64152</v>
      </c>
      <c r="E9864" s="28">
        <f t="shared" si="1130"/>
        <v>0</v>
      </c>
      <c r="F9864" s="29">
        <v>0</v>
      </c>
      <c r="G9864" s="30">
        <f t="shared" si="1131"/>
        <v>0</v>
      </c>
      <c r="H9864" s="63">
        <f t="shared" si="1132"/>
        <v>59399.999999999993</v>
      </c>
      <c r="I9864" s="63"/>
      <c r="J9864" s="59">
        <f t="shared" si="1133"/>
        <v>0</v>
      </c>
    </row>
    <row r="9865" spans="1:10">
      <c r="A9865" s="144">
        <v>14</v>
      </c>
      <c r="B9865" s="145" t="s">
        <v>37</v>
      </c>
      <c r="C9865" s="37"/>
      <c r="D9865" s="149">
        <v>65934</v>
      </c>
      <c r="E9865" s="28">
        <f t="shared" si="1130"/>
        <v>0</v>
      </c>
      <c r="F9865" s="29">
        <v>0</v>
      </c>
      <c r="G9865" s="30">
        <f t="shared" si="1131"/>
        <v>0</v>
      </c>
      <c r="H9865" s="63">
        <f t="shared" si="1132"/>
        <v>61049.999999999993</v>
      </c>
      <c r="I9865" s="63"/>
      <c r="J9865" s="59">
        <f t="shared" si="1133"/>
        <v>0</v>
      </c>
    </row>
    <row r="9866" spans="1:10">
      <c r="A9866" s="144">
        <v>15</v>
      </c>
      <c r="B9866" s="145" t="s">
        <v>38</v>
      </c>
      <c r="C9866" s="37"/>
      <c r="D9866" s="149">
        <v>76626</v>
      </c>
      <c r="E9866" s="28">
        <f t="shared" si="1130"/>
        <v>0</v>
      </c>
      <c r="F9866" s="124">
        <v>0</v>
      </c>
      <c r="G9866" s="30">
        <f t="shared" si="1131"/>
        <v>0</v>
      </c>
      <c r="H9866" s="63">
        <f t="shared" si="1132"/>
        <v>70950</v>
      </c>
      <c r="I9866" s="63"/>
      <c r="J9866" s="59">
        <f t="shared" si="1133"/>
        <v>0</v>
      </c>
    </row>
    <row r="9867" spans="1:10">
      <c r="A9867" s="144">
        <v>16</v>
      </c>
      <c r="B9867" s="145" t="s">
        <v>39</v>
      </c>
      <c r="C9867" s="37"/>
      <c r="D9867" s="149">
        <v>80190</v>
      </c>
      <c r="E9867" s="28">
        <f t="shared" si="1130"/>
        <v>0</v>
      </c>
      <c r="F9867" s="29">
        <v>0</v>
      </c>
      <c r="G9867" s="30">
        <f t="shared" si="1131"/>
        <v>0</v>
      </c>
      <c r="H9867" s="63">
        <f t="shared" si="1132"/>
        <v>74250</v>
      </c>
      <c r="I9867" s="63"/>
      <c r="J9867" s="59">
        <f t="shared" si="1133"/>
        <v>0</v>
      </c>
    </row>
    <row r="9868" spans="1:10">
      <c r="A9868" s="144">
        <v>17</v>
      </c>
      <c r="B9868" s="145" t="s">
        <v>40</v>
      </c>
      <c r="C9868" s="37"/>
      <c r="D9868" s="149">
        <v>113832</v>
      </c>
      <c r="E9868" s="28">
        <f t="shared" si="1130"/>
        <v>0</v>
      </c>
      <c r="F9868" s="29">
        <v>0</v>
      </c>
      <c r="G9868" s="30">
        <f t="shared" si="1131"/>
        <v>0</v>
      </c>
      <c r="H9868" s="63">
        <f t="shared" si="1132"/>
        <v>105400</v>
      </c>
      <c r="I9868" s="63"/>
      <c r="J9868" s="59">
        <f t="shared" si="1133"/>
        <v>0</v>
      </c>
    </row>
    <row r="9869" spans="1:10" ht="17.25">
      <c r="A9869" s="144">
        <v>18</v>
      </c>
      <c r="B9869" s="145" t="s">
        <v>41</v>
      </c>
      <c r="C9869" s="37"/>
      <c r="D9869" s="150">
        <v>98010</v>
      </c>
      <c r="E9869" s="28">
        <f t="shared" si="1130"/>
        <v>0</v>
      </c>
      <c r="F9869" s="29">
        <v>0</v>
      </c>
      <c r="G9869" s="30">
        <f t="shared" si="1131"/>
        <v>0</v>
      </c>
      <c r="H9869" s="63">
        <f t="shared" si="1132"/>
        <v>90750</v>
      </c>
      <c r="I9869" s="45"/>
      <c r="J9869" s="64"/>
    </row>
    <row r="9870" spans="1:10" ht="31.5">
      <c r="A9870" s="40"/>
      <c r="B9870" s="41" t="s">
        <v>42</v>
      </c>
      <c r="C9870" s="42">
        <f>SUM(C9852:C9869)</f>
        <v>15</v>
      </c>
      <c r="D9870" s="42"/>
      <c r="E9870" s="43">
        <f>SUM(E9852:E9869)</f>
        <v>1267230</v>
      </c>
      <c r="F9870" s="43"/>
      <c r="G9870" s="44">
        <f>SUM(G9852:G9869)</f>
        <v>1267230</v>
      </c>
      <c r="H9870" s="5"/>
      <c r="I9870" s="5"/>
      <c r="J9870" s="75">
        <f>J9869*0.08</f>
        <v>0</v>
      </c>
    </row>
    <row r="9871" spans="1:10" ht="31.5">
      <c r="A9871" s="46"/>
      <c r="B9871" s="47"/>
      <c r="C9871" s="48"/>
      <c r="D9871" s="48"/>
      <c r="E9871" s="49"/>
      <c r="F9871" s="49"/>
      <c r="G9871" s="151"/>
      <c r="H9871" s="6"/>
      <c r="I9871" s="6"/>
      <c r="J9871" s="76">
        <f>SUM(J9869:J9870)</f>
        <v>0</v>
      </c>
    </row>
    <row r="9872" spans="1:10" ht="18">
      <c r="A9872" s="283" t="s">
        <v>43</v>
      </c>
      <c r="B9872" s="283"/>
      <c r="C9872" s="284" t="s">
        <v>44</v>
      </c>
      <c r="D9872" s="284"/>
      <c r="E9872" s="54"/>
      <c r="F9872" s="54"/>
      <c r="G9872" s="55" t="s">
        <v>45</v>
      </c>
      <c r="H9872" s="141"/>
      <c r="I9872" s="141"/>
      <c r="J9872" s="141"/>
    </row>
    <row r="9877" spans="1:10" ht="15.75">
      <c r="A9877" s="279" t="s">
        <v>0</v>
      </c>
      <c r="B9877" s="279"/>
      <c r="C9877" s="279"/>
      <c r="D9877" s="279"/>
      <c r="E9877" s="279"/>
      <c r="F9877" s="279"/>
      <c r="G9877" s="279"/>
      <c r="H9877" s="141"/>
      <c r="I9877" s="141"/>
      <c r="J9877" s="141"/>
    </row>
    <row r="9878" spans="1:10" ht="15.75">
      <c r="A9878" s="279" t="s">
        <v>1</v>
      </c>
      <c r="B9878" s="279"/>
      <c r="C9878" s="279"/>
      <c r="D9878" s="279"/>
      <c r="E9878" s="279"/>
      <c r="F9878" s="279"/>
      <c r="G9878" s="279"/>
      <c r="H9878" s="1"/>
      <c r="I9878" s="1"/>
      <c r="J9878" s="71"/>
    </row>
    <row r="9879" spans="1:10" ht="15.75">
      <c r="A9879" s="279" t="s">
        <v>2</v>
      </c>
      <c r="B9879" s="279"/>
      <c r="C9879" s="279"/>
      <c r="D9879" s="279"/>
      <c r="E9879" s="279"/>
      <c r="F9879" s="279"/>
      <c r="G9879" s="279"/>
      <c r="H9879" s="1"/>
      <c r="I9879" s="1"/>
      <c r="J9879" s="71"/>
    </row>
    <row r="9880" spans="1:10" ht="15.75">
      <c r="A9880" s="279" t="s">
        <v>4</v>
      </c>
      <c r="B9880" s="279"/>
      <c r="C9880" s="279"/>
      <c r="D9880" s="279"/>
      <c r="E9880" s="279"/>
      <c r="F9880" s="279"/>
      <c r="G9880" s="279"/>
      <c r="H9880" s="1"/>
      <c r="I9880" s="1"/>
      <c r="J9880" s="71"/>
    </row>
    <row r="9881" spans="1:10" ht="27">
      <c r="A9881" s="280" t="s">
        <v>6</v>
      </c>
      <c r="B9881" s="280"/>
      <c r="C9881" s="280"/>
      <c r="D9881" s="280"/>
      <c r="E9881" s="280"/>
      <c r="F9881" s="280"/>
      <c r="G9881" s="280"/>
      <c r="H9881" s="2"/>
      <c r="I9881" s="2"/>
      <c r="J9881" s="72"/>
    </row>
    <row r="9882" spans="1:10" ht="27">
      <c r="A9882" s="142"/>
      <c r="B9882" s="142"/>
      <c r="C9882" s="281" t="s">
        <v>1247</v>
      </c>
      <c r="D9882" s="281"/>
      <c r="E9882" s="281"/>
      <c r="F9882" s="281"/>
      <c r="G9882" s="281"/>
      <c r="H9882" s="68"/>
      <c r="I9882" s="68"/>
      <c r="J9882" s="71"/>
    </row>
    <row r="9883" spans="1:10" ht="15.75">
      <c r="A9883" s="11" t="s">
        <v>358</v>
      </c>
      <c r="B9883" s="12">
        <v>4138555508</v>
      </c>
      <c r="C9883" s="143"/>
      <c r="D9883" s="286"/>
      <c r="E9883" s="286"/>
      <c r="F9883" s="286"/>
      <c r="G9883" s="286"/>
      <c r="H9883" s="69" t="s">
        <v>161</v>
      </c>
      <c r="I9883" s="69"/>
      <c r="J9883" s="73"/>
    </row>
    <row r="9884" spans="1:10" ht="15.75">
      <c r="A9884" s="11" t="s">
        <v>9</v>
      </c>
      <c r="B9884" s="293" t="s">
        <v>1256</v>
      </c>
      <c r="C9884" s="286"/>
      <c r="D9884" s="286"/>
      <c r="E9884" s="16"/>
      <c r="F9884" s="11"/>
      <c r="G9884" s="16"/>
      <c r="H9884" s="1"/>
      <c r="I9884" s="1"/>
      <c r="J9884" s="71"/>
    </row>
    <row r="9885" spans="1:10" ht="15.75">
      <c r="A9885" s="11" t="s">
        <v>11</v>
      </c>
      <c r="B9885" s="311" t="s">
        <v>674</v>
      </c>
      <c r="C9885" s="289"/>
      <c r="D9885" s="289"/>
      <c r="E9885" s="289"/>
      <c r="F9885" s="258"/>
      <c r="G9885" s="19"/>
      <c r="H9885" s="1"/>
      <c r="I9885" s="1"/>
      <c r="J9885" s="71"/>
    </row>
    <row r="9886" spans="1:10" ht="15.75">
      <c r="A9886" s="21" t="s">
        <v>14</v>
      </c>
      <c r="B9886" s="21" t="s">
        <v>16</v>
      </c>
      <c r="C9886" s="21"/>
      <c r="D9886" s="22" t="s">
        <v>18</v>
      </c>
      <c r="E9886" s="23" t="s">
        <v>19</v>
      </c>
      <c r="F9886" s="23" t="s">
        <v>20</v>
      </c>
      <c r="G9886" s="21" t="s">
        <v>21</v>
      </c>
      <c r="H9886" s="63"/>
      <c r="I9886" s="63"/>
      <c r="J9886" s="59">
        <f>H9886*C9887</f>
        <v>0</v>
      </c>
    </row>
    <row r="9887" spans="1:10">
      <c r="A9887" s="144">
        <v>1</v>
      </c>
      <c r="B9887" s="145" t="s">
        <v>23</v>
      </c>
      <c r="C9887" s="26">
        <v>6</v>
      </c>
      <c r="D9887" s="146">
        <v>79305</v>
      </c>
      <c r="E9887" s="28">
        <f t="shared" ref="E9887:E9904" si="1134">D9887*C9887</f>
        <v>475830</v>
      </c>
      <c r="F9887" s="29">
        <v>0</v>
      </c>
      <c r="G9887" s="30">
        <f t="shared" ref="G9887:G9904" si="1135">E9887-E9887*F9887</f>
        <v>475830</v>
      </c>
      <c r="H9887" s="63">
        <f t="shared" ref="H9887:H9904" si="1136">D9887/1.08</f>
        <v>73430.555555555547</v>
      </c>
      <c r="I9887" s="63"/>
      <c r="J9887" s="59">
        <f>H9887*C9888</f>
        <v>0</v>
      </c>
    </row>
    <row r="9888" spans="1:10">
      <c r="A9888" s="144">
        <v>2</v>
      </c>
      <c r="B9888" s="145" t="s">
        <v>25</v>
      </c>
      <c r="C9888" s="32"/>
      <c r="D9888" s="147">
        <v>128591</v>
      </c>
      <c r="E9888" s="28">
        <f t="shared" si="1134"/>
        <v>0</v>
      </c>
      <c r="F9888" s="29">
        <v>0</v>
      </c>
      <c r="G9888" s="30">
        <f t="shared" si="1135"/>
        <v>0</v>
      </c>
      <c r="H9888" s="63">
        <f t="shared" si="1136"/>
        <v>119065.74074074073</v>
      </c>
      <c r="I9888" s="63"/>
      <c r="J9888" s="59"/>
    </row>
    <row r="9889" spans="1:10">
      <c r="A9889" s="144">
        <v>3</v>
      </c>
      <c r="B9889" s="145" t="s">
        <v>26</v>
      </c>
      <c r="C9889" s="34"/>
      <c r="D9889" s="146">
        <v>60043</v>
      </c>
      <c r="E9889" s="28">
        <f t="shared" si="1134"/>
        <v>0</v>
      </c>
      <c r="F9889" s="29">
        <v>0</v>
      </c>
      <c r="G9889" s="30">
        <f t="shared" si="1135"/>
        <v>0</v>
      </c>
      <c r="H9889" s="63">
        <f t="shared" si="1136"/>
        <v>55595.370370370365</v>
      </c>
      <c r="I9889" s="63"/>
      <c r="J9889" s="59"/>
    </row>
    <row r="9890" spans="1:10">
      <c r="A9890" s="144">
        <v>4</v>
      </c>
      <c r="B9890" s="145" t="s">
        <v>27</v>
      </c>
      <c r="C9890" s="106"/>
      <c r="D9890" s="146">
        <v>115781</v>
      </c>
      <c r="E9890" s="28">
        <f t="shared" si="1134"/>
        <v>0</v>
      </c>
      <c r="F9890" s="29">
        <v>0</v>
      </c>
      <c r="G9890" s="30">
        <f t="shared" si="1135"/>
        <v>0</v>
      </c>
      <c r="H9890" s="63">
        <f t="shared" si="1136"/>
        <v>107204.62962962962</v>
      </c>
      <c r="I9890" s="63"/>
      <c r="J9890" s="59"/>
    </row>
    <row r="9891" spans="1:10">
      <c r="A9891" s="144">
        <v>5</v>
      </c>
      <c r="B9891" s="145" t="s">
        <v>28</v>
      </c>
      <c r="C9891" s="32">
        <v>6</v>
      </c>
      <c r="D9891" s="146">
        <v>119943</v>
      </c>
      <c r="E9891" s="28">
        <f t="shared" si="1134"/>
        <v>719658</v>
      </c>
      <c r="F9891" s="124">
        <v>0</v>
      </c>
      <c r="G9891" s="30">
        <f t="shared" si="1135"/>
        <v>719658</v>
      </c>
      <c r="H9891" s="63">
        <f t="shared" si="1136"/>
        <v>111058.33333333333</v>
      </c>
      <c r="I9891" s="63"/>
      <c r="J9891" s="59"/>
    </row>
    <row r="9892" spans="1:10">
      <c r="A9892" s="144">
        <v>6</v>
      </c>
      <c r="B9892" s="145" t="s">
        <v>29</v>
      </c>
      <c r="C9892" s="26"/>
      <c r="D9892" s="146">
        <v>94810</v>
      </c>
      <c r="E9892" s="28">
        <f t="shared" si="1134"/>
        <v>0</v>
      </c>
      <c r="F9892" s="29">
        <v>0</v>
      </c>
      <c r="G9892" s="30">
        <f t="shared" si="1135"/>
        <v>0</v>
      </c>
      <c r="H9892" s="63">
        <f t="shared" si="1136"/>
        <v>87787.037037037036</v>
      </c>
      <c r="I9892" s="63"/>
      <c r="J9892" s="59"/>
    </row>
    <row r="9893" spans="1:10">
      <c r="A9893" s="144">
        <v>7</v>
      </c>
      <c r="B9893" s="145" t="s">
        <v>30</v>
      </c>
      <c r="C9893" s="34"/>
      <c r="D9893" s="146">
        <v>141396</v>
      </c>
      <c r="E9893" s="28">
        <f t="shared" si="1134"/>
        <v>0</v>
      </c>
      <c r="F9893" s="29">
        <v>0</v>
      </c>
      <c r="G9893" s="30">
        <f t="shared" si="1135"/>
        <v>0</v>
      </c>
      <c r="H9893" s="63">
        <f t="shared" si="1136"/>
        <v>130922.22222222222</v>
      </c>
      <c r="I9893" s="63"/>
      <c r="J9893" s="59"/>
    </row>
    <row r="9894" spans="1:10">
      <c r="A9894" s="144">
        <v>8</v>
      </c>
      <c r="B9894" s="145" t="s">
        <v>31</v>
      </c>
      <c r="C9894" s="26"/>
      <c r="D9894" s="146">
        <v>232931</v>
      </c>
      <c r="E9894" s="28">
        <f t="shared" si="1134"/>
        <v>0</v>
      </c>
      <c r="F9894" s="29">
        <v>0</v>
      </c>
      <c r="G9894" s="30">
        <f t="shared" si="1135"/>
        <v>0</v>
      </c>
      <c r="H9894" s="63">
        <f t="shared" si="1136"/>
        <v>215676.85185185182</v>
      </c>
      <c r="I9894" s="63"/>
      <c r="J9894" s="59"/>
    </row>
    <row r="9895" spans="1:10">
      <c r="A9895" s="144">
        <v>9</v>
      </c>
      <c r="B9895" s="148" t="s">
        <v>32</v>
      </c>
      <c r="C9895" s="26"/>
      <c r="D9895" s="146">
        <v>101534</v>
      </c>
      <c r="E9895" s="28">
        <f t="shared" si="1134"/>
        <v>0</v>
      </c>
      <c r="F9895" s="29">
        <v>0</v>
      </c>
      <c r="G9895" s="30">
        <f t="shared" si="1135"/>
        <v>0</v>
      </c>
      <c r="H9895" s="63">
        <f t="shared" si="1136"/>
        <v>94012.962962962964</v>
      </c>
      <c r="I9895" s="63"/>
      <c r="J9895" s="59"/>
    </row>
    <row r="9896" spans="1:10">
      <c r="A9896" s="144">
        <v>10</v>
      </c>
      <c r="B9896" s="148" t="s">
        <v>33</v>
      </c>
      <c r="C9896" s="37"/>
      <c r="D9896" s="147">
        <v>110148</v>
      </c>
      <c r="E9896" s="28">
        <f t="shared" si="1134"/>
        <v>0</v>
      </c>
      <c r="F9896" s="29">
        <v>0</v>
      </c>
      <c r="G9896" s="30">
        <f t="shared" si="1135"/>
        <v>0</v>
      </c>
      <c r="H9896" s="63">
        <f t="shared" si="1136"/>
        <v>101988.88888888888</v>
      </c>
      <c r="I9896" s="63"/>
      <c r="J9896" s="59"/>
    </row>
    <row r="9897" spans="1:10">
      <c r="A9897" s="144">
        <v>11</v>
      </c>
      <c r="B9897" s="145" t="s">
        <v>34</v>
      </c>
      <c r="C9897" s="37"/>
      <c r="D9897" s="146">
        <v>54198</v>
      </c>
      <c r="E9897" s="28">
        <f t="shared" si="1134"/>
        <v>0</v>
      </c>
      <c r="F9897" s="29">
        <v>0</v>
      </c>
      <c r="G9897" s="30">
        <f t="shared" si="1135"/>
        <v>0</v>
      </c>
      <c r="H9897" s="63">
        <f t="shared" si="1136"/>
        <v>50183.333333333328</v>
      </c>
      <c r="I9897" s="63"/>
      <c r="J9897" s="59">
        <f t="shared" ref="J9897:J9903" si="1137">H9897*C9898</f>
        <v>0</v>
      </c>
    </row>
    <row r="9898" spans="1:10">
      <c r="A9898" s="144">
        <v>12</v>
      </c>
      <c r="B9898" s="145" t="s">
        <v>35</v>
      </c>
      <c r="C9898" s="37"/>
      <c r="D9898" s="146">
        <v>49680</v>
      </c>
      <c r="E9898" s="28">
        <f t="shared" si="1134"/>
        <v>0</v>
      </c>
      <c r="F9898" s="29">
        <v>0</v>
      </c>
      <c r="G9898" s="30">
        <f t="shared" si="1135"/>
        <v>0</v>
      </c>
      <c r="H9898" s="63">
        <f t="shared" si="1136"/>
        <v>46000</v>
      </c>
      <c r="I9898" s="63"/>
      <c r="J9898" s="59">
        <f t="shared" si="1137"/>
        <v>0</v>
      </c>
    </row>
    <row r="9899" spans="1:10">
      <c r="A9899" s="144">
        <v>13</v>
      </c>
      <c r="B9899" s="145" t="s">
        <v>36</v>
      </c>
      <c r="C9899" s="37"/>
      <c r="D9899" s="149">
        <v>64152</v>
      </c>
      <c r="E9899" s="28">
        <f t="shared" si="1134"/>
        <v>0</v>
      </c>
      <c r="F9899" s="29">
        <v>0</v>
      </c>
      <c r="G9899" s="30">
        <f t="shared" si="1135"/>
        <v>0</v>
      </c>
      <c r="H9899" s="63">
        <f t="shared" si="1136"/>
        <v>59399.999999999993</v>
      </c>
      <c r="I9899" s="63"/>
      <c r="J9899" s="59">
        <f t="shared" si="1137"/>
        <v>0</v>
      </c>
    </row>
    <row r="9900" spans="1:10">
      <c r="A9900" s="144">
        <v>14</v>
      </c>
      <c r="B9900" s="145" t="s">
        <v>37</v>
      </c>
      <c r="C9900" s="37"/>
      <c r="D9900" s="149">
        <v>65934</v>
      </c>
      <c r="E9900" s="28">
        <f t="shared" si="1134"/>
        <v>0</v>
      </c>
      <c r="F9900" s="29">
        <v>0</v>
      </c>
      <c r="G9900" s="30">
        <f t="shared" si="1135"/>
        <v>0</v>
      </c>
      <c r="H9900" s="63">
        <f t="shared" si="1136"/>
        <v>61049.999999999993</v>
      </c>
      <c r="I9900" s="63"/>
      <c r="J9900" s="59">
        <f t="shared" si="1137"/>
        <v>0</v>
      </c>
    </row>
    <row r="9901" spans="1:10">
      <c r="A9901" s="144">
        <v>15</v>
      </c>
      <c r="B9901" s="145" t="s">
        <v>38</v>
      </c>
      <c r="C9901" s="37"/>
      <c r="D9901" s="149">
        <v>76626</v>
      </c>
      <c r="E9901" s="28">
        <f t="shared" si="1134"/>
        <v>0</v>
      </c>
      <c r="F9901" s="124">
        <v>0</v>
      </c>
      <c r="G9901" s="30">
        <f t="shared" si="1135"/>
        <v>0</v>
      </c>
      <c r="H9901" s="63">
        <f t="shared" si="1136"/>
        <v>70950</v>
      </c>
      <c r="I9901" s="63"/>
      <c r="J9901" s="59">
        <f t="shared" si="1137"/>
        <v>0</v>
      </c>
    </row>
    <row r="9902" spans="1:10">
      <c r="A9902" s="144">
        <v>16</v>
      </c>
      <c r="B9902" s="145" t="s">
        <v>39</v>
      </c>
      <c r="C9902" s="37"/>
      <c r="D9902" s="149">
        <v>80190</v>
      </c>
      <c r="E9902" s="28">
        <f t="shared" si="1134"/>
        <v>0</v>
      </c>
      <c r="F9902" s="29">
        <v>0</v>
      </c>
      <c r="G9902" s="30">
        <f t="shared" si="1135"/>
        <v>0</v>
      </c>
      <c r="H9902" s="63">
        <f t="shared" si="1136"/>
        <v>74250</v>
      </c>
      <c r="I9902" s="63"/>
      <c r="J9902" s="59">
        <f t="shared" si="1137"/>
        <v>0</v>
      </c>
    </row>
    <row r="9903" spans="1:10">
      <c r="A9903" s="144">
        <v>17</v>
      </c>
      <c r="B9903" s="145" t="s">
        <v>40</v>
      </c>
      <c r="C9903" s="37"/>
      <c r="D9903" s="149">
        <v>113832</v>
      </c>
      <c r="E9903" s="28">
        <f t="shared" si="1134"/>
        <v>0</v>
      </c>
      <c r="F9903" s="29">
        <v>0</v>
      </c>
      <c r="G9903" s="30">
        <f t="shared" si="1135"/>
        <v>0</v>
      </c>
      <c r="H9903" s="63">
        <f t="shared" si="1136"/>
        <v>105400</v>
      </c>
      <c r="I9903" s="63"/>
      <c r="J9903" s="59">
        <f t="shared" si="1137"/>
        <v>0</v>
      </c>
    </row>
    <row r="9904" spans="1:10" ht="17.25">
      <c r="A9904" s="144">
        <v>18</v>
      </c>
      <c r="B9904" s="145" t="s">
        <v>41</v>
      </c>
      <c r="C9904" s="37"/>
      <c r="D9904" s="150">
        <v>98010</v>
      </c>
      <c r="E9904" s="28">
        <f t="shared" si="1134"/>
        <v>0</v>
      </c>
      <c r="F9904" s="29">
        <v>0</v>
      </c>
      <c r="G9904" s="30">
        <f t="shared" si="1135"/>
        <v>0</v>
      </c>
      <c r="H9904" s="63">
        <f t="shared" si="1136"/>
        <v>90750</v>
      </c>
      <c r="I9904" s="45"/>
      <c r="J9904" s="64"/>
    </row>
    <row r="9905" spans="1:10" ht="31.5">
      <c r="A9905" s="40"/>
      <c r="B9905" s="41" t="s">
        <v>42</v>
      </c>
      <c r="C9905" s="42">
        <f>SUM(C9887:C9904)</f>
        <v>12</v>
      </c>
      <c r="D9905" s="42"/>
      <c r="E9905" s="43">
        <f>SUM(E9887:E9904)</f>
        <v>1195488</v>
      </c>
      <c r="F9905" s="43"/>
      <c r="G9905" s="44">
        <f>SUM(G9887:G9904)</f>
        <v>1195488</v>
      </c>
      <c r="H9905" s="5"/>
      <c r="I9905" s="5"/>
      <c r="J9905" s="75">
        <f>J9904*0.08</f>
        <v>0</v>
      </c>
    </row>
    <row r="9906" spans="1:10" ht="31.5">
      <c r="A9906" s="46"/>
      <c r="B9906" s="47"/>
      <c r="C9906" s="48"/>
      <c r="D9906" s="48"/>
      <c r="E9906" s="49"/>
      <c r="F9906" s="49"/>
      <c r="G9906" s="151"/>
      <c r="H9906" s="6"/>
      <c r="I9906" s="6"/>
      <c r="J9906" s="76">
        <f>SUM(J9904:J9905)</f>
        <v>0</v>
      </c>
    </row>
    <row r="9907" spans="1:10" ht="18">
      <c r="A9907" s="283" t="s">
        <v>43</v>
      </c>
      <c r="B9907" s="283"/>
      <c r="C9907" s="284" t="s">
        <v>44</v>
      </c>
      <c r="D9907" s="284"/>
      <c r="E9907" s="54"/>
      <c r="F9907" s="54"/>
      <c r="G9907" s="55" t="s">
        <v>45</v>
      </c>
      <c r="H9907" s="141"/>
      <c r="I9907" s="141"/>
      <c r="J9907" s="141"/>
    </row>
    <row r="9912" spans="1:10" ht="15.75">
      <c r="A9912" s="279" t="s">
        <v>0</v>
      </c>
      <c r="B9912" s="279"/>
      <c r="C9912" s="279"/>
      <c r="D9912" s="279"/>
      <c r="E9912" s="279"/>
      <c r="F9912" s="279"/>
      <c r="G9912" s="279"/>
      <c r="H9912" s="141"/>
      <c r="I9912" s="141"/>
      <c r="J9912" s="141"/>
    </row>
    <row r="9913" spans="1:10" ht="15.75">
      <c r="A9913" s="279" t="s">
        <v>1</v>
      </c>
      <c r="B9913" s="279"/>
      <c r="C9913" s="279"/>
      <c r="D9913" s="279"/>
      <c r="E9913" s="279"/>
      <c r="F9913" s="279"/>
      <c r="G9913" s="279"/>
      <c r="H9913" s="1"/>
      <c r="I9913" s="1"/>
      <c r="J9913" s="71"/>
    </row>
    <row r="9914" spans="1:10" ht="15.75">
      <c r="A9914" s="279" t="s">
        <v>2</v>
      </c>
      <c r="B9914" s="279"/>
      <c r="C9914" s="279"/>
      <c r="D9914" s="279"/>
      <c r="E9914" s="279"/>
      <c r="F9914" s="279"/>
      <c r="G9914" s="279"/>
      <c r="H9914" s="1"/>
      <c r="I9914" s="1"/>
      <c r="J9914" s="71"/>
    </row>
    <row r="9915" spans="1:10" ht="15.75">
      <c r="A9915" s="279" t="s">
        <v>4</v>
      </c>
      <c r="B9915" s="279"/>
      <c r="C9915" s="279"/>
      <c r="D9915" s="279"/>
      <c r="E9915" s="279"/>
      <c r="F9915" s="279"/>
      <c r="G9915" s="279"/>
      <c r="H9915" s="1"/>
      <c r="I9915" s="1"/>
      <c r="J9915" s="71"/>
    </row>
    <row r="9916" spans="1:10" ht="27">
      <c r="A9916" s="280" t="s">
        <v>6</v>
      </c>
      <c r="B9916" s="280"/>
      <c r="C9916" s="280"/>
      <c r="D9916" s="280"/>
      <c r="E9916" s="280"/>
      <c r="F9916" s="280"/>
      <c r="G9916" s="280"/>
      <c r="H9916" s="2"/>
      <c r="I9916" s="2"/>
      <c r="J9916" s="72"/>
    </row>
    <row r="9917" spans="1:10" ht="27">
      <c r="A9917" s="142"/>
      <c r="B9917" s="142"/>
      <c r="C9917" s="281" t="s">
        <v>1247</v>
      </c>
      <c r="D9917" s="281"/>
      <c r="E9917" s="281"/>
      <c r="F9917" s="281"/>
      <c r="G9917" s="281"/>
      <c r="H9917" s="68"/>
      <c r="I9917" s="68"/>
      <c r="J9917" s="71"/>
    </row>
    <row r="9918" spans="1:10" ht="15.75">
      <c r="A9918" s="11" t="s">
        <v>358</v>
      </c>
      <c r="B9918" s="12">
        <v>41385555629</v>
      </c>
      <c r="C9918" s="143"/>
      <c r="D9918" s="286"/>
      <c r="E9918" s="286"/>
      <c r="F9918" s="286"/>
      <c r="G9918" s="286"/>
      <c r="H9918" s="69" t="s">
        <v>161</v>
      </c>
      <c r="I9918" s="69"/>
      <c r="J9918" s="73"/>
    </row>
    <row r="9919" spans="1:10" ht="15.75">
      <c r="A9919" s="11" t="s">
        <v>9</v>
      </c>
      <c r="B9919" s="293" t="s">
        <v>1257</v>
      </c>
      <c r="C9919" s="286"/>
      <c r="D9919" s="286"/>
      <c r="E9919" s="16"/>
      <c r="F9919" s="11"/>
      <c r="G9919" s="16"/>
      <c r="H9919" s="1"/>
      <c r="I9919" s="1"/>
      <c r="J9919" s="71"/>
    </row>
    <row r="9920" spans="1:10" ht="15.75">
      <c r="A9920" s="11" t="s">
        <v>11</v>
      </c>
      <c r="B9920" s="311" t="s">
        <v>674</v>
      </c>
      <c r="C9920" s="289"/>
      <c r="D9920" s="289"/>
      <c r="E9920" s="289"/>
      <c r="F9920" s="258"/>
      <c r="G9920" s="19"/>
      <c r="H9920" s="1"/>
      <c r="I9920" s="1"/>
      <c r="J9920" s="71"/>
    </row>
    <row r="9921" spans="1:10" ht="15.75">
      <c r="A9921" s="21" t="s">
        <v>14</v>
      </c>
      <c r="B9921" s="21" t="s">
        <v>16</v>
      </c>
      <c r="C9921" s="21"/>
      <c r="D9921" s="22" t="s">
        <v>18</v>
      </c>
      <c r="E9921" s="23" t="s">
        <v>19</v>
      </c>
      <c r="F9921" s="23" t="s">
        <v>20</v>
      </c>
      <c r="G9921" s="21" t="s">
        <v>21</v>
      </c>
      <c r="H9921" s="63"/>
      <c r="I9921" s="63"/>
      <c r="J9921" s="59">
        <f>H9921*C9922</f>
        <v>0</v>
      </c>
    </row>
    <row r="9922" spans="1:10">
      <c r="A9922" s="144">
        <v>1</v>
      </c>
      <c r="B9922" s="145" t="s">
        <v>23</v>
      </c>
      <c r="C9922" s="26"/>
      <c r="D9922" s="146">
        <v>79305</v>
      </c>
      <c r="E9922" s="28">
        <f t="shared" ref="E9922:E9939" si="1138">D9922*C9922</f>
        <v>0</v>
      </c>
      <c r="F9922" s="29">
        <v>0</v>
      </c>
      <c r="G9922" s="30">
        <f t="shared" ref="G9922:G9939" si="1139">E9922-E9922*F9922</f>
        <v>0</v>
      </c>
      <c r="H9922" s="63">
        <f t="shared" ref="H9922:H9939" si="1140">D9922/1.08</f>
        <v>73430.555555555547</v>
      </c>
      <c r="I9922" s="63"/>
      <c r="J9922" s="59">
        <f>H9922*C9923</f>
        <v>0</v>
      </c>
    </row>
    <row r="9923" spans="1:10">
      <c r="A9923" s="144">
        <v>2</v>
      </c>
      <c r="B9923" s="145" t="s">
        <v>25</v>
      </c>
      <c r="C9923" s="32"/>
      <c r="D9923" s="147">
        <v>128591</v>
      </c>
      <c r="E9923" s="28">
        <f t="shared" si="1138"/>
        <v>0</v>
      </c>
      <c r="F9923" s="29">
        <v>0</v>
      </c>
      <c r="G9923" s="30">
        <f t="shared" si="1139"/>
        <v>0</v>
      </c>
      <c r="H9923" s="63">
        <f t="shared" si="1140"/>
        <v>119065.74074074073</v>
      </c>
      <c r="I9923" s="63"/>
      <c r="J9923" s="59"/>
    </row>
    <row r="9924" spans="1:10">
      <c r="A9924" s="144">
        <v>3</v>
      </c>
      <c r="B9924" s="145" t="s">
        <v>26</v>
      </c>
      <c r="C9924" s="34">
        <v>6</v>
      </c>
      <c r="D9924" s="146">
        <v>60043</v>
      </c>
      <c r="E9924" s="28">
        <f t="shared" si="1138"/>
        <v>360258</v>
      </c>
      <c r="F9924" s="29">
        <v>0</v>
      </c>
      <c r="G9924" s="30">
        <f t="shared" si="1139"/>
        <v>360258</v>
      </c>
      <c r="H9924" s="63">
        <f t="shared" si="1140"/>
        <v>55595.370370370365</v>
      </c>
      <c r="I9924" s="63"/>
      <c r="J9924" s="59"/>
    </row>
    <row r="9925" spans="1:10">
      <c r="A9925" s="144">
        <v>4</v>
      </c>
      <c r="B9925" s="145" t="s">
        <v>27</v>
      </c>
      <c r="C9925" s="106"/>
      <c r="D9925" s="146">
        <v>115781</v>
      </c>
      <c r="E9925" s="28">
        <f t="shared" si="1138"/>
        <v>0</v>
      </c>
      <c r="F9925" s="29">
        <v>0</v>
      </c>
      <c r="G9925" s="30">
        <f t="shared" si="1139"/>
        <v>0</v>
      </c>
      <c r="H9925" s="63">
        <f t="shared" si="1140"/>
        <v>107204.62962962962</v>
      </c>
      <c r="I9925" s="63"/>
      <c r="J9925" s="59"/>
    </row>
    <row r="9926" spans="1:10">
      <c r="A9926" s="144">
        <v>5</v>
      </c>
      <c r="B9926" s="145" t="s">
        <v>28</v>
      </c>
      <c r="C9926" s="32"/>
      <c r="D9926" s="146">
        <v>119943</v>
      </c>
      <c r="E9926" s="28">
        <f t="shared" si="1138"/>
        <v>0</v>
      </c>
      <c r="F9926" s="124">
        <v>0</v>
      </c>
      <c r="G9926" s="30">
        <f t="shared" si="1139"/>
        <v>0</v>
      </c>
      <c r="H9926" s="63">
        <f t="shared" si="1140"/>
        <v>111058.33333333333</v>
      </c>
      <c r="I9926" s="63"/>
      <c r="J9926" s="59"/>
    </row>
    <row r="9927" spans="1:10">
      <c r="A9927" s="144">
        <v>6</v>
      </c>
      <c r="B9927" s="145" t="s">
        <v>29</v>
      </c>
      <c r="C9927" s="26">
        <v>6</v>
      </c>
      <c r="D9927" s="146">
        <v>94810</v>
      </c>
      <c r="E9927" s="28">
        <f t="shared" si="1138"/>
        <v>568860</v>
      </c>
      <c r="F9927" s="29">
        <v>0</v>
      </c>
      <c r="G9927" s="30">
        <f t="shared" si="1139"/>
        <v>568860</v>
      </c>
      <c r="H9927" s="63">
        <f t="shared" si="1140"/>
        <v>87787.037037037036</v>
      </c>
      <c r="I9927" s="63"/>
      <c r="J9927" s="59"/>
    </row>
    <row r="9928" spans="1:10">
      <c r="A9928" s="144">
        <v>7</v>
      </c>
      <c r="B9928" s="145" t="s">
        <v>30</v>
      </c>
      <c r="C9928" s="34"/>
      <c r="D9928" s="146">
        <v>141396</v>
      </c>
      <c r="E9928" s="28">
        <f t="shared" si="1138"/>
        <v>0</v>
      </c>
      <c r="F9928" s="29">
        <v>0</v>
      </c>
      <c r="G9928" s="30">
        <f t="shared" si="1139"/>
        <v>0</v>
      </c>
      <c r="H9928" s="63">
        <f t="shared" si="1140"/>
        <v>130922.22222222222</v>
      </c>
      <c r="I9928" s="63"/>
      <c r="J9928" s="59"/>
    </row>
    <row r="9929" spans="1:10">
      <c r="A9929" s="144">
        <v>8</v>
      </c>
      <c r="B9929" s="145" t="s">
        <v>31</v>
      </c>
      <c r="C9929" s="26"/>
      <c r="D9929" s="146">
        <v>232931</v>
      </c>
      <c r="E9929" s="28">
        <f t="shared" si="1138"/>
        <v>0</v>
      </c>
      <c r="F9929" s="29">
        <v>0</v>
      </c>
      <c r="G9929" s="30">
        <f t="shared" si="1139"/>
        <v>0</v>
      </c>
      <c r="H9929" s="63">
        <f t="shared" si="1140"/>
        <v>215676.85185185182</v>
      </c>
      <c r="I9929" s="63"/>
      <c r="J9929" s="59"/>
    </row>
    <row r="9930" spans="1:10">
      <c r="A9930" s="144">
        <v>9</v>
      </c>
      <c r="B9930" s="148" t="s">
        <v>32</v>
      </c>
      <c r="C9930" s="26"/>
      <c r="D9930" s="146">
        <v>101534</v>
      </c>
      <c r="E9930" s="28">
        <f t="shared" si="1138"/>
        <v>0</v>
      </c>
      <c r="F9930" s="29">
        <v>0</v>
      </c>
      <c r="G9930" s="30">
        <f t="shared" si="1139"/>
        <v>0</v>
      </c>
      <c r="H9930" s="63">
        <f t="shared" si="1140"/>
        <v>94012.962962962964</v>
      </c>
      <c r="I9930" s="63"/>
      <c r="J9930" s="59"/>
    </row>
    <row r="9931" spans="1:10">
      <c r="A9931" s="144">
        <v>10</v>
      </c>
      <c r="B9931" s="148" t="s">
        <v>33</v>
      </c>
      <c r="C9931" s="37"/>
      <c r="D9931" s="147">
        <v>110148</v>
      </c>
      <c r="E9931" s="28">
        <f t="shared" si="1138"/>
        <v>0</v>
      </c>
      <c r="F9931" s="29">
        <v>0</v>
      </c>
      <c r="G9931" s="30">
        <f t="shared" si="1139"/>
        <v>0</v>
      </c>
      <c r="H9931" s="63">
        <f t="shared" si="1140"/>
        <v>101988.88888888888</v>
      </c>
      <c r="I9931" s="63"/>
      <c r="J9931" s="59"/>
    </row>
    <row r="9932" spans="1:10">
      <c r="A9932" s="144">
        <v>11</v>
      </c>
      <c r="B9932" s="145" t="s">
        <v>34</v>
      </c>
      <c r="C9932" s="37">
        <v>6</v>
      </c>
      <c r="D9932" s="146">
        <v>54198</v>
      </c>
      <c r="E9932" s="28">
        <f t="shared" si="1138"/>
        <v>325188</v>
      </c>
      <c r="F9932" s="29">
        <v>0</v>
      </c>
      <c r="G9932" s="30">
        <f t="shared" si="1139"/>
        <v>325188</v>
      </c>
      <c r="H9932" s="63">
        <f t="shared" si="1140"/>
        <v>50183.333333333328</v>
      </c>
      <c r="I9932" s="63"/>
      <c r="J9932" s="59">
        <f t="shared" ref="J9932:J9938" si="1141">H9932*C9933</f>
        <v>0</v>
      </c>
    </row>
    <row r="9933" spans="1:10">
      <c r="A9933" s="144">
        <v>12</v>
      </c>
      <c r="B9933" s="145" t="s">
        <v>35</v>
      </c>
      <c r="C9933" s="37"/>
      <c r="D9933" s="146">
        <v>49680</v>
      </c>
      <c r="E9933" s="28">
        <f t="shared" si="1138"/>
        <v>0</v>
      </c>
      <c r="F9933" s="29">
        <v>0</v>
      </c>
      <c r="G9933" s="30">
        <f t="shared" si="1139"/>
        <v>0</v>
      </c>
      <c r="H9933" s="63">
        <f t="shared" si="1140"/>
        <v>46000</v>
      </c>
      <c r="I9933" s="63"/>
      <c r="J9933" s="59">
        <f t="shared" si="1141"/>
        <v>0</v>
      </c>
    </row>
    <row r="9934" spans="1:10">
      <c r="A9934" s="144">
        <v>13</v>
      </c>
      <c r="B9934" s="145" t="s">
        <v>36</v>
      </c>
      <c r="C9934" s="37"/>
      <c r="D9934" s="149">
        <v>64152</v>
      </c>
      <c r="E9934" s="28">
        <f t="shared" si="1138"/>
        <v>0</v>
      </c>
      <c r="F9934" s="29">
        <v>0</v>
      </c>
      <c r="G9934" s="30">
        <f t="shared" si="1139"/>
        <v>0</v>
      </c>
      <c r="H9934" s="63">
        <f t="shared" si="1140"/>
        <v>59399.999999999993</v>
      </c>
      <c r="I9934" s="63"/>
      <c r="J9934" s="59">
        <f t="shared" si="1141"/>
        <v>0</v>
      </c>
    </row>
    <row r="9935" spans="1:10">
      <c r="A9935" s="144">
        <v>14</v>
      </c>
      <c r="B9935" s="145" t="s">
        <v>37</v>
      </c>
      <c r="C9935" s="37"/>
      <c r="D9935" s="149">
        <v>65934</v>
      </c>
      <c r="E9935" s="28">
        <f t="shared" si="1138"/>
        <v>0</v>
      </c>
      <c r="F9935" s="29">
        <v>0</v>
      </c>
      <c r="G9935" s="30">
        <f t="shared" si="1139"/>
        <v>0</v>
      </c>
      <c r="H9935" s="63">
        <f t="shared" si="1140"/>
        <v>61049.999999999993</v>
      </c>
      <c r="I9935" s="63"/>
      <c r="J9935" s="59">
        <f t="shared" si="1141"/>
        <v>0</v>
      </c>
    </row>
    <row r="9936" spans="1:10">
      <c r="A9936" s="144">
        <v>15</v>
      </c>
      <c r="B9936" s="145" t="s">
        <v>38</v>
      </c>
      <c r="C9936" s="37"/>
      <c r="D9936" s="149">
        <v>76626</v>
      </c>
      <c r="E9936" s="28">
        <f t="shared" si="1138"/>
        <v>0</v>
      </c>
      <c r="F9936" s="124">
        <v>0</v>
      </c>
      <c r="G9936" s="30">
        <f t="shared" si="1139"/>
        <v>0</v>
      </c>
      <c r="H9936" s="63">
        <f t="shared" si="1140"/>
        <v>70950</v>
      </c>
      <c r="I9936" s="63"/>
      <c r="J9936" s="59">
        <f t="shared" si="1141"/>
        <v>0</v>
      </c>
    </row>
    <row r="9937" spans="1:10">
      <c r="A9937" s="144">
        <v>16</v>
      </c>
      <c r="B9937" s="145" t="s">
        <v>39</v>
      </c>
      <c r="C9937" s="37"/>
      <c r="D9937" s="149">
        <v>80190</v>
      </c>
      <c r="E9937" s="28">
        <f t="shared" si="1138"/>
        <v>0</v>
      </c>
      <c r="F9937" s="29">
        <v>0</v>
      </c>
      <c r="G9937" s="30">
        <f t="shared" si="1139"/>
        <v>0</v>
      </c>
      <c r="H9937" s="63">
        <f t="shared" si="1140"/>
        <v>74250</v>
      </c>
      <c r="I9937" s="63"/>
      <c r="J9937" s="59">
        <f t="shared" si="1141"/>
        <v>0</v>
      </c>
    </row>
    <row r="9938" spans="1:10">
      <c r="A9938" s="144">
        <v>17</v>
      </c>
      <c r="B9938" s="145" t="s">
        <v>40</v>
      </c>
      <c r="C9938" s="37"/>
      <c r="D9938" s="149">
        <v>113832</v>
      </c>
      <c r="E9938" s="28">
        <f t="shared" si="1138"/>
        <v>0</v>
      </c>
      <c r="F9938" s="29">
        <v>0</v>
      </c>
      <c r="G9938" s="30">
        <f t="shared" si="1139"/>
        <v>0</v>
      </c>
      <c r="H9938" s="63">
        <f t="shared" si="1140"/>
        <v>105400</v>
      </c>
      <c r="I9938" s="63"/>
      <c r="J9938" s="59">
        <f t="shared" si="1141"/>
        <v>0</v>
      </c>
    </row>
    <row r="9939" spans="1:10" ht="17.25">
      <c r="A9939" s="144">
        <v>18</v>
      </c>
      <c r="B9939" s="145" t="s">
        <v>41</v>
      </c>
      <c r="C9939" s="37"/>
      <c r="D9939" s="150">
        <v>98010</v>
      </c>
      <c r="E9939" s="28">
        <f t="shared" si="1138"/>
        <v>0</v>
      </c>
      <c r="F9939" s="29">
        <v>0</v>
      </c>
      <c r="G9939" s="30">
        <f t="shared" si="1139"/>
        <v>0</v>
      </c>
      <c r="H9939" s="63">
        <f t="shared" si="1140"/>
        <v>90750</v>
      </c>
      <c r="I9939" s="45"/>
      <c r="J9939" s="64"/>
    </row>
    <row r="9940" spans="1:10" ht="31.5">
      <c r="A9940" s="40"/>
      <c r="B9940" s="41" t="s">
        <v>42</v>
      </c>
      <c r="C9940" s="42">
        <f>SUM(C9922:C9939)</f>
        <v>18</v>
      </c>
      <c r="D9940" s="42"/>
      <c r="E9940" s="43">
        <f>SUM(E9922:E9939)</f>
        <v>1254306</v>
      </c>
      <c r="F9940" s="43"/>
      <c r="G9940" s="44">
        <f>SUM(G9922:G9939)</f>
        <v>1254306</v>
      </c>
      <c r="H9940" s="5"/>
      <c r="I9940" s="5"/>
      <c r="J9940" s="75">
        <f>J9939*0.08</f>
        <v>0</v>
      </c>
    </row>
    <row r="9941" spans="1:10" ht="31.5">
      <c r="A9941" s="46"/>
      <c r="B9941" s="47"/>
      <c r="C9941" s="48"/>
      <c r="D9941" s="48"/>
      <c r="E9941" s="49"/>
      <c r="F9941" s="49"/>
      <c r="G9941" s="151"/>
      <c r="H9941" s="6"/>
      <c r="I9941" s="6"/>
      <c r="J9941" s="76">
        <f>SUM(J9939:J9940)</f>
        <v>0</v>
      </c>
    </row>
    <row r="9942" spans="1:10" ht="18">
      <c r="A9942" s="283" t="s">
        <v>43</v>
      </c>
      <c r="B9942" s="283"/>
      <c r="C9942" s="284" t="s">
        <v>44</v>
      </c>
      <c r="D9942" s="284"/>
      <c r="E9942" s="54"/>
      <c r="F9942" s="54"/>
      <c r="G9942" s="55" t="s">
        <v>45</v>
      </c>
      <c r="H9942" s="141"/>
      <c r="I9942" s="141"/>
      <c r="J9942" s="141"/>
    </row>
    <row r="9946" spans="1:10" ht="15.75">
      <c r="A9946" s="279" t="s">
        <v>0</v>
      </c>
      <c r="B9946" s="279"/>
      <c r="C9946" s="279"/>
      <c r="D9946" s="279"/>
      <c r="E9946" s="279"/>
      <c r="F9946" s="279"/>
      <c r="G9946" s="279"/>
      <c r="H9946" s="141"/>
      <c r="I9946" s="141"/>
      <c r="J9946" s="141"/>
    </row>
    <row r="9947" spans="1:10" ht="15.75">
      <c r="A9947" s="279" t="s">
        <v>1</v>
      </c>
      <c r="B9947" s="279"/>
      <c r="C9947" s="279"/>
      <c r="D9947" s="279"/>
      <c r="E9947" s="279"/>
      <c r="F9947" s="279"/>
      <c r="G9947" s="279"/>
      <c r="H9947" s="1"/>
      <c r="I9947" s="1"/>
      <c r="J9947" s="71"/>
    </row>
    <row r="9948" spans="1:10" ht="15.75">
      <c r="A9948" s="279" t="s">
        <v>2</v>
      </c>
      <c r="B9948" s="279"/>
      <c r="C9948" s="279"/>
      <c r="D9948" s="279"/>
      <c r="E9948" s="279"/>
      <c r="F9948" s="279"/>
      <c r="G9948" s="279"/>
      <c r="H9948" s="1"/>
      <c r="I9948" s="1"/>
      <c r="J9948" s="71"/>
    </row>
    <row r="9949" spans="1:10" ht="15.75">
      <c r="A9949" s="279" t="s">
        <v>4</v>
      </c>
      <c r="B9949" s="279"/>
      <c r="C9949" s="279"/>
      <c r="D9949" s="279"/>
      <c r="E9949" s="279"/>
      <c r="F9949" s="279"/>
      <c r="G9949" s="279"/>
      <c r="H9949" s="1"/>
      <c r="I9949" s="1"/>
      <c r="J9949" s="71"/>
    </row>
    <row r="9950" spans="1:10" ht="27">
      <c r="A9950" s="280" t="s">
        <v>6</v>
      </c>
      <c r="B9950" s="280"/>
      <c r="C9950" s="280"/>
      <c r="D9950" s="280"/>
      <c r="E9950" s="280"/>
      <c r="F9950" s="280"/>
      <c r="G9950" s="280"/>
      <c r="H9950" s="2"/>
      <c r="I9950" s="2"/>
      <c r="J9950" s="72"/>
    </row>
    <row r="9951" spans="1:10" ht="27">
      <c r="A9951" s="142"/>
      <c r="B9951" s="142"/>
      <c r="C9951" s="281" t="s">
        <v>1247</v>
      </c>
      <c r="D9951" s="281"/>
      <c r="E9951" s="281"/>
      <c r="F9951" s="281"/>
      <c r="G9951" s="281"/>
      <c r="H9951" s="68"/>
      <c r="I9951" s="68"/>
      <c r="J9951" s="71"/>
    </row>
    <row r="9952" spans="1:10" ht="15.75">
      <c r="A9952" s="11" t="s">
        <v>358</v>
      </c>
      <c r="B9952" s="12">
        <v>4138529170</v>
      </c>
      <c r="C9952" s="143"/>
      <c r="D9952" s="286"/>
      <c r="E9952" s="286"/>
      <c r="F9952" s="286"/>
      <c r="G9952" s="286"/>
      <c r="H9952" s="69" t="s">
        <v>161</v>
      </c>
      <c r="I9952" s="69"/>
      <c r="J9952" s="73"/>
    </row>
    <row r="9953" spans="1:10" ht="15.75">
      <c r="A9953" s="11" t="s">
        <v>9</v>
      </c>
      <c r="B9953" s="293" t="s">
        <v>1258</v>
      </c>
      <c r="C9953" s="286"/>
      <c r="D9953" s="286"/>
      <c r="E9953" s="16"/>
      <c r="F9953" s="11"/>
      <c r="G9953" s="16"/>
      <c r="H9953" s="1"/>
      <c r="I9953" s="1"/>
      <c r="J9953" s="71"/>
    </row>
    <row r="9954" spans="1:10" ht="15.75">
      <c r="A9954" s="11" t="s">
        <v>11</v>
      </c>
      <c r="B9954" s="311" t="s">
        <v>678</v>
      </c>
      <c r="C9954" s="289"/>
      <c r="D9954" s="289"/>
      <c r="E9954" s="289"/>
      <c r="F9954" s="258"/>
      <c r="G9954" s="19"/>
      <c r="H9954" s="1"/>
      <c r="I9954" s="1"/>
      <c r="J9954" s="71"/>
    </row>
    <row r="9955" spans="1:10" ht="15.75">
      <c r="A9955" s="21" t="s">
        <v>14</v>
      </c>
      <c r="B9955" s="21" t="s">
        <v>16</v>
      </c>
      <c r="C9955" s="21"/>
      <c r="D9955" s="22" t="s">
        <v>18</v>
      </c>
      <c r="E9955" s="23" t="s">
        <v>19</v>
      </c>
      <c r="F9955" s="23" t="s">
        <v>20</v>
      </c>
      <c r="G9955" s="21" t="s">
        <v>21</v>
      </c>
      <c r="H9955" s="63"/>
      <c r="I9955" s="63"/>
      <c r="J9955" s="59">
        <f>H9955*C9956</f>
        <v>0</v>
      </c>
    </row>
    <row r="9956" spans="1:10">
      <c r="A9956" s="144">
        <v>1</v>
      </c>
      <c r="B9956" s="145" t="s">
        <v>23</v>
      </c>
      <c r="C9956" s="26">
        <v>5</v>
      </c>
      <c r="D9956" s="146">
        <v>79305</v>
      </c>
      <c r="E9956" s="28">
        <f t="shared" ref="E9956:E9973" si="1142">D9956*C9956</f>
        <v>396525</v>
      </c>
      <c r="F9956" s="29">
        <v>0</v>
      </c>
      <c r="G9956" s="30">
        <f t="shared" ref="G9956:G9973" si="1143">E9956-E9956*F9956</f>
        <v>396525</v>
      </c>
      <c r="H9956" s="63">
        <f t="shared" ref="H9956:H9973" si="1144">D9956/1.08</f>
        <v>73430.555555555547</v>
      </c>
      <c r="I9956" s="63"/>
      <c r="J9956" s="59">
        <f>H9956*C9957</f>
        <v>0</v>
      </c>
    </row>
    <row r="9957" spans="1:10">
      <c r="A9957" s="144">
        <v>2</v>
      </c>
      <c r="B9957" s="145" t="s">
        <v>25</v>
      </c>
      <c r="C9957" s="32"/>
      <c r="D9957" s="147">
        <v>128591</v>
      </c>
      <c r="E9957" s="28">
        <f t="shared" si="1142"/>
        <v>0</v>
      </c>
      <c r="F9957" s="29">
        <v>0</v>
      </c>
      <c r="G9957" s="30">
        <f t="shared" si="1143"/>
        <v>0</v>
      </c>
      <c r="H9957" s="63">
        <f t="shared" si="1144"/>
        <v>119065.74074074073</v>
      </c>
      <c r="I9957" s="63"/>
      <c r="J9957" s="59"/>
    </row>
    <row r="9958" spans="1:10">
      <c r="A9958" s="144">
        <v>3</v>
      </c>
      <c r="B9958" s="145" t="s">
        <v>26</v>
      </c>
      <c r="C9958" s="34"/>
      <c r="D9958" s="146">
        <v>60043</v>
      </c>
      <c r="E9958" s="28">
        <f t="shared" si="1142"/>
        <v>0</v>
      </c>
      <c r="F9958" s="29">
        <v>0</v>
      </c>
      <c r="G9958" s="30">
        <f t="shared" si="1143"/>
        <v>0</v>
      </c>
      <c r="H9958" s="63">
        <f t="shared" si="1144"/>
        <v>55595.370370370365</v>
      </c>
      <c r="I9958" s="63"/>
      <c r="J9958" s="59"/>
    </row>
    <row r="9959" spans="1:10">
      <c r="A9959" s="144">
        <v>4</v>
      </c>
      <c r="B9959" s="145" t="s">
        <v>27</v>
      </c>
      <c r="C9959" s="106"/>
      <c r="D9959" s="146">
        <v>115781</v>
      </c>
      <c r="E9959" s="28">
        <f t="shared" si="1142"/>
        <v>0</v>
      </c>
      <c r="F9959" s="29">
        <v>0</v>
      </c>
      <c r="G9959" s="30">
        <f t="shared" si="1143"/>
        <v>0</v>
      </c>
      <c r="H9959" s="63">
        <f t="shared" si="1144"/>
        <v>107204.62962962962</v>
      </c>
      <c r="I9959" s="63"/>
      <c r="J9959" s="59"/>
    </row>
    <row r="9960" spans="1:10">
      <c r="A9960" s="144">
        <v>5</v>
      </c>
      <c r="B9960" s="145" t="s">
        <v>28</v>
      </c>
      <c r="C9960" s="32">
        <v>2</v>
      </c>
      <c r="D9960" s="146">
        <v>119943</v>
      </c>
      <c r="E9960" s="28">
        <f t="shared" si="1142"/>
        <v>239886</v>
      </c>
      <c r="F9960" s="124">
        <v>0</v>
      </c>
      <c r="G9960" s="30">
        <f t="shared" si="1143"/>
        <v>239886</v>
      </c>
      <c r="H9960" s="63">
        <f t="shared" si="1144"/>
        <v>111058.33333333333</v>
      </c>
      <c r="I9960" s="63"/>
      <c r="J9960" s="59"/>
    </row>
    <row r="9961" spans="1:10">
      <c r="A9961" s="144">
        <v>6</v>
      </c>
      <c r="B9961" s="145" t="s">
        <v>29</v>
      </c>
      <c r="C9961" s="26"/>
      <c r="D9961" s="146">
        <v>94810</v>
      </c>
      <c r="E9961" s="28">
        <f t="shared" si="1142"/>
        <v>0</v>
      </c>
      <c r="F9961" s="29">
        <v>0</v>
      </c>
      <c r="G9961" s="30">
        <f t="shared" si="1143"/>
        <v>0</v>
      </c>
      <c r="H9961" s="63">
        <f t="shared" si="1144"/>
        <v>87787.037037037036</v>
      </c>
      <c r="I9961" s="63"/>
      <c r="J9961" s="59"/>
    </row>
    <row r="9962" spans="1:10">
      <c r="A9962" s="144">
        <v>7</v>
      </c>
      <c r="B9962" s="145" t="s">
        <v>30</v>
      </c>
      <c r="C9962" s="34"/>
      <c r="D9962" s="146">
        <v>141396</v>
      </c>
      <c r="E9962" s="28">
        <f t="shared" si="1142"/>
        <v>0</v>
      </c>
      <c r="F9962" s="29">
        <v>0</v>
      </c>
      <c r="G9962" s="30">
        <f t="shared" si="1143"/>
        <v>0</v>
      </c>
      <c r="H9962" s="63">
        <f t="shared" si="1144"/>
        <v>130922.22222222222</v>
      </c>
      <c r="I9962" s="63"/>
      <c r="J9962" s="59"/>
    </row>
    <row r="9963" spans="1:10">
      <c r="A9963" s="144">
        <v>8</v>
      </c>
      <c r="B9963" s="145" t="s">
        <v>31</v>
      </c>
      <c r="C9963" s="26"/>
      <c r="D9963" s="146">
        <v>232931</v>
      </c>
      <c r="E9963" s="28">
        <f t="shared" si="1142"/>
        <v>0</v>
      </c>
      <c r="F9963" s="29">
        <v>0</v>
      </c>
      <c r="G9963" s="30">
        <f t="shared" si="1143"/>
        <v>0</v>
      </c>
      <c r="H9963" s="63">
        <f t="shared" si="1144"/>
        <v>215676.85185185182</v>
      </c>
      <c r="I9963" s="63"/>
      <c r="J9963" s="59"/>
    </row>
    <row r="9964" spans="1:10">
      <c r="A9964" s="144">
        <v>9</v>
      </c>
      <c r="B9964" s="148" t="s">
        <v>32</v>
      </c>
      <c r="C9964" s="26"/>
      <c r="D9964" s="146">
        <v>101534</v>
      </c>
      <c r="E9964" s="28">
        <f t="shared" si="1142"/>
        <v>0</v>
      </c>
      <c r="F9964" s="29">
        <v>0</v>
      </c>
      <c r="G9964" s="30">
        <f t="shared" si="1143"/>
        <v>0</v>
      </c>
      <c r="H9964" s="63">
        <f t="shared" si="1144"/>
        <v>94012.962962962964</v>
      </c>
      <c r="I9964" s="63"/>
      <c r="J9964" s="59"/>
    </row>
    <row r="9965" spans="1:10">
      <c r="A9965" s="144">
        <v>10</v>
      </c>
      <c r="B9965" s="148" t="s">
        <v>33</v>
      </c>
      <c r="C9965" s="37"/>
      <c r="D9965" s="147">
        <v>110148</v>
      </c>
      <c r="E9965" s="28">
        <f t="shared" si="1142"/>
        <v>0</v>
      </c>
      <c r="F9965" s="29">
        <v>0</v>
      </c>
      <c r="G9965" s="30">
        <f t="shared" si="1143"/>
        <v>0</v>
      </c>
      <c r="H9965" s="63">
        <f t="shared" si="1144"/>
        <v>101988.88888888888</v>
      </c>
      <c r="I9965" s="63"/>
      <c r="J9965" s="59"/>
    </row>
    <row r="9966" spans="1:10">
      <c r="A9966" s="144">
        <v>11</v>
      </c>
      <c r="B9966" s="145" t="s">
        <v>34</v>
      </c>
      <c r="C9966" s="37">
        <v>4</v>
      </c>
      <c r="D9966" s="146">
        <v>54198</v>
      </c>
      <c r="E9966" s="28">
        <f t="shared" si="1142"/>
        <v>216792</v>
      </c>
      <c r="F9966" s="29">
        <v>0</v>
      </c>
      <c r="G9966" s="30">
        <f t="shared" si="1143"/>
        <v>216792</v>
      </c>
      <c r="H9966" s="63">
        <f t="shared" si="1144"/>
        <v>50183.333333333328</v>
      </c>
      <c r="I9966" s="63"/>
      <c r="J9966" s="59">
        <f t="shared" ref="J9966:J9972" si="1145">H9966*C9967</f>
        <v>200733.33333333331</v>
      </c>
    </row>
    <row r="9967" spans="1:10">
      <c r="A9967" s="144">
        <v>12</v>
      </c>
      <c r="B9967" s="145" t="s">
        <v>35</v>
      </c>
      <c r="C9967" s="37">
        <v>4</v>
      </c>
      <c r="D9967" s="146">
        <v>49680</v>
      </c>
      <c r="E9967" s="28">
        <f t="shared" si="1142"/>
        <v>198720</v>
      </c>
      <c r="F9967" s="29">
        <v>0</v>
      </c>
      <c r="G9967" s="30">
        <f t="shared" si="1143"/>
        <v>198720</v>
      </c>
      <c r="H9967" s="63">
        <f t="shared" si="1144"/>
        <v>46000</v>
      </c>
      <c r="I9967" s="63"/>
      <c r="J9967" s="59">
        <f t="shared" si="1145"/>
        <v>0</v>
      </c>
    </row>
    <row r="9968" spans="1:10">
      <c r="A9968" s="144">
        <v>13</v>
      </c>
      <c r="B9968" s="145" t="s">
        <v>36</v>
      </c>
      <c r="C9968" s="37"/>
      <c r="D9968" s="149">
        <v>64152</v>
      </c>
      <c r="E9968" s="28">
        <f t="shared" si="1142"/>
        <v>0</v>
      </c>
      <c r="F9968" s="29">
        <v>0</v>
      </c>
      <c r="G9968" s="30">
        <f t="shared" si="1143"/>
        <v>0</v>
      </c>
      <c r="H9968" s="63">
        <f t="shared" si="1144"/>
        <v>59399.999999999993</v>
      </c>
      <c r="I9968" s="63"/>
      <c r="J9968" s="59">
        <f t="shared" si="1145"/>
        <v>0</v>
      </c>
    </row>
    <row r="9969" spans="1:10">
      <c r="A9969" s="144">
        <v>14</v>
      </c>
      <c r="B9969" s="145" t="s">
        <v>37</v>
      </c>
      <c r="C9969" s="37"/>
      <c r="D9969" s="149">
        <v>65934</v>
      </c>
      <c r="E9969" s="28">
        <f t="shared" si="1142"/>
        <v>0</v>
      </c>
      <c r="F9969" s="29">
        <v>0</v>
      </c>
      <c r="G9969" s="30">
        <f t="shared" si="1143"/>
        <v>0</v>
      </c>
      <c r="H9969" s="63">
        <f t="shared" si="1144"/>
        <v>61049.999999999993</v>
      </c>
      <c r="I9969" s="63"/>
      <c r="J9969" s="59">
        <f t="shared" si="1145"/>
        <v>0</v>
      </c>
    </row>
    <row r="9970" spans="1:10">
      <c r="A9970" s="144">
        <v>15</v>
      </c>
      <c r="B9970" s="145" t="s">
        <v>38</v>
      </c>
      <c r="C9970" s="37"/>
      <c r="D9970" s="149">
        <v>76626</v>
      </c>
      <c r="E9970" s="28">
        <f t="shared" si="1142"/>
        <v>0</v>
      </c>
      <c r="F9970" s="124">
        <v>0</v>
      </c>
      <c r="G9970" s="30">
        <f t="shared" si="1143"/>
        <v>0</v>
      </c>
      <c r="H9970" s="63">
        <f t="shared" si="1144"/>
        <v>70950</v>
      </c>
      <c r="I9970" s="63"/>
      <c r="J9970" s="59">
        <f t="shared" si="1145"/>
        <v>0</v>
      </c>
    </row>
    <row r="9971" spans="1:10">
      <c r="A9971" s="144">
        <v>16</v>
      </c>
      <c r="B9971" s="145" t="s">
        <v>39</v>
      </c>
      <c r="C9971" s="37"/>
      <c r="D9971" s="149">
        <v>80190</v>
      </c>
      <c r="E9971" s="28">
        <f t="shared" si="1142"/>
        <v>0</v>
      </c>
      <c r="F9971" s="29">
        <v>0</v>
      </c>
      <c r="G9971" s="30">
        <f t="shared" si="1143"/>
        <v>0</v>
      </c>
      <c r="H9971" s="63">
        <f t="shared" si="1144"/>
        <v>74250</v>
      </c>
      <c r="I9971" s="63"/>
      <c r="J9971" s="59">
        <f t="shared" si="1145"/>
        <v>0</v>
      </c>
    </row>
    <row r="9972" spans="1:10">
      <c r="A9972" s="144">
        <v>17</v>
      </c>
      <c r="B9972" s="145" t="s">
        <v>40</v>
      </c>
      <c r="C9972" s="37"/>
      <c r="D9972" s="149">
        <v>113832</v>
      </c>
      <c r="E9972" s="28">
        <f t="shared" si="1142"/>
        <v>0</v>
      </c>
      <c r="F9972" s="29">
        <v>0</v>
      </c>
      <c r="G9972" s="30">
        <f t="shared" si="1143"/>
        <v>0</v>
      </c>
      <c r="H9972" s="63">
        <f t="shared" si="1144"/>
        <v>105400</v>
      </c>
      <c r="I9972" s="63"/>
      <c r="J9972" s="59">
        <f t="shared" si="1145"/>
        <v>0</v>
      </c>
    </row>
    <row r="9973" spans="1:10" ht="17.25">
      <c r="A9973" s="144">
        <v>18</v>
      </c>
      <c r="B9973" s="145" t="s">
        <v>41</v>
      </c>
      <c r="C9973" s="37"/>
      <c r="D9973" s="150">
        <v>98010</v>
      </c>
      <c r="E9973" s="28">
        <f t="shared" si="1142"/>
        <v>0</v>
      </c>
      <c r="F9973" s="29">
        <v>0</v>
      </c>
      <c r="G9973" s="30">
        <f t="shared" si="1143"/>
        <v>0</v>
      </c>
      <c r="H9973" s="63">
        <f t="shared" si="1144"/>
        <v>90750</v>
      </c>
      <c r="I9973" s="45"/>
      <c r="J9973" s="64"/>
    </row>
    <row r="9974" spans="1:10" ht="31.5">
      <c r="A9974" s="40"/>
      <c r="B9974" s="41" t="s">
        <v>42</v>
      </c>
      <c r="C9974" s="42">
        <f>SUM(C9956:C9973)</f>
        <v>15</v>
      </c>
      <c r="D9974" s="42"/>
      <c r="E9974" s="43">
        <f>SUM(E9956:E9973)</f>
        <v>1051923</v>
      </c>
      <c r="F9974" s="43"/>
      <c r="G9974" s="44">
        <f>SUM(G9956:G9973)</f>
        <v>1051923</v>
      </c>
      <c r="H9974" s="5"/>
      <c r="I9974" s="5"/>
      <c r="J9974" s="75">
        <f>J9973*0.08</f>
        <v>0</v>
      </c>
    </row>
    <row r="9975" spans="1:10" ht="31.5">
      <c r="A9975" s="46"/>
      <c r="B9975" s="47"/>
      <c r="C9975" s="48"/>
      <c r="D9975" s="48"/>
      <c r="E9975" s="49"/>
      <c r="F9975" s="49"/>
      <c r="G9975" s="151"/>
      <c r="H9975" s="6"/>
      <c r="I9975" s="6"/>
      <c r="J9975" s="76">
        <f>SUM(J9973:J9974)</f>
        <v>0</v>
      </c>
    </row>
    <row r="9976" spans="1:10" ht="18">
      <c r="A9976" s="283" t="s">
        <v>43</v>
      </c>
      <c r="B9976" s="283"/>
      <c r="C9976" s="284" t="s">
        <v>44</v>
      </c>
      <c r="D9976" s="284"/>
      <c r="E9976" s="54"/>
      <c r="F9976" s="54"/>
      <c r="G9976" s="55" t="s">
        <v>45</v>
      </c>
      <c r="H9976" s="141"/>
      <c r="I9976" s="141"/>
      <c r="J9976" s="141"/>
    </row>
    <row r="9980" spans="1:10" ht="15.75">
      <c r="A9980" s="279" t="s">
        <v>0</v>
      </c>
      <c r="B9980" s="279"/>
      <c r="C9980" s="279"/>
      <c r="D9980" s="279"/>
      <c r="E9980" s="279"/>
      <c r="F9980" s="279"/>
      <c r="G9980" s="279"/>
      <c r="H9980" s="141"/>
      <c r="I9980" s="141"/>
      <c r="J9980" s="141"/>
    </row>
    <row r="9981" spans="1:10" ht="15.75">
      <c r="A9981" s="279" t="s">
        <v>1</v>
      </c>
      <c r="B9981" s="279"/>
      <c r="C9981" s="279"/>
      <c r="D9981" s="279"/>
      <c r="E9981" s="279"/>
      <c r="F9981" s="279"/>
      <c r="G9981" s="279"/>
      <c r="H9981" s="1"/>
      <c r="I9981" s="1"/>
      <c r="J9981" s="71"/>
    </row>
    <row r="9982" spans="1:10" ht="15.75">
      <c r="A9982" s="279" t="s">
        <v>2</v>
      </c>
      <c r="B9982" s="279"/>
      <c r="C9982" s="279"/>
      <c r="D9982" s="279"/>
      <c r="E9982" s="279"/>
      <c r="F9982" s="279"/>
      <c r="G9982" s="279"/>
      <c r="H9982" s="1"/>
      <c r="I9982" s="1"/>
      <c r="J9982" s="71"/>
    </row>
    <row r="9983" spans="1:10" ht="15.75">
      <c r="A9983" s="279" t="s">
        <v>4</v>
      </c>
      <c r="B9983" s="279"/>
      <c r="C9983" s="279"/>
      <c r="D9983" s="279"/>
      <c r="E9983" s="279"/>
      <c r="F9983" s="279"/>
      <c r="G9983" s="279"/>
      <c r="H9983" s="1"/>
      <c r="I9983" s="1"/>
      <c r="J9983" s="71"/>
    </row>
    <row r="9984" spans="1:10" ht="27">
      <c r="A9984" s="280" t="s">
        <v>6</v>
      </c>
      <c r="B9984" s="280"/>
      <c r="C9984" s="280"/>
      <c r="D9984" s="280"/>
      <c r="E9984" s="280"/>
      <c r="F9984" s="280"/>
      <c r="G9984" s="280"/>
      <c r="H9984" s="2"/>
      <c r="I9984" s="2"/>
      <c r="J9984" s="72"/>
    </row>
    <row r="9985" spans="1:10" ht="27">
      <c r="A9985" s="142"/>
      <c r="B9985" s="142"/>
      <c r="C9985" s="281" t="s">
        <v>1247</v>
      </c>
      <c r="D9985" s="281"/>
      <c r="E9985" s="281"/>
      <c r="F9985" s="281"/>
      <c r="G9985" s="281"/>
      <c r="H9985" s="68"/>
      <c r="I9985" s="68"/>
      <c r="J9985" s="71"/>
    </row>
    <row r="9986" spans="1:10" ht="15.75">
      <c r="A9986" s="11" t="s">
        <v>358</v>
      </c>
      <c r="B9986" s="12">
        <v>4138521123</v>
      </c>
      <c r="C9986" s="143"/>
      <c r="D9986" s="286"/>
      <c r="E9986" s="286"/>
      <c r="F9986" s="286"/>
      <c r="G9986" s="286"/>
      <c r="H9986" s="69" t="s">
        <v>161</v>
      </c>
      <c r="I9986" s="69"/>
      <c r="J9986" s="73"/>
    </row>
    <row r="9987" spans="1:10" ht="15.75">
      <c r="A9987" s="11" t="s">
        <v>9</v>
      </c>
      <c r="B9987" s="293" t="s">
        <v>1259</v>
      </c>
      <c r="C9987" s="286"/>
      <c r="D9987" s="286"/>
      <c r="E9987" s="16"/>
      <c r="F9987" s="11"/>
      <c r="G9987" s="16"/>
      <c r="H9987" s="1"/>
      <c r="I9987" s="1"/>
      <c r="J9987" s="71"/>
    </row>
    <row r="9988" spans="1:10" ht="15.75">
      <c r="A9988" s="11" t="s">
        <v>11</v>
      </c>
      <c r="B9988" s="311" t="s">
        <v>1255</v>
      </c>
      <c r="C9988" s="289"/>
      <c r="D9988" s="289"/>
      <c r="E9988" s="289"/>
      <c r="F9988" s="258"/>
      <c r="G9988" s="19"/>
      <c r="H9988" s="1"/>
      <c r="I9988" s="1"/>
      <c r="J9988" s="71"/>
    </row>
    <row r="9989" spans="1:10" ht="15.75">
      <c r="A9989" s="21" t="s">
        <v>14</v>
      </c>
      <c r="B9989" s="21" t="s">
        <v>16</v>
      </c>
      <c r="C9989" s="21"/>
      <c r="D9989" s="22" t="s">
        <v>18</v>
      </c>
      <c r="E9989" s="23" t="s">
        <v>19</v>
      </c>
      <c r="F9989" s="23" t="s">
        <v>20</v>
      </c>
      <c r="G9989" s="21" t="s">
        <v>21</v>
      </c>
      <c r="H9989" s="63"/>
      <c r="I9989" s="63"/>
      <c r="J9989" s="59">
        <f>H9989*C9990</f>
        <v>0</v>
      </c>
    </row>
    <row r="9990" spans="1:10">
      <c r="A9990" s="144">
        <v>1</v>
      </c>
      <c r="B9990" s="145" t="s">
        <v>23</v>
      </c>
      <c r="C9990" s="26">
        <v>5</v>
      </c>
      <c r="D9990" s="146">
        <v>79305</v>
      </c>
      <c r="E9990" s="28">
        <f t="shared" ref="E9990:E10007" si="1146">D9990*C9990</f>
        <v>396525</v>
      </c>
      <c r="F9990" s="29">
        <v>0</v>
      </c>
      <c r="G9990" s="30">
        <f t="shared" ref="G9990:G10007" si="1147">E9990-E9990*F9990</f>
        <v>396525</v>
      </c>
      <c r="H9990" s="63">
        <f t="shared" ref="H9990:H10007" si="1148">D9990/1.08</f>
        <v>73430.555555555547</v>
      </c>
      <c r="I9990" s="63"/>
      <c r="J9990" s="59">
        <f>H9990*C9991</f>
        <v>0</v>
      </c>
    </row>
    <row r="9991" spans="1:10">
      <c r="A9991" s="144">
        <v>2</v>
      </c>
      <c r="B9991" s="145" t="s">
        <v>25</v>
      </c>
      <c r="C9991" s="32"/>
      <c r="D9991" s="147">
        <v>128591</v>
      </c>
      <c r="E9991" s="28">
        <f t="shared" si="1146"/>
        <v>0</v>
      </c>
      <c r="F9991" s="29">
        <v>0</v>
      </c>
      <c r="G9991" s="30">
        <f t="shared" si="1147"/>
        <v>0</v>
      </c>
      <c r="H9991" s="63">
        <f t="shared" si="1148"/>
        <v>119065.74074074073</v>
      </c>
      <c r="I9991" s="63"/>
      <c r="J9991" s="59"/>
    </row>
    <row r="9992" spans="1:10">
      <c r="A9992" s="144">
        <v>3</v>
      </c>
      <c r="B9992" s="145" t="s">
        <v>26</v>
      </c>
      <c r="C9992" s="34"/>
      <c r="D9992" s="146">
        <v>60043</v>
      </c>
      <c r="E9992" s="28">
        <f t="shared" si="1146"/>
        <v>0</v>
      </c>
      <c r="F9992" s="29">
        <v>0</v>
      </c>
      <c r="G9992" s="30">
        <f t="shared" si="1147"/>
        <v>0</v>
      </c>
      <c r="H9992" s="63">
        <f t="shared" si="1148"/>
        <v>55595.370370370365</v>
      </c>
      <c r="I9992" s="63"/>
      <c r="J9992" s="59"/>
    </row>
    <row r="9993" spans="1:10">
      <c r="A9993" s="144">
        <v>4</v>
      </c>
      <c r="B9993" s="145" t="s">
        <v>27</v>
      </c>
      <c r="C9993" s="106"/>
      <c r="D9993" s="146">
        <v>115781</v>
      </c>
      <c r="E9993" s="28">
        <f t="shared" si="1146"/>
        <v>0</v>
      </c>
      <c r="F9993" s="29">
        <v>0</v>
      </c>
      <c r="G9993" s="30">
        <f t="shared" si="1147"/>
        <v>0</v>
      </c>
      <c r="H9993" s="63">
        <f t="shared" si="1148"/>
        <v>107204.62962962962</v>
      </c>
      <c r="I9993" s="63"/>
      <c r="J9993" s="59"/>
    </row>
    <row r="9994" spans="1:10">
      <c r="A9994" s="144">
        <v>5</v>
      </c>
      <c r="B9994" s="145" t="s">
        <v>28</v>
      </c>
      <c r="C9994" s="32">
        <v>3</v>
      </c>
      <c r="D9994" s="146">
        <v>119943</v>
      </c>
      <c r="E9994" s="28">
        <f t="shared" si="1146"/>
        <v>359829</v>
      </c>
      <c r="F9994" s="124">
        <v>0</v>
      </c>
      <c r="G9994" s="30">
        <f t="shared" si="1147"/>
        <v>359829</v>
      </c>
      <c r="H9994" s="63">
        <f t="shared" si="1148"/>
        <v>111058.33333333333</v>
      </c>
      <c r="I9994" s="63"/>
      <c r="J9994" s="59"/>
    </row>
    <row r="9995" spans="1:10">
      <c r="A9995" s="144">
        <v>6</v>
      </c>
      <c r="B9995" s="145" t="s">
        <v>29</v>
      </c>
      <c r="C9995" s="26"/>
      <c r="D9995" s="146">
        <v>94810</v>
      </c>
      <c r="E9995" s="28">
        <f t="shared" si="1146"/>
        <v>0</v>
      </c>
      <c r="F9995" s="29">
        <v>0</v>
      </c>
      <c r="G9995" s="30">
        <f t="shared" si="1147"/>
        <v>0</v>
      </c>
      <c r="H9995" s="63">
        <f t="shared" si="1148"/>
        <v>87787.037037037036</v>
      </c>
      <c r="I9995" s="63"/>
      <c r="J9995" s="59"/>
    </row>
    <row r="9996" spans="1:10">
      <c r="A9996" s="144">
        <v>7</v>
      </c>
      <c r="B9996" s="145" t="s">
        <v>30</v>
      </c>
      <c r="C9996" s="34"/>
      <c r="D9996" s="146">
        <v>141396</v>
      </c>
      <c r="E9996" s="28">
        <f t="shared" si="1146"/>
        <v>0</v>
      </c>
      <c r="F9996" s="29">
        <v>0</v>
      </c>
      <c r="G9996" s="30">
        <f t="shared" si="1147"/>
        <v>0</v>
      </c>
      <c r="H9996" s="63">
        <f t="shared" si="1148"/>
        <v>130922.22222222222</v>
      </c>
      <c r="I9996" s="63"/>
      <c r="J9996" s="59"/>
    </row>
    <row r="9997" spans="1:10">
      <c r="A9997" s="144">
        <v>8</v>
      </c>
      <c r="B9997" s="145" t="s">
        <v>31</v>
      </c>
      <c r="C9997" s="26"/>
      <c r="D9997" s="146">
        <v>232931</v>
      </c>
      <c r="E9997" s="28">
        <f t="shared" si="1146"/>
        <v>0</v>
      </c>
      <c r="F9997" s="29">
        <v>0</v>
      </c>
      <c r="G9997" s="30">
        <f t="shared" si="1147"/>
        <v>0</v>
      </c>
      <c r="H9997" s="63">
        <f t="shared" si="1148"/>
        <v>215676.85185185182</v>
      </c>
      <c r="I9997" s="63"/>
      <c r="J9997" s="59"/>
    </row>
    <row r="9998" spans="1:10">
      <c r="A9998" s="144">
        <v>9</v>
      </c>
      <c r="B9998" s="148" t="s">
        <v>32</v>
      </c>
      <c r="C9998" s="26"/>
      <c r="D9998" s="146">
        <v>101534</v>
      </c>
      <c r="E9998" s="28">
        <f t="shared" si="1146"/>
        <v>0</v>
      </c>
      <c r="F9998" s="29">
        <v>0</v>
      </c>
      <c r="G9998" s="30">
        <f t="shared" si="1147"/>
        <v>0</v>
      </c>
      <c r="H9998" s="63">
        <f t="shared" si="1148"/>
        <v>94012.962962962964</v>
      </c>
      <c r="I9998" s="63"/>
      <c r="J9998" s="59"/>
    </row>
    <row r="9999" spans="1:10">
      <c r="A9999" s="144">
        <v>10</v>
      </c>
      <c r="B9999" s="148" t="s">
        <v>33</v>
      </c>
      <c r="C9999" s="37"/>
      <c r="D9999" s="147">
        <v>110148</v>
      </c>
      <c r="E9999" s="28">
        <f t="shared" si="1146"/>
        <v>0</v>
      </c>
      <c r="F9999" s="29">
        <v>0</v>
      </c>
      <c r="G9999" s="30">
        <f t="shared" si="1147"/>
        <v>0</v>
      </c>
      <c r="H9999" s="63">
        <f t="shared" si="1148"/>
        <v>101988.88888888888</v>
      </c>
      <c r="I9999" s="63"/>
      <c r="J9999" s="59"/>
    </row>
    <row r="10000" spans="1:10">
      <c r="A10000" s="144">
        <v>11</v>
      </c>
      <c r="B10000" s="145" t="s">
        <v>34</v>
      </c>
      <c r="C10000" s="37"/>
      <c r="D10000" s="146">
        <v>54198</v>
      </c>
      <c r="E10000" s="28">
        <f t="shared" si="1146"/>
        <v>0</v>
      </c>
      <c r="F10000" s="29">
        <v>0</v>
      </c>
      <c r="G10000" s="30">
        <f t="shared" si="1147"/>
        <v>0</v>
      </c>
      <c r="H10000" s="63">
        <f t="shared" si="1148"/>
        <v>50183.333333333328</v>
      </c>
      <c r="I10000" s="63"/>
      <c r="J10000" s="59">
        <f t="shared" ref="J10000:J10006" si="1149">H10000*C10001</f>
        <v>0</v>
      </c>
    </row>
    <row r="10001" spans="1:10">
      <c r="A10001" s="144">
        <v>12</v>
      </c>
      <c r="B10001" s="145" t="s">
        <v>35</v>
      </c>
      <c r="C10001" s="37"/>
      <c r="D10001" s="146">
        <v>49680</v>
      </c>
      <c r="E10001" s="28">
        <f t="shared" si="1146"/>
        <v>0</v>
      </c>
      <c r="F10001" s="29">
        <v>0</v>
      </c>
      <c r="G10001" s="30">
        <f t="shared" si="1147"/>
        <v>0</v>
      </c>
      <c r="H10001" s="63">
        <f t="shared" si="1148"/>
        <v>46000</v>
      </c>
      <c r="I10001" s="63"/>
      <c r="J10001" s="59">
        <f t="shared" si="1149"/>
        <v>0</v>
      </c>
    </row>
    <row r="10002" spans="1:10">
      <c r="A10002" s="144">
        <v>13</v>
      </c>
      <c r="B10002" s="145" t="s">
        <v>36</v>
      </c>
      <c r="C10002" s="37"/>
      <c r="D10002" s="149">
        <v>64152</v>
      </c>
      <c r="E10002" s="28">
        <f t="shared" si="1146"/>
        <v>0</v>
      </c>
      <c r="F10002" s="29">
        <v>0</v>
      </c>
      <c r="G10002" s="30">
        <f t="shared" si="1147"/>
        <v>0</v>
      </c>
      <c r="H10002" s="63">
        <f t="shared" si="1148"/>
        <v>59399.999999999993</v>
      </c>
      <c r="I10002" s="63"/>
      <c r="J10002" s="59">
        <f t="shared" si="1149"/>
        <v>0</v>
      </c>
    </row>
    <row r="10003" spans="1:10">
      <c r="A10003" s="144">
        <v>14</v>
      </c>
      <c r="B10003" s="145" t="s">
        <v>37</v>
      </c>
      <c r="C10003" s="37"/>
      <c r="D10003" s="149">
        <v>65934</v>
      </c>
      <c r="E10003" s="28">
        <f t="shared" si="1146"/>
        <v>0</v>
      </c>
      <c r="F10003" s="29">
        <v>0</v>
      </c>
      <c r="G10003" s="30">
        <f t="shared" si="1147"/>
        <v>0</v>
      </c>
      <c r="H10003" s="63">
        <f t="shared" si="1148"/>
        <v>61049.999999999993</v>
      </c>
      <c r="I10003" s="63"/>
      <c r="J10003" s="59">
        <f t="shared" si="1149"/>
        <v>0</v>
      </c>
    </row>
    <row r="10004" spans="1:10">
      <c r="A10004" s="144">
        <v>15</v>
      </c>
      <c r="B10004" s="145" t="s">
        <v>38</v>
      </c>
      <c r="C10004" s="37"/>
      <c r="D10004" s="149">
        <v>76626</v>
      </c>
      <c r="E10004" s="28">
        <f t="shared" si="1146"/>
        <v>0</v>
      </c>
      <c r="F10004" s="124">
        <v>0</v>
      </c>
      <c r="G10004" s="30">
        <f t="shared" si="1147"/>
        <v>0</v>
      </c>
      <c r="H10004" s="63">
        <f t="shared" si="1148"/>
        <v>70950</v>
      </c>
      <c r="I10004" s="63"/>
      <c r="J10004" s="59">
        <f t="shared" si="1149"/>
        <v>0</v>
      </c>
    </row>
    <row r="10005" spans="1:10">
      <c r="A10005" s="144">
        <v>16</v>
      </c>
      <c r="B10005" s="145" t="s">
        <v>39</v>
      </c>
      <c r="C10005" s="37"/>
      <c r="D10005" s="149">
        <v>80190</v>
      </c>
      <c r="E10005" s="28">
        <f t="shared" si="1146"/>
        <v>0</v>
      </c>
      <c r="F10005" s="29">
        <v>0</v>
      </c>
      <c r="G10005" s="30">
        <f t="shared" si="1147"/>
        <v>0</v>
      </c>
      <c r="H10005" s="63">
        <f t="shared" si="1148"/>
        <v>74250</v>
      </c>
      <c r="I10005" s="63"/>
      <c r="J10005" s="59">
        <f t="shared" si="1149"/>
        <v>0</v>
      </c>
    </row>
    <row r="10006" spans="1:10">
      <c r="A10006" s="144">
        <v>17</v>
      </c>
      <c r="B10006" s="145" t="s">
        <v>40</v>
      </c>
      <c r="C10006" s="37"/>
      <c r="D10006" s="149">
        <v>113832</v>
      </c>
      <c r="E10006" s="28">
        <f t="shared" si="1146"/>
        <v>0</v>
      </c>
      <c r="F10006" s="29">
        <v>0</v>
      </c>
      <c r="G10006" s="30">
        <f t="shared" si="1147"/>
        <v>0</v>
      </c>
      <c r="H10006" s="63">
        <f t="shared" si="1148"/>
        <v>105400</v>
      </c>
      <c r="I10006" s="63"/>
      <c r="J10006" s="59">
        <f t="shared" si="1149"/>
        <v>0</v>
      </c>
    </row>
    <row r="10007" spans="1:10" ht="17.25">
      <c r="A10007" s="144">
        <v>18</v>
      </c>
      <c r="B10007" s="145" t="s">
        <v>41</v>
      </c>
      <c r="C10007" s="37"/>
      <c r="D10007" s="150">
        <v>98010</v>
      </c>
      <c r="E10007" s="28">
        <f t="shared" si="1146"/>
        <v>0</v>
      </c>
      <c r="F10007" s="29">
        <v>0</v>
      </c>
      <c r="G10007" s="30">
        <f t="shared" si="1147"/>
        <v>0</v>
      </c>
      <c r="H10007" s="63">
        <f t="shared" si="1148"/>
        <v>90750</v>
      </c>
      <c r="I10007" s="45"/>
      <c r="J10007" s="64"/>
    </row>
    <row r="10008" spans="1:10" ht="31.5">
      <c r="A10008" s="40"/>
      <c r="B10008" s="41" t="s">
        <v>42</v>
      </c>
      <c r="C10008" s="42">
        <f>SUM(C9990:C10007)</f>
        <v>8</v>
      </c>
      <c r="D10008" s="42"/>
      <c r="E10008" s="43">
        <f>SUM(E9990:E10007)</f>
        <v>756354</v>
      </c>
      <c r="F10008" s="43"/>
      <c r="G10008" s="44">
        <f>SUM(G9990:G10007)</f>
        <v>756354</v>
      </c>
      <c r="H10008" s="5"/>
      <c r="I10008" s="5"/>
      <c r="J10008" s="75">
        <f>J10007*0.08</f>
        <v>0</v>
      </c>
    </row>
    <row r="10009" spans="1:10" ht="31.5">
      <c r="A10009" s="46"/>
      <c r="B10009" s="47"/>
      <c r="C10009" s="48"/>
      <c r="D10009" s="48"/>
      <c r="E10009" s="49"/>
      <c r="F10009" s="49"/>
      <c r="G10009" s="151"/>
      <c r="H10009" s="6"/>
      <c r="I10009" s="6"/>
      <c r="J10009" s="76">
        <f>SUM(J10007:J10008)</f>
        <v>0</v>
      </c>
    </row>
    <row r="10010" spans="1:10" ht="18">
      <c r="A10010" s="283" t="s">
        <v>43</v>
      </c>
      <c r="B10010" s="283"/>
      <c r="C10010" s="284" t="s">
        <v>44</v>
      </c>
      <c r="D10010" s="284"/>
      <c r="E10010" s="54"/>
      <c r="F10010" s="54"/>
      <c r="G10010" s="55" t="s">
        <v>45</v>
      </c>
      <c r="H10010" s="141"/>
      <c r="I10010" s="141"/>
      <c r="J10010" s="141"/>
    </row>
    <row r="10015" spans="1:10" ht="15.75">
      <c r="A10015" s="279" t="s">
        <v>0</v>
      </c>
      <c r="B10015" s="279"/>
      <c r="C10015" s="279"/>
      <c r="D10015" s="279"/>
      <c r="E10015" s="279"/>
      <c r="F10015" s="279"/>
      <c r="G10015" s="279"/>
      <c r="H10015" s="141"/>
      <c r="I10015" s="141"/>
      <c r="J10015" s="141"/>
    </row>
    <row r="10016" spans="1:10" ht="15.75">
      <c r="A10016" s="279" t="s">
        <v>1</v>
      </c>
      <c r="B10016" s="279"/>
      <c r="C10016" s="279"/>
      <c r="D10016" s="279"/>
      <c r="E10016" s="279"/>
      <c r="F10016" s="279"/>
      <c r="G10016" s="279"/>
      <c r="H10016" s="1"/>
      <c r="I10016" s="1"/>
      <c r="J10016" s="71"/>
    </row>
    <row r="10017" spans="1:10" ht="15.75">
      <c r="A10017" s="279" t="s">
        <v>2</v>
      </c>
      <c r="B10017" s="279"/>
      <c r="C10017" s="279"/>
      <c r="D10017" s="279"/>
      <c r="E10017" s="279"/>
      <c r="F10017" s="279"/>
      <c r="G10017" s="279"/>
      <c r="H10017" s="1"/>
      <c r="I10017" s="1"/>
      <c r="J10017" s="71"/>
    </row>
    <row r="10018" spans="1:10" ht="15.75">
      <c r="A10018" s="279" t="s">
        <v>4</v>
      </c>
      <c r="B10018" s="279"/>
      <c r="C10018" s="279"/>
      <c r="D10018" s="279"/>
      <c r="E10018" s="279"/>
      <c r="F10018" s="279"/>
      <c r="G10018" s="279"/>
      <c r="H10018" s="1"/>
      <c r="I10018" s="1"/>
      <c r="J10018" s="71"/>
    </row>
    <row r="10019" spans="1:10" ht="27">
      <c r="A10019" s="280" t="s">
        <v>6</v>
      </c>
      <c r="B10019" s="280"/>
      <c r="C10019" s="280"/>
      <c r="D10019" s="280"/>
      <c r="E10019" s="280"/>
      <c r="F10019" s="280"/>
      <c r="G10019" s="280"/>
      <c r="H10019" s="2"/>
      <c r="I10019" s="2"/>
      <c r="J10019" s="72"/>
    </row>
    <row r="10020" spans="1:10" ht="27">
      <c r="A10020" s="142"/>
      <c r="B10020" s="142"/>
      <c r="C10020" s="281" t="s">
        <v>1247</v>
      </c>
      <c r="D10020" s="281"/>
      <c r="E10020" s="281"/>
      <c r="F10020" s="281"/>
      <c r="G10020" s="281"/>
      <c r="H10020" s="68"/>
      <c r="I10020" s="68"/>
      <c r="J10020" s="71"/>
    </row>
    <row r="10021" spans="1:10" ht="15.75">
      <c r="A10021" s="11" t="s">
        <v>358</v>
      </c>
      <c r="B10021" s="12">
        <v>4138536128</v>
      </c>
      <c r="C10021" s="143"/>
      <c r="D10021" s="286"/>
      <c r="E10021" s="286"/>
      <c r="F10021" s="286"/>
      <c r="G10021" s="286"/>
      <c r="H10021" s="69" t="s">
        <v>161</v>
      </c>
      <c r="I10021" s="69"/>
      <c r="J10021" s="73"/>
    </row>
    <row r="10022" spans="1:10" ht="15.75">
      <c r="A10022" s="11" t="s">
        <v>9</v>
      </c>
      <c r="B10022" s="293" t="s">
        <v>792</v>
      </c>
      <c r="C10022" s="286"/>
      <c r="D10022" s="286"/>
      <c r="E10022" s="16"/>
      <c r="F10022" s="11"/>
      <c r="G10022" s="16"/>
      <c r="H10022" s="1"/>
      <c r="I10022" s="1"/>
      <c r="J10022" s="71"/>
    </row>
    <row r="10023" spans="1:10" ht="15.75">
      <c r="A10023" s="11" t="s">
        <v>11</v>
      </c>
      <c r="B10023" s="311" t="s">
        <v>791</v>
      </c>
      <c r="C10023" s="289"/>
      <c r="D10023" s="289"/>
      <c r="E10023" s="289"/>
      <c r="F10023" s="258"/>
      <c r="G10023" s="19"/>
      <c r="H10023" s="1"/>
      <c r="I10023" s="1"/>
      <c r="J10023" s="71"/>
    </row>
    <row r="10024" spans="1:10" ht="15.75">
      <c r="A10024" s="21" t="s">
        <v>14</v>
      </c>
      <c r="B10024" s="21" t="s">
        <v>16</v>
      </c>
      <c r="C10024" s="21"/>
      <c r="D10024" s="22" t="s">
        <v>18</v>
      </c>
      <c r="E10024" s="23" t="s">
        <v>19</v>
      </c>
      <c r="F10024" s="23" t="s">
        <v>20</v>
      </c>
      <c r="G10024" s="21" t="s">
        <v>21</v>
      </c>
      <c r="H10024" s="63"/>
      <c r="I10024" s="63"/>
      <c r="J10024" s="59">
        <f>H10024*C10025</f>
        <v>0</v>
      </c>
    </row>
    <row r="10025" spans="1:10">
      <c r="A10025" s="144">
        <v>1</v>
      </c>
      <c r="B10025" s="145" t="s">
        <v>23</v>
      </c>
      <c r="C10025" s="26"/>
      <c r="D10025" s="146">
        <v>79305</v>
      </c>
      <c r="E10025" s="28">
        <f t="shared" ref="E10025:E10042" si="1150">D10025*C10025</f>
        <v>0</v>
      </c>
      <c r="F10025" s="29">
        <v>0</v>
      </c>
      <c r="G10025" s="30">
        <f t="shared" ref="G10025:G10042" si="1151">E10025-E10025*F10025</f>
        <v>0</v>
      </c>
      <c r="H10025" s="63">
        <f t="shared" ref="H10025:H10042" si="1152">D10025/1.08</f>
        <v>73430.555555555547</v>
      </c>
      <c r="I10025" s="63"/>
      <c r="J10025" s="59">
        <f>H10025*C10026</f>
        <v>0</v>
      </c>
    </row>
    <row r="10026" spans="1:10">
      <c r="A10026" s="144">
        <v>2</v>
      </c>
      <c r="B10026" s="145" t="s">
        <v>25</v>
      </c>
      <c r="C10026" s="32"/>
      <c r="D10026" s="147">
        <v>128591</v>
      </c>
      <c r="E10026" s="28">
        <f t="shared" si="1150"/>
        <v>0</v>
      </c>
      <c r="F10026" s="29">
        <v>0</v>
      </c>
      <c r="G10026" s="30">
        <f t="shared" si="1151"/>
        <v>0</v>
      </c>
      <c r="H10026" s="63">
        <f t="shared" si="1152"/>
        <v>119065.74074074073</v>
      </c>
      <c r="I10026" s="63"/>
      <c r="J10026" s="59"/>
    </row>
    <row r="10027" spans="1:10">
      <c r="A10027" s="144">
        <v>3</v>
      </c>
      <c r="B10027" s="145" t="s">
        <v>26</v>
      </c>
      <c r="C10027" s="34"/>
      <c r="D10027" s="146">
        <v>60043</v>
      </c>
      <c r="E10027" s="28">
        <f t="shared" si="1150"/>
        <v>0</v>
      </c>
      <c r="F10027" s="29">
        <v>0</v>
      </c>
      <c r="G10027" s="30">
        <f t="shared" si="1151"/>
        <v>0</v>
      </c>
      <c r="H10027" s="63">
        <f t="shared" si="1152"/>
        <v>55595.370370370365</v>
      </c>
      <c r="I10027" s="63"/>
      <c r="J10027" s="59"/>
    </row>
    <row r="10028" spans="1:10">
      <c r="A10028" s="144">
        <v>4</v>
      </c>
      <c r="B10028" s="145" t="s">
        <v>27</v>
      </c>
      <c r="C10028" s="106"/>
      <c r="D10028" s="146">
        <v>115781</v>
      </c>
      <c r="E10028" s="28">
        <f t="shared" si="1150"/>
        <v>0</v>
      </c>
      <c r="F10028" s="29">
        <v>0</v>
      </c>
      <c r="G10028" s="30">
        <f t="shared" si="1151"/>
        <v>0</v>
      </c>
      <c r="H10028" s="63">
        <f t="shared" si="1152"/>
        <v>107204.62962962962</v>
      </c>
      <c r="I10028" s="63"/>
      <c r="J10028" s="59"/>
    </row>
    <row r="10029" spans="1:10">
      <c r="A10029" s="144">
        <v>5</v>
      </c>
      <c r="B10029" s="145" t="s">
        <v>28</v>
      </c>
      <c r="C10029" s="32">
        <v>5</v>
      </c>
      <c r="D10029" s="146">
        <v>119943</v>
      </c>
      <c r="E10029" s="28">
        <f t="shared" si="1150"/>
        <v>599715</v>
      </c>
      <c r="F10029" s="124">
        <v>0</v>
      </c>
      <c r="G10029" s="30">
        <f t="shared" si="1151"/>
        <v>599715</v>
      </c>
      <c r="H10029" s="63">
        <f t="shared" si="1152"/>
        <v>111058.33333333333</v>
      </c>
      <c r="I10029" s="63"/>
      <c r="J10029" s="59"/>
    </row>
    <row r="10030" spans="1:10">
      <c r="A10030" s="144">
        <v>6</v>
      </c>
      <c r="B10030" s="145" t="s">
        <v>29</v>
      </c>
      <c r="C10030" s="26"/>
      <c r="D10030" s="146">
        <v>94810</v>
      </c>
      <c r="E10030" s="28">
        <f t="shared" si="1150"/>
        <v>0</v>
      </c>
      <c r="F10030" s="29">
        <v>0</v>
      </c>
      <c r="G10030" s="30">
        <f t="shared" si="1151"/>
        <v>0</v>
      </c>
      <c r="H10030" s="63">
        <f t="shared" si="1152"/>
        <v>87787.037037037036</v>
      </c>
      <c r="I10030" s="63"/>
      <c r="J10030" s="59"/>
    </row>
    <row r="10031" spans="1:10">
      <c r="A10031" s="144">
        <v>7</v>
      </c>
      <c r="B10031" s="145" t="s">
        <v>30</v>
      </c>
      <c r="C10031" s="34"/>
      <c r="D10031" s="146">
        <v>141396</v>
      </c>
      <c r="E10031" s="28">
        <f t="shared" si="1150"/>
        <v>0</v>
      </c>
      <c r="F10031" s="29">
        <v>0</v>
      </c>
      <c r="G10031" s="30">
        <f t="shared" si="1151"/>
        <v>0</v>
      </c>
      <c r="H10031" s="63">
        <f t="shared" si="1152"/>
        <v>130922.22222222222</v>
      </c>
      <c r="I10031" s="63"/>
      <c r="J10031" s="59"/>
    </row>
    <row r="10032" spans="1:10">
      <c r="A10032" s="144">
        <v>8</v>
      </c>
      <c r="B10032" s="145" t="s">
        <v>31</v>
      </c>
      <c r="C10032" s="26"/>
      <c r="D10032" s="146">
        <v>232931</v>
      </c>
      <c r="E10032" s="28">
        <f t="shared" si="1150"/>
        <v>0</v>
      </c>
      <c r="F10032" s="29">
        <v>0</v>
      </c>
      <c r="G10032" s="30">
        <f t="shared" si="1151"/>
        <v>0</v>
      </c>
      <c r="H10032" s="63">
        <f t="shared" si="1152"/>
        <v>215676.85185185182</v>
      </c>
      <c r="I10032" s="63"/>
      <c r="J10032" s="59"/>
    </row>
    <row r="10033" spans="1:10">
      <c r="A10033" s="144">
        <v>9</v>
      </c>
      <c r="B10033" s="148" t="s">
        <v>32</v>
      </c>
      <c r="C10033" s="26"/>
      <c r="D10033" s="146">
        <v>101534</v>
      </c>
      <c r="E10033" s="28">
        <f t="shared" si="1150"/>
        <v>0</v>
      </c>
      <c r="F10033" s="29">
        <v>0</v>
      </c>
      <c r="G10033" s="30">
        <f t="shared" si="1151"/>
        <v>0</v>
      </c>
      <c r="H10033" s="63">
        <f t="shared" si="1152"/>
        <v>94012.962962962964</v>
      </c>
      <c r="I10033" s="63"/>
      <c r="J10033" s="59"/>
    </row>
    <row r="10034" spans="1:10">
      <c r="A10034" s="144">
        <v>10</v>
      </c>
      <c r="B10034" s="148" t="s">
        <v>33</v>
      </c>
      <c r="C10034" s="37"/>
      <c r="D10034" s="147">
        <v>110148</v>
      </c>
      <c r="E10034" s="28">
        <f t="shared" si="1150"/>
        <v>0</v>
      </c>
      <c r="F10034" s="29">
        <v>0</v>
      </c>
      <c r="G10034" s="30">
        <f t="shared" si="1151"/>
        <v>0</v>
      </c>
      <c r="H10034" s="63">
        <f t="shared" si="1152"/>
        <v>101988.88888888888</v>
      </c>
      <c r="I10034" s="63"/>
      <c r="J10034" s="59"/>
    </row>
    <row r="10035" spans="1:10">
      <c r="A10035" s="144">
        <v>11</v>
      </c>
      <c r="B10035" s="145" t="s">
        <v>34</v>
      </c>
      <c r="C10035" s="37"/>
      <c r="D10035" s="146">
        <v>54198</v>
      </c>
      <c r="E10035" s="28">
        <f t="shared" si="1150"/>
        <v>0</v>
      </c>
      <c r="F10035" s="29">
        <v>0</v>
      </c>
      <c r="G10035" s="30">
        <f t="shared" si="1151"/>
        <v>0</v>
      </c>
      <c r="H10035" s="63">
        <f t="shared" si="1152"/>
        <v>50183.333333333328</v>
      </c>
      <c r="I10035" s="63"/>
      <c r="J10035" s="59">
        <f t="shared" ref="J10035:J10041" si="1153">H10035*C10036</f>
        <v>0</v>
      </c>
    </row>
    <row r="10036" spans="1:10">
      <c r="A10036" s="144">
        <v>12</v>
      </c>
      <c r="B10036" s="145" t="s">
        <v>35</v>
      </c>
      <c r="C10036" s="37"/>
      <c r="D10036" s="146">
        <v>49680</v>
      </c>
      <c r="E10036" s="28">
        <f t="shared" si="1150"/>
        <v>0</v>
      </c>
      <c r="F10036" s="29">
        <v>0</v>
      </c>
      <c r="G10036" s="30">
        <f t="shared" si="1151"/>
        <v>0</v>
      </c>
      <c r="H10036" s="63">
        <f t="shared" si="1152"/>
        <v>46000</v>
      </c>
      <c r="I10036" s="63"/>
      <c r="J10036" s="59">
        <f t="shared" si="1153"/>
        <v>0</v>
      </c>
    </row>
    <row r="10037" spans="1:10">
      <c r="A10037" s="144">
        <v>13</v>
      </c>
      <c r="B10037" s="145" t="s">
        <v>36</v>
      </c>
      <c r="C10037" s="37"/>
      <c r="D10037" s="149">
        <v>64152</v>
      </c>
      <c r="E10037" s="28">
        <f t="shared" si="1150"/>
        <v>0</v>
      </c>
      <c r="F10037" s="29">
        <v>0</v>
      </c>
      <c r="G10037" s="30">
        <f t="shared" si="1151"/>
        <v>0</v>
      </c>
      <c r="H10037" s="63">
        <f t="shared" si="1152"/>
        <v>59399.999999999993</v>
      </c>
      <c r="I10037" s="63"/>
      <c r="J10037" s="59">
        <f t="shared" si="1153"/>
        <v>0</v>
      </c>
    </row>
    <row r="10038" spans="1:10">
      <c r="A10038" s="144">
        <v>14</v>
      </c>
      <c r="B10038" s="145" t="s">
        <v>37</v>
      </c>
      <c r="C10038" s="37"/>
      <c r="D10038" s="149">
        <v>65934</v>
      </c>
      <c r="E10038" s="28">
        <f t="shared" si="1150"/>
        <v>0</v>
      </c>
      <c r="F10038" s="29">
        <v>0</v>
      </c>
      <c r="G10038" s="30">
        <f t="shared" si="1151"/>
        <v>0</v>
      </c>
      <c r="H10038" s="63">
        <f t="shared" si="1152"/>
        <v>61049.999999999993</v>
      </c>
      <c r="I10038" s="63"/>
      <c r="J10038" s="59">
        <f t="shared" si="1153"/>
        <v>0</v>
      </c>
    </row>
    <row r="10039" spans="1:10">
      <c r="A10039" s="144">
        <v>15</v>
      </c>
      <c r="B10039" s="145" t="s">
        <v>38</v>
      </c>
      <c r="C10039" s="37"/>
      <c r="D10039" s="149">
        <v>76626</v>
      </c>
      <c r="E10039" s="28">
        <f t="shared" si="1150"/>
        <v>0</v>
      </c>
      <c r="F10039" s="124">
        <v>0</v>
      </c>
      <c r="G10039" s="30">
        <f t="shared" si="1151"/>
        <v>0</v>
      </c>
      <c r="H10039" s="63">
        <f t="shared" si="1152"/>
        <v>70950</v>
      </c>
      <c r="I10039" s="63"/>
      <c r="J10039" s="59">
        <f t="shared" si="1153"/>
        <v>0</v>
      </c>
    </row>
    <row r="10040" spans="1:10">
      <c r="A10040" s="144">
        <v>16</v>
      </c>
      <c r="B10040" s="145" t="s">
        <v>39</v>
      </c>
      <c r="C10040" s="37"/>
      <c r="D10040" s="149">
        <v>80190</v>
      </c>
      <c r="E10040" s="28">
        <f t="shared" si="1150"/>
        <v>0</v>
      </c>
      <c r="F10040" s="29">
        <v>0</v>
      </c>
      <c r="G10040" s="30">
        <f t="shared" si="1151"/>
        <v>0</v>
      </c>
      <c r="H10040" s="63">
        <f t="shared" si="1152"/>
        <v>74250</v>
      </c>
      <c r="I10040" s="63"/>
      <c r="J10040" s="59">
        <f t="shared" si="1153"/>
        <v>0</v>
      </c>
    </row>
    <row r="10041" spans="1:10">
      <c r="A10041" s="144">
        <v>17</v>
      </c>
      <c r="B10041" s="145" t="s">
        <v>40</v>
      </c>
      <c r="C10041" s="37"/>
      <c r="D10041" s="149">
        <v>113832</v>
      </c>
      <c r="E10041" s="28">
        <f t="shared" si="1150"/>
        <v>0</v>
      </c>
      <c r="F10041" s="29">
        <v>0</v>
      </c>
      <c r="G10041" s="30">
        <f t="shared" si="1151"/>
        <v>0</v>
      </c>
      <c r="H10041" s="63">
        <f t="shared" si="1152"/>
        <v>105400</v>
      </c>
      <c r="I10041" s="63"/>
      <c r="J10041" s="59">
        <f t="shared" si="1153"/>
        <v>0</v>
      </c>
    </row>
    <row r="10042" spans="1:10" ht="17.25">
      <c r="A10042" s="144">
        <v>18</v>
      </c>
      <c r="B10042" s="145" t="s">
        <v>41</v>
      </c>
      <c r="C10042" s="37"/>
      <c r="D10042" s="150">
        <v>98010</v>
      </c>
      <c r="E10042" s="28">
        <f t="shared" si="1150"/>
        <v>0</v>
      </c>
      <c r="F10042" s="29">
        <v>0</v>
      </c>
      <c r="G10042" s="30">
        <f t="shared" si="1151"/>
        <v>0</v>
      </c>
      <c r="H10042" s="63">
        <f t="shared" si="1152"/>
        <v>90750</v>
      </c>
      <c r="I10042" s="45"/>
      <c r="J10042" s="64"/>
    </row>
    <row r="10043" spans="1:10" ht="31.5">
      <c r="A10043" s="40"/>
      <c r="B10043" s="41" t="s">
        <v>42</v>
      </c>
      <c r="C10043" s="42">
        <f>SUM(C10025:C10042)</f>
        <v>5</v>
      </c>
      <c r="D10043" s="42"/>
      <c r="E10043" s="43">
        <f>SUM(E10025:E10042)</f>
        <v>599715</v>
      </c>
      <c r="F10043" s="43"/>
      <c r="G10043" s="44">
        <f>SUM(G10025:G10042)</f>
        <v>599715</v>
      </c>
      <c r="H10043" s="5"/>
      <c r="I10043" s="5"/>
      <c r="J10043" s="75">
        <f>J10042*0.08</f>
        <v>0</v>
      </c>
    </row>
    <row r="10044" spans="1:10" ht="31.5">
      <c r="A10044" s="46"/>
      <c r="B10044" s="47"/>
      <c r="C10044" s="48"/>
      <c r="D10044" s="48"/>
      <c r="E10044" s="49"/>
      <c r="F10044" s="49"/>
      <c r="G10044" s="151"/>
      <c r="H10044" s="6"/>
      <c r="I10044" s="6"/>
      <c r="J10044" s="76">
        <f>SUM(J10042:J10043)</f>
        <v>0</v>
      </c>
    </row>
    <row r="10045" spans="1:10" ht="18">
      <c r="A10045" s="283" t="s">
        <v>43</v>
      </c>
      <c r="B10045" s="283"/>
      <c r="C10045" s="284" t="s">
        <v>44</v>
      </c>
      <c r="D10045" s="284"/>
      <c r="E10045" s="54"/>
      <c r="F10045" s="54"/>
      <c r="G10045" s="55" t="s">
        <v>45</v>
      </c>
      <c r="H10045" s="141"/>
      <c r="I10045" s="141"/>
      <c r="J10045" s="141"/>
    </row>
    <row r="10050" spans="1:10" ht="15.75">
      <c r="A10050" s="279" t="s">
        <v>0</v>
      </c>
      <c r="B10050" s="279"/>
      <c r="C10050" s="279"/>
      <c r="D10050" s="279"/>
      <c r="E10050" s="279"/>
      <c r="F10050" s="279"/>
      <c r="G10050" s="279"/>
      <c r="H10050" s="141"/>
      <c r="I10050" s="141"/>
      <c r="J10050" s="141"/>
    </row>
    <row r="10051" spans="1:10" ht="15.75">
      <c r="A10051" s="279" t="s">
        <v>1</v>
      </c>
      <c r="B10051" s="279"/>
      <c r="C10051" s="279"/>
      <c r="D10051" s="279"/>
      <c r="E10051" s="279"/>
      <c r="F10051" s="279"/>
      <c r="G10051" s="279"/>
      <c r="H10051" s="1"/>
      <c r="I10051" s="1"/>
      <c r="J10051" s="71"/>
    </row>
    <row r="10052" spans="1:10" ht="15.75">
      <c r="A10052" s="279" t="s">
        <v>2</v>
      </c>
      <c r="B10052" s="279"/>
      <c r="C10052" s="279"/>
      <c r="D10052" s="279"/>
      <c r="E10052" s="279"/>
      <c r="F10052" s="279"/>
      <c r="G10052" s="279"/>
      <c r="H10052" s="1"/>
      <c r="I10052" s="1"/>
      <c r="J10052" s="71"/>
    </row>
    <row r="10053" spans="1:10" ht="15.75">
      <c r="A10053" s="279" t="s">
        <v>4</v>
      </c>
      <c r="B10053" s="279"/>
      <c r="C10053" s="279"/>
      <c r="D10053" s="279"/>
      <c r="E10053" s="279"/>
      <c r="F10053" s="279"/>
      <c r="G10053" s="279"/>
      <c r="H10053" s="1"/>
      <c r="I10053" s="1"/>
      <c r="J10053" s="71"/>
    </row>
    <row r="10054" spans="1:10" ht="27">
      <c r="A10054" s="280" t="s">
        <v>6</v>
      </c>
      <c r="B10054" s="280"/>
      <c r="C10054" s="280"/>
      <c r="D10054" s="280"/>
      <c r="E10054" s="280"/>
      <c r="F10054" s="280"/>
      <c r="G10054" s="280"/>
      <c r="H10054" s="2"/>
      <c r="I10054" s="2"/>
      <c r="J10054" s="72"/>
    </row>
    <row r="10055" spans="1:10" ht="27">
      <c r="A10055" s="142"/>
      <c r="B10055" s="142"/>
      <c r="C10055" s="281" t="s">
        <v>1247</v>
      </c>
      <c r="D10055" s="281"/>
      <c r="E10055" s="281"/>
      <c r="F10055" s="281"/>
      <c r="G10055" s="281"/>
      <c r="H10055" s="68"/>
      <c r="I10055" s="68"/>
      <c r="J10055" s="71"/>
    </row>
    <row r="10056" spans="1:10" ht="15.75">
      <c r="A10056" s="11" t="s">
        <v>358</v>
      </c>
      <c r="B10056" s="12">
        <v>4138486927</v>
      </c>
      <c r="C10056" s="143"/>
      <c r="D10056" s="286"/>
      <c r="E10056" s="286"/>
      <c r="F10056" s="286"/>
      <c r="G10056" s="286"/>
      <c r="H10056" s="69" t="s">
        <v>161</v>
      </c>
      <c r="I10056" s="69"/>
      <c r="J10056" s="73"/>
    </row>
    <row r="10057" spans="1:10" ht="15.75">
      <c r="A10057" s="11" t="s">
        <v>9</v>
      </c>
      <c r="B10057" s="293" t="s">
        <v>1260</v>
      </c>
      <c r="C10057" s="286"/>
      <c r="D10057" s="286"/>
      <c r="E10057" s="16"/>
      <c r="F10057" s="11"/>
      <c r="G10057" s="16"/>
      <c r="H10057" s="1"/>
      <c r="I10057" s="1"/>
      <c r="J10057" s="71"/>
    </row>
    <row r="10058" spans="1:10" ht="15.75">
      <c r="A10058" s="11" t="s">
        <v>11</v>
      </c>
      <c r="B10058" s="311" t="s">
        <v>670</v>
      </c>
      <c r="C10058" s="289"/>
      <c r="D10058" s="289"/>
      <c r="E10058" s="289"/>
      <c r="F10058" s="258"/>
      <c r="G10058" s="19"/>
      <c r="H10058" s="1"/>
      <c r="I10058" s="1"/>
      <c r="J10058" s="71"/>
    </row>
    <row r="10059" spans="1:10" ht="15.75">
      <c r="A10059" s="21" t="s">
        <v>14</v>
      </c>
      <c r="B10059" s="21" t="s">
        <v>16</v>
      </c>
      <c r="C10059" s="21"/>
      <c r="D10059" s="22" t="s">
        <v>18</v>
      </c>
      <c r="E10059" s="23" t="s">
        <v>19</v>
      </c>
      <c r="F10059" s="23" t="s">
        <v>20</v>
      </c>
      <c r="G10059" s="21" t="s">
        <v>21</v>
      </c>
      <c r="H10059" s="63"/>
      <c r="I10059" s="63"/>
      <c r="J10059" s="59">
        <f>H10059*C10060</f>
        <v>0</v>
      </c>
    </row>
    <row r="10060" spans="1:10">
      <c r="A10060" s="144">
        <v>1</v>
      </c>
      <c r="B10060" s="145" t="s">
        <v>23</v>
      </c>
      <c r="C10060" s="26"/>
      <c r="D10060" s="146">
        <v>79305</v>
      </c>
      <c r="E10060" s="28">
        <f t="shared" ref="E10060:E10077" si="1154">D10060*C10060</f>
        <v>0</v>
      </c>
      <c r="F10060" s="29">
        <v>0</v>
      </c>
      <c r="G10060" s="30">
        <f t="shared" ref="G10060:G10077" si="1155">E10060-E10060*F10060</f>
        <v>0</v>
      </c>
      <c r="H10060" s="63">
        <f t="shared" ref="H10060:H10077" si="1156">D10060/1.08</f>
        <v>73430.555555555547</v>
      </c>
      <c r="I10060" s="63"/>
      <c r="J10060" s="59">
        <f>H10060*C10061</f>
        <v>0</v>
      </c>
    </row>
    <row r="10061" spans="1:10">
      <c r="A10061" s="144">
        <v>2</v>
      </c>
      <c r="B10061" s="145" t="s">
        <v>25</v>
      </c>
      <c r="C10061" s="32"/>
      <c r="D10061" s="147">
        <v>128591</v>
      </c>
      <c r="E10061" s="28">
        <f t="shared" si="1154"/>
        <v>0</v>
      </c>
      <c r="F10061" s="29">
        <v>0</v>
      </c>
      <c r="G10061" s="30">
        <f t="shared" si="1155"/>
        <v>0</v>
      </c>
      <c r="H10061" s="63">
        <f t="shared" si="1156"/>
        <v>119065.74074074073</v>
      </c>
      <c r="I10061" s="63"/>
      <c r="J10061" s="59"/>
    </row>
    <row r="10062" spans="1:10">
      <c r="A10062" s="144">
        <v>3</v>
      </c>
      <c r="B10062" s="145" t="s">
        <v>26</v>
      </c>
      <c r="C10062" s="34"/>
      <c r="D10062" s="146">
        <v>60043</v>
      </c>
      <c r="E10062" s="28">
        <f t="shared" si="1154"/>
        <v>0</v>
      </c>
      <c r="F10062" s="29">
        <v>0</v>
      </c>
      <c r="G10062" s="30">
        <f t="shared" si="1155"/>
        <v>0</v>
      </c>
      <c r="H10062" s="63">
        <f t="shared" si="1156"/>
        <v>55595.370370370365</v>
      </c>
      <c r="I10062" s="63"/>
      <c r="J10062" s="59"/>
    </row>
    <row r="10063" spans="1:10">
      <c r="A10063" s="144">
        <v>4</v>
      </c>
      <c r="B10063" s="145" t="s">
        <v>27</v>
      </c>
      <c r="C10063" s="106"/>
      <c r="D10063" s="146">
        <v>115781</v>
      </c>
      <c r="E10063" s="28">
        <f t="shared" si="1154"/>
        <v>0</v>
      </c>
      <c r="F10063" s="29">
        <v>0</v>
      </c>
      <c r="G10063" s="30">
        <f t="shared" si="1155"/>
        <v>0</v>
      </c>
      <c r="H10063" s="63">
        <f t="shared" si="1156"/>
        <v>107204.62962962962</v>
      </c>
      <c r="I10063" s="63"/>
      <c r="J10063" s="59"/>
    </row>
    <row r="10064" spans="1:10">
      <c r="A10064" s="144">
        <v>5</v>
      </c>
      <c r="B10064" s="145" t="s">
        <v>28</v>
      </c>
      <c r="C10064" s="32">
        <v>20</v>
      </c>
      <c r="D10064" s="146">
        <v>119943</v>
      </c>
      <c r="E10064" s="28">
        <f t="shared" si="1154"/>
        <v>2398860</v>
      </c>
      <c r="F10064" s="124">
        <v>0</v>
      </c>
      <c r="G10064" s="30">
        <f t="shared" si="1155"/>
        <v>2398860</v>
      </c>
      <c r="H10064" s="63">
        <f t="shared" si="1156"/>
        <v>111058.33333333333</v>
      </c>
      <c r="I10064" s="63"/>
      <c r="J10064" s="59"/>
    </row>
    <row r="10065" spans="1:10">
      <c r="A10065" s="144">
        <v>6</v>
      </c>
      <c r="B10065" s="145" t="s">
        <v>29</v>
      </c>
      <c r="C10065" s="26"/>
      <c r="D10065" s="146">
        <v>94810</v>
      </c>
      <c r="E10065" s="28">
        <f t="shared" si="1154"/>
        <v>0</v>
      </c>
      <c r="F10065" s="29">
        <v>0</v>
      </c>
      <c r="G10065" s="30">
        <f t="shared" si="1155"/>
        <v>0</v>
      </c>
      <c r="H10065" s="63">
        <f t="shared" si="1156"/>
        <v>87787.037037037036</v>
      </c>
      <c r="I10065" s="63"/>
      <c r="J10065" s="59"/>
    </row>
    <row r="10066" spans="1:10">
      <c r="A10066" s="144">
        <v>7</v>
      </c>
      <c r="B10066" s="145" t="s">
        <v>30</v>
      </c>
      <c r="C10066" s="34"/>
      <c r="D10066" s="146">
        <v>141396</v>
      </c>
      <c r="E10066" s="28">
        <f t="shared" si="1154"/>
        <v>0</v>
      </c>
      <c r="F10066" s="29">
        <v>0</v>
      </c>
      <c r="G10066" s="30">
        <f t="shared" si="1155"/>
        <v>0</v>
      </c>
      <c r="H10066" s="63">
        <f t="shared" si="1156"/>
        <v>130922.22222222222</v>
      </c>
      <c r="I10066" s="63"/>
      <c r="J10066" s="59"/>
    </row>
    <row r="10067" spans="1:10">
      <c r="A10067" s="144">
        <v>8</v>
      </c>
      <c r="B10067" s="145" t="s">
        <v>31</v>
      </c>
      <c r="C10067" s="26"/>
      <c r="D10067" s="146">
        <v>232931</v>
      </c>
      <c r="E10067" s="28">
        <f t="shared" si="1154"/>
        <v>0</v>
      </c>
      <c r="F10067" s="29">
        <v>0</v>
      </c>
      <c r="G10067" s="30">
        <f t="shared" si="1155"/>
        <v>0</v>
      </c>
      <c r="H10067" s="63">
        <f t="shared" si="1156"/>
        <v>215676.85185185182</v>
      </c>
      <c r="I10067" s="63"/>
      <c r="J10067" s="59"/>
    </row>
    <row r="10068" spans="1:10">
      <c r="A10068" s="144">
        <v>9</v>
      </c>
      <c r="B10068" s="148" t="s">
        <v>32</v>
      </c>
      <c r="C10068" s="26"/>
      <c r="D10068" s="146">
        <v>101534</v>
      </c>
      <c r="E10068" s="28">
        <f t="shared" si="1154"/>
        <v>0</v>
      </c>
      <c r="F10068" s="29">
        <v>0</v>
      </c>
      <c r="G10068" s="30">
        <f t="shared" si="1155"/>
        <v>0</v>
      </c>
      <c r="H10068" s="63">
        <f t="shared" si="1156"/>
        <v>94012.962962962964</v>
      </c>
      <c r="I10068" s="63"/>
      <c r="J10068" s="59"/>
    </row>
    <row r="10069" spans="1:10">
      <c r="A10069" s="144">
        <v>10</v>
      </c>
      <c r="B10069" s="148" t="s">
        <v>33</v>
      </c>
      <c r="C10069" s="37"/>
      <c r="D10069" s="147">
        <v>110148</v>
      </c>
      <c r="E10069" s="28">
        <f t="shared" si="1154"/>
        <v>0</v>
      </c>
      <c r="F10069" s="29">
        <v>0</v>
      </c>
      <c r="G10069" s="30">
        <f t="shared" si="1155"/>
        <v>0</v>
      </c>
      <c r="H10069" s="63">
        <f t="shared" si="1156"/>
        <v>101988.88888888888</v>
      </c>
      <c r="I10069" s="63"/>
      <c r="J10069" s="59"/>
    </row>
    <row r="10070" spans="1:10">
      <c r="A10070" s="144">
        <v>11</v>
      </c>
      <c r="B10070" s="145" t="s">
        <v>34</v>
      </c>
      <c r="C10070" s="37"/>
      <c r="D10070" s="146">
        <v>54198</v>
      </c>
      <c r="E10070" s="28">
        <f t="shared" si="1154"/>
        <v>0</v>
      </c>
      <c r="F10070" s="29">
        <v>0</v>
      </c>
      <c r="G10070" s="30">
        <f t="shared" si="1155"/>
        <v>0</v>
      </c>
      <c r="H10070" s="63">
        <f t="shared" si="1156"/>
        <v>50183.333333333328</v>
      </c>
      <c r="I10070" s="63"/>
      <c r="J10070" s="59">
        <f t="shared" ref="J10070:J10076" si="1157">H10070*C10071</f>
        <v>0</v>
      </c>
    </row>
    <row r="10071" spans="1:10">
      <c r="A10071" s="144">
        <v>12</v>
      </c>
      <c r="B10071" s="145" t="s">
        <v>35</v>
      </c>
      <c r="C10071" s="37"/>
      <c r="D10071" s="146">
        <v>49680</v>
      </c>
      <c r="E10071" s="28">
        <f t="shared" si="1154"/>
        <v>0</v>
      </c>
      <c r="F10071" s="29">
        <v>0</v>
      </c>
      <c r="G10071" s="30">
        <f t="shared" si="1155"/>
        <v>0</v>
      </c>
      <c r="H10071" s="63">
        <f t="shared" si="1156"/>
        <v>46000</v>
      </c>
      <c r="I10071" s="63"/>
      <c r="J10071" s="59">
        <f t="shared" si="1157"/>
        <v>0</v>
      </c>
    </row>
    <row r="10072" spans="1:10">
      <c r="A10072" s="144">
        <v>13</v>
      </c>
      <c r="B10072" s="145" t="s">
        <v>36</v>
      </c>
      <c r="C10072" s="37"/>
      <c r="D10072" s="149">
        <v>64152</v>
      </c>
      <c r="E10072" s="28">
        <f t="shared" si="1154"/>
        <v>0</v>
      </c>
      <c r="F10072" s="29">
        <v>0</v>
      </c>
      <c r="G10072" s="30">
        <f t="shared" si="1155"/>
        <v>0</v>
      </c>
      <c r="H10072" s="63">
        <f t="shared" si="1156"/>
        <v>59399.999999999993</v>
      </c>
      <c r="I10072" s="63"/>
      <c r="J10072" s="59">
        <f t="shared" si="1157"/>
        <v>0</v>
      </c>
    </row>
    <row r="10073" spans="1:10">
      <c r="A10073" s="144">
        <v>14</v>
      </c>
      <c r="B10073" s="145" t="s">
        <v>37</v>
      </c>
      <c r="C10073" s="37"/>
      <c r="D10073" s="149">
        <v>65934</v>
      </c>
      <c r="E10073" s="28">
        <f t="shared" si="1154"/>
        <v>0</v>
      </c>
      <c r="F10073" s="29">
        <v>0</v>
      </c>
      <c r="G10073" s="30">
        <f t="shared" si="1155"/>
        <v>0</v>
      </c>
      <c r="H10073" s="63">
        <f t="shared" si="1156"/>
        <v>61049.999999999993</v>
      </c>
      <c r="I10073" s="63"/>
      <c r="J10073" s="59">
        <f t="shared" si="1157"/>
        <v>0</v>
      </c>
    </row>
    <row r="10074" spans="1:10">
      <c r="A10074" s="144">
        <v>15</v>
      </c>
      <c r="B10074" s="145" t="s">
        <v>38</v>
      </c>
      <c r="C10074" s="37"/>
      <c r="D10074" s="149">
        <v>76626</v>
      </c>
      <c r="E10074" s="28">
        <f t="shared" si="1154"/>
        <v>0</v>
      </c>
      <c r="F10074" s="124">
        <v>0</v>
      </c>
      <c r="G10074" s="30">
        <f t="shared" si="1155"/>
        <v>0</v>
      </c>
      <c r="H10074" s="63">
        <f t="shared" si="1156"/>
        <v>70950</v>
      </c>
      <c r="I10074" s="63"/>
      <c r="J10074" s="59">
        <f t="shared" si="1157"/>
        <v>0</v>
      </c>
    </row>
    <row r="10075" spans="1:10">
      <c r="A10075" s="144">
        <v>16</v>
      </c>
      <c r="B10075" s="145" t="s">
        <v>39</v>
      </c>
      <c r="C10075" s="37"/>
      <c r="D10075" s="149">
        <v>80190</v>
      </c>
      <c r="E10075" s="28">
        <f t="shared" si="1154"/>
        <v>0</v>
      </c>
      <c r="F10075" s="29">
        <v>0</v>
      </c>
      <c r="G10075" s="30">
        <f t="shared" si="1155"/>
        <v>0</v>
      </c>
      <c r="H10075" s="63">
        <f t="shared" si="1156"/>
        <v>74250</v>
      </c>
      <c r="I10075" s="63"/>
      <c r="J10075" s="59">
        <f t="shared" si="1157"/>
        <v>0</v>
      </c>
    </row>
    <row r="10076" spans="1:10">
      <c r="A10076" s="144">
        <v>17</v>
      </c>
      <c r="B10076" s="145" t="s">
        <v>40</v>
      </c>
      <c r="C10076" s="37"/>
      <c r="D10076" s="149">
        <v>113832</v>
      </c>
      <c r="E10076" s="28">
        <f t="shared" si="1154"/>
        <v>0</v>
      </c>
      <c r="F10076" s="29">
        <v>0</v>
      </c>
      <c r="G10076" s="30">
        <f t="shared" si="1155"/>
        <v>0</v>
      </c>
      <c r="H10076" s="63">
        <f t="shared" si="1156"/>
        <v>105400</v>
      </c>
      <c r="I10076" s="63"/>
      <c r="J10076" s="59">
        <f t="shared" si="1157"/>
        <v>0</v>
      </c>
    </row>
    <row r="10077" spans="1:10" ht="17.25">
      <c r="A10077" s="144">
        <v>18</v>
      </c>
      <c r="B10077" s="145" t="s">
        <v>41</v>
      </c>
      <c r="C10077" s="37"/>
      <c r="D10077" s="150">
        <v>98010</v>
      </c>
      <c r="E10077" s="28">
        <f t="shared" si="1154"/>
        <v>0</v>
      </c>
      <c r="F10077" s="29">
        <v>0</v>
      </c>
      <c r="G10077" s="30">
        <f t="shared" si="1155"/>
        <v>0</v>
      </c>
      <c r="H10077" s="63">
        <f t="shared" si="1156"/>
        <v>90750</v>
      </c>
      <c r="I10077" s="45"/>
      <c r="J10077" s="64"/>
    </row>
    <row r="10078" spans="1:10" ht="31.5">
      <c r="A10078" s="40"/>
      <c r="B10078" s="41" t="s">
        <v>42</v>
      </c>
      <c r="C10078" s="42">
        <f>SUM(C10060:C10077)</f>
        <v>20</v>
      </c>
      <c r="D10078" s="42"/>
      <c r="E10078" s="43">
        <f>SUM(E10060:E10077)</f>
        <v>2398860</v>
      </c>
      <c r="F10078" s="43"/>
      <c r="G10078" s="44">
        <f>SUM(G10060:G10077)</f>
        <v>2398860</v>
      </c>
      <c r="H10078" s="5"/>
      <c r="I10078" s="5"/>
      <c r="J10078" s="75">
        <f>J10077*0.08</f>
        <v>0</v>
      </c>
    </row>
    <row r="10079" spans="1:10" ht="31.5">
      <c r="A10079" s="46"/>
      <c r="B10079" s="47"/>
      <c r="C10079" s="48"/>
      <c r="D10079" s="48"/>
      <c r="E10079" s="49"/>
      <c r="F10079" s="49"/>
      <c r="G10079" s="151"/>
      <c r="H10079" s="6"/>
      <c r="I10079" s="6"/>
      <c r="J10079" s="76">
        <f>SUM(J10077:J10078)</f>
        <v>0</v>
      </c>
    </row>
    <row r="10080" spans="1:10" ht="18">
      <c r="A10080" s="283" t="s">
        <v>43</v>
      </c>
      <c r="B10080" s="283"/>
      <c r="C10080" s="284" t="s">
        <v>44</v>
      </c>
      <c r="D10080" s="284"/>
      <c r="E10080" s="54"/>
      <c r="F10080" s="54"/>
      <c r="G10080" s="55" t="s">
        <v>45</v>
      </c>
      <c r="H10080" s="141"/>
      <c r="I10080" s="141"/>
      <c r="J10080" s="141"/>
    </row>
    <row r="10085" spans="1:10" ht="15.75">
      <c r="A10085" s="279" t="s">
        <v>0</v>
      </c>
      <c r="B10085" s="279"/>
      <c r="C10085" s="279"/>
      <c r="D10085" s="279"/>
      <c r="E10085" s="279"/>
      <c r="F10085" s="279"/>
      <c r="G10085" s="279"/>
      <c r="H10085" s="141"/>
      <c r="I10085" s="141"/>
      <c r="J10085" s="141"/>
    </row>
    <row r="10086" spans="1:10" ht="15.75">
      <c r="A10086" s="279" t="s">
        <v>1</v>
      </c>
      <c r="B10086" s="279"/>
      <c r="C10086" s="279"/>
      <c r="D10086" s="279"/>
      <c r="E10086" s="279"/>
      <c r="F10086" s="279"/>
      <c r="G10086" s="279"/>
      <c r="H10086" s="1"/>
      <c r="I10086" s="1"/>
      <c r="J10086" s="71"/>
    </row>
    <row r="10087" spans="1:10" ht="15.75">
      <c r="A10087" s="279" t="s">
        <v>2</v>
      </c>
      <c r="B10087" s="279"/>
      <c r="C10087" s="279"/>
      <c r="D10087" s="279"/>
      <c r="E10087" s="279"/>
      <c r="F10087" s="279"/>
      <c r="G10087" s="279"/>
      <c r="H10087" s="1"/>
      <c r="I10087" s="1"/>
      <c r="J10087" s="71"/>
    </row>
    <row r="10088" spans="1:10" ht="15.75">
      <c r="A10088" s="279" t="s">
        <v>4</v>
      </c>
      <c r="B10088" s="279"/>
      <c r="C10088" s="279"/>
      <c r="D10088" s="279"/>
      <c r="E10088" s="279"/>
      <c r="F10088" s="279"/>
      <c r="G10088" s="279"/>
      <c r="H10088" s="1"/>
      <c r="I10088" s="1"/>
      <c r="J10088" s="71"/>
    </row>
    <row r="10089" spans="1:10" ht="27">
      <c r="A10089" s="280" t="s">
        <v>6</v>
      </c>
      <c r="B10089" s="280"/>
      <c r="C10089" s="280"/>
      <c r="D10089" s="280"/>
      <c r="E10089" s="280"/>
      <c r="F10089" s="280"/>
      <c r="G10089" s="280"/>
      <c r="H10089" s="2"/>
      <c r="I10089" s="2"/>
      <c r="J10089" s="72"/>
    </row>
    <row r="10090" spans="1:10" ht="27">
      <c r="A10090" s="142"/>
      <c r="B10090" s="142"/>
      <c r="C10090" s="281" t="s">
        <v>1247</v>
      </c>
      <c r="D10090" s="281"/>
      <c r="E10090" s="281"/>
      <c r="F10090" s="281"/>
      <c r="G10090" s="281"/>
      <c r="H10090" s="68"/>
      <c r="I10090" s="68"/>
      <c r="J10090" s="71"/>
    </row>
    <row r="10091" spans="1:10" ht="15.75">
      <c r="A10091" s="11" t="s">
        <v>358</v>
      </c>
      <c r="B10091" s="12">
        <v>4138498134</v>
      </c>
      <c r="C10091" s="143"/>
      <c r="D10091" s="286"/>
      <c r="E10091" s="286"/>
      <c r="F10091" s="286"/>
      <c r="G10091" s="286"/>
      <c r="H10091" s="69" t="s">
        <v>161</v>
      </c>
      <c r="I10091" s="69"/>
      <c r="J10091" s="73"/>
    </row>
    <row r="10092" spans="1:10" ht="15.75">
      <c r="A10092" s="11" t="s">
        <v>9</v>
      </c>
      <c r="B10092" s="293" t="s">
        <v>1261</v>
      </c>
      <c r="C10092" s="286"/>
      <c r="D10092" s="286"/>
      <c r="E10092" s="16"/>
      <c r="F10092" s="11"/>
      <c r="G10092" s="16"/>
      <c r="H10092" s="1"/>
      <c r="I10092" s="1"/>
      <c r="J10092" s="71"/>
    </row>
    <row r="10093" spans="1:10" ht="15.75">
      <c r="A10093" s="11" t="s">
        <v>11</v>
      </c>
      <c r="B10093" s="311" t="s">
        <v>670</v>
      </c>
      <c r="C10093" s="289"/>
      <c r="D10093" s="289"/>
      <c r="E10093" s="289"/>
      <c r="F10093" s="258"/>
      <c r="G10093" s="19"/>
      <c r="H10093" s="1"/>
      <c r="I10093" s="1"/>
      <c r="J10093" s="71"/>
    </row>
    <row r="10094" spans="1:10" ht="15.75">
      <c r="A10094" s="21" t="s">
        <v>14</v>
      </c>
      <c r="B10094" s="21" t="s">
        <v>16</v>
      </c>
      <c r="C10094" s="21"/>
      <c r="D10094" s="22" t="s">
        <v>18</v>
      </c>
      <c r="E10094" s="23" t="s">
        <v>19</v>
      </c>
      <c r="F10094" s="23" t="s">
        <v>20</v>
      </c>
      <c r="G10094" s="21" t="s">
        <v>21</v>
      </c>
      <c r="H10094" s="63"/>
      <c r="I10094" s="63"/>
      <c r="J10094" s="59">
        <f>H10094*C10095</f>
        <v>0</v>
      </c>
    </row>
    <row r="10095" spans="1:10">
      <c r="A10095" s="144">
        <v>1</v>
      </c>
      <c r="B10095" s="145" t="s">
        <v>23</v>
      </c>
      <c r="C10095" s="26">
        <v>10</v>
      </c>
      <c r="D10095" s="146">
        <v>79305</v>
      </c>
      <c r="E10095" s="28">
        <f t="shared" ref="E10095:E10112" si="1158">D10095*C10095</f>
        <v>793050</v>
      </c>
      <c r="F10095" s="29">
        <v>0</v>
      </c>
      <c r="G10095" s="30">
        <f t="shared" ref="G10095:G10112" si="1159">E10095-E10095*F10095</f>
        <v>793050</v>
      </c>
      <c r="H10095" s="63">
        <f t="shared" ref="H10095:H10112" si="1160">D10095/1.08</f>
        <v>73430.555555555547</v>
      </c>
      <c r="I10095" s="63"/>
      <c r="J10095" s="59">
        <f>H10095*C10096</f>
        <v>0</v>
      </c>
    </row>
    <row r="10096" spans="1:10">
      <c r="A10096" s="144">
        <v>2</v>
      </c>
      <c r="B10096" s="145" t="s">
        <v>25</v>
      </c>
      <c r="C10096" s="32"/>
      <c r="D10096" s="147">
        <v>128591</v>
      </c>
      <c r="E10096" s="28">
        <f t="shared" si="1158"/>
        <v>0</v>
      </c>
      <c r="F10096" s="29">
        <v>0</v>
      </c>
      <c r="G10096" s="30">
        <f t="shared" si="1159"/>
        <v>0</v>
      </c>
      <c r="H10096" s="63">
        <f t="shared" si="1160"/>
        <v>119065.74074074073</v>
      </c>
      <c r="I10096" s="63"/>
      <c r="J10096" s="59"/>
    </row>
    <row r="10097" spans="1:10">
      <c r="A10097" s="144">
        <v>3</v>
      </c>
      <c r="B10097" s="145" t="s">
        <v>26</v>
      </c>
      <c r="C10097" s="34"/>
      <c r="D10097" s="146">
        <v>60043</v>
      </c>
      <c r="E10097" s="28">
        <f t="shared" si="1158"/>
        <v>0</v>
      </c>
      <c r="F10097" s="29">
        <v>0</v>
      </c>
      <c r="G10097" s="30">
        <f t="shared" si="1159"/>
        <v>0</v>
      </c>
      <c r="H10097" s="63">
        <f t="shared" si="1160"/>
        <v>55595.370370370365</v>
      </c>
      <c r="I10097" s="63"/>
      <c r="J10097" s="59"/>
    </row>
    <row r="10098" spans="1:10">
      <c r="A10098" s="144">
        <v>4</v>
      </c>
      <c r="B10098" s="145" t="s">
        <v>27</v>
      </c>
      <c r="C10098" s="106"/>
      <c r="D10098" s="146">
        <v>115781</v>
      </c>
      <c r="E10098" s="28">
        <f t="shared" si="1158"/>
        <v>0</v>
      </c>
      <c r="F10098" s="29">
        <v>0</v>
      </c>
      <c r="G10098" s="30">
        <f t="shared" si="1159"/>
        <v>0</v>
      </c>
      <c r="H10098" s="63">
        <f t="shared" si="1160"/>
        <v>107204.62962962962</v>
      </c>
      <c r="I10098" s="63"/>
      <c r="J10098" s="59"/>
    </row>
    <row r="10099" spans="1:10">
      <c r="A10099" s="144">
        <v>5</v>
      </c>
      <c r="B10099" s="145" t="s">
        <v>28</v>
      </c>
      <c r="C10099" s="32">
        <v>10</v>
      </c>
      <c r="D10099" s="146">
        <v>119943</v>
      </c>
      <c r="E10099" s="28">
        <f t="shared" si="1158"/>
        <v>1199430</v>
      </c>
      <c r="F10099" s="124">
        <v>0</v>
      </c>
      <c r="G10099" s="30">
        <f t="shared" si="1159"/>
        <v>1199430</v>
      </c>
      <c r="H10099" s="63">
        <f t="shared" si="1160"/>
        <v>111058.33333333333</v>
      </c>
      <c r="I10099" s="63"/>
      <c r="J10099" s="59"/>
    </row>
    <row r="10100" spans="1:10">
      <c r="A10100" s="144">
        <v>6</v>
      </c>
      <c r="B10100" s="145" t="s">
        <v>29</v>
      </c>
      <c r="C10100" s="26"/>
      <c r="D10100" s="146">
        <v>94810</v>
      </c>
      <c r="E10100" s="28">
        <f t="shared" si="1158"/>
        <v>0</v>
      </c>
      <c r="F10100" s="29">
        <v>0</v>
      </c>
      <c r="G10100" s="30">
        <f t="shared" si="1159"/>
        <v>0</v>
      </c>
      <c r="H10100" s="63">
        <f t="shared" si="1160"/>
        <v>87787.037037037036</v>
      </c>
      <c r="I10100" s="63"/>
      <c r="J10100" s="59"/>
    </row>
    <row r="10101" spans="1:10">
      <c r="A10101" s="144">
        <v>7</v>
      </c>
      <c r="B10101" s="145" t="s">
        <v>30</v>
      </c>
      <c r="C10101" s="34"/>
      <c r="D10101" s="146">
        <v>141396</v>
      </c>
      <c r="E10101" s="28">
        <f t="shared" si="1158"/>
        <v>0</v>
      </c>
      <c r="F10101" s="29">
        <v>0</v>
      </c>
      <c r="G10101" s="30">
        <f t="shared" si="1159"/>
        <v>0</v>
      </c>
      <c r="H10101" s="63">
        <f t="shared" si="1160"/>
        <v>130922.22222222222</v>
      </c>
      <c r="I10101" s="63"/>
      <c r="J10101" s="59"/>
    </row>
    <row r="10102" spans="1:10">
      <c r="A10102" s="144">
        <v>8</v>
      </c>
      <c r="B10102" s="145" t="s">
        <v>31</v>
      </c>
      <c r="C10102" s="26"/>
      <c r="D10102" s="146">
        <v>232931</v>
      </c>
      <c r="E10102" s="28">
        <f t="shared" si="1158"/>
        <v>0</v>
      </c>
      <c r="F10102" s="29">
        <v>0</v>
      </c>
      <c r="G10102" s="30">
        <f t="shared" si="1159"/>
        <v>0</v>
      </c>
      <c r="H10102" s="63">
        <f t="shared" si="1160"/>
        <v>215676.85185185182</v>
      </c>
      <c r="I10102" s="63"/>
      <c r="J10102" s="59"/>
    </row>
    <row r="10103" spans="1:10">
      <c r="A10103" s="144">
        <v>9</v>
      </c>
      <c r="B10103" s="148" t="s">
        <v>32</v>
      </c>
      <c r="C10103" s="26"/>
      <c r="D10103" s="146">
        <v>101534</v>
      </c>
      <c r="E10103" s="28">
        <f t="shared" si="1158"/>
        <v>0</v>
      </c>
      <c r="F10103" s="29">
        <v>0</v>
      </c>
      <c r="G10103" s="30">
        <f t="shared" si="1159"/>
        <v>0</v>
      </c>
      <c r="H10103" s="63">
        <f t="shared" si="1160"/>
        <v>94012.962962962964</v>
      </c>
      <c r="I10103" s="63"/>
      <c r="J10103" s="59"/>
    </row>
    <row r="10104" spans="1:10">
      <c r="A10104" s="144">
        <v>10</v>
      </c>
      <c r="B10104" s="148" t="s">
        <v>33</v>
      </c>
      <c r="C10104" s="37"/>
      <c r="D10104" s="147">
        <v>110148</v>
      </c>
      <c r="E10104" s="28">
        <f t="shared" si="1158"/>
        <v>0</v>
      </c>
      <c r="F10104" s="29">
        <v>0</v>
      </c>
      <c r="G10104" s="30">
        <f t="shared" si="1159"/>
        <v>0</v>
      </c>
      <c r="H10104" s="63">
        <f t="shared" si="1160"/>
        <v>101988.88888888888</v>
      </c>
      <c r="I10104" s="63"/>
      <c r="J10104" s="59"/>
    </row>
    <row r="10105" spans="1:10">
      <c r="A10105" s="144">
        <v>11</v>
      </c>
      <c r="B10105" s="145" t="s">
        <v>34</v>
      </c>
      <c r="C10105" s="37"/>
      <c r="D10105" s="146">
        <v>54198</v>
      </c>
      <c r="E10105" s="28">
        <f t="shared" si="1158"/>
        <v>0</v>
      </c>
      <c r="F10105" s="29">
        <v>0</v>
      </c>
      <c r="G10105" s="30">
        <f t="shared" si="1159"/>
        <v>0</v>
      </c>
      <c r="H10105" s="63">
        <f t="shared" si="1160"/>
        <v>50183.333333333328</v>
      </c>
      <c r="I10105" s="63"/>
      <c r="J10105" s="59">
        <f t="shared" ref="J10105:J10111" si="1161">H10105*C10106</f>
        <v>0</v>
      </c>
    </row>
    <row r="10106" spans="1:10">
      <c r="A10106" s="144">
        <v>12</v>
      </c>
      <c r="B10106" s="145" t="s">
        <v>35</v>
      </c>
      <c r="C10106" s="37"/>
      <c r="D10106" s="146">
        <v>49680</v>
      </c>
      <c r="E10106" s="28">
        <f t="shared" si="1158"/>
        <v>0</v>
      </c>
      <c r="F10106" s="29">
        <v>0</v>
      </c>
      <c r="G10106" s="30">
        <f t="shared" si="1159"/>
        <v>0</v>
      </c>
      <c r="H10106" s="63">
        <f t="shared" si="1160"/>
        <v>46000</v>
      </c>
      <c r="I10106" s="63"/>
      <c r="J10106" s="59">
        <f t="shared" si="1161"/>
        <v>0</v>
      </c>
    </row>
    <row r="10107" spans="1:10">
      <c r="A10107" s="144">
        <v>13</v>
      </c>
      <c r="B10107" s="145" t="s">
        <v>36</v>
      </c>
      <c r="C10107" s="37"/>
      <c r="D10107" s="149">
        <v>64152</v>
      </c>
      <c r="E10107" s="28">
        <f t="shared" si="1158"/>
        <v>0</v>
      </c>
      <c r="F10107" s="29">
        <v>0</v>
      </c>
      <c r="G10107" s="30">
        <f t="shared" si="1159"/>
        <v>0</v>
      </c>
      <c r="H10107" s="63">
        <f t="shared" si="1160"/>
        <v>59399.999999999993</v>
      </c>
      <c r="I10107" s="63"/>
      <c r="J10107" s="59">
        <f t="shared" si="1161"/>
        <v>0</v>
      </c>
    </row>
    <row r="10108" spans="1:10">
      <c r="A10108" s="144">
        <v>14</v>
      </c>
      <c r="B10108" s="145" t="s">
        <v>37</v>
      </c>
      <c r="C10108" s="37"/>
      <c r="D10108" s="149">
        <v>65934</v>
      </c>
      <c r="E10108" s="28">
        <f t="shared" si="1158"/>
        <v>0</v>
      </c>
      <c r="F10108" s="29">
        <v>0</v>
      </c>
      <c r="G10108" s="30">
        <f t="shared" si="1159"/>
        <v>0</v>
      </c>
      <c r="H10108" s="63">
        <f t="shared" si="1160"/>
        <v>61049.999999999993</v>
      </c>
      <c r="I10108" s="63"/>
      <c r="J10108" s="59">
        <f t="shared" si="1161"/>
        <v>0</v>
      </c>
    </row>
    <row r="10109" spans="1:10">
      <c r="A10109" s="144">
        <v>15</v>
      </c>
      <c r="B10109" s="145" t="s">
        <v>38</v>
      </c>
      <c r="C10109" s="37"/>
      <c r="D10109" s="149">
        <v>76626</v>
      </c>
      <c r="E10109" s="28">
        <f t="shared" si="1158"/>
        <v>0</v>
      </c>
      <c r="F10109" s="124">
        <v>0</v>
      </c>
      <c r="G10109" s="30">
        <f t="shared" si="1159"/>
        <v>0</v>
      </c>
      <c r="H10109" s="63">
        <f t="shared" si="1160"/>
        <v>70950</v>
      </c>
      <c r="I10109" s="63"/>
      <c r="J10109" s="59">
        <f t="shared" si="1161"/>
        <v>0</v>
      </c>
    </row>
    <row r="10110" spans="1:10">
      <c r="A10110" s="144">
        <v>16</v>
      </c>
      <c r="B10110" s="145" t="s">
        <v>39</v>
      </c>
      <c r="C10110" s="37"/>
      <c r="D10110" s="149">
        <v>80190</v>
      </c>
      <c r="E10110" s="28">
        <f t="shared" si="1158"/>
        <v>0</v>
      </c>
      <c r="F10110" s="29">
        <v>0</v>
      </c>
      <c r="G10110" s="30">
        <f t="shared" si="1159"/>
        <v>0</v>
      </c>
      <c r="H10110" s="63">
        <f t="shared" si="1160"/>
        <v>74250</v>
      </c>
      <c r="I10110" s="63"/>
      <c r="J10110" s="59">
        <f t="shared" si="1161"/>
        <v>0</v>
      </c>
    </row>
    <row r="10111" spans="1:10">
      <c r="A10111" s="144">
        <v>17</v>
      </c>
      <c r="B10111" s="145" t="s">
        <v>40</v>
      </c>
      <c r="C10111" s="37"/>
      <c r="D10111" s="149">
        <v>113832</v>
      </c>
      <c r="E10111" s="28">
        <f t="shared" si="1158"/>
        <v>0</v>
      </c>
      <c r="F10111" s="29">
        <v>0</v>
      </c>
      <c r="G10111" s="30">
        <f t="shared" si="1159"/>
        <v>0</v>
      </c>
      <c r="H10111" s="63">
        <f t="shared" si="1160"/>
        <v>105400</v>
      </c>
      <c r="I10111" s="63"/>
      <c r="J10111" s="59">
        <f t="shared" si="1161"/>
        <v>0</v>
      </c>
    </row>
    <row r="10112" spans="1:10" ht="17.25">
      <c r="A10112" s="144">
        <v>18</v>
      </c>
      <c r="B10112" s="145" t="s">
        <v>41</v>
      </c>
      <c r="C10112" s="37"/>
      <c r="D10112" s="150">
        <v>98010</v>
      </c>
      <c r="E10112" s="28">
        <f t="shared" si="1158"/>
        <v>0</v>
      </c>
      <c r="F10112" s="29">
        <v>0</v>
      </c>
      <c r="G10112" s="30">
        <f t="shared" si="1159"/>
        <v>0</v>
      </c>
      <c r="H10112" s="63">
        <f t="shared" si="1160"/>
        <v>90750</v>
      </c>
      <c r="I10112" s="45"/>
      <c r="J10112" s="64"/>
    </row>
    <row r="10113" spans="1:10" ht="31.5">
      <c r="A10113" s="40"/>
      <c r="B10113" s="41" t="s">
        <v>42</v>
      </c>
      <c r="C10113" s="42">
        <f>SUM(C10095:C10112)</f>
        <v>20</v>
      </c>
      <c r="D10113" s="42"/>
      <c r="E10113" s="43">
        <f>SUM(E10095:E10112)</f>
        <v>1992480</v>
      </c>
      <c r="F10113" s="43"/>
      <c r="G10113" s="44">
        <f>SUM(G10095:G10112)</f>
        <v>1992480</v>
      </c>
      <c r="H10113" s="5"/>
      <c r="I10113" s="5"/>
      <c r="J10113" s="75">
        <f>J10112*0.08</f>
        <v>0</v>
      </c>
    </row>
    <row r="10114" spans="1:10" ht="31.5">
      <c r="A10114" s="46"/>
      <c r="B10114" s="47"/>
      <c r="C10114" s="48"/>
      <c r="D10114" s="48"/>
      <c r="E10114" s="49"/>
      <c r="F10114" s="49"/>
      <c r="G10114" s="151"/>
      <c r="H10114" s="6"/>
      <c r="I10114" s="6"/>
      <c r="J10114" s="76">
        <f>SUM(J10112:J10113)</f>
        <v>0</v>
      </c>
    </row>
    <row r="10115" spans="1:10" ht="18">
      <c r="A10115" s="283" t="s">
        <v>43</v>
      </c>
      <c r="B10115" s="283"/>
      <c r="C10115" s="284" t="s">
        <v>44</v>
      </c>
      <c r="D10115" s="284"/>
      <c r="E10115" s="54"/>
      <c r="F10115" s="54"/>
      <c r="G10115" s="55" t="s">
        <v>45</v>
      </c>
      <c r="H10115" s="141"/>
      <c r="I10115" s="141"/>
      <c r="J10115" s="141"/>
    </row>
    <row r="10120" spans="1:10" ht="15.75">
      <c r="A10120" s="279" t="s">
        <v>0</v>
      </c>
      <c r="B10120" s="279"/>
      <c r="C10120" s="279"/>
      <c r="D10120" s="279"/>
      <c r="E10120" s="279"/>
      <c r="F10120" s="279"/>
      <c r="G10120" s="279"/>
      <c r="H10120" s="141"/>
      <c r="I10120" s="141"/>
      <c r="J10120" s="141"/>
    </row>
    <row r="10121" spans="1:10" ht="15.75">
      <c r="A10121" s="279" t="s">
        <v>1</v>
      </c>
      <c r="B10121" s="279"/>
      <c r="C10121" s="279"/>
      <c r="D10121" s="279"/>
      <c r="E10121" s="279"/>
      <c r="F10121" s="279"/>
      <c r="G10121" s="279"/>
      <c r="H10121" s="1"/>
      <c r="I10121" s="1"/>
      <c r="J10121" s="71"/>
    </row>
    <row r="10122" spans="1:10" ht="15.75">
      <c r="A10122" s="279" t="s">
        <v>2</v>
      </c>
      <c r="B10122" s="279"/>
      <c r="C10122" s="279"/>
      <c r="D10122" s="279"/>
      <c r="E10122" s="279"/>
      <c r="F10122" s="279"/>
      <c r="G10122" s="279"/>
      <c r="H10122" s="1"/>
      <c r="I10122" s="1"/>
      <c r="J10122" s="71"/>
    </row>
    <row r="10123" spans="1:10" ht="15.75">
      <c r="A10123" s="279" t="s">
        <v>4</v>
      </c>
      <c r="B10123" s="279"/>
      <c r="C10123" s="279"/>
      <c r="D10123" s="279"/>
      <c r="E10123" s="279"/>
      <c r="F10123" s="279"/>
      <c r="G10123" s="279"/>
      <c r="H10123" s="1"/>
      <c r="I10123" s="1"/>
      <c r="J10123" s="71"/>
    </row>
    <row r="10124" spans="1:10" ht="27">
      <c r="A10124" s="280" t="s">
        <v>6</v>
      </c>
      <c r="B10124" s="280"/>
      <c r="C10124" s="280"/>
      <c r="D10124" s="280"/>
      <c r="E10124" s="280"/>
      <c r="F10124" s="280"/>
      <c r="G10124" s="280"/>
      <c r="H10124" s="2"/>
      <c r="I10124" s="2"/>
      <c r="J10124" s="72"/>
    </row>
    <row r="10125" spans="1:10" ht="27">
      <c r="A10125" s="142"/>
      <c r="B10125" s="142"/>
      <c r="C10125" s="281" t="s">
        <v>1247</v>
      </c>
      <c r="D10125" s="281"/>
      <c r="E10125" s="281"/>
      <c r="F10125" s="281"/>
      <c r="G10125" s="281"/>
      <c r="H10125" s="68"/>
      <c r="I10125" s="68"/>
      <c r="J10125" s="71"/>
    </row>
    <row r="10126" spans="1:10" ht="15.75">
      <c r="A10126" s="11" t="s">
        <v>358</v>
      </c>
      <c r="B10126" s="12">
        <v>4138555753</v>
      </c>
      <c r="C10126" s="143"/>
      <c r="D10126" s="286"/>
      <c r="E10126" s="286"/>
      <c r="F10126" s="286"/>
      <c r="G10126" s="286"/>
      <c r="H10126" s="69" t="s">
        <v>161</v>
      </c>
      <c r="I10126" s="69"/>
      <c r="J10126" s="73"/>
    </row>
    <row r="10127" spans="1:10" ht="15.75">
      <c r="A10127" s="11" t="s">
        <v>9</v>
      </c>
      <c r="B10127" s="293" t="s">
        <v>787</v>
      </c>
      <c r="C10127" s="286"/>
      <c r="D10127" s="286"/>
      <c r="E10127" s="16"/>
      <c r="F10127" s="11"/>
      <c r="G10127" s="16"/>
      <c r="H10127" s="1"/>
      <c r="I10127" s="1"/>
      <c r="J10127" s="71"/>
    </row>
    <row r="10128" spans="1:10" ht="15.75">
      <c r="A10128" s="11" t="s">
        <v>11</v>
      </c>
      <c r="B10128" s="311" t="s">
        <v>674</v>
      </c>
      <c r="C10128" s="289"/>
      <c r="D10128" s="289"/>
      <c r="E10128" s="289"/>
      <c r="F10128" s="258"/>
      <c r="G10128" s="19"/>
      <c r="H10128" s="1"/>
      <c r="I10128" s="1"/>
      <c r="J10128" s="71"/>
    </row>
    <row r="10129" spans="1:10" ht="15.75">
      <c r="A10129" s="21" t="s">
        <v>14</v>
      </c>
      <c r="B10129" s="21" t="s">
        <v>16</v>
      </c>
      <c r="C10129" s="21"/>
      <c r="D10129" s="22" t="s">
        <v>18</v>
      </c>
      <c r="E10129" s="23" t="s">
        <v>19</v>
      </c>
      <c r="F10129" s="23" t="s">
        <v>20</v>
      </c>
      <c r="G10129" s="21" t="s">
        <v>21</v>
      </c>
      <c r="H10129" s="63"/>
      <c r="I10129" s="63"/>
      <c r="J10129" s="59">
        <f>H10129*C10130</f>
        <v>0</v>
      </c>
    </row>
    <row r="10130" spans="1:10">
      <c r="A10130" s="144">
        <v>1</v>
      </c>
      <c r="B10130" s="145" t="s">
        <v>23</v>
      </c>
      <c r="C10130" s="26">
        <v>5</v>
      </c>
      <c r="D10130" s="146">
        <v>79305</v>
      </c>
      <c r="E10130" s="28">
        <f t="shared" ref="E10130:E10147" si="1162">D10130*C10130</f>
        <v>396525</v>
      </c>
      <c r="F10130" s="29">
        <v>0</v>
      </c>
      <c r="G10130" s="30">
        <f t="shared" ref="G10130:G10147" si="1163">E10130-E10130*F10130</f>
        <v>396525</v>
      </c>
      <c r="H10130" s="63">
        <f t="shared" ref="H10130:H10147" si="1164">D10130/1.08</f>
        <v>73430.555555555547</v>
      </c>
      <c r="I10130" s="63"/>
      <c r="J10130" s="59">
        <f>H10130*C10131</f>
        <v>0</v>
      </c>
    </row>
    <row r="10131" spans="1:10">
      <c r="A10131" s="144">
        <v>2</v>
      </c>
      <c r="B10131" s="145" t="s">
        <v>25</v>
      </c>
      <c r="C10131" s="32"/>
      <c r="D10131" s="147">
        <v>128591</v>
      </c>
      <c r="E10131" s="28">
        <f t="shared" si="1162"/>
        <v>0</v>
      </c>
      <c r="F10131" s="29">
        <v>0</v>
      </c>
      <c r="G10131" s="30">
        <f t="shared" si="1163"/>
        <v>0</v>
      </c>
      <c r="H10131" s="63">
        <f t="shared" si="1164"/>
        <v>119065.74074074073</v>
      </c>
      <c r="I10131" s="63"/>
      <c r="J10131" s="59"/>
    </row>
    <row r="10132" spans="1:10">
      <c r="A10132" s="144">
        <v>3</v>
      </c>
      <c r="B10132" s="145" t="s">
        <v>26</v>
      </c>
      <c r="C10132" s="34"/>
      <c r="D10132" s="146">
        <v>60043</v>
      </c>
      <c r="E10132" s="28">
        <f t="shared" si="1162"/>
        <v>0</v>
      </c>
      <c r="F10132" s="29">
        <v>0</v>
      </c>
      <c r="G10132" s="30">
        <f t="shared" si="1163"/>
        <v>0</v>
      </c>
      <c r="H10132" s="63">
        <f t="shared" si="1164"/>
        <v>55595.370370370365</v>
      </c>
      <c r="I10132" s="63"/>
      <c r="J10132" s="59"/>
    </row>
    <row r="10133" spans="1:10">
      <c r="A10133" s="144">
        <v>4</v>
      </c>
      <c r="B10133" s="145" t="s">
        <v>27</v>
      </c>
      <c r="C10133" s="106"/>
      <c r="D10133" s="146">
        <v>115781</v>
      </c>
      <c r="E10133" s="28">
        <f t="shared" si="1162"/>
        <v>0</v>
      </c>
      <c r="F10133" s="29">
        <v>0</v>
      </c>
      <c r="G10133" s="30">
        <f t="shared" si="1163"/>
        <v>0</v>
      </c>
      <c r="H10133" s="63">
        <f t="shared" si="1164"/>
        <v>107204.62962962962</v>
      </c>
      <c r="I10133" s="63"/>
      <c r="J10133" s="59"/>
    </row>
    <row r="10134" spans="1:10">
      <c r="A10134" s="144">
        <v>5</v>
      </c>
      <c r="B10134" s="145" t="s">
        <v>28</v>
      </c>
      <c r="C10134" s="32">
        <v>5</v>
      </c>
      <c r="D10134" s="146">
        <v>119943</v>
      </c>
      <c r="E10134" s="28">
        <f t="shared" si="1162"/>
        <v>599715</v>
      </c>
      <c r="F10134" s="124">
        <v>0</v>
      </c>
      <c r="G10134" s="30">
        <f t="shared" si="1163"/>
        <v>599715</v>
      </c>
      <c r="H10134" s="63">
        <f t="shared" si="1164"/>
        <v>111058.33333333333</v>
      </c>
      <c r="I10134" s="63"/>
      <c r="J10134" s="59"/>
    </row>
    <row r="10135" spans="1:10">
      <c r="A10135" s="144">
        <v>6</v>
      </c>
      <c r="B10135" s="145" t="s">
        <v>29</v>
      </c>
      <c r="C10135" s="26">
        <v>3</v>
      </c>
      <c r="D10135" s="146">
        <v>94810</v>
      </c>
      <c r="E10135" s="28">
        <f t="shared" si="1162"/>
        <v>284430</v>
      </c>
      <c r="F10135" s="29">
        <v>0</v>
      </c>
      <c r="G10135" s="30">
        <f t="shared" si="1163"/>
        <v>284430</v>
      </c>
      <c r="H10135" s="63">
        <f t="shared" si="1164"/>
        <v>87787.037037037036</v>
      </c>
      <c r="I10135" s="63"/>
      <c r="J10135" s="59"/>
    </row>
    <row r="10136" spans="1:10">
      <c r="A10136" s="144">
        <v>7</v>
      </c>
      <c r="B10136" s="145" t="s">
        <v>30</v>
      </c>
      <c r="C10136" s="34"/>
      <c r="D10136" s="146">
        <v>141396</v>
      </c>
      <c r="E10136" s="28">
        <f t="shared" si="1162"/>
        <v>0</v>
      </c>
      <c r="F10136" s="29">
        <v>0</v>
      </c>
      <c r="G10136" s="30">
        <f t="shared" si="1163"/>
        <v>0</v>
      </c>
      <c r="H10136" s="63">
        <f t="shared" si="1164"/>
        <v>130922.22222222222</v>
      </c>
      <c r="I10136" s="63"/>
      <c r="J10136" s="59"/>
    </row>
    <row r="10137" spans="1:10">
      <c r="A10137" s="144">
        <v>8</v>
      </c>
      <c r="B10137" s="145" t="s">
        <v>31</v>
      </c>
      <c r="C10137" s="26"/>
      <c r="D10137" s="146">
        <v>232931</v>
      </c>
      <c r="E10137" s="28">
        <f t="shared" si="1162"/>
        <v>0</v>
      </c>
      <c r="F10137" s="29">
        <v>0</v>
      </c>
      <c r="G10137" s="30">
        <f t="shared" si="1163"/>
        <v>0</v>
      </c>
      <c r="H10137" s="63">
        <f t="shared" si="1164"/>
        <v>215676.85185185182</v>
      </c>
      <c r="I10137" s="63"/>
      <c r="J10137" s="59"/>
    </row>
    <row r="10138" spans="1:10">
      <c r="A10138" s="144">
        <v>9</v>
      </c>
      <c r="B10138" s="148" t="s">
        <v>32</v>
      </c>
      <c r="C10138" s="26"/>
      <c r="D10138" s="146">
        <v>101534</v>
      </c>
      <c r="E10138" s="28">
        <f t="shared" si="1162"/>
        <v>0</v>
      </c>
      <c r="F10138" s="29">
        <v>0</v>
      </c>
      <c r="G10138" s="30">
        <f t="shared" si="1163"/>
        <v>0</v>
      </c>
      <c r="H10138" s="63">
        <f t="shared" si="1164"/>
        <v>94012.962962962964</v>
      </c>
      <c r="I10138" s="63"/>
      <c r="J10138" s="59"/>
    </row>
    <row r="10139" spans="1:10">
      <c r="A10139" s="144">
        <v>10</v>
      </c>
      <c r="B10139" s="148" t="s">
        <v>33</v>
      </c>
      <c r="C10139" s="37"/>
      <c r="D10139" s="147">
        <v>110148</v>
      </c>
      <c r="E10139" s="28">
        <f t="shared" si="1162"/>
        <v>0</v>
      </c>
      <c r="F10139" s="29">
        <v>0</v>
      </c>
      <c r="G10139" s="30">
        <f t="shared" si="1163"/>
        <v>0</v>
      </c>
      <c r="H10139" s="63">
        <f t="shared" si="1164"/>
        <v>101988.88888888888</v>
      </c>
      <c r="I10139" s="63"/>
      <c r="J10139" s="59"/>
    </row>
    <row r="10140" spans="1:10">
      <c r="A10140" s="144">
        <v>11</v>
      </c>
      <c r="B10140" s="145" t="s">
        <v>34</v>
      </c>
      <c r="C10140" s="37"/>
      <c r="D10140" s="146">
        <v>54198</v>
      </c>
      <c r="E10140" s="28">
        <f t="shared" si="1162"/>
        <v>0</v>
      </c>
      <c r="F10140" s="29">
        <v>0</v>
      </c>
      <c r="G10140" s="30">
        <f t="shared" si="1163"/>
        <v>0</v>
      </c>
      <c r="H10140" s="63">
        <f t="shared" si="1164"/>
        <v>50183.333333333328</v>
      </c>
      <c r="I10140" s="63"/>
      <c r="J10140" s="59">
        <f t="shared" ref="J10140:J10146" si="1165">H10140*C10141</f>
        <v>0</v>
      </c>
    </row>
    <row r="10141" spans="1:10">
      <c r="A10141" s="144">
        <v>12</v>
      </c>
      <c r="B10141" s="145" t="s">
        <v>35</v>
      </c>
      <c r="C10141" s="37"/>
      <c r="D10141" s="146">
        <v>49680</v>
      </c>
      <c r="E10141" s="28">
        <f t="shared" si="1162"/>
        <v>0</v>
      </c>
      <c r="F10141" s="29">
        <v>0</v>
      </c>
      <c r="G10141" s="30">
        <f t="shared" si="1163"/>
        <v>0</v>
      </c>
      <c r="H10141" s="63">
        <f t="shared" si="1164"/>
        <v>46000</v>
      </c>
      <c r="I10141" s="63"/>
      <c r="J10141" s="59">
        <f t="shared" si="1165"/>
        <v>0</v>
      </c>
    </row>
    <row r="10142" spans="1:10">
      <c r="A10142" s="144">
        <v>13</v>
      </c>
      <c r="B10142" s="145" t="s">
        <v>36</v>
      </c>
      <c r="C10142" s="37"/>
      <c r="D10142" s="149">
        <v>64152</v>
      </c>
      <c r="E10142" s="28">
        <f t="shared" si="1162"/>
        <v>0</v>
      </c>
      <c r="F10142" s="29">
        <v>0</v>
      </c>
      <c r="G10142" s="30">
        <f t="shared" si="1163"/>
        <v>0</v>
      </c>
      <c r="H10142" s="63">
        <f t="shared" si="1164"/>
        <v>59399.999999999993</v>
      </c>
      <c r="I10142" s="63"/>
      <c r="J10142" s="59">
        <f t="shared" si="1165"/>
        <v>0</v>
      </c>
    </row>
    <row r="10143" spans="1:10">
      <c r="A10143" s="144">
        <v>14</v>
      </c>
      <c r="B10143" s="145" t="s">
        <v>37</v>
      </c>
      <c r="C10143" s="37"/>
      <c r="D10143" s="149">
        <v>65934</v>
      </c>
      <c r="E10143" s="28">
        <f t="shared" si="1162"/>
        <v>0</v>
      </c>
      <c r="F10143" s="29">
        <v>0</v>
      </c>
      <c r="G10143" s="30">
        <f t="shared" si="1163"/>
        <v>0</v>
      </c>
      <c r="H10143" s="63">
        <f t="shared" si="1164"/>
        <v>61049.999999999993</v>
      </c>
      <c r="I10143" s="63"/>
      <c r="J10143" s="59">
        <f t="shared" si="1165"/>
        <v>0</v>
      </c>
    </row>
    <row r="10144" spans="1:10">
      <c r="A10144" s="144">
        <v>15</v>
      </c>
      <c r="B10144" s="145" t="s">
        <v>38</v>
      </c>
      <c r="C10144" s="37"/>
      <c r="D10144" s="149">
        <v>76626</v>
      </c>
      <c r="E10144" s="28">
        <f t="shared" si="1162"/>
        <v>0</v>
      </c>
      <c r="F10144" s="124">
        <v>0</v>
      </c>
      <c r="G10144" s="30">
        <f t="shared" si="1163"/>
        <v>0</v>
      </c>
      <c r="H10144" s="63">
        <f t="shared" si="1164"/>
        <v>70950</v>
      </c>
      <c r="I10144" s="63"/>
      <c r="J10144" s="59">
        <f t="shared" si="1165"/>
        <v>0</v>
      </c>
    </row>
    <row r="10145" spans="1:10">
      <c r="A10145" s="144">
        <v>16</v>
      </c>
      <c r="B10145" s="145" t="s">
        <v>39</v>
      </c>
      <c r="C10145" s="37"/>
      <c r="D10145" s="149">
        <v>80190</v>
      </c>
      <c r="E10145" s="28">
        <f t="shared" si="1162"/>
        <v>0</v>
      </c>
      <c r="F10145" s="29">
        <v>0</v>
      </c>
      <c r="G10145" s="30">
        <f t="shared" si="1163"/>
        <v>0</v>
      </c>
      <c r="H10145" s="63">
        <f t="shared" si="1164"/>
        <v>74250</v>
      </c>
      <c r="I10145" s="63"/>
      <c r="J10145" s="59">
        <f t="shared" si="1165"/>
        <v>0</v>
      </c>
    </row>
    <row r="10146" spans="1:10">
      <c r="A10146" s="144">
        <v>17</v>
      </c>
      <c r="B10146" s="145" t="s">
        <v>40</v>
      </c>
      <c r="C10146" s="37"/>
      <c r="D10146" s="149">
        <v>113832</v>
      </c>
      <c r="E10146" s="28">
        <f t="shared" si="1162"/>
        <v>0</v>
      </c>
      <c r="F10146" s="29">
        <v>0</v>
      </c>
      <c r="G10146" s="30">
        <f t="shared" si="1163"/>
        <v>0</v>
      </c>
      <c r="H10146" s="63">
        <f t="shared" si="1164"/>
        <v>105400</v>
      </c>
      <c r="I10146" s="63"/>
      <c r="J10146" s="59">
        <f t="shared" si="1165"/>
        <v>0</v>
      </c>
    </row>
    <row r="10147" spans="1:10" ht="17.25">
      <c r="A10147" s="144">
        <v>18</v>
      </c>
      <c r="B10147" s="145" t="s">
        <v>41</v>
      </c>
      <c r="C10147" s="37"/>
      <c r="D10147" s="150">
        <v>98010</v>
      </c>
      <c r="E10147" s="28">
        <f t="shared" si="1162"/>
        <v>0</v>
      </c>
      <c r="F10147" s="29">
        <v>0</v>
      </c>
      <c r="G10147" s="30">
        <f t="shared" si="1163"/>
        <v>0</v>
      </c>
      <c r="H10147" s="63">
        <f t="shared" si="1164"/>
        <v>90750</v>
      </c>
      <c r="I10147" s="45"/>
      <c r="J10147" s="64"/>
    </row>
    <row r="10148" spans="1:10" ht="31.5">
      <c r="A10148" s="40"/>
      <c r="B10148" s="41" t="s">
        <v>42</v>
      </c>
      <c r="C10148" s="42">
        <f>SUM(C10130:C10147)</f>
        <v>13</v>
      </c>
      <c r="D10148" s="42"/>
      <c r="E10148" s="43">
        <f>SUM(E10130:E10147)</f>
        <v>1280670</v>
      </c>
      <c r="F10148" s="43"/>
      <c r="G10148" s="44">
        <f>SUM(G10130:G10147)</f>
        <v>1280670</v>
      </c>
      <c r="H10148" s="5"/>
      <c r="I10148" s="5"/>
      <c r="J10148" s="75">
        <f>J10147*0.08</f>
        <v>0</v>
      </c>
    </row>
    <row r="10149" spans="1:10" ht="31.5">
      <c r="A10149" s="46"/>
      <c r="B10149" s="47"/>
      <c r="C10149" s="48"/>
      <c r="D10149" s="48"/>
      <c r="E10149" s="49"/>
      <c r="F10149" s="49"/>
      <c r="G10149" s="151"/>
      <c r="H10149" s="6"/>
      <c r="I10149" s="6"/>
      <c r="J10149" s="76">
        <f>SUM(J10147:J10148)</f>
        <v>0</v>
      </c>
    </row>
    <row r="10150" spans="1:10" ht="18">
      <c r="A10150" s="283" t="s">
        <v>43</v>
      </c>
      <c r="B10150" s="283"/>
      <c r="C10150" s="284" t="s">
        <v>44</v>
      </c>
      <c r="D10150" s="284"/>
      <c r="E10150" s="54"/>
      <c r="F10150" s="54"/>
      <c r="G10150" s="55" t="s">
        <v>45</v>
      </c>
      <c r="H10150" s="141"/>
      <c r="I10150" s="141"/>
      <c r="J10150" s="141"/>
    </row>
    <row r="10155" spans="1:10" ht="15.75">
      <c r="A10155" s="279" t="s">
        <v>0</v>
      </c>
      <c r="B10155" s="279"/>
      <c r="C10155" s="279"/>
      <c r="D10155" s="279"/>
      <c r="E10155" s="279"/>
      <c r="F10155" s="279"/>
      <c r="G10155" s="279"/>
      <c r="H10155" s="141"/>
      <c r="I10155" s="141"/>
      <c r="J10155" s="141"/>
    </row>
    <row r="10156" spans="1:10" ht="15.75">
      <c r="A10156" s="279" t="s">
        <v>1</v>
      </c>
      <c r="B10156" s="279"/>
      <c r="C10156" s="279"/>
      <c r="D10156" s="279"/>
      <c r="E10156" s="279"/>
      <c r="F10156" s="279"/>
      <c r="G10156" s="279"/>
      <c r="H10156" s="1"/>
      <c r="I10156" s="1"/>
      <c r="J10156" s="71"/>
    </row>
    <row r="10157" spans="1:10" ht="15.75">
      <c r="A10157" s="279" t="s">
        <v>2</v>
      </c>
      <c r="B10157" s="279"/>
      <c r="C10157" s="279"/>
      <c r="D10157" s="279"/>
      <c r="E10157" s="279"/>
      <c r="F10157" s="279"/>
      <c r="G10157" s="279"/>
      <c r="H10157" s="1"/>
      <c r="I10157" s="1"/>
      <c r="J10157" s="71" t="s">
        <v>1298</v>
      </c>
    </row>
    <row r="10158" spans="1:10" ht="15.75">
      <c r="A10158" s="279" t="s">
        <v>4</v>
      </c>
      <c r="B10158" s="279"/>
      <c r="C10158" s="279"/>
      <c r="D10158" s="279"/>
      <c r="E10158" s="279"/>
      <c r="F10158" s="279"/>
      <c r="G10158" s="279"/>
      <c r="H10158" s="1"/>
      <c r="I10158" s="1"/>
      <c r="J10158" s="71"/>
    </row>
    <row r="10159" spans="1:10" ht="27">
      <c r="A10159" s="280" t="s">
        <v>6</v>
      </c>
      <c r="B10159" s="280"/>
      <c r="C10159" s="280"/>
      <c r="D10159" s="280"/>
      <c r="E10159" s="280"/>
      <c r="F10159" s="280"/>
      <c r="G10159" s="280"/>
      <c r="H10159" s="2"/>
      <c r="I10159" s="2"/>
      <c r="J10159" s="72"/>
    </row>
    <row r="10160" spans="1:10" ht="27">
      <c r="A10160" s="142"/>
      <c r="B10160" s="142"/>
      <c r="C10160" s="281" t="s">
        <v>1247</v>
      </c>
      <c r="D10160" s="281"/>
      <c r="E10160" s="281"/>
      <c r="F10160" s="281"/>
      <c r="G10160" s="281"/>
      <c r="H10160" s="68"/>
      <c r="I10160" s="68"/>
      <c r="J10160" s="71"/>
    </row>
    <row r="10161" spans="1:10" ht="15.75">
      <c r="A10161" s="11" t="s">
        <v>358</v>
      </c>
      <c r="B10161" s="12">
        <v>4138662687</v>
      </c>
      <c r="C10161" s="143"/>
      <c r="D10161" s="286"/>
      <c r="E10161" s="286"/>
      <c r="F10161" s="286"/>
      <c r="G10161" s="286"/>
      <c r="H10161" s="69" t="s">
        <v>161</v>
      </c>
      <c r="I10161" s="69"/>
      <c r="J10161" s="73"/>
    </row>
    <row r="10162" spans="1:10" ht="15.75">
      <c r="A10162" s="11" t="s">
        <v>9</v>
      </c>
      <c r="B10162" s="286" t="s">
        <v>924</v>
      </c>
      <c r="C10162" s="286"/>
      <c r="D10162" s="286"/>
      <c r="E10162" s="16"/>
      <c r="F10162" s="11"/>
      <c r="G10162" s="16"/>
      <c r="H10162" s="1"/>
      <c r="I10162" s="1"/>
      <c r="J10162" s="71"/>
    </row>
    <row r="10163" spans="1:10" ht="15.75">
      <c r="A10163" s="11" t="s">
        <v>11</v>
      </c>
      <c r="B10163" s="311"/>
      <c r="C10163" s="289"/>
      <c r="D10163" s="289"/>
      <c r="E10163" s="289"/>
      <c r="F10163" s="267"/>
      <c r="G10163" s="19"/>
      <c r="H10163" s="1"/>
      <c r="I10163" s="1"/>
      <c r="J10163" s="71"/>
    </row>
    <row r="10164" spans="1:10" ht="15.75">
      <c r="A10164" s="21" t="s">
        <v>14</v>
      </c>
      <c r="B10164" s="21" t="s">
        <v>16</v>
      </c>
      <c r="C10164" s="21"/>
      <c r="D10164" s="22" t="s">
        <v>18</v>
      </c>
      <c r="E10164" s="23" t="s">
        <v>19</v>
      </c>
      <c r="F10164" s="23" t="s">
        <v>20</v>
      </c>
      <c r="G10164" s="21" t="s">
        <v>21</v>
      </c>
      <c r="H10164" s="63"/>
      <c r="I10164" s="63"/>
      <c r="J10164" s="59">
        <f>H10164*C10165</f>
        <v>0</v>
      </c>
    </row>
    <row r="10165" spans="1:10">
      <c r="A10165" s="144">
        <v>1</v>
      </c>
      <c r="B10165" s="145" t="s">
        <v>23</v>
      </c>
      <c r="C10165" s="26">
        <v>10</v>
      </c>
      <c r="D10165" s="146">
        <v>79305</v>
      </c>
      <c r="E10165" s="28">
        <f t="shared" ref="E10165:E10182" si="1166">D10165*C10165</f>
        <v>793050</v>
      </c>
      <c r="F10165" s="29">
        <v>0</v>
      </c>
      <c r="G10165" s="30">
        <f t="shared" ref="G10165:G10182" si="1167">E10165-E10165*F10165</f>
        <v>793050</v>
      </c>
      <c r="H10165" s="63">
        <f t="shared" ref="H10165:H10182" si="1168">D10165/1.08</f>
        <v>73430.555555555547</v>
      </c>
      <c r="I10165" s="63"/>
      <c r="J10165" s="59">
        <f>H10165*C10166</f>
        <v>0</v>
      </c>
    </row>
    <row r="10166" spans="1:10">
      <c r="A10166" s="144">
        <v>2</v>
      </c>
      <c r="B10166" s="145" t="s">
        <v>25</v>
      </c>
      <c r="C10166" s="32"/>
      <c r="D10166" s="147">
        <v>128591</v>
      </c>
      <c r="E10166" s="28">
        <f t="shared" si="1166"/>
        <v>0</v>
      </c>
      <c r="F10166" s="29">
        <v>0</v>
      </c>
      <c r="G10166" s="30">
        <f t="shared" si="1167"/>
        <v>0</v>
      </c>
      <c r="H10166" s="63">
        <f t="shared" si="1168"/>
        <v>119065.74074074073</v>
      </c>
      <c r="I10166" s="63"/>
      <c r="J10166" s="59"/>
    </row>
    <row r="10167" spans="1:10">
      <c r="A10167" s="144">
        <v>3</v>
      </c>
      <c r="B10167" s="145" t="s">
        <v>26</v>
      </c>
      <c r="C10167" s="34"/>
      <c r="D10167" s="146">
        <v>60043</v>
      </c>
      <c r="E10167" s="28">
        <f t="shared" si="1166"/>
        <v>0</v>
      </c>
      <c r="F10167" s="29">
        <v>0</v>
      </c>
      <c r="G10167" s="30">
        <f t="shared" si="1167"/>
        <v>0</v>
      </c>
      <c r="H10167" s="63">
        <f t="shared" si="1168"/>
        <v>55595.370370370365</v>
      </c>
      <c r="I10167" s="63"/>
      <c r="J10167" s="59"/>
    </row>
    <row r="10168" spans="1:10">
      <c r="A10168" s="144">
        <v>4</v>
      </c>
      <c r="B10168" s="145" t="s">
        <v>27</v>
      </c>
      <c r="C10168" s="106"/>
      <c r="D10168" s="146">
        <v>115781</v>
      </c>
      <c r="E10168" s="28">
        <f t="shared" si="1166"/>
        <v>0</v>
      </c>
      <c r="F10168" s="29">
        <v>0</v>
      </c>
      <c r="G10168" s="30">
        <f t="shared" si="1167"/>
        <v>0</v>
      </c>
      <c r="H10168" s="63">
        <f t="shared" si="1168"/>
        <v>107204.62962962962</v>
      </c>
      <c r="I10168" s="63"/>
      <c r="J10168" s="59"/>
    </row>
    <row r="10169" spans="1:10">
      <c r="A10169" s="144">
        <v>5</v>
      </c>
      <c r="B10169" s="145" t="s">
        <v>28</v>
      </c>
      <c r="C10169" s="32"/>
      <c r="D10169" s="146">
        <v>119943</v>
      </c>
      <c r="E10169" s="28">
        <f t="shared" si="1166"/>
        <v>0</v>
      </c>
      <c r="F10169" s="124">
        <v>0</v>
      </c>
      <c r="G10169" s="30">
        <f t="shared" si="1167"/>
        <v>0</v>
      </c>
      <c r="H10169" s="63">
        <f t="shared" si="1168"/>
        <v>111058.33333333333</v>
      </c>
      <c r="I10169" s="63"/>
      <c r="J10169" s="59"/>
    </row>
    <row r="10170" spans="1:10">
      <c r="A10170" s="144">
        <v>6</v>
      </c>
      <c r="B10170" s="145" t="s">
        <v>29</v>
      </c>
      <c r="C10170" s="26"/>
      <c r="D10170" s="146">
        <v>94810</v>
      </c>
      <c r="E10170" s="28">
        <f t="shared" si="1166"/>
        <v>0</v>
      </c>
      <c r="F10170" s="29">
        <v>0</v>
      </c>
      <c r="G10170" s="30">
        <f t="shared" si="1167"/>
        <v>0</v>
      </c>
      <c r="H10170" s="63">
        <f t="shared" si="1168"/>
        <v>87787.037037037036</v>
      </c>
      <c r="I10170" s="63"/>
      <c r="J10170" s="59"/>
    </row>
    <row r="10171" spans="1:10">
      <c r="A10171" s="144">
        <v>7</v>
      </c>
      <c r="B10171" s="145" t="s">
        <v>30</v>
      </c>
      <c r="C10171" s="34"/>
      <c r="D10171" s="146">
        <v>141396</v>
      </c>
      <c r="E10171" s="28">
        <f t="shared" si="1166"/>
        <v>0</v>
      </c>
      <c r="F10171" s="29">
        <v>0</v>
      </c>
      <c r="G10171" s="30">
        <f t="shared" si="1167"/>
        <v>0</v>
      </c>
      <c r="H10171" s="63">
        <f t="shared" si="1168"/>
        <v>130922.22222222222</v>
      </c>
      <c r="I10171" s="63"/>
      <c r="J10171" s="59"/>
    </row>
    <row r="10172" spans="1:10">
      <c r="A10172" s="144">
        <v>8</v>
      </c>
      <c r="B10172" s="145" t="s">
        <v>31</v>
      </c>
      <c r="C10172" s="26"/>
      <c r="D10172" s="146">
        <v>232931</v>
      </c>
      <c r="E10172" s="28">
        <f t="shared" si="1166"/>
        <v>0</v>
      </c>
      <c r="F10172" s="29">
        <v>0</v>
      </c>
      <c r="G10172" s="30">
        <f t="shared" si="1167"/>
        <v>0</v>
      </c>
      <c r="H10172" s="63">
        <f t="shared" si="1168"/>
        <v>215676.85185185182</v>
      </c>
      <c r="I10172" s="63"/>
      <c r="J10172" s="59"/>
    </row>
    <row r="10173" spans="1:10">
      <c r="A10173" s="144">
        <v>9</v>
      </c>
      <c r="B10173" s="148" t="s">
        <v>32</v>
      </c>
      <c r="C10173" s="26"/>
      <c r="D10173" s="146">
        <v>101534</v>
      </c>
      <c r="E10173" s="28">
        <f t="shared" si="1166"/>
        <v>0</v>
      </c>
      <c r="F10173" s="29">
        <v>0</v>
      </c>
      <c r="G10173" s="30">
        <f t="shared" si="1167"/>
        <v>0</v>
      </c>
      <c r="H10173" s="63">
        <f t="shared" si="1168"/>
        <v>94012.962962962964</v>
      </c>
      <c r="I10173" s="63"/>
      <c r="J10173" s="59"/>
    </row>
    <row r="10174" spans="1:10">
      <c r="A10174" s="144">
        <v>10</v>
      </c>
      <c r="B10174" s="148" t="s">
        <v>33</v>
      </c>
      <c r="C10174" s="37"/>
      <c r="D10174" s="147">
        <v>110148</v>
      </c>
      <c r="E10174" s="28">
        <f t="shared" si="1166"/>
        <v>0</v>
      </c>
      <c r="F10174" s="29">
        <v>0</v>
      </c>
      <c r="G10174" s="30">
        <f t="shared" si="1167"/>
        <v>0</v>
      </c>
      <c r="H10174" s="63">
        <f t="shared" si="1168"/>
        <v>101988.88888888888</v>
      </c>
      <c r="I10174" s="63"/>
      <c r="J10174" s="59"/>
    </row>
    <row r="10175" spans="1:10">
      <c r="A10175" s="144">
        <v>11</v>
      </c>
      <c r="B10175" s="145" t="s">
        <v>34</v>
      </c>
      <c r="C10175" s="37"/>
      <c r="D10175" s="146">
        <v>54198</v>
      </c>
      <c r="E10175" s="28">
        <f t="shared" si="1166"/>
        <v>0</v>
      </c>
      <c r="F10175" s="29">
        <v>0</v>
      </c>
      <c r="G10175" s="30">
        <f t="shared" si="1167"/>
        <v>0</v>
      </c>
      <c r="H10175" s="63">
        <f t="shared" si="1168"/>
        <v>50183.333333333328</v>
      </c>
      <c r="I10175" s="63"/>
      <c r="J10175" s="59">
        <f t="shared" ref="J10175:J10181" si="1169">H10175*C10176</f>
        <v>0</v>
      </c>
    </row>
    <row r="10176" spans="1:10">
      <c r="A10176" s="144">
        <v>12</v>
      </c>
      <c r="B10176" s="145" t="s">
        <v>35</v>
      </c>
      <c r="C10176" s="37"/>
      <c r="D10176" s="146">
        <v>49680</v>
      </c>
      <c r="E10176" s="28">
        <f t="shared" si="1166"/>
        <v>0</v>
      </c>
      <c r="F10176" s="29">
        <v>0</v>
      </c>
      <c r="G10176" s="30">
        <f t="shared" si="1167"/>
        <v>0</v>
      </c>
      <c r="H10176" s="63">
        <f t="shared" si="1168"/>
        <v>46000</v>
      </c>
      <c r="I10176" s="63"/>
      <c r="J10176" s="59">
        <f t="shared" si="1169"/>
        <v>0</v>
      </c>
    </row>
    <row r="10177" spans="1:10">
      <c r="A10177" s="144">
        <v>13</v>
      </c>
      <c r="B10177" s="145" t="s">
        <v>36</v>
      </c>
      <c r="C10177" s="37"/>
      <c r="D10177" s="149">
        <v>64152</v>
      </c>
      <c r="E10177" s="28">
        <f t="shared" si="1166"/>
        <v>0</v>
      </c>
      <c r="F10177" s="29">
        <v>0</v>
      </c>
      <c r="G10177" s="30">
        <f t="shared" si="1167"/>
        <v>0</v>
      </c>
      <c r="H10177" s="63">
        <f t="shared" si="1168"/>
        <v>59399.999999999993</v>
      </c>
      <c r="I10177" s="63"/>
      <c r="J10177" s="59">
        <f t="shared" si="1169"/>
        <v>0</v>
      </c>
    </row>
    <row r="10178" spans="1:10">
      <c r="A10178" s="144">
        <v>14</v>
      </c>
      <c r="B10178" s="145" t="s">
        <v>37</v>
      </c>
      <c r="C10178" s="37"/>
      <c r="D10178" s="149">
        <v>65934</v>
      </c>
      <c r="E10178" s="28">
        <f t="shared" si="1166"/>
        <v>0</v>
      </c>
      <c r="F10178" s="29">
        <v>0</v>
      </c>
      <c r="G10178" s="30">
        <f t="shared" si="1167"/>
        <v>0</v>
      </c>
      <c r="H10178" s="63">
        <f t="shared" si="1168"/>
        <v>61049.999999999993</v>
      </c>
      <c r="I10178" s="63"/>
      <c r="J10178" s="59">
        <f t="shared" si="1169"/>
        <v>0</v>
      </c>
    </row>
    <row r="10179" spans="1:10">
      <c r="A10179" s="144">
        <v>15</v>
      </c>
      <c r="B10179" s="145" t="s">
        <v>38</v>
      </c>
      <c r="C10179" s="37"/>
      <c r="D10179" s="149">
        <v>76626</v>
      </c>
      <c r="E10179" s="28">
        <f t="shared" si="1166"/>
        <v>0</v>
      </c>
      <c r="F10179" s="124">
        <v>0</v>
      </c>
      <c r="G10179" s="30">
        <f t="shared" si="1167"/>
        <v>0</v>
      </c>
      <c r="H10179" s="63">
        <f t="shared" si="1168"/>
        <v>70950</v>
      </c>
      <c r="I10179" s="63"/>
      <c r="J10179" s="59">
        <f t="shared" si="1169"/>
        <v>0</v>
      </c>
    </row>
    <row r="10180" spans="1:10">
      <c r="A10180" s="144">
        <v>16</v>
      </c>
      <c r="B10180" s="145" t="s">
        <v>39</v>
      </c>
      <c r="C10180" s="37"/>
      <c r="D10180" s="149">
        <v>80190</v>
      </c>
      <c r="E10180" s="28">
        <f t="shared" si="1166"/>
        <v>0</v>
      </c>
      <c r="F10180" s="29">
        <v>0</v>
      </c>
      <c r="G10180" s="30">
        <f t="shared" si="1167"/>
        <v>0</v>
      </c>
      <c r="H10180" s="63">
        <f t="shared" si="1168"/>
        <v>74250</v>
      </c>
      <c r="I10180" s="63"/>
      <c r="J10180" s="59">
        <f t="shared" si="1169"/>
        <v>0</v>
      </c>
    </row>
    <row r="10181" spans="1:10">
      <c r="A10181" s="144">
        <v>17</v>
      </c>
      <c r="B10181" s="145" t="s">
        <v>40</v>
      </c>
      <c r="C10181" s="37"/>
      <c r="D10181" s="149">
        <v>113832</v>
      </c>
      <c r="E10181" s="28">
        <f t="shared" si="1166"/>
        <v>0</v>
      </c>
      <c r="F10181" s="29">
        <v>0</v>
      </c>
      <c r="G10181" s="30">
        <f t="shared" si="1167"/>
        <v>0</v>
      </c>
      <c r="H10181" s="63">
        <f t="shared" si="1168"/>
        <v>105400</v>
      </c>
      <c r="I10181" s="63"/>
      <c r="J10181" s="59">
        <f t="shared" si="1169"/>
        <v>0</v>
      </c>
    </row>
    <row r="10182" spans="1:10" ht="17.25">
      <c r="A10182" s="144">
        <v>18</v>
      </c>
      <c r="B10182" s="145" t="s">
        <v>41</v>
      </c>
      <c r="C10182" s="37"/>
      <c r="D10182" s="150">
        <v>98010</v>
      </c>
      <c r="E10182" s="28">
        <f t="shared" si="1166"/>
        <v>0</v>
      </c>
      <c r="F10182" s="29">
        <v>0</v>
      </c>
      <c r="G10182" s="30">
        <f t="shared" si="1167"/>
        <v>0</v>
      </c>
      <c r="H10182" s="63">
        <f t="shared" si="1168"/>
        <v>90750</v>
      </c>
      <c r="I10182" s="45"/>
      <c r="J10182" s="64"/>
    </row>
    <row r="10183" spans="1:10" ht="31.5">
      <c r="A10183" s="40"/>
      <c r="B10183" s="41" t="s">
        <v>42</v>
      </c>
      <c r="C10183" s="42">
        <f>SUM(C10165:C10182)</f>
        <v>10</v>
      </c>
      <c r="D10183" s="42"/>
      <c r="E10183" s="43">
        <f>SUM(E10165:E10182)</f>
        <v>793050</v>
      </c>
      <c r="F10183" s="43"/>
      <c r="G10183" s="44">
        <f>SUM(G10165:G10182)</f>
        <v>793050</v>
      </c>
      <c r="H10183" s="5"/>
      <c r="I10183" s="5"/>
      <c r="J10183" s="75">
        <f>J10182*0.08</f>
        <v>0</v>
      </c>
    </row>
    <row r="10184" spans="1:10" ht="31.5">
      <c r="A10184" s="46"/>
      <c r="B10184" s="47"/>
      <c r="C10184" s="48"/>
      <c r="D10184" s="48"/>
      <c r="E10184" s="49"/>
      <c r="F10184" s="49"/>
      <c r="G10184" s="151"/>
      <c r="H10184" s="6"/>
      <c r="I10184" s="6"/>
      <c r="J10184" s="76">
        <f>SUM(J10182:J10183)</f>
        <v>0</v>
      </c>
    </row>
    <row r="10185" spans="1:10" ht="18">
      <c r="A10185" s="283" t="s">
        <v>43</v>
      </c>
      <c r="B10185" s="283"/>
      <c r="C10185" s="284" t="s">
        <v>44</v>
      </c>
      <c r="D10185" s="284"/>
      <c r="E10185" s="54"/>
      <c r="F10185" s="54"/>
      <c r="G10185" s="55" t="s">
        <v>45</v>
      </c>
      <c r="H10185" s="141"/>
      <c r="I10185" s="141"/>
      <c r="J10185" s="141"/>
    </row>
  </sheetData>
  <mergeCells count="3220">
    <mergeCell ref="A10155:G10155"/>
    <mergeCell ref="A10156:G10156"/>
    <mergeCell ref="A10157:G10157"/>
    <mergeCell ref="A10158:G10158"/>
    <mergeCell ref="A10159:G10159"/>
    <mergeCell ref="C10160:G10160"/>
    <mergeCell ref="D10161:G10161"/>
    <mergeCell ref="B10162:D10162"/>
    <mergeCell ref="B10163:E10163"/>
    <mergeCell ref="A10185:B10185"/>
    <mergeCell ref="C10185:D10185"/>
    <mergeCell ref="A9531:G9531"/>
    <mergeCell ref="A9532:G9532"/>
    <mergeCell ref="A9533:G9533"/>
    <mergeCell ref="C9534:G9534"/>
    <mergeCell ref="D9535:G9535"/>
    <mergeCell ref="B9536:D9536"/>
    <mergeCell ref="B9537:E9537"/>
    <mergeCell ref="A9559:B9559"/>
    <mergeCell ref="C9559:D9559"/>
    <mergeCell ref="A9563:G9563"/>
    <mergeCell ref="A9564:G9564"/>
    <mergeCell ref="A9565:G9565"/>
    <mergeCell ref="A9566:G9566"/>
    <mergeCell ref="A9567:G9567"/>
    <mergeCell ref="C9568:G9568"/>
    <mergeCell ref="D9569:G9569"/>
    <mergeCell ref="B9570:D9570"/>
    <mergeCell ref="B9571:E9571"/>
    <mergeCell ref="A9593:B9593"/>
    <mergeCell ref="C9593:D9593"/>
    <mergeCell ref="A9598:G9598"/>
    <mergeCell ref="B9468:D9468"/>
    <mergeCell ref="B9469:E9469"/>
    <mergeCell ref="A9491:B9491"/>
    <mergeCell ref="C9491:D9491"/>
    <mergeCell ref="A9494:G9494"/>
    <mergeCell ref="A9495:G9495"/>
    <mergeCell ref="A9496:G9496"/>
    <mergeCell ref="A9497:G9497"/>
    <mergeCell ref="A9498:G9498"/>
    <mergeCell ref="C9499:G9499"/>
    <mergeCell ref="D9500:G9500"/>
    <mergeCell ref="B9501:D9501"/>
    <mergeCell ref="B9502:E9502"/>
    <mergeCell ref="A9524:B9524"/>
    <mergeCell ref="C9524:D9524"/>
    <mergeCell ref="A9529:G9529"/>
    <mergeCell ref="A9530:G9530"/>
    <mergeCell ref="A9429:G9429"/>
    <mergeCell ref="A9430:G9430"/>
    <mergeCell ref="A9431:G9431"/>
    <mergeCell ref="A9432:G9432"/>
    <mergeCell ref="C9433:G9433"/>
    <mergeCell ref="D9434:G9434"/>
    <mergeCell ref="B9435:D9435"/>
    <mergeCell ref="B9436:E9436"/>
    <mergeCell ref="A9458:B9458"/>
    <mergeCell ref="C9458:D9458"/>
    <mergeCell ref="A9461:G9461"/>
    <mergeCell ref="A9462:G9462"/>
    <mergeCell ref="A9463:G9463"/>
    <mergeCell ref="A9464:G9464"/>
    <mergeCell ref="A9465:G9465"/>
    <mergeCell ref="C9466:G9466"/>
    <mergeCell ref="D9467:G9467"/>
    <mergeCell ref="D9368:G9368"/>
    <mergeCell ref="B9369:D9369"/>
    <mergeCell ref="B9370:E9370"/>
    <mergeCell ref="A9392:B9392"/>
    <mergeCell ref="C9392:D9392"/>
    <mergeCell ref="A9395:G9395"/>
    <mergeCell ref="A9396:G9396"/>
    <mergeCell ref="A9397:G9397"/>
    <mergeCell ref="A9398:G9398"/>
    <mergeCell ref="A9399:G9399"/>
    <mergeCell ref="C9400:G9400"/>
    <mergeCell ref="D9401:G9401"/>
    <mergeCell ref="B9402:D9402"/>
    <mergeCell ref="B9403:E9403"/>
    <mergeCell ref="A9425:B9425"/>
    <mergeCell ref="C9425:D9425"/>
    <mergeCell ref="A9428:G9428"/>
    <mergeCell ref="A9329:G9329"/>
    <mergeCell ref="A9330:G9330"/>
    <mergeCell ref="A9331:G9331"/>
    <mergeCell ref="A9332:G9332"/>
    <mergeCell ref="A9333:G9333"/>
    <mergeCell ref="C9334:G9334"/>
    <mergeCell ref="D9335:G9335"/>
    <mergeCell ref="B9336:D9336"/>
    <mergeCell ref="B9337:E9337"/>
    <mergeCell ref="A9359:B9359"/>
    <mergeCell ref="C9359:D9359"/>
    <mergeCell ref="A9362:G9362"/>
    <mergeCell ref="A9363:G9363"/>
    <mergeCell ref="A9364:G9364"/>
    <mergeCell ref="A9365:G9365"/>
    <mergeCell ref="A9366:G9366"/>
    <mergeCell ref="C9367:G9367"/>
    <mergeCell ref="A9267:G9267"/>
    <mergeCell ref="C9268:G9268"/>
    <mergeCell ref="D9269:G9269"/>
    <mergeCell ref="B9270:D9270"/>
    <mergeCell ref="B9271:E9271"/>
    <mergeCell ref="A9293:B9293"/>
    <mergeCell ref="C9293:D9293"/>
    <mergeCell ref="A9296:G9296"/>
    <mergeCell ref="A9297:G9297"/>
    <mergeCell ref="A9298:G9298"/>
    <mergeCell ref="A9299:G9299"/>
    <mergeCell ref="A9300:G9300"/>
    <mergeCell ref="C9301:G9301"/>
    <mergeCell ref="D9302:G9302"/>
    <mergeCell ref="B9303:D9303"/>
    <mergeCell ref="B9304:E9304"/>
    <mergeCell ref="A9326:B9326"/>
    <mergeCell ref="C9326:D9326"/>
    <mergeCell ref="A9227:B9227"/>
    <mergeCell ref="C9227:D9227"/>
    <mergeCell ref="A9230:G9230"/>
    <mergeCell ref="A9231:G9231"/>
    <mergeCell ref="A9232:G9232"/>
    <mergeCell ref="A9233:G9233"/>
    <mergeCell ref="A9234:G9234"/>
    <mergeCell ref="C9235:G9235"/>
    <mergeCell ref="D9236:G9236"/>
    <mergeCell ref="B9237:D9237"/>
    <mergeCell ref="B9238:E9238"/>
    <mergeCell ref="A9260:B9260"/>
    <mergeCell ref="C9260:D9260"/>
    <mergeCell ref="A9263:G9263"/>
    <mergeCell ref="A9264:G9264"/>
    <mergeCell ref="A9265:G9265"/>
    <mergeCell ref="A9266:G9266"/>
    <mergeCell ref="A9167:G9167"/>
    <mergeCell ref="A9168:G9168"/>
    <mergeCell ref="C9169:G9169"/>
    <mergeCell ref="D9170:G9170"/>
    <mergeCell ref="B9171:D9171"/>
    <mergeCell ref="B9172:E9172"/>
    <mergeCell ref="A9194:B9194"/>
    <mergeCell ref="C9194:D9194"/>
    <mergeCell ref="A9197:G9197"/>
    <mergeCell ref="A9198:G9198"/>
    <mergeCell ref="A9199:G9199"/>
    <mergeCell ref="A9200:G9200"/>
    <mergeCell ref="A9201:G9201"/>
    <mergeCell ref="C9202:G9202"/>
    <mergeCell ref="D9203:G9203"/>
    <mergeCell ref="B9204:D9204"/>
    <mergeCell ref="B9205:E9205"/>
    <mergeCell ref="B9106:E9106"/>
    <mergeCell ref="A9128:B9128"/>
    <mergeCell ref="C9128:D9128"/>
    <mergeCell ref="A9131:G9131"/>
    <mergeCell ref="A9132:G9132"/>
    <mergeCell ref="A9133:G9133"/>
    <mergeCell ref="A9134:G9134"/>
    <mergeCell ref="A9135:G9135"/>
    <mergeCell ref="C9136:G9136"/>
    <mergeCell ref="D9137:G9137"/>
    <mergeCell ref="B9138:D9138"/>
    <mergeCell ref="B9139:E9139"/>
    <mergeCell ref="A9161:B9161"/>
    <mergeCell ref="C9161:D9161"/>
    <mergeCell ref="A9164:G9164"/>
    <mergeCell ref="A9165:G9165"/>
    <mergeCell ref="A9166:G9166"/>
    <mergeCell ref="A9067:G9067"/>
    <mergeCell ref="A9068:G9068"/>
    <mergeCell ref="A9069:G9069"/>
    <mergeCell ref="C9070:G9070"/>
    <mergeCell ref="D9071:G9071"/>
    <mergeCell ref="B9072:D9072"/>
    <mergeCell ref="B9073:E9073"/>
    <mergeCell ref="A9095:B9095"/>
    <mergeCell ref="C9095:D9095"/>
    <mergeCell ref="A9098:G9098"/>
    <mergeCell ref="A9099:G9099"/>
    <mergeCell ref="A9100:G9100"/>
    <mergeCell ref="A9101:G9101"/>
    <mergeCell ref="A9102:G9102"/>
    <mergeCell ref="C9103:G9103"/>
    <mergeCell ref="D9104:G9104"/>
    <mergeCell ref="B9105:D9105"/>
    <mergeCell ref="B9006:D9006"/>
    <mergeCell ref="B9007:E9007"/>
    <mergeCell ref="A9029:B9029"/>
    <mergeCell ref="C9029:D9029"/>
    <mergeCell ref="A9032:G9032"/>
    <mergeCell ref="A9033:G9033"/>
    <mergeCell ref="A9034:G9034"/>
    <mergeCell ref="A9035:G9035"/>
    <mergeCell ref="A9036:G9036"/>
    <mergeCell ref="C9037:G9037"/>
    <mergeCell ref="D9038:G9038"/>
    <mergeCell ref="B9039:D9039"/>
    <mergeCell ref="B9040:E9040"/>
    <mergeCell ref="A9062:B9062"/>
    <mergeCell ref="C9062:D9062"/>
    <mergeCell ref="A9065:G9065"/>
    <mergeCell ref="A9066:G9066"/>
    <mergeCell ref="A8967:G8967"/>
    <mergeCell ref="A8968:G8968"/>
    <mergeCell ref="A8969:G8969"/>
    <mergeCell ref="A8970:G8970"/>
    <mergeCell ref="C8971:G8971"/>
    <mergeCell ref="D8972:G8972"/>
    <mergeCell ref="B8973:D8973"/>
    <mergeCell ref="B8974:E8974"/>
    <mergeCell ref="A8996:B8996"/>
    <mergeCell ref="C8996:D8996"/>
    <mergeCell ref="A8999:G8999"/>
    <mergeCell ref="A9000:G9000"/>
    <mergeCell ref="A9001:G9001"/>
    <mergeCell ref="A9002:G9002"/>
    <mergeCell ref="A9003:G9003"/>
    <mergeCell ref="C9004:G9004"/>
    <mergeCell ref="D9005:G9005"/>
    <mergeCell ref="D8906:G8906"/>
    <mergeCell ref="B8907:D8907"/>
    <mergeCell ref="B8908:E8908"/>
    <mergeCell ref="A8930:B8930"/>
    <mergeCell ref="C8930:D8930"/>
    <mergeCell ref="A8933:G8933"/>
    <mergeCell ref="A8934:G8934"/>
    <mergeCell ref="A8935:G8935"/>
    <mergeCell ref="A8936:G8936"/>
    <mergeCell ref="A8937:G8937"/>
    <mergeCell ref="C8938:G8938"/>
    <mergeCell ref="D8939:G8939"/>
    <mergeCell ref="B8940:D8940"/>
    <mergeCell ref="B8941:E8941"/>
    <mergeCell ref="A8963:B8963"/>
    <mergeCell ref="C8963:D8963"/>
    <mergeCell ref="A8966:G8966"/>
    <mergeCell ref="A8867:G8867"/>
    <mergeCell ref="A8868:G8868"/>
    <mergeCell ref="A8869:G8869"/>
    <mergeCell ref="A8870:G8870"/>
    <mergeCell ref="A8871:G8871"/>
    <mergeCell ref="C8872:G8872"/>
    <mergeCell ref="D8873:G8873"/>
    <mergeCell ref="B8874:D8874"/>
    <mergeCell ref="B8875:E8875"/>
    <mergeCell ref="A8897:B8897"/>
    <mergeCell ref="C8897:D8897"/>
    <mergeCell ref="A8900:G8900"/>
    <mergeCell ref="A8901:G8901"/>
    <mergeCell ref="A8902:G8902"/>
    <mergeCell ref="A8903:G8903"/>
    <mergeCell ref="A8904:G8904"/>
    <mergeCell ref="C8905:G8905"/>
    <mergeCell ref="A8805:G8805"/>
    <mergeCell ref="C8806:G8806"/>
    <mergeCell ref="D8807:G8807"/>
    <mergeCell ref="B8808:D8808"/>
    <mergeCell ref="B8809:E8809"/>
    <mergeCell ref="A8831:B8831"/>
    <mergeCell ref="C8831:D8831"/>
    <mergeCell ref="A8834:G8834"/>
    <mergeCell ref="A8835:G8835"/>
    <mergeCell ref="A8836:G8836"/>
    <mergeCell ref="A8837:G8837"/>
    <mergeCell ref="A8838:G8838"/>
    <mergeCell ref="C8839:G8839"/>
    <mergeCell ref="D8840:G8840"/>
    <mergeCell ref="B8841:D8841"/>
    <mergeCell ref="B8842:E8842"/>
    <mergeCell ref="A8864:B8864"/>
    <mergeCell ref="C8864:D8864"/>
    <mergeCell ref="A8764:B8764"/>
    <mergeCell ref="C8764:D8764"/>
    <mergeCell ref="A8767:G8767"/>
    <mergeCell ref="A8768:G8768"/>
    <mergeCell ref="A8769:G8769"/>
    <mergeCell ref="A8770:G8770"/>
    <mergeCell ref="A8771:G8771"/>
    <mergeCell ref="C8772:G8772"/>
    <mergeCell ref="D8773:G8773"/>
    <mergeCell ref="B8774:D8774"/>
    <mergeCell ref="B8775:E8775"/>
    <mergeCell ref="A8797:B8797"/>
    <mergeCell ref="C8797:D8797"/>
    <mergeCell ref="A8801:G8801"/>
    <mergeCell ref="A8802:G8802"/>
    <mergeCell ref="A8803:G8803"/>
    <mergeCell ref="A8804:G8804"/>
    <mergeCell ref="A8704:G8704"/>
    <mergeCell ref="A8705:G8705"/>
    <mergeCell ref="C8706:G8706"/>
    <mergeCell ref="D8707:G8707"/>
    <mergeCell ref="B8708:D8708"/>
    <mergeCell ref="B8709:E8709"/>
    <mergeCell ref="A8731:B8731"/>
    <mergeCell ref="C8731:D8731"/>
    <mergeCell ref="A8734:G8734"/>
    <mergeCell ref="A8735:G8735"/>
    <mergeCell ref="A8736:G8736"/>
    <mergeCell ref="A8737:G8737"/>
    <mergeCell ref="A8738:G8738"/>
    <mergeCell ref="C8739:G8739"/>
    <mergeCell ref="D8740:G8740"/>
    <mergeCell ref="B8741:D8741"/>
    <mergeCell ref="B8742:E8742"/>
    <mergeCell ref="B8643:E8643"/>
    <mergeCell ref="A8665:B8665"/>
    <mergeCell ref="C8665:D8665"/>
    <mergeCell ref="A8668:G8668"/>
    <mergeCell ref="A8669:G8669"/>
    <mergeCell ref="A8670:G8670"/>
    <mergeCell ref="A8671:G8671"/>
    <mergeCell ref="A8672:G8672"/>
    <mergeCell ref="C8673:G8673"/>
    <mergeCell ref="D8674:G8674"/>
    <mergeCell ref="B8675:D8675"/>
    <mergeCell ref="B8676:E8676"/>
    <mergeCell ref="A8698:B8698"/>
    <mergeCell ref="C8698:D8698"/>
    <mergeCell ref="A8701:G8701"/>
    <mergeCell ref="A8702:G8702"/>
    <mergeCell ref="A8703:G8703"/>
    <mergeCell ref="A8604:G8604"/>
    <mergeCell ref="A8605:G8605"/>
    <mergeCell ref="A8606:G8606"/>
    <mergeCell ref="C8607:G8607"/>
    <mergeCell ref="D8608:G8608"/>
    <mergeCell ref="B8609:D8609"/>
    <mergeCell ref="B8610:E8610"/>
    <mergeCell ref="A8632:B8632"/>
    <mergeCell ref="C8632:D8632"/>
    <mergeCell ref="A8635:G8635"/>
    <mergeCell ref="A8636:G8636"/>
    <mergeCell ref="A8637:G8637"/>
    <mergeCell ref="A8638:G8638"/>
    <mergeCell ref="A8639:G8639"/>
    <mergeCell ref="C8640:G8640"/>
    <mergeCell ref="D8641:G8641"/>
    <mergeCell ref="B8642:D8642"/>
    <mergeCell ref="B8543:D8543"/>
    <mergeCell ref="B8544:E8544"/>
    <mergeCell ref="A8566:B8566"/>
    <mergeCell ref="C8566:D8566"/>
    <mergeCell ref="A8569:G8569"/>
    <mergeCell ref="A8570:G8570"/>
    <mergeCell ref="A8571:G8571"/>
    <mergeCell ref="A8572:G8572"/>
    <mergeCell ref="A8573:G8573"/>
    <mergeCell ref="C8574:G8574"/>
    <mergeCell ref="D8575:G8575"/>
    <mergeCell ref="B8576:D8576"/>
    <mergeCell ref="B8577:E8577"/>
    <mergeCell ref="A8599:B8599"/>
    <mergeCell ref="C8599:D8599"/>
    <mergeCell ref="A8602:G8602"/>
    <mergeCell ref="A8603:G8603"/>
    <mergeCell ref="A8504:G8504"/>
    <mergeCell ref="A8505:G8505"/>
    <mergeCell ref="A8506:G8506"/>
    <mergeCell ref="A8507:G8507"/>
    <mergeCell ref="C8508:G8508"/>
    <mergeCell ref="D8509:G8509"/>
    <mergeCell ref="B8510:D8510"/>
    <mergeCell ref="B8511:E8511"/>
    <mergeCell ref="A8533:B8533"/>
    <mergeCell ref="C8533:D8533"/>
    <mergeCell ref="A8536:G8536"/>
    <mergeCell ref="A8537:G8537"/>
    <mergeCell ref="A8538:G8538"/>
    <mergeCell ref="A8539:G8539"/>
    <mergeCell ref="A8540:G8540"/>
    <mergeCell ref="C8541:G8541"/>
    <mergeCell ref="D8542:G8542"/>
    <mergeCell ref="D8443:G8443"/>
    <mergeCell ref="B8444:D8444"/>
    <mergeCell ref="B8445:E8445"/>
    <mergeCell ref="A8467:B8467"/>
    <mergeCell ref="C8467:D8467"/>
    <mergeCell ref="A8470:G8470"/>
    <mergeCell ref="A8471:G8471"/>
    <mergeCell ref="A8472:G8472"/>
    <mergeCell ref="A8473:G8473"/>
    <mergeCell ref="A8474:G8474"/>
    <mergeCell ref="C8475:G8475"/>
    <mergeCell ref="D8476:G8476"/>
    <mergeCell ref="B8477:D8477"/>
    <mergeCell ref="B8478:E8478"/>
    <mergeCell ref="A8500:B8500"/>
    <mergeCell ref="C8500:D8500"/>
    <mergeCell ref="A8503:G8503"/>
    <mergeCell ref="A8404:G8404"/>
    <mergeCell ref="A8405:G8405"/>
    <mergeCell ref="A8406:G8406"/>
    <mergeCell ref="A8407:G8407"/>
    <mergeCell ref="A8408:G8408"/>
    <mergeCell ref="C8409:G8409"/>
    <mergeCell ref="D8410:G8410"/>
    <mergeCell ref="B8411:D8411"/>
    <mergeCell ref="B8412:E8412"/>
    <mergeCell ref="A8434:B8434"/>
    <mergeCell ref="C8434:D8434"/>
    <mergeCell ref="A8437:G8437"/>
    <mergeCell ref="A8438:G8438"/>
    <mergeCell ref="A8439:G8439"/>
    <mergeCell ref="A8440:G8440"/>
    <mergeCell ref="A8441:G8441"/>
    <mergeCell ref="C8442:G8442"/>
    <mergeCell ref="A8342:G8342"/>
    <mergeCell ref="C8343:G8343"/>
    <mergeCell ref="D8344:G8344"/>
    <mergeCell ref="B8345:D8345"/>
    <mergeCell ref="B8346:E8346"/>
    <mergeCell ref="A8368:B8368"/>
    <mergeCell ref="C8368:D8368"/>
    <mergeCell ref="A8371:G8371"/>
    <mergeCell ref="A8372:G8372"/>
    <mergeCell ref="A8373:G8373"/>
    <mergeCell ref="A8374:G8374"/>
    <mergeCell ref="A8375:G8375"/>
    <mergeCell ref="C8376:G8376"/>
    <mergeCell ref="D8377:G8377"/>
    <mergeCell ref="B8378:D8378"/>
    <mergeCell ref="B8379:E8379"/>
    <mergeCell ref="A8401:B8401"/>
    <mergeCell ref="C8401:D8401"/>
    <mergeCell ref="A8302:B8302"/>
    <mergeCell ref="C8302:D8302"/>
    <mergeCell ref="A8305:G8305"/>
    <mergeCell ref="A8306:G8306"/>
    <mergeCell ref="A8307:G8307"/>
    <mergeCell ref="A8308:G8308"/>
    <mergeCell ref="A8309:G8309"/>
    <mergeCell ref="C8310:G8310"/>
    <mergeCell ref="D8311:G8311"/>
    <mergeCell ref="B8312:D8312"/>
    <mergeCell ref="B8313:E8313"/>
    <mergeCell ref="A8335:B8335"/>
    <mergeCell ref="C8335:D8335"/>
    <mergeCell ref="A8338:G8338"/>
    <mergeCell ref="A8339:G8339"/>
    <mergeCell ref="A8340:G8340"/>
    <mergeCell ref="A8341:G8341"/>
    <mergeCell ref="A8239:G8239"/>
    <mergeCell ref="A8240:G8240"/>
    <mergeCell ref="C8241:G8241"/>
    <mergeCell ref="D8242:G8242"/>
    <mergeCell ref="B8243:D8243"/>
    <mergeCell ref="B8244:E8244"/>
    <mergeCell ref="A8266:B8266"/>
    <mergeCell ref="C8266:D8266"/>
    <mergeCell ref="A8272:G8272"/>
    <mergeCell ref="A8273:G8273"/>
    <mergeCell ref="A8274:G8274"/>
    <mergeCell ref="A8275:G8275"/>
    <mergeCell ref="A8276:G8276"/>
    <mergeCell ref="C8277:G8277"/>
    <mergeCell ref="D8278:G8278"/>
    <mergeCell ref="B8279:D8279"/>
    <mergeCell ref="B8280:E8280"/>
    <mergeCell ref="B8171:E8171"/>
    <mergeCell ref="A8193:B8193"/>
    <mergeCell ref="C8193:D8193"/>
    <mergeCell ref="A8200:G8200"/>
    <mergeCell ref="A8201:G8201"/>
    <mergeCell ref="A8202:G8202"/>
    <mergeCell ref="A8203:G8203"/>
    <mergeCell ref="A8204:G8204"/>
    <mergeCell ref="C8205:G8205"/>
    <mergeCell ref="D8206:G8206"/>
    <mergeCell ref="B8207:D8207"/>
    <mergeCell ref="B8208:E8208"/>
    <mergeCell ref="A8230:B8230"/>
    <mergeCell ref="C8230:D8230"/>
    <mergeCell ref="A8236:G8236"/>
    <mergeCell ref="A8237:G8237"/>
    <mergeCell ref="A8238:G8238"/>
    <mergeCell ref="A8129:G8129"/>
    <mergeCell ref="A8130:G8130"/>
    <mergeCell ref="A8131:G8131"/>
    <mergeCell ref="C8132:G8132"/>
    <mergeCell ref="D8133:G8133"/>
    <mergeCell ref="B8134:D8134"/>
    <mergeCell ref="B8135:E8135"/>
    <mergeCell ref="A8157:B8157"/>
    <mergeCell ref="C8157:D8157"/>
    <mergeCell ref="A8163:G8163"/>
    <mergeCell ref="A8164:G8164"/>
    <mergeCell ref="A8165:G8165"/>
    <mergeCell ref="A8166:G8166"/>
    <mergeCell ref="A8167:G8167"/>
    <mergeCell ref="C8168:G8168"/>
    <mergeCell ref="D8169:G8169"/>
    <mergeCell ref="B8170:D8170"/>
    <mergeCell ref="B8062:D8062"/>
    <mergeCell ref="B8063:E8063"/>
    <mergeCell ref="A8085:B8085"/>
    <mergeCell ref="C8085:D8085"/>
    <mergeCell ref="A8091:G8091"/>
    <mergeCell ref="A8092:G8092"/>
    <mergeCell ref="A8093:G8093"/>
    <mergeCell ref="A8094:G8094"/>
    <mergeCell ref="A8095:G8095"/>
    <mergeCell ref="C8096:G8096"/>
    <mergeCell ref="D8097:G8097"/>
    <mergeCell ref="B8098:D8098"/>
    <mergeCell ref="B8099:E8099"/>
    <mergeCell ref="A8121:B8121"/>
    <mergeCell ref="C8121:D8121"/>
    <mergeCell ref="A8127:G8127"/>
    <mergeCell ref="A8128:G8128"/>
    <mergeCell ref="A8020:G8020"/>
    <mergeCell ref="A8021:G8021"/>
    <mergeCell ref="A8022:G8022"/>
    <mergeCell ref="A8023:G8023"/>
    <mergeCell ref="C8024:G8024"/>
    <mergeCell ref="D8025:G8025"/>
    <mergeCell ref="B8026:D8026"/>
    <mergeCell ref="B8027:E8027"/>
    <mergeCell ref="A8049:B8049"/>
    <mergeCell ref="C8049:D8049"/>
    <mergeCell ref="A8055:G8055"/>
    <mergeCell ref="A8056:G8056"/>
    <mergeCell ref="A8057:G8057"/>
    <mergeCell ref="A8058:G8058"/>
    <mergeCell ref="A8059:G8059"/>
    <mergeCell ref="C8060:G8060"/>
    <mergeCell ref="D8061:G8061"/>
    <mergeCell ref="D7954:G7954"/>
    <mergeCell ref="B7955:D7955"/>
    <mergeCell ref="B7956:E7956"/>
    <mergeCell ref="A7978:B7978"/>
    <mergeCell ref="C7978:D7978"/>
    <mergeCell ref="A7983:G7983"/>
    <mergeCell ref="A7984:G7984"/>
    <mergeCell ref="A7985:G7985"/>
    <mergeCell ref="A7986:G7986"/>
    <mergeCell ref="A7987:G7987"/>
    <mergeCell ref="C7988:G7988"/>
    <mergeCell ref="D7989:G7989"/>
    <mergeCell ref="B7990:D7990"/>
    <mergeCell ref="B7991:E7991"/>
    <mergeCell ref="A8013:B8013"/>
    <mergeCell ref="C8013:D8013"/>
    <mergeCell ref="A8019:G8019"/>
    <mergeCell ref="A7911:G7911"/>
    <mergeCell ref="A7912:G7912"/>
    <mergeCell ref="A7913:G7913"/>
    <mergeCell ref="A7914:G7914"/>
    <mergeCell ref="A7915:G7915"/>
    <mergeCell ref="C7916:G7916"/>
    <mergeCell ref="D7917:G7917"/>
    <mergeCell ref="B7918:D7918"/>
    <mergeCell ref="B7919:E7919"/>
    <mergeCell ref="A7941:B7941"/>
    <mergeCell ref="C7941:D7941"/>
    <mergeCell ref="A7948:G7948"/>
    <mergeCell ref="A7949:G7949"/>
    <mergeCell ref="A7950:G7950"/>
    <mergeCell ref="A7951:G7951"/>
    <mergeCell ref="A7952:G7952"/>
    <mergeCell ref="C7953:G7953"/>
    <mergeCell ref="A7843:G7843"/>
    <mergeCell ref="C7844:G7844"/>
    <mergeCell ref="D7845:G7845"/>
    <mergeCell ref="B7846:D7846"/>
    <mergeCell ref="B7847:E7847"/>
    <mergeCell ref="A7869:B7869"/>
    <mergeCell ref="C7869:D7869"/>
    <mergeCell ref="A7875:G7875"/>
    <mergeCell ref="A7876:G7876"/>
    <mergeCell ref="A7877:G7877"/>
    <mergeCell ref="A7878:G7878"/>
    <mergeCell ref="A7879:G7879"/>
    <mergeCell ref="C7880:G7880"/>
    <mergeCell ref="D7881:G7881"/>
    <mergeCell ref="B7882:D7882"/>
    <mergeCell ref="B7883:E7883"/>
    <mergeCell ref="A7905:B7905"/>
    <mergeCell ref="C7905:D7905"/>
    <mergeCell ref="A7797:B7797"/>
    <mergeCell ref="C7797:D7797"/>
    <mergeCell ref="A7803:G7803"/>
    <mergeCell ref="A7804:G7804"/>
    <mergeCell ref="A7805:G7805"/>
    <mergeCell ref="A7806:G7806"/>
    <mergeCell ref="A7807:G7807"/>
    <mergeCell ref="C7808:G7808"/>
    <mergeCell ref="D7809:G7809"/>
    <mergeCell ref="B7810:D7810"/>
    <mergeCell ref="B7811:E7811"/>
    <mergeCell ref="A7833:B7833"/>
    <mergeCell ref="C7833:D7833"/>
    <mergeCell ref="A7839:G7839"/>
    <mergeCell ref="A7840:G7840"/>
    <mergeCell ref="A7841:G7841"/>
    <mergeCell ref="A7842:G7842"/>
    <mergeCell ref="A7734:G7734"/>
    <mergeCell ref="A7735:G7735"/>
    <mergeCell ref="C7736:G7736"/>
    <mergeCell ref="D7737:G7737"/>
    <mergeCell ref="B7738:D7738"/>
    <mergeCell ref="B7739:E7739"/>
    <mergeCell ref="A7761:B7761"/>
    <mergeCell ref="C7761:D7761"/>
    <mergeCell ref="A7767:G7767"/>
    <mergeCell ref="A7768:G7768"/>
    <mergeCell ref="A7769:G7769"/>
    <mergeCell ref="A7770:G7770"/>
    <mergeCell ref="A7771:G7771"/>
    <mergeCell ref="C7772:G7772"/>
    <mergeCell ref="D7773:G7773"/>
    <mergeCell ref="B7774:D7774"/>
    <mergeCell ref="B7775:E7775"/>
    <mergeCell ref="B7666:E7666"/>
    <mergeCell ref="A7688:B7688"/>
    <mergeCell ref="C7688:D7688"/>
    <mergeCell ref="A7695:G7695"/>
    <mergeCell ref="A7696:G7696"/>
    <mergeCell ref="A7697:G7697"/>
    <mergeCell ref="A7698:G7698"/>
    <mergeCell ref="A7699:G7699"/>
    <mergeCell ref="C7700:G7700"/>
    <mergeCell ref="D7701:G7701"/>
    <mergeCell ref="B7702:D7702"/>
    <mergeCell ref="B7703:E7703"/>
    <mergeCell ref="A7725:B7725"/>
    <mergeCell ref="C7725:D7725"/>
    <mergeCell ref="A7731:G7731"/>
    <mergeCell ref="A7732:G7732"/>
    <mergeCell ref="A7733:G7733"/>
    <mergeCell ref="A7624:G7624"/>
    <mergeCell ref="A7625:G7625"/>
    <mergeCell ref="A7626:G7626"/>
    <mergeCell ref="C7627:G7627"/>
    <mergeCell ref="D7628:G7628"/>
    <mergeCell ref="B7629:D7629"/>
    <mergeCell ref="B7630:E7630"/>
    <mergeCell ref="A7652:B7652"/>
    <mergeCell ref="C7652:D7652"/>
    <mergeCell ref="A7658:G7658"/>
    <mergeCell ref="A7659:G7659"/>
    <mergeCell ref="A7660:G7660"/>
    <mergeCell ref="A7661:G7661"/>
    <mergeCell ref="A7662:G7662"/>
    <mergeCell ref="C7663:G7663"/>
    <mergeCell ref="D7664:G7664"/>
    <mergeCell ref="B7665:D7665"/>
    <mergeCell ref="B7559:D7559"/>
    <mergeCell ref="B7560:E7560"/>
    <mergeCell ref="A7582:B7582"/>
    <mergeCell ref="C7582:D7582"/>
    <mergeCell ref="A7586:G7586"/>
    <mergeCell ref="A7587:G7587"/>
    <mergeCell ref="A7588:G7588"/>
    <mergeCell ref="A7589:G7589"/>
    <mergeCell ref="A7590:G7590"/>
    <mergeCell ref="C7591:G7591"/>
    <mergeCell ref="D7592:G7592"/>
    <mergeCell ref="B7593:D7593"/>
    <mergeCell ref="B7594:E7594"/>
    <mergeCell ref="A7616:B7616"/>
    <mergeCell ref="C7616:D7616"/>
    <mergeCell ref="A7622:G7622"/>
    <mergeCell ref="A7623:G7623"/>
    <mergeCell ref="A7518:G7518"/>
    <mergeCell ref="A7519:G7519"/>
    <mergeCell ref="A7520:G7520"/>
    <mergeCell ref="A7521:G7521"/>
    <mergeCell ref="C7522:G7522"/>
    <mergeCell ref="D7523:G7523"/>
    <mergeCell ref="B7524:D7524"/>
    <mergeCell ref="B7525:E7525"/>
    <mergeCell ref="A7547:B7547"/>
    <mergeCell ref="C7547:D7547"/>
    <mergeCell ref="A7552:G7552"/>
    <mergeCell ref="A7553:G7553"/>
    <mergeCell ref="A7554:G7554"/>
    <mergeCell ref="A7555:G7555"/>
    <mergeCell ref="A7556:G7556"/>
    <mergeCell ref="C7557:G7557"/>
    <mergeCell ref="D7558:G7558"/>
    <mergeCell ref="D7453:G7453"/>
    <mergeCell ref="B7454:D7454"/>
    <mergeCell ref="B7455:E7455"/>
    <mergeCell ref="A7477:B7477"/>
    <mergeCell ref="C7477:D7477"/>
    <mergeCell ref="A7482:G7482"/>
    <mergeCell ref="A7483:G7483"/>
    <mergeCell ref="A7484:G7484"/>
    <mergeCell ref="A7485:G7485"/>
    <mergeCell ref="A7486:G7486"/>
    <mergeCell ref="C7487:G7487"/>
    <mergeCell ref="D7488:G7488"/>
    <mergeCell ref="B7489:D7489"/>
    <mergeCell ref="B7490:E7490"/>
    <mergeCell ref="A7512:B7512"/>
    <mergeCell ref="C7512:D7512"/>
    <mergeCell ref="A7517:G7517"/>
    <mergeCell ref="A7412:G7412"/>
    <mergeCell ref="A7413:G7413"/>
    <mergeCell ref="A7414:G7414"/>
    <mergeCell ref="A7415:G7415"/>
    <mergeCell ref="A7416:G7416"/>
    <mergeCell ref="C7417:G7417"/>
    <mergeCell ref="D7418:G7418"/>
    <mergeCell ref="B7419:D7419"/>
    <mergeCell ref="B7420:E7420"/>
    <mergeCell ref="A7442:B7442"/>
    <mergeCell ref="C7442:D7442"/>
    <mergeCell ref="A7447:G7447"/>
    <mergeCell ref="A7448:G7448"/>
    <mergeCell ref="A7449:G7449"/>
    <mergeCell ref="A7450:G7450"/>
    <mergeCell ref="A7451:G7451"/>
    <mergeCell ref="C7452:G7452"/>
    <mergeCell ref="A7347:G7347"/>
    <mergeCell ref="C7348:G7348"/>
    <mergeCell ref="D7349:G7349"/>
    <mergeCell ref="B7350:D7350"/>
    <mergeCell ref="B7351:E7351"/>
    <mergeCell ref="A7373:B7373"/>
    <mergeCell ref="C7373:D7373"/>
    <mergeCell ref="A7378:G7378"/>
    <mergeCell ref="A7379:G7379"/>
    <mergeCell ref="A7380:G7380"/>
    <mergeCell ref="A7381:G7381"/>
    <mergeCell ref="A7382:G7382"/>
    <mergeCell ref="C7383:G7383"/>
    <mergeCell ref="D7384:G7384"/>
    <mergeCell ref="B7385:D7385"/>
    <mergeCell ref="B7386:E7386"/>
    <mergeCell ref="A7408:B7408"/>
    <mergeCell ref="C7408:D7408"/>
    <mergeCell ref="A7305:B7305"/>
    <mergeCell ref="C7305:D7305"/>
    <mergeCell ref="A7309:G7309"/>
    <mergeCell ref="A7310:G7310"/>
    <mergeCell ref="A7311:G7311"/>
    <mergeCell ref="A7312:G7312"/>
    <mergeCell ref="A7313:G7313"/>
    <mergeCell ref="C7314:G7314"/>
    <mergeCell ref="D7315:G7315"/>
    <mergeCell ref="B7316:D7316"/>
    <mergeCell ref="B7317:E7317"/>
    <mergeCell ref="A7339:B7339"/>
    <mergeCell ref="C7339:D7339"/>
    <mergeCell ref="A7343:G7343"/>
    <mergeCell ref="A7344:G7344"/>
    <mergeCell ref="A7345:G7345"/>
    <mergeCell ref="A7346:G7346"/>
    <mergeCell ref="A7244:G7244"/>
    <mergeCell ref="A7245:G7245"/>
    <mergeCell ref="C7246:G7246"/>
    <mergeCell ref="D7247:G7247"/>
    <mergeCell ref="B7248:D7248"/>
    <mergeCell ref="B7249:E7249"/>
    <mergeCell ref="A7271:B7271"/>
    <mergeCell ref="C7271:D7271"/>
    <mergeCell ref="A7275:G7275"/>
    <mergeCell ref="A7276:G7276"/>
    <mergeCell ref="A7277:G7277"/>
    <mergeCell ref="A7278:G7278"/>
    <mergeCell ref="A7279:G7279"/>
    <mergeCell ref="C7280:G7280"/>
    <mergeCell ref="D7281:G7281"/>
    <mergeCell ref="B7282:D7282"/>
    <mergeCell ref="B7283:E7283"/>
    <mergeCell ref="B7181:E7181"/>
    <mergeCell ref="A7203:B7203"/>
    <mergeCell ref="C7203:D7203"/>
    <mergeCell ref="A7207:G7207"/>
    <mergeCell ref="A7208:G7208"/>
    <mergeCell ref="A7209:G7209"/>
    <mergeCell ref="A7210:G7210"/>
    <mergeCell ref="A7211:G7211"/>
    <mergeCell ref="C7212:G7212"/>
    <mergeCell ref="D7213:G7213"/>
    <mergeCell ref="B7214:D7214"/>
    <mergeCell ref="B7215:E7215"/>
    <mergeCell ref="A7237:B7237"/>
    <mergeCell ref="C7237:D7237"/>
    <mergeCell ref="A7241:G7241"/>
    <mergeCell ref="A7242:G7242"/>
    <mergeCell ref="A7243:G7243"/>
    <mergeCell ref="A7142:G7142"/>
    <mergeCell ref="A7143:G7143"/>
    <mergeCell ref="A7144:G7144"/>
    <mergeCell ref="C7145:G7145"/>
    <mergeCell ref="D7146:G7146"/>
    <mergeCell ref="B7147:D7147"/>
    <mergeCell ref="B7148:E7148"/>
    <mergeCell ref="A7170:B7170"/>
    <mergeCell ref="C7170:D7170"/>
    <mergeCell ref="A7173:G7173"/>
    <mergeCell ref="A7174:G7174"/>
    <mergeCell ref="A7175:G7175"/>
    <mergeCell ref="A7176:G7176"/>
    <mergeCell ref="A7177:G7177"/>
    <mergeCell ref="C7178:G7178"/>
    <mergeCell ref="D7179:G7179"/>
    <mergeCell ref="B7180:D7180"/>
    <mergeCell ref="B7079:D7079"/>
    <mergeCell ref="B7080:E7080"/>
    <mergeCell ref="A7102:B7102"/>
    <mergeCell ref="C7102:D7102"/>
    <mergeCell ref="A7107:G7107"/>
    <mergeCell ref="A7108:G7108"/>
    <mergeCell ref="A7109:G7109"/>
    <mergeCell ref="A7110:G7110"/>
    <mergeCell ref="A7111:G7111"/>
    <mergeCell ref="C7112:G7112"/>
    <mergeCell ref="D7113:G7113"/>
    <mergeCell ref="B7114:D7114"/>
    <mergeCell ref="B7115:E7115"/>
    <mergeCell ref="A7137:B7137"/>
    <mergeCell ref="C7137:D7137"/>
    <mergeCell ref="A7140:G7140"/>
    <mergeCell ref="A7141:G7141"/>
    <mergeCell ref="A7039:G7039"/>
    <mergeCell ref="A7040:G7040"/>
    <mergeCell ref="A7041:G7041"/>
    <mergeCell ref="A7042:G7042"/>
    <mergeCell ref="C7043:G7043"/>
    <mergeCell ref="D7044:G7044"/>
    <mergeCell ref="B7045:D7045"/>
    <mergeCell ref="B7046:E7046"/>
    <mergeCell ref="A7068:B7068"/>
    <mergeCell ref="C7068:D7068"/>
    <mergeCell ref="A7072:G7072"/>
    <mergeCell ref="A7073:G7073"/>
    <mergeCell ref="A7074:G7074"/>
    <mergeCell ref="A7075:G7075"/>
    <mergeCell ref="A7076:G7076"/>
    <mergeCell ref="C7077:G7077"/>
    <mergeCell ref="D7078:G7078"/>
    <mergeCell ref="D6976:G6976"/>
    <mergeCell ref="B6977:D6977"/>
    <mergeCell ref="B6978:E6978"/>
    <mergeCell ref="A7000:B7000"/>
    <mergeCell ref="C7000:D7000"/>
    <mergeCell ref="A7003:G7003"/>
    <mergeCell ref="A7004:G7004"/>
    <mergeCell ref="A7005:G7005"/>
    <mergeCell ref="A7006:G7006"/>
    <mergeCell ref="A7007:G7007"/>
    <mergeCell ref="C7008:G7008"/>
    <mergeCell ref="D7009:G7009"/>
    <mergeCell ref="B7010:D7010"/>
    <mergeCell ref="B7011:E7011"/>
    <mergeCell ref="A7033:B7033"/>
    <mergeCell ref="C7033:D7033"/>
    <mergeCell ref="A7038:G7038"/>
    <mergeCell ref="A6937:G6937"/>
    <mergeCell ref="A6938:G6938"/>
    <mergeCell ref="A6939:G6939"/>
    <mergeCell ref="A6940:G6940"/>
    <mergeCell ref="A6941:G6941"/>
    <mergeCell ref="C6942:G6942"/>
    <mergeCell ref="D6943:G6943"/>
    <mergeCell ref="B6944:D6944"/>
    <mergeCell ref="B6945:E6945"/>
    <mergeCell ref="A6967:B6967"/>
    <mergeCell ref="C6967:D6967"/>
    <mergeCell ref="A6970:G6970"/>
    <mergeCell ref="A6971:G6971"/>
    <mergeCell ref="A6972:G6972"/>
    <mergeCell ref="A6973:G6973"/>
    <mergeCell ref="A6974:G6974"/>
    <mergeCell ref="C6975:G6975"/>
    <mergeCell ref="A6875:G6875"/>
    <mergeCell ref="C6876:G6876"/>
    <mergeCell ref="D6877:G6877"/>
    <mergeCell ref="B6878:D6878"/>
    <mergeCell ref="B6879:E6879"/>
    <mergeCell ref="A6901:B6901"/>
    <mergeCell ref="C6901:D6901"/>
    <mergeCell ref="A6904:G6904"/>
    <mergeCell ref="A6905:G6905"/>
    <mergeCell ref="A6906:G6906"/>
    <mergeCell ref="A6907:G6907"/>
    <mergeCell ref="A6908:G6908"/>
    <mergeCell ref="C6909:G6909"/>
    <mergeCell ref="D6910:G6910"/>
    <mergeCell ref="B6911:D6911"/>
    <mergeCell ref="B6912:E6912"/>
    <mergeCell ref="A6934:B6934"/>
    <mergeCell ref="C6934:D6934"/>
    <mergeCell ref="A6835:B6835"/>
    <mergeCell ref="C6835:D6835"/>
    <mergeCell ref="A6838:G6838"/>
    <mergeCell ref="A6839:G6839"/>
    <mergeCell ref="A6840:G6840"/>
    <mergeCell ref="A6841:G6841"/>
    <mergeCell ref="A6842:G6842"/>
    <mergeCell ref="C6843:G6843"/>
    <mergeCell ref="D6844:G6844"/>
    <mergeCell ref="B6845:D6845"/>
    <mergeCell ref="B6846:E6846"/>
    <mergeCell ref="A6868:B6868"/>
    <mergeCell ref="C6868:D6868"/>
    <mergeCell ref="A6871:G6871"/>
    <mergeCell ref="A6872:G6872"/>
    <mergeCell ref="A6873:G6873"/>
    <mergeCell ref="A6874:G6874"/>
    <mergeCell ref="A6775:G6775"/>
    <mergeCell ref="A6776:G6776"/>
    <mergeCell ref="C6777:G6777"/>
    <mergeCell ref="D6778:G6778"/>
    <mergeCell ref="B6779:D6779"/>
    <mergeCell ref="B6780:E6780"/>
    <mergeCell ref="A6802:B6802"/>
    <mergeCell ref="C6802:D6802"/>
    <mergeCell ref="A6805:G6805"/>
    <mergeCell ref="A6806:G6806"/>
    <mergeCell ref="A6807:G6807"/>
    <mergeCell ref="A6808:G6808"/>
    <mergeCell ref="A6809:G6809"/>
    <mergeCell ref="C6810:G6810"/>
    <mergeCell ref="D6811:G6811"/>
    <mergeCell ref="B6812:D6812"/>
    <mergeCell ref="B6813:E6813"/>
    <mergeCell ref="B6714:E6714"/>
    <mergeCell ref="A6736:B6736"/>
    <mergeCell ref="C6736:D6736"/>
    <mergeCell ref="A6739:G6739"/>
    <mergeCell ref="A6740:G6740"/>
    <mergeCell ref="A6741:G6741"/>
    <mergeCell ref="A6742:G6742"/>
    <mergeCell ref="A6743:G6743"/>
    <mergeCell ref="C6744:G6744"/>
    <mergeCell ref="D6745:G6745"/>
    <mergeCell ref="B6746:D6746"/>
    <mergeCell ref="B6747:E6747"/>
    <mergeCell ref="A6769:B6769"/>
    <mergeCell ref="C6769:D6769"/>
    <mergeCell ref="A6772:G6772"/>
    <mergeCell ref="A6773:G6773"/>
    <mergeCell ref="A6774:G6774"/>
    <mergeCell ref="A6675:G6675"/>
    <mergeCell ref="A6676:G6676"/>
    <mergeCell ref="A6677:G6677"/>
    <mergeCell ref="C6678:G6678"/>
    <mergeCell ref="D6679:G6679"/>
    <mergeCell ref="B6680:D6680"/>
    <mergeCell ref="B6681:E6681"/>
    <mergeCell ref="A6703:B6703"/>
    <mergeCell ref="C6703:D6703"/>
    <mergeCell ref="A6706:G6706"/>
    <mergeCell ref="A6707:G6707"/>
    <mergeCell ref="A6708:G6708"/>
    <mergeCell ref="A6709:G6709"/>
    <mergeCell ref="A6710:G6710"/>
    <mergeCell ref="C6711:G6711"/>
    <mergeCell ref="D6712:G6712"/>
    <mergeCell ref="B6713:D6713"/>
    <mergeCell ref="B6614:D6614"/>
    <mergeCell ref="B6615:E6615"/>
    <mergeCell ref="A6637:B6637"/>
    <mergeCell ref="C6637:D6637"/>
    <mergeCell ref="A6640:G6640"/>
    <mergeCell ref="A6641:G6641"/>
    <mergeCell ref="A6642:G6642"/>
    <mergeCell ref="A6643:G6643"/>
    <mergeCell ref="A6644:G6644"/>
    <mergeCell ref="C6645:G6645"/>
    <mergeCell ref="D6646:G6646"/>
    <mergeCell ref="B6647:D6647"/>
    <mergeCell ref="B6648:E6648"/>
    <mergeCell ref="A6670:B6670"/>
    <mergeCell ref="C6670:D6670"/>
    <mergeCell ref="A6673:G6673"/>
    <mergeCell ref="A6674:G6674"/>
    <mergeCell ref="A6575:G6575"/>
    <mergeCell ref="A6576:G6576"/>
    <mergeCell ref="A6577:G6577"/>
    <mergeCell ref="A6578:G6578"/>
    <mergeCell ref="C6579:G6579"/>
    <mergeCell ref="D6580:G6580"/>
    <mergeCell ref="B6581:D6581"/>
    <mergeCell ref="B6582:E6582"/>
    <mergeCell ref="A6604:B6604"/>
    <mergeCell ref="C6604:D6604"/>
    <mergeCell ref="A6607:G6607"/>
    <mergeCell ref="A6608:G6608"/>
    <mergeCell ref="A6609:G6609"/>
    <mergeCell ref="A6610:G6610"/>
    <mergeCell ref="A6611:G6611"/>
    <mergeCell ref="C6612:G6612"/>
    <mergeCell ref="D6613:G6613"/>
    <mergeCell ref="D6514:G6514"/>
    <mergeCell ref="B6515:D6515"/>
    <mergeCell ref="B6516:E6516"/>
    <mergeCell ref="A6538:B6538"/>
    <mergeCell ref="C6538:D6538"/>
    <mergeCell ref="A6541:G6541"/>
    <mergeCell ref="A6542:G6542"/>
    <mergeCell ref="A6543:G6543"/>
    <mergeCell ref="A6544:G6544"/>
    <mergeCell ref="A6545:G6545"/>
    <mergeCell ref="C6546:G6546"/>
    <mergeCell ref="D6547:G6547"/>
    <mergeCell ref="B6548:D6548"/>
    <mergeCell ref="B6549:E6549"/>
    <mergeCell ref="A6571:B6571"/>
    <mergeCell ref="C6571:D6571"/>
    <mergeCell ref="A6574:G6574"/>
    <mergeCell ref="A6475:G6475"/>
    <mergeCell ref="A6476:G6476"/>
    <mergeCell ref="A6477:G6477"/>
    <mergeCell ref="A6478:G6478"/>
    <mergeCell ref="A6479:G6479"/>
    <mergeCell ref="C6480:G6480"/>
    <mergeCell ref="D6481:G6481"/>
    <mergeCell ref="B6482:D6482"/>
    <mergeCell ref="B6483:E6483"/>
    <mergeCell ref="A6505:B6505"/>
    <mergeCell ref="C6505:D6505"/>
    <mergeCell ref="A6508:G6508"/>
    <mergeCell ref="A6509:G6509"/>
    <mergeCell ref="A6510:G6510"/>
    <mergeCell ref="A6511:G6511"/>
    <mergeCell ref="A6512:G6512"/>
    <mergeCell ref="C6513:G6513"/>
    <mergeCell ref="A6413:G6413"/>
    <mergeCell ref="C6414:G6414"/>
    <mergeCell ref="D6415:G6415"/>
    <mergeCell ref="B6416:D6416"/>
    <mergeCell ref="B6417:E6417"/>
    <mergeCell ref="A6439:B6439"/>
    <mergeCell ref="C6439:D6439"/>
    <mergeCell ref="A6442:G6442"/>
    <mergeCell ref="A6443:G6443"/>
    <mergeCell ref="A6444:G6444"/>
    <mergeCell ref="A6445:G6445"/>
    <mergeCell ref="A6446:G6446"/>
    <mergeCell ref="C6447:G6447"/>
    <mergeCell ref="D6448:G6448"/>
    <mergeCell ref="B6449:D6449"/>
    <mergeCell ref="B6450:E6450"/>
    <mergeCell ref="A6472:B6472"/>
    <mergeCell ref="C6472:D6472"/>
    <mergeCell ref="A6373:B6373"/>
    <mergeCell ref="C6373:D6373"/>
    <mergeCell ref="A6376:G6376"/>
    <mergeCell ref="A6377:G6377"/>
    <mergeCell ref="A6378:G6378"/>
    <mergeCell ref="A6379:G6379"/>
    <mergeCell ref="A6380:G6380"/>
    <mergeCell ref="C6381:G6381"/>
    <mergeCell ref="D6382:G6382"/>
    <mergeCell ref="B6383:D6383"/>
    <mergeCell ref="B6384:E6384"/>
    <mergeCell ref="A6406:B6406"/>
    <mergeCell ref="C6406:D6406"/>
    <mergeCell ref="A6409:G6409"/>
    <mergeCell ref="A6410:G6410"/>
    <mergeCell ref="A6411:G6411"/>
    <mergeCell ref="A6412:G6412"/>
    <mergeCell ref="A6313:G6313"/>
    <mergeCell ref="A6314:G6314"/>
    <mergeCell ref="C6315:G6315"/>
    <mergeCell ref="D6316:G6316"/>
    <mergeCell ref="B6317:D6317"/>
    <mergeCell ref="B6318:E6318"/>
    <mergeCell ref="A6340:B6340"/>
    <mergeCell ref="C6340:D6340"/>
    <mergeCell ref="A6343:G6343"/>
    <mergeCell ref="A6344:G6344"/>
    <mergeCell ref="A6345:G6345"/>
    <mergeCell ref="A6346:G6346"/>
    <mergeCell ref="A6347:G6347"/>
    <mergeCell ref="C6348:G6348"/>
    <mergeCell ref="D6349:G6349"/>
    <mergeCell ref="B6350:D6350"/>
    <mergeCell ref="B6351:E6351"/>
    <mergeCell ref="B6252:E6252"/>
    <mergeCell ref="A6274:B6274"/>
    <mergeCell ref="C6274:D6274"/>
    <mergeCell ref="A6277:G6277"/>
    <mergeCell ref="A6278:G6278"/>
    <mergeCell ref="A6279:G6279"/>
    <mergeCell ref="A6280:G6280"/>
    <mergeCell ref="A6281:G6281"/>
    <mergeCell ref="C6282:G6282"/>
    <mergeCell ref="D6283:G6283"/>
    <mergeCell ref="B6284:D6284"/>
    <mergeCell ref="B6285:E6285"/>
    <mergeCell ref="A6307:B6307"/>
    <mergeCell ref="C6307:D6307"/>
    <mergeCell ref="A6310:G6310"/>
    <mergeCell ref="A6311:G6311"/>
    <mergeCell ref="A6312:G6312"/>
    <mergeCell ref="A6213:G6213"/>
    <mergeCell ref="A6214:G6214"/>
    <mergeCell ref="A6215:G6215"/>
    <mergeCell ref="C6216:G6216"/>
    <mergeCell ref="D6217:G6217"/>
    <mergeCell ref="B6218:D6218"/>
    <mergeCell ref="B6219:E6219"/>
    <mergeCell ref="A6241:B6241"/>
    <mergeCell ref="C6241:D6241"/>
    <mergeCell ref="A6244:G6244"/>
    <mergeCell ref="A6245:G6245"/>
    <mergeCell ref="A6246:G6246"/>
    <mergeCell ref="A6247:G6247"/>
    <mergeCell ref="A6248:G6248"/>
    <mergeCell ref="C6249:G6249"/>
    <mergeCell ref="D6250:G6250"/>
    <mergeCell ref="B6251:D6251"/>
    <mergeCell ref="B6150:D6150"/>
    <mergeCell ref="B6151:E6151"/>
    <mergeCell ref="A6173:B6173"/>
    <mergeCell ref="C6173:D6173"/>
    <mergeCell ref="A6178:G6178"/>
    <mergeCell ref="A6179:G6179"/>
    <mergeCell ref="A6180:G6180"/>
    <mergeCell ref="A6181:G6181"/>
    <mergeCell ref="A6182:G6182"/>
    <mergeCell ref="C6183:G6183"/>
    <mergeCell ref="D6184:G6184"/>
    <mergeCell ref="B6185:D6185"/>
    <mergeCell ref="B6186:E6186"/>
    <mergeCell ref="A6208:B6208"/>
    <mergeCell ref="C6208:D6208"/>
    <mergeCell ref="A6211:G6211"/>
    <mergeCell ref="A6212:G6212"/>
    <mergeCell ref="A6109:G6109"/>
    <mergeCell ref="A6110:G6110"/>
    <mergeCell ref="A6111:G6111"/>
    <mergeCell ref="A6112:G6112"/>
    <mergeCell ref="C6113:G6113"/>
    <mergeCell ref="D6114:G6114"/>
    <mergeCell ref="B6115:D6115"/>
    <mergeCell ref="B6116:E6116"/>
    <mergeCell ref="A6138:B6138"/>
    <mergeCell ref="C6138:D6138"/>
    <mergeCell ref="A6143:G6143"/>
    <mergeCell ref="A6144:G6144"/>
    <mergeCell ref="A6145:G6145"/>
    <mergeCell ref="A6146:G6146"/>
    <mergeCell ref="A6147:G6147"/>
    <mergeCell ref="C6148:G6148"/>
    <mergeCell ref="D6149:G6149"/>
    <mergeCell ref="D6048:G6048"/>
    <mergeCell ref="B6049:D6049"/>
    <mergeCell ref="B6050:E6050"/>
    <mergeCell ref="A6072:B6072"/>
    <mergeCell ref="C6072:D6072"/>
    <mergeCell ref="A6075:G6075"/>
    <mergeCell ref="A6076:G6076"/>
    <mergeCell ref="A6077:G6077"/>
    <mergeCell ref="A6078:G6078"/>
    <mergeCell ref="A6079:G6079"/>
    <mergeCell ref="C6080:G6080"/>
    <mergeCell ref="D6081:G6081"/>
    <mergeCell ref="B6082:D6082"/>
    <mergeCell ref="B6083:E6083"/>
    <mergeCell ref="A6105:B6105"/>
    <mergeCell ref="C6105:D6105"/>
    <mergeCell ref="A6108:G6108"/>
    <mergeCell ref="A6008:G6008"/>
    <mergeCell ref="A6009:G6009"/>
    <mergeCell ref="A6010:G6010"/>
    <mergeCell ref="A6011:G6011"/>
    <mergeCell ref="A6012:G6012"/>
    <mergeCell ref="C6013:G6013"/>
    <mergeCell ref="D6014:G6014"/>
    <mergeCell ref="B6015:D6015"/>
    <mergeCell ref="B6016:E6016"/>
    <mergeCell ref="A6038:B6038"/>
    <mergeCell ref="C6038:D6038"/>
    <mergeCell ref="A6042:G6042"/>
    <mergeCell ref="A6043:G6043"/>
    <mergeCell ref="A6044:G6044"/>
    <mergeCell ref="A6045:G6045"/>
    <mergeCell ref="A6046:G6046"/>
    <mergeCell ref="C6047:G6047"/>
    <mergeCell ref="A5946:G5946"/>
    <mergeCell ref="C5947:G5947"/>
    <mergeCell ref="D5948:G5948"/>
    <mergeCell ref="B5949:D5949"/>
    <mergeCell ref="B5950:E5950"/>
    <mergeCell ref="A5972:B5972"/>
    <mergeCell ref="C5972:D5972"/>
    <mergeCell ref="A5975:G5975"/>
    <mergeCell ref="A5976:G5976"/>
    <mergeCell ref="A5977:G5977"/>
    <mergeCell ref="A5978:G5978"/>
    <mergeCell ref="A5979:G5979"/>
    <mergeCell ref="C5980:G5980"/>
    <mergeCell ref="D5981:G5981"/>
    <mergeCell ref="B5982:D5982"/>
    <mergeCell ref="B5983:E5983"/>
    <mergeCell ref="A6005:B6005"/>
    <mergeCell ref="C6005:D6005"/>
    <mergeCell ref="A5905:B5905"/>
    <mergeCell ref="C5905:D5905"/>
    <mergeCell ref="A5909:G5909"/>
    <mergeCell ref="A5910:G5910"/>
    <mergeCell ref="A5911:G5911"/>
    <mergeCell ref="A5912:G5912"/>
    <mergeCell ref="A5913:G5913"/>
    <mergeCell ref="C5914:G5914"/>
    <mergeCell ref="D5915:G5915"/>
    <mergeCell ref="B5916:D5916"/>
    <mergeCell ref="B5917:E5917"/>
    <mergeCell ref="A5939:B5939"/>
    <mergeCell ref="C5939:D5939"/>
    <mergeCell ref="A5942:G5942"/>
    <mergeCell ref="A5943:G5943"/>
    <mergeCell ref="A5944:G5944"/>
    <mergeCell ref="A5945:G5945"/>
    <mergeCell ref="A5846:G5846"/>
    <mergeCell ref="A5847:G5847"/>
    <mergeCell ref="C5848:G5848"/>
    <mergeCell ref="D5849:G5849"/>
    <mergeCell ref="B5850:D5850"/>
    <mergeCell ref="B5851:E5851"/>
    <mergeCell ref="A5873:B5873"/>
    <mergeCell ref="C5873:D5873"/>
    <mergeCell ref="A5875:G5875"/>
    <mergeCell ref="A5876:G5876"/>
    <mergeCell ref="A5877:G5877"/>
    <mergeCell ref="A5878:G5878"/>
    <mergeCell ref="A5879:G5879"/>
    <mergeCell ref="C5880:G5880"/>
    <mergeCell ref="D5881:G5881"/>
    <mergeCell ref="B5882:D5882"/>
    <mergeCell ref="B5883:E5883"/>
    <mergeCell ref="B5785:E5785"/>
    <mergeCell ref="A5807:B5807"/>
    <mergeCell ref="C5807:D5807"/>
    <mergeCell ref="A5809:G5809"/>
    <mergeCell ref="A5810:G5810"/>
    <mergeCell ref="A5811:G5811"/>
    <mergeCell ref="A5812:G5812"/>
    <mergeCell ref="A5813:G5813"/>
    <mergeCell ref="C5814:G5814"/>
    <mergeCell ref="D5815:G5815"/>
    <mergeCell ref="B5816:D5816"/>
    <mergeCell ref="B5817:E5817"/>
    <mergeCell ref="A5839:B5839"/>
    <mergeCell ref="C5839:D5839"/>
    <mergeCell ref="A5843:G5843"/>
    <mergeCell ref="A5844:G5844"/>
    <mergeCell ref="A5845:G5845"/>
    <mergeCell ref="A5746:G5746"/>
    <mergeCell ref="A5747:G5747"/>
    <mergeCell ref="A5748:G5748"/>
    <mergeCell ref="C5749:G5749"/>
    <mergeCell ref="D5750:G5750"/>
    <mergeCell ref="B5751:D5751"/>
    <mergeCell ref="B5752:E5752"/>
    <mergeCell ref="A5774:B5774"/>
    <mergeCell ref="C5774:D5774"/>
    <mergeCell ref="A5777:G5777"/>
    <mergeCell ref="A5778:G5778"/>
    <mergeCell ref="A5779:G5779"/>
    <mergeCell ref="A5780:G5780"/>
    <mergeCell ref="A5781:G5781"/>
    <mergeCell ref="C5782:G5782"/>
    <mergeCell ref="D5783:G5783"/>
    <mergeCell ref="B5784:D5784"/>
    <mergeCell ref="B5681:D5681"/>
    <mergeCell ref="B5682:E5682"/>
    <mergeCell ref="A5704:B5704"/>
    <mergeCell ref="C5704:D5704"/>
    <mergeCell ref="A5709:G5709"/>
    <mergeCell ref="A5710:G5710"/>
    <mergeCell ref="A5711:G5711"/>
    <mergeCell ref="A5712:G5712"/>
    <mergeCell ref="A5713:G5713"/>
    <mergeCell ref="C5714:G5714"/>
    <mergeCell ref="D5715:G5715"/>
    <mergeCell ref="B5716:D5716"/>
    <mergeCell ref="B5717:E5717"/>
    <mergeCell ref="A5739:B5739"/>
    <mergeCell ref="C5739:D5739"/>
    <mergeCell ref="A5744:G5744"/>
    <mergeCell ref="A5745:G5745"/>
    <mergeCell ref="A5641:G5641"/>
    <mergeCell ref="A5642:G5642"/>
    <mergeCell ref="A5643:G5643"/>
    <mergeCell ref="A5644:G5644"/>
    <mergeCell ref="C5645:G5645"/>
    <mergeCell ref="D5646:G5646"/>
    <mergeCell ref="B5647:D5647"/>
    <mergeCell ref="B5648:E5648"/>
    <mergeCell ref="A5670:B5670"/>
    <mergeCell ref="C5670:D5670"/>
    <mergeCell ref="A5674:G5674"/>
    <mergeCell ref="A5675:G5675"/>
    <mergeCell ref="A5676:G5676"/>
    <mergeCell ref="A5677:G5677"/>
    <mergeCell ref="A5678:G5678"/>
    <mergeCell ref="C5679:G5679"/>
    <mergeCell ref="D5680:G5680"/>
    <mergeCell ref="D5577:G5577"/>
    <mergeCell ref="B5578:D5578"/>
    <mergeCell ref="B5579:E5579"/>
    <mergeCell ref="A5601:B5601"/>
    <mergeCell ref="C5601:D5601"/>
    <mergeCell ref="A5606:G5606"/>
    <mergeCell ref="A5607:G5607"/>
    <mergeCell ref="A5608:G5608"/>
    <mergeCell ref="A5609:G5609"/>
    <mergeCell ref="A5610:G5610"/>
    <mergeCell ref="C5611:G5611"/>
    <mergeCell ref="D5612:G5612"/>
    <mergeCell ref="B5613:D5613"/>
    <mergeCell ref="B5614:E5614"/>
    <mergeCell ref="A5636:B5636"/>
    <mergeCell ref="C5636:D5636"/>
    <mergeCell ref="A5640:G5640"/>
    <mergeCell ref="A5538:G5538"/>
    <mergeCell ref="A5539:G5539"/>
    <mergeCell ref="A5540:G5540"/>
    <mergeCell ref="A5541:G5541"/>
    <mergeCell ref="A5542:G5542"/>
    <mergeCell ref="C5543:G5543"/>
    <mergeCell ref="D5544:G5544"/>
    <mergeCell ref="B5545:D5545"/>
    <mergeCell ref="B5546:E5546"/>
    <mergeCell ref="A5568:B5568"/>
    <mergeCell ref="C5568:D5568"/>
    <mergeCell ref="A5571:G5571"/>
    <mergeCell ref="A5572:G5572"/>
    <mergeCell ref="A5573:G5573"/>
    <mergeCell ref="A5574:G5574"/>
    <mergeCell ref="A5575:G5575"/>
    <mergeCell ref="C5576:G5576"/>
    <mergeCell ref="A5475:G5475"/>
    <mergeCell ref="C5476:G5476"/>
    <mergeCell ref="D5477:G5477"/>
    <mergeCell ref="B5478:D5478"/>
    <mergeCell ref="B5479:E5479"/>
    <mergeCell ref="A5501:B5501"/>
    <mergeCell ref="C5501:D5501"/>
    <mergeCell ref="A5504:G5504"/>
    <mergeCell ref="A5505:G5505"/>
    <mergeCell ref="A5506:G5506"/>
    <mergeCell ref="A5507:G5507"/>
    <mergeCell ref="A5508:G5508"/>
    <mergeCell ref="C5509:G5509"/>
    <mergeCell ref="D5510:G5510"/>
    <mergeCell ref="B5511:D5511"/>
    <mergeCell ref="B5512:E5512"/>
    <mergeCell ref="A5534:B5534"/>
    <mergeCell ref="C5534:D5534"/>
    <mergeCell ref="A5436:B5436"/>
    <mergeCell ref="C5436:D5436"/>
    <mergeCell ref="A5439:G5439"/>
    <mergeCell ref="A5440:G5440"/>
    <mergeCell ref="A5441:G5441"/>
    <mergeCell ref="A5442:G5442"/>
    <mergeCell ref="A5443:G5443"/>
    <mergeCell ref="C5444:G5444"/>
    <mergeCell ref="D5445:G5445"/>
    <mergeCell ref="B5446:D5446"/>
    <mergeCell ref="B5447:E5447"/>
    <mergeCell ref="A5469:B5469"/>
    <mergeCell ref="C5469:D5469"/>
    <mergeCell ref="A5471:G5471"/>
    <mergeCell ref="A5472:G5472"/>
    <mergeCell ref="A5473:G5473"/>
    <mergeCell ref="A5474:G5474"/>
    <mergeCell ref="A5376:G5376"/>
    <mergeCell ref="A5377:G5377"/>
    <mergeCell ref="C5378:G5378"/>
    <mergeCell ref="D5379:G5379"/>
    <mergeCell ref="B5380:D5380"/>
    <mergeCell ref="B5381:E5381"/>
    <mergeCell ref="A5403:B5403"/>
    <mergeCell ref="C5403:D5403"/>
    <mergeCell ref="A5406:G5406"/>
    <mergeCell ref="A5407:G5407"/>
    <mergeCell ref="A5408:G5408"/>
    <mergeCell ref="A5409:G5409"/>
    <mergeCell ref="A5410:G5410"/>
    <mergeCell ref="C5411:G5411"/>
    <mergeCell ref="D5412:G5412"/>
    <mergeCell ref="B5413:D5413"/>
    <mergeCell ref="B5414:E5414"/>
    <mergeCell ref="B5313:E5313"/>
    <mergeCell ref="A5335:B5335"/>
    <mergeCell ref="C5335:D5335"/>
    <mergeCell ref="A5339:G5339"/>
    <mergeCell ref="A5340:G5340"/>
    <mergeCell ref="A5341:G5341"/>
    <mergeCell ref="A5342:G5342"/>
    <mergeCell ref="A5343:G5343"/>
    <mergeCell ref="C5344:G5344"/>
    <mergeCell ref="D5345:G5345"/>
    <mergeCell ref="B5346:D5346"/>
    <mergeCell ref="B5347:E5347"/>
    <mergeCell ref="A5369:B5369"/>
    <mergeCell ref="C5369:D5369"/>
    <mergeCell ref="A5373:G5373"/>
    <mergeCell ref="A5374:G5374"/>
    <mergeCell ref="A5375:G5375"/>
    <mergeCell ref="A5273:G5273"/>
    <mergeCell ref="A5274:G5274"/>
    <mergeCell ref="A5275:G5275"/>
    <mergeCell ref="C5276:G5276"/>
    <mergeCell ref="D5277:G5277"/>
    <mergeCell ref="B5278:D5278"/>
    <mergeCell ref="B5279:E5279"/>
    <mergeCell ref="A5301:B5301"/>
    <mergeCell ref="C5301:D5301"/>
    <mergeCell ref="A5305:G5305"/>
    <mergeCell ref="A5306:G5306"/>
    <mergeCell ref="A5307:G5307"/>
    <mergeCell ref="A5308:G5308"/>
    <mergeCell ref="A5309:G5309"/>
    <mergeCell ref="C5310:G5310"/>
    <mergeCell ref="D5311:G5311"/>
    <mergeCell ref="B5312:D5312"/>
    <mergeCell ref="B5209:D5209"/>
    <mergeCell ref="B5210:E5210"/>
    <mergeCell ref="A5232:B5232"/>
    <mergeCell ref="C5232:D5232"/>
    <mergeCell ref="A5236:G5236"/>
    <mergeCell ref="A5237:G5237"/>
    <mergeCell ref="A5238:G5238"/>
    <mergeCell ref="A5239:G5239"/>
    <mergeCell ref="A5240:G5240"/>
    <mergeCell ref="C5241:G5241"/>
    <mergeCell ref="D5242:G5242"/>
    <mergeCell ref="B5243:D5243"/>
    <mergeCell ref="B5244:E5244"/>
    <mergeCell ref="A5266:B5266"/>
    <mergeCell ref="C5266:D5266"/>
    <mergeCell ref="A5271:G5271"/>
    <mergeCell ref="A5272:G5272"/>
    <mergeCell ref="A5170:G5170"/>
    <mergeCell ref="A5171:G5171"/>
    <mergeCell ref="A5172:G5172"/>
    <mergeCell ref="A5173:G5173"/>
    <mergeCell ref="C5174:G5174"/>
    <mergeCell ref="D5175:G5175"/>
    <mergeCell ref="B5176:D5176"/>
    <mergeCell ref="B5177:E5177"/>
    <mergeCell ref="A5199:B5199"/>
    <mergeCell ref="C5199:D5199"/>
    <mergeCell ref="A5202:G5202"/>
    <mergeCell ref="A5203:G5203"/>
    <mergeCell ref="A5204:G5204"/>
    <mergeCell ref="A5205:G5205"/>
    <mergeCell ref="A5206:G5206"/>
    <mergeCell ref="C5207:G5207"/>
    <mergeCell ref="D5208:G5208"/>
    <mergeCell ref="D5108:G5108"/>
    <mergeCell ref="B5109:D5109"/>
    <mergeCell ref="B5110:E5110"/>
    <mergeCell ref="A5132:B5132"/>
    <mergeCell ref="C5132:D5132"/>
    <mergeCell ref="A5136:G5136"/>
    <mergeCell ref="A5137:G5137"/>
    <mergeCell ref="A5138:G5138"/>
    <mergeCell ref="A5139:G5139"/>
    <mergeCell ref="A5140:G5140"/>
    <mergeCell ref="C5141:G5141"/>
    <mergeCell ref="D5142:G5142"/>
    <mergeCell ref="B5143:D5143"/>
    <mergeCell ref="B5144:E5144"/>
    <mergeCell ref="A5166:B5166"/>
    <mergeCell ref="C5166:D5166"/>
    <mergeCell ref="A5169:G5169"/>
    <mergeCell ref="A5067:G5067"/>
    <mergeCell ref="A5068:G5068"/>
    <mergeCell ref="A5069:G5069"/>
    <mergeCell ref="A5070:G5070"/>
    <mergeCell ref="A5071:G5071"/>
    <mergeCell ref="C5072:G5072"/>
    <mergeCell ref="D5073:G5073"/>
    <mergeCell ref="B5074:D5074"/>
    <mergeCell ref="B5075:E5075"/>
    <mergeCell ref="A5097:B5097"/>
    <mergeCell ref="C5097:D5097"/>
    <mergeCell ref="A5102:G5102"/>
    <mergeCell ref="A5103:G5103"/>
    <mergeCell ref="A5104:G5104"/>
    <mergeCell ref="A5105:G5105"/>
    <mergeCell ref="A5106:G5106"/>
    <mergeCell ref="C5107:G5107"/>
    <mergeCell ref="A5003:G5003"/>
    <mergeCell ref="C5004:G5004"/>
    <mergeCell ref="D5005:G5005"/>
    <mergeCell ref="B5006:D5006"/>
    <mergeCell ref="B5007:E5007"/>
    <mergeCell ref="A5029:B5029"/>
    <mergeCell ref="C5029:D5029"/>
    <mergeCell ref="A5032:G5032"/>
    <mergeCell ref="A5033:G5033"/>
    <mergeCell ref="A5034:G5034"/>
    <mergeCell ref="A5035:G5035"/>
    <mergeCell ref="A5036:G5036"/>
    <mergeCell ref="C5037:G5037"/>
    <mergeCell ref="D5038:G5038"/>
    <mergeCell ref="B5039:D5039"/>
    <mergeCell ref="B5040:E5040"/>
    <mergeCell ref="A5062:B5062"/>
    <mergeCell ref="C5062:D5062"/>
    <mergeCell ref="A4960:B4960"/>
    <mergeCell ref="C4960:D4960"/>
    <mergeCell ref="A4964:G4964"/>
    <mergeCell ref="A4965:G4965"/>
    <mergeCell ref="A4966:G4966"/>
    <mergeCell ref="A4967:G4967"/>
    <mergeCell ref="A4968:G4968"/>
    <mergeCell ref="C4969:G4969"/>
    <mergeCell ref="D4970:G4970"/>
    <mergeCell ref="B4971:D4971"/>
    <mergeCell ref="B4972:E4972"/>
    <mergeCell ref="A4994:B4994"/>
    <mergeCell ref="C4994:D4994"/>
    <mergeCell ref="A4999:G4999"/>
    <mergeCell ref="A5000:G5000"/>
    <mergeCell ref="A5001:G5001"/>
    <mergeCell ref="A5002:G5002"/>
    <mergeCell ref="A4898:G4898"/>
    <mergeCell ref="A4899:G4899"/>
    <mergeCell ref="C4900:G4900"/>
    <mergeCell ref="D4901:G4901"/>
    <mergeCell ref="B4902:D4902"/>
    <mergeCell ref="B4903:E4903"/>
    <mergeCell ref="A4925:B4925"/>
    <mergeCell ref="C4925:D4925"/>
    <mergeCell ref="A4930:G4930"/>
    <mergeCell ref="A4931:G4931"/>
    <mergeCell ref="A4932:G4932"/>
    <mergeCell ref="A4933:G4933"/>
    <mergeCell ref="A4934:G4934"/>
    <mergeCell ref="C4935:G4935"/>
    <mergeCell ref="D4936:G4936"/>
    <mergeCell ref="B4937:D4937"/>
    <mergeCell ref="B4938:E4938"/>
    <mergeCell ref="B4834:E4834"/>
    <mergeCell ref="A4856:B4856"/>
    <mergeCell ref="C4856:D4856"/>
    <mergeCell ref="A4861:G4861"/>
    <mergeCell ref="A4862:G4862"/>
    <mergeCell ref="A4863:G4863"/>
    <mergeCell ref="A4864:G4864"/>
    <mergeCell ref="A4865:G4865"/>
    <mergeCell ref="C4866:G4866"/>
    <mergeCell ref="D4867:G4867"/>
    <mergeCell ref="B4868:D4868"/>
    <mergeCell ref="B4869:E4869"/>
    <mergeCell ref="A4891:B4891"/>
    <mergeCell ref="C4891:D4891"/>
    <mergeCell ref="A4895:G4895"/>
    <mergeCell ref="A4896:G4896"/>
    <mergeCell ref="A4897:G4897"/>
    <mergeCell ref="A4795:G4795"/>
    <mergeCell ref="A4796:G4796"/>
    <mergeCell ref="A4797:G4797"/>
    <mergeCell ref="C4798:G4798"/>
    <mergeCell ref="D4799:G4799"/>
    <mergeCell ref="B4800:D4800"/>
    <mergeCell ref="B4801:E4801"/>
    <mergeCell ref="A4823:B4823"/>
    <mergeCell ref="C4823:D4823"/>
    <mergeCell ref="A4826:G4826"/>
    <mergeCell ref="A4827:G4827"/>
    <mergeCell ref="A4828:G4828"/>
    <mergeCell ref="A4829:G4829"/>
    <mergeCell ref="A4830:G4830"/>
    <mergeCell ref="C4831:G4831"/>
    <mergeCell ref="D4832:G4832"/>
    <mergeCell ref="B4833:D4833"/>
    <mergeCell ref="B4733:D4733"/>
    <mergeCell ref="B4734:E4734"/>
    <mergeCell ref="A4756:B4756"/>
    <mergeCell ref="C4756:D4756"/>
    <mergeCell ref="A4761:G4761"/>
    <mergeCell ref="A4762:G4762"/>
    <mergeCell ref="A4763:G4763"/>
    <mergeCell ref="A4764:G4764"/>
    <mergeCell ref="A4765:G4765"/>
    <mergeCell ref="C4766:G4766"/>
    <mergeCell ref="D4767:G4767"/>
    <mergeCell ref="B4768:D4768"/>
    <mergeCell ref="B4769:E4769"/>
    <mergeCell ref="A4791:B4791"/>
    <mergeCell ref="C4791:D4791"/>
    <mergeCell ref="A4793:G4793"/>
    <mergeCell ref="A4794:G4794"/>
    <mergeCell ref="A4693:G4693"/>
    <mergeCell ref="A4694:G4694"/>
    <mergeCell ref="A4695:G4695"/>
    <mergeCell ref="A4696:G4696"/>
    <mergeCell ref="C4697:G4697"/>
    <mergeCell ref="D4698:G4698"/>
    <mergeCell ref="B4699:D4699"/>
    <mergeCell ref="B4700:E4700"/>
    <mergeCell ref="A4722:B4722"/>
    <mergeCell ref="C4722:D4722"/>
    <mergeCell ref="A4726:G4726"/>
    <mergeCell ref="A4727:G4727"/>
    <mergeCell ref="A4728:G4728"/>
    <mergeCell ref="A4729:G4729"/>
    <mergeCell ref="A4730:G4730"/>
    <mergeCell ref="C4731:G4731"/>
    <mergeCell ref="D4732:G4732"/>
    <mergeCell ref="D4630:G4630"/>
    <mergeCell ref="B4631:D4631"/>
    <mergeCell ref="B4632:E4632"/>
    <mergeCell ref="A4654:B4654"/>
    <mergeCell ref="C4654:D4654"/>
    <mergeCell ref="A4658:G4658"/>
    <mergeCell ref="A4659:G4659"/>
    <mergeCell ref="A4660:G4660"/>
    <mergeCell ref="A4661:G4661"/>
    <mergeCell ref="A4662:G4662"/>
    <mergeCell ref="C4663:G4663"/>
    <mergeCell ref="D4664:G4664"/>
    <mergeCell ref="B4665:D4665"/>
    <mergeCell ref="B4666:E4666"/>
    <mergeCell ref="A4688:B4688"/>
    <mergeCell ref="C4688:D4688"/>
    <mergeCell ref="A4692:G4692"/>
    <mergeCell ref="A4591:G4591"/>
    <mergeCell ref="A4592:G4592"/>
    <mergeCell ref="A4593:G4593"/>
    <mergeCell ref="A4594:G4594"/>
    <mergeCell ref="A4595:G4595"/>
    <mergeCell ref="C4596:G4596"/>
    <mergeCell ref="D4597:G4597"/>
    <mergeCell ref="B4598:D4598"/>
    <mergeCell ref="B4599:E4599"/>
    <mergeCell ref="A4621:B4621"/>
    <mergeCell ref="C4621:D4621"/>
    <mergeCell ref="A4624:G4624"/>
    <mergeCell ref="A4625:G4625"/>
    <mergeCell ref="A4626:G4626"/>
    <mergeCell ref="A4627:G4627"/>
    <mergeCell ref="A4628:G4628"/>
    <mergeCell ref="C4629:G4629"/>
    <mergeCell ref="A4527:G4527"/>
    <mergeCell ref="C4528:G4528"/>
    <mergeCell ref="D4529:G4529"/>
    <mergeCell ref="B4530:D4530"/>
    <mergeCell ref="B4531:E4531"/>
    <mergeCell ref="A4553:B4553"/>
    <mergeCell ref="C4553:D4553"/>
    <mergeCell ref="A4557:G4557"/>
    <mergeCell ref="A4558:G4558"/>
    <mergeCell ref="A4559:G4559"/>
    <mergeCell ref="A4560:G4560"/>
    <mergeCell ref="A4561:G4561"/>
    <mergeCell ref="C4562:G4562"/>
    <mergeCell ref="D4563:G4563"/>
    <mergeCell ref="B4564:D4564"/>
    <mergeCell ref="B4565:E4565"/>
    <mergeCell ref="A4587:B4587"/>
    <mergeCell ref="C4587:D4587"/>
    <mergeCell ref="A4485:B4485"/>
    <mergeCell ref="C4485:D4485"/>
    <mergeCell ref="A4490:G4490"/>
    <mergeCell ref="A4491:G4491"/>
    <mergeCell ref="A4492:G4492"/>
    <mergeCell ref="A4493:G4493"/>
    <mergeCell ref="A4494:G4494"/>
    <mergeCell ref="C4495:G4495"/>
    <mergeCell ref="D4496:G4496"/>
    <mergeCell ref="B4497:D4497"/>
    <mergeCell ref="B4498:E4498"/>
    <mergeCell ref="A4520:B4520"/>
    <mergeCell ref="C4520:D4520"/>
    <mergeCell ref="A4523:G4523"/>
    <mergeCell ref="A4524:G4524"/>
    <mergeCell ref="A4525:G4525"/>
    <mergeCell ref="A4526:G4526"/>
    <mergeCell ref="A4423:G4423"/>
    <mergeCell ref="A4424:G4424"/>
    <mergeCell ref="C4425:G4425"/>
    <mergeCell ref="D4426:G4426"/>
    <mergeCell ref="B4427:D4427"/>
    <mergeCell ref="B4428:E4428"/>
    <mergeCell ref="A4450:B4450"/>
    <mergeCell ref="C4450:D4450"/>
    <mergeCell ref="A4455:G4455"/>
    <mergeCell ref="A4456:G4456"/>
    <mergeCell ref="A4457:G4457"/>
    <mergeCell ref="A4458:G4458"/>
    <mergeCell ref="A4459:G4459"/>
    <mergeCell ref="C4460:G4460"/>
    <mergeCell ref="D4461:G4461"/>
    <mergeCell ref="B4462:D4462"/>
    <mergeCell ref="B4463:E4463"/>
    <mergeCell ref="B4361:E4361"/>
    <mergeCell ref="A4383:B4383"/>
    <mergeCell ref="C4383:D4383"/>
    <mergeCell ref="A4387:G4387"/>
    <mergeCell ref="A4388:G4388"/>
    <mergeCell ref="A4389:G4389"/>
    <mergeCell ref="A4390:G4390"/>
    <mergeCell ref="A4391:G4391"/>
    <mergeCell ref="C4392:G4392"/>
    <mergeCell ref="D4393:G4393"/>
    <mergeCell ref="B4394:D4394"/>
    <mergeCell ref="B4395:E4395"/>
    <mergeCell ref="A4417:B4417"/>
    <mergeCell ref="C4417:D4417"/>
    <mergeCell ref="A4420:G4420"/>
    <mergeCell ref="A4421:G4421"/>
    <mergeCell ref="A4422:G4422"/>
    <mergeCell ref="A4320:G4320"/>
    <mergeCell ref="A4321:G4321"/>
    <mergeCell ref="A4322:G4322"/>
    <mergeCell ref="C4323:G4323"/>
    <mergeCell ref="D4324:G4324"/>
    <mergeCell ref="B4325:D4325"/>
    <mergeCell ref="B4326:E4326"/>
    <mergeCell ref="A4348:B4348"/>
    <mergeCell ref="C4348:D4348"/>
    <mergeCell ref="A4353:G4353"/>
    <mergeCell ref="A4354:G4354"/>
    <mergeCell ref="A4355:G4355"/>
    <mergeCell ref="A4356:G4356"/>
    <mergeCell ref="A4357:G4357"/>
    <mergeCell ref="C4358:G4358"/>
    <mergeCell ref="D4359:G4359"/>
    <mergeCell ref="B4360:D4360"/>
    <mergeCell ref="B4256:D4256"/>
    <mergeCell ref="B4257:E4257"/>
    <mergeCell ref="A4279:B4279"/>
    <mergeCell ref="C4279:D4279"/>
    <mergeCell ref="A4283:G4283"/>
    <mergeCell ref="A4284:G4284"/>
    <mergeCell ref="A4285:G4285"/>
    <mergeCell ref="A4286:G4286"/>
    <mergeCell ref="A4287:G4287"/>
    <mergeCell ref="C4288:G4288"/>
    <mergeCell ref="D4289:G4289"/>
    <mergeCell ref="B4290:D4290"/>
    <mergeCell ref="B4291:E4291"/>
    <mergeCell ref="A4313:B4313"/>
    <mergeCell ref="C4313:D4313"/>
    <mergeCell ref="A4318:G4318"/>
    <mergeCell ref="A4319:G4319"/>
    <mergeCell ref="A4215:G4215"/>
    <mergeCell ref="A4216:G4216"/>
    <mergeCell ref="A4217:G4217"/>
    <mergeCell ref="A4218:G4218"/>
    <mergeCell ref="C4219:G4219"/>
    <mergeCell ref="D4220:G4220"/>
    <mergeCell ref="B4221:D4221"/>
    <mergeCell ref="B4222:E4222"/>
    <mergeCell ref="A4244:B4244"/>
    <mergeCell ref="C4244:D4244"/>
    <mergeCell ref="A4249:G4249"/>
    <mergeCell ref="A4250:G4250"/>
    <mergeCell ref="A4251:G4251"/>
    <mergeCell ref="A4252:G4252"/>
    <mergeCell ref="A4253:G4253"/>
    <mergeCell ref="C4254:G4254"/>
    <mergeCell ref="D4255:G4255"/>
    <mergeCell ref="D4149:G4149"/>
    <mergeCell ref="B4150:D4150"/>
    <mergeCell ref="B4151:E4151"/>
    <mergeCell ref="A4173:B4173"/>
    <mergeCell ref="C4173:D4173"/>
    <mergeCell ref="A4179:G4179"/>
    <mergeCell ref="A4180:G4180"/>
    <mergeCell ref="A4181:G4181"/>
    <mergeCell ref="A4182:G4182"/>
    <mergeCell ref="A4183:G4183"/>
    <mergeCell ref="C4184:G4184"/>
    <mergeCell ref="D4185:G4185"/>
    <mergeCell ref="B4186:D4186"/>
    <mergeCell ref="B4187:E4187"/>
    <mergeCell ref="A4209:B4209"/>
    <mergeCell ref="C4209:D4209"/>
    <mergeCell ref="A4214:G4214"/>
    <mergeCell ref="A4109:G4109"/>
    <mergeCell ref="A4110:G4110"/>
    <mergeCell ref="A4111:G4111"/>
    <mergeCell ref="A4112:G4112"/>
    <mergeCell ref="A4113:G4113"/>
    <mergeCell ref="C4114:G4114"/>
    <mergeCell ref="D4115:G4115"/>
    <mergeCell ref="B4116:D4116"/>
    <mergeCell ref="B4117:E4117"/>
    <mergeCell ref="A4139:B4139"/>
    <mergeCell ref="C4139:D4139"/>
    <mergeCell ref="A4143:G4143"/>
    <mergeCell ref="A4144:G4144"/>
    <mergeCell ref="A4145:G4145"/>
    <mergeCell ref="A4146:G4146"/>
    <mergeCell ref="A4147:G4147"/>
    <mergeCell ref="C4148:G4148"/>
    <mergeCell ref="A4042:G4042"/>
    <mergeCell ref="C4043:G4043"/>
    <mergeCell ref="D4044:G4044"/>
    <mergeCell ref="B4045:D4045"/>
    <mergeCell ref="B4046:E4046"/>
    <mergeCell ref="A4068:B4068"/>
    <mergeCell ref="C4068:D4068"/>
    <mergeCell ref="A4073:G4073"/>
    <mergeCell ref="A4074:G4074"/>
    <mergeCell ref="A4075:G4075"/>
    <mergeCell ref="A4076:G4076"/>
    <mergeCell ref="A4077:G4077"/>
    <mergeCell ref="C4078:G4078"/>
    <mergeCell ref="D4079:G4079"/>
    <mergeCell ref="B4080:D4080"/>
    <mergeCell ref="B4081:E4081"/>
    <mergeCell ref="A4103:B4103"/>
    <mergeCell ref="C4103:D4103"/>
    <mergeCell ref="A3998:B3998"/>
    <mergeCell ref="C3998:D3998"/>
    <mergeCell ref="A4003:G4003"/>
    <mergeCell ref="A4004:G4004"/>
    <mergeCell ref="A4005:G4005"/>
    <mergeCell ref="A4006:G4006"/>
    <mergeCell ref="A4007:G4007"/>
    <mergeCell ref="C4008:G4008"/>
    <mergeCell ref="D4009:G4009"/>
    <mergeCell ref="B4010:D4010"/>
    <mergeCell ref="B4011:E4011"/>
    <mergeCell ref="A4033:B4033"/>
    <mergeCell ref="C4033:D4033"/>
    <mergeCell ref="A4038:G4038"/>
    <mergeCell ref="A4039:G4039"/>
    <mergeCell ref="A4040:G4040"/>
    <mergeCell ref="A4041:G4041"/>
    <mergeCell ref="A3935:G3935"/>
    <mergeCell ref="A3936:G3936"/>
    <mergeCell ref="C3937:G3937"/>
    <mergeCell ref="D3938:G3938"/>
    <mergeCell ref="B3939:D3939"/>
    <mergeCell ref="B3940:E3940"/>
    <mergeCell ref="A3962:B3962"/>
    <mergeCell ref="C3962:D3962"/>
    <mergeCell ref="A3968:G3968"/>
    <mergeCell ref="A3969:G3969"/>
    <mergeCell ref="A3970:G3970"/>
    <mergeCell ref="A3971:G3971"/>
    <mergeCell ref="A3972:G3972"/>
    <mergeCell ref="C3973:G3973"/>
    <mergeCell ref="D3974:G3974"/>
    <mergeCell ref="B3975:D3975"/>
    <mergeCell ref="B3976:E3976"/>
    <mergeCell ref="B3871:E3871"/>
    <mergeCell ref="A3893:B3893"/>
    <mergeCell ref="C3893:D3893"/>
    <mergeCell ref="A3898:G3898"/>
    <mergeCell ref="A3899:G3899"/>
    <mergeCell ref="A3900:G3900"/>
    <mergeCell ref="A3901:G3901"/>
    <mergeCell ref="A3902:G3902"/>
    <mergeCell ref="C3903:G3903"/>
    <mergeCell ref="D3904:G3904"/>
    <mergeCell ref="B3905:D3905"/>
    <mergeCell ref="B3906:E3906"/>
    <mergeCell ref="A3928:B3928"/>
    <mergeCell ref="C3928:D3928"/>
    <mergeCell ref="A3932:G3932"/>
    <mergeCell ref="A3933:G3933"/>
    <mergeCell ref="A3934:G3934"/>
    <mergeCell ref="A3832:G3832"/>
    <mergeCell ref="A3833:G3833"/>
    <mergeCell ref="A3834:G3834"/>
    <mergeCell ref="C3835:G3835"/>
    <mergeCell ref="D3836:G3836"/>
    <mergeCell ref="B3837:D3837"/>
    <mergeCell ref="B3838:E3838"/>
    <mergeCell ref="A3860:B3860"/>
    <mergeCell ref="C3860:D3860"/>
    <mergeCell ref="A3863:G3863"/>
    <mergeCell ref="A3864:G3864"/>
    <mergeCell ref="A3865:G3865"/>
    <mergeCell ref="A3866:G3866"/>
    <mergeCell ref="A3867:G3867"/>
    <mergeCell ref="C3868:G3868"/>
    <mergeCell ref="D3869:G3869"/>
    <mergeCell ref="B3870:D3870"/>
    <mergeCell ref="B3769:D3769"/>
    <mergeCell ref="B3770:E3770"/>
    <mergeCell ref="A3792:B3792"/>
    <mergeCell ref="C3792:D3792"/>
    <mergeCell ref="A3796:G3796"/>
    <mergeCell ref="A3797:G3797"/>
    <mergeCell ref="A3798:G3798"/>
    <mergeCell ref="A3799:G3799"/>
    <mergeCell ref="A3800:G3800"/>
    <mergeCell ref="C3801:G3801"/>
    <mergeCell ref="D3802:G3802"/>
    <mergeCell ref="B3803:D3803"/>
    <mergeCell ref="B3804:E3804"/>
    <mergeCell ref="A3826:B3826"/>
    <mergeCell ref="C3826:D3826"/>
    <mergeCell ref="A3830:G3830"/>
    <mergeCell ref="A3831:G3831"/>
    <mergeCell ref="A3730:G3730"/>
    <mergeCell ref="A3731:G3731"/>
    <mergeCell ref="A3732:G3732"/>
    <mergeCell ref="A3733:G3733"/>
    <mergeCell ref="C3734:G3734"/>
    <mergeCell ref="D3735:G3735"/>
    <mergeCell ref="B3736:D3736"/>
    <mergeCell ref="B3737:E3737"/>
    <mergeCell ref="A3759:B3759"/>
    <mergeCell ref="C3759:D3759"/>
    <mergeCell ref="A3762:G3762"/>
    <mergeCell ref="A3763:G3763"/>
    <mergeCell ref="A3764:G3764"/>
    <mergeCell ref="A3765:G3765"/>
    <mergeCell ref="A3766:G3766"/>
    <mergeCell ref="C3767:G3767"/>
    <mergeCell ref="D3768:G3768"/>
    <mergeCell ref="D3667:G3667"/>
    <mergeCell ref="B3668:D3668"/>
    <mergeCell ref="B3669:E3669"/>
    <mergeCell ref="A3691:B3691"/>
    <mergeCell ref="C3691:D3691"/>
    <mergeCell ref="A3695:G3695"/>
    <mergeCell ref="A3696:G3696"/>
    <mergeCell ref="A3697:G3697"/>
    <mergeCell ref="A3698:G3698"/>
    <mergeCell ref="A3699:G3699"/>
    <mergeCell ref="C3700:G3700"/>
    <mergeCell ref="D3701:G3701"/>
    <mergeCell ref="B3702:D3702"/>
    <mergeCell ref="B3703:E3703"/>
    <mergeCell ref="A3725:B3725"/>
    <mergeCell ref="C3725:D3725"/>
    <mergeCell ref="A3729:G3729"/>
    <mergeCell ref="A3627:G3627"/>
    <mergeCell ref="A3628:G3628"/>
    <mergeCell ref="A3629:G3629"/>
    <mergeCell ref="A3630:G3630"/>
    <mergeCell ref="A3631:G3631"/>
    <mergeCell ref="C3632:G3632"/>
    <mergeCell ref="D3633:G3633"/>
    <mergeCell ref="B3634:D3634"/>
    <mergeCell ref="B3635:E3635"/>
    <mergeCell ref="A3657:B3657"/>
    <mergeCell ref="C3657:D3657"/>
    <mergeCell ref="A3661:G3661"/>
    <mergeCell ref="A3662:G3662"/>
    <mergeCell ref="A3663:G3663"/>
    <mergeCell ref="A3664:G3664"/>
    <mergeCell ref="A3665:G3665"/>
    <mergeCell ref="C3666:G3666"/>
    <mergeCell ref="A3564:G3564"/>
    <mergeCell ref="C3565:G3565"/>
    <mergeCell ref="D3566:G3566"/>
    <mergeCell ref="B3567:D3567"/>
    <mergeCell ref="B3568:E3568"/>
    <mergeCell ref="A3590:B3590"/>
    <mergeCell ref="C3590:D3590"/>
    <mergeCell ref="A3594:G3594"/>
    <mergeCell ref="A3595:G3595"/>
    <mergeCell ref="A3596:G3596"/>
    <mergeCell ref="A3597:G3597"/>
    <mergeCell ref="A3598:G3598"/>
    <mergeCell ref="C3599:G3599"/>
    <mergeCell ref="D3600:G3600"/>
    <mergeCell ref="B3601:D3601"/>
    <mergeCell ref="B3602:E3602"/>
    <mergeCell ref="A3624:B3624"/>
    <mergeCell ref="C3624:D3624"/>
    <mergeCell ref="A3524:B3524"/>
    <mergeCell ref="C3524:D3524"/>
    <mergeCell ref="A3527:G3527"/>
    <mergeCell ref="A3528:G3528"/>
    <mergeCell ref="A3529:G3529"/>
    <mergeCell ref="A3530:G3530"/>
    <mergeCell ref="A3531:G3531"/>
    <mergeCell ref="C3532:G3532"/>
    <mergeCell ref="D3533:G3533"/>
    <mergeCell ref="B3534:D3534"/>
    <mergeCell ref="B3535:E3535"/>
    <mergeCell ref="A3557:B3557"/>
    <mergeCell ref="C3557:D3557"/>
    <mergeCell ref="A3560:G3560"/>
    <mergeCell ref="A3561:G3561"/>
    <mergeCell ref="A3562:G3562"/>
    <mergeCell ref="A3563:G3563"/>
    <mergeCell ref="A3463:G3463"/>
    <mergeCell ref="A3464:G3464"/>
    <mergeCell ref="C3465:G3465"/>
    <mergeCell ref="D3466:G3466"/>
    <mergeCell ref="B3467:D3467"/>
    <mergeCell ref="B3468:E3468"/>
    <mergeCell ref="A3490:B3490"/>
    <mergeCell ref="C3490:D3490"/>
    <mergeCell ref="A3494:G3494"/>
    <mergeCell ref="A3495:G3495"/>
    <mergeCell ref="A3496:G3496"/>
    <mergeCell ref="A3497:G3497"/>
    <mergeCell ref="A3498:G3498"/>
    <mergeCell ref="C3499:G3499"/>
    <mergeCell ref="D3500:G3500"/>
    <mergeCell ref="B3501:D3501"/>
    <mergeCell ref="B3502:E3502"/>
    <mergeCell ref="B3399:E3399"/>
    <mergeCell ref="A3421:B3421"/>
    <mergeCell ref="C3421:D3421"/>
    <mergeCell ref="A3426:G3426"/>
    <mergeCell ref="A3427:G3427"/>
    <mergeCell ref="A3428:G3428"/>
    <mergeCell ref="A3429:G3429"/>
    <mergeCell ref="A3430:G3430"/>
    <mergeCell ref="C3431:G3431"/>
    <mergeCell ref="D3432:G3432"/>
    <mergeCell ref="B3433:D3433"/>
    <mergeCell ref="B3434:E3434"/>
    <mergeCell ref="A3456:B3456"/>
    <mergeCell ref="C3456:D3456"/>
    <mergeCell ref="A3460:G3460"/>
    <mergeCell ref="A3461:G3461"/>
    <mergeCell ref="A3462:G3462"/>
    <mergeCell ref="A3360:G3360"/>
    <mergeCell ref="A3361:G3361"/>
    <mergeCell ref="A3362:G3362"/>
    <mergeCell ref="C3363:G3363"/>
    <mergeCell ref="D3364:G3364"/>
    <mergeCell ref="B3365:D3365"/>
    <mergeCell ref="B3366:E3366"/>
    <mergeCell ref="A3388:B3388"/>
    <mergeCell ref="C3388:D3388"/>
    <mergeCell ref="A3391:G3391"/>
    <mergeCell ref="A3392:G3392"/>
    <mergeCell ref="A3393:G3393"/>
    <mergeCell ref="A3394:G3394"/>
    <mergeCell ref="A3395:G3395"/>
    <mergeCell ref="C3396:G3396"/>
    <mergeCell ref="D3397:G3397"/>
    <mergeCell ref="B3398:D3398"/>
    <mergeCell ref="B3299:D3299"/>
    <mergeCell ref="B3300:E3300"/>
    <mergeCell ref="A3322:B3322"/>
    <mergeCell ref="C3322:D3322"/>
    <mergeCell ref="A3325:G3325"/>
    <mergeCell ref="A3326:G3326"/>
    <mergeCell ref="A3327:G3327"/>
    <mergeCell ref="A3328:G3328"/>
    <mergeCell ref="A3329:G3329"/>
    <mergeCell ref="C3330:G3330"/>
    <mergeCell ref="D3331:G3331"/>
    <mergeCell ref="B3332:D3332"/>
    <mergeCell ref="B3333:E3333"/>
    <mergeCell ref="A3355:B3355"/>
    <mergeCell ref="C3355:D3355"/>
    <mergeCell ref="A3358:G3358"/>
    <mergeCell ref="A3359:G3359"/>
    <mergeCell ref="A3260:G3260"/>
    <mergeCell ref="A3261:G3261"/>
    <mergeCell ref="A3262:G3262"/>
    <mergeCell ref="A3263:G3263"/>
    <mergeCell ref="C3264:G3264"/>
    <mergeCell ref="D3265:G3265"/>
    <mergeCell ref="B3266:D3266"/>
    <mergeCell ref="B3267:E3267"/>
    <mergeCell ref="A3289:B3289"/>
    <mergeCell ref="C3289:D3289"/>
    <mergeCell ref="A3292:G3292"/>
    <mergeCell ref="A3293:G3293"/>
    <mergeCell ref="A3294:G3294"/>
    <mergeCell ref="A3295:G3295"/>
    <mergeCell ref="A3296:G3296"/>
    <mergeCell ref="C3297:G3297"/>
    <mergeCell ref="D3298:G3298"/>
    <mergeCell ref="D3199:G3199"/>
    <mergeCell ref="B3200:D3200"/>
    <mergeCell ref="B3201:E3201"/>
    <mergeCell ref="A3223:B3223"/>
    <mergeCell ref="C3223:D3223"/>
    <mergeCell ref="A3226:G3226"/>
    <mergeCell ref="A3227:G3227"/>
    <mergeCell ref="A3228:G3228"/>
    <mergeCell ref="A3229:G3229"/>
    <mergeCell ref="A3230:G3230"/>
    <mergeCell ref="C3231:G3231"/>
    <mergeCell ref="D3232:G3232"/>
    <mergeCell ref="B3233:D3233"/>
    <mergeCell ref="B3234:E3234"/>
    <mergeCell ref="A3256:B3256"/>
    <mergeCell ref="C3256:D3256"/>
    <mergeCell ref="A3259:G3259"/>
    <mergeCell ref="A3160:G3160"/>
    <mergeCell ref="A3161:G3161"/>
    <mergeCell ref="A3162:G3162"/>
    <mergeCell ref="A3163:G3163"/>
    <mergeCell ref="A3164:G3164"/>
    <mergeCell ref="C3165:G3165"/>
    <mergeCell ref="D3166:G3166"/>
    <mergeCell ref="B3167:D3167"/>
    <mergeCell ref="B3168:E3168"/>
    <mergeCell ref="A3190:B3190"/>
    <mergeCell ref="C3190:D3190"/>
    <mergeCell ref="A3193:G3193"/>
    <mergeCell ref="A3194:G3194"/>
    <mergeCell ref="A3195:G3195"/>
    <mergeCell ref="A3196:G3196"/>
    <mergeCell ref="A3197:G3197"/>
    <mergeCell ref="C3198:G3198"/>
    <mergeCell ref="A3098:G3098"/>
    <mergeCell ref="C3099:G3099"/>
    <mergeCell ref="D3100:G3100"/>
    <mergeCell ref="B3101:D3101"/>
    <mergeCell ref="B3102:E3102"/>
    <mergeCell ref="A3124:B3124"/>
    <mergeCell ref="C3124:D3124"/>
    <mergeCell ref="A3127:G3127"/>
    <mergeCell ref="A3128:G3128"/>
    <mergeCell ref="A3129:G3129"/>
    <mergeCell ref="A3130:G3130"/>
    <mergeCell ref="A3131:G3131"/>
    <mergeCell ref="C3132:G3132"/>
    <mergeCell ref="D3133:G3133"/>
    <mergeCell ref="B3134:D3134"/>
    <mergeCell ref="B3135:E3135"/>
    <mergeCell ref="A3157:B3157"/>
    <mergeCell ref="C3157:D3157"/>
    <mergeCell ref="B3037:E3037"/>
    <mergeCell ref="A3059:B3059"/>
    <mergeCell ref="C3059:D3059"/>
    <mergeCell ref="A3062:G3062"/>
    <mergeCell ref="A3063:G3063"/>
    <mergeCell ref="A3064:G3064"/>
    <mergeCell ref="A3065:G3065"/>
    <mergeCell ref="C3066:G3066"/>
    <mergeCell ref="D3067:G3067"/>
    <mergeCell ref="B3068:D3068"/>
    <mergeCell ref="B3069:E3069"/>
    <mergeCell ref="A3091:B3091"/>
    <mergeCell ref="C3091:D3091"/>
    <mergeCell ref="A3094:G3094"/>
    <mergeCell ref="A3095:G3095"/>
    <mergeCell ref="A3096:G3096"/>
    <mergeCell ref="A3097:G3097"/>
    <mergeCell ref="A2998:G2998"/>
    <mergeCell ref="A2999:G2999"/>
    <mergeCell ref="A3000:G3000"/>
    <mergeCell ref="A3001:G3001"/>
    <mergeCell ref="C3002:G3002"/>
    <mergeCell ref="D3003:G3003"/>
    <mergeCell ref="B3004:D3004"/>
    <mergeCell ref="B3005:E3005"/>
    <mergeCell ref="A3027:B3027"/>
    <mergeCell ref="C3027:D3027"/>
    <mergeCell ref="A3030:G3030"/>
    <mergeCell ref="A3031:G3031"/>
    <mergeCell ref="A3032:G3032"/>
    <mergeCell ref="A3033:G3033"/>
    <mergeCell ref="C3034:G3034"/>
    <mergeCell ref="D3035:G3035"/>
    <mergeCell ref="B3036:D3036"/>
    <mergeCell ref="A2936:G2936"/>
    <mergeCell ref="A2937:G2937"/>
    <mergeCell ref="C2938:G2938"/>
    <mergeCell ref="D2939:G2939"/>
    <mergeCell ref="B2940:D2940"/>
    <mergeCell ref="B2941:E2941"/>
    <mergeCell ref="A2963:B2963"/>
    <mergeCell ref="C2963:D2963"/>
    <mergeCell ref="A2966:G2966"/>
    <mergeCell ref="A2967:G2967"/>
    <mergeCell ref="A2968:G2968"/>
    <mergeCell ref="A2969:G2969"/>
    <mergeCell ref="C2970:G2970"/>
    <mergeCell ref="D2971:G2971"/>
    <mergeCell ref="B2972:D2972"/>
    <mergeCell ref="B2973:E2973"/>
    <mergeCell ref="A2995:B2995"/>
    <mergeCell ref="C2995:D2995"/>
    <mergeCell ref="D2872:G2872"/>
    <mergeCell ref="B2873:D2873"/>
    <mergeCell ref="B2874:E2874"/>
    <mergeCell ref="A2896:B2896"/>
    <mergeCell ref="C2896:D2896"/>
    <mergeCell ref="A2900:G2900"/>
    <mergeCell ref="A2901:G2901"/>
    <mergeCell ref="A2902:G2902"/>
    <mergeCell ref="A2903:G2903"/>
    <mergeCell ref="C2904:G2904"/>
    <mergeCell ref="D2905:G2905"/>
    <mergeCell ref="B2906:D2906"/>
    <mergeCell ref="B2907:E2907"/>
    <mergeCell ref="A2929:B2929"/>
    <mergeCell ref="C2929:D2929"/>
    <mergeCell ref="A2934:G2934"/>
    <mergeCell ref="A2935:G2935"/>
    <mergeCell ref="A2832:B2832"/>
    <mergeCell ref="C2832:D2832"/>
    <mergeCell ref="A2835:G2835"/>
    <mergeCell ref="A2836:G2836"/>
    <mergeCell ref="A2837:G2837"/>
    <mergeCell ref="A2838:G2838"/>
    <mergeCell ref="C2839:G2839"/>
    <mergeCell ref="D2840:G2840"/>
    <mergeCell ref="B2841:D2841"/>
    <mergeCell ref="B2842:E2842"/>
    <mergeCell ref="A2864:B2864"/>
    <mergeCell ref="C2864:D2864"/>
    <mergeCell ref="A2867:G2867"/>
    <mergeCell ref="A2868:G2868"/>
    <mergeCell ref="A2869:G2869"/>
    <mergeCell ref="A2870:G2870"/>
    <mergeCell ref="C2871:G2871"/>
    <mergeCell ref="A2772:G2772"/>
    <mergeCell ref="A2773:G2773"/>
    <mergeCell ref="A2774:G2774"/>
    <mergeCell ref="C2775:G2775"/>
    <mergeCell ref="D2776:G2776"/>
    <mergeCell ref="B2777:D2777"/>
    <mergeCell ref="B2778:E2778"/>
    <mergeCell ref="A2800:B2800"/>
    <mergeCell ref="C2800:D2800"/>
    <mergeCell ref="A2803:G2803"/>
    <mergeCell ref="A2804:G2804"/>
    <mergeCell ref="A2805:G2805"/>
    <mergeCell ref="A2806:G2806"/>
    <mergeCell ref="C2807:G2807"/>
    <mergeCell ref="D2808:G2808"/>
    <mergeCell ref="B2809:D2809"/>
    <mergeCell ref="B2810:E2810"/>
    <mergeCell ref="C2711:G2711"/>
    <mergeCell ref="D2712:G2712"/>
    <mergeCell ref="B2713:D2713"/>
    <mergeCell ref="B2714:E2714"/>
    <mergeCell ref="A2736:B2736"/>
    <mergeCell ref="C2736:D2736"/>
    <mergeCell ref="A2739:G2739"/>
    <mergeCell ref="A2740:G2740"/>
    <mergeCell ref="A2741:G2741"/>
    <mergeCell ref="A2742:G2742"/>
    <mergeCell ref="C2743:G2743"/>
    <mergeCell ref="D2744:G2744"/>
    <mergeCell ref="B2745:D2745"/>
    <mergeCell ref="B2746:E2746"/>
    <mergeCell ref="A2768:B2768"/>
    <mergeCell ref="C2768:D2768"/>
    <mergeCell ref="A2771:G2771"/>
    <mergeCell ref="B2649:E2649"/>
    <mergeCell ref="A2671:B2671"/>
    <mergeCell ref="C2671:D2671"/>
    <mergeCell ref="A2674:G2674"/>
    <mergeCell ref="A2675:G2675"/>
    <mergeCell ref="A2676:G2676"/>
    <mergeCell ref="A2677:G2677"/>
    <mergeCell ref="C2678:G2678"/>
    <mergeCell ref="D2679:G2679"/>
    <mergeCell ref="B2680:D2680"/>
    <mergeCell ref="B2681:E2681"/>
    <mergeCell ref="A2703:B2703"/>
    <mergeCell ref="C2703:D2703"/>
    <mergeCell ref="A2707:G2707"/>
    <mergeCell ref="A2708:G2708"/>
    <mergeCell ref="A2709:G2709"/>
    <mergeCell ref="A2710:G2710"/>
    <mergeCell ref="A2610:G2610"/>
    <mergeCell ref="A2611:G2611"/>
    <mergeCell ref="A2612:G2612"/>
    <mergeCell ref="A2613:G2613"/>
    <mergeCell ref="C2614:G2614"/>
    <mergeCell ref="D2615:G2615"/>
    <mergeCell ref="B2616:D2616"/>
    <mergeCell ref="B2617:E2617"/>
    <mergeCell ref="A2639:B2639"/>
    <mergeCell ref="C2639:D2639"/>
    <mergeCell ref="A2642:G2642"/>
    <mergeCell ref="A2643:G2643"/>
    <mergeCell ref="A2644:G2644"/>
    <mergeCell ref="A2645:G2645"/>
    <mergeCell ref="C2646:G2646"/>
    <mergeCell ref="D2647:G2647"/>
    <mergeCell ref="B2648:D2648"/>
    <mergeCell ref="A2548:G2548"/>
    <mergeCell ref="A2549:G2549"/>
    <mergeCell ref="C2550:G2550"/>
    <mergeCell ref="D2551:G2551"/>
    <mergeCell ref="B2552:D2552"/>
    <mergeCell ref="B2553:E2553"/>
    <mergeCell ref="A2575:B2575"/>
    <mergeCell ref="C2575:D2575"/>
    <mergeCell ref="A2578:G2578"/>
    <mergeCell ref="A2579:G2579"/>
    <mergeCell ref="A2580:G2580"/>
    <mergeCell ref="A2581:G2581"/>
    <mergeCell ref="C2582:G2582"/>
    <mergeCell ref="D2583:G2583"/>
    <mergeCell ref="B2584:D2584"/>
    <mergeCell ref="B2585:E2585"/>
    <mergeCell ref="A2607:B2607"/>
    <mergeCell ref="C2607:D2607"/>
    <mergeCell ref="D2484:G2484"/>
    <mergeCell ref="B2485:D2485"/>
    <mergeCell ref="B2486:E2486"/>
    <mergeCell ref="A2508:B2508"/>
    <mergeCell ref="C2508:D2508"/>
    <mergeCell ref="A2512:G2512"/>
    <mergeCell ref="A2513:G2513"/>
    <mergeCell ref="A2514:G2514"/>
    <mergeCell ref="A2515:G2515"/>
    <mergeCell ref="C2516:G2516"/>
    <mergeCell ref="D2517:G2517"/>
    <mergeCell ref="B2518:D2518"/>
    <mergeCell ref="B2519:E2519"/>
    <mergeCell ref="A2541:B2541"/>
    <mergeCell ref="C2541:D2541"/>
    <mergeCell ref="A2546:G2546"/>
    <mergeCell ref="A2547:G2547"/>
    <mergeCell ref="A2442:B2442"/>
    <mergeCell ref="C2442:D2442"/>
    <mergeCell ref="A2447:G2447"/>
    <mergeCell ref="A2448:G2448"/>
    <mergeCell ref="A2449:G2449"/>
    <mergeCell ref="A2450:G2450"/>
    <mergeCell ref="C2451:G2451"/>
    <mergeCell ref="D2452:G2452"/>
    <mergeCell ref="B2453:D2453"/>
    <mergeCell ref="B2454:E2454"/>
    <mergeCell ref="A2476:B2476"/>
    <mergeCell ref="C2476:D2476"/>
    <mergeCell ref="A2479:G2479"/>
    <mergeCell ref="A2480:G2480"/>
    <mergeCell ref="A2481:G2481"/>
    <mergeCell ref="A2482:G2482"/>
    <mergeCell ref="C2483:G2483"/>
    <mergeCell ref="A2382:G2382"/>
    <mergeCell ref="A2383:G2383"/>
    <mergeCell ref="A2384:G2384"/>
    <mergeCell ref="C2385:G2385"/>
    <mergeCell ref="D2386:G2386"/>
    <mergeCell ref="B2387:D2387"/>
    <mergeCell ref="B2388:E2388"/>
    <mergeCell ref="A2410:B2410"/>
    <mergeCell ref="C2410:D2410"/>
    <mergeCell ref="A2413:G2413"/>
    <mergeCell ref="A2414:G2414"/>
    <mergeCell ref="A2415:G2415"/>
    <mergeCell ref="A2416:G2416"/>
    <mergeCell ref="C2417:G2417"/>
    <mergeCell ref="D2418:G2418"/>
    <mergeCell ref="B2419:D2419"/>
    <mergeCell ref="B2420:E2420"/>
    <mergeCell ref="C2320:G2320"/>
    <mergeCell ref="D2321:G2321"/>
    <mergeCell ref="B2322:D2322"/>
    <mergeCell ref="B2323:E2323"/>
    <mergeCell ref="A2345:B2345"/>
    <mergeCell ref="C2345:D2345"/>
    <mergeCell ref="A2348:G2348"/>
    <mergeCell ref="A2349:G2349"/>
    <mergeCell ref="A2350:G2350"/>
    <mergeCell ref="A2351:G2351"/>
    <mergeCell ref="C2352:G2352"/>
    <mergeCell ref="D2353:G2353"/>
    <mergeCell ref="B2354:D2354"/>
    <mergeCell ref="B2355:E2355"/>
    <mergeCell ref="A2377:B2377"/>
    <mergeCell ref="C2377:D2377"/>
    <mergeCell ref="A2381:G2381"/>
    <mergeCell ref="B2259:E2259"/>
    <mergeCell ref="A2281:B2281"/>
    <mergeCell ref="C2281:D2281"/>
    <mergeCell ref="A2284:G2284"/>
    <mergeCell ref="A2285:G2285"/>
    <mergeCell ref="A2286:G2286"/>
    <mergeCell ref="A2287:G2287"/>
    <mergeCell ref="C2288:G2288"/>
    <mergeCell ref="D2289:G2289"/>
    <mergeCell ref="B2290:D2290"/>
    <mergeCell ref="B2291:E2291"/>
    <mergeCell ref="A2313:B2313"/>
    <mergeCell ref="C2313:D2313"/>
    <mergeCell ref="A2316:G2316"/>
    <mergeCell ref="A2317:G2317"/>
    <mergeCell ref="A2318:G2318"/>
    <mergeCell ref="A2319:G2319"/>
    <mergeCell ref="A2220:G2220"/>
    <mergeCell ref="A2221:G2221"/>
    <mergeCell ref="A2222:G2222"/>
    <mergeCell ref="A2223:G2223"/>
    <mergeCell ref="C2224:G2224"/>
    <mergeCell ref="D2225:G2225"/>
    <mergeCell ref="B2226:D2226"/>
    <mergeCell ref="B2227:E2227"/>
    <mergeCell ref="A2249:B2249"/>
    <mergeCell ref="C2249:D2249"/>
    <mergeCell ref="A2252:G2252"/>
    <mergeCell ref="A2253:G2253"/>
    <mergeCell ref="A2254:G2254"/>
    <mergeCell ref="A2255:G2255"/>
    <mergeCell ref="C2256:G2256"/>
    <mergeCell ref="D2257:G2257"/>
    <mergeCell ref="B2258:D2258"/>
    <mergeCell ref="A2156:G2156"/>
    <mergeCell ref="A2157:G2157"/>
    <mergeCell ref="C2158:G2158"/>
    <mergeCell ref="D2159:G2159"/>
    <mergeCell ref="B2160:D2160"/>
    <mergeCell ref="B2161:E2161"/>
    <mergeCell ref="A2183:B2183"/>
    <mergeCell ref="C2183:D2183"/>
    <mergeCell ref="A2187:G2187"/>
    <mergeCell ref="A2188:G2188"/>
    <mergeCell ref="A2189:G2189"/>
    <mergeCell ref="A2190:G2190"/>
    <mergeCell ref="C2191:G2191"/>
    <mergeCell ref="D2192:G2192"/>
    <mergeCell ref="B2193:D2193"/>
    <mergeCell ref="B2194:E2194"/>
    <mergeCell ref="A2216:B2216"/>
    <mergeCell ref="C2216:D2216"/>
    <mergeCell ref="D2091:G2091"/>
    <mergeCell ref="B2092:D2092"/>
    <mergeCell ref="B2093:E2093"/>
    <mergeCell ref="A2115:B2115"/>
    <mergeCell ref="C2115:D2115"/>
    <mergeCell ref="A2120:G2120"/>
    <mergeCell ref="A2121:G2121"/>
    <mergeCell ref="A2122:G2122"/>
    <mergeCell ref="A2123:G2123"/>
    <mergeCell ref="C2124:G2124"/>
    <mergeCell ref="D2125:G2125"/>
    <mergeCell ref="B2126:D2126"/>
    <mergeCell ref="B2127:E2127"/>
    <mergeCell ref="A2149:B2149"/>
    <mergeCell ref="C2149:D2149"/>
    <mergeCell ref="A2154:G2154"/>
    <mergeCell ref="A2155:G2155"/>
    <mergeCell ref="A2049:B2049"/>
    <mergeCell ref="C2049:D2049"/>
    <mergeCell ref="A2053:G2053"/>
    <mergeCell ref="A2054:G2054"/>
    <mergeCell ref="A2055:G2055"/>
    <mergeCell ref="A2056:G2056"/>
    <mergeCell ref="C2057:G2057"/>
    <mergeCell ref="D2058:G2058"/>
    <mergeCell ref="B2059:D2059"/>
    <mergeCell ref="B2060:E2060"/>
    <mergeCell ref="A2082:B2082"/>
    <mergeCell ref="C2082:D2082"/>
    <mergeCell ref="A2086:G2086"/>
    <mergeCell ref="A2087:G2087"/>
    <mergeCell ref="A2088:G2088"/>
    <mergeCell ref="A2089:G2089"/>
    <mergeCell ref="C2090:G2090"/>
    <mergeCell ref="A1987:G1987"/>
    <mergeCell ref="A1988:G1988"/>
    <mergeCell ref="A1989:G1989"/>
    <mergeCell ref="C1990:G1990"/>
    <mergeCell ref="D1991:G1991"/>
    <mergeCell ref="B1992:D1992"/>
    <mergeCell ref="B1993:E1993"/>
    <mergeCell ref="A2015:B2015"/>
    <mergeCell ref="C2015:D2015"/>
    <mergeCell ref="A2020:G2020"/>
    <mergeCell ref="A2021:G2021"/>
    <mergeCell ref="A2022:G2022"/>
    <mergeCell ref="A2023:G2023"/>
    <mergeCell ref="C2024:G2024"/>
    <mergeCell ref="D2025:G2025"/>
    <mergeCell ref="B2026:D2026"/>
    <mergeCell ref="B2027:E2027"/>
    <mergeCell ref="C1924:G1924"/>
    <mergeCell ref="D1925:G1925"/>
    <mergeCell ref="B1926:D1926"/>
    <mergeCell ref="B1927:E1927"/>
    <mergeCell ref="A1949:B1949"/>
    <mergeCell ref="C1949:D1949"/>
    <mergeCell ref="A1953:G1953"/>
    <mergeCell ref="A1954:G1954"/>
    <mergeCell ref="A1955:G1955"/>
    <mergeCell ref="A1956:G1956"/>
    <mergeCell ref="C1957:G1957"/>
    <mergeCell ref="D1958:G1958"/>
    <mergeCell ref="B1959:D1959"/>
    <mergeCell ref="B1960:E1960"/>
    <mergeCell ref="A1982:B1982"/>
    <mergeCell ref="C1982:D1982"/>
    <mergeCell ref="A1986:G1986"/>
    <mergeCell ref="B1860:E1860"/>
    <mergeCell ref="A1882:B1882"/>
    <mergeCell ref="C1882:D1882"/>
    <mergeCell ref="A1886:G1886"/>
    <mergeCell ref="A1887:G1887"/>
    <mergeCell ref="A1888:G1888"/>
    <mergeCell ref="A1889:G1889"/>
    <mergeCell ref="C1890:G1890"/>
    <mergeCell ref="D1891:G1891"/>
    <mergeCell ref="B1892:D1892"/>
    <mergeCell ref="B1893:E1893"/>
    <mergeCell ref="A1915:B1915"/>
    <mergeCell ref="C1915:D1915"/>
    <mergeCell ref="A1920:G1920"/>
    <mergeCell ref="A1921:G1921"/>
    <mergeCell ref="A1922:G1922"/>
    <mergeCell ref="A1923:G1923"/>
    <mergeCell ref="A1819:G1819"/>
    <mergeCell ref="A1820:G1820"/>
    <mergeCell ref="A1821:G1821"/>
    <mergeCell ref="A1822:G1822"/>
    <mergeCell ref="C1823:G1823"/>
    <mergeCell ref="D1824:G1824"/>
    <mergeCell ref="B1825:D1825"/>
    <mergeCell ref="B1826:E1826"/>
    <mergeCell ref="A1848:B1848"/>
    <mergeCell ref="C1848:D1848"/>
    <mergeCell ref="A1853:G1853"/>
    <mergeCell ref="A1854:G1854"/>
    <mergeCell ref="A1855:G1855"/>
    <mergeCell ref="A1856:G1856"/>
    <mergeCell ref="C1857:G1857"/>
    <mergeCell ref="D1858:G1858"/>
    <mergeCell ref="B1859:D1859"/>
    <mergeCell ref="A1756:G1756"/>
    <mergeCell ref="A1757:G1757"/>
    <mergeCell ref="C1758:G1758"/>
    <mergeCell ref="D1759:G1759"/>
    <mergeCell ref="B1760:D1760"/>
    <mergeCell ref="B1761:E1761"/>
    <mergeCell ref="A1783:B1783"/>
    <mergeCell ref="C1783:D1783"/>
    <mergeCell ref="A1786:G1786"/>
    <mergeCell ref="A1787:G1787"/>
    <mergeCell ref="A1788:G1788"/>
    <mergeCell ref="A1789:G1789"/>
    <mergeCell ref="C1790:G1790"/>
    <mergeCell ref="D1791:G1791"/>
    <mergeCell ref="B1792:D1792"/>
    <mergeCell ref="B1793:E1793"/>
    <mergeCell ref="A1815:B1815"/>
    <mergeCell ref="C1815:D1815"/>
    <mergeCell ref="D1694:G1694"/>
    <mergeCell ref="B1695:D1695"/>
    <mergeCell ref="B1696:E1696"/>
    <mergeCell ref="A1718:B1718"/>
    <mergeCell ref="C1718:D1718"/>
    <mergeCell ref="A1721:G1721"/>
    <mergeCell ref="A1722:G1722"/>
    <mergeCell ref="A1723:G1723"/>
    <mergeCell ref="A1724:G1724"/>
    <mergeCell ref="C1725:G1725"/>
    <mergeCell ref="D1726:G1726"/>
    <mergeCell ref="B1727:D1727"/>
    <mergeCell ref="B1728:E1728"/>
    <mergeCell ref="A1750:B1750"/>
    <mergeCell ref="C1750:D1750"/>
    <mergeCell ref="A1754:G1754"/>
    <mergeCell ref="A1755:G1755"/>
    <mergeCell ref="A1653:B1653"/>
    <mergeCell ref="C1653:D1653"/>
    <mergeCell ref="A1657:G1657"/>
    <mergeCell ref="A1658:G1658"/>
    <mergeCell ref="A1659:G1659"/>
    <mergeCell ref="A1660:G1660"/>
    <mergeCell ref="C1661:G1661"/>
    <mergeCell ref="D1662:G1662"/>
    <mergeCell ref="B1663:D1663"/>
    <mergeCell ref="B1664:E1664"/>
    <mergeCell ref="A1686:B1686"/>
    <mergeCell ref="C1686:D1686"/>
    <mergeCell ref="A1689:G1689"/>
    <mergeCell ref="A1690:G1690"/>
    <mergeCell ref="A1691:G1691"/>
    <mergeCell ref="A1692:G1692"/>
    <mergeCell ref="C1693:G1693"/>
    <mergeCell ref="A1592:G1592"/>
    <mergeCell ref="A1593:G1593"/>
    <mergeCell ref="A1594:G1594"/>
    <mergeCell ref="C1595:G1595"/>
    <mergeCell ref="D1596:G1596"/>
    <mergeCell ref="B1597:D1597"/>
    <mergeCell ref="B1598:E1598"/>
    <mergeCell ref="A1620:B1620"/>
    <mergeCell ref="C1620:D1620"/>
    <mergeCell ref="A1624:G1624"/>
    <mergeCell ref="A1625:G1625"/>
    <mergeCell ref="A1626:G1626"/>
    <mergeCell ref="A1627:G1627"/>
    <mergeCell ref="C1628:G1628"/>
    <mergeCell ref="D1629:G1629"/>
    <mergeCell ref="B1630:D1630"/>
    <mergeCell ref="B1631:E1631"/>
    <mergeCell ref="C1529:G1529"/>
    <mergeCell ref="D1530:G1530"/>
    <mergeCell ref="B1531:D1531"/>
    <mergeCell ref="B1532:E1532"/>
    <mergeCell ref="A1554:B1554"/>
    <mergeCell ref="C1554:D1554"/>
    <mergeCell ref="A1558:G1558"/>
    <mergeCell ref="A1559:G1559"/>
    <mergeCell ref="A1560:G1560"/>
    <mergeCell ref="A1561:G1561"/>
    <mergeCell ref="C1562:G1562"/>
    <mergeCell ref="D1563:G1563"/>
    <mergeCell ref="B1564:D1564"/>
    <mergeCell ref="B1565:E1565"/>
    <mergeCell ref="A1587:B1587"/>
    <mergeCell ref="C1587:D1587"/>
    <mergeCell ref="A1591:G1591"/>
    <mergeCell ref="B1466:E1466"/>
    <mergeCell ref="A1488:B1488"/>
    <mergeCell ref="C1488:D1488"/>
    <mergeCell ref="A1491:G1491"/>
    <mergeCell ref="A1492:G1492"/>
    <mergeCell ref="A1493:G1493"/>
    <mergeCell ref="A1494:G1494"/>
    <mergeCell ref="C1495:G1495"/>
    <mergeCell ref="D1496:G1496"/>
    <mergeCell ref="B1497:D1497"/>
    <mergeCell ref="B1498:E1498"/>
    <mergeCell ref="A1520:B1520"/>
    <mergeCell ref="C1520:D1520"/>
    <mergeCell ref="A1525:G1525"/>
    <mergeCell ref="A1526:G1526"/>
    <mergeCell ref="A1527:G1527"/>
    <mergeCell ref="A1528:G1528"/>
    <mergeCell ref="A1427:G1427"/>
    <mergeCell ref="A1428:G1428"/>
    <mergeCell ref="A1429:G1429"/>
    <mergeCell ref="A1430:G1430"/>
    <mergeCell ref="C1431:G1431"/>
    <mergeCell ref="D1432:G1432"/>
    <mergeCell ref="B1433:D1433"/>
    <mergeCell ref="B1434:E1434"/>
    <mergeCell ref="A1456:B1456"/>
    <mergeCell ref="C1456:D1456"/>
    <mergeCell ref="A1459:G1459"/>
    <mergeCell ref="A1460:G1460"/>
    <mergeCell ref="A1461:G1461"/>
    <mergeCell ref="A1462:G1462"/>
    <mergeCell ref="C1463:G1463"/>
    <mergeCell ref="D1464:G1464"/>
    <mergeCell ref="B1465:D1465"/>
    <mergeCell ref="A1363:G1363"/>
    <mergeCell ref="A1364:G1364"/>
    <mergeCell ref="C1365:G1365"/>
    <mergeCell ref="D1366:G1366"/>
    <mergeCell ref="B1367:D1367"/>
    <mergeCell ref="B1368:E1368"/>
    <mergeCell ref="A1390:B1390"/>
    <mergeCell ref="C1390:D1390"/>
    <mergeCell ref="A1394:G1394"/>
    <mergeCell ref="A1395:G1395"/>
    <mergeCell ref="A1396:G1396"/>
    <mergeCell ref="A1397:G1397"/>
    <mergeCell ref="C1398:G1398"/>
    <mergeCell ref="D1399:G1399"/>
    <mergeCell ref="B1400:D1400"/>
    <mergeCell ref="B1401:E1401"/>
    <mergeCell ref="A1423:B1423"/>
    <mergeCell ref="C1423:D1423"/>
    <mergeCell ref="D1298:G1298"/>
    <mergeCell ref="B1299:D1299"/>
    <mergeCell ref="B1300:E1300"/>
    <mergeCell ref="A1322:B1322"/>
    <mergeCell ref="C1322:D1322"/>
    <mergeCell ref="A1328:G1328"/>
    <mergeCell ref="A1329:G1329"/>
    <mergeCell ref="A1330:G1330"/>
    <mergeCell ref="A1331:G1331"/>
    <mergeCell ref="C1332:G1332"/>
    <mergeCell ref="D1333:G1333"/>
    <mergeCell ref="B1334:D1334"/>
    <mergeCell ref="B1335:E1335"/>
    <mergeCell ref="A1357:B1357"/>
    <mergeCell ref="C1357:D1357"/>
    <mergeCell ref="A1361:G1361"/>
    <mergeCell ref="A1362:G1362"/>
    <mergeCell ref="A1254:B1254"/>
    <mergeCell ref="C1254:D1254"/>
    <mergeCell ref="A1259:G1259"/>
    <mergeCell ref="A1260:G1260"/>
    <mergeCell ref="A1261:G1261"/>
    <mergeCell ref="A1262:G1262"/>
    <mergeCell ref="C1263:G1263"/>
    <mergeCell ref="D1264:G1264"/>
    <mergeCell ref="B1265:D1265"/>
    <mergeCell ref="B1266:E1266"/>
    <mergeCell ref="A1288:B1288"/>
    <mergeCell ref="C1288:D1288"/>
    <mergeCell ref="A1293:G1293"/>
    <mergeCell ref="A1294:G1294"/>
    <mergeCell ref="A1295:G1295"/>
    <mergeCell ref="A1296:G1296"/>
    <mergeCell ref="C1297:G1297"/>
    <mergeCell ref="A1190:G1190"/>
    <mergeCell ref="A1191:G1191"/>
    <mergeCell ref="A1192:G1192"/>
    <mergeCell ref="C1193:G1193"/>
    <mergeCell ref="D1194:G1194"/>
    <mergeCell ref="B1195:D1195"/>
    <mergeCell ref="B1196:E1196"/>
    <mergeCell ref="A1218:B1218"/>
    <mergeCell ref="C1218:D1218"/>
    <mergeCell ref="A1225:G1225"/>
    <mergeCell ref="A1226:G1226"/>
    <mergeCell ref="A1227:G1227"/>
    <mergeCell ref="A1228:G1228"/>
    <mergeCell ref="C1229:G1229"/>
    <mergeCell ref="D1230:G1230"/>
    <mergeCell ref="B1231:D1231"/>
    <mergeCell ref="B1232:E1232"/>
    <mergeCell ref="C1120:G1120"/>
    <mergeCell ref="D1121:G1121"/>
    <mergeCell ref="B1122:D1122"/>
    <mergeCell ref="B1123:E1123"/>
    <mergeCell ref="A1145:B1145"/>
    <mergeCell ref="C1145:D1145"/>
    <mergeCell ref="A1153:G1153"/>
    <mergeCell ref="A1154:G1154"/>
    <mergeCell ref="A1155:G1155"/>
    <mergeCell ref="A1156:G1156"/>
    <mergeCell ref="C1157:G1157"/>
    <mergeCell ref="D1158:G1158"/>
    <mergeCell ref="B1159:D1159"/>
    <mergeCell ref="B1160:E1160"/>
    <mergeCell ref="A1182:B1182"/>
    <mergeCell ref="C1182:D1182"/>
    <mergeCell ref="A1189:G1189"/>
    <mergeCell ref="B1051:E1051"/>
    <mergeCell ref="A1073:B1073"/>
    <mergeCell ref="C1073:D1073"/>
    <mergeCell ref="A1080:G1080"/>
    <mergeCell ref="A1081:G1081"/>
    <mergeCell ref="A1082:G1082"/>
    <mergeCell ref="A1083:G1083"/>
    <mergeCell ref="C1084:G1084"/>
    <mergeCell ref="D1085:G1085"/>
    <mergeCell ref="B1086:D1086"/>
    <mergeCell ref="B1087:E1087"/>
    <mergeCell ref="A1109:B1109"/>
    <mergeCell ref="C1109:D1109"/>
    <mergeCell ref="A1116:G1116"/>
    <mergeCell ref="A1117:G1117"/>
    <mergeCell ref="A1118:G1118"/>
    <mergeCell ref="A1119:G1119"/>
    <mergeCell ref="A1007:G1007"/>
    <mergeCell ref="A1008:G1008"/>
    <mergeCell ref="A1009:G1009"/>
    <mergeCell ref="A1010:G1010"/>
    <mergeCell ref="C1011:G1011"/>
    <mergeCell ref="D1012:G1012"/>
    <mergeCell ref="B1013:D1013"/>
    <mergeCell ref="B1014:E1014"/>
    <mergeCell ref="A1036:B1036"/>
    <mergeCell ref="C1036:D1036"/>
    <mergeCell ref="A1044:G1044"/>
    <mergeCell ref="A1045:G1045"/>
    <mergeCell ref="A1046:G1046"/>
    <mergeCell ref="A1047:G1047"/>
    <mergeCell ref="C1048:G1048"/>
    <mergeCell ref="D1049:G1049"/>
    <mergeCell ref="B1050:D1050"/>
    <mergeCell ref="A940:G940"/>
    <mergeCell ref="A941:G941"/>
    <mergeCell ref="C942:G942"/>
    <mergeCell ref="D943:G943"/>
    <mergeCell ref="B944:D944"/>
    <mergeCell ref="B945:E945"/>
    <mergeCell ref="A967:B967"/>
    <mergeCell ref="C967:D967"/>
    <mergeCell ref="A973:G973"/>
    <mergeCell ref="A974:G974"/>
    <mergeCell ref="A975:G975"/>
    <mergeCell ref="A976:G976"/>
    <mergeCell ref="C977:G977"/>
    <mergeCell ref="D978:G978"/>
    <mergeCell ref="B979:D979"/>
    <mergeCell ref="B980:E980"/>
    <mergeCell ref="A1002:B1002"/>
    <mergeCell ref="C1002:D1002"/>
    <mergeCell ref="D874:G874"/>
    <mergeCell ref="B875:D875"/>
    <mergeCell ref="B876:E876"/>
    <mergeCell ref="A898:B898"/>
    <mergeCell ref="C898:D898"/>
    <mergeCell ref="A904:G904"/>
    <mergeCell ref="A905:G905"/>
    <mergeCell ref="A906:G906"/>
    <mergeCell ref="A907:G907"/>
    <mergeCell ref="C908:G908"/>
    <mergeCell ref="D909:G909"/>
    <mergeCell ref="B910:D910"/>
    <mergeCell ref="B911:E911"/>
    <mergeCell ref="A933:B933"/>
    <mergeCell ref="C933:D933"/>
    <mergeCell ref="A938:G938"/>
    <mergeCell ref="A939:G939"/>
    <mergeCell ref="A830:B830"/>
    <mergeCell ref="C830:D830"/>
    <mergeCell ref="A835:G835"/>
    <mergeCell ref="A836:G836"/>
    <mergeCell ref="A837:G837"/>
    <mergeCell ref="A838:G838"/>
    <mergeCell ref="C839:G839"/>
    <mergeCell ref="D840:G840"/>
    <mergeCell ref="B841:D841"/>
    <mergeCell ref="B842:E842"/>
    <mergeCell ref="A864:B864"/>
    <mergeCell ref="C864:D864"/>
    <mergeCell ref="A869:G869"/>
    <mergeCell ref="A870:G870"/>
    <mergeCell ref="A871:G871"/>
    <mergeCell ref="A872:G872"/>
    <mergeCell ref="C873:G873"/>
    <mergeCell ref="A767:G767"/>
    <mergeCell ref="A768:G768"/>
    <mergeCell ref="A769:G769"/>
    <mergeCell ref="C770:G770"/>
    <mergeCell ref="D771:G771"/>
    <mergeCell ref="B772:D772"/>
    <mergeCell ref="B773:E773"/>
    <mergeCell ref="A795:B795"/>
    <mergeCell ref="C795:D795"/>
    <mergeCell ref="A801:G801"/>
    <mergeCell ref="A802:G802"/>
    <mergeCell ref="A803:G803"/>
    <mergeCell ref="A804:G804"/>
    <mergeCell ref="C805:G805"/>
    <mergeCell ref="D806:G806"/>
    <mergeCell ref="B807:D807"/>
    <mergeCell ref="B808:E808"/>
    <mergeCell ref="C701:G701"/>
    <mergeCell ref="D702:G702"/>
    <mergeCell ref="B703:D703"/>
    <mergeCell ref="B704:E704"/>
    <mergeCell ref="A726:B726"/>
    <mergeCell ref="C726:D726"/>
    <mergeCell ref="A731:G731"/>
    <mergeCell ref="A732:G732"/>
    <mergeCell ref="A733:G733"/>
    <mergeCell ref="A734:G734"/>
    <mergeCell ref="C735:G735"/>
    <mergeCell ref="D736:G736"/>
    <mergeCell ref="B737:D737"/>
    <mergeCell ref="B738:E738"/>
    <mergeCell ref="A760:B760"/>
    <mergeCell ref="C760:D760"/>
    <mergeCell ref="A766:G766"/>
    <mergeCell ref="B636:E636"/>
    <mergeCell ref="A658:B658"/>
    <mergeCell ref="C658:D658"/>
    <mergeCell ref="A663:G663"/>
    <mergeCell ref="A664:G664"/>
    <mergeCell ref="A665:G665"/>
    <mergeCell ref="A666:G666"/>
    <mergeCell ref="C667:G667"/>
    <mergeCell ref="D668:G668"/>
    <mergeCell ref="B669:D669"/>
    <mergeCell ref="B670:E670"/>
    <mergeCell ref="A692:B692"/>
    <mergeCell ref="C692:D692"/>
    <mergeCell ref="A697:G697"/>
    <mergeCell ref="A698:G698"/>
    <mergeCell ref="A699:G699"/>
    <mergeCell ref="A700:G700"/>
    <mergeCell ref="A595:G595"/>
    <mergeCell ref="A596:G596"/>
    <mergeCell ref="A597:G597"/>
    <mergeCell ref="A598:G598"/>
    <mergeCell ref="C599:G599"/>
    <mergeCell ref="D600:G600"/>
    <mergeCell ref="B601:D601"/>
    <mergeCell ref="B602:E602"/>
    <mergeCell ref="A624:B624"/>
    <mergeCell ref="C624:D624"/>
    <mergeCell ref="A629:G629"/>
    <mergeCell ref="A630:G630"/>
    <mergeCell ref="A631:G631"/>
    <mergeCell ref="A632:G632"/>
    <mergeCell ref="C633:G633"/>
    <mergeCell ref="D634:G634"/>
    <mergeCell ref="B635:D635"/>
    <mergeCell ref="A529:G529"/>
    <mergeCell ref="A530:G530"/>
    <mergeCell ref="C531:G531"/>
    <mergeCell ref="D532:G532"/>
    <mergeCell ref="B533:D533"/>
    <mergeCell ref="B534:E534"/>
    <mergeCell ref="A556:B556"/>
    <mergeCell ref="C556:D556"/>
    <mergeCell ref="A562:G562"/>
    <mergeCell ref="A563:G563"/>
    <mergeCell ref="A564:G564"/>
    <mergeCell ref="A565:G565"/>
    <mergeCell ref="C566:G566"/>
    <mergeCell ref="D567:G567"/>
    <mergeCell ref="B568:D568"/>
    <mergeCell ref="B569:E569"/>
    <mergeCell ref="A591:B591"/>
    <mergeCell ref="C591:D591"/>
    <mergeCell ref="D463:G463"/>
    <mergeCell ref="B464:D464"/>
    <mergeCell ref="B465:E465"/>
    <mergeCell ref="A487:B487"/>
    <mergeCell ref="C487:D487"/>
    <mergeCell ref="A492:G492"/>
    <mergeCell ref="A493:G493"/>
    <mergeCell ref="A494:G494"/>
    <mergeCell ref="A495:G495"/>
    <mergeCell ref="C496:G496"/>
    <mergeCell ref="D497:G497"/>
    <mergeCell ref="B498:D498"/>
    <mergeCell ref="B499:E499"/>
    <mergeCell ref="A521:B521"/>
    <mergeCell ref="C521:D521"/>
    <mergeCell ref="A527:G527"/>
    <mergeCell ref="A528:G528"/>
    <mergeCell ref="A419:B419"/>
    <mergeCell ref="C419:D419"/>
    <mergeCell ref="A424:G424"/>
    <mergeCell ref="A425:G425"/>
    <mergeCell ref="A426:G426"/>
    <mergeCell ref="A427:G427"/>
    <mergeCell ref="C428:G428"/>
    <mergeCell ref="D429:G429"/>
    <mergeCell ref="B430:D430"/>
    <mergeCell ref="B431:E431"/>
    <mergeCell ref="A453:B453"/>
    <mergeCell ref="C453:D453"/>
    <mergeCell ref="A458:G458"/>
    <mergeCell ref="A459:G459"/>
    <mergeCell ref="A460:G460"/>
    <mergeCell ref="A461:G461"/>
    <mergeCell ref="C462:G462"/>
    <mergeCell ref="A357:G357"/>
    <mergeCell ref="A358:G358"/>
    <mergeCell ref="A359:G359"/>
    <mergeCell ref="C360:G360"/>
    <mergeCell ref="D361:G361"/>
    <mergeCell ref="B362:D362"/>
    <mergeCell ref="B363:E363"/>
    <mergeCell ref="A385:B385"/>
    <mergeCell ref="C385:D385"/>
    <mergeCell ref="A390:G390"/>
    <mergeCell ref="A391:G391"/>
    <mergeCell ref="A392:G392"/>
    <mergeCell ref="A393:G393"/>
    <mergeCell ref="C394:G394"/>
    <mergeCell ref="D395:G395"/>
    <mergeCell ref="B396:D396"/>
    <mergeCell ref="B397:E397"/>
    <mergeCell ref="C292:G292"/>
    <mergeCell ref="D293:G293"/>
    <mergeCell ref="B294:D294"/>
    <mergeCell ref="B295:E295"/>
    <mergeCell ref="A317:B317"/>
    <mergeCell ref="C317:D317"/>
    <mergeCell ref="A322:G322"/>
    <mergeCell ref="A323:G323"/>
    <mergeCell ref="A324:G324"/>
    <mergeCell ref="A325:G325"/>
    <mergeCell ref="C326:G326"/>
    <mergeCell ref="D327:G327"/>
    <mergeCell ref="B328:D328"/>
    <mergeCell ref="B329:E329"/>
    <mergeCell ref="A351:B351"/>
    <mergeCell ref="C351:D351"/>
    <mergeCell ref="A356:G356"/>
    <mergeCell ref="B226:E226"/>
    <mergeCell ref="A248:B248"/>
    <mergeCell ref="C248:D248"/>
    <mergeCell ref="A254:G254"/>
    <mergeCell ref="A255:G255"/>
    <mergeCell ref="A256:G256"/>
    <mergeCell ref="A257:G257"/>
    <mergeCell ref="C258:G258"/>
    <mergeCell ref="D259:G259"/>
    <mergeCell ref="B260:D260"/>
    <mergeCell ref="B261:E261"/>
    <mergeCell ref="A283:B283"/>
    <mergeCell ref="C283:D283"/>
    <mergeCell ref="A288:G288"/>
    <mergeCell ref="A289:G289"/>
    <mergeCell ref="A290:G290"/>
    <mergeCell ref="A291:G291"/>
    <mergeCell ref="A182:G182"/>
    <mergeCell ref="A183:G183"/>
    <mergeCell ref="A184:G184"/>
    <mergeCell ref="A185:G185"/>
    <mergeCell ref="C186:G186"/>
    <mergeCell ref="D187:G187"/>
    <mergeCell ref="B188:D188"/>
    <mergeCell ref="B189:E189"/>
    <mergeCell ref="A211:B211"/>
    <mergeCell ref="C211:D211"/>
    <mergeCell ref="A219:G219"/>
    <mergeCell ref="A220:G220"/>
    <mergeCell ref="A221:G221"/>
    <mergeCell ref="A222:G222"/>
    <mergeCell ref="C223:G223"/>
    <mergeCell ref="D224:G224"/>
    <mergeCell ref="B225:D225"/>
    <mergeCell ref="A114:G114"/>
    <mergeCell ref="C115:G115"/>
    <mergeCell ref="D116:G116"/>
    <mergeCell ref="B117:D117"/>
    <mergeCell ref="B118:E118"/>
    <mergeCell ref="A140:B140"/>
    <mergeCell ref="C140:D140"/>
    <mergeCell ref="A147:G147"/>
    <mergeCell ref="A148:G148"/>
    <mergeCell ref="A149:G149"/>
    <mergeCell ref="A150:G150"/>
    <mergeCell ref="C151:G151"/>
    <mergeCell ref="D152:G152"/>
    <mergeCell ref="B153:D153"/>
    <mergeCell ref="B154:E154"/>
    <mergeCell ref="A176:B176"/>
    <mergeCell ref="C176:D176"/>
    <mergeCell ref="B43:D43"/>
    <mergeCell ref="B44:E44"/>
    <mergeCell ref="A66:B66"/>
    <mergeCell ref="C66:D66"/>
    <mergeCell ref="A74:G74"/>
    <mergeCell ref="A75:G75"/>
    <mergeCell ref="A76:G76"/>
    <mergeCell ref="A77:G77"/>
    <mergeCell ref="C78:G78"/>
    <mergeCell ref="D79:G79"/>
    <mergeCell ref="B80:D80"/>
    <mergeCell ref="B81:E81"/>
    <mergeCell ref="A103:B103"/>
    <mergeCell ref="C103:D103"/>
    <mergeCell ref="A111:G111"/>
    <mergeCell ref="A112:G112"/>
    <mergeCell ref="A113:G113"/>
    <mergeCell ref="A1:G1"/>
    <mergeCell ref="A2:G2"/>
    <mergeCell ref="A3:G3"/>
    <mergeCell ref="A4:G4"/>
    <mergeCell ref="A5:G5"/>
    <mergeCell ref="C6:G6"/>
    <mergeCell ref="D7:G7"/>
    <mergeCell ref="B8:D8"/>
    <mergeCell ref="B9:E9"/>
    <mergeCell ref="A31:B31"/>
    <mergeCell ref="C31:D31"/>
    <mergeCell ref="A37:G37"/>
    <mergeCell ref="A38:G38"/>
    <mergeCell ref="A39:G39"/>
    <mergeCell ref="A40:G40"/>
    <mergeCell ref="C41:G41"/>
    <mergeCell ref="D42:G42"/>
    <mergeCell ref="A9599:G9599"/>
    <mergeCell ref="A9600:G9600"/>
    <mergeCell ref="A9601:G9601"/>
    <mergeCell ref="A9602:G9602"/>
    <mergeCell ref="C9603:G9603"/>
    <mergeCell ref="D9604:G9604"/>
    <mergeCell ref="B9605:D9605"/>
    <mergeCell ref="B9606:E9606"/>
    <mergeCell ref="A9628:B9628"/>
    <mergeCell ref="C9628:D9628"/>
    <mergeCell ref="A9633:G9633"/>
    <mergeCell ref="A9634:G9634"/>
    <mergeCell ref="A9635:G9635"/>
    <mergeCell ref="A9636:G9636"/>
    <mergeCell ref="A9637:G9637"/>
    <mergeCell ref="C9638:G9638"/>
    <mergeCell ref="D9639:G9639"/>
    <mergeCell ref="B9640:D9640"/>
    <mergeCell ref="B9641:E9641"/>
    <mergeCell ref="A9663:B9663"/>
    <mergeCell ref="C9663:D9663"/>
    <mergeCell ref="A9668:G9668"/>
    <mergeCell ref="A9669:G9669"/>
    <mergeCell ref="A9670:G9670"/>
    <mergeCell ref="A9671:G9671"/>
    <mergeCell ref="A9672:G9672"/>
    <mergeCell ref="C9673:G9673"/>
    <mergeCell ref="D9674:G9674"/>
    <mergeCell ref="B9675:D9675"/>
    <mergeCell ref="B9676:E9676"/>
    <mergeCell ref="A9698:B9698"/>
    <mergeCell ref="C9698:D9698"/>
    <mergeCell ref="A9703:G9703"/>
    <mergeCell ref="A9704:G9704"/>
    <mergeCell ref="A9705:G9705"/>
    <mergeCell ref="A9706:G9706"/>
    <mergeCell ref="A9707:G9707"/>
    <mergeCell ref="C9708:G9708"/>
    <mergeCell ref="D9709:G9709"/>
    <mergeCell ref="B9710:D9710"/>
    <mergeCell ref="B9711:E9711"/>
    <mergeCell ref="A9733:B9733"/>
    <mergeCell ref="C9733:D9733"/>
    <mergeCell ref="A9738:G9738"/>
    <mergeCell ref="A9739:G9739"/>
    <mergeCell ref="A9740:G9740"/>
    <mergeCell ref="A9741:G9741"/>
    <mergeCell ref="A9742:G9742"/>
    <mergeCell ref="C9743:G9743"/>
    <mergeCell ref="D9744:G9744"/>
    <mergeCell ref="B9745:D9745"/>
    <mergeCell ref="B9746:E9746"/>
    <mergeCell ref="A9768:B9768"/>
    <mergeCell ref="C9768:D9768"/>
    <mergeCell ref="A9773:G9773"/>
    <mergeCell ref="A9774:G9774"/>
    <mergeCell ref="A9775:G9775"/>
    <mergeCell ref="A9776:G9776"/>
    <mergeCell ref="A9777:G9777"/>
    <mergeCell ref="C9778:G9778"/>
    <mergeCell ref="D9779:G9779"/>
    <mergeCell ref="B9780:D9780"/>
    <mergeCell ref="B9781:E9781"/>
    <mergeCell ref="A9803:B9803"/>
    <mergeCell ref="C9803:D9803"/>
    <mergeCell ref="A9808:G9808"/>
    <mergeCell ref="A9809:G9809"/>
    <mergeCell ref="A9810:G9810"/>
    <mergeCell ref="A9811:G9811"/>
    <mergeCell ref="A9812:G9812"/>
    <mergeCell ref="C9813:G9813"/>
    <mergeCell ref="D9814:G9814"/>
    <mergeCell ref="B9815:D9815"/>
    <mergeCell ref="B9816:E9816"/>
    <mergeCell ref="A9838:B9838"/>
    <mergeCell ref="C9838:D9838"/>
    <mergeCell ref="A9842:G9842"/>
    <mergeCell ref="A9843:G9843"/>
    <mergeCell ref="A9844:G9844"/>
    <mergeCell ref="A9845:G9845"/>
    <mergeCell ref="A9846:G9846"/>
    <mergeCell ref="C9847:G9847"/>
    <mergeCell ref="D9848:G9848"/>
    <mergeCell ref="B9849:D9849"/>
    <mergeCell ref="B9850:E9850"/>
    <mergeCell ref="A9872:B9872"/>
    <mergeCell ref="C9872:D9872"/>
    <mergeCell ref="A9877:G9877"/>
    <mergeCell ref="A9878:G9878"/>
    <mergeCell ref="A9879:G9879"/>
    <mergeCell ref="A9880:G9880"/>
    <mergeCell ref="A9881:G9881"/>
    <mergeCell ref="C9882:G9882"/>
    <mergeCell ref="D9883:G9883"/>
    <mergeCell ref="B9884:D9884"/>
    <mergeCell ref="B9885:E9885"/>
    <mergeCell ref="A9907:B9907"/>
    <mergeCell ref="C9907:D9907"/>
    <mergeCell ref="A9912:G9912"/>
    <mergeCell ref="A9913:G9913"/>
    <mergeCell ref="A9914:G9914"/>
    <mergeCell ref="A9915:G9915"/>
    <mergeCell ref="A9916:G9916"/>
    <mergeCell ref="C9917:G9917"/>
    <mergeCell ref="D9918:G9918"/>
    <mergeCell ref="B9919:D9919"/>
    <mergeCell ref="B9920:E9920"/>
    <mergeCell ref="A9942:B9942"/>
    <mergeCell ref="C9942:D9942"/>
    <mergeCell ref="A9946:G9946"/>
    <mergeCell ref="A9947:G9947"/>
    <mergeCell ref="A9948:G9948"/>
    <mergeCell ref="A9949:G9949"/>
    <mergeCell ref="A9950:G9950"/>
    <mergeCell ref="C9951:G9951"/>
    <mergeCell ref="D9952:G9952"/>
    <mergeCell ref="B9953:D9953"/>
    <mergeCell ref="B9954:E9954"/>
    <mergeCell ref="A9976:B9976"/>
    <mergeCell ref="C9976:D9976"/>
    <mergeCell ref="A9980:G9980"/>
    <mergeCell ref="A9981:G9981"/>
    <mergeCell ref="A9982:G9982"/>
    <mergeCell ref="A9983:G9983"/>
    <mergeCell ref="C10090:G10090"/>
    <mergeCell ref="A9984:G9984"/>
    <mergeCell ref="C9985:G9985"/>
    <mergeCell ref="D9986:G9986"/>
    <mergeCell ref="B9987:D9987"/>
    <mergeCell ref="B9988:E9988"/>
    <mergeCell ref="A10010:B10010"/>
    <mergeCell ref="C10010:D10010"/>
    <mergeCell ref="A10015:G10015"/>
    <mergeCell ref="A10016:G10016"/>
    <mergeCell ref="A10017:G10017"/>
    <mergeCell ref="A10018:G10018"/>
    <mergeCell ref="A10019:G10019"/>
    <mergeCell ref="C10020:G10020"/>
    <mergeCell ref="D10021:G10021"/>
    <mergeCell ref="B10022:D10022"/>
    <mergeCell ref="B10023:E10023"/>
    <mergeCell ref="A10045:B10045"/>
    <mergeCell ref="C10045:D10045"/>
    <mergeCell ref="D10091:G10091"/>
    <mergeCell ref="B10092:D10092"/>
    <mergeCell ref="B10093:E10093"/>
    <mergeCell ref="A10115:B10115"/>
    <mergeCell ref="C10115:D10115"/>
    <mergeCell ref="A10120:G10120"/>
    <mergeCell ref="A10121:G10121"/>
    <mergeCell ref="A10122:G10122"/>
    <mergeCell ref="A10123:G10123"/>
    <mergeCell ref="A10124:G10124"/>
    <mergeCell ref="C10125:G10125"/>
    <mergeCell ref="D10126:G10126"/>
    <mergeCell ref="B10127:D10127"/>
    <mergeCell ref="B10128:E10128"/>
    <mergeCell ref="A10150:B10150"/>
    <mergeCell ref="C10150:D10150"/>
    <mergeCell ref="A10050:G10050"/>
    <mergeCell ref="A10051:G10051"/>
    <mergeCell ref="A10052:G10052"/>
    <mergeCell ref="A10053:G10053"/>
    <mergeCell ref="A10054:G10054"/>
    <mergeCell ref="C10055:G10055"/>
    <mergeCell ref="D10056:G10056"/>
    <mergeCell ref="B10057:D10057"/>
    <mergeCell ref="B10058:E10058"/>
    <mergeCell ref="A10080:B10080"/>
    <mergeCell ref="C10080:D10080"/>
    <mergeCell ref="A10085:G10085"/>
    <mergeCell ref="A10086:G10086"/>
    <mergeCell ref="A10087:G10087"/>
    <mergeCell ref="A10088:G10088"/>
    <mergeCell ref="A10089:G10089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06"/>
  <sheetViews>
    <sheetView topLeftCell="A1466" zoomScale="70" zoomScaleNormal="70" workbookViewId="0">
      <selection activeCell="C1498" sqref="C1498"/>
    </sheetView>
  </sheetViews>
  <sheetFormatPr defaultColWidth="9" defaultRowHeight="15"/>
  <cols>
    <col min="2" max="2" width="28.85546875" customWidth="1"/>
    <col min="3" max="3" width="19.5703125" customWidth="1"/>
    <col min="4" max="4" width="15" customWidth="1"/>
    <col min="5" max="5" width="20.28515625" customWidth="1"/>
    <col min="6" max="6" width="15.85546875" customWidth="1"/>
    <col min="7" max="7" width="17" customWidth="1"/>
    <col min="8" max="8" width="18.7109375" customWidth="1"/>
    <col min="10" max="10" width="14" customWidth="1"/>
  </cols>
  <sheetData>
    <row r="1" spans="1:10" ht="18">
      <c r="A1" s="279" t="s">
        <v>0</v>
      </c>
      <c r="B1" s="279"/>
      <c r="C1" s="279"/>
      <c r="D1" s="279"/>
      <c r="E1" s="279"/>
      <c r="F1" s="279"/>
      <c r="G1" s="279"/>
      <c r="H1" s="1"/>
      <c r="I1" s="1"/>
      <c r="J1" s="127"/>
    </row>
    <row r="2" spans="1:10" ht="18">
      <c r="A2" s="279" t="s">
        <v>1</v>
      </c>
      <c r="B2" s="279"/>
      <c r="C2" s="279"/>
      <c r="D2" s="279"/>
      <c r="E2" s="279"/>
      <c r="F2" s="279"/>
      <c r="G2" s="279"/>
      <c r="H2" s="1"/>
      <c r="I2" s="1"/>
      <c r="J2" s="79"/>
    </row>
    <row r="3" spans="1:10" ht="15.75">
      <c r="A3" s="279" t="s">
        <v>2</v>
      </c>
      <c r="B3" s="279"/>
      <c r="C3" s="279"/>
      <c r="D3" s="279"/>
      <c r="E3" s="279"/>
      <c r="F3" s="279"/>
      <c r="G3" s="279"/>
      <c r="H3" s="1"/>
      <c r="I3" s="1"/>
      <c r="J3" s="71"/>
    </row>
    <row r="4" spans="1:10" ht="15.75">
      <c r="A4" s="279" t="s">
        <v>4</v>
      </c>
      <c r="B4" s="279"/>
      <c r="C4" s="279"/>
      <c r="D4" s="279"/>
      <c r="E4" s="279"/>
      <c r="F4" s="279"/>
      <c r="G4" s="279"/>
      <c r="H4" s="1"/>
      <c r="I4" s="1"/>
      <c r="J4" s="71"/>
    </row>
    <row r="5" spans="1:10" ht="15.75" customHeight="1">
      <c r="A5" s="280" t="s">
        <v>6</v>
      </c>
      <c r="B5" s="280"/>
      <c r="C5" s="280"/>
      <c r="D5" s="280"/>
      <c r="E5" s="280"/>
      <c r="F5" s="280"/>
      <c r="G5" s="280"/>
      <c r="H5" s="1"/>
      <c r="I5" s="1"/>
      <c r="J5" s="71"/>
    </row>
    <row r="6" spans="1:10" ht="27.75">
      <c r="A6" s="9"/>
      <c r="B6" s="9"/>
      <c r="C6" s="281" t="s">
        <v>578</v>
      </c>
      <c r="D6" s="281"/>
      <c r="E6" s="281"/>
      <c r="F6" s="281"/>
      <c r="G6" s="281"/>
      <c r="H6" s="2"/>
      <c r="I6" s="2"/>
      <c r="J6" s="72"/>
    </row>
    <row r="7" spans="1:10" ht="15.75">
      <c r="A7" s="11" t="s">
        <v>358</v>
      </c>
      <c r="B7" s="12">
        <v>4138137289</v>
      </c>
      <c r="C7" s="13"/>
      <c r="D7" s="286"/>
      <c r="E7" s="286"/>
      <c r="F7" s="286"/>
      <c r="G7" s="286"/>
      <c r="H7" s="68"/>
      <c r="I7" s="68"/>
      <c r="J7" s="71"/>
    </row>
    <row r="8" spans="1:10" ht="15.75">
      <c r="A8" s="11" t="s">
        <v>9</v>
      </c>
      <c r="B8" s="286" t="s">
        <v>985</v>
      </c>
      <c r="C8" s="286"/>
      <c r="D8" s="286"/>
      <c r="E8" s="16"/>
      <c r="F8" s="11"/>
      <c r="G8" s="16"/>
      <c r="H8" s="69" t="s">
        <v>161</v>
      </c>
      <c r="I8" s="69"/>
      <c r="J8" s="73"/>
    </row>
    <row r="9" spans="1:10" ht="15.75">
      <c r="A9" s="11" t="s">
        <v>11</v>
      </c>
      <c r="B9" s="289" t="s">
        <v>726</v>
      </c>
      <c r="C9" s="289"/>
      <c r="D9" s="289"/>
      <c r="E9" s="289"/>
      <c r="F9" s="18"/>
      <c r="G9" s="19"/>
      <c r="H9" s="1"/>
      <c r="I9" s="1"/>
      <c r="J9" s="71"/>
    </row>
    <row r="10" spans="1:10" ht="15.75">
      <c r="A10" s="21" t="s">
        <v>14</v>
      </c>
      <c r="B10" s="21" t="s">
        <v>16</v>
      </c>
      <c r="C10" s="21" t="s">
        <v>17</v>
      </c>
      <c r="D10" s="22" t="s">
        <v>18</v>
      </c>
      <c r="E10" s="23" t="s">
        <v>19</v>
      </c>
      <c r="F10" s="23" t="s">
        <v>20</v>
      </c>
      <c r="G10" s="21" t="s">
        <v>21</v>
      </c>
      <c r="H10" s="1"/>
      <c r="I10" s="1"/>
      <c r="J10" s="71"/>
    </row>
    <row r="11" spans="1:10">
      <c r="A11" s="24">
        <v>1</v>
      </c>
      <c r="B11" s="25" t="s">
        <v>23</v>
      </c>
      <c r="C11" s="26">
        <v>5</v>
      </c>
      <c r="D11" s="27">
        <v>79305</v>
      </c>
      <c r="E11" s="28">
        <f t="shared" ref="E11:E28" si="0">D11*C11</f>
        <v>396525</v>
      </c>
      <c r="F11" s="29">
        <v>0.2</v>
      </c>
      <c r="G11" s="30">
        <f t="shared" ref="G11:G28" si="1">E11-E11*F11</f>
        <v>317220</v>
      </c>
      <c r="H11" s="31">
        <f>D11/1.08*0.8</f>
        <v>58744.444444444438</v>
      </c>
      <c r="I11" s="31"/>
      <c r="J11" s="59">
        <f t="shared" ref="J11:J28" si="2">H11*C11</f>
        <v>293722.22222222219</v>
      </c>
    </row>
    <row r="12" spans="1:10">
      <c r="A12" s="24">
        <v>2</v>
      </c>
      <c r="B12" s="25" t="s">
        <v>25</v>
      </c>
      <c r="C12" s="32"/>
      <c r="D12" s="33">
        <v>128591</v>
      </c>
      <c r="E12" s="28">
        <f t="shared" si="0"/>
        <v>0</v>
      </c>
      <c r="F12" s="29">
        <v>0</v>
      </c>
      <c r="G12" s="30">
        <f t="shared" si="1"/>
        <v>0</v>
      </c>
      <c r="H12" s="31">
        <f t="shared" ref="H12:H28" si="3">D12/1.08</f>
        <v>119065.74074074073</v>
      </c>
      <c r="I12" s="31"/>
      <c r="J12" s="59">
        <f t="shared" si="2"/>
        <v>0</v>
      </c>
    </row>
    <row r="13" spans="1:10">
      <c r="A13" s="24">
        <v>3</v>
      </c>
      <c r="B13" s="25" t="s">
        <v>26</v>
      </c>
      <c r="C13" s="34"/>
      <c r="D13" s="27">
        <v>60043</v>
      </c>
      <c r="E13" s="28">
        <f t="shared" si="0"/>
        <v>0</v>
      </c>
      <c r="F13" s="29">
        <v>0</v>
      </c>
      <c r="G13" s="30">
        <f t="shared" si="1"/>
        <v>0</v>
      </c>
      <c r="H13" s="31">
        <f t="shared" si="3"/>
        <v>55595.370370370365</v>
      </c>
      <c r="I13" s="31"/>
      <c r="J13" s="59">
        <f t="shared" si="2"/>
        <v>0</v>
      </c>
    </row>
    <row r="14" spans="1:10">
      <c r="A14" s="24">
        <v>4</v>
      </c>
      <c r="B14" s="25" t="s">
        <v>27</v>
      </c>
      <c r="C14" s="106"/>
      <c r="D14" s="27">
        <v>115781</v>
      </c>
      <c r="E14" s="28">
        <f t="shared" si="0"/>
        <v>0</v>
      </c>
      <c r="F14" s="29">
        <v>0</v>
      </c>
      <c r="G14" s="30">
        <f t="shared" si="1"/>
        <v>0</v>
      </c>
      <c r="H14" s="31">
        <f t="shared" si="3"/>
        <v>107204.62962962962</v>
      </c>
      <c r="I14" s="31"/>
      <c r="J14" s="59">
        <f t="shared" si="2"/>
        <v>0</v>
      </c>
    </row>
    <row r="15" spans="1:10">
      <c r="A15" s="24">
        <v>5</v>
      </c>
      <c r="B15" s="25" t="s">
        <v>28</v>
      </c>
      <c r="C15" s="32">
        <v>7</v>
      </c>
      <c r="D15" s="27">
        <v>119943</v>
      </c>
      <c r="E15" s="28">
        <f t="shared" si="0"/>
        <v>839601</v>
      </c>
      <c r="F15" s="124">
        <v>0</v>
      </c>
      <c r="G15" s="30">
        <f t="shared" si="1"/>
        <v>839601</v>
      </c>
      <c r="H15" s="31">
        <f t="shared" si="3"/>
        <v>111058.33333333333</v>
      </c>
      <c r="I15" s="31"/>
      <c r="J15" s="59">
        <f t="shared" si="2"/>
        <v>777408.33333333326</v>
      </c>
    </row>
    <row r="16" spans="1:10">
      <c r="A16" s="24">
        <v>6</v>
      </c>
      <c r="B16" s="25" t="s">
        <v>29</v>
      </c>
      <c r="C16" s="26"/>
      <c r="D16" s="27">
        <v>94810</v>
      </c>
      <c r="E16" s="28">
        <f t="shared" si="0"/>
        <v>0</v>
      </c>
      <c r="F16" s="29">
        <v>0</v>
      </c>
      <c r="G16" s="30">
        <f t="shared" si="1"/>
        <v>0</v>
      </c>
      <c r="H16" s="31">
        <f t="shared" si="3"/>
        <v>87787.037037037036</v>
      </c>
      <c r="I16" s="31"/>
      <c r="J16" s="59">
        <f t="shared" si="2"/>
        <v>0</v>
      </c>
    </row>
    <row r="17" spans="1:10">
      <c r="A17" s="24">
        <v>7</v>
      </c>
      <c r="B17" s="25" t="s">
        <v>30</v>
      </c>
      <c r="C17" s="34"/>
      <c r="D17" s="27">
        <v>141396</v>
      </c>
      <c r="E17" s="28">
        <f t="shared" si="0"/>
        <v>0</v>
      </c>
      <c r="F17" s="29">
        <v>0</v>
      </c>
      <c r="G17" s="30">
        <f t="shared" si="1"/>
        <v>0</v>
      </c>
      <c r="H17" s="31">
        <f t="shared" si="3"/>
        <v>130922.22222222222</v>
      </c>
      <c r="I17" s="31"/>
      <c r="J17" s="59">
        <f t="shared" si="2"/>
        <v>0</v>
      </c>
    </row>
    <row r="18" spans="1:10">
      <c r="A18" s="24">
        <v>8</v>
      </c>
      <c r="B18" s="25" t="s">
        <v>31</v>
      </c>
      <c r="C18" s="26"/>
      <c r="D18" s="27">
        <v>232931</v>
      </c>
      <c r="E18" s="28">
        <f t="shared" si="0"/>
        <v>0</v>
      </c>
      <c r="F18" s="29">
        <v>0</v>
      </c>
      <c r="G18" s="30">
        <f t="shared" si="1"/>
        <v>0</v>
      </c>
      <c r="H18" s="31">
        <f t="shared" si="3"/>
        <v>215676.85185185182</v>
      </c>
      <c r="I18" s="31"/>
      <c r="J18" s="59">
        <f t="shared" si="2"/>
        <v>0</v>
      </c>
    </row>
    <row r="19" spans="1:10">
      <c r="A19" s="24">
        <v>9</v>
      </c>
      <c r="B19" s="36" t="s">
        <v>32</v>
      </c>
      <c r="C19" s="26"/>
      <c r="D19" s="27">
        <v>101534</v>
      </c>
      <c r="E19" s="28">
        <f t="shared" si="0"/>
        <v>0</v>
      </c>
      <c r="F19" s="29">
        <v>0</v>
      </c>
      <c r="G19" s="30">
        <f t="shared" si="1"/>
        <v>0</v>
      </c>
      <c r="H19" s="31">
        <f t="shared" si="3"/>
        <v>94012.962962962964</v>
      </c>
      <c r="I19" s="31"/>
      <c r="J19" s="59">
        <f t="shared" si="2"/>
        <v>0</v>
      </c>
    </row>
    <row r="20" spans="1:10">
      <c r="A20" s="24">
        <v>10</v>
      </c>
      <c r="B20" s="36" t="s">
        <v>33</v>
      </c>
      <c r="C20" s="37"/>
      <c r="D20" s="33">
        <v>110148</v>
      </c>
      <c r="E20" s="28">
        <f t="shared" si="0"/>
        <v>0</v>
      </c>
      <c r="F20" s="29">
        <v>0</v>
      </c>
      <c r="G20" s="30">
        <f t="shared" si="1"/>
        <v>0</v>
      </c>
      <c r="H20" s="31">
        <f t="shared" si="3"/>
        <v>101988.88888888888</v>
      </c>
      <c r="I20" s="31"/>
      <c r="J20" s="59">
        <f t="shared" si="2"/>
        <v>0</v>
      </c>
    </row>
    <row r="21" spans="1:10">
      <c r="A21" s="24">
        <v>11</v>
      </c>
      <c r="B21" s="25" t="s">
        <v>34</v>
      </c>
      <c r="C21" s="37"/>
      <c r="D21" s="27">
        <v>54198</v>
      </c>
      <c r="E21" s="28">
        <f t="shared" si="0"/>
        <v>0</v>
      </c>
      <c r="F21" s="29">
        <v>0</v>
      </c>
      <c r="G21" s="30">
        <f t="shared" si="1"/>
        <v>0</v>
      </c>
      <c r="H21" s="31">
        <f t="shared" si="3"/>
        <v>50183.333333333328</v>
      </c>
      <c r="I21" s="31"/>
      <c r="J21" s="59">
        <f t="shared" si="2"/>
        <v>0</v>
      </c>
    </row>
    <row r="22" spans="1:10">
      <c r="A22" s="24">
        <v>12</v>
      </c>
      <c r="B22" s="25" t="s">
        <v>35</v>
      </c>
      <c r="C22" s="37"/>
      <c r="D22" s="27">
        <v>49680</v>
      </c>
      <c r="E22" s="28">
        <f t="shared" si="0"/>
        <v>0</v>
      </c>
      <c r="F22" s="29">
        <v>0</v>
      </c>
      <c r="G22" s="30">
        <f t="shared" si="1"/>
        <v>0</v>
      </c>
      <c r="H22" s="31">
        <f t="shared" si="3"/>
        <v>46000</v>
      </c>
      <c r="I22" s="31"/>
      <c r="J22" s="59">
        <f t="shared" si="2"/>
        <v>0</v>
      </c>
    </row>
    <row r="23" spans="1:10">
      <c r="A23" s="24">
        <v>13</v>
      </c>
      <c r="B23" s="25" t="s">
        <v>36</v>
      </c>
      <c r="C23" s="37"/>
      <c r="D23" s="38">
        <v>64152</v>
      </c>
      <c r="E23" s="28">
        <f t="shared" si="0"/>
        <v>0</v>
      </c>
      <c r="F23" s="29">
        <v>0</v>
      </c>
      <c r="G23" s="30">
        <f t="shared" si="1"/>
        <v>0</v>
      </c>
      <c r="H23" s="31">
        <f t="shared" si="3"/>
        <v>59399.999999999993</v>
      </c>
      <c r="I23" s="31"/>
      <c r="J23" s="59">
        <f t="shared" si="2"/>
        <v>0</v>
      </c>
    </row>
    <row r="24" spans="1:10">
      <c r="A24" s="24">
        <v>14</v>
      </c>
      <c r="B24" s="25" t="s">
        <v>37</v>
      </c>
      <c r="C24" s="37"/>
      <c r="D24" s="38">
        <v>65934</v>
      </c>
      <c r="E24" s="28">
        <f t="shared" si="0"/>
        <v>0</v>
      </c>
      <c r="F24" s="29">
        <v>0</v>
      </c>
      <c r="G24" s="30">
        <f t="shared" si="1"/>
        <v>0</v>
      </c>
      <c r="H24" s="31">
        <f t="shared" si="3"/>
        <v>61049.999999999993</v>
      </c>
      <c r="I24" s="31"/>
      <c r="J24" s="59">
        <f t="shared" si="2"/>
        <v>0</v>
      </c>
    </row>
    <row r="25" spans="1:10">
      <c r="A25" s="24">
        <v>15</v>
      </c>
      <c r="B25" s="25" t="s">
        <v>38</v>
      </c>
      <c r="C25" s="37"/>
      <c r="D25" s="38">
        <v>76626</v>
      </c>
      <c r="E25" s="28">
        <f t="shared" si="0"/>
        <v>0</v>
      </c>
      <c r="F25" s="124">
        <v>0</v>
      </c>
      <c r="G25" s="30">
        <f t="shared" si="1"/>
        <v>0</v>
      </c>
      <c r="H25" s="31">
        <f t="shared" si="3"/>
        <v>70950</v>
      </c>
      <c r="I25" s="31"/>
      <c r="J25" s="59">
        <f t="shared" si="2"/>
        <v>0</v>
      </c>
    </row>
    <row r="26" spans="1:10">
      <c r="A26" s="24">
        <v>16</v>
      </c>
      <c r="B26" s="25" t="s">
        <v>39</v>
      </c>
      <c r="C26" s="37"/>
      <c r="D26" s="38">
        <v>80190</v>
      </c>
      <c r="E26" s="28">
        <f t="shared" si="0"/>
        <v>0</v>
      </c>
      <c r="F26" s="29">
        <v>0</v>
      </c>
      <c r="G26" s="30">
        <f t="shared" si="1"/>
        <v>0</v>
      </c>
      <c r="H26" s="31">
        <f t="shared" si="3"/>
        <v>74250</v>
      </c>
      <c r="I26" s="31"/>
      <c r="J26" s="59">
        <f t="shared" si="2"/>
        <v>0</v>
      </c>
    </row>
    <row r="27" spans="1:10">
      <c r="A27" s="24">
        <v>17</v>
      </c>
      <c r="B27" s="25" t="s">
        <v>40</v>
      </c>
      <c r="C27" s="37"/>
      <c r="D27" s="38">
        <v>113832</v>
      </c>
      <c r="E27" s="28">
        <f t="shared" si="0"/>
        <v>0</v>
      </c>
      <c r="F27" s="29">
        <v>0</v>
      </c>
      <c r="G27" s="30">
        <f t="shared" si="1"/>
        <v>0</v>
      </c>
      <c r="H27" s="31">
        <f t="shared" si="3"/>
        <v>105400</v>
      </c>
      <c r="I27" s="31"/>
      <c r="J27" s="59">
        <f t="shared" si="2"/>
        <v>0</v>
      </c>
    </row>
    <row r="28" spans="1:10">
      <c r="A28" s="24">
        <v>18</v>
      </c>
      <c r="B28" s="25" t="s">
        <v>41</v>
      </c>
      <c r="C28" s="37"/>
      <c r="D28" s="39">
        <v>98010</v>
      </c>
      <c r="E28" s="28">
        <f t="shared" si="0"/>
        <v>0</v>
      </c>
      <c r="F28" s="29">
        <v>0</v>
      </c>
      <c r="G28" s="30">
        <f t="shared" si="1"/>
        <v>0</v>
      </c>
      <c r="H28" s="31">
        <f t="shared" si="3"/>
        <v>90750</v>
      </c>
      <c r="I28" s="31"/>
      <c r="J28" s="59">
        <f t="shared" si="2"/>
        <v>0</v>
      </c>
    </row>
    <row r="29" spans="1:10" ht="17.25">
      <c r="A29" s="40"/>
      <c r="B29" s="41" t="s">
        <v>42</v>
      </c>
      <c r="C29" s="42">
        <f t="shared" ref="C29" si="4">SUM(C11:C28)</f>
        <v>12</v>
      </c>
      <c r="D29" s="42"/>
      <c r="E29" s="43">
        <f t="shared" ref="E29" si="5">SUM(E11:E28)</f>
        <v>1236126</v>
      </c>
      <c r="F29" s="43"/>
      <c r="G29" s="44">
        <f t="shared" ref="G29" si="6">SUM(G11:G28)</f>
        <v>1156821</v>
      </c>
      <c r="H29" s="45"/>
      <c r="I29" s="45"/>
      <c r="J29" s="64">
        <f>SUM(J11:J28)</f>
        <v>1071130.5555555555</v>
      </c>
    </row>
    <row r="30" spans="1:10" ht="31.5">
      <c r="A30" s="46"/>
      <c r="B30" s="47"/>
      <c r="C30" s="48"/>
      <c r="D30" s="48"/>
      <c r="E30" s="49"/>
      <c r="F30" s="49"/>
      <c r="G30" s="50"/>
      <c r="H30" s="5"/>
      <c r="I30" s="5"/>
      <c r="J30" s="75">
        <f>J29*0.08</f>
        <v>85690.444444444438</v>
      </c>
    </row>
    <row r="31" spans="1:10" ht="31.5">
      <c r="A31" s="283" t="s">
        <v>43</v>
      </c>
      <c r="B31" s="283"/>
      <c r="C31" s="284" t="s">
        <v>44</v>
      </c>
      <c r="D31" s="284"/>
      <c r="E31" s="54"/>
      <c r="F31" s="54"/>
      <c r="G31" s="55" t="s">
        <v>45</v>
      </c>
      <c r="H31" s="6"/>
      <c r="I31" s="6"/>
      <c r="J31" s="76">
        <f>SUM(J29:J30)</f>
        <v>1156821</v>
      </c>
    </row>
    <row r="33" spans="1:10">
      <c r="B33" s="152" t="s">
        <v>666</v>
      </c>
      <c r="C33" s="152" t="s">
        <v>667</v>
      </c>
      <c r="D33" s="152"/>
      <c r="E33" s="152" t="s">
        <v>167</v>
      </c>
      <c r="F33" s="152"/>
    </row>
    <row r="37" spans="1:10" ht="18">
      <c r="A37" s="279" t="s">
        <v>0</v>
      </c>
      <c r="B37" s="279"/>
      <c r="C37" s="279"/>
      <c r="D37" s="279"/>
      <c r="E37" s="279"/>
      <c r="F37" s="279"/>
      <c r="G37" s="279"/>
      <c r="H37" s="1"/>
      <c r="I37" s="1"/>
      <c r="J37" s="127"/>
    </row>
    <row r="38" spans="1:10" ht="18">
      <c r="A38" s="279" t="s">
        <v>1</v>
      </c>
      <c r="B38" s="279"/>
      <c r="C38" s="279"/>
      <c r="D38" s="279"/>
      <c r="E38" s="279"/>
      <c r="F38" s="279"/>
      <c r="G38" s="279"/>
      <c r="H38" s="1"/>
      <c r="I38" s="1"/>
      <c r="J38" s="79"/>
    </row>
    <row r="39" spans="1:10" ht="15.75">
      <c r="A39" s="279" t="s">
        <v>2</v>
      </c>
      <c r="B39" s="279"/>
      <c r="C39" s="279"/>
      <c r="D39" s="279"/>
      <c r="E39" s="279"/>
      <c r="F39" s="279"/>
      <c r="G39" s="279"/>
      <c r="H39" s="1"/>
      <c r="I39" s="1"/>
      <c r="J39" s="71"/>
    </row>
    <row r="40" spans="1:10" ht="15.75">
      <c r="A40" s="279" t="s">
        <v>4</v>
      </c>
      <c r="B40" s="279"/>
      <c r="C40" s="279"/>
      <c r="D40" s="279"/>
      <c r="E40" s="279"/>
      <c r="F40" s="279"/>
      <c r="G40" s="279"/>
      <c r="H40" s="1"/>
      <c r="I40" s="1"/>
      <c r="J40" s="71"/>
    </row>
    <row r="41" spans="1:10" ht="15.75" customHeight="1">
      <c r="A41" s="280" t="s">
        <v>6</v>
      </c>
      <c r="B41" s="280"/>
      <c r="C41" s="280"/>
      <c r="D41" s="280"/>
      <c r="E41" s="280"/>
      <c r="F41" s="280"/>
      <c r="G41" s="280"/>
      <c r="H41" s="1"/>
      <c r="I41" s="1"/>
      <c r="J41" s="71"/>
    </row>
    <row r="42" spans="1:10" ht="27.75">
      <c r="A42" s="9"/>
      <c r="B42" s="9"/>
      <c r="C42" s="281" t="s">
        <v>578</v>
      </c>
      <c r="D42" s="281"/>
      <c r="E42" s="281"/>
      <c r="F42" s="281"/>
      <c r="G42" s="281"/>
      <c r="H42" s="2"/>
      <c r="I42" s="2"/>
      <c r="J42" s="72"/>
    </row>
    <row r="43" spans="1:10" ht="15.75">
      <c r="A43" s="11" t="s">
        <v>358</v>
      </c>
      <c r="B43" s="12">
        <v>4138138094</v>
      </c>
      <c r="C43" s="13"/>
      <c r="D43" s="286"/>
      <c r="E43" s="286"/>
      <c r="F43" s="286"/>
      <c r="G43" s="286"/>
      <c r="H43" s="68"/>
      <c r="I43" s="68"/>
      <c r="J43" s="71"/>
    </row>
    <row r="44" spans="1:10" ht="15.75">
      <c r="A44" s="11" t="s">
        <v>9</v>
      </c>
      <c r="B44" s="286" t="s">
        <v>986</v>
      </c>
      <c r="C44" s="286"/>
      <c r="D44" s="286"/>
      <c r="E44" s="16"/>
      <c r="F44" s="11"/>
      <c r="G44" s="16"/>
      <c r="H44" s="69" t="s">
        <v>161</v>
      </c>
      <c r="I44" s="69"/>
      <c r="J44" s="73"/>
    </row>
    <row r="45" spans="1:10" ht="15.75">
      <c r="A45" s="11" t="s">
        <v>11</v>
      </c>
      <c r="B45" s="289" t="s">
        <v>726</v>
      </c>
      <c r="C45" s="289"/>
      <c r="D45" s="289"/>
      <c r="E45" s="289"/>
      <c r="F45" s="18"/>
      <c r="G45" s="19"/>
      <c r="H45" s="1"/>
      <c r="I45" s="1"/>
      <c r="J45" s="71"/>
    </row>
    <row r="46" spans="1:10" ht="15.75">
      <c r="A46" s="21" t="s">
        <v>14</v>
      </c>
      <c r="B46" s="21" t="s">
        <v>16</v>
      </c>
      <c r="C46" s="21" t="s">
        <v>17</v>
      </c>
      <c r="D46" s="22" t="s">
        <v>18</v>
      </c>
      <c r="E46" s="23" t="s">
        <v>19</v>
      </c>
      <c r="F46" s="23" t="s">
        <v>20</v>
      </c>
      <c r="G46" s="21" t="s">
        <v>21</v>
      </c>
      <c r="H46" s="1"/>
      <c r="I46" s="1"/>
      <c r="J46" s="71"/>
    </row>
    <row r="47" spans="1:10">
      <c r="A47" s="24">
        <v>1</v>
      </c>
      <c r="B47" s="25" t="s">
        <v>23</v>
      </c>
      <c r="C47" s="26"/>
      <c r="D47" s="27">
        <v>79305</v>
      </c>
      <c r="E47" s="28">
        <f t="shared" ref="E47:E64" si="7">D47*C47</f>
        <v>0</v>
      </c>
      <c r="F47" s="29">
        <v>0.2</v>
      </c>
      <c r="G47" s="30">
        <f t="shared" ref="G47:G64" si="8">E47-E47*F47</f>
        <v>0</v>
      </c>
      <c r="H47" s="31">
        <f>D47/1.08*0.8</f>
        <v>58744.444444444438</v>
      </c>
      <c r="I47" s="31"/>
      <c r="J47" s="59">
        <f t="shared" ref="J47:J64" si="9">H47*C47</f>
        <v>0</v>
      </c>
    </row>
    <row r="48" spans="1:10">
      <c r="A48" s="24">
        <v>2</v>
      </c>
      <c r="B48" s="25" t="s">
        <v>25</v>
      </c>
      <c r="C48" s="32"/>
      <c r="D48" s="33">
        <v>128591</v>
      </c>
      <c r="E48" s="28">
        <f t="shared" si="7"/>
        <v>0</v>
      </c>
      <c r="F48" s="29">
        <v>0</v>
      </c>
      <c r="G48" s="30">
        <f t="shared" si="8"/>
        <v>0</v>
      </c>
      <c r="H48" s="31">
        <f t="shared" ref="H48:H64" si="10">D48/1.08</f>
        <v>119065.74074074073</v>
      </c>
      <c r="I48" s="31"/>
      <c r="J48" s="59">
        <f t="shared" si="9"/>
        <v>0</v>
      </c>
    </row>
    <row r="49" spans="1:10">
      <c r="A49" s="24">
        <v>3</v>
      </c>
      <c r="B49" s="25" t="s">
        <v>26</v>
      </c>
      <c r="C49" s="34">
        <v>3</v>
      </c>
      <c r="D49" s="27">
        <v>60043</v>
      </c>
      <c r="E49" s="28">
        <f t="shared" si="7"/>
        <v>180129</v>
      </c>
      <c r="F49" s="29">
        <v>0</v>
      </c>
      <c r="G49" s="30">
        <f t="shared" si="8"/>
        <v>180129</v>
      </c>
      <c r="H49" s="31">
        <f t="shared" si="10"/>
        <v>55595.370370370365</v>
      </c>
      <c r="I49" s="31"/>
      <c r="J49" s="59">
        <f t="shared" si="9"/>
        <v>166786.11111111109</v>
      </c>
    </row>
    <row r="50" spans="1:10">
      <c r="A50" s="24">
        <v>4</v>
      </c>
      <c r="B50" s="25" t="s">
        <v>27</v>
      </c>
      <c r="C50" s="106"/>
      <c r="D50" s="27">
        <v>115781</v>
      </c>
      <c r="E50" s="28">
        <f t="shared" si="7"/>
        <v>0</v>
      </c>
      <c r="F50" s="29">
        <v>0</v>
      </c>
      <c r="G50" s="30">
        <f t="shared" si="8"/>
        <v>0</v>
      </c>
      <c r="H50" s="31">
        <f t="shared" si="10"/>
        <v>107204.62962962962</v>
      </c>
      <c r="I50" s="31"/>
      <c r="J50" s="59">
        <f t="shared" si="9"/>
        <v>0</v>
      </c>
    </row>
    <row r="51" spans="1:10">
      <c r="A51" s="24">
        <v>5</v>
      </c>
      <c r="B51" s="25" t="s">
        <v>28</v>
      </c>
      <c r="C51" s="32">
        <v>7</v>
      </c>
      <c r="D51" s="27">
        <v>119943</v>
      </c>
      <c r="E51" s="28">
        <f t="shared" si="7"/>
        <v>839601</v>
      </c>
      <c r="F51" s="124">
        <v>0</v>
      </c>
      <c r="G51" s="30">
        <f t="shared" si="8"/>
        <v>839601</v>
      </c>
      <c r="H51" s="31">
        <f t="shared" si="10"/>
        <v>111058.33333333333</v>
      </c>
      <c r="I51" s="31"/>
      <c r="J51" s="59">
        <f t="shared" si="9"/>
        <v>777408.33333333326</v>
      </c>
    </row>
    <row r="52" spans="1:10">
      <c r="A52" s="24">
        <v>6</v>
      </c>
      <c r="B52" s="25" t="s">
        <v>29</v>
      </c>
      <c r="C52" s="26"/>
      <c r="D52" s="27">
        <v>94810</v>
      </c>
      <c r="E52" s="28">
        <f t="shared" si="7"/>
        <v>0</v>
      </c>
      <c r="F52" s="29">
        <v>0</v>
      </c>
      <c r="G52" s="30">
        <f t="shared" si="8"/>
        <v>0</v>
      </c>
      <c r="H52" s="31">
        <f t="shared" si="10"/>
        <v>87787.037037037036</v>
      </c>
      <c r="I52" s="31"/>
      <c r="J52" s="59">
        <f t="shared" si="9"/>
        <v>0</v>
      </c>
    </row>
    <row r="53" spans="1:10">
      <c r="A53" s="24">
        <v>7</v>
      </c>
      <c r="B53" s="25" t="s">
        <v>30</v>
      </c>
      <c r="C53" s="34"/>
      <c r="D53" s="27">
        <v>141396</v>
      </c>
      <c r="E53" s="28">
        <f t="shared" si="7"/>
        <v>0</v>
      </c>
      <c r="F53" s="29">
        <v>0</v>
      </c>
      <c r="G53" s="30">
        <f t="shared" si="8"/>
        <v>0</v>
      </c>
      <c r="H53" s="31">
        <f t="shared" si="10"/>
        <v>130922.22222222222</v>
      </c>
      <c r="I53" s="31"/>
      <c r="J53" s="59">
        <f t="shared" si="9"/>
        <v>0</v>
      </c>
    </row>
    <row r="54" spans="1:10">
      <c r="A54" s="24">
        <v>8</v>
      </c>
      <c r="B54" s="25" t="s">
        <v>31</v>
      </c>
      <c r="C54" s="26"/>
      <c r="D54" s="27">
        <v>232931</v>
      </c>
      <c r="E54" s="28">
        <f t="shared" si="7"/>
        <v>0</v>
      </c>
      <c r="F54" s="29">
        <v>0</v>
      </c>
      <c r="G54" s="30">
        <f t="shared" si="8"/>
        <v>0</v>
      </c>
      <c r="H54" s="31">
        <f t="shared" si="10"/>
        <v>215676.85185185182</v>
      </c>
      <c r="I54" s="31"/>
      <c r="J54" s="59">
        <f t="shared" si="9"/>
        <v>0</v>
      </c>
    </row>
    <row r="55" spans="1:10">
      <c r="A55" s="24">
        <v>9</v>
      </c>
      <c r="B55" s="36" t="s">
        <v>32</v>
      </c>
      <c r="C55" s="26"/>
      <c r="D55" s="27">
        <v>101534</v>
      </c>
      <c r="E55" s="28">
        <f t="shared" si="7"/>
        <v>0</v>
      </c>
      <c r="F55" s="29">
        <v>0</v>
      </c>
      <c r="G55" s="30">
        <f t="shared" si="8"/>
        <v>0</v>
      </c>
      <c r="H55" s="31">
        <f t="shared" si="10"/>
        <v>94012.962962962964</v>
      </c>
      <c r="I55" s="31"/>
      <c r="J55" s="59">
        <f t="shared" si="9"/>
        <v>0</v>
      </c>
    </row>
    <row r="56" spans="1:10">
      <c r="A56" s="24">
        <v>10</v>
      </c>
      <c r="B56" s="36" t="s">
        <v>33</v>
      </c>
      <c r="C56" s="37"/>
      <c r="D56" s="33">
        <v>110148</v>
      </c>
      <c r="E56" s="28">
        <f t="shared" si="7"/>
        <v>0</v>
      </c>
      <c r="F56" s="29">
        <v>0</v>
      </c>
      <c r="G56" s="30">
        <f t="shared" si="8"/>
        <v>0</v>
      </c>
      <c r="H56" s="31">
        <f t="shared" si="10"/>
        <v>101988.88888888888</v>
      </c>
      <c r="I56" s="31"/>
      <c r="J56" s="59">
        <f t="shared" si="9"/>
        <v>0</v>
      </c>
    </row>
    <row r="57" spans="1:10">
      <c r="A57" s="24">
        <v>11</v>
      </c>
      <c r="B57" s="25" t="s">
        <v>34</v>
      </c>
      <c r="C57" s="37"/>
      <c r="D57" s="27">
        <v>54198</v>
      </c>
      <c r="E57" s="28">
        <f t="shared" si="7"/>
        <v>0</v>
      </c>
      <c r="F57" s="29">
        <v>0</v>
      </c>
      <c r="G57" s="30">
        <f t="shared" si="8"/>
        <v>0</v>
      </c>
      <c r="H57" s="31">
        <f t="shared" si="10"/>
        <v>50183.333333333328</v>
      </c>
      <c r="I57" s="31"/>
      <c r="J57" s="59">
        <f t="shared" si="9"/>
        <v>0</v>
      </c>
    </row>
    <row r="58" spans="1:10">
      <c r="A58" s="24">
        <v>12</v>
      </c>
      <c r="B58" s="25" t="s">
        <v>35</v>
      </c>
      <c r="C58" s="37"/>
      <c r="D58" s="27">
        <v>49680</v>
      </c>
      <c r="E58" s="28">
        <f t="shared" si="7"/>
        <v>0</v>
      </c>
      <c r="F58" s="29">
        <v>0</v>
      </c>
      <c r="G58" s="30">
        <f t="shared" si="8"/>
        <v>0</v>
      </c>
      <c r="H58" s="31">
        <f t="shared" si="10"/>
        <v>46000</v>
      </c>
      <c r="I58" s="31"/>
      <c r="J58" s="59">
        <f t="shared" si="9"/>
        <v>0</v>
      </c>
    </row>
    <row r="59" spans="1:10">
      <c r="A59" s="24">
        <v>13</v>
      </c>
      <c r="B59" s="25" t="s">
        <v>36</v>
      </c>
      <c r="C59" s="37"/>
      <c r="D59" s="38">
        <v>64152</v>
      </c>
      <c r="E59" s="28">
        <f t="shared" si="7"/>
        <v>0</v>
      </c>
      <c r="F59" s="29">
        <v>0</v>
      </c>
      <c r="G59" s="30">
        <f t="shared" si="8"/>
        <v>0</v>
      </c>
      <c r="H59" s="31">
        <f t="shared" si="10"/>
        <v>59399.999999999993</v>
      </c>
      <c r="I59" s="31"/>
      <c r="J59" s="59">
        <f t="shared" si="9"/>
        <v>0</v>
      </c>
    </row>
    <row r="60" spans="1:10">
      <c r="A60" s="24">
        <v>14</v>
      </c>
      <c r="B60" s="25" t="s">
        <v>37</v>
      </c>
      <c r="C60" s="37"/>
      <c r="D60" s="38">
        <v>65934</v>
      </c>
      <c r="E60" s="28">
        <f t="shared" si="7"/>
        <v>0</v>
      </c>
      <c r="F60" s="29">
        <v>0</v>
      </c>
      <c r="G60" s="30">
        <f t="shared" si="8"/>
        <v>0</v>
      </c>
      <c r="H60" s="31">
        <f t="shared" si="10"/>
        <v>61049.999999999993</v>
      </c>
      <c r="I60" s="31"/>
      <c r="J60" s="59">
        <f t="shared" si="9"/>
        <v>0</v>
      </c>
    </row>
    <row r="61" spans="1:10">
      <c r="A61" s="24">
        <v>15</v>
      </c>
      <c r="B61" s="25" t="s">
        <v>38</v>
      </c>
      <c r="C61" s="37"/>
      <c r="D61" s="38">
        <v>76626</v>
      </c>
      <c r="E61" s="28">
        <f t="shared" si="7"/>
        <v>0</v>
      </c>
      <c r="F61" s="124">
        <v>0</v>
      </c>
      <c r="G61" s="30">
        <f t="shared" si="8"/>
        <v>0</v>
      </c>
      <c r="H61" s="31">
        <f t="shared" si="10"/>
        <v>70950</v>
      </c>
      <c r="I61" s="31"/>
      <c r="J61" s="59">
        <f t="shared" si="9"/>
        <v>0</v>
      </c>
    </row>
    <row r="62" spans="1:10">
      <c r="A62" s="24">
        <v>16</v>
      </c>
      <c r="B62" s="25" t="s">
        <v>39</v>
      </c>
      <c r="C62" s="37"/>
      <c r="D62" s="38">
        <v>80190</v>
      </c>
      <c r="E62" s="28">
        <f t="shared" si="7"/>
        <v>0</v>
      </c>
      <c r="F62" s="29">
        <v>0</v>
      </c>
      <c r="G62" s="30">
        <f t="shared" si="8"/>
        <v>0</v>
      </c>
      <c r="H62" s="31">
        <f t="shared" si="10"/>
        <v>74250</v>
      </c>
      <c r="I62" s="31"/>
      <c r="J62" s="59">
        <f t="shared" si="9"/>
        <v>0</v>
      </c>
    </row>
    <row r="63" spans="1:10">
      <c r="A63" s="24">
        <v>17</v>
      </c>
      <c r="B63" s="25" t="s">
        <v>40</v>
      </c>
      <c r="C63" s="37"/>
      <c r="D63" s="38">
        <v>113832</v>
      </c>
      <c r="E63" s="28">
        <f t="shared" si="7"/>
        <v>0</v>
      </c>
      <c r="F63" s="29">
        <v>0</v>
      </c>
      <c r="G63" s="30">
        <f t="shared" si="8"/>
        <v>0</v>
      </c>
      <c r="H63" s="31">
        <f t="shared" si="10"/>
        <v>105400</v>
      </c>
      <c r="I63" s="31"/>
      <c r="J63" s="59">
        <f t="shared" si="9"/>
        <v>0</v>
      </c>
    </row>
    <row r="64" spans="1:10">
      <c r="A64" s="24">
        <v>18</v>
      </c>
      <c r="B64" s="25" t="s">
        <v>41</v>
      </c>
      <c r="C64" s="37"/>
      <c r="D64" s="39">
        <v>98010</v>
      </c>
      <c r="E64" s="28">
        <f t="shared" si="7"/>
        <v>0</v>
      </c>
      <c r="F64" s="29">
        <v>0</v>
      </c>
      <c r="G64" s="30">
        <f t="shared" si="8"/>
        <v>0</v>
      </c>
      <c r="H64" s="31">
        <f t="shared" si="10"/>
        <v>90750</v>
      </c>
      <c r="I64" s="31"/>
      <c r="J64" s="59">
        <f t="shared" si="9"/>
        <v>0</v>
      </c>
    </row>
    <row r="65" spans="1:10" ht="17.25">
      <c r="A65" s="40"/>
      <c r="B65" s="41" t="s">
        <v>42</v>
      </c>
      <c r="C65" s="42">
        <f t="shared" ref="C65" si="11">SUM(C47:C64)</f>
        <v>10</v>
      </c>
      <c r="D65" s="42"/>
      <c r="E65" s="43">
        <f t="shared" ref="E65" si="12">SUM(E47:E64)</f>
        <v>1019730</v>
      </c>
      <c r="F65" s="43"/>
      <c r="G65" s="44">
        <f t="shared" ref="G65" si="13">SUM(G47:G64)</f>
        <v>1019730</v>
      </c>
      <c r="H65" s="45"/>
      <c r="I65" s="45"/>
      <c r="J65" s="64">
        <f>SUM(J47:J64)</f>
        <v>944194.44444444438</v>
      </c>
    </row>
    <row r="66" spans="1:10" ht="31.5">
      <c r="A66" s="46"/>
      <c r="B66" s="47"/>
      <c r="C66" s="48"/>
      <c r="D66" s="48"/>
      <c r="E66" s="49"/>
      <c r="F66" s="49"/>
      <c r="G66" s="50"/>
      <c r="H66" s="5"/>
      <c r="I66" s="5"/>
      <c r="J66" s="75">
        <f>J65*0.08</f>
        <v>75535.555555555547</v>
      </c>
    </row>
    <row r="67" spans="1:10" ht="31.5">
      <c r="A67" s="283" t="s">
        <v>43</v>
      </c>
      <c r="B67" s="283"/>
      <c r="C67" s="284" t="s">
        <v>44</v>
      </c>
      <c r="D67" s="284"/>
      <c r="E67" s="54"/>
      <c r="F67" s="54"/>
      <c r="G67" s="55" t="s">
        <v>45</v>
      </c>
      <c r="H67" s="6"/>
      <c r="I67" s="6"/>
      <c r="J67" s="76">
        <f>SUM(J65:J66)</f>
        <v>1019729.9999999999</v>
      </c>
    </row>
    <row r="69" spans="1:10">
      <c r="B69" s="152" t="s">
        <v>666</v>
      </c>
      <c r="C69" s="152" t="s">
        <v>667</v>
      </c>
      <c r="D69" s="152"/>
      <c r="E69" s="152" t="s">
        <v>167</v>
      </c>
      <c r="F69" s="152"/>
    </row>
    <row r="73" spans="1:10" ht="18">
      <c r="A73" s="279" t="s">
        <v>0</v>
      </c>
      <c r="B73" s="279"/>
      <c r="C73" s="279"/>
      <c r="D73" s="279"/>
      <c r="E73" s="279"/>
      <c r="F73" s="279"/>
      <c r="G73" s="279"/>
      <c r="H73" s="1"/>
      <c r="I73" s="1"/>
      <c r="J73" s="127"/>
    </row>
    <row r="74" spans="1:10" ht="18">
      <c r="A74" s="279" t="s">
        <v>1</v>
      </c>
      <c r="B74" s="279"/>
      <c r="C74" s="279"/>
      <c r="D74" s="279"/>
      <c r="E74" s="279"/>
      <c r="F74" s="279"/>
      <c r="G74" s="279"/>
      <c r="H74" s="1"/>
      <c r="I74" s="1"/>
      <c r="J74" s="79"/>
    </row>
    <row r="75" spans="1:10" ht="15.75">
      <c r="A75" s="279" t="s">
        <v>2</v>
      </c>
      <c r="B75" s="279"/>
      <c r="C75" s="279"/>
      <c r="D75" s="279"/>
      <c r="E75" s="279"/>
      <c r="F75" s="279"/>
      <c r="G75" s="279"/>
      <c r="H75" s="1"/>
      <c r="I75" s="1"/>
      <c r="J75" s="71"/>
    </row>
    <row r="76" spans="1:10" ht="15.75">
      <c r="A76" s="279" t="s">
        <v>4</v>
      </c>
      <c r="B76" s="279"/>
      <c r="C76" s="279"/>
      <c r="D76" s="279"/>
      <c r="E76" s="279"/>
      <c r="F76" s="279"/>
      <c r="G76" s="279"/>
      <c r="H76" s="1"/>
      <c r="I76" s="1"/>
      <c r="J76" s="71"/>
    </row>
    <row r="77" spans="1:10" ht="15.75" customHeight="1">
      <c r="A77" s="280" t="s">
        <v>6</v>
      </c>
      <c r="B77" s="280"/>
      <c r="C77" s="280"/>
      <c r="D77" s="280"/>
      <c r="E77" s="280"/>
      <c r="F77" s="280"/>
      <c r="G77" s="280"/>
      <c r="H77" s="1"/>
      <c r="I77" s="1"/>
      <c r="J77" s="71"/>
    </row>
    <row r="78" spans="1:10" ht="27.75">
      <c r="A78" s="9"/>
      <c r="B78" s="9"/>
      <c r="C78" s="281" t="s">
        <v>578</v>
      </c>
      <c r="D78" s="281"/>
      <c r="E78" s="281"/>
      <c r="F78" s="281"/>
      <c r="G78" s="281"/>
      <c r="H78" s="2"/>
      <c r="I78" s="2"/>
      <c r="J78" s="72"/>
    </row>
    <row r="79" spans="1:10" ht="15.75">
      <c r="A79" s="11" t="s">
        <v>358</v>
      </c>
      <c r="B79" s="12">
        <v>4138138211</v>
      </c>
      <c r="C79" s="13"/>
      <c r="D79" s="286"/>
      <c r="E79" s="286"/>
      <c r="F79" s="286"/>
      <c r="G79" s="286"/>
      <c r="H79" s="68"/>
      <c r="I79" s="68"/>
      <c r="J79" s="71"/>
    </row>
    <row r="80" spans="1:10" ht="15.75">
      <c r="A80" s="11" t="s">
        <v>9</v>
      </c>
      <c r="B80" s="286" t="s">
        <v>987</v>
      </c>
      <c r="C80" s="286"/>
      <c r="D80" s="286"/>
      <c r="E80" s="16"/>
      <c r="F80" s="11"/>
      <c r="G80" s="16"/>
      <c r="H80" s="69" t="s">
        <v>161</v>
      </c>
      <c r="I80" s="69"/>
      <c r="J80" s="73"/>
    </row>
    <row r="81" spans="1:10" ht="15.75">
      <c r="A81" s="11" t="s">
        <v>11</v>
      </c>
      <c r="B81" s="289" t="s">
        <v>726</v>
      </c>
      <c r="C81" s="289"/>
      <c r="D81" s="289"/>
      <c r="E81" s="289"/>
      <c r="F81" s="18"/>
      <c r="G81" s="19"/>
      <c r="H81" s="1"/>
      <c r="I81" s="1"/>
      <c r="J81" s="71"/>
    </row>
    <row r="82" spans="1:10" ht="15.75">
      <c r="A82" s="21" t="s">
        <v>14</v>
      </c>
      <c r="B82" s="21" t="s">
        <v>16</v>
      </c>
      <c r="C82" s="21" t="s">
        <v>17</v>
      </c>
      <c r="D82" s="22" t="s">
        <v>18</v>
      </c>
      <c r="E82" s="23" t="s">
        <v>19</v>
      </c>
      <c r="F82" s="23" t="s">
        <v>20</v>
      </c>
      <c r="G82" s="21" t="s">
        <v>21</v>
      </c>
      <c r="H82" s="1"/>
      <c r="I82" s="1"/>
      <c r="J82" s="71"/>
    </row>
    <row r="83" spans="1:10">
      <c r="A83" s="24">
        <v>1</v>
      </c>
      <c r="B83" s="25" t="s">
        <v>23</v>
      </c>
      <c r="C83" s="26"/>
      <c r="D83" s="27">
        <v>79305</v>
      </c>
      <c r="E83" s="28">
        <f t="shared" ref="E83:E100" si="14">D83*C83</f>
        <v>0</v>
      </c>
      <c r="F83" s="29">
        <v>0.2</v>
      </c>
      <c r="G83" s="30">
        <f t="shared" ref="G83:G100" si="15">E83-E83*F83</f>
        <v>0</v>
      </c>
      <c r="H83" s="31">
        <f>D83/1.08*0.8</f>
        <v>58744.444444444438</v>
      </c>
      <c r="I83" s="31"/>
      <c r="J83" s="59">
        <f t="shared" ref="J83:J100" si="16">H83*C83</f>
        <v>0</v>
      </c>
    </row>
    <row r="84" spans="1:10">
      <c r="A84" s="24">
        <v>2</v>
      </c>
      <c r="B84" s="25" t="s">
        <v>25</v>
      </c>
      <c r="C84" s="32"/>
      <c r="D84" s="33">
        <v>128591</v>
      </c>
      <c r="E84" s="28">
        <f t="shared" si="14"/>
        <v>0</v>
      </c>
      <c r="F84" s="29">
        <v>0</v>
      </c>
      <c r="G84" s="30">
        <f t="shared" si="15"/>
        <v>0</v>
      </c>
      <c r="H84" s="31">
        <f t="shared" ref="H84:H100" si="17">D84/1.08</f>
        <v>119065.74074074073</v>
      </c>
      <c r="I84" s="31"/>
      <c r="J84" s="59">
        <f t="shared" si="16"/>
        <v>0</v>
      </c>
    </row>
    <row r="85" spans="1:10">
      <c r="A85" s="24">
        <v>3</v>
      </c>
      <c r="B85" s="25" t="s">
        <v>26</v>
      </c>
      <c r="C85" s="34"/>
      <c r="D85" s="27">
        <v>60043</v>
      </c>
      <c r="E85" s="28">
        <f t="shared" si="14"/>
        <v>0</v>
      </c>
      <c r="F85" s="29">
        <v>0</v>
      </c>
      <c r="G85" s="30">
        <f t="shared" si="15"/>
        <v>0</v>
      </c>
      <c r="H85" s="31">
        <f t="shared" si="17"/>
        <v>55595.370370370365</v>
      </c>
      <c r="I85" s="31"/>
      <c r="J85" s="59">
        <f t="shared" si="16"/>
        <v>0</v>
      </c>
    </row>
    <row r="86" spans="1:10">
      <c r="A86" s="24">
        <v>4</v>
      </c>
      <c r="B86" s="25" t="s">
        <v>27</v>
      </c>
      <c r="C86" s="106"/>
      <c r="D86" s="27">
        <v>115781</v>
      </c>
      <c r="E86" s="28">
        <f t="shared" si="14"/>
        <v>0</v>
      </c>
      <c r="F86" s="29">
        <v>0</v>
      </c>
      <c r="G86" s="30">
        <f t="shared" si="15"/>
        <v>0</v>
      </c>
      <c r="H86" s="31">
        <f t="shared" si="17"/>
        <v>107204.62962962962</v>
      </c>
      <c r="I86" s="31"/>
      <c r="J86" s="59">
        <f t="shared" si="16"/>
        <v>0</v>
      </c>
    </row>
    <row r="87" spans="1:10">
      <c r="A87" s="24">
        <v>5</v>
      </c>
      <c r="B87" s="25" t="s">
        <v>28</v>
      </c>
      <c r="C87" s="32">
        <v>8</v>
      </c>
      <c r="D87" s="27">
        <v>119943</v>
      </c>
      <c r="E87" s="28">
        <f t="shared" si="14"/>
        <v>959544</v>
      </c>
      <c r="F87" s="124">
        <v>0</v>
      </c>
      <c r="G87" s="30">
        <f t="shared" si="15"/>
        <v>959544</v>
      </c>
      <c r="H87" s="31">
        <f t="shared" si="17"/>
        <v>111058.33333333333</v>
      </c>
      <c r="I87" s="31"/>
      <c r="J87" s="59">
        <f t="shared" si="16"/>
        <v>888466.66666666663</v>
      </c>
    </row>
    <row r="88" spans="1:10">
      <c r="A88" s="24">
        <v>6</v>
      </c>
      <c r="B88" s="25" t="s">
        <v>29</v>
      </c>
      <c r="C88" s="26"/>
      <c r="D88" s="27">
        <v>94810</v>
      </c>
      <c r="E88" s="28">
        <f t="shared" si="14"/>
        <v>0</v>
      </c>
      <c r="F88" s="29">
        <v>0</v>
      </c>
      <c r="G88" s="30">
        <f t="shared" si="15"/>
        <v>0</v>
      </c>
      <c r="H88" s="31">
        <f t="shared" si="17"/>
        <v>87787.037037037036</v>
      </c>
      <c r="I88" s="31"/>
      <c r="J88" s="59">
        <f t="shared" si="16"/>
        <v>0</v>
      </c>
    </row>
    <row r="89" spans="1:10">
      <c r="A89" s="24">
        <v>7</v>
      </c>
      <c r="B89" s="25" t="s">
        <v>30</v>
      </c>
      <c r="C89" s="34"/>
      <c r="D89" s="27">
        <v>141396</v>
      </c>
      <c r="E89" s="28">
        <f t="shared" si="14"/>
        <v>0</v>
      </c>
      <c r="F89" s="29">
        <v>0</v>
      </c>
      <c r="G89" s="30">
        <f t="shared" si="15"/>
        <v>0</v>
      </c>
      <c r="H89" s="31">
        <f t="shared" si="17"/>
        <v>130922.22222222222</v>
      </c>
      <c r="I89" s="31"/>
      <c r="J89" s="59">
        <f t="shared" si="16"/>
        <v>0</v>
      </c>
    </row>
    <row r="90" spans="1:10">
      <c r="A90" s="24">
        <v>8</v>
      </c>
      <c r="B90" s="25" t="s">
        <v>31</v>
      </c>
      <c r="C90" s="26"/>
      <c r="D90" s="27">
        <v>232931</v>
      </c>
      <c r="E90" s="28">
        <f t="shared" si="14"/>
        <v>0</v>
      </c>
      <c r="F90" s="29">
        <v>0</v>
      </c>
      <c r="G90" s="30">
        <f t="shared" si="15"/>
        <v>0</v>
      </c>
      <c r="H90" s="31">
        <f t="shared" si="17"/>
        <v>215676.85185185182</v>
      </c>
      <c r="I90" s="31"/>
      <c r="J90" s="59">
        <f t="shared" si="16"/>
        <v>0</v>
      </c>
    </row>
    <row r="91" spans="1:10">
      <c r="A91" s="24">
        <v>9</v>
      </c>
      <c r="B91" s="36" t="s">
        <v>32</v>
      </c>
      <c r="C91" s="26"/>
      <c r="D91" s="27">
        <v>101534</v>
      </c>
      <c r="E91" s="28">
        <f t="shared" si="14"/>
        <v>0</v>
      </c>
      <c r="F91" s="29">
        <v>0</v>
      </c>
      <c r="G91" s="30">
        <f t="shared" si="15"/>
        <v>0</v>
      </c>
      <c r="H91" s="31">
        <f t="shared" si="17"/>
        <v>94012.962962962964</v>
      </c>
      <c r="I91" s="31"/>
      <c r="J91" s="59">
        <f t="shared" si="16"/>
        <v>0</v>
      </c>
    </row>
    <row r="92" spans="1:10">
      <c r="A92" s="24">
        <v>10</v>
      </c>
      <c r="B92" s="36" t="s">
        <v>33</v>
      </c>
      <c r="C92" s="37"/>
      <c r="D92" s="33">
        <v>110148</v>
      </c>
      <c r="E92" s="28">
        <f t="shared" si="14"/>
        <v>0</v>
      </c>
      <c r="F92" s="29">
        <v>0</v>
      </c>
      <c r="G92" s="30">
        <f t="shared" si="15"/>
        <v>0</v>
      </c>
      <c r="H92" s="31">
        <f t="shared" si="17"/>
        <v>101988.88888888888</v>
      </c>
      <c r="I92" s="31"/>
      <c r="J92" s="59">
        <f t="shared" si="16"/>
        <v>0</v>
      </c>
    </row>
    <row r="93" spans="1:10">
      <c r="A93" s="24">
        <v>11</v>
      </c>
      <c r="B93" s="25" t="s">
        <v>34</v>
      </c>
      <c r="C93" s="37"/>
      <c r="D93" s="27">
        <v>54198</v>
      </c>
      <c r="E93" s="28">
        <f t="shared" si="14"/>
        <v>0</v>
      </c>
      <c r="F93" s="29">
        <v>0</v>
      </c>
      <c r="G93" s="30">
        <f t="shared" si="15"/>
        <v>0</v>
      </c>
      <c r="H93" s="31">
        <f t="shared" si="17"/>
        <v>50183.333333333328</v>
      </c>
      <c r="I93" s="31"/>
      <c r="J93" s="59">
        <f t="shared" si="16"/>
        <v>0</v>
      </c>
    </row>
    <row r="94" spans="1:10">
      <c r="A94" s="24">
        <v>12</v>
      </c>
      <c r="B94" s="25" t="s">
        <v>35</v>
      </c>
      <c r="C94" s="37"/>
      <c r="D94" s="27">
        <v>49680</v>
      </c>
      <c r="E94" s="28">
        <f t="shared" si="14"/>
        <v>0</v>
      </c>
      <c r="F94" s="29">
        <v>0</v>
      </c>
      <c r="G94" s="30">
        <f t="shared" si="15"/>
        <v>0</v>
      </c>
      <c r="H94" s="31">
        <f t="shared" si="17"/>
        <v>46000</v>
      </c>
      <c r="I94" s="31"/>
      <c r="J94" s="59">
        <f t="shared" si="16"/>
        <v>0</v>
      </c>
    </row>
    <row r="95" spans="1:10">
      <c r="A95" s="24">
        <v>13</v>
      </c>
      <c r="B95" s="25" t="s">
        <v>36</v>
      </c>
      <c r="C95" s="37"/>
      <c r="D95" s="38">
        <v>64152</v>
      </c>
      <c r="E95" s="28">
        <f t="shared" si="14"/>
        <v>0</v>
      </c>
      <c r="F95" s="29">
        <v>0</v>
      </c>
      <c r="G95" s="30">
        <f t="shared" si="15"/>
        <v>0</v>
      </c>
      <c r="H95" s="31">
        <f t="shared" si="17"/>
        <v>59399.999999999993</v>
      </c>
      <c r="I95" s="31"/>
      <c r="J95" s="59">
        <f t="shared" si="16"/>
        <v>0</v>
      </c>
    </row>
    <row r="96" spans="1:10">
      <c r="A96" s="24">
        <v>14</v>
      </c>
      <c r="B96" s="25" t="s">
        <v>37</v>
      </c>
      <c r="C96" s="37"/>
      <c r="D96" s="38">
        <v>65934</v>
      </c>
      <c r="E96" s="28">
        <f t="shared" si="14"/>
        <v>0</v>
      </c>
      <c r="F96" s="29">
        <v>0</v>
      </c>
      <c r="G96" s="30">
        <f t="shared" si="15"/>
        <v>0</v>
      </c>
      <c r="H96" s="31">
        <f t="shared" si="17"/>
        <v>61049.999999999993</v>
      </c>
      <c r="I96" s="31"/>
      <c r="J96" s="59">
        <f t="shared" si="16"/>
        <v>0</v>
      </c>
    </row>
    <row r="97" spans="1:10">
      <c r="A97" s="24">
        <v>15</v>
      </c>
      <c r="B97" s="25" t="s">
        <v>38</v>
      </c>
      <c r="C97" s="37"/>
      <c r="D97" s="38">
        <v>76626</v>
      </c>
      <c r="E97" s="28">
        <f t="shared" si="14"/>
        <v>0</v>
      </c>
      <c r="F97" s="124">
        <v>0</v>
      </c>
      <c r="G97" s="30">
        <f t="shared" si="15"/>
        <v>0</v>
      </c>
      <c r="H97" s="31">
        <f t="shared" si="17"/>
        <v>70950</v>
      </c>
      <c r="I97" s="31"/>
      <c r="J97" s="59">
        <f t="shared" si="16"/>
        <v>0</v>
      </c>
    </row>
    <row r="98" spans="1:10">
      <c r="A98" s="24">
        <v>16</v>
      </c>
      <c r="B98" s="25" t="s">
        <v>39</v>
      </c>
      <c r="C98" s="37"/>
      <c r="D98" s="38">
        <v>80190</v>
      </c>
      <c r="E98" s="28">
        <f t="shared" si="14"/>
        <v>0</v>
      </c>
      <c r="F98" s="29">
        <v>0</v>
      </c>
      <c r="G98" s="30">
        <f t="shared" si="15"/>
        <v>0</v>
      </c>
      <c r="H98" s="31">
        <f t="shared" si="17"/>
        <v>74250</v>
      </c>
      <c r="I98" s="31"/>
      <c r="J98" s="59">
        <f t="shared" si="16"/>
        <v>0</v>
      </c>
    </row>
    <row r="99" spans="1:10">
      <c r="A99" s="24">
        <v>17</v>
      </c>
      <c r="B99" s="25" t="s">
        <v>40</v>
      </c>
      <c r="C99" s="37"/>
      <c r="D99" s="38">
        <v>113832</v>
      </c>
      <c r="E99" s="28">
        <f t="shared" si="14"/>
        <v>0</v>
      </c>
      <c r="F99" s="29">
        <v>0</v>
      </c>
      <c r="G99" s="30">
        <f t="shared" si="15"/>
        <v>0</v>
      </c>
      <c r="H99" s="31">
        <f t="shared" si="17"/>
        <v>105400</v>
      </c>
      <c r="I99" s="31"/>
      <c r="J99" s="59">
        <f t="shared" si="16"/>
        <v>0</v>
      </c>
    </row>
    <row r="100" spans="1:10">
      <c r="A100" s="24">
        <v>18</v>
      </c>
      <c r="B100" s="25" t="s">
        <v>41</v>
      </c>
      <c r="C100" s="37"/>
      <c r="D100" s="39">
        <v>98010</v>
      </c>
      <c r="E100" s="28">
        <f t="shared" si="14"/>
        <v>0</v>
      </c>
      <c r="F100" s="29">
        <v>0</v>
      </c>
      <c r="G100" s="30">
        <f t="shared" si="15"/>
        <v>0</v>
      </c>
      <c r="H100" s="31">
        <f t="shared" si="17"/>
        <v>90750</v>
      </c>
      <c r="I100" s="31"/>
      <c r="J100" s="59">
        <f t="shared" si="16"/>
        <v>0</v>
      </c>
    </row>
    <row r="101" spans="1:10" ht="17.25">
      <c r="A101" s="40"/>
      <c r="B101" s="41" t="s">
        <v>42</v>
      </c>
      <c r="C101" s="42">
        <f t="shared" ref="C101" si="18">SUM(C83:C100)</f>
        <v>8</v>
      </c>
      <c r="D101" s="42"/>
      <c r="E101" s="43">
        <f t="shared" ref="E101" si="19">SUM(E83:E100)</f>
        <v>959544</v>
      </c>
      <c r="F101" s="43"/>
      <c r="G101" s="44">
        <f t="shared" ref="G101" si="20">SUM(G83:G100)</f>
        <v>959544</v>
      </c>
      <c r="H101" s="45"/>
      <c r="I101" s="45"/>
      <c r="J101" s="64">
        <f>SUM(J83:J100)</f>
        <v>888466.66666666663</v>
      </c>
    </row>
    <row r="102" spans="1:10" ht="31.5">
      <c r="A102" s="46"/>
      <c r="B102" s="47"/>
      <c r="C102" s="48"/>
      <c r="D102" s="48"/>
      <c r="E102" s="49"/>
      <c r="F102" s="49"/>
      <c r="G102" s="50"/>
      <c r="H102" s="5"/>
      <c r="I102" s="5"/>
      <c r="J102" s="75">
        <f>J101*0.08</f>
        <v>71077.333333333328</v>
      </c>
    </row>
    <row r="103" spans="1:10" ht="31.5">
      <c r="A103" s="283" t="s">
        <v>43</v>
      </c>
      <c r="B103" s="283"/>
      <c r="C103" s="284" t="s">
        <v>44</v>
      </c>
      <c r="D103" s="284"/>
      <c r="E103" s="54"/>
      <c r="F103" s="54"/>
      <c r="G103" s="55" t="s">
        <v>45</v>
      </c>
      <c r="H103" s="6"/>
      <c r="I103" s="6"/>
      <c r="J103" s="76">
        <f>SUM(J101:J102)</f>
        <v>959544</v>
      </c>
    </row>
    <row r="105" spans="1:10">
      <c r="B105" s="152" t="s">
        <v>666</v>
      </c>
      <c r="C105" s="152" t="s">
        <v>667</v>
      </c>
      <c r="D105" s="152"/>
      <c r="E105" s="152" t="s">
        <v>167</v>
      </c>
      <c r="F105" s="152"/>
    </row>
    <row r="109" spans="1:10" ht="18">
      <c r="A109" s="279" t="s">
        <v>0</v>
      </c>
      <c r="B109" s="279"/>
      <c r="C109" s="279"/>
      <c r="D109" s="279"/>
      <c r="E109" s="279"/>
      <c r="F109" s="279"/>
      <c r="G109" s="279"/>
      <c r="H109" s="1"/>
      <c r="I109" s="1"/>
      <c r="J109" s="127"/>
    </row>
    <row r="110" spans="1:10" ht="18">
      <c r="A110" s="279" t="s">
        <v>1</v>
      </c>
      <c r="B110" s="279"/>
      <c r="C110" s="279"/>
      <c r="D110" s="279"/>
      <c r="E110" s="279"/>
      <c r="F110" s="279"/>
      <c r="G110" s="279"/>
      <c r="H110" s="1"/>
      <c r="I110" s="1"/>
      <c r="J110" s="79"/>
    </row>
    <row r="111" spans="1:10" ht="15.75">
      <c r="A111" s="279" t="s">
        <v>2</v>
      </c>
      <c r="B111" s="279"/>
      <c r="C111" s="279"/>
      <c r="D111" s="279"/>
      <c r="E111" s="279"/>
      <c r="F111" s="279"/>
      <c r="G111" s="279"/>
      <c r="H111" s="1"/>
      <c r="I111" s="1"/>
      <c r="J111" s="71"/>
    </row>
    <row r="112" spans="1:10" ht="15.75">
      <c r="A112" s="279" t="s">
        <v>4</v>
      </c>
      <c r="B112" s="279"/>
      <c r="C112" s="279"/>
      <c r="D112" s="279"/>
      <c r="E112" s="279"/>
      <c r="F112" s="279"/>
      <c r="G112" s="279"/>
      <c r="H112" s="1"/>
      <c r="I112" s="1"/>
      <c r="J112" s="71"/>
    </row>
    <row r="113" spans="1:10" ht="15.75" customHeight="1">
      <c r="A113" s="280" t="s">
        <v>6</v>
      </c>
      <c r="B113" s="280"/>
      <c r="C113" s="280"/>
      <c r="D113" s="280"/>
      <c r="E113" s="280"/>
      <c r="F113" s="280"/>
      <c r="G113" s="280"/>
      <c r="H113" s="1"/>
      <c r="I113" s="1"/>
      <c r="J113" s="71"/>
    </row>
    <row r="114" spans="1:10" ht="27.75">
      <c r="A114" s="9"/>
      <c r="B114" s="9"/>
      <c r="C114" s="281" t="s">
        <v>578</v>
      </c>
      <c r="D114" s="281"/>
      <c r="E114" s="281"/>
      <c r="F114" s="281"/>
      <c r="G114" s="281"/>
      <c r="H114" s="2"/>
      <c r="I114" s="2"/>
      <c r="J114" s="72"/>
    </row>
    <row r="115" spans="1:10" ht="15.75">
      <c r="A115" s="11" t="s">
        <v>358</v>
      </c>
      <c r="B115" s="12">
        <v>4138145841</v>
      </c>
      <c r="C115" s="13"/>
      <c r="D115" s="286"/>
      <c r="E115" s="286"/>
      <c r="F115" s="286"/>
      <c r="G115" s="286"/>
      <c r="H115" s="68"/>
      <c r="I115" s="68"/>
      <c r="J115" s="71"/>
    </row>
    <row r="116" spans="1:10" ht="15.75">
      <c r="A116" s="11" t="s">
        <v>9</v>
      </c>
      <c r="B116" s="286" t="s">
        <v>988</v>
      </c>
      <c r="C116" s="286"/>
      <c r="D116" s="286"/>
      <c r="E116" s="16"/>
      <c r="F116" s="11"/>
      <c r="G116" s="16"/>
      <c r="H116" s="69" t="s">
        <v>161</v>
      </c>
      <c r="I116" s="69"/>
      <c r="J116" s="73"/>
    </row>
    <row r="117" spans="1:10" ht="15.75">
      <c r="A117" s="11" t="s">
        <v>11</v>
      </c>
      <c r="B117" s="289" t="s">
        <v>726</v>
      </c>
      <c r="C117" s="289"/>
      <c r="D117" s="289"/>
      <c r="E117" s="289"/>
      <c r="F117" s="18"/>
      <c r="G117" s="19"/>
      <c r="H117" s="1"/>
      <c r="I117" s="1"/>
      <c r="J117" s="71"/>
    </row>
    <row r="118" spans="1:10" ht="15.75">
      <c r="A118" s="21" t="s">
        <v>14</v>
      </c>
      <c r="B118" s="21" t="s">
        <v>16</v>
      </c>
      <c r="C118" s="21" t="s">
        <v>17</v>
      </c>
      <c r="D118" s="22" t="s">
        <v>18</v>
      </c>
      <c r="E118" s="23" t="s">
        <v>19</v>
      </c>
      <c r="F118" s="23" t="s">
        <v>20</v>
      </c>
      <c r="G118" s="21" t="s">
        <v>21</v>
      </c>
      <c r="H118" s="1"/>
      <c r="I118" s="1"/>
      <c r="J118" s="71"/>
    </row>
    <row r="119" spans="1:10">
      <c r="A119" s="24">
        <v>1</v>
      </c>
      <c r="B119" s="25" t="s">
        <v>23</v>
      </c>
      <c r="C119" s="26">
        <v>10</v>
      </c>
      <c r="D119" s="27">
        <v>79305</v>
      </c>
      <c r="E119" s="28">
        <f t="shared" ref="E119:E136" si="21">D119*C119</f>
        <v>793050</v>
      </c>
      <c r="F119" s="29">
        <v>0</v>
      </c>
      <c r="G119" s="30">
        <f t="shared" ref="G119:G136" si="22">E119-E119*F119</f>
        <v>793050</v>
      </c>
      <c r="H119" s="31">
        <f>D119/1.08</f>
        <v>73430.555555555547</v>
      </c>
      <c r="I119" s="31"/>
      <c r="J119" s="59">
        <f t="shared" ref="J119:J136" si="23">H119*C119</f>
        <v>734305.5555555555</v>
      </c>
    </row>
    <row r="120" spans="1:10">
      <c r="A120" s="24">
        <v>2</v>
      </c>
      <c r="B120" s="25" t="s">
        <v>25</v>
      </c>
      <c r="C120" s="32"/>
      <c r="D120" s="33">
        <v>128591</v>
      </c>
      <c r="E120" s="28">
        <f t="shared" si="21"/>
        <v>0</v>
      </c>
      <c r="F120" s="29">
        <v>0</v>
      </c>
      <c r="G120" s="30">
        <f t="shared" si="22"/>
        <v>0</v>
      </c>
      <c r="H120" s="31">
        <f t="shared" ref="H120:H136" si="24">D120/1.08</f>
        <v>119065.74074074073</v>
      </c>
      <c r="I120" s="31"/>
      <c r="J120" s="59">
        <f t="shared" si="23"/>
        <v>0</v>
      </c>
    </row>
    <row r="121" spans="1:10">
      <c r="A121" s="24">
        <v>3</v>
      </c>
      <c r="B121" s="25" t="s">
        <v>26</v>
      </c>
      <c r="C121" s="34"/>
      <c r="D121" s="27">
        <v>60043</v>
      </c>
      <c r="E121" s="28">
        <f t="shared" si="21"/>
        <v>0</v>
      </c>
      <c r="F121" s="29">
        <v>0</v>
      </c>
      <c r="G121" s="30">
        <f t="shared" si="22"/>
        <v>0</v>
      </c>
      <c r="H121" s="31">
        <f t="shared" si="24"/>
        <v>55595.370370370365</v>
      </c>
      <c r="I121" s="31"/>
      <c r="J121" s="59">
        <f t="shared" si="23"/>
        <v>0</v>
      </c>
    </row>
    <row r="122" spans="1:10">
      <c r="A122" s="24">
        <v>4</v>
      </c>
      <c r="B122" s="25" t="s">
        <v>27</v>
      </c>
      <c r="C122" s="106"/>
      <c r="D122" s="27">
        <v>115781</v>
      </c>
      <c r="E122" s="28">
        <f t="shared" si="21"/>
        <v>0</v>
      </c>
      <c r="F122" s="29">
        <v>0</v>
      </c>
      <c r="G122" s="30">
        <f t="shared" si="22"/>
        <v>0</v>
      </c>
      <c r="H122" s="31">
        <f t="shared" si="24"/>
        <v>107204.62962962962</v>
      </c>
      <c r="I122" s="31"/>
      <c r="J122" s="59">
        <f t="shared" si="23"/>
        <v>0</v>
      </c>
    </row>
    <row r="123" spans="1:10">
      <c r="A123" s="24">
        <v>5</v>
      </c>
      <c r="B123" s="25" t="s">
        <v>28</v>
      </c>
      <c r="C123" s="32">
        <v>10</v>
      </c>
      <c r="D123" s="27">
        <v>119943</v>
      </c>
      <c r="E123" s="28">
        <f t="shared" si="21"/>
        <v>1199430</v>
      </c>
      <c r="F123" s="124">
        <v>0</v>
      </c>
      <c r="G123" s="30">
        <f t="shared" si="22"/>
        <v>1199430</v>
      </c>
      <c r="H123" s="31">
        <f t="shared" si="24"/>
        <v>111058.33333333333</v>
      </c>
      <c r="I123" s="31"/>
      <c r="J123" s="59">
        <f t="shared" si="23"/>
        <v>1110583.3333333333</v>
      </c>
    </row>
    <row r="124" spans="1:10">
      <c r="A124" s="24">
        <v>6</v>
      </c>
      <c r="B124" s="25" t="s">
        <v>29</v>
      </c>
      <c r="C124" s="26"/>
      <c r="D124" s="27">
        <v>94810</v>
      </c>
      <c r="E124" s="28">
        <f t="shared" si="21"/>
        <v>0</v>
      </c>
      <c r="F124" s="29">
        <v>0</v>
      </c>
      <c r="G124" s="30">
        <f t="shared" si="22"/>
        <v>0</v>
      </c>
      <c r="H124" s="31">
        <f t="shared" si="24"/>
        <v>87787.037037037036</v>
      </c>
      <c r="I124" s="31"/>
      <c r="J124" s="59">
        <f t="shared" si="23"/>
        <v>0</v>
      </c>
    </row>
    <row r="125" spans="1:10">
      <c r="A125" s="24">
        <v>7</v>
      </c>
      <c r="B125" s="25" t="s">
        <v>30</v>
      </c>
      <c r="C125" s="34"/>
      <c r="D125" s="27">
        <v>141396</v>
      </c>
      <c r="E125" s="28">
        <f t="shared" si="21"/>
        <v>0</v>
      </c>
      <c r="F125" s="29">
        <v>0</v>
      </c>
      <c r="G125" s="30">
        <f t="shared" si="22"/>
        <v>0</v>
      </c>
      <c r="H125" s="31">
        <f t="shared" si="24"/>
        <v>130922.22222222222</v>
      </c>
      <c r="I125" s="31"/>
      <c r="J125" s="59">
        <f t="shared" si="23"/>
        <v>0</v>
      </c>
    </row>
    <row r="126" spans="1:10">
      <c r="A126" s="24">
        <v>8</v>
      </c>
      <c r="B126" s="25" t="s">
        <v>31</v>
      </c>
      <c r="C126" s="26"/>
      <c r="D126" s="27">
        <v>232931</v>
      </c>
      <c r="E126" s="28">
        <f t="shared" si="21"/>
        <v>0</v>
      </c>
      <c r="F126" s="29">
        <v>0</v>
      </c>
      <c r="G126" s="30">
        <f t="shared" si="22"/>
        <v>0</v>
      </c>
      <c r="H126" s="31">
        <f t="shared" si="24"/>
        <v>215676.85185185182</v>
      </c>
      <c r="I126" s="31"/>
      <c r="J126" s="59">
        <f t="shared" si="23"/>
        <v>0</v>
      </c>
    </row>
    <row r="127" spans="1:10">
      <c r="A127" s="24">
        <v>9</v>
      </c>
      <c r="B127" s="36" t="s">
        <v>32</v>
      </c>
      <c r="C127" s="26"/>
      <c r="D127" s="27">
        <v>101534</v>
      </c>
      <c r="E127" s="28">
        <f t="shared" si="21"/>
        <v>0</v>
      </c>
      <c r="F127" s="29">
        <v>0</v>
      </c>
      <c r="G127" s="30">
        <f t="shared" si="22"/>
        <v>0</v>
      </c>
      <c r="H127" s="31">
        <f t="shared" si="24"/>
        <v>94012.962962962964</v>
      </c>
      <c r="I127" s="31"/>
      <c r="J127" s="59">
        <f t="shared" si="23"/>
        <v>0</v>
      </c>
    </row>
    <row r="128" spans="1:10">
      <c r="A128" s="24">
        <v>10</v>
      </c>
      <c r="B128" s="36" t="s">
        <v>33</v>
      </c>
      <c r="C128" s="37"/>
      <c r="D128" s="33">
        <v>110148</v>
      </c>
      <c r="E128" s="28">
        <f t="shared" si="21"/>
        <v>0</v>
      </c>
      <c r="F128" s="29">
        <v>0</v>
      </c>
      <c r="G128" s="30">
        <f t="shared" si="22"/>
        <v>0</v>
      </c>
      <c r="H128" s="31">
        <f t="shared" si="24"/>
        <v>101988.88888888888</v>
      </c>
      <c r="I128" s="31"/>
      <c r="J128" s="59">
        <f t="shared" si="23"/>
        <v>0</v>
      </c>
    </row>
    <row r="129" spans="1:10">
      <c r="A129" s="24">
        <v>11</v>
      </c>
      <c r="B129" s="25" t="s">
        <v>34</v>
      </c>
      <c r="C129" s="37">
        <v>2</v>
      </c>
      <c r="D129" s="27">
        <v>54198</v>
      </c>
      <c r="E129" s="28">
        <f t="shared" si="21"/>
        <v>108396</v>
      </c>
      <c r="F129" s="29">
        <v>0</v>
      </c>
      <c r="G129" s="30">
        <f t="shared" si="22"/>
        <v>108396</v>
      </c>
      <c r="H129" s="31">
        <f t="shared" si="24"/>
        <v>50183.333333333328</v>
      </c>
      <c r="I129" s="31"/>
      <c r="J129" s="59">
        <f t="shared" si="23"/>
        <v>100366.66666666666</v>
      </c>
    </row>
    <row r="130" spans="1:10">
      <c r="A130" s="24">
        <v>12</v>
      </c>
      <c r="B130" s="25" t="s">
        <v>35</v>
      </c>
      <c r="C130" s="37">
        <v>5</v>
      </c>
      <c r="D130" s="27">
        <v>49680</v>
      </c>
      <c r="E130" s="28">
        <f t="shared" si="21"/>
        <v>248400</v>
      </c>
      <c r="F130" s="29">
        <v>0</v>
      </c>
      <c r="G130" s="30">
        <f t="shared" si="22"/>
        <v>248400</v>
      </c>
      <c r="H130" s="31">
        <f t="shared" si="24"/>
        <v>46000</v>
      </c>
      <c r="I130" s="31"/>
      <c r="J130" s="59">
        <f t="shared" si="23"/>
        <v>230000</v>
      </c>
    </row>
    <row r="131" spans="1:10">
      <c r="A131" s="24">
        <v>13</v>
      </c>
      <c r="B131" s="25" t="s">
        <v>36</v>
      </c>
      <c r="C131" s="37"/>
      <c r="D131" s="38">
        <v>64152</v>
      </c>
      <c r="E131" s="28">
        <f t="shared" si="21"/>
        <v>0</v>
      </c>
      <c r="F131" s="29">
        <v>0</v>
      </c>
      <c r="G131" s="30">
        <f t="shared" si="22"/>
        <v>0</v>
      </c>
      <c r="H131" s="31">
        <f t="shared" si="24"/>
        <v>59399.999999999993</v>
      </c>
      <c r="I131" s="31"/>
      <c r="J131" s="59">
        <f t="shared" si="23"/>
        <v>0</v>
      </c>
    </row>
    <row r="132" spans="1:10">
      <c r="A132" s="24">
        <v>14</v>
      </c>
      <c r="B132" s="25" t="s">
        <v>37</v>
      </c>
      <c r="C132" s="37"/>
      <c r="D132" s="38">
        <v>65934</v>
      </c>
      <c r="E132" s="28">
        <f t="shared" si="21"/>
        <v>0</v>
      </c>
      <c r="F132" s="29">
        <v>0</v>
      </c>
      <c r="G132" s="30">
        <f t="shared" si="22"/>
        <v>0</v>
      </c>
      <c r="H132" s="31">
        <f t="shared" si="24"/>
        <v>61049.999999999993</v>
      </c>
      <c r="I132" s="31"/>
      <c r="J132" s="59">
        <f t="shared" si="23"/>
        <v>0</v>
      </c>
    </row>
    <row r="133" spans="1:10">
      <c r="A133" s="24">
        <v>15</v>
      </c>
      <c r="B133" s="25" t="s">
        <v>38</v>
      </c>
      <c r="C133" s="37"/>
      <c r="D133" s="38">
        <v>76626</v>
      </c>
      <c r="E133" s="28">
        <f t="shared" si="21"/>
        <v>0</v>
      </c>
      <c r="F133" s="124">
        <v>0</v>
      </c>
      <c r="G133" s="30">
        <f t="shared" si="22"/>
        <v>0</v>
      </c>
      <c r="H133" s="31">
        <f t="shared" si="24"/>
        <v>70950</v>
      </c>
      <c r="I133" s="31"/>
      <c r="J133" s="59">
        <f t="shared" si="23"/>
        <v>0</v>
      </c>
    </row>
    <row r="134" spans="1:10">
      <c r="A134" s="24">
        <v>16</v>
      </c>
      <c r="B134" s="25" t="s">
        <v>39</v>
      </c>
      <c r="C134" s="37"/>
      <c r="D134" s="38">
        <v>80190</v>
      </c>
      <c r="E134" s="28">
        <f t="shared" si="21"/>
        <v>0</v>
      </c>
      <c r="F134" s="29">
        <v>0</v>
      </c>
      <c r="G134" s="30">
        <f t="shared" si="22"/>
        <v>0</v>
      </c>
      <c r="H134" s="31">
        <f t="shared" si="24"/>
        <v>74250</v>
      </c>
      <c r="I134" s="31"/>
      <c r="J134" s="59">
        <f t="shared" si="23"/>
        <v>0</v>
      </c>
    </row>
    <row r="135" spans="1:10">
      <c r="A135" s="24">
        <v>17</v>
      </c>
      <c r="B135" s="25" t="s">
        <v>40</v>
      </c>
      <c r="C135" s="37"/>
      <c r="D135" s="38">
        <v>113832</v>
      </c>
      <c r="E135" s="28">
        <f t="shared" si="21"/>
        <v>0</v>
      </c>
      <c r="F135" s="29">
        <v>0</v>
      </c>
      <c r="G135" s="30">
        <f t="shared" si="22"/>
        <v>0</v>
      </c>
      <c r="H135" s="31">
        <f t="shared" si="24"/>
        <v>105400</v>
      </c>
      <c r="I135" s="31"/>
      <c r="J135" s="59">
        <f t="shared" si="23"/>
        <v>0</v>
      </c>
    </row>
    <row r="136" spans="1:10">
      <c r="A136" s="24">
        <v>18</v>
      </c>
      <c r="B136" s="25" t="s">
        <v>41</v>
      </c>
      <c r="C136" s="37"/>
      <c r="D136" s="39">
        <v>98010</v>
      </c>
      <c r="E136" s="28">
        <f t="shared" si="21"/>
        <v>0</v>
      </c>
      <c r="F136" s="29">
        <v>0</v>
      </c>
      <c r="G136" s="30">
        <f t="shared" si="22"/>
        <v>0</v>
      </c>
      <c r="H136" s="31">
        <f t="shared" si="24"/>
        <v>90750</v>
      </c>
      <c r="I136" s="31"/>
      <c r="J136" s="59">
        <f t="shared" si="23"/>
        <v>0</v>
      </c>
    </row>
    <row r="137" spans="1:10" ht="17.25">
      <c r="A137" s="40"/>
      <c r="B137" s="41" t="s">
        <v>42</v>
      </c>
      <c r="C137" s="42">
        <f t="shared" ref="C137" si="25">SUM(C119:C136)</f>
        <v>27</v>
      </c>
      <c r="D137" s="42"/>
      <c r="E137" s="43">
        <f t="shared" ref="E137" si="26">SUM(E119:E136)</f>
        <v>2349276</v>
      </c>
      <c r="F137" s="43"/>
      <c r="G137" s="44">
        <f t="shared" ref="G137" si="27">SUM(G119:G136)</f>
        <v>2349276</v>
      </c>
      <c r="H137" s="45"/>
      <c r="I137" s="45"/>
      <c r="J137" s="64">
        <f>SUM(J119:J136)</f>
        <v>2175255.5555555555</v>
      </c>
    </row>
    <row r="138" spans="1:10" ht="31.5">
      <c r="A138" s="46"/>
      <c r="B138" s="47"/>
      <c r="C138" s="48"/>
      <c r="D138" s="48"/>
      <c r="E138" s="49"/>
      <c r="F138" s="49"/>
      <c r="G138" s="50"/>
      <c r="H138" s="5"/>
      <c r="I138" s="5"/>
      <c r="J138" s="75">
        <f>J137*0.08</f>
        <v>174020.44444444444</v>
      </c>
    </row>
    <row r="139" spans="1:10" ht="31.5">
      <c r="A139" s="283" t="s">
        <v>43</v>
      </c>
      <c r="B139" s="283"/>
      <c r="C139" s="284" t="s">
        <v>44</v>
      </c>
      <c r="D139" s="284"/>
      <c r="E139" s="54"/>
      <c r="F139" s="54"/>
      <c r="G139" s="55" t="s">
        <v>45</v>
      </c>
      <c r="H139" s="6"/>
      <c r="I139" s="6"/>
      <c r="J139" s="76">
        <f>SUM(J137:J138)</f>
        <v>2349276</v>
      </c>
    </row>
    <row r="141" spans="1:10">
      <c r="B141" s="152" t="s">
        <v>666</v>
      </c>
      <c r="C141" s="152" t="s">
        <v>667</v>
      </c>
      <c r="D141" s="152"/>
      <c r="E141" s="152" t="s">
        <v>167</v>
      </c>
      <c r="F141" s="152"/>
    </row>
    <row r="145" spans="1:10" ht="18">
      <c r="A145" s="279" t="s">
        <v>0</v>
      </c>
      <c r="B145" s="279"/>
      <c r="C145" s="279"/>
      <c r="D145" s="279"/>
      <c r="E145" s="279"/>
      <c r="F145" s="279"/>
      <c r="G145" s="279"/>
      <c r="H145" s="1"/>
      <c r="I145" s="1"/>
      <c r="J145" s="127"/>
    </row>
    <row r="146" spans="1:10" ht="18">
      <c r="A146" s="279" t="s">
        <v>1</v>
      </c>
      <c r="B146" s="279"/>
      <c r="C146" s="279"/>
      <c r="D146" s="279"/>
      <c r="E146" s="279"/>
      <c r="F146" s="279"/>
      <c r="G146" s="279"/>
      <c r="H146" s="1"/>
      <c r="I146" s="1"/>
      <c r="J146" s="79"/>
    </row>
    <row r="147" spans="1:10" ht="15.75">
      <c r="A147" s="279" t="s">
        <v>2</v>
      </c>
      <c r="B147" s="279"/>
      <c r="C147" s="279"/>
      <c r="D147" s="279"/>
      <c r="E147" s="279"/>
      <c r="F147" s="279"/>
      <c r="G147" s="279"/>
      <c r="H147" s="1"/>
      <c r="I147" s="1"/>
      <c r="J147" s="71"/>
    </row>
    <row r="148" spans="1:10" ht="15.75">
      <c r="A148" s="279" t="s">
        <v>4</v>
      </c>
      <c r="B148" s="279"/>
      <c r="C148" s="279"/>
      <c r="D148" s="279"/>
      <c r="E148" s="279"/>
      <c r="F148" s="279"/>
      <c r="G148" s="279"/>
      <c r="H148" s="1"/>
      <c r="I148" s="1"/>
      <c r="J148" s="71"/>
    </row>
    <row r="149" spans="1:10" ht="15.75" customHeight="1">
      <c r="A149" s="280" t="s">
        <v>6</v>
      </c>
      <c r="B149" s="280"/>
      <c r="C149" s="280"/>
      <c r="D149" s="280"/>
      <c r="E149" s="280"/>
      <c r="F149" s="280"/>
      <c r="G149" s="280"/>
      <c r="H149" s="1"/>
      <c r="I149" s="1"/>
      <c r="J149" s="71"/>
    </row>
    <row r="150" spans="1:10" ht="27.75">
      <c r="A150" s="9"/>
      <c r="B150" s="9"/>
      <c r="C150" s="281" t="s">
        <v>578</v>
      </c>
      <c r="D150" s="281"/>
      <c r="E150" s="281"/>
      <c r="F150" s="281"/>
      <c r="G150" s="281"/>
      <c r="H150" s="2"/>
      <c r="I150" s="2"/>
      <c r="J150" s="72"/>
    </row>
    <row r="151" spans="1:10" ht="15.75">
      <c r="A151" s="11" t="s">
        <v>358</v>
      </c>
      <c r="B151" s="12">
        <v>4138145806</v>
      </c>
      <c r="C151" s="13"/>
      <c r="D151" s="286"/>
      <c r="E151" s="286"/>
      <c r="F151" s="286"/>
      <c r="G151" s="286"/>
      <c r="H151" s="68"/>
      <c r="I151" s="68"/>
      <c r="J151" s="71"/>
    </row>
    <row r="152" spans="1:10" ht="15.75">
      <c r="A152" s="11" t="s">
        <v>9</v>
      </c>
      <c r="B152" s="286" t="s">
        <v>989</v>
      </c>
      <c r="C152" s="286"/>
      <c r="D152" s="286"/>
      <c r="E152" s="16"/>
      <c r="F152" s="11"/>
      <c r="G152" s="16"/>
      <c r="H152" s="69" t="s">
        <v>161</v>
      </c>
      <c r="I152" s="69"/>
      <c r="J152" s="73"/>
    </row>
    <row r="153" spans="1:10" ht="15.75">
      <c r="A153" s="11" t="s">
        <v>11</v>
      </c>
      <c r="B153" s="289" t="s">
        <v>726</v>
      </c>
      <c r="C153" s="289"/>
      <c r="D153" s="289"/>
      <c r="E153" s="289"/>
      <c r="F153" s="18"/>
      <c r="G153" s="19"/>
      <c r="H153" s="1"/>
      <c r="I153" s="1"/>
      <c r="J153" s="71"/>
    </row>
    <row r="154" spans="1:10" ht="15.75">
      <c r="A154" s="21" t="s">
        <v>14</v>
      </c>
      <c r="B154" s="21" t="s">
        <v>16</v>
      </c>
      <c r="C154" s="21" t="s">
        <v>17</v>
      </c>
      <c r="D154" s="22" t="s">
        <v>18</v>
      </c>
      <c r="E154" s="23" t="s">
        <v>19</v>
      </c>
      <c r="F154" s="23" t="s">
        <v>20</v>
      </c>
      <c r="G154" s="21" t="s">
        <v>21</v>
      </c>
      <c r="H154" s="1"/>
      <c r="I154" s="1"/>
      <c r="J154" s="71"/>
    </row>
    <row r="155" spans="1:10">
      <c r="A155" s="24">
        <v>1</v>
      </c>
      <c r="B155" s="25" t="s">
        <v>23</v>
      </c>
      <c r="C155" s="26">
        <v>3</v>
      </c>
      <c r="D155" s="27">
        <v>79305</v>
      </c>
      <c r="E155" s="28">
        <f t="shared" ref="E155:E172" si="28">D155*C155</f>
        <v>237915</v>
      </c>
      <c r="F155" s="29">
        <v>0</v>
      </c>
      <c r="G155" s="30">
        <f t="shared" ref="G155:G172" si="29">E155-E155*F155</f>
        <v>237915</v>
      </c>
      <c r="H155" s="31">
        <f>D155/1.08</f>
        <v>73430.555555555547</v>
      </c>
      <c r="I155" s="31"/>
      <c r="J155" s="59">
        <f t="shared" ref="J155:J172" si="30">H155*C155</f>
        <v>220291.66666666663</v>
      </c>
    </row>
    <row r="156" spans="1:10">
      <c r="A156" s="24">
        <v>2</v>
      </c>
      <c r="B156" s="25" t="s">
        <v>25</v>
      </c>
      <c r="C156" s="32"/>
      <c r="D156" s="33">
        <v>128591</v>
      </c>
      <c r="E156" s="28">
        <f t="shared" si="28"/>
        <v>0</v>
      </c>
      <c r="F156" s="29">
        <v>0</v>
      </c>
      <c r="G156" s="30">
        <f t="shared" si="29"/>
        <v>0</v>
      </c>
      <c r="H156" s="31">
        <f t="shared" ref="H156:H172" si="31">D156/1.08</f>
        <v>119065.74074074073</v>
      </c>
      <c r="I156" s="31"/>
      <c r="J156" s="59">
        <f t="shared" si="30"/>
        <v>0</v>
      </c>
    </row>
    <row r="157" spans="1:10">
      <c r="A157" s="24">
        <v>3</v>
      </c>
      <c r="B157" s="25" t="s">
        <v>26</v>
      </c>
      <c r="C157" s="34">
        <v>2</v>
      </c>
      <c r="D157" s="27">
        <v>60043</v>
      </c>
      <c r="E157" s="28">
        <f t="shared" si="28"/>
        <v>120086</v>
      </c>
      <c r="F157" s="29">
        <v>0</v>
      </c>
      <c r="G157" s="30">
        <f t="shared" si="29"/>
        <v>120086</v>
      </c>
      <c r="H157" s="31">
        <f t="shared" si="31"/>
        <v>55595.370370370365</v>
      </c>
      <c r="I157" s="31"/>
      <c r="J157" s="59">
        <f t="shared" si="30"/>
        <v>111190.74074074073</v>
      </c>
    </row>
    <row r="158" spans="1:10">
      <c r="A158" s="24">
        <v>4</v>
      </c>
      <c r="B158" s="25" t="s">
        <v>27</v>
      </c>
      <c r="C158" s="106"/>
      <c r="D158" s="27">
        <v>115781</v>
      </c>
      <c r="E158" s="28">
        <f t="shared" si="28"/>
        <v>0</v>
      </c>
      <c r="F158" s="29">
        <v>0</v>
      </c>
      <c r="G158" s="30">
        <f t="shared" si="29"/>
        <v>0</v>
      </c>
      <c r="H158" s="31">
        <f t="shared" si="31"/>
        <v>107204.62962962962</v>
      </c>
      <c r="I158" s="31"/>
      <c r="J158" s="59">
        <f t="shared" si="30"/>
        <v>0</v>
      </c>
    </row>
    <row r="159" spans="1:10">
      <c r="A159" s="24">
        <v>5</v>
      </c>
      <c r="B159" s="25" t="s">
        <v>28</v>
      </c>
      <c r="C159" s="32">
        <v>6</v>
      </c>
      <c r="D159" s="27">
        <v>119943</v>
      </c>
      <c r="E159" s="28">
        <f t="shared" si="28"/>
        <v>719658</v>
      </c>
      <c r="F159" s="124">
        <v>0</v>
      </c>
      <c r="G159" s="30">
        <f t="shared" si="29"/>
        <v>719658</v>
      </c>
      <c r="H159" s="31">
        <f t="shared" si="31"/>
        <v>111058.33333333333</v>
      </c>
      <c r="I159" s="31"/>
      <c r="J159" s="59">
        <f t="shared" si="30"/>
        <v>666350</v>
      </c>
    </row>
    <row r="160" spans="1:10">
      <c r="A160" s="24">
        <v>6</v>
      </c>
      <c r="B160" s="25" t="s">
        <v>29</v>
      </c>
      <c r="C160" s="26"/>
      <c r="D160" s="27">
        <v>94810</v>
      </c>
      <c r="E160" s="28">
        <f t="shared" si="28"/>
        <v>0</v>
      </c>
      <c r="F160" s="29">
        <v>0</v>
      </c>
      <c r="G160" s="30">
        <f t="shared" si="29"/>
        <v>0</v>
      </c>
      <c r="H160" s="31">
        <f t="shared" si="31"/>
        <v>87787.037037037036</v>
      </c>
      <c r="I160" s="31"/>
      <c r="J160" s="59">
        <f t="shared" si="30"/>
        <v>0</v>
      </c>
    </row>
    <row r="161" spans="1:10">
      <c r="A161" s="24">
        <v>7</v>
      </c>
      <c r="B161" s="25" t="s">
        <v>30</v>
      </c>
      <c r="C161" s="34"/>
      <c r="D161" s="27">
        <v>141396</v>
      </c>
      <c r="E161" s="28">
        <f t="shared" si="28"/>
        <v>0</v>
      </c>
      <c r="F161" s="29">
        <v>0</v>
      </c>
      <c r="G161" s="30">
        <f t="shared" si="29"/>
        <v>0</v>
      </c>
      <c r="H161" s="31">
        <f t="shared" si="31"/>
        <v>130922.22222222222</v>
      </c>
      <c r="I161" s="31"/>
      <c r="J161" s="59">
        <f t="shared" si="30"/>
        <v>0</v>
      </c>
    </row>
    <row r="162" spans="1:10">
      <c r="A162" s="24">
        <v>8</v>
      </c>
      <c r="B162" s="25" t="s">
        <v>31</v>
      </c>
      <c r="C162" s="26"/>
      <c r="D162" s="27">
        <v>232931</v>
      </c>
      <c r="E162" s="28">
        <f t="shared" si="28"/>
        <v>0</v>
      </c>
      <c r="F162" s="29">
        <v>0</v>
      </c>
      <c r="G162" s="30">
        <f t="shared" si="29"/>
        <v>0</v>
      </c>
      <c r="H162" s="31">
        <f t="shared" si="31"/>
        <v>215676.85185185182</v>
      </c>
      <c r="I162" s="31"/>
      <c r="J162" s="59">
        <f t="shared" si="30"/>
        <v>0</v>
      </c>
    </row>
    <row r="163" spans="1:10">
      <c r="A163" s="24">
        <v>9</v>
      </c>
      <c r="B163" s="36" t="s">
        <v>32</v>
      </c>
      <c r="C163" s="26"/>
      <c r="D163" s="27">
        <v>101534</v>
      </c>
      <c r="E163" s="28">
        <f t="shared" si="28"/>
        <v>0</v>
      </c>
      <c r="F163" s="29">
        <v>0</v>
      </c>
      <c r="G163" s="30">
        <f t="shared" si="29"/>
        <v>0</v>
      </c>
      <c r="H163" s="31">
        <f t="shared" si="31"/>
        <v>94012.962962962964</v>
      </c>
      <c r="I163" s="31"/>
      <c r="J163" s="59">
        <f t="shared" si="30"/>
        <v>0</v>
      </c>
    </row>
    <row r="164" spans="1:10">
      <c r="A164" s="24">
        <v>10</v>
      </c>
      <c r="B164" s="36" t="s">
        <v>33</v>
      </c>
      <c r="C164" s="37"/>
      <c r="D164" s="33">
        <v>110148</v>
      </c>
      <c r="E164" s="28">
        <f t="shared" si="28"/>
        <v>0</v>
      </c>
      <c r="F164" s="29">
        <v>0</v>
      </c>
      <c r="G164" s="30">
        <f t="shared" si="29"/>
        <v>0</v>
      </c>
      <c r="H164" s="31">
        <f t="shared" si="31"/>
        <v>101988.88888888888</v>
      </c>
      <c r="I164" s="31"/>
      <c r="J164" s="59">
        <f t="shared" si="30"/>
        <v>0</v>
      </c>
    </row>
    <row r="165" spans="1:10">
      <c r="A165" s="24">
        <v>11</v>
      </c>
      <c r="B165" s="25" t="s">
        <v>34</v>
      </c>
      <c r="C165" s="37">
        <v>3</v>
      </c>
      <c r="D165" s="27">
        <v>54198</v>
      </c>
      <c r="E165" s="28">
        <f t="shared" si="28"/>
        <v>162594</v>
      </c>
      <c r="F165" s="29">
        <v>0</v>
      </c>
      <c r="G165" s="30">
        <f t="shared" si="29"/>
        <v>162594</v>
      </c>
      <c r="H165" s="31">
        <f t="shared" si="31"/>
        <v>50183.333333333328</v>
      </c>
      <c r="I165" s="31"/>
      <c r="J165" s="59">
        <f t="shared" si="30"/>
        <v>150550</v>
      </c>
    </row>
    <row r="166" spans="1:10">
      <c r="A166" s="24">
        <v>12</v>
      </c>
      <c r="B166" s="25" t="s">
        <v>35</v>
      </c>
      <c r="C166" s="37"/>
      <c r="D166" s="27">
        <v>49680</v>
      </c>
      <c r="E166" s="28">
        <f t="shared" si="28"/>
        <v>0</v>
      </c>
      <c r="F166" s="29">
        <v>0</v>
      </c>
      <c r="G166" s="30">
        <f t="shared" si="29"/>
        <v>0</v>
      </c>
      <c r="H166" s="31">
        <f t="shared" si="31"/>
        <v>46000</v>
      </c>
      <c r="I166" s="31"/>
      <c r="J166" s="59">
        <f t="shared" si="30"/>
        <v>0</v>
      </c>
    </row>
    <row r="167" spans="1:10">
      <c r="A167" s="24">
        <v>13</v>
      </c>
      <c r="B167" s="25" t="s">
        <v>36</v>
      </c>
      <c r="C167" s="37"/>
      <c r="D167" s="38">
        <v>64152</v>
      </c>
      <c r="E167" s="28">
        <f t="shared" si="28"/>
        <v>0</v>
      </c>
      <c r="F167" s="29">
        <v>0</v>
      </c>
      <c r="G167" s="30">
        <f t="shared" si="29"/>
        <v>0</v>
      </c>
      <c r="H167" s="31">
        <f t="shared" si="31"/>
        <v>59399.999999999993</v>
      </c>
      <c r="I167" s="31"/>
      <c r="J167" s="59">
        <f t="shared" si="30"/>
        <v>0</v>
      </c>
    </row>
    <row r="168" spans="1:10">
      <c r="A168" s="24">
        <v>14</v>
      </c>
      <c r="B168" s="25" t="s">
        <v>37</v>
      </c>
      <c r="C168" s="37"/>
      <c r="D168" s="38">
        <v>65934</v>
      </c>
      <c r="E168" s="28">
        <f t="shared" si="28"/>
        <v>0</v>
      </c>
      <c r="F168" s="29">
        <v>0</v>
      </c>
      <c r="G168" s="30">
        <f t="shared" si="29"/>
        <v>0</v>
      </c>
      <c r="H168" s="31">
        <f t="shared" si="31"/>
        <v>61049.999999999993</v>
      </c>
      <c r="I168" s="31"/>
      <c r="J168" s="59">
        <f t="shared" si="30"/>
        <v>0</v>
      </c>
    </row>
    <row r="169" spans="1:10">
      <c r="A169" s="24">
        <v>15</v>
      </c>
      <c r="B169" s="25" t="s">
        <v>38</v>
      </c>
      <c r="C169" s="37"/>
      <c r="D169" s="38">
        <v>76626</v>
      </c>
      <c r="E169" s="28">
        <f t="shared" si="28"/>
        <v>0</v>
      </c>
      <c r="F169" s="124">
        <v>0</v>
      </c>
      <c r="G169" s="30">
        <f t="shared" si="29"/>
        <v>0</v>
      </c>
      <c r="H169" s="31">
        <f t="shared" si="31"/>
        <v>70950</v>
      </c>
      <c r="I169" s="31"/>
      <c r="J169" s="59">
        <f t="shared" si="30"/>
        <v>0</v>
      </c>
    </row>
    <row r="170" spans="1:10">
      <c r="A170" s="24">
        <v>16</v>
      </c>
      <c r="B170" s="25" t="s">
        <v>39</v>
      </c>
      <c r="C170" s="37"/>
      <c r="D170" s="38">
        <v>80190</v>
      </c>
      <c r="E170" s="28">
        <f t="shared" si="28"/>
        <v>0</v>
      </c>
      <c r="F170" s="29">
        <v>0</v>
      </c>
      <c r="G170" s="30">
        <f t="shared" si="29"/>
        <v>0</v>
      </c>
      <c r="H170" s="31">
        <f t="shared" si="31"/>
        <v>74250</v>
      </c>
      <c r="I170" s="31"/>
      <c r="J170" s="59">
        <f t="shared" si="30"/>
        <v>0</v>
      </c>
    </row>
    <row r="171" spans="1:10">
      <c r="A171" s="24">
        <v>17</v>
      </c>
      <c r="B171" s="25" t="s">
        <v>40</v>
      </c>
      <c r="C171" s="37"/>
      <c r="D171" s="38">
        <v>113832</v>
      </c>
      <c r="E171" s="28">
        <f t="shared" si="28"/>
        <v>0</v>
      </c>
      <c r="F171" s="29">
        <v>0</v>
      </c>
      <c r="G171" s="30">
        <f t="shared" si="29"/>
        <v>0</v>
      </c>
      <c r="H171" s="31">
        <f t="shared" si="31"/>
        <v>105400</v>
      </c>
      <c r="I171" s="31"/>
      <c r="J171" s="59">
        <f t="shared" si="30"/>
        <v>0</v>
      </c>
    </row>
    <row r="172" spans="1:10">
      <c r="A172" s="24">
        <v>18</v>
      </c>
      <c r="B172" s="25" t="s">
        <v>41</v>
      </c>
      <c r="C172" s="37"/>
      <c r="D172" s="39">
        <v>98010</v>
      </c>
      <c r="E172" s="28">
        <f t="shared" si="28"/>
        <v>0</v>
      </c>
      <c r="F172" s="29">
        <v>0</v>
      </c>
      <c r="G172" s="30">
        <f t="shared" si="29"/>
        <v>0</v>
      </c>
      <c r="H172" s="31">
        <f t="shared" si="31"/>
        <v>90750</v>
      </c>
      <c r="I172" s="31"/>
      <c r="J172" s="59">
        <f t="shared" si="30"/>
        <v>0</v>
      </c>
    </row>
    <row r="173" spans="1:10" ht="17.25">
      <c r="A173" s="40"/>
      <c r="B173" s="41" t="s">
        <v>42</v>
      </c>
      <c r="C173" s="42">
        <f t="shared" ref="C173" si="32">SUM(C155:C172)</f>
        <v>14</v>
      </c>
      <c r="D173" s="42"/>
      <c r="E173" s="43">
        <f t="shared" ref="E173" si="33">SUM(E155:E172)</f>
        <v>1240253</v>
      </c>
      <c r="F173" s="43"/>
      <c r="G173" s="44">
        <f t="shared" ref="G173" si="34">SUM(G155:G172)</f>
        <v>1240253</v>
      </c>
      <c r="H173" s="45"/>
      <c r="I173" s="45"/>
      <c r="J173" s="64">
        <f>SUM(J155:J172)</f>
        <v>1148382.4074074074</v>
      </c>
    </row>
    <row r="174" spans="1:10" ht="31.5">
      <c r="A174" s="46"/>
      <c r="B174" s="47"/>
      <c r="C174" s="48"/>
      <c r="D174" s="48"/>
      <c r="E174" s="49"/>
      <c r="F174" s="49"/>
      <c r="G174" s="50"/>
      <c r="H174" s="5"/>
      <c r="I174" s="5"/>
      <c r="J174" s="75">
        <f>J173*0.08</f>
        <v>91870.592592592599</v>
      </c>
    </row>
    <row r="175" spans="1:10" ht="31.5">
      <c r="A175" s="283" t="s">
        <v>43</v>
      </c>
      <c r="B175" s="283"/>
      <c r="C175" s="284" t="s">
        <v>44</v>
      </c>
      <c r="D175" s="284"/>
      <c r="E175" s="54"/>
      <c r="F175" s="54"/>
      <c r="G175" s="55" t="s">
        <v>45</v>
      </c>
      <c r="H175" s="6"/>
      <c r="I175" s="6"/>
      <c r="J175" s="76">
        <f>SUM(J173:J174)</f>
        <v>1240253</v>
      </c>
    </row>
    <row r="177" spans="1:10">
      <c r="B177" s="152" t="s">
        <v>666</v>
      </c>
      <c r="C177" s="152" t="s">
        <v>667</v>
      </c>
      <c r="D177" s="152"/>
      <c r="E177" s="152" t="s">
        <v>167</v>
      </c>
      <c r="F177" s="152"/>
    </row>
    <row r="181" spans="1:10" ht="18">
      <c r="A181" s="279" t="s">
        <v>0</v>
      </c>
      <c r="B181" s="279"/>
      <c r="C181" s="279"/>
      <c r="D181" s="279"/>
      <c r="E181" s="279"/>
      <c r="F181" s="279"/>
      <c r="G181" s="279"/>
      <c r="H181" s="1"/>
      <c r="I181" s="1"/>
      <c r="J181" s="127"/>
    </row>
    <row r="182" spans="1:10" ht="18">
      <c r="A182" s="279" t="s">
        <v>1</v>
      </c>
      <c r="B182" s="279"/>
      <c r="C182" s="279"/>
      <c r="D182" s="279"/>
      <c r="E182" s="279"/>
      <c r="F182" s="279"/>
      <c r="G182" s="279"/>
      <c r="H182" s="1"/>
      <c r="I182" s="1"/>
      <c r="J182" s="79"/>
    </row>
    <row r="183" spans="1:10" ht="15.75">
      <c r="A183" s="279" t="s">
        <v>2</v>
      </c>
      <c r="B183" s="279"/>
      <c r="C183" s="279"/>
      <c r="D183" s="279"/>
      <c r="E183" s="279"/>
      <c r="F183" s="279"/>
      <c r="G183" s="279"/>
      <c r="H183" s="1"/>
      <c r="I183" s="1"/>
      <c r="J183" s="71"/>
    </row>
    <row r="184" spans="1:10" ht="15.75">
      <c r="A184" s="279" t="s">
        <v>4</v>
      </c>
      <c r="B184" s="279"/>
      <c r="C184" s="279"/>
      <c r="D184" s="279"/>
      <c r="E184" s="279"/>
      <c r="F184" s="279"/>
      <c r="G184" s="279"/>
      <c r="H184" s="1"/>
      <c r="I184" s="1"/>
      <c r="J184" s="71"/>
    </row>
    <row r="185" spans="1:10" ht="15.75" customHeight="1">
      <c r="A185" s="280" t="s">
        <v>6</v>
      </c>
      <c r="B185" s="280"/>
      <c r="C185" s="280"/>
      <c r="D185" s="280"/>
      <c r="E185" s="280"/>
      <c r="F185" s="280"/>
      <c r="G185" s="280"/>
      <c r="H185" s="1"/>
      <c r="I185" s="1"/>
      <c r="J185" s="71"/>
    </row>
    <row r="186" spans="1:10" ht="27.75">
      <c r="A186" s="9"/>
      <c r="B186" s="9"/>
      <c r="C186" s="281" t="s">
        <v>578</v>
      </c>
      <c r="D186" s="281"/>
      <c r="E186" s="281"/>
      <c r="F186" s="281"/>
      <c r="G186" s="281"/>
      <c r="H186" s="2"/>
      <c r="I186" s="2"/>
      <c r="J186" s="72"/>
    </row>
    <row r="187" spans="1:10" ht="15.75">
      <c r="A187" s="11" t="s">
        <v>358</v>
      </c>
      <c r="B187" s="12">
        <v>4138141972</v>
      </c>
      <c r="C187" s="13"/>
      <c r="D187" s="286"/>
      <c r="E187" s="286"/>
      <c r="F187" s="286"/>
      <c r="G187" s="286"/>
      <c r="H187" s="68"/>
      <c r="I187" s="68"/>
      <c r="J187" s="71"/>
    </row>
    <row r="188" spans="1:10" ht="15.75">
      <c r="A188" s="11" t="s">
        <v>9</v>
      </c>
      <c r="B188" s="286" t="s">
        <v>990</v>
      </c>
      <c r="C188" s="286"/>
      <c r="D188" s="286"/>
      <c r="E188" s="16"/>
      <c r="F188" s="11"/>
      <c r="G188" s="16"/>
      <c r="H188" s="69" t="s">
        <v>161</v>
      </c>
      <c r="I188" s="69"/>
      <c r="J188" s="73"/>
    </row>
    <row r="189" spans="1:10" ht="15.75">
      <c r="A189" s="11" t="s">
        <v>11</v>
      </c>
      <c r="B189" s="289" t="s">
        <v>726</v>
      </c>
      <c r="C189" s="289"/>
      <c r="D189" s="289"/>
      <c r="E189" s="289"/>
      <c r="F189" s="18"/>
      <c r="G189" s="19"/>
      <c r="H189" s="1"/>
      <c r="I189" s="1"/>
      <c r="J189" s="71"/>
    </row>
    <row r="190" spans="1:10" ht="15.75">
      <c r="A190" s="21" t="s">
        <v>14</v>
      </c>
      <c r="B190" s="21" t="s">
        <v>16</v>
      </c>
      <c r="C190" s="21" t="s">
        <v>17</v>
      </c>
      <c r="D190" s="22" t="s">
        <v>18</v>
      </c>
      <c r="E190" s="23" t="s">
        <v>19</v>
      </c>
      <c r="F190" s="23" t="s">
        <v>20</v>
      </c>
      <c r="G190" s="21" t="s">
        <v>21</v>
      </c>
      <c r="H190" s="1"/>
      <c r="I190" s="1"/>
      <c r="J190" s="71"/>
    </row>
    <row r="191" spans="1:10">
      <c r="A191" s="24">
        <v>1</v>
      </c>
      <c r="B191" s="25" t="s">
        <v>23</v>
      </c>
      <c r="C191" s="26">
        <v>5</v>
      </c>
      <c r="D191" s="27">
        <v>79305</v>
      </c>
      <c r="E191" s="28">
        <f t="shared" ref="E191:E208" si="35">D191*C191</f>
        <v>396525</v>
      </c>
      <c r="F191" s="29">
        <v>0</v>
      </c>
      <c r="G191" s="30">
        <f t="shared" ref="G191:G208" si="36">E191-E191*F191</f>
        <v>396525</v>
      </c>
      <c r="H191" s="31">
        <f>D191/1.08</f>
        <v>73430.555555555547</v>
      </c>
      <c r="I191" s="31"/>
      <c r="J191" s="59">
        <f t="shared" ref="J191:J208" si="37">H191*C191</f>
        <v>367152.77777777775</v>
      </c>
    </row>
    <row r="192" spans="1:10">
      <c r="A192" s="24">
        <v>2</v>
      </c>
      <c r="B192" s="25" t="s">
        <v>25</v>
      </c>
      <c r="C192" s="32"/>
      <c r="D192" s="33">
        <v>128591</v>
      </c>
      <c r="E192" s="28">
        <f t="shared" si="35"/>
        <v>0</v>
      </c>
      <c r="F192" s="29">
        <v>0</v>
      </c>
      <c r="G192" s="30">
        <f t="shared" si="36"/>
        <v>0</v>
      </c>
      <c r="H192" s="31">
        <f t="shared" ref="H192:H208" si="38">D192/1.08</f>
        <v>119065.74074074073</v>
      </c>
      <c r="I192" s="31"/>
      <c r="J192" s="59">
        <f t="shared" si="37"/>
        <v>0</v>
      </c>
    </row>
    <row r="193" spans="1:10">
      <c r="A193" s="24">
        <v>3</v>
      </c>
      <c r="B193" s="25" t="s">
        <v>26</v>
      </c>
      <c r="C193" s="34"/>
      <c r="D193" s="27">
        <v>60043</v>
      </c>
      <c r="E193" s="28">
        <f t="shared" si="35"/>
        <v>0</v>
      </c>
      <c r="F193" s="29">
        <v>0</v>
      </c>
      <c r="G193" s="30">
        <f t="shared" si="36"/>
        <v>0</v>
      </c>
      <c r="H193" s="31">
        <f t="shared" si="38"/>
        <v>55595.370370370365</v>
      </c>
      <c r="I193" s="31"/>
      <c r="J193" s="59">
        <f t="shared" si="37"/>
        <v>0</v>
      </c>
    </row>
    <row r="194" spans="1:10">
      <c r="A194" s="24">
        <v>4</v>
      </c>
      <c r="B194" s="25" t="s">
        <v>27</v>
      </c>
      <c r="C194" s="106"/>
      <c r="D194" s="27">
        <v>115781</v>
      </c>
      <c r="E194" s="28">
        <f t="shared" si="35"/>
        <v>0</v>
      </c>
      <c r="F194" s="29">
        <v>0</v>
      </c>
      <c r="G194" s="30">
        <f t="shared" si="36"/>
        <v>0</v>
      </c>
      <c r="H194" s="31">
        <f t="shared" si="38"/>
        <v>107204.62962962962</v>
      </c>
      <c r="I194" s="31"/>
      <c r="J194" s="59">
        <f t="shared" si="37"/>
        <v>0</v>
      </c>
    </row>
    <row r="195" spans="1:10">
      <c r="A195" s="24">
        <v>5</v>
      </c>
      <c r="B195" s="25" t="s">
        <v>28</v>
      </c>
      <c r="C195" s="32">
        <v>15</v>
      </c>
      <c r="D195" s="27">
        <v>119943</v>
      </c>
      <c r="E195" s="28">
        <f t="shared" si="35"/>
        <v>1799145</v>
      </c>
      <c r="F195" s="124">
        <v>0</v>
      </c>
      <c r="G195" s="30">
        <f t="shared" si="36"/>
        <v>1799145</v>
      </c>
      <c r="H195" s="31">
        <f t="shared" si="38"/>
        <v>111058.33333333333</v>
      </c>
      <c r="I195" s="31"/>
      <c r="J195" s="59">
        <f t="shared" si="37"/>
        <v>1665875</v>
      </c>
    </row>
    <row r="196" spans="1:10">
      <c r="A196" s="24">
        <v>6</v>
      </c>
      <c r="B196" s="25" t="s">
        <v>29</v>
      </c>
      <c r="C196" s="26"/>
      <c r="D196" s="27">
        <v>94810</v>
      </c>
      <c r="E196" s="28">
        <f t="shared" si="35"/>
        <v>0</v>
      </c>
      <c r="F196" s="29">
        <v>0</v>
      </c>
      <c r="G196" s="30">
        <f t="shared" si="36"/>
        <v>0</v>
      </c>
      <c r="H196" s="31">
        <f t="shared" si="38"/>
        <v>87787.037037037036</v>
      </c>
      <c r="I196" s="31"/>
      <c r="J196" s="59">
        <f t="shared" si="37"/>
        <v>0</v>
      </c>
    </row>
    <row r="197" spans="1:10">
      <c r="A197" s="24">
        <v>7</v>
      </c>
      <c r="B197" s="25" t="s">
        <v>30</v>
      </c>
      <c r="C197" s="34"/>
      <c r="D197" s="27">
        <v>141396</v>
      </c>
      <c r="E197" s="28">
        <f t="shared" si="35"/>
        <v>0</v>
      </c>
      <c r="F197" s="29">
        <v>0</v>
      </c>
      <c r="G197" s="30">
        <f t="shared" si="36"/>
        <v>0</v>
      </c>
      <c r="H197" s="31">
        <f t="shared" si="38"/>
        <v>130922.22222222222</v>
      </c>
      <c r="I197" s="31"/>
      <c r="J197" s="59">
        <f t="shared" si="37"/>
        <v>0</v>
      </c>
    </row>
    <row r="198" spans="1:10">
      <c r="A198" s="24">
        <v>8</v>
      </c>
      <c r="B198" s="25" t="s">
        <v>31</v>
      </c>
      <c r="C198" s="26"/>
      <c r="D198" s="27">
        <v>232931</v>
      </c>
      <c r="E198" s="28">
        <f t="shared" si="35"/>
        <v>0</v>
      </c>
      <c r="F198" s="29">
        <v>0</v>
      </c>
      <c r="G198" s="30">
        <f t="shared" si="36"/>
        <v>0</v>
      </c>
      <c r="H198" s="31">
        <f t="shared" si="38"/>
        <v>215676.85185185182</v>
      </c>
      <c r="I198" s="31"/>
      <c r="J198" s="59">
        <f t="shared" si="37"/>
        <v>0</v>
      </c>
    </row>
    <row r="199" spans="1:10">
      <c r="A199" s="24">
        <v>9</v>
      </c>
      <c r="B199" s="36" t="s">
        <v>32</v>
      </c>
      <c r="C199" s="26"/>
      <c r="D199" s="27">
        <v>101534</v>
      </c>
      <c r="E199" s="28">
        <f t="shared" si="35"/>
        <v>0</v>
      </c>
      <c r="F199" s="29">
        <v>0</v>
      </c>
      <c r="G199" s="30">
        <f t="shared" si="36"/>
        <v>0</v>
      </c>
      <c r="H199" s="31">
        <f t="shared" si="38"/>
        <v>94012.962962962964</v>
      </c>
      <c r="I199" s="31"/>
      <c r="J199" s="59">
        <f t="shared" si="37"/>
        <v>0</v>
      </c>
    </row>
    <row r="200" spans="1:10">
      <c r="A200" s="24">
        <v>10</v>
      </c>
      <c r="B200" s="36" t="s">
        <v>33</v>
      </c>
      <c r="C200" s="37"/>
      <c r="D200" s="33">
        <v>110148</v>
      </c>
      <c r="E200" s="28">
        <f t="shared" si="35"/>
        <v>0</v>
      </c>
      <c r="F200" s="29">
        <v>0</v>
      </c>
      <c r="G200" s="30">
        <f t="shared" si="36"/>
        <v>0</v>
      </c>
      <c r="H200" s="31">
        <f t="shared" si="38"/>
        <v>101988.88888888888</v>
      </c>
      <c r="I200" s="31"/>
      <c r="J200" s="59">
        <f t="shared" si="37"/>
        <v>0</v>
      </c>
    </row>
    <row r="201" spans="1:10">
      <c r="A201" s="24">
        <v>11</v>
      </c>
      <c r="B201" s="25" t="s">
        <v>34</v>
      </c>
      <c r="C201" s="37"/>
      <c r="D201" s="27">
        <v>54198</v>
      </c>
      <c r="E201" s="28">
        <f t="shared" si="35"/>
        <v>0</v>
      </c>
      <c r="F201" s="29">
        <v>0</v>
      </c>
      <c r="G201" s="30">
        <f t="shared" si="36"/>
        <v>0</v>
      </c>
      <c r="H201" s="31">
        <f t="shared" si="38"/>
        <v>50183.333333333328</v>
      </c>
      <c r="I201" s="31"/>
      <c r="J201" s="59">
        <f t="shared" si="37"/>
        <v>0</v>
      </c>
    </row>
    <row r="202" spans="1:10">
      <c r="A202" s="24">
        <v>12</v>
      </c>
      <c r="B202" s="25" t="s">
        <v>35</v>
      </c>
      <c r="C202" s="37"/>
      <c r="D202" s="27">
        <v>49680</v>
      </c>
      <c r="E202" s="28">
        <f t="shared" si="35"/>
        <v>0</v>
      </c>
      <c r="F202" s="29">
        <v>0</v>
      </c>
      <c r="G202" s="30">
        <f t="shared" si="36"/>
        <v>0</v>
      </c>
      <c r="H202" s="31">
        <f t="shared" si="38"/>
        <v>46000</v>
      </c>
      <c r="I202" s="31"/>
      <c r="J202" s="59">
        <f t="shared" si="37"/>
        <v>0</v>
      </c>
    </row>
    <row r="203" spans="1:10">
      <c r="A203" s="24">
        <v>13</v>
      </c>
      <c r="B203" s="25" t="s">
        <v>36</v>
      </c>
      <c r="C203" s="37"/>
      <c r="D203" s="38">
        <v>64152</v>
      </c>
      <c r="E203" s="28">
        <f t="shared" si="35"/>
        <v>0</v>
      </c>
      <c r="F203" s="29">
        <v>0</v>
      </c>
      <c r="G203" s="30">
        <f t="shared" si="36"/>
        <v>0</v>
      </c>
      <c r="H203" s="31">
        <f t="shared" si="38"/>
        <v>59399.999999999993</v>
      </c>
      <c r="I203" s="31"/>
      <c r="J203" s="59">
        <f t="shared" si="37"/>
        <v>0</v>
      </c>
    </row>
    <row r="204" spans="1:10">
      <c r="A204" s="24">
        <v>14</v>
      </c>
      <c r="B204" s="25" t="s">
        <v>37</v>
      </c>
      <c r="C204" s="37"/>
      <c r="D204" s="38">
        <v>65934</v>
      </c>
      <c r="E204" s="28">
        <f t="shared" si="35"/>
        <v>0</v>
      </c>
      <c r="F204" s="29">
        <v>0</v>
      </c>
      <c r="G204" s="30">
        <f t="shared" si="36"/>
        <v>0</v>
      </c>
      <c r="H204" s="31">
        <f t="shared" si="38"/>
        <v>61049.999999999993</v>
      </c>
      <c r="I204" s="31"/>
      <c r="J204" s="59">
        <f t="shared" si="37"/>
        <v>0</v>
      </c>
    </row>
    <row r="205" spans="1:10">
      <c r="A205" s="24">
        <v>15</v>
      </c>
      <c r="B205" s="25" t="s">
        <v>38</v>
      </c>
      <c r="C205" s="37"/>
      <c r="D205" s="38">
        <v>76626</v>
      </c>
      <c r="E205" s="28">
        <f t="shared" si="35"/>
        <v>0</v>
      </c>
      <c r="F205" s="124">
        <v>0</v>
      </c>
      <c r="G205" s="30">
        <f t="shared" si="36"/>
        <v>0</v>
      </c>
      <c r="H205" s="31">
        <f t="shared" si="38"/>
        <v>70950</v>
      </c>
      <c r="I205" s="31"/>
      <c r="J205" s="59">
        <f t="shared" si="37"/>
        <v>0</v>
      </c>
    </row>
    <row r="206" spans="1:10">
      <c r="A206" s="24">
        <v>16</v>
      </c>
      <c r="B206" s="25" t="s">
        <v>39</v>
      </c>
      <c r="C206" s="37"/>
      <c r="D206" s="38">
        <v>80190</v>
      </c>
      <c r="E206" s="28">
        <f t="shared" si="35"/>
        <v>0</v>
      </c>
      <c r="F206" s="29">
        <v>0</v>
      </c>
      <c r="G206" s="30">
        <f t="shared" si="36"/>
        <v>0</v>
      </c>
      <c r="H206" s="31">
        <f t="shared" si="38"/>
        <v>74250</v>
      </c>
      <c r="I206" s="31"/>
      <c r="J206" s="59">
        <f t="shared" si="37"/>
        <v>0</v>
      </c>
    </row>
    <row r="207" spans="1:10">
      <c r="A207" s="24">
        <v>17</v>
      </c>
      <c r="B207" s="25" t="s">
        <v>40</v>
      </c>
      <c r="C207" s="37"/>
      <c r="D207" s="38">
        <v>113832</v>
      </c>
      <c r="E207" s="28">
        <f t="shared" si="35"/>
        <v>0</v>
      </c>
      <c r="F207" s="29">
        <v>0</v>
      </c>
      <c r="G207" s="30">
        <f t="shared" si="36"/>
        <v>0</v>
      </c>
      <c r="H207" s="31">
        <f t="shared" si="38"/>
        <v>105400</v>
      </c>
      <c r="I207" s="31"/>
      <c r="J207" s="59">
        <f t="shared" si="37"/>
        <v>0</v>
      </c>
    </row>
    <row r="208" spans="1:10">
      <c r="A208" s="24">
        <v>18</v>
      </c>
      <c r="B208" s="25" t="s">
        <v>41</v>
      </c>
      <c r="C208" s="37"/>
      <c r="D208" s="39">
        <v>98010</v>
      </c>
      <c r="E208" s="28">
        <f t="shared" si="35"/>
        <v>0</v>
      </c>
      <c r="F208" s="29">
        <v>0</v>
      </c>
      <c r="G208" s="30">
        <f t="shared" si="36"/>
        <v>0</v>
      </c>
      <c r="H208" s="31">
        <f t="shared" si="38"/>
        <v>90750</v>
      </c>
      <c r="I208" s="31"/>
      <c r="J208" s="59">
        <f t="shared" si="37"/>
        <v>0</v>
      </c>
    </row>
    <row r="209" spans="1:10" ht="17.25">
      <c r="A209" s="40"/>
      <c r="B209" s="41" t="s">
        <v>42</v>
      </c>
      <c r="C209" s="42">
        <f t="shared" ref="C209" si="39">SUM(C191:C208)</f>
        <v>20</v>
      </c>
      <c r="D209" s="42"/>
      <c r="E209" s="43">
        <f t="shared" ref="E209" si="40">SUM(E191:E208)</f>
        <v>2195670</v>
      </c>
      <c r="F209" s="43"/>
      <c r="G209" s="44">
        <f t="shared" ref="G209" si="41">SUM(G191:G208)</f>
        <v>2195670</v>
      </c>
      <c r="H209" s="45"/>
      <c r="I209" s="45"/>
      <c r="J209" s="64">
        <f>SUM(J191:J208)</f>
        <v>2033027.7777777778</v>
      </c>
    </row>
    <row r="210" spans="1:10" ht="31.5">
      <c r="A210" s="46"/>
      <c r="B210" s="47"/>
      <c r="C210" s="48"/>
      <c r="D210" s="48"/>
      <c r="E210" s="49"/>
      <c r="F210" s="49"/>
      <c r="G210" s="50"/>
      <c r="H210" s="5"/>
      <c r="I210" s="5"/>
      <c r="J210" s="75">
        <f>J209*0.08</f>
        <v>162642.22222222222</v>
      </c>
    </row>
    <row r="211" spans="1:10" ht="31.5">
      <c r="A211" s="283" t="s">
        <v>43</v>
      </c>
      <c r="B211" s="283"/>
      <c r="C211" s="284" t="s">
        <v>44</v>
      </c>
      <c r="D211" s="284"/>
      <c r="E211" s="54"/>
      <c r="F211" s="54"/>
      <c r="G211" s="55" t="s">
        <v>45</v>
      </c>
      <c r="H211" s="6"/>
      <c r="I211" s="6"/>
      <c r="J211" s="76">
        <f>SUM(J209:J210)</f>
        <v>2195670</v>
      </c>
    </row>
    <row r="213" spans="1:10">
      <c r="B213" s="152" t="s">
        <v>666</v>
      </c>
      <c r="C213" s="152" t="s">
        <v>667</v>
      </c>
      <c r="D213" s="152"/>
      <c r="E213" s="152" t="s">
        <v>167</v>
      </c>
      <c r="F213" s="152"/>
    </row>
    <row r="216" spans="1:10" ht="18">
      <c r="A216" s="279" t="s">
        <v>0</v>
      </c>
      <c r="B216" s="279"/>
      <c r="C216" s="279"/>
      <c r="D216" s="279"/>
      <c r="E216" s="279"/>
      <c r="F216" s="279"/>
      <c r="G216" s="279"/>
      <c r="H216" s="1"/>
      <c r="I216" s="1"/>
      <c r="J216" s="127"/>
    </row>
    <row r="217" spans="1:10" ht="18">
      <c r="A217" s="279" t="s">
        <v>1</v>
      </c>
      <c r="B217" s="279"/>
      <c r="C217" s="279"/>
      <c r="D217" s="279"/>
      <c r="E217" s="279"/>
      <c r="F217" s="279"/>
      <c r="G217" s="279"/>
      <c r="H217" s="1"/>
      <c r="I217" s="1"/>
      <c r="J217" s="79"/>
    </row>
    <row r="218" spans="1:10" ht="15.75">
      <c r="A218" s="279" t="s">
        <v>2</v>
      </c>
      <c r="B218" s="279"/>
      <c r="C218" s="279"/>
      <c r="D218" s="279"/>
      <c r="E218" s="279"/>
      <c r="F218" s="279"/>
      <c r="G218" s="279"/>
      <c r="H218" s="1"/>
      <c r="I218" s="1"/>
      <c r="J218" s="71"/>
    </row>
    <row r="219" spans="1:10" ht="15.75">
      <c r="A219" s="279" t="s">
        <v>4</v>
      </c>
      <c r="B219" s="279"/>
      <c r="C219" s="279"/>
      <c r="D219" s="279"/>
      <c r="E219" s="279"/>
      <c r="F219" s="279"/>
      <c r="G219" s="279"/>
      <c r="H219" s="1"/>
      <c r="I219" s="1"/>
      <c r="J219" s="71"/>
    </row>
    <row r="220" spans="1:10" ht="15.75" customHeight="1">
      <c r="A220" s="280" t="s">
        <v>6</v>
      </c>
      <c r="B220" s="280"/>
      <c r="C220" s="280"/>
      <c r="D220" s="280"/>
      <c r="E220" s="280"/>
      <c r="F220" s="280"/>
      <c r="G220" s="280"/>
      <c r="H220" s="1"/>
      <c r="I220" s="1"/>
      <c r="J220" s="71"/>
    </row>
    <row r="221" spans="1:10" ht="27.75">
      <c r="A221" s="9"/>
      <c r="B221" s="9"/>
      <c r="C221" s="281" t="s">
        <v>580</v>
      </c>
      <c r="D221" s="281"/>
      <c r="E221" s="281"/>
      <c r="F221" s="281"/>
      <c r="G221" s="281"/>
      <c r="H221" s="2"/>
      <c r="I221" s="2"/>
      <c r="J221" s="72"/>
    </row>
    <row r="222" spans="1:10" ht="15.75">
      <c r="A222" s="11" t="s">
        <v>358</v>
      </c>
      <c r="B222" s="12">
        <v>4138206992</v>
      </c>
      <c r="C222" s="13"/>
      <c r="D222" s="286"/>
      <c r="E222" s="286"/>
      <c r="F222" s="286"/>
      <c r="G222" s="286"/>
      <c r="H222" s="68"/>
      <c r="I222" s="68"/>
      <c r="J222" s="71"/>
    </row>
    <row r="223" spans="1:10" ht="15.75">
      <c r="A223" s="11" t="s">
        <v>9</v>
      </c>
      <c r="B223" s="286" t="s">
        <v>991</v>
      </c>
      <c r="C223" s="286"/>
      <c r="D223" s="286"/>
      <c r="E223" s="16"/>
      <c r="F223" s="11"/>
      <c r="G223" s="16"/>
      <c r="H223" s="69" t="s">
        <v>161</v>
      </c>
      <c r="I223" s="69"/>
      <c r="J223" s="73"/>
    </row>
    <row r="224" spans="1:10" ht="15.75">
      <c r="A224" s="11" t="s">
        <v>11</v>
      </c>
      <c r="B224" s="289" t="s">
        <v>726</v>
      </c>
      <c r="C224" s="289"/>
      <c r="D224" s="289"/>
      <c r="E224" s="289"/>
      <c r="F224" s="18"/>
      <c r="G224" s="19"/>
      <c r="H224" s="1"/>
      <c r="I224" s="1"/>
      <c r="J224" s="71"/>
    </row>
    <row r="225" spans="1:10" ht="15.75">
      <c r="A225" s="21" t="s">
        <v>14</v>
      </c>
      <c r="B225" s="21" t="s">
        <v>16</v>
      </c>
      <c r="C225" s="21" t="s">
        <v>17</v>
      </c>
      <c r="D225" s="22" t="s">
        <v>18</v>
      </c>
      <c r="E225" s="23" t="s">
        <v>19</v>
      </c>
      <c r="F225" s="23" t="s">
        <v>20</v>
      </c>
      <c r="G225" s="21" t="s">
        <v>21</v>
      </c>
      <c r="H225" s="1"/>
      <c r="I225" s="1"/>
      <c r="J225" s="71"/>
    </row>
    <row r="226" spans="1:10">
      <c r="A226" s="24">
        <v>1</v>
      </c>
      <c r="B226" s="25" t="s">
        <v>23</v>
      </c>
      <c r="C226" s="26">
        <v>5</v>
      </c>
      <c r="D226" s="27">
        <v>79305</v>
      </c>
      <c r="E226" s="28">
        <f t="shared" ref="E226:E243" si="42">D226*C226</f>
        <v>396525</v>
      </c>
      <c r="F226" s="29">
        <v>0.2</v>
      </c>
      <c r="G226" s="30">
        <f t="shared" ref="G226:G243" si="43">E226-E226*F226</f>
        <v>317220</v>
      </c>
      <c r="H226" s="31">
        <f>D226/1.08*0.8</f>
        <v>58744.444444444438</v>
      </c>
      <c r="I226" s="31"/>
      <c r="J226" s="59">
        <f t="shared" ref="J226:J243" si="44">H226*C226</f>
        <v>293722.22222222219</v>
      </c>
    </row>
    <row r="227" spans="1:10">
      <c r="A227" s="24">
        <v>2</v>
      </c>
      <c r="B227" s="25" t="s">
        <v>25</v>
      </c>
      <c r="C227" s="32"/>
      <c r="D227" s="33">
        <v>128591</v>
      </c>
      <c r="E227" s="28">
        <f t="shared" si="42"/>
        <v>0</v>
      </c>
      <c r="F227" s="29">
        <v>0</v>
      </c>
      <c r="G227" s="30">
        <f t="shared" si="43"/>
        <v>0</v>
      </c>
      <c r="H227" s="31">
        <f t="shared" ref="H227:H243" si="45">D227/1.08</f>
        <v>119065.74074074073</v>
      </c>
      <c r="I227" s="31"/>
      <c r="J227" s="59">
        <f t="shared" si="44"/>
        <v>0</v>
      </c>
    </row>
    <row r="228" spans="1:10">
      <c r="A228" s="24">
        <v>3</v>
      </c>
      <c r="B228" s="25" t="s">
        <v>26</v>
      </c>
      <c r="C228" s="34">
        <v>6</v>
      </c>
      <c r="D228" s="27">
        <v>60043</v>
      </c>
      <c r="E228" s="28">
        <f t="shared" si="42"/>
        <v>360258</v>
      </c>
      <c r="F228" s="29">
        <v>0</v>
      </c>
      <c r="G228" s="30">
        <f t="shared" si="43"/>
        <v>360258</v>
      </c>
      <c r="H228" s="31">
        <f t="shared" si="45"/>
        <v>55595.370370370365</v>
      </c>
      <c r="I228" s="31"/>
      <c r="J228" s="59">
        <f t="shared" si="44"/>
        <v>333572.22222222219</v>
      </c>
    </row>
    <row r="229" spans="1:10">
      <c r="A229" s="24">
        <v>4</v>
      </c>
      <c r="B229" s="25" t="s">
        <v>27</v>
      </c>
      <c r="C229" s="106"/>
      <c r="D229" s="27">
        <v>115781</v>
      </c>
      <c r="E229" s="28">
        <f t="shared" si="42"/>
        <v>0</v>
      </c>
      <c r="F229" s="29">
        <v>0</v>
      </c>
      <c r="G229" s="30">
        <f t="shared" si="43"/>
        <v>0</v>
      </c>
      <c r="H229" s="31">
        <f t="shared" si="45"/>
        <v>107204.62962962962</v>
      </c>
      <c r="I229" s="31"/>
      <c r="J229" s="59">
        <f t="shared" si="44"/>
        <v>0</v>
      </c>
    </row>
    <row r="230" spans="1:10">
      <c r="A230" s="24">
        <v>5</v>
      </c>
      <c r="B230" s="25" t="s">
        <v>28</v>
      </c>
      <c r="C230" s="32">
        <v>10</v>
      </c>
      <c r="D230" s="27">
        <v>119943</v>
      </c>
      <c r="E230" s="28">
        <f t="shared" si="42"/>
        <v>1199430</v>
      </c>
      <c r="F230" s="124">
        <v>0</v>
      </c>
      <c r="G230" s="30">
        <f t="shared" si="43"/>
        <v>1199430</v>
      </c>
      <c r="H230" s="31">
        <f t="shared" si="45"/>
        <v>111058.33333333333</v>
      </c>
      <c r="I230" s="31"/>
      <c r="J230" s="59">
        <f t="shared" si="44"/>
        <v>1110583.3333333333</v>
      </c>
    </row>
    <row r="231" spans="1:10">
      <c r="A231" s="24">
        <v>6</v>
      </c>
      <c r="B231" s="25" t="s">
        <v>29</v>
      </c>
      <c r="C231" s="26"/>
      <c r="D231" s="27">
        <v>94810</v>
      </c>
      <c r="E231" s="28">
        <f t="shared" si="42"/>
        <v>0</v>
      </c>
      <c r="F231" s="29">
        <v>0</v>
      </c>
      <c r="G231" s="30">
        <f t="shared" si="43"/>
        <v>0</v>
      </c>
      <c r="H231" s="31">
        <f t="shared" si="45"/>
        <v>87787.037037037036</v>
      </c>
      <c r="I231" s="31"/>
      <c r="J231" s="59">
        <f t="shared" si="44"/>
        <v>0</v>
      </c>
    </row>
    <row r="232" spans="1:10">
      <c r="A232" s="24">
        <v>7</v>
      </c>
      <c r="B232" s="25" t="s">
        <v>30</v>
      </c>
      <c r="C232" s="34"/>
      <c r="D232" s="27">
        <v>141396</v>
      </c>
      <c r="E232" s="28">
        <f t="shared" si="42"/>
        <v>0</v>
      </c>
      <c r="F232" s="29">
        <v>0</v>
      </c>
      <c r="G232" s="30">
        <f t="shared" si="43"/>
        <v>0</v>
      </c>
      <c r="H232" s="31">
        <f t="shared" si="45"/>
        <v>130922.22222222222</v>
      </c>
      <c r="I232" s="31"/>
      <c r="J232" s="59">
        <f t="shared" si="44"/>
        <v>0</v>
      </c>
    </row>
    <row r="233" spans="1:10">
      <c r="A233" s="24">
        <v>8</v>
      </c>
      <c r="B233" s="25" t="s">
        <v>31</v>
      </c>
      <c r="C233" s="26"/>
      <c r="D233" s="27">
        <v>232931</v>
      </c>
      <c r="E233" s="28">
        <f t="shared" si="42"/>
        <v>0</v>
      </c>
      <c r="F233" s="29">
        <v>0</v>
      </c>
      <c r="G233" s="30">
        <f t="shared" si="43"/>
        <v>0</v>
      </c>
      <c r="H233" s="31">
        <f t="shared" si="45"/>
        <v>215676.85185185182</v>
      </c>
      <c r="I233" s="31"/>
      <c r="J233" s="59">
        <f t="shared" si="44"/>
        <v>0</v>
      </c>
    </row>
    <row r="234" spans="1:10">
      <c r="A234" s="24">
        <v>9</v>
      </c>
      <c r="B234" s="36" t="s">
        <v>32</v>
      </c>
      <c r="C234" s="26"/>
      <c r="D234" s="27">
        <v>101534</v>
      </c>
      <c r="E234" s="28">
        <f t="shared" si="42"/>
        <v>0</v>
      </c>
      <c r="F234" s="29">
        <v>0</v>
      </c>
      <c r="G234" s="30">
        <f t="shared" si="43"/>
        <v>0</v>
      </c>
      <c r="H234" s="31">
        <f t="shared" si="45"/>
        <v>94012.962962962964</v>
      </c>
      <c r="I234" s="31"/>
      <c r="J234" s="59">
        <f t="shared" si="44"/>
        <v>0</v>
      </c>
    </row>
    <row r="235" spans="1:10">
      <c r="A235" s="24">
        <v>10</v>
      </c>
      <c r="B235" s="36" t="s">
        <v>33</v>
      </c>
      <c r="C235" s="37"/>
      <c r="D235" s="33">
        <v>110148</v>
      </c>
      <c r="E235" s="28">
        <f t="shared" si="42"/>
        <v>0</v>
      </c>
      <c r="F235" s="29">
        <v>0</v>
      </c>
      <c r="G235" s="30">
        <f t="shared" si="43"/>
        <v>0</v>
      </c>
      <c r="H235" s="31">
        <f t="shared" si="45"/>
        <v>101988.88888888888</v>
      </c>
      <c r="I235" s="31"/>
      <c r="J235" s="59">
        <f t="shared" si="44"/>
        <v>0</v>
      </c>
    </row>
    <row r="236" spans="1:10">
      <c r="A236" s="24">
        <v>11</v>
      </c>
      <c r="B236" s="25" t="s">
        <v>34</v>
      </c>
      <c r="C236" s="37">
        <v>6</v>
      </c>
      <c r="D236" s="27">
        <v>54198</v>
      </c>
      <c r="E236" s="28">
        <f t="shared" si="42"/>
        <v>325188</v>
      </c>
      <c r="F236" s="29">
        <v>0</v>
      </c>
      <c r="G236" s="30">
        <f t="shared" si="43"/>
        <v>325188</v>
      </c>
      <c r="H236" s="31">
        <f t="shared" si="45"/>
        <v>50183.333333333328</v>
      </c>
      <c r="I236" s="31"/>
      <c r="J236" s="59">
        <f t="shared" si="44"/>
        <v>301100</v>
      </c>
    </row>
    <row r="237" spans="1:10">
      <c r="A237" s="24">
        <v>12</v>
      </c>
      <c r="B237" s="25" t="s">
        <v>35</v>
      </c>
      <c r="C237" s="37"/>
      <c r="D237" s="27">
        <v>49680</v>
      </c>
      <c r="E237" s="28">
        <f t="shared" si="42"/>
        <v>0</v>
      </c>
      <c r="F237" s="29">
        <v>0</v>
      </c>
      <c r="G237" s="30">
        <f t="shared" si="43"/>
        <v>0</v>
      </c>
      <c r="H237" s="31">
        <f t="shared" si="45"/>
        <v>46000</v>
      </c>
      <c r="I237" s="31"/>
      <c r="J237" s="59">
        <f t="shared" si="44"/>
        <v>0</v>
      </c>
    </row>
    <row r="238" spans="1:10">
      <c r="A238" s="24">
        <v>13</v>
      </c>
      <c r="B238" s="25" t="s">
        <v>36</v>
      </c>
      <c r="C238" s="37"/>
      <c r="D238" s="38">
        <v>64152</v>
      </c>
      <c r="E238" s="28">
        <f t="shared" si="42"/>
        <v>0</v>
      </c>
      <c r="F238" s="29">
        <v>0</v>
      </c>
      <c r="G238" s="30">
        <f t="shared" si="43"/>
        <v>0</v>
      </c>
      <c r="H238" s="31">
        <f t="shared" si="45"/>
        <v>59399.999999999993</v>
      </c>
      <c r="I238" s="31"/>
      <c r="J238" s="59">
        <f t="shared" si="44"/>
        <v>0</v>
      </c>
    </row>
    <row r="239" spans="1:10">
      <c r="A239" s="24">
        <v>14</v>
      </c>
      <c r="B239" s="25" t="s">
        <v>37</v>
      </c>
      <c r="C239" s="37"/>
      <c r="D239" s="38">
        <v>65934</v>
      </c>
      <c r="E239" s="28">
        <f t="shared" si="42"/>
        <v>0</v>
      </c>
      <c r="F239" s="29">
        <v>0</v>
      </c>
      <c r="G239" s="30">
        <f t="shared" si="43"/>
        <v>0</v>
      </c>
      <c r="H239" s="31">
        <f t="shared" si="45"/>
        <v>61049.999999999993</v>
      </c>
      <c r="I239" s="31"/>
      <c r="J239" s="59">
        <f t="shared" si="44"/>
        <v>0</v>
      </c>
    </row>
    <row r="240" spans="1:10">
      <c r="A240" s="24">
        <v>15</v>
      </c>
      <c r="B240" s="25" t="s">
        <v>38</v>
      </c>
      <c r="C240" s="37"/>
      <c r="D240" s="38">
        <v>76626</v>
      </c>
      <c r="E240" s="28">
        <f t="shared" si="42"/>
        <v>0</v>
      </c>
      <c r="F240" s="124">
        <v>0</v>
      </c>
      <c r="G240" s="30">
        <f t="shared" si="43"/>
        <v>0</v>
      </c>
      <c r="H240" s="31">
        <f t="shared" si="45"/>
        <v>70950</v>
      </c>
      <c r="I240" s="31"/>
      <c r="J240" s="59">
        <f t="shared" si="44"/>
        <v>0</v>
      </c>
    </row>
    <row r="241" spans="1:10">
      <c r="A241" s="24">
        <v>16</v>
      </c>
      <c r="B241" s="25" t="s">
        <v>39</v>
      </c>
      <c r="C241" s="37"/>
      <c r="D241" s="38">
        <v>80190</v>
      </c>
      <c r="E241" s="28">
        <f t="shared" si="42"/>
        <v>0</v>
      </c>
      <c r="F241" s="29">
        <v>0</v>
      </c>
      <c r="G241" s="30">
        <f t="shared" si="43"/>
        <v>0</v>
      </c>
      <c r="H241" s="31">
        <f t="shared" si="45"/>
        <v>74250</v>
      </c>
      <c r="I241" s="31"/>
      <c r="J241" s="59">
        <f t="shared" si="44"/>
        <v>0</v>
      </c>
    </row>
    <row r="242" spans="1:10">
      <c r="A242" s="24">
        <v>17</v>
      </c>
      <c r="B242" s="25" t="s">
        <v>40</v>
      </c>
      <c r="C242" s="37"/>
      <c r="D242" s="38">
        <v>113832</v>
      </c>
      <c r="E242" s="28">
        <f t="shared" si="42"/>
        <v>0</v>
      </c>
      <c r="F242" s="29">
        <v>0</v>
      </c>
      <c r="G242" s="30">
        <f t="shared" si="43"/>
        <v>0</v>
      </c>
      <c r="H242" s="31">
        <f t="shared" si="45"/>
        <v>105400</v>
      </c>
      <c r="I242" s="31"/>
      <c r="J242" s="59">
        <f t="shared" si="44"/>
        <v>0</v>
      </c>
    </row>
    <row r="243" spans="1:10">
      <c r="A243" s="24">
        <v>18</v>
      </c>
      <c r="B243" s="25" t="s">
        <v>41</v>
      </c>
      <c r="C243" s="37"/>
      <c r="D243" s="39">
        <v>98010</v>
      </c>
      <c r="E243" s="28">
        <f t="shared" si="42"/>
        <v>0</v>
      </c>
      <c r="F243" s="29">
        <v>0</v>
      </c>
      <c r="G243" s="30">
        <f t="shared" si="43"/>
        <v>0</v>
      </c>
      <c r="H243" s="31">
        <f t="shared" si="45"/>
        <v>90750</v>
      </c>
      <c r="I243" s="31"/>
      <c r="J243" s="59">
        <f t="shared" si="44"/>
        <v>0</v>
      </c>
    </row>
    <row r="244" spans="1:10" ht="17.25">
      <c r="A244" s="40"/>
      <c r="B244" s="41" t="s">
        <v>42</v>
      </c>
      <c r="C244" s="42">
        <f t="shared" ref="C244" si="46">SUM(C226:C243)</f>
        <v>27</v>
      </c>
      <c r="D244" s="42"/>
      <c r="E244" s="43">
        <f t="shared" ref="E244" si="47">SUM(E226:E243)</f>
        <v>2281401</v>
      </c>
      <c r="F244" s="43"/>
      <c r="G244" s="44">
        <f t="shared" ref="G244" si="48">SUM(G226:G243)</f>
        <v>2202096</v>
      </c>
      <c r="H244" s="45"/>
      <c r="I244" s="45"/>
      <c r="J244" s="64">
        <f>SUM(J226:J243)</f>
        <v>2038977.7777777775</v>
      </c>
    </row>
    <row r="245" spans="1:10" ht="31.5">
      <c r="A245" s="46"/>
      <c r="B245" s="47"/>
      <c r="C245" s="48"/>
      <c r="D245" s="48"/>
      <c r="E245" s="49"/>
      <c r="F245" s="49"/>
      <c r="G245" s="50"/>
      <c r="H245" s="5"/>
      <c r="I245" s="5"/>
      <c r="J245" s="75">
        <f>J244*0.08</f>
        <v>163118.22222222222</v>
      </c>
    </row>
    <row r="246" spans="1:10" ht="31.5">
      <c r="A246" s="283" t="s">
        <v>43</v>
      </c>
      <c r="B246" s="283"/>
      <c r="C246" s="284" t="s">
        <v>44</v>
      </c>
      <c r="D246" s="284"/>
      <c r="E246" s="54"/>
      <c r="F246" s="54"/>
      <c r="G246" s="55" t="s">
        <v>45</v>
      </c>
      <c r="H246" s="6"/>
      <c r="I246" s="6"/>
      <c r="J246" s="76">
        <f>SUM(J244:J245)</f>
        <v>2202095.9999999995</v>
      </c>
    </row>
    <row r="248" spans="1:10">
      <c r="B248" s="152" t="s">
        <v>666</v>
      </c>
      <c r="C248" s="152" t="s">
        <v>667</v>
      </c>
      <c r="D248" s="152"/>
      <c r="E248" s="152" t="s">
        <v>167</v>
      </c>
      <c r="F248" s="152"/>
    </row>
    <row r="250" spans="1:10" ht="18">
      <c r="A250" s="279" t="s">
        <v>0</v>
      </c>
      <c r="B250" s="279"/>
      <c r="C250" s="279"/>
      <c r="D250" s="279"/>
      <c r="E250" s="279"/>
      <c r="F250" s="279"/>
      <c r="G250" s="279"/>
      <c r="H250" s="1"/>
      <c r="I250" s="1"/>
      <c r="J250" s="127"/>
    </row>
    <row r="251" spans="1:10" ht="18">
      <c r="A251" s="279" t="s">
        <v>1</v>
      </c>
      <c r="B251" s="279"/>
      <c r="C251" s="279"/>
      <c r="D251" s="279"/>
      <c r="E251" s="279"/>
      <c r="F251" s="279"/>
      <c r="G251" s="279"/>
      <c r="H251" s="1"/>
      <c r="I251" s="1"/>
      <c r="J251" s="79"/>
    </row>
    <row r="252" spans="1:10" ht="15.75">
      <c r="A252" s="279" t="s">
        <v>2</v>
      </c>
      <c r="B252" s="279"/>
      <c r="C252" s="279"/>
      <c r="D252" s="279"/>
      <c r="E252" s="279"/>
      <c r="F252" s="279"/>
      <c r="G252" s="279"/>
      <c r="H252" s="1"/>
      <c r="I252" s="1"/>
      <c r="J252" s="71"/>
    </row>
    <row r="253" spans="1:10" ht="15.75">
      <c r="A253" s="279" t="s">
        <v>4</v>
      </c>
      <c r="B253" s="279"/>
      <c r="C253" s="279"/>
      <c r="D253" s="279"/>
      <c r="E253" s="279"/>
      <c r="F253" s="279"/>
      <c r="G253" s="279"/>
      <c r="H253" s="1"/>
      <c r="I253" s="1"/>
      <c r="J253" s="71"/>
    </row>
    <row r="254" spans="1:10" ht="15.75" customHeight="1">
      <c r="A254" s="280" t="s">
        <v>6</v>
      </c>
      <c r="B254" s="280"/>
      <c r="C254" s="280"/>
      <c r="D254" s="280"/>
      <c r="E254" s="280"/>
      <c r="F254" s="280"/>
      <c r="G254" s="280"/>
      <c r="H254" s="1"/>
      <c r="I254" s="1"/>
      <c r="J254" s="71"/>
    </row>
    <row r="255" spans="1:10" ht="27.75">
      <c r="A255" s="9"/>
      <c r="B255" s="9"/>
      <c r="C255" s="281" t="s">
        <v>580</v>
      </c>
      <c r="D255" s="281"/>
      <c r="E255" s="281"/>
      <c r="F255" s="281"/>
      <c r="G255" s="281"/>
      <c r="H255" s="2"/>
      <c r="I255" s="2"/>
      <c r="J255" s="72"/>
    </row>
    <row r="256" spans="1:10" ht="15.75">
      <c r="A256" s="11" t="s">
        <v>358</v>
      </c>
      <c r="B256" s="12">
        <v>4138248767</v>
      </c>
      <c r="C256" s="13"/>
      <c r="D256" s="286"/>
      <c r="E256" s="286"/>
      <c r="F256" s="286"/>
      <c r="G256" s="286"/>
      <c r="H256" s="68"/>
      <c r="I256" s="68"/>
      <c r="J256" s="71"/>
    </row>
    <row r="257" spans="1:10" ht="15.75">
      <c r="A257" s="11" t="s">
        <v>9</v>
      </c>
      <c r="B257" s="286" t="s">
        <v>992</v>
      </c>
      <c r="C257" s="286"/>
      <c r="D257" s="286"/>
      <c r="E257" s="16"/>
      <c r="F257" s="11"/>
      <c r="G257" s="16"/>
      <c r="H257" s="69" t="s">
        <v>161</v>
      </c>
      <c r="I257" s="69"/>
      <c r="J257" s="73"/>
    </row>
    <row r="258" spans="1:10" ht="15.75">
      <c r="A258" s="11" t="s">
        <v>11</v>
      </c>
      <c r="B258" s="289" t="s">
        <v>726</v>
      </c>
      <c r="C258" s="289"/>
      <c r="D258" s="289"/>
      <c r="E258" s="289"/>
      <c r="F258" s="18"/>
      <c r="G258" s="19"/>
      <c r="H258" s="1"/>
      <c r="I258" s="1"/>
      <c r="J258" s="71"/>
    </row>
    <row r="259" spans="1:10" ht="15.75">
      <c r="A259" s="21" t="s">
        <v>14</v>
      </c>
      <c r="B259" s="21" t="s">
        <v>16</v>
      </c>
      <c r="C259" s="21" t="s">
        <v>17</v>
      </c>
      <c r="D259" s="22" t="s">
        <v>18</v>
      </c>
      <c r="E259" s="23" t="s">
        <v>19</v>
      </c>
      <c r="F259" s="23" t="s">
        <v>20</v>
      </c>
      <c r="G259" s="21" t="s">
        <v>21</v>
      </c>
      <c r="H259" s="1"/>
      <c r="I259" s="1"/>
      <c r="J259" s="71"/>
    </row>
    <row r="260" spans="1:10">
      <c r="A260" s="24">
        <v>1</v>
      </c>
      <c r="B260" s="25" t="s">
        <v>23</v>
      </c>
      <c r="C260" s="26">
        <v>5</v>
      </c>
      <c r="D260" s="27">
        <v>79305</v>
      </c>
      <c r="E260" s="28">
        <f t="shared" ref="E260:E277" si="49">D260*C260</f>
        <v>396525</v>
      </c>
      <c r="F260" s="29">
        <v>0.2</v>
      </c>
      <c r="G260" s="30">
        <f t="shared" ref="G260:G277" si="50">E260-E260*F260</f>
        <v>317220</v>
      </c>
      <c r="H260" s="31">
        <f>D260/1.08*0.8</f>
        <v>58744.444444444438</v>
      </c>
      <c r="I260" s="31"/>
      <c r="J260" s="59">
        <f t="shared" ref="J260:J277" si="51">H260*C260</f>
        <v>293722.22222222219</v>
      </c>
    </row>
    <row r="261" spans="1:10">
      <c r="A261" s="24">
        <v>2</v>
      </c>
      <c r="B261" s="25" t="s">
        <v>25</v>
      </c>
      <c r="C261" s="32"/>
      <c r="D261" s="33">
        <v>128591</v>
      </c>
      <c r="E261" s="28">
        <f t="shared" si="49"/>
        <v>0</v>
      </c>
      <c r="F261" s="29">
        <v>0</v>
      </c>
      <c r="G261" s="30">
        <f t="shared" si="50"/>
        <v>0</v>
      </c>
      <c r="H261" s="31">
        <f t="shared" ref="H261:H277" si="52">D261/1.08</f>
        <v>119065.74074074073</v>
      </c>
      <c r="I261" s="31"/>
      <c r="J261" s="59">
        <f t="shared" si="51"/>
        <v>0</v>
      </c>
    </row>
    <row r="262" spans="1:10">
      <c r="A262" s="24">
        <v>3</v>
      </c>
      <c r="B262" s="25" t="s">
        <v>26</v>
      </c>
      <c r="C262" s="34"/>
      <c r="D262" s="27">
        <v>60043</v>
      </c>
      <c r="E262" s="28">
        <f t="shared" si="49"/>
        <v>0</v>
      </c>
      <c r="F262" s="29">
        <v>0</v>
      </c>
      <c r="G262" s="30">
        <f t="shared" si="50"/>
        <v>0</v>
      </c>
      <c r="H262" s="31">
        <f t="shared" si="52"/>
        <v>55595.370370370365</v>
      </c>
      <c r="I262" s="31"/>
      <c r="J262" s="59">
        <f t="shared" si="51"/>
        <v>0</v>
      </c>
    </row>
    <row r="263" spans="1:10">
      <c r="A263" s="24">
        <v>4</v>
      </c>
      <c r="B263" s="25" t="s">
        <v>27</v>
      </c>
      <c r="C263" s="106"/>
      <c r="D263" s="27">
        <v>115781</v>
      </c>
      <c r="E263" s="28">
        <f t="shared" si="49"/>
        <v>0</v>
      </c>
      <c r="F263" s="29">
        <v>0</v>
      </c>
      <c r="G263" s="30">
        <f t="shared" si="50"/>
        <v>0</v>
      </c>
      <c r="H263" s="31">
        <f t="shared" si="52"/>
        <v>107204.62962962962</v>
      </c>
      <c r="I263" s="31"/>
      <c r="J263" s="59">
        <f t="shared" si="51"/>
        <v>0</v>
      </c>
    </row>
    <row r="264" spans="1:10">
      <c r="A264" s="24">
        <v>5</v>
      </c>
      <c r="B264" s="25" t="s">
        <v>28</v>
      </c>
      <c r="C264" s="32">
        <v>10</v>
      </c>
      <c r="D264" s="27">
        <v>119943</v>
      </c>
      <c r="E264" s="28">
        <f t="shared" si="49"/>
        <v>1199430</v>
      </c>
      <c r="F264" s="124">
        <v>0</v>
      </c>
      <c r="G264" s="30">
        <f t="shared" si="50"/>
        <v>1199430</v>
      </c>
      <c r="H264" s="31">
        <f t="shared" si="52"/>
        <v>111058.33333333333</v>
      </c>
      <c r="I264" s="31"/>
      <c r="J264" s="59">
        <f t="shared" si="51"/>
        <v>1110583.3333333333</v>
      </c>
    </row>
    <row r="265" spans="1:10">
      <c r="A265" s="24">
        <v>6</v>
      </c>
      <c r="B265" s="25" t="s">
        <v>29</v>
      </c>
      <c r="C265" s="26"/>
      <c r="D265" s="27">
        <v>94810</v>
      </c>
      <c r="E265" s="28">
        <f t="shared" si="49"/>
        <v>0</v>
      </c>
      <c r="F265" s="29">
        <v>0</v>
      </c>
      <c r="G265" s="30">
        <f t="shared" si="50"/>
        <v>0</v>
      </c>
      <c r="H265" s="31">
        <f t="shared" si="52"/>
        <v>87787.037037037036</v>
      </c>
      <c r="I265" s="31"/>
      <c r="J265" s="59">
        <f t="shared" si="51"/>
        <v>0</v>
      </c>
    </row>
    <row r="266" spans="1:10">
      <c r="A266" s="24">
        <v>7</v>
      </c>
      <c r="B266" s="25" t="s">
        <v>30</v>
      </c>
      <c r="C266" s="34"/>
      <c r="D266" s="27">
        <v>141396</v>
      </c>
      <c r="E266" s="28">
        <f t="shared" si="49"/>
        <v>0</v>
      </c>
      <c r="F266" s="29">
        <v>0</v>
      </c>
      <c r="G266" s="30">
        <f t="shared" si="50"/>
        <v>0</v>
      </c>
      <c r="H266" s="31">
        <f t="shared" si="52"/>
        <v>130922.22222222222</v>
      </c>
      <c r="I266" s="31"/>
      <c r="J266" s="59">
        <f t="shared" si="51"/>
        <v>0</v>
      </c>
    </row>
    <row r="267" spans="1:10">
      <c r="A267" s="24">
        <v>8</v>
      </c>
      <c r="B267" s="25" t="s">
        <v>31</v>
      </c>
      <c r="C267" s="26"/>
      <c r="D267" s="27">
        <v>232931</v>
      </c>
      <c r="E267" s="28">
        <f t="shared" si="49"/>
        <v>0</v>
      </c>
      <c r="F267" s="29">
        <v>0</v>
      </c>
      <c r="G267" s="30">
        <f t="shared" si="50"/>
        <v>0</v>
      </c>
      <c r="H267" s="31">
        <f t="shared" si="52"/>
        <v>215676.85185185182</v>
      </c>
      <c r="I267" s="31"/>
      <c r="J267" s="59">
        <f t="shared" si="51"/>
        <v>0</v>
      </c>
    </row>
    <row r="268" spans="1:10">
      <c r="A268" s="24">
        <v>9</v>
      </c>
      <c r="B268" s="36" t="s">
        <v>32</v>
      </c>
      <c r="C268" s="26"/>
      <c r="D268" s="27">
        <v>101534</v>
      </c>
      <c r="E268" s="28">
        <f t="shared" si="49"/>
        <v>0</v>
      </c>
      <c r="F268" s="29">
        <v>0</v>
      </c>
      <c r="G268" s="30">
        <f t="shared" si="50"/>
        <v>0</v>
      </c>
      <c r="H268" s="31">
        <f t="shared" si="52"/>
        <v>94012.962962962964</v>
      </c>
      <c r="I268" s="31"/>
      <c r="J268" s="59">
        <f t="shared" si="51"/>
        <v>0</v>
      </c>
    </row>
    <row r="269" spans="1:10">
      <c r="A269" s="24">
        <v>10</v>
      </c>
      <c r="B269" s="36" t="s">
        <v>33</v>
      </c>
      <c r="C269" s="37"/>
      <c r="D269" s="33">
        <v>110148</v>
      </c>
      <c r="E269" s="28">
        <f t="shared" si="49"/>
        <v>0</v>
      </c>
      <c r="F269" s="29">
        <v>0</v>
      </c>
      <c r="G269" s="30">
        <f t="shared" si="50"/>
        <v>0</v>
      </c>
      <c r="H269" s="31">
        <f t="shared" si="52"/>
        <v>101988.88888888888</v>
      </c>
      <c r="I269" s="31"/>
      <c r="J269" s="59">
        <f t="shared" si="51"/>
        <v>0</v>
      </c>
    </row>
    <row r="270" spans="1:10">
      <c r="A270" s="24">
        <v>11</v>
      </c>
      <c r="B270" s="25" t="s">
        <v>34</v>
      </c>
      <c r="C270" s="37"/>
      <c r="D270" s="27">
        <v>54198</v>
      </c>
      <c r="E270" s="28">
        <f t="shared" si="49"/>
        <v>0</v>
      </c>
      <c r="F270" s="29">
        <v>0</v>
      </c>
      <c r="G270" s="30">
        <f t="shared" si="50"/>
        <v>0</v>
      </c>
      <c r="H270" s="31">
        <f t="shared" si="52"/>
        <v>50183.333333333328</v>
      </c>
      <c r="I270" s="31"/>
      <c r="J270" s="59">
        <f t="shared" si="51"/>
        <v>0</v>
      </c>
    </row>
    <row r="271" spans="1:10">
      <c r="A271" s="24">
        <v>12</v>
      </c>
      <c r="B271" s="25" t="s">
        <v>35</v>
      </c>
      <c r="C271" s="37"/>
      <c r="D271" s="27">
        <v>49680</v>
      </c>
      <c r="E271" s="28">
        <f t="shared" si="49"/>
        <v>0</v>
      </c>
      <c r="F271" s="29">
        <v>0</v>
      </c>
      <c r="G271" s="30">
        <f t="shared" si="50"/>
        <v>0</v>
      </c>
      <c r="H271" s="31">
        <f t="shared" si="52"/>
        <v>46000</v>
      </c>
      <c r="I271" s="31"/>
      <c r="J271" s="59">
        <f t="shared" si="51"/>
        <v>0</v>
      </c>
    </row>
    <row r="272" spans="1:10">
      <c r="A272" s="24">
        <v>13</v>
      </c>
      <c r="B272" s="25" t="s">
        <v>36</v>
      </c>
      <c r="C272" s="37"/>
      <c r="D272" s="38">
        <v>64152</v>
      </c>
      <c r="E272" s="28">
        <f t="shared" si="49"/>
        <v>0</v>
      </c>
      <c r="F272" s="29">
        <v>0</v>
      </c>
      <c r="G272" s="30">
        <f t="shared" si="50"/>
        <v>0</v>
      </c>
      <c r="H272" s="31">
        <f t="shared" si="52"/>
        <v>59399.999999999993</v>
      </c>
      <c r="I272" s="31"/>
      <c r="J272" s="59">
        <f t="shared" si="51"/>
        <v>0</v>
      </c>
    </row>
    <row r="273" spans="1:10">
      <c r="A273" s="24">
        <v>14</v>
      </c>
      <c r="B273" s="25" t="s">
        <v>37</v>
      </c>
      <c r="C273" s="37"/>
      <c r="D273" s="38">
        <v>65934</v>
      </c>
      <c r="E273" s="28">
        <f t="shared" si="49"/>
        <v>0</v>
      </c>
      <c r="F273" s="29">
        <v>0</v>
      </c>
      <c r="G273" s="30">
        <f t="shared" si="50"/>
        <v>0</v>
      </c>
      <c r="H273" s="31">
        <f t="shared" si="52"/>
        <v>61049.999999999993</v>
      </c>
      <c r="I273" s="31"/>
      <c r="J273" s="59">
        <f t="shared" si="51"/>
        <v>0</v>
      </c>
    </row>
    <row r="274" spans="1:10">
      <c r="A274" s="24">
        <v>15</v>
      </c>
      <c r="B274" s="25" t="s">
        <v>38</v>
      </c>
      <c r="C274" s="37"/>
      <c r="D274" s="38">
        <v>76626</v>
      </c>
      <c r="E274" s="28">
        <f t="shared" si="49"/>
        <v>0</v>
      </c>
      <c r="F274" s="124">
        <v>0</v>
      </c>
      <c r="G274" s="30">
        <f t="shared" si="50"/>
        <v>0</v>
      </c>
      <c r="H274" s="31">
        <f t="shared" si="52"/>
        <v>70950</v>
      </c>
      <c r="I274" s="31"/>
      <c r="J274" s="59">
        <f t="shared" si="51"/>
        <v>0</v>
      </c>
    </row>
    <row r="275" spans="1:10">
      <c r="A275" s="24">
        <v>16</v>
      </c>
      <c r="B275" s="25" t="s">
        <v>39</v>
      </c>
      <c r="C275" s="37"/>
      <c r="D275" s="38">
        <v>80190</v>
      </c>
      <c r="E275" s="28">
        <f t="shared" si="49"/>
        <v>0</v>
      </c>
      <c r="F275" s="29">
        <v>0</v>
      </c>
      <c r="G275" s="30">
        <f t="shared" si="50"/>
        <v>0</v>
      </c>
      <c r="H275" s="31">
        <f t="shared" si="52"/>
        <v>74250</v>
      </c>
      <c r="I275" s="31"/>
      <c r="J275" s="59">
        <f t="shared" si="51"/>
        <v>0</v>
      </c>
    </row>
    <row r="276" spans="1:10">
      <c r="A276" s="24">
        <v>17</v>
      </c>
      <c r="B276" s="25" t="s">
        <v>40</v>
      </c>
      <c r="C276" s="37"/>
      <c r="D276" s="38">
        <v>113832</v>
      </c>
      <c r="E276" s="28">
        <f t="shared" si="49"/>
        <v>0</v>
      </c>
      <c r="F276" s="29">
        <v>0</v>
      </c>
      <c r="G276" s="30">
        <f t="shared" si="50"/>
        <v>0</v>
      </c>
      <c r="H276" s="31">
        <f t="shared" si="52"/>
        <v>105400</v>
      </c>
      <c r="I276" s="31"/>
      <c r="J276" s="59">
        <f t="shared" si="51"/>
        <v>0</v>
      </c>
    </row>
    <row r="277" spans="1:10">
      <c r="A277" s="24">
        <v>18</v>
      </c>
      <c r="B277" s="25" t="s">
        <v>41</v>
      </c>
      <c r="C277" s="37"/>
      <c r="D277" s="39">
        <v>98010</v>
      </c>
      <c r="E277" s="28">
        <f t="shared" si="49"/>
        <v>0</v>
      </c>
      <c r="F277" s="29">
        <v>0</v>
      </c>
      <c r="G277" s="30">
        <f t="shared" si="50"/>
        <v>0</v>
      </c>
      <c r="H277" s="31">
        <f t="shared" si="52"/>
        <v>90750</v>
      </c>
      <c r="I277" s="31"/>
      <c r="J277" s="59">
        <f t="shared" si="51"/>
        <v>0</v>
      </c>
    </row>
    <row r="278" spans="1:10" ht="17.25">
      <c r="A278" s="40"/>
      <c r="B278" s="41" t="s">
        <v>42</v>
      </c>
      <c r="C278" s="42">
        <f t="shared" ref="C278" si="53">SUM(C260:C277)</f>
        <v>15</v>
      </c>
      <c r="D278" s="42"/>
      <c r="E278" s="43">
        <f t="shared" ref="E278" si="54">SUM(E260:E277)</f>
        <v>1595955</v>
      </c>
      <c r="F278" s="43"/>
      <c r="G278" s="44">
        <f t="shared" ref="G278" si="55">SUM(G260:G277)</f>
        <v>1516650</v>
      </c>
      <c r="H278" s="45"/>
      <c r="I278" s="45"/>
      <c r="J278" s="64">
        <f>SUM(J260:J277)</f>
        <v>1404305.5555555555</v>
      </c>
    </row>
    <row r="279" spans="1:10" ht="31.5">
      <c r="A279" s="46"/>
      <c r="B279" s="47"/>
      <c r="C279" s="48"/>
      <c r="D279" s="48"/>
      <c r="E279" s="49"/>
      <c r="F279" s="49"/>
      <c r="G279" s="50"/>
      <c r="H279" s="5"/>
      <c r="I279" s="5"/>
      <c r="J279" s="75">
        <f>J278*0.08</f>
        <v>112344.44444444444</v>
      </c>
    </row>
    <row r="280" spans="1:10" ht="31.5">
      <c r="A280" s="283" t="s">
        <v>43</v>
      </c>
      <c r="B280" s="283"/>
      <c r="C280" s="284" t="s">
        <v>44</v>
      </c>
      <c r="D280" s="284"/>
      <c r="E280" s="54"/>
      <c r="F280" s="54"/>
      <c r="G280" s="55" t="s">
        <v>45</v>
      </c>
      <c r="H280" s="6"/>
      <c r="I280" s="6"/>
      <c r="J280" s="76">
        <f>SUM(J278:J279)</f>
        <v>1516650</v>
      </c>
    </row>
    <row r="282" spans="1:10">
      <c r="B282" s="152" t="s">
        <v>666</v>
      </c>
      <c r="C282" s="152" t="s">
        <v>667</v>
      </c>
      <c r="D282" s="152"/>
      <c r="E282" s="152" t="s">
        <v>167</v>
      </c>
      <c r="F282" s="152"/>
    </row>
    <row r="285" spans="1:10" ht="18">
      <c r="A285" s="279" t="s">
        <v>0</v>
      </c>
      <c r="B285" s="279"/>
      <c r="C285" s="279"/>
      <c r="D285" s="279"/>
      <c r="E285" s="279"/>
      <c r="F285" s="279"/>
      <c r="G285" s="279"/>
      <c r="H285" s="1"/>
      <c r="I285" s="1"/>
      <c r="J285" s="127"/>
    </row>
    <row r="286" spans="1:10" ht="18">
      <c r="A286" s="279" t="s">
        <v>1</v>
      </c>
      <c r="B286" s="279"/>
      <c r="C286" s="279"/>
      <c r="D286" s="279"/>
      <c r="E286" s="279"/>
      <c r="F286" s="279"/>
      <c r="G286" s="279"/>
      <c r="H286" s="1"/>
      <c r="I286" s="1"/>
      <c r="J286" s="79"/>
    </row>
    <row r="287" spans="1:10" ht="15.75">
      <c r="A287" s="279" t="s">
        <v>2</v>
      </c>
      <c r="B287" s="279"/>
      <c r="C287" s="279"/>
      <c r="D287" s="279"/>
      <c r="E287" s="279"/>
      <c r="F287" s="279"/>
      <c r="G287" s="279"/>
      <c r="H287" s="1"/>
      <c r="I287" s="1"/>
      <c r="J287" s="71"/>
    </row>
    <row r="288" spans="1:10" ht="15.75">
      <c r="A288" s="279" t="s">
        <v>4</v>
      </c>
      <c r="B288" s="279"/>
      <c r="C288" s="279"/>
      <c r="D288" s="279"/>
      <c r="E288" s="279"/>
      <c r="F288" s="279"/>
      <c r="G288" s="279"/>
      <c r="H288" s="1"/>
      <c r="I288" s="1"/>
      <c r="J288" s="71"/>
    </row>
    <row r="289" spans="1:10" ht="15.75" customHeight="1">
      <c r="A289" s="280" t="s">
        <v>6</v>
      </c>
      <c r="B289" s="280"/>
      <c r="C289" s="280"/>
      <c r="D289" s="280"/>
      <c r="E289" s="280"/>
      <c r="F289" s="280"/>
      <c r="G289" s="280"/>
      <c r="H289" s="1"/>
      <c r="I289" s="1"/>
      <c r="J289" s="71"/>
    </row>
    <row r="290" spans="1:10" ht="27.75">
      <c r="A290" s="9"/>
      <c r="B290" s="9"/>
      <c r="C290" s="281" t="s">
        <v>580</v>
      </c>
      <c r="D290" s="281"/>
      <c r="E290" s="281"/>
      <c r="F290" s="281"/>
      <c r="G290" s="281"/>
      <c r="H290" s="2"/>
      <c r="I290" s="2"/>
      <c r="J290" s="72"/>
    </row>
    <row r="291" spans="1:10" ht="15.75">
      <c r="A291" s="11" t="s">
        <v>358</v>
      </c>
      <c r="B291" s="12">
        <v>4138138674</v>
      </c>
      <c r="C291" s="13"/>
      <c r="D291" s="286"/>
      <c r="E291" s="286"/>
      <c r="F291" s="286"/>
      <c r="G291" s="286"/>
      <c r="H291" s="68"/>
      <c r="I291" s="68"/>
      <c r="J291" s="71"/>
    </row>
    <row r="292" spans="1:10" ht="15.75">
      <c r="A292" s="11" t="s">
        <v>9</v>
      </c>
      <c r="B292" s="286" t="s">
        <v>993</v>
      </c>
      <c r="C292" s="286"/>
      <c r="D292" s="286"/>
      <c r="E292" s="16"/>
      <c r="F292" s="11"/>
      <c r="G292" s="16"/>
      <c r="H292" s="69" t="s">
        <v>161</v>
      </c>
      <c r="I292" s="69"/>
      <c r="J292" s="73"/>
    </row>
    <row r="293" spans="1:10" ht="15.75">
      <c r="A293" s="11" t="s">
        <v>11</v>
      </c>
      <c r="B293" s="289" t="s">
        <v>726</v>
      </c>
      <c r="C293" s="289"/>
      <c r="D293" s="289"/>
      <c r="E293" s="289"/>
      <c r="F293" s="18"/>
      <c r="G293" s="19"/>
      <c r="H293" s="1"/>
      <c r="I293" s="1"/>
      <c r="J293" s="71"/>
    </row>
    <row r="294" spans="1:10" ht="15.75">
      <c r="A294" s="21" t="s">
        <v>14</v>
      </c>
      <c r="B294" s="21" t="s">
        <v>16</v>
      </c>
      <c r="C294" s="21" t="s">
        <v>17</v>
      </c>
      <c r="D294" s="22" t="s">
        <v>18</v>
      </c>
      <c r="E294" s="23" t="s">
        <v>19</v>
      </c>
      <c r="F294" s="23" t="s">
        <v>20</v>
      </c>
      <c r="G294" s="21" t="s">
        <v>21</v>
      </c>
      <c r="H294" s="1"/>
      <c r="I294" s="1"/>
      <c r="J294" s="71"/>
    </row>
    <row r="295" spans="1:10">
      <c r="A295" s="24">
        <v>1</v>
      </c>
      <c r="B295" s="25" t="s">
        <v>23</v>
      </c>
      <c r="C295" s="26">
        <v>10</v>
      </c>
      <c r="D295" s="27">
        <v>79305</v>
      </c>
      <c r="E295" s="28">
        <f t="shared" ref="E295:E312" si="56">D295*C295</f>
        <v>793050</v>
      </c>
      <c r="F295" s="29">
        <v>0.2</v>
      </c>
      <c r="G295" s="30">
        <f t="shared" ref="G295:G312" si="57">E295-E295*F295</f>
        <v>634440</v>
      </c>
      <c r="H295" s="31">
        <f>D295/1.08*0.8</f>
        <v>58744.444444444438</v>
      </c>
      <c r="I295" s="31"/>
      <c r="J295" s="59">
        <f t="shared" ref="J295:J312" si="58">H295*C295</f>
        <v>587444.44444444438</v>
      </c>
    </row>
    <row r="296" spans="1:10">
      <c r="A296" s="24">
        <v>2</v>
      </c>
      <c r="B296" s="25" t="s">
        <v>25</v>
      </c>
      <c r="C296" s="32"/>
      <c r="D296" s="33">
        <v>128591</v>
      </c>
      <c r="E296" s="28">
        <f t="shared" si="56"/>
        <v>0</v>
      </c>
      <c r="F296" s="29">
        <v>0</v>
      </c>
      <c r="G296" s="30">
        <f t="shared" si="57"/>
        <v>0</v>
      </c>
      <c r="H296" s="31">
        <f t="shared" ref="H296:H312" si="59">D296/1.08</f>
        <v>119065.74074074073</v>
      </c>
      <c r="I296" s="31"/>
      <c r="J296" s="59">
        <f t="shared" si="58"/>
        <v>0</v>
      </c>
    </row>
    <row r="297" spans="1:10">
      <c r="A297" s="24">
        <v>3</v>
      </c>
      <c r="B297" s="25" t="s">
        <v>26</v>
      </c>
      <c r="C297" s="34"/>
      <c r="D297" s="27">
        <v>60043</v>
      </c>
      <c r="E297" s="28">
        <f t="shared" si="56"/>
        <v>0</v>
      </c>
      <c r="F297" s="29">
        <v>0</v>
      </c>
      <c r="G297" s="30">
        <f t="shared" si="57"/>
        <v>0</v>
      </c>
      <c r="H297" s="31">
        <f t="shared" si="59"/>
        <v>55595.370370370365</v>
      </c>
      <c r="I297" s="31"/>
      <c r="J297" s="59">
        <f t="shared" si="58"/>
        <v>0</v>
      </c>
    </row>
    <row r="298" spans="1:10">
      <c r="A298" s="24">
        <v>4</v>
      </c>
      <c r="B298" s="25" t="s">
        <v>27</v>
      </c>
      <c r="C298" s="106"/>
      <c r="D298" s="27">
        <v>115781</v>
      </c>
      <c r="E298" s="28">
        <f t="shared" si="56"/>
        <v>0</v>
      </c>
      <c r="F298" s="29">
        <v>0</v>
      </c>
      <c r="G298" s="30">
        <f t="shared" si="57"/>
        <v>0</v>
      </c>
      <c r="H298" s="31">
        <f t="shared" si="59"/>
        <v>107204.62962962962</v>
      </c>
      <c r="I298" s="31"/>
      <c r="J298" s="59">
        <f t="shared" si="58"/>
        <v>0</v>
      </c>
    </row>
    <row r="299" spans="1:10">
      <c r="A299" s="24">
        <v>5</v>
      </c>
      <c r="B299" s="25" t="s">
        <v>28</v>
      </c>
      <c r="C299" s="32"/>
      <c r="D299" s="27">
        <v>119943</v>
      </c>
      <c r="E299" s="28">
        <f t="shared" si="56"/>
        <v>0</v>
      </c>
      <c r="F299" s="124">
        <v>0</v>
      </c>
      <c r="G299" s="30">
        <f t="shared" si="57"/>
        <v>0</v>
      </c>
      <c r="H299" s="31">
        <f t="shared" si="59"/>
        <v>111058.33333333333</v>
      </c>
      <c r="I299" s="31"/>
      <c r="J299" s="59">
        <f t="shared" si="58"/>
        <v>0</v>
      </c>
    </row>
    <row r="300" spans="1:10">
      <c r="A300" s="24">
        <v>6</v>
      </c>
      <c r="B300" s="25" t="s">
        <v>29</v>
      </c>
      <c r="C300" s="26"/>
      <c r="D300" s="27">
        <v>94810</v>
      </c>
      <c r="E300" s="28">
        <f t="shared" si="56"/>
        <v>0</v>
      </c>
      <c r="F300" s="29">
        <v>0</v>
      </c>
      <c r="G300" s="30">
        <f t="shared" si="57"/>
        <v>0</v>
      </c>
      <c r="H300" s="31">
        <f t="shared" si="59"/>
        <v>87787.037037037036</v>
      </c>
      <c r="I300" s="31"/>
      <c r="J300" s="59">
        <f t="shared" si="58"/>
        <v>0</v>
      </c>
    </row>
    <row r="301" spans="1:10">
      <c r="A301" s="24">
        <v>7</v>
      </c>
      <c r="B301" s="25" t="s">
        <v>30</v>
      </c>
      <c r="C301" s="34"/>
      <c r="D301" s="27">
        <v>141396</v>
      </c>
      <c r="E301" s="28">
        <f t="shared" si="56"/>
        <v>0</v>
      </c>
      <c r="F301" s="29">
        <v>0</v>
      </c>
      <c r="G301" s="30">
        <f t="shared" si="57"/>
        <v>0</v>
      </c>
      <c r="H301" s="31">
        <f t="shared" si="59"/>
        <v>130922.22222222222</v>
      </c>
      <c r="I301" s="31"/>
      <c r="J301" s="59">
        <f t="shared" si="58"/>
        <v>0</v>
      </c>
    </row>
    <row r="302" spans="1:10">
      <c r="A302" s="24">
        <v>8</v>
      </c>
      <c r="B302" s="25" t="s">
        <v>31</v>
      </c>
      <c r="C302" s="26"/>
      <c r="D302" s="27">
        <v>232931</v>
      </c>
      <c r="E302" s="28">
        <f t="shared" si="56"/>
        <v>0</v>
      </c>
      <c r="F302" s="29">
        <v>0</v>
      </c>
      <c r="G302" s="30">
        <f t="shared" si="57"/>
        <v>0</v>
      </c>
      <c r="H302" s="31">
        <f t="shared" si="59"/>
        <v>215676.85185185182</v>
      </c>
      <c r="I302" s="31"/>
      <c r="J302" s="59">
        <f t="shared" si="58"/>
        <v>0</v>
      </c>
    </row>
    <row r="303" spans="1:10">
      <c r="A303" s="24">
        <v>9</v>
      </c>
      <c r="B303" s="36" t="s">
        <v>32</v>
      </c>
      <c r="C303" s="26"/>
      <c r="D303" s="27">
        <v>101534</v>
      </c>
      <c r="E303" s="28">
        <f t="shared" si="56"/>
        <v>0</v>
      </c>
      <c r="F303" s="29">
        <v>0</v>
      </c>
      <c r="G303" s="30">
        <f t="shared" si="57"/>
        <v>0</v>
      </c>
      <c r="H303" s="31">
        <f t="shared" si="59"/>
        <v>94012.962962962964</v>
      </c>
      <c r="I303" s="31"/>
      <c r="J303" s="59">
        <f t="shared" si="58"/>
        <v>0</v>
      </c>
    </row>
    <row r="304" spans="1:10">
      <c r="A304" s="24">
        <v>10</v>
      </c>
      <c r="B304" s="36" t="s">
        <v>33</v>
      </c>
      <c r="C304" s="37"/>
      <c r="D304" s="33">
        <v>110148</v>
      </c>
      <c r="E304" s="28">
        <f t="shared" si="56"/>
        <v>0</v>
      </c>
      <c r="F304" s="29">
        <v>0</v>
      </c>
      <c r="G304" s="30">
        <f t="shared" si="57"/>
        <v>0</v>
      </c>
      <c r="H304" s="31">
        <f t="shared" si="59"/>
        <v>101988.88888888888</v>
      </c>
      <c r="I304" s="31"/>
      <c r="J304" s="59">
        <f t="shared" si="58"/>
        <v>0</v>
      </c>
    </row>
    <row r="305" spans="1:10">
      <c r="A305" s="24">
        <v>11</v>
      </c>
      <c r="B305" s="25" t="s">
        <v>34</v>
      </c>
      <c r="C305" s="37"/>
      <c r="D305" s="27">
        <v>54198</v>
      </c>
      <c r="E305" s="28">
        <f t="shared" si="56"/>
        <v>0</v>
      </c>
      <c r="F305" s="29">
        <v>0</v>
      </c>
      <c r="G305" s="30">
        <f t="shared" si="57"/>
        <v>0</v>
      </c>
      <c r="H305" s="31">
        <f t="shared" si="59"/>
        <v>50183.333333333328</v>
      </c>
      <c r="I305" s="31"/>
      <c r="J305" s="59">
        <f t="shared" si="58"/>
        <v>0</v>
      </c>
    </row>
    <row r="306" spans="1:10">
      <c r="A306" s="24">
        <v>12</v>
      </c>
      <c r="B306" s="25" t="s">
        <v>35</v>
      </c>
      <c r="C306" s="37"/>
      <c r="D306" s="27">
        <v>49680</v>
      </c>
      <c r="E306" s="28">
        <f t="shared" si="56"/>
        <v>0</v>
      </c>
      <c r="F306" s="29">
        <v>0</v>
      </c>
      <c r="G306" s="30">
        <f t="shared" si="57"/>
        <v>0</v>
      </c>
      <c r="H306" s="31">
        <f t="shared" si="59"/>
        <v>46000</v>
      </c>
      <c r="I306" s="31"/>
      <c r="J306" s="59">
        <f t="shared" si="58"/>
        <v>0</v>
      </c>
    </row>
    <row r="307" spans="1:10">
      <c r="A307" s="24">
        <v>13</v>
      </c>
      <c r="B307" s="25" t="s">
        <v>36</v>
      </c>
      <c r="C307" s="37"/>
      <c r="D307" s="38">
        <v>64152</v>
      </c>
      <c r="E307" s="28">
        <f t="shared" si="56"/>
        <v>0</v>
      </c>
      <c r="F307" s="29">
        <v>0</v>
      </c>
      <c r="G307" s="30">
        <f t="shared" si="57"/>
        <v>0</v>
      </c>
      <c r="H307" s="31">
        <f t="shared" si="59"/>
        <v>59399.999999999993</v>
      </c>
      <c r="I307" s="31"/>
      <c r="J307" s="59">
        <f t="shared" si="58"/>
        <v>0</v>
      </c>
    </row>
    <row r="308" spans="1:10">
      <c r="A308" s="24">
        <v>14</v>
      </c>
      <c r="B308" s="25" t="s">
        <v>37</v>
      </c>
      <c r="C308" s="37"/>
      <c r="D308" s="38">
        <v>65934</v>
      </c>
      <c r="E308" s="28">
        <f t="shared" si="56"/>
        <v>0</v>
      </c>
      <c r="F308" s="29">
        <v>0</v>
      </c>
      <c r="G308" s="30">
        <f t="shared" si="57"/>
        <v>0</v>
      </c>
      <c r="H308" s="31">
        <f t="shared" si="59"/>
        <v>61049.999999999993</v>
      </c>
      <c r="I308" s="31"/>
      <c r="J308" s="59">
        <f t="shared" si="58"/>
        <v>0</v>
      </c>
    </row>
    <row r="309" spans="1:10">
      <c r="A309" s="24">
        <v>15</v>
      </c>
      <c r="B309" s="25" t="s">
        <v>38</v>
      </c>
      <c r="C309" s="37"/>
      <c r="D309" s="38">
        <v>76626</v>
      </c>
      <c r="E309" s="28">
        <f t="shared" si="56"/>
        <v>0</v>
      </c>
      <c r="F309" s="124">
        <v>0</v>
      </c>
      <c r="G309" s="30">
        <f t="shared" si="57"/>
        <v>0</v>
      </c>
      <c r="H309" s="31">
        <f t="shared" si="59"/>
        <v>70950</v>
      </c>
      <c r="I309" s="31"/>
      <c r="J309" s="59">
        <f t="shared" si="58"/>
        <v>0</v>
      </c>
    </row>
    <row r="310" spans="1:10">
      <c r="A310" s="24">
        <v>16</v>
      </c>
      <c r="B310" s="25" t="s">
        <v>39</v>
      </c>
      <c r="C310" s="37"/>
      <c r="D310" s="38">
        <v>80190</v>
      </c>
      <c r="E310" s="28">
        <f t="shared" si="56"/>
        <v>0</v>
      </c>
      <c r="F310" s="29">
        <v>0</v>
      </c>
      <c r="G310" s="30">
        <f t="shared" si="57"/>
        <v>0</v>
      </c>
      <c r="H310" s="31">
        <f t="shared" si="59"/>
        <v>74250</v>
      </c>
      <c r="I310" s="31"/>
      <c r="J310" s="59">
        <f t="shared" si="58"/>
        <v>0</v>
      </c>
    </row>
    <row r="311" spans="1:10">
      <c r="A311" s="24">
        <v>17</v>
      </c>
      <c r="B311" s="25" t="s">
        <v>40</v>
      </c>
      <c r="C311" s="37"/>
      <c r="D311" s="38">
        <v>113832</v>
      </c>
      <c r="E311" s="28">
        <f t="shared" si="56"/>
        <v>0</v>
      </c>
      <c r="F311" s="29">
        <v>0</v>
      </c>
      <c r="G311" s="30">
        <f t="shared" si="57"/>
        <v>0</v>
      </c>
      <c r="H311" s="31">
        <f t="shared" si="59"/>
        <v>105400</v>
      </c>
      <c r="I311" s="31"/>
      <c r="J311" s="59">
        <f t="shared" si="58"/>
        <v>0</v>
      </c>
    </row>
    <row r="312" spans="1:10">
      <c r="A312" s="24">
        <v>18</v>
      </c>
      <c r="B312" s="25" t="s">
        <v>41</v>
      </c>
      <c r="C312" s="37"/>
      <c r="D312" s="39">
        <v>98010</v>
      </c>
      <c r="E312" s="28">
        <f t="shared" si="56"/>
        <v>0</v>
      </c>
      <c r="F312" s="29">
        <v>0</v>
      </c>
      <c r="G312" s="30">
        <f t="shared" si="57"/>
        <v>0</v>
      </c>
      <c r="H312" s="31">
        <f t="shared" si="59"/>
        <v>90750</v>
      </c>
      <c r="I312" s="31"/>
      <c r="J312" s="59">
        <f t="shared" si="58"/>
        <v>0</v>
      </c>
    </row>
    <row r="313" spans="1:10" ht="17.25">
      <c r="A313" s="40"/>
      <c r="B313" s="41" t="s">
        <v>42</v>
      </c>
      <c r="C313" s="42">
        <f t="shared" ref="C313" si="60">SUM(C295:C312)</f>
        <v>10</v>
      </c>
      <c r="D313" s="42"/>
      <c r="E313" s="43">
        <f t="shared" ref="E313" si="61">SUM(E295:E312)</f>
        <v>793050</v>
      </c>
      <c r="F313" s="43"/>
      <c r="G313" s="44">
        <f t="shared" ref="G313" si="62">SUM(G295:G312)</f>
        <v>634440</v>
      </c>
      <c r="H313" s="45"/>
      <c r="I313" s="45"/>
      <c r="J313" s="64">
        <f>SUM(J295:J312)</f>
        <v>587444.44444444438</v>
      </c>
    </row>
    <row r="314" spans="1:10" ht="31.5">
      <c r="A314" s="46"/>
      <c r="B314" s="47"/>
      <c r="C314" s="48"/>
      <c r="D314" s="48"/>
      <c r="E314" s="49"/>
      <c r="F314" s="49"/>
      <c r="G314" s="50"/>
      <c r="H314" s="5"/>
      <c r="I314" s="5"/>
      <c r="J314" s="75">
        <f>J313*0.08</f>
        <v>46995.555555555555</v>
      </c>
    </row>
    <row r="315" spans="1:10" ht="31.5">
      <c r="A315" s="283" t="s">
        <v>43</v>
      </c>
      <c r="B315" s="283"/>
      <c r="C315" s="284" t="s">
        <v>44</v>
      </c>
      <c r="D315" s="284"/>
      <c r="E315" s="54"/>
      <c r="F315" s="54"/>
      <c r="G315" s="55" t="s">
        <v>45</v>
      </c>
      <c r="H315" s="6"/>
      <c r="I315" s="6"/>
      <c r="J315" s="76">
        <f>SUM(J313:J314)</f>
        <v>634439.99999999988</v>
      </c>
    </row>
    <row r="317" spans="1:10">
      <c r="B317" s="152" t="s">
        <v>666</v>
      </c>
      <c r="C317" s="152" t="s">
        <v>667</v>
      </c>
      <c r="D317" s="152"/>
      <c r="E317" s="152" t="s">
        <v>167</v>
      </c>
      <c r="F317" s="152"/>
    </row>
    <row r="321" spans="1:10" ht="18">
      <c r="A321" s="279" t="s">
        <v>0</v>
      </c>
      <c r="B321" s="279"/>
      <c r="C321" s="279"/>
      <c r="D321" s="279"/>
      <c r="E321" s="279"/>
      <c r="F321" s="279"/>
      <c r="G321" s="279"/>
      <c r="H321" s="1"/>
      <c r="I321" s="1"/>
      <c r="J321" s="127"/>
    </row>
    <row r="322" spans="1:10" ht="18">
      <c r="A322" s="279" t="s">
        <v>1</v>
      </c>
      <c r="B322" s="279"/>
      <c r="C322" s="279"/>
      <c r="D322" s="279"/>
      <c r="E322" s="279"/>
      <c r="F322" s="279"/>
      <c r="G322" s="279"/>
      <c r="H322" s="1"/>
      <c r="I322" s="1"/>
      <c r="J322" s="79"/>
    </row>
    <row r="323" spans="1:10" ht="15.75">
      <c r="A323" s="279" t="s">
        <v>2</v>
      </c>
      <c r="B323" s="279"/>
      <c r="C323" s="279"/>
      <c r="D323" s="279"/>
      <c r="E323" s="279"/>
      <c r="F323" s="279"/>
      <c r="G323" s="279"/>
      <c r="H323" s="1"/>
      <c r="I323" s="1"/>
      <c r="J323" s="71"/>
    </row>
    <row r="324" spans="1:10" ht="15.75">
      <c r="A324" s="279" t="s">
        <v>4</v>
      </c>
      <c r="B324" s="279"/>
      <c r="C324" s="279"/>
      <c r="D324" s="279"/>
      <c r="E324" s="279"/>
      <c r="F324" s="279"/>
      <c r="G324" s="279"/>
      <c r="H324" s="1"/>
      <c r="I324" s="1"/>
      <c r="J324" s="71"/>
    </row>
    <row r="325" spans="1:10" ht="15.75" customHeight="1">
      <c r="A325" s="280" t="s">
        <v>6</v>
      </c>
      <c r="B325" s="280"/>
      <c r="C325" s="280"/>
      <c r="D325" s="280"/>
      <c r="E325" s="280"/>
      <c r="F325" s="280"/>
      <c r="G325" s="280"/>
      <c r="H325" s="1"/>
      <c r="I325" s="1"/>
      <c r="J325" s="71"/>
    </row>
    <row r="326" spans="1:10" ht="27.75">
      <c r="A326" s="9"/>
      <c r="B326" s="9"/>
      <c r="C326" s="281" t="s">
        <v>580</v>
      </c>
      <c r="D326" s="281"/>
      <c r="E326" s="281"/>
      <c r="F326" s="281"/>
      <c r="G326" s="281"/>
      <c r="H326" s="2"/>
      <c r="I326" s="2"/>
      <c r="J326" s="72"/>
    </row>
    <row r="327" spans="1:10" ht="15.75">
      <c r="A327" s="11" t="s">
        <v>358</v>
      </c>
      <c r="B327" s="12">
        <v>4138153682</v>
      </c>
      <c r="C327" s="13"/>
      <c r="D327" s="286"/>
      <c r="E327" s="286"/>
      <c r="F327" s="286"/>
      <c r="G327" s="286"/>
      <c r="H327" s="68"/>
      <c r="I327" s="68"/>
      <c r="J327" s="71"/>
    </row>
    <row r="328" spans="1:10" ht="15.75">
      <c r="A328" s="11" t="s">
        <v>9</v>
      </c>
      <c r="B328" s="286" t="s">
        <v>994</v>
      </c>
      <c r="C328" s="286"/>
      <c r="D328" s="286"/>
      <c r="E328" s="16"/>
      <c r="F328" s="11"/>
      <c r="G328" s="16"/>
      <c r="H328" s="69" t="s">
        <v>161</v>
      </c>
      <c r="I328" s="69"/>
      <c r="J328" s="73"/>
    </row>
    <row r="329" spans="1:10" ht="15.75">
      <c r="A329" s="11" t="s">
        <v>11</v>
      </c>
      <c r="B329" s="289" t="s">
        <v>726</v>
      </c>
      <c r="C329" s="289"/>
      <c r="D329" s="289"/>
      <c r="E329" s="289"/>
      <c r="F329" s="18"/>
      <c r="G329" s="19"/>
      <c r="H329" s="1"/>
      <c r="I329" s="1"/>
      <c r="J329" s="71"/>
    </row>
    <row r="330" spans="1:10" ht="15.75">
      <c r="A330" s="21" t="s">
        <v>14</v>
      </c>
      <c r="B330" s="21" t="s">
        <v>16</v>
      </c>
      <c r="C330" s="21" t="s">
        <v>17</v>
      </c>
      <c r="D330" s="22" t="s">
        <v>18</v>
      </c>
      <c r="E330" s="23" t="s">
        <v>19</v>
      </c>
      <c r="F330" s="23" t="s">
        <v>20</v>
      </c>
      <c r="G330" s="21" t="s">
        <v>21</v>
      </c>
      <c r="H330" s="1"/>
      <c r="I330" s="1"/>
      <c r="J330" s="71"/>
    </row>
    <row r="331" spans="1:10">
      <c r="A331" s="24">
        <v>1</v>
      </c>
      <c r="B331" s="25" t="s">
        <v>23</v>
      </c>
      <c r="C331" s="26"/>
      <c r="D331" s="27">
        <v>79305</v>
      </c>
      <c r="E331" s="28">
        <f t="shared" ref="E331:E348" si="63">D331*C331</f>
        <v>0</v>
      </c>
      <c r="F331" s="29">
        <v>0.2</v>
      </c>
      <c r="G331" s="30">
        <f t="shared" ref="G331:G348" si="64">E331-E331*F331</f>
        <v>0</v>
      </c>
      <c r="H331" s="31">
        <f>D331/1.08*0.8</f>
        <v>58744.444444444438</v>
      </c>
      <c r="I331" s="31"/>
      <c r="J331" s="59">
        <f t="shared" ref="J331:J348" si="65">H331*C331</f>
        <v>0</v>
      </c>
    </row>
    <row r="332" spans="1:10">
      <c r="A332" s="24">
        <v>2</v>
      </c>
      <c r="B332" s="25" t="s">
        <v>25</v>
      </c>
      <c r="C332" s="32"/>
      <c r="D332" s="33">
        <v>128591</v>
      </c>
      <c r="E332" s="28">
        <f t="shared" si="63"/>
        <v>0</v>
      </c>
      <c r="F332" s="29">
        <v>0</v>
      </c>
      <c r="G332" s="30">
        <f t="shared" si="64"/>
        <v>0</v>
      </c>
      <c r="H332" s="31">
        <f t="shared" ref="H332:H348" si="66">D332/1.08</f>
        <v>119065.74074074073</v>
      </c>
      <c r="I332" s="31"/>
      <c r="J332" s="59">
        <f t="shared" si="65"/>
        <v>0</v>
      </c>
    </row>
    <row r="333" spans="1:10">
      <c r="A333" s="24">
        <v>3</v>
      </c>
      <c r="B333" s="25" t="s">
        <v>26</v>
      </c>
      <c r="C333" s="34"/>
      <c r="D333" s="27">
        <v>60043</v>
      </c>
      <c r="E333" s="28">
        <f t="shared" si="63"/>
        <v>0</v>
      </c>
      <c r="F333" s="29">
        <v>0</v>
      </c>
      <c r="G333" s="30">
        <f t="shared" si="64"/>
        <v>0</v>
      </c>
      <c r="H333" s="31">
        <f t="shared" si="66"/>
        <v>55595.370370370365</v>
      </c>
      <c r="I333" s="31"/>
      <c r="J333" s="59">
        <f t="shared" si="65"/>
        <v>0</v>
      </c>
    </row>
    <row r="334" spans="1:10">
      <c r="A334" s="24">
        <v>4</v>
      </c>
      <c r="B334" s="25" t="s">
        <v>27</v>
      </c>
      <c r="C334" s="106"/>
      <c r="D334" s="27">
        <v>115781</v>
      </c>
      <c r="E334" s="28">
        <f t="shared" si="63"/>
        <v>0</v>
      </c>
      <c r="F334" s="29">
        <v>0</v>
      </c>
      <c r="G334" s="30">
        <f t="shared" si="64"/>
        <v>0</v>
      </c>
      <c r="H334" s="31">
        <f t="shared" si="66"/>
        <v>107204.62962962962</v>
      </c>
      <c r="I334" s="31"/>
      <c r="J334" s="59">
        <f t="shared" si="65"/>
        <v>0</v>
      </c>
    </row>
    <row r="335" spans="1:10">
      <c r="A335" s="24">
        <v>5</v>
      </c>
      <c r="B335" s="25" t="s">
        <v>28</v>
      </c>
      <c r="C335" s="32">
        <v>15</v>
      </c>
      <c r="D335" s="27">
        <v>119943</v>
      </c>
      <c r="E335" s="28">
        <f t="shared" si="63"/>
        <v>1799145</v>
      </c>
      <c r="F335" s="124">
        <v>0</v>
      </c>
      <c r="G335" s="30">
        <f t="shared" si="64"/>
        <v>1799145</v>
      </c>
      <c r="H335" s="31">
        <f t="shared" si="66"/>
        <v>111058.33333333333</v>
      </c>
      <c r="I335" s="31"/>
      <c r="J335" s="59">
        <f t="shared" si="65"/>
        <v>1665875</v>
      </c>
    </row>
    <row r="336" spans="1:10">
      <c r="A336" s="24">
        <v>6</v>
      </c>
      <c r="B336" s="25" t="s">
        <v>29</v>
      </c>
      <c r="C336" s="26"/>
      <c r="D336" s="27">
        <v>94810</v>
      </c>
      <c r="E336" s="28">
        <f t="shared" si="63"/>
        <v>0</v>
      </c>
      <c r="F336" s="29">
        <v>0</v>
      </c>
      <c r="G336" s="30">
        <f t="shared" si="64"/>
        <v>0</v>
      </c>
      <c r="H336" s="31">
        <f t="shared" si="66"/>
        <v>87787.037037037036</v>
      </c>
      <c r="I336" s="31"/>
      <c r="J336" s="59">
        <f t="shared" si="65"/>
        <v>0</v>
      </c>
    </row>
    <row r="337" spans="1:10">
      <c r="A337" s="24">
        <v>7</v>
      </c>
      <c r="B337" s="25" t="s">
        <v>30</v>
      </c>
      <c r="C337" s="34"/>
      <c r="D337" s="27">
        <v>141396</v>
      </c>
      <c r="E337" s="28">
        <f t="shared" si="63"/>
        <v>0</v>
      </c>
      <c r="F337" s="29">
        <v>0</v>
      </c>
      <c r="G337" s="30">
        <f t="shared" si="64"/>
        <v>0</v>
      </c>
      <c r="H337" s="31">
        <f t="shared" si="66"/>
        <v>130922.22222222222</v>
      </c>
      <c r="I337" s="31"/>
      <c r="J337" s="59">
        <f t="shared" si="65"/>
        <v>0</v>
      </c>
    </row>
    <row r="338" spans="1:10">
      <c r="A338" s="24">
        <v>8</v>
      </c>
      <c r="B338" s="25" t="s">
        <v>31</v>
      </c>
      <c r="C338" s="26"/>
      <c r="D338" s="27">
        <v>232931</v>
      </c>
      <c r="E338" s="28">
        <f t="shared" si="63"/>
        <v>0</v>
      </c>
      <c r="F338" s="29">
        <v>0</v>
      </c>
      <c r="G338" s="30">
        <f t="shared" si="64"/>
        <v>0</v>
      </c>
      <c r="H338" s="31">
        <f t="shared" si="66"/>
        <v>215676.85185185182</v>
      </c>
      <c r="I338" s="31"/>
      <c r="J338" s="59">
        <f t="shared" si="65"/>
        <v>0</v>
      </c>
    </row>
    <row r="339" spans="1:10">
      <c r="A339" s="24">
        <v>9</v>
      </c>
      <c r="B339" s="36" t="s">
        <v>32</v>
      </c>
      <c r="C339" s="26"/>
      <c r="D339" s="27">
        <v>101534</v>
      </c>
      <c r="E339" s="28">
        <f t="shared" si="63"/>
        <v>0</v>
      </c>
      <c r="F339" s="29">
        <v>0</v>
      </c>
      <c r="G339" s="30">
        <f t="shared" si="64"/>
        <v>0</v>
      </c>
      <c r="H339" s="31">
        <f t="shared" si="66"/>
        <v>94012.962962962964</v>
      </c>
      <c r="I339" s="31"/>
      <c r="J339" s="59">
        <f t="shared" si="65"/>
        <v>0</v>
      </c>
    </row>
    <row r="340" spans="1:10">
      <c r="A340" s="24">
        <v>10</v>
      </c>
      <c r="B340" s="36" t="s">
        <v>33</v>
      </c>
      <c r="C340" s="37"/>
      <c r="D340" s="33">
        <v>110148</v>
      </c>
      <c r="E340" s="28">
        <f t="shared" si="63"/>
        <v>0</v>
      </c>
      <c r="F340" s="29">
        <v>0</v>
      </c>
      <c r="G340" s="30">
        <f t="shared" si="64"/>
        <v>0</v>
      </c>
      <c r="H340" s="31">
        <f t="shared" si="66"/>
        <v>101988.88888888888</v>
      </c>
      <c r="I340" s="31"/>
      <c r="J340" s="59">
        <f t="shared" si="65"/>
        <v>0</v>
      </c>
    </row>
    <row r="341" spans="1:10">
      <c r="A341" s="24">
        <v>11</v>
      </c>
      <c r="B341" s="25" t="s">
        <v>34</v>
      </c>
      <c r="C341" s="37"/>
      <c r="D341" s="27">
        <v>54198</v>
      </c>
      <c r="E341" s="28">
        <f t="shared" si="63"/>
        <v>0</v>
      </c>
      <c r="F341" s="29">
        <v>0</v>
      </c>
      <c r="G341" s="30">
        <f t="shared" si="64"/>
        <v>0</v>
      </c>
      <c r="H341" s="31">
        <f t="shared" si="66"/>
        <v>50183.333333333328</v>
      </c>
      <c r="I341" s="31"/>
      <c r="J341" s="59">
        <f t="shared" si="65"/>
        <v>0</v>
      </c>
    </row>
    <row r="342" spans="1:10">
      <c r="A342" s="24">
        <v>12</v>
      </c>
      <c r="B342" s="25" t="s">
        <v>35</v>
      </c>
      <c r="C342" s="37"/>
      <c r="D342" s="27">
        <v>49680</v>
      </c>
      <c r="E342" s="28">
        <f t="shared" si="63"/>
        <v>0</v>
      </c>
      <c r="F342" s="29">
        <v>0</v>
      </c>
      <c r="G342" s="30">
        <f t="shared" si="64"/>
        <v>0</v>
      </c>
      <c r="H342" s="31">
        <f t="shared" si="66"/>
        <v>46000</v>
      </c>
      <c r="I342" s="31"/>
      <c r="J342" s="59">
        <f t="shared" si="65"/>
        <v>0</v>
      </c>
    </row>
    <row r="343" spans="1:10">
      <c r="A343" s="24">
        <v>13</v>
      </c>
      <c r="B343" s="25" t="s">
        <v>36</v>
      </c>
      <c r="C343" s="37"/>
      <c r="D343" s="38">
        <v>64152</v>
      </c>
      <c r="E343" s="28">
        <f t="shared" si="63"/>
        <v>0</v>
      </c>
      <c r="F343" s="29">
        <v>0</v>
      </c>
      <c r="G343" s="30">
        <f t="shared" si="64"/>
        <v>0</v>
      </c>
      <c r="H343" s="31">
        <f t="shared" si="66"/>
        <v>59399.999999999993</v>
      </c>
      <c r="I343" s="31"/>
      <c r="J343" s="59">
        <f t="shared" si="65"/>
        <v>0</v>
      </c>
    </row>
    <row r="344" spans="1:10">
      <c r="A344" s="24">
        <v>14</v>
      </c>
      <c r="B344" s="25" t="s">
        <v>37</v>
      </c>
      <c r="C344" s="37"/>
      <c r="D344" s="38">
        <v>65934</v>
      </c>
      <c r="E344" s="28">
        <f t="shared" si="63"/>
        <v>0</v>
      </c>
      <c r="F344" s="29">
        <v>0</v>
      </c>
      <c r="G344" s="30">
        <f t="shared" si="64"/>
        <v>0</v>
      </c>
      <c r="H344" s="31">
        <f t="shared" si="66"/>
        <v>61049.999999999993</v>
      </c>
      <c r="I344" s="31"/>
      <c r="J344" s="59">
        <f t="shared" si="65"/>
        <v>0</v>
      </c>
    </row>
    <row r="345" spans="1:10">
      <c r="A345" s="24">
        <v>15</v>
      </c>
      <c r="B345" s="25" t="s">
        <v>38</v>
      </c>
      <c r="C345" s="37"/>
      <c r="D345" s="38">
        <v>76626</v>
      </c>
      <c r="E345" s="28">
        <f t="shared" si="63"/>
        <v>0</v>
      </c>
      <c r="F345" s="124">
        <v>0</v>
      </c>
      <c r="G345" s="30">
        <f t="shared" si="64"/>
        <v>0</v>
      </c>
      <c r="H345" s="31">
        <f t="shared" si="66"/>
        <v>70950</v>
      </c>
      <c r="I345" s="31"/>
      <c r="J345" s="59">
        <f t="shared" si="65"/>
        <v>0</v>
      </c>
    </row>
    <row r="346" spans="1:10">
      <c r="A346" s="24">
        <v>16</v>
      </c>
      <c r="B346" s="25" t="s">
        <v>39</v>
      </c>
      <c r="C346" s="37"/>
      <c r="D346" s="38">
        <v>80190</v>
      </c>
      <c r="E346" s="28">
        <f t="shared" si="63"/>
        <v>0</v>
      </c>
      <c r="F346" s="29">
        <v>0</v>
      </c>
      <c r="G346" s="30">
        <f t="shared" si="64"/>
        <v>0</v>
      </c>
      <c r="H346" s="31">
        <f t="shared" si="66"/>
        <v>74250</v>
      </c>
      <c r="I346" s="31"/>
      <c r="J346" s="59">
        <f t="shared" si="65"/>
        <v>0</v>
      </c>
    </row>
    <row r="347" spans="1:10">
      <c r="A347" s="24">
        <v>17</v>
      </c>
      <c r="B347" s="25" t="s">
        <v>40</v>
      </c>
      <c r="C347" s="37"/>
      <c r="D347" s="38">
        <v>113832</v>
      </c>
      <c r="E347" s="28">
        <f t="shared" si="63"/>
        <v>0</v>
      </c>
      <c r="F347" s="29">
        <v>0</v>
      </c>
      <c r="G347" s="30">
        <f t="shared" si="64"/>
        <v>0</v>
      </c>
      <c r="H347" s="31">
        <f t="shared" si="66"/>
        <v>105400</v>
      </c>
      <c r="I347" s="31"/>
      <c r="J347" s="59">
        <f t="shared" si="65"/>
        <v>0</v>
      </c>
    </row>
    <row r="348" spans="1:10">
      <c r="A348" s="24">
        <v>18</v>
      </c>
      <c r="B348" s="25" t="s">
        <v>41</v>
      </c>
      <c r="C348" s="37"/>
      <c r="D348" s="39">
        <v>98010</v>
      </c>
      <c r="E348" s="28">
        <f t="shared" si="63"/>
        <v>0</v>
      </c>
      <c r="F348" s="29">
        <v>0</v>
      </c>
      <c r="G348" s="30">
        <f t="shared" si="64"/>
        <v>0</v>
      </c>
      <c r="H348" s="31">
        <f t="shared" si="66"/>
        <v>90750</v>
      </c>
      <c r="I348" s="31"/>
      <c r="J348" s="59">
        <f t="shared" si="65"/>
        <v>0</v>
      </c>
    </row>
    <row r="349" spans="1:10" ht="17.25">
      <c r="A349" s="40"/>
      <c r="B349" s="41" t="s">
        <v>42</v>
      </c>
      <c r="C349" s="42">
        <f t="shared" ref="C349" si="67">SUM(C331:C348)</f>
        <v>15</v>
      </c>
      <c r="D349" s="42"/>
      <c r="E349" s="43">
        <f t="shared" ref="E349" si="68">SUM(E331:E348)</f>
        <v>1799145</v>
      </c>
      <c r="F349" s="43"/>
      <c r="G349" s="44">
        <f t="shared" ref="G349" si="69">SUM(G331:G348)</f>
        <v>1799145</v>
      </c>
      <c r="H349" s="45"/>
      <c r="I349" s="45"/>
      <c r="J349" s="64">
        <f>SUM(J331:J348)</f>
        <v>1665875</v>
      </c>
    </row>
    <row r="350" spans="1:10" ht="31.5">
      <c r="A350" s="46"/>
      <c r="B350" s="47"/>
      <c r="C350" s="48"/>
      <c r="D350" s="48"/>
      <c r="E350" s="49"/>
      <c r="F350" s="49"/>
      <c r="G350" s="50"/>
      <c r="H350" s="5"/>
      <c r="I350" s="5"/>
      <c r="J350" s="75">
        <f>J349*0.08</f>
        <v>133270</v>
      </c>
    </row>
    <row r="351" spans="1:10" ht="31.5">
      <c r="A351" s="283" t="s">
        <v>43</v>
      </c>
      <c r="B351" s="283"/>
      <c r="C351" s="284" t="s">
        <v>44</v>
      </c>
      <c r="D351" s="284"/>
      <c r="E351" s="54"/>
      <c r="F351" s="54"/>
      <c r="G351" s="55" t="s">
        <v>45</v>
      </c>
      <c r="H351" s="6"/>
      <c r="I351" s="6"/>
      <c r="J351" s="76">
        <f>SUM(J349:J350)</f>
        <v>1799145</v>
      </c>
    </row>
    <row r="353" spans="1:10">
      <c r="B353" s="152" t="s">
        <v>666</v>
      </c>
      <c r="C353" s="152" t="s">
        <v>667</v>
      </c>
      <c r="D353" s="152"/>
      <c r="E353" s="152" t="s">
        <v>167</v>
      </c>
      <c r="F353" s="152"/>
    </row>
    <row r="357" spans="1:10" ht="18">
      <c r="A357" s="279" t="s">
        <v>0</v>
      </c>
      <c r="B357" s="279"/>
      <c r="C357" s="279"/>
      <c r="D357" s="279"/>
      <c r="E357" s="279"/>
      <c r="F357" s="279"/>
      <c r="G357" s="279"/>
      <c r="H357" s="1"/>
      <c r="I357" s="1"/>
      <c r="J357" s="127"/>
    </row>
    <row r="358" spans="1:10" ht="18">
      <c r="A358" s="279" t="s">
        <v>1</v>
      </c>
      <c r="B358" s="279"/>
      <c r="C358" s="279"/>
      <c r="D358" s="279"/>
      <c r="E358" s="279"/>
      <c r="F358" s="279"/>
      <c r="G358" s="279"/>
      <c r="H358" s="1"/>
      <c r="I358" s="1"/>
      <c r="J358" s="79"/>
    </row>
    <row r="359" spans="1:10" ht="15.75">
      <c r="A359" s="279" t="s">
        <v>2</v>
      </c>
      <c r="B359" s="279"/>
      <c r="C359" s="279"/>
      <c r="D359" s="279"/>
      <c r="E359" s="279"/>
      <c r="F359" s="279"/>
      <c r="G359" s="279"/>
      <c r="H359" s="1"/>
      <c r="I359" s="1"/>
      <c r="J359" s="71"/>
    </row>
    <row r="360" spans="1:10" ht="15.75">
      <c r="A360" s="279" t="s">
        <v>4</v>
      </c>
      <c r="B360" s="279"/>
      <c r="C360" s="279"/>
      <c r="D360" s="279"/>
      <c r="E360" s="279"/>
      <c r="F360" s="279"/>
      <c r="G360" s="279"/>
      <c r="H360" s="1"/>
      <c r="I360" s="1"/>
      <c r="J360" s="71"/>
    </row>
    <row r="361" spans="1:10" ht="15.75" customHeight="1">
      <c r="A361" s="280" t="s">
        <v>6</v>
      </c>
      <c r="B361" s="280"/>
      <c r="C361" s="280"/>
      <c r="D361" s="280"/>
      <c r="E361" s="280"/>
      <c r="F361" s="280"/>
      <c r="G361" s="280"/>
      <c r="H361" s="1"/>
      <c r="I361" s="1"/>
      <c r="J361" s="71"/>
    </row>
    <row r="362" spans="1:10" ht="27.75">
      <c r="A362" s="9"/>
      <c r="B362" s="9"/>
      <c r="C362" s="281" t="s">
        <v>580</v>
      </c>
      <c r="D362" s="281"/>
      <c r="E362" s="281"/>
      <c r="F362" s="281"/>
      <c r="G362" s="281"/>
      <c r="H362" s="2"/>
      <c r="I362" s="2"/>
      <c r="J362" s="72"/>
    </row>
    <row r="363" spans="1:10" ht="15.75">
      <c r="A363" s="11" t="s">
        <v>358</v>
      </c>
      <c r="B363" s="12">
        <v>4138239261</v>
      </c>
      <c r="C363" s="13"/>
      <c r="D363" s="286"/>
      <c r="E363" s="286"/>
      <c r="F363" s="286"/>
      <c r="G363" s="286"/>
      <c r="H363" s="68"/>
      <c r="I363" s="68"/>
      <c r="J363" s="71"/>
    </row>
    <row r="364" spans="1:10" ht="15.75">
      <c r="A364" s="11" t="s">
        <v>9</v>
      </c>
      <c r="B364" s="286" t="s">
        <v>995</v>
      </c>
      <c r="C364" s="286"/>
      <c r="D364" s="286"/>
      <c r="E364" s="16"/>
      <c r="F364" s="11"/>
      <c r="G364" s="16"/>
      <c r="H364" s="69" t="s">
        <v>161</v>
      </c>
      <c r="I364" s="69"/>
      <c r="J364" s="73"/>
    </row>
    <row r="365" spans="1:10" ht="15.75">
      <c r="A365" s="11" t="s">
        <v>11</v>
      </c>
      <c r="B365" s="289" t="s">
        <v>726</v>
      </c>
      <c r="C365" s="289"/>
      <c r="D365" s="289"/>
      <c r="E365" s="289"/>
      <c r="F365" s="18"/>
      <c r="G365" s="19"/>
      <c r="H365" s="1"/>
      <c r="I365" s="1"/>
      <c r="J365" s="71"/>
    </row>
    <row r="366" spans="1:10" ht="15.75">
      <c r="A366" s="21" t="s">
        <v>14</v>
      </c>
      <c r="B366" s="21" t="s">
        <v>16</v>
      </c>
      <c r="C366" s="21" t="s">
        <v>17</v>
      </c>
      <c r="D366" s="22" t="s">
        <v>18</v>
      </c>
      <c r="E366" s="23" t="s">
        <v>19</v>
      </c>
      <c r="F366" s="23" t="s">
        <v>20</v>
      </c>
      <c r="G366" s="21" t="s">
        <v>21</v>
      </c>
      <c r="H366" s="1"/>
      <c r="I366" s="1"/>
      <c r="J366" s="71"/>
    </row>
    <row r="367" spans="1:10">
      <c r="A367" s="24">
        <v>1</v>
      </c>
      <c r="B367" s="25" t="s">
        <v>23</v>
      </c>
      <c r="C367" s="26"/>
      <c r="D367" s="27">
        <v>79305</v>
      </c>
      <c r="E367" s="28">
        <f t="shared" ref="E367:E384" si="70">D367*C367</f>
        <v>0</v>
      </c>
      <c r="F367" s="29">
        <v>0.2</v>
      </c>
      <c r="G367" s="30">
        <f t="shared" ref="G367:G384" si="71">E367-E367*F367</f>
        <v>0</v>
      </c>
      <c r="H367" s="31">
        <f>D367/1.08*0.8</f>
        <v>58744.444444444438</v>
      </c>
      <c r="I367" s="31"/>
      <c r="J367" s="59">
        <f t="shared" ref="J367:J384" si="72">H367*C367</f>
        <v>0</v>
      </c>
    </row>
    <row r="368" spans="1:10">
      <c r="A368" s="24">
        <v>2</v>
      </c>
      <c r="B368" s="25" t="s">
        <v>25</v>
      </c>
      <c r="C368" s="32"/>
      <c r="D368" s="33">
        <v>128591</v>
      </c>
      <c r="E368" s="28">
        <f t="shared" si="70"/>
        <v>0</v>
      </c>
      <c r="F368" s="29">
        <v>0</v>
      </c>
      <c r="G368" s="30">
        <f t="shared" si="71"/>
        <v>0</v>
      </c>
      <c r="H368" s="31">
        <f t="shared" ref="H368:H384" si="73">D368/1.08</f>
        <v>119065.74074074073</v>
      </c>
      <c r="I368" s="31"/>
      <c r="J368" s="59">
        <f t="shared" si="72"/>
        <v>0</v>
      </c>
    </row>
    <row r="369" spans="1:10">
      <c r="A369" s="24">
        <v>3</v>
      </c>
      <c r="B369" s="25" t="s">
        <v>26</v>
      </c>
      <c r="C369" s="34"/>
      <c r="D369" s="27">
        <v>60043</v>
      </c>
      <c r="E369" s="28">
        <f t="shared" si="70"/>
        <v>0</v>
      </c>
      <c r="F369" s="29">
        <v>0</v>
      </c>
      <c r="G369" s="30">
        <f t="shared" si="71"/>
        <v>0</v>
      </c>
      <c r="H369" s="31">
        <f t="shared" si="73"/>
        <v>55595.370370370365</v>
      </c>
      <c r="I369" s="31"/>
      <c r="J369" s="59">
        <f t="shared" si="72"/>
        <v>0</v>
      </c>
    </row>
    <row r="370" spans="1:10">
      <c r="A370" s="24">
        <v>4</v>
      </c>
      <c r="B370" s="25" t="s">
        <v>27</v>
      </c>
      <c r="C370" s="106"/>
      <c r="D370" s="27">
        <v>115781</v>
      </c>
      <c r="E370" s="28">
        <f t="shared" si="70"/>
        <v>0</v>
      </c>
      <c r="F370" s="29">
        <v>0</v>
      </c>
      <c r="G370" s="30">
        <f t="shared" si="71"/>
        <v>0</v>
      </c>
      <c r="H370" s="31">
        <f t="shared" si="73"/>
        <v>107204.62962962962</v>
      </c>
      <c r="I370" s="31"/>
      <c r="J370" s="59">
        <f t="shared" si="72"/>
        <v>0</v>
      </c>
    </row>
    <row r="371" spans="1:10">
      <c r="A371" s="24">
        <v>5</v>
      </c>
      <c r="B371" s="25" t="s">
        <v>28</v>
      </c>
      <c r="C371" s="32">
        <v>5</v>
      </c>
      <c r="D371" s="27">
        <v>119943</v>
      </c>
      <c r="E371" s="28">
        <f t="shared" si="70"/>
        <v>599715</v>
      </c>
      <c r="F371" s="124">
        <v>0</v>
      </c>
      <c r="G371" s="30">
        <f t="shared" si="71"/>
        <v>599715</v>
      </c>
      <c r="H371" s="31">
        <f t="shared" si="73"/>
        <v>111058.33333333333</v>
      </c>
      <c r="I371" s="31"/>
      <c r="J371" s="59">
        <f t="shared" si="72"/>
        <v>555291.66666666663</v>
      </c>
    </row>
    <row r="372" spans="1:10">
      <c r="A372" s="24">
        <v>6</v>
      </c>
      <c r="B372" s="25" t="s">
        <v>29</v>
      </c>
      <c r="C372" s="26"/>
      <c r="D372" s="27">
        <v>94810</v>
      </c>
      <c r="E372" s="28">
        <f t="shared" si="70"/>
        <v>0</v>
      </c>
      <c r="F372" s="29">
        <v>0</v>
      </c>
      <c r="G372" s="30">
        <f t="shared" si="71"/>
        <v>0</v>
      </c>
      <c r="H372" s="31">
        <f t="shared" si="73"/>
        <v>87787.037037037036</v>
      </c>
      <c r="I372" s="31"/>
      <c r="J372" s="59">
        <f t="shared" si="72"/>
        <v>0</v>
      </c>
    </row>
    <row r="373" spans="1:10">
      <c r="A373" s="24">
        <v>7</v>
      </c>
      <c r="B373" s="25" t="s">
        <v>30</v>
      </c>
      <c r="C373" s="34"/>
      <c r="D373" s="27">
        <v>141396</v>
      </c>
      <c r="E373" s="28">
        <f t="shared" si="70"/>
        <v>0</v>
      </c>
      <c r="F373" s="29">
        <v>0</v>
      </c>
      <c r="G373" s="30">
        <f t="shared" si="71"/>
        <v>0</v>
      </c>
      <c r="H373" s="31">
        <f t="shared" si="73"/>
        <v>130922.22222222222</v>
      </c>
      <c r="I373" s="31"/>
      <c r="J373" s="59">
        <f t="shared" si="72"/>
        <v>0</v>
      </c>
    </row>
    <row r="374" spans="1:10">
      <c r="A374" s="24">
        <v>8</v>
      </c>
      <c r="B374" s="25" t="s">
        <v>31</v>
      </c>
      <c r="C374" s="26"/>
      <c r="D374" s="27">
        <v>232931</v>
      </c>
      <c r="E374" s="28">
        <f t="shared" si="70"/>
        <v>0</v>
      </c>
      <c r="F374" s="29">
        <v>0</v>
      </c>
      <c r="G374" s="30">
        <f t="shared" si="71"/>
        <v>0</v>
      </c>
      <c r="H374" s="31">
        <f t="shared" si="73"/>
        <v>215676.85185185182</v>
      </c>
      <c r="I374" s="31"/>
      <c r="J374" s="59">
        <f t="shared" si="72"/>
        <v>0</v>
      </c>
    </row>
    <row r="375" spans="1:10">
      <c r="A375" s="24">
        <v>9</v>
      </c>
      <c r="B375" s="36" t="s">
        <v>32</v>
      </c>
      <c r="C375" s="26"/>
      <c r="D375" s="27">
        <v>101534</v>
      </c>
      <c r="E375" s="28">
        <f t="shared" si="70"/>
        <v>0</v>
      </c>
      <c r="F375" s="29">
        <v>0</v>
      </c>
      <c r="G375" s="30">
        <f t="shared" si="71"/>
        <v>0</v>
      </c>
      <c r="H375" s="31">
        <f t="shared" si="73"/>
        <v>94012.962962962964</v>
      </c>
      <c r="I375" s="31"/>
      <c r="J375" s="59">
        <f t="shared" si="72"/>
        <v>0</v>
      </c>
    </row>
    <row r="376" spans="1:10">
      <c r="A376" s="24">
        <v>10</v>
      </c>
      <c r="B376" s="36" t="s">
        <v>33</v>
      </c>
      <c r="C376" s="37"/>
      <c r="D376" s="33">
        <v>110148</v>
      </c>
      <c r="E376" s="28">
        <f t="shared" si="70"/>
        <v>0</v>
      </c>
      <c r="F376" s="29">
        <v>0</v>
      </c>
      <c r="G376" s="30">
        <f t="shared" si="71"/>
        <v>0</v>
      </c>
      <c r="H376" s="31">
        <f t="shared" si="73"/>
        <v>101988.88888888888</v>
      </c>
      <c r="I376" s="31"/>
      <c r="J376" s="59">
        <f t="shared" si="72"/>
        <v>0</v>
      </c>
    </row>
    <row r="377" spans="1:10">
      <c r="A377" s="24">
        <v>11</v>
      </c>
      <c r="B377" s="25" t="s">
        <v>34</v>
      </c>
      <c r="C377" s="37"/>
      <c r="D377" s="27">
        <v>54198</v>
      </c>
      <c r="E377" s="28">
        <f t="shared" si="70"/>
        <v>0</v>
      </c>
      <c r="F377" s="29">
        <v>0</v>
      </c>
      <c r="G377" s="30">
        <f t="shared" si="71"/>
        <v>0</v>
      </c>
      <c r="H377" s="31">
        <f t="shared" si="73"/>
        <v>50183.333333333328</v>
      </c>
      <c r="I377" s="31"/>
      <c r="J377" s="59">
        <f t="shared" si="72"/>
        <v>0</v>
      </c>
    </row>
    <row r="378" spans="1:10">
      <c r="A378" s="24">
        <v>12</v>
      </c>
      <c r="B378" s="25" t="s">
        <v>35</v>
      </c>
      <c r="C378" s="37">
        <v>3</v>
      </c>
      <c r="D378" s="27">
        <v>49680</v>
      </c>
      <c r="E378" s="28">
        <f t="shared" si="70"/>
        <v>149040</v>
      </c>
      <c r="F378" s="29">
        <v>0</v>
      </c>
      <c r="G378" s="30">
        <f t="shared" si="71"/>
        <v>149040</v>
      </c>
      <c r="H378" s="31">
        <f t="shared" si="73"/>
        <v>46000</v>
      </c>
      <c r="I378" s="31"/>
      <c r="J378" s="59">
        <f t="shared" si="72"/>
        <v>138000</v>
      </c>
    </row>
    <row r="379" spans="1:10">
      <c r="A379" s="24">
        <v>13</v>
      </c>
      <c r="B379" s="25" t="s">
        <v>36</v>
      </c>
      <c r="C379" s="37"/>
      <c r="D379" s="38">
        <v>64152</v>
      </c>
      <c r="E379" s="28">
        <f t="shared" si="70"/>
        <v>0</v>
      </c>
      <c r="F379" s="29">
        <v>0</v>
      </c>
      <c r="G379" s="30">
        <f t="shared" si="71"/>
        <v>0</v>
      </c>
      <c r="H379" s="31">
        <f t="shared" si="73"/>
        <v>59399.999999999993</v>
      </c>
      <c r="I379" s="31"/>
      <c r="J379" s="59">
        <f t="shared" si="72"/>
        <v>0</v>
      </c>
    </row>
    <row r="380" spans="1:10">
      <c r="A380" s="24">
        <v>14</v>
      </c>
      <c r="B380" s="25" t="s">
        <v>37</v>
      </c>
      <c r="C380" s="37"/>
      <c r="D380" s="38">
        <v>65934</v>
      </c>
      <c r="E380" s="28">
        <f t="shared" si="70"/>
        <v>0</v>
      </c>
      <c r="F380" s="29">
        <v>0</v>
      </c>
      <c r="G380" s="30">
        <f t="shared" si="71"/>
        <v>0</v>
      </c>
      <c r="H380" s="31">
        <f t="shared" si="73"/>
        <v>61049.999999999993</v>
      </c>
      <c r="I380" s="31"/>
      <c r="J380" s="59">
        <f t="shared" si="72"/>
        <v>0</v>
      </c>
    </row>
    <row r="381" spans="1:10">
      <c r="A381" s="24">
        <v>15</v>
      </c>
      <c r="B381" s="25" t="s">
        <v>38</v>
      </c>
      <c r="C381" s="37"/>
      <c r="D381" s="38">
        <v>76626</v>
      </c>
      <c r="E381" s="28">
        <f t="shared" si="70"/>
        <v>0</v>
      </c>
      <c r="F381" s="124">
        <v>0</v>
      </c>
      <c r="G381" s="30">
        <f t="shared" si="71"/>
        <v>0</v>
      </c>
      <c r="H381" s="31">
        <f t="shared" si="73"/>
        <v>70950</v>
      </c>
      <c r="I381" s="31"/>
      <c r="J381" s="59">
        <f t="shared" si="72"/>
        <v>0</v>
      </c>
    </row>
    <row r="382" spans="1:10">
      <c r="A382" s="24">
        <v>16</v>
      </c>
      <c r="B382" s="25" t="s">
        <v>39</v>
      </c>
      <c r="C382" s="37"/>
      <c r="D382" s="38">
        <v>80190</v>
      </c>
      <c r="E382" s="28">
        <f t="shared" si="70"/>
        <v>0</v>
      </c>
      <c r="F382" s="29">
        <v>0</v>
      </c>
      <c r="G382" s="30">
        <f t="shared" si="71"/>
        <v>0</v>
      </c>
      <c r="H382" s="31">
        <f t="shared" si="73"/>
        <v>74250</v>
      </c>
      <c r="I382" s="31"/>
      <c r="J382" s="59">
        <f t="shared" si="72"/>
        <v>0</v>
      </c>
    </row>
    <row r="383" spans="1:10">
      <c r="A383" s="24">
        <v>17</v>
      </c>
      <c r="B383" s="25" t="s">
        <v>40</v>
      </c>
      <c r="C383" s="37"/>
      <c r="D383" s="38">
        <v>113832</v>
      </c>
      <c r="E383" s="28">
        <f t="shared" si="70"/>
        <v>0</v>
      </c>
      <c r="F383" s="29">
        <v>0</v>
      </c>
      <c r="G383" s="30">
        <f t="shared" si="71"/>
        <v>0</v>
      </c>
      <c r="H383" s="31">
        <f t="shared" si="73"/>
        <v>105400</v>
      </c>
      <c r="I383" s="31"/>
      <c r="J383" s="59">
        <f t="shared" si="72"/>
        <v>0</v>
      </c>
    </row>
    <row r="384" spans="1:10">
      <c r="A384" s="24">
        <v>18</v>
      </c>
      <c r="B384" s="25" t="s">
        <v>41</v>
      </c>
      <c r="C384" s="37"/>
      <c r="D384" s="39">
        <v>98010</v>
      </c>
      <c r="E384" s="28">
        <f t="shared" si="70"/>
        <v>0</v>
      </c>
      <c r="F384" s="29">
        <v>0</v>
      </c>
      <c r="G384" s="30">
        <f t="shared" si="71"/>
        <v>0</v>
      </c>
      <c r="H384" s="31">
        <f t="shared" si="73"/>
        <v>90750</v>
      </c>
      <c r="I384" s="31"/>
      <c r="J384" s="59">
        <f t="shared" si="72"/>
        <v>0</v>
      </c>
    </row>
    <row r="385" spans="1:10" ht="17.25">
      <c r="A385" s="40"/>
      <c r="B385" s="41" t="s">
        <v>42</v>
      </c>
      <c r="C385" s="42">
        <f t="shared" ref="C385" si="74">SUM(C367:C384)</f>
        <v>8</v>
      </c>
      <c r="D385" s="42"/>
      <c r="E385" s="43">
        <f t="shared" ref="E385" si="75">SUM(E367:E384)</f>
        <v>748755</v>
      </c>
      <c r="F385" s="43"/>
      <c r="G385" s="44">
        <f t="shared" ref="G385" si="76">SUM(G367:G384)</f>
        <v>748755</v>
      </c>
      <c r="H385" s="45"/>
      <c r="I385" s="45"/>
      <c r="J385" s="64">
        <f>SUM(J367:J384)</f>
        <v>693291.66666666663</v>
      </c>
    </row>
    <row r="386" spans="1:10" ht="31.5">
      <c r="A386" s="46"/>
      <c r="B386" s="47"/>
      <c r="C386" s="48"/>
      <c r="D386" s="48"/>
      <c r="E386" s="49"/>
      <c r="F386" s="49"/>
      <c r="G386" s="50"/>
      <c r="H386" s="5"/>
      <c r="I386" s="5"/>
      <c r="J386" s="75">
        <f>J385*0.08</f>
        <v>55463.333333333328</v>
      </c>
    </row>
    <row r="387" spans="1:10" ht="31.5">
      <c r="A387" s="283" t="s">
        <v>43</v>
      </c>
      <c r="B387" s="283"/>
      <c r="C387" s="284" t="s">
        <v>44</v>
      </c>
      <c r="D387" s="284"/>
      <c r="E387" s="54"/>
      <c r="F387" s="54"/>
      <c r="G387" s="55" t="s">
        <v>45</v>
      </c>
      <c r="H387" s="6"/>
      <c r="I387" s="6"/>
      <c r="J387" s="76">
        <f>SUM(J385:J386)</f>
        <v>748755</v>
      </c>
    </row>
    <row r="389" spans="1:10">
      <c r="B389" s="152" t="s">
        <v>666</v>
      </c>
      <c r="C389" s="152" t="s">
        <v>667</v>
      </c>
      <c r="D389" s="152"/>
      <c r="E389" s="152" t="s">
        <v>167</v>
      </c>
      <c r="F389" s="152"/>
    </row>
    <row r="392" spans="1:10" ht="18">
      <c r="A392" s="279" t="s">
        <v>0</v>
      </c>
      <c r="B392" s="279"/>
      <c r="C392" s="279"/>
      <c r="D392" s="279"/>
      <c r="E392" s="279"/>
      <c r="F392" s="279"/>
      <c r="G392" s="279"/>
      <c r="H392" s="1"/>
      <c r="I392" s="1"/>
      <c r="J392" s="127"/>
    </row>
    <row r="393" spans="1:10" ht="18">
      <c r="A393" s="279" t="s">
        <v>1</v>
      </c>
      <c r="B393" s="279"/>
      <c r="C393" s="279"/>
      <c r="D393" s="279"/>
      <c r="E393" s="279"/>
      <c r="F393" s="279"/>
      <c r="G393" s="279"/>
      <c r="H393" s="1"/>
      <c r="I393" s="1"/>
      <c r="J393" s="79"/>
    </row>
    <row r="394" spans="1:10" ht="15.75">
      <c r="A394" s="279" t="s">
        <v>2</v>
      </c>
      <c r="B394" s="279"/>
      <c r="C394" s="279"/>
      <c r="D394" s="279"/>
      <c r="E394" s="279"/>
      <c r="F394" s="279"/>
      <c r="G394" s="279"/>
      <c r="H394" s="1"/>
      <c r="I394" s="1"/>
      <c r="J394" s="71"/>
    </row>
    <row r="395" spans="1:10" ht="15.75">
      <c r="A395" s="279" t="s">
        <v>4</v>
      </c>
      <c r="B395" s="279"/>
      <c r="C395" s="279"/>
      <c r="D395" s="279"/>
      <c r="E395" s="279"/>
      <c r="F395" s="279"/>
      <c r="G395" s="279"/>
      <c r="H395" s="1"/>
      <c r="I395" s="1"/>
      <c r="J395" s="71"/>
    </row>
    <row r="396" spans="1:10" ht="15.75" customHeight="1">
      <c r="A396" s="280" t="s">
        <v>6</v>
      </c>
      <c r="B396" s="280"/>
      <c r="C396" s="280"/>
      <c r="D396" s="280"/>
      <c r="E396" s="280"/>
      <c r="F396" s="280"/>
      <c r="G396" s="280"/>
      <c r="H396" s="1"/>
      <c r="I396" s="1"/>
      <c r="J396" s="71"/>
    </row>
    <row r="397" spans="1:10" ht="27.75">
      <c r="A397" s="9"/>
      <c r="B397" s="9"/>
      <c r="C397" s="281" t="s">
        <v>580</v>
      </c>
      <c r="D397" s="281"/>
      <c r="E397" s="281"/>
      <c r="F397" s="281"/>
      <c r="G397" s="281"/>
      <c r="H397" s="2"/>
      <c r="I397" s="2"/>
      <c r="J397" s="72"/>
    </row>
    <row r="398" spans="1:10" ht="15.75">
      <c r="A398" s="11" t="s">
        <v>358</v>
      </c>
      <c r="B398" s="12">
        <v>4138117516</v>
      </c>
      <c r="C398" s="13"/>
      <c r="D398" s="286"/>
      <c r="E398" s="286"/>
      <c r="F398" s="286"/>
      <c r="G398" s="286"/>
      <c r="H398" s="68"/>
      <c r="I398" s="68"/>
      <c r="J398" s="71"/>
    </row>
    <row r="399" spans="1:10" ht="15.75">
      <c r="A399" s="11" t="s">
        <v>9</v>
      </c>
      <c r="B399" s="286" t="s">
        <v>996</v>
      </c>
      <c r="C399" s="286"/>
      <c r="D399" s="286"/>
      <c r="E399" s="16"/>
      <c r="F399" s="11"/>
      <c r="G399" s="16"/>
      <c r="H399" s="69" t="s">
        <v>161</v>
      </c>
      <c r="I399" s="69"/>
      <c r="J399" s="73"/>
    </row>
    <row r="400" spans="1:10" ht="15.75">
      <c r="A400" s="11" t="s">
        <v>11</v>
      </c>
      <c r="B400" s="289" t="s">
        <v>726</v>
      </c>
      <c r="C400" s="289"/>
      <c r="D400" s="289"/>
      <c r="E400" s="289"/>
      <c r="F400" s="18"/>
      <c r="G400" s="19"/>
      <c r="H400" s="1"/>
      <c r="I400" s="1"/>
      <c r="J400" s="71"/>
    </row>
    <row r="401" spans="1:10" ht="15.75">
      <c r="A401" s="21" t="s">
        <v>14</v>
      </c>
      <c r="B401" s="21" t="s">
        <v>16</v>
      </c>
      <c r="C401" s="21" t="s">
        <v>17</v>
      </c>
      <c r="D401" s="22" t="s">
        <v>18</v>
      </c>
      <c r="E401" s="23" t="s">
        <v>19</v>
      </c>
      <c r="F401" s="23" t="s">
        <v>20</v>
      </c>
      <c r="G401" s="21" t="s">
        <v>21</v>
      </c>
      <c r="H401" s="1"/>
      <c r="I401" s="1"/>
      <c r="J401" s="71"/>
    </row>
    <row r="402" spans="1:10">
      <c r="A402" s="24">
        <v>1</v>
      </c>
      <c r="B402" s="25" t="s">
        <v>23</v>
      </c>
      <c r="C402" s="26">
        <v>5</v>
      </c>
      <c r="D402" s="27">
        <v>79305</v>
      </c>
      <c r="E402" s="28">
        <f t="shared" ref="E402:E419" si="77">D402*C402</f>
        <v>396525</v>
      </c>
      <c r="F402" s="29">
        <v>0.2</v>
      </c>
      <c r="G402" s="30">
        <f t="shared" ref="G402:G419" si="78">E402-E402*F402</f>
        <v>317220</v>
      </c>
      <c r="H402" s="31">
        <f>D402/1.08*0.8</f>
        <v>58744.444444444438</v>
      </c>
      <c r="I402" s="31"/>
      <c r="J402" s="59">
        <f t="shared" ref="J402:J419" si="79">H402*C402</f>
        <v>293722.22222222219</v>
      </c>
    </row>
    <row r="403" spans="1:10">
      <c r="A403" s="24">
        <v>2</v>
      </c>
      <c r="B403" s="25" t="s">
        <v>25</v>
      </c>
      <c r="C403" s="32"/>
      <c r="D403" s="33">
        <v>128591</v>
      </c>
      <c r="E403" s="28">
        <f t="shared" si="77"/>
        <v>0</v>
      </c>
      <c r="F403" s="29">
        <v>0</v>
      </c>
      <c r="G403" s="30">
        <f t="shared" si="78"/>
        <v>0</v>
      </c>
      <c r="H403" s="31">
        <f t="shared" ref="H403:H419" si="80">D403/1.08</f>
        <v>119065.74074074073</v>
      </c>
      <c r="I403" s="31"/>
      <c r="J403" s="59">
        <f t="shared" si="79"/>
        <v>0</v>
      </c>
    </row>
    <row r="404" spans="1:10">
      <c r="A404" s="24">
        <v>3</v>
      </c>
      <c r="B404" s="25" t="s">
        <v>26</v>
      </c>
      <c r="C404" s="34"/>
      <c r="D404" s="27">
        <v>60043</v>
      </c>
      <c r="E404" s="28">
        <f t="shared" si="77"/>
        <v>0</v>
      </c>
      <c r="F404" s="29">
        <v>0</v>
      </c>
      <c r="G404" s="30">
        <f t="shared" si="78"/>
        <v>0</v>
      </c>
      <c r="H404" s="31">
        <f t="shared" si="80"/>
        <v>55595.370370370365</v>
      </c>
      <c r="I404" s="31"/>
      <c r="J404" s="59">
        <f t="shared" si="79"/>
        <v>0</v>
      </c>
    </row>
    <row r="405" spans="1:10">
      <c r="A405" s="24">
        <v>4</v>
      </c>
      <c r="B405" s="25" t="s">
        <v>27</v>
      </c>
      <c r="C405" s="106"/>
      <c r="D405" s="27">
        <v>115781</v>
      </c>
      <c r="E405" s="28">
        <f t="shared" si="77"/>
        <v>0</v>
      </c>
      <c r="F405" s="29">
        <v>0</v>
      </c>
      <c r="G405" s="30">
        <f t="shared" si="78"/>
        <v>0</v>
      </c>
      <c r="H405" s="31">
        <f t="shared" si="80"/>
        <v>107204.62962962962</v>
      </c>
      <c r="I405" s="31"/>
      <c r="J405" s="59">
        <f t="shared" si="79"/>
        <v>0</v>
      </c>
    </row>
    <row r="406" spans="1:10">
      <c r="A406" s="24">
        <v>5</v>
      </c>
      <c r="B406" s="25" t="s">
        <v>28</v>
      </c>
      <c r="C406" s="32"/>
      <c r="D406" s="27">
        <v>119943</v>
      </c>
      <c r="E406" s="28">
        <f t="shared" si="77"/>
        <v>0</v>
      </c>
      <c r="F406" s="124">
        <v>0</v>
      </c>
      <c r="G406" s="30">
        <f t="shared" si="78"/>
        <v>0</v>
      </c>
      <c r="H406" s="31">
        <f t="shared" si="80"/>
        <v>111058.33333333333</v>
      </c>
      <c r="I406" s="31"/>
      <c r="J406" s="59">
        <f t="shared" si="79"/>
        <v>0</v>
      </c>
    </row>
    <row r="407" spans="1:10">
      <c r="A407" s="24">
        <v>6</v>
      </c>
      <c r="B407" s="25" t="s">
        <v>29</v>
      </c>
      <c r="C407" s="26"/>
      <c r="D407" s="27">
        <v>94810</v>
      </c>
      <c r="E407" s="28">
        <f t="shared" si="77"/>
        <v>0</v>
      </c>
      <c r="F407" s="29">
        <v>0</v>
      </c>
      <c r="G407" s="30">
        <f t="shared" si="78"/>
        <v>0</v>
      </c>
      <c r="H407" s="31">
        <f t="shared" si="80"/>
        <v>87787.037037037036</v>
      </c>
      <c r="I407" s="31"/>
      <c r="J407" s="59">
        <f t="shared" si="79"/>
        <v>0</v>
      </c>
    </row>
    <row r="408" spans="1:10">
      <c r="A408" s="24">
        <v>7</v>
      </c>
      <c r="B408" s="25" t="s">
        <v>30</v>
      </c>
      <c r="C408" s="34"/>
      <c r="D408" s="27">
        <v>141396</v>
      </c>
      <c r="E408" s="28">
        <f t="shared" si="77"/>
        <v>0</v>
      </c>
      <c r="F408" s="29">
        <v>0</v>
      </c>
      <c r="G408" s="30">
        <f t="shared" si="78"/>
        <v>0</v>
      </c>
      <c r="H408" s="31">
        <f t="shared" si="80"/>
        <v>130922.22222222222</v>
      </c>
      <c r="I408" s="31"/>
      <c r="J408" s="59">
        <f t="shared" si="79"/>
        <v>0</v>
      </c>
    </row>
    <row r="409" spans="1:10">
      <c r="A409" s="24">
        <v>8</v>
      </c>
      <c r="B409" s="25" t="s">
        <v>31</v>
      </c>
      <c r="C409" s="26"/>
      <c r="D409" s="27">
        <v>232931</v>
      </c>
      <c r="E409" s="28">
        <f t="shared" si="77"/>
        <v>0</v>
      </c>
      <c r="F409" s="29">
        <v>0</v>
      </c>
      <c r="G409" s="30">
        <f t="shared" si="78"/>
        <v>0</v>
      </c>
      <c r="H409" s="31">
        <f t="shared" si="80"/>
        <v>215676.85185185182</v>
      </c>
      <c r="I409" s="31"/>
      <c r="J409" s="59">
        <f t="shared" si="79"/>
        <v>0</v>
      </c>
    </row>
    <row r="410" spans="1:10">
      <c r="A410" s="24">
        <v>9</v>
      </c>
      <c r="B410" s="36" t="s">
        <v>32</v>
      </c>
      <c r="C410" s="26"/>
      <c r="D410" s="27">
        <v>101534</v>
      </c>
      <c r="E410" s="28">
        <f t="shared" si="77"/>
        <v>0</v>
      </c>
      <c r="F410" s="29">
        <v>0</v>
      </c>
      <c r="G410" s="30">
        <f t="shared" si="78"/>
        <v>0</v>
      </c>
      <c r="H410" s="31">
        <f t="shared" si="80"/>
        <v>94012.962962962964</v>
      </c>
      <c r="I410" s="31"/>
      <c r="J410" s="59">
        <f t="shared" si="79"/>
        <v>0</v>
      </c>
    </row>
    <row r="411" spans="1:10">
      <c r="A411" s="24">
        <v>10</v>
      </c>
      <c r="B411" s="36" t="s">
        <v>33</v>
      </c>
      <c r="C411" s="37"/>
      <c r="D411" s="33">
        <v>110148</v>
      </c>
      <c r="E411" s="28">
        <f t="shared" si="77"/>
        <v>0</v>
      </c>
      <c r="F411" s="29">
        <v>0</v>
      </c>
      <c r="G411" s="30">
        <f t="shared" si="78"/>
        <v>0</v>
      </c>
      <c r="H411" s="31">
        <f t="shared" si="80"/>
        <v>101988.88888888888</v>
      </c>
      <c r="I411" s="31"/>
      <c r="J411" s="59">
        <f t="shared" si="79"/>
        <v>0</v>
      </c>
    </row>
    <row r="412" spans="1:10">
      <c r="A412" s="24">
        <v>11</v>
      </c>
      <c r="B412" s="25" t="s">
        <v>34</v>
      </c>
      <c r="C412" s="37">
        <v>5</v>
      </c>
      <c r="D412" s="27">
        <v>54198</v>
      </c>
      <c r="E412" s="28">
        <f t="shared" si="77"/>
        <v>270990</v>
      </c>
      <c r="F412" s="29">
        <v>0</v>
      </c>
      <c r="G412" s="30">
        <f t="shared" si="78"/>
        <v>270990</v>
      </c>
      <c r="H412" s="31">
        <f t="shared" si="80"/>
        <v>50183.333333333328</v>
      </c>
      <c r="I412" s="31"/>
      <c r="J412" s="59">
        <f t="shared" si="79"/>
        <v>250916.66666666663</v>
      </c>
    </row>
    <row r="413" spans="1:10">
      <c r="A413" s="24">
        <v>12</v>
      </c>
      <c r="B413" s="25" t="s">
        <v>35</v>
      </c>
      <c r="C413" s="37">
        <v>5</v>
      </c>
      <c r="D413" s="27">
        <v>49680</v>
      </c>
      <c r="E413" s="28">
        <f t="shared" si="77"/>
        <v>248400</v>
      </c>
      <c r="F413" s="29">
        <v>0</v>
      </c>
      <c r="G413" s="30">
        <f t="shared" si="78"/>
        <v>248400</v>
      </c>
      <c r="H413" s="31">
        <f t="shared" si="80"/>
        <v>46000</v>
      </c>
      <c r="I413" s="31"/>
      <c r="J413" s="59">
        <f t="shared" si="79"/>
        <v>230000</v>
      </c>
    </row>
    <row r="414" spans="1:10">
      <c r="A414" s="24">
        <v>13</v>
      </c>
      <c r="B414" s="25" t="s">
        <v>36</v>
      </c>
      <c r="C414" s="37"/>
      <c r="D414" s="38">
        <v>64152</v>
      </c>
      <c r="E414" s="28">
        <f t="shared" si="77"/>
        <v>0</v>
      </c>
      <c r="F414" s="29">
        <v>0</v>
      </c>
      <c r="G414" s="30">
        <f t="shared" si="78"/>
        <v>0</v>
      </c>
      <c r="H414" s="31">
        <f t="shared" si="80"/>
        <v>59399.999999999993</v>
      </c>
      <c r="I414" s="31"/>
      <c r="J414" s="59">
        <f t="shared" si="79"/>
        <v>0</v>
      </c>
    </row>
    <row r="415" spans="1:10">
      <c r="A415" s="24">
        <v>14</v>
      </c>
      <c r="B415" s="25" t="s">
        <v>37</v>
      </c>
      <c r="C415" s="37"/>
      <c r="D415" s="38">
        <v>65934</v>
      </c>
      <c r="E415" s="28">
        <f t="shared" si="77"/>
        <v>0</v>
      </c>
      <c r="F415" s="29">
        <v>0</v>
      </c>
      <c r="G415" s="30">
        <f t="shared" si="78"/>
        <v>0</v>
      </c>
      <c r="H415" s="31">
        <f t="shared" si="80"/>
        <v>61049.999999999993</v>
      </c>
      <c r="I415" s="31"/>
      <c r="J415" s="59">
        <f t="shared" si="79"/>
        <v>0</v>
      </c>
    </row>
    <row r="416" spans="1:10">
      <c r="A416" s="24">
        <v>15</v>
      </c>
      <c r="B416" s="25" t="s">
        <v>38</v>
      </c>
      <c r="C416" s="37"/>
      <c r="D416" s="38">
        <v>76626</v>
      </c>
      <c r="E416" s="28">
        <f t="shared" si="77"/>
        <v>0</v>
      </c>
      <c r="F416" s="124">
        <v>0</v>
      </c>
      <c r="G416" s="30">
        <f t="shared" si="78"/>
        <v>0</v>
      </c>
      <c r="H416" s="31">
        <f t="shared" si="80"/>
        <v>70950</v>
      </c>
      <c r="I416" s="31"/>
      <c r="J416" s="59">
        <f t="shared" si="79"/>
        <v>0</v>
      </c>
    </row>
    <row r="417" spans="1:10">
      <c r="A417" s="24">
        <v>16</v>
      </c>
      <c r="B417" s="25" t="s">
        <v>39</v>
      </c>
      <c r="C417" s="37"/>
      <c r="D417" s="38">
        <v>80190</v>
      </c>
      <c r="E417" s="28">
        <f t="shared" si="77"/>
        <v>0</v>
      </c>
      <c r="F417" s="29">
        <v>0</v>
      </c>
      <c r="G417" s="30">
        <f t="shared" si="78"/>
        <v>0</v>
      </c>
      <c r="H417" s="31">
        <f t="shared" si="80"/>
        <v>74250</v>
      </c>
      <c r="I417" s="31"/>
      <c r="J417" s="59">
        <f t="shared" si="79"/>
        <v>0</v>
      </c>
    </row>
    <row r="418" spans="1:10">
      <c r="A418" s="24">
        <v>17</v>
      </c>
      <c r="B418" s="25" t="s">
        <v>40</v>
      </c>
      <c r="C418" s="37"/>
      <c r="D418" s="38">
        <v>113832</v>
      </c>
      <c r="E418" s="28">
        <f t="shared" si="77"/>
        <v>0</v>
      </c>
      <c r="F418" s="29">
        <v>0</v>
      </c>
      <c r="G418" s="30">
        <f t="shared" si="78"/>
        <v>0</v>
      </c>
      <c r="H418" s="31">
        <f t="shared" si="80"/>
        <v>105400</v>
      </c>
      <c r="I418" s="31"/>
      <c r="J418" s="59">
        <f t="shared" si="79"/>
        <v>0</v>
      </c>
    </row>
    <row r="419" spans="1:10">
      <c r="A419" s="24">
        <v>18</v>
      </c>
      <c r="B419" s="25" t="s">
        <v>41</v>
      </c>
      <c r="C419" s="37"/>
      <c r="D419" s="39">
        <v>98010</v>
      </c>
      <c r="E419" s="28">
        <f t="shared" si="77"/>
        <v>0</v>
      </c>
      <c r="F419" s="29">
        <v>0</v>
      </c>
      <c r="G419" s="30">
        <f t="shared" si="78"/>
        <v>0</v>
      </c>
      <c r="H419" s="31">
        <f t="shared" si="80"/>
        <v>90750</v>
      </c>
      <c r="I419" s="31"/>
      <c r="J419" s="59">
        <f t="shared" si="79"/>
        <v>0</v>
      </c>
    </row>
    <row r="420" spans="1:10" ht="17.25">
      <c r="A420" s="40"/>
      <c r="B420" s="41" t="s">
        <v>42</v>
      </c>
      <c r="C420" s="42">
        <f t="shared" ref="C420" si="81">SUM(C402:C419)</f>
        <v>15</v>
      </c>
      <c r="D420" s="42"/>
      <c r="E420" s="43">
        <f t="shared" ref="E420" si="82">SUM(E402:E419)</f>
        <v>915915</v>
      </c>
      <c r="F420" s="43"/>
      <c r="G420" s="44">
        <f t="shared" ref="G420" si="83">SUM(G402:G419)</f>
        <v>836610</v>
      </c>
      <c r="H420" s="45"/>
      <c r="I420" s="45"/>
      <c r="J420" s="64">
        <f>SUM(J402:J419)</f>
        <v>774638.88888888876</v>
      </c>
    </row>
    <row r="421" spans="1:10" ht="31.5">
      <c r="A421" s="46"/>
      <c r="B421" s="47"/>
      <c r="C421" s="48"/>
      <c r="D421" s="48"/>
      <c r="E421" s="49"/>
      <c r="F421" s="49"/>
      <c r="G421" s="50"/>
      <c r="H421" s="5"/>
      <c r="I421" s="5"/>
      <c r="J421" s="75">
        <f>J420*0.08</f>
        <v>61971.111111111102</v>
      </c>
    </row>
    <row r="422" spans="1:10" ht="31.5">
      <c r="A422" s="283" t="s">
        <v>43</v>
      </c>
      <c r="B422" s="283"/>
      <c r="C422" s="284" t="s">
        <v>44</v>
      </c>
      <c r="D422" s="284"/>
      <c r="E422" s="54"/>
      <c r="F422" s="54"/>
      <c r="G422" s="55" t="s">
        <v>45</v>
      </c>
      <c r="H422" s="6"/>
      <c r="I422" s="6"/>
      <c r="J422" s="76">
        <f>SUM(J420:J421)</f>
        <v>836609.99999999988</v>
      </c>
    </row>
    <row r="424" spans="1:10">
      <c r="B424" s="152" t="s">
        <v>666</v>
      </c>
      <c r="C424" s="152" t="s">
        <v>667</v>
      </c>
      <c r="D424" s="152"/>
      <c r="E424" s="152" t="s">
        <v>167</v>
      </c>
      <c r="F424" s="152"/>
    </row>
    <row r="427" spans="1:10" ht="18">
      <c r="A427" s="279" t="s">
        <v>0</v>
      </c>
      <c r="B427" s="279"/>
      <c r="C427" s="279"/>
      <c r="D427" s="279"/>
      <c r="E427" s="279"/>
      <c r="F427" s="279"/>
      <c r="G427" s="279"/>
      <c r="H427" s="1"/>
      <c r="I427" s="1"/>
      <c r="J427" s="127"/>
    </row>
    <row r="428" spans="1:10" ht="18">
      <c r="A428" s="279" t="s">
        <v>1</v>
      </c>
      <c r="B428" s="279"/>
      <c r="C428" s="279"/>
      <c r="D428" s="279"/>
      <c r="E428" s="279"/>
      <c r="F428" s="279"/>
      <c r="G428" s="279"/>
      <c r="H428" s="1"/>
      <c r="I428" s="1"/>
      <c r="J428" s="79"/>
    </row>
    <row r="429" spans="1:10" ht="15.75">
      <c r="A429" s="279" t="s">
        <v>2</v>
      </c>
      <c r="B429" s="279"/>
      <c r="C429" s="279"/>
      <c r="D429" s="279"/>
      <c r="E429" s="279"/>
      <c r="F429" s="279"/>
      <c r="G429" s="279"/>
      <c r="H429" s="1"/>
      <c r="I429" s="1"/>
      <c r="J429" s="71"/>
    </row>
    <row r="430" spans="1:10" ht="15.75">
      <c r="A430" s="279" t="s">
        <v>4</v>
      </c>
      <c r="B430" s="279"/>
      <c r="C430" s="279"/>
      <c r="D430" s="279"/>
      <c r="E430" s="279"/>
      <c r="F430" s="279"/>
      <c r="G430" s="279"/>
      <c r="H430" s="1"/>
      <c r="I430" s="1"/>
      <c r="J430" s="71"/>
    </row>
    <row r="431" spans="1:10" ht="15.75" customHeight="1">
      <c r="A431" s="280" t="s">
        <v>6</v>
      </c>
      <c r="B431" s="280"/>
      <c r="C431" s="280"/>
      <c r="D431" s="280"/>
      <c r="E431" s="280"/>
      <c r="F431" s="280"/>
      <c r="G431" s="280"/>
      <c r="H431" s="1"/>
      <c r="I431" s="1"/>
      <c r="J431" s="71"/>
    </row>
    <row r="432" spans="1:10" ht="27.75">
      <c r="A432" s="9"/>
      <c r="B432" s="9"/>
      <c r="C432" s="281" t="s">
        <v>580</v>
      </c>
      <c r="D432" s="281"/>
      <c r="E432" s="281"/>
      <c r="F432" s="281"/>
      <c r="G432" s="281"/>
      <c r="H432" s="2"/>
      <c r="I432" s="2"/>
      <c r="J432" s="72"/>
    </row>
    <row r="433" spans="1:10" ht="15.75">
      <c r="A433" s="11" t="s">
        <v>358</v>
      </c>
      <c r="B433" s="12">
        <v>4138258007</v>
      </c>
      <c r="C433" s="13"/>
      <c r="D433" s="286"/>
      <c r="E433" s="286"/>
      <c r="F433" s="286"/>
      <c r="G433" s="286"/>
      <c r="H433" s="68"/>
      <c r="I433" s="68"/>
      <c r="J433" s="71"/>
    </row>
    <row r="434" spans="1:10" ht="15.75">
      <c r="A434" s="11" t="s">
        <v>9</v>
      </c>
      <c r="B434" s="286" t="s">
        <v>997</v>
      </c>
      <c r="C434" s="286"/>
      <c r="D434" s="286"/>
      <c r="E434" s="16"/>
      <c r="F434" s="11"/>
      <c r="G434" s="16"/>
      <c r="H434" s="69" t="s">
        <v>161</v>
      </c>
      <c r="I434" s="69"/>
      <c r="J434" s="73"/>
    </row>
    <row r="435" spans="1:10" ht="15.75">
      <c r="A435" s="11" t="s">
        <v>11</v>
      </c>
      <c r="B435" s="289" t="s">
        <v>726</v>
      </c>
      <c r="C435" s="289"/>
      <c r="D435" s="289"/>
      <c r="E435" s="289"/>
      <c r="F435" s="18"/>
      <c r="G435" s="19"/>
      <c r="H435" s="1"/>
      <c r="I435" s="1"/>
      <c r="J435" s="71"/>
    </row>
    <row r="436" spans="1:10" ht="15.75">
      <c r="A436" s="21" t="s">
        <v>14</v>
      </c>
      <c r="B436" s="21" t="s">
        <v>16</v>
      </c>
      <c r="C436" s="21" t="s">
        <v>17</v>
      </c>
      <c r="D436" s="22" t="s">
        <v>18</v>
      </c>
      <c r="E436" s="23" t="s">
        <v>19</v>
      </c>
      <c r="F436" s="23" t="s">
        <v>20</v>
      </c>
      <c r="G436" s="21" t="s">
        <v>21</v>
      </c>
      <c r="H436" s="1"/>
      <c r="I436" s="1"/>
      <c r="J436" s="71"/>
    </row>
    <row r="437" spans="1:10">
      <c r="A437" s="24">
        <v>1</v>
      </c>
      <c r="B437" s="25" t="s">
        <v>23</v>
      </c>
      <c r="C437" s="26">
        <v>10</v>
      </c>
      <c r="D437" s="27">
        <v>79305</v>
      </c>
      <c r="E437" s="28">
        <f t="shared" ref="E437:E454" si="84">D437*C437</f>
        <v>793050</v>
      </c>
      <c r="F437" s="29">
        <v>0.2</v>
      </c>
      <c r="G437" s="30">
        <f t="shared" ref="G437:G454" si="85">E437-E437*F437</f>
        <v>634440</v>
      </c>
      <c r="H437" s="31">
        <f>D437/1.08*0.8</f>
        <v>58744.444444444438</v>
      </c>
      <c r="I437" s="31"/>
      <c r="J437" s="59">
        <f t="shared" ref="J437:J454" si="86">H437*C437</f>
        <v>587444.44444444438</v>
      </c>
    </row>
    <row r="438" spans="1:10">
      <c r="A438" s="24">
        <v>2</v>
      </c>
      <c r="B438" s="25" t="s">
        <v>25</v>
      </c>
      <c r="C438" s="32"/>
      <c r="D438" s="33">
        <v>128591</v>
      </c>
      <c r="E438" s="28">
        <f t="shared" si="84"/>
        <v>0</v>
      </c>
      <c r="F438" s="29">
        <v>0</v>
      </c>
      <c r="G438" s="30">
        <f t="shared" si="85"/>
        <v>0</v>
      </c>
      <c r="H438" s="31">
        <f t="shared" ref="H438:H454" si="87">D438/1.08</f>
        <v>119065.74074074073</v>
      </c>
      <c r="I438" s="31"/>
      <c r="J438" s="59">
        <f t="shared" si="86"/>
        <v>0</v>
      </c>
    </row>
    <row r="439" spans="1:10">
      <c r="A439" s="24">
        <v>3</v>
      </c>
      <c r="B439" s="25" t="s">
        <v>26</v>
      </c>
      <c r="C439" s="34"/>
      <c r="D439" s="27">
        <v>60043</v>
      </c>
      <c r="E439" s="28">
        <f t="shared" si="84"/>
        <v>0</v>
      </c>
      <c r="F439" s="29">
        <v>0</v>
      </c>
      <c r="G439" s="30">
        <f t="shared" si="85"/>
        <v>0</v>
      </c>
      <c r="H439" s="31">
        <f t="shared" si="87"/>
        <v>55595.370370370365</v>
      </c>
      <c r="I439" s="31"/>
      <c r="J439" s="59">
        <f t="shared" si="86"/>
        <v>0</v>
      </c>
    </row>
    <row r="440" spans="1:10">
      <c r="A440" s="24">
        <v>4</v>
      </c>
      <c r="B440" s="25" t="s">
        <v>27</v>
      </c>
      <c r="C440" s="106"/>
      <c r="D440" s="27">
        <v>115781</v>
      </c>
      <c r="E440" s="28">
        <f t="shared" si="84"/>
        <v>0</v>
      </c>
      <c r="F440" s="29">
        <v>0</v>
      </c>
      <c r="G440" s="30">
        <f t="shared" si="85"/>
        <v>0</v>
      </c>
      <c r="H440" s="31">
        <f t="shared" si="87"/>
        <v>107204.62962962962</v>
      </c>
      <c r="I440" s="31"/>
      <c r="J440" s="59">
        <f t="shared" si="86"/>
        <v>0</v>
      </c>
    </row>
    <row r="441" spans="1:10">
      <c r="A441" s="24">
        <v>5</v>
      </c>
      <c r="B441" s="25" t="s">
        <v>28</v>
      </c>
      <c r="C441" s="32"/>
      <c r="D441" s="27">
        <v>119943</v>
      </c>
      <c r="E441" s="28">
        <f t="shared" si="84"/>
        <v>0</v>
      </c>
      <c r="F441" s="124">
        <v>0</v>
      </c>
      <c r="G441" s="30">
        <f t="shared" si="85"/>
        <v>0</v>
      </c>
      <c r="H441" s="31">
        <f t="shared" si="87"/>
        <v>111058.33333333333</v>
      </c>
      <c r="I441" s="31"/>
      <c r="J441" s="59">
        <f t="shared" si="86"/>
        <v>0</v>
      </c>
    </row>
    <row r="442" spans="1:10">
      <c r="A442" s="24">
        <v>6</v>
      </c>
      <c r="B442" s="25" t="s">
        <v>29</v>
      </c>
      <c r="C442" s="26"/>
      <c r="D442" s="27">
        <v>94810</v>
      </c>
      <c r="E442" s="28">
        <f t="shared" si="84"/>
        <v>0</v>
      </c>
      <c r="F442" s="29">
        <v>0</v>
      </c>
      <c r="G442" s="30">
        <f t="shared" si="85"/>
        <v>0</v>
      </c>
      <c r="H442" s="31">
        <f t="shared" si="87"/>
        <v>87787.037037037036</v>
      </c>
      <c r="I442" s="31"/>
      <c r="J442" s="59">
        <f t="shared" si="86"/>
        <v>0</v>
      </c>
    </row>
    <row r="443" spans="1:10">
      <c r="A443" s="24">
        <v>7</v>
      </c>
      <c r="B443" s="25" t="s">
        <v>30</v>
      </c>
      <c r="C443" s="34"/>
      <c r="D443" s="27">
        <v>141396</v>
      </c>
      <c r="E443" s="28">
        <f t="shared" si="84"/>
        <v>0</v>
      </c>
      <c r="F443" s="29">
        <v>0</v>
      </c>
      <c r="G443" s="30">
        <f t="shared" si="85"/>
        <v>0</v>
      </c>
      <c r="H443" s="31">
        <f t="shared" si="87"/>
        <v>130922.22222222222</v>
      </c>
      <c r="I443" s="31"/>
      <c r="J443" s="59">
        <f t="shared" si="86"/>
        <v>0</v>
      </c>
    </row>
    <row r="444" spans="1:10">
      <c r="A444" s="24">
        <v>8</v>
      </c>
      <c r="B444" s="25" t="s">
        <v>31</v>
      </c>
      <c r="C444" s="26"/>
      <c r="D444" s="27">
        <v>232931</v>
      </c>
      <c r="E444" s="28">
        <f t="shared" si="84"/>
        <v>0</v>
      </c>
      <c r="F444" s="29">
        <v>0</v>
      </c>
      <c r="G444" s="30">
        <f t="shared" si="85"/>
        <v>0</v>
      </c>
      <c r="H444" s="31">
        <f t="shared" si="87"/>
        <v>215676.85185185182</v>
      </c>
      <c r="I444" s="31"/>
      <c r="J444" s="59">
        <f t="shared" si="86"/>
        <v>0</v>
      </c>
    </row>
    <row r="445" spans="1:10">
      <c r="A445" s="24">
        <v>9</v>
      </c>
      <c r="B445" s="36" t="s">
        <v>32</v>
      </c>
      <c r="C445" s="26"/>
      <c r="D445" s="27">
        <v>101534</v>
      </c>
      <c r="E445" s="28">
        <f t="shared" si="84"/>
        <v>0</v>
      </c>
      <c r="F445" s="29">
        <v>0</v>
      </c>
      <c r="G445" s="30">
        <f t="shared" si="85"/>
        <v>0</v>
      </c>
      <c r="H445" s="31">
        <f t="shared" si="87"/>
        <v>94012.962962962964</v>
      </c>
      <c r="I445" s="31"/>
      <c r="J445" s="59">
        <f t="shared" si="86"/>
        <v>0</v>
      </c>
    </row>
    <row r="446" spans="1:10">
      <c r="A446" s="24">
        <v>10</v>
      </c>
      <c r="B446" s="36" t="s">
        <v>33</v>
      </c>
      <c r="C446" s="37"/>
      <c r="D446" s="33">
        <v>110148</v>
      </c>
      <c r="E446" s="28">
        <f t="shared" si="84"/>
        <v>0</v>
      </c>
      <c r="F446" s="29">
        <v>0</v>
      </c>
      <c r="G446" s="30">
        <f t="shared" si="85"/>
        <v>0</v>
      </c>
      <c r="H446" s="31">
        <f t="shared" si="87"/>
        <v>101988.88888888888</v>
      </c>
      <c r="I446" s="31"/>
      <c r="J446" s="59">
        <f t="shared" si="86"/>
        <v>0</v>
      </c>
    </row>
    <row r="447" spans="1:10">
      <c r="A447" s="24">
        <v>11</v>
      </c>
      <c r="B447" s="25" t="s">
        <v>34</v>
      </c>
      <c r="C447" s="37"/>
      <c r="D447" s="27">
        <v>54198</v>
      </c>
      <c r="E447" s="28">
        <f t="shared" si="84"/>
        <v>0</v>
      </c>
      <c r="F447" s="29">
        <v>0</v>
      </c>
      <c r="G447" s="30">
        <f t="shared" si="85"/>
        <v>0</v>
      </c>
      <c r="H447" s="31">
        <f t="shared" si="87"/>
        <v>50183.333333333328</v>
      </c>
      <c r="I447" s="31"/>
      <c r="J447" s="59">
        <f t="shared" si="86"/>
        <v>0</v>
      </c>
    </row>
    <row r="448" spans="1:10">
      <c r="A448" s="24">
        <v>12</v>
      </c>
      <c r="B448" s="25" t="s">
        <v>35</v>
      </c>
      <c r="C448" s="37"/>
      <c r="D448" s="27">
        <v>49680</v>
      </c>
      <c r="E448" s="28">
        <f t="shared" si="84"/>
        <v>0</v>
      </c>
      <c r="F448" s="29">
        <v>0</v>
      </c>
      <c r="G448" s="30">
        <f t="shared" si="85"/>
        <v>0</v>
      </c>
      <c r="H448" s="31">
        <f t="shared" si="87"/>
        <v>46000</v>
      </c>
      <c r="I448" s="31"/>
      <c r="J448" s="59">
        <f t="shared" si="86"/>
        <v>0</v>
      </c>
    </row>
    <row r="449" spans="1:10">
      <c r="A449" s="24">
        <v>13</v>
      </c>
      <c r="B449" s="25" t="s">
        <v>36</v>
      </c>
      <c r="C449" s="37"/>
      <c r="D449" s="38">
        <v>64152</v>
      </c>
      <c r="E449" s="28">
        <f t="shared" si="84"/>
        <v>0</v>
      </c>
      <c r="F449" s="29">
        <v>0</v>
      </c>
      <c r="G449" s="30">
        <f t="shared" si="85"/>
        <v>0</v>
      </c>
      <c r="H449" s="31">
        <f t="shared" si="87"/>
        <v>59399.999999999993</v>
      </c>
      <c r="I449" s="31"/>
      <c r="J449" s="59">
        <f t="shared" si="86"/>
        <v>0</v>
      </c>
    </row>
    <row r="450" spans="1:10">
      <c r="A450" s="24">
        <v>14</v>
      </c>
      <c r="B450" s="25" t="s">
        <v>37</v>
      </c>
      <c r="C450" s="37"/>
      <c r="D450" s="38">
        <v>65934</v>
      </c>
      <c r="E450" s="28">
        <f t="shared" si="84"/>
        <v>0</v>
      </c>
      <c r="F450" s="29">
        <v>0</v>
      </c>
      <c r="G450" s="30">
        <f t="shared" si="85"/>
        <v>0</v>
      </c>
      <c r="H450" s="31">
        <f t="shared" si="87"/>
        <v>61049.999999999993</v>
      </c>
      <c r="I450" s="31"/>
      <c r="J450" s="59">
        <f t="shared" si="86"/>
        <v>0</v>
      </c>
    </row>
    <row r="451" spans="1:10">
      <c r="A451" s="24">
        <v>15</v>
      </c>
      <c r="B451" s="25" t="s">
        <v>38</v>
      </c>
      <c r="C451" s="37"/>
      <c r="D451" s="38">
        <v>76626</v>
      </c>
      <c r="E451" s="28">
        <f t="shared" si="84"/>
        <v>0</v>
      </c>
      <c r="F451" s="124">
        <v>0</v>
      </c>
      <c r="G451" s="30">
        <f t="shared" si="85"/>
        <v>0</v>
      </c>
      <c r="H451" s="31">
        <f t="shared" si="87"/>
        <v>70950</v>
      </c>
      <c r="I451" s="31"/>
      <c r="J451" s="59">
        <f t="shared" si="86"/>
        <v>0</v>
      </c>
    </row>
    <row r="452" spans="1:10">
      <c r="A452" s="24">
        <v>16</v>
      </c>
      <c r="B452" s="25" t="s">
        <v>39</v>
      </c>
      <c r="C452" s="37"/>
      <c r="D452" s="38">
        <v>80190</v>
      </c>
      <c r="E452" s="28">
        <f t="shared" si="84"/>
        <v>0</v>
      </c>
      <c r="F452" s="29">
        <v>0</v>
      </c>
      <c r="G452" s="30">
        <f t="shared" si="85"/>
        <v>0</v>
      </c>
      <c r="H452" s="31">
        <f t="shared" si="87"/>
        <v>74250</v>
      </c>
      <c r="I452" s="31"/>
      <c r="J452" s="59">
        <f t="shared" si="86"/>
        <v>0</v>
      </c>
    </row>
    <row r="453" spans="1:10">
      <c r="A453" s="24">
        <v>17</v>
      </c>
      <c r="B453" s="25" t="s">
        <v>40</v>
      </c>
      <c r="C453" s="37"/>
      <c r="D453" s="38">
        <v>113832</v>
      </c>
      <c r="E453" s="28">
        <f t="shared" si="84"/>
        <v>0</v>
      </c>
      <c r="F453" s="29">
        <v>0</v>
      </c>
      <c r="G453" s="30">
        <f t="shared" si="85"/>
        <v>0</v>
      </c>
      <c r="H453" s="31">
        <f t="shared" si="87"/>
        <v>105400</v>
      </c>
      <c r="I453" s="31"/>
      <c r="J453" s="59">
        <f t="shared" si="86"/>
        <v>0</v>
      </c>
    </row>
    <row r="454" spans="1:10">
      <c r="A454" s="24">
        <v>18</v>
      </c>
      <c r="B454" s="25" t="s">
        <v>41</v>
      </c>
      <c r="C454" s="37"/>
      <c r="D454" s="39">
        <v>98010</v>
      </c>
      <c r="E454" s="28">
        <f t="shared" si="84"/>
        <v>0</v>
      </c>
      <c r="F454" s="29">
        <v>0</v>
      </c>
      <c r="G454" s="30">
        <f t="shared" si="85"/>
        <v>0</v>
      </c>
      <c r="H454" s="31">
        <f t="shared" si="87"/>
        <v>90750</v>
      </c>
      <c r="I454" s="31"/>
      <c r="J454" s="59">
        <f t="shared" si="86"/>
        <v>0</v>
      </c>
    </row>
    <row r="455" spans="1:10" ht="17.25">
      <c r="A455" s="40"/>
      <c r="B455" s="41" t="s">
        <v>42</v>
      </c>
      <c r="C455" s="42">
        <f t="shared" ref="C455" si="88">SUM(C437:C454)</f>
        <v>10</v>
      </c>
      <c r="D455" s="42"/>
      <c r="E455" s="43">
        <f t="shared" ref="E455" si="89">SUM(E437:E454)</f>
        <v>793050</v>
      </c>
      <c r="F455" s="43"/>
      <c r="G455" s="44">
        <f t="shared" ref="G455" si="90">SUM(G437:G454)</f>
        <v>634440</v>
      </c>
      <c r="H455" s="45"/>
      <c r="I455" s="45"/>
      <c r="J455" s="64">
        <f>SUM(J437:J454)</f>
        <v>587444.44444444438</v>
      </c>
    </row>
    <row r="456" spans="1:10" ht="31.5">
      <c r="A456" s="46"/>
      <c r="B456" s="47"/>
      <c r="C456" s="48"/>
      <c r="D456" s="48"/>
      <c r="E456" s="49"/>
      <c r="F456" s="49"/>
      <c r="G456" s="50"/>
      <c r="H456" s="5"/>
      <c r="I456" s="5"/>
      <c r="J456" s="75">
        <f>J455*0.08</f>
        <v>46995.555555555555</v>
      </c>
    </row>
    <row r="457" spans="1:10" ht="31.5">
      <c r="A457" s="283" t="s">
        <v>43</v>
      </c>
      <c r="B457" s="283"/>
      <c r="C457" s="284" t="s">
        <v>44</v>
      </c>
      <c r="D457" s="284"/>
      <c r="E457" s="54"/>
      <c r="F457" s="54"/>
      <c r="G457" s="55" t="s">
        <v>45</v>
      </c>
      <c r="H457" s="6"/>
      <c r="I457" s="6"/>
      <c r="J457" s="76">
        <f>SUM(J455:J456)</f>
        <v>634439.99999999988</v>
      </c>
    </row>
    <row r="459" spans="1:10">
      <c r="B459" s="152" t="s">
        <v>666</v>
      </c>
      <c r="C459" s="152" t="s">
        <v>667</v>
      </c>
      <c r="D459" s="152"/>
      <c r="E459" s="152" t="s">
        <v>167</v>
      </c>
      <c r="F459" s="152"/>
    </row>
    <row r="463" spans="1:10" ht="18">
      <c r="A463" s="279" t="s">
        <v>0</v>
      </c>
      <c r="B463" s="279"/>
      <c r="C463" s="279"/>
      <c r="D463" s="279"/>
      <c r="E463" s="279"/>
      <c r="F463" s="279"/>
      <c r="G463" s="279"/>
      <c r="H463" s="1"/>
      <c r="I463" s="1"/>
      <c r="J463" s="127"/>
    </row>
    <row r="464" spans="1:10" ht="18">
      <c r="A464" s="279" t="s">
        <v>1</v>
      </c>
      <c r="B464" s="279"/>
      <c r="C464" s="279"/>
      <c r="D464" s="279"/>
      <c r="E464" s="279"/>
      <c r="F464" s="279"/>
      <c r="G464" s="279"/>
      <c r="H464" s="1"/>
      <c r="I464" s="1"/>
      <c r="J464" s="79"/>
    </row>
    <row r="465" spans="1:10" ht="15.75">
      <c r="A465" s="279" t="s">
        <v>2</v>
      </c>
      <c r="B465" s="279"/>
      <c r="C465" s="279"/>
      <c r="D465" s="279"/>
      <c r="E465" s="279"/>
      <c r="F465" s="279"/>
      <c r="G465" s="279"/>
      <c r="H465" s="1"/>
      <c r="I465" s="1"/>
      <c r="J465" s="71"/>
    </row>
    <row r="466" spans="1:10" ht="15.75">
      <c r="A466" s="279" t="s">
        <v>4</v>
      </c>
      <c r="B466" s="279"/>
      <c r="C466" s="279"/>
      <c r="D466" s="279"/>
      <c r="E466" s="279"/>
      <c r="F466" s="279"/>
      <c r="G466" s="279"/>
      <c r="H466" s="1"/>
      <c r="I466" s="1"/>
      <c r="J466" s="71"/>
    </row>
    <row r="467" spans="1:10" ht="15.75" customHeight="1">
      <c r="A467" s="280" t="s">
        <v>6</v>
      </c>
      <c r="B467" s="280"/>
      <c r="C467" s="280"/>
      <c r="D467" s="280"/>
      <c r="E467" s="280"/>
      <c r="F467" s="280"/>
      <c r="G467" s="280"/>
      <c r="H467" s="1"/>
      <c r="I467" s="1"/>
      <c r="J467" s="71"/>
    </row>
    <row r="468" spans="1:10" ht="27.75">
      <c r="A468" s="9"/>
      <c r="B468" s="9"/>
      <c r="C468" s="281" t="s">
        <v>580</v>
      </c>
      <c r="D468" s="281"/>
      <c r="E468" s="281"/>
      <c r="F468" s="281"/>
      <c r="G468" s="281"/>
      <c r="H468" s="2"/>
      <c r="I468" s="2"/>
      <c r="J468" s="72"/>
    </row>
    <row r="469" spans="1:10" ht="15.75">
      <c r="A469" s="11" t="s">
        <v>358</v>
      </c>
      <c r="B469" s="12">
        <v>4138191615</v>
      </c>
      <c r="C469" s="13"/>
      <c r="D469" s="286"/>
      <c r="E469" s="286"/>
      <c r="F469" s="286"/>
      <c r="G469" s="286"/>
      <c r="H469" s="68"/>
      <c r="I469" s="68"/>
      <c r="J469" s="71"/>
    </row>
    <row r="470" spans="1:10" ht="15.75">
      <c r="A470" s="11" t="s">
        <v>9</v>
      </c>
      <c r="B470" s="286" t="s">
        <v>998</v>
      </c>
      <c r="C470" s="286"/>
      <c r="D470" s="286"/>
      <c r="E470" s="16"/>
      <c r="F470" s="11"/>
      <c r="G470" s="16"/>
      <c r="H470" s="69" t="s">
        <v>161</v>
      </c>
      <c r="I470" s="69"/>
      <c r="J470" s="73"/>
    </row>
    <row r="471" spans="1:10" ht="15.75">
      <c r="A471" s="11" t="s">
        <v>11</v>
      </c>
      <c r="B471" s="289" t="s">
        <v>726</v>
      </c>
      <c r="C471" s="289"/>
      <c r="D471" s="289"/>
      <c r="E471" s="289"/>
      <c r="F471" s="18"/>
      <c r="G471" s="19"/>
      <c r="H471" s="1"/>
      <c r="I471" s="1"/>
      <c r="J471" s="71"/>
    </row>
    <row r="472" spans="1:10" ht="15.75">
      <c r="A472" s="21" t="s">
        <v>14</v>
      </c>
      <c r="B472" s="21" t="s">
        <v>16</v>
      </c>
      <c r="C472" s="21" t="s">
        <v>17</v>
      </c>
      <c r="D472" s="22" t="s">
        <v>18</v>
      </c>
      <c r="E472" s="23" t="s">
        <v>19</v>
      </c>
      <c r="F472" s="23" t="s">
        <v>20</v>
      </c>
      <c r="G472" s="21" t="s">
        <v>21</v>
      </c>
      <c r="H472" s="1"/>
      <c r="I472" s="1"/>
      <c r="J472" s="71"/>
    </row>
    <row r="473" spans="1:10">
      <c r="A473" s="24">
        <v>1</v>
      </c>
      <c r="B473" s="25" t="s">
        <v>23</v>
      </c>
      <c r="C473" s="26">
        <v>5</v>
      </c>
      <c r="D473" s="27">
        <v>79305</v>
      </c>
      <c r="E473" s="28">
        <f t="shared" ref="E473:E490" si="91">D473*C473</f>
        <v>396525</v>
      </c>
      <c r="F473" s="29">
        <v>0.2</v>
      </c>
      <c r="G473" s="30">
        <f t="shared" ref="G473:G490" si="92">E473-E473*F473</f>
        <v>317220</v>
      </c>
      <c r="H473" s="31">
        <f>D473/1.08*0.8</f>
        <v>58744.444444444438</v>
      </c>
      <c r="I473" s="31"/>
      <c r="J473" s="59">
        <f t="shared" ref="J473:J490" si="93">H473*C473</f>
        <v>293722.22222222219</v>
      </c>
    </row>
    <row r="474" spans="1:10">
      <c r="A474" s="24">
        <v>2</v>
      </c>
      <c r="B474" s="25" t="s">
        <v>25</v>
      </c>
      <c r="C474" s="32"/>
      <c r="D474" s="33">
        <v>128591</v>
      </c>
      <c r="E474" s="28">
        <f t="shared" si="91"/>
        <v>0</v>
      </c>
      <c r="F474" s="29">
        <v>0</v>
      </c>
      <c r="G474" s="30">
        <f t="shared" si="92"/>
        <v>0</v>
      </c>
      <c r="H474" s="31">
        <f t="shared" ref="H474:H490" si="94">D474/1.08</f>
        <v>119065.74074074073</v>
      </c>
      <c r="I474" s="31"/>
      <c r="J474" s="59">
        <f t="shared" si="93"/>
        <v>0</v>
      </c>
    </row>
    <row r="475" spans="1:10">
      <c r="A475" s="24">
        <v>3</v>
      </c>
      <c r="B475" s="25" t="s">
        <v>26</v>
      </c>
      <c r="C475" s="34"/>
      <c r="D475" s="27">
        <v>60043</v>
      </c>
      <c r="E475" s="28">
        <f t="shared" si="91"/>
        <v>0</v>
      </c>
      <c r="F475" s="29">
        <v>0</v>
      </c>
      <c r="G475" s="30">
        <f t="shared" si="92"/>
        <v>0</v>
      </c>
      <c r="H475" s="31">
        <f t="shared" si="94"/>
        <v>55595.370370370365</v>
      </c>
      <c r="I475" s="31"/>
      <c r="J475" s="59">
        <f t="shared" si="93"/>
        <v>0</v>
      </c>
    </row>
    <row r="476" spans="1:10">
      <c r="A476" s="24">
        <v>4</v>
      </c>
      <c r="B476" s="25" t="s">
        <v>27</v>
      </c>
      <c r="C476" s="106"/>
      <c r="D476" s="27">
        <v>115781</v>
      </c>
      <c r="E476" s="28">
        <f t="shared" si="91"/>
        <v>0</v>
      </c>
      <c r="F476" s="29">
        <v>0</v>
      </c>
      <c r="G476" s="30">
        <f t="shared" si="92"/>
        <v>0</v>
      </c>
      <c r="H476" s="31">
        <f t="shared" si="94"/>
        <v>107204.62962962962</v>
      </c>
      <c r="I476" s="31"/>
      <c r="J476" s="59">
        <f t="shared" si="93"/>
        <v>0</v>
      </c>
    </row>
    <row r="477" spans="1:10">
      <c r="A477" s="24">
        <v>5</v>
      </c>
      <c r="B477" s="25" t="s">
        <v>28</v>
      </c>
      <c r="C477" s="32">
        <v>5</v>
      </c>
      <c r="D477" s="27">
        <v>119943</v>
      </c>
      <c r="E477" s="28">
        <f t="shared" si="91"/>
        <v>599715</v>
      </c>
      <c r="F477" s="124">
        <v>0</v>
      </c>
      <c r="G477" s="30">
        <f t="shared" si="92"/>
        <v>599715</v>
      </c>
      <c r="H477" s="31">
        <f t="shared" si="94"/>
        <v>111058.33333333333</v>
      </c>
      <c r="I477" s="31"/>
      <c r="J477" s="59">
        <f t="shared" si="93"/>
        <v>555291.66666666663</v>
      </c>
    </row>
    <row r="478" spans="1:10">
      <c r="A478" s="24">
        <v>6</v>
      </c>
      <c r="B478" s="25" t="s">
        <v>29</v>
      </c>
      <c r="C478" s="26"/>
      <c r="D478" s="27">
        <v>94810</v>
      </c>
      <c r="E478" s="28">
        <f t="shared" si="91"/>
        <v>0</v>
      </c>
      <c r="F478" s="29">
        <v>0</v>
      </c>
      <c r="G478" s="30">
        <f t="shared" si="92"/>
        <v>0</v>
      </c>
      <c r="H478" s="31">
        <f t="shared" si="94"/>
        <v>87787.037037037036</v>
      </c>
      <c r="I478" s="31"/>
      <c r="J478" s="59">
        <f t="shared" si="93"/>
        <v>0</v>
      </c>
    </row>
    <row r="479" spans="1:10">
      <c r="A479" s="24">
        <v>7</v>
      </c>
      <c r="B479" s="25" t="s">
        <v>30</v>
      </c>
      <c r="C479" s="34"/>
      <c r="D479" s="27">
        <v>141396</v>
      </c>
      <c r="E479" s="28">
        <f t="shared" si="91"/>
        <v>0</v>
      </c>
      <c r="F479" s="29">
        <v>0</v>
      </c>
      <c r="G479" s="30">
        <f t="shared" si="92"/>
        <v>0</v>
      </c>
      <c r="H479" s="31">
        <f t="shared" si="94"/>
        <v>130922.22222222222</v>
      </c>
      <c r="I479" s="31"/>
      <c r="J479" s="59">
        <f t="shared" si="93"/>
        <v>0</v>
      </c>
    </row>
    <row r="480" spans="1:10">
      <c r="A480" s="24">
        <v>8</v>
      </c>
      <c r="B480" s="25" t="s">
        <v>31</v>
      </c>
      <c r="C480" s="26"/>
      <c r="D480" s="27">
        <v>232931</v>
      </c>
      <c r="E480" s="28">
        <f t="shared" si="91"/>
        <v>0</v>
      </c>
      <c r="F480" s="29">
        <v>0</v>
      </c>
      <c r="G480" s="30">
        <f t="shared" si="92"/>
        <v>0</v>
      </c>
      <c r="H480" s="31">
        <f t="shared" si="94"/>
        <v>215676.85185185182</v>
      </c>
      <c r="I480" s="31"/>
      <c r="J480" s="59">
        <f t="shared" si="93"/>
        <v>0</v>
      </c>
    </row>
    <row r="481" spans="1:10">
      <c r="A481" s="24">
        <v>9</v>
      </c>
      <c r="B481" s="36" t="s">
        <v>32</v>
      </c>
      <c r="C481" s="26"/>
      <c r="D481" s="27">
        <v>101534</v>
      </c>
      <c r="E481" s="28">
        <f t="shared" si="91"/>
        <v>0</v>
      </c>
      <c r="F481" s="29">
        <v>0</v>
      </c>
      <c r="G481" s="30">
        <f t="shared" si="92"/>
        <v>0</v>
      </c>
      <c r="H481" s="31">
        <f t="shared" si="94"/>
        <v>94012.962962962964</v>
      </c>
      <c r="I481" s="31"/>
      <c r="J481" s="59">
        <f t="shared" si="93"/>
        <v>0</v>
      </c>
    </row>
    <row r="482" spans="1:10">
      <c r="A482" s="24">
        <v>10</v>
      </c>
      <c r="B482" s="36" t="s">
        <v>33</v>
      </c>
      <c r="C482" s="37"/>
      <c r="D482" s="33">
        <v>110148</v>
      </c>
      <c r="E482" s="28">
        <f t="shared" si="91"/>
        <v>0</v>
      </c>
      <c r="F482" s="29">
        <v>0</v>
      </c>
      <c r="G482" s="30">
        <f t="shared" si="92"/>
        <v>0</v>
      </c>
      <c r="H482" s="31">
        <f t="shared" si="94"/>
        <v>101988.88888888888</v>
      </c>
      <c r="I482" s="31"/>
      <c r="J482" s="59">
        <f t="shared" si="93"/>
        <v>0</v>
      </c>
    </row>
    <row r="483" spans="1:10">
      <c r="A483" s="24">
        <v>11</v>
      </c>
      <c r="B483" s="25" t="s">
        <v>34</v>
      </c>
      <c r="C483" s="37">
        <v>5</v>
      </c>
      <c r="D483" s="27">
        <v>54198</v>
      </c>
      <c r="E483" s="28">
        <f t="shared" si="91"/>
        <v>270990</v>
      </c>
      <c r="F483" s="29">
        <v>0</v>
      </c>
      <c r="G483" s="30">
        <f t="shared" si="92"/>
        <v>270990</v>
      </c>
      <c r="H483" s="31">
        <f t="shared" si="94"/>
        <v>50183.333333333328</v>
      </c>
      <c r="I483" s="31"/>
      <c r="J483" s="59">
        <f t="shared" si="93"/>
        <v>250916.66666666663</v>
      </c>
    </row>
    <row r="484" spans="1:10">
      <c r="A484" s="24">
        <v>12</v>
      </c>
      <c r="B484" s="25" t="s">
        <v>35</v>
      </c>
      <c r="C484" s="37"/>
      <c r="D484" s="27">
        <v>49680</v>
      </c>
      <c r="E484" s="28">
        <f t="shared" si="91"/>
        <v>0</v>
      </c>
      <c r="F484" s="29">
        <v>0</v>
      </c>
      <c r="G484" s="30">
        <f t="shared" si="92"/>
        <v>0</v>
      </c>
      <c r="H484" s="31">
        <f t="shared" si="94"/>
        <v>46000</v>
      </c>
      <c r="I484" s="31"/>
      <c r="J484" s="59">
        <f t="shared" si="93"/>
        <v>0</v>
      </c>
    </row>
    <row r="485" spans="1:10" s="131" customFormat="1">
      <c r="A485" s="120">
        <v>13</v>
      </c>
      <c r="B485" s="121" t="s">
        <v>36</v>
      </c>
      <c r="C485" s="126"/>
      <c r="D485" s="153">
        <v>64152</v>
      </c>
      <c r="E485" s="123">
        <f t="shared" si="91"/>
        <v>0</v>
      </c>
      <c r="F485" s="124">
        <v>0</v>
      </c>
      <c r="G485" s="125">
        <f t="shared" si="92"/>
        <v>0</v>
      </c>
      <c r="H485" s="128">
        <f t="shared" si="94"/>
        <v>59399.999999999993</v>
      </c>
      <c r="I485" s="128"/>
      <c r="J485" s="129">
        <f t="shared" si="93"/>
        <v>0</v>
      </c>
    </row>
    <row r="486" spans="1:10" s="131" customFormat="1">
      <c r="A486" s="120">
        <v>14</v>
      </c>
      <c r="B486" s="121" t="s">
        <v>37</v>
      </c>
      <c r="C486" s="126"/>
      <c r="D486" s="153">
        <v>65934</v>
      </c>
      <c r="E486" s="123">
        <f t="shared" si="91"/>
        <v>0</v>
      </c>
      <c r="F486" s="124">
        <v>0</v>
      </c>
      <c r="G486" s="125">
        <f t="shared" si="92"/>
        <v>0</v>
      </c>
      <c r="H486" s="128">
        <f t="shared" si="94"/>
        <v>61049.999999999993</v>
      </c>
      <c r="I486" s="128"/>
      <c r="J486" s="129">
        <f t="shared" si="93"/>
        <v>0</v>
      </c>
    </row>
    <row r="487" spans="1:10">
      <c r="A487" s="24">
        <v>15</v>
      </c>
      <c r="B487" s="25" t="s">
        <v>38</v>
      </c>
      <c r="C487" s="37"/>
      <c r="D487" s="38">
        <v>76626</v>
      </c>
      <c r="E487" s="28">
        <f t="shared" si="91"/>
        <v>0</v>
      </c>
      <c r="F487" s="124">
        <v>0</v>
      </c>
      <c r="G487" s="30">
        <f t="shared" si="92"/>
        <v>0</v>
      </c>
      <c r="H487" s="31">
        <f t="shared" si="94"/>
        <v>70950</v>
      </c>
      <c r="I487" s="31"/>
      <c r="J487" s="59">
        <f t="shared" si="93"/>
        <v>0</v>
      </c>
    </row>
    <row r="488" spans="1:10">
      <c r="A488" s="24">
        <v>16</v>
      </c>
      <c r="B488" s="25" t="s">
        <v>39</v>
      </c>
      <c r="C488" s="37"/>
      <c r="D488" s="38">
        <v>80190</v>
      </c>
      <c r="E488" s="28">
        <f t="shared" si="91"/>
        <v>0</v>
      </c>
      <c r="F488" s="29">
        <v>0</v>
      </c>
      <c r="G488" s="30">
        <f t="shared" si="92"/>
        <v>0</v>
      </c>
      <c r="H488" s="31">
        <f t="shared" si="94"/>
        <v>74250</v>
      </c>
      <c r="I488" s="31"/>
      <c r="J488" s="59">
        <f t="shared" si="93"/>
        <v>0</v>
      </c>
    </row>
    <row r="489" spans="1:10">
      <c r="A489" s="24">
        <v>17</v>
      </c>
      <c r="B489" s="25" t="s">
        <v>40</v>
      </c>
      <c r="C489" s="37"/>
      <c r="D489" s="38">
        <v>113832</v>
      </c>
      <c r="E489" s="28">
        <f t="shared" si="91"/>
        <v>0</v>
      </c>
      <c r="F489" s="29">
        <v>0</v>
      </c>
      <c r="G489" s="30">
        <f t="shared" si="92"/>
        <v>0</v>
      </c>
      <c r="H489" s="31">
        <f t="shared" si="94"/>
        <v>105400</v>
      </c>
      <c r="I489" s="31"/>
      <c r="J489" s="59">
        <f t="shared" si="93"/>
        <v>0</v>
      </c>
    </row>
    <row r="490" spans="1:10">
      <c r="A490" s="24">
        <v>18</v>
      </c>
      <c r="B490" s="25" t="s">
        <v>41</v>
      </c>
      <c r="C490" s="37"/>
      <c r="D490" s="39">
        <v>98010</v>
      </c>
      <c r="E490" s="28">
        <f t="shared" si="91"/>
        <v>0</v>
      </c>
      <c r="F490" s="29">
        <v>0</v>
      </c>
      <c r="G490" s="30">
        <f t="shared" si="92"/>
        <v>0</v>
      </c>
      <c r="H490" s="31">
        <f t="shared" si="94"/>
        <v>90750</v>
      </c>
      <c r="I490" s="31"/>
      <c r="J490" s="59">
        <f t="shared" si="93"/>
        <v>0</v>
      </c>
    </row>
    <row r="491" spans="1:10" ht="17.25">
      <c r="A491" s="40"/>
      <c r="B491" s="41" t="s">
        <v>42</v>
      </c>
      <c r="C491" s="42">
        <f t="shared" ref="C491" si="95">SUM(C473:C490)</f>
        <v>15</v>
      </c>
      <c r="D491" s="42"/>
      <c r="E491" s="43">
        <f t="shared" ref="E491" si="96">SUM(E473:E490)</f>
        <v>1267230</v>
      </c>
      <c r="F491" s="43"/>
      <c r="G491" s="44">
        <f t="shared" ref="G491" si="97">SUM(G473:G490)</f>
        <v>1187925</v>
      </c>
      <c r="H491" s="45"/>
      <c r="I491" s="45"/>
      <c r="J491" s="64">
        <f>SUM(J473:J490)</f>
        <v>1099930.5555555555</v>
      </c>
    </row>
    <row r="492" spans="1:10" ht="31.5">
      <c r="A492" s="46"/>
      <c r="B492" s="47"/>
      <c r="C492" s="48"/>
      <c r="D492" s="48"/>
      <c r="E492" s="49"/>
      <c r="F492" s="49"/>
      <c r="G492" s="50"/>
      <c r="H492" s="5"/>
      <c r="I492" s="5"/>
      <c r="J492" s="75">
        <f>J491*0.08</f>
        <v>87994.444444444438</v>
      </c>
    </row>
    <row r="493" spans="1:10" ht="31.5">
      <c r="A493" s="283" t="s">
        <v>43</v>
      </c>
      <c r="B493" s="283"/>
      <c r="C493" s="284" t="s">
        <v>44</v>
      </c>
      <c r="D493" s="284"/>
      <c r="E493" s="54"/>
      <c r="F493" s="54"/>
      <c r="G493" s="55" t="s">
        <v>45</v>
      </c>
      <c r="H493" s="6"/>
      <c r="I493" s="6"/>
      <c r="J493" s="76">
        <f>SUM(J491:J492)</f>
        <v>1187925</v>
      </c>
    </row>
    <row r="495" spans="1:10">
      <c r="B495" s="152" t="s">
        <v>666</v>
      </c>
      <c r="C495" s="152" t="s">
        <v>667</v>
      </c>
      <c r="D495" s="152"/>
      <c r="E495" s="152" t="s">
        <v>167</v>
      </c>
      <c r="F495" s="152"/>
    </row>
    <row r="497" spans="1:10" ht="15.75">
      <c r="A497" s="279" t="s">
        <v>0</v>
      </c>
      <c r="B497" s="279"/>
      <c r="C497" s="279"/>
      <c r="D497" s="279"/>
      <c r="E497" s="279"/>
      <c r="F497" s="279"/>
      <c r="G497" s="279"/>
    </row>
    <row r="498" spans="1:10" ht="15.75">
      <c r="A498" s="279" t="s">
        <v>1</v>
      </c>
      <c r="B498" s="279"/>
      <c r="C498" s="279"/>
      <c r="D498" s="279"/>
      <c r="E498" s="279"/>
      <c r="F498" s="279"/>
      <c r="G498" s="279"/>
      <c r="H498" s="1"/>
      <c r="I498" s="1"/>
      <c r="J498" s="71"/>
    </row>
    <row r="499" spans="1:10" ht="15.75">
      <c r="A499" s="279" t="s">
        <v>2</v>
      </c>
      <c r="B499" s="279"/>
      <c r="C499" s="279"/>
      <c r="D499" s="279"/>
      <c r="E499" s="279"/>
      <c r="F499" s="279"/>
      <c r="G499" s="279"/>
      <c r="H499" s="1"/>
      <c r="I499" s="1"/>
      <c r="J499" s="71"/>
    </row>
    <row r="500" spans="1:10" ht="15.75">
      <c r="A500" s="279" t="s">
        <v>4</v>
      </c>
      <c r="B500" s="279"/>
      <c r="C500" s="279"/>
      <c r="D500" s="279"/>
      <c r="E500" s="279"/>
      <c r="F500" s="279"/>
      <c r="G500" s="279"/>
      <c r="H500" s="1"/>
      <c r="I500" s="1"/>
      <c r="J500" s="71"/>
    </row>
    <row r="501" spans="1:10" ht="27">
      <c r="A501" s="280" t="s">
        <v>6</v>
      </c>
      <c r="B501" s="280"/>
      <c r="C501" s="280"/>
      <c r="D501" s="280"/>
      <c r="E501" s="280"/>
      <c r="F501" s="280"/>
      <c r="G501" s="280"/>
      <c r="H501" s="2"/>
      <c r="I501" s="2"/>
      <c r="J501" s="72"/>
    </row>
    <row r="502" spans="1:10" ht="27">
      <c r="A502" s="142"/>
      <c r="B502" s="142"/>
      <c r="C502" s="281" t="s">
        <v>393</v>
      </c>
      <c r="D502" s="281"/>
      <c r="E502" s="281"/>
      <c r="F502" s="281"/>
      <c r="G502" s="281"/>
      <c r="H502" s="68"/>
      <c r="I502" s="68"/>
      <c r="J502" s="71"/>
    </row>
    <row r="503" spans="1:10" ht="15.75">
      <c r="A503" s="11" t="s">
        <v>358</v>
      </c>
      <c r="B503" s="12">
        <v>4138155943</v>
      </c>
      <c r="C503" s="143"/>
      <c r="D503" s="286"/>
      <c r="E503" s="286"/>
      <c r="F503" s="286"/>
      <c r="G503" s="286"/>
      <c r="H503" s="69" t="s">
        <v>161</v>
      </c>
      <c r="I503" s="69"/>
      <c r="J503" s="73"/>
    </row>
    <row r="504" spans="1:10" ht="15.75">
      <c r="A504" s="11" t="s">
        <v>9</v>
      </c>
      <c r="B504" s="286" t="s">
        <v>999</v>
      </c>
      <c r="C504" s="286"/>
      <c r="D504" s="286"/>
      <c r="E504" s="16"/>
      <c r="F504" s="11"/>
      <c r="G504" s="16"/>
      <c r="H504" s="1"/>
      <c r="I504" s="1"/>
      <c r="J504" s="71"/>
    </row>
    <row r="505" spans="1:10" ht="15.75">
      <c r="A505" s="11" t="s">
        <v>11</v>
      </c>
      <c r="B505" s="289" t="s">
        <v>244</v>
      </c>
      <c r="C505" s="289"/>
      <c r="D505" s="289"/>
      <c r="E505" s="289"/>
      <c r="F505" s="18"/>
      <c r="G505" s="19"/>
      <c r="H505" s="1"/>
      <c r="I505" s="1"/>
      <c r="J505" s="71"/>
    </row>
    <row r="506" spans="1:10" ht="15.75">
      <c r="A506" s="21" t="s">
        <v>14</v>
      </c>
      <c r="B506" s="21" t="s">
        <v>16</v>
      </c>
      <c r="C506" s="21"/>
      <c r="D506" s="22" t="s">
        <v>18</v>
      </c>
      <c r="E506" s="23" t="s">
        <v>19</v>
      </c>
      <c r="F506" s="23" t="s">
        <v>20</v>
      </c>
      <c r="G506" s="21" t="s">
        <v>21</v>
      </c>
      <c r="H506" s="63"/>
      <c r="I506" s="63"/>
      <c r="J506" s="59">
        <f t="shared" ref="J506:J523" si="98">H506*C507</f>
        <v>0</v>
      </c>
    </row>
    <row r="507" spans="1:10">
      <c r="A507" s="144">
        <v>1</v>
      </c>
      <c r="B507" s="145" t="s">
        <v>23</v>
      </c>
      <c r="C507" s="26">
        <v>7</v>
      </c>
      <c r="D507" s="146">
        <v>79305</v>
      </c>
      <c r="E507" s="28">
        <f t="shared" ref="E507:E524" si="99">D507*C507</f>
        <v>555135</v>
      </c>
      <c r="F507" s="29">
        <v>0</v>
      </c>
      <c r="G507" s="30">
        <f t="shared" ref="G507:G524" si="100">E507-E507*F507</f>
        <v>555135</v>
      </c>
      <c r="H507" s="63">
        <f t="shared" ref="H507:H524" si="101">D507/1.08</f>
        <v>73430.555555555547</v>
      </c>
      <c r="I507" s="63"/>
      <c r="J507" s="59">
        <f t="shared" si="98"/>
        <v>0</v>
      </c>
    </row>
    <row r="508" spans="1:10">
      <c r="A508" s="144">
        <v>2</v>
      </c>
      <c r="B508" s="145" t="s">
        <v>25</v>
      </c>
      <c r="C508" s="32"/>
      <c r="D508" s="147">
        <v>128591</v>
      </c>
      <c r="E508" s="28">
        <f t="shared" si="99"/>
        <v>0</v>
      </c>
      <c r="F508" s="29">
        <v>0</v>
      </c>
      <c r="G508" s="30">
        <f t="shared" si="100"/>
        <v>0</v>
      </c>
      <c r="H508" s="63">
        <f t="shared" si="101"/>
        <v>119065.74074074073</v>
      </c>
      <c r="I508" s="63"/>
      <c r="J508" s="59">
        <f t="shared" si="98"/>
        <v>714394.44444444438</v>
      </c>
    </row>
    <row r="509" spans="1:10">
      <c r="A509" s="144">
        <v>3</v>
      </c>
      <c r="B509" s="145" t="s">
        <v>26</v>
      </c>
      <c r="C509" s="34">
        <v>6</v>
      </c>
      <c r="D509" s="146">
        <v>60043</v>
      </c>
      <c r="E509" s="28">
        <f t="shared" si="99"/>
        <v>360258</v>
      </c>
      <c r="F509" s="29">
        <v>0</v>
      </c>
      <c r="G509" s="30">
        <f t="shared" si="100"/>
        <v>360258</v>
      </c>
      <c r="H509" s="63">
        <f t="shared" si="101"/>
        <v>55595.370370370365</v>
      </c>
      <c r="I509" s="63"/>
      <c r="J509" s="59">
        <f t="shared" si="98"/>
        <v>0</v>
      </c>
    </row>
    <row r="510" spans="1:10">
      <c r="A510" s="144">
        <v>4</v>
      </c>
      <c r="B510" s="145" t="s">
        <v>27</v>
      </c>
      <c r="C510" s="106"/>
      <c r="D510" s="146">
        <v>115781</v>
      </c>
      <c r="E510" s="28">
        <f t="shared" si="99"/>
        <v>0</v>
      </c>
      <c r="F510" s="29">
        <v>0</v>
      </c>
      <c r="G510" s="30">
        <f t="shared" si="100"/>
        <v>0</v>
      </c>
      <c r="H510" s="63">
        <f t="shared" si="101"/>
        <v>107204.62962962962</v>
      </c>
      <c r="I510" s="63"/>
      <c r="J510" s="59">
        <f t="shared" si="98"/>
        <v>1072046.2962962962</v>
      </c>
    </row>
    <row r="511" spans="1:10">
      <c r="A511" s="144">
        <v>5</v>
      </c>
      <c r="B511" s="145" t="s">
        <v>28</v>
      </c>
      <c r="C511" s="32">
        <v>10</v>
      </c>
      <c r="D511" s="146">
        <v>119943</v>
      </c>
      <c r="E511" s="28">
        <f t="shared" si="99"/>
        <v>1199430</v>
      </c>
      <c r="F511" s="124">
        <v>0</v>
      </c>
      <c r="G511" s="30">
        <f t="shared" si="100"/>
        <v>1199430</v>
      </c>
      <c r="H511" s="63">
        <f t="shared" si="101"/>
        <v>111058.33333333333</v>
      </c>
      <c r="I511" s="63"/>
      <c r="J511" s="59">
        <f t="shared" si="98"/>
        <v>333175</v>
      </c>
    </row>
    <row r="512" spans="1:10">
      <c r="A512" s="144">
        <v>6</v>
      </c>
      <c r="B512" s="145" t="s">
        <v>29</v>
      </c>
      <c r="C512" s="26">
        <v>3</v>
      </c>
      <c r="D512" s="146">
        <v>94810</v>
      </c>
      <c r="E512" s="28">
        <f t="shared" si="99"/>
        <v>284430</v>
      </c>
      <c r="F512" s="29">
        <v>0</v>
      </c>
      <c r="G512" s="30">
        <f t="shared" si="100"/>
        <v>284430</v>
      </c>
      <c r="H512" s="63">
        <f t="shared" si="101"/>
        <v>87787.037037037036</v>
      </c>
      <c r="I512" s="63"/>
      <c r="J512" s="59">
        <f t="shared" si="98"/>
        <v>0</v>
      </c>
    </row>
    <row r="513" spans="1:10">
      <c r="A513" s="144">
        <v>7</v>
      </c>
      <c r="B513" s="145" t="s">
        <v>30</v>
      </c>
      <c r="C513" s="34"/>
      <c r="D513" s="146">
        <v>141396</v>
      </c>
      <c r="E513" s="28">
        <f t="shared" si="99"/>
        <v>0</v>
      </c>
      <c r="F513" s="29">
        <v>0</v>
      </c>
      <c r="G513" s="30">
        <f t="shared" si="100"/>
        <v>0</v>
      </c>
      <c r="H513" s="63">
        <f t="shared" si="101"/>
        <v>130922.22222222222</v>
      </c>
      <c r="I513" s="63"/>
      <c r="J513" s="59">
        <f t="shared" si="98"/>
        <v>0</v>
      </c>
    </row>
    <row r="514" spans="1:10">
      <c r="A514" s="144">
        <v>8</v>
      </c>
      <c r="B514" s="145" t="s">
        <v>31</v>
      </c>
      <c r="C514" s="26"/>
      <c r="D514" s="146">
        <v>232931</v>
      </c>
      <c r="E514" s="28">
        <f t="shared" si="99"/>
        <v>0</v>
      </c>
      <c r="F514" s="29">
        <v>0</v>
      </c>
      <c r="G514" s="30">
        <f t="shared" si="100"/>
        <v>0</v>
      </c>
      <c r="H514" s="63">
        <f t="shared" si="101"/>
        <v>215676.85185185182</v>
      </c>
      <c r="I514" s="63"/>
      <c r="J514" s="59">
        <f t="shared" si="98"/>
        <v>0</v>
      </c>
    </row>
    <row r="515" spans="1:10">
      <c r="A515" s="144">
        <v>9</v>
      </c>
      <c r="B515" s="148" t="s">
        <v>32</v>
      </c>
      <c r="C515" s="26"/>
      <c r="D515" s="146">
        <v>101534</v>
      </c>
      <c r="E515" s="28">
        <f t="shared" si="99"/>
        <v>0</v>
      </c>
      <c r="F515" s="29">
        <v>0</v>
      </c>
      <c r="G515" s="30">
        <f t="shared" si="100"/>
        <v>0</v>
      </c>
      <c r="H515" s="63">
        <f t="shared" si="101"/>
        <v>94012.962962962964</v>
      </c>
      <c r="I515" s="63"/>
      <c r="J515" s="59">
        <f t="shared" si="98"/>
        <v>0</v>
      </c>
    </row>
    <row r="516" spans="1:10">
      <c r="A516" s="144">
        <v>10</v>
      </c>
      <c r="B516" s="148" t="s">
        <v>33</v>
      </c>
      <c r="C516" s="37"/>
      <c r="D516" s="147">
        <v>110148</v>
      </c>
      <c r="E516" s="28">
        <f t="shared" si="99"/>
        <v>0</v>
      </c>
      <c r="F516" s="29">
        <v>0</v>
      </c>
      <c r="G516" s="30">
        <f t="shared" si="100"/>
        <v>0</v>
      </c>
      <c r="H516" s="63">
        <f t="shared" si="101"/>
        <v>101988.88888888888</v>
      </c>
      <c r="I516" s="63"/>
      <c r="J516" s="59">
        <f t="shared" si="98"/>
        <v>611933.33333333326</v>
      </c>
    </row>
    <row r="517" spans="1:10">
      <c r="A517" s="144">
        <v>11</v>
      </c>
      <c r="B517" s="145" t="s">
        <v>34</v>
      </c>
      <c r="C517" s="37">
        <v>6</v>
      </c>
      <c r="D517" s="146">
        <v>54198</v>
      </c>
      <c r="E517" s="28">
        <f t="shared" si="99"/>
        <v>325188</v>
      </c>
      <c r="F517" s="29">
        <v>0</v>
      </c>
      <c r="G517" s="30">
        <f t="shared" si="100"/>
        <v>325188</v>
      </c>
      <c r="H517" s="63">
        <f t="shared" si="101"/>
        <v>50183.333333333328</v>
      </c>
      <c r="I517" s="63"/>
      <c r="J517" s="59">
        <f t="shared" si="98"/>
        <v>0</v>
      </c>
    </row>
    <row r="518" spans="1:10">
      <c r="A518" s="144">
        <v>12</v>
      </c>
      <c r="B518" s="145" t="s">
        <v>35</v>
      </c>
      <c r="C518" s="37"/>
      <c r="D518" s="146">
        <v>49680</v>
      </c>
      <c r="E518" s="28">
        <f t="shared" si="99"/>
        <v>0</v>
      </c>
      <c r="F518" s="29">
        <v>0</v>
      </c>
      <c r="G518" s="30">
        <f t="shared" si="100"/>
        <v>0</v>
      </c>
      <c r="H518" s="63">
        <f t="shared" si="101"/>
        <v>46000</v>
      </c>
      <c r="I518" s="63"/>
      <c r="J518" s="59">
        <f t="shared" si="98"/>
        <v>0</v>
      </c>
    </row>
    <row r="519" spans="1:10">
      <c r="A519" s="144">
        <v>13</v>
      </c>
      <c r="B519" s="145" t="s">
        <v>36</v>
      </c>
      <c r="C519" s="37"/>
      <c r="D519" s="149">
        <v>64152</v>
      </c>
      <c r="E519" s="28">
        <f t="shared" si="99"/>
        <v>0</v>
      </c>
      <c r="F519" s="29">
        <v>0</v>
      </c>
      <c r="G519" s="30">
        <f t="shared" si="100"/>
        <v>0</v>
      </c>
      <c r="H519" s="63">
        <f t="shared" si="101"/>
        <v>59399.999999999993</v>
      </c>
      <c r="I519" s="63"/>
      <c r="J519" s="59">
        <f t="shared" si="98"/>
        <v>0</v>
      </c>
    </row>
    <row r="520" spans="1:10">
      <c r="A520" s="144">
        <v>14</v>
      </c>
      <c r="B520" s="145" t="s">
        <v>37</v>
      </c>
      <c r="C520" s="37"/>
      <c r="D520" s="149">
        <v>65934</v>
      </c>
      <c r="E520" s="28">
        <f t="shared" si="99"/>
        <v>0</v>
      </c>
      <c r="F520" s="29">
        <v>0</v>
      </c>
      <c r="G520" s="30">
        <f t="shared" si="100"/>
        <v>0</v>
      </c>
      <c r="H520" s="63">
        <f t="shared" si="101"/>
        <v>61049.999999999993</v>
      </c>
      <c r="I520" s="63"/>
      <c r="J520" s="59">
        <f t="shared" si="98"/>
        <v>0</v>
      </c>
    </row>
    <row r="521" spans="1:10">
      <c r="A521" s="144">
        <v>15</v>
      </c>
      <c r="B521" s="145" t="s">
        <v>38</v>
      </c>
      <c r="C521" s="37"/>
      <c r="D521" s="149">
        <v>76626</v>
      </c>
      <c r="E521" s="28">
        <f t="shared" si="99"/>
        <v>0</v>
      </c>
      <c r="F521" s="124">
        <v>0</v>
      </c>
      <c r="G521" s="30">
        <f t="shared" si="100"/>
        <v>0</v>
      </c>
      <c r="H521" s="63">
        <f t="shared" si="101"/>
        <v>70950</v>
      </c>
      <c r="I521" s="63"/>
      <c r="J521" s="59">
        <f t="shared" si="98"/>
        <v>0</v>
      </c>
    </row>
    <row r="522" spans="1:10">
      <c r="A522" s="144">
        <v>16</v>
      </c>
      <c r="B522" s="145" t="s">
        <v>39</v>
      </c>
      <c r="C522" s="37"/>
      <c r="D522" s="149">
        <v>80190</v>
      </c>
      <c r="E522" s="28">
        <f t="shared" si="99"/>
        <v>0</v>
      </c>
      <c r="F522" s="29">
        <v>0</v>
      </c>
      <c r="G522" s="30">
        <f t="shared" si="100"/>
        <v>0</v>
      </c>
      <c r="H522" s="63">
        <f t="shared" si="101"/>
        <v>74250</v>
      </c>
      <c r="I522" s="63"/>
      <c r="J522" s="59">
        <f t="shared" si="98"/>
        <v>0</v>
      </c>
    </row>
    <row r="523" spans="1:10">
      <c r="A523" s="144">
        <v>17</v>
      </c>
      <c r="B523" s="145" t="s">
        <v>40</v>
      </c>
      <c r="C523" s="37"/>
      <c r="D523" s="149">
        <v>113832</v>
      </c>
      <c r="E523" s="28">
        <f t="shared" si="99"/>
        <v>0</v>
      </c>
      <c r="F523" s="29">
        <v>0</v>
      </c>
      <c r="G523" s="30">
        <f t="shared" si="100"/>
        <v>0</v>
      </c>
      <c r="H523" s="63">
        <f t="shared" si="101"/>
        <v>105400</v>
      </c>
      <c r="I523" s="63"/>
      <c r="J523" s="59">
        <f t="shared" si="98"/>
        <v>0</v>
      </c>
    </row>
    <row r="524" spans="1:10" ht="17.25">
      <c r="A524" s="144">
        <v>18</v>
      </c>
      <c r="B524" s="145" t="s">
        <v>41</v>
      </c>
      <c r="C524" s="37"/>
      <c r="D524" s="150">
        <v>98010</v>
      </c>
      <c r="E524" s="28">
        <f t="shared" si="99"/>
        <v>0</v>
      </c>
      <c r="F524" s="29">
        <v>0</v>
      </c>
      <c r="G524" s="30">
        <f t="shared" si="100"/>
        <v>0</v>
      </c>
      <c r="H524" s="63">
        <f t="shared" si="101"/>
        <v>90750</v>
      </c>
      <c r="I524" s="45"/>
      <c r="J524" s="64">
        <f>SUM(J506:J523)</f>
        <v>2731549.0740740737</v>
      </c>
    </row>
    <row r="525" spans="1:10" ht="31.5">
      <c r="A525" s="40"/>
      <c r="B525" s="41" t="s">
        <v>42</v>
      </c>
      <c r="C525" s="42">
        <f>SUM(C507:C524)</f>
        <v>32</v>
      </c>
      <c r="D525" s="42"/>
      <c r="E525" s="43">
        <f>SUM(E507:E524)</f>
        <v>2724441</v>
      </c>
      <c r="F525" s="43"/>
      <c r="G525" s="44">
        <f>SUM(G507:G524)</f>
        <v>2724441</v>
      </c>
      <c r="H525" s="5"/>
      <c r="I525" s="5"/>
      <c r="J525" s="75">
        <f>J524*0.08</f>
        <v>218523.9259259259</v>
      </c>
    </row>
    <row r="526" spans="1:10" ht="31.5">
      <c r="A526" s="46"/>
      <c r="B526" s="47"/>
      <c r="C526" s="48"/>
      <c r="D526" s="48"/>
      <c r="E526" s="49"/>
      <c r="F526" s="49"/>
      <c r="G526" s="151"/>
      <c r="H526" s="6"/>
      <c r="I526" s="6"/>
      <c r="J526" s="76">
        <f>SUM(J524:J525)</f>
        <v>2950072.9999999995</v>
      </c>
    </row>
    <row r="527" spans="1:10" ht="18">
      <c r="A527" s="283" t="s">
        <v>43</v>
      </c>
      <c r="B527" s="283"/>
      <c r="C527" s="284" t="s">
        <v>44</v>
      </c>
      <c r="D527" s="284"/>
      <c r="E527" s="54"/>
      <c r="F527" s="54"/>
      <c r="G527" s="55" t="s">
        <v>45</v>
      </c>
    </row>
    <row r="528" spans="1:10" ht="18">
      <c r="A528" s="52"/>
      <c r="B528" s="52"/>
      <c r="C528" s="53"/>
      <c r="D528" s="53"/>
      <c r="E528" s="54"/>
      <c r="F528" s="54"/>
      <c r="G528" s="55"/>
    </row>
    <row r="529" spans="1:10" ht="18">
      <c r="A529" s="52"/>
      <c r="B529" s="52"/>
      <c r="C529" s="53"/>
      <c r="D529" s="53"/>
      <c r="E529" s="54"/>
      <c r="F529" s="54"/>
      <c r="G529" s="55"/>
    </row>
    <row r="530" spans="1:10" ht="18">
      <c r="A530" s="279" t="s">
        <v>0</v>
      </c>
      <c r="B530" s="279"/>
      <c r="C530" s="279"/>
      <c r="D530" s="279"/>
      <c r="E530" s="279"/>
      <c r="F530" s="279"/>
      <c r="G530" s="279"/>
      <c r="H530" s="1"/>
      <c r="I530" s="1"/>
      <c r="J530" s="127"/>
    </row>
    <row r="531" spans="1:10" ht="18">
      <c r="A531" s="279" t="s">
        <v>1</v>
      </c>
      <c r="B531" s="279"/>
      <c r="C531" s="279"/>
      <c r="D531" s="279"/>
      <c r="E531" s="279"/>
      <c r="F531" s="279"/>
      <c r="G531" s="279"/>
      <c r="H531" s="1"/>
      <c r="I531" s="1"/>
      <c r="J531" s="79"/>
    </row>
    <row r="532" spans="1:10" ht="15.75">
      <c r="A532" s="279" t="s">
        <v>2</v>
      </c>
      <c r="B532" s="279"/>
      <c r="C532" s="279"/>
      <c r="D532" s="279"/>
      <c r="E532" s="279"/>
      <c r="F532" s="279"/>
      <c r="G532" s="279"/>
      <c r="H532" s="1"/>
      <c r="I532" s="1"/>
      <c r="J532" s="71"/>
    </row>
    <row r="533" spans="1:10" ht="15.75">
      <c r="A533" s="279" t="s">
        <v>4</v>
      </c>
      <c r="B533" s="279"/>
      <c r="C533" s="279"/>
      <c r="D533" s="279"/>
      <c r="E533" s="279"/>
      <c r="F533" s="279"/>
      <c r="G533" s="279"/>
      <c r="H533" s="1"/>
      <c r="I533" s="1"/>
      <c r="J533" s="71"/>
    </row>
    <row r="534" spans="1:10" ht="15.75" customHeight="1">
      <c r="A534" s="280" t="s">
        <v>6</v>
      </c>
      <c r="B534" s="280"/>
      <c r="C534" s="280"/>
      <c r="D534" s="280"/>
      <c r="E534" s="280"/>
      <c r="F534" s="280"/>
      <c r="G534" s="280"/>
      <c r="H534" s="1"/>
      <c r="I534" s="1"/>
      <c r="J534" s="71"/>
    </row>
    <row r="535" spans="1:10" ht="27.75">
      <c r="A535" s="9"/>
      <c r="B535" s="9"/>
      <c r="C535" s="281" t="s">
        <v>1000</v>
      </c>
      <c r="D535" s="281"/>
      <c r="E535" s="281"/>
      <c r="F535" s="281"/>
      <c r="G535" s="281"/>
      <c r="H535" s="2"/>
      <c r="I535" s="2"/>
      <c r="J535" s="72"/>
    </row>
    <row r="536" spans="1:10" ht="15.75">
      <c r="A536" s="11" t="s">
        <v>358</v>
      </c>
      <c r="B536" s="12">
        <v>4138233153</v>
      </c>
      <c r="C536" s="13"/>
      <c r="D536" s="286"/>
      <c r="E536" s="286"/>
      <c r="F536" s="286"/>
      <c r="G536" s="286"/>
      <c r="H536" s="68"/>
      <c r="I536" s="68"/>
      <c r="J536" s="71"/>
    </row>
    <row r="537" spans="1:10" ht="15.75">
      <c r="A537" s="11" t="s">
        <v>9</v>
      </c>
      <c r="B537" s="286" t="s">
        <v>1001</v>
      </c>
      <c r="C537" s="286"/>
      <c r="D537" s="286"/>
      <c r="E537" s="16"/>
      <c r="F537" s="11"/>
      <c r="G537" s="16"/>
      <c r="H537" s="69" t="s">
        <v>161</v>
      </c>
      <c r="I537" s="69"/>
      <c r="J537" s="73"/>
    </row>
    <row r="538" spans="1:10" ht="15.75">
      <c r="A538" s="11" t="s">
        <v>11</v>
      </c>
      <c r="B538" s="289" t="s">
        <v>726</v>
      </c>
      <c r="C538" s="289"/>
      <c r="D538" s="289"/>
      <c r="E538" s="289"/>
      <c r="F538" s="18"/>
      <c r="G538" s="19"/>
      <c r="H538" s="1"/>
      <c r="I538" s="1"/>
      <c r="J538" s="71"/>
    </row>
    <row r="539" spans="1:10" ht="15.75">
      <c r="A539" s="21" t="s">
        <v>14</v>
      </c>
      <c r="B539" s="21" t="s">
        <v>16</v>
      </c>
      <c r="C539" s="21" t="s">
        <v>17</v>
      </c>
      <c r="D539" s="22" t="s">
        <v>18</v>
      </c>
      <c r="E539" s="23" t="s">
        <v>19</v>
      </c>
      <c r="F539" s="23" t="s">
        <v>20</v>
      </c>
      <c r="G539" s="21" t="s">
        <v>21</v>
      </c>
      <c r="H539" s="1"/>
      <c r="I539" s="1"/>
      <c r="J539" s="71"/>
    </row>
    <row r="540" spans="1:10">
      <c r="A540" s="24">
        <v>1</v>
      </c>
      <c r="B540" s="25" t="s">
        <v>23</v>
      </c>
      <c r="C540" s="26">
        <v>7</v>
      </c>
      <c r="D540" s="27">
        <v>79305</v>
      </c>
      <c r="E540" s="28">
        <f t="shared" ref="E540:E557" si="102">D540*C540</f>
        <v>555135</v>
      </c>
      <c r="F540" s="29">
        <v>0.2</v>
      </c>
      <c r="G540" s="30">
        <f t="shared" ref="G540:G557" si="103">E540-E540*F540</f>
        <v>444108</v>
      </c>
      <c r="H540" s="31">
        <f>D540/1.08*0.8</f>
        <v>58744.444444444438</v>
      </c>
      <c r="I540" s="31"/>
      <c r="J540" s="59">
        <f t="shared" ref="J540:J557" si="104">H540*C540</f>
        <v>411211.11111111107</v>
      </c>
    </row>
    <row r="541" spans="1:10">
      <c r="A541" s="24">
        <v>2</v>
      </c>
      <c r="B541" s="25" t="s">
        <v>25</v>
      </c>
      <c r="C541" s="32"/>
      <c r="D541" s="33">
        <v>128591</v>
      </c>
      <c r="E541" s="28">
        <f t="shared" si="102"/>
        <v>0</v>
      </c>
      <c r="F541" s="29">
        <v>0</v>
      </c>
      <c r="G541" s="30">
        <f t="shared" si="103"/>
        <v>0</v>
      </c>
      <c r="H541" s="31">
        <f t="shared" ref="H541:H557" si="105">D541/1.08</f>
        <v>119065.74074074073</v>
      </c>
      <c r="I541" s="31"/>
      <c r="J541" s="59">
        <f t="shared" si="104"/>
        <v>0</v>
      </c>
    </row>
    <row r="542" spans="1:10">
      <c r="A542" s="24">
        <v>3</v>
      </c>
      <c r="B542" s="25" t="s">
        <v>26</v>
      </c>
      <c r="C542" s="34"/>
      <c r="D542" s="27">
        <v>60043</v>
      </c>
      <c r="E542" s="28">
        <f t="shared" si="102"/>
        <v>0</v>
      </c>
      <c r="F542" s="29">
        <v>0</v>
      </c>
      <c r="G542" s="30">
        <f t="shared" si="103"/>
        <v>0</v>
      </c>
      <c r="H542" s="31">
        <f t="shared" si="105"/>
        <v>55595.370370370365</v>
      </c>
      <c r="I542" s="31"/>
      <c r="J542" s="59">
        <f t="shared" si="104"/>
        <v>0</v>
      </c>
    </row>
    <row r="543" spans="1:10">
      <c r="A543" s="24">
        <v>4</v>
      </c>
      <c r="B543" s="25" t="s">
        <v>27</v>
      </c>
      <c r="C543" s="106"/>
      <c r="D543" s="27">
        <v>115781</v>
      </c>
      <c r="E543" s="28">
        <f t="shared" si="102"/>
        <v>0</v>
      </c>
      <c r="F543" s="29">
        <v>0</v>
      </c>
      <c r="G543" s="30">
        <f t="shared" si="103"/>
        <v>0</v>
      </c>
      <c r="H543" s="31">
        <f t="shared" si="105"/>
        <v>107204.62962962962</v>
      </c>
      <c r="I543" s="31"/>
      <c r="J543" s="59">
        <f t="shared" si="104"/>
        <v>0</v>
      </c>
    </row>
    <row r="544" spans="1:10">
      <c r="A544" s="24">
        <v>5</v>
      </c>
      <c r="B544" s="25" t="s">
        <v>28</v>
      </c>
      <c r="C544" s="32"/>
      <c r="D544" s="27">
        <v>119943</v>
      </c>
      <c r="E544" s="28">
        <f t="shared" si="102"/>
        <v>0</v>
      </c>
      <c r="F544" s="124">
        <v>0</v>
      </c>
      <c r="G544" s="30">
        <f t="shared" si="103"/>
        <v>0</v>
      </c>
      <c r="H544" s="31">
        <f t="shared" si="105"/>
        <v>111058.33333333333</v>
      </c>
      <c r="I544" s="31"/>
      <c r="J544" s="59">
        <f t="shared" si="104"/>
        <v>0</v>
      </c>
    </row>
    <row r="545" spans="1:10">
      <c r="A545" s="24">
        <v>6</v>
      </c>
      <c r="B545" s="25" t="s">
        <v>29</v>
      </c>
      <c r="C545" s="26"/>
      <c r="D545" s="27">
        <v>94810</v>
      </c>
      <c r="E545" s="28">
        <f t="shared" si="102"/>
        <v>0</v>
      </c>
      <c r="F545" s="29">
        <v>0</v>
      </c>
      <c r="G545" s="30">
        <f t="shared" si="103"/>
        <v>0</v>
      </c>
      <c r="H545" s="31">
        <f t="shared" si="105"/>
        <v>87787.037037037036</v>
      </c>
      <c r="I545" s="31"/>
      <c r="J545" s="59">
        <f t="shared" si="104"/>
        <v>0</v>
      </c>
    </row>
    <row r="546" spans="1:10">
      <c r="A546" s="24">
        <v>7</v>
      </c>
      <c r="B546" s="25" t="s">
        <v>30</v>
      </c>
      <c r="C546" s="34"/>
      <c r="D546" s="27">
        <v>141396</v>
      </c>
      <c r="E546" s="28">
        <f t="shared" si="102"/>
        <v>0</v>
      </c>
      <c r="F546" s="29">
        <v>0</v>
      </c>
      <c r="G546" s="30">
        <f t="shared" si="103"/>
        <v>0</v>
      </c>
      <c r="H546" s="31">
        <f t="shared" si="105"/>
        <v>130922.22222222222</v>
      </c>
      <c r="I546" s="31"/>
      <c r="J546" s="59">
        <f t="shared" si="104"/>
        <v>0</v>
      </c>
    </row>
    <row r="547" spans="1:10">
      <c r="A547" s="24">
        <v>8</v>
      </c>
      <c r="B547" s="25" t="s">
        <v>31</v>
      </c>
      <c r="C547" s="26"/>
      <c r="D547" s="27">
        <v>232931</v>
      </c>
      <c r="E547" s="28">
        <f t="shared" si="102"/>
        <v>0</v>
      </c>
      <c r="F547" s="29">
        <v>0</v>
      </c>
      <c r="G547" s="30">
        <f t="shared" si="103"/>
        <v>0</v>
      </c>
      <c r="H547" s="31">
        <f t="shared" si="105"/>
        <v>215676.85185185182</v>
      </c>
      <c r="I547" s="31"/>
      <c r="J547" s="59">
        <f t="shared" si="104"/>
        <v>0</v>
      </c>
    </row>
    <row r="548" spans="1:10">
      <c r="A548" s="24">
        <v>9</v>
      </c>
      <c r="B548" s="36" t="s">
        <v>32</v>
      </c>
      <c r="C548" s="26"/>
      <c r="D548" s="27">
        <v>101534</v>
      </c>
      <c r="E548" s="28">
        <f t="shared" si="102"/>
        <v>0</v>
      </c>
      <c r="F548" s="29">
        <v>0</v>
      </c>
      <c r="G548" s="30">
        <f t="shared" si="103"/>
        <v>0</v>
      </c>
      <c r="H548" s="31">
        <f t="shared" si="105"/>
        <v>94012.962962962964</v>
      </c>
      <c r="I548" s="31"/>
      <c r="J548" s="59">
        <f t="shared" si="104"/>
        <v>0</v>
      </c>
    </row>
    <row r="549" spans="1:10">
      <c r="A549" s="24">
        <v>10</v>
      </c>
      <c r="B549" s="36" t="s">
        <v>33</v>
      </c>
      <c r="C549" s="37"/>
      <c r="D549" s="33">
        <v>110148</v>
      </c>
      <c r="E549" s="28">
        <f t="shared" si="102"/>
        <v>0</v>
      </c>
      <c r="F549" s="29">
        <v>0</v>
      </c>
      <c r="G549" s="30">
        <f t="shared" si="103"/>
        <v>0</v>
      </c>
      <c r="H549" s="31">
        <f t="shared" si="105"/>
        <v>101988.88888888888</v>
      </c>
      <c r="I549" s="31"/>
      <c r="J549" s="59">
        <f t="shared" si="104"/>
        <v>0</v>
      </c>
    </row>
    <row r="550" spans="1:10">
      <c r="A550" s="24">
        <v>11</v>
      </c>
      <c r="B550" s="25" t="s">
        <v>34</v>
      </c>
      <c r="C550" s="37"/>
      <c r="D550" s="27">
        <v>54198</v>
      </c>
      <c r="E550" s="28">
        <f t="shared" si="102"/>
        <v>0</v>
      </c>
      <c r="F550" s="29">
        <v>0</v>
      </c>
      <c r="G550" s="30">
        <f t="shared" si="103"/>
        <v>0</v>
      </c>
      <c r="H550" s="31">
        <f t="shared" si="105"/>
        <v>50183.333333333328</v>
      </c>
      <c r="I550" s="31"/>
      <c r="J550" s="59">
        <f t="shared" si="104"/>
        <v>0</v>
      </c>
    </row>
    <row r="551" spans="1:10">
      <c r="A551" s="24">
        <v>12</v>
      </c>
      <c r="B551" s="25" t="s">
        <v>35</v>
      </c>
      <c r="C551" s="37"/>
      <c r="D551" s="27">
        <v>49680</v>
      </c>
      <c r="E551" s="28">
        <f t="shared" si="102"/>
        <v>0</v>
      </c>
      <c r="F551" s="29">
        <v>0</v>
      </c>
      <c r="G551" s="30">
        <f t="shared" si="103"/>
        <v>0</v>
      </c>
      <c r="H551" s="31">
        <f t="shared" si="105"/>
        <v>46000</v>
      </c>
      <c r="I551" s="31"/>
      <c r="J551" s="59">
        <f t="shared" si="104"/>
        <v>0</v>
      </c>
    </row>
    <row r="552" spans="1:10">
      <c r="A552" s="24">
        <v>13</v>
      </c>
      <c r="B552" s="25" t="s">
        <v>36</v>
      </c>
      <c r="C552" s="37"/>
      <c r="D552" s="38">
        <v>64152</v>
      </c>
      <c r="E552" s="28">
        <f t="shared" si="102"/>
        <v>0</v>
      </c>
      <c r="F552" s="29">
        <v>0</v>
      </c>
      <c r="G552" s="30">
        <f t="shared" si="103"/>
        <v>0</v>
      </c>
      <c r="H552" s="31">
        <f t="shared" si="105"/>
        <v>59399.999999999993</v>
      </c>
      <c r="I552" s="31"/>
      <c r="J552" s="59">
        <f t="shared" si="104"/>
        <v>0</v>
      </c>
    </row>
    <row r="553" spans="1:10">
      <c r="A553" s="24">
        <v>14</v>
      </c>
      <c r="B553" s="25" t="s">
        <v>37</v>
      </c>
      <c r="C553" s="37"/>
      <c r="D553" s="38">
        <v>65934</v>
      </c>
      <c r="E553" s="28">
        <f t="shared" si="102"/>
        <v>0</v>
      </c>
      <c r="F553" s="29">
        <v>0</v>
      </c>
      <c r="G553" s="30">
        <f t="shared" si="103"/>
        <v>0</v>
      </c>
      <c r="H553" s="31">
        <f t="shared" si="105"/>
        <v>61049.999999999993</v>
      </c>
      <c r="I553" s="31"/>
      <c r="J553" s="59">
        <f t="shared" si="104"/>
        <v>0</v>
      </c>
    </row>
    <row r="554" spans="1:10">
      <c r="A554" s="24">
        <v>15</v>
      </c>
      <c r="B554" s="25" t="s">
        <v>38</v>
      </c>
      <c r="C554" s="37"/>
      <c r="D554" s="38">
        <v>76626</v>
      </c>
      <c r="E554" s="28">
        <f t="shared" si="102"/>
        <v>0</v>
      </c>
      <c r="F554" s="124">
        <v>0</v>
      </c>
      <c r="G554" s="30">
        <f t="shared" si="103"/>
        <v>0</v>
      </c>
      <c r="H554" s="31">
        <f t="shared" si="105"/>
        <v>70950</v>
      </c>
      <c r="I554" s="31"/>
      <c r="J554" s="59">
        <f t="shared" si="104"/>
        <v>0</v>
      </c>
    </row>
    <row r="555" spans="1:10">
      <c r="A555" s="24">
        <v>16</v>
      </c>
      <c r="B555" s="25" t="s">
        <v>39</v>
      </c>
      <c r="C555" s="37"/>
      <c r="D555" s="38">
        <v>80190</v>
      </c>
      <c r="E555" s="28">
        <f t="shared" si="102"/>
        <v>0</v>
      </c>
      <c r="F555" s="29">
        <v>0</v>
      </c>
      <c r="G555" s="30">
        <f t="shared" si="103"/>
        <v>0</v>
      </c>
      <c r="H555" s="31">
        <f t="shared" si="105"/>
        <v>74250</v>
      </c>
      <c r="I555" s="31"/>
      <c r="J555" s="59">
        <f t="shared" si="104"/>
        <v>0</v>
      </c>
    </row>
    <row r="556" spans="1:10">
      <c r="A556" s="24">
        <v>17</v>
      </c>
      <c r="B556" s="25" t="s">
        <v>40</v>
      </c>
      <c r="C556" s="37"/>
      <c r="D556" s="38">
        <v>113832</v>
      </c>
      <c r="E556" s="28">
        <f t="shared" si="102"/>
        <v>0</v>
      </c>
      <c r="F556" s="29">
        <v>0</v>
      </c>
      <c r="G556" s="30">
        <f t="shared" si="103"/>
        <v>0</v>
      </c>
      <c r="H556" s="31">
        <f t="shared" si="105"/>
        <v>105400</v>
      </c>
      <c r="I556" s="31"/>
      <c r="J556" s="59">
        <f t="shared" si="104"/>
        <v>0</v>
      </c>
    </row>
    <row r="557" spans="1:10">
      <c r="A557" s="24">
        <v>18</v>
      </c>
      <c r="B557" s="25" t="s">
        <v>41</v>
      </c>
      <c r="C557" s="37"/>
      <c r="D557" s="39">
        <v>98010</v>
      </c>
      <c r="E557" s="28">
        <f t="shared" si="102"/>
        <v>0</v>
      </c>
      <c r="F557" s="29">
        <v>0</v>
      </c>
      <c r="G557" s="30">
        <f t="shared" si="103"/>
        <v>0</v>
      </c>
      <c r="H557" s="31">
        <f t="shared" si="105"/>
        <v>90750</v>
      </c>
      <c r="I557" s="31"/>
      <c r="J557" s="59">
        <f t="shared" si="104"/>
        <v>0</v>
      </c>
    </row>
    <row r="558" spans="1:10" ht="17.25">
      <c r="A558" s="40"/>
      <c r="B558" s="41" t="s">
        <v>42</v>
      </c>
      <c r="C558" s="42">
        <f t="shared" ref="C558" si="106">SUM(C540:C557)</f>
        <v>7</v>
      </c>
      <c r="D558" s="42"/>
      <c r="E558" s="43">
        <f t="shared" ref="E558" si="107">SUM(E540:E557)</f>
        <v>555135</v>
      </c>
      <c r="F558" s="43"/>
      <c r="G558" s="44">
        <f t="shared" ref="G558" si="108">SUM(G540:G557)</f>
        <v>444108</v>
      </c>
      <c r="H558" s="45"/>
      <c r="I558" s="45"/>
      <c r="J558" s="64">
        <f>SUM(J540:J557)</f>
        <v>411211.11111111107</v>
      </c>
    </row>
    <row r="559" spans="1:10" ht="31.5">
      <c r="A559" s="46"/>
      <c r="B559" s="47"/>
      <c r="C559" s="48"/>
      <c r="D559" s="48"/>
      <c r="E559" s="49"/>
      <c r="F559" s="49"/>
      <c r="G559" s="50"/>
      <c r="H559" s="5"/>
      <c r="I559" s="5"/>
      <c r="J559" s="75">
        <f>J558*0.08</f>
        <v>32896.888888888883</v>
      </c>
    </row>
    <row r="560" spans="1:10" ht="31.5">
      <c r="A560" s="283" t="s">
        <v>43</v>
      </c>
      <c r="B560" s="283"/>
      <c r="C560" s="284" t="s">
        <v>44</v>
      </c>
      <c r="D560" s="284"/>
      <c r="E560" s="54"/>
      <c r="F560" s="54"/>
      <c r="G560" s="55" t="s">
        <v>45</v>
      </c>
      <c r="H560" s="6"/>
      <c r="I560" s="6"/>
      <c r="J560" s="76">
        <f>SUM(J558:J559)</f>
        <v>444107.99999999994</v>
      </c>
    </row>
    <row r="562" spans="1:10">
      <c r="B562" s="152" t="s">
        <v>666</v>
      </c>
      <c r="C562" s="152" t="s">
        <v>667</v>
      </c>
      <c r="D562" s="152"/>
      <c r="E562" s="152" t="s">
        <v>167</v>
      </c>
      <c r="F562" s="152"/>
    </row>
    <row r="566" spans="1:10" ht="18">
      <c r="A566" s="279" t="s">
        <v>0</v>
      </c>
      <c r="B566" s="279"/>
      <c r="C566" s="279"/>
      <c r="D566" s="279"/>
      <c r="E566" s="279"/>
      <c r="F566" s="279"/>
      <c r="G566" s="279"/>
      <c r="H566" s="1"/>
      <c r="I566" s="1"/>
      <c r="J566" s="127"/>
    </row>
    <row r="567" spans="1:10" ht="18">
      <c r="A567" s="279" t="s">
        <v>1</v>
      </c>
      <c r="B567" s="279"/>
      <c r="C567" s="279"/>
      <c r="D567" s="279"/>
      <c r="E567" s="279"/>
      <c r="F567" s="279"/>
      <c r="G567" s="279"/>
      <c r="H567" s="1"/>
      <c r="I567" s="1"/>
      <c r="J567" s="79"/>
    </row>
    <row r="568" spans="1:10" ht="15.75">
      <c r="A568" s="279" t="s">
        <v>2</v>
      </c>
      <c r="B568" s="279"/>
      <c r="C568" s="279"/>
      <c r="D568" s="279"/>
      <c r="E568" s="279"/>
      <c r="F568" s="279"/>
      <c r="G568" s="279"/>
      <c r="H568" s="1"/>
      <c r="I568" s="1"/>
      <c r="J568" s="71"/>
    </row>
    <row r="569" spans="1:10" ht="15.75">
      <c r="A569" s="279" t="s">
        <v>4</v>
      </c>
      <c r="B569" s="279"/>
      <c r="C569" s="279"/>
      <c r="D569" s="279"/>
      <c r="E569" s="279"/>
      <c r="F569" s="279"/>
      <c r="G569" s="279"/>
      <c r="H569" s="1"/>
      <c r="I569" s="1"/>
      <c r="J569" s="71"/>
    </row>
    <row r="570" spans="1:10" ht="15.75" customHeight="1">
      <c r="A570" s="280" t="s">
        <v>6</v>
      </c>
      <c r="B570" s="280"/>
      <c r="C570" s="280"/>
      <c r="D570" s="280"/>
      <c r="E570" s="280"/>
      <c r="F570" s="280"/>
      <c r="G570" s="280"/>
      <c r="H570" s="1"/>
      <c r="I570" s="1"/>
      <c r="J570" s="71"/>
    </row>
    <row r="571" spans="1:10" ht="27.75">
      <c r="A571" s="9"/>
      <c r="B571" s="9"/>
      <c r="C571" s="281" t="s">
        <v>1000</v>
      </c>
      <c r="D571" s="281"/>
      <c r="E571" s="281"/>
      <c r="F571" s="281"/>
      <c r="G571" s="281"/>
      <c r="H571" s="2"/>
      <c r="I571" s="2"/>
      <c r="J571" s="72"/>
    </row>
    <row r="572" spans="1:10" ht="15.75">
      <c r="A572" s="11" t="s">
        <v>358</v>
      </c>
      <c r="B572" s="12">
        <v>4138161941</v>
      </c>
      <c r="C572" s="13"/>
      <c r="D572" s="286"/>
      <c r="E572" s="286"/>
      <c r="F572" s="286"/>
      <c r="G572" s="286"/>
      <c r="H572" s="68"/>
      <c r="I572" s="68"/>
      <c r="J572" s="71"/>
    </row>
    <row r="573" spans="1:10" ht="15.75">
      <c r="A573" s="11" t="s">
        <v>9</v>
      </c>
      <c r="B573" s="286" t="s">
        <v>1002</v>
      </c>
      <c r="C573" s="286"/>
      <c r="D573" s="286"/>
      <c r="E573" s="16"/>
      <c r="F573" s="11"/>
      <c r="G573" s="16"/>
      <c r="H573" s="69" t="s">
        <v>161</v>
      </c>
      <c r="I573" s="69"/>
      <c r="J573" s="73"/>
    </row>
    <row r="574" spans="1:10" ht="15.75">
      <c r="A574" s="11" t="s">
        <v>11</v>
      </c>
      <c r="B574" s="289" t="s">
        <v>726</v>
      </c>
      <c r="C574" s="289"/>
      <c r="D574" s="289"/>
      <c r="E574" s="289"/>
      <c r="F574" s="18"/>
      <c r="G574" s="19"/>
      <c r="H574" s="1"/>
      <c r="I574" s="1"/>
      <c r="J574" s="71"/>
    </row>
    <row r="575" spans="1:10" ht="15.75">
      <c r="A575" s="21" t="s">
        <v>14</v>
      </c>
      <c r="B575" s="21" t="s">
        <v>16</v>
      </c>
      <c r="C575" s="21" t="s">
        <v>17</v>
      </c>
      <c r="D575" s="22" t="s">
        <v>18</v>
      </c>
      <c r="E575" s="23" t="s">
        <v>19</v>
      </c>
      <c r="F575" s="23" t="s">
        <v>20</v>
      </c>
      <c r="G575" s="21" t="s">
        <v>21</v>
      </c>
      <c r="H575" s="1"/>
      <c r="I575" s="1"/>
      <c r="J575" s="71"/>
    </row>
    <row r="576" spans="1:10">
      <c r="A576" s="24">
        <v>1</v>
      </c>
      <c r="B576" s="25" t="s">
        <v>23</v>
      </c>
      <c r="C576" s="26">
        <v>6</v>
      </c>
      <c r="D576" s="27">
        <v>79305</v>
      </c>
      <c r="E576" s="28">
        <f t="shared" ref="E576:E593" si="109">D576*C576</f>
        <v>475830</v>
      </c>
      <c r="F576" s="29">
        <v>0.2</v>
      </c>
      <c r="G576" s="30">
        <f t="shared" ref="G576:G593" si="110">E576-E576*F576</f>
        <v>380664</v>
      </c>
      <c r="H576" s="31">
        <f>D576/1.08*0.8</f>
        <v>58744.444444444438</v>
      </c>
      <c r="I576" s="31"/>
      <c r="J576" s="59">
        <f t="shared" ref="J576:J593" si="111">H576*C576</f>
        <v>352466.66666666663</v>
      </c>
    </row>
    <row r="577" spans="1:10">
      <c r="A577" s="24">
        <v>2</v>
      </c>
      <c r="B577" s="25" t="s">
        <v>25</v>
      </c>
      <c r="C577" s="32"/>
      <c r="D577" s="33">
        <v>128591</v>
      </c>
      <c r="E577" s="28">
        <f t="shared" si="109"/>
        <v>0</v>
      </c>
      <c r="F577" s="29">
        <v>0</v>
      </c>
      <c r="G577" s="30">
        <f t="shared" si="110"/>
        <v>0</v>
      </c>
      <c r="H577" s="31">
        <f t="shared" ref="H577:H593" si="112">D577/1.08</f>
        <v>119065.74074074073</v>
      </c>
      <c r="I577" s="31"/>
      <c r="J577" s="59">
        <f t="shared" si="111"/>
        <v>0</v>
      </c>
    </row>
    <row r="578" spans="1:10">
      <c r="A578" s="24">
        <v>3</v>
      </c>
      <c r="B578" s="25" t="s">
        <v>26</v>
      </c>
      <c r="C578" s="34">
        <v>6</v>
      </c>
      <c r="D578" s="27">
        <v>60043</v>
      </c>
      <c r="E578" s="28">
        <f t="shared" si="109"/>
        <v>360258</v>
      </c>
      <c r="F578" s="29">
        <v>0</v>
      </c>
      <c r="G578" s="30">
        <f t="shared" si="110"/>
        <v>360258</v>
      </c>
      <c r="H578" s="31">
        <f t="shared" si="112"/>
        <v>55595.370370370365</v>
      </c>
      <c r="I578" s="31"/>
      <c r="J578" s="59">
        <f t="shared" si="111"/>
        <v>333572.22222222219</v>
      </c>
    </row>
    <row r="579" spans="1:10">
      <c r="A579" s="24">
        <v>4</v>
      </c>
      <c r="B579" s="25" t="s">
        <v>27</v>
      </c>
      <c r="C579" s="106"/>
      <c r="D579" s="27">
        <v>115781</v>
      </c>
      <c r="E579" s="28">
        <f t="shared" si="109"/>
        <v>0</v>
      </c>
      <c r="F579" s="29">
        <v>0</v>
      </c>
      <c r="G579" s="30">
        <f t="shared" si="110"/>
        <v>0</v>
      </c>
      <c r="H579" s="31">
        <f t="shared" si="112"/>
        <v>107204.62962962962</v>
      </c>
      <c r="I579" s="31"/>
      <c r="J579" s="59">
        <f t="shared" si="111"/>
        <v>0</v>
      </c>
    </row>
    <row r="580" spans="1:10">
      <c r="A580" s="24">
        <v>5</v>
      </c>
      <c r="B580" s="25" t="s">
        <v>28</v>
      </c>
      <c r="C580" s="32"/>
      <c r="D580" s="27">
        <v>119943</v>
      </c>
      <c r="E580" s="28">
        <f t="shared" si="109"/>
        <v>0</v>
      </c>
      <c r="F580" s="124">
        <v>0</v>
      </c>
      <c r="G580" s="30">
        <f t="shared" si="110"/>
        <v>0</v>
      </c>
      <c r="H580" s="31">
        <f t="shared" si="112"/>
        <v>111058.33333333333</v>
      </c>
      <c r="I580" s="31"/>
      <c r="J580" s="59">
        <f t="shared" si="111"/>
        <v>0</v>
      </c>
    </row>
    <row r="581" spans="1:10">
      <c r="A581" s="24">
        <v>6</v>
      </c>
      <c r="B581" s="25" t="s">
        <v>29</v>
      </c>
      <c r="C581" s="26">
        <v>10</v>
      </c>
      <c r="D581" s="27">
        <v>94810</v>
      </c>
      <c r="E581" s="28">
        <f t="shared" si="109"/>
        <v>948100</v>
      </c>
      <c r="F581" s="29">
        <v>0</v>
      </c>
      <c r="G581" s="30">
        <f t="shared" si="110"/>
        <v>948100</v>
      </c>
      <c r="H581" s="31">
        <f t="shared" si="112"/>
        <v>87787.037037037036</v>
      </c>
      <c r="I581" s="31"/>
      <c r="J581" s="59">
        <f t="shared" si="111"/>
        <v>877870.37037037034</v>
      </c>
    </row>
    <row r="582" spans="1:10">
      <c r="A582" s="24">
        <v>7</v>
      </c>
      <c r="B582" s="25" t="s">
        <v>30</v>
      </c>
      <c r="C582" s="34"/>
      <c r="D582" s="27">
        <v>141396</v>
      </c>
      <c r="E582" s="28">
        <f t="shared" si="109"/>
        <v>0</v>
      </c>
      <c r="F582" s="29">
        <v>0</v>
      </c>
      <c r="G582" s="30">
        <f t="shared" si="110"/>
        <v>0</v>
      </c>
      <c r="H582" s="31">
        <f t="shared" si="112"/>
        <v>130922.22222222222</v>
      </c>
      <c r="I582" s="31"/>
      <c r="J582" s="59">
        <f t="shared" si="111"/>
        <v>0</v>
      </c>
    </row>
    <row r="583" spans="1:10">
      <c r="A583" s="24">
        <v>8</v>
      </c>
      <c r="B583" s="25" t="s">
        <v>31</v>
      </c>
      <c r="C583" s="26"/>
      <c r="D583" s="27">
        <v>232931</v>
      </c>
      <c r="E583" s="28">
        <f t="shared" si="109"/>
        <v>0</v>
      </c>
      <c r="F583" s="29">
        <v>0</v>
      </c>
      <c r="G583" s="30">
        <f t="shared" si="110"/>
        <v>0</v>
      </c>
      <c r="H583" s="31">
        <f t="shared" si="112"/>
        <v>215676.85185185182</v>
      </c>
      <c r="I583" s="31"/>
      <c r="J583" s="59">
        <f t="shared" si="111"/>
        <v>0</v>
      </c>
    </row>
    <row r="584" spans="1:10">
      <c r="A584" s="24">
        <v>9</v>
      </c>
      <c r="B584" s="36" t="s">
        <v>32</v>
      </c>
      <c r="C584" s="26"/>
      <c r="D584" s="27">
        <v>101534</v>
      </c>
      <c r="E584" s="28">
        <f t="shared" si="109"/>
        <v>0</v>
      </c>
      <c r="F584" s="29">
        <v>0</v>
      </c>
      <c r="G584" s="30">
        <f t="shared" si="110"/>
        <v>0</v>
      </c>
      <c r="H584" s="31">
        <f t="shared" si="112"/>
        <v>94012.962962962964</v>
      </c>
      <c r="I584" s="31"/>
      <c r="J584" s="59">
        <f t="shared" si="111"/>
        <v>0</v>
      </c>
    </row>
    <row r="585" spans="1:10">
      <c r="A585" s="24">
        <v>10</v>
      </c>
      <c r="B585" s="36" t="s">
        <v>33</v>
      </c>
      <c r="C585" s="37"/>
      <c r="D585" s="33">
        <v>110148</v>
      </c>
      <c r="E585" s="28">
        <f t="shared" si="109"/>
        <v>0</v>
      </c>
      <c r="F585" s="29">
        <v>0</v>
      </c>
      <c r="G585" s="30">
        <f t="shared" si="110"/>
        <v>0</v>
      </c>
      <c r="H585" s="31">
        <f t="shared" si="112"/>
        <v>101988.88888888888</v>
      </c>
      <c r="I585" s="31"/>
      <c r="J585" s="59">
        <f t="shared" si="111"/>
        <v>0</v>
      </c>
    </row>
    <row r="586" spans="1:10">
      <c r="A586" s="24">
        <v>11</v>
      </c>
      <c r="B586" s="25" t="s">
        <v>34</v>
      </c>
      <c r="C586" s="37">
        <v>5</v>
      </c>
      <c r="D586" s="27">
        <v>54198</v>
      </c>
      <c r="E586" s="28">
        <f t="shared" si="109"/>
        <v>270990</v>
      </c>
      <c r="F586" s="29">
        <v>0</v>
      </c>
      <c r="G586" s="30">
        <f t="shared" si="110"/>
        <v>270990</v>
      </c>
      <c r="H586" s="31">
        <f t="shared" si="112"/>
        <v>50183.333333333328</v>
      </c>
      <c r="I586" s="31"/>
      <c r="J586" s="59">
        <f t="shared" si="111"/>
        <v>250916.66666666663</v>
      </c>
    </row>
    <row r="587" spans="1:10">
      <c r="A587" s="24">
        <v>12</v>
      </c>
      <c r="B587" s="25" t="s">
        <v>35</v>
      </c>
      <c r="C587" s="37"/>
      <c r="D587" s="27">
        <v>49680</v>
      </c>
      <c r="E587" s="28">
        <f t="shared" si="109"/>
        <v>0</v>
      </c>
      <c r="F587" s="29">
        <v>0</v>
      </c>
      <c r="G587" s="30">
        <f t="shared" si="110"/>
        <v>0</v>
      </c>
      <c r="H587" s="31">
        <f t="shared" si="112"/>
        <v>46000</v>
      </c>
      <c r="I587" s="31"/>
      <c r="J587" s="59">
        <f t="shared" si="111"/>
        <v>0</v>
      </c>
    </row>
    <row r="588" spans="1:10">
      <c r="A588" s="24">
        <v>13</v>
      </c>
      <c r="B588" s="25" t="s">
        <v>36</v>
      </c>
      <c r="C588" s="37"/>
      <c r="D588" s="38">
        <v>64152</v>
      </c>
      <c r="E588" s="28">
        <f t="shared" si="109"/>
        <v>0</v>
      </c>
      <c r="F588" s="29">
        <v>0</v>
      </c>
      <c r="G588" s="30">
        <f t="shared" si="110"/>
        <v>0</v>
      </c>
      <c r="H588" s="31">
        <f t="shared" si="112"/>
        <v>59399.999999999993</v>
      </c>
      <c r="I588" s="31"/>
      <c r="J588" s="59">
        <f t="shared" si="111"/>
        <v>0</v>
      </c>
    </row>
    <row r="589" spans="1:10">
      <c r="A589" s="24">
        <v>14</v>
      </c>
      <c r="B589" s="25" t="s">
        <v>37</v>
      </c>
      <c r="C589" s="37"/>
      <c r="D589" s="38">
        <v>65934</v>
      </c>
      <c r="E589" s="28">
        <f t="shared" si="109"/>
        <v>0</v>
      </c>
      <c r="F589" s="29">
        <v>0</v>
      </c>
      <c r="G589" s="30">
        <f t="shared" si="110"/>
        <v>0</v>
      </c>
      <c r="H589" s="31">
        <f t="shared" si="112"/>
        <v>61049.999999999993</v>
      </c>
      <c r="I589" s="31"/>
      <c r="J589" s="59">
        <f t="shared" si="111"/>
        <v>0</v>
      </c>
    </row>
    <row r="590" spans="1:10">
      <c r="A590" s="24">
        <v>15</v>
      </c>
      <c r="B590" s="25" t="s">
        <v>38</v>
      </c>
      <c r="C590" s="37"/>
      <c r="D590" s="38">
        <v>76626</v>
      </c>
      <c r="E590" s="28">
        <f t="shared" si="109"/>
        <v>0</v>
      </c>
      <c r="F590" s="124">
        <v>0</v>
      </c>
      <c r="G590" s="30">
        <f t="shared" si="110"/>
        <v>0</v>
      </c>
      <c r="H590" s="31">
        <f t="shared" si="112"/>
        <v>70950</v>
      </c>
      <c r="I590" s="31"/>
      <c r="J590" s="59">
        <f t="shared" si="111"/>
        <v>0</v>
      </c>
    </row>
    <row r="591" spans="1:10">
      <c r="A591" s="24">
        <v>16</v>
      </c>
      <c r="B591" s="25" t="s">
        <v>39</v>
      </c>
      <c r="C591" s="37"/>
      <c r="D591" s="38">
        <v>80190</v>
      </c>
      <c r="E591" s="28">
        <f t="shared" si="109"/>
        <v>0</v>
      </c>
      <c r="F591" s="29">
        <v>0</v>
      </c>
      <c r="G591" s="30">
        <f t="shared" si="110"/>
        <v>0</v>
      </c>
      <c r="H591" s="31">
        <f t="shared" si="112"/>
        <v>74250</v>
      </c>
      <c r="I591" s="31"/>
      <c r="J591" s="59">
        <f t="shared" si="111"/>
        <v>0</v>
      </c>
    </row>
    <row r="592" spans="1:10">
      <c r="A592" s="24">
        <v>17</v>
      </c>
      <c r="B592" s="25" t="s">
        <v>40</v>
      </c>
      <c r="C592" s="37"/>
      <c r="D592" s="38">
        <v>113832</v>
      </c>
      <c r="E592" s="28">
        <f t="shared" si="109"/>
        <v>0</v>
      </c>
      <c r="F592" s="29">
        <v>0</v>
      </c>
      <c r="G592" s="30">
        <f t="shared" si="110"/>
        <v>0</v>
      </c>
      <c r="H592" s="31">
        <f t="shared" si="112"/>
        <v>105400</v>
      </c>
      <c r="I592" s="31"/>
      <c r="J592" s="59">
        <f t="shared" si="111"/>
        <v>0</v>
      </c>
    </row>
    <row r="593" spans="1:10">
      <c r="A593" s="24">
        <v>18</v>
      </c>
      <c r="B593" s="25" t="s">
        <v>41</v>
      </c>
      <c r="C593" s="37"/>
      <c r="D593" s="39">
        <v>98010</v>
      </c>
      <c r="E593" s="28">
        <f t="shared" si="109"/>
        <v>0</v>
      </c>
      <c r="F593" s="29">
        <v>0</v>
      </c>
      <c r="G593" s="30">
        <f t="shared" si="110"/>
        <v>0</v>
      </c>
      <c r="H593" s="31">
        <f t="shared" si="112"/>
        <v>90750</v>
      </c>
      <c r="I593" s="31"/>
      <c r="J593" s="59">
        <f t="shared" si="111"/>
        <v>0</v>
      </c>
    </row>
    <row r="594" spans="1:10" ht="17.25">
      <c r="A594" s="40"/>
      <c r="B594" s="41" t="s">
        <v>42</v>
      </c>
      <c r="C594" s="42">
        <f t="shared" ref="C594" si="113">SUM(C576:C593)</f>
        <v>27</v>
      </c>
      <c r="D594" s="42"/>
      <c r="E594" s="43">
        <f t="shared" ref="E594" si="114">SUM(E576:E593)</f>
        <v>2055178</v>
      </c>
      <c r="F594" s="43"/>
      <c r="G594" s="44">
        <f t="shared" ref="G594" si="115">SUM(G576:G593)</f>
        <v>1960012</v>
      </c>
      <c r="H594" s="45"/>
      <c r="I594" s="45"/>
      <c r="J594" s="64">
        <f>SUM(J576:J593)</f>
        <v>1814825.9259259258</v>
      </c>
    </row>
    <row r="595" spans="1:10" ht="31.5">
      <c r="A595" s="46"/>
      <c r="B595" s="47"/>
      <c r="C595" s="48"/>
      <c r="D595" s="48"/>
      <c r="E595" s="49"/>
      <c r="F595" s="49"/>
      <c r="G595" s="50"/>
      <c r="H595" s="5"/>
      <c r="I595" s="5"/>
      <c r="J595" s="75">
        <f>J594*0.08</f>
        <v>145186.07407407407</v>
      </c>
    </row>
    <row r="596" spans="1:10" ht="31.5">
      <c r="A596" s="283" t="s">
        <v>43</v>
      </c>
      <c r="B596" s="283"/>
      <c r="C596" s="284" t="s">
        <v>44</v>
      </c>
      <c r="D596" s="284"/>
      <c r="E596" s="54"/>
      <c r="F596" s="54"/>
      <c r="G596" s="55" t="s">
        <v>45</v>
      </c>
      <c r="H596" s="6"/>
      <c r="I596" s="6"/>
      <c r="J596" s="76">
        <f>SUM(J594:J595)</f>
        <v>1960012</v>
      </c>
    </row>
    <row r="598" spans="1:10">
      <c r="B598" s="152" t="s">
        <v>666</v>
      </c>
      <c r="C598" s="152" t="s">
        <v>667</v>
      </c>
      <c r="D598" s="152"/>
      <c r="E598" s="152" t="s">
        <v>167</v>
      </c>
      <c r="F598" s="152"/>
    </row>
    <row r="602" spans="1:10" ht="18">
      <c r="A602" s="279" t="s">
        <v>0</v>
      </c>
      <c r="B602" s="279"/>
      <c r="C602" s="279"/>
      <c r="D602" s="279"/>
      <c r="E602" s="279"/>
      <c r="F602" s="279"/>
      <c r="G602" s="279"/>
      <c r="H602" s="1"/>
      <c r="I602" s="1"/>
      <c r="J602" s="127"/>
    </row>
    <row r="603" spans="1:10" ht="18">
      <c r="A603" s="279" t="s">
        <v>1</v>
      </c>
      <c r="B603" s="279"/>
      <c r="C603" s="279"/>
      <c r="D603" s="279"/>
      <c r="E603" s="279"/>
      <c r="F603" s="279"/>
      <c r="G603" s="279"/>
      <c r="H603" s="1"/>
      <c r="I603" s="1"/>
      <c r="J603" s="79"/>
    </row>
    <row r="604" spans="1:10" ht="15.75">
      <c r="A604" s="279" t="s">
        <v>2</v>
      </c>
      <c r="B604" s="279"/>
      <c r="C604" s="279"/>
      <c r="D604" s="279"/>
      <c r="E604" s="279"/>
      <c r="F604" s="279"/>
      <c r="G604" s="279"/>
      <c r="H604" s="1"/>
      <c r="I604" s="1"/>
      <c r="J604" s="71"/>
    </row>
    <row r="605" spans="1:10" ht="15.75">
      <c r="A605" s="279" t="s">
        <v>4</v>
      </c>
      <c r="B605" s="279"/>
      <c r="C605" s="279"/>
      <c r="D605" s="279"/>
      <c r="E605" s="279"/>
      <c r="F605" s="279"/>
      <c r="G605" s="279"/>
      <c r="H605" s="1"/>
      <c r="I605" s="1"/>
      <c r="J605" s="71"/>
    </row>
    <row r="606" spans="1:10" ht="15.75" customHeight="1">
      <c r="A606" s="280" t="s">
        <v>6</v>
      </c>
      <c r="B606" s="280"/>
      <c r="C606" s="280"/>
      <c r="D606" s="280"/>
      <c r="E606" s="280"/>
      <c r="F606" s="280"/>
      <c r="G606" s="280"/>
      <c r="H606" s="1"/>
      <c r="I606" s="1"/>
      <c r="J606" s="71"/>
    </row>
    <row r="607" spans="1:10" ht="27.75">
      <c r="A607" s="9"/>
      <c r="B607" s="9"/>
      <c r="C607" s="281" t="s">
        <v>1000</v>
      </c>
      <c r="D607" s="281"/>
      <c r="E607" s="281"/>
      <c r="F607" s="281"/>
      <c r="G607" s="281"/>
      <c r="H607" s="2"/>
      <c r="I607" s="2"/>
      <c r="J607" s="72"/>
    </row>
    <row r="608" spans="1:10" ht="15.75">
      <c r="A608" s="11" t="s">
        <v>358</v>
      </c>
      <c r="B608" s="12">
        <v>4138212561</v>
      </c>
      <c r="C608" s="13"/>
      <c r="D608" s="286"/>
      <c r="E608" s="286"/>
      <c r="F608" s="286"/>
      <c r="G608" s="286"/>
      <c r="H608" s="68"/>
      <c r="I608" s="68"/>
      <c r="J608" s="71"/>
    </row>
    <row r="609" spans="1:10" ht="15.75">
      <c r="A609" s="11" t="s">
        <v>9</v>
      </c>
      <c r="B609" s="286" t="s">
        <v>1003</v>
      </c>
      <c r="C609" s="286"/>
      <c r="D609" s="286"/>
      <c r="E609" s="16"/>
      <c r="F609" s="11"/>
      <c r="G609" s="16"/>
      <c r="H609" s="69" t="s">
        <v>161</v>
      </c>
      <c r="I609" s="69"/>
      <c r="J609" s="73"/>
    </row>
    <row r="610" spans="1:10" ht="15.75">
      <c r="A610" s="11" t="s">
        <v>11</v>
      </c>
      <c r="B610" s="289" t="s">
        <v>726</v>
      </c>
      <c r="C610" s="289"/>
      <c r="D610" s="289"/>
      <c r="E610" s="289"/>
      <c r="F610" s="18"/>
      <c r="G610" s="19"/>
      <c r="H610" s="1"/>
      <c r="I610" s="1"/>
      <c r="J610" s="71"/>
    </row>
    <row r="611" spans="1:10" ht="15.75">
      <c r="A611" s="21" t="s">
        <v>14</v>
      </c>
      <c r="B611" s="21" t="s">
        <v>16</v>
      </c>
      <c r="C611" s="21" t="s">
        <v>17</v>
      </c>
      <c r="D611" s="22" t="s">
        <v>18</v>
      </c>
      <c r="E611" s="23" t="s">
        <v>19</v>
      </c>
      <c r="F611" s="23" t="s">
        <v>20</v>
      </c>
      <c r="G611" s="21" t="s">
        <v>21</v>
      </c>
      <c r="H611" s="1"/>
      <c r="I611" s="1"/>
      <c r="J611" s="71"/>
    </row>
    <row r="612" spans="1:10">
      <c r="A612" s="24">
        <v>1</v>
      </c>
      <c r="B612" s="25" t="s">
        <v>23</v>
      </c>
      <c r="C612" s="26"/>
      <c r="D612" s="27">
        <v>79305</v>
      </c>
      <c r="E612" s="28">
        <f t="shared" ref="E612:E629" si="116">D612*C612</f>
        <v>0</v>
      </c>
      <c r="F612" s="29">
        <v>0.2</v>
      </c>
      <c r="G612" s="30">
        <f t="shared" ref="G612:G629" si="117">E612-E612*F612</f>
        <v>0</v>
      </c>
      <c r="H612" s="31">
        <f>D612/1.08*0.8</f>
        <v>58744.444444444438</v>
      </c>
      <c r="I612" s="31"/>
      <c r="J612" s="59">
        <f t="shared" ref="J612:J629" si="118">H612*C612</f>
        <v>0</v>
      </c>
    </row>
    <row r="613" spans="1:10">
      <c r="A613" s="24">
        <v>2</v>
      </c>
      <c r="B613" s="25" t="s">
        <v>25</v>
      </c>
      <c r="C613" s="32"/>
      <c r="D613" s="33">
        <v>128591</v>
      </c>
      <c r="E613" s="28">
        <f t="shared" si="116"/>
        <v>0</v>
      </c>
      <c r="F613" s="29">
        <v>0</v>
      </c>
      <c r="G613" s="30">
        <f t="shared" si="117"/>
        <v>0</v>
      </c>
      <c r="H613" s="31">
        <f t="shared" ref="H613:H629" si="119">D613/1.08</f>
        <v>119065.74074074073</v>
      </c>
      <c r="I613" s="31"/>
      <c r="J613" s="59">
        <f t="shared" si="118"/>
        <v>0</v>
      </c>
    </row>
    <row r="614" spans="1:10">
      <c r="A614" s="24">
        <v>3</v>
      </c>
      <c r="B614" s="25" t="s">
        <v>26</v>
      </c>
      <c r="C614" s="34"/>
      <c r="D614" s="27">
        <v>60043</v>
      </c>
      <c r="E614" s="28">
        <f t="shared" si="116"/>
        <v>0</v>
      </c>
      <c r="F614" s="29">
        <v>0</v>
      </c>
      <c r="G614" s="30">
        <f t="shared" si="117"/>
        <v>0</v>
      </c>
      <c r="H614" s="31">
        <f t="shared" si="119"/>
        <v>55595.370370370365</v>
      </c>
      <c r="I614" s="31"/>
      <c r="J614" s="59">
        <f t="shared" si="118"/>
        <v>0</v>
      </c>
    </row>
    <row r="615" spans="1:10">
      <c r="A615" s="24">
        <v>4</v>
      </c>
      <c r="B615" s="25" t="s">
        <v>27</v>
      </c>
      <c r="C615" s="106"/>
      <c r="D615" s="27">
        <v>115781</v>
      </c>
      <c r="E615" s="28">
        <f t="shared" si="116"/>
        <v>0</v>
      </c>
      <c r="F615" s="29">
        <v>0</v>
      </c>
      <c r="G615" s="30">
        <f t="shared" si="117"/>
        <v>0</v>
      </c>
      <c r="H615" s="31">
        <f t="shared" si="119"/>
        <v>107204.62962962962</v>
      </c>
      <c r="I615" s="31"/>
      <c r="J615" s="59">
        <f t="shared" si="118"/>
        <v>0</v>
      </c>
    </row>
    <row r="616" spans="1:10">
      <c r="A616" s="24">
        <v>5</v>
      </c>
      <c r="B616" s="25" t="s">
        <v>28</v>
      </c>
      <c r="C616" s="32">
        <v>15</v>
      </c>
      <c r="D616" s="27">
        <v>119943</v>
      </c>
      <c r="E616" s="28">
        <f t="shared" si="116"/>
        <v>1799145</v>
      </c>
      <c r="F616" s="124">
        <v>0</v>
      </c>
      <c r="G616" s="30">
        <f t="shared" si="117"/>
        <v>1799145</v>
      </c>
      <c r="H616" s="31">
        <f t="shared" si="119"/>
        <v>111058.33333333333</v>
      </c>
      <c r="I616" s="31"/>
      <c r="J616" s="59">
        <f t="shared" si="118"/>
        <v>1665875</v>
      </c>
    </row>
    <row r="617" spans="1:10">
      <c r="A617" s="24">
        <v>6</v>
      </c>
      <c r="B617" s="25" t="s">
        <v>29</v>
      </c>
      <c r="C617" s="26">
        <v>7</v>
      </c>
      <c r="D617" s="27">
        <v>94810</v>
      </c>
      <c r="E617" s="28">
        <f t="shared" si="116"/>
        <v>663670</v>
      </c>
      <c r="F617" s="29">
        <v>0</v>
      </c>
      <c r="G617" s="30">
        <f t="shared" si="117"/>
        <v>663670</v>
      </c>
      <c r="H617" s="31">
        <f t="shared" si="119"/>
        <v>87787.037037037036</v>
      </c>
      <c r="I617" s="31"/>
      <c r="J617" s="59">
        <f t="shared" si="118"/>
        <v>614509.25925925921</v>
      </c>
    </row>
    <row r="618" spans="1:10">
      <c r="A618" s="24">
        <v>7</v>
      </c>
      <c r="B618" s="25" t="s">
        <v>30</v>
      </c>
      <c r="C618" s="34"/>
      <c r="D618" s="27">
        <v>141396</v>
      </c>
      <c r="E618" s="28">
        <f t="shared" si="116"/>
        <v>0</v>
      </c>
      <c r="F618" s="29">
        <v>0</v>
      </c>
      <c r="G618" s="30">
        <f t="shared" si="117"/>
        <v>0</v>
      </c>
      <c r="H618" s="31">
        <f t="shared" si="119"/>
        <v>130922.22222222222</v>
      </c>
      <c r="I618" s="31"/>
      <c r="J618" s="59">
        <f t="shared" si="118"/>
        <v>0</v>
      </c>
    </row>
    <row r="619" spans="1:10">
      <c r="A619" s="24">
        <v>8</v>
      </c>
      <c r="B619" s="25" t="s">
        <v>31</v>
      </c>
      <c r="C619" s="26"/>
      <c r="D619" s="27">
        <v>232931</v>
      </c>
      <c r="E619" s="28">
        <f t="shared" si="116"/>
        <v>0</v>
      </c>
      <c r="F619" s="29">
        <v>0</v>
      </c>
      <c r="G619" s="30">
        <f t="shared" si="117"/>
        <v>0</v>
      </c>
      <c r="H619" s="31">
        <f t="shared" si="119"/>
        <v>215676.85185185182</v>
      </c>
      <c r="I619" s="31"/>
      <c r="J619" s="59">
        <f t="shared" si="118"/>
        <v>0</v>
      </c>
    </row>
    <row r="620" spans="1:10">
      <c r="A620" s="24">
        <v>9</v>
      </c>
      <c r="B620" s="36" t="s">
        <v>32</v>
      </c>
      <c r="C620" s="26"/>
      <c r="D620" s="27">
        <v>101534</v>
      </c>
      <c r="E620" s="28">
        <f t="shared" si="116"/>
        <v>0</v>
      </c>
      <c r="F620" s="29">
        <v>0</v>
      </c>
      <c r="G620" s="30">
        <f t="shared" si="117"/>
        <v>0</v>
      </c>
      <c r="H620" s="31">
        <f t="shared" si="119"/>
        <v>94012.962962962964</v>
      </c>
      <c r="I620" s="31"/>
      <c r="J620" s="59">
        <f t="shared" si="118"/>
        <v>0</v>
      </c>
    </row>
    <row r="621" spans="1:10">
      <c r="A621" s="24">
        <v>10</v>
      </c>
      <c r="B621" s="36" t="s">
        <v>33</v>
      </c>
      <c r="C621" s="37"/>
      <c r="D621" s="33">
        <v>110148</v>
      </c>
      <c r="E621" s="28">
        <f t="shared" si="116"/>
        <v>0</v>
      </c>
      <c r="F621" s="29">
        <v>0</v>
      </c>
      <c r="G621" s="30">
        <f t="shared" si="117"/>
        <v>0</v>
      </c>
      <c r="H621" s="31">
        <f t="shared" si="119"/>
        <v>101988.88888888888</v>
      </c>
      <c r="I621" s="31"/>
      <c r="J621" s="59">
        <f t="shared" si="118"/>
        <v>0</v>
      </c>
    </row>
    <row r="622" spans="1:10">
      <c r="A622" s="24">
        <v>11</v>
      </c>
      <c r="B622" s="25" t="s">
        <v>34</v>
      </c>
      <c r="C622" s="37">
        <v>7</v>
      </c>
      <c r="D622" s="27">
        <v>54198</v>
      </c>
      <c r="E622" s="28">
        <f t="shared" si="116"/>
        <v>379386</v>
      </c>
      <c r="F622" s="29">
        <v>0</v>
      </c>
      <c r="G622" s="30">
        <f t="shared" si="117"/>
        <v>379386</v>
      </c>
      <c r="H622" s="31">
        <f t="shared" si="119"/>
        <v>50183.333333333328</v>
      </c>
      <c r="I622" s="31"/>
      <c r="J622" s="59">
        <f t="shared" si="118"/>
        <v>351283.33333333331</v>
      </c>
    </row>
    <row r="623" spans="1:10">
      <c r="A623" s="24">
        <v>12</v>
      </c>
      <c r="B623" s="25" t="s">
        <v>35</v>
      </c>
      <c r="C623" s="37"/>
      <c r="D623" s="27">
        <v>49680</v>
      </c>
      <c r="E623" s="28">
        <f t="shared" si="116"/>
        <v>0</v>
      </c>
      <c r="F623" s="29">
        <v>0</v>
      </c>
      <c r="G623" s="30">
        <f t="shared" si="117"/>
        <v>0</v>
      </c>
      <c r="H623" s="31">
        <f t="shared" si="119"/>
        <v>46000</v>
      </c>
      <c r="I623" s="31"/>
      <c r="J623" s="59">
        <f t="shared" si="118"/>
        <v>0</v>
      </c>
    </row>
    <row r="624" spans="1:10">
      <c r="A624" s="24">
        <v>13</v>
      </c>
      <c r="B624" s="25" t="s">
        <v>36</v>
      </c>
      <c r="C624" s="37"/>
      <c r="D624" s="38">
        <v>64152</v>
      </c>
      <c r="E624" s="28">
        <f t="shared" si="116"/>
        <v>0</v>
      </c>
      <c r="F624" s="29">
        <v>0</v>
      </c>
      <c r="G624" s="30">
        <f t="shared" si="117"/>
        <v>0</v>
      </c>
      <c r="H624" s="31">
        <f t="shared" si="119"/>
        <v>59399.999999999993</v>
      </c>
      <c r="I624" s="31"/>
      <c r="J624" s="59">
        <f t="shared" si="118"/>
        <v>0</v>
      </c>
    </row>
    <row r="625" spans="1:10">
      <c r="A625" s="24">
        <v>14</v>
      </c>
      <c r="B625" s="25" t="s">
        <v>37</v>
      </c>
      <c r="C625" s="37"/>
      <c r="D625" s="38">
        <v>65934</v>
      </c>
      <c r="E625" s="28">
        <f t="shared" si="116"/>
        <v>0</v>
      </c>
      <c r="F625" s="29">
        <v>0</v>
      </c>
      <c r="G625" s="30">
        <f t="shared" si="117"/>
        <v>0</v>
      </c>
      <c r="H625" s="31">
        <f t="shared" si="119"/>
        <v>61049.999999999993</v>
      </c>
      <c r="I625" s="31"/>
      <c r="J625" s="59">
        <f t="shared" si="118"/>
        <v>0</v>
      </c>
    </row>
    <row r="626" spans="1:10">
      <c r="A626" s="24">
        <v>15</v>
      </c>
      <c r="B626" s="25" t="s">
        <v>38</v>
      </c>
      <c r="C626" s="37"/>
      <c r="D626" s="38">
        <v>76626</v>
      </c>
      <c r="E626" s="28">
        <f t="shared" si="116"/>
        <v>0</v>
      </c>
      <c r="F626" s="124">
        <v>0</v>
      </c>
      <c r="G626" s="30">
        <f t="shared" si="117"/>
        <v>0</v>
      </c>
      <c r="H626" s="31">
        <f t="shared" si="119"/>
        <v>70950</v>
      </c>
      <c r="I626" s="31"/>
      <c r="J626" s="59">
        <f t="shared" si="118"/>
        <v>0</v>
      </c>
    </row>
    <row r="627" spans="1:10">
      <c r="A627" s="24">
        <v>16</v>
      </c>
      <c r="B627" s="25" t="s">
        <v>39</v>
      </c>
      <c r="C627" s="37"/>
      <c r="D627" s="38">
        <v>80190</v>
      </c>
      <c r="E627" s="28">
        <f t="shared" si="116"/>
        <v>0</v>
      </c>
      <c r="F627" s="29">
        <v>0</v>
      </c>
      <c r="G627" s="30">
        <f t="shared" si="117"/>
        <v>0</v>
      </c>
      <c r="H627" s="31">
        <f t="shared" si="119"/>
        <v>74250</v>
      </c>
      <c r="I627" s="31"/>
      <c r="J627" s="59">
        <f t="shared" si="118"/>
        <v>0</v>
      </c>
    </row>
    <row r="628" spans="1:10">
      <c r="A628" s="24">
        <v>17</v>
      </c>
      <c r="B628" s="25" t="s">
        <v>40</v>
      </c>
      <c r="C628" s="37"/>
      <c r="D628" s="38">
        <v>113832</v>
      </c>
      <c r="E628" s="28">
        <f t="shared" si="116"/>
        <v>0</v>
      </c>
      <c r="F628" s="29">
        <v>0</v>
      </c>
      <c r="G628" s="30">
        <f t="shared" si="117"/>
        <v>0</v>
      </c>
      <c r="H628" s="31">
        <f t="shared" si="119"/>
        <v>105400</v>
      </c>
      <c r="I628" s="31"/>
      <c r="J628" s="59">
        <f t="shared" si="118"/>
        <v>0</v>
      </c>
    </row>
    <row r="629" spans="1:10">
      <c r="A629" s="24">
        <v>18</v>
      </c>
      <c r="B629" s="25" t="s">
        <v>41</v>
      </c>
      <c r="C629" s="37"/>
      <c r="D629" s="39">
        <v>98010</v>
      </c>
      <c r="E629" s="28">
        <f t="shared" si="116"/>
        <v>0</v>
      </c>
      <c r="F629" s="29">
        <v>0</v>
      </c>
      <c r="G629" s="30">
        <f t="shared" si="117"/>
        <v>0</v>
      </c>
      <c r="H629" s="31">
        <f t="shared" si="119"/>
        <v>90750</v>
      </c>
      <c r="I629" s="31"/>
      <c r="J629" s="59">
        <f t="shared" si="118"/>
        <v>0</v>
      </c>
    </row>
    <row r="630" spans="1:10" ht="17.25">
      <c r="A630" s="40"/>
      <c r="B630" s="41" t="s">
        <v>42</v>
      </c>
      <c r="C630" s="42">
        <f t="shared" ref="C630" si="120">SUM(C612:C629)</f>
        <v>29</v>
      </c>
      <c r="D630" s="42"/>
      <c r="E630" s="43">
        <f t="shared" ref="E630" si="121">SUM(E612:E629)</f>
        <v>2842201</v>
      </c>
      <c r="F630" s="43"/>
      <c r="G630" s="44">
        <f t="shared" ref="G630" si="122">SUM(G612:G629)</f>
        <v>2842201</v>
      </c>
      <c r="H630" s="45"/>
      <c r="I630" s="45"/>
      <c r="J630" s="64">
        <f>SUM(J612:J629)</f>
        <v>2631667.5925925928</v>
      </c>
    </row>
    <row r="631" spans="1:10" ht="31.5">
      <c r="A631" s="46"/>
      <c r="B631" s="47"/>
      <c r="C631" s="48"/>
      <c r="D631" s="48"/>
      <c r="E631" s="49"/>
      <c r="F631" s="49"/>
      <c r="G631" s="50"/>
      <c r="H631" s="5"/>
      <c r="I631" s="5"/>
      <c r="J631" s="75">
        <f>J630*0.08</f>
        <v>210533.40740740742</v>
      </c>
    </row>
    <row r="632" spans="1:10" ht="31.5">
      <c r="A632" s="283" t="s">
        <v>43</v>
      </c>
      <c r="B632" s="283"/>
      <c r="C632" s="284" t="s">
        <v>44</v>
      </c>
      <c r="D632" s="284"/>
      <c r="E632" s="54"/>
      <c r="F632" s="54"/>
      <c r="G632" s="55" t="s">
        <v>45</v>
      </c>
      <c r="H632" s="6"/>
      <c r="I632" s="6"/>
      <c r="J632" s="76">
        <f>SUM(J630:J631)</f>
        <v>2842201</v>
      </c>
    </row>
    <row r="634" spans="1:10">
      <c r="B634" s="152" t="s">
        <v>666</v>
      </c>
      <c r="C634" s="152" t="s">
        <v>667</v>
      </c>
      <c r="D634" s="152"/>
      <c r="E634" s="152" t="s">
        <v>167</v>
      </c>
      <c r="F634" s="152"/>
    </row>
    <row r="637" spans="1:10" ht="18">
      <c r="A637" s="279" t="s">
        <v>0</v>
      </c>
      <c r="B637" s="279"/>
      <c r="C637" s="279"/>
      <c r="D637" s="279"/>
      <c r="E637" s="279"/>
      <c r="F637" s="279"/>
      <c r="G637" s="279"/>
      <c r="H637" s="1"/>
      <c r="I637" s="1"/>
      <c r="J637" s="127"/>
    </row>
    <row r="638" spans="1:10" ht="18">
      <c r="A638" s="279" t="s">
        <v>1</v>
      </c>
      <c r="B638" s="279"/>
      <c r="C638" s="279"/>
      <c r="D638" s="279"/>
      <c r="E638" s="279"/>
      <c r="F638" s="279"/>
      <c r="G638" s="279"/>
      <c r="H638" s="1"/>
      <c r="I638" s="1"/>
      <c r="J638" s="79"/>
    </row>
    <row r="639" spans="1:10" ht="15.75">
      <c r="A639" s="279" t="s">
        <v>2</v>
      </c>
      <c r="B639" s="279"/>
      <c r="C639" s="279"/>
      <c r="D639" s="279"/>
      <c r="E639" s="279"/>
      <c r="F639" s="279"/>
      <c r="G639" s="279"/>
      <c r="H639" s="1"/>
      <c r="I639" s="1"/>
      <c r="J639" s="71"/>
    </row>
    <row r="640" spans="1:10" ht="15.75">
      <c r="A640" s="279" t="s">
        <v>4</v>
      </c>
      <c r="B640" s="279"/>
      <c r="C640" s="279"/>
      <c r="D640" s="279"/>
      <c r="E640" s="279"/>
      <c r="F640" s="279"/>
      <c r="G640" s="279"/>
      <c r="H640" s="1"/>
      <c r="I640" s="1"/>
      <c r="J640" s="71"/>
    </row>
    <row r="641" spans="1:10" ht="15.75" customHeight="1">
      <c r="A641" s="280" t="s">
        <v>6</v>
      </c>
      <c r="B641" s="280"/>
      <c r="C641" s="280"/>
      <c r="D641" s="280"/>
      <c r="E641" s="280"/>
      <c r="F641" s="280"/>
      <c r="G641" s="280"/>
      <c r="H641" s="1"/>
      <c r="I641" s="1"/>
      <c r="J641" s="71"/>
    </row>
    <row r="642" spans="1:10" ht="27.75">
      <c r="A642" s="9"/>
      <c r="B642" s="9"/>
      <c r="C642" s="281" t="s">
        <v>1000</v>
      </c>
      <c r="D642" s="281"/>
      <c r="E642" s="281"/>
      <c r="F642" s="281"/>
      <c r="G642" s="281"/>
      <c r="H642" s="2"/>
      <c r="I642" s="2"/>
      <c r="J642" s="72"/>
    </row>
    <row r="643" spans="1:10" ht="15.75">
      <c r="A643" s="11" t="s">
        <v>358</v>
      </c>
      <c r="B643" s="12">
        <v>4138120771</v>
      </c>
      <c r="C643" s="13"/>
      <c r="D643" s="286"/>
      <c r="E643" s="286"/>
      <c r="F643" s="286"/>
      <c r="G643" s="286"/>
      <c r="H643" s="68"/>
      <c r="I643" s="68"/>
      <c r="J643" s="71"/>
    </row>
    <row r="644" spans="1:10" ht="15.75">
      <c r="A644" s="11" t="s">
        <v>9</v>
      </c>
      <c r="B644" s="286" t="s">
        <v>1003</v>
      </c>
      <c r="C644" s="286"/>
      <c r="D644" s="286"/>
      <c r="E644" s="16"/>
      <c r="F644" s="11"/>
      <c r="G644" s="16"/>
      <c r="H644" s="69" t="s">
        <v>161</v>
      </c>
      <c r="I644" s="69"/>
      <c r="J644" s="73"/>
    </row>
    <row r="645" spans="1:10" ht="15.75">
      <c r="A645" s="11" t="s">
        <v>11</v>
      </c>
      <c r="B645" s="289" t="s">
        <v>726</v>
      </c>
      <c r="C645" s="289"/>
      <c r="D645" s="289"/>
      <c r="E645" s="289"/>
      <c r="F645" s="18"/>
      <c r="G645" s="19"/>
      <c r="H645" s="1"/>
      <c r="I645" s="1"/>
      <c r="J645" s="71"/>
    </row>
    <row r="646" spans="1:10" ht="15.75">
      <c r="A646" s="21" t="s">
        <v>14</v>
      </c>
      <c r="B646" s="21" t="s">
        <v>16</v>
      </c>
      <c r="C646" s="21" t="s">
        <v>17</v>
      </c>
      <c r="D646" s="22" t="s">
        <v>18</v>
      </c>
      <c r="E646" s="23" t="s">
        <v>19</v>
      </c>
      <c r="F646" s="23" t="s">
        <v>20</v>
      </c>
      <c r="G646" s="21" t="s">
        <v>21</v>
      </c>
      <c r="H646" s="1"/>
      <c r="I646" s="1"/>
      <c r="J646" s="71"/>
    </row>
    <row r="647" spans="1:10">
      <c r="A647" s="24">
        <v>1</v>
      </c>
      <c r="B647" s="25" t="s">
        <v>23</v>
      </c>
      <c r="C647" s="26">
        <v>5</v>
      </c>
      <c r="D647" s="27">
        <v>79305</v>
      </c>
      <c r="E647" s="28">
        <f t="shared" ref="E647:E664" si="123">D647*C647</f>
        <v>396525</v>
      </c>
      <c r="F647" s="29">
        <v>0.2</v>
      </c>
      <c r="G647" s="30">
        <f t="shared" ref="G647:G664" si="124">E647-E647*F647</f>
        <v>317220</v>
      </c>
      <c r="H647" s="31">
        <f>D647/1.08*0.8</f>
        <v>58744.444444444438</v>
      </c>
      <c r="I647" s="31"/>
      <c r="J647" s="59">
        <f t="shared" ref="J647:J664" si="125">H647*C647</f>
        <v>293722.22222222219</v>
      </c>
    </row>
    <row r="648" spans="1:10">
      <c r="A648" s="24">
        <v>2</v>
      </c>
      <c r="B648" s="25" t="s">
        <v>25</v>
      </c>
      <c r="C648" s="32"/>
      <c r="D648" s="33">
        <v>128591</v>
      </c>
      <c r="E648" s="28">
        <f t="shared" si="123"/>
        <v>0</v>
      </c>
      <c r="F648" s="29">
        <v>0</v>
      </c>
      <c r="G648" s="30">
        <f t="shared" si="124"/>
        <v>0</v>
      </c>
      <c r="H648" s="31">
        <f t="shared" ref="H648:H664" si="126">D648/1.08</f>
        <v>119065.74074074073</v>
      </c>
      <c r="I648" s="31"/>
      <c r="J648" s="59">
        <f t="shared" si="125"/>
        <v>0</v>
      </c>
    </row>
    <row r="649" spans="1:10">
      <c r="A649" s="24">
        <v>3</v>
      </c>
      <c r="B649" s="25" t="s">
        <v>26</v>
      </c>
      <c r="C649" s="34"/>
      <c r="D649" s="27">
        <v>60043</v>
      </c>
      <c r="E649" s="28">
        <f t="shared" si="123"/>
        <v>0</v>
      </c>
      <c r="F649" s="29">
        <v>0</v>
      </c>
      <c r="G649" s="30">
        <f t="shared" si="124"/>
        <v>0</v>
      </c>
      <c r="H649" s="31">
        <f t="shared" si="126"/>
        <v>55595.370370370365</v>
      </c>
      <c r="I649" s="31"/>
      <c r="J649" s="59">
        <f t="shared" si="125"/>
        <v>0</v>
      </c>
    </row>
    <row r="650" spans="1:10">
      <c r="A650" s="24">
        <v>4</v>
      </c>
      <c r="B650" s="25" t="s">
        <v>27</v>
      </c>
      <c r="C650" s="106"/>
      <c r="D650" s="27">
        <v>115781</v>
      </c>
      <c r="E650" s="28">
        <f t="shared" si="123"/>
        <v>0</v>
      </c>
      <c r="F650" s="29">
        <v>0</v>
      </c>
      <c r="G650" s="30">
        <f t="shared" si="124"/>
        <v>0</v>
      </c>
      <c r="H650" s="31">
        <f t="shared" si="126"/>
        <v>107204.62962962962</v>
      </c>
      <c r="I650" s="31"/>
      <c r="J650" s="59">
        <f t="shared" si="125"/>
        <v>0</v>
      </c>
    </row>
    <row r="651" spans="1:10">
      <c r="A651" s="24">
        <v>5</v>
      </c>
      <c r="B651" s="25" t="s">
        <v>28</v>
      </c>
      <c r="C651" s="32"/>
      <c r="D651" s="27">
        <v>119943</v>
      </c>
      <c r="E651" s="28">
        <f t="shared" si="123"/>
        <v>0</v>
      </c>
      <c r="F651" s="124">
        <v>0</v>
      </c>
      <c r="G651" s="30">
        <f t="shared" si="124"/>
        <v>0</v>
      </c>
      <c r="H651" s="31">
        <f t="shared" si="126"/>
        <v>111058.33333333333</v>
      </c>
      <c r="I651" s="31"/>
      <c r="J651" s="59">
        <f t="shared" si="125"/>
        <v>0</v>
      </c>
    </row>
    <row r="652" spans="1:10">
      <c r="A652" s="24">
        <v>6</v>
      </c>
      <c r="B652" s="25" t="s">
        <v>29</v>
      </c>
      <c r="C652" s="26"/>
      <c r="D652" s="27">
        <v>94810</v>
      </c>
      <c r="E652" s="28">
        <f t="shared" si="123"/>
        <v>0</v>
      </c>
      <c r="F652" s="29">
        <v>0</v>
      </c>
      <c r="G652" s="30">
        <f t="shared" si="124"/>
        <v>0</v>
      </c>
      <c r="H652" s="31">
        <f t="shared" si="126"/>
        <v>87787.037037037036</v>
      </c>
      <c r="I652" s="31"/>
      <c r="J652" s="59">
        <f t="shared" si="125"/>
        <v>0</v>
      </c>
    </row>
    <row r="653" spans="1:10">
      <c r="A653" s="24">
        <v>7</v>
      </c>
      <c r="B653" s="25" t="s">
        <v>30</v>
      </c>
      <c r="C653" s="34"/>
      <c r="D653" s="27">
        <v>141396</v>
      </c>
      <c r="E653" s="28">
        <f t="shared" si="123"/>
        <v>0</v>
      </c>
      <c r="F653" s="29">
        <v>0</v>
      </c>
      <c r="G653" s="30">
        <f t="shared" si="124"/>
        <v>0</v>
      </c>
      <c r="H653" s="31">
        <f t="shared" si="126"/>
        <v>130922.22222222222</v>
      </c>
      <c r="I653" s="31"/>
      <c r="J653" s="59">
        <f t="shared" si="125"/>
        <v>0</v>
      </c>
    </row>
    <row r="654" spans="1:10">
      <c r="A654" s="24">
        <v>8</v>
      </c>
      <c r="B654" s="25" t="s">
        <v>31</v>
      </c>
      <c r="C654" s="26"/>
      <c r="D654" s="27">
        <v>232931</v>
      </c>
      <c r="E654" s="28">
        <f t="shared" si="123"/>
        <v>0</v>
      </c>
      <c r="F654" s="29">
        <v>0</v>
      </c>
      <c r="G654" s="30">
        <f t="shared" si="124"/>
        <v>0</v>
      </c>
      <c r="H654" s="31">
        <f t="shared" si="126"/>
        <v>215676.85185185182</v>
      </c>
      <c r="I654" s="31"/>
      <c r="J654" s="59">
        <f t="shared" si="125"/>
        <v>0</v>
      </c>
    </row>
    <row r="655" spans="1:10">
      <c r="A655" s="24">
        <v>9</v>
      </c>
      <c r="B655" s="36" t="s">
        <v>32</v>
      </c>
      <c r="C655" s="26"/>
      <c r="D655" s="27">
        <v>101534</v>
      </c>
      <c r="E655" s="28">
        <f t="shared" si="123"/>
        <v>0</v>
      </c>
      <c r="F655" s="29">
        <v>0</v>
      </c>
      <c r="G655" s="30">
        <f t="shared" si="124"/>
        <v>0</v>
      </c>
      <c r="H655" s="31">
        <f t="shared" si="126"/>
        <v>94012.962962962964</v>
      </c>
      <c r="I655" s="31"/>
      <c r="J655" s="59">
        <f t="shared" si="125"/>
        <v>0</v>
      </c>
    </row>
    <row r="656" spans="1:10">
      <c r="A656" s="24">
        <v>10</v>
      </c>
      <c r="B656" s="36" t="s">
        <v>33</v>
      </c>
      <c r="C656" s="37"/>
      <c r="D656" s="33">
        <v>110148</v>
      </c>
      <c r="E656" s="28">
        <f t="shared" si="123"/>
        <v>0</v>
      </c>
      <c r="F656" s="29">
        <v>0</v>
      </c>
      <c r="G656" s="30">
        <f t="shared" si="124"/>
        <v>0</v>
      </c>
      <c r="H656" s="31">
        <f t="shared" si="126"/>
        <v>101988.88888888888</v>
      </c>
      <c r="I656" s="31"/>
      <c r="J656" s="59">
        <f t="shared" si="125"/>
        <v>0</v>
      </c>
    </row>
    <row r="657" spans="1:10">
      <c r="A657" s="24">
        <v>11</v>
      </c>
      <c r="B657" s="25" t="s">
        <v>34</v>
      </c>
      <c r="C657" s="37"/>
      <c r="D657" s="27">
        <v>54198</v>
      </c>
      <c r="E657" s="28">
        <f t="shared" si="123"/>
        <v>0</v>
      </c>
      <c r="F657" s="29">
        <v>0</v>
      </c>
      <c r="G657" s="30">
        <f t="shared" si="124"/>
        <v>0</v>
      </c>
      <c r="H657" s="31">
        <f t="shared" si="126"/>
        <v>50183.333333333328</v>
      </c>
      <c r="I657" s="31"/>
      <c r="J657" s="59">
        <f t="shared" si="125"/>
        <v>0</v>
      </c>
    </row>
    <row r="658" spans="1:10">
      <c r="A658" s="24">
        <v>12</v>
      </c>
      <c r="B658" s="25" t="s">
        <v>35</v>
      </c>
      <c r="C658" s="37">
        <v>5</v>
      </c>
      <c r="D658" s="27">
        <v>49680</v>
      </c>
      <c r="E658" s="28">
        <f t="shared" si="123"/>
        <v>248400</v>
      </c>
      <c r="F658" s="29">
        <v>0</v>
      </c>
      <c r="G658" s="30">
        <f t="shared" si="124"/>
        <v>248400</v>
      </c>
      <c r="H658" s="31">
        <f t="shared" si="126"/>
        <v>46000</v>
      </c>
      <c r="I658" s="31"/>
      <c r="J658" s="59">
        <f t="shared" si="125"/>
        <v>230000</v>
      </c>
    </row>
    <row r="659" spans="1:10">
      <c r="A659" s="24">
        <v>13</v>
      </c>
      <c r="B659" s="25" t="s">
        <v>36</v>
      </c>
      <c r="C659" s="37"/>
      <c r="D659" s="38">
        <v>64152</v>
      </c>
      <c r="E659" s="28">
        <f t="shared" si="123"/>
        <v>0</v>
      </c>
      <c r="F659" s="29">
        <v>0</v>
      </c>
      <c r="G659" s="30">
        <f t="shared" si="124"/>
        <v>0</v>
      </c>
      <c r="H659" s="31">
        <f t="shared" si="126"/>
        <v>59399.999999999993</v>
      </c>
      <c r="I659" s="31"/>
      <c r="J659" s="59">
        <f t="shared" si="125"/>
        <v>0</v>
      </c>
    </row>
    <row r="660" spans="1:10">
      <c r="A660" s="24">
        <v>14</v>
      </c>
      <c r="B660" s="25" t="s">
        <v>37</v>
      </c>
      <c r="C660" s="37"/>
      <c r="D660" s="38">
        <v>65934</v>
      </c>
      <c r="E660" s="28">
        <f t="shared" si="123"/>
        <v>0</v>
      </c>
      <c r="F660" s="29">
        <v>0</v>
      </c>
      <c r="G660" s="30">
        <f t="shared" si="124"/>
        <v>0</v>
      </c>
      <c r="H660" s="31">
        <f t="shared" si="126"/>
        <v>61049.999999999993</v>
      </c>
      <c r="I660" s="31"/>
      <c r="J660" s="59">
        <f t="shared" si="125"/>
        <v>0</v>
      </c>
    </row>
    <row r="661" spans="1:10">
      <c r="A661" s="24">
        <v>15</v>
      </c>
      <c r="B661" s="25" t="s">
        <v>38</v>
      </c>
      <c r="C661" s="37"/>
      <c r="D661" s="38">
        <v>76626</v>
      </c>
      <c r="E661" s="28">
        <f t="shared" si="123"/>
        <v>0</v>
      </c>
      <c r="F661" s="124">
        <v>0</v>
      </c>
      <c r="G661" s="30">
        <f t="shared" si="124"/>
        <v>0</v>
      </c>
      <c r="H661" s="31">
        <f t="shared" si="126"/>
        <v>70950</v>
      </c>
      <c r="I661" s="31"/>
      <c r="J661" s="59">
        <f t="shared" si="125"/>
        <v>0</v>
      </c>
    </row>
    <row r="662" spans="1:10">
      <c r="A662" s="24">
        <v>16</v>
      </c>
      <c r="B662" s="25" t="s">
        <v>39</v>
      </c>
      <c r="C662" s="37"/>
      <c r="D662" s="38">
        <v>80190</v>
      </c>
      <c r="E662" s="28">
        <f t="shared" si="123"/>
        <v>0</v>
      </c>
      <c r="F662" s="29">
        <v>0</v>
      </c>
      <c r="G662" s="30">
        <f t="shared" si="124"/>
        <v>0</v>
      </c>
      <c r="H662" s="31">
        <f t="shared" si="126"/>
        <v>74250</v>
      </c>
      <c r="I662" s="31"/>
      <c r="J662" s="59">
        <f t="shared" si="125"/>
        <v>0</v>
      </c>
    </row>
    <row r="663" spans="1:10">
      <c r="A663" s="24">
        <v>17</v>
      </c>
      <c r="B663" s="25" t="s">
        <v>40</v>
      </c>
      <c r="C663" s="37"/>
      <c r="D663" s="38">
        <v>113832</v>
      </c>
      <c r="E663" s="28">
        <f t="shared" si="123"/>
        <v>0</v>
      </c>
      <c r="F663" s="29">
        <v>0</v>
      </c>
      <c r="G663" s="30">
        <f t="shared" si="124"/>
        <v>0</v>
      </c>
      <c r="H663" s="31">
        <f t="shared" si="126"/>
        <v>105400</v>
      </c>
      <c r="I663" s="31"/>
      <c r="J663" s="59">
        <f t="shared" si="125"/>
        <v>0</v>
      </c>
    </row>
    <row r="664" spans="1:10">
      <c r="A664" s="24">
        <v>18</v>
      </c>
      <c r="B664" s="25" t="s">
        <v>41</v>
      </c>
      <c r="C664" s="37"/>
      <c r="D664" s="39">
        <v>98010</v>
      </c>
      <c r="E664" s="28">
        <f t="shared" si="123"/>
        <v>0</v>
      </c>
      <c r="F664" s="29">
        <v>0</v>
      </c>
      <c r="G664" s="30">
        <f t="shared" si="124"/>
        <v>0</v>
      </c>
      <c r="H664" s="31">
        <f t="shared" si="126"/>
        <v>90750</v>
      </c>
      <c r="I664" s="31"/>
      <c r="J664" s="59">
        <f t="shared" si="125"/>
        <v>0</v>
      </c>
    </row>
    <row r="665" spans="1:10" ht="17.25">
      <c r="A665" s="40"/>
      <c r="B665" s="41" t="s">
        <v>42</v>
      </c>
      <c r="C665" s="42">
        <f t="shared" ref="C665" si="127">SUM(C647:C664)</f>
        <v>10</v>
      </c>
      <c r="D665" s="42"/>
      <c r="E665" s="43">
        <f t="shared" ref="E665" si="128">SUM(E647:E664)</f>
        <v>644925</v>
      </c>
      <c r="F665" s="43"/>
      <c r="G665" s="44">
        <f t="shared" ref="G665" si="129">SUM(G647:G664)</f>
        <v>565620</v>
      </c>
      <c r="H665" s="45"/>
      <c r="I665" s="45"/>
      <c r="J665" s="64">
        <f>SUM(J647:J664)</f>
        <v>523722.22222222219</v>
      </c>
    </row>
    <row r="666" spans="1:10" ht="31.5">
      <c r="A666" s="46"/>
      <c r="B666" s="47"/>
      <c r="C666" s="48"/>
      <c r="D666" s="48"/>
      <c r="E666" s="49"/>
      <c r="F666" s="49"/>
      <c r="G666" s="50"/>
      <c r="H666" s="5"/>
      <c r="I666" s="5"/>
      <c r="J666" s="75">
        <f>J665*0.08</f>
        <v>41897.777777777774</v>
      </c>
    </row>
    <row r="667" spans="1:10" ht="31.5">
      <c r="A667" s="283" t="s">
        <v>43</v>
      </c>
      <c r="B667" s="283"/>
      <c r="C667" s="284" t="s">
        <v>44</v>
      </c>
      <c r="D667" s="284"/>
      <c r="E667" s="54"/>
      <c r="F667" s="54"/>
      <c r="G667" s="55" t="s">
        <v>45</v>
      </c>
      <c r="H667" s="6"/>
      <c r="I667" s="6"/>
      <c r="J667" s="76">
        <f>SUM(J665:J666)</f>
        <v>565620</v>
      </c>
    </row>
    <row r="669" spans="1:10">
      <c r="B669" s="152" t="s">
        <v>666</v>
      </c>
      <c r="C669" s="152" t="s">
        <v>667</v>
      </c>
      <c r="D669" s="152"/>
      <c r="E669" s="152" t="s">
        <v>167</v>
      </c>
      <c r="F669" s="152"/>
    </row>
    <row r="673" spans="1:10" ht="18">
      <c r="A673" s="279" t="s">
        <v>0</v>
      </c>
      <c r="B673" s="279"/>
      <c r="C673" s="279"/>
      <c r="D673" s="279"/>
      <c r="E673" s="279"/>
      <c r="F673" s="279"/>
      <c r="G673" s="279"/>
      <c r="H673" s="1"/>
      <c r="I673" s="1"/>
      <c r="J673" s="127"/>
    </row>
    <row r="674" spans="1:10" ht="18">
      <c r="A674" s="279" t="s">
        <v>1</v>
      </c>
      <c r="B674" s="279"/>
      <c r="C674" s="279"/>
      <c r="D674" s="279"/>
      <c r="E674" s="279"/>
      <c r="F674" s="279"/>
      <c r="G674" s="279"/>
      <c r="H674" s="1"/>
      <c r="I674" s="1"/>
      <c r="J674" s="79"/>
    </row>
    <row r="675" spans="1:10" ht="15.75">
      <c r="A675" s="279" t="s">
        <v>2</v>
      </c>
      <c r="B675" s="279"/>
      <c r="C675" s="279"/>
      <c r="D675" s="279"/>
      <c r="E675" s="279"/>
      <c r="F675" s="279"/>
      <c r="G675" s="279"/>
      <c r="H675" s="1"/>
      <c r="I675" s="1"/>
      <c r="J675" s="71"/>
    </row>
    <row r="676" spans="1:10" ht="15.75">
      <c r="A676" s="279" t="s">
        <v>4</v>
      </c>
      <c r="B676" s="279"/>
      <c r="C676" s="279"/>
      <c r="D676" s="279"/>
      <c r="E676" s="279"/>
      <c r="F676" s="279"/>
      <c r="G676" s="279"/>
      <c r="H676" s="1"/>
      <c r="I676" s="1"/>
      <c r="J676" s="71"/>
    </row>
    <row r="677" spans="1:10" ht="15.75" customHeight="1">
      <c r="A677" s="280" t="s">
        <v>6</v>
      </c>
      <c r="B677" s="280"/>
      <c r="C677" s="280"/>
      <c r="D677" s="280"/>
      <c r="E677" s="280"/>
      <c r="F677" s="280"/>
      <c r="G677" s="280"/>
      <c r="H677" s="1"/>
      <c r="I677" s="1"/>
      <c r="J677" s="71"/>
    </row>
    <row r="678" spans="1:10" ht="27.75">
      <c r="A678" s="9"/>
      <c r="B678" s="9"/>
      <c r="C678" s="281" t="s">
        <v>1000</v>
      </c>
      <c r="D678" s="281"/>
      <c r="E678" s="281"/>
      <c r="F678" s="281"/>
      <c r="G678" s="281"/>
      <c r="H678" s="2"/>
      <c r="I678" s="2"/>
      <c r="J678" s="72"/>
    </row>
    <row r="679" spans="1:10" ht="15.75">
      <c r="A679" s="11" t="s">
        <v>358</v>
      </c>
      <c r="B679" s="12">
        <v>4138159790</v>
      </c>
      <c r="C679" s="13"/>
      <c r="D679" s="286"/>
      <c r="E679" s="286"/>
      <c r="F679" s="286"/>
      <c r="G679" s="286"/>
      <c r="H679" s="68"/>
      <c r="I679" s="68"/>
      <c r="J679" s="71"/>
    </row>
    <row r="680" spans="1:10" ht="15.75">
      <c r="A680" s="11" t="s">
        <v>9</v>
      </c>
      <c r="B680" s="286" t="s">
        <v>1004</v>
      </c>
      <c r="C680" s="286"/>
      <c r="D680" s="286"/>
      <c r="E680" s="16"/>
      <c r="F680" s="11"/>
      <c r="G680" s="16"/>
      <c r="H680" s="69" t="s">
        <v>161</v>
      </c>
      <c r="I680" s="69"/>
      <c r="J680" s="73"/>
    </row>
    <row r="681" spans="1:10" ht="15.75">
      <c r="A681" s="11" t="s">
        <v>11</v>
      </c>
      <c r="B681" s="289" t="s">
        <v>726</v>
      </c>
      <c r="C681" s="289"/>
      <c r="D681" s="289"/>
      <c r="E681" s="289"/>
      <c r="F681" s="18"/>
      <c r="G681" s="19"/>
      <c r="H681" s="1"/>
      <c r="I681" s="1"/>
      <c r="J681" s="71"/>
    </row>
    <row r="682" spans="1:10" ht="15.75">
      <c r="A682" s="21" t="s">
        <v>14</v>
      </c>
      <c r="B682" s="21" t="s">
        <v>16</v>
      </c>
      <c r="C682" s="21" t="s">
        <v>17</v>
      </c>
      <c r="D682" s="22" t="s">
        <v>18</v>
      </c>
      <c r="E682" s="23" t="s">
        <v>19</v>
      </c>
      <c r="F682" s="23" t="s">
        <v>20</v>
      </c>
      <c r="G682" s="21" t="s">
        <v>21</v>
      </c>
      <c r="H682" s="1"/>
      <c r="I682" s="1"/>
      <c r="J682" s="71"/>
    </row>
    <row r="683" spans="1:10">
      <c r="A683" s="24">
        <v>1</v>
      </c>
      <c r="B683" s="25" t="s">
        <v>23</v>
      </c>
      <c r="C683" s="26"/>
      <c r="D683" s="27">
        <v>79305</v>
      </c>
      <c r="E683" s="28">
        <f t="shared" ref="E683:E700" si="130">D683*C683</f>
        <v>0</v>
      </c>
      <c r="F683" s="29">
        <v>0.2</v>
      </c>
      <c r="G683" s="30">
        <f t="shared" ref="G683:G700" si="131">E683-E683*F683</f>
        <v>0</v>
      </c>
      <c r="H683" s="31">
        <f>D683/1.08*0.8</f>
        <v>58744.444444444438</v>
      </c>
      <c r="I683" s="31"/>
      <c r="J683" s="59">
        <f t="shared" ref="J683:J700" si="132">H683*C683</f>
        <v>0</v>
      </c>
    </row>
    <row r="684" spans="1:10">
      <c r="A684" s="24">
        <v>2</v>
      </c>
      <c r="B684" s="25" t="s">
        <v>25</v>
      </c>
      <c r="C684" s="32"/>
      <c r="D684" s="33">
        <v>128591</v>
      </c>
      <c r="E684" s="28">
        <f t="shared" si="130"/>
        <v>0</v>
      </c>
      <c r="F684" s="29">
        <v>0</v>
      </c>
      <c r="G684" s="30">
        <f t="shared" si="131"/>
        <v>0</v>
      </c>
      <c r="H684" s="31">
        <f t="shared" ref="H684:H700" si="133">D684/1.08</f>
        <v>119065.74074074073</v>
      </c>
      <c r="I684" s="31"/>
      <c r="J684" s="59">
        <f t="shared" si="132"/>
        <v>0</v>
      </c>
    </row>
    <row r="685" spans="1:10">
      <c r="A685" s="24">
        <v>3</v>
      </c>
      <c r="B685" s="25" t="s">
        <v>26</v>
      </c>
      <c r="C685" s="34"/>
      <c r="D685" s="27">
        <v>60043</v>
      </c>
      <c r="E685" s="28">
        <f t="shared" si="130"/>
        <v>0</v>
      </c>
      <c r="F685" s="29">
        <v>0</v>
      </c>
      <c r="G685" s="30">
        <f t="shared" si="131"/>
        <v>0</v>
      </c>
      <c r="H685" s="31">
        <f t="shared" si="133"/>
        <v>55595.370370370365</v>
      </c>
      <c r="I685" s="31"/>
      <c r="J685" s="59">
        <f t="shared" si="132"/>
        <v>0</v>
      </c>
    </row>
    <row r="686" spans="1:10">
      <c r="A686" s="24">
        <v>4</v>
      </c>
      <c r="B686" s="25" t="s">
        <v>27</v>
      </c>
      <c r="C686" s="106"/>
      <c r="D686" s="27">
        <v>115781</v>
      </c>
      <c r="E686" s="28">
        <f t="shared" si="130"/>
        <v>0</v>
      </c>
      <c r="F686" s="29">
        <v>0</v>
      </c>
      <c r="G686" s="30">
        <f t="shared" si="131"/>
        <v>0</v>
      </c>
      <c r="H686" s="31">
        <f t="shared" si="133"/>
        <v>107204.62962962962</v>
      </c>
      <c r="I686" s="31"/>
      <c r="J686" s="59">
        <f t="shared" si="132"/>
        <v>0</v>
      </c>
    </row>
    <row r="687" spans="1:10">
      <c r="A687" s="24">
        <v>5</v>
      </c>
      <c r="B687" s="25" t="s">
        <v>28</v>
      </c>
      <c r="C687" s="32">
        <v>15</v>
      </c>
      <c r="D687" s="27">
        <v>119943</v>
      </c>
      <c r="E687" s="28">
        <f t="shared" si="130"/>
        <v>1799145</v>
      </c>
      <c r="F687" s="124">
        <v>0</v>
      </c>
      <c r="G687" s="30">
        <f t="shared" si="131"/>
        <v>1799145</v>
      </c>
      <c r="H687" s="31">
        <f t="shared" si="133"/>
        <v>111058.33333333333</v>
      </c>
      <c r="I687" s="31"/>
      <c r="J687" s="59">
        <f t="shared" si="132"/>
        <v>1665875</v>
      </c>
    </row>
    <row r="688" spans="1:10">
      <c r="A688" s="24">
        <v>6</v>
      </c>
      <c r="B688" s="25" t="s">
        <v>29</v>
      </c>
      <c r="C688" s="26"/>
      <c r="D688" s="27">
        <v>94810</v>
      </c>
      <c r="E688" s="28">
        <f t="shared" si="130"/>
        <v>0</v>
      </c>
      <c r="F688" s="29">
        <v>0</v>
      </c>
      <c r="G688" s="30">
        <f t="shared" si="131"/>
        <v>0</v>
      </c>
      <c r="H688" s="31">
        <f t="shared" si="133"/>
        <v>87787.037037037036</v>
      </c>
      <c r="I688" s="31"/>
      <c r="J688" s="59">
        <f t="shared" si="132"/>
        <v>0</v>
      </c>
    </row>
    <row r="689" spans="1:10">
      <c r="A689" s="24">
        <v>7</v>
      </c>
      <c r="B689" s="25" t="s">
        <v>30</v>
      </c>
      <c r="C689" s="34"/>
      <c r="D689" s="27">
        <v>141396</v>
      </c>
      <c r="E689" s="28">
        <f t="shared" si="130"/>
        <v>0</v>
      </c>
      <c r="F689" s="29">
        <v>0</v>
      </c>
      <c r="G689" s="30">
        <f t="shared" si="131"/>
        <v>0</v>
      </c>
      <c r="H689" s="31">
        <f t="shared" si="133"/>
        <v>130922.22222222222</v>
      </c>
      <c r="I689" s="31"/>
      <c r="J689" s="59">
        <f t="shared" si="132"/>
        <v>0</v>
      </c>
    </row>
    <row r="690" spans="1:10">
      <c r="A690" s="24">
        <v>8</v>
      </c>
      <c r="B690" s="25" t="s">
        <v>31</v>
      </c>
      <c r="C690" s="26"/>
      <c r="D690" s="27">
        <v>232931</v>
      </c>
      <c r="E690" s="28">
        <f t="shared" si="130"/>
        <v>0</v>
      </c>
      <c r="F690" s="29">
        <v>0</v>
      </c>
      <c r="G690" s="30">
        <f t="shared" si="131"/>
        <v>0</v>
      </c>
      <c r="H690" s="31">
        <f t="shared" si="133"/>
        <v>215676.85185185182</v>
      </c>
      <c r="I690" s="31"/>
      <c r="J690" s="59">
        <f t="shared" si="132"/>
        <v>0</v>
      </c>
    </row>
    <row r="691" spans="1:10">
      <c r="A691" s="24">
        <v>9</v>
      </c>
      <c r="B691" s="36" t="s">
        <v>32</v>
      </c>
      <c r="C691" s="26"/>
      <c r="D691" s="27">
        <v>101534</v>
      </c>
      <c r="E691" s="28">
        <f t="shared" si="130"/>
        <v>0</v>
      </c>
      <c r="F691" s="29">
        <v>0</v>
      </c>
      <c r="G691" s="30">
        <f t="shared" si="131"/>
        <v>0</v>
      </c>
      <c r="H691" s="31">
        <f t="shared" si="133"/>
        <v>94012.962962962964</v>
      </c>
      <c r="I691" s="31"/>
      <c r="J691" s="59">
        <f t="shared" si="132"/>
        <v>0</v>
      </c>
    </row>
    <row r="692" spans="1:10">
      <c r="A692" s="24">
        <v>10</v>
      </c>
      <c r="B692" s="36" t="s">
        <v>33</v>
      </c>
      <c r="C692" s="37"/>
      <c r="D692" s="33">
        <v>110148</v>
      </c>
      <c r="E692" s="28">
        <f t="shared" si="130"/>
        <v>0</v>
      </c>
      <c r="F692" s="29">
        <v>0</v>
      </c>
      <c r="G692" s="30">
        <f t="shared" si="131"/>
        <v>0</v>
      </c>
      <c r="H692" s="31">
        <f t="shared" si="133"/>
        <v>101988.88888888888</v>
      </c>
      <c r="I692" s="31"/>
      <c r="J692" s="59">
        <f t="shared" si="132"/>
        <v>0</v>
      </c>
    </row>
    <row r="693" spans="1:10">
      <c r="A693" s="24">
        <v>11</v>
      </c>
      <c r="B693" s="25" t="s">
        <v>34</v>
      </c>
      <c r="C693" s="37">
        <v>7</v>
      </c>
      <c r="D693" s="27">
        <v>54198</v>
      </c>
      <c r="E693" s="28">
        <f t="shared" si="130"/>
        <v>379386</v>
      </c>
      <c r="F693" s="29">
        <v>0</v>
      </c>
      <c r="G693" s="30">
        <f t="shared" si="131"/>
        <v>379386</v>
      </c>
      <c r="H693" s="31">
        <f t="shared" si="133"/>
        <v>50183.333333333328</v>
      </c>
      <c r="I693" s="31"/>
      <c r="J693" s="59">
        <f t="shared" si="132"/>
        <v>351283.33333333331</v>
      </c>
    </row>
    <row r="694" spans="1:10">
      <c r="A694" s="24">
        <v>12</v>
      </c>
      <c r="B694" s="25" t="s">
        <v>35</v>
      </c>
      <c r="C694" s="37"/>
      <c r="D694" s="27">
        <v>49680</v>
      </c>
      <c r="E694" s="28">
        <f t="shared" si="130"/>
        <v>0</v>
      </c>
      <c r="F694" s="29">
        <v>0</v>
      </c>
      <c r="G694" s="30">
        <f t="shared" si="131"/>
        <v>0</v>
      </c>
      <c r="H694" s="31">
        <f t="shared" si="133"/>
        <v>46000</v>
      </c>
      <c r="I694" s="31"/>
      <c r="J694" s="59">
        <f t="shared" si="132"/>
        <v>0</v>
      </c>
    </row>
    <row r="695" spans="1:10">
      <c r="A695" s="24">
        <v>13</v>
      </c>
      <c r="B695" s="25" t="s">
        <v>36</v>
      </c>
      <c r="C695" s="37"/>
      <c r="D695" s="38">
        <v>64152</v>
      </c>
      <c r="E695" s="28">
        <f t="shared" si="130"/>
        <v>0</v>
      </c>
      <c r="F695" s="29">
        <v>0</v>
      </c>
      <c r="G695" s="30">
        <f t="shared" si="131"/>
        <v>0</v>
      </c>
      <c r="H695" s="31">
        <f t="shared" si="133"/>
        <v>59399.999999999993</v>
      </c>
      <c r="I695" s="31"/>
      <c r="J695" s="59">
        <f t="shared" si="132"/>
        <v>0</v>
      </c>
    </row>
    <row r="696" spans="1:10">
      <c r="A696" s="24">
        <v>14</v>
      </c>
      <c r="B696" s="25" t="s">
        <v>37</v>
      </c>
      <c r="C696" s="37"/>
      <c r="D696" s="38">
        <v>65934</v>
      </c>
      <c r="E696" s="28">
        <f t="shared" si="130"/>
        <v>0</v>
      </c>
      <c r="F696" s="29">
        <v>0</v>
      </c>
      <c r="G696" s="30">
        <f t="shared" si="131"/>
        <v>0</v>
      </c>
      <c r="H696" s="31">
        <f t="shared" si="133"/>
        <v>61049.999999999993</v>
      </c>
      <c r="I696" s="31"/>
      <c r="J696" s="59">
        <f t="shared" si="132"/>
        <v>0</v>
      </c>
    </row>
    <row r="697" spans="1:10">
      <c r="A697" s="24">
        <v>15</v>
      </c>
      <c r="B697" s="25" t="s">
        <v>38</v>
      </c>
      <c r="C697" s="37"/>
      <c r="D697" s="38">
        <v>76626</v>
      </c>
      <c r="E697" s="28">
        <f t="shared" si="130"/>
        <v>0</v>
      </c>
      <c r="F697" s="124">
        <v>0</v>
      </c>
      <c r="G697" s="30">
        <f t="shared" si="131"/>
        <v>0</v>
      </c>
      <c r="H697" s="31">
        <f t="shared" si="133"/>
        <v>70950</v>
      </c>
      <c r="I697" s="31"/>
      <c r="J697" s="59">
        <f t="shared" si="132"/>
        <v>0</v>
      </c>
    </row>
    <row r="698" spans="1:10">
      <c r="A698" s="24">
        <v>16</v>
      </c>
      <c r="B698" s="25" t="s">
        <v>39</v>
      </c>
      <c r="C698" s="37"/>
      <c r="D698" s="38">
        <v>80190</v>
      </c>
      <c r="E698" s="28">
        <f t="shared" si="130"/>
        <v>0</v>
      </c>
      <c r="F698" s="29">
        <v>0</v>
      </c>
      <c r="G698" s="30">
        <f t="shared" si="131"/>
        <v>0</v>
      </c>
      <c r="H698" s="31">
        <f t="shared" si="133"/>
        <v>74250</v>
      </c>
      <c r="I698" s="31"/>
      <c r="J698" s="59">
        <f t="shared" si="132"/>
        <v>0</v>
      </c>
    </row>
    <row r="699" spans="1:10">
      <c r="A699" s="24">
        <v>17</v>
      </c>
      <c r="B699" s="25" t="s">
        <v>40</v>
      </c>
      <c r="C699" s="37"/>
      <c r="D699" s="38">
        <v>113832</v>
      </c>
      <c r="E699" s="28">
        <f t="shared" si="130"/>
        <v>0</v>
      </c>
      <c r="F699" s="29">
        <v>0</v>
      </c>
      <c r="G699" s="30">
        <f t="shared" si="131"/>
        <v>0</v>
      </c>
      <c r="H699" s="31">
        <f t="shared" si="133"/>
        <v>105400</v>
      </c>
      <c r="I699" s="31"/>
      <c r="J699" s="59">
        <f t="shared" si="132"/>
        <v>0</v>
      </c>
    </row>
    <row r="700" spans="1:10">
      <c r="A700" s="24">
        <v>18</v>
      </c>
      <c r="B700" s="25" t="s">
        <v>41</v>
      </c>
      <c r="C700" s="37"/>
      <c r="D700" s="39">
        <v>98010</v>
      </c>
      <c r="E700" s="28">
        <f t="shared" si="130"/>
        <v>0</v>
      </c>
      <c r="F700" s="29">
        <v>0</v>
      </c>
      <c r="G700" s="30">
        <f t="shared" si="131"/>
        <v>0</v>
      </c>
      <c r="H700" s="31">
        <f t="shared" si="133"/>
        <v>90750</v>
      </c>
      <c r="I700" s="31"/>
      <c r="J700" s="59">
        <f t="shared" si="132"/>
        <v>0</v>
      </c>
    </row>
    <row r="701" spans="1:10" ht="17.25">
      <c r="A701" s="40"/>
      <c r="B701" s="41" t="s">
        <v>42</v>
      </c>
      <c r="C701" s="42">
        <f t="shared" ref="C701" si="134">SUM(C683:C700)</f>
        <v>22</v>
      </c>
      <c r="D701" s="42"/>
      <c r="E701" s="43">
        <f t="shared" ref="E701" si="135">SUM(E683:E700)</f>
        <v>2178531</v>
      </c>
      <c r="F701" s="43"/>
      <c r="G701" s="44">
        <f t="shared" ref="G701" si="136">SUM(G683:G700)</f>
        <v>2178531</v>
      </c>
      <c r="H701" s="45"/>
      <c r="I701" s="45"/>
      <c r="J701" s="64">
        <f>SUM(J683:J700)</f>
        <v>2017158.3333333333</v>
      </c>
    </row>
    <row r="702" spans="1:10" ht="31.5">
      <c r="A702" s="46"/>
      <c r="B702" s="47"/>
      <c r="C702" s="48"/>
      <c r="D702" s="48"/>
      <c r="E702" s="49"/>
      <c r="F702" s="49"/>
      <c r="G702" s="50"/>
      <c r="H702" s="5"/>
      <c r="I702" s="5"/>
      <c r="J702" s="75">
        <f>J701*0.08</f>
        <v>161372.66666666666</v>
      </c>
    </row>
    <row r="703" spans="1:10" ht="31.5">
      <c r="A703" s="283" t="s">
        <v>43</v>
      </c>
      <c r="B703" s="283"/>
      <c r="C703" s="284" t="s">
        <v>44</v>
      </c>
      <c r="D703" s="284"/>
      <c r="E703" s="54"/>
      <c r="F703" s="54"/>
      <c r="G703" s="55" t="s">
        <v>45</v>
      </c>
      <c r="H703" s="6"/>
      <c r="I703" s="6"/>
      <c r="J703" s="76">
        <f>SUM(J701:J702)</f>
        <v>2178531</v>
      </c>
    </row>
    <row r="705" spans="1:10">
      <c r="B705" s="152" t="s">
        <v>666</v>
      </c>
      <c r="C705" s="152" t="s">
        <v>667</v>
      </c>
      <c r="D705" s="152"/>
      <c r="E705" s="152" t="s">
        <v>167</v>
      </c>
      <c r="F705" s="152"/>
    </row>
    <row r="709" spans="1:10" ht="18">
      <c r="A709" s="279" t="s">
        <v>0</v>
      </c>
      <c r="B709" s="279"/>
      <c r="C709" s="279"/>
      <c r="D709" s="279"/>
      <c r="E709" s="279"/>
      <c r="F709" s="279"/>
      <c r="G709" s="279"/>
      <c r="H709" s="1"/>
      <c r="I709" s="1"/>
      <c r="J709" s="127"/>
    </row>
    <row r="710" spans="1:10" ht="18">
      <c r="A710" s="279" t="s">
        <v>1</v>
      </c>
      <c r="B710" s="279"/>
      <c r="C710" s="279"/>
      <c r="D710" s="279"/>
      <c r="E710" s="279"/>
      <c r="F710" s="279"/>
      <c r="G710" s="279"/>
      <c r="H710" s="1"/>
      <c r="I710" s="1"/>
      <c r="J710" s="79"/>
    </row>
    <row r="711" spans="1:10" ht="15.75">
      <c r="A711" s="279" t="s">
        <v>2</v>
      </c>
      <c r="B711" s="279"/>
      <c r="C711" s="279"/>
      <c r="D711" s="279"/>
      <c r="E711" s="279"/>
      <c r="F711" s="279"/>
      <c r="G711" s="279"/>
      <c r="H711" s="1"/>
      <c r="I711" s="1"/>
      <c r="J711" s="71"/>
    </row>
    <row r="712" spans="1:10" ht="15.75">
      <c r="A712" s="279" t="s">
        <v>4</v>
      </c>
      <c r="B712" s="279"/>
      <c r="C712" s="279"/>
      <c r="D712" s="279"/>
      <c r="E712" s="279"/>
      <c r="F712" s="279"/>
      <c r="G712" s="279"/>
      <c r="H712" s="1"/>
      <c r="I712" s="1"/>
      <c r="J712" s="71"/>
    </row>
    <row r="713" spans="1:10" ht="15.75" customHeight="1">
      <c r="A713" s="280" t="s">
        <v>6</v>
      </c>
      <c r="B713" s="280"/>
      <c r="C713" s="280"/>
      <c r="D713" s="280"/>
      <c r="E713" s="280"/>
      <c r="F713" s="280"/>
      <c r="G713" s="280"/>
      <c r="H713" s="1"/>
      <c r="I713" s="1"/>
      <c r="J713" s="71"/>
    </row>
    <row r="714" spans="1:10" ht="27.75">
      <c r="A714" s="9"/>
      <c r="B714" s="9"/>
      <c r="C714" s="281" t="s">
        <v>1000</v>
      </c>
      <c r="D714" s="281"/>
      <c r="E714" s="281"/>
      <c r="F714" s="281"/>
      <c r="G714" s="281"/>
      <c r="H714" s="2"/>
      <c r="I714" s="2"/>
      <c r="J714" s="72"/>
    </row>
    <row r="715" spans="1:10" ht="15.75">
      <c r="A715" s="11" t="s">
        <v>358</v>
      </c>
      <c r="B715" s="12">
        <v>4138318139</v>
      </c>
      <c r="C715" s="13"/>
      <c r="D715" s="286"/>
      <c r="E715" s="286"/>
      <c r="F715" s="286"/>
      <c r="G715" s="286"/>
      <c r="H715" s="68"/>
      <c r="I715" s="68"/>
      <c r="J715" s="71"/>
    </row>
    <row r="716" spans="1:10" ht="15.75">
      <c r="A716" s="11" t="s">
        <v>9</v>
      </c>
      <c r="B716" s="286" t="s">
        <v>1004</v>
      </c>
      <c r="C716" s="286"/>
      <c r="D716" s="286"/>
      <c r="E716" s="16"/>
      <c r="F716" s="11"/>
      <c r="G716" s="16"/>
      <c r="H716" s="69" t="s">
        <v>161</v>
      </c>
      <c r="I716" s="69"/>
      <c r="J716" s="73"/>
    </row>
    <row r="717" spans="1:10" ht="15.75">
      <c r="A717" s="11" t="s">
        <v>11</v>
      </c>
      <c r="B717" s="289" t="s">
        <v>726</v>
      </c>
      <c r="C717" s="289"/>
      <c r="D717" s="289"/>
      <c r="E717" s="289"/>
      <c r="F717" s="18"/>
      <c r="G717" s="19"/>
      <c r="H717" s="1"/>
      <c r="I717" s="1"/>
      <c r="J717" s="71"/>
    </row>
    <row r="718" spans="1:10" ht="15.75">
      <c r="A718" s="21" t="s">
        <v>14</v>
      </c>
      <c r="B718" s="21" t="s">
        <v>16</v>
      </c>
      <c r="C718" s="21" t="s">
        <v>17</v>
      </c>
      <c r="D718" s="22" t="s">
        <v>18</v>
      </c>
      <c r="E718" s="23" t="s">
        <v>19</v>
      </c>
      <c r="F718" s="23" t="s">
        <v>20</v>
      </c>
      <c r="G718" s="21" t="s">
        <v>21</v>
      </c>
      <c r="H718" s="1"/>
      <c r="I718" s="1"/>
      <c r="J718" s="71"/>
    </row>
    <row r="719" spans="1:10">
      <c r="A719" s="24">
        <v>1</v>
      </c>
      <c r="B719" s="25" t="s">
        <v>23</v>
      </c>
      <c r="C719" s="26">
        <v>6</v>
      </c>
      <c r="D719" s="27">
        <v>79305</v>
      </c>
      <c r="E719" s="28">
        <f t="shared" ref="E719:E736" si="137">D719*C719</f>
        <v>475830</v>
      </c>
      <c r="F719" s="29">
        <v>0.2</v>
      </c>
      <c r="G719" s="30">
        <f t="shared" ref="G719:G736" si="138">E719-E719*F719</f>
        <v>380664</v>
      </c>
      <c r="H719" s="31">
        <f>D719/1.08*0.8</f>
        <v>58744.444444444438</v>
      </c>
      <c r="I719" s="31"/>
      <c r="J719" s="59">
        <f t="shared" ref="J719:J736" si="139">H719*C719</f>
        <v>352466.66666666663</v>
      </c>
    </row>
    <row r="720" spans="1:10">
      <c r="A720" s="24">
        <v>2</v>
      </c>
      <c r="B720" s="25" t="s">
        <v>25</v>
      </c>
      <c r="C720" s="32"/>
      <c r="D720" s="33">
        <v>128591</v>
      </c>
      <c r="E720" s="28">
        <f t="shared" si="137"/>
        <v>0</v>
      </c>
      <c r="F720" s="29">
        <v>0</v>
      </c>
      <c r="G720" s="30">
        <f t="shared" si="138"/>
        <v>0</v>
      </c>
      <c r="H720" s="31">
        <f t="shared" ref="H720:H736" si="140">D720/1.08</f>
        <v>119065.74074074073</v>
      </c>
      <c r="I720" s="31"/>
      <c r="J720" s="59">
        <f t="shared" si="139"/>
        <v>0</v>
      </c>
    </row>
    <row r="721" spans="1:10">
      <c r="A721" s="24">
        <v>3</v>
      </c>
      <c r="B721" s="25" t="s">
        <v>26</v>
      </c>
      <c r="C721" s="34"/>
      <c r="D721" s="27">
        <v>60043</v>
      </c>
      <c r="E721" s="28">
        <f t="shared" si="137"/>
        <v>0</v>
      </c>
      <c r="F721" s="29">
        <v>0</v>
      </c>
      <c r="G721" s="30">
        <f t="shared" si="138"/>
        <v>0</v>
      </c>
      <c r="H721" s="31">
        <f t="shared" si="140"/>
        <v>55595.370370370365</v>
      </c>
      <c r="I721" s="31"/>
      <c r="J721" s="59">
        <f t="shared" si="139"/>
        <v>0</v>
      </c>
    </row>
    <row r="722" spans="1:10">
      <c r="A722" s="24">
        <v>4</v>
      </c>
      <c r="B722" s="25" t="s">
        <v>27</v>
      </c>
      <c r="C722" s="106"/>
      <c r="D722" s="27">
        <v>115781</v>
      </c>
      <c r="E722" s="28">
        <f t="shared" si="137"/>
        <v>0</v>
      </c>
      <c r="F722" s="29">
        <v>0</v>
      </c>
      <c r="G722" s="30">
        <f t="shared" si="138"/>
        <v>0</v>
      </c>
      <c r="H722" s="31">
        <f t="shared" si="140"/>
        <v>107204.62962962962</v>
      </c>
      <c r="I722" s="31"/>
      <c r="J722" s="59">
        <f t="shared" si="139"/>
        <v>0</v>
      </c>
    </row>
    <row r="723" spans="1:10">
      <c r="A723" s="24">
        <v>5</v>
      </c>
      <c r="B723" s="25" t="s">
        <v>28</v>
      </c>
      <c r="C723" s="32"/>
      <c r="D723" s="27">
        <v>119943</v>
      </c>
      <c r="E723" s="28">
        <f t="shared" si="137"/>
        <v>0</v>
      </c>
      <c r="F723" s="124">
        <v>0</v>
      </c>
      <c r="G723" s="30">
        <f t="shared" si="138"/>
        <v>0</v>
      </c>
      <c r="H723" s="31">
        <f t="shared" si="140"/>
        <v>111058.33333333333</v>
      </c>
      <c r="I723" s="31"/>
      <c r="J723" s="59">
        <f t="shared" si="139"/>
        <v>0</v>
      </c>
    </row>
    <row r="724" spans="1:10">
      <c r="A724" s="24">
        <v>6</v>
      </c>
      <c r="B724" s="25" t="s">
        <v>29</v>
      </c>
      <c r="C724" s="26"/>
      <c r="D724" s="27">
        <v>94810</v>
      </c>
      <c r="E724" s="28">
        <f t="shared" si="137"/>
        <v>0</v>
      </c>
      <c r="F724" s="29">
        <v>0</v>
      </c>
      <c r="G724" s="30">
        <f t="shared" si="138"/>
        <v>0</v>
      </c>
      <c r="H724" s="31">
        <f t="shared" si="140"/>
        <v>87787.037037037036</v>
      </c>
      <c r="I724" s="31"/>
      <c r="J724" s="59">
        <f t="shared" si="139"/>
        <v>0</v>
      </c>
    </row>
    <row r="725" spans="1:10">
      <c r="A725" s="24">
        <v>7</v>
      </c>
      <c r="B725" s="25" t="s">
        <v>30</v>
      </c>
      <c r="C725" s="34"/>
      <c r="D725" s="27">
        <v>141396</v>
      </c>
      <c r="E725" s="28">
        <f t="shared" si="137"/>
        <v>0</v>
      </c>
      <c r="F725" s="29">
        <v>0</v>
      </c>
      <c r="G725" s="30">
        <f t="shared" si="138"/>
        <v>0</v>
      </c>
      <c r="H725" s="31">
        <f t="shared" si="140"/>
        <v>130922.22222222222</v>
      </c>
      <c r="I725" s="31"/>
      <c r="J725" s="59">
        <f t="shared" si="139"/>
        <v>0</v>
      </c>
    </row>
    <row r="726" spans="1:10">
      <c r="A726" s="24">
        <v>8</v>
      </c>
      <c r="B726" s="25" t="s">
        <v>31</v>
      </c>
      <c r="C726" s="26"/>
      <c r="D726" s="27">
        <v>232931</v>
      </c>
      <c r="E726" s="28">
        <f t="shared" si="137"/>
        <v>0</v>
      </c>
      <c r="F726" s="29">
        <v>0</v>
      </c>
      <c r="G726" s="30">
        <f t="shared" si="138"/>
        <v>0</v>
      </c>
      <c r="H726" s="31">
        <f t="shared" si="140"/>
        <v>215676.85185185182</v>
      </c>
      <c r="I726" s="31"/>
      <c r="J726" s="59">
        <f t="shared" si="139"/>
        <v>0</v>
      </c>
    </row>
    <row r="727" spans="1:10">
      <c r="A727" s="24">
        <v>9</v>
      </c>
      <c r="B727" s="36" t="s">
        <v>32</v>
      </c>
      <c r="C727" s="26"/>
      <c r="D727" s="27">
        <v>101534</v>
      </c>
      <c r="E727" s="28">
        <f t="shared" si="137"/>
        <v>0</v>
      </c>
      <c r="F727" s="29">
        <v>0</v>
      </c>
      <c r="G727" s="30">
        <f t="shared" si="138"/>
        <v>0</v>
      </c>
      <c r="H727" s="31">
        <f t="shared" si="140"/>
        <v>94012.962962962964</v>
      </c>
      <c r="I727" s="31"/>
      <c r="J727" s="59">
        <f t="shared" si="139"/>
        <v>0</v>
      </c>
    </row>
    <row r="728" spans="1:10">
      <c r="A728" s="24">
        <v>10</v>
      </c>
      <c r="B728" s="36" t="s">
        <v>33</v>
      </c>
      <c r="C728" s="37"/>
      <c r="D728" s="33">
        <v>110148</v>
      </c>
      <c r="E728" s="28">
        <f t="shared" si="137"/>
        <v>0</v>
      </c>
      <c r="F728" s="29">
        <v>0</v>
      </c>
      <c r="G728" s="30">
        <f t="shared" si="138"/>
        <v>0</v>
      </c>
      <c r="H728" s="31">
        <f t="shared" si="140"/>
        <v>101988.88888888888</v>
      </c>
      <c r="I728" s="31"/>
      <c r="J728" s="59">
        <f t="shared" si="139"/>
        <v>0</v>
      </c>
    </row>
    <row r="729" spans="1:10">
      <c r="A729" s="24">
        <v>11</v>
      </c>
      <c r="B729" s="25" t="s">
        <v>34</v>
      </c>
      <c r="C729" s="37"/>
      <c r="D729" s="27">
        <v>54198</v>
      </c>
      <c r="E729" s="28">
        <f t="shared" si="137"/>
        <v>0</v>
      </c>
      <c r="F729" s="29">
        <v>0</v>
      </c>
      <c r="G729" s="30">
        <f t="shared" si="138"/>
        <v>0</v>
      </c>
      <c r="H729" s="31">
        <f t="shared" si="140"/>
        <v>50183.333333333328</v>
      </c>
      <c r="I729" s="31"/>
      <c r="J729" s="59">
        <f t="shared" si="139"/>
        <v>0</v>
      </c>
    </row>
    <row r="730" spans="1:10">
      <c r="A730" s="24">
        <v>12</v>
      </c>
      <c r="B730" s="25" t="s">
        <v>35</v>
      </c>
      <c r="C730" s="37"/>
      <c r="D730" s="27">
        <v>49680</v>
      </c>
      <c r="E730" s="28">
        <f t="shared" si="137"/>
        <v>0</v>
      </c>
      <c r="F730" s="29">
        <v>0</v>
      </c>
      <c r="G730" s="30">
        <f t="shared" si="138"/>
        <v>0</v>
      </c>
      <c r="H730" s="31">
        <f t="shared" si="140"/>
        <v>46000</v>
      </c>
      <c r="I730" s="31"/>
      <c r="J730" s="59">
        <f t="shared" si="139"/>
        <v>0</v>
      </c>
    </row>
    <row r="731" spans="1:10">
      <c r="A731" s="24">
        <v>13</v>
      </c>
      <c r="B731" s="25" t="s">
        <v>36</v>
      </c>
      <c r="C731" s="37"/>
      <c r="D731" s="38">
        <v>64152</v>
      </c>
      <c r="E731" s="28">
        <f t="shared" si="137"/>
        <v>0</v>
      </c>
      <c r="F731" s="29">
        <v>0</v>
      </c>
      <c r="G731" s="30">
        <f t="shared" si="138"/>
        <v>0</v>
      </c>
      <c r="H731" s="31">
        <f t="shared" si="140"/>
        <v>59399.999999999993</v>
      </c>
      <c r="I731" s="31"/>
      <c r="J731" s="59">
        <f t="shared" si="139"/>
        <v>0</v>
      </c>
    </row>
    <row r="732" spans="1:10">
      <c r="A732" s="24">
        <v>14</v>
      </c>
      <c r="B732" s="25" t="s">
        <v>37</v>
      </c>
      <c r="C732" s="37"/>
      <c r="D732" s="38">
        <v>65934</v>
      </c>
      <c r="E732" s="28">
        <f t="shared" si="137"/>
        <v>0</v>
      </c>
      <c r="F732" s="29">
        <v>0</v>
      </c>
      <c r="G732" s="30">
        <f t="shared" si="138"/>
        <v>0</v>
      </c>
      <c r="H732" s="31">
        <f t="shared" si="140"/>
        <v>61049.999999999993</v>
      </c>
      <c r="I732" s="31"/>
      <c r="J732" s="59">
        <f t="shared" si="139"/>
        <v>0</v>
      </c>
    </row>
    <row r="733" spans="1:10">
      <c r="A733" s="24">
        <v>15</v>
      </c>
      <c r="B733" s="25" t="s">
        <v>38</v>
      </c>
      <c r="C733" s="37"/>
      <c r="D733" s="38">
        <v>76626</v>
      </c>
      <c r="E733" s="28">
        <f t="shared" si="137"/>
        <v>0</v>
      </c>
      <c r="F733" s="124">
        <v>0</v>
      </c>
      <c r="G733" s="30">
        <f t="shared" si="138"/>
        <v>0</v>
      </c>
      <c r="H733" s="31">
        <f t="shared" si="140"/>
        <v>70950</v>
      </c>
      <c r="I733" s="31"/>
      <c r="J733" s="59">
        <f t="shared" si="139"/>
        <v>0</v>
      </c>
    </row>
    <row r="734" spans="1:10">
      <c r="A734" s="24">
        <v>16</v>
      </c>
      <c r="B734" s="25" t="s">
        <v>39</v>
      </c>
      <c r="C734" s="37"/>
      <c r="D734" s="38">
        <v>80190</v>
      </c>
      <c r="E734" s="28">
        <f t="shared" si="137"/>
        <v>0</v>
      </c>
      <c r="F734" s="29">
        <v>0</v>
      </c>
      <c r="G734" s="30">
        <f t="shared" si="138"/>
        <v>0</v>
      </c>
      <c r="H734" s="31">
        <f t="shared" si="140"/>
        <v>74250</v>
      </c>
      <c r="I734" s="31"/>
      <c r="J734" s="59">
        <f t="shared" si="139"/>
        <v>0</v>
      </c>
    </row>
    <row r="735" spans="1:10">
      <c r="A735" s="24">
        <v>17</v>
      </c>
      <c r="B735" s="25" t="s">
        <v>40</v>
      </c>
      <c r="C735" s="37"/>
      <c r="D735" s="38">
        <v>113832</v>
      </c>
      <c r="E735" s="28">
        <f t="shared" si="137"/>
        <v>0</v>
      </c>
      <c r="F735" s="29">
        <v>0</v>
      </c>
      <c r="G735" s="30">
        <f t="shared" si="138"/>
        <v>0</v>
      </c>
      <c r="H735" s="31">
        <f t="shared" si="140"/>
        <v>105400</v>
      </c>
      <c r="I735" s="31"/>
      <c r="J735" s="59">
        <f t="shared" si="139"/>
        <v>0</v>
      </c>
    </row>
    <row r="736" spans="1:10">
      <c r="A736" s="24">
        <v>18</v>
      </c>
      <c r="B736" s="25" t="s">
        <v>41</v>
      </c>
      <c r="C736" s="37"/>
      <c r="D736" s="39">
        <v>98010</v>
      </c>
      <c r="E736" s="28">
        <f t="shared" si="137"/>
        <v>0</v>
      </c>
      <c r="F736" s="29">
        <v>0</v>
      </c>
      <c r="G736" s="30">
        <f t="shared" si="138"/>
        <v>0</v>
      </c>
      <c r="H736" s="31">
        <f t="shared" si="140"/>
        <v>90750</v>
      </c>
      <c r="I736" s="31"/>
      <c r="J736" s="59">
        <f t="shared" si="139"/>
        <v>0</v>
      </c>
    </row>
    <row r="737" spans="1:10" ht="17.25">
      <c r="A737" s="40"/>
      <c r="B737" s="41" t="s">
        <v>42</v>
      </c>
      <c r="C737" s="42">
        <f t="shared" ref="C737" si="141">SUM(C719:C736)</f>
        <v>6</v>
      </c>
      <c r="D737" s="42"/>
      <c r="E737" s="43">
        <f t="shared" ref="E737" si="142">SUM(E719:E736)</f>
        <v>475830</v>
      </c>
      <c r="F737" s="43"/>
      <c r="G737" s="44">
        <f t="shared" ref="G737" si="143">SUM(G719:G736)</f>
        <v>380664</v>
      </c>
      <c r="H737" s="45"/>
      <c r="I737" s="45"/>
      <c r="J737" s="64">
        <f>SUM(J719:J736)</f>
        <v>352466.66666666663</v>
      </c>
    </row>
    <row r="738" spans="1:10" ht="31.5">
      <c r="A738" s="46"/>
      <c r="B738" s="47"/>
      <c r="C738" s="48"/>
      <c r="D738" s="48"/>
      <c r="E738" s="49"/>
      <c r="F738" s="49"/>
      <c r="G738" s="50"/>
      <c r="H738" s="5"/>
      <c r="I738" s="5"/>
      <c r="J738" s="75">
        <f>J737*0.08</f>
        <v>28197.333333333332</v>
      </c>
    </row>
    <row r="739" spans="1:10" ht="31.5">
      <c r="A739" s="283" t="s">
        <v>43</v>
      </c>
      <c r="B739" s="283"/>
      <c r="C739" s="284" t="s">
        <v>44</v>
      </c>
      <c r="D739" s="284"/>
      <c r="E739" s="54"/>
      <c r="F739" s="54"/>
      <c r="G739" s="55" t="s">
        <v>45</v>
      </c>
      <c r="H739" s="6"/>
      <c r="I739" s="6"/>
      <c r="J739" s="76">
        <f>SUM(J737:J738)</f>
        <v>380663.99999999994</v>
      </c>
    </row>
    <row r="741" spans="1:10">
      <c r="B741" s="152" t="s">
        <v>666</v>
      </c>
      <c r="C741" s="152" t="s">
        <v>667</v>
      </c>
      <c r="D741" s="152"/>
      <c r="E741" s="152" t="s">
        <v>167</v>
      </c>
      <c r="F741" s="152"/>
    </row>
    <row r="744" spans="1:10" ht="18">
      <c r="A744" s="279" t="s">
        <v>0</v>
      </c>
      <c r="B744" s="279"/>
      <c r="C744" s="279"/>
      <c r="D744" s="279"/>
      <c r="E744" s="279"/>
      <c r="F744" s="279"/>
      <c r="G744" s="279"/>
      <c r="H744" s="1"/>
      <c r="I744" s="1"/>
      <c r="J744" s="127"/>
    </row>
    <row r="745" spans="1:10" ht="18">
      <c r="A745" s="279" t="s">
        <v>1</v>
      </c>
      <c r="B745" s="279"/>
      <c r="C745" s="279"/>
      <c r="D745" s="279"/>
      <c r="E745" s="279"/>
      <c r="F745" s="279"/>
      <c r="G745" s="279"/>
      <c r="H745" s="1"/>
      <c r="I745" s="1"/>
      <c r="J745" s="79"/>
    </row>
    <row r="746" spans="1:10" ht="15.75">
      <c r="A746" s="279" t="s">
        <v>2</v>
      </c>
      <c r="B746" s="279"/>
      <c r="C746" s="279"/>
      <c r="D746" s="279"/>
      <c r="E746" s="279"/>
      <c r="F746" s="279"/>
      <c r="G746" s="279"/>
      <c r="H746" s="1"/>
      <c r="I746" s="1"/>
      <c r="J746" s="71"/>
    </row>
    <row r="747" spans="1:10" ht="15.75">
      <c r="A747" s="279" t="s">
        <v>4</v>
      </c>
      <c r="B747" s="279"/>
      <c r="C747" s="279"/>
      <c r="D747" s="279"/>
      <c r="E747" s="279"/>
      <c r="F747" s="279"/>
      <c r="G747" s="279"/>
      <c r="H747" s="1"/>
      <c r="I747" s="1"/>
      <c r="J747" s="71"/>
    </row>
    <row r="748" spans="1:10" ht="15.75" customHeight="1">
      <c r="A748" s="280" t="s">
        <v>6</v>
      </c>
      <c r="B748" s="280"/>
      <c r="C748" s="280"/>
      <c r="D748" s="280"/>
      <c r="E748" s="280"/>
      <c r="F748" s="280"/>
      <c r="G748" s="280"/>
      <c r="H748" s="1"/>
      <c r="I748" s="1"/>
      <c r="J748" s="71"/>
    </row>
    <row r="749" spans="1:10" ht="27.75">
      <c r="A749" s="9"/>
      <c r="B749" s="9"/>
      <c r="C749" s="281" t="s">
        <v>1000</v>
      </c>
      <c r="D749" s="281"/>
      <c r="E749" s="281"/>
      <c r="F749" s="281"/>
      <c r="G749" s="281"/>
      <c r="H749" s="2"/>
      <c r="I749" s="2"/>
      <c r="J749" s="72"/>
    </row>
    <row r="750" spans="1:10" ht="15.75">
      <c r="A750" s="11" t="s">
        <v>358</v>
      </c>
      <c r="B750" s="12">
        <v>4138157211</v>
      </c>
      <c r="C750" s="13"/>
      <c r="D750" s="286"/>
      <c r="E750" s="286"/>
      <c r="F750" s="286"/>
      <c r="G750" s="286"/>
      <c r="H750" s="68"/>
      <c r="I750" s="68"/>
      <c r="J750" s="71"/>
    </row>
    <row r="751" spans="1:10" ht="15.75">
      <c r="A751" s="11" t="s">
        <v>9</v>
      </c>
      <c r="B751" s="286" t="s">
        <v>1005</v>
      </c>
      <c r="C751" s="286"/>
      <c r="D751" s="286"/>
      <c r="E751" s="16"/>
      <c r="F751" s="11"/>
      <c r="G751" s="16"/>
      <c r="H751" s="69" t="s">
        <v>161</v>
      </c>
      <c r="I751" s="69"/>
      <c r="J751" s="73"/>
    </row>
    <row r="752" spans="1:10" ht="15.75">
      <c r="A752" s="11" t="s">
        <v>11</v>
      </c>
      <c r="B752" s="289" t="s">
        <v>726</v>
      </c>
      <c r="C752" s="289"/>
      <c r="D752" s="289"/>
      <c r="E752" s="289"/>
      <c r="F752" s="18"/>
      <c r="G752" s="19"/>
      <c r="H752" s="1"/>
      <c r="I752" s="1"/>
      <c r="J752" s="71"/>
    </row>
    <row r="753" spans="1:10" ht="15.75">
      <c r="A753" s="21" t="s">
        <v>14</v>
      </c>
      <c r="B753" s="21" t="s">
        <v>16</v>
      </c>
      <c r="C753" s="21" t="s">
        <v>17</v>
      </c>
      <c r="D753" s="22" t="s">
        <v>18</v>
      </c>
      <c r="E753" s="23" t="s">
        <v>19</v>
      </c>
      <c r="F753" s="23" t="s">
        <v>20</v>
      </c>
      <c r="G753" s="21" t="s">
        <v>21</v>
      </c>
      <c r="H753" s="1"/>
      <c r="I753" s="1"/>
      <c r="J753" s="71"/>
    </row>
    <row r="754" spans="1:10">
      <c r="A754" s="24">
        <v>1</v>
      </c>
      <c r="B754" s="25" t="s">
        <v>23</v>
      </c>
      <c r="C754" s="26"/>
      <c r="D754" s="27">
        <v>79305</v>
      </c>
      <c r="E754" s="28">
        <f t="shared" ref="E754:E771" si="144">D754*C754</f>
        <v>0</v>
      </c>
      <c r="F754" s="29">
        <v>0.2</v>
      </c>
      <c r="G754" s="30">
        <f t="shared" ref="G754:G771" si="145">E754-E754*F754</f>
        <v>0</v>
      </c>
      <c r="H754" s="31">
        <f>D754/1.08*0.8</f>
        <v>58744.444444444438</v>
      </c>
      <c r="I754" s="31"/>
      <c r="J754" s="59">
        <f t="shared" ref="J754:J771" si="146">H754*C754</f>
        <v>0</v>
      </c>
    </row>
    <row r="755" spans="1:10">
      <c r="A755" s="24">
        <v>2</v>
      </c>
      <c r="B755" s="25" t="s">
        <v>25</v>
      </c>
      <c r="C755" s="32"/>
      <c r="D755" s="33">
        <v>128591</v>
      </c>
      <c r="E755" s="28">
        <f t="shared" si="144"/>
        <v>0</v>
      </c>
      <c r="F755" s="29">
        <v>0</v>
      </c>
      <c r="G755" s="30">
        <f t="shared" si="145"/>
        <v>0</v>
      </c>
      <c r="H755" s="31">
        <f t="shared" ref="H755:H771" si="147">D755/1.08</f>
        <v>119065.74074074073</v>
      </c>
      <c r="I755" s="31"/>
      <c r="J755" s="59">
        <f t="shared" si="146"/>
        <v>0</v>
      </c>
    </row>
    <row r="756" spans="1:10">
      <c r="A756" s="24">
        <v>3</v>
      </c>
      <c r="B756" s="25" t="s">
        <v>26</v>
      </c>
      <c r="C756" s="34"/>
      <c r="D756" s="27">
        <v>60043</v>
      </c>
      <c r="E756" s="28">
        <f t="shared" si="144"/>
        <v>0</v>
      </c>
      <c r="F756" s="29">
        <v>0</v>
      </c>
      <c r="G756" s="30">
        <f t="shared" si="145"/>
        <v>0</v>
      </c>
      <c r="H756" s="31">
        <f t="shared" si="147"/>
        <v>55595.370370370365</v>
      </c>
      <c r="I756" s="31"/>
      <c r="J756" s="59">
        <f t="shared" si="146"/>
        <v>0</v>
      </c>
    </row>
    <row r="757" spans="1:10">
      <c r="A757" s="24">
        <v>4</v>
      </c>
      <c r="B757" s="25" t="s">
        <v>27</v>
      </c>
      <c r="C757" s="106"/>
      <c r="D757" s="27">
        <v>115781</v>
      </c>
      <c r="E757" s="28">
        <f t="shared" si="144"/>
        <v>0</v>
      </c>
      <c r="F757" s="29">
        <v>0</v>
      </c>
      <c r="G757" s="30">
        <f t="shared" si="145"/>
        <v>0</v>
      </c>
      <c r="H757" s="31">
        <f t="shared" si="147"/>
        <v>107204.62962962962</v>
      </c>
      <c r="I757" s="31"/>
      <c r="J757" s="59">
        <f t="shared" si="146"/>
        <v>0</v>
      </c>
    </row>
    <row r="758" spans="1:10">
      <c r="A758" s="24">
        <v>5</v>
      </c>
      <c r="B758" s="25" t="s">
        <v>28</v>
      </c>
      <c r="C758" s="32">
        <v>9</v>
      </c>
      <c r="D758" s="27">
        <v>119943</v>
      </c>
      <c r="E758" s="28">
        <f t="shared" si="144"/>
        <v>1079487</v>
      </c>
      <c r="F758" s="124">
        <v>0</v>
      </c>
      <c r="G758" s="30">
        <f t="shared" si="145"/>
        <v>1079487</v>
      </c>
      <c r="H758" s="31">
        <f t="shared" si="147"/>
        <v>111058.33333333333</v>
      </c>
      <c r="I758" s="31"/>
      <c r="J758" s="59">
        <f t="shared" si="146"/>
        <v>999525</v>
      </c>
    </row>
    <row r="759" spans="1:10">
      <c r="A759" s="24">
        <v>6</v>
      </c>
      <c r="B759" s="25" t="s">
        <v>29</v>
      </c>
      <c r="C759" s="26"/>
      <c r="D759" s="27">
        <v>94810</v>
      </c>
      <c r="E759" s="28">
        <f t="shared" si="144"/>
        <v>0</v>
      </c>
      <c r="F759" s="29">
        <v>0</v>
      </c>
      <c r="G759" s="30">
        <f t="shared" si="145"/>
        <v>0</v>
      </c>
      <c r="H759" s="31">
        <f t="shared" si="147"/>
        <v>87787.037037037036</v>
      </c>
      <c r="I759" s="31"/>
      <c r="J759" s="59">
        <f t="shared" si="146"/>
        <v>0</v>
      </c>
    </row>
    <row r="760" spans="1:10">
      <c r="A760" s="24">
        <v>7</v>
      </c>
      <c r="B760" s="25" t="s">
        <v>30</v>
      </c>
      <c r="C760" s="34"/>
      <c r="D760" s="27">
        <v>141396</v>
      </c>
      <c r="E760" s="28">
        <f t="shared" si="144"/>
        <v>0</v>
      </c>
      <c r="F760" s="29">
        <v>0</v>
      </c>
      <c r="G760" s="30">
        <f t="shared" si="145"/>
        <v>0</v>
      </c>
      <c r="H760" s="31">
        <f t="shared" si="147"/>
        <v>130922.22222222222</v>
      </c>
      <c r="I760" s="31"/>
      <c r="J760" s="59">
        <f t="shared" si="146"/>
        <v>0</v>
      </c>
    </row>
    <row r="761" spans="1:10">
      <c r="A761" s="24">
        <v>8</v>
      </c>
      <c r="B761" s="25" t="s">
        <v>31</v>
      </c>
      <c r="C761" s="26"/>
      <c r="D761" s="27">
        <v>232931</v>
      </c>
      <c r="E761" s="28">
        <f t="shared" si="144"/>
        <v>0</v>
      </c>
      <c r="F761" s="29">
        <v>0</v>
      </c>
      <c r="G761" s="30">
        <f t="shared" si="145"/>
        <v>0</v>
      </c>
      <c r="H761" s="31">
        <f t="shared" si="147"/>
        <v>215676.85185185182</v>
      </c>
      <c r="I761" s="31"/>
      <c r="J761" s="59">
        <f t="shared" si="146"/>
        <v>0</v>
      </c>
    </row>
    <row r="762" spans="1:10">
      <c r="A762" s="24">
        <v>9</v>
      </c>
      <c r="B762" s="36" t="s">
        <v>32</v>
      </c>
      <c r="C762" s="26"/>
      <c r="D762" s="27">
        <v>101534</v>
      </c>
      <c r="E762" s="28">
        <f t="shared" si="144"/>
        <v>0</v>
      </c>
      <c r="F762" s="29">
        <v>0</v>
      </c>
      <c r="G762" s="30">
        <f t="shared" si="145"/>
        <v>0</v>
      </c>
      <c r="H762" s="31">
        <f t="shared" si="147"/>
        <v>94012.962962962964</v>
      </c>
      <c r="I762" s="31"/>
      <c r="J762" s="59">
        <f t="shared" si="146"/>
        <v>0</v>
      </c>
    </row>
    <row r="763" spans="1:10">
      <c r="A763" s="24">
        <v>10</v>
      </c>
      <c r="B763" s="36" t="s">
        <v>33</v>
      </c>
      <c r="C763" s="37"/>
      <c r="D763" s="33">
        <v>110148</v>
      </c>
      <c r="E763" s="28">
        <f t="shared" si="144"/>
        <v>0</v>
      </c>
      <c r="F763" s="29">
        <v>0</v>
      </c>
      <c r="G763" s="30">
        <f t="shared" si="145"/>
        <v>0</v>
      </c>
      <c r="H763" s="31">
        <f t="shared" si="147"/>
        <v>101988.88888888888</v>
      </c>
      <c r="I763" s="31"/>
      <c r="J763" s="59">
        <f t="shared" si="146"/>
        <v>0</v>
      </c>
    </row>
    <row r="764" spans="1:10">
      <c r="A764" s="24">
        <v>11</v>
      </c>
      <c r="B764" s="25" t="s">
        <v>34</v>
      </c>
      <c r="C764" s="37"/>
      <c r="D764" s="27">
        <v>54198</v>
      </c>
      <c r="E764" s="28">
        <f t="shared" si="144"/>
        <v>0</v>
      </c>
      <c r="F764" s="29">
        <v>0</v>
      </c>
      <c r="G764" s="30">
        <f t="shared" si="145"/>
        <v>0</v>
      </c>
      <c r="H764" s="31">
        <f t="shared" si="147"/>
        <v>50183.333333333328</v>
      </c>
      <c r="I764" s="31"/>
      <c r="J764" s="59">
        <f t="shared" si="146"/>
        <v>0</v>
      </c>
    </row>
    <row r="765" spans="1:10">
      <c r="A765" s="24">
        <v>12</v>
      </c>
      <c r="B765" s="25" t="s">
        <v>35</v>
      </c>
      <c r="C765" s="37"/>
      <c r="D765" s="27">
        <v>49680</v>
      </c>
      <c r="E765" s="28">
        <f t="shared" si="144"/>
        <v>0</v>
      </c>
      <c r="F765" s="29">
        <v>0</v>
      </c>
      <c r="G765" s="30">
        <f t="shared" si="145"/>
        <v>0</v>
      </c>
      <c r="H765" s="31">
        <f t="shared" si="147"/>
        <v>46000</v>
      </c>
      <c r="I765" s="31"/>
      <c r="J765" s="59">
        <f t="shared" si="146"/>
        <v>0</v>
      </c>
    </row>
    <row r="766" spans="1:10">
      <c r="A766" s="24">
        <v>13</v>
      </c>
      <c r="B766" s="25" t="s">
        <v>36</v>
      </c>
      <c r="C766" s="37"/>
      <c r="D766" s="38">
        <v>64152</v>
      </c>
      <c r="E766" s="28">
        <f t="shared" si="144"/>
        <v>0</v>
      </c>
      <c r="F766" s="29">
        <v>0</v>
      </c>
      <c r="G766" s="30">
        <f t="shared" si="145"/>
        <v>0</v>
      </c>
      <c r="H766" s="31">
        <f t="shared" si="147"/>
        <v>59399.999999999993</v>
      </c>
      <c r="I766" s="31"/>
      <c r="J766" s="59">
        <f t="shared" si="146"/>
        <v>0</v>
      </c>
    </row>
    <row r="767" spans="1:10">
      <c r="A767" s="24">
        <v>14</v>
      </c>
      <c r="B767" s="25" t="s">
        <v>37</v>
      </c>
      <c r="C767" s="37"/>
      <c r="D767" s="38">
        <v>65934</v>
      </c>
      <c r="E767" s="28">
        <f t="shared" si="144"/>
        <v>0</v>
      </c>
      <c r="F767" s="29">
        <v>0</v>
      </c>
      <c r="G767" s="30">
        <f t="shared" si="145"/>
        <v>0</v>
      </c>
      <c r="H767" s="31">
        <f t="shared" si="147"/>
        <v>61049.999999999993</v>
      </c>
      <c r="I767" s="31"/>
      <c r="J767" s="59">
        <f t="shared" si="146"/>
        <v>0</v>
      </c>
    </row>
    <row r="768" spans="1:10">
      <c r="A768" s="24">
        <v>15</v>
      </c>
      <c r="B768" s="25" t="s">
        <v>38</v>
      </c>
      <c r="C768" s="37"/>
      <c r="D768" s="38">
        <v>76626</v>
      </c>
      <c r="E768" s="28">
        <f t="shared" si="144"/>
        <v>0</v>
      </c>
      <c r="F768" s="124">
        <v>0</v>
      </c>
      <c r="G768" s="30">
        <f t="shared" si="145"/>
        <v>0</v>
      </c>
      <c r="H768" s="31">
        <f t="shared" si="147"/>
        <v>70950</v>
      </c>
      <c r="I768" s="31"/>
      <c r="J768" s="59">
        <f t="shared" si="146"/>
        <v>0</v>
      </c>
    </row>
    <row r="769" spans="1:10">
      <c r="A769" s="24">
        <v>16</v>
      </c>
      <c r="B769" s="25" t="s">
        <v>39</v>
      </c>
      <c r="C769" s="37"/>
      <c r="D769" s="38">
        <v>80190</v>
      </c>
      <c r="E769" s="28">
        <f t="shared" si="144"/>
        <v>0</v>
      </c>
      <c r="F769" s="29">
        <v>0</v>
      </c>
      <c r="G769" s="30">
        <f t="shared" si="145"/>
        <v>0</v>
      </c>
      <c r="H769" s="31">
        <f t="shared" si="147"/>
        <v>74250</v>
      </c>
      <c r="I769" s="31"/>
      <c r="J769" s="59">
        <f t="shared" si="146"/>
        <v>0</v>
      </c>
    </row>
    <row r="770" spans="1:10">
      <c r="A770" s="24">
        <v>17</v>
      </c>
      <c r="B770" s="25" t="s">
        <v>40</v>
      </c>
      <c r="C770" s="37"/>
      <c r="D770" s="38">
        <v>113832</v>
      </c>
      <c r="E770" s="28">
        <f t="shared" si="144"/>
        <v>0</v>
      </c>
      <c r="F770" s="29">
        <v>0</v>
      </c>
      <c r="G770" s="30">
        <f t="shared" si="145"/>
        <v>0</v>
      </c>
      <c r="H770" s="31">
        <f t="shared" si="147"/>
        <v>105400</v>
      </c>
      <c r="I770" s="31"/>
      <c r="J770" s="59">
        <f t="shared" si="146"/>
        <v>0</v>
      </c>
    </row>
    <row r="771" spans="1:10">
      <c r="A771" s="24">
        <v>18</v>
      </c>
      <c r="B771" s="25" t="s">
        <v>41</v>
      </c>
      <c r="C771" s="37"/>
      <c r="D771" s="39">
        <v>98010</v>
      </c>
      <c r="E771" s="28">
        <f t="shared" si="144"/>
        <v>0</v>
      </c>
      <c r="F771" s="29">
        <v>0</v>
      </c>
      <c r="G771" s="30">
        <f t="shared" si="145"/>
        <v>0</v>
      </c>
      <c r="H771" s="31">
        <f t="shared" si="147"/>
        <v>90750</v>
      </c>
      <c r="I771" s="31"/>
      <c r="J771" s="59">
        <f t="shared" si="146"/>
        <v>0</v>
      </c>
    </row>
    <row r="772" spans="1:10" ht="17.25">
      <c r="A772" s="40"/>
      <c r="B772" s="41" t="s">
        <v>42</v>
      </c>
      <c r="C772" s="42">
        <f t="shared" ref="C772" si="148">SUM(C754:C771)</f>
        <v>9</v>
      </c>
      <c r="D772" s="42"/>
      <c r="E772" s="43">
        <f t="shared" ref="E772" si="149">SUM(E754:E771)</f>
        <v>1079487</v>
      </c>
      <c r="F772" s="43"/>
      <c r="G772" s="44">
        <f t="shared" ref="G772" si="150">SUM(G754:G771)</f>
        <v>1079487</v>
      </c>
      <c r="H772" s="45"/>
      <c r="I772" s="45"/>
      <c r="J772" s="64">
        <f>SUM(J754:J771)</f>
        <v>999525</v>
      </c>
    </row>
    <row r="773" spans="1:10" ht="31.5">
      <c r="A773" s="46"/>
      <c r="B773" s="47"/>
      <c r="C773" s="48"/>
      <c r="D773" s="48"/>
      <c r="E773" s="49"/>
      <c r="F773" s="49"/>
      <c r="G773" s="50"/>
      <c r="H773" s="5"/>
      <c r="I773" s="5"/>
      <c r="J773" s="75">
        <f>J772*0.08</f>
        <v>79962</v>
      </c>
    </row>
    <row r="774" spans="1:10" ht="31.5">
      <c r="A774" s="283" t="s">
        <v>43</v>
      </c>
      <c r="B774" s="283"/>
      <c r="C774" s="284" t="s">
        <v>44</v>
      </c>
      <c r="D774" s="284"/>
      <c r="E774" s="54"/>
      <c r="F774" s="54"/>
      <c r="G774" s="55" t="s">
        <v>45</v>
      </c>
      <c r="H774" s="6"/>
      <c r="I774" s="6"/>
      <c r="J774" s="76">
        <f>SUM(J772:J773)</f>
        <v>1079487</v>
      </c>
    </row>
    <row r="776" spans="1:10">
      <c r="B776" s="152" t="s">
        <v>666</v>
      </c>
      <c r="C776" s="152" t="s">
        <v>667</v>
      </c>
      <c r="D776" s="152"/>
      <c r="E776" s="152" t="s">
        <v>167</v>
      </c>
      <c r="F776" s="152"/>
    </row>
    <row r="782" spans="1:10" ht="15.75">
      <c r="A782" s="279" t="s">
        <v>0</v>
      </c>
      <c r="B782" s="279"/>
      <c r="C782" s="279"/>
      <c r="D782" s="279"/>
      <c r="E782" s="279"/>
      <c r="F782" s="279"/>
      <c r="G782" s="279"/>
      <c r="H782" s="141"/>
      <c r="I782" s="141"/>
      <c r="J782" s="141"/>
    </row>
    <row r="783" spans="1:10" ht="15.75">
      <c r="A783" s="279" t="s">
        <v>1</v>
      </c>
      <c r="B783" s="279"/>
      <c r="C783" s="279"/>
      <c r="D783" s="279"/>
      <c r="E783" s="279"/>
      <c r="F783" s="279"/>
      <c r="G783" s="279"/>
      <c r="H783" s="1"/>
      <c r="I783" s="1"/>
      <c r="J783" s="71"/>
    </row>
    <row r="784" spans="1:10" ht="15.75">
      <c r="A784" s="279" t="s">
        <v>2</v>
      </c>
      <c r="B784" s="279"/>
      <c r="C784" s="279"/>
      <c r="D784" s="279"/>
      <c r="E784" s="279"/>
      <c r="F784" s="279"/>
      <c r="G784" s="279"/>
      <c r="H784" s="1"/>
      <c r="I784" s="1"/>
      <c r="J784" s="71"/>
    </row>
    <row r="785" spans="1:10" ht="15.75">
      <c r="A785" s="279" t="s">
        <v>4</v>
      </c>
      <c r="B785" s="279"/>
      <c r="C785" s="279"/>
      <c r="D785" s="279"/>
      <c r="E785" s="279"/>
      <c r="F785" s="279"/>
      <c r="G785" s="279"/>
      <c r="H785" s="1"/>
      <c r="I785" s="1"/>
      <c r="J785" s="71"/>
    </row>
    <row r="786" spans="1:10" ht="27">
      <c r="A786" s="280" t="s">
        <v>6</v>
      </c>
      <c r="B786" s="280"/>
      <c r="C786" s="280"/>
      <c r="D786" s="280"/>
      <c r="E786" s="280"/>
      <c r="F786" s="280"/>
      <c r="G786" s="280"/>
      <c r="H786" s="2"/>
      <c r="I786" s="2"/>
      <c r="J786" s="72"/>
    </row>
    <row r="787" spans="1:10" ht="27">
      <c r="A787" s="142"/>
      <c r="B787" s="142"/>
      <c r="C787" s="281" t="s">
        <v>441</v>
      </c>
      <c r="D787" s="281"/>
      <c r="E787" s="281"/>
      <c r="F787" s="281"/>
      <c r="G787" s="281"/>
      <c r="H787" s="68"/>
      <c r="I787" s="68"/>
      <c r="J787" s="71"/>
    </row>
    <row r="788" spans="1:10" ht="15.75">
      <c r="A788" s="11" t="s">
        <v>358</v>
      </c>
      <c r="B788" s="12">
        <v>4138346669</v>
      </c>
      <c r="C788" s="143"/>
      <c r="D788" s="286"/>
      <c r="E788" s="286"/>
      <c r="F788" s="286"/>
      <c r="G788" s="286"/>
      <c r="H788" s="69" t="s">
        <v>161</v>
      </c>
      <c r="I788" s="69"/>
      <c r="J788" s="73"/>
    </row>
    <row r="789" spans="1:10" ht="15.75">
      <c r="A789" s="11" t="s">
        <v>9</v>
      </c>
      <c r="B789" s="286" t="s">
        <v>1006</v>
      </c>
      <c r="C789" s="286"/>
      <c r="D789" s="286"/>
      <c r="E789" s="16"/>
      <c r="F789" s="11"/>
      <c r="G789" s="16"/>
      <c r="H789" s="1"/>
      <c r="I789" s="1"/>
      <c r="J789" s="71"/>
    </row>
    <row r="790" spans="1:10" ht="15.75">
      <c r="A790" s="11" t="s">
        <v>11</v>
      </c>
      <c r="B790" s="289" t="s">
        <v>244</v>
      </c>
      <c r="C790" s="289"/>
      <c r="D790" s="289"/>
      <c r="E790" s="289"/>
      <c r="F790" s="18"/>
      <c r="G790" s="19"/>
      <c r="H790" s="1"/>
      <c r="I790" s="1"/>
      <c r="J790" s="71"/>
    </row>
    <row r="791" spans="1:10" ht="15.75">
      <c r="A791" s="21" t="s">
        <v>14</v>
      </c>
      <c r="B791" s="21" t="s">
        <v>16</v>
      </c>
      <c r="C791" s="21"/>
      <c r="D791" s="22" t="s">
        <v>18</v>
      </c>
      <c r="E791" s="23" t="s">
        <v>19</v>
      </c>
      <c r="F791" s="23" t="s">
        <v>20</v>
      </c>
      <c r="G791" s="21" t="s">
        <v>21</v>
      </c>
      <c r="H791" s="63"/>
      <c r="I791" s="63"/>
      <c r="J791" s="59">
        <f>H791*C792</f>
        <v>0</v>
      </c>
    </row>
    <row r="792" spans="1:10">
      <c r="A792" s="144">
        <v>1</v>
      </c>
      <c r="B792" s="145" t="s">
        <v>23</v>
      </c>
      <c r="C792" s="26"/>
      <c r="D792" s="146">
        <v>79305</v>
      </c>
      <c r="E792" s="28">
        <f t="shared" ref="E792:E809" si="151">D792*C792</f>
        <v>0</v>
      </c>
      <c r="F792" s="29">
        <v>0</v>
      </c>
      <c r="G792" s="30">
        <f t="shared" ref="G792:G809" si="152">E792-E792*F792</f>
        <v>0</v>
      </c>
      <c r="H792" s="63">
        <f t="shared" ref="H792:H809" si="153">D792/1.08</f>
        <v>73430.555555555547</v>
      </c>
      <c r="I792" s="63"/>
      <c r="J792" s="59">
        <f>H792*C793</f>
        <v>0</v>
      </c>
    </row>
    <row r="793" spans="1:10">
      <c r="A793" s="144">
        <v>2</v>
      </c>
      <c r="B793" s="145" t="s">
        <v>25</v>
      </c>
      <c r="C793" s="32"/>
      <c r="D793" s="147">
        <v>128591</v>
      </c>
      <c r="E793" s="28">
        <f t="shared" si="151"/>
        <v>0</v>
      </c>
      <c r="F793" s="29">
        <v>0</v>
      </c>
      <c r="G793" s="30">
        <f t="shared" si="152"/>
        <v>0</v>
      </c>
      <c r="H793" s="63">
        <f t="shared" si="153"/>
        <v>119065.74074074073</v>
      </c>
      <c r="I793" s="63"/>
      <c r="J793" s="59"/>
    </row>
    <row r="794" spans="1:10">
      <c r="A794" s="144">
        <v>3</v>
      </c>
      <c r="B794" s="145" t="s">
        <v>26</v>
      </c>
      <c r="C794" s="34"/>
      <c r="D794" s="146">
        <v>60043</v>
      </c>
      <c r="E794" s="28">
        <f t="shared" si="151"/>
        <v>0</v>
      </c>
      <c r="F794" s="29">
        <v>0</v>
      </c>
      <c r="G794" s="30">
        <f t="shared" si="152"/>
        <v>0</v>
      </c>
      <c r="H794" s="63">
        <f t="shared" si="153"/>
        <v>55595.370370370365</v>
      </c>
      <c r="I794" s="63"/>
      <c r="J794" s="59"/>
    </row>
    <row r="795" spans="1:10">
      <c r="A795" s="144">
        <v>4</v>
      </c>
      <c r="B795" s="145" t="s">
        <v>27</v>
      </c>
      <c r="C795" s="106"/>
      <c r="D795" s="146">
        <v>115781</v>
      </c>
      <c r="E795" s="28">
        <f t="shared" si="151"/>
        <v>0</v>
      </c>
      <c r="F795" s="29">
        <v>0</v>
      </c>
      <c r="G795" s="30">
        <f t="shared" si="152"/>
        <v>0</v>
      </c>
      <c r="H795" s="63">
        <f t="shared" si="153"/>
        <v>107204.62962962962</v>
      </c>
      <c r="I795" s="63"/>
      <c r="J795" s="59"/>
    </row>
    <row r="796" spans="1:10">
      <c r="A796" s="144">
        <v>5</v>
      </c>
      <c r="B796" s="145" t="s">
        <v>28</v>
      </c>
      <c r="C796" s="32">
        <v>15</v>
      </c>
      <c r="D796" s="146">
        <v>119943</v>
      </c>
      <c r="E796" s="28">
        <f t="shared" si="151"/>
        <v>1799145</v>
      </c>
      <c r="F796" s="124">
        <v>0</v>
      </c>
      <c r="G796" s="30">
        <f t="shared" si="152"/>
        <v>1799145</v>
      </c>
      <c r="H796" s="63">
        <f t="shared" si="153"/>
        <v>111058.33333333333</v>
      </c>
      <c r="I796" s="63"/>
      <c r="J796" s="59"/>
    </row>
    <row r="797" spans="1:10">
      <c r="A797" s="144">
        <v>6</v>
      </c>
      <c r="B797" s="145" t="s">
        <v>29</v>
      </c>
      <c r="C797" s="26"/>
      <c r="D797" s="146">
        <v>94810</v>
      </c>
      <c r="E797" s="28">
        <f t="shared" si="151"/>
        <v>0</v>
      </c>
      <c r="F797" s="29">
        <v>0</v>
      </c>
      <c r="G797" s="30">
        <f t="shared" si="152"/>
        <v>0</v>
      </c>
      <c r="H797" s="63">
        <f t="shared" si="153"/>
        <v>87787.037037037036</v>
      </c>
      <c r="I797" s="63"/>
      <c r="J797" s="59"/>
    </row>
    <row r="798" spans="1:10">
      <c r="A798" s="144">
        <v>7</v>
      </c>
      <c r="B798" s="145" t="s">
        <v>30</v>
      </c>
      <c r="C798" s="34"/>
      <c r="D798" s="146">
        <v>141396</v>
      </c>
      <c r="E798" s="28">
        <f t="shared" si="151"/>
        <v>0</v>
      </c>
      <c r="F798" s="29">
        <v>0</v>
      </c>
      <c r="G798" s="30">
        <f t="shared" si="152"/>
        <v>0</v>
      </c>
      <c r="H798" s="63">
        <f t="shared" si="153"/>
        <v>130922.22222222222</v>
      </c>
      <c r="I798" s="63"/>
      <c r="J798" s="59"/>
    </row>
    <row r="799" spans="1:10">
      <c r="A799" s="144">
        <v>8</v>
      </c>
      <c r="B799" s="145" t="s">
        <v>31</v>
      </c>
      <c r="C799" s="26"/>
      <c r="D799" s="146">
        <v>232931</v>
      </c>
      <c r="E799" s="28">
        <f t="shared" si="151"/>
        <v>0</v>
      </c>
      <c r="F799" s="29">
        <v>0</v>
      </c>
      <c r="G799" s="30">
        <f t="shared" si="152"/>
        <v>0</v>
      </c>
      <c r="H799" s="63">
        <f t="shared" si="153"/>
        <v>215676.85185185182</v>
      </c>
      <c r="I799" s="63"/>
      <c r="J799" s="59"/>
    </row>
    <row r="800" spans="1:10">
      <c r="A800" s="144">
        <v>9</v>
      </c>
      <c r="B800" s="148" t="s">
        <v>32</v>
      </c>
      <c r="C800" s="26"/>
      <c r="D800" s="146">
        <v>101534</v>
      </c>
      <c r="E800" s="28">
        <f t="shared" si="151"/>
        <v>0</v>
      </c>
      <c r="F800" s="29">
        <v>0</v>
      </c>
      <c r="G800" s="30">
        <f t="shared" si="152"/>
        <v>0</v>
      </c>
      <c r="H800" s="63">
        <f t="shared" si="153"/>
        <v>94012.962962962964</v>
      </c>
      <c r="I800" s="63"/>
      <c r="J800" s="59"/>
    </row>
    <row r="801" spans="1:10">
      <c r="A801" s="144">
        <v>10</v>
      </c>
      <c r="B801" s="148" t="s">
        <v>33</v>
      </c>
      <c r="C801" s="37"/>
      <c r="D801" s="147">
        <v>110148</v>
      </c>
      <c r="E801" s="28">
        <f t="shared" si="151"/>
        <v>0</v>
      </c>
      <c r="F801" s="29">
        <v>0</v>
      </c>
      <c r="G801" s="30">
        <f t="shared" si="152"/>
        <v>0</v>
      </c>
      <c r="H801" s="63">
        <f t="shared" si="153"/>
        <v>101988.88888888888</v>
      </c>
      <c r="I801" s="63"/>
      <c r="J801" s="59"/>
    </row>
    <row r="802" spans="1:10">
      <c r="A802" s="144">
        <v>11</v>
      </c>
      <c r="B802" s="145" t="s">
        <v>34</v>
      </c>
      <c r="C802" s="37"/>
      <c r="D802" s="146">
        <v>54198</v>
      </c>
      <c r="E802" s="28">
        <f t="shared" si="151"/>
        <v>0</v>
      </c>
      <c r="F802" s="29">
        <v>0</v>
      </c>
      <c r="G802" s="30">
        <f t="shared" si="152"/>
        <v>0</v>
      </c>
      <c r="H802" s="63">
        <f t="shared" si="153"/>
        <v>50183.333333333328</v>
      </c>
      <c r="I802" s="63"/>
      <c r="J802" s="59">
        <f t="shared" ref="J802:J808" si="154">H802*C803</f>
        <v>0</v>
      </c>
    </row>
    <row r="803" spans="1:10">
      <c r="A803" s="144">
        <v>12</v>
      </c>
      <c r="B803" s="145" t="s">
        <v>35</v>
      </c>
      <c r="C803" s="37"/>
      <c r="D803" s="146">
        <v>49680</v>
      </c>
      <c r="E803" s="28">
        <f t="shared" si="151"/>
        <v>0</v>
      </c>
      <c r="F803" s="29">
        <v>0</v>
      </c>
      <c r="G803" s="30">
        <f t="shared" si="152"/>
        <v>0</v>
      </c>
      <c r="H803" s="63">
        <f t="shared" si="153"/>
        <v>46000</v>
      </c>
      <c r="I803" s="63"/>
      <c r="J803" s="59">
        <f t="shared" si="154"/>
        <v>0</v>
      </c>
    </row>
    <row r="804" spans="1:10">
      <c r="A804" s="144">
        <v>13</v>
      </c>
      <c r="B804" s="145" t="s">
        <v>36</v>
      </c>
      <c r="C804" s="37"/>
      <c r="D804" s="149">
        <v>64152</v>
      </c>
      <c r="E804" s="28">
        <f t="shared" si="151"/>
        <v>0</v>
      </c>
      <c r="F804" s="29">
        <v>0</v>
      </c>
      <c r="G804" s="30">
        <f t="shared" si="152"/>
        <v>0</v>
      </c>
      <c r="H804" s="63">
        <f t="shared" si="153"/>
        <v>59399.999999999993</v>
      </c>
      <c r="I804" s="63"/>
      <c r="J804" s="59">
        <f t="shared" si="154"/>
        <v>0</v>
      </c>
    </row>
    <row r="805" spans="1:10">
      <c r="A805" s="144">
        <v>14</v>
      </c>
      <c r="B805" s="145" t="s">
        <v>37</v>
      </c>
      <c r="C805" s="37"/>
      <c r="D805" s="149">
        <v>65934</v>
      </c>
      <c r="E805" s="28">
        <f t="shared" si="151"/>
        <v>0</v>
      </c>
      <c r="F805" s="29">
        <v>0</v>
      </c>
      <c r="G805" s="30">
        <f t="shared" si="152"/>
        <v>0</v>
      </c>
      <c r="H805" s="63">
        <f t="shared" si="153"/>
        <v>61049.999999999993</v>
      </c>
      <c r="I805" s="63"/>
      <c r="J805" s="59">
        <f t="shared" si="154"/>
        <v>0</v>
      </c>
    </row>
    <row r="806" spans="1:10">
      <c r="A806" s="144">
        <v>15</v>
      </c>
      <c r="B806" s="145" t="s">
        <v>38</v>
      </c>
      <c r="C806" s="37"/>
      <c r="D806" s="149">
        <v>76626</v>
      </c>
      <c r="E806" s="28">
        <f t="shared" si="151"/>
        <v>0</v>
      </c>
      <c r="F806" s="124">
        <v>0</v>
      </c>
      <c r="G806" s="30">
        <f t="shared" si="152"/>
        <v>0</v>
      </c>
      <c r="H806" s="63">
        <f t="shared" si="153"/>
        <v>70950</v>
      </c>
      <c r="I806" s="63"/>
      <c r="J806" s="59">
        <f t="shared" si="154"/>
        <v>0</v>
      </c>
    </row>
    <row r="807" spans="1:10">
      <c r="A807" s="144">
        <v>16</v>
      </c>
      <c r="B807" s="145" t="s">
        <v>39</v>
      </c>
      <c r="C807" s="37"/>
      <c r="D807" s="149">
        <v>80190</v>
      </c>
      <c r="E807" s="28">
        <f t="shared" si="151"/>
        <v>0</v>
      </c>
      <c r="F807" s="29">
        <v>0</v>
      </c>
      <c r="G807" s="30">
        <f t="shared" si="152"/>
        <v>0</v>
      </c>
      <c r="H807" s="63">
        <f t="shared" si="153"/>
        <v>74250</v>
      </c>
      <c r="I807" s="63"/>
      <c r="J807" s="59">
        <f t="shared" si="154"/>
        <v>0</v>
      </c>
    </row>
    <row r="808" spans="1:10">
      <c r="A808" s="144">
        <v>17</v>
      </c>
      <c r="B808" s="145" t="s">
        <v>40</v>
      </c>
      <c r="C808" s="37"/>
      <c r="D808" s="149">
        <v>113832</v>
      </c>
      <c r="E808" s="28">
        <f t="shared" si="151"/>
        <v>0</v>
      </c>
      <c r="F808" s="29">
        <v>0</v>
      </c>
      <c r="G808" s="30">
        <f t="shared" si="152"/>
        <v>0</v>
      </c>
      <c r="H808" s="63">
        <f t="shared" si="153"/>
        <v>105400</v>
      </c>
      <c r="I808" s="63"/>
      <c r="J808" s="59">
        <f t="shared" si="154"/>
        <v>0</v>
      </c>
    </row>
    <row r="809" spans="1:10" ht="17.25">
      <c r="A809" s="144">
        <v>18</v>
      </c>
      <c r="B809" s="145" t="s">
        <v>41</v>
      </c>
      <c r="C809" s="37"/>
      <c r="D809" s="150">
        <v>98010</v>
      </c>
      <c r="E809" s="28">
        <f t="shared" si="151"/>
        <v>0</v>
      </c>
      <c r="F809" s="29">
        <v>0</v>
      </c>
      <c r="G809" s="30">
        <f t="shared" si="152"/>
        <v>0</v>
      </c>
      <c r="H809" s="63">
        <f t="shared" si="153"/>
        <v>90750</v>
      </c>
      <c r="I809" s="45"/>
      <c r="J809" s="64"/>
    </row>
    <row r="810" spans="1:10" ht="31.5">
      <c r="A810" s="40"/>
      <c r="B810" s="41" t="s">
        <v>42</v>
      </c>
      <c r="C810" s="42">
        <f>SUM(C792:C809)</f>
        <v>15</v>
      </c>
      <c r="D810" s="42"/>
      <c r="E810" s="43">
        <f>SUM(E792:E809)</f>
        <v>1799145</v>
      </c>
      <c r="F810" s="43"/>
      <c r="G810" s="44">
        <f>SUM(G792:G809)</f>
        <v>1799145</v>
      </c>
      <c r="H810" s="5"/>
      <c r="I810" s="5"/>
      <c r="J810" s="75">
        <f>J809*0.08</f>
        <v>0</v>
      </c>
    </row>
    <row r="811" spans="1:10" ht="31.5">
      <c r="A811" s="46"/>
      <c r="B811" s="47"/>
      <c r="C811" s="48"/>
      <c r="D811" s="48"/>
      <c r="E811" s="49"/>
      <c r="F811" s="49"/>
      <c r="G811" s="151"/>
      <c r="H811" s="6"/>
      <c r="I811" s="6"/>
      <c r="J811" s="76">
        <f>SUM(J809:J810)</f>
        <v>0</v>
      </c>
    </row>
    <row r="812" spans="1:10" ht="18">
      <c r="A812" s="283" t="s">
        <v>43</v>
      </c>
      <c r="B812" s="283"/>
      <c r="C812" s="284" t="s">
        <v>44</v>
      </c>
      <c r="D812" s="284"/>
      <c r="E812" s="54"/>
      <c r="F812" s="54"/>
      <c r="G812" s="55" t="s">
        <v>45</v>
      </c>
      <c r="H812" s="141"/>
      <c r="I812" s="141"/>
      <c r="J812" s="141"/>
    </row>
    <row r="815" spans="1:10" ht="15.75">
      <c r="A815" s="279" t="s">
        <v>0</v>
      </c>
      <c r="B815" s="279"/>
      <c r="C815" s="279"/>
      <c r="D815" s="279"/>
      <c r="E815" s="279"/>
      <c r="F815" s="279"/>
      <c r="G815" s="279"/>
      <c r="H815" s="141"/>
      <c r="I815" s="141"/>
      <c r="J815" s="141"/>
    </row>
    <row r="816" spans="1:10" ht="15.75">
      <c r="A816" s="279" t="s">
        <v>1</v>
      </c>
      <c r="B816" s="279"/>
      <c r="C816" s="279"/>
      <c r="D816" s="279"/>
      <c r="E816" s="279"/>
      <c r="F816" s="279"/>
      <c r="G816" s="279"/>
      <c r="H816" s="1"/>
      <c r="I816" s="1"/>
      <c r="J816" s="71"/>
    </row>
    <row r="817" spans="1:10" ht="15.75">
      <c r="A817" s="279" t="s">
        <v>2</v>
      </c>
      <c r="B817" s="279"/>
      <c r="C817" s="279"/>
      <c r="D817" s="279"/>
      <c r="E817" s="279"/>
      <c r="F817" s="279"/>
      <c r="G817" s="279"/>
      <c r="H817" s="1"/>
      <c r="I817" s="1"/>
      <c r="J817" s="71"/>
    </row>
    <row r="818" spans="1:10" ht="15.75">
      <c r="A818" s="279" t="s">
        <v>4</v>
      </c>
      <c r="B818" s="279"/>
      <c r="C818" s="279"/>
      <c r="D818" s="279"/>
      <c r="E818" s="279"/>
      <c r="F818" s="279"/>
      <c r="G818" s="279"/>
      <c r="H818" s="1"/>
      <c r="I818" s="1"/>
      <c r="J818" s="71"/>
    </row>
    <row r="819" spans="1:10" ht="27">
      <c r="A819" s="280" t="s">
        <v>6</v>
      </c>
      <c r="B819" s="280"/>
      <c r="C819" s="280"/>
      <c r="D819" s="280"/>
      <c r="E819" s="280"/>
      <c r="F819" s="280"/>
      <c r="G819" s="280"/>
      <c r="H819" s="2"/>
      <c r="I819" s="2"/>
      <c r="J819" s="72"/>
    </row>
    <row r="820" spans="1:10" ht="27">
      <c r="A820" s="142"/>
      <c r="B820" s="142"/>
      <c r="C820" s="281" t="s">
        <v>1007</v>
      </c>
      <c r="D820" s="281"/>
      <c r="E820" s="281"/>
      <c r="F820" s="281"/>
      <c r="G820" s="281"/>
      <c r="H820" s="68"/>
      <c r="I820" s="68"/>
      <c r="J820" s="71"/>
    </row>
    <row r="821" spans="1:10" ht="15.75">
      <c r="A821" s="11" t="s">
        <v>358</v>
      </c>
      <c r="B821" s="12">
        <v>4138359854</v>
      </c>
      <c r="C821" s="143"/>
      <c r="D821" s="286"/>
      <c r="E821" s="286"/>
      <c r="F821" s="286"/>
      <c r="G821" s="286"/>
      <c r="H821" s="69" t="s">
        <v>161</v>
      </c>
      <c r="I821" s="69"/>
      <c r="J821" s="73"/>
    </row>
    <row r="822" spans="1:10" ht="15.75">
      <c r="A822" s="11" t="s">
        <v>9</v>
      </c>
      <c r="B822" s="286" t="s">
        <v>1008</v>
      </c>
      <c r="C822" s="286"/>
      <c r="D822" s="286"/>
      <c r="E822" s="16"/>
      <c r="F822" s="11"/>
      <c r="G822" s="16"/>
      <c r="H822" s="1"/>
      <c r="I822" s="1"/>
      <c r="J822" s="71"/>
    </row>
    <row r="823" spans="1:10" ht="15.75">
      <c r="A823" s="11" t="s">
        <v>11</v>
      </c>
      <c r="B823" s="289" t="s">
        <v>244</v>
      </c>
      <c r="C823" s="289"/>
      <c r="D823" s="289"/>
      <c r="E823" s="289"/>
      <c r="F823" s="18"/>
      <c r="G823" s="19"/>
      <c r="H823" s="1"/>
      <c r="I823" s="1"/>
      <c r="J823" s="71"/>
    </row>
    <row r="824" spans="1:10" ht="15.75">
      <c r="A824" s="21" t="s">
        <v>14</v>
      </c>
      <c r="B824" s="21" t="s">
        <v>16</v>
      </c>
      <c r="C824" s="21"/>
      <c r="D824" s="22" t="s">
        <v>18</v>
      </c>
      <c r="E824" s="23" t="s">
        <v>19</v>
      </c>
      <c r="F824" s="23" t="s">
        <v>20</v>
      </c>
      <c r="G824" s="21" t="s">
        <v>21</v>
      </c>
      <c r="H824" s="63"/>
      <c r="I824" s="63"/>
      <c r="J824" s="59">
        <f>H824*C825</f>
        <v>0</v>
      </c>
    </row>
    <row r="825" spans="1:10">
      <c r="A825" s="144">
        <v>1</v>
      </c>
      <c r="B825" s="145" t="s">
        <v>23</v>
      </c>
      <c r="C825" s="26">
        <v>9</v>
      </c>
      <c r="D825" s="146">
        <v>79305</v>
      </c>
      <c r="E825" s="28">
        <f t="shared" ref="E825:E842" si="155">D825*C825</f>
        <v>713745</v>
      </c>
      <c r="F825" s="29">
        <v>0</v>
      </c>
      <c r="G825" s="30">
        <f t="shared" ref="G825:G842" si="156">E825-E825*F825</f>
        <v>713745</v>
      </c>
      <c r="H825" s="63">
        <f t="shared" ref="H825:H842" si="157">D825/1.08</f>
        <v>73430.555555555547</v>
      </c>
      <c r="I825" s="63"/>
      <c r="J825" s="59">
        <f>H825*C826</f>
        <v>0</v>
      </c>
    </row>
    <row r="826" spans="1:10">
      <c r="A826" s="144">
        <v>2</v>
      </c>
      <c r="B826" s="145" t="s">
        <v>25</v>
      </c>
      <c r="C826" s="32"/>
      <c r="D826" s="147">
        <v>128591</v>
      </c>
      <c r="E826" s="28">
        <f t="shared" si="155"/>
        <v>0</v>
      </c>
      <c r="F826" s="29">
        <v>0</v>
      </c>
      <c r="G826" s="30">
        <f t="shared" si="156"/>
        <v>0</v>
      </c>
      <c r="H826" s="63">
        <f t="shared" si="157"/>
        <v>119065.74074074073</v>
      </c>
      <c r="I826" s="63"/>
      <c r="J826" s="59"/>
    </row>
    <row r="827" spans="1:10">
      <c r="A827" s="144">
        <v>3</v>
      </c>
      <c r="B827" s="145" t="s">
        <v>26</v>
      </c>
      <c r="C827" s="34">
        <v>7</v>
      </c>
      <c r="D827" s="146">
        <v>60043</v>
      </c>
      <c r="E827" s="28">
        <f t="shared" si="155"/>
        <v>420301</v>
      </c>
      <c r="F827" s="29">
        <v>0</v>
      </c>
      <c r="G827" s="30">
        <f t="shared" si="156"/>
        <v>420301</v>
      </c>
      <c r="H827" s="63">
        <f t="shared" si="157"/>
        <v>55595.370370370365</v>
      </c>
      <c r="I827" s="63"/>
      <c r="J827" s="59"/>
    </row>
    <row r="828" spans="1:10">
      <c r="A828" s="144">
        <v>4</v>
      </c>
      <c r="B828" s="145" t="s">
        <v>27</v>
      </c>
      <c r="C828" s="106"/>
      <c r="D828" s="146">
        <v>115781</v>
      </c>
      <c r="E828" s="28">
        <f t="shared" si="155"/>
        <v>0</v>
      </c>
      <c r="F828" s="29">
        <v>0</v>
      </c>
      <c r="G828" s="30">
        <f t="shared" si="156"/>
        <v>0</v>
      </c>
      <c r="H828" s="63">
        <f t="shared" si="157"/>
        <v>107204.62962962962</v>
      </c>
      <c r="I828" s="63"/>
      <c r="J828" s="59"/>
    </row>
    <row r="829" spans="1:10">
      <c r="A829" s="144">
        <v>5</v>
      </c>
      <c r="B829" s="145" t="s">
        <v>28</v>
      </c>
      <c r="C829" s="32">
        <v>10</v>
      </c>
      <c r="D829" s="146">
        <v>119943</v>
      </c>
      <c r="E829" s="28">
        <f t="shared" si="155"/>
        <v>1199430</v>
      </c>
      <c r="F829" s="124">
        <v>0</v>
      </c>
      <c r="G829" s="30">
        <f t="shared" si="156"/>
        <v>1199430</v>
      </c>
      <c r="H829" s="63">
        <f t="shared" si="157"/>
        <v>111058.33333333333</v>
      </c>
      <c r="I829" s="63"/>
      <c r="J829" s="59"/>
    </row>
    <row r="830" spans="1:10">
      <c r="A830" s="144">
        <v>6</v>
      </c>
      <c r="B830" s="145" t="s">
        <v>29</v>
      </c>
      <c r="C830" s="26"/>
      <c r="D830" s="146">
        <v>94810</v>
      </c>
      <c r="E830" s="28">
        <f t="shared" si="155"/>
        <v>0</v>
      </c>
      <c r="F830" s="29">
        <v>0</v>
      </c>
      <c r="G830" s="30">
        <f t="shared" si="156"/>
        <v>0</v>
      </c>
      <c r="H830" s="63">
        <f t="shared" si="157"/>
        <v>87787.037037037036</v>
      </c>
      <c r="I830" s="63"/>
      <c r="J830" s="59"/>
    </row>
    <row r="831" spans="1:10">
      <c r="A831" s="144">
        <v>7</v>
      </c>
      <c r="B831" s="145" t="s">
        <v>30</v>
      </c>
      <c r="C831" s="34"/>
      <c r="D831" s="146">
        <v>141396</v>
      </c>
      <c r="E831" s="28">
        <f t="shared" si="155"/>
        <v>0</v>
      </c>
      <c r="F831" s="29">
        <v>0</v>
      </c>
      <c r="G831" s="30">
        <f t="shared" si="156"/>
        <v>0</v>
      </c>
      <c r="H831" s="63">
        <f t="shared" si="157"/>
        <v>130922.22222222222</v>
      </c>
      <c r="I831" s="63"/>
      <c r="J831" s="59"/>
    </row>
    <row r="832" spans="1:10">
      <c r="A832" s="144">
        <v>8</v>
      </c>
      <c r="B832" s="145" t="s">
        <v>31</v>
      </c>
      <c r="C832" s="26"/>
      <c r="D832" s="146">
        <v>232931</v>
      </c>
      <c r="E832" s="28">
        <f t="shared" si="155"/>
        <v>0</v>
      </c>
      <c r="F832" s="29">
        <v>0</v>
      </c>
      <c r="G832" s="30">
        <f t="shared" si="156"/>
        <v>0</v>
      </c>
      <c r="H832" s="63">
        <f t="shared" si="157"/>
        <v>215676.85185185182</v>
      </c>
      <c r="I832" s="63"/>
      <c r="J832" s="59"/>
    </row>
    <row r="833" spans="1:10">
      <c r="A833" s="144">
        <v>9</v>
      </c>
      <c r="B833" s="148" t="s">
        <v>32</v>
      </c>
      <c r="C833" s="26"/>
      <c r="D833" s="146">
        <v>101534</v>
      </c>
      <c r="E833" s="28">
        <f t="shared" si="155"/>
        <v>0</v>
      </c>
      <c r="F833" s="29">
        <v>0</v>
      </c>
      <c r="G833" s="30">
        <f t="shared" si="156"/>
        <v>0</v>
      </c>
      <c r="H833" s="63">
        <f t="shared" si="157"/>
        <v>94012.962962962964</v>
      </c>
      <c r="I833" s="63"/>
      <c r="J833" s="59"/>
    </row>
    <row r="834" spans="1:10">
      <c r="A834" s="144">
        <v>10</v>
      </c>
      <c r="B834" s="148" t="s">
        <v>33</v>
      </c>
      <c r="C834" s="37"/>
      <c r="D834" s="147">
        <v>110148</v>
      </c>
      <c r="E834" s="28">
        <f t="shared" si="155"/>
        <v>0</v>
      </c>
      <c r="F834" s="29">
        <v>0</v>
      </c>
      <c r="G834" s="30">
        <f t="shared" si="156"/>
        <v>0</v>
      </c>
      <c r="H834" s="63">
        <f t="shared" si="157"/>
        <v>101988.88888888888</v>
      </c>
      <c r="I834" s="63"/>
      <c r="J834" s="59"/>
    </row>
    <row r="835" spans="1:10">
      <c r="A835" s="144">
        <v>11</v>
      </c>
      <c r="B835" s="145" t="s">
        <v>34</v>
      </c>
      <c r="C835" s="37"/>
      <c r="D835" s="146">
        <v>54198</v>
      </c>
      <c r="E835" s="28">
        <f t="shared" si="155"/>
        <v>0</v>
      </c>
      <c r="F835" s="29">
        <v>0</v>
      </c>
      <c r="G835" s="30">
        <f t="shared" si="156"/>
        <v>0</v>
      </c>
      <c r="H835" s="63">
        <f t="shared" si="157"/>
        <v>50183.333333333328</v>
      </c>
      <c r="I835" s="63"/>
      <c r="J835" s="59">
        <f t="shared" ref="J835:J841" si="158">H835*C836</f>
        <v>0</v>
      </c>
    </row>
    <row r="836" spans="1:10">
      <c r="A836" s="144">
        <v>12</v>
      </c>
      <c r="B836" s="145" t="s">
        <v>35</v>
      </c>
      <c r="C836" s="37"/>
      <c r="D836" s="146">
        <v>49680</v>
      </c>
      <c r="E836" s="28">
        <f t="shared" si="155"/>
        <v>0</v>
      </c>
      <c r="F836" s="29">
        <v>0</v>
      </c>
      <c r="G836" s="30">
        <f t="shared" si="156"/>
        <v>0</v>
      </c>
      <c r="H836" s="63">
        <f t="shared" si="157"/>
        <v>46000</v>
      </c>
      <c r="I836" s="63"/>
      <c r="J836" s="59">
        <f t="shared" si="158"/>
        <v>0</v>
      </c>
    </row>
    <row r="837" spans="1:10">
      <c r="A837" s="144">
        <v>13</v>
      </c>
      <c r="B837" s="145" t="s">
        <v>36</v>
      </c>
      <c r="C837" s="37"/>
      <c r="D837" s="149">
        <v>64152</v>
      </c>
      <c r="E837" s="28">
        <f t="shared" si="155"/>
        <v>0</v>
      </c>
      <c r="F837" s="29">
        <v>0</v>
      </c>
      <c r="G837" s="30">
        <f t="shared" si="156"/>
        <v>0</v>
      </c>
      <c r="H837" s="63">
        <f t="shared" si="157"/>
        <v>59399.999999999993</v>
      </c>
      <c r="I837" s="63"/>
      <c r="J837" s="59">
        <f t="shared" si="158"/>
        <v>0</v>
      </c>
    </row>
    <row r="838" spans="1:10">
      <c r="A838" s="144">
        <v>14</v>
      </c>
      <c r="B838" s="145" t="s">
        <v>37</v>
      </c>
      <c r="C838" s="37"/>
      <c r="D838" s="149">
        <v>65934</v>
      </c>
      <c r="E838" s="28">
        <f t="shared" si="155"/>
        <v>0</v>
      </c>
      <c r="F838" s="29">
        <v>0</v>
      </c>
      <c r="G838" s="30">
        <f t="shared" si="156"/>
        <v>0</v>
      </c>
      <c r="H838" s="63">
        <f t="shared" si="157"/>
        <v>61049.999999999993</v>
      </c>
      <c r="I838" s="63"/>
      <c r="J838" s="59">
        <f t="shared" si="158"/>
        <v>0</v>
      </c>
    </row>
    <row r="839" spans="1:10">
      <c r="A839" s="144">
        <v>15</v>
      </c>
      <c r="B839" s="145" t="s">
        <v>38</v>
      </c>
      <c r="C839" s="37"/>
      <c r="D839" s="149">
        <v>76626</v>
      </c>
      <c r="E839" s="28">
        <f t="shared" si="155"/>
        <v>0</v>
      </c>
      <c r="F839" s="124">
        <v>0</v>
      </c>
      <c r="G839" s="30">
        <f t="shared" si="156"/>
        <v>0</v>
      </c>
      <c r="H839" s="63">
        <f t="shared" si="157"/>
        <v>70950</v>
      </c>
      <c r="I839" s="63"/>
      <c r="J839" s="59">
        <f t="shared" si="158"/>
        <v>0</v>
      </c>
    </row>
    <row r="840" spans="1:10">
      <c r="A840" s="144">
        <v>16</v>
      </c>
      <c r="B840" s="145" t="s">
        <v>39</v>
      </c>
      <c r="C840" s="37"/>
      <c r="D840" s="149">
        <v>80190</v>
      </c>
      <c r="E840" s="28">
        <f t="shared" si="155"/>
        <v>0</v>
      </c>
      <c r="F840" s="29">
        <v>0</v>
      </c>
      <c r="G840" s="30">
        <f t="shared" si="156"/>
        <v>0</v>
      </c>
      <c r="H840" s="63">
        <f t="shared" si="157"/>
        <v>74250</v>
      </c>
      <c r="I840" s="63"/>
      <c r="J840" s="59">
        <f t="shared" si="158"/>
        <v>0</v>
      </c>
    </row>
    <row r="841" spans="1:10">
      <c r="A841" s="144">
        <v>17</v>
      </c>
      <c r="B841" s="145" t="s">
        <v>40</v>
      </c>
      <c r="C841" s="37"/>
      <c r="D841" s="149">
        <v>113832</v>
      </c>
      <c r="E841" s="28">
        <f t="shared" si="155"/>
        <v>0</v>
      </c>
      <c r="F841" s="29">
        <v>0</v>
      </c>
      <c r="G841" s="30">
        <f t="shared" si="156"/>
        <v>0</v>
      </c>
      <c r="H841" s="63">
        <f t="shared" si="157"/>
        <v>105400</v>
      </c>
      <c r="I841" s="63"/>
      <c r="J841" s="59">
        <f t="shared" si="158"/>
        <v>0</v>
      </c>
    </row>
    <row r="842" spans="1:10" ht="17.25">
      <c r="A842" s="144">
        <v>18</v>
      </c>
      <c r="B842" s="145" t="s">
        <v>41</v>
      </c>
      <c r="C842" s="37"/>
      <c r="D842" s="150">
        <v>98010</v>
      </c>
      <c r="E842" s="28">
        <f t="shared" si="155"/>
        <v>0</v>
      </c>
      <c r="F842" s="29">
        <v>0</v>
      </c>
      <c r="G842" s="30">
        <f t="shared" si="156"/>
        <v>0</v>
      </c>
      <c r="H842" s="63">
        <f t="shared" si="157"/>
        <v>90750</v>
      </c>
      <c r="I842" s="45"/>
      <c r="J842" s="64"/>
    </row>
    <row r="843" spans="1:10" ht="31.5">
      <c r="A843" s="40"/>
      <c r="B843" s="41" t="s">
        <v>42</v>
      </c>
      <c r="C843" s="42">
        <f>SUM(C825:C842)</f>
        <v>26</v>
      </c>
      <c r="D843" s="42"/>
      <c r="E843" s="43">
        <f>SUM(E825:E842)</f>
        <v>2333476</v>
      </c>
      <c r="F843" s="43"/>
      <c r="G843" s="44">
        <f>SUM(G825:G842)</f>
        <v>2333476</v>
      </c>
      <c r="H843" s="5"/>
      <c r="I843" s="5"/>
      <c r="J843" s="75">
        <f>J842*0.08</f>
        <v>0</v>
      </c>
    </row>
    <row r="844" spans="1:10" ht="31.5">
      <c r="A844" s="46"/>
      <c r="B844" s="47"/>
      <c r="C844" s="48"/>
      <c r="D844" s="48"/>
      <c r="E844" s="49"/>
      <c r="F844" s="49"/>
      <c r="G844" s="151"/>
      <c r="H844" s="6"/>
      <c r="I844" s="6"/>
      <c r="J844" s="76">
        <f>SUM(J842:J843)</f>
        <v>0</v>
      </c>
    </row>
    <row r="845" spans="1:10" ht="18">
      <c r="A845" s="283" t="s">
        <v>43</v>
      </c>
      <c r="B845" s="283"/>
      <c r="C845" s="284" t="s">
        <v>44</v>
      </c>
      <c r="D845" s="284"/>
      <c r="E845" s="54"/>
      <c r="F845" s="54"/>
      <c r="G845" s="55" t="s">
        <v>45</v>
      </c>
      <c r="H845" s="141"/>
      <c r="I845" s="141"/>
      <c r="J845" s="141"/>
    </row>
    <row r="848" spans="1:10" ht="15.75">
      <c r="A848" s="279" t="s">
        <v>0</v>
      </c>
      <c r="B848" s="279"/>
      <c r="C848" s="279"/>
      <c r="D848" s="279"/>
      <c r="E848" s="279"/>
      <c r="F848" s="279"/>
      <c r="G848" s="279"/>
      <c r="H848" s="141"/>
      <c r="I848" s="141"/>
      <c r="J848" s="141"/>
    </row>
    <row r="849" spans="1:10" ht="15.75">
      <c r="A849" s="279" t="s">
        <v>1</v>
      </c>
      <c r="B849" s="279"/>
      <c r="C849" s="279"/>
      <c r="D849" s="279"/>
      <c r="E849" s="279"/>
      <c r="F849" s="279"/>
      <c r="G849" s="279"/>
      <c r="H849" s="1"/>
      <c r="I849" s="1"/>
      <c r="J849" s="71"/>
    </row>
    <row r="850" spans="1:10" ht="15.75">
      <c r="A850" s="279" t="s">
        <v>2</v>
      </c>
      <c r="B850" s="279"/>
      <c r="C850" s="279"/>
      <c r="D850" s="279"/>
      <c r="E850" s="279"/>
      <c r="F850" s="279"/>
      <c r="G850" s="279"/>
      <c r="H850" s="1"/>
      <c r="I850" s="1"/>
      <c r="J850" s="71"/>
    </row>
    <row r="851" spans="1:10" ht="15.75">
      <c r="A851" s="279" t="s">
        <v>4</v>
      </c>
      <c r="B851" s="279"/>
      <c r="C851" s="279"/>
      <c r="D851" s="279"/>
      <c r="E851" s="279"/>
      <c r="F851" s="279"/>
      <c r="G851" s="279"/>
      <c r="H851" s="1"/>
      <c r="I851" s="1"/>
      <c r="J851" s="71"/>
    </row>
    <row r="852" spans="1:10" ht="27">
      <c r="A852" s="280" t="s">
        <v>6</v>
      </c>
      <c r="B852" s="280"/>
      <c r="C852" s="280"/>
      <c r="D852" s="280"/>
      <c r="E852" s="280"/>
      <c r="F852" s="280"/>
      <c r="G852" s="280"/>
      <c r="H852" s="2"/>
      <c r="I852" s="2"/>
      <c r="J852" s="72"/>
    </row>
    <row r="853" spans="1:10" ht="27">
      <c r="A853" s="142"/>
      <c r="B853" s="142"/>
      <c r="C853" s="281" t="s">
        <v>1007</v>
      </c>
      <c r="D853" s="281"/>
      <c r="E853" s="281"/>
      <c r="F853" s="281"/>
      <c r="G853" s="281"/>
      <c r="H853" s="68"/>
      <c r="I853" s="68"/>
      <c r="J853" s="71"/>
    </row>
    <row r="854" spans="1:10" ht="15.75">
      <c r="A854" s="11" t="s">
        <v>358</v>
      </c>
      <c r="B854" s="12">
        <v>4138352511</v>
      </c>
      <c r="C854" s="143"/>
      <c r="D854" s="286"/>
      <c r="E854" s="286"/>
      <c r="F854" s="286"/>
      <c r="G854" s="286"/>
      <c r="H854" s="69" t="s">
        <v>161</v>
      </c>
      <c r="I854" s="69"/>
      <c r="J854" s="73"/>
    </row>
    <row r="855" spans="1:10" ht="15.75">
      <c r="A855" s="11" t="s">
        <v>9</v>
      </c>
      <c r="B855" s="286" t="s">
        <v>1009</v>
      </c>
      <c r="C855" s="286"/>
      <c r="D855" s="286"/>
      <c r="E855" s="16"/>
      <c r="F855" s="11"/>
      <c r="G855" s="16"/>
      <c r="H855" s="1"/>
      <c r="I855" s="1"/>
      <c r="J855" s="71"/>
    </row>
    <row r="856" spans="1:10" ht="15.75">
      <c r="A856" s="11" t="s">
        <v>11</v>
      </c>
      <c r="B856" s="289" t="s">
        <v>244</v>
      </c>
      <c r="C856" s="289"/>
      <c r="D856" s="289"/>
      <c r="E856" s="289"/>
      <c r="F856" s="18"/>
      <c r="G856" s="19"/>
      <c r="H856" s="1"/>
      <c r="I856" s="1"/>
      <c r="J856" s="71"/>
    </row>
    <row r="857" spans="1:10" ht="15.75">
      <c r="A857" s="21" t="s">
        <v>14</v>
      </c>
      <c r="B857" s="21" t="s">
        <v>16</v>
      </c>
      <c r="C857" s="21"/>
      <c r="D857" s="22" t="s">
        <v>18</v>
      </c>
      <c r="E857" s="23" t="s">
        <v>19</v>
      </c>
      <c r="F857" s="23" t="s">
        <v>20</v>
      </c>
      <c r="G857" s="21" t="s">
        <v>21</v>
      </c>
      <c r="H857" s="63"/>
      <c r="I857" s="63"/>
      <c r="J857" s="59">
        <f>H857*C858</f>
        <v>0</v>
      </c>
    </row>
    <row r="858" spans="1:10">
      <c r="A858" s="144">
        <v>1</v>
      </c>
      <c r="B858" s="145" t="s">
        <v>23</v>
      </c>
      <c r="C858" s="26"/>
      <c r="D858" s="146">
        <v>79305</v>
      </c>
      <c r="E858" s="28">
        <f t="shared" ref="E858:E875" si="159">D858*C858</f>
        <v>0</v>
      </c>
      <c r="F858" s="29">
        <v>0</v>
      </c>
      <c r="G858" s="30">
        <f t="shared" ref="G858:G875" si="160">E858-E858*F858</f>
        <v>0</v>
      </c>
      <c r="H858" s="63">
        <f t="shared" ref="H858:H875" si="161">D858/1.08</f>
        <v>73430.555555555547</v>
      </c>
      <c r="I858" s="63"/>
      <c r="J858" s="59">
        <f>H858*C859</f>
        <v>0</v>
      </c>
    </row>
    <row r="859" spans="1:10">
      <c r="A859" s="144">
        <v>2</v>
      </c>
      <c r="B859" s="145" t="s">
        <v>25</v>
      </c>
      <c r="C859" s="32"/>
      <c r="D859" s="147">
        <v>128591</v>
      </c>
      <c r="E859" s="28">
        <f t="shared" si="159"/>
        <v>0</v>
      </c>
      <c r="F859" s="29">
        <v>0</v>
      </c>
      <c r="G859" s="30">
        <f t="shared" si="160"/>
        <v>0</v>
      </c>
      <c r="H859" s="63">
        <f t="shared" si="161"/>
        <v>119065.74074074073</v>
      </c>
      <c r="I859" s="63"/>
      <c r="J859" s="59"/>
    </row>
    <row r="860" spans="1:10">
      <c r="A860" s="144">
        <v>3</v>
      </c>
      <c r="B860" s="145" t="s">
        <v>26</v>
      </c>
      <c r="C860" s="34">
        <v>6</v>
      </c>
      <c r="D860" s="146">
        <v>60043</v>
      </c>
      <c r="E860" s="28">
        <f t="shared" si="159"/>
        <v>360258</v>
      </c>
      <c r="F860" s="29">
        <v>0</v>
      </c>
      <c r="G860" s="30">
        <f t="shared" si="160"/>
        <v>360258</v>
      </c>
      <c r="H860" s="63">
        <f t="shared" si="161"/>
        <v>55595.370370370365</v>
      </c>
      <c r="I860" s="63"/>
      <c r="J860" s="59"/>
    </row>
    <row r="861" spans="1:10">
      <c r="A861" s="144">
        <v>4</v>
      </c>
      <c r="B861" s="145" t="s">
        <v>27</v>
      </c>
      <c r="C861" s="106"/>
      <c r="D861" s="146">
        <v>115781</v>
      </c>
      <c r="E861" s="28">
        <f t="shared" si="159"/>
        <v>0</v>
      </c>
      <c r="F861" s="29">
        <v>0</v>
      </c>
      <c r="G861" s="30">
        <f t="shared" si="160"/>
        <v>0</v>
      </c>
      <c r="H861" s="63">
        <f t="shared" si="161"/>
        <v>107204.62962962962</v>
      </c>
      <c r="I861" s="63"/>
      <c r="J861" s="59"/>
    </row>
    <row r="862" spans="1:10">
      <c r="A862" s="144">
        <v>5</v>
      </c>
      <c r="B862" s="145" t="s">
        <v>28</v>
      </c>
      <c r="C862" s="32">
        <v>6</v>
      </c>
      <c r="D862" s="146">
        <v>119943</v>
      </c>
      <c r="E862" s="28">
        <f t="shared" si="159"/>
        <v>719658</v>
      </c>
      <c r="F862" s="124">
        <v>0</v>
      </c>
      <c r="G862" s="30">
        <f t="shared" si="160"/>
        <v>719658</v>
      </c>
      <c r="H862" s="63">
        <f t="shared" si="161"/>
        <v>111058.33333333333</v>
      </c>
      <c r="I862" s="63"/>
      <c r="J862" s="59"/>
    </row>
    <row r="863" spans="1:10">
      <c r="A863" s="144">
        <v>6</v>
      </c>
      <c r="B863" s="145" t="s">
        <v>29</v>
      </c>
      <c r="C863" s="26"/>
      <c r="D863" s="146">
        <v>94810</v>
      </c>
      <c r="E863" s="28">
        <f t="shared" si="159"/>
        <v>0</v>
      </c>
      <c r="F863" s="29">
        <v>0</v>
      </c>
      <c r="G863" s="30">
        <f t="shared" si="160"/>
        <v>0</v>
      </c>
      <c r="H863" s="63">
        <f t="shared" si="161"/>
        <v>87787.037037037036</v>
      </c>
      <c r="I863" s="63"/>
      <c r="J863" s="59"/>
    </row>
    <row r="864" spans="1:10">
      <c r="A864" s="144">
        <v>7</v>
      </c>
      <c r="B864" s="145" t="s">
        <v>30</v>
      </c>
      <c r="C864" s="34"/>
      <c r="D864" s="146">
        <v>141396</v>
      </c>
      <c r="E864" s="28">
        <f t="shared" si="159"/>
        <v>0</v>
      </c>
      <c r="F864" s="29">
        <v>0</v>
      </c>
      <c r="G864" s="30">
        <f t="shared" si="160"/>
        <v>0</v>
      </c>
      <c r="H864" s="63">
        <f t="shared" si="161"/>
        <v>130922.22222222222</v>
      </c>
      <c r="I864" s="63"/>
      <c r="J864" s="59"/>
    </row>
    <row r="865" spans="1:10">
      <c r="A865" s="144">
        <v>8</v>
      </c>
      <c r="B865" s="145" t="s">
        <v>31</v>
      </c>
      <c r="C865" s="26"/>
      <c r="D865" s="146">
        <v>232931</v>
      </c>
      <c r="E865" s="28">
        <f t="shared" si="159"/>
        <v>0</v>
      </c>
      <c r="F865" s="29">
        <v>0</v>
      </c>
      <c r="G865" s="30">
        <f t="shared" si="160"/>
        <v>0</v>
      </c>
      <c r="H865" s="63">
        <f t="shared" si="161"/>
        <v>215676.85185185182</v>
      </c>
      <c r="I865" s="63"/>
      <c r="J865" s="59"/>
    </row>
    <row r="866" spans="1:10">
      <c r="A866" s="144">
        <v>9</v>
      </c>
      <c r="B866" s="148" t="s">
        <v>32</v>
      </c>
      <c r="C866" s="26"/>
      <c r="D866" s="146">
        <v>101534</v>
      </c>
      <c r="E866" s="28">
        <f t="shared" si="159"/>
        <v>0</v>
      </c>
      <c r="F866" s="29">
        <v>0</v>
      </c>
      <c r="G866" s="30">
        <f t="shared" si="160"/>
        <v>0</v>
      </c>
      <c r="H866" s="63">
        <f t="shared" si="161"/>
        <v>94012.962962962964</v>
      </c>
      <c r="I866" s="63"/>
      <c r="J866" s="59"/>
    </row>
    <row r="867" spans="1:10">
      <c r="A867" s="144">
        <v>10</v>
      </c>
      <c r="B867" s="148" t="s">
        <v>33</v>
      </c>
      <c r="C867" s="37"/>
      <c r="D867" s="147">
        <v>110148</v>
      </c>
      <c r="E867" s="28">
        <f t="shared" si="159"/>
        <v>0</v>
      </c>
      <c r="F867" s="29">
        <v>0</v>
      </c>
      <c r="G867" s="30">
        <f t="shared" si="160"/>
        <v>0</v>
      </c>
      <c r="H867" s="63">
        <f t="shared" si="161"/>
        <v>101988.88888888888</v>
      </c>
      <c r="I867" s="63"/>
      <c r="J867" s="59"/>
    </row>
    <row r="868" spans="1:10">
      <c r="A868" s="144">
        <v>11</v>
      </c>
      <c r="B868" s="145" t="s">
        <v>34</v>
      </c>
      <c r="C868" s="37">
        <v>6</v>
      </c>
      <c r="D868" s="146">
        <v>54198</v>
      </c>
      <c r="E868" s="28">
        <f t="shared" si="159"/>
        <v>325188</v>
      </c>
      <c r="F868" s="29">
        <v>0</v>
      </c>
      <c r="G868" s="30">
        <f t="shared" si="160"/>
        <v>325188</v>
      </c>
      <c r="H868" s="63">
        <f t="shared" si="161"/>
        <v>50183.333333333328</v>
      </c>
      <c r="I868" s="63"/>
      <c r="J868" s="59">
        <f t="shared" ref="J868:J874" si="162">H868*C869</f>
        <v>0</v>
      </c>
    </row>
    <row r="869" spans="1:10">
      <c r="A869" s="144">
        <v>12</v>
      </c>
      <c r="B869" s="145" t="s">
        <v>35</v>
      </c>
      <c r="C869" s="37"/>
      <c r="D869" s="146">
        <v>49680</v>
      </c>
      <c r="E869" s="28">
        <f t="shared" si="159"/>
        <v>0</v>
      </c>
      <c r="F869" s="29">
        <v>0</v>
      </c>
      <c r="G869" s="30">
        <f t="shared" si="160"/>
        <v>0</v>
      </c>
      <c r="H869" s="63">
        <f t="shared" si="161"/>
        <v>46000</v>
      </c>
      <c r="I869" s="63"/>
      <c r="J869" s="59">
        <f t="shared" si="162"/>
        <v>0</v>
      </c>
    </row>
    <row r="870" spans="1:10">
      <c r="A870" s="144">
        <v>13</v>
      </c>
      <c r="B870" s="145" t="s">
        <v>36</v>
      </c>
      <c r="C870" s="37"/>
      <c r="D870" s="149">
        <v>64152</v>
      </c>
      <c r="E870" s="28">
        <f t="shared" si="159"/>
        <v>0</v>
      </c>
      <c r="F870" s="29">
        <v>0</v>
      </c>
      <c r="G870" s="30">
        <f t="shared" si="160"/>
        <v>0</v>
      </c>
      <c r="H870" s="63">
        <f t="shared" si="161"/>
        <v>59399.999999999993</v>
      </c>
      <c r="I870" s="63"/>
      <c r="J870" s="59">
        <f t="shared" si="162"/>
        <v>0</v>
      </c>
    </row>
    <row r="871" spans="1:10">
      <c r="A871" s="144">
        <v>14</v>
      </c>
      <c r="B871" s="145" t="s">
        <v>37</v>
      </c>
      <c r="C871" s="37"/>
      <c r="D871" s="149">
        <v>65934</v>
      </c>
      <c r="E871" s="28">
        <f t="shared" si="159"/>
        <v>0</v>
      </c>
      <c r="F871" s="29">
        <v>0</v>
      </c>
      <c r="G871" s="30">
        <f t="shared" si="160"/>
        <v>0</v>
      </c>
      <c r="H871" s="63">
        <f t="shared" si="161"/>
        <v>61049.999999999993</v>
      </c>
      <c r="I871" s="63"/>
      <c r="J871" s="59">
        <f t="shared" si="162"/>
        <v>0</v>
      </c>
    </row>
    <row r="872" spans="1:10">
      <c r="A872" s="144">
        <v>15</v>
      </c>
      <c r="B872" s="145" t="s">
        <v>38</v>
      </c>
      <c r="C872" s="37"/>
      <c r="D872" s="149">
        <v>76626</v>
      </c>
      <c r="E872" s="28">
        <f t="shared" si="159"/>
        <v>0</v>
      </c>
      <c r="F872" s="124">
        <v>0</v>
      </c>
      <c r="G872" s="30">
        <f t="shared" si="160"/>
        <v>0</v>
      </c>
      <c r="H872" s="63">
        <f t="shared" si="161"/>
        <v>70950</v>
      </c>
      <c r="I872" s="63"/>
      <c r="J872" s="59">
        <f t="shared" si="162"/>
        <v>0</v>
      </c>
    </row>
    <row r="873" spans="1:10">
      <c r="A873" s="144">
        <v>16</v>
      </c>
      <c r="B873" s="145" t="s">
        <v>39</v>
      </c>
      <c r="C873" s="37"/>
      <c r="D873" s="149">
        <v>80190</v>
      </c>
      <c r="E873" s="28">
        <f t="shared" si="159"/>
        <v>0</v>
      </c>
      <c r="F873" s="29">
        <v>0</v>
      </c>
      <c r="G873" s="30">
        <f t="shared" si="160"/>
        <v>0</v>
      </c>
      <c r="H873" s="63">
        <f t="shared" si="161"/>
        <v>74250</v>
      </c>
      <c r="I873" s="63"/>
      <c r="J873" s="59">
        <f t="shared" si="162"/>
        <v>0</v>
      </c>
    </row>
    <row r="874" spans="1:10">
      <c r="A874" s="144">
        <v>17</v>
      </c>
      <c r="B874" s="145" t="s">
        <v>40</v>
      </c>
      <c r="C874" s="37"/>
      <c r="D874" s="149">
        <v>113832</v>
      </c>
      <c r="E874" s="28">
        <f t="shared" si="159"/>
        <v>0</v>
      </c>
      <c r="F874" s="29">
        <v>0</v>
      </c>
      <c r="G874" s="30">
        <f t="shared" si="160"/>
        <v>0</v>
      </c>
      <c r="H874" s="63">
        <f t="shared" si="161"/>
        <v>105400</v>
      </c>
      <c r="I874" s="63"/>
      <c r="J874" s="59">
        <f t="shared" si="162"/>
        <v>0</v>
      </c>
    </row>
    <row r="875" spans="1:10" ht="17.25">
      <c r="A875" s="144">
        <v>18</v>
      </c>
      <c r="B875" s="145" t="s">
        <v>41</v>
      </c>
      <c r="C875" s="37"/>
      <c r="D875" s="150">
        <v>98010</v>
      </c>
      <c r="E875" s="28">
        <f t="shared" si="159"/>
        <v>0</v>
      </c>
      <c r="F875" s="29">
        <v>0</v>
      </c>
      <c r="G875" s="30">
        <f t="shared" si="160"/>
        <v>0</v>
      </c>
      <c r="H875" s="63">
        <f t="shared" si="161"/>
        <v>90750</v>
      </c>
      <c r="I875" s="45"/>
      <c r="J875" s="64"/>
    </row>
    <row r="876" spans="1:10" ht="31.5">
      <c r="A876" s="40"/>
      <c r="B876" s="41" t="s">
        <v>42</v>
      </c>
      <c r="C876" s="42">
        <f>SUM(C858:C875)</f>
        <v>18</v>
      </c>
      <c r="D876" s="42"/>
      <c r="E876" s="43">
        <f>SUM(E858:E875)</f>
        <v>1405104</v>
      </c>
      <c r="F876" s="43"/>
      <c r="G876" s="44">
        <f>SUM(G858:G875)</f>
        <v>1405104</v>
      </c>
      <c r="H876" s="5"/>
      <c r="I876" s="5"/>
      <c r="J876" s="75">
        <f>J875*0.08</f>
        <v>0</v>
      </c>
    </row>
    <row r="877" spans="1:10" ht="31.5">
      <c r="A877" s="46"/>
      <c r="B877" s="47"/>
      <c r="C877" s="48"/>
      <c r="D877" s="48"/>
      <c r="E877" s="49"/>
      <c r="F877" s="49"/>
      <c r="G877" s="151"/>
      <c r="H877" s="6"/>
      <c r="I877" s="6"/>
      <c r="J877" s="76">
        <f>SUM(J875:J876)</f>
        <v>0</v>
      </c>
    </row>
    <row r="878" spans="1:10" ht="18">
      <c r="A878" s="283" t="s">
        <v>43</v>
      </c>
      <c r="B878" s="283"/>
      <c r="C878" s="284" t="s">
        <v>44</v>
      </c>
      <c r="D878" s="284"/>
      <c r="E878" s="54"/>
      <c r="F878" s="54"/>
      <c r="G878" s="55" t="s">
        <v>45</v>
      </c>
      <c r="H878" s="141"/>
      <c r="I878" s="141"/>
      <c r="J878" s="141"/>
    </row>
    <row r="881" spans="1:10" ht="15.75">
      <c r="A881" s="279" t="s">
        <v>0</v>
      </c>
      <c r="B881" s="279"/>
      <c r="C881" s="279"/>
      <c r="D881" s="279"/>
      <c r="E881" s="279"/>
      <c r="F881" s="279"/>
      <c r="G881" s="279"/>
      <c r="H881" s="141"/>
      <c r="I881" s="141"/>
      <c r="J881" s="141"/>
    </row>
    <row r="882" spans="1:10" ht="15.75">
      <c r="A882" s="279" t="s">
        <v>1</v>
      </c>
      <c r="B882" s="279"/>
      <c r="C882" s="279"/>
      <c r="D882" s="279"/>
      <c r="E882" s="279"/>
      <c r="F882" s="279"/>
      <c r="G882" s="279"/>
      <c r="H882" s="1"/>
      <c r="I882" s="1"/>
      <c r="J882" s="71"/>
    </row>
    <row r="883" spans="1:10" ht="15.75">
      <c r="A883" s="279" t="s">
        <v>2</v>
      </c>
      <c r="B883" s="279"/>
      <c r="C883" s="279"/>
      <c r="D883" s="279"/>
      <c r="E883" s="279"/>
      <c r="F883" s="279"/>
      <c r="G883" s="279"/>
      <c r="H883" s="1"/>
      <c r="I883" s="1"/>
      <c r="J883" s="71"/>
    </row>
    <row r="884" spans="1:10" ht="15.75">
      <c r="A884" s="279" t="s">
        <v>4</v>
      </c>
      <c r="B884" s="279"/>
      <c r="C884" s="279"/>
      <c r="D884" s="279"/>
      <c r="E884" s="279"/>
      <c r="F884" s="279"/>
      <c r="G884" s="279"/>
      <c r="H884" s="1"/>
      <c r="I884" s="1"/>
      <c r="J884" s="71"/>
    </row>
    <row r="885" spans="1:10" ht="27">
      <c r="A885" s="280" t="s">
        <v>6</v>
      </c>
      <c r="B885" s="280"/>
      <c r="C885" s="280"/>
      <c r="D885" s="280"/>
      <c r="E885" s="280"/>
      <c r="F885" s="280"/>
      <c r="G885" s="280"/>
      <c r="H885" s="2"/>
      <c r="I885" s="2"/>
      <c r="J885" s="72"/>
    </row>
    <row r="886" spans="1:10" ht="27">
      <c r="A886" s="142"/>
      <c r="B886" s="142"/>
      <c r="C886" s="281" t="s">
        <v>446</v>
      </c>
      <c r="D886" s="281"/>
      <c r="E886" s="281"/>
      <c r="F886" s="281"/>
      <c r="G886" s="281"/>
      <c r="H886" s="68"/>
      <c r="I886" s="68"/>
      <c r="J886" s="71"/>
    </row>
    <row r="887" spans="1:10" ht="15.75">
      <c r="A887" s="11" t="s">
        <v>358</v>
      </c>
      <c r="B887" s="12">
        <v>4138341128</v>
      </c>
      <c r="C887" s="143"/>
      <c r="D887" s="286"/>
      <c r="E887" s="286"/>
      <c r="F887" s="286"/>
      <c r="G887" s="286"/>
      <c r="H887" s="69" t="s">
        <v>161</v>
      </c>
      <c r="I887" s="69"/>
      <c r="J887" s="73"/>
    </row>
    <row r="888" spans="1:10" ht="15.75">
      <c r="A888" s="11" t="s">
        <v>9</v>
      </c>
      <c r="B888" s="286" t="s">
        <v>1010</v>
      </c>
      <c r="C888" s="286"/>
      <c r="D888" s="286"/>
      <c r="E888" s="16"/>
      <c r="F888" s="11"/>
      <c r="G888" s="16"/>
      <c r="H888" s="1"/>
      <c r="I888" s="1"/>
      <c r="J888" s="71"/>
    </row>
    <row r="889" spans="1:10" ht="15.75">
      <c r="A889" s="11" t="s">
        <v>11</v>
      </c>
      <c r="B889" s="289" t="s">
        <v>244</v>
      </c>
      <c r="C889" s="289"/>
      <c r="D889" s="289"/>
      <c r="E889" s="289"/>
      <c r="F889" s="18"/>
      <c r="G889" s="19"/>
      <c r="H889" s="1"/>
      <c r="I889" s="1"/>
      <c r="J889" s="71"/>
    </row>
    <row r="890" spans="1:10" ht="15.75">
      <c r="A890" s="21" t="s">
        <v>14</v>
      </c>
      <c r="B890" s="21" t="s">
        <v>16</v>
      </c>
      <c r="C890" s="21"/>
      <c r="D890" s="22" t="s">
        <v>18</v>
      </c>
      <c r="E890" s="23" t="s">
        <v>19</v>
      </c>
      <c r="F890" s="23" t="s">
        <v>20</v>
      </c>
      <c r="G890" s="21" t="s">
        <v>21</v>
      </c>
      <c r="H890" s="63"/>
      <c r="I890" s="63"/>
      <c r="J890" s="59">
        <f>H890*C891</f>
        <v>0</v>
      </c>
    </row>
    <row r="891" spans="1:10">
      <c r="A891" s="144">
        <v>1</v>
      </c>
      <c r="B891" s="145" t="s">
        <v>23</v>
      </c>
      <c r="C891" s="26"/>
      <c r="D891" s="146">
        <v>79305</v>
      </c>
      <c r="E891" s="28">
        <f t="shared" ref="E891:E908" si="163">D891*C891</f>
        <v>0</v>
      </c>
      <c r="F891" s="29">
        <v>0</v>
      </c>
      <c r="G891" s="30">
        <f t="shared" ref="G891:G908" si="164">E891-E891*F891</f>
        <v>0</v>
      </c>
      <c r="H891" s="63">
        <f t="shared" ref="H891:H908" si="165">D891/1.08</f>
        <v>73430.555555555547</v>
      </c>
      <c r="I891" s="63"/>
      <c r="J891" s="59">
        <f>H891*C892</f>
        <v>0</v>
      </c>
    </row>
    <row r="892" spans="1:10">
      <c r="A892" s="144">
        <v>2</v>
      </c>
      <c r="B892" s="145" t="s">
        <v>25</v>
      </c>
      <c r="C892" s="32"/>
      <c r="D892" s="147">
        <v>128591</v>
      </c>
      <c r="E892" s="28">
        <f t="shared" si="163"/>
        <v>0</v>
      </c>
      <c r="F892" s="29">
        <v>0</v>
      </c>
      <c r="G892" s="30">
        <f t="shared" si="164"/>
        <v>0</v>
      </c>
      <c r="H892" s="63">
        <f t="shared" si="165"/>
        <v>119065.74074074073</v>
      </c>
      <c r="I892" s="63"/>
      <c r="J892" s="59"/>
    </row>
    <row r="893" spans="1:10">
      <c r="A893" s="144">
        <v>3</v>
      </c>
      <c r="B893" s="145" t="s">
        <v>26</v>
      </c>
      <c r="C893" s="34"/>
      <c r="D893" s="146">
        <v>60043</v>
      </c>
      <c r="E893" s="28">
        <f t="shared" si="163"/>
        <v>0</v>
      </c>
      <c r="F893" s="29">
        <v>0</v>
      </c>
      <c r="G893" s="30">
        <f t="shared" si="164"/>
        <v>0</v>
      </c>
      <c r="H893" s="63">
        <f t="shared" si="165"/>
        <v>55595.370370370365</v>
      </c>
      <c r="I893" s="63"/>
      <c r="J893" s="59"/>
    </row>
    <row r="894" spans="1:10">
      <c r="A894" s="144">
        <v>4</v>
      </c>
      <c r="B894" s="145" t="s">
        <v>27</v>
      </c>
      <c r="C894" s="106"/>
      <c r="D894" s="146">
        <v>115781</v>
      </c>
      <c r="E894" s="28">
        <f t="shared" si="163"/>
        <v>0</v>
      </c>
      <c r="F894" s="29">
        <v>0</v>
      </c>
      <c r="G894" s="30">
        <f t="shared" si="164"/>
        <v>0</v>
      </c>
      <c r="H894" s="63">
        <f t="shared" si="165"/>
        <v>107204.62962962962</v>
      </c>
      <c r="I894" s="63"/>
      <c r="J894" s="59"/>
    </row>
    <row r="895" spans="1:10">
      <c r="A895" s="144">
        <v>5</v>
      </c>
      <c r="B895" s="145" t="s">
        <v>28</v>
      </c>
      <c r="C895" s="32">
        <v>5</v>
      </c>
      <c r="D895" s="146">
        <v>119943</v>
      </c>
      <c r="E895" s="28">
        <f t="shared" si="163"/>
        <v>599715</v>
      </c>
      <c r="F895" s="124">
        <v>0</v>
      </c>
      <c r="G895" s="30">
        <f t="shared" si="164"/>
        <v>599715</v>
      </c>
      <c r="H895" s="63">
        <f t="shared" si="165"/>
        <v>111058.33333333333</v>
      </c>
      <c r="I895" s="63"/>
      <c r="J895" s="59"/>
    </row>
    <row r="896" spans="1:10">
      <c r="A896" s="144">
        <v>6</v>
      </c>
      <c r="B896" s="145" t="s">
        <v>29</v>
      </c>
      <c r="C896" s="26"/>
      <c r="D896" s="146">
        <v>94810</v>
      </c>
      <c r="E896" s="28">
        <f t="shared" si="163"/>
        <v>0</v>
      </c>
      <c r="F896" s="29">
        <v>0</v>
      </c>
      <c r="G896" s="30">
        <f t="shared" si="164"/>
        <v>0</v>
      </c>
      <c r="H896" s="63">
        <f t="shared" si="165"/>
        <v>87787.037037037036</v>
      </c>
      <c r="I896" s="63"/>
      <c r="J896" s="59"/>
    </row>
    <row r="897" spans="1:10">
      <c r="A897" s="144">
        <v>7</v>
      </c>
      <c r="B897" s="145" t="s">
        <v>30</v>
      </c>
      <c r="C897" s="34"/>
      <c r="D897" s="146">
        <v>141396</v>
      </c>
      <c r="E897" s="28">
        <f t="shared" si="163"/>
        <v>0</v>
      </c>
      <c r="F897" s="29">
        <v>0</v>
      </c>
      <c r="G897" s="30">
        <f t="shared" si="164"/>
        <v>0</v>
      </c>
      <c r="H897" s="63">
        <f t="shared" si="165"/>
        <v>130922.22222222222</v>
      </c>
      <c r="I897" s="63"/>
      <c r="J897" s="59"/>
    </row>
    <row r="898" spans="1:10">
      <c r="A898" s="144">
        <v>8</v>
      </c>
      <c r="B898" s="145" t="s">
        <v>31</v>
      </c>
      <c r="C898" s="26"/>
      <c r="D898" s="146">
        <v>232931</v>
      </c>
      <c r="E898" s="28">
        <f t="shared" si="163"/>
        <v>0</v>
      </c>
      <c r="F898" s="29">
        <v>0</v>
      </c>
      <c r="G898" s="30">
        <f t="shared" si="164"/>
        <v>0</v>
      </c>
      <c r="H898" s="63">
        <f t="shared" si="165"/>
        <v>215676.85185185182</v>
      </c>
      <c r="I898" s="63"/>
      <c r="J898" s="59"/>
    </row>
    <row r="899" spans="1:10">
      <c r="A899" s="144">
        <v>9</v>
      </c>
      <c r="B899" s="148" t="s">
        <v>32</v>
      </c>
      <c r="C899" s="26"/>
      <c r="D899" s="146">
        <v>101534</v>
      </c>
      <c r="E899" s="28">
        <f t="shared" si="163"/>
        <v>0</v>
      </c>
      <c r="F899" s="29">
        <v>0</v>
      </c>
      <c r="G899" s="30">
        <f t="shared" si="164"/>
        <v>0</v>
      </c>
      <c r="H899" s="63">
        <f t="shared" si="165"/>
        <v>94012.962962962964</v>
      </c>
      <c r="I899" s="63"/>
      <c r="J899" s="59"/>
    </row>
    <row r="900" spans="1:10">
      <c r="A900" s="144">
        <v>10</v>
      </c>
      <c r="B900" s="148" t="s">
        <v>33</v>
      </c>
      <c r="C900" s="37"/>
      <c r="D900" s="147">
        <v>110148</v>
      </c>
      <c r="E900" s="28">
        <f t="shared" si="163"/>
        <v>0</v>
      </c>
      <c r="F900" s="29">
        <v>0</v>
      </c>
      <c r="G900" s="30">
        <f t="shared" si="164"/>
        <v>0</v>
      </c>
      <c r="H900" s="63">
        <f t="shared" si="165"/>
        <v>101988.88888888888</v>
      </c>
      <c r="I900" s="63"/>
      <c r="J900" s="59"/>
    </row>
    <row r="901" spans="1:10">
      <c r="A901" s="144">
        <v>11</v>
      </c>
      <c r="B901" s="145" t="s">
        <v>34</v>
      </c>
      <c r="C901" s="37"/>
      <c r="D901" s="146">
        <v>54198</v>
      </c>
      <c r="E901" s="28">
        <f t="shared" si="163"/>
        <v>0</v>
      </c>
      <c r="F901" s="29">
        <v>0</v>
      </c>
      <c r="G901" s="30">
        <f t="shared" si="164"/>
        <v>0</v>
      </c>
      <c r="H901" s="63">
        <f t="shared" si="165"/>
        <v>50183.333333333328</v>
      </c>
      <c r="I901" s="63"/>
      <c r="J901" s="59">
        <f t="shared" ref="J901:J907" si="166">H901*C902</f>
        <v>0</v>
      </c>
    </row>
    <row r="902" spans="1:10">
      <c r="A902" s="144">
        <v>12</v>
      </c>
      <c r="B902" s="145" t="s">
        <v>35</v>
      </c>
      <c r="C902" s="37"/>
      <c r="D902" s="146">
        <v>49680</v>
      </c>
      <c r="E902" s="28">
        <f t="shared" si="163"/>
        <v>0</v>
      </c>
      <c r="F902" s="29">
        <v>0</v>
      </c>
      <c r="G902" s="30">
        <f t="shared" si="164"/>
        <v>0</v>
      </c>
      <c r="H902" s="63">
        <f t="shared" si="165"/>
        <v>46000</v>
      </c>
      <c r="I902" s="63"/>
      <c r="J902" s="59">
        <f t="shared" si="166"/>
        <v>0</v>
      </c>
    </row>
    <row r="903" spans="1:10">
      <c r="A903" s="144">
        <v>13</v>
      </c>
      <c r="B903" s="145" t="s">
        <v>36</v>
      </c>
      <c r="C903" s="37"/>
      <c r="D903" s="149">
        <v>64152</v>
      </c>
      <c r="E903" s="28">
        <f t="shared" si="163"/>
        <v>0</v>
      </c>
      <c r="F903" s="29">
        <v>0</v>
      </c>
      <c r="G903" s="30">
        <f t="shared" si="164"/>
        <v>0</v>
      </c>
      <c r="H903" s="63">
        <f t="shared" si="165"/>
        <v>59399.999999999993</v>
      </c>
      <c r="I903" s="63"/>
      <c r="J903" s="59">
        <f t="shared" si="166"/>
        <v>0</v>
      </c>
    </row>
    <row r="904" spans="1:10">
      <c r="A904" s="144">
        <v>14</v>
      </c>
      <c r="B904" s="145" t="s">
        <v>37</v>
      </c>
      <c r="C904" s="37"/>
      <c r="D904" s="149">
        <v>65934</v>
      </c>
      <c r="E904" s="28">
        <f t="shared" si="163"/>
        <v>0</v>
      </c>
      <c r="F904" s="29">
        <v>0</v>
      </c>
      <c r="G904" s="30">
        <f t="shared" si="164"/>
        <v>0</v>
      </c>
      <c r="H904" s="63">
        <f t="shared" si="165"/>
        <v>61049.999999999993</v>
      </c>
      <c r="I904" s="63"/>
      <c r="J904" s="59">
        <f t="shared" si="166"/>
        <v>0</v>
      </c>
    </row>
    <row r="905" spans="1:10">
      <c r="A905" s="144">
        <v>15</v>
      </c>
      <c r="B905" s="145" t="s">
        <v>38</v>
      </c>
      <c r="C905" s="37"/>
      <c r="D905" s="149">
        <v>76626</v>
      </c>
      <c r="E905" s="28">
        <f t="shared" si="163"/>
        <v>0</v>
      </c>
      <c r="F905" s="124">
        <v>0</v>
      </c>
      <c r="G905" s="30">
        <f t="shared" si="164"/>
        <v>0</v>
      </c>
      <c r="H905" s="63">
        <f t="shared" si="165"/>
        <v>70950</v>
      </c>
      <c r="I905" s="63"/>
      <c r="J905" s="59">
        <f t="shared" si="166"/>
        <v>0</v>
      </c>
    </row>
    <row r="906" spans="1:10">
      <c r="A906" s="144">
        <v>16</v>
      </c>
      <c r="B906" s="145" t="s">
        <v>39</v>
      </c>
      <c r="C906" s="37"/>
      <c r="D906" s="149">
        <v>80190</v>
      </c>
      <c r="E906" s="28">
        <f t="shared" si="163"/>
        <v>0</v>
      </c>
      <c r="F906" s="29">
        <v>0</v>
      </c>
      <c r="G906" s="30">
        <f t="shared" si="164"/>
        <v>0</v>
      </c>
      <c r="H906" s="63">
        <f t="shared" si="165"/>
        <v>74250</v>
      </c>
      <c r="I906" s="63"/>
      <c r="J906" s="59">
        <f t="shared" si="166"/>
        <v>0</v>
      </c>
    </row>
    <row r="907" spans="1:10">
      <c r="A907" s="144">
        <v>17</v>
      </c>
      <c r="B907" s="145" t="s">
        <v>40</v>
      </c>
      <c r="C907" s="37"/>
      <c r="D907" s="149">
        <v>113832</v>
      </c>
      <c r="E907" s="28">
        <f t="shared" si="163"/>
        <v>0</v>
      </c>
      <c r="F907" s="29">
        <v>0</v>
      </c>
      <c r="G907" s="30">
        <f t="shared" si="164"/>
        <v>0</v>
      </c>
      <c r="H907" s="63">
        <f t="shared" si="165"/>
        <v>105400</v>
      </c>
      <c r="I907" s="63"/>
      <c r="J907" s="59">
        <f t="shared" si="166"/>
        <v>0</v>
      </c>
    </row>
    <row r="908" spans="1:10" ht="17.25">
      <c r="A908" s="144">
        <v>18</v>
      </c>
      <c r="B908" s="145" t="s">
        <v>41</v>
      </c>
      <c r="C908" s="37"/>
      <c r="D908" s="150">
        <v>98010</v>
      </c>
      <c r="E908" s="28">
        <f t="shared" si="163"/>
        <v>0</v>
      </c>
      <c r="F908" s="29">
        <v>0</v>
      </c>
      <c r="G908" s="30">
        <f t="shared" si="164"/>
        <v>0</v>
      </c>
      <c r="H908" s="63">
        <f t="shared" si="165"/>
        <v>90750</v>
      </c>
      <c r="I908" s="45"/>
      <c r="J908" s="64"/>
    </row>
    <row r="909" spans="1:10" ht="31.5">
      <c r="A909" s="40"/>
      <c r="B909" s="41" t="s">
        <v>42</v>
      </c>
      <c r="C909" s="42">
        <f>SUM(C891:C908)</f>
        <v>5</v>
      </c>
      <c r="D909" s="42"/>
      <c r="E909" s="43">
        <f>SUM(E891:E908)</f>
        <v>599715</v>
      </c>
      <c r="F909" s="43"/>
      <c r="G909" s="44">
        <f>SUM(G891:G908)</f>
        <v>599715</v>
      </c>
      <c r="H909" s="5"/>
      <c r="I909" s="5"/>
      <c r="J909" s="75">
        <f>J908*0.08</f>
        <v>0</v>
      </c>
    </row>
    <row r="910" spans="1:10" ht="31.5">
      <c r="A910" s="46"/>
      <c r="B910" s="47"/>
      <c r="C910" s="48"/>
      <c r="D910" s="48"/>
      <c r="E910" s="49"/>
      <c r="F910" s="49"/>
      <c r="G910" s="151"/>
      <c r="H910" s="6"/>
      <c r="I910" s="6"/>
      <c r="J910" s="76">
        <f>SUM(J908:J909)</f>
        <v>0</v>
      </c>
    </row>
    <row r="911" spans="1:10" ht="18">
      <c r="A911" s="283" t="s">
        <v>43</v>
      </c>
      <c r="B911" s="283"/>
      <c r="C911" s="284" t="s">
        <v>44</v>
      </c>
      <c r="D911" s="284"/>
      <c r="E911" s="54"/>
      <c r="F911" s="54"/>
      <c r="G911" s="55" t="s">
        <v>45</v>
      </c>
      <c r="H911" s="141"/>
      <c r="I911" s="141"/>
      <c r="J911" s="141"/>
    </row>
    <row r="914" spans="1:10" ht="15.75">
      <c r="A914" s="279" t="s">
        <v>0</v>
      </c>
      <c r="B914" s="279"/>
      <c r="C914" s="279"/>
      <c r="D914" s="279"/>
      <c r="E914" s="279"/>
      <c r="F914" s="279"/>
      <c r="G914" s="279"/>
      <c r="H914" s="141"/>
      <c r="I914" s="141"/>
      <c r="J914" s="141"/>
    </row>
    <row r="915" spans="1:10" ht="15.75">
      <c r="A915" s="279" t="s">
        <v>1</v>
      </c>
      <c r="B915" s="279"/>
      <c r="C915" s="279"/>
      <c r="D915" s="279"/>
      <c r="E915" s="279"/>
      <c r="F915" s="279"/>
      <c r="G915" s="279"/>
      <c r="H915" s="1"/>
      <c r="I915" s="1"/>
      <c r="J915" s="71"/>
    </row>
    <row r="916" spans="1:10" ht="15.75">
      <c r="A916" s="279" t="s">
        <v>2</v>
      </c>
      <c r="B916" s="279"/>
      <c r="C916" s="279"/>
      <c r="D916" s="279"/>
      <c r="E916" s="279"/>
      <c r="F916" s="279"/>
      <c r="G916" s="279"/>
      <c r="H916" s="1"/>
      <c r="I916" s="1"/>
      <c r="J916" s="71"/>
    </row>
    <row r="917" spans="1:10" ht="15.75">
      <c r="A917" s="279" t="s">
        <v>4</v>
      </c>
      <c r="B917" s="279"/>
      <c r="C917" s="279"/>
      <c r="D917" s="279"/>
      <c r="E917" s="279"/>
      <c r="F917" s="279"/>
      <c r="G917" s="279"/>
      <c r="H917" s="1"/>
      <c r="I917" s="1"/>
      <c r="J917" s="71"/>
    </row>
    <row r="918" spans="1:10" ht="27">
      <c r="A918" s="280" t="s">
        <v>6</v>
      </c>
      <c r="B918" s="280"/>
      <c r="C918" s="280"/>
      <c r="D918" s="280"/>
      <c r="E918" s="280"/>
      <c r="F918" s="280"/>
      <c r="G918" s="280"/>
      <c r="H918" s="2"/>
      <c r="I918" s="2"/>
      <c r="J918" s="72"/>
    </row>
    <row r="919" spans="1:10" ht="27">
      <c r="A919" s="142"/>
      <c r="B919" s="142"/>
      <c r="C919" s="281" t="s">
        <v>446</v>
      </c>
      <c r="D919" s="281"/>
      <c r="E919" s="281"/>
      <c r="F919" s="281"/>
      <c r="G919" s="281"/>
      <c r="H919" s="68"/>
      <c r="I919" s="68"/>
      <c r="J919" s="71"/>
    </row>
    <row r="920" spans="1:10" ht="15.75">
      <c r="A920" s="11" t="s">
        <v>358</v>
      </c>
      <c r="B920" s="12">
        <v>4138362170</v>
      </c>
      <c r="C920" s="143"/>
      <c r="D920" s="286"/>
      <c r="E920" s="286"/>
      <c r="F920" s="286"/>
      <c r="G920" s="286"/>
      <c r="H920" s="69" t="s">
        <v>161</v>
      </c>
      <c r="I920" s="69"/>
      <c r="J920" s="73"/>
    </row>
    <row r="921" spans="1:10" ht="15.75">
      <c r="A921" s="11" t="s">
        <v>9</v>
      </c>
      <c r="B921" s="286" t="s">
        <v>1010</v>
      </c>
      <c r="C921" s="286"/>
      <c r="D921" s="286"/>
      <c r="E921" s="16"/>
      <c r="F921" s="11"/>
      <c r="G921" s="16"/>
      <c r="H921" s="1"/>
      <c r="I921" s="1"/>
      <c r="J921" s="71"/>
    </row>
    <row r="922" spans="1:10" ht="15.75">
      <c r="A922" s="11" t="s">
        <v>11</v>
      </c>
      <c r="B922" s="289" t="s">
        <v>244</v>
      </c>
      <c r="C922" s="289"/>
      <c r="D922" s="289"/>
      <c r="E922" s="289"/>
      <c r="F922" s="18"/>
      <c r="G922" s="19"/>
      <c r="H922" s="1"/>
      <c r="I922" s="1"/>
      <c r="J922" s="71"/>
    </row>
    <row r="923" spans="1:10" ht="15.75">
      <c r="A923" s="21" t="s">
        <v>14</v>
      </c>
      <c r="B923" s="21" t="s">
        <v>16</v>
      </c>
      <c r="C923" s="21"/>
      <c r="D923" s="22" t="s">
        <v>18</v>
      </c>
      <c r="E923" s="23" t="s">
        <v>19</v>
      </c>
      <c r="F923" s="23" t="s">
        <v>20</v>
      </c>
      <c r="G923" s="21" t="s">
        <v>21</v>
      </c>
      <c r="H923" s="63"/>
      <c r="I923" s="63"/>
      <c r="J923" s="59">
        <f>H923*C924</f>
        <v>0</v>
      </c>
    </row>
    <row r="924" spans="1:10">
      <c r="A924" s="144">
        <v>1</v>
      </c>
      <c r="B924" s="145" t="s">
        <v>23</v>
      </c>
      <c r="C924" s="26"/>
      <c r="D924" s="146">
        <v>79305</v>
      </c>
      <c r="E924" s="28">
        <f t="shared" ref="E924:E941" si="167">D924*C924</f>
        <v>0</v>
      </c>
      <c r="F924" s="29">
        <v>0</v>
      </c>
      <c r="G924" s="30">
        <f t="shared" ref="G924:G941" si="168">E924-E924*F924</f>
        <v>0</v>
      </c>
      <c r="H924" s="63">
        <f t="shared" ref="H924:H941" si="169">D924/1.08</f>
        <v>73430.555555555547</v>
      </c>
      <c r="I924" s="63"/>
      <c r="J924" s="59">
        <f>H924*C925</f>
        <v>0</v>
      </c>
    </row>
    <row r="925" spans="1:10">
      <c r="A925" s="144">
        <v>2</v>
      </c>
      <c r="B925" s="145" t="s">
        <v>25</v>
      </c>
      <c r="C925" s="32"/>
      <c r="D925" s="147">
        <v>128591</v>
      </c>
      <c r="E925" s="28">
        <f t="shared" si="167"/>
        <v>0</v>
      </c>
      <c r="F925" s="29">
        <v>0</v>
      </c>
      <c r="G925" s="30">
        <f t="shared" si="168"/>
        <v>0</v>
      </c>
      <c r="H925" s="63">
        <f t="shared" si="169"/>
        <v>119065.74074074073</v>
      </c>
      <c r="I925" s="63"/>
      <c r="J925" s="59"/>
    </row>
    <row r="926" spans="1:10">
      <c r="A926" s="144">
        <v>3</v>
      </c>
      <c r="B926" s="145" t="s">
        <v>26</v>
      </c>
      <c r="C926" s="34"/>
      <c r="D926" s="146">
        <v>60043</v>
      </c>
      <c r="E926" s="28">
        <f t="shared" si="167"/>
        <v>0</v>
      </c>
      <c r="F926" s="29">
        <v>0</v>
      </c>
      <c r="G926" s="30">
        <f t="shared" si="168"/>
        <v>0</v>
      </c>
      <c r="H926" s="63">
        <f t="shared" si="169"/>
        <v>55595.370370370365</v>
      </c>
      <c r="I926" s="63"/>
      <c r="J926" s="59"/>
    </row>
    <row r="927" spans="1:10">
      <c r="A927" s="144">
        <v>4</v>
      </c>
      <c r="B927" s="145" t="s">
        <v>27</v>
      </c>
      <c r="C927" s="106"/>
      <c r="D927" s="146">
        <v>115781</v>
      </c>
      <c r="E927" s="28">
        <f t="shared" si="167"/>
        <v>0</v>
      </c>
      <c r="F927" s="29">
        <v>0</v>
      </c>
      <c r="G927" s="30">
        <f t="shared" si="168"/>
        <v>0</v>
      </c>
      <c r="H927" s="63">
        <f t="shared" si="169"/>
        <v>107204.62962962962</v>
      </c>
      <c r="I927" s="63"/>
      <c r="J927" s="59"/>
    </row>
    <row r="928" spans="1:10">
      <c r="A928" s="144">
        <v>5</v>
      </c>
      <c r="B928" s="145" t="s">
        <v>28</v>
      </c>
      <c r="C928" s="32">
        <v>10</v>
      </c>
      <c r="D928" s="146">
        <v>119943</v>
      </c>
      <c r="E928" s="28">
        <f t="shared" si="167"/>
        <v>1199430</v>
      </c>
      <c r="F928" s="124">
        <v>0</v>
      </c>
      <c r="G928" s="30">
        <f t="shared" si="168"/>
        <v>1199430</v>
      </c>
      <c r="H928" s="63">
        <f t="shared" si="169"/>
        <v>111058.33333333333</v>
      </c>
      <c r="I928" s="63"/>
      <c r="J928" s="59"/>
    </row>
    <row r="929" spans="1:10">
      <c r="A929" s="144">
        <v>6</v>
      </c>
      <c r="B929" s="145" t="s">
        <v>29</v>
      </c>
      <c r="C929" s="26"/>
      <c r="D929" s="146">
        <v>94810</v>
      </c>
      <c r="E929" s="28">
        <f t="shared" si="167"/>
        <v>0</v>
      </c>
      <c r="F929" s="29">
        <v>0</v>
      </c>
      <c r="G929" s="30">
        <f t="shared" si="168"/>
        <v>0</v>
      </c>
      <c r="H929" s="63">
        <f t="shared" si="169"/>
        <v>87787.037037037036</v>
      </c>
      <c r="I929" s="63"/>
      <c r="J929" s="59"/>
    </row>
    <row r="930" spans="1:10">
      <c r="A930" s="144">
        <v>7</v>
      </c>
      <c r="B930" s="145" t="s">
        <v>30</v>
      </c>
      <c r="C930" s="34"/>
      <c r="D930" s="146">
        <v>141396</v>
      </c>
      <c r="E930" s="28">
        <f t="shared" si="167"/>
        <v>0</v>
      </c>
      <c r="F930" s="29">
        <v>0</v>
      </c>
      <c r="G930" s="30">
        <f t="shared" si="168"/>
        <v>0</v>
      </c>
      <c r="H930" s="63">
        <f t="shared" si="169"/>
        <v>130922.22222222222</v>
      </c>
      <c r="I930" s="63"/>
      <c r="J930" s="59"/>
    </row>
    <row r="931" spans="1:10">
      <c r="A931" s="144">
        <v>8</v>
      </c>
      <c r="B931" s="145" t="s">
        <v>31</v>
      </c>
      <c r="C931" s="26"/>
      <c r="D931" s="146">
        <v>232931</v>
      </c>
      <c r="E931" s="28">
        <f t="shared" si="167"/>
        <v>0</v>
      </c>
      <c r="F931" s="29">
        <v>0</v>
      </c>
      <c r="G931" s="30">
        <f t="shared" si="168"/>
        <v>0</v>
      </c>
      <c r="H931" s="63">
        <f t="shared" si="169"/>
        <v>215676.85185185182</v>
      </c>
      <c r="I931" s="63"/>
      <c r="J931" s="59"/>
    </row>
    <row r="932" spans="1:10">
      <c r="A932" s="144">
        <v>9</v>
      </c>
      <c r="B932" s="148" t="s">
        <v>32</v>
      </c>
      <c r="C932" s="26"/>
      <c r="D932" s="146">
        <v>101534</v>
      </c>
      <c r="E932" s="28">
        <f t="shared" si="167"/>
        <v>0</v>
      </c>
      <c r="F932" s="29">
        <v>0</v>
      </c>
      <c r="G932" s="30">
        <f t="shared" si="168"/>
        <v>0</v>
      </c>
      <c r="H932" s="63">
        <f t="shared" si="169"/>
        <v>94012.962962962964</v>
      </c>
      <c r="I932" s="63"/>
      <c r="J932" s="59"/>
    </row>
    <row r="933" spans="1:10">
      <c r="A933" s="144">
        <v>10</v>
      </c>
      <c r="B933" s="148" t="s">
        <v>33</v>
      </c>
      <c r="C933" s="37"/>
      <c r="D933" s="147">
        <v>110148</v>
      </c>
      <c r="E933" s="28">
        <f t="shared" si="167"/>
        <v>0</v>
      </c>
      <c r="F933" s="29">
        <v>0</v>
      </c>
      <c r="G933" s="30">
        <f t="shared" si="168"/>
        <v>0</v>
      </c>
      <c r="H933" s="63">
        <f t="shared" si="169"/>
        <v>101988.88888888888</v>
      </c>
      <c r="I933" s="63"/>
      <c r="J933" s="59"/>
    </row>
    <row r="934" spans="1:10">
      <c r="A934" s="144">
        <v>11</v>
      </c>
      <c r="B934" s="145" t="s">
        <v>34</v>
      </c>
      <c r="C934" s="37"/>
      <c r="D934" s="146">
        <v>54198</v>
      </c>
      <c r="E934" s="28">
        <f t="shared" si="167"/>
        <v>0</v>
      </c>
      <c r="F934" s="29">
        <v>0</v>
      </c>
      <c r="G934" s="30">
        <f t="shared" si="168"/>
        <v>0</v>
      </c>
      <c r="H934" s="63">
        <f t="shared" si="169"/>
        <v>50183.333333333328</v>
      </c>
      <c r="I934" s="63"/>
      <c r="J934" s="59">
        <f t="shared" ref="J934:J940" si="170">H934*C935</f>
        <v>0</v>
      </c>
    </row>
    <row r="935" spans="1:10">
      <c r="A935" s="144">
        <v>12</v>
      </c>
      <c r="B935" s="145" t="s">
        <v>35</v>
      </c>
      <c r="C935" s="37"/>
      <c r="D935" s="146">
        <v>49680</v>
      </c>
      <c r="E935" s="28">
        <f t="shared" si="167"/>
        <v>0</v>
      </c>
      <c r="F935" s="29">
        <v>0</v>
      </c>
      <c r="G935" s="30">
        <f t="shared" si="168"/>
        <v>0</v>
      </c>
      <c r="H935" s="63">
        <f t="shared" si="169"/>
        <v>46000</v>
      </c>
      <c r="I935" s="63"/>
      <c r="J935" s="59">
        <f t="shared" si="170"/>
        <v>0</v>
      </c>
    </row>
    <row r="936" spans="1:10">
      <c r="A936" s="144">
        <v>13</v>
      </c>
      <c r="B936" s="145" t="s">
        <v>36</v>
      </c>
      <c r="C936" s="37"/>
      <c r="D936" s="149">
        <v>64152</v>
      </c>
      <c r="E936" s="28">
        <f t="shared" si="167"/>
        <v>0</v>
      </c>
      <c r="F936" s="29">
        <v>0</v>
      </c>
      <c r="G936" s="30">
        <f t="shared" si="168"/>
        <v>0</v>
      </c>
      <c r="H936" s="63">
        <f t="shared" si="169"/>
        <v>59399.999999999993</v>
      </c>
      <c r="I936" s="63"/>
      <c r="J936" s="59">
        <f t="shared" si="170"/>
        <v>0</v>
      </c>
    </row>
    <row r="937" spans="1:10">
      <c r="A937" s="144">
        <v>14</v>
      </c>
      <c r="B937" s="145" t="s">
        <v>37</v>
      </c>
      <c r="C937" s="37"/>
      <c r="D937" s="149">
        <v>65934</v>
      </c>
      <c r="E937" s="28">
        <f t="shared" si="167"/>
        <v>0</v>
      </c>
      <c r="F937" s="29">
        <v>0</v>
      </c>
      <c r="G937" s="30">
        <f t="shared" si="168"/>
        <v>0</v>
      </c>
      <c r="H937" s="63">
        <f t="shared" si="169"/>
        <v>61049.999999999993</v>
      </c>
      <c r="I937" s="63"/>
      <c r="J937" s="59">
        <f t="shared" si="170"/>
        <v>0</v>
      </c>
    </row>
    <row r="938" spans="1:10">
      <c r="A938" s="144">
        <v>15</v>
      </c>
      <c r="B938" s="145" t="s">
        <v>38</v>
      </c>
      <c r="C938" s="37"/>
      <c r="D938" s="149">
        <v>76626</v>
      </c>
      <c r="E938" s="28">
        <f t="shared" si="167"/>
        <v>0</v>
      </c>
      <c r="F938" s="124">
        <v>0</v>
      </c>
      <c r="G938" s="30">
        <f t="shared" si="168"/>
        <v>0</v>
      </c>
      <c r="H938" s="63">
        <f t="shared" si="169"/>
        <v>70950</v>
      </c>
      <c r="I938" s="63"/>
      <c r="J938" s="59">
        <f t="shared" si="170"/>
        <v>0</v>
      </c>
    </row>
    <row r="939" spans="1:10">
      <c r="A939" s="144">
        <v>16</v>
      </c>
      <c r="B939" s="145" t="s">
        <v>39</v>
      </c>
      <c r="C939" s="37"/>
      <c r="D939" s="149">
        <v>80190</v>
      </c>
      <c r="E939" s="28">
        <f t="shared" si="167"/>
        <v>0</v>
      </c>
      <c r="F939" s="29">
        <v>0</v>
      </c>
      <c r="G939" s="30">
        <f t="shared" si="168"/>
        <v>0</v>
      </c>
      <c r="H939" s="63">
        <f t="shared" si="169"/>
        <v>74250</v>
      </c>
      <c r="I939" s="63"/>
      <c r="J939" s="59">
        <f t="shared" si="170"/>
        <v>0</v>
      </c>
    </row>
    <row r="940" spans="1:10">
      <c r="A940" s="144">
        <v>17</v>
      </c>
      <c r="B940" s="145" t="s">
        <v>40</v>
      </c>
      <c r="C940" s="37"/>
      <c r="D940" s="149">
        <v>113832</v>
      </c>
      <c r="E940" s="28">
        <f t="shared" si="167"/>
        <v>0</v>
      </c>
      <c r="F940" s="29">
        <v>0</v>
      </c>
      <c r="G940" s="30">
        <f t="shared" si="168"/>
        <v>0</v>
      </c>
      <c r="H940" s="63">
        <f t="shared" si="169"/>
        <v>105400</v>
      </c>
      <c r="I940" s="63"/>
      <c r="J940" s="59">
        <f t="shared" si="170"/>
        <v>0</v>
      </c>
    </row>
    <row r="941" spans="1:10" ht="17.25">
      <c r="A941" s="144">
        <v>18</v>
      </c>
      <c r="B941" s="145" t="s">
        <v>41</v>
      </c>
      <c r="C941" s="37"/>
      <c r="D941" s="150">
        <v>98010</v>
      </c>
      <c r="E941" s="28">
        <f t="shared" si="167"/>
        <v>0</v>
      </c>
      <c r="F941" s="29">
        <v>0</v>
      </c>
      <c r="G941" s="30">
        <f t="shared" si="168"/>
        <v>0</v>
      </c>
      <c r="H941" s="63">
        <f t="shared" si="169"/>
        <v>90750</v>
      </c>
      <c r="I941" s="45"/>
      <c r="J941" s="64"/>
    </row>
    <row r="942" spans="1:10" ht="31.5">
      <c r="A942" s="40"/>
      <c r="B942" s="41" t="s">
        <v>42</v>
      </c>
      <c r="C942" s="42">
        <f>SUM(C924:C941)</f>
        <v>10</v>
      </c>
      <c r="D942" s="42"/>
      <c r="E942" s="43">
        <f>SUM(E924:E941)</f>
        <v>1199430</v>
      </c>
      <c r="F942" s="43"/>
      <c r="G942" s="44">
        <f>SUM(G924:G941)</f>
        <v>1199430</v>
      </c>
      <c r="H942" s="5"/>
      <c r="I942" s="5"/>
      <c r="J942" s="75">
        <f>J941*0.08</f>
        <v>0</v>
      </c>
    </row>
    <row r="943" spans="1:10" ht="31.5">
      <c r="A943" s="46"/>
      <c r="B943" s="47"/>
      <c r="C943" s="48"/>
      <c r="D943" s="48"/>
      <c r="E943" s="49"/>
      <c r="F943" s="49"/>
      <c r="G943" s="151"/>
      <c r="H943" s="6"/>
      <c r="I943" s="6"/>
      <c r="J943" s="76">
        <f>SUM(J941:J942)</f>
        <v>0</v>
      </c>
    </row>
    <row r="944" spans="1:10" ht="18">
      <c r="A944" s="283" t="s">
        <v>43</v>
      </c>
      <c r="B944" s="283"/>
      <c r="C944" s="284" t="s">
        <v>44</v>
      </c>
      <c r="D944" s="284"/>
      <c r="E944" s="54"/>
      <c r="F944" s="54"/>
      <c r="G944" s="55" t="s">
        <v>45</v>
      </c>
      <c r="H944" s="141"/>
      <c r="I944" s="141"/>
      <c r="J944" s="141"/>
    </row>
    <row r="948" spans="1:10" ht="15.75">
      <c r="A948" s="279" t="s">
        <v>0</v>
      </c>
      <c r="B948" s="279"/>
      <c r="C948" s="279"/>
      <c r="D948" s="279"/>
      <c r="E948" s="279"/>
      <c r="F948" s="279"/>
      <c r="G948" s="279"/>
      <c r="H948" s="141"/>
      <c r="I948" s="141"/>
      <c r="J948" s="141"/>
    </row>
    <row r="949" spans="1:10" ht="15.75">
      <c r="A949" s="279" t="s">
        <v>1</v>
      </c>
      <c r="B949" s="279"/>
      <c r="C949" s="279"/>
      <c r="D949" s="279"/>
      <c r="E949" s="279"/>
      <c r="F949" s="279"/>
      <c r="G949" s="279"/>
      <c r="H949" s="1"/>
      <c r="I949" s="1"/>
      <c r="J949" s="71"/>
    </row>
    <row r="950" spans="1:10" ht="15.75">
      <c r="A950" s="279" t="s">
        <v>2</v>
      </c>
      <c r="B950" s="279"/>
      <c r="C950" s="279"/>
      <c r="D950" s="279"/>
      <c r="E950" s="279"/>
      <c r="F950" s="279"/>
      <c r="G950" s="279"/>
      <c r="H950" s="1"/>
      <c r="I950" s="1"/>
      <c r="J950" s="71"/>
    </row>
    <row r="951" spans="1:10" ht="15.75">
      <c r="A951" s="279" t="s">
        <v>4</v>
      </c>
      <c r="B951" s="279"/>
      <c r="C951" s="279"/>
      <c r="D951" s="279"/>
      <c r="E951" s="279"/>
      <c r="F951" s="279"/>
      <c r="G951" s="279"/>
      <c r="H951" s="1"/>
      <c r="I951" s="1"/>
      <c r="J951" s="71"/>
    </row>
    <row r="952" spans="1:10" ht="27">
      <c r="A952" s="280" t="s">
        <v>6</v>
      </c>
      <c r="B952" s="280"/>
      <c r="C952" s="280"/>
      <c r="D952" s="280"/>
      <c r="E952" s="280"/>
      <c r="F952" s="280"/>
      <c r="G952" s="280"/>
      <c r="H952" s="2"/>
      <c r="I952" s="2"/>
      <c r="J952" s="72"/>
    </row>
    <row r="953" spans="1:10" ht="27">
      <c r="A953" s="142"/>
      <c r="B953" s="142"/>
      <c r="C953" s="281" t="s">
        <v>1007</v>
      </c>
      <c r="D953" s="281"/>
      <c r="E953" s="281"/>
      <c r="F953" s="281"/>
      <c r="G953" s="281"/>
      <c r="H953" s="68"/>
      <c r="I953" s="68"/>
      <c r="J953" s="71"/>
    </row>
    <row r="954" spans="1:10" ht="15.75">
      <c r="A954" s="11" t="s">
        <v>358</v>
      </c>
      <c r="B954" s="12">
        <v>4138362305</v>
      </c>
      <c r="C954" s="143"/>
      <c r="D954" s="286"/>
      <c r="E954" s="286"/>
      <c r="F954" s="286"/>
      <c r="G954" s="286"/>
      <c r="H954" s="69" t="s">
        <v>161</v>
      </c>
      <c r="I954" s="69"/>
      <c r="J954" s="73"/>
    </row>
    <row r="955" spans="1:10" ht="15.75">
      <c r="A955" s="11" t="s">
        <v>9</v>
      </c>
      <c r="B955" s="286" t="s">
        <v>1011</v>
      </c>
      <c r="C955" s="286"/>
      <c r="D955" s="286"/>
      <c r="E955" s="16"/>
      <c r="F955" s="11"/>
      <c r="G955" s="16"/>
      <c r="H955" s="1"/>
      <c r="I955" s="1"/>
      <c r="J955" s="71"/>
    </row>
    <row r="956" spans="1:10" ht="15.75">
      <c r="A956" s="11" t="s">
        <v>11</v>
      </c>
      <c r="B956" s="289" t="s">
        <v>244</v>
      </c>
      <c r="C956" s="289"/>
      <c r="D956" s="289"/>
      <c r="E956" s="289"/>
      <c r="F956" s="18"/>
      <c r="G956" s="19"/>
      <c r="H956" s="1"/>
      <c r="I956" s="1"/>
      <c r="J956" s="71"/>
    </row>
    <row r="957" spans="1:10" ht="15.75">
      <c r="A957" s="21" t="s">
        <v>14</v>
      </c>
      <c r="B957" s="21" t="s">
        <v>16</v>
      </c>
      <c r="C957" s="21"/>
      <c r="D957" s="22" t="s">
        <v>18</v>
      </c>
      <c r="E957" s="23" t="s">
        <v>19</v>
      </c>
      <c r="F957" s="23" t="s">
        <v>20</v>
      </c>
      <c r="G957" s="21" t="s">
        <v>21</v>
      </c>
      <c r="H957" s="63"/>
      <c r="I957" s="63"/>
      <c r="J957" s="59">
        <f>H957*C958</f>
        <v>0</v>
      </c>
    </row>
    <row r="958" spans="1:10">
      <c r="A958" s="144">
        <v>1</v>
      </c>
      <c r="B958" s="145" t="s">
        <v>23</v>
      </c>
      <c r="C958" s="26"/>
      <c r="D958" s="146">
        <v>79305</v>
      </c>
      <c r="E958" s="28">
        <f t="shared" ref="E958:E975" si="171">D958*C958</f>
        <v>0</v>
      </c>
      <c r="F958" s="29">
        <v>0</v>
      </c>
      <c r="G958" s="30">
        <f t="shared" ref="G958:G975" si="172">E958-E958*F958</f>
        <v>0</v>
      </c>
      <c r="H958" s="63">
        <f t="shared" ref="H958:H975" si="173">D958/1.08</f>
        <v>73430.555555555547</v>
      </c>
      <c r="I958" s="63"/>
      <c r="J958" s="59">
        <f>H958*C959</f>
        <v>0</v>
      </c>
    </row>
    <row r="959" spans="1:10">
      <c r="A959" s="144">
        <v>2</v>
      </c>
      <c r="B959" s="145" t="s">
        <v>25</v>
      </c>
      <c r="C959" s="32"/>
      <c r="D959" s="147">
        <v>128591</v>
      </c>
      <c r="E959" s="28">
        <f t="shared" si="171"/>
        <v>0</v>
      </c>
      <c r="F959" s="29">
        <v>0</v>
      </c>
      <c r="G959" s="30">
        <f t="shared" si="172"/>
        <v>0</v>
      </c>
      <c r="H959" s="63">
        <f t="shared" si="173"/>
        <v>119065.74074074073</v>
      </c>
      <c r="I959" s="63"/>
      <c r="J959" s="59"/>
    </row>
    <row r="960" spans="1:10">
      <c r="A960" s="144">
        <v>3</v>
      </c>
      <c r="B960" s="145" t="s">
        <v>26</v>
      </c>
      <c r="C960" s="34"/>
      <c r="D960" s="146">
        <v>60043</v>
      </c>
      <c r="E960" s="28">
        <f t="shared" si="171"/>
        <v>0</v>
      </c>
      <c r="F960" s="29">
        <v>0</v>
      </c>
      <c r="G960" s="30">
        <f t="shared" si="172"/>
        <v>0</v>
      </c>
      <c r="H960" s="63">
        <f t="shared" si="173"/>
        <v>55595.370370370365</v>
      </c>
      <c r="I960" s="63"/>
      <c r="J960" s="59"/>
    </row>
    <row r="961" spans="1:10">
      <c r="A961" s="144">
        <v>4</v>
      </c>
      <c r="B961" s="145" t="s">
        <v>27</v>
      </c>
      <c r="C961" s="106"/>
      <c r="D961" s="146">
        <v>115781</v>
      </c>
      <c r="E961" s="28">
        <f t="shared" si="171"/>
        <v>0</v>
      </c>
      <c r="F961" s="29">
        <v>0</v>
      </c>
      <c r="G961" s="30">
        <f t="shared" si="172"/>
        <v>0</v>
      </c>
      <c r="H961" s="63">
        <f t="shared" si="173"/>
        <v>107204.62962962962</v>
      </c>
      <c r="I961" s="63"/>
      <c r="J961" s="59"/>
    </row>
    <row r="962" spans="1:10">
      <c r="A962" s="144">
        <v>5</v>
      </c>
      <c r="B962" s="145" t="s">
        <v>28</v>
      </c>
      <c r="C962" s="32">
        <v>10</v>
      </c>
      <c r="D962" s="146">
        <v>119943</v>
      </c>
      <c r="E962" s="28">
        <f t="shared" si="171"/>
        <v>1199430</v>
      </c>
      <c r="F962" s="124">
        <v>0</v>
      </c>
      <c r="G962" s="30">
        <f t="shared" si="172"/>
        <v>1199430</v>
      </c>
      <c r="H962" s="63">
        <f t="shared" si="173"/>
        <v>111058.33333333333</v>
      </c>
      <c r="I962" s="63"/>
      <c r="J962" s="59"/>
    </row>
    <row r="963" spans="1:10">
      <c r="A963" s="144">
        <v>6</v>
      </c>
      <c r="B963" s="145" t="s">
        <v>29</v>
      </c>
      <c r="C963" s="26"/>
      <c r="D963" s="146">
        <v>94810</v>
      </c>
      <c r="E963" s="28">
        <f t="shared" si="171"/>
        <v>0</v>
      </c>
      <c r="F963" s="29">
        <v>0</v>
      </c>
      <c r="G963" s="30">
        <f t="shared" si="172"/>
        <v>0</v>
      </c>
      <c r="H963" s="63">
        <f t="shared" si="173"/>
        <v>87787.037037037036</v>
      </c>
      <c r="I963" s="63"/>
      <c r="J963" s="59"/>
    </row>
    <row r="964" spans="1:10">
      <c r="A964" s="144">
        <v>7</v>
      </c>
      <c r="B964" s="145" t="s">
        <v>30</v>
      </c>
      <c r="C964" s="34"/>
      <c r="D964" s="146">
        <v>141396</v>
      </c>
      <c r="E964" s="28">
        <f t="shared" si="171"/>
        <v>0</v>
      </c>
      <c r="F964" s="29">
        <v>0</v>
      </c>
      <c r="G964" s="30">
        <f t="shared" si="172"/>
        <v>0</v>
      </c>
      <c r="H964" s="63">
        <f t="shared" si="173"/>
        <v>130922.22222222222</v>
      </c>
      <c r="I964" s="63"/>
      <c r="J964" s="59"/>
    </row>
    <row r="965" spans="1:10">
      <c r="A965" s="144">
        <v>8</v>
      </c>
      <c r="B965" s="145" t="s">
        <v>31</v>
      </c>
      <c r="C965" s="26"/>
      <c r="D965" s="146">
        <v>232931</v>
      </c>
      <c r="E965" s="28">
        <f t="shared" si="171"/>
        <v>0</v>
      </c>
      <c r="F965" s="29">
        <v>0</v>
      </c>
      <c r="G965" s="30">
        <f t="shared" si="172"/>
        <v>0</v>
      </c>
      <c r="H965" s="63">
        <f t="shared" si="173"/>
        <v>215676.85185185182</v>
      </c>
      <c r="I965" s="63"/>
      <c r="J965" s="59"/>
    </row>
    <row r="966" spans="1:10">
      <c r="A966" s="144">
        <v>9</v>
      </c>
      <c r="B966" s="148" t="s">
        <v>32</v>
      </c>
      <c r="C966" s="26"/>
      <c r="D966" s="146">
        <v>101534</v>
      </c>
      <c r="E966" s="28">
        <f t="shared" si="171"/>
        <v>0</v>
      </c>
      <c r="F966" s="29">
        <v>0</v>
      </c>
      <c r="G966" s="30">
        <f t="shared" si="172"/>
        <v>0</v>
      </c>
      <c r="H966" s="63">
        <f t="shared" si="173"/>
        <v>94012.962962962964</v>
      </c>
      <c r="I966" s="63"/>
      <c r="J966" s="59"/>
    </row>
    <row r="967" spans="1:10">
      <c r="A967" s="144">
        <v>10</v>
      </c>
      <c r="B967" s="148" t="s">
        <v>33</v>
      </c>
      <c r="C967" s="37"/>
      <c r="D967" s="147">
        <v>110148</v>
      </c>
      <c r="E967" s="28">
        <f t="shared" si="171"/>
        <v>0</v>
      </c>
      <c r="F967" s="29">
        <v>0</v>
      </c>
      <c r="G967" s="30">
        <f t="shared" si="172"/>
        <v>0</v>
      </c>
      <c r="H967" s="63">
        <f t="shared" si="173"/>
        <v>101988.88888888888</v>
      </c>
      <c r="I967" s="63"/>
      <c r="J967" s="59"/>
    </row>
    <row r="968" spans="1:10">
      <c r="A968" s="144">
        <v>11</v>
      </c>
      <c r="B968" s="145" t="s">
        <v>34</v>
      </c>
      <c r="C968" s="37"/>
      <c r="D968" s="146">
        <v>54198</v>
      </c>
      <c r="E968" s="28">
        <f t="shared" si="171"/>
        <v>0</v>
      </c>
      <c r="F968" s="29">
        <v>0</v>
      </c>
      <c r="G968" s="30">
        <f t="shared" si="172"/>
        <v>0</v>
      </c>
      <c r="H968" s="63">
        <f t="shared" si="173"/>
        <v>50183.333333333328</v>
      </c>
      <c r="I968" s="63"/>
      <c r="J968" s="59">
        <f t="shared" ref="J968:J974" si="174">H968*C969</f>
        <v>0</v>
      </c>
    </row>
    <row r="969" spans="1:10">
      <c r="A969" s="144">
        <v>12</v>
      </c>
      <c r="B969" s="145" t="s">
        <v>35</v>
      </c>
      <c r="C969" s="37"/>
      <c r="D969" s="146">
        <v>49680</v>
      </c>
      <c r="E969" s="28">
        <f t="shared" si="171"/>
        <v>0</v>
      </c>
      <c r="F969" s="29">
        <v>0</v>
      </c>
      <c r="G969" s="30">
        <f t="shared" si="172"/>
        <v>0</v>
      </c>
      <c r="H969" s="63">
        <f t="shared" si="173"/>
        <v>46000</v>
      </c>
      <c r="I969" s="63"/>
      <c r="J969" s="59">
        <f t="shared" si="174"/>
        <v>0</v>
      </c>
    </row>
    <row r="970" spans="1:10">
      <c r="A970" s="144">
        <v>13</v>
      </c>
      <c r="B970" s="145" t="s">
        <v>36</v>
      </c>
      <c r="C970" s="37"/>
      <c r="D970" s="149">
        <v>64152</v>
      </c>
      <c r="E970" s="28">
        <f t="shared" si="171"/>
        <v>0</v>
      </c>
      <c r="F970" s="29">
        <v>0</v>
      </c>
      <c r="G970" s="30">
        <f t="shared" si="172"/>
        <v>0</v>
      </c>
      <c r="H970" s="63">
        <f t="shared" si="173"/>
        <v>59399.999999999993</v>
      </c>
      <c r="I970" s="63"/>
      <c r="J970" s="59">
        <f t="shared" si="174"/>
        <v>0</v>
      </c>
    </row>
    <row r="971" spans="1:10">
      <c r="A971" s="144">
        <v>14</v>
      </c>
      <c r="B971" s="145" t="s">
        <v>37</v>
      </c>
      <c r="C971" s="37"/>
      <c r="D971" s="149">
        <v>65934</v>
      </c>
      <c r="E971" s="28">
        <f t="shared" si="171"/>
        <v>0</v>
      </c>
      <c r="F971" s="29">
        <v>0</v>
      </c>
      <c r="G971" s="30">
        <f t="shared" si="172"/>
        <v>0</v>
      </c>
      <c r="H971" s="63">
        <f t="shared" si="173"/>
        <v>61049.999999999993</v>
      </c>
      <c r="I971" s="63"/>
      <c r="J971" s="59">
        <f t="shared" si="174"/>
        <v>0</v>
      </c>
    </row>
    <row r="972" spans="1:10">
      <c r="A972" s="144">
        <v>15</v>
      </c>
      <c r="B972" s="145" t="s">
        <v>38</v>
      </c>
      <c r="C972" s="37"/>
      <c r="D972" s="149">
        <v>76626</v>
      </c>
      <c r="E972" s="28">
        <f t="shared" si="171"/>
        <v>0</v>
      </c>
      <c r="F972" s="124">
        <v>0</v>
      </c>
      <c r="G972" s="30">
        <f t="shared" si="172"/>
        <v>0</v>
      </c>
      <c r="H972" s="63">
        <f t="shared" si="173"/>
        <v>70950</v>
      </c>
      <c r="I972" s="63"/>
      <c r="J972" s="59">
        <f t="shared" si="174"/>
        <v>0</v>
      </c>
    </row>
    <row r="973" spans="1:10">
      <c r="A973" s="144">
        <v>16</v>
      </c>
      <c r="B973" s="145" t="s">
        <v>39</v>
      </c>
      <c r="C973" s="37"/>
      <c r="D973" s="149">
        <v>80190</v>
      </c>
      <c r="E973" s="28">
        <f t="shared" si="171"/>
        <v>0</v>
      </c>
      <c r="F973" s="29">
        <v>0</v>
      </c>
      <c r="G973" s="30">
        <f t="shared" si="172"/>
        <v>0</v>
      </c>
      <c r="H973" s="63">
        <f t="shared" si="173"/>
        <v>74250</v>
      </c>
      <c r="I973" s="63"/>
      <c r="J973" s="59">
        <f t="shared" si="174"/>
        <v>0</v>
      </c>
    </row>
    <row r="974" spans="1:10">
      <c r="A974" s="144">
        <v>17</v>
      </c>
      <c r="B974" s="145" t="s">
        <v>40</v>
      </c>
      <c r="C974" s="37"/>
      <c r="D974" s="149">
        <v>113832</v>
      </c>
      <c r="E974" s="28">
        <f t="shared" si="171"/>
        <v>0</v>
      </c>
      <c r="F974" s="29">
        <v>0</v>
      </c>
      <c r="G974" s="30">
        <f t="shared" si="172"/>
        <v>0</v>
      </c>
      <c r="H974" s="63">
        <f t="shared" si="173"/>
        <v>105400</v>
      </c>
      <c r="I974" s="63"/>
      <c r="J974" s="59">
        <f t="shared" si="174"/>
        <v>0</v>
      </c>
    </row>
    <row r="975" spans="1:10" ht="17.25">
      <c r="A975" s="144">
        <v>18</v>
      </c>
      <c r="B975" s="145" t="s">
        <v>41</v>
      </c>
      <c r="C975" s="37"/>
      <c r="D975" s="150">
        <v>98010</v>
      </c>
      <c r="E975" s="28">
        <f t="shared" si="171"/>
        <v>0</v>
      </c>
      <c r="F975" s="29">
        <v>0</v>
      </c>
      <c r="G975" s="30">
        <f t="shared" si="172"/>
        <v>0</v>
      </c>
      <c r="H975" s="63">
        <f t="shared" si="173"/>
        <v>90750</v>
      </c>
      <c r="I975" s="45"/>
      <c r="J975" s="64"/>
    </row>
    <row r="976" spans="1:10" ht="31.5">
      <c r="A976" s="40"/>
      <c r="B976" s="41" t="s">
        <v>42</v>
      </c>
      <c r="C976" s="42">
        <f>SUM(C958:C975)</f>
        <v>10</v>
      </c>
      <c r="D976" s="42"/>
      <c r="E976" s="43">
        <f>SUM(E958:E975)</f>
        <v>1199430</v>
      </c>
      <c r="F976" s="43"/>
      <c r="G976" s="44">
        <f>SUM(G958:G975)</f>
        <v>1199430</v>
      </c>
      <c r="H976" s="5"/>
      <c r="I976" s="5"/>
      <c r="J976" s="75">
        <f>J975*0.08</f>
        <v>0</v>
      </c>
    </row>
    <row r="977" spans="1:10" ht="31.5">
      <c r="A977" s="46"/>
      <c r="B977" s="47"/>
      <c r="C977" s="48"/>
      <c r="D977" s="48"/>
      <c r="E977" s="49"/>
      <c r="F977" s="49"/>
      <c r="G977" s="151"/>
      <c r="H977" s="6"/>
      <c r="I977" s="6"/>
      <c r="J977" s="76">
        <f>SUM(J975:J976)</f>
        <v>0</v>
      </c>
    </row>
    <row r="978" spans="1:10" ht="18">
      <c r="A978" s="283" t="s">
        <v>43</v>
      </c>
      <c r="B978" s="283"/>
      <c r="C978" s="284" t="s">
        <v>44</v>
      </c>
      <c r="D978" s="284"/>
      <c r="E978" s="54"/>
      <c r="F978" s="54"/>
      <c r="G978" s="55" t="s">
        <v>45</v>
      </c>
      <c r="H978" s="141"/>
      <c r="I978" s="141"/>
      <c r="J978" s="141"/>
    </row>
    <row r="981" spans="1:10" ht="15.75">
      <c r="A981" s="279" t="s">
        <v>0</v>
      </c>
      <c r="B981" s="279"/>
      <c r="C981" s="279"/>
      <c r="D981" s="279"/>
      <c r="E981" s="279"/>
      <c r="F981" s="279"/>
      <c r="G981" s="279"/>
      <c r="H981" s="141"/>
      <c r="I981" s="141"/>
      <c r="J981" s="141"/>
    </row>
    <row r="982" spans="1:10" ht="15.75">
      <c r="A982" s="279" t="s">
        <v>1</v>
      </c>
      <c r="B982" s="279"/>
      <c r="C982" s="279"/>
      <c r="D982" s="279"/>
      <c r="E982" s="279"/>
      <c r="F982" s="279"/>
      <c r="G982" s="279"/>
      <c r="H982" s="1"/>
      <c r="I982" s="1"/>
      <c r="J982" s="71"/>
    </row>
    <row r="983" spans="1:10" ht="15.75">
      <c r="A983" s="279" t="s">
        <v>2</v>
      </c>
      <c r="B983" s="279"/>
      <c r="C983" s="279"/>
      <c r="D983" s="279"/>
      <c r="E983" s="279"/>
      <c r="F983" s="279"/>
      <c r="G983" s="279"/>
      <c r="H983" s="1"/>
      <c r="I983" s="1"/>
      <c r="J983" s="71"/>
    </row>
    <row r="984" spans="1:10" ht="15.75">
      <c r="A984" s="279" t="s">
        <v>4</v>
      </c>
      <c r="B984" s="279"/>
      <c r="C984" s="279"/>
      <c r="D984" s="279"/>
      <c r="E984" s="279"/>
      <c r="F984" s="279"/>
      <c r="G984" s="279"/>
      <c r="H984" s="1"/>
      <c r="I984" s="1"/>
      <c r="J984" s="71"/>
    </row>
    <row r="985" spans="1:10" ht="27">
      <c r="A985" s="280" t="s">
        <v>6</v>
      </c>
      <c r="B985" s="280"/>
      <c r="C985" s="280"/>
      <c r="D985" s="280"/>
      <c r="E985" s="280"/>
      <c r="F985" s="280"/>
      <c r="G985" s="280"/>
      <c r="H985" s="2"/>
      <c r="I985" s="2"/>
      <c r="J985" s="72"/>
    </row>
    <row r="986" spans="1:10" ht="27">
      <c r="A986" s="142"/>
      <c r="B986" s="142"/>
      <c r="C986" s="281" t="s">
        <v>1007</v>
      </c>
      <c r="D986" s="281"/>
      <c r="E986" s="281"/>
      <c r="F986" s="281"/>
      <c r="G986" s="281"/>
      <c r="H986" s="68"/>
      <c r="I986" s="68"/>
      <c r="J986" s="71"/>
    </row>
    <row r="987" spans="1:10" ht="15.75">
      <c r="A987" s="11" t="s">
        <v>358</v>
      </c>
      <c r="B987" s="12">
        <v>4138344184</v>
      </c>
      <c r="C987" s="143"/>
      <c r="D987" s="286"/>
      <c r="E987" s="286"/>
      <c r="F987" s="286"/>
      <c r="G987" s="286"/>
      <c r="H987" s="69" t="s">
        <v>161</v>
      </c>
      <c r="I987" s="69"/>
      <c r="J987" s="73"/>
    </row>
    <row r="988" spans="1:10" ht="15.75">
      <c r="A988" s="11" t="s">
        <v>9</v>
      </c>
      <c r="B988" s="286" t="s">
        <v>1012</v>
      </c>
      <c r="C988" s="286"/>
      <c r="D988" s="286"/>
      <c r="E988" s="16"/>
      <c r="F988" s="11"/>
      <c r="G988" s="16"/>
      <c r="H988" s="1"/>
      <c r="I988" s="1"/>
      <c r="J988" s="71"/>
    </row>
    <row r="989" spans="1:10" ht="15.75">
      <c r="A989" s="11" t="s">
        <v>11</v>
      </c>
      <c r="B989" s="289" t="s">
        <v>244</v>
      </c>
      <c r="C989" s="289"/>
      <c r="D989" s="289"/>
      <c r="E989" s="289"/>
      <c r="F989" s="18"/>
      <c r="G989" s="19"/>
      <c r="H989" s="1"/>
      <c r="I989" s="1"/>
      <c r="J989" s="71"/>
    </row>
    <row r="990" spans="1:10" ht="15.75">
      <c r="A990" s="21" t="s">
        <v>14</v>
      </c>
      <c r="B990" s="21" t="s">
        <v>16</v>
      </c>
      <c r="C990" s="21"/>
      <c r="D990" s="22" t="s">
        <v>18</v>
      </c>
      <c r="E990" s="23" t="s">
        <v>19</v>
      </c>
      <c r="F990" s="23" t="s">
        <v>20</v>
      </c>
      <c r="G990" s="21" t="s">
        <v>21</v>
      </c>
      <c r="H990" s="63"/>
      <c r="I990" s="63"/>
      <c r="J990" s="59">
        <f>H990*C991</f>
        <v>0</v>
      </c>
    </row>
    <row r="991" spans="1:10">
      <c r="A991" s="144">
        <v>1</v>
      </c>
      <c r="B991" s="145" t="s">
        <v>23</v>
      </c>
      <c r="C991" s="26">
        <v>5</v>
      </c>
      <c r="D991" s="146">
        <v>79305</v>
      </c>
      <c r="E991" s="28">
        <f t="shared" ref="E991:E1008" si="175">D991*C991</f>
        <v>396525</v>
      </c>
      <c r="F991" s="29">
        <v>0</v>
      </c>
      <c r="G991" s="30">
        <f t="shared" ref="G991:G1008" si="176">E991-E991*F991</f>
        <v>396525</v>
      </c>
      <c r="H991" s="63">
        <f t="shared" ref="H991:H1008" si="177">D991/1.08</f>
        <v>73430.555555555547</v>
      </c>
      <c r="I991" s="63"/>
      <c r="J991" s="59">
        <f>H991*C992</f>
        <v>0</v>
      </c>
    </row>
    <row r="992" spans="1:10">
      <c r="A992" s="144">
        <v>2</v>
      </c>
      <c r="B992" s="145" t="s">
        <v>25</v>
      </c>
      <c r="C992" s="32"/>
      <c r="D992" s="147">
        <v>128591</v>
      </c>
      <c r="E992" s="28">
        <f t="shared" si="175"/>
        <v>0</v>
      </c>
      <c r="F992" s="29">
        <v>0</v>
      </c>
      <c r="G992" s="30">
        <f t="shared" si="176"/>
        <v>0</v>
      </c>
      <c r="H992" s="63">
        <f t="shared" si="177"/>
        <v>119065.74074074073</v>
      </c>
      <c r="I992" s="63"/>
      <c r="J992" s="59"/>
    </row>
    <row r="993" spans="1:10">
      <c r="A993" s="144">
        <v>3</v>
      </c>
      <c r="B993" s="145" t="s">
        <v>26</v>
      </c>
      <c r="C993" s="34"/>
      <c r="D993" s="146">
        <v>60043</v>
      </c>
      <c r="E993" s="28">
        <f t="shared" si="175"/>
        <v>0</v>
      </c>
      <c r="F993" s="29">
        <v>0</v>
      </c>
      <c r="G993" s="30">
        <f t="shared" si="176"/>
        <v>0</v>
      </c>
      <c r="H993" s="63">
        <f t="shared" si="177"/>
        <v>55595.370370370365</v>
      </c>
      <c r="I993" s="63"/>
      <c r="J993" s="59"/>
    </row>
    <row r="994" spans="1:10">
      <c r="A994" s="144">
        <v>4</v>
      </c>
      <c r="B994" s="145" t="s">
        <v>27</v>
      </c>
      <c r="C994" s="106"/>
      <c r="D994" s="146">
        <v>115781</v>
      </c>
      <c r="E994" s="28">
        <f t="shared" si="175"/>
        <v>0</v>
      </c>
      <c r="F994" s="29">
        <v>0</v>
      </c>
      <c r="G994" s="30">
        <f t="shared" si="176"/>
        <v>0</v>
      </c>
      <c r="H994" s="63">
        <f t="shared" si="177"/>
        <v>107204.62962962962</v>
      </c>
      <c r="I994" s="63"/>
      <c r="J994" s="59"/>
    </row>
    <row r="995" spans="1:10">
      <c r="A995" s="144">
        <v>5</v>
      </c>
      <c r="B995" s="145" t="s">
        <v>28</v>
      </c>
      <c r="C995" s="32">
        <v>5</v>
      </c>
      <c r="D995" s="146">
        <v>119943</v>
      </c>
      <c r="E995" s="28">
        <f t="shared" si="175"/>
        <v>599715</v>
      </c>
      <c r="F995" s="124">
        <v>0</v>
      </c>
      <c r="G995" s="30">
        <f t="shared" si="176"/>
        <v>599715</v>
      </c>
      <c r="H995" s="63">
        <f t="shared" si="177"/>
        <v>111058.33333333333</v>
      </c>
      <c r="I995" s="63"/>
      <c r="J995" s="59"/>
    </row>
    <row r="996" spans="1:10">
      <c r="A996" s="144">
        <v>6</v>
      </c>
      <c r="B996" s="145" t="s">
        <v>29</v>
      </c>
      <c r="C996" s="26"/>
      <c r="D996" s="146">
        <v>94810</v>
      </c>
      <c r="E996" s="28">
        <f t="shared" si="175"/>
        <v>0</v>
      </c>
      <c r="F996" s="29">
        <v>0</v>
      </c>
      <c r="G996" s="30">
        <f t="shared" si="176"/>
        <v>0</v>
      </c>
      <c r="H996" s="63">
        <f t="shared" si="177"/>
        <v>87787.037037037036</v>
      </c>
      <c r="I996" s="63"/>
      <c r="J996" s="59"/>
    </row>
    <row r="997" spans="1:10">
      <c r="A997" s="144">
        <v>7</v>
      </c>
      <c r="B997" s="145" t="s">
        <v>30</v>
      </c>
      <c r="C997" s="34"/>
      <c r="D997" s="146">
        <v>141396</v>
      </c>
      <c r="E997" s="28">
        <f t="shared" si="175"/>
        <v>0</v>
      </c>
      <c r="F997" s="29">
        <v>0</v>
      </c>
      <c r="G997" s="30">
        <f t="shared" si="176"/>
        <v>0</v>
      </c>
      <c r="H997" s="63">
        <f t="shared" si="177"/>
        <v>130922.22222222222</v>
      </c>
      <c r="I997" s="63"/>
      <c r="J997" s="59"/>
    </row>
    <row r="998" spans="1:10">
      <c r="A998" s="144">
        <v>8</v>
      </c>
      <c r="B998" s="145" t="s">
        <v>31</v>
      </c>
      <c r="C998" s="26"/>
      <c r="D998" s="146">
        <v>232931</v>
      </c>
      <c r="E998" s="28">
        <f t="shared" si="175"/>
        <v>0</v>
      </c>
      <c r="F998" s="29">
        <v>0</v>
      </c>
      <c r="G998" s="30">
        <f t="shared" si="176"/>
        <v>0</v>
      </c>
      <c r="H998" s="63">
        <f t="shared" si="177"/>
        <v>215676.85185185182</v>
      </c>
      <c r="I998" s="63"/>
      <c r="J998" s="59"/>
    </row>
    <row r="999" spans="1:10">
      <c r="A999" s="144">
        <v>9</v>
      </c>
      <c r="B999" s="148" t="s">
        <v>32</v>
      </c>
      <c r="C999" s="26"/>
      <c r="D999" s="146">
        <v>101534</v>
      </c>
      <c r="E999" s="28">
        <f t="shared" si="175"/>
        <v>0</v>
      </c>
      <c r="F999" s="29">
        <v>0</v>
      </c>
      <c r="G999" s="30">
        <f t="shared" si="176"/>
        <v>0</v>
      </c>
      <c r="H999" s="63">
        <f t="shared" si="177"/>
        <v>94012.962962962964</v>
      </c>
      <c r="I999" s="63"/>
      <c r="J999" s="59"/>
    </row>
    <row r="1000" spans="1:10">
      <c r="A1000" s="144">
        <v>10</v>
      </c>
      <c r="B1000" s="148" t="s">
        <v>33</v>
      </c>
      <c r="C1000" s="37"/>
      <c r="D1000" s="147">
        <v>110148</v>
      </c>
      <c r="E1000" s="28">
        <f t="shared" si="175"/>
        <v>0</v>
      </c>
      <c r="F1000" s="29">
        <v>0</v>
      </c>
      <c r="G1000" s="30">
        <f t="shared" si="176"/>
        <v>0</v>
      </c>
      <c r="H1000" s="63">
        <f t="shared" si="177"/>
        <v>101988.88888888888</v>
      </c>
      <c r="I1000" s="63"/>
      <c r="J1000" s="59"/>
    </row>
    <row r="1001" spans="1:10">
      <c r="A1001" s="144">
        <v>11</v>
      </c>
      <c r="B1001" s="145" t="s">
        <v>34</v>
      </c>
      <c r="C1001" s="37"/>
      <c r="D1001" s="146">
        <v>54198</v>
      </c>
      <c r="E1001" s="28">
        <f t="shared" si="175"/>
        <v>0</v>
      </c>
      <c r="F1001" s="29">
        <v>0</v>
      </c>
      <c r="G1001" s="30">
        <f t="shared" si="176"/>
        <v>0</v>
      </c>
      <c r="H1001" s="63">
        <f t="shared" si="177"/>
        <v>50183.333333333328</v>
      </c>
      <c r="I1001" s="63"/>
      <c r="J1001" s="59"/>
    </row>
    <row r="1002" spans="1:10">
      <c r="A1002" s="144">
        <v>12</v>
      </c>
      <c r="B1002" s="145" t="s">
        <v>35</v>
      </c>
      <c r="C1002" s="37">
        <v>5</v>
      </c>
      <c r="D1002" s="146">
        <v>49680</v>
      </c>
      <c r="E1002" s="28">
        <f t="shared" si="175"/>
        <v>248400</v>
      </c>
      <c r="F1002" s="29">
        <v>0</v>
      </c>
      <c r="G1002" s="30">
        <f t="shared" si="176"/>
        <v>248400</v>
      </c>
      <c r="H1002" s="63">
        <f t="shared" si="177"/>
        <v>46000</v>
      </c>
      <c r="I1002" s="63"/>
      <c r="J1002" s="59">
        <f t="shared" ref="J1002:J1007" si="178">H1002*C1003</f>
        <v>0</v>
      </c>
    </row>
    <row r="1003" spans="1:10">
      <c r="A1003" s="144">
        <v>13</v>
      </c>
      <c r="B1003" s="145" t="s">
        <v>36</v>
      </c>
      <c r="C1003" s="37"/>
      <c r="D1003" s="149">
        <v>64152</v>
      </c>
      <c r="E1003" s="28">
        <f t="shared" si="175"/>
        <v>0</v>
      </c>
      <c r="F1003" s="29">
        <v>0</v>
      </c>
      <c r="G1003" s="30">
        <f t="shared" si="176"/>
        <v>0</v>
      </c>
      <c r="H1003" s="63">
        <f t="shared" si="177"/>
        <v>59399.999999999993</v>
      </c>
      <c r="I1003" s="63"/>
      <c r="J1003" s="59">
        <f t="shared" si="178"/>
        <v>0</v>
      </c>
    </row>
    <row r="1004" spans="1:10">
      <c r="A1004" s="144">
        <v>14</v>
      </c>
      <c r="B1004" s="145" t="s">
        <v>37</v>
      </c>
      <c r="C1004" s="37"/>
      <c r="D1004" s="149">
        <v>65934</v>
      </c>
      <c r="E1004" s="28">
        <f t="shared" si="175"/>
        <v>0</v>
      </c>
      <c r="F1004" s="29">
        <v>0</v>
      </c>
      <c r="G1004" s="30">
        <f t="shared" si="176"/>
        <v>0</v>
      </c>
      <c r="H1004" s="63">
        <f t="shared" si="177"/>
        <v>61049.999999999993</v>
      </c>
      <c r="I1004" s="63"/>
      <c r="J1004" s="59">
        <f t="shared" si="178"/>
        <v>0</v>
      </c>
    </row>
    <row r="1005" spans="1:10">
      <c r="A1005" s="144">
        <v>15</v>
      </c>
      <c r="B1005" s="145" t="s">
        <v>38</v>
      </c>
      <c r="C1005" s="37"/>
      <c r="D1005" s="149">
        <v>76626</v>
      </c>
      <c r="E1005" s="28">
        <f t="shared" si="175"/>
        <v>0</v>
      </c>
      <c r="F1005" s="124">
        <v>0</v>
      </c>
      <c r="G1005" s="30">
        <f t="shared" si="176"/>
        <v>0</v>
      </c>
      <c r="H1005" s="63">
        <f t="shared" si="177"/>
        <v>70950</v>
      </c>
      <c r="I1005" s="63"/>
      <c r="J1005" s="59">
        <f t="shared" si="178"/>
        <v>0</v>
      </c>
    </row>
    <row r="1006" spans="1:10">
      <c r="A1006" s="144">
        <v>16</v>
      </c>
      <c r="B1006" s="145" t="s">
        <v>39</v>
      </c>
      <c r="C1006" s="37"/>
      <c r="D1006" s="149">
        <v>80190</v>
      </c>
      <c r="E1006" s="28">
        <f t="shared" si="175"/>
        <v>0</v>
      </c>
      <c r="F1006" s="29">
        <v>0</v>
      </c>
      <c r="G1006" s="30">
        <f t="shared" si="176"/>
        <v>0</v>
      </c>
      <c r="H1006" s="63">
        <f t="shared" si="177"/>
        <v>74250</v>
      </c>
      <c r="I1006" s="63"/>
      <c r="J1006" s="59">
        <f t="shared" si="178"/>
        <v>0</v>
      </c>
    </row>
    <row r="1007" spans="1:10">
      <c r="A1007" s="144">
        <v>17</v>
      </c>
      <c r="B1007" s="145" t="s">
        <v>40</v>
      </c>
      <c r="C1007" s="37"/>
      <c r="D1007" s="149">
        <v>113832</v>
      </c>
      <c r="E1007" s="28">
        <f t="shared" si="175"/>
        <v>0</v>
      </c>
      <c r="F1007" s="29">
        <v>0</v>
      </c>
      <c r="G1007" s="30">
        <f t="shared" si="176"/>
        <v>0</v>
      </c>
      <c r="H1007" s="63">
        <f t="shared" si="177"/>
        <v>105400</v>
      </c>
      <c r="I1007" s="63"/>
      <c r="J1007" s="59">
        <f t="shared" si="178"/>
        <v>0</v>
      </c>
    </row>
    <row r="1008" spans="1:10" ht="17.25">
      <c r="A1008" s="144">
        <v>18</v>
      </c>
      <c r="B1008" s="145" t="s">
        <v>41</v>
      </c>
      <c r="C1008" s="37"/>
      <c r="D1008" s="150">
        <v>98010</v>
      </c>
      <c r="E1008" s="28">
        <f t="shared" si="175"/>
        <v>0</v>
      </c>
      <c r="F1008" s="29">
        <v>0</v>
      </c>
      <c r="G1008" s="30">
        <f t="shared" si="176"/>
        <v>0</v>
      </c>
      <c r="H1008" s="63">
        <f t="shared" si="177"/>
        <v>90750</v>
      </c>
      <c r="I1008" s="45"/>
      <c r="J1008" s="64"/>
    </row>
    <row r="1009" spans="1:10" ht="31.5">
      <c r="A1009" s="40"/>
      <c r="B1009" s="41" t="s">
        <v>42</v>
      </c>
      <c r="C1009" s="42">
        <f>SUM(C991:C1008)</f>
        <v>15</v>
      </c>
      <c r="D1009" s="42"/>
      <c r="E1009" s="43">
        <f>SUM(E991:E1008)</f>
        <v>1244640</v>
      </c>
      <c r="F1009" s="43"/>
      <c r="G1009" s="44">
        <f>SUM(G991:G1008)</f>
        <v>1244640</v>
      </c>
      <c r="H1009" s="5"/>
      <c r="I1009" s="5"/>
      <c r="J1009" s="75">
        <f>J1008*0.08</f>
        <v>0</v>
      </c>
    </row>
    <row r="1010" spans="1:10" ht="31.5">
      <c r="A1010" s="46"/>
      <c r="B1010" s="47"/>
      <c r="C1010" s="48"/>
      <c r="D1010" s="48"/>
      <c r="E1010" s="49"/>
      <c r="F1010" s="49"/>
      <c r="G1010" s="151"/>
      <c r="H1010" s="6"/>
      <c r="I1010" s="6"/>
      <c r="J1010" s="76">
        <f>SUM(J1008:J1009)</f>
        <v>0</v>
      </c>
    </row>
    <row r="1011" spans="1:10" ht="18">
      <c r="A1011" s="283" t="s">
        <v>43</v>
      </c>
      <c r="B1011" s="283"/>
      <c r="C1011" s="284" t="s">
        <v>44</v>
      </c>
      <c r="D1011" s="284"/>
      <c r="E1011" s="54"/>
      <c r="F1011" s="54"/>
      <c r="G1011" s="55" t="s">
        <v>45</v>
      </c>
      <c r="H1011" s="141"/>
      <c r="I1011" s="141"/>
      <c r="J1011" s="141"/>
    </row>
    <row r="1014" spans="1:10" ht="15.75">
      <c r="A1014" s="279" t="s">
        <v>0</v>
      </c>
      <c r="B1014" s="279"/>
      <c r="C1014" s="279"/>
      <c r="D1014" s="279"/>
      <c r="E1014" s="279"/>
      <c r="F1014" s="279"/>
      <c r="G1014" s="279"/>
      <c r="H1014" s="141"/>
      <c r="I1014" s="141"/>
      <c r="J1014" s="141"/>
    </row>
    <row r="1015" spans="1:10" ht="15.75">
      <c r="A1015" s="279" t="s">
        <v>1</v>
      </c>
      <c r="B1015" s="279"/>
      <c r="C1015" s="279"/>
      <c r="D1015" s="279"/>
      <c r="E1015" s="279"/>
      <c r="F1015" s="279"/>
      <c r="G1015" s="279"/>
      <c r="H1015" s="1"/>
      <c r="I1015" s="1"/>
      <c r="J1015" s="71"/>
    </row>
    <row r="1016" spans="1:10" ht="15.75">
      <c r="A1016" s="279" t="s">
        <v>2</v>
      </c>
      <c r="B1016" s="279"/>
      <c r="C1016" s="279"/>
      <c r="D1016" s="279"/>
      <c r="E1016" s="279"/>
      <c r="F1016" s="279"/>
      <c r="G1016" s="279"/>
      <c r="H1016" s="1"/>
      <c r="I1016" s="1"/>
      <c r="J1016" s="71"/>
    </row>
    <row r="1017" spans="1:10" ht="15.75">
      <c r="A1017" s="279" t="s">
        <v>4</v>
      </c>
      <c r="B1017" s="279"/>
      <c r="C1017" s="279"/>
      <c r="D1017" s="279"/>
      <c r="E1017" s="279"/>
      <c r="F1017" s="279"/>
      <c r="G1017" s="279"/>
      <c r="H1017" s="1"/>
      <c r="I1017" s="1"/>
      <c r="J1017" s="71"/>
    </row>
    <row r="1018" spans="1:10" ht="27">
      <c r="A1018" s="280" t="s">
        <v>6</v>
      </c>
      <c r="B1018" s="280"/>
      <c r="C1018" s="280"/>
      <c r="D1018" s="280"/>
      <c r="E1018" s="280"/>
      <c r="F1018" s="280"/>
      <c r="G1018" s="280"/>
      <c r="H1018" s="2"/>
      <c r="I1018" s="2"/>
      <c r="J1018" s="72"/>
    </row>
    <row r="1019" spans="1:10" ht="27">
      <c r="A1019" s="142"/>
      <c r="B1019" s="142"/>
      <c r="C1019" s="281" t="s">
        <v>441</v>
      </c>
      <c r="D1019" s="281"/>
      <c r="E1019" s="281"/>
      <c r="F1019" s="281"/>
      <c r="G1019" s="281"/>
      <c r="H1019" s="68"/>
      <c r="I1019" s="68"/>
      <c r="J1019" s="71"/>
    </row>
    <row r="1020" spans="1:10" ht="15.75">
      <c r="A1020" s="11" t="s">
        <v>358</v>
      </c>
      <c r="B1020" s="12">
        <v>4138349054</v>
      </c>
      <c r="C1020" s="143"/>
      <c r="D1020" s="286"/>
      <c r="E1020" s="286"/>
      <c r="F1020" s="286"/>
      <c r="G1020" s="286"/>
      <c r="H1020" s="69" t="s">
        <v>161</v>
      </c>
      <c r="I1020" s="69"/>
      <c r="J1020" s="73"/>
    </row>
    <row r="1021" spans="1:10" ht="15.75">
      <c r="A1021" s="11" t="s">
        <v>9</v>
      </c>
      <c r="B1021" s="286" t="s">
        <v>1013</v>
      </c>
      <c r="C1021" s="286"/>
      <c r="D1021" s="286"/>
      <c r="E1021" s="16"/>
      <c r="F1021" s="11"/>
      <c r="G1021" s="16"/>
      <c r="H1021" s="1"/>
      <c r="I1021" s="1"/>
      <c r="J1021" s="71"/>
    </row>
    <row r="1022" spans="1:10" ht="15.75">
      <c r="A1022" s="11" t="s">
        <v>11</v>
      </c>
      <c r="B1022" s="289" t="s">
        <v>244</v>
      </c>
      <c r="C1022" s="289"/>
      <c r="D1022" s="289"/>
      <c r="E1022" s="289"/>
      <c r="F1022" s="18"/>
      <c r="G1022" s="19"/>
      <c r="H1022" s="1"/>
      <c r="I1022" s="1"/>
      <c r="J1022" s="71"/>
    </row>
    <row r="1023" spans="1:10" ht="15.75">
      <c r="A1023" s="21" t="s">
        <v>14</v>
      </c>
      <c r="B1023" s="21" t="s">
        <v>16</v>
      </c>
      <c r="C1023" s="21"/>
      <c r="D1023" s="22" t="s">
        <v>18</v>
      </c>
      <c r="E1023" s="23" t="s">
        <v>19</v>
      </c>
      <c r="F1023" s="23" t="s">
        <v>20</v>
      </c>
      <c r="G1023" s="21" t="s">
        <v>21</v>
      </c>
      <c r="H1023" s="63"/>
      <c r="I1023" s="63"/>
      <c r="J1023" s="59">
        <f>H1023*C1024</f>
        <v>0</v>
      </c>
    </row>
    <row r="1024" spans="1:10">
      <c r="A1024" s="144">
        <v>1</v>
      </c>
      <c r="B1024" s="145" t="s">
        <v>23</v>
      </c>
      <c r="C1024" s="26">
        <v>10</v>
      </c>
      <c r="D1024" s="146">
        <v>79305</v>
      </c>
      <c r="E1024" s="28">
        <f t="shared" ref="E1024:E1041" si="179">D1024*C1024</f>
        <v>793050</v>
      </c>
      <c r="F1024" s="29">
        <v>0</v>
      </c>
      <c r="G1024" s="30">
        <f t="shared" ref="G1024:G1041" si="180">E1024-E1024*F1024</f>
        <v>793050</v>
      </c>
      <c r="H1024" s="63">
        <f t="shared" ref="H1024:H1041" si="181">D1024/1.08</f>
        <v>73430.555555555547</v>
      </c>
      <c r="I1024" s="63"/>
      <c r="J1024" s="59">
        <f>H1024*C1025</f>
        <v>0</v>
      </c>
    </row>
    <row r="1025" spans="1:10">
      <c r="A1025" s="144">
        <v>2</v>
      </c>
      <c r="B1025" s="145" t="s">
        <v>25</v>
      </c>
      <c r="C1025" s="32"/>
      <c r="D1025" s="147">
        <v>128591</v>
      </c>
      <c r="E1025" s="28">
        <f t="shared" si="179"/>
        <v>0</v>
      </c>
      <c r="F1025" s="29">
        <v>0</v>
      </c>
      <c r="G1025" s="30">
        <f t="shared" si="180"/>
        <v>0</v>
      </c>
      <c r="H1025" s="63">
        <f t="shared" si="181"/>
        <v>119065.74074074073</v>
      </c>
      <c r="I1025" s="63"/>
      <c r="J1025" s="59"/>
    </row>
    <row r="1026" spans="1:10">
      <c r="A1026" s="144">
        <v>3</v>
      </c>
      <c r="B1026" s="145" t="s">
        <v>26</v>
      </c>
      <c r="C1026" s="34"/>
      <c r="D1026" s="146">
        <v>60043</v>
      </c>
      <c r="E1026" s="28">
        <f t="shared" si="179"/>
        <v>0</v>
      </c>
      <c r="F1026" s="29">
        <v>0</v>
      </c>
      <c r="G1026" s="30">
        <f t="shared" si="180"/>
        <v>0</v>
      </c>
      <c r="H1026" s="63">
        <f t="shared" si="181"/>
        <v>55595.370370370365</v>
      </c>
      <c r="I1026" s="63"/>
      <c r="J1026" s="59"/>
    </row>
    <row r="1027" spans="1:10">
      <c r="A1027" s="144">
        <v>4</v>
      </c>
      <c r="B1027" s="145" t="s">
        <v>27</v>
      </c>
      <c r="C1027" s="106"/>
      <c r="D1027" s="146">
        <v>115781</v>
      </c>
      <c r="E1027" s="28">
        <f t="shared" si="179"/>
        <v>0</v>
      </c>
      <c r="F1027" s="29">
        <v>0</v>
      </c>
      <c r="G1027" s="30">
        <f t="shared" si="180"/>
        <v>0</v>
      </c>
      <c r="H1027" s="63">
        <f t="shared" si="181"/>
        <v>107204.62962962962</v>
      </c>
      <c r="I1027" s="63"/>
      <c r="J1027" s="59"/>
    </row>
    <row r="1028" spans="1:10">
      <c r="A1028" s="144">
        <v>5</v>
      </c>
      <c r="B1028" s="145" t="s">
        <v>28</v>
      </c>
      <c r="C1028" s="32">
        <v>14</v>
      </c>
      <c r="D1028" s="146">
        <v>119943</v>
      </c>
      <c r="E1028" s="28">
        <f t="shared" si="179"/>
        <v>1679202</v>
      </c>
      <c r="F1028" s="124">
        <v>0</v>
      </c>
      <c r="G1028" s="30">
        <f t="shared" si="180"/>
        <v>1679202</v>
      </c>
      <c r="H1028" s="63">
        <f t="shared" si="181"/>
        <v>111058.33333333333</v>
      </c>
      <c r="I1028" s="63"/>
      <c r="J1028" s="59"/>
    </row>
    <row r="1029" spans="1:10">
      <c r="A1029" s="144">
        <v>6</v>
      </c>
      <c r="B1029" s="145" t="s">
        <v>29</v>
      </c>
      <c r="C1029" s="26"/>
      <c r="D1029" s="146">
        <v>94810</v>
      </c>
      <c r="E1029" s="28">
        <f t="shared" si="179"/>
        <v>0</v>
      </c>
      <c r="F1029" s="29">
        <v>0</v>
      </c>
      <c r="G1029" s="30">
        <f t="shared" si="180"/>
        <v>0</v>
      </c>
      <c r="H1029" s="63">
        <f t="shared" si="181"/>
        <v>87787.037037037036</v>
      </c>
      <c r="I1029" s="63"/>
      <c r="J1029" s="59"/>
    </row>
    <row r="1030" spans="1:10">
      <c r="A1030" s="144">
        <v>7</v>
      </c>
      <c r="B1030" s="145" t="s">
        <v>30</v>
      </c>
      <c r="C1030" s="34"/>
      <c r="D1030" s="146">
        <v>141396</v>
      </c>
      <c r="E1030" s="28">
        <f t="shared" si="179"/>
        <v>0</v>
      </c>
      <c r="F1030" s="29">
        <v>0</v>
      </c>
      <c r="G1030" s="30">
        <f t="shared" si="180"/>
        <v>0</v>
      </c>
      <c r="H1030" s="63">
        <f t="shared" si="181"/>
        <v>130922.22222222222</v>
      </c>
      <c r="I1030" s="63"/>
      <c r="J1030" s="59"/>
    </row>
    <row r="1031" spans="1:10">
      <c r="A1031" s="144">
        <v>8</v>
      </c>
      <c r="B1031" s="145" t="s">
        <v>31</v>
      </c>
      <c r="C1031" s="26"/>
      <c r="D1031" s="146">
        <v>232931</v>
      </c>
      <c r="E1031" s="28">
        <f t="shared" si="179"/>
        <v>0</v>
      </c>
      <c r="F1031" s="29">
        <v>0</v>
      </c>
      <c r="G1031" s="30">
        <f t="shared" si="180"/>
        <v>0</v>
      </c>
      <c r="H1031" s="63">
        <f t="shared" si="181"/>
        <v>215676.85185185182</v>
      </c>
      <c r="I1031" s="63"/>
      <c r="J1031" s="59"/>
    </row>
    <row r="1032" spans="1:10">
      <c r="A1032" s="144">
        <v>9</v>
      </c>
      <c r="B1032" s="148" t="s">
        <v>32</v>
      </c>
      <c r="C1032" s="26"/>
      <c r="D1032" s="146">
        <v>101534</v>
      </c>
      <c r="E1032" s="28">
        <f t="shared" si="179"/>
        <v>0</v>
      </c>
      <c r="F1032" s="29">
        <v>0</v>
      </c>
      <c r="G1032" s="30">
        <f t="shared" si="180"/>
        <v>0</v>
      </c>
      <c r="H1032" s="63">
        <f t="shared" si="181"/>
        <v>94012.962962962964</v>
      </c>
      <c r="I1032" s="63"/>
      <c r="J1032" s="59"/>
    </row>
    <row r="1033" spans="1:10">
      <c r="A1033" s="144">
        <v>10</v>
      </c>
      <c r="B1033" s="148" t="s">
        <v>33</v>
      </c>
      <c r="C1033" s="37"/>
      <c r="D1033" s="147">
        <v>110148</v>
      </c>
      <c r="E1033" s="28">
        <f t="shared" si="179"/>
        <v>0</v>
      </c>
      <c r="F1033" s="29">
        <v>0</v>
      </c>
      <c r="G1033" s="30">
        <f t="shared" si="180"/>
        <v>0</v>
      </c>
      <c r="H1033" s="63">
        <f t="shared" si="181"/>
        <v>101988.88888888888</v>
      </c>
      <c r="I1033" s="63"/>
      <c r="J1033" s="59"/>
    </row>
    <row r="1034" spans="1:10">
      <c r="A1034" s="144">
        <v>11</v>
      </c>
      <c r="B1034" s="145" t="s">
        <v>34</v>
      </c>
      <c r="C1034" s="37"/>
      <c r="D1034" s="146">
        <v>54198</v>
      </c>
      <c r="E1034" s="28">
        <f t="shared" si="179"/>
        <v>0</v>
      </c>
      <c r="F1034" s="29">
        <v>0</v>
      </c>
      <c r="G1034" s="30">
        <f t="shared" si="180"/>
        <v>0</v>
      </c>
      <c r="H1034" s="63">
        <f t="shared" si="181"/>
        <v>50183.333333333328</v>
      </c>
      <c r="I1034" s="63"/>
      <c r="J1034" s="59">
        <f t="shared" ref="J1034:J1040" si="182">H1034*C1035</f>
        <v>0</v>
      </c>
    </row>
    <row r="1035" spans="1:10">
      <c r="A1035" s="144">
        <v>12</v>
      </c>
      <c r="B1035" s="145" t="s">
        <v>35</v>
      </c>
      <c r="C1035" s="37"/>
      <c r="D1035" s="146">
        <v>49680</v>
      </c>
      <c r="E1035" s="28">
        <f t="shared" si="179"/>
        <v>0</v>
      </c>
      <c r="F1035" s="29">
        <v>0</v>
      </c>
      <c r="G1035" s="30">
        <f t="shared" si="180"/>
        <v>0</v>
      </c>
      <c r="H1035" s="63">
        <f t="shared" si="181"/>
        <v>46000</v>
      </c>
      <c r="I1035" s="63"/>
      <c r="J1035" s="59">
        <f t="shared" si="182"/>
        <v>0</v>
      </c>
    </row>
    <row r="1036" spans="1:10">
      <c r="A1036" s="144">
        <v>13</v>
      </c>
      <c r="B1036" s="145" t="s">
        <v>36</v>
      </c>
      <c r="C1036" s="37"/>
      <c r="D1036" s="149">
        <v>64152</v>
      </c>
      <c r="E1036" s="28">
        <f t="shared" si="179"/>
        <v>0</v>
      </c>
      <c r="F1036" s="29">
        <v>0</v>
      </c>
      <c r="G1036" s="30">
        <f t="shared" si="180"/>
        <v>0</v>
      </c>
      <c r="H1036" s="63">
        <f t="shared" si="181"/>
        <v>59399.999999999993</v>
      </c>
      <c r="I1036" s="63"/>
      <c r="J1036" s="59">
        <f t="shared" si="182"/>
        <v>0</v>
      </c>
    </row>
    <row r="1037" spans="1:10">
      <c r="A1037" s="144">
        <v>14</v>
      </c>
      <c r="B1037" s="145" t="s">
        <v>37</v>
      </c>
      <c r="C1037" s="37"/>
      <c r="D1037" s="149">
        <v>65934</v>
      </c>
      <c r="E1037" s="28">
        <f t="shared" si="179"/>
        <v>0</v>
      </c>
      <c r="F1037" s="29">
        <v>0</v>
      </c>
      <c r="G1037" s="30">
        <f t="shared" si="180"/>
        <v>0</v>
      </c>
      <c r="H1037" s="63">
        <f t="shared" si="181"/>
        <v>61049.999999999993</v>
      </c>
      <c r="I1037" s="63"/>
      <c r="J1037" s="59">
        <f t="shared" si="182"/>
        <v>0</v>
      </c>
    </row>
    <row r="1038" spans="1:10">
      <c r="A1038" s="144">
        <v>15</v>
      </c>
      <c r="B1038" s="145" t="s">
        <v>38</v>
      </c>
      <c r="C1038" s="37"/>
      <c r="D1038" s="149">
        <v>76626</v>
      </c>
      <c r="E1038" s="28">
        <f t="shared" si="179"/>
        <v>0</v>
      </c>
      <c r="F1038" s="124">
        <v>0</v>
      </c>
      <c r="G1038" s="30">
        <f t="shared" si="180"/>
        <v>0</v>
      </c>
      <c r="H1038" s="63">
        <f t="shared" si="181"/>
        <v>70950</v>
      </c>
      <c r="I1038" s="63"/>
      <c r="J1038" s="59">
        <f t="shared" si="182"/>
        <v>0</v>
      </c>
    </row>
    <row r="1039" spans="1:10">
      <c r="A1039" s="144">
        <v>16</v>
      </c>
      <c r="B1039" s="145" t="s">
        <v>39</v>
      </c>
      <c r="C1039" s="37"/>
      <c r="D1039" s="149">
        <v>80190</v>
      </c>
      <c r="E1039" s="28">
        <f t="shared" si="179"/>
        <v>0</v>
      </c>
      <c r="F1039" s="29">
        <v>0</v>
      </c>
      <c r="G1039" s="30">
        <f t="shared" si="180"/>
        <v>0</v>
      </c>
      <c r="H1039" s="63">
        <f t="shared" si="181"/>
        <v>74250</v>
      </c>
      <c r="I1039" s="63"/>
      <c r="J1039" s="59">
        <f t="shared" si="182"/>
        <v>0</v>
      </c>
    </row>
    <row r="1040" spans="1:10">
      <c r="A1040" s="144">
        <v>17</v>
      </c>
      <c r="B1040" s="145" t="s">
        <v>40</v>
      </c>
      <c r="C1040" s="37"/>
      <c r="D1040" s="149">
        <v>113832</v>
      </c>
      <c r="E1040" s="28">
        <f t="shared" si="179"/>
        <v>0</v>
      </c>
      <c r="F1040" s="29">
        <v>0</v>
      </c>
      <c r="G1040" s="30">
        <f t="shared" si="180"/>
        <v>0</v>
      </c>
      <c r="H1040" s="63">
        <f t="shared" si="181"/>
        <v>105400</v>
      </c>
      <c r="I1040" s="63"/>
      <c r="J1040" s="59">
        <f t="shared" si="182"/>
        <v>0</v>
      </c>
    </row>
    <row r="1041" spans="1:10" ht="17.25">
      <c r="A1041" s="144">
        <v>18</v>
      </c>
      <c r="B1041" s="145" t="s">
        <v>41</v>
      </c>
      <c r="C1041" s="37"/>
      <c r="D1041" s="150">
        <v>98010</v>
      </c>
      <c r="E1041" s="28">
        <f t="shared" si="179"/>
        <v>0</v>
      </c>
      <c r="F1041" s="29">
        <v>0</v>
      </c>
      <c r="G1041" s="30">
        <f t="shared" si="180"/>
        <v>0</v>
      </c>
      <c r="H1041" s="63">
        <f t="shared" si="181"/>
        <v>90750</v>
      </c>
      <c r="I1041" s="45"/>
      <c r="J1041" s="64"/>
    </row>
    <row r="1042" spans="1:10" ht="31.5">
      <c r="A1042" s="40"/>
      <c r="B1042" s="41" t="s">
        <v>42</v>
      </c>
      <c r="C1042" s="42">
        <f>SUM(C1024:C1041)</f>
        <v>24</v>
      </c>
      <c r="D1042" s="42"/>
      <c r="E1042" s="43">
        <f>SUM(E1024:E1041)</f>
        <v>2472252</v>
      </c>
      <c r="F1042" s="43"/>
      <c r="G1042" s="44">
        <f>SUM(G1024:G1041)</f>
        <v>2472252</v>
      </c>
      <c r="H1042" s="5"/>
      <c r="I1042" s="5"/>
      <c r="J1042" s="75">
        <f>J1041*0.08</f>
        <v>0</v>
      </c>
    </row>
    <row r="1043" spans="1:10" ht="31.5">
      <c r="A1043" s="46"/>
      <c r="B1043" s="47"/>
      <c r="C1043" s="48"/>
      <c r="D1043" s="48"/>
      <c r="E1043" s="49"/>
      <c r="F1043" s="49"/>
      <c r="G1043" s="151"/>
      <c r="H1043" s="6"/>
      <c r="I1043" s="6"/>
      <c r="J1043" s="76">
        <f>SUM(J1041:J1042)</f>
        <v>0</v>
      </c>
    </row>
    <row r="1044" spans="1:10" ht="18">
      <c r="A1044" s="283" t="s">
        <v>43</v>
      </c>
      <c r="B1044" s="283"/>
      <c r="C1044" s="284" t="s">
        <v>44</v>
      </c>
      <c r="D1044" s="284"/>
      <c r="E1044" s="54"/>
      <c r="F1044" s="54"/>
      <c r="G1044" s="55" t="s">
        <v>45</v>
      </c>
      <c r="H1044" s="141"/>
      <c r="I1044" s="141"/>
      <c r="J1044" s="141"/>
    </row>
    <row r="1047" spans="1:10" ht="15.75">
      <c r="A1047" s="279" t="s">
        <v>0</v>
      </c>
      <c r="B1047" s="279"/>
      <c r="C1047" s="279"/>
      <c r="D1047" s="279"/>
      <c r="E1047" s="279"/>
      <c r="F1047" s="279"/>
      <c r="G1047" s="279"/>
      <c r="H1047" s="141"/>
      <c r="I1047" s="141"/>
      <c r="J1047" s="141"/>
    </row>
    <row r="1048" spans="1:10" ht="15.75">
      <c r="A1048" s="279" t="s">
        <v>1</v>
      </c>
      <c r="B1048" s="279"/>
      <c r="C1048" s="279"/>
      <c r="D1048" s="279"/>
      <c r="E1048" s="279"/>
      <c r="F1048" s="279"/>
      <c r="G1048" s="279"/>
      <c r="H1048" s="1"/>
      <c r="I1048" s="1"/>
      <c r="J1048" s="71"/>
    </row>
    <row r="1049" spans="1:10" ht="15.75">
      <c r="A1049" s="279" t="s">
        <v>2</v>
      </c>
      <c r="B1049" s="279"/>
      <c r="C1049" s="279"/>
      <c r="D1049" s="279"/>
      <c r="E1049" s="279"/>
      <c r="F1049" s="279"/>
      <c r="G1049" s="279"/>
      <c r="H1049" s="1"/>
      <c r="I1049" s="1"/>
      <c r="J1049" s="71"/>
    </row>
    <row r="1050" spans="1:10" ht="15.75">
      <c r="A1050" s="279" t="s">
        <v>4</v>
      </c>
      <c r="B1050" s="279"/>
      <c r="C1050" s="279"/>
      <c r="D1050" s="279"/>
      <c r="E1050" s="279"/>
      <c r="F1050" s="279"/>
      <c r="G1050" s="279"/>
      <c r="H1050" s="1"/>
      <c r="I1050" s="1"/>
      <c r="J1050" s="71"/>
    </row>
    <row r="1051" spans="1:10" ht="27">
      <c r="A1051" s="280" t="s">
        <v>6</v>
      </c>
      <c r="B1051" s="280"/>
      <c r="C1051" s="280"/>
      <c r="D1051" s="280"/>
      <c r="E1051" s="280"/>
      <c r="F1051" s="280"/>
      <c r="G1051" s="280"/>
      <c r="H1051" s="2"/>
      <c r="I1051" s="2"/>
      <c r="J1051" s="72"/>
    </row>
    <row r="1052" spans="1:10" ht="27">
      <c r="A1052" s="142"/>
      <c r="B1052" s="142"/>
      <c r="C1052" s="281" t="s">
        <v>441</v>
      </c>
      <c r="D1052" s="281"/>
      <c r="E1052" s="281"/>
      <c r="F1052" s="281"/>
      <c r="G1052" s="281"/>
      <c r="H1052" s="68"/>
      <c r="I1052" s="68"/>
      <c r="J1052" s="71"/>
    </row>
    <row r="1053" spans="1:10" ht="15.75">
      <c r="A1053" s="11" t="s">
        <v>358</v>
      </c>
      <c r="B1053" s="12">
        <v>4138340368</v>
      </c>
      <c r="C1053" s="143"/>
      <c r="D1053" s="286"/>
      <c r="E1053" s="286"/>
      <c r="F1053" s="286"/>
      <c r="G1053" s="286"/>
      <c r="H1053" s="69" t="s">
        <v>161</v>
      </c>
      <c r="I1053" s="69"/>
      <c r="J1053" s="73"/>
    </row>
    <row r="1054" spans="1:10" ht="15.75">
      <c r="A1054" s="11" t="s">
        <v>9</v>
      </c>
      <c r="B1054" s="286" t="s">
        <v>1014</v>
      </c>
      <c r="C1054" s="286"/>
      <c r="D1054" s="286"/>
      <c r="E1054" s="16"/>
      <c r="F1054" s="11"/>
      <c r="G1054" s="16"/>
      <c r="H1054" s="1"/>
      <c r="I1054" s="1"/>
      <c r="J1054" s="71"/>
    </row>
    <row r="1055" spans="1:10" ht="15.75">
      <c r="A1055" s="11" t="s">
        <v>11</v>
      </c>
      <c r="B1055" s="289" t="s">
        <v>244</v>
      </c>
      <c r="C1055" s="289"/>
      <c r="D1055" s="289"/>
      <c r="E1055" s="289"/>
      <c r="F1055" s="18"/>
      <c r="G1055" s="19"/>
      <c r="H1055" s="1"/>
      <c r="I1055" s="1"/>
      <c r="J1055" s="71"/>
    </row>
    <row r="1056" spans="1:10" ht="15.75">
      <c r="A1056" s="21" t="s">
        <v>14</v>
      </c>
      <c r="B1056" s="21" t="s">
        <v>16</v>
      </c>
      <c r="C1056" s="21"/>
      <c r="D1056" s="22" t="s">
        <v>18</v>
      </c>
      <c r="E1056" s="23" t="s">
        <v>19</v>
      </c>
      <c r="F1056" s="23" t="s">
        <v>20</v>
      </c>
      <c r="G1056" s="21" t="s">
        <v>21</v>
      </c>
      <c r="H1056" s="63"/>
      <c r="I1056" s="63"/>
      <c r="J1056" s="59">
        <f>H1056*C1057</f>
        <v>0</v>
      </c>
    </row>
    <row r="1057" spans="1:10">
      <c r="A1057" s="144">
        <v>1</v>
      </c>
      <c r="B1057" s="145" t="s">
        <v>23</v>
      </c>
      <c r="C1057" s="26"/>
      <c r="D1057" s="146">
        <v>79305</v>
      </c>
      <c r="E1057" s="28">
        <f t="shared" ref="E1057:E1074" si="183">D1057*C1057</f>
        <v>0</v>
      </c>
      <c r="F1057" s="29">
        <v>0</v>
      </c>
      <c r="G1057" s="30">
        <f t="shared" ref="G1057:G1074" si="184">E1057-E1057*F1057</f>
        <v>0</v>
      </c>
      <c r="H1057" s="63">
        <f t="shared" ref="H1057:H1074" si="185">D1057/1.08</f>
        <v>73430.555555555547</v>
      </c>
      <c r="I1057" s="63"/>
      <c r="J1057" s="59">
        <f>H1057*C1058</f>
        <v>0</v>
      </c>
    </row>
    <row r="1058" spans="1:10">
      <c r="A1058" s="144">
        <v>2</v>
      </c>
      <c r="B1058" s="145" t="s">
        <v>25</v>
      </c>
      <c r="C1058" s="32"/>
      <c r="D1058" s="147">
        <v>128591</v>
      </c>
      <c r="E1058" s="28">
        <f t="shared" si="183"/>
        <v>0</v>
      </c>
      <c r="F1058" s="29">
        <v>0</v>
      </c>
      <c r="G1058" s="30">
        <f t="shared" si="184"/>
        <v>0</v>
      </c>
      <c r="H1058" s="63">
        <f t="shared" si="185"/>
        <v>119065.74074074073</v>
      </c>
      <c r="I1058" s="63"/>
      <c r="J1058" s="59"/>
    </row>
    <row r="1059" spans="1:10">
      <c r="A1059" s="144">
        <v>3</v>
      </c>
      <c r="B1059" s="145" t="s">
        <v>26</v>
      </c>
      <c r="C1059" s="34"/>
      <c r="D1059" s="146">
        <v>60043</v>
      </c>
      <c r="E1059" s="28">
        <f t="shared" si="183"/>
        <v>0</v>
      </c>
      <c r="F1059" s="29">
        <v>0</v>
      </c>
      <c r="G1059" s="30">
        <f t="shared" si="184"/>
        <v>0</v>
      </c>
      <c r="H1059" s="63">
        <f t="shared" si="185"/>
        <v>55595.370370370365</v>
      </c>
      <c r="I1059" s="63"/>
      <c r="J1059" s="59"/>
    </row>
    <row r="1060" spans="1:10">
      <c r="A1060" s="144">
        <v>4</v>
      </c>
      <c r="B1060" s="145" t="s">
        <v>27</v>
      </c>
      <c r="C1060" s="106"/>
      <c r="D1060" s="146">
        <v>115781</v>
      </c>
      <c r="E1060" s="28">
        <f t="shared" si="183"/>
        <v>0</v>
      </c>
      <c r="F1060" s="29">
        <v>0</v>
      </c>
      <c r="G1060" s="30">
        <f t="shared" si="184"/>
        <v>0</v>
      </c>
      <c r="H1060" s="63">
        <f t="shared" si="185"/>
        <v>107204.62962962962</v>
      </c>
      <c r="I1060" s="63"/>
      <c r="J1060" s="59"/>
    </row>
    <row r="1061" spans="1:10">
      <c r="A1061" s="144">
        <v>5</v>
      </c>
      <c r="B1061" s="145" t="s">
        <v>28</v>
      </c>
      <c r="C1061" s="32">
        <v>5</v>
      </c>
      <c r="D1061" s="146">
        <v>119943</v>
      </c>
      <c r="E1061" s="28">
        <f t="shared" si="183"/>
        <v>599715</v>
      </c>
      <c r="F1061" s="124">
        <v>0</v>
      </c>
      <c r="G1061" s="30">
        <f t="shared" si="184"/>
        <v>599715</v>
      </c>
      <c r="H1061" s="63">
        <f t="shared" si="185"/>
        <v>111058.33333333333</v>
      </c>
      <c r="I1061" s="63"/>
      <c r="J1061" s="59"/>
    </row>
    <row r="1062" spans="1:10">
      <c r="A1062" s="144">
        <v>6</v>
      </c>
      <c r="B1062" s="145" t="s">
        <v>29</v>
      </c>
      <c r="C1062" s="26"/>
      <c r="D1062" s="146">
        <v>94810</v>
      </c>
      <c r="E1062" s="28">
        <f t="shared" si="183"/>
        <v>0</v>
      </c>
      <c r="F1062" s="29">
        <v>0</v>
      </c>
      <c r="G1062" s="30">
        <f t="shared" si="184"/>
        <v>0</v>
      </c>
      <c r="H1062" s="63">
        <f t="shared" si="185"/>
        <v>87787.037037037036</v>
      </c>
      <c r="I1062" s="63"/>
      <c r="J1062" s="59"/>
    </row>
    <row r="1063" spans="1:10">
      <c r="A1063" s="144">
        <v>7</v>
      </c>
      <c r="B1063" s="145" t="s">
        <v>30</v>
      </c>
      <c r="C1063" s="34"/>
      <c r="D1063" s="146">
        <v>141396</v>
      </c>
      <c r="E1063" s="28">
        <f t="shared" si="183"/>
        <v>0</v>
      </c>
      <c r="F1063" s="29">
        <v>0</v>
      </c>
      <c r="G1063" s="30">
        <f t="shared" si="184"/>
        <v>0</v>
      </c>
      <c r="H1063" s="63">
        <f t="shared" si="185"/>
        <v>130922.22222222222</v>
      </c>
      <c r="I1063" s="63"/>
      <c r="J1063" s="59"/>
    </row>
    <row r="1064" spans="1:10">
      <c r="A1064" s="144">
        <v>8</v>
      </c>
      <c r="B1064" s="145" t="s">
        <v>31</v>
      </c>
      <c r="C1064" s="26"/>
      <c r="D1064" s="146">
        <v>232931</v>
      </c>
      <c r="E1064" s="28">
        <f t="shared" si="183"/>
        <v>0</v>
      </c>
      <c r="F1064" s="29">
        <v>0</v>
      </c>
      <c r="G1064" s="30">
        <f t="shared" si="184"/>
        <v>0</v>
      </c>
      <c r="H1064" s="63">
        <f t="shared" si="185"/>
        <v>215676.85185185182</v>
      </c>
      <c r="I1064" s="63"/>
      <c r="J1064" s="59"/>
    </row>
    <row r="1065" spans="1:10">
      <c r="A1065" s="144">
        <v>9</v>
      </c>
      <c r="B1065" s="148" t="s">
        <v>32</v>
      </c>
      <c r="C1065" s="26"/>
      <c r="D1065" s="146">
        <v>101534</v>
      </c>
      <c r="E1065" s="28">
        <f t="shared" si="183"/>
        <v>0</v>
      </c>
      <c r="F1065" s="29">
        <v>0</v>
      </c>
      <c r="G1065" s="30">
        <f t="shared" si="184"/>
        <v>0</v>
      </c>
      <c r="H1065" s="63">
        <f t="shared" si="185"/>
        <v>94012.962962962964</v>
      </c>
      <c r="I1065" s="63"/>
      <c r="J1065" s="59"/>
    </row>
    <row r="1066" spans="1:10">
      <c r="A1066" s="144">
        <v>10</v>
      </c>
      <c r="B1066" s="148" t="s">
        <v>33</v>
      </c>
      <c r="C1066" s="37"/>
      <c r="D1066" s="147">
        <v>110148</v>
      </c>
      <c r="E1066" s="28">
        <f t="shared" si="183"/>
        <v>0</v>
      </c>
      <c r="F1066" s="29">
        <v>0</v>
      </c>
      <c r="G1066" s="30">
        <f t="shared" si="184"/>
        <v>0</v>
      </c>
      <c r="H1066" s="63">
        <f t="shared" si="185"/>
        <v>101988.88888888888</v>
      </c>
      <c r="I1066" s="63"/>
      <c r="J1066" s="59"/>
    </row>
    <row r="1067" spans="1:10">
      <c r="A1067" s="144">
        <v>11</v>
      </c>
      <c r="B1067" s="145" t="s">
        <v>34</v>
      </c>
      <c r="C1067" s="37">
        <v>5</v>
      </c>
      <c r="D1067" s="146">
        <v>54198</v>
      </c>
      <c r="E1067" s="28">
        <f t="shared" si="183"/>
        <v>270990</v>
      </c>
      <c r="F1067" s="29">
        <v>0</v>
      </c>
      <c r="G1067" s="30">
        <f t="shared" si="184"/>
        <v>270990</v>
      </c>
      <c r="H1067" s="63">
        <f t="shared" si="185"/>
        <v>50183.333333333328</v>
      </c>
      <c r="I1067" s="63"/>
      <c r="J1067" s="59"/>
    </row>
    <row r="1068" spans="1:10">
      <c r="A1068" s="144">
        <v>12</v>
      </c>
      <c r="B1068" s="145" t="s">
        <v>35</v>
      </c>
      <c r="C1068" s="37">
        <v>5</v>
      </c>
      <c r="D1068" s="146">
        <v>49680</v>
      </c>
      <c r="E1068" s="28">
        <f t="shared" si="183"/>
        <v>248400</v>
      </c>
      <c r="F1068" s="29">
        <v>0</v>
      </c>
      <c r="G1068" s="30">
        <f t="shared" si="184"/>
        <v>248400</v>
      </c>
      <c r="H1068" s="63">
        <f t="shared" si="185"/>
        <v>46000</v>
      </c>
      <c r="I1068" s="63"/>
      <c r="J1068" s="59">
        <f t="shared" ref="J1068:J1073" si="186">H1068*C1069</f>
        <v>0</v>
      </c>
    </row>
    <row r="1069" spans="1:10">
      <c r="A1069" s="144">
        <v>13</v>
      </c>
      <c r="B1069" s="145" t="s">
        <v>36</v>
      </c>
      <c r="C1069" s="37"/>
      <c r="D1069" s="149">
        <v>64152</v>
      </c>
      <c r="E1069" s="28">
        <f t="shared" si="183"/>
        <v>0</v>
      </c>
      <c r="F1069" s="29">
        <v>0</v>
      </c>
      <c r="G1069" s="30">
        <f t="shared" si="184"/>
        <v>0</v>
      </c>
      <c r="H1069" s="63">
        <f t="shared" si="185"/>
        <v>59399.999999999993</v>
      </c>
      <c r="I1069" s="63"/>
      <c r="J1069" s="59">
        <f t="shared" si="186"/>
        <v>0</v>
      </c>
    </row>
    <row r="1070" spans="1:10">
      <c r="A1070" s="144">
        <v>14</v>
      </c>
      <c r="B1070" s="145" t="s">
        <v>37</v>
      </c>
      <c r="C1070" s="37"/>
      <c r="D1070" s="149">
        <v>65934</v>
      </c>
      <c r="E1070" s="28">
        <f t="shared" si="183"/>
        <v>0</v>
      </c>
      <c r="F1070" s="29">
        <v>0</v>
      </c>
      <c r="G1070" s="30">
        <f t="shared" si="184"/>
        <v>0</v>
      </c>
      <c r="H1070" s="63">
        <f t="shared" si="185"/>
        <v>61049.999999999993</v>
      </c>
      <c r="I1070" s="63"/>
      <c r="J1070" s="59">
        <f t="shared" si="186"/>
        <v>0</v>
      </c>
    </row>
    <row r="1071" spans="1:10">
      <c r="A1071" s="144">
        <v>15</v>
      </c>
      <c r="B1071" s="145" t="s">
        <v>38</v>
      </c>
      <c r="C1071" s="37"/>
      <c r="D1071" s="149">
        <v>76626</v>
      </c>
      <c r="E1071" s="28">
        <f t="shared" si="183"/>
        <v>0</v>
      </c>
      <c r="F1071" s="124">
        <v>0</v>
      </c>
      <c r="G1071" s="30">
        <f t="shared" si="184"/>
        <v>0</v>
      </c>
      <c r="H1071" s="63">
        <f t="shared" si="185"/>
        <v>70950</v>
      </c>
      <c r="I1071" s="63"/>
      <c r="J1071" s="59">
        <f t="shared" si="186"/>
        <v>0</v>
      </c>
    </row>
    <row r="1072" spans="1:10">
      <c r="A1072" s="144">
        <v>16</v>
      </c>
      <c r="B1072" s="145" t="s">
        <v>39</v>
      </c>
      <c r="C1072" s="37"/>
      <c r="D1072" s="149">
        <v>80190</v>
      </c>
      <c r="E1072" s="28">
        <f t="shared" si="183"/>
        <v>0</v>
      </c>
      <c r="F1072" s="29">
        <v>0</v>
      </c>
      <c r="G1072" s="30">
        <f t="shared" si="184"/>
        <v>0</v>
      </c>
      <c r="H1072" s="63">
        <f t="shared" si="185"/>
        <v>74250</v>
      </c>
      <c r="I1072" s="63"/>
      <c r="J1072" s="59">
        <f t="shared" si="186"/>
        <v>0</v>
      </c>
    </row>
    <row r="1073" spans="1:10">
      <c r="A1073" s="144">
        <v>17</v>
      </c>
      <c r="B1073" s="145" t="s">
        <v>40</v>
      </c>
      <c r="C1073" s="37"/>
      <c r="D1073" s="149">
        <v>113832</v>
      </c>
      <c r="E1073" s="28">
        <f t="shared" si="183"/>
        <v>0</v>
      </c>
      <c r="F1073" s="29">
        <v>0</v>
      </c>
      <c r="G1073" s="30">
        <f t="shared" si="184"/>
        <v>0</v>
      </c>
      <c r="H1073" s="63">
        <f t="shared" si="185"/>
        <v>105400</v>
      </c>
      <c r="I1073" s="63"/>
      <c r="J1073" s="59">
        <f t="shared" si="186"/>
        <v>0</v>
      </c>
    </row>
    <row r="1074" spans="1:10" ht="17.25">
      <c r="A1074" s="144">
        <v>18</v>
      </c>
      <c r="B1074" s="145" t="s">
        <v>41</v>
      </c>
      <c r="C1074" s="37"/>
      <c r="D1074" s="150">
        <v>98010</v>
      </c>
      <c r="E1074" s="28">
        <f t="shared" si="183"/>
        <v>0</v>
      </c>
      <c r="F1074" s="29">
        <v>0</v>
      </c>
      <c r="G1074" s="30">
        <f t="shared" si="184"/>
        <v>0</v>
      </c>
      <c r="H1074" s="63">
        <f t="shared" si="185"/>
        <v>90750</v>
      </c>
      <c r="I1074" s="45"/>
      <c r="J1074" s="64"/>
    </row>
    <row r="1075" spans="1:10" ht="31.5">
      <c r="A1075" s="40"/>
      <c r="B1075" s="41" t="s">
        <v>42</v>
      </c>
      <c r="C1075" s="42">
        <f>SUM(C1057:C1074)</f>
        <v>15</v>
      </c>
      <c r="D1075" s="42"/>
      <c r="E1075" s="43">
        <f>SUM(E1057:E1074)</f>
        <v>1119105</v>
      </c>
      <c r="F1075" s="43"/>
      <c r="G1075" s="44">
        <f>SUM(G1057:G1074)</f>
        <v>1119105</v>
      </c>
      <c r="H1075" s="5"/>
      <c r="I1075" s="5"/>
      <c r="J1075" s="75">
        <f>J1074*0.08</f>
        <v>0</v>
      </c>
    </row>
    <row r="1076" spans="1:10" ht="31.5">
      <c r="A1076" s="46"/>
      <c r="B1076" s="47"/>
      <c r="C1076" s="48"/>
      <c r="D1076" s="48"/>
      <c r="E1076" s="49"/>
      <c r="F1076" s="49"/>
      <c r="G1076" s="151"/>
      <c r="H1076" s="6"/>
      <c r="I1076" s="6"/>
      <c r="J1076" s="76">
        <f>SUM(J1074:J1075)</f>
        <v>0</v>
      </c>
    </row>
    <row r="1077" spans="1:10" ht="18">
      <c r="A1077" s="283" t="s">
        <v>43</v>
      </c>
      <c r="B1077" s="283"/>
      <c r="C1077" s="284" t="s">
        <v>44</v>
      </c>
      <c r="D1077" s="284"/>
      <c r="E1077" s="54"/>
      <c r="F1077" s="54"/>
      <c r="G1077" s="55" t="s">
        <v>45</v>
      </c>
      <c r="H1077" s="141"/>
      <c r="I1077" s="141"/>
      <c r="J1077" s="141"/>
    </row>
    <row r="1080" spans="1:10" ht="15.75">
      <c r="A1080" s="279" t="s">
        <v>0</v>
      </c>
      <c r="B1080" s="279"/>
      <c r="C1080" s="279"/>
      <c r="D1080" s="279"/>
      <c r="E1080" s="279"/>
      <c r="F1080" s="279"/>
      <c r="G1080" s="279"/>
      <c r="H1080" s="141"/>
      <c r="I1080" s="141"/>
      <c r="J1080" s="141"/>
    </row>
    <row r="1081" spans="1:10" ht="15.75">
      <c r="A1081" s="279" t="s">
        <v>1</v>
      </c>
      <c r="B1081" s="279"/>
      <c r="C1081" s="279"/>
      <c r="D1081" s="279"/>
      <c r="E1081" s="279"/>
      <c r="F1081" s="279"/>
      <c r="G1081" s="279"/>
      <c r="H1081" s="1"/>
      <c r="I1081" s="1"/>
      <c r="J1081" s="71"/>
    </row>
    <row r="1082" spans="1:10" ht="15.75">
      <c r="A1082" s="279" t="s">
        <v>2</v>
      </c>
      <c r="B1082" s="279"/>
      <c r="C1082" s="279"/>
      <c r="D1082" s="279"/>
      <c r="E1082" s="279"/>
      <c r="F1082" s="279"/>
      <c r="G1082" s="279"/>
      <c r="H1082" s="1"/>
      <c r="I1082" s="1"/>
      <c r="J1082" s="71"/>
    </row>
    <row r="1083" spans="1:10" ht="15.75">
      <c r="A1083" s="279" t="s">
        <v>4</v>
      </c>
      <c r="B1083" s="279"/>
      <c r="C1083" s="279"/>
      <c r="D1083" s="279"/>
      <c r="E1083" s="279"/>
      <c r="F1083" s="279"/>
      <c r="G1083" s="279"/>
      <c r="H1083" s="1"/>
      <c r="I1083" s="1"/>
      <c r="J1083" s="71"/>
    </row>
    <row r="1084" spans="1:10" ht="27">
      <c r="A1084" s="280" t="s">
        <v>6</v>
      </c>
      <c r="B1084" s="280"/>
      <c r="C1084" s="280"/>
      <c r="D1084" s="280"/>
      <c r="E1084" s="280"/>
      <c r="F1084" s="280"/>
      <c r="G1084" s="280"/>
      <c r="H1084" s="2"/>
      <c r="I1084" s="2"/>
      <c r="J1084" s="72"/>
    </row>
    <row r="1085" spans="1:10" ht="27">
      <c r="A1085" s="142"/>
      <c r="B1085" s="142"/>
      <c r="C1085" s="281" t="s">
        <v>441</v>
      </c>
      <c r="D1085" s="281"/>
      <c r="E1085" s="281"/>
      <c r="F1085" s="281"/>
      <c r="G1085" s="281"/>
      <c r="H1085" s="68"/>
      <c r="I1085" s="68"/>
      <c r="J1085" s="71"/>
    </row>
    <row r="1086" spans="1:10" ht="15.75">
      <c r="A1086" s="11" t="s">
        <v>358</v>
      </c>
      <c r="B1086" s="12">
        <v>4138357058</v>
      </c>
      <c r="C1086" s="143"/>
      <c r="D1086" s="286"/>
      <c r="E1086" s="286"/>
      <c r="F1086" s="286"/>
      <c r="G1086" s="286"/>
      <c r="H1086" s="69" t="s">
        <v>161</v>
      </c>
      <c r="I1086" s="69"/>
      <c r="J1086" s="73"/>
    </row>
    <row r="1087" spans="1:10" ht="15.75">
      <c r="A1087" s="11" t="s">
        <v>9</v>
      </c>
      <c r="B1087" s="286" t="s">
        <v>1015</v>
      </c>
      <c r="C1087" s="286"/>
      <c r="D1087" s="286"/>
      <c r="E1087" s="16"/>
      <c r="F1087" s="11"/>
      <c r="G1087" s="16"/>
      <c r="H1087" s="1"/>
      <c r="I1087" s="1"/>
      <c r="J1087" s="71"/>
    </row>
    <row r="1088" spans="1:10" ht="15.75">
      <c r="A1088" s="11" t="s">
        <v>11</v>
      </c>
      <c r="B1088" s="289" t="s">
        <v>244</v>
      </c>
      <c r="C1088" s="289"/>
      <c r="D1088" s="289"/>
      <c r="E1088" s="289"/>
      <c r="F1088" s="18"/>
      <c r="G1088" s="19"/>
      <c r="H1088" s="1"/>
      <c r="I1088" s="1"/>
      <c r="J1088" s="71"/>
    </row>
    <row r="1089" spans="1:10" ht="15.75">
      <c r="A1089" s="21" t="s">
        <v>14</v>
      </c>
      <c r="B1089" s="21" t="s">
        <v>16</v>
      </c>
      <c r="C1089" s="21"/>
      <c r="D1089" s="22" t="s">
        <v>18</v>
      </c>
      <c r="E1089" s="23" t="s">
        <v>19</v>
      </c>
      <c r="F1089" s="23" t="s">
        <v>20</v>
      </c>
      <c r="G1089" s="21" t="s">
        <v>21</v>
      </c>
      <c r="H1089" s="63"/>
      <c r="I1089" s="63"/>
      <c r="J1089" s="59">
        <f>H1089*C1090</f>
        <v>0</v>
      </c>
    </row>
    <row r="1090" spans="1:10">
      <c r="A1090" s="144">
        <v>1</v>
      </c>
      <c r="B1090" s="145" t="s">
        <v>23</v>
      </c>
      <c r="C1090" s="26"/>
      <c r="D1090" s="146">
        <v>79305</v>
      </c>
      <c r="E1090" s="28">
        <f t="shared" ref="E1090:E1107" si="187">D1090*C1090</f>
        <v>0</v>
      </c>
      <c r="F1090" s="29">
        <v>0</v>
      </c>
      <c r="G1090" s="30">
        <f t="shared" ref="G1090:G1107" si="188">E1090-E1090*F1090</f>
        <v>0</v>
      </c>
      <c r="H1090" s="63">
        <f t="shared" ref="H1090:H1107" si="189">D1090/1.08</f>
        <v>73430.555555555547</v>
      </c>
      <c r="I1090" s="63"/>
      <c r="J1090" s="59">
        <f>H1090*C1091</f>
        <v>0</v>
      </c>
    </row>
    <row r="1091" spans="1:10">
      <c r="A1091" s="144">
        <v>2</v>
      </c>
      <c r="B1091" s="145" t="s">
        <v>25</v>
      </c>
      <c r="C1091" s="32"/>
      <c r="D1091" s="147">
        <v>128591</v>
      </c>
      <c r="E1091" s="28">
        <f t="shared" si="187"/>
        <v>0</v>
      </c>
      <c r="F1091" s="29">
        <v>0</v>
      </c>
      <c r="G1091" s="30">
        <f t="shared" si="188"/>
        <v>0</v>
      </c>
      <c r="H1091" s="63">
        <f t="shared" si="189"/>
        <v>119065.74074074073</v>
      </c>
      <c r="I1091" s="63"/>
      <c r="J1091" s="59"/>
    </row>
    <row r="1092" spans="1:10">
      <c r="A1092" s="144">
        <v>3</v>
      </c>
      <c r="B1092" s="145" t="s">
        <v>26</v>
      </c>
      <c r="C1092" s="34"/>
      <c r="D1092" s="146">
        <v>60043</v>
      </c>
      <c r="E1092" s="28">
        <f t="shared" si="187"/>
        <v>0</v>
      </c>
      <c r="F1092" s="29">
        <v>0</v>
      </c>
      <c r="G1092" s="30">
        <f t="shared" si="188"/>
        <v>0</v>
      </c>
      <c r="H1092" s="63">
        <f t="shared" si="189"/>
        <v>55595.370370370365</v>
      </c>
      <c r="I1092" s="63"/>
      <c r="J1092" s="59"/>
    </row>
    <row r="1093" spans="1:10">
      <c r="A1093" s="144">
        <v>4</v>
      </c>
      <c r="B1093" s="145" t="s">
        <v>27</v>
      </c>
      <c r="C1093" s="106"/>
      <c r="D1093" s="146">
        <v>115781</v>
      </c>
      <c r="E1093" s="28">
        <f t="shared" si="187"/>
        <v>0</v>
      </c>
      <c r="F1093" s="29">
        <v>0</v>
      </c>
      <c r="G1093" s="30">
        <f t="shared" si="188"/>
        <v>0</v>
      </c>
      <c r="H1093" s="63">
        <f t="shared" si="189"/>
        <v>107204.62962962962</v>
      </c>
      <c r="I1093" s="63"/>
      <c r="J1093" s="59"/>
    </row>
    <row r="1094" spans="1:10">
      <c r="A1094" s="144">
        <v>5</v>
      </c>
      <c r="B1094" s="145" t="s">
        <v>28</v>
      </c>
      <c r="C1094" s="32">
        <v>3</v>
      </c>
      <c r="D1094" s="146">
        <v>119943</v>
      </c>
      <c r="E1094" s="28">
        <f t="shared" si="187"/>
        <v>359829</v>
      </c>
      <c r="F1094" s="124">
        <v>0</v>
      </c>
      <c r="G1094" s="30">
        <f t="shared" si="188"/>
        <v>359829</v>
      </c>
      <c r="H1094" s="63">
        <f t="shared" si="189"/>
        <v>111058.33333333333</v>
      </c>
      <c r="I1094" s="63"/>
      <c r="J1094" s="59"/>
    </row>
    <row r="1095" spans="1:10">
      <c r="A1095" s="144">
        <v>6</v>
      </c>
      <c r="B1095" s="145" t="s">
        <v>29</v>
      </c>
      <c r="C1095" s="26"/>
      <c r="D1095" s="146">
        <v>94810</v>
      </c>
      <c r="E1095" s="28">
        <f t="shared" si="187"/>
        <v>0</v>
      </c>
      <c r="F1095" s="29">
        <v>0</v>
      </c>
      <c r="G1095" s="30">
        <f t="shared" si="188"/>
        <v>0</v>
      </c>
      <c r="H1095" s="63">
        <f t="shared" si="189"/>
        <v>87787.037037037036</v>
      </c>
      <c r="I1095" s="63"/>
      <c r="J1095" s="59"/>
    </row>
    <row r="1096" spans="1:10">
      <c r="A1096" s="144">
        <v>7</v>
      </c>
      <c r="B1096" s="145" t="s">
        <v>30</v>
      </c>
      <c r="C1096" s="34"/>
      <c r="D1096" s="146">
        <v>141396</v>
      </c>
      <c r="E1096" s="28">
        <f t="shared" si="187"/>
        <v>0</v>
      </c>
      <c r="F1096" s="29">
        <v>0</v>
      </c>
      <c r="G1096" s="30">
        <f t="shared" si="188"/>
        <v>0</v>
      </c>
      <c r="H1096" s="63">
        <f t="shared" si="189"/>
        <v>130922.22222222222</v>
      </c>
      <c r="I1096" s="63"/>
      <c r="J1096" s="59"/>
    </row>
    <row r="1097" spans="1:10">
      <c r="A1097" s="144">
        <v>8</v>
      </c>
      <c r="B1097" s="145" t="s">
        <v>31</v>
      </c>
      <c r="C1097" s="26"/>
      <c r="D1097" s="146">
        <v>232931</v>
      </c>
      <c r="E1097" s="28">
        <f t="shared" si="187"/>
        <v>0</v>
      </c>
      <c r="F1097" s="29">
        <v>0</v>
      </c>
      <c r="G1097" s="30">
        <f t="shared" si="188"/>
        <v>0</v>
      </c>
      <c r="H1097" s="63">
        <f t="shared" si="189"/>
        <v>215676.85185185182</v>
      </c>
      <c r="I1097" s="63"/>
      <c r="J1097" s="59"/>
    </row>
    <row r="1098" spans="1:10">
      <c r="A1098" s="144">
        <v>9</v>
      </c>
      <c r="B1098" s="148" t="s">
        <v>32</v>
      </c>
      <c r="C1098" s="26"/>
      <c r="D1098" s="146">
        <v>101534</v>
      </c>
      <c r="E1098" s="28">
        <f t="shared" si="187"/>
        <v>0</v>
      </c>
      <c r="F1098" s="29">
        <v>0</v>
      </c>
      <c r="G1098" s="30">
        <f t="shared" si="188"/>
        <v>0</v>
      </c>
      <c r="H1098" s="63">
        <f t="shared" si="189"/>
        <v>94012.962962962964</v>
      </c>
      <c r="I1098" s="63"/>
      <c r="J1098" s="59"/>
    </row>
    <row r="1099" spans="1:10">
      <c r="A1099" s="144">
        <v>10</v>
      </c>
      <c r="B1099" s="148" t="s">
        <v>33</v>
      </c>
      <c r="C1099" s="37"/>
      <c r="D1099" s="147">
        <v>110148</v>
      </c>
      <c r="E1099" s="28">
        <f t="shared" si="187"/>
        <v>0</v>
      </c>
      <c r="F1099" s="29">
        <v>0</v>
      </c>
      <c r="G1099" s="30">
        <f t="shared" si="188"/>
        <v>0</v>
      </c>
      <c r="H1099" s="63">
        <f t="shared" si="189"/>
        <v>101988.88888888888</v>
      </c>
      <c r="I1099" s="63"/>
      <c r="J1099" s="59"/>
    </row>
    <row r="1100" spans="1:10">
      <c r="A1100" s="144">
        <v>11</v>
      </c>
      <c r="B1100" s="145" t="s">
        <v>34</v>
      </c>
      <c r="C1100" s="37"/>
      <c r="D1100" s="146">
        <v>54198</v>
      </c>
      <c r="E1100" s="28">
        <f t="shared" si="187"/>
        <v>0</v>
      </c>
      <c r="F1100" s="29">
        <v>0</v>
      </c>
      <c r="G1100" s="30">
        <f t="shared" si="188"/>
        <v>0</v>
      </c>
      <c r="H1100" s="63">
        <f t="shared" si="189"/>
        <v>50183.333333333328</v>
      </c>
      <c r="I1100" s="63"/>
      <c r="J1100" s="59"/>
    </row>
    <row r="1101" spans="1:10">
      <c r="A1101" s="144">
        <v>12</v>
      </c>
      <c r="B1101" s="145" t="s">
        <v>35</v>
      </c>
      <c r="C1101" s="37">
        <v>2</v>
      </c>
      <c r="D1101" s="146">
        <v>49680</v>
      </c>
      <c r="E1101" s="28">
        <f t="shared" si="187"/>
        <v>99360</v>
      </c>
      <c r="F1101" s="29">
        <v>0</v>
      </c>
      <c r="G1101" s="30">
        <f t="shared" si="188"/>
        <v>99360</v>
      </c>
      <c r="H1101" s="63">
        <f t="shared" si="189"/>
        <v>46000</v>
      </c>
      <c r="I1101" s="63"/>
      <c r="J1101" s="59">
        <f t="shared" ref="J1101:J1106" si="190">H1101*C1102</f>
        <v>0</v>
      </c>
    </row>
    <row r="1102" spans="1:10">
      <c r="A1102" s="144">
        <v>13</v>
      </c>
      <c r="B1102" s="145" t="s">
        <v>36</v>
      </c>
      <c r="C1102" s="37"/>
      <c r="D1102" s="149">
        <v>64152</v>
      </c>
      <c r="E1102" s="28">
        <f t="shared" si="187"/>
        <v>0</v>
      </c>
      <c r="F1102" s="29">
        <v>0</v>
      </c>
      <c r="G1102" s="30">
        <f t="shared" si="188"/>
        <v>0</v>
      </c>
      <c r="H1102" s="63">
        <f t="shared" si="189"/>
        <v>59399.999999999993</v>
      </c>
      <c r="I1102" s="63"/>
      <c r="J1102" s="59">
        <f t="shared" si="190"/>
        <v>0</v>
      </c>
    </row>
    <row r="1103" spans="1:10">
      <c r="A1103" s="144">
        <v>14</v>
      </c>
      <c r="B1103" s="145" t="s">
        <v>37</v>
      </c>
      <c r="C1103" s="37"/>
      <c r="D1103" s="149">
        <v>65934</v>
      </c>
      <c r="E1103" s="28">
        <f t="shared" si="187"/>
        <v>0</v>
      </c>
      <c r="F1103" s="29">
        <v>0</v>
      </c>
      <c r="G1103" s="30">
        <f t="shared" si="188"/>
        <v>0</v>
      </c>
      <c r="H1103" s="63">
        <f t="shared" si="189"/>
        <v>61049.999999999993</v>
      </c>
      <c r="I1103" s="63"/>
      <c r="J1103" s="59">
        <f t="shared" si="190"/>
        <v>0</v>
      </c>
    </row>
    <row r="1104" spans="1:10">
      <c r="A1104" s="144">
        <v>15</v>
      </c>
      <c r="B1104" s="145" t="s">
        <v>38</v>
      </c>
      <c r="C1104" s="37"/>
      <c r="D1104" s="149">
        <v>76626</v>
      </c>
      <c r="E1104" s="28">
        <f t="shared" si="187"/>
        <v>0</v>
      </c>
      <c r="F1104" s="124">
        <v>0</v>
      </c>
      <c r="G1104" s="30">
        <f t="shared" si="188"/>
        <v>0</v>
      </c>
      <c r="H1104" s="63">
        <f t="shared" si="189"/>
        <v>70950</v>
      </c>
      <c r="I1104" s="63"/>
      <c r="J1104" s="59">
        <f t="shared" si="190"/>
        <v>0</v>
      </c>
    </row>
    <row r="1105" spans="1:10">
      <c r="A1105" s="144">
        <v>16</v>
      </c>
      <c r="B1105" s="145" t="s">
        <v>39</v>
      </c>
      <c r="C1105" s="37"/>
      <c r="D1105" s="149">
        <v>80190</v>
      </c>
      <c r="E1105" s="28">
        <f t="shared" si="187"/>
        <v>0</v>
      </c>
      <c r="F1105" s="29">
        <v>0</v>
      </c>
      <c r="G1105" s="30">
        <f t="shared" si="188"/>
        <v>0</v>
      </c>
      <c r="H1105" s="63">
        <f t="shared" si="189"/>
        <v>74250</v>
      </c>
      <c r="I1105" s="63"/>
      <c r="J1105" s="59">
        <f t="shared" si="190"/>
        <v>0</v>
      </c>
    </row>
    <row r="1106" spans="1:10">
      <c r="A1106" s="144">
        <v>17</v>
      </c>
      <c r="B1106" s="145" t="s">
        <v>40</v>
      </c>
      <c r="C1106" s="37"/>
      <c r="D1106" s="149">
        <v>113832</v>
      </c>
      <c r="E1106" s="28">
        <f t="shared" si="187"/>
        <v>0</v>
      </c>
      <c r="F1106" s="29">
        <v>0</v>
      </c>
      <c r="G1106" s="30">
        <f t="shared" si="188"/>
        <v>0</v>
      </c>
      <c r="H1106" s="63">
        <f t="shared" si="189"/>
        <v>105400</v>
      </c>
      <c r="I1106" s="63"/>
      <c r="J1106" s="59">
        <f t="shared" si="190"/>
        <v>0</v>
      </c>
    </row>
    <row r="1107" spans="1:10" ht="17.25">
      <c r="A1107" s="144">
        <v>18</v>
      </c>
      <c r="B1107" s="145" t="s">
        <v>41</v>
      </c>
      <c r="C1107" s="37"/>
      <c r="D1107" s="150">
        <v>98010</v>
      </c>
      <c r="E1107" s="28">
        <f t="shared" si="187"/>
        <v>0</v>
      </c>
      <c r="F1107" s="29">
        <v>0</v>
      </c>
      <c r="G1107" s="30">
        <f t="shared" si="188"/>
        <v>0</v>
      </c>
      <c r="H1107" s="63">
        <f t="shared" si="189"/>
        <v>90750</v>
      </c>
      <c r="I1107" s="45"/>
      <c r="J1107" s="64"/>
    </row>
    <row r="1108" spans="1:10" ht="31.5">
      <c r="A1108" s="40"/>
      <c r="B1108" s="41" t="s">
        <v>42</v>
      </c>
      <c r="C1108" s="42">
        <f>SUM(C1090:C1107)</f>
        <v>5</v>
      </c>
      <c r="D1108" s="42"/>
      <c r="E1108" s="43">
        <f>SUM(E1090:E1107)</f>
        <v>459189</v>
      </c>
      <c r="F1108" s="43"/>
      <c r="G1108" s="44">
        <f>SUM(G1090:G1107)</f>
        <v>459189</v>
      </c>
      <c r="H1108" s="5"/>
      <c r="I1108" s="5"/>
      <c r="J1108" s="75">
        <f>J1107*0.08</f>
        <v>0</v>
      </c>
    </row>
    <row r="1109" spans="1:10" ht="31.5">
      <c r="A1109" s="46"/>
      <c r="B1109" s="47"/>
      <c r="C1109" s="48"/>
      <c r="D1109" s="48"/>
      <c r="E1109" s="49"/>
      <c r="F1109" s="49"/>
      <c r="G1109" s="151"/>
      <c r="H1109" s="6"/>
      <c r="I1109" s="6"/>
      <c r="J1109" s="76">
        <f>SUM(J1107:J1108)</f>
        <v>0</v>
      </c>
    </row>
    <row r="1110" spans="1:10" ht="18">
      <c r="A1110" s="283" t="s">
        <v>43</v>
      </c>
      <c r="B1110" s="283"/>
      <c r="C1110" s="284" t="s">
        <v>44</v>
      </c>
      <c r="D1110" s="284"/>
      <c r="E1110" s="54"/>
      <c r="F1110" s="54"/>
      <c r="G1110" s="55" t="s">
        <v>45</v>
      </c>
      <c r="H1110" s="141"/>
      <c r="I1110" s="141"/>
      <c r="J1110" s="141"/>
    </row>
    <row r="1113" spans="1:10" ht="15.75">
      <c r="A1113" s="279" t="s">
        <v>0</v>
      </c>
      <c r="B1113" s="279"/>
      <c r="C1113" s="279"/>
      <c r="D1113" s="279"/>
      <c r="E1113" s="279"/>
      <c r="F1113" s="279"/>
      <c r="G1113" s="279"/>
      <c r="H1113" s="141"/>
      <c r="I1113" s="141"/>
      <c r="J1113" s="141"/>
    </row>
    <row r="1114" spans="1:10" ht="15.75">
      <c r="A1114" s="279" t="s">
        <v>1</v>
      </c>
      <c r="B1114" s="279"/>
      <c r="C1114" s="279"/>
      <c r="D1114" s="279"/>
      <c r="E1114" s="279"/>
      <c r="F1114" s="279"/>
      <c r="G1114" s="279"/>
      <c r="H1114" s="1"/>
      <c r="I1114" s="1"/>
      <c r="J1114" s="71"/>
    </row>
    <row r="1115" spans="1:10" ht="15.75">
      <c r="A1115" s="279" t="s">
        <v>2</v>
      </c>
      <c r="B1115" s="279"/>
      <c r="C1115" s="279"/>
      <c r="D1115" s="279"/>
      <c r="E1115" s="279"/>
      <c r="F1115" s="279"/>
      <c r="G1115" s="279"/>
      <c r="H1115" s="1"/>
      <c r="I1115" s="1"/>
      <c r="J1115" s="71"/>
    </row>
    <row r="1116" spans="1:10" ht="15.75">
      <c r="A1116" s="279" t="s">
        <v>4</v>
      </c>
      <c r="B1116" s="279"/>
      <c r="C1116" s="279"/>
      <c r="D1116" s="279"/>
      <c r="E1116" s="279"/>
      <c r="F1116" s="279"/>
      <c r="G1116" s="279"/>
      <c r="H1116" s="1"/>
      <c r="I1116" s="1"/>
      <c r="J1116" s="71"/>
    </row>
    <row r="1117" spans="1:10" ht="27">
      <c r="A1117" s="280" t="s">
        <v>6</v>
      </c>
      <c r="B1117" s="280"/>
      <c r="C1117" s="280"/>
      <c r="D1117" s="280"/>
      <c r="E1117" s="280"/>
      <c r="F1117" s="280"/>
      <c r="G1117" s="280"/>
      <c r="H1117" s="2"/>
      <c r="I1117" s="2"/>
      <c r="J1117" s="72"/>
    </row>
    <row r="1118" spans="1:10" ht="27">
      <c r="A1118" s="142"/>
      <c r="B1118" s="142"/>
      <c r="C1118" s="281" t="s">
        <v>441</v>
      </c>
      <c r="D1118" s="281"/>
      <c r="E1118" s="281"/>
      <c r="F1118" s="281"/>
      <c r="G1118" s="281"/>
      <c r="H1118" s="68"/>
      <c r="I1118" s="68"/>
      <c r="J1118" s="71"/>
    </row>
    <row r="1119" spans="1:10" ht="15.75">
      <c r="A1119" s="11" t="s">
        <v>358</v>
      </c>
      <c r="B1119" s="12">
        <v>4138359563</v>
      </c>
      <c r="C1119" s="143"/>
      <c r="D1119" s="286"/>
      <c r="E1119" s="286"/>
      <c r="F1119" s="286"/>
      <c r="G1119" s="286"/>
      <c r="H1119" s="69" t="s">
        <v>161</v>
      </c>
      <c r="I1119" s="69"/>
      <c r="J1119" s="73"/>
    </row>
    <row r="1120" spans="1:10" ht="15.75">
      <c r="A1120" s="11" t="s">
        <v>9</v>
      </c>
      <c r="B1120" s="286" t="s">
        <v>1016</v>
      </c>
      <c r="C1120" s="286"/>
      <c r="D1120" s="286"/>
      <c r="E1120" s="16"/>
      <c r="F1120" s="11"/>
      <c r="G1120" s="16"/>
      <c r="H1120" s="1"/>
      <c r="I1120" s="1"/>
      <c r="J1120" s="71"/>
    </row>
    <row r="1121" spans="1:10" ht="15.75">
      <c r="A1121" s="11" t="s">
        <v>11</v>
      </c>
      <c r="B1121" s="289" t="s">
        <v>244</v>
      </c>
      <c r="C1121" s="289"/>
      <c r="D1121" s="289"/>
      <c r="E1121" s="289"/>
      <c r="F1121" s="18"/>
      <c r="G1121" s="19"/>
      <c r="H1121" s="1"/>
      <c r="I1121" s="1"/>
      <c r="J1121" s="71"/>
    </row>
    <row r="1122" spans="1:10" ht="15.75">
      <c r="A1122" s="21" t="s">
        <v>14</v>
      </c>
      <c r="B1122" s="21" t="s">
        <v>16</v>
      </c>
      <c r="C1122" s="21"/>
      <c r="D1122" s="22" t="s">
        <v>18</v>
      </c>
      <c r="E1122" s="23" t="s">
        <v>19</v>
      </c>
      <c r="F1122" s="23" t="s">
        <v>20</v>
      </c>
      <c r="G1122" s="21" t="s">
        <v>21</v>
      </c>
      <c r="H1122" s="63"/>
      <c r="I1122" s="63"/>
      <c r="J1122" s="59">
        <f>H1122*C1123</f>
        <v>0</v>
      </c>
    </row>
    <row r="1123" spans="1:10">
      <c r="A1123" s="144">
        <v>1</v>
      </c>
      <c r="B1123" s="145" t="s">
        <v>23</v>
      </c>
      <c r="C1123" s="26"/>
      <c r="D1123" s="146">
        <v>79305</v>
      </c>
      <c r="E1123" s="28">
        <f t="shared" ref="E1123:E1140" si="191">D1123*C1123</f>
        <v>0</v>
      </c>
      <c r="F1123" s="29">
        <v>0</v>
      </c>
      <c r="G1123" s="30">
        <f t="shared" ref="G1123:G1140" si="192">E1123-E1123*F1123</f>
        <v>0</v>
      </c>
      <c r="H1123" s="63">
        <f t="shared" ref="H1123:H1140" si="193">D1123/1.08</f>
        <v>73430.555555555547</v>
      </c>
      <c r="I1123" s="63"/>
      <c r="J1123" s="59">
        <f>H1123*C1124</f>
        <v>0</v>
      </c>
    </row>
    <row r="1124" spans="1:10">
      <c r="A1124" s="144">
        <v>2</v>
      </c>
      <c r="B1124" s="145" t="s">
        <v>25</v>
      </c>
      <c r="C1124" s="32"/>
      <c r="D1124" s="147">
        <v>128591</v>
      </c>
      <c r="E1124" s="28">
        <f t="shared" si="191"/>
        <v>0</v>
      </c>
      <c r="F1124" s="29">
        <v>0</v>
      </c>
      <c r="G1124" s="30">
        <f t="shared" si="192"/>
        <v>0</v>
      </c>
      <c r="H1124" s="63">
        <f t="shared" si="193"/>
        <v>119065.74074074073</v>
      </c>
      <c r="I1124" s="63"/>
      <c r="J1124" s="59"/>
    </row>
    <row r="1125" spans="1:10">
      <c r="A1125" s="144">
        <v>3</v>
      </c>
      <c r="B1125" s="145" t="s">
        <v>26</v>
      </c>
      <c r="C1125" s="34">
        <v>7</v>
      </c>
      <c r="D1125" s="146">
        <v>60043</v>
      </c>
      <c r="E1125" s="28">
        <f t="shared" si="191"/>
        <v>420301</v>
      </c>
      <c r="F1125" s="29">
        <v>0</v>
      </c>
      <c r="G1125" s="30">
        <f t="shared" si="192"/>
        <v>420301</v>
      </c>
      <c r="H1125" s="63">
        <f t="shared" si="193"/>
        <v>55595.370370370365</v>
      </c>
      <c r="I1125" s="63"/>
      <c r="J1125" s="59"/>
    </row>
    <row r="1126" spans="1:10">
      <c r="A1126" s="144">
        <v>4</v>
      </c>
      <c r="B1126" s="145" t="s">
        <v>27</v>
      </c>
      <c r="C1126" s="106"/>
      <c r="D1126" s="146">
        <v>115781</v>
      </c>
      <c r="E1126" s="28">
        <f t="shared" si="191"/>
        <v>0</v>
      </c>
      <c r="F1126" s="29">
        <v>0</v>
      </c>
      <c r="G1126" s="30">
        <f t="shared" si="192"/>
        <v>0</v>
      </c>
      <c r="H1126" s="63">
        <f t="shared" si="193"/>
        <v>107204.62962962962</v>
      </c>
      <c r="I1126" s="63"/>
      <c r="J1126" s="59"/>
    </row>
    <row r="1127" spans="1:10">
      <c r="A1127" s="144">
        <v>5</v>
      </c>
      <c r="B1127" s="145" t="s">
        <v>28</v>
      </c>
      <c r="C1127" s="32"/>
      <c r="D1127" s="146">
        <v>119943</v>
      </c>
      <c r="E1127" s="28">
        <f t="shared" si="191"/>
        <v>0</v>
      </c>
      <c r="F1127" s="124">
        <v>0</v>
      </c>
      <c r="G1127" s="30">
        <f t="shared" si="192"/>
        <v>0</v>
      </c>
      <c r="H1127" s="63">
        <f t="shared" si="193"/>
        <v>111058.33333333333</v>
      </c>
      <c r="I1127" s="63"/>
      <c r="J1127" s="59"/>
    </row>
    <row r="1128" spans="1:10">
      <c r="A1128" s="144">
        <v>6</v>
      </c>
      <c r="B1128" s="145" t="s">
        <v>29</v>
      </c>
      <c r="C1128" s="26">
        <v>7</v>
      </c>
      <c r="D1128" s="146">
        <v>94810</v>
      </c>
      <c r="E1128" s="28">
        <f t="shared" si="191"/>
        <v>663670</v>
      </c>
      <c r="F1128" s="29">
        <v>0</v>
      </c>
      <c r="G1128" s="30">
        <f t="shared" si="192"/>
        <v>663670</v>
      </c>
      <c r="H1128" s="63">
        <f t="shared" si="193"/>
        <v>87787.037037037036</v>
      </c>
      <c r="I1128" s="63"/>
      <c r="J1128" s="59"/>
    </row>
    <row r="1129" spans="1:10">
      <c r="A1129" s="144">
        <v>7</v>
      </c>
      <c r="B1129" s="145" t="s">
        <v>30</v>
      </c>
      <c r="C1129" s="34"/>
      <c r="D1129" s="146">
        <v>141396</v>
      </c>
      <c r="E1129" s="28">
        <f t="shared" si="191"/>
        <v>0</v>
      </c>
      <c r="F1129" s="29">
        <v>0</v>
      </c>
      <c r="G1129" s="30">
        <f t="shared" si="192"/>
        <v>0</v>
      </c>
      <c r="H1129" s="63">
        <f t="shared" si="193"/>
        <v>130922.22222222222</v>
      </c>
      <c r="I1129" s="63"/>
      <c r="J1129" s="59"/>
    </row>
    <row r="1130" spans="1:10">
      <c r="A1130" s="144">
        <v>8</v>
      </c>
      <c r="B1130" s="145" t="s">
        <v>31</v>
      </c>
      <c r="C1130" s="26"/>
      <c r="D1130" s="146">
        <v>232931</v>
      </c>
      <c r="E1130" s="28">
        <f t="shared" si="191"/>
        <v>0</v>
      </c>
      <c r="F1130" s="29">
        <v>0</v>
      </c>
      <c r="G1130" s="30">
        <f t="shared" si="192"/>
        <v>0</v>
      </c>
      <c r="H1130" s="63">
        <f t="shared" si="193"/>
        <v>215676.85185185182</v>
      </c>
      <c r="I1130" s="63"/>
      <c r="J1130" s="59"/>
    </row>
    <row r="1131" spans="1:10">
      <c r="A1131" s="144">
        <v>9</v>
      </c>
      <c r="B1131" s="148" t="s">
        <v>32</v>
      </c>
      <c r="C1131" s="26"/>
      <c r="D1131" s="146">
        <v>101534</v>
      </c>
      <c r="E1131" s="28">
        <f t="shared" si="191"/>
        <v>0</v>
      </c>
      <c r="F1131" s="29">
        <v>0</v>
      </c>
      <c r="G1131" s="30">
        <f t="shared" si="192"/>
        <v>0</v>
      </c>
      <c r="H1131" s="63">
        <f t="shared" si="193"/>
        <v>94012.962962962964</v>
      </c>
      <c r="I1131" s="63"/>
      <c r="J1131" s="59"/>
    </row>
    <row r="1132" spans="1:10">
      <c r="A1132" s="144">
        <v>10</v>
      </c>
      <c r="B1132" s="148" t="s">
        <v>33</v>
      </c>
      <c r="C1132" s="37"/>
      <c r="D1132" s="147">
        <v>110148</v>
      </c>
      <c r="E1132" s="28">
        <f t="shared" si="191"/>
        <v>0</v>
      </c>
      <c r="F1132" s="29">
        <v>0</v>
      </c>
      <c r="G1132" s="30">
        <f t="shared" si="192"/>
        <v>0</v>
      </c>
      <c r="H1132" s="63">
        <f t="shared" si="193"/>
        <v>101988.88888888888</v>
      </c>
      <c r="I1132" s="63"/>
      <c r="J1132" s="59"/>
    </row>
    <row r="1133" spans="1:10">
      <c r="A1133" s="144">
        <v>11</v>
      </c>
      <c r="B1133" s="145" t="s">
        <v>34</v>
      </c>
      <c r="C1133" s="37">
        <v>7</v>
      </c>
      <c r="D1133" s="146">
        <v>54198</v>
      </c>
      <c r="E1133" s="28">
        <f t="shared" si="191"/>
        <v>379386</v>
      </c>
      <c r="F1133" s="29">
        <v>0</v>
      </c>
      <c r="G1133" s="30">
        <f t="shared" si="192"/>
        <v>379386</v>
      </c>
      <c r="H1133" s="63">
        <f t="shared" si="193"/>
        <v>50183.333333333328</v>
      </c>
      <c r="I1133" s="63"/>
      <c r="J1133" s="59"/>
    </row>
    <row r="1134" spans="1:10">
      <c r="A1134" s="144">
        <v>12</v>
      </c>
      <c r="B1134" s="145" t="s">
        <v>35</v>
      </c>
      <c r="C1134" s="37"/>
      <c r="D1134" s="146">
        <v>49680</v>
      </c>
      <c r="E1134" s="28">
        <f t="shared" si="191"/>
        <v>0</v>
      </c>
      <c r="F1134" s="29">
        <v>0</v>
      </c>
      <c r="G1134" s="30">
        <f t="shared" si="192"/>
        <v>0</v>
      </c>
      <c r="H1134" s="63">
        <f t="shared" si="193"/>
        <v>46000</v>
      </c>
      <c r="I1134" s="63"/>
      <c r="J1134" s="59">
        <f t="shared" ref="J1134:J1139" si="194">H1134*C1135</f>
        <v>0</v>
      </c>
    </row>
    <row r="1135" spans="1:10">
      <c r="A1135" s="144">
        <v>13</v>
      </c>
      <c r="B1135" s="145" t="s">
        <v>36</v>
      </c>
      <c r="C1135" s="37"/>
      <c r="D1135" s="149">
        <v>64152</v>
      </c>
      <c r="E1135" s="28">
        <f t="shared" si="191"/>
        <v>0</v>
      </c>
      <c r="F1135" s="29">
        <v>0</v>
      </c>
      <c r="G1135" s="30">
        <f t="shared" si="192"/>
        <v>0</v>
      </c>
      <c r="H1135" s="63">
        <f t="shared" si="193"/>
        <v>59399.999999999993</v>
      </c>
      <c r="I1135" s="63"/>
      <c r="J1135" s="59">
        <f t="shared" si="194"/>
        <v>0</v>
      </c>
    </row>
    <row r="1136" spans="1:10">
      <c r="A1136" s="144">
        <v>14</v>
      </c>
      <c r="B1136" s="145" t="s">
        <v>37</v>
      </c>
      <c r="C1136" s="37"/>
      <c r="D1136" s="149">
        <v>65934</v>
      </c>
      <c r="E1136" s="28">
        <f t="shared" si="191"/>
        <v>0</v>
      </c>
      <c r="F1136" s="29">
        <v>0</v>
      </c>
      <c r="G1136" s="30">
        <f t="shared" si="192"/>
        <v>0</v>
      </c>
      <c r="H1136" s="63">
        <f t="shared" si="193"/>
        <v>61049.999999999993</v>
      </c>
      <c r="I1136" s="63"/>
      <c r="J1136" s="59">
        <f t="shared" si="194"/>
        <v>0</v>
      </c>
    </row>
    <row r="1137" spans="1:10">
      <c r="A1137" s="144">
        <v>15</v>
      </c>
      <c r="B1137" s="145" t="s">
        <v>38</v>
      </c>
      <c r="C1137" s="37"/>
      <c r="D1137" s="149">
        <v>76626</v>
      </c>
      <c r="E1137" s="28">
        <f t="shared" si="191"/>
        <v>0</v>
      </c>
      <c r="F1137" s="124">
        <v>0</v>
      </c>
      <c r="G1137" s="30">
        <f t="shared" si="192"/>
        <v>0</v>
      </c>
      <c r="H1137" s="63">
        <f t="shared" si="193"/>
        <v>70950</v>
      </c>
      <c r="I1137" s="63"/>
      <c r="J1137" s="59">
        <f t="shared" si="194"/>
        <v>0</v>
      </c>
    </row>
    <row r="1138" spans="1:10">
      <c r="A1138" s="144">
        <v>16</v>
      </c>
      <c r="B1138" s="145" t="s">
        <v>39</v>
      </c>
      <c r="C1138" s="37"/>
      <c r="D1138" s="149">
        <v>80190</v>
      </c>
      <c r="E1138" s="28">
        <f t="shared" si="191"/>
        <v>0</v>
      </c>
      <c r="F1138" s="29">
        <v>0</v>
      </c>
      <c r="G1138" s="30">
        <f t="shared" si="192"/>
        <v>0</v>
      </c>
      <c r="H1138" s="63">
        <f t="shared" si="193"/>
        <v>74250</v>
      </c>
      <c r="I1138" s="63"/>
      <c r="J1138" s="59">
        <f t="shared" si="194"/>
        <v>0</v>
      </c>
    </row>
    <row r="1139" spans="1:10">
      <c r="A1139" s="144">
        <v>17</v>
      </c>
      <c r="B1139" s="145" t="s">
        <v>40</v>
      </c>
      <c r="C1139" s="37"/>
      <c r="D1139" s="149">
        <v>113832</v>
      </c>
      <c r="E1139" s="28">
        <f t="shared" si="191"/>
        <v>0</v>
      </c>
      <c r="F1139" s="29">
        <v>0</v>
      </c>
      <c r="G1139" s="30">
        <f t="shared" si="192"/>
        <v>0</v>
      </c>
      <c r="H1139" s="63">
        <f t="shared" si="193"/>
        <v>105400</v>
      </c>
      <c r="I1139" s="63"/>
      <c r="J1139" s="59">
        <f t="shared" si="194"/>
        <v>0</v>
      </c>
    </row>
    <row r="1140" spans="1:10" ht="17.25">
      <c r="A1140" s="144">
        <v>18</v>
      </c>
      <c r="B1140" s="145" t="s">
        <v>41</v>
      </c>
      <c r="C1140" s="37"/>
      <c r="D1140" s="150">
        <v>98010</v>
      </c>
      <c r="E1140" s="28">
        <f t="shared" si="191"/>
        <v>0</v>
      </c>
      <c r="F1140" s="29">
        <v>0</v>
      </c>
      <c r="G1140" s="30">
        <f t="shared" si="192"/>
        <v>0</v>
      </c>
      <c r="H1140" s="63">
        <f t="shared" si="193"/>
        <v>90750</v>
      </c>
      <c r="I1140" s="45"/>
      <c r="J1140" s="64"/>
    </row>
    <row r="1141" spans="1:10" ht="31.5">
      <c r="A1141" s="40"/>
      <c r="B1141" s="41" t="s">
        <v>42</v>
      </c>
      <c r="C1141" s="42">
        <f>SUM(C1123:C1140)</f>
        <v>21</v>
      </c>
      <c r="D1141" s="42"/>
      <c r="E1141" s="43">
        <f>SUM(E1123:E1140)</f>
        <v>1463357</v>
      </c>
      <c r="F1141" s="43"/>
      <c r="G1141" s="44">
        <f>SUM(G1123:G1140)</f>
        <v>1463357</v>
      </c>
      <c r="H1141" s="5"/>
      <c r="I1141" s="5"/>
      <c r="J1141" s="75">
        <f>J1140*0.08</f>
        <v>0</v>
      </c>
    </row>
    <row r="1142" spans="1:10" ht="31.5">
      <c r="A1142" s="46"/>
      <c r="B1142" s="47"/>
      <c r="C1142" s="48"/>
      <c r="D1142" s="48"/>
      <c r="E1142" s="49"/>
      <c r="F1142" s="49"/>
      <c r="G1142" s="151"/>
      <c r="H1142" s="6"/>
      <c r="I1142" s="6"/>
      <c r="J1142" s="76">
        <f>SUM(J1140:J1141)</f>
        <v>0</v>
      </c>
    </row>
    <row r="1143" spans="1:10" ht="18">
      <c r="A1143" s="283" t="s">
        <v>43</v>
      </c>
      <c r="B1143" s="283"/>
      <c r="C1143" s="284" t="s">
        <v>44</v>
      </c>
      <c r="D1143" s="284"/>
      <c r="E1143" s="54"/>
      <c r="F1143" s="54"/>
      <c r="G1143" s="55" t="s">
        <v>45</v>
      </c>
      <c r="H1143" s="141"/>
      <c r="I1143" s="141"/>
      <c r="J1143" s="141"/>
    </row>
    <row r="1146" spans="1:10" ht="15.75">
      <c r="A1146" s="279" t="s">
        <v>0</v>
      </c>
      <c r="B1146" s="279"/>
      <c r="C1146" s="279"/>
      <c r="D1146" s="279"/>
      <c r="E1146" s="279"/>
      <c r="F1146" s="279"/>
      <c r="G1146" s="279"/>
      <c r="H1146" s="141"/>
      <c r="I1146" s="141"/>
      <c r="J1146" s="141"/>
    </row>
    <row r="1147" spans="1:10" ht="15.75">
      <c r="A1147" s="279" t="s">
        <v>1</v>
      </c>
      <c r="B1147" s="279"/>
      <c r="C1147" s="279"/>
      <c r="D1147" s="279"/>
      <c r="E1147" s="279"/>
      <c r="F1147" s="279"/>
      <c r="G1147" s="279"/>
      <c r="H1147" s="1"/>
      <c r="I1147" s="1"/>
      <c r="J1147" s="71"/>
    </row>
    <row r="1148" spans="1:10" ht="15.75">
      <c r="A1148" s="279" t="s">
        <v>2</v>
      </c>
      <c r="B1148" s="279"/>
      <c r="C1148" s="279"/>
      <c r="D1148" s="279"/>
      <c r="E1148" s="279"/>
      <c r="F1148" s="279"/>
      <c r="G1148" s="279"/>
      <c r="H1148" s="1"/>
      <c r="I1148" s="1"/>
      <c r="J1148" s="71"/>
    </row>
    <row r="1149" spans="1:10" ht="15.75">
      <c r="A1149" s="279" t="s">
        <v>4</v>
      </c>
      <c r="B1149" s="279"/>
      <c r="C1149" s="279"/>
      <c r="D1149" s="279"/>
      <c r="E1149" s="279"/>
      <c r="F1149" s="279"/>
      <c r="G1149" s="279"/>
      <c r="H1149" s="1"/>
      <c r="I1149" s="1"/>
      <c r="J1149" s="71"/>
    </row>
    <row r="1150" spans="1:10" ht="27">
      <c r="A1150" s="280" t="s">
        <v>6</v>
      </c>
      <c r="B1150" s="280"/>
      <c r="C1150" s="280"/>
      <c r="D1150" s="280"/>
      <c r="E1150" s="280"/>
      <c r="F1150" s="280"/>
      <c r="G1150" s="280"/>
      <c r="H1150" s="2"/>
      <c r="I1150" s="2"/>
      <c r="J1150" s="72"/>
    </row>
    <row r="1151" spans="1:10" ht="27">
      <c r="A1151" s="142"/>
      <c r="B1151" s="142"/>
      <c r="C1151" s="281" t="s">
        <v>441</v>
      </c>
      <c r="D1151" s="281"/>
      <c r="E1151" s="281"/>
      <c r="F1151" s="281"/>
      <c r="G1151" s="281"/>
      <c r="H1151" s="68"/>
      <c r="I1151" s="68"/>
      <c r="J1151" s="71"/>
    </row>
    <row r="1152" spans="1:10" ht="15.75">
      <c r="A1152" s="11" t="s">
        <v>358</v>
      </c>
      <c r="B1152" s="12">
        <v>4138343935</v>
      </c>
      <c r="C1152" s="143"/>
      <c r="D1152" s="286"/>
      <c r="E1152" s="286"/>
      <c r="F1152" s="286"/>
      <c r="G1152" s="286"/>
      <c r="H1152" s="69" t="s">
        <v>161</v>
      </c>
      <c r="I1152" s="69"/>
      <c r="J1152" s="73"/>
    </row>
    <row r="1153" spans="1:10" ht="15.75">
      <c r="A1153" s="11" t="s">
        <v>9</v>
      </c>
      <c r="B1153" s="286" t="s">
        <v>1017</v>
      </c>
      <c r="C1153" s="286"/>
      <c r="D1153" s="286"/>
      <c r="E1153" s="16"/>
      <c r="F1153" s="11"/>
      <c r="G1153" s="16"/>
      <c r="H1153" s="1"/>
      <c r="I1153" s="1"/>
      <c r="J1153" s="71"/>
    </row>
    <row r="1154" spans="1:10" ht="15.75">
      <c r="A1154" s="11" t="s">
        <v>11</v>
      </c>
      <c r="B1154" s="289" t="s">
        <v>244</v>
      </c>
      <c r="C1154" s="289"/>
      <c r="D1154" s="289"/>
      <c r="E1154" s="289"/>
      <c r="F1154" s="18"/>
      <c r="G1154" s="19"/>
      <c r="H1154" s="1"/>
      <c r="I1154" s="1"/>
      <c r="J1154" s="71"/>
    </row>
    <row r="1155" spans="1:10" ht="15.75">
      <c r="A1155" s="21" t="s">
        <v>14</v>
      </c>
      <c r="B1155" s="21" t="s">
        <v>16</v>
      </c>
      <c r="C1155" s="21"/>
      <c r="D1155" s="22" t="s">
        <v>18</v>
      </c>
      <c r="E1155" s="23" t="s">
        <v>19</v>
      </c>
      <c r="F1155" s="23" t="s">
        <v>20</v>
      </c>
      <c r="G1155" s="21" t="s">
        <v>21</v>
      </c>
      <c r="H1155" s="63"/>
      <c r="I1155" s="63"/>
      <c r="J1155" s="59">
        <f>H1155*C1156</f>
        <v>0</v>
      </c>
    </row>
    <row r="1156" spans="1:10">
      <c r="A1156" s="144">
        <v>1</v>
      </c>
      <c r="B1156" s="145" t="s">
        <v>23</v>
      </c>
      <c r="C1156" s="26"/>
      <c r="D1156" s="146">
        <v>79305</v>
      </c>
      <c r="E1156" s="28">
        <f t="shared" ref="E1156:E1173" si="195">D1156*C1156</f>
        <v>0</v>
      </c>
      <c r="F1156" s="29">
        <v>0</v>
      </c>
      <c r="G1156" s="30">
        <f t="shared" ref="G1156:G1173" si="196">E1156-E1156*F1156</f>
        <v>0</v>
      </c>
      <c r="H1156" s="63">
        <f t="shared" ref="H1156:H1173" si="197">D1156/1.08</f>
        <v>73430.555555555547</v>
      </c>
      <c r="I1156" s="63"/>
      <c r="J1156" s="59">
        <f>H1156*C1157</f>
        <v>0</v>
      </c>
    </row>
    <row r="1157" spans="1:10">
      <c r="A1157" s="144">
        <v>2</v>
      </c>
      <c r="B1157" s="145" t="s">
        <v>25</v>
      </c>
      <c r="C1157" s="32"/>
      <c r="D1157" s="147">
        <v>128591</v>
      </c>
      <c r="E1157" s="28">
        <f t="shared" si="195"/>
        <v>0</v>
      </c>
      <c r="F1157" s="29">
        <v>0</v>
      </c>
      <c r="G1157" s="30">
        <f t="shared" si="196"/>
        <v>0</v>
      </c>
      <c r="H1157" s="63">
        <f t="shared" si="197"/>
        <v>119065.74074074073</v>
      </c>
      <c r="I1157" s="63"/>
      <c r="J1157" s="59"/>
    </row>
    <row r="1158" spans="1:10">
      <c r="A1158" s="144">
        <v>3</v>
      </c>
      <c r="B1158" s="145" t="s">
        <v>26</v>
      </c>
      <c r="C1158" s="34">
        <v>5</v>
      </c>
      <c r="D1158" s="146">
        <v>60043</v>
      </c>
      <c r="E1158" s="28">
        <f t="shared" si="195"/>
        <v>300215</v>
      </c>
      <c r="F1158" s="29">
        <v>0</v>
      </c>
      <c r="G1158" s="30">
        <f t="shared" si="196"/>
        <v>300215</v>
      </c>
      <c r="H1158" s="63">
        <f t="shared" si="197"/>
        <v>55595.370370370365</v>
      </c>
      <c r="I1158" s="63"/>
      <c r="J1158" s="59"/>
    </row>
    <row r="1159" spans="1:10">
      <c r="A1159" s="144">
        <v>4</v>
      </c>
      <c r="B1159" s="145" t="s">
        <v>27</v>
      </c>
      <c r="C1159" s="106"/>
      <c r="D1159" s="146">
        <v>115781</v>
      </c>
      <c r="E1159" s="28">
        <f t="shared" si="195"/>
        <v>0</v>
      </c>
      <c r="F1159" s="29">
        <v>0</v>
      </c>
      <c r="G1159" s="30">
        <f t="shared" si="196"/>
        <v>0</v>
      </c>
      <c r="H1159" s="63">
        <f t="shared" si="197"/>
        <v>107204.62962962962</v>
      </c>
      <c r="I1159" s="63"/>
      <c r="J1159" s="59"/>
    </row>
    <row r="1160" spans="1:10">
      <c r="A1160" s="144">
        <v>5</v>
      </c>
      <c r="B1160" s="145" t="s">
        <v>28</v>
      </c>
      <c r="C1160" s="32"/>
      <c r="D1160" s="146">
        <v>119943</v>
      </c>
      <c r="E1160" s="28">
        <f t="shared" si="195"/>
        <v>0</v>
      </c>
      <c r="F1160" s="124">
        <v>0</v>
      </c>
      <c r="G1160" s="30">
        <f t="shared" si="196"/>
        <v>0</v>
      </c>
      <c r="H1160" s="63">
        <f t="shared" si="197"/>
        <v>111058.33333333333</v>
      </c>
      <c r="I1160" s="63"/>
      <c r="J1160" s="59"/>
    </row>
    <row r="1161" spans="1:10">
      <c r="A1161" s="144">
        <v>6</v>
      </c>
      <c r="B1161" s="145" t="s">
        <v>29</v>
      </c>
      <c r="C1161" s="26">
        <v>5</v>
      </c>
      <c r="D1161" s="146">
        <v>94810</v>
      </c>
      <c r="E1161" s="28">
        <f t="shared" si="195"/>
        <v>474050</v>
      </c>
      <c r="F1161" s="29">
        <v>0</v>
      </c>
      <c r="G1161" s="30">
        <f t="shared" si="196"/>
        <v>474050</v>
      </c>
      <c r="H1161" s="63">
        <f t="shared" si="197"/>
        <v>87787.037037037036</v>
      </c>
      <c r="I1161" s="63"/>
      <c r="J1161" s="59"/>
    </row>
    <row r="1162" spans="1:10">
      <c r="A1162" s="144">
        <v>7</v>
      </c>
      <c r="B1162" s="145" t="s">
        <v>30</v>
      </c>
      <c r="C1162" s="34"/>
      <c r="D1162" s="146">
        <v>141396</v>
      </c>
      <c r="E1162" s="28">
        <f t="shared" si="195"/>
        <v>0</v>
      </c>
      <c r="F1162" s="29">
        <v>0</v>
      </c>
      <c r="G1162" s="30">
        <f t="shared" si="196"/>
        <v>0</v>
      </c>
      <c r="H1162" s="63">
        <f t="shared" si="197"/>
        <v>130922.22222222222</v>
      </c>
      <c r="I1162" s="63"/>
      <c r="J1162" s="59"/>
    </row>
    <row r="1163" spans="1:10">
      <c r="A1163" s="144">
        <v>8</v>
      </c>
      <c r="B1163" s="145" t="s">
        <v>31</v>
      </c>
      <c r="C1163" s="26"/>
      <c r="D1163" s="146">
        <v>232931</v>
      </c>
      <c r="E1163" s="28">
        <f t="shared" si="195"/>
        <v>0</v>
      </c>
      <c r="F1163" s="29">
        <v>0</v>
      </c>
      <c r="G1163" s="30">
        <f t="shared" si="196"/>
        <v>0</v>
      </c>
      <c r="H1163" s="63">
        <f t="shared" si="197"/>
        <v>215676.85185185182</v>
      </c>
      <c r="I1163" s="63"/>
      <c r="J1163" s="59"/>
    </row>
    <row r="1164" spans="1:10">
      <c r="A1164" s="144">
        <v>9</v>
      </c>
      <c r="B1164" s="148" t="s">
        <v>32</v>
      </c>
      <c r="C1164" s="26"/>
      <c r="D1164" s="146">
        <v>101534</v>
      </c>
      <c r="E1164" s="28">
        <f t="shared" si="195"/>
        <v>0</v>
      </c>
      <c r="F1164" s="29">
        <v>0</v>
      </c>
      <c r="G1164" s="30">
        <f t="shared" si="196"/>
        <v>0</v>
      </c>
      <c r="H1164" s="63">
        <f t="shared" si="197"/>
        <v>94012.962962962964</v>
      </c>
      <c r="I1164" s="63"/>
      <c r="J1164" s="59"/>
    </row>
    <row r="1165" spans="1:10">
      <c r="A1165" s="144">
        <v>10</v>
      </c>
      <c r="B1165" s="148" t="s">
        <v>33</v>
      </c>
      <c r="C1165" s="37"/>
      <c r="D1165" s="147">
        <v>110148</v>
      </c>
      <c r="E1165" s="28">
        <f t="shared" si="195"/>
        <v>0</v>
      </c>
      <c r="F1165" s="29">
        <v>0</v>
      </c>
      <c r="G1165" s="30">
        <f t="shared" si="196"/>
        <v>0</v>
      </c>
      <c r="H1165" s="63">
        <f t="shared" si="197"/>
        <v>101988.88888888888</v>
      </c>
      <c r="I1165" s="63"/>
      <c r="J1165" s="59"/>
    </row>
    <row r="1166" spans="1:10">
      <c r="A1166" s="144">
        <v>11</v>
      </c>
      <c r="B1166" s="145" t="s">
        <v>34</v>
      </c>
      <c r="C1166" s="37"/>
      <c r="D1166" s="146">
        <v>54198</v>
      </c>
      <c r="E1166" s="28">
        <f t="shared" si="195"/>
        <v>0</v>
      </c>
      <c r="F1166" s="29">
        <v>0</v>
      </c>
      <c r="G1166" s="30">
        <f t="shared" si="196"/>
        <v>0</v>
      </c>
      <c r="H1166" s="63">
        <f t="shared" si="197"/>
        <v>50183.333333333328</v>
      </c>
      <c r="I1166" s="63"/>
      <c r="J1166" s="59"/>
    </row>
    <row r="1167" spans="1:10">
      <c r="A1167" s="144">
        <v>12</v>
      </c>
      <c r="B1167" s="145" t="s">
        <v>35</v>
      </c>
      <c r="C1167" s="37">
        <v>5</v>
      </c>
      <c r="D1167" s="146">
        <v>49680</v>
      </c>
      <c r="E1167" s="28">
        <f t="shared" si="195"/>
        <v>248400</v>
      </c>
      <c r="F1167" s="29">
        <v>0</v>
      </c>
      <c r="G1167" s="30">
        <f t="shared" si="196"/>
        <v>248400</v>
      </c>
      <c r="H1167" s="63">
        <f t="shared" si="197"/>
        <v>46000</v>
      </c>
      <c r="I1167" s="63"/>
      <c r="J1167" s="59">
        <f t="shared" ref="J1167:J1172" si="198">H1167*C1168</f>
        <v>0</v>
      </c>
    </row>
    <row r="1168" spans="1:10">
      <c r="A1168" s="144">
        <v>13</v>
      </c>
      <c r="B1168" s="145" t="s">
        <v>36</v>
      </c>
      <c r="C1168" s="37"/>
      <c r="D1168" s="149">
        <v>64152</v>
      </c>
      <c r="E1168" s="28">
        <f t="shared" si="195"/>
        <v>0</v>
      </c>
      <c r="F1168" s="29">
        <v>0</v>
      </c>
      <c r="G1168" s="30">
        <f t="shared" si="196"/>
        <v>0</v>
      </c>
      <c r="H1168" s="63">
        <f t="shared" si="197"/>
        <v>59399.999999999993</v>
      </c>
      <c r="I1168" s="63"/>
      <c r="J1168" s="59">
        <f t="shared" si="198"/>
        <v>0</v>
      </c>
    </row>
    <row r="1169" spans="1:10">
      <c r="A1169" s="144">
        <v>14</v>
      </c>
      <c r="B1169" s="145" t="s">
        <v>37</v>
      </c>
      <c r="C1169" s="37"/>
      <c r="D1169" s="149">
        <v>65934</v>
      </c>
      <c r="E1169" s="28">
        <f t="shared" si="195"/>
        <v>0</v>
      </c>
      <c r="F1169" s="29">
        <v>0</v>
      </c>
      <c r="G1169" s="30">
        <f t="shared" si="196"/>
        <v>0</v>
      </c>
      <c r="H1169" s="63">
        <f t="shared" si="197"/>
        <v>61049.999999999993</v>
      </c>
      <c r="I1169" s="63"/>
      <c r="J1169" s="59">
        <f t="shared" si="198"/>
        <v>0</v>
      </c>
    </row>
    <row r="1170" spans="1:10">
      <c r="A1170" s="144">
        <v>15</v>
      </c>
      <c r="B1170" s="145" t="s">
        <v>38</v>
      </c>
      <c r="C1170" s="37"/>
      <c r="D1170" s="149">
        <v>76626</v>
      </c>
      <c r="E1170" s="28">
        <f t="shared" si="195"/>
        <v>0</v>
      </c>
      <c r="F1170" s="124">
        <v>0</v>
      </c>
      <c r="G1170" s="30">
        <f t="shared" si="196"/>
        <v>0</v>
      </c>
      <c r="H1170" s="63">
        <f t="shared" si="197"/>
        <v>70950</v>
      </c>
      <c r="I1170" s="63"/>
      <c r="J1170" s="59">
        <f t="shared" si="198"/>
        <v>0</v>
      </c>
    </row>
    <row r="1171" spans="1:10">
      <c r="A1171" s="144">
        <v>16</v>
      </c>
      <c r="B1171" s="145" t="s">
        <v>39</v>
      </c>
      <c r="C1171" s="37"/>
      <c r="D1171" s="149">
        <v>80190</v>
      </c>
      <c r="E1171" s="28">
        <f t="shared" si="195"/>
        <v>0</v>
      </c>
      <c r="F1171" s="29">
        <v>0</v>
      </c>
      <c r="G1171" s="30">
        <f t="shared" si="196"/>
        <v>0</v>
      </c>
      <c r="H1171" s="63">
        <f t="shared" si="197"/>
        <v>74250</v>
      </c>
      <c r="I1171" s="63"/>
      <c r="J1171" s="59">
        <f t="shared" si="198"/>
        <v>0</v>
      </c>
    </row>
    <row r="1172" spans="1:10">
      <c r="A1172" s="144">
        <v>17</v>
      </c>
      <c r="B1172" s="145" t="s">
        <v>40</v>
      </c>
      <c r="C1172" s="37"/>
      <c r="D1172" s="149">
        <v>113832</v>
      </c>
      <c r="E1172" s="28">
        <f t="shared" si="195"/>
        <v>0</v>
      </c>
      <c r="F1172" s="29">
        <v>0</v>
      </c>
      <c r="G1172" s="30">
        <f t="shared" si="196"/>
        <v>0</v>
      </c>
      <c r="H1172" s="63">
        <f t="shared" si="197"/>
        <v>105400</v>
      </c>
      <c r="I1172" s="63"/>
      <c r="J1172" s="59">
        <f t="shared" si="198"/>
        <v>0</v>
      </c>
    </row>
    <row r="1173" spans="1:10" ht="17.25">
      <c r="A1173" s="144">
        <v>18</v>
      </c>
      <c r="B1173" s="145" t="s">
        <v>41</v>
      </c>
      <c r="C1173" s="37"/>
      <c r="D1173" s="150">
        <v>98010</v>
      </c>
      <c r="E1173" s="28">
        <f t="shared" si="195"/>
        <v>0</v>
      </c>
      <c r="F1173" s="29">
        <v>0</v>
      </c>
      <c r="G1173" s="30">
        <f t="shared" si="196"/>
        <v>0</v>
      </c>
      <c r="H1173" s="63">
        <f t="shared" si="197"/>
        <v>90750</v>
      </c>
      <c r="I1173" s="45"/>
      <c r="J1173" s="64"/>
    </row>
    <row r="1174" spans="1:10" ht="31.5">
      <c r="A1174" s="40"/>
      <c r="B1174" s="41" t="s">
        <v>42</v>
      </c>
      <c r="C1174" s="42">
        <f>SUM(C1156:C1173)</f>
        <v>15</v>
      </c>
      <c r="D1174" s="42"/>
      <c r="E1174" s="43">
        <f>SUM(E1156:E1173)</f>
        <v>1022665</v>
      </c>
      <c r="F1174" s="43"/>
      <c r="G1174" s="44">
        <f>SUM(G1156:G1173)</f>
        <v>1022665</v>
      </c>
      <c r="H1174" s="5"/>
      <c r="I1174" s="5"/>
      <c r="J1174" s="75">
        <f>J1173*0.08</f>
        <v>0</v>
      </c>
    </row>
    <row r="1175" spans="1:10" ht="31.5">
      <c r="A1175" s="46"/>
      <c r="B1175" s="47"/>
      <c r="C1175" s="48"/>
      <c r="D1175" s="48"/>
      <c r="E1175" s="49"/>
      <c r="F1175" s="49"/>
      <c r="G1175" s="151"/>
      <c r="H1175" s="6"/>
      <c r="I1175" s="6"/>
      <c r="J1175" s="76">
        <f>SUM(J1173:J1174)</f>
        <v>0</v>
      </c>
    </row>
    <row r="1176" spans="1:10" ht="18">
      <c r="A1176" s="283" t="s">
        <v>43</v>
      </c>
      <c r="B1176" s="283"/>
      <c r="C1176" s="284" t="s">
        <v>44</v>
      </c>
      <c r="D1176" s="284"/>
      <c r="E1176" s="54"/>
      <c r="F1176" s="54"/>
      <c r="G1176" s="55" t="s">
        <v>45</v>
      </c>
      <c r="H1176" s="141"/>
      <c r="I1176" s="141"/>
      <c r="J1176" s="141"/>
    </row>
    <row r="1179" spans="1:10" ht="15.75">
      <c r="A1179" s="279" t="s">
        <v>0</v>
      </c>
      <c r="B1179" s="279"/>
      <c r="C1179" s="279"/>
      <c r="D1179" s="279"/>
      <c r="E1179" s="279"/>
      <c r="F1179" s="279"/>
      <c r="G1179" s="279"/>
      <c r="H1179" s="141"/>
      <c r="I1179" s="141"/>
      <c r="J1179" s="141"/>
    </row>
    <row r="1180" spans="1:10" ht="15.75">
      <c r="A1180" s="279" t="s">
        <v>1</v>
      </c>
      <c r="B1180" s="279"/>
      <c r="C1180" s="279"/>
      <c r="D1180" s="279"/>
      <c r="E1180" s="279"/>
      <c r="F1180" s="279"/>
      <c r="G1180" s="279"/>
      <c r="H1180" s="1"/>
      <c r="I1180" s="1"/>
      <c r="J1180" s="71"/>
    </row>
    <row r="1181" spans="1:10" ht="15.75">
      <c r="A1181" s="279" t="s">
        <v>2</v>
      </c>
      <c r="B1181" s="279"/>
      <c r="C1181" s="279"/>
      <c r="D1181" s="279"/>
      <c r="E1181" s="279"/>
      <c r="F1181" s="279"/>
      <c r="G1181" s="279"/>
      <c r="H1181" s="1"/>
      <c r="I1181" s="1"/>
      <c r="J1181" s="71"/>
    </row>
    <row r="1182" spans="1:10" ht="15.75">
      <c r="A1182" s="279" t="s">
        <v>4</v>
      </c>
      <c r="B1182" s="279"/>
      <c r="C1182" s="279"/>
      <c r="D1182" s="279"/>
      <c r="E1182" s="279"/>
      <c r="F1182" s="279"/>
      <c r="G1182" s="279"/>
      <c r="H1182" s="1"/>
      <c r="I1182" s="1"/>
      <c r="J1182" s="71"/>
    </row>
    <row r="1183" spans="1:10" ht="27">
      <c r="A1183" s="280" t="s">
        <v>6</v>
      </c>
      <c r="B1183" s="280"/>
      <c r="C1183" s="280"/>
      <c r="D1183" s="280"/>
      <c r="E1183" s="280"/>
      <c r="F1183" s="280"/>
      <c r="G1183" s="280"/>
      <c r="H1183" s="2"/>
      <c r="I1183" s="2"/>
      <c r="J1183" s="72"/>
    </row>
    <row r="1184" spans="1:10" ht="27">
      <c r="A1184" s="142"/>
      <c r="B1184" s="142"/>
      <c r="C1184" s="281" t="s">
        <v>441</v>
      </c>
      <c r="D1184" s="281"/>
      <c r="E1184" s="281"/>
      <c r="F1184" s="281"/>
      <c r="G1184" s="281"/>
      <c r="H1184" s="68"/>
      <c r="I1184" s="68"/>
      <c r="J1184" s="71"/>
    </row>
    <row r="1185" spans="1:10" ht="15.75">
      <c r="A1185" s="11" t="s">
        <v>358</v>
      </c>
      <c r="B1185" s="12">
        <v>4138333356</v>
      </c>
      <c r="C1185" s="143"/>
      <c r="D1185" s="286"/>
      <c r="E1185" s="286"/>
      <c r="F1185" s="286"/>
      <c r="G1185" s="286"/>
      <c r="H1185" s="69" t="s">
        <v>161</v>
      </c>
      <c r="I1185" s="69"/>
      <c r="J1185" s="73"/>
    </row>
    <row r="1186" spans="1:10" ht="15.75">
      <c r="A1186" s="11" t="s">
        <v>9</v>
      </c>
      <c r="B1186" s="286" t="s">
        <v>1018</v>
      </c>
      <c r="C1186" s="286"/>
      <c r="D1186" s="286"/>
      <c r="E1186" s="16"/>
      <c r="F1186" s="11"/>
      <c r="G1186" s="16"/>
      <c r="H1186" s="1"/>
      <c r="I1186" s="1"/>
      <c r="J1186" s="71"/>
    </row>
    <row r="1187" spans="1:10" ht="15.75">
      <c r="A1187" s="11" t="s">
        <v>11</v>
      </c>
      <c r="B1187" s="289" t="s">
        <v>244</v>
      </c>
      <c r="C1187" s="289"/>
      <c r="D1187" s="289"/>
      <c r="E1187" s="289"/>
      <c r="F1187" s="18"/>
      <c r="G1187" s="19"/>
      <c r="H1187" s="1"/>
      <c r="I1187" s="1"/>
      <c r="J1187" s="71"/>
    </row>
    <row r="1188" spans="1:10" ht="15.75">
      <c r="A1188" s="21" t="s">
        <v>14</v>
      </c>
      <c r="B1188" s="21" t="s">
        <v>16</v>
      </c>
      <c r="C1188" s="21"/>
      <c r="D1188" s="22" t="s">
        <v>18</v>
      </c>
      <c r="E1188" s="23" t="s">
        <v>19</v>
      </c>
      <c r="F1188" s="23" t="s">
        <v>20</v>
      </c>
      <c r="G1188" s="21" t="s">
        <v>21</v>
      </c>
      <c r="H1188" s="63"/>
      <c r="I1188" s="63"/>
      <c r="J1188" s="59">
        <f>H1188*C1189</f>
        <v>0</v>
      </c>
    </row>
    <row r="1189" spans="1:10">
      <c r="A1189" s="144">
        <v>1</v>
      </c>
      <c r="B1189" s="145" t="s">
        <v>23</v>
      </c>
      <c r="C1189" s="26"/>
      <c r="D1189" s="146">
        <v>79305</v>
      </c>
      <c r="E1189" s="28">
        <f t="shared" ref="E1189:E1206" si="199">D1189*C1189</f>
        <v>0</v>
      </c>
      <c r="F1189" s="29">
        <v>0</v>
      </c>
      <c r="G1189" s="30">
        <f t="shared" ref="G1189:G1206" si="200">E1189-E1189*F1189</f>
        <v>0</v>
      </c>
      <c r="H1189" s="63">
        <f t="shared" ref="H1189:H1206" si="201">D1189/1.08</f>
        <v>73430.555555555547</v>
      </c>
      <c r="I1189" s="63"/>
      <c r="J1189" s="59">
        <f>H1189*C1190</f>
        <v>0</v>
      </c>
    </row>
    <row r="1190" spans="1:10">
      <c r="A1190" s="144">
        <v>2</v>
      </c>
      <c r="B1190" s="145" t="s">
        <v>25</v>
      </c>
      <c r="C1190" s="32"/>
      <c r="D1190" s="147">
        <v>128591</v>
      </c>
      <c r="E1190" s="28">
        <f t="shared" si="199"/>
        <v>0</v>
      </c>
      <c r="F1190" s="29">
        <v>0</v>
      </c>
      <c r="G1190" s="30">
        <f t="shared" si="200"/>
        <v>0</v>
      </c>
      <c r="H1190" s="63">
        <f t="shared" si="201"/>
        <v>119065.74074074073</v>
      </c>
      <c r="I1190" s="63"/>
      <c r="J1190" s="59"/>
    </row>
    <row r="1191" spans="1:10">
      <c r="A1191" s="144">
        <v>3</v>
      </c>
      <c r="B1191" s="145" t="s">
        <v>26</v>
      </c>
      <c r="C1191" s="34"/>
      <c r="D1191" s="146">
        <v>60043</v>
      </c>
      <c r="E1191" s="28">
        <f t="shared" si="199"/>
        <v>0</v>
      </c>
      <c r="F1191" s="29">
        <v>0</v>
      </c>
      <c r="G1191" s="30">
        <f t="shared" si="200"/>
        <v>0</v>
      </c>
      <c r="H1191" s="63">
        <f t="shared" si="201"/>
        <v>55595.370370370365</v>
      </c>
      <c r="I1191" s="63"/>
      <c r="J1191" s="59"/>
    </row>
    <row r="1192" spans="1:10">
      <c r="A1192" s="144">
        <v>4</v>
      </c>
      <c r="B1192" s="145" t="s">
        <v>27</v>
      </c>
      <c r="C1192" s="106"/>
      <c r="D1192" s="146">
        <v>115781</v>
      </c>
      <c r="E1192" s="28">
        <f t="shared" si="199"/>
        <v>0</v>
      </c>
      <c r="F1192" s="29">
        <v>0</v>
      </c>
      <c r="G1192" s="30">
        <f t="shared" si="200"/>
        <v>0</v>
      </c>
      <c r="H1192" s="63">
        <f t="shared" si="201"/>
        <v>107204.62962962962</v>
      </c>
      <c r="I1192" s="63"/>
      <c r="J1192" s="59"/>
    </row>
    <row r="1193" spans="1:10">
      <c r="A1193" s="144">
        <v>5</v>
      </c>
      <c r="B1193" s="145" t="s">
        <v>28</v>
      </c>
      <c r="C1193" s="32">
        <v>10</v>
      </c>
      <c r="D1193" s="146">
        <v>119943</v>
      </c>
      <c r="E1193" s="28">
        <f t="shared" si="199"/>
        <v>1199430</v>
      </c>
      <c r="F1193" s="124">
        <v>0</v>
      </c>
      <c r="G1193" s="30">
        <f t="shared" si="200"/>
        <v>1199430</v>
      </c>
      <c r="H1193" s="63">
        <f t="shared" si="201"/>
        <v>111058.33333333333</v>
      </c>
      <c r="I1193" s="63"/>
      <c r="J1193" s="59"/>
    </row>
    <row r="1194" spans="1:10">
      <c r="A1194" s="144">
        <v>6</v>
      </c>
      <c r="B1194" s="145" t="s">
        <v>29</v>
      </c>
      <c r="C1194" s="26"/>
      <c r="D1194" s="146">
        <v>94810</v>
      </c>
      <c r="E1194" s="28">
        <f t="shared" si="199"/>
        <v>0</v>
      </c>
      <c r="F1194" s="29">
        <v>0</v>
      </c>
      <c r="G1194" s="30">
        <f t="shared" si="200"/>
        <v>0</v>
      </c>
      <c r="H1194" s="63">
        <f t="shared" si="201"/>
        <v>87787.037037037036</v>
      </c>
      <c r="I1194" s="63"/>
      <c r="J1194" s="59"/>
    </row>
    <row r="1195" spans="1:10">
      <c r="A1195" s="144">
        <v>7</v>
      </c>
      <c r="B1195" s="145" t="s">
        <v>30</v>
      </c>
      <c r="C1195" s="34"/>
      <c r="D1195" s="146">
        <v>141396</v>
      </c>
      <c r="E1195" s="28">
        <f t="shared" si="199"/>
        <v>0</v>
      </c>
      <c r="F1195" s="29">
        <v>0</v>
      </c>
      <c r="G1195" s="30">
        <f t="shared" si="200"/>
        <v>0</v>
      </c>
      <c r="H1195" s="63">
        <f t="shared" si="201"/>
        <v>130922.22222222222</v>
      </c>
      <c r="I1195" s="63"/>
      <c r="J1195" s="59"/>
    </row>
    <row r="1196" spans="1:10">
      <c r="A1196" s="144">
        <v>8</v>
      </c>
      <c r="B1196" s="145" t="s">
        <v>31</v>
      </c>
      <c r="C1196" s="26"/>
      <c r="D1196" s="146">
        <v>232931</v>
      </c>
      <c r="E1196" s="28">
        <f t="shared" si="199"/>
        <v>0</v>
      </c>
      <c r="F1196" s="29">
        <v>0</v>
      </c>
      <c r="G1196" s="30">
        <f t="shared" si="200"/>
        <v>0</v>
      </c>
      <c r="H1196" s="63">
        <f t="shared" si="201"/>
        <v>215676.85185185182</v>
      </c>
      <c r="I1196" s="63"/>
      <c r="J1196" s="59"/>
    </row>
    <row r="1197" spans="1:10">
      <c r="A1197" s="144">
        <v>9</v>
      </c>
      <c r="B1197" s="148" t="s">
        <v>32</v>
      </c>
      <c r="C1197" s="26"/>
      <c r="D1197" s="146">
        <v>101534</v>
      </c>
      <c r="E1197" s="28">
        <f t="shared" si="199"/>
        <v>0</v>
      </c>
      <c r="F1197" s="29">
        <v>0</v>
      </c>
      <c r="G1197" s="30">
        <f t="shared" si="200"/>
        <v>0</v>
      </c>
      <c r="H1197" s="63">
        <f t="shared" si="201"/>
        <v>94012.962962962964</v>
      </c>
      <c r="I1197" s="63"/>
      <c r="J1197" s="59"/>
    </row>
    <row r="1198" spans="1:10">
      <c r="A1198" s="144">
        <v>10</v>
      </c>
      <c r="B1198" s="148" t="s">
        <v>33</v>
      </c>
      <c r="C1198" s="37"/>
      <c r="D1198" s="147">
        <v>110148</v>
      </c>
      <c r="E1198" s="28">
        <f t="shared" si="199"/>
        <v>0</v>
      </c>
      <c r="F1198" s="29">
        <v>0</v>
      </c>
      <c r="G1198" s="30">
        <f t="shared" si="200"/>
        <v>0</v>
      </c>
      <c r="H1198" s="63">
        <f t="shared" si="201"/>
        <v>101988.88888888888</v>
      </c>
      <c r="I1198" s="63"/>
      <c r="J1198" s="59"/>
    </row>
    <row r="1199" spans="1:10">
      <c r="A1199" s="144">
        <v>11</v>
      </c>
      <c r="B1199" s="145" t="s">
        <v>34</v>
      </c>
      <c r="C1199" s="37">
        <v>2</v>
      </c>
      <c r="D1199" s="146">
        <v>54198</v>
      </c>
      <c r="E1199" s="28">
        <f t="shared" si="199"/>
        <v>108396</v>
      </c>
      <c r="F1199" s="29">
        <v>0</v>
      </c>
      <c r="G1199" s="30">
        <f t="shared" si="200"/>
        <v>108396</v>
      </c>
      <c r="H1199" s="63">
        <f t="shared" si="201"/>
        <v>50183.333333333328</v>
      </c>
      <c r="I1199" s="63"/>
      <c r="J1199" s="59"/>
    </row>
    <row r="1200" spans="1:10">
      <c r="A1200" s="144">
        <v>12</v>
      </c>
      <c r="B1200" s="145" t="s">
        <v>35</v>
      </c>
      <c r="C1200" s="37">
        <v>6</v>
      </c>
      <c r="D1200" s="146">
        <v>49680</v>
      </c>
      <c r="E1200" s="28">
        <f t="shared" si="199"/>
        <v>298080</v>
      </c>
      <c r="F1200" s="29">
        <v>0</v>
      </c>
      <c r="G1200" s="30">
        <f t="shared" si="200"/>
        <v>298080</v>
      </c>
      <c r="H1200" s="63">
        <f t="shared" si="201"/>
        <v>46000</v>
      </c>
      <c r="I1200" s="63"/>
      <c r="J1200" s="59">
        <f t="shared" ref="J1200:J1205" si="202">H1200*C1201</f>
        <v>0</v>
      </c>
    </row>
    <row r="1201" spans="1:10">
      <c r="A1201" s="144">
        <v>13</v>
      </c>
      <c r="B1201" s="145" t="s">
        <v>36</v>
      </c>
      <c r="C1201" s="37"/>
      <c r="D1201" s="149">
        <v>64152</v>
      </c>
      <c r="E1201" s="28">
        <f t="shared" si="199"/>
        <v>0</v>
      </c>
      <c r="F1201" s="29">
        <v>0</v>
      </c>
      <c r="G1201" s="30">
        <f t="shared" si="200"/>
        <v>0</v>
      </c>
      <c r="H1201" s="63">
        <f t="shared" si="201"/>
        <v>59399.999999999993</v>
      </c>
      <c r="I1201" s="63"/>
      <c r="J1201" s="59">
        <f t="shared" si="202"/>
        <v>0</v>
      </c>
    </row>
    <row r="1202" spans="1:10">
      <c r="A1202" s="144">
        <v>14</v>
      </c>
      <c r="B1202" s="145" t="s">
        <v>37</v>
      </c>
      <c r="C1202" s="37"/>
      <c r="D1202" s="149">
        <v>65934</v>
      </c>
      <c r="E1202" s="28">
        <f t="shared" si="199"/>
        <v>0</v>
      </c>
      <c r="F1202" s="29">
        <v>0</v>
      </c>
      <c r="G1202" s="30">
        <f t="shared" si="200"/>
        <v>0</v>
      </c>
      <c r="H1202" s="63">
        <f t="shared" si="201"/>
        <v>61049.999999999993</v>
      </c>
      <c r="I1202" s="63"/>
      <c r="J1202" s="59">
        <f t="shared" si="202"/>
        <v>0</v>
      </c>
    </row>
    <row r="1203" spans="1:10">
      <c r="A1203" s="144">
        <v>15</v>
      </c>
      <c r="B1203" s="145" t="s">
        <v>38</v>
      </c>
      <c r="C1203" s="37"/>
      <c r="D1203" s="149">
        <v>76626</v>
      </c>
      <c r="E1203" s="28">
        <f t="shared" si="199"/>
        <v>0</v>
      </c>
      <c r="F1203" s="124">
        <v>0</v>
      </c>
      <c r="G1203" s="30">
        <f t="shared" si="200"/>
        <v>0</v>
      </c>
      <c r="H1203" s="63">
        <f t="shared" si="201"/>
        <v>70950</v>
      </c>
      <c r="I1203" s="63"/>
      <c r="J1203" s="59">
        <f t="shared" si="202"/>
        <v>0</v>
      </c>
    </row>
    <row r="1204" spans="1:10">
      <c r="A1204" s="144">
        <v>16</v>
      </c>
      <c r="B1204" s="145" t="s">
        <v>39</v>
      </c>
      <c r="C1204" s="37"/>
      <c r="D1204" s="149">
        <v>80190</v>
      </c>
      <c r="E1204" s="28">
        <f t="shared" si="199"/>
        <v>0</v>
      </c>
      <c r="F1204" s="29">
        <v>0</v>
      </c>
      <c r="G1204" s="30">
        <f t="shared" si="200"/>
        <v>0</v>
      </c>
      <c r="H1204" s="63">
        <f t="shared" si="201"/>
        <v>74250</v>
      </c>
      <c r="I1204" s="63"/>
      <c r="J1204" s="59">
        <f t="shared" si="202"/>
        <v>0</v>
      </c>
    </row>
    <row r="1205" spans="1:10">
      <c r="A1205" s="144">
        <v>17</v>
      </c>
      <c r="B1205" s="145" t="s">
        <v>40</v>
      </c>
      <c r="C1205" s="37"/>
      <c r="D1205" s="149">
        <v>113832</v>
      </c>
      <c r="E1205" s="28">
        <f t="shared" si="199"/>
        <v>0</v>
      </c>
      <c r="F1205" s="29">
        <v>0</v>
      </c>
      <c r="G1205" s="30">
        <f t="shared" si="200"/>
        <v>0</v>
      </c>
      <c r="H1205" s="63">
        <f t="shared" si="201"/>
        <v>105400</v>
      </c>
      <c r="I1205" s="63"/>
      <c r="J1205" s="59">
        <f t="shared" si="202"/>
        <v>0</v>
      </c>
    </row>
    <row r="1206" spans="1:10" ht="17.25">
      <c r="A1206" s="144">
        <v>18</v>
      </c>
      <c r="B1206" s="145" t="s">
        <v>41</v>
      </c>
      <c r="C1206" s="37"/>
      <c r="D1206" s="150">
        <v>98010</v>
      </c>
      <c r="E1206" s="28">
        <f t="shared" si="199"/>
        <v>0</v>
      </c>
      <c r="F1206" s="29">
        <v>0</v>
      </c>
      <c r="G1206" s="30">
        <f t="shared" si="200"/>
        <v>0</v>
      </c>
      <c r="H1206" s="63">
        <f t="shared" si="201"/>
        <v>90750</v>
      </c>
      <c r="I1206" s="45"/>
      <c r="J1206" s="64"/>
    </row>
    <row r="1207" spans="1:10" ht="31.5">
      <c r="A1207" s="40"/>
      <c r="B1207" s="41" t="s">
        <v>42</v>
      </c>
      <c r="C1207" s="42">
        <f>SUM(C1189:C1206)</f>
        <v>18</v>
      </c>
      <c r="D1207" s="42"/>
      <c r="E1207" s="43">
        <f>SUM(E1189:E1206)</f>
        <v>1605906</v>
      </c>
      <c r="F1207" s="43"/>
      <c r="G1207" s="44">
        <f>SUM(G1189:G1206)</f>
        <v>1605906</v>
      </c>
      <c r="H1207" s="5"/>
      <c r="I1207" s="5"/>
      <c r="J1207" s="75">
        <f>J1206*0.08</f>
        <v>0</v>
      </c>
    </row>
    <row r="1208" spans="1:10" ht="31.5">
      <c r="A1208" s="46"/>
      <c r="B1208" s="47"/>
      <c r="C1208" s="48"/>
      <c r="D1208" s="48"/>
      <c r="E1208" s="49"/>
      <c r="F1208" s="49"/>
      <c r="G1208" s="151"/>
      <c r="H1208" s="6"/>
      <c r="I1208" s="6"/>
      <c r="J1208" s="76">
        <f>SUM(J1206:J1207)</f>
        <v>0</v>
      </c>
    </row>
    <row r="1209" spans="1:10" ht="18">
      <c r="A1209" s="283" t="s">
        <v>43</v>
      </c>
      <c r="B1209" s="283"/>
      <c r="C1209" s="284" t="s">
        <v>44</v>
      </c>
      <c r="D1209" s="284"/>
      <c r="E1209" s="54"/>
      <c r="F1209" s="54"/>
      <c r="G1209" s="55" t="s">
        <v>45</v>
      </c>
      <c r="H1209" s="141"/>
      <c r="I1209" s="141"/>
      <c r="J1209" s="141"/>
    </row>
    <row r="1212" spans="1:10" ht="15.75">
      <c r="A1212" s="279" t="s">
        <v>0</v>
      </c>
      <c r="B1212" s="279"/>
      <c r="C1212" s="279"/>
      <c r="D1212" s="279"/>
      <c r="E1212" s="279"/>
      <c r="F1212" s="279"/>
      <c r="G1212" s="279"/>
      <c r="H1212" s="141"/>
      <c r="I1212" s="141"/>
      <c r="J1212" s="141"/>
    </row>
    <row r="1213" spans="1:10" ht="15.75">
      <c r="A1213" s="279" t="s">
        <v>1</v>
      </c>
      <c r="B1213" s="279"/>
      <c r="C1213" s="279"/>
      <c r="D1213" s="279"/>
      <c r="E1213" s="279"/>
      <c r="F1213" s="279"/>
      <c r="G1213" s="279"/>
      <c r="H1213" s="1"/>
      <c r="I1213" s="1"/>
      <c r="J1213" s="71"/>
    </row>
    <row r="1214" spans="1:10" ht="15.75">
      <c r="A1214" s="279" t="s">
        <v>2</v>
      </c>
      <c r="B1214" s="279"/>
      <c r="C1214" s="279"/>
      <c r="D1214" s="279"/>
      <c r="E1214" s="279"/>
      <c r="F1214" s="279"/>
      <c r="G1214" s="279"/>
      <c r="H1214" s="1"/>
      <c r="I1214" s="1"/>
      <c r="J1214" s="71"/>
    </row>
    <row r="1215" spans="1:10" ht="15.75">
      <c r="A1215" s="279" t="s">
        <v>4</v>
      </c>
      <c r="B1215" s="279"/>
      <c r="C1215" s="279"/>
      <c r="D1215" s="279"/>
      <c r="E1215" s="279"/>
      <c r="F1215" s="279"/>
      <c r="G1215" s="279"/>
      <c r="H1215" s="1"/>
      <c r="I1215" s="1"/>
      <c r="J1215" s="71"/>
    </row>
    <row r="1216" spans="1:10" ht="27">
      <c r="A1216" s="280" t="s">
        <v>6</v>
      </c>
      <c r="B1216" s="280"/>
      <c r="C1216" s="280"/>
      <c r="D1216" s="280"/>
      <c r="E1216" s="280"/>
      <c r="F1216" s="280"/>
      <c r="G1216" s="280"/>
      <c r="H1216" s="2"/>
      <c r="I1216" s="2"/>
      <c r="J1216" s="72"/>
    </row>
    <row r="1217" spans="1:10" ht="27">
      <c r="A1217" s="142"/>
      <c r="B1217" s="142"/>
      <c r="C1217" s="281" t="s">
        <v>441</v>
      </c>
      <c r="D1217" s="281"/>
      <c r="E1217" s="281"/>
      <c r="F1217" s="281"/>
      <c r="G1217" s="281"/>
      <c r="H1217" s="68"/>
      <c r="I1217" s="68"/>
      <c r="J1217" s="71"/>
    </row>
    <row r="1218" spans="1:10" ht="15.75">
      <c r="A1218" s="11" t="s">
        <v>358</v>
      </c>
      <c r="B1218" s="12">
        <v>4138376579</v>
      </c>
      <c r="C1218" s="143"/>
      <c r="D1218" s="286"/>
      <c r="E1218" s="286"/>
      <c r="F1218" s="286"/>
      <c r="G1218" s="286"/>
      <c r="H1218" s="69" t="s">
        <v>161</v>
      </c>
      <c r="I1218" s="69"/>
      <c r="J1218" s="73"/>
    </row>
    <row r="1219" spans="1:10" ht="15.75">
      <c r="A1219" s="11" t="s">
        <v>9</v>
      </c>
      <c r="B1219" s="286" t="s">
        <v>1019</v>
      </c>
      <c r="C1219" s="286"/>
      <c r="D1219" s="286"/>
      <c r="E1219" s="16"/>
      <c r="F1219" s="11"/>
      <c r="G1219" s="16"/>
      <c r="H1219" s="1"/>
      <c r="I1219" s="1"/>
      <c r="J1219" s="71"/>
    </row>
    <row r="1220" spans="1:10" ht="15.75">
      <c r="A1220" s="11" t="s">
        <v>11</v>
      </c>
      <c r="B1220" s="289" t="s">
        <v>244</v>
      </c>
      <c r="C1220" s="289"/>
      <c r="D1220" s="289"/>
      <c r="E1220" s="289"/>
      <c r="F1220" s="18"/>
      <c r="G1220" s="19"/>
      <c r="H1220" s="1"/>
      <c r="I1220" s="1"/>
      <c r="J1220" s="71"/>
    </row>
    <row r="1221" spans="1:10" ht="15.75">
      <c r="A1221" s="21" t="s">
        <v>14</v>
      </c>
      <c r="B1221" s="21" t="s">
        <v>16</v>
      </c>
      <c r="C1221" s="21"/>
      <c r="D1221" s="22" t="s">
        <v>18</v>
      </c>
      <c r="E1221" s="23" t="s">
        <v>19</v>
      </c>
      <c r="F1221" s="23" t="s">
        <v>20</v>
      </c>
      <c r="G1221" s="21" t="s">
        <v>21</v>
      </c>
      <c r="H1221" s="63"/>
      <c r="I1221" s="63"/>
      <c r="J1221" s="59">
        <f>H1221*C1222</f>
        <v>0</v>
      </c>
    </row>
    <row r="1222" spans="1:10">
      <c r="A1222" s="144">
        <v>1</v>
      </c>
      <c r="B1222" s="145" t="s">
        <v>23</v>
      </c>
      <c r="C1222" s="26">
        <v>3</v>
      </c>
      <c r="D1222" s="146">
        <v>79305</v>
      </c>
      <c r="E1222" s="28">
        <f t="shared" ref="E1222:E1239" si="203">D1222*C1222</f>
        <v>237915</v>
      </c>
      <c r="F1222" s="29">
        <v>0</v>
      </c>
      <c r="G1222" s="30">
        <f t="shared" ref="G1222:G1239" si="204">E1222-E1222*F1222</f>
        <v>237915</v>
      </c>
      <c r="H1222" s="63">
        <f t="shared" ref="H1222:H1239" si="205">D1222/1.08</f>
        <v>73430.555555555547</v>
      </c>
      <c r="I1222" s="63"/>
      <c r="J1222" s="59">
        <f>H1222*C1223</f>
        <v>0</v>
      </c>
    </row>
    <row r="1223" spans="1:10">
      <c r="A1223" s="144">
        <v>2</v>
      </c>
      <c r="B1223" s="145" t="s">
        <v>25</v>
      </c>
      <c r="C1223" s="32"/>
      <c r="D1223" s="147">
        <v>128591</v>
      </c>
      <c r="E1223" s="28">
        <f t="shared" si="203"/>
        <v>0</v>
      </c>
      <c r="F1223" s="29">
        <v>0</v>
      </c>
      <c r="G1223" s="30">
        <f t="shared" si="204"/>
        <v>0</v>
      </c>
      <c r="H1223" s="63">
        <f t="shared" si="205"/>
        <v>119065.74074074073</v>
      </c>
      <c r="I1223" s="63"/>
      <c r="J1223" s="59"/>
    </row>
    <row r="1224" spans="1:10">
      <c r="A1224" s="144">
        <v>3</v>
      </c>
      <c r="B1224" s="145" t="s">
        <v>26</v>
      </c>
      <c r="C1224" s="34"/>
      <c r="D1224" s="146">
        <v>60043</v>
      </c>
      <c r="E1224" s="28">
        <f t="shared" si="203"/>
        <v>0</v>
      </c>
      <c r="F1224" s="29">
        <v>0</v>
      </c>
      <c r="G1224" s="30">
        <f t="shared" si="204"/>
        <v>0</v>
      </c>
      <c r="H1224" s="63">
        <f t="shared" si="205"/>
        <v>55595.370370370365</v>
      </c>
      <c r="I1224" s="63"/>
      <c r="J1224" s="59"/>
    </row>
    <row r="1225" spans="1:10">
      <c r="A1225" s="144">
        <v>4</v>
      </c>
      <c r="B1225" s="145" t="s">
        <v>27</v>
      </c>
      <c r="C1225" s="106"/>
      <c r="D1225" s="146">
        <v>115781</v>
      </c>
      <c r="E1225" s="28">
        <f t="shared" si="203"/>
        <v>0</v>
      </c>
      <c r="F1225" s="29">
        <v>0</v>
      </c>
      <c r="G1225" s="30">
        <f t="shared" si="204"/>
        <v>0</v>
      </c>
      <c r="H1225" s="63">
        <f t="shared" si="205"/>
        <v>107204.62962962962</v>
      </c>
      <c r="I1225" s="63"/>
      <c r="J1225" s="59"/>
    </row>
    <row r="1226" spans="1:10">
      <c r="A1226" s="144">
        <v>5</v>
      </c>
      <c r="B1226" s="145" t="s">
        <v>28</v>
      </c>
      <c r="C1226" s="32">
        <v>5</v>
      </c>
      <c r="D1226" s="146">
        <v>119943</v>
      </c>
      <c r="E1226" s="28">
        <f t="shared" si="203"/>
        <v>599715</v>
      </c>
      <c r="F1226" s="124">
        <v>0</v>
      </c>
      <c r="G1226" s="30">
        <f t="shared" si="204"/>
        <v>599715</v>
      </c>
      <c r="H1226" s="63">
        <f t="shared" si="205"/>
        <v>111058.33333333333</v>
      </c>
      <c r="I1226" s="63"/>
      <c r="J1226" s="59"/>
    </row>
    <row r="1227" spans="1:10">
      <c r="A1227" s="144">
        <v>6</v>
      </c>
      <c r="B1227" s="145" t="s">
        <v>29</v>
      </c>
      <c r="C1227" s="26"/>
      <c r="D1227" s="146">
        <v>94810</v>
      </c>
      <c r="E1227" s="28">
        <f t="shared" si="203"/>
        <v>0</v>
      </c>
      <c r="F1227" s="29">
        <v>0</v>
      </c>
      <c r="G1227" s="30">
        <f t="shared" si="204"/>
        <v>0</v>
      </c>
      <c r="H1227" s="63">
        <f t="shared" si="205"/>
        <v>87787.037037037036</v>
      </c>
      <c r="I1227" s="63"/>
      <c r="J1227" s="59"/>
    </row>
    <row r="1228" spans="1:10">
      <c r="A1228" s="144">
        <v>7</v>
      </c>
      <c r="B1228" s="145" t="s">
        <v>30</v>
      </c>
      <c r="C1228" s="34"/>
      <c r="D1228" s="146">
        <v>141396</v>
      </c>
      <c r="E1228" s="28">
        <f t="shared" si="203"/>
        <v>0</v>
      </c>
      <c r="F1228" s="29">
        <v>0</v>
      </c>
      <c r="G1228" s="30">
        <f t="shared" si="204"/>
        <v>0</v>
      </c>
      <c r="H1228" s="63">
        <f t="shared" si="205"/>
        <v>130922.22222222222</v>
      </c>
      <c r="I1228" s="63"/>
      <c r="J1228" s="59"/>
    </row>
    <row r="1229" spans="1:10">
      <c r="A1229" s="144">
        <v>8</v>
      </c>
      <c r="B1229" s="145" t="s">
        <v>31</v>
      </c>
      <c r="C1229" s="26"/>
      <c r="D1229" s="146">
        <v>232931</v>
      </c>
      <c r="E1229" s="28">
        <f t="shared" si="203"/>
        <v>0</v>
      </c>
      <c r="F1229" s="29">
        <v>0</v>
      </c>
      <c r="G1229" s="30">
        <f t="shared" si="204"/>
        <v>0</v>
      </c>
      <c r="H1229" s="63">
        <f t="shared" si="205"/>
        <v>215676.85185185182</v>
      </c>
      <c r="I1229" s="63"/>
      <c r="J1229" s="59"/>
    </row>
    <row r="1230" spans="1:10">
      <c r="A1230" s="144">
        <v>9</v>
      </c>
      <c r="B1230" s="148" t="s">
        <v>32</v>
      </c>
      <c r="C1230" s="26"/>
      <c r="D1230" s="146">
        <v>101534</v>
      </c>
      <c r="E1230" s="28">
        <f t="shared" si="203"/>
        <v>0</v>
      </c>
      <c r="F1230" s="29">
        <v>0</v>
      </c>
      <c r="G1230" s="30">
        <f t="shared" si="204"/>
        <v>0</v>
      </c>
      <c r="H1230" s="63">
        <f t="shared" si="205"/>
        <v>94012.962962962964</v>
      </c>
      <c r="I1230" s="63"/>
      <c r="J1230" s="59"/>
    </row>
    <row r="1231" spans="1:10">
      <c r="A1231" s="144">
        <v>10</v>
      </c>
      <c r="B1231" s="148" t="s">
        <v>33</v>
      </c>
      <c r="C1231" s="37"/>
      <c r="D1231" s="147">
        <v>110148</v>
      </c>
      <c r="E1231" s="28">
        <f t="shared" si="203"/>
        <v>0</v>
      </c>
      <c r="F1231" s="29">
        <v>0</v>
      </c>
      <c r="G1231" s="30">
        <f t="shared" si="204"/>
        <v>0</v>
      </c>
      <c r="H1231" s="63">
        <f t="shared" si="205"/>
        <v>101988.88888888888</v>
      </c>
      <c r="I1231" s="63"/>
      <c r="J1231" s="59"/>
    </row>
    <row r="1232" spans="1:10">
      <c r="A1232" s="144">
        <v>11</v>
      </c>
      <c r="B1232" s="145" t="s">
        <v>34</v>
      </c>
      <c r="C1232" s="37">
        <v>3</v>
      </c>
      <c r="D1232" s="146">
        <v>54198</v>
      </c>
      <c r="E1232" s="28">
        <f t="shared" si="203"/>
        <v>162594</v>
      </c>
      <c r="F1232" s="29">
        <v>0</v>
      </c>
      <c r="G1232" s="30">
        <f t="shared" si="204"/>
        <v>162594</v>
      </c>
      <c r="H1232" s="63">
        <f t="shared" si="205"/>
        <v>50183.333333333328</v>
      </c>
      <c r="I1232" s="63"/>
      <c r="J1232" s="59"/>
    </row>
    <row r="1233" spans="1:10">
      <c r="A1233" s="144">
        <v>12</v>
      </c>
      <c r="B1233" s="145" t="s">
        <v>35</v>
      </c>
      <c r="C1233" s="37">
        <v>3</v>
      </c>
      <c r="D1233" s="146">
        <v>49680</v>
      </c>
      <c r="E1233" s="28">
        <f t="shared" si="203"/>
        <v>149040</v>
      </c>
      <c r="F1233" s="29">
        <v>0</v>
      </c>
      <c r="G1233" s="30">
        <f t="shared" si="204"/>
        <v>149040</v>
      </c>
      <c r="H1233" s="63">
        <f t="shared" si="205"/>
        <v>46000</v>
      </c>
      <c r="I1233" s="63"/>
      <c r="J1233" s="59">
        <f t="shared" ref="J1233:J1238" si="206">H1233*C1234</f>
        <v>0</v>
      </c>
    </row>
    <row r="1234" spans="1:10">
      <c r="A1234" s="144">
        <v>13</v>
      </c>
      <c r="B1234" s="145" t="s">
        <v>36</v>
      </c>
      <c r="C1234" s="37"/>
      <c r="D1234" s="149">
        <v>64152</v>
      </c>
      <c r="E1234" s="28">
        <f t="shared" si="203"/>
        <v>0</v>
      </c>
      <c r="F1234" s="29">
        <v>0</v>
      </c>
      <c r="G1234" s="30">
        <f t="shared" si="204"/>
        <v>0</v>
      </c>
      <c r="H1234" s="63">
        <f t="shared" si="205"/>
        <v>59399.999999999993</v>
      </c>
      <c r="I1234" s="63"/>
      <c r="J1234" s="59">
        <f t="shared" si="206"/>
        <v>0</v>
      </c>
    </row>
    <row r="1235" spans="1:10">
      <c r="A1235" s="144">
        <v>14</v>
      </c>
      <c r="B1235" s="145" t="s">
        <v>37</v>
      </c>
      <c r="C1235" s="37"/>
      <c r="D1235" s="149">
        <v>65934</v>
      </c>
      <c r="E1235" s="28">
        <f t="shared" si="203"/>
        <v>0</v>
      </c>
      <c r="F1235" s="29">
        <v>0</v>
      </c>
      <c r="G1235" s="30">
        <f t="shared" si="204"/>
        <v>0</v>
      </c>
      <c r="H1235" s="63">
        <f t="shared" si="205"/>
        <v>61049.999999999993</v>
      </c>
      <c r="I1235" s="63"/>
      <c r="J1235" s="59">
        <f t="shared" si="206"/>
        <v>0</v>
      </c>
    </row>
    <row r="1236" spans="1:10">
      <c r="A1236" s="144">
        <v>15</v>
      </c>
      <c r="B1236" s="145" t="s">
        <v>38</v>
      </c>
      <c r="C1236" s="37"/>
      <c r="D1236" s="149">
        <v>76626</v>
      </c>
      <c r="E1236" s="28">
        <f t="shared" si="203"/>
        <v>0</v>
      </c>
      <c r="F1236" s="124">
        <v>0</v>
      </c>
      <c r="G1236" s="30">
        <f t="shared" si="204"/>
        <v>0</v>
      </c>
      <c r="H1236" s="63">
        <f t="shared" si="205"/>
        <v>70950</v>
      </c>
      <c r="I1236" s="63"/>
      <c r="J1236" s="59">
        <f t="shared" si="206"/>
        <v>0</v>
      </c>
    </row>
    <row r="1237" spans="1:10">
      <c r="A1237" s="144">
        <v>16</v>
      </c>
      <c r="B1237" s="145" t="s">
        <v>39</v>
      </c>
      <c r="C1237" s="37"/>
      <c r="D1237" s="149">
        <v>80190</v>
      </c>
      <c r="E1237" s="28">
        <f t="shared" si="203"/>
        <v>0</v>
      </c>
      <c r="F1237" s="29">
        <v>0</v>
      </c>
      <c r="G1237" s="30">
        <f t="shared" si="204"/>
        <v>0</v>
      </c>
      <c r="H1237" s="63">
        <f t="shared" si="205"/>
        <v>74250</v>
      </c>
      <c r="I1237" s="63"/>
      <c r="J1237" s="59">
        <f t="shared" si="206"/>
        <v>0</v>
      </c>
    </row>
    <row r="1238" spans="1:10">
      <c r="A1238" s="144">
        <v>17</v>
      </c>
      <c r="B1238" s="145" t="s">
        <v>40</v>
      </c>
      <c r="C1238" s="37"/>
      <c r="D1238" s="149">
        <v>113832</v>
      </c>
      <c r="E1238" s="28">
        <f t="shared" si="203"/>
        <v>0</v>
      </c>
      <c r="F1238" s="29">
        <v>0</v>
      </c>
      <c r="G1238" s="30">
        <f t="shared" si="204"/>
        <v>0</v>
      </c>
      <c r="H1238" s="63">
        <f t="shared" si="205"/>
        <v>105400</v>
      </c>
      <c r="I1238" s="63"/>
      <c r="J1238" s="59">
        <f t="shared" si="206"/>
        <v>0</v>
      </c>
    </row>
    <row r="1239" spans="1:10" ht="17.25">
      <c r="A1239" s="144">
        <v>18</v>
      </c>
      <c r="B1239" s="145" t="s">
        <v>41</v>
      </c>
      <c r="C1239" s="37"/>
      <c r="D1239" s="150">
        <v>98010</v>
      </c>
      <c r="E1239" s="28">
        <f t="shared" si="203"/>
        <v>0</v>
      </c>
      <c r="F1239" s="29">
        <v>0</v>
      </c>
      <c r="G1239" s="30">
        <f t="shared" si="204"/>
        <v>0</v>
      </c>
      <c r="H1239" s="63">
        <f t="shared" si="205"/>
        <v>90750</v>
      </c>
      <c r="I1239" s="45"/>
      <c r="J1239" s="64"/>
    </row>
    <row r="1240" spans="1:10" ht="31.5">
      <c r="A1240" s="40"/>
      <c r="B1240" s="41" t="s">
        <v>42</v>
      </c>
      <c r="C1240" s="42">
        <f>SUM(C1222:C1239)</f>
        <v>14</v>
      </c>
      <c r="D1240" s="42"/>
      <c r="E1240" s="43">
        <f>SUM(E1222:E1239)</f>
        <v>1149264</v>
      </c>
      <c r="F1240" s="43"/>
      <c r="G1240" s="44">
        <f>SUM(G1222:G1239)</f>
        <v>1149264</v>
      </c>
      <c r="H1240" s="5"/>
      <c r="I1240" s="5"/>
      <c r="J1240" s="75">
        <f>J1239*0.08</f>
        <v>0</v>
      </c>
    </row>
    <row r="1241" spans="1:10" ht="31.5">
      <c r="A1241" s="46"/>
      <c r="B1241" s="47"/>
      <c r="C1241" s="48"/>
      <c r="D1241" s="48"/>
      <c r="E1241" s="49"/>
      <c r="F1241" s="49"/>
      <c r="G1241" s="151"/>
      <c r="H1241" s="6"/>
      <c r="I1241" s="6"/>
      <c r="J1241" s="76">
        <f>SUM(J1239:J1240)</f>
        <v>0</v>
      </c>
    </row>
    <row r="1242" spans="1:10" ht="18">
      <c r="A1242" s="283" t="s">
        <v>43</v>
      </c>
      <c r="B1242" s="283"/>
      <c r="C1242" s="284" t="s">
        <v>44</v>
      </c>
      <c r="D1242" s="284"/>
      <c r="E1242" s="54"/>
      <c r="F1242" s="54"/>
      <c r="G1242" s="55" t="s">
        <v>45</v>
      </c>
      <c r="H1242" s="141"/>
      <c r="I1242" s="141"/>
      <c r="J1242" s="141"/>
    </row>
    <row r="1245" spans="1:10" ht="15.75">
      <c r="A1245" s="279" t="s">
        <v>0</v>
      </c>
      <c r="B1245" s="279"/>
      <c r="C1245" s="279"/>
      <c r="D1245" s="279"/>
      <c r="E1245" s="279"/>
      <c r="F1245" s="279"/>
      <c r="G1245" s="279"/>
      <c r="H1245" s="141"/>
      <c r="I1245" s="141"/>
      <c r="J1245" s="141"/>
    </row>
    <row r="1246" spans="1:10" ht="15.75">
      <c r="A1246" s="279" t="s">
        <v>1</v>
      </c>
      <c r="B1246" s="279"/>
      <c r="C1246" s="279"/>
      <c r="D1246" s="279"/>
      <c r="E1246" s="279"/>
      <c r="F1246" s="279"/>
      <c r="G1246" s="279"/>
      <c r="H1246" s="1"/>
      <c r="I1246" s="1"/>
      <c r="J1246" s="71"/>
    </row>
    <row r="1247" spans="1:10" ht="15.75">
      <c r="A1247" s="279" t="s">
        <v>2</v>
      </c>
      <c r="B1247" s="279"/>
      <c r="C1247" s="279"/>
      <c r="D1247" s="279"/>
      <c r="E1247" s="279"/>
      <c r="F1247" s="279"/>
      <c r="G1247" s="279"/>
      <c r="H1247" s="1"/>
      <c r="I1247" s="1"/>
      <c r="J1247" s="71"/>
    </row>
    <row r="1248" spans="1:10" ht="15.75">
      <c r="A1248" s="279" t="s">
        <v>4</v>
      </c>
      <c r="B1248" s="279"/>
      <c r="C1248" s="279"/>
      <c r="D1248" s="279"/>
      <c r="E1248" s="279"/>
      <c r="F1248" s="279"/>
      <c r="G1248" s="279"/>
      <c r="H1248" s="1"/>
      <c r="I1248" s="1"/>
      <c r="J1248" s="71"/>
    </row>
    <row r="1249" spans="1:10" ht="27">
      <c r="A1249" s="280" t="s">
        <v>6</v>
      </c>
      <c r="B1249" s="280"/>
      <c r="C1249" s="280"/>
      <c r="D1249" s="280"/>
      <c r="E1249" s="280"/>
      <c r="F1249" s="280"/>
      <c r="G1249" s="280"/>
      <c r="H1249" s="2"/>
      <c r="I1249" s="2"/>
      <c r="J1249" s="72"/>
    </row>
    <row r="1250" spans="1:10" ht="27">
      <c r="A1250" s="142"/>
      <c r="B1250" s="142"/>
      <c r="C1250" s="281" t="s">
        <v>441</v>
      </c>
      <c r="D1250" s="281"/>
      <c r="E1250" s="281"/>
      <c r="F1250" s="281"/>
      <c r="G1250" s="281"/>
      <c r="H1250" s="68"/>
      <c r="I1250" s="68"/>
      <c r="J1250" s="71"/>
    </row>
    <row r="1251" spans="1:10" ht="15.75">
      <c r="A1251" s="11" t="s">
        <v>358</v>
      </c>
      <c r="B1251" s="12">
        <v>4138356162</v>
      </c>
      <c r="C1251" s="143"/>
      <c r="D1251" s="286"/>
      <c r="E1251" s="286"/>
      <c r="F1251" s="286"/>
      <c r="G1251" s="286"/>
      <c r="H1251" s="69" t="s">
        <v>161</v>
      </c>
      <c r="I1251" s="69"/>
      <c r="J1251" s="73"/>
    </row>
    <row r="1252" spans="1:10" ht="15.75">
      <c r="A1252" s="11" t="s">
        <v>9</v>
      </c>
      <c r="B1252" s="286" t="s">
        <v>1020</v>
      </c>
      <c r="C1252" s="286"/>
      <c r="D1252" s="286"/>
      <c r="E1252" s="16"/>
      <c r="F1252" s="11"/>
      <c r="G1252" s="16"/>
      <c r="H1252" s="1"/>
      <c r="I1252" s="1"/>
      <c r="J1252" s="71"/>
    </row>
    <row r="1253" spans="1:10" ht="15.75">
      <c r="A1253" s="11" t="s">
        <v>11</v>
      </c>
      <c r="B1253" s="289" t="s">
        <v>244</v>
      </c>
      <c r="C1253" s="289"/>
      <c r="D1253" s="289"/>
      <c r="E1253" s="289"/>
      <c r="F1253" s="18"/>
      <c r="G1253" s="19"/>
      <c r="H1253" s="1"/>
      <c r="I1253" s="1"/>
      <c r="J1253" s="71"/>
    </row>
    <row r="1254" spans="1:10" ht="15.75">
      <c r="A1254" s="21" t="s">
        <v>14</v>
      </c>
      <c r="B1254" s="21" t="s">
        <v>16</v>
      </c>
      <c r="C1254" s="21"/>
      <c r="D1254" s="22" t="s">
        <v>18</v>
      </c>
      <c r="E1254" s="23" t="s">
        <v>19</v>
      </c>
      <c r="F1254" s="23" t="s">
        <v>20</v>
      </c>
      <c r="G1254" s="21" t="s">
        <v>21</v>
      </c>
      <c r="H1254" s="63"/>
      <c r="I1254" s="63"/>
      <c r="J1254" s="59">
        <f>H1254*C1255</f>
        <v>0</v>
      </c>
    </row>
    <row r="1255" spans="1:10">
      <c r="A1255" s="144">
        <v>1</v>
      </c>
      <c r="B1255" s="145" t="s">
        <v>23</v>
      </c>
      <c r="C1255" s="26"/>
      <c r="D1255" s="146">
        <v>79305</v>
      </c>
      <c r="E1255" s="28">
        <f t="shared" ref="E1255:E1272" si="207">D1255*C1255</f>
        <v>0</v>
      </c>
      <c r="F1255" s="29">
        <v>0</v>
      </c>
      <c r="G1255" s="30">
        <f t="shared" ref="G1255:G1272" si="208">E1255-E1255*F1255</f>
        <v>0</v>
      </c>
      <c r="H1255" s="63">
        <f t="shared" ref="H1255:H1272" si="209">D1255/1.08</f>
        <v>73430.555555555547</v>
      </c>
      <c r="I1255" s="63"/>
      <c r="J1255" s="59">
        <f>H1255*C1256</f>
        <v>0</v>
      </c>
    </row>
    <row r="1256" spans="1:10">
      <c r="A1256" s="144">
        <v>2</v>
      </c>
      <c r="B1256" s="145" t="s">
        <v>25</v>
      </c>
      <c r="C1256" s="32"/>
      <c r="D1256" s="147">
        <v>128591</v>
      </c>
      <c r="E1256" s="28">
        <f t="shared" si="207"/>
        <v>0</v>
      </c>
      <c r="F1256" s="29">
        <v>0</v>
      </c>
      <c r="G1256" s="30">
        <f t="shared" si="208"/>
        <v>0</v>
      </c>
      <c r="H1256" s="63">
        <f t="shared" si="209"/>
        <v>119065.74074074073</v>
      </c>
      <c r="I1256" s="63"/>
      <c r="J1256" s="59"/>
    </row>
    <row r="1257" spans="1:10">
      <c r="A1257" s="144">
        <v>3</v>
      </c>
      <c r="B1257" s="145" t="s">
        <v>26</v>
      </c>
      <c r="C1257" s="34"/>
      <c r="D1257" s="146">
        <v>60043</v>
      </c>
      <c r="E1257" s="28">
        <f t="shared" si="207"/>
        <v>0</v>
      </c>
      <c r="F1257" s="29">
        <v>0</v>
      </c>
      <c r="G1257" s="30">
        <f t="shared" si="208"/>
        <v>0</v>
      </c>
      <c r="H1257" s="63">
        <f t="shared" si="209"/>
        <v>55595.370370370365</v>
      </c>
      <c r="I1257" s="63"/>
      <c r="J1257" s="59"/>
    </row>
    <row r="1258" spans="1:10">
      <c r="A1258" s="144">
        <v>4</v>
      </c>
      <c r="B1258" s="145" t="s">
        <v>27</v>
      </c>
      <c r="C1258" s="106"/>
      <c r="D1258" s="146">
        <v>115781</v>
      </c>
      <c r="E1258" s="28">
        <f t="shared" si="207"/>
        <v>0</v>
      </c>
      <c r="F1258" s="29">
        <v>0</v>
      </c>
      <c r="G1258" s="30">
        <f t="shared" si="208"/>
        <v>0</v>
      </c>
      <c r="H1258" s="63">
        <f t="shared" si="209"/>
        <v>107204.62962962962</v>
      </c>
      <c r="I1258" s="63"/>
      <c r="J1258" s="59"/>
    </row>
    <row r="1259" spans="1:10">
      <c r="A1259" s="144">
        <v>5</v>
      </c>
      <c r="B1259" s="145" t="s">
        <v>28</v>
      </c>
      <c r="C1259" s="32">
        <v>10</v>
      </c>
      <c r="D1259" s="146">
        <v>119943</v>
      </c>
      <c r="E1259" s="28">
        <f t="shared" si="207"/>
        <v>1199430</v>
      </c>
      <c r="F1259" s="124">
        <v>0</v>
      </c>
      <c r="G1259" s="30">
        <f t="shared" si="208"/>
        <v>1199430</v>
      </c>
      <c r="H1259" s="63">
        <f t="shared" si="209"/>
        <v>111058.33333333333</v>
      </c>
      <c r="I1259" s="63"/>
      <c r="J1259" s="59"/>
    </row>
    <row r="1260" spans="1:10">
      <c r="A1260" s="144">
        <v>6</v>
      </c>
      <c r="B1260" s="145" t="s">
        <v>29</v>
      </c>
      <c r="C1260" s="26"/>
      <c r="D1260" s="146">
        <v>94810</v>
      </c>
      <c r="E1260" s="28">
        <f t="shared" si="207"/>
        <v>0</v>
      </c>
      <c r="F1260" s="29">
        <v>0</v>
      </c>
      <c r="G1260" s="30">
        <f t="shared" si="208"/>
        <v>0</v>
      </c>
      <c r="H1260" s="63">
        <f t="shared" si="209"/>
        <v>87787.037037037036</v>
      </c>
      <c r="I1260" s="63"/>
      <c r="J1260" s="59"/>
    </row>
    <row r="1261" spans="1:10">
      <c r="A1261" s="144">
        <v>7</v>
      </c>
      <c r="B1261" s="145" t="s">
        <v>30</v>
      </c>
      <c r="C1261" s="34"/>
      <c r="D1261" s="146">
        <v>141396</v>
      </c>
      <c r="E1261" s="28">
        <f t="shared" si="207"/>
        <v>0</v>
      </c>
      <c r="F1261" s="29">
        <v>0</v>
      </c>
      <c r="G1261" s="30">
        <f t="shared" si="208"/>
        <v>0</v>
      </c>
      <c r="H1261" s="63">
        <f t="shared" si="209"/>
        <v>130922.22222222222</v>
      </c>
      <c r="I1261" s="63"/>
      <c r="J1261" s="59"/>
    </row>
    <row r="1262" spans="1:10">
      <c r="A1262" s="144">
        <v>8</v>
      </c>
      <c r="B1262" s="145" t="s">
        <v>31</v>
      </c>
      <c r="C1262" s="26"/>
      <c r="D1262" s="146">
        <v>232931</v>
      </c>
      <c r="E1262" s="28">
        <f t="shared" si="207"/>
        <v>0</v>
      </c>
      <c r="F1262" s="29">
        <v>0</v>
      </c>
      <c r="G1262" s="30">
        <f t="shared" si="208"/>
        <v>0</v>
      </c>
      <c r="H1262" s="63">
        <f t="shared" si="209"/>
        <v>215676.85185185182</v>
      </c>
      <c r="I1262" s="63"/>
      <c r="J1262" s="59"/>
    </row>
    <row r="1263" spans="1:10">
      <c r="A1263" s="144">
        <v>9</v>
      </c>
      <c r="B1263" s="148" t="s">
        <v>32</v>
      </c>
      <c r="C1263" s="26"/>
      <c r="D1263" s="146">
        <v>101534</v>
      </c>
      <c r="E1263" s="28">
        <f t="shared" si="207"/>
        <v>0</v>
      </c>
      <c r="F1263" s="29">
        <v>0</v>
      </c>
      <c r="G1263" s="30">
        <f t="shared" si="208"/>
        <v>0</v>
      </c>
      <c r="H1263" s="63">
        <f t="shared" si="209"/>
        <v>94012.962962962964</v>
      </c>
      <c r="I1263" s="63"/>
      <c r="J1263" s="59"/>
    </row>
    <row r="1264" spans="1:10">
      <c r="A1264" s="144">
        <v>10</v>
      </c>
      <c r="B1264" s="148" t="s">
        <v>33</v>
      </c>
      <c r="C1264" s="37"/>
      <c r="D1264" s="147">
        <v>110148</v>
      </c>
      <c r="E1264" s="28">
        <f t="shared" si="207"/>
        <v>0</v>
      </c>
      <c r="F1264" s="29">
        <v>0</v>
      </c>
      <c r="G1264" s="30">
        <f t="shared" si="208"/>
        <v>0</v>
      </c>
      <c r="H1264" s="63">
        <f t="shared" si="209"/>
        <v>101988.88888888888</v>
      </c>
      <c r="I1264" s="63"/>
      <c r="J1264" s="59"/>
    </row>
    <row r="1265" spans="1:10">
      <c r="A1265" s="144">
        <v>11</v>
      </c>
      <c r="B1265" s="145" t="s">
        <v>34</v>
      </c>
      <c r="C1265" s="37">
        <v>10</v>
      </c>
      <c r="D1265" s="146">
        <v>54198</v>
      </c>
      <c r="E1265" s="28">
        <f t="shared" si="207"/>
        <v>541980</v>
      </c>
      <c r="F1265" s="29">
        <v>0</v>
      </c>
      <c r="G1265" s="30">
        <f t="shared" si="208"/>
        <v>541980</v>
      </c>
      <c r="H1265" s="63">
        <f t="shared" si="209"/>
        <v>50183.333333333328</v>
      </c>
      <c r="I1265" s="63"/>
      <c r="J1265" s="59"/>
    </row>
    <row r="1266" spans="1:10">
      <c r="A1266" s="144">
        <v>12</v>
      </c>
      <c r="B1266" s="145" t="s">
        <v>35</v>
      </c>
      <c r="C1266" s="37">
        <v>5</v>
      </c>
      <c r="D1266" s="146">
        <v>49680</v>
      </c>
      <c r="E1266" s="28">
        <f t="shared" si="207"/>
        <v>248400</v>
      </c>
      <c r="F1266" s="29">
        <v>0</v>
      </c>
      <c r="G1266" s="30">
        <f t="shared" si="208"/>
        <v>248400</v>
      </c>
      <c r="H1266" s="63">
        <f t="shared" si="209"/>
        <v>46000</v>
      </c>
      <c r="I1266" s="63"/>
      <c r="J1266" s="59">
        <f t="shared" ref="J1266:J1271" si="210">H1266*C1267</f>
        <v>0</v>
      </c>
    </row>
    <row r="1267" spans="1:10">
      <c r="A1267" s="144">
        <v>13</v>
      </c>
      <c r="B1267" s="145" t="s">
        <v>36</v>
      </c>
      <c r="C1267" s="37"/>
      <c r="D1267" s="149">
        <v>64152</v>
      </c>
      <c r="E1267" s="28">
        <f t="shared" si="207"/>
        <v>0</v>
      </c>
      <c r="F1267" s="29">
        <v>0</v>
      </c>
      <c r="G1267" s="30">
        <f t="shared" si="208"/>
        <v>0</v>
      </c>
      <c r="H1267" s="63">
        <f t="shared" si="209"/>
        <v>59399.999999999993</v>
      </c>
      <c r="I1267" s="63"/>
      <c r="J1267" s="59">
        <f t="shared" si="210"/>
        <v>0</v>
      </c>
    </row>
    <row r="1268" spans="1:10">
      <c r="A1268" s="144">
        <v>14</v>
      </c>
      <c r="B1268" s="145" t="s">
        <v>37</v>
      </c>
      <c r="C1268" s="37"/>
      <c r="D1268" s="149">
        <v>65934</v>
      </c>
      <c r="E1268" s="28">
        <f t="shared" si="207"/>
        <v>0</v>
      </c>
      <c r="F1268" s="29">
        <v>0</v>
      </c>
      <c r="G1268" s="30">
        <f t="shared" si="208"/>
        <v>0</v>
      </c>
      <c r="H1268" s="63">
        <f t="shared" si="209"/>
        <v>61049.999999999993</v>
      </c>
      <c r="I1268" s="63"/>
      <c r="J1268" s="59">
        <f t="shared" si="210"/>
        <v>0</v>
      </c>
    </row>
    <row r="1269" spans="1:10">
      <c r="A1269" s="144">
        <v>15</v>
      </c>
      <c r="B1269" s="145" t="s">
        <v>38</v>
      </c>
      <c r="C1269" s="37"/>
      <c r="D1269" s="149">
        <v>76626</v>
      </c>
      <c r="E1269" s="28">
        <f t="shared" si="207"/>
        <v>0</v>
      </c>
      <c r="F1269" s="124">
        <v>0</v>
      </c>
      <c r="G1269" s="30">
        <f t="shared" si="208"/>
        <v>0</v>
      </c>
      <c r="H1269" s="63">
        <f t="shared" si="209"/>
        <v>70950</v>
      </c>
      <c r="I1269" s="63"/>
      <c r="J1269" s="59">
        <f t="shared" si="210"/>
        <v>0</v>
      </c>
    </row>
    <row r="1270" spans="1:10">
      <c r="A1270" s="144">
        <v>16</v>
      </c>
      <c r="B1270" s="145" t="s">
        <v>39</v>
      </c>
      <c r="C1270" s="37"/>
      <c r="D1270" s="149">
        <v>80190</v>
      </c>
      <c r="E1270" s="28">
        <f t="shared" si="207"/>
        <v>0</v>
      </c>
      <c r="F1270" s="29">
        <v>0</v>
      </c>
      <c r="G1270" s="30">
        <f t="shared" si="208"/>
        <v>0</v>
      </c>
      <c r="H1270" s="63">
        <f t="shared" si="209"/>
        <v>74250</v>
      </c>
      <c r="I1270" s="63"/>
      <c r="J1270" s="59">
        <f t="shared" si="210"/>
        <v>0</v>
      </c>
    </row>
    <row r="1271" spans="1:10">
      <c r="A1271" s="144">
        <v>17</v>
      </c>
      <c r="B1271" s="145" t="s">
        <v>40</v>
      </c>
      <c r="C1271" s="37"/>
      <c r="D1271" s="149">
        <v>113832</v>
      </c>
      <c r="E1271" s="28">
        <f t="shared" si="207"/>
        <v>0</v>
      </c>
      <c r="F1271" s="29">
        <v>0</v>
      </c>
      <c r="G1271" s="30">
        <f t="shared" si="208"/>
        <v>0</v>
      </c>
      <c r="H1271" s="63">
        <f t="shared" si="209"/>
        <v>105400</v>
      </c>
      <c r="I1271" s="63"/>
      <c r="J1271" s="59">
        <f t="shared" si="210"/>
        <v>0</v>
      </c>
    </row>
    <row r="1272" spans="1:10" ht="17.25">
      <c r="A1272" s="144">
        <v>18</v>
      </c>
      <c r="B1272" s="145" t="s">
        <v>41</v>
      </c>
      <c r="C1272" s="37"/>
      <c r="D1272" s="150">
        <v>98010</v>
      </c>
      <c r="E1272" s="28">
        <f t="shared" si="207"/>
        <v>0</v>
      </c>
      <c r="F1272" s="29">
        <v>0</v>
      </c>
      <c r="G1272" s="30">
        <f t="shared" si="208"/>
        <v>0</v>
      </c>
      <c r="H1272" s="63">
        <f t="shared" si="209"/>
        <v>90750</v>
      </c>
      <c r="I1272" s="45"/>
      <c r="J1272" s="64"/>
    </row>
    <row r="1273" spans="1:10" ht="31.5">
      <c r="A1273" s="40"/>
      <c r="B1273" s="41" t="s">
        <v>42</v>
      </c>
      <c r="C1273" s="42">
        <f>SUM(C1255:C1272)</f>
        <v>25</v>
      </c>
      <c r="D1273" s="42"/>
      <c r="E1273" s="43">
        <f>SUM(E1255:E1272)</f>
        <v>1989810</v>
      </c>
      <c r="F1273" s="43"/>
      <c r="G1273" s="44">
        <f>SUM(G1255:G1272)</f>
        <v>1989810</v>
      </c>
      <c r="H1273" s="5"/>
      <c r="I1273" s="5"/>
      <c r="J1273" s="75">
        <f>J1272*0.08</f>
        <v>0</v>
      </c>
    </row>
    <row r="1274" spans="1:10" ht="31.5">
      <c r="A1274" s="46"/>
      <c r="B1274" s="47"/>
      <c r="C1274" s="48"/>
      <c r="D1274" s="48"/>
      <c r="E1274" s="49"/>
      <c r="F1274" s="49"/>
      <c r="G1274" s="151"/>
      <c r="H1274" s="6"/>
      <c r="I1274" s="6"/>
      <c r="J1274" s="76">
        <f>SUM(J1272:J1273)</f>
        <v>0</v>
      </c>
    </row>
    <row r="1275" spans="1:10" ht="18">
      <c r="A1275" s="283" t="s">
        <v>43</v>
      </c>
      <c r="B1275" s="283"/>
      <c r="C1275" s="284" t="s">
        <v>44</v>
      </c>
      <c r="D1275" s="284"/>
      <c r="E1275" s="54"/>
      <c r="F1275" s="54"/>
      <c r="G1275" s="55" t="s">
        <v>45</v>
      </c>
      <c r="H1275" s="141"/>
      <c r="I1275" s="141"/>
      <c r="J1275" s="141"/>
    </row>
    <row r="1278" spans="1:10" ht="15.75">
      <c r="A1278" s="279" t="s">
        <v>0</v>
      </c>
      <c r="B1278" s="279"/>
      <c r="C1278" s="279"/>
      <c r="D1278" s="279"/>
      <c r="E1278" s="279"/>
      <c r="F1278" s="279"/>
      <c r="G1278" s="279"/>
      <c r="H1278" s="141"/>
      <c r="I1278" s="141"/>
      <c r="J1278" s="141"/>
    </row>
    <row r="1279" spans="1:10" ht="15.75">
      <c r="A1279" s="279" t="s">
        <v>1</v>
      </c>
      <c r="B1279" s="279"/>
      <c r="C1279" s="279"/>
      <c r="D1279" s="279"/>
      <c r="E1279" s="279"/>
      <c r="F1279" s="279"/>
      <c r="G1279" s="279"/>
      <c r="H1279" s="1"/>
      <c r="I1279" s="1"/>
      <c r="J1279" s="71"/>
    </row>
    <row r="1280" spans="1:10" ht="15.75">
      <c r="A1280" s="279" t="s">
        <v>2</v>
      </c>
      <c r="B1280" s="279"/>
      <c r="C1280" s="279"/>
      <c r="D1280" s="279"/>
      <c r="E1280" s="279"/>
      <c r="F1280" s="279"/>
      <c r="G1280" s="279"/>
      <c r="H1280" s="1"/>
      <c r="I1280" s="1"/>
      <c r="J1280" s="71"/>
    </row>
    <row r="1281" spans="1:10" ht="15.75">
      <c r="A1281" s="279" t="s">
        <v>4</v>
      </c>
      <c r="B1281" s="279"/>
      <c r="C1281" s="279"/>
      <c r="D1281" s="279"/>
      <c r="E1281" s="279"/>
      <c r="F1281" s="279"/>
      <c r="G1281" s="279"/>
      <c r="H1281" s="1"/>
      <c r="I1281" s="1"/>
      <c r="J1281" s="71"/>
    </row>
    <row r="1282" spans="1:10" ht="27">
      <c r="A1282" s="280" t="s">
        <v>6</v>
      </c>
      <c r="B1282" s="280"/>
      <c r="C1282" s="280"/>
      <c r="D1282" s="280"/>
      <c r="E1282" s="280"/>
      <c r="F1282" s="280"/>
      <c r="G1282" s="280"/>
      <c r="H1282" s="2"/>
      <c r="I1282" s="2"/>
      <c r="J1282" s="72"/>
    </row>
    <row r="1283" spans="1:10" ht="27">
      <c r="A1283" s="142"/>
      <c r="B1283" s="142"/>
      <c r="C1283" s="281" t="s">
        <v>457</v>
      </c>
      <c r="D1283" s="281"/>
      <c r="E1283" s="281"/>
      <c r="F1283" s="281"/>
      <c r="G1283" s="281"/>
      <c r="H1283" s="68"/>
      <c r="I1283" s="68"/>
      <c r="J1283" s="71"/>
    </row>
    <row r="1284" spans="1:10" ht="15.75">
      <c r="A1284" s="11" t="s">
        <v>358</v>
      </c>
      <c r="B1284" s="12">
        <v>4138467369</v>
      </c>
      <c r="C1284" s="143"/>
      <c r="D1284" s="286"/>
      <c r="E1284" s="286"/>
      <c r="F1284" s="286"/>
      <c r="G1284" s="286"/>
      <c r="H1284" s="69" t="s">
        <v>161</v>
      </c>
      <c r="I1284" s="69"/>
      <c r="J1284" s="73"/>
    </row>
    <row r="1285" spans="1:10" ht="15.75">
      <c r="A1285" s="11" t="s">
        <v>9</v>
      </c>
      <c r="B1285" s="286" t="s">
        <v>1021</v>
      </c>
      <c r="C1285" s="286"/>
      <c r="D1285" s="286"/>
      <c r="E1285" s="16"/>
      <c r="F1285" s="11"/>
      <c r="G1285" s="16"/>
      <c r="H1285" s="1"/>
      <c r="I1285" s="1"/>
      <c r="J1285" s="71"/>
    </row>
    <row r="1286" spans="1:10" ht="15.75">
      <c r="A1286" s="11" t="s">
        <v>11</v>
      </c>
      <c r="B1286" s="289" t="s">
        <v>244</v>
      </c>
      <c r="C1286" s="289"/>
      <c r="D1286" s="289"/>
      <c r="E1286" s="289"/>
      <c r="F1286" s="18"/>
      <c r="G1286" s="19"/>
      <c r="H1286" s="1"/>
      <c r="I1286" s="1"/>
      <c r="J1286" s="71"/>
    </row>
    <row r="1287" spans="1:10" ht="15.75">
      <c r="A1287" s="21" t="s">
        <v>14</v>
      </c>
      <c r="B1287" s="21" t="s">
        <v>16</v>
      </c>
      <c r="C1287" s="21"/>
      <c r="D1287" s="22" t="s">
        <v>18</v>
      </c>
      <c r="E1287" s="23" t="s">
        <v>19</v>
      </c>
      <c r="F1287" s="23" t="s">
        <v>20</v>
      </c>
      <c r="G1287" s="21" t="s">
        <v>21</v>
      </c>
      <c r="H1287" s="63"/>
      <c r="I1287" s="63"/>
      <c r="J1287" s="59">
        <f>H1287*C1288</f>
        <v>0</v>
      </c>
    </row>
    <row r="1288" spans="1:10">
      <c r="A1288" s="144">
        <v>1</v>
      </c>
      <c r="B1288" s="145" t="s">
        <v>23</v>
      </c>
      <c r="C1288" s="26"/>
      <c r="D1288" s="146">
        <v>79305</v>
      </c>
      <c r="E1288" s="28">
        <f t="shared" ref="E1288:E1305" si="211">D1288*C1288</f>
        <v>0</v>
      </c>
      <c r="F1288" s="29">
        <v>0</v>
      </c>
      <c r="G1288" s="30">
        <f t="shared" ref="G1288:G1305" si="212">E1288-E1288*F1288</f>
        <v>0</v>
      </c>
      <c r="H1288" s="63">
        <f t="shared" ref="H1288:H1305" si="213">D1288/1.08</f>
        <v>73430.555555555547</v>
      </c>
      <c r="I1288" s="63"/>
      <c r="J1288" s="59">
        <f>H1288*C1289</f>
        <v>0</v>
      </c>
    </row>
    <row r="1289" spans="1:10">
      <c r="A1289" s="144">
        <v>2</v>
      </c>
      <c r="B1289" s="145" t="s">
        <v>25</v>
      </c>
      <c r="C1289" s="32"/>
      <c r="D1289" s="147">
        <v>128591</v>
      </c>
      <c r="E1289" s="28">
        <f t="shared" si="211"/>
        <v>0</v>
      </c>
      <c r="F1289" s="29">
        <v>0</v>
      </c>
      <c r="G1289" s="30">
        <f t="shared" si="212"/>
        <v>0</v>
      </c>
      <c r="H1289" s="63">
        <f t="shared" si="213"/>
        <v>119065.74074074073</v>
      </c>
      <c r="I1289" s="63"/>
      <c r="J1289" s="59"/>
    </row>
    <row r="1290" spans="1:10">
      <c r="A1290" s="144">
        <v>3</v>
      </c>
      <c r="B1290" s="145" t="s">
        <v>26</v>
      </c>
      <c r="C1290" s="34"/>
      <c r="D1290" s="146">
        <v>60043</v>
      </c>
      <c r="E1290" s="28">
        <f t="shared" si="211"/>
        <v>0</v>
      </c>
      <c r="F1290" s="29">
        <v>0</v>
      </c>
      <c r="G1290" s="30">
        <f t="shared" si="212"/>
        <v>0</v>
      </c>
      <c r="H1290" s="63">
        <f t="shared" si="213"/>
        <v>55595.370370370365</v>
      </c>
      <c r="I1290" s="63"/>
      <c r="J1290" s="59"/>
    </row>
    <row r="1291" spans="1:10">
      <c r="A1291" s="144">
        <v>4</v>
      </c>
      <c r="B1291" s="145" t="s">
        <v>27</v>
      </c>
      <c r="C1291" s="106"/>
      <c r="D1291" s="146">
        <v>115781</v>
      </c>
      <c r="E1291" s="28">
        <f t="shared" si="211"/>
        <v>0</v>
      </c>
      <c r="F1291" s="29">
        <v>0</v>
      </c>
      <c r="G1291" s="30">
        <f t="shared" si="212"/>
        <v>0</v>
      </c>
      <c r="H1291" s="63">
        <f t="shared" si="213"/>
        <v>107204.62962962962</v>
      </c>
      <c r="I1291" s="63"/>
      <c r="J1291" s="59"/>
    </row>
    <row r="1292" spans="1:10">
      <c r="A1292" s="144">
        <v>5</v>
      </c>
      <c r="B1292" s="145" t="s">
        <v>28</v>
      </c>
      <c r="C1292" s="32">
        <v>7</v>
      </c>
      <c r="D1292" s="146">
        <v>119943</v>
      </c>
      <c r="E1292" s="28">
        <f t="shared" si="211"/>
        <v>839601</v>
      </c>
      <c r="F1292" s="124">
        <v>0</v>
      </c>
      <c r="G1292" s="30">
        <f t="shared" si="212"/>
        <v>839601</v>
      </c>
      <c r="H1292" s="63">
        <f t="shared" si="213"/>
        <v>111058.33333333333</v>
      </c>
      <c r="I1292" s="63"/>
      <c r="J1292" s="59"/>
    </row>
    <row r="1293" spans="1:10">
      <c r="A1293" s="144">
        <v>6</v>
      </c>
      <c r="B1293" s="145" t="s">
        <v>29</v>
      </c>
      <c r="C1293" s="26"/>
      <c r="D1293" s="146">
        <v>94810</v>
      </c>
      <c r="E1293" s="28">
        <f t="shared" si="211"/>
        <v>0</v>
      </c>
      <c r="F1293" s="29">
        <v>0</v>
      </c>
      <c r="G1293" s="30">
        <f t="shared" si="212"/>
        <v>0</v>
      </c>
      <c r="H1293" s="63">
        <f t="shared" si="213"/>
        <v>87787.037037037036</v>
      </c>
      <c r="I1293" s="63"/>
      <c r="J1293" s="59"/>
    </row>
    <row r="1294" spans="1:10">
      <c r="A1294" s="144">
        <v>7</v>
      </c>
      <c r="B1294" s="145" t="s">
        <v>30</v>
      </c>
      <c r="C1294" s="34"/>
      <c r="D1294" s="146">
        <v>141396</v>
      </c>
      <c r="E1294" s="28">
        <f t="shared" si="211"/>
        <v>0</v>
      </c>
      <c r="F1294" s="29">
        <v>0</v>
      </c>
      <c r="G1294" s="30">
        <f t="shared" si="212"/>
        <v>0</v>
      </c>
      <c r="H1294" s="63">
        <f t="shared" si="213"/>
        <v>130922.22222222222</v>
      </c>
      <c r="I1294" s="63"/>
      <c r="J1294" s="59"/>
    </row>
    <row r="1295" spans="1:10">
      <c r="A1295" s="144">
        <v>8</v>
      </c>
      <c r="B1295" s="145" t="s">
        <v>31</v>
      </c>
      <c r="C1295" s="26"/>
      <c r="D1295" s="146">
        <v>232931</v>
      </c>
      <c r="E1295" s="28">
        <f t="shared" si="211"/>
        <v>0</v>
      </c>
      <c r="F1295" s="29">
        <v>0</v>
      </c>
      <c r="G1295" s="30">
        <f t="shared" si="212"/>
        <v>0</v>
      </c>
      <c r="H1295" s="63">
        <f t="shared" si="213"/>
        <v>215676.85185185182</v>
      </c>
      <c r="I1295" s="63"/>
      <c r="J1295" s="59"/>
    </row>
    <row r="1296" spans="1:10">
      <c r="A1296" s="144">
        <v>9</v>
      </c>
      <c r="B1296" s="148" t="s">
        <v>32</v>
      </c>
      <c r="C1296" s="26"/>
      <c r="D1296" s="146">
        <v>101534</v>
      </c>
      <c r="E1296" s="28">
        <f t="shared" si="211"/>
        <v>0</v>
      </c>
      <c r="F1296" s="29">
        <v>0</v>
      </c>
      <c r="G1296" s="30">
        <f t="shared" si="212"/>
        <v>0</v>
      </c>
      <c r="H1296" s="63">
        <f t="shared" si="213"/>
        <v>94012.962962962964</v>
      </c>
      <c r="I1296" s="63"/>
      <c r="J1296" s="59"/>
    </row>
    <row r="1297" spans="1:10">
      <c r="A1297" s="144">
        <v>10</v>
      </c>
      <c r="B1297" s="148" t="s">
        <v>33</v>
      </c>
      <c r="C1297" s="37"/>
      <c r="D1297" s="147">
        <v>110148</v>
      </c>
      <c r="E1297" s="28">
        <f t="shared" si="211"/>
        <v>0</v>
      </c>
      <c r="F1297" s="29">
        <v>0</v>
      </c>
      <c r="G1297" s="30">
        <f t="shared" si="212"/>
        <v>0</v>
      </c>
      <c r="H1297" s="63">
        <f t="shared" si="213"/>
        <v>101988.88888888888</v>
      </c>
      <c r="I1297" s="63"/>
      <c r="J1297" s="59"/>
    </row>
    <row r="1298" spans="1:10">
      <c r="A1298" s="144">
        <v>11</v>
      </c>
      <c r="B1298" s="145" t="s">
        <v>34</v>
      </c>
      <c r="C1298" s="37"/>
      <c r="D1298" s="146">
        <v>54198</v>
      </c>
      <c r="E1298" s="28">
        <f t="shared" si="211"/>
        <v>0</v>
      </c>
      <c r="F1298" s="29">
        <v>0</v>
      </c>
      <c r="G1298" s="30">
        <f t="shared" si="212"/>
        <v>0</v>
      </c>
      <c r="H1298" s="63">
        <f t="shared" si="213"/>
        <v>50183.333333333328</v>
      </c>
      <c r="I1298" s="63"/>
      <c r="J1298" s="59"/>
    </row>
    <row r="1299" spans="1:10">
      <c r="A1299" s="144">
        <v>12</v>
      </c>
      <c r="B1299" s="145" t="s">
        <v>35</v>
      </c>
      <c r="C1299" s="37"/>
      <c r="D1299" s="146">
        <v>49680</v>
      </c>
      <c r="E1299" s="28">
        <f t="shared" si="211"/>
        <v>0</v>
      </c>
      <c r="F1299" s="29">
        <v>0</v>
      </c>
      <c r="G1299" s="30">
        <f t="shared" si="212"/>
        <v>0</v>
      </c>
      <c r="H1299" s="63">
        <f t="shared" si="213"/>
        <v>46000</v>
      </c>
      <c r="I1299" s="63"/>
      <c r="J1299" s="59">
        <f t="shared" ref="J1299:J1304" si="214">H1299*C1300</f>
        <v>0</v>
      </c>
    </row>
    <row r="1300" spans="1:10">
      <c r="A1300" s="144">
        <v>13</v>
      </c>
      <c r="B1300" s="145" t="s">
        <v>36</v>
      </c>
      <c r="C1300" s="37"/>
      <c r="D1300" s="149">
        <v>64152</v>
      </c>
      <c r="E1300" s="28">
        <f t="shared" si="211"/>
        <v>0</v>
      </c>
      <c r="F1300" s="29">
        <v>0</v>
      </c>
      <c r="G1300" s="30">
        <f t="shared" si="212"/>
        <v>0</v>
      </c>
      <c r="H1300" s="63">
        <f t="shared" si="213"/>
        <v>59399.999999999993</v>
      </c>
      <c r="I1300" s="63"/>
      <c r="J1300" s="59">
        <f t="shared" si="214"/>
        <v>0</v>
      </c>
    </row>
    <row r="1301" spans="1:10">
      <c r="A1301" s="144">
        <v>14</v>
      </c>
      <c r="B1301" s="145" t="s">
        <v>37</v>
      </c>
      <c r="C1301" s="37"/>
      <c r="D1301" s="149">
        <v>65934</v>
      </c>
      <c r="E1301" s="28">
        <f t="shared" si="211"/>
        <v>0</v>
      </c>
      <c r="F1301" s="29">
        <v>0</v>
      </c>
      <c r="G1301" s="30">
        <f t="shared" si="212"/>
        <v>0</v>
      </c>
      <c r="H1301" s="63">
        <f t="shared" si="213"/>
        <v>61049.999999999993</v>
      </c>
      <c r="I1301" s="63"/>
      <c r="J1301" s="59">
        <f t="shared" si="214"/>
        <v>0</v>
      </c>
    </row>
    <row r="1302" spans="1:10">
      <c r="A1302" s="144">
        <v>15</v>
      </c>
      <c r="B1302" s="145" t="s">
        <v>38</v>
      </c>
      <c r="C1302" s="37"/>
      <c r="D1302" s="149">
        <v>76626</v>
      </c>
      <c r="E1302" s="28">
        <f t="shared" si="211"/>
        <v>0</v>
      </c>
      <c r="F1302" s="124">
        <v>0</v>
      </c>
      <c r="G1302" s="30">
        <f t="shared" si="212"/>
        <v>0</v>
      </c>
      <c r="H1302" s="63">
        <f t="shared" si="213"/>
        <v>70950</v>
      </c>
      <c r="I1302" s="63"/>
      <c r="J1302" s="59">
        <f t="shared" si="214"/>
        <v>0</v>
      </c>
    </row>
    <row r="1303" spans="1:10">
      <c r="A1303" s="144">
        <v>16</v>
      </c>
      <c r="B1303" s="145" t="s">
        <v>39</v>
      </c>
      <c r="C1303" s="37"/>
      <c r="D1303" s="149">
        <v>80190</v>
      </c>
      <c r="E1303" s="28">
        <f t="shared" si="211"/>
        <v>0</v>
      </c>
      <c r="F1303" s="29">
        <v>0</v>
      </c>
      <c r="G1303" s="30">
        <f t="shared" si="212"/>
        <v>0</v>
      </c>
      <c r="H1303" s="63">
        <f t="shared" si="213"/>
        <v>74250</v>
      </c>
      <c r="I1303" s="63"/>
      <c r="J1303" s="59">
        <f t="shared" si="214"/>
        <v>0</v>
      </c>
    </row>
    <row r="1304" spans="1:10">
      <c r="A1304" s="144">
        <v>17</v>
      </c>
      <c r="B1304" s="145" t="s">
        <v>40</v>
      </c>
      <c r="C1304" s="37"/>
      <c r="D1304" s="149">
        <v>113832</v>
      </c>
      <c r="E1304" s="28">
        <f t="shared" si="211"/>
        <v>0</v>
      </c>
      <c r="F1304" s="29">
        <v>0</v>
      </c>
      <c r="G1304" s="30">
        <f t="shared" si="212"/>
        <v>0</v>
      </c>
      <c r="H1304" s="63">
        <f t="shared" si="213"/>
        <v>105400</v>
      </c>
      <c r="I1304" s="63"/>
      <c r="J1304" s="59">
        <f t="shared" si="214"/>
        <v>0</v>
      </c>
    </row>
    <row r="1305" spans="1:10" ht="17.25">
      <c r="A1305" s="144">
        <v>18</v>
      </c>
      <c r="B1305" s="145" t="s">
        <v>41</v>
      </c>
      <c r="C1305" s="37"/>
      <c r="D1305" s="150">
        <v>98010</v>
      </c>
      <c r="E1305" s="28">
        <f t="shared" si="211"/>
        <v>0</v>
      </c>
      <c r="F1305" s="29">
        <v>0</v>
      </c>
      <c r="G1305" s="30">
        <f t="shared" si="212"/>
        <v>0</v>
      </c>
      <c r="H1305" s="63">
        <f t="shared" si="213"/>
        <v>90750</v>
      </c>
      <c r="I1305" s="45"/>
      <c r="J1305" s="64"/>
    </row>
    <row r="1306" spans="1:10" ht="31.5">
      <c r="A1306" s="40"/>
      <c r="B1306" s="41" t="s">
        <v>42</v>
      </c>
      <c r="C1306" s="42">
        <f>SUM(C1288:C1305)</f>
        <v>7</v>
      </c>
      <c r="D1306" s="42"/>
      <c r="E1306" s="43">
        <f>SUM(E1288:E1305)</f>
        <v>839601</v>
      </c>
      <c r="F1306" s="43"/>
      <c r="G1306" s="44">
        <f>SUM(G1288:G1305)</f>
        <v>839601</v>
      </c>
      <c r="H1306" s="5"/>
      <c r="I1306" s="5"/>
      <c r="J1306" s="75">
        <f>J1305*0.08</f>
        <v>0</v>
      </c>
    </row>
    <row r="1307" spans="1:10" ht="31.5">
      <c r="A1307" s="46"/>
      <c r="B1307" s="47"/>
      <c r="C1307" s="48"/>
      <c r="D1307" s="48"/>
      <c r="E1307" s="49"/>
      <c r="F1307" s="49"/>
      <c r="G1307" s="151"/>
      <c r="H1307" s="6"/>
      <c r="I1307" s="6"/>
      <c r="J1307" s="76">
        <f>SUM(J1305:J1306)</f>
        <v>0</v>
      </c>
    </row>
    <row r="1308" spans="1:10" ht="18">
      <c r="A1308" s="283" t="s">
        <v>43</v>
      </c>
      <c r="B1308" s="283"/>
      <c r="C1308" s="284" t="s">
        <v>44</v>
      </c>
      <c r="D1308" s="284"/>
      <c r="E1308" s="54"/>
      <c r="F1308" s="54"/>
      <c r="G1308" s="55" t="s">
        <v>45</v>
      </c>
      <c r="H1308" s="141"/>
      <c r="I1308" s="141"/>
      <c r="J1308" s="141"/>
    </row>
    <row r="1311" spans="1:10" ht="15.75">
      <c r="A1311" s="279" t="s">
        <v>0</v>
      </c>
      <c r="B1311" s="279"/>
      <c r="C1311" s="279"/>
      <c r="D1311" s="279"/>
      <c r="E1311" s="279"/>
      <c r="F1311" s="279"/>
      <c r="G1311" s="279"/>
      <c r="H1311" s="141"/>
      <c r="I1311" s="141"/>
      <c r="J1311" s="141"/>
    </row>
    <row r="1312" spans="1:10" ht="15.75">
      <c r="A1312" s="279" t="s">
        <v>1</v>
      </c>
      <c r="B1312" s="279"/>
      <c r="C1312" s="279"/>
      <c r="D1312" s="279"/>
      <c r="E1312" s="279"/>
      <c r="F1312" s="279"/>
      <c r="G1312" s="279"/>
      <c r="H1312" s="1"/>
      <c r="I1312" s="1"/>
      <c r="J1312" s="71"/>
    </row>
    <row r="1313" spans="1:10" ht="15.75">
      <c r="A1313" s="279" t="s">
        <v>2</v>
      </c>
      <c r="B1313" s="279"/>
      <c r="C1313" s="279"/>
      <c r="D1313" s="279"/>
      <c r="E1313" s="279"/>
      <c r="F1313" s="279"/>
      <c r="G1313" s="279"/>
      <c r="H1313" s="1"/>
      <c r="I1313" s="1"/>
      <c r="J1313" s="71"/>
    </row>
    <row r="1314" spans="1:10" ht="15.75">
      <c r="A1314" s="279" t="s">
        <v>4</v>
      </c>
      <c r="B1314" s="279"/>
      <c r="C1314" s="279"/>
      <c r="D1314" s="279"/>
      <c r="E1314" s="279"/>
      <c r="F1314" s="279"/>
      <c r="G1314" s="279"/>
      <c r="H1314" s="1"/>
      <c r="I1314" s="1"/>
      <c r="J1314" s="71"/>
    </row>
    <row r="1315" spans="1:10" ht="27">
      <c r="A1315" s="280" t="s">
        <v>6</v>
      </c>
      <c r="B1315" s="280"/>
      <c r="C1315" s="280"/>
      <c r="D1315" s="280"/>
      <c r="E1315" s="280"/>
      <c r="F1315" s="280"/>
      <c r="G1315" s="280"/>
      <c r="H1315" s="2"/>
      <c r="I1315" s="2"/>
      <c r="J1315" s="72"/>
    </row>
    <row r="1316" spans="1:10" ht="27">
      <c r="A1316" s="142"/>
      <c r="B1316" s="142"/>
      <c r="C1316" s="281" t="s">
        <v>457</v>
      </c>
      <c r="D1316" s="281"/>
      <c r="E1316" s="281"/>
      <c r="F1316" s="281"/>
      <c r="G1316" s="281"/>
      <c r="H1316" s="68"/>
      <c r="I1316" s="68"/>
      <c r="J1316" s="71"/>
    </row>
    <row r="1317" spans="1:10" ht="15.75">
      <c r="A1317" s="11" t="s">
        <v>358</v>
      </c>
      <c r="B1317" s="12">
        <v>4138359816</v>
      </c>
      <c r="C1317" s="143"/>
      <c r="D1317" s="286"/>
      <c r="E1317" s="286"/>
      <c r="F1317" s="286"/>
      <c r="G1317" s="286"/>
      <c r="H1317" s="69" t="s">
        <v>161</v>
      </c>
      <c r="I1317" s="69"/>
      <c r="J1317" s="73"/>
    </row>
    <row r="1318" spans="1:10" ht="15.75">
      <c r="A1318" s="11" t="s">
        <v>9</v>
      </c>
      <c r="B1318" s="286" t="s">
        <v>1022</v>
      </c>
      <c r="C1318" s="286"/>
      <c r="D1318" s="286"/>
      <c r="E1318" s="16"/>
      <c r="F1318" s="11"/>
      <c r="G1318" s="16"/>
      <c r="H1318" s="1"/>
      <c r="I1318" s="1"/>
      <c r="J1318" s="71"/>
    </row>
    <row r="1319" spans="1:10" ht="15.75">
      <c r="A1319" s="11" t="s">
        <v>11</v>
      </c>
      <c r="B1319" s="289" t="s">
        <v>244</v>
      </c>
      <c r="C1319" s="289"/>
      <c r="D1319" s="289"/>
      <c r="E1319" s="289"/>
      <c r="F1319" s="18"/>
      <c r="G1319" s="19"/>
      <c r="H1319" s="1"/>
      <c r="I1319" s="1"/>
      <c r="J1319" s="71"/>
    </row>
    <row r="1320" spans="1:10" ht="15.75">
      <c r="A1320" s="21" t="s">
        <v>14</v>
      </c>
      <c r="B1320" s="21" t="s">
        <v>16</v>
      </c>
      <c r="C1320" s="21"/>
      <c r="D1320" s="22" t="s">
        <v>18</v>
      </c>
      <c r="E1320" s="23" t="s">
        <v>19</v>
      </c>
      <c r="F1320" s="23" t="s">
        <v>20</v>
      </c>
      <c r="G1320" s="21" t="s">
        <v>21</v>
      </c>
      <c r="H1320" s="63"/>
      <c r="I1320" s="63"/>
      <c r="J1320" s="59">
        <f>H1320*C1321</f>
        <v>0</v>
      </c>
    </row>
    <row r="1321" spans="1:10">
      <c r="A1321" s="144">
        <v>1</v>
      </c>
      <c r="B1321" s="145" t="s">
        <v>23</v>
      </c>
      <c r="C1321" s="26">
        <v>10</v>
      </c>
      <c r="D1321" s="146">
        <v>79305</v>
      </c>
      <c r="E1321" s="28">
        <f t="shared" ref="E1321:E1338" si="215">D1321*C1321</f>
        <v>793050</v>
      </c>
      <c r="F1321" s="29">
        <v>0</v>
      </c>
      <c r="G1321" s="30">
        <f t="shared" ref="G1321:G1338" si="216">E1321-E1321*F1321</f>
        <v>793050</v>
      </c>
      <c r="H1321" s="63">
        <f t="shared" ref="H1321:H1338" si="217">D1321/1.08</f>
        <v>73430.555555555547</v>
      </c>
      <c r="I1321" s="63"/>
      <c r="J1321" s="59">
        <f>H1321*C1322</f>
        <v>0</v>
      </c>
    </row>
    <row r="1322" spans="1:10">
      <c r="A1322" s="144">
        <v>2</v>
      </c>
      <c r="B1322" s="145" t="s">
        <v>25</v>
      </c>
      <c r="C1322" s="32"/>
      <c r="D1322" s="147">
        <v>128591</v>
      </c>
      <c r="E1322" s="28">
        <f t="shared" si="215"/>
        <v>0</v>
      </c>
      <c r="F1322" s="29">
        <v>0</v>
      </c>
      <c r="G1322" s="30">
        <f t="shared" si="216"/>
        <v>0</v>
      </c>
      <c r="H1322" s="63">
        <f t="shared" si="217"/>
        <v>119065.74074074073</v>
      </c>
      <c r="I1322" s="63"/>
      <c r="J1322" s="59"/>
    </row>
    <row r="1323" spans="1:10">
      <c r="A1323" s="144">
        <v>3</v>
      </c>
      <c r="B1323" s="145" t="s">
        <v>26</v>
      </c>
      <c r="C1323" s="34"/>
      <c r="D1323" s="146">
        <v>60043</v>
      </c>
      <c r="E1323" s="28">
        <f t="shared" si="215"/>
        <v>0</v>
      </c>
      <c r="F1323" s="29">
        <v>0</v>
      </c>
      <c r="G1323" s="30">
        <f t="shared" si="216"/>
        <v>0</v>
      </c>
      <c r="H1323" s="63">
        <f t="shared" si="217"/>
        <v>55595.370370370365</v>
      </c>
      <c r="I1323" s="63"/>
      <c r="J1323" s="59"/>
    </row>
    <row r="1324" spans="1:10">
      <c r="A1324" s="144">
        <v>4</v>
      </c>
      <c r="B1324" s="145" t="s">
        <v>27</v>
      </c>
      <c r="C1324" s="106"/>
      <c r="D1324" s="146">
        <v>115781</v>
      </c>
      <c r="E1324" s="28">
        <f t="shared" si="215"/>
        <v>0</v>
      </c>
      <c r="F1324" s="29">
        <v>0</v>
      </c>
      <c r="G1324" s="30">
        <f t="shared" si="216"/>
        <v>0</v>
      </c>
      <c r="H1324" s="63">
        <f t="shared" si="217"/>
        <v>107204.62962962962</v>
      </c>
      <c r="I1324" s="63"/>
      <c r="J1324" s="59"/>
    </row>
    <row r="1325" spans="1:10">
      <c r="A1325" s="144">
        <v>5</v>
      </c>
      <c r="B1325" s="145" t="s">
        <v>28</v>
      </c>
      <c r="C1325" s="32">
        <v>10</v>
      </c>
      <c r="D1325" s="146">
        <v>119943</v>
      </c>
      <c r="E1325" s="28">
        <f t="shared" si="215"/>
        <v>1199430</v>
      </c>
      <c r="F1325" s="124">
        <v>0</v>
      </c>
      <c r="G1325" s="30">
        <f t="shared" si="216"/>
        <v>1199430</v>
      </c>
      <c r="H1325" s="63">
        <f t="shared" si="217"/>
        <v>111058.33333333333</v>
      </c>
      <c r="I1325" s="63"/>
      <c r="J1325" s="59"/>
    </row>
    <row r="1326" spans="1:10">
      <c r="A1326" s="144">
        <v>6</v>
      </c>
      <c r="B1326" s="145" t="s">
        <v>29</v>
      </c>
      <c r="C1326" s="26"/>
      <c r="D1326" s="146">
        <v>94810</v>
      </c>
      <c r="E1326" s="28">
        <f t="shared" si="215"/>
        <v>0</v>
      </c>
      <c r="F1326" s="29">
        <v>0</v>
      </c>
      <c r="G1326" s="30">
        <f t="shared" si="216"/>
        <v>0</v>
      </c>
      <c r="H1326" s="63">
        <f t="shared" si="217"/>
        <v>87787.037037037036</v>
      </c>
      <c r="I1326" s="63"/>
      <c r="J1326" s="59"/>
    </row>
    <row r="1327" spans="1:10">
      <c r="A1327" s="144">
        <v>7</v>
      </c>
      <c r="B1327" s="145" t="s">
        <v>30</v>
      </c>
      <c r="C1327" s="34"/>
      <c r="D1327" s="146">
        <v>141396</v>
      </c>
      <c r="E1327" s="28">
        <f t="shared" si="215"/>
        <v>0</v>
      </c>
      <c r="F1327" s="29">
        <v>0</v>
      </c>
      <c r="G1327" s="30">
        <f t="shared" si="216"/>
        <v>0</v>
      </c>
      <c r="H1327" s="63">
        <f t="shared" si="217"/>
        <v>130922.22222222222</v>
      </c>
      <c r="I1327" s="63"/>
      <c r="J1327" s="59"/>
    </row>
    <row r="1328" spans="1:10">
      <c r="A1328" s="144">
        <v>8</v>
      </c>
      <c r="B1328" s="145" t="s">
        <v>31</v>
      </c>
      <c r="C1328" s="26"/>
      <c r="D1328" s="146">
        <v>232931</v>
      </c>
      <c r="E1328" s="28">
        <f t="shared" si="215"/>
        <v>0</v>
      </c>
      <c r="F1328" s="29">
        <v>0</v>
      </c>
      <c r="G1328" s="30">
        <f t="shared" si="216"/>
        <v>0</v>
      </c>
      <c r="H1328" s="63">
        <f t="shared" si="217"/>
        <v>215676.85185185182</v>
      </c>
      <c r="I1328" s="63"/>
      <c r="J1328" s="59"/>
    </row>
    <row r="1329" spans="1:10">
      <c r="A1329" s="144">
        <v>9</v>
      </c>
      <c r="B1329" s="148" t="s">
        <v>32</v>
      </c>
      <c r="C1329" s="26"/>
      <c r="D1329" s="146">
        <v>101534</v>
      </c>
      <c r="E1329" s="28">
        <f t="shared" si="215"/>
        <v>0</v>
      </c>
      <c r="F1329" s="29">
        <v>0</v>
      </c>
      <c r="G1329" s="30">
        <f t="shared" si="216"/>
        <v>0</v>
      </c>
      <c r="H1329" s="63">
        <f t="shared" si="217"/>
        <v>94012.962962962964</v>
      </c>
      <c r="I1329" s="63"/>
      <c r="J1329" s="59"/>
    </row>
    <row r="1330" spans="1:10">
      <c r="A1330" s="144">
        <v>10</v>
      </c>
      <c r="B1330" s="148" t="s">
        <v>33</v>
      </c>
      <c r="C1330" s="37"/>
      <c r="D1330" s="147">
        <v>110148</v>
      </c>
      <c r="E1330" s="28">
        <f t="shared" si="215"/>
        <v>0</v>
      </c>
      <c r="F1330" s="29">
        <v>0</v>
      </c>
      <c r="G1330" s="30">
        <f t="shared" si="216"/>
        <v>0</v>
      </c>
      <c r="H1330" s="63">
        <f t="shared" si="217"/>
        <v>101988.88888888888</v>
      </c>
      <c r="I1330" s="63"/>
      <c r="J1330" s="59"/>
    </row>
    <row r="1331" spans="1:10">
      <c r="A1331" s="144">
        <v>11</v>
      </c>
      <c r="B1331" s="145" t="s">
        <v>34</v>
      </c>
      <c r="C1331" s="37"/>
      <c r="D1331" s="146">
        <v>54198</v>
      </c>
      <c r="E1331" s="28">
        <f t="shared" si="215"/>
        <v>0</v>
      </c>
      <c r="F1331" s="29">
        <v>0</v>
      </c>
      <c r="G1331" s="30">
        <f t="shared" si="216"/>
        <v>0</v>
      </c>
      <c r="H1331" s="63">
        <f t="shared" si="217"/>
        <v>50183.333333333328</v>
      </c>
      <c r="I1331" s="63"/>
      <c r="J1331" s="59"/>
    </row>
    <row r="1332" spans="1:10">
      <c r="A1332" s="144">
        <v>12</v>
      </c>
      <c r="B1332" s="145" t="s">
        <v>35</v>
      </c>
      <c r="C1332" s="37"/>
      <c r="D1332" s="146">
        <v>49680</v>
      </c>
      <c r="E1332" s="28">
        <f t="shared" si="215"/>
        <v>0</v>
      </c>
      <c r="F1332" s="29">
        <v>0</v>
      </c>
      <c r="G1332" s="30">
        <f t="shared" si="216"/>
        <v>0</v>
      </c>
      <c r="H1332" s="63">
        <f t="shared" si="217"/>
        <v>46000</v>
      </c>
      <c r="I1332" s="63"/>
      <c r="J1332" s="59">
        <f t="shared" ref="J1332:J1337" si="218">H1332*C1333</f>
        <v>0</v>
      </c>
    </row>
    <row r="1333" spans="1:10">
      <c r="A1333" s="144">
        <v>13</v>
      </c>
      <c r="B1333" s="145" t="s">
        <v>36</v>
      </c>
      <c r="C1333" s="37"/>
      <c r="D1333" s="149">
        <v>64152</v>
      </c>
      <c r="E1333" s="28">
        <f t="shared" si="215"/>
        <v>0</v>
      </c>
      <c r="F1333" s="29">
        <v>0</v>
      </c>
      <c r="G1333" s="30">
        <f t="shared" si="216"/>
        <v>0</v>
      </c>
      <c r="H1333" s="63">
        <f t="shared" si="217"/>
        <v>59399.999999999993</v>
      </c>
      <c r="I1333" s="63"/>
      <c r="J1333" s="59">
        <f t="shared" si="218"/>
        <v>0</v>
      </c>
    </row>
    <row r="1334" spans="1:10">
      <c r="A1334" s="144">
        <v>14</v>
      </c>
      <c r="B1334" s="145" t="s">
        <v>37</v>
      </c>
      <c r="C1334" s="37"/>
      <c r="D1334" s="149">
        <v>65934</v>
      </c>
      <c r="E1334" s="28">
        <f t="shared" si="215"/>
        <v>0</v>
      </c>
      <c r="F1334" s="29">
        <v>0</v>
      </c>
      <c r="G1334" s="30">
        <f t="shared" si="216"/>
        <v>0</v>
      </c>
      <c r="H1334" s="63">
        <f t="shared" si="217"/>
        <v>61049.999999999993</v>
      </c>
      <c r="I1334" s="63"/>
      <c r="J1334" s="59">
        <f t="shared" si="218"/>
        <v>0</v>
      </c>
    </row>
    <row r="1335" spans="1:10">
      <c r="A1335" s="144">
        <v>15</v>
      </c>
      <c r="B1335" s="145" t="s">
        <v>38</v>
      </c>
      <c r="C1335" s="37"/>
      <c r="D1335" s="149">
        <v>76626</v>
      </c>
      <c r="E1335" s="28">
        <f t="shared" si="215"/>
        <v>0</v>
      </c>
      <c r="F1335" s="124">
        <v>0</v>
      </c>
      <c r="G1335" s="30">
        <f t="shared" si="216"/>
        <v>0</v>
      </c>
      <c r="H1335" s="63">
        <f t="shared" si="217"/>
        <v>70950</v>
      </c>
      <c r="I1335" s="63"/>
      <c r="J1335" s="59">
        <f t="shared" si="218"/>
        <v>0</v>
      </c>
    </row>
    <row r="1336" spans="1:10">
      <c r="A1336" s="144">
        <v>16</v>
      </c>
      <c r="B1336" s="145" t="s">
        <v>39</v>
      </c>
      <c r="C1336" s="37"/>
      <c r="D1336" s="149">
        <v>80190</v>
      </c>
      <c r="E1336" s="28">
        <f t="shared" si="215"/>
        <v>0</v>
      </c>
      <c r="F1336" s="29">
        <v>0</v>
      </c>
      <c r="G1336" s="30">
        <f t="shared" si="216"/>
        <v>0</v>
      </c>
      <c r="H1336" s="63">
        <f t="shared" si="217"/>
        <v>74250</v>
      </c>
      <c r="I1336" s="63"/>
      <c r="J1336" s="59">
        <f t="shared" si="218"/>
        <v>0</v>
      </c>
    </row>
    <row r="1337" spans="1:10">
      <c r="A1337" s="144">
        <v>17</v>
      </c>
      <c r="B1337" s="145" t="s">
        <v>40</v>
      </c>
      <c r="C1337" s="37"/>
      <c r="D1337" s="149">
        <v>113832</v>
      </c>
      <c r="E1337" s="28">
        <f t="shared" si="215"/>
        <v>0</v>
      </c>
      <c r="F1337" s="29">
        <v>0</v>
      </c>
      <c r="G1337" s="30">
        <f t="shared" si="216"/>
        <v>0</v>
      </c>
      <c r="H1337" s="63">
        <f t="shared" si="217"/>
        <v>105400</v>
      </c>
      <c r="I1337" s="63"/>
      <c r="J1337" s="59">
        <f t="shared" si="218"/>
        <v>0</v>
      </c>
    </row>
    <row r="1338" spans="1:10" ht="17.25">
      <c r="A1338" s="144">
        <v>18</v>
      </c>
      <c r="B1338" s="145" t="s">
        <v>41</v>
      </c>
      <c r="C1338" s="37"/>
      <c r="D1338" s="150">
        <v>98010</v>
      </c>
      <c r="E1338" s="28">
        <f t="shared" si="215"/>
        <v>0</v>
      </c>
      <c r="F1338" s="29">
        <v>0</v>
      </c>
      <c r="G1338" s="30">
        <f t="shared" si="216"/>
        <v>0</v>
      </c>
      <c r="H1338" s="63">
        <f t="shared" si="217"/>
        <v>90750</v>
      </c>
      <c r="I1338" s="45"/>
      <c r="J1338" s="64"/>
    </row>
    <row r="1339" spans="1:10" ht="31.5">
      <c r="A1339" s="40"/>
      <c r="B1339" s="41" t="s">
        <v>42</v>
      </c>
      <c r="C1339" s="42">
        <f>SUM(C1321:C1338)</f>
        <v>20</v>
      </c>
      <c r="D1339" s="42"/>
      <c r="E1339" s="43">
        <f>SUM(E1321:E1338)</f>
        <v>1992480</v>
      </c>
      <c r="F1339" s="43"/>
      <c r="G1339" s="44">
        <f>SUM(G1321:G1338)</f>
        <v>1992480</v>
      </c>
      <c r="H1339" s="5"/>
      <c r="I1339" s="5"/>
      <c r="J1339" s="75">
        <f>J1338*0.08</f>
        <v>0</v>
      </c>
    </row>
    <row r="1340" spans="1:10" ht="31.5">
      <c r="A1340" s="46"/>
      <c r="B1340" s="47"/>
      <c r="C1340" s="48"/>
      <c r="D1340" s="48"/>
      <c r="E1340" s="49"/>
      <c r="F1340" s="49"/>
      <c r="G1340" s="151"/>
      <c r="H1340" s="6"/>
      <c r="I1340" s="6"/>
      <c r="J1340" s="76">
        <f>SUM(J1338:J1339)</f>
        <v>0</v>
      </c>
    </row>
    <row r="1341" spans="1:10" ht="18">
      <c r="A1341" s="283" t="s">
        <v>43</v>
      </c>
      <c r="B1341" s="283"/>
      <c r="C1341" s="284" t="s">
        <v>44</v>
      </c>
      <c r="D1341" s="284"/>
      <c r="E1341" s="54"/>
      <c r="F1341" s="54"/>
      <c r="G1341" s="55" t="s">
        <v>45</v>
      </c>
      <c r="H1341" s="141"/>
      <c r="I1341" s="141"/>
      <c r="J1341" s="141"/>
    </row>
    <row r="1344" spans="1:10" ht="15.75">
      <c r="A1344" s="279" t="s">
        <v>0</v>
      </c>
      <c r="B1344" s="279"/>
      <c r="C1344" s="279"/>
      <c r="D1344" s="279"/>
      <c r="E1344" s="279"/>
      <c r="F1344" s="279"/>
      <c r="G1344" s="279"/>
      <c r="H1344" s="141"/>
      <c r="I1344" s="141"/>
      <c r="J1344" s="141"/>
    </row>
    <row r="1345" spans="1:10" ht="15.75">
      <c r="A1345" s="279" t="s">
        <v>1</v>
      </c>
      <c r="B1345" s="279"/>
      <c r="C1345" s="279"/>
      <c r="D1345" s="279"/>
      <c r="E1345" s="279"/>
      <c r="F1345" s="279"/>
      <c r="G1345" s="279"/>
      <c r="H1345" s="1"/>
      <c r="I1345" s="1"/>
      <c r="J1345" s="71"/>
    </row>
    <row r="1346" spans="1:10" ht="15.75">
      <c r="A1346" s="279" t="s">
        <v>2</v>
      </c>
      <c r="B1346" s="279"/>
      <c r="C1346" s="279"/>
      <c r="D1346" s="279"/>
      <c r="E1346" s="279"/>
      <c r="F1346" s="279"/>
      <c r="G1346" s="279"/>
      <c r="H1346" s="1"/>
      <c r="I1346" s="1"/>
      <c r="J1346" s="71"/>
    </row>
    <row r="1347" spans="1:10" ht="15.75">
      <c r="A1347" s="279" t="s">
        <v>4</v>
      </c>
      <c r="B1347" s="279"/>
      <c r="C1347" s="279"/>
      <c r="D1347" s="279"/>
      <c r="E1347" s="279"/>
      <c r="F1347" s="279"/>
      <c r="G1347" s="279"/>
      <c r="H1347" s="1"/>
      <c r="I1347" s="1"/>
      <c r="J1347" s="71"/>
    </row>
    <row r="1348" spans="1:10" ht="27">
      <c r="A1348" s="280" t="s">
        <v>6</v>
      </c>
      <c r="B1348" s="280"/>
      <c r="C1348" s="280"/>
      <c r="D1348" s="280"/>
      <c r="E1348" s="280"/>
      <c r="F1348" s="280"/>
      <c r="G1348" s="280"/>
      <c r="H1348" s="2"/>
      <c r="I1348" s="2"/>
      <c r="J1348" s="72"/>
    </row>
    <row r="1349" spans="1:10" ht="27">
      <c r="A1349" s="142"/>
      <c r="B1349" s="142"/>
      <c r="C1349" s="281" t="s">
        <v>457</v>
      </c>
      <c r="D1349" s="281"/>
      <c r="E1349" s="281"/>
      <c r="F1349" s="281"/>
      <c r="G1349" s="281"/>
      <c r="H1349" s="68"/>
      <c r="I1349" s="68"/>
      <c r="J1349" s="71"/>
    </row>
    <row r="1350" spans="1:10" ht="15.75">
      <c r="A1350" s="11" t="s">
        <v>358</v>
      </c>
      <c r="B1350" s="12">
        <v>4138491894</v>
      </c>
      <c r="C1350" s="143"/>
      <c r="D1350" s="286"/>
      <c r="E1350" s="286"/>
      <c r="F1350" s="286"/>
      <c r="G1350" s="286"/>
      <c r="H1350" s="69" t="s">
        <v>161</v>
      </c>
      <c r="I1350" s="69"/>
      <c r="J1350" s="73"/>
    </row>
    <row r="1351" spans="1:10" ht="15.75">
      <c r="A1351" s="11" t="s">
        <v>9</v>
      </c>
      <c r="B1351" s="286" t="s">
        <v>1023</v>
      </c>
      <c r="C1351" s="286"/>
      <c r="D1351" s="286"/>
      <c r="E1351" s="16"/>
      <c r="F1351" s="11"/>
      <c r="G1351" s="16"/>
      <c r="H1351" s="1"/>
      <c r="I1351" s="1"/>
      <c r="J1351" s="71"/>
    </row>
    <row r="1352" spans="1:10" ht="15.75">
      <c r="A1352" s="11" t="s">
        <v>11</v>
      </c>
      <c r="B1352" s="289" t="s">
        <v>244</v>
      </c>
      <c r="C1352" s="289"/>
      <c r="D1352" s="289"/>
      <c r="E1352" s="289"/>
      <c r="F1352" s="18"/>
      <c r="G1352" s="19"/>
      <c r="H1352" s="1"/>
      <c r="I1352" s="1"/>
      <c r="J1352" s="71"/>
    </row>
    <row r="1353" spans="1:10" ht="15.75">
      <c r="A1353" s="21" t="s">
        <v>14</v>
      </c>
      <c r="B1353" s="21" t="s">
        <v>16</v>
      </c>
      <c r="C1353" s="21"/>
      <c r="D1353" s="22" t="s">
        <v>18</v>
      </c>
      <c r="E1353" s="23" t="s">
        <v>19</v>
      </c>
      <c r="F1353" s="23" t="s">
        <v>20</v>
      </c>
      <c r="G1353" s="21" t="s">
        <v>21</v>
      </c>
      <c r="H1353" s="63"/>
      <c r="I1353" s="63"/>
      <c r="J1353" s="59">
        <f>H1353*C1354</f>
        <v>0</v>
      </c>
    </row>
    <row r="1354" spans="1:10">
      <c r="A1354" s="144">
        <v>1</v>
      </c>
      <c r="B1354" s="145" t="s">
        <v>23</v>
      </c>
      <c r="C1354" s="26"/>
      <c r="D1354" s="146">
        <v>79305</v>
      </c>
      <c r="E1354" s="28">
        <f t="shared" ref="E1354:E1371" si="219">D1354*C1354</f>
        <v>0</v>
      </c>
      <c r="F1354" s="29">
        <v>0</v>
      </c>
      <c r="G1354" s="30">
        <f t="shared" ref="G1354:G1371" si="220">E1354-E1354*F1354</f>
        <v>0</v>
      </c>
      <c r="H1354" s="63">
        <f t="shared" ref="H1354:H1371" si="221">D1354/1.08</f>
        <v>73430.555555555547</v>
      </c>
      <c r="I1354" s="63"/>
      <c r="J1354" s="59">
        <f>H1354*C1355</f>
        <v>0</v>
      </c>
    </row>
    <row r="1355" spans="1:10">
      <c r="A1355" s="144">
        <v>2</v>
      </c>
      <c r="B1355" s="145" t="s">
        <v>25</v>
      </c>
      <c r="C1355" s="32"/>
      <c r="D1355" s="147">
        <v>128591</v>
      </c>
      <c r="E1355" s="28">
        <f t="shared" si="219"/>
        <v>0</v>
      </c>
      <c r="F1355" s="29">
        <v>0</v>
      </c>
      <c r="G1355" s="30">
        <f t="shared" si="220"/>
        <v>0</v>
      </c>
      <c r="H1355" s="63">
        <f t="shared" si="221"/>
        <v>119065.74074074073</v>
      </c>
      <c r="I1355" s="63"/>
      <c r="J1355" s="59"/>
    </row>
    <row r="1356" spans="1:10">
      <c r="A1356" s="144">
        <v>3</v>
      </c>
      <c r="B1356" s="145" t="s">
        <v>26</v>
      </c>
      <c r="C1356" s="34"/>
      <c r="D1356" s="146">
        <v>60043</v>
      </c>
      <c r="E1356" s="28">
        <f t="shared" si="219"/>
        <v>0</v>
      </c>
      <c r="F1356" s="29">
        <v>0</v>
      </c>
      <c r="G1356" s="30">
        <f t="shared" si="220"/>
        <v>0</v>
      </c>
      <c r="H1356" s="63">
        <f t="shared" si="221"/>
        <v>55595.370370370365</v>
      </c>
      <c r="I1356" s="63"/>
      <c r="J1356" s="59"/>
    </row>
    <row r="1357" spans="1:10">
      <c r="A1357" s="144">
        <v>4</v>
      </c>
      <c r="B1357" s="145" t="s">
        <v>27</v>
      </c>
      <c r="C1357" s="106"/>
      <c r="D1357" s="146">
        <v>115781</v>
      </c>
      <c r="E1357" s="28">
        <f t="shared" si="219"/>
        <v>0</v>
      </c>
      <c r="F1357" s="29">
        <v>0</v>
      </c>
      <c r="G1357" s="30">
        <f t="shared" si="220"/>
        <v>0</v>
      </c>
      <c r="H1357" s="63">
        <f t="shared" si="221"/>
        <v>107204.62962962962</v>
      </c>
      <c r="I1357" s="63"/>
      <c r="J1357" s="59"/>
    </row>
    <row r="1358" spans="1:10">
      <c r="A1358" s="144">
        <v>5</v>
      </c>
      <c r="B1358" s="145" t="s">
        <v>28</v>
      </c>
      <c r="C1358" s="32">
        <v>10</v>
      </c>
      <c r="D1358" s="146">
        <v>119943</v>
      </c>
      <c r="E1358" s="28">
        <f t="shared" si="219"/>
        <v>1199430</v>
      </c>
      <c r="F1358" s="124">
        <v>0</v>
      </c>
      <c r="G1358" s="30">
        <f t="shared" si="220"/>
        <v>1199430</v>
      </c>
      <c r="H1358" s="63">
        <f t="shared" si="221"/>
        <v>111058.33333333333</v>
      </c>
      <c r="I1358" s="63"/>
      <c r="J1358" s="59"/>
    </row>
    <row r="1359" spans="1:10">
      <c r="A1359" s="144">
        <v>6</v>
      </c>
      <c r="B1359" s="145" t="s">
        <v>29</v>
      </c>
      <c r="C1359" s="26">
        <v>3</v>
      </c>
      <c r="D1359" s="146">
        <v>94810</v>
      </c>
      <c r="E1359" s="28">
        <f t="shared" si="219"/>
        <v>284430</v>
      </c>
      <c r="F1359" s="29">
        <v>0</v>
      </c>
      <c r="G1359" s="30">
        <f t="shared" si="220"/>
        <v>284430</v>
      </c>
      <c r="H1359" s="63">
        <f t="shared" si="221"/>
        <v>87787.037037037036</v>
      </c>
      <c r="I1359" s="63"/>
      <c r="J1359" s="59"/>
    </row>
    <row r="1360" spans="1:10">
      <c r="A1360" s="144">
        <v>7</v>
      </c>
      <c r="B1360" s="145" t="s">
        <v>30</v>
      </c>
      <c r="C1360" s="34"/>
      <c r="D1360" s="146">
        <v>141396</v>
      </c>
      <c r="E1360" s="28">
        <f t="shared" si="219"/>
        <v>0</v>
      </c>
      <c r="F1360" s="29">
        <v>0</v>
      </c>
      <c r="G1360" s="30">
        <f t="shared" si="220"/>
        <v>0</v>
      </c>
      <c r="H1360" s="63">
        <f t="shared" si="221"/>
        <v>130922.22222222222</v>
      </c>
      <c r="I1360" s="63"/>
      <c r="J1360" s="59"/>
    </row>
    <row r="1361" spans="1:10">
      <c r="A1361" s="144">
        <v>8</v>
      </c>
      <c r="B1361" s="145" t="s">
        <v>31</v>
      </c>
      <c r="C1361" s="26"/>
      <c r="D1361" s="146">
        <v>232931</v>
      </c>
      <c r="E1361" s="28">
        <f t="shared" si="219"/>
        <v>0</v>
      </c>
      <c r="F1361" s="29">
        <v>0</v>
      </c>
      <c r="G1361" s="30">
        <f t="shared" si="220"/>
        <v>0</v>
      </c>
      <c r="H1361" s="63">
        <f t="shared" si="221"/>
        <v>215676.85185185182</v>
      </c>
      <c r="I1361" s="63"/>
      <c r="J1361" s="59"/>
    </row>
    <row r="1362" spans="1:10">
      <c r="A1362" s="144">
        <v>9</v>
      </c>
      <c r="B1362" s="148" t="s">
        <v>32</v>
      </c>
      <c r="C1362" s="26"/>
      <c r="D1362" s="146">
        <v>101534</v>
      </c>
      <c r="E1362" s="28">
        <f t="shared" si="219"/>
        <v>0</v>
      </c>
      <c r="F1362" s="29">
        <v>0</v>
      </c>
      <c r="G1362" s="30">
        <f t="shared" si="220"/>
        <v>0</v>
      </c>
      <c r="H1362" s="63">
        <f t="shared" si="221"/>
        <v>94012.962962962964</v>
      </c>
      <c r="I1362" s="63"/>
      <c r="J1362" s="59"/>
    </row>
    <row r="1363" spans="1:10">
      <c r="A1363" s="144">
        <v>10</v>
      </c>
      <c r="B1363" s="148" t="s">
        <v>33</v>
      </c>
      <c r="C1363" s="37"/>
      <c r="D1363" s="147">
        <v>110148</v>
      </c>
      <c r="E1363" s="28">
        <f t="shared" si="219"/>
        <v>0</v>
      </c>
      <c r="F1363" s="29">
        <v>0</v>
      </c>
      <c r="G1363" s="30">
        <f t="shared" si="220"/>
        <v>0</v>
      </c>
      <c r="H1363" s="63">
        <f t="shared" si="221"/>
        <v>101988.88888888888</v>
      </c>
      <c r="I1363" s="63"/>
      <c r="J1363" s="59"/>
    </row>
    <row r="1364" spans="1:10">
      <c r="A1364" s="144">
        <v>11</v>
      </c>
      <c r="B1364" s="145" t="s">
        <v>34</v>
      </c>
      <c r="C1364" s="37">
        <v>3</v>
      </c>
      <c r="D1364" s="146">
        <v>54198</v>
      </c>
      <c r="E1364" s="28">
        <f t="shared" si="219"/>
        <v>162594</v>
      </c>
      <c r="F1364" s="29">
        <v>0</v>
      </c>
      <c r="G1364" s="30">
        <f t="shared" si="220"/>
        <v>162594</v>
      </c>
      <c r="H1364" s="63">
        <f t="shared" si="221"/>
        <v>50183.333333333328</v>
      </c>
      <c r="I1364" s="63"/>
      <c r="J1364" s="59"/>
    </row>
    <row r="1365" spans="1:10">
      <c r="A1365" s="144">
        <v>12</v>
      </c>
      <c r="B1365" s="145" t="s">
        <v>35</v>
      </c>
      <c r="C1365" s="37">
        <v>6</v>
      </c>
      <c r="D1365" s="146">
        <v>49680</v>
      </c>
      <c r="E1365" s="28">
        <f t="shared" si="219"/>
        <v>298080</v>
      </c>
      <c r="F1365" s="29">
        <v>0</v>
      </c>
      <c r="G1365" s="30">
        <f t="shared" si="220"/>
        <v>298080</v>
      </c>
      <c r="H1365" s="63">
        <f t="shared" si="221"/>
        <v>46000</v>
      </c>
      <c r="I1365" s="63"/>
      <c r="J1365" s="59">
        <f t="shared" ref="J1365:J1370" si="222">H1365*C1366</f>
        <v>0</v>
      </c>
    </row>
    <row r="1366" spans="1:10">
      <c r="A1366" s="144">
        <v>13</v>
      </c>
      <c r="B1366" s="145" t="s">
        <v>36</v>
      </c>
      <c r="C1366" s="37"/>
      <c r="D1366" s="149">
        <v>64152</v>
      </c>
      <c r="E1366" s="28">
        <f t="shared" si="219"/>
        <v>0</v>
      </c>
      <c r="F1366" s="29">
        <v>0</v>
      </c>
      <c r="G1366" s="30">
        <f t="shared" si="220"/>
        <v>0</v>
      </c>
      <c r="H1366" s="63">
        <f t="shared" si="221"/>
        <v>59399.999999999993</v>
      </c>
      <c r="I1366" s="63"/>
      <c r="J1366" s="59">
        <f t="shared" si="222"/>
        <v>0</v>
      </c>
    </row>
    <row r="1367" spans="1:10">
      <c r="A1367" s="144">
        <v>14</v>
      </c>
      <c r="B1367" s="145" t="s">
        <v>37</v>
      </c>
      <c r="C1367" s="37"/>
      <c r="D1367" s="149">
        <v>65934</v>
      </c>
      <c r="E1367" s="28">
        <f t="shared" si="219"/>
        <v>0</v>
      </c>
      <c r="F1367" s="29">
        <v>0</v>
      </c>
      <c r="G1367" s="30">
        <f t="shared" si="220"/>
        <v>0</v>
      </c>
      <c r="H1367" s="63">
        <f t="shared" si="221"/>
        <v>61049.999999999993</v>
      </c>
      <c r="I1367" s="63"/>
      <c r="J1367" s="59">
        <f t="shared" si="222"/>
        <v>0</v>
      </c>
    </row>
    <row r="1368" spans="1:10">
      <c r="A1368" s="144">
        <v>15</v>
      </c>
      <c r="B1368" s="145" t="s">
        <v>38</v>
      </c>
      <c r="C1368" s="37"/>
      <c r="D1368" s="149">
        <v>76626</v>
      </c>
      <c r="E1368" s="28">
        <f t="shared" si="219"/>
        <v>0</v>
      </c>
      <c r="F1368" s="124">
        <v>0</v>
      </c>
      <c r="G1368" s="30">
        <f t="shared" si="220"/>
        <v>0</v>
      </c>
      <c r="H1368" s="63">
        <f t="shared" si="221"/>
        <v>70950</v>
      </c>
      <c r="I1368" s="63"/>
      <c r="J1368" s="59">
        <f t="shared" si="222"/>
        <v>0</v>
      </c>
    </row>
    <row r="1369" spans="1:10">
      <c r="A1369" s="144">
        <v>16</v>
      </c>
      <c r="B1369" s="145" t="s">
        <v>39</v>
      </c>
      <c r="C1369" s="37"/>
      <c r="D1369" s="149">
        <v>80190</v>
      </c>
      <c r="E1369" s="28">
        <f t="shared" si="219"/>
        <v>0</v>
      </c>
      <c r="F1369" s="29">
        <v>0</v>
      </c>
      <c r="G1369" s="30">
        <f t="shared" si="220"/>
        <v>0</v>
      </c>
      <c r="H1369" s="63">
        <f t="shared" si="221"/>
        <v>74250</v>
      </c>
      <c r="I1369" s="63"/>
      <c r="J1369" s="59">
        <f t="shared" si="222"/>
        <v>0</v>
      </c>
    </row>
    <row r="1370" spans="1:10">
      <c r="A1370" s="144">
        <v>17</v>
      </c>
      <c r="B1370" s="145" t="s">
        <v>40</v>
      </c>
      <c r="C1370" s="37"/>
      <c r="D1370" s="149">
        <v>113832</v>
      </c>
      <c r="E1370" s="28">
        <f t="shared" si="219"/>
        <v>0</v>
      </c>
      <c r="F1370" s="29">
        <v>0</v>
      </c>
      <c r="G1370" s="30">
        <f t="shared" si="220"/>
        <v>0</v>
      </c>
      <c r="H1370" s="63">
        <f t="shared" si="221"/>
        <v>105400</v>
      </c>
      <c r="I1370" s="63"/>
      <c r="J1370" s="59">
        <f t="shared" si="222"/>
        <v>0</v>
      </c>
    </row>
    <row r="1371" spans="1:10" ht="17.25">
      <c r="A1371" s="144">
        <v>18</v>
      </c>
      <c r="B1371" s="145" t="s">
        <v>41</v>
      </c>
      <c r="C1371" s="37"/>
      <c r="D1371" s="150">
        <v>98010</v>
      </c>
      <c r="E1371" s="28">
        <f t="shared" si="219"/>
        <v>0</v>
      </c>
      <c r="F1371" s="29">
        <v>0</v>
      </c>
      <c r="G1371" s="30">
        <f t="shared" si="220"/>
        <v>0</v>
      </c>
      <c r="H1371" s="63">
        <f t="shared" si="221"/>
        <v>90750</v>
      </c>
      <c r="I1371" s="45"/>
      <c r="J1371" s="64"/>
    </row>
    <row r="1372" spans="1:10" ht="31.5">
      <c r="A1372" s="40"/>
      <c r="B1372" s="41" t="s">
        <v>42</v>
      </c>
      <c r="C1372" s="42">
        <f>SUM(C1354:C1371)</f>
        <v>22</v>
      </c>
      <c r="D1372" s="42"/>
      <c r="E1372" s="43">
        <f>SUM(E1354:E1371)</f>
        <v>1944534</v>
      </c>
      <c r="F1372" s="43"/>
      <c r="G1372" s="44">
        <f>SUM(G1354:G1371)</f>
        <v>1944534</v>
      </c>
      <c r="H1372" s="5"/>
      <c r="I1372" s="5"/>
      <c r="J1372" s="75">
        <f>J1371*0.08</f>
        <v>0</v>
      </c>
    </row>
    <row r="1373" spans="1:10" ht="31.5">
      <c r="A1373" s="46"/>
      <c r="B1373" s="47"/>
      <c r="C1373" s="48"/>
      <c r="D1373" s="48"/>
      <c r="E1373" s="49"/>
      <c r="F1373" s="49"/>
      <c r="G1373" s="151"/>
      <c r="H1373" s="6"/>
      <c r="I1373" s="6"/>
      <c r="J1373" s="76">
        <f>SUM(J1371:J1372)</f>
        <v>0</v>
      </c>
    </row>
    <row r="1374" spans="1:10" ht="18">
      <c r="A1374" s="283" t="s">
        <v>43</v>
      </c>
      <c r="B1374" s="283"/>
      <c r="C1374" s="284" t="s">
        <v>44</v>
      </c>
      <c r="D1374" s="284"/>
      <c r="E1374" s="54"/>
      <c r="F1374" s="54"/>
      <c r="G1374" s="55" t="s">
        <v>45</v>
      </c>
      <c r="H1374" s="141"/>
      <c r="I1374" s="141"/>
      <c r="J1374" s="141"/>
    </row>
    <row r="1377" spans="1:10" ht="15.75">
      <c r="A1377" s="279" t="s">
        <v>0</v>
      </c>
      <c r="B1377" s="279"/>
      <c r="C1377" s="279"/>
      <c r="D1377" s="279"/>
      <c r="E1377" s="279"/>
      <c r="F1377" s="279"/>
      <c r="G1377" s="279"/>
      <c r="H1377" s="141"/>
      <c r="I1377" s="141"/>
      <c r="J1377" s="141"/>
    </row>
    <row r="1378" spans="1:10" ht="15.75">
      <c r="A1378" s="279" t="s">
        <v>1</v>
      </c>
      <c r="B1378" s="279"/>
      <c r="C1378" s="279"/>
      <c r="D1378" s="279"/>
      <c r="E1378" s="279"/>
      <c r="F1378" s="279"/>
      <c r="G1378" s="279"/>
      <c r="H1378" s="1"/>
      <c r="I1378" s="1"/>
      <c r="J1378" s="71"/>
    </row>
    <row r="1379" spans="1:10" ht="15.75">
      <c r="A1379" s="279" t="s">
        <v>2</v>
      </c>
      <c r="B1379" s="279"/>
      <c r="C1379" s="279"/>
      <c r="D1379" s="279"/>
      <c r="E1379" s="279"/>
      <c r="F1379" s="279"/>
      <c r="G1379" s="279"/>
      <c r="H1379" s="1"/>
      <c r="I1379" s="1"/>
      <c r="J1379" s="71"/>
    </row>
    <row r="1380" spans="1:10" ht="15.75">
      <c r="A1380" s="279" t="s">
        <v>4</v>
      </c>
      <c r="B1380" s="279"/>
      <c r="C1380" s="279"/>
      <c r="D1380" s="279"/>
      <c r="E1380" s="279"/>
      <c r="F1380" s="279"/>
      <c r="G1380" s="279"/>
      <c r="H1380" s="1"/>
      <c r="I1380" s="1"/>
      <c r="J1380" s="71"/>
    </row>
    <row r="1381" spans="1:10" ht="27">
      <c r="A1381" s="280" t="s">
        <v>6</v>
      </c>
      <c r="B1381" s="280"/>
      <c r="C1381" s="280"/>
      <c r="D1381" s="280"/>
      <c r="E1381" s="280"/>
      <c r="F1381" s="280"/>
      <c r="G1381" s="280"/>
      <c r="H1381" s="2"/>
      <c r="I1381" s="2"/>
      <c r="J1381" s="72"/>
    </row>
    <row r="1382" spans="1:10" ht="27">
      <c r="A1382" s="142"/>
      <c r="B1382" s="142"/>
      <c r="C1382" s="281" t="s">
        <v>457</v>
      </c>
      <c r="D1382" s="281"/>
      <c r="E1382" s="281"/>
      <c r="F1382" s="281"/>
      <c r="G1382" s="281"/>
      <c r="H1382" s="68"/>
      <c r="I1382" s="68"/>
      <c r="J1382" s="71"/>
    </row>
    <row r="1383" spans="1:10" ht="15.75">
      <c r="A1383" s="11" t="s">
        <v>358</v>
      </c>
      <c r="B1383" s="12">
        <v>4138428387</v>
      </c>
      <c r="C1383" s="143"/>
      <c r="D1383" s="286"/>
      <c r="E1383" s="286"/>
      <c r="F1383" s="286"/>
      <c r="G1383" s="286"/>
      <c r="H1383" s="69" t="s">
        <v>161</v>
      </c>
      <c r="I1383" s="69"/>
      <c r="J1383" s="73"/>
    </row>
    <row r="1384" spans="1:10" ht="15.75">
      <c r="A1384" s="11" t="s">
        <v>9</v>
      </c>
      <c r="B1384" s="286" t="s">
        <v>1024</v>
      </c>
      <c r="C1384" s="286"/>
      <c r="D1384" s="286"/>
      <c r="E1384" s="16"/>
      <c r="F1384" s="11"/>
      <c r="G1384" s="16"/>
      <c r="H1384" s="1"/>
      <c r="I1384" s="1"/>
      <c r="J1384" s="71"/>
    </row>
    <row r="1385" spans="1:10" ht="15.75">
      <c r="A1385" s="11" t="s">
        <v>11</v>
      </c>
      <c r="B1385" s="289" t="s">
        <v>244</v>
      </c>
      <c r="C1385" s="289"/>
      <c r="D1385" s="289"/>
      <c r="E1385" s="289"/>
      <c r="F1385" s="18"/>
      <c r="G1385" s="19"/>
      <c r="H1385" s="1"/>
      <c r="I1385" s="1"/>
      <c r="J1385" s="71"/>
    </row>
    <row r="1386" spans="1:10" ht="15.75">
      <c r="A1386" s="21" t="s">
        <v>14</v>
      </c>
      <c r="B1386" s="21" t="s">
        <v>16</v>
      </c>
      <c r="C1386" s="21"/>
      <c r="D1386" s="22" t="s">
        <v>18</v>
      </c>
      <c r="E1386" s="23" t="s">
        <v>19</v>
      </c>
      <c r="F1386" s="23" t="s">
        <v>20</v>
      </c>
      <c r="G1386" s="21" t="s">
        <v>21</v>
      </c>
      <c r="H1386" s="63"/>
      <c r="I1386" s="63"/>
      <c r="J1386" s="59">
        <f>H1386*C1387</f>
        <v>0</v>
      </c>
    </row>
    <row r="1387" spans="1:10">
      <c r="A1387" s="144">
        <v>1</v>
      </c>
      <c r="B1387" s="145" t="s">
        <v>23</v>
      </c>
      <c r="C1387" s="26"/>
      <c r="D1387" s="146">
        <v>79305</v>
      </c>
      <c r="E1387" s="28">
        <f t="shared" ref="E1387:E1404" si="223">D1387*C1387</f>
        <v>0</v>
      </c>
      <c r="F1387" s="29">
        <v>0</v>
      </c>
      <c r="G1387" s="30">
        <f t="shared" ref="G1387:G1404" si="224">E1387-E1387*F1387</f>
        <v>0</v>
      </c>
      <c r="H1387" s="63">
        <f t="shared" ref="H1387:H1404" si="225">D1387/1.08</f>
        <v>73430.555555555547</v>
      </c>
      <c r="I1387" s="63"/>
      <c r="J1387" s="59">
        <f>H1387*C1388</f>
        <v>0</v>
      </c>
    </row>
    <row r="1388" spans="1:10">
      <c r="A1388" s="144">
        <v>2</v>
      </c>
      <c r="B1388" s="145" t="s">
        <v>25</v>
      </c>
      <c r="C1388" s="32"/>
      <c r="D1388" s="147">
        <v>128591</v>
      </c>
      <c r="E1388" s="28">
        <f t="shared" si="223"/>
        <v>0</v>
      </c>
      <c r="F1388" s="29">
        <v>0</v>
      </c>
      <c r="G1388" s="30">
        <f t="shared" si="224"/>
        <v>0</v>
      </c>
      <c r="H1388" s="63">
        <f t="shared" si="225"/>
        <v>119065.74074074073</v>
      </c>
      <c r="I1388" s="63"/>
      <c r="J1388" s="59"/>
    </row>
    <row r="1389" spans="1:10">
      <c r="A1389" s="144">
        <v>3</v>
      </c>
      <c r="B1389" s="145" t="s">
        <v>26</v>
      </c>
      <c r="C1389" s="34"/>
      <c r="D1389" s="146">
        <v>60043</v>
      </c>
      <c r="E1389" s="28">
        <f t="shared" si="223"/>
        <v>0</v>
      </c>
      <c r="F1389" s="29">
        <v>0</v>
      </c>
      <c r="G1389" s="30">
        <f t="shared" si="224"/>
        <v>0</v>
      </c>
      <c r="H1389" s="63">
        <f t="shared" si="225"/>
        <v>55595.370370370365</v>
      </c>
      <c r="I1389" s="63"/>
      <c r="J1389" s="59"/>
    </row>
    <row r="1390" spans="1:10">
      <c r="A1390" s="144">
        <v>4</v>
      </c>
      <c r="B1390" s="145" t="s">
        <v>27</v>
      </c>
      <c r="C1390" s="106"/>
      <c r="D1390" s="146">
        <v>115781</v>
      </c>
      <c r="E1390" s="28">
        <f t="shared" si="223"/>
        <v>0</v>
      </c>
      <c r="F1390" s="29">
        <v>0</v>
      </c>
      <c r="G1390" s="30">
        <f t="shared" si="224"/>
        <v>0</v>
      </c>
      <c r="H1390" s="63">
        <f t="shared" si="225"/>
        <v>107204.62962962962</v>
      </c>
      <c r="I1390" s="63"/>
      <c r="J1390" s="59"/>
    </row>
    <row r="1391" spans="1:10">
      <c r="A1391" s="144">
        <v>5</v>
      </c>
      <c r="B1391" s="145" t="s">
        <v>28</v>
      </c>
      <c r="C1391" s="32">
        <v>15</v>
      </c>
      <c r="D1391" s="146">
        <v>119943</v>
      </c>
      <c r="E1391" s="28">
        <f t="shared" si="223"/>
        <v>1799145</v>
      </c>
      <c r="F1391" s="124">
        <v>0</v>
      </c>
      <c r="G1391" s="30">
        <f t="shared" si="224"/>
        <v>1799145</v>
      </c>
      <c r="H1391" s="63">
        <f t="shared" si="225"/>
        <v>111058.33333333333</v>
      </c>
      <c r="I1391" s="63"/>
      <c r="J1391" s="59"/>
    </row>
    <row r="1392" spans="1:10">
      <c r="A1392" s="144">
        <v>6</v>
      </c>
      <c r="B1392" s="145" t="s">
        <v>29</v>
      </c>
      <c r="C1392" s="26"/>
      <c r="D1392" s="146">
        <v>94810</v>
      </c>
      <c r="E1392" s="28">
        <f t="shared" si="223"/>
        <v>0</v>
      </c>
      <c r="F1392" s="29">
        <v>0</v>
      </c>
      <c r="G1392" s="30">
        <f t="shared" si="224"/>
        <v>0</v>
      </c>
      <c r="H1392" s="63">
        <f t="shared" si="225"/>
        <v>87787.037037037036</v>
      </c>
      <c r="I1392" s="63"/>
      <c r="J1392" s="59"/>
    </row>
    <row r="1393" spans="1:10">
      <c r="A1393" s="144">
        <v>7</v>
      </c>
      <c r="B1393" s="145" t="s">
        <v>30</v>
      </c>
      <c r="C1393" s="34"/>
      <c r="D1393" s="146">
        <v>141396</v>
      </c>
      <c r="E1393" s="28">
        <f t="shared" si="223"/>
        <v>0</v>
      </c>
      <c r="F1393" s="29">
        <v>0</v>
      </c>
      <c r="G1393" s="30">
        <f t="shared" si="224"/>
        <v>0</v>
      </c>
      <c r="H1393" s="63">
        <f t="shared" si="225"/>
        <v>130922.22222222222</v>
      </c>
      <c r="I1393" s="63"/>
      <c r="J1393" s="59"/>
    </row>
    <row r="1394" spans="1:10">
      <c r="A1394" s="144">
        <v>8</v>
      </c>
      <c r="B1394" s="145" t="s">
        <v>31</v>
      </c>
      <c r="C1394" s="26"/>
      <c r="D1394" s="146">
        <v>232931</v>
      </c>
      <c r="E1394" s="28">
        <f t="shared" si="223"/>
        <v>0</v>
      </c>
      <c r="F1394" s="29">
        <v>0</v>
      </c>
      <c r="G1394" s="30">
        <f t="shared" si="224"/>
        <v>0</v>
      </c>
      <c r="H1394" s="63">
        <f t="shared" si="225"/>
        <v>215676.85185185182</v>
      </c>
      <c r="I1394" s="63"/>
      <c r="J1394" s="59"/>
    </row>
    <row r="1395" spans="1:10">
      <c r="A1395" s="144">
        <v>9</v>
      </c>
      <c r="B1395" s="148" t="s">
        <v>32</v>
      </c>
      <c r="C1395" s="26"/>
      <c r="D1395" s="146">
        <v>101534</v>
      </c>
      <c r="E1395" s="28">
        <f t="shared" si="223"/>
        <v>0</v>
      </c>
      <c r="F1395" s="29">
        <v>0</v>
      </c>
      <c r="G1395" s="30">
        <f t="shared" si="224"/>
        <v>0</v>
      </c>
      <c r="H1395" s="63">
        <f t="shared" si="225"/>
        <v>94012.962962962964</v>
      </c>
      <c r="I1395" s="63"/>
      <c r="J1395" s="59"/>
    </row>
    <row r="1396" spans="1:10">
      <c r="A1396" s="144">
        <v>10</v>
      </c>
      <c r="B1396" s="148" t="s">
        <v>33</v>
      </c>
      <c r="C1396" s="37"/>
      <c r="D1396" s="147">
        <v>110148</v>
      </c>
      <c r="E1396" s="28">
        <f t="shared" si="223"/>
        <v>0</v>
      </c>
      <c r="F1396" s="29">
        <v>0</v>
      </c>
      <c r="G1396" s="30">
        <f t="shared" si="224"/>
        <v>0</v>
      </c>
      <c r="H1396" s="63">
        <f t="shared" si="225"/>
        <v>101988.88888888888</v>
      </c>
      <c r="I1396" s="63"/>
      <c r="J1396" s="59"/>
    </row>
    <row r="1397" spans="1:10">
      <c r="A1397" s="144">
        <v>11</v>
      </c>
      <c r="B1397" s="145" t="s">
        <v>34</v>
      </c>
      <c r="C1397" s="37">
        <v>5</v>
      </c>
      <c r="D1397" s="146">
        <v>54198</v>
      </c>
      <c r="E1397" s="28">
        <f t="shared" si="223"/>
        <v>270990</v>
      </c>
      <c r="F1397" s="29">
        <v>0</v>
      </c>
      <c r="G1397" s="30">
        <f t="shared" si="224"/>
        <v>270990</v>
      </c>
      <c r="H1397" s="63">
        <f t="shared" si="225"/>
        <v>50183.333333333328</v>
      </c>
      <c r="I1397" s="63"/>
      <c r="J1397" s="59"/>
    </row>
    <row r="1398" spans="1:10">
      <c r="A1398" s="144">
        <v>12</v>
      </c>
      <c r="B1398" s="145" t="s">
        <v>35</v>
      </c>
      <c r="C1398" s="37">
        <v>5</v>
      </c>
      <c r="D1398" s="146">
        <v>49680</v>
      </c>
      <c r="E1398" s="28">
        <f t="shared" si="223"/>
        <v>248400</v>
      </c>
      <c r="F1398" s="29">
        <v>0</v>
      </c>
      <c r="G1398" s="30">
        <f t="shared" si="224"/>
        <v>248400</v>
      </c>
      <c r="H1398" s="63">
        <f t="shared" si="225"/>
        <v>46000</v>
      </c>
      <c r="I1398" s="63"/>
      <c r="J1398" s="59">
        <f t="shared" ref="J1398:J1403" si="226">H1398*C1399</f>
        <v>0</v>
      </c>
    </row>
    <row r="1399" spans="1:10">
      <c r="A1399" s="144">
        <v>13</v>
      </c>
      <c r="B1399" s="145" t="s">
        <v>36</v>
      </c>
      <c r="C1399" s="37"/>
      <c r="D1399" s="149">
        <v>64152</v>
      </c>
      <c r="E1399" s="28">
        <f t="shared" si="223"/>
        <v>0</v>
      </c>
      <c r="F1399" s="29">
        <v>0</v>
      </c>
      <c r="G1399" s="30">
        <f t="shared" si="224"/>
        <v>0</v>
      </c>
      <c r="H1399" s="63">
        <f t="shared" si="225"/>
        <v>59399.999999999993</v>
      </c>
      <c r="I1399" s="63"/>
      <c r="J1399" s="59">
        <f t="shared" si="226"/>
        <v>0</v>
      </c>
    </row>
    <row r="1400" spans="1:10">
      <c r="A1400" s="144">
        <v>14</v>
      </c>
      <c r="B1400" s="145" t="s">
        <v>37</v>
      </c>
      <c r="C1400" s="37"/>
      <c r="D1400" s="149">
        <v>65934</v>
      </c>
      <c r="E1400" s="28">
        <f t="shared" si="223"/>
        <v>0</v>
      </c>
      <c r="F1400" s="29">
        <v>0</v>
      </c>
      <c r="G1400" s="30">
        <f t="shared" si="224"/>
        <v>0</v>
      </c>
      <c r="H1400" s="63">
        <f t="shared" si="225"/>
        <v>61049.999999999993</v>
      </c>
      <c r="I1400" s="63"/>
      <c r="J1400" s="59">
        <f t="shared" si="226"/>
        <v>0</v>
      </c>
    </row>
    <row r="1401" spans="1:10">
      <c r="A1401" s="144">
        <v>15</v>
      </c>
      <c r="B1401" s="145" t="s">
        <v>38</v>
      </c>
      <c r="C1401" s="37"/>
      <c r="D1401" s="149">
        <v>76626</v>
      </c>
      <c r="E1401" s="28">
        <f t="shared" si="223"/>
        <v>0</v>
      </c>
      <c r="F1401" s="124">
        <v>0</v>
      </c>
      <c r="G1401" s="30">
        <f t="shared" si="224"/>
        <v>0</v>
      </c>
      <c r="H1401" s="63">
        <f t="shared" si="225"/>
        <v>70950</v>
      </c>
      <c r="I1401" s="63"/>
      <c r="J1401" s="59">
        <f t="shared" si="226"/>
        <v>0</v>
      </c>
    </row>
    <row r="1402" spans="1:10">
      <c r="A1402" s="144">
        <v>16</v>
      </c>
      <c r="B1402" s="145" t="s">
        <v>39</v>
      </c>
      <c r="C1402" s="37"/>
      <c r="D1402" s="149">
        <v>80190</v>
      </c>
      <c r="E1402" s="28">
        <f t="shared" si="223"/>
        <v>0</v>
      </c>
      <c r="F1402" s="29">
        <v>0</v>
      </c>
      <c r="G1402" s="30">
        <f t="shared" si="224"/>
        <v>0</v>
      </c>
      <c r="H1402" s="63">
        <f t="shared" si="225"/>
        <v>74250</v>
      </c>
      <c r="I1402" s="63"/>
      <c r="J1402" s="59">
        <f t="shared" si="226"/>
        <v>0</v>
      </c>
    </row>
    <row r="1403" spans="1:10">
      <c r="A1403" s="144">
        <v>17</v>
      </c>
      <c r="B1403" s="145" t="s">
        <v>40</v>
      </c>
      <c r="C1403" s="37"/>
      <c r="D1403" s="149">
        <v>113832</v>
      </c>
      <c r="E1403" s="28">
        <f t="shared" si="223"/>
        <v>0</v>
      </c>
      <c r="F1403" s="29">
        <v>0</v>
      </c>
      <c r="G1403" s="30">
        <f t="shared" si="224"/>
        <v>0</v>
      </c>
      <c r="H1403" s="63">
        <f t="shared" si="225"/>
        <v>105400</v>
      </c>
      <c r="I1403" s="63"/>
      <c r="J1403" s="59">
        <f t="shared" si="226"/>
        <v>0</v>
      </c>
    </row>
    <row r="1404" spans="1:10" ht="17.25">
      <c r="A1404" s="144">
        <v>18</v>
      </c>
      <c r="B1404" s="145" t="s">
        <v>41</v>
      </c>
      <c r="C1404" s="37"/>
      <c r="D1404" s="150">
        <v>98010</v>
      </c>
      <c r="E1404" s="28">
        <f t="shared" si="223"/>
        <v>0</v>
      </c>
      <c r="F1404" s="29">
        <v>0</v>
      </c>
      <c r="G1404" s="30">
        <f t="shared" si="224"/>
        <v>0</v>
      </c>
      <c r="H1404" s="63">
        <f t="shared" si="225"/>
        <v>90750</v>
      </c>
      <c r="I1404" s="45"/>
      <c r="J1404" s="64"/>
    </row>
    <row r="1405" spans="1:10" ht="31.5">
      <c r="A1405" s="40"/>
      <c r="B1405" s="41" t="s">
        <v>42</v>
      </c>
      <c r="C1405" s="42">
        <f>SUM(C1387:C1404)</f>
        <v>25</v>
      </c>
      <c r="D1405" s="42"/>
      <c r="E1405" s="43">
        <f>SUM(E1387:E1404)</f>
        <v>2318535</v>
      </c>
      <c r="F1405" s="43"/>
      <c r="G1405" s="44">
        <f>SUM(G1387:G1404)</f>
        <v>2318535</v>
      </c>
      <c r="H1405" s="5"/>
      <c r="I1405" s="5"/>
      <c r="J1405" s="75">
        <f>J1404*0.08</f>
        <v>0</v>
      </c>
    </row>
    <row r="1406" spans="1:10" ht="31.5">
      <c r="A1406" s="46"/>
      <c r="B1406" s="47"/>
      <c r="C1406" s="48"/>
      <c r="D1406" s="48"/>
      <c r="E1406" s="49"/>
      <c r="F1406" s="49"/>
      <c r="G1406" s="151"/>
      <c r="H1406" s="6"/>
      <c r="I1406" s="6"/>
      <c r="J1406" s="76">
        <f>SUM(J1404:J1405)</f>
        <v>0</v>
      </c>
    </row>
    <row r="1407" spans="1:10" ht="18">
      <c r="A1407" s="283" t="s">
        <v>43</v>
      </c>
      <c r="B1407" s="283"/>
      <c r="C1407" s="284" t="s">
        <v>44</v>
      </c>
      <c r="D1407" s="284"/>
      <c r="E1407" s="54"/>
      <c r="F1407" s="54"/>
      <c r="G1407" s="55" t="s">
        <v>45</v>
      </c>
      <c r="H1407" s="141"/>
      <c r="I1407" s="141"/>
      <c r="J1407" s="141"/>
    </row>
    <row r="1410" spans="1:10" ht="15.75">
      <c r="A1410" s="279" t="s">
        <v>0</v>
      </c>
      <c r="B1410" s="279"/>
      <c r="C1410" s="279"/>
      <c r="D1410" s="279"/>
      <c r="E1410" s="279"/>
      <c r="F1410" s="279"/>
      <c r="G1410" s="279"/>
      <c r="H1410" s="141"/>
      <c r="I1410" s="141"/>
      <c r="J1410" s="141"/>
    </row>
    <row r="1411" spans="1:10" ht="15.75">
      <c r="A1411" s="279" t="s">
        <v>1</v>
      </c>
      <c r="B1411" s="279"/>
      <c r="C1411" s="279"/>
      <c r="D1411" s="279"/>
      <c r="E1411" s="279"/>
      <c r="F1411" s="279"/>
      <c r="G1411" s="279"/>
      <c r="H1411" s="1"/>
      <c r="I1411" s="1"/>
      <c r="J1411" s="71"/>
    </row>
    <row r="1412" spans="1:10" ht="15.75">
      <c r="A1412" s="279" t="s">
        <v>2</v>
      </c>
      <c r="B1412" s="279"/>
      <c r="C1412" s="279"/>
      <c r="D1412" s="279"/>
      <c r="E1412" s="279"/>
      <c r="F1412" s="279"/>
      <c r="G1412" s="279"/>
      <c r="H1412" s="1"/>
      <c r="I1412" s="1"/>
      <c r="J1412" s="71"/>
    </row>
    <row r="1413" spans="1:10" ht="15.75">
      <c r="A1413" s="279" t="s">
        <v>4</v>
      </c>
      <c r="B1413" s="279"/>
      <c r="C1413" s="279"/>
      <c r="D1413" s="279"/>
      <c r="E1413" s="279"/>
      <c r="F1413" s="279"/>
      <c r="G1413" s="279"/>
      <c r="H1413" s="1"/>
      <c r="I1413" s="1"/>
      <c r="J1413" s="71"/>
    </row>
    <row r="1414" spans="1:10" ht="27">
      <c r="A1414" s="280" t="s">
        <v>6</v>
      </c>
      <c r="B1414" s="280"/>
      <c r="C1414" s="280"/>
      <c r="D1414" s="280"/>
      <c r="E1414" s="280"/>
      <c r="F1414" s="280"/>
      <c r="G1414" s="280"/>
      <c r="H1414" s="2"/>
      <c r="I1414" s="2"/>
      <c r="J1414" s="72"/>
    </row>
    <row r="1415" spans="1:10" ht="27">
      <c r="A1415" s="142"/>
      <c r="B1415" s="142"/>
      <c r="C1415" s="281" t="s">
        <v>457</v>
      </c>
      <c r="D1415" s="281"/>
      <c r="E1415" s="281"/>
      <c r="F1415" s="281"/>
      <c r="G1415" s="281"/>
      <c r="H1415" s="68"/>
      <c r="I1415" s="68"/>
      <c r="J1415" s="71"/>
    </row>
    <row r="1416" spans="1:10" ht="15.75">
      <c r="A1416" s="11" t="s">
        <v>358</v>
      </c>
      <c r="B1416" s="12">
        <v>4138469600</v>
      </c>
      <c r="C1416" s="143"/>
      <c r="D1416" s="286"/>
      <c r="E1416" s="286"/>
      <c r="F1416" s="286"/>
      <c r="G1416" s="286"/>
      <c r="H1416" s="69" t="s">
        <v>161</v>
      </c>
      <c r="I1416" s="69"/>
      <c r="J1416" s="73"/>
    </row>
    <row r="1417" spans="1:10" ht="15.75">
      <c r="A1417" s="11" t="s">
        <v>9</v>
      </c>
      <c r="B1417" s="286" t="s">
        <v>1025</v>
      </c>
      <c r="C1417" s="286"/>
      <c r="D1417" s="286"/>
      <c r="E1417" s="16"/>
      <c r="F1417" s="11"/>
      <c r="G1417" s="16"/>
      <c r="H1417" s="1"/>
      <c r="I1417" s="1"/>
      <c r="J1417" s="71"/>
    </row>
    <row r="1418" spans="1:10" ht="15.75">
      <c r="A1418" s="11" t="s">
        <v>11</v>
      </c>
      <c r="B1418" s="289" t="s">
        <v>244</v>
      </c>
      <c r="C1418" s="289"/>
      <c r="D1418" s="289"/>
      <c r="E1418" s="289"/>
      <c r="F1418" s="18"/>
      <c r="G1418" s="19"/>
      <c r="H1418" s="1"/>
      <c r="I1418" s="1"/>
      <c r="J1418" s="71"/>
    </row>
    <row r="1419" spans="1:10" ht="15.75">
      <c r="A1419" s="21" t="s">
        <v>14</v>
      </c>
      <c r="B1419" s="21" t="s">
        <v>16</v>
      </c>
      <c r="C1419" s="21"/>
      <c r="D1419" s="22" t="s">
        <v>18</v>
      </c>
      <c r="E1419" s="23" t="s">
        <v>19</v>
      </c>
      <c r="F1419" s="23" t="s">
        <v>20</v>
      </c>
      <c r="G1419" s="21" t="s">
        <v>21</v>
      </c>
      <c r="H1419" s="63"/>
      <c r="I1419" s="63"/>
      <c r="J1419" s="59">
        <f>H1419*C1420</f>
        <v>0</v>
      </c>
    </row>
    <row r="1420" spans="1:10">
      <c r="A1420" s="144">
        <v>1</v>
      </c>
      <c r="B1420" s="145" t="s">
        <v>23</v>
      </c>
      <c r="C1420" s="26"/>
      <c r="D1420" s="146">
        <v>79305</v>
      </c>
      <c r="E1420" s="28">
        <f t="shared" ref="E1420:E1437" si="227">D1420*C1420</f>
        <v>0</v>
      </c>
      <c r="F1420" s="29">
        <v>0</v>
      </c>
      <c r="G1420" s="30">
        <f t="shared" ref="G1420:G1437" si="228">E1420-E1420*F1420</f>
        <v>0</v>
      </c>
      <c r="H1420" s="63">
        <f t="shared" ref="H1420:H1437" si="229">D1420/1.08</f>
        <v>73430.555555555547</v>
      </c>
      <c r="I1420" s="63"/>
      <c r="J1420" s="59">
        <f>H1420*C1421</f>
        <v>0</v>
      </c>
    </row>
    <row r="1421" spans="1:10">
      <c r="A1421" s="144">
        <v>2</v>
      </c>
      <c r="B1421" s="145" t="s">
        <v>25</v>
      </c>
      <c r="C1421" s="32"/>
      <c r="D1421" s="147">
        <v>128591</v>
      </c>
      <c r="E1421" s="28">
        <f t="shared" si="227"/>
        <v>0</v>
      </c>
      <c r="F1421" s="29">
        <v>0</v>
      </c>
      <c r="G1421" s="30">
        <f t="shared" si="228"/>
        <v>0</v>
      </c>
      <c r="H1421" s="63">
        <f t="shared" si="229"/>
        <v>119065.74074074073</v>
      </c>
      <c r="I1421" s="63"/>
      <c r="J1421" s="59"/>
    </row>
    <row r="1422" spans="1:10">
      <c r="A1422" s="144">
        <v>3</v>
      </c>
      <c r="B1422" s="145" t="s">
        <v>26</v>
      </c>
      <c r="C1422" s="34"/>
      <c r="D1422" s="146">
        <v>60043</v>
      </c>
      <c r="E1422" s="28">
        <f t="shared" si="227"/>
        <v>0</v>
      </c>
      <c r="F1422" s="29">
        <v>0</v>
      </c>
      <c r="G1422" s="30">
        <f t="shared" si="228"/>
        <v>0</v>
      </c>
      <c r="H1422" s="63">
        <f t="shared" si="229"/>
        <v>55595.370370370365</v>
      </c>
      <c r="I1422" s="63"/>
      <c r="J1422" s="59"/>
    </row>
    <row r="1423" spans="1:10">
      <c r="A1423" s="144">
        <v>4</v>
      </c>
      <c r="B1423" s="145" t="s">
        <v>27</v>
      </c>
      <c r="C1423" s="106"/>
      <c r="D1423" s="146">
        <v>115781</v>
      </c>
      <c r="E1423" s="28">
        <f t="shared" si="227"/>
        <v>0</v>
      </c>
      <c r="F1423" s="29">
        <v>0</v>
      </c>
      <c r="G1423" s="30">
        <f t="shared" si="228"/>
        <v>0</v>
      </c>
      <c r="H1423" s="63">
        <f t="shared" si="229"/>
        <v>107204.62962962962</v>
      </c>
      <c r="I1423" s="63"/>
      <c r="J1423" s="59"/>
    </row>
    <row r="1424" spans="1:10">
      <c r="A1424" s="144">
        <v>5</v>
      </c>
      <c r="B1424" s="145" t="s">
        <v>28</v>
      </c>
      <c r="C1424" s="32">
        <v>6</v>
      </c>
      <c r="D1424" s="146">
        <v>119943</v>
      </c>
      <c r="E1424" s="28">
        <f t="shared" si="227"/>
        <v>719658</v>
      </c>
      <c r="F1424" s="124">
        <v>0</v>
      </c>
      <c r="G1424" s="30">
        <f t="shared" si="228"/>
        <v>719658</v>
      </c>
      <c r="H1424" s="63">
        <f t="shared" si="229"/>
        <v>111058.33333333333</v>
      </c>
      <c r="I1424" s="63"/>
      <c r="J1424" s="59"/>
    </row>
    <row r="1425" spans="1:10">
      <c r="A1425" s="144">
        <v>6</v>
      </c>
      <c r="B1425" s="145" t="s">
        <v>29</v>
      </c>
      <c r="C1425" s="26"/>
      <c r="D1425" s="146">
        <v>94810</v>
      </c>
      <c r="E1425" s="28">
        <f t="shared" si="227"/>
        <v>0</v>
      </c>
      <c r="F1425" s="29">
        <v>0</v>
      </c>
      <c r="G1425" s="30">
        <f t="shared" si="228"/>
        <v>0</v>
      </c>
      <c r="H1425" s="63">
        <f t="shared" si="229"/>
        <v>87787.037037037036</v>
      </c>
      <c r="I1425" s="63"/>
      <c r="J1425" s="59"/>
    </row>
    <row r="1426" spans="1:10">
      <c r="A1426" s="144">
        <v>7</v>
      </c>
      <c r="B1426" s="145" t="s">
        <v>30</v>
      </c>
      <c r="C1426" s="34"/>
      <c r="D1426" s="146">
        <v>141396</v>
      </c>
      <c r="E1426" s="28">
        <f t="shared" si="227"/>
        <v>0</v>
      </c>
      <c r="F1426" s="29">
        <v>0</v>
      </c>
      <c r="G1426" s="30">
        <f t="shared" si="228"/>
        <v>0</v>
      </c>
      <c r="H1426" s="63">
        <f t="shared" si="229"/>
        <v>130922.22222222222</v>
      </c>
      <c r="I1426" s="63"/>
      <c r="J1426" s="59"/>
    </row>
    <row r="1427" spans="1:10">
      <c r="A1427" s="144">
        <v>8</v>
      </c>
      <c r="B1427" s="145" t="s">
        <v>31</v>
      </c>
      <c r="C1427" s="26"/>
      <c r="D1427" s="146">
        <v>232931</v>
      </c>
      <c r="E1427" s="28">
        <f t="shared" si="227"/>
        <v>0</v>
      </c>
      <c r="F1427" s="29">
        <v>0</v>
      </c>
      <c r="G1427" s="30">
        <f t="shared" si="228"/>
        <v>0</v>
      </c>
      <c r="H1427" s="63">
        <f t="shared" si="229"/>
        <v>215676.85185185182</v>
      </c>
      <c r="I1427" s="63"/>
      <c r="J1427" s="59"/>
    </row>
    <row r="1428" spans="1:10">
      <c r="A1428" s="144">
        <v>9</v>
      </c>
      <c r="B1428" s="148" t="s">
        <v>32</v>
      </c>
      <c r="C1428" s="26"/>
      <c r="D1428" s="146">
        <v>101534</v>
      </c>
      <c r="E1428" s="28">
        <f t="shared" si="227"/>
        <v>0</v>
      </c>
      <c r="F1428" s="29">
        <v>0</v>
      </c>
      <c r="G1428" s="30">
        <f t="shared" si="228"/>
        <v>0</v>
      </c>
      <c r="H1428" s="63">
        <f t="shared" si="229"/>
        <v>94012.962962962964</v>
      </c>
      <c r="I1428" s="63"/>
      <c r="J1428" s="59"/>
    </row>
    <row r="1429" spans="1:10">
      <c r="A1429" s="144">
        <v>10</v>
      </c>
      <c r="B1429" s="148" t="s">
        <v>33</v>
      </c>
      <c r="C1429" s="37"/>
      <c r="D1429" s="147">
        <v>110148</v>
      </c>
      <c r="E1429" s="28">
        <f t="shared" si="227"/>
        <v>0</v>
      </c>
      <c r="F1429" s="29">
        <v>0</v>
      </c>
      <c r="G1429" s="30">
        <f t="shared" si="228"/>
        <v>0</v>
      </c>
      <c r="H1429" s="63">
        <f t="shared" si="229"/>
        <v>101988.88888888888</v>
      </c>
      <c r="I1429" s="63"/>
      <c r="J1429" s="59"/>
    </row>
    <row r="1430" spans="1:10">
      <c r="A1430" s="144">
        <v>11</v>
      </c>
      <c r="B1430" s="145" t="s">
        <v>34</v>
      </c>
      <c r="C1430" s="37"/>
      <c r="D1430" s="146">
        <v>54198</v>
      </c>
      <c r="E1430" s="28">
        <f t="shared" si="227"/>
        <v>0</v>
      </c>
      <c r="F1430" s="29">
        <v>0</v>
      </c>
      <c r="G1430" s="30">
        <f t="shared" si="228"/>
        <v>0</v>
      </c>
      <c r="H1430" s="63">
        <f t="shared" si="229"/>
        <v>50183.333333333328</v>
      </c>
      <c r="I1430" s="63"/>
      <c r="J1430" s="59"/>
    </row>
    <row r="1431" spans="1:10">
      <c r="A1431" s="144">
        <v>12</v>
      </c>
      <c r="B1431" s="145" t="s">
        <v>35</v>
      </c>
      <c r="C1431" s="37"/>
      <c r="D1431" s="146">
        <v>49680</v>
      </c>
      <c r="E1431" s="28">
        <f t="shared" si="227"/>
        <v>0</v>
      </c>
      <c r="F1431" s="29">
        <v>0</v>
      </c>
      <c r="G1431" s="30">
        <f t="shared" si="228"/>
        <v>0</v>
      </c>
      <c r="H1431" s="63">
        <f t="shared" si="229"/>
        <v>46000</v>
      </c>
      <c r="I1431" s="63"/>
      <c r="J1431" s="59">
        <f t="shared" ref="J1431:J1436" si="230">H1431*C1432</f>
        <v>0</v>
      </c>
    </row>
    <row r="1432" spans="1:10">
      <c r="A1432" s="144">
        <v>13</v>
      </c>
      <c r="B1432" s="145" t="s">
        <v>36</v>
      </c>
      <c r="C1432" s="37"/>
      <c r="D1432" s="149">
        <v>64152</v>
      </c>
      <c r="E1432" s="28">
        <f t="shared" si="227"/>
        <v>0</v>
      </c>
      <c r="F1432" s="29">
        <v>0</v>
      </c>
      <c r="G1432" s="30">
        <f t="shared" si="228"/>
        <v>0</v>
      </c>
      <c r="H1432" s="63">
        <f t="shared" si="229"/>
        <v>59399.999999999993</v>
      </c>
      <c r="I1432" s="63"/>
      <c r="J1432" s="59">
        <f t="shared" si="230"/>
        <v>0</v>
      </c>
    </row>
    <row r="1433" spans="1:10">
      <c r="A1433" s="144">
        <v>14</v>
      </c>
      <c r="B1433" s="145" t="s">
        <v>37</v>
      </c>
      <c r="C1433" s="37"/>
      <c r="D1433" s="149">
        <v>65934</v>
      </c>
      <c r="E1433" s="28">
        <f t="shared" si="227"/>
        <v>0</v>
      </c>
      <c r="F1433" s="29">
        <v>0</v>
      </c>
      <c r="G1433" s="30">
        <f t="shared" si="228"/>
        <v>0</v>
      </c>
      <c r="H1433" s="63">
        <f t="shared" si="229"/>
        <v>61049.999999999993</v>
      </c>
      <c r="I1433" s="63"/>
      <c r="J1433" s="59">
        <f t="shared" si="230"/>
        <v>0</v>
      </c>
    </row>
    <row r="1434" spans="1:10">
      <c r="A1434" s="144">
        <v>15</v>
      </c>
      <c r="B1434" s="145" t="s">
        <v>38</v>
      </c>
      <c r="C1434" s="37"/>
      <c r="D1434" s="149">
        <v>76626</v>
      </c>
      <c r="E1434" s="28">
        <f t="shared" si="227"/>
        <v>0</v>
      </c>
      <c r="F1434" s="124">
        <v>0</v>
      </c>
      <c r="G1434" s="30">
        <f t="shared" si="228"/>
        <v>0</v>
      </c>
      <c r="H1434" s="63">
        <f t="shared" si="229"/>
        <v>70950</v>
      </c>
      <c r="I1434" s="63"/>
      <c r="J1434" s="59">
        <f t="shared" si="230"/>
        <v>0</v>
      </c>
    </row>
    <row r="1435" spans="1:10">
      <c r="A1435" s="144">
        <v>16</v>
      </c>
      <c r="B1435" s="145" t="s">
        <v>39</v>
      </c>
      <c r="C1435" s="37"/>
      <c r="D1435" s="149">
        <v>80190</v>
      </c>
      <c r="E1435" s="28">
        <f t="shared" si="227"/>
        <v>0</v>
      </c>
      <c r="F1435" s="29">
        <v>0</v>
      </c>
      <c r="G1435" s="30">
        <f t="shared" si="228"/>
        <v>0</v>
      </c>
      <c r="H1435" s="63">
        <f t="shared" si="229"/>
        <v>74250</v>
      </c>
      <c r="I1435" s="63"/>
      <c r="J1435" s="59">
        <f t="shared" si="230"/>
        <v>0</v>
      </c>
    </row>
    <row r="1436" spans="1:10">
      <c r="A1436" s="144">
        <v>17</v>
      </c>
      <c r="B1436" s="145" t="s">
        <v>40</v>
      </c>
      <c r="C1436" s="37"/>
      <c r="D1436" s="149">
        <v>113832</v>
      </c>
      <c r="E1436" s="28">
        <f t="shared" si="227"/>
        <v>0</v>
      </c>
      <c r="F1436" s="29">
        <v>0</v>
      </c>
      <c r="G1436" s="30">
        <f t="shared" si="228"/>
        <v>0</v>
      </c>
      <c r="H1436" s="63">
        <f t="shared" si="229"/>
        <v>105400</v>
      </c>
      <c r="I1436" s="63"/>
      <c r="J1436" s="59">
        <f t="shared" si="230"/>
        <v>0</v>
      </c>
    </row>
    <row r="1437" spans="1:10" ht="17.25">
      <c r="A1437" s="144">
        <v>18</v>
      </c>
      <c r="B1437" s="145" t="s">
        <v>41</v>
      </c>
      <c r="C1437" s="37"/>
      <c r="D1437" s="150">
        <v>98010</v>
      </c>
      <c r="E1437" s="28">
        <f t="shared" si="227"/>
        <v>0</v>
      </c>
      <c r="F1437" s="29">
        <v>0</v>
      </c>
      <c r="G1437" s="30">
        <f t="shared" si="228"/>
        <v>0</v>
      </c>
      <c r="H1437" s="63">
        <f t="shared" si="229"/>
        <v>90750</v>
      </c>
      <c r="I1437" s="45"/>
      <c r="J1437" s="64"/>
    </row>
    <row r="1438" spans="1:10" ht="31.5">
      <c r="A1438" s="40"/>
      <c r="B1438" s="41" t="s">
        <v>42</v>
      </c>
      <c r="C1438" s="42">
        <f>SUM(C1420:C1437)</f>
        <v>6</v>
      </c>
      <c r="D1438" s="42"/>
      <c r="E1438" s="43">
        <f>SUM(E1420:E1437)</f>
        <v>719658</v>
      </c>
      <c r="F1438" s="43"/>
      <c r="G1438" s="44">
        <f>SUM(G1420:G1437)</f>
        <v>719658</v>
      </c>
      <c r="H1438" s="5"/>
      <c r="I1438" s="5"/>
      <c r="J1438" s="75">
        <f>J1437*0.08</f>
        <v>0</v>
      </c>
    </row>
    <row r="1439" spans="1:10" ht="31.5">
      <c r="A1439" s="46"/>
      <c r="B1439" s="47"/>
      <c r="C1439" s="48"/>
      <c r="D1439" s="48"/>
      <c r="E1439" s="49"/>
      <c r="F1439" s="49"/>
      <c r="G1439" s="151"/>
      <c r="H1439" s="6"/>
      <c r="I1439" s="6"/>
      <c r="J1439" s="76">
        <f>SUM(J1437:J1438)</f>
        <v>0</v>
      </c>
    </row>
    <row r="1440" spans="1:10" ht="18">
      <c r="A1440" s="283" t="s">
        <v>43</v>
      </c>
      <c r="B1440" s="283"/>
      <c r="C1440" s="284" t="s">
        <v>44</v>
      </c>
      <c r="D1440" s="284"/>
      <c r="E1440" s="54"/>
      <c r="F1440" s="54"/>
      <c r="G1440" s="55" t="s">
        <v>45</v>
      </c>
      <c r="H1440" s="141"/>
      <c r="I1440" s="141"/>
      <c r="J1440" s="141"/>
    </row>
    <row r="1443" spans="1:10" ht="15.75">
      <c r="A1443" s="279" t="s">
        <v>0</v>
      </c>
      <c r="B1443" s="279"/>
      <c r="C1443" s="279"/>
      <c r="D1443" s="279"/>
      <c r="E1443" s="279"/>
      <c r="F1443" s="279"/>
      <c r="G1443" s="279"/>
      <c r="H1443" s="141"/>
      <c r="I1443" s="141"/>
      <c r="J1443" s="141"/>
    </row>
    <row r="1444" spans="1:10" ht="15.75">
      <c r="A1444" s="279" t="s">
        <v>1</v>
      </c>
      <c r="B1444" s="279"/>
      <c r="C1444" s="279"/>
      <c r="D1444" s="279"/>
      <c r="E1444" s="279"/>
      <c r="F1444" s="279"/>
      <c r="G1444" s="279"/>
      <c r="H1444" s="1"/>
      <c r="I1444" s="1"/>
      <c r="J1444" s="71"/>
    </row>
    <row r="1445" spans="1:10" ht="15.75">
      <c r="A1445" s="279" t="s">
        <v>2</v>
      </c>
      <c r="B1445" s="279"/>
      <c r="C1445" s="279"/>
      <c r="D1445" s="279"/>
      <c r="E1445" s="279"/>
      <c r="F1445" s="279"/>
      <c r="G1445" s="279"/>
      <c r="H1445" s="1"/>
      <c r="I1445" s="1"/>
      <c r="J1445" s="71"/>
    </row>
    <row r="1446" spans="1:10" ht="15.75">
      <c r="A1446" s="279" t="s">
        <v>4</v>
      </c>
      <c r="B1446" s="279"/>
      <c r="C1446" s="279"/>
      <c r="D1446" s="279"/>
      <c r="E1446" s="279"/>
      <c r="F1446" s="279"/>
      <c r="G1446" s="279"/>
      <c r="H1446" s="1"/>
      <c r="I1446" s="1"/>
      <c r="J1446" s="71"/>
    </row>
    <row r="1447" spans="1:10" ht="27">
      <c r="A1447" s="280" t="s">
        <v>6</v>
      </c>
      <c r="B1447" s="280"/>
      <c r="C1447" s="280"/>
      <c r="D1447" s="280"/>
      <c r="E1447" s="280"/>
      <c r="F1447" s="280"/>
      <c r="G1447" s="280"/>
      <c r="H1447" s="2"/>
      <c r="I1447" s="2"/>
      <c r="J1447" s="72"/>
    </row>
    <row r="1448" spans="1:10" ht="27">
      <c r="A1448" s="142"/>
      <c r="B1448" s="142"/>
      <c r="C1448" s="281" t="s">
        <v>457</v>
      </c>
      <c r="D1448" s="281"/>
      <c r="E1448" s="281"/>
      <c r="F1448" s="281"/>
      <c r="G1448" s="281"/>
      <c r="H1448" s="68"/>
      <c r="I1448" s="68"/>
      <c r="J1448" s="71"/>
    </row>
    <row r="1449" spans="1:10" ht="15.75">
      <c r="A1449" s="11" t="s">
        <v>358</v>
      </c>
      <c r="B1449" s="12">
        <v>4138493832</v>
      </c>
      <c r="C1449" s="143"/>
      <c r="D1449" s="286"/>
      <c r="E1449" s="286"/>
      <c r="F1449" s="286"/>
      <c r="G1449" s="286"/>
      <c r="H1449" s="69" t="s">
        <v>161</v>
      </c>
      <c r="I1449" s="69"/>
      <c r="J1449" s="73"/>
    </row>
    <row r="1450" spans="1:10" ht="15.75">
      <c r="A1450" s="11" t="s">
        <v>9</v>
      </c>
      <c r="B1450" s="286" t="s">
        <v>1026</v>
      </c>
      <c r="C1450" s="286"/>
      <c r="D1450" s="286"/>
      <c r="E1450" s="16"/>
      <c r="F1450" s="11"/>
      <c r="G1450" s="16"/>
      <c r="H1450" s="1"/>
      <c r="I1450" s="1"/>
      <c r="J1450" s="71"/>
    </row>
    <row r="1451" spans="1:10" ht="15.75">
      <c r="A1451" s="11" t="s">
        <v>11</v>
      </c>
      <c r="B1451" s="289" t="s">
        <v>244</v>
      </c>
      <c r="C1451" s="289"/>
      <c r="D1451" s="289"/>
      <c r="E1451" s="289"/>
      <c r="F1451" s="18"/>
      <c r="G1451" s="19"/>
      <c r="H1451" s="1"/>
      <c r="I1451" s="1"/>
      <c r="J1451" s="71"/>
    </row>
    <row r="1452" spans="1:10" ht="15.75">
      <c r="A1452" s="21" t="s">
        <v>14</v>
      </c>
      <c r="B1452" s="21" t="s">
        <v>16</v>
      </c>
      <c r="C1452" s="21"/>
      <c r="D1452" s="22" t="s">
        <v>18</v>
      </c>
      <c r="E1452" s="23" t="s">
        <v>19</v>
      </c>
      <c r="F1452" s="23" t="s">
        <v>20</v>
      </c>
      <c r="G1452" s="21" t="s">
        <v>21</v>
      </c>
      <c r="H1452" s="63"/>
      <c r="I1452" s="63"/>
      <c r="J1452" s="59">
        <f>H1452*C1453</f>
        <v>0</v>
      </c>
    </row>
    <row r="1453" spans="1:10">
      <c r="A1453" s="144">
        <v>1</v>
      </c>
      <c r="B1453" s="145" t="s">
        <v>23</v>
      </c>
      <c r="C1453" s="26">
        <v>6</v>
      </c>
      <c r="D1453" s="146">
        <v>79305</v>
      </c>
      <c r="E1453" s="28">
        <f t="shared" ref="E1453:E1470" si="231">D1453*C1453</f>
        <v>475830</v>
      </c>
      <c r="F1453" s="29">
        <v>0</v>
      </c>
      <c r="G1453" s="30">
        <f t="shared" ref="G1453:G1470" si="232">E1453-E1453*F1453</f>
        <v>475830</v>
      </c>
      <c r="H1453" s="63">
        <f t="shared" ref="H1453:H1470" si="233">D1453/1.08</f>
        <v>73430.555555555547</v>
      </c>
      <c r="I1453" s="63"/>
      <c r="J1453" s="59">
        <f>H1453*C1454</f>
        <v>0</v>
      </c>
    </row>
    <row r="1454" spans="1:10">
      <c r="A1454" s="144">
        <v>2</v>
      </c>
      <c r="B1454" s="145" t="s">
        <v>25</v>
      </c>
      <c r="C1454" s="32"/>
      <c r="D1454" s="147">
        <v>128591</v>
      </c>
      <c r="E1454" s="28">
        <f t="shared" si="231"/>
        <v>0</v>
      </c>
      <c r="F1454" s="29">
        <v>0</v>
      </c>
      <c r="G1454" s="30">
        <f t="shared" si="232"/>
        <v>0</v>
      </c>
      <c r="H1454" s="63">
        <f t="shared" si="233"/>
        <v>119065.74074074073</v>
      </c>
      <c r="I1454" s="63"/>
      <c r="J1454" s="59"/>
    </row>
    <row r="1455" spans="1:10">
      <c r="A1455" s="144">
        <v>3</v>
      </c>
      <c r="B1455" s="145" t="s">
        <v>26</v>
      </c>
      <c r="C1455" s="34"/>
      <c r="D1455" s="146">
        <v>60043</v>
      </c>
      <c r="E1455" s="28">
        <f t="shared" si="231"/>
        <v>0</v>
      </c>
      <c r="F1455" s="29">
        <v>0</v>
      </c>
      <c r="G1455" s="30">
        <f t="shared" si="232"/>
        <v>0</v>
      </c>
      <c r="H1455" s="63">
        <f t="shared" si="233"/>
        <v>55595.370370370365</v>
      </c>
      <c r="I1455" s="63"/>
      <c r="J1455" s="59"/>
    </row>
    <row r="1456" spans="1:10">
      <c r="A1456" s="144">
        <v>4</v>
      </c>
      <c r="B1456" s="145" t="s">
        <v>27</v>
      </c>
      <c r="C1456" s="106"/>
      <c r="D1456" s="146">
        <v>115781</v>
      </c>
      <c r="E1456" s="28">
        <f t="shared" si="231"/>
        <v>0</v>
      </c>
      <c r="F1456" s="29">
        <v>0</v>
      </c>
      <c r="G1456" s="30">
        <f t="shared" si="232"/>
        <v>0</v>
      </c>
      <c r="H1456" s="63">
        <f t="shared" si="233"/>
        <v>107204.62962962962</v>
      </c>
      <c r="I1456" s="63"/>
      <c r="J1456" s="59"/>
    </row>
    <row r="1457" spans="1:10">
      <c r="A1457" s="144">
        <v>5</v>
      </c>
      <c r="B1457" s="145" t="s">
        <v>28</v>
      </c>
      <c r="C1457" s="32">
        <v>10</v>
      </c>
      <c r="D1457" s="146">
        <v>119943</v>
      </c>
      <c r="E1457" s="28">
        <f t="shared" si="231"/>
        <v>1199430</v>
      </c>
      <c r="F1457" s="124">
        <v>0</v>
      </c>
      <c r="G1457" s="30">
        <f t="shared" si="232"/>
        <v>1199430</v>
      </c>
      <c r="H1457" s="63">
        <f t="shared" si="233"/>
        <v>111058.33333333333</v>
      </c>
      <c r="I1457" s="63"/>
      <c r="J1457" s="59"/>
    </row>
    <row r="1458" spans="1:10">
      <c r="A1458" s="144">
        <v>6</v>
      </c>
      <c r="B1458" s="145" t="s">
        <v>29</v>
      </c>
      <c r="C1458" s="26"/>
      <c r="D1458" s="146">
        <v>94810</v>
      </c>
      <c r="E1458" s="28">
        <f t="shared" si="231"/>
        <v>0</v>
      </c>
      <c r="F1458" s="29">
        <v>0</v>
      </c>
      <c r="G1458" s="30">
        <f t="shared" si="232"/>
        <v>0</v>
      </c>
      <c r="H1458" s="63">
        <f t="shared" si="233"/>
        <v>87787.037037037036</v>
      </c>
      <c r="I1458" s="63"/>
      <c r="J1458" s="59"/>
    </row>
    <row r="1459" spans="1:10">
      <c r="A1459" s="144">
        <v>7</v>
      </c>
      <c r="B1459" s="145" t="s">
        <v>30</v>
      </c>
      <c r="C1459" s="34"/>
      <c r="D1459" s="146">
        <v>141396</v>
      </c>
      <c r="E1459" s="28">
        <f t="shared" si="231"/>
        <v>0</v>
      </c>
      <c r="F1459" s="29">
        <v>0</v>
      </c>
      <c r="G1459" s="30">
        <f t="shared" si="232"/>
        <v>0</v>
      </c>
      <c r="H1459" s="63">
        <f t="shared" si="233"/>
        <v>130922.22222222222</v>
      </c>
      <c r="I1459" s="63"/>
      <c r="J1459" s="59"/>
    </row>
    <row r="1460" spans="1:10">
      <c r="A1460" s="144">
        <v>8</v>
      </c>
      <c r="B1460" s="145" t="s">
        <v>31</v>
      </c>
      <c r="C1460" s="26"/>
      <c r="D1460" s="146">
        <v>232931</v>
      </c>
      <c r="E1460" s="28">
        <f t="shared" si="231"/>
        <v>0</v>
      </c>
      <c r="F1460" s="29">
        <v>0</v>
      </c>
      <c r="G1460" s="30">
        <f t="shared" si="232"/>
        <v>0</v>
      </c>
      <c r="H1460" s="63">
        <f t="shared" si="233"/>
        <v>215676.85185185182</v>
      </c>
      <c r="I1460" s="63"/>
      <c r="J1460" s="59"/>
    </row>
    <row r="1461" spans="1:10">
      <c r="A1461" s="144">
        <v>9</v>
      </c>
      <c r="B1461" s="148" t="s">
        <v>32</v>
      </c>
      <c r="C1461" s="26"/>
      <c r="D1461" s="146">
        <v>101534</v>
      </c>
      <c r="E1461" s="28">
        <f t="shared" si="231"/>
        <v>0</v>
      </c>
      <c r="F1461" s="29">
        <v>0</v>
      </c>
      <c r="G1461" s="30">
        <f t="shared" si="232"/>
        <v>0</v>
      </c>
      <c r="H1461" s="63">
        <f t="shared" si="233"/>
        <v>94012.962962962964</v>
      </c>
      <c r="I1461" s="63"/>
      <c r="J1461" s="59"/>
    </row>
    <row r="1462" spans="1:10">
      <c r="A1462" s="144">
        <v>10</v>
      </c>
      <c r="B1462" s="148" t="s">
        <v>33</v>
      </c>
      <c r="C1462" s="37"/>
      <c r="D1462" s="147">
        <v>110148</v>
      </c>
      <c r="E1462" s="28">
        <f t="shared" si="231"/>
        <v>0</v>
      </c>
      <c r="F1462" s="29">
        <v>0</v>
      </c>
      <c r="G1462" s="30">
        <f t="shared" si="232"/>
        <v>0</v>
      </c>
      <c r="H1462" s="63">
        <f t="shared" si="233"/>
        <v>101988.88888888888</v>
      </c>
      <c r="I1462" s="63"/>
      <c r="J1462" s="59"/>
    </row>
    <row r="1463" spans="1:10">
      <c r="A1463" s="144">
        <v>11</v>
      </c>
      <c r="B1463" s="145" t="s">
        <v>34</v>
      </c>
      <c r="C1463" s="37"/>
      <c r="D1463" s="146">
        <v>54198</v>
      </c>
      <c r="E1463" s="28">
        <f t="shared" si="231"/>
        <v>0</v>
      </c>
      <c r="F1463" s="29">
        <v>0</v>
      </c>
      <c r="G1463" s="30">
        <f t="shared" si="232"/>
        <v>0</v>
      </c>
      <c r="H1463" s="63">
        <f t="shared" si="233"/>
        <v>50183.333333333328</v>
      </c>
      <c r="I1463" s="63"/>
      <c r="J1463" s="59"/>
    </row>
    <row r="1464" spans="1:10">
      <c r="A1464" s="144">
        <v>12</v>
      </c>
      <c r="B1464" s="145" t="s">
        <v>35</v>
      </c>
      <c r="C1464" s="37"/>
      <c r="D1464" s="146">
        <v>49680</v>
      </c>
      <c r="E1464" s="28">
        <f t="shared" si="231"/>
        <v>0</v>
      </c>
      <c r="F1464" s="29">
        <v>0</v>
      </c>
      <c r="G1464" s="30">
        <f t="shared" si="232"/>
        <v>0</v>
      </c>
      <c r="H1464" s="63">
        <f t="shared" si="233"/>
        <v>46000</v>
      </c>
      <c r="I1464" s="63"/>
      <c r="J1464" s="59">
        <f t="shared" ref="J1464:J1469" si="234">H1464*C1465</f>
        <v>0</v>
      </c>
    </row>
    <row r="1465" spans="1:10">
      <c r="A1465" s="144">
        <v>13</v>
      </c>
      <c r="B1465" s="145" t="s">
        <v>36</v>
      </c>
      <c r="C1465" s="37"/>
      <c r="D1465" s="149">
        <v>64152</v>
      </c>
      <c r="E1465" s="28">
        <f t="shared" si="231"/>
        <v>0</v>
      </c>
      <c r="F1465" s="29">
        <v>0</v>
      </c>
      <c r="G1465" s="30">
        <f t="shared" si="232"/>
        <v>0</v>
      </c>
      <c r="H1465" s="63">
        <f t="shared" si="233"/>
        <v>59399.999999999993</v>
      </c>
      <c r="I1465" s="63"/>
      <c r="J1465" s="59">
        <f t="shared" si="234"/>
        <v>0</v>
      </c>
    </row>
    <row r="1466" spans="1:10">
      <c r="A1466" s="144">
        <v>14</v>
      </c>
      <c r="B1466" s="145" t="s">
        <v>37</v>
      </c>
      <c r="C1466" s="37"/>
      <c r="D1466" s="149">
        <v>65934</v>
      </c>
      <c r="E1466" s="28">
        <f t="shared" si="231"/>
        <v>0</v>
      </c>
      <c r="F1466" s="29">
        <v>0</v>
      </c>
      <c r="G1466" s="30">
        <f t="shared" si="232"/>
        <v>0</v>
      </c>
      <c r="H1466" s="63">
        <f t="shared" si="233"/>
        <v>61049.999999999993</v>
      </c>
      <c r="I1466" s="63"/>
      <c r="J1466" s="59">
        <f t="shared" si="234"/>
        <v>0</v>
      </c>
    </row>
    <row r="1467" spans="1:10">
      <c r="A1467" s="144">
        <v>15</v>
      </c>
      <c r="B1467" s="145" t="s">
        <v>38</v>
      </c>
      <c r="C1467" s="37"/>
      <c r="D1467" s="149">
        <v>76626</v>
      </c>
      <c r="E1467" s="28">
        <f t="shared" si="231"/>
        <v>0</v>
      </c>
      <c r="F1467" s="124">
        <v>0</v>
      </c>
      <c r="G1467" s="30">
        <f t="shared" si="232"/>
        <v>0</v>
      </c>
      <c r="H1467" s="63">
        <f t="shared" si="233"/>
        <v>70950</v>
      </c>
      <c r="I1467" s="63"/>
      <c r="J1467" s="59">
        <f t="shared" si="234"/>
        <v>0</v>
      </c>
    </row>
    <row r="1468" spans="1:10">
      <c r="A1468" s="144">
        <v>16</v>
      </c>
      <c r="B1468" s="145" t="s">
        <v>39</v>
      </c>
      <c r="C1468" s="37"/>
      <c r="D1468" s="149">
        <v>80190</v>
      </c>
      <c r="E1468" s="28">
        <f t="shared" si="231"/>
        <v>0</v>
      </c>
      <c r="F1468" s="29">
        <v>0</v>
      </c>
      <c r="G1468" s="30">
        <f t="shared" si="232"/>
        <v>0</v>
      </c>
      <c r="H1468" s="63">
        <f t="shared" si="233"/>
        <v>74250</v>
      </c>
      <c r="I1468" s="63"/>
      <c r="J1468" s="59">
        <f t="shared" si="234"/>
        <v>0</v>
      </c>
    </row>
    <row r="1469" spans="1:10">
      <c r="A1469" s="144">
        <v>17</v>
      </c>
      <c r="B1469" s="145" t="s">
        <v>40</v>
      </c>
      <c r="C1469" s="37"/>
      <c r="D1469" s="149">
        <v>113832</v>
      </c>
      <c r="E1469" s="28">
        <f t="shared" si="231"/>
        <v>0</v>
      </c>
      <c r="F1469" s="29">
        <v>0</v>
      </c>
      <c r="G1469" s="30">
        <f t="shared" si="232"/>
        <v>0</v>
      </c>
      <c r="H1469" s="63">
        <f t="shared" si="233"/>
        <v>105400</v>
      </c>
      <c r="I1469" s="63"/>
      <c r="J1469" s="59">
        <f t="shared" si="234"/>
        <v>0</v>
      </c>
    </row>
    <row r="1470" spans="1:10" ht="17.25">
      <c r="A1470" s="144">
        <v>18</v>
      </c>
      <c r="B1470" s="145" t="s">
        <v>41</v>
      </c>
      <c r="C1470" s="37"/>
      <c r="D1470" s="150">
        <v>98010</v>
      </c>
      <c r="E1470" s="28">
        <f t="shared" si="231"/>
        <v>0</v>
      </c>
      <c r="F1470" s="29">
        <v>0</v>
      </c>
      <c r="G1470" s="30">
        <f t="shared" si="232"/>
        <v>0</v>
      </c>
      <c r="H1470" s="63">
        <f t="shared" si="233"/>
        <v>90750</v>
      </c>
      <c r="I1470" s="45"/>
      <c r="J1470" s="64"/>
    </row>
    <row r="1471" spans="1:10" ht="31.5">
      <c r="A1471" s="40"/>
      <c r="B1471" s="41" t="s">
        <v>42</v>
      </c>
      <c r="C1471" s="42">
        <f>SUM(C1453:C1470)</f>
        <v>16</v>
      </c>
      <c r="D1471" s="42"/>
      <c r="E1471" s="43">
        <f>SUM(E1453:E1470)</f>
        <v>1675260</v>
      </c>
      <c r="F1471" s="43"/>
      <c r="G1471" s="44">
        <f>SUM(G1453:G1470)</f>
        <v>1675260</v>
      </c>
      <c r="H1471" s="5"/>
      <c r="I1471" s="5"/>
      <c r="J1471" s="75">
        <f>J1470*0.08</f>
        <v>0</v>
      </c>
    </row>
    <row r="1472" spans="1:10" ht="31.5">
      <c r="A1472" s="46"/>
      <c r="B1472" s="47"/>
      <c r="C1472" s="48"/>
      <c r="D1472" s="48"/>
      <c r="E1472" s="49"/>
      <c r="F1472" s="49"/>
      <c r="G1472" s="151"/>
      <c r="H1472" s="6"/>
      <c r="I1472" s="6"/>
      <c r="J1472" s="76">
        <f>SUM(J1470:J1471)</f>
        <v>0</v>
      </c>
    </row>
    <row r="1473" spans="1:10" ht="18">
      <c r="A1473" s="283" t="s">
        <v>43</v>
      </c>
      <c r="B1473" s="283"/>
      <c r="C1473" s="284" t="s">
        <v>44</v>
      </c>
      <c r="D1473" s="284"/>
      <c r="E1473" s="54"/>
      <c r="F1473" s="54"/>
      <c r="G1473" s="55" t="s">
        <v>45</v>
      </c>
      <c r="H1473" s="141"/>
      <c r="I1473" s="141"/>
      <c r="J1473" s="141"/>
    </row>
    <row r="1476" spans="1:10" ht="15.75">
      <c r="A1476" s="279" t="s">
        <v>0</v>
      </c>
      <c r="B1476" s="279"/>
      <c r="C1476" s="279"/>
      <c r="D1476" s="279"/>
      <c r="E1476" s="279"/>
      <c r="F1476" s="279"/>
      <c r="G1476" s="279"/>
      <c r="H1476" s="141"/>
      <c r="I1476" s="141"/>
      <c r="J1476" s="141"/>
    </row>
    <row r="1477" spans="1:10" ht="15.75">
      <c r="A1477" s="279" t="s">
        <v>1</v>
      </c>
      <c r="B1477" s="279"/>
      <c r="C1477" s="279"/>
      <c r="D1477" s="279"/>
      <c r="E1477" s="279"/>
      <c r="F1477" s="279"/>
      <c r="G1477" s="279"/>
      <c r="H1477" s="1"/>
      <c r="I1477" s="1"/>
      <c r="J1477" s="71"/>
    </row>
    <row r="1478" spans="1:10" ht="15.75">
      <c r="A1478" s="279" t="s">
        <v>2</v>
      </c>
      <c r="B1478" s="279"/>
      <c r="C1478" s="279"/>
      <c r="D1478" s="279"/>
      <c r="E1478" s="279"/>
      <c r="F1478" s="279"/>
      <c r="G1478" s="279"/>
      <c r="H1478" s="1"/>
      <c r="I1478" s="1"/>
      <c r="J1478" s="71"/>
    </row>
    <row r="1479" spans="1:10" ht="15.75">
      <c r="A1479" s="279" t="s">
        <v>4</v>
      </c>
      <c r="B1479" s="279"/>
      <c r="C1479" s="279"/>
      <c r="D1479" s="279"/>
      <c r="E1479" s="279"/>
      <c r="F1479" s="279"/>
      <c r="G1479" s="279"/>
      <c r="H1479" s="1"/>
      <c r="I1479" s="1"/>
      <c r="J1479" s="71"/>
    </row>
    <row r="1480" spans="1:10" ht="27">
      <c r="A1480" s="280" t="s">
        <v>6</v>
      </c>
      <c r="B1480" s="280"/>
      <c r="C1480" s="280"/>
      <c r="D1480" s="280"/>
      <c r="E1480" s="280"/>
      <c r="F1480" s="280"/>
      <c r="G1480" s="280"/>
      <c r="H1480" s="2"/>
      <c r="I1480" s="2"/>
      <c r="J1480" s="72"/>
    </row>
    <row r="1481" spans="1:10" ht="27">
      <c r="A1481" s="142"/>
      <c r="B1481" s="142"/>
      <c r="C1481" s="281" t="s">
        <v>457</v>
      </c>
      <c r="D1481" s="281"/>
      <c r="E1481" s="281"/>
      <c r="F1481" s="281"/>
      <c r="G1481" s="281"/>
      <c r="H1481" s="68"/>
      <c r="I1481" s="68"/>
      <c r="J1481" s="71"/>
    </row>
    <row r="1482" spans="1:10" ht="15.75">
      <c r="A1482" s="11" t="s">
        <v>358</v>
      </c>
      <c r="B1482" s="12">
        <v>4138449771</v>
      </c>
      <c r="C1482" s="143"/>
      <c r="D1482" s="286"/>
      <c r="E1482" s="286"/>
      <c r="F1482" s="286"/>
      <c r="G1482" s="286"/>
      <c r="H1482" s="69" t="s">
        <v>161</v>
      </c>
      <c r="I1482" s="69"/>
      <c r="J1482" s="73"/>
    </row>
    <row r="1483" spans="1:10" ht="15.75">
      <c r="A1483" s="11" t="s">
        <v>9</v>
      </c>
      <c r="B1483" s="286" t="s">
        <v>1027</v>
      </c>
      <c r="C1483" s="286"/>
      <c r="D1483" s="286"/>
      <c r="E1483" s="16"/>
      <c r="F1483" s="11"/>
      <c r="G1483" s="16"/>
      <c r="H1483" s="1"/>
      <c r="I1483" s="1"/>
      <c r="J1483" s="71"/>
    </row>
    <row r="1484" spans="1:10" ht="15.75">
      <c r="A1484" s="11" t="s">
        <v>11</v>
      </c>
      <c r="B1484" s="289" t="s">
        <v>244</v>
      </c>
      <c r="C1484" s="289"/>
      <c r="D1484" s="289"/>
      <c r="E1484" s="289"/>
      <c r="F1484" s="18"/>
      <c r="G1484" s="19"/>
      <c r="H1484" s="1"/>
      <c r="I1484" s="1"/>
      <c r="J1484" s="71"/>
    </row>
    <row r="1485" spans="1:10" ht="15.75">
      <c r="A1485" s="21" t="s">
        <v>14</v>
      </c>
      <c r="B1485" s="21" t="s">
        <v>16</v>
      </c>
      <c r="C1485" s="21"/>
      <c r="D1485" s="22" t="s">
        <v>18</v>
      </c>
      <c r="E1485" s="23" t="s">
        <v>19</v>
      </c>
      <c r="F1485" s="23" t="s">
        <v>20</v>
      </c>
      <c r="G1485" s="21" t="s">
        <v>21</v>
      </c>
      <c r="H1485" s="63"/>
      <c r="I1485" s="63"/>
      <c r="J1485" s="59">
        <f>H1485*C1486</f>
        <v>0</v>
      </c>
    </row>
    <row r="1486" spans="1:10">
      <c r="A1486" s="144">
        <v>1</v>
      </c>
      <c r="B1486" s="145" t="s">
        <v>23</v>
      </c>
      <c r="C1486" s="26">
        <v>5</v>
      </c>
      <c r="D1486" s="146">
        <v>79305</v>
      </c>
      <c r="E1486" s="28">
        <f t="shared" ref="E1486:E1503" si="235">D1486*C1486</f>
        <v>396525</v>
      </c>
      <c r="F1486" s="29">
        <v>0</v>
      </c>
      <c r="G1486" s="30">
        <f t="shared" ref="G1486:G1503" si="236">E1486-E1486*F1486</f>
        <v>396525</v>
      </c>
      <c r="H1486" s="63">
        <f t="shared" ref="H1486:H1503" si="237">D1486/1.08</f>
        <v>73430.555555555547</v>
      </c>
      <c r="I1486" s="63"/>
      <c r="J1486" s="59">
        <f>H1486*C1487</f>
        <v>0</v>
      </c>
    </row>
    <row r="1487" spans="1:10">
      <c r="A1487" s="144">
        <v>2</v>
      </c>
      <c r="B1487" s="145" t="s">
        <v>25</v>
      </c>
      <c r="C1487" s="32"/>
      <c r="D1487" s="147">
        <v>128591</v>
      </c>
      <c r="E1487" s="28">
        <f t="shared" si="235"/>
        <v>0</v>
      </c>
      <c r="F1487" s="29">
        <v>0</v>
      </c>
      <c r="G1487" s="30">
        <f t="shared" si="236"/>
        <v>0</v>
      </c>
      <c r="H1487" s="63">
        <f t="shared" si="237"/>
        <v>119065.74074074073</v>
      </c>
      <c r="I1487" s="63"/>
      <c r="J1487" s="59"/>
    </row>
    <row r="1488" spans="1:10">
      <c r="A1488" s="144">
        <v>3</v>
      </c>
      <c r="B1488" s="145" t="s">
        <v>26</v>
      </c>
      <c r="C1488" s="34">
        <v>5</v>
      </c>
      <c r="D1488" s="146">
        <v>60043</v>
      </c>
      <c r="E1488" s="28">
        <f t="shared" si="235"/>
        <v>300215</v>
      </c>
      <c r="F1488" s="29">
        <v>0</v>
      </c>
      <c r="G1488" s="30">
        <f t="shared" si="236"/>
        <v>300215</v>
      </c>
      <c r="H1488" s="63">
        <f t="shared" si="237"/>
        <v>55595.370370370365</v>
      </c>
      <c r="I1488" s="63"/>
      <c r="J1488" s="59"/>
    </row>
    <row r="1489" spans="1:10">
      <c r="A1489" s="144">
        <v>4</v>
      </c>
      <c r="B1489" s="145" t="s">
        <v>27</v>
      </c>
      <c r="C1489" s="106"/>
      <c r="D1489" s="146">
        <v>115781</v>
      </c>
      <c r="E1489" s="28">
        <f t="shared" si="235"/>
        <v>0</v>
      </c>
      <c r="F1489" s="29">
        <v>0</v>
      </c>
      <c r="G1489" s="30">
        <f t="shared" si="236"/>
        <v>0</v>
      </c>
      <c r="H1489" s="63">
        <f t="shared" si="237"/>
        <v>107204.62962962962</v>
      </c>
      <c r="I1489" s="63"/>
      <c r="J1489" s="59"/>
    </row>
    <row r="1490" spans="1:10">
      <c r="A1490" s="144">
        <v>5</v>
      </c>
      <c r="B1490" s="145" t="s">
        <v>28</v>
      </c>
      <c r="C1490" s="32">
        <v>3</v>
      </c>
      <c r="D1490" s="146">
        <v>119943</v>
      </c>
      <c r="E1490" s="28">
        <f t="shared" si="235"/>
        <v>359829</v>
      </c>
      <c r="F1490" s="124">
        <v>0</v>
      </c>
      <c r="G1490" s="30">
        <f t="shared" si="236"/>
        <v>359829</v>
      </c>
      <c r="H1490" s="63">
        <f t="shared" si="237"/>
        <v>111058.33333333333</v>
      </c>
      <c r="I1490" s="63"/>
      <c r="J1490" s="59"/>
    </row>
    <row r="1491" spans="1:10">
      <c r="A1491" s="144">
        <v>6</v>
      </c>
      <c r="B1491" s="145" t="s">
        <v>29</v>
      </c>
      <c r="C1491" s="26"/>
      <c r="D1491" s="146">
        <v>94810</v>
      </c>
      <c r="E1491" s="28">
        <f t="shared" si="235"/>
        <v>0</v>
      </c>
      <c r="F1491" s="29">
        <v>0</v>
      </c>
      <c r="G1491" s="30">
        <f t="shared" si="236"/>
        <v>0</v>
      </c>
      <c r="H1491" s="63">
        <f t="shared" si="237"/>
        <v>87787.037037037036</v>
      </c>
      <c r="I1491" s="63"/>
      <c r="J1491" s="59"/>
    </row>
    <row r="1492" spans="1:10">
      <c r="A1492" s="144">
        <v>7</v>
      </c>
      <c r="B1492" s="145" t="s">
        <v>30</v>
      </c>
      <c r="C1492" s="34"/>
      <c r="D1492" s="146">
        <v>141396</v>
      </c>
      <c r="E1492" s="28">
        <f t="shared" si="235"/>
        <v>0</v>
      </c>
      <c r="F1492" s="29">
        <v>0</v>
      </c>
      <c r="G1492" s="30">
        <f t="shared" si="236"/>
        <v>0</v>
      </c>
      <c r="H1492" s="63">
        <f t="shared" si="237"/>
        <v>130922.22222222222</v>
      </c>
      <c r="I1492" s="63"/>
      <c r="J1492" s="59"/>
    </row>
    <row r="1493" spans="1:10">
      <c r="A1493" s="144">
        <v>8</v>
      </c>
      <c r="B1493" s="145" t="s">
        <v>31</v>
      </c>
      <c r="C1493" s="26"/>
      <c r="D1493" s="146">
        <v>232931</v>
      </c>
      <c r="E1493" s="28">
        <f t="shared" si="235"/>
        <v>0</v>
      </c>
      <c r="F1493" s="29">
        <v>0</v>
      </c>
      <c r="G1493" s="30">
        <f t="shared" si="236"/>
        <v>0</v>
      </c>
      <c r="H1493" s="63">
        <f t="shared" si="237"/>
        <v>215676.85185185182</v>
      </c>
      <c r="I1493" s="63"/>
      <c r="J1493" s="59"/>
    </row>
    <row r="1494" spans="1:10">
      <c r="A1494" s="144">
        <v>9</v>
      </c>
      <c r="B1494" s="148" t="s">
        <v>32</v>
      </c>
      <c r="C1494" s="26"/>
      <c r="D1494" s="146">
        <v>101534</v>
      </c>
      <c r="E1494" s="28">
        <f t="shared" si="235"/>
        <v>0</v>
      </c>
      <c r="F1494" s="29">
        <v>0</v>
      </c>
      <c r="G1494" s="30">
        <f t="shared" si="236"/>
        <v>0</v>
      </c>
      <c r="H1494" s="63">
        <f t="shared" si="237"/>
        <v>94012.962962962964</v>
      </c>
      <c r="I1494" s="63"/>
      <c r="J1494" s="59"/>
    </row>
    <row r="1495" spans="1:10">
      <c r="A1495" s="144">
        <v>10</v>
      </c>
      <c r="B1495" s="148" t="s">
        <v>33</v>
      </c>
      <c r="C1495" s="37"/>
      <c r="D1495" s="147">
        <v>110148</v>
      </c>
      <c r="E1495" s="28">
        <f t="shared" si="235"/>
        <v>0</v>
      </c>
      <c r="F1495" s="29">
        <v>0</v>
      </c>
      <c r="G1495" s="30">
        <f t="shared" si="236"/>
        <v>0</v>
      </c>
      <c r="H1495" s="63">
        <f t="shared" si="237"/>
        <v>101988.88888888888</v>
      </c>
      <c r="I1495" s="63"/>
      <c r="J1495" s="59"/>
    </row>
    <row r="1496" spans="1:10">
      <c r="A1496" s="144">
        <v>11</v>
      </c>
      <c r="B1496" s="145" t="s">
        <v>34</v>
      </c>
      <c r="C1496" s="37">
        <v>3</v>
      </c>
      <c r="D1496" s="146">
        <v>54198</v>
      </c>
      <c r="E1496" s="28">
        <f t="shared" si="235"/>
        <v>162594</v>
      </c>
      <c r="F1496" s="29">
        <v>0</v>
      </c>
      <c r="G1496" s="30">
        <f t="shared" si="236"/>
        <v>162594</v>
      </c>
      <c r="H1496" s="63">
        <f t="shared" si="237"/>
        <v>50183.333333333328</v>
      </c>
      <c r="I1496" s="63"/>
      <c r="J1496" s="59"/>
    </row>
    <row r="1497" spans="1:10">
      <c r="A1497" s="144">
        <v>12</v>
      </c>
      <c r="B1497" s="145" t="s">
        <v>35</v>
      </c>
      <c r="C1497" s="37">
        <v>5</v>
      </c>
      <c r="D1497" s="146">
        <v>49680</v>
      </c>
      <c r="E1497" s="28">
        <f t="shared" si="235"/>
        <v>248400</v>
      </c>
      <c r="F1497" s="29">
        <v>0</v>
      </c>
      <c r="G1497" s="30">
        <f t="shared" si="236"/>
        <v>248400</v>
      </c>
      <c r="H1497" s="63">
        <f t="shared" si="237"/>
        <v>46000</v>
      </c>
      <c r="I1497" s="63"/>
      <c r="J1497" s="59">
        <f t="shared" ref="J1497:J1502" si="238">H1497*C1498</f>
        <v>0</v>
      </c>
    </row>
    <row r="1498" spans="1:10">
      <c r="A1498" s="144">
        <v>13</v>
      </c>
      <c r="B1498" s="145" t="s">
        <v>36</v>
      </c>
      <c r="C1498" s="37"/>
      <c r="D1498" s="149">
        <v>64152</v>
      </c>
      <c r="E1498" s="28">
        <f t="shared" si="235"/>
        <v>0</v>
      </c>
      <c r="F1498" s="29">
        <v>0</v>
      </c>
      <c r="G1498" s="30">
        <f t="shared" si="236"/>
        <v>0</v>
      </c>
      <c r="H1498" s="63">
        <f t="shared" si="237"/>
        <v>59399.999999999993</v>
      </c>
      <c r="I1498" s="63"/>
      <c r="J1498" s="59">
        <f t="shared" si="238"/>
        <v>0</v>
      </c>
    </row>
    <row r="1499" spans="1:10">
      <c r="A1499" s="144">
        <v>14</v>
      </c>
      <c r="B1499" s="145" t="s">
        <v>37</v>
      </c>
      <c r="C1499" s="37"/>
      <c r="D1499" s="149">
        <v>65934</v>
      </c>
      <c r="E1499" s="28">
        <f t="shared" si="235"/>
        <v>0</v>
      </c>
      <c r="F1499" s="29">
        <v>0</v>
      </c>
      <c r="G1499" s="30">
        <f t="shared" si="236"/>
        <v>0</v>
      </c>
      <c r="H1499" s="63">
        <f t="shared" si="237"/>
        <v>61049.999999999993</v>
      </c>
      <c r="I1499" s="63"/>
      <c r="J1499" s="59">
        <f t="shared" si="238"/>
        <v>0</v>
      </c>
    </row>
    <row r="1500" spans="1:10">
      <c r="A1500" s="144">
        <v>15</v>
      </c>
      <c r="B1500" s="145" t="s">
        <v>38</v>
      </c>
      <c r="C1500" s="37"/>
      <c r="D1500" s="149">
        <v>76626</v>
      </c>
      <c r="E1500" s="28">
        <f t="shared" si="235"/>
        <v>0</v>
      </c>
      <c r="F1500" s="124">
        <v>0</v>
      </c>
      <c r="G1500" s="30">
        <f t="shared" si="236"/>
        <v>0</v>
      </c>
      <c r="H1500" s="63">
        <f t="shared" si="237"/>
        <v>70950</v>
      </c>
      <c r="I1500" s="63"/>
      <c r="J1500" s="59">
        <f t="shared" si="238"/>
        <v>0</v>
      </c>
    </row>
    <row r="1501" spans="1:10">
      <c r="A1501" s="144">
        <v>16</v>
      </c>
      <c r="B1501" s="145" t="s">
        <v>39</v>
      </c>
      <c r="C1501" s="37"/>
      <c r="D1501" s="149">
        <v>80190</v>
      </c>
      <c r="E1501" s="28">
        <f t="shared" si="235"/>
        <v>0</v>
      </c>
      <c r="F1501" s="29">
        <v>0</v>
      </c>
      <c r="G1501" s="30">
        <f t="shared" si="236"/>
        <v>0</v>
      </c>
      <c r="H1501" s="63">
        <f t="shared" si="237"/>
        <v>74250</v>
      </c>
      <c r="I1501" s="63"/>
      <c r="J1501" s="59">
        <f t="shared" si="238"/>
        <v>0</v>
      </c>
    </row>
    <row r="1502" spans="1:10">
      <c r="A1502" s="144">
        <v>17</v>
      </c>
      <c r="B1502" s="145" t="s">
        <v>40</v>
      </c>
      <c r="C1502" s="37"/>
      <c r="D1502" s="149">
        <v>113832</v>
      </c>
      <c r="E1502" s="28">
        <f t="shared" si="235"/>
        <v>0</v>
      </c>
      <c r="F1502" s="29">
        <v>0</v>
      </c>
      <c r="G1502" s="30">
        <f t="shared" si="236"/>
        <v>0</v>
      </c>
      <c r="H1502" s="63">
        <f t="shared" si="237"/>
        <v>105400</v>
      </c>
      <c r="I1502" s="63"/>
      <c r="J1502" s="59">
        <f t="shared" si="238"/>
        <v>0</v>
      </c>
    </row>
    <row r="1503" spans="1:10" ht="17.25">
      <c r="A1503" s="144">
        <v>18</v>
      </c>
      <c r="B1503" s="145" t="s">
        <v>41</v>
      </c>
      <c r="C1503" s="37"/>
      <c r="D1503" s="150">
        <v>98010</v>
      </c>
      <c r="E1503" s="28">
        <f t="shared" si="235"/>
        <v>0</v>
      </c>
      <c r="F1503" s="29">
        <v>0</v>
      </c>
      <c r="G1503" s="30">
        <f t="shared" si="236"/>
        <v>0</v>
      </c>
      <c r="H1503" s="63">
        <f t="shared" si="237"/>
        <v>90750</v>
      </c>
      <c r="I1503" s="45"/>
      <c r="J1503" s="64"/>
    </row>
    <row r="1504" spans="1:10" ht="31.5">
      <c r="A1504" s="40"/>
      <c r="B1504" s="41" t="s">
        <v>42</v>
      </c>
      <c r="C1504" s="42">
        <f>SUM(C1486:C1503)</f>
        <v>21</v>
      </c>
      <c r="D1504" s="42"/>
      <c r="E1504" s="43">
        <f>SUM(E1486:E1503)</f>
        <v>1467563</v>
      </c>
      <c r="F1504" s="43"/>
      <c r="G1504" s="44">
        <f>SUM(G1486:G1503)</f>
        <v>1467563</v>
      </c>
      <c r="H1504" s="5"/>
      <c r="I1504" s="5"/>
      <c r="J1504" s="75">
        <f>J1503*0.08</f>
        <v>0</v>
      </c>
    </row>
    <row r="1505" spans="1:10" ht="31.5">
      <c r="A1505" s="46"/>
      <c r="B1505" s="47"/>
      <c r="C1505" s="48"/>
      <c r="D1505" s="48"/>
      <c r="E1505" s="49"/>
      <c r="F1505" s="49"/>
      <c r="G1505" s="151"/>
      <c r="H1505" s="6"/>
      <c r="I1505" s="6"/>
      <c r="J1505" s="76">
        <f>SUM(J1503:J1504)</f>
        <v>0</v>
      </c>
    </row>
    <row r="1506" spans="1:10" ht="18">
      <c r="A1506" s="283" t="s">
        <v>43</v>
      </c>
      <c r="B1506" s="283"/>
      <c r="C1506" s="284" t="s">
        <v>44</v>
      </c>
      <c r="D1506" s="284"/>
      <c r="E1506" s="54"/>
      <c r="F1506" s="54"/>
      <c r="G1506" s="55" t="s">
        <v>45</v>
      </c>
      <c r="H1506" s="141"/>
      <c r="I1506" s="141"/>
      <c r="J1506" s="141"/>
    </row>
  </sheetData>
  <mergeCells count="484">
    <mergeCell ref="A1479:G1479"/>
    <mergeCell ref="A1480:G1480"/>
    <mergeCell ref="C1481:G1481"/>
    <mergeCell ref="D1482:G1482"/>
    <mergeCell ref="B1483:D1483"/>
    <mergeCell ref="B1484:E1484"/>
    <mergeCell ref="A1506:B1506"/>
    <mergeCell ref="C1506:D1506"/>
    <mergeCell ref="C1448:G1448"/>
    <mergeCell ref="D1449:G1449"/>
    <mergeCell ref="B1450:D1450"/>
    <mergeCell ref="B1451:E1451"/>
    <mergeCell ref="A1473:B1473"/>
    <mergeCell ref="C1473:D1473"/>
    <mergeCell ref="A1476:G1476"/>
    <mergeCell ref="A1477:G1477"/>
    <mergeCell ref="A1478:G1478"/>
    <mergeCell ref="B1417:D1417"/>
    <mergeCell ref="B1418:E1418"/>
    <mergeCell ref="A1440:B1440"/>
    <mergeCell ref="C1440:D1440"/>
    <mergeCell ref="A1443:G1443"/>
    <mergeCell ref="A1444:G1444"/>
    <mergeCell ref="A1445:G1445"/>
    <mergeCell ref="A1446:G1446"/>
    <mergeCell ref="A1447:G1447"/>
    <mergeCell ref="A1407:B1407"/>
    <mergeCell ref="C1407:D1407"/>
    <mergeCell ref="A1410:G1410"/>
    <mergeCell ref="A1411:G1411"/>
    <mergeCell ref="A1412:G1412"/>
    <mergeCell ref="A1413:G1413"/>
    <mergeCell ref="A1414:G1414"/>
    <mergeCell ref="C1415:G1415"/>
    <mergeCell ref="D1416:G1416"/>
    <mergeCell ref="A1377:G1377"/>
    <mergeCell ref="A1378:G1378"/>
    <mergeCell ref="A1379:G1379"/>
    <mergeCell ref="A1380:G1380"/>
    <mergeCell ref="A1381:G1381"/>
    <mergeCell ref="C1382:G1382"/>
    <mergeCell ref="D1383:G1383"/>
    <mergeCell ref="B1384:D1384"/>
    <mergeCell ref="B1385:E1385"/>
    <mergeCell ref="A1345:G1345"/>
    <mergeCell ref="A1346:G1346"/>
    <mergeCell ref="A1347:G1347"/>
    <mergeCell ref="A1348:G1348"/>
    <mergeCell ref="C1349:G1349"/>
    <mergeCell ref="D1350:G1350"/>
    <mergeCell ref="B1351:D1351"/>
    <mergeCell ref="B1352:E1352"/>
    <mergeCell ref="A1374:B1374"/>
    <mergeCell ref="C1374:D1374"/>
    <mergeCell ref="A1314:G1314"/>
    <mergeCell ref="A1315:G1315"/>
    <mergeCell ref="C1316:G1316"/>
    <mergeCell ref="D1317:G1317"/>
    <mergeCell ref="B1318:D1318"/>
    <mergeCell ref="B1319:E1319"/>
    <mergeCell ref="A1341:B1341"/>
    <mergeCell ref="C1341:D1341"/>
    <mergeCell ref="A1344:G1344"/>
    <mergeCell ref="C1283:G1283"/>
    <mergeCell ref="D1284:G1284"/>
    <mergeCell ref="B1285:D1285"/>
    <mergeCell ref="B1286:E1286"/>
    <mergeCell ref="A1308:B1308"/>
    <mergeCell ref="C1308:D1308"/>
    <mergeCell ref="A1311:G1311"/>
    <mergeCell ref="A1312:G1312"/>
    <mergeCell ref="A1313:G1313"/>
    <mergeCell ref="B1252:D1252"/>
    <mergeCell ref="B1253:E1253"/>
    <mergeCell ref="A1275:B1275"/>
    <mergeCell ref="C1275:D1275"/>
    <mergeCell ref="A1278:G1278"/>
    <mergeCell ref="A1279:G1279"/>
    <mergeCell ref="A1280:G1280"/>
    <mergeCell ref="A1281:G1281"/>
    <mergeCell ref="A1282:G1282"/>
    <mergeCell ref="A1242:B1242"/>
    <mergeCell ref="C1242:D1242"/>
    <mergeCell ref="A1245:G1245"/>
    <mergeCell ref="A1246:G1246"/>
    <mergeCell ref="A1247:G1247"/>
    <mergeCell ref="A1248:G1248"/>
    <mergeCell ref="A1249:G1249"/>
    <mergeCell ref="C1250:G1250"/>
    <mergeCell ref="D1251:G1251"/>
    <mergeCell ref="A1212:G1212"/>
    <mergeCell ref="A1213:G1213"/>
    <mergeCell ref="A1214:G1214"/>
    <mergeCell ref="A1215:G1215"/>
    <mergeCell ref="A1216:G1216"/>
    <mergeCell ref="C1217:G1217"/>
    <mergeCell ref="D1218:G1218"/>
    <mergeCell ref="B1219:D1219"/>
    <mergeCell ref="B1220:E1220"/>
    <mergeCell ref="A1180:G1180"/>
    <mergeCell ref="A1181:G1181"/>
    <mergeCell ref="A1182:G1182"/>
    <mergeCell ref="A1183:G1183"/>
    <mergeCell ref="C1184:G1184"/>
    <mergeCell ref="D1185:G1185"/>
    <mergeCell ref="B1186:D1186"/>
    <mergeCell ref="B1187:E1187"/>
    <mergeCell ref="A1209:B1209"/>
    <mergeCell ref="C1209:D1209"/>
    <mergeCell ref="A1149:G1149"/>
    <mergeCell ref="A1150:G1150"/>
    <mergeCell ref="C1151:G1151"/>
    <mergeCell ref="D1152:G1152"/>
    <mergeCell ref="B1153:D1153"/>
    <mergeCell ref="B1154:E1154"/>
    <mergeCell ref="A1176:B1176"/>
    <mergeCell ref="C1176:D1176"/>
    <mergeCell ref="A1179:G1179"/>
    <mergeCell ref="C1118:G1118"/>
    <mergeCell ref="D1119:G1119"/>
    <mergeCell ref="B1120:D1120"/>
    <mergeCell ref="B1121:E1121"/>
    <mergeCell ref="A1143:B1143"/>
    <mergeCell ref="C1143:D1143"/>
    <mergeCell ref="A1146:G1146"/>
    <mergeCell ref="A1147:G1147"/>
    <mergeCell ref="A1148:G1148"/>
    <mergeCell ref="B1087:D1087"/>
    <mergeCell ref="B1088:E1088"/>
    <mergeCell ref="A1110:B1110"/>
    <mergeCell ref="C1110:D1110"/>
    <mergeCell ref="A1113:G1113"/>
    <mergeCell ref="A1114:G1114"/>
    <mergeCell ref="A1115:G1115"/>
    <mergeCell ref="A1116:G1116"/>
    <mergeCell ref="A1117:G1117"/>
    <mergeCell ref="A1077:B1077"/>
    <mergeCell ref="C1077:D1077"/>
    <mergeCell ref="A1080:G1080"/>
    <mergeCell ref="A1081:G1081"/>
    <mergeCell ref="A1082:G1082"/>
    <mergeCell ref="A1083:G1083"/>
    <mergeCell ref="A1084:G1084"/>
    <mergeCell ref="C1085:G1085"/>
    <mergeCell ref="D1086:G1086"/>
    <mergeCell ref="A1047:G1047"/>
    <mergeCell ref="A1048:G1048"/>
    <mergeCell ref="A1049:G1049"/>
    <mergeCell ref="A1050:G1050"/>
    <mergeCell ref="A1051:G1051"/>
    <mergeCell ref="C1052:G1052"/>
    <mergeCell ref="D1053:G1053"/>
    <mergeCell ref="B1054:D1054"/>
    <mergeCell ref="B1055:E1055"/>
    <mergeCell ref="A1015:G1015"/>
    <mergeCell ref="A1016:G1016"/>
    <mergeCell ref="A1017:G1017"/>
    <mergeCell ref="A1018:G1018"/>
    <mergeCell ref="C1019:G1019"/>
    <mergeCell ref="D1020:G1020"/>
    <mergeCell ref="B1021:D1021"/>
    <mergeCell ref="B1022:E1022"/>
    <mergeCell ref="A1044:B1044"/>
    <mergeCell ref="C1044:D1044"/>
    <mergeCell ref="A984:G984"/>
    <mergeCell ref="A985:G985"/>
    <mergeCell ref="C986:G986"/>
    <mergeCell ref="D987:G987"/>
    <mergeCell ref="B988:D988"/>
    <mergeCell ref="B989:E989"/>
    <mergeCell ref="A1011:B1011"/>
    <mergeCell ref="C1011:D1011"/>
    <mergeCell ref="A1014:G1014"/>
    <mergeCell ref="C953:G953"/>
    <mergeCell ref="D954:G954"/>
    <mergeCell ref="B955:D955"/>
    <mergeCell ref="B956:E956"/>
    <mergeCell ref="A978:B978"/>
    <mergeCell ref="C978:D978"/>
    <mergeCell ref="A981:G981"/>
    <mergeCell ref="A982:G982"/>
    <mergeCell ref="A983:G983"/>
    <mergeCell ref="B921:D921"/>
    <mergeCell ref="B922:E922"/>
    <mergeCell ref="A944:B944"/>
    <mergeCell ref="C944:D944"/>
    <mergeCell ref="A948:G948"/>
    <mergeCell ref="A949:G949"/>
    <mergeCell ref="A950:G950"/>
    <mergeCell ref="A951:G951"/>
    <mergeCell ref="A952:G952"/>
    <mergeCell ref="A911:B911"/>
    <mergeCell ref="C911:D911"/>
    <mergeCell ref="A914:G914"/>
    <mergeCell ref="A915:G915"/>
    <mergeCell ref="A916:G916"/>
    <mergeCell ref="A917:G917"/>
    <mergeCell ref="A918:G918"/>
    <mergeCell ref="C919:G919"/>
    <mergeCell ref="D920:G920"/>
    <mergeCell ref="A881:G881"/>
    <mergeCell ref="A882:G882"/>
    <mergeCell ref="A883:G883"/>
    <mergeCell ref="A884:G884"/>
    <mergeCell ref="A885:G885"/>
    <mergeCell ref="C886:G886"/>
    <mergeCell ref="D887:G887"/>
    <mergeCell ref="B888:D888"/>
    <mergeCell ref="B889:E889"/>
    <mergeCell ref="A849:G849"/>
    <mergeCell ref="A850:G850"/>
    <mergeCell ref="A851:G851"/>
    <mergeCell ref="A852:G852"/>
    <mergeCell ref="C853:G853"/>
    <mergeCell ref="D854:G854"/>
    <mergeCell ref="B855:D855"/>
    <mergeCell ref="B856:E856"/>
    <mergeCell ref="A878:B878"/>
    <mergeCell ref="C878:D878"/>
    <mergeCell ref="A818:G818"/>
    <mergeCell ref="A819:G819"/>
    <mergeCell ref="C820:G820"/>
    <mergeCell ref="D821:G821"/>
    <mergeCell ref="B822:D822"/>
    <mergeCell ref="B823:E823"/>
    <mergeCell ref="A845:B845"/>
    <mergeCell ref="C845:D845"/>
    <mergeCell ref="A848:G848"/>
    <mergeCell ref="C787:G787"/>
    <mergeCell ref="D788:G788"/>
    <mergeCell ref="B789:D789"/>
    <mergeCell ref="B790:E790"/>
    <mergeCell ref="A812:B812"/>
    <mergeCell ref="C812:D812"/>
    <mergeCell ref="A815:G815"/>
    <mergeCell ref="A816:G816"/>
    <mergeCell ref="A817:G817"/>
    <mergeCell ref="B751:D751"/>
    <mergeCell ref="B752:E752"/>
    <mergeCell ref="A774:B774"/>
    <mergeCell ref="C774:D774"/>
    <mergeCell ref="A782:G782"/>
    <mergeCell ref="A783:G783"/>
    <mergeCell ref="A784:G784"/>
    <mergeCell ref="A785:G785"/>
    <mergeCell ref="A786:G786"/>
    <mergeCell ref="A739:B739"/>
    <mergeCell ref="C739:D739"/>
    <mergeCell ref="A744:G744"/>
    <mergeCell ref="A745:G745"/>
    <mergeCell ref="A746:G746"/>
    <mergeCell ref="A747:G747"/>
    <mergeCell ref="A748:G748"/>
    <mergeCell ref="C749:G749"/>
    <mergeCell ref="D750:G750"/>
    <mergeCell ref="A709:G709"/>
    <mergeCell ref="A710:G710"/>
    <mergeCell ref="A711:G711"/>
    <mergeCell ref="A712:G712"/>
    <mergeCell ref="A713:G713"/>
    <mergeCell ref="C714:G714"/>
    <mergeCell ref="D715:G715"/>
    <mergeCell ref="B716:D716"/>
    <mergeCell ref="B717:E717"/>
    <mergeCell ref="A674:G674"/>
    <mergeCell ref="A675:G675"/>
    <mergeCell ref="A676:G676"/>
    <mergeCell ref="A677:G677"/>
    <mergeCell ref="C678:G678"/>
    <mergeCell ref="D679:G679"/>
    <mergeCell ref="B680:D680"/>
    <mergeCell ref="B681:E681"/>
    <mergeCell ref="A703:B703"/>
    <mergeCell ref="C703:D703"/>
    <mergeCell ref="A640:G640"/>
    <mergeCell ref="A641:G641"/>
    <mergeCell ref="C642:G642"/>
    <mergeCell ref="D643:G643"/>
    <mergeCell ref="B644:D644"/>
    <mergeCell ref="B645:E645"/>
    <mergeCell ref="A667:B667"/>
    <mergeCell ref="C667:D667"/>
    <mergeCell ref="A673:G673"/>
    <mergeCell ref="C607:G607"/>
    <mergeCell ref="D608:G608"/>
    <mergeCell ref="B609:D609"/>
    <mergeCell ref="B610:E610"/>
    <mergeCell ref="A632:B632"/>
    <mergeCell ref="C632:D632"/>
    <mergeCell ref="A637:G637"/>
    <mergeCell ref="A638:G638"/>
    <mergeCell ref="A639:G639"/>
    <mergeCell ref="B573:D573"/>
    <mergeCell ref="B574:E574"/>
    <mergeCell ref="A596:B596"/>
    <mergeCell ref="C596:D596"/>
    <mergeCell ref="A602:G602"/>
    <mergeCell ref="A603:G603"/>
    <mergeCell ref="A604:G604"/>
    <mergeCell ref="A605:G605"/>
    <mergeCell ref="A606:G606"/>
    <mergeCell ref="A560:B560"/>
    <mergeCell ref="C560:D560"/>
    <mergeCell ref="A566:G566"/>
    <mergeCell ref="A567:G567"/>
    <mergeCell ref="A568:G568"/>
    <mergeCell ref="A569:G569"/>
    <mergeCell ref="A570:G570"/>
    <mergeCell ref="C571:G571"/>
    <mergeCell ref="D572:G572"/>
    <mergeCell ref="A530:G530"/>
    <mergeCell ref="A531:G531"/>
    <mergeCell ref="A532:G532"/>
    <mergeCell ref="A533:G533"/>
    <mergeCell ref="A534:G534"/>
    <mergeCell ref="C535:G535"/>
    <mergeCell ref="D536:G536"/>
    <mergeCell ref="B537:D537"/>
    <mergeCell ref="B538:E538"/>
    <mergeCell ref="A498:G498"/>
    <mergeCell ref="A499:G499"/>
    <mergeCell ref="A500:G500"/>
    <mergeCell ref="A501:G501"/>
    <mergeCell ref="C502:G502"/>
    <mergeCell ref="D503:G503"/>
    <mergeCell ref="B504:D504"/>
    <mergeCell ref="B505:E505"/>
    <mergeCell ref="A527:B527"/>
    <mergeCell ref="C527:D527"/>
    <mergeCell ref="A466:G466"/>
    <mergeCell ref="A467:G467"/>
    <mergeCell ref="C468:G468"/>
    <mergeCell ref="D469:G469"/>
    <mergeCell ref="B470:D470"/>
    <mergeCell ref="B471:E471"/>
    <mergeCell ref="A493:B493"/>
    <mergeCell ref="C493:D493"/>
    <mergeCell ref="A497:G497"/>
    <mergeCell ref="C432:G432"/>
    <mergeCell ref="D433:G433"/>
    <mergeCell ref="B434:D434"/>
    <mergeCell ref="B435:E435"/>
    <mergeCell ref="A457:B457"/>
    <mergeCell ref="C457:D457"/>
    <mergeCell ref="A463:G463"/>
    <mergeCell ref="A464:G464"/>
    <mergeCell ref="A465:G465"/>
    <mergeCell ref="B399:D399"/>
    <mergeCell ref="B400:E400"/>
    <mergeCell ref="A422:B422"/>
    <mergeCell ref="C422:D422"/>
    <mergeCell ref="A427:G427"/>
    <mergeCell ref="A428:G428"/>
    <mergeCell ref="A429:G429"/>
    <mergeCell ref="A430:G430"/>
    <mergeCell ref="A431:G431"/>
    <mergeCell ref="A387:B387"/>
    <mergeCell ref="C387:D387"/>
    <mergeCell ref="A392:G392"/>
    <mergeCell ref="A393:G393"/>
    <mergeCell ref="A394:G394"/>
    <mergeCell ref="A395:G395"/>
    <mergeCell ref="A396:G396"/>
    <mergeCell ref="C397:G397"/>
    <mergeCell ref="D398:G398"/>
    <mergeCell ref="A357:G357"/>
    <mergeCell ref="A358:G358"/>
    <mergeCell ref="A359:G359"/>
    <mergeCell ref="A360:G360"/>
    <mergeCell ref="A361:G361"/>
    <mergeCell ref="C362:G362"/>
    <mergeCell ref="D363:G363"/>
    <mergeCell ref="B364:D364"/>
    <mergeCell ref="B365:E365"/>
    <mergeCell ref="A322:G322"/>
    <mergeCell ref="A323:G323"/>
    <mergeCell ref="A324:G324"/>
    <mergeCell ref="A325:G325"/>
    <mergeCell ref="C326:G326"/>
    <mergeCell ref="D327:G327"/>
    <mergeCell ref="B328:D328"/>
    <mergeCell ref="B329:E329"/>
    <mergeCell ref="A351:B351"/>
    <mergeCell ref="C351:D351"/>
    <mergeCell ref="A288:G288"/>
    <mergeCell ref="A289:G289"/>
    <mergeCell ref="C290:G290"/>
    <mergeCell ref="D291:G291"/>
    <mergeCell ref="B292:D292"/>
    <mergeCell ref="B293:E293"/>
    <mergeCell ref="A315:B315"/>
    <mergeCell ref="C315:D315"/>
    <mergeCell ref="A321:G321"/>
    <mergeCell ref="C255:G255"/>
    <mergeCell ref="D256:G256"/>
    <mergeCell ref="B257:D257"/>
    <mergeCell ref="B258:E258"/>
    <mergeCell ref="A280:B280"/>
    <mergeCell ref="C280:D280"/>
    <mergeCell ref="A285:G285"/>
    <mergeCell ref="A286:G286"/>
    <mergeCell ref="A287:G287"/>
    <mergeCell ref="B223:D223"/>
    <mergeCell ref="B224:E224"/>
    <mergeCell ref="A246:B246"/>
    <mergeCell ref="C246:D246"/>
    <mergeCell ref="A250:G250"/>
    <mergeCell ref="A251:G251"/>
    <mergeCell ref="A252:G252"/>
    <mergeCell ref="A253:G253"/>
    <mergeCell ref="A254:G254"/>
    <mergeCell ref="A211:B211"/>
    <mergeCell ref="C211:D211"/>
    <mergeCell ref="A216:G216"/>
    <mergeCell ref="A217:G217"/>
    <mergeCell ref="A218:G218"/>
    <mergeCell ref="A219:G219"/>
    <mergeCell ref="A220:G220"/>
    <mergeCell ref="C221:G221"/>
    <mergeCell ref="D222:G222"/>
    <mergeCell ref="A181:G181"/>
    <mergeCell ref="A182:G182"/>
    <mergeCell ref="A183:G183"/>
    <mergeCell ref="A184:G184"/>
    <mergeCell ref="A185:G185"/>
    <mergeCell ref="C186:G186"/>
    <mergeCell ref="D187:G187"/>
    <mergeCell ref="B188:D188"/>
    <mergeCell ref="B189:E189"/>
    <mergeCell ref="A146:G146"/>
    <mergeCell ref="A147:G147"/>
    <mergeCell ref="A148:G148"/>
    <mergeCell ref="A149:G149"/>
    <mergeCell ref="C150:G150"/>
    <mergeCell ref="D151:G151"/>
    <mergeCell ref="B152:D152"/>
    <mergeCell ref="B153:E153"/>
    <mergeCell ref="A175:B175"/>
    <mergeCell ref="C175:D175"/>
    <mergeCell ref="A112:G112"/>
    <mergeCell ref="A113:G113"/>
    <mergeCell ref="C114:G114"/>
    <mergeCell ref="D115:G115"/>
    <mergeCell ref="B116:D116"/>
    <mergeCell ref="B117:E117"/>
    <mergeCell ref="A139:B139"/>
    <mergeCell ref="C139:D139"/>
    <mergeCell ref="A145:G145"/>
    <mergeCell ref="C78:G78"/>
    <mergeCell ref="D79:G79"/>
    <mergeCell ref="B80:D80"/>
    <mergeCell ref="B81:E81"/>
    <mergeCell ref="A103:B103"/>
    <mergeCell ref="C103:D103"/>
    <mergeCell ref="A109:G109"/>
    <mergeCell ref="A110:G110"/>
    <mergeCell ref="A111:G111"/>
    <mergeCell ref="B44:D44"/>
    <mergeCell ref="B45:E45"/>
    <mergeCell ref="A67:B67"/>
    <mergeCell ref="C67:D67"/>
    <mergeCell ref="A73:G73"/>
    <mergeCell ref="A74:G74"/>
    <mergeCell ref="A75:G75"/>
    <mergeCell ref="A76:G76"/>
    <mergeCell ref="A77:G77"/>
    <mergeCell ref="A31:B31"/>
    <mergeCell ref="C31:D31"/>
    <mergeCell ref="A37:G37"/>
    <mergeCell ref="A38:G38"/>
    <mergeCell ref="A39:G39"/>
    <mergeCell ref="A40:G40"/>
    <mergeCell ref="A41:G41"/>
    <mergeCell ref="C42:G42"/>
    <mergeCell ref="D43:G43"/>
    <mergeCell ref="A1:G1"/>
    <mergeCell ref="A2:G2"/>
    <mergeCell ref="A3:G3"/>
    <mergeCell ref="A4:G4"/>
    <mergeCell ref="A5:G5"/>
    <mergeCell ref="C6:G6"/>
    <mergeCell ref="D7:G7"/>
    <mergeCell ref="B8:D8"/>
    <mergeCell ref="B9:E9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1"/>
  <sheetViews>
    <sheetView topLeftCell="A1493" zoomScale="70" zoomScaleNormal="70" workbookViewId="0">
      <selection activeCell="A1494" sqref="A1494:J1524"/>
    </sheetView>
  </sheetViews>
  <sheetFormatPr defaultColWidth="9" defaultRowHeight="15"/>
  <cols>
    <col min="2" max="2" width="30" customWidth="1"/>
    <col min="3" max="3" width="19.42578125" customWidth="1"/>
    <col min="4" max="4" width="15.7109375" customWidth="1"/>
    <col min="5" max="5" width="20.5703125" customWidth="1"/>
    <col min="6" max="6" width="15.5703125" customWidth="1"/>
    <col min="7" max="7" width="15.42578125" customWidth="1"/>
    <col min="8" max="8" width="11.85546875" customWidth="1"/>
    <col min="10" max="10" width="11.42578125" customWidth="1"/>
  </cols>
  <sheetData>
    <row r="2" spans="1:10" ht="18">
      <c r="A2" s="279" t="s">
        <v>0</v>
      </c>
      <c r="B2" s="279"/>
      <c r="C2" s="279"/>
      <c r="D2" s="279"/>
      <c r="E2" s="279"/>
      <c r="F2" s="279"/>
      <c r="G2" s="279"/>
      <c r="H2" s="1"/>
      <c r="I2" s="1"/>
      <c r="J2" s="127"/>
    </row>
    <row r="3" spans="1:10" ht="18">
      <c r="A3" s="279" t="s">
        <v>1</v>
      </c>
      <c r="B3" s="279"/>
      <c r="C3" s="279"/>
      <c r="D3" s="279"/>
      <c r="E3" s="279"/>
      <c r="F3" s="279"/>
      <c r="G3" s="279"/>
      <c r="H3" s="1"/>
      <c r="I3" s="1"/>
      <c r="J3" s="79"/>
    </row>
    <row r="4" spans="1:10" ht="15.75">
      <c r="A4" s="279" t="s">
        <v>2</v>
      </c>
      <c r="B4" s="279"/>
      <c r="C4" s="279"/>
      <c r="D4" s="279"/>
      <c r="E4" s="279"/>
      <c r="F4" s="279"/>
      <c r="G4" s="279"/>
      <c r="H4" s="1"/>
      <c r="I4" s="1"/>
      <c r="J4" s="71"/>
    </row>
    <row r="5" spans="1:10" ht="15.75">
      <c r="A5" s="279" t="s">
        <v>4</v>
      </c>
      <c r="B5" s="279"/>
      <c r="C5" s="279"/>
      <c r="D5" s="279"/>
      <c r="E5" s="279"/>
      <c r="F5" s="279"/>
      <c r="G5" s="279"/>
      <c r="H5" s="1"/>
      <c r="I5" s="1"/>
      <c r="J5" s="71"/>
    </row>
    <row r="6" spans="1:10" ht="15.75">
      <c r="A6" s="280" t="s">
        <v>6</v>
      </c>
      <c r="B6" s="280"/>
      <c r="C6" s="280"/>
      <c r="D6" s="280"/>
      <c r="E6" s="280"/>
      <c r="F6" s="280"/>
      <c r="G6" s="280"/>
      <c r="H6" s="1"/>
      <c r="I6" s="1"/>
      <c r="J6" s="71"/>
    </row>
    <row r="7" spans="1:10" ht="27.75">
      <c r="A7" s="9"/>
      <c r="B7" s="9"/>
      <c r="C7" s="281" t="s">
        <v>578</v>
      </c>
      <c r="D7" s="281"/>
      <c r="E7" s="281"/>
      <c r="F7" s="281"/>
      <c r="G7" s="281"/>
      <c r="H7" s="2"/>
      <c r="I7" s="2"/>
      <c r="J7" s="72"/>
    </row>
    <row r="8" spans="1:10" ht="15.75">
      <c r="A8" s="11" t="s">
        <v>358</v>
      </c>
      <c r="B8" s="12">
        <v>4138091387</v>
      </c>
      <c r="C8" s="13"/>
      <c r="D8" s="286"/>
      <c r="E8" s="286"/>
      <c r="F8" s="286"/>
      <c r="G8" s="286"/>
      <c r="H8" s="68"/>
      <c r="I8" s="68"/>
      <c r="J8" s="71"/>
    </row>
    <row r="9" spans="1:10" ht="15.75">
      <c r="A9" s="11" t="s">
        <v>9</v>
      </c>
      <c r="B9" s="286" t="s">
        <v>1028</v>
      </c>
      <c r="C9" s="286"/>
      <c r="D9" s="286"/>
      <c r="E9" s="16"/>
      <c r="F9" s="11"/>
      <c r="G9" s="16"/>
      <c r="H9" s="69" t="s">
        <v>161</v>
      </c>
      <c r="I9" s="69"/>
      <c r="J9" s="73"/>
    </row>
    <row r="10" spans="1:10" ht="15.75">
      <c r="A10" s="11" t="s">
        <v>11</v>
      </c>
      <c r="B10" s="289" t="s">
        <v>670</v>
      </c>
      <c r="C10" s="289"/>
      <c r="D10" s="289"/>
      <c r="E10" s="289"/>
      <c r="F10" s="18"/>
      <c r="G10" s="19"/>
      <c r="H10" s="1"/>
      <c r="I10" s="1"/>
      <c r="J10" s="71"/>
    </row>
    <row r="11" spans="1:10" ht="15.75">
      <c r="A11" s="21" t="s">
        <v>14</v>
      </c>
      <c r="B11" s="21" t="s">
        <v>16</v>
      </c>
      <c r="C11" s="21" t="s">
        <v>17</v>
      </c>
      <c r="D11" s="22" t="s">
        <v>18</v>
      </c>
      <c r="E11" s="23" t="s">
        <v>19</v>
      </c>
      <c r="F11" s="23" t="s">
        <v>20</v>
      </c>
      <c r="G11" s="21" t="s">
        <v>21</v>
      </c>
      <c r="H11" s="1"/>
      <c r="I11" s="1"/>
      <c r="J11" s="71"/>
    </row>
    <row r="12" spans="1:10">
      <c r="A12" s="24">
        <v>1</v>
      </c>
      <c r="B12" s="25" t="s">
        <v>23</v>
      </c>
      <c r="C12" s="26">
        <v>6</v>
      </c>
      <c r="D12" s="27">
        <v>79305</v>
      </c>
      <c r="E12" s="28">
        <f t="shared" ref="E12:E29" si="0">D12*C12</f>
        <v>475830</v>
      </c>
      <c r="F12" s="29">
        <v>0.2</v>
      </c>
      <c r="G12" s="30">
        <f t="shared" ref="G12:G29" si="1">E12-E12*F12</f>
        <v>380664</v>
      </c>
      <c r="H12" s="31">
        <f>D12/1.08*0.8</f>
        <v>58744.444444444438</v>
      </c>
      <c r="I12" s="31"/>
      <c r="J12" s="59">
        <f t="shared" ref="J12:J29" si="2">H12*C12</f>
        <v>352466.66666666663</v>
      </c>
    </row>
    <row r="13" spans="1:10">
      <c r="A13" s="24">
        <v>2</v>
      </c>
      <c r="B13" s="25" t="s">
        <v>25</v>
      </c>
      <c r="C13" s="32"/>
      <c r="D13" s="33">
        <v>128591</v>
      </c>
      <c r="E13" s="28">
        <f t="shared" si="0"/>
        <v>0</v>
      </c>
      <c r="F13" s="29">
        <v>0</v>
      </c>
      <c r="G13" s="30">
        <f t="shared" si="1"/>
        <v>0</v>
      </c>
      <c r="H13" s="31">
        <f t="shared" ref="H13:H29" si="3">D13/1.08</f>
        <v>119065.74074074073</v>
      </c>
      <c r="I13" s="31"/>
      <c r="J13" s="59">
        <f t="shared" si="2"/>
        <v>0</v>
      </c>
    </row>
    <row r="14" spans="1:10">
      <c r="A14" s="24">
        <v>3</v>
      </c>
      <c r="B14" s="25" t="s">
        <v>26</v>
      </c>
      <c r="C14" s="34">
        <v>3</v>
      </c>
      <c r="D14" s="27">
        <v>60043</v>
      </c>
      <c r="E14" s="28">
        <f t="shared" si="0"/>
        <v>180129</v>
      </c>
      <c r="F14" s="29">
        <v>0</v>
      </c>
      <c r="G14" s="30">
        <f t="shared" si="1"/>
        <v>180129</v>
      </c>
      <c r="H14" s="31">
        <f t="shared" si="3"/>
        <v>55595.370370370365</v>
      </c>
      <c r="I14" s="31"/>
      <c r="J14" s="59">
        <f t="shared" si="2"/>
        <v>166786.11111111109</v>
      </c>
    </row>
    <row r="15" spans="1:10">
      <c r="A15" s="24">
        <v>4</v>
      </c>
      <c r="B15" s="25" t="s">
        <v>27</v>
      </c>
      <c r="C15" s="106"/>
      <c r="D15" s="27">
        <v>115781</v>
      </c>
      <c r="E15" s="28">
        <f t="shared" si="0"/>
        <v>0</v>
      </c>
      <c r="F15" s="29">
        <v>0</v>
      </c>
      <c r="G15" s="30">
        <f t="shared" si="1"/>
        <v>0</v>
      </c>
      <c r="H15" s="31">
        <f t="shared" si="3"/>
        <v>107204.62962962962</v>
      </c>
      <c r="I15" s="31"/>
      <c r="J15" s="59">
        <f t="shared" si="2"/>
        <v>0</v>
      </c>
    </row>
    <row r="16" spans="1:10">
      <c r="A16" s="24">
        <v>5</v>
      </c>
      <c r="B16" s="25" t="s">
        <v>28</v>
      </c>
      <c r="C16" s="32">
        <v>8</v>
      </c>
      <c r="D16" s="27">
        <v>119943</v>
      </c>
      <c r="E16" s="28">
        <f t="shared" si="0"/>
        <v>959544</v>
      </c>
      <c r="F16" s="124">
        <v>0</v>
      </c>
      <c r="G16" s="30">
        <f t="shared" si="1"/>
        <v>959544</v>
      </c>
      <c r="H16" s="31">
        <f t="shared" si="3"/>
        <v>111058.33333333333</v>
      </c>
      <c r="I16" s="31"/>
      <c r="J16" s="59">
        <f t="shared" si="2"/>
        <v>888466.66666666663</v>
      </c>
    </row>
    <row r="17" spans="1:10">
      <c r="A17" s="24">
        <v>6</v>
      </c>
      <c r="B17" s="25" t="s">
        <v>29</v>
      </c>
      <c r="C17" s="26"/>
      <c r="D17" s="27">
        <v>94810</v>
      </c>
      <c r="E17" s="28">
        <f t="shared" si="0"/>
        <v>0</v>
      </c>
      <c r="F17" s="29">
        <v>0</v>
      </c>
      <c r="G17" s="30">
        <f t="shared" si="1"/>
        <v>0</v>
      </c>
      <c r="H17" s="31">
        <f t="shared" si="3"/>
        <v>87787.037037037036</v>
      </c>
      <c r="I17" s="31"/>
      <c r="J17" s="59">
        <f t="shared" si="2"/>
        <v>0</v>
      </c>
    </row>
    <row r="18" spans="1:10">
      <c r="A18" s="24">
        <v>7</v>
      </c>
      <c r="B18" s="25" t="s">
        <v>30</v>
      </c>
      <c r="C18" s="34"/>
      <c r="D18" s="27">
        <v>141396</v>
      </c>
      <c r="E18" s="28">
        <f t="shared" si="0"/>
        <v>0</v>
      </c>
      <c r="F18" s="29">
        <v>0</v>
      </c>
      <c r="G18" s="30">
        <f t="shared" si="1"/>
        <v>0</v>
      </c>
      <c r="H18" s="31">
        <f t="shared" si="3"/>
        <v>130922.22222222222</v>
      </c>
      <c r="I18" s="31"/>
      <c r="J18" s="59">
        <f t="shared" si="2"/>
        <v>0</v>
      </c>
    </row>
    <row r="19" spans="1:10">
      <c r="A19" s="24">
        <v>8</v>
      </c>
      <c r="B19" s="25" t="s">
        <v>31</v>
      </c>
      <c r="C19" s="26"/>
      <c r="D19" s="27">
        <v>232931</v>
      </c>
      <c r="E19" s="28">
        <f t="shared" si="0"/>
        <v>0</v>
      </c>
      <c r="F19" s="29">
        <v>0</v>
      </c>
      <c r="G19" s="30">
        <f t="shared" si="1"/>
        <v>0</v>
      </c>
      <c r="H19" s="31">
        <f t="shared" si="3"/>
        <v>215676.85185185182</v>
      </c>
      <c r="I19" s="31"/>
      <c r="J19" s="59">
        <f t="shared" si="2"/>
        <v>0</v>
      </c>
    </row>
    <row r="20" spans="1:10">
      <c r="A20" s="24">
        <v>9</v>
      </c>
      <c r="B20" s="36" t="s">
        <v>32</v>
      </c>
      <c r="C20" s="26"/>
      <c r="D20" s="27">
        <v>101534</v>
      </c>
      <c r="E20" s="28">
        <f t="shared" si="0"/>
        <v>0</v>
      </c>
      <c r="F20" s="29">
        <v>0</v>
      </c>
      <c r="G20" s="30">
        <f t="shared" si="1"/>
        <v>0</v>
      </c>
      <c r="H20" s="31">
        <f t="shared" si="3"/>
        <v>94012.962962962964</v>
      </c>
      <c r="I20" s="31"/>
      <c r="J20" s="59">
        <f t="shared" si="2"/>
        <v>0</v>
      </c>
    </row>
    <row r="21" spans="1:10">
      <c r="A21" s="24">
        <v>10</v>
      </c>
      <c r="B21" s="36" t="s">
        <v>33</v>
      </c>
      <c r="C21" s="37"/>
      <c r="D21" s="33">
        <v>110148</v>
      </c>
      <c r="E21" s="28">
        <f t="shared" si="0"/>
        <v>0</v>
      </c>
      <c r="F21" s="29">
        <v>0</v>
      </c>
      <c r="G21" s="30">
        <f t="shared" si="1"/>
        <v>0</v>
      </c>
      <c r="H21" s="31">
        <f t="shared" si="3"/>
        <v>101988.88888888888</v>
      </c>
      <c r="I21" s="31"/>
      <c r="J21" s="59">
        <f t="shared" si="2"/>
        <v>0</v>
      </c>
    </row>
    <row r="22" spans="1:10">
      <c r="A22" s="24">
        <v>11</v>
      </c>
      <c r="B22" s="25" t="s">
        <v>34</v>
      </c>
      <c r="C22" s="37">
        <v>6</v>
      </c>
      <c r="D22" s="27">
        <v>54198</v>
      </c>
      <c r="E22" s="28">
        <f t="shared" si="0"/>
        <v>325188</v>
      </c>
      <c r="F22" s="29">
        <v>0</v>
      </c>
      <c r="G22" s="30">
        <f t="shared" si="1"/>
        <v>325188</v>
      </c>
      <c r="H22" s="31">
        <f t="shared" si="3"/>
        <v>50183.333333333328</v>
      </c>
      <c r="I22" s="31"/>
      <c r="J22" s="59">
        <f t="shared" si="2"/>
        <v>301100</v>
      </c>
    </row>
    <row r="23" spans="1:10">
      <c r="A23" s="24">
        <v>12</v>
      </c>
      <c r="B23" s="25" t="s">
        <v>35</v>
      </c>
      <c r="C23" s="37"/>
      <c r="D23" s="27">
        <v>49680</v>
      </c>
      <c r="E23" s="28">
        <f t="shared" si="0"/>
        <v>0</v>
      </c>
      <c r="F23" s="29">
        <v>0</v>
      </c>
      <c r="G23" s="30">
        <f t="shared" si="1"/>
        <v>0</v>
      </c>
      <c r="H23" s="31">
        <f t="shared" si="3"/>
        <v>46000</v>
      </c>
      <c r="I23" s="31"/>
      <c r="J23" s="59">
        <f t="shared" si="2"/>
        <v>0</v>
      </c>
    </row>
    <row r="24" spans="1:10">
      <c r="A24" s="24">
        <v>13</v>
      </c>
      <c r="B24" s="25" t="s">
        <v>36</v>
      </c>
      <c r="C24" s="37"/>
      <c r="D24" s="38">
        <v>64152</v>
      </c>
      <c r="E24" s="28">
        <f t="shared" si="0"/>
        <v>0</v>
      </c>
      <c r="F24" s="29">
        <v>0</v>
      </c>
      <c r="G24" s="30">
        <f t="shared" si="1"/>
        <v>0</v>
      </c>
      <c r="H24" s="31">
        <f t="shared" si="3"/>
        <v>59399.999999999993</v>
      </c>
      <c r="I24" s="31"/>
      <c r="J24" s="59">
        <f t="shared" si="2"/>
        <v>0</v>
      </c>
    </row>
    <row r="25" spans="1:10">
      <c r="A25" s="24">
        <v>14</v>
      </c>
      <c r="B25" s="25" t="s">
        <v>37</v>
      </c>
      <c r="C25" s="37"/>
      <c r="D25" s="38">
        <v>65934</v>
      </c>
      <c r="E25" s="28">
        <f t="shared" si="0"/>
        <v>0</v>
      </c>
      <c r="F25" s="29">
        <v>0</v>
      </c>
      <c r="G25" s="30">
        <f t="shared" si="1"/>
        <v>0</v>
      </c>
      <c r="H25" s="31">
        <f t="shared" si="3"/>
        <v>61049.999999999993</v>
      </c>
      <c r="I25" s="31"/>
      <c r="J25" s="59">
        <f t="shared" si="2"/>
        <v>0</v>
      </c>
    </row>
    <row r="26" spans="1:10">
      <c r="A26" s="24">
        <v>15</v>
      </c>
      <c r="B26" s="25" t="s">
        <v>38</v>
      </c>
      <c r="C26" s="37"/>
      <c r="D26" s="38">
        <v>76626</v>
      </c>
      <c r="E26" s="28">
        <f t="shared" si="0"/>
        <v>0</v>
      </c>
      <c r="F26" s="124">
        <v>0</v>
      </c>
      <c r="G26" s="30">
        <f t="shared" si="1"/>
        <v>0</v>
      </c>
      <c r="H26" s="31">
        <f t="shared" si="3"/>
        <v>70950</v>
      </c>
      <c r="I26" s="31"/>
      <c r="J26" s="59">
        <f t="shared" si="2"/>
        <v>0</v>
      </c>
    </row>
    <row r="27" spans="1:10">
      <c r="A27" s="24">
        <v>16</v>
      </c>
      <c r="B27" s="25" t="s">
        <v>39</v>
      </c>
      <c r="C27" s="37"/>
      <c r="D27" s="38">
        <v>80190</v>
      </c>
      <c r="E27" s="28">
        <f t="shared" si="0"/>
        <v>0</v>
      </c>
      <c r="F27" s="29">
        <v>0</v>
      </c>
      <c r="G27" s="30">
        <f t="shared" si="1"/>
        <v>0</v>
      </c>
      <c r="H27" s="31">
        <f t="shared" si="3"/>
        <v>74250</v>
      </c>
      <c r="I27" s="31"/>
      <c r="J27" s="59">
        <f t="shared" si="2"/>
        <v>0</v>
      </c>
    </row>
    <row r="28" spans="1:10">
      <c r="A28" s="24">
        <v>17</v>
      </c>
      <c r="B28" s="25" t="s">
        <v>40</v>
      </c>
      <c r="C28" s="37"/>
      <c r="D28" s="38">
        <v>113832</v>
      </c>
      <c r="E28" s="28">
        <f t="shared" si="0"/>
        <v>0</v>
      </c>
      <c r="F28" s="29">
        <v>0</v>
      </c>
      <c r="G28" s="30">
        <f t="shared" si="1"/>
        <v>0</v>
      </c>
      <c r="H28" s="31">
        <f t="shared" si="3"/>
        <v>105400</v>
      </c>
      <c r="I28" s="31"/>
      <c r="J28" s="59">
        <f t="shared" si="2"/>
        <v>0</v>
      </c>
    </row>
    <row r="29" spans="1:10">
      <c r="A29" s="24">
        <v>18</v>
      </c>
      <c r="B29" s="25" t="s">
        <v>41</v>
      </c>
      <c r="C29" s="37"/>
      <c r="D29" s="39">
        <v>98010</v>
      </c>
      <c r="E29" s="28">
        <f t="shared" si="0"/>
        <v>0</v>
      </c>
      <c r="F29" s="29">
        <v>0</v>
      </c>
      <c r="G29" s="30">
        <f t="shared" si="1"/>
        <v>0</v>
      </c>
      <c r="H29" s="31">
        <f t="shared" si="3"/>
        <v>90750</v>
      </c>
      <c r="I29" s="31"/>
      <c r="J29" s="59">
        <f t="shared" si="2"/>
        <v>0</v>
      </c>
    </row>
    <row r="30" spans="1:10" ht="17.25">
      <c r="A30" s="40"/>
      <c r="B30" s="41" t="s">
        <v>42</v>
      </c>
      <c r="C30" s="42">
        <f t="shared" ref="C30" si="4">SUM(C12:C29)</f>
        <v>23</v>
      </c>
      <c r="D30" s="42"/>
      <c r="E30" s="43">
        <f t="shared" ref="E30" si="5">SUM(E12:E29)</f>
        <v>1940691</v>
      </c>
      <c r="F30" s="43"/>
      <c r="G30" s="44">
        <f t="shared" ref="G30" si="6">SUM(G12:G29)</f>
        <v>1845525</v>
      </c>
      <c r="H30" s="45"/>
      <c r="I30" s="45"/>
      <c r="J30" s="64">
        <f>SUM(J12:J29)</f>
        <v>1708819.4444444445</v>
      </c>
    </row>
    <row r="31" spans="1:10" ht="31.5">
      <c r="A31" s="46"/>
      <c r="B31" s="47"/>
      <c r="C31" s="48"/>
      <c r="D31" s="48"/>
      <c r="E31" s="49"/>
      <c r="F31" s="49"/>
      <c r="G31" s="50"/>
      <c r="H31" s="5"/>
      <c r="I31" s="5"/>
      <c r="J31" s="75">
        <f>J30*0.08</f>
        <v>136705.55555555556</v>
      </c>
    </row>
    <row r="32" spans="1:10" ht="31.5">
      <c r="A32" s="283" t="s">
        <v>43</v>
      </c>
      <c r="B32" s="283"/>
      <c r="C32" s="284" t="s">
        <v>44</v>
      </c>
      <c r="D32" s="284"/>
      <c r="E32" s="54"/>
      <c r="F32" s="54"/>
      <c r="G32" s="55" t="s">
        <v>45</v>
      </c>
      <c r="H32" s="6"/>
      <c r="I32" s="6"/>
      <c r="J32" s="76">
        <f>SUM(J30:J31)</f>
        <v>1845525</v>
      </c>
    </row>
    <row r="33" spans="1:10">
      <c r="B33" s="132" t="s">
        <v>666</v>
      </c>
      <c r="C33" s="132" t="s">
        <v>667</v>
      </c>
      <c r="D33" s="131"/>
      <c r="E33" s="132" t="s">
        <v>167</v>
      </c>
    </row>
    <row r="34" spans="1:10">
      <c r="B34" s="132"/>
      <c r="C34" s="132"/>
      <c r="D34" s="131"/>
      <c r="E34" s="132"/>
    </row>
    <row r="38" spans="1:10" ht="18">
      <c r="A38" s="279" t="s">
        <v>0</v>
      </c>
      <c r="B38" s="279"/>
      <c r="C38" s="279"/>
      <c r="D38" s="279"/>
      <c r="E38" s="279"/>
      <c r="F38" s="279"/>
      <c r="G38" s="279"/>
      <c r="H38" s="1"/>
      <c r="I38" s="1"/>
      <c r="J38" s="127"/>
    </row>
    <row r="39" spans="1:10" ht="18">
      <c r="A39" s="279" t="s">
        <v>1</v>
      </c>
      <c r="B39" s="279"/>
      <c r="C39" s="279"/>
      <c r="D39" s="279"/>
      <c r="E39" s="279"/>
      <c r="F39" s="279"/>
      <c r="G39" s="279"/>
      <c r="H39" s="1"/>
      <c r="I39" s="1"/>
      <c r="J39" s="79"/>
    </row>
    <row r="40" spans="1:10" ht="15.75">
      <c r="A40" s="279" t="s">
        <v>2</v>
      </c>
      <c r="B40" s="279"/>
      <c r="C40" s="279"/>
      <c r="D40" s="279"/>
      <c r="E40" s="279"/>
      <c r="F40" s="279"/>
      <c r="G40" s="279"/>
      <c r="H40" s="1"/>
      <c r="I40" s="1"/>
      <c r="J40" s="71"/>
    </row>
    <row r="41" spans="1:10" ht="15.75">
      <c r="A41" s="279" t="s">
        <v>4</v>
      </c>
      <c r="B41" s="279"/>
      <c r="C41" s="279"/>
      <c r="D41" s="279"/>
      <c r="E41" s="279"/>
      <c r="F41" s="279"/>
      <c r="G41" s="279"/>
      <c r="H41" s="1"/>
      <c r="I41" s="1"/>
      <c r="J41" s="71"/>
    </row>
    <row r="42" spans="1:10" ht="15.75">
      <c r="A42" s="280" t="s">
        <v>6</v>
      </c>
      <c r="B42" s="280"/>
      <c r="C42" s="280"/>
      <c r="D42" s="280"/>
      <c r="E42" s="280"/>
      <c r="F42" s="280"/>
      <c r="G42" s="280"/>
      <c r="H42" s="1"/>
      <c r="I42" s="1"/>
      <c r="J42" s="71"/>
    </row>
    <row r="43" spans="1:10" ht="27.75">
      <c r="A43" s="9"/>
      <c r="B43" s="9"/>
      <c r="C43" s="281" t="s">
        <v>578</v>
      </c>
      <c r="D43" s="281"/>
      <c r="E43" s="281"/>
      <c r="F43" s="281"/>
      <c r="G43" s="281"/>
      <c r="H43" s="2"/>
      <c r="I43" s="2"/>
      <c r="J43" s="72"/>
    </row>
    <row r="44" spans="1:10" ht="15.75">
      <c r="A44" s="11" t="s">
        <v>358</v>
      </c>
      <c r="B44" s="12">
        <v>4138091993</v>
      </c>
      <c r="C44" s="13"/>
      <c r="D44" s="286"/>
      <c r="E44" s="286"/>
      <c r="F44" s="286"/>
      <c r="G44" s="286"/>
      <c r="H44" s="68"/>
      <c r="I44" s="68"/>
      <c r="J44" s="71"/>
    </row>
    <row r="45" spans="1:10" ht="15.75">
      <c r="A45" s="11" t="s">
        <v>9</v>
      </c>
      <c r="B45" s="286" t="s">
        <v>1029</v>
      </c>
      <c r="C45" s="286"/>
      <c r="D45" s="286"/>
      <c r="E45" s="16"/>
      <c r="F45" s="11"/>
      <c r="G45" s="16"/>
      <c r="H45" s="69" t="s">
        <v>161</v>
      </c>
      <c r="I45" s="69"/>
      <c r="J45" s="73"/>
    </row>
    <row r="46" spans="1:10" ht="15.75">
      <c r="A46" s="11" t="s">
        <v>11</v>
      </c>
      <c r="B46" s="289" t="s">
        <v>670</v>
      </c>
      <c r="C46" s="289"/>
      <c r="D46" s="289"/>
      <c r="E46" s="289"/>
      <c r="F46" s="18"/>
      <c r="G46" s="19"/>
      <c r="H46" s="1"/>
      <c r="I46" s="1"/>
      <c r="J46" s="71"/>
    </row>
    <row r="47" spans="1:10" ht="15.75">
      <c r="A47" s="21" t="s">
        <v>14</v>
      </c>
      <c r="B47" s="21" t="s">
        <v>16</v>
      </c>
      <c r="C47" s="21" t="s">
        <v>17</v>
      </c>
      <c r="D47" s="22" t="s">
        <v>18</v>
      </c>
      <c r="E47" s="23" t="s">
        <v>19</v>
      </c>
      <c r="F47" s="23" t="s">
        <v>20</v>
      </c>
      <c r="G47" s="21" t="s">
        <v>21</v>
      </c>
      <c r="H47" s="1"/>
      <c r="I47" s="1"/>
      <c r="J47" s="71"/>
    </row>
    <row r="48" spans="1:10">
      <c r="A48" s="24">
        <v>1</v>
      </c>
      <c r="B48" s="25" t="s">
        <v>23</v>
      </c>
      <c r="C48" s="26"/>
      <c r="D48" s="27">
        <v>79305</v>
      </c>
      <c r="E48" s="28">
        <f t="shared" ref="E48:E65" si="7">D48*C48</f>
        <v>0</v>
      </c>
      <c r="F48" s="29">
        <v>0.2</v>
      </c>
      <c r="G48" s="30">
        <f t="shared" ref="G48:G65" si="8">E48-E48*F48</f>
        <v>0</v>
      </c>
      <c r="H48" s="31">
        <f>D48/1.08*0.8</f>
        <v>58744.444444444438</v>
      </c>
      <c r="I48" s="31"/>
      <c r="J48" s="59">
        <f t="shared" ref="J48:J65" si="9">H48*C48</f>
        <v>0</v>
      </c>
    </row>
    <row r="49" spans="1:10">
      <c r="A49" s="24">
        <v>2</v>
      </c>
      <c r="B49" s="25" t="s">
        <v>25</v>
      </c>
      <c r="C49" s="32"/>
      <c r="D49" s="33">
        <v>128591</v>
      </c>
      <c r="E49" s="28">
        <f t="shared" si="7"/>
        <v>0</v>
      </c>
      <c r="F49" s="29">
        <v>0</v>
      </c>
      <c r="G49" s="30">
        <f t="shared" si="8"/>
        <v>0</v>
      </c>
      <c r="H49" s="31">
        <f t="shared" ref="H49:H65" si="10">D49/1.08</f>
        <v>119065.74074074073</v>
      </c>
      <c r="I49" s="31"/>
      <c r="J49" s="59">
        <f t="shared" si="9"/>
        <v>0</v>
      </c>
    </row>
    <row r="50" spans="1:10">
      <c r="A50" s="24">
        <v>3</v>
      </c>
      <c r="B50" s="25" t="s">
        <v>26</v>
      </c>
      <c r="C50" s="34">
        <v>6</v>
      </c>
      <c r="D50" s="27">
        <v>60043</v>
      </c>
      <c r="E50" s="28">
        <f t="shared" si="7"/>
        <v>360258</v>
      </c>
      <c r="F50" s="29">
        <v>0</v>
      </c>
      <c r="G50" s="30">
        <f t="shared" si="8"/>
        <v>360258</v>
      </c>
      <c r="H50" s="31">
        <f t="shared" si="10"/>
        <v>55595.370370370365</v>
      </c>
      <c r="I50" s="31"/>
      <c r="J50" s="59">
        <f t="shared" si="9"/>
        <v>333572.22222222219</v>
      </c>
    </row>
    <row r="51" spans="1:10">
      <c r="A51" s="24">
        <v>4</v>
      </c>
      <c r="B51" s="25" t="s">
        <v>27</v>
      </c>
      <c r="C51" s="106"/>
      <c r="D51" s="27">
        <v>115781</v>
      </c>
      <c r="E51" s="28">
        <f t="shared" si="7"/>
        <v>0</v>
      </c>
      <c r="F51" s="29">
        <v>0</v>
      </c>
      <c r="G51" s="30">
        <f t="shared" si="8"/>
        <v>0</v>
      </c>
      <c r="H51" s="31">
        <f t="shared" si="10"/>
        <v>107204.62962962962</v>
      </c>
      <c r="I51" s="31"/>
      <c r="J51" s="59">
        <f t="shared" si="9"/>
        <v>0</v>
      </c>
    </row>
    <row r="52" spans="1:10">
      <c r="A52" s="24">
        <v>5</v>
      </c>
      <c r="B52" s="25" t="s">
        <v>28</v>
      </c>
      <c r="C52" s="32">
        <v>12</v>
      </c>
      <c r="D52" s="27">
        <v>119943</v>
      </c>
      <c r="E52" s="28">
        <f t="shared" si="7"/>
        <v>1439316</v>
      </c>
      <c r="F52" s="124">
        <v>0</v>
      </c>
      <c r="G52" s="30">
        <f t="shared" si="8"/>
        <v>1439316</v>
      </c>
      <c r="H52" s="31">
        <f t="shared" si="10"/>
        <v>111058.33333333333</v>
      </c>
      <c r="I52" s="31"/>
      <c r="J52" s="59">
        <f t="shared" si="9"/>
        <v>1332700</v>
      </c>
    </row>
    <row r="53" spans="1:10">
      <c r="A53" s="24">
        <v>6</v>
      </c>
      <c r="B53" s="25" t="s">
        <v>29</v>
      </c>
      <c r="C53" s="26"/>
      <c r="D53" s="27">
        <v>94810</v>
      </c>
      <c r="E53" s="28">
        <f t="shared" si="7"/>
        <v>0</v>
      </c>
      <c r="F53" s="29">
        <v>0</v>
      </c>
      <c r="G53" s="30">
        <f t="shared" si="8"/>
        <v>0</v>
      </c>
      <c r="H53" s="31">
        <f t="shared" si="10"/>
        <v>87787.037037037036</v>
      </c>
      <c r="I53" s="31"/>
      <c r="J53" s="59">
        <f t="shared" si="9"/>
        <v>0</v>
      </c>
    </row>
    <row r="54" spans="1:10">
      <c r="A54" s="24">
        <v>7</v>
      </c>
      <c r="B54" s="25" t="s">
        <v>30</v>
      </c>
      <c r="C54" s="34"/>
      <c r="D54" s="27">
        <v>141396</v>
      </c>
      <c r="E54" s="28">
        <f t="shared" si="7"/>
        <v>0</v>
      </c>
      <c r="F54" s="29">
        <v>0</v>
      </c>
      <c r="G54" s="30">
        <f t="shared" si="8"/>
        <v>0</v>
      </c>
      <c r="H54" s="31">
        <f t="shared" si="10"/>
        <v>130922.22222222222</v>
      </c>
      <c r="I54" s="31"/>
      <c r="J54" s="59">
        <f t="shared" si="9"/>
        <v>0</v>
      </c>
    </row>
    <row r="55" spans="1:10">
      <c r="A55" s="24">
        <v>8</v>
      </c>
      <c r="B55" s="25" t="s">
        <v>31</v>
      </c>
      <c r="C55" s="26"/>
      <c r="D55" s="27">
        <v>232931</v>
      </c>
      <c r="E55" s="28">
        <f t="shared" si="7"/>
        <v>0</v>
      </c>
      <c r="F55" s="29">
        <v>0</v>
      </c>
      <c r="G55" s="30">
        <f t="shared" si="8"/>
        <v>0</v>
      </c>
      <c r="H55" s="31">
        <f t="shared" si="10"/>
        <v>215676.85185185182</v>
      </c>
      <c r="I55" s="31"/>
      <c r="J55" s="59">
        <f t="shared" si="9"/>
        <v>0</v>
      </c>
    </row>
    <row r="56" spans="1:10">
      <c r="A56" s="24">
        <v>9</v>
      </c>
      <c r="B56" s="36" t="s">
        <v>32</v>
      </c>
      <c r="C56" s="26"/>
      <c r="D56" s="27">
        <v>101534</v>
      </c>
      <c r="E56" s="28">
        <f t="shared" si="7"/>
        <v>0</v>
      </c>
      <c r="F56" s="29">
        <v>0</v>
      </c>
      <c r="G56" s="30">
        <f t="shared" si="8"/>
        <v>0</v>
      </c>
      <c r="H56" s="31">
        <f t="shared" si="10"/>
        <v>94012.962962962964</v>
      </c>
      <c r="I56" s="31"/>
      <c r="J56" s="59">
        <f t="shared" si="9"/>
        <v>0</v>
      </c>
    </row>
    <row r="57" spans="1:10">
      <c r="A57" s="24">
        <v>10</v>
      </c>
      <c r="B57" s="36" t="s">
        <v>33</v>
      </c>
      <c r="C57" s="37"/>
      <c r="D57" s="33">
        <v>110148</v>
      </c>
      <c r="E57" s="28">
        <f t="shared" si="7"/>
        <v>0</v>
      </c>
      <c r="F57" s="29">
        <v>0</v>
      </c>
      <c r="G57" s="30">
        <f t="shared" si="8"/>
        <v>0</v>
      </c>
      <c r="H57" s="31">
        <f t="shared" si="10"/>
        <v>101988.88888888888</v>
      </c>
      <c r="I57" s="31"/>
      <c r="J57" s="59">
        <f t="shared" si="9"/>
        <v>0</v>
      </c>
    </row>
    <row r="58" spans="1:10">
      <c r="A58" s="24">
        <v>11</v>
      </c>
      <c r="B58" s="25" t="s">
        <v>34</v>
      </c>
      <c r="C58" s="37"/>
      <c r="D58" s="27">
        <v>54198</v>
      </c>
      <c r="E58" s="28">
        <f t="shared" si="7"/>
        <v>0</v>
      </c>
      <c r="F58" s="29">
        <v>0</v>
      </c>
      <c r="G58" s="30">
        <f t="shared" si="8"/>
        <v>0</v>
      </c>
      <c r="H58" s="31">
        <f t="shared" si="10"/>
        <v>50183.333333333328</v>
      </c>
      <c r="I58" s="31"/>
      <c r="J58" s="59">
        <f t="shared" si="9"/>
        <v>0</v>
      </c>
    </row>
    <row r="59" spans="1:10">
      <c r="A59" s="24">
        <v>12</v>
      </c>
      <c r="B59" s="25" t="s">
        <v>35</v>
      </c>
      <c r="C59" s="37">
        <v>3</v>
      </c>
      <c r="D59" s="27">
        <v>49680</v>
      </c>
      <c r="E59" s="28">
        <f t="shared" si="7"/>
        <v>149040</v>
      </c>
      <c r="F59" s="29">
        <v>0</v>
      </c>
      <c r="G59" s="30">
        <f t="shared" si="8"/>
        <v>149040</v>
      </c>
      <c r="H59" s="31">
        <f t="shared" si="10"/>
        <v>46000</v>
      </c>
      <c r="I59" s="31"/>
      <c r="J59" s="59">
        <f t="shared" si="9"/>
        <v>138000</v>
      </c>
    </row>
    <row r="60" spans="1:10">
      <c r="A60" s="24">
        <v>13</v>
      </c>
      <c r="B60" s="25" t="s">
        <v>36</v>
      </c>
      <c r="C60" s="37"/>
      <c r="D60" s="38">
        <v>64152</v>
      </c>
      <c r="E60" s="28">
        <f t="shared" si="7"/>
        <v>0</v>
      </c>
      <c r="F60" s="29">
        <v>0</v>
      </c>
      <c r="G60" s="30">
        <f t="shared" si="8"/>
        <v>0</v>
      </c>
      <c r="H60" s="31">
        <f t="shared" si="10"/>
        <v>59399.999999999993</v>
      </c>
      <c r="I60" s="31"/>
      <c r="J60" s="59">
        <f t="shared" si="9"/>
        <v>0</v>
      </c>
    </row>
    <row r="61" spans="1:10">
      <c r="A61" s="24">
        <v>14</v>
      </c>
      <c r="B61" s="25" t="s">
        <v>37</v>
      </c>
      <c r="C61" s="37"/>
      <c r="D61" s="38">
        <v>65934</v>
      </c>
      <c r="E61" s="28">
        <f t="shared" si="7"/>
        <v>0</v>
      </c>
      <c r="F61" s="29">
        <v>0</v>
      </c>
      <c r="G61" s="30">
        <f t="shared" si="8"/>
        <v>0</v>
      </c>
      <c r="H61" s="31">
        <f t="shared" si="10"/>
        <v>61049.999999999993</v>
      </c>
      <c r="I61" s="31"/>
      <c r="J61" s="59">
        <f t="shared" si="9"/>
        <v>0</v>
      </c>
    </row>
    <row r="62" spans="1:10">
      <c r="A62" s="24">
        <v>15</v>
      </c>
      <c r="B62" s="25" t="s">
        <v>38</v>
      </c>
      <c r="C62" s="37"/>
      <c r="D62" s="38">
        <v>76626</v>
      </c>
      <c r="E62" s="28">
        <f t="shared" si="7"/>
        <v>0</v>
      </c>
      <c r="F62" s="124">
        <v>0</v>
      </c>
      <c r="G62" s="30">
        <f t="shared" si="8"/>
        <v>0</v>
      </c>
      <c r="H62" s="31">
        <f t="shared" si="10"/>
        <v>70950</v>
      </c>
      <c r="I62" s="31"/>
      <c r="J62" s="59">
        <f t="shared" si="9"/>
        <v>0</v>
      </c>
    </row>
    <row r="63" spans="1:10">
      <c r="A63" s="24">
        <v>16</v>
      </c>
      <c r="B63" s="25" t="s">
        <v>39</v>
      </c>
      <c r="C63" s="37"/>
      <c r="D63" s="38">
        <v>80190</v>
      </c>
      <c r="E63" s="28">
        <f t="shared" si="7"/>
        <v>0</v>
      </c>
      <c r="F63" s="29">
        <v>0</v>
      </c>
      <c r="G63" s="30">
        <f t="shared" si="8"/>
        <v>0</v>
      </c>
      <c r="H63" s="31">
        <f t="shared" si="10"/>
        <v>74250</v>
      </c>
      <c r="I63" s="31"/>
      <c r="J63" s="59">
        <f t="shared" si="9"/>
        <v>0</v>
      </c>
    </row>
    <row r="64" spans="1:10">
      <c r="A64" s="24">
        <v>17</v>
      </c>
      <c r="B64" s="25" t="s">
        <v>40</v>
      </c>
      <c r="C64" s="37"/>
      <c r="D64" s="38">
        <v>113832</v>
      </c>
      <c r="E64" s="28">
        <f t="shared" si="7"/>
        <v>0</v>
      </c>
      <c r="F64" s="29">
        <v>0</v>
      </c>
      <c r="G64" s="30">
        <f t="shared" si="8"/>
        <v>0</v>
      </c>
      <c r="H64" s="31">
        <f t="shared" si="10"/>
        <v>105400</v>
      </c>
      <c r="I64" s="31"/>
      <c r="J64" s="59">
        <f t="shared" si="9"/>
        <v>0</v>
      </c>
    </row>
    <row r="65" spans="1:10">
      <c r="A65" s="24">
        <v>18</v>
      </c>
      <c r="B65" s="25" t="s">
        <v>41</v>
      </c>
      <c r="C65" s="37"/>
      <c r="D65" s="39">
        <v>98010</v>
      </c>
      <c r="E65" s="28">
        <f t="shared" si="7"/>
        <v>0</v>
      </c>
      <c r="F65" s="29">
        <v>0</v>
      </c>
      <c r="G65" s="30">
        <f t="shared" si="8"/>
        <v>0</v>
      </c>
      <c r="H65" s="31">
        <f t="shared" si="10"/>
        <v>90750</v>
      </c>
      <c r="I65" s="31"/>
      <c r="J65" s="59">
        <f t="shared" si="9"/>
        <v>0</v>
      </c>
    </row>
    <row r="66" spans="1:10" ht="17.25">
      <c r="A66" s="40"/>
      <c r="B66" s="41" t="s">
        <v>42</v>
      </c>
      <c r="C66" s="42">
        <f t="shared" ref="C66" si="11">SUM(C48:C65)</f>
        <v>21</v>
      </c>
      <c r="D66" s="42"/>
      <c r="E66" s="43">
        <f t="shared" ref="E66" si="12">SUM(E48:E65)</f>
        <v>1948614</v>
      </c>
      <c r="F66" s="43"/>
      <c r="G66" s="44">
        <f t="shared" ref="G66" si="13">SUM(G48:G65)</f>
        <v>1948614</v>
      </c>
      <c r="H66" s="45"/>
      <c r="I66" s="45"/>
      <c r="J66" s="64">
        <f>SUM(J48:J65)</f>
        <v>1804272.2222222222</v>
      </c>
    </row>
    <row r="67" spans="1:10" ht="31.5">
      <c r="A67" s="46"/>
      <c r="B67" s="47"/>
      <c r="C67" s="48"/>
      <c r="D67" s="48"/>
      <c r="E67" s="49"/>
      <c r="F67" s="49"/>
      <c r="G67" s="50"/>
      <c r="H67" s="5"/>
      <c r="I67" s="5"/>
      <c r="J67" s="75">
        <f>J66*0.08</f>
        <v>144341.77777777778</v>
      </c>
    </row>
    <row r="68" spans="1:10" ht="31.5">
      <c r="A68" s="283" t="s">
        <v>43</v>
      </c>
      <c r="B68" s="283"/>
      <c r="C68" s="284" t="s">
        <v>44</v>
      </c>
      <c r="D68" s="284"/>
      <c r="E68" s="54"/>
      <c r="F68" s="54"/>
      <c r="G68" s="55" t="s">
        <v>45</v>
      </c>
      <c r="H68" s="6"/>
      <c r="I68" s="6"/>
      <c r="J68" s="76">
        <f>SUM(J66:J67)</f>
        <v>1948614</v>
      </c>
    </row>
    <row r="69" spans="1:10">
      <c r="B69" s="132" t="s">
        <v>666</v>
      </c>
      <c r="C69" s="132" t="s">
        <v>667</v>
      </c>
      <c r="D69" s="131"/>
      <c r="E69" s="132" t="s">
        <v>167</v>
      </c>
    </row>
    <row r="70" spans="1:10">
      <c r="B70" s="132"/>
      <c r="C70" s="132"/>
      <c r="D70" s="131"/>
      <c r="E70" s="132"/>
    </row>
    <row r="73" spans="1:10" ht="18">
      <c r="A73" s="279" t="s">
        <v>0</v>
      </c>
      <c r="B73" s="279"/>
      <c r="C73" s="279"/>
      <c r="D73" s="279"/>
      <c r="E73" s="279"/>
      <c r="F73" s="279"/>
      <c r="G73" s="279"/>
      <c r="H73" s="1"/>
      <c r="I73" s="1"/>
      <c r="J73" s="127"/>
    </row>
    <row r="74" spans="1:10" ht="18">
      <c r="A74" s="279" t="s">
        <v>1</v>
      </c>
      <c r="B74" s="279"/>
      <c r="C74" s="279"/>
      <c r="D74" s="279"/>
      <c r="E74" s="279"/>
      <c r="F74" s="279"/>
      <c r="G74" s="279"/>
      <c r="H74" s="1"/>
      <c r="I74" s="1"/>
      <c r="J74" s="79"/>
    </row>
    <row r="75" spans="1:10" ht="15.75">
      <c r="A75" s="279" t="s">
        <v>2</v>
      </c>
      <c r="B75" s="279"/>
      <c r="C75" s="279"/>
      <c r="D75" s="279"/>
      <c r="E75" s="279"/>
      <c r="F75" s="279"/>
      <c r="G75" s="279"/>
      <c r="H75" s="1"/>
      <c r="I75" s="1"/>
      <c r="J75" s="71"/>
    </row>
    <row r="76" spans="1:10" ht="15.75">
      <c r="A76" s="279" t="s">
        <v>4</v>
      </c>
      <c r="B76" s="279"/>
      <c r="C76" s="279"/>
      <c r="D76" s="279"/>
      <c r="E76" s="279"/>
      <c r="F76" s="279"/>
      <c r="G76" s="279"/>
      <c r="H76" s="1"/>
      <c r="I76" s="1"/>
      <c r="J76" s="71"/>
    </row>
    <row r="77" spans="1:10" ht="15.75">
      <c r="A77" s="280" t="s">
        <v>6</v>
      </c>
      <c r="B77" s="280"/>
      <c r="C77" s="280"/>
      <c r="D77" s="280"/>
      <c r="E77" s="280"/>
      <c r="F77" s="280"/>
      <c r="G77" s="280"/>
      <c r="H77" s="1"/>
      <c r="I77" s="1"/>
      <c r="J77" s="71"/>
    </row>
    <row r="78" spans="1:10" ht="27.75">
      <c r="A78" s="9"/>
      <c r="B78" s="9"/>
      <c r="C78" s="281" t="s">
        <v>578</v>
      </c>
      <c r="D78" s="281"/>
      <c r="E78" s="281"/>
      <c r="F78" s="281"/>
      <c r="G78" s="281"/>
      <c r="H78" s="2"/>
      <c r="I78" s="2"/>
      <c r="J78" s="72"/>
    </row>
    <row r="79" spans="1:10" ht="15.75">
      <c r="A79" s="11" t="s">
        <v>358</v>
      </c>
      <c r="B79" s="12">
        <v>4138091927</v>
      </c>
      <c r="C79" s="13"/>
      <c r="D79" s="286"/>
      <c r="E79" s="286"/>
      <c r="F79" s="286"/>
      <c r="G79" s="286"/>
      <c r="H79" s="68"/>
      <c r="I79" s="68"/>
      <c r="J79" s="71"/>
    </row>
    <row r="80" spans="1:10" ht="15.75">
      <c r="A80" s="11" t="s">
        <v>9</v>
      </c>
      <c r="B80" s="286" t="s">
        <v>1030</v>
      </c>
      <c r="C80" s="286"/>
      <c r="D80" s="286"/>
      <c r="E80" s="16"/>
      <c r="F80" s="11"/>
      <c r="G80" s="16"/>
      <c r="H80" s="69" t="s">
        <v>161</v>
      </c>
      <c r="I80" s="69"/>
      <c r="J80" s="73"/>
    </row>
    <row r="81" spans="1:10" ht="15.75">
      <c r="A81" s="11" t="s">
        <v>11</v>
      </c>
      <c r="B81" s="289" t="s">
        <v>670</v>
      </c>
      <c r="C81" s="289"/>
      <c r="D81" s="289"/>
      <c r="E81" s="289"/>
      <c r="F81" s="18"/>
      <c r="G81" s="19"/>
      <c r="H81" s="1"/>
      <c r="I81" s="1"/>
      <c r="J81" s="71"/>
    </row>
    <row r="82" spans="1:10" ht="15.75">
      <c r="A82" s="21" t="s">
        <v>14</v>
      </c>
      <c r="B82" s="21" t="s">
        <v>16</v>
      </c>
      <c r="C82" s="21" t="s">
        <v>17</v>
      </c>
      <c r="D82" s="22" t="s">
        <v>18</v>
      </c>
      <c r="E82" s="23" t="s">
        <v>19</v>
      </c>
      <c r="F82" s="23" t="s">
        <v>20</v>
      </c>
      <c r="G82" s="21" t="s">
        <v>21</v>
      </c>
      <c r="H82" s="1"/>
      <c r="I82" s="1"/>
      <c r="J82" s="71"/>
    </row>
    <row r="83" spans="1:10">
      <c r="A83" s="24">
        <v>1</v>
      </c>
      <c r="B83" s="25" t="s">
        <v>23</v>
      </c>
      <c r="C83" s="26">
        <v>10</v>
      </c>
      <c r="D83" s="27">
        <v>79305</v>
      </c>
      <c r="E83" s="28">
        <f t="shared" ref="E83:E100" si="14">D83*C83</f>
        <v>793050</v>
      </c>
      <c r="F83" s="29">
        <v>0.2</v>
      </c>
      <c r="G83" s="30">
        <f t="shared" ref="G83:G100" si="15">E83-E83*F83</f>
        <v>634440</v>
      </c>
      <c r="H83" s="31">
        <f>D83/1.08*0.8</f>
        <v>58744.444444444438</v>
      </c>
      <c r="I83" s="31"/>
      <c r="J83" s="59">
        <f t="shared" ref="J83:J100" si="16">H83*C83</f>
        <v>587444.44444444438</v>
      </c>
    </row>
    <row r="84" spans="1:10">
      <c r="A84" s="24">
        <v>2</v>
      </c>
      <c r="B84" s="25" t="s">
        <v>25</v>
      </c>
      <c r="C84" s="32"/>
      <c r="D84" s="33">
        <v>128591</v>
      </c>
      <c r="E84" s="28">
        <f t="shared" si="14"/>
        <v>0</v>
      </c>
      <c r="F84" s="29">
        <v>0</v>
      </c>
      <c r="G84" s="30">
        <f t="shared" si="15"/>
        <v>0</v>
      </c>
      <c r="H84" s="31">
        <f t="shared" ref="H84:H100" si="17">D84/1.08</f>
        <v>119065.74074074073</v>
      </c>
      <c r="I84" s="31"/>
      <c r="J84" s="59">
        <f t="shared" si="16"/>
        <v>0</v>
      </c>
    </row>
    <row r="85" spans="1:10">
      <c r="A85" s="24">
        <v>3</v>
      </c>
      <c r="B85" s="25" t="s">
        <v>26</v>
      </c>
      <c r="C85" s="34">
        <v>10</v>
      </c>
      <c r="D85" s="27">
        <v>60043</v>
      </c>
      <c r="E85" s="28">
        <f t="shared" si="14"/>
        <v>600430</v>
      </c>
      <c r="F85" s="29">
        <v>0</v>
      </c>
      <c r="G85" s="30">
        <f t="shared" si="15"/>
        <v>600430</v>
      </c>
      <c r="H85" s="31">
        <f t="shared" si="17"/>
        <v>55595.370370370365</v>
      </c>
      <c r="I85" s="31"/>
      <c r="J85" s="59">
        <f t="shared" si="16"/>
        <v>555953.70370370359</v>
      </c>
    </row>
    <row r="86" spans="1:10">
      <c r="A86" s="24">
        <v>4</v>
      </c>
      <c r="B86" s="25" t="s">
        <v>27</v>
      </c>
      <c r="C86" s="106"/>
      <c r="D86" s="27">
        <v>115781</v>
      </c>
      <c r="E86" s="28">
        <f t="shared" si="14"/>
        <v>0</v>
      </c>
      <c r="F86" s="29">
        <v>0</v>
      </c>
      <c r="G86" s="30">
        <f t="shared" si="15"/>
        <v>0</v>
      </c>
      <c r="H86" s="31">
        <f t="shared" si="17"/>
        <v>107204.62962962962</v>
      </c>
      <c r="I86" s="31"/>
      <c r="J86" s="59">
        <f t="shared" si="16"/>
        <v>0</v>
      </c>
    </row>
    <row r="87" spans="1:10">
      <c r="A87" s="24">
        <v>5</v>
      </c>
      <c r="B87" s="25" t="s">
        <v>28</v>
      </c>
      <c r="C87" s="32">
        <v>10</v>
      </c>
      <c r="D87" s="27">
        <v>119943</v>
      </c>
      <c r="E87" s="28">
        <f t="shared" si="14"/>
        <v>1199430</v>
      </c>
      <c r="F87" s="124">
        <v>0</v>
      </c>
      <c r="G87" s="30">
        <f t="shared" si="15"/>
        <v>1199430</v>
      </c>
      <c r="H87" s="31">
        <f t="shared" si="17"/>
        <v>111058.33333333333</v>
      </c>
      <c r="I87" s="31"/>
      <c r="J87" s="59">
        <f t="shared" si="16"/>
        <v>1110583.3333333333</v>
      </c>
    </row>
    <row r="88" spans="1:10">
      <c r="A88" s="24">
        <v>6</v>
      </c>
      <c r="B88" s="25" t="s">
        <v>29</v>
      </c>
      <c r="C88" s="26">
        <v>10</v>
      </c>
      <c r="D88" s="27">
        <v>94810</v>
      </c>
      <c r="E88" s="28">
        <f t="shared" si="14"/>
        <v>948100</v>
      </c>
      <c r="F88" s="29">
        <v>0</v>
      </c>
      <c r="G88" s="30">
        <f t="shared" si="15"/>
        <v>948100</v>
      </c>
      <c r="H88" s="31">
        <f t="shared" si="17"/>
        <v>87787.037037037036</v>
      </c>
      <c r="I88" s="31"/>
      <c r="J88" s="59">
        <f t="shared" si="16"/>
        <v>877870.37037037034</v>
      </c>
    </row>
    <row r="89" spans="1:10">
      <c r="A89" s="24">
        <v>7</v>
      </c>
      <c r="B89" s="25" t="s">
        <v>30</v>
      </c>
      <c r="C89" s="34"/>
      <c r="D89" s="27">
        <v>141396</v>
      </c>
      <c r="E89" s="28">
        <f t="shared" si="14"/>
        <v>0</v>
      </c>
      <c r="F89" s="29">
        <v>0</v>
      </c>
      <c r="G89" s="30">
        <f t="shared" si="15"/>
        <v>0</v>
      </c>
      <c r="H89" s="31">
        <f t="shared" si="17"/>
        <v>130922.22222222222</v>
      </c>
      <c r="I89" s="31"/>
      <c r="J89" s="59">
        <f t="shared" si="16"/>
        <v>0</v>
      </c>
    </row>
    <row r="90" spans="1:10">
      <c r="A90" s="24">
        <v>8</v>
      </c>
      <c r="B90" s="25" t="s">
        <v>31</v>
      </c>
      <c r="C90" s="26"/>
      <c r="D90" s="27">
        <v>232931</v>
      </c>
      <c r="E90" s="28">
        <f t="shared" si="14"/>
        <v>0</v>
      </c>
      <c r="F90" s="29">
        <v>0</v>
      </c>
      <c r="G90" s="30">
        <f t="shared" si="15"/>
        <v>0</v>
      </c>
      <c r="H90" s="31">
        <f t="shared" si="17"/>
        <v>215676.85185185182</v>
      </c>
      <c r="I90" s="31"/>
      <c r="J90" s="59">
        <f t="shared" si="16"/>
        <v>0</v>
      </c>
    </row>
    <row r="91" spans="1:10">
      <c r="A91" s="24">
        <v>9</v>
      </c>
      <c r="B91" s="36" t="s">
        <v>32</v>
      </c>
      <c r="C91" s="26"/>
      <c r="D91" s="27">
        <v>101534</v>
      </c>
      <c r="E91" s="28">
        <f t="shared" si="14"/>
        <v>0</v>
      </c>
      <c r="F91" s="29">
        <v>0</v>
      </c>
      <c r="G91" s="30">
        <f t="shared" si="15"/>
        <v>0</v>
      </c>
      <c r="H91" s="31">
        <f t="shared" si="17"/>
        <v>94012.962962962964</v>
      </c>
      <c r="I91" s="31"/>
      <c r="J91" s="59">
        <f t="shared" si="16"/>
        <v>0</v>
      </c>
    </row>
    <row r="92" spans="1:10">
      <c r="A92" s="24">
        <v>10</v>
      </c>
      <c r="B92" s="36" t="s">
        <v>33</v>
      </c>
      <c r="C92" s="37"/>
      <c r="D92" s="33">
        <v>110148</v>
      </c>
      <c r="E92" s="28">
        <f t="shared" si="14"/>
        <v>0</v>
      </c>
      <c r="F92" s="29">
        <v>0</v>
      </c>
      <c r="G92" s="30">
        <f t="shared" si="15"/>
        <v>0</v>
      </c>
      <c r="H92" s="31">
        <f t="shared" si="17"/>
        <v>101988.88888888888</v>
      </c>
      <c r="I92" s="31"/>
      <c r="J92" s="59">
        <f t="shared" si="16"/>
        <v>0</v>
      </c>
    </row>
    <row r="93" spans="1:10">
      <c r="A93" s="24">
        <v>11</v>
      </c>
      <c r="B93" s="25" t="s">
        <v>34</v>
      </c>
      <c r="C93" s="37">
        <v>10</v>
      </c>
      <c r="D93" s="27">
        <v>54198</v>
      </c>
      <c r="E93" s="28">
        <f t="shared" si="14"/>
        <v>541980</v>
      </c>
      <c r="F93" s="29">
        <v>0</v>
      </c>
      <c r="G93" s="30">
        <f t="shared" si="15"/>
        <v>541980</v>
      </c>
      <c r="H93" s="31">
        <f t="shared" si="17"/>
        <v>50183.333333333328</v>
      </c>
      <c r="I93" s="31"/>
      <c r="J93" s="59">
        <f t="shared" si="16"/>
        <v>501833.33333333326</v>
      </c>
    </row>
    <row r="94" spans="1:10">
      <c r="A94" s="24">
        <v>12</v>
      </c>
      <c r="B94" s="25" t="s">
        <v>35</v>
      </c>
      <c r="C94" s="37">
        <v>10</v>
      </c>
      <c r="D94" s="27">
        <v>49680</v>
      </c>
      <c r="E94" s="28">
        <f t="shared" si="14"/>
        <v>496800</v>
      </c>
      <c r="F94" s="29">
        <v>0</v>
      </c>
      <c r="G94" s="30">
        <f t="shared" si="15"/>
        <v>496800</v>
      </c>
      <c r="H94" s="31">
        <f t="shared" si="17"/>
        <v>46000</v>
      </c>
      <c r="I94" s="31"/>
      <c r="J94" s="59">
        <f t="shared" si="16"/>
        <v>460000</v>
      </c>
    </row>
    <row r="95" spans="1:10">
      <c r="A95" s="24">
        <v>13</v>
      </c>
      <c r="B95" s="25" t="s">
        <v>36</v>
      </c>
      <c r="C95" s="37"/>
      <c r="D95" s="38">
        <v>64152</v>
      </c>
      <c r="E95" s="28">
        <f t="shared" si="14"/>
        <v>0</v>
      </c>
      <c r="F95" s="29">
        <v>0</v>
      </c>
      <c r="G95" s="30">
        <f t="shared" si="15"/>
        <v>0</v>
      </c>
      <c r="H95" s="31">
        <f t="shared" si="17"/>
        <v>59399.999999999993</v>
      </c>
      <c r="I95" s="31"/>
      <c r="J95" s="59">
        <f t="shared" si="16"/>
        <v>0</v>
      </c>
    </row>
    <row r="96" spans="1:10">
      <c r="A96" s="24">
        <v>14</v>
      </c>
      <c r="B96" s="25" t="s">
        <v>37</v>
      </c>
      <c r="C96" s="37"/>
      <c r="D96" s="38">
        <v>65934</v>
      </c>
      <c r="E96" s="28">
        <f t="shared" si="14"/>
        <v>0</v>
      </c>
      <c r="F96" s="29">
        <v>0</v>
      </c>
      <c r="G96" s="30">
        <f t="shared" si="15"/>
        <v>0</v>
      </c>
      <c r="H96" s="31">
        <f t="shared" si="17"/>
        <v>61049.999999999993</v>
      </c>
      <c r="I96" s="31"/>
      <c r="J96" s="59">
        <f t="shared" si="16"/>
        <v>0</v>
      </c>
    </row>
    <row r="97" spans="1:10">
      <c r="A97" s="24">
        <v>15</v>
      </c>
      <c r="B97" s="25" t="s">
        <v>38</v>
      </c>
      <c r="C97" s="37"/>
      <c r="D97" s="38">
        <v>76626</v>
      </c>
      <c r="E97" s="28">
        <f t="shared" si="14"/>
        <v>0</v>
      </c>
      <c r="F97" s="124">
        <v>0</v>
      </c>
      <c r="G97" s="30">
        <f t="shared" si="15"/>
        <v>0</v>
      </c>
      <c r="H97" s="31">
        <f t="shared" si="17"/>
        <v>70950</v>
      </c>
      <c r="I97" s="31"/>
      <c r="J97" s="59">
        <f t="shared" si="16"/>
        <v>0</v>
      </c>
    </row>
    <row r="98" spans="1:10">
      <c r="A98" s="24">
        <v>16</v>
      </c>
      <c r="B98" s="25" t="s">
        <v>39</v>
      </c>
      <c r="C98" s="37"/>
      <c r="D98" s="38">
        <v>80190</v>
      </c>
      <c r="E98" s="28">
        <f t="shared" si="14"/>
        <v>0</v>
      </c>
      <c r="F98" s="29">
        <v>0</v>
      </c>
      <c r="G98" s="30">
        <f t="shared" si="15"/>
        <v>0</v>
      </c>
      <c r="H98" s="31">
        <f t="shared" si="17"/>
        <v>74250</v>
      </c>
      <c r="I98" s="31"/>
      <c r="J98" s="59">
        <f t="shared" si="16"/>
        <v>0</v>
      </c>
    </row>
    <row r="99" spans="1:10">
      <c r="A99" s="24">
        <v>17</v>
      </c>
      <c r="B99" s="25" t="s">
        <v>40</v>
      </c>
      <c r="C99" s="37"/>
      <c r="D99" s="38">
        <v>113832</v>
      </c>
      <c r="E99" s="28">
        <f t="shared" si="14"/>
        <v>0</v>
      </c>
      <c r="F99" s="29">
        <v>0</v>
      </c>
      <c r="G99" s="30">
        <f t="shared" si="15"/>
        <v>0</v>
      </c>
      <c r="H99" s="31">
        <f t="shared" si="17"/>
        <v>105400</v>
      </c>
      <c r="I99" s="31"/>
      <c r="J99" s="59">
        <f t="shared" si="16"/>
        <v>0</v>
      </c>
    </row>
    <row r="100" spans="1:10">
      <c r="A100" s="24">
        <v>18</v>
      </c>
      <c r="B100" s="25" t="s">
        <v>41</v>
      </c>
      <c r="C100" s="37"/>
      <c r="D100" s="39">
        <v>98010</v>
      </c>
      <c r="E100" s="28">
        <f t="shared" si="14"/>
        <v>0</v>
      </c>
      <c r="F100" s="29">
        <v>0</v>
      </c>
      <c r="G100" s="30">
        <f t="shared" si="15"/>
        <v>0</v>
      </c>
      <c r="H100" s="31">
        <f t="shared" si="17"/>
        <v>90750</v>
      </c>
      <c r="I100" s="31"/>
      <c r="J100" s="59">
        <f t="shared" si="16"/>
        <v>0</v>
      </c>
    </row>
    <row r="101" spans="1:10" ht="17.25">
      <c r="A101" s="40"/>
      <c r="B101" s="41" t="s">
        <v>42</v>
      </c>
      <c r="C101" s="42">
        <f t="shared" ref="C101" si="18">SUM(C83:C100)</f>
        <v>60</v>
      </c>
      <c r="D101" s="42"/>
      <c r="E101" s="43">
        <f t="shared" ref="E101" si="19">SUM(E83:E100)</f>
        <v>4579790</v>
      </c>
      <c r="F101" s="43"/>
      <c r="G101" s="44">
        <f t="shared" ref="G101" si="20">SUM(G83:G100)</f>
        <v>4421180</v>
      </c>
      <c r="H101" s="45"/>
      <c r="I101" s="45"/>
      <c r="J101" s="64">
        <f>SUM(J83:J100)</f>
        <v>4093685.1851851847</v>
      </c>
    </row>
    <row r="102" spans="1:10" ht="31.5">
      <c r="A102" s="46"/>
      <c r="B102" s="47"/>
      <c r="C102" s="48"/>
      <c r="D102" s="48"/>
      <c r="E102" s="49"/>
      <c r="F102" s="49"/>
      <c r="G102" s="50"/>
      <c r="H102" s="5"/>
      <c r="I102" s="5"/>
      <c r="J102" s="75">
        <f>J101*0.08</f>
        <v>327494.81481481477</v>
      </c>
    </row>
    <row r="103" spans="1:10" ht="31.5">
      <c r="A103" s="283" t="s">
        <v>43</v>
      </c>
      <c r="B103" s="283"/>
      <c r="C103" s="284" t="s">
        <v>44</v>
      </c>
      <c r="D103" s="284"/>
      <c r="E103" s="54"/>
      <c r="F103" s="54"/>
      <c r="G103" s="55" t="s">
        <v>45</v>
      </c>
      <c r="H103" s="6"/>
      <c r="I103" s="6"/>
      <c r="J103" s="76">
        <f>SUM(J101:J102)</f>
        <v>4421179.9999999991</v>
      </c>
    </row>
    <row r="104" spans="1:10">
      <c r="B104" s="132" t="s">
        <v>666</v>
      </c>
      <c r="C104" s="132" t="s">
        <v>667</v>
      </c>
      <c r="D104" s="131"/>
      <c r="E104" s="132" t="s">
        <v>167</v>
      </c>
    </row>
    <row r="105" spans="1:10">
      <c r="B105" s="132"/>
      <c r="C105" s="132"/>
      <c r="D105" s="131"/>
      <c r="E105" s="132"/>
    </row>
    <row r="107" spans="1:10" ht="18">
      <c r="A107" s="279" t="s">
        <v>0</v>
      </c>
      <c r="B107" s="279"/>
      <c r="C107" s="279"/>
      <c r="D107" s="279"/>
      <c r="E107" s="279"/>
      <c r="F107" s="279"/>
      <c r="G107" s="279"/>
      <c r="H107" s="1"/>
      <c r="I107" s="1"/>
      <c r="J107" s="127"/>
    </row>
    <row r="108" spans="1:10" ht="18">
      <c r="A108" s="279" t="s">
        <v>1</v>
      </c>
      <c r="B108" s="279"/>
      <c r="C108" s="279"/>
      <c r="D108" s="279"/>
      <c r="E108" s="279"/>
      <c r="F108" s="279"/>
      <c r="G108" s="279"/>
      <c r="H108" s="1"/>
      <c r="I108" s="1"/>
      <c r="J108" s="79"/>
    </row>
    <row r="109" spans="1:10" ht="15.75">
      <c r="A109" s="279" t="s">
        <v>2</v>
      </c>
      <c r="B109" s="279"/>
      <c r="C109" s="279"/>
      <c r="D109" s="279"/>
      <c r="E109" s="279"/>
      <c r="F109" s="279"/>
      <c r="G109" s="279"/>
      <c r="H109" s="1"/>
      <c r="I109" s="1"/>
      <c r="J109" s="71"/>
    </row>
    <row r="110" spans="1:10" ht="15.75">
      <c r="A110" s="279" t="s">
        <v>4</v>
      </c>
      <c r="B110" s="279"/>
      <c r="C110" s="279"/>
      <c r="D110" s="279"/>
      <c r="E110" s="279"/>
      <c r="F110" s="279"/>
      <c r="G110" s="279"/>
      <c r="H110" s="1"/>
      <c r="I110" s="1"/>
      <c r="J110" s="71"/>
    </row>
    <row r="111" spans="1:10" ht="15.75">
      <c r="A111" s="280" t="s">
        <v>6</v>
      </c>
      <c r="B111" s="280"/>
      <c r="C111" s="280"/>
      <c r="D111" s="280"/>
      <c r="E111" s="280"/>
      <c r="F111" s="280"/>
      <c r="G111" s="280"/>
      <c r="H111" s="1"/>
      <c r="I111" s="1"/>
      <c r="J111" s="71"/>
    </row>
    <row r="112" spans="1:10" ht="27.75">
      <c r="A112" s="9"/>
      <c r="B112" s="9"/>
      <c r="C112" s="281" t="s">
        <v>578</v>
      </c>
      <c r="D112" s="281"/>
      <c r="E112" s="281"/>
      <c r="F112" s="281"/>
      <c r="G112" s="281"/>
      <c r="H112" s="2"/>
      <c r="I112" s="2"/>
      <c r="J112" s="72"/>
    </row>
    <row r="113" spans="1:10" ht="15.75">
      <c r="A113" s="11" t="s">
        <v>358</v>
      </c>
      <c r="B113" s="12">
        <v>4138133216</v>
      </c>
      <c r="C113" s="13"/>
      <c r="D113" s="286"/>
      <c r="E113" s="286"/>
      <c r="F113" s="286"/>
      <c r="G113" s="286"/>
      <c r="H113" s="68"/>
      <c r="I113" s="68"/>
      <c r="J113" s="71"/>
    </row>
    <row r="114" spans="1:10" ht="15.75">
      <c r="A114" s="11" t="s">
        <v>9</v>
      </c>
      <c r="B114" s="286" t="s">
        <v>1031</v>
      </c>
      <c r="C114" s="286"/>
      <c r="D114" s="286"/>
      <c r="E114" s="16"/>
      <c r="F114" s="11"/>
      <c r="G114" s="16"/>
      <c r="H114" s="69" t="s">
        <v>161</v>
      </c>
      <c r="I114" s="69"/>
      <c r="J114" s="73"/>
    </row>
    <row r="115" spans="1:10" ht="15.75">
      <c r="A115" s="11" t="s">
        <v>11</v>
      </c>
      <c r="B115" s="289" t="s">
        <v>670</v>
      </c>
      <c r="C115" s="289"/>
      <c r="D115" s="289"/>
      <c r="E115" s="289"/>
      <c r="F115" s="18"/>
      <c r="G115" s="19"/>
      <c r="H115" s="1"/>
      <c r="I115" s="1"/>
      <c r="J115" s="71"/>
    </row>
    <row r="116" spans="1:10" ht="15.75">
      <c r="A116" s="21" t="s">
        <v>14</v>
      </c>
      <c r="B116" s="21" t="s">
        <v>16</v>
      </c>
      <c r="C116" s="21" t="s">
        <v>17</v>
      </c>
      <c r="D116" s="22" t="s">
        <v>18</v>
      </c>
      <c r="E116" s="23" t="s">
        <v>19</v>
      </c>
      <c r="F116" s="23" t="s">
        <v>20</v>
      </c>
      <c r="G116" s="21" t="s">
        <v>21</v>
      </c>
      <c r="H116" s="1"/>
      <c r="I116" s="1"/>
      <c r="J116" s="71"/>
    </row>
    <row r="117" spans="1:10">
      <c r="A117" s="24">
        <v>1</v>
      </c>
      <c r="B117" s="25" t="s">
        <v>23</v>
      </c>
      <c r="C117" s="26">
        <v>20</v>
      </c>
      <c r="D117" s="27">
        <v>79305</v>
      </c>
      <c r="E117" s="28">
        <f t="shared" ref="E117:E134" si="21">D117*C117</f>
        <v>1586100</v>
      </c>
      <c r="F117" s="29">
        <v>0.2</v>
      </c>
      <c r="G117" s="30">
        <f t="shared" ref="G117:G134" si="22">E117-E117*F117</f>
        <v>1268880</v>
      </c>
      <c r="H117" s="31">
        <f>D117/1.08*0.8</f>
        <v>58744.444444444438</v>
      </c>
      <c r="I117" s="31"/>
      <c r="J117" s="59">
        <f t="shared" ref="J117:J134" si="23">H117*C117</f>
        <v>1174888.8888888888</v>
      </c>
    </row>
    <row r="118" spans="1:10">
      <c r="A118" s="24">
        <v>2</v>
      </c>
      <c r="B118" s="25" t="s">
        <v>25</v>
      </c>
      <c r="C118" s="32"/>
      <c r="D118" s="33">
        <v>128591</v>
      </c>
      <c r="E118" s="28">
        <f t="shared" si="21"/>
        <v>0</v>
      </c>
      <c r="F118" s="29">
        <v>0</v>
      </c>
      <c r="G118" s="30">
        <f t="shared" si="22"/>
        <v>0</v>
      </c>
      <c r="H118" s="31">
        <f t="shared" ref="H118:H134" si="24">D118/1.08</f>
        <v>119065.74074074073</v>
      </c>
      <c r="I118" s="31"/>
      <c r="J118" s="59">
        <f t="shared" si="23"/>
        <v>0</v>
      </c>
    </row>
    <row r="119" spans="1:10">
      <c r="A119" s="24">
        <v>3</v>
      </c>
      <c r="B119" s="25" t="s">
        <v>26</v>
      </c>
      <c r="C119" s="34">
        <v>10</v>
      </c>
      <c r="D119" s="27">
        <v>60043</v>
      </c>
      <c r="E119" s="28">
        <f t="shared" si="21"/>
        <v>600430</v>
      </c>
      <c r="F119" s="29">
        <v>0</v>
      </c>
      <c r="G119" s="30">
        <f t="shared" si="22"/>
        <v>600430</v>
      </c>
      <c r="H119" s="31">
        <f t="shared" si="24"/>
        <v>55595.370370370365</v>
      </c>
      <c r="I119" s="31"/>
      <c r="J119" s="59">
        <f t="shared" si="23"/>
        <v>555953.70370370359</v>
      </c>
    </row>
    <row r="120" spans="1:10">
      <c r="A120" s="24">
        <v>4</v>
      </c>
      <c r="B120" s="25" t="s">
        <v>27</v>
      </c>
      <c r="C120" s="106"/>
      <c r="D120" s="27">
        <v>115781</v>
      </c>
      <c r="E120" s="28">
        <f t="shared" si="21"/>
        <v>0</v>
      </c>
      <c r="F120" s="29">
        <v>0</v>
      </c>
      <c r="G120" s="30">
        <f t="shared" si="22"/>
        <v>0</v>
      </c>
      <c r="H120" s="31">
        <f t="shared" si="24"/>
        <v>107204.62962962962</v>
      </c>
      <c r="I120" s="31"/>
      <c r="J120" s="59">
        <f t="shared" si="23"/>
        <v>0</v>
      </c>
    </row>
    <row r="121" spans="1:10">
      <c r="A121" s="24">
        <v>5</v>
      </c>
      <c r="B121" s="25" t="s">
        <v>28</v>
      </c>
      <c r="C121" s="32">
        <v>30</v>
      </c>
      <c r="D121" s="27">
        <v>119943</v>
      </c>
      <c r="E121" s="28">
        <f t="shared" si="21"/>
        <v>3598290</v>
      </c>
      <c r="F121" s="124">
        <v>0</v>
      </c>
      <c r="G121" s="30">
        <f t="shared" si="22"/>
        <v>3598290</v>
      </c>
      <c r="H121" s="31">
        <f t="shared" si="24"/>
        <v>111058.33333333333</v>
      </c>
      <c r="I121" s="31"/>
      <c r="J121" s="59">
        <f t="shared" si="23"/>
        <v>3331750</v>
      </c>
    </row>
    <row r="122" spans="1:10">
      <c r="A122" s="24">
        <v>6</v>
      </c>
      <c r="B122" s="25" t="s">
        <v>29</v>
      </c>
      <c r="C122" s="26"/>
      <c r="D122" s="27">
        <v>94810</v>
      </c>
      <c r="E122" s="28">
        <f t="shared" si="21"/>
        <v>0</v>
      </c>
      <c r="F122" s="29">
        <v>0</v>
      </c>
      <c r="G122" s="30">
        <f t="shared" si="22"/>
        <v>0</v>
      </c>
      <c r="H122" s="31">
        <f t="shared" si="24"/>
        <v>87787.037037037036</v>
      </c>
      <c r="I122" s="31"/>
      <c r="J122" s="59">
        <f t="shared" si="23"/>
        <v>0</v>
      </c>
    </row>
    <row r="123" spans="1:10">
      <c r="A123" s="24">
        <v>7</v>
      </c>
      <c r="B123" s="25" t="s">
        <v>30</v>
      </c>
      <c r="C123" s="34"/>
      <c r="D123" s="27">
        <v>141396</v>
      </c>
      <c r="E123" s="28">
        <f t="shared" si="21"/>
        <v>0</v>
      </c>
      <c r="F123" s="29">
        <v>0</v>
      </c>
      <c r="G123" s="30">
        <f t="shared" si="22"/>
        <v>0</v>
      </c>
      <c r="H123" s="31">
        <f t="shared" si="24"/>
        <v>130922.22222222222</v>
      </c>
      <c r="I123" s="31"/>
      <c r="J123" s="59">
        <f t="shared" si="23"/>
        <v>0</v>
      </c>
    </row>
    <row r="124" spans="1:10">
      <c r="A124" s="24">
        <v>8</v>
      </c>
      <c r="B124" s="25" t="s">
        <v>31</v>
      </c>
      <c r="C124" s="26"/>
      <c r="D124" s="27">
        <v>232931</v>
      </c>
      <c r="E124" s="28">
        <f t="shared" si="21"/>
        <v>0</v>
      </c>
      <c r="F124" s="29">
        <v>0</v>
      </c>
      <c r="G124" s="30">
        <f t="shared" si="22"/>
        <v>0</v>
      </c>
      <c r="H124" s="31">
        <f t="shared" si="24"/>
        <v>215676.85185185182</v>
      </c>
      <c r="I124" s="31"/>
      <c r="J124" s="59">
        <f t="shared" si="23"/>
        <v>0</v>
      </c>
    </row>
    <row r="125" spans="1:10">
      <c r="A125" s="24">
        <v>9</v>
      </c>
      <c r="B125" s="36" t="s">
        <v>32</v>
      </c>
      <c r="C125" s="26"/>
      <c r="D125" s="27">
        <v>101534</v>
      </c>
      <c r="E125" s="28">
        <f t="shared" si="21"/>
        <v>0</v>
      </c>
      <c r="F125" s="29">
        <v>0</v>
      </c>
      <c r="G125" s="30">
        <f t="shared" si="22"/>
        <v>0</v>
      </c>
      <c r="H125" s="31">
        <f t="shared" si="24"/>
        <v>94012.962962962964</v>
      </c>
      <c r="I125" s="31"/>
      <c r="J125" s="59">
        <f t="shared" si="23"/>
        <v>0</v>
      </c>
    </row>
    <row r="126" spans="1:10">
      <c r="A126" s="24">
        <v>10</v>
      </c>
      <c r="B126" s="36" t="s">
        <v>33</v>
      </c>
      <c r="C126" s="37"/>
      <c r="D126" s="33">
        <v>110148</v>
      </c>
      <c r="E126" s="28">
        <f t="shared" si="21"/>
        <v>0</v>
      </c>
      <c r="F126" s="29">
        <v>0</v>
      </c>
      <c r="G126" s="30">
        <f t="shared" si="22"/>
        <v>0</v>
      </c>
      <c r="H126" s="31">
        <f t="shared" si="24"/>
        <v>101988.88888888888</v>
      </c>
      <c r="I126" s="31"/>
      <c r="J126" s="59">
        <f t="shared" si="23"/>
        <v>0</v>
      </c>
    </row>
    <row r="127" spans="1:10">
      <c r="A127" s="24">
        <v>11</v>
      </c>
      <c r="B127" s="25" t="s">
        <v>34</v>
      </c>
      <c r="C127" s="37">
        <v>10</v>
      </c>
      <c r="D127" s="27">
        <v>54198</v>
      </c>
      <c r="E127" s="28">
        <f t="shared" si="21"/>
        <v>541980</v>
      </c>
      <c r="F127" s="29">
        <v>0</v>
      </c>
      <c r="G127" s="30">
        <f t="shared" si="22"/>
        <v>541980</v>
      </c>
      <c r="H127" s="31">
        <f t="shared" si="24"/>
        <v>50183.333333333328</v>
      </c>
      <c r="I127" s="31"/>
      <c r="J127" s="59">
        <f t="shared" si="23"/>
        <v>501833.33333333326</v>
      </c>
    </row>
    <row r="128" spans="1:10">
      <c r="A128" s="24">
        <v>12</v>
      </c>
      <c r="B128" s="25" t="s">
        <v>35</v>
      </c>
      <c r="C128" s="37"/>
      <c r="D128" s="27">
        <v>49680</v>
      </c>
      <c r="E128" s="28">
        <f t="shared" si="21"/>
        <v>0</v>
      </c>
      <c r="F128" s="29">
        <v>0</v>
      </c>
      <c r="G128" s="30">
        <f t="shared" si="22"/>
        <v>0</v>
      </c>
      <c r="H128" s="31">
        <f t="shared" si="24"/>
        <v>46000</v>
      </c>
      <c r="I128" s="31"/>
      <c r="J128" s="59">
        <f t="shared" si="23"/>
        <v>0</v>
      </c>
    </row>
    <row r="129" spans="1:10">
      <c r="A129" s="24">
        <v>13</v>
      </c>
      <c r="B129" s="25" t="s">
        <v>36</v>
      </c>
      <c r="C129" s="37"/>
      <c r="D129" s="38">
        <v>64152</v>
      </c>
      <c r="E129" s="28">
        <f t="shared" si="21"/>
        <v>0</v>
      </c>
      <c r="F129" s="29">
        <v>0</v>
      </c>
      <c r="G129" s="30">
        <f t="shared" si="22"/>
        <v>0</v>
      </c>
      <c r="H129" s="31">
        <f t="shared" si="24"/>
        <v>59399.999999999993</v>
      </c>
      <c r="I129" s="31"/>
      <c r="J129" s="59">
        <f t="shared" si="23"/>
        <v>0</v>
      </c>
    </row>
    <row r="130" spans="1:10">
      <c r="A130" s="24">
        <v>14</v>
      </c>
      <c r="B130" s="25" t="s">
        <v>37</v>
      </c>
      <c r="C130" s="37"/>
      <c r="D130" s="38">
        <v>65934</v>
      </c>
      <c r="E130" s="28">
        <f t="shared" si="21"/>
        <v>0</v>
      </c>
      <c r="F130" s="29">
        <v>0</v>
      </c>
      <c r="G130" s="30">
        <f t="shared" si="22"/>
        <v>0</v>
      </c>
      <c r="H130" s="31">
        <f t="shared" si="24"/>
        <v>61049.999999999993</v>
      </c>
      <c r="I130" s="31"/>
      <c r="J130" s="59">
        <f t="shared" si="23"/>
        <v>0</v>
      </c>
    </row>
    <row r="131" spans="1:10">
      <c r="A131" s="24">
        <v>15</v>
      </c>
      <c r="B131" s="25" t="s">
        <v>38</v>
      </c>
      <c r="C131" s="37"/>
      <c r="D131" s="38">
        <v>76626</v>
      </c>
      <c r="E131" s="28">
        <f t="shared" si="21"/>
        <v>0</v>
      </c>
      <c r="F131" s="124">
        <v>0</v>
      </c>
      <c r="G131" s="30">
        <f t="shared" si="22"/>
        <v>0</v>
      </c>
      <c r="H131" s="31">
        <f t="shared" si="24"/>
        <v>70950</v>
      </c>
      <c r="I131" s="31"/>
      <c r="J131" s="59">
        <f t="shared" si="23"/>
        <v>0</v>
      </c>
    </row>
    <row r="132" spans="1:10">
      <c r="A132" s="24">
        <v>16</v>
      </c>
      <c r="B132" s="25" t="s">
        <v>39</v>
      </c>
      <c r="C132" s="37"/>
      <c r="D132" s="38">
        <v>80190</v>
      </c>
      <c r="E132" s="28">
        <f t="shared" si="21"/>
        <v>0</v>
      </c>
      <c r="F132" s="29">
        <v>0</v>
      </c>
      <c r="G132" s="30">
        <f t="shared" si="22"/>
        <v>0</v>
      </c>
      <c r="H132" s="31">
        <f t="shared" si="24"/>
        <v>74250</v>
      </c>
      <c r="I132" s="31"/>
      <c r="J132" s="59">
        <f t="shared" si="23"/>
        <v>0</v>
      </c>
    </row>
    <row r="133" spans="1:10">
      <c r="A133" s="24">
        <v>17</v>
      </c>
      <c r="B133" s="25" t="s">
        <v>40</v>
      </c>
      <c r="C133" s="37"/>
      <c r="D133" s="38">
        <v>113832</v>
      </c>
      <c r="E133" s="28">
        <f t="shared" si="21"/>
        <v>0</v>
      </c>
      <c r="F133" s="29">
        <v>0</v>
      </c>
      <c r="G133" s="30">
        <f t="shared" si="22"/>
        <v>0</v>
      </c>
      <c r="H133" s="31">
        <f t="shared" si="24"/>
        <v>105400</v>
      </c>
      <c r="I133" s="31"/>
      <c r="J133" s="59">
        <f t="shared" si="23"/>
        <v>0</v>
      </c>
    </row>
    <row r="134" spans="1:10">
      <c r="A134" s="24">
        <v>18</v>
      </c>
      <c r="B134" s="25" t="s">
        <v>41</v>
      </c>
      <c r="C134" s="37"/>
      <c r="D134" s="39">
        <v>98010</v>
      </c>
      <c r="E134" s="28">
        <f t="shared" si="21"/>
        <v>0</v>
      </c>
      <c r="F134" s="29">
        <v>0</v>
      </c>
      <c r="G134" s="30">
        <f t="shared" si="22"/>
        <v>0</v>
      </c>
      <c r="H134" s="31">
        <f t="shared" si="24"/>
        <v>90750</v>
      </c>
      <c r="I134" s="31"/>
      <c r="J134" s="59">
        <f t="shared" si="23"/>
        <v>0</v>
      </c>
    </row>
    <row r="135" spans="1:10" ht="17.25">
      <c r="A135" s="40"/>
      <c r="B135" s="41" t="s">
        <v>42</v>
      </c>
      <c r="C135" s="42">
        <f t="shared" ref="C135" si="25">SUM(C117:C134)</f>
        <v>70</v>
      </c>
      <c r="D135" s="42"/>
      <c r="E135" s="43">
        <f t="shared" ref="E135" si="26">SUM(E117:E134)</f>
        <v>6326800</v>
      </c>
      <c r="F135" s="43"/>
      <c r="G135" s="44">
        <f t="shared" ref="G135" si="27">SUM(G117:G134)</f>
        <v>6009580</v>
      </c>
      <c r="H135" s="45"/>
      <c r="I135" s="45"/>
      <c r="J135" s="64">
        <f>SUM(J117:J134)</f>
        <v>5564425.9259259254</v>
      </c>
    </row>
    <row r="136" spans="1:10" ht="31.5">
      <c r="A136" s="46"/>
      <c r="B136" s="47"/>
      <c r="C136" s="48"/>
      <c r="D136" s="48"/>
      <c r="E136" s="49"/>
      <c r="F136" s="49"/>
      <c r="G136" s="50"/>
      <c r="H136" s="5"/>
      <c r="I136" s="5"/>
      <c r="J136" s="75">
        <f>J135*0.08</f>
        <v>445154.07407407404</v>
      </c>
    </row>
    <row r="137" spans="1:10" ht="31.5">
      <c r="A137" s="283" t="s">
        <v>43</v>
      </c>
      <c r="B137" s="283"/>
      <c r="C137" s="284" t="s">
        <v>44</v>
      </c>
      <c r="D137" s="284"/>
      <c r="E137" s="54"/>
      <c r="F137" s="54"/>
      <c r="G137" s="55" t="s">
        <v>45</v>
      </c>
      <c r="H137" s="6"/>
      <c r="I137" s="6"/>
      <c r="J137" s="76">
        <f>SUM(J135:J136)</f>
        <v>6009579.9999999991</v>
      </c>
    </row>
    <row r="138" spans="1:10">
      <c r="B138" s="132" t="s">
        <v>666</v>
      </c>
      <c r="C138" s="132" t="s">
        <v>667</v>
      </c>
      <c r="D138" s="131"/>
      <c r="E138" s="132" t="s">
        <v>167</v>
      </c>
    </row>
    <row r="139" spans="1:10">
      <c r="B139" s="132"/>
      <c r="C139" s="132"/>
      <c r="D139" s="131"/>
      <c r="E139" s="132"/>
    </row>
    <row r="142" spans="1:10" ht="18">
      <c r="A142" s="279" t="s">
        <v>0</v>
      </c>
      <c r="B142" s="279"/>
      <c r="C142" s="279"/>
      <c r="D142" s="279"/>
      <c r="E142" s="279"/>
      <c r="F142" s="279"/>
      <c r="G142" s="279"/>
      <c r="H142" s="1"/>
      <c r="I142" s="1"/>
      <c r="J142" s="127"/>
    </row>
    <row r="143" spans="1:10" ht="18">
      <c r="A143" s="279" t="s">
        <v>1</v>
      </c>
      <c r="B143" s="279"/>
      <c r="C143" s="279"/>
      <c r="D143" s="279"/>
      <c r="E143" s="279"/>
      <c r="F143" s="279"/>
      <c r="G143" s="279"/>
      <c r="H143" s="1"/>
      <c r="I143" s="1"/>
      <c r="J143" s="79"/>
    </row>
    <row r="144" spans="1:10" ht="15.75">
      <c r="A144" s="279" t="s">
        <v>2</v>
      </c>
      <c r="B144" s="279"/>
      <c r="C144" s="279"/>
      <c r="D144" s="279"/>
      <c r="E144" s="279"/>
      <c r="F144" s="279"/>
      <c r="G144" s="279"/>
      <c r="H144" s="1"/>
      <c r="I144" s="1"/>
      <c r="J144" s="71"/>
    </row>
    <row r="145" spans="1:10" ht="15.75">
      <c r="A145" s="279" t="s">
        <v>4</v>
      </c>
      <c r="B145" s="279"/>
      <c r="C145" s="279"/>
      <c r="D145" s="279"/>
      <c r="E145" s="279"/>
      <c r="F145" s="279"/>
      <c r="G145" s="279"/>
      <c r="H145" s="1"/>
      <c r="I145" s="1"/>
      <c r="J145" s="71"/>
    </row>
    <row r="146" spans="1:10" ht="15.75">
      <c r="A146" s="280" t="s">
        <v>6</v>
      </c>
      <c r="B146" s="280"/>
      <c r="C146" s="280"/>
      <c r="D146" s="280"/>
      <c r="E146" s="280"/>
      <c r="F146" s="280"/>
      <c r="G146" s="280"/>
      <c r="H146" s="1"/>
      <c r="I146" s="1"/>
      <c r="J146" s="71"/>
    </row>
    <row r="147" spans="1:10" ht="27.75">
      <c r="A147" s="9"/>
      <c r="B147" s="9"/>
      <c r="C147" s="281" t="s">
        <v>578</v>
      </c>
      <c r="D147" s="281"/>
      <c r="E147" s="281"/>
      <c r="F147" s="281"/>
      <c r="G147" s="281"/>
      <c r="H147" s="2"/>
      <c r="I147" s="2"/>
      <c r="J147" s="72"/>
    </row>
    <row r="148" spans="1:10" ht="15.75">
      <c r="A148" s="11" t="s">
        <v>358</v>
      </c>
      <c r="B148" s="12">
        <v>4138099844</v>
      </c>
      <c r="C148" s="13"/>
      <c r="D148" s="286"/>
      <c r="E148" s="286"/>
      <c r="F148" s="286"/>
      <c r="G148" s="286"/>
      <c r="H148" s="68"/>
      <c r="I148" s="68"/>
      <c r="J148" s="71"/>
    </row>
    <row r="149" spans="1:10" ht="15.75">
      <c r="A149" s="11" t="s">
        <v>9</v>
      </c>
      <c r="B149" s="286" t="s">
        <v>1032</v>
      </c>
      <c r="C149" s="286"/>
      <c r="D149" s="286"/>
      <c r="E149" s="16"/>
      <c r="F149" s="11"/>
      <c r="G149" s="16"/>
      <c r="H149" s="69" t="s">
        <v>161</v>
      </c>
      <c r="I149" s="69"/>
      <c r="J149" s="73"/>
    </row>
    <row r="150" spans="1:10" ht="15.75">
      <c r="A150" s="11" t="s">
        <v>11</v>
      </c>
      <c r="B150" s="289" t="s">
        <v>670</v>
      </c>
      <c r="C150" s="289"/>
      <c r="D150" s="289"/>
      <c r="E150" s="289"/>
      <c r="F150" s="18"/>
      <c r="G150" s="19"/>
      <c r="H150" s="1"/>
      <c r="I150" s="1"/>
      <c r="J150" s="71"/>
    </row>
    <row r="151" spans="1:10" ht="15.75">
      <c r="A151" s="21" t="s">
        <v>14</v>
      </c>
      <c r="B151" s="21" t="s">
        <v>16</v>
      </c>
      <c r="C151" s="21" t="s">
        <v>17</v>
      </c>
      <c r="D151" s="22" t="s">
        <v>18</v>
      </c>
      <c r="E151" s="23" t="s">
        <v>19</v>
      </c>
      <c r="F151" s="23" t="s">
        <v>20</v>
      </c>
      <c r="G151" s="21" t="s">
        <v>21</v>
      </c>
      <c r="H151" s="1"/>
      <c r="I151" s="1"/>
      <c r="J151" s="71"/>
    </row>
    <row r="152" spans="1:10">
      <c r="A152" s="24">
        <v>1</v>
      </c>
      <c r="B152" s="25" t="s">
        <v>23</v>
      </c>
      <c r="C152" s="26">
        <v>6</v>
      </c>
      <c r="D152" s="27">
        <v>79305</v>
      </c>
      <c r="E152" s="28">
        <f t="shared" ref="E152:E169" si="28">D152*C152</f>
        <v>475830</v>
      </c>
      <c r="F152" s="29">
        <v>0.2</v>
      </c>
      <c r="G152" s="30">
        <f t="shared" ref="G152:G169" si="29">E152-E152*F152</f>
        <v>380664</v>
      </c>
      <c r="H152" s="31">
        <f>D152/1.08*0.8</f>
        <v>58744.444444444438</v>
      </c>
      <c r="I152" s="31"/>
      <c r="J152" s="59">
        <f t="shared" ref="J152:J169" si="30">H152*C152</f>
        <v>352466.66666666663</v>
      </c>
    </row>
    <row r="153" spans="1:10">
      <c r="A153" s="24">
        <v>2</v>
      </c>
      <c r="B153" s="25" t="s">
        <v>25</v>
      </c>
      <c r="C153" s="32"/>
      <c r="D153" s="33">
        <v>128591</v>
      </c>
      <c r="E153" s="28">
        <f t="shared" si="28"/>
        <v>0</v>
      </c>
      <c r="F153" s="29">
        <v>0</v>
      </c>
      <c r="G153" s="30">
        <f t="shared" si="29"/>
        <v>0</v>
      </c>
      <c r="H153" s="31">
        <f t="shared" ref="H153:H169" si="31">D153/1.08</f>
        <v>119065.74074074073</v>
      </c>
      <c r="I153" s="31"/>
      <c r="J153" s="59">
        <f t="shared" si="30"/>
        <v>0</v>
      </c>
    </row>
    <row r="154" spans="1:10">
      <c r="A154" s="24">
        <v>3</v>
      </c>
      <c r="B154" s="25" t="s">
        <v>26</v>
      </c>
      <c r="C154" s="34"/>
      <c r="D154" s="27">
        <v>60043</v>
      </c>
      <c r="E154" s="28">
        <f t="shared" si="28"/>
        <v>0</v>
      </c>
      <c r="F154" s="29">
        <v>0</v>
      </c>
      <c r="G154" s="30">
        <f t="shared" si="29"/>
        <v>0</v>
      </c>
      <c r="H154" s="31">
        <f t="shared" si="31"/>
        <v>55595.370370370365</v>
      </c>
      <c r="I154" s="31"/>
      <c r="J154" s="59">
        <f t="shared" si="30"/>
        <v>0</v>
      </c>
    </row>
    <row r="155" spans="1:10">
      <c r="A155" s="24">
        <v>4</v>
      </c>
      <c r="B155" s="25" t="s">
        <v>27</v>
      </c>
      <c r="C155" s="106"/>
      <c r="D155" s="27">
        <v>115781</v>
      </c>
      <c r="E155" s="28">
        <f t="shared" si="28"/>
        <v>0</v>
      </c>
      <c r="F155" s="29">
        <v>0</v>
      </c>
      <c r="G155" s="30">
        <f t="shared" si="29"/>
        <v>0</v>
      </c>
      <c r="H155" s="31">
        <f t="shared" si="31"/>
        <v>107204.62962962962</v>
      </c>
      <c r="I155" s="31"/>
      <c r="J155" s="59">
        <f t="shared" si="30"/>
        <v>0</v>
      </c>
    </row>
    <row r="156" spans="1:10">
      <c r="A156" s="24">
        <v>5</v>
      </c>
      <c r="B156" s="25" t="s">
        <v>28</v>
      </c>
      <c r="C156" s="32">
        <v>12</v>
      </c>
      <c r="D156" s="27">
        <v>119943</v>
      </c>
      <c r="E156" s="28">
        <f t="shared" si="28"/>
        <v>1439316</v>
      </c>
      <c r="F156" s="124">
        <v>0</v>
      </c>
      <c r="G156" s="30">
        <f t="shared" si="29"/>
        <v>1439316</v>
      </c>
      <c r="H156" s="31">
        <f t="shared" si="31"/>
        <v>111058.33333333333</v>
      </c>
      <c r="I156" s="31"/>
      <c r="J156" s="59">
        <f t="shared" si="30"/>
        <v>1332700</v>
      </c>
    </row>
    <row r="157" spans="1:10">
      <c r="A157" s="24">
        <v>6</v>
      </c>
      <c r="B157" s="25" t="s">
        <v>29</v>
      </c>
      <c r="C157" s="26"/>
      <c r="D157" s="27">
        <v>94810</v>
      </c>
      <c r="E157" s="28">
        <f t="shared" si="28"/>
        <v>0</v>
      </c>
      <c r="F157" s="29">
        <v>0</v>
      </c>
      <c r="G157" s="30">
        <f t="shared" si="29"/>
        <v>0</v>
      </c>
      <c r="H157" s="31">
        <f t="shared" si="31"/>
        <v>87787.037037037036</v>
      </c>
      <c r="I157" s="31"/>
      <c r="J157" s="59">
        <f t="shared" si="30"/>
        <v>0</v>
      </c>
    </row>
    <row r="158" spans="1:10">
      <c r="A158" s="24">
        <v>7</v>
      </c>
      <c r="B158" s="25" t="s">
        <v>30</v>
      </c>
      <c r="C158" s="34"/>
      <c r="D158" s="27">
        <v>141396</v>
      </c>
      <c r="E158" s="28">
        <f t="shared" si="28"/>
        <v>0</v>
      </c>
      <c r="F158" s="29">
        <v>0</v>
      </c>
      <c r="G158" s="30">
        <f t="shared" si="29"/>
        <v>0</v>
      </c>
      <c r="H158" s="31">
        <f t="shared" si="31"/>
        <v>130922.22222222222</v>
      </c>
      <c r="I158" s="31"/>
      <c r="J158" s="59">
        <f t="shared" si="30"/>
        <v>0</v>
      </c>
    </row>
    <row r="159" spans="1:10">
      <c r="A159" s="24">
        <v>8</v>
      </c>
      <c r="B159" s="25" t="s">
        <v>31</v>
      </c>
      <c r="C159" s="26"/>
      <c r="D159" s="27">
        <v>232931</v>
      </c>
      <c r="E159" s="28">
        <f t="shared" si="28"/>
        <v>0</v>
      </c>
      <c r="F159" s="29">
        <v>0</v>
      </c>
      <c r="G159" s="30">
        <f t="shared" si="29"/>
        <v>0</v>
      </c>
      <c r="H159" s="31">
        <f t="shared" si="31"/>
        <v>215676.85185185182</v>
      </c>
      <c r="I159" s="31"/>
      <c r="J159" s="59">
        <f t="shared" si="30"/>
        <v>0</v>
      </c>
    </row>
    <row r="160" spans="1:10">
      <c r="A160" s="24">
        <v>9</v>
      </c>
      <c r="B160" s="36" t="s">
        <v>32</v>
      </c>
      <c r="C160" s="26"/>
      <c r="D160" s="27">
        <v>101534</v>
      </c>
      <c r="E160" s="28">
        <f t="shared" si="28"/>
        <v>0</v>
      </c>
      <c r="F160" s="29">
        <v>0</v>
      </c>
      <c r="G160" s="30">
        <f t="shared" si="29"/>
        <v>0</v>
      </c>
      <c r="H160" s="31">
        <f t="shared" si="31"/>
        <v>94012.962962962964</v>
      </c>
      <c r="I160" s="31"/>
      <c r="J160" s="59">
        <f t="shared" si="30"/>
        <v>0</v>
      </c>
    </row>
    <row r="161" spans="1:10">
      <c r="A161" s="24">
        <v>10</v>
      </c>
      <c r="B161" s="36" t="s">
        <v>33</v>
      </c>
      <c r="C161" s="37"/>
      <c r="D161" s="33">
        <v>110148</v>
      </c>
      <c r="E161" s="28">
        <f t="shared" si="28"/>
        <v>0</v>
      </c>
      <c r="F161" s="29">
        <v>0</v>
      </c>
      <c r="G161" s="30">
        <f t="shared" si="29"/>
        <v>0</v>
      </c>
      <c r="H161" s="31">
        <f t="shared" si="31"/>
        <v>101988.88888888888</v>
      </c>
      <c r="I161" s="31"/>
      <c r="J161" s="59">
        <f t="shared" si="30"/>
        <v>0</v>
      </c>
    </row>
    <row r="162" spans="1:10">
      <c r="A162" s="24">
        <v>11</v>
      </c>
      <c r="B162" s="25" t="s">
        <v>34</v>
      </c>
      <c r="C162" s="37"/>
      <c r="D162" s="27">
        <v>54198</v>
      </c>
      <c r="E162" s="28">
        <f t="shared" si="28"/>
        <v>0</v>
      </c>
      <c r="F162" s="29">
        <v>0</v>
      </c>
      <c r="G162" s="30">
        <f t="shared" si="29"/>
        <v>0</v>
      </c>
      <c r="H162" s="31">
        <f t="shared" si="31"/>
        <v>50183.333333333328</v>
      </c>
      <c r="I162" s="31"/>
      <c r="J162" s="59">
        <f t="shared" si="30"/>
        <v>0</v>
      </c>
    </row>
    <row r="163" spans="1:10">
      <c r="A163" s="24">
        <v>12</v>
      </c>
      <c r="B163" s="25" t="s">
        <v>35</v>
      </c>
      <c r="C163" s="37"/>
      <c r="D163" s="27">
        <v>49680</v>
      </c>
      <c r="E163" s="28">
        <f t="shared" si="28"/>
        <v>0</v>
      </c>
      <c r="F163" s="29">
        <v>0</v>
      </c>
      <c r="G163" s="30">
        <f t="shared" si="29"/>
        <v>0</v>
      </c>
      <c r="H163" s="31">
        <f t="shared" si="31"/>
        <v>46000</v>
      </c>
      <c r="I163" s="31"/>
      <c r="J163" s="59">
        <f t="shared" si="30"/>
        <v>0</v>
      </c>
    </row>
    <row r="164" spans="1:10">
      <c r="A164" s="24">
        <v>13</v>
      </c>
      <c r="B164" s="25" t="s">
        <v>36</v>
      </c>
      <c r="C164" s="37"/>
      <c r="D164" s="38">
        <v>64152</v>
      </c>
      <c r="E164" s="28">
        <f t="shared" si="28"/>
        <v>0</v>
      </c>
      <c r="F164" s="29">
        <v>0</v>
      </c>
      <c r="G164" s="30">
        <f t="shared" si="29"/>
        <v>0</v>
      </c>
      <c r="H164" s="31">
        <f t="shared" si="31"/>
        <v>59399.999999999993</v>
      </c>
      <c r="I164" s="31"/>
      <c r="J164" s="59">
        <f t="shared" si="30"/>
        <v>0</v>
      </c>
    </row>
    <row r="165" spans="1:10">
      <c r="A165" s="24">
        <v>14</v>
      </c>
      <c r="B165" s="25" t="s">
        <v>37</v>
      </c>
      <c r="C165" s="37"/>
      <c r="D165" s="38">
        <v>65934</v>
      </c>
      <c r="E165" s="28">
        <f t="shared" si="28"/>
        <v>0</v>
      </c>
      <c r="F165" s="29">
        <v>0</v>
      </c>
      <c r="G165" s="30">
        <f t="shared" si="29"/>
        <v>0</v>
      </c>
      <c r="H165" s="31">
        <f t="shared" si="31"/>
        <v>61049.999999999993</v>
      </c>
      <c r="I165" s="31"/>
      <c r="J165" s="59">
        <f t="shared" si="30"/>
        <v>0</v>
      </c>
    </row>
    <row r="166" spans="1:10">
      <c r="A166" s="24">
        <v>15</v>
      </c>
      <c r="B166" s="25" t="s">
        <v>38</v>
      </c>
      <c r="C166" s="37"/>
      <c r="D166" s="38">
        <v>76626</v>
      </c>
      <c r="E166" s="28">
        <f t="shared" si="28"/>
        <v>0</v>
      </c>
      <c r="F166" s="124">
        <v>0</v>
      </c>
      <c r="G166" s="30">
        <f t="shared" si="29"/>
        <v>0</v>
      </c>
      <c r="H166" s="31">
        <f t="shared" si="31"/>
        <v>70950</v>
      </c>
      <c r="I166" s="31"/>
      <c r="J166" s="59">
        <f t="shared" si="30"/>
        <v>0</v>
      </c>
    </row>
    <row r="167" spans="1:10">
      <c r="A167" s="24">
        <v>16</v>
      </c>
      <c r="B167" s="25" t="s">
        <v>39</v>
      </c>
      <c r="C167" s="37"/>
      <c r="D167" s="38">
        <v>80190</v>
      </c>
      <c r="E167" s="28">
        <f t="shared" si="28"/>
        <v>0</v>
      </c>
      <c r="F167" s="29">
        <v>0</v>
      </c>
      <c r="G167" s="30">
        <f t="shared" si="29"/>
        <v>0</v>
      </c>
      <c r="H167" s="31">
        <f t="shared" si="31"/>
        <v>74250</v>
      </c>
      <c r="I167" s="31"/>
      <c r="J167" s="59">
        <f t="shared" si="30"/>
        <v>0</v>
      </c>
    </row>
    <row r="168" spans="1:10">
      <c r="A168" s="24">
        <v>17</v>
      </c>
      <c r="B168" s="25" t="s">
        <v>40</v>
      </c>
      <c r="C168" s="37"/>
      <c r="D168" s="38">
        <v>113832</v>
      </c>
      <c r="E168" s="28">
        <f t="shared" si="28"/>
        <v>0</v>
      </c>
      <c r="F168" s="29">
        <v>0</v>
      </c>
      <c r="G168" s="30">
        <f t="shared" si="29"/>
        <v>0</v>
      </c>
      <c r="H168" s="31">
        <f t="shared" si="31"/>
        <v>105400</v>
      </c>
      <c r="I168" s="31"/>
      <c r="J168" s="59">
        <f t="shared" si="30"/>
        <v>0</v>
      </c>
    </row>
    <row r="169" spans="1:10">
      <c r="A169" s="24">
        <v>18</v>
      </c>
      <c r="B169" s="25" t="s">
        <v>41</v>
      </c>
      <c r="C169" s="37"/>
      <c r="D169" s="39">
        <v>98010</v>
      </c>
      <c r="E169" s="28">
        <f t="shared" si="28"/>
        <v>0</v>
      </c>
      <c r="F169" s="29">
        <v>0</v>
      </c>
      <c r="G169" s="30">
        <f t="shared" si="29"/>
        <v>0</v>
      </c>
      <c r="H169" s="31">
        <f t="shared" si="31"/>
        <v>90750</v>
      </c>
      <c r="I169" s="31"/>
      <c r="J169" s="59">
        <f t="shared" si="30"/>
        <v>0</v>
      </c>
    </row>
    <row r="170" spans="1:10" ht="17.25">
      <c r="A170" s="40"/>
      <c r="B170" s="41" t="s">
        <v>42</v>
      </c>
      <c r="C170" s="42">
        <f t="shared" ref="C170" si="32">SUM(C152:C169)</f>
        <v>18</v>
      </c>
      <c r="D170" s="42"/>
      <c r="E170" s="43">
        <f t="shared" ref="E170" si="33">SUM(E152:E169)</f>
        <v>1915146</v>
      </c>
      <c r="F170" s="43"/>
      <c r="G170" s="44">
        <f t="shared" ref="G170" si="34">SUM(G152:G169)</f>
        <v>1819980</v>
      </c>
      <c r="H170" s="45"/>
      <c r="I170" s="45"/>
      <c r="J170" s="64">
        <f>SUM(J152:J169)</f>
        <v>1685166.6666666665</v>
      </c>
    </row>
    <row r="171" spans="1:10" ht="31.5">
      <c r="A171" s="46"/>
      <c r="B171" s="47"/>
      <c r="C171" s="48"/>
      <c r="D171" s="48"/>
      <c r="E171" s="49"/>
      <c r="F171" s="49"/>
      <c r="G171" s="50"/>
      <c r="H171" s="5"/>
      <c r="I171" s="5"/>
      <c r="J171" s="75">
        <f>J170*0.08</f>
        <v>134813.33333333331</v>
      </c>
    </row>
    <row r="172" spans="1:10" ht="31.5">
      <c r="A172" s="283" t="s">
        <v>43</v>
      </c>
      <c r="B172" s="283"/>
      <c r="C172" s="284" t="s">
        <v>44</v>
      </c>
      <c r="D172" s="284"/>
      <c r="E172" s="54"/>
      <c r="F172" s="54"/>
      <c r="G172" s="55" t="s">
        <v>45</v>
      </c>
      <c r="H172" s="6"/>
      <c r="I172" s="6"/>
      <c r="J172" s="76">
        <f>SUM(J170:J171)</f>
        <v>1819979.9999999998</v>
      </c>
    </row>
    <row r="173" spans="1:10">
      <c r="B173" s="132" t="s">
        <v>666</v>
      </c>
      <c r="C173" s="132" t="s">
        <v>667</v>
      </c>
      <c r="D173" s="131"/>
      <c r="E173" s="132" t="s">
        <v>167</v>
      </c>
    </row>
    <row r="174" spans="1:10">
      <c r="B174" s="132"/>
      <c r="C174" s="132"/>
      <c r="D174" s="131"/>
      <c r="E174" s="132"/>
    </row>
    <row r="177" spans="1:10" ht="18">
      <c r="A177" s="279" t="s">
        <v>0</v>
      </c>
      <c r="B177" s="279"/>
      <c r="C177" s="279"/>
      <c r="D177" s="279"/>
      <c r="E177" s="279"/>
      <c r="F177" s="279"/>
      <c r="G177" s="279"/>
      <c r="H177" s="1"/>
      <c r="I177" s="1"/>
      <c r="J177" s="127"/>
    </row>
    <row r="178" spans="1:10" ht="18">
      <c r="A178" s="279" t="s">
        <v>1</v>
      </c>
      <c r="B178" s="279"/>
      <c r="C178" s="279"/>
      <c r="D178" s="279"/>
      <c r="E178" s="279"/>
      <c r="F178" s="279"/>
      <c r="G178" s="279"/>
      <c r="H178" s="1"/>
      <c r="I178" s="1"/>
      <c r="J178" s="79"/>
    </row>
    <row r="179" spans="1:10" ht="15.75">
      <c r="A179" s="279" t="s">
        <v>2</v>
      </c>
      <c r="B179" s="279"/>
      <c r="C179" s="279"/>
      <c r="D179" s="279"/>
      <c r="E179" s="279"/>
      <c r="F179" s="279"/>
      <c r="G179" s="279"/>
      <c r="H179" s="1"/>
      <c r="I179" s="1"/>
      <c r="J179" s="71"/>
    </row>
    <row r="180" spans="1:10" ht="15.75">
      <c r="A180" s="279" t="s">
        <v>4</v>
      </c>
      <c r="B180" s="279"/>
      <c r="C180" s="279"/>
      <c r="D180" s="279"/>
      <c r="E180" s="279"/>
      <c r="F180" s="279"/>
      <c r="G180" s="279"/>
      <c r="H180" s="1"/>
      <c r="I180" s="1"/>
      <c r="J180" s="71"/>
    </row>
    <row r="181" spans="1:10" ht="15.75">
      <c r="A181" s="280" t="s">
        <v>6</v>
      </c>
      <c r="B181" s="280"/>
      <c r="C181" s="280"/>
      <c r="D181" s="280"/>
      <c r="E181" s="280"/>
      <c r="F181" s="280"/>
      <c r="G181" s="280"/>
      <c r="H181" s="1"/>
      <c r="I181" s="1"/>
      <c r="J181" s="71"/>
    </row>
    <row r="182" spans="1:10" ht="27.75">
      <c r="A182" s="9"/>
      <c r="B182" s="9"/>
      <c r="C182" s="281" t="s">
        <v>578</v>
      </c>
      <c r="D182" s="281"/>
      <c r="E182" s="281"/>
      <c r="F182" s="281"/>
      <c r="G182" s="281"/>
      <c r="H182" s="2"/>
      <c r="I182" s="2"/>
      <c r="J182" s="72"/>
    </row>
    <row r="183" spans="1:10" ht="15.75">
      <c r="A183" s="11" t="s">
        <v>358</v>
      </c>
      <c r="B183" s="12">
        <v>4138091621</v>
      </c>
      <c r="C183" s="13"/>
      <c r="D183" s="286"/>
      <c r="E183" s="286"/>
      <c r="F183" s="286"/>
      <c r="G183" s="286"/>
      <c r="H183" s="68"/>
      <c r="I183" s="68"/>
      <c r="J183" s="71"/>
    </row>
    <row r="184" spans="1:10" ht="15.75">
      <c r="A184" s="11" t="s">
        <v>9</v>
      </c>
      <c r="B184" s="286" t="s">
        <v>1033</v>
      </c>
      <c r="C184" s="286"/>
      <c r="D184" s="286"/>
      <c r="E184" s="16"/>
      <c r="F184" s="11"/>
      <c r="G184" s="16"/>
      <c r="H184" s="69" t="s">
        <v>161</v>
      </c>
      <c r="I184" s="69"/>
      <c r="J184" s="73"/>
    </row>
    <row r="185" spans="1:10" ht="15.75">
      <c r="A185" s="11" t="s">
        <v>11</v>
      </c>
      <c r="B185" s="289" t="s">
        <v>670</v>
      </c>
      <c r="C185" s="289"/>
      <c r="D185" s="289"/>
      <c r="E185" s="289"/>
      <c r="F185" s="18"/>
      <c r="G185" s="19"/>
      <c r="H185" s="1"/>
      <c r="I185" s="1"/>
      <c r="J185" s="71"/>
    </row>
    <row r="186" spans="1:10" ht="15.75">
      <c r="A186" s="21" t="s">
        <v>14</v>
      </c>
      <c r="B186" s="21" t="s">
        <v>16</v>
      </c>
      <c r="C186" s="21" t="s">
        <v>17</v>
      </c>
      <c r="D186" s="22" t="s">
        <v>18</v>
      </c>
      <c r="E186" s="23" t="s">
        <v>19</v>
      </c>
      <c r="F186" s="23" t="s">
        <v>20</v>
      </c>
      <c r="G186" s="21" t="s">
        <v>21</v>
      </c>
      <c r="H186" s="1"/>
      <c r="I186" s="1"/>
      <c r="J186" s="71"/>
    </row>
    <row r="187" spans="1:10">
      <c r="A187" s="24">
        <v>1</v>
      </c>
      <c r="B187" s="25" t="s">
        <v>23</v>
      </c>
      <c r="C187" s="26"/>
      <c r="D187" s="27">
        <v>79305</v>
      </c>
      <c r="E187" s="28">
        <f t="shared" ref="E187:E204" si="35">D187*C187</f>
        <v>0</v>
      </c>
      <c r="F187" s="29">
        <v>0.2</v>
      </c>
      <c r="G187" s="30">
        <f t="shared" ref="G187:G204" si="36">E187-E187*F187</f>
        <v>0</v>
      </c>
      <c r="H187" s="31">
        <f>D187/1.08*0.8</f>
        <v>58744.444444444438</v>
      </c>
      <c r="I187" s="31"/>
      <c r="J187" s="59">
        <f t="shared" ref="J187:J204" si="37">H187*C187</f>
        <v>0</v>
      </c>
    </row>
    <row r="188" spans="1:10">
      <c r="A188" s="24">
        <v>2</v>
      </c>
      <c r="B188" s="25" t="s">
        <v>25</v>
      </c>
      <c r="C188" s="32"/>
      <c r="D188" s="33">
        <v>128591</v>
      </c>
      <c r="E188" s="28">
        <f t="shared" si="35"/>
        <v>0</v>
      </c>
      <c r="F188" s="29">
        <v>0</v>
      </c>
      <c r="G188" s="30">
        <f t="shared" si="36"/>
        <v>0</v>
      </c>
      <c r="H188" s="31">
        <f t="shared" ref="H188:H204" si="38">D188/1.08</f>
        <v>119065.74074074073</v>
      </c>
      <c r="I188" s="31"/>
      <c r="J188" s="59">
        <f t="shared" si="37"/>
        <v>0</v>
      </c>
    </row>
    <row r="189" spans="1:10">
      <c r="A189" s="24">
        <v>3</v>
      </c>
      <c r="B189" s="25" t="s">
        <v>26</v>
      </c>
      <c r="C189" s="34"/>
      <c r="D189" s="27">
        <v>60043</v>
      </c>
      <c r="E189" s="28">
        <f t="shared" si="35"/>
        <v>0</v>
      </c>
      <c r="F189" s="29">
        <v>0</v>
      </c>
      <c r="G189" s="30">
        <f t="shared" si="36"/>
        <v>0</v>
      </c>
      <c r="H189" s="31">
        <f t="shared" si="38"/>
        <v>55595.370370370365</v>
      </c>
      <c r="I189" s="31"/>
      <c r="J189" s="59">
        <f t="shared" si="37"/>
        <v>0</v>
      </c>
    </row>
    <row r="190" spans="1:10">
      <c r="A190" s="24">
        <v>4</v>
      </c>
      <c r="B190" s="25" t="s">
        <v>27</v>
      </c>
      <c r="C190" s="106"/>
      <c r="D190" s="27">
        <v>115781</v>
      </c>
      <c r="E190" s="28">
        <f t="shared" si="35"/>
        <v>0</v>
      </c>
      <c r="F190" s="29">
        <v>0</v>
      </c>
      <c r="G190" s="30">
        <f t="shared" si="36"/>
        <v>0</v>
      </c>
      <c r="H190" s="31">
        <f t="shared" si="38"/>
        <v>107204.62962962962</v>
      </c>
      <c r="I190" s="31"/>
      <c r="J190" s="59">
        <f t="shared" si="37"/>
        <v>0</v>
      </c>
    </row>
    <row r="191" spans="1:10">
      <c r="A191" s="24">
        <v>5</v>
      </c>
      <c r="B191" s="25" t="s">
        <v>28</v>
      </c>
      <c r="C191" s="32">
        <v>12</v>
      </c>
      <c r="D191" s="27">
        <v>119943</v>
      </c>
      <c r="E191" s="28">
        <f t="shared" si="35"/>
        <v>1439316</v>
      </c>
      <c r="F191" s="124">
        <v>0</v>
      </c>
      <c r="G191" s="30">
        <f t="shared" si="36"/>
        <v>1439316</v>
      </c>
      <c r="H191" s="31">
        <f t="shared" si="38"/>
        <v>111058.33333333333</v>
      </c>
      <c r="I191" s="31"/>
      <c r="J191" s="59">
        <f t="shared" si="37"/>
        <v>1332700</v>
      </c>
    </row>
    <row r="192" spans="1:10">
      <c r="A192" s="24">
        <v>6</v>
      </c>
      <c r="B192" s="25" t="s">
        <v>29</v>
      </c>
      <c r="C192" s="26">
        <v>3</v>
      </c>
      <c r="D192" s="27">
        <v>94810</v>
      </c>
      <c r="E192" s="28">
        <f t="shared" si="35"/>
        <v>284430</v>
      </c>
      <c r="F192" s="29">
        <v>0</v>
      </c>
      <c r="G192" s="30">
        <f t="shared" si="36"/>
        <v>284430</v>
      </c>
      <c r="H192" s="31">
        <f t="shared" si="38"/>
        <v>87787.037037037036</v>
      </c>
      <c r="I192" s="31"/>
      <c r="J192" s="59">
        <f t="shared" si="37"/>
        <v>263361.11111111112</v>
      </c>
    </row>
    <row r="193" spans="1:10">
      <c r="A193" s="24">
        <v>7</v>
      </c>
      <c r="B193" s="25" t="s">
        <v>30</v>
      </c>
      <c r="C193" s="34"/>
      <c r="D193" s="27">
        <v>141396</v>
      </c>
      <c r="E193" s="28">
        <f t="shared" si="35"/>
        <v>0</v>
      </c>
      <c r="F193" s="29">
        <v>0</v>
      </c>
      <c r="G193" s="30">
        <f t="shared" si="36"/>
        <v>0</v>
      </c>
      <c r="H193" s="31">
        <f t="shared" si="38"/>
        <v>130922.22222222222</v>
      </c>
      <c r="I193" s="31"/>
      <c r="J193" s="59">
        <f t="shared" si="37"/>
        <v>0</v>
      </c>
    </row>
    <row r="194" spans="1:10">
      <c r="A194" s="24">
        <v>8</v>
      </c>
      <c r="B194" s="25" t="s">
        <v>31</v>
      </c>
      <c r="C194" s="26"/>
      <c r="D194" s="27">
        <v>232931</v>
      </c>
      <c r="E194" s="28">
        <f t="shared" si="35"/>
        <v>0</v>
      </c>
      <c r="F194" s="29">
        <v>0</v>
      </c>
      <c r="G194" s="30">
        <f t="shared" si="36"/>
        <v>0</v>
      </c>
      <c r="H194" s="31">
        <f t="shared" si="38"/>
        <v>215676.85185185182</v>
      </c>
      <c r="I194" s="31"/>
      <c r="J194" s="59">
        <f t="shared" si="37"/>
        <v>0</v>
      </c>
    </row>
    <row r="195" spans="1:10">
      <c r="A195" s="24">
        <v>9</v>
      </c>
      <c r="B195" s="36" t="s">
        <v>32</v>
      </c>
      <c r="C195" s="26"/>
      <c r="D195" s="27">
        <v>101534</v>
      </c>
      <c r="E195" s="28">
        <f t="shared" si="35"/>
        <v>0</v>
      </c>
      <c r="F195" s="29">
        <v>0</v>
      </c>
      <c r="G195" s="30">
        <f t="shared" si="36"/>
        <v>0</v>
      </c>
      <c r="H195" s="31">
        <f t="shared" si="38"/>
        <v>94012.962962962964</v>
      </c>
      <c r="I195" s="31"/>
      <c r="J195" s="59">
        <f t="shared" si="37"/>
        <v>0</v>
      </c>
    </row>
    <row r="196" spans="1:10">
      <c r="A196" s="24">
        <v>10</v>
      </c>
      <c r="B196" s="36" t="s">
        <v>33</v>
      </c>
      <c r="C196" s="37"/>
      <c r="D196" s="33">
        <v>110148</v>
      </c>
      <c r="E196" s="28">
        <f t="shared" si="35"/>
        <v>0</v>
      </c>
      <c r="F196" s="29">
        <v>0</v>
      </c>
      <c r="G196" s="30">
        <f t="shared" si="36"/>
        <v>0</v>
      </c>
      <c r="H196" s="31">
        <f t="shared" si="38"/>
        <v>101988.88888888888</v>
      </c>
      <c r="I196" s="31"/>
      <c r="J196" s="59">
        <f t="shared" si="37"/>
        <v>0</v>
      </c>
    </row>
    <row r="197" spans="1:10">
      <c r="A197" s="24">
        <v>11</v>
      </c>
      <c r="B197" s="25" t="s">
        <v>34</v>
      </c>
      <c r="C197" s="37">
        <v>3</v>
      </c>
      <c r="D197" s="27">
        <v>54198</v>
      </c>
      <c r="E197" s="28">
        <f t="shared" si="35"/>
        <v>162594</v>
      </c>
      <c r="F197" s="29">
        <v>0</v>
      </c>
      <c r="G197" s="30">
        <f t="shared" si="36"/>
        <v>162594</v>
      </c>
      <c r="H197" s="31">
        <f t="shared" si="38"/>
        <v>50183.333333333328</v>
      </c>
      <c r="I197" s="31"/>
      <c r="J197" s="59">
        <f t="shared" si="37"/>
        <v>150550</v>
      </c>
    </row>
    <row r="198" spans="1:10">
      <c r="A198" s="24">
        <v>12</v>
      </c>
      <c r="B198" s="25" t="s">
        <v>35</v>
      </c>
      <c r="C198" s="37"/>
      <c r="D198" s="27">
        <v>49680</v>
      </c>
      <c r="E198" s="28">
        <f t="shared" si="35"/>
        <v>0</v>
      </c>
      <c r="F198" s="29">
        <v>0</v>
      </c>
      <c r="G198" s="30">
        <f t="shared" si="36"/>
        <v>0</v>
      </c>
      <c r="H198" s="31">
        <f t="shared" si="38"/>
        <v>46000</v>
      </c>
      <c r="I198" s="31"/>
      <c r="J198" s="59">
        <f t="shared" si="37"/>
        <v>0</v>
      </c>
    </row>
    <row r="199" spans="1:10">
      <c r="A199" s="24">
        <v>13</v>
      </c>
      <c r="B199" s="25" t="s">
        <v>36</v>
      </c>
      <c r="C199" s="37"/>
      <c r="D199" s="38">
        <v>64152</v>
      </c>
      <c r="E199" s="28">
        <f t="shared" si="35"/>
        <v>0</v>
      </c>
      <c r="F199" s="29">
        <v>0</v>
      </c>
      <c r="G199" s="30">
        <f t="shared" si="36"/>
        <v>0</v>
      </c>
      <c r="H199" s="31">
        <f t="shared" si="38"/>
        <v>59399.999999999993</v>
      </c>
      <c r="I199" s="31"/>
      <c r="J199" s="59">
        <f t="shared" si="37"/>
        <v>0</v>
      </c>
    </row>
    <row r="200" spans="1:10">
      <c r="A200" s="24">
        <v>14</v>
      </c>
      <c r="B200" s="25" t="s">
        <v>37</v>
      </c>
      <c r="C200" s="37"/>
      <c r="D200" s="38">
        <v>65934</v>
      </c>
      <c r="E200" s="28">
        <f t="shared" si="35"/>
        <v>0</v>
      </c>
      <c r="F200" s="29">
        <v>0</v>
      </c>
      <c r="G200" s="30">
        <f t="shared" si="36"/>
        <v>0</v>
      </c>
      <c r="H200" s="31">
        <f t="shared" si="38"/>
        <v>61049.999999999993</v>
      </c>
      <c r="I200" s="31"/>
      <c r="J200" s="59">
        <f t="shared" si="37"/>
        <v>0</v>
      </c>
    </row>
    <row r="201" spans="1:10">
      <c r="A201" s="24">
        <v>15</v>
      </c>
      <c r="B201" s="25" t="s">
        <v>38</v>
      </c>
      <c r="C201" s="37"/>
      <c r="D201" s="38">
        <v>76626</v>
      </c>
      <c r="E201" s="28">
        <f t="shared" si="35"/>
        <v>0</v>
      </c>
      <c r="F201" s="124">
        <v>0</v>
      </c>
      <c r="G201" s="30">
        <f t="shared" si="36"/>
        <v>0</v>
      </c>
      <c r="H201" s="31">
        <f t="shared" si="38"/>
        <v>70950</v>
      </c>
      <c r="I201" s="31"/>
      <c r="J201" s="59">
        <f t="shared" si="37"/>
        <v>0</v>
      </c>
    </row>
    <row r="202" spans="1:10">
      <c r="A202" s="24">
        <v>16</v>
      </c>
      <c r="B202" s="25" t="s">
        <v>39</v>
      </c>
      <c r="C202" s="37"/>
      <c r="D202" s="38">
        <v>80190</v>
      </c>
      <c r="E202" s="28">
        <f t="shared" si="35"/>
        <v>0</v>
      </c>
      <c r="F202" s="29">
        <v>0</v>
      </c>
      <c r="G202" s="30">
        <f t="shared" si="36"/>
        <v>0</v>
      </c>
      <c r="H202" s="31">
        <f t="shared" si="38"/>
        <v>74250</v>
      </c>
      <c r="I202" s="31"/>
      <c r="J202" s="59">
        <f t="shared" si="37"/>
        <v>0</v>
      </c>
    </row>
    <row r="203" spans="1:10">
      <c r="A203" s="24">
        <v>17</v>
      </c>
      <c r="B203" s="25" t="s">
        <v>40</v>
      </c>
      <c r="C203" s="37"/>
      <c r="D203" s="38">
        <v>113832</v>
      </c>
      <c r="E203" s="28">
        <f t="shared" si="35"/>
        <v>0</v>
      </c>
      <c r="F203" s="29">
        <v>0</v>
      </c>
      <c r="G203" s="30">
        <f t="shared" si="36"/>
        <v>0</v>
      </c>
      <c r="H203" s="31">
        <f t="shared" si="38"/>
        <v>105400</v>
      </c>
      <c r="I203" s="31"/>
      <c r="J203" s="59">
        <f t="shared" si="37"/>
        <v>0</v>
      </c>
    </row>
    <row r="204" spans="1:10">
      <c r="A204" s="24">
        <v>18</v>
      </c>
      <c r="B204" s="25" t="s">
        <v>41</v>
      </c>
      <c r="C204" s="37"/>
      <c r="D204" s="39">
        <v>98010</v>
      </c>
      <c r="E204" s="28">
        <f t="shared" si="35"/>
        <v>0</v>
      </c>
      <c r="F204" s="29">
        <v>0</v>
      </c>
      <c r="G204" s="30">
        <f t="shared" si="36"/>
        <v>0</v>
      </c>
      <c r="H204" s="31">
        <f t="shared" si="38"/>
        <v>90750</v>
      </c>
      <c r="I204" s="31"/>
      <c r="J204" s="59">
        <f t="shared" si="37"/>
        <v>0</v>
      </c>
    </row>
    <row r="205" spans="1:10" ht="17.25">
      <c r="A205" s="40"/>
      <c r="B205" s="41" t="s">
        <v>42</v>
      </c>
      <c r="C205" s="42">
        <f t="shared" ref="C205" si="39">SUM(C187:C204)</f>
        <v>18</v>
      </c>
      <c r="D205" s="42"/>
      <c r="E205" s="43">
        <f t="shared" ref="E205" si="40">SUM(E187:E204)</f>
        <v>1886340</v>
      </c>
      <c r="F205" s="43"/>
      <c r="G205" s="44">
        <f t="shared" ref="G205" si="41">SUM(G187:G204)</f>
        <v>1886340</v>
      </c>
      <c r="H205" s="45"/>
      <c r="I205" s="45"/>
      <c r="J205" s="64">
        <f>SUM(J187:J204)</f>
        <v>1746611.111111111</v>
      </c>
    </row>
    <row r="206" spans="1:10" ht="31.5">
      <c r="A206" s="46"/>
      <c r="B206" s="47"/>
      <c r="C206" s="48"/>
      <c r="D206" s="48"/>
      <c r="E206" s="49"/>
      <c r="F206" s="49"/>
      <c r="G206" s="50"/>
      <c r="H206" s="5"/>
      <c r="I206" s="5"/>
      <c r="J206" s="75">
        <f>J205*0.08</f>
        <v>139728.88888888888</v>
      </c>
    </row>
    <row r="207" spans="1:10" ht="31.5">
      <c r="A207" s="283" t="s">
        <v>43</v>
      </c>
      <c r="B207" s="283"/>
      <c r="C207" s="284" t="s">
        <v>44</v>
      </c>
      <c r="D207" s="284"/>
      <c r="E207" s="54"/>
      <c r="F207" s="54"/>
      <c r="G207" s="55" t="s">
        <v>45</v>
      </c>
      <c r="H207" s="6"/>
      <c r="I207" s="6"/>
      <c r="J207" s="76">
        <f>SUM(J205:J206)</f>
        <v>1886340</v>
      </c>
    </row>
    <row r="208" spans="1:10">
      <c r="B208" s="132" t="s">
        <v>666</v>
      </c>
      <c r="C208" s="132" t="s">
        <v>667</v>
      </c>
      <c r="D208" s="131"/>
      <c r="E208" s="132" t="s">
        <v>167</v>
      </c>
    </row>
    <row r="209" spans="1:10">
      <c r="B209" s="132"/>
      <c r="C209" s="132"/>
      <c r="D209" s="131"/>
      <c r="E209" s="132"/>
    </row>
    <row r="212" spans="1:10" ht="18">
      <c r="A212" s="279" t="s">
        <v>0</v>
      </c>
      <c r="B212" s="279"/>
      <c r="C212" s="279"/>
      <c r="D212" s="279"/>
      <c r="E212" s="279"/>
      <c r="F212" s="279"/>
      <c r="G212" s="279"/>
      <c r="H212" s="1"/>
      <c r="I212" s="1"/>
      <c r="J212" s="127"/>
    </row>
    <row r="213" spans="1:10" ht="18">
      <c r="A213" s="279" t="s">
        <v>1</v>
      </c>
      <c r="B213" s="279"/>
      <c r="C213" s="279"/>
      <c r="D213" s="279"/>
      <c r="E213" s="279"/>
      <c r="F213" s="279"/>
      <c r="G213" s="279"/>
      <c r="H213" s="1"/>
      <c r="I213" s="1"/>
      <c r="J213" s="79"/>
    </row>
    <row r="214" spans="1:10" ht="15.75">
      <c r="A214" s="279" t="s">
        <v>2</v>
      </c>
      <c r="B214" s="279"/>
      <c r="C214" s="279"/>
      <c r="D214" s="279"/>
      <c r="E214" s="279"/>
      <c r="F214" s="279"/>
      <c r="G214" s="279"/>
      <c r="H214" s="1"/>
      <c r="I214" s="1"/>
      <c r="J214" s="71"/>
    </row>
    <row r="215" spans="1:10" ht="15.75">
      <c r="A215" s="279" t="s">
        <v>4</v>
      </c>
      <c r="B215" s="279"/>
      <c r="C215" s="279"/>
      <c r="D215" s="279"/>
      <c r="E215" s="279"/>
      <c r="F215" s="279"/>
      <c r="G215" s="279"/>
      <c r="H215" s="1"/>
      <c r="I215" s="1"/>
      <c r="J215" s="71"/>
    </row>
    <row r="216" spans="1:10" ht="15.75">
      <c r="A216" s="280" t="s">
        <v>6</v>
      </c>
      <c r="B216" s="280"/>
      <c r="C216" s="280"/>
      <c r="D216" s="280"/>
      <c r="E216" s="280"/>
      <c r="F216" s="280"/>
      <c r="G216" s="280"/>
      <c r="H216" s="1"/>
      <c r="I216" s="1"/>
      <c r="J216" s="71"/>
    </row>
    <row r="217" spans="1:10" ht="27.75">
      <c r="A217" s="9"/>
      <c r="B217" s="9"/>
      <c r="C217" s="281" t="s">
        <v>578</v>
      </c>
      <c r="D217" s="281"/>
      <c r="E217" s="281"/>
      <c r="F217" s="281"/>
      <c r="G217" s="281"/>
      <c r="H217" s="2"/>
      <c r="I217" s="2"/>
      <c r="J217" s="72"/>
    </row>
    <row r="218" spans="1:10" ht="15.75">
      <c r="A218" s="11" t="s">
        <v>358</v>
      </c>
      <c r="B218" s="12">
        <v>4138091720</v>
      </c>
      <c r="C218" s="13"/>
      <c r="D218" s="286"/>
      <c r="E218" s="286"/>
      <c r="F218" s="286"/>
      <c r="G218" s="286"/>
      <c r="H218" s="68"/>
      <c r="I218" s="68"/>
      <c r="J218" s="71"/>
    </row>
    <row r="219" spans="1:10" ht="15.75">
      <c r="A219" s="11" t="s">
        <v>9</v>
      </c>
      <c r="B219" s="286" t="s">
        <v>1034</v>
      </c>
      <c r="C219" s="286"/>
      <c r="D219" s="286"/>
      <c r="E219" s="16"/>
      <c r="F219" s="11"/>
      <c r="G219" s="16"/>
      <c r="H219" s="69" t="s">
        <v>161</v>
      </c>
      <c r="I219" s="69"/>
      <c r="J219" s="73"/>
    </row>
    <row r="220" spans="1:10" ht="15.75">
      <c r="A220" s="11" t="s">
        <v>11</v>
      </c>
      <c r="B220" s="289" t="s">
        <v>670</v>
      </c>
      <c r="C220" s="289"/>
      <c r="D220" s="289"/>
      <c r="E220" s="289"/>
      <c r="F220" s="18"/>
      <c r="G220" s="19"/>
      <c r="H220" s="1"/>
      <c r="I220" s="1"/>
      <c r="J220" s="71"/>
    </row>
    <row r="221" spans="1:10" ht="15.75">
      <c r="A221" s="21" t="s">
        <v>14</v>
      </c>
      <c r="B221" s="21" t="s">
        <v>16</v>
      </c>
      <c r="C221" s="21" t="s">
        <v>17</v>
      </c>
      <c r="D221" s="22" t="s">
        <v>18</v>
      </c>
      <c r="E221" s="23" t="s">
        <v>19</v>
      </c>
      <c r="F221" s="23" t="s">
        <v>20</v>
      </c>
      <c r="G221" s="21" t="s">
        <v>21</v>
      </c>
      <c r="H221" s="1"/>
      <c r="I221" s="1"/>
      <c r="J221" s="71"/>
    </row>
    <row r="222" spans="1:10">
      <c r="A222" s="24">
        <v>1</v>
      </c>
      <c r="B222" s="25" t="s">
        <v>23</v>
      </c>
      <c r="C222" s="26">
        <v>6</v>
      </c>
      <c r="D222" s="27">
        <v>79305</v>
      </c>
      <c r="E222" s="28">
        <f t="shared" ref="E222:E239" si="42">D222*C222</f>
        <v>475830</v>
      </c>
      <c r="F222" s="29">
        <v>0.2</v>
      </c>
      <c r="G222" s="30">
        <f t="shared" ref="G222:G239" si="43">E222-E222*F222</f>
        <v>380664</v>
      </c>
      <c r="H222" s="31">
        <f>D222/1.08*0.8</f>
        <v>58744.444444444438</v>
      </c>
      <c r="I222" s="31"/>
      <c r="J222" s="59">
        <f t="shared" ref="J222:J239" si="44">H222*C222</f>
        <v>352466.66666666663</v>
      </c>
    </row>
    <row r="223" spans="1:10">
      <c r="A223" s="24">
        <v>2</v>
      </c>
      <c r="B223" s="25" t="s">
        <v>25</v>
      </c>
      <c r="C223" s="32"/>
      <c r="D223" s="33">
        <v>128591</v>
      </c>
      <c r="E223" s="28">
        <f t="shared" si="42"/>
        <v>0</v>
      </c>
      <c r="F223" s="29">
        <v>0</v>
      </c>
      <c r="G223" s="30">
        <f t="shared" si="43"/>
        <v>0</v>
      </c>
      <c r="H223" s="31">
        <f t="shared" ref="H223:H239" si="45">D223/1.08</f>
        <v>119065.74074074073</v>
      </c>
      <c r="I223" s="31"/>
      <c r="J223" s="59">
        <f t="shared" si="44"/>
        <v>0</v>
      </c>
    </row>
    <row r="224" spans="1:10">
      <c r="A224" s="24">
        <v>3</v>
      </c>
      <c r="B224" s="25" t="s">
        <v>26</v>
      </c>
      <c r="C224" s="34"/>
      <c r="D224" s="27">
        <v>60043</v>
      </c>
      <c r="E224" s="28">
        <f t="shared" si="42"/>
        <v>0</v>
      </c>
      <c r="F224" s="29">
        <v>0</v>
      </c>
      <c r="G224" s="30">
        <f t="shared" si="43"/>
        <v>0</v>
      </c>
      <c r="H224" s="31">
        <f t="shared" si="45"/>
        <v>55595.370370370365</v>
      </c>
      <c r="I224" s="31"/>
      <c r="J224" s="59">
        <f t="shared" si="44"/>
        <v>0</v>
      </c>
    </row>
    <row r="225" spans="1:10">
      <c r="A225" s="24">
        <v>4</v>
      </c>
      <c r="B225" s="25" t="s">
        <v>27</v>
      </c>
      <c r="C225" s="106"/>
      <c r="D225" s="27">
        <v>115781</v>
      </c>
      <c r="E225" s="28">
        <f t="shared" si="42"/>
        <v>0</v>
      </c>
      <c r="F225" s="29">
        <v>0</v>
      </c>
      <c r="G225" s="30">
        <f t="shared" si="43"/>
        <v>0</v>
      </c>
      <c r="H225" s="31">
        <f t="shared" si="45"/>
        <v>107204.62962962962</v>
      </c>
      <c r="I225" s="31"/>
      <c r="J225" s="59">
        <f t="shared" si="44"/>
        <v>0</v>
      </c>
    </row>
    <row r="226" spans="1:10">
      <c r="A226" s="24">
        <v>5</v>
      </c>
      <c r="B226" s="25" t="s">
        <v>28</v>
      </c>
      <c r="C226" s="32">
        <v>12</v>
      </c>
      <c r="D226" s="27">
        <v>119943</v>
      </c>
      <c r="E226" s="28">
        <f t="shared" si="42"/>
        <v>1439316</v>
      </c>
      <c r="F226" s="124">
        <v>0</v>
      </c>
      <c r="G226" s="30">
        <f t="shared" si="43"/>
        <v>1439316</v>
      </c>
      <c r="H226" s="31">
        <f t="shared" si="45"/>
        <v>111058.33333333333</v>
      </c>
      <c r="I226" s="31"/>
      <c r="J226" s="59">
        <f t="shared" si="44"/>
        <v>1332700</v>
      </c>
    </row>
    <row r="227" spans="1:10">
      <c r="A227" s="24">
        <v>6</v>
      </c>
      <c r="B227" s="25" t="s">
        <v>29</v>
      </c>
      <c r="C227" s="26"/>
      <c r="D227" s="27">
        <v>94810</v>
      </c>
      <c r="E227" s="28">
        <f t="shared" si="42"/>
        <v>0</v>
      </c>
      <c r="F227" s="29">
        <v>0</v>
      </c>
      <c r="G227" s="30">
        <f t="shared" si="43"/>
        <v>0</v>
      </c>
      <c r="H227" s="31">
        <f t="shared" si="45"/>
        <v>87787.037037037036</v>
      </c>
      <c r="I227" s="31"/>
      <c r="J227" s="59">
        <f t="shared" si="44"/>
        <v>0</v>
      </c>
    </row>
    <row r="228" spans="1:10">
      <c r="A228" s="24">
        <v>7</v>
      </c>
      <c r="B228" s="25" t="s">
        <v>30</v>
      </c>
      <c r="C228" s="34"/>
      <c r="D228" s="27">
        <v>141396</v>
      </c>
      <c r="E228" s="28">
        <f t="shared" si="42"/>
        <v>0</v>
      </c>
      <c r="F228" s="29">
        <v>0</v>
      </c>
      <c r="G228" s="30">
        <f t="shared" si="43"/>
        <v>0</v>
      </c>
      <c r="H228" s="31">
        <f t="shared" si="45"/>
        <v>130922.22222222222</v>
      </c>
      <c r="I228" s="31"/>
      <c r="J228" s="59">
        <f t="shared" si="44"/>
        <v>0</v>
      </c>
    </row>
    <row r="229" spans="1:10">
      <c r="A229" s="24">
        <v>8</v>
      </c>
      <c r="B229" s="25" t="s">
        <v>31</v>
      </c>
      <c r="C229" s="26"/>
      <c r="D229" s="27">
        <v>232931</v>
      </c>
      <c r="E229" s="28">
        <f t="shared" si="42"/>
        <v>0</v>
      </c>
      <c r="F229" s="29">
        <v>0</v>
      </c>
      <c r="G229" s="30">
        <f t="shared" si="43"/>
        <v>0</v>
      </c>
      <c r="H229" s="31">
        <f t="shared" si="45"/>
        <v>215676.85185185182</v>
      </c>
      <c r="I229" s="31"/>
      <c r="J229" s="59">
        <f t="shared" si="44"/>
        <v>0</v>
      </c>
    </row>
    <row r="230" spans="1:10">
      <c r="A230" s="24">
        <v>9</v>
      </c>
      <c r="B230" s="36" t="s">
        <v>32</v>
      </c>
      <c r="C230" s="26"/>
      <c r="D230" s="27">
        <v>101534</v>
      </c>
      <c r="E230" s="28">
        <f t="shared" si="42"/>
        <v>0</v>
      </c>
      <c r="F230" s="29">
        <v>0</v>
      </c>
      <c r="G230" s="30">
        <f t="shared" si="43"/>
        <v>0</v>
      </c>
      <c r="H230" s="31">
        <f t="shared" si="45"/>
        <v>94012.962962962964</v>
      </c>
      <c r="I230" s="31"/>
      <c r="J230" s="59">
        <f t="shared" si="44"/>
        <v>0</v>
      </c>
    </row>
    <row r="231" spans="1:10">
      <c r="A231" s="24">
        <v>10</v>
      </c>
      <c r="B231" s="36" t="s">
        <v>33</v>
      </c>
      <c r="C231" s="37"/>
      <c r="D231" s="33">
        <v>110148</v>
      </c>
      <c r="E231" s="28">
        <f t="shared" si="42"/>
        <v>0</v>
      </c>
      <c r="F231" s="29">
        <v>0</v>
      </c>
      <c r="G231" s="30">
        <f t="shared" si="43"/>
        <v>0</v>
      </c>
      <c r="H231" s="31">
        <f t="shared" si="45"/>
        <v>101988.88888888888</v>
      </c>
      <c r="I231" s="31"/>
      <c r="J231" s="59">
        <f t="shared" si="44"/>
        <v>0</v>
      </c>
    </row>
    <row r="232" spans="1:10">
      <c r="A232" s="24">
        <v>11</v>
      </c>
      <c r="B232" s="25" t="s">
        <v>34</v>
      </c>
      <c r="C232" s="37"/>
      <c r="D232" s="27">
        <v>54198</v>
      </c>
      <c r="E232" s="28">
        <f t="shared" si="42"/>
        <v>0</v>
      </c>
      <c r="F232" s="29">
        <v>0</v>
      </c>
      <c r="G232" s="30">
        <f t="shared" si="43"/>
        <v>0</v>
      </c>
      <c r="H232" s="31">
        <f t="shared" si="45"/>
        <v>50183.333333333328</v>
      </c>
      <c r="I232" s="31"/>
      <c r="J232" s="59">
        <f t="shared" si="44"/>
        <v>0</v>
      </c>
    </row>
    <row r="233" spans="1:10">
      <c r="A233" s="24">
        <v>12</v>
      </c>
      <c r="B233" s="25" t="s">
        <v>35</v>
      </c>
      <c r="C233" s="37">
        <v>3</v>
      </c>
      <c r="D233" s="27">
        <v>49680</v>
      </c>
      <c r="E233" s="28">
        <f t="shared" si="42"/>
        <v>149040</v>
      </c>
      <c r="F233" s="29">
        <v>0</v>
      </c>
      <c r="G233" s="30">
        <f t="shared" si="43"/>
        <v>149040</v>
      </c>
      <c r="H233" s="31">
        <f t="shared" si="45"/>
        <v>46000</v>
      </c>
      <c r="I233" s="31"/>
      <c r="J233" s="59">
        <f t="shared" si="44"/>
        <v>138000</v>
      </c>
    </row>
    <row r="234" spans="1:10">
      <c r="A234" s="24">
        <v>13</v>
      </c>
      <c r="B234" s="25" t="s">
        <v>36</v>
      </c>
      <c r="C234" s="37"/>
      <c r="D234" s="38">
        <v>64152</v>
      </c>
      <c r="E234" s="28">
        <f t="shared" si="42"/>
        <v>0</v>
      </c>
      <c r="F234" s="29">
        <v>0</v>
      </c>
      <c r="G234" s="30">
        <f t="shared" si="43"/>
        <v>0</v>
      </c>
      <c r="H234" s="31">
        <f t="shared" si="45"/>
        <v>59399.999999999993</v>
      </c>
      <c r="I234" s="31"/>
      <c r="J234" s="59">
        <f t="shared" si="44"/>
        <v>0</v>
      </c>
    </row>
    <row r="235" spans="1:10">
      <c r="A235" s="24">
        <v>14</v>
      </c>
      <c r="B235" s="25" t="s">
        <v>37</v>
      </c>
      <c r="C235" s="37"/>
      <c r="D235" s="38">
        <v>65934</v>
      </c>
      <c r="E235" s="28">
        <f t="shared" si="42"/>
        <v>0</v>
      </c>
      <c r="F235" s="29">
        <v>0</v>
      </c>
      <c r="G235" s="30">
        <f t="shared" si="43"/>
        <v>0</v>
      </c>
      <c r="H235" s="31">
        <f t="shared" si="45"/>
        <v>61049.999999999993</v>
      </c>
      <c r="I235" s="31"/>
      <c r="J235" s="59">
        <f t="shared" si="44"/>
        <v>0</v>
      </c>
    </row>
    <row r="236" spans="1:10">
      <c r="A236" s="24">
        <v>15</v>
      </c>
      <c r="B236" s="25" t="s">
        <v>38</v>
      </c>
      <c r="C236" s="37"/>
      <c r="D236" s="38">
        <v>76626</v>
      </c>
      <c r="E236" s="28">
        <f t="shared" si="42"/>
        <v>0</v>
      </c>
      <c r="F236" s="124">
        <v>0</v>
      </c>
      <c r="G236" s="30">
        <f t="shared" si="43"/>
        <v>0</v>
      </c>
      <c r="H236" s="31">
        <f t="shared" si="45"/>
        <v>70950</v>
      </c>
      <c r="I236" s="31"/>
      <c r="J236" s="59">
        <f t="shared" si="44"/>
        <v>0</v>
      </c>
    </row>
    <row r="237" spans="1:10">
      <c r="A237" s="24">
        <v>16</v>
      </c>
      <c r="B237" s="25" t="s">
        <v>39</v>
      </c>
      <c r="C237" s="37"/>
      <c r="D237" s="38">
        <v>80190</v>
      </c>
      <c r="E237" s="28">
        <f t="shared" si="42"/>
        <v>0</v>
      </c>
      <c r="F237" s="29">
        <v>0</v>
      </c>
      <c r="G237" s="30">
        <f t="shared" si="43"/>
        <v>0</v>
      </c>
      <c r="H237" s="31">
        <f t="shared" si="45"/>
        <v>74250</v>
      </c>
      <c r="I237" s="31"/>
      <c r="J237" s="59">
        <f t="shared" si="44"/>
        <v>0</v>
      </c>
    </row>
    <row r="238" spans="1:10">
      <c r="A238" s="24">
        <v>17</v>
      </c>
      <c r="B238" s="25" t="s">
        <v>40</v>
      </c>
      <c r="C238" s="37"/>
      <c r="D238" s="38">
        <v>113832</v>
      </c>
      <c r="E238" s="28">
        <f t="shared" si="42"/>
        <v>0</v>
      </c>
      <c r="F238" s="29">
        <v>0</v>
      </c>
      <c r="G238" s="30">
        <f t="shared" si="43"/>
        <v>0</v>
      </c>
      <c r="H238" s="31">
        <f t="shared" si="45"/>
        <v>105400</v>
      </c>
      <c r="I238" s="31"/>
      <c r="J238" s="59">
        <f t="shared" si="44"/>
        <v>0</v>
      </c>
    </row>
    <row r="239" spans="1:10">
      <c r="A239" s="24">
        <v>18</v>
      </c>
      <c r="B239" s="25" t="s">
        <v>41</v>
      </c>
      <c r="C239" s="37"/>
      <c r="D239" s="39">
        <v>98010</v>
      </c>
      <c r="E239" s="28">
        <f t="shared" si="42"/>
        <v>0</v>
      </c>
      <c r="F239" s="29">
        <v>0</v>
      </c>
      <c r="G239" s="30">
        <f t="shared" si="43"/>
        <v>0</v>
      </c>
      <c r="H239" s="31">
        <f t="shared" si="45"/>
        <v>90750</v>
      </c>
      <c r="I239" s="31"/>
      <c r="J239" s="59">
        <f t="shared" si="44"/>
        <v>0</v>
      </c>
    </row>
    <row r="240" spans="1:10" ht="17.25">
      <c r="A240" s="40"/>
      <c r="B240" s="41" t="s">
        <v>42</v>
      </c>
      <c r="C240" s="42">
        <f t="shared" ref="C240" si="46">SUM(C222:C239)</f>
        <v>21</v>
      </c>
      <c r="D240" s="42"/>
      <c r="E240" s="43">
        <f t="shared" ref="E240" si="47">SUM(E222:E239)</f>
        <v>2064186</v>
      </c>
      <c r="F240" s="43"/>
      <c r="G240" s="44">
        <f t="shared" ref="G240" si="48">SUM(G222:G239)</f>
        <v>1969020</v>
      </c>
      <c r="H240" s="45"/>
      <c r="I240" s="45"/>
      <c r="J240" s="64">
        <f>SUM(J222:J239)</f>
        <v>1823166.6666666665</v>
      </c>
    </row>
    <row r="241" spans="1:10" ht="31.5">
      <c r="A241" s="46"/>
      <c r="B241" s="47"/>
      <c r="C241" s="48"/>
      <c r="D241" s="48"/>
      <c r="E241" s="49"/>
      <c r="F241" s="49"/>
      <c r="G241" s="50"/>
      <c r="H241" s="5"/>
      <c r="I241" s="5"/>
      <c r="J241" s="75">
        <f>J240*0.08</f>
        <v>145853.33333333331</v>
      </c>
    </row>
    <row r="242" spans="1:10" ht="31.5">
      <c r="A242" s="283" t="s">
        <v>43</v>
      </c>
      <c r="B242" s="283"/>
      <c r="C242" s="284" t="s">
        <v>44</v>
      </c>
      <c r="D242" s="284"/>
      <c r="E242" s="54"/>
      <c r="F242" s="54"/>
      <c r="G242" s="55" t="s">
        <v>45</v>
      </c>
      <c r="H242" s="6"/>
      <c r="I242" s="6"/>
      <c r="J242" s="76">
        <f>SUM(J240:J241)</f>
        <v>1969019.9999999998</v>
      </c>
    </row>
    <row r="243" spans="1:10">
      <c r="B243" s="132" t="s">
        <v>666</v>
      </c>
      <c r="C243" s="132" t="s">
        <v>667</v>
      </c>
      <c r="D243" s="131"/>
      <c r="E243" s="132" t="s">
        <v>167</v>
      </c>
    </row>
    <row r="244" spans="1:10">
      <c r="B244" s="132"/>
      <c r="C244" s="132"/>
      <c r="D244" s="131"/>
      <c r="E244" s="132"/>
    </row>
    <row r="247" spans="1:10" ht="18">
      <c r="A247" s="279" t="s">
        <v>0</v>
      </c>
      <c r="B247" s="279"/>
      <c r="C247" s="279"/>
      <c r="D247" s="279"/>
      <c r="E247" s="279"/>
      <c r="F247" s="279"/>
      <c r="G247" s="279"/>
      <c r="H247" s="1"/>
      <c r="I247" s="1"/>
      <c r="J247" s="127"/>
    </row>
    <row r="248" spans="1:10" ht="18">
      <c r="A248" s="279" t="s">
        <v>1</v>
      </c>
      <c r="B248" s="279"/>
      <c r="C248" s="279"/>
      <c r="D248" s="279"/>
      <c r="E248" s="279"/>
      <c r="F248" s="279"/>
      <c r="G248" s="279"/>
      <c r="H248" s="1"/>
      <c r="I248" s="1"/>
      <c r="J248" s="79"/>
    </row>
    <row r="249" spans="1:10" ht="15.75">
      <c r="A249" s="279" t="s">
        <v>2</v>
      </c>
      <c r="B249" s="279"/>
      <c r="C249" s="279"/>
      <c r="D249" s="279"/>
      <c r="E249" s="279"/>
      <c r="F249" s="279"/>
      <c r="G249" s="279"/>
      <c r="H249" s="1"/>
      <c r="I249" s="1"/>
      <c r="J249" s="71"/>
    </row>
    <row r="250" spans="1:10" ht="15.75">
      <c r="A250" s="279" t="s">
        <v>4</v>
      </c>
      <c r="B250" s="279"/>
      <c r="C250" s="279"/>
      <c r="D250" s="279"/>
      <c r="E250" s="279"/>
      <c r="F250" s="279"/>
      <c r="G250" s="279"/>
      <c r="H250" s="1"/>
      <c r="I250" s="1"/>
      <c r="J250" s="71"/>
    </row>
    <row r="251" spans="1:10" ht="15.75">
      <c r="A251" s="280" t="s">
        <v>6</v>
      </c>
      <c r="B251" s="280"/>
      <c r="C251" s="280"/>
      <c r="D251" s="280"/>
      <c r="E251" s="280"/>
      <c r="F251" s="280"/>
      <c r="G251" s="280"/>
      <c r="H251" s="1"/>
      <c r="I251" s="1"/>
      <c r="J251" s="71"/>
    </row>
    <row r="252" spans="1:10" ht="27.75">
      <c r="A252" s="9"/>
      <c r="B252" s="9"/>
      <c r="C252" s="281" t="s">
        <v>578</v>
      </c>
      <c r="D252" s="281"/>
      <c r="E252" s="281"/>
      <c r="F252" s="281"/>
      <c r="G252" s="281"/>
      <c r="H252" s="2"/>
      <c r="I252" s="2"/>
      <c r="J252" s="72"/>
    </row>
    <row r="253" spans="1:10" ht="15.75">
      <c r="A253" s="11" t="s">
        <v>358</v>
      </c>
      <c r="B253" s="12">
        <v>4138091298</v>
      </c>
      <c r="C253" s="13"/>
      <c r="D253" s="286"/>
      <c r="E253" s="286"/>
      <c r="F253" s="286"/>
      <c r="G253" s="286"/>
      <c r="H253" s="68"/>
      <c r="I253" s="68"/>
      <c r="J253" s="71"/>
    </row>
    <row r="254" spans="1:10" ht="15.75">
      <c r="A254" s="11" t="s">
        <v>9</v>
      </c>
      <c r="B254" s="286" t="s">
        <v>1035</v>
      </c>
      <c r="C254" s="286"/>
      <c r="D254" s="286"/>
      <c r="E254" s="16"/>
      <c r="F254" s="11"/>
      <c r="G254" s="16"/>
      <c r="H254" s="69" t="s">
        <v>161</v>
      </c>
      <c r="I254" s="69"/>
      <c r="J254" s="73"/>
    </row>
    <row r="255" spans="1:10" ht="15.75">
      <c r="A255" s="11" t="s">
        <v>11</v>
      </c>
      <c r="B255" s="289" t="s">
        <v>670</v>
      </c>
      <c r="C255" s="289"/>
      <c r="D255" s="289"/>
      <c r="E255" s="289"/>
      <c r="F255" s="18"/>
      <c r="G255" s="19"/>
      <c r="H255" s="1"/>
      <c r="I255" s="1"/>
      <c r="J255" s="71"/>
    </row>
    <row r="256" spans="1:10" ht="15.75">
      <c r="A256" s="21" t="s">
        <v>14</v>
      </c>
      <c r="B256" s="21" t="s">
        <v>16</v>
      </c>
      <c r="C256" s="21" t="s">
        <v>17</v>
      </c>
      <c r="D256" s="22" t="s">
        <v>18</v>
      </c>
      <c r="E256" s="23" t="s">
        <v>19</v>
      </c>
      <c r="F256" s="23" t="s">
        <v>20</v>
      </c>
      <c r="G256" s="21" t="s">
        <v>21</v>
      </c>
      <c r="H256" s="1"/>
      <c r="I256" s="1"/>
      <c r="J256" s="71"/>
    </row>
    <row r="257" spans="1:10">
      <c r="A257" s="24">
        <v>1</v>
      </c>
      <c r="B257" s="25" t="s">
        <v>23</v>
      </c>
      <c r="C257" s="26">
        <v>6</v>
      </c>
      <c r="D257" s="27">
        <v>79305</v>
      </c>
      <c r="E257" s="28">
        <f t="shared" ref="E257:E274" si="49">D257*C257</f>
        <v>475830</v>
      </c>
      <c r="F257" s="29">
        <v>0.2</v>
      </c>
      <c r="G257" s="30">
        <f t="shared" ref="G257:G274" si="50">E257-E257*F257</f>
        <v>380664</v>
      </c>
      <c r="H257" s="31">
        <f>D257/1.08*0.8</f>
        <v>58744.444444444438</v>
      </c>
      <c r="I257" s="31"/>
      <c r="J257" s="59">
        <f t="shared" ref="J257:J274" si="51">H257*C257</f>
        <v>352466.66666666663</v>
      </c>
    </row>
    <row r="258" spans="1:10">
      <c r="A258" s="24">
        <v>2</v>
      </c>
      <c r="B258" s="25" t="s">
        <v>25</v>
      </c>
      <c r="C258" s="32"/>
      <c r="D258" s="33">
        <v>128591</v>
      </c>
      <c r="E258" s="28">
        <f t="shared" si="49"/>
        <v>0</v>
      </c>
      <c r="F258" s="29">
        <v>0</v>
      </c>
      <c r="G258" s="30">
        <f t="shared" si="50"/>
        <v>0</v>
      </c>
      <c r="H258" s="31">
        <f t="shared" ref="H258:H274" si="52">D258/1.08</f>
        <v>119065.74074074073</v>
      </c>
      <c r="I258" s="31"/>
      <c r="J258" s="59">
        <f t="shared" si="51"/>
        <v>0</v>
      </c>
    </row>
    <row r="259" spans="1:10">
      <c r="A259" s="24">
        <v>3</v>
      </c>
      <c r="B259" s="25" t="s">
        <v>26</v>
      </c>
      <c r="C259" s="34"/>
      <c r="D259" s="27">
        <v>60043</v>
      </c>
      <c r="E259" s="28">
        <f t="shared" si="49"/>
        <v>0</v>
      </c>
      <c r="F259" s="29">
        <v>0</v>
      </c>
      <c r="G259" s="30">
        <f t="shared" si="50"/>
        <v>0</v>
      </c>
      <c r="H259" s="31">
        <f t="shared" si="52"/>
        <v>55595.370370370365</v>
      </c>
      <c r="I259" s="31"/>
      <c r="J259" s="59">
        <f t="shared" si="51"/>
        <v>0</v>
      </c>
    </row>
    <row r="260" spans="1:10">
      <c r="A260" s="24">
        <v>4</v>
      </c>
      <c r="B260" s="25" t="s">
        <v>27</v>
      </c>
      <c r="C260" s="106"/>
      <c r="D260" s="27">
        <v>115781</v>
      </c>
      <c r="E260" s="28">
        <f t="shared" si="49"/>
        <v>0</v>
      </c>
      <c r="F260" s="29">
        <v>0</v>
      </c>
      <c r="G260" s="30">
        <f t="shared" si="50"/>
        <v>0</v>
      </c>
      <c r="H260" s="31">
        <f t="shared" si="52"/>
        <v>107204.62962962962</v>
      </c>
      <c r="I260" s="31"/>
      <c r="J260" s="59">
        <f t="shared" si="51"/>
        <v>0</v>
      </c>
    </row>
    <row r="261" spans="1:10">
      <c r="A261" s="24">
        <v>5</v>
      </c>
      <c r="B261" s="25" t="s">
        <v>28</v>
      </c>
      <c r="C261" s="32">
        <v>6</v>
      </c>
      <c r="D261" s="27">
        <v>119943</v>
      </c>
      <c r="E261" s="28">
        <f t="shared" si="49"/>
        <v>719658</v>
      </c>
      <c r="F261" s="124">
        <v>0</v>
      </c>
      <c r="G261" s="30">
        <f t="shared" si="50"/>
        <v>719658</v>
      </c>
      <c r="H261" s="31">
        <f t="shared" si="52"/>
        <v>111058.33333333333</v>
      </c>
      <c r="I261" s="31"/>
      <c r="J261" s="59">
        <f t="shared" si="51"/>
        <v>666350</v>
      </c>
    </row>
    <row r="262" spans="1:10">
      <c r="A262" s="24">
        <v>6</v>
      </c>
      <c r="B262" s="25" t="s">
        <v>29</v>
      </c>
      <c r="C262" s="26"/>
      <c r="D262" s="27">
        <v>94810</v>
      </c>
      <c r="E262" s="28">
        <f t="shared" si="49"/>
        <v>0</v>
      </c>
      <c r="F262" s="29">
        <v>0</v>
      </c>
      <c r="G262" s="30">
        <f t="shared" si="50"/>
        <v>0</v>
      </c>
      <c r="H262" s="31">
        <f t="shared" si="52"/>
        <v>87787.037037037036</v>
      </c>
      <c r="I262" s="31"/>
      <c r="J262" s="59">
        <f t="shared" si="51"/>
        <v>0</v>
      </c>
    </row>
    <row r="263" spans="1:10">
      <c r="A263" s="24">
        <v>7</v>
      </c>
      <c r="B263" s="25" t="s">
        <v>30</v>
      </c>
      <c r="C263" s="34"/>
      <c r="D263" s="27">
        <v>141396</v>
      </c>
      <c r="E263" s="28">
        <f t="shared" si="49"/>
        <v>0</v>
      </c>
      <c r="F263" s="29">
        <v>0</v>
      </c>
      <c r="G263" s="30">
        <f t="shared" si="50"/>
        <v>0</v>
      </c>
      <c r="H263" s="31">
        <f t="shared" si="52"/>
        <v>130922.22222222222</v>
      </c>
      <c r="I263" s="31"/>
      <c r="J263" s="59">
        <f t="shared" si="51"/>
        <v>0</v>
      </c>
    </row>
    <row r="264" spans="1:10">
      <c r="A264" s="24">
        <v>8</v>
      </c>
      <c r="B264" s="25" t="s">
        <v>31</v>
      </c>
      <c r="C264" s="26"/>
      <c r="D264" s="27">
        <v>232931</v>
      </c>
      <c r="E264" s="28">
        <f t="shared" si="49"/>
        <v>0</v>
      </c>
      <c r="F264" s="29">
        <v>0</v>
      </c>
      <c r="G264" s="30">
        <f t="shared" si="50"/>
        <v>0</v>
      </c>
      <c r="H264" s="31">
        <f t="shared" si="52"/>
        <v>215676.85185185182</v>
      </c>
      <c r="I264" s="31"/>
      <c r="J264" s="59">
        <f t="shared" si="51"/>
        <v>0</v>
      </c>
    </row>
    <row r="265" spans="1:10">
      <c r="A265" s="24">
        <v>9</v>
      </c>
      <c r="B265" s="36" t="s">
        <v>32</v>
      </c>
      <c r="C265" s="26"/>
      <c r="D265" s="27">
        <v>101534</v>
      </c>
      <c r="E265" s="28">
        <f t="shared" si="49"/>
        <v>0</v>
      </c>
      <c r="F265" s="29">
        <v>0</v>
      </c>
      <c r="G265" s="30">
        <f t="shared" si="50"/>
        <v>0</v>
      </c>
      <c r="H265" s="31">
        <f t="shared" si="52"/>
        <v>94012.962962962964</v>
      </c>
      <c r="I265" s="31"/>
      <c r="J265" s="59">
        <f t="shared" si="51"/>
        <v>0</v>
      </c>
    </row>
    <row r="266" spans="1:10">
      <c r="A266" s="24">
        <v>10</v>
      </c>
      <c r="B266" s="36" t="s">
        <v>33</v>
      </c>
      <c r="C266" s="37"/>
      <c r="D266" s="33">
        <v>110148</v>
      </c>
      <c r="E266" s="28">
        <f t="shared" si="49"/>
        <v>0</v>
      </c>
      <c r="F266" s="29">
        <v>0</v>
      </c>
      <c r="G266" s="30">
        <f t="shared" si="50"/>
        <v>0</v>
      </c>
      <c r="H266" s="31">
        <f t="shared" si="52"/>
        <v>101988.88888888888</v>
      </c>
      <c r="I266" s="31"/>
      <c r="J266" s="59">
        <f t="shared" si="51"/>
        <v>0</v>
      </c>
    </row>
    <row r="267" spans="1:10">
      <c r="A267" s="24">
        <v>11</v>
      </c>
      <c r="B267" s="25" t="s">
        <v>34</v>
      </c>
      <c r="C267" s="37"/>
      <c r="D267" s="27">
        <v>54198</v>
      </c>
      <c r="E267" s="28">
        <f t="shared" si="49"/>
        <v>0</v>
      </c>
      <c r="F267" s="29">
        <v>0</v>
      </c>
      <c r="G267" s="30">
        <f t="shared" si="50"/>
        <v>0</v>
      </c>
      <c r="H267" s="31">
        <f t="shared" si="52"/>
        <v>50183.333333333328</v>
      </c>
      <c r="I267" s="31"/>
      <c r="J267" s="59">
        <f t="shared" si="51"/>
        <v>0</v>
      </c>
    </row>
    <row r="268" spans="1:10">
      <c r="A268" s="24">
        <v>12</v>
      </c>
      <c r="B268" s="25" t="s">
        <v>35</v>
      </c>
      <c r="C268" s="37"/>
      <c r="D268" s="27">
        <v>49680</v>
      </c>
      <c r="E268" s="28">
        <f t="shared" si="49"/>
        <v>0</v>
      </c>
      <c r="F268" s="29">
        <v>0</v>
      </c>
      <c r="G268" s="30">
        <f t="shared" si="50"/>
        <v>0</v>
      </c>
      <c r="H268" s="31">
        <f t="shared" si="52"/>
        <v>46000</v>
      </c>
      <c r="I268" s="31"/>
      <c r="J268" s="59">
        <f t="shared" si="51"/>
        <v>0</v>
      </c>
    </row>
    <row r="269" spans="1:10">
      <c r="A269" s="24">
        <v>13</v>
      </c>
      <c r="B269" s="25" t="s">
        <v>36</v>
      </c>
      <c r="C269" s="37"/>
      <c r="D269" s="38">
        <v>64152</v>
      </c>
      <c r="E269" s="28">
        <f t="shared" si="49"/>
        <v>0</v>
      </c>
      <c r="F269" s="29">
        <v>0</v>
      </c>
      <c r="G269" s="30">
        <f t="shared" si="50"/>
        <v>0</v>
      </c>
      <c r="H269" s="31">
        <f t="shared" si="52"/>
        <v>59399.999999999993</v>
      </c>
      <c r="I269" s="31"/>
      <c r="J269" s="59">
        <f t="shared" si="51"/>
        <v>0</v>
      </c>
    </row>
    <row r="270" spans="1:10">
      <c r="A270" s="24">
        <v>14</v>
      </c>
      <c r="B270" s="25" t="s">
        <v>37</v>
      </c>
      <c r="C270" s="37"/>
      <c r="D270" s="38">
        <v>65934</v>
      </c>
      <c r="E270" s="28">
        <f t="shared" si="49"/>
        <v>0</v>
      </c>
      <c r="F270" s="29">
        <v>0</v>
      </c>
      <c r="G270" s="30">
        <f t="shared" si="50"/>
        <v>0</v>
      </c>
      <c r="H270" s="31">
        <f t="shared" si="52"/>
        <v>61049.999999999993</v>
      </c>
      <c r="I270" s="31"/>
      <c r="J270" s="59">
        <f t="shared" si="51"/>
        <v>0</v>
      </c>
    </row>
    <row r="271" spans="1:10">
      <c r="A271" s="24">
        <v>15</v>
      </c>
      <c r="B271" s="25" t="s">
        <v>38</v>
      </c>
      <c r="C271" s="37"/>
      <c r="D271" s="38">
        <v>76626</v>
      </c>
      <c r="E271" s="28">
        <f t="shared" si="49"/>
        <v>0</v>
      </c>
      <c r="F271" s="124">
        <v>0</v>
      </c>
      <c r="G271" s="30">
        <f t="shared" si="50"/>
        <v>0</v>
      </c>
      <c r="H271" s="31">
        <f t="shared" si="52"/>
        <v>70950</v>
      </c>
      <c r="I271" s="31"/>
      <c r="J271" s="59">
        <f t="shared" si="51"/>
        <v>0</v>
      </c>
    </row>
    <row r="272" spans="1:10">
      <c r="A272" s="24">
        <v>16</v>
      </c>
      <c r="B272" s="25" t="s">
        <v>39</v>
      </c>
      <c r="C272" s="37"/>
      <c r="D272" s="38">
        <v>80190</v>
      </c>
      <c r="E272" s="28">
        <f t="shared" si="49"/>
        <v>0</v>
      </c>
      <c r="F272" s="29">
        <v>0</v>
      </c>
      <c r="G272" s="30">
        <f t="shared" si="50"/>
        <v>0</v>
      </c>
      <c r="H272" s="31">
        <f t="shared" si="52"/>
        <v>74250</v>
      </c>
      <c r="I272" s="31"/>
      <c r="J272" s="59">
        <f t="shared" si="51"/>
        <v>0</v>
      </c>
    </row>
    <row r="273" spans="1:10">
      <c r="A273" s="24">
        <v>17</v>
      </c>
      <c r="B273" s="25" t="s">
        <v>40</v>
      </c>
      <c r="C273" s="37"/>
      <c r="D273" s="38">
        <v>113832</v>
      </c>
      <c r="E273" s="28">
        <f t="shared" si="49"/>
        <v>0</v>
      </c>
      <c r="F273" s="29">
        <v>0</v>
      </c>
      <c r="G273" s="30">
        <f t="shared" si="50"/>
        <v>0</v>
      </c>
      <c r="H273" s="31">
        <f t="shared" si="52"/>
        <v>105400</v>
      </c>
      <c r="I273" s="31"/>
      <c r="J273" s="59">
        <f t="shared" si="51"/>
        <v>0</v>
      </c>
    </row>
    <row r="274" spans="1:10">
      <c r="A274" s="24">
        <v>18</v>
      </c>
      <c r="B274" s="25" t="s">
        <v>41</v>
      </c>
      <c r="C274" s="37"/>
      <c r="D274" s="39">
        <v>98010</v>
      </c>
      <c r="E274" s="28">
        <f t="shared" si="49"/>
        <v>0</v>
      </c>
      <c r="F274" s="29">
        <v>0</v>
      </c>
      <c r="G274" s="30">
        <f t="shared" si="50"/>
        <v>0</v>
      </c>
      <c r="H274" s="31">
        <f t="shared" si="52"/>
        <v>90750</v>
      </c>
      <c r="I274" s="31"/>
      <c r="J274" s="59">
        <f t="shared" si="51"/>
        <v>0</v>
      </c>
    </row>
    <row r="275" spans="1:10" ht="17.25">
      <c r="A275" s="40"/>
      <c r="B275" s="41" t="s">
        <v>42</v>
      </c>
      <c r="C275" s="42">
        <f t="shared" ref="C275" si="53">SUM(C257:C274)</f>
        <v>12</v>
      </c>
      <c r="D275" s="42"/>
      <c r="E275" s="43">
        <f t="shared" ref="E275" si="54">SUM(E257:E274)</f>
        <v>1195488</v>
      </c>
      <c r="F275" s="43"/>
      <c r="G275" s="44">
        <f t="shared" ref="G275" si="55">SUM(G257:G274)</f>
        <v>1100322</v>
      </c>
      <c r="H275" s="45"/>
      <c r="I275" s="45"/>
      <c r="J275" s="64">
        <f>SUM(J257:J274)</f>
        <v>1018816.6666666666</v>
      </c>
    </row>
    <row r="276" spans="1:10" ht="31.5">
      <c r="A276" s="46"/>
      <c r="B276" s="47"/>
      <c r="C276" s="48"/>
      <c r="D276" s="48"/>
      <c r="E276" s="49"/>
      <c r="F276" s="49"/>
      <c r="G276" s="50"/>
      <c r="H276" s="5"/>
      <c r="I276" s="5"/>
      <c r="J276" s="75">
        <f>J275*0.08</f>
        <v>81505.333333333328</v>
      </c>
    </row>
    <row r="277" spans="1:10" ht="31.5">
      <c r="A277" s="283" t="s">
        <v>43</v>
      </c>
      <c r="B277" s="283"/>
      <c r="C277" s="284" t="s">
        <v>44</v>
      </c>
      <c r="D277" s="284"/>
      <c r="E277" s="54"/>
      <c r="F277" s="54"/>
      <c r="G277" s="55" t="s">
        <v>45</v>
      </c>
      <c r="H277" s="6"/>
      <c r="I277" s="6"/>
      <c r="J277" s="76">
        <f>SUM(J275:J276)</f>
        <v>1100322</v>
      </c>
    </row>
    <row r="278" spans="1:10">
      <c r="B278" s="132" t="s">
        <v>666</v>
      </c>
      <c r="C278" s="132" t="s">
        <v>667</v>
      </c>
      <c r="D278" s="131"/>
      <c r="E278" s="132" t="s">
        <v>167</v>
      </c>
    </row>
    <row r="279" spans="1:10">
      <c r="B279" s="132"/>
      <c r="C279" s="132"/>
      <c r="D279" s="131"/>
      <c r="E279" s="132"/>
    </row>
    <row r="282" spans="1:10" ht="18">
      <c r="A282" s="279" t="s">
        <v>0</v>
      </c>
      <c r="B282" s="279"/>
      <c r="C282" s="279"/>
      <c r="D282" s="279"/>
      <c r="E282" s="279"/>
      <c r="F282" s="279"/>
      <c r="G282" s="279"/>
      <c r="H282" s="1"/>
      <c r="I282" s="1"/>
      <c r="J282" s="127"/>
    </row>
    <row r="283" spans="1:10" ht="18">
      <c r="A283" s="279" t="s">
        <v>1</v>
      </c>
      <c r="B283" s="279"/>
      <c r="C283" s="279"/>
      <c r="D283" s="279"/>
      <c r="E283" s="279"/>
      <c r="F283" s="279"/>
      <c r="G283" s="279"/>
      <c r="H283" s="1"/>
      <c r="I283" s="1"/>
      <c r="J283" s="79"/>
    </row>
    <row r="284" spans="1:10" ht="15.75">
      <c r="A284" s="279" t="s">
        <v>2</v>
      </c>
      <c r="B284" s="279"/>
      <c r="C284" s="279"/>
      <c r="D284" s="279"/>
      <c r="E284" s="279"/>
      <c r="F284" s="279"/>
      <c r="G284" s="279"/>
      <c r="H284" s="1"/>
      <c r="I284" s="1"/>
      <c r="J284" s="71"/>
    </row>
    <row r="285" spans="1:10" ht="15.75">
      <c r="A285" s="279" t="s">
        <v>4</v>
      </c>
      <c r="B285" s="279"/>
      <c r="C285" s="279"/>
      <c r="D285" s="279"/>
      <c r="E285" s="279"/>
      <c r="F285" s="279"/>
      <c r="G285" s="279"/>
      <c r="H285" s="1"/>
      <c r="I285" s="1"/>
      <c r="J285" s="71"/>
    </row>
    <row r="286" spans="1:10" ht="15.75">
      <c r="A286" s="280" t="s">
        <v>6</v>
      </c>
      <c r="B286" s="280"/>
      <c r="C286" s="280"/>
      <c r="D286" s="280"/>
      <c r="E286" s="280"/>
      <c r="F286" s="280"/>
      <c r="G286" s="280"/>
      <c r="H286" s="1"/>
      <c r="I286" s="1"/>
      <c r="J286" s="71"/>
    </row>
    <row r="287" spans="1:10" ht="27.75">
      <c r="A287" s="9"/>
      <c r="B287" s="9"/>
      <c r="C287" s="281" t="s">
        <v>578</v>
      </c>
      <c r="D287" s="281"/>
      <c r="E287" s="281"/>
      <c r="F287" s="281"/>
      <c r="G287" s="281"/>
      <c r="H287" s="2"/>
      <c r="I287" s="2"/>
      <c r="J287" s="72"/>
    </row>
    <row r="288" spans="1:10" ht="15.75">
      <c r="A288" s="11" t="s">
        <v>358</v>
      </c>
      <c r="B288" s="12">
        <v>4138133096</v>
      </c>
      <c r="C288" s="13"/>
      <c r="D288" s="286"/>
      <c r="E288" s="286"/>
      <c r="F288" s="286"/>
      <c r="G288" s="286"/>
      <c r="H288" s="68"/>
      <c r="I288" s="68"/>
      <c r="J288" s="71"/>
    </row>
    <row r="289" spans="1:10" ht="15.75">
      <c r="A289" s="11" t="s">
        <v>9</v>
      </c>
      <c r="B289" s="286" t="s">
        <v>1036</v>
      </c>
      <c r="C289" s="286"/>
      <c r="D289" s="286"/>
      <c r="E289" s="16"/>
      <c r="F289" s="11"/>
      <c r="G289" s="16"/>
      <c r="H289" s="69" t="s">
        <v>161</v>
      </c>
      <c r="I289" s="69"/>
      <c r="J289" s="73"/>
    </row>
    <row r="290" spans="1:10" ht="15.75">
      <c r="A290" s="11" t="s">
        <v>11</v>
      </c>
      <c r="B290" s="289" t="s">
        <v>670</v>
      </c>
      <c r="C290" s="289"/>
      <c r="D290" s="289"/>
      <c r="E290" s="289"/>
      <c r="F290" s="18"/>
      <c r="G290" s="19"/>
      <c r="H290" s="1"/>
      <c r="I290" s="1"/>
      <c r="J290" s="71"/>
    </row>
    <row r="291" spans="1:10" ht="15.75">
      <c r="A291" s="21" t="s">
        <v>14</v>
      </c>
      <c r="B291" s="21" t="s">
        <v>16</v>
      </c>
      <c r="C291" s="21" t="s">
        <v>17</v>
      </c>
      <c r="D291" s="22" t="s">
        <v>18</v>
      </c>
      <c r="E291" s="23" t="s">
        <v>19</v>
      </c>
      <c r="F291" s="23" t="s">
        <v>20</v>
      </c>
      <c r="G291" s="21" t="s">
        <v>21</v>
      </c>
      <c r="H291" s="1"/>
      <c r="I291" s="1"/>
      <c r="J291" s="71"/>
    </row>
    <row r="292" spans="1:10">
      <c r="A292" s="24">
        <v>1</v>
      </c>
      <c r="B292" s="25" t="s">
        <v>23</v>
      </c>
      <c r="C292" s="26"/>
      <c r="D292" s="27">
        <v>79305</v>
      </c>
      <c r="E292" s="28">
        <f t="shared" ref="E292:E309" si="56">D292*C292</f>
        <v>0</v>
      </c>
      <c r="F292" s="29">
        <v>0.2</v>
      </c>
      <c r="G292" s="30">
        <f t="shared" ref="G292:G309" si="57">E292-E292*F292</f>
        <v>0</v>
      </c>
      <c r="H292" s="31">
        <f>D292/1.08*0.8</f>
        <v>58744.444444444438</v>
      </c>
      <c r="I292" s="31"/>
      <c r="J292" s="59">
        <f t="shared" ref="J292:J309" si="58">H292*C292</f>
        <v>0</v>
      </c>
    </row>
    <row r="293" spans="1:10">
      <c r="A293" s="24">
        <v>2</v>
      </c>
      <c r="B293" s="25" t="s">
        <v>25</v>
      </c>
      <c r="C293" s="32"/>
      <c r="D293" s="33">
        <v>128591</v>
      </c>
      <c r="E293" s="28">
        <f t="shared" si="56"/>
        <v>0</v>
      </c>
      <c r="F293" s="29">
        <v>0</v>
      </c>
      <c r="G293" s="30">
        <f t="shared" si="57"/>
        <v>0</v>
      </c>
      <c r="H293" s="31">
        <f t="shared" ref="H293:H309" si="59">D293/1.08</f>
        <v>119065.74074074073</v>
      </c>
      <c r="I293" s="31"/>
      <c r="J293" s="59">
        <f t="shared" si="58"/>
        <v>0</v>
      </c>
    </row>
    <row r="294" spans="1:10">
      <c r="A294" s="24">
        <v>3</v>
      </c>
      <c r="B294" s="25" t="s">
        <v>26</v>
      </c>
      <c r="C294" s="34"/>
      <c r="D294" s="27">
        <v>60043</v>
      </c>
      <c r="E294" s="28">
        <f t="shared" si="56"/>
        <v>0</v>
      </c>
      <c r="F294" s="29">
        <v>0</v>
      </c>
      <c r="G294" s="30">
        <f t="shared" si="57"/>
        <v>0</v>
      </c>
      <c r="H294" s="31">
        <f t="shared" si="59"/>
        <v>55595.370370370365</v>
      </c>
      <c r="I294" s="31"/>
      <c r="J294" s="59">
        <f t="shared" si="58"/>
        <v>0</v>
      </c>
    </row>
    <row r="295" spans="1:10">
      <c r="A295" s="24">
        <v>4</v>
      </c>
      <c r="B295" s="25" t="s">
        <v>27</v>
      </c>
      <c r="C295" s="106"/>
      <c r="D295" s="27">
        <v>115781</v>
      </c>
      <c r="E295" s="28">
        <f t="shared" si="56"/>
        <v>0</v>
      </c>
      <c r="F295" s="29">
        <v>0</v>
      </c>
      <c r="G295" s="30">
        <f t="shared" si="57"/>
        <v>0</v>
      </c>
      <c r="H295" s="31">
        <f t="shared" si="59"/>
        <v>107204.62962962962</v>
      </c>
      <c r="I295" s="31"/>
      <c r="J295" s="59">
        <f t="shared" si="58"/>
        <v>0</v>
      </c>
    </row>
    <row r="296" spans="1:10">
      <c r="A296" s="24">
        <v>5</v>
      </c>
      <c r="B296" s="25" t="s">
        <v>28</v>
      </c>
      <c r="C296" s="32">
        <v>10</v>
      </c>
      <c r="D296" s="27">
        <v>119943</v>
      </c>
      <c r="E296" s="28">
        <f t="shared" si="56"/>
        <v>1199430</v>
      </c>
      <c r="F296" s="124">
        <v>0</v>
      </c>
      <c r="G296" s="30">
        <f t="shared" si="57"/>
        <v>1199430</v>
      </c>
      <c r="H296" s="31">
        <f t="shared" si="59"/>
        <v>111058.33333333333</v>
      </c>
      <c r="I296" s="31"/>
      <c r="J296" s="59">
        <f t="shared" si="58"/>
        <v>1110583.3333333333</v>
      </c>
    </row>
    <row r="297" spans="1:10">
      <c r="A297" s="24">
        <v>6</v>
      </c>
      <c r="B297" s="25" t="s">
        <v>29</v>
      </c>
      <c r="C297" s="26"/>
      <c r="D297" s="27">
        <v>94810</v>
      </c>
      <c r="E297" s="28">
        <f t="shared" si="56"/>
        <v>0</v>
      </c>
      <c r="F297" s="29">
        <v>0</v>
      </c>
      <c r="G297" s="30">
        <f t="shared" si="57"/>
        <v>0</v>
      </c>
      <c r="H297" s="31">
        <f t="shared" si="59"/>
        <v>87787.037037037036</v>
      </c>
      <c r="I297" s="31"/>
      <c r="J297" s="59">
        <f t="shared" si="58"/>
        <v>0</v>
      </c>
    </row>
    <row r="298" spans="1:10">
      <c r="A298" s="24">
        <v>7</v>
      </c>
      <c r="B298" s="25" t="s">
        <v>30</v>
      </c>
      <c r="C298" s="34"/>
      <c r="D298" s="27">
        <v>141396</v>
      </c>
      <c r="E298" s="28">
        <f t="shared" si="56"/>
        <v>0</v>
      </c>
      <c r="F298" s="29">
        <v>0</v>
      </c>
      <c r="G298" s="30">
        <f t="shared" si="57"/>
        <v>0</v>
      </c>
      <c r="H298" s="31">
        <f t="shared" si="59"/>
        <v>130922.22222222222</v>
      </c>
      <c r="I298" s="31"/>
      <c r="J298" s="59">
        <f t="shared" si="58"/>
        <v>0</v>
      </c>
    </row>
    <row r="299" spans="1:10">
      <c r="A299" s="24">
        <v>8</v>
      </c>
      <c r="B299" s="25" t="s">
        <v>31</v>
      </c>
      <c r="C299" s="26"/>
      <c r="D299" s="27">
        <v>232931</v>
      </c>
      <c r="E299" s="28">
        <f t="shared" si="56"/>
        <v>0</v>
      </c>
      <c r="F299" s="29">
        <v>0</v>
      </c>
      <c r="G299" s="30">
        <f t="shared" si="57"/>
        <v>0</v>
      </c>
      <c r="H299" s="31">
        <f t="shared" si="59"/>
        <v>215676.85185185182</v>
      </c>
      <c r="I299" s="31"/>
      <c r="J299" s="59">
        <f t="shared" si="58"/>
        <v>0</v>
      </c>
    </row>
    <row r="300" spans="1:10">
      <c r="A300" s="24">
        <v>9</v>
      </c>
      <c r="B300" s="36" t="s">
        <v>32</v>
      </c>
      <c r="C300" s="26"/>
      <c r="D300" s="27">
        <v>101534</v>
      </c>
      <c r="E300" s="28">
        <f t="shared" si="56"/>
        <v>0</v>
      </c>
      <c r="F300" s="29">
        <v>0</v>
      </c>
      <c r="G300" s="30">
        <f t="shared" si="57"/>
        <v>0</v>
      </c>
      <c r="H300" s="31">
        <f t="shared" si="59"/>
        <v>94012.962962962964</v>
      </c>
      <c r="I300" s="31"/>
      <c r="J300" s="59">
        <f t="shared" si="58"/>
        <v>0</v>
      </c>
    </row>
    <row r="301" spans="1:10">
      <c r="A301" s="24">
        <v>10</v>
      </c>
      <c r="B301" s="36" t="s">
        <v>33</v>
      </c>
      <c r="C301" s="37"/>
      <c r="D301" s="33">
        <v>110148</v>
      </c>
      <c r="E301" s="28">
        <f t="shared" si="56"/>
        <v>0</v>
      </c>
      <c r="F301" s="29">
        <v>0</v>
      </c>
      <c r="G301" s="30">
        <f t="shared" si="57"/>
        <v>0</v>
      </c>
      <c r="H301" s="31">
        <f t="shared" si="59"/>
        <v>101988.88888888888</v>
      </c>
      <c r="I301" s="31"/>
      <c r="J301" s="59">
        <f t="shared" si="58"/>
        <v>0</v>
      </c>
    </row>
    <row r="302" spans="1:10">
      <c r="A302" s="24">
        <v>11</v>
      </c>
      <c r="B302" s="25" t="s">
        <v>34</v>
      </c>
      <c r="C302" s="37"/>
      <c r="D302" s="27">
        <v>54198</v>
      </c>
      <c r="E302" s="28">
        <f t="shared" si="56"/>
        <v>0</v>
      </c>
      <c r="F302" s="29">
        <v>0</v>
      </c>
      <c r="G302" s="30">
        <f t="shared" si="57"/>
        <v>0</v>
      </c>
      <c r="H302" s="31">
        <f t="shared" si="59"/>
        <v>50183.333333333328</v>
      </c>
      <c r="I302" s="31"/>
      <c r="J302" s="59">
        <f t="shared" si="58"/>
        <v>0</v>
      </c>
    </row>
    <row r="303" spans="1:10">
      <c r="A303" s="24">
        <v>12</v>
      </c>
      <c r="B303" s="25" t="s">
        <v>35</v>
      </c>
      <c r="C303" s="37"/>
      <c r="D303" s="27">
        <v>49680</v>
      </c>
      <c r="E303" s="28">
        <f t="shared" si="56"/>
        <v>0</v>
      </c>
      <c r="F303" s="29">
        <v>0</v>
      </c>
      <c r="G303" s="30">
        <f t="shared" si="57"/>
        <v>0</v>
      </c>
      <c r="H303" s="31">
        <f t="shared" si="59"/>
        <v>46000</v>
      </c>
      <c r="I303" s="31"/>
      <c r="J303" s="59">
        <f t="shared" si="58"/>
        <v>0</v>
      </c>
    </row>
    <row r="304" spans="1:10">
      <c r="A304" s="24">
        <v>13</v>
      </c>
      <c r="B304" s="25" t="s">
        <v>36</v>
      </c>
      <c r="C304" s="37"/>
      <c r="D304" s="38">
        <v>64152</v>
      </c>
      <c r="E304" s="28">
        <f t="shared" si="56"/>
        <v>0</v>
      </c>
      <c r="F304" s="29">
        <v>0</v>
      </c>
      <c r="G304" s="30">
        <f t="shared" si="57"/>
        <v>0</v>
      </c>
      <c r="H304" s="31">
        <f t="shared" si="59"/>
        <v>59399.999999999993</v>
      </c>
      <c r="I304" s="31"/>
      <c r="J304" s="59">
        <f t="shared" si="58"/>
        <v>0</v>
      </c>
    </row>
    <row r="305" spans="1:10">
      <c r="A305" s="24">
        <v>14</v>
      </c>
      <c r="B305" s="25" t="s">
        <v>37</v>
      </c>
      <c r="C305" s="37"/>
      <c r="D305" s="38">
        <v>65934</v>
      </c>
      <c r="E305" s="28">
        <f t="shared" si="56"/>
        <v>0</v>
      </c>
      <c r="F305" s="29">
        <v>0</v>
      </c>
      <c r="G305" s="30">
        <f t="shared" si="57"/>
        <v>0</v>
      </c>
      <c r="H305" s="31">
        <f t="shared" si="59"/>
        <v>61049.999999999993</v>
      </c>
      <c r="I305" s="31"/>
      <c r="J305" s="59">
        <f t="shared" si="58"/>
        <v>0</v>
      </c>
    </row>
    <row r="306" spans="1:10">
      <c r="A306" s="24">
        <v>15</v>
      </c>
      <c r="B306" s="25" t="s">
        <v>38</v>
      </c>
      <c r="C306" s="37"/>
      <c r="D306" s="38">
        <v>76626</v>
      </c>
      <c r="E306" s="28">
        <f t="shared" si="56"/>
        <v>0</v>
      </c>
      <c r="F306" s="124">
        <v>0</v>
      </c>
      <c r="G306" s="30">
        <f t="shared" si="57"/>
        <v>0</v>
      </c>
      <c r="H306" s="31">
        <f t="shared" si="59"/>
        <v>70950</v>
      </c>
      <c r="I306" s="31"/>
      <c r="J306" s="59">
        <f t="shared" si="58"/>
        <v>0</v>
      </c>
    </row>
    <row r="307" spans="1:10">
      <c r="A307" s="24">
        <v>16</v>
      </c>
      <c r="B307" s="25" t="s">
        <v>39</v>
      </c>
      <c r="C307" s="37"/>
      <c r="D307" s="38">
        <v>80190</v>
      </c>
      <c r="E307" s="28">
        <f t="shared" si="56"/>
        <v>0</v>
      </c>
      <c r="F307" s="29">
        <v>0</v>
      </c>
      <c r="G307" s="30">
        <f t="shared" si="57"/>
        <v>0</v>
      </c>
      <c r="H307" s="31">
        <f t="shared" si="59"/>
        <v>74250</v>
      </c>
      <c r="I307" s="31"/>
      <c r="J307" s="59">
        <f t="shared" si="58"/>
        <v>0</v>
      </c>
    </row>
    <row r="308" spans="1:10">
      <c r="A308" s="24">
        <v>17</v>
      </c>
      <c r="B308" s="25" t="s">
        <v>40</v>
      </c>
      <c r="C308" s="37"/>
      <c r="D308" s="38">
        <v>113832</v>
      </c>
      <c r="E308" s="28">
        <f t="shared" si="56"/>
        <v>0</v>
      </c>
      <c r="F308" s="29">
        <v>0</v>
      </c>
      <c r="G308" s="30">
        <f t="shared" si="57"/>
        <v>0</v>
      </c>
      <c r="H308" s="31">
        <f t="shared" si="59"/>
        <v>105400</v>
      </c>
      <c r="I308" s="31"/>
      <c r="J308" s="59">
        <f t="shared" si="58"/>
        <v>0</v>
      </c>
    </row>
    <row r="309" spans="1:10">
      <c r="A309" s="24">
        <v>18</v>
      </c>
      <c r="B309" s="25" t="s">
        <v>41</v>
      </c>
      <c r="C309" s="37"/>
      <c r="D309" s="39">
        <v>98010</v>
      </c>
      <c r="E309" s="28">
        <f t="shared" si="56"/>
        <v>0</v>
      </c>
      <c r="F309" s="29">
        <v>0</v>
      </c>
      <c r="G309" s="30">
        <f t="shared" si="57"/>
        <v>0</v>
      </c>
      <c r="H309" s="31">
        <f t="shared" si="59"/>
        <v>90750</v>
      </c>
      <c r="I309" s="31"/>
      <c r="J309" s="59">
        <f t="shared" si="58"/>
        <v>0</v>
      </c>
    </row>
    <row r="310" spans="1:10" ht="17.25">
      <c r="A310" s="40"/>
      <c r="B310" s="41" t="s">
        <v>42</v>
      </c>
      <c r="C310" s="42">
        <f t="shared" ref="C310" si="60">SUM(C292:C309)</f>
        <v>10</v>
      </c>
      <c r="D310" s="42"/>
      <c r="E310" s="43">
        <f t="shared" ref="E310" si="61">SUM(E292:E309)</f>
        <v>1199430</v>
      </c>
      <c r="F310" s="43"/>
      <c r="G310" s="44">
        <f t="shared" ref="G310" si="62">SUM(G292:G309)</f>
        <v>1199430</v>
      </c>
      <c r="H310" s="45"/>
      <c r="I310" s="45"/>
      <c r="J310" s="64">
        <f>SUM(J292:J309)</f>
        <v>1110583.3333333333</v>
      </c>
    </row>
    <row r="311" spans="1:10" ht="31.5">
      <c r="A311" s="46"/>
      <c r="B311" s="47"/>
      <c r="C311" s="48"/>
      <c r="D311" s="48"/>
      <c r="E311" s="49"/>
      <c r="F311" s="49"/>
      <c r="G311" s="50"/>
      <c r="H311" s="5"/>
      <c r="I311" s="5"/>
      <c r="J311" s="75">
        <f>J310*0.08</f>
        <v>88846.666666666657</v>
      </c>
    </row>
    <row r="312" spans="1:10" ht="31.5">
      <c r="A312" s="283" t="s">
        <v>43</v>
      </c>
      <c r="B312" s="283"/>
      <c r="C312" s="284" t="s">
        <v>44</v>
      </c>
      <c r="D312" s="284"/>
      <c r="E312" s="54"/>
      <c r="F312" s="54"/>
      <c r="G312" s="55" t="s">
        <v>45</v>
      </c>
      <c r="H312" s="6"/>
      <c r="I312" s="6"/>
      <c r="J312" s="76">
        <f>SUM(J310:J311)</f>
        <v>1199430</v>
      </c>
    </row>
    <row r="313" spans="1:10">
      <c r="B313" s="132" t="s">
        <v>666</v>
      </c>
      <c r="C313" s="132" t="s">
        <v>667</v>
      </c>
      <c r="D313" s="131"/>
      <c r="E313" s="132" t="s">
        <v>167</v>
      </c>
    </row>
    <row r="314" spans="1:10">
      <c r="B314" s="132"/>
      <c r="C314" s="132"/>
      <c r="D314" s="131"/>
      <c r="E314" s="132"/>
    </row>
    <row r="318" spans="1:10" ht="18">
      <c r="A318" s="279" t="s">
        <v>0</v>
      </c>
      <c r="B318" s="279"/>
      <c r="C318" s="279"/>
      <c r="D318" s="279"/>
      <c r="E318" s="279"/>
      <c r="F318" s="279"/>
      <c r="G318" s="279"/>
      <c r="H318" s="1"/>
      <c r="I318" s="1"/>
      <c r="J318" s="127"/>
    </row>
    <row r="319" spans="1:10" ht="18">
      <c r="A319" s="279" t="s">
        <v>1</v>
      </c>
      <c r="B319" s="279"/>
      <c r="C319" s="279"/>
      <c r="D319" s="279"/>
      <c r="E319" s="279"/>
      <c r="F319" s="279"/>
      <c r="G319" s="279"/>
      <c r="H319" s="1"/>
      <c r="I319" s="1"/>
      <c r="J319" s="79"/>
    </row>
    <row r="320" spans="1:10" ht="15.75">
      <c r="A320" s="279" t="s">
        <v>2</v>
      </c>
      <c r="B320" s="279"/>
      <c r="C320" s="279"/>
      <c r="D320" s="279"/>
      <c r="E320" s="279"/>
      <c r="F320" s="279"/>
      <c r="G320" s="279"/>
      <c r="H320" s="1"/>
      <c r="I320" s="1"/>
      <c r="J320" s="71"/>
    </row>
    <row r="321" spans="1:10" ht="15.75">
      <c r="A321" s="279" t="s">
        <v>4</v>
      </c>
      <c r="B321" s="279"/>
      <c r="C321" s="279"/>
      <c r="D321" s="279"/>
      <c r="E321" s="279"/>
      <c r="F321" s="279"/>
      <c r="G321" s="279"/>
      <c r="H321" s="1"/>
      <c r="I321" s="1"/>
      <c r="J321" s="71"/>
    </row>
    <row r="322" spans="1:10" ht="15.75">
      <c r="A322" s="280" t="s">
        <v>6</v>
      </c>
      <c r="B322" s="280"/>
      <c r="C322" s="280"/>
      <c r="D322" s="280"/>
      <c r="E322" s="280"/>
      <c r="F322" s="280"/>
      <c r="G322" s="280"/>
      <c r="H322" s="1"/>
      <c r="I322" s="1"/>
      <c r="J322" s="71"/>
    </row>
    <row r="323" spans="1:10" ht="27.75">
      <c r="A323" s="9"/>
      <c r="B323" s="9"/>
      <c r="C323" s="281" t="s">
        <v>578</v>
      </c>
      <c r="D323" s="281"/>
      <c r="E323" s="281"/>
      <c r="F323" s="281"/>
      <c r="G323" s="281"/>
      <c r="H323" s="2"/>
      <c r="I323" s="2"/>
      <c r="J323" s="72"/>
    </row>
    <row r="324" spans="1:10" ht="15.75">
      <c r="A324" s="11" t="s">
        <v>358</v>
      </c>
      <c r="B324" s="12">
        <v>4138044223</v>
      </c>
      <c r="C324" s="13"/>
      <c r="D324" s="286"/>
      <c r="E324" s="286"/>
      <c r="F324" s="286"/>
      <c r="G324" s="286"/>
      <c r="H324" s="68"/>
      <c r="I324" s="68"/>
      <c r="J324" s="71"/>
    </row>
    <row r="325" spans="1:10" ht="15.75">
      <c r="A325" s="11" t="s">
        <v>9</v>
      </c>
      <c r="B325" s="286" t="s">
        <v>1037</v>
      </c>
      <c r="C325" s="286"/>
      <c r="D325" s="286"/>
      <c r="E325" s="16"/>
      <c r="F325" s="11"/>
      <c r="G325" s="16"/>
      <c r="H325" s="69" t="s">
        <v>161</v>
      </c>
      <c r="I325" s="69"/>
      <c r="J325" s="73"/>
    </row>
    <row r="326" spans="1:10" ht="15.75">
      <c r="A326" s="11" t="s">
        <v>11</v>
      </c>
      <c r="B326" s="289" t="s">
        <v>670</v>
      </c>
      <c r="C326" s="289"/>
      <c r="D326" s="289"/>
      <c r="E326" s="289"/>
      <c r="F326" s="18"/>
      <c r="G326" s="19"/>
      <c r="H326" s="1"/>
      <c r="I326" s="1"/>
      <c r="J326" s="71"/>
    </row>
    <row r="327" spans="1:10" ht="15.75">
      <c r="A327" s="21" t="s">
        <v>14</v>
      </c>
      <c r="B327" s="21" t="s">
        <v>16</v>
      </c>
      <c r="C327" s="21" t="s">
        <v>17</v>
      </c>
      <c r="D327" s="22" t="s">
        <v>18</v>
      </c>
      <c r="E327" s="23" t="s">
        <v>19</v>
      </c>
      <c r="F327" s="23" t="s">
        <v>20</v>
      </c>
      <c r="G327" s="21" t="s">
        <v>21</v>
      </c>
      <c r="H327" s="1"/>
      <c r="I327" s="1"/>
      <c r="J327" s="71"/>
    </row>
    <row r="328" spans="1:10">
      <c r="A328" s="24">
        <v>1</v>
      </c>
      <c r="B328" s="25" t="s">
        <v>23</v>
      </c>
      <c r="C328" s="26"/>
      <c r="D328" s="27">
        <v>79305</v>
      </c>
      <c r="E328" s="28">
        <f t="shared" ref="E328:E345" si="63">D328*C328</f>
        <v>0</v>
      </c>
      <c r="F328" s="29">
        <v>0.2</v>
      </c>
      <c r="G328" s="30">
        <f t="shared" ref="G328:G345" si="64">E328-E328*F328</f>
        <v>0</v>
      </c>
      <c r="H328" s="31">
        <f>D328/1.08*0.8</f>
        <v>58744.444444444438</v>
      </c>
      <c r="I328" s="31"/>
      <c r="J328" s="59">
        <f t="shared" ref="J328:J345" si="65">H328*C328</f>
        <v>0</v>
      </c>
    </row>
    <row r="329" spans="1:10">
      <c r="A329" s="24">
        <v>2</v>
      </c>
      <c r="B329" s="25" t="s">
        <v>25</v>
      </c>
      <c r="C329" s="32"/>
      <c r="D329" s="33">
        <v>128591</v>
      </c>
      <c r="E329" s="28">
        <f t="shared" si="63"/>
        <v>0</v>
      </c>
      <c r="F329" s="29">
        <v>0</v>
      </c>
      <c r="G329" s="30">
        <f t="shared" si="64"/>
        <v>0</v>
      </c>
      <c r="H329" s="31">
        <f t="shared" ref="H329:H345" si="66">D329/1.08</f>
        <v>119065.74074074073</v>
      </c>
      <c r="I329" s="31"/>
      <c r="J329" s="59">
        <f t="shared" si="65"/>
        <v>0</v>
      </c>
    </row>
    <row r="330" spans="1:10">
      <c r="A330" s="24">
        <v>3</v>
      </c>
      <c r="B330" s="25" t="s">
        <v>26</v>
      </c>
      <c r="C330" s="34">
        <v>5</v>
      </c>
      <c r="D330" s="27">
        <v>60043</v>
      </c>
      <c r="E330" s="28">
        <f t="shared" si="63"/>
        <v>300215</v>
      </c>
      <c r="F330" s="29">
        <v>0</v>
      </c>
      <c r="G330" s="30">
        <f t="shared" si="64"/>
        <v>300215</v>
      </c>
      <c r="H330" s="31">
        <f t="shared" si="66"/>
        <v>55595.370370370365</v>
      </c>
      <c r="I330" s="31"/>
      <c r="J330" s="59">
        <f t="shared" si="65"/>
        <v>277976.8518518518</v>
      </c>
    </row>
    <row r="331" spans="1:10">
      <c r="A331" s="24">
        <v>4</v>
      </c>
      <c r="B331" s="25" t="s">
        <v>27</v>
      </c>
      <c r="C331" s="106"/>
      <c r="D331" s="27">
        <v>115781</v>
      </c>
      <c r="E331" s="28">
        <f t="shared" si="63"/>
        <v>0</v>
      </c>
      <c r="F331" s="29">
        <v>0</v>
      </c>
      <c r="G331" s="30">
        <f t="shared" si="64"/>
        <v>0</v>
      </c>
      <c r="H331" s="31">
        <f t="shared" si="66"/>
        <v>107204.62962962962</v>
      </c>
      <c r="I331" s="31"/>
      <c r="J331" s="59">
        <f t="shared" si="65"/>
        <v>0</v>
      </c>
    </row>
    <row r="332" spans="1:10">
      <c r="A332" s="24">
        <v>5</v>
      </c>
      <c r="B332" s="25" t="s">
        <v>28</v>
      </c>
      <c r="C332" s="32">
        <v>10</v>
      </c>
      <c r="D332" s="27">
        <v>119943</v>
      </c>
      <c r="E332" s="28">
        <f t="shared" si="63"/>
        <v>1199430</v>
      </c>
      <c r="F332" s="124">
        <v>0</v>
      </c>
      <c r="G332" s="30">
        <f t="shared" si="64"/>
        <v>1199430</v>
      </c>
      <c r="H332" s="31">
        <f t="shared" si="66"/>
        <v>111058.33333333333</v>
      </c>
      <c r="I332" s="31"/>
      <c r="J332" s="59">
        <f t="shared" si="65"/>
        <v>1110583.3333333333</v>
      </c>
    </row>
    <row r="333" spans="1:10">
      <c r="A333" s="24">
        <v>6</v>
      </c>
      <c r="B333" s="25" t="s">
        <v>29</v>
      </c>
      <c r="C333" s="26"/>
      <c r="D333" s="27">
        <v>94810</v>
      </c>
      <c r="E333" s="28">
        <f t="shared" si="63"/>
        <v>0</v>
      </c>
      <c r="F333" s="29">
        <v>0</v>
      </c>
      <c r="G333" s="30">
        <f t="shared" si="64"/>
        <v>0</v>
      </c>
      <c r="H333" s="31">
        <f t="shared" si="66"/>
        <v>87787.037037037036</v>
      </c>
      <c r="I333" s="31"/>
      <c r="J333" s="59">
        <f t="shared" si="65"/>
        <v>0</v>
      </c>
    </row>
    <row r="334" spans="1:10">
      <c r="A334" s="24">
        <v>7</v>
      </c>
      <c r="B334" s="25" t="s">
        <v>30</v>
      </c>
      <c r="C334" s="34"/>
      <c r="D334" s="27">
        <v>141396</v>
      </c>
      <c r="E334" s="28">
        <f t="shared" si="63"/>
        <v>0</v>
      </c>
      <c r="F334" s="29">
        <v>0</v>
      </c>
      <c r="G334" s="30">
        <f t="shared" si="64"/>
        <v>0</v>
      </c>
      <c r="H334" s="31">
        <f t="shared" si="66"/>
        <v>130922.22222222222</v>
      </c>
      <c r="I334" s="31"/>
      <c r="J334" s="59">
        <f t="shared" si="65"/>
        <v>0</v>
      </c>
    </row>
    <row r="335" spans="1:10">
      <c r="A335" s="24">
        <v>8</v>
      </c>
      <c r="B335" s="25" t="s">
        <v>31</v>
      </c>
      <c r="C335" s="26"/>
      <c r="D335" s="27">
        <v>232931</v>
      </c>
      <c r="E335" s="28">
        <f t="shared" si="63"/>
        <v>0</v>
      </c>
      <c r="F335" s="29">
        <v>0</v>
      </c>
      <c r="G335" s="30">
        <f t="shared" si="64"/>
        <v>0</v>
      </c>
      <c r="H335" s="31">
        <f t="shared" si="66"/>
        <v>215676.85185185182</v>
      </c>
      <c r="I335" s="31"/>
      <c r="J335" s="59">
        <f t="shared" si="65"/>
        <v>0</v>
      </c>
    </row>
    <row r="336" spans="1:10">
      <c r="A336" s="24">
        <v>9</v>
      </c>
      <c r="B336" s="36" t="s">
        <v>32</v>
      </c>
      <c r="C336" s="26"/>
      <c r="D336" s="27">
        <v>101534</v>
      </c>
      <c r="E336" s="28">
        <f t="shared" si="63"/>
        <v>0</v>
      </c>
      <c r="F336" s="29">
        <v>0</v>
      </c>
      <c r="G336" s="30">
        <f t="shared" si="64"/>
        <v>0</v>
      </c>
      <c r="H336" s="31">
        <f t="shared" si="66"/>
        <v>94012.962962962964</v>
      </c>
      <c r="I336" s="31"/>
      <c r="J336" s="59">
        <f t="shared" si="65"/>
        <v>0</v>
      </c>
    </row>
    <row r="337" spans="1:10">
      <c r="A337" s="24">
        <v>10</v>
      </c>
      <c r="B337" s="36" t="s">
        <v>33</v>
      </c>
      <c r="C337" s="37"/>
      <c r="D337" s="33">
        <v>110148</v>
      </c>
      <c r="E337" s="28">
        <f t="shared" si="63"/>
        <v>0</v>
      </c>
      <c r="F337" s="29">
        <v>0</v>
      </c>
      <c r="G337" s="30">
        <f t="shared" si="64"/>
        <v>0</v>
      </c>
      <c r="H337" s="31">
        <f t="shared" si="66"/>
        <v>101988.88888888888</v>
      </c>
      <c r="I337" s="31"/>
      <c r="J337" s="59">
        <f t="shared" si="65"/>
        <v>0</v>
      </c>
    </row>
    <row r="338" spans="1:10">
      <c r="A338" s="24">
        <v>11</v>
      </c>
      <c r="B338" s="25" t="s">
        <v>34</v>
      </c>
      <c r="C338" s="37">
        <v>5</v>
      </c>
      <c r="D338" s="27">
        <v>54198</v>
      </c>
      <c r="E338" s="28">
        <f t="shared" si="63"/>
        <v>270990</v>
      </c>
      <c r="F338" s="29">
        <v>0</v>
      </c>
      <c r="G338" s="30">
        <f t="shared" si="64"/>
        <v>270990</v>
      </c>
      <c r="H338" s="31">
        <f t="shared" si="66"/>
        <v>50183.333333333328</v>
      </c>
      <c r="I338" s="31"/>
      <c r="J338" s="59">
        <f t="shared" si="65"/>
        <v>250916.66666666663</v>
      </c>
    </row>
    <row r="339" spans="1:10">
      <c r="A339" s="24">
        <v>12</v>
      </c>
      <c r="B339" s="25" t="s">
        <v>35</v>
      </c>
      <c r="C339" s="37">
        <v>7</v>
      </c>
      <c r="D339" s="27">
        <v>49680</v>
      </c>
      <c r="E339" s="28">
        <f t="shared" si="63"/>
        <v>347760</v>
      </c>
      <c r="F339" s="29">
        <v>0</v>
      </c>
      <c r="G339" s="30">
        <f t="shared" si="64"/>
        <v>347760</v>
      </c>
      <c r="H339" s="31">
        <f t="shared" si="66"/>
        <v>46000</v>
      </c>
      <c r="I339" s="31"/>
      <c r="J339" s="59">
        <f t="shared" si="65"/>
        <v>322000</v>
      </c>
    </row>
    <row r="340" spans="1:10">
      <c r="A340" s="24">
        <v>13</v>
      </c>
      <c r="B340" s="25" t="s">
        <v>36</v>
      </c>
      <c r="C340" s="37"/>
      <c r="D340" s="38">
        <v>64152</v>
      </c>
      <c r="E340" s="28">
        <f t="shared" si="63"/>
        <v>0</v>
      </c>
      <c r="F340" s="29">
        <v>0</v>
      </c>
      <c r="G340" s="30">
        <f t="shared" si="64"/>
        <v>0</v>
      </c>
      <c r="H340" s="31">
        <f t="shared" si="66"/>
        <v>59399.999999999993</v>
      </c>
      <c r="I340" s="31"/>
      <c r="J340" s="59">
        <f t="shared" si="65"/>
        <v>0</v>
      </c>
    </row>
    <row r="341" spans="1:10">
      <c r="A341" s="24">
        <v>14</v>
      </c>
      <c r="B341" s="25" t="s">
        <v>37</v>
      </c>
      <c r="C341" s="37"/>
      <c r="D341" s="38">
        <v>65934</v>
      </c>
      <c r="E341" s="28">
        <f t="shared" si="63"/>
        <v>0</v>
      </c>
      <c r="F341" s="29">
        <v>0</v>
      </c>
      <c r="G341" s="30">
        <f t="shared" si="64"/>
        <v>0</v>
      </c>
      <c r="H341" s="31">
        <f t="shared" si="66"/>
        <v>61049.999999999993</v>
      </c>
      <c r="I341" s="31"/>
      <c r="J341" s="59">
        <f t="shared" si="65"/>
        <v>0</v>
      </c>
    </row>
    <row r="342" spans="1:10">
      <c r="A342" s="24">
        <v>15</v>
      </c>
      <c r="B342" s="25" t="s">
        <v>38</v>
      </c>
      <c r="C342" s="37"/>
      <c r="D342" s="38">
        <v>76626</v>
      </c>
      <c r="E342" s="28">
        <f t="shared" si="63"/>
        <v>0</v>
      </c>
      <c r="F342" s="124">
        <v>0</v>
      </c>
      <c r="G342" s="30">
        <f t="shared" si="64"/>
        <v>0</v>
      </c>
      <c r="H342" s="31">
        <f t="shared" si="66"/>
        <v>70950</v>
      </c>
      <c r="I342" s="31"/>
      <c r="J342" s="59">
        <f t="shared" si="65"/>
        <v>0</v>
      </c>
    </row>
    <row r="343" spans="1:10">
      <c r="A343" s="24">
        <v>16</v>
      </c>
      <c r="B343" s="25" t="s">
        <v>39</v>
      </c>
      <c r="C343" s="37"/>
      <c r="D343" s="38">
        <v>80190</v>
      </c>
      <c r="E343" s="28">
        <f t="shared" si="63"/>
        <v>0</v>
      </c>
      <c r="F343" s="29">
        <v>0</v>
      </c>
      <c r="G343" s="30">
        <f t="shared" si="64"/>
        <v>0</v>
      </c>
      <c r="H343" s="31">
        <f t="shared" si="66"/>
        <v>74250</v>
      </c>
      <c r="I343" s="31"/>
      <c r="J343" s="59">
        <f t="shared" si="65"/>
        <v>0</v>
      </c>
    </row>
    <row r="344" spans="1:10">
      <c r="A344" s="24">
        <v>17</v>
      </c>
      <c r="B344" s="25" t="s">
        <v>40</v>
      </c>
      <c r="C344" s="37"/>
      <c r="D344" s="38">
        <v>113832</v>
      </c>
      <c r="E344" s="28">
        <f t="shared" si="63"/>
        <v>0</v>
      </c>
      <c r="F344" s="29">
        <v>0</v>
      </c>
      <c r="G344" s="30">
        <f t="shared" si="64"/>
        <v>0</v>
      </c>
      <c r="H344" s="31">
        <f t="shared" si="66"/>
        <v>105400</v>
      </c>
      <c r="I344" s="31"/>
      <c r="J344" s="59">
        <f t="shared" si="65"/>
        <v>0</v>
      </c>
    </row>
    <row r="345" spans="1:10">
      <c r="A345" s="24">
        <v>18</v>
      </c>
      <c r="B345" s="25" t="s">
        <v>41</v>
      </c>
      <c r="C345" s="37"/>
      <c r="D345" s="39">
        <v>98010</v>
      </c>
      <c r="E345" s="28">
        <f t="shared" si="63"/>
        <v>0</v>
      </c>
      <c r="F345" s="29">
        <v>0</v>
      </c>
      <c r="G345" s="30">
        <f t="shared" si="64"/>
        <v>0</v>
      </c>
      <c r="H345" s="31">
        <f t="shared" si="66"/>
        <v>90750</v>
      </c>
      <c r="I345" s="31"/>
      <c r="J345" s="59">
        <f t="shared" si="65"/>
        <v>0</v>
      </c>
    </row>
    <row r="346" spans="1:10" ht="17.25">
      <c r="A346" s="40"/>
      <c r="B346" s="41" t="s">
        <v>42</v>
      </c>
      <c r="C346" s="42">
        <f t="shared" ref="C346" si="67">SUM(C328:C345)</f>
        <v>27</v>
      </c>
      <c r="D346" s="42"/>
      <c r="E346" s="43">
        <f t="shared" ref="E346" si="68">SUM(E328:E345)</f>
        <v>2118395</v>
      </c>
      <c r="F346" s="43"/>
      <c r="G346" s="44">
        <f t="shared" ref="G346" si="69">SUM(G328:G345)</f>
        <v>2118395</v>
      </c>
      <c r="H346" s="45"/>
      <c r="I346" s="45"/>
      <c r="J346" s="64">
        <f>SUM(J328:J345)</f>
        <v>1961476.8518518517</v>
      </c>
    </row>
    <row r="347" spans="1:10" ht="31.5">
      <c r="A347" s="46"/>
      <c r="B347" s="47"/>
      <c r="C347" s="48"/>
      <c r="D347" s="48"/>
      <c r="E347" s="49"/>
      <c r="F347" s="49"/>
      <c r="G347" s="50"/>
      <c r="H347" s="5"/>
      <c r="I347" s="5"/>
      <c r="J347" s="75">
        <f>J346*0.08</f>
        <v>156918.14814814815</v>
      </c>
    </row>
    <row r="348" spans="1:10" ht="31.5">
      <c r="A348" s="283" t="s">
        <v>43</v>
      </c>
      <c r="B348" s="283"/>
      <c r="C348" s="284" t="s">
        <v>44</v>
      </c>
      <c r="D348" s="284"/>
      <c r="E348" s="54"/>
      <c r="F348" s="54"/>
      <c r="G348" s="55" t="s">
        <v>45</v>
      </c>
      <c r="H348" s="6"/>
      <c r="I348" s="6"/>
      <c r="J348" s="76">
        <f>SUM(J346:J347)</f>
        <v>2118395</v>
      </c>
    </row>
    <row r="349" spans="1:10">
      <c r="B349" s="132" t="s">
        <v>666</v>
      </c>
      <c r="C349" s="132" t="s">
        <v>667</v>
      </c>
      <c r="D349" s="131"/>
      <c r="E349" s="132" t="s">
        <v>167</v>
      </c>
    </row>
    <row r="350" spans="1:10">
      <c r="B350" s="132"/>
      <c r="C350" s="132"/>
      <c r="D350" s="131"/>
      <c r="E350" s="132"/>
    </row>
    <row r="353" spans="1:10" ht="18">
      <c r="A353" s="279" t="s">
        <v>0</v>
      </c>
      <c r="B353" s="279"/>
      <c r="C353" s="279"/>
      <c r="D353" s="279"/>
      <c r="E353" s="279"/>
      <c r="F353" s="279"/>
      <c r="G353" s="279"/>
      <c r="H353" s="1"/>
      <c r="I353" s="1"/>
      <c r="J353" s="127"/>
    </row>
    <row r="354" spans="1:10" ht="18">
      <c r="A354" s="279" t="s">
        <v>1</v>
      </c>
      <c r="B354" s="279"/>
      <c r="C354" s="279"/>
      <c r="D354" s="279"/>
      <c r="E354" s="279"/>
      <c r="F354" s="279"/>
      <c r="G354" s="279"/>
      <c r="H354" s="1"/>
      <c r="I354" s="1"/>
      <c r="J354" s="79"/>
    </row>
    <row r="355" spans="1:10" ht="15.75">
      <c r="A355" s="279" t="s">
        <v>2</v>
      </c>
      <c r="B355" s="279"/>
      <c r="C355" s="279"/>
      <c r="D355" s="279"/>
      <c r="E355" s="279"/>
      <c r="F355" s="279"/>
      <c r="G355" s="279"/>
      <c r="H355" s="1"/>
      <c r="I355" s="1"/>
      <c r="J355" s="71"/>
    </row>
    <row r="356" spans="1:10" ht="15.75">
      <c r="A356" s="279" t="s">
        <v>4</v>
      </c>
      <c r="B356" s="279"/>
      <c r="C356" s="279"/>
      <c r="D356" s="279"/>
      <c r="E356" s="279"/>
      <c r="F356" s="279"/>
      <c r="G356" s="279"/>
      <c r="H356" s="1"/>
      <c r="I356" s="1"/>
      <c r="J356" s="71"/>
    </row>
    <row r="357" spans="1:10" ht="15.75">
      <c r="A357" s="280" t="s">
        <v>6</v>
      </c>
      <c r="B357" s="280"/>
      <c r="C357" s="280"/>
      <c r="D357" s="280"/>
      <c r="E357" s="280"/>
      <c r="F357" s="280"/>
      <c r="G357" s="280"/>
      <c r="H357" s="1"/>
      <c r="I357" s="1"/>
      <c r="J357" s="71"/>
    </row>
    <row r="358" spans="1:10" ht="27.75">
      <c r="A358" s="9"/>
      <c r="B358" s="9"/>
      <c r="C358" s="281" t="s">
        <v>578</v>
      </c>
      <c r="D358" s="281"/>
      <c r="E358" s="281"/>
      <c r="F358" s="281"/>
      <c r="G358" s="281"/>
      <c r="H358" s="2"/>
      <c r="I358" s="2"/>
      <c r="J358" s="72"/>
    </row>
    <row r="359" spans="1:10" ht="15.75">
      <c r="A359" s="11" t="s">
        <v>358</v>
      </c>
      <c r="B359" s="12">
        <v>4138095436</v>
      </c>
      <c r="C359" s="13"/>
      <c r="D359" s="286"/>
      <c r="E359" s="286"/>
      <c r="F359" s="286"/>
      <c r="G359" s="286"/>
      <c r="H359" s="68"/>
      <c r="I359" s="68"/>
      <c r="J359" s="71"/>
    </row>
    <row r="360" spans="1:10" ht="15.75">
      <c r="A360" s="11" t="s">
        <v>9</v>
      </c>
      <c r="B360" s="286" t="s">
        <v>1038</v>
      </c>
      <c r="C360" s="286"/>
      <c r="D360" s="286"/>
      <c r="E360" s="16"/>
      <c r="F360" s="11"/>
      <c r="G360" s="16"/>
      <c r="H360" s="69" t="s">
        <v>161</v>
      </c>
      <c r="I360" s="69"/>
      <c r="J360" s="73"/>
    </row>
    <row r="361" spans="1:10" ht="15.75">
      <c r="A361" s="11" t="s">
        <v>11</v>
      </c>
      <c r="B361" s="289" t="s">
        <v>670</v>
      </c>
      <c r="C361" s="289"/>
      <c r="D361" s="289"/>
      <c r="E361" s="289"/>
      <c r="F361" s="18"/>
      <c r="G361" s="19"/>
      <c r="H361" s="1"/>
      <c r="I361" s="1"/>
      <c r="J361" s="71"/>
    </row>
    <row r="362" spans="1:10" ht="15.75">
      <c r="A362" s="21" t="s">
        <v>14</v>
      </c>
      <c r="B362" s="21" t="s">
        <v>16</v>
      </c>
      <c r="C362" s="21" t="s">
        <v>17</v>
      </c>
      <c r="D362" s="22" t="s">
        <v>18</v>
      </c>
      <c r="E362" s="23" t="s">
        <v>19</v>
      </c>
      <c r="F362" s="23" t="s">
        <v>20</v>
      </c>
      <c r="G362" s="21" t="s">
        <v>21</v>
      </c>
      <c r="H362" s="1"/>
      <c r="I362" s="1"/>
      <c r="J362" s="71"/>
    </row>
    <row r="363" spans="1:10">
      <c r="A363" s="24">
        <v>1</v>
      </c>
      <c r="B363" s="25" t="s">
        <v>23</v>
      </c>
      <c r="C363" s="26">
        <v>6</v>
      </c>
      <c r="D363" s="27">
        <v>79305</v>
      </c>
      <c r="E363" s="28">
        <f t="shared" ref="E363:E380" si="70">D363*C363</f>
        <v>475830</v>
      </c>
      <c r="F363" s="29">
        <v>0.2</v>
      </c>
      <c r="G363" s="30">
        <f t="shared" ref="G363:G380" si="71">E363-E363*F363</f>
        <v>380664</v>
      </c>
      <c r="H363" s="31">
        <f>D363/1.08*0.8</f>
        <v>58744.444444444438</v>
      </c>
      <c r="I363" s="31"/>
      <c r="J363" s="59">
        <f t="shared" ref="J363:J380" si="72">H363*C363</f>
        <v>352466.66666666663</v>
      </c>
    </row>
    <row r="364" spans="1:10">
      <c r="A364" s="24">
        <v>2</v>
      </c>
      <c r="B364" s="25" t="s">
        <v>25</v>
      </c>
      <c r="C364" s="32"/>
      <c r="D364" s="33">
        <v>128591</v>
      </c>
      <c r="E364" s="28">
        <f t="shared" si="70"/>
        <v>0</v>
      </c>
      <c r="F364" s="29">
        <v>0</v>
      </c>
      <c r="G364" s="30">
        <f t="shared" si="71"/>
        <v>0</v>
      </c>
      <c r="H364" s="31">
        <f t="shared" ref="H364:H380" si="73">D364/1.08</f>
        <v>119065.74074074073</v>
      </c>
      <c r="I364" s="31"/>
      <c r="J364" s="59">
        <f t="shared" si="72"/>
        <v>0</v>
      </c>
    </row>
    <row r="365" spans="1:10">
      <c r="A365" s="24">
        <v>3</v>
      </c>
      <c r="B365" s="25" t="s">
        <v>26</v>
      </c>
      <c r="C365" s="34"/>
      <c r="D365" s="27">
        <v>60043</v>
      </c>
      <c r="E365" s="28">
        <f t="shared" si="70"/>
        <v>0</v>
      </c>
      <c r="F365" s="29">
        <v>0</v>
      </c>
      <c r="G365" s="30">
        <f t="shared" si="71"/>
        <v>0</v>
      </c>
      <c r="H365" s="31">
        <f t="shared" si="73"/>
        <v>55595.370370370365</v>
      </c>
      <c r="I365" s="31"/>
      <c r="J365" s="59">
        <f t="shared" si="72"/>
        <v>0</v>
      </c>
    </row>
    <row r="366" spans="1:10">
      <c r="A366" s="24">
        <v>4</v>
      </c>
      <c r="B366" s="25" t="s">
        <v>27</v>
      </c>
      <c r="C366" s="106"/>
      <c r="D366" s="27">
        <v>115781</v>
      </c>
      <c r="E366" s="28">
        <f t="shared" si="70"/>
        <v>0</v>
      </c>
      <c r="F366" s="29">
        <v>0</v>
      </c>
      <c r="G366" s="30">
        <f t="shared" si="71"/>
        <v>0</v>
      </c>
      <c r="H366" s="31">
        <f t="shared" si="73"/>
        <v>107204.62962962962</v>
      </c>
      <c r="I366" s="31"/>
      <c r="J366" s="59">
        <f t="shared" si="72"/>
        <v>0</v>
      </c>
    </row>
    <row r="367" spans="1:10">
      <c r="A367" s="24">
        <v>5</v>
      </c>
      <c r="B367" s="25" t="s">
        <v>28</v>
      </c>
      <c r="C367" s="32">
        <v>3</v>
      </c>
      <c r="D367" s="27">
        <v>119943</v>
      </c>
      <c r="E367" s="28">
        <f t="shared" si="70"/>
        <v>359829</v>
      </c>
      <c r="F367" s="124">
        <v>0</v>
      </c>
      <c r="G367" s="30">
        <f t="shared" si="71"/>
        <v>359829</v>
      </c>
      <c r="H367" s="31">
        <f t="shared" si="73"/>
        <v>111058.33333333333</v>
      </c>
      <c r="I367" s="31"/>
      <c r="J367" s="59">
        <f t="shared" si="72"/>
        <v>333175</v>
      </c>
    </row>
    <row r="368" spans="1:10">
      <c r="A368" s="24">
        <v>6</v>
      </c>
      <c r="B368" s="25" t="s">
        <v>29</v>
      </c>
      <c r="C368" s="26">
        <v>5</v>
      </c>
      <c r="D368" s="27">
        <v>94810</v>
      </c>
      <c r="E368" s="28">
        <f t="shared" si="70"/>
        <v>474050</v>
      </c>
      <c r="F368" s="29">
        <v>0</v>
      </c>
      <c r="G368" s="30">
        <f t="shared" si="71"/>
        <v>474050</v>
      </c>
      <c r="H368" s="31">
        <f t="shared" si="73"/>
        <v>87787.037037037036</v>
      </c>
      <c r="I368" s="31"/>
      <c r="J368" s="59">
        <f t="shared" si="72"/>
        <v>438935.18518518517</v>
      </c>
    </row>
    <row r="369" spans="1:10">
      <c r="A369" s="24">
        <v>7</v>
      </c>
      <c r="B369" s="25" t="s">
        <v>30</v>
      </c>
      <c r="C369" s="34"/>
      <c r="D369" s="27">
        <v>141396</v>
      </c>
      <c r="E369" s="28">
        <f t="shared" si="70"/>
        <v>0</v>
      </c>
      <c r="F369" s="29">
        <v>0</v>
      </c>
      <c r="G369" s="30">
        <f t="shared" si="71"/>
        <v>0</v>
      </c>
      <c r="H369" s="31">
        <f t="shared" si="73"/>
        <v>130922.22222222222</v>
      </c>
      <c r="I369" s="31"/>
      <c r="J369" s="59">
        <f t="shared" si="72"/>
        <v>0</v>
      </c>
    </row>
    <row r="370" spans="1:10">
      <c r="A370" s="24">
        <v>8</v>
      </c>
      <c r="B370" s="25" t="s">
        <v>31</v>
      </c>
      <c r="C370" s="26"/>
      <c r="D370" s="27">
        <v>232931</v>
      </c>
      <c r="E370" s="28">
        <f t="shared" si="70"/>
        <v>0</v>
      </c>
      <c r="F370" s="29">
        <v>0</v>
      </c>
      <c r="G370" s="30">
        <f t="shared" si="71"/>
        <v>0</v>
      </c>
      <c r="H370" s="31">
        <f t="shared" si="73"/>
        <v>215676.85185185182</v>
      </c>
      <c r="I370" s="31"/>
      <c r="J370" s="59">
        <f t="shared" si="72"/>
        <v>0</v>
      </c>
    </row>
    <row r="371" spans="1:10">
      <c r="A371" s="24">
        <v>9</v>
      </c>
      <c r="B371" s="36" t="s">
        <v>32</v>
      </c>
      <c r="C371" s="26"/>
      <c r="D371" s="27">
        <v>101534</v>
      </c>
      <c r="E371" s="28">
        <f t="shared" si="70"/>
        <v>0</v>
      </c>
      <c r="F371" s="29">
        <v>0</v>
      </c>
      <c r="G371" s="30">
        <f t="shared" si="71"/>
        <v>0</v>
      </c>
      <c r="H371" s="31">
        <f t="shared" si="73"/>
        <v>94012.962962962964</v>
      </c>
      <c r="I371" s="31"/>
      <c r="J371" s="59">
        <f t="shared" si="72"/>
        <v>0</v>
      </c>
    </row>
    <row r="372" spans="1:10">
      <c r="A372" s="24">
        <v>10</v>
      </c>
      <c r="B372" s="36" t="s">
        <v>33</v>
      </c>
      <c r="C372" s="37"/>
      <c r="D372" s="33">
        <v>110148</v>
      </c>
      <c r="E372" s="28">
        <f t="shared" si="70"/>
        <v>0</v>
      </c>
      <c r="F372" s="29">
        <v>0</v>
      </c>
      <c r="G372" s="30">
        <f t="shared" si="71"/>
        <v>0</v>
      </c>
      <c r="H372" s="31">
        <f t="shared" si="73"/>
        <v>101988.88888888888</v>
      </c>
      <c r="I372" s="31"/>
      <c r="J372" s="59">
        <f t="shared" si="72"/>
        <v>0</v>
      </c>
    </row>
    <row r="373" spans="1:10">
      <c r="A373" s="24">
        <v>11</v>
      </c>
      <c r="B373" s="25" t="s">
        <v>34</v>
      </c>
      <c r="C373" s="37">
        <v>5</v>
      </c>
      <c r="D373" s="27">
        <v>54198</v>
      </c>
      <c r="E373" s="28">
        <f t="shared" si="70"/>
        <v>270990</v>
      </c>
      <c r="F373" s="29">
        <v>0</v>
      </c>
      <c r="G373" s="30">
        <f t="shared" si="71"/>
        <v>270990</v>
      </c>
      <c r="H373" s="31">
        <f t="shared" si="73"/>
        <v>50183.333333333328</v>
      </c>
      <c r="I373" s="31"/>
      <c r="J373" s="59">
        <f t="shared" si="72"/>
        <v>250916.66666666663</v>
      </c>
    </row>
    <row r="374" spans="1:10">
      <c r="A374" s="24">
        <v>12</v>
      </c>
      <c r="B374" s="25" t="s">
        <v>35</v>
      </c>
      <c r="C374" s="37"/>
      <c r="D374" s="27">
        <v>49680</v>
      </c>
      <c r="E374" s="28">
        <f t="shared" si="70"/>
        <v>0</v>
      </c>
      <c r="F374" s="29">
        <v>0</v>
      </c>
      <c r="G374" s="30">
        <f t="shared" si="71"/>
        <v>0</v>
      </c>
      <c r="H374" s="31">
        <f t="shared" si="73"/>
        <v>46000</v>
      </c>
      <c r="I374" s="31"/>
      <c r="J374" s="59">
        <f t="shared" si="72"/>
        <v>0</v>
      </c>
    </row>
    <row r="375" spans="1:10">
      <c r="A375" s="24">
        <v>13</v>
      </c>
      <c r="B375" s="25" t="s">
        <v>36</v>
      </c>
      <c r="C375" s="37"/>
      <c r="D375" s="38">
        <v>64152</v>
      </c>
      <c r="E375" s="28">
        <f t="shared" si="70"/>
        <v>0</v>
      </c>
      <c r="F375" s="29">
        <v>0</v>
      </c>
      <c r="G375" s="30">
        <f t="shared" si="71"/>
        <v>0</v>
      </c>
      <c r="H375" s="31">
        <f t="shared" si="73"/>
        <v>59399.999999999993</v>
      </c>
      <c r="I375" s="31"/>
      <c r="J375" s="59">
        <f t="shared" si="72"/>
        <v>0</v>
      </c>
    </row>
    <row r="376" spans="1:10">
      <c r="A376" s="24">
        <v>14</v>
      </c>
      <c r="B376" s="25" t="s">
        <v>37</v>
      </c>
      <c r="C376" s="37"/>
      <c r="D376" s="38">
        <v>65934</v>
      </c>
      <c r="E376" s="28">
        <f t="shared" si="70"/>
        <v>0</v>
      </c>
      <c r="F376" s="29">
        <v>0</v>
      </c>
      <c r="G376" s="30">
        <f t="shared" si="71"/>
        <v>0</v>
      </c>
      <c r="H376" s="31">
        <f t="shared" si="73"/>
        <v>61049.999999999993</v>
      </c>
      <c r="I376" s="31"/>
      <c r="J376" s="59">
        <f t="shared" si="72"/>
        <v>0</v>
      </c>
    </row>
    <row r="377" spans="1:10">
      <c r="A377" s="24">
        <v>15</v>
      </c>
      <c r="B377" s="25" t="s">
        <v>38</v>
      </c>
      <c r="C377" s="37"/>
      <c r="D377" s="38">
        <v>76626</v>
      </c>
      <c r="E377" s="28">
        <f t="shared" si="70"/>
        <v>0</v>
      </c>
      <c r="F377" s="124">
        <v>0</v>
      </c>
      <c r="G377" s="30">
        <f t="shared" si="71"/>
        <v>0</v>
      </c>
      <c r="H377" s="31">
        <f t="shared" si="73"/>
        <v>70950</v>
      </c>
      <c r="I377" s="31"/>
      <c r="J377" s="59">
        <f t="shared" si="72"/>
        <v>0</v>
      </c>
    </row>
    <row r="378" spans="1:10">
      <c r="A378" s="24">
        <v>16</v>
      </c>
      <c r="B378" s="25" t="s">
        <v>39</v>
      </c>
      <c r="C378" s="37"/>
      <c r="D378" s="38">
        <v>80190</v>
      </c>
      <c r="E378" s="28">
        <f t="shared" si="70"/>
        <v>0</v>
      </c>
      <c r="F378" s="29">
        <v>0</v>
      </c>
      <c r="G378" s="30">
        <f t="shared" si="71"/>
        <v>0</v>
      </c>
      <c r="H378" s="31">
        <f t="shared" si="73"/>
        <v>74250</v>
      </c>
      <c r="I378" s="31"/>
      <c r="J378" s="59">
        <f t="shared" si="72"/>
        <v>0</v>
      </c>
    </row>
    <row r="379" spans="1:10">
      <c r="A379" s="24">
        <v>17</v>
      </c>
      <c r="B379" s="25" t="s">
        <v>40</v>
      </c>
      <c r="C379" s="37"/>
      <c r="D379" s="38">
        <v>113832</v>
      </c>
      <c r="E379" s="28">
        <f t="shared" si="70"/>
        <v>0</v>
      </c>
      <c r="F379" s="29">
        <v>0</v>
      </c>
      <c r="G379" s="30">
        <f t="shared" si="71"/>
        <v>0</v>
      </c>
      <c r="H379" s="31">
        <f t="shared" si="73"/>
        <v>105400</v>
      </c>
      <c r="I379" s="31"/>
      <c r="J379" s="59">
        <f t="shared" si="72"/>
        <v>0</v>
      </c>
    </row>
    <row r="380" spans="1:10">
      <c r="A380" s="24">
        <v>18</v>
      </c>
      <c r="B380" s="25" t="s">
        <v>41</v>
      </c>
      <c r="C380" s="37"/>
      <c r="D380" s="39">
        <v>98010</v>
      </c>
      <c r="E380" s="28">
        <f t="shared" si="70"/>
        <v>0</v>
      </c>
      <c r="F380" s="29">
        <v>0</v>
      </c>
      <c r="G380" s="30">
        <f t="shared" si="71"/>
        <v>0</v>
      </c>
      <c r="H380" s="31">
        <f t="shared" si="73"/>
        <v>90750</v>
      </c>
      <c r="I380" s="31"/>
      <c r="J380" s="59">
        <f t="shared" si="72"/>
        <v>0</v>
      </c>
    </row>
    <row r="381" spans="1:10" ht="17.25">
      <c r="A381" s="40"/>
      <c r="B381" s="41" t="s">
        <v>42</v>
      </c>
      <c r="C381" s="42">
        <f t="shared" ref="C381" si="74">SUM(C363:C380)</f>
        <v>19</v>
      </c>
      <c r="D381" s="42"/>
      <c r="E381" s="43">
        <f t="shared" ref="E381" si="75">SUM(E363:E380)</f>
        <v>1580699</v>
      </c>
      <c r="F381" s="43"/>
      <c r="G381" s="44">
        <f t="shared" ref="G381" si="76">SUM(G363:G380)</f>
        <v>1485533</v>
      </c>
      <c r="H381" s="45"/>
      <c r="I381" s="45"/>
      <c r="J381" s="64">
        <f>SUM(J363:J380)</f>
        <v>1375493.5185185182</v>
      </c>
    </row>
    <row r="382" spans="1:10" ht="31.5">
      <c r="A382" s="46"/>
      <c r="B382" s="47"/>
      <c r="C382" s="48"/>
      <c r="D382" s="48"/>
      <c r="E382" s="49"/>
      <c r="F382" s="49"/>
      <c r="G382" s="50"/>
      <c r="H382" s="5"/>
      <c r="I382" s="5"/>
      <c r="J382" s="75">
        <f>J381*0.08</f>
        <v>110039.48148148146</v>
      </c>
    </row>
    <row r="383" spans="1:10" ht="31.5">
      <c r="A383" s="283" t="s">
        <v>43</v>
      </c>
      <c r="B383" s="283"/>
      <c r="C383" s="284" t="s">
        <v>44</v>
      </c>
      <c r="D383" s="284"/>
      <c r="E383" s="54"/>
      <c r="F383" s="54"/>
      <c r="G383" s="55" t="s">
        <v>45</v>
      </c>
      <c r="H383" s="6"/>
      <c r="I383" s="6"/>
      <c r="J383" s="76">
        <f>SUM(J381:J382)</f>
        <v>1485532.9999999995</v>
      </c>
    </row>
    <row r="384" spans="1:10">
      <c r="B384" s="132" t="s">
        <v>666</v>
      </c>
      <c r="C384" s="132" t="s">
        <v>667</v>
      </c>
      <c r="D384" s="131"/>
      <c r="E384" s="132" t="s">
        <v>167</v>
      </c>
    </row>
    <row r="385" spans="1:10">
      <c r="B385" s="132"/>
      <c r="C385" s="132"/>
      <c r="D385" s="131"/>
      <c r="E385" s="132"/>
    </row>
    <row r="388" spans="1:10" ht="18">
      <c r="A388" s="279" t="s">
        <v>0</v>
      </c>
      <c r="B388" s="279"/>
      <c r="C388" s="279"/>
      <c r="D388" s="279"/>
      <c r="E388" s="279"/>
      <c r="F388" s="279"/>
      <c r="G388" s="279"/>
      <c r="H388" s="1"/>
      <c r="I388" s="1"/>
      <c r="J388" s="127"/>
    </row>
    <row r="389" spans="1:10" ht="18">
      <c r="A389" s="279" t="s">
        <v>1</v>
      </c>
      <c r="B389" s="279"/>
      <c r="C389" s="279"/>
      <c r="D389" s="279"/>
      <c r="E389" s="279"/>
      <c r="F389" s="279"/>
      <c r="G389" s="279"/>
      <c r="H389" s="1"/>
      <c r="I389" s="1"/>
      <c r="J389" s="79"/>
    </row>
    <row r="390" spans="1:10" ht="15.75">
      <c r="A390" s="279" t="s">
        <v>2</v>
      </c>
      <c r="B390" s="279"/>
      <c r="C390" s="279"/>
      <c r="D390" s="279"/>
      <c r="E390" s="279"/>
      <c r="F390" s="279"/>
      <c r="G390" s="279"/>
      <c r="H390" s="1"/>
      <c r="I390" s="1"/>
      <c r="J390" s="71"/>
    </row>
    <row r="391" spans="1:10" ht="15.75">
      <c r="A391" s="279" t="s">
        <v>4</v>
      </c>
      <c r="B391" s="279"/>
      <c r="C391" s="279"/>
      <c r="D391" s="279"/>
      <c r="E391" s="279"/>
      <c r="F391" s="279"/>
      <c r="G391" s="279"/>
      <c r="H391" s="1"/>
      <c r="I391" s="1"/>
      <c r="J391" s="71"/>
    </row>
    <row r="392" spans="1:10" ht="15.75">
      <c r="A392" s="280" t="s">
        <v>6</v>
      </c>
      <c r="B392" s="280"/>
      <c r="C392" s="280"/>
      <c r="D392" s="280"/>
      <c r="E392" s="280"/>
      <c r="F392" s="280"/>
      <c r="G392" s="280"/>
      <c r="H392" s="1"/>
      <c r="I392" s="1"/>
      <c r="J392" s="71"/>
    </row>
    <row r="393" spans="1:10" ht="27.75">
      <c r="A393" s="9"/>
      <c r="B393" s="9"/>
      <c r="C393" s="281" t="s">
        <v>578</v>
      </c>
      <c r="D393" s="281"/>
      <c r="E393" s="281"/>
      <c r="F393" s="281"/>
      <c r="G393" s="281"/>
      <c r="H393" s="2"/>
      <c r="I393" s="2"/>
      <c r="J393" s="72"/>
    </row>
    <row r="394" spans="1:10" ht="15.75">
      <c r="A394" s="11" t="s">
        <v>358</v>
      </c>
      <c r="B394" s="12">
        <v>4138091758</v>
      </c>
      <c r="C394" s="13"/>
      <c r="D394" s="286"/>
      <c r="E394" s="286"/>
      <c r="F394" s="286"/>
      <c r="G394" s="286"/>
      <c r="H394" s="68"/>
      <c r="I394" s="68"/>
      <c r="J394" s="71"/>
    </row>
    <row r="395" spans="1:10" ht="15.75">
      <c r="A395" s="11" t="s">
        <v>9</v>
      </c>
      <c r="B395" s="286" t="s">
        <v>1039</v>
      </c>
      <c r="C395" s="286"/>
      <c r="D395" s="286"/>
      <c r="E395" s="16"/>
      <c r="F395" s="11"/>
      <c r="G395" s="16"/>
      <c r="H395" s="69" t="s">
        <v>161</v>
      </c>
      <c r="I395" s="69"/>
      <c r="J395" s="73"/>
    </row>
    <row r="396" spans="1:10" ht="15.75">
      <c r="A396" s="11" t="s">
        <v>11</v>
      </c>
      <c r="B396" s="289" t="s">
        <v>670</v>
      </c>
      <c r="C396" s="289"/>
      <c r="D396" s="289"/>
      <c r="E396" s="289"/>
      <c r="F396" s="18"/>
      <c r="G396" s="19"/>
      <c r="H396" s="1"/>
      <c r="I396" s="1"/>
      <c r="J396" s="71"/>
    </row>
    <row r="397" spans="1:10" ht="15.75">
      <c r="A397" s="21" t="s">
        <v>14</v>
      </c>
      <c r="B397" s="21" t="s">
        <v>16</v>
      </c>
      <c r="C397" s="21" t="s">
        <v>17</v>
      </c>
      <c r="D397" s="22" t="s">
        <v>18</v>
      </c>
      <c r="E397" s="23" t="s">
        <v>19</v>
      </c>
      <c r="F397" s="23" t="s">
        <v>20</v>
      </c>
      <c r="G397" s="21" t="s">
        <v>21</v>
      </c>
      <c r="H397" s="1"/>
      <c r="I397" s="1"/>
      <c r="J397" s="71"/>
    </row>
    <row r="398" spans="1:10">
      <c r="A398" s="24">
        <v>1</v>
      </c>
      <c r="B398" s="25" t="s">
        <v>23</v>
      </c>
      <c r="C398" s="26">
        <v>9</v>
      </c>
      <c r="D398" s="27">
        <v>79305</v>
      </c>
      <c r="E398" s="28">
        <f t="shared" ref="E398:E415" si="77">D398*C398</f>
        <v>713745</v>
      </c>
      <c r="F398" s="29">
        <v>0.2</v>
      </c>
      <c r="G398" s="30">
        <f t="shared" ref="G398:G415" si="78">E398-E398*F398</f>
        <v>570996</v>
      </c>
      <c r="H398" s="31">
        <f>D398/1.08*0.8</f>
        <v>58744.444444444438</v>
      </c>
      <c r="I398" s="31"/>
      <c r="J398" s="59">
        <f t="shared" ref="J398:J415" si="79">H398*C398</f>
        <v>528700</v>
      </c>
    </row>
    <row r="399" spans="1:10">
      <c r="A399" s="24">
        <v>2</v>
      </c>
      <c r="B399" s="25" t="s">
        <v>25</v>
      </c>
      <c r="C399" s="32"/>
      <c r="D399" s="33">
        <v>128591</v>
      </c>
      <c r="E399" s="28">
        <f t="shared" si="77"/>
        <v>0</v>
      </c>
      <c r="F399" s="29">
        <v>0</v>
      </c>
      <c r="G399" s="30">
        <f t="shared" si="78"/>
        <v>0</v>
      </c>
      <c r="H399" s="31">
        <f t="shared" ref="H399:H415" si="80">D399/1.08</f>
        <v>119065.74074074073</v>
      </c>
      <c r="I399" s="31"/>
      <c r="J399" s="59">
        <f t="shared" si="79"/>
        <v>0</v>
      </c>
    </row>
    <row r="400" spans="1:10">
      <c r="A400" s="24">
        <v>3</v>
      </c>
      <c r="B400" s="25" t="s">
        <v>26</v>
      </c>
      <c r="C400" s="34"/>
      <c r="D400" s="27">
        <v>60043</v>
      </c>
      <c r="E400" s="28">
        <f t="shared" si="77"/>
        <v>0</v>
      </c>
      <c r="F400" s="29">
        <v>0</v>
      </c>
      <c r="G400" s="30">
        <f t="shared" si="78"/>
        <v>0</v>
      </c>
      <c r="H400" s="31">
        <f t="shared" si="80"/>
        <v>55595.370370370365</v>
      </c>
      <c r="I400" s="31"/>
      <c r="J400" s="59">
        <f t="shared" si="79"/>
        <v>0</v>
      </c>
    </row>
    <row r="401" spans="1:10">
      <c r="A401" s="24">
        <v>4</v>
      </c>
      <c r="B401" s="25" t="s">
        <v>27</v>
      </c>
      <c r="C401" s="106"/>
      <c r="D401" s="27">
        <v>115781</v>
      </c>
      <c r="E401" s="28">
        <f t="shared" si="77"/>
        <v>0</v>
      </c>
      <c r="F401" s="29">
        <v>0</v>
      </c>
      <c r="G401" s="30">
        <f t="shared" si="78"/>
        <v>0</v>
      </c>
      <c r="H401" s="31">
        <f t="shared" si="80"/>
        <v>107204.62962962962</v>
      </c>
      <c r="I401" s="31"/>
      <c r="J401" s="59">
        <f t="shared" si="79"/>
        <v>0</v>
      </c>
    </row>
    <row r="402" spans="1:10">
      <c r="A402" s="24">
        <v>5</v>
      </c>
      <c r="B402" s="25" t="s">
        <v>28</v>
      </c>
      <c r="C402" s="32">
        <v>15</v>
      </c>
      <c r="D402" s="27">
        <v>119943</v>
      </c>
      <c r="E402" s="28">
        <f t="shared" si="77"/>
        <v>1799145</v>
      </c>
      <c r="F402" s="124">
        <v>0</v>
      </c>
      <c r="G402" s="30">
        <f t="shared" si="78"/>
        <v>1799145</v>
      </c>
      <c r="H402" s="31">
        <f t="shared" si="80"/>
        <v>111058.33333333333</v>
      </c>
      <c r="I402" s="31"/>
      <c r="J402" s="59">
        <f t="shared" si="79"/>
        <v>1665875</v>
      </c>
    </row>
    <row r="403" spans="1:10">
      <c r="A403" s="24">
        <v>6</v>
      </c>
      <c r="B403" s="25" t="s">
        <v>29</v>
      </c>
      <c r="C403" s="26"/>
      <c r="D403" s="27">
        <v>94810</v>
      </c>
      <c r="E403" s="28">
        <f t="shared" si="77"/>
        <v>0</v>
      </c>
      <c r="F403" s="29">
        <v>0</v>
      </c>
      <c r="G403" s="30">
        <f t="shared" si="78"/>
        <v>0</v>
      </c>
      <c r="H403" s="31">
        <f t="shared" si="80"/>
        <v>87787.037037037036</v>
      </c>
      <c r="I403" s="31"/>
      <c r="J403" s="59">
        <f t="shared" si="79"/>
        <v>0</v>
      </c>
    </row>
    <row r="404" spans="1:10">
      <c r="A404" s="24">
        <v>7</v>
      </c>
      <c r="B404" s="25" t="s">
        <v>30</v>
      </c>
      <c r="C404" s="34"/>
      <c r="D404" s="27">
        <v>141396</v>
      </c>
      <c r="E404" s="28">
        <f t="shared" si="77"/>
        <v>0</v>
      </c>
      <c r="F404" s="29">
        <v>0</v>
      </c>
      <c r="G404" s="30">
        <f t="shared" si="78"/>
        <v>0</v>
      </c>
      <c r="H404" s="31">
        <f t="shared" si="80"/>
        <v>130922.22222222222</v>
      </c>
      <c r="I404" s="31"/>
      <c r="J404" s="59">
        <f t="shared" si="79"/>
        <v>0</v>
      </c>
    </row>
    <row r="405" spans="1:10">
      <c r="A405" s="24">
        <v>8</v>
      </c>
      <c r="B405" s="25" t="s">
        <v>31</v>
      </c>
      <c r="C405" s="26"/>
      <c r="D405" s="27">
        <v>232931</v>
      </c>
      <c r="E405" s="28">
        <f t="shared" si="77"/>
        <v>0</v>
      </c>
      <c r="F405" s="29">
        <v>0</v>
      </c>
      <c r="G405" s="30">
        <f t="shared" si="78"/>
        <v>0</v>
      </c>
      <c r="H405" s="31">
        <f t="shared" si="80"/>
        <v>215676.85185185182</v>
      </c>
      <c r="I405" s="31"/>
      <c r="J405" s="59">
        <f t="shared" si="79"/>
        <v>0</v>
      </c>
    </row>
    <row r="406" spans="1:10">
      <c r="A406" s="24">
        <v>9</v>
      </c>
      <c r="B406" s="36" t="s">
        <v>32</v>
      </c>
      <c r="C406" s="26"/>
      <c r="D406" s="27">
        <v>101534</v>
      </c>
      <c r="E406" s="28">
        <f t="shared" si="77"/>
        <v>0</v>
      </c>
      <c r="F406" s="29">
        <v>0</v>
      </c>
      <c r="G406" s="30">
        <f t="shared" si="78"/>
        <v>0</v>
      </c>
      <c r="H406" s="31">
        <f t="shared" si="80"/>
        <v>94012.962962962964</v>
      </c>
      <c r="I406" s="31"/>
      <c r="J406" s="59">
        <f t="shared" si="79"/>
        <v>0</v>
      </c>
    </row>
    <row r="407" spans="1:10">
      <c r="A407" s="24">
        <v>10</v>
      </c>
      <c r="B407" s="36" t="s">
        <v>33</v>
      </c>
      <c r="C407" s="37"/>
      <c r="D407" s="33">
        <v>110148</v>
      </c>
      <c r="E407" s="28">
        <f t="shared" si="77"/>
        <v>0</v>
      </c>
      <c r="F407" s="29">
        <v>0</v>
      </c>
      <c r="G407" s="30">
        <f t="shared" si="78"/>
        <v>0</v>
      </c>
      <c r="H407" s="31">
        <f t="shared" si="80"/>
        <v>101988.88888888888</v>
      </c>
      <c r="I407" s="31"/>
      <c r="J407" s="59">
        <f t="shared" si="79"/>
        <v>0</v>
      </c>
    </row>
    <row r="408" spans="1:10">
      <c r="A408" s="24">
        <v>11</v>
      </c>
      <c r="B408" s="25" t="s">
        <v>34</v>
      </c>
      <c r="C408" s="37">
        <v>5</v>
      </c>
      <c r="D408" s="27">
        <v>54198</v>
      </c>
      <c r="E408" s="28">
        <f t="shared" si="77"/>
        <v>270990</v>
      </c>
      <c r="F408" s="29">
        <v>0</v>
      </c>
      <c r="G408" s="30">
        <f t="shared" si="78"/>
        <v>270990</v>
      </c>
      <c r="H408" s="31">
        <f t="shared" si="80"/>
        <v>50183.333333333328</v>
      </c>
      <c r="I408" s="31"/>
      <c r="J408" s="59">
        <f t="shared" si="79"/>
        <v>250916.66666666663</v>
      </c>
    </row>
    <row r="409" spans="1:10">
      <c r="A409" s="24">
        <v>12</v>
      </c>
      <c r="B409" s="25" t="s">
        <v>35</v>
      </c>
      <c r="C409" s="37"/>
      <c r="D409" s="27">
        <v>49680</v>
      </c>
      <c r="E409" s="28">
        <f t="shared" si="77"/>
        <v>0</v>
      </c>
      <c r="F409" s="29">
        <v>0</v>
      </c>
      <c r="G409" s="30">
        <f t="shared" si="78"/>
        <v>0</v>
      </c>
      <c r="H409" s="31">
        <f t="shared" si="80"/>
        <v>46000</v>
      </c>
      <c r="I409" s="31"/>
      <c r="J409" s="59">
        <f t="shared" si="79"/>
        <v>0</v>
      </c>
    </row>
    <row r="410" spans="1:10">
      <c r="A410" s="24">
        <v>13</v>
      </c>
      <c r="B410" s="25" t="s">
        <v>36</v>
      </c>
      <c r="C410" s="37"/>
      <c r="D410" s="38">
        <v>64152</v>
      </c>
      <c r="E410" s="28">
        <f t="shared" si="77"/>
        <v>0</v>
      </c>
      <c r="F410" s="29">
        <v>0</v>
      </c>
      <c r="G410" s="30">
        <f t="shared" si="78"/>
        <v>0</v>
      </c>
      <c r="H410" s="31">
        <f t="shared" si="80"/>
        <v>59399.999999999993</v>
      </c>
      <c r="I410" s="31"/>
      <c r="J410" s="59">
        <f t="shared" si="79"/>
        <v>0</v>
      </c>
    </row>
    <row r="411" spans="1:10">
      <c r="A411" s="24">
        <v>14</v>
      </c>
      <c r="B411" s="25" t="s">
        <v>37</v>
      </c>
      <c r="C411" s="37"/>
      <c r="D411" s="38">
        <v>65934</v>
      </c>
      <c r="E411" s="28">
        <f t="shared" si="77"/>
        <v>0</v>
      </c>
      <c r="F411" s="29">
        <v>0</v>
      </c>
      <c r="G411" s="30">
        <f t="shared" si="78"/>
        <v>0</v>
      </c>
      <c r="H411" s="31">
        <f t="shared" si="80"/>
        <v>61049.999999999993</v>
      </c>
      <c r="I411" s="31"/>
      <c r="J411" s="59">
        <f t="shared" si="79"/>
        <v>0</v>
      </c>
    </row>
    <row r="412" spans="1:10">
      <c r="A412" s="24">
        <v>15</v>
      </c>
      <c r="B412" s="25" t="s">
        <v>38</v>
      </c>
      <c r="C412" s="37"/>
      <c r="D412" s="38">
        <v>76626</v>
      </c>
      <c r="E412" s="28">
        <f t="shared" si="77"/>
        <v>0</v>
      </c>
      <c r="F412" s="124">
        <v>0</v>
      </c>
      <c r="G412" s="30">
        <f t="shared" si="78"/>
        <v>0</v>
      </c>
      <c r="H412" s="31">
        <f t="shared" si="80"/>
        <v>70950</v>
      </c>
      <c r="I412" s="31"/>
      <c r="J412" s="59">
        <f t="shared" si="79"/>
        <v>0</v>
      </c>
    </row>
    <row r="413" spans="1:10">
      <c r="A413" s="24">
        <v>16</v>
      </c>
      <c r="B413" s="25" t="s">
        <v>39</v>
      </c>
      <c r="C413" s="37"/>
      <c r="D413" s="38">
        <v>80190</v>
      </c>
      <c r="E413" s="28">
        <f t="shared" si="77"/>
        <v>0</v>
      </c>
      <c r="F413" s="29">
        <v>0</v>
      </c>
      <c r="G413" s="30">
        <f t="shared" si="78"/>
        <v>0</v>
      </c>
      <c r="H413" s="31">
        <f t="shared" si="80"/>
        <v>74250</v>
      </c>
      <c r="I413" s="31"/>
      <c r="J413" s="59">
        <f t="shared" si="79"/>
        <v>0</v>
      </c>
    </row>
    <row r="414" spans="1:10">
      <c r="A414" s="24">
        <v>17</v>
      </c>
      <c r="B414" s="25" t="s">
        <v>40</v>
      </c>
      <c r="C414" s="37"/>
      <c r="D414" s="38">
        <v>113832</v>
      </c>
      <c r="E414" s="28">
        <f t="shared" si="77"/>
        <v>0</v>
      </c>
      <c r="F414" s="29">
        <v>0</v>
      </c>
      <c r="G414" s="30">
        <f t="shared" si="78"/>
        <v>0</v>
      </c>
      <c r="H414" s="31">
        <f t="shared" si="80"/>
        <v>105400</v>
      </c>
      <c r="I414" s="31"/>
      <c r="J414" s="59">
        <f t="shared" si="79"/>
        <v>0</v>
      </c>
    </row>
    <row r="415" spans="1:10">
      <c r="A415" s="24">
        <v>18</v>
      </c>
      <c r="B415" s="25" t="s">
        <v>41</v>
      </c>
      <c r="C415" s="37"/>
      <c r="D415" s="39">
        <v>98010</v>
      </c>
      <c r="E415" s="28">
        <f t="shared" si="77"/>
        <v>0</v>
      </c>
      <c r="F415" s="29">
        <v>0</v>
      </c>
      <c r="G415" s="30">
        <f t="shared" si="78"/>
        <v>0</v>
      </c>
      <c r="H415" s="31">
        <f t="shared" si="80"/>
        <v>90750</v>
      </c>
      <c r="I415" s="31"/>
      <c r="J415" s="59">
        <f t="shared" si="79"/>
        <v>0</v>
      </c>
    </row>
    <row r="416" spans="1:10" ht="17.25">
      <c r="A416" s="40"/>
      <c r="B416" s="41" t="s">
        <v>42</v>
      </c>
      <c r="C416" s="42">
        <f t="shared" ref="C416" si="81">SUM(C398:C415)</f>
        <v>29</v>
      </c>
      <c r="D416" s="42"/>
      <c r="E416" s="43">
        <f t="shared" ref="E416" si="82">SUM(E398:E415)</f>
        <v>2783880</v>
      </c>
      <c r="F416" s="43"/>
      <c r="G416" s="44">
        <f t="shared" ref="G416" si="83">SUM(G398:G415)</f>
        <v>2641131</v>
      </c>
      <c r="H416" s="45"/>
      <c r="I416" s="45"/>
      <c r="J416" s="64">
        <f>SUM(J398:J415)</f>
        <v>2445491.6666666665</v>
      </c>
    </row>
    <row r="417" spans="1:10" ht="31.5">
      <c r="A417" s="46"/>
      <c r="B417" s="47"/>
      <c r="C417" s="48"/>
      <c r="D417" s="48"/>
      <c r="E417" s="49"/>
      <c r="F417" s="49"/>
      <c r="G417" s="50"/>
      <c r="H417" s="5"/>
      <c r="I417" s="5"/>
      <c r="J417" s="75">
        <f>J416*0.08</f>
        <v>195639.33333333331</v>
      </c>
    </row>
    <row r="418" spans="1:10" ht="31.5">
      <c r="A418" s="283" t="s">
        <v>43</v>
      </c>
      <c r="B418" s="283"/>
      <c r="C418" s="284" t="s">
        <v>44</v>
      </c>
      <c r="D418" s="284"/>
      <c r="E418" s="54"/>
      <c r="F418" s="54"/>
      <c r="G418" s="55" t="s">
        <v>45</v>
      </c>
      <c r="H418" s="6"/>
      <c r="I418" s="6"/>
      <c r="J418" s="76">
        <f>SUM(J416:J417)</f>
        <v>2641131</v>
      </c>
    </row>
    <row r="419" spans="1:10">
      <c r="B419" s="132" t="s">
        <v>666</v>
      </c>
      <c r="C419" s="132" t="s">
        <v>667</v>
      </c>
      <c r="D419" s="131"/>
      <c r="E419" s="132" t="s">
        <v>167</v>
      </c>
    </row>
    <row r="420" spans="1:10">
      <c r="B420" s="132"/>
      <c r="C420" s="132"/>
      <c r="D420" s="131"/>
      <c r="E420" s="132"/>
    </row>
    <row r="424" spans="1:10" ht="18">
      <c r="A424" s="279" t="s">
        <v>0</v>
      </c>
      <c r="B424" s="279"/>
      <c r="C424" s="279"/>
      <c r="D424" s="279"/>
      <c r="E424" s="279"/>
      <c r="F424" s="279"/>
      <c r="G424" s="279"/>
      <c r="H424" s="1"/>
      <c r="I424" s="1"/>
      <c r="J424" s="127"/>
    </row>
    <row r="425" spans="1:10" ht="18">
      <c r="A425" s="279" t="s">
        <v>1</v>
      </c>
      <c r="B425" s="279"/>
      <c r="C425" s="279"/>
      <c r="D425" s="279"/>
      <c r="E425" s="279"/>
      <c r="F425" s="279"/>
      <c r="G425" s="279"/>
      <c r="H425" s="1"/>
      <c r="I425" s="1"/>
      <c r="J425" s="79"/>
    </row>
    <row r="426" spans="1:10" ht="15.75">
      <c r="A426" s="279" t="s">
        <v>2</v>
      </c>
      <c r="B426" s="279"/>
      <c r="C426" s="279"/>
      <c r="D426" s="279"/>
      <c r="E426" s="279"/>
      <c r="F426" s="279"/>
      <c r="G426" s="279"/>
      <c r="H426" s="1"/>
      <c r="I426" s="1"/>
      <c r="J426" s="71"/>
    </row>
    <row r="427" spans="1:10" ht="15.75">
      <c r="A427" s="279" t="s">
        <v>4</v>
      </c>
      <c r="B427" s="279"/>
      <c r="C427" s="279"/>
      <c r="D427" s="279"/>
      <c r="E427" s="279"/>
      <c r="F427" s="279"/>
      <c r="G427" s="279"/>
      <c r="H427" s="1"/>
      <c r="I427" s="1"/>
      <c r="J427" s="71"/>
    </row>
    <row r="428" spans="1:10" ht="15.75">
      <c r="A428" s="280" t="s">
        <v>6</v>
      </c>
      <c r="B428" s="280"/>
      <c r="C428" s="280"/>
      <c r="D428" s="280"/>
      <c r="E428" s="280"/>
      <c r="F428" s="280"/>
      <c r="G428" s="280"/>
      <c r="H428" s="1"/>
      <c r="I428" s="1"/>
      <c r="J428" s="71"/>
    </row>
    <row r="429" spans="1:10" ht="27.75">
      <c r="A429" s="9"/>
      <c r="B429" s="9"/>
      <c r="C429" s="281" t="s">
        <v>578</v>
      </c>
      <c r="D429" s="281"/>
      <c r="E429" s="281"/>
      <c r="F429" s="281"/>
      <c r="G429" s="281"/>
      <c r="H429" s="2"/>
      <c r="I429" s="2"/>
      <c r="J429" s="72"/>
    </row>
    <row r="430" spans="1:10" ht="15.75">
      <c r="A430" s="11" t="s">
        <v>358</v>
      </c>
      <c r="B430" s="12">
        <v>4138091990</v>
      </c>
      <c r="C430" s="13"/>
      <c r="D430" s="286"/>
      <c r="E430" s="286"/>
      <c r="F430" s="286"/>
      <c r="G430" s="286"/>
      <c r="H430" s="68"/>
      <c r="I430" s="68"/>
      <c r="J430" s="71"/>
    </row>
    <row r="431" spans="1:10" ht="15.75">
      <c r="A431" s="11" t="s">
        <v>9</v>
      </c>
      <c r="B431" s="286" t="s">
        <v>672</v>
      </c>
      <c r="C431" s="286"/>
      <c r="D431" s="286"/>
      <c r="E431" s="16"/>
      <c r="F431" s="11"/>
      <c r="G431" s="16"/>
      <c r="H431" s="69" t="s">
        <v>161</v>
      </c>
      <c r="I431" s="69"/>
      <c r="J431" s="73"/>
    </row>
    <row r="432" spans="1:10" ht="15.75">
      <c r="A432" s="11" t="s">
        <v>11</v>
      </c>
      <c r="B432" s="289" t="s">
        <v>670</v>
      </c>
      <c r="C432" s="289"/>
      <c r="D432" s="289"/>
      <c r="E432" s="289"/>
      <c r="F432" s="18"/>
      <c r="G432" s="19"/>
      <c r="H432" s="1"/>
      <c r="I432" s="1"/>
      <c r="J432" s="71"/>
    </row>
    <row r="433" spans="1:10" ht="15.75">
      <c r="A433" s="21" t="s">
        <v>14</v>
      </c>
      <c r="B433" s="21" t="s">
        <v>16</v>
      </c>
      <c r="C433" s="21" t="s">
        <v>17</v>
      </c>
      <c r="D433" s="22" t="s">
        <v>18</v>
      </c>
      <c r="E433" s="23" t="s">
        <v>19</v>
      </c>
      <c r="F433" s="23" t="s">
        <v>20</v>
      </c>
      <c r="G433" s="21" t="s">
        <v>21</v>
      </c>
      <c r="H433" s="1"/>
      <c r="I433" s="1"/>
      <c r="J433" s="71"/>
    </row>
    <row r="434" spans="1:10">
      <c r="A434" s="24">
        <v>1</v>
      </c>
      <c r="B434" s="25" t="s">
        <v>23</v>
      </c>
      <c r="C434" s="26"/>
      <c r="D434" s="27">
        <v>79305</v>
      </c>
      <c r="E434" s="28">
        <f t="shared" ref="E434:E451" si="84">D434*C434</f>
        <v>0</v>
      </c>
      <c r="F434" s="29">
        <v>0.2</v>
      </c>
      <c r="G434" s="30">
        <f t="shared" ref="G434:G451" si="85">E434-E434*F434</f>
        <v>0</v>
      </c>
      <c r="H434" s="31">
        <f>D434/1.08*0.8</f>
        <v>58744.444444444438</v>
      </c>
      <c r="I434" s="31"/>
      <c r="J434" s="59">
        <f t="shared" ref="J434:J451" si="86">H434*C434</f>
        <v>0</v>
      </c>
    </row>
    <row r="435" spans="1:10">
      <c r="A435" s="24">
        <v>2</v>
      </c>
      <c r="B435" s="25" t="s">
        <v>25</v>
      </c>
      <c r="C435" s="32"/>
      <c r="D435" s="33">
        <v>128591</v>
      </c>
      <c r="E435" s="28">
        <f t="shared" si="84"/>
        <v>0</v>
      </c>
      <c r="F435" s="29">
        <v>0</v>
      </c>
      <c r="G435" s="30">
        <f t="shared" si="85"/>
        <v>0</v>
      </c>
      <c r="H435" s="31">
        <f t="shared" ref="H435:H451" si="87">D435/1.08</f>
        <v>119065.74074074073</v>
      </c>
      <c r="I435" s="31"/>
      <c r="J435" s="59">
        <f t="shared" si="86"/>
        <v>0</v>
      </c>
    </row>
    <row r="436" spans="1:10">
      <c r="A436" s="24">
        <v>3</v>
      </c>
      <c r="B436" s="25" t="s">
        <v>26</v>
      </c>
      <c r="C436" s="34">
        <v>6</v>
      </c>
      <c r="D436" s="27">
        <v>60043</v>
      </c>
      <c r="E436" s="28">
        <f t="shared" si="84"/>
        <v>360258</v>
      </c>
      <c r="F436" s="29">
        <v>0</v>
      </c>
      <c r="G436" s="30">
        <f t="shared" si="85"/>
        <v>360258</v>
      </c>
      <c r="H436" s="31">
        <f t="shared" si="87"/>
        <v>55595.370370370365</v>
      </c>
      <c r="I436" s="31"/>
      <c r="J436" s="59">
        <f t="shared" si="86"/>
        <v>333572.22222222219</v>
      </c>
    </row>
    <row r="437" spans="1:10">
      <c r="A437" s="24">
        <v>4</v>
      </c>
      <c r="B437" s="25" t="s">
        <v>27</v>
      </c>
      <c r="C437" s="106"/>
      <c r="D437" s="27">
        <v>115781</v>
      </c>
      <c r="E437" s="28">
        <f t="shared" si="84"/>
        <v>0</v>
      </c>
      <c r="F437" s="29">
        <v>0</v>
      </c>
      <c r="G437" s="30">
        <f t="shared" si="85"/>
        <v>0</v>
      </c>
      <c r="H437" s="31">
        <f t="shared" si="87"/>
        <v>107204.62962962962</v>
      </c>
      <c r="I437" s="31"/>
      <c r="J437" s="59">
        <f t="shared" si="86"/>
        <v>0</v>
      </c>
    </row>
    <row r="438" spans="1:10">
      <c r="A438" s="24">
        <v>5</v>
      </c>
      <c r="B438" s="25" t="s">
        <v>28</v>
      </c>
      <c r="C438" s="32">
        <v>12</v>
      </c>
      <c r="D438" s="27">
        <v>119943</v>
      </c>
      <c r="E438" s="28">
        <f t="shared" si="84"/>
        <v>1439316</v>
      </c>
      <c r="F438" s="124">
        <v>0</v>
      </c>
      <c r="G438" s="30">
        <f t="shared" si="85"/>
        <v>1439316</v>
      </c>
      <c r="H438" s="31">
        <f t="shared" si="87"/>
        <v>111058.33333333333</v>
      </c>
      <c r="I438" s="31"/>
      <c r="J438" s="59">
        <f t="shared" si="86"/>
        <v>1332700</v>
      </c>
    </row>
    <row r="439" spans="1:10">
      <c r="A439" s="24">
        <v>6</v>
      </c>
      <c r="B439" s="25" t="s">
        <v>29</v>
      </c>
      <c r="C439" s="26"/>
      <c r="D439" s="27">
        <v>94810</v>
      </c>
      <c r="E439" s="28">
        <f t="shared" si="84"/>
        <v>0</v>
      </c>
      <c r="F439" s="29">
        <v>0</v>
      </c>
      <c r="G439" s="30">
        <f t="shared" si="85"/>
        <v>0</v>
      </c>
      <c r="H439" s="31">
        <f t="shared" si="87"/>
        <v>87787.037037037036</v>
      </c>
      <c r="I439" s="31"/>
      <c r="J439" s="59">
        <f t="shared" si="86"/>
        <v>0</v>
      </c>
    </row>
    <row r="440" spans="1:10">
      <c r="A440" s="24">
        <v>7</v>
      </c>
      <c r="B440" s="25" t="s">
        <v>30</v>
      </c>
      <c r="C440" s="34"/>
      <c r="D440" s="27">
        <v>141396</v>
      </c>
      <c r="E440" s="28">
        <f t="shared" si="84"/>
        <v>0</v>
      </c>
      <c r="F440" s="29">
        <v>0</v>
      </c>
      <c r="G440" s="30">
        <f t="shared" si="85"/>
        <v>0</v>
      </c>
      <c r="H440" s="31">
        <f t="shared" si="87"/>
        <v>130922.22222222222</v>
      </c>
      <c r="I440" s="31"/>
      <c r="J440" s="59">
        <f t="shared" si="86"/>
        <v>0</v>
      </c>
    </row>
    <row r="441" spans="1:10">
      <c r="A441" s="24">
        <v>8</v>
      </c>
      <c r="B441" s="25" t="s">
        <v>31</v>
      </c>
      <c r="C441" s="26"/>
      <c r="D441" s="27">
        <v>232931</v>
      </c>
      <c r="E441" s="28">
        <f t="shared" si="84"/>
        <v>0</v>
      </c>
      <c r="F441" s="29">
        <v>0</v>
      </c>
      <c r="G441" s="30">
        <f t="shared" si="85"/>
        <v>0</v>
      </c>
      <c r="H441" s="31">
        <f t="shared" si="87"/>
        <v>215676.85185185182</v>
      </c>
      <c r="I441" s="31"/>
      <c r="J441" s="59">
        <f t="shared" si="86"/>
        <v>0</v>
      </c>
    </row>
    <row r="442" spans="1:10">
      <c r="A442" s="24">
        <v>9</v>
      </c>
      <c r="B442" s="36" t="s">
        <v>32</v>
      </c>
      <c r="C442" s="26"/>
      <c r="D442" s="27">
        <v>101534</v>
      </c>
      <c r="E442" s="28">
        <f t="shared" si="84"/>
        <v>0</v>
      </c>
      <c r="F442" s="29">
        <v>0</v>
      </c>
      <c r="G442" s="30">
        <f t="shared" si="85"/>
        <v>0</v>
      </c>
      <c r="H442" s="31">
        <f t="shared" si="87"/>
        <v>94012.962962962964</v>
      </c>
      <c r="I442" s="31"/>
      <c r="J442" s="59">
        <f t="shared" si="86"/>
        <v>0</v>
      </c>
    </row>
    <row r="443" spans="1:10">
      <c r="A443" s="24">
        <v>10</v>
      </c>
      <c r="B443" s="36" t="s">
        <v>33</v>
      </c>
      <c r="C443" s="37"/>
      <c r="D443" s="33">
        <v>110148</v>
      </c>
      <c r="E443" s="28">
        <f t="shared" si="84"/>
        <v>0</v>
      </c>
      <c r="F443" s="29">
        <v>0</v>
      </c>
      <c r="G443" s="30">
        <f t="shared" si="85"/>
        <v>0</v>
      </c>
      <c r="H443" s="31">
        <f t="shared" si="87"/>
        <v>101988.88888888888</v>
      </c>
      <c r="I443" s="31"/>
      <c r="J443" s="59">
        <f t="shared" si="86"/>
        <v>0</v>
      </c>
    </row>
    <row r="444" spans="1:10">
      <c r="A444" s="24">
        <v>11</v>
      </c>
      <c r="B444" s="25" t="s">
        <v>34</v>
      </c>
      <c r="C444" s="37"/>
      <c r="D444" s="27">
        <v>54198</v>
      </c>
      <c r="E444" s="28">
        <f t="shared" si="84"/>
        <v>0</v>
      </c>
      <c r="F444" s="29">
        <v>0</v>
      </c>
      <c r="G444" s="30">
        <f t="shared" si="85"/>
        <v>0</v>
      </c>
      <c r="H444" s="31">
        <f t="shared" si="87"/>
        <v>50183.333333333328</v>
      </c>
      <c r="I444" s="31"/>
      <c r="J444" s="59">
        <f t="shared" si="86"/>
        <v>0</v>
      </c>
    </row>
    <row r="445" spans="1:10">
      <c r="A445" s="24">
        <v>12</v>
      </c>
      <c r="B445" s="25" t="s">
        <v>35</v>
      </c>
      <c r="C445" s="37"/>
      <c r="D445" s="27">
        <v>49680</v>
      </c>
      <c r="E445" s="28">
        <f t="shared" si="84"/>
        <v>0</v>
      </c>
      <c r="F445" s="29">
        <v>0</v>
      </c>
      <c r="G445" s="30">
        <f t="shared" si="85"/>
        <v>0</v>
      </c>
      <c r="H445" s="31">
        <f t="shared" si="87"/>
        <v>46000</v>
      </c>
      <c r="I445" s="31"/>
      <c r="J445" s="59">
        <f t="shared" si="86"/>
        <v>0</v>
      </c>
    </row>
    <row r="446" spans="1:10">
      <c r="A446" s="24">
        <v>13</v>
      </c>
      <c r="B446" s="25" t="s">
        <v>36</v>
      </c>
      <c r="C446" s="37"/>
      <c r="D446" s="38">
        <v>64152</v>
      </c>
      <c r="E446" s="28">
        <f t="shared" si="84"/>
        <v>0</v>
      </c>
      <c r="F446" s="29">
        <v>0</v>
      </c>
      <c r="G446" s="30">
        <f t="shared" si="85"/>
        <v>0</v>
      </c>
      <c r="H446" s="31">
        <f t="shared" si="87"/>
        <v>59399.999999999993</v>
      </c>
      <c r="I446" s="31"/>
      <c r="J446" s="59">
        <f t="shared" si="86"/>
        <v>0</v>
      </c>
    </row>
    <row r="447" spans="1:10">
      <c r="A447" s="24">
        <v>14</v>
      </c>
      <c r="B447" s="25" t="s">
        <v>37</v>
      </c>
      <c r="C447" s="37"/>
      <c r="D447" s="38">
        <v>65934</v>
      </c>
      <c r="E447" s="28">
        <f t="shared" si="84"/>
        <v>0</v>
      </c>
      <c r="F447" s="29">
        <v>0</v>
      </c>
      <c r="G447" s="30">
        <f t="shared" si="85"/>
        <v>0</v>
      </c>
      <c r="H447" s="31">
        <f t="shared" si="87"/>
        <v>61049.999999999993</v>
      </c>
      <c r="I447" s="31"/>
      <c r="J447" s="59">
        <f t="shared" si="86"/>
        <v>0</v>
      </c>
    </row>
    <row r="448" spans="1:10">
      <c r="A448" s="24">
        <v>15</v>
      </c>
      <c r="B448" s="25" t="s">
        <v>38</v>
      </c>
      <c r="C448" s="37"/>
      <c r="D448" s="38">
        <v>76626</v>
      </c>
      <c r="E448" s="28">
        <f t="shared" si="84"/>
        <v>0</v>
      </c>
      <c r="F448" s="124">
        <v>0</v>
      </c>
      <c r="G448" s="30">
        <f t="shared" si="85"/>
        <v>0</v>
      </c>
      <c r="H448" s="31">
        <f t="shared" si="87"/>
        <v>70950</v>
      </c>
      <c r="I448" s="31"/>
      <c r="J448" s="59">
        <f t="shared" si="86"/>
        <v>0</v>
      </c>
    </row>
    <row r="449" spans="1:10">
      <c r="A449" s="24">
        <v>16</v>
      </c>
      <c r="B449" s="25" t="s">
        <v>39</v>
      </c>
      <c r="C449" s="37"/>
      <c r="D449" s="38">
        <v>80190</v>
      </c>
      <c r="E449" s="28">
        <f t="shared" si="84"/>
        <v>0</v>
      </c>
      <c r="F449" s="29">
        <v>0</v>
      </c>
      <c r="G449" s="30">
        <f t="shared" si="85"/>
        <v>0</v>
      </c>
      <c r="H449" s="31">
        <f t="shared" si="87"/>
        <v>74250</v>
      </c>
      <c r="I449" s="31"/>
      <c r="J449" s="59">
        <f t="shared" si="86"/>
        <v>0</v>
      </c>
    </row>
    <row r="450" spans="1:10">
      <c r="A450" s="24">
        <v>17</v>
      </c>
      <c r="B450" s="25" t="s">
        <v>40</v>
      </c>
      <c r="C450" s="37"/>
      <c r="D450" s="38">
        <v>113832</v>
      </c>
      <c r="E450" s="28">
        <f t="shared" si="84"/>
        <v>0</v>
      </c>
      <c r="F450" s="29">
        <v>0</v>
      </c>
      <c r="G450" s="30">
        <f t="shared" si="85"/>
        <v>0</v>
      </c>
      <c r="H450" s="31">
        <f t="shared" si="87"/>
        <v>105400</v>
      </c>
      <c r="I450" s="31"/>
      <c r="J450" s="59">
        <f t="shared" si="86"/>
        <v>0</v>
      </c>
    </row>
    <row r="451" spans="1:10">
      <c r="A451" s="24">
        <v>18</v>
      </c>
      <c r="B451" s="25" t="s">
        <v>41</v>
      </c>
      <c r="C451" s="37"/>
      <c r="D451" s="39">
        <v>98010</v>
      </c>
      <c r="E451" s="28">
        <f t="shared" si="84"/>
        <v>0</v>
      </c>
      <c r="F451" s="29">
        <v>0</v>
      </c>
      <c r="G451" s="30">
        <f t="shared" si="85"/>
        <v>0</v>
      </c>
      <c r="H451" s="31">
        <f t="shared" si="87"/>
        <v>90750</v>
      </c>
      <c r="I451" s="31"/>
      <c r="J451" s="59">
        <f t="shared" si="86"/>
        <v>0</v>
      </c>
    </row>
    <row r="452" spans="1:10" ht="17.25">
      <c r="A452" s="40"/>
      <c r="B452" s="41" t="s">
        <v>42</v>
      </c>
      <c r="C452" s="42">
        <f t="shared" ref="C452" si="88">SUM(C434:C451)</f>
        <v>18</v>
      </c>
      <c r="D452" s="42"/>
      <c r="E452" s="43">
        <f t="shared" ref="E452" si="89">SUM(E434:E451)</f>
        <v>1799574</v>
      </c>
      <c r="F452" s="43"/>
      <c r="G452" s="44">
        <f t="shared" ref="G452" si="90">SUM(G434:G451)</f>
        <v>1799574</v>
      </c>
      <c r="H452" s="45"/>
      <c r="I452" s="45"/>
      <c r="J452" s="64">
        <f>SUM(J434:J451)</f>
        <v>1666272.2222222222</v>
      </c>
    </row>
    <row r="453" spans="1:10" ht="31.5">
      <c r="A453" s="46"/>
      <c r="B453" s="47"/>
      <c r="C453" s="48"/>
      <c r="D453" s="48"/>
      <c r="E453" s="49"/>
      <c r="F453" s="49"/>
      <c r="G453" s="50"/>
      <c r="H453" s="5"/>
      <c r="I453" s="5"/>
      <c r="J453" s="75">
        <f>J452*0.08</f>
        <v>133301.77777777778</v>
      </c>
    </row>
    <row r="454" spans="1:10" ht="31.5">
      <c r="A454" s="283" t="s">
        <v>43</v>
      </c>
      <c r="B454" s="283"/>
      <c r="C454" s="284" t="s">
        <v>44</v>
      </c>
      <c r="D454" s="284"/>
      <c r="E454" s="54"/>
      <c r="F454" s="54"/>
      <c r="G454" s="55" t="s">
        <v>45</v>
      </c>
      <c r="H454" s="6"/>
      <c r="I454" s="6"/>
      <c r="J454" s="76">
        <f>SUM(J452:J453)</f>
        <v>1799574</v>
      </c>
    </row>
    <row r="455" spans="1:10">
      <c r="B455" s="132" t="s">
        <v>666</v>
      </c>
      <c r="C455" s="132" t="s">
        <v>667</v>
      </c>
      <c r="D455" s="131"/>
      <c r="E455" s="132" t="s">
        <v>167</v>
      </c>
    </row>
    <row r="456" spans="1:10">
      <c r="B456" s="132"/>
      <c r="C456" s="132"/>
      <c r="D456" s="131"/>
      <c r="E456" s="132"/>
    </row>
    <row r="458" spans="1:10" ht="18">
      <c r="A458" s="279" t="s">
        <v>0</v>
      </c>
      <c r="B458" s="279"/>
      <c r="C458" s="279"/>
      <c r="D458" s="279"/>
      <c r="E458" s="279"/>
      <c r="F458" s="279"/>
      <c r="G458" s="279"/>
      <c r="H458" s="1"/>
      <c r="I458" s="1"/>
      <c r="J458" s="127"/>
    </row>
    <row r="459" spans="1:10" ht="18">
      <c r="A459" s="279" t="s">
        <v>1</v>
      </c>
      <c r="B459" s="279"/>
      <c r="C459" s="279"/>
      <c r="D459" s="279"/>
      <c r="E459" s="279"/>
      <c r="F459" s="279"/>
      <c r="G459" s="279"/>
      <c r="H459" s="1"/>
      <c r="I459" s="1"/>
      <c r="J459" s="79"/>
    </row>
    <row r="460" spans="1:10" ht="15.75">
      <c r="A460" s="279" t="s">
        <v>2</v>
      </c>
      <c r="B460" s="279"/>
      <c r="C460" s="279"/>
      <c r="D460" s="279"/>
      <c r="E460" s="279"/>
      <c r="F460" s="279"/>
      <c r="G460" s="279"/>
      <c r="H460" s="1"/>
      <c r="I460" s="1"/>
      <c r="J460" s="71"/>
    </row>
    <row r="461" spans="1:10" ht="15.75">
      <c r="A461" s="279" t="s">
        <v>4</v>
      </c>
      <c r="B461" s="279"/>
      <c r="C461" s="279"/>
      <c r="D461" s="279"/>
      <c r="E461" s="279"/>
      <c r="F461" s="279"/>
      <c r="G461" s="279"/>
      <c r="H461" s="1"/>
      <c r="I461" s="1"/>
      <c r="J461" s="71"/>
    </row>
    <row r="462" spans="1:10" ht="15.75">
      <c r="A462" s="280" t="s">
        <v>6</v>
      </c>
      <c r="B462" s="280"/>
      <c r="C462" s="280"/>
      <c r="D462" s="280"/>
      <c r="E462" s="280"/>
      <c r="F462" s="280"/>
      <c r="G462" s="280"/>
      <c r="H462" s="1"/>
      <c r="I462" s="1"/>
      <c r="J462" s="71"/>
    </row>
    <row r="463" spans="1:10" ht="27.75">
      <c r="A463" s="9"/>
      <c r="B463" s="9"/>
      <c r="C463" s="281" t="s">
        <v>578</v>
      </c>
      <c r="D463" s="281"/>
      <c r="E463" s="281"/>
      <c r="F463" s="281"/>
      <c r="G463" s="281"/>
      <c r="H463" s="2"/>
      <c r="I463" s="2"/>
      <c r="J463" s="72"/>
    </row>
    <row r="464" spans="1:10" ht="15.75">
      <c r="A464" s="11" t="s">
        <v>358</v>
      </c>
      <c r="B464" s="12">
        <v>4138091284</v>
      </c>
      <c r="C464" s="13"/>
      <c r="D464" s="286"/>
      <c r="E464" s="286"/>
      <c r="F464" s="286"/>
      <c r="G464" s="286"/>
      <c r="H464" s="68"/>
      <c r="I464" s="68"/>
      <c r="J464" s="71"/>
    </row>
    <row r="465" spans="1:10" ht="15.75">
      <c r="A465" s="11" t="s">
        <v>9</v>
      </c>
      <c r="B465" s="286" t="s">
        <v>1040</v>
      </c>
      <c r="C465" s="286"/>
      <c r="D465" s="286"/>
      <c r="E465" s="16"/>
      <c r="F465" s="11"/>
      <c r="G465" s="16"/>
      <c r="H465" s="69" t="s">
        <v>161</v>
      </c>
      <c r="I465" s="69"/>
      <c r="J465" s="73"/>
    </row>
    <row r="466" spans="1:10" ht="15.75">
      <c r="A466" s="11" t="s">
        <v>11</v>
      </c>
      <c r="B466" s="289" t="s">
        <v>670</v>
      </c>
      <c r="C466" s="289"/>
      <c r="D466" s="289"/>
      <c r="E466" s="289"/>
      <c r="F466" s="18"/>
      <c r="G466" s="19"/>
      <c r="H466" s="1"/>
      <c r="I466" s="1"/>
      <c r="J466" s="71"/>
    </row>
    <row r="467" spans="1:10" ht="15.75">
      <c r="A467" s="21" t="s">
        <v>14</v>
      </c>
      <c r="B467" s="21" t="s">
        <v>16</v>
      </c>
      <c r="C467" s="21" t="s">
        <v>17</v>
      </c>
      <c r="D467" s="22" t="s">
        <v>18</v>
      </c>
      <c r="E467" s="23" t="s">
        <v>19</v>
      </c>
      <c r="F467" s="23" t="s">
        <v>20</v>
      </c>
      <c r="G467" s="21" t="s">
        <v>21</v>
      </c>
      <c r="H467" s="1"/>
      <c r="I467" s="1"/>
      <c r="J467" s="71"/>
    </row>
    <row r="468" spans="1:10">
      <c r="A468" s="24">
        <v>1</v>
      </c>
      <c r="B468" s="25" t="s">
        <v>23</v>
      </c>
      <c r="C468" s="26">
        <v>9</v>
      </c>
      <c r="D468" s="27">
        <v>79305</v>
      </c>
      <c r="E468" s="28">
        <f t="shared" ref="E468:E485" si="91">D468*C468</f>
        <v>713745</v>
      </c>
      <c r="F468" s="29">
        <v>0.2</v>
      </c>
      <c r="G468" s="30">
        <f t="shared" ref="G468:G485" si="92">E468-E468*F468</f>
        <v>570996</v>
      </c>
      <c r="H468" s="31">
        <f>D468/1.08*0.8</f>
        <v>58744.444444444438</v>
      </c>
      <c r="I468" s="31"/>
      <c r="J468" s="59">
        <f t="shared" ref="J468:J485" si="93">H468*C468</f>
        <v>528700</v>
      </c>
    </row>
    <row r="469" spans="1:10">
      <c r="A469" s="24">
        <v>2</v>
      </c>
      <c r="B469" s="25" t="s">
        <v>25</v>
      </c>
      <c r="C469" s="32"/>
      <c r="D469" s="33">
        <v>128591</v>
      </c>
      <c r="E469" s="28">
        <f t="shared" si="91"/>
        <v>0</v>
      </c>
      <c r="F469" s="29">
        <v>0</v>
      </c>
      <c r="G469" s="30">
        <f t="shared" si="92"/>
        <v>0</v>
      </c>
      <c r="H469" s="31">
        <f t="shared" ref="H469:H485" si="94">D469/1.08</f>
        <v>119065.74074074073</v>
      </c>
      <c r="I469" s="31"/>
      <c r="J469" s="59">
        <f t="shared" si="93"/>
        <v>0</v>
      </c>
    </row>
    <row r="470" spans="1:10">
      <c r="A470" s="24">
        <v>3</v>
      </c>
      <c r="B470" s="25" t="s">
        <v>26</v>
      </c>
      <c r="C470" s="34"/>
      <c r="D470" s="27">
        <v>60043</v>
      </c>
      <c r="E470" s="28">
        <f t="shared" si="91"/>
        <v>0</v>
      </c>
      <c r="F470" s="29">
        <v>0</v>
      </c>
      <c r="G470" s="30">
        <f t="shared" si="92"/>
        <v>0</v>
      </c>
      <c r="H470" s="31">
        <f t="shared" si="94"/>
        <v>55595.370370370365</v>
      </c>
      <c r="I470" s="31"/>
      <c r="J470" s="59">
        <f t="shared" si="93"/>
        <v>0</v>
      </c>
    </row>
    <row r="471" spans="1:10">
      <c r="A471" s="24">
        <v>4</v>
      </c>
      <c r="B471" s="25" t="s">
        <v>27</v>
      </c>
      <c r="C471" s="106"/>
      <c r="D471" s="27">
        <v>115781</v>
      </c>
      <c r="E471" s="28">
        <f t="shared" si="91"/>
        <v>0</v>
      </c>
      <c r="F471" s="29">
        <v>0</v>
      </c>
      <c r="G471" s="30">
        <f t="shared" si="92"/>
        <v>0</v>
      </c>
      <c r="H471" s="31">
        <f t="shared" si="94"/>
        <v>107204.62962962962</v>
      </c>
      <c r="I471" s="31"/>
      <c r="J471" s="59">
        <f t="shared" si="93"/>
        <v>0</v>
      </c>
    </row>
    <row r="472" spans="1:10">
      <c r="A472" s="24">
        <v>5</v>
      </c>
      <c r="B472" s="25" t="s">
        <v>28</v>
      </c>
      <c r="C472" s="32">
        <v>9</v>
      </c>
      <c r="D472" s="27">
        <v>119943</v>
      </c>
      <c r="E472" s="28">
        <f t="shared" si="91"/>
        <v>1079487</v>
      </c>
      <c r="F472" s="124">
        <v>0</v>
      </c>
      <c r="G472" s="30">
        <f t="shared" si="92"/>
        <v>1079487</v>
      </c>
      <c r="H472" s="31">
        <f t="shared" si="94"/>
        <v>111058.33333333333</v>
      </c>
      <c r="I472" s="31"/>
      <c r="J472" s="59">
        <f t="shared" si="93"/>
        <v>999525</v>
      </c>
    </row>
    <row r="473" spans="1:10">
      <c r="A473" s="24">
        <v>6</v>
      </c>
      <c r="B473" s="25" t="s">
        <v>29</v>
      </c>
      <c r="C473" s="26"/>
      <c r="D473" s="27">
        <v>94810</v>
      </c>
      <c r="E473" s="28">
        <f t="shared" si="91"/>
        <v>0</v>
      </c>
      <c r="F473" s="29">
        <v>0</v>
      </c>
      <c r="G473" s="30">
        <f t="shared" si="92"/>
        <v>0</v>
      </c>
      <c r="H473" s="31">
        <f t="shared" si="94"/>
        <v>87787.037037037036</v>
      </c>
      <c r="I473" s="31"/>
      <c r="J473" s="59">
        <f t="shared" si="93"/>
        <v>0</v>
      </c>
    </row>
    <row r="474" spans="1:10">
      <c r="A474" s="24">
        <v>7</v>
      </c>
      <c r="B474" s="25" t="s">
        <v>30</v>
      </c>
      <c r="C474" s="34"/>
      <c r="D474" s="27">
        <v>141396</v>
      </c>
      <c r="E474" s="28">
        <f t="shared" si="91"/>
        <v>0</v>
      </c>
      <c r="F474" s="29">
        <v>0</v>
      </c>
      <c r="G474" s="30">
        <f t="shared" si="92"/>
        <v>0</v>
      </c>
      <c r="H474" s="31">
        <f t="shared" si="94"/>
        <v>130922.22222222222</v>
      </c>
      <c r="I474" s="31"/>
      <c r="J474" s="59">
        <f t="shared" si="93"/>
        <v>0</v>
      </c>
    </row>
    <row r="475" spans="1:10">
      <c r="A475" s="24">
        <v>8</v>
      </c>
      <c r="B475" s="25" t="s">
        <v>31</v>
      </c>
      <c r="C475" s="26"/>
      <c r="D475" s="27">
        <v>232931</v>
      </c>
      <c r="E475" s="28">
        <f t="shared" si="91"/>
        <v>0</v>
      </c>
      <c r="F475" s="29">
        <v>0</v>
      </c>
      <c r="G475" s="30">
        <f t="shared" si="92"/>
        <v>0</v>
      </c>
      <c r="H475" s="31">
        <f t="shared" si="94"/>
        <v>215676.85185185182</v>
      </c>
      <c r="I475" s="31"/>
      <c r="J475" s="59">
        <f t="shared" si="93"/>
        <v>0</v>
      </c>
    </row>
    <row r="476" spans="1:10">
      <c r="A476" s="24">
        <v>9</v>
      </c>
      <c r="B476" s="36" t="s">
        <v>32</v>
      </c>
      <c r="C476" s="26"/>
      <c r="D476" s="27">
        <v>101534</v>
      </c>
      <c r="E476" s="28">
        <f t="shared" si="91"/>
        <v>0</v>
      </c>
      <c r="F476" s="29">
        <v>0</v>
      </c>
      <c r="G476" s="30">
        <f t="shared" si="92"/>
        <v>0</v>
      </c>
      <c r="H476" s="31">
        <f t="shared" si="94"/>
        <v>94012.962962962964</v>
      </c>
      <c r="I476" s="31"/>
      <c r="J476" s="59">
        <f t="shared" si="93"/>
        <v>0</v>
      </c>
    </row>
    <row r="477" spans="1:10">
      <c r="A477" s="24">
        <v>10</v>
      </c>
      <c r="B477" s="36" t="s">
        <v>33</v>
      </c>
      <c r="C477" s="37"/>
      <c r="D477" s="33">
        <v>110148</v>
      </c>
      <c r="E477" s="28">
        <f t="shared" si="91"/>
        <v>0</v>
      </c>
      <c r="F477" s="29">
        <v>0</v>
      </c>
      <c r="G477" s="30">
        <f t="shared" si="92"/>
        <v>0</v>
      </c>
      <c r="H477" s="31">
        <f t="shared" si="94"/>
        <v>101988.88888888888</v>
      </c>
      <c r="I477" s="31"/>
      <c r="J477" s="59">
        <f t="shared" si="93"/>
        <v>0</v>
      </c>
    </row>
    <row r="478" spans="1:10">
      <c r="A478" s="24">
        <v>11</v>
      </c>
      <c r="B478" s="25" t="s">
        <v>34</v>
      </c>
      <c r="C478" s="37"/>
      <c r="D478" s="27">
        <v>54198</v>
      </c>
      <c r="E478" s="28">
        <f t="shared" si="91"/>
        <v>0</v>
      </c>
      <c r="F478" s="29">
        <v>0</v>
      </c>
      <c r="G478" s="30">
        <f t="shared" si="92"/>
        <v>0</v>
      </c>
      <c r="H478" s="31">
        <f t="shared" si="94"/>
        <v>50183.333333333328</v>
      </c>
      <c r="I478" s="31"/>
      <c r="J478" s="59">
        <f t="shared" si="93"/>
        <v>0</v>
      </c>
    </row>
    <row r="479" spans="1:10">
      <c r="A479" s="24">
        <v>12</v>
      </c>
      <c r="B479" s="25" t="s">
        <v>35</v>
      </c>
      <c r="C479" s="37">
        <v>5</v>
      </c>
      <c r="D479" s="27">
        <v>49680</v>
      </c>
      <c r="E479" s="28">
        <f t="shared" si="91"/>
        <v>248400</v>
      </c>
      <c r="F479" s="29">
        <v>0</v>
      </c>
      <c r="G479" s="30">
        <f t="shared" si="92"/>
        <v>248400</v>
      </c>
      <c r="H479" s="31">
        <f t="shared" si="94"/>
        <v>46000</v>
      </c>
      <c r="I479" s="31"/>
      <c r="J479" s="59">
        <f t="shared" si="93"/>
        <v>230000</v>
      </c>
    </row>
    <row r="480" spans="1:10">
      <c r="A480" s="24">
        <v>13</v>
      </c>
      <c r="B480" s="25" t="s">
        <v>36</v>
      </c>
      <c r="C480" s="37"/>
      <c r="D480" s="38">
        <v>64152</v>
      </c>
      <c r="E480" s="28">
        <f t="shared" si="91"/>
        <v>0</v>
      </c>
      <c r="F480" s="29">
        <v>0</v>
      </c>
      <c r="G480" s="30">
        <f t="shared" si="92"/>
        <v>0</v>
      </c>
      <c r="H480" s="31">
        <f t="shared" si="94"/>
        <v>59399.999999999993</v>
      </c>
      <c r="I480" s="31"/>
      <c r="J480" s="59">
        <f t="shared" si="93"/>
        <v>0</v>
      </c>
    </row>
    <row r="481" spans="1:10">
      <c r="A481" s="24">
        <v>14</v>
      </c>
      <c r="B481" s="25" t="s">
        <v>37</v>
      </c>
      <c r="C481" s="37"/>
      <c r="D481" s="38">
        <v>65934</v>
      </c>
      <c r="E481" s="28">
        <f t="shared" si="91"/>
        <v>0</v>
      </c>
      <c r="F481" s="29">
        <v>0</v>
      </c>
      <c r="G481" s="30">
        <f t="shared" si="92"/>
        <v>0</v>
      </c>
      <c r="H481" s="31">
        <f t="shared" si="94"/>
        <v>61049.999999999993</v>
      </c>
      <c r="I481" s="31"/>
      <c r="J481" s="59">
        <f t="shared" si="93"/>
        <v>0</v>
      </c>
    </row>
    <row r="482" spans="1:10">
      <c r="A482" s="24">
        <v>15</v>
      </c>
      <c r="B482" s="25" t="s">
        <v>38</v>
      </c>
      <c r="C482" s="37"/>
      <c r="D482" s="38">
        <v>76626</v>
      </c>
      <c r="E482" s="28">
        <f t="shared" si="91"/>
        <v>0</v>
      </c>
      <c r="F482" s="124">
        <v>0</v>
      </c>
      <c r="G482" s="30">
        <f t="shared" si="92"/>
        <v>0</v>
      </c>
      <c r="H482" s="31">
        <f t="shared" si="94"/>
        <v>70950</v>
      </c>
      <c r="I482" s="31"/>
      <c r="J482" s="59">
        <f t="shared" si="93"/>
        <v>0</v>
      </c>
    </row>
    <row r="483" spans="1:10">
      <c r="A483" s="24">
        <v>16</v>
      </c>
      <c r="B483" s="25" t="s">
        <v>39</v>
      </c>
      <c r="C483" s="37"/>
      <c r="D483" s="38">
        <v>80190</v>
      </c>
      <c r="E483" s="28">
        <f t="shared" si="91"/>
        <v>0</v>
      </c>
      <c r="F483" s="29">
        <v>0</v>
      </c>
      <c r="G483" s="30">
        <f t="shared" si="92"/>
        <v>0</v>
      </c>
      <c r="H483" s="31">
        <f t="shared" si="94"/>
        <v>74250</v>
      </c>
      <c r="I483" s="31"/>
      <c r="J483" s="59">
        <f t="shared" si="93"/>
        <v>0</v>
      </c>
    </row>
    <row r="484" spans="1:10">
      <c r="A484" s="24">
        <v>17</v>
      </c>
      <c r="B484" s="25" t="s">
        <v>40</v>
      </c>
      <c r="C484" s="37"/>
      <c r="D484" s="38">
        <v>113832</v>
      </c>
      <c r="E484" s="28">
        <f t="shared" si="91"/>
        <v>0</v>
      </c>
      <c r="F484" s="29">
        <v>0</v>
      </c>
      <c r="G484" s="30">
        <f t="shared" si="92"/>
        <v>0</v>
      </c>
      <c r="H484" s="31">
        <f t="shared" si="94"/>
        <v>105400</v>
      </c>
      <c r="I484" s="31"/>
      <c r="J484" s="59">
        <f t="shared" si="93"/>
        <v>0</v>
      </c>
    </row>
    <row r="485" spans="1:10">
      <c r="A485" s="24">
        <v>18</v>
      </c>
      <c r="B485" s="25" t="s">
        <v>41</v>
      </c>
      <c r="C485" s="37"/>
      <c r="D485" s="39">
        <v>98010</v>
      </c>
      <c r="E485" s="28">
        <f t="shared" si="91"/>
        <v>0</v>
      </c>
      <c r="F485" s="29">
        <v>0</v>
      </c>
      <c r="G485" s="30">
        <f t="shared" si="92"/>
        <v>0</v>
      </c>
      <c r="H485" s="31">
        <f t="shared" si="94"/>
        <v>90750</v>
      </c>
      <c r="I485" s="31"/>
      <c r="J485" s="59">
        <f t="shared" si="93"/>
        <v>0</v>
      </c>
    </row>
    <row r="486" spans="1:10" ht="17.25">
      <c r="A486" s="40"/>
      <c r="B486" s="41" t="s">
        <v>42</v>
      </c>
      <c r="C486" s="42">
        <f t="shared" ref="C486" si="95">SUM(C468:C485)</f>
        <v>23</v>
      </c>
      <c r="D486" s="42"/>
      <c r="E486" s="43">
        <f t="shared" ref="E486" si="96">SUM(E468:E485)</f>
        <v>2041632</v>
      </c>
      <c r="F486" s="43"/>
      <c r="G486" s="44">
        <f t="shared" ref="G486" si="97">SUM(G468:G485)</f>
        <v>1898883</v>
      </c>
      <c r="H486" s="45"/>
      <c r="I486" s="45"/>
      <c r="J486" s="64">
        <f>SUM(J468:J485)</f>
        <v>1758225</v>
      </c>
    </row>
    <row r="487" spans="1:10" ht="31.5">
      <c r="A487" s="46"/>
      <c r="B487" s="47"/>
      <c r="C487" s="48"/>
      <c r="D487" s="48"/>
      <c r="E487" s="49"/>
      <c r="F487" s="49"/>
      <c r="G487" s="50"/>
      <c r="H487" s="5"/>
      <c r="I487" s="5"/>
      <c r="J487" s="75">
        <f>J486*0.08</f>
        <v>140658</v>
      </c>
    </row>
    <row r="488" spans="1:10" ht="31.5">
      <c r="A488" s="283" t="s">
        <v>43</v>
      </c>
      <c r="B488" s="283"/>
      <c r="C488" s="284" t="s">
        <v>44</v>
      </c>
      <c r="D488" s="284"/>
      <c r="E488" s="54"/>
      <c r="F488" s="54"/>
      <c r="G488" s="55" t="s">
        <v>45</v>
      </c>
      <c r="H488" s="6"/>
      <c r="I488" s="6"/>
      <c r="J488" s="76">
        <f>SUM(J486:J487)</f>
        <v>1898883</v>
      </c>
    </row>
    <row r="489" spans="1:10">
      <c r="B489" s="132" t="s">
        <v>666</v>
      </c>
      <c r="C489" s="132" t="s">
        <v>667</v>
      </c>
      <c r="D489" s="131"/>
      <c r="E489" s="132" t="s">
        <v>167</v>
      </c>
    </row>
    <row r="490" spans="1:10">
      <c r="B490" s="132"/>
      <c r="C490" s="132"/>
      <c r="D490" s="131"/>
      <c r="E490" s="132"/>
    </row>
    <row r="493" spans="1:10" ht="18">
      <c r="A493" s="279" t="s">
        <v>0</v>
      </c>
      <c r="B493" s="279"/>
      <c r="C493" s="279"/>
      <c r="D493" s="279"/>
      <c r="E493" s="279"/>
      <c r="F493" s="279"/>
      <c r="G493" s="279"/>
      <c r="H493" s="1"/>
      <c r="I493" s="1"/>
      <c r="J493" s="127"/>
    </row>
    <row r="494" spans="1:10" ht="18">
      <c r="A494" s="279" t="s">
        <v>1</v>
      </c>
      <c r="B494" s="279"/>
      <c r="C494" s="279"/>
      <c r="D494" s="279"/>
      <c r="E494" s="279"/>
      <c r="F494" s="279"/>
      <c r="G494" s="279"/>
      <c r="H494" s="1"/>
      <c r="I494" s="1"/>
      <c r="J494" s="79"/>
    </row>
    <row r="495" spans="1:10" ht="15.75">
      <c r="A495" s="279" t="s">
        <v>2</v>
      </c>
      <c r="B495" s="279"/>
      <c r="C495" s="279"/>
      <c r="D495" s="279"/>
      <c r="E495" s="279"/>
      <c r="F495" s="279"/>
      <c r="G495" s="279"/>
      <c r="H495" s="1"/>
      <c r="I495" s="1"/>
      <c r="J495" s="71"/>
    </row>
    <row r="496" spans="1:10" ht="15.75">
      <c r="A496" s="279" t="s">
        <v>4</v>
      </c>
      <c r="B496" s="279"/>
      <c r="C496" s="279"/>
      <c r="D496" s="279"/>
      <c r="E496" s="279"/>
      <c r="F496" s="279"/>
      <c r="G496" s="279"/>
      <c r="H496" s="1"/>
      <c r="I496" s="1"/>
      <c r="J496" s="71"/>
    </row>
    <row r="497" spans="1:10" ht="15.75">
      <c r="A497" s="280" t="s">
        <v>6</v>
      </c>
      <c r="B497" s="280"/>
      <c r="C497" s="280"/>
      <c r="D497" s="280"/>
      <c r="E497" s="280"/>
      <c r="F497" s="280"/>
      <c r="G497" s="280"/>
      <c r="H497" s="1"/>
      <c r="I497" s="1"/>
      <c r="J497" s="71"/>
    </row>
    <row r="498" spans="1:10" ht="27.75">
      <c r="A498" s="9"/>
      <c r="B498" s="9"/>
      <c r="C498" s="281" t="s">
        <v>578</v>
      </c>
      <c r="D498" s="281"/>
      <c r="E498" s="281"/>
      <c r="F498" s="281"/>
      <c r="G498" s="281"/>
      <c r="H498" s="2"/>
      <c r="I498" s="2"/>
      <c r="J498" s="72"/>
    </row>
    <row r="499" spans="1:10" ht="15.75">
      <c r="A499" s="11" t="s">
        <v>358</v>
      </c>
      <c r="B499" s="12">
        <v>4138091841</v>
      </c>
      <c r="C499" s="13"/>
      <c r="D499" s="286"/>
      <c r="E499" s="286"/>
      <c r="F499" s="286"/>
      <c r="G499" s="286"/>
      <c r="H499" s="68"/>
      <c r="I499" s="68"/>
      <c r="J499" s="71"/>
    </row>
    <row r="500" spans="1:10" ht="15.75">
      <c r="A500" s="11" t="s">
        <v>9</v>
      </c>
      <c r="B500" s="286" t="s">
        <v>1041</v>
      </c>
      <c r="C500" s="286"/>
      <c r="D500" s="286"/>
      <c r="E500" s="16"/>
      <c r="F500" s="11"/>
      <c r="G500" s="16"/>
      <c r="H500" s="69" t="s">
        <v>161</v>
      </c>
      <c r="I500" s="69"/>
      <c r="J500" s="73"/>
    </row>
    <row r="501" spans="1:10" ht="15.75">
      <c r="A501" s="11" t="s">
        <v>11</v>
      </c>
      <c r="B501" s="289" t="s">
        <v>670</v>
      </c>
      <c r="C501" s="289"/>
      <c r="D501" s="289"/>
      <c r="E501" s="289"/>
      <c r="F501" s="18"/>
      <c r="G501" s="19"/>
      <c r="H501" s="1"/>
      <c r="I501" s="1"/>
      <c r="J501" s="71"/>
    </row>
    <row r="502" spans="1:10" ht="15.75">
      <c r="A502" s="21" t="s">
        <v>14</v>
      </c>
      <c r="B502" s="21" t="s">
        <v>16</v>
      </c>
      <c r="C502" s="21" t="s">
        <v>17</v>
      </c>
      <c r="D502" s="22" t="s">
        <v>18</v>
      </c>
      <c r="E502" s="23" t="s">
        <v>19</v>
      </c>
      <c r="F502" s="23" t="s">
        <v>20</v>
      </c>
      <c r="G502" s="21" t="s">
        <v>21</v>
      </c>
      <c r="H502" s="1"/>
      <c r="I502" s="1"/>
      <c r="J502" s="71"/>
    </row>
    <row r="503" spans="1:10">
      <c r="A503" s="24">
        <v>1</v>
      </c>
      <c r="B503" s="25" t="s">
        <v>23</v>
      </c>
      <c r="C503" s="26">
        <v>12</v>
      </c>
      <c r="D503" s="27">
        <v>79305</v>
      </c>
      <c r="E503" s="28">
        <f t="shared" ref="E503:E520" si="98">D503*C503</f>
        <v>951660</v>
      </c>
      <c r="F503" s="29">
        <v>0.2</v>
      </c>
      <c r="G503" s="30">
        <f t="shared" ref="G503:G520" si="99">E503-E503*F503</f>
        <v>761328</v>
      </c>
      <c r="H503" s="31">
        <f>D503/1.08*0.8</f>
        <v>58744.444444444438</v>
      </c>
      <c r="I503" s="31"/>
      <c r="J503" s="59">
        <f t="shared" ref="J503:J520" si="100">H503*C503</f>
        <v>704933.33333333326</v>
      </c>
    </row>
    <row r="504" spans="1:10">
      <c r="A504" s="24">
        <v>2</v>
      </c>
      <c r="B504" s="25" t="s">
        <v>25</v>
      </c>
      <c r="C504" s="32"/>
      <c r="D504" s="33">
        <v>128591</v>
      </c>
      <c r="E504" s="28">
        <f t="shared" si="98"/>
        <v>0</v>
      </c>
      <c r="F504" s="29">
        <v>0</v>
      </c>
      <c r="G504" s="30">
        <f t="shared" si="99"/>
        <v>0</v>
      </c>
      <c r="H504" s="31">
        <f t="shared" ref="H504:H520" si="101">D504/1.08</f>
        <v>119065.74074074073</v>
      </c>
      <c r="I504" s="31"/>
      <c r="J504" s="59">
        <f t="shared" si="100"/>
        <v>0</v>
      </c>
    </row>
    <row r="505" spans="1:10">
      <c r="A505" s="24">
        <v>3</v>
      </c>
      <c r="B505" s="25" t="s">
        <v>26</v>
      </c>
      <c r="C505" s="34">
        <v>3</v>
      </c>
      <c r="D505" s="27">
        <v>60043</v>
      </c>
      <c r="E505" s="28">
        <f t="shared" si="98"/>
        <v>180129</v>
      </c>
      <c r="F505" s="29">
        <v>0</v>
      </c>
      <c r="G505" s="30">
        <f t="shared" si="99"/>
        <v>180129</v>
      </c>
      <c r="H505" s="31">
        <f t="shared" si="101"/>
        <v>55595.370370370365</v>
      </c>
      <c r="I505" s="31"/>
      <c r="J505" s="59">
        <f t="shared" si="100"/>
        <v>166786.11111111109</v>
      </c>
    </row>
    <row r="506" spans="1:10">
      <c r="A506" s="24">
        <v>4</v>
      </c>
      <c r="B506" s="25" t="s">
        <v>27</v>
      </c>
      <c r="C506" s="106"/>
      <c r="D506" s="27">
        <v>115781</v>
      </c>
      <c r="E506" s="28">
        <f t="shared" si="98"/>
        <v>0</v>
      </c>
      <c r="F506" s="29">
        <v>0</v>
      </c>
      <c r="G506" s="30">
        <f t="shared" si="99"/>
        <v>0</v>
      </c>
      <c r="H506" s="31">
        <f t="shared" si="101"/>
        <v>107204.62962962962</v>
      </c>
      <c r="I506" s="31"/>
      <c r="J506" s="59">
        <f t="shared" si="100"/>
        <v>0</v>
      </c>
    </row>
    <row r="507" spans="1:10">
      <c r="A507" s="24">
        <v>5</v>
      </c>
      <c r="B507" s="25" t="s">
        <v>28</v>
      </c>
      <c r="C507" s="32">
        <v>9</v>
      </c>
      <c r="D507" s="27">
        <v>119943</v>
      </c>
      <c r="E507" s="28">
        <f t="shared" si="98"/>
        <v>1079487</v>
      </c>
      <c r="F507" s="124">
        <v>0</v>
      </c>
      <c r="G507" s="30">
        <f t="shared" si="99"/>
        <v>1079487</v>
      </c>
      <c r="H507" s="31">
        <f t="shared" si="101"/>
        <v>111058.33333333333</v>
      </c>
      <c r="I507" s="31"/>
      <c r="J507" s="59">
        <f t="shared" si="100"/>
        <v>999525</v>
      </c>
    </row>
    <row r="508" spans="1:10">
      <c r="A508" s="24">
        <v>6</v>
      </c>
      <c r="B508" s="25" t="s">
        <v>29</v>
      </c>
      <c r="C508" s="26">
        <v>3</v>
      </c>
      <c r="D508" s="27">
        <v>94810</v>
      </c>
      <c r="E508" s="28">
        <f t="shared" si="98"/>
        <v>284430</v>
      </c>
      <c r="F508" s="29">
        <v>0</v>
      </c>
      <c r="G508" s="30">
        <f t="shared" si="99"/>
        <v>284430</v>
      </c>
      <c r="H508" s="31">
        <f t="shared" si="101"/>
        <v>87787.037037037036</v>
      </c>
      <c r="I508" s="31"/>
      <c r="J508" s="59">
        <f t="shared" si="100"/>
        <v>263361.11111111112</v>
      </c>
    </row>
    <row r="509" spans="1:10">
      <c r="A509" s="24">
        <v>7</v>
      </c>
      <c r="B509" s="25" t="s">
        <v>30</v>
      </c>
      <c r="C509" s="34"/>
      <c r="D509" s="27">
        <v>141396</v>
      </c>
      <c r="E509" s="28">
        <f t="shared" si="98"/>
        <v>0</v>
      </c>
      <c r="F509" s="29">
        <v>0</v>
      </c>
      <c r="G509" s="30">
        <f t="shared" si="99"/>
        <v>0</v>
      </c>
      <c r="H509" s="31">
        <f t="shared" si="101"/>
        <v>130922.22222222222</v>
      </c>
      <c r="I509" s="31"/>
      <c r="J509" s="59">
        <f t="shared" si="100"/>
        <v>0</v>
      </c>
    </row>
    <row r="510" spans="1:10">
      <c r="A510" s="24">
        <v>8</v>
      </c>
      <c r="B510" s="25" t="s">
        <v>31</v>
      </c>
      <c r="C510" s="26"/>
      <c r="D510" s="27">
        <v>232931</v>
      </c>
      <c r="E510" s="28">
        <f t="shared" si="98"/>
        <v>0</v>
      </c>
      <c r="F510" s="29">
        <v>0</v>
      </c>
      <c r="G510" s="30">
        <f t="shared" si="99"/>
        <v>0</v>
      </c>
      <c r="H510" s="31">
        <f t="shared" si="101"/>
        <v>215676.85185185182</v>
      </c>
      <c r="I510" s="31"/>
      <c r="J510" s="59">
        <f t="shared" si="100"/>
        <v>0</v>
      </c>
    </row>
    <row r="511" spans="1:10">
      <c r="A511" s="24">
        <v>9</v>
      </c>
      <c r="B511" s="36" t="s">
        <v>32</v>
      </c>
      <c r="C511" s="26"/>
      <c r="D511" s="27">
        <v>101534</v>
      </c>
      <c r="E511" s="28">
        <f t="shared" si="98"/>
        <v>0</v>
      </c>
      <c r="F511" s="29">
        <v>0</v>
      </c>
      <c r="G511" s="30">
        <f t="shared" si="99"/>
        <v>0</v>
      </c>
      <c r="H511" s="31">
        <f t="shared" si="101"/>
        <v>94012.962962962964</v>
      </c>
      <c r="I511" s="31"/>
      <c r="J511" s="59">
        <f t="shared" si="100"/>
        <v>0</v>
      </c>
    </row>
    <row r="512" spans="1:10">
      <c r="A512" s="24">
        <v>10</v>
      </c>
      <c r="B512" s="36" t="s">
        <v>33</v>
      </c>
      <c r="C512" s="37"/>
      <c r="D512" s="33">
        <v>110148</v>
      </c>
      <c r="E512" s="28">
        <f t="shared" si="98"/>
        <v>0</v>
      </c>
      <c r="F512" s="29">
        <v>0</v>
      </c>
      <c r="G512" s="30">
        <f t="shared" si="99"/>
        <v>0</v>
      </c>
      <c r="H512" s="31">
        <f t="shared" si="101"/>
        <v>101988.88888888888</v>
      </c>
      <c r="I512" s="31"/>
      <c r="J512" s="59">
        <f t="shared" si="100"/>
        <v>0</v>
      </c>
    </row>
    <row r="513" spans="1:10">
      <c r="A513" s="24">
        <v>11</v>
      </c>
      <c r="B513" s="25" t="s">
        <v>34</v>
      </c>
      <c r="C513" s="37"/>
      <c r="D513" s="27">
        <v>54198</v>
      </c>
      <c r="E513" s="28">
        <f t="shared" si="98"/>
        <v>0</v>
      </c>
      <c r="F513" s="29">
        <v>0</v>
      </c>
      <c r="G513" s="30">
        <f t="shared" si="99"/>
        <v>0</v>
      </c>
      <c r="H513" s="31">
        <f t="shared" si="101"/>
        <v>50183.333333333328</v>
      </c>
      <c r="I513" s="31"/>
      <c r="J513" s="59">
        <f t="shared" si="100"/>
        <v>0</v>
      </c>
    </row>
    <row r="514" spans="1:10">
      <c r="A514" s="24">
        <v>12</v>
      </c>
      <c r="B514" s="25" t="s">
        <v>35</v>
      </c>
      <c r="C514" s="37"/>
      <c r="D514" s="27">
        <v>49680</v>
      </c>
      <c r="E514" s="28">
        <f t="shared" si="98"/>
        <v>0</v>
      </c>
      <c r="F514" s="29">
        <v>0</v>
      </c>
      <c r="G514" s="30">
        <f t="shared" si="99"/>
        <v>0</v>
      </c>
      <c r="H514" s="31">
        <f t="shared" si="101"/>
        <v>46000</v>
      </c>
      <c r="I514" s="31"/>
      <c r="J514" s="59">
        <f t="shared" si="100"/>
        <v>0</v>
      </c>
    </row>
    <row r="515" spans="1:10">
      <c r="A515" s="24">
        <v>13</v>
      </c>
      <c r="B515" s="25" t="s">
        <v>36</v>
      </c>
      <c r="C515" s="37"/>
      <c r="D515" s="38">
        <v>64152</v>
      </c>
      <c r="E515" s="28">
        <f t="shared" si="98"/>
        <v>0</v>
      </c>
      <c r="F515" s="29">
        <v>0</v>
      </c>
      <c r="G515" s="30">
        <f t="shared" si="99"/>
        <v>0</v>
      </c>
      <c r="H515" s="31">
        <f t="shared" si="101"/>
        <v>59399.999999999993</v>
      </c>
      <c r="I515" s="31"/>
      <c r="J515" s="59">
        <f t="shared" si="100"/>
        <v>0</v>
      </c>
    </row>
    <row r="516" spans="1:10">
      <c r="A516" s="24">
        <v>14</v>
      </c>
      <c r="B516" s="25" t="s">
        <v>37</v>
      </c>
      <c r="C516" s="37"/>
      <c r="D516" s="38">
        <v>65934</v>
      </c>
      <c r="E516" s="28">
        <f t="shared" si="98"/>
        <v>0</v>
      </c>
      <c r="F516" s="29">
        <v>0</v>
      </c>
      <c r="G516" s="30">
        <f t="shared" si="99"/>
        <v>0</v>
      </c>
      <c r="H516" s="31">
        <f t="shared" si="101"/>
        <v>61049.999999999993</v>
      </c>
      <c r="I516" s="31"/>
      <c r="J516" s="59">
        <f t="shared" si="100"/>
        <v>0</v>
      </c>
    </row>
    <row r="517" spans="1:10">
      <c r="A517" s="24">
        <v>15</v>
      </c>
      <c r="B517" s="25" t="s">
        <v>38</v>
      </c>
      <c r="C517" s="37"/>
      <c r="D517" s="38">
        <v>76626</v>
      </c>
      <c r="E517" s="28">
        <f t="shared" si="98"/>
        <v>0</v>
      </c>
      <c r="F517" s="124">
        <v>0</v>
      </c>
      <c r="G517" s="30">
        <f t="shared" si="99"/>
        <v>0</v>
      </c>
      <c r="H517" s="31">
        <f t="shared" si="101"/>
        <v>70950</v>
      </c>
      <c r="I517" s="31"/>
      <c r="J517" s="59">
        <f t="shared" si="100"/>
        <v>0</v>
      </c>
    </row>
    <row r="518" spans="1:10">
      <c r="A518" s="24">
        <v>16</v>
      </c>
      <c r="B518" s="25" t="s">
        <v>39</v>
      </c>
      <c r="C518" s="37"/>
      <c r="D518" s="38">
        <v>80190</v>
      </c>
      <c r="E518" s="28">
        <f t="shared" si="98"/>
        <v>0</v>
      </c>
      <c r="F518" s="29">
        <v>0</v>
      </c>
      <c r="G518" s="30">
        <f t="shared" si="99"/>
        <v>0</v>
      </c>
      <c r="H518" s="31">
        <f t="shared" si="101"/>
        <v>74250</v>
      </c>
      <c r="I518" s="31"/>
      <c r="J518" s="59">
        <f t="shared" si="100"/>
        <v>0</v>
      </c>
    </row>
    <row r="519" spans="1:10">
      <c r="A519" s="24">
        <v>17</v>
      </c>
      <c r="B519" s="25" t="s">
        <v>40</v>
      </c>
      <c r="C519" s="37"/>
      <c r="D519" s="38">
        <v>113832</v>
      </c>
      <c r="E519" s="28">
        <f t="shared" si="98"/>
        <v>0</v>
      </c>
      <c r="F519" s="29">
        <v>0</v>
      </c>
      <c r="G519" s="30">
        <f t="shared" si="99"/>
        <v>0</v>
      </c>
      <c r="H519" s="31">
        <f t="shared" si="101"/>
        <v>105400</v>
      </c>
      <c r="I519" s="31"/>
      <c r="J519" s="59">
        <f t="shared" si="100"/>
        <v>0</v>
      </c>
    </row>
    <row r="520" spans="1:10">
      <c r="A520" s="24">
        <v>18</v>
      </c>
      <c r="B520" s="25" t="s">
        <v>41</v>
      </c>
      <c r="C520" s="37"/>
      <c r="D520" s="39">
        <v>98010</v>
      </c>
      <c r="E520" s="28">
        <f t="shared" si="98"/>
        <v>0</v>
      </c>
      <c r="F520" s="29">
        <v>0</v>
      </c>
      <c r="G520" s="30">
        <f t="shared" si="99"/>
        <v>0</v>
      </c>
      <c r="H520" s="31">
        <f t="shared" si="101"/>
        <v>90750</v>
      </c>
      <c r="I520" s="31"/>
      <c r="J520" s="59">
        <f t="shared" si="100"/>
        <v>0</v>
      </c>
    </row>
    <row r="521" spans="1:10" ht="17.25">
      <c r="A521" s="40"/>
      <c r="B521" s="41" t="s">
        <v>42</v>
      </c>
      <c r="C521" s="42">
        <f t="shared" ref="C521" si="102">SUM(C503:C520)</f>
        <v>27</v>
      </c>
      <c r="D521" s="42"/>
      <c r="E521" s="43">
        <f t="shared" ref="E521" si="103">SUM(E503:E520)</f>
        <v>2495706</v>
      </c>
      <c r="F521" s="43"/>
      <c r="G521" s="44">
        <f t="shared" ref="G521" si="104">SUM(G503:G520)</f>
        <v>2305374</v>
      </c>
      <c r="H521" s="45"/>
      <c r="I521" s="45"/>
      <c r="J521" s="64">
        <f>SUM(J503:J520)</f>
        <v>2134605.5555555555</v>
      </c>
    </row>
    <row r="522" spans="1:10" ht="31.5">
      <c r="A522" s="46"/>
      <c r="B522" s="47"/>
      <c r="C522" s="48"/>
      <c r="D522" s="48"/>
      <c r="E522" s="49"/>
      <c r="F522" s="49"/>
      <c r="G522" s="50"/>
      <c r="H522" s="5"/>
      <c r="I522" s="5"/>
      <c r="J522" s="75">
        <f>J521*0.08</f>
        <v>170768.44444444444</v>
      </c>
    </row>
    <row r="523" spans="1:10" ht="31.5">
      <c r="A523" s="283" t="s">
        <v>43</v>
      </c>
      <c r="B523" s="283"/>
      <c r="C523" s="284" t="s">
        <v>44</v>
      </c>
      <c r="D523" s="284"/>
      <c r="E523" s="54"/>
      <c r="F523" s="54"/>
      <c r="G523" s="55" t="s">
        <v>45</v>
      </c>
      <c r="H523" s="6"/>
      <c r="I523" s="6"/>
      <c r="J523" s="76">
        <f>SUM(J521:J522)</f>
        <v>2305374</v>
      </c>
    </row>
    <row r="524" spans="1:10">
      <c r="B524" s="132" t="s">
        <v>666</v>
      </c>
      <c r="C524" s="132" t="s">
        <v>667</v>
      </c>
      <c r="D524" s="131"/>
      <c r="E524" s="132" t="s">
        <v>167</v>
      </c>
    </row>
    <row r="525" spans="1:10">
      <c r="B525" s="132"/>
      <c r="C525" s="132"/>
      <c r="D525" s="131"/>
      <c r="E525" s="132"/>
    </row>
    <row r="530" spans="1:10" ht="18">
      <c r="A530" s="279" t="s">
        <v>0</v>
      </c>
      <c r="B530" s="279"/>
      <c r="C530" s="279"/>
      <c r="D530" s="279"/>
      <c r="E530" s="279"/>
      <c r="F530" s="279"/>
      <c r="G530" s="279"/>
      <c r="H530" s="1"/>
      <c r="I530" s="1"/>
      <c r="J530" s="127"/>
    </row>
    <row r="531" spans="1:10" ht="18">
      <c r="A531" s="279" t="s">
        <v>1</v>
      </c>
      <c r="B531" s="279"/>
      <c r="C531" s="279"/>
      <c r="D531" s="279"/>
      <c r="E531" s="279"/>
      <c r="F531" s="279"/>
      <c r="G531" s="279"/>
      <c r="H531" s="1"/>
      <c r="I531" s="1"/>
      <c r="J531" s="79"/>
    </row>
    <row r="532" spans="1:10" ht="15.75">
      <c r="A532" s="279" t="s">
        <v>2</v>
      </c>
      <c r="B532" s="279"/>
      <c r="C532" s="279"/>
      <c r="D532" s="279"/>
      <c r="E532" s="279"/>
      <c r="F532" s="279"/>
      <c r="G532" s="279"/>
      <c r="H532" s="1"/>
      <c r="I532" s="1"/>
      <c r="J532" s="71"/>
    </row>
    <row r="533" spans="1:10" ht="15.75">
      <c r="A533" s="279" t="s">
        <v>4</v>
      </c>
      <c r="B533" s="279"/>
      <c r="C533" s="279"/>
      <c r="D533" s="279"/>
      <c r="E533" s="279"/>
      <c r="F533" s="279"/>
      <c r="G533" s="279"/>
      <c r="H533" s="1"/>
      <c r="I533" s="1"/>
      <c r="J533" s="71"/>
    </row>
    <row r="534" spans="1:10" ht="15.75">
      <c r="A534" s="280" t="s">
        <v>6</v>
      </c>
      <c r="B534" s="280"/>
      <c r="C534" s="280"/>
      <c r="D534" s="280"/>
      <c r="E534" s="280"/>
      <c r="F534" s="280"/>
      <c r="G534" s="280"/>
      <c r="H534" s="1"/>
      <c r="I534" s="1"/>
      <c r="J534" s="71"/>
    </row>
    <row r="535" spans="1:10" ht="27.75">
      <c r="A535" s="9"/>
      <c r="B535" s="9"/>
      <c r="C535" s="281" t="s">
        <v>578</v>
      </c>
      <c r="D535" s="281"/>
      <c r="E535" s="281"/>
      <c r="F535" s="281"/>
      <c r="G535" s="281"/>
      <c r="H535" s="2"/>
      <c r="I535" s="2"/>
      <c r="J535" s="72"/>
    </row>
    <row r="536" spans="1:10" ht="15.75">
      <c r="A536" s="11" t="s">
        <v>358</v>
      </c>
      <c r="B536" s="12">
        <v>4138073320</v>
      </c>
      <c r="C536" s="13"/>
      <c r="D536" s="286"/>
      <c r="E536" s="286"/>
      <c r="F536" s="286"/>
      <c r="G536" s="286"/>
      <c r="H536" s="68"/>
      <c r="I536" s="68"/>
      <c r="J536" s="71"/>
    </row>
    <row r="537" spans="1:10" ht="15.75">
      <c r="A537" s="11" t="s">
        <v>9</v>
      </c>
      <c r="B537" s="286" t="s">
        <v>1042</v>
      </c>
      <c r="C537" s="286"/>
      <c r="D537" s="286"/>
      <c r="E537" s="16"/>
      <c r="F537" s="11"/>
      <c r="G537" s="16"/>
      <c r="H537" s="69" t="s">
        <v>161</v>
      </c>
      <c r="I537" s="69"/>
      <c r="J537" s="73"/>
    </row>
    <row r="538" spans="1:10" ht="15.75">
      <c r="A538" s="11" t="s">
        <v>11</v>
      </c>
      <c r="B538" s="289" t="s">
        <v>670</v>
      </c>
      <c r="C538" s="289"/>
      <c r="D538" s="289"/>
      <c r="E538" s="289"/>
      <c r="F538" s="18"/>
      <c r="G538" s="19"/>
      <c r="H538" s="1"/>
      <c r="I538" s="1"/>
      <c r="J538" s="71"/>
    </row>
    <row r="539" spans="1:10" ht="15.75">
      <c r="A539" s="21" t="s">
        <v>14</v>
      </c>
      <c r="B539" s="21" t="s">
        <v>16</v>
      </c>
      <c r="C539" s="21" t="s">
        <v>17</v>
      </c>
      <c r="D539" s="22" t="s">
        <v>18</v>
      </c>
      <c r="E539" s="23" t="s">
        <v>19</v>
      </c>
      <c r="F539" s="23" t="s">
        <v>20</v>
      </c>
      <c r="G539" s="21" t="s">
        <v>21</v>
      </c>
      <c r="H539" s="1"/>
      <c r="I539" s="1"/>
      <c r="J539" s="71"/>
    </row>
    <row r="540" spans="1:10">
      <c r="A540" s="24">
        <v>1</v>
      </c>
      <c r="B540" s="25" t="s">
        <v>23</v>
      </c>
      <c r="C540" s="26">
        <v>10</v>
      </c>
      <c r="D540" s="27">
        <v>79305</v>
      </c>
      <c r="E540" s="28">
        <f t="shared" ref="E540:E557" si="105">D540*C540</f>
        <v>793050</v>
      </c>
      <c r="F540" s="29">
        <v>0.2</v>
      </c>
      <c r="G540" s="30">
        <f t="shared" ref="G540:G557" si="106">E540-E540*F540</f>
        <v>634440</v>
      </c>
      <c r="H540" s="31">
        <f>D540/1.08*0.8</f>
        <v>58744.444444444438</v>
      </c>
      <c r="I540" s="31"/>
      <c r="J540" s="59">
        <f t="shared" ref="J540:J557" si="107">H540*C540</f>
        <v>587444.44444444438</v>
      </c>
    </row>
    <row r="541" spans="1:10">
      <c r="A541" s="24">
        <v>2</v>
      </c>
      <c r="B541" s="25" t="s">
        <v>25</v>
      </c>
      <c r="C541" s="32"/>
      <c r="D541" s="33">
        <v>128591</v>
      </c>
      <c r="E541" s="28">
        <f t="shared" si="105"/>
        <v>0</v>
      </c>
      <c r="F541" s="29">
        <v>0</v>
      </c>
      <c r="G541" s="30">
        <f t="shared" si="106"/>
        <v>0</v>
      </c>
      <c r="H541" s="31">
        <f t="shared" ref="H541:H557" si="108">D541/1.08</f>
        <v>119065.74074074073</v>
      </c>
      <c r="I541" s="31"/>
      <c r="J541" s="59">
        <f t="shared" si="107"/>
        <v>0</v>
      </c>
    </row>
    <row r="542" spans="1:10">
      <c r="A542" s="24">
        <v>3</v>
      </c>
      <c r="B542" s="25" t="s">
        <v>26</v>
      </c>
      <c r="C542" s="34">
        <v>5</v>
      </c>
      <c r="D542" s="27">
        <v>60043</v>
      </c>
      <c r="E542" s="28">
        <f t="shared" si="105"/>
        <v>300215</v>
      </c>
      <c r="F542" s="29">
        <v>0</v>
      </c>
      <c r="G542" s="30">
        <f t="shared" si="106"/>
        <v>300215</v>
      </c>
      <c r="H542" s="31">
        <f t="shared" si="108"/>
        <v>55595.370370370365</v>
      </c>
      <c r="I542" s="31"/>
      <c r="J542" s="59">
        <f t="shared" si="107"/>
        <v>277976.8518518518</v>
      </c>
    </row>
    <row r="543" spans="1:10">
      <c r="A543" s="24">
        <v>4</v>
      </c>
      <c r="B543" s="25" t="s">
        <v>27</v>
      </c>
      <c r="C543" s="106"/>
      <c r="D543" s="27">
        <v>115781</v>
      </c>
      <c r="E543" s="28">
        <f t="shared" si="105"/>
        <v>0</v>
      </c>
      <c r="F543" s="29">
        <v>0</v>
      </c>
      <c r="G543" s="30">
        <f t="shared" si="106"/>
        <v>0</v>
      </c>
      <c r="H543" s="31">
        <f t="shared" si="108"/>
        <v>107204.62962962962</v>
      </c>
      <c r="I543" s="31"/>
      <c r="J543" s="59">
        <f t="shared" si="107"/>
        <v>0</v>
      </c>
    </row>
    <row r="544" spans="1:10">
      <c r="A544" s="24">
        <v>5</v>
      </c>
      <c r="B544" s="25" t="s">
        <v>28</v>
      </c>
      <c r="C544" s="32">
        <v>6</v>
      </c>
      <c r="D544" s="27">
        <v>119943</v>
      </c>
      <c r="E544" s="28">
        <f t="shared" si="105"/>
        <v>719658</v>
      </c>
      <c r="F544" s="124">
        <v>0</v>
      </c>
      <c r="G544" s="30">
        <f t="shared" si="106"/>
        <v>719658</v>
      </c>
      <c r="H544" s="31">
        <f t="shared" si="108"/>
        <v>111058.33333333333</v>
      </c>
      <c r="I544" s="31"/>
      <c r="J544" s="59">
        <f t="shared" si="107"/>
        <v>666350</v>
      </c>
    </row>
    <row r="545" spans="1:10">
      <c r="A545" s="24">
        <v>6</v>
      </c>
      <c r="B545" s="25" t="s">
        <v>29</v>
      </c>
      <c r="C545" s="26">
        <v>5</v>
      </c>
      <c r="D545" s="27">
        <v>94810</v>
      </c>
      <c r="E545" s="28">
        <f t="shared" si="105"/>
        <v>474050</v>
      </c>
      <c r="F545" s="29">
        <v>0</v>
      </c>
      <c r="G545" s="30">
        <f t="shared" si="106"/>
        <v>474050</v>
      </c>
      <c r="H545" s="31">
        <f t="shared" si="108"/>
        <v>87787.037037037036</v>
      </c>
      <c r="I545" s="31"/>
      <c r="J545" s="59">
        <f t="shared" si="107"/>
        <v>438935.18518518517</v>
      </c>
    </row>
    <row r="546" spans="1:10">
      <c r="A546" s="24">
        <v>7</v>
      </c>
      <c r="B546" s="25" t="s">
        <v>30</v>
      </c>
      <c r="C546" s="34"/>
      <c r="D546" s="27">
        <v>141396</v>
      </c>
      <c r="E546" s="28">
        <f t="shared" si="105"/>
        <v>0</v>
      </c>
      <c r="F546" s="29">
        <v>0</v>
      </c>
      <c r="G546" s="30">
        <f t="shared" si="106"/>
        <v>0</v>
      </c>
      <c r="H546" s="31">
        <f t="shared" si="108"/>
        <v>130922.22222222222</v>
      </c>
      <c r="I546" s="31"/>
      <c r="J546" s="59">
        <f t="shared" si="107"/>
        <v>0</v>
      </c>
    </row>
    <row r="547" spans="1:10">
      <c r="A547" s="24">
        <v>8</v>
      </c>
      <c r="B547" s="25" t="s">
        <v>31</v>
      </c>
      <c r="C547" s="26"/>
      <c r="D547" s="27">
        <v>232931</v>
      </c>
      <c r="E547" s="28">
        <f t="shared" si="105"/>
        <v>0</v>
      </c>
      <c r="F547" s="29">
        <v>0</v>
      </c>
      <c r="G547" s="30">
        <f t="shared" si="106"/>
        <v>0</v>
      </c>
      <c r="H547" s="31">
        <f t="shared" si="108"/>
        <v>215676.85185185182</v>
      </c>
      <c r="I547" s="31"/>
      <c r="J547" s="59">
        <f t="shared" si="107"/>
        <v>0</v>
      </c>
    </row>
    <row r="548" spans="1:10">
      <c r="A548" s="24">
        <v>9</v>
      </c>
      <c r="B548" s="36" t="s">
        <v>32</v>
      </c>
      <c r="C548" s="26"/>
      <c r="D548" s="27">
        <v>101534</v>
      </c>
      <c r="E548" s="28">
        <f t="shared" si="105"/>
        <v>0</v>
      </c>
      <c r="F548" s="29">
        <v>0</v>
      </c>
      <c r="G548" s="30">
        <f t="shared" si="106"/>
        <v>0</v>
      </c>
      <c r="H548" s="31">
        <f t="shared" si="108"/>
        <v>94012.962962962964</v>
      </c>
      <c r="I548" s="31"/>
      <c r="J548" s="59">
        <f t="shared" si="107"/>
        <v>0</v>
      </c>
    </row>
    <row r="549" spans="1:10">
      <c r="A549" s="24">
        <v>10</v>
      </c>
      <c r="B549" s="36" t="s">
        <v>33</v>
      </c>
      <c r="C549" s="37"/>
      <c r="D549" s="33">
        <v>110148</v>
      </c>
      <c r="E549" s="28">
        <f t="shared" si="105"/>
        <v>0</v>
      </c>
      <c r="F549" s="29">
        <v>0</v>
      </c>
      <c r="G549" s="30">
        <f t="shared" si="106"/>
        <v>0</v>
      </c>
      <c r="H549" s="31">
        <f t="shared" si="108"/>
        <v>101988.88888888888</v>
      </c>
      <c r="I549" s="31"/>
      <c r="J549" s="59">
        <f t="shared" si="107"/>
        <v>0</v>
      </c>
    </row>
    <row r="550" spans="1:10">
      <c r="A550" s="24">
        <v>11</v>
      </c>
      <c r="B550" s="25" t="s">
        <v>34</v>
      </c>
      <c r="C550" s="37">
        <v>5</v>
      </c>
      <c r="D550" s="27">
        <v>54198</v>
      </c>
      <c r="E550" s="28">
        <f t="shared" si="105"/>
        <v>270990</v>
      </c>
      <c r="F550" s="29">
        <v>0</v>
      </c>
      <c r="G550" s="30">
        <f t="shared" si="106"/>
        <v>270990</v>
      </c>
      <c r="H550" s="31">
        <f t="shared" si="108"/>
        <v>50183.333333333328</v>
      </c>
      <c r="I550" s="31"/>
      <c r="J550" s="59">
        <f t="shared" si="107"/>
        <v>250916.66666666663</v>
      </c>
    </row>
    <row r="551" spans="1:10">
      <c r="A551" s="24">
        <v>12</v>
      </c>
      <c r="B551" s="25" t="s">
        <v>35</v>
      </c>
      <c r="C551" s="37"/>
      <c r="D551" s="27">
        <v>49680</v>
      </c>
      <c r="E551" s="28">
        <f t="shared" si="105"/>
        <v>0</v>
      </c>
      <c r="F551" s="29">
        <v>0</v>
      </c>
      <c r="G551" s="30">
        <f t="shared" si="106"/>
        <v>0</v>
      </c>
      <c r="H551" s="31">
        <f t="shared" si="108"/>
        <v>46000</v>
      </c>
      <c r="I551" s="31"/>
      <c r="J551" s="59">
        <f t="shared" si="107"/>
        <v>0</v>
      </c>
    </row>
    <row r="552" spans="1:10">
      <c r="A552" s="24">
        <v>13</v>
      </c>
      <c r="B552" s="25" t="s">
        <v>36</v>
      </c>
      <c r="C552" s="37"/>
      <c r="D552" s="38">
        <v>64152</v>
      </c>
      <c r="E552" s="28">
        <f t="shared" si="105"/>
        <v>0</v>
      </c>
      <c r="F552" s="29">
        <v>0</v>
      </c>
      <c r="G552" s="30">
        <f t="shared" si="106"/>
        <v>0</v>
      </c>
      <c r="H552" s="31">
        <f t="shared" si="108"/>
        <v>59399.999999999993</v>
      </c>
      <c r="I552" s="31"/>
      <c r="J552" s="59">
        <f t="shared" si="107"/>
        <v>0</v>
      </c>
    </row>
    <row r="553" spans="1:10">
      <c r="A553" s="24">
        <v>14</v>
      </c>
      <c r="B553" s="25" t="s">
        <v>37</v>
      </c>
      <c r="C553" s="37"/>
      <c r="D553" s="38">
        <v>65934</v>
      </c>
      <c r="E553" s="28">
        <f t="shared" si="105"/>
        <v>0</v>
      </c>
      <c r="F553" s="29">
        <v>0</v>
      </c>
      <c r="G553" s="30">
        <f t="shared" si="106"/>
        <v>0</v>
      </c>
      <c r="H553" s="31">
        <f t="shared" si="108"/>
        <v>61049.999999999993</v>
      </c>
      <c r="I553" s="31"/>
      <c r="J553" s="59">
        <f t="shared" si="107"/>
        <v>0</v>
      </c>
    </row>
    <row r="554" spans="1:10">
      <c r="A554" s="24">
        <v>15</v>
      </c>
      <c r="B554" s="25" t="s">
        <v>38</v>
      </c>
      <c r="C554" s="37"/>
      <c r="D554" s="38">
        <v>76626</v>
      </c>
      <c r="E554" s="28">
        <f t="shared" si="105"/>
        <v>0</v>
      </c>
      <c r="F554" s="124">
        <v>0</v>
      </c>
      <c r="G554" s="30">
        <f t="shared" si="106"/>
        <v>0</v>
      </c>
      <c r="H554" s="31">
        <f t="shared" si="108"/>
        <v>70950</v>
      </c>
      <c r="I554" s="31"/>
      <c r="J554" s="59">
        <f t="shared" si="107"/>
        <v>0</v>
      </c>
    </row>
    <row r="555" spans="1:10">
      <c r="A555" s="24">
        <v>16</v>
      </c>
      <c r="B555" s="25" t="s">
        <v>39</v>
      </c>
      <c r="C555" s="37"/>
      <c r="D555" s="38">
        <v>80190</v>
      </c>
      <c r="E555" s="28">
        <f t="shared" si="105"/>
        <v>0</v>
      </c>
      <c r="F555" s="29">
        <v>0</v>
      </c>
      <c r="G555" s="30">
        <f t="shared" si="106"/>
        <v>0</v>
      </c>
      <c r="H555" s="31">
        <f t="shared" si="108"/>
        <v>74250</v>
      </c>
      <c r="I555" s="31"/>
      <c r="J555" s="59">
        <f t="shared" si="107"/>
        <v>0</v>
      </c>
    </row>
    <row r="556" spans="1:10">
      <c r="A556" s="24">
        <v>17</v>
      </c>
      <c r="B556" s="25" t="s">
        <v>40</v>
      </c>
      <c r="C556" s="37"/>
      <c r="D556" s="38">
        <v>113832</v>
      </c>
      <c r="E556" s="28">
        <f t="shared" si="105"/>
        <v>0</v>
      </c>
      <c r="F556" s="29">
        <v>0</v>
      </c>
      <c r="G556" s="30">
        <f t="shared" si="106"/>
        <v>0</v>
      </c>
      <c r="H556" s="31">
        <f t="shared" si="108"/>
        <v>105400</v>
      </c>
      <c r="I556" s="31"/>
      <c r="J556" s="59">
        <f t="shared" si="107"/>
        <v>0</v>
      </c>
    </row>
    <row r="557" spans="1:10">
      <c r="A557" s="24">
        <v>18</v>
      </c>
      <c r="B557" s="25" t="s">
        <v>41</v>
      </c>
      <c r="C557" s="37"/>
      <c r="D557" s="39">
        <v>98010</v>
      </c>
      <c r="E557" s="28">
        <f t="shared" si="105"/>
        <v>0</v>
      </c>
      <c r="F557" s="29">
        <v>0</v>
      </c>
      <c r="G557" s="30">
        <f t="shared" si="106"/>
        <v>0</v>
      </c>
      <c r="H557" s="31">
        <f t="shared" si="108"/>
        <v>90750</v>
      </c>
      <c r="I557" s="31"/>
      <c r="J557" s="59">
        <f t="shared" si="107"/>
        <v>0</v>
      </c>
    </row>
    <row r="558" spans="1:10" ht="17.25">
      <c r="A558" s="40"/>
      <c r="B558" s="41" t="s">
        <v>42</v>
      </c>
      <c r="C558" s="42">
        <f t="shared" ref="C558" si="109">SUM(C540:C557)</f>
        <v>31</v>
      </c>
      <c r="D558" s="42"/>
      <c r="E558" s="43">
        <f t="shared" ref="E558" si="110">SUM(E540:E557)</f>
        <v>2557963</v>
      </c>
      <c r="F558" s="43"/>
      <c r="G558" s="44">
        <f t="shared" ref="G558" si="111">SUM(G540:G557)</f>
        <v>2399353</v>
      </c>
      <c r="H558" s="45"/>
      <c r="I558" s="45"/>
      <c r="J558" s="64">
        <f>SUM(J540:J557)</f>
        <v>2221623.1481481479</v>
      </c>
    </row>
    <row r="559" spans="1:10" ht="31.5">
      <c r="A559" s="46"/>
      <c r="B559" s="47"/>
      <c r="C559" s="48"/>
      <c r="D559" s="48"/>
      <c r="E559" s="49"/>
      <c r="F559" s="49"/>
      <c r="G559" s="50"/>
      <c r="H559" s="5"/>
      <c r="I559" s="5"/>
      <c r="J559" s="75">
        <f>J558*0.08</f>
        <v>177729.85185185182</v>
      </c>
    </row>
    <row r="560" spans="1:10" ht="31.5">
      <c r="A560" s="283" t="s">
        <v>43</v>
      </c>
      <c r="B560" s="283"/>
      <c r="C560" s="284" t="s">
        <v>44</v>
      </c>
      <c r="D560" s="284"/>
      <c r="E560" s="54"/>
      <c r="F560" s="54"/>
      <c r="G560" s="55" t="s">
        <v>45</v>
      </c>
      <c r="H560" s="6"/>
      <c r="I560" s="6"/>
      <c r="J560" s="76">
        <f>SUM(J558:J559)</f>
        <v>2399352.9999999995</v>
      </c>
    </row>
    <row r="561" spans="1:10">
      <c r="B561" s="132" t="s">
        <v>666</v>
      </c>
      <c r="C561" s="132" t="s">
        <v>667</v>
      </c>
      <c r="D561" s="131"/>
      <c r="E561" s="132" t="s">
        <v>167</v>
      </c>
    </row>
    <row r="562" spans="1:10">
      <c r="B562" s="132"/>
      <c r="C562" s="132"/>
      <c r="D562" s="131"/>
      <c r="E562" s="132"/>
    </row>
    <row r="566" spans="1:10" ht="18">
      <c r="A566" s="279" t="s">
        <v>0</v>
      </c>
      <c r="B566" s="279"/>
      <c r="C566" s="279"/>
      <c r="D566" s="279"/>
      <c r="E566" s="279"/>
      <c r="F566" s="279"/>
      <c r="G566" s="279"/>
      <c r="H566" s="1"/>
      <c r="I566" s="1"/>
      <c r="J566" s="127"/>
    </row>
    <row r="567" spans="1:10" ht="18">
      <c r="A567" s="279" t="s">
        <v>1</v>
      </c>
      <c r="B567" s="279"/>
      <c r="C567" s="279"/>
      <c r="D567" s="279"/>
      <c r="E567" s="279"/>
      <c r="F567" s="279"/>
      <c r="G567" s="279"/>
      <c r="H567" s="1"/>
      <c r="I567" s="1"/>
      <c r="J567" s="79"/>
    </row>
    <row r="568" spans="1:10" ht="15.75">
      <c r="A568" s="279" t="s">
        <v>2</v>
      </c>
      <c r="B568" s="279"/>
      <c r="C568" s="279"/>
      <c r="D568" s="279"/>
      <c r="E568" s="279"/>
      <c r="F568" s="279"/>
      <c r="G568" s="279"/>
      <c r="H568" s="1"/>
      <c r="I568" s="1"/>
      <c r="J568" s="71"/>
    </row>
    <row r="569" spans="1:10" ht="15.75">
      <c r="A569" s="279" t="s">
        <v>4</v>
      </c>
      <c r="B569" s="279"/>
      <c r="C569" s="279"/>
      <c r="D569" s="279"/>
      <c r="E569" s="279"/>
      <c r="F569" s="279"/>
      <c r="G569" s="279"/>
      <c r="H569" s="1"/>
      <c r="I569" s="1"/>
      <c r="J569" s="71"/>
    </row>
    <row r="570" spans="1:10" ht="15.75">
      <c r="A570" s="280" t="s">
        <v>6</v>
      </c>
      <c r="B570" s="280"/>
      <c r="C570" s="280"/>
      <c r="D570" s="280"/>
      <c r="E570" s="280"/>
      <c r="F570" s="280"/>
      <c r="G570" s="280"/>
      <c r="H570" s="1"/>
      <c r="I570" s="1"/>
      <c r="J570" s="71"/>
    </row>
    <row r="571" spans="1:10" ht="27.75">
      <c r="A571" s="9"/>
      <c r="B571" s="9"/>
      <c r="C571" s="281" t="s">
        <v>578</v>
      </c>
      <c r="D571" s="281"/>
      <c r="E571" s="281"/>
      <c r="F571" s="281"/>
      <c r="G571" s="281"/>
      <c r="H571" s="2"/>
      <c r="I571" s="2"/>
      <c r="J571" s="72"/>
    </row>
    <row r="572" spans="1:10" ht="15.75">
      <c r="A572" s="11" t="s">
        <v>358</v>
      </c>
      <c r="B572" s="12">
        <v>4138146144</v>
      </c>
      <c r="C572" s="13"/>
      <c r="D572" s="286"/>
      <c r="E572" s="286"/>
      <c r="F572" s="286"/>
      <c r="G572" s="286"/>
      <c r="H572" s="68"/>
      <c r="I572" s="68"/>
      <c r="J572" s="71"/>
    </row>
    <row r="573" spans="1:10" ht="15.75">
      <c r="A573" s="11" t="s">
        <v>9</v>
      </c>
      <c r="B573" s="286" t="s">
        <v>1043</v>
      </c>
      <c r="C573" s="286"/>
      <c r="D573" s="286"/>
      <c r="E573" s="16"/>
      <c r="F573" s="11"/>
      <c r="G573" s="16"/>
      <c r="H573" s="69" t="s">
        <v>161</v>
      </c>
      <c r="I573" s="69"/>
      <c r="J573" s="73"/>
    </row>
    <row r="574" spans="1:10" ht="15.75">
      <c r="A574" s="11" t="s">
        <v>11</v>
      </c>
      <c r="B574" s="289" t="s">
        <v>670</v>
      </c>
      <c r="C574" s="289"/>
      <c r="D574" s="289"/>
      <c r="E574" s="289"/>
      <c r="F574" s="18"/>
      <c r="G574" s="19"/>
      <c r="H574" s="1"/>
      <c r="I574" s="1"/>
      <c r="J574" s="71"/>
    </row>
    <row r="575" spans="1:10" ht="15.75">
      <c r="A575" s="21" t="s">
        <v>14</v>
      </c>
      <c r="B575" s="21" t="s">
        <v>16</v>
      </c>
      <c r="C575" s="21" t="s">
        <v>17</v>
      </c>
      <c r="D575" s="22" t="s">
        <v>18</v>
      </c>
      <c r="E575" s="23" t="s">
        <v>19</v>
      </c>
      <c r="F575" s="23" t="s">
        <v>20</v>
      </c>
      <c r="G575" s="21" t="s">
        <v>21</v>
      </c>
      <c r="H575" s="1"/>
      <c r="I575" s="1"/>
      <c r="J575" s="71"/>
    </row>
    <row r="576" spans="1:10">
      <c r="A576" s="24">
        <v>1</v>
      </c>
      <c r="B576" s="25" t="s">
        <v>23</v>
      </c>
      <c r="C576" s="26">
        <v>5</v>
      </c>
      <c r="D576" s="27">
        <v>79305</v>
      </c>
      <c r="E576" s="28">
        <f t="shared" ref="E576:E593" si="112">D576*C576</f>
        <v>396525</v>
      </c>
      <c r="F576" s="29">
        <v>0.2</v>
      </c>
      <c r="G576" s="30">
        <f t="shared" ref="G576:G593" si="113">E576-E576*F576</f>
        <v>317220</v>
      </c>
      <c r="H576" s="31">
        <f>D576/1.08*0.8</f>
        <v>58744.444444444438</v>
      </c>
      <c r="I576" s="31"/>
      <c r="J576" s="59">
        <f t="shared" ref="J576:J593" si="114">H576*C576</f>
        <v>293722.22222222219</v>
      </c>
    </row>
    <row r="577" spans="1:10">
      <c r="A577" s="24">
        <v>2</v>
      </c>
      <c r="B577" s="25" t="s">
        <v>25</v>
      </c>
      <c r="C577" s="32"/>
      <c r="D577" s="33">
        <v>128591</v>
      </c>
      <c r="E577" s="28">
        <f t="shared" si="112"/>
        <v>0</v>
      </c>
      <c r="F577" s="29">
        <v>0</v>
      </c>
      <c r="G577" s="30">
        <f t="shared" si="113"/>
        <v>0</v>
      </c>
      <c r="H577" s="31">
        <f t="shared" ref="H577:H593" si="115">D577/1.08</f>
        <v>119065.74074074073</v>
      </c>
      <c r="I577" s="31"/>
      <c r="J577" s="59">
        <f t="shared" si="114"/>
        <v>0</v>
      </c>
    </row>
    <row r="578" spans="1:10">
      <c r="A578" s="24">
        <v>3</v>
      </c>
      <c r="B578" s="25" t="s">
        <v>26</v>
      </c>
      <c r="C578" s="34"/>
      <c r="D578" s="27">
        <v>60043</v>
      </c>
      <c r="E578" s="28">
        <f t="shared" si="112"/>
        <v>0</v>
      </c>
      <c r="F578" s="29">
        <v>0</v>
      </c>
      <c r="G578" s="30">
        <f t="shared" si="113"/>
        <v>0</v>
      </c>
      <c r="H578" s="31">
        <f t="shared" si="115"/>
        <v>55595.370370370365</v>
      </c>
      <c r="I578" s="31"/>
      <c r="J578" s="59">
        <f t="shared" si="114"/>
        <v>0</v>
      </c>
    </row>
    <row r="579" spans="1:10">
      <c r="A579" s="24">
        <v>4</v>
      </c>
      <c r="B579" s="25" t="s">
        <v>27</v>
      </c>
      <c r="C579" s="106"/>
      <c r="D579" s="27">
        <v>115781</v>
      </c>
      <c r="E579" s="28">
        <f t="shared" si="112"/>
        <v>0</v>
      </c>
      <c r="F579" s="29">
        <v>0</v>
      </c>
      <c r="G579" s="30">
        <f t="shared" si="113"/>
        <v>0</v>
      </c>
      <c r="H579" s="31">
        <f t="shared" si="115"/>
        <v>107204.62962962962</v>
      </c>
      <c r="I579" s="31"/>
      <c r="J579" s="59">
        <f t="shared" si="114"/>
        <v>0</v>
      </c>
    </row>
    <row r="580" spans="1:10">
      <c r="A580" s="24">
        <v>5</v>
      </c>
      <c r="B580" s="25" t="s">
        <v>28</v>
      </c>
      <c r="C580" s="32">
        <v>5</v>
      </c>
      <c r="D580" s="27">
        <v>119943</v>
      </c>
      <c r="E580" s="28">
        <f t="shared" si="112"/>
        <v>599715</v>
      </c>
      <c r="F580" s="124">
        <v>0</v>
      </c>
      <c r="G580" s="30">
        <f t="shared" si="113"/>
        <v>599715</v>
      </c>
      <c r="H580" s="31">
        <f t="shared" si="115"/>
        <v>111058.33333333333</v>
      </c>
      <c r="I580" s="31"/>
      <c r="J580" s="59">
        <f t="shared" si="114"/>
        <v>555291.66666666663</v>
      </c>
    </row>
    <row r="581" spans="1:10">
      <c r="A581" s="24">
        <v>6</v>
      </c>
      <c r="B581" s="25" t="s">
        <v>29</v>
      </c>
      <c r="C581" s="26"/>
      <c r="D581" s="27">
        <v>94810</v>
      </c>
      <c r="E581" s="28">
        <f t="shared" si="112"/>
        <v>0</v>
      </c>
      <c r="F581" s="29">
        <v>0</v>
      </c>
      <c r="G581" s="30">
        <f t="shared" si="113"/>
        <v>0</v>
      </c>
      <c r="H581" s="31">
        <f t="shared" si="115"/>
        <v>87787.037037037036</v>
      </c>
      <c r="I581" s="31"/>
      <c r="J581" s="59">
        <f t="shared" si="114"/>
        <v>0</v>
      </c>
    </row>
    <row r="582" spans="1:10">
      <c r="A582" s="24">
        <v>7</v>
      </c>
      <c r="B582" s="25" t="s">
        <v>30</v>
      </c>
      <c r="C582" s="34"/>
      <c r="D582" s="27">
        <v>141396</v>
      </c>
      <c r="E582" s="28">
        <f t="shared" si="112"/>
        <v>0</v>
      </c>
      <c r="F582" s="29">
        <v>0</v>
      </c>
      <c r="G582" s="30">
        <f t="shared" si="113"/>
        <v>0</v>
      </c>
      <c r="H582" s="31">
        <f t="shared" si="115"/>
        <v>130922.22222222222</v>
      </c>
      <c r="I582" s="31"/>
      <c r="J582" s="59">
        <f t="shared" si="114"/>
        <v>0</v>
      </c>
    </row>
    <row r="583" spans="1:10">
      <c r="A583" s="24">
        <v>8</v>
      </c>
      <c r="B583" s="25" t="s">
        <v>31</v>
      </c>
      <c r="C583" s="26"/>
      <c r="D583" s="27">
        <v>232931</v>
      </c>
      <c r="E583" s="28">
        <f t="shared" si="112"/>
        <v>0</v>
      </c>
      <c r="F583" s="29">
        <v>0</v>
      </c>
      <c r="G583" s="30">
        <f t="shared" si="113"/>
        <v>0</v>
      </c>
      <c r="H583" s="31">
        <f t="shared" si="115"/>
        <v>215676.85185185182</v>
      </c>
      <c r="I583" s="31"/>
      <c r="J583" s="59">
        <f t="shared" si="114"/>
        <v>0</v>
      </c>
    </row>
    <row r="584" spans="1:10">
      <c r="A584" s="24">
        <v>9</v>
      </c>
      <c r="B584" s="36" t="s">
        <v>32</v>
      </c>
      <c r="C584" s="26"/>
      <c r="D584" s="27">
        <v>101534</v>
      </c>
      <c r="E584" s="28">
        <f t="shared" si="112"/>
        <v>0</v>
      </c>
      <c r="F584" s="29">
        <v>0</v>
      </c>
      <c r="G584" s="30">
        <f t="shared" si="113"/>
        <v>0</v>
      </c>
      <c r="H584" s="31">
        <f t="shared" si="115"/>
        <v>94012.962962962964</v>
      </c>
      <c r="I584" s="31"/>
      <c r="J584" s="59">
        <f t="shared" si="114"/>
        <v>0</v>
      </c>
    </row>
    <row r="585" spans="1:10">
      <c r="A585" s="24">
        <v>10</v>
      </c>
      <c r="B585" s="36" t="s">
        <v>33</v>
      </c>
      <c r="C585" s="37"/>
      <c r="D585" s="33">
        <v>110148</v>
      </c>
      <c r="E585" s="28">
        <f t="shared" si="112"/>
        <v>0</v>
      </c>
      <c r="F585" s="29">
        <v>0</v>
      </c>
      <c r="G585" s="30">
        <f t="shared" si="113"/>
        <v>0</v>
      </c>
      <c r="H585" s="31">
        <f t="shared" si="115"/>
        <v>101988.88888888888</v>
      </c>
      <c r="I585" s="31"/>
      <c r="J585" s="59">
        <f t="shared" si="114"/>
        <v>0</v>
      </c>
    </row>
    <row r="586" spans="1:10">
      <c r="A586" s="24">
        <v>11</v>
      </c>
      <c r="B586" s="25" t="s">
        <v>34</v>
      </c>
      <c r="C586" s="37">
        <v>5</v>
      </c>
      <c r="D586" s="27">
        <v>54198</v>
      </c>
      <c r="E586" s="28">
        <f t="shared" si="112"/>
        <v>270990</v>
      </c>
      <c r="F586" s="29">
        <v>0</v>
      </c>
      <c r="G586" s="30">
        <f t="shared" si="113"/>
        <v>270990</v>
      </c>
      <c r="H586" s="31">
        <f t="shared" si="115"/>
        <v>50183.333333333328</v>
      </c>
      <c r="I586" s="31"/>
      <c r="J586" s="59">
        <f t="shared" si="114"/>
        <v>250916.66666666663</v>
      </c>
    </row>
    <row r="587" spans="1:10">
      <c r="A587" s="24">
        <v>12</v>
      </c>
      <c r="B587" s="25" t="s">
        <v>35</v>
      </c>
      <c r="C587" s="37"/>
      <c r="D587" s="27">
        <v>49680</v>
      </c>
      <c r="E587" s="28">
        <f t="shared" si="112"/>
        <v>0</v>
      </c>
      <c r="F587" s="29">
        <v>0</v>
      </c>
      <c r="G587" s="30">
        <f t="shared" si="113"/>
        <v>0</v>
      </c>
      <c r="H587" s="31">
        <f t="shared" si="115"/>
        <v>46000</v>
      </c>
      <c r="I587" s="31"/>
      <c r="J587" s="59">
        <f t="shared" si="114"/>
        <v>0</v>
      </c>
    </row>
    <row r="588" spans="1:10">
      <c r="A588" s="24">
        <v>13</v>
      </c>
      <c r="B588" s="25" t="s">
        <v>36</v>
      </c>
      <c r="C588" s="37"/>
      <c r="D588" s="38">
        <v>64152</v>
      </c>
      <c r="E588" s="28">
        <f t="shared" si="112"/>
        <v>0</v>
      </c>
      <c r="F588" s="29">
        <v>0</v>
      </c>
      <c r="G588" s="30">
        <f t="shared" si="113"/>
        <v>0</v>
      </c>
      <c r="H588" s="31">
        <f t="shared" si="115"/>
        <v>59399.999999999993</v>
      </c>
      <c r="I588" s="31"/>
      <c r="J588" s="59">
        <f t="shared" si="114"/>
        <v>0</v>
      </c>
    </row>
    <row r="589" spans="1:10">
      <c r="A589" s="24">
        <v>14</v>
      </c>
      <c r="B589" s="25" t="s">
        <v>37</v>
      </c>
      <c r="C589" s="37"/>
      <c r="D589" s="38">
        <v>65934</v>
      </c>
      <c r="E589" s="28">
        <f t="shared" si="112"/>
        <v>0</v>
      </c>
      <c r="F589" s="29">
        <v>0</v>
      </c>
      <c r="G589" s="30">
        <f t="shared" si="113"/>
        <v>0</v>
      </c>
      <c r="H589" s="31">
        <f t="shared" si="115"/>
        <v>61049.999999999993</v>
      </c>
      <c r="I589" s="31"/>
      <c r="J589" s="59">
        <f t="shared" si="114"/>
        <v>0</v>
      </c>
    </row>
    <row r="590" spans="1:10">
      <c r="A590" s="24">
        <v>15</v>
      </c>
      <c r="B590" s="25" t="s">
        <v>38</v>
      </c>
      <c r="C590" s="37"/>
      <c r="D590" s="38">
        <v>76626</v>
      </c>
      <c r="E590" s="28">
        <f t="shared" si="112"/>
        <v>0</v>
      </c>
      <c r="F590" s="124">
        <v>0</v>
      </c>
      <c r="G590" s="30">
        <f t="shared" si="113"/>
        <v>0</v>
      </c>
      <c r="H590" s="31">
        <f t="shared" si="115"/>
        <v>70950</v>
      </c>
      <c r="I590" s="31"/>
      <c r="J590" s="59">
        <f t="shared" si="114"/>
        <v>0</v>
      </c>
    </row>
    <row r="591" spans="1:10">
      <c r="A591" s="24">
        <v>16</v>
      </c>
      <c r="B591" s="25" t="s">
        <v>39</v>
      </c>
      <c r="C591" s="37"/>
      <c r="D591" s="38">
        <v>80190</v>
      </c>
      <c r="E591" s="28">
        <f t="shared" si="112"/>
        <v>0</v>
      </c>
      <c r="F591" s="29">
        <v>0</v>
      </c>
      <c r="G591" s="30">
        <f t="shared" si="113"/>
        <v>0</v>
      </c>
      <c r="H591" s="31">
        <f t="shared" si="115"/>
        <v>74250</v>
      </c>
      <c r="I591" s="31"/>
      <c r="J591" s="59">
        <f t="shared" si="114"/>
        <v>0</v>
      </c>
    </row>
    <row r="592" spans="1:10">
      <c r="A592" s="24">
        <v>17</v>
      </c>
      <c r="B592" s="25" t="s">
        <v>40</v>
      </c>
      <c r="C592" s="37"/>
      <c r="D592" s="38">
        <v>113832</v>
      </c>
      <c r="E592" s="28">
        <f t="shared" si="112"/>
        <v>0</v>
      </c>
      <c r="F592" s="29">
        <v>0</v>
      </c>
      <c r="G592" s="30">
        <f t="shared" si="113"/>
        <v>0</v>
      </c>
      <c r="H592" s="31">
        <f t="shared" si="115"/>
        <v>105400</v>
      </c>
      <c r="I592" s="31"/>
      <c r="J592" s="59">
        <f t="shared" si="114"/>
        <v>0</v>
      </c>
    </row>
    <row r="593" spans="1:10">
      <c r="A593" s="24">
        <v>18</v>
      </c>
      <c r="B593" s="25" t="s">
        <v>41</v>
      </c>
      <c r="C593" s="37"/>
      <c r="D593" s="39">
        <v>98010</v>
      </c>
      <c r="E593" s="28">
        <f t="shared" si="112"/>
        <v>0</v>
      </c>
      <c r="F593" s="29">
        <v>0</v>
      </c>
      <c r="G593" s="30">
        <f t="shared" si="113"/>
        <v>0</v>
      </c>
      <c r="H593" s="31">
        <f t="shared" si="115"/>
        <v>90750</v>
      </c>
      <c r="I593" s="31"/>
      <c r="J593" s="59">
        <f t="shared" si="114"/>
        <v>0</v>
      </c>
    </row>
    <row r="594" spans="1:10" ht="17.25">
      <c r="A594" s="40"/>
      <c r="B594" s="41" t="s">
        <v>42</v>
      </c>
      <c r="C594" s="42">
        <f t="shared" ref="C594" si="116">SUM(C576:C593)</f>
        <v>15</v>
      </c>
      <c r="D594" s="42"/>
      <c r="E594" s="43">
        <f t="shared" ref="E594" si="117">SUM(E576:E593)</f>
        <v>1267230</v>
      </c>
      <c r="F594" s="43"/>
      <c r="G594" s="44">
        <f t="shared" ref="G594" si="118">SUM(G576:G593)</f>
        <v>1187925</v>
      </c>
      <c r="H594" s="45"/>
      <c r="I594" s="45"/>
      <c r="J594" s="64">
        <f>SUM(J576:J593)</f>
        <v>1099930.5555555555</v>
      </c>
    </row>
    <row r="595" spans="1:10" ht="31.5">
      <c r="A595" s="46"/>
      <c r="B595" s="47"/>
      <c r="C595" s="48"/>
      <c r="D595" s="48"/>
      <c r="E595" s="49"/>
      <c r="F595" s="49"/>
      <c r="G595" s="50"/>
      <c r="H595" s="5"/>
      <c r="I595" s="5"/>
      <c r="J595" s="75">
        <f>J594*0.08</f>
        <v>87994.444444444438</v>
      </c>
    </row>
    <row r="596" spans="1:10" ht="31.5">
      <c r="A596" s="283" t="s">
        <v>43</v>
      </c>
      <c r="B596" s="283"/>
      <c r="C596" s="284" t="s">
        <v>44</v>
      </c>
      <c r="D596" s="284"/>
      <c r="E596" s="54"/>
      <c r="F596" s="54"/>
      <c r="G596" s="55" t="s">
        <v>45</v>
      </c>
      <c r="H596" s="6"/>
      <c r="I596" s="6"/>
      <c r="J596" s="76">
        <f>SUM(J594:J595)</f>
        <v>1187925</v>
      </c>
    </row>
    <row r="597" spans="1:10">
      <c r="B597" s="132" t="s">
        <v>666</v>
      </c>
      <c r="C597" s="132" t="s">
        <v>667</v>
      </c>
      <c r="D597" s="131"/>
      <c r="E597" s="132" t="s">
        <v>167</v>
      </c>
    </row>
    <row r="598" spans="1:10">
      <c r="B598" s="132"/>
      <c r="C598" s="132"/>
      <c r="D598" s="131"/>
      <c r="E598" s="132"/>
    </row>
    <row r="601" spans="1:10" ht="18">
      <c r="A601" s="279" t="s">
        <v>0</v>
      </c>
      <c r="B601" s="279"/>
      <c r="C601" s="279"/>
      <c r="D601" s="279"/>
      <c r="E601" s="279"/>
      <c r="F601" s="279"/>
      <c r="G601" s="279"/>
      <c r="H601" s="1"/>
      <c r="I601" s="1"/>
      <c r="J601" s="127"/>
    </row>
    <row r="602" spans="1:10" ht="18">
      <c r="A602" s="279" t="s">
        <v>1</v>
      </c>
      <c r="B602" s="279"/>
      <c r="C602" s="279"/>
      <c r="D602" s="279"/>
      <c r="E602" s="279"/>
      <c r="F602" s="279"/>
      <c r="G602" s="279"/>
      <c r="H602" s="1"/>
      <c r="I602" s="1"/>
      <c r="J602" s="79"/>
    </row>
    <row r="603" spans="1:10" ht="15.75">
      <c r="A603" s="279" t="s">
        <v>2</v>
      </c>
      <c r="B603" s="279"/>
      <c r="C603" s="279"/>
      <c r="D603" s="279"/>
      <c r="E603" s="279"/>
      <c r="F603" s="279"/>
      <c r="G603" s="279"/>
      <c r="H603" s="1"/>
      <c r="I603" s="1"/>
      <c r="J603" s="71"/>
    </row>
    <row r="604" spans="1:10" ht="15.75">
      <c r="A604" s="279" t="s">
        <v>4</v>
      </c>
      <c r="B604" s="279"/>
      <c r="C604" s="279"/>
      <c r="D604" s="279"/>
      <c r="E604" s="279"/>
      <c r="F604" s="279"/>
      <c r="G604" s="279"/>
      <c r="H604" s="1"/>
      <c r="I604" s="1"/>
      <c r="J604" s="71"/>
    </row>
    <row r="605" spans="1:10" ht="15.75">
      <c r="A605" s="280" t="s">
        <v>6</v>
      </c>
      <c r="B605" s="280"/>
      <c r="C605" s="280"/>
      <c r="D605" s="280"/>
      <c r="E605" s="280"/>
      <c r="F605" s="280"/>
      <c r="G605" s="280"/>
      <c r="H605" s="1"/>
      <c r="I605" s="1"/>
      <c r="J605" s="71"/>
    </row>
    <row r="606" spans="1:10" ht="27.75">
      <c r="A606" s="9"/>
      <c r="B606" s="9"/>
      <c r="C606" s="281" t="s">
        <v>578</v>
      </c>
      <c r="D606" s="281"/>
      <c r="E606" s="281"/>
      <c r="F606" s="281"/>
      <c r="G606" s="281"/>
      <c r="H606" s="2"/>
      <c r="I606" s="2"/>
      <c r="J606" s="72"/>
    </row>
    <row r="607" spans="1:10" ht="15.75">
      <c r="A607" s="11" t="s">
        <v>358</v>
      </c>
      <c r="B607" s="12">
        <v>4138091382</v>
      </c>
      <c r="C607" s="13"/>
      <c r="D607" s="286"/>
      <c r="E607" s="286"/>
      <c r="F607" s="286"/>
      <c r="G607" s="286"/>
      <c r="H607" s="68"/>
      <c r="I607" s="68"/>
      <c r="J607" s="71"/>
    </row>
    <row r="608" spans="1:10" ht="15.75">
      <c r="A608" s="11" t="s">
        <v>9</v>
      </c>
      <c r="B608" s="286" t="s">
        <v>1044</v>
      </c>
      <c r="C608" s="286"/>
      <c r="D608" s="286"/>
      <c r="E608" s="16"/>
      <c r="F608" s="11"/>
      <c r="G608" s="16"/>
      <c r="H608" s="69" t="s">
        <v>161</v>
      </c>
      <c r="I608" s="69"/>
      <c r="J608" s="73"/>
    </row>
    <row r="609" spans="1:10" ht="15.75">
      <c r="A609" s="11" t="s">
        <v>11</v>
      </c>
      <c r="B609" s="289" t="s">
        <v>670</v>
      </c>
      <c r="C609" s="289"/>
      <c r="D609" s="289"/>
      <c r="E609" s="289"/>
      <c r="F609" s="18"/>
      <c r="G609" s="19"/>
      <c r="H609" s="1"/>
      <c r="I609" s="1"/>
      <c r="J609" s="71"/>
    </row>
    <row r="610" spans="1:10" ht="15.75">
      <c r="A610" s="21" t="s">
        <v>14</v>
      </c>
      <c r="B610" s="21" t="s">
        <v>16</v>
      </c>
      <c r="C610" s="21" t="s">
        <v>17</v>
      </c>
      <c r="D610" s="22" t="s">
        <v>18</v>
      </c>
      <c r="E610" s="23" t="s">
        <v>19</v>
      </c>
      <c r="F610" s="23" t="s">
        <v>20</v>
      </c>
      <c r="G610" s="21" t="s">
        <v>21</v>
      </c>
      <c r="H610" s="1"/>
      <c r="I610" s="1"/>
      <c r="J610" s="71"/>
    </row>
    <row r="611" spans="1:10">
      <c r="A611" s="24">
        <v>1</v>
      </c>
      <c r="B611" s="25" t="s">
        <v>23</v>
      </c>
      <c r="C611" s="26">
        <v>6</v>
      </c>
      <c r="D611" s="27">
        <v>79305</v>
      </c>
      <c r="E611" s="28">
        <f t="shared" ref="E611:E628" si="119">D611*C611</f>
        <v>475830</v>
      </c>
      <c r="F611" s="29">
        <v>0.2</v>
      </c>
      <c r="G611" s="30">
        <f t="shared" ref="G611:G628" si="120">E611-E611*F611</f>
        <v>380664</v>
      </c>
      <c r="H611" s="31">
        <f>D611/1.08*0.8</f>
        <v>58744.444444444438</v>
      </c>
      <c r="I611" s="31"/>
      <c r="J611" s="59">
        <f t="shared" ref="J611:J628" si="121">H611*C611</f>
        <v>352466.66666666663</v>
      </c>
    </row>
    <row r="612" spans="1:10">
      <c r="A612" s="24">
        <v>2</v>
      </c>
      <c r="B612" s="25" t="s">
        <v>25</v>
      </c>
      <c r="C612" s="32"/>
      <c r="D612" s="33">
        <v>128591</v>
      </c>
      <c r="E612" s="28">
        <f t="shared" si="119"/>
        <v>0</v>
      </c>
      <c r="F612" s="29">
        <v>0</v>
      </c>
      <c r="G612" s="30">
        <f t="shared" si="120"/>
        <v>0</v>
      </c>
      <c r="H612" s="31">
        <f t="shared" ref="H612:H628" si="122">D612/1.08</f>
        <v>119065.74074074073</v>
      </c>
      <c r="I612" s="31"/>
      <c r="J612" s="59">
        <f t="shared" si="121"/>
        <v>0</v>
      </c>
    </row>
    <row r="613" spans="1:10">
      <c r="A613" s="24">
        <v>3</v>
      </c>
      <c r="B613" s="25" t="s">
        <v>26</v>
      </c>
      <c r="C613" s="34"/>
      <c r="D613" s="27">
        <v>60043</v>
      </c>
      <c r="E613" s="28">
        <f t="shared" si="119"/>
        <v>0</v>
      </c>
      <c r="F613" s="29">
        <v>0</v>
      </c>
      <c r="G613" s="30">
        <f t="shared" si="120"/>
        <v>0</v>
      </c>
      <c r="H613" s="31">
        <f t="shared" si="122"/>
        <v>55595.370370370365</v>
      </c>
      <c r="I613" s="31"/>
      <c r="J613" s="59">
        <f t="shared" si="121"/>
        <v>0</v>
      </c>
    </row>
    <row r="614" spans="1:10">
      <c r="A614" s="24">
        <v>4</v>
      </c>
      <c r="B614" s="25" t="s">
        <v>27</v>
      </c>
      <c r="C614" s="106"/>
      <c r="D614" s="27">
        <v>115781</v>
      </c>
      <c r="E614" s="28">
        <f t="shared" si="119"/>
        <v>0</v>
      </c>
      <c r="F614" s="29">
        <v>0</v>
      </c>
      <c r="G614" s="30">
        <f t="shared" si="120"/>
        <v>0</v>
      </c>
      <c r="H614" s="31">
        <f t="shared" si="122"/>
        <v>107204.62962962962</v>
      </c>
      <c r="I614" s="31"/>
      <c r="J614" s="59">
        <f t="shared" si="121"/>
        <v>0</v>
      </c>
    </row>
    <row r="615" spans="1:10">
      <c r="A615" s="24">
        <v>5</v>
      </c>
      <c r="B615" s="25" t="s">
        <v>28</v>
      </c>
      <c r="C615" s="32">
        <v>6</v>
      </c>
      <c r="D615" s="27">
        <v>119943</v>
      </c>
      <c r="E615" s="28">
        <f t="shared" si="119"/>
        <v>719658</v>
      </c>
      <c r="F615" s="124">
        <v>0</v>
      </c>
      <c r="G615" s="30">
        <f t="shared" si="120"/>
        <v>719658</v>
      </c>
      <c r="H615" s="31">
        <f t="shared" si="122"/>
        <v>111058.33333333333</v>
      </c>
      <c r="I615" s="31"/>
      <c r="J615" s="59">
        <f t="shared" si="121"/>
        <v>666350</v>
      </c>
    </row>
    <row r="616" spans="1:10">
      <c r="A616" s="24">
        <v>6</v>
      </c>
      <c r="B616" s="25" t="s">
        <v>29</v>
      </c>
      <c r="C616" s="26"/>
      <c r="D616" s="27">
        <v>94810</v>
      </c>
      <c r="E616" s="28">
        <f t="shared" si="119"/>
        <v>0</v>
      </c>
      <c r="F616" s="29">
        <v>0</v>
      </c>
      <c r="G616" s="30">
        <f t="shared" si="120"/>
        <v>0</v>
      </c>
      <c r="H616" s="31">
        <f t="shared" si="122"/>
        <v>87787.037037037036</v>
      </c>
      <c r="I616" s="31"/>
      <c r="J616" s="59">
        <f t="shared" si="121"/>
        <v>0</v>
      </c>
    </row>
    <row r="617" spans="1:10">
      <c r="A617" s="24">
        <v>7</v>
      </c>
      <c r="B617" s="25" t="s">
        <v>30</v>
      </c>
      <c r="C617" s="34"/>
      <c r="D617" s="27">
        <v>141396</v>
      </c>
      <c r="E617" s="28">
        <f t="shared" si="119"/>
        <v>0</v>
      </c>
      <c r="F617" s="29">
        <v>0</v>
      </c>
      <c r="G617" s="30">
        <f t="shared" si="120"/>
        <v>0</v>
      </c>
      <c r="H617" s="31">
        <f t="shared" si="122"/>
        <v>130922.22222222222</v>
      </c>
      <c r="I617" s="31"/>
      <c r="J617" s="59">
        <f t="shared" si="121"/>
        <v>0</v>
      </c>
    </row>
    <row r="618" spans="1:10">
      <c r="A618" s="24">
        <v>8</v>
      </c>
      <c r="B618" s="25" t="s">
        <v>31</v>
      </c>
      <c r="C618" s="26"/>
      <c r="D618" s="27">
        <v>232931</v>
      </c>
      <c r="E618" s="28">
        <f t="shared" si="119"/>
        <v>0</v>
      </c>
      <c r="F618" s="29">
        <v>0</v>
      </c>
      <c r="G618" s="30">
        <f t="shared" si="120"/>
        <v>0</v>
      </c>
      <c r="H618" s="31">
        <f t="shared" si="122"/>
        <v>215676.85185185182</v>
      </c>
      <c r="I618" s="31"/>
      <c r="J618" s="59">
        <f t="shared" si="121"/>
        <v>0</v>
      </c>
    </row>
    <row r="619" spans="1:10">
      <c r="A619" s="24">
        <v>9</v>
      </c>
      <c r="B619" s="36" t="s">
        <v>32</v>
      </c>
      <c r="C619" s="26"/>
      <c r="D619" s="27">
        <v>101534</v>
      </c>
      <c r="E619" s="28">
        <f t="shared" si="119"/>
        <v>0</v>
      </c>
      <c r="F619" s="29">
        <v>0</v>
      </c>
      <c r="G619" s="30">
        <f t="shared" si="120"/>
        <v>0</v>
      </c>
      <c r="H619" s="31">
        <f t="shared" si="122"/>
        <v>94012.962962962964</v>
      </c>
      <c r="I619" s="31"/>
      <c r="J619" s="59">
        <f t="shared" si="121"/>
        <v>0</v>
      </c>
    </row>
    <row r="620" spans="1:10">
      <c r="A620" s="24">
        <v>10</v>
      </c>
      <c r="B620" s="36" t="s">
        <v>33</v>
      </c>
      <c r="C620" s="37"/>
      <c r="D620" s="33">
        <v>110148</v>
      </c>
      <c r="E620" s="28">
        <f t="shared" si="119"/>
        <v>0</v>
      </c>
      <c r="F620" s="29">
        <v>0</v>
      </c>
      <c r="G620" s="30">
        <f t="shared" si="120"/>
        <v>0</v>
      </c>
      <c r="H620" s="31">
        <f t="shared" si="122"/>
        <v>101988.88888888888</v>
      </c>
      <c r="I620" s="31"/>
      <c r="J620" s="59">
        <f t="shared" si="121"/>
        <v>0</v>
      </c>
    </row>
    <row r="621" spans="1:10">
      <c r="A621" s="24">
        <v>11</v>
      </c>
      <c r="B621" s="25" t="s">
        <v>34</v>
      </c>
      <c r="C621" s="37">
        <v>6</v>
      </c>
      <c r="D621" s="27">
        <v>54198</v>
      </c>
      <c r="E621" s="28">
        <f t="shared" si="119"/>
        <v>325188</v>
      </c>
      <c r="F621" s="29">
        <v>0</v>
      </c>
      <c r="G621" s="30">
        <f t="shared" si="120"/>
        <v>325188</v>
      </c>
      <c r="H621" s="31">
        <f t="shared" si="122"/>
        <v>50183.333333333328</v>
      </c>
      <c r="I621" s="31"/>
      <c r="J621" s="59">
        <f t="shared" si="121"/>
        <v>301100</v>
      </c>
    </row>
    <row r="622" spans="1:10">
      <c r="A622" s="24">
        <v>12</v>
      </c>
      <c r="B622" s="25" t="s">
        <v>35</v>
      </c>
      <c r="C622" s="37">
        <v>3</v>
      </c>
      <c r="D622" s="27">
        <v>49680</v>
      </c>
      <c r="E622" s="28">
        <f t="shared" si="119"/>
        <v>149040</v>
      </c>
      <c r="F622" s="29">
        <v>0</v>
      </c>
      <c r="G622" s="30">
        <f t="shared" si="120"/>
        <v>149040</v>
      </c>
      <c r="H622" s="31">
        <f t="shared" si="122"/>
        <v>46000</v>
      </c>
      <c r="I622" s="31"/>
      <c r="J622" s="59">
        <f t="shared" si="121"/>
        <v>138000</v>
      </c>
    </row>
    <row r="623" spans="1:10">
      <c r="A623" s="24">
        <v>13</v>
      </c>
      <c r="B623" s="25" t="s">
        <v>36</v>
      </c>
      <c r="C623" s="37"/>
      <c r="D623" s="38">
        <v>64152</v>
      </c>
      <c r="E623" s="28">
        <f t="shared" si="119"/>
        <v>0</v>
      </c>
      <c r="F623" s="29">
        <v>0</v>
      </c>
      <c r="G623" s="30">
        <f t="shared" si="120"/>
        <v>0</v>
      </c>
      <c r="H623" s="31">
        <f t="shared" si="122"/>
        <v>59399.999999999993</v>
      </c>
      <c r="I623" s="31"/>
      <c r="J623" s="59">
        <f t="shared" si="121"/>
        <v>0</v>
      </c>
    </row>
    <row r="624" spans="1:10">
      <c r="A624" s="24">
        <v>14</v>
      </c>
      <c r="B624" s="25" t="s">
        <v>37</v>
      </c>
      <c r="C624" s="37"/>
      <c r="D624" s="38">
        <v>65934</v>
      </c>
      <c r="E624" s="28">
        <f t="shared" si="119"/>
        <v>0</v>
      </c>
      <c r="F624" s="29">
        <v>0</v>
      </c>
      <c r="G624" s="30">
        <f t="shared" si="120"/>
        <v>0</v>
      </c>
      <c r="H624" s="31">
        <f t="shared" si="122"/>
        <v>61049.999999999993</v>
      </c>
      <c r="I624" s="31"/>
      <c r="J624" s="59">
        <f t="shared" si="121"/>
        <v>0</v>
      </c>
    </row>
    <row r="625" spans="1:10">
      <c r="A625" s="24">
        <v>15</v>
      </c>
      <c r="B625" s="25" t="s">
        <v>38</v>
      </c>
      <c r="C625" s="37"/>
      <c r="D625" s="38">
        <v>76626</v>
      </c>
      <c r="E625" s="28">
        <f t="shared" si="119"/>
        <v>0</v>
      </c>
      <c r="F625" s="124">
        <v>0</v>
      </c>
      <c r="G625" s="30">
        <f t="shared" si="120"/>
        <v>0</v>
      </c>
      <c r="H625" s="31">
        <f t="shared" si="122"/>
        <v>70950</v>
      </c>
      <c r="I625" s="31"/>
      <c r="J625" s="59">
        <f t="shared" si="121"/>
        <v>0</v>
      </c>
    </row>
    <row r="626" spans="1:10">
      <c r="A626" s="24">
        <v>16</v>
      </c>
      <c r="B626" s="25" t="s">
        <v>39</v>
      </c>
      <c r="C626" s="37"/>
      <c r="D626" s="38">
        <v>80190</v>
      </c>
      <c r="E626" s="28">
        <f t="shared" si="119"/>
        <v>0</v>
      </c>
      <c r="F626" s="29">
        <v>0</v>
      </c>
      <c r="G626" s="30">
        <f t="shared" si="120"/>
        <v>0</v>
      </c>
      <c r="H626" s="31">
        <f t="shared" si="122"/>
        <v>74250</v>
      </c>
      <c r="I626" s="31"/>
      <c r="J626" s="59">
        <f t="shared" si="121"/>
        <v>0</v>
      </c>
    </row>
    <row r="627" spans="1:10">
      <c r="A627" s="24">
        <v>17</v>
      </c>
      <c r="B627" s="25" t="s">
        <v>40</v>
      </c>
      <c r="C627" s="37"/>
      <c r="D627" s="38">
        <v>113832</v>
      </c>
      <c r="E627" s="28">
        <f t="shared" si="119"/>
        <v>0</v>
      </c>
      <c r="F627" s="29">
        <v>0</v>
      </c>
      <c r="G627" s="30">
        <f t="shared" si="120"/>
        <v>0</v>
      </c>
      <c r="H627" s="31">
        <f t="shared" si="122"/>
        <v>105400</v>
      </c>
      <c r="I627" s="31"/>
      <c r="J627" s="59">
        <f t="shared" si="121"/>
        <v>0</v>
      </c>
    </row>
    <row r="628" spans="1:10">
      <c r="A628" s="24">
        <v>18</v>
      </c>
      <c r="B628" s="25" t="s">
        <v>41</v>
      </c>
      <c r="C628" s="37"/>
      <c r="D628" s="39">
        <v>98010</v>
      </c>
      <c r="E628" s="28">
        <f t="shared" si="119"/>
        <v>0</v>
      </c>
      <c r="F628" s="29">
        <v>0</v>
      </c>
      <c r="G628" s="30">
        <f t="shared" si="120"/>
        <v>0</v>
      </c>
      <c r="H628" s="31">
        <f t="shared" si="122"/>
        <v>90750</v>
      </c>
      <c r="I628" s="31"/>
      <c r="J628" s="59">
        <f t="shared" si="121"/>
        <v>0</v>
      </c>
    </row>
    <row r="629" spans="1:10" ht="17.25">
      <c r="A629" s="40"/>
      <c r="B629" s="41" t="s">
        <v>42</v>
      </c>
      <c r="C629" s="42">
        <f t="shared" ref="C629" si="123">SUM(C611:C628)</f>
        <v>21</v>
      </c>
      <c r="D629" s="42"/>
      <c r="E629" s="43">
        <f t="shared" ref="E629" si="124">SUM(E611:E628)</f>
        <v>1669716</v>
      </c>
      <c r="F629" s="43"/>
      <c r="G629" s="44">
        <f t="shared" ref="G629" si="125">SUM(G611:G628)</f>
        <v>1574550</v>
      </c>
      <c r="H629" s="45"/>
      <c r="I629" s="45"/>
      <c r="J629" s="64">
        <f>SUM(J611:J628)</f>
        <v>1457916.6666666665</v>
      </c>
    </row>
    <row r="630" spans="1:10" ht="31.5">
      <c r="A630" s="46"/>
      <c r="B630" s="47"/>
      <c r="C630" s="48"/>
      <c r="D630" s="48"/>
      <c r="E630" s="49"/>
      <c r="F630" s="49"/>
      <c r="G630" s="50"/>
      <c r="H630" s="5"/>
      <c r="I630" s="5"/>
      <c r="J630" s="75">
        <f>J629*0.08</f>
        <v>116633.33333333333</v>
      </c>
    </row>
    <row r="631" spans="1:10" ht="31.5">
      <c r="A631" s="283" t="s">
        <v>43</v>
      </c>
      <c r="B631" s="283"/>
      <c r="C631" s="284" t="s">
        <v>44</v>
      </c>
      <c r="D631" s="284"/>
      <c r="E631" s="54"/>
      <c r="F631" s="54"/>
      <c r="G631" s="55" t="s">
        <v>45</v>
      </c>
      <c r="H631" s="6"/>
      <c r="I631" s="6"/>
      <c r="J631" s="76">
        <f>SUM(J629:J630)</f>
        <v>1574549.9999999998</v>
      </c>
    </row>
    <row r="632" spans="1:10">
      <c r="B632" s="132" t="s">
        <v>666</v>
      </c>
      <c r="C632" s="132" t="s">
        <v>667</v>
      </c>
      <c r="D632" s="131"/>
      <c r="E632" s="132" t="s">
        <v>167</v>
      </c>
    </row>
    <row r="633" spans="1:10">
      <c r="B633" s="132"/>
      <c r="C633" s="132"/>
      <c r="D633" s="131"/>
      <c r="E633" s="132"/>
    </row>
    <row r="636" spans="1:10" ht="15.75">
      <c r="A636" s="279" t="s">
        <v>0</v>
      </c>
      <c r="B636" s="279"/>
      <c r="C636" s="279"/>
      <c r="D636" s="279"/>
      <c r="E636" s="279"/>
      <c r="F636" s="279"/>
      <c r="G636" s="279"/>
      <c r="H636" s="141"/>
      <c r="I636" s="141"/>
      <c r="J636" s="141"/>
    </row>
    <row r="637" spans="1:10" ht="15.75">
      <c r="A637" s="279" t="s">
        <v>1</v>
      </c>
      <c r="B637" s="279"/>
      <c r="C637" s="279"/>
      <c r="D637" s="279"/>
      <c r="E637" s="279"/>
      <c r="F637" s="279"/>
      <c r="G637" s="279"/>
      <c r="H637" s="1"/>
      <c r="I637" s="1"/>
      <c r="J637" s="71"/>
    </row>
    <row r="638" spans="1:10" ht="15.75">
      <c r="A638" s="279" t="s">
        <v>2</v>
      </c>
      <c r="B638" s="279"/>
      <c r="C638" s="279"/>
      <c r="D638" s="279"/>
      <c r="E638" s="279"/>
      <c r="F638" s="279"/>
      <c r="G638" s="279"/>
      <c r="H638" s="1"/>
      <c r="I638" s="1"/>
      <c r="J638" s="71"/>
    </row>
    <row r="639" spans="1:10" ht="15.75">
      <c r="A639" s="279" t="s">
        <v>4</v>
      </c>
      <c r="B639" s="279"/>
      <c r="C639" s="279"/>
      <c r="D639" s="279"/>
      <c r="E639" s="279"/>
      <c r="F639" s="279"/>
      <c r="G639" s="279"/>
      <c r="H639" s="1"/>
      <c r="I639" s="1"/>
      <c r="J639" s="71"/>
    </row>
    <row r="640" spans="1:10" ht="27">
      <c r="A640" s="280" t="s">
        <v>6</v>
      </c>
      <c r="B640" s="280"/>
      <c r="C640" s="280"/>
      <c r="D640" s="280"/>
      <c r="E640" s="280"/>
      <c r="F640" s="280"/>
      <c r="G640" s="280"/>
      <c r="H640" s="2"/>
      <c r="I640" s="2"/>
      <c r="J640" s="72"/>
    </row>
    <row r="641" spans="1:10" ht="27">
      <c r="A641" s="142"/>
      <c r="B641" s="142"/>
      <c r="C641" s="281" t="s">
        <v>441</v>
      </c>
      <c r="D641" s="281"/>
      <c r="E641" s="281"/>
      <c r="F641" s="281"/>
      <c r="G641" s="281"/>
      <c r="H641" s="68"/>
      <c r="I641" s="68"/>
      <c r="J641" s="71"/>
    </row>
    <row r="642" spans="1:10" ht="15.75">
      <c r="A642" s="11" t="s">
        <v>358</v>
      </c>
      <c r="B642" s="12">
        <v>4138287763</v>
      </c>
      <c r="C642" s="143"/>
      <c r="D642" s="286"/>
      <c r="E642" s="286"/>
      <c r="F642" s="286"/>
      <c r="G642" s="286"/>
      <c r="H642" s="69" t="s">
        <v>161</v>
      </c>
      <c r="I642" s="69"/>
      <c r="J642" s="73"/>
    </row>
    <row r="643" spans="1:10" ht="15.75">
      <c r="A643" s="11" t="s">
        <v>9</v>
      </c>
      <c r="B643" s="286" t="s">
        <v>1045</v>
      </c>
      <c r="C643" s="286"/>
      <c r="D643" s="286"/>
      <c r="E643" s="16"/>
      <c r="F643" s="11"/>
      <c r="G643" s="16"/>
      <c r="H643" s="1"/>
      <c r="I643" s="1"/>
      <c r="J643" s="71"/>
    </row>
    <row r="644" spans="1:10" ht="15.75">
      <c r="A644" s="11" t="s">
        <v>11</v>
      </c>
      <c r="B644" s="289" t="s">
        <v>1046</v>
      </c>
      <c r="C644" s="289"/>
      <c r="D644" s="289"/>
      <c r="E644" s="289"/>
      <c r="F644" s="18"/>
      <c r="G644" s="19"/>
      <c r="H644" s="1"/>
      <c r="I644" s="1"/>
      <c r="J644" s="71"/>
    </row>
    <row r="645" spans="1:10" ht="15.75">
      <c r="A645" s="21" t="s">
        <v>14</v>
      </c>
      <c r="B645" s="21" t="s">
        <v>16</v>
      </c>
      <c r="C645" s="21"/>
      <c r="D645" s="22" t="s">
        <v>18</v>
      </c>
      <c r="E645" s="23" t="s">
        <v>19</v>
      </c>
      <c r="F645" s="23" t="s">
        <v>20</v>
      </c>
      <c r="G645" s="21" t="s">
        <v>21</v>
      </c>
      <c r="H645" s="63"/>
      <c r="I645" s="63"/>
      <c r="J645" s="59">
        <f>H645*C646</f>
        <v>0</v>
      </c>
    </row>
    <row r="646" spans="1:10">
      <c r="A646" s="144">
        <v>1</v>
      </c>
      <c r="B646" s="145" t="s">
        <v>23</v>
      </c>
      <c r="C646" s="26">
        <v>8</v>
      </c>
      <c r="D646" s="146">
        <v>79305</v>
      </c>
      <c r="E646" s="28">
        <f t="shared" ref="E646:E663" si="126">D646*C646</f>
        <v>634440</v>
      </c>
      <c r="F646" s="29">
        <v>0</v>
      </c>
      <c r="G646" s="30">
        <f t="shared" ref="G646:G663" si="127">E646-E646*F646</f>
        <v>634440</v>
      </c>
      <c r="H646" s="63">
        <f t="shared" ref="H646:H663" si="128">D646/1.08</f>
        <v>73430.555555555547</v>
      </c>
      <c r="I646" s="63"/>
      <c r="J646" s="59">
        <f>H646*C647</f>
        <v>0</v>
      </c>
    </row>
    <row r="647" spans="1:10">
      <c r="A647" s="144">
        <v>2</v>
      </c>
      <c r="B647" s="145" t="s">
        <v>25</v>
      </c>
      <c r="C647" s="32"/>
      <c r="D647" s="147">
        <v>128591</v>
      </c>
      <c r="E647" s="28">
        <f t="shared" si="126"/>
        <v>0</v>
      </c>
      <c r="F647" s="29">
        <v>0</v>
      </c>
      <c r="G647" s="30">
        <f t="shared" si="127"/>
        <v>0</v>
      </c>
      <c r="H647" s="63">
        <f t="shared" si="128"/>
        <v>119065.74074074073</v>
      </c>
      <c r="I647" s="63"/>
      <c r="J647" s="59"/>
    </row>
    <row r="648" spans="1:10">
      <c r="A648" s="144">
        <v>3</v>
      </c>
      <c r="B648" s="145" t="s">
        <v>26</v>
      </c>
      <c r="C648" s="34"/>
      <c r="D648" s="146">
        <v>60043</v>
      </c>
      <c r="E648" s="28">
        <f t="shared" si="126"/>
        <v>0</v>
      </c>
      <c r="F648" s="29">
        <v>0</v>
      </c>
      <c r="G648" s="30">
        <f t="shared" si="127"/>
        <v>0</v>
      </c>
      <c r="H648" s="63">
        <f t="shared" si="128"/>
        <v>55595.370370370365</v>
      </c>
      <c r="I648" s="63"/>
      <c r="J648" s="59"/>
    </row>
    <row r="649" spans="1:10">
      <c r="A649" s="144">
        <v>4</v>
      </c>
      <c r="B649" s="145" t="s">
        <v>27</v>
      </c>
      <c r="C649" s="106"/>
      <c r="D649" s="146">
        <v>115781</v>
      </c>
      <c r="E649" s="28">
        <f t="shared" si="126"/>
        <v>0</v>
      </c>
      <c r="F649" s="29">
        <v>0</v>
      </c>
      <c r="G649" s="30">
        <f t="shared" si="127"/>
        <v>0</v>
      </c>
      <c r="H649" s="63">
        <f t="shared" si="128"/>
        <v>107204.62962962962</v>
      </c>
      <c r="I649" s="63"/>
      <c r="J649" s="59"/>
    </row>
    <row r="650" spans="1:10">
      <c r="A650" s="144">
        <v>5</v>
      </c>
      <c r="B650" s="145" t="s">
        <v>28</v>
      </c>
      <c r="C650" s="32">
        <v>6</v>
      </c>
      <c r="D650" s="146">
        <v>119943</v>
      </c>
      <c r="E650" s="28">
        <f t="shared" si="126"/>
        <v>719658</v>
      </c>
      <c r="F650" s="124">
        <v>0</v>
      </c>
      <c r="G650" s="30">
        <f t="shared" si="127"/>
        <v>719658</v>
      </c>
      <c r="H650" s="63">
        <f t="shared" si="128"/>
        <v>111058.33333333333</v>
      </c>
      <c r="I650" s="63"/>
      <c r="J650" s="59"/>
    </row>
    <row r="651" spans="1:10">
      <c r="A651" s="144">
        <v>6</v>
      </c>
      <c r="B651" s="145" t="s">
        <v>29</v>
      </c>
      <c r="C651" s="26">
        <v>3</v>
      </c>
      <c r="D651" s="146">
        <v>94810</v>
      </c>
      <c r="E651" s="28">
        <f t="shared" si="126"/>
        <v>284430</v>
      </c>
      <c r="F651" s="29">
        <v>0</v>
      </c>
      <c r="G651" s="30">
        <f t="shared" si="127"/>
        <v>284430</v>
      </c>
      <c r="H651" s="63">
        <f t="shared" si="128"/>
        <v>87787.037037037036</v>
      </c>
      <c r="I651" s="63"/>
      <c r="J651" s="59"/>
    </row>
    <row r="652" spans="1:10">
      <c r="A652" s="144">
        <v>7</v>
      </c>
      <c r="B652" s="145" t="s">
        <v>30</v>
      </c>
      <c r="C652" s="34"/>
      <c r="D652" s="146">
        <v>141396</v>
      </c>
      <c r="E652" s="28">
        <f t="shared" si="126"/>
        <v>0</v>
      </c>
      <c r="F652" s="29">
        <v>0</v>
      </c>
      <c r="G652" s="30">
        <f t="shared" si="127"/>
        <v>0</v>
      </c>
      <c r="H652" s="63">
        <f t="shared" si="128"/>
        <v>130922.22222222222</v>
      </c>
      <c r="I652" s="63"/>
      <c r="J652" s="59"/>
    </row>
    <row r="653" spans="1:10">
      <c r="A653" s="144">
        <v>8</v>
      </c>
      <c r="B653" s="145" t="s">
        <v>31</v>
      </c>
      <c r="C653" s="26"/>
      <c r="D653" s="146">
        <v>232931</v>
      </c>
      <c r="E653" s="28">
        <f t="shared" si="126"/>
        <v>0</v>
      </c>
      <c r="F653" s="29">
        <v>0</v>
      </c>
      <c r="G653" s="30">
        <f t="shared" si="127"/>
        <v>0</v>
      </c>
      <c r="H653" s="63">
        <f t="shared" si="128"/>
        <v>215676.85185185182</v>
      </c>
      <c r="I653" s="63"/>
      <c r="J653" s="59"/>
    </row>
    <row r="654" spans="1:10">
      <c r="A654" s="144">
        <v>9</v>
      </c>
      <c r="B654" s="148" t="s">
        <v>32</v>
      </c>
      <c r="C654" s="26"/>
      <c r="D654" s="146">
        <v>101534</v>
      </c>
      <c r="E654" s="28">
        <f t="shared" si="126"/>
        <v>0</v>
      </c>
      <c r="F654" s="29">
        <v>0</v>
      </c>
      <c r="G654" s="30">
        <f t="shared" si="127"/>
        <v>0</v>
      </c>
      <c r="H654" s="63">
        <f t="shared" si="128"/>
        <v>94012.962962962964</v>
      </c>
      <c r="I654" s="63"/>
      <c r="J654" s="59"/>
    </row>
    <row r="655" spans="1:10">
      <c r="A655" s="144">
        <v>10</v>
      </c>
      <c r="B655" s="148" t="s">
        <v>33</v>
      </c>
      <c r="C655" s="37"/>
      <c r="D655" s="147">
        <v>110148</v>
      </c>
      <c r="E655" s="28">
        <f t="shared" si="126"/>
        <v>0</v>
      </c>
      <c r="F655" s="29">
        <v>0</v>
      </c>
      <c r="G655" s="30">
        <f t="shared" si="127"/>
        <v>0</v>
      </c>
      <c r="H655" s="63">
        <f t="shared" si="128"/>
        <v>101988.88888888888</v>
      </c>
      <c r="I655" s="63"/>
      <c r="J655" s="59"/>
    </row>
    <row r="656" spans="1:10">
      <c r="A656" s="144">
        <v>11</v>
      </c>
      <c r="B656" s="145" t="s">
        <v>34</v>
      </c>
      <c r="C656" s="37"/>
      <c r="D656" s="146">
        <v>54198</v>
      </c>
      <c r="E656" s="28">
        <f t="shared" si="126"/>
        <v>0</v>
      </c>
      <c r="F656" s="29">
        <v>0</v>
      </c>
      <c r="G656" s="30">
        <f t="shared" si="127"/>
        <v>0</v>
      </c>
      <c r="H656" s="63">
        <f t="shared" si="128"/>
        <v>50183.333333333328</v>
      </c>
      <c r="I656" s="63"/>
      <c r="J656" s="59">
        <f t="shared" ref="J656:J662" si="129">H656*C657</f>
        <v>0</v>
      </c>
    </row>
    <row r="657" spans="1:10">
      <c r="A657" s="144">
        <v>12</v>
      </c>
      <c r="B657" s="145" t="s">
        <v>35</v>
      </c>
      <c r="C657" s="37"/>
      <c r="D657" s="146">
        <v>49680</v>
      </c>
      <c r="E657" s="28">
        <f t="shared" si="126"/>
        <v>0</v>
      </c>
      <c r="F657" s="29">
        <v>0</v>
      </c>
      <c r="G657" s="30">
        <f t="shared" si="127"/>
        <v>0</v>
      </c>
      <c r="H657" s="63">
        <f t="shared" si="128"/>
        <v>46000</v>
      </c>
      <c r="I657" s="63"/>
      <c r="J657" s="59">
        <f t="shared" si="129"/>
        <v>0</v>
      </c>
    </row>
    <row r="658" spans="1:10">
      <c r="A658" s="144">
        <v>13</v>
      </c>
      <c r="B658" s="145" t="s">
        <v>36</v>
      </c>
      <c r="C658" s="37"/>
      <c r="D658" s="149">
        <v>64152</v>
      </c>
      <c r="E658" s="28">
        <f t="shared" si="126"/>
        <v>0</v>
      </c>
      <c r="F658" s="29">
        <v>0</v>
      </c>
      <c r="G658" s="30">
        <f t="shared" si="127"/>
        <v>0</v>
      </c>
      <c r="H658" s="63">
        <f t="shared" si="128"/>
        <v>59399.999999999993</v>
      </c>
      <c r="I658" s="63"/>
      <c r="J658" s="59">
        <f t="shared" si="129"/>
        <v>0</v>
      </c>
    </row>
    <row r="659" spans="1:10">
      <c r="A659" s="144">
        <v>14</v>
      </c>
      <c r="B659" s="145" t="s">
        <v>37</v>
      </c>
      <c r="C659" s="37"/>
      <c r="D659" s="149">
        <v>65934</v>
      </c>
      <c r="E659" s="28">
        <f t="shared" si="126"/>
        <v>0</v>
      </c>
      <c r="F659" s="29">
        <v>0</v>
      </c>
      <c r="G659" s="30">
        <f t="shared" si="127"/>
        <v>0</v>
      </c>
      <c r="H659" s="63">
        <f t="shared" si="128"/>
        <v>61049.999999999993</v>
      </c>
      <c r="I659" s="63"/>
      <c r="J659" s="59">
        <f t="shared" si="129"/>
        <v>0</v>
      </c>
    </row>
    <row r="660" spans="1:10">
      <c r="A660" s="144">
        <v>15</v>
      </c>
      <c r="B660" s="145" t="s">
        <v>38</v>
      </c>
      <c r="C660" s="37"/>
      <c r="D660" s="149">
        <v>76626</v>
      </c>
      <c r="E660" s="28">
        <f t="shared" si="126"/>
        <v>0</v>
      </c>
      <c r="F660" s="124">
        <v>0</v>
      </c>
      <c r="G660" s="30">
        <f t="shared" si="127"/>
        <v>0</v>
      </c>
      <c r="H660" s="63">
        <f t="shared" si="128"/>
        <v>70950</v>
      </c>
      <c r="I660" s="63"/>
      <c r="J660" s="59">
        <f t="shared" si="129"/>
        <v>0</v>
      </c>
    </row>
    <row r="661" spans="1:10">
      <c r="A661" s="144">
        <v>16</v>
      </c>
      <c r="B661" s="145" t="s">
        <v>39</v>
      </c>
      <c r="C661" s="37"/>
      <c r="D661" s="149">
        <v>80190</v>
      </c>
      <c r="E661" s="28">
        <f t="shared" si="126"/>
        <v>0</v>
      </c>
      <c r="F661" s="29">
        <v>0</v>
      </c>
      <c r="G661" s="30">
        <f t="shared" si="127"/>
        <v>0</v>
      </c>
      <c r="H661" s="63">
        <f t="shared" si="128"/>
        <v>74250</v>
      </c>
      <c r="I661" s="63"/>
      <c r="J661" s="59">
        <f t="shared" si="129"/>
        <v>0</v>
      </c>
    </row>
    <row r="662" spans="1:10">
      <c r="A662" s="144">
        <v>17</v>
      </c>
      <c r="B662" s="145" t="s">
        <v>40</v>
      </c>
      <c r="C662" s="37"/>
      <c r="D662" s="149">
        <v>113832</v>
      </c>
      <c r="E662" s="28">
        <f t="shared" si="126"/>
        <v>0</v>
      </c>
      <c r="F662" s="29">
        <v>0</v>
      </c>
      <c r="G662" s="30">
        <f t="shared" si="127"/>
        <v>0</v>
      </c>
      <c r="H662" s="63">
        <f t="shared" si="128"/>
        <v>105400</v>
      </c>
      <c r="I662" s="63"/>
      <c r="J662" s="59">
        <f t="shared" si="129"/>
        <v>0</v>
      </c>
    </row>
    <row r="663" spans="1:10" ht="17.25">
      <c r="A663" s="144">
        <v>18</v>
      </c>
      <c r="B663" s="145" t="s">
        <v>41</v>
      </c>
      <c r="C663" s="37"/>
      <c r="D663" s="150">
        <v>98010</v>
      </c>
      <c r="E663" s="28">
        <f t="shared" si="126"/>
        <v>0</v>
      </c>
      <c r="F663" s="29">
        <v>0</v>
      </c>
      <c r="G663" s="30">
        <f t="shared" si="127"/>
        <v>0</v>
      </c>
      <c r="H663" s="63">
        <f t="shared" si="128"/>
        <v>90750</v>
      </c>
      <c r="I663" s="45"/>
      <c r="J663" s="64"/>
    </row>
    <row r="664" spans="1:10" ht="31.5">
      <c r="A664" s="40"/>
      <c r="B664" s="41" t="s">
        <v>42</v>
      </c>
      <c r="C664" s="42">
        <f>SUM(C646:C663)</f>
        <v>17</v>
      </c>
      <c r="D664" s="42"/>
      <c r="E664" s="43">
        <f>SUM(E646:E663)</f>
        <v>1638528</v>
      </c>
      <c r="F664" s="43"/>
      <c r="G664" s="44">
        <f>SUM(G646:G663)</f>
        <v>1638528</v>
      </c>
      <c r="H664" s="5"/>
      <c r="I664" s="5"/>
      <c r="J664" s="75">
        <f>J663*0.08</f>
        <v>0</v>
      </c>
    </row>
    <row r="665" spans="1:10" ht="31.5">
      <c r="A665" s="46"/>
      <c r="B665" s="47"/>
      <c r="C665" s="48"/>
      <c r="D665" s="48"/>
      <c r="E665" s="49"/>
      <c r="F665" s="49"/>
      <c r="G665" s="151"/>
      <c r="H665" s="6"/>
      <c r="I665" s="6"/>
      <c r="J665" s="76">
        <f>SUM(J663:J664)</f>
        <v>0</v>
      </c>
    </row>
    <row r="666" spans="1:10" ht="18">
      <c r="A666" s="283" t="s">
        <v>43</v>
      </c>
      <c r="B666" s="283"/>
      <c r="C666" s="284" t="s">
        <v>44</v>
      </c>
      <c r="D666" s="284"/>
      <c r="E666" s="54"/>
      <c r="F666" s="54"/>
      <c r="G666" s="55" t="s">
        <v>45</v>
      </c>
      <c r="H666" s="141"/>
      <c r="I666" s="141"/>
      <c r="J666" s="141"/>
    </row>
    <row r="669" spans="1:10" ht="18">
      <c r="A669" s="279" t="s">
        <v>0</v>
      </c>
      <c r="B669" s="279"/>
      <c r="C669" s="279"/>
      <c r="D669" s="279"/>
      <c r="E669" s="279"/>
      <c r="F669" s="279"/>
      <c r="G669" s="279"/>
      <c r="H669" s="1"/>
      <c r="I669" s="1"/>
      <c r="J669" s="127"/>
    </row>
    <row r="670" spans="1:10" ht="18">
      <c r="A670" s="279" t="s">
        <v>1</v>
      </c>
      <c r="B670" s="279"/>
      <c r="C670" s="279"/>
      <c r="D670" s="279"/>
      <c r="E670" s="279"/>
      <c r="F670" s="279"/>
      <c r="G670" s="279"/>
      <c r="H670" s="1"/>
      <c r="I670" s="1"/>
      <c r="J670" s="79"/>
    </row>
    <row r="671" spans="1:10" ht="15.75">
      <c r="A671" s="279" t="s">
        <v>2</v>
      </c>
      <c r="B671" s="279"/>
      <c r="C671" s="279"/>
      <c r="D671" s="279"/>
      <c r="E671" s="279"/>
      <c r="F671" s="279"/>
      <c r="G671" s="279"/>
      <c r="H671" s="1"/>
      <c r="I671" s="1"/>
      <c r="J671" s="71"/>
    </row>
    <row r="672" spans="1:10" ht="15.75">
      <c r="A672" s="279" t="s">
        <v>4</v>
      </c>
      <c r="B672" s="279"/>
      <c r="C672" s="279"/>
      <c r="D672" s="279"/>
      <c r="E672" s="279"/>
      <c r="F672" s="279"/>
      <c r="G672" s="279"/>
      <c r="H672" s="1"/>
      <c r="I672" s="1"/>
      <c r="J672" s="71"/>
    </row>
    <row r="673" spans="1:10" ht="15.75">
      <c r="A673" s="280" t="s">
        <v>6</v>
      </c>
      <c r="B673" s="280"/>
      <c r="C673" s="280"/>
      <c r="D673" s="280"/>
      <c r="E673" s="280"/>
      <c r="F673" s="280"/>
      <c r="G673" s="280"/>
      <c r="H673" s="1"/>
      <c r="I673" s="1"/>
      <c r="J673" s="71"/>
    </row>
    <row r="674" spans="1:10" ht="27.75">
      <c r="A674" s="9"/>
      <c r="B674" s="9"/>
      <c r="C674" s="281" t="s">
        <v>441</v>
      </c>
      <c r="D674" s="281"/>
      <c r="E674" s="281"/>
      <c r="F674" s="281"/>
      <c r="G674" s="281"/>
      <c r="H674" s="2"/>
      <c r="I674" s="2"/>
      <c r="J674" s="72"/>
    </row>
    <row r="675" spans="1:10" ht="15.75">
      <c r="A675" s="11" t="s">
        <v>358</v>
      </c>
      <c r="B675" s="12">
        <v>4138287280</v>
      </c>
      <c r="C675" s="13"/>
      <c r="D675" s="286"/>
      <c r="E675" s="286"/>
      <c r="F675" s="286"/>
      <c r="G675" s="286"/>
      <c r="H675" s="68"/>
      <c r="I675" s="68"/>
      <c r="J675" s="71"/>
    </row>
    <row r="676" spans="1:10" ht="15.75">
      <c r="A676" s="11" t="s">
        <v>9</v>
      </c>
      <c r="B676" s="286" t="s">
        <v>1047</v>
      </c>
      <c r="C676" s="286"/>
      <c r="D676" s="286"/>
      <c r="E676" s="16"/>
      <c r="F676" s="11"/>
      <c r="G676" s="16"/>
      <c r="H676" s="69" t="s">
        <v>161</v>
      </c>
      <c r="I676" s="69"/>
      <c r="J676" s="73"/>
    </row>
    <row r="677" spans="1:10" ht="15.75">
      <c r="A677" s="11" t="s">
        <v>11</v>
      </c>
      <c r="B677" s="289" t="s">
        <v>670</v>
      </c>
      <c r="C677" s="289"/>
      <c r="D677" s="289"/>
      <c r="E677" s="289"/>
      <c r="F677" s="18"/>
      <c r="G677" s="19"/>
      <c r="H677" s="1"/>
      <c r="I677" s="1"/>
      <c r="J677" s="71"/>
    </row>
    <row r="678" spans="1:10" ht="15.75">
      <c r="A678" s="21" t="s">
        <v>14</v>
      </c>
      <c r="B678" s="21" t="s">
        <v>16</v>
      </c>
      <c r="C678" s="21" t="s">
        <v>17</v>
      </c>
      <c r="D678" s="22" t="s">
        <v>18</v>
      </c>
      <c r="E678" s="23" t="s">
        <v>19</v>
      </c>
      <c r="F678" s="23" t="s">
        <v>20</v>
      </c>
      <c r="G678" s="21" t="s">
        <v>21</v>
      </c>
      <c r="H678" s="1"/>
      <c r="I678" s="1"/>
      <c r="J678" s="71"/>
    </row>
    <row r="679" spans="1:10">
      <c r="A679" s="24">
        <v>1</v>
      </c>
      <c r="B679" s="25" t="s">
        <v>23</v>
      </c>
      <c r="C679" s="26">
        <v>6</v>
      </c>
      <c r="D679" s="27">
        <v>79305</v>
      </c>
      <c r="E679" s="28">
        <f t="shared" ref="E679:E696" si="130">D679*C679</f>
        <v>475830</v>
      </c>
      <c r="F679" s="29">
        <v>0</v>
      </c>
      <c r="G679" s="30">
        <f t="shared" ref="G679:G696" si="131">E679-E679*F679</f>
        <v>475830</v>
      </c>
      <c r="H679" s="31">
        <f>D679/1.08*0.8</f>
        <v>58744.444444444438</v>
      </c>
      <c r="I679" s="31"/>
      <c r="J679" s="59">
        <f t="shared" ref="J679:J696" si="132">H679*C679</f>
        <v>352466.66666666663</v>
      </c>
    </row>
    <row r="680" spans="1:10">
      <c r="A680" s="24">
        <v>2</v>
      </c>
      <c r="B680" s="25" t="s">
        <v>25</v>
      </c>
      <c r="C680" s="32"/>
      <c r="D680" s="33">
        <v>128591</v>
      </c>
      <c r="E680" s="28">
        <f t="shared" si="130"/>
        <v>0</v>
      </c>
      <c r="F680" s="29">
        <v>0</v>
      </c>
      <c r="G680" s="30">
        <f t="shared" si="131"/>
        <v>0</v>
      </c>
      <c r="H680" s="31">
        <f t="shared" ref="H680:H696" si="133">D680/1.08</f>
        <v>119065.74074074073</v>
      </c>
      <c r="I680" s="31"/>
      <c r="J680" s="59">
        <f t="shared" si="132"/>
        <v>0</v>
      </c>
    </row>
    <row r="681" spans="1:10">
      <c r="A681" s="24">
        <v>3</v>
      </c>
      <c r="B681" s="25" t="s">
        <v>26</v>
      </c>
      <c r="C681" s="34">
        <v>6</v>
      </c>
      <c r="D681" s="27">
        <v>60043</v>
      </c>
      <c r="E681" s="28">
        <f t="shared" si="130"/>
        <v>360258</v>
      </c>
      <c r="F681" s="29">
        <v>0</v>
      </c>
      <c r="G681" s="30">
        <f t="shared" si="131"/>
        <v>360258</v>
      </c>
      <c r="H681" s="31">
        <f t="shared" si="133"/>
        <v>55595.370370370365</v>
      </c>
      <c r="I681" s="31"/>
      <c r="J681" s="59">
        <f t="shared" si="132"/>
        <v>333572.22222222219</v>
      </c>
    </row>
    <row r="682" spans="1:10">
      <c r="A682" s="24">
        <v>4</v>
      </c>
      <c r="B682" s="25" t="s">
        <v>27</v>
      </c>
      <c r="C682" s="106"/>
      <c r="D682" s="27">
        <v>115781</v>
      </c>
      <c r="E682" s="28">
        <f t="shared" si="130"/>
        <v>0</v>
      </c>
      <c r="F682" s="29">
        <v>0</v>
      </c>
      <c r="G682" s="30">
        <f t="shared" si="131"/>
        <v>0</v>
      </c>
      <c r="H682" s="31">
        <f t="shared" si="133"/>
        <v>107204.62962962962</v>
      </c>
      <c r="I682" s="31"/>
      <c r="J682" s="59">
        <f t="shared" si="132"/>
        <v>0</v>
      </c>
    </row>
    <row r="683" spans="1:10">
      <c r="A683" s="24">
        <v>5</v>
      </c>
      <c r="B683" s="25" t="s">
        <v>28</v>
      </c>
      <c r="C683" s="32">
        <v>11</v>
      </c>
      <c r="D683" s="27">
        <v>119943</v>
      </c>
      <c r="E683" s="28">
        <f t="shared" si="130"/>
        <v>1319373</v>
      </c>
      <c r="F683" s="124">
        <v>0</v>
      </c>
      <c r="G683" s="30">
        <f t="shared" si="131"/>
        <v>1319373</v>
      </c>
      <c r="H683" s="31">
        <f t="shared" si="133"/>
        <v>111058.33333333333</v>
      </c>
      <c r="I683" s="31"/>
      <c r="J683" s="59">
        <f t="shared" si="132"/>
        <v>1221641.6666666665</v>
      </c>
    </row>
    <row r="684" spans="1:10">
      <c r="A684" s="24">
        <v>6</v>
      </c>
      <c r="B684" s="25" t="s">
        <v>29</v>
      </c>
      <c r="C684" s="26"/>
      <c r="D684" s="27">
        <v>94810</v>
      </c>
      <c r="E684" s="28">
        <f t="shared" si="130"/>
        <v>0</v>
      </c>
      <c r="F684" s="29">
        <v>0</v>
      </c>
      <c r="G684" s="30">
        <f t="shared" si="131"/>
        <v>0</v>
      </c>
      <c r="H684" s="31">
        <f t="shared" si="133"/>
        <v>87787.037037037036</v>
      </c>
      <c r="I684" s="31"/>
      <c r="J684" s="59">
        <f t="shared" si="132"/>
        <v>0</v>
      </c>
    </row>
    <row r="685" spans="1:10">
      <c r="A685" s="24">
        <v>7</v>
      </c>
      <c r="B685" s="25" t="s">
        <v>30</v>
      </c>
      <c r="C685" s="34"/>
      <c r="D685" s="27">
        <v>141396</v>
      </c>
      <c r="E685" s="28">
        <f t="shared" si="130"/>
        <v>0</v>
      </c>
      <c r="F685" s="29">
        <v>0</v>
      </c>
      <c r="G685" s="30">
        <f t="shared" si="131"/>
        <v>0</v>
      </c>
      <c r="H685" s="31">
        <f t="shared" si="133"/>
        <v>130922.22222222222</v>
      </c>
      <c r="I685" s="31"/>
      <c r="J685" s="59">
        <f t="shared" si="132"/>
        <v>0</v>
      </c>
    </row>
    <row r="686" spans="1:10">
      <c r="A686" s="24">
        <v>8</v>
      </c>
      <c r="B686" s="25" t="s">
        <v>31</v>
      </c>
      <c r="C686" s="26"/>
      <c r="D686" s="27">
        <v>232931</v>
      </c>
      <c r="E686" s="28">
        <f t="shared" si="130"/>
        <v>0</v>
      </c>
      <c r="F686" s="29">
        <v>0</v>
      </c>
      <c r="G686" s="30">
        <f t="shared" si="131"/>
        <v>0</v>
      </c>
      <c r="H686" s="31">
        <f t="shared" si="133"/>
        <v>215676.85185185182</v>
      </c>
      <c r="I686" s="31"/>
      <c r="J686" s="59">
        <f t="shared" si="132"/>
        <v>0</v>
      </c>
    </row>
    <row r="687" spans="1:10">
      <c r="A687" s="24">
        <v>9</v>
      </c>
      <c r="B687" s="36" t="s">
        <v>32</v>
      </c>
      <c r="C687" s="26"/>
      <c r="D687" s="27">
        <v>101534</v>
      </c>
      <c r="E687" s="28">
        <f t="shared" si="130"/>
        <v>0</v>
      </c>
      <c r="F687" s="29">
        <v>0</v>
      </c>
      <c r="G687" s="30">
        <f t="shared" si="131"/>
        <v>0</v>
      </c>
      <c r="H687" s="31">
        <f t="shared" si="133"/>
        <v>94012.962962962964</v>
      </c>
      <c r="I687" s="31"/>
      <c r="J687" s="59">
        <f t="shared" si="132"/>
        <v>0</v>
      </c>
    </row>
    <row r="688" spans="1:10">
      <c r="A688" s="24">
        <v>10</v>
      </c>
      <c r="B688" s="36" t="s">
        <v>33</v>
      </c>
      <c r="C688" s="37"/>
      <c r="D688" s="33">
        <v>110148</v>
      </c>
      <c r="E688" s="28">
        <f t="shared" si="130"/>
        <v>0</v>
      </c>
      <c r="F688" s="29">
        <v>0</v>
      </c>
      <c r="G688" s="30">
        <f t="shared" si="131"/>
        <v>0</v>
      </c>
      <c r="H688" s="31">
        <f t="shared" si="133"/>
        <v>101988.88888888888</v>
      </c>
      <c r="I688" s="31"/>
      <c r="J688" s="59">
        <f t="shared" si="132"/>
        <v>0</v>
      </c>
    </row>
    <row r="689" spans="1:10">
      <c r="A689" s="24">
        <v>11</v>
      </c>
      <c r="B689" s="25" t="s">
        <v>34</v>
      </c>
      <c r="C689" s="37">
        <v>5</v>
      </c>
      <c r="D689" s="27">
        <v>54198</v>
      </c>
      <c r="E689" s="28">
        <f t="shared" si="130"/>
        <v>270990</v>
      </c>
      <c r="F689" s="29">
        <v>0</v>
      </c>
      <c r="G689" s="30">
        <f t="shared" si="131"/>
        <v>270990</v>
      </c>
      <c r="H689" s="31">
        <f t="shared" si="133"/>
        <v>50183.333333333328</v>
      </c>
      <c r="I689" s="31"/>
      <c r="J689" s="59">
        <f t="shared" si="132"/>
        <v>250916.66666666663</v>
      </c>
    </row>
    <row r="690" spans="1:10">
      <c r="A690" s="24">
        <v>12</v>
      </c>
      <c r="B690" s="25" t="s">
        <v>35</v>
      </c>
      <c r="C690" s="37">
        <v>3</v>
      </c>
      <c r="D690" s="27">
        <v>49680</v>
      </c>
      <c r="E690" s="28">
        <f t="shared" si="130"/>
        <v>149040</v>
      </c>
      <c r="F690" s="29">
        <v>0</v>
      </c>
      <c r="G690" s="30">
        <f t="shared" si="131"/>
        <v>149040</v>
      </c>
      <c r="H690" s="31">
        <f t="shared" si="133"/>
        <v>46000</v>
      </c>
      <c r="I690" s="31"/>
      <c r="J690" s="59">
        <f t="shared" si="132"/>
        <v>138000</v>
      </c>
    </row>
    <row r="691" spans="1:10">
      <c r="A691" s="24">
        <v>13</v>
      </c>
      <c r="B691" s="25" t="s">
        <v>36</v>
      </c>
      <c r="C691" s="37"/>
      <c r="D691" s="38">
        <v>64152</v>
      </c>
      <c r="E691" s="28">
        <f t="shared" si="130"/>
        <v>0</v>
      </c>
      <c r="F691" s="29">
        <v>0</v>
      </c>
      <c r="G691" s="30">
        <f t="shared" si="131"/>
        <v>0</v>
      </c>
      <c r="H691" s="31">
        <f t="shared" si="133"/>
        <v>59399.999999999993</v>
      </c>
      <c r="I691" s="31"/>
      <c r="J691" s="59">
        <f t="shared" si="132"/>
        <v>0</v>
      </c>
    </row>
    <row r="692" spans="1:10">
      <c r="A692" s="24">
        <v>14</v>
      </c>
      <c r="B692" s="25" t="s">
        <v>37</v>
      </c>
      <c r="C692" s="37"/>
      <c r="D692" s="38">
        <v>65934</v>
      </c>
      <c r="E692" s="28">
        <f t="shared" si="130"/>
        <v>0</v>
      </c>
      <c r="F692" s="29">
        <v>0</v>
      </c>
      <c r="G692" s="30">
        <f t="shared" si="131"/>
        <v>0</v>
      </c>
      <c r="H692" s="31">
        <f t="shared" si="133"/>
        <v>61049.999999999993</v>
      </c>
      <c r="I692" s="31"/>
      <c r="J692" s="59">
        <f t="shared" si="132"/>
        <v>0</v>
      </c>
    </row>
    <row r="693" spans="1:10">
      <c r="A693" s="24">
        <v>15</v>
      </c>
      <c r="B693" s="25" t="s">
        <v>38</v>
      </c>
      <c r="C693" s="37"/>
      <c r="D693" s="38">
        <v>76626</v>
      </c>
      <c r="E693" s="28">
        <f t="shared" si="130"/>
        <v>0</v>
      </c>
      <c r="F693" s="124">
        <v>0</v>
      </c>
      <c r="G693" s="30">
        <f t="shared" si="131"/>
        <v>0</v>
      </c>
      <c r="H693" s="31">
        <f t="shared" si="133"/>
        <v>70950</v>
      </c>
      <c r="I693" s="31"/>
      <c r="J693" s="59">
        <f t="shared" si="132"/>
        <v>0</v>
      </c>
    </row>
    <row r="694" spans="1:10">
      <c r="A694" s="24">
        <v>16</v>
      </c>
      <c r="B694" s="25" t="s">
        <v>39</v>
      </c>
      <c r="C694" s="37"/>
      <c r="D694" s="38">
        <v>80190</v>
      </c>
      <c r="E694" s="28">
        <f t="shared" si="130"/>
        <v>0</v>
      </c>
      <c r="F694" s="29">
        <v>0</v>
      </c>
      <c r="G694" s="30">
        <f t="shared" si="131"/>
        <v>0</v>
      </c>
      <c r="H694" s="31">
        <f t="shared" si="133"/>
        <v>74250</v>
      </c>
      <c r="I694" s="31"/>
      <c r="J694" s="59">
        <f t="shared" si="132"/>
        <v>0</v>
      </c>
    </row>
    <row r="695" spans="1:10">
      <c r="A695" s="24">
        <v>17</v>
      </c>
      <c r="B695" s="25" t="s">
        <v>40</v>
      </c>
      <c r="C695" s="37"/>
      <c r="D695" s="38">
        <v>113832</v>
      </c>
      <c r="E695" s="28">
        <f t="shared" si="130"/>
        <v>0</v>
      </c>
      <c r="F695" s="29">
        <v>0</v>
      </c>
      <c r="G695" s="30">
        <f t="shared" si="131"/>
        <v>0</v>
      </c>
      <c r="H695" s="31">
        <f t="shared" si="133"/>
        <v>105400</v>
      </c>
      <c r="I695" s="31"/>
      <c r="J695" s="59">
        <f t="shared" si="132"/>
        <v>0</v>
      </c>
    </row>
    <row r="696" spans="1:10">
      <c r="A696" s="24">
        <v>18</v>
      </c>
      <c r="B696" s="25" t="s">
        <v>41</v>
      </c>
      <c r="C696" s="37"/>
      <c r="D696" s="39">
        <v>98010</v>
      </c>
      <c r="E696" s="28">
        <f t="shared" si="130"/>
        <v>0</v>
      </c>
      <c r="F696" s="29">
        <v>0</v>
      </c>
      <c r="G696" s="30">
        <f t="shared" si="131"/>
        <v>0</v>
      </c>
      <c r="H696" s="31">
        <f t="shared" si="133"/>
        <v>90750</v>
      </c>
      <c r="I696" s="31"/>
      <c r="J696" s="59">
        <f t="shared" si="132"/>
        <v>0</v>
      </c>
    </row>
    <row r="697" spans="1:10" ht="17.25">
      <c r="A697" s="40"/>
      <c r="B697" s="41" t="s">
        <v>42</v>
      </c>
      <c r="C697" s="42">
        <f t="shared" ref="C697" si="134">SUM(C679:C696)</f>
        <v>31</v>
      </c>
      <c r="D697" s="42"/>
      <c r="E697" s="43">
        <f t="shared" ref="E697" si="135">SUM(E679:E696)</f>
        <v>2575491</v>
      </c>
      <c r="F697" s="43"/>
      <c r="G697" s="44">
        <f t="shared" ref="G697" si="136">SUM(G679:G696)</f>
        <v>2575491</v>
      </c>
      <c r="H697" s="45"/>
      <c r="I697" s="45"/>
      <c r="J697" s="64">
        <f>SUM(J679:J696)</f>
        <v>2296597.222222222</v>
      </c>
    </row>
    <row r="698" spans="1:10" ht="31.5">
      <c r="A698" s="46"/>
      <c r="B698" s="47"/>
      <c r="C698" s="48"/>
      <c r="D698" s="48"/>
      <c r="E698" s="49"/>
      <c r="F698" s="49"/>
      <c r="G698" s="50"/>
      <c r="H698" s="5"/>
      <c r="I698" s="5"/>
      <c r="J698" s="75">
        <f>J697*0.08</f>
        <v>183727.77777777775</v>
      </c>
    </row>
    <row r="699" spans="1:10" ht="31.5">
      <c r="A699" s="283" t="s">
        <v>43</v>
      </c>
      <c r="B699" s="283"/>
      <c r="C699" s="284" t="s">
        <v>44</v>
      </c>
      <c r="D699" s="284"/>
      <c r="E699" s="54"/>
      <c r="F699" s="54"/>
      <c r="G699" s="55" t="s">
        <v>45</v>
      </c>
      <c r="H699" s="6"/>
      <c r="I699" s="6"/>
      <c r="J699" s="76">
        <f>SUM(J697:J698)</f>
        <v>2480325</v>
      </c>
    </row>
    <row r="702" spans="1:10" ht="18">
      <c r="A702" s="279" t="s">
        <v>0</v>
      </c>
      <c r="B702" s="279"/>
      <c r="C702" s="279"/>
      <c r="D702" s="279"/>
      <c r="E702" s="279"/>
      <c r="F702" s="279"/>
      <c r="G702" s="279"/>
      <c r="H702" s="1"/>
      <c r="I702" s="1"/>
      <c r="J702" s="127"/>
    </row>
    <row r="703" spans="1:10" ht="18">
      <c r="A703" s="279" t="s">
        <v>1</v>
      </c>
      <c r="B703" s="279"/>
      <c r="C703" s="279"/>
      <c r="D703" s="279"/>
      <c r="E703" s="279"/>
      <c r="F703" s="279"/>
      <c r="G703" s="279"/>
      <c r="H703" s="1"/>
      <c r="I703" s="1"/>
      <c r="J703" s="79"/>
    </row>
    <row r="704" spans="1:10" ht="15.75">
      <c r="A704" s="279" t="s">
        <v>2</v>
      </c>
      <c r="B704" s="279"/>
      <c r="C704" s="279"/>
      <c r="D704" s="279"/>
      <c r="E704" s="279"/>
      <c r="F704" s="279"/>
      <c r="G704" s="279"/>
      <c r="H704" s="1"/>
      <c r="I704" s="1"/>
      <c r="J704" s="71"/>
    </row>
    <row r="705" spans="1:10" ht="15.75">
      <c r="A705" s="279" t="s">
        <v>4</v>
      </c>
      <c r="B705" s="279"/>
      <c r="C705" s="279"/>
      <c r="D705" s="279"/>
      <c r="E705" s="279"/>
      <c r="F705" s="279"/>
      <c r="G705" s="279"/>
      <c r="H705" s="1"/>
      <c r="I705" s="1"/>
      <c r="J705" s="71"/>
    </row>
    <row r="706" spans="1:10" ht="15.75">
      <c r="A706" s="280" t="s">
        <v>6</v>
      </c>
      <c r="B706" s="280"/>
      <c r="C706" s="280"/>
      <c r="D706" s="280"/>
      <c r="E706" s="280"/>
      <c r="F706" s="280"/>
      <c r="G706" s="280"/>
      <c r="H706" s="1"/>
      <c r="I706" s="1"/>
      <c r="J706" s="71"/>
    </row>
    <row r="707" spans="1:10" ht="27.75">
      <c r="A707" s="9"/>
      <c r="B707" s="9"/>
      <c r="C707" s="281" t="s">
        <v>441</v>
      </c>
      <c r="D707" s="281"/>
      <c r="E707" s="281"/>
      <c r="F707" s="281"/>
      <c r="G707" s="281"/>
      <c r="H707" s="2"/>
      <c r="I707" s="2"/>
      <c r="J707" s="72"/>
    </row>
    <row r="708" spans="1:10" ht="15.75">
      <c r="A708" s="11" t="s">
        <v>358</v>
      </c>
      <c r="B708" s="12">
        <v>4138287571</v>
      </c>
      <c r="C708" s="13"/>
      <c r="D708" s="286"/>
      <c r="E708" s="286"/>
      <c r="F708" s="286"/>
      <c r="G708" s="286"/>
      <c r="H708" s="68"/>
      <c r="I708" s="68"/>
      <c r="J708" s="71"/>
    </row>
    <row r="709" spans="1:10" ht="15.75">
      <c r="A709" s="11" t="s">
        <v>9</v>
      </c>
      <c r="B709" s="286" t="s">
        <v>1048</v>
      </c>
      <c r="C709" s="286"/>
      <c r="D709" s="286"/>
      <c r="E709" s="16"/>
      <c r="F709" s="11"/>
      <c r="G709" s="16"/>
      <c r="H709" s="69" t="s">
        <v>161</v>
      </c>
      <c r="I709" s="69"/>
      <c r="J709" s="73"/>
    </row>
    <row r="710" spans="1:10" ht="15.75">
      <c r="A710" s="11" t="s">
        <v>11</v>
      </c>
      <c r="B710" s="289" t="s">
        <v>670</v>
      </c>
      <c r="C710" s="289"/>
      <c r="D710" s="289"/>
      <c r="E710" s="289"/>
      <c r="F710" s="18"/>
      <c r="G710" s="19"/>
      <c r="H710" s="1"/>
      <c r="I710" s="1"/>
      <c r="J710" s="71"/>
    </row>
    <row r="711" spans="1:10" ht="15.75">
      <c r="A711" s="21" t="s">
        <v>14</v>
      </c>
      <c r="B711" s="21" t="s">
        <v>16</v>
      </c>
      <c r="C711" s="21" t="s">
        <v>17</v>
      </c>
      <c r="D711" s="22" t="s">
        <v>18</v>
      </c>
      <c r="E711" s="23" t="s">
        <v>19</v>
      </c>
      <c r="F711" s="23" t="s">
        <v>20</v>
      </c>
      <c r="G711" s="21" t="s">
        <v>21</v>
      </c>
      <c r="H711" s="1"/>
      <c r="I711" s="1"/>
      <c r="J711" s="71"/>
    </row>
    <row r="712" spans="1:10">
      <c r="A712" s="24">
        <v>1</v>
      </c>
      <c r="B712" s="25" t="s">
        <v>23</v>
      </c>
      <c r="C712" s="26">
        <v>9</v>
      </c>
      <c r="D712" s="27">
        <v>79305</v>
      </c>
      <c r="E712" s="28">
        <f t="shared" ref="E712:E729" si="137">D712*C712</f>
        <v>713745</v>
      </c>
      <c r="F712" s="29">
        <v>0</v>
      </c>
      <c r="G712" s="30">
        <f t="shared" ref="G712:G729" si="138">E712-E712*F712</f>
        <v>713745</v>
      </c>
      <c r="H712" s="31">
        <f>D712/1.08*0.8</f>
        <v>58744.444444444438</v>
      </c>
      <c r="I712" s="31"/>
      <c r="J712" s="59">
        <f t="shared" ref="J712:J729" si="139">H712*C712</f>
        <v>528700</v>
      </c>
    </row>
    <row r="713" spans="1:10">
      <c r="A713" s="24">
        <v>2</v>
      </c>
      <c r="B713" s="25" t="s">
        <v>25</v>
      </c>
      <c r="C713" s="32"/>
      <c r="D713" s="33">
        <v>128591</v>
      </c>
      <c r="E713" s="28">
        <f t="shared" si="137"/>
        <v>0</v>
      </c>
      <c r="F713" s="29">
        <v>0</v>
      </c>
      <c r="G713" s="30">
        <f t="shared" si="138"/>
        <v>0</v>
      </c>
      <c r="H713" s="31">
        <f t="shared" ref="H713:H729" si="140">D713/1.08</f>
        <v>119065.74074074073</v>
      </c>
      <c r="I713" s="31"/>
      <c r="J713" s="59">
        <f t="shared" si="139"/>
        <v>0</v>
      </c>
    </row>
    <row r="714" spans="1:10">
      <c r="A714" s="24">
        <v>3</v>
      </c>
      <c r="B714" s="25" t="s">
        <v>26</v>
      </c>
      <c r="C714" s="34"/>
      <c r="D714" s="27">
        <v>60043</v>
      </c>
      <c r="E714" s="28">
        <f t="shared" si="137"/>
        <v>0</v>
      </c>
      <c r="F714" s="29">
        <v>0</v>
      </c>
      <c r="G714" s="30">
        <f t="shared" si="138"/>
        <v>0</v>
      </c>
      <c r="H714" s="31">
        <f t="shared" si="140"/>
        <v>55595.370370370365</v>
      </c>
      <c r="I714" s="31"/>
      <c r="J714" s="59">
        <f t="shared" si="139"/>
        <v>0</v>
      </c>
    </row>
    <row r="715" spans="1:10">
      <c r="A715" s="24">
        <v>4</v>
      </c>
      <c r="B715" s="25" t="s">
        <v>27</v>
      </c>
      <c r="C715" s="106"/>
      <c r="D715" s="27">
        <v>115781</v>
      </c>
      <c r="E715" s="28">
        <f t="shared" si="137"/>
        <v>0</v>
      </c>
      <c r="F715" s="29">
        <v>0</v>
      </c>
      <c r="G715" s="30">
        <f t="shared" si="138"/>
        <v>0</v>
      </c>
      <c r="H715" s="31">
        <f t="shared" si="140"/>
        <v>107204.62962962962</v>
      </c>
      <c r="I715" s="31"/>
      <c r="J715" s="59">
        <f t="shared" si="139"/>
        <v>0</v>
      </c>
    </row>
    <row r="716" spans="1:10">
      <c r="A716" s="24">
        <v>5</v>
      </c>
      <c r="B716" s="25" t="s">
        <v>28</v>
      </c>
      <c r="C716" s="32">
        <v>6</v>
      </c>
      <c r="D716" s="27">
        <v>119943</v>
      </c>
      <c r="E716" s="28">
        <f t="shared" si="137"/>
        <v>719658</v>
      </c>
      <c r="F716" s="124">
        <v>0</v>
      </c>
      <c r="G716" s="30">
        <f t="shared" si="138"/>
        <v>719658</v>
      </c>
      <c r="H716" s="31">
        <f t="shared" si="140"/>
        <v>111058.33333333333</v>
      </c>
      <c r="I716" s="31"/>
      <c r="J716" s="59">
        <f t="shared" si="139"/>
        <v>666350</v>
      </c>
    </row>
    <row r="717" spans="1:10">
      <c r="A717" s="24">
        <v>6</v>
      </c>
      <c r="B717" s="25" t="s">
        <v>29</v>
      </c>
      <c r="C717" s="26"/>
      <c r="D717" s="27">
        <v>94810</v>
      </c>
      <c r="E717" s="28">
        <f t="shared" si="137"/>
        <v>0</v>
      </c>
      <c r="F717" s="29">
        <v>0</v>
      </c>
      <c r="G717" s="30">
        <f t="shared" si="138"/>
        <v>0</v>
      </c>
      <c r="H717" s="31">
        <f t="shared" si="140"/>
        <v>87787.037037037036</v>
      </c>
      <c r="I717" s="31"/>
      <c r="J717" s="59">
        <f t="shared" si="139"/>
        <v>0</v>
      </c>
    </row>
    <row r="718" spans="1:10">
      <c r="A718" s="24">
        <v>7</v>
      </c>
      <c r="B718" s="25" t="s">
        <v>30</v>
      </c>
      <c r="C718" s="34"/>
      <c r="D718" s="27">
        <v>141396</v>
      </c>
      <c r="E718" s="28">
        <f t="shared" si="137"/>
        <v>0</v>
      </c>
      <c r="F718" s="29">
        <v>0</v>
      </c>
      <c r="G718" s="30">
        <f t="shared" si="138"/>
        <v>0</v>
      </c>
      <c r="H718" s="31">
        <f t="shared" si="140"/>
        <v>130922.22222222222</v>
      </c>
      <c r="I718" s="31"/>
      <c r="J718" s="59">
        <f t="shared" si="139"/>
        <v>0</v>
      </c>
    </row>
    <row r="719" spans="1:10">
      <c r="A719" s="24">
        <v>8</v>
      </c>
      <c r="B719" s="25" t="s">
        <v>31</v>
      </c>
      <c r="C719" s="26"/>
      <c r="D719" s="27">
        <v>232931</v>
      </c>
      <c r="E719" s="28">
        <f t="shared" si="137"/>
        <v>0</v>
      </c>
      <c r="F719" s="29">
        <v>0</v>
      </c>
      <c r="G719" s="30">
        <f t="shared" si="138"/>
        <v>0</v>
      </c>
      <c r="H719" s="31">
        <f t="shared" si="140"/>
        <v>215676.85185185182</v>
      </c>
      <c r="I719" s="31"/>
      <c r="J719" s="59">
        <f t="shared" si="139"/>
        <v>0</v>
      </c>
    </row>
    <row r="720" spans="1:10">
      <c r="A720" s="24">
        <v>9</v>
      </c>
      <c r="B720" s="36" t="s">
        <v>32</v>
      </c>
      <c r="C720" s="26"/>
      <c r="D720" s="27">
        <v>101534</v>
      </c>
      <c r="E720" s="28">
        <f t="shared" si="137"/>
        <v>0</v>
      </c>
      <c r="F720" s="29">
        <v>0</v>
      </c>
      <c r="G720" s="30">
        <f t="shared" si="138"/>
        <v>0</v>
      </c>
      <c r="H720" s="31">
        <f t="shared" si="140"/>
        <v>94012.962962962964</v>
      </c>
      <c r="I720" s="31"/>
      <c r="J720" s="59">
        <f t="shared" si="139"/>
        <v>0</v>
      </c>
    </row>
    <row r="721" spans="1:10">
      <c r="A721" s="24">
        <v>10</v>
      </c>
      <c r="B721" s="36" t="s">
        <v>33</v>
      </c>
      <c r="C721" s="37"/>
      <c r="D721" s="33">
        <v>110148</v>
      </c>
      <c r="E721" s="28">
        <f t="shared" si="137"/>
        <v>0</v>
      </c>
      <c r="F721" s="29">
        <v>0</v>
      </c>
      <c r="G721" s="30">
        <f t="shared" si="138"/>
        <v>0</v>
      </c>
      <c r="H721" s="31">
        <f t="shared" si="140"/>
        <v>101988.88888888888</v>
      </c>
      <c r="I721" s="31"/>
      <c r="J721" s="59">
        <f t="shared" si="139"/>
        <v>0</v>
      </c>
    </row>
    <row r="722" spans="1:10">
      <c r="A722" s="24">
        <v>11</v>
      </c>
      <c r="B722" s="25" t="s">
        <v>34</v>
      </c>
      <c r="C722" s="37">
        <v>6</v>
      </c>
      <c r="D722" s="27">
        <v>54198</v>
      </c>
      <c r="E722" s="28">
        <f t="shared" si="137"/>
        <v>325188</v>
      </c>
      <c r="F722" s="29">
        <v>0</v>
      </c>
      <c r="G722" s="30">
        <f t="shared" si="138"/>
        <v>325188</v>
      </c>
      <c r="H722" s="31">
        <f t="shared" si="140"/>
        <v>50183.333333333328</v>
      </c>
      <c r="I722" s="31"/>
      <c r="J722" s="59">
        <f t="shared" si="139"/>
        <v>301100</v>
      </c>
    </row>
    <row r="723" spans="1:10">
      <c r="A723" s="24">
        <v>12</v>
      </c>
      <c r="B723" s="25" t="s">
        <v>35</v>
      </c>
      <c r="C723" s="37">
        <v>6</v>
      </c>
      <c r="D723" s="27">
        <v>49680</v>
      </c>
      <c r="E723" s="28">
        <f t="shared" si="137"/>
        <v>298080</v>
      </c>
      <c r="F723" s="29">
        <v>0</v>
      </c>
      <c r="G723" s="30">
        <f t="shared" si="138"/>
        <v>298080</v>
      </c>
      <c r="H723" s="31">
        <f t="shared" si="140"/>
        <v>46000</v>
      </c>
      <c r="I723" s="31"/>
      <c r="J723" s="59">
        <f t="shared" si="139"/>
        <v>276000</v>
      </c>
    </row>
    <row r="724" spans="1:10">
      <c r="A724" s="24">
        <v>13</v>
      </c>
      <c r="B724" s="25" t="s">
        <v>36</v>
      </c>
      <c r="C724" s="37"/>
      <c r="D724" s="38">
        <v>64152</v>
      </c>
      <c r="E724" s="28">
        <f t="shared" si="137"/>
        <v>0</v>
      </c>
      <c r="F724" s="29">
        <v>0</v>
      </c>
      <c r="G724" s="30">
        <f t="shared" si="138"/>
        <v>0</v>
      </c>
      <c r="H724" s="31">
        <f t="shared" si="140"/>
        <v>59399.999999999993</v>
      </c>
      <c r="I724" s="31"/>
      <c r="J724" s="59">
        <f t="shared" si="139"/>
        <v>0</v>
      </c>
    </row>
    <row r="725" spans="1:10">
      <c r="A725" s="24">
        <v>14</v>
      </c>
      <c r="B725" s="25" t="s">
        <v>37</v>
      </c>
      <c r="C725" s="37"/>
      <c r="D725" s="38">
        <v>65934</v>
      </c>
      <c r="E725" s="28">
        <f t="shared" si="137"/>
        <v>0</v>
      </c>
      <c r="F725" s="29">
        <v>0</v>
      </c>
      <c r="G725" s="30">
        <f t="shared" si="138"/>
        <v>0</v>
      </c>
      <c r="H725" s="31">
        <f t="shared" si="140"/>
        <v>61049.999999999993</v>
      </c>
      <c r="I725" s="31"/>
      <c r="J725" s="59">
        <f t="shared" si="139"/>
        <v>0</v>
      </c>
    </row>
    <row r="726" spans="1:10">
      <c r="A726" s="24">
        <v>15</v>
      </c>
      <c r="B726" s="25" t="s">
        <v>38</v>
      </c>
      <c r="C726" s="37"/>
      <c r="D726" s="38">
        <v>76626</v>
      </c>
      <c r="E726" s="28">
        <f t="shared" si="137"/>
        <v>0</v>
      </c>
      <c r="F726" s="124">
        <v>0</v>
      </c>
      <c r="G726" s="30">
        <f t="shared" si="138"/>
        <v>0</v>
      </c>
      <c r="H726" s="31">
        <f t="shared" si="140"/>
        <v>70950</v>
      </c>
      <c r="I726" s="31"/>
      <c r="J726" s="59">
        <f t="shared" si="139"/>
        <v>0</v>
      </c>
    </row>
    <row r="727" spans="1:10">
      <c r="A727" s="24">
        <v>16</v>
      </c>
      <c r="B727" s="25" t="s">
        <v>39</v>
      </c>
      <c r="C727" s="37"/>
      <c r="D727" s="38">
        <v>80190</v>
      </c>
      <c r="E727" s="28">
        <f t="shared" si="137"/>
        <v>0</v>
      </c>
      <c r="F727" s="29">
        <v>0</v>
      </c>
      <c r="G727" s="30">
        <f t="shared" si="138"/>
        <v>0</v>
      </c>
      <c r="H727" s="31">
        <f t="shared" si="140"/>
        <v>74250</v>
      </c>
      <c r="I727" s="31"/>
      <c r="J727" s="59">
        <f t="shared" si="139"/>
        <v>0</v>
      </c>
    </row>
    <row r="728" spans="1:10">
      <c r="A728" s="24">
        <v>17</v>
      </c>
      <c r="B728" s="25" t="s">
        <v>40</v>
      </c>
      <c r="C728" s="37"/>
      <c r="D728" s="38">
        <v>113832</v>
      </c>
      <c r="E728" s="28">
        <f t="shared" si="137"/>
        <v>0</v>
      </c>
      <c r="F728" s="29">
        <v>0</v>
      </c>
      <c r="G728" s="30">
        <f t="shared" si="138"/>
        <v>0</v>
      </c>
      <c r="H728" s="31">
        <f t="shared" si="140"/>
        <v>105400</v>
      </c>
      <c r="I728" s="31"/>
      <c r="J728" s="59">
        <f t="shared" si="139"/>
        <v>0</v>
      </c>
    </row>
    <row r="729" spans="1:10">
      <c r="A729" s="24">
        <v>18</v>
      </c>
      <c r="B729" s="25" t="s">
        <v>41</v>
      </c>
      <c r="C729" s="37"/>
      <c r="D729" s="39">
        <v>98010</v>
      </c>
      <c r="E729" s="28">
        <f t="shared" si="137"/>
        <v>0</v>
      </c>
      <c r="F729" s="29">
        <v>0</v>
      </c>
      <c r="G729" s="30">
        <f t="shared" si="138"/>
        <v>0</v>
      </c>
      <c r="H729" s="31">
        <f t="shared" si="140"/>
        <v>90750</v>
      </c>
      <c r="I729" s="31"/>
      <c r="J729" s="59">
        <f t="shared" si="139"/>
        <v>0</v>
      </c>
    </row>
    <row r="730" spans="1:10" ht="17.25">
      <c r="A730" s="40"/>
      <c r="B730" s="41" t="s">
        <v>42</v>
      </c>
      <c r="C730" s="42">
        <f t="shared" ref="C730" si="141">SUM(C712:C729)</f>
        <v>27</v>
      </c>
      <c r="D730" s="42"/>
      <c r="E730" s="43">
        <f t="shared" ref="E730" si="142">SUM(E712:E729)</f>
        <v>2056671</v>
      </c>
      <c r="F730" s="43"/>
      <c r="G730" s="44">
        <f t="shared" ref="G730" si="143">SUM(G712:G729)</f>
        <v>2056671</v>
      </c>
      <c r="H730" s="45"/>
      <c r="I730" s="45"/>
      <c r="J730" s="64">
        <f>SUM(J712:J729)</f>
        <v>1772150</v>
      </c>
    </row>
    <row r="731" spans="1:10" ht="31.5">
      <c r="A731" s="46"/>
      <c r="B731" s="47"/>
      <c r="C731" s="48"/>
      <c r="D731" s="48"/>
      <c r="E731" s="49"/>
      <c r="F731" s="49"/>
      <c r="G731" s="50"/>
      <c r="H731" s="5"/>
      <c r="I731" s="5"/>
      <c r="J731" s="75">
        <f>J730*0.08</f>
        <v>141772</v>
      </c>
    </row>
    <row r="732" spans="1:10" ht="31.5">
      <c r="A732" s="283" t="s">
        <v>43</v>
      </c>
      <c r="B732" s="283"/>
      <c r="C732" s="284" t="s">
        <v>44</v>
      </c>
      <c r="D732" s="284"/>
      <c r="E732" s="54"/>
      <c r="F732" s="54"/>
      <c r="G732" s="55" t="s">
        <v>45</v>
      </c>
      <c r="H732" s="6"/>
      <c r="I732" s="6"/>
      <c r="J732" s="76">
        <f>SUM(J730:J731)</f>
        <v>1913922</v>
      </c>
    </row>
    <row r="735" spans="1:10" ht="18">
      <c r="A735" s="279" t="s">
        <v>0</v>
      </c>
      <c r="B735" s="279"/>
      <c r="C735" s="279"/>
      <c r="D735" s="279"/>
      <c r="E735" s="279"/>
      <c r="F735" s="279"/>
      <c r="G735" s="279"/>
      <c r="H735" s="1"/>
      <c r="I735" s="1"/>
      <c r="J735" s="127"/>
    </row>
    <row r="736" spans="1:10" ht="18">
      <c r="A736" s="279" t="s">
        <v>1</v>
      </c>
      <c r="B736" s="279"/>
      <c r="C736" s="279"/>
      <c r="D736" s="279"/>
      <c r="E736" s="279"/>
      <c r="F736" s="279"/>
      <c r="G736" s="279"/>
      <c r="H736" s="1"/>
      <c r="I736" s="1"/>
      <c r="J736" s="79"/>
    </row>
    <row r="737" spans="1:10" ht="15.75">
      <c r="A737" s="279" t="s">
        <v>2</v>
      </c>
      <c r="B737" s="279"/>
      <c r="C737" s="279"/>
      <c r="D737" s="279"/>
      <c r="E737" s="279"/>
      <c r="F737" s="279"/>
      <c r="G737" s="279"/>
      <c r="H737" s="1"/>
      <c r="I737" s="1"/>
      <c r="J737" s="71"/>
    </row>
    <row r="738" spans="1:10" ht="15.75">
      <c r="A738" s="279" t="s">
        <v>4</v>
      </c>
      <c r="B738" s="279"/>
      <c r="C738" s="279"/>
      <c r="D738" s="279"/>
      <c r="E738" s="279"/>
      <c r="F738" s="279"/>
      <c r="G738" s="279"/>
      <c r="H738" s="1"/>
      <c r="I738" s="1"/>
      <c r="J738" s="71"/>
    </row>
    <row r="739" spans="1:10" ht="15.75">
      <c r="A739" s="280" t="s">
        <v>6</v>
      </c>
      <c r="B739" s="280"/>
      <c r="C739" s="280"/>
      <c r="D739" s="280"/>
      <c r="E739" s="280"/>
      <c r="F739" s="280"/>
      <c r="G739" s="280"/>
      <c r="H739" s="1"/>
      <c r="I739" s="1"/>
      <c r="J739" s="71"/>
    </row>
    <row r="740" spans="1:10" ht="27.75">
      <c r="A740" s="9"/>
      <c r="B740" s="9"/>
      <c r="C740" s="281" t="s">
        <v>441</v>
      </c>
      <c r="D740" s="281"/>
      <c r="E740" s="281"/>
      <c r="F740" s="281"/>
      <c r="G740" s="281"/>
      <c r="H740" s="2"/>
      <c r="I740" s="2"/>
      <c r="J740" s="72"/>
    </row>
    <row r="741" spans="1:10" ht="15.75">
      <c r="A741" s="11" t="s">
        <v>358</v>
      </c>
      <c r="B741" s="12">
        <v>4138287244</v>
      </c>
      <c r="C741" s="13"/>
      <c r="D741" s="286"/>
      <c r="E741" s="286"/>
      <c r="F741" s="286"/>
      <c r="G741" s="286"/>
      <c r="H741" s="68"/>
      <c r="I741" s="68"/>
      <c r="J741" s="71"/>
    </row>
    <row r="742" spans="1:10" ht="15.75">
      <c r="A742" s="11" t="s">
        <v>9</v>
      </c>
      <c r="B742" s="286" t="s">
        <v>1049</v>
      </c>
      <c r="C742" s="286"/>
      <c r="D742" s="286"/>
      <c r="E742" s="16"/>
      <c r="F742" s="11"/>
      <c r="G742" s="16"/>
      <c r="H742" s="69" t="s">
        <v>161</v>
      </c>
      <c r="I742" s="69"/>
      <c r="J742" s="73"/>
    </row>
    <row r="743" spans="1:10" ht="15.75">
      <c r="A743" s="11" t="s">
        <v>11</v>
      </c>
      <c r="B743" s="289" t="s">
        <v>670</v>
      </c>
      <c r="C743" s="289"/>
      <c r="D743" s="289"/>
      <c r="E743" s="289"/>
      <c r="F743" s="18"/>
      <c r="G743" s="19"/>
      <c r="H743" s="1"/>
      <c r="I743" s="1"/>
      <c r="J743" s="71"/>
    </row>
    <row r="744" spans="1:10" ht="15.75">
      <c r="A744" s="21" t="s">
        <v>14</v>
      </c>
      <c r="B744" s="21" t="s">
        <v>16</v>
      </c>
      <c r="C744" s="21" t="s">
        <v>17</v>
      </c>
      <c r="D744" s="22" t="s">
        <v>18</v>
      </c>
      <c r="E744" s="23" t="s">
        <v>19</v>
      </c>
      <c r="F744" s="23" t="s">
        <v>20</v>
      </c>
      <c r="G744" s="21" t="s">
        <v>21</v>
      </c>
      <c r="H744" s="1"/>
      <c r="I744" s="1"/>
      <c r="J744" s="71"/>
    </row>
    <row r="745" spans="1:10">
      <c r="A745" s="24">
        <v>1</v>
      </c>
      <c r="B745" s="25" t="s">
        <v>23</v>
      </c>
      <c r="C745" s="26">
        <v>6</v>
      </c>
      <c r="D745" s="27">
        <v>79305</v>
      </c>
      <c r="E745" s="28">
        <f t="shared" ref="E745:E762" si="144">D745*C745</f>
        <v>475830</v>
      </c>
      <c r="F745" s="29">
        <v>0</v>
      </c>
      <c r="G745" s="30">
        <f t="shared" ref="G745:G762" si="145">E745-E745*F745</f>
        <v>475830</v>
      </c>
      <c r="H745" s="31">
        <f>D745/1.08*0.8</f>
        <v>58744.444444444438</v>
      </c>
      <c r="I745" s="31"/>
      <c r="J745" s="59">
        <f t="shared" ref="J745:J762" si="146">H745*C745</f>
        <v>352466.66666666663</v>
      </c>
    </row>
    <row r="746" spans="1:10">
      <c r="A746" s="24">
        <v>2</v>
      </c>
      <c r="B746" s="25" t="s">
        <v>25</v>
      </c>
      <c r="C746" s="32"/>
      <c r="D746" s="33">
        <v>128591</v>
      </c>
      <c r="E746" s="28">
        <f t="shared" si="144"/>
        <v>0</v>
      </c>
      <c r="F746" s="29">
        <v>0</v>
      </c>
      <c r="G746" s="30">
        <f t="shared" si="145"/>
        <v>0</v>
      </c>
      <c r="H746" s="31">
        <f t="shared" ref="H746:H762" si="147">D746/1.08</f>
        <v>119065.74074074073</v>
      </c>
      <c r="I746" s="31"/>
      <c r="J746" s="59">
        <f t="shared" si="146"/>
        <v>0</v>
      </c>
    </row>
    <row r="747" spans="1:10">
      <c r="A747" s="24">
        <v>3</v>
      </c>
      <c r="B747" s="25" t="s">
        <v>26</v>
      </c>
      <c r="C747" s="34">
        <v>6</v>
      </c>
      <c r="D747" s="27">
        <v>60043</v>
      </c>
      <c r="E747" s="28">
        <f t="shared" si="144"/>
        <v>360258</v>
      </c>
      <c r="F747" s="29">
        <v>0</v>
      </c>
      <c r="G747" s="30">
        <f t="shared" si="145"/>
        <v>360258</v>
      </c>
      <c r="H747" s="31">
        <f t="shared" si="147"/>
        <v>55595.370370370365</v>
      </c>
      <c r="I747" s="31"/>
      <c r="J747" s="59">
        <f t="shared" si="146"/>
        <v>333572.22222222219</v>
      </c>
    </row>
    <row r="748" spans="1:10">
      <c r="A748" s="24">
        <v>4</v>
      </c>
      <c r="B748" s="25" t="s">
        <v>27</v>
      </c>
      <c r="C748" s="106"/>
      <c r="D748" s="27">
        <v>115781</v>
      </c>
      <c r="E748" s="28">
        <f t="shared" si="144"/>
        <v>0</v>
      </c>
      <c r="F748" s="29">
        <v>0</v>
      </c>
      <c r="G748" s="30">
        <f t="shared" si="145"/>
        <v>0</v>
      </c>
      <c r="H748" s="31">
        <f t="shared" si="147"/>
        <v>107204.62962962962</v>
      </c>
      <c r="I748" s="31"/>
      <c r="J748" s="59">
        <f t="shared" si="146"/>
        <v>0</v>
      </c>
    </row>
    <row r="749" spans="1:10">
      <c r="A749" s="24">
        <v>5</v>
      </c>
      <c r="B749" s="25" t="s">
        <v>28</v>
      </c>
      <c r="C749" s="32">
        <v>6</v>
      </c>
      <c r="D749" s="27">
        <v>119943</v>
      </c>
      <c r="E749" s="28">
        <f t="shared" si="144"/>
        <v>719658</v>
      </c>
      <c r="F749" s="124">
        <v>0</v>
      </c>
      <c r="G749" s="30">
        <f t="shared" si="145"/>
        <v>719658</v>
      </c>
      <c r="H749" s="31">
        <f t="shared" si="147"/>
        <v>111058.33333333333</v>
      </c>
      <c r="I749" s="31"/>
      <c r="J749" s="59">
        <f t="shared" si="146"/>
        <v>666350</v>
      </c>
    </row>
    <row r="750" spans="1:10">
      <c r="A750" s="24">
        <v>6</v>
      </c>
      <c r="B750" s="25" t="s">
        <v>29</v>
      </c>
      <c r="C750" s="26"/>
      <c r="D750" s="27">
        <v>94810</v>
      </c>
      <c r="E750" s="28">
        <f t="shared" si="144"/>
        <v>0</v>
      </c>
      <c r="F750" s="29">
        <v>0</v>
      </c>
      <c r="G750" s="30">
        <f t="shared" si="145"/>
        <v>0</v>
      </c>
      <c r="H750" s="31">
        <f t="shared" si="147"/>
        <v>87787.037037037036</v>
      </c>
      <c r="I750" s="31"/>
      <c r="J750" s="59">
        <f t="shared" si="146"/>
        <v>0</v>
      </c>
    </row>
    <row r="751" spans="1:10">
      <c r="A751" s="24">
        <v>7</v>
      </c>
      <c r="B751" s="25" t="s">
        <v>30</v>
      </c>
      <c r="C751" s="34"/>
      <c r="D751" s="27">
        <v>141396</v>
      </c>
      <c r="E751" s="28">
        <f t="shared" si="144"/>
        <v>0</v>
      </c>
      <c r="F751" s="29">
        <v>0</v>
      </c>
      <c r="G751" s="30">
        <f t="shared" si="145"/>
        <v>0</v>
      </c>
      <c r="H751" s="31">
        <f t="shared" si="147"/>
        <v>130922.22222222222</v>
      </c>
      <c r="I751" s="31"/>
      <c r="J751" s="59">
        <f t="shared" si="146"/>
        <v>0</v>
      </c>
    </row>
    <row r="752" spans="1:10">
      <c r="A752" s="24">
        <v>8</v>
      </c>
      <c r="B752" s="25" t="s">
        <v>31</v>
      </c>
      <c r="C752" s="26"/>
      <c r="D752" s="27">
        <v>232931</v>
      </c>
      <c r="E752" s="28">
        <f t="shared" si="144"/>
        <v>0</v>
      </c>
      <c r="F752" s="29">
        <v>0</v>
      </c>
      <c r="G752" s="30">
        <f t="shared" si="145"/>
        <v>0</v>
      </c>
      <c r="H752" s="31">
        <f t="shared" si="147"/>
        <v>215676.85185185182</v>
      </c>
      <c r="I752" s="31"/>
      <c r="J752" s="59">
        <f t="shared" si="146"/>
        <v>0</v>
      </c>
    </row>
    <row r="753" spans="1:10">
      <c r="A753" s="24">
        <v>9</v>
      </c>
      <c r="B753" s="36" t="s">
        <v>32</v>
      </c>
      <c r="C753" s="26"/>
      <c r="D753" s="27">
        <v>101534</v>
      </c>
      <c r="E753" s="28">
        <f t="shared" si="144"/>
        <v>0</v>
      </c>
      <c r="F753" s="29">
        <v>0</v>
      </c>
      <c r="G753" s="30">
        <f t="shared" si="145"/>
        <v>0</v>
      </c>
      <c r="H753" s="31">
        <f t="shared" si="147"/>
        <v>94012.962962962964</v>
      </c>
      <c r="I753" s="31"/>
      <c r="J753" s="59">
        <f t="shared" si="146"/>
        <v>0</v>
      </c>
    </row>
    <row r="754" spans="1:10">
      <c r="A754" s="24">
        <v>10</v>
      </c>
      <c r="B754" s="36" t="s">
        <v>33</v>
      </c>
      <c r="C754" s="37"/>
      <c r="D754" s="33">
        <v>110148</v>
      </c>
      <c r="E754" s="28">
        <f t="shared" si="144"/>
        <v>0</v>
      </c>
      <c r="F754" s="29">
        <v>0</v>
      </c>
      <c r="G754" s="30">
        <f t="shared" si="145"/>
        <v>0</v>
      </c>
      <c r="H754" s="31">
        <f t="shared" si="147"/>
        <v>101988.88888888888</v>
      </c>
      <c r="I754" s="31"/>
      <c r="J754" s="59">
        <f t="shared" si="146"/>
        <v>0</v>
      </c>
    </row>
    <row r="755" spans="1:10">
      <c r="A755" s="24">
        <v>11</v>
      </c>
      <c r="B755" s="25" t="s">
        <v>34</v>
      </c>
      <c r="C755" s="37"/>
      <c r="D755" s="27">
        <v>54198</v>
      </c>
      <c r="E755" s="28">
        <f t="shared" si="144"/>
        <v>0</v>
      </c>
      <c r="F755" s="29">
        <v>0</v>
      </c>
      <c r="G755" s="30">
        <f t="shared" si="145"/>
        <v>0</v>
      </c>
      <c r="H755" s="31">
        <f t="shared" si="147"/>
        <v>50183.333333333328</v>
      </c>
      <c r="I755" s="31"/>
      <c r="J755" s="59">
        <f t="shared" si="146"/>
        <v>0</v>
      </c>
    </row>
    <row r="756" spans="1:10">
      <c r="A756" s="24">
        <v>12</v>
      </c>
      <c r="B756" s="25" t="s">
        <v>35</v>
      </c>
      <c r="C756" s="37"/>
      <c r="D756" s="27">
        <v>49680</v>
      </c>
      <c r="E756" s="28">
        <f t="shared" si="144"/>
        <v>0</v>
      </c>
      <c r="F756" s="29">
        <v>0</v>
      </c>
      <c r="G756" s="30">
        <f t="shared" si="145"/>
        <v>0</v>
      </c>
      <c r="H756" s="31">
        <f t="shared" si="147"/>
        <v>46000</v>
      </c>
      <c r="I756" s="31"/>
      <c r="J756" s="59">
        <f t="shared" si="146"/>
        <v>0</v>
      </c>
    </row>
    <row r="757" spans="1:10">
      <c r="A757" s="24">
        <v>13</v>
      </c>
      <c r="B757" s="25" t="s">
        <v>36</v>
      </c>
      <c r="C757" s="37"/>
      <c r="D757" s="38">
        <v>64152</v>
      </c>
      <c r="E757" s="28">
        <f t="shared" si="144"/>
        <v>0</v>
      </c>
      <c r="F757" s="29">
        <v>0</v>
      </c>
      <c r="G757" s="30">
        <f t="shared" si="145"/>
        <v>0</v>
      </c>
      <c r="H757" s="31">
        <f t="shared" si="147"/>
        <v>59399.999999999993</v>
      </c>
      <c r="I757" s="31"/>
      <c r="J757" s="59">
        <f t="shared" si="146"/>
        <v>0</v>
      </c>
    </row>
    <row r="758" spans="1:10">
      <c r="A758" s="24">
        <v>14</v>
      </c>
      <c r="B758" s="25" t="s">
        <v>37</v>
      </c>
      <c r="C758" s="37"/>
      <c r="D758" s="38">
        <v>65934</v>
      </c>
      <c r="E758" s="28">
        <f t="shared" si="144"/>
        <v>0</v>
      </c>
      <c r="F758" s="29">
        <v>0</v>
      </c>
      <c r="G758" s="30">
        <f t="shared" si="145"/>
        <v>0</v>
      </c>
      <c r="H758" s="31">
        <f t="shared" si="147"/>
        <v>61049.999999999993</v>
      </c>
      <c r="I758" s="31"/>
      <c r="J758" s="59">
        <f t="shared" si="146"/>
        <v>0</v>
      </c>
    </row>
    <row r="759" spans="1:10">
      <c r="A759" s="24">
        <v>15</v>
      </c>
      <c r="B759" s="25" t="s">
        <v>38</v>
      </c>
      <c r="C759" s="37"/>
      <c r="D759" s="38">
        <v>76626</v>
      </c>
      <c r="E759" s="28">
        <f t="shared" si="144"/>
        <v>0</v>
      </c>
      <c r="F759" s="124">
        <v>0</v>
      </c>
      <c r="G759" s="30">
        <f t="shared" si="145"/>
        <v>0</v>
      </c>
      <c r="H759" s="31">
        <f t="shared" si="147"/>
        <v>70950</v>
      </c>
      <c r="I759" s="31"/>
      <c r="J759" s="59">
        <f t="shared" si="146"/>
        <v>0</v>
      </c>
    </row>
    <row r="760" spans="1:10">
      <c r="A760" s="24">
        <v>16</v>
      </c>
      <c r="B760" s="25" t="s">
        <v>39</v>
      </c>
      <c r="C760" s="37"/>
      <c r="D760" s="38">
        <v>80190</v>
      </c>
      <c r="E760" s="28">
        <f t="shared" si="144"/>
        <v>0</v>
      </c>
      <c r="F760" s="29">
        <v>0</v>
      </c>
      <c r="G760" s="30">
        <f t="shared" si="145"/>
        <v>0</v>
      </c>
      <c r="H760" s="31">
        <f t="shared" si="147"/>
        <v>74250</v>
      </c>
      <c r="I760" s="31"/>
      <c r="J760" s="59">
        <f t="shared" si="146"/>
        <v>0</v>
      </c>
    </row>
    <row r="761" spans="1:10">
      <c r="A761" s="24">
        <v>17</v>
      </c>
      <c r="B761" s="25" t="s">
        <v>40</v>
      </c>
      <c r="C761" s="37"/>
      <c r="D761" s="38">
        <v>113832</v>
      </c>
      <c r="E761" s="28">
        <f t="shared" si="144"/>
        <v>0</v>
      </c>
      <c r="F761" s="29">
        <v>0</v>
      </c>
      <c r="G761" s="30">
        <f t="shared" si="145"/>
        <v>0</v>
      </c>
      <c r="H761" s="31">
        <f t="shared" si="147"/>
        <v>105400</v>
      </c>
      <c r="I761" s="31"/>
      <c r="J761" s="59">
        <f t="shared" si="146"/>
        <v>0</v>
      </c>
    </row>
    <row r="762" spans="1:10">
      <c r="A762" s="24">
        <v>18</v>
      </c>
      <c r="B762" s="25" t="s">
        <v>41</v>
      </c>
      <c r="C762" s="37"/>
      <c r="D762" s="39">
        <v>98010</v>
      </c>
      <c r="E762" s="28">
        <f t="shared" si="144"/>
        <v>0</v>
      </c>
      <c r="F762" s="29">
        <v>0</v>
      </c>
      <c r="G762" s="30">
        <f t="shared" si="145"/>
        <v>0</v>
      </c>
      <c r="H762" s="31">
        <f t="shared" si="147"/>
        <v>90750</v>
      </c>
      <c r="I762" s="31"/>
      <c r="J762" s="59">
        <f t="shared" si="146"/>
        <v>0</v>
      </c>
    </row>
    <row r="763" spans="1:10" ht="17.25">
      <c r="A763" s="40"/>
      <c r="B763" s="41" t="s">
        <v>42</v>
      </c>
      <c r="C763" s="42">
        <f t="shared" ref="C763" si="148">SUM(C745:C762)</f>
        <v>18</v>
      </c>
      <c r="D763" s="42"/>
      <c r="E763" s="43">
        <f t="shared" ref="E763" si="149">SUM(E745:E762)</f>
        <v>1555746</v>
      </c>
      <c r="F763" s="43"/>
      <c r="G763" s="44">
        <f t="shared" ref="G763" si="150">SUM(G745:G762)</f>
        <v>1555746</v>
      </c>
      <c r="H763" s="45"/>
      <c r="I763" s="45"/>
      <c r="J763" s="64">
        <f>SUM(J745:J762)</f>
        <v>1352388.8888888888</v>
      </c>
    </row>
    <row r="764" spans="1:10" ht="31.5">
      <c r="A764" s="46"/>
      <c r="B764" s="47"/>
      <c r="C764" s="48"/>
      <c r="D764" s="48"/>
      <c r="E764" s="49"/>
      <c r="F764" s="49"/>
      <c r="G764" s="50"/>
      <c r="H764" s="5"/>
      <c r="I764" s="5"/>
      <c r="J764" s="75">
        <f>J763*0.08</f>
        <v>108191.11111111111</v>
      </c>
    </row>
    <row r="765" spans="1:10" ht="31.5">
      <c r="A765" s="283" t="s">
        <v>43</v>
      </c>
      <c r="B765" s="283"/>
      <c r="C765" s="284" t="s">
        <v>44</v>
      </c>
      <c r="D765" s="284"/>
      <c r="E765" s="54"/>
      <c r="F765" s="54"/>
      <c r="G765" s="55" t="s">
        <v>45</v>
      </c>
      <c r="H765" s="6"/>
      <c r="I765" s="6"/>
      <c r="J765" s="76">
        <f>SUM(J763:J764)</f>
        <v>1460579.9999999998</v>
      </c>
    </row>
    <row r="768" spans="1:10" ht="18">
      <c r="A768" s="279" t="s">
        <v>0</v>
      </c>
      <c r="B768" s="279"/>
      <c r="C768" s="279"/>
      <c r="D768" s="279"/>
      <c r="E768" s="279"/>
      <c r="F768" s="279"/>
      <c r="G768" s="279"/>
      <c r="H768" s="1"/>
      <c r="I768" s="1"/>
      <c r="J768" s="127"/>
    </row>
    <row r="769" spans="1:10" ht="18">
      <c r="A769" s="279" t="s">
        <v>1</v>
      </c>
      <c r="B769" s="279"/>
      <c r="C769" s="279"/>
      <c r="D769" s="279"/>
      <c r="E769" s="279"/>
      <c r="F769" s="279"/>
      <c r="G769" s="279"/>
      <c r="H769" s="1"/>
      <c r="I769" s="1"/>
      <c r="J769" s="79"/>
    </row>
    <row r="770" spans="1:10" ht="15.75">
      <c r="A770" s="279" t="s">
        <v>2</v>
      </c>
      <c r="B770" s="279"/>
      <c r="C770" s="279"/>
      <c r="D770" s="279"/>
      <c r="E770" s="279"/>
      <c r="F770" s="279"/>
      <c r="G770" s="279"/>
      <c r="H770" s="1"/>
      <c r="I770" s="1"/>
      <c r="J770" s="71"/>
    </row>
    <row r="771" spans="1:10" ht="15.75">
      <c r="A771" s="279" t="s">
        <v>4</v>
      </c>
      <c r="B771" s="279"/>
      <c r="C771" s="279"/>
      <c r="D771" s="279"/>
      <c r="E771" s="279"/>
      <c r="F771" s="279"/>
      <c r="G771" s="279"/>
      <c r="H771" s="1"/>
      <c r="I771" s="1"/>
      <c r="J771" s="71"/>
    </row>
    <row r="772" spans="1:10" ht="15.75">
      <c r="A772" s="280" t="s">
        <v>6</v>
      </c>
      <c r="B772" s="280"/>
      <c r="C772" s="280"/>
      <c r="D772" s="280"/>
      <c r="E772" s="280"/>
      <c r="F772" s="280"/>
      <c r="G772" s="280"/>
      <c r="H772" s="1"/>
      <c r="I772" s="1"/>
      <c r="J772" s="71"/>
    </row>
    <row r="773" spans="1:10" ht="27.75">
      <c r="A773" s="9"/>
      <c r="B773" s="9"/>
      <c r="C773" s="281" t="s">
        <v>441</v>
      </c>
      <c r="D773" s="281"/>
      <c r="E773" s="281"/>
      <c r="F773" s="281"/>
      <c r="G773" s="281"/>
      <c r="H773" s="2"/>
      <c r="I773" s="2"/>
      <c r="J773" s="72"/>
    </row>
    <row r="774" spans="1:10" ht="15.75">
      <c r="A774" s="11" t="s">
        <v>358</v>
      </c>
      <c r="B774" s="12">
        <v>4138287265</v>
      </c>
      <c r="C774" s="13"/>
      <c r="D774" s="286"/>
      <c r="E774" s="286"/>
      <c r="F774" s="286"/>
      <c r="G774" s="286"/>
      <c r="H774" s="68"/>
      <c r="I774" s="68"/>
      <c r="J774" s="71"/>
    </row>
    <row r="775" spans="1:10" ht="15.75">
      <c r="A775" s="11" t="s">
        <v>9</v>
      </c>
      <c r="B775" s="286" t="s">
        <v>1050</v>
      </c>
      <c r="C775" s="286"/>
      <c r="D775" s="286"/>
      <c r="E775" s="16"/>
      <c r="F775" s="11"/>
      <c r="G775" s="16"/>
      <c r="H775" s="69" t="s">
        <v>161</v>
      </c>
      <c r="I775" s="69"/>
      <c r="J775" s="73"/>
    </row>
    <row r="776" spans="1:10" ht="15.75">
      <c r="A776" s="11" t="s">
        <v>11</v>
      </c>
      <c r="B776" s="289" t="s">
        <v>670</v>
      </c>
      <c r="C776" s="289"/>
      <c r="D776" s="289"/>
      <c r="E776" s="289"/>
      <c r="F776" s="18"/>
      <c r="G776" s="19"/>
      <c r="H776" s="1"/>
      <c r="I776" s="1"/>
      <c r="J776" s="71"/>
    </row>
    <row r="777" spans="1:10" ht="15.75">
      <c r="A777" s="21" t="s">
        <v>14</v>
      </c>
      <c r="B777" s="21" t="s">
        <v>16</v>
      </c>
      <c r="C777" s="21" t="s">
        <v>17</v>
      </c>
      <c r="D777" s="22" t="s">
        <v>18</v>
      </c>
      <c r="E777" s="23" t="s">
        <v>19</v>
      </c>
      <c r="F777" s="23" t="s">
        <v>20</v>
      </c>
      <c r="G777" s="21" t="s">
        <v>21</v>
      </c>
      <c r="H777" s="1"/>
      <c r="I777" s="1"/>
      <c r="J777" s="71"/>
    </row>
    <row r="778" spans="1:10">
      <c r="A778" s="24">
        <v>1</v>
      </c>
      <c r="B778" s="25" t="s">
        <v>23</v>
      </c>
      <c r="C778" s="26">
        <v>6</v>
      </c>
      <c r="D778" s="27">
        <v>79305</v>
      </c>
      <c r="E778" s="28">
        <f t="shared" ref="E778:E795" si="151">D778*C778</f>
        <v>475830</v>
      </c>
      <c r="F778" s="29">
        <v>0</v>
      </c>
      <c r="G778" s="30">
        <f t="shared" ref="G778:G795" si="152">E778-E778*F778</f>
        <v>475830</v>
      </c>
      <c r="H778" s="31">
        <f>D778/1.08*0.8</f>
        <v>58744.444444444438</v>
      </c>
      <c r="I778" s="31"/>
      <c r="J778" s="59">
        <f t="shared" ref="J778:J795" si="153">H778*C778</f>
        <v>352466.66666666663</v>
      </c>
    </row>
    <row r="779" spans="1:10">
      <c r="A779" s="24">
        <v>2</v>
      </c>
      <c r="B779" s="25" t="s">
        <v>25</v>
      </c>
      <c r="C779" s="32"/>
      <c r="D779" s="33">
        <v>128591</v>
      </c>
      <c r="E779" s="28">
        <f t="shared" si="151"/>
        <v>0</v>
      </c>
      <c r="F779" s="29">
        <v>0</v>
      </c>
      <c r="G779" s="30">
        <f t="shared" si="152"/>
        <v>0</v>
      </c>
      <c r="H779" s="31">
        <f t="shared" ref="H779:H795" si="154">D779/1.08</f>
        <v>119065.74074074073</v>
      </c>
      <c r="I779" s="31"/>
      <c r="J779" s="59">
        <f t="shared" si="153"/>
        <v>0</v>
      </c>
    </row>
    <row r="780" spans="1:10">
      <c r="A780" s="24">
        <v>3</v>
      </c>
      <c r="B780" s="25" t="s">
        <v>26</v>
      </c>
      <c r="C780" s="34">
        <v>6</v>
      </c>
      <c r="D780" s="27">
        <v>60043</v>
      </c>
      <c r="E780" s="28">
        <f t="shared" si="151"/>
        <v>360258</v>
      </c>
      <c r="F780" s="29">
        <v>0</v>
      </c>
      <c r="G780" s="30">
        <f t="shared" si="152"/>
        <v>360258</v>
      </c>
      <c r="H780" s="31">
        <f t="shared" si="154"/>
        <v>55595.370370370365</v>
      </c>
      <c r="I780" s="31"/>
      <c r="J780" s="59">
        <f t="shared" si="153"/>
        <v>333572.22222222219</v>
      </c>
    </row>
    <row r="781" spans="1:10">
      <c r="A781" s="24">
        <v>4</v>
      </c>
      <c r="B781" s="25" t="s">
        <v>27</v>
      </c>
      <c r="C781" s="106"/>
      <c r="D781" s="27">
        <v>115781</v>
      </c>
      <c r="E781" s="28">
        <f t="shared" si="151"/>
        <v>0</v>
      </c>
      <c r="F781" s="29">
        <v>0</v>
      </c>
      <c r="G781" s="30">
        <f t="shared" si="152"/>
        <v>0</v>
      </c>
      <c r="H781" s="31">
        <f t="shared" si="154"/>
        <v>107204.62962962962</v>
      </c>
      <c r="I781" s="31"/>
      <c r="J781" s="59">
        <f t="shared" si="153"/>
        <v>0</v>
      </c>
    </row>
    <row r="782" spans="1:10">
      <c r="A782" s="24">
        <v>5</v>
      </c>
      <c r="B782" s="25" t="s">
        <v>28</v>
      </c>
      <c r="C782" s="32"/>
      <c r="D782" s="27">
        <v>119943</v>
      </c>
      <c r="E782" s="28">
        <f t="shared" si="151"/>
        <v>0</v>
      </c>
      <c r="F782" s="124">
        <v>0</v>
      </c>
      <c r="G782" s="30">
        <f t="shared" si="152"/>
        <v>0</v>
      </c>
      <c r="H782" s="31">
        <f t="shared" si="154"/>
        <v>111058.33333333333</v>
      </c>
      <c r="I782" s="31"/>
      <c r="J782" s="59">
        <f t="shared" si="153"/>
        <v>0</v>
      </c>
    </row>
    <row r="783" spans="1:10">
      <c r="A783" s="24">
        <v>6</v>
      </c>
      <c r="B783" s="25" t="s">
        <v>29</v>
      </c>
      <c r="C783" s="26">
        <v>6</v>
      </c>
      <c r="D783" s="27">
        <v>94810</v>
      </c>
      <c r="E783" s="28">
        <f t="shared" si="151"/>
        <v>568860</v>
      </c>
      <c r="F783" s="29">
        <v>0</v>
      </c>
      <c r="G783" s="30">
        <f t="shared" si="152"/>
        <v>568860</v>
      </c>
      <c r="H783" s="31">
        <f t="shared" si="154"/>
        <v>87787.037037037036</v>
      </c>
      <c r="I783" s="31"/>
      <c r="J783" s="59">
        <f t="shared" si="153"/>
        <v>526722.22222222225</v>
      </c>
    </row>
    <row r="784" spans="1:10">
      <c r="A784" s="24">
        <v>7</v>
      </c>
      <c r="B784" s="25" t="s">
        <v>30</v>
      </c>
      <c r="C784" s="34"/>
      <c r="D784" s="27">
        <v>141396</v>
      </c>
      <c r="E784" s="28">
        <f t="shared" si="151"/>
        <v>0</v>
      </c>
      <c r="F784" s="29">
        <v>0</v>
      </c>
      <c r="G784" s="30">
        <f t="shared" si="152"/>
        <v>0</v>
      </c>
      <c r="H784" s="31">
        <f t="shared" si="154"/>
        <v>130922.22222222222</v>
      </c>
      <c r="I784" s="31"/>
      <c r="J784" s="59">
        <f t="shared" si="153"/>
        <v>0</v>
      </c>
    </row>
    <row r="785" spans="1:10">
      <c r="A785" s="24">
        <v>8</v>
      </c>
      <c r="B785" s="25" t="s">
        <v>31</v>
      </c>
      <c r="C785" s="26"/>
      <c r="D785" s="27">
        <v>232931</v>
      </c>
      <c r="E785" s="28">
        <f t="shared" si="151"/>
        <v>0</v>
      </c>
      <c r="F785" s="29">
        <v>0</v>
      </c>
      <c r="G785" s="30">
        <f t="shared" si="152"/>
        <v>0</v>
      </c>
      <c r="H785" s="31">
        <f t="shared" si="154"/>
        <v>215676.85185185182</v>
      </c>
      <c r="I785" s="31"/>
      <c r="J785" s="59">
        <f t="shared" si="153"/>
        <v>0</v>
      </c>
    </row>
    <row r="786" spans="1:10">
      <c r="A786" s="24">
        <v>9</v>
      </c>
      <c r="B786" s="36" t="s">
        <v>32</v>
      </c>
      <c r="C786" s="26"/>
      <c r="D786" s="27">
        <v>101534</v>
      </c>
      <c r="E786" s="28">
        <f t="shared" si="151"/>
        <v>0</v>
      </c>
      <c r="F786" s="29">
        <v>0</v>
      </c>
      <c r="G786" s="30">
        <f t="shared" si="152"/>
        <v>0</v>
      </c>
      <c r="H786" s="31">
        <f t="shared" si="154"/>
        <v>94012.962962962964</v>
      </c>
      <c r="I786" s="31"/>
      <c r="J786" s="59">
        <f t="shared" si="153"/>
        <v>0</v>
      </c>
    </row>
    <row r="787" spans="1:10">
      <c r="A787" s="24">
        <v>10</v>
      </c>
      <c r="B787" s="36" t="s">
        <v>33</v>
      </c>
      <c r="C787" s="37"/>
      <c r="D787" s="33">
        <v>110148</v>
      </c>
      <c r="E787" s="28">
        <f t="shared" si="151"/>
        <v>0</v>
      </c>
      <c r="F787" s="29">
        <v>0</v>
      </c>
      <c r="G787" s="30">
        <f t="shared" si="152"/>
        <v>0</v>
      </c>
      <c r="H787" s="31">
        <f t="shared" si="154"/>
        <v>101988.88888888888</v>
      </c>
      <c r="I787" s="31"/>
      <c r="J787" s="59">
        <f t="shared" si="153"/>
        <v>0</v>
      </c>
    </row>
    <row r="788" spans="1:10">
      <c r="A788" s="24">
        <v>11</v>
      </c>
      <c r="B788" s="25" t="s">
        <v>34</v>
      </c>
      <c r="C788" s="37"/>
      <c r="D788" s="27">
        <v>54198</v>
      </c>
      <c r="E788" s="28">
        <f t="shared" si="151"/>
        <v>0</v>
      </c>
      <c r="F788" s="29">
        <v>0</v>
      </c>
      <c r="G788" s="30">
        <f t="shared" si="152"/>
        <v>0</v>
      </c>
      <c r="H788" s="31">
        <f t="shared" si="154"/>
        <v>50183.333333333328</v>
      </c>
      <c r="I788" s="31"/>
      <c r="J788" s="59">
        <f t="shared" si="153"/>
        <v>0</v>
      </c>
    </row>
    <row r="789" spans="1:10">
      <c r="A789" s="24">
        <v>12</v>
      </c>
      <c r="B789" s="25" t="s">
        <v>35</v>
      </c>
      <c r="C789" s="37"/>
      <c r="D789" s="27">
        <v>49680</v>
      </c>
      <c r="E789" s="28">
        <f t="shared" si="151"/>
        <v>0</v>
      </c>
      <c r="F789" s="29">
        <v>0</v>
      </c>
      <c r="G789" s="30">
        <f t="shared" si="152"/>
        <v>0</v>
      </c>
      <c r="H789" s="31">
        <f t="shared" si="154"/>
        <v>46000</v>
      </c>
      <c r="I789" s="31"/>
      <c r="J789" s="59">
        <f t="shared" si="153"/>
        <v>0</v>
      </c>
    </row>
    <row r="790" spans="1:10">
      <c r="A790" s="24">
        <v>13</v>
      </c>
      <c r="B790" s="25" t="s">
        <v>36</v>
      </c>
      <c r="C790" s="37"/>
      <c r="D790" s="38">
        <v>64152</v>
      </c>
      <c r="E790" s="28">
        <f t="shared" si="151"/>
        <v>0</v>
      </c>
      <c r="F790" s="29">
        <v>0</v>
      </c>
      <c r="G790" s="30">
        <f t="shared" si="152"/>
        <v>0</v>
      </c>
      <c r="H790" s="31">
        <f t="shared" si="154"/>
        <v>59399.999999999993</v>
      </c>
      <c r="I790" s="31"/>
      <c r="J790" s="59">
        <f t="shared" si="153"/>
        <v>0</v>
      </c>
    </row>
    <row r="791" spans="1:10">
      <c r="A791" s="24">
        <v>14</v>
      </c>
      <c r="B791" s="25" t="s">
        <v>37</v>
      </c>
      <c r="C791" s="37"/>
      <c r="D791" s="38">
        <v>65934</v>
      </c>
      <c r="E791" s="28">
        <f t="shared" si="151"/>
        <v>0</v>
      </c>
      <c r="F791" s="29">
        <v>0</v>
      </c>
      <c r="G791" s="30">
        <f t="shared" si="152"/>
        <v>0</v>
      </c>
      <c r="H791" s="31">
        <f t="shared" si="154"/>
        <v>61049.999999999993</v>
      </c>
      <c r="I791" s="31"/>
      <c r="J791" s="59">
        <f t="shared" si="153"/>
        <v>0</v>
      </c>
    </row>
    <row r="792" spans="1:10">
      <c r="A792" s="24">
        <v>15</v>
      </c>
      <c r="B792" s="25" t="s">
        <v>38</v>
      </c>
      <c r="C792" s="37"/>
      <c r="D792" s="38">
        <v>76626</v>
      </c>
      <c r="E792" s="28">
        <f t="shared" si="151"/>
        <v>0</v>
      </c>
      <c r="F792" s="124">
        <v>0</v>
      </c>
      <c r="G792" s="30">
        <f t="shared" si="152"/>
        <v>0</v>
      </c>
      <c r="H792" s="31">
        <f t="shared" si="154"/>
        <v>70950</v>
      </c>
      <c r="I792" s="31"/>
      <c r="J792" s="59">
        <f t="shared" si="153"/>
        <v>0</v>
      </c>
    </row>
    <row r="793" spans="1:10">
      <c r="A793" s="24">
        <v>16</v>
      </c>
      <c r="B793" s="25" t="s">
        <v>39</v>
      </c>
      <c r="C793" s="37"/>
      <c r="D793" s="38">
        <v>80190</v>
      </c>
      <c r="E793" s="28">
        <f t="shared" si="151"/>
        <v>0</v>
      </c>
      <c r="F793" s="29">
        <v>0</v>
      </c>
      <c r="G793" s="30">
        <f t="shared" si="152"/>
        <v>0</v>
      </c>
      <c r="H793" s="31">
        <f t="shared" si="154"/>
        <v>74250</v>
      </c>
      <c r="I793" s="31"/>
      <c r="J793" s="59">
        <f t="shared" si="153"/>
        <v>0</v>
      </c>
    </row>
    <row r="794" spans="1:10">
      <c r="A794" s="24">
        <v>17</v>
      </c>
      <c r="B794" s="25" t="s">
        <v>40</v>
      </c>
      <c r="C794" s="37"/>
      <c r="D794" s="38">
        <v>113832</v>
      </c>
      <c r="E794" s="28">
        <f t="shared" si="151"/>
        <v>0</v>
      </c>
      <c r="F794" s="29">
        <v>0</v>
      </c>
      <c r="G794" s="30">
        <f t="shared" si="152"/>
        <v>0</v>
      </c>
      <c r="H794" s="31">
        <f t="shared" si="154"/>
        <v>105400</v>
      </c>
      <c r="I794" s="31"/>
      <c r="J794" s="59">
        <f t="shared" si="153"/>
        <v>0</v>
      </c>
    </row>
    <row r="795" spans="1:10">
      <c r="A795" s="24">
        <v>18</v>
      </c>
      <c r="B795" s="25" t="s">
        <v>41</v>
      </c>
      <c r="C795" s="37"/>
      <c r="D795" s="39">
        <v>98010</v>
      </c>
      <c r="E795" s="28">
        <f t="shared" si="151"/>
        <v>0</v>
      </c>
      <c r="F795" s="29">
        <v>0</v>
      </c>
      <c r="G795" s="30">
        <f t="shared" si="152"/>
        <v>0</v>
      </c>
      <c r="H795" s="31">
        <f t="shared" si="154"/>
        <v>90750</v>
      </c>
      <c r="I795" s="31"/>
      <c r="J795" s="59">
        <f t="shared" si="153"/>
        <v>0</v>
      </c>
    </row>
    <row r="796" spans="1:10" ht="17.25">
      <c r="A796" s="40"/>
      <c r="B796" s="41" t="s">
        <v>42</v>
      </c>
      <c r="C796" s="42">
        <f t="shared" ref="C796" si="155">SUM(C778:C795)</f>
        <v>18</v>
      </c>
      <c r="D796" s="42"/>
      <c r="E796" s="43">
        <f t="shared" ref="E796" si="156">SUM(E778:E795)</f>
        <v>1404948</v>
      </c>
      <c r="F796" s="43"/>
      <c r="G796" s="44">
        <f t="shared" ref="G796" si="157">SUM(G778:G795)</f>
        <v>1404948</v>
      </c>
      <c r="H796" s="45"/>
      <c r="I796" s="45"/>
      <c r="J796" s="64">
        <f>SUM(J778:J795)</f>
        <v>1212761.111111111</v>
      </c>
    </row>
    <row r="797" spans="1:10" ht="31.5">
      <c r="A797" s="46"/>
      <c r="B797" s="47"/>
      <c r="C797" s="48"/>
      <c r="D797" s="48"/>
      <c r="E797" s="49"/>
      <c r="F797" s="49"/>
      <c r="G797" s="50"/>
      <c r="H797" s="5"/>
      <c r="I797" s="5"/>
      <c r="J797" s="75">
        <f>J796*0.08</f>
        <v>97020.888888888876</v>
      </c>
    </row>
    <row r="798" spans="1:10" ht="31.5">
      <c r="A798" s="283" t="s">
        <v>43</v>
      </c>
      <c r="B798" s="283"/>
      <c r="C798" s="284" t="s">
        <v>44</v>
      </c>
      <c r="D798" s="284"/>
      <c r="E798" s="54"/>
      <c r="F798" s="54"/>
      <c r="G798" s="55" t="s">
        <v>45</v>
      </c>
      <c r="H798" s="6"/>
      <c r="I798" s="6"/>
      <c r="J798" s="76">
        <f>SUM(J796:J797)</f>
        <v>1309782</v>
      </c>
    </row>
    <row r="801" spans="1:10" ht="18">
      <c r="A801" s="279" t="s">
        <v>0</v>
      </c>
      <c r="B801" s="279"/>
      <c r="C801" s="279"/>
      <c r="D801" s="279"/>
      <c r="E801" s="279"/>
      <c r="F801" s="279"/>
      <c r="G801" s="279"/>
      <c r="H801" s="1"/>
      <c r="I801" s="1"/>
      <c r="J801" s="127"/>
    </row>
    <row r="802" spans="1:10" ht="18">
      <c r="A802" s="279" t="s">
        <v>1</v>
      </c>
      <c r="B802" s="279"/>
      <c r="C802" s="279"/>
      <c r="D802" s="279"/>
      <c r="E802" s="279"/>
      <c r="F802" s="279"/>
      <c r="G802" s="279"/>
      <c r="H802" s="1"/>
      <c r="I802" s="1"/>
      <c r="J802" s="79"/>
    </row>
    <row r="803" spans="1:10" ht="15.75">
      <c r="A803" s="279" t="s">
        <v>2</v>
      </c>
      <c r="B803" s="279"/>
      <c r="C803" s="279"/>
      <c r="D803" s="279"/>
      <c r="E803" s="279"/>
      <c r="F803" s="279"/>
      <c r="G803" s="279"/>
      <c r="H803" s="1"/>
      <c r="I803" s="1"/>
      <c r="J803" s="71"/>
    </row>
    <row r="804" spans="1:10" ht="15.75">
      <c r="A804" s="279" t="s">
        <v>4</v>
      </c>
      <c r="B804" s="279"/>
      <c r="C804" s="279"/>
      <c r="D804" s="279"/>
      <c r="E804" s="279"/>
      <c r="F804" s="279"/>
      <c r="G804" s="279"/>
      <c r="H804" s="1"/>
      <c r="I804" s="1"/>
      <c r="J804" s="71"/>
    </row>
    <row r="805" spans="1:10" ht="15.75">
      <c r="A805" s="280" t="s">
        <v>6</v>
      </c>
      <c r="B805" s="280"/>
      <c r="C805" s="280"/>
      <c r="D805" s="280"/>
      <c r="E805" s="280"/>
      <c r="F805" s="280"/>
      <c r="G805" s="280"/>
      <c r="H805" s="1"/>
      <c r="I805" s="1"/>
      <c r="J805" s="71"/>
    </row>
    <row r="806" spans="1:10" ht="27.75">
      <c r="A806" s="9"/>
      <c r="B806" s="9"/>
      <c r="C806" s="281" t="s">
        <v>441</v>
      </c>
      <c r="D806" s="281"/>
      <c r="E806" s="281"/>
      <c r="F806" s="281"/>
      <c r="G806" s="281"/>
      <c r="H806" s="2"/>
      <c r="I806" s="2"/>
      <c r="J806" s="72"/>
    </row>
    <row r="807" spans="1:10" ht="15.75">
      <c r="A807" s="11" t="s">
        <v>358</v>
      </c>
      <c r="B807" s="12">
        <v>4138287820</v>
      </c>
      <c r="C807" s="13"/>
      <c r="D807" s="286"/>
      <c r="E807" s="286"/>
      <c r="F807" s="286"/>
      <c r="G807" s="286"/>
      <c r="H807" s="68"/>
      <c r="I807" s="68"/>
      <c r="J807" s="71"/>
    </row>
    <row r="808" spans="1:10" ht="15.75">
      <c r="A808" s="11" t="s">
        <v>9</v>
      </c>
      <c r="B808" s="286" t="s">
        <v>1051</v>
      </c>
      <c r="C808" s="286"/>
      <c r="D808" s="286"/>
      <c r="E808" s="16"/>
      <c r="F808" s="11"/>
      <c r="G808" s="16"/>
      <c r="H808" s="69" t="s">
        <v>161</v>
      </c>
      <c r="I808" s="69"/>
      <c r="J808" s="73"/>
    </row>
    <row r="809" spans="1:10" ht="15.75">
      <c r="A809" s="11" t="s">
        <v>11</v>
      </c>
      <c r="B809" s="289" t="s">
        <v>670</v>
      </c>
      <c r="C809" s="289"/>
      <c r="D809" s="289"/>
      <c r="E809" s="289"/>
      <c r="F809" s="18"/>
      <c r="G809" s="19"/>
      <c r="H809" s="1"/>
      <c r="I809" s="1"/>
      <c r="J809" s="71"/>
    </row>
    <row r="810" spans="1:10" ht="15.75">
      <c r="A810" s="21" t="s">
        <v>14</v>
      </c>
      <c r="B810" s="21" t="s">
        <v>16</v>
      </c>
      <c r="C810" s="21" t="s">
        <v>17</v>
      </c>
      <c r="D810" s="22" t="s">
        <v>18</v>
      </c>
      <c r="E810" s="23" t="s">
        <v>19</v>
      </c>
      <c r="F810" s="23" t="s">
        <v>20</v>
      </c>
      <c r="G810" s="21" t="s">
        <v>21</v>
      </c>
      <c r="H810" s="1"/>
      <c r="I810" s="1"/>
      <c r="J810" s="71"/>
    </row>
    <row r="811" spans="1:10">
      <c r="A811" s="24">
        <v>1</v>
      </c>
      <c r="B811" s="25" t="s">
        <v>23</v>
      </c>
      <c r="C811" s="26">
        <v>9</v>
      </c>
      <c r="D811" s="27">
        <v>79305</v>
      </c>
      <c r="E811" s="28">
        <f t="shared" ref="E811:E828" si="158">D811*C811</f>
        <v>713745</v>
      </c>
      <c r="F811" s="29">
        <v>0</v>
      </c>
      <c r="G811" s="30">
        <f t="shared" ref="G811:G828" si="159">E811-E811*F811</f>
        <v>713745</v>
      </c>
      <c r="H811" s="31">
        <f>D811/1.08*0.8</f>
        <v>58744.444444444438</v>
      </c>
      <c r="I811" s="31"/>
      <c r="J811" s="59">
        <f t="shared" ref="J811:J828" si="160">H811*C811</f>
        <v>528700</v>
      </c>
    </row>
    <row r="812" spans="1:10">
      <c r="A812" s="24">
        <v>2</v>
      </c>
      <c r="B812" s="25" t="s">
        <v>25</v>
      </c>
      <c r="C812" s="32"/>
      <c r="D812" s="33">
        <v>128591</v>
      </c>
      <c r="E812" s="28">
        <f t="shared" si="158"/>
        <v>0</v>
      </c>
      <c r="F812" s="29">
        <v>0</v>
      </c>
      <c r="G812" s="30">
        <f t="shared" si="159"/>
        <v>0</v>
      </c>
      <c r="H812" s="31">
        <f t="shared" ref="H812:H828" si="161">D812/1.08</f>
        <v>119065.74074074073</v>
      </c>
      <c r="I812" s="31"/>
      <c r="J812" s="59">
        <f t="shared" si="160"/>
        <v>0</v>
      </c>
    </row>
    <row r="813" spans="1:10">
      <c r="A813" s="24">
        <v>3</v>
      </c>
      <c r="B813" s="25" t="s">
        <v>26</v>
      </c>
      <c r="C813" s="34"/>
      <c r="D813" s="27">
        <v>60043</v>
      </c>
      <c r="E813" s="28">
        <f t="shared" si="158"/>
        <v>0</v>
      </c>
      <c r="F813" s="29">
        <v>0</v>
      </c>
      <c r="G813" s="30">
        <f t="shared" si="159"/>
        <v>0</v>
      </c>
      <c r="H813" s="31">
        <f t="shared" si="161"/>
        <v>55595.370370370365</v>
      </c>
      <c r="I813" s="31"/>
      <c r="J813" s="59">
        <f t="shared" si="160"/>
        <v>0</v>
      </c>
    </row>
    <row r="814" spans="1:10">
      <c r="A814" s="24">
        <v>4</v>
      </c>
      <c r="B814" s="25" t="s">
        <v>27</v>
      </c>
      <c r="C814" s="106"/>
      <c r="D814" s="27">
        <v>115781</v>
      </c>
      <c r="E814" s="28">
        <f t="shared" si="158"/>
        <v>0</v>
      </c>
      <c r="F814" s="29">
        <v>0</v>
      </c>
      <c r="G814" s="30">
        <f t="shared" si="159"/>
        <v>0</v>
      </c>
      <c r="H814" s="31">
        <f t="shared" si="161"/>
        <v>107204.62962962962</v>
      </c>
      <c r="I814" s="31"/>
      <c r="J814" s="59">
        <f t="shared" si="160"/>
        <v>0</v>
      </c>
    </row>
    <row r="815" spans="1:10">
      <c r="A815" s="24">
        <v>5</v>
      </c>
      <c r="B815" s="25" t="s">
        <v>28</v>
      </c>
      <c r="C815" s="32"/>
      <c r="D815" s="27">
        <v>119943</v>
      </c>
      <c r="E815" s="28">
        <f t="shared" si="158"/>
        <v>0</v>
      </c>
      <c r="F815" s="124">
        <v>0</v>
      </c>
      <c r="G815" s="30">
        <f t="shared" si="159"/>
        <v>0</v>
      </c>
      <c r="H815" s="31">
        <f t="shared" si="161"/>
        <v>111058.33333333333</v>
      </c>
      <c r="I815" s="31"/>
      <c r="J815" s="59">
        <f t="shared" si="160"/>
        <v>0</v>
      </c>
    </row>
    <row r="816" spans="1:10">
      <c r="A816" s="24">
        <v>6</v>
      </c>
      <c r="B816" s="25" t="s">
        <v>29</v>
      </c>
      <c r="C816" s="26">
        <v>6</v>
      </c>
      <c r="D816" s="27">
        <v>94810</v>
      </c>
      <c r="E816" s="28">
        <f t="shared" si="158"/>
        <v>568860</v>
      </c>
      <c r="F816" s="29">
        <v>0</v>
      </c>
      <c r="G816" s="30">
        <f t="shared" si="159"/>
        <v>568860</v>
      </c>
      <c r="H816" s="31">
        <f t="shared" si="161"/>
        <v>87787.037037037036</v>
      </c>
      <c r="I816" s="31"/>
      <c r="J816" s="59">
        <f t="shared" si="160"/>
        <v>526722.22222222225</v>
      </c>
    </row>
    <row r="817" spans="1:10">
      <c r="A817" s="24">
        <v>7</v>
      </c>
      <c r="B817" s="25" t="s">
        <v>30</v>
      </c>
      <c r="C817" s="34"/>
      <c r="D817" s="27">
        <v>141396</v>
      </c>
      <c r="E817" s="28">
        <f t="shared" si="158"/>
        <v>0</v>
      </c>
      <c r="F817" s="29">
        <v>0</v>
      </c>
      <c r="G817" s="30">
        <f t="shared" si="159"/>
        <v>0</v>
      </c>
      <c r="H817" s="31">
        <f t="shared" si="161"/>
        <v>130922.22222222222</v>
      </c>
      <c r="I817" s="31"/>
      <c r="J817" s="59">
        <f t="shared" si="160"/>
        <v>0</v>
      </c>
    </row>
    <row r="818" spans="1:10">
      <c r="A818" s="24">
        <v>8</v>
      </c>
      <c r="B818" s="25" t="s">
        <v>31</v>
      </c>
      <c r="C818" s="26"/>
      <c r="D818" s="27">
        <v>232931</v>
      </c>
      <c r="E818" s="28">
        <f t="shared" si="158"/>
        <v>0</v>
      </c>
      <c r="F818" s="29">
        <v>0</v>
      </c>
      <c r="G818" s="30">
        <f t="shared" si="159"/>
        <v>0</v>
      </c>
      <c r="H818" s="31">
        <f t="shared" si="161"/>
        <v>215676.85185185182</v>
      </c>
      <c r="I818" s="31"/>
      <c r="J818" s="59">
        <f t="shared" si="160"/>
        <v>0</v>
      </c>
    </row>
    <row r="819" spans="1:10">
      <c r="A819" s="24">
        <v>9</v>
      </c>
      <c r="B819" s="36" t="s">
        <v>32</v>
      </c>
      <c r="C819" s="26"/>
      <c r="D819" s="27">
        <v>101534</v>
      </c>
      <c r="E819" s="28">
        <f t="shared" si="158"/>
        <v>0</v>
      </c>
      <c r="F819" s="29">
        <v>0</v>
      </c>
      <c r="G819" s="30">
        <f t="shared" si="159"/>
        <v>0</v>
      </c>
      <c r="H819" s="31">
        <f t="shared" si="161"/>
        <v>94012.962962962964</v>
      </c>
      <c r="I819" s="31"/>
      <c r="J819" s="59">
        <f t="shared" si="160"/>
        <v>0</v>
      </c>
    </row>
    <row r="820" spans="1:10">
      <c r="A820" s="24">
        <v>10</v>
      </c>
      <c r="B820" s="36" t="s">
        <v>33</v>
      </c>
      <c r="C820" s="37"/>
      <c r="D820" s="33">
        <v>110148</v>
      </c>
      <c r="E820" s="28">
        <f t="shared" si="158"/>
        <v>0</v>
      </c>
      <c r="F820" s="29">
        <v>0</v>
      </c>
      <c r="G820" s="30">
        <f t="shared" si="159"/>
        <v>0</v>
      </c>
      <c r="H820" s="31">
        <f t="shared" si="161"/>
        <v>101988.88888888888</v>
      </c>
      <c r="I820" s="31"/>
      <c r="J820" s="59">
        <f t="shared" si="160"/>
        <v>0</v>
      </c>
    </row>
    <row r="821" spans="1:10">
      <c r="A821" s="24">
        <v>11</v>
      </c>
      <c r="B821" s="25" t="s">
        <v>34</v>
      </c>
      <c r="C821" s="37">
        <v>6</v>
      </c>
      <c r="D821" s="27">
        <v>54198</v>
      </c>
      <c r="E821" s="28">
        <f t="shared" si="158"/>
        <v>325188</v>
      </c>
      <c r="F821" s="29">
        <v>0</v>
      </c>
      <c r="G821" s="30">
        <f t="shared" si="159"/>
        <v>325188</v>
      </c>
      <c r="H821" s="31">
        <f t="shared" si="161"/>
        <v>50183.333333333328</v>
      </c>
      <c r="I821" s="31"/>
      <c r="J821" s="59">
        <f t="shared" si="160"/>
        <v>301100</v>
      </c>
    </row>
    <row r="822" spans="1:10">
      <c r="A822" s="24">
        <v>12</v>
      </c>
      <c r="B822" s="25" t="s">
        <v>35</v>
      </c>
      <c r="C822" s="37">
        <v>6</v>
      </c>
      <c r="D822" s="27">
        <v>49680</v>
      </c>
      <c r="E822" s="28">
        <f t="shared" si="158"/>
        <v>298080</v>
      </c>
      <c r="F822" s="29">
        <v>0</v>
      </c>
      <c r="G822" s="30">
        <f t="shared" si="159"/>
        <v>298080</v>
      </c>
      <c r="H822" s="31">
        <f t="shared" si="161"/>
        <v>46000</v>
      </c>
      <c r="I822" s="31"/>
      <c r="J822" s="59">
        <f t="shared" si="160"/>
        <v>276000</v>
      </c>
    </row>
    <row r="823" spans="1:10">
      <c r="A823" s="24">
        <v>13</v>
      </c>
      <c r="B823" s="25" t="s">
        <v>36</v>
      </c>
      <c r="C823" s="37"/>
      <c r="D823" s="38">
        <v>64152</v>
      </c>
      <c r="E823" s="28">
        <f t="shared" si="158"/>
        <v>0</v>
      </c>
      <c r="F823" s="29">
        <v>0</v>
      </c>
      <c r="G823" s="30">
        <f t="shared" si="159"/>
        <v>0</v>
      </c>
      <c r="H823" s="31">
        <f t="shared" si="161"/>
        <v>59399.999999999993</v>
      </c>
      <c r="I823" s="31"/>
      <c r="J823" s="59">
        <f t="shared" si="160"/>
        <v>0</v>
      </c>
    </row>
    <row r="824" spans="1:10">
      <c r="A824" s="24">
        <v>14</v>
      </c>
      <c r="B824" s="25" t="s">
        <v>37</v>
      </c>
      <c r="C824" s="37"/>
      <c r="D824" s="38">
        <v>65934</v>
      </c>
      <c r="E824" s="28">
        <f t="shared" si="158"/>
        <v>0</v>
      </c>
      <c r="F824" s="29">
        <v>0</v>
      </c>
      <c r="G824" s="30">
        <f t="shared" si="159"/>
        <v>0</v>
      </c>
      <c r="H824" s="31">
        <f t="shared" si="161"/>
        <v>61049.999999999993</v>
      </c>
      <c r="I824" s="31"/>
      <c r="J824" s="59">
        <f t="shared" si="160"/>
        <v>0</v>
      </c>
    </row>
    <row r="825" spans="1:10">
      <c r="A825" s="24">
        <v>15</v>
      </c>
      <c r="B825" s="25" t="s">
        <v>38</v>
      </c>
      <c r="C825" s="37"/>
      <c r="D825" s="38">
        <v>76626</v>
      </c>
      <c r="E825" s="28">
        <f t="shared" si="158"/>
        <v>0</v>
      </c>
      <c r="F825" s="124">
        <v>0</v>
      </c>
      <c r="G825" s="30">
        <f t="shared" si="159"/>
        <v>0</v>
      </c>
      <c r="H825" s="31">
        <f t="shared" si="161"/>
        <v>70950</v>
      </c>
      <c r="I825" s="31"/>
      <c r="J825" s="59">
        <f t="shared" si="160"/>
        <v>0</v>
      </c>
    </row>
    <row r="826" spans="1:10">
      <c r="A826" s="24">
        <v>16</v>
      </c>
      <c r="B826" s="25" t="s">
        <v>39</v>
      </c>
      <c r="C826" s="37"/>
      <c r="D826" s="38">
        <v>80190</v>
      </c>
      <c r="E826" s="28">
        <f t="shared" si="158"/>
        <v>0</v>
      </c>
      <c r="F826" s="29">
        <v>0</v>
      </c>
      <c r="G826" s="30">
        <f t="shared" si="159"/>
        <v>0</v>
      </c>
      <c r="H826" s="31">
        <f t="shared" si="161"/>
        <v>74250</v>
      </c>
      <c r="I826" s="31"/>
      <c r="J826" s="59">
        <f t="shared" si="160"/>
        <v>0</v>
      </c>
    </row>
    <row r="827" spans="1:10">
      <c r="A827" s="24">
        <v>17</v>
      </c>
      <c r="B827" s="25" t="s">
        <v>40</v>
      </c>
      <c r="C827" s="37"/>
      <c r="D827" s="38">
        <v>113832</v>
      </c>
      <c r="E827" s="28">
        <f t="shared" si="158"/>
        <v>0</v>
      </c>
      <c r="F827" s="29">
        <v>0</v>
      </c>
      <c r="G827" s="30">
        <f t="shared" si="159"/>
        <v>0</v>
      </c>
      <c r="H827" s="31">
        <f t="shared" si="161"/>
        <v>105400</v>
      </c>
      <c r="I827" s="31"/>
      <c r="J827" s="59">
        <f t="shared" si="160"/>
        <v>0</v>
      </c>
    </row>
    <row r="828" spans="1:10">
      <c r="A828" s="24">
        <v>18</v>
      </c>
      <c r="B828" s="25" t="s">
        <v>41</v>
      </c>
      <c r="C828" s="37"/>
      <c r="D828" s="39">
        <v>98010</v>
      </c>
      <c r="E828" s="28">
        <f t="shared" si="158"/>
        <v>0</v>
      </c>
      <c r="F828" s="29">
        <v>0</v>
      </c>
      <c r="G828" s="30">
        <f t="shared" si="159"/>
        <v>0</v>
      </c>
      <c r="H828" s="31">
        <f t="shared" si="161"/>
        <v>90750</v>
      </c>
      <c r="I828" s="31"/>
      <c r="J828" s="59">
        <f t="shared" si="160"/>
        <v>0</v>
      </c>
    </row>
    <row r="829" spans="1:10" ht="17.25">
      <c r="A829" s="40"/>
      <c r="B829" s="41" t="s">
        <v>42</v>
      </c>
      <c r="C829" s="42">
        <f t="shared" ref="C829" si="162">SUM(C811:C828)</f>
        <v>27</v>
      </c>
      <c r="D829" s="42"/>
      <c r="E829" s="43">
        <f t="shared" ref="E829" si="163">SUM(E811:E828)</f>
        <v>1905873</v>
      </c>
      <c r="F829" s="43"/>
      <c r="G829" s="44">
        <f t="shared" ref="G829" si="164">SUM(G811:G828)</f>
        <v>1905873</v>
      </c>
      <c r="H829" s="45"/>
      <c r="I829" s="45"/>
      <c r="J829" s="64">
        <f>SUM(J811:J828)</f>
        <v>1632522.2222222222</v>
      </c>
    </row>
    <row r="830" spans="1:10" ht="31.5">
      <c r="A830" s="46"/>
      <c r="B830" s="47"/>
      <c r="C830" s="48"/>
      <c r="D830" s="48"/>
      <c r="E830" s="49"/>
      <c r="F830" s="49"/>
      <c r="G830" s="50"/>
      <c r="H830" s="5"/>
      <c r="I830" s="5"/>
      <c r="J830" s="75">
        <f>J829*0.08</f>
        <v>130601.77777777778</v>
      </c>
    </row>
    <row r="831" spans="1:10" ht="31.5">
      <c r="A831" s="283" t="s">
        <v>43</v>
      </c>
      <c r="B831" s="283"/>
      <c r="C831" s="284" t="s">
        <v>44</v>
      </c>
      <c r="D831" s="284"/>
      <c r="E831" s="54"/>
      <c r="F831" s="54"/>
      <c r="G831" s="55" t="s">
        <v>45</v>
      </c>
      <c r="H831" s="6"/>
      <c r="I831" s="6"/>
      <c r="J831" s="76">
        <f>SUM(J829:J830)</f>
        <v>1763124</v>
      </c>
    </row>
    <row r="834" spans="1:10" ht="18">
      <c r="A834" s="279" t="s">
        <v>0</v>
      </c>
      <c r="B834" s="279"/>
      <c r="C834" s="279"/>
      <c r="D834" s="279"/>
      <c r="E834" s="279"/>
      <c r="F834" s="279"/>
      <c r="G834" s="279"/>
      <c r="H834" s="1"/>
      <c r="I834" s="1"/>
      <c r="J834" s="127"/>
    </row>
    <row r="835" spans="1:10" ht="18">
      <c r="A835" s="279" t="s">
        <v>1</v>
      </c>
      <c r="B835" s="279"/>
      <c r="C835" s="279"/>
      <c r="D835" s="279"/>
      <c r="E835" s="279"/>
      <c r="F835" s="279"/>
      <c r="G835" s="279"/>
      <c r="H835" s="1"/>
      <c r="I835" s="1"/>
      <c r="J835" s="79"/>
    </row>
    <row r="836" spans="1:10" ht="15.75">
      <c r="A836" s="279" t="s">
        <v>2</v>
      </c>
      <c r="B836" s="279"/>
      <c r="C836" s="279"/>
      <c r="D836" s="279"/>
      <c r="E836" s="279"/>
      <c r="F836" s="279"/>
      <c r="G836" s="279"/>
      <c r="H836" s="1"/>
      <c r="I836" s="1"/>
      <c r="J836" s="71"/>
    </row>
    <row r="837" spans="1:10" ht="15.75">
      <c r="A837" s="279" t="s">
        <v>4</v>
      </c>
      <c r="B837" s="279"/>
      <c r="C837" s="279"/>
      <c r="D837" s="279"/>
      <c r="E837" s="279"/>
      <c r="F837" s="279"/>
      <c r="G837" s="279"/>
      <c r="H837" s="1"/>
      <c r="I837" s="1"/>
      <c r="J837" s="71"/>
    </row>
    <row r="838" spans="1:10" ht="15.75">
      <c r="A838" s="280" t="s">
        <v>6</v>
      </c>
      <c r="B838" s="280"/>
      <c r="C838" s="280"/>
      <c r="D838" s="280"/>
      <c r="E838" s="280"/>
      <c r="F838" s="280"/>
      <c r="G838" s="280"/>
      <c r="H838" s="1"/>
      <c r="I838" s="1"/>
      <c r="J838" s="71"/>
    </row>
    <row r="839" spans="1:10" ht="27.75">
      <c r="A839" s="9"/>
      <c r="B839" s="9"/>
      <c r="C839" s="281" t="s">
        <v>441</v>
      </c>
      <c r="D839" s="281"/>
      <c r="E839" s="281"/>
      <c r="F839" s="281"/>
      <c r="G839" s="281"/>
      <c r="H839" s="2"/>
      <c r="I839" s="2"/>
      <c r="J839" s="72"/>
    </row>
    <row r="840" spans="1:10" ht="15.75">
      <c r="A840" s="11" t="s">
        <v>358</v>
      </c>
      <c r="B840" s="12">
        <v>4138287643</v>
      </c>
      <c r="C840" s="13"/>
      <c r="D840" s="286"/>
      <c r="E840" s="286"/>
      <c r="F840" s="286"/>
      <c r="G840" s="286"/>
      <c r="H840" s="68"/>
      <c r="I840" s="68"/>
      <c r="J840" s="71"/>
    </row>
    <row r="841" spans="1:10" ht="15.75">
      <c r="A841" s="11" t="s">
        <v>9</v>
      </c>
      <c r="B841" s="286" t="s">
        <v>1052</v>
      </c>
      <c r="C841" s="286"/>
      <c r="D841" s="286"/>
      <c r="E841" s="16"/>
      <c r="F841" s="11"/>
      <c r="G841" s="16"/>
      <c r="H841" s="69" t="s">
        <v>161</v>
      </c>
      <c r="I841" s="69"/>
      <c r="J841" s="73"/>
    </row>
    <row r="842" spans="1:10" ht="15.75">
      <c r="A842" s="11" t="s">
        <v>11</v>
      </c>
      <c r="B842" s="289" t="s">
        <v>670</v>
      </c>
      <c r="C842" s="289"/>
      <c r="D842" s="289"/>
      <c r="E842" s="289"/>
      <c r="F842" s="18"/>
      <c r="G842" s="19"/>
      <c r="H842" s="1"/>
      <c r="I842" s="1"/>
      <c r="J842" s="71"/>
    </row>
    <row r="843" spans="1:10" ht="15.75">
      <c r="A843" s="21" t="s">
        <v>14</v>
      </c>
      <c r="B843" s="21" t="s">
        <v>16</v>
      </c>
      <c r="C843" s="21" t="s">
        <v>17</v>
      </c>
      <c r="D843" s="22" t="s">
        <v>18</v>
      </c>
      <c r="E843" s="23" t="s">
        <v>19</v>
      </c>
      <c r="F843" s="23" t="s">
        <v>20</v>
      </c>
      <c r="G843" s="21" t="s">
        <v>21</v>
      </c>
      <c r="H843" s="1"/>
      <c r="I843" s="1"/>
      <c r="J843" s="71"/>
    </row>
    <row r="844" spans="1:10">
      <c r="A844" s="24">
        <v>1</v>
      </c>
      <c r="B844" s="25" t="s">
        <v>23</v>
      </c>
      <c r="C844" s="26">
        <v>27</v>
      </c>
      <c r="D844" s="27">
        <v>79305</v>
      </c>
      <c r="E844" s="28">
        <f t="shared" ref="E844:E861" si="165">D844*C844</f>
        <v>2141235</v>
      </c>
      <c r="F844" s="29">
        <v>0</v>
      </c>
      <c r="G844" s="30">
        <f t="shared" ref="G844:G861" si="166">E844-E844*F844</f>
        <v>2141235</v>
      </c>
      <c r="H844" s="31">
        <f>D844/1.08*0.8</f>
        <v>58744.444444444438</v>
      </c>
      <c r="I844" s="31"/>
      <c r="J844" s="59">
        <f t="shared" ref="J844:J861" si="167">H844*C844</f>
        <v>1586099.9999999998</v>
      </c>
    </row>
    <row r="845" spans="1:10">
      <c r="A845" s="24">
        <v>2</v>
      </c>
      <c r="B845" s="25" t="s">
        <v>25</v>
      </c>
      <c r="C845" s="32"/>
      <c r="D845" s="33">
        <v>128591</v>
      </c>
      <c r="E845" s="28">
        <f t="shared" si="165"/>
        <v>0</v>
      </c>
      <c r="F845" s="29">
        <v>0</v>
      </c>
      <c r="G845" s="30">
        <f t="shared" si="166"/>
        <v>0</v>
      </c>
      <c r="H845" s="31">
        <f t="shared" ref="H845:H861" si="168">D845/1.08</f>
        <v>119065.74074074073</v>
      </c>
      <c r="I845" s="31"/>
      <c r="J845" s="59">
        <f t="shared" si="167"/>
        <v>0</v>
      </c>
    </row>
    <row r="846" spans="1:10">
      <c r="A846" s="24">
        <v>3</v>
      </c>
      <c r="B846" s="25" t="s">
        <v>26</v>
      </c>
      <c r="C846" s="34">
        <v>6</v>
      </c>
      <c r="D846" s="27">
        <v>60043</v>
      </c>
      <c r="E846" s="28">
        <f t="shared" si="165"/>
        <v>360258</v>
      </c>
      <c r="F846" s="29">
        <v>0</v>
      </c>
      <c r="G846" s="30">
        <f t="shared" si="166"/>
        <v>360258</v>
      </c>
      <c r="H846" s="31">
        <f t="shared" si="168"/>
        <v>55595.370370370365</v>
      </c>
      <c r="I846" s="31"/>
      <c r="J846" s="59">
        <f t="shared" si="167"/>
        <v>333572.22222222219</v>
      </c>
    </row>
    <row r="847" spans="1:10">
      <c r="A847" s="24">
        <v>4</v>
      </c>
      <c r="B847" s="25" t="s">
        <v>27</v>
      </c>
      <c r="C847" s="106"/>
      <c r="D847" s="27">
        <v>115781</v>
      </c>
      <c r="E847" s="28">
        <f t="shared" si="165"/>
        <v>0</v>
      </c>
      <c r="F847" s="29">
        <v>0</v>
      </c>
      <c r="G847" s="30">
        <f t="shared" si="166"/>
        <v>0</v>
      </c>
      <c r="H847" s="31">
        <f t="shared" si="168"/>
        <v>107204.62962962962</v>
      </c>
      <c r="I847" s="31"/>
      <c r="J847" s="59">
        <f t="shared" si="167"/>
        <v>0</v>
      </c>
    </row>
    <row r="848" spans="1:10">
      <c r="A848" s="24">
        <v>5</v>
      </c>
      <c r="B848" s="25" t="s">
        <v>28</v>
      </c>
      <c r="C848" s="32">
        <v>4</v>
      </c>
      <c r="D848" s="27">
        <v>119943</v>
      </c>
      <c r="E848" s="28">
        <f t="shared" si="165"/>
        <v>479772</v>
      </c>
      <c r="F848" s="124">
        <v>0</v>
      </c>
      <c r="G848" s="30">
        <f t="shared" si="166"/>
        <v>479772</v>
      </c>
      <c r="H848" s="31">
        <f t="shared" si="168"/>
        <v>111058.33333333333</v>
      </c>
      <c r="I848" s="31"/>
      <c r="J848" s="59">
        <f t="shared" si="167"/>
        <v>444233.33333333331</v>
      </c>
    </row>
    <row r="849" spans="1:10">
      <c r="A849" s="24">
        <v>6</v>
      </c>
      <c r="B849" s="25" t="s">
        <v>29</v>
      </c>
      <c r="C849" s="26">
        <v>9</v>
      </c>
      <c r="D849" s="27">
        <v>94810</v>
      </c>
      <c r="E849" s="28">
        <f t="shared" si="165"/>
        <v>853290</v>
      </c>
      <c r="F849" s="29">
        <v>0</v>
      </c>
      <c r="G849" s="30">
        <f t="shared" si="166"/>
        <v>853290</v>
      </c>
      <c r="H849" s="31">
        <f t="shared" si="168"/>
        <v>87787.037037037036</v>
      </c>
      <c r="I849" s="31"/>
      <c r="J849" s="59">
        <f t="shared" si="167"/>
        <v>790083.33333333337</v>
      </c>
    </row>
    <row r="850" spans="1:10">
      <c r="A850" s="24">
        <v>7</v>
      </c>
      <c r="B850" s="25" t="s">
        <v>30</v>
      </c>
      <c r="C850" s="34"/>
      <c r="D850" s="27">
        <v>141396</v>
      </c>
      <c r="E850" s="28">
        <f t="shared" si="165"/>
        <v>0</v>
      </c>
      <c r="F850" s="29">
        <v>0</v>
      </c>
      <c r="G850" s="30">
        <f t="shared" si="166"/>
        <v>0</v>
      </c>
      <c r="H850" s="31">
        <f t="shared" si="168"/>
        <v>130922.22222222222</v>
      </c>
      <c r="I850" s="31"/>
      <c r="J850" s="59">
        <f t="shared" si="167"/>
        <v>0</v>
      </c>
    </row>
    <row r="851" spans="1:10">
      <c r="A851" s="24">
        <v>8</v>
      </c>
      <c r="B851" s="25" t="s">
        <v>31</v>
      </c>
      <c r="C851" s="26"/>
      <c r="D851" s="27">
        <v>232931</v>
      </c>
      <c r="E851" s="28">
        <f t="shared" si="165"/>
        <v>0</v>
      </c>
      <c r="F851" s="29">
        <v>0</v>
      </c>
      <c r="G851" s="30">
        <f t="shared" si="166"/>
        <v>0</v>
      </c>
      <c r="H851" s="31">
        <f t="shared" si="168"/>
        <v>215676.85185185182</v>
      </c>
      <c r="I851" s="31"/>
      <c r="J851" s="59">
        <f t="shared" si="167"/>
        <v>0</v>
      </c>
    </row>
    <row r="852" spans="1:10">
      <c r="A852" s="24">
        <v>9</v>
      </c>
      <c r="B852" s="36" t="s">
        <v>32</v>
      </c>
      <c r="C852" s="26"/>
      <c r="D852" s="27">
        <v>101534</v>
      </c>
      <c r="E852" s="28">
        <f t="shared" si="165"/>
        <v>0</v>
      </c>
      <c r="F852" s="29">
        <v>0</v>
      </c>
      <c r="G852" s="30">
        <f t="shared" si="166"/>
        <v>0</v>
      </c>
      <c r="H852" s="31">
        <f t="shared" si="168"/>
        <v>94012.962962962964</v>
      </c>
      <c r="I852" s="31"/>
      <c r="J852" s="59">
        <f t="shared" si="167"/>
        <v>0</v>
      </c>
    </row>
    <row r="853" spans="1:10">
      <c r="A853" s="24">
        <v>10</v>
      </c>
      <c r="B853" s="36" t="s">
        <v>33</v>
      </c>
      <c r="C853" s="37"/>
      <c r="D853" s="33">
        <v>110148</v>
      </c>
      <c r="E853" s="28">
        <f t="shared" si="165"/>
        <v>0</v>
      </c>
      <c r="F853" s="29">
        <v>0</v>
      </c>
      <c r="G853" s="30">
        <f t="shared" si="166"/>
        <v>0</v>
      </c>
      <c r="H853" s="31">
        <f t="shared" si="168"/>
        <v>101988.88888888888</v>
      </c>
      <c r="I853" s="31"/>
      <c r="J853" s="59">
        <f t="shared" si="167"/>
        <v>0</v>
      </c>
    </row>
    <row r="854" spans="1:10">
      <c r="A854" s="24">
        <v>11</v>
      </c>
      <c r="B854" s="25" t="s">
        <v>34</v>
      </c>
      <c r="C854" s="37">
        <v>12</v>
      </c>
      <c r="D854" s="27">
        <v>54198</v>
      </c>
      <c r="E854" s="28">
        <f t="shared" si="165"/>
        <v>650376</v>
      </c>
      <c r="F854" s="29">
        <v>0</v>
      </c>
      <c r="G854" s="30">
        <f t="shared" si="166"/>
        <v>650376</v>
      </c>
      <c r="H854" s="31">
        <f t="shared" si="168"/>
        <v>50183.333333333328</v>
      </c>
      <c r="I854" s="31"/>
      <c r="J854" s="59">
        <f t="shared" si="167"/>
        <v>602200</v>
      </c>
    </row>
    <row r="855" spans="1:10">
      <c r="A855" s="24">
        <v>12</v>
      </c>
      <c r="B855" s="25" t="s">
        <v>35</v>
      </c>
      <c r="C855" s="37">
        <v>6</v>
      </c>
      <c r="D855" s="27">
        <v>49680</v>
      </c>
      <c r="E855" s="28">
        <f t="shared" si="165"/>
        <v>298080</v>
      </c>
      <c r="F855" s="29">
        <v>0</v>
      </c>
      <c r="G855" s="30">
        <f t="shared" si="166"/>
        <v>298080</v>
      </c>
      <c r="H855" s="31">
        <f t="shared" si="168"/>
        <v>46000</v>
      </c>
      <c r="I855" s="31"/>
      <c r="J855" s="59">
        <f t="shared" si="167"/>
        <v>276000</v>
      </c>
    </row>
    <row r="856" spans="1:10">
      <c r="A856" s="24">
        <v>13</v>
      </c>
      <c r="B856" s="25" t="s">
        <v>36</v>
      </c>
      <c r="C856" s="37"/>
      <c r="D856" s="38">
        <v>64152</v>
      </c>
      <c r="E856" s="28">
        <f t="shared" si="165"/>
        <v>0</v>
      </c>
      <c r="F856" s="29">
        <v>0</v>
      </c>
      <c r="G856" s="30">
        <f t="shared" si="166"/>
        <v>0</v>
      </c>
      <c r="H856" s="31">
        <f t="shared" si="168"/>
        <v>59399.999999999993</v>
      </c>
      <c r="I856" s="31"/>
      <c r="J856" s="59">
        <f t="shared" si="167"/>
        <v>0</v>
      </c>
    </row>
    <row r="857" spans="1:10">
      <c r="A857" s="24">
        <v>14</v>
      </c>
      <c r="B857" s="25" t="s">
        <v>37</v>
      </c>
      <c r="C857" s="37"/>
      <c r="D857" s="38">
        <v>65934</v>
      </c>
      <c r="E857" s="28">
        <f t="shared" si="165"/>
        <v>0</v>
      </c>
      <c r="F857" s="29">
        <v>0</v>
      </c>
      <c r="G857" s="30">
        <f t="shared" si="166"/>
        <v>0</v>
      </c>
      <c r="H857" s="31">
        <f t="shared" si="168"/>
        <v>61049.999999999993</v>
      </c>
      <c r="I857" s="31"/>
      <c r="J857" s="59">
        <f t="shared" si="167"/>
        <v>0</v>
      </c>
    </row>
    <row r="858" spans="1:10">
      <c r="A858" s="24">
        <v>15</v>
      </c>
      <c r="B858" s="25" t="s">
        <v>38</v>
      </c>
      <c r="C858" s="37"/>
      <c r="D858" s="38">
        <v>76626</v>
      </c>
      <c r="E858" s="28">
        <f t="shared" si="165"/>
        <v>0</v>
      </c>
      <c r="F858" s="124">
        <v>0</v>
      </c>
      <c r="G858" s="30">
        <f t="shared" si="166"/>
        <v>0</v>
      </c>
      <c r="H858" s="31">
        <f t="shared" si="168"/>
        <v>70950</v>
      </c>
      <c r="I858" s="31"/>
      <c r="J858" s="59">
        <f t="shared" si="167"/>
        <v>0</v>
      </c>
    </row>
    <row r="859" spans="1:10">
      <c r="A859" s="24">
        <v>16</v>
      </c>
      <c r="B859" s="25" t="s">
        <v>39</v>
      </c>
      <c r="C859" s="37"/>
      <c r="D859" s="38">
        <v>80190</v>
      </c>
      <c r="E859" s="28">
        <f t="shared" si="165"/>
        <v>0</v>
      </c>
      <c r="F859" s="29">
        <v>0</v>
      </c>
      <c r="G859" s="30">
        <f t="shared" si="166"/>
        <v>0</v>
      </c>
      <c r="H859" s="31">
        <f t="shared" si="168"/>
        <v>74250</v>
      </c>
      <c r="I859" s="31"/>
      <c r="J859" s="59">
        <f t="shared" si="167"/>
        <v>0</v>
      </c>
    </row>
    <row r="860" spans="1:10">
      <c r="A860" s="24">
        <v>17</v>
      </c>
      <c r="B860" s="25" t="s">
        <v>40</v>
      </c>
      <c r="C860" s="37"/>
      <c r="D860" s="38">
        <v>113832</v>
      </c>
      <c r="E860" s="28">
        <f t="shared" si="165"/>
        <v>0</v>
      </c>
      <c r="F860" s="29">
        <v>0</v>
      </c>
      <c r="G860" s="30">
        <f t="shared" si="166"/>
        <v>0</v>
      </c>
      <c r="H860" s="31">
        <f t="shared" si="168"/>
        <v>105400</v>
      </c>
      <c r="I860" s="31"/>
      <c r="J860" s="59">
        <f t="shared" si="167"/>
        <v>0</v>
      </c>
    </row>
    <row r="861" spans="1:10">
      <c r="A861" s="24">
        <v>18</v>
      </c>
      <c r="B861" s="25" t="s">
        <v>41</v>
      </c>
      <c r="C861" s="37"/>
      <c r="D861" s="39">
        <v>98010</v>
      </c>
      <c r="E861" s="28">
        <f t="shared" si="165"/>
        <v>0</v>
      </c>
      <c r="F861" s="29">
        <v>0</v>
      </c>
      <c r="G861" s="30">
        <f t="shared" si="166"/>
        <v>0</v>
      </c>
      <c r="H861" s="31">
        <f t="shared" si="168"/>
        <v>90750</v>
      </c>
      <c r="I861" s="31"/>
      <c r="J861" s="59">
        <f t="shared" si="167"/>
        <v>0</v>
      </c>
    </row>
    <row r="862" spans="1:10" ht="17.25">
      <c r="A862" s="40"/>
      <c r="B862" s="41" t="s">
        <v>42</v>
      </c>
      <c r="C862" s="42">
        <f t="shared" ref="C862" si="169">SUM(C844:C861)</f>
        <v>64</v>
      </c>
      <c r="D862" s="42"/>
      <c r="E862" s="43">
        <f t="shared" ref="E862" si="170">SUM(E844:E861)</f>
        <v>4783011</v>
      </c>
      <c r="F862" s="43"/>
      <c r="G862" s="44">
        <f t="shared" ref="G862" si="171">SUM(G844:G861)</f>
        <v>4783011</v>
      </c>
      <c r="H862" s="45"/>
      <c r="I862" s="45"/>
      <c r="J862" s="64">
        <f>SUM(J844:J861)</f>
        <v>4032188.888888889</v>
      </c>
    </row>
    <row r="863" spans="1:10" ht="31.5">
      <c r="A863" s="46"/>
      <c r="B863" s="47"/>
      <c r="C863" s="48"/>
      <c r="D863" s="48"/>
      <c r="E863" s="49"/>
      <c r="F863" s="49"/>
      <c r="G863" s="50"/>
      <c r="H863" s="5"/>
      <c r="I863" s="5"/>
      <c r="J863" s="75">
        <f>J862*0.08</f>
        <v>322575.11111111112</v>
      </c>
    </row>
    <row r="864" spans="1:10" ht="31.5">
      <c r="A864" s="283" t="s">
        <v>43</v>
      </c>
      <c r="B864" s="283"/>
      <c r="C864" s="284" t="s">
        <v>44</v>
      </c>
      <c r="D864" s="284"/>
      <c r="E864" s="54"/>
      <c r="F864" s="54"/>
      <c r="G864" s="55" t="s">
        <v>45</v>
      </c>
      <c r="H864" s="6"/>
      <c r="I864" s="6"/>
      <c r="J864" s="76">
        <f>SUM(J862:J863)</f>
        <v>4354764</v>
      </c>
    </row>
    <row r="867" spans="1:10" ht="18">
      <c r="A867" s="279" t="s">
        <v>0</v>
      </c>
      <c r="B867" s="279"/>
      <c r="C867" s="279"/>
      <c r="D867" s="279"/>
      <c r="E867" s="279"/>
      <c r="F867" s="279"/>
      <c r="G867" s="279"/>
      <c r="H867" s="1"/>
      <c r="I867" s="1"/>
      <c r="J867" s="127"/>
    </row>
    <row r="868" spans="1:10" ht="18">
      <c r="A868" s="279" t="s">
        <v>1</v>
      </c>
      <c r="B868" s="279"/>
      <c r="C868" s="279"/>
      <c r="D868" s="279"/>
      <c r="E868" s="279"/>
      <c r="F868" s="279"/>
      <c r="G868" s="279"/>
      <c r="H868" s="1"/>
      <c r="I868" s="1"/>
      <c r="J868" s="79"/>
    </row>
    <row r="869" spans="1:10" ht="15.75">
      <c r="A869" s="279" t="s">
        <v>2</v>
      </c>
      <c r="B869" s="279"/>
      <c r="C869" s="279"/>
      <c r="D869" s="279"/>
      <c r="E869" s="279"/>
      <c r="F869" s="279"/>
      <c r="G869" s="279"/>
      <c r="H869" s="1"/>
      <c r="I869" s="1"/>
      <c r="J869" s="71"/>
    </row>
    <row r="870" spans="1:10" ht="15.75">
      <c r="A870" s="279" t="s">
        <v>4</v>
      </c>
      <c r="B870" s="279"/>
      <c r="C870" s="279"/>
      <c r="D870" s="279"/>
      <c r="E870" s="279"/>
      <c r="F870" s="279"/>
      <c r="G870" s="279"/>
      <c r="H870" s="1"/>
      <c r="I870" s="1"/>
      <c r="J870" s="71"/>
    </row>
    <row r="871" spans="1:10" ht="15.75">
      <c r="A871" s="280" t="s">
        <v>6</v>
      </c>
      <c r="B871" s="280"/>
      <c r="C871" s="280"/>
      <c r="D871" s="280"/>
      <c r="E871" s="280"/>
      <c r="F871" s="280"/>
      <c r="G871" s="280"/>
      <c r="H871" s="1"/>
      <c r="I871" s="1"/>
      <c r="J871" s="71"/>
    </row>
    <row r="872" spans="1:10" ht="27.75">
      <c r="A872" s="9"/>
      <c r="B872" s="9"/>
      <c r="C872" s="281" t="s">
        <v>441</v>
      </c>
      <c r="D872" s="281"/>
      <c r="E872" s="281"/>
      <c r="F872" s="281"/>
      <c r="G872" s="281"/>
      <c r="H872" s="2"/>
      <c r="I872" s="2"/>
      <c r="J872" s="72"/>
    </row>
    <row r="873" spans="1:10" ht="15.75">
      <c r="A873" s="11" t="s">
        <v>358</v>
      </c>
      <c r="B873" s="12">
        <v>4138287084</v>
      </c>
      <c r="C873" s="13"/>
      <c r="D873" s="286"/>
      <c r="E873" s="286"/>
      <c r="F873" s="286"/>
      <c r="G873" s="286"/>
      <c r="H873" s="68"/>
      <c r="I873" s="68"/>
      <c r="J873" s="71"/>
    </row>
    <row r="874" spans="1:10" ht="15.75">
      <c r="A874" s="11" t="s">
        <v>9</v>
      </c>
      <c r="B874" s="286" t="s">
        <v>1053</v>
      </c>
      <c r="C874" s="286"/>
      <c r="D874" s="286"/>
      <c r="E874" s="16"/>
      <c r="F874" s="11"/>
      <c r="G874" s="16"/>
      <c r="H874" s="69" t="s">
        <v>161</v>
      </c>
      <c r="I874" s="69"/>
      <c r="J874" s="73"/>
    </row>
    <row r="875" spans="1:10" ht="15.75">
      <c r="A875" s="11" t="s">
        <v>11</v>
      </c>
      <c r="B875" s="289" t="s">
        <v>670</v>
      </c>
      <c r="C875" s="289"/>
      <c r="D875" s="289"/>
      <c r="E875" s="289"/>
      <c r="F875" s="18"/>
      <c r="G875" s="19"/>
      <c r="H875" s="1"/>
      <c r="I875" s="1"/>
      <c r="J875" s="71"/>
    </row>
    <row r="876" spans="1:10" ht="15.75">
      <c r="A876" s="21" t="s">
        <v>14</v>
      </c>
      <c r="B876" s="21" t="s">
        <v>16</v>
      </c>
      <c r="C876" s="21" t="s">
        <v>17</v>
      </c>
      <c r="D876" s="22" t="s">
        <v>18</v>
      </c>
      <c r="E876" s="23" t="s">
        <v>19</v>
      </c>
      <c r="F876" s="23" t="s">
        <v>20</v>
      </c>
      <c r="G876" s="21" t="s">
        <v>21</v>
      </c>
      <c r="H876" s="1"/>
      <c r="I876" s="1"/>
      <c r="J876" s="71"/>
    </row>
    <row r="877" spans="1:10">
      <c r="A877" s="24">
        <v>1</v>
      </c>
      <c r="B877" s="25" t="s">
        <v>23</v>
      </c>
      <c r="C877" s="26">
        <v>3</v>
      </c>
      <c r="D877" s="27">
        <v>79305</v>
      </c>
      <c r="E877" s="28">
        <f t="shared" ref="E877:E894" si="172">D877*C877</f>
        <v>237915</v>
      </c>
      <c r="F877" s="29">
        <v>0</v>
      </c>
      <c r="G877" s="30">
        <f t="shared" ref="G877:G894" si="173">E877-E877*F877</f>
        <v>237915</v>
      </c>
      <c r="H877" s="31">
        <f>D877/1.08*0.8</f>
        <v>58744.444444444438</v>
      </c>
      <c r="I877" s="31"/>
      <c r="J877" s="59">
        <f t="shared" ref="J877:J894" si="174">H877*C877</f>
        <v>176233.33333333331</v>
      </c>
    </row>
    <row r="878" spans="1:10">
      <c r="A878" s="24">
        <v>2</v>
      </c>
      <c r="B878" s="25" t="s">
        <v>25</v>
      </c>
      <c r="C878" s="32"/>
      <c r="D878" s="33">
        <v>128591</v>
      </c>
      <c r="E878" s="28">
        <f t="shared" si="172"/>
        <v>0</v>
      </c>
      <c r="F878" s="29">
        <v>0</v>
      </c>
      <c r="G878" s="30">
        <f t="shared" si="173"/>
        <v>0</v>
      </c>
      <c r="H878" s="31">
        <f t="shared" ref="H878:H894" si="175">D878/1.08</f>
        <v>119065.74074074073</v>
      </c>
      <c r="I878" s="31"/>
      <c r="J878" s="59">
        <f t="shared" si="174"/>
        <v>0</v>
      </c>
    </row>
    <row r="879" spans="1:10">
      <c r="A879" s="24">
        <v>3</v>
      </c>
      <c r="B879" s="25" t="s">
        <v>26</v>
      </c>
      <c r="C879" s="34">
        <v>6</v>
      </c>
      <c r="D879" s="27">
        <v>60043</v>
      </c>
      <c r="E879" s="28">
        <f t="shared" si="172"/>
        <v>360258</v>
      </c>
      <c r="F879" s="29">
        <v>0</v>
      </c>
      <c r="G879" s="30">
        <f t="shared" si="173"/>
        <v>360258</v>
      </c>
      <c r="H879" s="31">
        <f t="shared" si="175"/>
        <v>55595.370370370365</v>
      </c>
      <c r="I879" s="31"/>
      <c r="J879" s="59">
        <f t="shared" si="174"/>
        <v>333572.22222222219</v>
      </c>
    </row>
    <row r="880" spans="1:10">
      <c r="A880" s="24">
        <v>4</v>
      </c>
      <c r="B880" s="25" t="s">
        <v>27</v>
      </c>
      <c r="C880" s="106"/>
      <c r="D880" s="27">
        <v>115781</v>
      </c>
      <c r="E880" s="28">
        <f t="shared" si="172"/>
        <v>0</v>
      </c>
      <c r="F880" s="29">
        <v>0</v>
      </c>
      <c r="G880" s="30">
        <f t="shared" si="173"/>
        <v>0</v>
      </c>
      <c r="H880" s="31">
        <f t="shared" si="175"/>
        <v>107204.62962962962</v>
      </c>
      <c r="I880" s="31"/>
      <c r="J880" s="59">
        <f t="shared" si="174"/>
        <v>0</v>
      </c>
    </row>
    <row r="881" spans="1:10">
      <c r="A881" s="24">
        <v>5</v>
      </c>
      <c r="B881" s="25" t="s">
        <v>28</v>
      </c>
      <c r="C881" s="32">
        <v>9</v>
      </c>
      <c r="D881" s="27">
        <v>119943</v>
      </c>
      <c r="E881" s="28">
        <f t="shared" si="172"/>
        <v>1079487</v>
      </c>
      <c r="F881" s="124">
        <v>0</v>
      </c>
      <c r="G881" s="30">
        <f t="shared" si="173"/>
        <v>1079487</v>
      </c>
      <c r="H881" s="31">
        <f t="shared" si="175"/>
        <v>111058.33333333333</v>
      </c>
      <c r="I881" s="31"/>
      <c r="J881" s="59">
        <f t="shared" si="174"/>
        <v>999525</v>
      </c>
    </row>
    <row r="882" spans="1:10">
      <c r="A882" s="24">
        <v>6</v>
      </c>
      <c r="B882" s="25" t="s">
        <v>29</v>
      </c>
      <c r="C882" s="26"/>
      <c r="D882" s="27">
        <v>94810</v>
      </c>
      <c r="E882" s="28">
        <f t="shared" si="172"/>
        <v>0</v>
      </c>
      <c r="F882" s="29">
        <v>0</v>
      </c>
      <c r="G882" s="30">
        <f t="shared" si="173"/>
        <v>0</v>
      </c>
      <c r="H882" s="31">
        <f t="shared" si="175"/>
        <v>87787.037037037036</v>
      </c>
      <c r="I882" s="31"/>
      <c r="J882" s="59">
        <f t="shared" si="174"/>
        <v>0</v>
      </c>
    </row>
    <row r="883" spans="1:10">
      <c r="A883" s="24">
        <v>7</v>
      </c>
      <c r="B883" s="25" t="s">
        <v>30</v>
      </c>
      <c r="C883" s="34"/>
      <c r="D883" s="27">
        <v>141396</v>
      </c>
      <c r="E883" s="28">
        <f t="shared" si="172"/>
        <v>0</v>
      </c>
      <c r="F883" s="29">
        <v>0</v>
      </c>
      <c r="G883" s="30">
        <f t="shared" si="173"/>
        <v>0</v>
      </c>
      <c r="H883" s="31">
        <f t="shared" si="175"/>
        <v>130922.22222222222</v>
      </c>
      <c r="I883" s="31"/>
      <c r="J883" s="59">
        <f t="shared" si="174"/>
        <v>0</v>
      </c>
    </row>
    <row r="884" spans="1:10">
      <c r="A884" s="24">
        <v>8</v>
      </c>
      <c r="B884" s="25" t="s">
        <v>31</v>
      </c>
      <c r="C884" s="26"/>
      <c r="D884" s="27">
        <v>232931</v>
      </c>
      <c r="E884" s="28">
        <f t="shared" si="172"/>
        <v>0</v>
      </c>
      <c r="F884" s="29">
        <v>0</v>
      </c>
      <c r="G884" s="30">
        <f t="shared" si="173"/>
        <v>0</v>
      </c>
      <c r="H884" s="31">
        <f t="shared" si="175"/>
        <v>215676.85185185182</v>
      </c>
      <c r="I884" s="31"/>
      <c r="J884" s="59">
        <f t="shared" si="174"/>
        <v>0</v>
      </c>
    </row>
    <row r="885" spans="1:10">
      <c r="A885" s="24">
        <v>9</v>
      </c>
      <c r="B885" s="36" t="s">
        <v>32</v>
      </c>
      <c r="C885" s="26"/>
      <c r="D885" s="27">
        <v>101534</v>
      </c>
      <c r="E885" s="28">
        <f t="shared" si="172"/>
        <v>0</v>
      </c>
      <c r="F885" s="29">
        <v>0</v>
      </c>
      <c r="G885" s="30">
        <f t="shared" si="173"/>
        <v>0</v>
      </c>
      <c r="H885" s="31">
        <f t="shared" si="175"/>
        <v>94012.962962962964</v>
      </c>
      <c r="I885" s="31"/>
      <c r="J885" s="59">
        <f t="shared" si="174"/>
        <v>0</v>
      </c>
    </row>
    <row r="886" spans="1:10">
      <c r="A886" s="24">
        <v>10</v>
      </c>
      <c r="B886" s="36" t="s">
        <v>33</v>
      </c>
      <c r="C886" s="37"/>
      <c r="D886" s="33">
        <v>110148</v>
      </c>
      <c r="E886" s="28">
        <f t="shared" si="172"/>
        <v>0</v>
      </c>
      <c r="F886" s="29">
        <v>0</v>
      </c>
      <c r="G886" s="30">
        <f t="shared" si="173"/>
        <v>0</v>
      </c>
      <c r="H886" s="31">
        <f t="shared" si="175"/>
        <v>101988.88888888888</v>
      </c>
      <c r="I886" s="31"/>
      <c r="J886" s="59">
        <f t="shared" si="174"/>
        <v>0</v>
      </c>
    </row>
    <row r="887" spans="1:10">
      <c r="A887" s="24">
        <v>11</v>
      </c>
      <c r="B887" s="25" t="s">
        <v>34</v>
      </c>
      <c r="C887" s="37"/>
      <c r="D887" s="27">
        <v>54198</v>
      </c>
      <c r="E887" s="28">
        <f t="shared" si="172"/>
        <v>0</v>
      </c>
      <c r="F887" s="29">
        <v>0</v>
      </c>
      <c r="G887" s="30">
        <f t="shared" si="173"/>
        <v>0</v>
      </c>
      <c r="H887" s="31">
        <f t="shared" si="175"/>
        <v>50183.333333333328</v>
      </c>
      <c r="I887" s="31"/>
      <c r="J887" s="59">
        <f t="shared" si="174"/>
        <v>0</v>
      </c>
    </row>
    <row r="888" spans="1:10">
      <c r="A888" s="24">
        <v>12</v>
      </c>
      <c r="B888" s="25" t="s">
        <v>35</v>
      </c>
      <c r="C888" s="37"/>
      <c r="D888" s="27">
        <v>49680</v>
      </c>
      <c r="E888" s="28">
        <f t="shared" si="172"/>
        <v>0</v>
      </c>
      <c r="F888" s="29">
        <v>0</v>
      </c>
      <c r="G888" s="30">
        <f t="shared" si="173"/>
        <v>0</v>
      </c>
      <c r="H888" s="31">
        <f t="shared" si="175"/>
        <v>46000</v>
      </c>
      <c r="I888" s="31"/>
      <c r="J888" s="59">
        <f t="shared" si="174"/>
        <v>0</v>
      </c>
    </row>
    <row r="889" spans="1:10">
      <c r="A889" s="24">
        <v>13</v>
      </c>
      <c r="B889" s="25" t="s">
        <v>36</v>
      </c>
      <c r="C889" s="37"/>
      <c r="D889" s="38">
        <v>64152</v>
      </c>
      <c r="E889" s="28">
        <f t="shared" si="172"/>
        <v>0</v>
      </c>
      <c r="F889" s="29">
        <v>0</v>
      </c>
      <c r="G889" s="30">
        <f t="shared" si="173"/>
        <v>0</v>
      </c>
      <c r="H889" s="31">
        <f t="shared" si="175"/>
        <v>59399.999999999993</v>
      </c>
      <c r="I889" s="31"/>
      <c r="J889" s="59">
        <f t="shared" si="174"/>
        <v>0</v>
      </c>
    </row>
    <row r="890" spans="1:10">
      <c r="A890" s="24">
        <v>14</v>
      </c>
      <c r="B890" s="25" t="s">
        <v>37</v>
      </c>
      <c r="C890" s="37"/>
      <c r="D890" s="38">
        <v>65934</v>
      </c>
      <c r="E890" s="28">
        <f t="shared" si="172"/>
        <v>0</v>
      </c>
      <c r="F890" s="29">
        <v>0</v>
      </c>
      <c r="G890" s="30">
        <f t="shared" si="173"/>
        <v>0</v>
      </c>
      <c r="H890" s="31">
        <f t="shared" si="175"/>
        <v>61049.999999999993</v>
      </c>
      <c r="I890" s="31"/>
      <c r="J890" s="59">
        <f t="shared" si="174"/>
        <v>0</v>
      </c>
    </row>
    <row r="891" spans="1:10">
      <c r="A891" s="24">
        <v>15</v>
      </c>
      <c r="B891" s="25" t="s">
        <v>38</v>
      </c>
      <c r="C891" s="37"/>
      <c r="D891" s="38">
        <v>76626</v>
      </c>
      <c r="E891" s="28">
        <f t="shared" si="172"/>
        <v>0</v>
      </c>
      <c r="F891" s="124">
        <v>0</v>
      </c>
      <c r="G891" s="30">
        <f t="shared" si="173"/>
        <v>0</v>
      </c>
      <c r="H891" s="31">
        <f t="shared" si="175"/>
        <v>70950</v>
      </c>
      <c r="I891" s="31"/>
      <c r="J891" s="59">
        <f t="shared" si="174"/>
        <v>0</v>
      </c>
    </row>
    <row r="892" spans="1:10">
      <c r="A892" s="24">
        <v>16</v>
      </c>
      <c r="B892" s="25" t="s">
        <v>39</v>
      </c>
      <c r="C892" s="37"/>
      <c r="D892" s="38">
        <v>80190</v>
      </c>
      <c r="E892" s="28">
        <f t="shared" si="172"/>
        <v>0</v>
      </c>
      <c r="F892" s="29">
        <v>0</v>
      </c>
      <c r="G892" s="30">
        <f t="shared" si="173"/>
        <v>0</v>
      </c>
      <c r="H892" s="31">
        <f t="shared" si="175"/>
        <v>74250</v>
      </c>
      <c r="I892" s="31"/>
      <c r="J892" s="59">
        <f t="shared" si="174"/>
        <v>0</v>
      </c>
    </row>
    <row r="893" spans="1:10">
      <c r="A893" s="24">
        <v>17</v>
      </c>
      <c r="B893" s="25" t="s">
        <v>40</v>
      </c>
      <c r="C893" s="37"/>
      <c r="D893" s="38">
        <v>113832</v>
      </c>
      <c r="E893" s="28">
        <f t="shared" si="172"/>
        <v>0</v>
      </c>
      <c r="F893" s="29">
        <v>0</v>
      </c>
      <c r="G893" s="30">
        <f t="shared" si="173"/>
        <v>0</v>
      </c>
      <c r="H893" s="31">
        <f t="shared" si="175"/>
        <v>105400</v>
      </c>
      <c r="I893" s="31"/>
      <c r="J893" s="59">
        <f t="shared" si="174"/>
        <v>0</v>
      </c>
    </row>
    <row r="894" spans="1:10">
      <c r="A894" s="24">
        <v>18</v>
      </c>
      <c r="B894" s="25" t="s">
        <v>41</v>
      </c>
      <c r="C894" s="37"/>
      <c r="D894" s="39">
        <v>98010</v>
      </c>
      <c r="E894" s="28">
        <f t="shared" si="172"/>
        <v>0</v>
      </c>
      <c r="F894" s="29">
        <v>0</v>
      </c>
      <c r="G894" s="30">
        <f t="shared" si="173"/>
        <v>0</v>
      </c>
      <c r="H894" s="31">
        <f t="shared" si="175"/>
        <v>90750</v>
      </c>
      <c r="I894" s="31"/>
      <c r="J894" s="59">
        <f t="shared" si="174"/>
        <v>0</v>
      </c>
    </row>
    <row r="895" spans="1:10" ht="17.25">
      <c r="A895" s="40"/>
      <c r="B895" s="41" t="s">
        <v>42</v>
      </c>
      <c r="C895" s="42">
        <f t="shared" ref="C895" si="176">SUM(C877:C894)</f>
        <v>18</v>
      </c>
      <c r="D895" s="42"/>
      <c r="E895" s="43">
        <f t="shared" ref="E895" si="177">SUM(E877:E894)</f>
        <v>1677660</v>
      </c>
      <c r="F895" s="43"/>
      <c r="G895" s="44">
        <f t="shared" ref="G895" si="178">SUM(G877:G894)</f>
        <v>1677660</v>
      </c>
      <c r="H895" s="45"/>
      <c r="I895" s="45"/>
      <c r="J895" s="64">
        <f>SUM(J877:J894)</f>
        <v>1509330.5555555555</v>
      </c>
    </row>
    <row r="896" spans="1:10" ht="31.5">
      <c r="A896" s="46"/>
      <c r="B896" s="47"/>
      <c r="C896" s="48"/>
      <c r="D896" s="48"/>
      <c r="E896" s="49"/>
      <c r="F896" s="49"/>
      <c r="G896" s="50"/>
      <c r="H896" s="5"/>
      <c r="I896" s="5"/>
      <c r="J896" s="75">
        <f>J895*0.08</f>
        <v>120746.44444444444</v>
      </c>
    </row>
    <row r="897" spans="1:10" ht="31.5">
      <c r="A897" s="283" t="s">
        <v>43</v>
      </c>
      <c r="B897" s="283"/>
      <c r="C897" s="284" t="s">
        <v>44</v>
      </c>
      <c r="D897" s="284"/>
      <c r="E897" s="54"/>
      <c r="F897" s="54"/>
      <c r="G897" s="55" t="s">
        <v>45</v>
      </c>
      <c r="H897" s="6"/>
      <c r="I897" s="6"/>
      <c r="J897" s="76">
        <f>SUM(J895:J896)</f>
        <v>1630077</v>
      </c>
    </row>
    <row r="900" spans="1:10" ht="18">
      <c r="A900" s="279" t="s">
        <v>0</v>
      </c>
      <c r="B900" s="279"/>
      <c r="C900" s="279"/>
      <c r="D900" s="279"/>
      <c r="E900" s="279"/>
      <c r="F900" s="279"/>
      <c r="G900" s="279"/>
      <c r="H900" s="1"/>
      <c r="I900" s="1"/>
      <c r="J900" s="127"/>
    </row>
    <row r="901" spans="1:10" ht="18">
      <c r="A901" s="279" t="s">
        <v>1</v>
      </c>
      <c r="B901" s="279"/>
      <c r="C901" s="279"/>
      <c r="D901" s="279"/>
      <c r="E901" s="279"/>
      <c r="F901" s="279"/>
      <c r="G901" s="279"/>
      <c r="H901" s="1"/>
      <c r="I901" s="1"/>
      <c r="J901" s="79"/>
    </row>
    <row r="902" spans="1:10" ht="15.75">
      <c r="A902" s="279" t="s">
        <v>2</v>
      </c>
      <c r="B902" s="279"/>
      <c r="C902" s="279"/>
      <c r="D902" s="279"/>
      <c r="E902" s="279"/>
      <c r="F902" s="279"/>
      <c r="G902" s="279"/>
      <c r="H902" s="1"/>
      <c r="I902" s="1"/>
      <c r="J902" s="71"/>
    </row>
    <row r="903" spans="1:10" ht="15.75">
      <c r="A903" s="279" t="s">
        <v>4</v>
      </c>
      <c r="B903" s="279"/>
      <c r="C903" s="279"/>
      <c r="D903" s="279"/>
      <c r="E903" s="279"/>
      <c r="F903" s="279"/>
      <c r="G903" s="279"/>
      <c r="H903" s="1"/>
      <c r="I903" s="1"/>
      <c r="J903" s="71"/>
    </row>
    <row r="904" spans="1:10" ht="15.75">
      <c r="A904" s="280" t="s">
        <v>6</v>
      </c>
      <c r="B904" s="280"/>
      <c r="C904" s="280"/>
      <c r="D904" s="280"/>
      <c r="E904" s="280"/>
      <c r="F904" s="280"/>
      <c r="G904" s="280"/>
      <c r="H904" s="1"/>
      <c r="I904" s="1"/>
      <c r="J904" s="71"/>
    </row>
    <row r="905" spans="1:10" ht="27.75">
      <c r="A905" s="9"/>
      <c r="B905" s="9"/>
      <c r="C905" s="281" t="s">
        <v>441</v>
      </c>
      <c r="D905" s="281"/>
      <c r="E905" s="281"/>
      <c r="F905" s="281"/>
      <c r="G905" s="281"/>
      <c r="H905" s="2"/>
      <c r="I905" s="2"/>
      <c r="J905" s="72"/>
    </row>
    <row r="906" spans="1:10" ht="15.75">
      <c r="A906" s="11" t="s">
        <v>358</v>
      </c>
      <c r="B906" s="12">
        <v>4138287355</v>
      </c>
      <c r="C906" s="13"/>
      <c r="D906" s="286"/>
      <c r="E906" s="286"/>
      <c r="F906" s="286"/>
      <c r="G906" s="286"/>
      <c r="H906" s="68"/>
      <c r="I906" s="68"/>
      <c r="J906" s="71"/>
    </row>
    <row r="907" spans="1:10" ht="15.75">
      <c r="A907" s="11" t="s">
        <v>9</v>
      </c>
      <c r="B907" s="286" t="s">
        <v>1054</v>
      </c>
      <c r="C907" s="286"/>
      <c r="D907" s="286"/>
      <c r="E907" s="16"/>
      <c r="F907" s="11"/>
      <c r="G907" s="16"/>
      <c r="H907" s="69" t="s">
        <v>161</v>
      </c>
      <c r="I907" s="69"/>
      <c r="J907" s="73"/>
    </row>
    <row r="908" spans="1:10" ht="15.75">
      <c r="A908" s="11" t="s">
        <v>11</v>
      </c>
      <c r="B908" s="289" t="s">
        <v>670</v>
      </c>
      <c r="C908" s="289"/>
      <c r="D908" s="289"/>
      <c r="E908" s="289"/>
      <c r="F908" s="18"/>
      <c r="G908" s="19"/>
      <c r="H908" s="1"/>
      <c r="I908" s="1"/>
      <c r="J908" s="71"/>
    </row>
    <row r="909" spans="1:10" ht="15.75">
      <c r="A909" s="21" t="s">
        <v>14</v>
      </c>
      <c r="B909" s="21" t="s">
        <v>16</v>
      </c>
      <c r="C909" s="21" t="s">
        <v>17</v>
      </c>
      <c r="D909" s="22" t="s">
        <v>18</v>
      </c>
      <c r="E909" s="23" t="s">
        <v>19</v>
      </c>
      <c r="F909" s="23" t="s">
        <v>20</v>
      </c>
      <c r="G909" s="21" t="s">
        <v>21</v>
      </c>
      <c r="H909" s="1"/>
      <c r="I909" s="1"/>
      <c r="J909" s="71"/>
    </row>
    <row r="910" spans="1:10">
      <c r="A910" s="24">
        <v>1</v>
      </c>
      <c r="B910" s="25" t="s">
        <v>23</v>
      </c>
      <c r="C910" s="26">
        <v>6</v>
      </c>
      <c r="D910" s="27">
        <v>79305</v>
      </c>
      <c r="E910" s="28">
        <f t="shared" ref="E910:E927" si="179">D910*C910</f>
        <v>475830</v>
      </c>
      <c r="F910" s="29">
        <v>0</v>
      </c>
      <c r="G910" s="30">
        <f t="shared" ref="G910:G927" si="180">E910-E910*F910</f>
        <v>475830</v>
      </c>
      <c r="H910" s="31">
        <f>D910/1.08*0.8</f>
        <v>58744.444444444438</v>
      </c>
      <c r="I910" s="31"/>
      <c r="J910" s="59">
        <f t="shared" ref="J910:J927" si="181">H910*C910</f>
        <v>352466.66666666663</v>
      </c>
    </row>
    <row r="911" spans="1:10">
      <c r="A911" s="24">
        <v>2</v>
      </c>
      <c r="B911" s="25" t="s">
        <v>25</v>
      </c>
      <c r="C911" s="32"/>
      <c r="D911" s="33">
        <v>128591</v>
      </c>
      <c r="E911" s="28">
        <f t="shared" si="179"/>
        <v>0</v>
      </c>
      <c r="F911" s="29">
        <v>0</v>
      </c>
      <c r="G911" s="30">
        <f t="shared" si="180"/>
        <v>0</v>
      </c>
      <c r="H911" s="31">
        <f t="shared" ref="H911:H927" si="182">D911/1.08</f>
        <v>119065.74074074073</v>
      </c>
      <c r="I911" s="31"/>
      <c r="J911" s="59">
        <f t="shared" si="181"/>
        <v>0</v>
      </c>
    </row>
    <row r="912" spans="1:10">
      <c r="A912" s="24">
        <v>3</v>
      </c>
      <c r="B912" s="25" t="s">
        <v>26</v>
      </c>
      <c r="C912" s="34">
        <v>6</v>
      </c>
      <c r="D912" s="27">
        <v>60043</v>
      </c>
      <c r="E912" s="28">
        <f t="shared" si="179"/>
        <v>360258</v>
      </c>
      <c r="F912" s="29">
        <v>0</v>
      </c>
      <c r="G912" s="30">
        <f t="shared" si="180"/>
        <v>360258</v>
      </c>
      <c r="H912" s="31">
        <f t="shared" si="182"/>
        <v>55595.370370370365</v>
      </c>
      <c r="I912" s="31"/>
      <c r="J912" s="59">
        <f t="shared" si="181"/>
        <v>333572.22222222219</v>
      </c>
    </row>
    <row r="913" spans="1:10">
      <c r="A913" s="24">
        <v>4</v>
      </c>
      <c r="B913" s="25" t="s">
        <v>27</v>
      </c>
      <c r="C913" s="106"/>
      <c r="D913" s="27">
        <v>115781</v>
      </c>
      <c r="E913" s="28">
        <f t="shared" si="179"/>
        <v>0</v>
      </c>
      <c r="F913" s="29">
        <v>0</v>
      </c>
      <c r="G913" s="30">
        <f t="shared" si="180"/>
        <v>0</v>
      </c>
      <c r="H913" s="31">
        <f t="shared" si="182"/>
        <v>107204.62962962962</v>
      </c>
      <c r="I913" s="31"/>
      <c r="J913" s="59">
        <f t="shared" si="181"/>
        <v>0</v>
      </c>
    </row>
    <row r="914" spans="1:10">
      <c r="A914" s="24">
        <v>5</v>
      </c>
      <c r="B914" s="25" t="s">
        <v>28</v>
      </c>
      <c r="C914" s="32">
        <v>6</v>
      </c>
      <c r="D914" s="27">
        <v>119943</v>
      </c>
      <c r="E914" s="28">
        <f t="shared" si="179"/>
        <v>719658</v>
      </c>
      <c r="F914" s="124">
        <v>0</v>
      </c>
      <c r="G914" s="30">
        <f t="shared" si="180"/>
        <v>719658</v>
      </c>
      <c r="H914" s="31">
        <f t="shared" si="182"/>
        <v>111058.33333333333</v>
      </c>
      <c r="I914" s="31"/>
      <c r="J914" s="59">
        <f t="shared" si="181"/>
        <v>666350</v>
      </c>
    </row>
    <row r="915" spans="1:10">
      <c r="A915" s="24">
        <v>6</v>
      </c>
      <c r="B915" s="25" t="s">
        <v>29</v>
      </c>
      <c r="C915" s="26">
        <v>6</v>
      </c>
      <c r="D915" s="27">
        <v>94810</v>
      </c>
      <c r="E915" s="28">
        <f t="shared" si="179"/>
        <v>568860</v>
      </c>
      <c r="F915" s="29">
        <v>0</v>
      </c>
      <c r="G915" s="30">
        <f t="shared" si="180"/>
        <v>568860</v>
      </c>
      <c r="H915" s="31">
        <f t="shared" si="182"/>
        <v>87787.037037037036</v>
      </c>
      <c r="I915" s="31"/>
      <c r="J915" s="59">
        <f t="shared" si="181"/>
        <v>526722.22222222225</v>
      </c>
    </row>
    <row r="916" spans="1:10">
      <c r="A916" s="24">
        <v>7</v>
      </c>
      <c r="B916" s="25" t="s">
        <v>30</v>
      </c>
      <c r="C916" s="34"/>
      <c r="D916" s="27">
        <v>141396</v>
      </c>
      <c r="E916" s="28">
        <f t="shared" si="179"/>
        <v>0</v>
      </c>
      <c r="F916" s="29">
        <v>0</v>
      </c>
      <c r="G916" s="30">
        <f t="shared" si="180"/>
        <v>0</v>
      </c>
      <c r="H916" s="31">
        <f t="shared" si="182"/>
        <v>130922.22222222222</v>
      </c>
      <c r="I916" s="31"/>
      <c r="J916" s="59">
        <f t="shared" si="181"/>
        <v>0</v>
      </c>
    </row>
    <row r="917" spans="1:10">
      <c r="A917" s="24">
        <v>8</v>
      </c>
      <c r="B917" s="25" t="s">
        <v>31</v>
      </c>
      <c r="C917" s="26"/>
      <c r="D917" s="27">
        <v>232931</v>
      </c>
      <c r="E917" s="28">
        <f t="shared" si="179"/>
        <v>0</v>
      </c>
      <c r="F917" s="29">
        <v>0</v>
      </c>
      <c r="G917" s="30">
        <f t="shared" si="180"/>
        <v>0</v>
      </c>
      <c r="H917" s="31">
        <f t="shared" si="182"/>
        <v>215676.85185185182</v>
      </c>
      <c r="I917" s="31"/>
      <c r="J917" s="59">
        <f t="shared" si="181"/>
        <v>0</v>
      </c>
    </row>
    <row r="918" spans="1:10">
      <c r="A918" s="24">
        <v>9</v>
      </c>
      <c r="B918" s="36" t="s">
        <v>32</v>
      </c>
      <c r="C918" s="26"/>
      <c r="D918" s="27">
        <v>101534</v>
      </c>
      <c r="E918" s="28">
        <f t="shared" si="179"/>
        <v>0</v>
      </c>
      <c r="F918" s="29">
        <v>0</v>
      </c>
      <c r="G918" s="30">
        <f t="shared" si="180"/>
        <v>0</v>
      </c>
      <c r="H918" s="31">
        <f t="shared" si="182"/>
        <v>94012.962962962964</v>
      </c>
      <c r="I918" s="31"/>
      <c r="J918" s="59">
        <f t="shared" si="181"/>
        <v>0</v>
      </c>
    </row>
    <row r="919" spans="1:10">
      <c r="A919" s="24">
        <v>10</v>
      </c>
      <c r="B919" s="36" t="s">
        <v>33</v>
      </c>
      <c r="C919" s="37"/>
      <c r="D919" s="33">
        <v>110148</v>
      </c>
      <c r="E919" s="28">
        <f t="shared" si="179"/>
        <v>0</v>
      </c>
      <c r="F919" s="29">
        <v>0</v>
      </c>
      <c r="G919" s="30">
        <f t="shared" si="180"/>
        <v>0</v>
      </c>
      <c r="H919" s="31">
        <f t="shared" si="182"/>
        <v>101988.88888888888</v>
      </c>
      <c r="I919" s="31"/>
      <c r="J919" s="59">
        <f t="shared" si="181"/>
        <v>0</v>
      </c>
    </row>
    <row r="920" spans="1:10">
      <c r="A920" s="24">
        <v>11</v>
      </c>
      <c r="B920" s="25" t="s">
        <v>34</v>
      </c>
      <c r="C920" s="37"/>
      <c r="D920" s="27">
        <v>54198</v>
      </c>
      <c r="E920" s="28">
        <f t="shared" si="179"/>
        <v>0</v>
      </c>
      <c r="F920" s="29">
        <v>0</v>
      </c>
      <c r="G920" s="30">
        <f t="shared" si="180"/>
        <v>0</v>
      </c>
      <c r="H920" s="31">
        <f t="shared" si="182"/>
        <v>50183.333333333328</v>
      </c>
      <c r="I920" s="31"/>
      <c r="J920" s="59">
        <f t="shared" si="181"/>
        <v>0</v>
      </c>
    </row>
    <row r="921" spans="1:10">
      <c r="A921" s="24">
        <v>12</v>
      </c>
      <c r="B921" s="25" t="s">
        <v>35</v>
      </c>
      <c r="C921" s="37">
        <v>6</v>
      </c>
      <c r="D921" s="27">
        <v>49680</v>
      </c>
      <c r="E921" s="28">
        <f t="shared" si="179"/>
        <v>298080</v>
      </c>
      <c r="F921" s="29">
        <v>0</v>
      </c>
      <c r="G921" s="30">
        <f t="shared" si="180"/>
        <v>298080</v>
      </c>
      <c r="H921" s="31">
        <f t="shared" si="182"/>
        <v>46000</v>
      </c>
      <c r="I921" s="31"/>
      <c r="J921" s="59">
        <f t="shared" si="181"/>
        <v>276000</v>
      </c>
    </row>
    <row r="922" spans="1:10">
      <c r="A922" s="24">
        <v>13</v>
      </c>
      <c r="B922" s="25" t="s">
        <v>36</v>
      </c>
      <c r="C922" s="37"/>
      <c r="D922" s="38">
        <v>64152</v>
      </c>
      <c r="E922" s="28">
        <f t="shared" si="179"/>
        <v>0</v>
      </c>
      <c r="F922" s="29">
        <v>0</v>
      </c>
      <c r="G922" s="30">
        <f t="shared" si="180"/>
        <v>0</v>
      </c>
      <c r="H922" s="31">
        <f t="shared" si="182"/>
        <v>59399.999999999993</v>
      </c>
      <c r="I922" s="31"/>
      <c r="J922" s="59">
        <f t="shared" si="181"/>
        <v>0</v>
      </c>
    </row>
    <row r="923" spans="1:10">
      <c r="A923" s="24">
        <v>14</v>
      </c>
      <c r="B923" s="25" t="s">
        <v>37</v>
      </c>
      <c r="C923" s="37"/>
      <c r="D923" s="38">
        <v>65934</v>
      </c>
      <c r="E923" s="28">
        <f t="shared" si="179"/>
        <v>0</v>
      </c>
      <c r="F923" s="29">
        <v>0</v>
      </c>
      <c r="G923" s="30">
        <f t="shared" si="180"/>
        <v>0</v>
      </c>
      <c r="H923" s="31">
        <f t="shared" si="182"/>
        <v>61049.999999999993</v>
      </c>
      <c r="I923" s="31"/>
      <c r="J923" s="59">
        <f t="shared" si="181"/>
        <v>0</v>
      </c>
    </row>
    <row r="924" spans="1:10">
      <c r="A924" s="24">
        <v>15</v>
      </c>
      <c r="B924" s="25" t="s">
        <v>38</v>
      </c>
      <c r="C924" s="37"/>
      <c r="D924" s="38">
        <v>76626</v>
      </c>
      <c r="E924" s="28">
        <f t="shared" si="179"/>
        <v>0</v>
      </c>
      <c r="F924" s="124">
        <v>0</v>
      </c>
      <c r="G924" s="30">
        <f t="shared" si="180"/>
        <v>0</v>
      </c>
      <c r="H924" s="31">
        <f t="shared" si="182"/>
        <v>70950</v>
      </c>
      <c r="I924" s="31"/>
      <c r="J924" s="59">
        <f t="shared" si="181"/>
        <v>0</v>
      </c>
    </row>
    <row r="925" spans="1:10">
      <c r="A925" s="24">
        <v>16</v>
      </c>
      <c r="B925" s="25" t="s">
        <v>39</v>
      </c>
      <c r="C925" s="37"/>
      <c r="D925" s="38">
        <v>80190</v>
      </c>
      <c r="E925" s="28">
        <f t="shared" si="179"/>
        <v>0</v>
      </c>
      <c r="F925" s="29">
        <v>0</v>
      </c>
      <c r="G925" s="30">
        <f t="shared" si="180"/>
        <v>0</v>
      </c>
      <c r="H925" s="31">
        <f t="shared" si="182"/>
        <v>74250</v>
      </c>
      <c r="I925" s="31"/>
      <c r="J925" s="59">
        <f t="shared" si="181"/>
        <v>0</v>
      </c>
    </row>
    <row r="926" spans="1:10">
      <c r="A926" s="24">
        <v>17</v>
      </c>
      <c r="B926" s="25" t="s">
        <v>40</v>
      </c>
      <c r="C926" s="37"/>
      <c r="D926" s="38">
        <v>113832</v>
      </c>
      <c r="E926" s="28">
        <f t="shared" si="179"/>
        <v>0</v>
      </c>
      <c r="F926" s="29">
        <v>0</v>
      </c>
      <c r="G926" s="30">
        <f t="shared" si="180"/>
        <v>0</v>
      </c>
      <c r="H926" s="31">
        <f t="shared" si="182"/>
        <v>105400</v>
      </c>
      <c r="I926" s="31"/>
      <c r="J926" s="59">
        <f t="shared" si="181"/>
        <v>0</v>
      </c>
    </row>
    <row r="927" spans="1:10">
      <c r="A927" s="24">
        <v>18</v>
      </c>
      <c r="B927" s="25" t="s">
        <v>41</v>
      </c>
      <c r="C927" s="37"/>
      <c r="D927" s="39">
        <v>98010</v>
      </c>
      <c r="E927" s="28">
        <f t="shared" si="179"/>
        <v>0</v>
      </c>
      <c r="F927" s="29">
        <v>0</v>
      </c>
      <c r="G927" s="30">
        <f t="shared" si="180"/>
        <v>0</v>
      </c>
      <c r="H927" s="31">
        <f t="shared" si="182"/>
        <v>90750</v>
      </c>
      <c r="I927" s="31"/>
      <c r="J927" s="59">
        <f t="shared" si="181"/>
        <v>0</v>
      </c>
    </row>
    <row r="928" spans="1:10" ht="17.25">
      <c r="A928" s="40"/>
      <c r="B928" s="41" t="s">
        <v>42</v>
      </c>
      <c r="C928" s="42">
        <f t="shared" ref="C928" si="183">SUM(C910:C927)</f>
        <v>30</v>
      </c>
      <c r="D928" s="42"/>
      <c r="E928" s="43">
        <f t="shared" ref="E928" si="184">SUM(E910:E927)</f>
        <v>2422686</v>
      </c>
      <c r="F928" s="43"/>
      <c r="G928" s="44">
        <f t="shared" ref="G928" si="185">SUM(G910:G927)</f>
        <v>2422686</v>
      </c>
      <c r="H928" s="45"/>
      <c r="I928" s="45"/>
      <c r="J928" s="64">
        <f>SUM(J910:J927)</f>
        <v>2155111.111111111</v>
      </c>
    </row>
    <row r="929" spans="1:10" ht="31.5">
      <c r="A929" s="46"/>
      <c r="B929" s="47"/>
      <c r="C929" s="48"/>
      <c r="D929" s="48"/>
      <c r="E929" s="49"/>
      <c r="F929" s="49"/>
      <c r="G929" s="50"/>
      <c r="H929" s="5"/>
      <c r="I929" s="5"/>
      <c r="J929" s="75">
        <f>J928*0.08</f>
        <v>172408.88888888888</v>
      </c>
    </row>
    <row r="930" spans="1:10" ht="31.5">
      <c r="A930" s="283" t="s">
        <v>43</v>
      </c>
      <c r="B930" s="283"/>
      <c r="C930" s="284" t="s">
        <v>44</v>
      </c>
      <c r="D930" s="284"/>
      <c r="E930" s="54"/>
      <c r="F930" s="54"/>
      <c r="G930" s="55" t="s">
        <v>45</v>
      </c>
      <c r="H930" s="6"/>
      <c r="I930" s="6"/>
      <c r="J930" s="76">
        <f>SUM(J928:J929)</f>
        <v>2327520</v>
      </c>
    </row>
    <row r="933" spans="1:10" ht="18">
      <c r="A933" s="279" t="s">
        <v>0</v>
      </c>
      <c r="B933" s="279"/>
      <c r="C933" s="279"/>
      <c r="D933" s="279"/>
      <c r="E933" s="279"/>
      <c r="F933" s="279"/>
      <c r="G933" s="279"/>
      <c r="H933" s="1"/>
      <c r="I933" s="1"/>
      <c r="J933" s="127"/>
    </row>
    <row r="934" spans="1:10" ht="18">
      <c r="A934" s="279" t="s">
        <v>1</v>
      </c>
      <c r="B934" s="279"/>
      <c r="C934" s="279"/>
      <c r="D934" s="279"/>
      <c r="E934" s="279"/>
      <c r="F934" s="279"/>
      <c r="G934" s="279"/>
      <c r="H934" s="1"/>
      <c r="I934" s="1"/>
      <c r="J934" s="79"/>
    </row>
    <row r="935" spans="1:10" ht="15.75">
      <c r="A935" s="279" t="s">
        <v>2</v>
      </c>
      <c r="B935" s="279"/>
      <c r="C935" s="279"/>
      <c r="D935" s="279"/>
      <c r="E935" s="279"/>
      <c r="F935" s="279"/>
      <c r="G935" s="279"/>
      <c r="H935" s="1"/>
      <c r="I935" s="1"/>
      <c r="J935" s="71"/>
    </row>
    <row r="936" spans="1:10" ht="15.75">
      <c r="A936" s="279" t="s">
        <v>4</v>
      </c>
      <c r="B936" s="279"/>
      <c r="C936" s="279"/>
      <c r="D936" s="279"/>
      <c r="E936" s="279"/>
      <c r="F936" s="279"/>
      <c r="G936" s="279"/>
      <c r="H936" s="1"/>
      <c r="I936" s="1"/>
      <c r="J936" s="71"/>
    </row>
    <row r="937" spans="1:10" ht="15.75">
      <c r="A937" s="280" t="s">
        <v>6</v>
      </c>
      <c r="B937" s="280"/>
      <c r="C937" s="280"/>
      <c r="D937" s="280"/>
      <c r="E937" s="280"/>
      <c r="F937" s="280"/>
      <c r="G937" s="280"/>
      <c r="H937" s="1"/>
      <c r="I937" s="1"/>
      <c r="J937" s="71"/>
    </row>
    <row r="938" spans="1:10" ht="27.75">
      <c r="A938" s="9"/>
      <c r="B938" s="9"/>
      <c r="C938" s="281" t="s">
        <v>441</v>
      </c>
      <c r="D938" s="281"/>
      <c r="E938" s="281"/>
      <c r="F938" s="281"/>
      <c r="G938" s="281"/>
      <c r="H938" s="2"/>
      <c r="I938" s="2"/>
      <c r="J938" s="72"/>
    </row>
    <row r="939" spans="1:10" ht="15.75">
      <c r="A939" s="11" t="s">
        <v>358</v>
      </c>
      <c r="B939" s="12">
        <v>4138287873</v>
      </c>
      <c r="C939" s="13"/>
      <c r="D939" s="286"/>
      <c r="E939" s="286"/>
      <c r="F939" s="286"/>
      <c r="G939" s="286"/>
      <c r="H939" s="68"/>
      <c r="I939" s="68"/>
      <c r="J939" s="71"/>
    </row>
    <row r="940" spans="1:10" ht="15.75">
      <c r="A940" s="11" t="s">
        <v>9</v>
      </c>
      <c r="B940" s="286" t="s">
        <v>1055</v>
      </c>
      <c r="C940" s="286"/>
      <c r="D940" s="286"/>
      <c r="E940" s="16"/>
      <c r="F940" s="11"/>
      <c r="G940" s="16"/>
      <c r="H940" s="69" t="s">
        <v>161</v>
      </c>
      <c r="I940" s="69"/>
      <c r="J940" s="73"/>
    </row>
    <row r="941" spans="1:10" ht="15.75">
      <c r="A941" s="11" t="s">
        <v>11</v>
      </c>
      <c r="B941" s="289" t="s">
        <v>670</v>
      </c>
      <c r="C941" s="289"/>
      <c r="D941" s="289"/>
      <c r="E941" s="289"/>
      <c r="F941" s="18"/>
      <c r="G941" s="19"/>
      <c r="H941" s="1"/>
      <c r="I941" s="1"/>
      <c r="J941" s="71"/>
    </row>
    <row r="942" spans="1:10" ht="15.75">
      <c r="A942" s="21" t="s">
        <v>14</v>
      </c>
      <c r="B942" s="21" t="s">
        <v>16</v>
      </c>
      <c r="C942" s="21" t="s">
        <v>17</v>
      </c>
      <c r="D942" s="22" t="s">
        <v>18</v>
      </c>
      <c r="E942" s="23" t="s">
        <v>19</v>
      </c>
      <c r="F942" s="23" t="s">
        <v>20</v>
      </c>
      <c r="G942" s="21" t="s">
        <v>21</v>
      </c>
      <c r="H942" s="1"/>
      <c r="I942" s="1"/>
      <c r="J942" s="71"/>
    </row>
    <row r="943" spans="1:10">
      <c r="A943" s="24">
        <v>1</v>
      </c>
      <c r="B943" s="25" t="s">
        <v>23</v>
      </c>
      <c r="C943" s="26">
        <v>10</v>
      </c>
      <c r="D943" s="27">
        <v>79305</v>
      </c>
      <c r="E943" s="28">
        <f t="shared" ref="E943:E960" si="186">D943*C943</f>
        <v>793050</v>
      </c>
      <c r="F943" s="29">
        <v>0</v>
      </c>
      <c r="G943" s="30">
        <f t="shared" ref="G943:G960" si="187">E943-E943*F943</f>
        <v>793050</v>
      </c>
      <c r="H943" s="31">
        <f>D943/1.08*0.8</f>
        <v>58744.444444444438</v>
      </c>
      <c r="I943" s="31"/>
      <c r="J943" s="59">
        <f t="shared" ref="J943:J960" si="188">H943*C943</f>
        <v>587444.44444444438</v>
      </c>
    </row>
    <row r="944" spans="1:10">
      <c r="A944" s="24">
        <v>2</v>
      </c>
      <c r="B944" s="25" t="s">
        <v>25</v>
      </c>
      <c r="C944" s="32"/>
      <c r="D944" s="33">
        <v>128591</v>
      </c>
      <c r="E944" s="28">
        <f t="shared" si="186"/>
        <v>0</v>
      </c>
      <c r="F944" s="29">
        <v>0</v>
      </c>
      <c r="G944" s="30">
        <f t="shared" si="187"/>
        <v>0</v>
      </c>
      <c r="H944" s="31">
        <f t="shared" ref="H944:H960" si="189">D944/1.08</f>
        <v>119065.74074074073</v>
      </c>
      <c r="I944" s="31"/>
      <c r="J944" s="59">
        <f t="shared" si="188"/>
        <v>0</v>
      </c>
    </row>
    <row r="945" spans="1:10">
      <c r="A945" s="24">
        <v>3</v>
      </c>
      <c r="B945" s="25" t="s">
        <v>26</v>
      </c>
      <c r="C945" s="34">
        <v>10</v>
      </c>
      <c r="D945" s="27">
        <v>60043</v>
      </c>
      <c r="E945" s="28">
        <f t="shared" si="186"/>
        <v>600430</v>
      </c>
      <c r="F945" s="29">
        <v>0</v>
      </c>
      <c r="G945" s="30">
        <f t="shared" si="187"/>
        <v>600430</v>
      </c>
      <c r="H945" s="31">
        <f t="shared" si="189"/>
        <v>55595.370370370365</v>
      </c>
      <c r="I945" s="31"/>
      <c r="J945" s="59">
        <f t="shared" si="188"/>
        <v>555953.70370370359</v>
      </c>
    </row>
    <row r="946" spans="1:10">
      <c r="A946" s="24">
        <v>4</v>
      </c>
      <c r="B946" s="25" t="s">
        <v>27</v>
      </c>
      <c r="C946" s="106"/>
      <c r="D946" s="27">
        <v>115781</v>
      </c>
      <c r="E946" s="28">
        <f t="shared" si="186"/>
        <v>0</v>
      </c>
      <c r="F946" s="29">
        <v>0</v>
      </c>
      <c r="G946" s="30">
        <f t="shared" si="187"/>
        <v>0</v>
      </c>
      <c r="H946" s="31">
        <f t="shared" si="189"/>
        <v>107204.62962962962</v>
      </c>
      <c r="I946" s="31"/>
      <c r="J946" s="59">
        <f t="shared" si="188"/>
        <v>0</v>
      </c>
    </row>
    <row r="947" spans="1:10">
      <c r="A947" s="24">
        <v>5</v>
      </c>
      <c r="B947" s="25" t="s">
        <v>28</v>
      </c>
      <c r="C947" s="32">
        <v>10</v>
      </c>
      <c r="D947" s="27">
        <v>119943</v>
      </c>
      <c r="E947" s="28">
        <f t="shared" si="186"/>
        <v>1199430</v>
      </c>
      <c r="F947" s="124">
        <v>0</v>
      </c>
      <c r="G947" s="30">
        <f t="shared" si="187"/>
        <v>1199430</v>
      </c>
      <c r="H947" s="31">
        <f t="shared" si="189"/>
        <v>111058.33333333333</v>
      </c>
      <c r="I947" s="31"/>
      <c r="J947" s="59">
        <f t="shared" si="188"/>
        <v>1110583.3333333333</v>
      </c>
    </row>
    <row r="948" spans="1:10">
      <c r="A948" s="24">
        <v>6</v>
      </c>
      <c r="B948" s="25" t="s">
        <v>29</v>
      </c>
      <c r="C948" s="26"/>
      <c r="D948" s="27">
        <v>94810</v>
      </c>
      <c r="E948" s="28">
        <f t="shared" si="186"/>
        <v>0</v>
      </c>
      <c r="F948" s="29">
        <v>0</v>
      </c>
      <c r="G948" s="30">
        <f t="shared" si="187"/>
        <v>0</v>
      </c>
      <c r="H948" s="31">
        <f t="shared" si="189"/>
        <v>87787.037037037036</v>
      </c>
      <c r="I948" s="31"/>
      <c r="J948" s="59">
        <f t="shared" si="188"/>
        <v>0</v>
      </c>
    </row>
    <row r="949" spans="1:10">
      <c r="A949" s="24">
        <v>7</v>
      </c>
      <c r="B949" s="25" t="s">
        <v>30</v>
      </c>
      <c r="C949" s="34"/>
      <c r="D949" s="27">
        <v>141396</v>
      </c>
      <c r="E949" s="28">
        <f t="shared" si="186"/>
        <v>0</v>
      </c>
      <c r="F949" s="29">
        <v>0</v>
      </c>
      <c r="G949" s="30">
        <f t="shared" si="187"/>
        <v>0</v>
      </c>
      <c r="H949" s="31">
        <f t="shared" si="189"/>
        <v>130922.22222222222</v>
      </c>
      <c r="I949" s="31"/>
      <c r="J949" s="59">
        <f t="shared" si="188"/>
        <v>0</v>
      </c>
    </row>
    <row r="950" spans="1:10">
      <c r="A950" s="24">
        <v>8</v>
      </c>
      <c r="B950" s="25" t="s">
        <v>31</v>
      </c>
      <c r="C950" s="26"/>
      <c r="D950" s="27">
        <v>232931</v>
      </c>
      <c r="E950" s="28">
        <f t="shared" si="186"/>
        <v>0</v>
      </c>
      <c r="F950" s="29">
        <v>0</v>
      </c>
      <c r="G950" s="30">
        <f t="shared" si="187"/>
        <v>0</v>
      </c>
      <c r="H950" s="31">
        <f t="shared" si="189"/>
        <v>215676.85185185182</v>
      </c>
      <c r="I950" s="31"/>
      <c r="J950" s="59">
        <f t="shared" si="188"/>
        <v>0</v>
      </c>
    </row>
    <row r="951" spans="1:10">
      <c r="A951" s="24">
        <v>9</v>
      </c>
      <c r="B951" s="36" t="s">
        <v>32</v>
      </c>
      <c r="C951" s="26"/>
      <c r="D951" s="27">
        <v>101534</v>
      </c>
      <c r="E951" s="28">
        <f t="shared" si="186"/>
        <v>0</v>
      </c>
      <c r="F951" s="29">
        <v>0</v>
      </c>
      <c r="G951" s="30">
        <f t="shared" si="187"/>
        <v>0</v>
      </c>
      <c r="H951" s="31">
        <f t="shared" si="189"/>
        <v>94012.962962962964</v>
      </c>
      <c r="I951" s="31"/>
      <c r="J951" s="59">
        <f t="shared" si="188"/>
        <v>0</v>
      </c>
    </row>
    <row r="952" spans="1:10">
      <c r="A952" s="24">
        <v>10</v>
      </c>
      <c r="B952" s="36" t="s">
        <v>33</v>
      </c>
      <c r="C952" s="37"/>
      <c r="D952" s="33">
        <v>110148</v>
      </c>
      <c r="E952" s="28">
        <f t="shared" si="186"/>
        <v>0</v>
      </c>
      <c r="F952" s="29">
        <v>0</v>
      </c>
      <c r="G952" s="30">
        <f t="shared" si="187"/>
        <v>0</v>
      </c>
      <c r="H952" s="31">
        <f t="shared" si="189"/>
        <v>101988.88888888888</v>
      </c>
      <c r="I952" s="31"/>
      <c r="J952" s="59">
        <f t="shared" si="188"/>
        <v>0</v>
      </c>
    </row>
    <row r="953" spans="1:10">
      <c r="A953" s="24">
        <v>11</v>
      </c>
      <c r="B953" s="25" t="s">
        <v>34</v>
      </c>
      <c r="C953" s="37">
        <v>10</v>
      </c>
      <c r="D953" s="27">
        <v>54198</v>
      </c>
      <c r="E953" s="28">
        <f t="shared" si="186"/>
        <v>541980</v>
      </c>
      <c r="F953" s="29">
        <v>0</v>
      </c>
      <c r="G953" s="30">
        <f t="shared" si="187"/>
        <v>541980</v>
      </c>
      <c r="H953" s="31">
        <f t="shared" si="189"/>
        <v>50183.333333333328</v>
      </c>
      <c r="I953" s="31"/>
      <c r="J953" s="59">
        <f t="shared" si="188"/>
        <v>501833.33333333326</v>
      </c>
    </row>
    <row r="954" spans="1:10">
      <c r="A954" s="24">
        <v>12</v>
      </c>
      <c r="B954" s="25" t="s">
        <v>35</v>
      </c>
      <c r="C954" s="37"/>
      <c r="D954" s="27">
        <v>49680</v>
      </c>
      <c r="E954" s="28">
        <f t="shared" si="186"/>
        <v>0</v>
      </c>
      <c r="F954" s="29">
        <v>0</v>
      </c>
      <c r="G954" s="30">
        <f t="shared" si="187"/>
        <v>0</v>
      </c>
      <c r="H954" s="31">
        <f t="shared" si="189"/>
        <v>46000</v>
      </c>
      <c r="I954" s="31"/>
      <c r="J954" s="59">
        <f t="shared" si="188"/>
        <v>0</v>
      </c>
    </row>
    <row r="955" spans="1:10">
      <c r="A955" s="24">
        <v>13</v>
      </c>
      <c r="B955" s="25" t="s">
        <v>36</v>
      </c>
      <c r="C955" s="37"/>
      <c r="D955" s="38">
        <v>64152</v>
      </c>
      <c r="E955" s="28">
        <f t="shared" si="186"/>
        <v>0</v>
      </c>
      <c r="F955" s="29">
        <v>0</v>
      </c>
      <c r="G955" s="30">
        <f t="shared" si="187"/>
        <v>0</v>
      </c>
      <c r="H955" s="31">
        <f t="shared" si="189"/>
        <v>59399.999999999993</v>
      </c>
      <c r="I955" s="31"/>
      <c r="J955" s="59">
        <f t="shared" si="188"/>
        <v>0</v>
      </c>
    </row>
    <row r="956" spans="1:10">
      <c r="A956" s="24">
        <v>14</v>
      </c>
      <c r="B956" s="25" t="s">
        <v>37</v>
      </c>
      <c r="C956" s="37"/>
      <c r="D956" s="38">
        <v>65934</v>
      </c>
      <c r="E956" s="28">
        <f t="shared" si="186"/>
        <v>0</v>
      </c>
      <c r="F956" s="29">
        <v>0</v>
      </c>
      <c r="G956" s="30">
        <f t="shared" si="187"/>
        <v>0</v>
      </c>
      <c r="H956" s="31">
        <f t="shared" si="189"/>
        <v>61049.999999999993</v>
      </c>
      <c r="I956" s="31"/>
      <c r="J956" s="59">
        <f t="shared" si="188"/>
        <v>0</v>
      </c>
    </row>
    <row r="957" spans="1:10">
      <c r="A957" s="24">
        <v>15</v>
      </c>
      <c r="B957" s="25" t="s">
        <v>38</v>
      </c>
      <c r="C957" s="37"/>
      <c r="D957" s="38">
        <v>76626</v>
      </c>
      <c r="E957" s="28">
        <f t="shared" si="186"/>
        <v>0</v>
      </c>
      <c r="F957" s="124">
        <v>0</v>
      </c>
      <c r="G957" s="30">
        <f t="shared" si="187"/>
        <v>0</v>
      </c>
      <c r="H957" s="31">
        <f t="shared" si="189"/>
        <v>70950</v>
      </c>
      <c r="I957" s="31"/>
      <c r="J957" s="59">
        <f t="shared" si="188"/>
        <v>0</v>
      </c>
    </row>
    <row r="958" spans="1:10">
      <c r="A958" s="24">
        <v>16</v>
      </c>
      <c r="B958" s="25" t="s">
        <v>39</v>
      </c>
      <c r="C958" s="37"/>
      <c r="D958" s="38">
        <v>80190</v>
      </c>
      <c r="E958" s="28">
        <f t="shared" si="186"/>
        <v>0</v>
      </c>
      <c r="F958" s="29">
        <v>0</v>
      </c>
      <c r="G958" s="30">
        <f t="shared" si="187"/>
        <v>0</v>
      </c>
      <c r="H958" s="31">
        <f t="shared" si="189"/>
        <v>74250</v>
      </c>
      <c r="I958" s="31"/>
      <c r="J958" s="59">
        <f t="shared" si="188"/>
        <v>0</v>
      </c>
    </row>
    <row r="959" spans="1:10">
      <c r="A959" s="24">
        <v>17</v>
      </c>
      <c r="B959" s="25" t="s">
        <v>40</v>
      </c>
      <c r="C959" s="37"/>
      <c r="D959" s="38">
        <v>113832</v>
      </c>
      <c r="E959" s="28">
        <f t="shared" si="186"/>
        <v>0</v>
      </c>
      <c r="F959" s="29">
        <v>0</v>
      </c>
      <c r="G959" s="30">
        <f t="shared" si="187"/>
        <v>0</v>
      </c>
      <c r="H959" s="31">
        <f t="shared" si="189"/>
        <v>105400</v>
      </c>
      <c r="I959" s="31"/>
      <c r="J959" s="59">
        <f t="shared" si="188"/>
        <v>0</v>
      </c>
    </row>
    <row r="960" spans="1:10">
      <c r="A960" s="24">
        <v>18</v>
      </c>
      <c r="B960" s="25" t="s">
        <v>41</v>
      </c>
      <c r="C960" s="37"/>
      <c r="D960" s="39">
        <v>98010</v>
      </c>
      <c r="E960" s="28">
        <f t="shared" si="186"/>
        <v>0</v>
      </c>
      <c r="F960" s="29">
        <v>0</v>
      </c>
      <c r="G960" s="30">
        <f t="shared" si="187"/>
        <v>0</v>
      </c>
      <c r="H960" s="31">
        <f t="shared" si="189"/>
        <v>90750</v>
      </c>
      <c r="I960" s="31"/>
      <c r="J960" s="59">
        <f t="shared" si="188"/>
        <v>0</v>
      </c>
    </row>
    <row r="961" spans="1:10" ht="17.25">
      <c r="A961" s="40"/>
      <c r="B961" s="41" t="s">
        <v>42</v>
      </c>
      <c r="C961" s="42">
        <f t="shared" ref="C961" si="190">SUM(C943:C960)</f>
        <v>40</v>
      </c>
      <c r="D961" s="42"/>
      <c r="E961" s="43">
        <f t="shared" ref="E961" si="191">SUM(E943:E960)</f>
        <v>3134890</v>
      </c>
      <c r="F961" s="43"/>
      <c r="G961" s="44">
        <f t="shared" ref="G961" si="192">SUM(G943:G960)</f>
        <v>3134890</v>
      </c>
      <c r="H961" s="45"/>
      <c r="I961" s="45"/>
      <c r="J961" s="64">
        <f>SUM(J943:J960)</f>
        <v>2755814.8148148144</v>
      </c>
    </row>
    <row r="962" spans="1:10" ht="31.5">
      <c r="A962" s="46"/>
      <c r="B962" s="47"/>
      <c r="C962" s="48"/>
      <c r="D962" s="48"/>
      <c r="E962" s="49"/>
      <c r="F962" s="49"/>
      <c r="G962" s="50"/>
      <c r="H962" s="5"/>
      <c r="I962" s="5"/>
      <c r="J962" s="75">
        <f>J961*0.08</f>
        <v>220465.18518518517</v>
      </c>
    </row>
    <row r="963" spans="1:10" ht="31.5">
      <c r="A963" s="283" t="s">
        <v>43</v>
      </c>
      <c r="B963" s="283"/>
      <c r="C963" s="284" t="s">
        <v>44</v>
      </c>
      <c r="D963" s="284"/>
      <c r="E963" s="54"/>
      <c r="F963" s="54"/>
      <c r="G963" s="55" t="s">
        <v>45</v>
      </c>
      <c r="H963" s="6"/>
      <c r="I963" s="6"/>
      <c r="J963" s="76">
        <f>SUM(J961:J962)</f>
        <v>2976279.9999999995</v>
      </c>
    </row>
    <row r="966" spans="1:10" ht="18">
      <c r="A966" s="279" t="s">
        <v>0</v>
      </c>
      <c r="B966" s="279"/>
      <c r="C966" s="279"/>
      <c r="D966" s="279"/>
      <c r="E966" s="279"/>
      <c r="F966" s="279"/>
      <c r="G966" s="279"/>
      <c r="H966" s="1"/>
      <c r="I966" s="1"/>
      <c r="J966" s="127"/>
    </row>
    <row r="967" spans="1:10" ht="18">
      <c r="A967" s="279" t="s">
        <v>1</v>
      </c>
      <c r="B967" s="279"/>
      <c r="C967" s="279"/>
      <c r="D967" s="279"/>
      <c r="E967" s="279"/>
      <c r="F967" s="279"/>
      <c r="G967" s="279"/>
      <c r="H967" s="1"/>
      <c r="I967" s="1"/>
      <c r="J967" s="79"/>
    </row>
    <row r="968" spans="1:10" ht="15.75">
      <c r="A968" s="279" t="s">
        <v>2</v>
      </c>
      <c r="B968" s="279"/>
      <c r="C968" s="279"/>
      <c r="D968" s="279"/>
      <c r="E968" s="279"/>
      <c r="F968" s="279"/>
      <c r="G968" s="279"/>
      <c r="H968" s="1"/>
      <c r="I968" s="1"/>
      <c r="J968" s="71"/>
    </row>
    <row r="969" spans="1:10" ht="15.75">
      <c r="A969" s="279" t="s">
        <v>4</v>
      </c>
      <c r="B969" s="279"/>
      <c r="C969" s="279"/>
      <c r="D969" s="279"/>
      <c r="E969" s="279"/>
      <c r="F969" s="279"/>
      <c r="G969" s="279"/>
      <c r="H969" s="1"/>
      <c r="I969" s="1"/>
      <c r="J969" s="71"/>
    </row>
    <row r="970" spans="1:10" ht="15.75">
      <c r="A970" s="280" t="s">
        <v>6</v>
      </c>
      <c r="B970" s="280"/>
      <c r="C970" s="280"/>
      <c r="D970" s="280"/>
      <c r="E970" s="280"/>
      <c r="F970" s="280"/>
      <c r="G970" s="280"/>
      <c r="H970" s="1"/>
      <c r="I970" s="1"/>
      <c r="J970" s="71"/>
    </row>
    <row r="971" spans="1:10" ht="27.75">
      <c r="A971" s="9"/>
      <c r="B971" s="9"/>
      <c r="C971" s="281" t="s">
        <v>441</v>
      </c>
      <c r="D971" s="281"/>
      <c r="E971" s="281"/>
      <c r="F971" s="281"/>
      <c r="G971" s="281"/>
      <c r="H971" s="2"/>
      <c r="I971" s="2"/>
      <c r="J971" s="72"/>
    </row>
    <row r="972" spans="1:10" ht="15.75">
      <c r="A972" s="11" t="s">
        <v>358</v>
      </c>
      <c r="B972" s="12">
        <v>4138287461</v>
      </c>
      <c r="C972" s="13"/>
      <c r="D972" s="286"/>
      <c r="E972" s="286"/>
      <c r="F972" s="286"/>
      <c r="G972" s="286"/>
      <c r="H972" s="68"/>
      <c r="I972" s="68"/>
      <c r="J972" s="71"/>
    </row>
    <row r="973" spans="1:10" ht="15.75">
      <c r="A973" s="11" t="s">
        <v>9</v>
      </c>
      <c r="B973" s="286" t="s">
        <v>1056</v>
      </c>
      <c r="C973" s="286"/>
      <c r="D973" s="286"/>
      <c r="E973" s="16"/>
      <c r="F973" s="11"/>
      <c r="G973" s="16"/>
      <c r="H973" s="69" t="s">
        <v>161</v>
      </c>
      <c r="I973" s="69"/>
      <c r="J973" s="73"/>
    </row>
    <row r="974" spans="1:10" ht="15.75">
      <c r="A974" s="11" t="s">
        <v>11</v>
      </c>
      <c r="B974" s="289" t="s">
        <v>670</v>
      </c>
      <c r="C974" s="289"/>
      <c r="D974" s="289"/>
      <c r="E974" s="289"/>
      <c r="F974" s="18"/>
      <c r="G974" s="19"/>
      <c r="H974" s="1"/>
      <c r="I974" s="1"/>
      <c r="J974" s="71"/>
    </row>
    <row r="975" spans="1:10" ht="15.75">
      <c r="A975" s="21" t="s">
        <v>14</v>
      </c>
      <c r="B975" s="21" t="s">
        <v>16</v>
      </c>
      <c r="C975" s="21" t="s">
        <v>17</v>
      </c>
      <c r="D975" s="22" t="s">
        <v>18</v>
      </c>
      <c r="E975" s="23" t="s">
        <v>19</v>
      </c>
      <c r="F975" s="23" t="s">
        <v>20</v>
      </c>
      <c r="G975" s="21" t="s">
        <v>21</v>
      </c>
      <c r="H975" s="1"/>
      <c r="I975" s="1"/>
      <c r="J975" s="71"/>
    </row>
    <row r="976" spans="1:10">
      <c r="A976" s="24">
        <v>1</v>
      </c>
      <c r="B976" s="25" t="s">
        <v>23</v>
      </c>
      <c r="C976" s="26">
        <v>6</v>
      </c>
      <c r="D976" s="27">
        <v>79305</v>
      </c>
      <c r="E976" s="28">
        <f t="shared" ref="E976:E993" si="193">D976*C976</f>
        <v>475830</v>
      </c>
      <c r="F976" s="29">
        <v>0</v>
      </c>
      <c r="G976" s="30">
        <f t="shared" ref="G976:G993" si="194">E976-E976*F976</f>
        <v>475830</v>
      </c>
      <c r="H976" s="31">
        <f>D976/1.08*0.8</f>
        <v>58744.444444444438</v>
      </c>
      <c r="I976" s="31"/>
      <c r="J976" s="59">
        <f t="shared" ref="J976:J993" si="195">H976*C976</f>
        <v>352466.66666666663</v>
      </c>
    </row>
    <row r="977" spans="1:10">
      <c r="A977" s="24">
        <v>2</v>
      </c>
      <c r="B977" s="25" t="s">
        <v>25</v>
      </c>
      <c r="C977" s="32"/>
      <c r="D977" s="33">
        <v>128591</v>
      </c>
      <c r="E977" s="28">
        <f t="shared" si="193"/>
        <v>0</v>
      </c>
      <c r="F977" s="29">
        <v>0</v>
      </c>
      <c r="G977" s="30">
        <f t="shared" si="194"/>
        <v>0</v>
      </c>
      <c r="H977" s="31">
        <f t="shared" ref="H977:H993" si="196">D977/1.08</f>
        <v>119065.74074074073</v>
      </c>
      <c r="I977" s="31"/>
      <c r="J977" s="59">
        <f t="shared" si="195"/>
        <v>0</v>
      </c>
    </row>
    <row r="978" spans="1:10">
      <c r="A978" s="24">
        <v>3</v>
      </c>
      <c r="B978" s="25" t="s">
        <v>26</v>
      </c>
      <c r="C978" s="34"/>
      <c r="D978" s="27">
        <v>60043</v>
      </c>
      <c r="E978" s="28">
        <f t="shared" si="193"/>
        <v>0</v>
      </c>
      <c r="F978" s="29">
        <v>0</v>
      </c>
      <c r="G978" s="30">
        <f t="shared" si="194"/>
        <v>0</v>
      </c>
      <c r="H978" s="31">
        <f t="shared" si="196"/>
        <v>55595.370370370365</v>
      </c>
      <c r="I978" s="31"/>
      <c r="J978" s="59">
        <f t="shared" si="195"/>
        <v>0</v>
      </c>
    </row>
    <row r="979" spans="1:10">
      <c r="A979" s="24">
        <v>4</v>
      </c>
      <c r="B979" s="25" t="s">
        <v>27</v>
      </c>
      <c r="C979" s="106"/>
      <c r="D979" s="27">
        <v>115781</v>
      </c>
      <c r="E979" s="28">
        <f t="shared" si="193"/>
        <v>0</v>
      </c>
      <c r="F979" s="29">
        <v>0</v>
      </c>
      <c r="G979" s="30">
        <f t="shared" si="194"/>
        <v>0</v>
      </c>
      <c r="H979" s="31">
        <f t="shared" si="196"/>
        <v>107204.62962962962</v>
      </c>
      <c r="I979" s="31"/>
      <c r="J979" s="59">
        <f t="shared" si="195"/>
        <v>0</v>
      </c>
    </row>
    <row r="980" spans="1:10">
      <c r="A980" s="24">
        <v>5</v>
      </c>
      <c r="B980" s="25" t="s">
        <v>28</v>
      </c>
      <c r="C980" s="32">
        <v>5</v>
      </c>
      <c r="D980" s="27">
        <v>119943</v>
      </c>
      <c r="E980" s="28">
        <f t="shared" si="193"/>
        <v>599715</v>
      </c>
      <c r="F980" s="124">
        <v>0</v>
      </c>
      <c r="G980" s="30">
        <f t="shared" si="194"/>
        <v>599715</v>
      </c>
      <c r="H980" s="31">
        <f t="shared" si="196"/>
        <v>111058.33333333333</v>
      </c>
      <c r="I980" s="31"/>
      <c r="J980" s="59">
        <f t="shared" si="195"/>
        <v>555291.66666666663</v>
      </c>
    </row>
    <row r="981" spans="1:10">
      <c r="A981" s="24">
        <v>6</v>
      </c>
      <c r="B981" s="25" t="s">
        <v>29</v>
      </c>
      <c r="C981" s="26"/>
      <c r="D981" s="27">
        <v>94810</v>
      </c>
      <c r="E981" s="28">
        <f t="shared" si="193"/>
        <v>0</v>
      </c>
      <c r="F981" s="29">
        <v>0</v>
      </c>
      <c r="G981" s="30">
        <f t="shared" si="194"/>
        <v>0</v>
      </c>
      <c r="H981" s="31">
        <f t="shared" si="196"/>
        <v>87787.037037037036</v>
      </c>
      <c r="I981" s="31"/>
      <c r="J981" s="59">
        <f t="shared" si="195"/>
        <v>0</v>
      </c>
    </row>
    <row r="982" spans="1:10">
      <c r="A982" s="24">
        <v>7</v>
      </c>
      <c r="B982" s="25" t="s">
        <v>30</v>
      </c>
      <c r="C982" s="34"/>
      <c r="D982" s="27">
        <v>141396</v>
      </c>
      <c r="E982" s="28">
        <f t="shared" si="193"/>
        <v>0</v>
      </c>
      <c r="F982" s="29">
        <v>0</v>
      </c>
      <c r="G982" s="30">
        <f t="shared" si="194"/>
        <v>0</v>
      </c>
      <c r="H982" s="31">
        <f t="shared" si="196"/>
        <v>130922.22222222222</v>
      </c>
      <c r="I982" s="31"/>
      <c r="J982" s="59">
        <f t="shared" si="195"/>
        <v>0</v>
      </c>
    </row>
    <row r="983" spans="1:10">
      <c r="A983" s="24">
        <v>8</v>
      </c>
      <c r="B983" s="25" t="s">
        <v>31</v>
      </c>
      <c r="C983" s="26"/>
      <c r="D983" s="27">
        <v>232931</v>
      </c>
      <c r="E983" s="28">
        <f t="shared" si="193"/>
        <v>0</v>
      </c>
      <c r="F983" s="29">
        <v>0</v>
      </c>
      <c r="G983" s="30">
        <f t="shared" si="194"/>
        <v>0</v>
      </c>
      <c r="H983" s="31">
        <f t="shared" si="196"/>
        <v>215676.85185185182</v>
      </c>
      <c r="I983" s="31"/>
      <c r="J983" s="59">
        <f t="shared" si="195"/>
        <v>0</v>
      </c>
    </row>
    <row r="984" spans="1:10">
      <c r="A984" s="24">
        <v>9</v>
      </c>
      <c r="B984" s="36" t="s">
        <v>32</v>
      </c>
      <c r="C984" s="26"/>
      <c r="D984" s="27">
        <v>101534</v>
      </c>
      <c r="E984" s="28">
        <f t="shared" si="193"/>
        <v>0</v>
      </c>
      <c r="F984" s="29">
        <v>0</v>
      </c>
      <c r="G984" s="30">
        <f t="shared" si="194"/>
        <v>0</v>
      </c>
      <c r="H984" s="31">
        <f t="shared" si="196"/>
        <v>94012.962962962964</v>
      </c>
      <c r="I984" s="31"/>
      <c r="J984" s="59">
        <f t="shared" si="195"/>
        <v>0</v>
      </c>
    </row>
    <row r="985" spans="1:10">
      <c r="A985" s="24">
        <v>10</v>
      </c>
      <c r="B985" s="36" t="s">
        <v>33</v>
      </c>
      <c r="C985" s="37"/>
      <c r="D985" s="33">
        <v>110148</v>
      </c>
      <c r="E985" s="28">
        <f t="shared" si="193"/>
        <v>0</v>
      </c>
      <c r="F985" s="29">
        <v>0</v>
      </c>
      <c r="G985" s="30">
        <f t="shared" si="194"/>
        <v>0</v>
      </c>
      <c r="H985" s="31">
        <f t="shared" si="196"/>
        <v>101988.88888888888</v>
      </c>
      <c r="I985" s="31"/>
      <c r="J985" s="59">
        <f t="shared" si="195"/>
        <v>0</v>
      </c>
    </row>
    <row r="986" spans="1:10">
      <c r="A986" s="24">
        <v>11</v>
      </c>
      <c r="B986" s="25" t="s">
        <v>34</v>
      </c>
      <c r="C986" s="37">
        <v>6</v>
      </c>
      <c r="D986" s="27">
        <v>54198</v>
      </c>
      <c r="E986" s="28">
        <f t="shared" si="193"/>
        <v>325188</v>
      </c>
      <c r="F986" s="29">
        <v>0</v>
      </c>
      <c r="G986" s="30">
        <f t="shared" si="194"/>
        <v>325188</v>
      </c>
      <c r="H986" s="31">
        <f t="shared" si="196"/>
        <v>50183.333333333328</v>
      </c>
      <c r="I986" s="31"/>
      <c r="J986" s="59">
        <f t="shared" si="195"/>
        <v>301100</v>
      </c>
    </row>
    <row r="987" spans="1:10">
      <c r="A987" s="24">
        <v>12</v>
      </c>
      <c r="B987" s="25" t="s">
        <v>35</v>
      </c>
      <c r="C987" s="37">
        <v>3</v>
      </c>
      <c r="D987" s="27">
        <v>49680</v>
      </c>
      <c r="E987" s="28">
        <f t="shared" si="193"/>
        <v>149040</v>
      </c>
      <c r="F987" s="29">
        <v>0</v>
      </c>
      <c r="G987" s="30">
        <f t="shared" si="194"/>
        <v>149040</v>
      </c>
      <c r="H987" s="31">
        <f t="shared" si="196"/>
        <v>46000</v>
      </c>
      <c r="I987" s="31"/>
      <c r="J987" s="59">
        <f t="shared" si="195"/>
        <v>138000</v>
      </c>
    </row>
    <row r="988" spans="1:10">
      <c r="A988" s="24">
        <v>13</v>
      </c>
      <c r="B988" s="25" t="s">
        <v>36</v>
      </c>
      <c r="C988" s="37"/>
      <c r="D988" s="38">
        <v>64152</v>
      </c>
      <c r="E988" s="28">
        <f t="shared" si="193"/>
        <v>0</v>
      </c>
      <c r="F988" s="29">
        <v>0</v>
      </c>
      <c r="G988" s="30">
        <f t="shared" si="194"/>
        <v>0</v>
      </c>
      <c r="H988" s="31">
        <f t="shared" si="196"/>
        <v>59399.999999999993</v>
      </c>
      <c r="I988" s="31"/>
      <c r="J988" s="59">
        <f t="shared" si="195"/>
        <v>0</v>
      </c>
    </row>
    <row r="989" spans="1:10">
      <c r="A989" s="24">
        <v>14</v>
      </c>
      <c r="B989" s="25" t="s">
        <v>37</v>
      </c>
      <c r="C989" s="37"/>
      <c r="D989" s="38">
        <v>65934</v>
      </c>
      <c r="E989" s="28">
        <f t="shared" si="193"/>
        <v>0</v>
      </c>
      <c r="F989" s="29">
        <v>0</v>
      </c>
      <c r="G989" s="30">
        <f t="shared" si="194"/>
        <v>0</v>
      </c>
      <c r="H989" s="31">
        <f t="shared" si="196"/>
        <v>61049.999999999993</v>
      </c>
      <c r="I989" s="31"/>
      <c r="J989" s="59">
        <f t="shared" si="195"/>
        <v>0</v>
      </c>
    </row>
    <row r="990" spans="1:10">
      <c r="A990" s="24">
        <v>15</v>
      </c>
      <c r="B990" s="25" t="s">
        <v>38</v>
      </c>
      <c r="C990" s="37"/>
      <c r="D990" s="38">
        <v>76626</v>
      </c>
      <c r="E990" s="28">
        <f t="shared" si="193"/>
        <v>0</v>
      </c>
      <c r="F990" s="124">
        <v>0</v>
      </c>
      <c r="G990" s="30">
        <f t="shared" si="194"/>
        <v>0</v>
      </c>
      <c r="H990" s="31">
        <f t="shared" si="196"/>
        <v>70950</v>
      </c>
      <c r="I990" s="31"/>
      <c r="J990" s="59">
        <f t="shared" si="195"/>
        <v>0</v>
      </c>
    </row>
    <row r="991" spans="1:10">
      <c r="A991" s="24">
        <v>16</v>
      </c>
      <c r="B991" s="25" t="s">
        <v>39</v>
      </c>
      <c r="C991" s="37"/>
      <c r="D991" s="38">
        <v>80190</v>
      </c>
      <c r="E991" s="28">
        <f t="shared" si="193"/>
        <v>0</v>
      </c>
      <c r="F991" s="29">
        <v>0</v>
      </c>
      <c r="G991" s="30">
        <f t="shared" si="194"/>
        <v>0</v>
      </c>
      <c r="H991" s="31">
        <f t="shared" si="196"/>
        <v>74250</v>
      </c>
      <c r="I991" s="31"/>
      <c r="J991" s="59">
        <f t="shared" si="195"/>
        <v>0</v>
      </c>
    </row>
    <row r="992" spans="1:10">
      <c r="A992" s="24">
        <v>17</v>
      </c>
      <c r="B992" s="25" t="s">
        <v>40</v>
      </c>
      <c r="C992" s="37"/>
      <c r="D992" s="38">
        <v>113832</v>
      </c>
      <c r="E992" s="28">
        <f t="shared" si="193"/>
        <v>0</v>
      </c>
      <c r="F992" s="29">
        <v>0</v>
      </c>
      <c r="G992" s="30">
        <f t="shared" si="194"/>
        <v>0</v>
      </c>
      <c r="H992" s="31">
        <f t="shared" si="196"/>
        <v>105400</v>
      </c>
      <c r="I992" s="31"/>
      <c r="J992" s="59">
        <f t="shared" si="195"/>
        <v>0</v>
      </c>
    </row>
    <row r="993" spans="1:10">
      <c r="A993" s="24">
        <v>18</v>
      </c>
      <c r="B993" s="25" t="s">
        <v>41</v>
      </c>
      <c r="C993" s="37"/>
      <c r="D993" s="39">
        <v>98010</v>
      </c>
      <c r="E993" s="28">
        <f t="shared" si="193"/>
        <v>0</v>
      </c>
      <c r="F993" s="29">
        <v>0</v>
      </c>
      <c r="G993" s="30">
        <f t="shared" si="194"/>
        <v>0</v>
      </c>
      <c r="H993" s="31">
        <f t="shared" si="196"/>
        <v>90750</v>
      </c>
      <c r="I993" s="31"/>
      <c r="J993" s="59">
        <f t="shared" si="195"/>
        <v>0</v>
      </c>
    </row>
    <row r="994" spans="1:10" ht="17.25">
      <c r="A994" s="40"/>
      <c r="B994" s="41" t="s">
        <v>42</v>
      </c>
      <c r="C994" s="42">
        <f t="shared" ref="C994" si="197">SUM(C976:C993)</f>
        <v>20</v>
      </c>
      <c r="D994" s="42"/>
      <c r="E994" s="43">
        <f t="shared" ref="E994" si="198">SUM(E976:E993)</f>
        <v>1549773</v>
      </c>
      <c r="F994" s="43"/>
      <c r="G994" s="44">
        <f t="shared" ref="G994" si="199">SUM(G976:G993)</f>
        <v>1549773</v>
      </c>
      <c r="H994" s="45"/>
      <c r="I994" s="45"/>
      <c r="J994" s="64">
        <f>SUM(J976:J993)</f>
        <v>1346858.3333333333</v>
      </c>
    </row>
    <row r="995" spans="1:10" ht="31.5">
      <c r="A995" s="46"/>
      <c r="B995" s="47"/>
      <c r="C995" s="48"/>
      <c r="D995" s="48"/>
      <c r="E995" s="49"/>
      <c r="F995" s="49"/>
      <c r="G995" s="50"/>
      <c r="H995" s="5"/>
      <c r="I995" s="5"/>
      <c r="J995" s="75">
        <f>J994*0.08</f>
        <v>107748.66666666666</v>
      </c>
    </row>
    <row r="996" spans="1:10" ht="31.5">
      <c r="A996" s="283" t="s">
        <v>43</v>
      </c>
      <c r="B996" s="283"/>
      <c r="C996" s="284" t="s">
        <v>44</v>
      </c>
      <c r="D996" s="284"/>
      <c r="E996" s="54"/>
      <c r="F996" s="54"/>
      <c r="G996" s="55" t="s">
        <v>45</v>
      </c>
      <c r="H996" s="6"/>
      <c r="I996" s="6"/>
      <c r="J996" s="76">
        <f>SUM(J994:J995)</f>
        <v>1454607</v>
      </c>
    </row>
    <row r="999" spans="1:10" ht="18">
      <c r="A999" s="279" t="s">
        <v>0</v>
      </c>
      <c r="B999" s="279"/>
      <c r="C999" s="279"/>
      <c r="D999" s="279"/>
      <c r="E999" s="279"/>
      <c r="F999" s="279"/>
      <c r="G999" s="279"/>
      <c r="H999" s="1"/>
      <c r="I999" s="1"/>
      <c r="J999" s="127"/>
    </row>
    <row r="1000" spans="1:10" ht="18">
      <c r="A1000" s="279" t="s">
        <v>1</v>
      </c>
      <c r="B1000" s="279"/>
      <c r="C1000" s="279"/>
      <c r="D1000" s="279"/>
      <c r="E1000" s="279"/>
      <c r="F1000" s="279"/>
      <c r="G1000" s="279"/>
      <c r="H1000" s="1"/>
      <c r="I1000" s="1"/>
      <c r="J1000" s="79"/>
    </row>
    <row r="1001" spans="1:10" ht="15.75">
      <c r="A1001" s="279" t="s">
        <v>2</v>
      </c>
      <c r="B1001" s="279"/>
      <c r="C1001" s="279"/>
      <c r="D1001" s="279"/>
      <c r="E1001" s="279"/>
      <c r="F1001" s="279"/>
      <c r="G1001" s="279"/>
      <c r="H1001" s="1"/>
      <c r="I1001" s="1"/>
      <c r="J1001" s="71"/>
    </row>
    <row r="1002" spans="1:10" ht="15.75">
      <c r="A1002" s="279" t="s">
        <v>4</v>
      </c>
      <c r="B1002" s="279"/>
      <c r="C1002" s="279"/>
      <c r="D1002" s="279"/>
      <c r="E1002" s="279"/>
      <c r="F1002" s="279"/>
      <c r="G1002" s="279"/>
      <c r="H1002" s="1"/>
      <c r="I1002" s="1"/>
      <c r="J1002" s="71"/>
    </row>
    <row r="1003" spans="1:10" ht="15.75">
      <c r="A1003" s="280" t="s">
        <v>6</v>
      </c>
      <c r="B1003" s="280"/>
      <c r="C1003" s="280"/>
      <c r="D1003" s="280"/>
      <c r="E1003" s="280"/>
      <c r="F1003" s="280"/>
      <c r="G1003" s="280"/>
      <c r="H1003" s="1"/>
      <c r="I1003" s="1"/>
      <c r="J1003" s="71"/>
    </row>
    <row r="1004" spans="1:10" ht="27.75">
      <c r="A1004" s="9"/>
      <c r="B1004" s="9"/>
      <c r="C1004" s="281" t="s">
        <v>441</v>
      </c>
      <c r="D1004" s="281"/>
      <c r="E1004" s="281"/>
      <c r="F1004" s="281"/>
      <c r="G1004" s="281"/>
      <c r="H1004" s="2"/>
      <c r="I1004" s="2"/>
      <c r="J1004" s="72"/>
    </row>
    <row r="1005" spans="1:10" ht="15.75">
      <c r="A1005" s="11" t="s">
        <v>358</v>
      </c>
      <c r="B1005" s="12">
        <v>4138287805</v>
      </c>
      <c r="C1005" s="13"/>
      <c r="D1005" s="286"/>
      <c r="E1005" s="286"/>
      <c r="F1005" s="286"/>
      <c r="G1005" s="286"/>
      <c r="H1005" s="68"/>
      <c r="I1005" s="68"/>
      <c r="J1005" s="71"/>
    </row>
    <row r="1006" spans="1:10" ht="15.75">
      <c r="A1006" s="11" t="s">
        <v>9</v>
      </c>
      <c r="B1006" s="286" t="s">
        <v>1057</v>
      </c>
      <c r="C1006" s="286"/>
      <c r="D1006" s="286"/>
      <c r="E1006" s="16"/>
      <c r="F1006" s="11"/>
      <c r="G1006" s="16"/>
      <c r="H1006" s="69" t="s">
        <v>161</v>
      </c>
      <c r="I1006" s="69"/>
      <c r="J1006" s="73"/>
    </row>
    <row r="1007" spans="1:10" ht="15.75">
      <c r="A1007" s="11" t="s">
        <v>11</v>
      </c>
      <c r="B1007" s="289" t="s">
        <v>670</v>
      </c>
      <c r="C1007" s="289"/>
      <c r="D1007" s="289"/>
      <c r="E1007" s="289"/>
      <c r="F1007" s="18"/>
      <c r="G1007" s="19"/>
      <c r="H1007" s="1"/>
      <c r="I1007" s="1"/>
      <c r="J1007" s="71"/>
    </row>
    <row r="1008" spans="1:10" ht="15.75">
      <c r="A1008" s="21" t="s">
        <v>14</v>
      </c>
      <c r="B1008" s="21" t="s">
        <v>16</v>
      </c>
      <c r="C1008" s="21" t="s">
        <v>17</v>
      </c>
      <c r="D1008" s="22" t="s">
        <v>18</v>
      </c>
      <c r="E1008" s="23" t="s">
        <v>19</v>
      </c>
      <c r="F1008" s="23" t="s">
        <v>20</v>
      </c>
      <c r="G1008" s="21" t="s">
        <v>21</v>
      </c>
      <c r="H1008" s="1"/>
      <c r="I1008" s="1"/>
      <c r="J1008" s="71"/>
    </row>
    <row r="1009" spans="1:10">
      <c r="A1009" s="24">
        <v>1</v>
      </c>
      <c r="B1009" s="25" t="s">
        <v>23</v>
      </c>
      <c r="C1009" s="26">
        <v>3</v>
      </c>
      <c r="D1009" s="27">
        <v>79305</v>
      </c>
      <c r="E1009" s="28">
        <f t="shared" ref="E1009:E1026" si="200">D1009*C1009</f>
        <v>237915</v>
      </c>
      <c r="F1009" s="29">
        <v>0</v>
      </c>
      <c r="G1009" s="30">
        <f t="shared" ref="G1009:G1026" si="201">E1009-E1009*F1009</f>
        <v>237915</v>
      </c>
      <c r="H1009" s="31">
        <f>D1009/1.08*0.8</f>
        <v>58744.444444444438</v>
      </c>
      <c r="I1009" s="31"/>
      <c r="J1009" s="59">
        <f t="shared" ref="J1009:J1026" si="202">H1009*C1009</f>
        <v>176233.33333333331</v>
      </c>
    </row>
    <row r="1010" spans="1:10">
      <c r="A1010" s="24">
        <v>2</v>
      </c>
      <c r="B1010" s="25" t="s">
        <v>25</v>
      </c>
      <c r="C1010" s="32"/>
      <c r="D1010" s="33">
        <v>128591</v>
      </c>
      <c r="E1010" s="28">
        <f t="shared" si="200"/>
        <v>0</v>
      </c>
      <c r="F1010" s="29">
        <v>0</v>
      </c>
      <c r="G1010" s="30">
        <f t="shared" si="201"/>
        <v>0</v>
      </c>
      <c r="H1010" s="31">
        <f t="shared" ref="H1010:H1026" si="203">D1010/1.08</f>
        <v>119065.74074074073</v>
      </c>
      <c r="I1010" s="31"/>
      <c r="J1010" s="59">
        <f t="shared" si="202"/>
        <v>0</v>
      </c>
    </row>
    <row r="1011" spans="1:10">
      <c r="A1011" s="24">
        <v>3</v>
      </c>
      <c r="B1011" s="25" t="s">
        <v>26</v>
      </c>
      <c r="C1011" s="34">
        <v>3</v>
      </c>
      <c r="D1011" s="27">
        <v>60043</v>
      </c>
      <c r="E1011" s="28">
        <f t="shared" si="200"/>
        <v>180129</v>
      </c>
      <c r="F1011" s="29">
        <v>0</v>
      </c>
      <c r="G1011" s="30">
        <f t="shared" si="201"/>
        <v>180129</v>
      </c>
      <c r="H1011" s="31">
        <f t="shared" si="203"/>
        <v>55595.370370370365</v>
      </c>
      <c r="I1011" s="31"/>
      <c r="J1011" s="59">
        <f t="shared" si="202"/>
        <v>166786.11111111109</v>
      </c>
    </row>
    <row r="1012" spans="1:10">
      <c r="A1012" s="24">
        <v>4</v>
      </c>
      <c r="B1012" s="25" t="s">
        <v>27</v>
      </c>
      <c r="C1012" s="106"/>
      <c r="D1012" s="27">
        <v>115781</v>
      </c>
      <c r="E1012" s="28">
        <f t="shared" si="200"/>
        <v>0</v>
      </c>
      <c r="F1012" s="29">
        <v>0</v>
      </c>
      <c r="G1012" s="30">
        <f t="shared" si="201"/>
        <v>0</v>
      </c>
      <c r="H1012" s="31">
        <f t="shared" si="203"/>
        <v>107204.62962962962</v>
      </c>
      <c r="I1012" s="31"/>
      <c r="J1012" s="59">
        <f t="shared" si="202"/>
        <v>0</v>
      </c>
    </row>
    <row r="1013" spans="1:10">
      <c r="A1013" s="24">
        <v>5</v>
      </c>
      <c r="B1013" s="25" t="s">
        <v>28</v>
      </c>
      <c r="C1013" s="32">
        <v>2</v>
      </c>
      <c r="D1013" s="27">
        <v>119943</v>
      </c>
      <c r="E1013" s="28">
        <f t="shared" si="200"/>
        <v>239886</v>
      </c>
      <c r="F1013" s="124">
        <v>0</v>
      </c>
      <c r="G1013" s="30">
        <f t="shared" si="201"/>
        <v>239886</v>
      </c>
      <c r="H1013" s="31">
        <f t="shared" si="203"/>
        <v>111058.33333333333</v>
      </c>
      <c r="I1013" s="31"/>
      <c r="J1013" s="59">
        <f t="shared" si="202"/>
        <v>222116.66666666666</v>
      </c>
    </row>
    <row r="1014" spans="1:10">
      <c r="A1014" s="24">
        <v>6</v>
      </c>
      <c r="B1014" s="25" t="s">
        <v>29</v>
      </c>
      <c r="C1014" s="26">
        <v>3</v>
      </c>
      <c r="D1014" s="27">
        <v>94810</v>
      </c>
      <c r="E1014" s="28">
        <f t="shared" si="200"/>
        <v>284430</v>
      </c>
      <c r="F1014" s="29">
        <v>0</v>
      </c>
      <c r="G1014" s="30">
        <f t="shared" si="201"/>
        <v>284430</v>
      </c>
      <c r="H1014" s="31">
        <f t="shared" si="203"/>
        <v>87787.037037037036</v>
      </c>
      <c r="I1014" s="31"/>
      <c r="J1014" s="59">
        <f t="shared" si="202"/>
        <v>263361.11111111112</v>
      </c>
    </row>
    <row r="1015" spans="1:10">
      <c r="A1015" s="24">
        <v>7</v>
      </c>
      <c r="B1015" s="25" t="s">
        <v>30</v>
      </c>
      <c r="C1015" s="34"/>
      <c r="D1015" s="27">
        <v>141396</v>
      </c>
      <c r="E1015" s="28">
        <f t="shared" si="200"/>
        <v>0</v>
      </c>
      <c r="F1015" s="29">
        <v>0</v>
      </c>
      <c r="G1015" s="30">
        <f t="shared" si="201"/>
        <v>0</v>
      </c>
      <c r="H1015" s="31">
        <f t="shared" si="203"/>
        <v>130922.22222222222</v>
      </c>
      <c r="I1015" s="31"/>
      <c r="J1015" s="59">
        <f t="shared" si="202"/>
        <v>0</v>
      </c>
    </row>
    <row r="1016" spans="1:10">
      <c r="A1016" s="24">
        <v>8</v>
      </c>
      <c r="B1016" s="25" t="s">
        <v>31</v>
      </c>
      <c r="C1016" s="26"/>
      <c r="D1016" s="27">
        <v>232931</v>
      </c>
      <c r="E1016" s="28">
        <f t="shared" si="200"/>
        <v>0</v>
      </c>
      <c r="F1016" s="29">
        <v>0</v>
      </c>
      <c r="G1016" s="30">
        <f t="shared" si="201"/>
        <v>0</v>
      </c>
      <c r="H1016" s="31">
        <f t="shared" si="203"/>
        <v>215676.85185185182</v>
      </c>
      <c r="I1016" s="31"/>
      <c r="J1016" s="59">
        <f t="shared" si="202"/>
        <v>0</v>
      </c>
    </row>
    <row r="1017" spans="1:10">
      <c r="A1017" s="24">
        <v>9</v>
      </c>
      <c r="B1017" s="36" t="s">
        <v>32</v>
      </c>
      <c r="C1017" s="26"/>
      <c r="D1017" s="27">
        <v>101534</v>
      </c>
      <c r="E1017" s="28">
        <f t="shared" si="200"/>
        <v>0</v>
      </c>
      <c r="F1017" s="29">
        <v>0</v>
      </c>
      <c r="G1017" s="30">
        <f t="shared" si="201"/>
        <v>0</v>
      </c>
      <c r="H1017" s="31">
        <f t="shared" si="203"/>
        <v>94012.962962962964</v>
      </c>
      <c r="I1017" s="31"/>
      <c r="J1017" s="59">
        <f t="shared" si="202"/>
        <v>0</v>
      </c>
    </row>
    <row r="1018" spans="1:10">
      <c r="A1018" s="24">
        <v>10</v>
      </c>
      <c r="B1018" s="36" t="s">
        <v>33</v>
      </c>
      <c r="C1018" s="37"/>
      <c r="D1018" s="33">
        <v>110148</v>
      </c>
      <c r="E1018" s="28">
        <f t="shared" si="200"/>
        <v>0</v>
      </c>
      <c r="F1018" s="29">
        <v>0</v>
      </c>
      <c r="G1018" s="30">
        <f t="shared" si="201"/>
        <v>0</v>
      </c>
      <c r="H1018" s="31">
        <f t="shared" si="203"/>
        <v>101988.88888888888</v>
      </c>
      <c r="I1018" s="31"/>
      <c r="J1018" s="59">
        <f t="shared" si="202"/>
        <v>0</v>
      </c>
    </row>
    <row r="1019" spans="1:10">
      <c r="A1019" s="24">
        <v>11</v>
      </c>
      <c r="B1019" s="25" t="s">
        <v>34</v>
      </c>
      <c r="C1019" s="37">
        <v>3</v>
      </c>
      <c r="D1019" s="27">
        <v>54198</v>
      </c>
      <c r="E1019" s="28">
        <f t="shared" si="200"/>
        <v>162594</v>
      </c>
      <c r="F1019" s="29">
        <v>0</v>
      </c>
      <c r="G1019" s="30">
        <f t="shared" si="201"/>
        <v>162594</v>
      </c>
      <c r="H1019" s="31">
        <f t="shared" si="203"/>
        <v>50183.333333333328</v>
      </c>
      <c r="I1019" s="31"/>
      <c r="J1019" s="59">
        <f t="shared" si="202"/>
        <v>150550</v>
      </c>
    </row>
    <row r="1020" spans="1:10">
      <c r="A1020" s="24">
        <v>12</v>
      </c>
      <c r="B1020" s="25" t="s">
        <v>35</v>
      </c>
      <c r="C1020" s="37">
        <v>6</v>
      </c>
      <c r="D1020" s="27">
        <v>49680</v>
      </c>
      <c r="E1020" s="28">
        <f t="shared" si="200"/>
        <v>298080</v>
      </c>
      <c r="F1020" s="29">
        <v>0</v>
      </c>
      <c r="G1020" s="30">
        <f t="shared" si="201"/>
        <v>298080</v>
      </c>
      <c r="H1020" s="31">
        <f t="shared" si="203"/>
        <v>46000</v>
      </c>
      <c r="I1020" s="31"/>
      <c r="J1020" s="59">
        <f t="shared" si="202"/>
        <v>276000</v>
      </c>
    </row>
    <row r="1021" spans="1:10">
      <c r="A1021" s="24">
        <v>13</v>
      </c>
      <c r="B1021" s="25" t="s">
        <v>36</v>
      </c>
      <c r="C1021" s="37"/>
      <c r="D1021" s="38">
        <v>64152</v>
      </c>
      <c r="E1021" s="28">
        <f t="shared" si="200"/>
        <v>0</v>
      </c>
      <c r="F1021" s="29">
        <v>0</v>
      </c>
      <c r="G1021" s="30">
        <f t="shared" si="201"/>
        <v>0</v>
      </c>
      <c r="H1021" s="31">
        <f t="shared" si="203"/>
        <v>59399.999999999993</v>
      </c>
      <c r="I1021" s="31"/>
      <c r="J1021" s="59">
        <f t="shared" si="202"/>
        <v>0</v>
      </c>
    </row>
    <row r="1022" spans="1:10">
      <c r="A1022" s="24">
        <v>14</v>
      </c>
      <c r="B1022" s="25" t="s">
        <v>37</v>
      </c>
      <c r="C1022" s="37"/>
      <c r="D1022" s="38">
        <v>65934</v>
      </c>
      <c r="E1022" s="28">
        <f t="shared" si="200"/>
        <v>0</v>
      </c>
      <c r="F1022" s="29">
        <v>0</v>
      </c>
      <c r="G1022" s="30">
        <f t="shared" si="201"/>
        <v>0</v>
      </c>
      <c r="H1022" s="31">
        <f t="shared" si="203"/>
        <v>61049.999999999993</v>
      </c>
      <c r="I1022" s="31"/>
      <c r="J1022" s="59">
        <f t="shared" si="202"/>
        <v>0</v>
      </c>
    </row>
    <row r="1023" spans="1:10">
      <c r="A1023" s="24">
        <v>15</v>
      </c>
      <c r="B1023" s="25" t="s">
        <v>38</v>
      </c>
      <c r="C1023" s="37"/>
      <c r="D1023" s="38">
        <v>76626</v>
      </c>
      <c r="E1023" s="28">
        <f t="shared" si="200"/>
        <v>0</v>
      </c>
      <c r="F1023" s="124">
        <v>0</v>
      </c>
      <c r="G1023" s="30">
        <f t="shared" si="201"/>
        <v>0</v>
      </c>
      <c r="H1023" s="31">
        <f t="shared" si="203"/>
        <v>70950</v>
      </c>
      <c r="I1023" s="31"/>
      <c r="J1023" s="59">
        <f t="shared" si="202"/>
        <v>0</v>
      </c>
    </row>
    <row r="1024" spans="1:10">
      <c r="A1024" s="24">
        <v>16</v>
      </c>
      <c r="B1024" s="25" t="s">
        <v>39</v>
      </c>
      <c r="C1024" s="37"/>
      <c r="D1024" s="38">
        <v>80190</v>
      </c>
      <c r="E1024" s="28">
        <f t="shared" si="200"/>
        <v>0</v>
      </c>
      <c r="F1024" s="29">
        <v>0</v>
      </c>
      <c r="G1024" s="30">
        <f t="shared" si="201"/>
        <v>0</v>
      </c>
      <c r="H1024" s="31">
        <f t="shared" si="203"/>
        <v>74250</v>
      </c>
      <c r="I1024" s="31"/>
      <c r="J1024" s="59">
        <f t="shared" si="202"/>
        <v>0</v>
      </c>
    </row>
    <row r="1025" spans="1:10">
      <c r="A1025" s="24">
        <v>17</v>
      </c>
      <c r="B1025" s="25" t="s">
        <v>40</v>
      </c>
      <c r="C1025" s="37"/>
      <c r="D1025" s="38">
        <v>113832</v>
      </c>
      <c r="E1025" s="28">
        <f t="shared" si="200"/>
        <v>0</v>
      </c>
      <c r="F1025" s="29">
        <v>0</v>
      </c>
      <c r="G1025" s="30">
        <f t="shared" si="201"/>
        <v>0</v>
      </c>
      <c r="H1025" s="31">
        <f t="shared" si="203"/>
        <v>105400</v>
      </c>
      <c r="I1025" s="31"/>
      <c r="J1025" s="59">
        <f t="shared" si="202"/>
        <v>0</v>
      </c>
    </row>
    <row r="1026" spans="1:10">
      <c r="A1026" s="24">
        <v>18</v>
      </c>
      <c r="B1026" s="25" t="s">
        <v>41</v>
      </c>
      <c r="C1026" s="37"/>
      <c r="D1026" s="39">
        <v>98010</v>
      </c>
      <c r="E1026" s="28">
        <f t="shared" si="200"/>
        <v>0</v>
      </c>
      <c r="F1026" s="29">
        <v>0</v>
      </c>
      <c r="G1026" s="30">
        <f t="shared" si="201"/>
        <v>0</v>
      </c>
      <c r="H1026" s="31">
        <f t="shared" si="203"/>
        <v>90750</v>
      </c>
      <c r="I1026" s="31"/>
      <c r="J1026" s="59">
        <f t="shared" si="202"/>
        <v>0</v>
      </c>
    </row>
    <row r="1027" spans="1:10" ht="17.25">
      <c r="A1027" s="40"/>
      <c r="B1027" s="41" t="s">
        <v>42</v>
      </c>
      <c r="C1027" s="42">
        <f t="shared" ref="C1027" si="204">SUM(C1009:C1026)</f>
        <v>20</v>
      </c>
      <c r="D1027" s="42"/>
      <c r="E1027" s="43">
        <f t="shared" ref="E1027" si="205">SUM(E1009:E1026)</f>
        <v>1403034</v>
      </c>
      <c r="F1027" s="43"/>
      <c r="G1027" s="44">
        <f t="shared" ref="G1027" si="206">SUM(G1009:G1026)</f>
        <v>1403034</v>
      </c>
      <c r="H1027" s="45"/>
      <c r="I1027" s="45"/>
      <c r="J1027" s="64">
        <f>SUM(J1009:J1026)</f>
        <v>1255047.222222222</v>
      </c>
    </row>
    <row r="1028" spans="1:10" ht="31.5">
      <c r="A1028" s="46"/>
      <c r="B1028" s="47"/>
      <c r="C1028" s="48"/>
      <c r="D1028" s="48"/>
      <c r="E1028" s="49"/>
      <c r="F1028" s="49"/>
      <c r="G1028" s="50"/>
      <c r="H1028" s="5"/>
      <c r="I1028" s="5"/>
      <c r="J1028" s="75">
        <f>J1027*0.08</f>
        <v>100403.77777777777</v>
      </c>
    </row>
    <row r="1029" spans="1:10" ht="31.5">
      <c r="A1029" s="283" t="s">
        <v>43</v>
      </c>
      <c r="B1029" s="283"/>
      <c r="C1029" s="284" t="s">
        <v>44</v>
      </c>
      <c r="D1029" s="284"/>
      <c r="E1029" s="54"/>
      <c r="F1029" s="54"/>
      <c r="G1029" s="55" t="s">
        <v>45</v>
      </c>
      <c r="H1029" s="6"/>
      <c r="I1029" s="6"/>
      <c r="J1029" s="76">
        <f>SUM(J1027:J1028)</f>
        <v>1355450.9999999998</v>
      </c>
    </row>
    <row r="1032" spans="1:10" ht="15.75">
      <c r="A1032" s="279" t="s">
        <v>0</v>
      </c>
      <c r="B1032" s="279"/>
      <c r="C1032" s="279"/>
      <c r="D1032" s="279"/>
      <c r="E1032" s="279"/>
      <c r="F1032" s="279"/>
      <c r="G1032" s="279"/>
      <c r="H1032" s="141"/>
      <c r="I1032" s="141"/>
      <c r="J1032" s="141"/>
    </row>
    <row r="1033" spans="1:10" ht="15.75">
      <c r="A1033" s="279" t="s">
        <v>1</v>
      </c>
      <c r="B1033" s="279"/>
      <c r="C1033" s="279"/>
      <c r="D1033" s="279"/>
      <c r="E1033" s="279"/>
      <c r="F1033" s="279"/>
      <c r="G1033" s="279"/>
      <c r="H1033" s="1"/>
      <c r="I1033" s="1"/>
      <c r="J1033" s="71"/>
    </row>
    <row r="1034" spans="1:10" ht="15.75">
      <c r="A1034" s="279" t="s">
        <v>2</v>
      </c>
      <c r="B1034" s="279"/>
      <c r="C1034" s="279"/>
      <c r="D1034" s="279"/>
      <c r="E1034" s="279"/>
      <c r="F1034" s="279"/>
      <c r="G1034" s="279"/>
      <c r="H1034" s="1"/>
      <c r="I1034" s="1"/>
      <c r="J1034" s="71"/>
    </row>
    <row r="1035" spans="1:10" ht="15.75">
      <c r="A1035" s="279" t="s">
        <v>4</v>
      </c>
      <c r="B1035" s="279"/>
      <c r="C1035" s="279"/>
      <c r="D1035" s="279"/>
      <c r="E1035" s="279"/>
      <c r="F1035" s="279"/>
      <c r="G1035" s="279"/>
      <c r="H1035" s="1"/>
      <c r="I1035" s="1"/>
      <c r="J1035" s="71"/>
    </row>
    <row r="1036" spans="1:10" ht="27">
      <c r="A1036" s="280" t="s">
        <v>6</v>
      </c>
      <c r="B1036" s="280"/>
      <c r="C1036" s="280"/>
      <c r="D1036" s="280"/>
      <c r="E1036" s="280"/>
      <c r="F1036" s="280"/>
      <c r="G1036" s="280"/>
      <c r="H1036" s="2"/>
      <c r="I1036" s="2"/>
      <c r="J1036" s="72"/>
    </row>
    <row r="1037" spans="1:10" ht="27">
      <c r="A1037" s="142"/>
      <c r="B1037" s="142"/>
      <c r="C1037" s="281" t="s">
        <v>441</v>
      </c>
      <c r="D1037" s="281"/>
      <c r="E1037" s="281"/>
      <c r="F1037" s="281"/>
      <c r="G1037" s="281"/>
      <c r="H1037" s="68"/>
      <c r="I1037" s="68"/>
      <c r="J1037" s="71"/>
    </row>
    <row r="1038" spans="1:10" ht="15.75">
      <c r="A1038" s="11" t="s">
        <v>358</v>
      </c>
      <c r="B1038" s="12">
        <v>4138319566</v>
      </c>
      <c r="C1038" s="143"/>
      <c r="D1038" s="286"/>
      <c r="E1038" s="286"/>
      <c r="F1038" s="286"/>
      <c r="G1038" s="286"/>
      <c r="H1038" s="69" t="s">
        <v>161</v>
      </c>
      <c r="I1038" s="69"/>
      <c r="J1038" s="73"/>
    </row>
    <row r="1039" spans="1:10" ht="15.75">
      <c r="A1039" s="11" t="s">
        <v>9</v>
      </c>
      <c r="B1039" s="286" t="s">
        <v>1058</v>
      </c>
      <c r="C1039" s="286"/>
      <c r="D1039" s="286"/>
      <c r="E1039" s="16"/>
      <c r="F1039" s="11"/>
      <c r="G1039" s="16"/>
      <c r="H1039" s="1"/>
      <c r="I1039" s="1"/>
      <c r="J1039" s="71"/>
    </row>
    <row r="1040" spans="1:10" ht="15.75">
      <c r="A1040" s="11" t="s">
        <v>11</v>
      </c>
      <c r="B1040" s="289" t="s">
        <v>670</v>
      </c>
      <c r="C1040" s="289"/>
      <c r="D1040" s="289"/>
      <c r="E1040" s="289"/>
      <c r="F1040" s="18"/>
      <c r="G1040" s="19"/>
      <c r="H1040" s="1"/>
      <c r="I1040" s="1"/>
      <c r="J1040" s="71"/>
    </row>
    <row r="1041" spans="1:10" ht="15.75">
      <c r="A1041" s="21" t="s">
        <v>14</v>
      </c>
      <c r="B1041" s="21" t="s">
        <v>16</v>
      </c>
      <c r="C1041" s="21"/>
      <c r="D1041" s="22" t="s">
        <v>18</v>
      </c>
      <c r="E1041" s="23" t="s">
        <v>19</v>
      </c>
      <c r="F1041" s="23" t="s">
        <v>20</v>
      </c>
      <c r="G1041" s="21" t="s">
        <v>21</v>
      </c>
      <c r="H1041" s="63"/>
      <c r="I1041" s="63"/>
      <c r="J1041" s="59">
        <f>H1041*C1042</f>
        <v>0</v>
      </c>
    </row>
    <row r="1042" spans="1:10">
      <c r="A1042" s="144">
        <v>1</v>
      </c>
      <c r="B1042" s="145" t="s">
        <v>23</v>
      </c>
      <c r="C1042" s="26"/>
      <c r="D1042" s="146">
        <v>79305</v>
      </c>
      <c r="E1042" s="28">
        <f t="shared" ref="E1042:E1059" si="207">D1042*C1042</f>
        <v>0</v>
      </c>
      <c r="F1042" s="29">
        <v>0</v>
      </c>
      <c r="G1042" s="30">
        <f t="shared" ref="G1042:G1059" si="208">E1042-E1042*F1042</f>
        <v>0</v>
      </c>
      <c r="H1042" s="63">
        <f t="shared" ref="H1042:H1059" si="209">D1042/1.08</f>
        <v>73430.555555555547</v>
      </c>
      <c r="I1042" s="63"/>
      <c r="J1042" s="59">
        <f>H1042*C1043</f>
        <v>0</v>
      </c>
    </row>
    <row r="1043" spans="1:10">
      <c r="A1043" s="144">
        <v>2</v>
      </c>
      <c r="B1043" s="145" t="s">
        <v>25</v>
      </c>
      <c r="C1043" s="32"/>
      <c r="D1043" s="147">
        <v>128591</v>
      </c>
      <c r="E1043" s="28">
        <f t="shared" si="207"/>
        <v>0</v>
      </c>
      <c r="F1043" s="29">
        <v>0</v>
      </c>
      <c r="G1043" s="30">
        <f t="shared" si="208"/>
        <v>0</v>
      </c>
      <c r="H1043" s="63">
        <f t="shared" si="209"/>
        <v>119065.74074074073</v>
      </c>
      <c r="I1043" s="63"/>
      <c r="J1043" s="59"/>
    </row>
    <row r="1044" spans="1:10">
      <c r="A1044" s="144">
        <v>3</v>
      </c>
      <c r="B1044" s="145" t="s">
        <v>26</v>
      </c>
      <c r="C1044" s="34"/>
      <c r="D1044" s="146">
        <v>60043</v>
      </c>
      <c r="E1044" s="28">
        <f t="shared" si="207"/>
        <v>0</v>
      </c>
      <c r="F1044" s="29">
        <v>0</v>
      </c>
      <c r="G1044" s="30">
        <f t="shared" si="208"/>
        <v>0</v>
      </c>
      <c r="H1044" s="63">
        <f t="shared" si="209"/>
        <v>55595.370370370365</v>
      </c>
      <c r="I1044" s="63"/>
      <c r="J1044" s="59"/>
    </row>
    <row r="1045" spans="1:10">
      <c r="A1045" s="144">
        <v>4</v>
      </c>
      <c r="B1045" s="145" t="s">
        <v>27</v>
      </c>
      <c r="C1045" s="106"/>
      <c r="D1045" s="146">
        <v>115781</v>
      </c>
      <c r="E1045" s="28">
        <f t="shared" si="207"/>
        <v>0</v>
      </c>
      <c r="F1045" s="29">
        <v>0</v>
      </c>
      <c r="G1045" s="30">
        <f t="shared" si="208"/>
        <v>0</v>
      </c>
      <c r="H1045" s="63">
        <f t="shared" si="209"/>
        <v>107204.62962962962</v>
      </c>
      <c r="I1045" s="63"/>
      <c r="J1045" s="59"/>
    </row>
    <row r="1046" spans="1:10">
      <c r="A1046" s="144">
        <v>5</v>
      </c>
      <c r="B1046" s="145" t="s">
        <v>28</v>
      </c>
      <c r="C1046" s="32">
        <v>10</v>
      </c>
      <c r="D1046" s="146">
        <v>119943</v>
      </c>
      <c r="E1046" s="28">
        <f t="shared" si="207"/>
        <v>1199430</v>
      </c>
      <c r="F1046" s="124">
        <v>0</v>
      </c>
      <c r="G1046" s="30">
        <f t="shared" si="208"/>
        <v>1199430</v>
      </c>
      <c r="H1046" s="63">
        <f t="shared" si="209"/>
        <v>111058.33333333333</v>
      </c>
      <c r="I1046" s="63"/>
      <c r="J1046" s="59"/>
    </row>
    <row r="1047" spans="1:10">
      <c r="A1047" s="144">
        <v>6</v>
      </c>
      <c r="B1047" s="145" t="s">
        <v>29</v>
      </c>
      <c r="C1047" s="26">
        <v>10</v>
      </c>
      <c r="D1047" s="146">
        <v>94810</v>
      </c>
      <c r="E1047" s="28">
        <f t="shared" si="207"/>
        <v>948100</v>
      </c>
      <c r="F1047" s="29">
        <v>0</v>
      </c>
      <c r="G1047" s="30">
        <f t="shared" si="208"/>
        <v>948100</v>
      </c>
      <c r="H1047" s="63">
        <f t="shared" si="209"/>
        <v>87787.037037037036</v>
      </c>
      <c r="I1047" s="63"/>
      <c r="J1047" s="59"/>
    </row>
    <row r="1048" spans="1:10">
      <c r="A1048" s="144">
        <v>7</v>
      </c>
      <c r="B1048" s="145" t="s">
        <v>30</v>
      </c>
      <c r="C1048" s="34"/>
      <c r="D1048" s="146">
        <v>141396</v>
      </c>
      <c r="E1048" s="28">
        <f t="shared" si="207"/>
        <v>0</v>
      </c>
      <c r="F1048" s="29">
        <v>0</v>
      </c>
      <c r="G1048" s="30">
        <f t="shared" si="208"/>
        <v>0</v>
      </c>
      <c r="H1048" s="63">
        <f t="shared" si="209"/>
        <v>130922.22222222222</v>
      </c>
      <c r="I1048" s="63"/>
      <c r="J1048" s="59"/>
    </row>
    <row r="1049" spans="1:10">
      <c r="A1049" s="144">
        <v>8</v>
      </c>
      <c r="B1049" s="145" t="s">
        <v>31</v>
      </c>
      <c r="C1049" s="26"/>
      <c r="D1049" s="146">
        <v>232931</v>
      </c>
      <c r="E1049" s="28">
        <f t="shared" si="207"/>
        <v>0</v>
      </c>
      <c r="F1049" s="29">
        <v>0</v>
      </c>
      <c r="G1049" s="30">
        <f t="shared" si="208"/>
        <v>0</v>
      </c>
      <c r="H1049" s="63">
        <f t="shared" si="209"/>
        <v>215676.85185185182</v>
      </c>
      <c r="I1049" s="63"/>
      <c r="J1049" s="59"/>
    </row>
    <row r="1050" spans="1:10">
      <c r="A1050" s="144">
        <v>9</v>
      </c>
      <c r="B1050" s="148" t="s">
        <v>32</v>
      </c>
      <c r="C1050" s="26"/>
      <c r="D1050" s="146">
        <v>101534</v>
      </c>
      <c r="E1050" s="28">
        <f t="shared" si="207"/>
        <v>0</v>
      </c>
      <c r="F1050" s="29">
        <v>0</v>
      </c>
      <c r="G1050" s="30">
        <f t="shared" si="208"/>
        <v>0</v>
      </c>
      <c r="H1050" s="63">
        <f t="shared" si="209"/>
        <v>94012.962962962964</v>
      </c>
      <c r="I1050" s="63"/>
      <c r="J1050" s="59"/>
    </row>
    <row r="1051" spans="1:10">
      <c r="A1051" s="144">
        <v>10</v>
      </c>
      <c r="B1051" s="148" t="s">
        <v>33</v>
      </c>
      <c r="C1051" s="37"/>
      <c r="D1051" s="147">
        <v>110148</v>
      </c>
      <c r="E1051" s="28">
        <f t="shared" si="207"/>
        <v>0</v>
      </c>
      <c r="F1051" s="29">
        <v>0</v>
      </c>
      <c r="G1051" s="30">
        <f t="shared" si="208"/>
        <v>0</v>
      </c>
      <c r="H1051" s="63">
        <f t="shared" si="209"/>
        <v>101988.88888888888</v>
      </c>
      <c r="I1051" s="63"/>
      <c r="J1051" s="59"/>
    </row>
    <row r="1052" spans="1:10">
      <c r="A1052" s="144">
        <v>11</v>
      </c>
      <c r="B1052" s="145" t="s">
        <v>34</v>
      </c>
      <c r="C1052" s="37">
        <v>5</v>
      </c>
      <c r="D1052" s="146">
        <v>54198</v>
      </c>
      <c r="E1052" s="28">
        <f t="shared" si="207"/>
        <v>270990</v>
      </c>
      <c r="F1052" s="29">
        <v>0</v>
      </c>
      <c r="G1052" s="30">
        <f t="shared" si="208"/>
        <v>270990</v>
      </c>
      <c r="H1052" s="63">
        <f t="shared" si="209"/>
        <v>50183.333333333328</v>
      </c>
      <c r="I1052" s="63"/>
      <c r="J1052" s="59">
        <f t="shared" ref="J1052:J1058" si="210">H1052*C1053</f>
        <v>0</v>
      </c>
    </row>
    <row r="1053" spans="1:10">
      <c r="A1053" s="144">
        <v>12</v>
      </c>
      <c r="B1053" s="145" t="s">
        <v>35</v>
      </c>
      <c r="C1053" s="37"/>
      <c r="D1053" s="146">
        <v>49680</v>
      </c>
      <c r="E1053" s="28">
        <f t="shared" si="207"/>
        <v>0</v>
      </c>
      <c r="F1053" s="29">
        <v>0</v>
      </c>
      <c r="G1053" s="30">
        <f t="shared" si="208"/>
        <v>0</v>
      </c>
      <c r="H1053" s="63">
        <f t="shared" si="209"/>
        <v>46000</v>
      </c>
      <c r="I1053" s="63"/>
      <c r="J1053" s="59">
        <f t="shared" si="210"/>
        <v>0</v>
      </c>
    </row>
    <row r="1054" spans="1:10">
      <c r="A1054" s="144">
        <v>13</v>
      </c>
      <c r="B1054" s="145" t="s">
        <v>36</v>
      </c>
      <c r="C1054" s="37"/>
      <c r="D1054" s="149">
        <v>64152</v>
      </c>
      <c r="E1054" s="28">
        <f t="shared" si="207"/>
        <v>0</v>
      </c>
      <c r="F1054" s="29">
        <v>0</v>
      </c>
      <c r="G1054" s="30">
        <f t="shared" si="208"/>
        <v>0</v>
      </c>
      <c r="H1054" s="63">
        <f t="shared" si="209"/>
        <v>59399.999999999993</v>
      </c>
      <c r="I1054" s="63"/>
      <c r="J1054" s="59">
        <f t="shared" si="210"/>
        <v>0</v>
      </c>
    </row>
    <row r="1055" spans="1:10">
      <c r="A1055" s="144">
        <v>14</v>
      </c>
      <c r="B1055" s="145" t="s">
        <v>37</v>
      </c>
      <c r="C1055" s="37"/>
      <c r="D1055" s="149">
        <v>65934</v>
      </c>
      <c r="E1055" s="28">
        <f t="shared" si="207"/>
        <v>0</v>
      </c>
      <c r="F1055" s="29">
        <v>0</v>
      </c>
      <c r="G1055" s="30">
        <f t="shared" si="208"/>
        <v>0</v>
      </c>
      <c r="H1055" s="63">
        <f t="shared" si="209"/>
        <v>61049.999999999993</v>
      </c>
      <c r="I1055" s="63"/>
      <c r="J1055" s="59">
        <f t="shared" si="210"/>
        <v>0</v>
      </c>
    </row>
    <row r="1056" spans="1:10">
      <c r="A1056" s="144">
        <v>15</v>
      </c>
      <c r="B1056" s="145" t="s">
        <v>38</v>
      </c>
      <c r="C1056" s="37"/>
      <c r="D1056" s="149">
        <v>76626</v>
      </c>
      <c r="E1056" s="28">
        <f t="shared" si="207"/>
        <v>0</v>
      </c>
      <c r="F1056" s="124">
        <v>0</v>
      </c>
      <c r="G1056" s="30">
        <f t="shared" si="208"/>
        <v>0</v>
      </c>
      <c r="H1056" s="63">
        <f t="shared" si="209"/>
        <v>70950</v>
      </c>
      <c r="I1056" s="63"/>
      <c r="J1056" s="59">
        <f t="shared" si="210"/>
        <v>0</v>
      </c>
    </row>
    <row r="1057" spans="1:10">
      <c r="A1057" s="144">
        <v>16</v>
      </c>
      <c r="B1057" s="145" t="s">
        <v>39</v>
      </c>
      <c r="C1057" s="37"/>
      <c r="D1057" s="149">
        <v>80190</v>
      </c>
      <c r="E1057" s="28">
        <f t="shared" si="207"/>
        <v>0</v>
      </c>
      <c r="F1057" s="29">
        <v>0</v>
      </c>
      <c r="G1057" s="30">
        <f t="shared" si="208"/>
        <v>0</v>
      </c>
      <c r="H1057" s="63">
        <f t="shared" si="209"/>
        <v>74250</v>
      </c>
      <c r="I1057" s="63"/>
      <c r="J1057" s="59">
        <f t="shared" si="210"/>
        <v>0</v>
      </c>
    </row>
    <row r="1058" spans="1:10">
      <c r="A1058" s="144">
        <v>17</v>
      </c>
      <c r="B1058" s="145" t="s">
        <v>40</v>
      </c>
      <c r="C1058" s="37"/>
      <c r="D1058" s="149">
        <v>113832</v>
      </c>
      <c r="E1058" s="28">
        <f t="shared" si="207"/>
        <v>0</v>
      </c>
      <c r="F1058" s="29">
        <v>0</v>
      </c>
      <c r="G1058" s="30">
        <f t="shared" si="208"/>
        <v>0</v>
      </c>
      <c r="H1058" s="63">
        <f t="shared" si="209"/>
        <v>105400</v>
      </c>
      <c r="I1058" s="63"/>
      <c r="J1058" s="59">
        <f t="shared" si="210"/>
        <v>0</v>
      </c>
    </row>
    <row r="1059" spans="1:10" ht="17.25">
      <c r="A1059" s="144">
        <v>18</v>
      </c>
      <c r="B1059" s="145" t="s">
        <v>41</v>
      </c>
      <c r="C1059" s="37"/>
      <c r="D1059" s="150">
        <v>98010</v>
      </c>
      <c r="E1059" s="28">
        <f t="shared" si="207"/>
        <v>0</v>
      </c>
      <c r="F1059" s="29">
        <v>0</v>
      </c>
      <c r="G1059" s="30">
        <f t="shared" si="208"/>
        <v>0</v>
      </c>
      <c r="H1059" s="63">
        <f t="shared" si="209"/>
        <v>90750</v>
      </c>
      <c r="I1059" s="45"/>
      <c r="J1059" s="64"/>
    </row>
    <row r="1060" spans="1:10" ht="31.5">
      <c r="A1060" s="40"/>
      <c r="B1060" s="41" t="s">
        <v>42</v>
      </c>
      <c r="C1060" s="42">
        <f>SUM(C1042:C1059)</f>
        <v>25</v>
      </c>
      <c r="D1060" s="42"/>
      <c r="E1060" s="43">
        <f>SUM(E1042:E1059)</f>
        <v>2418520</v>
      </c>
      <c r="F1060" s="43"/>
      <c r="G1060" s="44">
        <f>SUM(G1042:G1059)</f>
        <v>2418520</v>
      </c>
      <c r="H1060" s="5"/>
      <c r="I1060" s="5"/>
      <c r="J1060" s="75">
        <f>J1059*0.08</f>
        <v>0</v>
      </c>
    </row>
    <row r="1061" spans="1:10" ht="31.5">
      <c r="A1061" s="46"/>
      <c r="B1061" s="47"/>
      <c r="C1061" s="48"/>
      <c r="D1061" s="48"/>
      <c r="E1061" s="49"/>
      <c r="F1061" s="49"/>
      <c r="G1061" s="151"/>
      <c r="H1061" s="6"/>
      <c r="I1061" s="6"/>
      <c r="J1061" s="76">
        <f>SUM(J1059:J1060)</f>
        <v>0</v>
      </c>
    </row>
    <row r="1062" spans="1:10" ht="18">
      <c r="A1062" s="283" t="s">
        <v>43</v>
      </c>
      <c r="B1062" s="283"/>
      <c r="C1062" s="284" t="s">
        <v>44</v>
      </c>
      <c r="D1062" s="284"/>
      <c r="E1062" s="54"/>
      <c r="F1062" s="54"/>
      <c r="G1062" s="55" t="s">
        <v>45</v>
      </c>
      <c r="H1062" s="141"/>
      <c r="I1062" s="141"/>
      <c r="J1062" s="141"/>
    </row>
    <row r="1065" spans="1:10" ht="15.75">
      <c r="A1065" s="279" t="s">
        <v>0</v>
      </c>
      <c r="B1065" s="279"/>
      <c r="C1065" s="279"/>
      <c r="D1065" s="279"/>
      <c r="E1065" s="279"/>
      <c r="F1065" s="279"/>
      <c r="G1065" s="279"/>
      <c r="H1065" s="141"/>
      <c r="I1065" s="141"/>
      <c r="J1065" s="141"/>
    </row>
    <row r="1066" spans="1:10" ht="15.75">
      <c r="A1066" s="279" t="s">
        <v>1</v>
      </c>
      <c r="B1066" s="279"/>
      <c r="C1066" s="279"/>
      <c r="D1066" s="279"/>
      <c r="E1066" s="279"/>
      <c r="F1066" s="279"/>
      <c r="G1066" s="279"/>
      <c r="H1066" s="1"/>
      <c r="I1066" s="1"/>
      <c r="J1066" s="71"/>
    </row>
    <row r="1067" spans="1:10" ht="15.75">
      <c r="A1067" s="279" t="s">
        <v>2</v>
      </c>
      <c r="B1067" s="279"/>
      <c r="C1067" s="279"/>
      <c r="D1067" s="279"/>
      <c r="E1067" s="279"/>
      <c r="F1067" s="279"/>
      <c r="G1067" s="279"/>
      <c r="H1067" s="1"/>
      <c r="I1067" s="1"/>
      <c r="J1067" s="71"/>
    </row>
    <row r="1068" spans="1:10" ht="15.75">
      <c r="A1068" s="279" t="s">
        <v>4</v>
      </c>
      <c r="B1068" s="279"/>
      <c r="C1068" s="279"/>
      <c r="D1068" s="279"/>
      <c r="E1068" s="279"/>
      <c r="F1068" s="279"/>
      <c r="G1068" s="279"/>
      <c r="H1068" s="1"/>
      <c r="I1068" s="1"/>
      <c r="J1068" s="71"/>
    </row>
    <row r="1069" spans="1:10" ht="27">
      <c r="A1069" s="280" t="s">
        <v>6</v>
      </c>
      <c r="B1069" s="280"/>
      <c r="C1069" s="280"/>
      <c r="D1069" s="280"/>
      <c r="E1069" s="280"/>
      <c r="F1069" s="280"/>
      <c r="G1069" s="280"/>
      <c r="H1069" s="2"/>
      <c r="I1069" s="2"/>
      <c r="J1069" s="72"/>
    </row>
    <row r="1070" spans="1:10" ht="27">
      <c r="A1070" s="142"/>
      <c r="B1070" s="142"/>
      <c r="C1070" s="281" t="s">
        <v>441</v>
      </c>
      <c r="D1070" s="281"/>
      <c r="E1070" s="281"/>
      <c r="F1070" s="281"/>
      <c r="G1070" s="281"/>
      <c r="H1070" s="68"/>
      <c r="I1070" s="68"/>
      <c r="J1070" s="71"/>
    </row>
    <row r="1071" spans="1:10" ht="15.75">
      <c r="A1071" s="11" t="s">
        <v>358</v>
      </c>
      <c r="B1071" s="12">
        <v>4138287744</v>
      </c>
      <c r="C1071" s="143"/>
      <c r="D1071" s="286"/>
      <c r="E1071" s="286"/>
      <c r="F1071" s="286"/>
      <c r="G1071" s="286"/>
      <c r="H1071" s="69" t="s">
        <v>161</v>
      </c>
      <c r="I1071" s="69"/>
      <c r="J1071" s="73"/>
    </row>
    <row r="1072" spans="1:10" ht="15.75">
      <c r="A1072" s="11" t="s">
        <v>9</v>
      </c>
      <c r="B1072" s="286" t="s">
        <v>1059</v>
      </c>
      <c r="C1072" s="286"/>
      <c r="D1072" s="286"/>
      <c r="E1072" s="16"/>
      <c r="F1072" s="11"/>
      <c r="G1072" s="16"/>
      <c r="H1072" s="1"/>
      <c r="I1072" s="1"/>
      <c r="J1072" s="71"/>
    </row>
    <row r="1073" spans="1:10" ht="15.75">
      <c r="A1073" s="11" t="s">
        <v>11</v>
      </c>
      <c r="B1073" s="289" t="s">
        <v>670</v>
      </c>
      <c r="C1073" s="289"/>
      <c r="D1073" s="289"/>
      <c r="E1073" s="289"/>
      <c r="F1073" s="18"/>
      <c r="G1073" s="19"/>
      <c r="H1073" s="1"/>
      <c r="I1073" s="1"/>
      <c r="J1073" s="71"/>
    </row>
    <row r="1074" spans="1:10" ht="15.75">
      <c r="A1074" s="21" t="s">
        <v>14</v>
      </c>
      <c r="B1074" s="21" t="s">
        <v>16</v>
      </c>
      <c r="C1074" s="21"/>
      <c r="D1074" s="22" t="s">
        <v>18</v>
      </c>
      <c r="E1074" s="23" t="s">
        <v>19</v>
      </c>
      <c r="F1074" s="23" t="s">
        <v>20</v>
      </c>
      <c r="G1074" s="21" t="s">
        <v>21</v>
      </c>
      <c r="H1074" s="63"/>
      <c r="I1074" s="63"/>
      <c r="J1074" s="59">
        <f>H1074*C1075</f>
        <v>0</v>
      </c>
    </row>
    <row r="1075" spans="1:10">
      <c r="A1075" s="144">
        <v>1</v>
      </c>
      <c r="B1075" s="145" t="s">
        <v>23</v>
      </c>
      <c r="C1075" s="26">
        <v>6</v>
      </c>
      <c r="D1075" s="146">
        <v>79305</v>
      </c>
      <c r="E1075" s="28">
        <f t="shared" ref="E1075:E1092" si="211">D1075*C1075</f>
        <v>475830</v>
      </c>
      <c r="F1075" s="29">
        <v>0</v>
      </c>
      <c r="G1075" s="30">
        <f t="shared" ref="G1075:G1092" si="212">E1075-E1075*F1075</f>
        <v>475830</v>
      </c>
      <c r="H1075" s="63">
        <f t="shared" ref="H1075:H1092" si="213">D1075/1.08</f>
        <v>73430.555555555547</v>
      </c>
      <c r="I1075" s="63"/>
      <c r="J1075" s="59">
        <f>H1075*C1076</f>
        <v>0</v>
      </c>
    </row>
    <row r="1076" spans="1:10">
      <c r="A1076" s="144">
        <v>2</v>
      </c>
      <c r="B1076" s="145" t="s">
        <v>25</v>
      </c>
      <c r="C1076" s="32"/>
      <c r="D1076" s="147">
        <v>128591</v>
      </c>
      <c r="E1076" s="28">
        <f t="shared" si="211"/>
        <v>0</v>
      </c>
      <c r="F1076" s="29">
        <v>0</v>
      </c>
      <c r="G1076" s="30">
        <f t="shared" si="212"/>
        <v>0</v>
      </c>
      <c r="H1076" s="63">
        <f t="shared" si="213"/>
        <v>119065.74074074073</v>
      </c>
      <c r="I1076" s="63"/>
      <c r="J1076" s="59"/>
    </row>
    <row r="1077" spans="1:10">
      <c r="A1077" s="144">
        <v>3</v>
      </c>
      <c r="B1077" s="145" t="s">
        <v>26</v>
      </c>
      <c r="C1077" s="34"/>
      <c r="D1077" s="146">
        <v>60043</v>
      </c>
      <c r="E1077" s="28">
        <f t="shared" si="211"/>
        <v>0</v>
      </c>
      <c r="F1077" s="29">
        <v>0</v>
      </c>
      <c r="G1077" s="30">
        <f t="shared" si="212"/>
        <v>0</v>
      </c>
      <c r="H1077" s="63">
        <f t="shared" si="213"/>
        <v>55595.370370370365</v>
      </c>
      <c r="I1077" s="63"/>
      <c r="J1077" s="59"/>
    </row>
    <row r="1078" spans="1:10">
      <c r="A1078" s="144">
        <v>4</v>
      </c>
      <c r="B1078" s="145" t="s">
        <v>27</v>
      </c>
      <c r="C1078" s="106"/>
      <c r="D1078" s="146">
        <v>115781</v>
      </c>
      <c r="E1078" s="28">
        <f t="shared" si="211"/>
        <v>0</v>
      </c>
      <c r="F1078" s="29">
        <v>0</v>
      </c>
      <c r="G1078" s="30">
        <f t="shared" si="212"/>
        <v>0</v>
      </c>
      <c r="H1078" s="63">
        <f t="shared" si="213"/>
        <v>107204.62962962962</v>
      </c>
      <c r="I1078" s="63"/>
      <c r="J1078" s="59"/>
    </row>
    <row r="1079" spans="1:10">
      <c r="A1079" s="144">
        <v>5</v>
      </c>
      <c r="B1079" s="145" t="s">
        <v>28</v>
      </c>
      <c r="C1079" s="32">
        <v>10</v>
      </c>
      <c r="D1079" s="146">
        <v>119943</v>
      </c>
      <c r="E1079" s="28">
        <f t="shared" si="211"/>
        <v>1199430</v>
      </c>
      <c r="F1079" s="124">
        <v>0</v>
      </c>
      <c r="G1079" s="30">
        <f t="shared" si="212"/>
        <v>1199430</v>
      </c>
      <c r="H1079" s="63">
        <f t="shared" si="213"/>
        <v>111058.33333333333</v>
      </c>
      <c r="I1079" s="63"/>
      <c r="J1079" s="59"/>
    </row>
    <row r="1080" spans="1:10">
      <c r="A1080" s="144">
        <v>6</v>
      </c>
      <c r="B1080" s="145" t="s">
        <v>29</v>
      </c>
      <c r="C1080" s="26"/>
      <c r="D1080" s="146">
        <v>94810</v>
      </c>
      <c r="E1080" s="28">
        <f t="shared" si="211"/>
        <v>0</v>
      </c>
      <c r="F1080" s="29">
        <v>0</v>
      </c>
      <c r="G1080" s="30">
        <f t="shared" si="212"/>
        <v>0</v>
      </c>
      <c r="H1080" s="63">
        <f t="shared" si="213"/>
        <v>87787.037037037036</v>
      </c>
      <c r="I1080" s="63"/>
      <c r="J1080" s="59"/>
    </row>
    <row r="1081" spans="1:10">
      <c r="A1081" s="144">
        <v>7</v>
      </c>
      <c r="B1081" s="145" t="s">
        <v>30</v>
      </c>
      <c r="C1081" s="34"/>
      <c r="D1081" s="146">
        <v>141396</v>
      </c>
      <c r="E1081" s="28">
        <f t="shared" si="211"/>
        <v>0</v>
      </c>
      <c r="F1081" s="29">
        <v>0</v>
      </c>
      <c r="G1081" s="30">
        <f t="shared" si="212"/>
        <v>0</v>
      </c>
      <c r="H1081" s="63">
        <f t="shared" si="213"/>
        <v>130922.22222222222</v>
      </c>
      <c r="I1081" s="63"/>
      <c r="J1081" s="59"/>
    </row>
    <row r="1082" spans="1:10">
      <c r="A1082" s="144">
        <v>8</v>
      </c>
      <c r="B1082" s="145" t="s">
        <v>31</v>
      </c>
      <c r="C1082" s="26"/>
      <c r="D1082" s="146">
        <v>232931</v>
      </c>
      <c r="E1082" s="28">
        <f t="shared" si="211"/>
        <v>0</v>
      </c>
      <c r="F1082" s="29">
        <v>0</v>
      </c>
      <c r="G1082" s="30">
        <f t="shared" si="212"/>
        <v>0</v>
      </c>
      <c r="H1082" s="63">
        <f t="shared" si="213"/>
        <v>215676.85185185182</v>
      </c>
      <c r="I1082" s="63"/>
      <c r="J1082" s="59"/>
    </row>
    <row r="1083" spans="1:10">
      <c r="A1083" s="144">
        <v>9</v>
      </c>
      <c r="B1083" s="148" t="s">
        <v>32</v>
      </c>
      <c r="C1083" s="26"/>
      <c r="D1083" s="146">
        <v>101534</v>
      </c>
      <c r="E1083" s="28">
        <f t="shared" si="211"/>
        <v>0</v>
      </c>
      <c r="F1083" s="29">
        <v>0</v>
      </c>
      <c r="G1083" s="30">
        <f t="shared" si="212"/>
        <v>0</v>
      </c>
      <c r="H1083" s="63">
        <f t="shared" si="213"/>
        <v>94012.962962962964</v>
      </c>
      <c r="I1083" s="63"/>
      <c r="J1083" s="59"/>
    </row>
    <row r="1084" spans="1:10">
      <c r="A1084" s="144">
        <v>10</v>
      </c>
      <c r="B1084" s="148" t="s">
        <v>33</v>
      </c>
      <c r="C1084" s="37"/>
      <c r="D1084" s="147">
        <v>110148</v>
      </c>
      <c r="E1084" s="28">
        <f t="shared" si="211"/>
        <v>0</v>
      </c>
      <c r="F1084" s="29">
        <v>0</v>
      </c>
      <c r="G1084" s="30">
        <f t="shared" si="212"/>
        <v>0</v>
      </c>
      <c r="H1084" s="63">
        <f t="shared" si="213"/>
        <v>101988.88888888888</v>
      </c>
      <c r="I1084" s="63"/>
      <c r="J1084" s="59"/>
    </row>
    <row r="1085" spans="1:10">
      <c r="A1085" s="144">
        <v>11</v>
      </c>
      <c r="B1085" s="145" t="s">
        <v>34</v>
      </c>
      <c r="C1085" s="37"/>
      <c r="D1085" s="146">
        <v>54198</v>
      </c>
      <c r="E1085" s="28">
        <f t="shared" si="211"/>
        <v>0</v>
      </c>
      <c r="F1085" s="29">
        <v>0</v>
      </c>
      <c r="G1085" s="30">
        <f t="shared" si="212"/>
        <v>0</v>
      </c>
      <c r="H1085" s="63">
        <f t="shared" si="213"/>
        <v>50183.333333333328</v>
      </c>
      <c r="I1085" s="63"/>
      <c r="J1085" s="59">
        <f t="shared" ref="J1085:J1091" si="214">H1085*C1086</f>
        <v>0</v>
      </c>
    </row>
    <row r="1086" spans="1:10">
      <c r="A1086" s="144">
        <v>12</v>
      </c>
      <c r="B1086" s="145" t="s">
        <v>35</v>
      </c>
      <c r="C1086" s="37"/>
      <c r="D1086" s="146">
        <v>49680</v>
      </c>
      <c r="E1086" s="28">
        <f t="shared" si="211"/>
        <v>0</v>
      </c>
      <c r="F1086" s="29">
        <v>0</v>
      </c>
      <c r="G1086" s="30">
        <f t="shared" si="212"/>
        <v>0</v>
      </c>
      <c r="H1086" s="63">
        <f t="shared" si="213"/>
        <v>46000</v>
      </c>
      <c r="I1086" s="63"/>
      <c r="J1086" s="59">
        <f t="shared" si="214"/>
        <v>0</v>
      </c>
    </row>
    <row r="1087" spans="1:10">
      <c r="A1087" s="144">
        <v>13</v>
      </c>
      <c r="B1087" s="145" t="s">
        <v>36</v>
      </c>
      <c r="C1087" s="37"/>
      <c r="D1087" s="149">
        <v>64152</v>
      </c>
      <c r="E1087" s="28">
        <f t="shared" si="211"/>
        <v>0</v>
      </c>
      <c r="F1087" s="29">
        <v>0</v>
      </c>
      <c r="G1087" s="30">
        <f t="shared" si="212"/>
        <v>0</v>
      </c>
      <c r="H1087" s="63">
        <f t="shared" si="213"/>
        <v>59399.999999999993</v>
      </c>
      <c r="I1087" s="63"/>
      <c r="J1087" s="59">
        <f t="shared" si="214"/>
        <v>0</v>
      </c>
    </row>
    <row r="1088" spans="1:10">
      <c r="A1088" s="144">
        <v>14</v>
      </c>
      <c r="B1088" s="145" t="s">
        <v>37</v>
      </c>
      <c r="C1088" s="37"/>
      <c r="D1088" s="149">
        <v>65934</v>
      </c>
      <c r="E1088" s="28">
        <f t="shared" si="211"/>
        <v>0</v>
      </c>
      <c r="F1088" s="29">
        <v>0</v>
      </c>
      <c r="G1088" s="30">
        <f t="shared" si="212"/>
        <v>0</v>
      </c>
      <c r="H1088" s="63">
        <f t="shared" si="213"/>
        <v>61049.999999999993</v>
      </c>
      <c r="I1088" s="63"/>
      <c r="J1088" s="59">
        <f t="shared" si="214"/>
        <v>0</v>
      </c>
    </row>
    <row r="1089" spans="1:10">
      <c r="A1089" s="144">
        <v>15</v>
      </c>
      <c r="B1089" s="145" t="s">
        <v>38</v>
      </c>
      <c r="C1089" s="37"/>
      <c r="D1089" s="149">
        <v>76626</v>
      </c>
      <c r="E1089" s="28">
        <f t="shared" si="211"/>
        <v>0</v>
      </c>
      <c r="F1089" s="124">
        <v>0</v>
      </c>
      <c r="G1089" s="30">
        <f t="shared" si="212"/>
        <v>0</v>
      </c>
      <c r="H1089" s="63">
        <f t="shared" si="213"/>
        <v>70950</v>
      </c>
      <c r="I1089" s="63"/>
      <c r="J1089" s="59">
        <f t="shared" si="214"/>
        <v>0</v>
      </c>
    </row>
    <row r="1090" spans="1:10">
      <c r="A1090" s="144">
        <v>16</v>
      </c>
      <c r="B1090" s="145" t="s">
        <v>39</v>
      </c>
      <c r="C1090" s="37"/>
      <c r="D1090" s="149">
        <v>80190</v>
      </c>
      <c r="E1090" s="28">
        <f t="shared" si="211"/>
        <v>0</v>
      </c>
      <c r="F1090" s="29">
        <v>0</v>
      </c>
      <c r="G1090" s="30">
        <f t="shared" si="212"/>
        <v>0</v>
      </c>
      <c r="H1090" s="63">
        <f t="shared" si="213"/>
        <v>74250</v>
      </c>
      <c r="I1090" s="63"/>
      <c r="J1090" s="59">
        <f t="shared" si="214"/>
        <v>0</v>
      </c>
    </row>
    <row r="1091" spans="1:10">
      <c r="A1091" s="144">
        <v>17</v>
      </c>
      <c r="B1091" s="145" t="s">
        <v>40</v>
      </c>
      <c r="C1091" s="37"/>
      <c r="D1091" s="149">
        <v>113832</v>
      </c>
      <c r="E1091" s="28">
        <f t="shared" si="211"/>
        <v>0</v>
      </c>
      <c r="F1091" s="29">
        <v>0</v>
      </c>
      <c r="G1091" s="30">
        <f t="shared" si="212"/>
        <v>0</v>
      </c>
      <c r="H1091" s="63">
        <f t="shared" si="213"/>
        <v>105400</v>
      </c>
      <c r="I1091" s="63"/>
      <c r="J1091" s="59">
        <f t="shared" si="214"/>
        <v>0</v>
      </c>
    </row>
    <row r="1092" spans="1:10" ht="17.25">
      <c r="A1092" s="144">
        <v>18</v>
      </c>
      <c r="B1092" s="145" t="s">
        <v>41</v>
      </c>
      <c r="C1092" s="37"/>
      <c r="D1092" s="150">
        <v>98010</v>
      </c>
      <c r="E1092" s="28">
        <f t="shared" si="211"/>
        <v>0</v>
      </c>
      <c r="F1092" s="29">
        <v>0</v>
      </c>
      <c r="G1092" s="30">
        <f t="shared" si="212"/>
        <v>0</v>
      </c>
      <c r="H1092" s="63">
        <f t="shared" si="213"/>
        <v>90750</v>
      </c>
      <c r="I1092" s="45"/>
      <c r="J1092" s="64"/>
    </row>
    <row r="1093" spans="1:10" ht="31.5">
      <c r="A1093" s="40"/>
      <c r="B1093" s="41" t="s">
        <v>42</v>
      </c>
      <c r="C1093" s="42">
        <f>SUM(C1075:C1092)</f>
        <v>16</v>
      </c>
      <c r="D1093" s="42"/>
      <c r="E1093" s="43">
        <f>SUM(E1075:E1092)</f>
        <v>1675260</v>
      </c>
      <c r="F1093" s="43"/>
      <c r="G1093" s="44">
        <f>SUM(G1075:G1092)</f>
        <v>1675260</v>
      </c>
      <c r="H1093" s="5"/>
      <c r="I1093" s="5"/>
      <c r="J1093" s="75">
        <f>J1092*0.08</f>
        <v>0</v>
      </c>
    </row>
    <row r="1094" spans="1:10" ht="31.5">
      <c r="A1094" s="46"/>
      <c r="B1094" s="47"/>
      <c r="C1094" s="48"/>
      <c r="D1094" s="48"/>
      <c r="E1094" s="49"/>
      <c r="F1094" s="49"/>
      <c r="G1094" s="151"/>
      <c r="H1094" s="6"/>
      <c r="I1094" s="6"/>
      <c r="J1094" s="76">
        <f>SUM(J1092:J1093)</f>
        <v>0</v>
      </c>
    </row>
    <row r="1095" spans="1:10" ht="18">
      <c r="A1095" s="283" t="s">
        <v>43</v>
      </c>
      <c r="B1095" s="283"/>
      <c r="C1095" s="284" t="s">
        <v>44</v>
      </c>
      <c r="D1095" s="284"/>
      <c r="E1095" s="54"/>
      <c r="F1095" s="54"/>
      <c r="G1095" s="55" t="s">
        <v>45</v>
      </c>
      <c r="H1095" s="141"/>
      <c r="I1095" s="141"/>
      <c r="J1095" s="141"/>
    </row>
    <row r="1098" spans="1:10" ht="15.75">
      <c r="A1098" s="279" t="s">
        <v>0</v>
      </c>
      <c r="B1098" s="279"/>
      <c r="C1098" s="279"/>
      <c r="D1098" s="279"/>
      <c r="E1098" s="279"/>
      <c r="F1098" s="279"/>
      <c r="G1098" s="279"/>
      <c r="H1098" s="141"/>
      <c r="I1098" s="141"/>
      <c r="J1098" s="141"/>
    </row>
    <row r="1099" spans="1:10" ht="15.75">
      <c r="A1099" s="279" t="s">
        <v>1</v>
      </c>
      <c r="B1099" s="279"/>
      <c r="C1099" s="279"/>
      <c r="D1099" s="279"/>
      <c r="E1099" s="279"/>
      <c r="F1099" s="279"/>
      <c r="G1099" s="279"/>
      <c r="H1099" s="1"/>
      <c r="I1099" s="1"/>
      <c r="J1099" s="71"/>
    </row>
    <row r="1100" spans="1:10" ht="15.75">
      <c r="A1100" s="279" t="s">
        <v>2</v>
      </c>
      <c r="B1100" s="279"/>
      <c r="C1100" s="279"/>
      <c r="D1100" s="279"/>
      <c r="E1100" s="279"/>
      <c r="F1100" s="279"/>
      <c r="G1100" s="279"/>
      <c r="H1100" s="1"/>
      <c r="I1100" s="1"/>
      <c r="J1100" s="71"/>
    </row>
    <row r="1101" spans="1:10" ht="15.75">
      <c r="A1101" s="279" t="s">
        <v>4</v>
      </c>
      <c r="B1101" s="279"/>
      <c r="C1101" s="279"/>
      <c r="D1101" s="279"/>
      <c r="E1101" s="279"/>
      <c r="F1101" s="279"/>
      <c r="G1101" s="279"/>
      <c r="H1101" s="1"/>
      <c r="I1101" s="1"/>
      <c r="J1101" s="71"/>
    </row>
    <row r="1102" spans="1:10" ht="27">
      <c r="A1102" s="280" t="s">
        <v>6</v>
      </c>
      <c r="B1102" s="280"/>
      <c r="C1102" s="280"/>
      <c r="D1102" s="280"/>
      <c r="E1102" s="280"/>
      <c r="F1102" s="280"/>
      <c r="G1102" s="280"/>
      <c r="H1102" s="2"/>
      <c r="I1102" s="2"/>
      <c r="J1102" s="72"/>
    </row>
    <row r="1103" spans="1:10" ht="27">
      <c r="A1103" s="142"/>
      <c r="B1103" s="142"/>
      <c r="C1103" s="281" t="s">
        <v>441</v>
      </c>
      <c r="D1103" s="281"/>
      <c r="E1103" s="281"/>
      <c r="F1103" s="281"/>
      <c r="G1103" s="281"/>
      <c r="H1103" s="68"/>
      <c r="I1103" s="68"/>
      <c r="J1103" s="71"/>
    </row>
    <row r="1104" spans="1:10" ht="15.75">
      <c r="A1104" s="11" t="s">
        <v>358</v>
      </c>
      <c r="B1104" s="12">
        <v>4138287865</v>
      </c>
      <c r="C1104" s="143"/>
      <c r="D1104" s="286"/>
      <c r="E1104" s="286"/>
      <c r="F1104" s="286"/>
      <c r="G1104" s="286"/>
      <c r="H1104" s="69" t="s">
        <v>161</v>
      </c>
      <c r="I1104" s="69"/>
      <c r="J1104" s="73"/>
    </row>
    <row r="1105" spans="1:10" ht="15.75">
      <c r="A1105" s="11" t="s">
        <v>9</v>
      </c>
      <c r="B1105" s="286" t="s">
        <v>1060</v>
      </c>
      <c r="C1105" s="286"/>
      <c r="D1105" s="286"/>
      <c r="E1105" s="16"/>
      <c r="F1105" s="11"/>
      <c r="G1105" s="16"/>
      <c r="H1105" s="1"/>
      <c r="I1105" s="1"/>
      <c r="J1105" s="71"/>
    </row>
    <row r="1106" spans="1:10" ht="15.75">
      <c r="A1106" s="11" t="s">
        <v>11</v>
      </c>
      <c r="B1106" s="289" t="s">
        <v>670</v>
      </c>
      <c r="C1106" s="289"/>
      <c r="D1106" s="289"/>
      <c r="E1106" s="289"/>
      <c r="F1106" s="18"/>
      <c r="G1106" s="19"/>
      <c r="H1106" s="1"/>
      <c r="I1106" s="1"/>
      <c r="J1106" s="71"/>
    </row>
    <row r="1107" spans="1:10" ht="15.75">
      <c r="A1107" s="21" t="s">
        <v>14</v>
      </c>
      <c r="B1107" s="21" t="s">
        <v>16</v>
      </c>
      <c r="C1107" s="21"/>
      <c r="D1107" s="22" t="s">
        <v>18</v>
      </c>
      <c r="E1107" s="23" t="s">
        <v>19</v>
      </c>
      <c r="F1107" s="23" t="s">
        <v>20</v>
      </c>
      <c r="G1107" s="21" t="s">
        <v>21</v>
      </c>
      <c r="H1107" s="63"/>
      <c r="I1107" s="63"/>
      <c r="J1107" s="59">
        <f>H1107*C1108</f>
        <v>0</v>
      </c>
    </row>
    <row r="1108" spans="1:10">
      <c r="A1108" s="144">
        <v>1</v>
      </c>
      <c r="B1108" s="145" t="s">
        <v>23</v>
      </c>
      <c r="C1108" s="26"/>
      <c r="D1108" s="146">
        <v>79305</v>
      </c>
      <c r="E1108" s="28">
        <f t="shared" ref="E1108:E1125" si="215">D1108*C1108</f>
        <v>0</v>
      </c>
      <c r="F1108" s="29">
        <v>0</v>
      </c>
      <c r="G1108" s="30">
        <f t="shared" ref="G1108:G1125" si="216">E1108-E1108*F1108</f>
        <v>0</v>
      </c>
      <c r="H1108" s="63">
        <f t="shared" ref="H1108:H1125" si="217">D1108/1.08</f>
        <v>73430.555555555547</v>
      </c>
      <c r="I1108" s="63"/>
      <c r="J1108" s="59">
        <f>H1108*C1109</f>
        <v>0</v>
      </c>
    </row>
    <row r="1109" spans="1:10">
      <c r="A1109" s="144">
        <v>2</v>
      </c>
      <c r="B1109" s="145" t="s">
        <v>25</v>
      </c>
      <c r="C1109" s="32"/>
      <c r="D1109" s="147">
        <v>128591</v>
      </c>
      <c r="E1109" s="28">
        <f t="shared" si="215"/>
        <v>0</v>
      </c>
      <c r="F1109" s="29">
        <v>0</v>
      </c>
      <c r="G1109" s="30">
        <f t="shared" si="216"/>
        <v>0</v>
      </c>
      <c r="H1109" s="63">
        <f t="shared" si="217"/>
        <v>119065.74074074073</v>
      </c>
      <c r="I1109" s="63"/>
      <c r="J1109" s="59"/>
    </row>
    <row r="1110" spans="1:10">
      <c r="A1110" s="144">
        <v>3</v>
      </c>
      <c r="B1110" s="145" t="s">
        <v>26</v>
      </c>
      <c r="C1110" s="34"/>
      <c r="D1110" s="146">
        <v>60043</v>
      </c>
      <c r="E1110" s="28">
        <f t="shared" si="215"/>
        <v>0</v>
      </c>
      <c r="F1110" s="29">
        <v>0</v>
      </c>
      <c r="G1110" s="30">
        <f t="shared" si="216"/>
        <v>0</v>
      </c>
      <c r="H1110" s="63">
        <f t="shared" si="217"/>
        <v>55595.370370370365</v>
      </c>
      <c r="I1110" s="63"/>
      <c r="J1110" s="59"/>
    </row>
    <row r="1111" spans="1:10">
      <c r="A1111" s="144">
        <v>4</v>
      </c>
      <c r="B1111" s="145" t="s">
        <v>27</v>
      </c>
      <c r="C1111" s="106"/>
      <c r="D1111" s="146">
        <v>115781</v>
      </c>
      <c r="E1111" s="28">
        <f t="shared" si="215"/>
        <v>0</v>
      </c>
      <c r="F1111" s="29">
        <v>0</v>
      </c>
      <c r="G1111" s="30">
        <f t="shared" si="216"/>
        <v>0</v>
      </c>
      <c r="H1111" s="63">
        <f t="shared" si="217"/>
        <v>107204.62962962962</v>
      </c>
      <c r="I1111" s="63"/>
      <c r="J1111" s="59"/>
    </row>
    <row r="1112" spans="1:10">
      <c r="A1112" s="144">
        <v>5</v>
      </c>
      <c r="B1112" s="145" t="s">
        <v>28</v>
      </c>
      <c r="C1112" s="32">
        <v>12</v>
      </c>
      <c r="D1112" s="146">
        <v>119943</v>
      </c>
      <c r="E1112" s="28">
        <f t="shared" si="215"/>
        <v>1439316</v>
      </c>
      <c r="F1112" s="124">
        <v>0</v>
      </c>
      <c r="G1112" s="30">
        <f t="shared" si="216"/>
        <v>1439316</v>
      </c>
      <c r="H1112" s="63">
        <f t="shared" si="217"/>
        <v>111058.33333333333</v>
      </c>
      <c r="I1112" s="63"/>
      <c r="J1112" s="59"/>
    </row>
    <row r="1113" spans="1:10">
      <c r="A1113" s="144">
        <v>6</v>
      </c>
      <c r="B1113" s="145" t="s">
        <v>29</v>
      </c>
      <c r="C1113" s="26"/>
      <c r="D1113" s="146">
        <v>94810</v>
      </c>
      <c r="E1113" s="28">
        <f t="shared" si="215"/>
        <v>0</v>
      </c>
      <c r="F1113" s="29">
        <v>0</v>
      </c>
      <c r="G1113" s="30">
        <f t="shared" si="216"/>
        <v>0</v>
      </c>
      <c r="H1113" s="63">
        <f t="shared" si="217"/>
        <v>87787.037037037036</v>
      </c>
      <c r="I1113" s="63"/>
      <c r="J1113" s="59"/>
    </row>
    <row r="1114" spans="1:10">
      <c r="A1114" s="144">
        <v>7</v>
      </c>
      <c r="B1114" s="145" t="s">
        <v>30</v>
      </c>
      <c r="C1114" s="34"/>
      <c r="D1114" s="146">
        <v>141396</v>
      </c>
      <c r="E1114" s="28">
        <f t="shared" si="215"/>
        <v>0</v>
      </c>
      <c r="F1114" s="29">
        <v>0</v>
      </c>
      <c r="G1114" s="30">
        <f t="shared" si="216"/>
        <v>0</v>
      </c>
      <c r="H1114" s="63">
        <f t="shared" si="217"/>
        <v>130922.22222222222</v>
      </c>
      <c r="I1114" s="63"/>
      <c r="J1114" s="59"/>
    </row>
    <row r="1115" spans="1:10">
      <c r="A1115" s="144">
        <v>8</v>
      </c>
      <c r="B1115" s="145" t="s">
        <v>31</v>
      </c>
      <c r="C1115" s="26"/>
      <c r="D1115" s="146">
        <v>232931</v>
      </c>
      <c r="E1115" s="28">
        <f t="shared" si="215"/>
        <v>0</v>
      </c>
      <c r="F1115" s="29">
        <v>0</v>
      </c>
      <c r="G1115" s="30">
        <f t="shared" si="216"/>
        <v>0</v>
      </c>
      <c r="H1115" s="63">
        <f t="shared" si="217"/>
        <v>215676.85185185182</v>
      </c>
      <c r="I1115" s="63"/>
      <c r="J1115" s="59"/>
    </row>
    <row r="1116" spans="1:10">
      <c r="A1116" s="144">
        <v>9</v>
      </c>
      <c r="B1116" s="148" t="s">
        <v>32</v>
      </c>
      <c r="C1116" s="26"/>
      <c r="D1116" s="146">
        <v>101534</v>
      </c>
      <c r="E1116" s="28">
        <f t="shared" si="215"/>
        <v>0</v>
      </c>
      <c r="F1116" s="29">
        <v>0</v>
      </c>
      <c r="G1116" s="30">
        <f t="shared" si="216"/>
        <v>0</v>
      </c>
      <c r="H1116" s="63">
        <f t="shared" si="217"/>
        <v>94012.962962962964</v>
      </c>
      <c r="I1116" s="63"/>
      <c r="J1116" s="59"/>
    </row>
    <row r="1117" spans="1:10">
      <c r="A1117" s="144">
        <v>10</v>
      </c>
      <c r="B1117" s="148" t="s">
        <v>33</v>
      </c>
      <c r="C1117" s="37"/>
      <c r="D1117" s="147">
        <v>110148</v>
      </c>
      <c r="E1117" s="28">
        <f t="shared" si="215"/>
        <v>0</v>
      </c>
      <c r="F1117" s="29">
        <v>0</v>
      </c>
      <c r="G1117" s="30">
        <f t="shared" si="216"/>
        <v>0</v>
      </c>
      <c r="H1117" s="63">
        <f t="shared" si="217"/>
        <v>101988.88888888888</v>
      </c>
      <c r="I1117" s="63"/>
      <c r="J1117" s="59"/>
    </row>
    <row r="1118" spans="1:10">
      <c r="A1118" s="144">
        <v>11</v>
      </c>
      <c r="B1118" s="145" t="s">
        <v>34</v>
      </c>
      <c r="C1118" s="37"/>
      <c r="D1118" s="146">
        <v>54198</v>
      </c>
      <c r="E1118" s="28">
        <f t="shared" si="215"/>
        <v>0</v>
      </c>
      <c r="F1118" s="29">
        <v>0</v>
      </c>
      <c r="G1118" s="30">
        <f t="shared" si="216"/>
        <v>0</v>
      </c>
      <c r="H1118" s="63">
        <f t="shared" si="217"/>
        <v>50183.333333333328</v>
      </c>
      <c r="I1118" s="63"/>
      <c r="J1118" s="59">
        <f t="shared" ref="J1118:J1124" si="218">H1118*C1119</f>
        <v>0</v>
      </c>
    </row>
    <row r="1119" spans="1:10">
      <c r="A1119" s="144">
        <v>12</v>
      </c>
      <c r="B1119" s="145" t="s">
        <v>35</v>
      </c>
      <c r="C1119" s="37"/>
      <c r="D1119" s="146">
        <v>49680</v>
      </c>
      <c r="E1119" s="28">
        <f t="shared" si="215"/>
        <v>0</v>
      </c>
      <c r="F1119" s="29">
        <v>0</v>
      </c>
      <c r="G1119" s="30">
        <f t="shared" si="216"/>
        <v>0</v>
      </c>
      <c r="H1119" s="63">
        <f t="shared" si="217"/>
        <v>46000</v>
      </c>
      <c r="I1119" s="63"/>
      <c r="J1119" s="59">
        <f t="shared" si="218"/>
        <v>0</v>
      </c>
    </row>
    <row r="1120" spans="1:10">
      <c r="A1120" s="144">
        <v>13</v>
      </c>
      <c r="B1120" s="145" t="s">
        <v>36</v>
      </c>
      <c r="C1120" s="37"/>
      <c r="D1120" s="149">
        <v>64152</v>
      </c>
      <c r="E1120" s="28">
        <f t="shared" si="215"/>
        <v>0</v>
      </c>
      <c r="F1120" s="29">
        <v>0</v>
      </c>
      <c r="G1120" s="30">
        <f t="shared" si="216"/>
        <v>0</v>
      </c>
      <c r="H1120" s="63">
        <f t="shared" si="217"/>
        <v>59399.999999999993</v>
      </c>
      <c r="I1120" s="63"/>
      <c r="J1120" s="59">
        <f t="shared" si="218"/>
        <v>0</v>
      </c>
    </row>
    <row r="1121" spans="1:10">
      <c r="A1121" s="144">
        <v>14</v>
      </c>
      <c r="B1121" s="145" t="s">
        <v>37</v>
      </c>
      <c r="C1121" s="37"/>
      <c r="D1121" s="149">
        <v>65934</v>
      </c>
      <c r="E1121" s="28">
        <f t="shared" si="215"/>
        <v>0</v>
      </c>
      <c r="F1121" s="29">
        <v>0</v>
      </c>
      <c r="G1121" s="30">
        <f t="shared" si="216"/>
        <v>0</v>
      </c>
      <c r="H1121" s="63">
        <f t="shared" si="217"/>
        <v>61049.999999999993</v>
      </c>
      <c r="I1121" s="63"/>
      <c r="J1121" s="59">
        <f t="shared" si="218"/>
        <v>0</v>
      </c>
    </row>
    <row r="1122" spans="1:10">
      <c r="A1122" s="144">
        <v>15</v>
      </c>
      <c r="B1122" s="145" t="s">
        <v>38</v>
      </c>
      <c r="C1122" s="37"/>
      <c r="D1122" s="149">
        <v>76626</v>
      </c>
      <c r="E1122" s="28">
        <f t="shared" si="215"/>
        <v>0</v>
      </c>
      <c r="F1122" s="124">
        <v>0</v>
      </c>
      <c r="G1122" s="30">
        <f t="shared" si="216"/>
        <v>0</v>
      </c>
      <c r="H1122" s="63">
        <f t="shared" si="217"/>
        <v>70950</v>
      </c>
      <c r="I1122" s="63"/>
      <c r="J1122" s="59">
        <f t="shared" si="218"/>
        <v>0</v>
      </c>
    </row>
    <row r="1123" spans="1:10">
      <c r="A1123" s="144">
        <v>16</v>
      </c>
      <c r="B1123" s="145" t="s">
        <v>39</v>
      </c>
      <c r="C1123" s="37"/>
      <c r="D1123" s="149">
        <v>80190</v>
      </c>
      <c r="E1123" s="28">
        <f t="shared" si="215"/>
        <v>0</v>
      </c>
      <c r="F1123" s="29">
        <v>0</v>
      </c>
      <c r="G1123" s="30">
        <f t="shared" si="216"/>
        <v>0</v>
      </c>
      <c r="H1123" s="63">
        <f t="shared" si="217"/>
        <v>74250</v>
      </c>
      <c r="I1123" s="63"/>
      <c r="J1123" s="59">
        <f t="shared" si="218"/>
        <v>0</v>
      </c>
    </row>
    <row r="1124" spans="1:10">
      <c r="A1124" s="144">
        <v>17</v>
      </c>
      <c r="B1124" s="145" t="s">
        <v>40</v>
      </c>
      <c r="C1124" s="37"/>
      <c r="D1124" s="149">
        <v>113832</v>
      </c>
      <c r="E1124" s="28">
        <f t="shared" si="215"/>
        <v>0</v>
      </c>
      <c r="F1124" s="29">
        <v>0</v>
      </c>
      <c r="G1124" s="30">
        <f t="shared" si="216"/>
        <v>0</v>
      </c>
      <c r="H1124" s="63">
        <f t="shared" si="217"/>
        <v>105400</v>
      </c>
      <c r="I1124" s="63"/>
      <c r="J1124" s="59">
        <f t="shared" si="218"/>
        <v>0</v>
      </c>
    </row>
    <row r="1125" spans="1:10" ht="17.25">
      <c r="A1125" s="144">
        <v>18</v>
      </c>
      <c r="B1125" s="145" t="s">
        <v>41</v>
      </c>
      <c r="C1125" s="37"/>
      <c r="D1125" s="150">
        <v>98010</v>
      </c>
      <c r="E1125" s="28">
        <f t="shared" si="215"/>
        <v>0</v>
      </c>
      <c r="F1125" s="29">
        <v>0</v>
      </c>
      <c r="G1125" s="30">
        <f t="shared" si="216"/>
        <v>0</v>
      </c>
      <c r="H1125" s="63">
        <f t="shared" si="217"/>
        <v>90750</v>
      </c>
      <c r="I1125" s="45"/>
      <c r="J1125" s="64"/>
    </row>
    <row r="1126" spans="1:10" ht="31.5">
      <c r="A1126" s="40"/>
      <c r="B1126" s="41" t="s">
        <v>42</v>
      </c>
      <c r="C1126" s="42">
        <f>SUM(C1108:C1125)</f>
        <v>12</v>
      </c>
      <c r="D1126" s="42"/>
      <c r="E1126" s="43">
        <f>SUM(E1108:E1125)</f>
        <v>1439316</v>
      </c>
      <c r="F1126" s="43"/>
      <c r="G1126" s="44">
        <f>SUM(G1108:G1125)</f>
        <v>1439316</v>
      </c>
      <c r="H1126" s="5"/>
      <c r="I1126" s="5"/>
      <c r="J1126" s="75">
        <f>J1125*0.08</f>
        <v>0</v>
      </c>
    </row>
    <row r="1127" spans="1:10" ht="31.5">
      <c r="A1127" s="46"/>
      <c r="B1127" s="47"/>
      <c r="C1127" s="48"/>
      <c r="D1127" s="48"/>
      <c r="E1127" s="49"/>
      <c r="F1127" s="49"/>
      <c r="G1127" s="151"/>
      <c r="H1127" s="6"/>
      <c r="I1127" s="6"/>
      <c r="J1127" s="76">
        <f>SUM(J1125:J1126)</f>
        <v>0</v>
      </c>
    </row>
    <row r="1128" spans="1:10" ht="18">
      <c r="A1128" s="283" t="s">
        <v>43</v>
      </c>
      <c r="B1128" s="283"/>
      <c r="C1128" s="284" t="s">
        <v>44</v>
      </c>
      <c r="D1128" s="284"/>
      <c r="E1128" s="54"/>
      <c r="F1128" s="54"/>
      <c r="G1128" s="55" t="s">
        <v>45</v>
      </c>
      <c r="H1128" s="141"/>
      <c r="I1128" s="141"/>
      <c r="J1128" s="141"/>
    </row>
    <row r="1131" spans="1:10" ht="15.75">
      <c r="A1131" s="279" t="s">
        <v>0</v>
      </c>
      <c r="B1131" s="279"/>
      <c r="C1131" s="279"/>
      <c r="D1131" s="279"/>
      <c r="E1131" s="279"/>
      <c r="F1131" s="279"/>
      <c r="G1131" s="279"/>
      <c r="H1131" s="141"/>
      <c r="I1131" s="141"/>
      <c r="J1131" s="141"/>
    </row>
    <row r="1132" spans="1:10" ht="15.75">
      <c r="A1132" s="279" t="s">
        <v>1</v>
      </c>
      <c r="B1132" s="279"/>
      <c r="C1132" s="279"/>
      <c r="D1132" s="279"/>
      <c r="E1132" s="279"/>
      <c r="F1132" s="279"/>
      <c r="G1132" s="279"/>
      <c r="H1132" s="1"/>
      <c r="I1132" s="1"/>
      <c r="J1132" s="71"/>
    </row>
    <row r="1133" spans="1:10" ht="15.75">
      <c r="A1133" s="279" t="s">
        <v>2</v>
      </c>
      <c r="B1133" s="279"/>
      <c r="C1133" s="279"/>
      <c r="D1133" s="279"/>
      <c r="E1133" s="279"/>
      <c r="F1133" s="279"/>
      <c r="G1133" s="279"/>
      <c r="H1133" s="1"/>
      <c r="I1133" s="1"/>
      <c r="J1133" s="71"/>
    </row>
    <row r="1134" spans="1:10" ht="15.75">
      <c r="A1134" s="279" t="s">
        <v>4</v>
      </c>
      <c r="B1134" s="279"/>
      <c r="C1134" s="279"/>
      <c r="D1134" s="279"/>
      <c r="E1134" s="279"/>
      <c r="F1134" s="279"/>
      <c r="G1134" s="279"/>
      <c r="H1134" s="1"/>
      <c r="I1134" s="1"/>
      <c r="J1134" s="71"/>
    </row>
    <row r="1135" spans="1:10" ht="27">
      <c r="A1135" s="280" t="s">
        <v>6</v>
      </c>
      <c r="B1135" s="280"/>
      <c r="C1135" s="280"/>
      <c r="D1135" s="280"/>
      <c r="E1135" s="280"/>
      <c r="F1135" s="280"/>
      <c r="G1135" s="280"/>
      <c r="H1135" s="2"/>
      <c r="I1135" s="2"/>
      <c r="J1135" s="72"/>
    </row>
    <row r="1136" spans="1:10" ht="27">
      <c r="A1136" s="142"/>
      <c r="B1136" s="142"/>
      <c r="C1136" s="281" t="s">
        <v>441</v>
      </c>
      <c r="D1136" s="281"/>
      <c r="E1136" s="281"/>
      <c r="F1136" s="281"/>
      <c r="G1136" s="281"/>
      <c r="H1136" s="68"/>
      <c r="I1136" s="68"/>
      <c r="J1136" s="71"/>
    </row>
    <row r="1137" spans="1:10" ht="15.75">
      <c r="A1137" s="11" t="s">
        <v>358</v>
      </c>
      <c r="B1137" s="12">
        <v>4138287036</v>
      </c>
      <c r="C1137" s="143"/>
      <c r="D1137" s="286"/>
      <c r="E1137" s="286"/>
      <c r="F1137" s="286"/>
      <c r="G1137" s="286"/>
      <c r="H1137" s="69" t="s">
        <v>161</v>
      </c>
      <c r="I1137" s="69"/>
      <c r="J1137" s="73"/>
    </row>
    <row r="1138" spans="1:10" ht="15.75">
      <c r="A1138" s="11" t="s">
        <v>9</v>
      </c>
      <c r="B1138" s="286" t="s">
        <v>1061</v>
      </c>
      <c r="C1138" s="286"/>
      <c r="D1138" s="286"/>
      <c r="E1138" s="16"/>
      <c r="F1138" s="11"/>
      <c r="G1138" s="16"/>
      <c r="H1138" s="1"/>
      <c r="I1138" s="1"/>
      <c r="J1138" s="71"/>
    </row>
    <row r="1139" spans="1:10" ht="15.75">
      <c r="A1139" s="11" t="s">
        <v>11</v>
      </c>
      <c r="B1139" s="289" t="s">
        <v>670</v>
      </c>
      <c r="C1139" s="289"/>
      <c r="D1139" s="289"/>
      <c r="E1139" s="289"/>
      <c r="F1139" s="18"/>
      <c r="G1139" s="19"/>
      <c r="H1139" s="1"/>
      <c r="I1139" s="1"/>
      <c r="J1139" s="71"/>
    </row>
    <row r="1140" spans="1:10" ht="15.75">
      <c r="A1140" s="21" t="s">
        <v>14</v>
      </c>
      <c r="B1140" s="21" t="s">
        <v>16</v>
      </c>
      <c r="C1140" s="21"/>
      <c r="D1140" s="22" t="s">
        <v>18</v>
      </c>
      <c r="E1140" s="23" t="s">
        <v>19</v>
      </c>
      <c r="F1140" s="23" t="s">
        <v>20</v>
      </c>
      <c r="G1140" s="21" t="s">
        <v>21</v>
      </c>
      <c r="H1140" s="63"/>
      <c r="I1140" s="63"/>
      <c r="J1140" s="59">
        <f>H1140*C1141</f>
        <v>0</v>
      </c>
    </row>
    <row r="1141" spans="1:10">
      <c r="A1141" s="144">
        <v>1</v>
      </c>
      <c r="B1141" s="145" t="s">
        <v>23</v>
      </c>
      <c r="C1141" s="26"/>
      <c r="D1141" s="146">
        <v>79305</v>
      </c>
      <c r="E1141" s="28">
        <f t="shared" ref="E1141:E1158" si="219">D1141*C1141</f>
        <v>0</v>
      </c>
      <c r="F1141" s="29">
        <v>0</v>
      </c>
      <c r="G1141" s="30">
        <f t="shared" ref="G1141:G1158" si="220">E1141-E1141*F1141</f>
        <v>0</v>
      </c>
      <c r="H1141" s="63">
        <f t="shared" ref="H1141:H1158" si="221">D1141/1.08</f>
        <v>73430.555555555547</v>
      </c>
      <c r="I1141" s="63"/>
      <c r="J1141" s="59">
        <f>H1141*C1142</f>
        <v>0</v>
      </c>
    </row>
    <row r="1142" spans="1:10">
      <c r="A1142" s="144">
        <v>2</v>
      </c>
      <c r="B1142" s="145" t="s">
        <v>25</v>
      </c>
      <c r="C1142" s="32"/>
      <c r="D1142" s="147">
        <v>128591</v>
      </c>
      <c r="E1142" s="28">
        <f t="shared" si="219"/>
        <v>0</v>
      </c>
      <c r="F1142" s="29">
        <v>0</v>
      </c>
      <c r="G1142" s="30">
        <f t="shared" si="220"/>
        <v>0</v>
      </c>
      <c r="H1142" s="63">
        <f t="shared" si="221"/>
        <v>119065.74074074073</v>
      </c>
      <c r="I1142" s="63"/>
      <c r="J1142" s="59"/>
    </row>
    <row r="1143" spans="1:10">
      <c r="A1143" s="144">
        <v>3</v>
      </c>
      <c r="B1143" s="145" t="s">
        <v>26</v>
      </c>
      <c r="C1143" s="34"/>
      <c r="D1143" s="146">
        <v>60043</v>
      </c>
      <c r="E1143" s="28">
        <f t="shared" si="219"/>
        <v>0</v>
      </c>
      <c r="F1143" s="29">
        <v>0</v>
      </c>
      <c r="G1143" s="30">
        <f t="shared" si="220"/>
        <v>0</v>
      </c>
      <c r="H1143" s="63">
        <f t="shared" si="221"/>
        <v>55595.370370370365</v>
      </c>
      <c r="I1143" s="63"/>
      <c r="J1143" s="59"/>
    </row>
    <row r="1144" spans="1:10">
      <c r="A1144" s="144">
        <v>4</v>
      </c>
      <c r="B1144" s="145" t="s">
        <v>27</v>
      </c>
      <c r="C1144" s="106"/>
      <c r="D1144" s="146">
        <v>115781</v>
      </c>
      <c r="E1144" s="28">
        <f t="shared" si="219"/>
        <v>0</v>
      </c>
      <c r="F1144" s="29">
        <v>0</v>
      </c>
      <c r="G1144" s="30">
        <f t="shared" si="220"/>
        <v>0</v>
      </c>
      <c r="H1144" s="63">
        <f t="shared" si="221"/>
        <v>107204.62962962962</v>
      </c>
      <c r="I1144" s="63"/>
      <c r="J1144" s="59"/>
    </row>
    <row r="1145" spans="1:10">
      <c r="A1145" s="144">
        <v>5</v>
      </c>
      <c r="B1145" s="145" t="s">
        <v>28</v>
      </c>
      <c r="C1145" s="32">
        <v>10</v>
      </c>
      <c r="D1145" s="146">
        <v>119943</v>
      </c>
      <c r="E1145" s="28">
        <f t="shared" si="219"/>
        <v>1199430</v>
      </c>
      <c r="F1145" s="124">
        <v>0</v>
      </c>
      <c r="G1145" s="30">
        <f t="shared" si="220"/>
        <v>1199430</v>
      </c>
      <c r="H1145" s="63">
        <f t="shared" si="221"/>
        <v>111058.33333333333</v>
      </c>
      <c r="I1145" s="63"/>
      <c r="J1145" s="59"/>
    </row>
    <row r="1146" spans="1:10">
      <c r="A1146" s="144">
        <v>6</v>
      </c>
      <c r="B1146" s="145" t="s">
        <v>29</v>
      </c>
      <c r="C1146" s="26"/>
      <c r="D1146" s="146">
        <v>94810</v>
      </c>
      <c r="E1146" s="28">
        <f t="shared" si="219"/>
        <v>0</v>
      </c>
      <c r="F1146" s="29">
        <v>0</v>
      </c>
      <c r="G1146" s="30">
        <f t="shared" si="220"/>
        <v>0</v>
      </c>
      <c r="H1146" s="63">
        <f t="shared" si="221"/>
        <v>87787.037037037036</v>
      </c>
      <c r="I1146" s="63"/>
      <c r="J1146" s="59"/>
    </row>
    <row r="1147" spans="1:10">
      <c r="A1147" s="144">
        <v>7</v>
      </c>
      <c r="B1147" s="145" t="s">
        <v>30</v>
      </c>
      <c r="C1147" s="34"/>
      <c r="D1147" s="146">
        <v>141396</v>
      </c>
      <c r="E1147" s="28">
        <f t="shared" si="219"/>
        <v>0</v>
      </c>
      <c r="F1147" s="29">
        <v>0</v>
      </c>
      <c r="G1147" s="30">
        <f t="shared" si="220"/>
        <v>0</v>
      </c>
      <c r="H1147" s="63">
        <f t="shared" si="221"/>
        <v>130922.22222222222</v>
      </c>
      <c r="I1147" s="63"/>
      <c r="J1147" s="59"/>
    </row>
    <row r="1148" spans="1:10">
      <c r="A1148" s="144">
        <v>8</v>
      </c>
      <c r="B1148" s="145" t="s">
        <v>31</v>
      </c>
      <c r="C1148" s="26"/>
      <c r="D1148" s="146">
        <v>232931</v>
      </c>
      <c r="E1148" s="28">
        <f t="shared" si="219"/>
        <v>0</v>
      </c>
      <c r="F1148" s="29">
        <v>0</v>
      </c>
      <c r="G1148" s="30">
        <f t="shared" si="220"/>
        <v>0</v>
      </c>
      <c r="H1148" s="63">
        <f t="shared" si="221"/>
        <v>215676.85185185182</v>
      </c>
      <c r="I1148" s="63"/>
      <c r="J1148" s="59"/>
    </row>
    <row r="1149" spans="1:10">
      <c r="A1149" s="144">
        <v>9</v>
      </c>
      <c r="B1149" s="148" t="s">
        <v>32</v>
      </c>
      <c r="C1149" s="26"/>
      <c r="D1149" s="146">
        <v>101534</v>
      </c>
      <c r="E1149" s="28">
        <f t="shared" si="219"/>
        <v>0</v>
      </c>
      <c r="F1149" s="29">
        <v>0</v>
      </c>
      <c r="G1149" s="30">
        <f t="shared" si="220"/>
        <v>0</v>
      </c>
      <c r="H1149" s="63">
        <f t="shared" si="221"/>
        <v>94012.962962962964</v>
      </c>
      <c r="I1149" s="63"/>
      <c r="J1149" s="59"/>
    </row>
    <row r="1150" spans="1:10">
      <c r="A1150" s="144">
        <v>10</v>
      </c>
      <c r="B1150" s="148" t="s">
        <v>33</v>
      </c>
      <c r="C1150" s="37"/>
      <c r="D1150" s="147">
        <v>110148</v>
      </c>
      <c r="E1150" s="28">
        <f t="shared" si="219"/>
        <v>0</v>
      </c>
      <c r="F1150" s="29">
        <v>0</v>
      </c>
      <c r="G1150" s="30">
        <f t="shared" si="220"/>
        <v>0</v>
      </c>
      <c r="H1150" s="63">
        <f t="shared" si="221"/>
        <v>101988.88888888888</v>
      </c>
      <c r="I1150" s="63"/>
      <c r="J1150" s="59"/>
    </row>
    <row r="1151" spans="1:10">
      <c r="A1151" s="144">
        <v>11</v>
      </c>
      <c r="B1151" s="145" t="s">
        <v>34</v>
      </c>
      <c r="C1151" s="37">
        <v>6</v>
      </c>
      <c r="D1151" s="146">
        <v>54198</v>
      </c>
      <c r="E1151" s="28">
        <f t="shared" si="219"/>
        <v>325188</v>
      </c>
      <c r="F1151" s="29">
        <v>0</v>
      </c>
      <c r="G1151" s="30">
        <f t="shared" si="220"/>
        <v>325188</v>
      </c>
      <c r="H1151" s="63">
        <f t="shared" si="221"/>
        <v>50183.333333333328</v>
      </c>
      <c r="I1151" s="63"/>
      <c r="J1151" s="59">
        <f t="shared" ref="J1151:J1157" si="222">H1151*C1152</f>
        <v>0</v>
      </c>
    </row>
    <row r="1152" spans="1:10">
      <c r="A1152" s="144">
        <v>12</v>
      </c>
      <c r="B1152" s="145" t="s">
        <v>35</v>
      </c>
      <c r="C1152" s="37"/>
      <c r="D1152" s="146">
        <v>49680</v>
      </c>
      <c r="E1152" s="28">
        <f t="shared" si="219"/>
        <v>0</v>
      </c>
      <c r="F1152" s="29">
        <v>0</v>
      </c>
      <c r="G1152" s="30">
        <f t="shared" si="220"/>
        <v>0</v>
      </c>
      <c r="H1152" s="63">
        <f t="shared" si="221"/>
        <v>46000</v>
      </c>
      <c r="I1152" s="63"/>
      <c r="J1152" s="59">
        <f t="shared" si="222"/>
        <v>0</v>
      </c>
    </row>
    <row r="1153" spans="1:10">
      <c r="A1153" s="144">
        <v>13</v>
      </c>
      <c r="B1153" s="145" t="s">
        <v>36</v>
      </c>
      <c r="C1153" s="37"/>
      <c r="D1153" s="149">
        <v>64152</v>
      </c>
      <c r="E1153" s="28">
        <f t="shared" si="219"/>
        <v>0</v>
      </c>
      <c r="F1153" s="29">
        <v>0</v>
      </c>
      <c r="G1153" s="30">
        <f t="shared" si="220"/>
        <v>0</v>
      </c>
      <c r="H1153" s="63">
        <f t="shared" si="221"/>
        <v>59399.999999999993</v>
      </c>
      <c r="I1153" s="63"/>
      <c r="J1153" s="59">
        <f t="shared" si="222"/>
        <v>0</v>
      </c>
    </row>
    <row r="1154" spans="1:10">
      <c r="A1154" s="144">
        <v>14</v>
      </c>
      <c r="B1154" s="145" t="s">
        <v>37</v>
      </c>
      <c r="C1154" s="37"/>
      <c r="D1154" s="149">
        <v>65934</v>
      </c>
      <c r="E1154" s="28">
        <f t="shared" si="219"/>
        <v>0</v>
      </c>
      <c r="F1154" s="29">
        <v>0</v>
      </c>
      <c r="G1154" s="30">
        <f t="shared" si="220"/>
        <v>0</v>
      </c>
      <c r="H1154" s="63">
        <f t="shared" si="221"/>
        <v>61049.999999999993</v>
      </c>
      <c r="I1154" s="63"/>
      <c r="J1154" s="59">
        <f t="shared" si="222"/>
        <v>0</v>
      </c>
    </row>
    <row r="1155" spans="1:10">
      <c r="A1155" s="144">
        <v>15</v>
      </c>
      <c r="B1155" s="145" t="s">
        <v>38</v>
      </c>
      <c r="C1155" s="37"/>
      <c r="D1155" s="149">
        <v>76626</v>
      </c>
      <c r="E1155" s="28">
        <f t="shared" si="219"/>
        <v>0</v>
      </c>
      <c r="F1155" s="124">
        <v>0</v>
      </c>
      <c r="G1155" s="30">
        <f t="shared" si="220"/>
        <v>0</v>
      </c>
      <c r="H1155" s="63">
        <f t="shared" si="221"/>
        <v>70950</v>
      </c>
      <c r="I1155" s="63"/>
      <c r="J1155" s="59">
        <f t="shared" si="222"/>
        <v>0</v>
      </c>
    </row>
    <row r="1156" spans="1:10">
      <c r="A1156" s="144">
        <v>16</v>
      </c>
      <c r="B1156" s="145" t="s">
        <v>39</v>
      </c>
      <c r="C1156" s="37"/>
      <c r="D1156" s="149">
        <v>80190</v>
      </c>
      <c r="E1156" s="28">
        <f t="shared" si="219"/>
        <v>0</v>
      </c>
      <c r="F1156" s="29">
        <v>0</v>
      </c>
      <c r="G1156" s="30">
        <f t="shared" si="220"/>
        <v>0</v>
      </c>
      <c r="H1156" s="63">
        <f t="shared" si="221"/>
        <v>74250</v>
      </c>
      <c r="I1156" s="63"/>
      <c r="J1156" s="59">
        <f t="shared" si="222"/>
        <v>0</v>
      </c>
    </row>
    <row r="1157" spans="1:10">
      <c r="A1157" s="144">
        <v>17</v>
      </c>
      <c r="B1157" s="145" t="s">
        <v>40</v>
      </c>
      <c r="C1157" s="37"/>
      <c r="D1157" s="149">
        <v>113832</v>
      </c>
      <c r="E1157" s="28">
        <f t="shared" si="219"/>
        <v>0</v>
      </c>
      <c r="F1157" s="29">
        <v>0</v>
      </c>
      <c r="G1157" s="30">
        <f t="shared" si="220"/>
        <v>0</v>
      </c>
      <c r="H1157" s="63">
        <f t="shared" si="221"/>
        <v>105400</v>
      </c>
      <c r="I1157" s="63"/>
      <c r="J1157" s="59">
        <f t="shared" si="222"/>
        <v>0</v>
      </c>
    </row>
    <row r="1158" spans="1:10" ht="17.25">
      <c r="A1158" s="144">
        <v>18</v>
      </c>
      <c r="B1158" s="145" t="s">
        <v>41</v>
      </c>
      <c r="C1158" s="37"/>
      <c r="D1158" s="150">
        <v>98010</v>
      </c>
      <c r="E1158" s="28">
        <f t="shared" si="219"/>
        <v>0</v>
      </c>
      <c r="F1158" s="29">
        <v>0</v>
      </c>
      <c r="G1158" s="30">
        <f t="shared" si="220"/>
        <v>0</v>
      </c>
      <c r="H1158" s="63">
        <f t="shared" si="221"/>
        <v>90750</v>
      </c>
      <c r="I1158" s="45"/>
      <c r="J1158" s="64"/>
    </row>
    <row r="1159" spans="1:10" ht="31.5">
      <c r="A1159" s="40"/>
      <c r="B1159" s="41" t="s">
        <v>42</v>
      </c>
      <c r="C1159" s="42">
        <f>SUM(C1141:C1158)</f>
        <v>16</v>
      </c>
      <c r="D1159" s="42"/>
      <c r="E1159" s="43">
        <f>SUM(E1141:E1158)</f>
        <v>1524618</v>
      </c>
      <c r="F1159" s="43"/>
      <c r="G1159" s="44">
        <f>SUM(G1141:G1158)</f>
        <v>1524618</v>
      </c>
      <c r="H1159" s="5"/>
      <c r="I1159" s="5"/>
      <c r="J1159" s="75">
        <f>J1158*0.08</f>
        <v>0</v>
      </c>
    </row>
    <row r="1160" spans="1:10" ht="31.5">
      <c r="A1160" s="46"/>
      <c r="B1160" s="47"/>
      <c r="C1160" s="48"/>
      <c r="D1160" s="48"/>
      <c r="E1160" s="49"/>
      <c r="F1160" s="49"/>
      <c r="G1160" s="151"/>
      <c r="H1160" s="6"/>
      <c r="I1160" s="6"/>
      <c r="J1160" s="76">
        <f>SUM(J1158:J1159)</f>
        <v>0</v>
      </c>
    </row>
    <row r="1161" spans="1:10" ht="18">
      <c r="A1161" s="283" t="s">
        <v>43</v>
      </c>
      <c r="B1161" s="283"/>
      <c r="C1161" s="284" t="s">
        <v>44</v>
      </c>
      <c r="D1161" s="284"/>
      <c r="E1161" s="54"/>
      <c r="F1161" s="54"/>
      <c r="G1161" s="55" t="s">
        <v>45</v>
      </c>
      <c r="H1161" s="141"/>
      <c r="I1161" s="141"/>
      <c r="J1161" s="141"/>
    </row>
    <row r="1164" spans="1:10" ht="15.75">
      <c r="A1164" s="279" t="s">
        <v>0</v>
      </c>
      <c r="B1164" s="279"/>
      <c r="C1164" s="279"/>
      <c r="D1164" s="279"/>
      <c r="E1164" s="279"/>
      <c r="F1164" s="279"/>
      <c r="G1164" s="279"/>
      <c r="H1164" s="141"/>
      <c r="I1164" s="141"/>
      <c r="J1164" s="141"/>
    </row>
    <row r="1165" spans="1:10" ht="15.75">
      <c r="A1165" s="279" t="s">
        <v>1</v>
      </c>
      <c r="B1165" s="279"/>
      <c r="C1165" s="279"/>
      <c r="D1165" s="279"/>
      <c r="E1165" s="279"/>
      <c r="F1165" s="279"/>
      <c r="G1165" s="279"/>
      <c r="H1165" s="1"/>
      <c r="I1165" s="1"/>
      <c r="J1165" s="71"/>
    </row>
    <row r="1166" spans="1:10" ht="15.75">
      <c r="A1166" s="279" t="s">
        <v>2</v>
      </c>
      <c r="B1166" s="279"/>
      <c r="C1166" s="279"/>
      <c r="D1166" s="279"/>
      <c r="E1166" s="279"/>
      <c r="F1166" s="279"/>
      <c r="G1166" s="279"/>
      <c r="H1166" s="1"/>
      <c r="I1166" s="1"/>
      <c r="J1166" s="71"/>
    </row>
    <row r="1167" spans="1:10" ht="15.75">
      <c r="A1167" s="279" t="s">
        <v>4</v>
      </c>
      <c r="B1167" s="279"/>
      <c r="C1167" s="279"/>
      <c r="D1167" s="279"/>
      <c r="E1167" s="279"/>
      <c r="F1167" s="279"/>
      <c r="G1167" s="279"/>
      <c r="H1167" s="1"/>
      <c r="I1167" s="1"/>
      <c r="J1167" s="71"/>
    </row>
    <row r="1168" spans="1:10" ht="27">
      <c r="A1168" s="280" t="s">
        <v>6</v>
      </c>
      <c r="B1168" s="280"/>
      <c r="C1168" s="280"/>
      <c r="D1168" s="280"/>
      <c r="E1168" s="280"/>
      <c r="F1168" s="280"/>
      <c r="G1168" s="280"/>
      <c r="H1168" s="2"/>
      <c r="I1168" s="2"/>
      <c r="J1168" s="72"/>
    </row>
    <row r="1169" spans="1:10" ht="27">
      <c r="A1169" s="142"/>
      <c r="B1169" s="142"/>
      <c r="C1169" s="281" t="s">
        <v>441</v>
      </c>
      <c r="D1169" s="281"/>
      <c r="E1169" s="281"/>
      <c r="F1169" s="281"/>
      <c r="G1169" s="281"/>
      <c r="H1169" s="68"/>
      <c r="I1169" s="68"/>
      <c r="J1169" s="71"/>
    </row>
    <row r="1170" spans="1:10" ht="15.75">
      <c r="A1170" s="11" t="s">
        <v>358</v>
      </c>
      <c r="B1170" s="12">
        <v>4138286091</v>
      </c>
      <c r="C1170" s="143"/>
      <c r="D1170" s="286"/>
      <c r="E1170" s="286"/>
      <c r="F1170" s="286"/>
      <c r="G1170" s="286"/>
      <c r="H1170" s="69" t="s">
        <v>161</v>
      </c>
      <c r="I1170" s="69"/>
      <c r="J1170" s="73"/>
    </row>
    <row r="1171" spans="1:10" ht="15.75">
      <c r="A1171" s="11" t="s">
        <v>9</v>
      </c>
      <c r="B1171" s="286" t="s">
        <v>1061</v>
      </c>
      <c r="C1171" s="286"/>
      <c r="D1171" s="286"/>
      <c r="E1171" s="16"/>
      <c r="F1171" s="11"/>
      <c r="G1171" s="16"/>
      <c r="H1171" s="1"/>
      <c r="I1171" s="1"/>
      <c r="J1171" s="71"/>
    </row>
    <row r="1172" spans="1:10" ht="15.75">
      <c r="A1172" s="11" t="s">
        <v>11</v>
      </c>
      <c r="B1172" s="289" t="s">
        <v>670</v>
      </c>
      <c r="C1172" s="289"/>
      <c r="D1172" s="289"/>
      <c r="E1172" s="289"/>
      <c r="F1172" s="18"/>
      <c r="G1172" s="19"/>
      <c r="H1172" s="1"/>
      <c r="I1172" s="1"/>
      <c r="J1172" s="71"/>
    </row>
    <row r="1173" spans="1:10" ht="15.75">
      <c r="A1173" s="21" t="s">
        <v>14</v>
      </c>
      <c r="B1173" s="21" t="s">
        <v>16</v>
      </c>
      <c r="C1173" s="21"/>
      <c r="D1173" s="22" t="s">
        <v>18</v>
      </c>
      <c r="E1173" s="23" t="s">
        <v>19</v>
      </c>
      <c r="F1173" s="23" t="s">
        <v>20</v>
      </c>
      <c r="G1173" s="21" t="s">
        <v>21</v>
      </c>
      <c r="H1173" s="63"/>
      <c r="I1173" s="63"/>
      <c r="J1173" s="59">
        <f>H1173*C1174</f>
        <v>0</v>
      </c>
    </row>
    <row r="1174" spans="1:10">
      <c r="A1174" s="144">
        <v>1</v>
      </c>
      <c r="B1174" s="145" t="s">
        <v>23</v>
      </c>
      <c r="C1174" s="26"/>
      <c r="D1174" s="146">
        <v>79305</v>
      </c>
      <c r="E1174" s="28">
        <f t="shared" ref="E1174:E1191" si="223">D1174*C1174</f>
        <v>0</v>
      </c>
      <c r="F1174" s="29">
        <v>0</v>
      </c>
      <c r="G1174" s="30">
        <f t="shared" ref="G1174:G1191" si="224">E1174-E1174*F1174</f>
        <v>0</v>
      </c>
      <c r="H1174" s="63">
        <f t="shared" ref="H1174:H1191" si="225">D1174/1.08</f>
        <v>73430.555555555547</v>
      </c>
      <c r="I1174" s="63"/>
      <c r="J1174" s="59">
        <f>H1174*C1175</f>
        <v>0</v>
      </c>
    </row>
    <row r="1175" spans="1:10">
      <c r="A1175" s="144">
        <v>2</v>
      </c>
      <c r="B1175" s="145" t="s">
        <v>25</v>
      </c>
      <c r="C1175" s="32"/>
      <c r="D1175" s="147">
        <v>128591</v>
      </c>
      <c r="E1175" s="28">
        <f t="shared" si="223"/>
        <v>0</v>
      </c>
      <c r="F1175" s="29">
        <v>0</v>
      </c>
      <c r="G1175" s="30">
        <f t="shared" si="224"/>
        <v>0</v>
      </c>
      <c r="H1175" s="63">
        <f t="shared" si="225"/>
        <v>119065.74074074073</v>
      </c>
      <c r="I1175" s="63"/>
      <c r="J1175" s="59"/>
    </row>
    <row r="1176" spans="1:10">
      <c r="A1176" s="144">
        <v>3</v>
      </c>
      <c r="B1176" s="145" t="s">
        <v>26</v>
      </c>
      <c r="C1176" s="34"/>
      <c r="D1176" s="146">
        <v>60043</v>
      </c>
      <c r="E1176" s="28">
        <f t="shared" si="223"/>
        <v>0</v>
      </c>
      <c r="F1176" s="29">
        <v>0</v>
      </c>
      <c r="G1176" s="30">
        <f t="shared" si="224"/>
        <v>0</v>
      </c>
      <c r="H1176" s="63">
        <f t="shared" si="225"/>
        <v>55595.370370370365</v>
      </c>
      <c r="I1176" s="63"/>
      <c r="J1176" s="59"/>
    </row>
    <row r="1177" spans="1:10">
      <c r="A1177" s="144">
        <v>4</v>
      </c>
      <c r="B1177" s="145" t="s">
        <v>27</v>
      </c>
      <c r="C1177" s="106"/>
      <c r="D1177" s="146">
        <v>115781</v>
      </c>
      <c r="E1177" s="28">
        <f t="shared" si="223"/>
        <v>0</v>
      </c>
      <c r="F1177" s="29">
        <v>0</v>
      </c>
      <c r="G1177" s="30">
        <f t="shared" si="224"/>
        <v>0</v>
      </c>
      <c r="H1177" s="63">
        <f t="shared" si="225"/>
        <v>107204.62962962962</v>
      </c>
      <c r="I1177" s="63"/>
      <c r="J1177" s="59"/>
    </row>
    <row r="1178" spans="1:10">
      <c r="A1178" s="144">
        <v>5</v>
      </c>
      <c r="B1178" s="145" t="s">
        <v>28</v>
      </c>
      <c r="C1178" s="32">
        <v>10</v>
      </c>
      <c r="D1178" s="146">
        <v>119943</v>
      </c>
      <c r="E1178" s="28">
        <f t="shared" si="223"/>
        <v>1199430</v>
      </c>
      <c r="F1178" s="124">
        <v>0</v>
      </c>
      <c r="G1178" s="30">
        <f t="shared" si="224"/>
        <v>1199430</v>
      </c>
      <c r="H1178" s="63">
        <f t="shared" si="225"/>
        <v>111058.33333333333</v>
      </c>
      <c r="I1178" s="63"/>
      <c r="J1178" s="59"/>
    </row>
    <row r="1179" spans="1:10">
      <c r="A1179" s="144">
        <v>6</v>
      </c>
      <c r="B1179" s="145" t="s">
        <v>29</v>
      </c>
      <c r="C1179" s="26"/>
      <c r="D1179" s="146">
        <v>94810</v>
      </c>
      <c r="E1179" s="28">
        <f t="shared" si="223"/>
        <v>0</v>
      </c>
      <c r="F1179" s="29">
        <v>0</v>
      </c>
      <c r="G1179" s="30">
        <f t="shared" si="224"/>
        <v>0</v>
      </c>
      <c r="H1179" s="63">
        <f t="shared" si="225"/>
        <v>87787.037037037036</v>
      </c>
      <c r="I1179" s="63"/>
      <c r="J1179" s="59"/>
    </row>
    <row r="1180" spans="1:10">
      <c r="A1180" s="144">
        <v>7</v>
      </c>
      <c r="B1180" s="145" t="s">
        <v>30</v>
      </c>
      <c r="C1180" s="34"/>
      <c r="D1180" s="146">
        <v>141396</v>
      </c>
      <c r="E1180" s="28">
        <f t="shared" si="223"/>
        <v>0</v>
      </c>
      <c r="F1180" s="29">
        <v>0</v>
      </c>
      <c r="G1180" s="30">
        <f t="shared" si="224"/>
        <v>0</v>
      </c>
      <c r="H1180" s="63">
        <f t="shared" si="225"/>
        <v>130922.22222222222</v>
      </c>
      <c r="I1180" s="63"/>
      <c r="J1180" s="59"/>
    </row>
    <row r="1181" spans="1:10">
      <c r="A1181" s="144">
        <v>8</v>
      </c>
      <c r="B1181" s="145" t="s">
        <v>31</v>
      </c>
      <c r="C1181" s="26"/>
      <c r="D1181" s="146">
        <v>232931</v>
      </c>
      <c r="E1181" s="28">
        <f t="shared" si="223"/>
        <v>0</v>
      </c>
      <c r="F1181" s="29">
        <v>0</v>
      </c>
      <c r="G1181" s="30">
        <f t="shared" si="224"/>
        <v>0</v>
      </c>
      <c r="H1181" s="63">
        <f t="shared" si="225"/>
        <v>215676.85185185182</v>
      </c>
      <c r="I1181" s="63"/>
      <c r="J1181" s="59"/>
    </row>
    <row r="1182" spans="1:10">
      <c r="A1182" s="144">
        <v>9</v>
      </c>
      <c r="B1182" s="148" t="s">
        <v>32</v>
      </c>
      <c r="C1182" s="26"/>
      <c r="D1182" s="146">
        <v>101534</v>
      </c>
      <c r="E1182" s="28">
        <f t="shared" si="223"/>
        <v>0</v>
      </c>
      <c r="F1182" s="29">
        <v>0</v>
      </c>
      <c r="G1182" s="30">
        <f t="shared" si="224"/>
        <v>0</v>
      </c>
      <c r="H1182" s="63">
        <f t="shared" si="225"/>
        <v>94012.962962962964</v>
      </c>
      <c r="I1182" s="63"/>
      <c r="J1182" s="59"/>
    </row>
    <row r="1183" spans="1:10">
      <c r="A1183" s="144">
        <v>10</v>
      </c>
      <c r="B1183" s="148" t="s">
        <v>33</v>
      </c>
      <c r="C1183" s="37"/>
      <c r="D1183" s="147">
        <v>110148</v>
      </c>
      <c r="E1183" s="28">
        <f t="shared" si="223"/>
        <v>0</v>
      </c>
      <c r="F1183" s="29">
        <v>0</v>
      </c>
      <c r="G1183" s="30">
        <f t="shared" si="224"/>
        <v>0</v>
      </c>
      <c r="H1183" s="63">
        <f t="shared" si="225"/>
        <v>101988.88888888888</v>
      </c>
      <c r="I1183" s="63"/>
      <c r="J1183" s="59"/>
    </row>
    <row r="1184" spans="1:10">
      <c r="A1184" s="144">
        <v>11</v>
      </c>
      <c r="B1184" s="145" t="s">
        <v>34</v>
      </c>
      <c r="C1184" s="37">
        <v>5</v>
      </c>
      <c r="D1184" s="146">
        <v>54198</v>
      </c>
      <c r="E1184" s="28">
        <f t="shared" si="223"/>
        <v>270990</v>
      </c>
      <c r="F1184" s="29">
        <v>0</v>
      </c>
      <c r="G1184" s="30">
        <f t="shared" si="224"/>
        <v>270990</v>
      </c>
      <c r="H1184" s="63">
        <f t="shared" si="225"/>
        <v>50183.333333333328</v>
      </c>
      <c r="I1184" s="63"/>
      <c r="J1184" s="59">
        <f t="shared" ref="J1184:J1190" si="226">H1184*C1185</f>
        <v>0</v>
      </c>
    </row>
    <row r="1185" spans="1:10">
      <c r="A1185" s="144">
        <v>12</v>
      </c>
      <c r="B1185" s="145" t="s">
        <v>35</v>
      </c>
      <c r="C1185" s="37"/>
      <c r="D1185" s="146">
        <v>49680</v>
      </c>
      <c r="E1185" s="28">
        <f t="shared" si="223"/>
        <v>0</v>
      </c>
      <c r="F1185" s="29">
        <v>0</v>
      </c>
      <c r="G1185" s="30">
        <f t="shared" si="224"/>
        <v>0</v>
      </c>
      <c r="H1185" s="63">
        <f t="shared" si="225"/>
        <v>46000</v>
      </c>
      <c r="I1185" s="63"/>
      <c r="J1185" s="59">
        <f t="shared" si="226"/>
        <v>0</v>
      </c>
    </row>
    <row r="1186" spans="1:10">
      <c r="A1186" s="144">
        <v>13</v>
      </c>
      <c r="B1186" s="145" t="s">
        <v>36</v>
      </c>
      <c r="C1186" s="37"/>
      <c r="D1186" s="149">
        <v>64152</v>
      </c>
      <c r="E1186" s="28">
        <f t="shared" si="223"/>
        <v>0</v>
      </c>
      <c r="F1186" s="29">
        <v>0</v>
      </c>
      <c r="G1186" s="30">
        <f t="shared" si="224"/>
        <v>0</v>
      </c>
      <c r="H1186" s="63">
        <f t="shared" si="225"/>
        <v>59399.999999999993</v>
      </c>
      <c r="I1186" s="63"/>
      <c r="J1186" s="59">
        <f t="shared" si="226"/>
        <v>0</v>
      </c>
    </row>
    <row r="1187" spans="1:10">
      <c r="A1187" s="144">
        <v>14</v>
      </c>
      <c r="B1187" s="145" t="s">
        <v>37</v>
      </c>
      <c r="C1187" s="37"/>
      <c r="D1187" s="149">
        <v>65934</v>
      </c>
      <c r="E1187" s="28">
        <f t="shared" si="223"/>
        <v>0</v>
      </c>
      <c r="F1187" s="29">
        <v>0</v>
      </c>
      <c r="G1187" s="30">
        <f t="shared" si="224"/>
        <v>0</v>
      </c>
      <c r="H1187" s="63">
        <f t="shared" si="225"/>
        <v>61049.999999999993</v>
      </c>
      <c r="I1187" s="63"/>
      <c r="J1187" s="59">
        <f t="shared" si="226"/>
        <v>0</v>
      </c>
    </row>
    <row r="1188" spans="1:10">
      <c r="A1188" s="144">
        <v>15</v>
      </c>
      <c r="B1188" s="145" t="s">
        <v>38</v>
      </c>
      <c r="C1188" s="37"/>
      <c r="D1188" s="149">
        <v>76626</v>
      </c>
      <c r="E1188" s="28">
        <f t="shared" si="223"/>
        <v>0</v>
      </c>
      <c r="F1188" s="124">
        <v>0</v>
      </c>
      <c r="G1188" s="30">
        <f t="shared" si="224"/>
        <v>0</v>
      </c>
      <c r="H1188" s="63">
        <f t="shared" si="225"/>
        <v>70950</v>
      </c>
      <c r="I1188" s="63"/>
      <c r="J1188" s="59">
        <f t="shared" si="226"/>
        <v>0</v>
      </c>
    </row>
    <row r="1189" spans="1:10">
      <c r="A1189" s="144">
        <v>16</v>
      </c>
      <c r="B1189" s="145" t="s">
        <v>39</v>
      </c>
      <c r="C1189" s="37"/>
      <c r="D1189" s="149">
        <v>80190</v>
      </c>
      <c r="E1189" s="28">
        <f t="shared" si="223"/>
        <v>0</v>
      </c>
      <c r="F1189" s="29">
        <v>0</v>
      </c>
      <c r="G1189" s="30">
        <f t="shared" si="224"/>
        <v>0</v>
      </c>
      <c r="H1189" s="63">
        <f t="shared" si="225"/>
        <v>74250</v>
      </c>
      <c r="I1189" s="63"/>
      <c r="J1189" s="59">
        <f t="shared" si="226"/>
        <v>0</v>
      </c>
    </row>
    <row r="1190" spans="1:10">
      <c r="A1190" s="144">
        <v>17</v>
      </c>
      <c r="B1190" s="145" t="s">
        <v>40</v>
      </c>
      <c r="C1190" s="37"/>
      <c r="D1190" s="149">
        <v>113832</v>
      </c>
      <c r="E1190" s="28">
        <f t="shared" si="223"/>
        <v>0</v>
      </c>
      <c r="F1190" s="29">
        <v>0</v>
      </c>
      <c r="G1190" s="30">
        <f t="shared" si="224"/>
        <v>0</v>
      </c>
      <c r="H1190" s="63">
        <f t="shared" si="225"/>
        <v>105400</v>
      </c>
      <c r="I1190" s="63"/>
      <c r="J1190" s="59">
        <f t="shared" si="226"/>
        <v>0</v>
      </c>
    </row>
    <row r="1191" spans="1:10" ht="17.25">
      <c r="A1191" s="144">
        <v>18</v>
      </c>
      <c r="B1191" s="145" t="s">
        <v>41</v>
      </c>
      <c r="C1191" s="37"/>
      <c r="D1191" s="150">
        <v>98010</v>
      </c>
      <c r="E1191" s="28">
        <f t="shared" si="223"/>
        <v>0</v>
      </c>
      <c r="F1191" s="29">
        <v>0</v>
      </c>
      <c r="G1191" s="30">
        <f t="shared" si="224"/>
        <v>0</v>
      </c>
      <c r="H1191" s="63">
        <f t="shared" si="225"/>
        <v>90750</v>
      </c>
      <c r="I1191" s="45"/>
      <c r="J1191" s="64"/>
    </row>
    <row r="1192" spans="1:10" ht="31.5">
      <c r="A1192" s="40"/>
      <c r="B1192" s="41" t="s">
        <v>42</v>
      </c>
      <c r="C1192" s="42">
        <f>SUM(C1174:C1191)</f>
        <v>15</v>
      </c>
      <c r="D1192" s="42"/>
      <c r="E1192" s="43">
        <f>SUM(E1174:E1191)</f>
        <v>1470420</v>
      </c>
      <c r="F1192" s="43"/>
      <c r="G1192" s="44">
        <f>SUM(G1174:G1191)</f>
        <v>1470420</v>
      </c>
      <c r="H1192" s="5"/>
      <c r="I1192" s="5"/>
      <c r="J1192" s="75">
        <f>J1191*0.08</f>
        <v>0</v>
      </c>
    </row>
    <row r="1193" spans="1:10" ht="31.5">
      <c r="A1193" s="46"/>
      <c r="B1193" s="47"/>
      <c r="C1193" s="48"/>
      <c r="D1193" s="48"/>
      <c r="E1193" s="49"/>
      <c r="F1193" s="49"/>
      <c r="G1193" s="151"/>
      <c r="H1193" s="6"/>
      <c r="I1193" s="6"/>
      <c r="J1193" s="76">
        <f>SUM(J1191:J1192)</f>
        <v>0</v>
      </c>
    </row>
    <row r="1194" spans="1:10" ht="18">
      <c r="A1194" s="283" t="s">
        <v>43</v>
      </c>
      <c r="B1194" s="283"/>
      <c r="C1194" s="284" t="s">
        <v>44</v>
      </c>
      <c r="D1194" s="284"/>
      <c r="E1194" s="54"/>
      <c r="F1194" s="54"/>
      <c r="G1194" s="55" t="s">
        <v>45</v>
      </c>
      <c r="H1194" s="141"/>
      <c r="I1194" s="141"/>
      <c r="J1194" s="141"/>
    </row>
    <row r="1197" spans="1:10" ht="15.75">
      <c r="A1197" s="279" t="s">
        <v>0</v>
      </c>
      <c r="B1197" s="279"/>
      <c r="C1197" s="279"/>
      <c r="D1197" s="279"/>
      <c r="E1197" s="279"/>
      <c r="F1197" s="279"/>
      <c r="G1197" s="279"/>
      <c r="H1197" s="141"/>
      <c r="I1197" s="141"/>
      <c r="J1197" s="141"/>
    </row>
    <row r="1198" spans="1:10" ht="15.75">
      <c r="A1198" s="279" t="s">
        <v>1</v>
      </c>
      <c r="B1198" s="279"/>
      <c r="C1198" s="279"/>
      <c r="D1198" s="279"/>
      <c r="E1198" s="279"/>
      <c r="F1198" s="279"/>
      <c r="G1198" s="279"/>
      <c r="H1198" s="1"/>
      <c r="I1198" s="1"/>
      <c r="J1198" s="71"/>
    </row>
    <row r="1199" spans="1:10" ht="15.75">
      <c r="A1199" s="279" t="s">
        <v>2</v>
      </c>
      <c r="B1199" s="279"/>
      <c r="C1199" s="279"/>
      <c r="D1199" s="279"/>
      <c r="E1199" s="279"/>
      <c r="F1199" s="279"/>
      <c r="G1199" s="279"/>
      <c r="H1199" s="1"/>
      <c r="I1199" s="1"/>
      <c r="J1199" s="71"/>
    </row>
    <row r="1200" spans="1:10" ht="15.75">
      <c r="A1200" s="279" t="s">
        <v>4</v>
      </c>
      <c r="B1200" s="279"/>
      <c r="C1200" s="279"/>
      <c r="D1200" s="279"/>
      <c r="E1200" s="279"/>
      <c r="F1200" s="279"/>
      <c r="G1200" s="279"/>
      <c r="H1200" s="1"/>
      <c r="I1200" s="1"/>
      <c r="J1200" s="71"/>
    </row>
    <row r="1201" spans="1:10" ht="27">
      <c r="A1201" s="280" t="s">
        <v>6</v>
      </c>
      <c r="B1201" s="280"/>
      <c r="C1201" s="280"/>
      <c r="D1201" s="280"/>
      <c r="E1201" s="280"/>
      <c r="F1201" s="280"/>
      <c r="G1201" s="280"/>
      <c r="H1201" s="2"/>
      <c r="I1201" s="2"/>
      <c r="J1201" s="72"/>
    </row>
    <row r="1202" spans="1:10" ht="27">
      <c r="A1202" s="142"/>
      <c r="B1202" s="142"/>
      <c r="C1202" s="281" t="s">
        <v>441</v>
      </c>
      <c r="D1202" s="281"/>
      <c r="E1202" s="281"/>
      <c r="F1202" s="281"/>
      <c r="G1202" s="281"/>
      <c r="H1202" s="68"/>
      <c r="I1202" s="68"/>
      <c r="J1202" s="71"/>
    </row>
    <row r="1203" spans="1:10" ht="15.75">
      <c r="A1203" s="11" t="s">
        <v>358</v>
      </c>
      <c r="B1203" s="12">
        <v>4138286985</v>
      </c>
      <c r="C1203" s="143"/>
      <c r="D1203" s="286"/>
      <c r="E1203" s="286"/>
      <c r="F1203" s="286"/>
      <c r="G1203" s="286"/>
      <c r="H1203" s="69" t="s">
        <v>161</v>
      </c>
      <c r="I1203" s="69"/>
      <c r="J1203" s="73"/>
    </row>
    <row r="1204" spans="1:10" ht="15.75">
      <c r="A1204" s="11" t="s">
        <v>9</v>
      </c>
      <c r="B1204" s="286" t="s">
        <v>1062</v>
      </c>
      <c r="C1204" s="286"/>
      <c r="D1204" s="286"/>
      <c r="E1204" s="16"/>
      <c r="F1204" s="11"/>
      <c r="G1204" s="16"/>
      <c r="H1204" s="1"/>
      <c r="I1204" s="1"/>
      <c r="J1204" s="71"/>
    </row>
    <row r="1205" spans="1:10" ht="15.75">
      <c r="A1205" s="11" t="s">
        <v>11</v>
      </c>
      <c r="B1205" s="289" t="s">
        <v>670</v>
      </c>
      <c r="C1205" s="289"/>
      <c r="D1205" s="289"/>
      <c r="E1205" s="289"/>
      <c r="F1205" s="18"/>
      <c r="G1205" s="19"/>
      <c r="H1205" s="1"/>
      <c r="I1205" s="1"/>
      <c r="J1205" s="71"/>
    </row>
    <row r="1206" spans="1:10" ht="15.75">
      <c r="A1206" s="21" t="s">
        <v>14</v>
      </c>
      <c r="B1206" s="21" t="s">
        <v>16</v>
      </c>
      <c r="C1206" s="21"/>
      <c r="D1206" s="22" t="s">
        <v>18</v>
      </c>
      <c r="E1206" s="23" t="s">
        <v>19</v>
      </c>
      <c r="F1206" s="23" t="s">
        <v>20</v>
      </c>
      <c r="G1206" s="21" t="s">
        <v>21</v>
      </c>
      <c r="H1206" s="63"/>
      <c r="I1206" s="63"/>
      <c r="J1206" s="59">
        <f>H1206*C1207</f>
        <v>0</v>
      </c>
    </row>
    <row r="1207" spans="1:10">
      <c r="A1207" s="144">
        <v>1</v>
      </c>
      <c r="B1207" s="145" t="s">
        <v>23</v>
      </c>
      <c r="C1207" s="26">
        <v>9</v>
      </c>
      <c r="D1207" s="146">
        <v>79305</v>
      </c>
      <c r="E1207" s="28">
        <f t="shared" ref="E1207:E1224" si="227">D1207*C1207</f>
        <v>713745</v>
      </c>
      <c r="F1207" s="29">
        <v>0</v>
      </c>
      <c r="G1207" s="30">
        <f t="shared" ref="G1207:G1224" si="228">E1207-E1207*F1207</f>
        <v>713745</v>
      </c>
      <c r="H1207" s="63">
        <f t="shared" ref="H1207:H1224" si="229">D1207/1.08</f>
        <v>73430.555555555547</v>
      </c>
      <c r="I1207" s="63"/>
      <c r="J1207" s="59">
        <f>H1207*C1208</f>
        <v>0</v>
      </c>
    </row>
    <row r="1208" spans="1:10">
      <c r="A1208" s="144">
        <v>2</v>
      </c>
      <c r="B1208" s="145" t="s">
        <v>25</v>
      </c>
      <c r="C1208" s="32"/>
      <c r="D1208" s="147">
        <v>128591</v>
      </c>
      <c r="E1208" s="28">
        <f t="shared" si="227"/>
        <v>0</v>
      </c>
      <c r="F1208" s="29">
        <v>0</v>
      </c>
      <c r="G1208" s="30">
        <f t="shared" si="228"/>
        <v>0</v>
      </c>
      <c r="H1208" s="63">
        <f t="shared" si="229"/>
        <v>119065.74074074073</v>
      </c>
      <c r="I1208" s="63"/>
      <c r="J1208" s="59"/>
    </row>
    <row r="1209" spans="1:10">
      <c r="A1209" s="144">
        <v>3</v>
      </c>
      <c r="B1209" s="145" t="s">
        <v>26</v>
      </c>
      <c r="C1209" s="34">
        <v>3</v>
      </c>
      <c r="D1209" s="146">
        <v>60043</v>
      </c>
      <c r="E1209" s="28">
        <f t="shared" si="227"/>
        <v>180129</v>
      </c>
      <c r="F1209" s="29">
        <v>0</v>
      </c>
      <c r="G1209" s="30">
        <f t="shared" si="228"/>
        <v>180129</v>
      </c>
      <c r="H1209" s="63">
        <f t="shared" si="229"/>
        <v>55595.370370370365</v>
      </c>
      <c r="I1209" s="63"/>
      <c r="J1209" s="59"/>
    </row>
    <row r="1210" spans="1:10">
      <c r="A1210" s="144">
        <v>4</v>
      </c>
      <c r="B1210" s="145" t="s">
        <v>27</v>
      </c>
      <c r="C1210" s="106"/>
      <c r="D1210" s="146">
        <v>115781</v>
      </c>
      <c r="E1210" s="28">
        <f t="shared" si="227"/>
        <v>0</v>
      </c>
      <c r="F1210" s="29">
        <v>0</v>
      </c>
      <c r="G1210" s="30">
        <f t="shared" si="228"/>
        <v>0</v>
      </c>
      <c r="H1210" s="63">
        <f t="shared" si="229"/>
        <v>107204.62962962962</v>
      </c>
      <c r="I1210" s="63"/>
      <c r="J1210" s="59"/>
    </row>
    <row r="1211" spans="1:10">
      <c r="A1211" s="144">
        <v>5</v>
      </c>
      <c r="B1211" s="145" t="s">
        <v>28</v>
      </c>
      <c r="C1211" s="32">
        <v>2</v>
      </c>
      <c r="D1211" s="146">
        <v>119943</v>
      </c>
      <c r="E1211" s="28">
        <f t="shared" si="227"/>
        <v>239886</v>
      </c>
      <c r="F1211" s="124">
        <v>0</v>
      </c>
      <c r="G1211" s="30">
        <f t="shared" si="228"/>
        <v>239886</v>
      </c>
      <c r="H1211" s="63">
        <f t="shared" si="229"/>
        <v>111058.33333333333</v>
      </c>
      <c r="I1211" s="63"/>
      <c r="J1211" s="59"/>
    </row>
    <row r="1212" spans="1:10">
      <c r="A1212" s="144">
        <v>6</v>
      </c>
      <c r="B1212" s="145" t="s">
        <v>29</v>
      </c>
      <c r="C1212" s="26"/>
      <c r="D1212" s="146">
        <v>94810</v>
      </c>
      <c r="E1212" s="28">
        <f t="shared" si="227"/>
        <v>0</v>
      </c>
      <c r="F1212" s="29">
        <v>0</v>
      </c>
      <c r="G1212" s="30">
        <f t="shared" si="228"/>
        <v>0</v>
      </c>
      <c r="H1212" s="63">
        <f t="shared" si="229"/>
        <v>87787.037037037036</v>
      </c>
      <c r="I1212" s="63"/>
      <c r="J1212" s="59"/>
    </row>
    <row r="1213" spans="1:10">
      <c r="A1213" s="144">
        <v>7</v>
      </c>
      <c r="B1213" s="145" t="s">
        <v>30</v>
      </c>
      <c r="C1213" s="34"/>
      <c r="D1213" s="146">
        <v>141396</v>
      </c>
      <c r="E1213" s="28">
        <f t="shared" si="227"/>
        <v>0</v>
      </c>
      <c r="F1213" s="29">
        <v>0</v>
      </c>
      <c r="G1213" s="30">
        <f t="shared" si="228"/>
        <v>0</v>
      </c>
      <c r="H1213" s="63">
        <f t="shared" si="229"/>
        <v>130922.22222222222</v>
      </c>
      <c r="I1213" s="63"/>
      <c r="J1213" s="59"/>
    </row>
    <row r="1214" spans="1:10">
      <c r="A1214" s="144">
        <v>8</v>
      </c>
      <c r="B1214" s="145" t="s">
        <v>31</v>
      </c>
      <c r="C1214" s="26"/>
      <c r="D1214" s="146">
        <v>232931</v>
      </c>
      <c r="E1214" s="28">
        <f t="shared" si="227"/>
        <v>0</v>
      </c>
      <c r="F1214" s="29">
        <v>0</v>
      </c>
      <c r="G1214" s="30">
        <f t="shared" si="228"/>
        <v>0</v>
      </c>
      <c r="H1214" s="63">
        <f t="shared" si="229"/>
        <v>215676.85185185182</v>
      </c>
      <c r="I1214" s="63"/>
      <c r="J1214" s="59"/>
    </row>
    <row r="1215" spans="1:10">
      <c r="A1215" s="144">
        <v>9</v>
      </c>
      <c r="B1215" s="148" t="s">
        <v>32</v>
      </c>
      <c r="C1215" s="26"/>
      <c r="D1215" s="146">
        <v>101534</v>
      </c>
      <c r="E1215" s="28">
        <f t="shared" si="227"/>
        <v>0</v>
      </c>
      <c r="F1215" s="29">
        <v>0</v>
      </c>
      <c r="G1215" s="30">
        <f t="shared" si="228"/>
        <v>0</v>
      </c>
      <c r="H1215" s="63">
        <f t="shared" si="229"/>
        <v>94012.962962962964</v>
      </c>
      <c r="I1215" s="63"/>
      <c r="J1215" s="59"/>
    </row>
    <row r="1216" spans="1:10">
      <c r="A1216" s="144">
        <v>10</v>
      </c>
      <c r="B1216" s="148" t="s">
        <v>33</v>
      </c>
      <c r="C1216" s="37"/>
      <c r="D1216" s="147">
        <v>110148</v>
      </c>
      <c r="E1216" s="28">
        <f t="shared" si="227"/>
        <v>0</v>
      </c>
      <c r="F1216" s="29">
        <v>0</v>
      </c>
      <c r="G1216" s="30">
        <f t="shared" si="228"/>
        <v>0</v>
      </c>
      <c r="H1216" s="63">
        <f t="shared" si="229"/>
        <v>101988.88888888888</v>
      </c>
      <c r="I1216" s="63"/>
      <c r="J1216" s="59"/>
    </row>
    <row r="1217" spans="1:10">
      <c r="A1217" s="144">
        <v>11</v>
      </c>
      <c r="B1217" s="145" t="s">
        <v>34</v>
      </c>
      <c r="C1217" s="37">
        <v>3</v>
      </c>
      <c r="D1217" s="146">
        <v>54198</v>
      </c>
      <c r="E1217" s="28">
        <f t="shared" si="227"/>
        <v>162594</v>
      </c>
      <c r="F1217" s="29">
        <v>0</v>
      </c>
      <c r="G1217" s="30">
        <f t="shared" si="228"/>
        <v>162594</v>
      </c>
      <c r="H1217" s="63">
        <f t="shared" si="229"/>
        <v>50183.333333333328</v>
      </c>
      <c r="I1217" s="63"/>
      <c r="J1217" s="59">
        <f t="shared" ref="J1217:J1223" si="230">H1217*C1218</f>
        <v>0</v>
      </c>
    </row>
    <row r="1218" spans="1:10">
      <c r="A1218" s="144">
        <v>12</v>
      </c>
      <c r="B1218" s="145" t="s">
        <v>35</v>
      </c>
      <c r="C1218" s="37"/>
      <c r="D1218" s="146">
        <v>49680</v>
      </c>
      <c r="E1218" s="28">
        <f t="shared" si="227"/>
        <v>0</v>
      </c>
      <c r="F1218" s="29">
        <v>0</v>
      </c>
      <c r="G1218" s="30">
        <f t="shared" si="228"/>
        <v>0</v>
      </c>
      <c r="H1218" s="63">
        <f t="shared" si="229"/>
        <v>46000</v>
      </c>
      <c r="I1218" s="63"/>
      <c r="J1218" s="59">
        <f t="shared" si="230"/>
        <v>0</v>
      </c>
    </row>
    <row r="1219" spans="1:10">
      <c r="A1219" s="144">
        <v>13</v>
      </c>
      <c r="B1219" s="145" t="s">
        <v>36</v>
      </c>
      <c r="C1219" s="37"/>
      <c r="D1219" s="149">
        <v>64152</v>
      </c>
      <c r="E1219" s="28">
        <f t="shared" si="227"/>
        <v>0</v>
      </c>
      <c r="F1219" s="29">
        <v>0</v>
      </c>
      <c r="G1219" s="30">
        <f t="shared" si="228"/>
        <v>0</v>
      </c>
      <c r="H1219" s="63">
        <f t="shared" si="229"/>
        <v>59399.999999999993</v>
      </c>
      <c r="I1219" s="63"/>
      <c r="J1219" s="59">
        <f t="shared" si="230"/>
        <v>0</v>
      </c>
    </row>
    <row r="1220" spans="1:10">
      <c r="A1220" s="144">
        <v>14</v>
      </c>
      <c r="B1220" s="145" t="s">
        <v>37</v>
      </c>
      <c r="C1220" s="37"/>
      <c r="D1220" s="149">
        <v>65934</v>
      </c>
      <c r="E1220" s="28">
        <f t="shared" si="227"/>
        <v>0</v>
      </c>
      <c r="F1220" s="29">
        <v>0</v>
      </c>
      <c r="G1220" s="30">
        <f t="shared" si="228"/>
        <v>0</v>
      </c>
      <c r="H1220" s="63">
        <f t="shared" si="229"/>
        <v>61049.999999999993</v>
      </c>
      <c r="I1220" s="63"/>
      <c r="J1220" s="59">
        <f t="shared" si="230"/>
        <v>0</v>
      </c>
    </row>
    <row r="1221" spans="1:10">
      <c r="A1221" s="144">
        <v>15</v>
      </c>
      <c r="B1221" s="145" t="s">
        <v>38</v>
      </c>
      <c r="C1221" s="37"/>
      <c r="D1221" s="149">
        <v>76626</v>
      </c>
      <c r="E1221" s="28">
        <f t="shared" si="227"/>
        <v>0</v>
      </c>
      <c r="F1221" s="124">
        <v>0</v>
      </c>
      <c r="G1221" s="30">
        <f t="shared" si="228"/>
        <v>0</v>
      </c>
      <c r="H1221" s="63">
        <f t="shared" si="229"/>
        <v>70950</v>
      </c>
      <c r="I1221" s="63"/>
      <c r="J1221" s="59">
        <f t="shared" si="230"/>
        <v>0</v>
      </c>
    </row>
    <row r="1222" spans="1:10">
      <c r="A1222" s="144">
        <v>16</v>
      </c>
      <c r="B1222" s="145" t="s">
        <v>39</v>
      </c>
      <c r="C1222" s="37"/>
      <c r="D1222" s="149">
        <v>80190</v>
      </c>
      <c r="E1222" s="28">
        <f t="shared" si="227"/>
        <v>0</v>
      </c>
      <c r="F1222" s="29">
        <v>0</v>
      </c>
      <c r="G1222" s="30">
        <f t="shared" si="228"/>
        <v>0</v>
      </c>
      <c r="H1222" s="63">
        <f t="shared" si="229"/>
        <v>74250</v>
      </c>
      <c r="I1222" s="63"/>
      <c r="J1222" s="59">
        <f t="shared" si="230"/>
        <v>0</v>
      </c>
    </row>
    <row r="1223" spans="1:10">
      <c r="A1223" s="144">
        <v>17</v>
      </c>
      <c r="B1223" s="145" t="s">
        <v>40</v>
      </c>
      <c r="C1223" s="37"/>
      <c r="D1223" s="149">
        <v>113832</v>
      </c>
      <c r="E1223" s="28">
        <f t="shared" si="227"/>
        <v>0</v>
      </c>
      <c r="F1223" s="29">
        <v>0</v>
      </c>
      <c r="G1223" s="30">
        <f t="shared" si="228"/>
        <v>0</v>
      </c>
      <c r="H1223" s="63">
        <f t="shared" si="229"/>
        <v>105400</v>
      </c>
      <c r="I1223" s="63"/>
      <c r="J1223" s="59">
        <f t="shared" si="230"/>
        <v>0</v>
      </c>
    </row>
    <row r="1224" spans="1:10" ht="17.25">
      <c r="A1224" s="144">
        <v>18</v>
      </c>
      <c r="B1224" s="145" t="s">
        <v>41</v>
      </c>
      <c r="C1224" s="37"/>
      <c r="D1224" s="150">
        <v>98010</v>
      </c>
      <c r="E1224" s="28">
        <f t="shared" si="227"/>
        <v>0</v>
      </c>
      <c r="F1224" s="29">
        <v>0</v>
      </c>
      <c r="G1224" s="30">
        <f t="shared" si="228"/>
        <v>0</v>
      </c>
      <c r="H1224" s="63">
        <f t="shared" si="229"/>
        <v>90750</v>
      </c>
      <c r="I1224" s="45"/>
      <c r="J1224" s="64"/>
    </row>
    <row r="1225" spans="1:10" ht="31.5">
      <c r="A1225" s="40"/>
      <c r="B1225" s="41" t="s">
        <v>42</v>
      </c>
      <c r="C1225" s="42">
        <f>SUM(C1207:C1224)</f>
        <v>17</v>
      </c>
      <c r="D1225" s="42"/>
      <c r="E1225" s="43">
        <f>SUM(E1207:E1224)</f>
        <v>1296354</v>
      </c>
      <c r="F1225" s="43"/>
      <c r="G1225" s="44">
        <f>SUM(G1207:G1224)</f>
        <v>1296354</v>
      </c>
      <c r="H1225" s="5"/>
      <c r="I1225" s="5"/>
      <c r="J1225" s="75">
        <f>J1224*0.08</f>
        <v>0</v>
      </c>
    </row>
    <row r="1226" spans="1:10" ht="31.5">
      <c r="A1226" s="46"/>
      <c r="B1226" s="47"/>
      <c r="C1226" s="48"/>
      <c r="D1226" s="48"/>
      <c r="E1226" s="49"/>
      <c r="F1226" s="49"/>
      <c r="G1226" s="151"/>
      <c r="H1226" s="6"/>
      <c r="I1226" s="6"/>
      <c r="J1226" s="76">
        <f>SUM(J1224:J1225)</f>
        <v>0</v>
      </c>
    </row>
    <row r="1227" spans="1:10" ht="18">
      <c r="A1227" s="283" t="s">
        <v>43</v>
      </c>
      <c r="B1227" s="283"/>
      <c r="C1227" s="284" t="s">
        <v>44</v>
      </c>
      <c r="D1227" s="284"/>
      <c r="E1227" s="54"/>
      <c r="F1227" s="54"/>
      <c r="G1227" s="55" t="s">
        <v>45</v>
      </c>
      <c r="H1227" s="141"/>
      <c r="I1227" s="141"/>
      <c r="J1227" s="141"/>
    </row>
    <row r="1230" spans="1:10" ht="15.75">
      <c r="A1230" s="279" t="s">
        <v>0</v>
      </c>
      <c r="B1230" s="279"/>
      <c r="C1230" s="279"/>
      <c r="D1230" s="279"/>
      <c r="E1230" s="279"/>
      <c r="F1230" s="279"/>
      <c r="G1230" s="279"/>
      <c r="H1230" s="141"/>
      <c r="I1230" s="141"/>
      <c r="J1230" s="141"/>
    </row>
    <row r="1231" spans="1:10" ht="15.75">
      <c r="A1231" s="279" t="s">
        <v>1</v>
      </c>
      <c r="B1231" s="279"/>
      <c r="C1231" s="279"/>
      <c r="D1231" s="279"/>
      <c r="E1231" s="279"/>
      <c r="F1231" s="279"/>
      <c r="G1231" s="279"/>
      <c r="H1231" s="1"/>
      <c r="I1231" s="1"/>
      <c r="J1231" s="71"/>
    </row>
    <row r="1232" spans="1:10" ht="15.75">
      <c r="A1232" s="279" t="s">
        <v>2</v>
      </c>
      <c r="B1232" s="279"/>
      <c r="C1232" s="279"/>
      <c r="D1232" s="279"/>
      <c r="E1232" s="279"/>
      <c r="F1232" s="279"/>
      <c r="G1232" s="279"/>
      <c r="H1232" s="1"/>
      <c r="I1232" s="1"/>
      <c r="J1232" s="71"/>
    </row>
    <row r="1233" spans="1:10" ht="15.75">
      <c r="A1233" s="279" t="s">
        <v>4</v>
      </c>
      <c r="B1233" s="279"/>
      <c r="C1233" s="279"/>
      <c r="D1233" s="279"/>
      <c r="E1233" s="279"/>
      <c r="F1233" s="279"/>
      <c r="G1233" s="279"/>
      <c r="H1233" s="1"/>
      <c r="I1233" s="1"/>
      <c r="J1233" s="71"/>
    </row>
    <row r="1234" spans="1:10" ht="27">
      <c r="A1234" s="280" t="s">
        <v>6</v>
      </c>
      <c r="B1234" s="280"/>
      <c r="C1234" s="280"/>
      <c r="D1234" s="280"/>
      <c r="E1234" s="280"/>
      <c r="F1234" s="280"/>
      <c r="G1234" s="280"/>
      <c r="H1234" s="2"/>
      <c r="I1234" s="2"/>
      <c r="J1234" s="72"/>
    </row>
    <row r="1235" spans="1:10" ht="27">
      <c r="A1235" s="142"/>
      <c r="B1235" s="142"/>
      <c r="C1235" s="281" t="s">
        <v>441</v>
      </c>
      <c r="D1235" s="281"/>
      <c r="E1235" s="281"/>
      <c r="F1235" s="281"/>
      <c r="G1235" s="281"/>
      <c r="H1235" s="68"/>
      <c r="I1235" s="68"/>
      <c r="J1235" s="71"/>
    </row>
    <row r="1236" spans="1:10" ht="15.75">
      <c r="A1236" s="11" t="s">
        <v>358</v>
      </c>
      <c r="B1236" s="12">
        <v>4138287272</v>
      </c>
      <c r="C1236" s="143"/>
      <c r="D1236" s="286"/>
      <c r="E1236" s="286"/>
      <c r="F1236" s="286"/>
      <c r="G1236" s="286"/>
      <c r="H1236" s="69" t="s">
        <v>161</v>
      </c>
      <c r="I1236" s="69"/>
      <c r="J1236" s="73"/>
    </row>
    <row r="1237" spans="1:10" ht="15.75">
      <c r="A1237" s="11" t="s">
        <v>9</v>
      </c>
      <c r="B1237" s="286" t="s">
        <v>1063</v>
      </c>
      <c r="C1237" s="286"/>
      <c r="D1237" s="286"/>
      <c r="E1237" s="16"/>
      <c r="F1237" s="11"/>
      <c r="G1237" s="16"/>
      <c r="H1237" s="1"/>
      <c r="I1237" s="1"/>
      <c r="J1237" s="71"/>
    </row>
    <row r="1238" spans="1:10" ht="15.75">
      <c r="A1238" s="11" t="s">
        <v>11</v>
      </c>
      <c r="B1238" s="289" t="s">
        <v>670</v>
      </c>
      <c r="C1238" s="289"/>
      <c r="D1238" s="289"/>
      <c r="E1238" s="289"/>
      <c r="F1238" s="18"/>
      <c r="G1238" s="19"/>
      <c r="H1238" s="1"/>
      <c r="I1238" s="1"/>
      <c r="J1238" s="71"/>
    </row>
    <row r="1239" spans="1:10" ht="15.75">
      <c r="A1239" s="21" t="s">
        <v>14</v>
      </c>
      <c r="B1239" s="21" t="s">
        <v>16</v>
      </c>
      <c r="C1239" s="21"/>
      <c r="D1239" s="22" t="s">
        <v>18</v>
      </c>
      <c r="E1239" s="23" t="s">
        <v>19</v>
      </c>
      <c r="F1239" s="23" t="s">
        <v>20</v>
      </c>
      <c r="G1239" s="21" t="s">
        <v>21</v>
      </c>
      <c r="H1239" s="63"/>
      <c r="I1239" s="63"/>
      <c r="J1239" s="59">
        <f>H1239*C1240</f>
        <v>0</v>
      </c>
    </row>
    <row r="1240" spans="1:10">
      <c r="A1240" s="144">
        <v>1</v>
      </c>
      <c r="B1240" s="145" t="s">
        <v>23</v>
      </c>
      <c r="C1240" s="26"/>
      <c r="D1240" s="146">
        <v>79305</v>
      </c>
      <c r="E1240" s="28">
        <f t="shared" ref="E1240:E1257" si="231">D1240*C1240</f>
        <v>0</v>
      </c>
      <c r="F1240" s="29">
        <v>0</v>
      </c>
      <c r="G1240" s="30">
        <f t="shared" ref="G1240:G1257" si="232">E1240-E1240*F1240</f>
        <v>0</v>
      </c>
      <c r="H1240" s="63">
        <f t="shared" ref="H1240:H1257" si="233">D1240/1.08</f>
        <v>73430.555555555547</v>
      </c>
      <c r="I1240" s="63"/>
      <c r="J1240" s="59">
        <f>H1240*C1241</f>
        <v>0</v>
      </c>
    </row>
    <row r="1241" spans="1:10">
      <c r="A1241" s="144">
        <v>2</v>
      </c>
      <c r="B1241" s="145" t="s">
        <v>25</v>
      </c>
      <c r="C1241" s="32"/>
      <c r="D1241" s="147">
        <v>128591</v>
      </c>
      <c r="E1241" s="28">
        <f t="shared" si="231"/>
        <v>0</v>
      </c>
      <c r="F1241" s="29">
        <v>0</v>
      </c>
      <c r="G1241" s="30">
        <f t="shared" si="232"/>
        <v>0</v>
      </c>
      <c r="H1241" s="63">
        <f t="shared" si="233"/>
        <v>119065.74074074073</v>
      </c>
      <c r="I1241" s="63"/>
      <c r="J1241" s="59"/>
    </row>
    <row r="1242" spans="1:10">
      <c r="A1242" s="144">
        <v>3</v>
      </c>
      <c r="B1242" s="145" t="s">
        <v>26</v>
      </c>
      <c r="C1242" s="34">
        <v>3</v>
      </c>
      <c r="D1242" s="146">
        <v>60043</v>
      </c>
      <c r="E1242" s="28">
        <f t="shared" si="231"/>
        <v>180129</v>
      </c>
      <c r="F1242" s="29">
        <v>0</v>
      </c>
      <c r="G1242" s="30">
        <f t="shared" si="232"/>
        <v>180129</v>
      </c>
      <c r="H1242" s="63">
        <f t="shared" si="233"/>
        <v>55595.370370370365</v>
      </c>
      <c r="I1242" s="63"/>
      <c r="J1242" s="59"/>
    </row>
    <row r="1243" spans="1:10">
      <c r="A1243" s="144">
        <v>4</v>
      </c>
      <c r="B1243" s="145" t="s">
        <v>27</v>
      </c>
      <c r="C1243" s="106"/>
      <c r="D1243" s="146">
        <v>115781</v>
      </c>
      <c r="E1243" s="28">
        <f t="shared" si="231"/>
        <v>0</v>
      </c>
      <c r="F1243" s="29">
        <v>0</v>
      </c>
      <c r="G1243" s="30">
        <f t="shared" si="232"/>
        <v>0</v>
      </c>
      <c r="H1243" s="63">
        <f t="shared" si="233"/>
        <v>107204.62962962962</v>
      </c>
      <c r="I1243" s="63"/>
      <c r="J1243" s="59"/>
    </row>
    <row r="1244" spans="1:10">
      <c r="A1244" s="144">
        <v>5</v>
      </c>
      <c r="B1244" s="145" t="s">
        <v>28</v>
      </c>
      <c r="C1244" s="32">
        <v>12</v>
      </c>
      <c r="D1244" s="146">
        <v>119943</v>
      </c>
      <c r="E1244" s="28">
        <f t="shared" si="231"/>
        <v>1439316</v>
      </c>
      <c r="F1244" s="124">
        <v>0</v>
      </c>
      <c r="G1244" s="30">
        <f t="shared" si="232"/>
        <v>1439316</v>
      </c>
      <c r="H1244" s="63">
        <f t="shared" si="233"/>
        <v>111058.33333333333</v>
      </c>
      <c r="I1244" s="63"/>
      <c r="J1244" s="59"/>
    </row>
    <row r="1245" spans="1:10">
      <c r="A1245" s="144">
        <v>6</v>
      </c>
      <c r="B1245" s="145" t="s">
        <v>29</v>
      </c>
      <c r="C1245" s="26"/>
      <c r="D1245" s="146">
        <v>94810</v>
      </c>
      <c r="E1245" s="28">
        <f t="shared" si="231"/>
        <v>0</v>
      </c>
      <c r="F1245" s="29">
        <v>0</v>
      </c>
      <c r="G1245" s="30">
        <f t="shared" si="232"/>
        <v>0</v>
      </c>
      <c r="H1245" s="63">
        <f t="shared" si="233"/>
        <v>87787.037037037036</v>
      </c>
      <c r="I1245" s="63"/>
      <c r="J1245" s="59"/>
    </row>
    <row r="1246" spans="1:10">
      <c r="A1246" s="144">
        <v>7</v>
      </c>
      <c r="B1246" s="145" t="s">
        <v>30</v>
      </c>
      <c r="C1246" s="34"/>
      <c r="D1246" s="146">
        <v>141396</v>
      </c>
      <c r="E1246" s="28">
        <f t="shared" si="231"/>
        <v>0</v>
      </c>
      <c r="F1246" s="29">
        <v>0</v>
      </c>
      <c r="G1246" s="30">
        <f t="shared" si="232"/>
        <v>0</v>
      </c>
      <c r="H1246" s="63">
        <f t="shared" si="233"/>
        <v>130922.22222222222</v>
      </c>
      <c r="I1246" s="63"/>
      <c r="J1246" s="59"/>
    </row>
    <row r="1247" spans="1:10">
      <c r="A1247" s="144">
        <v>8</v>
      </c>
      <c r="B1247" s="145" t="s">
        <v>31</v>
      </c>
      <c r="C1247" s="26"/>
      <c r="D1247" s="146">
        <v>232931</v>
      </c>
      <c r="E1247" s="28">
        <f t="shared" si="231"/>
        <v>0</v>
      </c>
      <c r="F1247" s="29">
        <v>0</v>
      </c>
      <c r="G1247" s="30">
        <f t="shared" si="232"/>
        <v>0</v>
      </c>
      <c r="H1247" s="63">
        <f t="shared" si="233"/>
        <v>215676.85185185182</v>
      </c>
      <c r="I1247" s="63"/>
      <c r="J1247" s="59"/>
    </row>
    <row r="1248" spans="1:10">
      <c r="A1248" s="144">
        <v>9</v>
      </c>
      <c r="B1248" s="148" t="s">
        <v>32</v>
      </c>
      <c r="C1248" s="26"/>
      <c r="D1248" s="146">
        <v>101534</v>
      </c>
      <c r="E1248" s="28">
        <f t="shared" si="231"/>
        <v>0</v>
      </c>
      <c r="F1248" s="29">
        <v>0</v>
      </c>
      <c r="G1248" s="30">
        <f t="shared" si="232"/>
        <v>0</v>
      </c>
      <c r="H1248" s="63">
        <f t="shared" si="233"/>
        <v>94012.962962962964</v>
      </c>
      <c r="I1248" s="63"/>
      <c r="J1248" s="59"/>
    </row>
    <row r="1249" spans="1:10">
      <c r="A1249" s="144">
        <v>10</v>
      </c>
      <c r="B1249" s="148" t="s">
        <v>33</v>
      </c>
      <c r="C1249" s="37"/>
      <c r="D1249" s="147">
        <v>110148</v>
      </c>
      <c r="E1249" s="28">
        <f t="shared" si="231"/>
        <v>0</v>
      </c>
      <c r="F1249" s="29">
        <v>0</v>
      </c>
      <c r="G1249" s="30">
        <f t="shared" si="232"/>
        <v>0</v>
      </c>
      <c r="H1249" s="63">
        <f t="shared" si="233"/>
        <v>101988.88888888888</v>
      </c>
      <c r="I1249" s="63"/>
      <c r="J1249" s="59"/>
    </row>
    <row r="1250" spans="1:10">
      <c r="A1250" s="144">
        <v>11</v>
      </c>
      <c r="B1250" s="145" t="s">
        <v>34</v>
      </c>
      <c r="C1250" s="37"/>
      <c r="D1250" s="146">
        <v>54198</v>
      </c>
      <c r="E1250" s="28">
        <f t="shared" si="231"/>
        <v>0</v>
      </c>
      <c r="F1250" s="29">
        <v>0</v>
      </c>
      <c r="G1250" s="30">
        <f t="shared" si="232"/>
        <v>0</v>
      </c>
      <c r="H1250" s="63">
        <f t="shared" si="233"/>
        <v>50183.333333333328</v>
      </c>
      <c r="I1250" s="63"/>
      <c r="J1250" s="59">
        <f t="shared" ref="J1250:J1256" si="234">H1250*C1251</f>
        <v>0</v>
      </c>
    </row>
    <row r="1251" spans="1:10">
      <c r="A1251" s="144">
        <v>12</v>
      </c>
      <c r="B1251" s="145" t="s">
        <v>35</v>
      </c>
      <c r="C1251" s="37"/>
      <c r="D1251" s="146">
        <v>49680</v>
      </c>
      <c r="E1251" s="28">
        <f t="shared" si="231"/>
        <v>0</v>
      </c>
      <c r="F1251" s="29">
        <v>0</v>
      </c>
      <c r="G1251" s="30">
        <f t="shared" si="232"/>
        <v>0</v>
      </c>
      <c r="H1251" s="63">
        <f t="shared" si="233"/>
        <v>46000</v>
      </c>
      <c r="I1251" s="63"/>
      <c r="J1251" s="59">
        <f t="shared" si="234"/>
        <v>0</v>
      </c>
    </row>
    <row r="1252" spans="1:10">
      <c r="A1252" s="144">
        <v>13</v>
      </c>
      <c r="B1252" s="145" t="s">
        <v>36</v>
      </c>
      <c r="C1252" s="37"/>
      <c r="D1252" s="149">
        <v>64152</v>
      </c>
      <c r="E1252" s="28">
        <f t="shared" si="231"/>
        <v>0</v>
      </c>
      <c r="F1252" s="29">
        <v>0</v>
      </c>
      <c r="G1252" s="30">
        <f t="shared" si="232"/>
        <v>0</v>
      </c>
      <c r="H1252" s="63">
        <f t="shared" si="233"/>
        <v>59399.999999999993</v>
      </c>
      <c r="I1252" s="63"/>
      <c r="J1252" s="59">
        <f t="shared" si="234"/>
        <v>0</v>
      </c>
    </row>
    <row r="1253" spans="1:10">
      <c r="A1253" s="144">
        <v>14</v>
      </c>
      <c r="B1253" s="145" t="s">
        <v>37</v>
      </c>
      <c r="C1253" s="37"/>
      <c r="D1253" s="149">
        <v>65934</v>
      </c>
      <c r="E1253" s="28">
        <f t="shared" si="231"/>
        <v>0</v>
      </c>
      <c r="F1253" s="29">
        <v>0</v>
      </c>
      <c r="G1253" s="30">
        <f t="shared" si="232"/>
        <v>0</v>
      </c>
      <c r="H1253" s="63">
        <f t="shared" si="233"/>
        <v>61049.999999999993</v>
      </c>
      <c r="I1253" s="63"/>
      <c r="J1253" s="59">
        <f t="shared" si="234"/>
        <v>0</v>
      </c>
    </row>
    <row r="1254" spans="1:10">
      <c r="A1254" s="144">
        <v>15</v>
      </c>
      <c r="B1254" s="145" t="s">
        <v>38</v>
      </c>
      <c r="C1254" s="37"/>
      <c r="D1254" s="149">
        <v>76626</v>
      </c>
      <c r="E1254" s="28">
        <f t="shared" si="231"/>
        <v>0</v>
      </c>
      <c r="F1254" s="124">
        <v>0</v>
      </c>
      <c r="G1254" s="30">
        <f t="shared" si="232"/>
        <v>0</v>
      </c>
      <c r="H1254" s="63">
        <f t="shared" si="233"/>
        <v>70950</v>
      </c>
      <c r="I1254" s="63"/>
      <c r="J1254" s="59">
        <f t="shared" si="234"/>
        <v>0</v>
      </c>
    </row>
    <row r="1255" spans="1:10">
      <c r="A1255" s="144">
        <v>16</v>
      </c>
      <c r="B1255" s="145" t="s">
        <v>39</v>
      </c>
      <c r="C1255" s="37"/>
      <c r="D1255" s="149">
        <v>80190</v>
      </c>
      <c r="E1255" s="28">
        <f t="shared" si="231"/>
        <v>0</v>
      </c>
      <c r="F1255" s="29">
        <v>0</v>
      </c>
      <c r="G1255" s="30">
        <f t="shared" si="232"/>
        <v>0</v>
      </c>
      <c r="H1255" s="63">
        <f t="shared" si="233"/>
        <v>74250</v>
      </c>
      <c r="I1255" s="63"/>
      <c r="J1255" s="59">
        <f t="shared" si="234"/>
        <v>0</v>
      </c>
    </row>
    <row r="1256" spans="1:10">
      <c r="A1256" s="144">
        <v>17</v>
      </c>
      <c r="B1256" s="145" t="s">
        <v>40</v>
      </c>
      <c r="C1256" s="37"/>
      <c r="D1256" s="149">
        <v>113832</v>
      </c>
      <c r="E1256" s="28">
        <f t="shared" si="231"/>
        <v>0</v>
      </c>
      <c r="F1256" s="29">
        <v>0</v>
      </c>
      <c r="G1256" s="30">
        <f t="shared" si="232"/>
        <v>0</v>
      </c>
      <c r="H1256" s="63">
        <f t="shared" si="233"/>
        <v>105400</v>
      </c>
      <c r="I1256" s="63"/>
      <c r="J1256" s="59">
        <f t="shared" si="234"/>
        <v>0</v>
      </c>
    </row>
    <row r="1257" spans="1:10" ht="17.25">
      <c r="A1257" s="144">
        <v>18</v>
      </c>
      <c r="B1257" s="145" t="s">
        <v>41</v>
      </c>
      <c r="C1257" s="37"/>
      <c r="D1257" s="150">
        <v>98010</v>
      </c>
      <c r="E1257" s="28">
        <f t="shared" si="231"/>
        <v>0</v>
      </c>
      <c r="F1257" s="29">
        <v>0</v>
      </c>
      <c r="G1257" s="30">
        <f t="shared" si="232"/>
        <v>0</v>
      </c>
      <c r="H1257" s="63">
        <f t="shared" si="233"/>
        <v>90750</v>
      </c>
      <c r="I1257" s="45"/>
      <c r="J1257" s="64"/>
    </row>
    <row r="1258" spans="1:10" ht="31.5">
      <c r="A1258" s="40"/>
      <c r="B1258" s="41" t="s">
        <v>42</v>
      </c>
      <c r="C1258" s="42">
        <f>SUM(C1240:C1257)</f>
        <v>15</v>
      </c>
      <c r="D1258" s="42"/>
      <c r="E1258" s="43">
        <f>SUM(E1240:E1257)</f>
        <v>1619445</v>
      </c>
      <c r="F1258" s="43"/>
      <c r="G1258" s="44">
        <f>SUM(G1240:G1257)</f>
        <v>1619445</v>
      </c>
      <c r="H1258" s="5"/>
      <c r="I1258" s="5"/>
      <c r="J1258" s="75">
        <f>J1257*0.08</f>
        <v>0</v>
      </c>
    </row>
    <row r="1259" spans="1:10" ht="31.5">
      <c r="A1259" s="46"/>
      <c r="B1259" s="47"/>
      <c r="C1259" s="48"/>
      <c r="D1259" s="48"/>
      <c r="E1259" s="49"/>
      <c r="F1259" s="49"/>
      <c r="G1259" s="151"/>
      <c r="H1259" s="6"/>
      <c r="I1259" s="6"/>
      <c r="J1259" s="76">
        <f>SUM(J1257:J1258)</f>
        <v>0</v>
      </c>
    </row>
    <row r="1260" spans="1:10" ht="18">
      <c r="A1260" s="283" t="s">
        <v>43</v>
      </c>
      <c r="B1260" s="283"/>
      <c r="C1260" s="284" t="s">
        <v>44</v>
      </c>
      <c r="D1260" s="284"/>
      <c r="E1260" s="54"/>
      <c r="F1260" s="54"/>
      <c r="G1260" s="55" t="s">
        <v>45</v>
      </c>
      <c r="H1260" s="141"/>
      <c r="I1260" s="141"/>
      <c r="J1260" s="141"/>
    </row>
    <row r="1263" spans="1:10" ht="15.75">
      <c r="A1263" s="279" t="s">
        <v>0</v>
      </c>
      <c r="B1263" s="279"/>
      <c r="C1263" s="279"/>
      <c r="D1263" s="279"/>
      <c r="E1263" s="279"/>
      <c r="F1263" s="279"/>
      <c r="G1263" s="279"/>
      <c r="H1263" s="141"/>
      <c r="I1263" s="141"/>
      <c r="J1263" s="141"/>
    </row>
    <row r="1264" spans="1:10" ht="15.75">
      <c r="A1264" s="279" t="s">
        <v>1</v>
      </c>
      <c r="B1264" s="279"/>
      <c r="C1264" s="279"/>
      <c r="D1264" s="279"/>
      <c r="E1264" s="279"/>
      <c r="F1264" s="279"/>
      <c r="G1264" s="279"/>
      <c r="H1264" s="1"/>
      <c r="I1264" s="1"/>
      <c r="J1264" s="71"/>
    </row>
    <row r="1265" spans="1:10" ht="15.75">
      <c r="A1265" s="279" t="s">
        <v>2</v>
      </c>
      <c r="B1265" s="279"/>
      <c r="C1265" s="279"/>
      <c r="D1265" s="279"/>
      <c r="E1265" s="279"/>
      <c r="F1265" s="279"/>
      <c r="G1265" s="279"/>
      <c r="H1265" s="1"/>
      <c r="I1265" s="1"/>
      <c r="J1265" s="71"/>
    </row>
    <row r="1266" spans="1:10" ht="15.75">
      <c r="A1266" s="279" t="s">
        <v>4</v>
      </c>
      <c r="B1266" s="279"/>
      <c r="C1266" s="279"/>
      <c r="D1266" s="279"/>
      <c r="E1266" s="279"/>
      <c r="F1266" s="279"/>
      <c r="G1266" s="279"/>
      <c r="H1266" s="1"/>
      <c r="I1266" s="1"/>
      <c r="J1266" s="71"/>
    </row>
    <row r="1267" spans="1:10" ht="27">
      <c r="A1267" s="280" t="s">
        <v>6</v>
      </c>
      <c r="B1267" s="280"/>
      <c r="C1267" s="280"/>
      <c r="D1267" s="280"/>
      <c r="E1267" s="280"/>
      <c r="F1267" s="280"/>
      <c r="G1267" s="280"/>
      <c r="H1267" s="2"/>
      <c r="I1267" s="2"/>
      <c r="J1267" s="72"/>
    </row>
    <row r="1268" spans="1:10" ht="27">
      <c r="A1268" s="142"/>
      <c r="B1268" s="142"/>
      <c r="C1268" s="281" t="s">
        <v>441</v>
      </c>
      <c r="D1268" s="281"/>
      <c r="E1268" s="281"/>
      <c r="F1268" s="281"/>
      <c r="G1268" s="281"/>
      <c r="H1268" s="68"/>
      <c r="I1268" s="68"/>
      <c r="J1268" s="71"/>
    </row>
    <row r="1269" spans="1:10" ht="15.75">
      <c r="A1269" s="11" t="s">
        <v>358</v>
      </c>
      <c r="B1269" s="12">
        <v>4138287072</v>
      </c>
      <c r="C1269" s="143"/>
      <c r="D1269" s="286"/>
      <c r="E1269" s="286"/>
      <c r="F1269" s="286"/>
      <c r="G1269" s="286"/>
      <c r="H1269" s="69" t="s">
        <v>161</v>
      </c>
      <c r="I1269" s="69"/>
      <c r="J1269" s="73"/>
    </row>
    <row r="1270" spans="1:10" ht="15.75">
      <c r="A1270" s="11" t="s">
        <v>9</v>
      </c>
      <c r="B1270" s="286" t="s">
        <v>1064</v>
      </c>
      <c r="C1270" s="286"/>
      <c r="D1270" s="286"/>
      <c r="E1270" s="16"/>
      <c r="F1270" s="11"/>
      <c r="G1270" s="16"/>
      <c r="H1270" s="1"/>
      <c r="I1270" s="1"/>
      <c r="J1270" s="71"/>
    </row>
    <row r="1271" spans="1:10" ht="15.75">
      <c r="A1271" s="11" t="s">
        <v>11</v>
      </c>
      <c r="B1271" s="289" t="s">
        <v>670</v>
      </c>
      <c r="C1271" s="289"/>
      <c r="D1271" s="289"/>
      <c r="E1271" s="289"/>
      <c r="F1271" s="18"/>
      <c r="G1271" s="19"/>
      <c r="H1271" s="1"/>
      <c r="I1271" s="1"/>
      <c r="J1271" s="71"/>
    </row>
    <row r="1272" spans="1:10" ht="15.75">
      <c r="A1272" s="21" t="s">
        <v>14</v>
      </c>
      <c r="B1272" s="21" t="s">
        <v>16</v>
      </c>
      <c r="C1272" s="21"/>
      <c r="D1272" s="22" t="s">
        <v>18</v>
      </c>
      <c r="E1272" s="23" t="s">
        <v>19</v>
      </c>
      <c r="F1272" s="23" t="s">
        <v>20</v>
      </c>
      <c r="G1272" s="21" t="s">
        <v>21</v>
      </c>
      <c r="H1272" s="63"/>
      <c r="I1272" s="63"/>
      <c r="J1272" s="59">
        <f>H1272*C1273</f>
        <v>0</v>
      </c>
    </row>
    <row r="1273" spans="1:10">
      <c r="A1273" s="144">
        <v>1</v>
      </c>
      <c r="B1273" s="145" t="s">
        <v>23</v>
      </c>
      <c r="C1273" s="26">
        <v>3</v>
      </c>
      <c r="D1273" s="146">
        <v>79305</v>
      </c>
      <c r="E1273" s="28">
        <f t="shared" ref="E1273:E1290" si="235">D1273*C1273</f>
        <v>237915</v>
      </c>
      <c r="F1273" s="29">
        <v>0</v>
      </c>
      <c r="G1273" s="30">
        <f t="shared" ref="G1273:G1290" si="236">E1273-E1273*F1273</f>
        <v>237915</v>
      </c>
      <c r="H1273" s="63">
        <f t="shared" ref="H1273:H1290" si="237">D1273/1.08</f>
        <v>73430.555555555547</v>
      </c>
      <c r="I1273" s="63"/>
      <c r="J1273" s="59">
        <f>H1273*C1274</f>
        <v>0</v>
      </c>
    </row>
    <row r="1274" spans="1:10">
      <c r="A1274" s="144">
        <v>2</v>
      </c>
      <c r="B1274" s="145" t="s">
        <v>25</v>
      </c>
      <c r="C1274" s="32"/>
      <c r="D1274" s="147">
        <v>128591</v>
      </c>
      <c r="E1274" s="28">
        <f t="shared" si="235"/>
        <v>0</v>
      </c>
      <c r="F1274" s="29">
        <v>0</v>
      </c>
      <c r="G1274" s="30">
        <f t="shared" si="236"/>
        <v>0</v>
      </c>
      <c r="H1274" s="63">
        <f t="shared" si="237"/>
        <v>119065.74074074073</v>
      </c>
      <c r="I1274" s="63"/>
      <c r="J1274" s="59"/>
    </row>
    <row r="1275" spans="1:10">
      <c r="A1275" s="144">
        <v>3</v>
      </c>
      <c r="B1275" s="145" t="s">
        <v>26</v>
      </c>
      <c r="C1275" s="34"/>
      <c r="D1275" s="146">
        <v>60043</v>
      </c>
      <c r="E1275" s="28">
        <f t="shared" si="235"/>
        <v>0</v>
      </c>
      <c r="F1275" s="29">
        <v>0</v>
      </c>
      <c r="G1275" s="30">
        <f t="shared" si="236"/>
        <v>0</v>
      </c>
      <c r="H1275" s="63">
        <f t="shared" si="237"/>
        <v>55595.370370370365</v>
      </c>
      <c r="I1275" s="63"/>
      <c r="J1275" s="59"/>
    </row>
    <row r="1276" spans="1:10">
      <c r="A1276" s="144">
        <v>4</v>
      </c>
      <c r="B1276" s="145" t="s">
        <v>27</v>
      </c>
      <c r="C1276" s="106"/>
      <c r="D1276" s="146">
        <v>115781</v>
      </c>
      <c r="E1276" s="28">
        <f t="shared" si="235"/>
        <v>0</v>
      </c>
      <c r="F1276" s="29">
        <v>0</v>
      </c>
      <c r="G1276" s="30">
        <f t="shared" si="236"/>
        <v>0</v>
      </c>
      <c r="H1276" s="63">
        <f t="shared" si="237"/>
        <v>107204.62962962962</v>
      </c>
      <c r="I1276" s="63"/>
      <c r="J1276" s="59"/>
    </row>
    <row r="1277" spans="1:10">
      <c r="A1277" s="144">
        <v>5</v>
      </c>
      <c r="B1277" s="145" t="s">
        <v>28</v>
      </c>
      <c r="C1277" s="32">
        <v>10</v>
      </c>
      <c r="D1277" s="146">
        <v>119943</v>
      </c>
      <c r="E1277" s="28">
        <f t="shared" si="235"/>
        <v>1199430</v>
      </c>
      <c r="F1277" s="124">
        <v>0</v>
      </c>
      <c r="G1277" s="30">
        <f t="shared" si="236"/>
        <v>1199430</v>
      </c>
      <c r="H1277" s="63">
        <f t="shared" si="237"/>
        <v>111058.33333333333</v>
      </c>
      <c r="I1277" s="63"/>
      <c r="J1277" s="59"/>
    </row>
    <row r="1278" spans="1:10">
      <c r="A1278" s="144">
        <v>6</v>
      </c>
      <c r="B1278" s="145" t="s">
        <v>29</v>
      </c>
      <c r="C1278" s="26"/>
      <c r="D1278" s="146">
        <v>94810</v>
      </c>
      <c r="E1278" s="28">
        <f t="shared" si="235"/>
        <v>0</v>
      </c>
      <c r="F1278" s="29">
        <v>0</v>
      </c>
      <c r="G1278" s="30">
        <f t="shared" si="236"/>
        <v>0</v>
      </c>
      <c r="H1278" s="63">
        <f t="shared" si="237"/>
        <v>87787.037037037036</v>
      </c>
      <c r="I1278" s="63"/>
      <c r="J1278" s="59"/>
    </row>
    <row r="1279" spans="1:10">
      <c r="A1279" s="144">
        <v>7</v>
      </c>
      <c r="B1279" s="145" t="s">
        <v>30</v>
      </c>
      <c r="C1279" s="34"/>
      <c r="D1279" s="146">
        <v>141396</v>
      </c>
      <c r="E1279" s="28">
        <f t="shared" si="235"/>
        <v>0</v>
      </c>
      <c r="F1279" s="29">
        <v>0</v>
      </c>
      <c r="G1279" s="30">
        <f t="shared" si="236"/>
        <v>0</v>
      </c>
      <c r="H1279" s="63">
        <f t="shared" si="237"/>
        <v>130922.22222222222</v>
      </c>
      <c r="I1279" s="63"/>
      <c r="J1279" s="59"/>
    </row>
    <row r="1280" spans="1:10">
      <c r="A1280" s="144">
        <v>8</v>
      </c>
      <c r="B1280" s="145" t="s">
        <v>31</v>
      </c>
      <c r="C1280" s="26"/>
      <c r="D1280" s="146">
        <v>232931</v>
      </c>
      <c r="E1280" s="28">
        <f t="shared" si="235"/>
        <v>0</v>
      </c>
      <c r="F1280" s="29">
        <v>0</v>
      </c>
      <c r="G1280" s="30">
        <f t="shared" si="236"/>
        <v>0</v>
      </c>
      <c r="H1280" s="63">
        <f t="shared" si="237"/>
        <v>215676.85185185182</v>
      </c>
      <c r="I1280" s="63"/>
      <c r="J1280" s="59"/>
    </row>
    <row r="1281" spans="1:10">
      <c r="A1281" s="144">
        <v>9</v>
      </c>
      <c r="B1281" s="148" t="s">
        <v>32</v>
      </c>
      <c r="C1281" s="26"/>
      <c r="D1281" s="146">
        <v>101534</v>
      </c>
      <c r="E1281" s="28">
        <f t="shared" si="235"/>
        <v>0</v>
      </c>
      <c r="F1281" s="29">
        <v>0</v>
      </c>
      <c r="G1281" s="30">
        <f t="shared" si="236"/>
        <v>0</v>
      </c>
      <c r="H1281" s="63">
        <f t="shared" si="237"/>
        <v>94012.962962962964</v>
      </c>
      <c r="I1281" s="63"/>
      <c r="J1281" s="59"/>
    </row>
    <row r="1282" spans="1:10">
      <c r="A1282" s="144">
        <v>10</v>
      </c>
      <c r="B1282" s="148" t="s">
        <v>33</v>
      </c>
      <c r="C1282" s="37"/>
      <c r="D1282" s="147">
        <v>110148</v>
      </c>
      <c r="E1282" s="28">
        <f t="shared" si="235"/>
        <v>0</v>
      </c>
      <c r="F1282" s="29">
        <v>0</v>
      </c>
      <c r="G1282" s="30">
        <f t="shared" si="236"/>
        <v>0</v>
      </c>
      <c r="H1282" s="63">
        <f t="shared" si="237"/>
        <v>101988.88888888888</v>
      </c>
      <c r="I1282" s="63"/>
      <c r="J1282" s="59"/>
    </row>
    <row r="1283" spans="1:10">
      <c r="A1283" s="144">
        <v>11</v>
      </c>
      <c r="B1283" s="145" t="s">
        <v>34</v>
      </c>
      <c r="C1283" s="37"/>
      <c r="D1283" s="146">
        <v>54198</v>
      </c>
      <c r="E1283" s="28">
        <f t="shared" si="235"/>
        <v>0</v>
      </c>
      <c r="F1283" s="29">
        <v>0</v>
      </c>
      <c r="G1283" s="30">
        <f t="shared" si="236"/>
        <v>0</v>
      </c>
      <c r="H1283" s="63">
        <f t="shared" si="237"/>
        <v>50183.333333333328</v>
      </c>
      <c r="I1283" s="63"/>
      <c r="J1283" s="59">
        <f t="shared" ref="J1283:J1289" si="238">H1283*C1284</f>
        <v>0</v>
      </c>
    </row>
    <row r="1284" spans="1:10">
      <c r="A1284" s="144">
        <v>12</v>
      </c>
      <c r="B1284" s="145" t="s">
        <v>35</v>
      </c>
      <c r="C1284" s="37"/>
      <c r="D1284" s="146">
        <v>49680</v>
      </c>
      <c r="E1284" s="28">
        <f t="shared" si="235"/>
        <v>0</v>
      </c>
      <c r="F1284" s="29">
        <v>0</v>
      </c>
      <c r="G1284" s="30">
        <f t="shared" si="236"/>
        <v>0</v>
      </c>
      <c r="H1284" s="63">
        <f t="shared" si="237"/>
        <v>46000</v>
      </c>
      <c r="I1284" s="63"/>
      <c r="J1284" s="59">
        <f t="shared" si="238"/>
        <v>0</v>
      </c>
    </row>
    <row r="1285" spans="1:10">
      <c r="A1285" s="144">
        <v>13</v>
      </c>
      <c r="B1285" s="145" t="s">
        <v>36</v>
      </c>
      <c r="C1285" s="37"/>
      <c r="D1285" s="149">
        <v>64152</v>
      </c>
      <c r="E1285" s="28">
        <f t="shared" si="235"/>
        <v>0</v>
      </c>
      <c r="F1285" s="29">
        <v>0</v>
      </c>
      <c r="G1285" s="30">
        <f t="shared" si="236"/>
        <v>0</v>
      </c>
      <c r="H1285" s="63">
        <f t="shared" si="237"/>
        <v>59399.999999999993</v>
      </c>
      <c r="I1285" s="63"/>
      <c r="J1285" s="59">
        <f t="shared" si="238"/>
        <v>0</v>
      </c>
    </row>
    <row r="1286" spans="1:10">
      <c r="A1286" s="144">
        <v>14</v>
      </c>
      <c r="B1286" s="145" t="s">
        <v>37</v>
      </c>
      <c r="C1286" s="37"/>
      <c r="D1286" s="149">
        <v>65934</v>
      </c>
      <c r="E1286" s="28">
        <f t="shared" si="235"/>
        <v>0</v>
      </c>
      <c r="F1286" s="29">
        <v>0</v>
      </c>
      <c r="G1286" s="30">
        <f t="shared" si="236"/>
        <v>0</v>
      </c>
      <c r="H1286" s="63">
        <f t="shared" si="237"/>
        <v>61049.999999999993</v>
      </c>
      <c r="I1286" s="63"/>
      <c r="J1286" s="59">
        <f t="shared" si="238"/>
        <v>0</v>
      </c>
    </row>
    <row r="1287" spans="1:10">
      <c r="A1287" s="144">
        <v>15</v>
      </c>
      <c r="B1287" s="145" t="s">
        <v>38</v>
      </c>
      <c r="C1287" s="37"/>
      <c r="D1287" s="149">
        <v>76626</v>
      </c>
      <c r="E1287" s="28">
        <f t="shared" si="235"/>
        <v>0</v>
      </c>
      <c r="F1287" s="124">
        <v>0</v>
      </c>
      <c r="G1287" s="30">
        <f t="shared" si="236"/>
        <v>0</v>
      </c>
      <c r="H1287" s="63">
        <f t="shared" si="237"/>
        <v>70950</v>
      </c>
      <c r="I1287" s="63"/>
      <c r="J1287" s="59">
        <f t="shared" si="238"/>
        <v>0</v>
      </c>
    </row>
    <row r="1288" spans="1:10">
      <c r="A1288" s="144">
        <v>16</v>
      </c>
      <c r="B1288" s="145" t="s">
        <v>39</v>
      </c>
      <c r="C1288" s="37"/>
      <c r="D1288" s="149">
        <v>80190</v>
      </c>
      <c r="E1288" s="28">
        <f t="shared" si="235"/>
        <v>0</v>
      </c>
      <c r="F1288" s="29">
        <v>0</v>
      </c>
      <c r="G1288" s="30">
        <f t="shared" si="236"/>
        <v>0</v>
      </c>
      <c r="H1288" s="63">
        <f t="shared" si="237"/>
        <v>74250</v>
      </c>
      <c r="I1288" s="63"/>
      <c r="J1288" s="59">
        <f t="shared" si="238"/>
        <v>0</v>
      </c>
    </row>
    <row r="1289" spans="1:10">
      <c r="A1289" s="144">
        <v>17</v>
      </c>
      <c r="B1289" s="145" t="s">
        <v>40</v>
      </c>
      <c r="C1289" s="37"/>
      <c r="D1289" s="149">
        <v>113832</v>
      </c>
      <c r="E1289" s="28">
        <f t="shared" si="235"/>
        <v>0</v>
      </c>
      <c r="F1289" s="29">
        <v>0</v>
      </c>
      <c r="G1289" s="30">
        <f t="shared" si="236"/>
        <v>0</v>
      </c>
      <c r="H1289" s="63">
        <f t="shared" si="237"/>
        <v>105400</v>
      </c>
      <c r="I1289" s="63"/>
      <c r="J1289" s="59">
        <f t="shared" si="238"/>
        <v>0</v>
      </c>
    </row>
    <row r="1290" spans="1:10" ht="17.25">
      <c r="A1290" s="144">
        <v>18</v>
      </c>
      <c r="B1290" s="145" t="s">
        <v>41</v>
      </c>
      <c r="C1290" s="37"/>
      <c r="D1290" s="150">
        <v>98010</v>
      </c>
      <c r="E1290" s="28">
        <f t="shared" si="235"/>
        <v>0</v>
      </c>
      <c r="F1290" s="29">
        <v>0</v>
      </c>
      <c r="G1290" s="30">
        <f t="shared" si="236"/>
        <v>0</v>
      </c>
      <c r="H1290" s="63">
        <f t="shared" si="237"/>
        <v>90750</v>
      </c>
      <c r="I1290" s="45"/>
      <c r="J1290" s="64"/>
    </row>
    <row r="1291" spans="1:10" ht="31.5">
      <c r="A1291" s="40"/>
      <c r="B1291" s="41" t="s">
        <v>42</v>
      </c>
      <c r="C1291" s="42">
        <f>SUM(C1273:C1290)</f>
        <v>13</v>
      </c>
      <c r="D1291" s="42"/>
      <c r="E1291" s="43">
        <f>SUM(E1273:E1290)</f>
        <v>1437345</v>
      </c>
      <c r="F1291" s="43"/>
      <c r="G1291" s="44">
        <f>SUM(G1273:G1290)</f>
        <v>1437345</v>
      </c>
      <c r="H1291" s="5"/>
      <c r="I1291" s="5"/>
      <c r="J1291" s="75">
        <f>J1290*0.08</f>
        <v>0</v>
      </c>
    </row>
    <row r="1292" spans="1:10" ht="31.5">
      <c r="A1292" s="46"/>
      <c r="B1292" s="47"/>
      <c r="C1292" s="48"/>
      <c r="D1292" s="48"/>
      <c r="E1292" s="49"/>
      <c r="F1292" s="49"/>
      <c r="G1292" s="151"/>
      <c r="H1292" s="6"/>
      <c r="I1292" s="6"/>
      <c r="J1292" s="76">
        <f>SUM(J1290:J1291)</f>
        <v>0</v>
      </c>
    </row>
    <row r="1293" spans="1:10" ht="18">
      <c r="A1293" s="283" t="s">
        <v>43</v>
      </c>
      <c r="B1293" s="283"/>
      <c r="C1293" s="284" t="s">
        <v>44</v>
      </c>
      <c r="D1293" s="284"/>
      <c r="E1293" s="54"/>
      <c r="F1293" s="54"/>
      <c r="G1293" s="55" t="s">
        <v>45</v>
      </c>
      <c r="H1293" s="141"/>
      <c r="I1293" s="141"/>
      <c r="J1293" s="141"/>
    </row>
    <row r="1296" spans="1:10" ht="15.75">
      <c r="A1296" s="279" t="s">
        <v>0</v>
      </c>
      <c r="B1296" s="279"/>
      <c r="C1296" s="279"/>
      <c r="D1296" s="279"/>
      <c r="E1296" s="279"/>
      <c r="F1296" s="279"/>
      <c r="G1296" s="279"/>
      <c r="H1296" s="141"/>
      <c r="I1296" s="141"/>
      <c r="J1296" s="141"/>
    </row>
    <row r="1297" spans="1:10" ht="15.75">
      <c r="A1297" s="279" t="s">
        <v>1</v>
      </c>
      <c r="B1297" s="279"/>
      <c r="C1297" s="279"/>
      <c r="D1297" s="279"/>
      <c r="E1297" s="279"/>
      <c r="F1297" s="279"/>
      <c r="G1297" s="279"/>
      <c r="H1297" s="1"/>
      <c r="I1297" s="1"/>
      <c r="J1297" s="71"/>
    </row>
    <row r="1298" spans="1:10" ht="15.75">
      <c r="A1298" s="279" t="s">
        <v>2</v>
      </c>
      <c r="B1298" s="279"/>
      <c r="C1298" s="279"/>
      <c r="D1298" s="279"/>
      <c r="E1298" s="279"/>
      <c r="F1298" s="279"/>
      <c r="G1298" s="279"/>
      <c r="H1298" s="1"/>
      <c r="I1298" s="1"/>
      <c r="J1298" s="71"/>
    </row>
    <row r="1299" spans="1:10" ht="15.75">
      <c r="A1299" s="279" t="s">
        <v>4</v>
      </c>
      <c r="B1299" s="279"/>
      <c r="C1299" s="279"/>
      <c r="D1299" s="279"/>
      <c r="E1299" s="279"/>
      <c r="F1299" s="279"/>
      <c r="G1299" s="279"/>
      <c r="H1299" s="1"/>
      <c r="I1299" s="1"/>
      <c r="J1299" s="71"/>
    </row>
    <row r="1300" spans="1:10" ht="27">
      <c r="A1300" s="280" t="s">
        <v>6</v>
      </c>
      <c r="B1300" s="280"/>
      <c r="C1300" s="280"/>
      <c r="D1300" s="280"/>
      <c r="E1300" s="280"/>
      <c r="F1300" s="280"/>
      <c r="G1300" s="280"/>
      <c r="H1300" s="2"/>
      <c r="I1300" s="2"/>
      <c r="J1300" s="72"/>
    </row>
    <row r="1301" spans="1:10" ht="27">
      <c r="A1301" s="142"/>
      <c r="B1301" s="142"/>
      <c r="C1301" s="281" t="s">
        <v>441</v>
      </c>
      <c r="D1301" s="281"/>
      <c r="E1301" s="281"/>
      <c r="F1301" s="281"/>
      <c r="G1301" s="281"/>
      <c r="H1301" s="68"/>
      <c r="I1301" s="68"/>
      <c r="J1301" s="71"/>
    </row>
    <row r="1302" spans="1:10" ht="15.75">
      <c r="A1302" s="11" t="s">
        <v>358</v>
      </c>
      <c r="B1302" s="12">
        <v>4138287139</v>
      </c>
      <c r="C1302" s="143"/>
      <c r="D1302" s="286"/>
      <c r="E1302" s="286"/>
      <c r="F1302" s="286"/>
      <c r="G1302" s="286"/>
      <c r="H1302" s="69" t="s">
        <v>161</v>
      </c>
      <c r="I1302" s="69"/>
      <c r="J1302" s="73"/>
    </row>
    <row r="1303" spans="1:10" ht="15.75">
      <c r="A1303" s="11" t="s">
        <v>9</v>
      </c>
      <c r="B1303" s="286" t="s">
        <v>1065</v>
      </c>
      <c r="C1303" s="286"/>
      <c r="D1303" s="286"/>
      <c r="E1303" s="16"/>
      <c r="F1303" s="11"/>
      <c r="G1303" s="16"/>
      <c r="H1303" s="1"/>
      <c r="I1303" s="1"/>
      <c r="J1303" s="71"/>
    </row>
    <row r="1304" spans="1:10" ht="15.75">
      <c r="A1304" s="11" t="s">
        <v>11</v>
      </c>
      <c r="B1304" s="289" t="s">
        <v>670</v>
      </c>
      <c r="C1304" s="289"/>
      <c r="D1304" s="289"/>
      <c r="E1304" s="289"/>
      <c r="F1304" s="18"/>
      <c r="G1304" s="19"/>
      <c r="H1304" s="1"/>
      <c r="I1304" s="1"/>
      <c r="J1304" s="71"/>
    </row>
    <row r="1305" spans="1:10" ht="15.75">
      <c r="A1305" s="21" t="s">
        <v>14</v>
      </c>
      <c r="B1305" s="21" t="s">
        <v>16</v>
      </c>
      <c r="C1305" s="21"/>
      <c r="D1305" s="22" t="s">
        <v>18</v>
      </c>
      <c r="E1305" s="23" t="s">
        <v>19</v>
      </c>
      <c r="F1305" s="23" t="s">
        <v>20</v>
      </c>
      <c r="G1305" s="21" t="s">
        <v>21</v>
      </c>
      <c r="H1305" s="63"/>
      <c r="I1305" s="63"/>
      <c r="J1305" s="59">
        <f>H1305*C1306</f>
        <v>0</v>
      </c>
    </row>
    <row r="1306" spans="1:10">
      <c r="A1306" s="144">
        <v>1</v>
      </c>
      <c r="B1306" s="145" t="s">
        <v>23</v>
      </c>
      <c r="C1306" s="26">
        <v>3</v>
      </c>
      <c r="D1306" s="146">
        <v>79305</v>
      </c>
      <c r="E1306" s="28">
        <f t="shared" ref="E1306:E1323" si="239">D1306*C1306</f>
        <v>237915</v>
      </c>
      <c r="F1306" s="29">
        <v>0</v>
      </c>
      <c r="G1306" s="30">
        <f t="shared" ref="G1306:G1323" si="240">E1306-E1306*F1306</f>
        <v>237915</v>
      </c>
      <c r="H1306" s="63">
        <f t="shared" ref="H1306:H1323" si="241">D1306/1.08</f>
        <v>73430.555555555547</v>
      </c>
      <c r="I1306" s="63"/>
      <c r="J1306" s="59">
        <f>H1306*C1307</f>
        <v>0</v>
      </c>
    </row>
    <row r="1307" spans="1:10">
      <c r="A1307" s="144">
        <v>2</v>
      </c>
      <c r="B1307" s="145" t="s">
        <v>25</v>
      </c>
      <c r="C1307" s="32"/>
      <c r="D1307" s="147">
        <v>128591</v>
      </c>
      <c r="E1307" s="28">
        <f t="shared" si="239"/>
        <v>0</v>
      </c>
      <c r="F1307" s="29">
        <v>0</v>
      </c>
      <c r="G1307" s="30">
        <f t="shared" si="240"/>
        <v>0</v>
      </c>
      <c r="H1307" s="63">
        <f t="shared" si="241"/>
        <v>119065.74074074073</v>
      </c>
      <c r="I1307" s="63"/>
      <c r="J1307" s="59"/>
    </row>
    <row r="1308" spans="1:10">
      <c r="A1308" s="144">
        <v>3</v>
      </c>
      <c r="B1308" s="145" t="s">
        <v>26</v>
      </c>
      <c r="C1308" s="34">
        <v>6</v>
      </c>
      <c r="D1308" s="146">
        <v>60043</v>
      </c>
      <c r="E1308" s="28">
        <f t="shared" si="239"/>
        <v>360258</v>
      </c>
      <c r="F1308" s="29">
        <v>0</v>
      </c>
      <c r="G1308" s="30">
        <f t="shared" si="240"/>
        <v>360258</v>
      </c>
      <c r="H1308" s="63">
        <f t="shared" si="241"/>
        <v>55595.370370370365</v>
      </c>
      <c r="I1308" s="63"/>
      <c r="J1308" s="59"/>
    </row>
    <row r="1309" spans="1:10">
      <c r="A1309" s="144">
        <v>4</v>
      </c>
      <c r="B1309" s="145" t="s">
        <v>27</v>
      </c>
      <c r="C1309" s="106"/>
      <c r="D1309" s="146">
        <v>115781</v>
      </c>
      <c r="E1309" s="28">
        <f t="shared" si="239"/>
        <v>0</v>
      </c>
      <c r="F1309" s="29">
        <v>0</v>
      </c>
      <c r="G1309" s="30">
        <f t="shared" si="240"/>
        <v>0</v>
      </c>
      <c r="H1309" s="63">
        <f t="shared" si="241"/>
        <v>107204.62962962962</v>
      </c>
      <c r="I1309" s="63"/>
      <c r="J1309" s="59"/>
    </row>
    <row r="1310" spans="1:10">
      <c r="A1310" s="144">
        <v>5</v>
      </c>
      <c r="B1310" s="145" t="s">
        <v>28</v>
      </c>
      <c r="C1310" s="32">
        <v>6</v>
      </c>
      <c r="D1310" s="146">
        <v>119943</v>
      </c>
      <c r="E1310" s="28">
        <f t="shared" si="239"/>
        <v>719658</v>
      </c>
      <c r="F1310" s="124">
        <v>0</v>
      </c>
      <c r="G1310" s="30">
        <f t="shared" si="240"/>
        <v>719658</v>
      </c>
      <c r="H1310" s="63">
        <f t="shared" si="241"/>
        <v>111058.33333333333</v>
      </c>
      <c r="I1310" s="63"/>
      <c r="J1310" s="59"/>
    </row>
    <row r="1311" spans="1:10">
      <c r="A1311" s="144">
        <v>6</v>
      </c>
      <c r="B1311" s="145" t="s">
        <v>29</v>
      </c>
      <c r="C1311" s="26"/>
      <c r="D1311" s="146">
        <v>94810</v>
      </c>
      <c r="E1311" s="28">
        <f t="shared" si="239"/>
        <v>0</v>
      </c>
      <c r="F1311" s="29">
        <v>0</v>
      </c>
      <c r="G1311" s="30">
        <f t="shared" si="240"/>
        <v>0</v>
      </c>
      <c r="H1311" s="63">
        <f t="shared" si="241"/>
        <v>87787.037037037036</v>
      </c>
      <c r="I1311" s="63"/>
      <c r="J1311" s="59"/>
    </row>
    <row r="1312" spans="1:10">
      <c r="A1312" s="144">
        <v>7</v>
      </c>
      <c r="B1312" s="145" t="s">
        <v>30</v>
      </c>
      <c r="C1312" s="34"/>
      <c r="D1312" s="146">
        <v>141396</v>
      </c>
      <c r="E1312" s="28">
        <f t="shared" si="239"/>
        <v>0</v>
      </c>
      <c r="F1312" s="29">
        <v>0</v>
      </c>
      <c r="G1312" s="30">
        <f t="shared" si="240"/>
        <v>0</v>
      </c>
      <c r="H1312" s="63">
        <f t="shared" si="241"/>
        <v>130922.22222222222</v>
      </c>
      <c r="I1312" s="63"/>
      <c r="J1312" s="59"/>
    </row>
    <row r="1313" spans="1:10">
      <c r="A1313" s="144">
        <v>8</v>
      </c>
      <c r="B1313" s="145" t="s">
        <v>31</v>
      </c>
      <c r="C1313" s="26"/>
      <c r="D1313" s="146">
        <v>232931</v>
      </c>
      <c r="E1313" s="28">
        <f t="shared" si="239"/>
        <v>0</v>
      </c>
      <c r="F1313" s="29">
        <v>0</v>
      </c>
      <c r="G1313" s="30">
        <f t="shared" si="240"/>
        <v>0</v>
      </c>
      <c r="H1313" s="63">
        <f t="shared" si="241"/>
        <v>215676.85185185182</v>
      </c>
      <c r="I1313" s="63"/>
      <c r="J1313" s="59"/>
    </row>
    <row r="1314" spans="1:10">
      <c r="A1314" s="144">
        <v>9</v>
      </c>
      <c r="B1314" s="148" t="s">
        <v>32</v>
      </c>
      <c r="C1314" s="26"/>
      <c r="D1314" s="146">
        <v>101534</v>
      </c>
      <c r="E1314" s="28">
        <f t="shared" si="239"/>
        <v>0</v>
      </c>
      <c r="F1314" s="29">
        <v>0</v>
      </c>
      <c r="G1314" s="30">
        <f t="shared" si="240"/>
        <v>0</v>
      </c>
      <c r="H1314" s="63">
        <f t="shared" si="241"/>
        <v>94012.962962962964</v>
      </c>
      <c r="I1314" s="63"/>
      <c r="J1314" s="59"/>
    </row>
    <row r="1315" spans="1:10">
      <c r="A1315" s="144">
        <v>10</v>
      </c>
      <c r="B1315" s="148" t="s">
        <v>33</v>
      </c>
      <c r="C1315" s="37"/>
      <c r="D1315" s="147">
        <v>110148</v>
      </c>
      <c r="E1315" s="28">
        <f t="shared" si="239"/>
        <v>0</v>
      </c>
      <c r="F1315" s="29">
        <v>0</v>
      </c>
      <c r="G1315" s="30">
        <f t="shared" si="240"/>
        <v>0</v>
      </c>
      <c r="H1315" s="63">
        <f t="shared" si="241"/>
        <v>101988.88888888888</v>
      </c>
      <c r="I1315" s="63"/>
      <c r="J1315" s="59"/>
    </row>
    <row r="1316" spans="1:10">
      <c r="A1316" s="144">
        <v>11</v>
      </c>
      <c r="B1316" s="145" t="s">
        <v>34</v>
      </c>
      <c r="C1316" s="37">
        <v>6</v>
      </c>
      <c r="D1316" s="146">
        <v>54198</v>
      </c>
      <c r="E1316" s="28">
        <f t="shared" si="239"/>
        <v>325188</v>
      </c>
      <c r="F1316" s="29">
        <v>0</v>
      </c>
      <c r="G1316" s="30">
        <f t="shared" si="240"/>
        <v>325188</v>
      </c>
      <c r="H1316" s="63">
        <f t="shared" si="241"/>
        <v>50183.333333333328</v>
      </c>
      <c r="I1316" s="63"/>
      <c r="J1316" s="59">
        <f t="shared" ref="J1316:J1322" si="242">H1316*C1317</f>
        <v>150550</v>
      </c>
    </row>
    <row r="1317" spans="1:10">
      <c r="A1317" s="144">
        <v>12</v>
      </c>
      <c r="B1317" s="145" t="s">
        <v>35</v>
      </c>
      <c r="C1317" s="37">
        <v>3</v>
      </c>
      <c r="D1317" s="146">
        <v>49680</v>
      </c>
      <c r="E1317" s="28">
        <f t="shared" si="239"/>
        <v>149040</v>
      </c>
      <c r="F1317" s="29">
        <v>0</v>
      </c>
      <c r="G1317" s="30">
        <f t="shared" si="240"/>
        <v>149040</v>
      </c>
      <c r="H1317" s="63">
        <f t="shared" si="241"/>
        <v>46000</v>
      </c>
      <c r="I1317" s="63"/>
      <c r="J1317" s="59">
        <f t="shared" si="242"/>
        <v>0</v>
      </c>
    </row>
    <row r="1318" spans="1:10">
      <c r="A1318" s="144">
        <v>13</v>
      </c>
      <c r="B1318" s="145" t="s">
        <v>36</v>
      </c>
      <c r="C1318" s="37"/>
      <c r="D1318" s="149">
        <v>64152</v>
      </c>
      <c r="E1318" s="28">
        <f t="shared" si="239"/>
        <v>0</v>
      </c>
      <c r="F1318" s="29">
        <v>0</v>
      </c>
      <c r="G1318" s="30">
        <f t="shared" si="240"/>
        <v>0</v>
      </c>
      <c r="H1318" s="63">
        <f t="shared" si="241"/>
        <v>59399.999999999993</v>
      </c>
      <c r="I1318" s="63"/>
      <c r="J1318" s="59">
        <f t="shared" si="242"/>
        <v>0</v>
      </c>
    </row>
    <row r="1319" spans="1:10">
      <c r="A1319" s="144">
        <v>14</v>
      </c>
      <c r="B1319" s="145" t="s">
        <v>37</v>
      </c>
      <c r="C1319" s="37"/>
      <c r="D1319" s="149">
        <v>65934</v>
      </c>
      <c r="E1319" s="28">
        <f t="shared" si="239"/>
        <v>0</v>
      </c>
      <c r="F1319" s="29">
        <v>0</v>
      </c>
      <c r="G1319" s="30">
        <f t="shared" si="240"/>
        <v>0</v>
      </c>
      <c r="H1319" s="63">
        <f t="shared" si="241"/>
        <v>61049.999999999993</v>
      </c>
      <c r="I1319" s="63"/>
      <c r="J1319" s="59">
        <f t="shared" si="242"/>
        <v>0</v>
      </c>
    </row>
    <row r="1320" spans="1:10">
      <c r="A1320" s="144">
        <v>15</v>
      </c>
      <c r="B1320" s="145" t="s">
        <v>38</v>
      </c>
      <c r="C1320" s="37"/>
      <c r="D1320" s="149">
        <v>76626</v>
      </c>
      <c r="E1320" s="28">
        <f t="shared" si="239"/>
        <v>0</v>
      </c>
      <c r="F1320" s="124">
        <v>0</v>
      </c>
      <c r="G1320" s="30">
        <f t="shared" si="240"/>
        <v>0</v>
      </c>
      <c r="H1320" s="63">
        <f t="shared" si="241"/>
        <v>70950</v>
      </c>
      <c r="I1320" s="63"/>
      <c r="J1320" s="59">
        <f t="shared" si="242"/>
        <v>0</v>
      </c>
    </row>
    <row r="1321" spans="1:10">
      <c r="A1321" s="144">
        <v>16</v>
      </c>
      <c r="B1321" s="145" t="s">
        <v>39</v>
      </c>
      <c r="C1321" s="37"/>
      <c r="D1321" s="149">
        <v>80190</v>
      </c>
      <c r="E1321" s="28">
        <f t="shared" si="239"/>
        <v>0</v>
      </c>
      <c r="F1321" s="29">
        <v>0</v>
      </c>
      <c r="G1321" s="30">
        <f t="shared" si="240"/>
        <v>0</v>
      </c>
      <c r="H1321" s="63">
        <f t="shared" si="241"/>
        <v>74250</v>
      </c>
      <c r="I1321" s="63"/>
      <c r="J1321" s="59">
        <f t="shared" si="242"/>
        <v>0</v>
      </c>
    </row>
    <row r="1322" spans="1:10">
      <c r="A1322" s="144">
        <v>17</v>
      </c>
      <c r="B1322" s="145" t="s">
        <v>40</v>
      </c>
      <c r="C1322" s="37"/>
      <c r="D1322" s="149">
        <v>113832</v>
      </c>
      <c r="E1322" s="28">
        <f t="shared" si="239"/>
        <v>0</v>
      </c>
      <c r="F1322" s="29">
        <v>0</v>
      </c>
      <c r="G1322" s="30">
        <f t="shared" si="240"/>
        <v>0</v>
      </c>
      <c r="H1322" s="63">
        <f t="shared" si="241"/>
        <v>105400</v>
      </c>
      <c r="I1322" s="63"/>
      <c r="J1322" s="59">
        <f t="shared" si="242"/>
        <v>0</v>
      </c>
    </row>
    <row r="1323" spans="1:10" ht="17.25">
      <c r="A1323" s="144">
        <v>18</v>
      </c>
      <c r="B1323" s="145" t="s">
        <v>41</v>
      </c>
      <c r="C1323" s="37"/>
      <c r="D1323" s="150">
        <v>98010</v>
      </c>
      <c r="E1323" s="28">
        <f t="shared" si="239"/>
        <v>0</v>
      </c>
      <c r="F1323" s="29">
        <v>0</v>
      </c>
      <c r="G1323" s="30">
        <f t="shared" si="240"/>
        <v>0</v>
      </c>
      <c r="H1323" s="63">
        <f t="shared" si="241"/>
        <v>90750</v>
      </c>
      <c r="I1323" s="45"/>
      <c r="J1323" s="64"/>
    </row>
    <row r="1324" spans="1:10" ht="31.5">
      <c r="A1324" s="40"/>
      <c r="B1324" s="41" t="s">
        <v>42</v>
      </c>
      <c r="C1324" s="42">
        <f>SUM(C1306:C1323)</f>
        <v>24</v>
      </c>
      <c r="D1324" s="42"/>
      <c r="E1324" s="43">
        <f>SUM(E1306:E1323)</f>
        <v>1792059</v>
      </c>
      <c r="F1324" s="43"/>
      <c r="G1324" s="44">
        <f>SUM(G1306:G1323)</f>
        <v>1792059</v>
      </c>
      <c r="H1324" s="5"/>
      <c r="I1324" s="5"/>
      <c r="J1324" s="75">
        <f>J1323*0.08</f>
        <v>0</v>
      </c>
    </row>
    <row r="1325" spans="1:10" ht="31.5">
      <c r="A1325" s="46"/>
      <c r="B1325" s="47"/>
      <c r="C1325" s="48"/>
      <c r="D1325" s="48"/>
      <c r="E1325" s="49"/>
      <c r="F1325" s="49"/>
      <c r="G1325" s="151"/>
      <c r="H1325" s="6"/>
      <c r="I1325" s="6"/>
      <c r="J1325" s="76">
        <f>SUM(J1323:J1324)</f>
        <v>0</v>
      </c>
    </row>
    <row r="1326" spans="1:10" ht="18">
      <c r="A1326" s="283" t="s">
        <v>43</v>
      </c>
      <c r="B1326" s="283"/>
      <c r="C1326" s="284" t="s">
        <v>44</v>
      </c>
      <c r="D1326" s="284"/>
      <c r="E1326" s="54"/>
      <c r="F1326" s="54"/>
      <c r="G1326" s="55" t="s">
        <v>45</v>
      </c>
      <c r="H1326" s="141"/>
      <c r="I1326" s="141"/>
      <c r="J1326" s="141"/>
    </row>
    <row r="1329" spans="1:10" ht="15.75">
      <c r="A1329" s="279" t="s">
        <v>0</v>
      </c>
      <c r="B1329" s="279"/>
      <c r="C1329" s="279"/>
      <c r="D1329" s="279"/>
      <c r="E1329" s="279"/>
      <c r="F1329" s="279"/>
      <c r="G1329" s="279"/>
      <c r="H1329" s="141"/>
      <c r="I1329" s="141"/>
      <c r="J1329" s="141"/>
    </row>
    <row r="1330" spans="1:10" ht="15.75">
      <c r="A1330" s="279" t="s">
        <v>1</v>
      </c>
      <c r="B1330" s="279"/>
      <c r="C1330" s="279"/>
      <c r="D1330" s="279"/>
      <c r="E1330" s="279"/>
      <c r="F1330" s="279"/>
      <c r="G1330" s="279"/>
      <c r="H1330" s="1"/>
      <c r="I1330" s="1"/>
      <c r="J1330" s="71"/>
    </row>
    <row r="1331" spans="1:10" ht="15.75">
      <c r="A1331" s="279" t="s">
        <v>2</v>
      </c>
      <c r="B1331" s="279"/>
      <c r="C1331" s="279"/>
      <c r="D1331" s="279"/>
      <c r="E1331" s="279"/>
      <c r="F1331" s="279"/>
      <c r="G1331" s="279"/>
      <c r="H1331" s="1"/>
      <c r="I1331" s="1"/>
      <c r="J1331" s="71"/>
    </row>
    <row r="1332" spans="1:10" ht="15.75">
      <c r="A1332" s="279" t="s">
        <v>4</v>
      </c>
      <c r="B1332" s="279"/>
      <c r="C1332" s="279"/>
      <c r="D1332" s="279"/>
      <c r="E1332" s="279"/>
      <c r="F1332" s="279"/>
      <c r="G1332" s="279"/>
      <c r="H1332" s="1"/>
      <c r="I1332" s="1"/>
      <c r="J1332" s="71"/>
    </row>
    <row r="1333" spans="1:10" ht="27">
      <c r="A1333" s="280" t="s">
        <v>6</v>
      </c>
      <c r="B1333" s="280"/>
      <c r="C1333" s="280"/>
      <c r="D1333" s="280"/>
      <c r="E1333" s="280"/>
      <c r="F1333" s="280"/>
      <c r="G1333" s="280"/>
      <c r="H1333" s="2"/>
      <c r="I1333" s="2"/>
      <c r="J1333" s="72"/>
    </row>
    <row r="1334" spans="1:10" ht="27">
      <c r="A1334" s="142"/>
      <c r="B1334" s="142"/>
      <c r="C1334" s="281" t="s">
        <v>441</v>
      </c>
      <c r="D1334" s="281"/>
      <c r="E1334" s="281"/>
      <c r="F1334" s="281"/>
      <c r="G1334" s="281"/>
      <c r="H1334" s="68"/>
      <c r="I1334" s="68"/>
      <c r="J1334" s="71"/>
    </row>
    <row r="1335" spans="1:10" ht="15.75">
      <c r="A1335" s="11" t="s">
        <v>358</v>
      </c>
      <c r="B1335" s="12">
        <v>4138287790</v>
      </c>
      <c r="C1335" s="143"/>
      <c r="D1335" s="286"/>
      <c r="E1335" s="286"/>
      <c r="F1335" s="286"/>
      <c r="G1335" s="286"/>
      <c r="H1335" s="69" t="s">
        <v>161</v>
      </c>
      <c r="I1335" s="69"/>
      <c r="J1335" s="73"/>
    </row>
    <row r="1336" spans="1:10" ht="15.75">
      <c r="A1336" s="11" t="s">
        <v>9</v>
      </c>
      <c r="B1336" s="286" t="s">
        <v>1066</v>
      </c>
      <c r="C1336" s="286"/>
      <c r="D1336" s="286"/>
      <c r="E1336" s="16"/>
      <c r="F1336" s="11"/>
      <c r="G1336" s="16"/>
      <c r="H1336" s="1"/>
      <c r="I1336" s="1"/>
      <c r="J1336" s="71"/>
    </row>
    <row r="1337" spans="1:10" ht="15.75">
      <c r="A1337" s="11" t="s">
        <v>11</v>
      </c>
      <c r="B1337" s="289" t="s">
        <v>670</v>
      </c>
      <c r="C1337" s="289"/>
      <c r="D1337" s="289"/>
      <c r="E1337" s="289"/>
      <c r="F1337" s="18"/>
      <c r="G1337" s="19"/>
      <c r="H1337" s="1"/>
      <c r="I1337" s="1"/>
      <c r="J1337" s="71"/>
    </row>
    <row r="1338" spans="1:10" ht="15.75">
      <c r="A1338" s="21" t="s">
        <v>14</v>
      </c>
      <c r="B1338" s="21" t="s">
        <v>16</v>
      </c>
      <c r="C1338" s="21"/>
      <c r="D1338" s="22" t="s">
        <v>18</v>
      </c>
      <c r="E1338" s="23" t="s">
        <v>19</v>
      </c>
      <c r="F1338" s="23" t="s">
        <v>20</v>
      </c>
      <c r="G1338" s="21" t="s">
        <v>21</v>
      </c>
      <c r="H1338" s="63"/>
      <c r="I1338" s="63"/>
      <c r="J1338" s="59">
        <f>H1338*C1339</f>
        <v>0</v>
      </c>
    </row>
    <row r="1339" spans="1:10">
      <c r="A1339" s="144">
        <v>1</v>
      </c>
      <c r="B1339" s="145" t="s">
        <v>23</v>
      </c>
      <c r="C1339" s="26">
        <v>3</v>
      </c>
      <c r="D1339" s="146">
        <v>79305</v>
      </c>
      <c r="E1339" s="28">
        <f t="shared" ref="E1339:E1356" si="243">D1339*C1339</f>
        <v>237915</v>
      </c>
      <c r="F1339" s="29">
        <v>0</v>
      </c>
      <c r="G1339" s="30">
        <f t="shared" ref="G1339:G1356" si="244">E1339-E1339*F1339</f>
        <v>237915</v>
      </c>
      <c r="H1339" s="63">
        <f t="shared" ref="H1339:H1356" si="245">D1339/1.08</f>
        <v>73430.555555555547</v>
      </c>
      <c r="I1339" s="63"/>
      <c r="J1339" s="59">
        <f>H1339*C1340</f>
        <v>0</v>
      </c>
    </row>
    <row r="1340" spans="1:10">
      <c r="A1340" s="144">
        <v>2</v>
      </c>
      <c r="B1340" s="145" t="s">
        <v>25</v>
      </c>
      <c r="C1340" s="32"/>
      <c r="D1340" s="147">
        <v>128591</v>
      </c>
      <c r="E1340" s="28">
        <f t="shared" si="243"/>
        <v>0</v>
      </c>
      <c r="F1340" s="29">
        <v>0</v>
      </c>
      <c r="G1340" s="30">
        <f t="shared" si="244"/>
        <v>0</v>
      </c>
      <c r="H1340" s="63">
        <f t="shared" si="245"/>
        <v>119065.74074074073</v>
      </c>
      <c r="I1340" s="63"/>
      <c r="J1340" s="59"/>
    </row>
    <row r="1341" spans="1:10">
      <c r="A1341" s="144">
        <v>3</v>
      </c>
      <c r="B1341" s="145" t="s">
        <v>26</v>
      </c>
      <c r="C1341" s="34"/>
      <c r="D1341" s="146">
        <v>60043</v>
      </c>
      <c r="E1341" s="28">
        <f t="shared" si="243"/>
        <v>0</v>
      </c>
      <c r="F1341" s="29">
        <v>0</v>
      </c>
      <c r="G1341" s="30">
        <f t="shared" si="244"/>
        <v>0</v>
      </c>
      <c r="H1341" s="63">
        <f t="shared" si="245"/>
        <v>55595.370370370365</v>
      </c>
      <c r="I1341" s="63"/>
      <c r="J1341" s="59"/>
    </row>
    <row r="1342" spans="1:10">
      <c r="A1342" s="144">
        <v>4</v>
      </c>
      <c r="B1342" s="145" t="s">
        <v>27</v>
      </c>
      <c r="C1342" s="106"/>
      <c r="D1342" s="146">
        <v>115781</v>
      </c>
      <c r="E1342" s="28">
        <f t="shared" si="243"/>
        <v>0</v>
      </c>
      <c r="F1342" s="29">
        <v>0</v>
      </c>
      <c r="G1342" s="30">
        <f t="shared" si="244"/>
        <v>0</v>
      </c>
      <c r="H1342" s="63">
        <f t="shared" si="245"/>
        <v>107204.62962962962</v>
      </c>
      <c r="I1342" s="63"/>
      <c r="J1342" s="59"/>
    </row>
    <row r="1343" spans="1:10">
      <c r="A1343" s="144">
        <v>5</v>
      </c>
      <c r="B1343" s="145" t="s">
        <v>28</v>
      </c>
      <c r="C1343" s="32">
        <v>17</v>
      </c>
      <c r="D1343" s="146">
        <v>119943</v>
      </c>
      <c r="E1343" s="28">
        <f t="shared" si="243"/>
        <v>2039031</v>
      </c>
      <c r="F1343" s="124">
        <v>0</v>
      </c>
      <c r="G1343" s="30">
        <f t="shared" si="244"/>
        <v>2039031</v>
      </c>
      <c r="H1343" s="63">
        <f t="shared" si="245"/>
        <v>111058.33333333333</v>
      </c>
      <c r="I1343" s="63"/>
      <c r="J1343" s="59"/>
    </row>
    <row r="1344" spans="1:10">
      <c r="A1344" s="144">
        <v>6</v>
      </c>
      <c r="B1344" s="145" t="s">
        <v>29</v>
      </c>
      <c r="C1344" s="26"/>
      <c r="D1344" s="146">
        <v>94810</v>
      </c>
      <c r="E1344" s="28">
        <f t="shared" si="243"/>
        <v>0</v>
      </c>
      <c r="F1344" s="29">
        <v>0</v>
      </c>
      <c r="G1344" s="30">
        <f t="shared" si="244"/>
        <v>0</v>
      </c>
      <c r="H1344" s="63">
        <f t="shared" si="245"/>
        <v>87787.037037037036</v>
      </c>
      <c r="I1344" s="63"/>
      <c r="J1344" s="59"/>
    </row>
    <row r="1345" spans="1:10">
      <c r="A1345" s="144">
        <v>7</v>
      </c>
      <c r="B1345" s="145" t="s">
        <v>30</v>
      </c>
      <c r="C1345" s="34"/>
      <c r="D1345" s="146">
        <v>141396</v>
      </c>
      <c r="E1345" s="28">
        <f t="shared" si="243"/>
        <v>0</v>
      </c>
      <c r="F1345" s="29">
        <v>0</v>
      </c>
      <c r="G1345" s="30">
        <f t="shared" si="244"/>
        <v>0</v>
      </c>
      <c r="H1345" s="63">
        <f t="shared" si="245"/>
        <v>130922.22222222222</v>
      </c>
      <c r="I1345" s="63"/>
      <c r="J1345" s="59"/>
    </row>
    <row r="1346" spans="1:10">
      <c r="A1346" s="144">
        <v>8</v>
      </c>
      <c r="B1346" s="145" t="s">
        <v>31</v>
      </c>
      <c r="C1346" s="26"/>
      <c r="D1346" s="146">
        <v>232931</v>
      </c>
      <c r="E1346" s="28">
        <f t="shared" si="243"/>
        <v>0</v>
      </c>
      <c r="F1346" s="29">
        <v>0</v>
      </c>
      <c r="G1346" s="30">
        <f t="shared" si="244"/>
        <v>0</v>
      </c>
      <c r="H1346" s="63">
        <f t="shared" si="245"/>
        <v>215676.85185185182</v>
      </c>
      <c r="I1346" s="63"/>
      <c r="J1346" s="59"/>
    </row>
    <row r="1347" spans="1:10">
      <c r="A1347" s="144">
        <v>9</v>
      </c>
      <c r="B1347" s="148" t="s">
        <v>32</v>
      </c>
      <c r="C1347" s="26"/>
      <c r="D1347" s="146">
        <v>101534</v>
      </c>
      <c r="E1347" s="28">
        <f t="shared" si="243"/>
        <v>0</v>
      </c>
      <c r="F1347" s="29">
        <v>0</v>
      </c>
      <c r="G1347" s="30">
        <f t="shared" si="244"/>
        <v>0</v>
      </c>
      <c r="H1347" s="63">
        <f t="shared" si="245"/>
        <v>94012.962962962964</v>
      </c>
      <c r="I1347" s="63"/>
      <c r="J1347" s="59"/>
    </row>
    <row r="1348" spans="1:10">
      <c r="A1348" s="144">
        <v>10</v>
      </c>
      <c r="B1348" s="148" t="s">
        <v>33</v>
      </c>
      <c r="C1348" s="37"/>
      <c r="D1348" s="147">
        <v>110148</v>
      </c>
      <c r="E1348" s="28">
        <f t="shared" si="243"/>
        <v>0</v>
      </c>
      <c r="F1348" s="29">
        <v>0</v>
      </c>
      <c r="G1348" s="30">
        <f t="shared" si="244"/>
        <v>0</v>
      </c>
      <c r="H1348" s="63">
        <f t="shared" si="245"/>
        <v>101988.88888888888</v>
      </c>
      <c r="I1348" s="63"/>
      <c r="J1348" s="59"/>
    </row>
    <row r="1349" spans="1:10">
      <c r="A1349" s="144">
        <v>11</v>
      </c>
      <c r="B1349" s="145" t="s">
        <v>34</v>
      </c>
      <c r="C1349" s="37"/>
      <c r="D1349" s="146">
        <v>54198</v>
      </c>
      <c r="E1349" s="28">
        <f t="shared" si="243"/>
        <v>0</v>
      </c>
      <c r="F1349" s="29">
        <v>0</v>
      </c>
      <c r="G1349" s="30">
        <f t="shared" si="244"/>
        <v>0</v>
      </c>
      <c r="H1349" s="63">
        <f t="shared" si="245"/>
        <v>50183.333333333328</v>
      </c>
      <c r="I1349" s="63"/>
      <c r="J1349" s="59">
        <f t="shared" ref="J1349:J1355" si="246">H1349*C1350</f>
        <v>451649.99999999994</v>
      </c>
    </row>
    <row r="1350" spans="1:10">
      <c r="A1350" s="144">
        <v>12</v>
      </c>
      <c r="B1350" s="145" t="s">
        <v>35</v>
      </c>
      <c r="C1350" s="37">
        <v>9</v>
      </c>
      <c r="D1350" s="146">
        <v>49680</v>
      </c>
      <c r="E1350" s="28">
        <f t="shared" si="243"/>
        <v>447120</v>
      </c>
      <c r="F1350" s="29">
        <v>0</v>
      </c>
      <c r="G1350" s="30">
        <f t="shared" si="244"/>
        <v>447120</v>
      </c>
      <c r="H1350" s="63">
        <f t="shared" si="245"/>
        <v>46000</v>
      </c>
      <c r="I1350" s="63"/>
      <c r="J1350" s="59">
        <f t="shared" si="246"/>
        <v>0</v>
      </c>
    </row>
    <row r="1351" spans="1:10">
      <c r="A1351" s="144">
        <v>13</v>
      </c>
      <c r="B1351" s="145" t="s">
        <v>36</v>
      </c>
      <c r="C1351" s="37"/>
      <c r="D1351" s="149">
        <v>64152</v>
      </c>
      <c r="E1351" s="28">
        <f t="shared" si="243"/>
        <v>0</v>
      </c>
      <c r="F1351" s="29">
        <v>0</v>
      </c>
      <c r="G1351" s="30">
        <f t="shared" si="244"/>
        <v>0</v>
      </c>
      <c r="H1351" s="63">
        <f t="shared" si="245"/>
        <v>59399.999999999993</v>
      </c>
      <c r="I1351" s="63"/>
      <c r="J1351" s="59">
        <f t="shared" si="246"/>
        <v>0</v>
      </c>
    </row>
    <row r="1352" spans="1:10">
      <c r="A1352" s="144">
        <v>14</v>
      </c>
      <c r="B1352" s="145" t="s">
        <v>37</v>
      </c>
      <c r="C1352" s="37"/>
      <c r="D1352" s="149">
        <v>65934</v>
      </c>
      <c r="E1352" s="28">
        <f t="shared" si="243"/>
        <v>0</v>
      </c>
      <c r="F1352" s="29">
        <v>0</v>
      </c>
      <c r="G1352" s="30">
        <f t="shared" si="244"/>
        <v>0</v>
      </c>
      <c r="H1352" s="63">
        <f t="shared" si="245"/>
        <v>61049.999999999993</v>
      </c>
      <c r="I1352" s="63"/>
      <c r="J1352" s="59">
        <f t="shared" si="246"/>
        <v>0</v>
      </c>
    </row>
    <row r="1353" spans="1:10">
      <c r="A1353" s="144">
        <v>15</v>
      </c>
      <c r="B1353" s="145" t="s">
        <v>38</v>
      </c>
      <c r="C1353" s="37"/>
      <c r="D1353" s="149">
        <v>76626</v>
      </c>
      <c r="E1353" s="28">
        <f t="shared" si="243"/>
        <v>0</v>
      </c>
      <c r="F1353" s="124">
        <v>0</v>
      </c>
      <c r="G1353" s="30">
        <f t="shared" si="244"/>
        <v>0</v>
      </c>
      <c r="H1353" s="63">
        <f t="shared" si="245"/>
        <v>70950</v>
      </c>
      <c r="I1353" s="63"/>
      <c r="J1353" s="59">
        <f t="shared" si="246"/>
        <v>0</v>
      </c>
    </row>
    <row r="1354" spans="1:10">
      <c r="A1354" s="144">
        <v>16</v>
      </c>
      <c r="B1354" s="145" t="s">
        <v>39</v>
      </c>
      <c r="C1354" s="37"/>
      <c r="D1354" s="149">
        <v>80190</v>
      </c>
      <c r="E1354" s="28">
        <f t="shared" si="243"/>
        <v>0</v>
      </c>
      <c r="F1354" s="29">
        <v>0</v>
      </c>
      <c r="G1354" s="30">
        <f t="shared" si="244"/>
        <v>0</v>
      </c>
      <c r="H1354" s="63">
        <f t="shared" si="245"/>
        <v>74250</v>
      </c>
      <c r="I1354" s="63"/>
      <c r="J1354" s="59">
        <f t="shared" si="246"/>
        <v>0</v>
      </c>
    </row>
    <row r="1355" spans="1:10">
      <c r="A1355" s="144">
        <v>17</v>
      </c>
      <c r="B1355" s="145" t="s">
        <v>40</v>
      </c>
      <c r="C1355" s="37"/>
      <c r="D1355" s="149">
        <v>113832</v>
      </c>
      <c r="E1355" s="28">
        <f t="shared" si="243"/>
        <v>0</v>
      </c>
      <c r="F1355" s="29">
        <v>0</v>
      </c>
      <c r="G1355" s="30">
        <f t="shared" si="244"/>
        <v>0</v>
      </c>
      <c r="H1355" s="63">
        <f t="shared" si="245"/>
        <v>105400</v>
      </c>
      <c r="I1355" s="63"/>
      <c r="J1355" s="59">
        <f t="shared" si="246"/>
        <v>0</v>
      </c>
    </row>
    <row r="1356" spans="1:10" ht="17.25">
      <c r="A1356" s="144">
        <v>18</v>
      </c>
      <c r="B1356" s="145" t="s">
        <v>41</v>
      </c>
      <c r="C1356" s="37"/>
      <c r="D1356" s="150">
        <v>98010</v>
      </c>
      <c r="E1356" s="28">
        <f t="shared" si="243"/>
        <v>0</v>
      </c>
      <c r="F1356" s="29">
        <v>0</v>
      </c>
      <c r="G1356" s="30">
        <f t="shared" si="244"/>
        <v>0</v>
      </c>
      <c r="H1356" s="63">
        <f t="shared" si="245"/>
        <v>90750</v>
      </c>
      <c r="I1356" s="45"/>
      <c r="J1356" s="64"/>
    </row>
    <row r="1357" spans="1:10" ht="31.5">
      <c r="A1357" s="40"/>
      <c r="B1357" s="41" t="s">
        <v>42</v>
      </c>
      <c r="C1357" s="42">
        <f>SUM(C1339:C1356)</f>
        <v>29</v>
      </c>
      <c r="D1357" s="42"/>
      <c r="E1357" s="43">
        <f>SUM(E1339:E1356)</f>
        <v>2724066</v>
      </c>
      <c r="F1357" s="43"/>
      <c r="G1357" s="44">
        <f>SUM(G1339:G1356)</f>
        <v>2724066</v>
      </c>
      <c r="H1357" s="5"/>
      <c r="I1357" s="5"/>
      <c r="J1357" s="75">
        <f>J1356*0.08</f>
        <v>0</v>
      </c>
    </row>
    <row r="1358" spans="1:10" ht="31.5">
      <c r="A1358" s="46"/>
      <c r="B1358" s="47"/>
      <c r="C1358" s="48"/>
      <c r="D1358" s="48"/>
      <c r="E1358" s="49"/>
      <c r="F1358" s="49"/>
      <c r="G1358" s="151"/>
      <c r="H1358" s="6"/>
      <c r="I1358" s="6"/>
      <c r="J1358" s="76">
        <f>SUM(J1356:J1357)</f>
        <v>0</v>
      </c>
    </row>
    <row r="1359" spans="1:10" ht="18">
      <c r="A1359" s="283" t="s">
        <v>43</v>
      </c>
      <c r="B1359" s="283"/>
      <c r="C1359" s="284" t="s">
        <v>44</v>
      </c>
      <c r="D1359" s="284"/>
      <c r="E1359" s="54"/>
      <c r="F1359" s="54"/>
      <c r="G1359" s="55" t="s">
        <v>45</v>
      </c>
      <c r="H1359" s="141"/>
      <c r="I1359" s="141"/>
      <c r="J1359" s="141"/>
    </row>
    <row r="1362" spans="1:10" ht="15.75">
      <c r="A1362" s="279" t="s">
        <v>0</v>
      </c>
      <c r="B1362" s="279"/>
      <c r="C1362" s="279"/>
      <c r="D1362" s="279"/>
      <c r="E1362" s="279"/>
      <c r="F1362" s="279"/>
      <c r="G1362" s="279"/>
      <c r="H1362" s="141"/>
      <c r="I1362" s="141"/>
      <c r="J1362" s="141"/>
    </row>
    <row r="1363" spans="1:10" ht="15.75">
      <c r="A1363" s="279" t="s">
        <v>1</v>
      </c>
      <c r="B1363" s="279"/>
      <c r="C1363" s="279"/>
      <c r="D1363" s="279"/>
      <c r="E1363" s="279"/>
      <c r="F1363" s="279"/>
      <c r="G1363" s="279"/>
      <c r="H1363" s="1"/>
      <c r="I1363" s="1"/>
      <c r="J1363" s="71"/>
    </row>
    <row r="1364" spans="1:10" ht="15.75">
      <c r="A1364" s="279" t="s">
        <v>2</v>
      </c>
      <c r="B1364" s="279"/>
      <c r="C1364" s="279"/>
      <c r="D1364" s="279"/>
      <c r="E1364" s="279"/>
      <c r="F1364" s="279"/>
      <c r="G1364" s="279"/>
      <c r="H1364" s="1"/>
      <c r="I1364" s="1"/>
      <c r="J1364" s="71"/>
    </row>
    <row r="1365" spans="1:10" ht="15.75">
      <c r="A1365" s="279" t="s">
        <v>4</v>
      </c>
      <c r="B1365" s="279"/>
      <c r="C1365" s="279"/>
      <c r="D1365" s="279"/>
      <c r="E1365" s="279"/>
      <c r="F1365" s="279"/>
      <c r="G1365" s="279"/>
      <c r="H1365" s="1"/>
      <c r="I1365" s="1"/>
      <c r="J1365" s="71"/>
    </row>
    <row r="1366" spans="1:10" ht="27">
      <c r="A1366" s="280" t="s">
        <v>6</v>
      </c>
      <c r="B1366" s="280"/>
      <c r="C1366" s="280"/>
      <c r="D1366" s="280"/>
      <c r="E1366" s="280"/>
      <c r="F1366" s="280"/>
      <c r="G1366" s="280"/>
      <c r="H1366" s="2"/>
      <c r="I1366" s="2"/>
      <c r="J1366" s="72"/>
    </row>
    <row r="1367" spans="1:10" ht="27">
      <c r="A1367" s="142"/>
      <c r="B1367" s="142"/>
      <c r="C1367" s="281" t="s">
        <v>441</v>
      </c>
      <c r="D1367" s="281"/>
      <c r="E1367" s="281"/>
      <c r="F1367" s="281"/>
      <c r="G1367" s="281"/>
      <c r="H1367" s="68"/>
      <c r="I1367" s="68"/>
      <c r="J1367" s="71"/>
    </row>
    <row r="1368" spans="1:10" ht="15.75">
      <c r="A1368" s="11" t="s">
        <v>358</v>
      </c>
      <c r="B1368" s="12">
        <v>4138287770</v>
      </c>
      <c r="C1368" s="143"/>
      <c r="D1368" s="286"/>
      <c r="E1368" s="286"/>
      <c r="F1368" s="286"/>
      <c r="G1368" s="286"/>
      <c r="H1368" s="69" t="s">
        <v>161</v>
      </c>
      <c r="I1368" s="69"/>
      <c r="J1368" s="73"/>
    </row>
    <row r="1369" spans="1:10" ht="15.75">
      <c r="A1369" s="11" t="s">
        <v>9</v>
      </c>
      <c r="B1369" s="286" t="s">
        <v>1067</v>
      </c>
      <c r="C1369" s="286"/>
      <c r="D1369" s="286"/>
      <c r="E1369" s="16"/>
      <c r="F1369" s="11"/>
      <c r="G1369" s="16"/>
      <c r="H1369" s="1"/>
      <c r="I1369" s="1"/>
      <c r="J1369" s="71"/>
    </row>
    <row r="1370" spans="1:10" ht="15.75">
      <c r="A1370" s="11" t="s">
        <v>11</v>
      </c>
      <c r="B1370" s="289" t="s">
        <v>670</v>
      </c>
      <c r="C1370" s="289"/>
      <c r="D1370" s="289"/>
      <c r="E1370" s="289"/>
      <c r="F1370" s="18"/>
      <c r="G1370" s="19"/>
      <c r="H1370" s="1"/>
      <c r="I1370" s="1"/>
      <c r="J1370" s="71"/>
    </row>
    <row r="1371" spans="1:10" ht="15.75">
      <c r="A1371" s="21" t="s">
        <v>14</v>
      </c>
      <c r="B1371" s="21" t="s">
        <v>16</v>
      </c>
      <c r="C1371" s="21"/>
      <c r="D1371" s="22" t="s">
        <v>18</v>
      </c>
      <c r="E1371" s="23" t="s">
        <v>19</v>
      </c>
      <c r="F1371" s="23" t="s">
        <v>20</v>
      </c>
      <c r="G1371" s="21" t="s">
        <v>21</v>
      </c>
      <c r="H1371" s="63"/>
      <c r="I1371" s="63"/>
      <c r="J1371" s="59">
        <f>H1371*C1372</f>
        <v>0</v>
      </c>
    </row>
    <row r="1372" spans="1:10">
      <c r="A1372" s="144">
        <v>1</v>
      </c>
      <c r="B1372" s="145" t="s">
        <v>23</v>
      </c>
      <c r="C1372" s="26">
        <v>9</v>
      </c>
      <c r="D1372" s="146">
        <v>79305</v>
      </c>
      <c r="E1372" s="28">
        <f t="shared" ref="E1372:E1389" si="247">D1372*C1372</f>
        <v>713745</v>
      </c>
      <c r="F1372" s="29">
        <v>0</v>
      </c>
      <c r="G1372" s="30">
        <f t="shared" ref="G1372:G1389" si="248">E1372-E1372*F1372</f>
        <v>713745</v>
      </c>
      <c r="H1372" s="63">
        <f t="shared" ref="H1372:H1389" si="249">D1372/1.08</f>
        <v>73430.555555555547</v>
      </c>
      <c r="I1372" s="63"/>
      <c r="J1372" s="59">
        <f>H1372*C1373</f>
        <v>0</v>
      </c>
    </row>
    <row r="1373" spans="1:10">
      <c r="A1373" s="144">
        <v>2</v>
      </c>
      <c r="B1373" s="145" t="s">
        <v>25</v>
      </c>
      <c r="C1373" s="32"/>
      <c r="D1373" s="147">
        <v>128591</v>
      </c>
      <c r="E1373" s="28">
        <f t="shared" si="247"/>
        <v>0</v>
      </c>
      <c r="F1373" s="29">
        <v>0</v>
      </c>
      <c r="G1373" s="30">
        <f t="shared" si="248"/>
        <v>0</v>
      </c>
      <c r="H1373" s="63">
        <f t="shared" si="249"/>
        <v>119065.74074074073</v>
      </c>
      <c r="I1373" s="63"/>
      <c r="J1373" s="59"/>
    </row>
    <row r="1374" spans="1:10">
      <c r="A1374" s="144">
        <v>3</v>
      </c>
      <c r="B1374" s="145" t="s">
        <v>26</v>
      </c>
      <c r="C1374" s="34"/>
      <c r="D1374" s="146">
        <v>60043</v>
      </c>
      <c r="E1374" s="28">
        <f t="shared" si="247"/>
        <v>0</v>
      </c>
      <c r="F1374" s="29">
        <v>0</v>
      </c>
      <c r="G1374" s="30">
        <f t="shared" si="248"/>
        <v>0</v>
      </c>
      <c r="H1374" s="63">
        <f t="shared" si="249"/>
        <v>55595.370370370365</v>
      </c>
      <c r="I1374" s="63"/>
      <c r="J1374" s="59"/>
    </row>
    <row r="1375" spans="1:10">
      <c r="A1375" s="144">
        <v>4</v>
      </c>
      <c r="B1375" s="145" t="s">
        <v>27</v>
      </c>
      <c r="C1375" s="106"/>
      <c r="D1375" s="146">
        <v>115781</v>
      </c>
      <c r="E1375" s="28">
        <f t="shared" si="247"/>
        <v>0</v>
      </c>
      <c r="F1375" s="29">
        <v>0</v>
      </c>
      <c r="G1375" s="30">
        <f t="shared" si="248"/>
        <v>0</v>
      </c>
      <c r="H1375" s="63">
        <f t="shared" si="249"/>
        <v>107204.62962962962</v>
      </c>
      <c r="I1375" s="63"/>
      <c r="J1375" s="59"/>
    </row>
    <row r="1376" spans="1:10">
      <c r="A1376" s="144">
        <v>5</v>
      </c>
      <c r="B1376" s="145" t="s">
        <v>28</v>
      </c>
      <c r="C1376" s="32">
        <v>9</v>
      </c>
      <c r="D1376" s="146">
        <v>119943</v>
      </c>
      <c r="E1376" s="28">
        <f t="shared" si="247"/>
        <v>1079487</v>
      </c>
      <c r="F1376" s="124">
        <v>0</v>
      </c>
      <c r="G1376" s="30">
        <f t="shared" si="248"/>
        <v>1079487</v>
      </c>
      <c r="H1376" s="63">
        <f t="shared" si="249"/>
        <v>111058.33333333333</v>
      </c>
      <c r="I1376" s="63"/>
      <c r="J1376" s="59"/>
    </row>
    <row r="1377" spans="1:10">
      <c r="A1377" s="144">
        <v>6</v>
      </c>
      <c r="B1377" s="145" t="s">
        <v>29</v>
      </c>
      <c r="C1377" s="26"/>
      <c r="D1377" s="146">
        <v>94810</v>
      </c>
      <c r="E1377" s="28">
        <f t="shared" si="247"/>
        <v>0</v>
      </c>
      <c r="F1377" s="29">
        <v>0</v>
      </c>
      <c r="G1377" s="30">
        <f t="shared" si="248"/>
        <v>0</v>
      </c>
      <c r="H1377" s="63">
        <f t="shared" si="249"/>
        <v>87787.037037037036</v>
      </c>
      <c r="I1377" s="63"/>
      <c r="J1377" s="59"/>
    </row>
    <row r="1378" spans="1:10">
      <c r="A1378" s="144">
        <v>7</v>
      </c>
      <c r="B1378" s="145" t="s">
        <v>30</v>
      </c>
      <c r="C1378" s="34"/>
      <c r="D1378" s="146">
        <v>141396</v>
      </c>
      <c r="E1378" s="28">
        <f t="shared" si="247"/>
        <v>0</v>
      </c>
      <c r="F1378" s="29">
        <v>0</v>
      </c>
      <c r="G1378" s="30">
        <f t="shared" si="248"/>
        <v>0</v>
      </c>
      <c r="H1378" s="63">
        <f t="shared" si="249"/>
        <v>130922.22222222222</v>
      </c>
      <c r="I1378" s="63"/>
      <c r="J1378" s="59"/>
    </row>
    <row r="1379" spans="1:10">
      <c r="A1379" s="144">
        <v>8</v>
      </c>
      <c r="B1379" s="145" t="s">
        <v>31</v>
      </c>
      <c r="C1379" s="26"/>
      <c r="D1379" s="146">
        <v>232931</v>
      </c>
      <c r="E1379" s="28">
        <f t="shared" si="247"/>
        <v>0</v>
      </c>
      <c r="F1379" s="29">
        <v>0</v>
      </c>
      <c r="G1379" s="30">
        <f t="shared" si="248"/>
        <v>0</v>
      </c>
      <c r="H1379" s="63">
        <f t="shared" si="249"/>
        <v>215676.85185185182</v>
      </c>
      <c r="I1379" s="63"/>
      <c r="J1379" s="59"/>
    </row>
    <row r="1380" spans="1:10">
      <c r="A1380" s="144">
        <v>9</v>
      </c>
      <c r="B1380" s="148" t="s">
        <v>32</v>
      </c>
      <c r="C1380" s="26"/>
      <c r="D1380" s="146">
        <v>101534</v>
      </c>
      <c r="E1380" s="28">
        <f t="shared" si="247"/>
        <v>0</v>
      </c>
      <c r="F1380" s="29">
        <v>0</v>
      </c>
      <c r="G1380" s="30">
        <f t="shared" si="248"/>
        <v>0</v>
      </c>
      <c r="H1380" s="63">
        <f t="shared" si="249"/>
        <v>94012.962962962964</v>
      </c>
      <c r="I1380" s="63"/>
      <c r="J1380" s="59"/>
    </row>
    <row r="1381" spans="1:10">
      <c r="A1381" s="144">
        <v>10</v>
      </c>
      <c r="B1381" s="148" t="s">
        <v>33</v>
      </c>
      <c r="C1381" s="37"/>
      <c r="D1381" s="147">
        <v>110148</v>
      </c>
      <c r="E1381" s="28">
        <f t="shared" si="247"/>
        <v>0</v>
      </c>
      <c r="F1381" s="29">
        <v>0</v>
      </c>
      <c r="G1381" s="30">
        <f t="shared" si="248"/>
        <v>0</v>
      </c>
      <c r="H1381" s="63">
        <f t="shared" si="249"/>
        <v>101988.88888888888</v>
      </c>
      <c r="I1381" s="63"/>
      <c r="J1381" s="59"/>
    </row>
    <row r="1382" spans="1:10">
      <c r="A1382" s="144">
        <v>11</v>
      </c>
      <c r="B1382" s="145" t="s">
        <v>34</v>
      </c>
      <c r="C1382" s="37"/>
      <c r="D1382" s="146">
        <v>54198</v>
      </c>
      <c r="E1382" s="28">
        <f t="shared" si="247"/>
        <v>0</v>
      </c>
      <c r="F1382" s="29">
        <v>0</v>
      </c>
      <c r="G1382" s="30">
        <f t="shared" si="248"/>
        <v>0</v>
      </c>
      <c r="H1382" s="63">
        <f t="shared" si="249"/>
        <v>50183.333333333328</v>
      </c>
      <c r="I1382" s="63"/>
      <c r="J1382" s="59">
        <f t="shared" ref="J1382:J1388" si="250">H1382*C1383</f>
        <v>0</v>
      </c>
    </row>
    <row r="1383" spans="1:10">
      <c r="A1383" s="144">
        <v>12</v>
      </c>
      <c r="B1383" s="145" t="s">
        <v>35</v>
      </c>
      <c r="C1383" s="37"/>
      <c r="D1383" s="146">
        <v>49680</v>
      </c>
      <c r="E1383" s="28">
        <f t="shared" si="247"/>
        <v>0</v>
      </c>
      <c r="F1383" s="29">
        <v>0</v>
      </c>
      <c r="G1383" s="30">
        <f t="shared" si="248"/>
        <v>0</v>
      </c>
      <c r="H1383" s="63">
        <f t="shared" si="249"/>
        <v>46000</v>
      </c>
      <c r="I1383" s="63"/>
      <c r="J1383" s="59">
        <f t="shared" si="250"/>
        <v>0</v>
      </c>
    </row>
    <row r="1384" spans="1:10">
      <c r="A1384" s="144">
        <v>13</v>
      </c>
      <c r="B1384" s="145" t="s">
        <v>36</v>
      </c>
      <c r="C1384" s="37"/>
      <c r="D1384" s="149">
        <v>64152</v>
      </c>
      <c r="E1384" s="28">
        <f t="shared" si="247"/>
        <v>0</v>
      </c>
      <c r="F1384" s="29">
        <v>0</v>
      </c>
      <c r="G1384" s="30">
        <f t="shared" si="248"/>
        <v>0</v>
      </c>
      <c r="H1384" s="63">
        <f t="shared" si="249"/>
        <v>59399.999999999993</v>
      </c>
      <c r="I1384" s="63"/>
      <c r="J1384" s="59">
        <f t="shared" si="250"/>
        <v>0</v>
      </c>
    </row>
    <row r="1385" spans="1:10">
      <c r="A1385" s="144">
        <v>14</v>
      </c>
      <c r="B1385" s="145" t="s">
        <v>37</v>
      </c>
      <c r="C1385" s="37"/>
      <c r="D1385" s="149">
        <v>65934</v>
      </c>
      <c r="E1385" s="28">
        <f t="shared" si="247"/>
        <v>0</v>
      </c>
      <c r="F1385" s="29">
        <v>0</v>
      </c>
      <c r="G1385" s="30">
        <f t="shared" si="248"/>
        <v>0</v>
      </c>
      <c r="H1385" s="63">
        <f t="shared" si="249"/>
        <v>61049.999999999993</v>
      </c>
      <c r="I1385" s="63"/>
      <c r="J1385" s="59">
        <f t="shared" si="250"/>
        <v>0</v>
      </c>
    </row>
    <row r="1386" spans="1:10">
      <c r="A1386" s="144">
        <v>15</v>
      </c>
      <c r="B1386" s="145" t="s">
        <v>38</v>
      </c>
      <c r="C1386" s="37"/>
      <c r="D1386" s="149">
        <v>76626</v>
      </c>
      <c r="E1386" s="28">
        <f t="shared" si="247"/>
        <v>0</v>
      </c>
      <c r="F1386" s="124">
        <v>0</v>
      </c>
      <c r="G1386" s="30">
        <f t="shared" si="248"/>
        <v>0</v>
      </c>
      <c r="H1386" s="63">
        <f t="shared" si="249"/>
        <v>70950</v>
      </c>
      <c r="I1386" s="63"/>
      <c r="J1386" s="59">
        <f t="shared" si="250"/>
        <v>0</v>
      </c>
    </row>
    <row r="1387" spans="1:10">
      <c r="A1387" s="144">
        <v>16</v>
      </c>
      <c r="B1387" s="145" t="s">
        <v>39</v>
      </c>
      <c r="C1387" s="37"/>
      <c r="D1387" s="149">
        <v>80190</v>
      </c>
      <c r="E1387" s="28">
        <f t="shared" si="247"/>
        <v>0</v>
      </c>
      <c r="F1387" s="29">
        <v>0</v>
      </c>
      <c r="G1387" s="30">
        <f t="shared" si="248"/>
        <v>0</v>
      </c>
      <c r="H1387" s="63">
        <f t="shared" si="249"/>
        <v>74250</v>
      </c>
      <c r="I1387" s="63"/>
      <c r="J1387" s="59">
        <f t="shared" si="250"/>
        <v>0</v>
      </c>
    </row>
    <row r="1388" spans="1:10">
      <c r="A1388" s="144">
        <v>17</v>
      </c>
      <c r="B1388" s="145" t="s">
        <v>40</v>
      </c>
      <c r="C1388" s="37"/>
      <c r="D1388" s="149">
        <v>113832</v>
      </c>
      <c r="E1388" s="28">
        <f t="shared" si="247"/>
        <v>0</v>
      </c>
      <c r="F1388" s="29">
        <v>0</v>
      </c>
      <c r="G1388" s="30">
        <f t="shared" si="248"/>
        <v>0</v>
      </c>
      <c r="H1388" s="63">
        <f t="shared" si="249"/>
        <v>105400</v>
      </c>
      <c r="I1388" s="63"/>
      <c r="J1388" s="59">
        <f t="shared" si="250"/>
        <v>0</v>
      </c>
    </row>
    <row r="1389" spans="1:10" ht="17.25">
      <c r="A1389" s="144">
        <v>18</v>
      </c>
      <c r="B1389" s="145" t="s">
        <v>41</v>
      </c>
      <c r="C1389" s="37"/>
      <c r="D1389" s="150">
        <v>98010</v>
      </c>
      <c r="E1389" s="28">
        <f t="shared" si="247"/>
        <v>0</v>
      </c>
      <c r="F1389" s="29">
        <v>0</v>
      </c>
      <c r="G1389" s="30">
        <f t="shared" si="248"/>
        <v>0</v>
      </c>
      <c r="H1389" s="63">
        <f t="shared" si="249"/>
        <v>90750</v>
      </c>
      <c r="I1389" s="45"/>
      <c r="J1389" s="64"/>
    </row>
    <row r="1390" spans="1:10" ht="31.5">
      <c r="A1390" s="40"/>
      <c r="B1390" s="41" t="s">
        <v>42</v>
      </c>
      <c r="C1390" s="42">
        <f>SUM(C1372:C1389)</f>
        <v>18</v>
      </c>
      <c r="D1390" s="42"/>
      <c r="E1390" s="43">
        <f>SUM(E1372:E1389)</f>
        <v>1793232</v>
      </c>
      <c r="F1390" s="43"/>
      <c r="G1390" s="44">
        <f>SUM(G1372:G1389)</f>
        <v>1793232</v>
      </c>
      <c r="H1390" s="5"/>
      <c r="I1390" s="5"/>
      <c r="J1390" s="75">
        <f>J1389*0.08</f>
        <v>0</v>
      </c>
    </row>
    <row r="1391" spans="1:10" ht="31.5">
      <c r="A1391" s="46"/>
      <c r="B1391" s="47"/>
      <c r="C1391" s="48"/>
      <c r="D1391" s="48"/>
      <c r="E1391" s="49"/>
      <c r="F1391" s="49"/>
      <c r="G1391" s="151"/>
      <c r="H1391" s="6"/>
      <c r="I1391" s="6"/>
      <c r="J1391" s="76">
        <f>SUM(J1389:J1390)</f>
        <v>0</v>
      </c>
    </row>
    <row r="1392" spans="1:10" ht="18">
      <c r="A1392" s="283" t="s">
        <v>43</v>
      </c>
      <c r="B1392" s="283"/>
      <c r="C1392" s="284" t="s">
        <v>44</v>
      </c>
      <c r="D1392" s="284"/>
      <c r="E1392" s="54"/>
      <c r="F1392" s="54"/>
      <c r="G1392" s="55" t="s">
        <v>45</v>
      </c>
      <c r="H1392" s="141"/>
      <c r="I1392" s="141"/>
      <c r="J1392" s="141"/>
    </row>
    <row r="1395" spans="1:10" ht="15.75">
      <c r="A1395" s="279" t="s">
        <v>0</v>
      </c>
      <c r="B1395" s="279"/>
      <c r="C1395" s="279"/>
      <c r="D1395" s="279"/>
      <c r="E1395" s="279"/>
      <c r="F1395" s="279"/>
      <c r="G1395" s="279"/>
      <c r="H1395" s="141"/>
      <c r="I1395" s="141"/>
      <c r="J1395" s="141"/>
    </row>
    <row r="1396" spans="1:10" ht="15.75">
      <c r="A1396" s="279" t="s">
        <v>1</v>
      </c>
      <c r="B1396" s="279"/>
      <c r="C1396" s="279"/>
      <c r="D1396" s="279"/>
      <c r="E1396" s="279"/>
      <c r="F1396" s="279"/>
      <c r="G1396" s="279"/>
      <c r="H1396" s="1"/>
      <c r="I1396" s="1"/>
      <c r="J1396" s="71"/>
    </row>
    <row r="1397" spans="1:10" ht="15.75">
      <c r="A1397" s="279" t="s">
        <v>2</v>
      </c>
      <c r="B1397" s="279"/>
      <c r="C1397" s="279"/>
      <c r="D1397" s="279"/>
      <c r="E1397" s="279"/>
      <c r="F1397" s="279"/>
      <c r="G1397" s="279"/>
      <c r="H1397" s="1"/>
      <c r="I1397" s="1"/>
      <c r="J1397" s="71"/>
    </row>
    <row r="1398" spans="1:10" ht="15.75">
      <c r="A1398" s="279" t="s">
        <v>4</v>
      </c>
      <c r="B1398" s="279"/>
      <c r="C1398" s="279"/>
      <c r="D1398" s="279"/>
      <c r="E1398" s="279"/>
      <c r="F1398" s="279"/>
      <c r="G1398" s="279"/>
      <c r="H1398" s="1"/>
      <c r="I1398" s="1"/>
      <c r="J1398" s="71"/>
    </row>
    <row r="1399" spans="1:10" ht="27">
      <c r="A1399" s="280" t="s">
        <v>6</v>
      </c>
      <c r="B1399" s="280"/>
      <c r="C1399" s="280"/>
      <c r="D1399" s="280"/>
      <c r="E1399" s="280"/>
      <c r="F1399" s="280"/>
      <c r="G1399" s="280"/>
      <c r="H1399" s="2"/>
      <c r="I1399" s="2"/>
      <c r="J1399" s="72"/>
    </row>
    <row r="1400" spans="1:10" ht="27">
      <c r="A1400" s="142"/>
      <c r="B1400" s="142"/>
      <c r="C1400" s="281" t="s">
        <v>441</v>
      </c>
      <c r="D1400" s="281"/>
      <c r="E1400" s="281"/>
      <c r="F1400" s="281"/>
      <c r="G1400" s="281"/>
      <c r="H1400" s="68"/>
      <c r="I1400" s="68"/>
      <c r="J1400" s="71"/>
    </row>
    <row r="1401" spans="1:10" ht="15.75">
      <c r="A1401" s="11" t="s">
        <v>358</v>
      </c>
      <c r="B1401" s="12">
        <v>4138333305</v>
      </c>
      <c r="C1401" s="143"/>
      <c r="D1401" s="286"/>
      <c r="E1401" s="286"/>
      <c r="F1401" s="286"/>
      <c r="G1401" s="286"/>
      <c r="H1401" s="69" t="s">
        <v>161</v>
      </c>
      <c r="I1401" s="69"/>
      <c r="J1401" s="73"/>
    </row>
    <row r="1402" spans="1:10" ht="15.75">
      <c r="A1402" s="11" t="s">
        <v>9</v>
      </c>
      <c r="B1402" s="286" t="s">
        <v>1068</v>
      </c>
      <c r="C1402" s="286"/>
      <c r="D1402" s="286"/>
      <c r="E1402" s="16"/>
      <c r="F1402" s="11"/>
      <c r="G1402" s="16"/>
      <c r="H1402" s="1"/>
      <c r="I1402" s="1"/>
      <c r="J1402" s="71"/>
    </row>
    <row r="1403" spans="1:10" ht="15.75">
      <c r="A1403" s="11" t="s">
        <v>11</v>
      </c>
      <c r="B1403" s="289" t="s">
        <v>670</v>
      </c>
      <c r="C1403" s="289"/>
      <c r="D1403" s="289"/>
      <c r="E1403" s="289"/>
      <c r="F1403" s="18"/>
      <c r="G1403" s="19"/>
      <c r="H1403" s="1"/>
      <c r="I1403" s="1"/>
      <c r="J1403" s="71"/>
    </row>
    <row r="1404" spans="1:10" ht="15.75">
      <c r="A1404" s="21" t="s">
        <v>14</v>
      </c>
      <c r="B1404" s="21" t="s">
        <v>16</v>
      </c>
      <c r="C1404" s="21"/>
      <c r="D1404" s="22" t="s">
        <v>18</v>
      </c>
      <c r="E1404" s="23" t="s">
        <v>19</v>
      </c>
      <c r="F1404" s="23" t="s">
        <v>20</v>
      </c>
      <c r="G1404" s="21" t="s">
        <v>21</v>
      </c>
      <c r="H1404" s="63"/>
      <c r="I1404" s="63"/>
      <c r="J1404" s="59">
        <f>H1404*C1405</f>
        <v>0</v>
      </c>
    </row>
    <row r="1405" spans="1:10">
      <c r="A1405" s="144">
        <v>1</v>
      </c>
      <c r="B1405" s="145" t="s">
        <v>23</v>
      </c>
      <c r="C1405" s="26">
        <v>10</v>
      </c>
      <c r="D1405" s="146">
        <v>79305</v>
      </c>
      <c r="E1405" s="28">
        <f t="shared" ref="E1405:E1422" si="251">D1405*C1405</f>
        <v>793050</v>
      </c>
      <c r="F1405" s="29">
        <v>0</v>
      </c>
      <c r="G1405" s="30">
        <f t="shared" ref="G1405:G1422" si="252">E1405-E1405*F1405</f>
        <v>793050</v>
      </c>
      <c r="H1405" s="63">
        <f t="shared" ref="H1405:H1422" si="253">D1405/1.08</f>
        <v>73430.555555555547</v>
      </c>
      <c r="I1405" s="63"/>
      <c r="J1405" s="59">
        <f>H1405*C1406</f>
        <v>0</v>
      </c>
    </row>
    <row r="1406" spans="1:10">
      <c r="A1406" s="144">
        <v>2</v>
      </c>
      <c r="B1406" s="145" t="s">
        <v>25</v>
      </c>
      <c r="C1406" s="32"/>
      <c r="D1406" s="147">
        <v>128591</v>
      </c>
      <c r="E1406" s="28">
        <f t="shared" si="251"/>
        <v>0</v>
      </c>
      <c r="F1406" s="29">
        <v>0</v>
      </c>
      <c r="G1406" s="30">
        <f t="shared" si="252"/>
        <v>0</v>
      </c>
      <c r="H1406" s="63">
        <f t="shared" si="253"/>
        <v>119065.74074074073</v>
      </c>
      <c r="I1406" s="63"/>
      <c r="J1406" s="59"/>
    </row>
    <row r="1407" spans="1:10">
      <c r="A1407" s="144">
        <v>3</v>
      </c>
      <c r="B1407" s="145" t="s">
        <v>26</v>
      </c>
      <c r="C1407" s="34"/>
      <c r="D1407" s="146">
        <v>60043</v>
      </c>
      <c r="E1407" s="28">
        <f t="shared" si="251"/>
        <v>0</v>
      </c>
      <c r="F1407" s="29">
        <v>0</v>
      </c>
      <c r="G1407" s="30">
        <f t="shared" si="252"/>
        <v>0</v>
      </c>
      <c r="H1407" s="63">
        <f t="shared" si="253"/>
        <v>55595.370370370365</v>
      </c>
      <c r="I1407" s="63"/>
      <c r="J1407" s="59"/>
    </row>
    <row r="1408" spans="1:10">
      <c r="A1408" s="144">
        <v>4</v>
      </c>
      <c r="B1408" s="145" t="s">
        <v>27</v>
      </c>
      <c r="C1408" s="106"/>
      <c r="D1408" s="146">
        <v>115781</v>
      </c>
      <c r="E1408" s="28">
        <f t="shared" si="251"/>
        <v>0</v>
      </c>
      <c r="F1408" s="29">
        <v>0</v>
      </c>
      <c r="G1408" s="30">
        <f t="shared" si="252"/>
        <v>0</v>
      </c>
      <c r="H1408" s="63">
        <f t="shared" si="253"/>
        <v>107204.62962962962</v>
      </c>
      <c r="I1408" s="63"/>
      <c r="J1408" s="59"/>
    </row>
    <row r="1409" spans="1:10">
      <c r="A1409" s="144">
        <v>5</v>
      </c>
      <c r="B1409" s="145" t="s">
        <v>28</v>
      </c>
      <c r="C1409" s="32">
        <v>10</v>
      </c>
      <c r="D1409" s="146">
        <v>119943</v>
      </c>
      <c r="E1409" s="28">
        <f t="shared" si="251"/>
        <v>1199430</v>
      </c>
      <c r="F1409" s="124">
        <v>0</v>
      </c>
      <c r="G1409" s="30">
        <f t="shared" si="252"/>
        <v>1199430</v>
      </c>
      <c r="H1409" s="63">
        <f t="shared" si="253"/>
        <v>111058.33333333333</v>
      </c>
      <c r="I1409" s="63"/>
      <c r="J1409" s="59"/>
    </row>
    <row r="1410" spans="1:10">
      <c r="A1410" s="144">
        <v>6</v>
      </c>
      <c r="B1410" s="145" t="s">
        <v>29</v>
      </c>
      <c r="C1410" s="26"/>
      <c r="D1410" s="146">
        <v>94810</v>
      </c>
      <c r="E1410" s="28">
        <f t="shared" si="251"/>
        <v>0</v>
      </c>
      <c r="F1410" s="29">
        <v>0</v>
      </c>
      <c r="G1410" s="30">
        <f t="shared" si="252"/>
        <v>0</v>
      </c>
      <c r="H1410" s="63">
        <f t="shared" si="253"/>
        <v>87787.037037037036</v>
      </c>
      <c r="I1410" s="63"/>
      <c r="J1410" s="59"/>
    </row>
    <row r="1411" spans="1:10">
      <c r="A1411" s="144">
        <v>7</v>
      </c>
      <c r="B1411" s="145" t="s">
        <v>30</v>
      </c>
      <c r="C1411" s="34"/>
      <c r="D1411" s="146">
        <v>141396</v>
      </c>
      <c r="E1411" s="28">
        <f t="shared" si="251"/>
        <v>0</v>
      </c>
      <c r="F1411" s="29">
        <v>0</v>
      </c>
      <c r="G1411" s="30">
        <f t="shared" si="252"/>
        <v>0</v>
      </c>
      <c r="H1411" s="63">
        <f t="shared" si="253"/>
        <v>130922.22222222222</v>
      </c>
      <c r="I1411" s="63"/>
      <c r="J1411" s="59"/>
    </row>
    <row r="1412" spans="1:10">
      <c r="A1412" s="144">
        <v>8</v>
      </c>
      <c r="B1412" s="145" t="s">
        <v>31</v>
      </c>
      <c r="C1412" s="26"/>
      <c r="D1412" s="146">
        <v>232931</v>
      </c>
      <c r="E1412" s="28">
        <f t="shared" si="251"/>
        <v>0</v>
      </c>
      <c r="F1412" s="29">
        <v>0</v>
      </c>
      <c r="G1412" s="30">
        <f t="shared" si="252"/>
        <v>0</v>
      </c>
      <c r="H1412" s="63">
        <f t="shared" si="253"/>
        <v>215676.85185185182</v>
      </c>
      <c r="I1412" s="63"/>
      <c r="J1412" s="59"/>
    </row>
    <row r="1413" spans="1:10">
      <c r="A1413" s="144">
        <v>9</v>
      </c>
      <c r="B1413" s="148" t="s">
        <v>32</v>
      </c>
      <c r="C1413" s="26"/>
      <c r="D1413" s="146">
        <v>101534</v>
      </c>
      <c r="E1413" s="28">
        <f t="shared" si="251"/>
        <v>0</v>
      </c>
      <c r="F1413" s="29">
        <v>0</v>
      </c>
      <c r="G1413" s="30">
        <f t="shared" si="252"/>
        <v>0</v>
      </c>
      <c r="H1413" s="63">
        <f t="shared" si="253"/>
        <v>94012.962962962964</v>
      </c>
      <c r="I1413" s="63"/>
      <c r="J1413" s="59"/>
    </row>
    <row r="1414" spans="1:10">
      <c r="A1414" s="144">
        <v>10</v>
      </c>
      <c r="B1414" s="148" t="s">
        <v>33</v>
      </c>
      <c r="C1414" s="37"/>
      <c r="D1414" s="147">
        <v>110148</v>
      </c>
      <c r="E1414" s="28">
        <f t="shared" si="251"/>
        <v>0</v>
      </c>
      <c r="F1414" s="29">
        <v>0</v>
      </c>
      <c r="G1414" s="30">
        <f t="shared" si="252"/>
        <v>0</v>
      </c>
      <c r="H1414" s="63">
        <f t="shared" si="253"/>
        <v>101988.88888888888</v>
      </c>
      <c r="I1414" s="63"/>
      <c r="J1414" s="59"/>
    </row>
    <row r="1415" spans="1:10">
      <c r="A1415" s="144">
        <v>11</v>
      </c>
      <c r="B1415" s="145" t="s">
        <v>34</v>
      </c>
      <c r="C1415" s="37"/>
      <c r="D1415" s="146">
        <v>54198</v>
      </c>
      <c r="E1415" s="28">
        <f t="shared" si="251"/>
        <v>0</v>
      </c>
      <c r="F1415" s="29">
        <v>0</v>
      </c>
      <c r="G1415" s="30">
        <f t="shared" si="252"/>
        <v>0</v>
      </c>
      <c r="H1415" s="63">
        <f t="shared" si="253"/>
        <v>50183.333333333328</v>
      </c>
      <c r="I1415" s="63"/>
      <c r="J1415" s="59">
        <f t="shared" ref="J1415:J1421" si="254">H1415*C1416</f>
        <v>0</v>
      </c>
    </row>
    <row r="1416" spans="1:10">
      <c r="A1416" s="144">
        <v>12</v>
      </c>
      <c r="B1416" s="145" t="s">
        <v>35</v>
      </c>
      <c r="C1416" s="37"/>
      <c r="D1416" s="146">
        <v>49680</v>
      </c>
      <c r="E1416" s="28">
        <f t="shared" si="251"/>
        <v>0</v>
      </c>
      <c r="F1416" s="29">
        <v>0</v>
      </c>
      <c r="G1416" s="30">
        <f t="shared" si="252"/>
        <v>0</v>
      </c>
      <c r="H1416" s="63">
        <f t="shared" si="253"/>
        <v>46000</v>
      </c>
      <c r="I1416" s="63"/>
      <c r="J1416" s="59">
        <f t="shared" si="254"/>
        <v>0</v>
      </c>
    </row>
    <row r="1417" spans="1:10">
      <c r="A1417" s="144">
        <v>13</v>
      </c>
      <c r="B1417" s="145" t="s">
        <v>36</v>
      </c>
      <c r="C1417" s="37"/>
      <c r="D1417" s="149">
        <v>64152</v>
      </c>
      <c r="E1417" s="28">
        <f t="shared" si="251"/>
        <v>0</v>
      </c>
      <c r="F1417" s="29">
        <v>0</v>
      </c>
      <c r="G1417" s="30">
        <f t="shared" si="252"/>
        <v>0</v>
      </c>
      <c r="H1417" s="63">
        <f t="shared" si="253"/>
        <v>59399.999999999993</v>
      </c>
      <c r="I1417" s="63"/>
      <c r="J1417" s="59">
        <f t="shared" si="254"/>
        <v>0</v>
      </c>
    </row>
    <row r="1418" spans="1:10">
      <c r="A1418" s="144">
        <v>14</v>
      </c>
      <c r="B1418" s="145" t="s">
        <v>37</v>
      </c>
      <c r="C1418" s="37"/>
      <c r="D1418" s="149">
        <v>65934</v>
      </c>
      <c r="E1418" s="28">
        <f t="shared" si="251"/>
        <v>0</v>
      </c>
      <c r="F1418" s="29">
        <v>0</v>
      </c>
      <c r="G1418" s="30">
        <f t="shared" si="252"/>
        <v>0</v>
      </c>
      <c r="H1418" s="63">
        <f t="shared" si="253"/>
        <v>61049.999999999993</v>
      </c>
      <c r="I1418" s="63"/>
      <c r="J1418" s="59">
        <f t="shared" si="254"/>
        <v>0</v>
      </c>
    </row>
    <row r="1419" spans="1:10">
      <c r="A1419" s="144">
        <v>15</v>
      </c>
      <c r="B1419" s="145" t="s">
        <v>38</v>
      </c>
      <c r="C1419" s="37"/>
      <c r="D1419" s="149">
        <v>76626</v>
      </c>
      <c r="E1419" s="28">
        <f t="shared" si="251"/>
        <v>0</v>
      </c>
      <c r="F1419" s="124">
        <v>0</v>
      </c>
      <c r="G1419" s="30">
        <f t="shared" si="252"/>
        <v>0</v>
      </c>
      <c r="H1419" s="63">
        <f t="shared" si="253"/>
        <v>70950</v>
      </c>
      <c r="I1419" s="63"/>
      <c r="J1419" s="59">
        <f t="shared" si="254"/>
        <v>0</v>
      </c>
    </row>
    <row r="1420" spans="1:10">
      <c r="A1420" s="144">
        <v>16</v>
      </c>
      <c r="B1420" s="145" t="s">
        <v>39</v>
      </c>
      <c r="C1420" s="37"/>
      <c r="D1420" s="149">
        <v>80190</v>
      </c>
      <c r="E1420" s="28">
        <f t="shared" si="251"/>
        <v>0</v>
      </c>
      <c r="F1420" s="29">
        <v>0</v>
      </c>
      <c r="G1420" s="30">
        <f t="shared" si="252"/>
        <v>0</v>
      </c>
      <c r="H1420" s="63">
        <f t="shared" si="253"/>
        <v>74250</v>
      </c>
      <c r="I1420" s="63"/>
      <c r="J1420" s="59">
        <f t="shared" si="254"/>
        <v>0</v>
      </c>
    </row>
    <row r="1421" spans="1:10">
      <c r="A1421" s="144">
        <v>17</v>
      </c>
      <c r="B1421" s="145" t="s">
        <v>40</v>
      </c>
      <c r="C1421" s="37"/>
      <c r="D1421" s="149">
        <v>113832</v>
      </c>
      <c r="E1421" s="28">
        <f t="shared" si="251"/>
        <v>0</v>
      </c>
      <c r="F1421" s="29">
        <v>0</v>
      </c>
      <c r="G1421" s="30">
        <f t="shared" si="252"/>
        <v>0</v>
      </c>
      <c r="H1421" s="63">
        <f t="shared" si="253"/>
        <v>105400</v>
      </c>
      <c r="I1421" s="63"/>
      <c r="J1421" s="59">
        <f t="shared" si="254"/>
        <v>0</v>
      </c>
    </row>
    <row r="1422" spans="1:10" ht="17.25">
      <c r="A1422" s="144">
        <v>18</v>
      </c>
      <c r="B1422" s="145" t="s">
        <v>41</v>
      </c>
      <c r="C1422" s="37"/>
      <c r="D1422" s="150">
        <v>98010</v>
      </c>
      <c r="E1422" s="28">
        <f t="shared" si="251"/>
        <v>0</v>
      </c>
      <c r="F1422" s="29">
        <v>0</v>
      </c>
      <c r="G1422" s="30">
        <f t="shared" si="252"/>
        <v>0</v>
      </c>
      <c r="H1422" s="63">
        <f t="shared" si="253"/>
        <v>90750</v>
      </c>
      <c r="I1422" s="45"/>
      <c r="J1422" s="64"/>
    </row>
    <row r="1423" spans="1:10" ht="31.5">
      <c r="A1423" s="40"/>
      <c r="B1423" s="41" t="s">
        <v>42</v>
      </c>
      <c r="C1423" s="42">
        <f>SUM(C1405:C1422)</f>
        <v>20</v>
      </c>
      <c r="D1423" s="42"/>
      <c r="E1423" s="43">
        <f>SUM(E1405:E1422)</f>
        <v>1992480</v>
      </c>
      <c r="F1423" s="43"/>
      <c r="G1423" s="44">
        <f>SUM(G1405:G1422)</f>
        <v>1992480</v>
      </c>
      <c r="H1423" s="5"/>
      <c r="I1423" s="5"/>
      <c r="J1423" s="75">
        <f>J1422*0.08</f>
        <v>0</v>
      </c>
    </row>
    <row r="1424" spans="1:10" ht="31.5">
      <c r="A1424" s="46"/>
      <c r="B1424" s="47"/>
      <c r="C1424" s="48"/>
      <c r="D1424" s="48"/>
      <c r="E1424" s="49"/>
      <c r="F1424" s="49"/>
      <c r="G1424" s="151"/>
      <c r="H1424" s="6"/>
      <c r="I1424" s="6"/>
      <c r="J1424" s="76">
        <f>SUM(J1422:J1423)</f>
        <v>0</v>
      </c>
    </row>
    <row r="1425" spans="1:10" ht="18">
      <c r="A1425" s="283" t="s">
        <v>43</v>
      </c>
      <c r="B1425" s="283"/>
      <c r="C1425" s="284" t="s">
        <v>44</v>
      </c>
      <c r="D1425" s="284"/>
      <c r="E1425" s="54"/>
      <c r="F1425" s="54"/>
      <c r="G1425" s="55" t="s">
        <v>45</v>
      </c>
      <c r="H1425" s="141"/>
      <c r="I1425" s="141"/>
      <c r="J1425" s="141"/>
    </row>
    <row r="1428" spans="1:10" ht="15.75">
      <c r="A1428" s="279" t="s">
        <v>0</v>
      </c>
      <c r="B1428" s="279"/>
      <c r="C1428" s="279"/>
      <c r="D1428" s="279"/>
      <c r="E1428" s="279"/>
      <c r="F1428" s="279"/>
      <c r="G1428" s="279"/>
      <c r="H1428" s="141"/>
      <c r="I1428" s="141"/>
      <c r="J1428" s="141"/>
    </row>
    <row r="1429" spans="1:10" ht="15.75">
      <c r="A1429" s="279" t="s">
        <v>1</v>
      </c>
      <c r="B1429" s="279"/>
      <c r="C1429" s="279"/>
      <c r="D1429" s="279"/>
      <c r="E1429" s="279"/>
      <c r="F1429" s="279"/>
      <c r="G1429" s="279"/>
      <c r="H1429" s="1"/>
      <c r="I1429" s="1"/>
      <c r="J1429" s="71"/>
    </row>
    <row r="1430" spans="1:10" ht="15.75">
      <c r="A1430" s="279" t="s">
        <v>2</v>
      </c>
      <c r="B1430" s="279"/>
      <c r="C1430" s="279"/>
      <c r="D1430" s="279"/>
      <c r="E1430" s="279"/>
      <c r="F1430" s="279"/>
      <c r="G1430" s="279"/>
      <c r="H1430" s="1"/>
      <c r="I1430" s="1"/>
      <c r="J1430" s="71"/>
    </row>
    <row r="1431" spans="1:10" ht="15.75">
      <c r="A1431" s="279" t="s">
        <v>4</v>
      </c>
      <c r="B1431" s="279"/>
      <c r="C1431" s="279"/>
      <c r="D1431" s="279"/>
      <c r="E1431" s="279"/>
      <c r="F1431" s="279"/>
      <c r="G1431" s="279"/>
      <c r="H1431" s="1"/>
      <c r="I1431" s="1"/>
      <c r="J1431" s="71"/>
    </row>
    <row r="1432" spans="1:10" ht="27">
      <c r="A1432" s="280" t="s">
        <v>6</v>
      </c>
      <c r="B1432" s="280"/>
      <c r="C1432" s="280"/>
      <c r="D1432" s="280"/>
      <c r="E1432" s="280"/>
      <c r="F1432" s="280"/>
      <c r="G1432" s="280"/>
      <c r="H1432" s="2"/>
      <c r="I1432" s="2"/>
      <c r="J1432" s="72"/>
    </row>
    <row r="1433" spans="1:10" ht="27">
      <c r="A1433" s="142"/>
      <c r="B1433" s="142"/>
      <c r="C1433" s="281" t="s">
        <v>441</v>
      </c>
      <c r="D1433" s="281"/>
      <c r="E1433" s="281"/>
      <c r="F1433" s="281"/>
      <c r="G1433" s="281"/>
      <c r="H1433" s="68"/>
      <c r="I1433" s="68"/>
      <c r="J1433" s="71"/>
    </row>
    <row r="1434" spans="1:10" ht="15.75">
      <c r="A1434" s="11" t="s">
        <v>358</v>
      </c>
      <c r="B1434" s="12">
        <v>4138287176</v>
      </c>
      <c r="C1434" s="143"/>
      <c r="D1434" s="286"/>
      <c r="E1434" s="286"/>
      <c r="F1434" s="286"/>
      <c r="G1434" s="286"/>
      <c r="H1434" s="69" t="s">
        <v>161</v>
      </c>
      <c r="I1434" s="69"/>
      <c r="J1434" s="73"/>
    </row>
    <row r="1435" spans="1:10" ht="15.75">
      <c r="A1435" s="11" t="s">
        <v>9</v>
      </c>
      <c r="B1435" s="286" t="s">
        <v>1069</v>
      </c>
      <c r="C1435" s="286"/>
      <c r="D1435" s="286"/>
      <c r="E1435" s="16"/>
      <c r="F1435" s="11"/>
      <c r="G1435" s="16"/>
      <c r="H1435" s="1"/>
      <c r="I1435" s="1"/>
      <c r="J1435" s="71"/>
    </row>
    <row r="1436" spans="1:10" ht="15.75">
      <c r="A1436" s="11" t="s">
        <v>11</v>
      </c>
      <c r="B1436" s="289" t="s">
        <v>670</v>
      </c>
      <c r="C1436" s="289"/>
      <c r="D1436" s="289"/>
      <c r="E1436" s="289"/>
      <c r="F1436" s="18"/>
      <c r="G1436" s="19"/>
      <c r="H1436" s="1"/>
      <c r="I1436" s="1"/>
      <c r="J1436" s="71"/>
    </row>
    <row r="1437" spans="1:10" ht="15.75">
      <c r="A1437" s="21" t="s">
        <v>14</v>
      </c>
      <c r="B1437" s="21" t="s">
        <v>16</v>
      </c>
      <c r="C1437" s="21"/>
      <c r="D1437" s="22" t="s">
        <v>18</v>
      </c>
      <c r="E1437" s="23" t="s">
        <v>19</v>
      </c>
      <c r="F1437" s="23" t="s">
        <v>20</v>
      </c>
      <c r="G1437" s="21" t="s">
        <v>21</v>
      </c>
      <c r="H1437" s="63"/>
      <c r="I1437" s="63"/>
      <c r="J1437" s="59">
        <f>H1437*C1438</f>
        <v>0</v>
      </c>
    </row>
    <row r="1438" spans="1:10">
      <c r="A1438" s="144">
        <v>1</v>
      </c>
      <c r="B1438" s="145" t="s">
        <v>23</v>
      </c>
      <c r="C1438" s="26">
        <v>6</v>
      </c>
      <c r="D1438" s="146">
        <v>79305</v>
      </c>
      <c r="E1438" s="28">
        <f t="shared" ref="E1438:E1455" si="255">D1438*C1438</f>
        <v>475830</v>
      </c>
      <c r="F1438" s="29">
        <v>0</v>
      </c>
      <c r="G1438" s="30">
        <f t="shared" ref="G1438:G1455" si="256">E1438-E1438*F1438</f>
        <v>475830</v>
      </c>
      <c r="H1438" s="63">
        <f t="shared" ref="H1438:H1455" si="257">D1438/1.08</f>
        <v>73430.555555555547</v>
      </c>
      <c r="I1438" s="63"/>
      <c r="J1438" s="59">
        <f>H1438*C1439</f>
        <v>0</v>
      </c>
    </row>
    <row r="1439" spans="1:10">
      <c r="A1439" s="144">
        <v>2</v>
      </c>
      <c r="B1439" s="145" t="s">
        <v>25</v>
      </c>
      <c r="C1439" s="32"/>
      <c r="D1439" s="147">
        <v>128591</v>
      </c>
      <c r="E1439" s="28">
        <f t="shared" si="255"/>
        <v>0</v>
      </c>
      <c r="F1439" s="29">
        <v>0</v>
      </c>
      <c r="G1439" s="30">
        <f t="shared" si="256"/>
        <v>0</v>
      </c>
      <c r="H1439" s="63">
        <f t="shared" si="257"/>
        <v>119065.74074074073</v>
      </c>
      <c r="I1439" s="63"/>
      <c r="J1439" s="59"/>
    </row>
    <row r="1440" spans="1:10">
      <c r="A1440" s="144">
        <v>3</v>
      </c>
      <c r="B1440" s="145" t="s">
        <v>26</v>
      </c>
      <c r="C1440" s="34"/>
      <c r="D1440" s="146">
        <v>60043</v>
      </c>
      <c r="E1440" s="28">
        <f t="shared" si="255"/>
        <v>0</v>
      </c>
      <c r="F1440" s="29">
        <v>0</v>
      </c>
      <c r="G1440" s="30">
        <f t="shared" si="256"/>
        <v>0</v>
      </c>
      <c r="H1440" s="63">
        <f t="shared" si="257"/>
        <v>55595.370370370365</v>
      </c>
      <c r="I1440" s="63"/>
      <c r="J1440" s="59"/>
    </row>
    <row r="1441" spans="1:10">
      <c r="A1441" s="144">
        <v>4</v>
      </c>
      <c r="B1441" s="145" t="s">
        <v>27</v>
      </c>
      <c r="C1441" s="106"/>
      <c r="D1441" s="146">
        <v>115781</v>
      </c>
      <c r="E1441" s="28">
        <f t="shared" si="255"/>
        <v>0</v>
      </c>
      <c r="F1441" s="29">
        <v>0</v>
      </c>
      <c r="G1441" s="30">
        <f t="shared" si="256"/>
        <v>0</v>
      </c>
      <c r="H1441" s="63">
        <f t="shared" si="257"/>
        <v>107204.62962962962</v>
      </c>
      <c r="I1441" s="63"/>
      <c r="J1441" s="59"/>
    </row>
    <row r="1442" spans="1:10">
      <c r="A1442" s="144">
        <v>5</v>
      </c>
      <c r="B1442" s="145" t="s">
        <v>28</v>
      </c>
      <c r="C1442" s="32">
        <v>6</v>
      </c>
      <c r="D1442" s="146">
        <v>119943</v>
      </c>
      <c r="E1442" s="28">
        <f t="shared" si="255"/>
        <v>719658</v>
      </c>
      <c r="F1442" s="124">
        <v>0</v>
      </c>
      <c r="G1442" s="30">
        <f t="shared" si="256"/>
        <v>719658</v>
      </c>
      <c r="H1442" s="63">
        <f t="shared" si="257"/>
        <v>111058.33333333333</v>
      </c>
      <c r="I1442" s="63"/>
      <c r="J1442" s="59"/>
    </row>
    <row r="1443" spans="1:10">
      <c r="A1443" s="144">
        <v>6</v>
      </c>
      <c r="B1443" s="145" t="s">
        <v>29</v>
      </c>
      <c r="C1443" s="26"/>
      <c r="D1443" s="146">
        <v>94810</v>
      </c>
      <c r="E1443" s="28">
        <f t="shared" si="255"/>
        <v>0</v>
      </c>
      <c r="F1443" s="29">
        <v>0</v>
      </c>
      <c r="G1443" s="30">
        <f t="shared" si="256"/>
        <v>0</v>
      </c>
      <c r="H1443" s="63">
        <f t="shared" si="257"/>
        <v>87787.037037037036</v>
      </c>
      <c r="I1443" s="63"/>
      <c r="J1443" s="59"/>
    </row>
    <row r="1444" spans="1:10">
      <c r="A1444" s="144">
        <v>7</v>
      </c>
      <c r="B1444" s="145" t="s">
        <v>30</v>
      </c>
      <c r="C1444" s="34"/>
      <c r="D1444" s="146">
        <v>141396</v>
      </c>
      <c r="E1444" s="28">
        <f t="shared" si="255"/>
        <v>0</v>
      </c>
      <c r="F1444" s="29">
        <v>0</v>
      </c>
      <c r="G1444" s="30">
        <f t="shared" si="256"/>
        <v>0</v>
      </c>
      <c r="H1444" s="63">
        <f t="shared" si="257"/>
        <v>130922.22222222222</v>
      </c>
      <c r="I1444" s="63"/>
      <c r="J1444" s="59"/>
    </row>
    <row r="1445" spans="1:10">
      <c r="A1445" s="144">
        <v>8</v>
      </c>
      <c r="B1445" s="145" t="s">
        <v>31</v>
      </c>
      <c r="C1445" s="26"/>
      <c r="D1445" s="146">
        <v>232931</v>
      </c>
      <c r="E1445" s="28">
        <f t="shared" si="255"/>
        <v>0</v>
      </c>
      <c r="F1445" s="29">
        <v>0</v>
      </c>
      <c r="G1445" s="30">
        <f t="shared" si="256"/>
        <v>0</v>
      </c>
      <c r="H1445" s="63">
        <f t="shared" si="257"/>
        <v>215676.85185185182</v>
      </c>
      <c r="I1445" s="63"/>
      <c r="J1445" s="59"/>
    </row>
    <row r="1446" spans="1:10">
      <c r="A1446" s="144">
        <v>9</v>
      </c>
      <c r="B1446" s="148" t="s">
        <v>32</v>
      </c>
      <c r="C1446" s="26"/>
      <c r="D1446" s="146">
        <v>101534</v>
      </c>
      <c r="E1446" s="28">
        <f t="shared" si="255"/>
        <v>0</v>
      </c>
      <c r="F1446" s="29">
        <v>0</v>
      </c>
      <c r="G1446" s="30">
        <f t="shared" si="256"/>
        <v>0</v>
      </c>
      <c r="H1446" s="63">
        <f t="shared" si="257"/>
        <v>94012.962962962964</v>
      </c>
      <c r="I1446" s="63"/>
      <c r="J1446" s="59"/>
    </row>
    <row r="1447" spans="1:10">
      <c r="A1447" s="144">
        <v>10</v>
      </c>
      <c r="B1447" s="148" t="s">
        <v>33</v>
      </c>
      <c r="C1447" s="37"/>
      <c r="D1447" s="147">
        <v>110148</v>
      </c>
      <c r="E1447" s="28">
        <f t="shared" si="255"/>
        <v>0</v>
      </c>
      <c r="F1447" s="29">
        <v>0</v>
      </c>
      <c r="G1447" s="30">
        <f t="shared" si="256"/>
        <v>0</v>
      </c>
      <c r="H1447" s="63">
        <f t="shared" si="257"/>
        <v>101988.88888888888</v>
      </c>
      <c r="I1447" s="63"/>
      <c r="J1447" s="59"/>
    </row>
    <row r="1448" spans="1:10">
      <c r="A1448" s="144">
        <v>11</v>
      </c>
      <c r="B1448" s="145" t="s">
        <v>34</v>
      </c>
      <c r="C1448" s="37"/>
      <c r="D1448" s="146">
        <v>54198</v>
      </c>
      <c r="E1448" s="28">
        <f t="shared" si="255"/>
        <v>0</v>
      </c>
      <c r="F1448" s="29">
        <v>0</v>
      </c>
      <c r="G1448" s="30">
        <f t="shared" si="256"/>
        <v>0</v>
      </c>
      <c r="H1448" s="63">
        <f t="shared" si="257"/>
        <v>50183.333333333328</v>
      </c>
      <c r="I1448" s="63"/>
      <c r="J1448" s="59">
        <f t="shared" ref="J1448:J1454" si="258">H1448*C1449</f>
        <v>301100</v>
      </c>
    </row>
    <row r="1449" spans="1:10">
      <c r="A1449" s="144">
        <v>12</v>
      </c>
      <c r="B1449" s="145" t="s">
        <v>35</v>
      </c>
      <c r="C1449" s="37">
        <v>6</v>
      </c>
      <c r="D1449" s="146">
        <v>49680</v>
      </c>
      <c r="E1449" s="28">
        <f t="shared" si="255"/>
        <v>298080</v>
      </c>
      <c r="F1449" s="29">
        <v>0</v>
      </c>
      <c r="G1449" s="30">
        <f t="shared" si="256"/>
        <v>298080</v>
      </c>
      <c r="H1449" s="63">
        <f t="shared" si="257"/>
        <v>46000</v>
      </c>
      <c r="I1449" s="63"/>
      <c r="J1449" s="59">
        <f t="shared" si="258"/>
        <v>0</v>
      </c>
    </row>
    <row r="1450" spans="1:10">
      <c r="A1450" s="144">
        <v>13</v>
      </c>
      <c r="B1450" s="145" t="s">
        <v>36</v>
      </c>
      <c r="C1450" s="37"/>
      <c r="D1450" s="149">
        <v>64152</v>
      </c>
      <c r="E1450" s="28">
        <f t="shared" si="255"/>
        <v>0</v>
      </c>
      <c r="F1450" s="29">
        <v>0</v>
      </c>
      <c r="G1450" s="30">
        <f t="shared" si="256"/>
        <v>0</v>
      </c>
      <c r="H1450" s="63">
        <f t="shared" si="257"/>
        <v>59399.999999999993</v>
      </c>
      <c r="I1450" s="63"/>
      <c r="J1450" s="59">
        <f t="shared" si="258"/>
        <v>0</v>
      </c>
    </row>
    <row r="1451" spans="1:10">
      <c r="A1451" s="144">
        <v>14</v>
      </c>
      <c r="B1451" s="145" t="s">
        <v>37</v>
      </c>
      <c r="C1451" s="37"/>
      <c r="D1451" s="149">
        <v>65934</v>
      </c>
      <c r="E1451" s="28">
        <f t="shared" si="255"/>
        <v>0</v>
      </c>
      <c r="F1451" s="29">
        <v>0</v>
      </c>
      <c r="G1451" s="30">
        <f t="shared" si="256"/>
        <v>0</v>
      </c>
      <c r="H1451" s="63">
        <f t="shared" si="257"/>
        <v>61049.999999999993</v>
      </c>
      <c r="I1451" s="63"/>
      <c r="J1451" s="59">
        <f t="shared" si="258"/>
        <v>0</v>
      </c>
    </row>
    <row r="1452" spans="1:10">
      <c r="A1452" s="144">
        <v>15</v>
      </c>
      <c r="B1452" s="145" t="s">
        <v>38</v>
      </c>
      <c r="C1452" s="37"/>
      <c r="D1452" s="149">
        <v>76626</v>
      </c>
      <c r="E1452" s="28">
        <f t="shared" si="255"/>
        <v>0</v>
      </c>
      <c r="F1452" s="124">
        <v>0</v>
      </c>
      <c r="G1452" s="30">
        <f t="shared" si="256"/>
        <v>0</v>
      </c>
      <c r="H1452" s="63">
        <f t="shared" si="257"/>
        <v>70950</v>
      </c>
      <c r="I1452" s="63"/>
      <c r="J1452" s="59">
        <f t="shared" si="258"/>
        <v>0</v>
      </c>
    </row>
    <row r="1453" spans="1:10">
      <c r="A1453" s="144">
        <v>16</v>
      </c>
      <c r="B1453" s="145" t="s">
        <v>39</v>
      </c>
      <c r="C1453" s="37"/>
      <c r="D1453" s="149">
        <v>80190</v>
      </c>
      <c r="E1453" s="28">
        <f t="shared" si="255"/>
        <v>0</v>
      </c>
      <c r="F1453" s="29">
        <v>0</v>
      </c>
      <c r="G1453" s="30">
        <f t="shared" si="256"/>
        <v>0</v>
      </c>
      <c r="H1453" s="63">
        <f t="shared" si="257"/>
        <v>74250</v>
      </c>
      <c r="I1453" s="63"/>
      <c r="J1453" s="59">
        <f t="shared" si="258"/>
        <v>0</v>
      </c>
    </row>
    <row r="1454" spans="1:10">
      <c r="A1454" s="144">
        <v>17</v>
      </c>
      <c r="B1454" s="145" t="s">
        <v>40</v>
      </c>
      <c r="C1454" s="37"/>
      <c r="D1454" s="149">
        <v>113832</v>
      </c>
      <c r="E1454" s="28">
        <f t="shared" si="255"/>
        <v>0</v>
      </c>
      <c r="F1454" s="29">
        <v>0</v>
      </c>
      <c r="G1454" s="30">
        <f t="shared" si="256"/>
        <v>0</v>
      </c>
      <c r="H1454" s="63">
        <f t="shared" si="257"/>
        <v>105400</v>
      </c>
      <c r="I1454" s="63"/>
      <c r="J1454" s="59">
        <f t="shared" si="258"/>
        <v>0</v>
      </c>
    </row>
    <row r="1455" spans="1:10" ht="17.25">
      <c r="A1455" s="144">
        <v>18</v>
      </c>
      <c r="B1455" s="145" t="s">
        <v>41</v>
      </c>
      <c r="C1455" s="37"/>
      <c r="D1455" s="150">
        <v>98010</v>
      </c>
      <c r="E1455" s="28">
        <f t="shared" si="255"/>
        <v>0</v>
      </c>
      <c r="F1455" s="29">
        <v>0</v>
      </c>
      <c r="G1455" s="30">
        <f t="shared" si="256"/>
        <v>0</v>
      </c>
      <c r="H1455" s="63">
        <f t="shared" si="257"/>
        <v>90750</v>
      </c>
      <c r="I1455" s="45"/>
      <c r="J1455" s="64"/>
    </row>
    <row r="1456" spans="1:10" ht="31.5">
      <c r="A1456" s="40"/>
      <c r="B1456" s="41" t="s">
        <v>42</v>
      </c>
      <c r="C1456" s="42">
        <f>SUM(C1438:C1455)</f>
        <v>18</v>
      </c>
      <c r="D1456" s="42"/>
      <c r="E1456" s="43">
        <f>SUM(E1438:E1455)</f>
        <v>1493568</v>
      </c>
      <c r="F1456" s="43"/>
      <c r="G1456" s="44">
        <f>SUM(G1438:G1455)</f>
        <v>1493568</v>
      </c>
      <c r="H1456" s="5"/>
      <c r="I1456" s="5"/>
      <c r="J1456" s="75">
        <f>J1455*0.08</f>
        <v>0</v>
      </c>
    </row>
    <row r="1457" spans="1:10" ht="31.5">
      <c r="A1457" s="46"/>
      <c r="B1457" s="47"/>
      <c r="C1457" s="48"/>
      <c r="D1457" s="48"/>
      <c r="E1457" s="49"/>
      <c r="F1457" s="49"/>
      <c r="G1457" s="151"/>
      <c r="H1457" s="6"/>
      <c r="I1457" s="6"/>
      <c r="J1457" s="76">
        <f>SUM(J1455:J1456)</f>
        <v>0</v>
      </c>
    </row>
    <row r="1458" spans="1:10" ht="18">
      <c r="A1458" s="283" t="s">
        <v>43</v>
      </c>
      <c r="B1458" s="283"/>
      <c r="C1458" s="284" t="s">
        <v>44</v>
      </c>
      <c r="D1458" s="284"/>
      <c r="E1458" s="54"/>
      <c r="F1458" s="54"/>
      <c r="G1458" s="55" t="s">
        <v>45</v>
      </c>
      <c r="H1458" s="141"/>
      <c r="I1458" s="141"/>
      <c r="J1458" s="141"/>
    </row>
    <row r="1461" spans="1:10" ht="15.75">
      <c r="A1461" s="279" t="s">
        <v>0</v>
      </c>
      <c r="B1461" s="279"/>
      <c r="C1461" s="279"/>
      <c r="D1461" s="279"/>
      <c r="E1461" s="279"/>
      <c r="F1461" s="279"/>
      <c r="G1461" s="279"/>
      <c r="H1461" s="141"/>
      <c r="I1461" s="141"/>
      <c r="J1461" s="141"/>
    </row>
    <row r="1462" spans="1:10" ht="15.75">
      <c r="A1462" s="279" t="s">
        <v>1</v>
      </c>
      <c r="B1462" s="279"/>
      <c r="C1462" s="279"/>
      <c r="D1462" s="279"/>
      <c r="E1462" s="279"/>
      <c r="F1462" s="279"/>
      <c r="G1462" s="279"/>
      <c r="H1462" s="1"/>
      <c r="I1462" s="1"/>
      <c r="J1462" s="71"/>
    </row>
    <row r="1463" spans="1:10" ht="15.75">
      <c r="A1463" s="279" t="s">
        <v>2</v>
      </c>
      <c r="B1463" s="279"/>
      <c r="C1463" s="279"/>
      <c r="D1463" s="279"/>
      <c r="E1463" s="279"/>
      <c r="F1463" s="279"/>
      <c r="G1463" s="279"/>
      <c r="H1463" s="1"/>
      <c r="I1463" s="1"/>
      <c r="J1463" s="71"/>
    </row>
    <row r="1464" spans="1:10" ht="15.75">
      <c r="A1464" s="279" t="s">
        <v>4</v>
      </c>
      <c r="B1464" s="279"/>
      <c r="C1464" s="279"/>
      <c r="D1464" s="279"/>
      <c r="E1464" s="279"/>
      <c r="F1464" s="279"/>
      <c r="G1464" s="279"/>
      <c r="H1464" s="1"/>
      <c r="I1464" s="1"/>
      <c r="J1464" s="71"/>
    </row>
    <row r="1465" spans="1:10" ht="27">
      <c r="A1465" s="280" t="s">
        <v>6</v>
      </c>
      <c r="B1465" s="280"/>
      <c r="C1465" s="280"/>
      <c r="D1465" s="280"/>
      <c r="E1465" s="280"/>
      <c r="F1465" s="280"/>
      <c r="G1465" s="280"/>
      <c r="H1465" s="2"/>
      <c r="I1465" s="2"/>
      <c r="J1465" s="72"/>
    </row>
    <row r="1466" spans="1:10" ht="27">
      <c r="A1466" s="142"/>
      <c r="B1466" s="142"/>
      <c r="C1466" s="281" t="s">
        <v>923</v>
      </c>
      <c r="D1466" s="281"/>
      <c r="E1466" s="281"/>
      <c r="F1466" s="281"/>
      <c r="G1466" s="281"/>
      <c r="H1466" s="68"/>
      <c r="I1466" s="68"/>
      <c r="J1466" s="71"/>
    </row>
    <row r="1467" spans="1:10" ht="15.75">
      <c r="A1467" s="11" t="s">
        <v>358</v>
      </c>
      <c r="B1467" s="12">
        <v>4138360038</v>
      </c>
      <c r="C1467" s="143"/>
      <c r="D1467" s="286"/>
      <c r="E1467" s="286"/>
      <c r="F1467" s="286"/>
      <c r="G1467" s="286"/>
      <c r="H1467" s="69" t="s">
        <v>161</v>
      </c>
      <c r="I1467" s="69"/>
      <c r="J1467" s="73"/>
    </row>
    <row r="1468" spans="1:10" ht="15.75">
      <c r="A1468" s="11" t="s">
        <v>9</v>
      </c>
      <c r="B1468" s="286" t="s">
        <v>1070</v>
      </c>
      <c r="C1468" s="286"/>
      <c r="D1468" s="286"/>
      <c r="E1468" s="16"/>
      <c r="F1468" s="11"/>
      <c r="G1468" s="16"/>
      <c r="H1468" s="1"/>
      <c r="I1468" s="1"/>
      <c r="J1468" s="71"/>
    </row>
    <row r="1469" spans="1:10" ht="15.75">
      <c r="A1469" s="11" t="s">
        <v>11</v>
      </c>
      <c r="B1469" s="289" t="s">
        <v>587</v>
      </c>
      <c r="C1469" s="289"/>
      <c r="D1469" s="289"/>
      <c r="E1469" s="289"/>
      <c r="F1469" s="18"/>
      <c r="G1469" s="19"/>
      <c r="H1469" s="1"/>
      <c r="I1469" s="1"/>
      <c r="J1469" s="71"/>
    </row>
    <row r="1470" spans="1:10" ht="15.75">
      <c r="A1470" s="21" t="s">
        <v>14</v>
      </c>
      <c r="B1470" s="21" t="s">
        <v>16</v>
      </c>
      <c r="C1470" s="21"/>
      <c r="D1470" s="22" t="s">
        <v>18</v>
      </c>
      <c r="E1470" s="23" t="s">
        <v>19</v>
      </c>
      <c r="F1470" s="23" t="s">
        <v>20</v>
      </c>
      <c r="G1470" s="21" t="s">
        <v>21</v>
      </c>
      <c r="H1470" s="63"/>
      <c r="I1470" s="63"/>
      <c r="J1470" s="59">
        <f>H1470*C1471</f>
        <v>0</v>
      </c>
    </row>
    <row r="1471" spans="1:10">
      <c r="A1471" s="144">
        <v>1</v>
      </c>
      <c r="B1471" s="145" t="s">
        <v>23</v>
      </c>
      <c r="C1471" s="26">
        <v>5</v>
      </c>
      <c r="D1471" s="146">
        <v>79305</v>
      </c>
      <c r="E1471" s="28">
        <f t="shared" ref="E1471:E1488" si="259">D1471*C1471</f>
        <v>396525</v>
      </c>
      <c r="F1471" s="29">
        <v>0</v>
      </c>
      <c r="G1471" s="30">
        <f t="shared" ref="G1471:G1488" si="260">E1471-E1471*F1471</f>
        <v>396525</v>
      </c>
      <c r="H1471" s="63">
        <f t="shared" ref="H1471:H1488" si="261">D1471/1.08</f>
        <v>73430.555555555547</v>
      </c>
      <c r="I1471" s="63"/>
      <c r="J1471" s="59">
        <f>H1471*C1472</f>
        <v>0</v>
      </c>
    </row>
    <row r="1472" spans="1:10">
      <c r="A1472" s="144">
        <v>2</v>
      </c>
      <c r="B1472" s="145" t="s">
        <v>25</v>
      </c>
      <c r="C1472" s="32"/>
      <c r="D1472" s="147">
        <v>128591</v>
      </c>
      <c r="E1472" s="28">
        <f t="shared" si="259"/>
        <v>0</v>
      </c>
      <c r="F1472" s="29">
        <v>0</v>
      </c>
      <c r="G1472" s="30">
        <f t="shared" si="260"/>
        <v>0</v>
      </c>
      <c r="H1472" s="63">
        <f t="shared" si="261"/>
        <v>119065.74074074073</v>
      </c>
      <c r="I1472" s="63"/>
      <c r="J1472" s="59"/>
    </row>
    <row r="1473" spans="1:10">
      <c r="A1473" s="144">
        <v>3</v>
      </c>
      <c r="B1473" s="145" t="s">
        <v>26</v>
      </c>
      <c r="C1473" s="34"/>
      <c r="D1473" s="146">
        <v>60043</v>
      </c>
      <c r="E1473" s="28">
        <f t="shared" si="259"/>
        <v>0</v>
      </c>
      <c r="F1473" s="29">
        <v>0</v>
      </c>
      <c r="G1473" s="30">
        <f t="shared" si="260"/>
        <v>0</v>
      </c>
      <c r="H1473" s="63">
        <f t="shared" si="261"/>
        <v>55595.370370370365</v>
      </c>
      <c r="I1473" s="63"/>
      <c r="J1473" s="59"/>
    </row>
    <row r="1474" spans="1:10">
      <c r="A1474" s="144">
        <v>4</v>
      </c>
      <c r="B1474" s="145" t="s">
        <v>27</v>
      </c>
      <c r="C1474" s="106"/>
      <c r="D1474" s="146">
        <v>115781</v>
      </c>
      <c r="E1474" s="28">
        <f t="shared" si="259"/>
        <v>0</v>
      </c>
      <c r="F1474" s="29">
        <v>0</v>
      </c>
      <c r="G1474" s="30">
        <f t="shared" si="260"/>
        <v>0</v>
      </c>
      <c r="H1474" s="63">
        <f t="shared" si="261"/>
        <v>107204.62962962962</v>
      </c>
      <c r="I1474" s="63"/>
      <c r="J1474" s="59"/>
    </row>
    <row r="1475" spans="1:10">
      <c r="A1475" s="144">
        <v>5</v>
      </c>
      <c r="B1475" s="145" t="s">
        <v>28</v>
      </c>
      <c r="C1475" s="32">
        <v>10</v>
      </c>
      <c r="D1475" s="146">
        <v>119943</v>
      </c>
      <c r="E1475" s="28">
        <f t="shared" si="259"/>
        <v>1199430</v>
      </c>
      <c r="F1475" s="124">
        <v>0</v>
      </c>
      <c r="G1475" s="30">
        <f t="shared" si="260"/>
        <v>1199430</v>
      </c>
      <c r="H1475" s="63">
        <f t="shared" si="261"/>
        <v>111058.33333333333</v>
      </c>
      <c r="I1475" s="63"/>
      <c r="J1475" s="59"/>
    </row>
    <row r="1476" spans="1:10">
      <c r="A1476" s="144">
        <v>6</v>
      </c>
      <c r="B1476" s="145" t="s">
        <v>29</v>
      </c>
      <c r="C1476" s="26"/>
      <c r="D1476" s="146">
        <v>94810</v>
      </c>
      <c r="E1476" s="28">
        <f t="shared" si="259"/>
        <v>0</v>
      </c>
      <c r="F1476" s="29">
        <v>0</v>
      </c>
      <c r="G1476" s="30">
        <f t="shared" si="260"/>
        <v>0</v>
      </c>
      <c r="H1476" s="63">
        <f t="shared" si="261"/>
        <v>87787.037037037036</v>
      </c>
      <c r="I1476" s="63"/>
      <c r="J1476" s="59"/>
    </row>
    <row r="1477" spans="1:10">
      <c r="A1477" s="144">
        <v>7</v>
      </c>
      <c r="B1477" s="145" t="s">
        <v>30</v>
      </c>
      <c r="C1477" s="34"/>
      <c r="D1477" s="146">
        <v>141396</v>
      </c>
      <c r="E1477" s="28">
        <f t="shared" si="259"/>
        <v>0</v>
      </c>
      <c r="F1477" s="29">
        <v>0</v>
      </c>
      <c r="G1477" s="30">
        <f t="shared" si="260"/>
        <v>0</v>
      </c>
      <c r="H1477" s="63">
        <f t="shared" si="261"/>
        <v>130922.22222222222</v>
      </c>
      <c r="I1477" s="63"/>
      <c r="J1477" s="59"/>
    </row>
    <row r="1478" spans="1:10">
      <c r="A1478" s="144">
        <v>8</v>
      </c>
      <c r="B1478" s="145" t="s">
        <v>31</v>
      </c>
      <c r="C1478" s="26"/>
      <c r="D1478" s="146">
        <v>232931</v>
      </c>
      <c r="E1478" s="28">
        <f t="shared" si="259"/>
        <v>0</v>
      </c>
      <c r="F1478" s="29">
        <v>0</v>
      </c>
      <c r="G1478" s="30">
        <f t="shared" si="260"/>
        <v>0</v>
      </c>
      <c r="H1478" s="63">
        <f t="shared" si="261"/>
        <v>215676.85185185182</v>
      </c>
      <c r="I1478" s="63"/>
      <c r="J1478" s="59"/>
    </row>
    <row r="1479" spans="1:10">
      <c r="A1479" s="144">
        <v>9</v>
      </c>
      <c r="B1479" s="148" t="s">
        <v>32</v>
      </c>
      <c r="C1479" s="26"/>
      <c r="D1479" s="146">
        <v>101534</v>
      </c>
      <c r="E1479" s="28">
        <f t="shared" si="259"/>
        <v>0</v>
      </c>
      <c r="F1479" s="29">
        <v>0</v>
      </c>
      <c r="G1479" s="30">
        <f t="shared" si="260"/>
        <v>0</v>
      </c>
      <c r="H1479" s="63">
        <f t="shared" si="261"/>
        <v>94012.962962962964</v>
      </c>
      <c r="I1479" s="63"/>
      <c r="J1479" s="59"/>
    </row>
    <row r="1480" spans="1:10">
      <c r="A1480" s="144">
        <v>10</v>
      </c>
      <c r="B1480" s="148" t="s">
        <v>33</v>
      </c>
      <c r="C1480" s="37"/>
      <c r="D1480" s="147">
        <v>110148</v>
      </c>
      <c r="E1480" s="28">
        <f t="shared" si="259"/>
        <v>0</v>
      </c>
      <c r="F1480" s="29">
        <v>0</v>
      </c>
      <c r="G1480" s="30">
        <f t="shared" si="260"/>
        <v>0</v>
      </c>
      <c r="H1480" s="63">
        <f t="shared" si="261"/>
        <v>101988.88888888888</v>
      </c>
      <c r="I1480" s="63"/>
      <c r="J1480" s="59"/>
    </row>
    <row r="1481" spans="1:10">
      <c r="A1481" s="144">
        <v>11</v>
      </c>
      <c r="B1481" s="145" t="s">
        <v>34</v>
      </c>
      <c r="C1481" s="37"/>
      <c r="D1481" s="146">
        <v>54198</v>
      </c>
      <c r="E1481" s="28">
        <f t="shared" si="259"/>
        <v>0</v>
      </c>
      <c r="F1481" s="29">
        <v>0</v>
      </c>
      <c r="G1481" s="30">
        <f t="shared" si="260"/>
        <v>0</v>
      </c>
      <c r="H1481" s="63">
        <f t="shared" si="261"/>
        <v>50183.333333333328</v>
      </c>
      <c r="I1481" s="63"/>
      <c r="J1481" s="59">
        <f t="shared" ref="J1481:J1487" si="262">H1481*C1482</f>
        <v>0</v>
      </c>
    </row>
    <row r="1482" spans="1:10">
      <c r="A1482" s="144">
        <v>12</v>
      </c>
      <c r="B1482" s="145" t="s">
        <v>35</v>
      </c>
      <c r="C1482" s="37"/>
      <c r="D1482" s="146">
        <v>49680</v>
      </c>
      <c r="E1482" s="28">
        <f t="shared" si="259"/>
        <v>0</v>
      </c>
      <c r="F1482" s="29">
        <v>0</v>
      </c>
      <c r="G1482" s="30">
        <f t="shared" si="260"/>
        <v>0</v>
      </c>
      <c r="H1482" s="63">
        <f t="shared" si="261"/>
        <v>46000</v>
      </c>
      <c r="I1482" s="63"/>
      <c r="J1482" s="59">
        <f t="shared" si="262"/>
        <v>0</v>
      </c>
    </row>
    <row r="1483" spans="1:10">
      <c r="A1483" s="144">
        <v>13</v>
      </c>
      <c r="B1483" s="145" t="s">
        <v>36</v>
      </c>
      <c r="C1483" s="37"/>
      <c r="D1483" s="149">
        <v>64152</v>
      </c>
      <c r="E1483" s="28">
        <f t="shared" si="259"/>
        <v>0</v>
      </c>
      <c r="F1483" s="29">
        <v>0</v>
      </c>
      <c r="G1483" s="30">
        <f t="shared" si="260"/>
        <v>0</v>
      </c>
      <c r="H1483" s="63">
        <f t="shared" si="261"/>
        <v>59399.999999999993</v>
      </c>
      <c r="I1483" s="63"/>
      <c r="J1483" s="59">
        <f t="shared" si="262"/>
        <v>0</v>
      </c>
    </row>
    <row r="1484" spans="1:10">
      <c r="A1484" s="144">
        <v>14</v>
      </c>
      <c r="B1484" s="145" t="s">
        <v>37</v>
      </c>
      <c r="C1484" s="37"/>
      <c r="D1484" s="149">
        <v>65934</v>
      </c>
      <c r="E1484" s="28">
        <f t="shared" si="259"/>
        <v>0</v>
      </c>
      <c r="F1484" s="29">
        <v>0</v>
      </c>
      <c r="G1484" s="30">
        <f t="shared" si="260"/>
        <v>0</v>
      </c>
      <c r="H1484" s="63">
        <f t="shared" si="261"/>
        <v>61049.999999999993</v>
      </c>
      <c r="I1484" s="63"/>
      <c r="J1484" s="59">
        <f t="shared" si="262"/>
        <v>0</v>
      </c>
    </row>
    <row r="1485" spans="1:10">
      <c r="A1485" s="144">
        <v>15</v>
      </c>
      <c r="B1485" s="145" t="s">
        <v>38</v>
      </c>
      <c r="C1485" s="37"/>
      <c r="D1485" s="149">
        <v>76626</v>
      </c>
      <c r="E1485" s="28">
        <f t="shared" si="259"/>
        <v>0</v>
      </c>
      <c r="F1485" s="124">
        <v>0</v>
      </c>
      <c r="G1485" s="30">
        <f t="shared" si="260"/>
        <v>0</v>
      </c>
      <c r="H1485" s="63">
        <f t="shared" si="261"/>
        <v>70950</v>
      </c>
      <c r="I1485" s="63"/>
      <c r="J1485" s="59">
        <f t="shared" si="262"/>
        <v>0</v>
      </c>
    </row>
    <row r="1486" spans="1:10">
      <c r="A1486" s="144">
        <v>16</v>
      </c>
      <c r="B1486" s="145" t="s">
        <v>39</v>
      </c>
      <c r="C1486" s="37"/>
      <c r="D1486" s="149">
        <v>80190</v>
      </c>
      <c r="E1486" s="28">
        <f t="shared" si="259"/>
        <v>0</v>
      </c>
      <c r="F1486" s="29">
        <v>0</v>
      </c>
      <c r="G1486" s="30">
        <f t="shared" si="260"/>
        <v>0</v>
      </c>
      <c r="H1486" s="63">
        <f t="shared" si="261"/>
        <v>74250</v>
      </c>
      <c r="I1486" s="63"/>
      <c r="J1486" s="59">
        <f t="shared" si="262"/>
        <v>0</v>
      </c>
    </row>
    <row r="1487" spans="1:10">
      <c r="A1487" s="144">
        <v>17</v>
      </c>
      <c r="B1487" s="145" t="s">
        <v>40</v>
      </c>
      <c r="C1487" s="37"/>
      <c r="D1487" s="149">
        <v>113832</v>
      </c>
      <c r="E1487" s="28">
        <f t="shared" si="259"/>
        <v>0</v>
      </c>
      <c r="F1487" s="29">
        <v>0</v>
      </c>
      <c r="G1487" s="30">
        <f t="shared" si="260"/>
        <v>0</v>
      </c>
      <c r="H1487" s="63">
        <f t="shared" si="261"/>
        <v>105400</v>
      </c>
      <c r="I1487" s="63"/>
      <c r="J1487" s="59">
        <f t="shared" si="262"/>
        <v>0</v>
      </c>
    </row>
    <row r="1488" spans="1:10" ht="17.25">
      <c r="A1488" s="144">
        <v>18</v>
      </c>
      <c r="B1488" s="145" t="s">
        <v>41</v>
      </c>
      <c r="C1488" s="37"/>
      <c r="D1488" s="150">
        <v>98010</v>
      </c>
      <c r="E1488" s="28">
        <f t="shared" si="259"/>
        <v>0</v>
      </c>
      <c r="F1488" s="29">
        <v>0</v>
      </c>
      <c r="G1488" s="30">
        <f t="shared" si="260"/>
        <v>0</v>
      </c>
      <c r="H1488" s="63">
        <f t="shared" si="261"/>
        <v>90750</v>
      </c>
      <c r="I1488" s="45"/>
      <c r="J1488" s="64"/>
    </row>
    <row r="1489" spans="1:10" ht="31.5">
      <c r="A1489" s="40"/>
      <c r="B1489" s="41" t="s">
        <v>42</v>
      </c>
      <c r="C1489" s="42">
        <f>SUM(C1471:C1488)</f>
        <v>15</v>
      </c>
      <c r="D1489" s="42"/>
      <c r="E1489" s="43">
        <f>SUM(E1471:E1488)</f>
        <v>1595955</v>
      </c>
      <c r="F1489" s="43"/>
      <c r="G1489" s="44">
        <f>SUM(G1471:G1488)</f>
        <v>1595955</v>
      </c>
      <c r="H1489" s="5"/>
      <c r="I1489" s="5"/>
      <c r="J1489" s="75">
        <f>J1488*0.08</f>
        <v>0</v>
      </c>
    </row>
    <row r="1490" spans="1:10" ht="31.5">
      <c r="A1490" s="46"/>
      <c r="B1490" s="47"/>
      <c r="C1490" s="48"/>
      <c r="D1490" s="48"/>
      <c r="E1490" s="49"/>
      <c r="F1490" s="49"/>
      <c r="G1490" s="151"/>
      <c r="H1490" s="6"/>
      <c r="I1490" s="6"/>
      <c r="J1490" s="76">
        <f>SUM(J1488:J1489)</f>
        <v>0</v>
      </c>
    </row>
    <row r="1491" spans="1:10" ht="18">
      <c r="A1491" s="283" t="s">
        <v>43</v>
      </c>
      <c r="B1491" s="283"/>
      <c r="C1491" s="284" t="s">
        <v>44</v>
      </c>
      <c r="D1491" s="284"/>
      <c r="E1491" s="54"/>
      <c r="F1491" s="54"/>
      <c r="G1491" s="55" t="s">
        <v>45</v>
      </c>
      <c r="H1491" s="141"/>
      <c r="I1491" s="141"/>
      <c r="J1491" s="141"/>
    </row>
  </sheetData>
  <mergeCells count="484">
    <mergeCell ref="A1464:G1464"/>
    <mergeCell ref="A1465:G1465"/>
    <mergeCell ref="C1466:G1466"/>
    <mergeCell ref="D1467:G1467"/>
    <mergeCell ref="B1468:D1468"/>
    <mergeCell ref="B1469:E1469"/>
    <mergeCell ref="A1491:B1491"/>
    <mergeCell ref="C1491:D1491"/>
    <mergeCell ref="C1433:G1433"/>
    <mergeCell ref="D1434:G1434"/>
    <mergeCell ref="B1435:D1435"/>
    <mergeCell ref="B1436:E1436"/>
    <mergeCell ref="A1458:B1458"/>
    <mergeCell ref="C1458:D1458"/>
    <mergeCell ref="A1461:G1461"/>
    <mergeCell ref="A1462:G1462"/>
    <mergeCell ref="A1463:G1463"/>
    <mergeCell ref="B1402:D1402"/>
    <mergeCell ref="B1403:E1403"/>
    <mergeCell ref="A1425:B1425"/>
    <mergeCell ref="C1425:D1425"/>
    <mergeCell ref="A1428:G1428"/>
    <mergeCell ref="A1429:G1429"/>
    <mergeCell ref="A1430:G1430"/>
    <mergeCell ref="A1431:G1431"/>
    <mergeCell ref="A1432:G1432"/>
    <mergeCell ref="A1392:B1392"/>
    <mergeCell ref="C1392:D1392"/>
    <mergeCell ref="A1395:G1395"/>
    <mergeCell ref="A1396:G1396"/>
    <mergeCell ref="A1397:G1397"/>
    <mergeCell ref="A1398:G1398"/>
    <mergeCell ref="A1399:G1399"/>
    <mergeCell ref="C1400:G1400"/>
    <mergeCell ref="D1401:G1401"/>
    <mergeCell ref="A1362:G1362"/>
    <mergeCell ref="A1363:G1363"/>
    <mergeCell ref="A1364:G1364"/>
    <mergeCell ref="A1365:G1365"/>
    <mergeCell ref="A1366:G1366"/>
    <mergeCell ref="C1367:G1367"/>
    <mergeCell ref="D1368:G1368"/>
    <mergeCell ref="B1369:D1369"/>
    <mergeCell ref="B1370:E1370"/>
    <mergeCell ref="A1330:G1330"/>
    <mergeCell ref="A1331:G1331"/>
    <mergeCell ref="A1332:G1332"/>
    <mergeCell ref="A1333:G1333"/>
    <mergeCell ref="C1334:G1334"/>
    <mergeCell ref="D1335:G1335"/>
    <mergeCell ref="B1336:D1336"/>
    <mergeCell ref="B1337:E1337"/>
    <mergeCell ref="A1359:B1359"/>
    <mergeCell ref="C1359:D1359"/>
    <mergeCell ref="A1299:G1299"/>
    <mergeCell ref="A1300:G1300"/>
    <mergeCell ref="C1301:G1301"/>
    <mergeCell ref="D1302:G1302"/>
    <mergeCell ref="B1303:D1303"/>
    <mergeCell ref="B1304:E1304"/>
    <mergeCell ref="A1326:B1326"/>
    <mergeCell ref="C1326:D1326"/>
    <mergeCell ref="A1329:G1329"/>
    <mergeCell ref="C1268:G1268"/>
    <mergeCell ref="D1269:G1269"/>
    <mergeCell ref="B1270:D1270"/>
    <mergeCell ref="B1271:E1271"/>
    <mergeCell ref="A1293:B1293"/>
    <mergeCell ref="C1293:D1293"/>
    <mergeCell ref="A1296:G1296"/>
    <mergeCell ref="A1297:G1297"/>
    <mergeCell ref="A1298:G1298"/>
    <mergeCell ref="B1237:D1237"/>
    <mergeCell ref="B1238:E1238"/>
    <mergeCell ref="A1260:B1260"/>
    <mergeCell ref="C1260:D1260"/>
    <mergeCell ref="A1263:G1263"/>
    <mergeCell ref="A1264:G1264"/>
    <mergeCell ref="A1265:G1265"/>
    <mergeCell ref="A1266:G1266"/>
    <mergeCell ref="A1267:G1267"/>
    <mergeCell ref="A1227:B1227"/>
    <mergeCell ref="C1227:D1227"/>
    <mergeCell ref="A1230:G1230"/>
    <mergeCell ref="A1231:G1231"/>
    <mergeCell ref="A1232:G1232"/>
    <mergeCell ref="A1233:G1233"/>
    <mergeCell ref="A1234:G1234"/>
    <mergeCell ref="C1235:G1235"/>
    <mergeCell ref="D1236:G1236"/>
    <mergeCell ref="A1197:G1197"/>
    <mergeCell ref="A1198:G1198"/>
    <mergeCell ref="A1199:G1199"/>
    <mergeCell ref="A1200:G1200"/>
    <mergeCell ref="A1201:G1201"/>
    <mergeCell ref="C1202:G1202"/>
    <mergeCell ref="D1203:G1203"/>
    <mergeCell ref="B1204:D1204"/>
    <mergeCell ref="B1205:E1205"/>
    <mergeCell ref="A1165:G1165"/>
    <mergeCell ref="A1166:G1166"/>
    <mergeCell ref="A1167:G1167"/>
    <mergeCell ref="A1168:G1168"/>
    <mergeCell ref="C1169:G1169"/>
    <mergeCell ref="D1170:G1170"/>
    <mergeCell ref="B1171:D1171"/>
    <mergeCell ref="B1172:E1172"/>
    <mergeCell ref="A1194:B1194"/>
    <mergeCell ref="C1194:D1194"/>
    <mergeCell ref="A1134:G1134"/>
    <mergeCell ref="A1135:G1135"/>
    <mergeCell ref="C1136:G1136"/>
    <mergeCell ref="D1137:G1137"/>
    <mergeCell ref="B1138:D1138"/>
    <mergeCell ref="B1139:E1139"/>
    <mergeCell ref="A1161:B1161"/>
    <mergeCell ref="C1161:D1161"/>
    <mergeCell ref="A1164:G1164"/>
    <mergeCell ref="C1103:G1103"/>
    <mergeCell ref="D1104:G1104"/>
    <mergeCell ref="B1105:D1105"/>
    <mergeCell ref="B1106:E1106"/>
    <mergeCell ref="A1128:B1128"/>
    <mergeCell ref="C1128:D1128"/>
    <mergeCell ref="A1131:G1131"/>
    <mergeCell ref="A1132:G1132"/>
    <mergeCell ref="A1133:G1133"/>
    <mergeCell ref="B1072:D1072"/>
    <mergeCell ref="B1073:E1073"/>
    <mergeCell ref="A1095:B1095"/>
    <mergeCell ref="C1095:D1095"/>
    <mergeCell ref="A1098:G1098"/>
    <mergeCell ref="A1099:G1099"/>
    <mergeCell ref="A1100:G1100"/>
    <mergeCell ref="A1101:G1101"/>
    <mergeCell ref="A1102:G1102"/>
    <mergeCell ref="A1062:B1062"/>
    <mergeCell ref="C1062:D1062"/>
    <mergeCell ref="A1065:G1065"/>
    <mergeCell ref="A1066:G1066"/>
    <mergeCell ref="A1067:G1067"/>
    <mergeCell ref="A1068:G1068"/>
    <mergeCell ref="A1069:G1069"/>
    <mergeCell ref="C1070:G1070"/>
    <mergeCell ref="D1071:G1071"/>
    <mergeCell ref="A1032:G1032"/>
    <mergeCell ref="A1033:G1033"/>
    <mergeCell ref="A1034:G1034"/>
    <mergeCell ref="A1035:G1035"/>
    <mergeCell ref="A1036:G1036"/>
    <mergeCell ref="C1037:G1037"/>
    <mergeCell ref="D1038:G1038"/>
    <mergeCell ref="B1039:D1039"/>
    <mergeCell ref="B1040:E1040"/>
    <mergeCell ref="A1000:G1000"/>
    <mergeCell ref="A1001:G1001"/>
    <mergeCell ref="A1002:G1002"/>
    <mergeCell ref="A1003:G1003"/>
    <mergeCell ref="C1004:G1004"/>
    <mergeCell ref="D1005:G1005"/>
    <mergeCell ref="B1006:D1006"/>
    <mergeCell ref="B1007:E1007"/>
    <mergeCell ref="A1029:B1029"/>
    <mergeCell ref="C1029:D1029"/>
    <mergeCell ref="A969:G969"/>
    <mergeCell ref="A970:G970"/>
    <mergeCell ref="C971:G971"/>
    <mergeCell ref="D972:G972"/>
    <mergeCell ref="B973:D973"/>
    <mergeCell ref="B974:E974"/>
    <mergeCell ref="A996:B996"/>
    <mergeCell ref="C996:D996"/>
    <mergeCell ref="A999:G999"/>
    <mergeCell ref="C938:G938"/>
    <mergeCell ref="D939:G939"/>
    <mergeCell ref="B940:D940"/>
    <mergeCell ref="B941:E941"/>
    <mergeCell ref="A963:B963"/>
    <mergeCell ref="C963:D963"/>
    <mergeCell ref="A966:G966"/>
    <mergeCell ref="A967:G967"/>
    <mergeCell ref="A968:G968"/>
    <mergeCell ref="B907:D907"/>
    <mergeCell ref="B908:E908"/>
    <mergeCell ref="A930:B930"/>
    <mergeCell ref="C930:D930"/>
    <mergeCell ref="A933:G933"/>
    <mergeCell ref="A934:G934"/>
    <mergeCell ref="A935:G935"/>
    <mergeCell ref="A936:G936"/>
    <mergeCell ref="A937:G937"/>
    <mergeCell ref="A897:B897"/>
    <mergeCell ref="C897:D897"/>
    <mergeCell ref="A900:G900"/>
    <mergeCell ref="A901:G901"/>
    <mergeCell ref="A902:G902"/>
    <mergeCell ref="A903:G903"/>
    <mergeCell ref="A904:G904"/>
    <mergeCell ref="C905:G905"/>
    <mergeCell ref="D906:G906"/>
    <mergeCell ref="A867:G867"/>
    <mergeCell ref="A868:G868"/>
    <mergeCell ref="A869:G869"/>
    <mergeCell ref="A870:G870"/>
    <mergeCell ref="A871:G871"/>
    <mergeCell ref="C872:G872"/>
    <mergeCell ref="D873:G873"/>
    <mergeCell ref="B874:D874"/>
    <mergeCell ref="B875:E875"/>
    <mergeCell ref="A835:G835"/>
    <mergeCell ref="A836:G836"/>
    <mergeCell ref="A837:G837"/>
    <mergeCell ref="A838:G838"/>
    <mergeCell ref="C839:G839"/>
    <mergeCell ref="D840:G840"/>
    <mergeCell ref="B841:D841"/>
    <mergeCell ref="B842:E842"/>
    <mergeCell ref="A864:B864"/>
    <mergeCell ref="C864:D864"/>
    <mergeCell ref="A804:G804"/>
    <mergeCell ref="A805:G805"/>
    <mergeCell ref="C806:G806"/>
    <mergeCell ref="D807:G807"/>
    <mergeCell ref="B808:D808"/>
    <mergeCell ref="B809:E809"/>
    <mergeCell ref="A831:B831"/>
    <mergeCell ref="C831:D831"/>
    <mergeCell ref="A834:G834"/>
    <mergeCell ref="C773:G773"/>
    <mergeCell ref="D774:G774"/>
    <mergeCell ref="B775:D775"/>
    <mergeCell ref="B776:E776"/>
    <mergeCell ref="A798:B798"/>
    <mergeCell ref="C798:D798"/>
    <mergeCell ref="A801:G801"/>
    <mergeCell ref="A802:G802"/>
    <mergeCell ref="A803:G803"/>
    <mergeCell ref="B742:D742"/>
    <mergeCell ref="B743:E743"/>
    <mergeCell ref="A765:B765"/>
    <mergeCell ref="C765:D765"/>
    <mergeCell ref="A768:G768"/>
    <mergeCell ref="A769:G769"/>
    <mergeCell ref="A770:G770"/>
    <mergeCell ref="A771:G771"/>
    <mergeCell ref="A772:G772"/>
    <mergeCell ref="A732:B732"/>
    <mergeCell ref="C732:D732"/>
    <mergeCell ref="A735:G735"/>
    <mergeCell ref="A736:G736"/>
    <mergeCell ref="A737:G737"/>
    <mergeCell ref="A738:G738"/>
    <mergeCell ref="A739:G739"/>
    <mergeCell ref="C740:G740"/>
    <mergeCell ref="D741:G741"/>
    <mergeCell ref="A702:G702"/>
    <mergeCell ref="A703:G703"/>
    <mergeCell ref="A704:G704"/>
    <mergeCell ref="A705:G705"/>
    <mergeCell ref="A706:G706"/>
    <mergeCell ref="C707:G707"/>
    <mergeCell ref="D708:G708"/>
    <mergeCell ref="B709:D709"/>
    <mergeCell ref="B710:E710"/>
    <mergeCell ref="A670:G670"/>
    <mergeCell ref="A671:G671"/>
    <mergeCell ref="A672:G672"/>
    <mergeCell ref="A673:G673"/>
    <mergeCell ref="C674:G674"/>
    <mergeCell ref="D675:G675"/>
    <mergeCell ref="B676:D676"/>
    <mergeCell ref="B677:E677"/>
    <mergeCell ref="A699:B699"/>
    <mergeCell ref="C699:D699"/>
    <mergeCell ref="A639:G639"/>
    <mergeCell ref="A640:G640"/>
    <mergeCell ref="C641:G641"/>
    <mergeCell ref="D642:G642"/>
    <mergeCell ref="B643:D643"/>
    <mergeCell ref="B644:E644"/>
    <mergeCell ref="A666:B666"/>
    <mergeCell ref="C666:D666"/>
    <mergeCell ref="A669:G669"/>
    <mergeCell ref="C606:G606"/>
    <mergeCell ref="D607:G607"/>
    <mergeCell ref="B608:D608"/>
    <mergeCell ref="B609:E609"/>
    <mergeCell ref="A631:B631"/>
    <mergeCell ref="C631:D631"/>
    <mergeCell ref="A636:G636"/>
    <mergeCell ref="A637:G637"/>
    <mergeCell ref="A638:G638"/>
    <mergeCell ref="B573:D573"/>
    <mergeCell ref="B574:E574"/>
    <mergeCell ref="A596:B596"/>
    <mergeCell ref="C596:D596"/>
    <mergeCell ref="A601:G601"/>
    <mergeCell ref="A602:G602"/>
    <mergeCell ref="A603:G603"/>
    <mergeCell ref="A604:G604"/>
    <mergeCell ref="A605:G605"/>
    <mergeCell ref="A560:B560"/>
    <mergeCell ref="C560:D560"/>
    <mergeCell ref="A566:G566"/>
    <mergeCell ref="A567:G567"/>
    <mergeCell ref="A568:G568"/>
    <mergeCell ref="A569:G569"/>
    <mergeCell ref="A570:G570"/>
    <mergeCell ref="C571:G571"/>
    <mergeCell ref="D572:G572"/>
    <mergeCell ref="A530:G530"/>
    <mergeCell ref="A531:G531"/>
    <mergeCell ref="A532:G532"/>
    <mergeCell ref="A533:G533"/>
    <mergeCell ref="A534:G534"/>
    <mergeCell ref="C535:G535"/>
    <mergeCell ref="D536:G536"/>
    <mergeCell ref="B537:D537"/>
    <mergeCell ref="B538:E538"/>
    <mergeCell ref="A494:G494"/>
    <mergeCell ref="A495:G495"/>
    <mergeCell ref="A496:G496"/>
    <mergeCell ref="A497:G497"/>
    <mergeCell ref="C498:G498"/>
    <mergeCell ref="D499:G499"/>
    <mergeCell ref="B500:D500"/>
    <mergeCell ref="B501:E501"/>
    <mergeCell ref="A523:B523"/>
    <mergeCell ref="C523:D523"/>
    <mergeCell ref="A461:G461"/>
    <mergeCell ref="A462:G462"/>
    <mergeCell ref="C463:G463"/>
    <mergeCell ref="D464:G464"/>
    <mergeCell ref="B465:D465"/>
    <mergeCell ref="B466:E466"/>
    <mergeCell ref="A488:B488"/>
    <mergeCell ref="C488:D488"/>
    <mergeCell ref="A493:G493"/>
    <mergeCell ref="C429:G429"/>
    <mergeCell ref="D430:G430"/>
    <mergeCell ref="B431:D431"/>
    <mergeCell ref="B432:E432"/>
    <mergeCell ref="A454:B454"/>
    <mergeCell ref="C454:D454"/>
    <mergeCell ref="A458:G458"/>
    <mergeCell ref="A459:G459"/>
    <mergeCell ref="A460:G460"/>
    <mergeCell ref="B395:D395"/>
    <mergeCell ref="B396:E396"/>
    <mergeCell ref="A418:B418"/>
    <mergeCell ref="C418:D418"/>
    <mergeCell ref="A424:G424"/>
    <mergeCell ref="A425:G425"/>
    <mergeCell ref="A426:G426"/>
    <mergeCell ref="A427:G427"/>
    <mergeCell ref="A428:G428"/>
    <mergeCell ref="A383:B383"/>
    <mergeCell ref="C383:D383"/>
    <mergeCell ref="A388:G388"/>
    <mergeCell ref="A389:G389"/>
    <mergeCell ref="A390:G390"/>
    <mergeCell ref="A391:G391"/>
    <mergeCell ref="A392:G392"/>
    <mergeCell ref="C393:G393"/>
    <mergeCell ref="D394:G394"/>
    <mergeCell ref="A353:G353"/>
    <mergeCell ref="A354:G354"/>
    <mergeCell ref="A355:G355"/>
    <mergeCell ref="A356:G356"/>
    <mergeCell ref="A357:G357"/>
    <mergeCell ref="C358:G358"/>
    <mergeCell ref="D359:G359"/>
    <mergeCell ref="B360:D360"/>
    <mergeCell ref="B361:E361"/>
    <mergeCell ref="A319:G319"/>
    <mergeCell ref="A320:G320"/>
    <mergeCell ref="A321:G321"/>
    <mergeCell ref="A322:G322"/>
    <mergeCell ref="C323:G323"/>
    <mergeCell ref="D324:G324"/>
    <mergeCell ref="B325:D325"/>
    <mergeCell ref="B326:E326"/>
    <mergeCell ref="A348:B348"/>
    <mergeCell ref="C348:D348"/>
    <mergeCell ref="A285:G285"/>
    <mergeCell ref="A286:G286"/>
    <mergeCell ref="C287:G287"/>
    <mergeCell ref="D288:G288"/>
    <mergeCell ref="B289:D289"/>
    <mergeCell ref="B290:E290"/>
    <mergeCell ref="A312:B312"/>
    <mergeCell ref="C312:D312"/>
    <mergeCell ref="A318:G318"/>
    <mergeCell ref="C252:G252"/>
    <mergeCell ref="D253:G253"/>
    <mergeCell ref="B254:D254"/>
    <mergeCell ref="B255:E255"/>
    <mergeCell ref="A277:B277"/>
    <mergeCell ref="C277:D277"/>
    <mergeCell ref="A282:G282"/>
    <mergeCell ref="A283:G283"/>
    <mergeCell ref="A284:G284"/>
    <mergeCell ref="B219:D219"/>
    <mergeCell ref="B220:E220"/>
    <mergeCell ref="A242:B242"/>
    <mergeCell ref="C242:D242"/>
    <mergeCell ref="A247:G247"/>
    <mergeCell ref="A248:G248"/>
    <mergeCell ref="A249:G249"/>
    <mergeCell ref="A250:G250"/>
    <mergeCell ref="A251:G251"/>
    <mergeCell ref="A207:B207"/>
    <mergeCell ref="C207:D207"/>
    <mergeCell ref="A212:G212"/>
    <mergeCell ref="A213:G213"/>
    <mergeCell ref="A214:G214"/>
    <mergeCell ref="A215:G215"/>
    <mergeCell ref="A216:G216"/>
    <mergeCell ref="C217:G217"/>
    <mergeCell ref="D218:G218"/>
    <mergeCell ref="A177:G177"/>
    <mergeCell ref="A178:G178"/>
    <mergeCell ref="A179:G179"/>
    <mergeCell ref="A180:G180"/>
    <mergeCell ref="A181:G181"/>
    <mergeCell ref="C182:G182"/>
    <mergeCell ref="D183:G183"/>
    <mergeCell ref="B184:D184"/>
    <mergeCell ref="B185:E185"/>
    <mergeCell ref="A143:G143"/>
    <mergeCell ref="A144:G144"/>
    <mergeCell ref="A145:G145"/>
    <mergeCell ref="A146:G146"/>
    <mergeCell ref="C147:G147"/>
    <mergeCell ref="D148:G148"/>
    <mergeCell ref="B149:D149"/>
    <mergeCell ref="B150:E150"/>
    <mergeCell ref="A172:B172"/>
    <mergeCell ref="C172:D172"/>
    <mergeCell ref="A110:G110"/>
    <mergeCell ref="A111:G111"/>
    <mergeCell ref="C112:G112"/>
    <mergeCell ref="D113:G113"/>
    <mergeCell ref="B114:D114"/>
    <mergeCell ref="B115:E115"/>
    <mergeCell ref="A137:B137"/>
    <mergeCell ref="C137:D137"/>
    <mergeCell ref="A142:G142"/>
    <mergeCell ref="C78:G78"/>
    <mergeCell ref="D79:G79"/>
    <mergeCell ref="B80:D80"/>
    <mergeCell ref="B81:E81"/>
    <mergeCell ref="A103:B103"/>
    <mergeCell ref="C103:D103"/>
    <mergeCell ref="A107:G107"/>
    <mergeCell ref="A108:G108"/>
    <mergeCell ref="A109:G109"/>
    <mergeCell ref="B45:D45"/>
    <mergeCell ref="B46:E46"/>
    <mergeCell ref="A68:B68"/>
    <mergeCell ref="C68:D68"/>
    <mergeCell ref="A73:G73"/>
    <mergeCell ref="A74:G74"/>
    <mergeCell ref="A75:G75"/>
    <mergeCell ref="A76:G76"/>
    <mergeCell ref="A77:G77"/>
    <mergeCell ref="A32:B32"/>
    <mergeCell ref="C32:D32"/>
    <mergeCell ref="A38:G38"/>
    <mergeCell ref="A39:G39"/>
    <mergeCell ref="A40:G40"/>
    <mergeCell ref="A41:G41"/>
    <mergeCell ref="A42:G42"/>
    <mergeCell ref="C43:G43"/>
    <mergeCell ref="D44:G44"/>
    <mergeCell ref="A2:G2"/>
    <mergeCell ref="A3:G3"/>
    <mergeCell ref="A4:G4"/>
    <mergeCell ref="A5:G5"/>
    <mergeCell ref="A6:G6"/>
    <mergeCell ref="C7:G7"/>
    <mergeCell ref="D8:G8"/>
    <mergeCell ref="B9:D9"/>
    <mergeCell ref="B10:E10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7"/>
  <sheetViews>
    <sheetView topLeftCell="A74" zoomScale="91" zoomScaleNormal="91" workbookViewId="0">
      <selection activeCell="C91" sqref="C91"/>
    </sheetView>
  </sheetViews>
  <sheetFormatPr defaultColWidth="9" defaultRowHeight="15"/>
  <cols>
    <col min="2" max="2" width="29.85546875" customWidth="1"/>
    <col min="3" max="3" width="11.85546875" customWidth="1"/>
    <col min="4" max="4" width="14.85546875" customWidth="1"/>
    <col min="5" max="5" width="17.140625" customWidth="1"/>
    <col min="6" max="6" width="11.28515625" customWidth="1"/>
    <col min="7" max="7" width="15.7109375" customWidth="1"/>
    <col min="8" max="8" width="13.42578125" customWidth="1"/>
    <col min="9" max="9" width="15.7109375" customWidth="1"/>
  </cols>
  <sheetData>
    <row r="1" spans="1:9" ht="18">
      <c r="A1" s="279" t="s">
        <v>0</v>
      </c>
      <c r="B1" s="279"/>
      <c r="C1" s="279"/>
      <c r="D1" s="279"/>
      <c r="E1" s="279"/>
      <c r="F1" s="279"/>
      <c r="G1" s="279"/>
      <c r="H1" s="1"/>
      <c r="I1" s="127"/>
    </row>
    <row r="2" spans="1:9" ht="15.75">
      <c r="A2" s="279" t="s">
        <v>1</v>
      </c>
      <c r="B2" s="279"/>
      <c r="C2" s="279"/>
      <c r="D2" s="279"/>
      <c r="E2" s="279"/>
      <c r="F2" s="279"/>
      <c r="G2" s="279"/>
      <c r="H2" s="1"/>
      <c r="I2" s="1"/>
    </row>
    <row r="3" spans="1:9" ht="15.75">
      <c r="A3" s="279" t="s">
        <v>2</v>
      </c>
      <c r="B3" s="279"/>
      <c r="C3" s="279"/>
      <c r="D3" s="279"/>
      <c r="E3" s="279"/>
      <c r="F3" s="279"/>
      <c r="G3" s="279"/>
      <c r="H3" s="1"/>
      <c r="I3" s="71"/>
    </row>
    <row r="4" spans="1:9" ht="15.75">
      <c r="A4" s="279" t="s">
        <v>4</v>
      </c>
      <c r="B4" s="279"/>
      <c r="C4" s="279"/>
      <c r="D4" s="279"/>
      <c r="E4" s="279"/>
      <c r="F4" s="279"/>
      <c r="G4" s="279"/>
      <c r="H4" s="1"/>
      <c r="I4" s="140" t="s">
        <v>1071</v>
      </c>
    </row>
    <row r="5" spans="1:9" ht="15.75">
      <c r="A5" s="280" t="s">
        <v>6</v>
      </c>
      <c r="B5" s="280"/>
      <c r="C5" s="280"/>
      <c r="D5" s="280"/>
      <c r="E5" s="280"/>
      <c r="F5" s="280"/>
      <c r="G5" s="280"/>
      <c r="H5" s="1"/>
      <c r="I5" s="71"/>
    </row>
    <row r="6" spans="1:9" ht="27.75">
      <c r="A6" s="9"/>
      <c r="B6" s="9"/>
      <c r="C6" s="281" t="s">
        <v>494</v>
      </c>
      <c r="D6" s="281"/>
      <c r="E6" s="281"/>
      <c r="F6" s="281"/>
      <c r="G6" s="281"/>
      <c r="H6" s="2"/>
      <c r="I6" s="72"/>
    </row>
    <row r="7" spans="1:9" ht="15.75">
      <c r="A7" s="11" t="s">
        <v>8</v>
      </c>
      <c r="B7" s="12"/>
      <c r="C7" s="13"/>
      <c r="D7" s="286"/>
      <c r="E7" s="286"/>
      <c r="F7" s="286"/>
      <c r="G7" s="286"/>
      <c r="H7" s="68"/>
      <c r="I7" s="71"/>
    </row>
    <row r="8" spans="1:9" ht="15.75">
      <c r="A8" s="11" t="s">
        <v>9</v>
      </c>
      <c r="B8" s="11"/>
      <c r="C8" s="11"/>
      <c r="D8" s="11"/>
      <c r="E8" s="16"/>
      <c r="F8" s="11"/>
      <c r="G8" s="16"/>
      <c r="H8" s="69" t="s">
        <v>161</v>
      </c>
      <c r="I8" s="73"/>
    </row>
    <row r="9" spans="1:9" ht="15.75">
      <c r="A9" s="11" t="s">
        <v>11</v>
      </c>
      <c r="B9" s="289" t="s">
        <v>1072</v>
      </c>
      <c r="C9" s="289"/>
      <c r="D9" s="289"/>
      <c r="E9" s="289"/>
      <c r="F9" s="18"/>
      <c r="G9" s="19" t="s">
        <v>13</v>
      </c>
      <c r="H9" s="1"/>
      <c r="I9" s="71"/>
    </row>
    <row r="10" spans="1:9" ht="15.75">
      <c r="A10" s="21" t="s">
        <v>14</v>
      </c>
      <c r="B10" s="21" t="s">
        <v>16</v>
      </c>
      <c r="C10" s="21" t="s">
        <v>17</v>
      </c>
      <c r="D10" s="22" t="s">
        <v>18</v>
      </c>
      <c r="E10" s="23" t="s">
        <v>19</v>
      </c>
      <c r="F10" s="23" t="s">
        <v>20</v>
      </c>
      <c r="G10" s="21" t="s">
        <v>21</v>
      </c>
      <c r="H10" s="1"/>
      <c r="I10" s="71"/>
    </row>
    <row r="11" spans="1:9">
      <c r="A11" s="24">
        <v>1</v>
      </c>
      <c r="B11" s="25" t="s">
        <v>23</v>
      </c>
      <c r="C11" s="26">
        <v>3</v>
      </c>
      <c r="D11" s="27">
        <v>79305</v>
      </c>
      <c r="E11" s="28">
        <f t="shared" ref="E11:E28" si="0">D11*C11</f>
        <v>237915</v>
      </c>
      <c r="F11" s="29">
        <v>0.1</v>
      </c>
      <c r="G11" s="30">
        <f t="shared" ref="G11:G28" si="1">E11-E11*F11</f>
        <v>214123.5</v>
      </c>
      <c r="H11" s="31">
        <f>D11/1.08*0.9</f>
        <v>66087.5</v>
      </c>
      <c r="I11" s="59">
        <f t="shared" ref="I11:I28" si="2">H11*C11</f>
        <v>198262.5</v>
      </c>
    </row>
    <row r="12" spans="1:9">
      <c r="A12" s="24">
        <v>2</v>
      </c>
      <c r="B12" s="25" t="s">
        <v>25</v>
      </c>
      <c r="C12" s="32"/>
      <c r="D12" s="33">
        <v>128591</v>
      </c>
      <c r="E12" s="28">
        <f t="shared" si="0"/>
        <v>0</v>
      </c>
      <c r="F12" s="29">
        <v>0.1</v>
      </c>
      <c r="G12" s="30">
        <f t="shared" si="1"/>
        <v>0</v>
      </c>
      <c r="H12" s="31">
        <f t="shared" ref="H12:H28" si="3">D12/1.08*0.9</f>
        <v>107159.16666666666</v>
      </c>
      <c r="I12" s="59">
        <f t="shared" si="2"/>
        <v>0</v>
      </c>
    </row>
    <row r="13" spans="1:9">
      <c r="A13" s="24">
        <v>3</v>
      </c>
      <c r="B13" s="25" t="s">
        <v>26</v>
      </c>
      <c r="C13" s="34"/>
      <c r="D13" s="27">
        <v>60043</v>
      </c>
      <c r="E13" s="28">
        <f t="shared" si="0"/>
        <v>0</v>
      </c>
      <c r="F13" s="29">
        <v>0.1</v>
      </c>
      <c r="G13" s="30">
        <f t="shared" si="1"/>
        <v>0</v>
      </c>
      <c r="H13" s="31">
        <f t="shared" si="3"/>
        <v>50035.833333333328</v>
      </c>
      <c r="I13" s="59">
        <f t="shared" si="2"/>
        <v>0</v>
      </c>
    </row>
    <row r="14" spans="1:9">
      <c r="A14" s="24">
        <v>4</v>
      </c>
      <c r="B14" s="25" t="s">
        <v>27</v>
      </c>
      <c r="C14" s="106"/>
      <c r="D14" s="27">
        <v>115781</v>
      </c>
      <c r="E14" s="28">
        <f t="shared" si="0"/>
        <v>0</v>
      </c>
      <c r="F14" s="29">
        <v>0.1</v>
      </c>
      <c r="G14" s="30">
        <f t="shared" si="1"/>
        <v>0</v>
      </c>
      <c r="H14" s="31">
        <f t="shared" si="3"/>
        <v>96484.166666666657</v>
      </c>
      <c r="I14" s="59">
        <f t="shared" si="2"/>
        <v>0</v>
      </c>
    </row>
    <row r="15" spans="1:9">
      <c r="A15" s="24">
        <v>5</v>
      </c>
      <c r="B15" s="25" t="s">
        <v>28</v>
      </c>
      <c r="C15" s="32">
        <v>10</v>
      </c>
      <c r="D15" s="27">
        <v>119943</v>
      </c>
      <c r="E15" s="28">
        <f t="shared" si="0"/>
        <v>1199430</v>
      </c>
      <c r="F15" s="29">
        <v>0.1</v>
      </c>
      <c r="G15" s="30">
        <f t="shared" si="1"/>
        <v>1079487</v>
      </c>
      <c r="H15" s="31">
        <f t="shared" si="3"/>
        <v>99952.5</v>
      </c>
      <c r="I15" s="59">
        <f t="shared" si="2"/>
        <v>999525</v>
      </c>
    </row>
    <row r="16" spans="1:9">
      <c r="A16" s="24">
        <v>6</v>
      </c>
      <c r="B16" s="25" t="s">
        <v>29</v>
      </c>
      <c r="C16" s="26">
        <v>3</v>
      </c>
      <c r="D16" s="27">
        <v>94810</v>
      </c>
      <c r="E16" s="28">
        <f t="shared" si="0"/>
        <v>284430</v>
      </c>
      <c r="F16" s="29">
        <v>0.1</v>
      </c>
      <c r="G16" s="30">
        <f t="shared" si="1"/>
        <v>255987</v>
      </c>
      <c r="H16" s="31">
        <f t="shared" si="3"/>
        <v>79008.333333333328</v>
      </c>
      <c r="I16" s="59">
        <f t="shared" si="2"/>
        <v>237025</v>
      </c>
    </row>
    <row r="17" spans="1:9">
      <c r="A17" s="24">
        <v>7</v>
      </c>
      <c r="B17" s="25" t="s">
        <v>30</v>
      </c>
      <c r="C17" s="34">
        <v>3</v>
      </c>
      <c r="D17" s="27">
        <v>141396</v>
      </c>
      <c r="E17" s="28">
        <f t="shared" si="0"/>
        <v>424188</v>
      </c>
      <c r="F17" s="29">
        <v>0.1</v>
      </c>
      <c r="G17" s="30">
        <f t="shared" si="1"/>
        <v>381769.2</v>
      </c>
      <c r="H17" s="31">
        <f t="shared" si="3"/>
        <v>117830</v>
      </c>
      <c r="I17" s="59">
        <f t="shared" si="2"/>
        <v>353490</v>
      </c>
    </row>
    <row r="18" spans="1:9">
      <c r="A18" s="24">
        <v>8</v>
      </c>
      <c r="B18" s="25" t="s">
        <v>31</v>
      </c>
      <c r="C18" s="26">
        <v>3</v>
      </c>
      <c r="D18" s="27">
        <v>232931</v>
      </c>
      <c r="E18" s="28">
        <f t="shared" si="0"/>
        <v>698793</v>
      </c>
      <c r="F18" s="29">
        <v>0.1</v>
      </c>
      <c r="G18" s="30">
        <f t="shared" si="1"/>
        <v>628913.69999999995</v>
      </c>
      <c r="H18" s="31">
        <f t="shared" si="3"/>
        <v>194109.16666666666</v>
      </c>
      <c r="I18" s="59">
        <f t="shared" si="2"/>
        <v>582327.5</v>
      </c>
    </row>
    <row r="19" spans="1:9">
      <c r="A19" s="24">
        <v>9</v>
      </c>
      <c r="B19" s="36" t="s">
        <v>32</v>
      </c>
      <c r="C19" s="26"/>
      <c r="D19" s="27">
        <v>101534</v>
      </c>
      <c r="E19" s="28">
        <f t="shared" si="0"/>
        <v>0</v>
      </c>
      <c r="F19" s="29">
        <v>0.1</v>
      </c>
      <c r="G19" s="30">
        <f t="shared" si="1"/>
        <v>0</v>
      </c>
      <c r="H19" s="31">
        <f t="shared" si="3"/>
        <v>84611.666666666672</v>
      </c>
      <c r="I19" s="59">
        <f t="shared" si="2"/>
        <v>0</v>
      </c>
    </row>
    <row r="20" spans="1:9">
      <c r="A20" s="24">
        <v>10</v>
      </c>
      <c r="B20" s="36" t="s">
        <v>33</v>
      </c>
      <c r="C20" s="37"/>
      <c r="D20" s="33">
        <v>110148</v>
      </c>
      <c r="E20" s="28">
        <f t="shared" si="0"/>
        <v>0</v>
      </c>
      <c r="F20" s="29">
        <v>0.1</v>
      </c>
      <c r="G20" s="30">
        <f t="shared" si="1"/>
        <v>0</v>
      </c>
      <c r="H20" s="31">
        <f t="shared" si="3"/>
        <v>91789.999999999985</v>
      </c>
      <c r="I20" s="59">
        <f t="shared" si="2"/>
        <v>0</v>
      </c>
    </row>
    <row r="21" spans="1:9">
      <c r="A21" s="24">
        <v>11</v>
      </c>
      <c r="B21" s="25" t="s">
        <v>34</v>
      </c>
      <c r="C21" s="37"/>
      <c r="D21" s="27">
        <v>54198</v>
      </c>
      <c r="E21" s="28">
        <f t="shared" si="0"/>
        <v>0</v>
      </c>
      <c r="F21" s="29">
        <v>0.1</v>
      </c>
      <c r="G21" s="30">
        <f t="shared" si="1"/>
        <v>0</v>
      </c>
      <c r="H21" s="31">
        <f t="shared" si="3"/>
        <v>45165</v>
      </c>
      <c r="I21" s="59">
        <f t="shared" si="2"/>
        <v>0</v>
      </c>
    </row>
    <row r="22" spans="1:9">
      <c r="A22" s="24">
        <v>12</v>
      </c>
      <c r="B22" s="25" t="s">
        <v>35</v>
      </c>
      <c r="C22" s="37"/>
      <c r="D22" s="27">
        <v>49680</v>
      </c>
      <c r="E22" s="28">
        <f t="shared" si="0"/>
        <v>0</v>
      </c>
      <c r="F22" s="29">
        <v>0.1</v>
      </c>
      <c r="G22" s="30">
        <f t="shared" si="1"/>
        <v>0</v>
      </c>
      <c r="H22" s="31">
        <f t="shared" si="3"/>
        <v>41400</v>
      </c>
      <c r="I22" s="59">
        <f t="shared" si="2"/>
        <v>0</v>
      </c>
    </row>
    <row r="23" spans="1:9">
      <c r="A23" s="24">
        <v>13</v>
      </c>
      <c r="B23" s="25" t="s">
        <v>36</v>
      </c>
      <c r="C23" s="37"/>
      <c r="D23" s="38">
        <v>64152</v>
      </c>
      <c r="E23" s="28">
        <f t="shared" si="0"/>
        <v>0</v>
      </c>
      <c r="F23" s="29">
        <v>0.1</v>
      </c>
      <c r="G23" s="30">
        <f t="shared" si="1"/>
        <v>0</v>
      </c>
      <c r="H23" s="31">
        <f t="shared" si="3"/>
        <v>53459.999999999993</v>
      </c>
      <c r="I23" s="59">
        <f t="shared" si="2"/>
        <v>0</v>
      </c>
    </row>
    <row r="24" spans="1:9">
      <c r="A24" s="24">
        <v>14</v>
      </c>
      <c r="B24" s="25" t="s">
        <v>37</v>
      </c>
      <c r="C24" s="37"/>
      <c r="D24" s="38">
        <v>65934</v>
      </c>
      <c r="E24" s="28">
        <f t="shared" si="0"/>
        <v>0</v>
      </c>
      <c r="F24" s="29">
        <v>0.1</v>
      </c>
      <c r="G24" s="30">
        <f t="shared" si="1"/>
        <v>0</v>
      </c>
      <c r="H24" s="31">
        <f t="shared" si="3"/>
        <v>54944.999999999993</v>
      </c>
      <c r="I24" s="59">
        <f t="shared" si="2"/>
        <v>0</v>
      </c>
    </row>
    <row r="25" spans="1:9">
      <c r="A25" s="24">
        <v>15</v>
      </c>
      <c r="B25" s="25" t="s">
        <v>38</v>
      </c>
      <c r="C25" s="37"/>
      <c r="D25" s="38">
        <v>76626</v>
      </c>
      <c r="E25" s="28">
        <f t="shared" si="0"/>
        <v>0</v>
      </c>
      <c r="F25" s="29">
        <v>0.1</v>
      </c>
      <c r="G25" s="30">
        <f t="shared" si="1"/>
        <v>0</v>
      </c>
      <c r="H25" s="31">
        <f t="shared" si="3"/>
        <v>63855</v>
      </c>
      <c r="I25" s="59">
        <f t="shared" si="2"/>
        <v>0</v>
      </c>
    </row>
    <row r="26" spans="1:9">
      <c r="A26" s="24">
        <v>16</v>
      </c>
      <c r="B26" s="25" t="s">
        <v>39</v>
      </c>
      <c r="C26" s="37"/>
      <c r="D26" s="38">
        <v>80190</v>
      </c>
      <c r="E26" s="28">
        <f t="shared" si="0"/>
        <v>0</v>
      </c>
      <c r="F26" s="29">
        <v>0.1</v>
      </c>
      <c r="G26" s="30">
        <f t="shared" si="1"/>
        <v>0</v>
      </c>
      <c r="H26" s="31">
        <f t="shared" si="3"/>
        <v>66825</v>
      </c>
      <c r="I26" s="59">
        <f t="shared" si="2"/>
        <v>0</v>
      </c>
    </row>
    <row r="27" spans="1:9">
      <c r="A27" s="24">
        <v>17</v>
      </c>
      <c r="B27" s="25" t="s">
        <v>40</v>
      </c>
      <c r="C27" s="37"/>
      <c r="D27" s="38">
        <v>113832</v>
      </c>
      <c r="E27" s="28">
        <f t="shared" si="0"/>
        <v>0</v>
      </c>
      <c r="F27" s="29">
        <v>0.1</v>
      </c>
      <c r="G27" s="30">
        <f t="shared" si="1"/>
        <v>0</v>
      </c>
      <c r="H27" s="31">
        <f t="shared" si="3"/>
        <v>94860</v>
      </c>
      <c r="I27" s="59">
        <f t="shared" si="2"/>
        <v>0</v>
      </c>
    </row>
    <row r="28" spans="1:9">
      <c r="A28" s="24">
        <v>18</v>
      </c>
      <c r="B28" s="25" t="s">
        <v>41</v>
      </c>
      <c r="C28" s="37"/>
      <c r="D28" s="39">
        <v>98010</v>
      </c>
      <c r="E28" s="28">
        <f t="shared" si="0"/>
        <v>0</v>
      </c>
      <c r="F28" s="29">
        <v>0.1</v>
      </c>
      <c r="G28" s="30">
        <f t="shared" si="1"/>
        <v>0</v>
      </c>
      <c r="H28" s="31">
        <f t="shared" si="3"/>
        <v>81675</v>
      </c>
      <c r="I28" s="59">
        <f t="shared" si="2"/>
        <v>0</v>
      </c>
    </row>
    <row r="29" spans="1:9" ht="17.25">
      <c r="A29" s="40"/>
      <c r="B29" s="41" t="s">
        <v>42</v>
      </c>
      <c r="C29" s="42">
        <f t="shared" ref="C29" si="4">SUM(C11:C28)</f>
        <v>22</v>
      </c>
      <c r="D29" s="42"/>
      <c r="E29" s="43">
        <f t="shared" ref="E29" si="5">SUM(E11:E28)</f>
        <v>2844756</v>
      </c>
      <c r="F29" s="43"/>
      <c r="G29" s="44">
        <f t="shared" ref="G29" si="6">SUM(G11:G28)</f>
        <v>2560280.4</v>
      </c>
      <c r="H29" s="45"/>
      <c r="I29" s="64">
        <f>SUM(I11:I28)</f>
        <v>2370630</v>
      </c>
    </row>
    <row r="30" spans="1:9" ht="31.5">
      <c r="A30" s="46"/>
      <c r="B30" s="47"/>
      <c r="C30" s="48"/>
      <c r="D30" s="48"/>
      <c r="E30" s="49"/>
      <c r="F30" s="49"/>
      <c r="G30" s="50"/>
      <c r="H30" s="5"/>
      <c r="I30" s="75">
        <f>I29*0.08</f>
        <v>189650.4</v>
      </c>
    </row>
    <row r="31" spans="1:9" ht="31.5">
      <c r="A31" s="283" t="s">
        <v>43</v>
      </c>
      <c r="B31" s="283"/>
      <c r="C31" s="284" t="s">
        <v>44</v>
      </c>
      <c r="D31" s="284"/>
      <c r="E31" s="54"/>
      <c r="F31" s="54"/>
      <c r="G31" s="55" t="s">
        <v>45</v>
      </c>
      <c r="H31" s="6"/>
      <c r="I31" s="76">
        <f>SUM(I29:I30)</f>
        <v>2560280.4</v>
      </c>
    </row>
    <row r="34" spans="1:9" ht="18">
      <c r="A34" s="279" t="s">
        <v>0</v>
      </c>
      <c r="B34" s="279"/>
      <c r="C34" s="279"/>
      <c r="D34" s="279"/>
      <c r="E34" s="279"/>
      <c r="F34" s="279"/>
      <c r="G34" s="279"/>
      <c r="H34" s="1"/>
      <c r="I34" s="127"/>
    </row>
    <row r="35" spans="1:9" ht="15.75">
      <c r="A35" s="279" t="s">
        <v>1</v>
      </c>
      <c r="B35" s="279"/>
      <c r="C35" s="279"/>
      <c r="D35" s="279"/>
      <c r="E35" s="279"/>
      <c r="F35" s="279"/>
      <c r="G35" s="279"/>
      <c r="H35" s="1"/>
      <c r="I35" s="1"/>
    </row>
    <row r="36" spans="1:9" ht="15.75">
      <c r="A36" s="279" t="s">
        <v>2</v>
      </c>
      <c r="B36" s="279"/>
      <c r="C36" s="279"/>
      <c r="D36" s="279"/>
      <c r="E36" s="279"/>
      <c r="F36" s="279"/>
      <c r="G36" s="279"/>
      <c r="H36" s="1"/>
      <c r="I36" s="71"/>
    </row>
    <row r="37" spans="1:9" ht="15.75">
      <c r="A37" s="279" t="s">
        <v>4</v>
      </c>
      <c r="B37" s="279"/>
      <c r="C37" s="279"/>
      <c r="D37" s="279"/>
      <c r="E37" s="279"/>
      <c r="F37" s="279"/>
      <c r="G37" s="279"/>
      <c r="H37" s="1"/>
      <c r="I37" s="140" t="s">
        <v>1071</v>
      </c>
    </row>
    <row r="38" spans="1:9" ht="15.75">
      <c r="A38" s="280" t="s">
        <v>6</v>
      </c>
      <c r="B38" s="280"/>
      <c r="C38" s="280"/>
      <c r="D38" s="280"/>
      <c r="E38" s="280"/>
      <c r="F38" s="280"/>
      <c r="G38" s="280"/>
      <c r="H38" s="1"/>
      <c r="I38" s="71"/>
    </row>
    <row r="39" spans="1:9" ht="27.75">
      <c r="A39" s="9"/>
      <c r="B39" s="9"/>
      <c r="C39" s="281" t="s">
        <v>494</v>
      </c>
      <c r="D39" s="281"/>
      <c r="E39" s="281"/>
      <c r="F39" s="281"/>
      <c r="G39" s="281"/>
      <c r="H39" s="2"/>
      <c r="I39" s="72"/>
    </row>
    <row r="40" spans="1:9" ht="15.75">
      <c r="A40" s="11" t="s">
        <v>8</v>
      </c>
      <c r="B40" s="12"/>
      <c r="C40" s="13"/>
      <c r="D40" s="286"/>
      <c r="E40" s="286"/>
      <c r="F40" s="286"/>
      <c r="G40" s="286"/>
      <c r="H40" s="68"/>
      <c r="I40" s="71"/>
    </row>
    <row r="41" spans="1:9" ht="15.75">
      <c r="A41" s="11" t="s">
        <v>9</v>
      </c>
      <c r="B41" s="11"/>
      <c r="C41" s="11"/>
      <c r="D41" s="11"/>
      <c r="E41" s="16"/>
      <c r="F41" s="11"/>
      <c r="G41" s="16"/>
      <c r="H41" s="69" t="s">
        <v>161</v>
      </c>
      <c r="I41" s="73"/>
    </row>
    <row r="42" spans="1:9" ht="15.75">
      <c r="A42" s="11" t="s">
        <v>11</v>
      </c>
      <c r="B42" s="289" t="s">
        <v>451</v>
      </c>
      <c r="C42" s="289"/>
      <c r="D42" s="289"/>
      <c r="E42" s="289"/>
      <c r="F42" s="18"/>
      <c r="G42" s="19" t="s">
        <v>13</v>
      </c>
      <c r="H42" s="1"/>
      <c r="I42" s="71"/>
    </row>
    <row r="43" spans="1:9" ht="15.75">
      <c r="A43" s="21" t="s">
        <v>14</v>
      </c>
      <c r="B43" s="21" t="s">
        <v>16</v>
      </c>
      <c r="C43" s="21" t="s">
        <v>17</v>
      </c>
      <c r="D43" s="22" t="s">
        <v>18</v>
      </c>
      <c r="E43" s="23" t="s">
        <v>19</v>
      </c>
      <c r="F43" s="23" t="s">
        <v>20</v>
      </c>
      <c r="G43" s="21" t="s">
        <v>21</v>
      </c>
      <c r="H43" s="1"/>
      <c r="I43" s="71"/>
    </row>
    <row r="44" spans="1:9">
      <c r="A44" s="24">
        <v>1</v>
      </c>
      <c r="B44" s="25" t="s">
        <v>23</v>
      </c>
      <c r="C44" s="26">
        <v>3</v>
      </c>
      <c r="D44" s="27">
        <v>79305</v>
      </c>
      <c r="E44" s="28">
        <f t="shared" ref="E44:E61" si="7">D44*C44</f>
        <v>237915</v>
      </c>
      <c r="F44" s="29">
        <v>0.1</v>
      </c>
      <c r="G44" s="30">
        <f t="shared" ref="G44:G61" si="8">E44-E44*F44</f>
        <v>214123.5</v>
      </c>
      <c r="H44" s="31">
        <f>D44/1.08*0.9</f>
        <v>66087.5</v>
      </c>
      <c r="I44" s="59">
        <f t="shared" ref="I44:I61" si="9">H44*C44</f>
        <v>198262.5</v>
      </c>
    </row>
    <row r="45" spans="1:9">
      <c r="A45" s="24">
        <v>2</v>
      </c>
      <c r="B45" s="25" t="s">
        <v>25</v>
      </c>
      <c r="C45" s="32"/>
      <c r="D45" s="33">
        <v>128591</v>
      </c>
      <c r="E45" s="28">
        <f t="shared" si="7"/>
        <v>0</v>
      </c>
      <c r="F45" s="29">
        <v>0.1</v>
      </c>
      <c r="G45" s="30">
        <f t="shared" si="8"/>
        <v>0</v>
      </c>
      <c r="H45" s="31">
        <f t="shared" ref="H45:H61" si="10">D45/1.08*0.9</f>
        <v>107159.16666666666</v>
      </c>
      <c r="I45" s="59">
        <f t="shared" si="9"/>
        <v>0</v>
      </c>
    </row>
    <row r="46" spans="1:9">
      <c r="A46" s="24">
        <v>3</v>
      </c>
      <c r="B46" s="25" t="s">
        <v>26</v>
      </c>
      <c r="C46" s="34"/>
      <c r="D46" s="27">
        <v>60043</v>
      </c>
      <c r="E46" s="28">
        <f t="shared" si="7"/>
        <v>0</v>
      </c>
      <c r="F46" s="29">
        <v>0.1</v>
      </c>
      <c r="G46" s="30">
        <f t="shared" si="8"/>
        <v>0</v>
      </c>
      <c r="H46" s="31">
        <f t="shared" si="10"/>
        <v>50035.833333333328</v>
      </c>
      <c r="I46" s="59">
        <f t="shared" si="9"/>
        <v>0</v>
      </c>
    </row>
    <row r="47" spans="1:9">
      <c r="A47" s="24">
        <v>4</v>
      </c>
      <c r="B47" s="25" t="s">
        <v>27</v>
      </c>
      <c r="C47" s="106"/>
      <c r="D47" s="27">
        <v>115781</v>
      </c>
      <c r="E47" s="28">
        <f t="shared" si="7"/>
        <v>0</v>
      </c>
      <c r="F47" s="29">
        <v>0.1</v>
      </c>
      <c r="G47" s="30">
        <f t="shared" si="8"/>
        <v>0</v>
      </c>
      <c r="H47" s="31">
        <f t="shared" si="10"/>
        <v>96484.166666666657</v>
      </c>
      <c r="I47" s="59">
        <f t="shared" si="9"/>
        <v>0</v>
      </c>
    </row>
    <row r="48" spans="1:9">
      <c r="A48" s="24">
        <v>5</v>
      </c>
      <c r="B48" s="25" t="s">
        <v>28</v>
      </c>
      <c r="C48" s="32">
        <v>5</v>
      </c>
      <c r="D48" s="27">
        <v>119943</v>
      </c>
      <c r="E48" s="28">
        <f t="shared" si="7"/>
        <v>599715</v>
      </c>
      <c r="F48" s="29">
        <v>0.1</v>
      </c>
      <c r="G48" s="30">
        <f t="shared" si="8"/>
        <v>539743.5</v>
      </c>
      <c r="H48" s="31">
        <f t="shared" si="10"/>
        <v>99952.5</v>
      </c>
      <c r="I48" s="59">
        <f t="shared" si="9"/>
        <v>499762.5</v>
      </c>
    </row>
    <row r="49" spans="1:9">
      <c r="A49" s="24">
        <v>6</v>
      </c>
      <c r="B49" s="25" t="s">
        <v>29</v>
      </c>
      <c r="C49" s="26"/>
      <c r="D49" s="27">
        <v>94810</v>
      </c>
      <c r="E49" s="28">
        <f t="shared" si="7"/>
        <v>0</v>
      </c>
      <c r="F49" s="29">
        <v>0.1</v>
      </c>
      <c r="G49" s="30">
        <f t="shared" si="8"/>
        <v>0</v>
      </c>
      <c r="H49" s="31">
        <f t="shared" si="10"/>
        <v>79008.333333333328</v>
      </c>
      <c r="I49" s="59">
        <f t="shared" si="9"/>
        <v>0</v>
      </c>
    </row>
    <row r="50" spans="1:9">
      <c r="A50" s="24">
        <v>7</v>
      </c>
      <c r="B50" s="25" t="s">
        <v>30</v>
      </c>
      <c r="C50" s="34"/>
      <c r="D50" s="27">
        <v>141396</v>
      </c>
      <c r="E50" s="28">
        <f t="shared" si="7"/>
        <v>0</v>
      </c>
      <c r="F50" s="29">
        <v>0.1</v>
      </c>
      <c r="G50" s="30">
        <f t="shared" si="8"/>
        <v>0</v>
      </c>
      <c r="H50" s="31">
        <f t="shared" si="10"/>
        <v>117830</v>
      </c>
      <c r="I50" s="59">
        <f t="shared" si="9"/>
        <v>0</v>
      </c>
    </row>
    <row r="51" spans="1:9">
      <c r="A51" s="24">
        <v>8</v>
      </c>
      <c r="B51" s="25" t="s">
        <v>31</v>
      </c>
      <c r="C51" s="26"/>
      <c r="D51" s="27">
        <v>232931</v>
      </c>
      <c r="E51" s="28">
        <f t="shared" si="7"/>
        <v>0</v>
      </c>
      <c r="F51" s="29">
        <v>0.1</v>
      </c>
      <c r="G51" s="30">
        <f t="shared" si="8"/>
        <v>0</v>
      </c>
      <c r="H51" s="31">
        <f t="shared" si="10"/>
        <v>194109.16666666666</v>
      </c>
      <c r="I51" s="59">
        <f t="shared" si="9"/>
        <v>0</v>
      </c>
    </row>
    <row r="52" spans="1:9">
      <c r="A52" s="24">
        <v>9</v>
      </c>
      <c r="B52" s="36" t="s">
        <v>32</v>
      </c>
      <c r="C52" s="26"/>
      <c r="D52" s="27">
        <v>101534</v>
      </c>
      <c r="E52" s="28">
        <f t="shared" si="7"/>
        <v>0</v>
      </c>
      <c r="F52" s="29">
        <v>0.1</v>
      </c>
      <c r="G52" s="30">
        <f t="shared" si="8"/>
        <v>0</v>
      </c>
      <c r="H52" s="31">
        <f t="shared" si="10"/>
        <v>84611.666666666672</v>
      </c>
      <c r="I52" s="59">
        <f t="shared" si="9"/>
        <v>0</v>
      </c>
    </row>
    <row r="53" spans="1:9">
      <c r="A53" s="24">
        <v>10</v>
      </c>
      <c r="B53" s="36" t="s">
        <v>33</v>
      </c>
      <c r="C53" s="37"/>
      <c r="D53" s="33">
        <v>110148</v>
      </c>
      <c r="E53" s="28">
        <f t="shared" si="7"/>
        <v>0</v>
      </c>
      <c r="F53" s="29">
        <v>0.1</v>
      </c>
      <c r="G53" s="30">
        <f t="shared" si="8"/>
        <v>0</v>
      </c>
      <c r="H53" s="31">
        <f t="shared" si="10"/>
        <v>91789.999999999985</v>
      </c>
      <c r="I53" s="59">
        <f t="shared" si="9"/>
        <v>0</v>
      </c>
    </row>
    <row r="54" spans="1:9">
      <c r="A54" s="24">
        <v>11</v>
      </c>
      <c r="B54" s="25" t="s">
        <v>34</v>
      </c>
      <c r="C54" s="37"/>
      <c r="D54" s="27">
        <v>54198</v>
      </c>
      <c r="E54" s="28">
        <f t="shared" si="7"/>
        <v>0</v>
      </c>
      <c r="F54" s="29">
        <v>0.1</v>
      </c>
      <c r="G54" s="30">
        <f t="shared" si="8"/>
        <v>0</v>
      </c>
      <c r="H54" s="31">
        <f t="shared" si="10"/>
        <v>45165</v>
      </c>
      <c r="I54" s="59">
        <f t="shared" si="9"/>
        <v>0</v>
      </c>
    </row>
    <row r="55" spans="1:9">
      <c r="A55" s="24">
        <v>12</v>
      </c>
      <c r="B55" s="25" t="s">
        <v>35</v>
      </c>
      <c r="C55" s="37"/>
      <c r="D55" s="27">
        <v>49680</v>
      </c>
      <c r="E55" s="28">
        <f t="shared" si="7"/>
        <v>0</v>
      </c>
      <c r="F55" s="29">
        <v>0.1</v>
      </c>
      <c r="G55" s="30">
        <f t="shared" si="8"/>
        <v>0</v>
      </c>
      <c r="H55" s="31">
        <f t="shared" si="10"/>
        <v>41400</v>
      </c>
      <c r="I55" s="59">
        <f t="shared" si="9"/>
        <v>0</v>
      </c>
    </row>
    <row r="56" spans="1:9">
      <c r="A56" s="24">
        <v>13</v>
      </c>
      <c r="B56" s="25" t="s">
        <v>36</v>
      </c>
      <c r="C56" s="37"/>
      <c r="D56" s="38">
        <v>64152</v>
      </c>
      <c r="E56" s="28">
        <f t="shared" si="7"/>
        <v>0</v>
      </c>
      <c r="F56" s="29">
        <v>0.1</v>
      </c>
      <c r="G56" s="30">
        <f t="shared" si="8"/>
        <v>0</v>
      </c>
      <c r="H56" s="31">
        <f t="shared" si="10"/>
        <v>53459.999999999993</v>
      </c>
      <c r="I56" s="59">
        <f t="shared" si="9"/>
        <v>0</v>
      </c>
    </row>
    <row r="57" spans="1:9">
      <c r="A57" s="24">
        <v>14</v>
      </c>
      <c r="B57" s="25" t="s">
        <v>37</v>
      </c>
      <c r="C57" s="37"/>
      <c r="D57" s="38">
        <v>65934</v>
      </c>
      <c r="E57" s="28">
        <f t="shared" si="7"/>
        <v>0</v>
      </c>
      <c r="F57" s="29">
        <v>0.1</v>
      </c>
      <c r="G57" s="30">
        <f t="shared" si="8"/>
        <v>0</v>
      </c>
      <c r="H57" s="31">
        <f t="shared" si="10"/>
        <v>54944.999999999993</v>
      </c>
      <c r="I57" s="59">
        <f t="shared" si="9"/>
        <v>0</v>
      </c>
    </row>
    <row r="58" spans="1:9">
      <c r="A58" s="24">
        <v>15</v>
      </c>
      <c r="B58" s="25" t="s">
        <v>38</v>
      </c>
      <c r="C58" s="37"/>
      <c r="D58" s="38">
        <v>76626</v>
      </c>
      <c r="E58" s="28">
        <f t="shared" si="7"/>
        <v>0</v>
      </c>
      <c r="F58" s="29">
        <v>0.1</v>
      </c>
      <c r="G58" s="30">
        <f t="shared" si="8"/>
        <v>0</v>
      </c>
      <c r="H58" s="31">
        <f t="shared" si="10"/>
        <v>63855</v>
      </c>
      <c r="I58" s="59">
        <f t="shared" si="9"/>
        <v>0</v>
      </c>
    </row>
    <row r="59" spans="1:9">
      <c r="A59" s="24">
        <v>16</v>
      </c>
      <c r="B59" s="25" t="s">
        <v>39</v>
      </c>
      <c r="C59" s="37"/>
      <c r="D59" s="38">
        <v>80190</v>
      </c>
      <c r="E59" s="28">
        <f t="shared" si="7"/>
        <v>0</v>
      </c>
      <c r="F59" s="29">
        <v>0.1</v>
      </c>
      <c r="G59" s="30">
        <f t="shared" si="8"/>
        <v>0</v>
      </c>
      <c r="H59" s="31">
        <f t="shared" si="10"/>
        <v>66825</v>
      </c>
      <c r="I59" s="59">
        <f t="shared" si="9"/>
        <v>0</v>
      </c>
    </row>
    <row r="60" spans="1:9">
      <c r="A60" s="24">
        <v>17</v>
      </c>
      <c r="B60" s="25" t="s">
        <v>40</v>
      </c>
      <c r="C60" s="37"/>
      <c r="D60" s="38">
        <v>113832</v>
      </c>
      <c r="E60" s="28">
        <f t="shared" si="7"/>
        <v>0</v>
      </c>
      <c r="F60" s="29">
        <v>0.1</v>
      </c>
      <c r="G60" s="30">
        <f t="shared" si="8"/>
        <v>0</v>
      </c>
      <c r="H60" s="31">
        <f t="shared" si="10"/>
        <v>94860</v>
      </c>
      <c r="I60" s="59">
        <f t="shared" si="9"/>
        <v>0</v>
      </c>
    </row>
    <row r="61" spans="1:9">
      <c r="A61" s="24">
        <v>18</v>
      </c>
      <c r="B61" s="25" t="s">
        <v>41</v>
      </c>
      <c r="C61" s="37"/>
      <c r="D61" s="39">
        <v>98010</v>
      </c>
      <c r="E61" s="28">
        <f t="shared" si="7"/>
        <v>0</v>
      </c>
      <c r="F61" s="29">
        <v>0.1</v>
      </c>
      <c r="G61" s="30">
        <f t="shared" si="8"/>
        <v>0</v>
      </c>
      <c r="H61" s="31">
        <f t="shared" si="10"/>
        <v>81675</v>
      </c>
      <c r="I61" s="59">
        <f t="shared" si="9"/>
        <v>0</v>
      </c>
    </row>
    <row r="62" spans="1:9" ht="17.25">
      <c r="A62" s="40"/>
      <c r="B62" s="41" t="s">
        <v>42</v>
      </c>
      <c r="C62" s="42">
        <f t="shared" ref="C62" si="11">SUM(C44:C61)</f>
        <v>8</v>
      </c>
      <c r="D62" s="42"/>
      <c r="E62" s="43">
        <f t="shared" ref="E62" si="12">SUM(E44:E61)</f>
        <v>837630</v>
      </c>
      <c r="F62" s="43"/>
      <c r="G62" s="44">
        <f t="shared" ref="G62" si="13">SUM(G44:G61)</f>
        <v>753867</v>
      </c>
      <c r="H62" s="45"/>
      <c r="I62" s="64">
        <f>SUM(I44:I61)</f>
        <v>698025</v>
      </c>
    </row>
    <row r="63" spans="1:9" ht="31.5">
      <c r="A63" s="46"/>
      <c r="B63" s="47"/>
      <c r="C63" s="48"/>
      <c r="D63" s="48"/>
      <c r="E63" s="49"/>
      <c r="F63" s="49"/>
      <c r="G63" s="50"/>
      <c r="H63" s="5"/>
      <c r="I63" s="75">
        <f>I62*0.08</f>
        <v>55842</v>
      </c>
    </row>
    <row r="64" spans="1:9" ht="31.5">
      <c r="A64" s="283" t="s">
        <v>43</v>
      </c>
      <c r="B64" s="283"/>
      <c r="C64" s="284" t="s">
        <v>44</v>
      </c>
      <c r="D64" s="284"/>
      <c r="E64" s="54"/>
      <c r="F64" s="54"/>
      <c r="G64" s="55" t="s">
        <v>45</v>
      </c>
      <c r="H64" s="6"/>
      <c r="I64" s="76">
        <f>SUM(I62:I63)</f>
        <v>753867</v>
      </c>
    </row>
    <row r="67" spans="1:9" ht="18">
      <c r="A67" s="279" t="s">
        <v>0</v>
      </c>
      <c r="B67" s="279"/>
      <c r="C67" s="279"/>
      <c r="D67" s="279"/>
      <c r="E67" s="279"/>
      <c r="F67" s="279"/>
      <c r="G67" s="279"/>
      <c r="H67" s="1"/>
      <c r="I67" s="127"/>
    </row>
    <row r="68" spans="1:9" ht="15.75">
      <c r="A68" s="279" t="s">
        <v>1</v>
      </c>
      <c r="B68" s="279"/>
      <c r="C68" s="279"/>
      <c r="D68" s="279"/>
      <c r="E68" s="279"/>
      <c r="F68" s="279"/>
      <c r="G68" s="279"/>
      <c r="H68" s="1"/>
      <c r="I68" s="1"/>
    </row>
    <row r="69" spans="1:9" ht="15.75">
      <c r="A69" s="279" t="s">
        <v>2</v>
      </c>
      <c r="B69" s="279"/>
      <c r="C69" s="279"/>
      <c r="D69" s="279"/>
      <c r="E69" s="279"/>
      <c r="F69" s="279"/>
      <c r="G69" s="279"/>
      <c r="H69" s="1"/>
      <c r="I69" s="71"/>
    </row>
    <row r="70" spans="1:9" ht="15.75">
      <c r="A70" s="279" t="s">
        <v>4</v>
      </c>
      <c r="B70" s="279"/>
      <c r="C70" s="279"/>
      <c r="D70" s="279"/>
      <c r="E70" s="279"/>
      <c r="F70" s="279"/>
      <c r="G70" s="279"/>
      <c r="H70" s="1"/>
      <c r="I70" s="140" t="s">
        <v>1071</v>
      </c>
    </row>
    <row r="71" spans="1:9" ht="15.75">
      <c r="A71" s="280" t="s">
        <v>6</v>
      </c>
      <c r="B71" s="280"/>
      <c r="C71" s="280"/>
      <c r="D71" s="280"/>
      <c r="E71" s="280"/>
      <c r="F71" s="280"/>
      <c r="G71" s="280"/>
      <c r="H71" s="1"/>
      <c r="I71" s="71"/>
    </row>
    <row r="72" spans="1:9" ht="27.75">
      <c r="A72" s="9"/>
      <c r="B72" s="9"/>
      <c r="C72" s="281" t="s">
        <v>1073</v>
      </c>
      <c r="D72" s="281"/>
      <c r="E72" s="281"/>
      <c r="F72" s="281"/>
      <c r="G72" s="281"/>
      <c r="H72" s="2"/>
      <c r="I72" s="72"/>
    </row>
    <row r="73" spans="1:9" ht="15.75">
      <c r="A73" s="11" t="s">
        <v>8</v>
      </c>
      <c r="B73" s="12"/>
      <c r="C73" s="13"/>
      <c r="D73" s="286"/>
      <c r="E73" s="286"/>
      <c r="F73" s="286"/>
      <c r="G73" s="286"/>
      <c r="H73" s="68"/>
      <c r="I73" s="71"/>
    </row>
    <row r="74" spans="1:9" ht="15.75">
      <c r="A74" s="11" t="s">
        <v>9</v>
      </c>
      <c r="B74" s="11"/>
      <c r="C74" s="11" t="s">
        <v>1074</v>
      </c>
      <c r="D74" s="11"/>
      <c r="E74" s="16"/>
      <c r="F74" s="11"/>
      <c r="G74" s="16"/>
      <c r="H74" s="69" t="s">
        <v>161</v>
      </c>
      <c r="I74" s="73"/>
    </row>
    <row r="75" spans="1:9" ht="15.75">
      <c r="A75" s="11" t="s">
        <v>11</v>
      </c>
      <c r="B75" s="289"/>
      <c r="C75" s="289"/>
      <c r="D75" s="289"/>
      <c r="E75" s="289"/>
      <c r="F75" s="18"/>
      <c r="G75" s="19" t="s">
        <v>13</v>
      </c>
      <c r="H75" s="1"/>
      <c r="I75" s="71"/>
    </row>
    <row r="76" spans="1:9" ht="15.75">
      <c r="A76" s="21" t="s">
        <v>14</v>
      </c>
      <c r="B76" s="21" t="s">
        <v>16</v>
      </c>
      <c r="C76" s="21" t="s">
        <v>17</v>
      </c>
      <c r="D76" s="22" t="s">
        <v>18</v>
      </c>
      <c r="E76" s="23" t="s">
        <v>19</v>
      </c>
      <c r="F76" s="23" t="s">
        <v>20</v>
      </c>
      <c r="G76" s="21" t="s">
        <v>21</v>
      </c>
      <c r="H76" s="1"/>
      <c r="I76" s="71"/>
    </row>
    <row r="77" spans="1:9">
      <c r="A77" s="24">
        <v>1</v>
      </c>
      <c r="B77" s="25" t="s">
        <v>23</v>
      </c>
      <c r="C77" s="26">
        <v>5</v>
      </c>
      <c r="D77" s="27">
        <v>79305</v>
      </c>
      <c r="E77" s="28">
        <f t="shared" ref="E77:E94" si="14">D77*C77</f>
        <v>396525</v>
      </c>
      <c r="F77" s="29">
        <v>0.1</v>
      </c>
      <c r="G77" s="30">
        <f t="shared" ref="G77:G94" si="15">E77-E77*F77</f>
        <v>356872.5</v>
      </c>
      <c r="H77" s="31">
        <f>D77/1.08*0.9</f>
        <v>66087.5</v>
      </c>
      <c r="I77" s="59">
        <f t="shared" ref="I77:I94" si="16">H77*C77</f>
        <v>330437.5</v>
      </c>
    </row>
    <row r="78" spans="1:9">
      <c r="A78" s="24">
        <v>2</v>
      </c>
      <c r="B78" s="25" t="s">
        <v>25</v>
      </c>
      <c r="C78" s="32"/>
      <c r="D78" s="33">
        <v>128591</v>
      </c>
      <c r="E78" s="28">
        <f t="shared" si="14"/>
        <v>0</v>
      </c>
      <c r="F78" s="29">
        <v>0.1</v>
      </c>
      <c r="G78" s="30">
        <f t="shared" si="15"/>
        <v>0</v>
      </c>
      <c r="H78" s="31">
        <f t="shared" ref="H78:H94" si="17">D78/1.08*0.9</f>
        <v>107159.16666666666</v>
      </c>
      <c r="I78" s="59">
        <f t="shared" si="16"/>
        <v>0</v>
      </c>
    </row>
    <row r="79" spans="1:9">
      <c r="A79" s="24">
        <v>3</v>
      </c>
      <c r="B79" s="25" t="s">
        <v>26</v>
      </c>
      <c r="C79" s="34">
        <v>5</v>
      </c>
      <c r="D79" s="27">
        <v>60043</v>
      </c>
      <c r="E79" s="28">
        <f t="shared" si="14"/>
        <v>300215</v>
      </c>
      <c r="F79" s="29">
        <v>0.1</v>
      </c>
      <c r="G79" s="30">
        <f t="shared" si="15"/>
        <v>270193.5</v>
      </c>
      <c r="H79" s="31">
        <f t="shared" si="17"/>
        <v>50035.833333333328</v>
      </c>
      <c r="I79" s="59">
        <f t="shared" si="16"/>
        <v>250179.16666666663</v>
      </c>
    </row>
    <row r="80" spans="1:9">
      <c r="A80" s="24">
        <v>4</v>
      </c>
      <c r="B80" s="25" t="s">
        <v>27</v>
      </c>
      <c r="C80" s="106">
        <v>3</v>
      </c>
      <c r="D80" s="27">
        <v>115781</v>
      </c>
      <c r="E80" s="28">
        <f t="shared" si="14"/>
        <v>347343</v>
      </c>
      <c r="F80" s="29">
        <v>0.1</v>
      </c>
      <c r="G80" s="30">
        <f t="shared" si="15"/>
        <v>312608.7</v>
      </c>
      <c r="H80" s="31">
        <f t="shared" si="17"/>
        <v>96484.166666666657</v>
      </c>
      <c r="I80" s="59">
        <f t="shared" si="16"/>
        <v>289452.5</v>
      </c>
    </row>
    <row r="81" spans="1:9">
      <c r="A81" s="24">
        <v>5</v>
      </c>
      <c r="B81" s="25" t="s">
        <v>28</v>
      </c>
      <c r="C81" s="32">
        <v>5</v>
      </c>
      <c r="D81" s="27">
        <v>119943</v>
      </c>
      <c r="E81" s="28">
        <f t="shared" si="14"/>
        <v>599715</v>
      </c>
      <c r="F81" s="29">
        <v>0.1</v>
      </c>
      <c r="G81" s="30">
        <f t="shared" si="15"/>
        <v>539743.5</v>
      </c>
      <c r="H81" s="31">
        <f t="shared" si="17"/>
        <v>99952.5</v>
      </c>
      <c r="I81" s="59">
        <f t="shared" si="16"/>
        <v>499762.5</v>
      </c>
    </row>
    <row r="82" spans="1:9">
      <c r="A82" s="24">
        <v>6</v>
      </c>
      <c r="B82" s="25" t="s">
        <v>29</v>
      </c>
      <c r="C82" s="26"/>
      <c r="D82" s="27">
        <v>94810</v>
      </c>
      <c r="E82" s="28">
        <f t="shared" si="14"/>
        <v>0</v>
      </c>
      <c r="F82" s="29">
        <v>0.1</v>
      </c>
      <c r="G82" s="30">
        <f t="shared" si="15"/>
        <v>0</v>
      </c>
      <c r="H82" s="31">
        <f t="shared" si="17"/>
        <v>79008.333333333328</v>
      </c>
      <c r="I82" s="59">
        <f t="shared" si="16"/>
        <v>0</v>
      </c>
    </row>
    <row r="83" spans="1:9">
      <c r="A83" s="24">
        <v>7</v>
      </c>
      <c r="B83" s="25" t="s">
        <v>30</v>
      </c>
      <c r="C83" s="34"/>
      <c r="D83" s="27">
        <v>141396</v>
      </c>
      <c r="E83" s="28">
        <f t="shared" si="14"/>
        <v>0</v>
      </c>
      <c r="F83" s="29">
        <v>0.1</v>
      </c>
      <c r="G83" s="30">
        <f t="shared" si="15"/>
        <v>0</v>
      </c>
      <c r="H83" s="31">
        <f t="shared" si="17"/>
        <v>117830</v>
      </c>
      <c r="I83" s="59">
        <f t="shared" si="16"/>
        <v>0</v>
      </c>
    </row>
    <row r="84" spans="1:9">
      <c r="A84" s="24">
        <v>8</v>
      </c>
      <c r="B84" s="25" t="s">
        <v>31</v>
      </c>
      <c r="C84" s="26"/>
      <c r="D84" s="27">
        <v>232931</v>
      </c>
      <c r="E84" s="28">
        <f t="shared" si="14"/>
        <v>0</v>
      </c>
      <c r="F84" s="29">
        <v>0.1</v>
      </c>
      <c r="G84" s="30">
        <f t="shared" si="15"/>
        <v>0</v>
      </c>
      <c r="H84" s="31">
        <f t="shared" si="17"/>
        <v>194109.16666666666</v>
      </c>
      <c r="I84" s="59">
        <f t="shared" si="16"/>
        <v>0</v>
      </c>
    </row>
    <row r="85" spans="1:9">
      <c r="A85" s="24">
        <v>9</v>
      </c>
      <c r="B85" s="36" t="s">
        <v>32</v>
      </c>
      <c r="C85" s="26"/>
      <c r="D85" s="27">
        <v>101534</v>
      </c>
      <c r="E85" s="28">
        <f t="shared" si="14"/>
        <v>0</v>
      </c>
      <c r="F85" s="29">
        <v>0.1</v>
      </c>
      <c r="G85" s="30">
        <f t="shared" si="15"/>
        <v>0</v>
      </c>
      <c r="H85" s="31">
        <f t="shared" si="17"/>
        <v>84611.666666666672</v>
      </c>
      <c r="I85" s="59">
        <f t="shared" si="16"/>
        <v>0</v>
      </c>
    </row>
    <row r="86" spans="1:9">
      <c r="A86" s="24">
        <v>10</v>
      </c>
      <c r="B86" s="36" t="s">
        <v>33</v>
      </c>
      <c r="C86" s="37"/>
      <c r="D86" s="33">
        <v>110148</v>
      </c>
      <c r="E86" s="28">
        <f t="shared" si="14"/>
        <v>0</v>
      </c>
      <c r="F86" s="29">
        <v>0.1</v>
      </c>
      <c r="G86" s="30">
        <f t="shared" si="15"/>
        <v>0</v>
      </c>
      <c r="H86" s="31">
        <f t="shared" si="17"/>
        <v>91789.999999999985</v>
      </c>
      <c r="I86" s="59">
        <f t="shared" si="16"/>
        <v>0</v>
      </c>
    </row>
    <row r="87" spans="1:9">
      <c r="A87" s="24">
        <v>11</v>
      </c>
      <c r="B87" s="25" t="s">
        <v>34</v>
      </c>
      <c r="C87" s="37"/>
      <c r="D87" s="27">
        <v>54198</v>
      </c>
      <c r="E87" s="28">
        <f t="shared" si="14"/>
        <v>0</v>
      </c>
      <c r="F87" s="29">
        <v>0.1</v>
      </c>
      <c r="G87" s="30">
        <f t="shared" si="15"/>
        <v>0</v>
      </c>
      <c r="H87" s="31">
        <f t="shared" si="17"/>
        <v>45165</v>
      </c>
      <c r="I87" s="59">
        <f t="shared" si="16"/>
        <v>0</v>
      </c>
    </row>
    <row r="88" spans="1:9">
      <c r="A88" s="24">
        <v>12</v>
      </c>
      <c r="B88" s="25" t="s">
        <v>35</v>
      </c>
      <c r="C88" s="37"/>
      <c r="D88" s="27">
        <v>49680</v>
      </c>
      <c r="E88" s="28">
        <f t="shared" si="14"/>
        <v>0</v>
      </c>
      <c r="F88" s="29">
        <v>0.1</v>
      </c>
      <c r="G88" s="30">
        <f t="shared" si="15"/>
        <v>0</v>
      </c>
      <c r="H88" s="31">
        <f t="shared" si="17"/>
        <v>41400</v>
      </c>
      <c r="I88" s="59">
        <f t="shared" si="16"/>
        <v>0</v>
      </c>
    </row>
    <row r="89" spans="1:9">
      <c r="A89" s="24">
        <v>13</v>
      </c>
      <c r="B89" s="25" t="s">
        <v>36</v>
      </c>
      <c r="C89" s="37"/>
      <c r="D89" s="38">
        <v>64152</v>
      </c>
      <c r="E89" s="28">
        <f t="shared" si="14"/>
        <v>0</v>
      </c>
      <c r="F89" s="29">
        <v>0.1</v>
      </c>
      <c r="G89" s="30">
        <f t="shared" si="15"/>
        <v>0</v>
      </c>
      <c r="H89" s="31">
        <f t="shared" si="17"/>
        <v>53459.999999999993</v>
      </c>
      <c r="I89" s="59">
        <f t="shared" si="16"/>
        <v>0</v>
      </c>
    </row>
    <row r="90" spans="1:9">
      <c r="A90" s="24">
        <v>14</v>
      </c>
      <c r="B90" s="25" t="s">
        <v>37</v>
      </c>
      <c r="C90" s="37"/>
      <c r="D90" s="38">
        <v>65934</v>
      </c>
      <c r="E90" s="28">
        <f t="shared" si="14"/>
        <v>0</v>
      </c>
      <c r="F90" s="29">
        <v>0.1</v>
      </c>
      <c r="G90" s="30">
        <f t="shared" si="15"/>
        <v>0</v>
      </c>
      <c r="H90" s="31">
        <f t="shared" si="17"/>
        <v>54944.999999999993</v>
      </c>
      <c r="I90" s="59">
        <f t="shared" si="16"/>
        <v>0</v>
      </c>
    </row>
    <row r="91" spans="1:9">
      <c r="A91" s="24">
        <v>15</v>
      </c>
      <c r="B91" s="25" t="s">
        <v>38</v>
      </c>
      <c r="C91" s="37"/>
      <c r="D91" s="38">
        <v>76626</v>
      </c>
      <c r="E91" s="28">
        <f t="shared" si="14"/>
        <v>0</v>
      </c>
      <c r="F91" s="29">
        <v>0.1</v>
      </c>
      <c r="G91" s="30">
        <f t="shared" si="15"/>
        <v>0</v>
      </c>
      <c r="H91" s="31">
        <f t="shared" si="17"/>
        <v>63855</v>
      </c>
      <c r="I91" s="59">
        <f t="shared" si="16"/>
        <v>0</v>
      </c>
    </row>
    <row r="92" spans="1:9">
      <c r="A92" s="24">
        <v>16</v>
      </c>
      <c r="B92" s="25" t="s">
        <v>39</v>
      </c>
      <c r="C92" s="37"/>
      <c r="D92" s="38">
        <v>80190</v>
      </c>
      <c r="E92" s="28">
        <f t="shared" si="14"/>
        <v>0</v>
      </c>
      <c r="F92" s="29">
        <v>0.1</v>
      </c>
      <c r="G92" s="30">
        <f t="shared" si="15"/>
        <v>0</v>
      </c>
      <c r="H92" s="31">
        <f t="shared" si="17"/>
        <v>66825</v>
      </c>
      <c r="I92" s="59">
        <f t="shared" si="16"/>
        <v>0</v>
      </c>
    </row>
    <row r="93" spans="1:9">
      <c r="A93" s="24">
        <v>17</v>
      </c>
      <c r="B93" s="25" t="s">
        <v>40</v>
      </c>
      <c r="C93" s="37"/>
      <c r="D93" s="38">
        <v>113832</v>
      </c>
      <c r="E93" s="28">
        <f t="shared" si="14"/>
        <v>0</v>
      </c>
      <c r="F93" s="29">
        <v>0.1</v>
      </c>
      <c r="G93" s="30">
        <f t="shared" si="15"/>
        <v>0</v>
      </c>
      <c r="H93" s="31">
        <f t="shared" si="17"/>
        <v>94860</v>
      </c>
      <c r="I93" s="59">
        <f t="shared" si="16"/>
        <v>0</v>
      </c>
    </row>
    <row r="94" spans="1:9">
      <c r="A94" s="24">
        <v>18</v>
      </c>
      <c r="B94" s="25" t="s">
        <v>41</v>
      </c>
      <c r="C94" s="37"/>
      <c r="D94" s="39">
        <v>98010</v>
      </c>
      <c r="E94" s="28">
        <f t="shared" si="14"/>
        <v>0</v>
      </c>
      <c r="F94" s="29">
        <v>0.1</v>
      </c>
      <c r="G94" s="30">
        <f t="shared" si="15"/>
        <v>0</v>
      </c>
      <c r="H94" s="31">
        <f t="shared" si="17"/>
        <v>81675</v>
      </c>
      <c r="I94" s="59">
        <f t="shared" si="16"/>
        <v>0</v>
      </c>
    </row>
    <row r="95" spans="1:9" ht="17.25">
      <c r="A95" s="40"/>
      <c r="B95" s="41" t="s">
        <v>42</v>
      </c>
      <c r="C95" s="42">
        <f t="shared" ref="C95" si="18">SUM(C77:C94)</f>
        <v>18</v>
      </c>
      <c r="D95" s="42"/>
      <c r="E95" s="43">
        <f t="shared" ref="E95" si="19">SUM(E77:E94)</f>
        <v>1643798</v>
      </c>
      <c r="F95" s="43"/>
      <c r="G95" s="44">
        <f t="shared" ref="G95" si="20">SUM(G77:G94)</f>
        <v>1479418.2</v>
      </c>
      <c r="H95" s="45"/>
      <c r="I95" s="64">
        <f>SUM(I77:I94)</f>
        <v>1369831.6666666665</v>
      </c>
    </row>
    <row r="96" spans="1:9" ht="31.5">
      <c r="A96" s="46"/>
      <c r="B96" s="47"/>
      <c r="C96" s="48"/>
      <c r="D96" s="48"/>
      <c r="E96" s="49"/>
      <c r="F96" s="49"/>
      <c r="G96" s="50"/>
      <c r="H96" s="5"/>
      <c r="I96" s="75">
        <f>I95*0.08</f>
        <v>109586.53333333333</v>
      </c>
    </row>
    <row r="97" spans="1:9" ht="31.5">
      <c r="A97" s="283" t="s">
        <v>43</v>
      </c>
      <c r="B97" s="283"/>
      <c r="C97" s="284" t="s">
        <v>44</v>
      </c>
      <c r="D97" s="284"/>
      <c r="E97" s="54"/>
      <c r="F97" s="54"/>
      <c r="G97" s="55" t="s">
        <v>45</v>
      </c>
      <c r="H97" s="6"/>
      <c r="I97" s="76">
        <f>SUM(I95:I96)</f>
        <v>1479418.1999999997</v>
      </c>
    </row>
  </sheetData>
  <mergeCells count="30">
    <mergeCell ref="C72:G72"/>
    <mergeCell ref="D73:G73"/>
    <mergeCell ref="B75:E75"/>
    <mergeCell ref="A97:B97"/>
    <mergeCell ref="C97:D97"/>
    <mergeCell ref="A67:G67"/>
    <mergeCell ref="A68:G68"/>
    <mergeCell ref="A69:G69"/>
    <mergeCell ref="A70:G70"/>
    <mergeCell ref="A71:G71"/>
    <mergeCell ref="C39:G39"/>
    <mergeCell ref="D40:G40"/>
    <mergeCell ref="B42:E42"/>
    <mergeCell ref="A64:B64"/>
    <mergeCell ref="C64:D64"/>
    <mergeCell ref="A34:G34"/>
    <mergeCell ref="A35:G35"/>
    <mergeCell ref="A36:G36"/>
    <mergeCell ref="A37:G37"/>
    <mergeCell ref="A38:G38"/>
    <mergeCell ref="C6:G6"/>
    <mergeCell ref="D7:G7"/>
    <mergeCell ref="B9:E9"/>
    <mergeCell ref="A31:B31"/>
    <mergeCell ref="C31:D31"/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topLeftCell="A4" workbookViewId="0">
      <selection activeCell="C7" sqref="C7"/>
    </sheetView>
  </sheetViews>
  <sheetFormatPr defaultColWidth="9" defaultRowHeight="15"/>
  <cols>
    <col min="2" max="2" width="29.85546875" customWidth="1"/>
    <col min="3" max="3" width="11.85546875" customWidth="1"/>
    <col min="4" max="4" width="14.85546875" customWidth="1"/>
    <col min="5" max="5" width="17.140625" customWidth="1"/>
    <col min="6" max="6" width="11.28515625" customWidth="1"/>
    <col min="7" max="7" width="15.7109375" customWidth="1"/>
    <col min="8" max="8" width="13.42578125" customWidth="1"/>
    <col min="9" max="9" width="15.7109375" customWidth="1"/>
  </cols>
  <sheetData>
    <row r="1" spans="1:10" s="1" customFormat="1" ht="15" customHeight="1">
      <c r="A1" s="279" t="s">
        <v>0</v>
      </c>
      <c r="B1" s="279"/>
      <c r="C1" s="279"/>
      <c r="D1" s="279"/>
      <c r="E1" s="279"/>
      <c r="F1" s="279"/>
      <c r="G1" s="279"/>
      <c r="I1" s="127"/>
    </row>
    <row r="2" spans="1:10" s="1" customFormat="1" ht="15" customHeight="1">
      <c r="A2" s="279" t="s">
        <v>1</v>
      </c>
      <c r="B2" s="279"/>
      <c r="C2" s="279"/>
      <c r="D2" s="279"/>
      <c r="E2" s="279"/>
      <c r="F2" s="279"/>
      <c r="G2" s="279"/>
      <c r="I2" s="79"/>
    </row>
    <row r="3" spans="1:10" s="1" customFormat="1" ht="15" customHeight="1">
      <c r="A3" s="279" t="s">
        <v>2</v>
      </c>
      <c r="B3" s="279"/>
      <c r="C3" s="279"/>
      <c r="D3" s="279"/>
      <c r="E3" s="279"/>
      <c r="F3" s="279"/>
      <c r="G3" s="279"/>
      <c r="I3" s="71"/>
    </row>
    <row r="4" spans="1:10" s="1" customFormat="1" ht="15" customHeight="1">
      <c r="A4" s="279" t="s">
        <v>4</v>
      </c>
      <c r="B4" s="279"/>
      <c r="C4" s="279"/>
      <c r="D4" s="279"/>
      <c r="E4" s="279"/>
      <c r="F4" s="279"/>
      <c r="G4" s="279"/>
      <c r="I4" s="71"/>
    </row>
    <row r="5" spans="1:10" s="1" customFormat="1" ht="15" customHeight="1">
      <c r="A5" s="280" t="s">
        <v>6</v>
      </c>
      <c r="B5" s="280"/>
      <c r="C5" s="280"/>
      <c r="D5" s="280"/>
      <c r="E5" s="280"/>
      <c r="F5" s="280"/>
      <c r="G5" s="280"/>
      <c r="I5" s="71"/>
    </row>
    <row r="6" spans="1:10" s="2" customFormat="1" ht="15" customHeight="1">
      <c r="A6" s="9"/>
      <c r="B6" s="9"/>
      <c r="C6" s="281" t="s">
        <v>504</v>
      </c>
      <c r="D6" s="281"/>
      <c r="E6" s="281"/>
      <c r="F6" s="281"/>
      <c r="G6" s="281"/>
      <c r="I6" s="72"/>
    </row>
    <row r="7" spans="1:10" s="1" customFormat="1" ht="15" customHeight="1">
      <c r="A7" s="11" t="s">
        <v>8</v>
      </c>
      <c r="B7" s="12"/>
      <c r="C7" s="13"/>
      <c r="D7" s="286"/>
      <c r="E7" s="286"/>
      <c r="F7" s="286"/>
      <c r="G7" s="286"/>
      <c r="H7" s="68"/>
      <c r="I7" s="71"/>
    </row>
    <row r="8" spans="1:10" s="1" customFormat="1" ht="15" customHeight="1">
      <c r="A8" s="11" t="s">
        <v>9</v>
      </c>
      <c r="B8" s="11"/>
      <c r="C8" s="11"/>
      <c r="D8" s="11"/>
      <c r="E8" s="16"/>
      <c r="F8" s="11"/>
      <c r="G8" s="16"/>
      <c r="H8" s="69" t="s">
        <v>161</v>
      </c>
      <c r="I8" s="73"/>
      <c r="J8" s="74"/>
    </row>
    <row r="9" spans="1:10" s="1" customFormat="1" ht="15" customHeight="1">
      <c r="A9" s="11" t="s">
        <v>11</v>
      </c>
      <c r="B9" s="289" t="s">
        <v>1075</v>
      </c>
      <c r="C9" s="289"/>
      <c r="D9" s="289"/>
      <c r="E9" s="289"/>
      <c r="F9" s="18"/>
      <c r="G9" s="19" t="s">
        <v>13</v>
      </c>
      <c r="I9" s="71"/>
    </row>
    <row r="10" spans="1:10" s="1" customFormat="1" ht="15" customHeight="1">
      <c r="A10" s="21" t="s">
        <v>14</v>
      </c>
      <c r="B10" s="21" t="s">
        <v>16</v>
      </c>
      <c r="C10" s="21" t="s">
        <v>17</v>
      </c>
      <c r="D10" s="22" t="s">
        <v>18</v>
      </c>
      <c r="E10" s="23" t="s">
        <v>19</v>
      </c>
      <c r="F10" s="23" t="s">
        <v>20</v>
      </c>
      <c r="G10" s="21" t="s">
        <v>21</v>
      </c>
      <c r="I10" s="71"/>
    </row>
    <row r="11" spans="1:10" s="3" customFormat="1" ht="15" customHeight="1">
      <c r="A11" s="24">
        <v>1</v>
      </c>
      <c r="B11" s="25" t="s">
        <v>23</v>
      </c>
      <c r="C11" s="26"/>
      <c r="D11" s="27">
        <v>79305</v>
      </c>
      <c r="E11" s="28">
        <f>D11*C11</f>
        <v>0</v>
      </c>
      <c r="F11" s="29">
        <v>0.1</v>
      </c>
      <c r="G11" s="30">
        <f>E11-E11*F11</f>
        <v>0</v>
      </c>
      <c r="H11" s="31">
        <f>D11/1.08*0.9</f>
        <v>66087.5</v>
      </c>
      <c r="I11" s="59">
        <f t="shared" ref="I11:I28" si="0">H11*C11</f>
        <v>0</v>
      </c>
      <c r="J11" s="63"/>
    </row>
    <row r="12" spans="1:10" s="3" customFormat="1" ht="15" customHeight="1">
      <c r="A12" s="24">
        <v>2</v>
      </c>
      <c r="B12" s="25" t="s">
        <v>25</v>
      </c>
      <c r="C12" s="32"/>
      <c r="D12" s="33">
        <v>128591</v>
      </c>
      <c r="E12" s="28">
        <f t="shared" ref="E12:E28" si="1">D12*C12</f>
        <v>0</v>
      </c>
      <c r="F12" s="29">
        <v>0.1</v>
      </c>
      <c r="G12" s="30">
        <f t="shared" ref="G12:G28" si="2">E12-E12*F12</f>
        <v>0</v>
      </c>
      <c r="H12" s="31">
        <f t="shared" ref="H12:H28" si="3">D12/1.08*0.9</f>
        <v>107159.16666666666</v>
      </c>
      <c r="I12" s="59">
        <f t="shared" si="0"/>
        <v>0</v>
      </c>
      <c r="J12" s="63"/>
    </row>
    <row r="13" spans="1:10" s="3" customFormat="1" ht="15" customHeight="1">
      <c r="A13" s="24">
        <v>3</v>
      </c>
      <c r="B13" s="25" t="s">
        <v>26</v>
      </c>
      <c r="C13" s="34"/>
      <c r="D13" s="27">
        <v>60043</v>
      </c>
      <c r="E13" s="28">
        <f t="shared" si="1"/>
        <v>0</v>
      </c>
      <c r="F13" s="29">
        <v>0.1</v>
      </c>
      <c r="G13" s="30">
        <f t="shared" si="2"/>
        <v>0</v>
      </c>
      <c r="H13" s="31">
        <f t="shared" si="3"/>
        <v>50035.833333333328</v>
      </c>
      <c r="I13" s="59">
        <f t="shared" si="0"/>
        <v>0</v>
      </c>
      <c r="J13" s="63"/>
    </row>
    <row r="14" spans="1:10" s="3" customFormat="1" ht="15" customHeight="1">
      <c r="A14" s="24">
        <v>4</v>
      </c>
      <c r="B14" s="25" t="s">
        <v>27</v>
      </c>
      <c r="C14" s="35"/>
      <c r="D14" s="27">
        <v>115781</v>
      </c>
      <c r="E14" s="28">
        <f t="shared" si="1"/>
        <v>0</v>
      </c>
      <c r="F14" s="29">
        <v>0.1</v>
      </c>
      <c r="G14" s="30">
        <f t="shared" si="2"/>
        <v>0</v>
      </c>
      <c r="H14" s="31">
        <f t="shared" si="3"/>
        <v>96484.166666666657</v>
      </c>
      <c r="I14" s="59">
        <f t="shared" si="0"/>
        <v>0</v>
      </c>
      <c r="J14" s="63"/>
    </row>
    <row r="15" spans="1:10" s="3" customFormat="1" ht="15" customHeight="1">
      <c r="A15" s="24">
        <v>5</v>
      </c>
      <c r="B15" s="25" t="s">
        <v>28</v>
      </c>
      <c r="C15" s="32"/>
      <c r="D15" s="27">
        <v>119943</v>
      </c>
      <c r="E15" s="28">
        <f t="shared" si="1"/>
        <v>0</v>
      </c>
      <c r="F15" s="29">
        <v>0.1</v>
      </c>
      <c r="G15" s="30">
        <f t="shared" si="2"/>
        <v>0</v>
      </c>
      <c r="H15" s="31">
        <f t="shared" si="3"/>
        <v>99952.5</v>
      </c>
      <c r="I15" s="59">
        <f t="shared" si="0"/>
        <v>0</v>
      </c>
      <c r="J15" s="63"/>
    </row>
    <row r="16" spans="1:10" s="3" customFormat="1" ht="15" customHeight="1">
      <c r="A16" s="24">
        <v>6</v>
      </c>
      <c r="B16" s="25" t="s">
        <v>29</v>
      </c>
      <c r="C16" s="26"/>
      <c r="D16" s="27">
        <v>94810</v>
      </c>
      <c r="E16" s="28">
        <f t="shared" si="1"/>
        <v>0</v>
      </c>
      <c r="F16" s="29">
        <v>0.1</v>
      </c>
      <c r="G16" s="30">
        <f t="shared" si="2"/>
        <v>0</v>
      </c>
      <c r="H16" s="31">
        <f t="shared" si="3"/>
        <v>79008.333333333328</v>
      </c>
      <c r="I16" s="59">
        <f t="shared" si="0"/>
        <v>0</v>
      </c>
      <c r="J16" s="63"/>
    </row>
    <row r="17" spans="1:10" s="3" customFormat="1" ht="15" customHeight="1">
      <c r="A17" s="24">
        <v>7</v>
      </c>
      <c r="B17" s="25" t="s">
        <v>30</v>
      </c>
      <c r="C17" s="34"/>
      <c r="D17" s="27">
        <v>141396</v>
      </c>
      <c r="E17" s="28">
        <f t="shared" si="1"/>
        <v>0</v>
      </c>
      <c r="F17" s="29">
        <v>0.1</v>
      </c>
      <c r="G17" s="30">
        <f t="shared" si="2"/>
        <v>0</v>
      </c>
      <c r="H17" s="31">
        <f t="shared" si="3"/>
        <v>117830</v>
      </c>
      <c r="I17" s="59">
        <f t="shared" si="0"/>
        <v>0</v>
      </c>
      <c r="J17" s="63"/>
    </row>
    <row r="18" spans="1:10" s="3" customFormat="1" ht="15" customHeight="1">
      <c r="A18" s="24">
        <v>8</v>
      </c>
      <c r="B18" s="25" t="s">
        <v>31</v>
      </c>
      <c r="C18" s="26"/>
      <c r="D18" s="27">
        <v>232931</v>
      </c>
      <c r="E18" s="28">
        <f t="shared" si="1"/>
        <v>0</v>
      </c>
      <c r="F18" s="29">
        <v>0.1</v>
      </c>
      <c r="G18" s="30">
        <f t="shared" si="2"/>
        <v>0</v>
      </c>
      <c r="H18" s="31">
        <f t="shared" si="3"/>
        <v>194109.16666666666</v>
      </c>
      <c r="I18" s="59">
        <f t="shared" si="0"/>
        <v>0</v>
      </c>
      <c r="J18" s="63"/>
    </row>
    <row r="19" spans="1:10" s="3" customFormat="1" ht="15" customHeight="1">
      <c r="A19" s="24">
        <v>9</v>
      </c>
      <c r="B19" s="36" t="s">
        <v>32</v>
      </c>
      <c r="C19" s="26"/>
      <c r="D19" s="27">
        <v>101534</v>
      </c>
      <c r="E19" s="28">
        <f t="shared" si="1"/>
        <v>0</v>
      </c>
      <c r="F19" s="29">
        <v>0.1</v>
      </c>
      <c r="G19" s="30">
        <f t="shared" si="2"/>
        <v>0</v>
      </c>
      <c r="H19" s="31">
        <f t="shared" si="3"/>
        <v>84611.666666666672</v>
      </c>
      <c r="I19" s="59">
        <f t="shared" si="0"/>
        <v>0</v>
      </c>
      <c r="J19" s="63"/>
    </row>
    <row r="20" spans="1:10" s="3" customFormat="1" ht="15" customHeight="1">
      <c r="A20" s="24">
        <v>10</v>
      </c>
      <c r="B20" s="36" t="s">
        <v>33</v>
      </c>
      <c r="C20" s="37"/>
      <c r="D20" s="33">
        <v>110148</v>
      </c>
      <c r="E20" s="28">
        <f t="shared" si="1"/>
        <v>0</v>
      </c>
      <c r="F20" s="29">
        <v>0.1</v>
      </c>
      <c r="G20" s="30">
        <f t="shared" si="2"/>
        <v>0</v>
      </c>
      <c r="H20" s="31">
        <f t="shared" si="3"/>
        <v>91789.999999999985</v>
      </c>
      <c r="I20" s="59">
        <f t="shared" si="0"/>
        <v>0</v>
      </c>
      <c r="J20" s="63"/>
    </row>
    <row r="21" spans="1:10" s="3" customFormat="1" ht="15" customHeight="1">
      <c r="A21" s="24">
        <v>11</v>
      </c>
      <c r="B21" s="25" t="s">
        <v>34</v>
      </c>
      <c r="C21" s="37"/>
      <c r="D21" s="27">
        <v>54198</v>
      </c>
      <c r="E21" s="28">
        <f t="shared" si="1"/>
        <v>0</v>
      </c>
      <c r="F21" s="29">
        <v>0.1</v>
      </c>
      <c r="G21" s="30">
        <f t="shared" si="2"/>
        <v>0</v>
      </c>
      <c r="H21" s="31">
        <f t="shared" si="3"/>
        <v>45165</v>
      </c>
      <c r="I21" s="59">
        <f t="shared" si="0"/>
        <v>0</v>
      </c>
      <c r="J21" s="63"/>
    </row>
    <row r="22" spans="1:10" s="3" customFormat="1" ht="15" customHeight="1">
      <c r="A22" s="24">
        <v>12</v>
      </c>
      <c r="B22" s="25" t="s">
        <v>35</v>
      </c>
      <c r="C22" s="37"/>
      <c r="D22" s="27">
        <v>49680</v>
      </c>
      <c r="E22" s="28">
        <f t="shared" si="1"/>
        <v>0</v>
      </c>
      <c r="F22" s="29">
        <v>0.1</v>
      </c>
      <c r="G22" s="30">
        <f t="shared" si="2"/>
        <v>0</v>
      </c>
      <c r="H22" s="31">
        <f t="shared" si="3"/>
        <v>41400</v>
      </c>
      <c r="I22" s="59">
        <f t="shared" si="0"/>
        <v>0</v>
      </c>
      <c r="J22" s="63"/>
    </row>
    <row r="23" spans="1:10" s="3" customFormat="1" ht="15" customHeight="1">
      <c r="A23" s="24">
        <v>13</v>
      </c>
      <c r="B23" s="25" t="s">
        <v>36</v>
      </c>
      <c r="C23" s="37"/>
      <c r="D23" s="38">
        <v>64152</v>
      </c>
      <c r="E23" s="28">
        <f t="shared" si="1"/>
        <v>0</v>
      </c>
      <c r="F23" s="29">
        <v>0.1</v>
      </c>
      <c r="G23" s="30">
        <f t="shared" si="2"/>
        <v>0</v>
      </c>
      <c r="H23" s="31">
        <f t="shared" si="3"/>
        <v>53459.999999999993</v>
      </c>
      <c r="I23" s="59">
        <f t="shared" si="0"/>
        <v>0</v>
      </c>
      <c r="J23" s="63"/>
    </row>
    <row r="24" spans="1:10" s="3" customFormat="1" ht="15" customHeight="1">
      <c r="A24" s="24">
        <v>14</v>
      </c>
      <c r="B24" s="25" t="s">
        <v>37</v>
      </c>
      <c r="C24" s="37"/>
      <c r="D24" s="38">
        <v>65934</v>
      </c>
      <c r="E24" s="28">
        <f t="shared" si="1"/>
        <v>0</v>
      </c>
      <c r="F24" s="29">
        <v>0.1</v>
      </c>
      <c r="G24" s="30">
        <f t="shared" si="2"/>
        <v>0</v>
      </c>
      <c r="H24" s="31">
        <f t="shared" si="3"/>
        <v>54944.999999999993</v>
      </c>
      <c r="I24" s="59">
        <f t="shared" si="0"/>
        <v>0</v>
      </c>
      <c r="J24" s="63"/>
    </row>
    <row r="25" spans="1:10" s="3" customFormat="1" ht="15" customHeight="1">
      <c r="A25" s="24">
        <v>15</v>
      </c>
      <c r="B25" s="25" t="s">
        <v>38</v>
      </c>
      <c r="C25" s="37"/>
      <c r="D25" s="38">
        <v>76626</v>
      </c>
      <c r="E25" s="28">
        <f t="shared" si="1"/>
        <v>0</v>
      </c>
      <c r="F25" s="29">
        <v>0.1</v>
      </c>
      <c r="G25" s="30">
        <f t="shared" si="2"/>
        <v>0</v>
      </c>
      <c r="H25" s="31">
        <f t="shared" si="3"/>
        <v>63855</v>
      </c>
      <c r="I25" s="59">
        <f t="shared" si="0"/>
        <v>0</v>
      </c>
      <c r="J25" s="63"/>
    </row>
    <row r="26" spans="1:10" s="3" customFormat="1" ht="15" customHeight="1">
      <c r="A26" s="24">
        <v>16</v>
      </c>
      <c r="B26" s="25" t="s">
        <v>39</v>
      </c>
      <c r="C26" s="37"/>
      <c r="D26" s="38">
        <v>80190</v>
      </c>
      <c r="E26" s="28">
        <f t="shared" si="1"/>
        <v>0</v>
      </c>
      <c r="F26" s="29">
        <v>0.1</v>
      </c>
      <c r="G26" s="30">
        <f t="shared" si="2"/>
        <v>0</v>
      </c>
      <c r="H26" s="31">
        <f t="shared" si="3"/>
        <v>66825</v>
      </c>
      <c r="I26" s="59">
        <f t="shared" si="0"/>
        <v>0</v>
      </c>
      <c r="J26" s="63"/>
    </row>
    <row r="27" spans="1:10" s="3" customFormat="1" ht="15" customHeight="1">
      <c r="A27" s="24">
        <v>17</v>
      </c>
      <c r="B27" s="25" t="s">
        <v>40</v>
      </c>
      <c r="C27" s="37"/>
      <c r="D27" s="38">
        <v>113832</v>
      </c>
      <c r="E27" s="28">
        <f t="shared" si="1"/>
        <v>0</v>
      </c>
      <c r="F27" s="29">
        <v>0.1</v>
      </c>
      <c r="G27" s="30">
        <f t="shared" si="2"/>
        <v>0</v>
      </c>
      <c r="H27" s="31">
        <f t="shared" si="3"/>
        <v>94860</v>
      </c>
      <c r="I27" s="59">
        <f t="shared" si="0"/>
        <v>0</v>
      </c>
      <c r="J27" s="63"/>
    </row>
    <row r="28" spans="1:10" s="3" customFormat="1" ht="15" customHeight="1">
      <c r="A28" s="24">
        <v>18</v>
      </c>
      <c r="B28" s="25" t="s">
        <v>41</v>
      </c>
      <c r="C28" s="37"/>
      <c r="D28" s="39">
        <v>98010</v>
      </c>
      <c r="E28" s="28">
        <f t="shared" si="1"/>
        <v>0</v>
      </c>
      <c r="F28" s="29">
        <v>0.1</v>
      </c>
      <c r="G28" s="30">
        <f t="shared" si="2"/>
        <v>0</v>
      </c>
      <c r="H28" s="31">
        <f t="shared" si="3"/>
        <v>81675</v>
      </c>
      <c r="I28" s="59">
        <f t="shared" si="0"/>
        <v>0</v>
      </c>
      <c r="J28" s="63"/>
    </row>
    <row r="29" spans="1:10" s="4" customFormat="1" ht="15" customHeight="1">
      <c r="A29" s="40"/>
      <c r="B29" s="41" t="s">
        <v>42</v>
      </c>
      <c r="C29" s="42">
        <f>SUM(C11:C28)</f>
        <v>0</v>
      </c>
      <c r="D29" s="42"/>
      <c r="E29" s="43">
        <f>SUM(E11:E28)</f>
        <v>0</v>
      </c>
      <c r="F29" s="43"/>
      <c r="G29" s="44">
        <f>SUM(G11:G28)</f>
        <v>0</v>
      </c>
      <c r="H29" s="45"/>
      <c r="I29" s="64">
        <f>SUM(I11:I28)</f>
        <v>0</v>
      </c>
    </row>
    <row r="30" spans="1:10" s="5" customFormat="1" ht="30" customHeight="1">
      <c r="A30" s="46"/>
      <c r="B30" s="47"/>
      <c r="C30" s="48"/>
      <c r="D30" s="48"/>
      <c r="E30" s="49"/>
      <c r="F30" s="49"/>
      <c r="G30" s="50"/>
      <c r="I30" s="75">
        <f>I29*0.08</f>
        <v>0</v>
      </c>
    </row>
    <row r="31" spans="1:10" s="6" customFormat="1" ht="15" customHeight="1">
      <c r="A31" s="283" t="s">
        <v>43</v>
      </c>
      <c r="B31" s="283"/>
      <c r="C31" s="284" t="s">
        <v>44</v>
      </c>
      <c r="D31" s="284"/>
      <c r="E31" s="54"/>
      <c r="F31" s="54"/>
      <c r="G31" s="55" t="s">
        <v>45</v>
      </c>
      <c r="I31" s="76">
        <f>SUM(I29:I30)</f>
        <v>0</v>
      </c>
    </row>
    <row r="32" spans="1:10" s="7" customFormat="1" ht="15" customHeight="1">
      <c r="I32" s="67"/>
    </row>
  </sheetData>
  <mergeCells count="10">
    <mergeCell ref="C6:G6"/>
    <mergeCell ref="D7:G7"/>
    <mergeCell ref="B9:E9"/>
    <mergeCell ref="A31:B31"/>
    <mergeCell ref="C31:D31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2"/>
  <sheetViews>
    <sheetView workbookViewId="0">
      <selection activeCell="J16" sqref="J16"/>
    </sheetView>
  </sheetViews>
  <sheetFormatPr defaultColWidth="9" defaultRowHeight="15"/>
  <cols>
    <col min="2" max="2" width="32.42578125" customWidth="1"/>
    <col min="3" max="3" width="21.42578125" customWidth="1"/>
    <col min="4" max="4" width="18.140625" customWidth="1"/>
    <col min="5" max="5" width="14" customWidth="1"/>
    <col min="6" max="6" width="13" customWidth="1"/>
    <col min="7" max="7" width="12.85546875" customWidth="1"/>
    <col min="10" max="10" width="12.42578125" customWidth="1"/>
  </cols>
  <sheetData>
    <row r="2" spans="1:11" s="1" customFormat="1" ht="15" customHeight="1">
      <c r="A2" s="279" t="s">
        <v>0</v>
      </c>
      <c r="B2" s="279"/>
      <c r="C2" s="279"/>
      <c r="D2" s="279"/>
      <c r="E2" s="279"/>
      <c r="F2" s="279"/>
      <c r="G2" s="279"/>
      <c r="I2" s="138" t="s">
        <v>1076</v>
      </c>
      <c r="J2" s="127"/>
    </row>
    <row r="3" spans="1:11" s="1" customFormat="1" ht="15" customHeight="1">
      <c r="A3" s="279" t="s">
        <v>1</v>
      </c>
      <c r="B3" s="279"/>
      <c r="C3" s="279"/>
      <c r="D3" s="279"/>
      <c r="E3" s="279"/>
      <c r="F3" s="279"/>
      <c r="G3" s="279"/>
      <c r="I3" s="1" t="s">
        <v>489</v>
      </c>
      <c r="J3" s="79"/>
    </row>
    <row r="4" spans="1:11" s="1" customFormat="1" ht="15" customHeight="1">
      <c r="A4" s="279" t="s">
        <v>2</v>
      </c>
      <c r="B4" s="279"/>
      <c r="C4" s="279"/>
      <c r="D4" s="279"/>
      <c r="E4" s="279"/>
      <c r="F4" s="279"/>
      <c r="G4" s="279"/>
      <c r="I4" s="139" t="s">
        <v>1077</v>
      </c>
      <c r="J4" s="71"/>
    </row>
    <row r="5" spans="1:11" s="1" customFormat="1" ht="15" customHeight="1">
      <c r="A5" s="279" t="s">
        <v>4</v>
      </c>
      <c r="B5" s="279"/>
      <c r="C5" s="279"/>
      <c r="D5" s="279"/>
      <c r="E5" s="279"/>
      <c r="F5" s="279"/>
      <c r="G5" s="279"/>
      <c r="I5" s="1" t="s">
        <v>1078</v>
      </c>
      <c r="J5" s="71"/>
    </row>
    <row r="6" spans="1:11" s="1" customFormat="1" ht="15" customHeight="1">
      <c r="A6" s="280" t="s">
        <v>6</v>
      </c>
      <c r="B6" s="280"/>
      <c r="C6" s="280"/>
      <c r="D6" s="280"/>
      <c r="E6" s="280"/>
      <c r="F6" s="280"/>
      <c r="G6" s="280"/>
      <c r="I6" s="1" t="s">
        <v>1079</v>
      </c>
      <c r="J6" s="71"/>
    </row>
    <row r="7" spans="1:11" s="2" customFormat="1" ht="15" customHeight="1">
      <c r="A7" s="9"/>
      <c r="B7" s="9"/>
      <c r="C7" s="281" t="s">
        <v>1080</v>
      </c>
      <c r="D7" s="281"/>
      <c r="E7" s="281"/>
      <c r="F7" s="281"/>
      <c r="G7" s="281"/>
      <c r="H7" s="137"/>
      <c r="I7" s="137"/>
      <c r="J7" s="137"/>
    </row>
    <row r="8" spans="1:11" s="1" customFormat="1" ht="15" customHeight="1">
      <c r="A8" s="11" t="s">
        <v>1081</v>
      </c>
      <c r="B8" s="312" t="s">
        <v>1082</v>
      </c>
      <c r="C8" s="312"/>
      <c r="D8" s="286"/>
      <c r="E8" s="286"/>
      <c r="F8" s="286"/>
      <c r="G8" s="286"/>
      <c r="H8" s="68"/>
      <c r="I8" s="68"/>
      <c r="J8" s="71"/>
    </row>
    <row r="9" spans="1:11" s="1" customFormat="1" ht="15" customHeight="1">
      <c r="A9" s="11" t="s">
        <v>9</v>
      </c>
      <c r="B9" s="286" t="s">
        <v>1083</v>
      </c>
      <c r="C9" s="286"/>
      <c r="D9" s="286"/>
      <c r="E9" s="16"/>
      <c r="F9" s="11"/>
      <c r="G9" s="16"/>
      <c r="H9" s="69" t="s">
        <v>161</v>
      </c>
      <c r="I9" s="69"/>
      <c r="J9" s="73"/>
      <c r="K9" s="74"/>
    </row>
    <row r="10" spans="1:11" s="1" customFormat="1" ht="15" customHeight="1">
      <c r="A10" s="11" t="s">
        <v>11</v>
      </c>
      <c r="B10" s="289"/>
      <c r="C10" s="289"/>
      <c r="D10" s="289"/>
      <c r="E10" s="289"/>
      <c r="F10" s="18"/>
      <c r="G10" s="19" t="s">
        <v>13</v>
      </c>
      <c r="J10" s="71"/>
    </row>
    <row r="11" spans="1:11" s="1" customFormat="1" ht="15" customHeight="1">
      <c r="A11" s="21" t="s">
        <v>14</v>
      </c>
      <c r="B11" s="21" t="s">
        <v>16</v>
      </c>
      <c r="C11" s="21" t="s">
        <v>17</v>
      </c>
      <c r="D11" s="22" t="s">
        <v>18</v>
      </c>
      <c r="E11" s="23" t="s">
        <v>19</v>
      </c>
      <c r="F11" s="23" t="s">
        <v>20</v>
      </c>
      <c r="G11" s="21" t="s">
        <v>21</v>
      </c>
      <c r="J11" s="71"/>
    </row>
    <row r="12" spans="1:11" s="3" customFormat="1" ht="15" customHeight="1">
      <c r="A12" s="24">
        <v>1</v>
      </c>
      <c r="B12" s="25" t="s">
        <v>23</v>
      </c>
      <c r="C12" s="26"/>
      <c r="D12" s="27">
        <v>79305</v>
      </c>
      <c r="E12" s="28">
        <f>D12*C12</f>
        <v>0</v>
      </c>
      <c r="F12" s="29">
        <v>7.0000000000000007E-2</v>
      </c>
      <c r="G12" s="30">
        <f>E12-E12*F12</f>
        <v>0</v>
      </c>
      <c r="H12" s="31">
        <f>D12/1.08*0.93</f>
        <v>68290.416666666657</v>
      </c>
      <c r="I12" s="31"/>
      <c r="J12" s="59">
        <f t="shared" ref="J12:J29" si="0">H12*C12</f>
        <v>0</v>
      </c>
      <c r="K12" s="63"/>
    </row>
    <row r="13" spans="1:11" s="3" customFormat="1" ht="15" customHeight="1">
      <c r="A13" s="24">
        <v>2</v>
      </c>
      <c r="B13" s="25" t="s">
        <v>25</v>
      </c>
      <c r="C13" s="32"/>
      <c r="D13" s="33">
        <v>128591</v>
      </c>
      <c r="E13" s="28">
        <f t="shared" ref="E13:E29" si="1">D13*C13</f>
        <v>0</v>
      </c>
      <c r="F13" s="29">
        <v>7.0000000000000007E-2</v>
      </c>
      <c r="G13" s="30">
        <f t="shared" ref="G13:G29" si="2">E13-E13*F13</f>
        <v>0</v>
      </c>
      <c r="H13" s="31">
        <f t="shared" ref="H13:H29" si="3">D13/1.08*0.93</f>
        <v>110731.13888888889</v>
      </c>
      <c r="I13" s="31"/>
      <c r="J13" s="59">
        <f t="shared" si="0"/>
        <v>0</v>
      </c>
      <c r="K13" s="63"/>
    </row>
    <row r="14" spans="1:11" s="3" customFormat="1" ht="15" customHeight="1">
      <c r="A14" s="24">
        <v>3</v>
      </c>
      <c r="B14" s="25" t="s">
        <v>26</v>
      </c>
      <c r="C14" s="88"/>
      <c r="D14" s="27">
        <v>60043</v>
      </c>
      <c r="E14" s="28">
        <f t="shared" si="1"/>
        <v>0</v>
      </c>
      <c r="F14" s="29">
        <v>7.0000000000000007E-2</v>
      </c>
      <c r="G14" s="30">
        <f t="shared" si="2"/>
        <v>0</v>
      </c>
      <c r="H14" s="31">
        <f t="shared" si="3"/>
        <v>51703.694444444445</v>
      </c>
      <c r="I14" s="31"/>
      <c r="J14" s="59">
        <f t="shared" si="0"/>
        <v>0</v>
      </c>
      <c r="K14" s="63"/>
    </row>
    <row r="15" spans="1:11" s="3" customFormat="1" ht="15" customHeight="1">
      <c r="A15" s="24">
        <v>4</v>
      </c>
      <c r="B15" s="25" t="s">
        <v>27</v>
      </c>
      <c r="C15" s="106"/>
      <c r="D15" s="27">
        <v>115781</v>
      </c>
      <c r="E15" s="28">
        <f t="shared" si="1"/>
        <v>0</v>
      </c>
      <c r="F15" s="29">
        <v>7.0000000000000007E-2</v>
      </c>
      <c r="G15" s="30">
        <f t="shared" si="2"/>
        <v>0</v>
      </c>
      <c r="H15" s="31">
        <f t="shared" si="3"/>
        <v>99700.305555555547</v>
      </c>
      <c r="I15" s="31"/>
      <c r="J15" s="59">
        <f t="shared" si="0"/>
        <v>0</v>
      </c>
      <c r="K15" s="63"/>
    </row>
    <row r="16" spans="1:11" s="3" customFormat="1" ht="15" customHeight="1">
      <c r="A16" s="24">
        <v>5</v>
      </c>
      <c r="B16" s="25" t="s">
        <v>28</v>
      </c>
      <c r="C16" s="32"/>
      <c r="D16" s="27">
        <v>119943</v>
      </c>
      <c r="E16" s="28">
        <f t="shared" si="1"/>
        <v>0</v>
      </c>
      <c r="F16" s="29">
        <v>7.0000000000000007E-2</v>
      </c>
      <c r="G16" s="30">
        <f t="shared" si="2"/>
        <v>0</v>
      </c>
      <c r="H16" s="31">
        <f t="shared" si="3"/>
        <v>103284.25</v>
      </c>
      <c r="I16" s="31"/>
      <c r="J16" s="59">
        <f t="shared" si="0"/>
        <v>0</v>
      </c>
      <c r="K16" s="63"/>
    </row>
    <row r="17" spans="1:11" s="3" customFormat="1" ht="15" customHeight="1">
      <c r="A17" s="24">
        <v>6</v>
      </c>
      <c r="B17" s="25" t="s">
        <v>29</v>
      </c>
      <c r="C17" s="26"/>
      <c r="D17" s="27">
        <v>94810</v>
      </c>
      <c r="E17" s="28">
        <f t="shared" si="1"/>
        <v>0</v>
      </c>
      <c r="F17" s="29">
        <v>7.0000000000000007E-2</v>
      </c>
      <c r="G17" s="30">
        <f t="shared" si="2"/>
        <v>0</v>
      </c>
      <c r="H17" s="31">
        <f t="shared" si="3"/>
        <v>81641.944444444453</v>
      </c>
      <c r="I17" s="31"/>
      <c r="J17" s="59">
        <f t="shared" si="0"/>
        <v>0</v>
      </c>
      <c r="K17" s="63"/>
    </row>
    <row r="18" spans="1:11" s="3" customFormat="1" ht="15" customHeight="1">
      <c r="A18" s="24">
        <v>7</v>
      </c>
      <c r="B18" s="25" t="s">
        <v>30</v>
      </c>
      <c r="C18" s="34"/>
      <c r="D18" s="27">
        <v>141396</v>
      </c>
      <c r="E18" s="28">
        <f t="shared" si="1"/>
        <v>0</v>
      </c>
      <c r="F18" s="29">
        <v>7.0000000000000007E-2</v>
      </c>
      <c r="G18" s="30">
        <f t="shared" si="2"/>
        <v>0</v>
      </c>
      <c r="H18" s="31">
        <f t="shared" si="3"/>
        <v>121757.66666666667</v>
      </c>
      <c r="I18" s="31"/>
      <c r="J18" s="59">
        <f t="shared" si="0"/>
        <v>0</v>
      </c>
      <c r="K18" s="63"/>
    </row>
    <row r="19" spans="1:11" s="3" customFormat="1" ht="15" customHeight="1">
      <c r="A19" s="24">
        <v>8</v>
      </c>
      <c r="B19" s="25" t="s">
        <v>31</v>
      </c>
      <c r="C19" s="26"/>
      <c r="D19" s="27">
        <v>232931</v>
      </c>
      <c r="E19" s="28">
        <f t="shared" si="1"/>
        <v>0</v>
      </c>
      <c r="F19" s="29">
        <v>7.0000000000000007E-2</v>
      </c>
      <c r="G19" s="30">
        <f t="shared" si="2"/>
        <v>0</v>
      </c>
      <c r="H19" s="31">
        <f t="shared" si="3"/>
        <v>200579.47222222222</v>
      </c>
      <c r="I19" s="31"/>
      <c r="J19" s="59">
        <f t="shared" si="0"/>
        <v>0</v>
      </c>
      <c r="K19" s="63"/>
    </row>
    <row r="20" spans="1:11" s="3" customFormat="1" ht="15" customHeight="1">
      <c r="A20" s="24">
        <v>9</v>
      </c>
      <c r="B20" s="36" t="s">
        <v>32</v>
      </c>
      <c r="C20" s="26"/>
      <c r="D20" s="27">
        <v>101534</v>
      </c>
      <c r="E20" s="28">
        <f t="shared" si="1"/>
        <v>0</v>
      </c>
      <c r="F20" s="29">
        <v>7.0000000000000007E-2</v>
      </c>
      <c r="G20" s="30">
        <f t="shared" si="2"/>
        <v>0</v>
      </c>
      <c r="H20" s="31">
        <f t="shared" si="3"/>
        <v>87432.055555555562</v>
      </c>
      <c r="I20" s="31"/>
      <c r="J20" s="59">
        <f t="shared" si="0"/>
        <v>0</v>
      </c>
      <c r="K20" s="63"/>
    </row>
    <row r="21" spans="1:11" s="3" customFormat="1" ht="15" customHeight="1">
      <c r="A21" s="24">
        <v>10</v>
      </c>
      <c r="B21" s="36" t="s">
        <v>33</v>
      </c>
      <c r="C21" s="37"/>
      <c r="D21" s="33">
        <v>110148</v>
      </c>
      <c r="E21" s="28">
        <f t="shared" si="1"/>
        <v>0</v>
      </c>
      <c r="F21" s="29">
        <v>7.0000000000000007E-2</v>
      </c>
      <c r="G21" s="30">
        <f t="shared" si="2"/>
        <v>0</v>
      </c>
      <c r="H21" s="31">
        <f t="shared" si="3"/>
        <v>94849.666666666657</v>
      </c>
      <c r="I21" s="31"/>
      <c r="J21" s="59">
        <f t="shared" si="0"/>
        <v>0</v>
      </c>
      <c r="K21" s="63"/>
    </row>
    <row r="22" spans="1:11" s="3" customFormat="1" ht="15" customHeight="1">
      <c r="A22" s="24">
        <v>11</v>
      </c>
      <c r="B22" s="25" t="s">
        <v>34</v>
      </c>
      <c r="C22" s="37"/>
      <c r="D22" s="27">
        <v>54198</v>
      </c>
      <c r="E22" s="28">
        <f t="shared" si="1"/>
        <v>0</v>
      </c>
      <c r="F22" s="29">
        <v>7.0000000000000007E-2</v>
      </c>
      <c r="G22" s="30">
        <f t="shared" si="2"/>
        <v>0</v>
      </c>
      <c r="H22" s="31">
        <f t="shared" si="3"/>
        <v>46670.5</v>
      </c>
      <c r="I22" s="31"/>
      <c r="J22" s="59">
        <f t="shared" si="0"/>
        <v>0</v>
      </c>
      <c r="K22" s="63"/>
    </row>
    <row r="23" spans="1:11" s="3" customFormat="1" ht="15" customHeight="1">
      <c r="A23" s="24">
        <v>12</v>
      </c>
      <c r="B23" s="25" t="s">
        <v>35</v>
      </c>
      <c r="C23" s="37"/>
      <c r="D23" s="27">
        <v>49680</v>
      </c>
      <c r="E23" s="28">
        <f t="shared" si="1"/>
        <v>0</v>
      </c>
      <c r="F23" s="29">
        <v>7.0000000000000007E-2</v>
      </c>
      <c r="G23" s="30">
        <f t="shared" si="2"/>
        <v>0</v>
      </c>
      <c r="H23" s="31">
        <f t="shared" si="3"/>
        <v>42780</v>
      </c>
      <c r="I23" s="31"/>
      <c r="J23" s="59">
        <f t="shared" si="0"/>
        <v>0</v>
      </c>
      <c r="K23" s="63"/>
    </row>
    <row r="24" spans="1:11" s="3" customFormat="1" ht="15" customHeight="1">
      <c r="A24" s="24">
        <v>13</v>
      </c>
      <c r="B24" s="25" t="s">
        <v>36</v>
      </c>
      <c r="C24" s="37"/>
      <c r="D24" s="38">
        <v>64152</v>
      </c>
      <c r="E24" s="28">
        <f t="shared" si="1"/>
        <v>0</v>
      </c>
      <c r="F24" s="29">
        <v>7.0000000000000007E-2</v>
      </c>
      <c r="G24" s="30">
        <f t="shared" si="2"/>
        <v>0</v>
      </c>
      <c r="H24" s="31">
        <f t="shared" si="3"/>
        <v>55241.999999999993</v>
      </c>
      <c r="I24" s="31"/>
      <c r="J24" s="59">
        <f t="shared" si="0"/>
        <v>0</v>
      </c>
      <c r="K24" s="63"/>
    </row>
    <row r="25" spans="1:11" s="3" customFormat="1" ht="15" customHeight="1">
      <c r="A25" s="24">
        <v>14</v>
      </c>
      <c r="B25" s="25" t="s">
        <v>37</v>
      </c>
      <c r="C25" s="37"/>
      <c r="D25" s="38">
        <v>65934</v>
      </c>
      <c r="E25" s="28">
        <f t="shared" si="1"/>
        <v>0</v>
      </c>
      <c r="F25" s="29">
        <v>7.0000000000000007E-2</v>
      </c>
      <c r="G25" s="30">
        <f t="shared" si="2"/>
        <v>0</v>
      </c>
      <c r="H25" s="31">
        <f t="shared" si="3"/>
        <v>56776.499999999993</v>
      </c>
      <c r="I25" s="31"/>
      <c r="J25" s="59">
        <f t="shared" si="0"/>
        <v>0</v>
      </c>
      <c r="K25" s="63"/>
    </row>
    <row r="26" spans="1:11" s="3" customFormat="1" ht="15" customHeight="1">
      <c r="A26" s="24">
        <v>15</v>
      </c>
      <c r="B26" s="25" t="s">
        <v>38</v>
      </c>
      <c r="C26" s="37"/>
      <c r="D26" s="38">
        <v>76626</v>
      </c>
      <c r="E26" s="28">
        <f t="shared" si="1"/>
        <v>0</v>
      </c>
      <c r="F26" s="29">
        <v>7.0000000000000007E-2</v>
      </c>
      <c r="G26" s="30">
        <f t="shared" si="2"/>
        <v>0</v>
      </c>
      <c r="H26" s="31">
        <f t="shared" si="3"/>
        <v>65983.5</v>
      </c>
      <c r="I26" s="31"/>
      <c r="J26" s="59">
        <f t="shared" si="0"/>
        <v>0</v>
      </c>
      <c r="K26" s="63"/>
    </row>
    <row r="27" spans="1:11" s="3" customFormat="1" ht="15" customHeight="1">
      <c r="A27" s="24">
        <v>16</v>
      </c>
      <c r="B27" s="25" t="s">
        <v>39</v>
      </c>
      <c r="C27" s="37"/>
      <c r="D27" s="38">
        <v>80190</v>
      </c>
      <c r="E27" s="28">
        <f t="shared" si="1"/>
        <v>0</v>
      </c>
      <c r="F27" s="29">
        <v>7.0000000000000007E-2</v>
      </c>
      <c r="G27" s="30">
        <f t="shared" si="2"/>
        <v>0</v>
      </c>
      <c r="H27" s="31">
        <f t="shared" si="3"/>
        <v>69052.5</v>
      </c>
      <c r="I27" s="31"/>
      <c r="J27" s="59">
        <f t="shared" si="0"/>
        <v>0</v>
      </c>
      <c r="K27" s="63"/>
    </row>
    <row r="28" spans="1:11" s="3" customFormat="1" ht="15" customHeight="1">
      <c r="A28" s="24">
        <v>17</v>
      </c>
      <c r="B28" s="25" t="s">
        <v>40</v>
      </c>
      <c r="C28" s="37"/>
      <c r="D28" s="38">
        <v>113832</v>
      </c>
      <c r="E28" s="28">
        <f t="shared" si="1"/>
        <v>0</v>
      </c>
      <c r="F28" s="29">
        <v>7.0000000000000007E-2</v>
      </c>
      <c r="G28" s="30">
        <f t="shared" si="2"/>
        <v>0</v>
      </c>
      <c r="H28" s="31">
        <f t="shared" si="3"/>
        <v>98022</v>
      </c>
      <c r="I28" s="31"/>
      <c r="J28" s="59">
        <f t="shared" si="0"/>
        <v>0</v>
      </c>
      <c r="K28" s="63"/>
    </row>
    <row r="29" spans="1:11" s="3" customFormat="1" ht="15" customHeight="1">
      <c r="A29" s="24">
        <v>18</v>
      </c>
      <c r="B29" s="25" t="s">
        <v>41</v>
      </c>
      <c r="C29" s="37"/>
      <c r="D29" s="39">
        <v>98010</v>
      </c>
      <c r="E29" s="28">
        <f t="shared" si="1"/>
        <v>0</v>
      </c>
      <c r="F29" s="29">
        <v>7.0000000000000007E-2</v>
      </c>
      <c r="G29" s="30">
        <f t="shared" si="2"/>
        <v>0</v>
      </c>
      <c r="H29" s="31">
        <f t="shared" si="3"/>
        <v>84397.5</v>
      </c>
      <c r="I29" s="31"/>
      <c r="J29" s="59">
        <f t="shared" si="0"/>
        <v>0</v>
      </c>
      <c r="K29" s="63"/>
    </row>
    <row r="30" spans="1:11" s="4" customFormat="1" ht="15" customHeight="1">
      <c r="A30" s="40"/>
      <c r="B30" s="41" t="s">
        <v>42</v>
      </c>
      <c r="C30" s="42">
        <f>SUM(C12:C29)</f>
        <v>0</v>
      </c>
      <c r="D30" s="42"/>
      <c r="E30" s="43">
        <f>SUM(E12:E29)</f>
        <v>0</v>
      </c>
      <c r="F30" s="43"/>
      <c r="G30" s="44">
        <f>SUM(G12:G29)</f>
        <v>0</v>
      </c>
      <c r="H30" s="45"/>
      <c r="I30" s="45"/>
      <c r="J30" s="64">
        <f>SUM(J12:J29)</f>
        <v>0</v>
      </c>
    </row>
    <row r="31" spans="1:11" s="5" customFormat="1" ht="30" customHeight="1">
      <c r="A31" s="46"/>
      <c r="B31" s="47"/>
      <c r="C31" s="48"/>
      <c r="D31" s="48"/>
      <c r="E31" s="49"/>
      <c r="F31" s="49"/>
      <c r="G31" s="50"/>
      <c r="J31" s="75">
        <f>J30*0.08</f>
        <v>0</v>
      </c>
    </row>
    <row r="32" spans="1:11" s="6" customFormat="1" ht="15" customHeight="1">
      <c r="A32" s="283" t="s">
        <v>43</v>
      </c>
      <c r="B32" s="283"/>
      <c r="C32" s="284" t="s">
        <v>44</v>
      </c>
      <c r="D32" s="284"/>
      <c r="E32" s="54"/>
      <c r="F32" s="54"/>
      <c r="G32" s="55" t="s">
        <v>45</v>
      </c>
      <c r="J32" s="76">
        <f>SUM(J30:J31)</f>
        <v>0</v>
      </c>
    </row>
  </sheetData>
  <mergeCells count="12">
    <mergeCell ref="A32:B32"/>
    <mergeCell ref="C32:D32"/>
    <mergeCell ref="C7:G7"/>
    <mergeCell ref="B8:C8"/>
    <mergeCell ref="D8:G8"/>
    <mergeCell ref="B9:D9"/>
    <mergeCell ref="B10:E10"/>
    <mergeCell ref="A2:G2"/>
    <mergeCell ref="A3:G3"/>
    <mergeCell ref="A4:G4"/>
    <mergeCell ref="A5:G5"/>
    <mergeCell ref="A6:G6"/>
  </mergeCells>
  <hyperlinks>
    <hyperlink ref="I2" r:id="rId1"/>
  </hyperlinks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27"/>
  <sheetViews>
    <sheetView workbookViewId="0">
      <selection activeCell="I98" sqref="I98"/>
    </sheetView>
  </sheetViews>
  <sheetFormatPr defaultRowHeight="15"/>
  <cols>
    <col min="2" max="2" width="34.7109375" customWidth="1"/>
    <col min="3" max="3" width="17.42578125" customWidth="1"/>
    <col min="4" max="4" width="18.140625" customWidth="1"/>
    <col min="5" max="5" width="19.140625" customWidth="1"/>
    <col min="6" max="6" width="15" customWidth="1"/>
    <col min="7" max="7" width="18.140625" customWidth="1"/>
    <col min="10" max="10" width="13.85546875" customWidth="1"/>
  </cols>
  <sheetData>
    <row r="2" spans="1:12" s="1" customFormat="1" ht="15" customHeight="1">
      <c r="A2" s="279" t="s">
        <v>0</v>
      </c>
      <c r="B2" s="279"/>
      <c r="C2" s="279"/>
      <c r="D2" s="279"/>
      <c r="E2" s="279"/>
      <c r="F2" s="279"/>
      <c r="G2" s="279"/>
      <c r="H2" s="3"/>
      <c r="I2" s="3"/>
      <c r="J2" s="59"/>
      <c r="K2" s="3"/>
      <c r="L2" s="215"/>
    </row>
    <row r="3" spans="1:12" s="1" customFormat="1" ht="15" customHeight="1">
      <c r="A3" s="279" t="s">
        <v>1</v>
      </c>
      <c r="B3" s="279"/>
      <c r="C3" s="279"/>
      <c r="D3" s="279"/>
      <c r="E3" s="279"/>
      <c r="F3" s="279"/>
      <c r="G3" s="279"/>
      <c r="H3" s="3"/>
      <c r="I3" s="3" t="s">
        <v>1244</v>
      </c>
      <c r="J3" s="59"/>
      <c r="K3" s="3"/>
      <c r="L3" s="215"/>
    </row>
    <row r="4" spans="1:12" s="1" customFormat="1" ht="15" customHeight="1">
      <c r="A4" s="279" t="s">
        <v>2</v>
      </c>
      <c r="B4" s="279"/>
      <c r="C4" s="279"/>
      <c r="D4" s="279"/>
      <c r="E4" s="279"/>
      <c r="F4" s="279"/>
      <c r="G4" s="279"/>
      <c r="H4" s="3"/>
      <c r="I4" s="3" t="s">
        <v>1245</v>
      </c>
      <c r="J4" s="59"/>
      <c r="K4" s="3"/>
      <c r="L4" s="215"/>
    </row>
    <row r="5" spans="1:12" s="1" customFormat="1" ht="15" customHeight="1">
      <c r="A5" s="279" t="s">
        <v>4</v>
      </c>
      <c r="B5" s="279"/>
      <c r="C5" s="279"/>
      <c r="D5" s="279"/>
      <c r="E5" s="279"/>
      <c r="F5" s="279"/>
      <c r="G5" s="279"/>
      <c r="H5" s="3"/>
      <c r="I5" s="3"/>
      <c r="J5" s="59"/>
      <c r="K5" s="3"/>
      <c r="L5" s="215"/>
    </row>
    <row r="6" spans="1:12" s="1" customFormat="1" ht="15" customHeight="1">
      <c r="A6" s="280" t="s">
        <v>6</v>
      </c>
      <c r="B6" s="280"/>
      <c r="C6" s="280"/>
      <c r="D6" s="280"/>
      <c r="E6" s="280"/>
      <c r="F6" s="280"/>
      <c r="G6" s="280"/>
      <c r="H6" s="3"/>
      <c r="I6" s="3"/>
      <c r="J6" s="59"/>
      <c r="K6" s="3"/>
      <c r="L6" s="215"/>
    </row>
    <row r="7" spans="1:12" s="2" customFormat="1" ht="15" customHeight="1">
      <c r="A7" s="9"/>
      <c r="B7" s="9"/>
      <c r="C7" s="281" t="s">
        <v>1241</v>
      </c>
      <c r="D7" s="281"/>
      <c r="E7" s="281"/>
      <c r="F7" s="281"/>
      <c r="G7" s="281"/>
      <c r="H7" s="3"/>
      <c r="I7" s="3"/>
      <c r="J7" s="129"/>
      <c r="K7" s="3"/>
      <c r="L7" s="215"/>
    </row>
    <row r="8" spans="1:12" s="1" customFormat="1" ht="15" customHeight="1">
      <c r="A8" s="11" t="s">
        <v>8</v>
      </c>
      <c r="B8" s="12"/>
      <c r="C8" s="13"/>
      <c r="D8" s="286"/>
      <c r="E8" s="286"/>
      <c r="F8" s="286"/>
      <c r="G8" s="286"/>
      <c r="H8" s="15"/>
      <c r="I8" s="15"/>
      <c r="J8" s="59"/>
      <c r="K8" s="3"/>
      <c r="L8" s="215"/>
    </row>
    <row r="9" spans="1:12" s="1" customFormat="1" ht="15" customHeight="1">
      <c r="A9" s="11" t="s">
        <v>9</v>
      </c>
      <c r="B9" s="286" t="s">
        <v>1243</v>
      </c>
      <c r="C9" s="286"/>
      <c r="D9" s="286"/>
      <c r="E9" s="286"/>
      <c r="F9" s="11"/>
      <c r="G9" s="16"/>
      <c r="H9" s="17"/>
      <c r="I9" s="17"/>
      <c r="J9" s="60"/>
      <c r="K9" s="61"/>
      <c r="L9" s="215"/>
    </row>
    <row r="10" spans="1:12" s="1" customFormat="1" ht="23.25" customHeight="1">
      <c r="A10" s="11" t="s">
        <v>11</v>
      </c>
      <c r="B10" s="289" t="s">
        <v>1242</v>
      </c>
      <c r="C10" s="289"/>
      <c r="D10" s="289"/>
      <c r="E10" s="289"/>
      <c r="F10" s="258"/>
      <c r="G10" s="19" t="s">
        <v>13</v>
      </c>
      <c r="H10" s="3"/>
      <c r="I10" s="3"/>
      <c r="J10" s="59"/>
      <c r="K10" s="3"/>
      <c r="L10" s="215"/>
    </row>
    <row r="11" spans="1:12" s="1" customFormat="1" ht="15" customHeight="1">
      <c r="A11" s="190" t="s">
        <v>14</v>
      </c>
      <c r="B11" s="190" t="s">
        <v>16</v>
      </c>
      <c r="C11" s="190" t="s">
        <v>17</v>
      </c>
      <c r="D11" s="191" t="s">
        <v>18</v>
      </c>
      <c r="E11" s="192" t="s">
        <v>19</v>
      </c>
      <c r="F11" s="192" t="s">
        <v>20</v>
      </c>
      <c r="G11" s="190" t="s">
        <v>21</v>
      </c>
      <c r="H11" s="3"/>
      <c r="I11" s="3"/>
      <c r="J11" s="59"/>
      <c r="K11" s="3"/>
      <c r="L11" s="215"/>
    </row>
    <row r="12" spans="1:12" s="3" customFormat="1" ht="15" customHeight="1">
      <c r="A12" s="24">
        <v>1</v>
      </c>
      <c r="B12" s="25" t="s">
        <v>23</v>
      </c>
      <c r="C12" s="26">
        <v>50</v>
      </c>
      <c r="D12" s="27">
        <v>96000</v>
      </c>
      <c r="E12" s="28">
        <f t="shared" ref="E12:E29" si="0">D12*C12</f>
        <v>4800000</v>
      </c>
      <c r="F12" s="124">
        <v>0.2</v>
      </c>
      <c r="G12" s="30">
        <f t="shared" ref="G12:G29" si="1">E12-E12*F12</f>
        <v>3840000</v>
      </c>
      <c r="H12" s="31">
        <f>D12/1.08*0.8</f>
        <v>71111.111111111109</v>
      </c>
      <c r="I12" s="31"/>
      <c r="J12" s="59">
        <f t="shared" ref="J12:J29" si="2">H12*C12</f>
        <v>3555555.5555555555</v>
      </c>
      <c r="K12" s="63"/>
      <c r="L12" s="215"/>
    </row>
    <row r="13" spans="1:12" s="3" customFormat="1" ht="15" customHeight="1">
      <c r="A13" s="24">
        <v>2</v>
      </c>
      <c r="B13" s="25" t="s">
        <v>25</v>
      </c>
      <c r="C13" s="32"/>
      <c r="D13" s="33">
        <v>128591</v>
      </c>
      <c r="E13" s="28">
        <f t="shared" si="0"/>
        <v>0</v>
      </c>
      <c r="F13" s="29">
        <v>0</v>
      </c>
      <c r="G13" s="30">
        <f t="shared" si="1"/>
        <v>0</v>
      </c>
      <c r="H13" s="31">
        <f t="shared" ref="H13:H16" si="3">D13/1.08*0.8</f>
        <v>95252.592592592584</v>
      </c>
      <c r="I13" s="31"/>
      <c r="J13" s="59">
        <f t="shared" si="2"/>
        <v>0</v>
      </c>
      <c r="K13" s="63"/>
      <c r="L13" s="215"/>
    </row>
    <row r="14" spans="1:12" s="3" customFormat="1" ht="15" customHeight="1">
      <c r="A14" s="24">
        <v>3</v>
      </c>
      <c r="B14" s="25" t="s">
        <v>26</v>
      </c>
      <c r="C14" s="34">
        <v>50</v>
      </c>
      <c r="D14" s="27">
        <v>73000</v>
      </c>
      <c r="E14" s="28">
        <f t="shared" si="0"/>
        <v>3650000</v>
      </c>
      <c r="F14" s="124">
        <v>0.2</v>
      </c>
      <c r="G14" s="30">
        <f t="shared" si="1"/>
        <v>2920000</v>
      </c>
      <c r="H14" s="31">
        <f t="shared" si="3"/>
        <v>54074.074074074073</v>
      </c>
      <c r="I14" s="31"/>
      <c r="J14" s="59">
        <f t="shared" si="2"/>
        <v>2703703.7037037038</v>
      </c>
      <c r="K14" s="63"/>
      <c r="L14" s="215"/>
    </row>
    <row r="15" spans="1:12" s="3" customFormat="1" ht="15" customHeight="1">
      <c r="A15" s="24">
        <v>4</v>
      </c>
      <c r="B15" s="25" t="s">
        <v>27</v>
      </c>
      <c r="C15" s="35"/>
      <c r="D15" s="27">
        <v>115781</v>
      </c>
      <c r="E15" s="28">
        <f t="shared" si="0"/>
        <v>0</v>
      </c>
      <c r="F15" s="29">
        <v>0</v>
      </c>
      <c r="G15" s="30">
        <f t="shared" si="1"/>
        <v>0</v>
      </c>
      <c r="H15" s="31">
        <f t="shared" si="3"/>
        <v>85763.703703703708</v>
      </c>
      <c r="I15" s="31"/>
      <c r="J15" s="59">
        <f t="shared" si="2"/>
        <v>0</v>
      </c>
      <c r="K15" s="63"/>
      <c r="L15" s="215"/>
    </row>
    <row r="16" spans="1:12" s="3" customFormat="1" ht="15" customHeight="1">
      <c r="A16" s="24">
        <v>5</v>
      </c>
      <c r="B16" s="25" t="s">
        <v>28</v>
      </c>
      <c r="C16" s="32">
        <v>50</v>
      </c>
      <c r="D16" s="27">
        <v>146000</v>
      </c>
      <c r="E16" s="28">
        <f t="shared" si="0"/>
        <v>7300000</v>
      </c>
      <c r="F16" s="124">
        <v>0.2</v>
      </c>
      <c r="G16" s="30">
        <f t="shared" si="1"/>
        <v>5840000</v>
      </c>
      <c r="H16" s="31">
        <f t="shared" si="3"/>
        <v>108148.14814814815</v>
      </c>
      <c r="I16" s="31"/>
      <c r="J16" s="59">
        <f t="shared" si="2"/>
        <v>5407407.4074074076</v>
      </c>
      <c r="K16" s="63"/>
      <c r="L16" s="215"/>
    </row>
    <row r="17" spans="1:12" s="3" customFormat="1" ht="15" customHeight="1">
      <c r="A17" s="24">
        <v>6</v>
      </c>
      <c r="B17" s="25" t="s">
        <v>29</v>
      </c>
      <c r="C17" s="26"/>
      <c r="D17" s="27">
        <v>94810</v>
      </c>
      <c r="E17" s="28">
        <f t="shared" si="0"/>
        <v>0</v>
      </c>
      <c r="F17" s="29">
        <v>0</v>
      </c>
      <c r="G17" s="30">
        <f t="shared" si="1"/>
        <v>0</v>
      </c>
      <c r="H17" s="31">
        <f t="shared" ref="H17:H29" si="4">D17/1.08</f>
        <v>87787.037037037036</v>
      </c>
      <c r="I17" s="31"/>
      <c r="J17" s="59">
        <f t="shared" si="2"/>
        <v>0</v>
      </c>
      <c r="K17" s="63"/>
      <c r="L17" s="215"/>
    </row>
    <row r="18" spans="1:12" s="3" customFormat="1" ht="15" customHeight="1">
      <c r="A18" s="24">
        <v>7</v>
      </c>
      <c r="B18" s="25" t="s">
        <v>30</v>
      </c>
      <c r="C18" s="34"/>
      <c r="D18" s="27">
        <v>141396</v>
      </c>
      <c r="E18" s="28">
        <f t="shared" si="0"/>
        <v>0</v>
      </c>
      <c r="F18" s="29">
        <v>0</v>
      </c>
      <c r="G18" s="30">
        <f t="shared" si="1"/>
        <v>0</v>
      </c>
      <c r="H18" s="31">
        <f t="shared" si="4"/>
        <v>130922.22222222222</v>
      </c>
      <c r="I18" s="31"/>
      <c r="J18" s="59">
        <f t="shared" si="2"/>
        <v>0</v>
      </c>
      <c r="K18" s="63"/>
      <c r="L18" s="215"/>
    </row>
    <row r="19" spans="1:12" s="3" customFormat="1" ht="15" customHeight="1">
      <c r="A19" s="24">
        <v>8</v>
      </c>
      <c r="B19" s="25" t="s">
        <v>31</v>
      </c>
      <c r="C19" s="26"/>
      <c r="D19" s="27">
        <v>232931</v>
      </c>
      <c r="E19" s="28">
        <f t="shared" si="0"/>
        <v>0</v>
      </c>
      <c r="F19" s="29">
        <v>0</v>
      </c>
      <c r="G19" s="30">
        <f t="shared" si="1"/>
        <v>0</v>
      </c>
      <c r="H19" s="31">
        <f t="shared" si="4"/>
        <v>215676.85185185182</v>
      </c>
      <c r="I19" s="31"/>
      <c r="J19" s="59">
        <f t="shared" si="2"/>
        <v>0</v>
      </c>
      <c r="K19" s="63"/>
      <c r="L19" s="215"/>
    </row>
    <row r="20" spans="1:12" s="3" customFormat="1" ht="15" customHeight="1">
      <c r="A20" s="24">
        <v>9</v>
      </c>
      <c r="B20" s="36" t="s">
        <v>32</v>
      </c>
      <c r="C20" s="26"/>
      <c r="D20" s="27">
        <v>101534</v>
      </c>
      <c r="E20" s="28">
        <f t="shared" si="0"/>
        <v>0</v>
      </c>
      <c r="F20" s="29">
        <v>0</v>
      </c>
      <c r="G20" s="30">
        <f t="shared" si="1"/>
        <v>0</v>
      </c>
      <c r="H20" s="31">
        <f t="shared" si="4"/>
        <v>94012.962962962964</v>
      </c>
      <c r="I20" s="31"/>
      <c r="J20" s="59">
        <f t="shared" si="2"/>
        <v>0</v>
      </c>
      <c r="K20" s="63"/>
      <c r="L20" s="215"/>
    </row>
    <row r="21" spans="1:12" s="3" customFormat="1" ht="15" customHeight="1">
      <c r="A21" s="24">
        <v>10</v>
      </c>
      <c r="B21" s="36" t="s">
        <v>33</v>
      </c>
      <c r="C21" s="37"/>
      <c r="D21" s="33">
        <v>110148</v>
      </c>
      <c r="E21" s="28">
        <f t="shared" si="0"/>
        <v>0</v>
      </c>
      <c r="F21" s="29">
        <v>0</v>
      </c>
      <c r="G21" s="30">
        <f t="shared" si="1"/>
        <v>0</v>
      </c>
      <c r="H21" s="31">
        <f t="shared" si="4"/>
        <v>101988.88888888888</v>
      </c>
      <c r="I21" s="31"/>
      <c r="J21" s="59">
        <f t="shared" si="2"/>
        <v>0</v>
      </c>
      <c r="K21" s="63"/>
      <c r="L21" s="215"/>
    </row>
    <row r="22" spans="1:12" s="3" customFormat="1" ht="15" customHeight="1">
      <c r="A22" s="24">
        <v>11</v>
      </c>
      <c r="B22" s="25" t="s">
        <v>34</v>
      </c>
      <c r="C22" s="37"/>
      <c r="D22" s="27">
        <v>54198</v>
      </c>
      <c r="E22" s="28">
        <f t="shared" si="0"/>
        <v>0</v>
      </c>
      <c r="F22" s="29">
        <v>0</v>
      </c>
      <c r="G22" s="30">
        <f t="shared" si="1"/>
        <v>0</v>
      </c>
      <c r="H22" s="31">
        <f t="shared" si="4"/>
        <v>50183.333333333328</v>
      </c>
      <c r="I22" s="31"/>
      <c r="J22" s="59">
        <f t="shared" si="2"/>
        <v>0</v>
      </c>
      <c r="K22" s="63"/>
      <c r="L22" s="215"/>
    </row>
    <row r="23" spans="1:12" s="3" customFormat="1" ht="15" customHeight="1">
      <c r="A23" s="24">
        <v>12</v>
      </c>
      <c r="B23" s="25" t="s">
        <v>35</v>
      </c>
      <c r="C23" s="37"/>
      <c r="D23" s="27">
        <v>49680</v>
      </c>
      <c r="E23" s="28">
        <f t="shared" si="0"/>
        <v>0</v>
      </c>
      <c r="F23" s="29">
        <v>0</v>
      </c>
      <c r="G23" s="30">
        <f t="shared" si="1"/>
        <v>0</v>
      </c>
      <c r="H23" s="31">
        <f t="shared" si="4"/>
        <v>46000</v>
      </c>
      <c r="I23" s="31"/>
      <c r="J23" s="59">
        <f t="shared" si="2"/>
        <v>0</v>
      </c>
      <c r="K23" s="63"/>
      <c r="L23" s="215"/>
    </row>
    <row r="24" spans="1:12" s="3" customFormat="1" ht="15" customHeight="1">
      <c r="A24" s="24">
        <v>13</v>
      </c>
      <c r="B24" s="25" t="s">
        <v>36</v>
      </c>
      <c r="C24" s="37"/>
      <c r="D24" s="38">
        <v>64152</v>
      </c>
      <c r="E24" s="28">
        <f t="shared" si="0"/>
        <v>0</v>
      </c>
      <c r="F24" s="29">
        <v>0</v>
      </c>
      <c r="G24" s="30">
        <f t="shared" si="1"/>
        <v>0</v>
      </c>
      <c r="H24" s="31">
        <f t="shared" si="4"/>
        <v>59399.999999999993</v>
      </c>
      <c r="I24" s="31"/>
      <c r="J24" s="59">
        <f t="shared" si="2"/>
        <v>0</v>
      </c>
      <c r="K24" s="63"/>
      <c r="L24" s="215"/>
    </row>
    <row r="25" spans="1:12" s="3" customFormat="1" ht="15" customHeight="1">
      <c r="A25" s="24">
        <v>14</v>
      </c>
      <c r="B25" s="25" t="s">
        <v>37</v>
      </c>
      <c r="C25" s="37"/>
      <c r="D25" s="38">
        <v>65934</v>
      </c>
      <c r="E25" s="28">
        <f t="shared" si="0"/>
        <v>0</v>
      </c>
      <c r="F25" s="29">
        <v>0</v>
      </c>
      <c r="G25" s="30">
        <f t="shared" si="1"/>
        <v>0</v>
      </c>
      <c r="H25" s="31">
        <f t="shared" si="4"/>
        <v>61049.999999999993</v>
      </c>
      <c r="I25" s="31"/>
      <c r="J25" s="59">
        <f t="shared" si="2"/>
        <v>0</v>
      </c>
      <c r="K25" s="63"/>
      <c r="L25" s="215"/>
    </row>
    <row r="26" spans="1:12" s="3" customFormat="1" ht="15" customHeight="1">
      <c r="A26" s="24">
        <v>15</v>
      </c>
      <c r="B26" s="25" t="s">
        <v>38</v>
      </c>
      <c r="C26" s="37"/>
      <c r="D26" s="38">
        <v>76626</v>
      </c>
      <c r="E26" s="28">
        <f t="shared" si="0"/>
        <v>0</v>
      </c>
      <c r="F26" s="29">
        <v>0</v>
      </c>
      <c r="G26" s="30">
        <f t="shared" si="1"/>
        <v>0</v>
      </c>
      <c r="H26" s="31">
        <f t="shared" si="4"/>
        <v>70950</v>
      </c>
      <c r="I26" s="31"/>
      <c r="J26" s="59">
        <f t="shared" si="2"/>
        <v>0</v>
      </c>
      <c r="K26" s="63"/>
      <c r="L26" s="215"/>
    </row>
    <row r="27" spans="1:12" s="3" customFormat="1" ht="15" customHeight="1">
      <c r="A27" s="24">
        <v>16</v>
      </c>
      <c r="B27" s="25" t="s">
        <v>39</v>
      </c>
      <c r="C27" s="37"/>
      <c r="D27" s="38">
        <v>80190</v>
      </c>
      <c r="E27" s="28">
        <f t="shared" si="0"/>
        <v>0</v>
      </c>
      <c r="F27" s="29">
        <v>0</v>
      </c>
      <c r="G27" s="30">
        <f t="shared" si="1"/>
        <v>0</v>
      </c>
      <c r="H27" s="31">
        <f t="shared" si="4"/>
        <v>74250</v>
      </c>
      <c r="I27" s="31"/>
      <c r="J27" s="59">
        <f t="shared" si="2"/>
        <v>0</v>
      </c>
      <c r="K27" s="63"/>
      <c r="L27" s="215"/>
    </row>
    <row r="28" spans="1:12" s="3" customFormat="1" ht="15" customHeight="1">
      <c r="A28" s="24">
        <v>17</v>
      </c>
      <c r="B28" s="25" t="s">
        <v>40</v>
      </c>
      <c r="C28" s="37"/>
      <c r="D28" s="38">
        <v>113832</v>
      </c>
      <c r="E28" s="28">
        <f t="shared" si="0"/>
        <v>0</v>
      </c>
      <c r="F28" s="29">
        <v>0</v>
      </c>
      <c r="G28" s="30">
        <f t="shared" si="1"/>
        <v>0</v>
      </c>
      <c r="H28" s="31">
        <f t="shared" si="4"/>
        <v>105400</v>
      </c>
      <c r="I28" s="31"/>
      <c r="J28" s="59">
        <f t="shared" si="2"/>
        <v>0</v>
      </c>
      <c r="K28" s="63"/>
      <c r="L28" s="215"/>
    </row>
    <row r="29" spans="1:12" s="3" customFormat="1" ht="15" customHeight="1">
      <c r="A29" s="24">
        <v>18</v>
      </c>
      <c r="B29" s="25" t="s">
        <v>41</v>
      </c>
      <c r="C29" s="37"/>
      <c r="D29" s="39">
        <v>98010</v>
      </c>
      <c r="E29" s="28">
        <f t="shared" si="0"/>
        <v>0</v>
      </c>
      <c r="F29" s="29">
        <v>0</v>
      </c>
      <c r="G29" s="30">
        <f t="shared" si="1"/>
        <v>0</v>
      </c>
      <c r="H29" s="31">
        <f t="shared" si="4"/>
        <v>90750</v>
      </c>
      <c r="I29" s="31"/>
      <c r="J29" s="59">
        <f t="shared" si="2"/>
        <v>0</v>
      </c>
      <c r="K29" s="63"/>
      <c r="L29" s="215"/>
    </row>
    <row r="30" spans="1:12" s="4" customFormat="1" ht="15" customHeight="1">
      <c r="A30" s="40"/>
      <c r="B30" s="41" t="s">
        <v>42</v>
      </c>
      <c r="C30" s="42">
        <f>SUM(C12:C29)</f>
        <v>150</v>
      </c>
      <c r="D30" s="42"/>
      <c r="E30" s="43">
        <f>SUM(E12:E29)</f>
        <v>15750000</v>
      </c>
      <c r="F30" s="43"/>
      <c r="G30" s="111">
        <f>SUM(G12:G29)</f>
        <v>12600000</v>
      </c>
      <c r="H30" s="45"/>
      <c r="I30" s="45"/>
      <c r="J30" s="64">
        <f>SUM(J12:J29)</f>
        <v>11666666.666666668</v>
      </c>
      <c r="L30" s="231"/>
    </row>
    <row r="31" spans="1:12" s="5" customFormat="1" ht="30" customHeight="1">
      <c r="A31" s="46"/>
      <c r="B31" s="47"/>
      <c r="C31" s="48"/>
      <c r="D31" s="48"/>
      <c r="E31" s="49"/>
      <c r="F31" s="49"/>
      <c r="G31" s="50"/>
      <c r="H31" s="51"/>
      <c r="I31" s="51"/>
      <c r="J31" s="65">
        <f>J30*0.08</f>
        <v>933333.33333333349</v>
      </c>
      <c r="K31" s="51"/>
      <c r="L31" s="232"/>
    </row>
    <row r="32" spans="1:12" s="6" customFormat="1" ht="15" customHeight="1">
      <c r="A32" s="283" t="s">
        <v>43</v>
      </c>
      <c r="B32" s="283"/>
      <c r="C32" s="284" t="s">
        <v>44</v>
      </c>
      <c r="D32" s="284"/>
      <c r="E32" s="54"/>
      <c r="F32" s="54"/>
      <c r="G32" s="55" t="s">
        <v>45</v>
      </c>
      <c r="H32" s="56"/>
      <c r="I32" s="56"/>
      <c r="J32" s="225">
        <f>SUM(J30:J31)</f>
        <v>12600000.000000002</v>
      </c>
      <c r="K32" s="56"/>
      <c r="L32" s="233"/>
    </row>
    <row r="33" spans="1:12">
      <c r="I33" s="8"/>
    </row>
    <row r="37" spans="1:12" s="1" customFormat="1" ht="15" customHeight="1">
      <c r="A37" s="279" t="s">
        <v>0</v>
      </c>
      <c r="B37" s="279"/>
      <c r="C37" s="279"/>
      <c r="D37" s="279"/>
      <c r="E37" s="279"/>
      <c r="F37" s="279"/>
      <c r="G37" s="279"/>
      <c r="H37" s="3"/>
      <c r="I37" s="3" t="s">
        <v>1317</v>
      </c>
      <c r="J37" s="59"/>
      <c r="K37" s="3"/>
      <c r="L37" s="215"/>
    </row>
    <row r="38" spans="1:12" s="1" customFormat="1" ht="15" customHeight="1">
      <c r="A38" s="279" t="s">
        <v>1</v>
      </c>
      <c r="B38" s="279"/>
      <c r="C38" s="279"/>
      <c r="D38" s="279"/>
      <c r="E38" s="279"/>
      <c r="F38" s="279"/>
      <c r="G38" s="279"/>
      <c r="H38" s="3"/>
      <c r="I38" s="3" t="s">
        <v>1244</v>
      </c>
      <c r="J38" s="59"/>
      <c r="K38" s="3"/>
      <c r="L38" s="215"/>
    </row>
    <row r="39" spans="1:12" s="1" customFormat="1" ht="15" customHeight="1">
      <c r="A39" s="279" t="s">
        <v>2</v>
      </c>
      <c r="B39" s="279"/>
      <c r="C39" s="279"/>
      <c r="D39" s="279"/>
      <c r="E39" s="279"/>
      <c r="F39" s="279"/>
      <c r="G39" s="279"/>
      <c r="H39" s="3"/>
      <c r="I39" s="3" t="s">
        <v>1245</v>
      </c>
      <c r="J39" s="59"/>
      <c r="K39" s="3"/>
      <c r="L39" s="215"/>
    </row>
    <row r="40" spans="1:12" s="1" customFormat="1" ht="15" customHeight="1">
      <c r="A40" s="279" t="s">
        <v>4</v>
      </c>
      <c r="B40" s="279"/>
      <c r="C40" s="279"/>
      <c r="D40" s="279"/>
      <c r="E40" s="279"/>
      <c r="F40" s="279"/>
      <c r="G40" s="279"/>
      <c r="H40" s="3"/>
      <c r="I40" s="3" t="s">
        <v>1316</v>
      </c>
      <c r="J40" s="59"/>
      <c r="K40" s="3"/>
      <c r="L40" s="215"/>
    </row>
    <row r="41" spans="1:12" s="1" customFormat="1" ht="15" customHeight="1">
      <c r="A41" s="280" t="s">
        <v>6</v>
      </c>
      <c r="B41" s="280"/>
      <c r="C41" s="280"/>
      <c r="D41" s="280"/>
      <c r="E41" s="280"/>
      <c r="F41" s="280"/>
      <c r="G41" s="280"/>
      <c r="H41" s="3"/>
      <c r="I41" s="3"/>
      <c r="J41" s="59"/>
      <c r="K41" s="3"/>
      <c r="L41" s="215"/>
    </row>
    <row r="42" spans="1:12" s="2" customFormat="1" ht="15" customHeight="1">
      <c r="A42" s="9"/>
      <c r="B42" s="9"/>
      <c r="C42" s="281" t="s">
        <v>1313</v>
      </c>
      <c r="D42" s="281"/>
      <c r="E42" s="281"/>
      <c r="F42" s="281"/>
      <c r="G42" s="281"/>
      <c r="H42" s="3"/>
      <c r="I42" s="3"/>
      <c r="J42" s="129"/>
      <c r="K42" s="3"/>
      <c r="L42" s="215"/>
    </row>
    <row r="43" spans="1:12" s="1" customFormat="1" ht="15" customHeight="1">
      <c r="A43" s="11" t="s">
        <v>8</v>
      </c>
      <c r="B43" s="12"/>
      <c r="C43" s="13"/>
      <c r="D43" s="286"/>
      <c r="E43" s="286"/>
      <c r="F43" s="286"/>
      <c r="G43" s="286"/>
      <c r="H43" s="15"/>
      <c r="I43" s="15"/>
      <c r="J43" s="59"/>
      <c r="K43" s="3"/>
      <c r="L43" s="215"/>
    </row>
    <row r="44" spans="1:12" s="1" customFormat="1" ht="15" customHeight="1">
      <c r="A44" s="11" t="s">
        <v>9</v>
      </c>
      <c r="B44" s="286" t="s">
        <v>1315</v>
      </c>
      <c r="C44" s="286"/>
      <c r="D44" s="286"/>
      <c r="E44" s="286"/>
      <c r="F44" s="11"/>
      <c r="G44" s="16"/>
      <c r="H44" s="17"/>
      <c r="I44" s="17"/>
      <c r="J44" s="60"/>
      <c r="K44" s="61"/>
      <c r="L44" s="215"/>
    </row>
    <row r="45" spans="1:12" s="1" customFormat="1" ht="23.25" customHeight="1">
      <c r="A45" s="11" t="s">
        <v>11</v>
      </c>
      <c r="B45" s="289" t="s">
        <v>1314</v>
      </c>
      <c r="C45" s="289"/>
      <c r="D45" s="289"/>
      <c r="E45" s="289"/>
      <c r="F45" s="270"/>
      <c r="G45" s="19" t="s">
        <v>13</v>
      </c>
      <c r="H45" s="3"/>
      <c r="I45" s="3"/>
      <c r="J45" s="59"/>
      <c r="K45" s="3"/>
      <c r="L45" s="215"/>
    </row>
    <row r="46" spans="1:12" s="1" customFormat="1" ht="15" customHeight="1">
      <c r="A46" s="190" t="s">
        <v>14</v>
      </c>
      <c r="B46" s="190" t="s">
        <v>16</v>
      </c>
      <c r="C46" s="190" t="s">
        <v>17</v>
      </c>
      <c r="D46" s="191" t="s">
        <v>18</v>
      </c>
      <c r="E46" s="192" t="s">
        <v>19</v>
      </c>
      <c r="F46" s="192" t="s">
        <v>20</v>
      </c>
      <c r="G46" s="190" t="s">
        <v>21</v>
      </c>
      <c r="H46" s="3"/>
      <c r="I46" s="3"/>
      <c r="J46" s="59"/>
      <c r="K46" s="3"/>
      <c r="L46" s="215"/>
    </row>
    <row r="47" spans="1:12" s="3" customFormat="1" ht="15" customHeight="1">
      <c r="A47" s="24">
        <v>1</v>
      </c>
      <c r="B47" s="25" t="s">
        <v>23</v>
      </c>
      <c r="C47" s="26">
        <v>20</v>
      </c>
      <c r="D47" s="27">
        <v>96000</v>
      </c>
      <c r="E47" s="28">
        <f t="shared" ref="E47:E64" si="5">D47*C47</f>
        <v>1920000</v>
      </c>
      <c r="F47" s="124">
        <v>0.2</v>
      </c>
      <c r="G47" s="30">
        <f t="shared" ref="G47:G64" si="6">E47-E47*F47</f>
        <v>1536000</v>
      </c>
      <c r="H47" s="31">
        <f>D47/1.08*0.8</f>
        <v>71111.111111111109</v>
      </c>
      <c r="I47" s="31"/>
      <c r="J47" s="59">
        <f t="shared" ref="J47:J64" si="7">H47*C47</f>
        <v>1422222.2222222222</v>
      </c>
      <c r="K47" s="63"/>
      <c r="L47" s="215"/>
    </row>
    <row r="48" spans="1:12" s="3" customFormat="1" ht="15" customHeight="1">
      <c r="A48" s="24">
        <v>2</v>
      </c>
      <c r="B48" s="25" t="s">
        <v>25</v>
      </c>
      <c r="C48" s="32">
        <v>10</v>
      </c>
      <c r="D48" s="33">
        <v>157000</v>
      </c>
      <c r="E48" s="28">
        <f t="shared" si="5"/>
        <v>1570000</v>
      </c>
      <c r="F48" s="124">
        <v>0.2</v>
      </c>
      <c r="G48" s="30">
        <f t="shared" si="6"/>
        <v>1256000</v>
      </c>
      <c r="H48" s="31">
        <f t="shared" ref="H48:H64" si="8">D48/1.08*0.8</f>
        <v>116296.29629629629</v>
      </c>
      <c r="I48" s="31"/>
      <c r="J48" s="59">
        <f t="shared" si="7"/>
        <v>1162962.9629629629</v>
      </c>
      <c r="K48" s="63"/>
      <c r="L48" s="215"/>
    </row>
    <row r="49" spans="1:12" s="3" customFormat="1" ht="15" customHeight="1">
      <c r="A49" s="24">
        <v>3</v>
      </c>
      <c r="B49" s="25" t="s">
        <v>26</v>
      </c>
      <c r="C49" s="34">
        <v>20</v>
      </c>
      <c r="D49" s="27">
        <v>73000</v>
      </c>
      <c r="E49" s="28">
        <f t="shared" si="5"/>
        <v>1460000</v>
      </c>
      <c r="F49" s="124">
        <v>0.2</v>
      </c>
      <c r="G49" s="30">
        <f t="shared" si="6"/>
        <v>1168000</v>
      </c>
      <c r="H49" s="31">
        <f t="shared" si="8"/>
        <v>54074.074074074073</v>
      </c>
      <c r="I49" s="31"/>
      <c r="J49" s="59">
        <f t="shared" si="7"/>
        <v>1081481.4814814813</v>
      </c>
      <c r="K49" s="63"/>
      <c r="L49" s="215"/>
    </row>
    <row r="50" spans="1:12" s="3" customFormat="1" ht="15" customHeight="1">
      <c r="A50" s="24">
        <v>4</v>
      </c>
      <c r="B50" s="25" t="s">
        <v>27</v>
      </c>
      <c r="C50" s="35">
        <v>10</v>
      </c>
      <c r="D50" s="27">
        <v>141000</v>
      </c>
      <c r="E50" s="28">
        <f t="shared" si="5"/>
        <v>1410000</v>
      </c>
      <c r="F50" s="124">
        <v>0.2</v>
      </c>
      <c r="G50" s="30">
        <f t="shared" si="6"/>
        <v>1128000</v>
      </c>
      <c r="H50" s="31">
        <f t="shared" si="8"/>
        <v>104444.44444444444</v>
      </c>
      <c r="I50" s="31"/>
      <c r="J50" s="59">
        <f t="shared" si="7"/>
        <v>1044444.4444444444</v>
      </c>
      <c r="K50" s="63"/>
      <c r="L50" s="215"/>
    </row>
    <row r="51" spans="1:12" s="3" customFormat="1" ht="15" customHeight="1">
      <c r="A51" s="24">
        <v>5</v>
      </c>
      <c r="B51" s="25" t="s">
        <v>28</v>
      </c>
      <c r="C51" s="32">
        <v>10</v>
      </c>
      <c r="D51" s="27">
        <v>146000</v>
      </c>
      <c r="E51" s="28">
        <f t="shared" si="5"/>
        <v>1460000</v>
      </c>
      <c r="F51" s="124">
        <v>0.2</v>
      </c>
      <c r="G51" s="30">
        <f t="shared" si="6"/>
        <v>1168000</v>
      </c>
      <c r="H51" s="31">
        <f t="shared" si="8"/>
        <v>108148.14814814815</v>
      </c>
      <c r="I51" s="31"/>
      <c r="J51" s="59">
        <f t="shared" si="7"/>
        <v>1081481.4814814813</v>
      </c>
      <c r="K51" s="63"/>
      <c r="L51" s="215"/>
    </row>
    <row r="52" spans="1:12" s="3" customFormat="1" ht="15" customHeight="1">
      <c r="A52" s="24">
        <v>6</v>
      </c>
      <c r="B52" s="25" t="s">
        <v>29</v>
      </c>
      <c r="C52" s="26"/>
      <c r="D52" s="27">
        <v>94810</v>
      </c>
      <c r="E52" s="28">
        <f t="shared" si="5"/>
        <v>0</v>
      </c>
      <c r="F52" s="124">
        <v>0.2</v>
      </c>
      <c r="G52" s="30">
        <f t="shared" si="6"/>
        <v>0</v>
      </c>
      <c r="H52" s="31">
        <f t="shared" si="8"/>
        <v>70229.629629629635</v>
      </c>
      <c r="I52" s="31"/>
      <c r="J52" s="59">
        <f t="shared" si="7"/>
        <v>0</v>
      </c>
      <c r="K52" s="63"/>
      <c r="L52" s="215"/>
    </row>
    <row r="53" spans="1:12" s="3" customFormat="1" ht="15" customHeight="1">
      <c r="A53" s="24">
        <v>7</v>
      </c>
      <c r="B53" s="25" t="s">
        <v>30</v>
      </c>
      <c r="C53" s="34"/>
      <c r="D53" s="27">
        <v>141396</v>
      </c>
      <c r="E53" s="28">
        <f t="shared" si="5"/>
        <v>0</v>
      </c>
      <c r="F53" s="124">
        <v>0.2</v>
      </c>
      <c r="G53" s="30">
        <f t="shared" si="6"/>
        <v>0</v>
      </c>
      <c r="H53" s="31">
        <f t="shared" si="8"/>
        <v>104737.77777777778</v>
      </c>
      <c r="I53" s="31"/>
      <c r="J53" s="59">
        <f t="shared" si="7"/>
        <v>0</v>
      </c>
      <c r="K53" s="63"/>
      <c r="L53" s="215"/>
    </row>
    <row r="54" spans="1:12" s="3" customFormat="1" ht="15" customHeight="1">
      <c r="A54" s="24">
        <v>8</v>
      </c>
      <c r="B54" s="25" t="s">
        <v>31</v>
      </c>
      <c r="C54" s="26"/>
      <c r="D54" s="27">
        <v>232931</v>
      </c>
      <c r="E54" s="28">
        <f t="shared" si="5"/>
        <v>0</v>
      </c>
      <c r="F54" s="124">
        <v>0.2</v>
      </c>
      <c r="G54" s="30">
        <f t="shared" si="6"/>
        <v>0</v>
      </c>
      <c r="H54" s="31">
        <f t="shared" si="8"/>
        <v>172541.48148148146</v>
      </c>
      <c r="I54" s="31"/>
      <c r="J54" s="59">
        <f t="shared" si="7"/>
        <v>0</v>
      </c>
      <c r="K54" s="63"/>
      <c r="L54" s="215"/>
    </row>
    <row r="55" spans="1:12" s="3" customFormat="1" ht="15" customHeight="1">
      <c r="A55" s="24">
        <v>9</v>
      </c>
      <c r="B55" s="36" t="s">
        <v>32</v>
      </c>
      <c r="C55" s="26">
        <v>5</v>
      </c>
      <c r="D55" s="27">
        <v>124000</v>
      </c>
      <c r="E55" s="28">
        <f t="shared" si="5"/>
        <v>620000</v>
      </c>
      <c r="F55" s="124">
        <v>0.2</v>
      </c>
      <c r="G55" s="30">
        <f t="shared" si="6"/>
        <v>496000</v>
      </c>
      <c r="H55" s="31">
        <f t="shared" si="8"/>
        <v>91851.851851851854</v>
      </c>
      <c r="I55" s="31"/>
      <c r="J55" s="59">
        <f t="shared" si="7"/>
        <v>459259.25925925927</v>
      </c>
      <c r="K55" s="63"/>
      <c r="L55" s="215"/>
    </row>
    <row r="56" spans="1:12" s="3" customFormat="1" ht="15" customHeight="1">
      <c r="A56" s="24">
        <v>10</v>
      </c>
      <c r="B56" s="36" t="s">
        <v>33</v>
      </c>
      <c r="C56" s="37">
        <v>15</v>
      </c>
      <c r="D56" s="33">
        <v>134000</v>
      </c>
      <c r="E56" s="28">
        <f t="shared" si="5"/>
        <v>2010000</v>
      </c>
      <c r="F56" s="124">
        <v>0.2</v>
      </c>
      <c r="G56" s="30">
        <f t="shared" si="6"/>
        <v>1608000</v>
      </c>
      <c r="H56" s="31">
        <f t="shared" si="8"/>
        <v>99259.25925925927</v>
      </c>
      <c r="I56" s="31"/>
      <c r="J56" s="59">
        <f t="shared" si="7"/>
        <v>1488888.888888889</v>
      </c>
      <c r="K56" s="63"/>
      <c r="L56" s="215"/>
    </row>
    <row r="57" spans="1:12" s="3" customFormat="1" ht="15" customHeight="1">
      <c r="A57" s="24">
        <v>11</v>
      </c>
      <c r="B57" s="25" t="s">
        <v>34</v>
      </c>
      <c r="C57" s="37">
        <v>15</v>
      </c>
      <c r="D57" s="27">
        <v>66000</v>
      </c>
      <c r="E57" s="28">
        <f t="shared" si="5"/>
        <v>990000</v>
      </c>
      <c r="F57" s="124">
        <v>0.2</v>
      </c>
      <c r="G57" s="30">
        <f t="shared" si="6"/>
        <v>792000</v>
      </c>
      <c r="H57" s="31">
        <f t="shared" si="8"/>
        <v>48888.888888888891</v>
      </c>
      <c r="I57" s="31"/>
      <c r="J57" s="59">
        <f t="shared" si="7"/>
        <v>733333.33333333337</v>
      </c>
      <c r="K57" s="63"/>
      <c r="L57" s="215"/>
    </row>
    <row r="58" spans="1:12" s="3" customFormat="1" ht="15" customHeight="1">
      <c r="A58" s="24">
        <v>12</v>
      </c>
      <c r="B58" s="25" t="s">
        <v>35</v>
      </c>
      <c r="C58" s="37">
        <v>15</v>
      </c>
      <c r="D58" s="27">
        <v>63000</v>
      </c>
      <c r="E58" s="28">
        <f t="shared" si="5"/>
        <v>945000</v>
      </c>
      <c r="F58" s="124">
        <v>0.2</v>
      </c>
      <c r="G58" s="30">
        <f t="shared" si="6"/>
        <v>756000</v>
      </c>
      <c r="H58" s="31">
        <f t="shared" si="8"/>
        <v>46666.666666666664</v>
      </c>
      <c r="I58" s="31"/>
      <c r="J58" s="59">
        <f t="shared" si="7"/>
        <v>700000</v>
      </c>
      <c r="K58" s="63"/>
      <c r="L58" s="215"/>
    </row>
    <row r="59" spans="1:12" s="3" customFormat="1" ht="15" customHeight="1">
      <c r="A59" s="24">
        <v>13</v>
      </c>
      <c r="B59" s="25" t="s">
        <v>36</v>
      </c>
      <c r="C59" s="37">
        <v>5</v>
      </c>
      <c r="D59" s="38">
        <v>78000</v>
      </c>
      <c r="E59" s="28">
        <f t="shared" si="5"/>
        <v>390000</v>
      </c>
      <c r="F59" s="124">
        <v>0.2</v>
      </c>
      <c r="G59" s="30">
        <f t="shared" si="6"/>
        <v>312000</v>
      </c>
      <c r="H59" s="31">
        <f t="shared" si="8"/>
        <v>57777.777777777781</v>
      </c>
      <c r="I59" s="31"/>
      <c r="J59" s="59">
        <f t="shared" si="7"/>
        <v>288888.88888888888</v>
      </c>
      <c r="K59" s="63"/>
      <c r="L59" s="215"/>
    </row>
    <row r="60" spans="1:12" s="3" customFormat="1" ht="15" customHeight="1">
      <c r="A60" s="24">
        <v>14</v>
      </c>
      <c r="B60" s="25" t="s">
        <v>37</v>
      </c>
      <c r="C60" s="37"/>
      <c r="D60" s="38">
        <v>65934</v>
      </c>
      <c r="E60" s="28">
        <f t="shared" si="5"/>
        <v>0</v>
      </c>
      <c r="F60" s="124">
        <v>0.2</v>
      </c>
      <c r="G60" s="30">
        <f t="shared" si="6"/>
        <v>0</v>
      </c>
      <c r="H60" s="31">
        <f t="shared" si="8"/>
        <v>48840</v>
      </c>
      <c r="I60" s="31"/>
      <c r="J60" s="59">
        <f t="shared" si="7"/>
        <v>0</v>
      </c>
      <c r="K60" s="63"/>
      <c r="L60" s="215"/>
    </row>
    <row r="61" spans="1:12" s="3" customFormat="1" ht="15" customHeight="1">
      <c r="A61" s="24">
        <v>15</v>
      </c>
      <c r="B61" s="25" t="s">
        <v>38</v>
      </c>
      <c r="C61" s="37">
        <v>5</v>
      </c>
      <c r="D61" s="38">
        <v>93000</v>
      </c>
      <c r="E61" s="28">
        <f t="shared" si="5"/>
        <v>465000</v>
      </c>
      <c r="F61" s="124">
        <v>0.2</v>
      </c>
      <c r="G61" s="30">
        <f t="shared" si="6"/>
        <v>372000</v>
      </c>
      <c r="H61" s="31">
        <f t="shared" si="8"/>
        <v>68888.888888888891</v>
      </c>
      <c r="I61" s="31"/>
      <c r="J61" s="59">
        <f t="shared" si="7"/>
        <v>344444.44444444444</v>
      </c>
      <c r="K61" s="63"/>
      <c r="L61" s="215"/>
    </row>
    <row r="62" spans="1:12" s="3" customFormat="1" ht="15" customHeight="1">
      <c r="A62" s="24">
        <v>16</v>
      </c>
      <c r="B62" s="25" t="s">
        <v>39</v>
      </c>
      <c r="C62" s="37"/>
      <c r="D62" s="38">
        <v>80190</v>
      </c>
      <c r="E62" s="28">
        <f t="shared" si="5"/>
        <v>0</v>
      </c>
      <c r="F62" s="124">
        <v>0.2</v>
      </c>
      <c r="G62" s="30">
        <f t="shared" si="6"/>
        <v>0</v>
      </c>
      <c r="H62" s="31">
        <f t="shared" si="8"/>
        <v>59400</v>
      </c>
      <c r="I62" s="31"/>
      <c r="J62" s="59">
        <f t="shared" si="7"/>
        <v>0</v>
      </c>
      <c r="K62" s="63"/>
      <c r="L62" s="215"/>
    </row>
    <row r="63" spans="1:12" s="3" customFormat="1" ht="15" customHeight="1">
      <c r="A63" s="24">
        <v>17</v>
      </c>
      <c r="B63" s="25" t="s">
        <v>40</v>
      </c>
      <c r="C63" s="37"/>
      <c r="D63" s="38">
        <v>113832</v>
      </c>
      <c r="E63" s="28">
        <f t="shared" si="5"/>
        <v>0</v>
      </c>
      <c r="F63" s="124">
        <v>0.2</v>
      </c>
      <c r="G63" s="30">
        <f t="shared" si="6"/>
        <v>0</v>
      </c>
      <c r="H63" s="31">
        <f t="shared" si="8"/>
        <v>84320</v>
      </c>
      <c r="I63" s="31"/>
      <c r="J63" s="59">
        <f t="shared" si="7"/>
        <v>0</v>
      </c>
      <c r="K63" s="63"/>
      <c r="L63" s="215"/>
    </row>
    <row r="64" spans="1:12" s="3" customFormat="1" ht="15" customHeight="1">
      <c r="A64" s="24">
        <v>18</v>
      </c>
      <c r="B64" s="25" t="s">
        <v>41</v>
      </c>
      <c r="C64" s="37"/>
      <c r="D64" s="39">
        <v>98010</v>
      </c>
      <c r="E64" s="28">
        <f t="shared" si="5"/>
        <v>0</v>
      </c>
      <c r="F64" s="124">
        <v>0.2</v>
      </c>
      <c r="G64" s="30">
        <f t="shared" si="6"/>
        <v>0</v>
      </c>
      <c r="H64" s="31">
        <f t="shared" si="8"/>
        <v>72600</v>
      </c>
      <c r="I64" s="31"/>
      <c r="J64" s="59">
        <f t="shared" si="7"/>
        <v>0</v>
      </c>
      <c r="K64" s="63"/>
      <c r="L64" s="215"/>
    </row>
    <row r="65" spans="1:12" s="4" customFormat="1" ht="15" customHeight="1">
      <c r="A65" s="40"/>
      <c r="B65" s="41" t="s">
        <v>42</v>
      </c>
      <c r="C65" s="42">
        <f>SUM(C47:C64)</f>
        <v>130</v>
      </c>
      <c r="D65" s="42"/>
      <c r="E65" s="43">
        <f>SUM(E47:E64)</f>
        <v>13240000</v>
      </c>
      <c r="F65" s="43"/>
      <c r="G65" s="111">
        <f>SUM(G47:G64)</f>
        <v>10592000</v>
      </c>
      <c r="H65" s="45"/>
      <c r="I65" s="45"/>
      <c r="J65" s="64">
        <f>SUM(J47:J64)</f>
        <v>9807407.4074074067</v>
      </c>
      <c r="L65" s="231"/>
    </row>
    <row r="66" spans="1:12" s="5" customFormat="1" ht="30" customHeight="1">
      <c r="A66" s="46"/>
      <c r="B66" s="47"/>
      <c r="C66" s="48"/>
      <c r="D66" s="48"/>
      <c r="E66" s="49"/>
      <c r="F66" s="49"/>
      <c r="G66" s="50"/>
      <c r="H66" s="51"/>
      <c r="I66" s="51"/>
      <c r="J66" s="65">
        <f>J65*0.08</f>
        <v>784592.59259259258</v>
      </c>
      <c r="K66" s="51"/>
      <c r="L66" s="232"/>
    </row>
    <row r="67" spans="1:12" s="6" customFormat="1" ht="15" customHeight="1">
      <c r="A67" s="283" t="s">
        <v>43</v>
      </c>
      <c r="B67" s="283"/>
      <c r="C67" s="284" t="s">
        <v>44</v>
      </c>
      <c r="D67" s="284"/>
      <c r="E67" s="54"/>
      <c r="F67" s="54"/>
      <c r="G67" s="55" t="s">
        <v>45</v>
      </c>
      <c r="H67" s="56"/>
      <c r="I67" s="56"/>
      <c r="J67" s="225">
        <f>SUM(J65:J66)</f>
        <v>10592000</v>
      </c>
      <c r="K67" s="56"/>
      <c r="L67" s="233"/>
    </row>
    <row r="72" spans="1:12" s="1" customFormat="1" ht="15" customHeight="1">
      <c r="A72" s="279" t="s">
        <v>0</v>
      </c>
      <c r="B72" s="279"/>
      <c r="C72" s="279"/>
      <c r="D72" s="279"/>
      <c r="E72" s="279"/>
      <c r="F72" s="279"/>
      <c r="G72" s="279"/>
      <c r="H72" s="3"/>
      <c r="I72" s="3" t="s">
        <v>1340</v>
      </c>
      <c r="J72" s="59"/>
      <c r="K72" s="3"/>
      <c r="L72" s="215"/>
    </row>
    <row r="73" spans="1:12" s="1" customFormat="1" ht="15" customHeight="1">
      <c r="A73" s="279" t="s">
        <v>1</v>
      </c>
      <c r="B73" s="279"/>
      <c r="C73" s="279"/>
      <c r="D73" s="279"/>
      <c r="E73" s="279"/>
      <c r="F73" s="279"/>
      <c r="G73" s="279"/>
      <c r="H73" s="3"/>
      <c r="I73" s="3" t="s">
        <v>1244</v>
      </c>
      <c r="J73" s="59"/>
      <c r="K73" s="3"/>
      <c r="L73" s="215"/>
    </row>
    <row r="74" spans="1:12" s="1" customFormat="1" ht="15" customHeight="1">
      <c r="A74" s="279" t="s">
        <v>2</v>
      </c>
      <c r="B74" s="279"/>
      <c r="C74" s="279"/>
      <c r="D74" s="279"/>
      <c r="E74" s="279"/>
      <c r="F74" s="279"/>
      <c r="G74" s="279"/>
      <c r="H74" s="3"/>
      <c r="I74" s="3" t="s">
        <v>1245</v>
      </c>
      <c r="J74" s="59"/>
      <c r="K74" s="3"/>
      <c r="L74" s="215"/>
    </row>
    <row r="75" spans="1:12" s="1" customFormat="1" ht="15" customHeight="1">
      <c r="A75" s="279" t="s">
        <v>4</v>
      </c>
      <c r="B75" s="279"/>
      <c r="C75" s="279"/>
      <c r="D75" s="279"/>
      <c r="E75" s="279"/>
      <c r="F75" s="279"/>
      <c r="G75" s="279"/>
      <c r="H75" s="3"/>
      <c r="I75" s="3" t="s">
        <v>1316</v>
      </c>
      <c r="J75" s="59"/>
      <c r="K75" s="3"/>
      <c r="L75" s="215"/>
    </row>
    <row r="76" spans="1:12" s="1" customFormat="1" ht="15" customHeight="1">
      <c r="A76" s="280" t="s">
        <v>6</v>
      </c>
      <c r="B76" s="280"/>
      <c r="C76" s="280"/>
      <c r="D76" s="280"/>
      <c r="E76" s="280"/>
      <c r="F76" s="280"/>
      <c r="G76" s="280"/>
      <c r="H76" s="3"/>
      <c r="I76" s="3"/>
      <c r="J76" s="59"/>
      <c r="K76" s="3"/>
      <c r="L76" s="215"/>
    </row>
    <row r="77" spans="1:12" s="2" customFormat="1" ht="15" customHeight="1">
      <c r="A77" s="9"/>
      <c r="B77" s="9"/>
      <c r="C77" s="281" t="s">
        <v>1313</v>
      </c>
      <c r="D77" s="281"/>
      <c r="E77" s="281"/>
      <c r="F77" s="281"/>
      <c r="G77" s="281"/>
      <c r="H77" s="3"/>
      <c r="I77" s="3"/>
      <c r="J77" s="129"/>
      <c r="K77" s="3"/>
      <c r="L77" s="215"/>
    </row>
    <row r="78" spans="1:12" s="1" customFormat="1" ht="15" customHeight="1">
      <c r="A78" s="11" t="s">
        <v>8</v>
      </c>
      <c r="B78" s="12"/>
      <c r="C78" s="13"/>
      <c r="D78" s="286"/>
      <c r="E78" s="286"/>
      <c r="F78" s="286"/>
      <c r="G78" s="286"/>
      <c r="H78" s="15"/>
      <c r="I78" s="15"/>
      <c r="J78" s="59"/>
      <c r="K78" s="3"/>
      <c r="L78" s="215"/>
    </row>
    <row r="79" spans="1:12" s="1" customFormat="1" ht="15" customHeight="1">
      <c r="A79" s="11" t="s">
        <v>9</v>
      </c>
      <c r="B79" s="286" t="s">
        <v>1341</v>
      </c>
      <c r="C79" s="286"/>
      <c r="D79" s="286"/>
      <c r="E79" s="286"/>
      <c r="F79" s="11"/>
      <c r="G79" s="16"/>
      <c r="H79" s="17"/>
      <c r="I79" s="17"/>
      <c r="J79" s="60"/>
      <c r="K79" s="61"/>
      <c r="L79" s="215"/>
    </row>
    <row r="80" spans="1:12" s="1" customFormat="1" ht="23.25" customHeight="1">
      <c r="A80" s="11" t="s">
        <v>11</v>
      </c>
      <c r="B80" s="289"/>
      <c r="C80" s="289"/>
      <c r="D80" s="289"/>
      <c r="E80" s="289"/>
      <c r="F80" s="278"/>
      <c r="G80" s="19" t="s">
        <v>13</v>
      </c>
      <c r="H80" s="3"/>
      <c r="I80" s="3"/>
      <c r="J80" s="59"/>
      <c r="K80" s="3"/>
      <c r="L80" s="215"/>
    </row>
    <row r="81" spans="1:12" s="1" customFormat="1" ht="15" customHeight="1">
      <c r="A81" s="190" t="s">
        <v>14</v>
      </c>
      <c r="B81" s="190" t="s">
        <v>16</v>
      </c>
      <c r="C81" s="190" t="s">
        <v>17</v>
      </c>
      <c r="D81" s="191" t="s">
        <v>18</v>
      </c>
      <c r="E81" s="192" t="s">
        <v>19</v>
      </c>
      <c r="F81" s="192" t="s">
        <v>20</v>
      </c>
      <c r="G81" s="190" t="s">
        <v>21</v>
      </c>
      <c r="H81" s="3"/>
      <c r="I81" s="3"/>
      <c r="J81" s="59"/>
      <c r="K81" s="3"/>
      <c r="L81" s="215"/>
    </row>
    <row r="82" spans="1:12" s="3" customFormat="1" ht="15" customHeight="1">
      <c r="A82" s="24">
        <v>1</v>
      </c>
      <c r="B82" s="25" t="s">
        <v>23</v>
      </c>
      <c r="C82" s="26">
        <v>30</v>
      </c>
      <c r="D82" s="27">
        <v>96000</v>
      </c>
      <c r="E82" s="28">
        <f t="shared" ref="E82:E89" si="9">D82*C82</f>
        <v>2880000</v>
      </c>
      <c r="F82" s="124">
        <v>0.2</v>
      </c>
      <c r="G82" s="30">
        <f t="shared" ref="G82:G89" si="10">E82-E82*F82</f>
        <v>2304000</v>
      </c>
      <c r="H82" s="31">
        <f>D82/1.08*0.8</f>
        <v>71111.111111111109</v>
      </c>
      <c r="I82" s="31"/>
      <c r="J82" s="59">
        <f t="shared" ref="J82:J89" si="11">H82*C82</f>
        <v>2133333.3333333335</v>
      </c>
      <c r="K82" s="63"/>
      <c r="L82" s="215"/>
    </row>
    <row r="83" spans="1:12" s="3" customFormat="1" ht="15" customHeight="1">
      <c r="A83" s="24">
        <v>2</v>
      </c>
      <c r="B83" s="25" t="s">
        <v>25</v>
      </c>
      <c r="C83" s="32">
        <v>10</v>
      </c>
      <c r="D83" s="33">
        <v>157000</v>
      </c>
      <c r="E83" s="28">
        <f t="shared" si="9"/>
        <v>1570000</v>
      </c>
      <c r="F83" s="124">
        <v>0.2</v>
      </c>
      <c r="G83" s="30">
        <f t="shared" si="10"/>
        <v>1256000</v>
      </c>
      <c r="H83" s="31">
        <f t="shared" ref="H83:H89" si="12">D83/1.08*0.8</f>
        <v>116296.29629629629</v>
      </c>
      <c r="I83" s="31"/>
      <c r="J83" s="59">
        <f t="shared" si="11"/>
        <v>1162962.9629629629</v>
      </c>
      <c r="K83" s="63"/>
      <c r="L83" s="215"/>
    </row>
    <row r="84" spans="1:12" s="3" customFormat="1" ht="15" customHeight="1">
      <c r="A84" s="24">
        <v>3</v>
      </c>
      <c r="B84" s="25" t="s">
        <v>26</v>
      </c>
      <c r="C84" s="34">
        <v>30</v>
      </c>
      <c r="D84" s="27">
        <v>73000</v>
      </c>
      <c r="E84" s="28">
        <f t="shared" si="9"/>
        <v>2190000</v>
      </c>
      <c r="F84" s="124">
        <v>0.2</v>
      </c>
      <c r="G84" s="30">
        <f t="shared" si="10"/>
        <v>1752000</v>
      </c>
      <c r="H84" s="31">
        <f t="shared" si="12"/>
        <v>54074.074074074073</v>
      </c>
      <c r="I84" s="31"/>
      <c r="J84" s="59">
        <f t="shared" si="11"/>
        <v>1622222.2222222222</v>
      </c>
      <c r="K84" s="63"/>
      <c r="L84" s="215"/>
    </row>
    <row r="85" spans="1:12" s="3" customFormat="1" ht="15" customHeight="1">
      <c r="A85" s="24">
        <v>4</v>
      </c>
      <c r="B85" s="25" t="s">
        <v>27</v>
      </c>
      <c r="C85" s="35">
        <v>10</v>
      </c>
      <c r="D85" s="27">
        <v>141000</v>
      </c>
      <c r="E85" s="28">
        <f t="shared" si="9"/>
        <v>1410000</v>
      </c>
      <c r="F85" s="124">
        <v>0.2</v>
      </c>
      <c r="G85" s="30">
        <f t="shared" si="10"/>
        <v>1128000</v>
      </c>
      <c r="H85" s="31">
        <f t="shared" si="12"/>
        <v>104444.44444444444</v>
      </c>
      <c r="I85" s="31"/>
      <c r="J85" s="59">
        <f t="shared" si="11"/>
        <v>1044444.4444444444</v>
      </c>
      <c r="K85" s="63"/>
      <c r="L85" s="215"/>
    </row>
    <row r="86" spans="1:12" s="3" customFormat="1" ht="15" customHeight="1">
      <c r="A86" s="24">
        <v>5</v>
      </c>
      <c r="B86" s="25" t="s">
        <v>28</v>
      </c>
      <c r="C86" s="32">
        <v>20</v>
      </c>
      <c r="D86" s="27">
        <v>146000</v>
      </c>
      <c r="E86" s="28">
        <f t="shared" si="9"/>
        <v>2920000</v>
      </c>
      <c r="F86" s="124">
        <v>0.2</v>
      </c>
      <c r="G86" s="30">
        <f t="shared" si="10"/>
        <v>2336000</v>
      </c>
      <c r="H86" s="31">
        <f t="shared" si="12"/>
        <v>108148.14814814815</v>
      </c>
      <c r="I86" s="31"/>
      <c r="J86" s="59">
        <f t="shared" si="11"/>
        <v>2162962.9629629627</v>
      </c>
      <c r="K86" s="63"/>
      <c r="L86" s="215"/>
    </row>
    <row r="87" spans="1:12" s="3" customFormat="1" ht="15" customHeight="1">
      <c r="A87" s="24">
        <v>11</v>
      </c>
      <c r="B87" s="25" t="s">
        <v>34</v>
      </c>
      <c r="C87" s="37">
        <v>20</v>
      </c>
      <c r="D87" s="27">
        <v>66000</v>
      </c>
      <c r="E87" s="28">
        <f t="shared" si="9"/>
        <v>1320000</v>
      </c>
      <c r="F87" s="124">
        <v>0.2</v>
      </c>
      <c r="G87" s="30">
        <f t="shared" si="10"/>
        <v>1056000</v>
      </c>
      <c r="H87" s="31">
        <f t="shared" si="12"/>
        <v>48888.888888888891</v>
      </c>
      <c r="I87" s="31"/>
      <c r="J87" s="59">
        <f t="shared" si="11"/>
        <v>977777.77777777775</v>
      </c>
      <c r="K87" s="63"/>
      <c r="L87" s="215"/>
    </row>
    <row r="88" spans="1:12" s="3" customFormat="1" ht="15" customHeight="1">
      <c r="A88" s="24">
        <v>17</v>
      </c>
      <c r="B88" s="25" t="s">
        <v>40</v>
      </c>
      <c r="C88" s="37">
        <v>10</v>
      </c>
      <c r="D88" s="38">
        <v>139000</v>
      </c>
      <c r="E88" s="28">
        <f t="shared" si="9"/>
        <v>1390000</v>
      </c>
      <c r="F88" s="124">
        <v>0.2</v>
      </c>
      <c r="G88" s="30">
        <f t="shared" si="10"/>
        <v>1112000</v>
      </c>
      <c r="H88" s="31">
        <f t="shared" si="12"/>
        <v>102962.96296296296</v>
      </c>
      <c r="I88" s="31"/>
      <c r="J88" s="59">
        <f t="shared" si="11"/>
        <v>1029629.6296296297</v>
      </c>
      <c r="K88" s="63"/>
      <c r="L88" s="215"/>
    </row>
    <row r="89" spans="1:12" s="3" customFormat="1" ht="15" customHeight="1">
      <c r="A89" s="24">
        <v>18</v>
      </c>
      <c r="B89" s="25" t="s">
        <v>41</v>
      </c>
      <c r="C89" s="37">
        <v>10</v>
      </c>
      <c r="D89" s="39">
        <v>129000</v>
      </c>
      <c r="E89" s="28">
        <f t="shared" si="9"/>
        <v>1290000</v>
      </c>
      <c r="F89" s="124">
        <v>0.2</v>
      </c>
      <c r="G89" s="30">
        <f t="shared" si="10"/>
        <v>1032000</v>
      </c>
      <c r="H89" s="31">
        <f t="shared" si="12"/>
        <v>95555.555555555562</v>
      </c>
      <c r="I89" s="31"/>
      <c r="J89" s="59">
        <f t="shared" si="11"/>
        <v>955555.55555555562</v>
      </c>
      <c r="K89" s="63"/>
      <c r="L89" s="215"/>
    </row>
    <row r="90" spans="1:12" s="4" customFormat="1" ht="15" customHeight="1">
      <c r="A90" s="40"/>
      <c r="B90" s="41" t="s">
        <v>42</v>
      </c>
      <c r="C90" s="42">
        <f>SUM(C82:C89)</f>
        <v>140</v>
      </c>
      <c r="D90" s="42"/>
      <c r="E90" s="43">
        <f>SUM(E82:E89)</f>
        <v>14970000</v>
      </c>
      <c r="F90" s="43"/>
      <c r="G90" s="111">
        <f>SUM(G82:G89)</f>
        <v>11976000</v>
      </c>
      <c r="H90" s="45"/>
      <c r="I90" s="45"/>
      <c r="J90" s="64">
        <f>SUM(J82:J89)</f>
        <v>11088888.888888888</v>
      </c>
      <c r="L90" s="231"/>
    </row>
    <row r="91" spans="1:12" s="5" customFormat="1" ht="30" customHeight="1">
      <c r="A91" s="46"/>
      <c r="B91" s="47"/>
      <c r="C91" s="48"/>
      <c r="D91" s="48"/>
      <c r="E91" s="49"/>
      <c r="F91" s="49"/>
      <c r="G91" s="50"/>
      <c r="H91" s="51"/>
      <c r="I91" s="51"/>
      <c r="J91" s="65">
        <f>J90*0.08</f>
        <v>887111.11111111101</v>
      </c>
      <c r="K91" s="51"/>
      <c r="L91" s="232"/>
    </row>
    <row r="92" spans="1:12" s="6" customFormat="1" ht="15" customHeight="1">
      <c r="A92" s="283" t="s">
        <v>43</v>
      </c>
      <c r="B92" s="283"/>
      <c r="C92" s="284" t="s">
        <v>44</v>
      </c>
      <c r="D92" s="284"/>
      <c r="E92" s="54"/>
      <c r="F92" s="54"/>
      <c r="G92" s="55" t="s">
        <v>45</v>
      </c>
      <c r="H92" s="56"/>
      <c r="I92" s="56"/>
      <c r="J92" s="225">
        <f>SUM(J90:J91)</f>
        <v>11976000</v>
      </c>
      <c r="K92" s="56"/>
      <c r="L92" s="233"/>
    </row>
    <row r="97" spans="1:12" s="1" customFormat="1" ht="15" customHeight="1">
      <c r="A97" s="279" t="s">
        <v>0</v>
      </c>
      <c r="B97" s="279"/>
      <c r="C97" s="279"/>
      <c r="D97" s="279"/>
      <c r="E97" s="279"/>
      <c r="F97" s="279"/>
      <c r="G97" s="279"/>
      <c r="H97" s="3"/>
      <c r="I97" s="3" t="s">
        <v>1343</v>
      </c>
      <c r="J97" s="59"/>
      <c r="K97" s="3"/>
      <c r="L97" s="215"/>
    </row>
    <row r="98" spans="1:12" s="1" customFormat="1" ht="15" customHeight="1">
      <c r="A98" s="279" t="s">
        <v>1</v>
      </c>
      <c r="B98" s="279"/>
      <c r="C98" s="279"/>
      <c r="D98" s="279"/>
      <c r="E98" s="279"/>
      <c r="F98" s="279"/>
      <c r="G98" s="279"/>
      <c r="H98" s="3"/>
      <c r="I98" s="3" t="s">
        <v>1244</v>
      </c>
      <c r="J98" s="59"/>
      <c r="K98" s="3"/>
      <c r="L98" s="215"/>
    </row>
    <row r="99" spans="1:12" s="1" customFormat="1" ht="15" customHeight="1">
      <c r="A99" s="279" t="s">
        <v>2</v>
      </c>
      <c r="B99" s="279"/>
      <c r="C99" s="279"/>
      <c r="D99" s="279"/>
      <c r="E99" s="279"/>
      <c r="F99" s="279"/>
      <c r="G99" s="279"/>
      <c r="H99" s="3"/>
      <c r="I99" s="3" t="s">
        <v>1245</v>
      </c>
      <c r="J99" s="59"/>
      <c r="K99" s="3"/>
      <c r="L99" s="215"/>
    </row>
    <row r="100" spans="1:12" s="1" customFormat="1" ht="15" customHeight="1">
      <c r="A100" s="279" t="s">
        <v>4</v>
      </c>
      <c r="B100" s="279"/>
      <c r="C100" s="279"/>
      <c r="D100" s="279"/>
      <c r="E100" s="279"/>
      <c r="F100" s="279"/>
      <c r="G100" s="279"/>
      <c r="H100" s="3"/>
      <c r="I100" s="3" t="s">
        <v>1316</v>
      </c>
      <c r="J100" s="59"/>
      <c r="K100" s="3"/>
      <c r="L100" s="215"/>
    </row>
    <row r="101" spans="1:12" s="1" customFormat="1" ht="15" customHeight="1">
      <c r="A101" s="280" t="s">
        <v>6</v>
      </c>
      <c r="B101" s="280"/>
      <c r="C101" s="280"/>
      <c r="D101" s="280"/>
      <c r="E101" s="280"/>
      <c r="F101" s="280"/>
      <c r="G101" s="280"/>
      <c r="H101" s="3"/>
      <c r="I101" s="3"/>
      <c r="J101" s="59"/>
      <c r="K101" s="3"/>
      <c r="L101" s="215"/>
    </row>
    <row r="102" spans="1:12" s="2" customFormat="1" ht="15" customHeight="1">
      <c r="A102" s="9"/>
      <c r="B102" s="9"/>
      <c r="C102" s="281" t="s">
        <v>1313</v>
      </c>
      <c r="D102" s="281"/>
      <c r="E102" s="281"/>
      <c r="F102" s="281"/>
      <c r="G102" s="281"/>
      <c r="H102" s="3"/>
      <c r="I102" s="3"/>
      <c r="J102" s="129"/>
      <c r="K102" s="3"/>
      <c r="L102" s="215"/>
    </row>
    <row r="103" spans="1:12" s="1" customFormat="1" ht="15" customHeight="1">
      <c r="A103" s="11" t="s">
        <v>8</v>
      </c>
      <c r="B103" s="12"/>
      <c r="C103" s="13"/>
      <c r="D103" s="286"/>
      <c r="E103" s="286"/>
      <c r="F103" s="286"/>
      <c r="G103" s="286"/>
      <c r="H103" s="15"/>
      <c r="I103" s="15"/>
      <c r="J103" s="59"/>
      <c r="K103" s="3"/>
      <c r="L103" s="215"/>
    </row>
    <row r="104" spans="1:12" s="1" customFormat="1" ht="15" customHeight="1">
      <c r="A104" s="11" t="s">
        <v>9</v>
      </c>
      <c r="B104" s="286" t="s">
        <v>1342</v>
      </c>
      <c r="C104" s="286"/>
      <c r="D104" s="286"/>
      <c r="E104" s="286"/>
      <c r="F104" s="11"/>
      <c r="G104" s="16"/>
      <c r="H104" s="17"/>
      <c r="I104" s="17"/>
      <c r="J104" s="60"/>
      <c r="K104" s="61"/>
      <c r="L104" s="215"/>
    </row>
    <row r="105" spans="1:12" s="1" customFormat="1" ht="23.25" customHeight="1">
      <c r="A105" s="11" t="s">
        <v>11</v>
      </c>
      <c r="B105" s="289"/>
      <c r="C105" s="289"/>
      <c r="D105" s="289"/>
      <c r="E105" s="289"/>
      <c r="F105" s="278"/>
      <c r="G105" s="19" t="s">
        <v>13</v>
      </c>
      <c r="H105" s="3"/>
      <c r="I105" s="3"/>
      <c r="J105" s="59"/>
      <c r="K105" s="3"/>
      <c r="L105" s="215"/>
    </row>
    <row r="106" spans="1:12" s="1" customFormat="1" ht="15" customHeight="1">
      <c r="A106" s="190" t="s">
        <v>14</v>
      </c>
      <c r="B106" s="190" t="s">
        <v>16</v>
      </c>
      <c r="C106" s="190" t="s">
        <v>17</v>
      </c>
      <c r="D106" s="191" t="s">
        <v>18</v>
      </c>
      <c r="E106" s="192" t="s">
        <v>19</v>
      </c>
      <c r="F106" s="192" t="s">
        <v>20</v>
      </c>
      <c r="G106" s="190" t="s">
        <v>21</v>
      </c>
      <c r="H106" s="3"/>
      <c r="I106" s="3"/>
      <c r="J106" s="59"/>
      <c r="K106" s="3"/>
      <c r="L106" s="215"/>
    </row>
    <row r="107" spans="1:12" s="3" customFormat="1" ht="15" customHeight="1">
      <c r="A107" s="24">
        <v>1</v>
      </c>
      <c r="B107" s="25" t="s">
        <v>23</v>
      </c>
      <c r="C107" s="26">
        <v>30</v>
      </c>
      <c r="D107" s="27">
        <v>96000</v>
      </c>
      <c r="E107" s="28">
        <f t="shared" ref="E107:E124" si="13">D107*C107</f>
        <v>2880000</v>
      </c>
      <c r="F107" s="124">
        <v>0.2</v>
      </c>
      <c r="G107" s="30">
        <f t="shared" ref="G107:G124" si="14">E107-E107*F107</f>
        <v>2304000</v>
      </c>
      <c r="H107" s="31">
        <f>D107/1.08*0.8</f>
        <v>71111.111111111109</v>
      </c>
      <c r="I107" s="31"/>
      <c r="J107" s="59">
        <f t="shared" ref="J107:J124" si="15">H107*C107</f>
        <v>2133333.3333333335</v>
      </c>
      <c r="K107" s="63"/>
      <c r="L107" s="215"/>
    </row>
    <row r="108" spans="1:12" s="3" customFormat="1" ht="15" customHeight="1">
      <c r="A108" s="24">
        <v>2</v>
      </c>
      <c r="B108" s="25" t="s">
        <v>25</v>
      </c>
      <c r="C108" s="32">
        <v>20</v>
      </c>
      <c r="D108" s="33">
        <v>157000</v>
      </c>
      <c r="E108" s="28">
        <f t="shared" si="13"/>
        <v>3140000</v>
      </c>
      <c r="F108" s="124">
        <v>0.2</v>
      </c>
      <c r="G108" s="30">
        <f t="shared" si="14"/>
        <v>2512000</v>
      </c>
      <c r="H108" s="31">
        <f t="shared" ref="H108:H124" si="16">D108/1.08*0.8</f>
        <v>116296.29629629629</v>
      </c>
      <c r="I108" s="31"/>
      <c r="J108" s="59">
        <f t="shared" si="15"/>
        <v>2325925.9259259258</v>
      </c>
      <c r="K108" s="63"/>
      <c r="L108" s="215"/>
    </row>
    <row r="109" spans="1:12" s="3" customFormat="1" ht="15" customHeight="1">
      <c r="A109" s="24">
        <v>3</v>
      </c>
      <c r="B109" s="25" t="s">
        <v>26</v>
      </c>
      <c r="C109" s="34">
        <v>5</v>
      </c>
      <c r="D109" s="27">
        <v>73000</v>
      </c>
      <c r="E109" s="28">
        <f t="shared" si="13"/>
        <v>365000</v>
      </c>
      <c r="F109" s="124">
        <v>0.2</v>
      </c>
      <c r="G109" s="30">
        <f t="shared" si="14"/>
        <v>292000</v>
      </c>
      <c r="H109" s="31">
        <f t="shared" si="16"/>
        <v>54074.074074074073</v>
      </c>
      <c r="I109" s="31"/>
      <c r="J109" s="59">
        <f t="shared" si="15"/>
        <v>270370.37037037034</v>
      </c>
      <c r="K109" s="63"/>
      <c r="L109" s="215"/>
    </row>
    <row r="110" spans="1:12" s="3" customFormat="1" ht="15" customHeight="1">
      <c r="A110" s="24">
        <v>4</v>
      </c>
      <c r="B110" s="25" t="s">
        <v>27</v>
      </c>
      <c r="C110" s="106">
        <v>5</v>
      </c>
      <c r="D110" s="27">
        <v>141000</v>
      </c>
      <c r="E110" s="28">
        <f t="shared" si="13"/>
        <v>705000</v>
      </c>
      <c r="F110" s="124">
        <v>0.2</v>
      </c>
      <c r="G110" s="30">
        <f t="shared" si="14"/>
        <v>564000</v>
      </c>
      <c r="H110" s="31">
        <f t="shared" si="16"/>
        <v>104444.44444444444</v>
      </c>
      <c r="I110" s="31"/>
      <c r="J110" s="59">
        <f t="shared" si="15"/>
        <v>522222.22222222219</v>
      </c>
      <c r="K110" s="63"/>
      <c r="L110" s="215"/>
    </row>
    <row r="111" spans="1:12" s="3" customFormat="1" ht="15" customHeight="1">
      <c r="A111" s="24">
        <v>5</v>
      </c>
      <c r="B111" s="25" t="s">
        <v>28</v>
      </c>
      <c r="C111" s="32">
        <v>30</v>
      </c>
      <c r="D111" s="27">
        <v>146000</v>
      </c>
      <c r="E111" s="28">
        <f t="shared" si="13"/>
        <v>4380000</v>
      </c>
      <c r="F111" s="124">
        <v>0.2</v>
      </c>
      <c r="G111" s="30">
        <f t="shared" si="14"/>
        <v>3504000</v>
      </c>
      <c r="H111" s="31">
        <f t="shared" si="16"/>
        <v>108148.14814814815</v>
      </c>
      <c r="I111" s="31"/>
      <c r="J111" s="59">
        <f t="shared" si="15"/>
        <v>3244444.4444444445</v>
      </c>
      <c r="K111" s="63"/>
      <c r="L111" s="215"/>
    </row>
    <row r="112" spans="1:12" s="3" customFormat="1" ht="15" customHeight="1">
      <c r="A112" s="24">
        <v>6</v>
      </c>
      <c r="B112" s="25" t="s">
        <v>29</v>
      </c>
      <c r="C112" s="26"/>
      <c r="D112" s="27">
        <v>94810</v>
      </c>
      <c r="E112" s="28">
        <f t="shared" si="13"/>
        <v>0</v>
      </c>
      <c r="F112" s="124">
        <v>0.2</v>
      </c>
      <c r="G112" s="30">
        <f t="shared" si="14"/>
        <v>0</v>
      </c>
      <c r="H112" s="31">
        <f t="shared" si="16"/>
        <v>70229.629629629635</v>
      </c>
      <c r="I112" s="31"/>
      <c r="J112" s="59">
        <f t="shared" si="15"/>
        <v>0</v>
      </c>
      <c r="K112" s="63"/>
      <c r="L112" s="215"/>
    </row>
    <row r="113" spans="1:12" s="3" customFormat="1" ht="15" customHeight="1">
      <c r="A113" s="24">
        <v>7</v>
      </c>
      <c r="B113" s="25" t="s">
        <v>30</v>
      </c>
      <c r="C113" s="34"/>
      <c r="D113" s="27">
        <v>141396</v>
      </c>
      <c r="E113" s="28">
        <f t="shared" si="13"/>
        <v>0</v>
      </c>
      <c r="F113" s="124">
        <v>0.2</v>
      </c>
      <c r="G113" s="30">
        <f t="shared" si="14"/>
        <v>0</v>
      </c>
      <c r="H113" s="31">
        <f t="shared" si="16"/>
        <v>104737.77777777778</v>
      </c>
      <c r="I113" s="31"/>
      <c r="J113" s="59">
        <f t="shared" si="15"/>
        <v>0</v>
      </c>
      <c r="K113" s="63"/>
      <c r="L113" s="215"/>
    </row>
    <row r="114" spans="1:12" s="3" customFormat="1" ht="15" customHeight="1">
      <c r="A114" s="24">
        <v>8</v>
      </c>
      <c r="B114" s="25" t="s">
        <v>31</v>
      </c>
      <c r="C114" s="26"/>
      <c r="D114" s="27">
        <v>232931</v>
      </c>
      <c r="E114" s="28">
        <f t="shared" si="13"/>
        <v>0</v>
      </c>
      <c r="F114" s="124">
        <v>0.2</v>
      </c>
      <c r="G114" s="30">
        <f t="shared" si="14"/>
        <v>0</v>
      </c>
      <c r="H114" s="31">
        <f t="shared" si="16"/>
        <v>172541.48148148146</v>
      </c>
      <c r="I114" s="31"/>
      <c r="J114" s="59">
        <f t="shared" si="15"/>
        <v>0</v>
      </c>
      <c r="K114" s="63"/>
      <c r="L114" s="215"/>
    </row>
    <row r="115" spans="1:12" s="3" customFormat="1" ht="15" customHeight="1">
      <c r="A115" s="24">
        <v>9</v>
      </c>
      <c r="B115" s="36" t="s">
        <v>32</v>
      </c>
      <c r="C115" s="26"/>
      <c r="D115" s="27">
        <v>124000</v>
      </c>
      <c r="E115" s="28">
        <f t="shared" si="13"/>
        <v>0</v>
      </c>
      <c r="F115" s="124">
        <v>0.2</v>
      </c>
      <c r="G115" s="30">
        <f t="shared" si="14"/>
        <v>0</v>
      </c>
      <c r="H115" s="31">
        <f t="shared" si="16"/>
        <v>91851.851851851854</v>
      </c>
      <c r="I115" s="31"/>
      <c r="J115" s="59">
        <f t="shared" si="15"/>
        <v>0</v>
      </c>
      <c r="K115" s="63"/>
      <c r="L115" s="215"/>
    </row>
    <row r="116" spans="1:12" s="3" customFormat="1" ht="15" customHeight="1">
      <c r="A116" s="24">
        <v>10</v>
      </c>
      <c r="B116" s="36" t="s">
        <v>33</v>
      </c>
      <c r="C116" s="37"/>
      <c r="D116" s="33">
        <v>134000</v>
      </c>
      <c r="E116" s="28">
        <f t="shared" si="13"/>
        <v>0</v>
      </c>
      <c r="F116" s="124">
        <v>0.2</v>
      </c>
      <c r="G116" s="30">
        <f t="shared" si="14"/>
        <v>0</v>
      </c>
      <c r="H116" s="31">
        <f t="shared" si="16"/>
        <v>99259.25925925927</v>
      </c>
      <c r="I116" s="31"/>
      <c r="J116" s="59">
        <f t="shared" si="15"/>
        <v>0</v>
      </c>
      <c r="K116" s="63"/>
      <c r="L116" s="215"/>
    </row>
    <row r="117" spans="1:12" s="3" customFormat="1" ht="15" customHeight="1">
      <c r="A117" s="24">
        <v>11</v>
      </c>
      <c r="B117" s="25" t="s">
        <v>34</v>
      </c>
      <c r="C117" s="37">
        <v>5</v>
      </c>
      <c r="D117" s="27">
        <v>66000</v>
      </c>
      <c r="E117" s="28">
        <f t="shared" si="13"/>
        <v>330000</v>
      </c>
      <c r="F117" s="124">
        <v>0.2</v>
      </c>
      <c r="G117" s="30">
        <f t="shared" si="14"/>
        <v>264000</v>
      </c>
      <c r="H117" s="31">
        <f t="shared" si="16"/>
        <v>48888.888888888891</v>
      </c>
      <c r="I117" s="31"/>
      <c r="J117" s="59">
        <f t="shared" si="15"/>
        <v>244444.44444444444</v>
      </c>
      <c r="K117" s="63"/>
      <c r="L117" s="215"/>
    </row>
    <row r="118" spans="1:12" s="3" customFormat="1" ht="15" customHeight="1">
      <c r="A118" s="24">
        <v>12</v>
      </c>
      <c r="B118" s="25" t="s">
        <v>35</v>
      </c>
      <c r="C118" s="37">
        <v>5</v>
      </c>
      <c r="D118" s="27">
        <v>63000</v>
      </c>
      <c r="E118" s="28">
        <f t="shared" si="13"/>
        <v>315000</v>
      </c>
      <c r="F118" s="124">
        <v>0.2</v>
      </c>
      <c r="G118" s="30">
        <f t="shared" si="14"/>
        <v>252000</v>
      </c>
      <c r="H118" s="31">
        <f t="shared" si="16"/>
        <v>46666.666666666664</v>
      </c>
      <c r="I118" s="31"/>
      <c r="J118" s="59">
        <f t="shared" si="15"/>
        <v>233333.33333333331</v>
      </c>
      <c r="K118" s="63"/>
      <c r="L118" s="215"/>
    </row>
    <row r="119" spans="1:12" s="3" customFormat="1" ht="15" customHeight="1">
      <c r="A119" s="24">
        <v>13</v>
      </c>
      <c r="B119" s="25" t="s">
        <v>36</v>
      </c>
      <c r="C119" s="37"/>
      <c r="D119" s="38">
        <v>78000</v>
      </c>
      <c r="E119" s="28">
        <f t="shared" si="13"/>
        <v>0</v>
      </c>
      <c r="F119" s="124">
        <v>0.2</v>
      </c>
      <c r="G119" s="30">
        <f t="shared" si="14"/>
        <v>0</v>
      </c>
      <c r="H119" s="31">
        <f t="shared" si="16"/>
        <v>57777.777777777781</v>
      </c>
      <c r="I119" s="31"/>
      <c r="J119" s="59">
        <f t="shared" si="15"/>
        <v>0</v>
      </c>
      <c r="K119" s="63"/>
      <c r="L119" s="215"/>
    </row>
    <row r="120" spans="1:12" s="3" customFormat="1" ht="15" customHeight="1">
      <c r="A120" s="24">
        <v>14</v>
      </c>
      <c r="B120" s="25" t="s">
        <v>37</v>
      </c>
      <c r="C120" s="37"/>
      <c r="D120" s="38">
        <v>65934</v>
      </c>
      <c r="E120" s="28">
        <f t="shared" si="13"/>
        <v>0</v>
      </c>
      <c r="F120" s="124">
        <v>0.2</v>
      </c>
      <c r="G120" s="30">
        <f t="shared" si="14"/>
        <v>0</v>
      </c>
      <c r="H120" s="31">
        <f t="shared" si="16"/>
        <v>48840</v>
      </c>
      <c r="I120" s="31"/>
      <c r="J120" s="59">
        <f t="shared" si="15"/>
        <v>0</v>
      </c>
      <c r="K120" s="63"/>
      <c r="L120" s="215"/>
    </row>
    <row r="121" spans="1:12" s="3" customFormat="1" ht="15" customHeight="1">
      <c r="A121" s="24">
        <v>15</v>
      </c>
      <c r="B121" s="25" t="s">
        <v>38</v>
      </c>
      <c r="C121" s="37"/>
      <c r="D121" s="38">
        <v>93000</v>
      </c>
      <c r="E121" s="28">
        <f t="shared" si="13"/>
        <v>0</v>
      </c>
      <c r="F121" s="124">
        <v>0.2</v>
      </c>
      <c r="G121" s="30">
        <f t="shared" si="14"/>
        <v>0</v>
      </c>
      <c r="H121" s="31">
        <f t="shared" si="16"/>
        <v>68888.888888888891</v>
      </c>
      <c r="I121" s="31"/>
      <c r="J121" s="59">
        <f t="shared" si="15"/>
        <v>0</v>
      </c>
      <c r="K121" s="63"/>
      <c r="L121" s="215"/>
    </row>
    <row r="122" spans="1:12" s="3" customFormat="1" ht="15" customHeight="1">
      <c r="A122" s="24">
        <v>16</v>
      </c>
      <c r="B122" s="25" t="s">
        <v>39</v>
      </c>
      <c r="C122" s="37"/>
      <c r="D122" s="38">
        <v>80190</v>
      </c>
      <c r="E122" s="28">
        <f t="shared" si="13"/>
        <v>0</v>
      </c>
      <c r="F122" s="124">
        <v>0.2</v>
      </c>
      <c r="G122" s="30">
        <f t="shared" si="14"/>
        <v>0</v>
      </c>
      <c r="H122" s="31">
        <f t="shared" si="16"/>
        <v>59400</v>
      </c>
      <c r="I122" s="31"/>
      <c r="J122" s="59">
        <f t="shared" si="15"/>
        <v>0</v>
      </c>
      <c r="K122" s="63"/>
      <c r="L122" s="215"/>
    </row>
    <row r="123" spans="1:12" s="3" customFormat="1" ht="15" customHeight="1">
      <c r="A123" s="24">
        <v>17</v>
      </c>
      <c r="B123" s="25" t="s">
        <v>40</v>
      </c>
      <c r="C123" s="37">
        <v>10</v>
      </c>
      <c r="D123" s="38">
        <v>139000</v>
      </c>
      <c r="E123" s="28">
        <f t="shared" si="13"/>
        <v>1390000</v>
      </c>
      <c r="F123" s="124">
        <v>0.2</v>
      </c>
      <c r="G123" s="30">
        <f t="shared" si="14"/>
        <v>1112000</v>
      </c>
      <c r="H123" s="31">
        <f t="shared" si="16"/>
        <v>102962.96296296296</v>
      </c>
      <c r="I123" s="31"/>
      <c r="J123" s="59">
        <f t="shared" si="15"/>
        <v>1029629.6296296297</v>
      </c>
      <c r="K123" s="63"/>
      <c r="L123" s="215"/>
    </row>
    <row r="124" spans="1:12" s="3" customFormat="1" ht="15" customHeight="1">
      <c r="A124" s="24">
        <v>18</v>
      </c>
      <c r="B124" s="25" t="s">
        <v>41</v>
      </c>
      <c r="C124" s="37">
        <v>10</v>
      </c>
      <c r="D124" s="39">
        <v>129000</v>
      </c>
      <c r="E124" s="28">
        <f t="shared" si="13"/>
        <v>1290000</v>
      </c>
      <c r="F124" s="124">
        <v>0.2</v>
      </c>
      <c r="G124" s="30">
        <f t="shared" si="14"/>
        <v>1032000</v>
      </c>
      <c r="H124" s="31">
        <f t="shared" si="16"/>
        <v>95555.555555555562</v>
      </c>
      <c r="I124" s="31"/>
      <c r="J124" s="59">
        <f t="shared" si="15"/>
        <v>955555.55555555562</v>
      </c>
      <c r="K124" s="63"/>
      <c r="L124" s="215"/>
    </row>
    <row r="125" spans="1:12" s="4" customFormat="1" ht="15" customHeight="1">
      <c r="A125" s="40"/>
      <c r="B125" s="41" t="s">
        <v>42</v>
      </c>
      <c r="C125" s="42">
        <f>SUM(C107:C124)</f>
        <v>120</v>
      </c>
      <c r="D125" s="42"/>
      <c r="E125" s="43">
        <f>SUM(E107:E124)</f>
        <v>14795000</v>
      </c>
      <c r="F125" s="43"/>
      <c r="G125" s="111">
        <f>SUM(G107:G124)</f>
        <v>11836000</v>
      </c>
      <c r="H125" s="45"/>
      <c r="I125" s="45"/>
      <c r="J125" s="64">
        <f>SUM(J107:J124)</f>
        <v>10959259.259259261</v>
      </c>
      <c r="L125" s="231"/>
    </row>
    <row r="126" spans="1:12" s="5" customFormat="1" ht="30" customHeight="1">
      <c r="A126" s="46"/>
      <c r="B126" s="47"/>
      <c r="C126" s="48"/>
      <c r="D126" s="48"/>
      <c r="E126" s="49"/>
      <c r="F126" s="49"/>
      <c r="G126" s="50"/>
      <c r="H126" s="51"/>
      <c r="I126" s="51"/>
      <c r="J126" s="65">
        <f>J125*0.08</f>
        <v>876740.7407407409</v>
      </c>
      <c r="K126" s="51"/>
      <c r="L126" s="232"/>
    </row>
    <row r="127" spans="1:12" s="6" customFormat="1" ht="15" customHeight="1">
      <c r="A127" s="283" t="s">
        <v>43</v>
      </c>
      <c r="B127" s="283"/>
      <c r="C127" s="284" t="s">
        <v>44</v>
      </c>
      <c r="D127" s="284"/>
      <c r="E127" s="54"/>
      <c r="F127" s="54"/>
      <c r="G127" s="55" t="s">
        <v>45</v>
      </c>
      <c r="H127" s="56"/>
      <c r="I127" s="56"/>
      <c r="J127" s="225">
        <f>SUM(J125:J126)</f>
        <v>11836000.000000002</v>
      </c>
      <c r="K127" s="56"/>
      <c r="L127" s="233"/>
    </row>
  </sheetData>
  <mergeCells count="44">
    <mergeCell ref="C7:G7"/>
    <mergeCell ref="A2:G2"/>
    <mergeCell ref="A3:G3"/>
    <mergeCell ref="A4:G4"/>
    <mergeCell ref="A5:G5"/>
    <mergeCell ref="A6:G6"/>
    <mergeCell ref="D8:G8"/>
    <mergeCell ref="B9:E9"/>
    <mergeCell ref="B10:E10"/>
    <mergeCell ref="A32:B32"/>
    <mergeCell ref="C32:D32"/>
    <mergeCell ref="A37:G37"/>
    <mergeCell ref="A38:G38"/>
    <mergeCell ref="A39:G39"/>
    <mergeCell ref="A40:G40"/>
    <mergeCell ref="A41:G41"/>
    <mergeCell ref="C42:G42"/>
    <mergeCell ref="D43:G43"/>
    <mergeCell ref="B44:E44"/>
    <mergeCell ref="B45:E45"/>
    <mergeCell ref="A67:B67"/>
    <mergeCell ref="C67:D67"/>
    <mergeCell ref="A72:G72"/>
    <mergeCell ref="A73:G73"/>
    <mergeCell ref="A74:G74"/>
    <mergeCell ref="A75:G75"/>
    <mergeCell ref="A76:G76"/>
    <mergeCell ref="C77:G77"/>
    <mergeCell ref="D78:G78"/>
    <mergeCell ref="B79:E79"/>
    <mergeCell ref="B80:E80"/>
    <mergeCell ref="A92:B92"/>
    <mergeCell ref="C92:D92"/>
    <mergeCell ref="A97:G97"/>
    <mergeCell ref="A98:G98"/>
    <mergeCell ref="A99:G99"/>
    <mergeCell ref="A100:G100"/>
    <mergeCell ref="A101:G101"/>
    <mergeCell ref="C102:G102"/>
    <mergeCell ref="D103:G103"/>
    <mergeCell ref="B104:E104"/>
    <mergeCell ref="B105:E105"/>
    <mergeCell ref="A127:B127"/>
    <mergeCell ref="C127:D127"/>
  </mergeCells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419"/>
  <sheetViews>
    <sheetView topLeftCell="A394" zoomScale="70" zoomScaleNormal="70" workbookViewId="0">
      <selection activeCell="C403" sqref="C403"/>
    </sheetView>
  </sheetViews>
  <sheetFormatPr defaultColWidth="9" defaultRowHeight="15"/>
  <cols>
    <col min="2" max="2" width="29.85546875" customWidth="1"/>
    <col min="3" max="3" width="11.85546875" customWidth="1"/>
    <col min="4" max="4" width="14.85546875" customWidth="1"/>
    <col min="5" max="5" width="17.140625" customWidth="1"/>
    <col min="6" max="6" width="11.28515625" customWidth="1"/>
    <col min="7" max="7" width="27" customWidth="1"/>
    <col min="8" max="9" width="13.42578125" style="82" customWidth="1"/>
    <col min="10" max="10" width="15.7109375" style="82" customWidth="1"/>
    <col min="11" max="11" width="9.140625" style="82"/>
  </cols>
  <sheetData>
    <row r="2" spans="1:15" s="1" customFormat="1" ht="15" customHeight="1">
      <c r="A2" s="279" t="s">
        <v>0</v>
      </c>
      <c r="B2" s="279"/>
      <c r="C2" s="279"/>
      <c r="D2" s="279"/>
      <c r="E2" s="279"/>
      <c r="F2" s="279"/>
      <c r="G2" s="279"/>
      <c r="H2" s="83"/>
      <c r="I2" s="83"/>
      <c r="J2" s="107"/>
      <c r="K2" s="83"/>
    </row>
    <row r="3" spans="1:15" s="1" customFormat="1" ht="15" customHeight="1">
      <c r="A3" s="279" t="s">
        <v>1</v>
      </c>
      <c r="B3" s="279"/>
      <c r="C3" s="279"/>
      <c r="D3" s="279"/>
      <c r="E3" s="279"/>
      <c r="F3" s="279"/>
      <c r="G3" s="279"/>
      <c r="H3" s="83"/>
      <c r="I3" s="83"/>
      <c r="J3" s="94"/>
      <c r="K3" s="83"/>
    </row>
    <row r="4" spans="1:15" s="1" customFormat="1" ht="15" customHeight="1">
      <c r="A4" s="279" t="s">
        <v>2</v>
      </c>
      <c r="B4" s="279"/>
      <c r="C4" s="279"/>
      <c r="D4" s="279"/>
      <c r="E4" s="279"/>
      <c r="F4" s="279"/>
      <c r="G4" s="279"/>
      <c r="H4" s="83"/>
      <c r="I4" s="83"/>
      <c r="J4" s="95"/>
      <c r="K4" s="83"/>
    </row>
    <row r="5" spans="1:15" s="1" customFormat="1" ht="15" customHeight="1">
      <c r="A5" s="279" t="s">
        <v>4</v>
      </c>
      <c r="B5" s="279"/>
      <c r="C5" s="279"/>
      <c r="D5" s="279"/>
      <c r="E5" s="279"/>
      <c r="F5" s="279"/>
      <c r="G5" s="279"/>
      <c r="H5" s="83"/>
      <c r="I5" s="133"/>
      <c r="J5" s="134"/>
      <c r="K5" s="133"/>
      <c r="L5" s="133"/>
      <c r="M5" s="133"/>
      <c r="N5" s="133"/>
      <c r="O5" s="133"/>
    </row>
    <row r="6" spans="1:15" s="1" customFormat="1" ht="15" customHeight="1">
      <c r="A6" s="280" t="s">
        <v>6</v>
      </c>
      <c r="B6" s="280"/>
      <c r="C6" s="280"/>
      <c r="D6" s="280"/>
      <c r="E6" s="280"/>
      <c r="F6" s="280"/>
      <c r="G6" s="280"/>
      <c r="H6" s="83"/>
      <c r="I6" s="83"/>
      <c r="J6" s="135"/>
      <c r="K6" s="83"/>
    </row>
    <row r="7" spans="1:15" s="2" customFormat="1" ht="15" customHeight="1">
      <c r="A7" s="9"/>
      <c r="B7" s="9"/>
      <c r="C7" s="281" t="s">
        <v>56</v>
      </c>
      <c r="D7" s="281"/>
      <c r="E7" s="281"/>
      <c r="F7" s="281"/>
      <c r="G7" s="281"/>
      <c r="H7" s="105"/>
      <c r="I7" s="83"/>
      <c r="J7" s="135"/>
      <c r="K7" s="83"/>
    </row>
    <row r="8" spans="1:15" s="1" customFormat="1" ht="15" customHeight="1">
      <c r="A8" s="11" t="s">
        <v>1081</v>
      </c>
      <c r="B8" s="12"/>
      <c r="C8" s="13"/>
      <c r="D8" s="286"/>
      <c r="E8" s="286"/>
      <c r="F8" s="286"/>
      <c r="G8" s="286"/>
      <c r="H8" s="84"/>
      <c r="I8" s="84"/>
      <c r="J8" s="95"/>
      <c r="K8" s="83"/>
    </row>
    <row r="9" spans="1:15" s="1" customFormat="1" ht="15" customHeight="1">
      <c r="A9" s="11" t="s">
        <v>9</v>
      </c>
      <c r="B9" s="286"/>
      <c r="C9" s="286"/>
      <c r="D9" s="286"/>
      <c r="E9" s="16"/>
      <c r="F9" s="11"/>
      <c r="G9" s="16"/>
      <c r="H9" s="86" t="s">
        <v>161</v>
      </c>
      <c r="I9" s="86"/>
      <c r="J9" s="98"/>
      <c r="K9" s="97"/>
    </row>
    <row r="10" spans="1:15" s="1" customFormat="1" ht="15" customHeight="1">
      <c r="A10" s="11" t="s">
        <v>11</v>
      </c>
      <c r="B10" s="289" t="s">
        <v>420</v>
      </c>
      <c r="C10" s="289"/>
      <c r="D10" s="289"/>
      <c r="E10" s="289"/>
      <c r="F10" s="18"/>
      <c r="G10" s="19" t="s">
        <v>13</v>
      </c>
      <c r="H10" s="83"/>
      <c r="I10" s="83"/>
      <c r="J10" s="95"/>
      <c r="K10" s="83"/>
    </row>
    <row r="11" spans="1:15" s="1" customFormat="1" ht="15" customHeight="1">
      <c r="A11" s="21" t="s">
        <v>14</v>
      </c>
      <c r="B11" s="21" t="s">
        <v>16</v>
      </c>
      <c r="C11" s="21" t="s">
        <v>17</v>
      </c>
      <c r="D11" s="22" t="s">
        <v>18</v>
      </c>
      <c r="E11" s="23" t="s">
        <v>19</v>
      </c>
      <c r="F11" s="23" t="s">
        <v>20</v>
      </c>
      <c r="G11" s="21" t="s">
        <v>21</v>
      </c>
      <c r="H11" s="83"/>
      <c r="I11" s="83"/>
      <c r="J11" s="95"/>
      <c r="K11" s="83"/>
    </row>
    <row r="12" spans="1:15" s="3" customFormat="1" ht="15" customHeight="1">
      <c r="A12" s="24">
        <v>1</v>
      </c>
      <c r="B12" s="25" t="s">
        <v>23</v>
      </c>
      <c r="C12" s="26"/>
      <c r="D12" s="27">
        <v>79305</v>
      </c>
      <c r="E12" s="28">
        <f>D12*C12</f>
        <v>0</v>
      </c>
      <c r="F12" s="29">
        <v>0</v>
      </c>
      <c r="G12" s="30">
        <f>E12-E12*F12</f>
        <v>0</v>
      </c>
      <c r="H12" s="87">
        <f>D12/1.08</f>
        <v>73430.555555555547</v>
      </c>
      <c r="I12" s="87"/>
      <c r="J12" s="95">
        <f t="shared" ref="J12:J29" si="0">H12*C12</f>
        <v>0</v>
      </c>
      <c r="K12" s="99"/>
    </row>
    <row r="13" spans="1:15" s="3" customFormat="1" ht="15" customHeight="1">
      <c r="A13" s="24">
        <v>2</v>
      </c>
      <c r="B13" s="25" t="s">
        <v>25</v>
      </c>
      <c r="C13" s="32"/>
      <c r="D13" s="33">
        <v>128591</v>
      </c>
      <c r="E13" s="28">
        <f t="shared" ref="E13:E29" si="1">D13*C13</f>
        <v>0</v>
      </c>
      <c r="F13" s="29">
        <v>0</v>
      </c>
      <c r="G13" s="30">
        <f t="shared" ref="G13:G29" si="2">E13-E13*F13</f>
        <v>0</v>
      </c>
      <c r="H13" s="87">
        <f t="shared" ref="H13:H14" si="3">D13/1.08</f>
        <v>119065.74074074073</v>
      </c>
      <c r="I13" s="87"/>
      <c r="J13" s="95">
        <f t="shared" si="0"/>
        <v>0</v>
      </c>
      <c r="K13" s="99"/>
    </row>
    <row r="14" spans="1:15" s="3" customFormat="1" ht="15" customHeight="1">
      <c r="A14" s="24">
        <v>3</v>
      </c>
      <c r="B14" s="25" t="s">
        <v>26</v>
      </c>
      <c r="C14" s="88"/>
      <c r="D14" s="27">
        <v>60043</v>
      </c>
      <c r="E14" s="28">
        <f t="shared" si="1"/>
        <v>0</v>
      </c>
      <c r="F14" s="29">
        <v>0</v>
      </c>
      <c r="G14" s="30">
        <f t="shared" si="2"/>
        <v>0</v>
      </c>
      <c r="H14" s="87">
        <f t="shared" si="3"/>
        <v>55595.370370370365</v>
      </c>
      <c r="I14" s="87"/>
      <c r="J14" s="95">
        <f t="shared" si="0"/>
        <v>0</v>
      </c>
      <c r="K14" s="99"/>
    </row>
    <row r="15" spans="1:15" s="3" customFormat="1" ht="15" customHeight="1">
      <c r="A15" s="24">
        <v>4</v>
      </c>
      <c r="B15" s="121" t="s">
        <v>27</v>
      </c>
      <c r="C15" s="122">
        <v>5</v>
      </c>
      <c r="D15" s="33">
        <v>115781</v>
      </c>
      <c r="E15" s="123">
        <f t="shared" si="1"/>
        <v>578905</v>
      </c>
      <c r="F15" s="124">
        <v>0.15</v>
      </c>
      <c r="G15" s="125">
        <f t="shared" si="2"/>
        <v>492069.25</v>
      </c>
      <c r="H15" s="108">
        <f>D15/1.08*0.85</f>
        <v>91123.935185185168</v>
      </c>
      <c r="I15" s="87"/>
      <c r="J15" s="95">
        <f t="shared" si="0"/>
        <v>455619.67592592584</v>
      </c>
      <c r="K15" s="99"/>
    </row>
    <row r="16" spans="1:15" s="3" customFormat="1" ht="15" customHeight="1">
      <c r="A16" s="24">
        <v>1</v>
      </c>
      <c r="B16" s="25" t="s">
        <v>28</v>
      </c>
      <c r="C16" s="126">
        <v>15</v>
      </c>
      <c r="D16" s="27">
        <v>119943</v>
      </c>
      <c r="E16" s="28">
        <f t="shared" si="1"/>
        <v>1799145</v>
      </c>
      <c r="F16" s="29">
        <v>0</v>
      </c>
      <c r="G16" s="30">
        <f t="shared" si="2"/>
        <v>1799145</v>
      </c>
      <c r="H16" s="87">
        <f t="shared" ref="H16:H29" si="4">D16/1.08</f>
        <v>111058.33333333333</v>
      </c>
      <c r="I16" s="87"/>
      <c r="J16" s="95">
        <f t="shared" si="0"/>
        <v>1665875</v>
      </c>
      <c r="K16" s="99"/>
    </row>
    <row r="17" spans="1:11" s="3" customFormat="1" ht="15" customHeight="1">
      <c r="A17" s="24">
        <v>6</v>
      </c>
      <c r="B17" s="25" t="s">
        <v>29</v>
      </c>
      <c r="C17" s="26"/>
      <c r="D17" s="27">
        <v>94810</v>
      </c>
      <c r="E17" s="28">
        <f t="shared" si="1"/>
        <v>0</v>
      </c>
      <c r="F17" s="29">
        <v>0</v>
      </c>
      <c r="G17" s="30">
        <f t="shared" si="2"/>
        <v>0</v>
      </c>
      <c r="H17" s="87">
        <f t="shared" si="4"/>
        <v>87787.037037037036</v>
      </c>
      <c r="I17" s="87"/>
      <c r="J17" s="95">
        <f t="shared" si="0"/>
        <v>0</v>
      </c>
      <c r="K17" s="99"/>
    </row>
    <row r="18" spans="1:11" s="3" customFormat="1" ht="15" customHeight="1">
      <c r="A18" s="24">
        <v>7</v>
      </c>
      <c r="B18" s="25" t="s">
        <v>30</v>
      </c>
      <c r="C18" s="34"/>
      <c r="D18" s="27">
        <v>141396</v>
      </c>
      <c r="E18" s="28">
        <f t="shared" si="1"/>
        <v>0</v>
      </c>
      <c r="F18" s="29">
        <v>0</v>
      </c>
      <c r="G18" s="30">
        <f t="shared" si="2"/>
        <v>0</v>
      </c>
      <c r="H18" s="87">
        <f t="shared" si="4"/>
        <v>130922.22222222222</v>
      </c>
      <c r="I18" s="87"/>
      <c r="J18" s="95">
        <f t="shared" si="0"/>
        <v>0</v>
      </c>
      <c r="K18" s="99"/>
    </row>
    <row r="19" spans="1:11" s="3" customFormat="1" ht="15" customHeight="1">
      <c r="A19" s="24">
        <v>8</v>
      </c>
      <c r="B19" s="25" t="s">
        <v>31</v>
      </c>
      <c r="C19" s="26"/>
      <c r="D19" s="27">
        <v>232931</v>
      </c>
      <c r="E19" s="28">
        <f t="shared" si="1"/>
        <v>0</v>
      </c>
      <c r="F19" s="29">
        <v>0</v>
      </c>
      <c r="G19" s="30">
        <f t="shared" si="2"/>
        <v>0</v>
      </c>
      <c r="H19" s="87">
        <f t="shared" si="4"/>
        <v>215676.85185185182</v>
      </c>
      <c r="I19" s="87"/>
      <c r="J19" s="95">
        <f t="shared" si="0"/>
        <v>0</v>
      </c>
      <c r="K19" s="99"/>
    </row>
    <row r="20" spans="1:11" s="3" customFormat="1" ht="15" customHeight="1">
      <c r="A20" s="24">
        <v>9</v>
      </c>
      <c r="B20" s="36" t="s">
        <v>32</v>
      </c>
      <c r="C20" s="26"/>
      <c r="D20" s="27">
        <v>101534</v>
      </c>
      <c r="E20" s="28">
        <f t="shared" si="1"/>
        <v>0</v>
      </c>
      <c r="F20" s="29">
        <v>0</v>
      </c>
      <c r="G20" s="30">
        <f t="shared" si="2"/>
        <v>0</v>
      </c>
      <c r="H20" s="87">
        <f t="shared" si="4"/>
        <v>94012.962962962964</v>
      </c>
      <c r="I20" s="87"/>
      <c r="J20" s="95">
        <f t="shared" si="0"/>
        <v>0</v>
      </c>
      <c r="K20" s="99"/>
    </row>
    <row r="21" spans="1:11" s="3" customFormat="1" ht="15" customHeight="1">
      <c r="A21" s="24">
        <v>10</v>
      </c>
      <c r="B21" s="36" t="s">
        <v>33</v>
      </c>
      <c r="C21" s="37"/>
      <c r="D21" s="33">
        <v>110148</v>
      </c>
      <c r="E21" s="28">
        <f t="shared" si="1"/>
        <v>0</v>
      </c>
      <c r="F21" s="29">
        <v>0</v>
      </c>
      <c r="G21" s="30">
        <f t="shared" si="2"/>
        <v>0</v>
      </c>
      <c r="H21" s="87">
        <f t="shared" si="4"/>
        <v>101988.88888888888</v>
      </c>
      <c r="I21" s="87"/>
      <c r="J21" s="95">
        <f t="shared" si="0"/>
        <v>0</v>
      </c>
      <c r="K21" s="99"/>
    </row>
    <row r="22" spans="1:11" s="3" customFormat="1" ht="15" customHeight="1">
      <c r="A22" s="24">
        <v>11</v>
      </c>
      <c r="B22" s="25" t="s">
        <v>34</v>
      </c>
      <c r="C22" s="37"/>
      <c r="D22" s="27">
        <v>54198</v>
      </c>
      <c r="E22" s="28">
        <f t="shared" si="1"/>
        <v>0</v>
      </c>
      <c r="F22" s="29">
        <v>0</v>
      </c>
      <c r="G22" s="30">
        <f t="shared" si="2"/>
        <v>0</v>
      </c>
      <c r="H22" s="87">
        <f t="shared" si="4"/>
        <v>50183.333333333328</v>
      </c>
      <c r="I22" s="87"/>
      <c r="J22" s="95">
        <f t="shared" si="0"/>
        <v>0</v>
      </c>
      <c r="K22" s="99"/>
    </row>
    <row r="23" spans="1:11" s="3" customFormat="1" ht="15" customHeight="1">
      <c r="A23" s="24">
        <v>12</v>
      </c>
      <c r="B23" s="25" t="s">
        <v>35</v>
      </c>
      <c r="C23" s="37"/>
      <c r="D23" s="27">
        <v>49680</v>
      </c>
      <c r="E23" s="28">
        <f t="shared" si="1"/>
        <v>0</v>
      </c>
      <c r="F23" s="29">
        <v>0</v>
      </c>
      <c r="G23" s="30">
        <f t="shared" si="2"/>
        <v>0</v>
      </c>
      <c r="H23" s="87">
        <f t="shared" si="4"/>
        <v>46000</v>
      </c>
      <c r="I23" s="87"/>
      <c r="J23" s="95">
        <f t="shared" si="0"/>
        <v>0</v>
      </c>
      <c r="K23" s="99"/>
    </row>
    <row r="24" spans="1:11" s="3" customFormat="1" ht="15" customHeight="1">
      <c r="A24" s="24">
        <v>13</v>
      </c>
      <c r="B24" s="25" t="s">
        <v>36</v>
      </c>
      <c r="C24" s="37"/>
      <c r="D24" s="38">
        <v>64152</v>
      </c>
      <c r="E24" s="28">
        <f t="shared" si="1"/>
        <v>0</v>
      </c>
      <c r="F24" s="29">
        <v>0</v>
      </c>
      <c r="G24" s="30">
        <f t="shared" si="2"/>
        <v>0</v>
      </c>
      <c r="H24" s="87">
        <f t="shared" si="4"/>
        <v>59399.999999999993</v>
      </c>
      <c r="I24" s="87"/>
      <c r="J24" s="95">
        <f t="shared" si="0"/>
        <v>0</v>
      </c>
      <c r="K24" s="99"/>
    </row>
    <row r="25" spans="1:11" s="3" customFormat="1" ht="15" customHeight="1">
      <c r="A25" s="24">
        <v>14</v>
      </c>
      <c r="B25" s="25" t="s">
        <v>37</v>
      </c>
      <c r="C25" s="37"/>
      <c r="D25" s="38">
        <v>65934</v>
      </c>
      <c r="E25" s="28">
        <f t="shared" si="1"/>
        <v>0</v>
      </c>
      <c r="F25" s="29">
        <v>0</v>
      </c>
      <c r="G25" s="30">
        <f t="shared" si="2"/>
        <v>0</v>
      </c>
      <c r="H25" s="87">
        <f t="shared" si="4"/>
        <v>61049.999999999993</v>
      </c>
      <c r="I25" s="87"/>
      <c r="J25" s="95">
        <f t="shared" si="0"/>
        <v>0</v>
      </c>
      <c r="K25" s="99"/>
    </row>
    <row r="26" spans="1:11" s="3" customFormat="1" ht="15" customHeight="1">
      <c r="A26" s="24">
        <v>15</v>
      </c>
      <c r="B26" s="25" t="s">
        <v>38</v>
      </c>
      <c r="C26" s="37"/>
      <c r="D26" s="38">
        <v>76626</v>
      </c>
      <c r="E26" s="28">
        <f t="shared" si="1"/>
        <v>0</v>
      </c>
      <c r="F26" s="29">
        <v>0</v>
      </c>
      <c r="G26" s="30">
        <f t="shared" si="2"/>
        <v>0</v>
      </c>
      <c r="H26" s="87">
        <f t="shared" si="4"/>
        <v>70950</v>
      </c>
      <c r="I26" s="87"/>
      <c r="J26" s="95">
        <f t="shared" si="0"/>
        <v>0</v>
      </c>
      <c r="K26" s="99"/>
    </row>
    <row r="27" spans="1:11" s="3" customFormat="1" ht="15" customHeight="1">
      <c r="A27" s="24">
        <v>16</v>
      </c>
      <c r="B27" s="25" t="s">
        <v>39</v>
      </c>
      <c r="C27" s="37"/>
      <c r="D27" s="38">
        <v>80190</v>
      </c>
      <c r="E27" s="28">
        <f t="shared" si="1"/>
        <v>0</v>
      </c>
      <c r="F27" s="29">
        <v>0</v>
      </c>
      <c r="G27" s="30">
        <f t="shared" si="2"/>
        <v>0</v>
      </c>
      <c r="H27" s="87">
        <f t="shared" si="4"/>
        <v>74250</v>
      </c>
      <c r="I27" s="87"/>
      <c r="J27" s="95">
        <f t="shared" si="0"/>
        <v>0</v>
      </c>
      <c r="K27" s="99"/>
    </row>
    <row r="28" spans="1:11" s="3" customFormat="1" ht="15" customHeight="1">
      <c r="A28" s="24">
        <v>17</v>
      </c>
      <c r="B28" s="25" t="s">
        <v>40</v>
      </c>
      <c r="C28" s="37"/>
      <c r="D28" s="38">
        <v>113832</v>
      </c>
      <c r="E28" s="28">
        <f t="shared" si="1"/>
        <v>0</v>
      </c>
      <c r="F28" s="29">
        <v>0</v>
      </c>
      <c r="G28" s="30">
        <f t="shared" si="2"/>
        <v>0</v>
      </c>
      <c r="H28" s="87">
        <f t="shared" si="4"/>
        <v>105400</v>
      </c>
      <c r="I28" s="87"/>
      <c r="J28" s="95">
        <f t="shared" si="0"/>
        <v>0</v>
      </c>
      <c r="K28" s="99"/>
    </row>
    <row r="29" spans="1:11" s="3" customFormat="1" ht="15" customHeight="1">
      <c r="A29" s="24">
        <v>18</v>
      </c>
      <c r="B29" s="25" t="s">
        <v>41</v>
      </c>
      <c r="C29" s="37"/>
      <c r="D29" s="39">
        <v>98010</v>
      </c>
      <c r="E29" s="28">
        <f t="shared" si="1"/>
        <v>0</v>
      </c>
      <c r="F29" s="29">
        <v>0</v>
      </c>
      <c r="G29" s="30">
        <f t="shared" si="2"/>
        <v>0</v>
      </c>
      <c r="H29" s="87">
        <f t="shared" si="4"/>
        <v>90750</v>
      </c>
      <c r="I29" s="87"/>
      <c r="J29" s="95">
        <f t="shared" si="0"/>
        <v>0</v>
      </c>
      <c r="K29" s="99"/>
    </row>
    <row r="30" spans="1:11" s="4" customFormat="1" ht="15" customHeight="1">
      <c r="A30" s="40"/>
      <c r="B30" s="41" t="s">
        <v>42</v>
      </c>
      <c r="C30" s="42">
        <f>SUM(C12:C29)</f>
        <v>20</v>
      </c>
      <c r="D30" s="42"/>
      <c r="E30" s="43">
        <f>SUM(E12:E29)</f>
        <v>2378050</v>
      </c>
      <c r="F30" s="43"/>
      <c r="G30" s="44">
        <f>SUM(G12:G29)</f>
        <v>2291214.25</v>
      </c>
      <c r="H30" s="89"/>
      <c r="I30" s="89"/>
      <c r="J30" s="100">
        <f>SUM(J12:J29)</f>
        <v>2121494.6759259258</v>
      </c>
      <c r="K30" s="101"/>
    </row>
    <row r="31" spans="1:11" s="5" customFormat="1" ht="30" customHeight="1">
      <c r="A31" s="46"/>
      <c r="B31" s="47"/>
      <c r="C31" s="48"/>
      <c r="D31" s="48"/>
      <c r="E31" s="49"/>
      <c r="F31" s="49"/>
      <c r="G31" s="50"/>
      <c r="H31" s="90"/>
      <c r="I31" s="90"/>
      <c r="J31" s="102">
        <f>J30*0.08</f>
        <v>169719.57407407407</v>
      </c>
      <c r="K31" s="90"/>
    </row>
    <row r="32" spans="1:11">
      <c r="B32" s="131"/>
      <c r="C32" s="131"/>
      <c r="D32" s="131"/>
      <c r="E32" s="131"/>
      <c r="F32" s="131"/>
      <c r="G32" s="131"/>
      <c r="J32" s="136">
        <f>SUM(J29:J31)</f>
        <v>2291214.25</v>
      </c>
    </row>
    <row r="33" spans="1:15">
      <c r="B33" s="132" t="s">
        <v>1084</v>
      </c>
      <c r="C33" s="132" t="s">
        <v>1085</v>
      </c>
      <c r="D33" s="131"/>
      <c r="E33" s="131"/>
      <c r="F33" s="132" t="s">
        <v>167</v>
      </c>
      <c r="G33" s="131"/>
    </row>
    <row r="37" spans="1:15" s="1" customFormat="1" ht="15" customHeight="1">
      <c r="A37" s="279" t="s">
        <v>0</v>
      </c>
      <c r="B37" s="279"/>
      <c r="C37" s="279"/>
      <c r="D37" s="279"/>
      <c r="E37" s="279"/>
      <c r="F37" s="279"/>
      <c r="G37" s="279"/>
      <c r="H37" s="83"/>
      <c r="I37" s="83"/>
      <c r="J37" s="107"/>
      <c r="K37" s="83"/>
    </row>
    <row r="38" spans="1:15" s="1" customFormat="1" ht="15" customHeight="1">
      <c r="A38" s="279" t="s">
        <v>1</v>
      </c>
      <c r="B38" s="279"/>
      <c r="C38" s="279"/>
      <c r="D38" s="279"/>
      <c r="E38" s="279"/>
      <c r="F38" s="279"/>
      <c r="G38" s="279"/>
      <c r="H38" s="83"/>
      <c r="I38" s="83"/>
      <c r="J38" s="94"/>
      <c r="K38" s="83"/>
    </row>
    <row r="39" spans="1:15" s="1" customFormat="1" ht="15" customHeight="1">
      <c r="A39" s="279" t="s">
        <v>2</v>
      </c>
      <c r="B39" s="279"/>
      <c r="C39" s="279"/>
      <c r="D39" s="279"/>
      <c r="E39" s="279"/>
      <c r="F39" s="279"/>
      <c r="G39" s="279"/>
      <c r="H39" s="83"/>
      <c r="I39" s="83"/>
      <c r="J39" s="95"/>
      <c r="K39" s="83"/>
    </row>
    <row r="40" spans="1:15" s="1" customFormat="1" ht="15" customHeight="1">
      <c r="A40" s="279" t="s">
        <v>4</v>
      </c>
      <c r="B40" s="279"/>
      <c r="C40" s="279"/>
      <c r="D40" s="279"/>
      <c r="E40" s="279"/>
      <c r="F40" s="279"/>
      <c r="G40" s="279"/>
      <c r="H40" s="83"/>
      <c r="I40" s="133"/>
      <c r="J40" s="134" t="s">
        <v>1086</v>
      </c>
      <c r="K40" s="133"/>
      <c r="L40" s="133"/>
      <c r="M40" s="133"/>
      <c r="N40" s="133"/>
      <c r="O40" s="133"/>
    </row>
    <row r="41" spans="1:15" s="1" customFormat="1" ht="15" customHeight="1">
      <c r="A41" s="280" t="s">
        <v>6</v>
      </c>
      <c r="B41" s="280"/>
      <c r="C41" s="280"/>
      <c r="D41" s="280"/>
      <c r="E41" s="280"/>
      <c r="F41" s="280"/>
      <c r="G41" s="280"/>
      <c r="H41" s="83"/>
      <c r="I41" s="83"/>
      <c r="J41" s="135"/>
      <c r="K41" s="83"/>
    </row>
    <row r="42" spans="1:15" s="2" customFormat="1" ht="15" customHeight="1">
      <c r="A42" s="9"/>
      <c r="B42" s="9"/>
      <c r="C42" s="281" t="s">
        <v>56</v>
      </c>
      <c r="D42" s="281"/>
      <c r="E42" s="281"/>
      <c r="F42" s="281"/>
      <c r="G42" s="281"/>
      <c r="H42" s="105"/>
      <c r="I42" s="83"/>
      <c r="J42" s="135"/>
      <c r="K42" s="83"/>
    </row>
    <row r="43" spans="1:15" s="1" customFormat="1" ht="15" customHeight="1">
      <c r="A43" s="11" t="s">
        <v>1081</v>
      </c>
      <c r="B43" s="12"/>
      <c r="C43" s="13"/>
      <c r="D43" s="286"/>
      <c r="E43" s="286"/>
      <c r="F43" s="286"/>
      <c r="G43" s="286"/>
      <c r="H43" s="84"/>
      <c r="I43" s="84"/>
      <c r="J43" s="95"/>
      <c r="K43" s="83"/>
    </row>
    <row r="44" spans="1:15" s="1" customFormat="1" ht="15" customHeight="1">
      <c r="A44" s="11" t="s">
        <v>9</v>
      </c>
      <c r="B44" s="286"/>
      <c r="C44" s="286"/>
      <c r="D44" s="286"/>
      <c r="E44" s="16"/>
      <c r="F44" s="11"/>
      <c r="G44" s="16"/>
      <c r="H44" s="86" t="s">
        <v>161</v>
      </c>
      <c r="I44" s="86"/>
      <c r="J44" s="98"/>
      <c r="K44" s="97"/>
    </row>
    <row r="45" spans="1:15" s="1" customFormat="1" ht="15" customHeight="1">
      <c r="A45" s="11" t="s">
        <v>11</v>
      </c>
      <c r="B45" s="289" t="s">
        <v>1087</v>
      </c>
      <c r="C45" s="289"/>
      <c r="D45" s="289"/>
      <c r="E45" s="289"/>
      <c r="F45" s="18"/>
      <c r="G45" s="19" t="s">
        <v>13</v>
      </c>
      <c r="H45" s="83"/>
      <c r="I45" s="83"/>
      <c r="J45" s="95"/>
      <c r="K45" s="83"/>
    </row>
    <row r="46" spans="1:15" s="1" customFormat="1" ht="15" customHeight="1">
      <c r="A46" s="21" t="s">
        <v>14</v>
      </c>
      <c r="B46" s="21" t="s">
        <v>16</v>
      </c>
      <c r="C46" s="21" t="s">
        <v>17</v>
      </c>
      <c r="D46" s="22" t="s">
        <v>18</v>
      </c>
      <c r="E46" s="23" t="s">
        <v>19</v>
      </c>
      <c r="F46" s="23" t="s">
        <v>20</v>
      </c>
      <c r="G46" s="21" t="s">
        <v>21</v>
      </c>
      <c r="H46" s="83"/>
      <c r="I46" s="83"/>
      <c r="J46" s="95"/>
      <c r="K46" s="83"/>
    </row>
    <row r="47" spans="1:15" s="3" customFormat="1" ht="15" customHeight="1">
      <c r="A47" s="24">
        <v>1</v>
      </c>
      <c r="B47" s="25" t="s">
        <v>23</v>
      </c>
      <c r="C47" s="26"/>
      <c r="D47" s="27">
        <v>79305</v>
      </c>
      <c r="E47" s="28">
        <f>D47*C47</f>
        <v>0</v>
      </c>
      <c r="F47" s="29">
        <v>0</v>
      </c>
      <c r="G47" s="30">
        <f>E47-E47*F47</f>
        <v>0</v>
      </c>
      <c r="H47" s="87">
        <f>D47/1.08</f>
        <v>73430.555555555547</v>
      </c>
      <c r="I47" s="87"/>
      <c r="J47" s="95">
        <f t="shared" ref="J47:J64" si="5">H47*C47</f>
        <v>0</v>
      </c>
      <c r="K47" s="99"/>
    </row>
    <row r="48" spans="1:15" s="3" customFormat="1" ht="15" customHeight="1">
      <c r="A48" s="24">
        <v>2</v>
      </c>
      <c r="B48" s="25" t="s">
        <v>25</v>
      </c>
      <c r="C48" s="32"/>
      <c r="D48" s="33">
        <v>128591</v>
      </c>
      <c r="E48" s="28">
        <f t="shared" ref="E48:E64" si="6">D48*C48</f>
        <v>0</v>
      </c>
      <c r="F48" s="29">
        <v>0</v>
      </c>
      <c r="G48" s="30">
        <f t="shared" ref="G48:G64" si="7">E48-E48*F48</f>
        <v>0</v>
      </c>
      <c r="H48" s="87">
        <f t="shared" ref="H48:H49" si="8">D48/1.08</f>
        <v>119065.74074074073</v>
      </c>
      <c r="I48" s="87"/>
      <c r="J48" s="95">
        <f t="shared" si="5"/>
        <v>0</v>
      </c>
      <c r="K48" s="99"/>
    </row>
    <row r="49" spans="1:11" s="3" customFormat="1" ht="15" customHeight="1">
      <c r="A49" s="24">
        <v>3</v>
      </c>
      <c r="B49" s="25" t="s">
        <v>26</v>
      </c>
      <c r="C49" s="88"/>
      <c r="D49" s="27">
        <v>60043</v>
      </c>
      <c r="E49" s="28">
        <f t="shared" si="6"/>
        <v>0</v>
      </c>
      <c r="F49" s="29">
        <v>0</v>
      </c>
      <c r="G49" s="30">
        <f t="shared" si="7"/>
        <v>0</v>
      </c>
      <c r="H49" s="87">
        <f t="shared" si="8"/>
        <v>55595.370370370365</v>
      </c>
      <c r="I49" s="87"/>
      <c r="J49" s="95">
        <f t="shared" si="5"/>
        <v>0</v>
      </c>
      <c r="K49" s="99"/>
    </row>
    <row r="50" spans="1:11" s="3" customFormat="1" ht="15" customHeight="1">
      <c r="A50" s="24">
        <v>4</v>
      </c>
      <c r="B50" s="121" t="s">
        <v>27</v>
      </c>
      <c r="C50" s="122"/>
      <c r="D50" s="33">
        <v>115781</v>
      </c>
      <c r="E50" s="123">
        <f t="shared" si="6"/>
        <v>0</v>
      </c>
      <c r="F50" s="124">
        <v>0.15</v>
      </c>
      <c r="G50" s="125">
        <f t="shared" si="7"/>
        <v>0</v>
      </c>
      <c r="H50" s="108">
        <f>D50/1.08*0.85</f>
        <v>91123.935185185168</v>
      </c>
      <c r="I50" s="87"/>
      <c r="J50" s="95">
        <f t="shared" si="5"/>
        <v>0</v>
      </c>
      <c r="K50" s="99"/>
    </row>
    <row r="51" spans="1:11" s="3" customFormat="1" ht="15" customHeight="1">
      <c r="A51" s="24">
        <v>1</v>
      </c>
      <c r="B51" s="25" t="s">
        <v>28</v>
      </c>
      <c r="C51" s="126">
        <v>10</v>
      </c>
      <c r="D51" s="27">
        <v>119943</v>
      </c>
      <c r="E51" s="28">
        <f t="shared" si="6"/>
        <v>1199430</v>
      </c>
      <c r="F51" s="29">
        <v>0</v>
      </c>
      <c r="G51" s="30">
        <f t="shared" si="7"/>
        <v>1199430</v>
      </c>
      <c r="H51" s="87">
        <f t="shared" ref="H51:H64" si="9">D51/1.08</f>
        <v>111058.33333333333</v>
      </c>
      <c r="I51" s="87"/>
      <c r="J51" s="95">
        <f t="shared" si="5"/>
        <v>1110583.3333333333</v>
      </c>
      <c r="K51" s="99"/>
    </row>
    <row r="52" spans="1:11" s="3" customFormat="1" ht="15" customHeight="1">
      <c r="A52" s="24">
        <v>6</v>
      </c>
      <c r="B52" s="25" t="s">
        <v>29</v>
      </c>
      <c r="C52" s="26"/>
      <c r="D52" s="27">
        <v>94810</v>
      </c>
      <c r="E52" s="28">
        <f t="shared" si="6"/>
        <v>0</v>
      </c>
      <c r="F52" s="29">
        <v>0</v>
      </c>
      <c r="G52" s="30">
        <f t="shared" si="7"/>
        <v>0</v>
      </c>
      <c r="H52" s="87">
        <f t="shared" si="9"/>
        <v>87787.037037037036</v>
      </c>
      <c r="I52" s="87"/>
      <c r="J52" s="95">
        <f t="shared" si="5"/>
        <v>0</v>
      </c>
      <c r="K52" s="99"/>
    </row>
    <row r="53" spans="1:11" s="3" customFormat="1" ht="15" customHeight="1">
      <c r="A53" s="24">
        <v>7</v>
      </c>
      <c r="B53" s="25" t="s">
        <v>30</v>
      </c>
      <c r="C53" s="34"/>
      <c r="D53" s="27">
        <v>141396</v>
      </c>
      <c r="E53" s="28">
        <f t="shared" si="6"/>
        <v>0</v>
      </c>
      <c r="F53" s="29">
        <v>0</v>
      </c>
      <c r="G53" s="30">
        <f t="shared" si="7"/>
        <v>0</v>
      </c>
      <c r="H53" s="87">
        <f t="shared" si="9"/>
        <v>130922.22222222222</v>
      </c>
      <c r="I53" s="87"/>
      <c r="J53" s="95">
        <f t="shared" si="5"/>
        <v>0</v>
      </c>
      <c r="K53" s="99"/>
    </row>
    <row r="54" spans="1:11" s="3" customFormat="1" ht="15" customHeight="1">
      <c r="A54" s="24">
        <v>8</v>
      </c>
      <c r="B54" s="25" t="s">
        <v>31</v>
      </c>
      <c r="C54" s="26"/>
      <c r="D54" s="27">
        <v>232931</v>
      </c>
      <c r="E54" s="28">
        <f t="shared" si="6"/>
        <v>0</v>
      </c>
      <c r="F54" s="29">
        <v>0</v>
      </c>
      <c r="G54" s="30">
        <f t="shared" si="7"/>
        <v>0</v>
      </c>
      <c r="H54" s="87">
        <f t="shared" si="9"/>
        <v>215676.85185185182</v>
      </c>
      <c r="I54" s="87"/>
      <c r="J54" s="95">
        <f t="shared" si="5"/>
        <v>0</v>
      </c>
      <c r="K54" s="99"/>
    </row>
    <row r="55" spans="1:11" s="3" customFormat="1" ht="15" customHeight="1">
      <c r="A55" s="24">
        <v>9</v>
      </c>
      <c r="B55" s="36" t="s">
        <v>32</v>
      </c>
      <c r="C55" s="26"/>
      <c r="D55" s="27">
        <v>101534</v>
      </c>
      <c r="E55" s="28">
        <f t="shared" si="6"/>
        <v>0</v>
      </c>
      <c r="F55" s="29">
        <v>0</v>
      </c>
      <c r="G55" s="30">
        <f t="shared" si="7"/>
        <v>0</v>
      </c>
      <c r="H55" s="87">
        <f t="shared" si="9"/>
        <v>94012.962962962964</v>
      </c>
      <c r="I55" s="87"/>
      <c r="J55" s="95">
        <f t="shared" si="5"/>
        <v>0</v>
      </c>
      <c r="K55" s="99"/>
    </row>
    <row r="56" spans="1:11" s="3" customFormat="1" ht="15" customHeight="1">
      <c r="A56" s="24">
        <v>10</v>
      </c>
      <c r="B56" s="36" t="s">
        <v>33</v>
      </c>
      <c r="C56" s="37"/>
      <c r="D56" s="33">
        <v>110148</v>
      </c>
      <c r="E56" s="28">
        <f t="shared" si="6"/>
        <v>0</v>
      </c>
      <c r="F56" s="29">
        <v>0</v>
      </c>
      <c r="G56" s="30">
        <f t="shared" si="7"/>
        <v>0</v>
      </c>
      <c r="H56" s="87">
        <f t="shared" si="9"/>
        <v>101988.88888888888</v>
      </c>
      <c r="I56" s="87"/>
      <c r="J56" s="95">
        <f t="shared" si="5"/>
        <v>0</v>
      </c>
      <c r="K56" s="99"/>
    </row>
    <row r="57" spans="1:11" s="3" customFormat="1" ht="15" customHeight="1">
      <c r="A57" s="24">
        <v>11</v>
      </c>
      <c r="B57" s="25" t="s">
        <v>34</v>
      </c>
      <c r="C57" s="37"/>
      <c r="D57" s="27">
        <v>54198</v>
      </c>
      <c r="E57" s="28">
        <f t="shared" si="6"/>
        <v>0</v>
      </c>
      <c r="F57" s="29">
        <v>0</v>
      </c>
      <c r="G57" s="30">
        <f t="shared" si="7"/>
        <v>0</v>
      </c>
      <c r="H57" s="87">
        <f t="shared" si="9"/>
        <v>50183.333333333328</v>
      </c>
      <c r="I57" s="87"/>
      <c r="J57" s="95">
        <f t="shared" si="5"/>
        <v>0</v>
      </c>
      <c r="K57" s="99"/>
    </row>
    <row r="58" spans="1:11" s="3" customFormat="1" ht="15" customHeight="1">
      <c r="A58" s="24">
        <v>12</v>
      </c>
      <c r="B58" s="25" t="s">
        <v>35</v>
      </c>
      <c r="C58" s="37"/>
      <c r="D58" s="27">
        <v>49680</v>
      </c>
      <c r="E58" s="28">
        <f t="shared" si="6"/>
        <v>0</v>
      </c>
      <c r="F58" s="29">
        <v>0</v>
      </c>
      <c r="G58" s="30">
        <f t="shared" si="7"/>
        <v>0</v>
      </c>
      <c r="H58" s="87">
        <f t="shared" si="9"/>
        <v>46000</v>
      </c>
      <c r="I58" s="87"/>
      <c r="J58" s="95">
        <f t="shared" si="5"/>
        <v>0</v>
      </c>
      <c r="K58" s="99"/>
    </row>
    <row r="59" spans="1:11" s="3" customFormat="1" ht="15" customHeight="1">
      <c r="A59" s="24">
        <v>13</v>
      </c>
      <c r="B59" s="25" t="s">
        <v>36</v>
      </c>
      <c r="C59" s="37"/>
      <c r="D59" s="38">
        <v>64152</v>
      </c>
      <c r="E59" s="28">
        <f t="shared" si="6"/>
        <v>0</v>
      </c>
      <c r="F59" s="29">
        <v>0</v>
      </c>
      <c r="G59" s="30">
        <f t="shared" si="7"/>
        <v>0</v>
      </c>
      <c r="H59" s="87">
        <f t="shared" si="9"/>
        <v>59399.999999999993</v>
      </c>
      <c r="I59" s="87"/>
      <c r="J59" s="95">
        <f t="shared" si="5"/>
        <v>0</v>
      </c>
      <c r="K59" s="99"/>
    </row>
    <row r="60" spans="1:11" s="3" customFormat="1" ht="15" customHeight="1">
      <c r="A60" s="24">
        <v>14</v>
      </c>
      <c r="B60" s="25" t="s">
        <v>37</v>
      </c>
      <c r="C60" s="37"/>
      <c r="D60" s="38">
        <v>65934</v>
      </c>
      <c r="E60" s="28">
        <f t="shared" si="6"/>
        <v>0</v>
      </c>
      <c r="F60" s="29">
        <v>0</v>
      </c>
      <c r="G60" s="30">
        <f t="shared" si="7"/>
        <v>0</v>
      </c>
      <c r="H60" s="87">
        <f t="shared" si="9"/>
        <v>61049.999999999993</v>
      </c>
      <c r="I60" s="87"/>
      <c r="J60" s="95">
        <f t="shared" si="5"/>
        <v>0</v>
      </c>
      <c r="K60" s="99"/>
    </row>
    <row r="61" spans="1:11" s="3" customFormat="1" ht="15" customHeight="1">
      <c r="A61" s="24">
        <v>15</v>
      </c>
      <c r="B61" s="25" t="s">
        <v>38</v>
      </c>
      <c r="C61" s="37"/>
      <c r="D61" s="38">
        <v>76626</v>
      </c>
      <c r="E61" s="28">
        <f t="shared" si="6"/>
        <v>0</v>
      </c>
      <c r="F61" s="29">
        <v>0</v>
      </c>
      <c r="G61" s="30">
        <f t="shared" si="7"/>
        <v>0</v>
      </c>
      <c r="H61" s="87">
        <f t="shared" si="9"/>
        <v>70950</v>
      </c>
      <c r="I61" s="87"/>
      <c r="J61" s="95">
        <f t="shared" si="5"/>
        <v>0</v>
      </c>
      <c r="K61" s="99"/>
    </row>
    <row r="62" spans="1:11" s="3" customFormat="1" ht="15" customHeight="1">
      <c r="A62" s="24">
        <v>16</v>
      </c>
      <c r="B62" s="25" t="s">
        <v>39</v>
      </c>
      <c r="C62" s="37"/>
      <c r="D62" s="38">
        <v>80190</v>
      </c>
      <c r="E62" s="28">
        <f t="shared" si="6"/>
        <v>0</v>
      </c>
      <c r="F62" s="29">
        <v>0</v>
      </c>
      <c r="G62" s="30">
        <f t="shared" si="7"/>
        <v>0</v>
      </c>
      <c r="H62" s="87">
        <f t="shared" si="9"/>
        <v>74250</v>
      </c>
      <c r="I62" s="87"/>
      <c r="J62" s="95">
        <f t="shared" si="5"/>
        <v>0</v>
      </c>
      <c r="K62" s="99"/>
    </row>
    <row r="63" spans="1:11" s="3" customFormat="1" ht="15" customHeight="1">
      <c r="A63" s="24">
        <v>17</v>
      </c>
      <c r="B63" s="25" t="s">
        <v>40</v>
      </c>
      <c r="C63" s="37"/>
      <c r="D63" s="38">
        <v>113832</v>
      </c>
      <c r="E63" s="28">
        <f t="shared" si="6"/>
        <v>0</v>
      </c>
      <c r="F63" s="29">
        <v>0</v>
      </c>
      <c r="G63" s="30">
        <f t="shared" si="7"/>
        <v>0</v>
      </c>
      <c r="H63" s="87">
        <f t="shared" si="9"/>
        <v>105400</v>
      </c>
      <c r="I63" s="87"/>
      <c r="J63" s="95">
        <f t="shared" si="5"/>
        <v>0</v>
      </c>
      <c r="K63" s="99"/>
    </row>
    <row r="64" spans="1:11" s="3" customFormat="1" ht="15" customHeight="1">
      <c r="A64" s="24">
        <v>18</v>
      </c>
      <c r="B64" s="25" t="s">
        <v>41</v>
      </c>
      <c r="C64" s="37"/>
      <c r="D64" s="39">
        <v>98010</v>
      </c>
      <c r="E64" s="28">
        <f t="shared" si="6"/>
        <v>0</v>
      </c>
      <c r="F64" s="29">
        <v>0</v>
      </c>
      <c r="G64" s="30">
        <f t="shared" si="7"/>
        <v>0</v>
      </c>
      <c r="H64" s="87">
        <f t="shared" si="9"/>
        <v>90750</v>
      </c>
      <c r="I64" s="87"/>
      <c r="J64" s="95">
        <f t="shared" si="5"/>
        <v>0</v>
      </c>
      <c r="K64" s="99"/>
    </row>
    <row r="65" spans="1:15" s="4" customFormat="1" ht="15" customHeight="1">
      <c r="A65" s="40"/>
      <c r="B65" s="41" t="s">
        <v>42</v>
      </c>
      <c r="C65" s="42">
        <f>SUM(C47:C64)</f>
        <v>10</v>
      </c>
      <c r="D65" s="42"/>
      <c r="E65" s="43">
        <f>SUM(E47:E64)</f>
        <v>1199430</v>
      </c>
      <c r="F65" s="43"/>
      <c r="G65" s="44">
        <f>SUM(G47:G64)</f>
        <v>1199430</v>
      </c>
      <c r="H65" s="89"/>
      <c r="I65" s="89"/>
      <c r="J65" s="100">
        <f>SUM(J47:J64)</f>
        <v>1110583.3333333333</v>
      </c>
      <c r="K65" s="101"/>
    </row>
    <row r="66" spans="1:15" s="5" customFormat="1" ht="30" customHeight="1">
      <c r="A66" s="46"/>
      <c r="B66" s="47"/>
      <c r="C66" s="48"/>
      <c r="D66" s="48"/>
      <c r="E66" s="49"/>
      <c r="F66" s="49"/>
      <c r="G66" s="50"/>
      <c r="H66" s="90"/>
      <c r="I66" s="90"/>
      <c r="J66" s="102">
        <f>J65*0.08</f>
        <v>88846.666666666657</v>
      </c>
      <c r="K66" s="90"/>
    </row>
    <row r="67" spans="1:15">
      <c r="B67" s="131"/>
      <c r="C67" s="131"/>
      <c r="D67" s="131"/>
      <c r="E67" s="131"/>
      <c r="F67" s="131"/>
      <c r="G67" s="131"/>
      <c r="J67" s="136">
        <f>SUM(J64:J66)</f>
        <v>1199430</v>
      </c>
    </row>
    <row r="68" spans="1:15">
      <c r="B68" s="132" t="s">
        <v>1084</v>
      </c>
      <c r="C68" s="132" t="s">
        <v>1085</v>
      </c>
      <c r="D68" s="131"/>
      <c r="E68" s="131"/>
      <c r="F68" s="132" t="s">
        <v>167</v>
      </c>
      <c r="G68" s="131"/>
    </row>
    <row r="73" spans="1:15" s="1" customFormat="1" ht="15" customHeight="1">
      <c r="A73" s="279" t="s">
        <v>0</v>
      </c>
      <c r="B73" s="279"/>
      <c r="C73" s="279"/>
      <c r="D73" s="279"/>
      <c r="E73" s="279"/>
      <c r="F73" s="279"/>
      <c r="G73" s="279"/>
      <c r="H73" s="83"/>
      <c r="I73" s="83"/>
      <c r="J73" s="107"/>
      <c r="K73" s="83"/>
    </row>
    <row r="74" spans="1:15" s="1" customFormat="1" ht="15" customHeight="1">
      <c r="A74" s="279" t="s">
        <v>1</v>
      </c>
      <c r="B74" s="279"/>
      <c r="C74" s="279"/>
      <c r="D74" s="279"/>
      <c r="E74" s="279"/>
      <c r="F74" s="279"/>
      <c r="G74" s="279"/>
      <c r="H74" s="83"/>
      <c r="I74" s="83"/>
      <c r="J74" s="94"/>
      <c r="K74" s="83"/>
    </row>
    <row r="75" spans="1:15" s="1" customFormat="1" ht="15" customHeight="1">
      <c r="A75" s="279" t="s">
        <v>2</v>
      </c>
      <c r="B75" s="279"/>
      <c r="C75" s="279"/>
      <c r="D75" s="279"/>
      <c r="E75" s="279"/>
      <c r="F75" s="279"/>
      <c r="G75" s="279"/>
      <c r="H75" s="83"/>
      <c r="I75" s="83"/>
      <c r="J75" s="95"/>
      <c r="K75" s="83"/>
    </row>
    <row r="76" spans="1:15" s="1" customFormat="1" ht="15" customHeight="1">
      <c r="A76" s="279" t="s">
        <v>4</v>
      </c>
      <c r="B76" s="279"/>
      <c r="C76" s="279"/>
      <c r="D76" s="279"/>
      <c r="E76" s="279"/>
      <c r="F76" s="279"/>
      <c r="G76" s="279"/>
      <c r="H76" s="83"/>
      <c r="I76" s="133"/>
      <c r="J76" s="134"/>
      <c r="K76" s="133"/>
      <c r="L76" s="133"/>
      <c r="M76" s="133"/>
      <c r="N76" s="133"/>
      <c r="O76" s="133"/>
    </row>
    <row r="77" spans="1:15" s="1" customFormat="1" ht="15" customHeight="1">
      <c r="A77" s="280" t="s">
        <v>6</v>
      </c>
      <c r="B77" s="280"/>
      <c r="C77" s="280"/>
      <c r="D77" s="280"/>
      <c r="E77" s="280"/>
      <c r="F77" s="280"/>
      <c r="G77" s="280"/>
      <c r="H77" s="83"/>
      <c r="I77" s="83"/>
      <c r="J77" s="135"/>
      <c r="K77" s="83"/>
    </row>
    <row r="78" spans="1:15" s="2" customFormat="1" ht="15" customHeight="1">
      <c r="A78" s="9"/>
      <c r="B78" s="9"/>
      <c r="C78" s="281" t="s">
        <v>1073</v>
      </c>
      <c r="D78" s="281"/>
      <c r="E78" s="281"/>
      <c r="F78" s="281"/>
      <c r="G78" s="281"/>
      <c r="H78" s="105"/>
      <c r="I78" s="83"/>
      <c r="J78" s="135"/>
      <c r="K78" s="83"/>
    </row>
    <row r="79" spans="1:15" s="1" customFormat="1" ht="15" customHeight="1">
      <c r="A79" s="11" t="s">
        <v>1081</v>
      </c>
      <c r="B79" s="12"/>
      <c r="C79" s="13"/>
      <c r="D79" s="286"/>
      <c r="E79" s="286"/>
      <c r="F79" s="286"/>
      <c r="G79" s="286"/>
      <c r="H79" s="84"/>
      <c r="I79" s="84"/>
      <c r="J79" s="95"/>
      <c r="K79" s="83"/>
    </row>
    <row r="80" spans="1:15" s="1" customFormat="1" ht="15" customHeight="1">
      <c r="A80" s="11" t="s">
        <v>9</v>
      </c>
      <c r="B80" s="286"/>
      <c r="C80" s="286"/>
      <c r="D80" s="286"/>
      <c r="E80" s="16"/>
      <c r="F80" s="11"/>
      <c r="G80" s="16"/>
      <c r="H80" s="86" t="s">
        <v>161</v>
      </c>
      <c r="I80" s="86"/>
      <c r="J80" s="98"/>
      <c r="K80" s="97"/>
    </row>
    <row r="81" spans="1:11" s="1" customFormat="1" ht="15" customHeight="1">
      <c r="A81" s="11" t="s">
        <v>11</v>
      </c>
      <c r="B81" s="289" t="s">
        <v>1088</v>
      </c>
      <c r="C81" s="289"/>
      <c r="D81" s="289"/>
      <c r="E81" s="289"/>
      <c r="F81" s="18"/>
      <c r="G81" s="19" t="s">
        <v>13</v>
      </c>
      <c r="H81" s="83"/>
      <c r="I81" s="83"/>
      <c r="J81" s="95"/>
      <c r="K81" s="83"/>
    </row>
    <row r="82" spans="1:11" s="1" customFormat="1" ht="15" customHeight="1">
      <c r="A82" s="21" t="s">
        <v>14</v>
      </c>
      <c r="B82" s="21" t="s">
        <v>16</v>
      </c>
      <c r="C82" s="21" t="s">
        <v>17</v>
      </c>
      <c r="D82" s="22" t="s">
        <v>18</v>
      </c>
      <c r="E82" s="23" t="s">
        <v>19</v>
      </c>
      <c r="F82" s="23" t="s">
        <v>20</v>
      </c>
      <c r="G82" s="21" t="s">
        <v>21</v>
      </c>
      <c r="H82" s="83"/>
      <c r="I82" s="83"/>
      <c r="J82" s="95"/>
      <c r="K82" s="83"/>
    </row>
    <row r="83" spans="1:11" s="3" customFormat="1" ht="15" customHeight="1">
      <c r="A83" s="24">
        <v>1</v>
      </c>
      <c r="B83" s="25" t="s">
        <v>23</v>
      </c>
      <c r="C83" s="26"/>
      <c r="D83" s="27">
        <v>79305</v>
      </c>
      <c r="E83" s="28">
        <f>D83*C83</f>
        <v>0</v>
      </c>
      <c r="F83" s="29">
        <v>0</v>
      </c>
      <c r="G83" s="30">
        <f>E83-E83*F83</f>
        <v>0</v>
      </c>
      <c r="H83" s="87">
        <f>D83/1.08</f>
        <v>73430.555555555547</v>
      </c>
      <c r="I83" s="87"/>
      <c r="J83" s="95">
        <f t="shared" ref="J83:J100" si="10">H83*C83</f>
        <v>0</v>
      </c>
      <c r="K83" s="99"/>
    </row>
    <row r="84" spans="1:11" s="3" customFormat="1" ht="15" customHeight="1">
      <c r="A84" s="24">
        <v>2</v>
      </c>
      <c r="B84" s="25" t="s">
        <v>25</v>
      </c>
      <c r="C84" s="32"/>
      <c r="D84" s="33">
        <v>128591</v>
      </c>
      <c r="E84" s="28">
        <f t="shared" ref="E84:E100" si="11">D84*C84</f>
        <v>0</v>
      </c>
      <c r="F84" s="29">
        <v>0</v>
      </c>
      <c r="G84" s="30">
        <f t="shared" ref="G84:G100" si="12">E84-E84*F84</f>
        <v>0</v>
      </c>
      <c r="H84" s="87">
        <f t="shared" ref="H84:H85" si="13">D84/1.08</f>
        <v>119065.74074074073</v>
      </c>
      <c r="I84" s="87"/>
      <c r="J84" s="95">
        <f t="shared" si="10"/>
        <v>0</v>
      </c>
      <c r="K84" s="99"/>
    </row>
    <row r="85" spans="1:11" s="3" customFormat="1" ht="15" customHeight="1">
      <c r="A85" s="24">
        <v>3</v>
      </c>
      <c r="B85" s="25" t="s">
        <v>26</v>
      </c>
      <c r="C85" s="88"/>
      <c r="D85" s="27">
        <v>60043</v>
      </c>
      <c r="E85" s="28">
        <f t="shared" si="11"/>
        <v>0</v>
      </c>
      <c r="F85" s="29">
        <v>0</v>
      </c>
      <c r="G85" s="30">
        <f t="shared" si="12"/>
        <v>0</v>
      </c>
      <c r="H85" s="87">
        <f t="shared" si="13"/>
        <v>55595.370370370365</v>
      </c>
      <c r="I85" s="87"/>
      <c r="J85" s="95">
        <f t="shared" si="10"/>
        <v>0</v>
      </c>
      <c r="K85" s="99"/>
    </row>
    <row r="86" spans="1:11" s="3" customFormat="1" ht="15" customHeight="1">
      <c r="A86" s="24">
        <v>4</v>
      </c>
      <c r="B86" s="121" t="s">
        <v>27</v>
      </c>
      <c r="C86" s="122">
        <v>15</v>
      </c>
      <c r="D86" s="33">
        <v>115781</v>
      </c>
      <c r="E86" s="123">
        <f t="shared" si="11"/>
        <v>1736715</v>
      </c>
      <c r="F86" s="124">
        <v>0.15</v>
      </c>
      <c r="G86" s="125">
        <f t="shared" si="12"/>
        <v>1476207.75</v>
      </c>
      <c r="H86" s="108">
        <f>D86/1.08*0.85</f>
        <v>91123.935185185168</v>
      </c>
      <c r="I86" s="87"/>
      <c r="J86" s="95">
        <f t="shared" si="10"/>
        <v>1366859.0277777775</v>
      </c>
      <c r="K86" s="99"/>
    </row>
    <row r="87" spans="1:11" s="3" customFormat="1" ht="15" customHeight="1">
      <c r="A87" s="24">
        <v>1</v>
      </c>
      <c r="B87" s="25" t="s">
        <v>28</v>
      </c>
      <c r="C87" s="126"/>
      <c r="D87" s="27">
        <v>119943</v>
      </c>
      <c r="E87" s="28">
        <f t="shared" si="11"/>
        <v>0</v>
      </c>
      <c r="F87" s="29">
        <v>0</v>
      </c>
      <c r="G87" s="30">
        <f t="shared" si="12"/>
        <v>0</v>
      </c>
      <c r="H87" s="87">
        <f t="shared" ref="H87:H100" si="14">D87/1.08</f>
        <v>111058.33333333333</v>
      </c>
      <c r="I87" s="87"/>
      <c r="J87" s="95">
        <f t="shared" si="10"/>
        <v>0</v>
      </c>
      <c r="K87" s="99"/>
    </row>
    <row r="88" spans="1:11" s="3" customFormat="1" ht="15" customHeight="1">
      <c r="A88" s="24">
        <v>6</v>
      </c>
      <c r="B88" s="25" t="s">
        <v>29</v>
      </c>
      <c r="C88" s="26"/>
      <c r="D88" s="27">
        <v>94810</v>
      </c>
      <c r="E88" s="28">
        <f t="shared" si="11"/>
        <v>0</v>
      </c>
      <c r="F88" s="29">
        <v>0</v>
      </c>
      <c r="G88" s="30">
        <f t="shared" si="12"/>
        <v>0</v>
      </c>
      <c r="H88" s="87">
        <f t="shared" si="14"/>
        <v>87787.037037037036</v>
      </c>
      <c r="I88" s="87"/>
      <c r="J88" s="95">
        <f t="shared" si="10"/>
        <v>0</v>
      </c>
      <c r="K88" s="99"/>
    </row>
    <row r="89" spans="1:11" s="3" customFormat="1" ht="15" customHeight="1">
      <c r="A89" s="24">
        <v>7</v>
      </c>
      <c r="B89" s="25" t="s">
        <v>30</v>
      </c>
      <c r="C89" s="34"/>
      <c r="D89" s="27">
        <v>141396</v>
      </c>
      <c r="E89" s="28">
        <f t="shared" si="11"/>
        <v>0</v>
      </c>
      <c r="F89" s="29">
        <v>0</v>
      </c>
      <c r="G89" s="30">
        <f t="shared" si="12"/>
        <v>0</v>
      </c>
      <c r="H89" s="87">
        <f t="shared" si="14"/>
        <v>130922.22222222222</v>
      </c>
      <c r="I89" s="87"/>
      <c r="J89" s="95">
        <f t="shared" si="10"/>
        <v>0</v>
      </c>
      <c r="K89" s="99"/>
    </row>
    <row r="90" spans="1:11" s="3" customFormat="1" ht="15" customHeight="1">
      <c r="A90" s="24">
        <v>8</v>
      </c>
      <c r="B90" s="25" t="s">
        <v>31</v>
      </c>
      <c r="C90" s="26"/>
      <c r="D90" s="27">
        <v>232931</v>
      </c>
      <c r="E90" s="28">
        <f t="shared" si="11"/>
        <v>0</v>
      </c>
      <c r="F90" s="29">
        <v>0</v>
      </c>
      <c r="G90" s="30">
        <f t="shared" si="12"/>
        <v>0</v>
      </c>
      <c r="H90" s="87">
        <f t="shared" si="14"/>
        <v>215676.85185185182</v>
      </c>
      <c r="I90" s="87"/>
      <c r="J90" s="95">
        <f t="shared" si="10"/>
        <v>0</v>
      </c>
      <c r="K90" s="99"/>
    </row>
    <row r="91" spans="1:11" s="3" customFormat="1" ht="15" customHeight="1">
      <c r="A91" s="24">
        <v>9</v>
      </c>
      <c r="B91" s="36" t="s">
        <v>32</v>
      </c>
      <c r="C91" s="26"/>
      <c r="D91" s="27">
        <v>101534</v>
      </c>
      <c r="E91" s="28">
        <f t="shared" si="11"/>
        <v>0</v>
      </c>
      <c r="F91" s="29">
        <v>0</v>
      </c>
      <c r="G91" s="30">
        <f t="shared" si="12"/>
        <v>0</v>
      </c>
      <c r="H91" s="87">
        <f t="shared" si="14"/>
        <v>94012.962962962964</v>
      </c>
      <c r="I91" s="87"/>
      <c r="J91" s="95">
        <f t="shared" si="10"/>
        <v>0</v>
      </c>
      <c r="K91" s="99"/>
    </row>
    <row r="92" spans="1:11" s="3" customFormat="1" ht="15" customHeight="1">
      <c r="A92" s="24">
        <v>10</v>
      </c>
      <c r="B92" s="36" t="s">
        <v>33</v>
      </c>
      <c r="C92" s="37"/>
      <c r="D92" s="33">
        <v>110148</v>
      </c>
      <c r="E92" s="28">
        <f t="shared" si="11"/>
        <v>0</v>
      </c>
      <c r="F92" s="29">
        <v>0</v>
      </c>
      <c r="G92" s="30">
        <f t="shared" si="12"/>
        <v>0</v>
      </c>
      <c r="H92" s="87">
        <f t="shared" si="14"/>
        <v>101988.88888888888</v>
      </c>
      <c r="I92" s="87"/>
      <c r="J92" s="95">
        <f t="shared" si="10"/>
        <v>0</v>
      </c>
      <c r="K92" s="99"/>
    </row>
    <row r="93" spans="1:11" s="3" customFormat="1" ht="15" customHeight="1">
      <c r="A93" s="24">
        <v>11</v>
      </c>
      <c r="B93" s="25" t="s">
        <v>34</v>
      </c>
      <c r="C93" s="37"/>
      <c r="D93" s="27">
        <v>54198</v>
      </c>
      <c r="E93" s="28">
        <f t="shared" si="11"/>
        <v>0</v>
      </c>
      <c r="F93" s="29">
        <v>0</v>
      </c>
      <c r="G93" s="30">
        <f t="shared" si="12"/>
        <v>0</v>
      </c>
      <c r="H93" s="87">
        <f t="shared" si="14"/>
        <v>50183.333333333328</v>
      </c>
      <c r="I93" s="87"/>
      <c r="J93" s="95">
        <f t="shared" si="10"/>
        <v>0</v>
      </c>
      <c r="K93" s="99"/>
    </row>
    <row r="94" spans="1:11" s="3" customFormat="1" ht="15" customHeight="1">
      <c r="A94" s="24">
        <v>12</v>
      </c>
      <c r="B94" s="25" t="s">
        <v>35</v>
      </c>
      <c r="C94" s="37"/>
      <c r="D94" s="27">
        <v>49680</v>
      </c>
      <c r="E94" s="28">
        <f t="shared" si="11"/>
        <v>0</v>
      </c>
      <c r="F94" s="29">
        <v>0</v>
      </c>
      <c r="G94" s="30">
        <f t="shared" si="12"/>
        <v>0</v>
      </c>
      <c r="H94" s="87">
        <f t="shared" si="14"/>
        <v>46000</v>
      </c>
      <c r="I94" s="87"/>
      <c r="J94" s="95">
        <f t="shared" si="10"/>
        <v>0</v>
      </c>
      <c r="K94" s="99"/>
    </row>
    <row r="95" spans="1:11" s="3" customFormat="1" ht="15" customHeight="1">
      <c r="A95" s="24">
        <v>13</v>
      </c>
      <c r="B95" s="25" t="s">
        <v>36</v>
      </c>
      <c r="C95" s="37"/>
      <c r="D95" s="38">
        <v>64152</v>
      </c>
      <c r="E95" s="28">
        <f t="shared" si="11"/>
        <v>0</v>
      </c>
      <c r="F95" s="29">
        <v>0</v>
      </c>
      <c r="G95" s="30">
        <f t="shared" si="12"/>
        <v>0</v>
      </c>
      <c r="H95" s="87">
        <f t="shared" si="14"/>
        <v>59399.999999999993</v>
      </c>
      <c r="I95" s="87"/>
      <c r="J95" s="95">
        <f t="shared" si="10"/>
        <v>0</v>
      </c>
      <c r="K95" s="99"/>
    </row>
    <row r="96" spans="1:11" s="3" customFormat="1" ht="15" customHeight="1">
      <c r="A96" s="24">
        <v>14</v>
      </c>
      <c r="B96" s="25" t="s">
        <v>37</v>
      </c>
      <c r="C96" s="37"/>
      <c r="D96" s="38">
        <v>65934</v>
      </c>
      <c r="E96" s="28">
        <f t="shared" si="11"/>
        <v>0</v>
      </c>
      <c r="F96" s="29">
        <v>0</v>
      </c>
      <c r="G96" s="30">
        <f t="shared" si="12"/>
        <v>0</v>
      </c>
      <c r="H96" s="87">
        <f t="shared" si="14"/>
        <v>61049.999999999993</v>
      </c>
      <c r="I96" s="87"/>
      <c r="J96" s="95">
        <f t="shared" si="10"/>
        <v>0</v>
      </c>
      <c r="K96" s="99"/>
    </row>
    <row r="97" spans="1:11" s="3" customFormat="1" ht="15" customHeight="1">
      <c r="A97" s="24">
        <v>15</v>
      </c>
      <c r="B97" s="25" t="s">
        <v>38</v>
      </c>
      <c r="C97" s="37"/>
      <c r="D97" s="38">
        <v>76626</v>
      </c>
      <c r="E97" s="28">
        <f t="shared" si="11"/>
        <v>0</v>
      </c>
      <c r="F97" s="29">
        <v>0</v>
      </c>
      <c r="G97" s="30">
        <f t="shared" si="12"/>
        <v>0</v>
      </c>
      <c r="H97" s="87">
        <f t="shared" si="14"/>
        <v>70950</v>
      </c>
      <c r="I97" s="87"/>
      <c r="J97" s="95">
        <f t="shared" si="10"/>
        <v>0</v>
      </c>
      <c r="K97" s="99"/>
    </row>
    <row r="98" spans="1:11" s="3" customFormat="1" ht="15" customHeight="1">
      <c r="A98" s="24">
        <v>16</v>
      </c>
      <c r="B98" s="25" t="s">
        <v>39</v>
      </c>
      <c r="C98" s="37"/>
      <c r="D98" s="38">
        <v>80190</v>
      </c>
      <c r="E98" s="28">
        <f t="shared" si="11"/>
        <v>0</v>
      </c>
      <c r="F98" s="29">
        <v>0</v>
      </c>
      <c r="G98" s="30">
        <f t="shared" si="12"/>
        <v>0</v>
      </c>
      <c r="H98" s="87">
        <f t="shared" si="14"/>
        <v>74250</v>
      </c>
      <c r="I98" s="87"/>
      <c r="J98" s="95">
        <f t="shared" si="10"/>
        <v>0</v>
      </c>
      <c r="K98" s="99"/>
    </row>
    <row r="99" spans="1:11" s="3" customFormat="1" ht="15" customHeight="1">
      <c r="A99" s="24">
        <v>17</v>
      </c>
      <c r="B99" s="25" t="s">
        <v>40</v>
      </c>
      <c r="C99" s="37"/>
      <c r="D99" s="38">
        <v>113832</v>
      </c>
      <c r="E99" s="28">
        <f t="shared" si="11"/>
        <v>0</v>
      </c>
      <c r="F99" s="29">
        <v>0</v>
      </c>
      <c r="G99" s="30">
        <f t="shared" si="12"/>
        <v>0</v>
      </c>
      <c r="H99" s="87">
        <f t="shared" si="14"/>
        <v>105400</v>
      </c>
      <c r="I99" s="87"/>
      <c r="J99" s="95">
        <f t="shared" si="10"/>
        <v>0</v>
      </c>
      <c r="K99" s="99"/>
    </row>
    <row r="100" spans="1:11" s="3" customFormat="1" ht="15" customHeight="1">
      <c r="A100" s="24">
        <v>18</v>
      </c>
      <c r="B100" s="25" t="s">
        <v>41</v>
      </c>
      <c r="C100" s="37"/>
      <c r="D100" s="39">
        <v>98010</v>
      </c>
      <c r="E100" s="28">
        <f t="shared" si="11"/>
        <v>0</v>
      </c>
      <c r="F100" s="29">
        <v>0</v>
      </c>
      <c r="G100" s="30">
        <f t="shared" si="12"/>
        <v>0</v>
      </c>
      <c r="H100" s="87">
        <f t="shared" si="14"/>
        <v>90750</v>
      </c>
      <c r="I100" s="87"/>
      <c r="J100" s="95">
        <f t="shared" si="10"/>
        <v>0</v>
      </c>
      <c r="K100" s="99"/>
    </row>
    <row r="101" spans="1:11" s="4" customFormat="1" ht="15" customHeight="1">
      <c r="A101" s="40"/>
      <c r="B101" s="41" t="s">
        <v>42</v>
      </c>
      <c r="C101" s="42">
        <f>SUM(C83:C100)</f>
        <v>15</v>
      </c>
      <c r="D101" s="42"/>
      <c r="E101" s="43">
        <f>SUM(E83:E100)</f>
        <v>1736715</v>
      </c>
      <c r="F101" s="43"/>
      <c r="G101" s="44">
        <f>SUM(G83:G100)</f>
        <v>1476207.75</v>
      </c>
      <c r="H101" s="89"/>
      <c r="I101" s="89"/>
      <c r="J101" s="100">
        <f>SUM(J83:J100)</f>
        <v>1366859.0277777775</v>
      </c>
      <c r="K101" s="101"/>
    </row>
    <row r="102" spans="1:11" s="5" customFormat="1" ht="30" customHeight="1">
      <c r="A102" s="46"/>
      <c r="B102" s="47"/>
      <c r="C102" s="48"/>
      <c r="D102" s="48"/>
      <c r="E102" s="49"/>
      <c r="F102" s="49"/>
      <c r="G102" s="50"/>
      <c r="H102" s="90"/>
      <c r="I102" s="90"/>
      <c r="J102" s="102">
        <f>J101*0.08</f>
        <v>109348.7222222222</v>
      </c>
      <c r="K102" s="90"/>
    </row>
    <row r="103" spans="1:11">
      <c r="B103" s="131"/>
      <c r="C103" s="131"/>
      <c r="D103" s="131"/>
      <c r="E103" s="131"/>
      <c r="F103" s="131"/>
      <c r="G103" s="131"/>
      <c r="J103" s="136">
        <f>SUM(J100:J102)</f>
        <v>1476207.7499999998</v>
      </c>
    </row>
    <row r="104" spans="1:11">
      <c r="B104" s="132" t="s">
        <v>1084</v>
      </c>
      <c r="C104" s="132" t="s">
        <v>1085</v>
      </c>
      <c r="D104" s="131"/>
      <c r="E104" s="131"/>
      <c r="F104" s="132" t="s">
        <v>167</v>
      </c>
      <c r="G104" s="131"/>
    </row>
    <row r="107" spans="1:11" ht="15.75">
      <c r="A107" s="279" t="s">
        <v>0</v>
      </c>
      <c r="B107" s="279"/>
      <c r="C107" s="279"/>
      <c r="D107" s="279"/>
      <c r="E107" s="279"/>
      <c r="F107" s="279"/>
      <c r="G107" s="279"/>
      <c r="H107" s="83"/>
      <c r="I107" s="83"/>
      <c r="J107" s="107"/>
    </row>
    <row r="108" spans="1:11" ht="16.5">
      <c r="A108" s="279" t="s">
        <v>1</v>
      </c>
      <c r="B108" s="279"/>
      <c r="C108" s="279"/>
      <c r="D108" s="279"/>
      <c r="E108" s="279"/>
      <c r="F108" s="279"/>
      <c r="G108" s="279"/>
      <c r="H108" s="83"/>
      <c r="I108" s="83"/>
      <c r="J108" s="94"/>
    </row>
    <row r="109" spans="1:11" ht="15.75">
      <c r="A109" s="279" t="s">
        <v>2</v>
      </c>
      <c r="B109" s="279"/>
      <c r="C109" s="279"/>
      <c r="D109" s="279"/>
      <c r="E109" s="279"/>
      <c r="F109" s="279"/>
      <c r="G109" s="279"/>
      <c r="H109" s="83"/>
      <c r="I109" s="83"/>
      <c r="J109" s="95"/>
    </row>
    <row r="110" spans="1:11" ht="15.75">
      <c r="A110" s="279" t="s">
        <v>4</v>
      </c>
      <c r="B110" s="279"/>
      <c r="C110" s="279"/>
      <c r="D110" s="279"/>
      <c r="E110" s="279"/>
      <c r="F110" s="279"/>
      <c r="G110" s="279"/>
      <c r="H110" s="83"/>
      <c r="I110" s="133"/>
      <c r="J110" s="134"/>
    </row>
    <row r="111" spans="1:11" ht="15.75">
      <c r="A111" s="280" t="s">
        <v>6</v>
      </c>
      <c r="B111" s="280"/>
      <c r="C111" s="280"/>
      <c r="D111" s="280"/>
      <c r="E111" s="280"/>
      <c r="F111" s="280"/>
      <c r="G111" s="280"/>
      <c r="H111" s="83"/>
      <c r="I111" s="83"/>
      <c r="J111" s="135"/>
    </row>
    <row r="112" spans="1:11" ht="27.75">
      <c r="A112" s="9"/>
      <c r="B112" s="9"/>
      <c r="C112" s="281" t="s">
        <v>494</v>
      </c>
      <c r="D112" s="281"/>
      <c r="E112" s="281"/>
      <c r="F112" s="281"/>
      <c r="G112" s="281"/>
      <c r="H112" s="105"/>
      <c r="I112" s="83"/>
      <c r="J112" s="135"/>
    </row>
    <row r="113" spans="1:10" ht="15.75">
      <c r="A113" s="11" t="s">
        <v>1081</v>
      </c>
      <c r="B113" s="12"/>
      <c r="C113" s="13"/>
      <c r="D113" s="286"/>
      <c r="E113" s="286"/>
      <c r="F113" s="286"/>
      <c r="G113" s="286"/>
      <c r="H113" s="84"/>
      <c r="I113" s="84"/>
      <c r="J113" s="95"/>
    </row>
    <row r="114" spans="1:10" ht="15.75">
      <c r="A114" s="11" t="s">
        <v>9</v>
      </c>
      <c r="B114" s="286"/>
      <c r="C114" s="286"/>
      <c r="D114" s="286"/>
      <c r="E114" s="16"/>
      <c r="F114" s="11"/>
      <c r="G114" s="16"/>
      <c r="H114" s="86" t="s">
        <v>161</v>
      </c>
      <c r="I114" s="86"/>
      <c r="J114" s="98"/>
    </row>
    <row r="115" spans="1:10" ht="15.75">
      <c r="A115" s="11" t="s">
        <v>11</v>
      </c>
      <c r="B115" s="289" t="s">
        <v>658</v>
      </c>
      <c r="C115" s="289"/>
      <c r="D115" s="289"/>
      <c r="E115" s="289"/>
      <c r="F115" s="18"/>
      <c r="G115" s="19" t="s">
        <v>13</v>
      </c>
      <c r="H115" s="83"/>
      <c r="I115" s="83"/>
      <c r="J115" s="95"/>
    </row>
    <row r="116" spans="1:10" ht="15.75">
      <c r="A116" s="21" t="s">
        <v>14</v>
      </c>
      <c r="B116" s="21" t="s">
        <v>16</v>
      </c>
      <c r="C116" s="21" t="s">
        <v>17</v>
      </c>
      <c r="D116" s="22" t="s">
        <v>18</v>
      </c>
      <c r="E116" s="23" t="s">
        <v>19</v>
      </c>
      <c r="F116" s="23" t="s">
        <v>20</v>
      </c>
      <c r="G116" s="21" t="s">
        <v>21</v>
      </c>
      <c r="H116" s="83"/>
      <c r="I116" s="83"/>
      <c r="J116" s="95"/>
    </row>
    <row r="117" spans="1:10">
      <c r="A117" s="24">
        <v>1</v>
      </c>
      <c r="B117" s="25" t="s">
        <v>23</v>
      </c>
      <c r="C117" s="26"/>
      <c r="D117" s="27">
        <v>79305</v>
      </c>
      <c r="E117" s="28">
        <f>D117*C117</f>
        <v>0</v>
      </c>
      <c r="F117" s="29">
        <v>0</v>
      </c>
      <c r="G117" s="30">
        <f>E117-E117*F117</f>
        <v>0</v>
      </c>
      <c r="H117" s="87">
        <f>D117/1.08</f>
        <v>73430.555555555547</v>
      </c>
      <c r="I117" s="87"/>
      <c r="J117" s="95">
        <f t="shared" ref="J117:J134" si="15">H117*C117</f>
        <v>0</v>
      </c>
    </row>
    <row r="118" spans="1:10">
      <c r="A118" s="24">
        <v>2</v>
      </c>
      <c r="B118" s="25" t="s">
        <v>25</v>
      </c>
      <c r="C118" s="32">
        <v>10</v>
      </c>
      <c r="D118" s="33">
        <v>128591</v>
      </c>
      <c r="E118" s="28">
        <f t="shared" ref="E118:E134" si="16">D118*C118</f>
        <v>1285910</v>
      </c>
      <c r="F118" s="29">
        <v>0</v>
      </c>
      <c r="G118" s="30">
        <f t="shared" ref="G118:G134" si="17">E118-E118*F118</f>
        <v>1285910</v>
      </c>
      <c r="H118" s="87">
        <f t="shared" ref="H118:H119" si="18">D118/1.08</f>
        <v>119065.74074074073</v>
      </c>
      <c r="I118" s="87"/>
      <c r="J118" s="95">
        <f t="shared" si="15"/>
        <v>1190657.4074074072</v>
      </c>
    </row>
    <row r="119" spans="1:10">
      <c r="A119" s="24">
        <v>3</v>
      </c>
      <c r="B119" s="25" t="s">
        <v>26</v>
      </c>
      <c r="C119" s="88"/>
      <c r="D119" s="27">
        <v>60043</v>
      </c>
      <c r="E119" s="28">
        <f t="shared" si="16"/>
        <v>0</v>
      </c>
      <c r="F119" s="29">
        <v>0</v>
      </c>
      <c r="G119" s="30">
        <f t="shared" si="17"/>
        <v>0</v>
      </c>
      <c r="H119" s="87">
        <f t="shared" si="18"/>
        <v>55595.370370370365</v>
      </c>
      <c r="I119" s="87"/>
      <c r="J119" s="95">
        <f t="shared" si="15"/>
        <v>0</v>
      </c>
    </row>
    <row r="120" spans="1:10">
      <c r="A120" s="24">
        <v>4</v>
      </c>
      <c r="B120" s="121" t="s">
        <v>27</v>
      </c>
      <c r="C120" s="122">
        <v>10</v>
      </c>
      <c r="D120" s="33">
        <v>115781</v>
      </c>
      <c r="E120" s="123">
        <f t="shared" si="16"/>
        <v>1157810</v>
      </c>
      <c r="F120" s="124">
        <v>0.15</v>
      </c>
      <c r="G120" s="125">
        <f t="shared" si="17"/>
        <v>984138.5</v>
      </c>
      <c r="H120" s="108">
        <f>D120/1.08*0.85</f>
        <v>91123.935185185168</v>
      </c>
      <c r="I120" s="87"/>
      <c r="J120" s="95">
        <f t="shared" si="15"/>
        <v>911239.35185185168</v>
      </c>
    </row>
    <row r="121" spans="1:10">
      <c r="A121" s="24">
        <v>1</v>
      </c>
      <c r="B121" s="25" t="s">
        <v>28</v>
      </c>
      <c r="C121" s="126"/>
      <c r="D121" s="27">
        <v>119943</v>
      </c>
      <c r="E121" s="28">
        <f t="shared" si="16"/>
        <v>0</v>
      </c>
      <c r="F121" s="29">
        <v>0</v>
      </c>
      <c r="G121" s="30">
        <f t="shared" si="17"/>
        <v>0</v>
      </c>
      <c r="H121" s="87">
        <f t="shared" ref="H121:H134" si="19">D121/1.08</f>
        <v>111058.33333333333</v>
      </c>
      <c r="I121" s="87"/>
      <c r="J121" s="95">
        <f t="shared" si="15"/>
        <v>0</v>
      </c>
    </row>
    <row r="122" spans="1:10">
      <c r="A122" s="24">
        <v>6</v>
      </c>
      <c r="B122" s="25" t="s">
        <v>29</v>
      </c>
      <c r="C122" s="26"/>
      <c r="D122" s="27">
        <v>94810</v>
      </c>
      <c r="E122" s="28">
        <f t="shared" si="16"/>
        <v>0</v>
      </c>
      <c r="F122" s="29">
        <v>0</v>
      </c>
      <c r="G122" s="30">
        <f t="shared" si="17"/>
        <v>0</v>
      </c>
      <c r="H122" s="87">
        <f t="shared" si="19"/>
        <v>87787.037037037036</v>
      </c>
      <c r="I122" s="87"/>
      <c r="J122" s="95">
        <f t="shared" si="15"/>
        <v>0</v>
      </c>
    </row>
    <row r="123" spans="1:10">
      <c r="A123" s="24">
        <v>7</v>
      </c>
      <c r="B123" s="25" t="s">
        <v>30</v>
      </c>
      <c r="C123" s="34"/>
      <c r="D123" s="27">
        <v>141396</v>
      </c>
      <c r="E123" s="28">
        <f t="shared" si="16"/>
        <v>0</v>
      </c>
      <c r="F123" s="29">
        <v>0</v>
      </c>
      <c r="G123" s="30">
        <f t="shared" si="17"/>
        <v>0</v>
      </c>
      <c r="H123" s="87">
        <f t="shared" si="19"/>
        <v>130922.22222222222</v>
      </c>
      <c r="I123" s="87"/>
      <c r="J123" s="95">
        <f t="shared" si="15"/>
        <v>0</v>
      </c>
    </row>
    <row r="124" spans="1:10">
      <c r="A124" s="24">
        <v>8</v>
      </c>
      <c r="B124" s="25" t="s">
        <v>31</v>
      </c>
      <c r="C124" s="26"/>
      <c r="D124" s="27">
        <v>232931</v>
      </c>
      <c r="E124" s="28">
        <f t="shared" si="16"/>
        <v>0</v>
      </c>
      <c r="F124" s="29">
        <v>0</v>
      </c>
      <c r="G124" s="30">
        <f t="shared" si="17"/>
        <v>0</v>
      </c>
      <c r="H124" s="87">
        <f t="shared" si="19"/>
        <v>215676.85185185182</v>
      </c>
      <c r="I124" s="87"/>
      <c r="J124" s="95">
        <f t="shared" si="15"/>
        <v>0</v>
      </c>
    </row>
    <row r="125" spans="1:10">
      <c r="A125" s="24">
        <v>9</v>
      </c>
      <c r="B125" s="36" t="s">
        <v>32</v>
      </c>
      <c r="C125" s="26"/>
      <c r="D125" s="27">
        <v>101534</v>
      </c>
      <c r="E125" s="28">
        <f t="shared" si="16"/>
        <v>0</v>
      </c>
      <c r="F125" s="29">
        <v>0</v>
      </c>
      <c r="G125" s="30">
        <f t="shared" si="17"/>
        <v>0</v>
      </c>
      <c r="H125" s="87">
        <f t="shared" si="19"/>
        <v>94012.962962962964</v>
      </c>
      <c r="I125" s="87"/>
      <c r="J125" s="95">
        <f t="shared" si="15"/>
        <v>0</v>
      </c>
    </row>
    <row r="126" spans="1:10">
      <c r="A126" s="24">
        <v>10</v>
      </c>
      <c r="B126" s="36" t="s">
        <v>33</v>
      </c>
      <c r="C126" s="37"/>
      <c r="D126" s="33">
        <v>110148</v>
      </c>
      <c r="E126" s="28">
        <f t="shared" si="16"/>
        <v>0</v>
      </c>
      <c r="F126" s="29">
        <v>0</v>
      </c>
      <c r="G126" s="30">
        <f t="shared" si="17"/>
        <v>0</v>
      </c>
      <c r="H126" s="87">
        <f t="shared" si="19"/>
        <v>101988.88888888888</v>
      </c>
      <c r="I126" s="87"/>
      <c r="J126" s="95">
        <f t="shared" si="15"/>
        <v>0</v>
      </c>
    </row>
    <row r="127" spans="1:10">
      <c r="A127" s="24">
        <v>11</v>
      </c>
      <c r="B127" s="25" t="s">
        <v>34</v>
      </c>
      <c r="C127" s="37"/>
      <c r="D127" s="27">
        <v>54198</v>
      </c>
      <c r="E127" s="28">
        <f t="shared" si="16"/>
        <v>0</v>
      </c>
      <c r="F127" s="29">
        <v>0</v>
      </c>
      <c r="G127" s="30">
        <f t="shared" si="17"/>
        <v>0</v>
      </c>
      <c r="H127" s="87">
        <f t="shared" si="19"/>
        <v>50183.333333333328</v>
      </c>
      <c r="I127" s="87"/>
      <c r="J127" s="95">
        <f t="shared" si="15"/>
        <v>0</v>
      </c>
    </row>
    <row r="128" spans="1:10">
      <c r="A128" s="24">
        <v>12</v>
      </c>
      <c r="B128" s="25" t="s">
        <v>35</v>
      </c>
      <c r="C128" s="37"/>
      <c r="D128" s="27">
        <v>49680</v>
      </c>
      <c r="E128" s="28">
        <f t="shared" si="16"/>
        <v>0</v>
      </c>
      <c r="F128" s="29">
        <v>0</v>
      </c>
      <c r="G128" s="30">
        <f t="shared" si="17"/>
        <v>0</v>
      </c>
      <c r="H128" s="87">
        <f t="shared" si="19"/>
        <v>46000</v>
      </c>
      <c r="I128" s="87"/>
      <c r="J128" s="95">
        <f t="shared" si="15"/>
        <v>0</v>
      </c>
    </row>
    <row r="129" spans="1:10">
      <c r="A129" s="24">
        <v>13</v>
      </c>
      <c r="B129" s="25" t="s">
        <v>36</v>
      </c>
      <c r="C129" s="37"/>
      <c r="D129" s="38">
        <v>64152</v>
      </c>
      <c r="E129" s="28">
        <f t="shared" si="16"/>
        <v>0</v>
      </c>
      <c r="F129" s="29">
        <v>0</v>
      </c>
      <c r="G129" s="30">
        <f t="shared" si="17"/>
        <v>0</v>
      </c>
      <c r="H129" s="87">
        <f t="shared" si="19"/>
        <v>59399.999999999993</v>
      </c>
      <c r="I129" s="87"/>
      <c r="J129" s="95">
        <f t="shared" si="15"/>
        <v>0</v>
      </c>
    </row>
    <row r="130" spans="1:10">
      <c r="A130" s="24">
        <v>14</v>
      </c>
      <c r="B130" s="25" t="s">
        <v>37</v>
      </c>
      <c r="C130" s="37"/>
      <c r="D130" s="38">
        <v>65934</v>
      </c>
      <c r="E130" s="28">
        <f t="shared" si="16"/>
        <v>0</v>
      </c>
      <c r="F130" s="29">
        <v>0</v>
      </c>
      <c r="G130" s="30">
        <f t="shared" si="17"/>
        <v>0</v>
      </c>
      <c r="H130" s="87">
        <f t="shared" si="19"/>
        <v>61049.999999999993</v>
      </c>
      <c r="I130" s="87"/>
      <c r="J130" s="95">
        <f t="shared" si="15"/>
        <v>0</v>
      </c>
    </row>
    <row r="131" spans="1:10">
      <c r="A131" s="24">
        <v>15</v>
      </c>
      <c r="B131" s="25" t="s">
        <v>38</v>
      </c>
      <c r="C131" s="37"/>
      <c r="D131" s="38">
        <v>76626</v>
      </c>
      <c r="E131" s="28">
        <f t="shared" si="16"/>
        <v>0</v>
      </c>
      <c r="F131" s="29">
        <v>0</v>
      </c>
      <c r="G131" s="30">
        <f t="shared" si="17"/>
        <v>0</v>
      </c>
      <c r="H131" s="87">
        <f t="shared" si="19"/>
        <v>70950</v>
      </c>
      <c r="I131" s="87"/>
      <c r="J131" s="95">
        <f t="shared" si="15"/>
        <v>0</v>
      </c>
    </row>
    <row r="132" spans="1:10">
      <c r="A132" s="24">
        <v>16</v>
      </c>
      <c r="B132" s="25" t="s">
        <v>39</v>
      </c>
      <c r="C132" s="37"/>
      <c r="D132" s="38">
        <v>80190</v>
      </c>
      <c r="E132" s="28">
        <f t="shared" si="16"/>
        <v>0</v>
      </c>
      <c r="F132" s="29">
        <v>0</v>
      </c>
      <c r="G132" s="30">
        <f t="shared" si="17"/>
        <v>0</v>
      </c>
      <c r="H132" s="87">
        <f t="shared" si="19"/>
        <v>74250</v>
      </c>
      <c r="I132" s="87"/>
      <c r="J132" s="95">
        <f t="shared" si="15"/>
        <v>0</v>
      </c>
    </row>
    <row r="133" spans="1:10">
      <c r="A133" s="24">
        <v>17</v>
      </c>
      <c r="B133" s="25" t="s">
        <v>40</v>
      </c>
      <c r="C133" s="37"/>
      <c r="D133" s="38">
        <v>113832</v>
      </c>
      <c r="E133" s="28">
        <f t="shared" si="16"/>
        <v>0</v>
      </c>
      <c r="F133" s="29">
        <v>0</v>
      </c>
      <c r="G133" s="30">
        <f t="shared" si="17"/>
        <v>0</v>
      </c>
      <c r="H133" s="87">
        <f t="shared" si="19"/>
        <v>105400</v>
      </c>
      <c r="I133" s="87"/>
      <c r="J133" s="95">
        <f t="shared" si="15"/>
        <v>0</v>
      </c>
    </row>
    <row r="134" spans="1:10">
      <c r="A134" s="24">
        <v>18</v>
      </c>
      <c r="B134" s="25" t="s">
        <v>41</v>
      </c>
      <c r="C134" s="37"/>
      <c r="D134" s="39">
        <v>98010</v>
      </c>
      <c r="E134" s="28">
        <f t="shared" si="16"/>
        <v>0</v>
      </c>
      <c r="F134" s="29">
        <v>0</v>
      </c>
      <c r="G134" s="30">
        <f t="shared" si="17"/>
        <v>0</v>
      </c>
      <c r="H134" s="87">
        <f t="shared" si="19"/>
        <v>90750</v>
      </c>
      <c r="I134" s="87"/>
      <c r="J134" s="95">
        <f t="shared" si="15"/>
        <v>0</v>
      </c>
    </row>
    <row r="135" spans="1:10" ht="17.25">
      <c r="A135" s="40"/>
      <c r="B135" s="41" t="s">
        <v>42</v>
      </c>
      <c r="C135" s="42">
        <f>SUM(C117:C134)</f>
        <v>20</v>
      </c>
      <c r="D135" s="42"/>
      <c r="E135" s="43">
        <f>SUM(E117:E134)</f>
        <v>2443720</v>
      </c>
      <c r="F135" s="43"/>
      <c r="G135" s="44">
        <f>SUM(G117:G134)</f>
        <v>2270048.5</v>
      </c>
      <c r="H135" s="89"/>
      <c r="I135" s="89"/>
      <c r="J135" s="100">
        <f>SUM(J117:J134)</f>
        <v>2101896.7592592589</v>
      </c>
    </row>
    <row r="136" spans="1:10" ht="31.5">
      <c r="A136" s="46"/>
      <c r="B136" s="47"/>
      <c r="C136" s="48"/>
      <c r="D136" s="48"/>
      <c r="E136" s="49"/>
      <c r="F136" s="49"/>
      <c r="G136" s="50"/>
      <c r="H136" s="90"/>
      <c r="I136" s="90"/>
      <c r="J136" s="102">
        <f>J135*0.08</f>
        <v>168151.7407407407</v>
      </c>
    </row>
    <row r="137" spans="1:10">
      <c r="B137" s="131"/>
      <c r="C137" s="131"/>
      <c r="D137" s="131"/>
      <c r="E137" s="131"/>
      <c r="F137" s="131"/>
      <c r="G137" s="131"/>
      <c r="J137" s="136">
        <f>SUM(J134:J136)</f>
        <v>2270048.4999999995</v>
      </c>
    </row>
    <row r="138" spans="1:10">
      <c r="B138" s="132" t="s">
        <v>1084</v>
      </c>
      <c r="C138" s="132" t="s">
        <v>1085</v>
      </c>
      <c r="D138" s="131"/>
      <c r="E138" s="131"/>
      <c r="F138" s="132" t="s">
        <v>167</v>
      </c>
      <c r="G138" s="131"/>
    </row>
    <row r="141" spans="1:10" ht="15.75">
      <c r="A141" s="279" t="s">
        <v>0</v>
      </c>
      <c r="B141" s="279"/>
      <c r="C141" s="279"/>
      <c r="D141" s="279"/>
      <c r="E141" s="279"/>
      <c r="F141" s="279"/>
      <c r="G141" s="279"/>
      <c r="H141" s="83"/>
      <c r="I141" s="83"/>
      <c r="J141" s="107"/>
    </row>
    <row r="142" spans="1:10" ht="16.5">
      <c r="A142" s="279" t="s">
        <v>1</v>
      </c>
      <c r="B142" s="279"/>
      <c r="C142" s="279"/>
      <c r="D142" s="279"/>
      <c r="E142" s="279"/>
      <c r="F142" s="279"/>
      <c r="G142" s="279"/>
      <c r="H142" s="83"/>
      <c r="I142" s="83"/>
      <c r="J142" s="94"/>
    </row>
    <row r="143" spans="1:10" ht="15.75">
      <c r="A143" s="279" t="s">
        <v>2</v>
      </c>
      <c r="B143" s="279"/>
      <c r="C143" s="279"/>
      <c r="D143" s="279"/>
      <c r="E143" s="279"/>
      <c r="F143" s="279"/>
      <c r="G143" s="279"/>
      <c r="H143" s="83"/>
      <c r="I143" s="83"/>
      <c r="J143" s="95"/>
    </row>
    <row r="144" spans="1:10" ht="15.75">
      <c r="A144" s="279" t="s">
        <v>4</v>
      </c>
      <c r="B144" s="279"/>
      <c r="C144" s="279"/>
      <c r="D144" s="279"/>
      <c r="E144" s="279"/>
      <c r="F144" s="279"/>
      <c r="G144" s="279"/>
      <c r="H144" s="83"/>
      <c r="I144" s="133" t="s">
        <v>356</v>
      </c>
      <c r="J144" s="134"/>
    </row>
    <row r="145" spans="1:10" ht="15.75">
      <c r="A145" s="280" t="s">
        <v>6</v>
      </c>
      <c r="B145" s="280"/>
      <c r="C145" s="280"/>
      <c r="D145" s="280"/>
      <c r="E145" s="280"/>
      <c r="F145" s="280"/>
      <c r="G145" s="280"/>
      <c r="H145" s="83"/>
      <c r="I145" s="83"/>
      <c r="J145" s="135"/>
    </row>
    <row r="146" spans="1:10" ht="27.75">
      <c r="A146" s="9"/>
      <c r="B146" s="9"/>
      <c r="C146" s="281" t="s">
        <v>63</v>
      </c>
      <c r="D146" s="281"/>
      <c r="E146" s="281"/>
      <c r="F146" s="281"/>
      <c r="G146" s="281"/>
      <c r="H146" s="105"/>
      <c r="I146" s="83"/>
      <c r="J146" s="135"/>
    </row>
    <row r="147" spans="1:10" ht="15.75">
      <c r="A147" s="11" t="s">
        <v>1081</v>
      </c>
      <c r="B147" s="12"/>
      <c r="C147" s="13"/>
      <c r="D147" s="286"/>
      <c r="E147" s="286"/>
      <c r="F147" s="286"/>
      <c r="G147" s="286"/>
      <c r="H147" s="84"/>
      <c r="I147" s="84"/>
      <c r="J147" s="95"/>
    </row>
    <row r="148" spans="1:10" ht="15.75">
      <c r="A148" s="11" t="s">
        <v>9</v>
      </c>
      <c r="B148" s="286"/>
      <c r="C148" s="286"/>
      <c r="D148" s="286"/>
      <c r="E148" s="16"/>
      <c r="F148" s="11"/>
      <c r="G148" s="16"/>
      <c r="H148" s="86" t="s">
        <v>161</v>
      </c>
      <c r="I148" s="86"/>
      <c r="J148" s="98"/>
    </row>
    <row r="149" spans="1:10" ht="15.75">
      <c r="A149" s="11" t="s">
        <v>11</v>
      </c>
      <c r="B149" s="289" t="s">
        <v>1089</v>
      </c>
      <c r="C149" s="289"/>
      <c r="D149" s="289"/>
      <c r="E149" s="289"/>
      <c r="F149" s="18"/>
      <c r="G149" s="19" t="s">
        <v>13</v>
      </c>
      <c r="H149" s="83"/>
      <c r="I149" s="83"/>
      <c r="J149" s="95"/>
    </row>
    <row r="150" spans="1:10" ht="15.75">
      <c r="A150" s="21" t="s">
        <v>14</v>
      </c>
      <c r="B150" s="21" t="s">
        <v>16</v>
      </c>
      <c r="C150" s="21" t="s">
        <v>17</v>
      </c>
      <c r="D150" s="22" t="s">
        <v>18</v>
      </c>
      <c r="E150" s="23" t="s">
        <v>19</v>
      </c>
      <c r="F150" s="23" t="s">
        <v>20</v>
      </c>
      <c r="G150" s="21" t="s">
        <v>21</v>
      </c>
      <c r="H150" s="83"/>
      <c r="I150" s="83"/>
      <c r="J150" s="95"/>
    </row>
    <row r="151" spans="1:10">
      <c r="A151" s="24">
        <v>1</v>
      </c>
      <c r="B151" s="25" t="s">
        <v>23</v>
      </c>
      <c r="C151" s="26"/>
      <c r="D151" s="27">
        <v>79305</v>
      </c>
      <c r="E151" s="28">
        <f>D151*C151</f>
        <v>0</v>
      </c>
      <c r="F151" s="29">
        <v>0</v>
      </c>
      <c r="G151" s="30">
        <f>E151-E151*F151</f>
        <v>0</v>
      </c>
      <c r="H151" s="87">
        <f>D151/1.08</f>
        <v>73430.555555555547</v>
      </c>
      <c r="I151" s="87"/>
      <c r="J151" s="95">
        <f t="shared" ref="J151:J168" si="20">H151*C151</f>
        <v>0</v>
      </c>
    </row>
    <row r="152" spans="1:10">
      <c r="A152" s="24">
        <v>2</v>
      </c>
      <c r="B152" s="25" t="s">
        <v>25</v>
      </c>
      <c r="C152" s="32">
        <v>5</v>
      </c>
      <c r="D152" s="33">
        <v>128591</v>
      </c>
      <c r="E152" s="28">
        <f t="shared" ref="E152:E168" si="21">D152*C152</f>
        <v>642955</v>
      </c>
      <c r="F152" s="29">
        <v>0</v>
      </c>
      <c r="G152" s="30">
        <f t="shared" ref="G152:G168" si="22">E152-E152*F152</f>
        <v>642955</v>
      </c>
      <c r="H152" s="87">
        <f t="shared" ref="H152:H153" si="23">D152/1.08</f>
        <v>119065.74074074073</v>
      </c>
      <c r="I152" s="87"/>
      <c r="J152" s="95">
        <f t="shared" si="20"/>
        <v>595328.70370370359</v>
      </c>
    </row>
    <row r="153" spans="1:10">
      <c r="A153" s="24">
        <v>3</v>
      </c>
      <c r="B153" s="25" t="s">
        <v>26</v>
      </c>
      <c r="C153" s="88"/>
      <c r="D153" s="27">
        <v>60043</v>
      </c>
      <c r="E153" s="28">
        <f t="shared" si="21"/>
        <v>0</v>
      </c>
      <c r="F153" s="29">
        <v>0</v>
      </c>
      <c r="G153" s="30">
        <f t="shared" si="22"/>
        <v>0</v>
      </c>
      <c r="H153" s="87">
        <f t="shared" si="23"/>
        <v>55595.370370370365</v>
      </c>
      <c r="I153" s="87"/>
      <c r="J153" s="95">
        <f t="shared" si="20"/>
        <v>0</v>
      </c>
    </row>
    <row r="154" spans="1:10">
      <c r="A154" s="24">
        <v>4</v>
      </c>
      <c r="B154" s="121" t="s">
        <v>27</v>
      </c>
      <c r="C154" s="122"/>
      <c r="D154" s="33">
        <v>115781</v>
      </c>
      <c r="E154" s="123">
        <f t="shared" si="21"/>
        <v>0</v>
      </c>
      <c r="F154" s="124">
        <v>0.15</v>
      </c>
      <c r="G154" s="125">
        <f t="shared" si="22"/>
        <v>0</v>
      </c>
      <c r="H154" s="108">
        <f>D154/1.08*0.85</f>
        <v>91123.935185185168</v>
      </c>
      <c r="I154" s="87"/>
      <c r="J154" s="95">
        <f t="shared" si="20"/>
        <v>0</v>
      </c>
    </row>
    <row r="155" spans="1:10">
      <c r="A155" s="24">
        <v>1</v>
      </c>
      <c r="B155" s="25" t="s">
        <v>28</v>
      </c>
      <c r="C155" s="126"/>
      <c r="D155" s="27">
        <v>119943</v>
      </c>
      <c r="E155" s="28">
        <f t="shared" si="21"/>
        <v>0</v>
      </c>
      <c r="F155" s="29">
        <v>0</v>
      </c>
      <c r="G155" s="30">
        <f t="shared" si="22"/>
        <v>0</v>
      </c>
      <c r="H155" s="87">
        <f t="shared" ref="H155:H168" si="24">D155/1.08</f>
        <v>111058.33333333333</v>
      </c>
      <c r="I155" s="87"/>
      <c r="J155" s="95">
        <f t="shared" si="20"/>
        <v>0</v>
      </c>
    </row>
    <row r="156" spans="1:10">
      <c r="A156" s="24">
        <v>6</v>
      </c>
      <c r="B156" s="25" t="s">
        <v>29</v>
      </c>
      <c r="C156" s="26"/>
      <c r="D156" s="27">
        <v>94810</v>
      </c>
      <c r="E156" s="28">
        <f t="shared" si="21"/>
        <v>0</v>
      </c>
      <c r="F156" s="29">
        <v>0</v>
      </c>
      <c r="G156" s="30">
        <f t="shared" si="22"/>
        <v>0</v>
      </c>
      <c r="H156" s="87">
        <f t="shared" si="24"/>
        <v>87787.037037037036</v>
      </c>
      <c r="I156" s="87"/>
      <c r="J156" s="95">
        <f t="shared" si="20"/>
        <v>0</v>
      </c>
    </row>
    <row r="157" spans="1:10">
      <c r="A157" s="24">
        <v>7</v>
      </c>
      <c r="B157" s="25" t="s">
        <v>30</v>
      </c>
      <c r="C157" s="34"/>
      <c r="D157" s="27">
        <v>141396</v>
      </c>
      <c r="E157" s="28">
        <f t="shared" si="21"/>
        <v>0</v>
      </c>
      <c r="F157" s="29">
        <v>0</v>
      </c>
      <c r="G157" s="30">
        <f t="shared" si="22"/>
        <v>0</v>
      </c>
      <c r="H157" s="87">
        <f t="shared" si="24"/>
        <v>130922.22222222222</v>
      </c>
      <c r="I157" s="87"/>
      <c r="J157" s="95">
        <f t="shared" si="20"/>
        <v>0</v>
      </c>
    </row>
    <row r="158" spans="1:10">
      <c r="A158" s="24">
        <v>8</v>
      </c>
      <c r="B158" s="25" t="s">
        <v>31</v>
      </c>
      <c r="C158" s="26"/>
      <c r="D158" s="27">
        <v>232931</v>
      </c>
      <c r="E158" s="28">
        <f t="shared" si="21"/>
        <v>0</v>
      </c>
      <c r="F158" s="29">
        <v>0</v>
      </c>
      <c r="G158" s="30">
        <f t="shared" si="22"/>
        <v>0</v>
      </c>
      <c r="H158" s="87">
        <f t="shared" si="24"/>
        <v>215676.85185185182</v>
      </c>
      <c r="I158" s="87"/>
      <c r="J158" s="95">
        <f t="shared" si="20"/>
        <v>0</v>
      </c>
    </row>
    <row r="159" spans="1:10">
      <c r="A159" s="24">
        <v>9</v>
      </c>
      <c r="B159" s="36" t="s">
        <v>32</v>
      </c>
      <c r="C159" s="26"/>
      <c r="D159" s="27">
        <v>101534</v>
      </c>
      <c r="E159" s="28">
        <f t="shared" si="21"/>
        <v>0</v>
      </c>
      <c r="F159" s="29">
        <v>0</v>
      </c>
      <c r="G159" s="30">
        <f t="shared" si="22"/>
        <v>0</v>
      </c>
      <c r="H159" s="87">
        <f t="shared" si="24"/>
        <v>94012.962962962964</v>
      </c>
      <c r="I159" s="87"/>
      <c r="J159" s="95">
        <f t="shared" si="20"/>
        <v>0</v>
      </c>
    </row>
    <row r="160" spans="1:10">
      <c r="A160" s="24">
        <v>10</v>
      </c>
      <c r="B160" s="36" t="s">
        <v>33</v>
      </c>
      <c r="C160" s="37"/>
      <c r="D160" s="33">
        <v>110148</v>
      </c>
      <c r="E160" s="28">
        <f t="shared" si="21"/>
        <v>0</v>
      </c>
      <c r="F160" s="29">
        <v>0</v>
      </c>
      <c r="G160" s="30">
        <f t="shared" si="22"/>
        <v>0</v>
      </c>
      <c r="H160" s="87">
        <f t="shared" si="24"/>
        <v>101988.88888888888</v>
      </c>
      <c r="I160" s="87"/>
      <c r="J160" s="95">
        <f t="shared" si="20"/>
        <v>0</v>
      </c>
    </row>
    <row r="161" spans="1:10">
      <c r="A161" s="24">
        <v>11</v>
      </c>
      <c r="B161" s="25" t="s">
        <v>34</v>
      </c>
      <c r="C161" s="37"/>
      <c r="D161" s="27">
        <v>54198</v>
      </c>
      <c r="E161" s="28">
        <f t="shared" si="21"/>
        <v>0</v>
      </c>
      <c r="F161" s="29">
        <v>0</v>
      </c>
      <c r="G161" s="30">
        <f t="shared" si="22"/>
        <v>0</v>
      </c>
      <c r="H161" s="87">
        <f t="shared" si="24"/>
        <v>50183.333333333328</v>
      </c>
      <c r="I161" s="87"/>
      <c r="J161" s="95">
        <f t="shared" si="20"/>
        <v>0</v>
      </c>
    </row>
    <row r="162" spans="1:10">
      <c r="A162" s="24">
        <v>12</v>
      </c>
      <c r="B162" s="25" t="s">
        <v>35</v>
      </c>
      <c r="C162" s="37"/>
      <c r="D162" s="27">
        <v>49680</v>
      </c>
      <c r="E162" s="28">
        <f t="shared" si="21"/>
        <v>0</v>
      </c>
      <c r="F162" s="29">
        <v>0</v>
      </c>
      <c r="G162" s="30">
        <f t="shared" si="22"/>
        <v>0</v>
      </c>
      <c r="H162" s="87">
        <f t="shared" si="24"/>
        <v>46000</v>
      </c>
      <c r="I162" s="87"/>
      <c r="J162" s="95">
        <f t="shared" si="20"/>
        <v>0</v>
      </c>
    </row>
    <row r="163" spans="1:10">
      <c r="A163" s="24">
        <v>13</v>
      </c>
      <c r="B163" s="25" t="s">
        <v>36</v>
      </c>
      <c r="C163" s="37"/>
      <c r="D163" s="38">
        <v>64152</v>
      </c>
      <c r="E163" s="28">
        <f t="shared" si="21"/>
        <v>0</v>
      </c>
      <c r="F163" s="29">
        <v>0</v>
      </c>
      <c r="G163" s="30">
        <f t="shared" si="22"/>
        <v>0</v>
      </c>
      <c r="H163" s="87">
        <f t="shared" si="24"/>
        <v>59399.999999999993</v>
      </c>
      <c r="I163" s="87"/>
      <c r="J163" s="95">
        <f t="shared" si="20"/>
        <v>0</v>
      </c>
    </row>
    <row r="164" spans="1:10">
      <c r="A164" s="24">
        <v>14</v>
      </c>
      <c r="B164" s="25" t="s">
        <v>37</v>
      </c>
      <c r="C164" s="37"/>
      <c r="D164" s="38">
        <v>65934</v>
      </c>
      <c r="E164" s="28">
        <f t="shared" si="21"/>
        <v>0</v>
      </c>
      <c r="F164" s="29">
        <v>0</v>
      </c>
      <c r="G164" s="30">
        <f t="shared" si="22"/>
        <v>0</v>
      </c>
      <c r="H164" s="87">
        <f t="shared" si="24"/>
        <v>61049.999999999993</v>
      </c>
      <c r="I164" s="87"/>
      <c r="J164" s="95">
        <f t="shared" si="20"/>
        <v>0</v>
      </c>
    </row>
    <row r="165" spans="1:10">
      <c r="A165" s="24">
        <v>15</v>
      </c>
      <c r="B165" s="25" t="s">
        <v>38</v>
      </c>
      <c r="C165" s="37"/>
      <c r="D165" s="38">
        <v>76626</v>
      </c>
      <c r="E165" s="28">
        <f t="shared" si="21"/>
        <v>0</v>
      </c>
      <c r="F165" s="29">
        <v>0</v>
      </c>
      <c r="G165" s="30">
        <f t="shared" si="22"/>
        <v>0</v>
      </c>
      <c r="H165" s="87">
        <f t="shared" si="24"/>
        <v>70950</v>
      </c>
      <c r="I165" s="87"/>
      <c r="J165" s="95">
        <f t="shared" si="20"/>
        <v>0</v>
      </c>
    </row>
    <row r="166" spans="1:10">
      <c r="A166" s="24">
        <v>16</v>
      </c>
      <c r="B166" s="25" t="s">
        <v>39</v>
      </c>
      <c r="C166" s="37"/>
      <c r="D166" s="38">
        <v>80190</v>
      </c>
      <c r="E166" s="28">
        <f t="shared" si="21"/>
        <v>0</v>
      </c>
      <c r="F166" s="29">
        <v>0</v>
      </c>
      <c r="G166" s="30">
        <f t="shared" si="22"/>
        <v>0</v>
      </c>
      <c r="H166" s="87">
        <f t="shared" si="24"/>
        <v>74250</v>
      </c>
      <c r="I166" s="87"/>
      <c r="J166" s="95">
        <f t="shared" si="20"/>
        <v>0</v>
      </c>
    </row>
    <row r="167" spans="1:10">
      <c r="A167" s="24">
        <v>17</v>
      </c>
      <c r="B167" s="25" t="s">
        <v>40</v>
      </c>
      <c r="C167" s="37"/>
      <c r="D167" s="38">
        <v>113832</v>
      </c>
      <c r="E167" s="28">
        <f t="shared" si="21"/>
        <v>0</v>
      </c>
      <c r="F167" s="29">
        <v>0</v>
      </c>
      <c r="G167" s="30">
        <f t="shared" si="22"/>
        <v>0</v>
      </c>
      <c r="H167" s="87">
        <f t="shared" si="24"/>
        <v>105400</v>
      </c>
      <c r="I167" s="87"/>
      <c r="J167" s="95">
        <f t="shared" si="20"/>
        <v>0</v>
      </c>
    </row>
    <row r="168" spans="1:10">
      <c r="A168" s="24">
        <v>18</v>
      </c>
      <c r="B168" s="25" t="s">
        <v>41</v>
      </c>
      <c r="C168" s="37"/>
      <c r="D168" s="39">
        <v>98010</v>
      </c>
      <c r="E168" s="28">
        <f t="shared" si="21"/>
        <v>0</v>
      </c>
      <c r="F168" s="29">
        <v>0</v>
      </c>
      <c r="G168" s="30">
        <f t="shared" si="22"/>
        <v>0</v>
      </c>
      <c r="H168" s="87">
        <f t="shared" si="24"/>
        <v>90750</v>
      </c>
      <c r="I168" s="87"/>
      <c r="J168" s="95">
        <f t="shared" si="20"/>
        <v>0</v>
      </c>
    </row>
    <row r="169" spans="1:10" ht="17.25">
      <c r="A169" s="40"/>
      <c r="B169" s="41" t="s">
        <v>42</v>
      </c>
      <c r="C169" s="42">
        <f>SUM(C151:C168)</f>
        <v>5</v>
      </c>
      <c r="D169" s="42"/>
      <c r="E169" s="43">
        <f>SUM(E151:E168)</f>
        <v>642955</v>
      </c>
      <c r="F169" s="43"/>
      <c r="G169" s="44">
        <f>SUM(G151:G168)</f>
        <v>642955</v>
      </c>
      <c r="H169" s="89"/>
      <c r="I169" s="89"/>
      <c r="J169" s="100">
        <f>SUM(J151:J168)</f>
        <v>595328.70370370359</v>
      </c>
    </row>
    <row r="170" spans="1:10" ht="31.5">
      <c r="A170" s="46"/>
      <c r="B170" s="47"/>
      <c r="C170" s="48"/>
      <c r="D170" s="48"/>
      <c r="E170" s="49"/>
      <c r="F170" s="49"/>
      <c r="G170" s="50"/>
      <c r="H170" s="90"/>
      <c r="I170" s="90"/>
      <c r="J170" s="102">
        <f>J169*0.08</f>
        <v>47626.296296296285</v>
      </c>
    </row>
    <row r="171" spans="1:10">
      <c r="B171" s="131"/>
      <c r="C171" s="131"/>
      <c r="D171" s="131"/>
      <c r="E171" s="131"/>
      <c r="F171" s="131"/>
      <c r="G171" s="131"/>
      <c r="J171" s="136">
        <f>SUM(J168:J170)</f>
        <v>642954.99999999988</v>
      </c>
    </row>
    <row r="172" spans="1:10">
      <c r="B172" s="132" t="s">
        <v>1084</v>
      </c>
      <c r="C172" s="132" t="s">
        <v>1085</v>
      </c>
      <c r="D172" s="131"/>
      <c r="E172" s="131"/>
      <c r="F172" s="132" t="s">
        <v>167</v>
      </c>
      <c r="G172" s="131"/>
    </row>
    <row r="175" spans="1:10" ht="15.75">
      <c r="A175" s="279" t="s">
        <v>0</v>
      </c>
      <c r="B175" s="279"/>
      <c r="C175" s="279"/>
      <c r="D175" s="279"/>
      <c r="E175" s="279"/>
      <c r="F175" s="279"/>
      <c r="G175" s="279"/>
      <c r="H175" s="83"/>
      <c r="I175" s="83"/>
      <c r="J175" s="107"/>
    </row>
    <row r="176" spans="1:10" ht="16.5">
      <c r="A176" s="279" t="s">
        <v>1</v>
      </c>
      <c r="B176" s="279"/>
      <c r="C176" s="279"/>
      <c r="D176" s="279"/>
      <c r="E176" s="279"/>
      <c r="F176" s="279"/>
      <c r="G176" s="279"/>
      <c r="H176" s="83"/>
      <c r="I176" s="83"/>
      <c r="J176" s="94"/>
    </row>
    <row r="177" spans="1:10" ht="15.75">
      <c r="A177" s="279" t="s">
        <v>2</v>
      </c>
      <c r="B177" s="279"/>
      <c r="C177" s="279"/>
      <c r="D177" s="279"/>
      <c r="E177" s="279"/>
      <c r="F177" s="279"/>
      <c r="G177" s="279"/>
      <c r="H177" s="83"/>
      <c r="I177" s="83"/>
      <c r="J177" s="95"/>
    </row>
    <row r="178" spans="1:10" ht="15.75">
      <c r="A178" s="279" t="s">
        <v>4</v>
      </c>
      <c r="B178" s="279"/>
      <c r="C178" s="279"/>
      <c r="D178" s="279"/>
      <c r="E178" s="279"/>
      <c r="F178" s="279"/>
      <c r="G178" s="279"/>
      <c r="H178" s="83"/>
      <c r="I178" s="133"/>
      <c r="J178" s="134"/>
    </row>
    <row r="179" spans="1:10" ht="15.75">
      <c r="A179" s="280" t="s">
        <v>6</v>
      </c>
      <c r="B179" s="280"/>
      <c r="C179" s="280"/>
      <c r="D179" s="280"/>
      <c r="E179" s="280"/>
      <c r="F179" s="280"/>
      <c r="G179" s="280"/>
      <c r="H179" s="83"/>
      <c r="I179" s="83"/>
      <c r="J179" s="135"/>
    </row>
    <row r="180" spans="1:10" ht="27.75">
      <c r="A180" s="9"/>
      <c r="B180" s="9"/>
      <c r="C180" s="281" t="s">
        <v>63</v>
      </c>
      <c r="D180" s="281"/>
      <c r="E180" s="281"/>
      <c r="F180" s="281"/>
      <c r="G180" s="281"/>
      <c r="H180" s="105"/>
      <c r="I180" s="83"/>
      <c r="J180" s="135"/>
    </row>
    <row r="181" spans="1:10" ht="15.75">
      <c r="A181" s="11" t="s">
        <v>1081</v>
      </c>
      <c r="B181" s="12"/>
      <c r="C181" s="13"/>
      <c r="D181" s="286"/>
      <c r="E181" s="286"/>
      <c r="F181" s="286"/>
      <c r="G181" s="286"/>
      <c r="H181" s="84"/>
      <c r="I181" s="84"/>
      <c r="J181" s="95"/>
    </row>
    <row r="182" spans="1:10" ht="15.75">
      <c r="A182" s="11" t="s">
        <v>9</v>
      </c>
      <c r="B182" s="286"/>
      <c r="C182" s="286"/>
      <c r="D182" s="286"/>
      <c r="E182" s="16"/>
      <c r="F182" s="11"/>
      <c r="G182" s="16"/>
      <c r="H182" s="86" t="s">
        <v>161</v>
      </c>
      <c r="I182" s="86">
        <v>11673</v>
      </c>
      <c r="J182" s="98"/>
    </row>
    <row r="183" spans="1:10" ht="15.75">
      <c r="A183" s="11" t="s">
        <v>11</v>
      </c>
      <c r="B183" s="289" t="s">
        <v>658</v>
      </c>
      <c r="C183" s="289"/>
      <c r="D183" s="289"/>
      <c r="E183" s="289"/>
      <c r="F183" s="18"/>
      <c r="G183" s="19" t="s">
        <v>13</v>
      </c>
      <c r="H183" s="83"/>
      <c r="I183" s="83"/>
      <c r="J183" s="95"/>
    </row>
    <row r="184" spans="1:10" ht="15.75">
      <c r="A184" s="21" t="s">
        <v>14</v>
      </c>
      <c r="B184" s="21" t="s">
        <v>16</v>
      </c>
      <c r="C184" s="21" t="s">
        <v>17</v>
      </c>
      <c r="D184" s="22" t="s">
        <v>18</v>
      </c>
      <c r="E184" s="23" t="s">
        <v>19</v>
      </c>
      <c r="F184" s="23" t="s">
        <v>20</v>
      </c>
      <c r="G184" s="21" t="s">
        <v>21</v>
      </c>
      <c r="H184" s="83"/>
      <c r="I184" s="83"/>
      <c r="J184" s="95"/>
    </row>
    <row r="185" spans="1:10">
      <c r="A185" s="24">
        <v>1</v>
      </c>
      <c r="B185" s="25" t="s">
        <v>23</v>
      </c>
      <c r="C185" s="26"/>
      <c r="D185" s="27">
        <v>79305</v>
      </c>
      <c r="E185" s="28">
        <f>D185*C185</f>
        <v>0</v>
      </c>
      <c r="F185" s="29">
        <v>0</v>
      </c>
      <c r="G185" s="30">
        <f>E185-E185*F185</f>
        <v>0</v>
      </c>
      <c r="H185" s="87">
        <f>D185/1.08</f>
        <v>73430.555555555547</v>
      </c>
      <c r="I185" s="87"/>
      <c r="J185" s="95">
        <f t="shared" ref="J185:J202" si="25">H185*C185</f>
        <v>0</v>
      </c>
    </row>
    <row r="186" spans="1:10">
      <c r="A186" s="24">
        <v>2</v>
      </c>
      <c r="B186" s="25" t="s">
        <v>25</v>
      </c>
      <c r="C186" s="32"/>
      <c r="D186" s="33">
        <v>128591</v>
      </c>
      <c r="E186" s="28">
        <f t="shared" ref="E186:E202" si="26">D186*C186</f>
        <v>0</v>
      </c>
      <c r="F186" s="29">
        <v>0</v>
      </c>
      <c r="G186" s="30">
        <f t="shared" ref="G186:G202" si="27">E186-E186*F186</f>
        <v>0</v>
      </c>
      <c r="H186" s="87">
        <f t="shared" ref="H186:H187" si="28">D186/1.08</f>
        <v>119065.74074074073</v>
      </c>
      <c r="I186" s="87"/>
      <c r="J186" s="95">
        <f t="shared" si="25"/>
        <v>0</v>
      </c>
    </row>
    <row r="187" spans="1:10">
      <c r="A187" s="24">
        <v>3</v>
      </c>
      <c r="B187" s="25" t="s">
        <v>26</v>
      </c>
      <c r="C187" s="88"/>
      <c r="D187" s="27">
        <v>60043</v>
      </c>
      <c r="E187" s="28">
        <f t="shared" si="26"/>
        <v>0</v>
      </c>
      <c r="F187" s="29">
        <v>0</v>
      </c>
      <c r="G187" s="30">
        <f t="shared" si="27"/>
        <v>0</v>
      </c>
      <c r="H187" s="87">
        <f t="shared" si="28"/>
        <v>55595.370370370365</v>
      </c>
      <c r="I187" s="87"/>
      <c r="J187" s="95">
        <f t="shared" si="25"/>
        <v>0</v>
      </c>
    </row>
    <row r="188" spans="1:10">
      <c r="A188" s="24">
        <v>4</v>
      </c>
      <c r="B188" s="121" t="s">
        <v>27</v>
      </c>
      <c r="C188" s="122"/>
      <c r="D188" s="33">
        <v>115781</v>
      </c>
      <c r="E188" s="123">
        <f t="shared" si="26"/>
        <v>0</v>
      </c>
      <c r="F188" s="124">
        <v>0.15</v>
      </c>
      <c r="G188" s="125">
        <f t="shared" si="27"/>
        <v>0</v>
      </c>
      <c r="H188" s="108">
        <f>D188/1.08*0.85</f>
        <v>91123.935185185168</v>
      </c>
      <c r="I188" s="87"/>
      <c r="J188" s="95">
        <f t="shared" si="25"/>
        <v>0</v>
      </c>
    </row>
    <row r="189" spans="1:10">
      <c r="A189" s="24">
        <v>1</v>
      </c>
      <c r="B189" s="25" t="s">
        <v>28</v>
      </c>
      <c r="C189" s="126">
        <v>10</v>
      </c>
      <c r="D189" s="27">
        <v>119943</v>
      </c>
      <c r="E189" s="28">
        <f t="shared" si="26"/>
        <v>1199430</v>
      </c>
      <c r="F189" s="29">
        <v>0</v>
      </c>
      <c r="G189" s="30">
        <f t="shared" si="27"/>
        <v>1199430</v>
      </c>
      <c r="H189" s="87">
        <f t="shared" ref="H189:H202" si="29">D189/1.08</f>
        <v>111058.33333333333</v>
      </c>
      <c r="I189" s="87"/>
      <c r="J189" s="95">
        <f t="shared" si="25"/>
        <v>1110583.3333333333</v>
      </c>
    </row>
    <row r="190" spans="1:10">
      <c r="A190" s="24">
        <v>6</v>
      </c>
      <c r="B190" s="25" t="s">
        <v>29</v>
      </c>
      <c r="C190" s="26"/>
      <c r="D190" s="27">
        <v>94810</v>
      </c>
      <c r="E190" s="28">
        <f t="shared" si="26"/>
        <v>0</v>
      </c>
      <c r="F190" s="29">
        <v>0</v>
      </c>
      <c r="G190" s="30">
        <f t="shared" si="27"/>
        <v>0</v>
      </c>
      <c r="H190" s="87">
        <f t="shared" si="29"/>
        <v>87787.037037037036</v>
      </c>
      <c r="I190" s="87"/>
      <c r="J190" s="95">
        <f t="shared" si="25"/>
        <v>0</v>
      </c>
    </row>
    <row r="191" spans="1:10">
      <c r="A191" s="24">
        <v>7</v>
      </c>
      <c r="B191" s="25" t="s">
        <v>30</v>
      </c>
      <c r="C191" s="34"/>
      <c r="D191" s="27">
        <v>141396</v>
      </c>
      <c r="E191" s="28">
        <f t="shared" si="26"/>
        <v>0</v>
      </c>
      <c r="F191" s="29">
        <v>0</v>
      </c>
      <c r="G191" s="30">
        <f t="shared" si="27"/>
        <v>0</v>
      </c>
      <c r="H191" s="87">
        <f t="shared" si="29"/>
        <v>130922.22222222222</v>
      </c>
      <c r="I191" s="87"/>
      <c r="J191" s="95">
        <f t="shared" si="25"/>
        <v>0</v>
      </c>
    </row>
    <row r="192" spans="1:10">
      <c r="A192" s="24">
        <v>8</v>
      </c>
      <c r="B192" s="25" t="s">
        <v>31</v>
      </c>
      <c r="C192" s="26"/>
      <c r="D192" s="27">
        <v>232931</v>
      </c>
      <c r="E192" s="28">
        <f t="shared" si="26"/>
        <v>0</v>
      </c>
      <c r="F192" s="29">
        <v>0</v>
      </c>
      <c r="G192" s="30">
        <f t="shared" si="27"/>
        <v>0</v>
      </c>
      <c r="H192" s="87">
        <f t="shared" si="29"/>
        <v>215676.85185185182</v>
      </c>
      <c r="I192" s="87"/>
      <c r="J192" s="95">
        <f t="shared" si="25"/>
        <v>0</v>
      </c>
    </row>
    <row r="193" spans="1:10">
      <c r="A193" s="24">
        <v>9</v>
      </c>
      <c r="B193" s="36" t="s">
        <v>32</v>
      </c>
      <c r="C193" s="26"/>
      <c r="D193" s="27">
        <v>101534</v>
      </c>
      <c r="E193" s="28">
        <f t="shared" si="26"/>
        <v>0</v>
      </c>
      <c r="F193" s="29">
        <v>0</v>
      </c>
      <c r="G193" s="30">
        <f t="shared" si="27"/>
        <v>0</v>
      </c>
      <c r="H193" s="87">
        <f t="shared" si="29"/>
        <v>94012.962962962964</v>
      </c>
      <c r="I193" s="87"/>
      <c r="J193" s="95">
        <f t="shared" si="25"/>
        <v>0</v>
      </c>
    </row>
    <row r="194" spans="1:10">
      <c r="A194" s="24">
        <v>10</v>
      </c>
      <c r="B194" s="36" t="s">
        <v>33</v>
      </c>
      <c r="C194" s="37"/>
      <c r="D194" s="33">
        <v>110148</v>
      </c>
      <c r="E194" s="28">
        <f t="shared" si="26"/>
        <v>0</v>
      </c>
      <c r="F194" s="29">
        <v>0</v>
      </c>
      <c r="G194" s="30">
        <f t="shared" si="27"/>
        <v>0</v>
      </c>
      <c r="H194" s="87">
        <f t="shared" si="29"/>
        <v>101988.88888888888</v>
      </c>
      <c r="I194" s="87"/>
      <c r="J194" s="95">
        <f t="shared" si="25"/>
        <v>0</v>
      </c>
    </row>
    <row r="195" spans="1:10">
      <c r="A195" s="24">
        <v>11</v>
      </c>
      <c r="B195" s="25" t="s">
        <v>34</v>
      </c>
      <c r="C195" s="37"/>
      <c r="D195" s="27">
        <v>54198</v>
      </c>
      <c r="E195" s="28">
        <f t="shared" si="26"/>
        <v>0</v>
      </c>
      <c r="F195" s="29">
        <v>0</v>
      </c>
      <c r="G195" s="30">
        <f t="shared" si="27"/>
        <v>0</v>
      </c>
      <c r="H195" s="87">
        <f t="shared" si="29"/>
        <v>50183.333333333328</v>
      </c>
      <c r="I195" s="87"/>
      <c r="J195" s="95">
        <f t="shared" si="25"/>
        <v>0</v>
      </c>
    </row>
    <row r="196" spans="1:10">
      <c r="A196" s="24">
        <v>12</v>
      </c>
      <c r="B196" s="25" t="s">
        <v>35</v>
      </c>
      <c r="C196" s="37"/>
      <c r="D196" s="27">
        <v>49680</v>
      </c>
      <c r="E196" s="28">
        <f t="shared" si="26"/>
        <v>0</v>
      </c>
      <c r="F196" s="29">
        <v>0</v>
      </c>
      <c r="G196" s="30">
        <f t="shared" si="27"/>
        <v>0</v>
      </c>
      <c r="H196" s="87">
        <f t="shared" si="29"/>
        <v>46000</v>
      </c>
      <c r="I196" s="87"/>
      <c r="J196" s="95">
        <f t="shared" si="25"/>
        <v>0</v>
      </c>
    </row>
    <row r="197" spans="1:10">
      <c r="A197" s="24">
        <v>13</v>
      </c>
      <c r="B197" s="25" t="s">
        <v>36</v>
      </c>
      <c r="C197" s="37"/>
      <c r="D197" s="38">
        <v>64152</v>
      </c>
      <c r="E197" s="28">
        <f t="shared" si="26"/>
        <v>0</v>
      </c>
      <c r="F197" s="29">
        <v>0</v>
      </c>
      <c r="G197" s="30">
        <f t="shared" si="27"/>
        <v>0</v>
      </c>
      <c r="H197" s="87">
        <f t="shared" si="29"/>
        <v>59399.999999999993</v>
      </c>
      <c r="I197" s="87"/>
      <c r="J197" s="95">
        <f t="shared" si="25"/>
        <v>0</v>
      </c>
    </row>
    <row r="198" spans="1:10">
      <c r="A198" s="24">
        <v>14</v>
      </c>
      <c r="B198" s="25" t="s">
        <v>37</v>
      </c>
      <c r="C198" s="37"/>
      <c r="D198" s="38">
        <v>65934</v>
      </c>
      <c r="E198" s="28">
        <f t="shared" si="26"/>
        <v>0</v>
      </c>
      <c r="F198" s="29">
        <v>0</v>
      </c>
      <c r="G198" s="30">
        <f t="shared" si="27"/>
        <v>0</v>
      </c>
      <c r="H198" s="87">
        <f t="shared" si="29"/>
        <v>61049.999999999993</v>
      </c>
      <c r="I198" s="87"/>
      <c r="J198" s="95">
        <f t="shared" si="25"/>
        <v>0</v>
      </c>
    </row>
    <row r="199" spans="1:10">
      <c r="A199" s="24">
        <v>15</v>
      </c>
      <c r="B199" s="25" t="s">
        <v>38</v>
      </c>
      <c r="C199" s="37"/>
      <c r="D199" s="38">
        <v>76626</v>
      </c>
      <c r="E199" s="28">
        <f t="shared" si="26"/>
        <v>0</v>
      </c>
      <c r="F199" s="29">
        <v>0</v>
      </c>
      <c r="G199" s="30">
        <f t="shared" si="27"/>
        <v>0</v>
      </c>
      <c r="H199" s="87">
        <f t="shared" si="29"/>
        <v>70950</v>
      </c>
      <c r="I199" s="87"/>
      <c r="J199" s="95">
        <f t="shared" si="25"/>
        <v>0</v>
      </c>
    </row>
    <row r="200" spans="1:10">
      <c r="A200" s="24">
        <v>16</v>
      </c>
      <c r="B200" s="25" t="s">
        <v>39</v>
      </c>
      <c r="C200" s="37"/>
      <c r="D200" s="38">
        <v>80190</v>
      </c>
      <c r="E200" s="28">
        <f t="shared" si="26"/>
        <v>0</v>
      </c>
      <c r="F200" s="29">
        <v>0</v>
      </c>
      <c r="G200" s="30">
        <f t="shared" si="27"/>
        <v>0</v>
      </c>
      <c r="H200" s="87">
        <f t="shared" si="29"/>
        <v>74250</v>
      </c>
      <c r="I200" s="87"/>
      <c r="J200" s="95">
        <f t="shared" si="25"/>
        <v>0</v>
      </c>
    </row>
    <row r="201" spans="1:10">
      <c r="A201" s="24">
        <v>17</v>
      </c>
      <c r="B201" s="25" t="s">
        <v>40</v>
      </c>
      <c r="C201" s="37"/>
      <c r="D201" s="38">
        <v>113832</v>
      </c>
      <c r="E201" s="28">
        <f t="shared" si="26"/>
        <v>0</v>
      </c>
      <c r="F201" s="29">
        <v>0</v>
      </c>
      <c r="G201" s="30">
        <f t="shared" si="27"/>
        <v>0</v>
      </c>
      <c r="H201" s="87">
        <f t="shared" si="29"/>
        <v>105400</v>
      </c>
      <c r="I201" s="87"/>
      <c r="J201" s="95">
        <f t="shared" si="25"/>
        <v>0</v>
      </c>
    </row>
    <row r="202" spans="1:10">
      <c r="A202" s="24">
        <v>18</v>
      </c>
      <c r="B202" s="25" t="s">
        <v>41</v>
      </c>
      <c r="C202" s="37"/>
      <c r="D202" s="39">
        <v>98010</v>
      </c>
      <c r="E202" s="28">
        <f t="shared" si="26"/>
        <v>0</v>
      </c>
      <c r="F202" s="29">
        <v>0</v>
      </c>
      <c r="G202" s="30">
        <f t="shared" si="27"/>
        <v>0</v>
      </c>
      <c r="H202" s="87">
        <f t="shared" si="29"/>
        <v>90750</v>
      </c>
      <c r="I202" s="87"/>
      <c r="J202" s="95">
        <f t="shared" si="25"/>
        <v>0</v>
      </c>
    </row>
    <row r="203" spans="1:10" ht="17.25">
      <c r="A203" s="40"/>
      <c r="B203" s="41" t="s">
        <v>42</v>
      </c>
      <c r="C203" s="42">
        <f>SUM(C185:C202)</f>
        <v>10</v>
      </c>
      <c r="D203" s="42"/>
      <c r="E203" s="43">
        <f>SUM(E185:E202)</f>
        <v>1199430</v>
      </c>
      <c r="F203" s="43"/>
      <c r="G203" s="44">
        <f>SUM(G185:G202)</f>
        <v>1199430</v>
      </c>
      <c r="H203" s="89"/>
      <c r="I203" s="89"/>
      <c r="J203" s="100">
        <f>SUM(J185:J202)</f>
        <v>1110583.3333333333</v>
      </c>
    </row>
    <row r="204" spans="1:10" ht="31.5">
      <c r="A204" s="46"/>
      <c r="B204" s="47"/>
      <c r="C204" s="48"/>
      <c r="D204" s="48"/>
      <c r="E204" s="49"/>
      <c r="F204" s="49"/>
      <c r="G204" s="50"/>
      <c r="H204" s="90"/>
      <c r="I204" s="90"/>
      <c r="J204" s="102">
        <f>J203*0.08</f>
        <v>88846.666666666657</v>
      </c>
    </row>
    <row r="205" spans="1:10">
      <c r="B205" s="131"/>
      <c r="C205" s="131"/>
      <c r="D205" s="131"/>
      <c r="E205" s="131"/>
      <c r="F205" s="131"/>
      <c r="G205" s="131"/>
      <c r="J205" s="136">
        <f>SUM(J202:J204)</f>
        <v>1199430</v>
      </c>
    </row>
    <row r="206" spans="1:10">
      <c r="B206" s="132" t="s">
        <v>1084</v>
      </c>
      <c r="C206" s="132" t="s">
        <v>1085</v>
      </c>
      <c r="D206" s="131"/>
      <c r="E206" s="131"/>
      <c r="F206" s="132" t="s">
        <v>167</v>
      </c>
      <c r="G206" s="131"/>
    </row>
    <row r="210" spans="1:10" ht="15.75" customHeight="1"/>
    <row r="211" spans="1:10" ht="15.75">
      <c r="A211" s="279" t="s">
        <v>0</v>
      </c>
      <c r="B211" s="279"/>
      <c r="C211" s="279"/>
      <c r="D211" s="279"/>
      <c r="E211" s="279"/>
      <c r="F211" s="279"/>
      <c r="G211" s="279"/>
      <c r="H211" s="83"/>
      <c r="I211" s="83"/>
      <c r="J211" s="107"/>
    </row>
    <row r="212" spans="1:10" ht="16.5">
      <c r="A212" s="279" t="s">
        <v>1</v>
      </c>
      <c r="B212" s="279"/>
      <c r="C212" s="279"/>
      <c r="D212" s="279"/>
      <c r="E212" s="279"/>
      <c r="F212" s="279"/>
      <c r="G212" s="279"/>
      <c r="H212" s="83"/>
      <c r="I212" s="83"/>
      <c r="J212" s="94"/>
    </row>
    <row r="213" spans="1:10" ht="15.75">
      <c r="A213" s="279" t="s">
        <v>2</v>
      </c>
      <c r="B213" s="279"/>
      <c r="C213" s="279"/>
      <c r="D213" s="279"/>
      <c r="E213" s="279"/>
      <c r="F213" s="279"/>
      <c r="G213" s="279"/>
      <c r="H213" s="83"/>
      <c r="I213" s="83"/>
      <c r="J213" s="95"/>
    </row>
    <row r="214" spans="1:10" ht="15.75">
      <c r="A214" s="279" t="s">
        <v>4</v>
      </c>
      <c r="B214" s="279"/>
      <c r="C214" s="279"/>
      <c r="D214" s="279"/>
      <c r="E214" s="279"/>
      <c r="F214" s="279"/>
      <c r="G214" s="279"/>
      <c r="H214" s="83"/>
      <c r="I214" s="133"/>
      <c r="J214" s="134"/>
    </row>
    <row r="215" spans="1:10" ht="15.75">
      <c r="A215" s="280" t="s">
        <v>6</v>
      </c>
      <c r="B215" s="280"/>
      <c r="C215" s="280"/>
      <c r="D215" s="280"/>
      <c r="E215" s="280"/>
      <c r="F215" s="280"/>
      <c r="G215" s="280"/>
      <c r="H215" s="83"/>
      <c r="I215" s="83"/>
      <c r="J215" s="135"/>
    </row>
    <row r="216" spans="1:10" ht="27.75">
      <c r="A216" s="9"/>
      <c r="B216" s="9"/>
      <c r="C216" s="281" t="s">
        <v>72</v>
      </c>
      <c r="D216" s="281"/>
      <c r="E216" s="281"/>
      <c r="F216" s="281"/>
      <c r="G216" s="281"/>
      <c r="H216" s="105"/>
      <c r="I216" s="83"/>
      <c r="J216" s="135"/>
    </row>
    <row r="217" spans="1:10" ht="15.75">
      <c r="A217" s="11" t="s">
        <v>1081</v>
      </c>
      <c r="B217" s="12"/>
      <c r="C217" s="13"/>
      <c r="D217" s="286"/>
      <c r="E217" s="286"/>
      <c r="F217" s="286"/>
      <c r="G217" s="286"/>
      <c r="H217" s="84"/>
      <c r="I217" s="84"/>
      <c r="J217" s="95"/>
    </row>
    <row r="218" spans="1:10" ht="15.75">
      <c r="A218" s="11" t="s">
        <v>9</v>
      </c>
      <c r="B218" s="286"/>
      <c r="C218" s="286"/>
      <c r="D218" s="286"/>
      <c r="E218" s="16"/>
      <c r="F218" s="11"/>
      <c r="G218" s="16"/>
      <c r="H218" s="86" t="s">
        <v>161</v>
      </c>
      <c r="I218" s="86">
        <v>11673</v>
      </c>
      <c r="J218" s="98"/>
    </row>
    <row r="219" spans="1:10" ht="15.75">
      <c r="A219" s="11" t="s">
        <v>11</v>
      </c>
      <c r="B219" s="289" t="s">
        <v>420</v>
      </c>
      <c r="C219" s="289"/>
      <c r="D219" s="289"/>
      <c r="E219" s="289"/>
      <c r="F219" s="18"/>
      <c r="G219" s="19" t="s">
        <v>13</v>
      </c>
      <c r="H219" s="83"/>
      <c r="I219" s="83"/>
      <c r="J219" s="95"/>
    </row>
    <row r="220" spans="1:10" ht="15.75">
      <c r="A220" s="21" t="s">
        <v>14</v>
      </c>
      <c r="B220" s="21" t="s">
        <v>16</v>
      </c>
      <c r="C220" s="21" t="s">
        <v>17</v>
      </c>
      <c r="D220" s="22" t="s">
        <v>18</v>
      </c>
      <c r="E220" s="23" t="s">
        <v>19</v>
      </c>
      <c r="F220" s="23" t="s">
        <v>20</v>
      </c>
      <c r="G220" s="21" t="s">
        <v>21</v>
      </c>
      <c r="H220" s="83"/>
      <c r="I220" s="83"/>
      <c r="J220" s="95"/>
    </row>
    <row r="221" spans="1:10">
      <c r="A221" s="24">
        <v>1</v>
      </c>
      <c r="B221" s="25" t="s">
        <v>23</v>
      </c>
      <c r="C221" s="26"/>
      <c r="D221" s="27">
        <v>79305</v>
      </c>
      <c r="E221" s="28">
        <f>D221*C221</f>
        <v>0</v>
      </c>
      <c r="F221" s="29">
        <v>0</v>
      </c>
      <c r="G221" s="30">
        <f>E221-E221*F221</f>
        <v>0</v>
      </c>
      <c r="H221" s="87">
        <f>D221/1.08</f>
        <v>73430.555555555547</v>
      </c>
      <c r="I221" s="87"/>
      <c r="J221" s="95">
        <f t="shared" ref="J221:J238" si="30">H221*C221</f>
        <v>0</v>
      </c>
    </row>
    <row r="222" spans="1:10">
      <c r="A222" s="24">
        <v>2</v>
      </c>
      <c r="B222" s="25" t="s">
        <v>25</v>
      </c>
      <c r="C222" s="32"/>
      <c r="D222" s="33">
        <v>128591</v>
      </c>
      <c r="E222" s="28">
        <f t="shared" ref="E222:E238" si="31">D222*C222</f>
        <v>0</v>
      </c>
      <c r="F222" s="29">
        <v>0</v>
      </c>
      <c r="G222" s="30">
        <f t="shared" ref="G222:G238" si="32">E222-E222*F222</f>
        <v>0</v>
      </c>
      <c r="H222" s="87">
        <f t="shared" ref="H222:H224" si="33">D222/1.08</f>
        <v>119065.74074074073</v>
      </c>
      <c r="I222" s="87"/>
      <c r="J222" s="95">
        <f t="shared" si="30"/>
        <v>0</v>
      </c>
    </row>
    <row r="223" spans="1:10">
      <c r="A223" s="24">
        <v>3</v>
      </c>
      <c r="B223" s="25" t="s">
        <v>26</v>
      </c>
      <c r="C223" s="88"/>
      <c r="D223" s="27">
        <v>60043</v>
      </c>
      <c r="E223" s="28">
        <f t="shared" si="31"/>
        <v>0</v>
      </c>
      <c r="F223" s="29">
        <v>0</v>
      </c>
      <c r="G223" s="30">
        <f t="shared" si="32"/>
        <v>0</v>
      </c>
      <c r="H223" s="87">
        <f t="shared" si="33"/>
        <v>55595.370370370365</v>
      </c>
      <c r="I223" s="87"/>
      <c r="J223" s="95">
        <f t="shared" si="30"/>
        <v>0</v>
      </c>
    </row>
    <row r="224" spans="1:10">
      <c r="A224" s="24">
        <v>4</v>
      </c>
      <c r="B224" s="121" t="s">
        <v>27</v>
      </c>
      <c r="C224" s="122">
        <v>5</v>
      </c>
      <c r="D224" s="33">
        <v>115781</v>
      </c>
      <c r="E224" s="123">
        <f t="shared" si="31"/>
        <v>578905</v>
      </c>
      <c r="F224" s="124">
        <v>0</v>
      </c>
      <c r="G224" s="125">
        <f t="shared" si="32"/>
        <v>578905</v>
      </c>
      <c r="H224" s="87">
        <f t="shared" si="33"/>
        <v>107204.62962962962</v>
      </c>
      <c r="I224" s="87"/>
      <c r="J224" s="95">
        <f t="shared" si="30"/>
        <v>536023.14814814809</v>
      </c>
    </row>
    <row r="225" spans="1:10">
      <c r="A225" s="24">
        <v>1</v>
      </c>
      <c r="B225" s="25" t="s">
        <v>28</v>
      </c>
      <c r="C225" s="126">
        <v>5</v>
      </c>
      <c r="D225" s="27">
        <v>119943</v>
      </c>
      <c r="E225" s="28">
        <f t="shared" si="31"/>
        <v>599715</v>
      </c>
      <c r="F225" s="29">
        <v>0</v>
      </c>
      <c r="G225" s="30">
        <f t="shared" si="32"/>
        <v>599715</v>
      </c>
      <c r="H225" s="87">
        <f t="shared" ref="H225:H238" si="34">D225/1.08</f>
        <v>111058.33333333333</v>
      </c>
      <c r="I225" s="87"/>
      <c r="J225" s="95">
        <f t="shared" si="30"/>
        <v>555291.66666666663</v>
      </c>
    </row>
    <row r="226" spans="1:10">
      <c r="A226" s="24">
        <v>6</v>
      </c>
      <c r="B226" s="25" t="s">
        <v>29</v>
      </c>
      <c r="C226" s="26"/>
      <c r="D226" s="27">
        <v>94810</v>
      </c>
      <c r="E226" s="28">
        <f t="shared" si="31"/>
        <v>0</v>
      </c>
      <c r="F226" s="29">
        <v>0</v>
      </c>
      <c r="G226" s="30">
        <f t="shared" si="32"/>
        <v>0</v>
      </c>
      <c r="H226" s="87">
        <f t="shared" si="34"/>
        <v>87787.037037037036</v>
      </c>
      <c r="I226" s="87"/>
      <c r="J226" s="95">
        <f t="shared" si="30"/>
        <v>0</v>
      </c>
    </row>
    <row r="227" spans="1:10">
      <c r="A227" s="24">
        <v>7</v>
      </c>
      <c r="B227" s="25" t="s">
        <v>30</v>
      </c>
      <c r="C227" s="34"/>
      <c r="D227" s="27">
        <v>141396</v>
      </c>
      <c r="E227" s="28">
        <f t="shared" si="31"/>
        <v>0</v>
      </c>
      <c r="F227" s="29">
        <v>0</v>
      </c>
      <c r="G227" s="30">
        <f t="shared" si="32"/>
        <v>0</v>
      </c>
      <c r="H227" s="87">
        <f t="shared" si="34"/>
        <v>130922.22222222222</v>
      </c>
      <c r="I227" s="87"/>
      <c r="J227" s="95">
        <f t="shared" si="30"/>
        <v>0</v>
      </c>
    </row>
    <row r="228" spans="1:10">
      <c r="A228" s="24">
        <v>8</v>
      </c>
      <c r="B228" s="25" t="s">
        <v>31</v>
      </c>
      <c r="C228" s="26"/>
      <c r="D228" s="27">
        <v>232931</v>
      </c>
      <c r="E228" s="28">
        <f t="shared" si="31"/>
        <v>0</v>
      </c>
      <c r="F228" s="29">
        <v>0</v>
      </c>
      <c r="G228" s="30">
        <f t="shared" si="32"/>
        <v>0</v>
      </c>
      <c r="H228" s="87">
        <f t="shared" si="34"/>
        <v>215676.85185185182</v>
      </c>
      <c r="I228" s="87"/>
      <c r="J228" s="95">
        <f t="shared" si="30"/>
        <v>0</v>
      </c>
    </row>
    <row r="229" spans="1:10">
      <c r="A229" s="24">
        <v>9</v>
      </c>
      <c r="B229" s="36" t="s">
        <v>32</v>
      </c>
      <c r="C229" s="26"/>
      <c r="D229" s="27">
        <v>101534</v>
      </c>
      <c r="E229" s="28">
        <f t="shared" si="31"/>
        <v>0</v>
      </c>
      <c r="F229" s="29">
        <v>0</v>
      </c>
      <c r="G229" s="30">
        <f t="shared" si="32"/>
        <v>0</v>
      </c>
      <c r="H229" s="87">
        <f t="shared" si="34"/>
        <v>94012.962962962964</v>
      </c>
      <c r="I229" s="87"/>
      <c r="J229" s="95">
        <f t="shared" si="30"/>
        <v>0</v>
      </c>
    </row>
    <row r="230" spans="1:10">
      <c r="A230" s="24">
        <v>10</v>
      </c>
      <c r="B230" s="36" t="s">
        <v>33</v>
      </c>
      <c r="C230" s="37"/>
      <c r="D230" s="33">
        <v>110148</v>
      </c>
      <c r="E230" s="28">
        <f t="shared" si="31"/>
        <v>0</v>
      </c>
      <c r="F230" s="29">
        <v>0</v>
      </c>
      <c r="G230" s="30">
        <f t="shared" si="32"/>
        <v>0</v>
      </c>
      <c r="H230" s="87">
        <f t="shared" si="34"/>
        <v>101988.88888888888</v>
      </c>
      <c r="I230" s="87"/>
      <c r="J230" s="95">
        <f t="shared" si="30"/>
        <v>0</v>
      </c>
    </row>
    <row r="231" spans="1:10">
      <c r="A231" s="24">
        <v>11</v>
      </c>
      <c r="B231" s="25" t="s">
        <v>34</v>
      </c>
      <c r="C231" s="37"/>
      <c r="D231" s="27">
        <v>54198</v>
      </c>
      <c r="E231" s="28">
        <f t="shared" si="31"/>
        <v>0</v>
      </c>
      <c r="F231" s="29">
        <v>0</v>
      </c>
      <c r="G231" s="30">
        <f t="shared" si="32"/>
        <v>0</v>
      </c>
      <c r="H231" s="87">
        <f t="shared" si="34"/>
        <v>50183.333333333328</v>
      </c>
      <c r="I231" s="87"/>
      <c r="J231" s="95">
        <f t="shared" si="30"/>
        <v>0</v>
      </c>
    </row>
    <row r="232" spans="1:10">
      <c r="A232" s="24">
        <v>12</v>
      </c>
      <c r="B232" s="25" t="s">
        <v>35</v>
      </c>
      <c r="C232" s="37"/>
      <c r="D232" s="27">
        <v>49680</v>
      </c>
      <c r="E232" s="28">
        <f t="shared" si="31"/>
        <v>0</v>
      </c>
      <c r="F232" s="29">
        <v>0</v>
      </c>
      <c r="G232" s="30">
        <f t="shared" si="32"/>
        <v>0</v>
      </c>
      <c r="H232" s="87">
        <f t="shared" si="34"/>
        <v>46000</v>
      </c>
      <c r="I232" s="87"/>
      <c r="J232" s="95">
        <f t="shared" si="30"/>
        <v>0</v>
      </c>
    </row>
    <row r="233" spans="1:10">
      <c r="A233" s="24">
        <v>13</v>
      </c>
      <c r="B233" s="25" t="s">
        <v>36</v>
      </c>
      <c r="C233" s="37"/>
      <c r="D233" s="38">
        <v>64152</v>
      </c>
      <c r="E233" s="28">
        <f t="shared" si="31"/>
        <v>0</v>
      </c>
      <c r="F233" s="29">
        <v>0</v>
      </c>
      <c r="G233" s="30">
        <f t="shared" si="32"/>
        <v>0</v>
      </c>
      <c r="H233" s="87">
        <f t="shared" si="34"/>
        <v>59399.999999999993</v>
      </c>
      <c r="I233" s="87"/>
      <c r="J233" s="95">
        <f t="shared" si="30"/>
        <v>0</v>
      </c>
    </row>
    <row r="234" spans="1:10">
      <c r="A234" s="24">
        <v>14</v>
      </c>
      <c r="B234" s="25" t="s">
        <v>37</v>
      </c>
      <c r="C234" s="37"/>
      <c r="D234" s="38">
        <v>65934</v>
      </c>
      <c r="E234" s="28">
        <f t="shared" si="31"/>
        <v>0</v>
      </c>
      <c r="F234" s="29">
        <v>0</v>
      </c>
      <c r="G234" s="30">
        <f t="shared" si="32"/>
        <v>0</v>
      </c>
      <c r="H234" s="87">
        <f t="shared" si="34"/>
        <v>61049.999999999993</v>
      </c>
      <c r="I234" s="87"/>
      <c r="J234" s="95">
        <f t="shared" si="30"/>
        <v>0</v>
      </c>
    </row>
    <row r="235" spans="1:10">
      <c r="A235" s="24">
        <v>15</v>
      </c>
      <c r="B235" s="25" t="s">
        <v>38</v>
      </c>
      <c r="C235" s="37"/>
      <c r="D235" s="38">
        <v>76626</v>
      </c>
      <c r="E235" s="28">
        <f t="shared" si="31"/>
        <v>0</v>
      </c>
      <c r="F235" s="29">
        <v>0</v>
      </c>
      <c r="G235" s="30">
        <f t="shared" si="32"/>
        <v>0</v>
      </c>
      <c r="H235" s="87">
        <f t="shared" si="34"/>
        <v>70950</v>
      </c>
      <c r="I235" s="87"/>
      <c r="J235" s="95">
        <f t="shared" si="30"/>
        <v>0</v>
      </c>
    </row>
    <row r="236" spans="1:10">
      <c r="A236" s="24">
        <v>16</v>
      </c>
      <c r="B236" s="25" t="s">
        <v>39</v>
      </c>
      <c r="C236" s="37"/>
      <c r="D236" s="38">
        <v>80190</v>
      </c>
      <c r="E236" s="28">
        <f t="shared" si="31"/>
        <v>0</v>
      </c>
      <c r="F236" s="29">
        <v>0</v>
      </c>
      <c r="G236" s="30">
        <f t="shared" si="32"/>
        <v>0</v>
      </c>
      <c r="H236" s="87">
        <f t="shared" si="34"/>
        <v>74250</v>
      </c>
      <c r="I236" s="87"/>
      <c r="J236" s="95">
        <f t="shared" si="30"/>
        <v>0</v>
      </c>
    </row>
    <row r="237" spans="1:10">
      <c r="A237" s="24">
        <v>17</v>
      </c>
      <c r="B237" s="25" t="s">
        <v>40</v>
      </c>
      <c r="C237" s="37"/>
      <c r="D237" s="38">
        <v>113832</v>
      </c>
      <c r="E237" s="28">
        <f t="shared" si="31"/>
        <v>0</v>
      </c>
      <c r="F237" s="29">
        <v>0</v>
      </c>
      <c r="G237" s="30">
        <f t="shared" si="32"/>
        <v>0</v>
      </c>
      <c r="H237" s="87">
        <f t="shared" si="34"/>
        <v>105400</v>
      </c>
      <c r="I237" s="87"/>
      <c r="J237" s="95">
        <f t="shared" si="30"/>
        <v>0</v>
      </c>
    </row>
    <row r="238" spans="1:10">
      <c r="A238" s="24">
        <v>18</v>
      </c>
      <c r="B238" s="25" t="s">
        <v>41</v>
      </c>
      <c r="C238" s="37"/>
      <c r="D238" s="39">
        <v>98010</v>
      </c>
      <c r="E238" s="28">
        <f t="shared" si="31"/>
        <v>0</v>
      </c>
      <c r="F238" s="29">
        <v>0</v>
      </c>
      <c r="G238" s="30">
        <f t="shared" si="32"/>
        <v>0</v>
      </c>
      <c r="H238" s="87">
        <f t="shared" si="34"/>
        <v>90750</v>
      </c>
      <c r="I238" s="87"/>
      <c r="J238" s="95">
        <f t="shared" si="30"/>
        <v>0</v>
      </c>
    </row>
    <row r="239" spans="1:10" ht="17.25">
      <c r="A239" s="40"/>
      <c r="B239" s="41" t="s">
        <v>42</v>
      </c>
      <c r="C239" s="42">
        <f>SUM(C221:C238)</f>
        <v>10</v>
      </c>
      <c r="D239" s="42"/>
      <c r="E239" s="43">
        <f>SUM(E221:E238)</f>
        <v>1178620</v>
      </c>
      <c r="F239" s="43"/>
      <c r="G239" s="44">
        <f>SUM(G221:G238)</f>
        <v>1178620</v>
      </c>
      <c r="H239" s="89"/>
      <c r="I239" s="89"/>
      <c r="J239" s="100">
        <f>SUM(J221:J238)</f>
        <v>1091314.8148148148</v>
      </c>
    </row>
    <row r="240" spans="1:10" ht="31.5">
      <c r="A240" s="46"/>
      <c r="B240" s="47"/>
      <c r="C240" s="48"/>
      <c r="D240" s="48"/>
      <c r="E240" s="49"/>
      <c r="F240" s="49"/>
      <c r="G240" s="50"/>
      <c r="H240" s="90"/>
      <c r="I240" s="90"/>
      <c r="J240" s="102">
        <f>J239*0.08</f>
        <v>87305.185185185182</v>
      </c>
    </row>
    <row r="241" spans="1:10">
      <c r="B241" s="131"/>
      <c r="C241" s="131"/>
      <c r="D241" s="131"/>
      <c r="E241" s="131"/>
      <c r="F241" s="131"/>
      <c r="G241" s="131"/>
      <c r="J241" s="136">
        <f>SUM(J238:J240)</f>
        <v>1178620</v>
      </c>
    </row>
    <row r="242" spans="1:10">
      <c r="B242" s="132" t="s">
        <v>1084</v>
      </c>
      <c r="C242" s="132" t="s">
        <v>1085</v>
      </c>
      <c r="D242" s="131"/>
      <c r="E242" s="131"/>
      <c r="F242" s="132" t="s">
        <v>167</v>
      </c>
      <c r="G242" s="131"/>
    </row>
    <row r="247" spans="1:10" ht="15.75" customHeight="1"/>
    <row r="248" spans="1:10" ht="15.75">
      <c r="A248" s="279" t="s">
        <v>0</v>
      </c>
      <c r="B248" s="279"/>
      <c r="C248" s="279"/>
      <c r="D248" s="279"/>
      <c r="E248" s="279"/>
      <c r="F248" s="279"/>
      <c r="G248" s="279"/>
      <c r="H248" s="83"/>
      <c r="I248" s="83"/>
      <c r="J248" s="107"/>
    </row>
    <row r="249" spans="1:10" ht="16.5">
      <c r="A249" s="279" t="s">
        <v>1</v>
      </c>
      <c r="B249" s="279"/>
      <c r="C249" s="279"/>
      <c r="D249" s="279"/>
      <c r="E249" s="279"/>
      <c r="F249" s="279"/>
      <c r="G249" s="279"/>
      <c r="H249" s="83"/>
      <c r="I249" s="83"/>
      <c r="J249" s="94"/>
    </row>
    <row r="250" spans="1:10" ht="15.75">
      <c r="A250" s="279" t="s">
        <v>2</v>
      </c>
      <c r="B250" s="279"/>
      <c r="C250" s="279"/>
      <c r="D250" s="279"/>
      <c r="E250" s="279"/>
      <c r="F250" s="279"/>
      <c r="G250" s="279"/>
      <c r="H250" s="83"/>
      <c r="I250" s="83"/>
      <c r="J250" s="95"/>
    </row>
    <row r="251" spans="1:10" ht="15.75">
      <c r="A251" s="279" t="s">
        <v>4</v>
      </c>
      <c r="B251" s="279"/>
      <c r="C251" s="279"/>
      <c r="D251" s="279"/>
      <c r="E251" s="279"/>
      <c r="F251" s="279"/>
      <c r="G251" s="279"/>
      <c r="H251" s="83"/>
      <c r="I251" s="133"/>
      <c r="J251" s="134"/>
    </row>
    <row r="252" spans="1:10" ht="15.75">
      <c r="A252" s="280" t="s">
        <v>6</v>
      </c>
      <c r="B252" s="280"/>
      <c r="C252" s="280"/>
      <c r="D252" s="280"/>
      <c r="E252" s="280"/>
      <c r="F252" s="280"/>
      <c r="G252" s="280"/>
      <c r="H252" s="83"/>
      <c r="I252" s="83"/>
      <c r="J252" s="135"/>
    </row>
    <row r="253" spans="1:10" ht="27.75">
      <c r="A253" s="9"/>
      <c r="B253" s="9"/>
      <c r="C253" s="281" t="s">
        <v>72</v>
      </c>
      <c r="D253" s="281"/>
      <c r="E253" s="281"/>
      <c r="F253" s="281"/>
      <c r="G253" s="281"/>
      <c r="H253" s="105"/>
      <c r="I253" s="83"/>
      <c r="J253" s="135"/>
    </row>
    <row r="254" spans="1:10" ht="15.75">
      <c r="A254" s="11" t="s">
        <v>1081</v>
      </c>
      <c r="B254" s="12"/>
      <c r="C254" s="13"/>
      <c r="D254" s="286"/>
      <c r="E254" s="286"/>
      <c r="F254" s="286"/>
      <c r="G254" s="286"/>
      <c r="H254" s="84"/>
      <c r="I254" s="84"/>
      <c r="J254" s="95"/>
    </row>
    <row r="255" spans="1:10" ht="15.75">
      <c r="A255" s="11" t="s">
        <v>9</v>
      </c>
      <c r="B255" s="286"/>
      <c r="C255" s="286"/>
      <c r="D255" s="286"/>
      <c r="E255" s="16"/>
      <c r="F255" s="11"/>
      <c r="G255" s="16"/>
      <c r="H255" s="86" t="s">
        <v>161</v>
      </c>
      <c r="I255" s="86">
        <v>11673</v>
      </c>
      <c r="J255" s="98"/>
    </row>
    <row r="256" spans="1:10" ht="15.75">
      <c r="A256" s="11" t="s">
        <v>11</v>
      </c>
      <c r="B256" s="289" t="s">
        <v>456</v>
      </c>
      <c r="C256" s="289"/>
      <c r="D256" s="289"/>
      <c r="E256" s="289"/>
      <c r="F256" s="18"/>
      <c r="G256" s="19" t="s">
        <v>13</v>
      </c>
      <c r="H256" s="83"/>
      <c r="I256" s="83"/>
      <c r="J256" s="95"/>
    </row>
    <row r="257" spans="1:10" ht="15.75">
      <c r="A257" s="21" t="s">
        <v>14</v>
      </c>
      <c r="B257" s="21" t="s">
        <v>16</v>
      </c>
      <c r="C257" s="21" t="s">
        <v>17</v>
      </c>
      <c r="D257" s="22" t="s">
        <v>18</v>
      </c>
      <c r="E257" s="23" t="s">
        <v>19</v>
      </c>
      <c r="F257" s="23" t="s">
        <v>20</v>
      </c>
      <c r="G257" s="21" t="s">
        <v>21</v>
      </c>
      <c r="H257" s="83"/>
      <c r="I257" s="83"/>
      <c r="J257" s="95"/>
    </row>
    <row r="258" spans="1:10">
      <c r="A258" s="24">
        <v>1</v>
      </c>
      <c r="B258" s="25" t="s">
        <v>23</v>
      </c>
      <c r="C258" s="26"/>
      <c r="D258" s="27">
        <v>79305</v>
      </c>
      <c r="E258" s="28">
        <f>D258*C258</f>
        <v>0</v>
      </c>
      <c r="F258" s="29">
        <v>0</v>
      </c>
      <c r="G258" s="30">
        <f>E258-E258*F258</f>
        <v>0</v>
      </c>
      <c r="H258" s="87">
        <f>D258/1.08</f>
        <v>73430.555555555547</v>
      </c>
      <c r="I258" s="87"/>
      <c r="J258" s="95">
        <f t="shared" ref="J258:J275" si="35">H258*C258</f>
        <v>0</v>
      </c>
    </row>
    <row r="259" spans="1:10">
      <c r="A259" s="24">
        <v>2</v>
      </c>
      <c r="B259" s="25" t="s">
        <v>25</v>
      </c>
      <c r="C259" s="32"/>
      <c r="D259" s="33">
        <v>128591</v>
      </c>
      <c r="E259" s="28">
        <f t="shared" ref="E259:E275" si="36">D259*C259</f>
        <v>0</v>
      </c>
      <c r="F259" s="29">
        <v>0</v>
      </c>
      <c r="G259" s="30">
        <f t="shared" ref="G259:G275" si="37">E259-E259*F259</f>
        <v>0</v>
      </c>
      <c r="H259" s="87">
        <f t="shared" ref="H259:H275" si="38">D259/1.08</f>
        <v>119065.74074074073</v>
      </c>
      <c r="I259" s="87"/>
      <c r="J259" s="95">
        <f t="shared" si="35"/>
        <v>0</v>
      </c>
    </row>
    <row r="260" spans="1:10">
      <c r="A260" s="24">
        <v>3</v>
      </c>
      <c r="B260" s="25" t="s">
        <v>26</v>
      </c>
      <c r="C260" s="88"/>
      <c r="D260" s="27">
        <v>60043</v>
      </c>
      <c r="E260" s="28">
        <f t="shared" si="36"/>
        <v>0</v>
      </c>
      <c r="F260" s="29">
        <v>0</v>
      </c>
      <c r="G260" s="30">
        <f t="shared" si="37"/>
        <v>0</v>
      </c>
      <c r="H260" s="87">
        <f t="shared" si="38"/>
        <v>55595.370370370365</v>
      </c>
      <c r="I260" s="87"/>
      <c r="J260" s="95">
        <f t="shared" si="35"/>
        <v>0</v>
      </c>
    </row>
    <row r="261" spans="1:10">
      <c r="A261" s="24">
        <v>4</v>
      </c>
      <c r="B261" s="121" t="s">
        <v>27</v>
      </c>
      <c r="C261" s="122">
        <v>7</v>
      </c>
      <c r="D261" s="33">
        <v>115781</v>
      </c>
      <c r="E261" s="123">
        <f t="shared" si="36"/>
        <v>810467</v>
      </c>
      <c r="F261" s="124">
        <v>0</v>
      </c>
      <c r="G261" s="125">
        <f t="shared" si="37"/>
        <v>810467</v>
      </c>
      <c r="H261" s="87">
        <f t="shared" si="38"/>
        <v>107204.62962962962</v>
      </c>
      <c r="I261" s="87"/>
      <c r="J261" s="95">
        <f t="shared" si="35"/>
        <v>750432.4074074073</v>
      </c>
    </row>
    <row r="262" spans="1:10">
      <c r="A262" s="24">
        <v>1</v>
      </c>
      <c r="B262" s="25" t="s">
        <v>28</v>
      </c>
      <c r="C262" s="126">
        <v>7</v>
      </c>
      <c r="D262" s="27">
        <v>119943</v>
      </c>
      <c r="E262" s="28">
        <f t="shared" si="36"/>
        <v>839601</v>
      </c>
      <c r="F262" s="29">
        <v>0</v>
      </c>
      <c r="G262" s="30">
        <f t="shared" si="37"/>
        <v>839601</v>
      </c>
      <c r="H262" s="87">
        <f t="shared" si="38"/>
        <v>111058.33333333333</v>
      </c>
      <c r="I262" s="87"/>
      <c r="J262" s="95">
        <f t="shared" si="35"/>
        <v>777408.33333333326</v>
      </c>
    </row>
    <row r="263" spans="1:10">
      <c r="A263" s="24">
        <v>6</v>
      </c>
      <c r="B263" s="25" t="s">
        <v>29</v>
      </c>
      <c r="C263" s="26"/>
      <c r="D263" s="27">
        <v>94810</v>
      </c>
      <c r="E263" s="28">
        <f t="shared" si="36"/>
        <v>0</v>
      </c>
      <c r="F263" s="29">
        <v>0</v>
      </c>
      <c r="G263" s="30">
        <f t="shared" si="37"/>
        <v>0</v>
      </c>
      <c r="H263" s="87">
        <f t="shared" si="38"/>
        <v>87787.037037037036</v>
      </c>
      <c r="I263" s="87"/>
      <c r="J263" s="95">
        <f t="shared" si="35"/>
        <v>0</v>
      </c>
    </row>
    <row r="264" spans="1:10">
      <c r="A264" s="24">
        <v>7</v>
      </c>
      <c r="B264" s="25" t="s">
        <v>30</v>
      </c>
      <c r="C264" s="34"/>
      <c r="D264" s="27">
        <v>141396</v>
      </c>
      <c r="E264" s="28">
        <f t="shared" si="36"/>
        <v>0</v>
      </c>
      <c r="F264" s="29">
        <v>0</v>
      </c>
      <c r="G264" s="30">
        <f t="shared" si="37"/>
        <v>0</v>
      </c>
      <c r="H264" s="87">
        <f t="shared" si="38"/>
        <v>130922.22222222222</v>
      </c>
      <c r="I264" s="87"/>
      <c r="J264" s="95">
        <f t="shared" si="35"/>
        <v>0</v>
      </c>
    </row>
    <row r="265" spans="1:10">
      <c r="A265" s="24">
        <v>8</v>
      </c>
      <c r="B265" s="25" t="s">
        <v>31</v>
      </c>
      <c r="C265" s="26"/>
      <c r="D265" s="27">
        <v>232931</v>
      </c>
      <c r="E265" s="28">
        <f t="shared" si="36"/>
        <v>0</v>
      </c>
      <c r="F265" s="29">
        <v>0</v>
      </c>
      <c r="G265" s="30">
        <f t="shared" si="37"/>
        <v>0</v>
      </c>
      <c r="H265" s="87">
        <f t="shared" si="38"/>
        <v>215676.85185185182</v>
      </c>
      <c r="I265" s="87"/>
      <c r="J265" s="95">
        <f t="shared" si="35"/>
        <v>0</v>
      </c>
    </row>
    <row r="266" spans="1:10">
      <c r="A266" s="24">
        <v>9</v>
      </c>
      <c r="B266" s="36" t="s">
        <v>32</v>
      </c>
      <c r="C266" s="26"/>
      <c r="D266" s="27">
        <v>101534</v>
      </c>
      <c r="E266" s="28">
        <f t="shared" si="36"/>
        <v>0</v>
      </c>
      <c r="F266" s="29">
        <v>0</v>
      </c>
      <c r="G266" s="30">
        <f t="shared" si="37"/>
        <v>0</v>
      </c>
      <c r="H266" s="87">
        <f t="shared" si="38"/>
        <v>94012.962962962964</v>
      </c>
      <c r="I266" s="87"/>
      <c r="J266" s="95">
        <f t="shared" si="35"/>
        <v>0</v>
      </c>
    </row>
    <row r="267" spans="1:10">
      <c r="A267" s="24">
        <v>10</v>
      </c>
      <c r="B267" s="36" t="s">
        <v>33</v>
      </c>
      <c r="C267" s="37"/>
      <c r="D267" s="33">
        <v>110148</v>
      </c>
      <c r="E267" s="28">
        <f t="shared" si="36"/>
        <v>0</v>
      </c>
      <c r="F267" s="29">
        <v>0</v>
      </c>
      <c r="G267" s="30">
        <f t="shared" si="37"/>
        <v>0</v>
      </c>
      <c r="H267" s="87">
        <f t="shared" si="38"/>
        <v>101988.88888888888</v>
      </c>
      <c r="I267" s="87"/>
      <c r="J267" s="95">
        <f t="shared" si="35"/>
        <v>0</v>
      </c>
    </row>
    <row r="268" spans="1:10">
      <c r="A268" s="24">
        <v>11</v>
      </c>
      <c r="B268" s="25" t="s">
        <v>34</v>
      </c>
      <c r="C268" s="37"/>
      <c r="D268" s="27">
        <v>54198</v>
      </c>
      <c r="E268" s="28">
        <f t="shared" si="36"/>
        <v>0</v>
      </c>
      <c r="F268" s="29">
        <v>0</v>
      </c>
      <c r="G268" s="30">
        <f t="shared" si="37"/>
        <v>0</v>
      </c>
      <c r="H268" s="87">
        <f t="shared" si="38"/>
        <v>50183.333333333328</v>
      </c>
      <c r="I268" s="87"/>
      <c r="J268" s="95">
        <f t="shared" si="35"/>
        <v>0</v>
      </c>
    </row>
    <row r="269" spans="1:10">
      <c r="A269" s="24">
        <v>12</v>
      </c>
      <c r="B269" s="25" t="s">
        <v>35</v>
      </c>
      <c r="C269" s="37"/>
      <c r="D269" s="27">
        <v>49680</v>
      </c>
      <c r="E269" s="28">
        <f t="shared" si="36"/>
        <v>0</v>
      </c>
      <c r="F269" s="29">
        <v>0</v>
      </c>
      <c r="G269" s="30">
        <f t="shared" si="37"/>
        <v>0</v>
      </c>
      <c r="H269" s="87">
        <f t="shared" si="38"/>
        <v>46000</v>
      </c>
      <c r="I269" s="87"/>
      <c r="J269" s="95">
        <f t="shared" si="35"/>
        <v>0</v>
      </c>
    </row>
    <row r="270" spans="1:10">
      <c r="A270" s="24">
        <v>13</v>
      </c>
      <c r="B270" s="25" t="s">
        <v>36</v>
      </c>
      <c r="C270" s="37"/>
      <c r="D270" s="38">
        <v>64152</v>
      </c>
      <c r="E270" s="28">
        <f t="shared" si="36"/>
        <v>0</v>
      </c>
      <c r="F270" s="29">
        <v>0</v>
      </c>
      <c r="G270" s="30">
        <f t="shared" si="37"/>
        <v>0</v>
      </c>
      <c r="H270" s="87">
        <f t="shared" si="38"/>
        <v>59399.999999999993</v>
      </c>
      <c r="I270" s="87"/>
      <c r="J270" s="95">
        <f t="shared" si="35"/>
        <v>0</v>
      </c>
    </row>
    <row r="271" spans="1:10">
      <c r="A271" s="24">
        <v>14</v>
      </c>
      <c r="B271" s="25" t="s">
        <v>37</v>
      </c>
      <c r="C271" s="37"/>
      <c r="D271" s="38">
        <v>65934</v>
      </c>
      <c r="E271" s="28">
        <f t="shared" si="36"/>
        <v>0</v>
      </c>
      <c r="F271" s="29">
        <v>0</v>
      </c>
      <c r="G271" s="30">
        <f t="shared" si="37"/>
        <v>0</v>
      </c>
      <c r="H271" s="87">
        <f t="shared" si="38"/>
        <v>61049.999999999993</v>
      </c>
      <c r="I271" s="87"/>
      <c r="J271" s="95">
        <f t="shared" si="35"/>
        <v>0</v>
      </c>
    </row>
    <row r="272" spans="1:10">
      <c r="A272" s="24">
        <v>15</v>
      </c>
      <c r="B272" s="25" t="s">
        <v>38</v>
      </c>
      <c r="C272" s="37"/>
      <c r="D272" s="38">
        <v>76626</v>
      </c>
      <c r="E272" s="28">
        <f t="shared" si="36"/>
        <v>0</v>
      </c>
      <c r="F272" s="29">
        <v>0</v>
      </c>
      <c r="G272" s="30">
        <f t="shared" si="37"/>
        <v>0</v>
      </c>
      <c r="H272" s="87">
        <f t="shared" si="38"/>
        <v>70950</v>
      </c>
      <c r="I272" s="87"/>
      <c r="J272" s="95">
        <f t="shared" si="35"/>
        <v>0</v>
      </c>
    </row>
    <row r="273" spans="1:10">
      <c r="A273" s="24">
        <v>16</v>
      </c>
      <c r="B273" s="25" t="s">
        <v>39</v>
      </c>
      <c r="C273" s="37"/>
      <c r="D273" s="38">
        <v>80190</v>
      </c>
      <c r="E273" s="28">
        <f t="shared" si="36"/>
        <v>0</v>
      </c>
      <c r="F273" s="29">
        <v>0</v>
      </c>
      <c r="G273" s="30">
        <f t="shared" si="37"/>
        <v>0</v>
      </c>
      <c r="H273" s="87">
        <f t="shared" si="38"/>
        <v>74250</v>
      </c>
      <c r="I273" s="87"/>
      <c r="J273" s="95">
        <f t="shared" si="35"/>
        <v>0</v>
      </c>
    </row>
    <row r="274" spans="1:10">
      <c r="A274" s="24">
        <v>17</v>
      </c>
      <c r="B274" s="25" t="s">
        <v>40</v>
      </c>
      <c r="C274" s="37"/>
      <c r="D274" s="38">
        <v>113832</v>
      </c>
      <c r="E274" s="28">
        <f t="shared" si="36"/>
        <v>0</v>
      </c>
      <c r="F274" s="29">
        <v>0</v>
      </c>
      <c r="G274" s="30">
        <f t="shared" si="37"/>
        <v>0</v>
      </c>
      <c r="H274" s="87">
        <f t="shared" si="38"/>
        <v>105400</v>
      </c>
      <c r="I274" s="87"/>
      <c r="J274" s="95">
        <f t="shared" si="35"/>
        <v>0</v>
      </c>
    </row>
    <row r="275" spans="1:10">
      <c r="A275" s="24">
        <v>18</v>
      </c>
      <c r="B275" s="25" t="s">
        <v>41</v>
      </c>
      <c r="C275" s="37"/>
      <c r="D275" s="39">
        <v>98010</v>
      </c>
      <c r="E275" s="28">
        <f t="shared" si="36"/>
        <v>0</v>
      </c>
      <c r="F275" s="29">
        <v>0</v>
      </c>
      <c r="G275" s="30">
        <f t="shared" si="37"/>
        <v>0</v>
      </c>
      <c r="H275" s="87">
        <f t="shared" si="38"/>
        <v>90750</v>
      </c>
      <c r="I275" s="87"/>
      <c r="J275" s="95">
        <f t="shared" si="35"/>
        <v>0</v>
      </c>
    </row>
    <row r="276" spans="1:10" ht="17.25">
      <c r="A276" s="40"/>
      <c r="B276" s="41" t="s">
        <v>42</v>
      </c>
      <c r="C276" s="42">
        <f>SUM(C258:C275)</f>
        <v>14</v>
      </c>
      <c r="D276" s="42"/>
      <c r="E276" s="43">
        <f>SUM(E258:E275)</f>
        <v>1650068</v>
      </c>
      <c r="F276" s="43"/>
      <c r="G276" s="44">
        <f>SUM(G258:G275)</f>
        <v>1650068</v>
      </c>
      <c r="H276" s="89"/>
      <c r="I276" s="89"/>
      <c r="J276" s="100">
        <f>SUM(J258:J275)</f>
        <v>1527840.7407407407</v>
      </c>
    </row>
    <row r="277" spans="1:10" ht="31.5">
      <c r="A277" s="46"/>
      <c r="B277" s="47"/>
      <c r="C277" s="48"/>
      <c r="D277" s="48"/>
      <c r="E277" s="49"/>
      <c r="F277" s="49"/>
      <c r="G277" s="50"/>
      <c r="H277" s="90"/>
      <c r="I277" s="90"/>
      <c r="J277" s="102">
        <f>J276*0.08</f>
        <v>122227.25925925926</v>
      </c>
    </row>
    <row r="278" spans="1:10">
      <c r="B278" s="131"/>
      <c r="C278" s="131"/>
      <c r="D278" s="131"/>
      <c r="E278" s="131"/>
      <c r="F278" s="131"/>
      <c r="G278" s="131"/>
      <c r="J278" s="136">
        <f>SUM(J275:J277)</f>
        <v>1650068</v>
      </c>
    </row>
    <row r="279" spans="1:10">
      <c r="B279" s="132" t="s">
        <v>1084</v>
      </c>
      <c r="C279" s="132" t="s">
        <v>1085</v>
      </c>
      <c r="D279" s="131"/>
      <c r="E279" s="131"/>
      <c r="F279" s="132" t="s">
        <v>167</v>
      </c>
      <c r="G279" s="131"/>
    </row>
    <row r="282" spans="1:10" ht="15.75">
      <c r="A282" s="279" t="s">
        <v>0</v>
      </c>
      <c r="B282" s="279"/>
      <c r="C282" s="279"/>
      <c r="D282" s="279"/>
      <c r="E282" s="279"/>
      <c r="F282" s="279"/>
      <c r="G282" s="279"/>
      <c r="H282" s="83"/>
      <c r="I282" s="83"/>
      <c r="J282" s="107"/>
    </row>
    <row r="283" spans="1:10" ht="16.5">
      <c r="A283" s="279" t="s">
        <v>1</v>
      </c>
      <c r="B283" s="279"/>
      <c r="C283" s="279"/>
      <c r="D283" s="279"/>
      <c r="E283" s="279"/>
      <c r="F283" s="279"/>
      <c r="G283" s="279"/>
      <c r="H283" s="83"/>
      <c r="I283" s="83"/>
      <c r="J283" s="94"/>
    </row>
    <row r="284" spans="1:10" ht="15.75">
      <c r="A284" s="279" t="s">
        <v>2</v>
      </c>
      <c r="B284" s="279"/>
      <c r="C284" s="279"/>
      <c r="D284" s="279"/>
      <c r="E284" s="279"/>
      <c r="F284" s="279"/>
      <c r="G284" s="279"/>
      <c r="H284" s="83"/>
      <c r="I284" s="83"/>
      <c r="J284" s="95"/>
    </row>
    <row r="285" spans="1:10" ht="15.75">
      <c r="A285" s="279" t="s">
        <v>4</v>
      </c>
      <c r="B285" s="279"/>
      <c r="C285" s="279"/>
      <c r="D285" s="279"/>
      <c r="E285" s="279"/>
      <c r="F285" s="279"/>
      <c r="G285" s="279"/>
      <c r="H285" s="83"/>
      <c r="I285" s="133"/>
      <c r="J285" s="134"/>
    </row>
    <row r="286" spans="1:10" ht="15.75">
      <c r="A286" s="280" t="s">
        <v>6</v>
      </c>
      <c r="B286" s="280"/>
      <c r="C286" s="280"/>
      <c r="D286" s="280"/>
      <c r="E286" s="280"/>
      <c r="F286" s="280"/>
      <c r="G286" s="280"/>
      <c r="H286" s="83"/>
      <c r="I286" s="83"/>
      <c r="J286" s="135"/>
    </row>
    <row r="287" spans="1:10" ht="27.75">
      <c r="A287" s="9"/>
      <c r="B287" s="9"/>
      <c r="C287" s="281" t="s">
        <v>78</v>
      </c>
      <c r="D287" s="281"/>
      <c r="E287" s="281"/>
      <c r="F287" s="281"/>
      <c r="G287" s="281"/>
      <c r="H287" s="105"/>
      <c r="I287" s="83"/>
      <c r="J287" s="135"/>
    </row>
    <row r="288" spans="1:10" ht="15.75">
      <c r="A288" s="11" t="s">
        <v>1081</v>
      </c>
      <c r="B288" s="12"/>
      <c r="C288" s="13"/>
      <c r="D288" s="286"/>
      <c r="E288" s="286"/>
      <c r="F288" s="286"/>
      <c r="G288" s="286"/>
      <c r="H288" s="84"/>
      <c r="I288" s="84"/>
      <c r="J288" s="95"/>
    </row>
    <row r="289" spans="1:10" ht="15.75">
      <c r="A289" s="11" t="s">
        <v>9</v>
      </c>
      <c r="B289" s="286"/>
      <c r="C289" s="286"/>
      <c r="D289" s="286"/>
      <c r="E289" s="16"/>
      <c r="F289" s="11"/>
      <c r="G289" s="16"/>
      <c r="H289" s="86" t="s">
        <v>161</v>
      </c>
      <c r="I289" s="86">
        <v>12416</v>
      </c>
      <c r="J289" s="98"/>
    </row>
    <row r="290" spans="1:10" ht="15.75">
      <c r="A290" s="11" t="s">
        <v>11</v>
      </c>
      <c r="B290" s="289" t="s">
        <v>658</v>
      </c>
      <c r="C290" s="289"/>
      <c r="D290" s="289"/>
      <c r="E290" s="289"/>
      <c r="F290" s="18"/>
      <c r="G290" s="19" t="s">
        <v>13</v>
      </c>
      <c r="H290" s="83"/>
      <c r="I290" s="83"/>
      <c r="J290" s="95"/>
    </row>
    <row r="291" spans="1:10" ht="15.75">
      <c r="A291" s="21" t="s">
        <v>14</v>
      </c>
      <c r="B291" s="21" t="s">
        <v>16</v>
      </c>
      <c r="C291" s="21" t="s">
        <v>17</v>
      </c>
      <c r="D291" s="22" t="s">
        <v>18</v>
      </c>
      <c r="E291" s="23" t="s">
        <v>19</v>
      </c>
      <c r="F291" s="23" t="s">
        <v>20</v>
      </c>
      <c r="G291" s="21" t="s">
        <v>21</v>
      </c>
      <c r="H291" s="83"/>
      <c r="I291" s="83"/>
      <c r="J291" s="95"/>
    </row>
    <row r="292" spans="1:10">
      <c r="A292" s="24">
        <v>1</v>
      </c>
      <c r="B292" s="25" t="s">
        <v>23</v>
      </c>
      <c r="C292" s="26"/>
      <c r="D292" s="27">
        <v>79305</v>
      </c>
      <c r="E292" s="28">
        <f>D292*C292</f>
        <v>0</v>
      </c>
      <c r="F292" s="29">
        <v>0</v>
      </c>
      <c r="G292" s="30">
        <f>E292-E292*F292</f>
        <v>0</v>
      </c>
      <c r="H292" s="87">
        <f>D292/1.08</f>
        <v>73430.555555555547</v>
      </c>
      <c r="I292" s="87"/>
      <c r="J292" s="95">
        <f t="shared" ref="J292:J309" si="39">H292*C292</f>
        <v>0</v>
      </c>
    </row>
    <row r="293" spans="1:10">
      <c r="A293" s="24">
        <v>2</v>
      </c>
      <c r="B293" s="25" t="s">
        <v>25</v>
      </c>
      <c r="C293" s="32">
        <v>10</v>
      </c>
      <c r="D293" s="33">
        <v>128591</v>
      </c>
      <c r="E293" s="28">
        <f t="shared" ref="E293:E309" si="40">D293*C293</f>
        <v>1285910</v>
      </c>
      <c r="F293" s="29">
        <v>0</v>
      </c>
      <c r="G293" s="30">
        <f t="shared" ref="G293:G309" si="41">E293-E293*F293</f>
        <v>1285910</v>
      </c>
      <c r="H293" s="87">
        <f t="shared" ref="H293:H309" si="42">D293/1.08</f>
        <v>119065.74074074073</v>
      </c>
      <c r="I293" s="87"/>
      <c r="J293" s="95">
        <f t="shared" si="39"/>
        <v>1190657.4074074072</v>
      </c>
    </row>
    <row r="294" spans="1:10">
      <c r="A294" s="24">
        <v>3</v>
      </c>
      <c r="B294" s="25" t="s">
        <v>26</v>
      </c>
      <c r="C294" s="88"/>
      <c r="D294" s="27">
        <v>60043</v>
      </c>
      <c r="E294" s="28">
        <f t="shared" si="40"/>
        <v>0</v>
      </c>
      <c r="F294" s="29">
        <v>0</v>
      </c>
      <c r="G294" s="30">
        <f t="shared" si="41"/>
        <v>0</v>
      </c>
      <c r="H294" s="87">
        <f t="shared" si="42"/>
        <v>55595.370370370365</v>
      </c>
      <c r="I294" s="87"/>
      <c r="J294" s="95">
        <f t="shared" si="39"/>
        <v>0</v>
      </c>
    </row>
    <row r="295" spans="1:10">
      <c r="A295" s="24">
        <v>4</v>
      </c>
      <c r="B295" s="121" t="s">
        <v>27</v>
      </c>
      <c r="C295" s="122">
        <v>5</v>
      </c>
      <c r="D295" s="33">
        <v>115781</v>
      </c>
      <c r="E295" s="123">
        <f t="shared" si="40"/>
        <v>578905</v>
      </c>
      <c r="F295" s="124">
        <v>0</v>
      </c>
      <c r="G295" s="125">
        <f t="shared" si="41"/>
        <v>578905</v>
      </c>
      <c r="H295" s="87">
        <f t="shared" si="42"/>
        <v>107204.62962962962</v>
      </c>
      <c r="I295" s="87"/>
      <c r="J295" s="95">
        <f t="shared" si="39"/>
        <v>536023.14814814809</v>
      </c>
    </row>
    <row r="296" spans="1:10">
      <c r="A296" s="24">
        <v>1</v>
      </c>
      <c r="B296" s="25" t="s">
        <v>28</v>
      </c>
      <c r="C296" s="126">
        <v>10</v>
      </c>
      <c r="D296" s="27">
        <v>119943</v>
      </c>
      <c r="E296" s="28">
        <f t="shared" si="40"/>
        <v>1199430</v>
      </c>
      <c r="F296" s="29">
        <v>0</v>
      </c>
      <c r="G296" s="30">
        <f t="shared" si="41"/>
        <v>1199430</v>
      </c>
      <c r="H296" s="87">
        <f t="shared" si="42"/>
        <v>111058.33333333333</v>
      </c>
      <c r="I296" s="87"/>
      <c r="J296" s="95">
        <f t="shared" si="39"/>
        <v>1110583.3333333333</v>
      </c>
    </row>
    <row r="297" spans="1:10">
      <c r="A297" s="24">
        <v>6</v>
      </c>
      <c r="B297" s="25" t="s">
        <v>29</v>
      </c>
      <c r="C297" s="26"/>
      <c r="D297" s="27">
        <v>94810</v>
      </c>
      <c r="E297" s="28">
        <f t="shared" si="40"/>
        <v>0</v>
      </c>
      <c r="F297" s="29">
        <v>0</v>
      </c>
      <c r="G297" s="30">
        <f t="shared" si="41"/>
        <v>0</v>
      </c>
      <c r="H297" s="87">
        <f t="shared" si="42"/>
        <v>87787.037037037036</v>
      </c>
      <c r="I297" s="87"/>
      <c r="J297" s="95">
        <f t="shared" si="39"/>
        <v>0</v>
      </c>
    </row>
    <row r="298" spans="1:10">
      <c r="A298" s="24">
        <v>7</v>
      </c>
      <c r="B298" s="25" t="s">
        <v>30</v>
      </c>
      <c r="C298" s="34"/>
      <c r="D298" s="27">
        <v>141396</v>
      </c>
      <c r="E298" s="28">
        <f t="shared" si="40"/>
        <v>0</v>
      </c>
      <c r="F298" s="29">
        <v>0</v>
      </c>
      <c r="G298" s="30">
        <f t="shared" si="41"/>
        <v>0</v>
      </c>
      <c r="H298" s="87">
        <f t="shared" si="42"/>
        <v>130922.22222222222</v>
      </c>
      <c r="I298" s="87"/>
      <c r="J298" s="95">
        <f t="shared" si="39"/>
        <v>0</v>
      </c>
    </row>
    <row r="299" spans="1:10">
      <c r="A299" s="24">
        <v>8</v>
      </c>
      <c r="B299" s="25" t="s">
        <v>31</v>
      </c>
      <c r="C299" s="26"/>
      <c r="D299" s="27">
        <v>232931</v>
      </c>
      <c r="E299" s="28">
        <f t="shared" si="40"/>
        <v>0</v>
      </c>
      <c r="F299" s="29">
        <v>0</v>
      </c>
      <c r="G299" s="30">
        <f t="shared" si="41"/>
        <v>0</v>
      </c>
      <c r="H299" s="87">
        <f t="shared" si="42"/>
        <v>215676.85185185182</v>
      </c>
      <c r="I299" s="87"/>
      <c r="J299" s="95">
        <f t="shared" si="39"/>
        <v>0</v>
      </c>
    </row>
    <row r="300" spans="1:10">
      <c r="A300" s="24">
        <v>9</v>
      </c>
      <c r="B300" s="36" t="s">
        <v>32</v>
      </c>
      <c r="C300" s="26"/>
      <c r="D300" s="27">
        <v>101534</v>
      </c>
      <c r="E300" s="28">
        <f t="shared" si="40"/>
        <v>0</v>
      </c>
      <c r="F300" s="29">
        <v>0</v>
      </c>
      <c r="G300" s="30">
        <f t="shared" si="41"/>
        <v>0</v>
      </c>
      <c r="H300" s="87">
        <f t="shared" si="42"/>
        <v>94012.962962962964</v>
      </c>
      <c r="I300" s="87"/>
      <c r="J300" s="95">
        <f t="shared" si="39"/>
        <v>0</v>
      </c>
    </row>
    <row r="301" spans="1:10">
      <c r="A301" s="24">
        <v>10</v>
      </c>
      <c r="B301" s="36" t="s">
        <v>33</v>
      </c>
      <c r="C301" s="37"/>
      <c r="D301" s="33">
        <v>110148</v>
      </c>
      <c r="E301" s="28">
        <f t="shared" si="40"/>
        <v>0</v>
      </c>
      <c r="F301" s="29">
        <v>0</v>
      </c>
      <c r="G301" s="30">
        <f t="shared" si="41"/>
        <v>0</v>
      </c>
      <c r="H301" s="87">
        <f t="shared" si="42"/>
        <v>101988.88888888888</v>
      </c>
      <c r="I301" s="87"/>
      <c r="J301" s="95">
        <f t="shared" si="39"/>
        <v>0</v>
      </c>
    </row>
    <row r="302" spans="1:10">
      <c r="A302" s="24">
        <v>11</v>
      </c>
      <c r="B302" s="25" t="s">
        <v>34</v>
      </c>
      <c r="C302" s="37"/>
      <c r="D302" s="27">
        <v>54198</v>
      </c>
      <c r="E302" s="28">
        <f t="shared" si="40"/>
        <v>0</v>
      </c>
      <c r="F302" s="29">
        <v>0</v>
      </c>
      <c r="G302" s="30">
        <f t="shared" si="41"/>
        <v>0</v>
      </c>
      <c r="H302" s="87">
        <f t="shared" si="42"/>
        <v>50183.333333333328</v>
      </c>
      <c r="I302" s="87"/>
      <c r="J302" s="95">
        <f t="shared" si="39"/>
        <v>0</v>
      </c>
    </row>
    <row r="303" spans="1:10">
      <c r="A303" s="24">
        <v>12</v>
      </c>
      <c r="B303" s="25" t="s">
        <v>35</v>
      </c>
      <c r="C303" s="37"/>
      <c r="D303" s="27">
        <v>49680</v>
      </c>
      <c r="E303" s="28">
        <f t="shared" si="40"/>
        <v>0</v>
      </c>
      <c r="F303" s="29">
        <v>0</v>
      </c>
      <c r="G303" s="30">
        <f t="shared" si="41"/>
        <v>0</v>
      </c>
      <c r="H303" s="87">
        <f t="shared" si="42"/>
        <v>46000</v>
      </c>
      <c r="I303" s="87"/>
      <c r="J303" s="95">
        <f t="shared" si="39"/>
        <v>0</v>
      </c>
    </row>
    <row r="304" spans="1:10">
      <c r="A304" s="24">
        <v>13</v>
      </c>
      <c r="B304" s="25" t="s">
        <v>36</v>
      </c>
      <c r="C304" s="37"/>
      <c r="D304" s="38">
        <v>64152</v>
      </c>
      <c r="E304" s="28">
        <f t="shared" si="40"/>
        <v>0</v>
      </c>
      <c r="F304" s="29">
        <v>0</v>
      </c>
      <c r="G304" s="30">
        <f t="shared" si="41"/>
        <v>0</v>
      </c>
      <c r="H304" s="87">
        <f t="shared" si="42"/>
        <v>59399.999999999993</v>
      </c>
      <c r="I304" s="87"/>
      <c r="J304" s="95">
        <f t="shared" si="39"/>
        <v>0</v>
      </c>
    </row>
    <row r="305" spans="1:10">
      <c r="A305" s="24">
        <v>14</v>
      </c>
      <c r="B305" s="25" t="s">
        <v>37</v>
      </c>
      <c r="C305" s="37"/>
      <c r="D305" s="38">
        <v>65934</v>
      </c>
      <c r="E305" s="28">
        <f t="shared" si="40"/>
        <v>0</v>
      </c>
      <c r="F305" s="29">
        <v>0</v>
      </c>
      <c r="G305" s="30">
        <f t="shared" si="41"/>
        <v>0</v>
      </c>
      <c r="H305" s="87">
        <f t="shared" si="42"/>
        <v>61049.999999999993</v>
      </c>
      <c r="I305" s="87"/>
      <c r="J305" s="95">
        <f t="shared" si="39"/>
        <v>0</v>
      </c>
    </row>
    <row r="306" spans="1:10">
      <c r="A306" s="24">
        <v>15</v>
      </c>
      <c r="B306" s="25" t="s">
        <v>38</v>
      </c>
      <c r="C306" s="37"/>
      <c r="D306" s="38">
        <v>76626</v>
      </c>
      <c r="E306" s="28">
        <f t="shared" si="40"/>
        <v>0</v>
      </c>
      <c r="F306" s="29">
        <v>0</v>
      </c>
      <c r="G306" s="30">
        <f t="shared" si="41"/>
        <v>0</v>
      </c>
      <c r="H306" s="87">
        <f t="shared" si="42"/>
        <v>70950</v>
      </c>
      <c r="I306" s="87"/>
      <c r="J306" s="95">
        <f t="shared" si="39"/>
        <v>0</v>
      </c>
    </row>
    <row r="307" spans="1:10">
      <c r="A307" s="24">
        <v>16</v>
      </c>
      <c r="B307" s="25" t="s">
        <v>39</v>
      </c>
      <c r="C307" s="37"/>
      <c r="D307" s="38">
        <v>80190</v>
      </c>
      <c r="E307" s="28">
        <f t="shared" si="40"/>
        <v>0</v>
      </c>
      <c r="F307" s="29">
        <v>0</v>
      </c>
      <c r="G307" s="30">
        <f t="shared" si="41"/>
        <v>0</v>
      </c>
      <c r="H307" s="87">
        <f t="shared" si="42"/>
        <v>74250</v>
      </c>
      <c r="I307" s="87"/>
      <c r="J307" s="95">
        <f t="shared" si="39"/>
        <v>0</v>
      </c>
    </row>
    <row r="308" spans="1:10">
      <c r="A308" s="24">
        <v>17</v>
      </c>
      <c r="B308" s="25" t="s">
        <v>40</v>
      </c>
      <c r="C308" s="37"/>
      <c r="D308" s="38">
        <v>113832</v>
      </c>
      <c r="E308" s="28">
        <f t="shared" si="40"/>
        <v>0</v>
      </c>
      <c r="F308" s="29">
        <v>0</v>
      </c>
      <c r="G308" s="30">
        <f t="shared" si="41"/>
        <v>0</v>
      </c>
      <c r="H308" s="87">
        <f t="shared" si="42"/>
        <v>105400</v>
      </c>
      <c r="I308" s="87"/>
      <c r="J308" s="95">
        <f t="shared" si="39"/>
        <v>0</v>
      </c>
    </row>
    <row r="309" spans="1:10">
      <c r="A309" s="24">
        <v>18</v>
      </c>
      <c r="B309" s="25" t="s">
        <v>41</v>
      </c>
      <c r="C309" s="37"/>
      <c r="D309" s="39">
        <v>98010</v>
      </c>
      <c r="E309" s="28">
        <f t="shared" si="40"/>
        <v>0</v>
      </c>
      <c r="F309" s="29">
        <v>0</v>
      </c>
      <c r="G309" s="30">
        <f t="shared" si="41"/>
        <v>0</v>
      </c>
      <c r="H309" s="87">
        <f t="shared" si="42"/>
        <v>90750</v>
      </c>
      <c r="I309" s="87"/>
      <c r="J309" s="95">
        <f t="shared" si="39"/>
        <v>0</v>
      </c>
    </row>
    <row r="310" spans="1:10" ht="17.25">
      <c r="A310" s="40"/>
      <c r="B310" s="41" t="s">
        <v>42</v>
      </c>
      <c r="C310" s="42">
        <f>SUM(C292:C309)</f>
        <v>25</v>
      </c>
      <c r="D310" s="42"/>
      <c r="E310" s="43">
        <f>SUM(E292:E309)</f>
        <v>3064245</v>
      </c>
      <c r="F310" s="43"/>
      <c r="G310" s="44">
        <f>SUM(G292:G309)</f>
        <v>3064245</v>
      </c>
      <c r="H310" s="89"/>
      <c r="I310" s="89"/>
      <c r="J310" s="100">
        <f>SUM(J292:J309)</f>
        <v>2837263.8888888885</v>
      </c>
    </row>
    <row r="311" spans="1:10" ht="31.5">
      <c r="A311" s="46"/>
      <c r="B311" s="47"/>
      <c r="C311" s="48"/>
      <c r="D311" s="48"/>
      <c r="E311" s="49"/>
      <c r="F311" s="49"/>
      <c r="G311" s="50"/>
      <c r="H311" s="90"/>
      <c r="I311" s="90"/>
      <c r="J311" s="102">
        <f>J310*0.08</f>
        <v>226981.11111111109</v>
      </c>
    </row>
    <row r="312" spans="1:10">
      <c r="B312" s="131"/>
      <c r="C312" s="131"/>
      <c r="D312" s="131"/>
      <c r="E312" s="131"/>
      <c r="F312" s="131"/>
      <c r="G312" s="131"/>
      <c r="J312" s="136">
        <f>SUM(J309:J311)</f>
        <v>3064244.9999999995</v>
      </c>
    </row>
    <row r="313" spans="1:10">
      <c r="B313" s="132" t="s">
        <v>1084</v>
      </c>
      <c r="C313" s="132" t="s">
        <v>1085</v>
      </c>
      <c r="D313" s="131"/>
      <c r="E313" s="131"/>
      <c r="F313" s="132" t="s">
        <v>167</v>
      </c>
      <c r="G313" s="131"/>
    </row>
    <row r="316" spans="1:10" ht="15.75">
      <c r="A316" s="279" t="s">
        <v>0</v>
      </c>
      <c r="B316" s="279"/>
      <c r="C316" s="279"/>
      <c r="D316" s="279"/>
      <c r="E316" s="279"/>
      <c r="F316" s="279"/>
      <c r="G316" s="279"/>
      <c r="H316" s="83"/>
      <c r="I316" s="83"/>
      <c r="J316" s="107"/>
    </row>
    <row r="317" spans="1:10" ht="16.5">
      <c r="A317" s="279" t="s">
        <v>1</v>
      </c>
      <c r="B317" s="279"/>
      <c r="C317" s="279"/>
      <c r="D317" s="279"/>
      <c r="E317" s="279"/>
      <c r="F317" s="279"/>
      <c r="G317" s="279"/>
      <c r="H317" s="83"/>
      <c r="I317" s="83"/>
      <c r="J317" s="94"/>
    </row>
    <row r="318" spans="1:10" ht="15.75">
      <c r="A318" s="279" t="s">
        <v>2</v>
      </c>
      <c r="B318" s="279"/>
      <c r="C318" s="279"/>
      <c r="D318" s="279"/>
      <c r="E318" s="279"/>
      <c r="F318" s="279"/>
      <c r="G318" s="279"/>
      <c r="H318" s="83"/>
      <c r="I318" s="83"/>
      <c r="J318" s="95"/>
    </row>
    <row r="319" spans="1:10" ht="15.75">
      <c r="A319" s="279" t="s">
        <v>4</v>
      </c>
      <c r="B319" s="279"/>
      <c r="C319" s="279"/>
      <c r="D319" s="279"/>
      <c r="E319" s="279"/>
      <c r="F319" s="279"/>
      <c r="G319" s="279"/>
      <c r="H319" s="83"/>
      <c r="I319" s="133"/>
      <c r="J319" s="134"/>
    </row>
    <row r="320" spans="1:10" ht="15.75">
      <c r="A320" s="280" t="s">
        <v>6</v>
      </c>
      <c r="B320" s="280"/>
      <c r="C320" s="280"/>
      <c r="D320" s="280"/>
      <c r="E320" s="280"/>
      <c r="F320" s="280"/>
      <c r="G320" s="280"/>
      <c r="H320" s="83"/>
      <c r="I320" s="83"/>
      <c r="J320" s="135"/>
    </row>
    <row r="321" spans="1:10" ht="27.75">
      <c r="A321" s="9"/>
      <c r="B321" s="9"/>
      <c r="C321" s="281" t="s">
        <v>78</v>
      </c>
      <c r="D321" s="281"/>
      <c r="E321" s="281"/>
      <c r="F321" s="281"/>
      <c r="G321" s="281"/>
      <c r="H321" s="105"/>
      <c r="I321" s="83"/>
      <c r="J321" s="135"/>
    </row>
    <row r="322" spans="1:10" ht="15.75">
      <c r="A322" s="11" t="s">
        <v>1081</v>
      </c>
      <c r="B322" s="12"/>
      <c r="C322" s="13"/>
      <c r="D322" s="286"/>
      <c r="E322" s="286"/>
      <c r="F322" s="286"/>
      <c r="G322" s="286"/>
      <c r="H322" s="84"/>
      <c r="I322" s="84"/>
      <c r="J322" s="95"/>
    </row>
    <row r="323" spans="1:10" ht="15.75">
      <c r="A323" s="11" t="s">
        <v>9</v>
      </c>
      <c r="B323" s="286"/>
      <c r="C323" s="286"/>
      <c r="D323" s="286"/>
      <c r="E323" s="16"/>
      <c r="F323" s="11"/>
      <c r="G323" s="16"/>
      <c r="H323" s="86" t="s">
        <v>161</v>
      </c>
      <c r="I323" s="86">
        <v>12416</v>
      </c>
      <c r="J323" s="98"/>
    </row>
    <row r="324" spans="1:10" ht="15.75">
      <c r="A324" s="11" t="s">
        <v>11</v>
      </c>
      <c r="B324" s="289" t="s">
        <v>804</v>
      </c>
      <c r="C324" s="289"/>
      <c r="D324" s="289"/>
      <c r="E324" s="289"/>
      <c r="F324" s="18"/>
      <c r="G324" s="19" t="s">
        <v>13</v>
      </c>
      <c r="H324" s="83"/>
      <c r="I324" s="83"/>
      <c r="J324" s="95"/>
    </row>
    <row r="325" spans="1:10" ht="15.75">
      <c r="A325" s="21" t="s">
        <v>14</v>
      </c>
      <c r="B325" s="21" t="s">
        <v>16</v>
      </c>
      <c r="C325" s="21" t="s">
        <v>17</v>
      </c>
      <c r="D325" s="22" t="s">
        <v>18</v>
      </c>
      <c r="E325" s="23" t="s">
        <v>19</v>
      </c>
      <c r="F325" s="23" t="s">
        <v>20</v>
      </c>
      <c r="G325" s="21" t="s">
        <v>21</v>
      </c>
      <c r="H325" s="83"/>
      <c r="I325" s="83"/>
      <c r="J325" s="95"/>
    </row>
    <row r="326" spans="1:10">
      <c r="A326" s="24">
        <v>1</v>
      </c>
      <c r="B326" s="25" t="s">
        <v>23</v>
      </c>
      <c r="C326" s="26"/>
      <c r="D326" s="27">
        <v>79305</v>
      </c>
      <c r="E326" s="28">
        <f>D326*C326</f>
        <v>0</v>
      </c>
      <c r="F326" s="29">
        <v>0</v>
      </c>
      <c r="G326" s="30">
        <f>E326-E326*F326</f>
        <v>0</v>
      </c>
      <c r="H326" s="87">
        <f>D326/1.08</f>
        <v>73430.555555555547</v>
      </c>
      <c r="I326" s="87"/>
      <c r="J326" s="95">
        <f t="shared" ref="J326:J343" si="43">H326*C326</f>
        <v>0</v>
      </c>
    </row>
    <row r="327" spans="1:10">
      <c r="A327" s="24">
        <v>2</v>
      </c>
      <c r="B327" s="25" t="s">
        <v>25</v>
      </c>
      <c r="C327" s="32"/>
      <c r="D327" s="33">
        <v>128591</v>
      </c>
      <c r="E327" s="28">
        <f t="shared" ref="E327:E343" si="44">D327*C327</f>
        <v>0</v>
      </c>
      <c r="F327" s="29">
        <v>0</v>
      </c>
      <c r="G327" s="30">
        <f t="shared" ref="G327:G343" si="45">E327-E327*F327</f>
        <v>0</v>
      </c>
      <c r="H327" s="87">
        <f t="shared" ref="H327:H343" si="46">D327/1.08</f>
        <v>119065.74074074073</v>
      </c>
      <c r="I327" s="87"/>
      <c r="J327" s="95">
        <f t="shared" si="43"/>
        <v>0</v>
      </c>
    </row>
    <row r="328" spans="1:10">
      <c r="A328" s="24">
        <v>3</v>
      </c>
      <c r="B328" s="25" t="s">
        <v>26</v>
      </c>
      <c r="C328" s="88"/>
      <c r="D328" s="27">
        <v>60043</v>
      </c>
      <c r="E328" s="28">
        <f t="shared" si="44"/>
        <v>0</v>
      </c>
      <c r="F328" s="29">
        <v>0</v>
      </c>
      <c r="G328" s="30">
        <f t="shared" si="45"/>
        <v>0</v>
      </c>
      <c r="H328" s="87">
        <f t="shared" si="46"/>
        <v>55595.370370370365</v>
      </c>
      <c r="I328" s="87"/>
      <c r="J328" s="95">
        <f t="shared" si="43"/>
        <v>0</v>
      </c>
    </row>
    <row r="329" spans="1:10">
      <c r="A329" s="24">
        <v>4</v>
      </c>
      <c r="B329" s="121" t="s">
        <v>27</v>
      </c>
      <c r="C329" s="122"/>
      <c r="D329" s="33">
        <v>115781</v>
      </c>
      <c r="E329" s="123">
        <f t="shared" si="44"/>
        <v>0</v>
      </c>
      <c r="F329" s="124">
        <v>0</v>
      </c>
      <c r="G329" s="125">
        <f t="shared" si="45"/>
        <v>0</v>
      </c>
      <c r="H329" s="87">
        <f t="shared" si="46"/>
        <v>107204.62962962962</v>
      </c>
      <c r="I329" s="87"/>
      <c r="J329" s="95">
        <f t="shared" si="43"/>
        <v>0</v>
      </c>
    </row>
    <row r="330" spans="1:10">
      <c r="A330" s="24">
        <v>1</v>
      </c>
      <c r="B330" s="25" t="s">
        <v>28</v>
      </c>
      <c r="C330" s="126">
        <v>20</v>
      </c>
      <c r="D330" s="27">
        <v>119943</v>
      </c>
      <c r="E330" s="28">
        <f t="shared" si="44"/>
        <v>2398860</v>
      </c>
      <c r="F330" s="29">
        <v>0</v>
      </c>
      <c r="G330" s="30">
        <f t="shared" si="45"/>
        <v>2398860</v>
      </c>
      <c r="H330" s="87">
        <f t="shared" si="46"/>
        <v>111058.33333333333</v>
      </c>
      <c r="I330" s="87"/>
      <c r="J330" s="95">
        <f t="shared" si="43"/>
        <v>2221166.6666666665</v>
      </c>
    </row>
    <row r="331" spans="1:10">
      <c r="A331" s="24">
        <v>6</v>
      </c>
      <c r="B331" s="25" t="s">
        <v>29</v>
      </c>
      <c r="C331" s="26"/>
      <c r="D331" s="27">
        <v>94810</v>
      </c>
      <c r="E331" s="28">
        <f t="shared" si="44"/>
        <v>0</v>
      </c>
      <c r="F331" s="29">
        <v>0</v>
      </c>
      <c r="G331" s="30">
        <f t="shared" si="45"/>
        <v>0</v>
      </c>
      <c r="H331" s="87">
        <f t="shared" si="46"/>
        <v>87787.037037037036</v>
      </c>
      <c r="I331" s="87"/>
      <c r="J331" s="95">
        <f t="shared" si="43"/>
        <v>0</v>
      </c>
    </row>
    <row r="332" spans="1:10">
      <c r="A332" s="24">
        <v>7</v>
      </c>
      <c r="B332" s="25" t="s">
        <v>30</v>
      </c>
      <c r="C332" s="34"/>
      <c r="D332" s="27">
        <v>141396</v>
      </c>
      <c r="E332" s="28">
        <f t="shared" si="44"/>
        <v>0</v>
      </c>
      <c r="F332" s="29">
        <v>0</v>
      </c>
      <c r="G332" s="30">
        <f t="shared" si="45"/>
        <v>0</v>
      </c>
      <c r="H332" s="87">
        <f t="shared" si="46"/>
        <v>130922.22222222222</v>
      </c>
      <c r="I332" s="87"/>
      <c r="J332" s="95">
        <f t="shared" si="43"/>
        <v>0</v>
      </c>
    </row>
    <row r="333" spans="1:10">
      <c r="A333" s="24">
        <v>8</v>
      </c>
      <c r="B333" s="25" t="s">
        <v>31</v>
      </c>
      <c r="C333" s="26"/>
      <c r="D333" s="27">
        <v>232931</v>
      </c>
      <c r="E333" s="28">
        <f t="shared" si="44"/>
        <v>0</v>
      </c>
      <c r="F333" s="29">
        <v>0</v>
      </c>
      <c r="G333" s="30">
        <f t="shared" si="45"/>
        <v>0</v>
      </c>
      <c r="H333" s="87">
        <f t="shared" si="46"/>
        <v>215676.85185185182</v>
      </c>
      <c r="I333" s="87"/>
      <c r="J333" s="95">
        <f t="shared" si="43"/>
        <v>0</v>
      </c>
    </row>
    <row r="334" spans="1:10">
      <c r="A334" s="24">
        <v>9</v>
      </c>
      <c r="B334" s="36" t="s">
        <v>32</v>
      </c>
      <c r="C334" s="26"/>
      <c r="D334" s="27">
        <v>101534</v>
      </c>
      <c r="E334" s="28">
        <f t="shared" si="44"/>
        <v>0</v>
      </c>
      <c r="F334" s="29">
        <v>0</v>
      </c>
      <c r="G334" s="30">
        <f t="shared" si="45"/>
        <v>0</v>
      </c>
      <c r="H334" s="87">
        <f t="shared" si="46"/>
        <v>94012.962962962964</v>
      </c>
      <c r="I334" s="87"/>
      <c r="J334" s="95">
        <f t="shared" si="43"/>
        <v>0</v>
      </c>
    </row>
    <row r="335" spans="1:10">
      <c r="A335" s="24">
        <v>10</v>
      </c>
      <c r="B335" s="36" t="s">
        <v>33</v>
      </c>
      <c r="C335" s="37"/>
      <c r="D335" s="33">
        <v>110148</v>
      </c>
      <c r="E335" s="28">
        <f t="shared" si="44"/>
        <v>0</v>
      </c>
      <c r="F335" s="29">
        <v>0</v>
      </c>
      <c r="G335" s="30">
        <f t="shared" si="45"/>
        <v>0</v>
      </c>
      <c r="H335" s="87">
        <f t="shared" si="46"/>
        <v>101988.88888888888</v>
      </c>
      <c r="I335" s="87"/>
      <c r="J335" s="95">
        <f t="shared" si="43"/>
        <v>0</v>
      </c>
    </row>
    <row r="336" spans="1:10">
      <c r="A336" s="24">
        <v>11</v>
      </c>
      <c r="B336" s="25" t="s">
        <v>34</v>
      </c>
      <c r="C336" s="37"/>
      <c r="D336" s="27">
        <v>54198</v>
      </c>
      <c r="E336" s="28">
        <f t="shared" si="44"/>
        <v>0</v>
      </c>
      <c r="F336" s="29">
        <v>0</v>
      </c>
      <c r="G336" s="30">
        <f t="shared" si="45"/>
        <v>0</v>
      </c>
      <c r="H336" s="87">
        <f t="shared" si="46"/>
        <v>50183.333333333328</v>
      </c>
      <c r="I336" s="87"/>
      <c r="J336" s="95">
        <f t="shared" si="43"/>
        <v>0</v>
      </c>
    </row>
    <row r="337" spans="1:10">
      <c r="A337" s="24">
        <v>12</v>
      </c>
      <c r="B337" s="25" t="s">
        <v>35</v>
      </c>
      <c r="C337" s="37"/>
      <c r="D337" s="27">
        <v>49680</v>
      </c>
      <c r="E337" s="28">
        <f t="shared" si="44"/>
        <v>0</v>
      </c>
      <c r="F337" s="29">
        <v>0</v>
      </c>
      <c r="G337" s="30">
        <f t="shared" si="45"/>
        <v>0</v>
      </c>
      <c r="H337" s="87">
        <f t="shared" si="46"/>
        <v>46000</v>
      </c>
      <c r="I337" s="87"/>
      <c r="J337" s="95">
        <f t="shared" si="43"/>
        <v>0</v>
      </c>
    </row>
    <row r="338" spans="1:10">
      <c r="A338" s="24">
        <v>13</v>
      </c>
      <c r="B338" s="25" t="s">
        <v>36</v>
      </c>
      <c r="C338" s="37"/>
      <c r="D338" s="38">
        <v>64152</v>
      </c>
      <c r="E338" s="28">
        <f t="shared" si="44"/>
        <v>0</v>
      </c>
      <c r="F338" s="29">
        <v>0</v>
      </c>
      <c r="G338" s="30">
        <f t="shared" si="45"/>
        <v>0</v>
      </c>
      <c r="H338" s="87">
        <f t="shared" si="46"/>
        <v>59399.999999999993</v>
      </c>
      <c r="I338" s="87"/>
      <c r="J338" s="95">
        <f t="shared" si="43"/>
        <v>0</v>
      </c>
    </row>
    <row r="339" spans="1:10">
      <c r="A339" s="24">
        <v>14</v>
      </c>
      <c r="B339" s="25" t="s">
        <v>37</v>
      </c>
      <c r="C339" s="37"/>
      <c r="D339" s="38">
        <v>65934</v>
      </c>
      <c r="E339" s="28">
        <f t="shared" si="44"/>
        <v>0</v>
      </c>
      <c r="F339" s="29">
        <v>0</v>
      </c>
      <c r="G339" s="30">
        <f t="shared" si="45"/>
        <v>0</v>
      </c>
      <c r="H339" s="87">
        <f t="shared" si="46"/>
        <v>61049.999999999993</v>
      </c>
      <c r="I339" s="87"/>
      <c r="J339" s="95">
        <f t="shared" si="43"/>
        <v>0</v>
      </c>
    </row>
    <row r="340" spans="1:10">
      <c r="A340" s="24">
        <v>15</v>
      </c>
      <c r="B340" s="25" t="s">
        <v>38</v>
      </c>
      <c r="C340" s="37"/>
      <c r="D340" s="38">
        <v>76626</v>
      </c>
      <c r="E340" s="28">
        <f t="shared" si="44"/>
        <v>0</v>
      </c>
      <c r="F340" s="29">
        <v>0</v>
      </c>
      <c r="G340" s="30">
        <f t="shared" si="45"/>
        <v>0</v>
      </c>
      <c r="H340" s="87">
        <f t="shared" si="46"/>
        <v>70950</v>
      </c>
      <c r="I340" s="87"/>
      <c r="J340" s="95">
        <f t="shared" si="43"/>
        <v>0</v>
      </c>
    </row>
    <row r="341" spans="1:10">
      <c r="A341" s="24">
        <v>16</v>
      </c>
      <c r="B341" s="25" t="s">
        <v>39</v>
      </c>
      <c r="C341" s="37"/>
      <c r="D341" s="38">
        <v>80190</v>
      </c>
      <c r="E341" s="28">
        <f t="shared" si="44"/>
        <v>0</v>
      </c>
      <c r="F341" s="29">
        <v>0</v>
      </c>
      <c r="G341" s="30">
        <f t="shared" si="45"/>
        <v>0</v>
      </c>
      <c r="H341" s="87">
        <f t="shared" si="46"/>
        <v>74250</v>
      </c>
      <c r="I341" s="87"/>
      <c r="J341" s="95">
        <f t="shared" si="43"/>
        <v>0</v>
      </c>
    </row>
    <row r="342" spans="1:10">
      <c r="A342" s="24">
        <v>17</v>
      </c>
      <c r="B342" s="25" t="s">
        <v>40</v>
      </c>
      <c r="C342" s="37"/>
      <c r="D342" s="38">
        <v>113832</v>
      </c>
      <c r="E342" s="28">
        <f t="shared" si="44"/>
        <v>0</v>
      </c>
      <c r="F342" s="29">
        <v>0</v>
      </c>
      <c r="G342" s="30">
        <f t="shared" si="45"/>
        <v>0</v>
      </c>
      <c r="H342" s="87">
        <f t="shared" si="46"/>
        <v>105400</v>
      </c>
      <c r="I342" s="87"/>
      <c r="J342" s="95">
        <f t="shared" si="43"/>
        <v>0</v>
      </c>
    </row>
    <row r="343" spans="1:10">
      <c r="A343" s="24">
        <v>18</v>
      </c>
      <c r="B343" s="25" t="s">
        <v>41</v>
      </c>
      <c r="C343" s="37"/>
      <c r="D343" s="39">
        <v>98010</v>
      </c>
      <c r="E343" s="28">
        <f t="shared" si="44"/>
        <v>0</v>
      </c>
      <c r="F343" s="29">
        <v>0</v>
      </c>
      <c r="G343" s="30">
        <f t="shared" si="45"/>
        <v>0</v>
      </c>
      <c r="H343" s="87">
        <f t="shared" si="46"/>
        <v>90750</v>
      </c>
      <c r="I343" s="87"/>
      <c r="J343" s="95">
        <f t="shared" si="43"/>
        <v>0</v>
      </c>
    </row>
    <row r="344" spans="1:10" ht="17.25">
      <c r="A344" s="40"/>
      <c r="B344" s="41" t="s">
        <v>42</v>
      </c>
      <c r="C344" s="42">
        <f>SUM(C326:C343)</f>
        <v>20</v>
      </c>
      <c r="D344" s="42"/>
      <c r="E344" s="43">
        <f>SUM(E326:E343)</f>
        <v>2398860</v>
      </c>
      <c r="F344" s="43"/>
      <c r="G344" s="44">
        <f>SUM(G326:G343)</f>
        <v>2398860</v>
      </c>
      <c r="H344" s="89"/>
      <c r="I344" s="89"/>
      <c r="J344" s="100">
        <f>SUM(J326:J343)</f>
        <v>2221166.6666666665</v>
      </c>
    </row>
    <row r="345" spans="1:10" ht="31.5">
      <c r="A345" s="46"/>
      <c r="B345" s="47"/>
      <c r="C345" s="48"/>
      <c r="D345" s="48"/>
      <c r="E345" s="49"/>
      <c r="F345" s="49"/>
      <c r="G345" s="50"/>
      <c r="H345" s="90"/>
      <c r="I345" s="90"/>
      <c r="J345" s="102">
        <f>J344*0.08</f>
        <v>177693.33333333331</v>
      </c>
    </row>
    <row r="346" spans="1:10">
      <c r="B346" s="131"/>
      <c r="C346" s="131"/>
      <c r="D346" s="131"/>
      <c r="E346" s="131"/>
      <c r="F346" s="131"/>
      <c r="G346" s="131"/>
      <c r="J346" s="136">
        <f>SUM(J343:J345)</f>
        <v>2398860</v>
      </c>
    </row>
    <row r="347" spans="1:10">
      <c r="B347" s="132" t="s">
        <v>1084</v>
      </c>
      <c r="C347" s="132" t="s">
        <v>1085</v>
      </c>
      <c r="D347" s="131"/>
      <c r="E347" s="131"/>
      <c r="F347" s="132" t="s">
        <v>167</v>
      </c>
      <c r="G347" s="131"/>
    </row>
    <row r="350" spans="1:10" ht="15.75">
      <c r="A350" s="279" t="s">
        <v>0</v>
      </c>
      <c r="B350" s="279"/>
      <c r="C350" s="279"/>
      <c r="D350" s="279"/>
      <c r="E350" s="279"/>
      <c r="F350" s="279"/>
      <c r="G350" s="279"/>
      <c r="H350" s="83"/>
      <c r="I350" s="83"/>
      <c r="J350" s="107"/>
    </row>
    <row r="351" spans="1:10" ht="16.5">
      <c r="A351" s="279" t="s">
        <v>1</v>
      </c>
      <c r="B351" s="279"/>
      <c r="C351" s="279"/>
      <c r="D351" s="279"/>
      <c r="E351" s="279"/>
      <c r="F351" s="279"/>
      <c r="G351" s="279"/>
      <c r="H351" s="83"/>
      <c r="I351" s="83"/>
      <c r="J351" s="94"/>
    </row>
    <row r="352" spans="1:10" ht="15.75">
      <c r="A352" s="279" t="s">
        <v>2</v>
      </c>
      <c r="B352" s="279"/>
      <c r="C352" s="279"/>
      <c r="D352" s="279"/>
      <c r="E352" s="279"/>
      <c r="F352" s="279"/>
      <c r="G352" s="279"/>
      <c r="H352" s="83"/>
      <c r="I352" s="83"/>
      <c r="J352" s="95"/>
    </row>
    <row r="353" spans="1:10" ht="15.75">
      <c r="A353" s="279" t="s">
        <v>4</v>
      </c>
      <c r="B353" s="279"/>
      <c r="C353" s="279"/>
      <c r="D353" s="279"/>
      <c r="E353" s="279"/>
      <c r="F353" s="279"/>
      <c r="G353" s="279"/>
      <c r="H353" s="83"/>
      <c r="I353" s="133"/>
      <c r="J353" s="134"/>
    </row>
    <row r="354" spans="1:10" ht="15.75">
      <c r="A354" s="280" t="s">
        <v>6</v>
      </c>
      <c r="B354" s="280"/>
      <c r="C354" s="280"/>
      <c r="D354" s="280"/>
      <c r="E354" s="280"/>
      <c r="F354" s="280"/>
      <c r="G354" s="280"/>
      <c r="H354" s="83"/>
      <c r="I354" s="83"/>
      <c r="J354" s="135"/>
    </row>
    <row r="355" spans="1:10" ht="27.75">
      <c r="A355" s="9"/>
      <c r="B355" s="9"/>
      <c r="C355" s="281" t="s">
        <v>78</v>
      </c>
      <c r="D355" s="281"/>
      <c r="E355" s="281"/>
      <c r="F355" s="281"/>
      <c r="G355" s="281"/>
      <c r="H355" s="105"/>
      <c r="I355" s="83"/>
      <c r="J355" s="135"/>
    </row>
    <row r="356" spans="1:10" ht="15.75">
      <c r="A356" s="11" t="s">
        <v>1081</v>
      </c>
      <c r="B356" s="12"/>
      <c r="C356" s="13"/>
      <c r="D356" s="286"/>
      <c r="E356" s="286"/>
      <c r="F356" s="286"/>
      <c r="G356" s="286"/>
      <c r="H356" s="84"/>
      <c r="I356" s="84"/>
      <c r="J356" s="95"/>
    </row>
    <row r="357" spans="1:10" ht="15.75">
      <c r="A357" s="11" t="s">
        <v>9</v>
      </c>
      <c r="B357" s="286"/>
      <c r="C357" s="286"/>
      <c r="D357" s="286"/>
      <c r="E357" s="16"/>
      <c r="F357" s="11"/>
      <c r="G357" s="16"/>
      <c r="H357" s="86" t="s">
        <v>161</v>
      </c>
      <c r="I357" s="86">
        <v>12416</v>
      </c>
      <c r="J357" s="98"/>
    </row>
    <row r="358" spans="1:10" ht="15.75">
      <c r="A358" s="11" t="s">
        <v>11</v>
      </c>
      <c r="B358" s="289" t="s">
        <v>1090</v>
      </c>
      <c r="C358" s="289"/>
      <c r="D358" s="289"/>
      <c r="E358" s="289"/>
      <c r="F358" s="18"/>
      <c r="G358" s="19" t="s">
        <v>13</v>
      </c>
      <c r="H358" s="83"/>
      <c r="I358" s="83"/>
      <c r="J358" s="95"/>
    </row>
    <row r="359" spans="1:10" ht="15.75">
      <c r="A359" s="21" t="s">
        <v>14</v>
      </c>
      <c r="B359" s="21" t="s">
        <v>16</v>
      </c>
      <c r="C359" s="21" t="s">
        <v>17</v>
      </c>
      <c r="D359" s="22" t="s">
        <v>18</v>
      </c>
      <c r="E359" s="23" t="s">
        <v>19</v>
      </c>
      <c r="F359" s="23" t="s">
        <v>20</v>
      </c>
      <c r="G359" s="21" t="s">
        <v>21</v>
      </c>
      <c r="H359" s="83"/>
      <c r="I359" s="83"/>
      <c r="J359" s="95"/>
    </row>
    <row r="360" spans="1:10">
      <c r="A360" s="24">
        <v>1</v>
      </c>
      <c r="B360" s="25" t="s">
        <v>23</v>
      </c>
      <c r="C360" s="26"/>
      <c r="D360" s="27">
        <v>79305</v>
      </c>
      <c r="E360" s="28">
        <f>D360*C360</f>
        <v>0</v>
      </c>
      <c r="F360" s="29">
        <v>0</v>
      </c>
      <c r="G360" s="30">
        <f>E360-E360*F360</f>
        <v>0</v>
      </c>
      <c r="H360" s="87">
        <f>D360/1.08</f>
        <v>73430.555555555547</v>
      </c>
      <c r="I360" s="87"/>
      <c r="J360" s="95">
        <f t="shared" ref="J360:J377" si="47">H360*C360</f>
        <v>0</v>
      </c>
    </row>
    <row r="361" spans="1:10">
      <c r="A361" s="24">
        <v>2</v>
      </c>
      <c r="B361" s="25" t="s">
        <v>25</v>
      </c>
      <c r="C361" s="32"/>
      <c r="D361" s="33">
        <v>128591</v>
      </c>
      <c r="E361" s="28">
        <f t="shared" ref="E361:E377" si="48">D361*C361</f>
        <v>0</v>
      </c>
      <c r="F361" s="29">
        <v>0</v>
      </c>
      <c r="G361" s="30">
        <f t="shared" ref="G361:G377" si="49">E361-E361*F361</f>
        <v>0</v>
      </c>
      <c r="H361" s="87">
        <f t="shared" ref="H361:H377" si="50">D361/1.08</f>
        <v>119065.74074074073</v>
      </c>
      <c r="I361" s="87"/>
      <c r="J361" s="95">
        <f t="shared" si="47"/>
        <v>0</v>
      </c>
    </row>
    <row r="362" spans="1:10">
      <c r="A362" s="24">
        <v>3</v>
      </c>
      <c r="B362" s="25" t="s">
        <v>26</v>
      </c>
      <c r="C362" s="88"/>
      <c r="D362" s="27">
        <v>60043</v>
      </c>
      <c r="E362" s="28">
        <f t="shared" si="48"/>
        <v>0</v>
      </c>
      <c r="F362" s="29">
        <v>0</v>
      </c>
      <c r="G362" s="30">
        <f t="shared" si="49"/>
        <v>0</v>
      </c>
      <c r="H362" s="87">
        <f t="shared" si="50"/>
        <v>55595.370370370365</v>
      </c>
      <c r="I362" s="87"/>
      <c r="J362" s="95">
        <f t="shared" si="47"/>
        <v>0</v>
      </c>
    </row>
    <row r="363" spans="1:10">
      <c r="A363" s="24">
        <v>4</v>
      </c>
      <c r="B363" s="121" t="s">
        <v>27</v>
      </c>
      <c r="C363" s="122"/>
      <c r="D363" s="33">
        <v>115781</v>
      </c>
      <c r="E363" s="123">
        <f t="shared" si="48"/>
        <v>0</v>
      </c>
      <c r="F363" s="124">
        <v>0</v>
      </c>
      <c r="G363" s="125">
        <f t="shared" si="49"/>
        <v>0</v>
      </c>
      <c r="H363" s="87">
        <f t="shared" si="50"/>
        <v>107204.62962962962</v>
      </c>
      <c r="I363" s="87"/>
      <c r="J363" s="95">
        <f t="shared" si="47"/>
        <v>0</v>
      </c>
    </row>
    <row r="364" spans="1:10">
      <c r="A364" s="24">
        <v>1</v>
      </c>
      <c r="B364" s="25" t="s">
        <v>28</v>
      </c>
      <c r="C364" s="126">
        <v>10</v>
      </c>
      <c r="D364" s="27">
        <v>119943</v>
      </c>
      <c r="E364" s="28">
        <f t="shared" si="48"/>
        <v>1199430</v>
      </c>
      <c r="F364" s="29">
        <v>0</v>
      </c>
      <c r="G364" s="30">
        <f t="shared" si="49"/>
        <v>1199430</v>
      </c>
      <c r="H364" s="87">
        <f t="shared" si="50"/>
        <v>111058.33333333333</v>
      </c>
      <c r="I364" s="87"/>
      <c r="J364" s="95">
        <f t="shared" si="47"/>
        <v>1110583.3333333333</v>
      </c>
    </row>
    <row r="365" spans="1:10">
      <c r="A365" s="24">
        <v>6</v>
      </c>
      <c r="B365" s="25" t="s">
        <v>29</v>
      </c>
      <c r="C365" s="26"/>
      <c r="D365" s="27">
        <v>94810</v>
      </c>
      <c r="E365" s="28">
        <f t="shared" si="48"/>
        <v>0</v>
      </c>
      <c r="F365" s="29">
        <v>0</v>
      </c>
      <c r="G365" s="30">
        <f t="shared" si="49"/>
        <v>0</v>
      </c>
      <c r="H365" s="87">
        <f t="shared" si="50"/>
        <v>87787.037037037036</v>
      </c>
      <c r="I365" s="87"/>
      <c r="J365" s="95">
        <f t="shared" si="47"/>
        <v>0</v>
      </c>
    </row>
    <row r="366" spans="1:10">
      <c r="A366" s="24">
        <v>7</v>
      </c>
      <c r="B366" s="25" t="s">
        <v>30</v>
      </c>
      <c r="C366" s="34"/>
      <c r="D366" s="27">
        <v>141396</v>
      </c>
      <c r="E366" s="28">
        <f t="shared" si="48"/>
        <v>0</v>
      </c>
      <c r="F366" s="29">
        <v>0</v>
      </c>
      <c r="G366" s="30">
        <f t="shared" si="49"/>
        <v>0</v>
      </c>
      <c r="H366" s="87">
        <f t="shared" si="50"/>
        <v>130922.22222222222</v>
      </c>
      <c r="I366" s="87"/>
      <c r="J366" s="95">
        <f t="shared" si="47"/>
        <v>0</v>
      </c>
    </row>
    <row r="367" spans="1:10">
      <c r="A367" s="24">
        <v>8</v>
      </c>
      <c r="B367" s="25" t="s">
        <v>31</v>
      </c>
      <c r="C367" s="26"/>
      <c r="D367" s="27">
        <v>232931</v>
      </c>
      <c r="E367" s="28">
        <f t="shared" si="48"/>
        <v>0</v>
      </c>
      <c r="F367" s="29">
        <v>0</v>
      </c>
      <c r="G367" s="30">
        <f t="shared" si="49"/>
        <v>0</v>
      </c>
      <c r="H367" s="87">
        <f t="shared" si="50"/>
        <v>215676.85185185182</v>
      </c>
      <c r="I367" s="87"/>
      <c r="J367" s="95">
        <f t="shared" si="47"/>
        <v>0</v>
      </c>
    </row>
    <row r="368" spans="1:10">
      <c r="A368" s="24">
        <v>9</v>
      </c>
      <c r="B368" s="36" t="s">
        <v>32</v>
      </c>
      <c r="C368" s="26"/>
      <c r="D368" s="27">
        <v>101534</v>
      </c>
      <c r="E368" s="28">
        <f t="shared" si="48"/>
        <v>0</v>
      </c>
      <c r="F368" s="29">
        <v>0</v>
      </c>
      <c r="G368" s="30">
        <f t="shared" si="49"/>
        <v>0</v>
      </c>
      <c r="H368" s="87">
        <f t="shared" si="50"/>
        <v>94012.962962962964</v>
      </c>
      <c r="I368" s="87"/>
      <c r="J368" s="95">
        <f t="shared" si="47"/>
        <v>0</v>
      </c>
    </row>
    <row r="369" spans="1:10">
      <c r="A369" s="24">
        <v>10</v>
      </c>
      <c r="B369" s="36" t="s">
        <v>33</v>
      </c>
      <c r="C369" s="37"/>
      <c r="D369" s="33">
        <v>110148</v>
      </c>
      <c r="E369" s="28">
        <f t="shared" si="48"/>
        <v>0</v>
      </c>
      <c r="F369" s="29">
        <v>0</v>
      </c>
      <c r="G369" s="30">
        <f t="shared" si="49"/>
        <v>0</v>
      </c>
      <c r="H369" s="87">
        <f t="shared" si="50"/>
        <v>101988.88888888888</v>
      </c>
      <c r="I369" s="87"/>
      <c r="J369" s="95">
        <f t="shared" si="47"/>
        <v>0</v>
      </c>
    </row>
    <row r="370" spans="1:10">
      <c r="A370" s="24">
        <v>11</v>
      </c>
      <c r="B370" s="25" t="s">
        <v>34</v>
      </c>
      <c r="C370" s="37"/>
      <c r="D370" s="27">
        <v>54198</v>
      </c>
      <c r="E370" s="28">
        <f t="shared" si="48"/>
        <v>0</v>
      </c>
      <c r="F370" s="29">
        <v>0</v>
      </c>
      <c r="G370" s="30">
        <f t="shared" si="49"/>
        <v>0</v>
      </c>
      <c r="H370" s="87">
        <f t="shared" si="50"/>
        <v>50183.333333333328</v>
      </c>
      <c r="I370" s="87"/>
      <c r="J370" s="95">
        <f t="shared" si="47"/>
        <v>0</v>
      </c>
    </row>
    <row r="371" spans="1:10">
      <c r="A371" s="24">
        <v>12</v>
      </c>
      <c r="B371" s="25" t="s">
        <v>35</v>
      </c>
      <c r="C371" s="37"/>
      <c r="D371" s="27">
        <v>49680</v>
      </c>
      <c r="E371" s="28">
        <f t="shared" si="48"/>
        <v>0</v>
      </c>
      <c r="F371" s="29">
        <v>0</v>
      </c>
      <c r="G371" s="30">
        <f t="shared" si="49"/>
        <v>0</v>
      </c>
      <c r="H371" s="87">
        <f t="shared" si="50"/>
        <v>46000</v>
      </c>
      <c r="I371" s="87"/>
      <c r="J371" s="95">
        <f t="shared" si="47"/>
        <v>0</v>
      </c>
    </row>
    <row r="372" spans="1:10">
      <c r="A372" s="24">
        <v>13</v>
      </c>
      <c r="B372" s="25" t="s">
        <v>36</v>
      </c>
      <c r="C372" s="37"/>
      <c r="D372" s="38">
        <v>64152</v>
      </c>
      <c r="E372" s="28">
        <f t="shared" si="48"/>
        <v>0</v>
      </c>
      <c r="F372" s="29">
        <v>0</v>
      </c>
      <c r="G372" s="30">
        <f t="shared" si="49"/>
        <v>0</v>
      </c>
      <c r="H372" s="87">
        <f t="shared" si="50"/>
        <v>59399.999999999993</v>
      </c>
      <c r="I372" s="87"/>
      <c r="J372" s="95">
        <f t="shared" si="47"/>
        <v>0</v>
      </c>
    </row>
    <row r="373" spans="1:10">
      <c r="A373" s="24">
        <v>14</v>
      </c>
      <c r="B373" s="25" t="s">
        <v>37</v>
      </c>
      <c r="C373" s="37"/>
      <c r="D373" s="38">
        <v>65934</v>
      </c>
      <c r="E373" s="28">
        <f t="shared" si="48"/>
        <v>0</v>
      </c>
      <c r="F373" s="29">
        <v>0</v>
      </c>
      <c r="G373" s="30">
        <f t="shared" si="49"/>
        <v>0</v>
      </c>
      <c r="H373" s="87">
        <f t="shared" si="50"/>
        <v>61049.999999999993</v>
      </c>
      <c r="I373" s="87"/>
      <c r="J373" s="95">
        <f t="shared" si="47"/>
        <v>0</v>
      </c>
    </row>
    <row r="374" spans="1:10">
      <c r="A374" s="24">
        <v>15</v>
      </c>
      <c r="B374" s="25" t="s">
        <v>38</v>
      </c>
      <c r="C374" s="37"/>
      <c r="D374" s="38">
        <v>76626</v>
      </c>
      <c r="E374" s="28">
        <f t="shared" si="48"/>
        <v>0</v>
      </c>
      <c r="F374" s="29">
        <v>0</v>
      </c>
      <c r="G374" s="30">
        <f t="shared" si="49"/>
        <v>0</v>
      </c>
      <c r="H374" s="87">
        <f t="shared" si="50"/>
        <v>70950</v>
      </c>
      <c r="I374" s="87"/>
      <c r="J374" s="95">
        <f t="shared" si="47"/>
        <v>0</v>
      </c>
    </row>
    <row r="375" spans="1:10">
      <c r="A375" s="24">
        <v>16</v>
      </c>
      <c r="B375" s="25" t="s">
        <v>39</v>
      </c>
      <c r="C375" s="37"/>
      <c r="D375" s="38">
        <v>80190</v>
      </c>
      <c r="E375" s="28">
        <f t="shared" si="48"/>
        <v>0</v>
      </c>
      <c r="F375" s="29">
        <v>0</v>
      </c>
      <c r="G375" s="30">
        <f t="shared" si="49"/>
        <v>0</v>
      </c>
      <c r="H375" s="87">
        <f t="shared" si="50"/>
        <v>74250</v>
      </c>
      <c r="I375" s="87"/>
      <c r="J375" s="95">
        <f t="shared" si="47"/>
        <v>0</v>
      </c>
    </row>
    <row r="376" spans="1:10">
      <c r="A376" s="24">
        <v>17</v>
      </c>
      <c r="B376" s="25" t="s">
        <v>40</v>
      </c>
      <c r="C376" s="37"/>
      <c r="D376" s="38">
        <v>113832</v>
      </c>
      <c r="E376" s="28">
        <f t="shared" si="48"/>
        <v>0</v>
      </c>
      <c r="F376" s="29">
        <v>0</v>
      </c>
      <c r="G376" s="30">
        <f t="shared" si="49"/>
        <v>0</v>
      </c>
      <c r="H376" s="87">
        <f t="shared" si="50"/>
        <v>105400</v>
      </c>
      <c r="I376" s="87"/>
      <c r="J376" s="95">
        <f t="shared" si="47"/>
        <v>0</v>
      </c>
    </row>
    <row r="377" spans="1:10">
      <c r="A377" s="24">
        <v>18</v>
      </c>
      <c r="B377" s="25" t="s">
        <v>41</v>
      </c>
      <c r="C377" s="37"/>
      <c r="D377" s="39">
        <v>98010</v>
      </c>
      <c r="E377" s="28">
        <f t="shared" si="48"/>
        <v>0</v>
      </c>
      <c r="F377" s="29">
        <v>0</v>
      </c>
      <c r="G377" s="30">
        <f t="shared" si="49"/>
        <v>0</v>
      </c>
      <c r="H377" s="87">
        <f t="shared" si="50"/>
        <v>90750</v>
      </c>
      <c r="I377" s="87"/>
      <c r="J377" s="95">
        <f t="shared" si="47"/>
        <v>0</v>
      </c>
    </row>
    <row r="378" spans="1:10" ht="17.25">
      <c r="A378" s="40"/>
      <c r="B378" s="41" t="s">
        <v>42</v>
      </c>
      <c r="C378" s="42">
        <f>SUM(C360:C377)</f>
        <v>10</v>
      </c>
      <c r="D378" s="42"/>
      <c r="E378" s="43">
        <f>SUM(E360:E377)</f>
        <v>1199430</v>
      </c>
      <c r="F378" s="43"/>
      <c r="G378" s="44">
        <f>SUM(G360:G377)</f>
        <v>1199430</v>
      </c>
      <c r="H378" s="89"/>
      <c r="I378" s="89"/>
      <c r="J378" s="100">
        <f>SUM(J360:J377)</f>
        <v>1110583.3333333333</v>
      </c>
    </row>
    <row r="379" spans="1:10" ht="31.5">
      <c r="A379" s="46"/>
      <c r="B379" s="47"/>
      <c r="C379" s="48"/>
      <c r="D379" s="48"/>
      <c r="E379" s="49"/>
      <c r="F379" s="49"/>
      <c r="G379" s="50"/>
      <c r="H379" s="90"/>
      <c r="I379" s="90"/>
      <c r="J379" s="102">
        <f>J378*0.08</f>
        <v>88846.666666666657</v>
      </c>
    </row>
    <row r="380" spans="1:10">
      <c r="B380" s="131"/>
      <c r="C380" s="131"/>
      <c r="D380" s="131"/>
      <c r="E380" s="131"/>
      <c r="F380" s="131"/>
      <c r="G380" s="131"/>
      <c r="J380" s="136">
        <f>SUM(J377:J379)</f>
        <v>1199430</v>
      </c>
    </row>
    <row r="381" spans="1:10">
      <c r="B381" s="132" t="s">
        <v>1084</v>
      </c>
      <c r="C381" s="132" t="s">
        <v>1085</v>
      </c>
      <c r="D381" s="131"/>
      <c r="E381" s="131"/>
      <c r="F381" s="132" t="s">
        <v>167</v>
      </c>
      <c r="G381" s="131"/>
    </row>
    <row r="388" spans="1:10" ht="15.75">
      <c r="A388" s="279" t="s">
        <v>0</v>
      </c>
      <c r="B388" s="279"/>
      <c r="C388" s="279"/>
      <c r="D388" s="279"/>
      <c r="E388" s="279"/>
      <c r="F388" s="279"/>
      <c r="G388" s="279"/>
      <c r="H388" s="83"/>
      <c r="I388" s="83"/>
      <c r="J388" s="107"/>
    </row>
    <row r="389" spans="1:10" ht="16.5">
      <c r="A389" s="279" t="s">
        <v>1</v>
      </c>
      <c r="B389" s="279"/>
      <c r="C389" s="279"/>
      <c r="D389" s="279"/>
      <c r="E389" s="279"/>
      <c r="F389" s="279"/>
      <c r="G389" s="279"/>
      <c r="H389" s="83"/>
      <c r="I389" s="83"/>
      <c r="J389" s="94"/>
    </row>
    <row r="390" spans="1:10" ht="15.75">
      <c r="A390" s="279" t="s">
        <v>2</v>
      </c>
      <c r="B390" s="279"/>
      <c r="C390" s="279"/>
      <c r="D390" s="279"/>
      <c r="E390" s="279"/>
      <c r="F390" s="279"/>
      <c r="G390" s="279"/>
      <c r="H390" s="83"/>
      <c r="I390" s="83"/>
      <c r="J390" s="95"/>
    </row>
    <row r="391" spans="1:10" ht="15.75">
      <c r="A391" s="279" t="s">
        <v>4</v>
      </c>
      <c r="B391" s="279"/>
      <c r="C391" s="279"/>
      <c r="D391" s="279"/>
      <c r="E391" s="279"/>
      <c r="F391" s="279"/>
      <c r="G391" s="279"/>
      <c r="H391" s="83"/>
      <c r="I391" s="133"/>
      <c r="J391" s="134"/>
    </row>
    <row r="392" spans="1:10" ht="15.75">
      <c r="A392" s="280" t="s">
        <v>6</v>
      </c>
      <c r="B392" s="280"/>
      <c r="C392" s="280"/>
      <c r="D392" s="280"/>
      <c r="E392" s="280"/>
      <c r="F392" s="280"/>
      <c r="G392" s="280"/>
      <c r="H392" s="83"/>
      <c r="I392" s="83"/>
      <c r="J392" s="135"/>
    </row>
    <row r="393" spans="1:10" ht="27.75">
      <c r="A393" s="9"/>
      <c r="B393" s="9"/>
      <c r="C393" s="281" t="s">
        <v>1241</v>
      </c>
      <c r="D393" s="281"/>
      <c r="E393" s="281"/>
      <c r="F393" s="281"/>
      <c r="G393" s="281"/>
      <c r="H393" s="105"/>
      <c r="I393" s="83"/>
      <c r="J393" s="135"/>
    </row>
    <row r="394" spans="1:10" ht="15.75">
      <c r="A394" s="11" t="s">
        <v>1081</v>
      </c>
      <c r="B394" s="12"/>
      <c r="C394" s="13"/>
      <c r="D394" s="286"/>
      <c r="E394" s="286"/>
      <c r="F394" s="286"/>
      <c r="G394" s="286"/>
      <c r="H394" s="84"/>
      <c r="I394" s="84"/>
      <c r="J394" s="95"/>
    </row>
    <row r="395" spans="1:10" ht="15.75">
      <c r="A395" s="11" t="s">
        <v>9</v>
      </c>
      <c r="B395" s="286"/>
      <c r="C395" s="286"/>
      <c r="D395" s="286"/>
      <c r="E395" s="16"/>
      <c r="F395" s="11"/>
      <c r="G395" s="16"/>
      <c r="H395" s="86" t="s">
        <v>161</v>
      </c>
      <c r="I395" s="86">
        <v>12416</v>
      </c>
      <c r="J395" s="98"/>
    </row>
    <row r="396" spans="1:10" ht="15.75">
      <c r="A396" s="11" t="s">
        <v>11</v>
      </c>
      <c r="B396" s="289" t="s">
        <v>456</v>
      </c>
      <c r="C396" s="289"/>
      <c r="D396" s="289"/>
      <c r="E396" s="289"/>
      <c r="F396" s="267"/>
      <c r="G396" s="19" t="s">
        <v>13</v>
      </c>
      <c r="H396" s="83"/>
      <c r="I396" s="83"/>
      <c r="J396" s="95"/>
    </row>
    <row r="397" spans="1:10" ht="15.75">
      <c r="A397" s="21" t="s">
        <v>14</v>
      </c>
      <c r="B397" s="21" t="s">
        <v>16</v>
      </c>
      <c r="C397" s="21" t="s">
        <v>17</v>
      </c>
      <c r="D397" s="22" t="s">
        <v>18</v>
      </c>
      <c r="E397" s="23" t="s">
        <v>19</v>
      </c>
      <c r="F397" s="23" t="s">
        <v>20</v>
      </c>
      <c r="G397" s="21" t="s">
        <v>21</v>
      </c>
      <c r="H397" s="83"/>
      <c r="I397" s="83"/>
      <c r="J397" s="95"/>
    </row>
    <row r="398" spans="1:10">
      <c r="A398" s="24">
        <v>1</v>
      </c>
      <c r="B398" s="25" t="s">
        <v>23</v>
      </c>
      <c r="C398" s="26"/>
      <c r="D398" s="27">
        <v>79305</v>
      </c>
      <c r="E398" s="28">
        <f>D398*C398</f>
        <v>0</v>
      </c>
      <c r="F398" s="29">
        <v>0</v>
      </c>
      <c r="G398" s="30">
        <f>E398-E398*F398</f>
        <v>0</v>
      </c>
      <c r="H398" s="87">
        <f>D398/1.08</f>
        <v>73430.555555555547</v>
      </c>
      <c r="I398" s="87"/>
      <c r="J398" s="95">
        <f t="shared" ref="J398:J415" si="51">H398*C398</f>
        <v>0</v>
      </c>
    </row>
    <row r="399" spans="1:10">
      <c r="A399" s="24">
        <v>2</v>
      </c>
      <c r="B399" s="25" t="s">
        <v>25</v>
      </c>
      <c r="C399" s="32"/>
      <c r="D399" s="33">
        <v>128591</v>
      </c>
      <c r="E399" s="28">
        <f t="shared" ref="E399:E415" si="52">D399*C399</f>
        <v>0</v>
      </c>
      <c r="F399" s="29">
        <v>0</v>
      </c>
      <c r="G399" s="30">
        <f t="shared" ref="G399:G415" si="53">E399-E399*F399</f>
        <v>0</v>
      </c>
      <c r="H399" s="87">
        <f t="shared" ref="H399:H415" si="54">D399/1.08</f>
        <v>119065.74074074073</v>
      </c>
      <c r="I399" s="87"/>
      <c r="J399" s="95">
        <f t="shared" si="51"/>
        <v>0</v>
      </c>
    </row>
    <row r="400" spans="1:10">
      <c r="A400" s="24">
        <v>3</v>
      </c>
      <c r="B400" s="25" t="s">
        <v>26</v>
      </c>
      <c r="C400" s="88"/>
      <c r="D400" s="27">
        <v>60043</v>
      </c>
      <c r="E400" s="28">
        <f t="shared" si="52"/>
        <v>0</v>
      </c>
      <c r="F400" s="29">
        <v>0</v>
      </c>
      <c r="G400" s="30">
        <f t="shared" si="53"/>
        <v>0</v>
      </c>
      <c r="H400" s="87">
        <f t="shared" si="54"/>
        <v>55595.370370370365</v>
      </c>
      <c r="I400" s="87"/>
      <c r="J400" s="95">
        <f t="shared" si="51"/>
        <v>0</v>
      </c>
    </row>
    <row r="401" spans="1:10">
      <c r="A401" s="24">
        <v>4</v>
      </c>
      <c r="B401" s="121" t="s">
        <v>27</v>
      </c>
      <c r="C401" s="122"/>
      <c r="D401" s="33">
        <v>115781</v>
      </c>
      <c r="E401" s="123">
        <f t="shared" si="52"/>
        <v>0</v>
      </c>
      <c r="F401" s="124">
        <v>0</v>
      </c>
      <c r="G401" s="125">
        <f t="shared" si="53"/>
        <v>0</v>
      </c>
      <c r="H401" s="87">
        <f t="shared" si="54"/>
        <v>107204.62962962962</v>
      </c>
      <c r="I401" s="87"/>
      <c r="J401" s="95">
        <f t="shared" si="51"/>
        <v>0</v>
      </c>
    </row>
    <row r="402" spans="1:10">
      <c r="A402" s="24">
        <v>1</v>
      </c>
      <c r="B402" s="25" t="s">
        <v>28</v>
      </c>
      <c r="C402" s="126">
        <v>7</v>
      </c>
      <c r="D402" s="27">
        <v>119943</v>
      </c>
      <c r="E402" s="28">
        <f t="shared" si="52"/>
        <v>839601</v>
      </c>
      <c r="F402" s="29">
        <v>0</v>
      </c>
      <c r="G402" s="30">
        <f t="shared" si="53"/>
        <v>839601</v>
      </c>
      <c r="H402" s="87">
        <f t="shared" si="54"/>
        <v>111058.33333333333</v>
      </c>
      <c r="I402" s="87"/>
      <c r="J402" s="95">
        <f t="shared" si="51"/>
        <v>777408.33333333326</v>
      </c>
    </row>
    <row r="403" spans="1:10">
      <c r="A403" s="24">
        <v>6</v>
      </c>
      <c r="B403" s="25" t="s">
        <v>29</v>
      </c>
      <c r="C403" s="26"/>
      <c r="D403" s="27">
        <v>94810</v>
      </c>
      <c r="E403" s="28">
        <f t="shared" si="52"/>
        <v>0</v>
      </c>
      <c r="F403" s="29">
        <v>0</v>
      </c>
      <c r="G403" s="30">
        <f t="shared" si="53"/>
        <v>0</v>
      </c>
      <c r="H403" s="87">
        <f t="shared" si="54"/>
        <v>87787.037037037036</v>
      </c>
      <c r="I403" s="87"/>
      <c r="J403" s="95">
        <f t="shared" si="51"/>
        <v>0</v>
      </c>
    </row>
    <row r="404" spans="1:10">
      <c r="A404" s="24">
        <v>7</v>
      </c>
      <c r="B404" s="25" t="s">
        <v>30</v>
      </c>
      <c r="C404" s="34"/>
      <c r="D404" s="27">
        <v>141396</v>
      </c>
      <c r="E404" s="28">
        <f t="shared" si="52"/>
        <v>0</v>
      </c>
      <c r="F404" s="29">
        <v>0</v>
      </c>
      <c r="G404" s="30">
        <f t="shared" si="53"/>
        <v>0</v>
      </c>
      <c r="H404" s="87">
        <f t="shared" si="54"/>
        <v>130922.22222222222</v>
      </c>
      <c r="I404" s="87"/>
      <c r="J404" s="95">
        <f t="shared" si="51"/>
        <v>0</v>
      </c>
    </row>
    <row r="405" spans="1:10">
      <c r="A405" s="24">
        <v>8</v>
      </c>
      <c r="B405" s="25" t="s">
        <v>31</v>
      </c>
      <c r="C405" s="26"/>
      <c r="D405" s="27">
        <v>232931</v>
      </c>
      <c r="E405" s="28">
        <f t="shared" si="52"/>
        <v>0</v>
      </c>
      <c r="F405" s="29">
        <v>0</v>
      </c>
      <c r="G405" s="30">
        <f t="shared" si="53"/>
        <v>0</v>
      </c>
      <c r="H405" s="87">
        <f t="shared" si="54"/>
        <v>215676.85185185182</v>
      </c>
      <c r="I405" s="87"/>
      <c r="J405" s="95">
        <f t="shared" si="51"/>
        <v>0</v>
      </c>
    </row>
    <row r="406" spans="1:10">
      <c r="A406" s="24">
        <v>9</v>
      </c>
      <c r="B406" s="36" t="s">
        <v>32</v>
      </c>
      <c r="C406" s="26"/>
      <c r="D406" s="27">
        <v>101534</v>
      </c>
      <c r="E406" s="28">
        <f t="shared" si="52"/>
        <v>0</v>
      </c>
      <c r="F406" s="29">
        <v>0</v>
      </c>
      <c r="G406" s="30">
        <f t="shared" si="53"/>
        <v>0</v>
      </c>
      <c r="H406" s="87">
        <f t="shared" si="54"/>
        <v>94012.962962962964</v>
      </c>
      <c r="I406" s="87"/>
      <c r="J406" s="95">
        <f t="shared" si="51"/>
        <v>0</v>
      </c>
    </row>
    <row r="407" spans="1:10">
      <c r="A407" s="24">
        <v>10</v>
      </c>
      <c r="B407" s="36" t="s">
        <v>33</v>
      </c>
      <c r="C407" s="37"/>
      <c r="D407" s="33">
        <v>110148</v>
      </c>
      <c r="E407" s="28">
        <f t="shared" si="52"/>
        <v>0</v>
      </c>
      <c r="F407" s="29">
        <v>0</v>
      </c>
      <c r="G407" s="30">
        <f t="shared" si="53"/>
        <v>0</v>
      </c>
      <c r="H407" s="87">
        <f t="shared" si="54"/>
        <v>101988.88888888888</v>
      </c>
      <c r="I407" s="87"/>
      <c r="J407" s="95">
        <f t="shared" si="51"/>
        <v>0</v>
      </c>
    </row>
    <row r="408" spans="1:10">
      <c r="A408" s="24">
        <v>11</v>
      </c>
      <c r="B408" s="25" t="s">
        <v>34</v>
      </c>
      <c r="C408" s="37"/>
      <c r="D408" s="27">
        <v>54198</v>
      </c>
      <c r="E408" s="28">
        <f t="shared" si="52"/>
        <v>0</v>
      </c>
      <c r="F408" s="29">
        <v>0</v>
      </c>
      <c r="G408" s="30">
        <f t="shared" si="53"/>
        <v>0</v>
      </c>
      <c r="H408" s="87">
        <f t="shared" si="54"/>
        <v>50183.333333333328</v>
      </c>
      <c r="I408" s="87"/>
      <c r="J408" s="95">
        <f t="shared" si="51"/>
        <v>0</v>
      </c>
    </row>
    <row r="409" spans="1:10">
      <c r="A409" s="24">
        <v>12</v>
      </c>
      <c r="B409" s="25" t="s">
        <v>35</v>
      </c>
      <c r="C409" s="37"/>
      <c r="D409" s="27">
        <v>49680</v>
      </c>
      <c r="E409" s="28">
        <f t="shared" si="52"/>
        <v>0</v>
      </c>
      <c r="F409" s="29">
        <v>0</v>
      </c>
      <c r="G409" s="30">
        <f t="shared" si="53"/>
        <v>0</v>
      </c>
      <c r="H409" s="87">
        <f t="shared" si="54"/>
        <v>46000</v>
      </c>
      <c r="I409" s="87"/>
      <c r="J409" s="95">
        <f t="shared" si="51"/>
        <v>0</v>
      </c>
    </row>
    <row r="410" spans="1:10">
      <c r="A410" s="24">
        <v>13</v>
      </c>
      <c r="B410" s="25" t="s">
        <v>36</v>
      </c>
      <c r="C410" s="37"/>
      <c r="D410" s="38">
        <v>64152</v>
      </c>
      <c r="E410" s="28">
        <f t="shared" si="52"/>
        <v>0</v>
      </c>
      <c r="F410" s="29">
        <v>0</v>
      </c>
      <c r="G410" s="30">
        <f t="shared" si="53"/>
        <v>0</v>
      </c>
      <c r="H410" s="87">
        <f t="shared" si="54"/>
        <v>59399.999999999993</v>
      </c>
      <c r="I410" s="87"/>
      <c r="J410" s="95">
        <f t="shared" si="51"/>
        <v>0</v>
      </c>
    </row>
    <row r="411" spans="1:10">
      <c r="A411" s="24">
        <v>14</v>
      </c>
      <c r="B411" s="25" t="s">
        <v>37</v>
      </c>
      <c r="C411" s="37"/>
      <c r="D411" s="38">
        <v>65934</v>
      </c>
      <c r="E411" s="28">
        <f t="shared" si="52"/>
        <v>0</v>
      </c>
      <c r="F411" s="29">
        <v>0</v>
      </c>
      <c r="G411" s="30">
        <f t="shared" si="53"/>
        <v>0</v>
      </c>
      <c r="H411" s="87">
        <f t="shared" si="54"/>
        <v>61049.999999999993</v>
      </c>
      <c r="I411" s="87"/>
      <c r="J411" s="95">
        <f t="shared" si="51"/>
        <v>0</v>
      </c>
    </row>
    <row r="412" spans="1:10">
      <c r="A412" s="24">
        <v>15</v>
      </c>
      <c r="B412" s="25" t="s">
        <v>38</v>
      </c>
      <c r="C412" s="37"/>
      <c r="D412" s="38">
        <v>76626</v>
      </c>
      <c r="E412" s="28">
        <f t="shared" si="52"/>
        <v>0</v>
      </c>
      <c r="F412" s="29">
        <v>0</v>
      </c>
      <c r="G412" s="30">
        <f t="shared" si="53"/>
        <v>0</v>
      </c>
      <c r="H412" s="87">
        <f t="shared" si="54"/>
        <v>70950</v>
      </c>
      <c r="I412" s="87"/>
      <c r="J412" s="95">
        <f t="shared" si="51"/>
        <v>0</v>
      </c>
    </row>
    <row r="413" spans="1:10">
      <c r="A413" s="24">
        <v>16</v>
      </c>
      <c r="B413" s="25" t="s">
        <v>39</v>
      </c>
      <c r="C413" s="37"/>
      <c r="D413" s="38">
        <v>80190</v>
      </c>
      <c r="E413" s="28">
        <f t="shared" si="52"/>
        <v>0</v>
      </c>
      <c r="F413" s="29">
        <v>0</v>
      </c>
      <c r="G413" s="30">
        <f t="shared" si="53"/>
        <v>0</v>
      </c>
      <c r="H413" s="87">
        <f t="shared" si="54"/>
        <v>74250</v>
      </c>
      <c r="I413" s="87"/>
      <c r="J413" s="95">
        <f t="shared" si="51"/>
        <v>0</v>
      </c>
    </row>
    <row r="414" spans="1:10">
      <c r="A414" s="24">
        <v>17</v>
      </c>
      <c r="B414" s="25" t="s">
        <v>40</v>
      </c>
      <c r="C414" s="37"/>
      <c r="D414" s="38">
        <v>113832</v>
      </c>
      <c r="E414" s="28">
        <f t="shared" si="52"/>
        <v>0</v>
      </c>
      <c r="F414" s="29">
        <v>0</v>
      </c>
      <c r="G414" s="30">
        <f t="shared" si="53"/>
        <v>0</v>
      </c>
      <c r="H414" s="87">
        <f t="shared" si="54"/>
        <v>105400</v>
      </c>
      <c r="I414" s="87"/>
      <c r="J414" s="95">
        <f t="shared" si="51"/>
        <v>0</v>
      </c>
    </row>
    <row r="415" spans="1:10">
      <c r="A415" s="24">
        <v>18</v>
      </c>
      <c r="B415" s="25" t="s">
        <v>41</v>
      </c>
      <c r="C415" s="37"/>
      <c r="D415" s="39">
        <v>98010</v>
      </c>
      <c r="E415" s="28">
        <f t="shared" si="52"/>
        <v>0</v>
      </c>
      <c r="F415" s="29">
        <v>0</v>
      </c>
      <c r="G415" s="30">
        <f t="shared" si="53"/>
        <v>0</v>
      </c>
      <c r="H415" s="87">
        <f t="shared" si="54"/>
        <v>90750</v>
      </c>
      <c r="I415" s="87"/>
      <c r="J415" s="95">
        <f t="shared" si="51"/>
        <v>0</v>
      </c>
    </row>
    <row r="416" spans="1:10" ht="17.25">
      <c r="A416" s="40"/>
      <c r="B416" s="41" t="s">
        <v>42</v>
      </c>
      <c r="C416" s="42">
        <f>SUM(C398:C415)</f>
        <v>7</v>
      </c>
      <c r="D416" s="42"/>
      <c r="E416" s="43">
        <f>SUM(E398:E415)</f>
        <v>839601</v>
      </c>
      <c r="F416" s="43"/>
      <c r="G416" s="44">
        <f>SUM(G398:G415)</f>
        <v>839601</v>
      </c>
      <c r="H416" s="89"/>
      <c r="I416" s="89"/>
      <c r="J416" s="100">
        <f>SUM(J398:J415)</f>
        <v>777408.33333333326</v>
      </c>
    </row>
    <row r="417" spans="1:10" ht="31.5">
      <c r="A417" s="46"/>
      <c r="B417" s="47"/>
      <c r="C417" s="48"/>
      <c r="D417" s="48"/>
      <c r="E417" s="49"/>
      <c r="F417" s="49"/>
      <c r="G417" s="50"/>
      <c r="H417" s="90"/>
      <c r="I417" s="90"/>
      <c r="J417" s="102">
        <f>J416*0.08</f>
        <v>62192.666666666664</v>
      </c>
    </row>
    <row r="418" spans="1:10">
      <c r="B418" s="131"/>
      <c r="C418" s="131"/>
      <c r="D418" s="131"/>
      <c r="E418" s="131"/>
      <c r="F418" s="131"/>
      <c r="G418" s="131"/>
      <c r="J418" s="136">
        <f>SUM(J415:J417)</f>
        <v>839600.99999999988</v>
      </c>
    </row>
    <row r="419" spans="1:10">
      <c r="B419" s="132" t="s">
        <v>1084</v>
      </c>
      <c r="C419" s="132" t="s">
        <v>1085</v>
      </c>
      <c r="D419" s="131"/>
      <c r="E419" s="131"/>
      <c r="F419" s="132" t="s">
        <v>167</v>
      </c>
      <c r="G419" s="131"/>
    </row>
  </sheetData>
  <mergeCells count="108">
    <mergeCell ref="C393:G393"/>
    <mergeCell ref="D394:G394"/>
    <mergeCell ref="B395:D395"/>
    <mergeCell ref="B396:E396"/>
    <mergeCell ref="A388:G388"/>
    <mergeCell ref="A389:G389"/>
    <mergeCell ref="A390:G390"/>
    <mergeCell ref="A391:G391"/>
    <mergeCell ref="A392:G392"/>
    <mergeCell ref="C355:G355"/>
    <mergeCell ref="D356:G356"/>
    <mergeCell ref="B357:D357"/>
    <mergeCell ref="B358:E358"/>
    <mergeCell ref="A350:G350"/>
    <mergeCell ref="A351:G351"/>
    <mergeCell ref="A352:G352"/>
    <mergeCell ref="A353:G353"/>
    <mergeCell ref="A354:G354"/>
    <mergeCell ref="A320:G320"/>
    <mergeCell ref="C321:G321"/>
    <mergeCell ref="D322:G322"/>
    <mergeCell ref="B323:D323"/>
    <mergeCell ref="B324:E324"/>
    <mergeCell ref="B290:E290"/>
    <mergeCell ref="A316:G316"/>
    <mergeCell ref="A317:G317"/>
    <mergeCell ref="A318:G318"/>
    <mergeCell ref="A319:G319"/>
    <mergeCell ref="A285:G285"/>
    <mergeCell ref="A286:G286"/>
    <mergeCell ref="C287:G287"/>
    <mergeCell ref="D288:G288"/>
    <mergeCell ref="B289:D289"/>
    <mergeCell ref="B255:D255"/>
    <mergeCell ref="B256:E256"/>
    <mergeCell ref="A282:G282"/>
    <mergeCell ref="A283:G283"/>
    <mergeCell ref="A284:G284"/>
    <mergeCell ref="A250:G250"/>
    <mergeCell ref="A251:G251"/>
    <mergeCell ref="A252:G252"/>
    <mergeCell ref="C253:G253"/>
    <mergeCell ref="D254:G254"/>
    <mergeCell ref="D217:G217"/>
    <mergeCell ref="B218:D218"/>
    <mergeCell ref="B219:E219"/>
    <mergeCell ref="A248:G248"/>
    <mergeCell ref="A249:G249"/>
    <mergeCell ref="A212:G212"/>
    <mergeCell ref="A213:G213"/>
    <mergeCell ref="A214:G214"/>
    <mergeCell ref="A215:G215"/>
    <mergeCell ref="C216:G216"/>
    <mergeCell ref="C180:G180"/>
    <mergeCell ref="D181:G181"/>
    <mergeCell ref="B182:D182"/>
    <mergeCell ref="B183:E183"/>
    <mergeCell ref="A211:G211"/>
    <mergeCell ref="A175:G175"/>
    <mergeCell ref="A176:G176"/>
    <mergeCell ref="A177:G177"/>
    <mergeCell ref="A178:G178"/>
    <mergeCell ref="A179:G179"/>
    <mergeCell ref="A145:G145"/>
    <mergeCell ref="C146:G146"/>
    <mergeCell ref="D147:G147"/>
    <mergeCell ref="B148:D148"/>
    <mergeCell ref="B149:E149"/>
    <mergeCell ref="B115:E115"/>
    <mergeCell ref="A141:G141"/>
    <mergeCell ref="A142:G142"/>
    <mergeCell ref="A143:G143"/>
    <mergeCell ref="A144:G144"/>
    <mergeCell ref="A110:G110"/>
    <mergeCell ref="A111:G111"/>
    <mergeCell ref="C112:G112"/>
    <mergeCell ref="D113:G113"/>
    <mergeCell ref="B114:D114"/>
    <mergeCell ref="B80:D80"/>
    <mergeCell ref="B81:E81"/>
    <mergeCell ref="A107:G107"/>
    <mergeCell ref="A108:G108"/>
    <mergeCell ref="A109:G109"/>
    <mergeCell ref="A75:G75"/>
    <mergeCell ref="A76:G76"/>
    <mergeCell ref="A77:G77"/>
    <mergeCell ref="C78:G78"/>
    <mergeCell ref="D79:G79"/>
    <mergeCell ref="D43:G43"/>
    <mergeCell ref="B44:D44"/>
    <mergeCell ref="B45:E45"/>
    <mergeCell ref="A73:G73"/>
    <mergeCell ref="A74:G74"/>
    <mergeCell ref="A38:G38"/>
    <mergeCell ref="A39:G39"/>
    <mergeCell ref="A40:G40"/>
    <mergeCell ref="A41:G41"/>
    <mergeCell ref="C42:G42"/>
    <mergeCell ref="C7:G7"/>
    <mergeCell ref="D8:G8"/>
    <mergeCell ref="B9:D9"/>
    <mergeCell ref="B10:E10"/>
    <mergeCell ref="A37:G37"/>
    <mergeCell ref="A2:G2"/>
    <mergeCell ref="A3:G3"/>
    <mergeCell ref="A4:G4"/>
    <mergeCell ref="A5:G5"/>
    <mergeCell ref="A6:G6"/>
  </mergeCells>
  <pageMargins left="0.5" right="0.42" top="0.75" bottom="0.75" header="0.3" footer="0.3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2"/>
  <sheetViews>
    <sheetView topLeftCell="A75" workbookViewId="0">
      <selection activeCell="B90" sqref="B90"/>
    </sheetView>
  </sheetViews>
  <sheetFormatPr defaultColWidth="9" defaultRowHeight="15"/>
  <cols>
    <col min="2" max="2" width="29.85546875" customWidth="1"/>
    <col min="3" max="3" width="11.85546875" customWidth="1"/>
    <col min="4" max="4" width="14.85546875" customWidth="1"/>
    <col min="5" max="5" width="17.140625" customWidth="1"/>
    <col min="6" max="6" width="11.28515625" customWidth="1"/>
    <col min="7" max="7" width="15.7109375" customWidth="1"/>
    <col min="8" max="8" width="13.42578125" customWidth="1"/>
    <col min="9" max="9" width="15.7109375" customWidth="1"/>
  </cols>
  <sheetData>
    <row r="1" spans="1:10" s="1" customFormat="1" ht="15" customHeight="1">
      <c r="A1" s="279" t="s">
        <v>0</v>
      </c>
      <c r="B1" s="279"/>
      <c r="C1" s="279"/>
      <c r="D1" s="279"/>
      <c r="E1" s="279"/>
      <c r="F1" s="279"/>
      <c r="G1" s="279"/>
      <c r="I1" s="127"/>
    </row>
    <row r="2" spans="1:10" s="1" customFormat="1" ht="15" customHeight="1">
      <c r="A2" s="279" t="s">
        <v>1</v>
      </c>
      <c r="B2" s="279"/>
      <c r="C2" s="279"/>
      <c r="D2" s="279"/>
      <c r="E2" s="279"/>
      <c r="F2" s="279"/>
      <c r="G2" s="279"/>
      <c r="I2" s="79"/>
    </row>
    <row r="3" spans="1:10" s="1" customFormat="1" ht="15" customHeight="1">
      <c r="A3" s="279" t="s">
        <v>2</v>
      </c>
      <c r="B3" s="279"/>
      <c r="C3" s="279"/>
      <c r="D3" s="279"/>
      <c r="E3" s="279"/>
      <c r="F3" s="279"/>
      <c r="G3" s="279"/>
      <c r="I3" s="71"/>
    </row>
    <row r="4" spans="1:10" s="1" customFormat="1" ht="15" customHeight="1">
      <c r="A4" s="279" t="s">
        <v>4</v>
      </c>
      <c r="B4" s="279"/>
      <c r="C4" s="279"/>
      <c r="D4" s="279"/>
      <c r="E4" s="279"/>
      <c r="F4" s="279"/>
      <c r="G4" s="279"/>
      <c r="I4" s="71"/>
    </row>
    <row r="5" spans="1:10" s="1" customFormat="1" ht="15" customHeight="1">
      <c r="A5" s="280" t="s">
        <v>6</v>
      </c>
      <c r="B5" s="280"/>
      <c r="C5" s="280"/>
      <c r="D5" s="280"/>
      <c r="E5" s="280"/>
      <c r="F5" s="280"/>
      <c r="G5" s="280"/>
      <c r="I5" s="71"/>
    </row>
    <row r="6" spans="1:10" s="2" customFormat="1" ht="15" customHeight="1">
      <c r="A6" s="9"/>
      <c r="B6" s="9"/>
      <c r="C6" s="281" t="s">
        <v>576</v>
      </c>
      <c r="D6" s="281"/>
      <c r="E6" s="281"/>
      <c r="F6" s="281"/>
      <c r="G6" s="281"/>
      <c r="I6" s="95"/>
    </row>
    <row r="7" spans="1:10" s="1" customFormat="1" ht="15" customHeight="1">
      <c r="A7" s="11" t="s">
        <v>8</v>
      </c>
      <c r="B7" s="12"/>
      <c r="C7" s="13"/>
      <c r="D7" s="286"/>
      <c r="E7" s="286"/>
      <c r="F7" s="286"/>
      <c r="G7" s="286"/>
      <c r="H7" s="68"/>
      <c r="I7" s="71"/>
    </row>
    <row r="8" spans="1:10" s="1" customFormat="1" ht="15" customHeight="1">
      <c r="A8" s="11" t="s">
        <v>9</v>
      </c>
      <c r="B8" s="11"/>
      <c r="C8" s="11"/>
      <c r="D8" s="11"/>
      <c r="E8" s="16"/>
      <c r="F8" s="11"/>
      <c r="G8" s="16"/>
      <c r="H8" s="69" t="s">
        <v>161</v>
      </c>
      <c r="I8" s="73"/>
      <c r="J8" s="74"/>
    </row>
    <row r="9" spans="1:10" s="1" customFormat="1" ht="15" customHeight="1">
      <c r="A9" s="11" t="s">
        <v>11</v>
      </c>
      <c r="B9" s="289" t="s">
        <v>142</v>
      </c>
      <c r="C9" s="289"/>
      <c r="D9" s="289"/>
      <c r="E9" s="289"/>
      <c r="F9" s="18"/>
      <c r="G9" s="19" t="s">
        <v>13</v>
      </c>
      <c r="I9" s="71"/>
    </row>
    <row r="10" spans="1:10" s="1" customFormat="1" ht="15" customHeight="1">
      <c r="A10" s="21" t="s">
        <v>14</v>
      </c>
      <c r="B10" s="21" t="s">
        <v>16</v>
      </c>
      <c r="C10" s="21" t="s">
        <v>17</v>
      </c>
      <c r="D10" s="22" t="s">
        <v>18</v>
      </c>
      <c r="E10" s="23" t="s">
        <v>19</v>
      </c>
      <c r="F10" s="23" t="s">
        <v>20</v>
      </c>
      <c r="G10" s="21" t="s">
        <v>21</v>
      </c>
      <c r="I10" s="71"/>
    </row>
    <row r="11" spans="1:10" s="3" customFormat="1" ht="15" customHeight="1">
      <c r="A11" s="24">
        <v>1</v>
      </c>
      <c r="B11" s="25" t="s">
        <v>23</v>
      </c>
      <c r="C11" s="26">
        <v>3</v>
      </c>
      <c r="D11" s="27">
        <v>79305</v>
      </c>
      <c r="E11" s="28">
        <f>D11*C11</f>
        <v>237915</v>
      </c>
      <c r="F11" s="29">
        <v>7.0000000000000007E-2</v>
      </c>
      <c r="G11" s="30">
        <f>E11-E11*F11</f>
        <v>221260.95</v>
      </c>
      <c r="H11" s="31">
        <f>D11/1.08*0.93</f>
        <v>68290.416666666657</v>
      </c>
      <c r="I11" s="59">
        <f t="shared" ref="I11:I28" si="0">H11*C11</f>
        <v>204871.24999999997</v>
      </c>
      <c r="J11" s="63"/>
    </row>
    <row r="12" spans="1:10" s="3" customFormat="1" ht="15" customHeight="1">
      <c r="A12" s="24">
        <v>2</v>
      </c>
      <c r="B12" s="25" t="s">
        <v>25</v>
      </c>
      <c r="C12" s="32"/>
      <c r="D12" s="33">
        <v>128591</v>
      </c>
      <c r="E12" s="28">
        <f t="shared" ref="E12:E28" si="1">D12*C12</f>
        <v>0</v>
      </c>
      <c r="F12" s="29">
        <v>7.0000000000000007E-2</v>
      </c>
      <c r="G12" s="30">
        <f t="shared" ref="G12:G28" si="2">E12-E12*F12</f>
        <v>0</v>
      </c>
      <c r="H12" s="31">
        <f t="shared" ref="H12:H28" si="3">D12/1.08*0.93</f>
        <v>110731.13888888889</v>
      </c>
      <c r="I12" s="59">
        <f t="shared" si="0"/>
        <v>0</v>
      </c>
      <c r="J12" s="63"/>
    </row>
    <row r="13" spans="1:10" s="3" customFormat="1" ht="15" customHeight="1">
      <c r="A13" s="24">
        <v>3</v>
      </c>
      <c r="B13" s="25" t="s">
        <v>26</v>
      </c>
      <c r="C13" s="34"/>
      <c r="D13" s="27">
        <v>60043</v>
      </c>
      <c r="E13" s="28">
        <f t="shared" si="1"/>
        <v>0</v>
      </c>
      <c r="F13" s="29">
        <v>7.0000000000000007E-2</v>
      </c>
      <c r="G13" s="30">
        <f t="shared" si="2"/>
        <v>0</v>
      </c>
      <c r="H13" s="31">
        <f t="shared" si="3"/>
        <v>51703.694444444445</v>
      </c>
      <c r="I13" s="59">
        <f t="shared" si="0"/>
        <v>0</v>
      </c>
      <c r="J13" s="63"/>
    </row>
    <row r="14" spans="1:10" s="3" customFormat="1" ht="15" customHeight="1">
      <c r="A14" s="24">
        <v>4</v>
      </c>
      <c r="B14" s="25" t="s">
        <v>27</v>
      </c>
      <c r="C14" s="35"/>
      <c r="D14" s="27">
        <v>115781</v>
      </c>
      <c r="E14" s="28">
        <f t="shared" si="1"/>
        <v>0</v>
      </c>
      <c r="F14" s="29">
        <v>7.0000000000000007E-2</v>
      </c>
      <c r="G14" s="30">
        <f t="shared" si="2"/>
        <v>0</v>
      </c>
      <c r="H14" s="31">
        <f t="shared" si="3"/>
        <v>99700.305555555547</v>
      </c>
      <c r="I14" s="59">
        <f t="shared" si="0"/>
        <v>0</v>
      </c>
      <c r="J14" s="63"/>
    </row>
    <row r="15" spans="1:10" s="3" customFormat="1" ht="15" customHeight="1">
      <c r="A15" s="24">
        <v>5</v>
      </c>
      <c r="B15" s="25" t="s">
        <v>28</v>
      </c>
      <c r="C15" s="32">
        <v>3</v>
      </c>
      <c r="D15" s="27">
        <v>119943</v>
      </c>
      <c r="E15" s="28">
        <f t="shared" si="1"/>
        <v>359829</v>
      </c>
      <c r="F15" s="29">
        <v>7.0000000000000007E-2</v>
      </c>
      <c r="G15" s="30">
        <f t="shared" si="2"/>
        <v>334640.96999999997</v>
      </c>
      <c r="H15" s="31">
        <f t="shared" si="3"/>
        <v>103284.25</v>
      </c>
      <c r="I15" s="59">
        <f t="shared" si="0"/>
        <v>309852.75</v>
      </c>
      <c r="J15" s="63"/>
    </row>
    <row r="16" spans="1:10" s="3" customFormat="1" ht="15" customHeight="1">
      <c r="A16" s="24">
        <v>6</v>
      </c>
      <c r="B16" s="25" t="s">
        <v>29</v>
      </c>
      <c r="C16" s="26">
        <v>2</v>
      </c>
      <c r="D16" s="27">
        <v>94810</v>
      </c>
      <c r="E16" s="28">
        <f t="shared" si="1"/>
        <v>189620</v>
      </c>
      <c r="F16" s="29">
        <v>7.0000000000000007E-2</v>
      </c>
      <c r="G16" s="30">
        <f t="shared" si="2"/>
        <v>176346.6</v>
      </c>
      <c r="H16" s="31">
        <f t="shared" si="3"/>
        <v>81641.944444444453</v>
      </c>
      <c r="I16" s="59">
        <f t="shared" si="0"/>
        <v>163283.88888888891</v>
      </c>
      <c r="J16" s="63"/>
    </row>
    <row r="17" spans="1:10" s="3" customFormat="1" ht="15" customHeight="1">
      <c r="A17" s="24">
        <v>7</v>
      </c>
      <c r="B17" s="25" t="s">
        <v>30</v>
      </c>
      <c r="C17" s="34"/>
      <c r="D17" s="27">
        <v>141396</v>
      </c>
      <c r="E17" s="28">
        <f t="shared" si="1"/>
        <v>0</v>
      </c>
      <c r="F17" s="29">
        <v>7.0000000000000007E-2</v>
      </c>
      <c r="G17" s="30">
        <f t="shared" si="2"/>
        <v>0</v>
      </c>
      <c r="H17" s="31">
        <f t="shared" si="3"/>
        <v>121757.66666666667</v>
      </c>
      <c r="I17" s="59">
        <f t="shared" si="0"/>
        <v>0</v>
      </c>
      <c r="J17" s="63"/>
    </row>
    <row r="18" spans="1:10" s="3" customFormat="1" ht="15" customHeight="1">
      <c r="A18" s="24">
        <v>8</v>
      </c>
      <c r="B18" s="25" t="s">
        <v>31</v>
      </c>
      <c r="C18" s="26"/>
      <c r="D18" s="27">
        <v>232931</v>
      </c>
      <c r="E18" s="28">
        <f t="shared" si="1"/>
        <v>0</v>
      </c>
      <c r="F18" s="29">
        <v>7.0000000000000007E-2</v>
      </c>
      <c r="G18" s="30">
        <f t="shared" si="2"/>
        <v>0</v>
      </c>
      <c r="H18" s="31">
        <f t="shared" si="3"/>
        <v>200579.47222222222</v>
      </c>
      <c r="I18" s="59">
        <f t="shared" si="0"/>
        <v>0</v>
      </c>
      <c r="J18" s="63"/>
    </row>
    <row r="19" spans="1:10" s="3" customFormat="1" ht="15" customHeight="1">
      <c r="A19" s="24">
        <v>9</v>
      </c>
      <c r="B19" s="36" t="s">
        <v>32</v>
      </c>
      <c r="C19" s="26">
        <v>2</v>
      </c>
      <c r="D19" s="27">
        <v>101534</v>
      </c>
      <c r="E19" s="28">
        <f t="shared" si="1"/>
        <v>203068</v>
      </c>
      <c r="F19" s="29">
        <v>7.0000000000000007E-2</v>
      </c>
      <c r="G19" s="30">
        <f t="shared" si="2"/>
        <v>188853.24</v>
      </c>
      <c r="H19" s="31">
        <f t="shared" si="3"/>
        <v>87432.055555555562</v>
      </c>
      <c r="I19" s="59">
        <f t="shared" si="0"/>
        <v>174864.11111111112</v>
      </c>
      <c r="J19" s="63"/>
    </row>
    <row r="20" spans="1:10" s="3" customFormat="1" ht="15" customHeight="1">
      <c r="A20" s="24">
        <v>10</v>
      </c>
      <c r="B20" s="36" t="s">
        <v>33</v>
      </c>
      <c r="C20" s="37"/>
      <c r="D20" s="33">
        <v>110148</v>
      </c>
      <c r="E20" s="28">
        <f t="shared" si="1"/>
        <v>0</v>
      </c>
      <c r="F20" s="29">
        <v>7.0000000000000007E-2</v>
      </c>
      <c r="G20" s="30">
        <f t="shared" si="2"/>
        <v>0</v>
      </c>
      <c r="H20" s="31">
        <f t="shared" si="3"/>
        <v>94849.666666666657</v>
      </c>
      <c r="I20" s="59">
        <f t="shared" si="0"/>
        <v>0</v>
      </c>
      <c r="J20" s="63"/>
    </row>
    <row r="21" spans="1:10" s="3" customFormat="1" ht="15" customHeight="1">
      <c r="A21" s="24">
        <v>11</v>
      </c>
      <c r="B21" s="25" t="s">
        <v>34</v>
      </c>
      <c r="C21" s="37"/>
      <c r="D21" s="27">
        <v>54198</v>
      </c>
      <c r="E21" s="28">
        <f t="shared" si="1"/>
        <v>0</v>
      </c>
      <c r="F21" s="29">
        <v>7.0000000000000007E-2</v>
      </c>
      <c r="G21" s="30">
        <f t="shared" si="2"/>
        <v>0</v>
      </c>
      <c r="H21" s="31">
        <f t="shared" si="3"/>
        <v>46670.5</v>
      </c>
      <c r="I21" s="59">
        <f t="shared" si="0"/>
        <v>0</v>
      </c>
      <c r="J21" s="63"/>
    </row>
    <row r="22" spans="1:10" s="3" customFormat="1" ht="15" customHeight="1">
      <c r="A22" s="24">
        <v>12</v>
      </c>
      <c r="B22" s="25" t="s">
        <v>35</v>
      </c>
      <c r="C22" s="37">
        <v>3</v>
      </c>
      <c r="D22" s="27">
        <v>49680</v>
      </c>
      <c r="E22" s="28">
        <f t="shared" si="1"/>
        <v>149040</v>
      </c>
      <c r="F22" s="29">
        <v>7.0000000000000007E-2</v>
      </c>
      <c r="G22" s="30">
        <f t="shared" si="2"/>
        <v>138607.20000000001</v>
      </c>
      <c r="H22" s="31">
        <f t="shared" si="3"/>
        <v>42780</v>
      </c>
      <c r="I22" s="59">
        <f t="shared" si="0"/>
        <v>128340</v>
      </c>
      <c r="J22" s="63"/>
    </row>
    <row r="23" spans="1:10" s="3" customFormat="1" ht="15" customHeight="1">
      <c r="A23" s="24">
        <v>13</v>
      </c>
      <c r="B23" s="25" t="s">
        <v>36</v>
      </c>
      <c r="C23" s="37"/>
      <c r="D23" s="38">
        <v>64152</v>
      </c>
      <c r="E23" s="28">
        <f t="shared" si="1"/>
        <v>0</v>
      </c>
      <c r="F23" s="29">
        <v>7.0000000000000007E-2</v>
      </c>
      <c r="G23" s="30">
        <f t="shared" si="2"/>
        <v>0</v>
      </c>
      <c r="H23" s="31">
        <f t="shared" si="3"/>
        <v>55241.999999999993</v>
      </c>
      <c r="I23" s="59">
        <f t="shared" si="0"/>
        <v>0</v>
      </c>
      <c r="J23" s="63"/>
    </row>
    <row r="24" spans="1:10" s="3" customFormat="1" ht="15" customHeight="1">
      <c r="A24" s="24">
        <v>14</v>
      </c>
      <c r="B24" s="25" t="s">
        <v>37</v>
      </c>
      <c r="C24" s="37"/>
      <c r="D24" s="38">
        <v>65934</v>
      </c>
      <c r="E24" s="28">
        <f t="shared" si="1"/>
        <v>0</v>
      </c>
      <c r="F24" s="29">
        <v>7.0000000000000007E-2</v>
      </c>
      <c r="G24" s="30">
        <f t="shared" si="2"/>
        <v>0</v>
      </c>
      <c r="H24" s="31">
        <f t="shared" si="3"/>
        <v>56776.499999999993</v>
      </c>
      <c r="I24" s="59">
        <f t="shared" si="0"/>
        <v>0</v>
      </c>
      <c r="J24" s="63"/>
    </row>
    <row r="25" spans="1:10" s="3" customFormat="1" ht="15" customHeight="1">
      <c r="A25" s="24">
        <v>15</v>
      </c>
      <c r="B25" s="25" t="s">
        <v>38</v>
      </c>
      <c r="C25" s="37"/>
      <c r="D25" s="38">
        <v>76626</v>
      </c>
      <c r="E25" s="28">
        <f t="shared" si="1"/>
        <v>0</v>
      </c>
      <c r="F25" s="29">
        <v>7.0000000000000007E-2</v>
      </c>
      <c r="G25" s="30">
        <f t="shared" si="2"/>
        <v>0</v>
      </c>
      <c r="H25" s="31">
        <f t="shared" si="3"/>
        <v>65983.5</v>
      </c>
      <c r="I25" s="59">
        <f t="shared" si="0"/>
        <v>0</v>
      </c>
      <c r="J25" s="63"/>
    </row>
    <row r="26" spans="1:10" s="3" customFormat="1" ht="15" customHeight="1">
      <c r="A26" s="24">
        <v>16</v>
      </c>
      <c r="B26" s="25" t="s">
        <v>39</v>
      </c>
      <c r="C26" s="37"/>
      <c r="D26" s="38">
        <v>80190</v>
      </c>
      <c r="E26" s="28">
        <f t="shared" si="1"/>
        <v>0</v>
      </c>
      <c r="F26" s="29">
        <v>7.0000000000000007E-2</v>
      </c>
      <c r="G26" s="30">
        <f t="shared" si="2"/>
        <v>0</v>
      </c>
      <c r="H26" s="31">
        <f t="shared" si="3"/>
        <v>69052.5</v>
      </c>
      <c r="I26" s="59">
        <f t="shared" si="0"/>
        <v>0</v>
      </c>
      <c r="J26" s="63"/>
    </row>
    <row r="27" spans="1:10" s="3" customFormat="1" ht="15" customHeight="1">
      <c r="A27" s="24">
        <v>17</v>
      </c>
      <c r="B27" s="25" t="s">
        <v>40</v>
      </c>
      <c r="C27" s="37"/>
      <c r="D27" s="38">
        <v>113832</v>
      </c>
      <c r="E27" s="28">
        <f t="shared" si="1"/>
        <v>0</v>
      </c>
      <c r="F27" s="29">
        <v>7.0000000000000007E-2</v>
      </c>
      <c r="G27" s="30">
        <f t="shared" si="2"/>
        <v>0</v>
      </c>
      <c r="H27" s="31">
        <f t="shared" si="3"/>
        <v>98022</v>
      </c>
      <c r="I27" s="59">
        <f t="shared" si="0"/>
        <v>0</v>
      </c>
      <c r="J27" s="63"/>
    </row>
    <row r="28" spans="1:10" s="3" customFormat="1" ht="15" customHeight="1">
      <c r="A28" s="24">
        <v>18</v>
      </c>
      <c r="B28" s="25" t="s">
        <v>41</v>
      </c>
      <c r="C28" s="37"/>
      <c r="D28" s="39">
        <v>98010</v>
      </c>
      <c r="E28" s="28">
        <f t="shared" si="1"/>
        <v>0</v>
      </c>
      <c r="F28" s="29">
        <v>7.0000000000000007E-2</v>
      </c>
      <c r="G28" s="30">
        <f t="shared" si="2"/>
        <v>0</v>
      </c>
      <c r="H28" s="31">
        <f t="shared" si="3"/>
        <v>84397.5</v>
      </c>
      <c r="I28" s="59">
        <f t="shared" si="0"/>
        <v>0</v>
      </c>
      <c r="J28" s="63"/>
    </row>
    <row r="29" spans="1:10" s="4" customFormat="1" ht="15" customHeight="1">
      <c r="A29" s="40"/>
      <c r="B29" s="41" t="s">
        <v>42</v>
      </c>
      <c r="C29" s="42">
        <f>SUM(C11:C28)</f>
        <v>13</v>
      </c>
      <c r="D29" s="42"/>
      <c r="E29" s="43">
        <f>SUM(E11:E28)</f>
        <v>1139472</v>
      </c>
      <c r="F29" s="43"/>
      <c r="G29" s="44">
        <f>SUM(G11:G28)</f>
        <v>1059708.96</v>
      </c>
      <c r="H29" s="45"/>
      <c r="I29" s="64">
        <f>SUM(I11:I28)</f>
        <v>981212</v>
      </c>
    </row>
    <row r="30" spans="1:10" s="5" customFormat="1" ht="30" customHeight="1">
      <c r="A30" s="46"/>
      <c r="B30" s="47"/>
      <c r="C30" s="48"/>
      <c r="D30" s="48"/>
      <c r="E30" s="49"/>
      <c r="F30" s="49"/>
      <c r="G30" s="50"/>
      <c r="I30" s="75">
        <f>I29*0.08</f>
        <v>78496.960000000006</v>
      </c>
    </row>
    <row r="31" spans="1:10" s="6" customFormat="1" ht="15" customHeight="1">
      <c r="A31" s="283" t="s">
        <v>43</v>
      </c>
      <c r="B31" s="283"/>
      <c r="C31" s="284" t="s">
        <v>44</v>
      </c>
      <c r="D31" s="284"/>
      <c r="E31" s="54"/>
      <c r="F31" s="54"/>
      <c r="G31" s="55" t="s">
        <v>45</v>
      </c>
      <c r="I31" s="76">
        <f>SUM(I29:I30)</f>
        <v>1059708.96</v>
      </c>
    </row>
    <row r="37" spans="1:10" s="1" customFormat="1" ht="15" customHeight="1">
      <c r="A37" s="279" t="s">
        <v>0</v>
      </c>
      <c r="B37" s="279"/>
      <c r="C37" s="279"/>
      <c r="D37" s="279"/>
      <c r="E37" s="279"/>
      <c r="F37" s="279"/>
      <c r="G37" s="279"/>
      <c r="I37" s="127"/>
    </row>
    <row r="38" spans="1:10" s="1" customFormat="1" ht="15" customHeight="1">
      <c r="A38" s="279" t="s">
        <v>1</v>
      </c>
      <c r="B38" s="279"/>
      <c r="C38" s="279"/>
      <c r="D38" s="279"/>
      <c r="E38" s="279"/>
      <c r="F38" s="279"/>
      <c r="G38" s="279"/>
      <c r="I38" s="79"/>
    </row>
    <row r="39" spans="1:10" s="1" customFormat="1" ht="15" customHeight="1">
      <c r="A39" s="279" t="s">
        <v>2</v>
      </c>
      <c r="B39" s="279"/>
      <c r="C39" s="279"/>
      <c r="D39" s="279"/>
      <c r="E39" s="279"/>
      <c r="F39" s="279"/>
      <c r="G39" s="279"/>
      <c r="I39" s="71"/>
    </row>
    <row r="40" spans="1:10" s="1" customFormat="1" ht="15" customHeight="1">
      <c r="A40" s="279" t="s">
        <v>4</v>
      </c>
      <c r="B40" s="279"/>
      <c r="C40" s="279"/>
      <c r="D40" s="279"/>
      <c r="E40" s="279"/>
      <c r="F40" s="279"/>
      <c r="G40" s="279"/>
      <c r="I40" s="71"/>
    </row>
    <row r="41" spans="1:10" s="1" customFormat="1" ht="15" customHeight="1">
      <c r="A41" s="280" t="s">
        <v>6</v>
      </c>
      <c r="B41" s="280"/>
      <c r="C41" s="280"/>
      <c r="D41" s="280"/>
      <c r="E41" s="280"/>
      <c r="F41" s="280"/>
      <c r="G41" s="280"/>
      <c r="I41" s="71"/>
    </row>
    <row r="42" spans="1:10" s="2" customFormat="1" ht="15" customHeight="1">
      <c r="A42" s="9"/>
      <c r="B42" s="9"/>
      <c r="C42" s="281" t="s">
        <v>576</v>
      </c>
      <c r="D42" s="281"/>
      <c r="E42" s="281"/>
      <c r="F42" s="281"/>
      <c r="G42" s="281"/>
      <c r="I42" s="95"/>
    </row>
    <row r="43" spans="1:10" s="1" customFormat="1" ht="15" customHeight="1">
      <c r="A43" s="11" t="s">
        <v>8</v>
      </c>
      <c r="B43" s="12"/>
      <c r="C43" s="13"/>
      <c r="D43" s="286"/>
      <c r="E43" s="286"/>
      <c r="F43" s="286"/>
      <c r="G43" s="286"/>
      <c r="H43" s="68"/>
      <c r="I43" s="71"/>
    </row>
    <row r="44" spans="1:10" s="1" customFormat="1" ht="15" customHeight="1">
      <c r="A44" s="11" t="s">
        <v>9</v>
      </c>
      <c r="B44" s="11"/>
      <c r="C44" s="11"/>
      <c r="D44" s="11"/>
      <c r="E44" s="16"/>
      <c r="F44" s="11"/>
      <c r="G44" s="16"/>
      <c r="H44" s="69" t="s">
        <v>161</v>
      </c>
      <c r="I44" s="73"/>
      <c r="J44" s="74"/>
    </row>
    <row r="45" spans="1:10" s="1" customFormat="1" ht="15" customHeight="1">
      <c r="A45" s="11" t="s">
        <v>11</v>
      </c>
      <c r="B45" s="289" t="s">
        <v>1091</v>
      </c>
      <c r="C45" s="289"/>
      <c r="D45" s="289"/>
      <c r="E45" s="289"/>
      <c r="F45" s="18"/>
      <c r="G45" s="19" t="s">
        <v>13</v>
      </c>
      <c r="I45" s="71"/>
    </row>
    <row r="46" spans="1:10" s="1" customFormat="1" ht="15" customHeight="1">
      <c r="A46" s="21" t="s">
        <v>14</v>
      </c>
      <c r="B46" s="21" t="s">
        <v>16</v>
      </c>
      <c r="C46" s="21" t="s">
        <v>17</v>
      </c>
      <c r="D46" s="22" t="s">
        <v>18</v>
      </c>
      <c r="E46" s="23" t="s">
        <v>19</v>
      </c>
      <c r="F46" s="23" t="s">
        <v>20</v>
      </c>
      <c r="G46" s="21" t="s">
        <v>21</v>
      </c>
      <c r="I46" s="71"/>
    </row>
    <row r="47" spans="1:10" s="3" customFormat="1" ht="15" customHeight="1">
      <c r="A47" s="24">
        <v>1</v>
      </c>
      <c r="B47" s="25" t="s">
        <v>23</v>
      </c>
      <c r="C47" s="26">
        <v>2</v>
      </c>
      <c r="D47" s="27">
        <v>79305</v>
      </c>
      <c r="E47" s="28">
        <f>D47*C47</f>
        <v>158610</v>
      </c>
      <c r="F47" s="29">
        <v>7.0000000000000007E-2</v>
      </c>
      <c r="G47" s="30">
        <f>E47-E47*F47</f>
        <v>147507.29999999999</v>
      </c>
      <c r="H47" s="31">
        <f>D47/1.08*0.93</f>
        <v>68290.416666666657</v>
      </c>
      <c r="I47" s="59">
        <f t="shared" ref="I47:I64" si="4">H47*C47</f>
        <v>136580.83333333331</v>
      </c>
      <c r="J47" s="63"/>
    </row>
    <row r="48" spans="1:10" s="3" customFormat="1" ht="15" customHeight="1">
      <c r="A48" s="24">
        <v>2</v>
      </c>
      <c r="B48" s="25" t="s">
        <v>25</v>
      </c>
      <c r="C48" s="32"/>
      <c r="D48" s="33">
        <v>128591</v>
      </c>
      <c r="E48" s="28">
        <f t="shared" ref="E48:E64" si="5">D48*C48</f>
        <v>0</v>
      </c>
      <c r="F48" s="29">
        <v>7.0000000000000007E-2</v>
      </c>
      <c r="G48" s="30">
        <f t="shared" ref="G48:G64" si="6">E48-E48*F48</f>
        <v>0</v>
      </c>
      <c r="H48" s="31">
        <f t="shared" ref="H48:H64" si="7">D48/1.08*0.93</f>
        <v>110731.13888888889</v>
      </c>
      <c r="I48" s="59">
        <f t="shared" si="4"/>
        <v>0</v>
      </c>
      <c r="J48" s="63"/>
    </row>
    <row r="49" spans="1:10" s="3" customFormat="1" ht="15" customHeight="1">
      <c r="A49" s="24">
        <v>3</v>
      </c>
      <c r="B49" s="25" t="s">
        <v>26</v>
      </c>
      <c r="C49" s="34">
        <v>2</v>
      </c>
      <c r="D49" s="27">
        <v>60043</v>
      </c>
      <c r="E49" s="28">
        <f t="shared" si="5"/>
        <v>120086</v>
      </c>
      <c r="F49" s="29">
        <v>7.0000000000000007E-2</v>
      </c>
      <c r="G49" s="30">
        <f t="shared" si="6"/>
        <v>111679.98</v>
      </c>
      <c r="H49" s="31">
        <f t="shared" si="7"/>
        <v>51703.694444444445</v>
      </c>
      <c r="I49" s="59">
        <f t="shared" si="4"/>
        <v>103407.38888888889</v>
      </c>
      <c r="J49" s="63"/>
    </row>
    <row r="50" spans="1:10" s="3" customFormat="1" ht="15" customHeight="1">
      <c r="A50" s="24">
        <v>4</v>
      </c>
      <c r="B50" s="25" t="s">
        <v>27</v>
      </c>
      <c r="C50" s="35"/>
      <c r="D50" s="27">
        <v>115781</v>
      </c>
      <c r="E50" s="28">
        <f t="shared" si="5"/>
        <v>0</v>
      </c>
      <c r="F50" s="29">
        <v>7.0000000000000007E-2</v>
      </c>
      <c r="G50" s="30">
        <f t="shared" si="6"/>
        <v>0</v>
      </c>
      <c r="H50" s="31">
        <f t="shared" si="7"/>
        <v>99700.305555555547</v>
      </c>
      <c r="I50" s="59">
        <f t="shared" si="4"/>
        <v>0</v>
      </c>
      <c r="J50" s="63"/>
    </row>
    <row r="51" spans="1:10" s="3" customFormat="1" ht="15" customHeight="1">
      <c r="A51" s="24">
        <v>5</v>
      </c>
      <c r="B51" s="25" t="s">
        <v>28</v>
      </c>
      <c r="C51" s="32">
        <v>2</v>
      </c>
      <c r="D51" s="27">
        <v>119943</v>
      </c>
      <c r="E51" s="28">
        <f t="shared" si="5"/>
        <v>239886</v>
      </c>
      <c r="F51" s="29">
        <v>7.0000000000000007E-2</v>
      </c>
      <c r="G51" s="30">
        <f t="shared" si="6"/>
        <v>223093.98</v>
      </c>
      <c r="H51" s="31">
        <f t="shared" si="7"/>
        <v>103284.25</v>
      </c>
      <c r="I51" s="59">
        <f t="shared" si="4"/>
        <v>206568.5</v>
      </c>
      <c r="J51" s="63"/>
    </row>
    <row r="52" spans="1:10" s="3" customFormat="1" ht="15" customHeight="1">
      <c r="A52" s="24">
        <v>6</v>
      </c>
      <c r="B52" s="25" t="s">
        <v>29</v>
      </c>
      <c r="C52" s="26">
        <v>3</v>
      </c>
      <c r="D52" s="27">
        <v>94810</v>
      </c>
      <c r="E52" s="28">
        <f t="shared" si="5"/>
        <v>284430</v>
      </c>
      <c r="F52" s="29">
        <v>7.0000000000000007E-2</v>
      </c>
      <c r="G52" s="30">
        <f t="shared" si="6"/>
        <v>264519.90000000002</v>
      </c>
      <c r="H52" s="31">
        <f t="shared" si="7"/>
        <v>81641.944444444453</v>
      </c>
      <c r="I52" s="59">
        <f t="shared" si="4"/>
        <v>244925.83333333337</v>
      </c>
      <c r="J52" s="63"/>
    </row>
    <row r="53" spans="1:10" s="3" customFormat="1" ht="15" customHeight="1">
      <c r="A53" s="24">
        <v>7</v>
      </c>
      <c r="B53" s="25" t="s">
        <v>30</v>
      </c>
      <c r="C53" s="34"/>
      <c r="D53" s="27">
        <v>141396</v>
      </c>
      <c r="E53" s="28">
        <f t="shared" si="5"/>
        <v>0</v>
      </c>
      <c r="F53" s="29">
        <v>7.0000000000000007E-2</v>
      </c>
      <c r="G53" s="30">
        <f t="shared" si="6"/>
        <v>0</v>
      </c>
      <c r="H53" s="31">
        <f t="shared" si="7"/>
        <v>121757.66666666667</v>
      </c>
      <c r="I53" s="59">
        <f t="shared" si="4"/>
        <v>0</v>
      </c>
      <c r="J53" s="63"/>
    </row>
    <row r="54" spans="1:10" s="3" customFormat="1" ht="15" customHeight="1">
      <c r="A54" s="24">
        <v>8</v>
      </c>
      <c r="B54" s="25" t="s">
        <v>31</v>
      </c>
      <c r="C54" s="26"/>
      <c r="D54" s="27">
        <v>232931</v>
      </c>
      <c r="E54" s="28">
        <f t="shared" si="5"/>
        <v>0</v>
      </c>
      <c r="F54" s="29">
        <v>7.0000000000000007E-2</v>
      </c>
      <c r="G54" s="30">
        <f t="shared" si="6"/>
        <v>0</v>
      </c>
      <c r="H54" s="31">
        <f t="shared" si="7"/>
        <v>200579.47222222222</v>
      </c>
      <c r="I54" s="59">
        <f t="shared" si="4"/>
        <v>0</v>
      </c>
      <c r="J54" s="63"/>
    </row>
    <row r="55" spans="1:10" s="3" customFormat="1" ht="15" customHeight="1">
      <c r="A55" s="24">
        <v>9</v>
      </c>
      <c r="B55" s="36" t="s">
        <v>32</v>
      </c>
      <c r="C55" s="26">
        <v>2</v>
      </c>
      <c r="D55" s="27">
        <v>101534</v>
      </c>
      <c r="E55" s="28">
        <f t="shared" si="5"/>
        <v>203068</v>
      </c>
      <c r="F55" s="29">
        <v>7.0000000000000007E-2</v>
      </c>
      <c r="G55" s="30">
        <f t="shared" si="6"/>
        <v>188853.24</v>
      </c>
      <c r="H55" s="31">
        <f t="shared" si="7"/>
        <v>87432.055555555562</v>
      </c>
      <c r="I55" s="59">
        <f t="shared" si="4"/>
        <v>174864.11111111112</v>
      </c>
      <c r="J55" s="63"/>
    </row>
    <row r="56" spans="1:10" s="3" customFormat="1" ht="15" customHeight="1">
      <c r="A56" s="24">
        <v>10</v>
      </c>
      <c r="B56" s="36" t="s">
        <v>33</v>
      </c>
      <c r="C56" s="37"/>
      <c r="D56" s="33">
        <v>110148</v>
      </c>
      <c r="E56" s="28">
        <f t="shared" si="5"/>
        <v>0</v>
      </c>
      <c r="F56" s="29">
        <v>7.0000000000000007E-2</v>
      </c>
      <c r="G56" s="30">
        <f t="shared" si="6"/>
        <v>0</v>
      </c>
      <c r="H56" s="31">
        <f t="shared" si="7"/>
        <v>94849.666666666657</v>
      </c>
      <c r="I56" s="59">
        <f t="shared" si="4"/>
        <v>0</v>
      </c>
      <c r="J56" s="63"/>
    </row>
    <row r="57" spans="1:10" s="3" customFormat="1" ht="15" customHeight="1">
      <c r="A57" s="24">
        <v>11</v>
      </c>
      <c r="B57" s="25" t="s">
        <v>34</v>
      </c>
      <c r="C57" s="37">
        <v>3</v>
      </c>
      <c r="D57" s="27">
        <v>54198</v>
      </c>
      <c r="E57" s="28">
        <f t="shared" si="5"/>
        <v>162594</v>
      </c>
      <c r="F57" s="29">
        <v>7.0000000000000007E-2</v>
      </c>
      <c r="G57" s="30">
        <f t="shared" si="6"/>
        <v>151212.41999999998</v>
      </c>
      <c r="H57" s="31">
        <f t="shared" si="7"/>
        <v>46670.5</v>
      </c>
      <c r="I57" s="59">
        <f t="shared" si="4"/>
        <v>140011.5</v>
      </c>
      <c r="J57" s="63"/>
    </row>
    <row r="58" spans="1:10" s="3" customFormat="1" ht="15" customHeight="1">
      <c r="A58" s="24">
        <v>12</v>
      </c>
      <c r="B58" s="25" t="s">
        <v>35</v>
      </c>
      <c r="C58" s="37"/>
      <c r="D58" s="27">
        <v>49680</v>
      </c>
      <c r="E58" s="28">
        <f t="shared" si="5"/>
        <v>0</v>
      </c>
      <c r="F58" s="29">
        <v>7.0000000000000007E-2</v>
      </c>
      <c r="G58" s="30">
        <f t="shared" si="6"/>
        <v>0</v>
      </c>
      <c r="H58" s="31">
        <f t="shared" si="7"/>
        <v>42780</v>
      </c>
      <c r="I58" s="59">
        <f t="shared" si="4"/>
        <v>0</v>
      </c>
      <c r="J58" s="63"/>
    </row>
    <row r="59" spans="1:10" s="3" customFormat="1" ht="15" customHeight="1">
      <c r="A59" s="24">
        <v>13</v>
      </c>
      <c r="B59" s="25" t="s">
        <v>36</v>
      </c>
      <c r="C59" s="37"/>
      <c r="D59" s="38">
        <v>64152</v>
      </c>
      <c r="E59" s="28">
        <f t="shared" si="5"/>
        <v>0</v>
      </c>
      <c r="F59" s="29">
        <v>7.0000000000000007E-2</v>
      </c>
      <c r="G59" s="30">
        <f t="shared" si="6"/>
        <v>0</v>
      </c>
      <c r="H59" s="31">
        <f t="shared" si="7"/>
        <v>55241.999999999993</v>
      </c>
      <c r="I59" s="59">
        <f t="shared" si="4"/>
        <v>0</v>
      </c>
      <c r="J59" s="63"/>
    </row>
    <row r="60" spans="1:10" s="3" customFormat="1" ht="15" customHeight="1">
      <c r="A60" s="24">
        <v>14</v>
      </c>
      <c r="B60" s="25" t="s">
        <v>37</v>
      </c>
      <c r="C60" s="37"/>
      <c r="D60" s="38">
        <v>65934</v>
      </c>
      <c r="E60" s="28">
        <f t="shared" si="5"/>
        <v>0</v>
      </c>
      <c r="F60" s="29">
        <v>7.0000000000000007E-2</v>
      </c>
      <c r="G60" s="30">
        <f t="shared" si="6"/>
        <v>0</v>
      </c>
      <c r="H60" s="31">
        <f t="shared" si="7"/>
        <v>56776.499999999993</v>
      </c>
      <c r="I60" s="59">
        <f t="shared" si="4"/>
        <v>0</v>
      </c>
      <c r="J60" s="63"/>
    </row>
    <row r="61" spans="1:10" s="3" customFormat="1" ht="15" customHeight="1">
      <c r="A61" s="24">
        <v>15</v>
      </c>
      <c r="B61" s="25" t="s">
        <v>38</v>
      </c>
      <c r="C61" s="37"/>
      <c r="D61" s="38">
        <v>76626</v>
      </c>
      <c r="E61" s="28">
        <f t="shared" si="5"/>
        <v>0</v>
      </c>
      <c r="F61" s="29">
        <v>7.0000000000000007E-2</v>
      </c>
      <c r="G61" s="30">
        <f t="shared" si="6"/>
        <v>0</v>
      </c>
      <c r="H61" s="31">
        <f t="shared" si="7"/>
        <v>65983.5</v>
      </c>
      <c r="I61" s="59">
        <f t="shared" si="4"/>
        <v>0</v>
      </c>
      <c r="J61" s="63"/>
    </row>
    <row r="62" spans="1:10" s="3" customFormat="1" ht="15" customHeight="1">
      <c r="A62" s="24">
        <v>16</v>
      </c>
      <c r="B62" s="25" t="s">
        <v>39</v>
      </c>
      <c r="C62" s="37"/>
      <c r="D62" s="38">
        <v>80190</v>
      </c>
      <c r="E62" s="28">
        <f t="shared" si="5"/>
        <v>0</v>
      </c>
      <c r="F62" s="29">
        <v>7.0000000000000007E-2</v>
      </c>
      <c r="G62" s="30">
        <f t="shared" si="6"/>
        <v>0</v>
      </c>
      <c r="H62" s="31">
        <f t="shared" si="7"/>
        <v>69052.5</v>
      </c>
      <c r="I62" s="59">
        <f t="shared" si="4"/>
        <v>0</v>
      </c>
      <c r="J62" s="63"/>
    </row>
    <row r="63" spans="1:10" s="3" customFormat="1" ht="15" customHeight="1">
      <c r="A63" s="24">
        <v>17</v>
      </c>
      <c r="B63" s="25" t="s">
        <v>40</v>
      </c>
      <c r="C63" s="37"/>
      <c r="D63" s="38">
        <v>113832</v>
      </c>
      <c r="E63" s="28">
        <f t="shared" si="5"/>
        <v>0</v>
      </c>
      <c r="F63" s="29">
        <v>7.0000000000000007E-2</v>
      </c>
      <c r="G63" s="30">
        <f t="shared" si="6"/>
        <v>0</v>
      </c>
      <c r="H63" s="31">
        <f t="shared" si="7"/>
        <v>98022</v>
      </c>
      <c r="I63" s="59">
        <f t="shared" si="4"/>
        <v>0</v>
      </c>
      <c r="J63" s="63"/>
    </row>
    <row r="64" spans="1:10" s="3" customFormat="1" ht="15" customHeight="1">
      <c r="A64" s="24">
        <v>18</v>
      </c>
      <c r="B64" s="25" t="s">
        <v>41</v>
      </c>
      <c r="C64" s="37"/>
      <c r="D64" s="39">
        <v>98010</v>
      </c>
      <c r="E64" s="28">
        <f t="shared" si="5"/>
        <v>0</v>
      </c>
      <c r="F64" s="29">
        <v>7.0000000000000007E-2</v>
      </c>
      <c r="G64" s="30">
        <f t="shared" si="6"/>
        <v>0</v>
      </c>
      <c r="H64" s="31">
        <f t="shared" si="7"/>
        <v>84397.5</v>
      </c>
      <c r="I64" s="59">
        <f t="shared" si="4"/>
        <v>0</v>
      </c>
      <c r="J64" s="63"/>
    </row>
    <row r="65" spans="1:10" s="4" customFormat="1" ht="15" customHeight="1">
      <c r="A65" s="40"/>
      <c r="B65" s="41" t="s">
        <v>42</v>
      </c>
      <c r="C65" s="42">
        <f>SUM(C47:C64)</f>
        <v>14</v>
      </c>
      <c r="D65" s="42"/>
      <c r="E65" s="43">
        <f>SUM(E47:E64)</f>
        <v>1168674</v>
      </c>
      <c r="F65" s="43"/>
      <c r="G65" s="44">
        <f>SUM(G47:G64)</f>
        <v>1086866.82</v>
      </c>
      <c r="H65" s="45"/>
      <c r="I65" s="64">
        <f>SUM(I47:I64)</f>
        <v>1006358.1666666666</v>
      </c>
    </row>
    <row r="66" spans="1:10" s="5" customFormat="1" ht="30" customHeight="1">
      <c r="A66" s="46"/>
      <c r="B66" s="47"/>
      <c r="C66" s="48"/>
      <c r="D66" s="48"/>
      <c r="E66" s="49"/>
      <c r="F66" s="49"/>
      <c r="G66" s="50"/>
      <c r="I66" s="75">
        <f>I65*0.08</f>
        <v>80508.653333333335</v>
      </c>
    </row>
    <row r="67" spans="1:10" s="6" customFormat="1" ht="15" customHeight="1">
      <c r="A67" s="283" t="s">
        <v>43</v>
      </c>
      <c r="B67" s="283"/>
      <c r="C67" s="284" t="s">
        <v>44</v>
      </c>
      <c r="D67" s="284"/>
      <c r="E67" s="54"/>
      <c r="F67" s="54"/>
      <c r="G67" s="55" t="s">
        <v>45</v>
      </c>
      <c r="I67" s="76">
        <f>SUM(I65:I66)</f>
        <v>1086866.82</v>
      </c>
    </row>
    <row r="72" spans="1:10" s="1" customFormat="1" ht="15" customHeight="1">
      <c r="A72" s="279" t="s">
        <v>0</v>
      </c>
      <c r="B72" s="279"/>
      <c r="C72" s="279"/>
      <c r="D72" s="279"/>
      <c r="E72" s="279"/>
      <c r="F72" s="279"/>
      <c r="G72" s="279"/>
      <c r="I72" s="127"/>
    </row>
    <row r="73" spans="1:10" s="1" customFormat="1" ht="15" customHeight="1">
      <c r="A73" s="279" t="s">
        <v>1</v>
      </c>
      <c r="B73" s="279"/>
      <c r="C73" s="279"/>
      <c r="D73" s="279"/>
      <c r="E73" s="279"/>
      <c r="F73" s="279"/>
      <c r="G73" s="279"/>
      <c r="I73" s="79"/>
    </row>
    <row r="74" spans="1:10" s="1" customFormat="1" ht="15" customHeight="1">
      <c r="A74" s="279" t="s">
        <v>2</v>
      </c>
      <c r="B74" s="279"/>
      <c r="C74" s="279"/>
      <c r="D74" s="279"/>
      <c r="E74" s="279"/>
      <c r="F74" s="279"/>
      <c r="G74" s="279"/>
      <c r="I74" s="71"/>
    </row>
    <row r="75" spans="1:10" s="1" customFormat="1" ht="15" customHeight="1">
      <c r="A75" s="279" t="s">
        <v>4</v>
      </c>
      <c r="B75" s="279"/>
      <c r="C75" s="279"/>
      <c r="D75" s="279"/>
      <c r="E75" s="279"/>
      <c r="F75" s="279"/>
      <c r="G75" s="279"/>
      <c r="I75" s="71"/>
    </row>
    <row r="76" spans="1:10" s="1" customFormat="1" ht="15" customHeight="1">
      <c r="A76" s="280" t="s">
        <v>6</v>
      </c>
      <c r="B76" s="280"/>
      <c r="C76" s="280"/>
      <c r="D76" s="280"/>
      <c r="E76" s="280"/>
      <c r="F76" s="280"/>
      <c r="G76" s="280"/>
      <c r="I76" s="71"/>
    </row>
    <row r="77" spans="1:10" s="2" customFormat="1" ht="15" customHeight="1">
      <c r="A77" s="9"/>
      <c r="B77" s="9"/>
      <c r="C77" s="281" t="s">
        <v>580</v>
      </c>
      <c r="D77" s="281"/>
      <c r="E77" s="281"/>
      <c r="F77" s="281"/>
      <c r="G77" s="281"/>
      <c r="I77" s="95"/>
    </row>
    <row r="78" spans="1:10" s="1" customFormat="1" ht="15" customHeight="1">
      <c r="A78" s="11" t="s">
        <v>8</v>
      </c>
      <c r="B78" s="12"/>
      <c r="C78" s="13"/>
      <c r="D78" s="286"/>
      <c r="E78" s="286"/>
      <c r="F78" s="286"/>
      <c r="G78" s="286"/>
      <c r="H78" s="68"/>
      <c r="I78" s="71"/>
    </row>
    <row r="79" spans="1:10" s="1" customFormat="1" ht="15" customHeight="1">
      <c r="A79" s="11" t="s">
        <v>9</v>
      </c>
      <c r="B79" s="11"/>
      <c r="C79" s="11"/>
      <c r="D79" s="11"/>
      <c r="E79" s="16"/>
      <c r="F79" s="11"/>
      <c r="G79" s="16"/>
      <c r="H79" s="69" t="s">
        <v>161</v>
      </c>
      <c r="I79" s="73"/>
      <c r="J79" s="74"/>
    </row>
    <row r="80" spans="1:10" s="1" customFormat="1" ht="15" customHeight="1">
      <c r="A80" s="11" t="s">
        <v>11</v>
      </c>
      <c r="B80" s="289" t="s">
        <v>1092</v>
      </c>
      <c r="C80" s="289"/>
      <c r="D80" s="289"/>
      <c r="E80" s="289"/>
      <c r="F80" s="18"/>
      <c r="G80" s="19" t="s">
        <v>13</v>
      </c>
      <c r="I80" s="71"/>
    </row>
    <row r="81" spans="1:10" s="1" customFormat="1" ht="15" customHeight="1">
      <c r="A81" s="21" t="s">
        <v>14</v>
      </c>
      <c r="B81" s="21" t="s">
        <v>16</v>
      </c>
      <c r="C81" s="21" t="s">
        <v>17</v>
      </c>
      <c r="D81" s="22" t="s">
        <v>18</v>
      </c>
      <c r="E81" s="23" t="s">
        <v>19</v>
      </c>
      <c r="F81" s="23" t="s">
        <v>20</v>
      </c>
      <c r="G81" s="21" t="s">
        <v>21</v>
      </c>
      <c r="I81" s="71"/>
    </row>
    <row r="82" spans="1:10" s="3" customFormat="1" ht="15" customHeight="1">
      <c r="A82" s="24">
        <v>1</v>
      </c>
      <c r="B82" s="25" t="s">
        <v>23</v>
      </c>
      <c r="C82" s="26">
        <v>2</v>
      </c>
      <c r="D82" s="27">
        <v>79305</v>
      </c>
      <c r="E82" s="28">
        <f>D82*C82</f>
        <v>158610</v>
      </c>
      <c r="F82" s="29">
        <v>7.0000000000000007E-2</v>
      </c>
      <c r="G82" s="30">
        <f>E82-E82*F82</f>
        <v>147507.29999999999</v>
      </c>
      <c r="H82" s="31">
        <f>D82/1.08*0.93</f>
        <v>68290.416666666657</v>
      </c>
      <c r="I82" s="59">
        <f t="shared" ref="I82:I99" si="8">H82*C82</f>
        <v>136580.83333333331</v>
      </c>
      <c r="J82" s="63"/>
    </row>
    <row r="83" spans="1:10" s="3" customFormat="1" ht="15" customHeight="1">
      <c r="A83" s="24">
        <v>2</v>
      </c>
      <c r="B83" s="25" t="s">
        <v>25</v>
      </c>
      <c r="C83" s="32"/>
      <c r="D83" s="33">
        <v>128591</v>
      </c>
      <c r="E83" s="28">
        <f t="shared" ref="E83:E99" si="9">D83*C83</f>
        <v>0</v>
      </c>
      <c r="F83" s="29">
        <v>7.0000000000000007E-2</v>
      </c>
      <c r="G83" s="30">
        <f t="shared" ref="G83:G99" si="10">E83-E83*F83</f>
        <v>0</v>
      </c>
      <c r="H83" s="31">
        <f t="shared" ref="H83:H99" si="11">D83/1.08*0.93</f>
        <v>110731.13888888889</v>
      </c>
      <c r="I83" s="59">
        <f t="shared" si="8"/>
        <v>0</v>
      </c>
      <c r="J83" s="63"/>
    </row>
    <row r="84" spans="1:10" s="3" customFormat="1" ht="15" customHeight="1">
      <c r="A84" s="24">
        <v>3</v>
      </c>
      <c r="B84" s="25" t="s">
        <v>26</v>
      </c>
      <c r="C84" s="34"/>
      <c r="D84" s="27">
        <v>60043</v>
      </c>
      <c r="E84" s="28">
        <f t="shared" si="9"/>
        <v>0</v>
      </c>
      <c r="F84" s="29">
        <v>7.0000000000000007E-2</v>
      </c>
      <c r="G84" s="30">
        <f t="shared" si="10"/>
        <v>0</v>
      </c>
      <c r="H84" s="31">
        <f t="shared" si="11"/>
        <v>51703.694444444445</v>
      </c>
      <c r="I84" s="59">
        <f t="shared" si="8"/>
        <v>0</v>
      </c>
      <c r="J84" s="63"/>
    </row>
    <row r="85" spans="1:10" s="3" customFormat="1" ht="15" customHeight="1">
      <c r="A85" s="24">
        <v>4</v>
      </c>
      <c r="B85" s="25" t="s">
        <v>27</v>
      </c>
      <c r="C85" s="35"/>
      <c r="D85" s="27">
        <v>115781</v>
      </c>
      <c r="E85" s="28">
        <f t="shared" si="9"/>
        <v>0</v>
      </c>
      <c r="F85" s="29">
        <v>7.0000000000000007E-2</v>
      </c>
      <c r="G85" s="30">
        <f t="shared" si="10"/>
        <v>0</v>
      </c>
      <c r="H85" s="31">
        <f t="shared" si="11"/>
        <v>99700.305555555547</v>
      </c>
      <c r="I85" s="59">
        <f t="shared" si="8"/>
        <v>0</v>
      </c>
      <c r="J85" s="63"/>
    </row>
    <row r="86" spans="1:10" s="3" customFormat="1" ht="15" customHeight="1">
      <c r="A86" s="24">
        <v>5</v>
      </c>
      <c r="B86" s="25" t="s">
        <v>28</v>
      </c>
      <c r="C86" s="32">
        <v>4</v>
      </c>
      <c r="D86" s="27">
        <v>119943</v>
      </c>
      <c r="E86" s="28">
        <f t="shared" si="9"/>
        <v>479772</v>
      </c>
      <c r="F86" s="29">
        <v>7.0000000000000007E-2</v>
      </c>
      <c r="G86" s="30">
        <f t="shared" si="10"/>
        <v>446187.96</v>
      </c>
      <c r="H86" s="31">
        <f t="shared" si="11"/>
        <v>103284.25</v>
      </c>
      <c r="I86" s="59">
        <f t="shared" si="8"/>
        <v>413137</v>
      </c>
      <c r="J86" s="63"/>
    </row>
    <row r="87" spans="1:10" s="3" customFormat="1" ht="15" customHeight="1">
      <c r="A87" s="24">
        <v>6</v>
      </c>
      <c r="B87" s="25" t="s">
        <v>29</v>
      </c>
      <c r="C87" s="26"/>
      <c r="D87" s="27">
        <v>94810</v>
      </c>
      <c r="E87" s="28">
        <f t="shared" si="9"/>
        <v>0</v>
      </c>
      <c r="F87" s="29">
        <v>7.0000000000000007E-2</v>
      </c>
      <c r="G87" s="30">
        <f t="shared" si="10"/>
        <v>0</v>
      </c>
      <c r="H87" s="31">
        <f t="shared" si="11"/>
        <v>81641.944444444453</v>
      </c>
      <c r="I87" s="59">
        <f t="shared" si="8"/>
        <v>0</v>
      </c>
      <c r="J87" s="63"/>
    </row>
    <row r="88" spans="1:10" s="3" customFormat="1" ht="15" customHeight="1">
      <c r="A88" s="24">
        <v>7</v>
      </c>
      <c r="B88" s="25" t="s">
        <v>30</v>
      </c>
      <c r="C88" s="34"/>
      <c r="D88" s="27">
        <v>141396</v>
      </c>
      <c r="E88" s="28">
        <f t="shared" si="9"/>
        <v>0</v>
      </c>
      <c r="F88" s="29">
        <v>7.0000000000000007E-2</v>
      </c>
      <c r="G88" s="30">
        <f t="shared" si="10"/>
        <v>0</v>
      </c>
      <c r="H88" s="31">
        <f t="shared" si="11"/>
        <v>121757.66666666667</v>
      </c>
      <c r="I88" s="59">
        <f t="shared" si="8"/>
        <v>0</v>
      </c>
      <c r="J88" s="63"/>
    </row>
    <row r="89" spans="1:10" s="3" customFormat="1" ht="15" customHeight="1">
      <c r="A89" s="24">
        <v>8</v>
      </c>
      <c r="B89" s="25" t="s">
        <v>31</v>
      </c>
      <c r="C89" s="26"/>
      <c r="D89" s="27">
        <v>232931</v>
      </c>
      <c r="E89" s="28">
        <f t="shared" si="9"/>
        <v>0</v>
      </c>
      <c r="F89" s="29">
        <v>7.0000000000000007E-2</v>
      </c>
      <c r="G89" s="30">
        <f t="shared" si="10"/>
        <v>0</v>
      </c>
      <c r="H89" s="31">
        <f t="shared" si="11"/>
        <v>200579.47222222222</v>
      </c>
      <c r="I89" s="59">
        <f t="shared" si="8"/>
        <v>0</v>
      </c>
      <c r="J89" s="63"/>
    </row>
    <row r="90" spans="1:10" s="3" customFormat="1" ht="15" customHeight="1">
      <c r="A90" s="24">
        <v>9</v>
      </c>
      <c r="B90" s="36" t="s">
        <v>32</v>
      </c>
      <c r="C90" s="26"/>
      <c r="D90" s="27">
        <v>101534</v>
      </c>
      <c r="E90" s="28">
        <f t="shared" si="9"/>
        <v>0</v>
      </c>
      <c r="F90" s="29">
        <v>7.0000000000000007E-2</v>
      </c>
      <c r="G90" s="30">
        <f t="shared" si="10"/>
        <v>0</v>
      </c>
      <c r="H90" s="31">
        <f t="shared" si="11"/>
        <v>87432.055555555562</v>
      </c>
      <c r="I90" s="59">
        <f t="shared" si="8"/>
        <v>0</v>
      </c>
      <c r="J90" s="63"/>
    </row>
    <row r="91" spans="1:10" s="3" customFormat="1" ht="15" customHeight="1">
      <c r="A91" s="24">
        <v>10</v>
      </c>
      <c r="B91" s="36" t="s">
        <v>33</v>
      </c>
      <c r="C91" s="37"/>
      <c r="D91" s="33">
        <v>110148</v>
      </c>
      <c r="E91" s="28">
        <f t="shared" si="9"/>
        <v>0</v>
      </c>
      <c r="F91" s="29">
        <v>7.0000000000000007E-2</v>
      </c>
      <c r="G91" s="30">
        <f t="shared" si="10"/>
        <v>0</v>
      </c>
      <c r="H91" s="31">
        <f t="shared" si="11"/>
        <v>94849.666666666657</v>
      </c>
      <c r="I91" s="59">
        <f t="shared" si="8"/>
        <v>0</v>
      </c>
      <c r="J91" s="63"/>
    </row>
    <row r="92" spans="1:10" s="3" customFormat="1" ht="15" customHeight="1">
      <c r="A92" s="24">
        <v>11</v>
      </c>
      <c r="B92" s="25" t="s">
        <v>34</v>
      </c>
      <c r="C92" s="37">
        <v>2</v>
      </c>
      <c r="D92" s="27">
        <v>54198</v>
      </c>
      <c r="E92" s="28">
        <f t="shared" si="9"/>
        <v>108396</v>
      </c>
      <c r="F92" s="29">
        <v>7.0000000000000007E-2</v>
      </c>
      <c r="G92" s="30">
        <f t="shared" si="10"/>
        <v>100808.28</v>
      </c>
      <c r="H92" s="31">
        <f t="shared" si="11"/>
        <v>46670.5</v>
      </c>
      <c r="I92" s="59">
        <f t="shared" si="8"/>
        <v>93341</v>
      </c>
      <c r="J92" s="63"/>
    </row>
    <row r="93" spans="1:10" s="3" customFormat="1" ht="15" customHeight="1">
      <c r="A93" s="24">
        <v>12</v>
      </c>
      <c r="B93" s="25" t="s">
        <v>35</v>
      </c>
      <c r="C93" s="37">
        <v>2</v>
      </c>
      <c r="D93" s="27">
        <v>49680</v>
      </c>
      <c r="E93" s="28">
        <f t="shared" si="9"/>
        <v>99360</v>
      </c>
      <c r="F93" s="29">
        <v>7.0000000000000007E-2</v>
      </c>
      <c r="G93" s="30">
        <f t="shared" si="10"/>
        <v>92404.800000000003</v>
      </c>
      <c r="H93" s="31">
        <f t="shared" si="11"/>
        <v>42780</v>
      </c>
      <c r="I93" s="59">
        <f t="shared" si="8"/>
        <v>85560</v>
      </c>
      <c r="J93" s="63"/>
    </row>
    <row r="94" spans="1:10" s="3" customFormat="1" ht="15" customHeight="1">
      <c r="A94" s="24">
        <v>13</v>
      </c>
      <c r="B94" s="25" t="s">
        <v>36</v>
      </c>
      <c r="C94" s="37"/>
      <c r="D94" s="38">
        <v>64152</v>
      </c>
      <c r="E94" s="28">
        <f t="shared" si="9"/>
        <v>0</v>
      </c>
      <c r="F94" s="29">
        <v>7.0000000000000007E-2</v>
      </c>
      <c r="G94" s="30">
        <f t="shared" si="10"/>
        <v>0</v>
      </c>
      <c r="H94" s="31">
        <f t="shared" si="11"/>
        <v>55241.999999999993</v>
      </c>
      <c r="I94" s="59">
        <f t="shared" si="8"/>
        <v>0</v>
      </c>
      <c r="J94" s="63"/>
    </row>
    <row r="95" spans="1:10" s="3" customFormat="1" ht="15" customHeight="1">
      <c r="A95" s="24">
        <v>14</v>
      </c>
      <c r="B95" s="25" t="s">
        <v>37</v>
      </c>
      <c r="C95" s="37"/>
      <c r="D95" s="38">
        <v>65934</v>
      </c>
      <c r="E95" s="28">
        <f t="shared" si="9"/>
        <v>0</v>
      </c>
      <c r="F95" s="29">
        <v>7.0000000000000007E-2</v>
      </c>
      <c r="G95" s="30">
        <f t="shared" si="10"/>
        <v>0</v>
      </c>
      <c r="H95" s="31">
        <f t="shared" si="11"/>
        <v>56776.499999999993</v>
      </c>
      <c r="I95" s="59">
        <f t="shared" si="8"/>
        <v>0</v>
      </c>
      <c r="J95" s="63"/>
    </row>
    <row r="96" spans="1:10" s="3" customFormat="1" ht="15" customHeight="1">
      <c r="A96" s="24">
        <v>15</v>
      </c>
      <c r="B96" s="25" t="s">
        <v>38</v>
      </c>
      <c r="C96" s="37"/>
      <c r="D96" s="38">
        <v>76626</v>
      </c>
      <c r="E96" s="28">
        <f t="shared" si="9"/>
        <v>0</v>
      </c>
      <c r="F96" s="29">
        <v>7.0000000000000007E-2</v>
      </c>
      <c r="G96" s="30">
        <f t="shared" si="10"/>
        <v>0</v>
      </c>
      <c r="H96" s="31">
        <f t="shared" si="11"/>
        <v>65983.5</v>
      </c>
      <c r="I96" s="59">
        <f t="shared" si="8"/>
        <v>0</v>
      </c>
      <c r="J96" s="63"/>
    </row>
    <row r="97" spans="1:10" s="3" customFormat="1" ht="15" customHeight="1">
      <c r="A97" s="24">
        <v>16</v>
      </c>
      <c r="B97" s="25" t="s">
        <v>39</v>
      </c>
      <c r="C97" s="37"/>
      <c r="D97" s="38">
        <v>80190</v>
      </c>
      <c r="E97" s="28">
        <f t="shared" si="9"/>
        <v>0</v>
      </c>
      <c r="F97" s="29">
        <v>7.0000000000000007E-2</v>
      </c>
      <c r="G97" s="30">
        <f t="shared" si="10"/>
        <v>0</v>
      </c>
      <c r="H97" s="31">
        <f t="shared" si="11"/>
        <v>69052.5</v>
      </c>
      <c r="I97" s="59">
        <f t="shared" si="8"/>
        <v>0</v>
      </c>
      <c r="J97" s="63"/>
    </row>
    <row r="98" spans="1:10" s="3" customFormat="1" ht="15" customHeight="1">
      <c r="A98" s="24">
        <v>17</v>
      </c>
      <c r="B98" s="25" t="s">
        <v>40</v>
      </c>
      <c r="C98" s="37"/>
      <c r="D98" s="38">
        <v>113832</v>
      </c>
      <c r="E98" s="28">
        <f t="shared" si="9"/>
        <v>0</v>
      </c>
      <c r="F98" s="29">
        <v>7.0000000000000007E-2</v>
      </c>
      <c r="G98" s="30">
        <f t="shared" si="10"/>
        <v>0</v>
      </c>
      <c r="H98" s="31">
        <f t="shared" si="11"/>
        <v>98022</v>
      </c>
      <c r="I98" s="59">
        <f t="shared" si="8"/>
        <v>0</v>
      </c>
      <c r="J98" s="63"/>
    </row>
    <row r="99" spans="1:10" s="3" customFormat="1" ht="15" customHeight="1">
      <c r="A99" s="24">
        <v>18</v>
      </c>
      <c r="B99" s="25" t="s">
        <v>41</v>
      </c>
      <c r="C99" s="37"/>
      <c r="D99" s="39">
        <v>98010</v>
      </c>
      <c r="E99" s="28">
        <f t="shared" si="9"/>
        <v>0</v>
      </c>
      <c r="F99" s="29">
        <v>7.0000000000000007E-2</v>
      </c>
      <c r="G99" s="30">
        <f t="shared" si="10"/>
        <v>0</v>
      </c>
      <c r="H99" s="31">
        <f t="shared" si="11"/>
        <v>84397.5</v>
      </c>
      <c r="I99" s="59">
        <f t="shared" si="8"/>
        <v>0</v>
      </c>
      <c r="J99" s="63"/>
    </row>
    <row r="100" spans="1:10" s="4" customFormat="1" ht="15" customHeight="1">
      <c r="A100" s="40"/>
      <c r="B100" s="41" t="s">
        <v>42</v>
      </c>
      <c r="C100" s="42">
        <f>SUM(C82:C99)</f>
        <v>10</v>
      </c>
      <c r="D100" s="42"/>
      <c r="E100" s="43">
        <f>SUM(E82:E99)</f>
        <v>846138</v>
      </c>
      <c r="F100" s="43"/>
      <c r="G100" s="44">
        <f>SUM(G82:G99)</f>
        <v>786908.34000000008</v>
      </c>
      <c r="H100" s="45"/>
      <c r="I100" s="64">
        <f>SUM(I82:I99)</f>
        <v>728618.83333333326</v>
      </c>
    </row>
    <row r="101" spans="1:10" s="5" customFormat="1" ht="30" customHeight="1">
      <c r="A101" s="46"/>
      <c r="B101" s="47"/>
      <c r="C101" s="48"/>
      <c r="D101" s="48"/>
      <c r="E101" s="49"/>
      <c r="F101" s="49"/>
      <c r="G101" s="50"/>
      <c r="I101" s="75">
        <f>I100*0.08</f>
        <v>58289.506666666661</v>
      </c>
    </row>
    <row r="102" spans="1:10" s="6" customFormat="1" ht="15" customHeight="1">
      <c r="A102" s="283" t="s">
        <v>43</v>
      </c>
      <c r="B102" s="283"/>
      <c r="C102" s="284" t="s">
        <v>44</v>
      </c>
      <c r="D102" s="284"/>
      <c r="E102" s="54"/>
      <c r="F102" s="54"/>
      <c r="G102" s="55" t="s">
        <v>45</v>
      </c>
      <c r="I102" s="76">
        <f>SUM(I100:I101)</f>
        <v>786908.34</v>
      </c>
    </row>
  </sheetData>
  <mergeCells count="30">
    <mergeCell ref="C77:G77"/>
    <mergeCell ref="D78:G78"/>
    <mergeCell ref="B80:E80"/>
    <mergeCell ref="A102:B102"/>
    <mergeCell ref="C102:D102"/>
    <mergeCell ref="A72:G72"/>
    <mergeCell ref="A73:G73"/>
    <mergeCell ref="A74:G74"/>
    <mergeCell ref="A75:G75"/>
    <mergeCell ref="A76:G76"/>
    <mergeCell ref="C42:G42"/>
    <mergeCell ref="D43:G43"/>
    <mergeCell ref="B45:E45"/>
    <mergeCell ref="A67:B67"/>
    <mergeCell ref="C67:D67"/>
    <mergeCell ref="A37:G37"/>
    <mergeCell ref="A38:G38"/>
    <mergeCell ref="A39:G39"/>
    <mergeCell ref="A40:G40"/>
    <mergeCell ref="A41:G41"/>
    <mergeCell ref="C6:G6"/>
    <mergeCell ref="D7:G7"/>
    <mergeCell ref="B9:E9"/>
    <mergeCell ref="A31:B31"/>
    <mergeCell ref="C31:D31"/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workbookViewId="0">
      <selection activeCell="F15" sqref="F15"/>
    </sheetView>
  </sheetViews>
  <sheetFormatPr defaultColWidth="9" defaultRowHeight="15"/>
  <cols>
    <col min="2" max="2" width="30.42578125" customWidth="1"/>
    <col min="3" max="3" width="16" customWidth="1"/>
    <col min="4" max="4" width="18.7109375" customWidth="1"/>
    <col min="5" max="5" width="18.85546875" customWidth="1"/>
    <col min="6" max="6" width="12.85546875" customWidth="1"/>
    <col min="7" max="7" width="12.7109375" customWidth="1"/>
    <col min="8" max="8" width="13.140625" customWidth="1"/>
    <col min="9" max="9" width="17.7109375" customWidth="1"/>
  </cols>
  <sheetData>
    <row r="1" spans="1:10" s="1" customFormat="1" ht="15" customHeight="1">
      <c r="A1" s="279" t="s">
        <v>0</v>
      </c>
      <c r="B1" s="279"/>
      <c r="C1" s="279"/>
      <c r="D1" s="279"/>
      <c r="E1" s="279"/>
      <c r="F1" s="279"/>
      <c r="G1" s="279"/>
      <c r="I1" s="127"/>
    </row>
    <row r="2" spans="1:10" s="1" customFormat="1" ht="15" customHeight="1">
      <c r="A2" s="279" t="s">
        <v>1</v>
      </c>
      <c r="B2" s="279"/>
      <c r="C2" s="279"/>
      <c r="D2" s="279"/>
      <c r="E2" s="279"/>
      <c r="F2" s="279"/>
      <c r="G2" s="279"/>
      <c r="I2" s="79" t="s">
        <v>489</v>
      </c>
    </row>
    <row r="3" spans="1:10" s="1" customFormat="1" ht="15" customHeight="1">
      <c r="A3" s="279" t="s">
        <v>2</v>
      </c>
      <c r="B3" s="279"/>
      <c r="C3" s="279"/>
      <c r="D3" s="279"/>
      <c r="E3" s="279"/>
      <c r="F3" s="279"/>
      <c r="G3" s="279"/>
      <c r="I3" s="71"/>
    </row>
    <row r="4" spans="1:10" s="1" customFormat="1" ht="15" customHeight="1">
      <c r="A4" s="279" t="s">
        <v>4</v>
      </c>
      <c r="B4" s="279"/>
      <c r="C4" s="279"/>
      <c r="D4" s="279"/>
      <c r="E4" s="279"/>
      <c r="F4" s="279"/>
      <c r="G4" s="279"/>
      <c r="I4" s="71"/>
    </row>
    <row r="5" spans="1:10" s="1" customFormat="1" ht="15" customHeight="1">
      <c r="A5" s="280" t="s">
        <v>6</v>
      </c>
      <c r="B5" s="280"/>
      <c r="C5" s="280"/>
      <c r="D5" s="280"/>
      <c r="E5" s="280"/>
      <c r="F5" s="280"/>
      <c r="G5" s="280"/>
      <c r="I5" s="71"/>
    </row>
    <row r="6" spans="1:10" s="2" customFormat="1" ht="15" customHeight="1">
      <c r="A6" s="9"/>
      <c r="B6" s="9"/>
      <c r="C6" s="281" t="s">
        <v>1093</v>
      </c>
      <c r="D6" s="281"/>
      <c r="E6" s="281"/>
      <c r="F6" s="281"/>
      <c r="G6" s="281"/>
      <c r="I6" s="72"/>
    </row>
    <row r="7" spans="1:10" s="1" customFormat="1" ht="15" customHeight="1">
      <c r="A7" s="11" t="s">
        <v>8</v>
      </c>
      <c r="B7" s="12"/>
      <c r="C7" s="13"/>
      <c r="D7" s="286"/>
      <c r="E7" s="286"/>
      <c r="F7" s="286"/>
      <c r="G7" s="286"/>
      <c r="H7" s="68"/>
      <c r="I7" s="71"/>
    </row>
    <row r="8" spans="1:10" s="1" customFormat="1" ht="15" customHeight="1">
      <c r="A8" s="11" t="s">
        <v>9</v>
      </c>
      <c r="B8" s="286" t="s">
        <v>1094</v>
      </c>
      <c r="C8" s="286"/>
      <c r="D8" s="286"/>
      <c r="E8" s="16"/>
      <c r="F8" s="11"/>
      <c r="G8" s="16"/>
      <c r="H8" s="11"/>
      <c r="I8" s="80"/>
      <c r="J8" s="74"/>
    </row>
    <row r="9" spans="1:10" s="1" customFormat="1" ht="15" customHeight="1">
      <c r="A9" s="11" t="s">
        <v>11</v>
      </c>
      <c r="B9" s="289"/>
      <c r="C9" s="289"/>
      <c r="D9" s="289"/>
      <c r="E9" s="289"/>
      <c r="F9" s="18"/>
      <c r="G9" s="19" t="s">
        <v>13</v>
      </c>
      <c r="H9" s="69"/>
      <c r="I9" s="73"/>
    </row>
    <row r="10" spans="1:10" s="1" customFormat="1" ht="15" customHeight="1">
      <c r="A10" s="21" t="s">
        <v>14</v>
      </c>
      <c r="B10" s="21" t="s">
        <v>16</v>
      </c>
      <c r="C10" s="21" t="s">
        <v>17</v>
      </c>
      <c r="D10" s="22" t="s">
        <v>18</v>
      </c>
      <c r="E10" s="23" t="s">
        <v>19</v>
      </c>
      <c r="F10" s="23" t="s">
        <v>20</v>
      </c>
      <c r="G10" s="21" t="s">
        <v>21</v>
      </c>
      <c r="I10" s="71"/>
    </row>
    <row r="11" spans="1:10" s="3" customFormat="1" ht="15" customHeight="1">
      <c r="A11" s="24">
        <v>1</v>
      </c>
      <c r="B11" s="25" t="s">
        <v>23</v>
      </c>
      <c r="C11" s="26"/>
      <c r="D11" s="27">
        <v>79305</v>
      </c>
      <c r="E11" s="28">
        <f>D11*C11</f>
        <v>0</v>
      </c>
      <c r="F11" s="29">
        <v>7.0000000000000007E-2</v>
      </c>
      <c r="G11" s="30">
        <f>E11-E11*F11</f>
        <v>0</v>
      </c>
      <c r="H11" s="31">
        <f>D11/1.08*0.93</f>
        <v>68290.416666666657</v>
      </c>
      <c r="I11" s="59">
        <f t="shared" ref="I11:I28" si="0">H11*C11</f>
        <v>0</v>
      </c>
      <c r="J11" s="63"/>
    </row>
    <row r="12" spans="1:10" s="3" customFormat="1" ht="15" hidden="1" customHeight="1">
      <c r="A12" s="24">
        <v>2</v>
      </c>
      <c r="B12" s="25" t="s">
        <v>25</v>
      </c>
      <c r="C12" s="32"/>
      <c r="D12" s="27">
        <v>130973</v>
      </c>
      <c r="E12" s="28">
        <f t="shared" ref="E12:E28" si="1">D12*C12</f>
        <v>0</v>
      </c>
      <c r="F12" s="29">
        <v>7.0000000000000007E-2</v>
      </c>
      <c r="G12" s="30">
        <f t="shared" ref="G12:G28" si="2">E12-E12*F12</f>
        <v>0</v>
      </c>
      <c r="H12" s="31">
        <f t="shared" ref="H12:H17" si="3">D12/1.08*0.93</f>
        <v>112782.30555555556</v>
      </c>
      <c r="I12" s="59">
        <f t="shared" si="0"/>
        <v>0</v>
      </c>
      <c r="J12" s="63"/>
    </row>
    <row r="13" spans="1:10" s="3" customFormat="1" ht="15" customHeight="1">
      <c r="A13" s="24">
        <v>3</v>
      </c>
      <c r="B13" s="25" t="s">
        <v>26</v>
      </c>
      <c r="C13" s="34"/>
      <c r="D13" s="27">
        <v>60043</v>
      </c>
      <c r="E13" s="28">
        <f t="shared" si="1"/>
        <v>0</v>
      </c>
      <c r="F13" s="29">
        <v>7.0000000000000007E-2</v>
      </c>
      <c r="G13" s="30">
        <f t="shared" si="2"/>
        <v>0</v>
      </c>
      <c r="H13" s="31">
        <f t="shared" si="3"/>
        <v>51703.694444444445</v>
      </c>
      <c r="I13" s="59">
        <f t="shared" si="0"/>
        <v>0</v>
      </c>
      <c r="J13" s="63"/>
    </row>
    <row r="14" spans="1:10" s="3" customFormat="1" ht="15" hidden="1" customHeight="1">
      <c r="A14" s="24">
        <v>4</v>
      </c>
      <c r="B14" s="25" t="s">
        <v>27</v>
      </c>
      <c r="C14" s="35"/>
      <c r="D14" s="27">
        <v>117926</v>
      </c>
      <c r="E14" s="28">
        <f t="shared" si="1"/>
        <v>0</v>
      </c>
      <c r="F14" s="29">
        <v>7.0000000000000007E-2</v>
      </c>
      <c r="G14" s="30">
        <f t="shared" si="2"/>
        <v>0</v>
      </c>
      <c r="H14" s="31">
        <f t="shared" si="3"/>
        <v>101547.38888888889</v>
      </c>
      <c r="I14" s="59">
        <f t="shared" si="0"/>
        <v>0</v>
      </c>
      <c r="J14" s="63"/>
    </row>
    <row r="15" spans="1:10" s="3" customFormat="1" ht="15" customHeight="1">
      <c r="A15" s="24">
        <v>5</v>
      </c>
      <c r="B15" s="25" t="s">
        <v>28</v>
      </c>
      <c r="C15" s="32"/>
      <c r="D15" s="27">
        <v>119943</v>
      </c>
      <c r="E15" s="28">
        <f t="shared" si="1"/>
        <v>0</v>
      </c>
      <c r="F15" s="29">
        <v>7.0000000000000007E-2</v>
      </c>
      <c r="G15" s="30">
        <f t="shared" si="2"/>
        <v>0</v>
      </c>
      <c r="H15" s="31">
        <f t="shared" si="3"/>
        <v>103284.25</v>
      </c>
      <c r="I15" s="59">
        <f t="shared" si="0"/>
        <v>0</v>
      </c>
      <c r="J15" s="63"/>
    </row>
    <row r="16" spans="1:10" s="3" customFormat="1" ht="15" hidden="1" customHeight="1">
      <c r="A16" s="24">
        <v>6</v>
      </c>
      <c r="B16" s="25" t="s">
        <v>29</v>
      </c>
      <c r="C16" s="26"/>
      <c r="D16" s="27">
        <v>96566</v>
      </c>
      <c r="E16" s="28">
        <f t="shared" si="1"/>
        <v>0</v>
      </c>
      <c r="F16" s="29">
        <v>7.0000000000000007E-2</v>
      </c>
      <c r="G16" s="30">
        <f t="shared" si="2"/>
        <v>0</v>
      </c>
      <c r="H16" s="31">
        <f t="shared" si="3"/>
        <v>83154.055555555562</v>
      </c>
      <c r="I16" s="59">
        <f t="shared" si="0"/>
        <v>0</v>
      </c>
      <c r="J16" s="63"/>
    </row>
    <row r="17" spans="1:10" s="3" customFormat="1" ht="15" customHeight="1">
      <c r="A17" s="24">
        <v>7</v>
      </c>
      <c r="B17" s="25" t="s">
        <v>30</v>
      </c>
      <c r="C17" s="34"/>
      <c r="D17" s="27">
        <v>141396</v>
      </c>
      <c r="E17" s="28">
        <f t="shared" si="1"/>
        <v>0</v>
      </c>
      <c r="F17" s="29">
        <v>7.0000000000000007E-2</v>
      </c>
      <c r="G17" s="30">
        <f t="shared" si="2"/>
        <v>0</v>
      </c>
      <c r="H17" s="31">
        <f t="shared" si="3"/>
        <v>121757.66666666667</v>
      </c>
      <c r="I17" s="59">
        <f t="shared" si="0"/>
        <v>0</v>
      </c>
      <c r="J17" s="63"/>
    </row>
    <row r="18" spans="1:10" s="3" customFormat="1" ht="15" hidden="1" customHeight="1">
      <c r="A18" s="24">
        <v>8</v>
      </c>
      <c r="B18" s="25" t="s">
        <v>31</v>
      </c>
      <c r="C18" s="26"/>
      <c r="D18" s="27">
        <v>237245</v>
      </c>
      <c r="E18" s="28">
        <f t="shared" si="1"/>
        <v>0</v>
      </c>
      <c r="F18" s="29">
        <v>7.0000000000000007E-2</v>
      </c>
      <c r="G18" s="30">
        <f t="shared" si="2"/>
        <v>0</v>
      </c>
      <c r="H18" s="31">
        <f t="shared" ref="H18:H28" si="4">D18/1.1*0.93</f>
        <v>200579.86363636362</v>
      </c>
      <c r="I18" s="59">
        <f t="shared" si="0"/>
        <v>0</v>
      </c>
      <c r="J18" s="63"/>
    </row>
    <row r="19" spans="1:10" s="3" customFormat="1" ht="15" hidden="1" customHeight="1">
      <c r="A19" s="24">
        <v>9</v>
      </c>
      <c r="B19" s="36" t="s">
        <v>32</v>
      </c>
      <c r="C19" s="26"/>
      <c r="D19" s="27">
        <v>103413.75</v>
      </c>
      <c r="E19" s="28">
        <f t="shared" si="1"/>
        <v>0</v>
      </c>
      <c r="F19" s="29">
        <v>7.0000000000000007E-2</v>
      </c>
      <c r="G19" s="30">
        <f t="shared" si="2"/>
        <v>0</v>
      </c>
      <c r="H19" s="31">
        <f t="shared" si="4"/>
        <v>87431.624999999985</v>
      </c>
      <c r="I19" s="59">
        <f t="shared" si="0"/>
        <v>0</v>
      </c>
      <c r="J19" s="63"/>
    </row>
    <row r="20" spans="1:10" s="3" customFormat="1" ht="15" hidden="1" customHeight="1">
      <c r="A20" s="24">
        <v>10</v>
      </c>
      <c r="B20" s="36" t="s">
        <v>33</v>
      </c>
      <c r="C20" s="37"/>
      <c r="D20" s="27">
        <v>112188</v>
      </c>
      <c r="E20" s="28">
        <f t="shared" si="1"/>
        <v>0</v>
      </c>
      <c r="F20" s="29">
        <v>7.0000000000000007E-2</v>
      </c>
      <c r="G20" s="30">
        <f t="shared" si="2"/>
        <v>0</v>
      </c>
      <c r="H20" s="31">
        <f t="shared" si="4"/>
        <v>94849.854545454538</v>
      </c>
      <c r="I20" s="59">
        <f t="shared" si="0"/>
        <v>0</v>
      </c>
      <c r="J20" s="63"/>
    </row>
    <row r="21" spans="1:10" s="3" customFormat="1" ht="15" hidden="1" customHeight="1">
      <c r="A21" s="24">
        <v>11</v>
      </c>
      <c r="B21" s="25" t="s">
        <v>34</v>
      </c>
      <c r="C21" s="37"/>
      <c r="D21" s="27">
        <v>55200</v>
      </c>
      <c r="E21" s="28">
        <f t="shared" si="1"/>
        <v>0</v>
      </c>
      <c r="F21" s="29">
        <v>7.0000000000000007E-2</v>
      </c>
      <c r="G21" s="30">
        <f t="shared" si="2"/>
        <v>0</v>
      </c>
      <c r="H21" s="31">
        <f t="shared" si="4"/>
        <v>46669.090909090904</v>
      </c>
      <c r="I21" s="59">
        <f t="shared" si="0"/>
        <v>0</v>
      </c>
      <c r="J21" s="63"/>
    </row>
    <row r="22" spans="1:10" s="3" customFormat="1" ht="15" hidden="1" customHeight="1">
      <c r="A22" s="24">
        <v>12</v>
      </c>
      <c r="B22" s="25" t="s">
        <v>35</v>
      </c>
      <c r="C22" s="37"/>
      <c r="D22" s="27">
        <v>50600</v>
      </c>
      <c r="E22" s="28">
        <f t="shared" si="1"/>
        <v>0</v>
      </c>
      <c r="F22" s="29">
        <v>7.0000000000000007E-2</v>
      </c>
      <c r="G22" s="30">
        <f t="shared" si="2"/>
        <v>0</v>
      </c>
      <c r="H22" s="31">
        <f t="shared" si="4"/>
        <v>42779.999999999993</v>
      </c>
      <c r="I22" s="59">
        <f t="shared" si="0"/>
        <v>0</v>
      </c>
      <c r="J22" s="63"/>
    </row>
    <row r="23" spans="1:10" s="3" customFormat="1" ht="15" hidden="1" customHeight="1">
      <c r="A23" s="24">
        <v>13</v>
      </c>
      <c r="B23" s="25" t="s">
        <v>36</v>
      </c>
      <c r="C23" s="37"/>
      <c r="D23" s="39">
        <v>65340</v>
      </c>
      <c r="E23" s="28">
        <f t="shared" si="1"/>
        <v>0</v>
      </c>
      <c r="F23" s="29">
        <v>7.0000000000000007E-2</v>
      </c>
      <c r="G23" s="30">
        <f t="shared" si="2"/>
        <v>0</v>
      </c>
      <c r="H23" s="31">
        <f t="shared" si="4"/>
        <v>55241.999999999993</v>
      </c>
      <c r="I23" s="59">
        <f t="shared" si="0"/>
        <v>0</v>
      </c>
      <c r="J23" s="63"/>
    </row>
    <row r="24" spans="1:10" s="3" customFormat="1" ht="15" hidden="1" customHeight="1">
      <c r="A24" s="24">
        <v>14</v>
      </c>
      <c r="B24" s="25" t="s">
        <v>37</v>
      </c>
      <c r="C24" s="37"/>
      <c r="D24" s="39">
        <v>67155</v>
      </c>
      <c r="E24" s="28">
        <f t="shared" si="1"/>
        <v>0</v>
      </c>
      <c r="F24" s="29">
        <v>7.0000000000000007E-2</v>
      </c>
      <c r="G24" s="30">
        <f t="shared" si="2"/>
        <v>0</v>
      </c>
      <c r="H24" s="31">
        <f t="shared" si="4"/>
        <v>56776.499999999993</v>
      </c>
      <c r="I24" s="59">
        <f t="shared" si="0"/>
        <v>0</v>
      </c>
      <c r="J24" s="63"/>
    </row>
    <row r="25" spans="1:10" s="3" customFormat="1" ht="15" hidden="1" customHeight="1">
      <c r="A25" s="24">
        <v>15</v>
      </c>
      <c r="B25" s="25" t="s">
        <v>38</v>
      </c>
      <c r="C25" s="37"/>
      <c r="D25" s="39">
        <v>78045</v>
      </c>
      <c r="E25" s="28">
        <f t="shared" si="1"/>
        <v>0</v>
      </c>
      <c r="F25" s="29">
        <v>7.0000000000000007E-2</v>
      </c>
      <c r="G25" s="30">
        <f t="shared" si="2"/>
        <v>0</v>
      </c>
      <c r="H25" s="31">
        <f t="shared" si="4"/>
        <v>65983.5</v>
      </c>
      <c r="I25" s="59">
        <f t="shared" si="0"/>
        <v>0</v>
      </c>
      <c r="J25" s="63"/>
    </row>
    <row r="26" spans="1:10" s="3" customFormat="1" ht="15" hidden="1" customHeight="1">
      <c r="A26" s="24">
        <v>16</v>
      </c>
      <c r="B26" s="25" t="s">
        <v>39</v>
      </c>
      <c r="C26" s="37"/>
      <c r="D26" s="39">
        <v>81675</v>
      </c>
      <c r="E26" s="28">
        <f t="shared" si="1"/>
        <v>0</v>
      </c>
      <c r="F26" s="29">
        <v>7.0000000000000007E-2</v>
      </c>
      <c r="G26" s="30">
        <f t="shared" si="2"/>
        <v>0</v>
      </c>
      <c r="H26" s="31">
        <f t="shared" si="4"/>
        <v>69052.5</v>
      </c>
      <c r="I26" s="59">
        <f t="shared" si="0"/>
        <v>0</v>
      </c>
      <c r="J26" s="63"/>
    </row>
    <row r="27" spans="1:10" s="3" customFormat="1" ht="15" hidden="1" customHeight="1">
      <c r="A27" s="24">
        <v>17</v>
      </c>
      <c r="B27" s="25" t="s">
        <v>40</v>
      </c>
      <c r="C27" s="37"/>
      <c r="D27" s="38">
        <v>115940</v>
      </c>
      <c r="E27" s="28">
        <f t="shared" si="1"/>
        <v>0</v>
      </c>
      <c r="F27" s="29">
        <v>7.0000000000000007E-2</v>
      </c>
      <c r="G27" s="30">
        <f t="shared" si="2"/>
        <v>0</v>
      </c>
      <c r="H27" s="31">
        <f t="shared" si="4"/>
        <v>98021.999999999985</v>
      </c>
      <c r="I27" s="59">
        <f t="shared" si="0"/>
        <v>0</v>
      </c>
      <c r="J27" s="63"/>
    </row>
    <row r="28" spans="1:10" s="3" customFormat="1" ht="15" hidden="1" customHeight="1">
      <c r="A28" s="24">
        <v>18</v>
      </c>
      <c r="B28" s="25" t="s">
        <v>41</v>
      </c>
      <c r="C28" s="37"/>
      <c r="D28" s="39">
        <v>99825</v>
      </c>
      <c r="E28" s="28">
        <f t="shared" si="1"/>
        <v>0</v>
      </c>
      <c r="F28" s="29">
        <v>7.0000000000000007E-2</v>
      </c>
      <c r="G28" s="30">
        <f t="shared" si="2"/>
        <v>0</v>
      </c>
      <c r="H28" s="31">
        <f t="shared" si="4"/>
        <v>84397.499999999985</v>
      </c>
      <c r="I28" s="59">
        <f t="shared" si="0"/>
        <v>0</v>
      </c>
      <c r="J28" s="63"/>
    </row>
    <row r="29" spans="1:10" s="4" customFormat="1" ht="15" customHeight="1">
      <c r="A29" s="40"/>
      <c r="B29" s="41" t="s">
        <v>42</v>
      </c>
      <c r="C29" s="42">
        <f>SUM(C11:C28)</f>
        <v>0</v>
      </c>
      <c r="D29" s="42"/>
      <c r="E29" s="43">
        <f>SUM(E11:E28)</f>
        <v>0</v>
      </c>
      <c r="F29" s="43"/>
      <c r="G29" s="44">
        <f>SUM(G11:G28)</f>
        <v>0</v>
      </c>
      <c r="H29" s="45"/>
      <c r="I29" s="64">
        <f>SUM(I11:I28)</f>
        <v>0</v>
      </c>
    </row>
    <row r="30" spans="1:10" s="5" customFormat="1" ht="30" customHeight="1">
      <c r="A30" s="46"/>
      <c r="B30" s="47"/>
      <c r="C30" s="48"/>
      <c r="D30" s="48"/>
      <c r="E30" s="49"/>
      <c r="F30" s="49"/>
      <c r="G30" s="50"/>
      <c r="I30" s="75">
        <f>I29*0.08</f>
        <v>0</v>
      </c>
    </row>
    <row r="31" spans="1:10" s="6" customFormat="1" ht="15" customHeight="1">
      <c r="A31" s="283" t="s">
        <v>43</v>
      </c>
      <c r="B31" s="283"/>
      <c r="C31" s="284" t="s">
        <v>44</v>
      </c>
      <c r="D31" s="284"/>
      <c r="E31" s="54"/>
      <c r="F31" s="54"/>
      <c r="G31" s="55" t="s">
        <v>45</v>
      </c>
      <c r="I31" s="76">
        <f>SUM(I29:I30)</f>
        <v>0</v>
      </c>
    </row>
  </sheetData>
  <mergeCells count="11">
    <mergeCell ref="C6:G6"/>
    <mergeCell ref="D7:G7"/>
    <mergeCell ref="B8:D8"/>
    <mergeCell ref="B9:E9"/>
    <mergeCell ref="A31:B31"/>
    <mergeCell ref="C31:D31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00"/>
  <sheetViews>
    <sheetView topLeftCell="A64" workbookViewId="0">
      <selection activeCell="C76" sqref="C76"/>
    </sheetView>
  </sheetViews>
  <sheetFormatPr defaultColWidth="9" defaultRowHeight="15"/>
  <cols>
    <col min="2" max="2" width="29.85546875" customWidth="1"/>
    <col min="3" max="3" width="11.85546875" customWidth="1"/>
    <col min="4" max="4" width="14.85546875" customWidth="1"/>
    <col min="5" max="5" width="17.140625" customWidth="1"/>
    <col min="6" max="6" width="11.28515625" customWidth="1"/>
    <col min="7" max="7" width="15.7109375" customWidth="1"/>
    <col min="8" max="10" width="13.42578125" customWidth="1"/>
    <col min="11" max="11" width="15.7109375" customWidth="1"/>
  </cols>
  <sheetData>
    <row r="2" spans="1:12" s="1" customFormat="1" ht="15" customHeight="1">
      <c r="A2" s="279" t="s">
        <v>0</v>
      </c>
      <c r="B2" s="279"/>
      <c r="C2" s="279"/>
      <c r="D2" s="279"/>
      <c r="E2" s="279"/>
      <c r="F2" s="279"/>
      <c r="G2" s="279"/>
      <c r="K2" s="127"/>
    </row>
    <row r="3" spans="1:12" s="1" customFormat="1" ht="15" customHeight="1">
      <c r="A3" s="279" t="s">
        <v>1</v>
      </c>
      <c r="B3" s="279"/>
      <c r="C3" s="279"/>
      <c r="D3" s="279"/>
      <c r="E3" s="279"/>
      <c r="F3" s="279"/>
      <c r="G3" s="279"/>
      <c r="K3" s="79"/>
    </row>
    <row r="4" spans="1:12" s="1" customFormat="1" ht="15" customHeight="1">
      <c r="A4" s="279" t="s">
        <v>2</v>
      </c>
      <c r="B4" s="279"/>
      <c r="C4" s="279"/>
      <c r="D4" s="279"/>
      <c r="E4" s="279"/>
      <c r="F4" s="279"/>
      <c r="G4" s="279"/>
      <c r="K4" s="71"/>
    </row>
    <row r="5" spans="1:12" s="1" customFormat="1" ht="15" customHeight="1">
      <c r="A5" s="279" t="s">
        <v>4</v>
      </c>
      <c r="B5" s="279"/>
      <c r="C5" s="279"/>
      <c r="D5" s="279"/>
      <c r="E5" s="279"/>
      <c r="F5" s="279"/>
      <c r="G5" s="279"/>
      <c r="K5" s="71"/>
    </row>
    <row r="6" spans="1:12" s="1" customFormat="1" ht="15" customHeight="1">
      <c r="A6" s="280" t="s">
        <v>6</v>
      </c>
      <c r="B6" s="280"/>
      <c r="C6" s="280"/>
      <c r="D6" s="280"/>
      <c r="E6" s="280"/>
      <c r="F6" s="280"/>
      <c r="G6" s="280"/>
      <c r="K6" s="71"/>
    </row>
    <row r="7" spans="1:12" s="2" customFormat="1" ht="15" customHeight="1">
      <c r="A7" s="9"/>
      <c r="B7" s="9"/>
      <c r="C7" s="281" t="s">
        <v>1095</v>
      </c>
      <c r="D7" s="281"/>
      <c r="E7" s="281"/>
      <c r="F7" s="281"/>
      <c r="G7" s="281"/>
      <c r="K7" s="72"/>
    </row>
    <row r="8" spans="1:12" s="1" customFormat="1" ht="15" customHeight="1">
      <c r="A8" s="11" t="s">
        <v>8</v>
      </c>
      <c r="B8" s="12"/>
      <c r="C8" s="13"/>
      <c r="D8" s="286"/>
      <c r="E8" s="286"/>
      <c r="F8" s="286"/>
      <c r="G8" s="286"/>
      <c r="H8" s="68"/>
      <c r="I8" s="68"/>
      <c r="J8" s="68"/>
      <c r="K8" s="71"/>
    </row>
    <row r="9" spans="1:12" s="1" customFormat="1" ht="15" customHeight="1">
      <c r="A9" s="11" t="s">
        <v>9</v>
      </c>
      <c r="B9" s="286" t="s">
        <v>1096</v>
      </c>
      <c r="C9" s="286"/>
      <c r="D9" s="286"/>
      <c r="E9" s="16"/>
      <c r="F9" s="11"/>
      <c r="G9" s="16"/>
      <c r="H9" s="11"/>
      <c r="I9" s="11"/>
      <c r="J9" s="11"/>
      <c r="K9" s="80"/>
      <c r="L9" s="74"/>
    </row>
    <row r="10" spans="1:12" s="1" customFormat="1" ht="15" customHeight="1">
      <c r="A10" s="11" t="s">
        <v>11</v>
      </c>
      <c r="B10" s="289" t="s">
        <v>1097</v>
      </c>
      <c r="C10" s="289"/>
      <c r="D10" s="289"/>
      <c r="E10" s="289"/>
      <c r="F10" s="18"/>
      <c r="G10" s="19" t="s">
        <v>13</v>
      </c>
      <c r="H10" s="69" t="s">
        <v>161</v>
      </c>
      <c r="I10" s="69"/>
      <c r="J10" s="69"/>
      <c r="K10" s="73"/>
    </row>
    <row r="11" spans="1:12" s="1" customFormat="1" ht="15" customHeight="1">
      <c r="A11" s="21" t="s">
        <v>14</v>
      </c>
      <c r="B11" s="21" t="s">
        <v>16</v>
      </c>
      <c r="C11" s="21" t="s">
        <v>17</v>
      </c>
      <c r="D11" s="22" t="s">
        <v>18</v>
      </c>
      <c r="E11" s="23" t="s">
        <v>19</v>
      </c>
      <c r="F11" s="23" t="s">
        <v>20</v>
      </c>
      <c r="G11" s="21" t="s">
        <v>21</v>
      </c>
      <c r="K11" s="71"/>
    </row>
    <row r="12" spans="1:12" s="3" customFormat="1" ht="15" customHeight="1">
      <c r="A12" s="24">
        <v>1</v>
      </c>
      <c r="B12" s="25" t="s">
        <v>23</v>
      </c>
      <c r="C12" s="26"/>
      <c r="D12" s="27">
        <v>79305</v>
      </c>
      <c r="E12" s="28">
        <f>D12*C12</f>
        <v>0</v>
      </c>
      <c r="F12" s="29">
        <v>0.09</v>
      </c>
      <c r="G12" s="30">
        <f>E12-E12*F12</f>
        <v>0</v>
      </c>
      <c r="H12" s="31">
        <f>D12/1.08*0.91</f>
        <v>66821.805555555547</v>
      </c>
      <c r="I12" s="31"/>
      <c r="J12" s="31"/>
      <c r="K12" s="59">
        <f t="shared" ref="K12:K29" si="0">H12*C12</f>
        <v>0</v>
      </c>
      <c r="L12" s="63"/>
    </row>
    <row r="13" spans="1:12" s="3" customFormat="1" ht="15" customHeight="1">
      <c r="A13" s="24">
        <v>2</v>
      </c>
      <c r="B13" s="25" t="s">
        <v>25</v>
      </c>
      <c r="C13" s="32">
        <v>5</v>
      </c>
      <c r="D13" s="33">
        <v>128591</v>
      </c>
      <c r="E13" s="28">
        <f t="shared" ref="E13:E29" si="1">D13*C13</f>
        <v>642955</v>
      </c>
      <c r="F13" s="29">
        <v>0.09</v>
      </c>
      <c r="G13" s="30">
        <f t="shared" ref="G13:G29" si="2">E13-E13*F13</f>
        <v>585089.05000000005</v>
      </c>
      <c r="H13" s="31">
        <f t="shared" ref="H13:H29" si="3">D13/1.08*0.91</f>
        <v>108349.82407407407</v>
      </c>
      <c r="I13" s="31"/>
      <c r="J13" s="31"/>
      <c r="K13" s="59">
        <f t="shared" si="0"/>
        <v>541749.12037037034</v>
      </c>
      <c r="L13" s="63"/>
    </row>
    <row r="14" spans="1:12" s="3" customFormat="1" ht="15" customHeight="1">
      <c r="A14" s="24">
        <v>3</v>
      </c>
      <c r="B14" s="25" t="s">
        <v>26</v>
      </c>
      <c r="C14" s="34"/>
      <c r="D14" s="27">
        <v>60043</v>
      </c>
      <c r="E14" s="28">
        <f t="shared" si="1"/>
        <v>0</v>
      </c>
      <c r="F14" s="29">
        <v>0.09</v>
      </c>
      <c r="G14" s="30">
        <f t="shared" si="2"/>
        <v>0</v>
      </c>
      <c r="H14" s="31">
        <f t="shared" si="3"/>
        <v>50591.787037037036</v>
      </c>
      <c r="I14" s="31"/>
      <c r="J14" s="31"/>
      <c r="K14" s="59">
        <f t="shared" si="0"/>
        <v>0</v>
      </c>
      <c r="L14" s="63"/>
    </row>
    <row r="15" spans="1:12" s="10" customFormat="1" ht="15" customHeight="1">
      <c r="A15" s="120">
        <v>4</v>
      </c>
      <c r="B15" s="121" t="s">
        <v>27</v>
      </c>
      <c r="C15" s="122">
        <v>4</v>
      </c>
      <c r="D15" s="27">
        <v>115781</v>
      </c>
      <c r="E15" s="123">
        <f t="shared" si="1"/>
        <v>463124</v>
      </c>
      <c r="F15" s="124">
        <v>0.09</v>
      </c>
      <c r="G15" s="125">
        <f t="shared" si="2"/>
        <v>421442.84</v>
      </c>
      <c r="H15" s="31">
        <f t="shared" si="3"/>
        <v>97556.212962962964</v>
      </c>
      <c r="I15" s="128"/>
      <c r="J15" s="128">
        <f>I15*0.9</f>
        <v>0</v>
      </c>
      <c r="K15" s="129">
        <f t="shared" si="0"/>
        <v>390224.85185185185</v>
      </c>
      <c r="L15" s="130"/>
    </row>
    <row r="16" spans="1:12" s="3" customFormat="1" ht="15" customHeight="1">
      <c r="A16" s="24">
        <v>5</v>
      </c>
      <c r="B16" s="25" t="s">
        <v>28</v>
      </c>
      <c r="C16" s="32">
        <v>3</v>
      </c>
      <c r="D16" s="27">
        <v>119943</v>
      </c>
      <c r="E16" s="28">
        <f t="shared" si="1"/>
        <v>359829</v>
      </c>
      <c r="F16" s="29">
        <v>0.09</v>
      </c>
      <c r="G16" s="30">
        <f t="shared" si="2"/>
        <v>327444.39</v>
      </c>
      <c r="H16" s="31">
        <f t="shared" si="3"/>
        <v>101063.08333333333</v>
      </c>
      <c r="I16" s="31"/>
      <c r="J16" s="31"/>
      <c r="K16" s="59">
        <f t="shared" si="0"/>
        <v>303189.25</v>
      </c>
      <c r="L16" s="63"/>
    </row>
    <row r="17" spans="1:12" s="3" customFormat="1" ht="15" customHeight="1">
      <c r="A17" s="24">
        <v>6</v>
      </c>
      <c r="B17" s="25" t="s">
        <v>29</v>
      </c>
      <c r="C17" s="26"/>
      <c r="D17" s="27">
        <v>94810</v>
      </c>
      <c r="E17" s="28">
        <f t="shared" si="1"/>
        <v>0</v>
      </c>
      <c r="F17" s="29">
        <v>0.09</v>
      </c>
      <c r="G17" s="30">
        <f t="shared" si="2"/>
        <v>0</v>
      </c>
      <c r="H17" s="31">
        <f t="shared" si="3"/>
        <v>79886.203703703708</v>
      </c>
      <c r="I17" s="31"/>
      <c r="J17" s="31"/>
      <c r="K17" s="59">
        <f t="shared" si="0"/>
        <v>0</v>
      </c>
      <c r="L17" s="63"/>
    </row>
    <row r="18" spans="1:12" s="3" customFormat="1" ht="15" customHeight="1">
      <c r="A18" s="24">
        <v>7</v>
      </c>
      <c r="B18" s="25" t="s">
        <v>30</v>
      </c>
      <c r="C18" s="34"/>
      <c r="D18" s="27">
        <v>141396</v>
      </c>
      <c r="E18" s="28">
        <f t="shared" si="1"/>
        <v>0</v>
      </c>
      <c r="F18" s="29">
        <v>0.09</v>
      </c>
      <c r="G18" s="30">
        <f t="shared" si="2"/>
        <v>0</v>
      </c>
      <c r="H18" s="31">
        <f t="shared" si="3"/>
        <v>119139.22222222222</v>
      </c>
      <c r="I18" s="31"/>
      <c r="J18" s="31"/>
      <c r="K18" s="59">
        <f t="shared" si="0"/>
        <v>0</v>
      </c>
      <c r="L18" s="63"/>
    </row>
    <row r="19" spans="1:12" s="3" customFormat="1" ht="15" customHeight="1">
      <c r="A19" s="24">
        <v>8</v>
      </c>
      <c r="B19" s="25" t="s">
        <v>31</v>
      </c>
      <c r="C19" s="26"/>
      <c r="D19" s="27">
        <v>232931</v>
      </c>
      <c r="E19" s="28">
        <f t="shared" si="1"/>
        <v>0</v>
      </c>
      <c r="F19" s="29">
        <v>0.09</v>
      </c>
      <c r="G19" s="30">
        <f t="shared" si="2"/>
        <v>0</v>
      </c>
      <c r="H19" s="31">
        <f t="shared" si="3"/>
        <v>196265.93518518517</v>
      </c>
      <c r="I19" s="31"/>
      <c r="J19" s="31"/>
      <c r="K19" s="59">
        <f t="shared" si="0"/>
        <v>0</v>
      </c>
      <c r="L19" s="63"/>
    </row>
    <row r="20" spans="1:12" s="3" customFormat="1" ht="15" customHeight="1">
      <c r="A20" s="24">
        <v>9</v>
      </c>
      <c r="B20" s="36" t="s">
        <v>32</v>
      </c>
      <c r="C20" s="26"/>
      <c r="D20" s="27">
        <v>101534</v>
      </c>
      <c r="E20" s="28">
        <f t="shared" si="1"/>
        <v>0</v>
      </c>
      <c r="F20" s="29">
        <v>0.09</v>
      </c>
      <c r="G20" s="30">
        <f t="shared" si="2"/>
        <v>0</v>
      </c>
      <c r="H20" s="31">
        <f t="shared" si="3"/>
        <v>85551.796296296307</v>
      </c>
      <c r="I20" s="31"/>
      <c r="J20" s="31"/>
      <c r="K20" s="59">
        <f t="shared" si="0"/>
        <v>0</v>
      </c>
      <c r="L20" s="63"/>
    </row>
    <row r="21" spans="1:12" s="3" customFormat="1" ht="15" customHeight="1">
      <c r="A21" s="24" t="s">
        <v>534</v>
      </c>
      <c r="B21" s="36" t="s">
        <v>33</v>
      </c>
      <c r="C21" s="37"/>
      <c r="D21" s="33">
        <v>110148</v>
      </c>
      <c r="E21" s="28">
        <f t="shared" si="1"/>
        <v>0</v>
      </c>
      <c r="F21" s="29">
        <v>0.09</v>
      </c>
      <c r="G21" s="30">
        <f t="shared" si="2"/>
        <v>0</v>
      </c>
      <c r="H21" s="31">
        <f t="shared" si="3"/>
        <v>92809.888888888876</v>
      </c>
      <c r="I21" s="31"/>
      <c r="J21" s="31"/>
      <c r="K21" s="59">
        <f t="shared" si="0"/>
        <v>0</v>
      </c>
      <c r="L21" s="63"/>
    </row>
    <row r="22" spans="1:12" s="3" customFormat="1" ht="15" customHeight="1">
      <c r="A22" s="24">
        <v>11</v>
      </c>
      <c r="B22" s="25" t="s">
        <v>34</v>
      </c>
      <c r="C22" s="37">
        <v>3</v>
      </c>
      <c r="D22" s="27">
        <v>54198</v>
      </c>
      <c r="E22" s="28">
        <f t="shared" si="1"/>
        <v>162594</v>
      </c>
      <c r="F22" s="29">
        <v>0.09</v>
      </c>
      <c r="G22" s="30">
        <f t="shared" si="2"/>
        <v>147960.54</v>
      </c>
      <c r="H22" s="31">
        <f t="shared" si="3"/>
        <v>45666.833333333328</v>
      </c>
      <c r="I22" s="31"/>
      <c r="J22" s="31"/>
      <c r="K22" s="59">
        <f t="shared" si="0"/>
        <v>137000.5</v>
      </c>
      <c r="L22" s="63"/>
    </row>
    <row r="23" spans="1:12" s="3" customFormat="1" ht="15" customHeight="1">
      <c r="A23" s="24">
        <v>12</v>
      </c>
      <c r="B23" s="25" t="s">
        <v>35</v>
      </c>
      <c r="C23" s="37"/>
      <c r="D23" s="27">
        <v>49680</v>
      </c>
      <c r="E23" s="28">
        <f t="shared" si="1"/>
        <v>0</v>
      </c>
      <c r="F23" s="29">
        <v>0.09</v>
      </c>
      <c r="G23" s="30">
        <f t="shared" si="2"/>
        <v>0</v>
      </c>
      <c r="H23" s="31">
        <f t="shared" si="3"/>
        <v>41860</v>
      </c>
      <c r="I23" s="31"/>
      <c r="J23" s="31"/>
      <c r="K23" s="59">
        <f t="shared" si="0"/>
        <v>0</v>
      </c>
      <c r="L23" s="63"/>
    </row>
    <row r="24" spans="1:12" s="3" customFormat="1" ht="15" customHeight="1">
      <c r="A24" s="24">
        <v>13</v>
      </c>
      <c r="B24" s="25" t="s">
        <v>36</v>
      </c>
      <c r="C24" s="37"/>
      <c r="D24" s="38">
        <v>64152</v>
      </c>
      <c r="E24" s="28">
        <f t="shared" si="1"/>
        <v>0</v>
      </c>
      <c r="F24" s="29">
        <v>0.09</v>
      </c>
      <c r="G24" s="30">
        <f t="shared" si="2"/>
        <v>0</v>
      </c>
      <c r="H24" s="31">
        <f t="shared" si="3"/>
        <v>54053.999999999993</v>
      </c>
      <c r="I24" s="31"/>
      <c r="J24" s="31"/>
      <c r="K24" s="59">
        <f t="shared" si="0"/>
        <v>0</v>
      </c>
      <c r="L24" s="63"/>
    </row>
    <row r="25" spans="1:12" s="3" customFormat="1" ht="15" customHeight="1">
      <c r="A25" s="24">
        <v>14</v>
      </c>
      <c r="B25" s="25" t="s">
        <v>37</v>
      </c>
      <c r="C25" s="37"/>
      <c r="D25" s="38">
        <v>65934</v>
      </c>
      <c r="E25" s="28">
        <f t="shared" si="1"/>
        <v>0</v>
      </c>
      <c r="F25" s="29">
        <v>0.09</v>
      </c>
      <c r="G25" s="30">
        <f t="shared" si="2"/>
        <v>0</v>
      </c>
      <c r="H25" s="31">
        <f t="shared" si="3"/>
        <v>55555.499999999993</v>
      </c>
      <c r="I25" s="128"/>
      <c r="J25" s="31"/>
      <c r="K25" s="59">
        <f t="shared" si="0"/>
        <v>0</v>
      </c>
      <c r="L25" s="63"/>
    </row>
    <row r="26" spans="1:12" s="3" customFormat="1" ht="15" customHeight="1">
      <c r="A26" s="24">
        <v>15</v>
      </c>
      <c r="B26" s="25" t="s">
        <v>38</v>
      </c>
      <c r="C26" s="37"/>
      <c r="D26" s="38">
        <v>76626</v>
      </c>
      <c r="E26" s="28">
        <f t="shared" si="1"/>
        <v>0</v>
      </c>
      <c r="F26" s="29">
        <v>0.09</v>
      </c>
      <c r="G26" s="30">
        <f t="shared" si="2"/>
        <v>0</v>
      </c>
      <c r="H26" s="31">
        <f t="shared" si="3"/>
        <v>64564.5</v>
      </c>
      <c r="I26" s="31"/>
      <c r="J26" s="31"/>
      <c r="K26" s="59">
        <f t="shared" si="0"/>
        <v>0</v>
      </c>
      <c r="L26" s="63"/>
    </row>
    <row r="27" spans="1:12" s="3" customFormat="1" ht="15" customHeight="1">
      <c r="A27" s="24">
        <v>16</v>
      </c>
      <c r="B27" s="25" t="s">
        <v>39</v>
      </c>
      <c r="C27" s="37"/>
      <c r="D27" s="38">
        <v>80190</v>
      </c>
      <c r="E27" s="28">
        <f t="shared" si="1"/>
        <v>0</v>
      </c>
      <c r="F27" s="29">
        <v>0.09</v>
      </c>
      <c r="G27" s="30">
        <f t="shared" si="2"/>
        <v>0</v>
      </c>
      <c r="H27" s="31">
        <f t="shared" si="3"/>
        <v>67567.5</v>
      </c>
      <c r="I27" s="31"/>
      <c r="J27" s="31"/>
      <c r="K27" s="59">
        <f t="shared" si="0"/>
        <v>0</v>
      </c>
      <c r="L27" s="63"/>
    </row>
    <row r="28" spans="1:12" s="3" customFormat="1" ht="15" customHeight="1">
      <c r="A28" s="24">
        <v>17</v>
      </c>
      <c r="B28" s="25" t="s">
        <v>40</v>
      </c>
      <c r="C28" s="37"/>
      <c r="D28" s="38">
        <v>113832</v>
      </c>
      <c r="E28" s="28">
        <f t="shared" si="1"/>
        <v>0</v>
      </c>
      <c r="F28" s="29">
        <v>0.09</v>
      </c>
      <c r="G28" s="30">
        <f t="shared" si="2"/>
        <v>0</v>
      </c>
      <c r="H28" s="31">
        <f t="shared" si="3"/>
        <v>95914</v>
      </c>
      <c r="I28" s="31"/>
      <c r="J28" s="31"/>
      <c r="K28" s="59">
        <f t="shared" si="0"/>
        <v>0</v>
      </c>
      <c r="L28" s="63"/>
    </row>
    <row r="29" spans="1:12" s="10" customFormat="1" ht="15" customHeight="1">
      <c r="A29" s="120">
        <v>18</v>
      </c>
      <c r="B29" s="121" t="s">
        <v>41</v>
      </c>
      <c r="C29" s="126"/>
      <c r="D29" s="39">
        <v>98010</v>
      </c>
      <c r="E29" s="123">
        <f t="shared" si="1"/>
        <v>0</v>
      </c>
      <c r="F29" s="124">
        <v>0.09</v>
      </c>
      <c r="G29" s="125">
        <f t="shared" si="2"/>
        <v>0</v>
      </c>
      <c r="H29" s="31">
        <f t="shared" si="3"/>
        <v>82582.5</v>
      </c>
      <c r="I29" s="128"/>
      <c r="J29" s="128"/>
      <c r="K29" s="59">
        <f t="shared" si="0"/>
        <v>0</v>
      </c>
      <c r="L29" s="130"/>
    </row>
    <row r="30" spans="1:12" s="4" customFormat="1" ht="15" customHeight="1">
      <c r="A30" s="40"/>
      <c r="B30" s="41" t="s">
        <v>42</v>
      </c>
      <c r="C30" s="42">
        <f>SUM(C12:C29)</f>
        <v>15</v>
      </c>
      <c r="D30" s="42"/>
      <c r="E30" s="43">
        <f>SUM(E12:E29)</f>
        <v>1628502</v>
      </c>
      <c r="F30" s="43"/>
      <c r="G30" s="44">
        <f>SUM(G12:G29)</f>
        <v>1481936.8200000003</v>
      </c>
      <c r="H30" s="45"/>
      <c r="I30" s="45"/>
      <c r="J30" s="45"/>
      <c r="K30" s="64">
        <f>SUM(K12:K29)</f>
        <v>1372163.7222222222</v>
      </c>
    </row>
    <row r="31" spans="1:12" s="5" customFormat="1" ht="30" customHeight="1">
      <c r="A31" s="46"/>
      <c r="B31" s="47"/>
      <c r="C31" s="48"/>
      <c r="D31" s="48"/>
      <c r="E31" s="49"/>
      <c r="F31" s="49"/>
      <c r="G31" s="50"/>
      <c r="K31" s="75">
        <f>K30*0.08</f>
        <v>109773.09777777779</v>
      </c>
    </row>
    <row r="32" spans="1:12" s="6" customFormat="1" ht="15" customHeight="1">
      <c r="A32" s="283" t="s">
        <v>43</v>
      </c>
      <c r="B32" s="283"/>
      <c r="C32" s="284" t="s">
        <v>44</v>
      </c>
      <c r="D32" s="284"/>
      <c r="E32" s="54"/>
      <c r="F32" s="54"/>
      <c r="G32" s="55" t="s">
        <v>45</v>
      </c>
      <c r="K32" s="76">
        <f>SUM(K30:K31)</f>
        <v>1481936.82</v>
      </c>
    </row>
    <row r="37" spans="1:12" s="1" customFormat="1" ht="15" customHeight="1">
      <c r="A37" s="279" t="s">
        <v>0</v>
      </c>
      <c r="B37" s="279"/>
      <c r="C37" s="279"/>
      <c r="D37" s="279"/>
      <c r="E37" s="279"/>
      <c r="F37" s="279"/>
      <c r="G37" s="279"/>
      <c r="K37" s="127"/>
    </row>
    <row r="38" spans="1:12" s="1" customFormat="1" ht="15" customHeight="1">
      <c r="A38" s="279" t="s">
        <v>1</v>
      </c>
      <c r="B38" s="279"/>
      <c r="C38" s="279"/>
      <c r="D38" s="279"/>
      <c r="E38" s="279"/>
      <c r="F38" s="279"/>
      <c r="G38" s="279"/>
      <c r="K38" s="79"/>
    </row>
    <row r="39" spans="1:12" s="1" customFormat="1" ht="15" customHeight="1">
      <c r="A39" s="279" t="s">
        <v>2</v>
      </c>
      <c r="B39" s="279"/>
      <c r="C39" s="279"/>
      <c r="D39" s="279"/>
      <c r="E39" s="279"/>
      <c r="F39" s="279"/>
      <c r="G39" s="279"/>
      <c r="K39" s="71"/>
    </row>
    <row r="40" spans="1:12" s="1" customFormat="1" ht="15" customHeight="1">
      <c r="A40" s="279" t="s">
        <v>4</v>
      </c>
      <c r="B40" s="279"/>
      <c r="C40" s="279"/>
      <c r="D40" s="279"/>
      <c r="E40" s="279"/>
      <c r="F40" s="279"/>
      <c r="G40" s="279"/>
      <c r="K40" s="71"/>
    </row>
    <row r="41" spans="1:12" s="1" customFormat="1" ht="15" customHeight="1">
      <c r="A41" s="280" t="s">
        <v>6</v>
      </c>
      <c r="B41" s="280"/>
      <c r="C41" s="280"/>
      <c r="D41" s="280"/>
      <c r="E41" s="280"/>
      <c r="F41" s="280"/>
      <c r="G41" s="280"/>
      <c r="K41" s="71"/>
    </row>
    <row r="42" spans="1:12" s="2" customFormat="1" ht="15" customHeight="1">
      <c r="A42" s="9"/>
      <c r="B42" s="9"/>
      <c r="C42" s="281" t="s">
        <v>1095</v>
      </c>
      <c r="D42" s="281"/>
      <c r="E42" s="281"/>
      <c r="F42" s="281"/>
      <c r="G42" s="281"/>
      <c r="K42" s="72"/>
    </row>
    <row r="43" spans="1:12" s="1" customFormat="1" ht="15" customHeight="1">
      <c r="A43" s="11" t="s">
        <v>8</v>
      </c>
      <c r="B43" s="12"/>
      <c r="C43" s="13"/>
      <c r="D43" s="286"/>
      <c r="E43" s="286"/>
      <c r="F43" s="286"/>
      <c r="G43" s="286"/>
      <c r="H43" s="68"/>
      <c r="I43" s="68"/>
      <c r="J43" s="68"/>
      <c r="K43" s="71"/>
    </row>
    <row r="44" spans="1:12" s="1" customFormat="1" ht="15" customHeight="1">
      <c r="A44" s="11" t="s">
        <v>9</v>
      </c>
      <c r="B44" s="286" t="s">
        <v>1096</v>
      </c>
      <c r="C44" s="286"/>
      <c r="D44" s="286"/>
      <c r="E44" s="16"/>
      <c r="F44" s="11"/>
      <c r="G44" s="16"/>
      <c r="H44" s="11"/>
      <c r="I44" s="11"/>
      <c r="J44" s="11"/>
      <c r="K44" s="80"/>
      <c r="L44" s="74"/>
    </row>
    <row r="45" spans="1:12" s="1" customFormat="1" ht="15" customHeight="1">
      <c r="A45" s="11" t="s">
        <v>11</v>
      </c>
      <c r="B45" s="289" t="s">
        <v>1098</v>
      </c>
      <c r="C45" s="289"/>
      <c r="D45" s="289"/>
      <c r="E45" s="289"/>
      <c r="F45" s="18"/>
      <c r="G45" s="19" t="s">
        <v>13</v>
      </c>
      <c r="H45" s="69" t="s">
        <v>161</v>
      </c>
      <c r="I45" s="69"/>
      <c r="J45" s="69"/>
      <c r="K45" s="73"/>
    </row>
    <row r="46" spans="1:12" s="1" customFormat="1" ht="15" customHeight="1">
      <c r="A46" s="21" t="s">
        <v>14</v>
      </c>
      <c r="B46" s="21" t="s">
        <v>16</v>
      </c>
      <c r="C46" s="21" t="s">
        <v>17</v>
      </c>
      <c r="D46" s="22" t="s">
        <v>18</v>
      </c>
      <c r="E46" s="23" t="s">
        <v>19</v>
      </c>
      <c r="F46" s="23" t="s">
        <v>20</v>
      </c>
      <c r="G46" s="21" t="s">
        <v>21</v>
      </c>
      <c r="K46" s="71"/>
    </row>
    <row r="47" spans="1:12" s="3" customFormat="1" ht="15" customHeight="1">
      <c r="A47" s="24">
        <v>1</v>
      </c>
      <c r="B47" s="25" t="s">
        <v>23</v>
      </c>
      <c r="C47" s="26"/>
      <c r="D47" s="27">
        <v>79305</v>
      </c>
      <c r="E47" s="28">
        <f>D47*C47</f>
        <v>0</v>
      </c>
      <c r="F47" s="29">
        <v>0.09</v>
      </c>
      <c r="G47" s="30">
        <f>E47-E47*F47</f>
        <v>0</v>
      </c>
      <c r="H47" s="31">
        <f>D47/1.08*0.91</f>
        <v>66821.805555555547</v>
      </c>
      <c r="I47" s="31"/>
      <c r="J47" s="31"/>
      <c r="K47" s="59">
        <f t="shared" ref="K47:K64" si="4">H47*C47</f>
        <v>0</v>
      </c>
      <c r="L47" s="63"/>
    </row>
    <row r="48" spans="1:12" s="3" customFormat="1" ht="15" customHeight="1">
      <c r="A48" s="24">
        <v>2</v>
      </c>
      <c r="B48" s="25" t="s">
        <v>25</v>
      </c>
      <c r="C48" s="32"/>
      <c r="D48" s="33">
        <v>128591</v>
      </c>
      <c r="E48" s="28">
        <f t="shared" ref="E48:E64" si="5">D48*C48</f>
        <v>0</v>
      </c>
      <c r="F48" s="29">
        <v>0.09</v>
      </c>
      <c r="G48" s="30">
        <f t="shared" ref="G48:G64" si="6">E48-E48*F48</f>
        <v>0</v>
      </c>
      <c r="H48" s="31">
        <f t="shared" ref="H48:H64" si="7">D48/1.08*0.91</f>
        <v>108349.82407407407</v>
      </c>
      <c r="I48" s="31"/>
      <c r="J48" s="31"/>
      <c r="K48" s="59">
        <f t="shared" si="4"/>
        <v>0</v>
      </c>
      <c r="L48" s="63"/>
    </row>
    <row r="49" spans="1:12" s="3" customFormat="1" ht="15" customHeight="1">
      <c r="A49" s="24">
        <v>3</v>
      </c>
      <c r="B49" s="25" t="s">
        <v>26</v>
      </c>
      <c r="C49" s="34"/>
      <c r="D49" s="27">
        <v>60043</v>
      </c>
      <c r="E49" s="28">
        <f t="shared" si="5"/>
        <v>0</v>
      </c>
      <c r="F49" s="29">
        <v>0.09</v>
      </c>
      <c r="G49" s="30">
        <f t="shared" si="6"/>
        <v>0</v>
      </c>
      <c r="H49" s="31">
        <f t="shared" si="7"/>
        <v>50591.787037037036</v>
      </c>
      <c r="I49" s="31"/>
      <c r="J49" s="31"/>
      <c r="K49" s="59">
        <f t="shared" si="4"/>
        <v>0</v>
      </c>
      <c r="L49" s="63"/>
    </row>
    <row r="50" spans="1:12" s="10" customFormat="1" ht="15" customHeight="1">
      <c r="A50" s="120">
        <v>4</v>
      </c>
      <c r="B50" s="121" t="s">
        <v>27</v>
      </c>
      <c r="C50" s="122">
        <v>3</v>
      </c>
      <c r="D50" s="27">
        <v>115781</v>
      </c>
      <c r="E50" s="123">
        <f t="shared" si="5"/>
        <v>347343</v>
      </c>
      <c r="F50" s="124">
        <v>0.09</v>
      </c>
      <c r="G50" s="125">
        <f t="shared" si="6"/>
        <v>316082.13</v>
      </c>
      <c r="H50" s="31">
        <f t="shared" si="7"/>
        <v>97556.212962962964</v>
      </c>
      <c r="I50" s="128"/>
      <c r="J50" s="128">
        <f>I50*0.9</f>
        <v>0</v>
      </c>
      <c r="K50" s="129">
        <f t="shared" si="4"/>
        <v>292668.63888888888</v>
      </c>
      <c r="L50" s="130"/>
    </row>
    <row r="51" spans="1:12" s="3" customFormat="1" ht="15" customHeight="1">
      <c r="A51" s="24">
        <v>5</v>
      </c>
      <c r="B51" s="25" t="s">
        <v>28</v>
      </c>
      <c r="C51" s="32">
        <v>3</v>
      </c>
      <c r="D51" s="27">
        <v>119943</v>
      </c>
      <c r="E51" s="28">
        <f t="shared" si="5"/>
        <v>359829</v>
      </c>
      <c r="F51" s="29">
        <v>0.09</v>
      </c>
      <c r="G51" s="30">
        <f t="shared" si="6"/>
        <v>327444.39</v>
      </c>
      <c r="H51" s="31">
        <f t="shared" si="7"/>
        <v>101063.08333333333</v>
      </c>
      <c r="I51" s="31"/>
      <c r="J51" s="31"/>
      <c r="K51" s="59">
        <f t="shared" si="4"/>
        <v>303189.25</v>
      </c>
      <c r="L51" s="63"/>
    </row>
    <row r="52" spans="1:12" s="3" customFormat="1" ht="15" customHeight="1">
      <c r="A52" s="24">
        <v>6</v>
      </c>
      <c r="B52" s="25" t="s">
        <v>29</v>
      </c>
      <c r="C52" s="26"/>
      <c r="D52" s="27">
        <v>94810</v>
      </c>
      <c r="E52" s="28">
        <f t="shared" si="5"/>
        <v>0</v>
      </c>
      <c r="F52" s="29">
        <v>0.09</v>
      </c>
      <c r="G52" s="30">
        <f t="shared" si="6"/>
        <v>0</v>
      </c>
      <c r="H52" s="31">
        <f t="shared" si="7"/>
        <v>79886.203703703708</v>
      </c>
      <c r="I52" s="31"/>
      <c r="J52" s="31"/>
      <c r="K52" s="59">
        <f t="shared" si="4"/>
        <v>0</v>
      </c>
      <c r="L52" s="63"/>
    </row>
    <row r="53" spans="1:12" s="3" customFormat="1" ht="15" customHeight="1">
      <c r="A53" s="24">
        <v>7</v>
      </c>
      <c r="B53" s="25" t="s">
        <v>30</v>
      </c>
      <c r="C53" s="34"/>
      <c r="D53" s="27">
        <v>141396</v>
      </c>
      <c r="E53" s="28">
        <f t="shared" si="5"/>
        <v>0</v>
      </c>
      <c r="F53" s="29">
        <v>0.09</v>
      </c>
      <c r="G53" s="30">
        <f t="shared" si="6"/>
        <v>0</v>
      </c>
      <c r="H53" s="31">
        <f t="shared" si="7"/>
        <v>119139.22222222222</v>
      </c>
      <c r="I53" s="31"/>
      <c r="J53" s="31"/>
      <c r="K53" s="59">
        <f t="shared" si="4"/>
        <v>0</v>
      </c>
      <c r="L53" s="63"/>
    </row>
    <row r="54" spans="1:12" s="3" customFormat="1" ht="15" customHeight="1">
      <c r="A54" s="24">
        <v>8</v>
      </c>
      <c r="B54" s="25" t="s">
        <v>31</v>
      </c>
      <c r="C54" s="26"/>
      <c r="D54" s="27">
        <v>232931</v>
      </c>
      <c r="E54" s="28">
        <f t="shared" si="5"/>
        <v>0</v>
      </c>
      <c r="F54" s="29">
        <v>0.09</v>
      </c>
      <c r="G54" s="30">
        <f t="shared" si="6"/>
        <v>0</v>
      </c>
      <c r="H54" s="31">
        <f t="shared" si="7"/>
        <v>196265.93518518517</v>
      </c>
      <c r="I54" s="31"/>
      <c r="J54" s="31"/>
      <c r="K54" s="59">
        <f t="shared" si="4"/>
        <v>0</v>
      </c>
      <c r="L54" s="63"/>
    </row>
    <row r="55" spans="1:12" s="3" customFormat="1" ht="15" customHeight="1">
      <c r="A55" s="24">
        <v>9</v>
      </c>
      <c r="B55" s="36" t="s">
        <v>32</v>
      </c>
      <c r="C55" s="26"/>
      <c r="D55" s="27">
        <v>101534</v>
      </c>
      <c r="E55" s="28">
        <f t="shared" si="5"/>
        <v>0</v>
      </c>
      <c r="F55" s="29">
        <v>0.09</v>
      </c>
      <c r="G55" s="30">
        <f t="shared" si="6"/>
        <v>0</v>
      </c>
      <c r="H55" s="31">
        <f t="shared" si="7"/>
        <v>85551.796296296307</v>
      </c>
      <c r="I55" s="31"/>
      <c r="J55" s="31"/>
      <c r="K55" s="59">
        <f t="shared" si="4"/>
        <v>0</v>
      </c>
      <c r="L55" s="63"/>
    </row>
    <row r="56" spans="1:12" s="3" customFormat="1" ht="15" customHeight="1">
      <c r="A56" s="24" t="s">
        <v>534</v>
      </c>
      <c r="B56" s="36" t="s">
        <v>33</v>
      </c>
      <c r="C56" s="37"/>
      <c r="D56" s="33">
        <v>110148</v>
      </c>
      <c r="E56" s="28">
        <f t="shared" si="5"/>
        <v>0</v>
      </c>
      <c r="F56" s="29">
        <v>0.09</v>
      </c>
      <c r="G56" s="30">
        <f t="shared" si="6"/>
        <v>0</v>
      </c>
      <c r="H56" s="31">
        <f t="shared" si="7"/>
        <v>92809.888888888876</v>
      </c>
      <c r="I56" s="31"/>
      <c r="J56" s="31"/>
      <c r="K56" s="59">
        <f t="shared" si="4"/>
        <v>0</v>
      </c>
      <c r="L56" s="63"/>
    </row>
    <row r="57" spans="1:12" s="3" customFormat="1" ht="15" customHeight="1">
      <c r="A57" s="24">
        <v>11</v>
      </c>
      <c r="B57" s="25" t="s">
        <v>34</v>
      </c>
      <c r="C57" s="37"/>
      <c r="D57" s="27">
        <v>54198</v>
      </c>
      <c r="E57" s="28">
        <f t="shared" si="5"/>
        <v>0</v>
      </c>
      <c r="F57" s="29">
        <v>0.09</v>
      </c>
      <c r="G57" s="30">
        <f t="shared" si="6"/>
        <v>0</v>
      </c>
      <c r="H57" s="31">
        <f t="shared" si="7"/>
        <v>45666.833333333328</v>
      </c>
      <c r="I57" s="31"/>
      <c r="J57" s="31"/>
      <c r="K57" s="59">
        <f t="shared" si="4"/>
        <v>0</v>
      </c>
      <c r="L57" s="63"/>
    </row>
    <row r="58" spans="1:12" s="3" customFormat="1" ht="15" customHeight="1">
      <c r="A58" s="24">
        <v>12</v>
      </c>
      <c r="B58" s="25" t="s">
        <v>35</v>
      </c>
      <c r="C58" s="37"/>
      <c r="D58" s="27">
        <v>49680</v>
      </c>
      <c r="E58" s="28">
        <f t="shared" si="5"/>
        <v>0</v>
      </c>
      <c r="F58" s="29">
        <v>0.09</v>
      </c>
      <c r="G58" s="30">
        <f t="shared" si="6"/>
        <v>0</v>
      </c>
      <c r="H58" s="31">
        <f t="shared" si="7"/>
        <v>41860</v>
      </c>
      <c r="I58" s="31"/>
      <c r="J58" s="31"/>
      <c r="K58" s="59">
        <f t="shared" si="4"/>
        <v>0</v>
      </c>
      <c r="L58" s="63"/>
    </row>
    <row r="59" spans="1:12" s="3" customFormat="1" ht="15" customHeight="1">
      <c r="A59" s="24">
        <v>13</v>
      </c>
      <c r="B59" s="25" t="s">
        <v>36</v>
      </c>
      <c r="C59" s="37">
        <v>3</v>
      </c>
      <c r="D59" s="38">
        <v>64152</v>
      </c>
      <c r="E59" s="28">
        <f t="shared" si="5"/>
        <v>192456</v>
      </c>
      <c r="F59" s="29">
        <v>0.09</v>
      </c>
      <c r="G59" s="30">
        <f t="shared" si="6"/>
        <v>175134.96</v>
      </c>
      <c r="H59" s="31">
        <f t="shared" si="7"/>
        <v>54053.999999999993</v>
      </c>
      <c r="I59" s="31"/>
      <c r="J59" s="31"/>
      <c r="K59" s="59">
        <f t="shared" si="4"/>
        <v>162161.99999999997</v>
      </c>
      <c r="L59" s="63"/>
    </row>
    <row r="60" spans="1:12" s="3" customFormat="1" ht="15" customHeight="1">
      <c r="A60" s="24">
        <v>14</v>
      </c>
      <c r="B60" s="25" t="s">
        <v>37</v>
      </c>
      <c r="C60" s="37"/>
      <c r="D60" s="38">
        <v>65934</v>
      </c>
      <c r="E60" s="28">
        <f t="shared" si="5"/>
        <v>0</v>
      </c>
      <c r="F60" s="29">
        <v>0.09</v>
      </c>
      <c r="G60" s="30">
        <f t="shared" si="6"/>
        <v>0</v>
      </c>
      <c r="H60" s="31">
        <f t="shared" si="7"/>
        <v>55555.499999999993</v>
      </c>
      <c r="I60" s="128"/>
      <c r="J60" s="31"/>
      <c r="K60" s="59">
        <f t="shared" si="4"/>
        <v>0</v>
      </c>
      <c r="L60" s="63"/>
    </row>
    <row r="61" spans="1:12" s="3" customFormat="1" ht="15" customHeight="1">
      <c r="A61" s="24">
        <v>15</v>
      </c>
      <c r="B61" s="25" t="s">
        <v>38</v>
      </c>
      <c r="C61" s="37"/>
      <c r="D61" s="38">
        <v>76626</v>
      </c>
      <c r="E61" s="28">
        <f t="shared" si="5"/>
        <v>0</v>
      </c>
      <c r="F61" s="29">
        <v>0.09</v>
      </c>
      <c r="G61" s="30">
        <f t="shared" si="6"/>
        <v>0</v>
      </c>
      <c r="H61" s="31">
        <f t="shared" si="7"/>
        <v>64564.5</v>
      </c>
      <c r="I61" s="31"/>
      <c r="J61" s="31"/>
      <c r="K61" s="59">
        <f t="shared" si="4"/>
        <v>0</v>
      </c>
      <c r="L61" s="63"/>
    </row>
    <row r="62" spans="1:12" s="3" customFormat="1" ht="15" customHeight="1">
      <c r="A62" s="24">
        <v>16</v>
      </c>
      <c r="B62" s="25" t="s">
        <v>39</v>
      </c>
      <c r="C62" s="37">
        <v>3</v>
      </c>
      <c r="D62" s="38">
        <v>80190</v>
      </c>
      <c r="E62" s="28">
        <f t="shared" si="5"/>
        <v>240570</v>
      </c>
      <c r="F62" s="29">
        <v>0.09</v>
      </c>
      <c r="G62" s="30">
        <f t="shared" si="6"/>
        <v>218918.7</v>
      </c>
      <c r="H62" s="31">
        <f t="shared" si="7"/>
        <v>67567.5</v>
      </c>
      <c r="I62" s="31"/>
      <c r="J62" s="31"/>
      <c r="K62" s="59">
        <f t="shared" si="4"/>
        <v>202702.5</v>
      </c>
      <c r="L62" s="63"/>
    </row>
    <row r="63" spans="1:12" s="3" customFormat="1" ht="15" customHeight="1">
      <c r="A63" s="24">
        <v>17</v>
      </c>
      <c r="B63" s="25" t="s">
        <v>40</v>
      </c>
      <c r="C63" s="37"/>
      <c r="D63" s="38">
        <v>113832</v>
      </c>
      <c r="E63" s="28">
        <f t="shared" si="5"/>
        <v>0</v>
      </c>
      <c r="F63" s="29">
        <v>0.09</v>
      </c>
      <c r="G63" s="30">
        <f t="shared" si="6"/>
        <v>0</v>
      </c>
      <c r="H63" s="31">
        <f t="shared" si="7"/>
        <v>95914</v>
      </c>
      <c r="I63" s="31"/>
      <c r="J63" s="31"/>
      <c r="K63" s="59">
        <f t="shared" si="4"/>
        <v>0</v>
      </c>
      <c r="L63" s="63"/>
    </row>
    <row r="64" spans="1:12" s="10" customFormat="1" ht="15" customHeight="1">
      <c r="A64" s="120">
        <v>18</v>
      </c>
      <c r="B64" s="121" t="s">
        <v>41</v>
      </c>
      <c r="C64" s="126"/>
      <c r="D64" s="39">
        <v>98010</v>
      </c>
      <c r="E64" s="123">
        <f t="shared" si="5"/>
        <v>0</v>
      </c>
      <c r="F64" s="124">
        <v>0.09</v>
      </c>
      <c r="G64" s="125">
        <f t="shared" si="6"/>
        <v>0</v>
      </c>
      <c r="H64" s="31">
        <f t="shared" si="7"/>
        <v>82582.5</v>
      </c>
      <c r="I64" s="128"/>
      <c r="J64" s="128"/>
      <c r="K64" s="59">
        <f t="shared" si="4"/>
        <v>0</v>
      </c>
      <c r="L64" s="130"/>
    </row>
    <row r="65" spans="1:11" s="4" customFormat="1" ht="15" customHeight="1">
      <c r="A65" s="40"/>
      <c r="B65" s="41" t="s">
        <v>42</v>
      </c>
      <c r="C65" s="42">
        <f>SUM(C47:C64)</f>
        <v>12</v>
      </c>
      <c r="D65" s="42"/>
      <c r="E65" s="43">
        <f>SUM(E47:E64)</f>
        <v>1140198</v>
      </c>
      <c r="F65" s="43"/>
      <c r="G65" s="44">
        <f>SUM(G47:G64)</f>
        <v>1037580.1799999999</v>
      </c>
      <c r="H65" s="45"/>
      <c r="I65" s="45"/>
      <c r="J65" s="45"/>
      <c r="K65" s="64">
        <f>SUM(K47:K64)</f>
        <v>960722.38888888888</v>
      </c>
    </row>
    <row r="66" spans="1:11" s="5" customFormat="1" ht="30" customHeight="1">
      <c r="A66" s="46"/>
      <c r="B66" s="47"/>
      <c r="C66" s="48"/>
      <c r="D66" s="48"/>
      <c r="E66" s="49"/>
      <c r="F66" s="49"/>
      <c r="G66" s="50"/>
      <c r="K66" s="75">
        <f>K65*0.08</f>
        <v>76857.791111111117</v>
      </c>
    </row>
    <row r="67" spans="1:11" s="6" customFormat="1" ht="15" customHeight="1">
      <c r="A67" s="283" t="s">
        <v>43</v>
      </c>
      <c r="B67" s="283"/>
      <c r="C67" s="284" t="s">
        <v>44</v>
      </c>
      <c r="D67" s="284"/>
      <c r="E67" s="54"/>
      <c r="F67" s="54"/>
      <c r="G67" s="55" t="s">
        <v>45</v>
      </c>
      <c r="K67" s="76">
        <f>SUM(K65:K66)</f>
        <v>1037580.1799999999</v>
      </c>
    </row>
    <row r="70" spans="1:11" ht="15.75">
      <c r="A70" s="279" t="s">
        <v>0</v>
      </c>
      <c r="B70" s="279"/>
      <c r="C70" s="279"/>
      <c r="D70" s="279"/>
      <c r="E70" s="279"/>
      <c r="F70" s="279"/>
      <c r="G70" s="279"/>
    </row>
    <row r="71" spans="1:11" ht="15.75">
      <c r="A71" s="279" t="s">
        <v>1</v>
      </c>
      <c r="B71" s="279"/>
      <c r="C71" s="279"/>
      <c r="D71" s="279"/>
      <c r="E71" s="279"/>
      <c r="F71" s="279"/>
      <c r="G71" s="279"/>
    </row>
    <row r="72" spans="1:11" ht="15.75">
      <c r="A72" s="279" t="s">
        <v>2</v>
      </c>
      <c r="B72" s="279"/>
      <c r="C72" s="279"/>
      <c r="D72" s="279"/>
      <c r="E72" s="279"/>
      <c r="F72" s="279"/>
      <c r="G72" s="279"/>
    </row>
    <row r="73" spans="1:11" ht="15.75">
      <c r="A73" s="279" t="s">
        <v>4</v>
      </c>
      <c r="B73" s="279"/>
      <c r="C73" s="279"/>
      <c r="D73" s="279"/>
      <c r="E73" s="279"/>
      <c r="F73" s="279"/>
      <c r="G73" s="279"/>
    </row>
    <row r="74" spans="1:11" ht="15.75">
      <c r="A74" s="280" t="s">
        <v>6</v>
      </c>
      <c r="B74" s="280"/>
      <c r="C74" s="280"/>
      <c r="D74" s="280"/>
      <c r="E74" s="280"/>
      <c r="F74" s="280"/>
      <c r="G74" s="280"/>
    </row>
    <row r="75" spans="1:11" ht="27.75">
      <c r="A75" s="9"/>
      <c r="B75" s="9"/>
      <c r="C75" s="281" t="s">
        <v>580</v>
      </c>
      <c r="D75" s="281"/>
      <c r="E75" s="281"/>
      <c r="F75" s="281"/>
      <c r="G75" s="281"/>
    </row>
    <row r="76" spans="1:11" ht="15.75">
      <c r="A76" s="11" t="s">
        <v>8</v>
      </c>
      <c r="B76" s="12"/>
      <c r="C76" s="13"/>
      <c r="D76" s="286"/>
      <c r="E76" s="286"/>
      <c r="F76" s="286"/>
      <c r="G76" s="286"/>
    </row>
    <row r="77" spans="1:11" ht="15.75">
      <c r="A77" s="11" t="s">
        <v>9</v>
      </c>
      <c r="B77" s="286" t="s">
        <v>1096</v>
      </c>
      <c r="C77" s="286"/>
      <c r="D77" s="286"/>
      <c r="E77" s="16"/>
      <c r="F77" s="11"/>
      <c r="G77" s="16"/>
    </row>
    <row r="78" spans="1:11" ht="15.75">
      <c r="A78" s="11" t="s">
        <v>11</v>
      </c>
      <c r="B78" s="289" t="s">
        <v>1099</v>
      </c>
      <c r="C78" s="289"/>
      <c r="D78" s="289"/>
      <c r="E78" s="289"/>
      <c r="F78" s="18"/>
      <c r="G78" s="19" t="s">
        <v>13</v>
      </c>
    </row>
    <row r="79" spans="1:11" ht="15.75">
      <c r="A79" s="21" t="s">
        <v>14</v>
      </c>
      <c r="B79" s="21" t="s">
        <v>16</v>
      </c>
      <c r="C79" s="21" t="s">
        <v>17</v>
      </c>
      <c r="D79" s="22" t="s">
        <v>18</v>
      </c>
      <c r="E79" s="23" t="s">
        <v>19</v>
      </c>
      <c r="F79" s="23" t="s">
        <v>20</v>
      </c>
      <c r="G79" s="21" t="s">
        <v>21</v>
      </c>
    </row>
    <row r="80" spans="1:11">
      <c r="A80" s="24">
        <v>1</v>
      </c>
      <c r="B80" s="25" t="s">
        <v>23</v>
      </c>
      <c r="C80" s="26"/>
      <c r="D80" s="27">
        <v>79305</v>
      </c>
      <c r="E80" s="28">
        <f>D80*C80</f>
        <v>0</v>
      </c>
      <c r="F80" s="29">
        <v>0.09</v>
      </c>
      <c r="G80" s="30">
        <f>E80-E80*F80</f>
        <v>0</v>
      </c>
    </row>
    <row r="81" spans="1:7">
      <c r="A81" s="24">
        <v>2</v>
      </c>
      <c r="B81" s="25" t="s">
        <v>25</v>
      </c>
      <c r="C81" s="32">
        <v>5</v>
      </c>
      <c r="D81" s="33">
        <v>128591</v>
      </c>
      <c r="E81" s="28">
        <f t="shared" ref="E81:E97" si="8">D81*C81</f>
        <v>642955</v>
      </c>
      <c r="F81" s="29">
        <v>0.09</v>
      </c>
      <c r="G81" s="30">
        <f t="shared" ref="G81:G97" si="9">E81-E81*F81</f>
        <v>585089.05000000005</v>
      </c>
    </row>
    <row r="82" spans="1:7">
      <c r="A82" s="24">
        <v>3</v>
      </c>
      <c r="B82" s="25" t="s">
        <v>26</v>
      </c>
      <c r="C82" s="34">
        <v>5</v>
      </c>
      <c r="D82" s="27">
        <v>60043</v>
      </c>
      <c r="E82" s="28">
        <f t="shared" si="8"/>
        <v>300215</v>
      </c>
      <c r="F82" s="29">
        <v>0.09</v>
      </c>
      <c r="G82" s="30">
        <f t="shared" si="9"/>
        <v>273195.65000000002</v>
      </c>
    </row>
    <row r="83" spans="1:7">
      <c r="A83" s="120">
        <v>4</v>
      </c>
      <c r="B83" s="121" t="s">
        <v>27</v>
      </c>
      <c r="C83" s="122"/>
      <c r="D83" s="27">
        <v>115781</v>
      </c>
      <c r="E83" s="123">
        <f t="shared" si="8"/>
        <v>0</v>
      </c>
      <c r="F83" s="124">
        <v>0.09</v>
      </c>
      <c r="G83" s="125">
        <f t="shared" si="9"/>
        <v>0</v>
      </c>
    </row>
    <row r="84" spans="1:7">
      <c r="A84" s="24">
        <v>5</v>
      </c>
      <c r="B84" s="25" t="s">
        <v>28</v>
      </c>
      <c r="C84" s="32">
        <v>5</v>
      </c>
      <c r="D84" s="27">
        <v>119943</v>
      </c>
      <c r="E84" s="28">
        <f t="shared" si="8"/>
        <v>599715</v>
      </c>
      <c r="F84" s="29">
        <v>0.09</v>
      </c>
      <c r="G84" s="30">
        <f t="shared" si="9"/>
        <v>545740.65</v>
      </c>
    </row>
    <row r="85" spans="1:7">
      <c r="A85" s="24">
        <v>6</v>
      </c>
      <c r="B85" s="25" t="s">
        <v>29</v>
      </c>
      <c r="C85" s="26"/>
      <c r="D85" s="27">
        <v>94810</v>
      </c>
      <c r="E85" s="28">
        <f t="shared" si="8"/>
        <v>0</v>
      </c>
      <c r="F85" s="29">
        <v>0.09</v>
      </c>
      <c r="G85" s="30">
        <f t="shared" si="9"/>
        <v>0</v>
      </c>
    </row>
    <row r="86" spans="1:7">
      <c r="A86" s="24">
        <v>7</v>
      </c>
      <c r="B86" s="25" t="s">
        <v>30</v>
      </c>
      <c r="C86" s="34"/>
      <c r="D86" s="27">
        <v>141396</v>
      </c>
      <c r="E86" s="28">
        <f t="shared" si="8"/>
        <v>0</v>
      </c>
      <c r="F86" s="29">
        <v>0.09</v>
      </c>
      <c r="G86" s="30">
        <f t="shared" si="9"/>
        <v>0</v>
      </c>
    </row>
    <row r="87" spans="1:7">
      <c r="A87" s="24">
        <v>8</v>
      </c>
      <c r="B87" s="25" t="s">
        <v>31</v>
      </c>
      <c r="C87" s="26"/>
      <c r="D87" s="27">
        <v>232931</v>
      </c>
      <c r="E87" s="28">
        <f t="shared" si="8"/>
        <v>0</v>
      </c>
      <c r="F87" s="29">
        <v>0.09</v>
      </c>
      <c r="G87" s="30">
        <f t="shared" si="9"/>
        <v>0</v>
      </c>
    </row>
    <row r="88" spans="1:7">
      <c r="A88" s="24">
        <v>9</v>
      </c>
      <c r="B88" s="36" t="s">
        <v>32</v>
      </c>
      <c r="C88" s="26"/>
      <c r="D88" s="27">
        <v>101534</v>
      </c>
      <c r="E88" s="28">
        <f t="shared" si="8"/>
        <v>0</v>
      </c>
      <c r="F88" s="29">
        <v>0.09</v>
      </c>
      <c r="G88" s="30">
        <f t="shared" si="9"/>
        <v>0</v>
      </c>
    </row>
    <row r="89" spans="1:7">
      <c r="A89" s="24" t="s">
        <v>534</v>
      </c>
      <c r="B89" s="36" t="s">
        <v>33</v>
      </c>
      <c r="C89" s="37"/>
      <c r="D89" s="33">
        <v>110148</v>
      </c>
      <c r="E89" s="28">
        <f t="shared" si="8"/>
        <v>0</v>
      </c>
      <c r="F89" s="29">
        <v>0.09</v>
      </c>
      <c r="G89" s="30">
        <f t="shared" si="9"/>
        <v>0</v>
      </c>
    </row>
    <row r="90" spans="1:7">
      <c r="A90" s="24">
        <v>11</v>
      </c>
      <c r="B90" s="25" t="s">
        <v>34</v>
      </c>
      <c r="C90" s="37"/>
      <c r="D90" s="27">
        <v>54198</v>
      </c>
      <c r="E90" s="28">
        <f t="shared" si="8"/>
        <v>0</v>
      </c>
      <c r="F90" s="29">
        <v>0.09</v>
      </c>
      <c r="G90" s="30">
        <f t="shared" si="9"/>
        <v>0</v>
      </c>
    </row>
    <row r="91" spans="1:7">
      <c r="A91" s="24">
        <v>12</v>
      </c>
      <c r="B91" s="25" t="s">
        <v>35</v>
      </c>
      <c r="C91" s="37"/>
      <c r="D91" s="27">
        <v>49680</v>
      </c>
      <c r="E91" s="28">
        <f t="shared" si="8"/>
        <v>0</v>
      </c>
      <c r="F91" s="29">
        <v>0.09</v>
      </c>
      <c r="G91" s="30">
        <f t="shared" si="9"/>
        <v>0</v>
      </c>
    </row>
    <row r="92" spans="1:7">
      <c r="A92" s="24">
        <v>13</v>
      </c>
      <c r="B92" s="25" t="s">
        <v>36</v>
      </c>
      <c r="C92" s="37"/>
      <c r="D92" s="38">
        <v>64152</v>
      </c>
      <c r="E92" s="28">
        <f t="shared" si="8"/>
        <v>0</v>
      </c>
      <c r="F92" s="29">
        <v>0.09</v>
      </c>
      <c r="G92" s="30">
        <f t="shared" si="9"/>
        <v>0</v>
      </c>
    </row>
    <row r="93" spans="1:7">
      <c r="A93" s="24">
        <v>14</v>
      </c>
      <c r="B93" s="25" t="s">
        <v>37</v>
      </c>
      <c r="C93" s="37">
        <v>5</v>
      </c>
      <c r="D93" s="38">
        <v>65934</v>
      </c>
      <c r="E93" s="28">
        <f t="shared" si="8"/>
        <v>329670</v>
      </c>
      <c r="F93" s="29">
        <v>0.09</v>
      </c>
      <c r="G93" s="30">
        <f t="shared" si="9"/>
        <v>299999.7</v>
      </c>
    </row>
    <row r="94" spans="1:7">
      <c r="A94" s="24">
        <v>15</v>
      </c>
      <c r="B94" s="25" t="s">
        <v>38</v>
      </c>
      <c r="C94" s="37">
        <v>5</v>
      </c>
      <c r="D94" s="38">
        <v>76626</v>
      </c>
      <c r="E94" s="28">
        <f t="shared" si="8"/>
        <v>383130</v>
      </c>
      <c r="F94" s="29">
        <v>0.09</v>
      </c>
      <c r="G94" s="30">
        <f t="shared" si="9"/>
        <v>348648.3</v>
      </c>
    </row>
    <row r="95" spans="1:7">
      <c r="A95" s="24">
        <v>16</v>
      </c>
      <c r="B95" s="25" t="s">
        <v>39</v>
      </c>
      <c r="C95" s="37">
        <v>5</v>
      </c>
      <c r="D95" s="38">
        <v>80190</v>
      </c>
      <c r="E95" s="28">
        <f t="shared" si="8"/>
        <v>400950</v>
      </c>
      <c r="F95" s="29">
        <v>0.09</v>
      </c>
      <c r="G95" s="30">
        <f t="shared" si="9"/>
        <v>364864.5</v>
      </c>
    </row>
    <row r="96" spans="1:7">
      <c r="A96" s="24">
        <v>17</v>
      </c>
      <c r="B96" s="25" t="s">
        <v>40</v>
      </c>
      <c r="C96" s="37"/>
      <c r="D96" s="38">
        <v>113832</v>
      </c>
      <c r="E96" s="28">
        <f t="shared" si="8"/>
        <v>0</v>
      </c>
      <c r="F96" s="29">
        <v>0.09</v>
      </c>
      <c r="G96" s="30">
        <f t="shared" si="9"/>
        <v>0</v>
      </c>
    </row>
    <row r="97" spans="1:11">
      <c r="A97" s="120">
        <v>18</v>
      </c>
      <c r="B97" s="121" t="s">
        <v>41</v>
      </c>
      <c r="C97" s="126"/>
      <c r="D97" s="39">
        <v>98010</v>
      </c>
      <c r="E97" s="123">
        <f t="shared" si="8"/>
        <v>0</v>
      </c>
      <c r="F97" s="124">
        <v>0.09</v>
      </c>
      <c r="G97" s="125">
        <f t="shared" si="9"/>
        <v>0</v>
      </c>
    </row>
    <row r="98" spans="1:11" ht="17.25">
      <c r="A98" s="40"/>
      <c r="B98" s="41" t="s">
        <v>42</v>
      </c>
      <c r="C98" s="42">
        <f>SUM(C80:C97)</f>
        <v>30</v>
      </c>
      <c r="D98" s="42"/>
      <c r="E98" s="43">
        <f>SUM(E80:E97)</f>
        <v>2656635</v>
      </c>
      <c r="F98" s="43"/>
      <c r="G98" s="44">
        <f>SUM(G80:G97)</f>
        <v>2417537.85</v>
      </c>
    </row>
    <row r="100" spans="1:11" s="6" customFormat="1" ht="15" customHeight="1">
      <c r="A100" s="283" t="s">
        <v>43</v>
      </c>
      <c r="B100" s="283"/>
      <c r="C100" s="284" t="s">
        <v>44</v>
      </c>
      <c r="D100" s="284"/>
      <c r="E100" s="54"/>
      <c r="F100" s="54"/>
      <c r="G100" s="55" t="s">
        <v>45</v>
      </c>
      <c r="K100" s="76">
        <f>SUM(K98:K99)</f>
        <v>0</v>
      </c>
    </row>
  </sheetData>
  <mergeCells count="33">
    <mergeCell ref="C75:G75"/>
    <mergeCell ref="D76:G76"/>
    <mergeCell ref="B77:D77"/>
    <mergeCell ref="B78:E78"/>
    <mergeCell ref="A100:B100"/>
    <mergeCell ref="C100:D100"/>
    <mergeCell ref="A70:G70"/>
    <mergeCell ref="A71:G71"/>
    <mergeCell ref="A72:G72"/>
    <mergeCell ref="A73:G73"/>
    <mergeCell ref="A74:G74"/>
    <mergeCell ref="C42:G42"/>
    <mergeCell ref="D43:G43"/>
    <mergeCell ref="B44:D44"/>
    <mergeCell ref="B45:E45"/>
    <mergeCell ref="A67:B67"/>
    <mergeCell ref="C67:D67"/>
    <mergeCell ref="A37:G37"/>
    <mergeCell ref="A38:G38"/>
    <mergeCell ref="A39:G39"/>
    <mergeCell ref="A40:G40"/>
    <mergeCell ref="A41:G41"/>
    <mergeCell ref="C7:G7"/>
    <mergeCell ref="D8:G8"/>
    <mergeCell ref="B9:D9"/>
    <mergeCell ref="B10:E10"/>
    <mergeCell ref="A32:B32"/>
    <mergeCell ref="C32:D32"/>
    <mergeCell ref="A2:G2"/>
    <mergeCell ref="A3:G3"/>
    <mergeCell ref="A4:G4"/>
    <mergeCell ref="A5:G5"/>
    <mergeCell ref="A6:G6"/>
  </mergeCells>
  <pageMargins left="0.7" right="0.7" top="0.75" bottom="0.75" header="0.3" footer="0.3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16"/>
  <sheetViews>
    <sheetView topLeftCell="A3183" zoomScale="70" zoomScaleNormal="70" workbookViewId="0">
      <selection activeCell="A3216" sqref="A3216:B3216"/>
    </sheetView>
  </sheetViews>
  <sheetFormatPr defaultColWidth="9" defaultRowHeight="15"/>
  <cols>
    <col min="2" max="2" width="37.42578125" customWidth="1"/>
    <col min="3" max="3" width="9.85546875" customWidth="1"/>
    <col min="4" max="4" width="21.28515625" customWidth="1"/>
    <col min="5" max="5" width="26.5703125" customWidth="1"/>
    <col min="6" max="6" width="17.28515625" customWidth="1"/>
    <col min="7" max="7" width="20.28515625" customWidth="1"/>
    <col min="8" max="8" width="13.42578125" style="8" customWidth="1"/>
    <col min="9" max="9" width="15.7109375" style="8" hidden="1" customWidth="1"/>
    <col min="10" max="12" width="15.7109375" style="8" customWidth="1"/>
    <col min="13" max="13" width="22.42578125" customWidth="1"/>
  </cols>
  <sheetData>
    <row r="1" spans="1:13" s="1" customFormat="1" ht="16.5" customHeight="1">
      <c r="A1" s="279" t="s">
        <v>0</v>
      </c>
      <c r="B1" s="279"/>
      <c r="C1" s="279"/>
      <c r="D1" s="279"/>
      <c r="E1" s="279"/>
      <c r="F1" s="279"/>
      <c r="G1" s="279"/>
      <c r="H1" s="3"/>
      <c r="I1" s="112"/>
      <c r="J1" s="112"/>
      <c r="K1" s="112"/>
      <c r="L1" s="112"/>
    </row>
    <row r="2" spans="1:13" s="1" customFormat="1" ht="17.25" customHeight="1">
      <c r="A2" s="279" t="s">
        <v>1</v>
      </c>
      <c r="B2" s="279"/>
      <c r="C2" s="279"/>
      <c r="D2" s="279"/>
      <c r="E2" s="279"/>
      <c r="F2" s="279"/>
      <c r="G2" s="279"/>
      <c r="H2" s="3"/>
      <c r="I2" s="58"/>
      <c r="J2" s="58"/>
      <c r="K2" s="58"/>
      <c r="L2" s="58"/>
    </row>
    <row r="3" spans="1:13" s="1" customFormat="1" ht="15" customHeight="1">
      <c r="A3" s="279" t="s">
        <v>2</v>
      </c>
      <c r="B3" s="279"/>
      <c r="C3" s="279"/>
      <c r="D3" s="279"/>
      <c r="E3" s="279"/>
      <c r="F3" s="279"/>
      <c r="G3" s="279"/>
      <c r="H3" s="3"/>
      <c r="I3" s="59"/>
      <c r="J3" s="59"/>
      <c r="K3" s="59"/>
      <c r="L3" s="59"/>
    </row>
    <row r="4" spans="1:13" s="1" customFormat="1" ht="15" customHeight="1">
      <c r="A4" s="279" t="s">
        <v>4</v>
      </c>
      <c r="B4" s="279"/>
      <c r="C4" s="279"/>
      <c r="D4" s="279"/>
      <c r="E4" s="279"/>
      <c r="F4" s="279"/>
      <c r="G4" s="279"/>
      <c r="H4" s="3"/>
      <c r="I4" s="59"/>
      <c r="J4" s="59"/>
      <c r="K4" s="59"/>
      <c r="L4" s="59"/>
    </row>
    <row r="5" spans="1:13" s="1" customFormat="1" ht="15" customHeight="1">
      <c r="A5" s="280" t="s">
        <v>6</v>
      </c>
      <c r="B5" s="280"/>
      <c r="C5" s="280"/>
      <c r="D5" s="280"/>
      <c r="E5" s="280"/>
      <c r="F5" s="280"/>
      <c r="G5" s="280"/>
      <c r="H5" s="3"/>
      <c r="I5" s="59"/>
      <c r="J5" s="59"/>
      <c r="K5" s="59"/>
      <c r="L5" s="59"/>
    </row>
    <row r="6" spans="1:13" s="2" customFormat="1" ht="15" customHeight="1">
      <c r="A6" s="9"/>
      <c r="B6" s="9"/>
      <c r="C6" s="281" t="s">
        <v>576</v>
      </c>
      <c r="D6" s="281"/>
      <c r="E6" s="281"/>
      <c r="F6" s="281"/>
      <c r="G6" s="281"/>
      <c r="H6" s="10"/>
      <c r="I6" s="59"/>
      <c r="J6" s="59"/>
      <c r="K6" s="59"/>
      <c r="L6" s="59"/>
    </row>
    <row r="7" spans="1:13" s="1" customFormat="1" ht="15" customHeight="1">
      <c r="A7" s="11" t="s">
        <v>1100</v>
      </c>
      <c r="B7" s="12"/>
      <c r="C7" s="13"/>
      <c r="D7" s="286"/>
      <c r="E7" s="286"/>
      <c r="F7" s="286"/>
      <c r="G7" s="286"/>
      <c r="H7" s="15"/>
      <c r="I7" s="59"/>
      <c r="J7" s="59"/>
      <c r="K7" s="59"/>
      <c r="L7" s="59"/>
    </row>
    <row r="8" spans="1:13" s="1" customFormat="1" ht="15" customHeight="1">
      <c r="A8" s="11" t="s">
        <v>9</v>
      </c>
      <c r="B8" s="306" t="s">
        <v>1101</v>
      </c>
      <c r="C8" s="306"/>
      <c r="D8" s="306"/>
      <c r="E8" s="306"/>
      <c r="F8" s="11"/>
      <c r="G8" s="16"/>
      <c r="H8" s="17"/>
      <c r="I8" s="60"/>
      <c r="J8" s="60"/>
      <c r="K8" s="60"/>
      <c r="L8" s="60"/>
      <c r="M8" s="74"/>
    </row>
    <row r="9" spans="1:13" s="1" customFormat="1" ht="15" customHeight="1">
      <c r="A9" s="11" t="s">
        <v>11</v>
      </c>
      <c r="B9" s="289"/>
      <c r="C9" s="289"/>
      <c r="D9" s="289"/>
      <c r="E9" s="289"/>
      <c r="F9" s="18"/>
      <c r="G9" s="19" t="s">
        <v>13</v>
      </c>
      <c r="H9" s="20" t="s">
        <v>161</v>
      </c>
      <c r="I9" s="62"/>
      <c r="J9" s="62"/>
      <c r="K9" s="62"/>
      <c r="L9" s="62"/>
    </row>
    <row r="10" spans="1:13" s="1" customFormat="1" ht="15" customHeight="1">
      <c r="A10" s="21" t="s">
        <v>14</v>
      </c>
      <c r="B10" s="21" t="s">
        <v>16</v>
      </c>
      <c r="C10" s="21" t="s">
        <v>17</v>
      </c>
      <c r="D10" s="22" t="s">
        <v>18</v>
      </c>
      <c r="E10" s="23" t="s">
        <v>19</v>
      </c>
      <c r="F10" s="23" t="s">
        <v>20</v>
      </c>
      <c r="G10" s="21" t="s">
        <v>21</v>
      </c>
      <c r="H10" s="3"/>
      <c r="I10" s="59"/>
      <c r="J10" s="59"/>
      <c r="K10" s="59"/>
      <c r="L10" s="59"/>
    </row>
    <row r="11" spans="1:13" s="3" customFormat="1" ht="15" customHeight="1">
      <c r="A11" s="24">
        <v>1</v>
      </c>
      <c r="B11" s="25" t="s">
        <v>23</v>
      </c>
      <c r="C11" s="26"/>
      <c r="D11" s="27">
        <v>79305</v>
      </c>
      <c r="E11" s="28">
        <f>D11*C11</f>
        <v>0</v>
      </c>
      <c r="F11" s="29">
        <v>0.09</v>
      </c>
      <c r="G11" s="30">
        <f>E11-E11*F11</f>
        <v>0</v>
      </c>
      <c r="H11" s="31">
        <f>D11/1.08*0.91</f>
        <v>66821.805555555547</v>
      </c>
      <c r="I11" s="59"/>
      <c r="J11" s="59"/>
      <c r="K11" s="59">
        <f>H11*C11</f>
        <v>0</v>
      </c>
      <c r="L11" s="59"/>
      <c r="M11" s="63">
        <f>H11*C11</f>
        <v>0</v>
      </c>
    </row>
    <row r="12" spans="1:13" s="3" customFormat="1" ht="15" customHeight="1">
      <c r="A12" s="24">
        <v>2</v>
      </c>
      <c r="B12" s="25" t="s">
        <v>25</v>
      </c>
      <c r="C12" s="32"/>
      <c r="D12" s="33">
        <v>128591</v>
      </c>
      <c r="E12" s="28">
        <f t="shared" ref="E12:E28" si="0">D12*C12</f>
        <v>0</v>
      </c>
      <c r="F12" s="29">
        <v>0.09</v>
      </c>
      <c r="G12" s="30">
        <f t="shared" ref="G12:G28" si="1">E12-E12*F12</f>
        <v>0</v>
      </c>
      <c r="H12" s="31">
        <f t="shared" ref="H12:H28" si="2">D12/1.08*0.91</f>
        <v>108349.82407407407</v>
      </c>
      <c r="I12" s="59"/>
      <c r="J12" s="59"/>
      <c r="K12" s="59">
        <f t="shared" ref="K12:K28" si="3">H12*C12</f>
        <v>0</v>
      </c>
      <c r="L12" s="59"/>
      <c r="M12" s="63">
        <f t="shared" ref="M12:M28" si="4">H12*C12</f>
        <v>0</v>
      </c>
    </row>
    <row r="13" spans="1:13" s="3" customFormat="1" ht="15" customHeight="1">
      <c r="A13" s="24">
        <v>3</v>
      </c>
      <c r="B13" s="25" t="s">
        <v>26</v>
      </c>
      <c r="C13" s="88"/>
      <c r="D13" s="27">
        <v>60043</v>
      </c>
      <c r="E13" s="28">
        <f t="shared" si="0"/>
        <v>0</v>
      </c>
      <c r="F13" s="29">
        <v>0.09</v>
      </c>
      <c r="G13" s="30">
        <f t="shared" si="1"/>
        <v>0</v>
      </c>
      <c r="H13" s="31">
        <f t="shared" si="2"/>
        <v>50591.787037037036</v>
      </c>
      <c r="I13" s="59"/>
      <c r="J13" s="59"/>
      <c r="K13" s="59">
        <f t="shared" si="3"/>
        <v>0</v>
      </c>
      <c r="L13" s="59"/>
      <c r="M13" s="63">
        <f t="shared" si="4"/>
        <v>0</v>
      </c>
    </row>
    <row r="14" spans="1:13" s="3" customFormat="1" ht="15" customHeight="1">
      <c r="A14" s="24">
        <v>4</v>
      </c>
      <c r="B14" s="25" t="s">
        <v>27</v>
      </c>
      <c r="C14" s="106"/>
      <c r="D14" s="27">
        <v>115781</v>
      </c>
      <c r="E14" s="28">
        <f t="shared" si="0"/>
        <v>0</v>
      </c>
      <c r="F14" s="29">
        <v>0.09</v>
      </c>
      <c r="G14" s="30">
        <f t="shared" si="1"/>
        <v>0</v>
      </c>
      <c r="H14" s="31">
        <f t="shared" si="2"/>
        <v>97556.212962962964</v>
      </c>
      <c r="I14" s="59"/>
      <c r="J14" s="59"/>
      <c r="K14" s="59">
        <f t="shared" si="3"/>
        <v>0</v>
      </c>
      <c r="L14" s="59"/>
      <c r="M14" s="63">
        <f t="shared" si="4"/>
        <v>0</v>
      </c>
    </row>
    <row r="15" spans="1:13" s="3" customFormat="1" ht="15" customHeight="1">
      <c r="A15" s="24">
        <v>5</v>
      </c>
      <c r="B15" s="25" t="s">
        <v>28</v>
      </c>
      <c r="C15" s="32">
        <v>5</v>
      </c>
      <c r="D15" s="27">
        <v>119943</v>
      </c>
      <c r="E15" s="28">
        <f t="shared" si="0"/>
        <v>599715</v>
      </c>
      <c r="F15" s="29">
        <v>0.09</v>
      </c>
      <c r="G15" s="30">
        <f t="shared" si="1"/>
        <v>545740.65</v>
      </c>
      <c r="H15" s="31">
        <f t="shared" si="2"/>
        <v>101063.08333333333</v>
      </c>
      <c r="I15" s="59"/>
      <c r="J15" s="59"/>
      <c r="K15" s="59">
        <f t="shared" si="3"/>
        <v>505315.41666666663</v>
      </c>
      <c r="L15" s="59"/>
      <c r="M15" s="63">
        <f t="shared" si="4"/>
        <v>505315.41666666663</v>
      </c>
    </row>
    <row r="16" spans="1:13" s="3" customFormat="1" ht="15" customHeight="1">
      <c r="A16" s="24">
        <v>6</v>
      </c>
      <c r="B16" s="25" t="s">
        <v>29</v>
      </c>
      <c r="C16" s="26"/>
      <c r="D16" s="27">
        <v>94810</v>
      </c>
      <c r="E16" s="28">
        <f t="shared" si="0"/>
        <v>0</v>
      </c>
      <c r="F16" s="29">
        <v>0.09</v>
      </c>
      <c r="G16" s="30">
        <f t="shared" si="1"/>
        <v>0</v>
      </c>
      <c r="H16" s="31">
        <f t="shared" si="2"/>
        <v>79886.203703703708</v>
      </c>
      <c r="I16" s="59"/>
      <c r="J16" s="59"/>
      <c r="K16" s="59">
        <f t="shared" si="3"/>
        <v>0</v>
      </c>
      <c r="L16" s="59"/>
      <c r="M16" s="63">
        <f t="shared" si="4"/>
        <v>0</v>
      </c>
    </row>
    <row r="17" spans="1:13" s="3" customFormat="1" ht="15" customHeight="1">
      <c r="A17" s="24">
        <v>7</v>
      </c>
      <c r="B17" s="25" t="s">
        <v>30</v>
      </c>
      <c r="C17" s="34"/>
      <c r="D17" s="27">
        <v>141396</v>
      </c>
      <c r="E17" s="28">
        <f t="shared" si="0"/>
        <v>0</v>
      </c>
      <c r="F17" s="29">
        <v>0.09</v>
      </c>
      <c r="G17" s="30">
        <f t="shared" si="1"/>
        <v>0</v>
      </c>
      <c r="H17" s="31">
        <f t="shared" si="2"/>
        <v>119139.22222222222</v>
      </c>
      <c r="I17" s="59"/>
      <c r="J17" s="59"/>
      <c r="K17" s="59">
        <f t="shared" si="3"/>
        <v>0</v>
      </c>
      <c r="L17" s="59"/>
      <c r="M17" s="63">
        <f t="shared" si="4"/>
        <v>0</v>
      </c>
    </row>
    <row r="18" spans="1:13" s="3" customFormat="1" ht="15" customHeight="1">
      <c r="A18" s="24">
        <v>8</v>
      </c>
      <c r="B18" s="25" t="s">
        <v>31</v>
      </c>
      <c r="C18" s="26"/>
      <c r="D18" s="27">
        <v>232931</v>
      </c>
      <c r="E18" s="28">
        <f t="shared" si="0"/>
        <v>0</v>
      </c>
      <c r="F18" s="29">
        <v>0.09</v>
      </c>
      <c r="G18" s="30">
        <f t="shared" si="1"/>
        <v>0</v>
      </c>
      <c r="H18" s="31">
        <f t="shared" si="2"/>
        <v>196265.93518518517</v>
      </c>
      <c r="I18" s="59"/>
      <c r="J18" s="59"/>
      <c r="K18" s="59">
        <f t="shared" si="3"/>
        <v>0</v>
      </c>
      <c r="L18" s="59"/>
      <c r="M18" s="63">
        <f t="shared" si="4"/>
        <v>0</v>
      </c>
    </row>
    <row r="19" spans="1:13" s="3" customFormat="1" ht="15" customHeight="1">
      <c r="A19" s="24">
        <v>9</v>
      </c>
      <c r="B19" s="36" t="s">
        <v>32</v>
      </c>
      <c r="C19" s="26"/>
      <c r="D19" s="27">
        <v>101534</v>
      </c>
      <c r="E19" s="28">
        <f t="shared" si="0"/>
        <v>0</v>
      </c>
      <c r="F19" s="29">
        <v>0.09</v>
      </c>
      <c r="G19" s="30">
        <f t="shared" si="1"/>
        <v>0</v>
      </c>
      <c r="H19" s="31">
        <f t="shared" si="2"/>
        <v>85551.796296296307</v>
      </c>
      <c r="I19" s="59"/>
      <c r="J19" s="59"/>
      <c r="K19" s="59">
        <f t="shared" si="3"/>
        <v>0</v>
      </c>
      <c r="L19" s="59"/>
      <c r="M19" s="63">
        <f t="shared" si="4"/>
        <v>0</v>
      </c>
    </row>
    <row r="20" spans="1:13" s="3" customFormat="1" ht="15" customHeight="1">
      <c r="A20" s="24">
        <v>10</v>
      </c>
      <c r="B20" s="36" t="s">
        <v>33</v>
      </c>
      <c r="C20" s="37"/>
      <c r="D20" s="33">
        <v>110148</v>
      </c>
      <c r="E20" s="28">
        <f t="shared" si="0"/>
        <v>0</v>
      </c>
      <c r="F20" s="29">
        <v>0.09</v>
      </c>
      <c r="G20" s="30">
        <f t="shared" si="1"/>
        <v>0</v>
      </c>
      <c r="H20" s="31">
        <f t="shared" si="2"/>
        <v>92809.888888888876</v>
      </c>
      <c r="I20" s="59"/>
      <c r="J20" s="59"/>
      <c r="K20" s="59">
        <f t="shared" si="3"/>
        <v>0</v>
      </c>
      <c r="L20" s="59"/>
      <c r="M20" s="63">
        <f t="shared" si="4"/>
        <v>0</v>
      </c>
    </row>
    <row r="21" spans="1:13" s="3" customFormat="1" ht="15" customHeight="1">
      <c r="A21" s="24">
        <v>11</v>
      </c>
      <c r="B21" s="25" t="s">
        <v>34</v>
      </c>
      <c r="C21" s="37"/>
      <c r="D21" s="27">
        <v>54198</v>
      </c>
      <c r="E21" s="28">
        <f t="shared" si="0"/>
        <v>0</v>
      </c>
      <c r="F21" s="29">
        <v>0.09</v>
      </c>
      <c r="G21" s="30">
        <f t="shared" si="1"/>
        <v>0</v>
      </c>
      <c r="H21" s="31">
        <f t="shared" si="2"/>
        <v>45666.833333333328</v>
      </c>
      <c r="I21" s="59"/>
      <c r="J21" s="59"/>
      <c r="K21" s="59">
        <f t="shared" si="3"/>
        <v>0</v>
      </c>
      <c r="L21" s="59"/>
      <c r="M21" s="63">
        <f t="shared" si="4"/>
        <v>0</v>
      </c>
    </row>
    <row r="22" spans="1:13" s="3" customFormat="1" ht="15" customHeight="1">
      <c r="A22" s="24">
        <v>12</v>
      </c>
      <c r="B22" s="25" t="s">
        <v>35</v>
      </c>
      <c r="C22" s="37">
        <v>5</v>
      </c>
      <c r="D22" s="27">
        <v>49680</v>
      </c>
      <c r="E22" s="28">
        <f t="shared" si="0"/>
        <v>248400</v>
      </c>
      <c r="F22" s="29">
        <v>0.09</v>
      </c>
      <c r="G22" s="30">
        <f t="shared" si="1"/>
        <v>226044</v>
      </c>
      <c r="H22" s="31">
        <f t="shared" si="2"/>
        <v>41860</v>
      </c>
      <c r="I22" s="59"/>
      <c r="J22" s="59"/>
      <c r="K22" s="59">
        <f t="shared" si="3"/>
        <v>209300</v>
      </c>
      <c r="L22" s="59"/>
      <c r="M22" s="63">
        <f t="shared" si="4"/>
        <v>209300</v>
      </c>
    </row>
    <row r="23" spans="1:13" s="3" customFormat="1" ht="15" customHeight="1">
      <c r="A23" s="24">
        <v>13</v>
      </c>
      <c r="B23" s="25" t="s">
        <v>36</v>
      </c>
      <c r="C23" s="37"/>
      <c r="D23" s="38">
        <v>64152</v>
      </c>
      <c r="E23" s="28">
        <f t="shared" si="0"/>
        <v>0</v>
      </c>
      <c r="F23" s="29">
        <v>0.09</v>
      </c>
      <c r="G23" s="30">
        <f t="shared" si="1"/>
        <v>0</v>
      </c>
      <c r="H23" s="31">
        <f t="shared" si="2"/>
        <v>54053.999999999993</v>
      </c>
      <c r="I23" s="59"/>
      <c r="J23" s="59"/>
      <c r="K23" s="59">
        <f t="shared" si="3"/>
        <v>0</v>
      </c>
      <c r="L23" s="59"/>
      <c r="M23" s="63">
        <f t="shared" si="4"/>
        <v>0</v>
      </c>
    </row>
    <row r="24" spans="1:13" s="3" customFormat="1" ht="15" customHeight="1">
      <c r="A24" s="24">
        <v>14</v>
      </c>
      <c r="B24" s="25" t="s">
        <v>37</v>
      </c>
      <c r="C24" s="37"/>
      <c r="D24" s="38">
        <v>65934</v>
      </c>
      <c r="E24" s="28">
        <f t="shared" si="0"/>
        <v>0</v>
      </c>
      <c r="F24" s="29">
        <v>0.09</v>
      </c>
      <c r="G24" s="30">
        <f t="shared" si="1"/>
        <v>0</v>
      </c>
      <c r="H24" s="31">
        <f t="shared" si="2"/>
        <v>55555.499999999993</v>
      </c>
      <c r="I24" s="59"/>
      <c r="J24" s="59"/>
      <c r="K24" s="59">
        <f t="shared" si="3"/>
        <v>0</v>
      </c>
      <c r="L24" s="59"/>
      <c r="M24" s="63">
        <f t="shared" si="4"/>
        <v>0</v>
      </c>
    </row>
    <row r="25" spans="1:13" s="3" customFormat="1" ht="15" customHeight="1">
      <c r="A25" s="24">
        <v>15</v>
      </c>
      <c r="B25" s="25" t="s">
        <v>38</v>
      </c>
      <c r="C25" s="37">
        <v>5</v>
      </c>
      <c r="D25" s="38">
        <v>76626</v>
      </c>
      <c r="E25" s="28">
        <f t="shared" si="0"/>
        <v>383130</v>
      </c>
      <c r="F25" s="29">
        <v>0.09</v>
      </c>
      <c r="G25" s="30">
        <f t="shared" si="1"/>
        <v>348648.3</v>
      </c>
      <c r="H25" s="31">
        <f t="shared" si="2"/>
        <v>64564.5</v>
      </c>
      <c r="I25" s="59"/>
      <c r="J25" s="59"/>
      <c r="K25" s="59">
        <f t="shared" si="3"/>
        <v>322822.5</v>
      </c>
      <c r="L25" s="59"/>
      <c r="M25" s="63">
        <f t="shared" si="4"/>
        <v>322822.5</v>
      </c>
    </row>
    <row r="26" spans="1:13" s="3" customFormat="1" ht="15" customHeight="1">
      <c r="A26" s="24">
        <v>16</v>
      </c>
      <c r="B26" s="25" t="s">
        <v>39</v>
      </c>
      <c r="C26" s="37">
        <v>5</v>
      </c>
      <c r="D26" s="38">
        <v>80190</v>
      </c>
      <c r="E26" s="28">
        <f t="shared" si="0"/>
        <v>400950</v>
      </c>
      <c r="F26" s="29">
        <v>0.09</v>
      </c>
      <c r="G26" s="30">
        <f t="shared" si="1"/>
        <v>364864.5</v>
      </c>
      <c r="H26" s="31">
        <f t="shared" si="2"/>
        <v>67567.5</v>
      </c>
      <c r="I26" s="59"/>
      <c r="J26" s="59"/>
      <c r="K26" s="59">
        <f t="shared" si="3"/>
        <v>337837.5</v>
      </c>
      <c r="L26" s="59"/>
      <c r="M26" s="63">
        <f t="shared" si="4"/>
        <v>337837.5</v>
      </c>
    </row>
    <row r="27" spans="1:13" s="3" customFormat="1" ht="15" customHeight="1">
      <c r="A27" s="24">
        <v>17</v>
      </c>
      <c r="B27" s="25" t="s">
        <v>40</v>
      </c>
      <c r="C27" s="37"/>
      <c r="D27" s="38">
        <v>113832</v>
      </c>
      <c r="E27" s="28">
        <f t="shared" si="0"/>
        <v>0</v>
      </c>
      <c r="F27" s="29">
        <v>0.09</v>
      </c>
      <c r="G27" s="30">
        <f t="shared" si="1"/>
        <v>0</v>
      </c>
      <c r="H27" s="31">
        <f t="shared" si="2"/>
        <v>95914</v>
      </c>
      <c r="I27" s="59"/>
      <c r="J27" s="59"/>
      <c r="K27" s="59">
        <f t="shared" si="3"/>
        <v>0</v>
      </c>
      <c r="L27" s="59"/>
      <c r="M27" s="63">
        <f t="shared" si="4"/>
        <v>0</v>
      </c>
    </row>
    <row r="28" spans="1:13" s="3" customFormat="1" ht="15" customHeight="1">
      <c r="A28" s="24">
        <v>18</v>
      </c>
      <c r="B28" s="25" t="s">
        <v>41</v>
      </c>
      <c r="C28" s="37"/>
      <c r="D28" s="39">
        <v>98010</v>
      </c>
      <c r="E28" s="28">
        <f t="shared" si="0"/>
        <v>0</v>
      </c>
      <c r="F28" s="29">
        <v>0.09</v>
      </c>
      <c r="G28" s="30">
        <f t="shared" si="1"/>
        <v>0</v>
      </c>
      <c r="H28" s="31">
        <f t="shared" si="2"/>
        <v>82582.5</v>
      </c>
      <c r="I28" s="59"/>
      <c r="J28" s="59"/>
      <c r="K28" s="59">
        <f t="shared" si="3"/>
        <v>0</v>
      </c>
      <c r="L28" s="59"/>
      <c r="M28" s="63">
        <f t="shared" si="4"/>
        <v>0</v>
      </c>
    </row>
    <row r="29" spans="1:13" s="4" customFormat="1" ht="15" customHeight="1">
      <c r="A29" s="40"/>
      <c r="B29" s="41" t="s">
        <v>42</v>
      </c>
      <c r="C29" s="42">
        <f>SUM(C11:C28)</f>
        <v>20</v>
      </c>
      <c r="D29" s="42"/>
      <c r="E29" s="43">
        <f>SUM(E11:E28)</f>
        <v>1632195</v>
      </c>
      <c r="F29" s="43"/>
      <c r="G29" s="111">
        <f>SUM(G11:G28)</f>
        <v>1485297.45</v>
      </c>
      <c r="H29" s="45"/>
      <c r="I29" s="64"/>
      <c r="J29" s="113"/>
      <c r="K29" s="113">
        <f>SUM(K11:K28)</f>
        <v>1375275.4166666665</v>
      </c>
      <c r="L29" s="113"/>
      <c r="M29" s="45">
        <f>SUM(M11:M28)</f>
        <v>1375275.4166666665</v>
      </c>
    </row>
    <row r="30" spans="1:13" s="5" customFormat="1" ht="25.5" customHeight="1">
      <c r="A30" s="46"/>
      <c r="B30" s="47"/>
      <c r="C30" s="48"/>
      <c r="D30" s="48"/>
      <c r="E30" s="49"/>
      <c r="F30" s="49"/>
      <c r="G30" s="50"/>
      <c r="H30" s="51"/>
      <c r="I30" s="65"/>
      <c r="J30" s="114"/>
      <c r="K30" s="114">
        <f>K29*0.08</f>
        <v>110022.03333333333</v>
      </c>
      <c r="L30" s="114"/>
      <c r="M30" s="115">
        <f>M29*0.1</f>
        <v>137527.54166666666</v>
      </c>
    </row>
    <row r="31" spans="1:13" s="6" customFormat="1" ht="24" customHeight="1">
      <c r="A31" s="283"/>
      <c r="B31" s="283"/>
      <c r="C31" s="284"/>
      <c r="D31" s="284"/>
      <c r="E31" s="54"/>
      <c r="F31" s="54"/>
      <c r="G31" s="55"/>
      <c r="H31" s="56"/>
      <c r="I31" s="66"/>
      <c r="J31" s="116"/>
      <c r="K31" s="116">
        <f>SUM(K29:K30)</f>
        <v>1485297.4499999997</v>
      </c>
      <c r="L31" s="116"/>
      <c r="M31" s="117">
        <f>SUM(M29:M30)</f>
        <v>1512802.9583333333</v>
      </c>
    </row>
    <row r="32" spans="1:13" ht="18">
      <c r="A32" s="283" t="s">
        <v>43</v>
      </c>
      <c r="B32" s="283"/>
      <c r="C32" s="284" t="s">
        <v>44</v>
      </c>
      <c r="D32" s="284"/>
      <c r="E32" s="54"/>
      <c r="F32" s="54"/>
      <c r="G32" s="55" t="s">
        <v>45</v>
      </c>
      <c r="H32" s="56"/>
    </row>
    <row r="40" spans="1:13" ht="15.75">
      <c r="A40" s="279" t="s">
        <v>0</v>
      </c>
      <c r="B40" s="279"/>
      <c r="C40" s="279"/>
      <c r="D40" s="279"/>
      <c r="E40" s="279"/>
      <c r="F40" s="279"/>
      <c r="G40" s="279"/>
      <c r="H40" s="3"/>
      <c r="I40" s="112"/>
      <c r="J40" s="112"/>
      <c r="K40" s="112"/>
      <c r="L40" s="112"/>
      <c r="M40" s="1"/>
    </row>
    <row r="41" spans="1:13" ht="17.25">
      <c r="A41" s="279" t="s">
        <v>1</v>
      </c>
      <c r="B41" s="279"/>
      <c r="C41" s="279"/>
      <c r="D41" s="279"/>
      <c r="E41" s="279"/>
      <c r="F41" s="279"/>
      <c r="G41" s="279"/>
      <c r="H41" s="3"/>
      <c r="I41" s="58"/>
      <c r="J41" s="58"/>
      <c r="K41" s="58"/>
      <c r="L41" s="58"/>
      <c r="M41" s="1"/>
    </row>
    <row r="42" spans="1:13" ht="15.75">
      <c r="A42" s="279" t="s">
        <v>2</v>
      </c>
      <c r="B42" s="279"/>
      <c r="C42" s="279"/>
      <c r="D42" s="279"/>
      <c r="E42" s="279"/>
      <c r="F42" s="279"/>
      <c r="G42" s="279"/>
      <c r="H42" s="3"/>
      <c r="I42" s="59"/>
      <c r="J42" s="59"/>
      <c r="K42" s="59"/>
      <c r="L42" s="59"/>
      <c r="M42" s="1"/>
    </row>
    <row r="43" spans="1:13" ht="15.75">
      <c r="A43" s="279" t="s">
        <v>4</v>
      </c>
      <c r="B43" s="279"/>
      <c r="C43" s="279"/>
      <c r="D43" s="279"/>
      <c r="E43" s="279"/>
      <c r="F43" s="279"/>
      <c r="G43" s="279"/>
      <c r="H43" s="3"/>
      <c r="I43" s="59"/>
      <c r="J43" s="59"/>
      <c r="K43" s="59"/>
      <c r="L43" s="59"/>
      <c r="M43" s="1"/>
    </row>
    <row r="44" spans="1:13" ht="15.75">
      <c r="A44" s="280" t="s">
        <v>6</v>
      </c>
      <c r="B44" s="280"/>
      <c r="C44" s="280"/>
      <c r="D44" s="280"/>
      <c r="E44" s="280"/>
      <c r="F44" s="280"/>
      <c r="G44" s="280"/>
      <c r="H44" s="3"/>
      <c r="I44" s="59"/>
      <c r="J44" s="59"/>
      <c r="K44" s="59"/>
      <c r="L44" s="59"/>
      <c r="M44" s="1"/>
    </row>
    <row r="45" spans="1:13" ht="27.75">
      <c r="A45" s="9"/>
      <c r="B45" s="9"/>
      <c r="C45" s="281" t="s">
        <v>1102</v>
      </c>
      <c r="D45" s="281"/>
      <c r="E45" s="281"/>
      <c r="F45" s="281"/>
      <c r="G45" s="281"/>
      <c r="H45" s="10"/>
      <c r="I45" s="59"/>
      <c r="J45" s="59"/>
      <c r="K45" s="59"/>
      <c r="L45" s="59"/>
      <c r="M45" s="2"/>
    </row>
    <row r="46" spans="1:13" ht="15.75">
      <c r="A46" s="11" t="s">
        <v>1100</v>
      </c>
      <c r="B46" s="12"/>
      <c r="C46" s="13"/>
      <c r="D46" s="286"/>
      <c r="E46" s="286"/>
      <c r="F46" s="286"/>
      <c r="G46" s="286"/>
      <c r="H46" s="15"/>
      <c r="I46" s="59"/>
      <c r="J46" s="59"/>
      <c r="K46" s="59"/>
      <c r="L46" s="59"/>
      <c r="M46" s="1"/>
    </row>
    <row r="47" spans="1:13" ht="15.75">
      <c r="A47" s="11" t="s">
        <v>9</v>
      </c>
      <c r="B47" s="306" t="s">
        <v>1103</v>
      </c>
      <c r="C47" s="306"/>
      <c r="D47" s="306"/>
      <c r="E47" s="306"/>
      <c r="F47" s="11"/>
      <c r="G47" s="16"/>
      <c r="H47" s="17"/>
      <c r="I47" s="60"/>
      <c r="J47" s="60"/>
      <c r="K47" s="60"/>
      <c r="L47" s="60"/>
      <c r="M47" s="74"/>
    </row>
    <row r="48" spans="1:13" ht="15.75">
      <c r="A48" s="11" t="s">
        <v>11</v>
      </c>
      <c r="B48" s="289"/>
      <c r="C48" s="289"/>
      <c r="D48" s="289"/>
      <c r="E48" s="289"/>
      <c r="F48" s="18"/>
      <c r="G48" s="19" t="s">
        <v>13</v>
      </c>
      <c r="H48" s="20" t="s">
        <v>161</v>
      </c>
      <c r="I48" s="62"/>
      <c r="J48" s="62"/>
      <c r="K48" s="62"/>
      <c r="L48" s="62"/>
      <c r="M48" s="1"/>
    </row>
    <row r="49" spans="1:13" ht="15.75">
      <c r="A49" s="21" t="s">
        <v>14</v>
      </c>
      <c r="B49" s="21" t="s">
        <v>16</v>
      </c>
      <c r="C49" s="21" t="s">
        <v>17</v>
      </c>
      <c r="D49" s="22" t="s">
        <v>18</v>
      </c>
      <c r="E49" s="23" t="s">
        <v>19</v>
      </c>
      <c r="F49" s="23" t="s">
        <v>20</v>
      </c>
      <c r="G49" s="21" t="s">
        <v>21</v>
      </c>
      <c r="H49" s="3"/>
      <c r="I49" s="59"/>
      <c r="J49" s="59"/>
      <c r="K49" s="59"/>
      <c r="L49" s="59"/>
      <c r="M49" s="1"/>
    </row>
    <row r="50" spans="1:13">
      <c r="A50" s="24">
        <v>1</v>
      </c>
      <c r="B50" s="25" t="s">
        <v>23</v>
      </c>
      <c r="C50" s="26"/>
      <c r="D50" s="27">
        <v>79305</v>
      </c>
      <c r="E50" s="28">
        <f>D50*C50</f>
        <v>0</v>
      </c>
      <c r="F50" s="29">
        <v>0.09</v>
      </c>
      <c r="G50" s="30">
        <f>E50-E50*F50</f>
        <v>0</v>
      </c>
      <c r="H50" s="31">
        <f>D50/1.08*0.91</f>
        <v>66821.805555555547</v>
      </c>
      <c r="I50" s="59"/>
      <c r="J50" s="59"/>
      <c r="K50" s="59">
        <f>H50*C50</f>
        <v>0</v>
      </c>
      <c r="L50" s="59"/>
      <c r="M50" s="63">
        <f>H50*C50</f>
        <v>0</v>
      </c>
    </row>
    <row r="51" spans="1:13">
      <c r="A51" s="24">
        <v>2</v>
      </c>
      <c r="B51" s="25" t="s">
        <v>25</v>
      </c>
      <c r="C51" s="32"/>
      <c r="D51" s="33">
        <v>128591</v>
      </c>
      <c r="E51" s="28">
        <f t="shared" ref="E51:E67" si="5">D51*C51</f>
        <v>0</v>
      </c>
      <c r="F51" s="29">
        <v>0.09</v>
      </c>
      <c r="G51" s="30">
        <f t="shared" ref="G51:G67" si="6">E51-E51*F51</f>
        <v>0</v>
      </c>
      <c r="H51" s="31">
        <f t="shared" ref="H51:H67" si="7">D51/1.08*0.91</f>
        <v>108349.82407407407</v>
      </c>
      <c r="I51" s="59"/>
      <c r="J51" s="59"/>
      <c r="K51" s="59">
        <f t="shared" ref="K51:K67" si="8">H51*C51</f>
        <v>0</v>
      </c>
      <c r="L51" s="59"/>
      <c r="M51" s="63">
        <f t="shared" ref="M51:M67" si="9">H51*C51</f>
        <v>0</v>
      </c>
    </row>
    <row r="52" spans="1:13">
      <c r="A52" s="24">
        <v>3</v>
      </c>
      <c r="B52" s="25" t="s">
        <v>26</v>
      </c>
      <c r="C52" s="88"/>
      <c r="D52" s="27">
        <v>60043</v>
      </c>
      <c r="E52" s="28">
        <f t="shared" si="5"/>
        <v>0</v>
      </c>
      <c r="F52" s="29">
        <v>0.09</v>
      </c>
      <c r="G52" s="30">
        <f t="shared" si="6"/>
        <v>0</v>
      </c>
      <c r="H52" s="31">
        <f t="shared" si="7"/>
        <v>50591.787037037036</v>
      </c>
      <c r="I52" s="59"/>
      <c r="J52" s="59"/>
      <c r="K52" s="59">
        <f t="shared" si="8"/>
        <v>0</v>
      </c>
      <c r="L52" s="59"/>
      <c r="M52" s="63">
        <f t="shared" si="9"/>
        <v>0</v>
      </c>
    </row>
    <row r="53" spans="1:13">
      <c r="A53" s="24">
        <v>4</v>
      </c>
      <c r="B53" s="25" t="s">
        <v>27</v>
      </c>
      <c r="C53" s="106"/>
      <c r="D53" s="27">
        <v>115781</v>
      </c>
      <c r="E53" s="28">
        <f t="shared" si="5"/>
        <v>0</v>
      </c>
      <c r="F53" s="29">
        <v>0.09</v>
      </c>
      <c r="G53" s="30">
        <f t="shared" si="6"/>
        <v>0</v>
      </c>
      <c r="H53" s="31">
        <f t="shared" si="7"/>
        <v>97556.212962962964</v>
      </c>
      <c r="I53" s="59"/>
      <c r="J53" s="59"/>
      <c r="K53" s="59">
        <f t="shared" si="8"/>
        <v>0</v>
      </c>
      <c r="L53" s="59"/>
      <c r="M53" s="63">
        <f t="shared" si="9"/>
        <v>0</v>
      </c>
    </row>
    <row r="54" spans="1:13">
      <c r="A54" s="24">
        <v>5</v>
      </c>
      <c r="B54" s="25" t="s">
        <v>28</v>
      </c>
      <c r="C54" s="32"/>
      <c r="D54" s="27">
        <v>119943</v>
      </c>
      <c r="E54" s="28">
        <f t="shared" si="5"/>
        <v>0</v>
      </c>
      <c r="F54" s="29">
        <v>0.09</v>
      </c>
      <c r="G54" s="30">
        <f t="shared" si="6"/>
        <v>0</v>
      </c>
      <c r="H54" s="31">
        <f t="shared" si="7"/>
        <v>101063.08333333333</v>
      </c>
      <c r="I54" s="59"/>
      <c r="J54" s="59"/>
      <c r="K54" s="59">
        <f t="shared" si="8"/>
        <v>0</v>
      </c>
      <c r="L54" s="59"/>
      <c r="M54" s="63">
        <f t="shared" si="9"/>
        <v>0</v>
      </c>
    </row>
    <row r="55" spans="1:13">
      <c r="A55" s="24">
        <v>6</v>
      </c>
      <c r="B55" s="25" t="s">
        <v>29</v>
      </c>
      <c r="C55" s="26">
        <v>5</v>
      </c>
      <c r="D55" s="27">
        <v>94810</v>
      </c>
      <c r="E55" s="28">
        <f t="shared" si="5"/>
        <v>474050</v>
      </c>
      <c r="F55" s="29">
        <v>0.09</v>
      </c>
      <c r="G55" s="30">
        <f t="shared" si="6"/>
        <v>431385.5</v>
      </c>
      <c r="H55" s="31">
        <f t="shared" si="7"/>
        <v>79886.203703703708</v>
      </c>
      <c r="I55" s="59"/>
      <c r="J55" s="59"/>
      <c r="K55" s="59">
        <f t="shared" si="8"/>
        <v>399431.01851851854</v>
      </c>
      <c r="L55" s="59"/>
      <c r="M55" s="63">
        <f t="shared" si="9"/>
        <v>399431.01851851854</v>
      </c>
    </row>
    <row r="56" spans="1:13">
      <c r="A56" s="24">
        <v>7</v>
      </c>
      <c r="B56" s="25" t="s">
        <v>30</v>
      </c>
      <c r="C56" s="34"/>
      <c r="D56" s="27">
        <v>141396</v>
      </c>
      <c r="E56" s="28">
        <f t="shared" si="5"/>
        <v>0</v>
      </c>
      <c r="F56" s="29">
        <v>0.09</v>
      </c>
      <c r="G56" s="30">
        <f t="shared" si="6"/>
        <v>0</v>
      </c>
      <c r="H56" s="31">
        <f t="shared" si="7"/>
        <v>119139.22222222222</v>
      </c>
      <c r="I56" s="59"/>
      <c r="J56" s="59"/>
      <c r="K56" s="59">
        <f t="shared" si="8"/>
        <v>0</v>
      </c>
      <c r="L56" s="59"/>
      <c r="M56" s="63">
        <f t="shared" si="9"/>
        <v>0</v>
      </c>
    </row>
    <row r="57" spans="1:13">
      <c r="A57" s="24">
        <v>8</v>
      </c>
      <c r="B57" s="25" t="s">
        <v>31</v>
      </c>
      <c r="C57" s="26"/>
      <c r="D57" s="27">
        <v>232931</v>
      </c>
      <c r="E57" s="28">
        <f t="shared" si="5"/>
        <v>0</v>
      </c>
      <c r="F57" s="29">
        <v>0.09</v>
      </c>
      <c r="G57" s="30">
        <f t="shared" si="6"/>
        <v>0</v>
      </c>
      <c r="H57" s="31">
        <f t="shared" si="7"/>
        <v>196265.93518518517</v>
      </c>
      <c r="I57" s="59"/>
      <c r="J57" s="59"/>
      <c r="K57" s="59">
        <f t="shared" si="8"/>
        <v>0</v>
      </c>
      <c r="L57" s="59"/>
      <c r="M57" s="63">
        <f t="shared" si="9"/>
        <v>0</v>
      </c>
    </row>
    <row r="58" spans="1:13">
      <c r="A58" s="24">
        <v>9</v>
      </c>
      <c r="B58" s="36" t="s">
        <v>32</v>
      </c>
      <c r="C58" s="26"/>
      <c r="D58" s="27">
        <v>101534</v>
      </c>
      <c r="E58" s="28">
        <f t="shared" si="5"/>
        <v>0</v>
      </c>
      <c r="F58" s="29">
        <v>0.09</v>
      </c>
      <c r="G58" s="30">
        <f t="shared" si="6"/>
        <v>0</v>
      </c>
      <c r="H58" s="31">
        <f t="shared" si="7"/>
        <v>85551.796296296307</v>
      </c>
      <c r="I58" s="59"/>
      <c r="J58" s="59"/>
      <c r="K58" s="59">
        <f t="shared" si="8"/>
        <v>0</v>
      </c>
      <c r="L58" s="59"/>
      <c r="M58" s="63">
        <f t="shared" si="9"/>
        <v>0</v>
      </c>
    </row>
    <row r="59" spans="1:13">
      <c r="A59" s="24">
        <v>10</v>
      </c>
      <c r="B59" s="36" t="s">
        <v>33</v>
      </c>
      <c r="C59" s="37"/>
      <c r="D59" s="33">
        <v>110148</v>
      </c>
      <c r="E59" s="28">
        <f t="shared" si="5"/>
        <v>0</v>
      </c>
      <c r="F59" s="29">
        <v>0.09</v>
      </c>
      <c r="G59" s="30">
        <f t="shared" si="6"/>
        <v>0</v>
      </c>
      <c r="H59" s="31">
        <f t="shared" si="7"/>
        <v>92809.888888888876</v>
      </c>
      <c r="I59" s="59"/>
      <c r="J59" s="59"/>
      <c r="K59" s="59">
        <f t="shared" si="8"/>
        <v>0</v>
      </c>
      <c r="L59" s="59"/>
      <c r="M59" s="63">
        <f t="shared" si="9"/>
        <v>0</v>
      </c>
    </row>
    <row r="60" spans="1:13">
      <c r="A60" s="24">
        <v>11</v>
      </c>
      <c r="B60" s="25" t="s">
        <v>34</v>
      </c>
      <c r="C60" s="37">
        <v>5</v>
      </c>
      <c r="D60" s="27">
        <v>54198</v>
      </c>
      <c r="E60" s="28">
        <f t="shared" si="5"/>
        <v>270990</v>
      </c>
      <c r="F60" s="29">
        <v>0.09</v>
      </c>
      <c r="G60" s="30">
        <f t="shared" si="6"/>
        <v>246600.9</v>
      </c>
      <c r="H60" s="31">
        <f t="shared" si="7"/>
        <v>45666.833333333328</v>
      </c>
      <c r="I60" s="59"/>
      <c r="J60" s="59"/>
      <c r="K60" s="59">
        <f t="shared" si="8"/>
        <v>228334.16666666663</v>
      </c>
      <c r="L60" s="59"/>
      <c r="M60" s="63">
        <f t="shared" si="9"/>
        <v>228334.16666666663</v>
      </c>
    </row>
    <row r="61" spans="1:13">
      <c r="A61" s="24">
        <v>12</v>
      </c>
      <c r="B61" s="25" t="s">
        <v>35</v>
      </c>
      <c r="C61" s="37"/>
      <c r="D61" s="27">
        <v>49680</v>
      </c>
      <c r="E61" s="28">
        <f t="shared" si="5"/>
        <v>0</v>
      </c>
      <c r="F61" s="29">
        <v>0.09</v>
      </c>
      <c r="G61" s="30">
        <f t="shared" si="6"/>
        <v>0</v>
      </c>
      <c r="H61" s="31">
        <f t="shared" si="7"/>
        <v>41860</v>
      </c>
      <c r="I61" s="59"/>
      <c r="J61" s="59"/>
      <c r="K61" s="59">
        <f t="shared" si="8"/>
        <v>0</v>
      </c>
      <c r="L61" s="59"/>
      <c r="M61" s="63">
        <f t="shared" si="9"/>
        <v>0</v>
      </c>
    </row>
    <row r="62" spans="1:13">
      <c r="A62" s="24">
        <v>13</v>
      </c>
      <c r="B62" s="25" t="s">
        <v>36</v>
      </c>
      <c r="C62" s="37">
        <v>3</v>
      </c>
      <c r="D62" s="38">
        <v>64152</v>
      </c>
      <c r="E62" s="28">
        <f t="shared" si="5"/>
        <v>192456</v>
      </c>
      <c r="F62" s="29">
        <v>0.09</v>
      </c>
      <c r="G62" s="30">
        <f t="shared" si="6"/>
        <v>175134.96</v>
      </c>
      <c r="H62" s="31">
        <f t="shared" si="7"/>
        <v>54053.999999999993</v>
      </c>
      <c r="I62" s="59"/>
      <c r="J62" s="59"/>
      <c r="K62" s="59">
        <f t="shared" si="8"/>
        <v>162161.99999999997</v>
      </c>
      <c r="L62" s="59"/>
      <c r="M62" s="63">
        <f t="shared" si="9"/>
        <v>162161.99999999997</v>
      </c>
    </row>
    <row r="63" spans="1:13">
      <c r="A63" s="24">
        <v>14</v>
      </c>
      <c r="B63" s="25" t="s">
        <v>37</v>
      </c>
      <c r="C63" s="37"/>
      <c r="D63" s="38">
        <v>65934</v>
      </c>
      <c r="E63" s="28">
        <f t="shared" si="5"/>
        <v>0</v>
      </c>
      <c r="F63" s="29">
        <v>0.09</v>
      </c>
      <c r="G63" s="30">
        <f t="shared" si="6"/>
        <v>0</v>
      </c>
      <c r="H63" s="31">
        <f t="shared" si="7"/>
        <v>55555.499999999993</v>
      </c>
      <c r="I63" s="59"/>
      <c r="J63" s="59"/>
      <c r="K63" s="59">
        <f t="shared" si="8"/>
        <v>0</v>
      </c>
      <c r="L63" s="59"/>
      <c r="M63" s="63">
        <f t="shared" si="9"/>
        <v>0</v>
      </c>
    </row>
    <row r="64" spans="1:13">
      <c r="A64" s="24">
        <v>15</v>
      </c>
      <c r="B64" s="25" t="s">
        <v>38</v>
      </c>
      <c r="C64" s="37">
        <v>3</v>
      </c>
      <c r="D64" s="38">
        <v>76626</v>
      </c>
      <c r="E64" s="28">
        <f t="shared" si="5"/>
        <v>229878</v>
      </c>
      <c r="F64" s="29">
        <v>0.09</v>
      </c>
      <c r="G64" s="30">
        <f t="shared" si="6"/>
        <v>209188.98</v>
      </c>
      <c r="H64" s="31">
        <f t="shared" si="7"/>
        <v>64564.5</v>
      </c>
      <c r="I64" s="59"/>
      <c r="J64" s="59"/>
      <c r="K64" s="59">
        <f t="shared" si="8"/>
        <v>193693.5</v>
      </c>
      <c r="L64" s="59"/>
      <c r="M64" s="63">
        <f t="shared" si="9"/>
        <v>193693.5</v>
      </c>
    </row>
    <row r="65" spans="1:13">
      <c r="A65" s="24">
        <v>16</v>
      </c>
      <c r="B65" s="25" t="s">
        <v>39</v>
      </c>
      <c r="C65" s="37">
        <v>5</v>
      </c>
      <c r="D65" s="38">
        <v>80190</v>
      </c>
      <c r="E65" s="28">
        <f t="shared" si="5"/>
        <v>400950</v>
      </c>
      <c r="F65" s="29">
        <v>0.09</v>
      </c>
      <c r="G65" s="30">
        <f t="shared" si="6"/>
        <v>364864.5</v>
      </c>
      <c r="H65" s="31">
        <f t="shared" si="7"/>
        <v>67567.5</v>
      </c>
      <c r="I65" s="59"/>
      <c r="J65" s="59"/>
      <c r="K65" s="59">
        <f t="shared" si="8"/>
        <v>337837.5</v>
      </c>
      <c r="L65" s="59"/>
      <c r="M65" s="63">
        <f t="shared" si="9"/>
        <v>337837.5</v>
      </c>
    </row>
    <row r="66" spans="1:13">
      <c r="A66" s="24">
        <v>17</v>
      </c>
      <c r="B66" s="25" t="s">
        <v>40</v>
      </c>
      <c r="C66" s="37"/>
      <c r="D66" s="38">
        <v>113832</v>
      </c>
      <c r="E66" s="28">
        <f t="shared" si="5"/>
        <v>0</v>
      </c>
      <c r="F66" s="29">
        <v>0.09</v>
      </c>
      <c r="G66" s="30">
        <f t="shared" si="6"/>
        <v>0</v>
      </c>
      <c r="H66" s="31">
        <f t="shared" si="7"/>
        <v>95914</v>
      </c>
      <c r="I66" s="59"/>
      <c r="J66" s="59"/>
      <c r="K66" s="59">
        <f t="shared" si="8"/>
        <v>0</v>
      </c>
      <c r="L66" s="59"/>
      <c r="M66" s="63">
        <f t="shared" si="9"/>
        <v>0</v>
      </c>
    </row>
    <row r="67" spans="1:13">
      <c r="A67" s="24">
        <v>18</v>
      </c>
      <c r="B67" s="25" t="s">
        <v>41</v>
      </c>
      <c r="C67" s="37"/>
      <c r="D67" s="39">
        <v>98010</v>
      </c>
      <c r="E67" s="28">
        <f t="shared" si="5"/>
        <v>0</v>
      </c>
      <c r="F67" s="29">
        <v>0.09</v>
      </c>
      <c r="G67" s="30">
        <f t="shared" si="6"/>
        <v>0</v>
      </c>
      <c r="H67" s="31">
        <f t="shared" si="7"/>
        <v>82582.5</v>
      </c>
      <c r="I67" s="59"/>
      <c r="J67" s="59"/>
      <c r="K67" s="59">
        <f t="shared" si="8"/>
        <v>0</v>
      </c>
      <c r="L67" s="59"/>
      <c r="M67" s="63">
        <f t="shared" si="9"/>
        <v>0</v>
      </c>
    </row>
    <row r="68" spans="1:13" ht="17.25">
      <c r="A68" s="40"/>
      <c r="B68" s="41" t="s">
        <v>42</v>
      </c>
      <c r="C68" s="42">
        <f>SUM(C50:C67)</f>
        <v>21</v>
      </c>
      <c r="D68" s="42"/>
      <c r="E68" s="43">
        <f>SUM(E50:E67)</f>
        <v>1568324</v>
      </c>
      <c r="F68" s="43"/>
      <c r="G68" s="111">
        <f>SUM(G50:G67)</f>
        <v>1427174.84</v>
      </c>
      <c r="H68" s="45"/>
      <c r="I68" s="64"/>
      <c r="J68" s="113"/>
      <c r="K68" s="113">
        <f>SUM(K50:K67)</f>
        <v>1321458.1851851852</v>
      </c>
      <c r="L68" s="113"/>
      <c r="M68" s="45">
        <f>SUM(M50:M67)</f>
        <v>1321458.1851851852</v>
      </c>
    </row>
    <row r="69" spans="1:13" ht="31.5">
      <c r="A69" s="46"/>
      <c r="B69" s="47"/>
      <c r="C69" s="48"/>
      <c r="D69" s="48"/>
      <c r="E69" s="49"/>
      <c r="F69" s="49"/>
      <c r="G69" s="50"/>
      <c r="H69" s="51"/>
      <c r="I69" s="65"/>
      <c r="J69" s="114"/>
      <c r="K69" s="114">
        <f>K68*0.08</f>
        <v>105716.65481481481</v>
      </c>
      <c r="L69" s="114"/>
      <c r="M69" s="115">
        <f>M68*0.1</f>
        <v>132145.81851851853</v>
      </c>
    </row>
    <row r="70" spans="1:13" ht="18">
      <c r="A70" s="283"/>
      <c r="B70" s="283"/>
      <c r="C70" s="284"/>
      <c r="D70" s="284"/>
      <c r="E70" s="54"/>
      <c r="F70" s="54"/>
      <c r="G70" s="55"/>
      <c r="H70" s="56"/>
      <c r="I70" s="66"/>
      <c r="J70" s="116"/>
      <c r="K70" s="116">
        <f>SUM(K68:K69)</f>
        <v>1427174.84</v>
      </c>
      <c r="L70" s="116"/>
      <c r="M70" s="117">
        <f>SUM(M68:M69)</f>
        <v>1453604.0037037036</v>
      </c>
    </row>
    <row r="71" spans="1:13" ht="18">
      <c r="A71" s="283" t="s">
        <v>43</v>
      </c>
      <c r="B71" s="283"/>
      <c r="C71" s="284" t="s">
        <v>44</v>
      </c>
      <c r="D71" s="284"/>
      <c r="E71" s="54"/>
      <c r="F71" s="54"/>
      <c r="G71" s="55" t="s">
        <v>45</v>
      </c>
      <c r="H71" s="56"/>
    </row>
    <row r="79" spans="1:13" ht="15.75">
      <c r="A79" s="279" t="s">
        <v>0</v>
      </c>
      <c r="B79" s="279"/>
      <c r="C79" s="279"/>
      <c r="D79" s="279"/>
      <c r="E79" s="279"/>
      <c r="F79" s="279"/>
      <c r="G79" s="279"/>
      <c r="H79" s="3"/>
      <c r="I79" s="112"/>
      <c r="J79" s="112"/>
      <c r="K79" s="112"/>
      <c r="L79" s="112"/>
      <c r="M79" s="1"/>
    </row>
    <row r="80" spans="1:13" ht="17.25">
      <c r="A80" s="279" t="s">
        <v>1</v>
      </c>
      <c r="B80" s="279"/>
      <c r="C80" s="279"/>
      <c r="D80" s="279"/>
      <c r="E80" s="279"/>
      <c r="F80" s="279"/>
      <c r="G80" s="279"/>
      <c r="H80" s="3"/>
      <c r="I80" s="58"/>
      <c r="J80" s="58"/>
      <c r="K80" s="58"/>
      <c r="L80" s="58"/>
      <c r="M80" s="1"/>
    </row>
    <row r="81" spans="1:13" ht="15.75">
      <c r="A81" s="279" t="s">
        <v>2</v>
      </c>
      <c r="B81" s="279"/>
      <c r="C81" s="279"/>
      <c r="D81" s="279"/>
      <c r="E81" s="279"/>
      <c r="F81" s="279"/>
      <c r="G81" s="279"/>
      <c r="H81" s="3"/>
      <c r="I81" s="59"/>
      <c r="J81" s="59"/>
      <c r="K81" s="59"/>
      <c r="L81" s="59"/>
      <c r="M81" s="1"/>
    </row>
    <row r="82" spans="1:13" ht="15.75">
      <c r="A82" s="279" t="s">
        <v>4</v>
      </c>
      <c r="B82" s="279"/>
      <c r="C82" s="279"/>
      <c r="D82" s="279"/>
      <c r="E82" s="279"/>
      <c r="F82" s="279"/>
      <c r="G82" s="279"/>
      <c r="H82" s="3"/>
      <c r="I82" s="59"/>
      <c r="J82" s="59"/>
      <c r="K82" s="59"/>
      <c r="L82" s="59"/>
      <c r="M82" s="1"/>
    </row>
    <row r="83" spans="1:13" ht="15.75">
      <c r="A83" s="280" t="s">
        <v>6</v>
      </c>
      <c r="B83" s="280"/>
      <c r="C83" s="280"/>
      <c r="D83" s="280"/>
      <c r="E83" s="280"/>
      <c r="F83" s="280"/>
      <c r="G83" s="280"/>
      <c r="H83" s="3"/>
      <c r="I83" s="59"/>
      <c r="J83" s="59"/>
      <c r="K83" s="59"/>
      <c r="L83" s="59"/>
      <c r="M83" s="1"/>
    </row>
    <row r="84" spans="1:13" ht="27.75">
      <c r="A84" s="9"/>
      <c r="B84" s="9"/>
      <c r="C84" s="281" t="s">
        <v>1104</v>
      </c>
      <c r="D84" s="281"/>
      <c r="E84" s="281"/>
      <c r="F84" s="281"/>
      <c r="G84" s="281"/>
      <c r="H84" s="10"/>
      <c r="I84" s="59"/>
      <c r="J84" s="59"/>
      <c r="K84" s="59"/>
      <c r="L84" s="59"/>
      <c r="M84" s="2"/>
    </row>
    <row r="85" spans="1:13" ht="15.75">
      <c r="A85" s="11" t="s">
        <v>1100</v>
      </c>
      <c r="B85" s="12"/>
      <c r="C85" s="13"/>
      <c r="D85" s="286"/>
      <c r="E85" s="286"/>
      <c r="F85" s="286"/>
      <c r="G85" s="286"/>
      <c r="H85" s="15"/>
      <c r="I85" s="59"/>
      <c r="J85" s="59"/>
      <c r="K85" s="59"/>
      <c r="L85" s="59"/>
      <c r="M85" s="1"/>
    </row>
    <row r="86" spans="1:13" ht="15.75">
      <c r="A86" s="11" t="s">
        <v>9</v>
      </c>
      <c r="B86" s="306" t="s">
        <v>1105</v>
      </c>
      <c r="C86" s="306"/>
      <c r="D86" s="306"/>
      <c r="E86" s="306"/>
      <c r="F86" s="11"/>
      <c r="G86" s="16"/>
      <c r="H86" s="17"/>
      <c r="I86" s="60"/>
      <c r="J86" s="60"/>
      <c r="K86" s="60"/>
      <c r="L86" s="60"/>
      <c r="M86" s="74"/>
    </row>
    <row r="87" spans="1:13" ht="15.75">
      <c r="A87" s="11" t="s">
        <v>11</v>
      </c>
      <c r="B87" s="289"/>
      <c r="C87" s="289"/>
      <c r="D87" s="289"/>
      <c r="E87" s="289"/>
      <c r="F87" s="18"/>
      <c r="G87" s="19" t="s">
        <v>13</v>
      </c>
      <c r="H87" s="20" t="s">
        <v>161</v>
      </c>
      <c r="I87" s="62"/>
      <c r="J87" s="62"/>
      <c r="K87" s="62"/>
      <c r="L87" s="62"/>
      <c r="M87" s="1"/>
    </row>
    <row r="88" spans="1:13" ht="15.75">
      <c r="A88" s="21" t="s">
        <v>14</v>
      </c>
      <c r="B88" s="21" t="s">
        <v>16</v>
      </c>
      <c r="C88" s="21" t="s">
        <v>17</v>
      </c>
      <c r="D88" s="22" t="s">
        <v>18</v>
      </c>
      <c r="E88" s="23" t="s">
        <v>19</v>
      </c>
      <c r="F88" s="23" t="s">
        <v>20</v>
      </c>
      <c r="G88" s="21" t="s">
        <v>21</v>
      </c>
      <c r="H88" s="3"/>
      <c r="I88" s="59"/>
      <c r="J88" s="59"/>
      <c r="K88" s="59"/>
      <c r="L88" s="59"/>
      <c r="M88" s="1"/>
    </row>
    <row r="89" spans="1:13">
      <c r="A89" s="24">
        <v>1</v>
      </c>
      <c r="B89" s="25" t="s">
        <v>23</v>
      </c>
      <c r="C89" s="26"/>
      <c r="D89" s="27">
        <v>79305</v>
      </c>
      <c r="E89" s="28">
        <f>D89*C89</f>
        <v>0</v>
      </c>
      <c r="F89" s="29">
        <v>0.09</v>
      </c>
      <c r="G89" s="30">
        <f>E89-E89*F89</f>
        <v>0</v>
      </c>
      <c r="H89" s="31">
        <f>D89/1.08*0.91</f>
        <v>66821.805555555547</v>
      </c>
      <c r="I89" s="59"/>
      <c r="J89" s="59"/>
      <c r="K89" s="59">
        <f>H89*C89</f>
        <v>0</v>
      </c>
      <c r="L89" s="59"/>
      <c r="M89" s="63">
        <f>H89*C89</f>
        <v>0</v>
      </c>
    </row>
    <row r="90" spans="1:13">
      <c r="A90" s="24">
        <v>2</v>
      </c>
      <c r="B90" s="25" t="s">
        <v>25</v>
      </c>
      <c r="C90" s="32">
        <v>3</v>
      </c>
      <c r="D90" s="33">
        <v>128591</v>
      </c>
      <c r="E90" s="28">
        <f t="shared" ref="E90:E106" si="10">D90*C90</f>
        <v>385773</v>
      </c>
      <c r="F90" s="29">
        <v>0.09</v>
      </c>
      <c r="G90" s="30">
        <f t="shared" ref="G90:G106" si="11">E90-E90*F90</f>
        <v>351053.43</v>
      </c>
      <c r="H90" s="31">
        <f t="shared" ref="H90:H106" si="12">D90/1.08*0.91</f>
        <v>108349.82407407407</v>
      </c>
      <c r="I90" s="59"/>
      <c r="J90" s="59"/>
      <c r="K90" s="59">
        <f t="shared" ref="K90:K106" si="13">H90*C90</f>
        <v>325049.47222222225</v>
      </c>
      <c r="L90" s="59"/>
      <c r="M90" s="63">
        <f t="shared" ref="M90:M106" si="14">H90*C90</f>
        <v>325049.47222222225</v>
      </c>
    </row>
    <row r="91" spans="1:13">
      <c r="A91" s="24">
        <v>3</v>
      </c>
      <c r="B91" s="25" t="s">
        <v>26</v>
      </c>
      <c r="C91" s="88">
        <v>3</v>
      </c>
      <c r="D91" s="27">
        <v>60043</v>
      </c>
      <c r="E91" s="28">
        <f t="shared" si="10"/>
        <v>180129</v>
      </c>
      <c r="F91" s="29">
        <v>0.09</v>
      </c>
      <c r="G91" s="30">
        <f t="shared" si="11"/>
        <v>163917.39000000001</v>
      </c>
      <c r="H91" s="31">
        <f t="shared" si="12"/>
        <v>50591.787037037036</v>
      </c>
      <c r="I91" s="59"/>
      <c r="J91" s="59"/>
      <c r="K91" s="59">
        <f t="shared" si="13"/>
        <v>151775.36111111112</v>
      </c>
      <c r="L91" s="59"/>
      <c r="M91" s="63">
        <f t="shared" si="14"/>
        <v>151775.36111111112</v>
      </c>
    </row>
    <row r="92" spans="1:13">
      <c r="A92" s="24">
        <v>4</v>
      </c>
      <c r="B92" s="25" t="s">
        <v>27</v>
      </c>
      <c r="C92" s="106">
        <v>3</v>
      </c>
      <c r="D92" s="27">
        <v>115781</v>
      </c>
      <c r="E92" s="28">
        <f t="shared" si="10"/>
        <v>347343</v>
      </c>
      <c r="F92" s="29">
        <v>0.09</v>
      </c>
      <c r="G92" s="30">
        <f t="shared" si="11"/>
        <v>316082.13</v>
      </c>
      <c r="H92" s="31">
        <f t="shared" si="12"/>
        <v>97556.212962962964</v>
      </c>
      <c r="I92" s="59"/>
      <c r="J92" s="59"/>
      <c r="K92" s="59">
        <f t="shared" si="13"/>
        <v>292668.63888888888</v>
      </c>
      <c r="L92" s="59"/>
      <c r="M92" s="63">
        <f t="shared" si="14"/>
        <v>292668.63888888888</v>
      </c>
    </row>
    <row r="93" spans="1:13">
      <c r="A93" s="24">
        <v>5</v>
      </c>
      <c r="B93" s="25" t="s">
        <v>28</v>
      </c>
      <c r="C93" s="32"/>
      <c r="D93" s="27">
        <v>119943</v>
      </c>
      <c r="E93" s="28">
        <f t="shared" si="10"/>
        <v>0</v>
      </c>
      <c r="F93" s="29">
        <v>0.09</v>
      </c>
      <c r="G93" s="30">
        <f t="shared" si="11"/>
        <v>0</v>
      </c>
      <c r="H93" s="31">
        <f t="shared" si="12"/>
        <v>101063.08333333333</v>
      </c>
      <c r="I93" s="59"/>
      <c r="J93" s="59"/>
      <c r="K93" s="59">
        <f t="shared" si="13"/>
        <v>0</v>
      </c>
      <c r="L93" s="59"/>
      <c r="M93" s="63">
        <f t="shared" si="14"/>
        <v>0</v>
      </c>
    </row>
    <row r="94" spans="1:13">
      <c r="A94" s="24">
        <v>6</v>
      </c>
      <c r="B94" s="25" t="s">
        <v>29</v>
      </c>
      <c r="C94" s="26">
        <v>3</v>
      </c>
      <c r="D94" s="27">
        <v>94810</v>
      </c>
      <c r="E94" s="28">
        <f t="shared" si="10"/>
        <v>284430</v>
      </c>
      <c r="F94" s="29">
        <v>0.09</v>
      </c>
      <c r="G94" s="30">
        <f t="shared" si="11"/>
        <v>258831.3</v>
      </c>
      <c r="H94" s="31">
        <f t="shared" si="12"/>
        <v>79886.203703703708</v>
      </c>
      <c r="I94" s="59"/>
      <c r="J94" s="59"/>
      <c r="K94" s="59">
        <f t="shared" si="13"/>
        <v>239658.61111111112</v>
      </c>
      <c r="L94" s="59"/>
      <c r="M94" s="63">
        <f t="shared" si="14"/>
        <v>239658.61111111112</v>
      </c>
    </row>
    <row r="95" spans="1:13">
      <c r="A95" s="24">
        <v>7</v>
      </c>
      <c r="B95" s="25" t="s">
        <v>30</v>
      </c>
      <c r="C95" s="34"/>
      <c r="D95" s="27">
        <v>141396</v>
      </c>
      <c r="E95" s="28">
        <f t="shared" si="10"/>
        <v>0</v>
      </c>
      <c r="F95" s="29">
        <v>0.09</v>
      </c>
      <c r="G95" s="30">
        <f t="shared" si="11"/>
        <v>0</v>
      </c>
      <c r="H95" s="31">
        <f t="shared" si="12"/>
        <v>119139.22222222222</v>
      </c>
      <c r="I95" s="59"/>
      <c r="J95" s="59"/>
      <c r="K95" s="59">
        <f t="shared" si="13"/>
        <v>0</v>
      </c>
      <c r="L95" s="59"/>
      <c r="M95" s="63">
        <f t="shared" si="14"/>
        <v>0</v>
      </c>
    </row>
    <row r="96" spans="1:13">
      <c r="A96" s="24">
        <v>8</v>
      </c>
      <c r="B96" s="25" t="s">
        <v>31</v>
      </c>
      <c r="C96" s="26"/>
      <c r="D96" s="27">
        <v>232931</v>
      </c>
      <c r="E96" s="28">
        <f t="shared" si="10"/>
        <v>0</v>
      </c>
      <c r="F96" s="29">
        <v>0.09</v>
      </c>
      <c r="G96" s="30">
        <f t="shared" si="11"/>
        <v>0</v>
      </c>
      <c r="H96" s="31">
        <f t="shared" si="12"/>
        <v>196265.93518518517</v>
      </c>
      <c r="I96" s="59"/>
      <c r="J96" s="59"/>
      <c r="K96" s="59">
        <f t="shared" si="13"/>
        <v>0</v>
      </c>
      <c r="L96" s="59"/>
      <c r="M96" s="63">
        <f t="shared" si="14"/>
        <v>0</v>
      </c>
    </row>
    <row r="97" spans="1:13">
      <c r="A97" s="24">
        <v>9</v>
      </c>
      <c r="B97" s="36" t="s">
        <v>32</v>
      </c>
      <c r="C97" s="26"/>
      <c r="D97" s="27">
        <v>101534</v>
      </c>
      <c r="E97" s="28">
        <f t="shared" si="10"/>
        <v>0</v>
      </c>
      <c r="F97" s="29">
        <v>0.09</v>
      </c>
      <c r="G97" s="30">
        <f t="shared" si="11"/>
        <v>0</v>
      </c>
      <c r="H97" s="31">
        <f t="shared" si="12"/>
        <v>85551.796296296307</v>
      </c>
      <c r="I97" s="59"/>
      <c r="J97" s="59"/>
      <c r="K97" s="59">
        <f t="shared" si="13"/>
        <v>0</v>
      </c>
      <c r="L97" s="59"/>
      <c r="M97" s="63">
        <f t="shared" si="14"/>
        <v>0</v>
      </c>
    </row>
    <row r="98" spans="1:13">
      <c r="A98" s="24">
        <v>10</v>
      </c>
      <c r="B98" s="36" t="s">
        <v>33</v>
      </c>
      <c r="C98" s="37"/>
      <c r="D98" s="33">
        <v>110148</v>
      </c>
      <c r="E98" s="28">
        <f t="shared" si="10"/>
        <v>0</v>
      </c>
      <c r="F98" s="29">
        <v>0.09</v>
      </c>
      <c r="G98" s="30">
        <f t="shared" si="11"/>
        <v>0</v>
      </c>
      <c r="H98" s="31">
        <f t="shared" si="12"/>
        <v>92809.888888888876</v>
      </c>
      <c r="I98" s="59"/>
      <c r="J98" s="59"/>
      <c r="K98" s="59">
        <f t="shared" si="13"/>
        <v>0</v>
      </c>
      <c r="L98" s="59"/>
      <c r="M98" s="63">
        <f t="shared" si="14"/>
        <v>0</v>
      </c>
    </row>
    <row r="99" spans="1:13">
      <c r="A99" s="24">
        <v>11</v>
      </c>
      <c r="B99" s="25" t="s">
        <v>34</v>
      </c>
      <c r="C99" s="37"/>
      <c r="D99" s="27">
        <v>54198</v>
      </c>
      <c r="E99" s="28">
        <f t="shared" si="10"/>
        <v>0</v>
      </c>
      <c r="F99" s="29">
        <v>0.09</v>
      </c>
      <c r="G99" s="30">
        <f t="shared" si="11"/>
        <v>0</v>
      </c>
      <c r="H99" s="31">
        <f t="shared" si="12"/>
        <v>45666.833333333328</v>
      </c>
      <c r="I99" s="59"/>
      <c r="J99" s="59"/>
      <c r="K99" s="59">
        <f t="shared" si="13"/>
        <v>0</v>
      </c>
      <c r="L99" s="59"/>
      <c r="M99" s="63">
        <f t="shared" si="14"/>
        <v>0</v>
      </c>
    </row>
    <row r="100" spans="1:13">
      <c r="A100" s="24">
        <v>12</v>
      </c>
      <c r="B100" s="25" t="s">
        <v>35</v>
      </c>
      <c r="C100" s="37"/>
      <c r="D100" s="27">
        <v>49680</v>
      </c>
      <c r="E100" s="28">
        <f t="shared" si="10"/>
        <v>0</v>
      </c>
      <c r="F100" s="29">
        <v>0.09</v>
      </c>
      <c r="G100" s="30">
        <f t="shared" si="11"/>
        <v>0</v>
      </c>
      <c r="H100" s="31">
        <f t="shared" si="12"/>
        <v>41860</v>
      </c>
      <c r="I100" s="59"/>
      <c r="J100" s="59"/>
      <c r="K100" s="59">
        <f t="shared" si="13"/>
        <v>0</v>
      </c>
      <c r="L100" s="59"/>
      <c r="M100" s="63">
        <f t="shared" si="14"/>
        <v>0</v>
      </c>
    </row>
    <row r="101" spans="1:13">
      <c r="A101" s="24">
        <v>13</v>
      </c>
      <c r="B101" s="25" t="s">
        <v>36</v>
      </c>
      <c r="C101" s="37"/>
      <c r="D101" s="38">
        <v>64152</v>
      </c>
      <c r="E101" s="28">
        <f t="shared" si="10"/>
        <v>0</v>
      </c>
      <c r="F101" s="29">
        <v>0.09</v>
      </c>
      <c r="G101" s="30">
        <f t="shared" si="11"/>
        <v>0</v>
      </c>
      <c r="H101" s="31">
        <f t="shared" si="12"/>
        <v>54053.999999999993</v>
      </c>
      <c r="I101" s="59"/>
      <c r="J101" s="59"/>
      <c r="K101" s="59">
        <f t="shared" si="13"/>
        <v>0</v>
      </c>
      <c r="L101" s="59"/>
      <c r="M101" s="63">
        <f t="shared" si="14"/>
        <v>0</v>
      </c>
    </row>
    <row r="102" spans="1:13">
      <c r="A102" s="24">
        <v>14</v>
      </c>
      <c r="B102" s="25" t="s">
        <v>37</v>
      </c>
      <c r="C102" s="37"/>
      <c r="D102" s="38">
        <v>65934</v>
      </c>
      <c r="E102" s="28">
        <f t="shared" si="10"/>
        <v>0</v>
      </c>
      <c r="F102" s="29">
        <v>0.09</v>
      </c>
      <c r="G102" s="30">
        <f t="shared" si="11"/>
        <v>0</v>
      </c>
      <c r="H102" s="31">
        <f t="shared" si="12"/>
        <v>55555.499999999993</v>
      </c>
      <c r="I102" s="59"/>
      <c r="J102" s="59"/>
      <c r="K102" s="59">
        <f t="shared" si="13"/>
        <v>0</v>
      </c>
      <c r="L102" s="59"/>
      <c r="M102" s="63">
        <f t="shared" si="14"/>
        <v>0</v>
      </c>
    </row>
    <row r="103" spans="1:13">
      <c r="A103" s="24">
        <v>15</v>
      </c>
      <c r="B103" s="25" t="s">
        <v>38</v>
      </c>
      <c r="C103" s="37"/>
      <c r="D103" s="38">
        <v>76626</v>
      </c>
      <c r="E103" s="28">
        <f t="shared" si="10"/>
        <v>0</v>
      </c>
      <c r="F103" s="29">
        <v>0.09</v>
      </c>
      <c r="G103" s="30">
        <f t="shared" si="11"/>
        <v>0</v>
      </c>
      <c r="H103" s="31">
        <f t="shared" si="12"/>
        <v>64564.5</v>
      </c>
      <c r="I103" s="59"/>
      <c r="J103" s="59"/>
      <c r="K103" s="59">
        <f t="shared" si="13"/>
        <v>0</v>
      </c>
      <c r="L103" s="59"/>
      <c r="M103" s="63">
        <f t="shared" si="14"/>
        <v>0</v>
      </c>
    </row>
    <row r="104" spans="1:13">
      <c r="A104" s="24">
        <v>16</v>
      </c>
      <c r="B104" s="25" t="s">
        <v>39</v>
      </c>
      <c r="C104" s="37"/>
      <c r="D104" s="38">
        <v>80190</v>
      </c>
      <c r="E104" s="28">
        <f t="shared" si="10"/>
        <v>0</v>
      </c>
      <c r="F104" s="29">
        <v>0.09</v>
      </c>
      <c r="G104" s="30">
        <f t="shared" si="11"/>
        <v>0</v>
      </c>
      <c r="H104" s="31">
        <f t="shared" si="12"/>
        <v>67567.5</v>
      </c>
      <c r="I104" s="59"/>
      <c r="J104" s="59"/>
      <c r="K104" s="59">
        <f t="shared" si="13"/>
        <v>0</v>
      </c>
      <c r="L104" s="59"/>
      <c r="M104" s="63">
        <f t="shared" si="14"/>
        <v>0</v>
      </c>
    </row>
    <row r="105" spans="1:13">
      <c r="A105" s="24">
        <v>17</v>
      </c>
      <c r="B105" s="25" t="s">
        <v>40</v>
      </c>
      <c r="C105" s="37"/>
      <c r="D105" s="38">
        <v>113832</v>
      </c>
      <c r="E105" s="28">
        <f t="shared" si="10"/>
        <v>0</v>
      </c>
      <c r="F105" s="29">
        <v>0.09</v>
      </c>
      <c r="G105" s="30">
        <f t="shared" si="11"/>
        <v>0</v>
      </c>
      <c r="H105" s="31">
        <f t="shared" si="12"/>
        <v>95914</v>
      </c>
      <c r="I105" s="59"/>
      <c r="J105" s="59"/>
      <c r="K105" s="59">
        <f t="shared" si="13"/>
        <v>0</v>
      </c>
      <c r="L105" s="59"/>
      <c r="M105" s="63">
        <f t="shared" si="14"/>
        <v>0</v>
      </c>
    </row>
    <row r="106" spans="1:13">
      <c r="A106" s="24">
        <v>18</v>
      </c>
      <c r="B106" s="25" t="s">
        <v>41</v>
      </c>
      <c r="C106" s="37"/>
      <c r="D106" s="39">
        <v>98010</v>
      </c>
      <c r="E106" s="28">
        <f t="shared" si="10"/>
        <v>0</v>
      </c>
      <c r="F106" s="29">
        <v>0.09</v>
      </c>
      <c r="G106" s="30">
        <f t="shared" si="11"/>
        <v>0</v>
      </c>
      <c r="H106" s="31">
        <f t="shared" si="12"/>
        <v>82582.5</v>
      </c>
      <c r="I106" s="59"/>
      <c r="J106" s="59"/>
      <c r="K106" s="59">
        <f t="shared" si="13"/>
        <v>0</v>
      </c>
      <c r="L106" s="59"/>
      <c r="M106" s="63">
        <f t="shared" si="14"/>
        <v>0</v>
      </c>
    </row>
    <row r="107" spans="1:13" ht="17.25">
      <c r="A107" s="40"/>
      <c r="B107" s="41" t="s">
        <v>42</v>
      </c>
      <c r="C107" s="42">
        <f>SUM(C89:C106)</f>
        <v>12</v>
      </c>
      <c r="D107" s="42"/>
      <c r="E107" s="43">
        <f>SUM(E89:E106)</f>
        <v>1197675</v>
      </c>
      <c r="F107" s="43"/>
      <c r="G107" s="111">
        <f>SUM(G89:G106)</f>
        <v>1089884.25</v>
      </c>
      <c r="H107" s="45"/>
      <c r="I107" s="64"/>
      <c r="J107" s="113"/>
      <c r="K107" s="113">
        <f>SUM(K89:K106)</f>
        <v>1009152.0833333334</v>
      </c>
      <c r="L107" s="113"/>
      <c r="M107" s="45">
        <f>SUM(M89:M106)</f>
        <v>1009152.0833333334</v>
      </c>
    </row>
    <row r="108" spans="1:13" ht="31.5">
      <c r="A108" s="46"/>
      <c r="B108" s="47"/>
      <c r="C108" s="48"/>
      <c r="D108" s="48"/>
      <c r="E108" s="49"/>
      <c r="F108" s="49"/>
      <c r="G108" s="50"/>
      <c r="H108" s="51"/>
      <c r="I108" s="65"/>
      <c r="J108" s="114"/>
      <c r="K108" s="114">
        <f>K107*0.08</f>
        <v>80732.166666666672</v>
      </c>
      <c r="L108" s="114"/>
      <c r="M108" s="115">
        <f>M107*0.1</f>
        <v>100915.20833333334</v>
      </c>
    </row>
    <row r="109" spans="1:13" ht="18">
      <c r="A109" s="283"/>
      <c r="B109" s="283"/>
      <c r="C109" s="284"/>
      <c r="D109" s="284"/>
      <c r="E109" s="54"/>
      <c r="F109" s="54"/>
      <c r="G109" s="55"/>
      <c r="H109" s="56"/>
      <c r="I109" s="66"/>
      <c r="J109" s="116"/>
      <c r="K109" s="116">
        <f>SUM(K107:K108)</f>
        <v>1089884.25</v>
      </c>
      <c r="L109" s="116"/>
      <c r="M109" s="117">
        <f>SUM(M107:M108)</f>
        <v>1110067.2916666667</v>
      </c>
    </row>
    <row r="110" spans="1:13" ht="18">
      <c r="A110" s="283" t="s">
        <v>43</v>
      </c>
      <c r="B110" s="283"/>
      <c r="C110" s="284" t="s">
        <v>44</v>
      </c>
      <c r="D110" s="284"/>
      <c r="E110" s="54"/>
      <c r="F110" s="54"/>
      <c r="G110" s="55" t="s">
        <v>45</v>
      </c>
      <c r="H110" s="56"/>
    </row>
    <row r="119" spans="1:13" ht="15.75">
      <c r="A119" s="279" t="s">
        <v>0</v>
      </c>
      <c r="B119" s="279"/>
      <c r="C119" s="279"/>
      <c r="D119" s="279"/>
      <c r="E119" s="279"/>
      <c r="F119" s="279"/>
      <c r="G119" s="279"/>
      <c r="H119" s="3"/>
      <c r="I119" s="112"/>
      <c r="J119" s="112"/>
      <c r="K119" s="112"/>
      <c r="L119" s="112"/>
      <c r="M119" s="1"/>
    </row>
    <row r="120" spans="1:13" ht="17.25">
      <c r="A120" s="279" t="s">
        <v>1</v>
      </c>
      <c r="B120" s="279"/>
      <c r="C120" s="279"/>
      <c r="D120" s="279"/>
      <c r="E120" s="279"/>
      <c r="F120" s="279"/>
      <c r="G120" s="279"/>
      <c r="H120" s="3"/>
      <c r="I120" s="58"/>
      <c r="J120" s="58"/>
      <c r="K120" s="58"/>
      <c r="L120" s="58"/>
      <c r="M120" s="1"/>
    </row>
    <row r="121" spans="1:13" ht="15.75">
      <c r="A121" s="279" t="s">
        <v>2</v>
      </c>
      <c r="B121" s="279"/>
      <c r="C121" s="279"/>
      <c r="D121" s="279"/>
      <c r="E121" s="279"/>
      <c r="F121" s="279"/>
      <c r="G121" s="279"/>
      <c r="H121" s="3"/>
      <c r="I121" s="59"/>
      <c r="J121" s="59"/>
      <c r="K121" s="59"/>
      <c r="L121" s="59"/>
      <c r="M121" s="1"/>
    </row>
    <row r="122" spans="1:13" ht="15.75">
      <c r="A122" s="279" t="s">
        <v>4</v>
      </c>
      <c r="B122" s="279"/>
      <c r="C122" s="279"/>
      <c r="D122" s="279"/>
      <c r="E122" s="279"/>
      <c r="F122" s="279"/>
      <c r="G122" s="279"/>
      <c r="H122" s="3"/>
      <c r="I122" s="59"/>
      <c r="J122" s="59"/>
      <c r="K122" s="59"/>
      <c r="L122" s="59"/>
      <c r="M122" s="1"/>
    </row>
    <row r="123" spans="1:13" ht="15.75">
      <c r="A123" s="280" t="s">
        <v>6</v>
      </c>
      <c r="B123" s="280"/>
      <c r="C123" s="280"/>
      <c r="D123" s="280"/>
      <c r="E123" s="280"/>
      <c r="F123" s="280"/>
      <c r="G123" s="280"/>
      <c r="H123" s="3"/>
      <c r="I123" s="59"/>
      <c r="J123" s="59"/>
      <c r="K123" s="59"/>
      <c r="L123" s="59"/>
      <c r="M123" s="1"/>
    </row>
    <row r="124" spans="1:13" ht="27.75">
      <c r="A124" s="9"/>
      <c r="B124" s="9"/>
      <c r="C124" s="281" t="s">
        <v>1106</v>
      </c>
      <c r="D124" s="281"/>
      <c r="E124" s="281"/>
      <c r="F124" s="281"/>
      <c r="G124" s="281"/>
      <c r="H124" s="10"/>
      <c r="I124" s="59"/>
      <c r="J124" s="59"/>
      <c r="K124" s="59"/>
      <c r="L124" s="59"/>
      <c r="M124" s="2"/>
    </row>
    <row r="125" spans="1:13" ht="15.75">
      <c r="A125" s="11" t="s">
        <v>1100</v>
      </c>
      <c r="B125" s="12"/>
      <c r="C125" s="13"/>
      <c r="D125" s="286"/>
      <c r="E125" s="286"/>
      <c r="F125" s="286"/>
      <c r="G125" s="286"/>
      <c r="H125" s="15"/>
      <c r="I125" s="59"/>
      <c r="J125" s="59"/>
      <c r="K125" s="59"/>
      <c r="L125" s="59"/>
      <c r="M125" s="1"/>
    </row>
    <row r="126" spans="1:13" ht="15.75">
      <c r="A126" s="11" t="s">
        <v>9</v>
      </c>
      <c r="B126" s="306" t="s">
        <v>1107</v>
      </c>
      <c r="C126" s="306"/>
      <c r="D126" s="306"/>
      <c r="E126" s="306"/>
      <c r="F126" s="11"/>
      <c r="G126" s="16"/>
      <c r="H126" s="17"/>
      <c r="I126" s="60"/>
      <c r="J126" s="60"/>
      <c r="K126" s="60"/>
      <c r="L126" s="60"/>
      <c r="M126" s="74"/>
    </row>
    <row r="127" spans="1:13" ht="15.75">
      <c r="A127" s="11" t="s">
        <v>11</v>
      </c>
      <c r="B127" s="289"/>
      <c r="C127" s="289"/>
      <c r="D127" s="289"/>
      <c r="E127" s="289"/>
      <c r="F127" s="18"/>
      <c r="G127" s="19" t="s">
        <v>13</v>
      </c>
      <c r="H127" s="20" t="s">
        <v>161</v>
      </c>
      <c r="I127" s="62"/>
      <c r="J127" s="62"/>
      <c r="K127" s="62"/>
      <c r="L127" s="62"/>
      <c r="M127" s="1"/>
    </row>
    <row r="128" spans="1:13" ht="15.75">
      <c r="A128" s="21" t="s">
        <v>14</v>
      </c>
      <c r="B128" s="21" t="s">
        <v>16</v>
      </c>
      <c r="C128" s="21" t="s">
        <v>17</v>
      </c>
      <c r="D128" s="22" t="s">
        <v>18</v>
      </c>
      <c r="E128" s="23" t="s">
        <v>19</v>
      </c>
      <c r="F128" s="23" t="s">
        <v>20</v>
      </c>
      <c r="G128" s="21" t="s">
        <v>21</v>
      </c>
      <c r="H128" s="3"/>
      <c r="I128" s="59"/>
      <c r="J128" s="59"/>
      <c r="K128" s="59"/>
      <c r="L128" s="59"/>
      <c r="M128" s="1"/>
    </row>
    <row r="129" spans="1:13">
      <c r="A129" s="24">
        <v>1</v>
      </c>
      <c r="B129" s="25" t="s">
        <v>23</v>
      </c>
      <c r="C129" s="26"/>
      <c r="D129" s="27">
        <v>79305</v>
      </c>
      <c r="E129" s="28">
        <f>D129*C129</f>
        <v>0</v>
      </c>
      <c r="F129" s="29">
        <v>0.09</v>
      </c>
      <c r="G129" s="30">
        <f>E129-E129*F129</f>
        <v>0</v>
      </c>
      <c r="H129" s="31">
        <f>D129/1.08*0.91</f>
        <v>66821.805555555547</v>
      </c>
      <c r="I129" s="59"/>
      <c r="J129" s="59"/>
      <c r="K129" s="59">
        <f>H129*C129</f>
        <v>0</v>
      </c>
      <c r="L129" s="59"/>
      <c r="M129" s="63">
        <f>H129*C129</f>
        <v>0</v>
      </c>
    </row>
    <row r="130" spans="1:13">
      <c r="A130" s="24">
        <v>2</v>
      </c>
      <c r="B130" s="25" t="s">
        <v>25</v>
      </c>
      <c r="C130" s="32"/>
      <c r="D130" s="33">
        <v>128591</v>
      </c>
      <c r="E130" s="28">
        <f t="shared" ref="E130:E146" si="15">D130*C130</f>
        <v>0</v>
      </c>
      <c r="F130" s="29">
        <v>0.09</v>
      </c>
      <c r="G130" s="30">
        <f t="shared" ref="G130:G146" si="16">E130-E130*F130</f>
        <v>0</v>
      </c>
      <c r="H130" s="31">
        <f t="shared" ref="H130:H146" si="17">D130/1.08*0.91</f>
        <v>108349.82407407407</v>
      </c>
      <c r="I130" s="59"/>
      <c r="J130" s="59"/>
      <c r="K130" s="59">
        <f t="shared" ref="K130:K146" si="18">H130*C130</f>
        <v>0</v>
      </c>
      <c r="L130" s="59"/>
      <c r="M130" s="63">
        <f t="shared" ref="M130:M146" si="19">H130*C130</f>
        <v>0</v>
      </c>
    </row>
    <row r="131" spans="1:13">
      <c r="A131" s="24">
        <v>3</v>
      </c>
      <c r="B131" s="25" t="s">
        <v>26</v>
      </c>
      <c r="C131" s="88">
        <v>1</v>
      </c>
      <c r="D131" s="27">
        <v>60043</v>
      </c>
      <c r="E131" s="28">
        <f t="shared" si="15"/>
        <v>60043</v>
      </c>
      <c r="F131" s="29">
        <v>0.09</v>
      </c>
      <c r="G131" s="30">
        <f t="shared" si="16"/>
        <v>54639.13</v>
      </c>
      <c r="H131" s="31">
        <f t="shared" si="17"/>
        <v>50591.787037037036</v>
      </c>
      <c r="I131" s="59"/>
      <c r="J131" s="59"/>
      <c r="K131" s="59">
        <f t="shared" si="18"/>
        <v>50591.787037037036</v>
      </c>
      <c r="L131" s="59"/>
      <c r="M131" s="63">
        <f t="shared" si="19"/>
        <v>50591.787037037036</v>
      </c>
    </row>
    <row r="132" spans="1:13">
      <c r="A132" s="24">
        <v>4</v>
      </c>
      <c r="B132" s="25" t="s">
        <v>27</v>
      </c>
      <c r="C132" s="106">
        <v>2</v>
      </c>
      <c r="D132" s="27">
        <v>115781</v>
      </c>
      <c r="E132" s="28">
        <f t="shared" si="15"/>
        <v>231562</v>
      </c>
      <c r="F132" s="29">
        <v>0.09</v>
      </c>
      <c r="G132" s="30">
        <f t="shared" si="16"/>
        <v>210721.42</v>
      </c>
      <c r="H132" s="31">
        <f t="shared" si="17"/>
        <v>97556.212962962964</v>
      </c>
      <c r="I132" s="59"/>
      <c r="J132" s="59"/>
      <c r="K132" s="59">
        <f t="shared" si="18"/>
        <v>195112.42592592593</v>
      </c>
      <c r="L132" s="59"/>
      <c r="M132" s="63">
        <f t="shared" si="19"/>
        <v>195112.42592592593</v>
      </c>
    </row>
    <row r="133" spans="1:13">
      <c r="A133" s="24">
        <v>5</v>
      </c>
      <c r="B133" s="25" t="s">
        <v>28</v>
      </c>
      <c r="C133" s="32">
        <v>1</v>
      </c>
      <c r="D133" s="27">
        <v>119943</v>
      </c>
      <c r="E133" s="28">
        <f t="shared" si="15"/>
        <v>119943</v>
      </c>
      <c r="F133" s="29">
        <v>0.09</v>
      </c>
      <c r="G133" s="30">
        <f t="shared" si="16"/>
        <v>109148.13</v>
      </c>
      <c r="H133" s="31">
        <f t="shared" si="17"/>
        <v>101063.08333333333</v>
      </c>
      <c r="I133" s="59"/>
      <c r="J133" s="59"/>
      <c r="K133" s="59">
        <f t="shared" si="18"/>
        <v>101063.08333333333</v>
      </c>
      <c r="L133" s="59"/>
      <c r="M133" s="63">
        <f t="shared" si="19"/>
        <v>101063.08333333333</v>
      </c>
    </row>
    <row r="134" spans="1:13">
      <c r="A134" s="24">
        <v>6</v>
      </c>
      <c r="B134" s="25" t="s">
        <v>29</v>
      </c>
      <c r="C134" s="26"/>
      <c r="D134" s="27">
        <v>94810</v>
      </c>
      <c r="E134" s="28">
        <f t="shared" si="15"/>
        <v>0</v>
      </c>
      <c r="F134" s="29">
        <v>0.09</v>
      </c>
      <c r="G134" s="30">
        <f t="shared" si="16"/>
        <v>0</v>
      </c>
      <c r="H134" s="31">
        <f t="shared" si="17"/>
        <v>79886.203703703708</v>
      </c>
      <c r="I134" s="59"/>
      <c r="J134" s="59"/>
      <c r="K134" s="59">
        <f t="shared" si="18"/>
        <v>0</v>
      </c>
      <c r="L134" s="59"/>
      <c r="M134" s="63">
        <f t="shared" si="19"/>
        <v>0</v>
      </c>
    </row>
    <row r="135" spans="1:13">
      <c r="A135" s="24">
        <v>7</v>
      </c>
      <c r="B135" s="25" t="s">
        <v>30</v>
      </c>
      <c r="C135" s="34"/>
      <c r="D135" s="27">
        <v>141396</v>
      </c>
      <c r="E135" s="28">
        <f t="shared" si="15"/>
        <v>0</v>
      </c>
      <c r="F135" s="29">
        <v>0.09</v>
      </c>
      <c r="G135" s="30">
        <f t="shared" si="16"/>
        <v>0</v>
      </c>
      <c r="H135" s="31">
        <f t="shared" si="17"/>
        <v>119139.22222222222</v>
      </c>
      <c r="I135" s="59"/>
      <c r="J135" s="59"/>
      <c r="K135" s="59">
        <f t="shared" si="18"/>
        <v>0</v>
      </c>
      <c r="L135" s="59"/>
      <c r="M135" s="63">
        <f t="shared" si="19"/>
        <v>0</v>
      </c>
    </row>
    <row r="136" spans="1:13">
      <c r="A136" s="24">
        <v>8</v>
      </c>
      <c r="B136" s="25" t="s">
        <v>31</v>
      </c>
      <c r="C136" s="26"/>
      <c r="D136" s="27">
        <v>232931</v>
      </c>
      <c r="E136" s="28">
        <f t="shared" si="15"/>
        <v>0</v>
      </c>
      <c r="F136" s="29">
        <v>0.09</v>
      </c>
      <c r="G136" s="30">
        <f t="shared" si="16"/>
        <v>0</v>
      </c>
      <c r="H136" s="31">
        <f t="shared" si="17"/>
        <v>196265.93518518517</v>
      </c>
      <c r="I136" s="59"/>
      <c r="J136" s="59"/>
      <c r="K136" s="59">
        <f t="shared" si="18"/>
        <v>0</v>
      </c>
      <c r="L136" s="59"/>
      <c r="M136" s="63">
        <f t="shared" si="19"/>
        <v>0</v>
      </c>
    </row>
    <row r="137" spans="1:13">
      <c r="A137" s="24">
        <v>9</v>
      </c>
      <c r="B137" s="36" t="s">
        <v>32</v>
      </c>
      <c r="C137" s="26"/>
      <c r="D137" s="27">
        <v>101534</v>
      </c>
      <c r="E137" s="28">
        <f t="shared" si="15"/>
        <v>0</v>
      </c>
      <c r="F137" s="29">
        <v>0.09</v>
      </c>
      <c r="G137" s="30">
        <f t="shared" si="16"/>
        <v>0</v>
      </c>
      <c r="H137" s="31">
        <f t="shared" si="17"/>
        <v>85551.796296296307</v>
      </c>
      <c r="I137" s="59"/>
      <c r="J137" s="59"/>
      <c r="K137" s="59">
        <f t="shared" si="18"/>
        <v>0</v>
      </c>
      <c r="L137" s="59"/>
      <c r="M137" s="63">
        <f t="shared" si="19"/>
        <v>0</v>
      </c>
    </row>
    <row r="138" spans="1:13">
      <c r="A138" s="24">
        <v>10</v>
      </c>
      <c r="B138" s="36" t="s">
        <v>33</v>
      </c>
      <c r="C138" s="37"/>
      <c r="D138" s="33">
        <v>110148</v>
      </c>
      <c r="E138" s="28">
        <f t="shared" si="15"/>
        <v>0</v>
      </c>
      <c r="F138" s="29">
        <v>0.09</v>
      </c>
      <c r="G138" s="30">
        <f t="shared" si="16"/>
        <v>0</v>
      </c>
      <c r="H138" s="31">
        <f t="shared" si="17"/>
        <v>92809.888888888876</v>
      </c>
      <c r="I138" s="59"/>
      <c r="J138" s="59"/>
      <c r="K138" s="59">
        <f t="shared" si="18"/>
        <v>0</v>
      </c>
      <c r="L138" s="59"/>
      <c r="M138" s="63">
        <f t="shared" si="19"/>
        <v>0</v>
      </c>
    </row>
    <row r="139" spans="1:13">
      <c r="A139" s="24">
        <v>11</v>
      </c>
      <c r="B139" s="25" t="s">
        <v>34</v>
      </c>
      <c r="C139" s="37">
        <v>1</v>
      </c>
      <c r="D139" s="27">
        <v>54198</v>
      </c>
      <c r="E139" s="28">
        <f t="shared" si="15"/>
        <v>54198</v>
      </c>
      <c r="F139" s="29">
        <v>0.09</v>
      </c>
      <c r="G139" s="30">
        <f t="shared" si="16"/>
        <v>49320.18</v>
      </c>
      <c r="H139" s="31">
        <f t="shared" si="17"/>
        <v>45666.833333333328</v>
      </c>
      <c r="I139" s="59"/>
      <c r="J139" s="59"/>
      <c r="K139" s="59">
        <f t="shared" si="18"/>
        <v>45666.833333333328</v>
      </c>
      <c r="L139" s="59"/>
      <c r="M139" s="63">
        <f t="shared" si="19"/>
        <v>45666.833333333328</v>
      </c>
    </row>
    <row r="140" spans="1:13">
      <c r="A140" s="24">
        <v>12</v>
      </c>
      <c r="B140" s="25" t="s">
        <v>35</v>
      </c>
      <c r="C140" s="37">
        <v>1</v>
      </c>
      <c r="D140" s="27">
        <v>49680</v>
      </c>
      <c r="E140" s="28">
        <f t="shared" si="15"/>
        <v>49680</v>
      </c>
      <c r="F140" s="29">
        <v>0.09</v>
      </c>
      <c r="G140" s="30">
        <f t="shared" si="16"/>
        <v>45208.800000000003</v>
      </c>
      <c r="H140" s="31">
        <f t="shared" si="17"/>
        <v>41860</v>
      </c>
      <c r="I140" s="59"/>
      <c r="J140" s="59"/>
      <c r="K140" s="59">
        <f t="shared" si="18"/>
        <v>41860</v>
      </c>
      <c r="L140" s="59"/>
      <c r="M140" s="63">
        <f t="shared" si="19"/>
        <v>41860</v>
      </c>
    </row>
    <row r="141" spans="1:13">
      <c r="A141" s="24">
        <v>13</v>
      </c>
      <c r="B141" s="25" t="s">
        <v>36</v>
      </c>
      <c r="C141" s="37"/>
      <c r="D141" s="38">
        <v>64152</v>
      </c>
      <c r="E141" s="28">
        <f t="shared" si="15"/>
        <v>0</v>
      </c>
      <c r="F141" s="29">
        <v>0.09</v>
      </c>
      <c r="G141" s="30">
        <f t="shared" si="16"/>
        <v>0</v>
      </c>
      <c r="H141" s="31">
        <f t="shared" si="17"/>
        <v>54053.999999999993</v>
      </c>
      <c r="I141" s="59"/>
      <c r="J141" s="59"/>
      <c r="K141" s="59">
        <f t="shared" si="18"/>
        <v>0</v>
      </c>
      <c r="L141" s="59"/>
      <c r="M141" s="63">
        <f t="shared" si="19"/>
        <v>0</v>
      </c>
    </row>
    <row r="142" spans="1:13">
      <c r="A142" s="24">
        <v>14</v>
      </c>
      <c r="B142" s="25" t="s">
        <v>37</v>
      </c>
      <c r="C142" s="37">
        <v>3</v>
      </c>
      <c r="D142" s="38">
        <v>65934</v>
      </c>
      <c r="E142" s="28">
        <f t="shared" si="15"/>
        <v>197802</v>
      </c>
      <c r="F142" s="29">
        <v>0.09</v>
      </c>
      <c r="G142" s="30">
        <f t="shared" si="16"/>
        <v>179999.82</v>
      </c>
      <c r="H142" s="31">
        <f t="shared" si="17"/>
        <v>55555.499999999993</v>
      </c>
      <c r="I142" s="59"/>
      <c r="J142" s="59"/>
      <c r="K142" s="59">
        <f t="shared" si="18"/>
        <v>166666.49999999997</v>
      </c>
      <c r="L142" s="59"/>
      <c r="M142" s="63">
        <f t="shared" si="19"/>
        <v>166666.49999999997</v>
      </c>
    </row>
    <row r="143" spans="1:13">
      <c r="A143" s="24">
        <v>15</v>
      </c>
      <c r="B143" s="25" t="s">
        <v>38</v>
      </c>
      <c r="C143" s="37">
        <v>3</v>
      </c>
      <c r="D143" s="38">
        <v>76626</v>
      </c>
      <c r="E143" s="28">
        <f t="shared" si="15"/>
        <v>229878</v>
      </c>
      <c r="F143" s="29">
        <v>0.09</v>
      </c>
      <c r="G143" s="30">
        <f t="shared" si="16"/>
        <v>209188.98</v>
      </c>
      <c r="H143" s="31">
        <f t="shared" si="17"/>
        <v>64564.5</v>
      </c>
      <c r="I143" s="59"/>
      <c r="J143" s="59"/>
      <c r="K143" s="59">
        <f t="shared" si="18"/>
        <v>193693.5</v>
      </c>
      <c r="L143" s="59"/>
      <c r="M143" s="63">
        <f t="shared" si="19"/>
        <v>193693.5</v>
      </c>
    </row>
    <row r="144" spans="1:13">
      <c r="A144" s="24">
        <v>16</v>
      </c>
      <c r="B144" s="25" t="s">
        <v>39</v>
      </c>
      <c r="C144" s="37">
        <v>2</v>
      </c>
      <c r="D144" s="38">
        <v>80190</v>
      </c>
      <c r="E144" s="28">
        <f t="shared" si="15"/>
        <v>160380</v>
      </c>
      <c r="F144" s="29">
        <v>0.09</v>
      </c>
      <c r="G144" s="30">
        <f t="shared" si="16"/>
        <v>145945.79999999999</v>
      </c>
      <c r="H144" s="31">
        <f t="shared" si="17"/>
        <v>67567.5</v>
      </c>
      <c r="I144" s="59"/>
      <c r="J144" s="59"/>
      <c r="K144" s="59">
        <f t="shared" si="18"/>
        <v>135135</v>
      </c>
      <c r="L144" s="59"/>
      <c r="M144" s="63">
        <f t="shared" si="19"/>
        <v>135135</v>
      </c>
    </row>
    <row r="145" spans="1:13">
      <c r="A145" s="24">
        <v>17</v>
      </c>
      <c r="B145" s="25" t="s">
        <v>40</v>
      </c>
      <c r="C145" s="37"/>
      <c r="D145" s="38">
        <v>113832</v>
      </c>
      <c r="E145" s="28">
        <f t="shared" si="15"/>
        <v>0</v>
      </c>
      <c r="F145" s="29">
        <v>0.09</v>
      </c>
      <c r="G145" s="30">
        <f t="shared" si="16"/>
        <v>0</v>
      </c>
      <c r="H145" s="31">
        <f t="shared" si="17"/>
        <v>95914</v>
      </c>
      <c r="I145" s="59"/>
      <c r="J145" s="59"/>
      <c r="K145" s="59">
        <f t="shared" si="18"/>
        <v>0</v>
      </c>
      <c r="L145" s="59"/>
      <c r="M145" s="63">
        <f t="shared" si="19"/>
        <v>0</v>
      </c>
    </row>
    <row r="146" spans="1:13">
      <c r="A146" s="24">
        <v>18</v>
      </c>
      <c r="B146" s="25" t="s">
        <v>41</v>
      </c>
      <c r="C146" s="37">
        <v>1</v>
      </c>
      <c r="D146" s="39">
        <v>98010</v>
      </c>
      <c r="E146" s="28">
        <f t="shared" si="15"/>
        <v>98010</v>
      </c>
      <c r="F146" s="29">
        <v>0.09</v>
      </c>
      <c r="G146" s="30">
        <f t="shared" si="16"/>
        <v>89189.1</v>
      </c>
      <c r="H146" s="31">
        <f t="shared" si="17"/>
        <v>82582.5</v>
      </c>
      <c r="I146" s="59"/>
      <c r="J146" s="59"/>
      <c r="K146" s="59">
        <f t="shared" si="18"/>
        <v>82582.5</v>
      </c>
      <c r="L146" s="59"/>
      <c r="M146" s="63">
        <f t="shared" si="19"/>
        <v>82582.5</v>
      </c>
    </row>
    <row r="147" spans="1:13" ht="17.25">
      <c r="A147" s="40"/>
      <c r="B147" s="41" t="s">
        <v>42</v>
      </c>
      <c r="C147" s="42">
        <f>SUM(C129:C146)</f>
        <v>15</v>
      </c>
      <c r="D147" s="42"/>
      <c r="E147" s="43">
        <f>SUM(E129:E146)</f>
        <v>1201496</v>
      </c>
      <c r="F147" s="43"/>
      <c r="G147" s="111">
        <f>SUM(G129:G146)</f>
        <v>1093361.3600000001</v>
      </c>
      <c r="H147" s="45"/>
      <c r="I147" s="64"/>
      <c r="J147" s="113"/>
      <c r="K147" s="113">
        <f>SUM(K129:K146)</f>
        <v>1012371.6296296295</v>
      </c>
      <c r="L147" s="113"/>
      <c r="M147" s="45">
        <f>SUM(M129:M146)</f>
        <v>1012371.6296296295</v>
      </c>
    </row>
    <row r="148" spans="1:13" ht="31.5">
      <c r="A148" s="46"/>
      <c r="B148" s="47"/>
      <c r="C148" s="48"/>
      <c r="D148" s="48"/>
      <c r="E148" s="49"/>
      <c r="F148" s="49"/>
      <c r="G148" s="50"/>
      <c r="H148" s="51"/>
      <c r="I148" s="65"/>
      <c r="J148" s="114"/>
      <c r="K148" s="114">
        <f>K147*0.08</f>
        <v>80989.730370370366</v>
      </c>
      <c r="L148" s="114"/>
      <c r="M148" s="115">
        <f>M147*0.1</f>
        <v>101237.16296296296</v>
      </c>
    </row>
    <row r="149" spans="1:13" ht="18">
      <c r="A149" s="283"/>
      <c r="B149" s="283"/>
      <c r="C149" s="284"/>
      <c r="D149" s="284"/>
      <c r="E149" s="54"/>
      <c r="F149" s="54"/>
      <c r="G149" s="55"/>
      <c r="H149" s="56"/>
      <c r="I149" s="66"/>
      <c r="J149" s="116"/>
      <c r="K149" s="116">
        <f>SUM(K147:K148)</f>
        <v>1093361.3599999999</v>
      </c>
      <c r="L149" s="116"/>
      <c r="M149" s="117">
        <f>SUM(M147:M148)</f>
        <v>1113608.7925925925</v>
      </c>
    </row>
    <row r="150" spans="1:13" ht="18">
      <c r="A150" s="283" t="s">
        <v>43</v>
      </c>
      <c r="B150" s="283"/>
      <c r="C150" s="284" t="s">
        <v>44</v>
      </c>
      <c r="D150" s="284"/>
      <c r="E150" s="54"/>
      <c r="F150" s="54"/>
      <c r="G150" s="55" t="s">
        <v>45</v>
      </c>
      <c r="H150" s="56"/>
    </row>
    <row r="160" spans="1:13" ht="15.75">
      <c r="A160" s="279" t="s">
        <v>0</v>
      </c>
      <c r="B160" s="279"/>
      <c r="C160" s="279"/>
      <c r="D160" s="279"/>
      <c r="E160" s="279"/>
      <c r="F160" s="279"/>
      <c r="G160" s="279"/>
      <c r="H160" s="3"/>
      <c r="I160" s="112"/>
      <c r="J160" s="112"/>
      <c r="K160" s="112"/>
      <c r="L160" s="112"/>
      <c r="M160" s="1"/>
    </row>
    <row r="161" spans="1:13" ht="17.25">
      <c r="A161" s="279" t="s">
        <v>1</v>
      </c>
      <c r="B161" s="279"/>
      <c r="C161" s="279"/>
      <c r="D161" s="279"/>
      <c r="E161" s="279"/>
      <c r="F161" s="279"/>
      <c r="G161" s="279"/>
      <c r="H161" s="3"/>
      <c r="I161" s="58"/>
      <c r="J161" s="58"/>
      <c r="K161" s="58"/>
      <c r="L161" s="58"/>
      <c r="M161" s="1"/>
    </row>
    <row r="162" spans="1:13" ht="15.75">
      <c r="A162" s="279" t="s">
        <v>2</v>
      </c>
      <c r="B162" s="279"/>
      <c r="C162" s="279"/>
      <c r="D162" s="279"/>
      <c r="E162" s="279"/>
      <c r="F162" s="279"/>
      <c r="G162" s="279"/>
      <c r="H162" s="3"/>
      <c r="I162" s="59"/>
      <c r="J162" s="59"/>
      <c r="K162" s="59"/>
      <c r="L162" s="59"/>
      <c r="M162" s="1"/>
    </row>
    <row r="163" spans="1:13" ht="15.75">
      <c r="A163" s="279" t="s">
        <v>4</v>
      </c>
      <c r="B163" s="279"/>
      <c r="C163" s="279"/>
      <c r="D163" s="279"/>
      <c r="E163" s="279"/>
      <c r="F163" s="279"/>
      <c r="G163" s="279"/>
      <c r="H163" s="3"/>
      <c r="I163" s="59"/>
      <c r="J163" s="59"/>
      <c r="K163" s="59"/>
      <c r="L163" s="59"/>
      <c r="M163" s="1"/>
    </row>
    <row r="164" spans="1:13" ht="15.75">
      <c r="A164" s="280" t="s">
        <v>6</v>
      </c>
      <c r="B164" s="280"/>
      <c r="C164" s="280"/>
      <c r="D164" s="280"/>
      <c r="E164" s="280"/>
      <c r="F164" s="280"/>
      <c r="G164" s="280"/>
      <c r="H164" s="3"/>
      <c r="I164" s="59"/>
      <c r="J164" s="59"/>
      <c r="K164" s="59"/>
      <c r="L164" s="59"/>
      <c r="M164" s="1"/>
    </row>
    <row r="165" spans="1:13" ht="27.75">
      <c r="A165" s="9"/>
      <c r="B165" s="9"/>
      <c r="C165" s="281" t="s">
        <v>576</v>
      </c>
      <c r="D165" s="281"/>
      <c r="E165" s="281"/>
      <c r="F165" s="281"/>
      <c r="G165" s="281"/>
      <c r="H165" s="10"/>
      <c r="I165" s="59"/>
      <c r="J165" s="59"/>
      <c r="K165" s="59"/>
      <c r="L165" s="59"/>
      <c r="M165" s="2"/>
    </row>
    <row r="166" spans="1:13" ht="15.75">
      <c r="A166" s="11" t="s">
        <v>1100</v>
      </c>
      <c r="B166" s="12"/>
      <c r="C166" s="13"/>
      <c r="D166" s="286"/>
      <c r="E166" s="286"/>
      <c r="F166" s="286"/>
      <c r="G166" s="286"/>
      <c r="H166" s="15"/>
      <c r="I166" s="59"/>
      <c r="J166" s="59"/>
      <c r="K166" s="59"/>
      <c r="L166" s="59"/>
      <c r="M166" s="1"/>
    </row>
    <row r="167" spans="1:13" ht="15.75">
      <c r="A167" s="11" t="s">
        <v>9</v>
      </c>
      <c r="B167" s="306" t="s">
        <v>1108</v>
      </c>
      <c r="C167" s="306"/>
      <c r="D167" s="306"/>
      <c r="E167" s="306"/>
      <c r="F167" s="11"/>
      <c r="G167" s="16"/>
      <c r="H167" s="17"/>
      <c r="I167" s="60"/>
      <c r="J167" s="60"/>
      <c r="K167" s="60"/>
      <c r="L167" s="60"/>
      <c r="M167" s="74"/>
    </row>
    <row r="168" spans="1:13" ht="15.75">
      <c r="A168" s="11" t="s">
        <v>11</v>
      </c>
      <c r="B168" s="289"/>
      <c r="C168" s="289"/>
      <c r="D168" s="289"/>
      <c r="E168" s="289"/>
      <c r="F168" s="18"/>
      <c r="G168" s="19" t="s">
        <v>13</v>
      </c>
      <c r="H168" s="20" t="s">
        <v>161</v>
      </c>
      <c r="I168" s="62"/>
      <c r="J168" s="62"/>
      <c r="K168" s="62"/>
      <c r="L168" s="62"/>
      <c r="M168" s="1"/>
    </row>
    <row r="169" spans="1:13" ht="15.75">
      <c r="A169" s="21" t="s">
        <v>14</v>
      </c>
      <c r="B169" s="21" t="s">
        <v>16</v>
      </c>
      <c r="C169" s="21" t="s">
        <v>17</v>
      </c>
      <c r="D169" s="22" t="s">
        <v>18</v>
      </c>
      <c r="E169" s="23" t="s">
        <v>19</v>
      </c>
      <c r="F169" s="23" t="s">
        <v>20</v>
      </c>
      <c r="G169" s="21" t="s">
        <v>21</v>
      </c>
      <c r="H169" s="3"/>
      <c r="I169" s="59"/>
      <c r="J169" s="59"/>
      <c r="K169" s="59"/>
      <c r="L169" s="59"/>
      <c r="M169" s="1"/>
    </row>
    <row r="170" spans="1:13">
      <c r="A170" s="24">
        <v>1</v>
      </c>
      <c r="B170" s="25" t="s">
        <v>23</v>
      </c>
      <c r="C170" s="26">
        <v>3</v>
      </c>
      <c r="D170" s="27">
        <v>79305</v>
      </c>
      <c r="E170" s="28">
        <f>D170*C170</f>
        <v>237915</v>
      </c>
      <c r="F170" s="29">
        <v>0.09</v>
      </c>
      <c r="G170" s="30">
        <f>E170-E170*F170</f>
        <v>216502.65</v>
      </c>
      <c r="H170" s="31">
        <f>D170/1.08*0.91</f>
        <v>66821.805555555547</v>
      </c>
      <c r="I170" s="59"/>
      <c r="J170" s="59"/>
      <c r="K170" s="59">
        <f>H170*C170</f>
        <v>200465.41666666663</v>
      </c>
      <c r="L170" s="59"/>
      <c r="M170" s="63">
        <f>H170*C170</f>
        <v>200465.41666666663</v>
      </c>
    </row>
    <row r="171" spans="1:13">
      <c r="A171" s="24">
        <v>2</v>
      </c>
      <c r="B171" s="25" t="s">
        <v>25</v>
      </c>
      <c r="C171" s="32"/>
      <c r="D171" s="33">
        <v>128591</v>
      </c>
      <c r="E171" s="28">
        <f t="shared" ref="E171:E187" si="20">D171*C171</f>
        <v>0</v>
      </c>
      <c r="F171" s="29">
        <v>0.09</v>
      </c>
      <c r="G171" s="30">
        <f t="shared" ref="G171:G187" si="21">E171-E171*F171</f>
        <v>0</v>
      </c>
      <c r="H171" s="31">
        <f t="shared" ref="H171:H187" si="22">D171/1.08*0.91</f>
        <v>108349.82407407407</v>
      </c>
      <c r="I171" s="59"/>
      <c r="J171" s="59"/>
      <c r="K171" s="59">
        <f t="shared" ref="K171:K187" si="23">H171*C171</f>
        <v>0</v>
      </c>
      <c r="L171" s="59"/>
      <c r="M171" s="63">
        <f t="shared" ref="M171:M187" si="24">H171*C171</f>
        <v>0</v>
      </c>
    </row>
    <row r="172" spans="1:13">
      <c r="A172" s="24">
        <v>3</v>
      </c>
      <c r="B172" s="25" t="s">
        <v>26</v>
      </c>
      <c r="C172" s="88"/>
      <c r="D172" s="27">
        <v>60043</v>
      </c>
      <c r="E172" s="28">
        <f t="shared" si="20"/>
        <v>0</v>
      </c>
      <c r="F172" s="29">
        <v>0.09</v>
      </c>
      <c r="G172" s="30">
        <f t="shared" si="21"/>
        <v>0</v>
      </c>
      <c r="H172" s="31">
        <f t="shared" si="22"/>
        <v>50591.787037037036</v>
      </c>
      <c r="I172" s="59"/>
      <c r="J172" s="59"/>
      <c r="K172" s="59">
        <f t="shared" si="23"/>
        <v>0</v>
      </c>
      <c r="L172" s="59"/>
      <c r="M172" s="63">
        <f t="shared" si="24"/>
        <v>0</v>
      </c>
    </row>
    <row r="173" spans="1:13">
      <c r="A173" s="24">
        <v>4</v>
      </c>
      <c r="B173" s="25" t="s">
        <v>27</v>
      </c>
      <c r="C173" s="106"/>
      <c r="D173" s="27">
        <v>115781</v>
      </c>
      <c r="E173" s="28">
        <f t="shared" si="20"/>
        <v>0</v>
      </c>
      <c r="F173" s="29">
        <v>0.09</v>
      </c>
      <c r="G173" s="30">
        <f t="shared" si="21"/>
        <v>0</v>
      </c>
      <c r="H173" s="31">
        <f t="shared" si="22"/>
        <v>97556.212962962964</v>
      </c>
      <c r="I173" s="59"/>
      <c r="J173" s="59"/>
      <c r="K173" s="59">
        <f t="shared" si="23"/>
        <v>0</v>
      </c>
      <c r="L173" s="59"/>
      <c r="M173" s="63">
        <f t="shared" si="24"/>
        <v>0</v>
      </c>
    </row>
    <row r="174" spans="1:13">
      <c r="A174" s="24">
        <v>5</v>
      </c>
      <c r="B174" s="25" t="s">
        <v>28</v>
      </c>
      <c r="C174" s="32"/>
      <c r="D174" s="27">
        <v>119943</v>
      </c>
      <c r="E174" s="28">
        <f t="shared" si="20"/>
        <v>0</v>
      </c>
      <c r="F174" s="29">
        <v>0.09</v>
      </c>
      <c r="G174" s="30">
        <f t="shared" si="21"/>
        <v>0</v>
      </c>
      <c r="H174" s="31">
        <f t="shared" si="22"/>
        <v>101063.08333333333</v>
      </c>
      <c r="I174" s="59"/>
      <c r="J174" s="59"/>
      <c r="K174" s="59">
        <f t="shared" si="23"/>
        <v>0</v>
      </c>
      <c r="L174" s="59"/>
      <c r="M174" s="63">
        <f t="shared" si="24"/>
        <v>0</v>
      </c>
    </row>
    <row r="175" spans="1:13">
      <c r="A175" s="24">
        <v>6</v>
      </c>
      <c r="B175" s="25" t="s">
        <v>29</v>
      </c>
      <c r="C175" s="26"/>
      <c r="D175" s="27">
        <v>94810</v>
      </c>
      <c r="E175" s="28">
        <f t="shared" si="20"/>
        <v>0</v>
      </c>
      <c r="F175" s="29">
        <v>0.09</v>
      </c>
      <c r="G175" s="30">
        <f t="shared" si="21"/>
        <v>0</v>
      </c>
      <c r="H175" s="31">
        <f t="shared" si="22"/>
        <v>79886.203703703708</v>
      </c>
      <c r="I175" s="59"/>
      <c r="J175" s="59"/>
      <c r="K175" s="59">
        <f t="shared" si="23"/>
        <v>0</v>
      </c>
      <c r="L175" s="59"/>
      <c r="M175" s="63">
        <f t="shared" si="24"/>
        <v>0</v>
      </c>
    </row>
    <row r="176" spans="1:13">
      <c r="A176" s="24">
        <v>7</v>
      </c>
      <c r="B176" s="25" t="s">
        <v>30</v>
      </c>
      <c r="C176" s="34"/>
      <c r="D176" s="27">
        <v>141396</v>
      </c>
      <c r="E176" s="28">
        <f t="shared" si="20"/>
        <v>0</v>
      </c>
      <c r="F176" s="29">
        <v>0.09</v>
      </c>
      <c r="G176" s="30">
        <f t="shared" si="21"/>
        <v>0</v>
      </c>
      <c r="H176" s="31">
        <f t="shared" si="22"/>
        <v>119139.22222222222</v>
      </c>
      <c r="I176" s="59"/>
      <c r="J176" s="59"/>
      <c r="K176" s="59">
        <f t="shared" si="23"/>
        <v>0</v>
      </c>
      <c r="L176" s="59"/>
      <c r="M176" s="63">
        <f t="shared" si="24"/>
        <v>0</v>
      </c>
    </row>
    <row r="177" spans="1:13">
      <c r="A177" s="24">
        <v>8</v>
      </c>
      <c r="B177" s="25" t="s">
        <v>31</v>
      </c>
      <c r="C177" s="26"/>
      <c r="D177" s="27">
        <v>232931</v>
      </c>
      <c r="E177" s="28">
        <f t="shared" si="20"/>
        <v>0</v>
      </c>
      <c r="F177" s="29">
        <v>0.09</v>
      </c>
      <c r="G177" s="30">
        <f t="shared" si="21"/>
        <v>0</v>
      </c>
      <c r="H177" s="31">
        <f t="shared" si="22"/>
        <v>196265.93518518517</v>
      </c>
      <c r="I177" s="59"/>
      <c r="J177" s="59"/>
      <c r="K177" s="59">
        <f t="shared" si="23"/>
        <v>0</v>
      </c>
      <c r="L177" s="59"/>
      <c r="M177" s="63">
        <f t="shared" si="24"/>
        <v>0</v>
      </c>
    </row>
    <row r="178" spans="1:13">
      <c r="A178" s="24">
        <v>9</v>
      </c>
      <c r="B178" s="36" t="s">
        <v>32</v>
      </c>
      <c r="C178" s="26"/>
      <c r="D178" s="27">
        <v>101534</v>
      </c>
      <c r="E178" s="28">
        <f t="shared" si="20"/>
        <v>0</v>
      </c>
      <c r="F178" s="29">
        <v>0.09</v>
      </c>
      <c r="G178" s="30">
        <f t="shared" si="21"/>
        <v>0</v>
      </c>
      <c r="H178" s="31">
        <f t="shared" si="22"/>
        <v>85551.796296296307</v>
      </c>
      <c r="I178" s="59"/>
      <c r="J178" s="59"/>
      <c r="K178" s="59">
        <f t="shared" si="23"/>
        <v>0</v>
      </c>
      <c r="L178" s="59"/>
      <c r="M178" s="63">
        <f t="shared" si="24"/>
        <v>0</v>
      </c>
    </row>
    <row r="179" spans="1:13">
      <c r="A179" s="24">
        <v>10</v>
      </c>
      <c r="B179" s="36" t="s">
        <v>33</v>
      </c>
      <c r="C179" s="37"/>
      <c r="D179" s="33">
        <v>110148</v>
      </c>
      <c r="E179" s="28">
        <f t="shared" si="20"/>
        <v>0</v>
      </c>
      <c r="F179" s="29">
        <v>0.09</v>
      </c>
      <c r="G179" s="30">
        <f t="shared" si="21"/>
        <v>0</v>
      </c>
      <c r="H179" s="31">
        <f t="shared" si="22"/>
        <v>92809.888888888876</v>
      </c>
      <c r="I179" s="59"/>
      <c r="J179" s="59"/>
      <c r="K179" s="59">
        <f t="shared" si="23"/>
        <v>0</v>
      </c>
      <c r="L179" s="59"/>
      <c r="M179" s="63">
        <f t="shared" si="24"/>
        <v>0</v>
      </c>
    </row>
    <row r="180" spans="1:13">
      <c r="A180" s="24">
        <v>11</v>
      </c>
      <c r="B180" s="25" t="s">
        <v>34</v>
      </c>
      <c r="C180" s="37"/>
      <c r="D180" s="27">
        <v>54198</v>
      </c>
      <c r="E180" s="28">
        <f t="shared" si="20"/>
        <v>0</v>
      </c>
      <c r="F180" s="29">
        <v>0.09</v>
      </c>
      <c r="G180" s="30">
        <f t="shared" si="21"/>
        <v>0</v>
      </c>
      <c r="H180" s="31">
        <f t="shared" si="22"/>
        <v>45666.833333333328</v>
      </c>
      <c r="I180" s="59"/>
      <c r="J180" s="59"/>
      <c r="K180" s="59">
        <f t="shared" si="23"/>
        <v>0</v>
      </c>
      <c r="L180" s="59"/>
      <c r="M180" s="63">
        <f t="shared" si="24"/>
        <v>0</v>
      </c>
    </row>
    <row r="181" spans="1:13">
      <c r="A181" s="24">
        <v>12</v>
      </c>
      <c r="B181" s="25" t="s">
        <v>35</v>
      </c>
      <c r="C181" s="37">
        <v>3</v>
      </c>
      <c r="D181" s="27">
        <v>49680</v>
      </c>
      <c r="E181" s="28">
        <f t="shared" si="20"/>
        <v>149040</v>
      </c>
      <c r="F181" s="29">
        <v>0.09</v>
      </c>
      <c r="G181" s="30">
        <f t="shared" si="21"/>
        <v>135626.4</v>
      </c>
      <c r="H181" s="31">
        <f t="shared" si="22"/>
        <v>41860</v>
      </c>
      <c r="I181" s="59"/>
      <c r="J181" s="59"/>
      <c r="K181" s="59">
        <f t="shared" si="23"/>
        <v>125580</v>
      </c>
      <c r="L181" s="59"/>
      <c r="M181" s="63">
        <f t="shared" si="24"/>
        <v>125580</v>
      </c>
    </row>
    <row r="182" spans="1:13">
      <c r="A182" s="24">
        <v>13</v>
      </c>
      <c r="B182" s="25" t="s">
        <v>36</v>
      </c>
      <c r="C182" s="37">
        <v>3</v>
      </c>
      <c r="D182" s="38">
        <v>64152</v>
      </c>
      <c r="E182" s="28">
        <f t="shared" si="20"/>
        <v>192456</v>
      </c>
      <c r="F182" s="29">
        <v>0.09</v>
      </c>
      <c r="G182" s="30">
        <f t="shared" si="21"/>
        <v>175134.96</v>
      </c>
      <c r="H182" s="31">
        <f t="shared" si="22"/>
        <v>54053.999999999993</v>
      </c>
      <c r="I182" s="59"/>
      <c r="J182" s="59"/>
      <c r="K182" s="59">
        <f t="shared" si="23"/>
        <v>162161.99999999997</v>
      </c>
      <c r="L182" s="59"/>
      <c r="M182" s="63">
        <f t="shared" si="24"/>
        <v>162161.99999999997</v>
      </c>
    </row>
    <row r="183" spans="1:13">
      <c r="A183" s="24">
        <v>14</v>
      </c>
      <c r="B183" s="25" t="s">
        <v>37</v>
      </c>
      <c r="C183" s="37"/>
      <c r="D183" s="38">
        <v>65934</v>
      </c>
      <c r="E183" s="28">
        <f t="shared" si="20"/>
        <v>0</v>
      </c>
      <c r="F183" s="29">
        <v>0.09</v>
      </c>
      <c r="G183" s="30">
        <f t="shared" si="21"/>
        <v>0</v>
      </c>
      <c r="H183" s="31">
        <f t="shared" si="22"/>
        <v>55555.499999999993</v>
      </c>
      <c r="I183" s="59"/>
      <c r="J183" s="59"/>
      <c r="K183" s="59">
        <f t="shared" si="23"/>
        <v>0</v>
      </c>
      <c r="L183" s="59"/>
      <c r="M183" s="63">
        <f t="shared" si="24"/>
        <v>0</v>
      </c>
    </row>
    <row r="184" spans="1:13">
      <c r="A184" s="24">
        <v>15</v>
      </c>
      <c r="B184" s="25" t="s">
        <v>38</v>
      </c>
      <c r="C184" s="37">
        <v>3</v>
      </c>
      <c r="D184" s="38">
        <v>76626</v>
      </c>
      <c r="E184" s="28">
        <f t="shared" si="20"/>
        <v>229878</v>
      </c>
      <c r="F184" s="29">
        <v>0.09</v>
      </c>
      <c r="G184" s="30">
        <f t="shared" si="21"/>
        <v>209188.98</v>
      </c>
      <c r="H184" s="31">
        <f t="shared" si="22"/>
        <v>64564.5</v>
      </c>
      <c r="I184" s="59"/>
      <c r="J184" s="59"/>
      <c r="K184" s="59">
        <f t="shared" si="23"/>
        <v>193693.5</v>
      </c>
      <c r="L184" s="59"/>
      <c r="M184" s="63">
        <f t="shared" si="24"/>
        <v>193693.5</v>
      </c>
    </row>
    <row r="185" spans="1:13">
      <c r="A185" s="24">
        <v>16</v>
      </c>
      <c r="B185" s="25" t="s">
        <v>39</v>
      </c>
      <c r="C185" s="37"/>
      <c r="D185" s="38">
        <v>80190</v>
      </c>
      <c r="E185" s="28">
        <f t="shared" si="20"/>
        <v>0</v>
      </c>
      <c r="F185" s="29">
        <v>0.09</v>
      </c>
      <c r="G185" s="30">
        <f t="shared" si="21"/>
        <v>0</v>
      </c>
      <c r="H185" s="31">
        <f t="shared" si="22"/>
        <v>67567.5</v>
      </c>
      <c r="I185" s="59"/>
      <c r="J185" s="59"/>
      <c r="K185" s="59">
        <f t="shared" si="23"/>
        <v>0</v>
      </c>
      <c r="L185" s="59"/>
      <c r="M185" s="63">
        <f t="shared" si="24"/>
        <v>0</v>
      </c>
    </row>
    <row r="186" spans="1:13">
      <c r="A186" s="24">
        <v>17</v>
      </c>
      <c r="B186" s="25" t="s">
        <v>40</v>
      </c>
      <c r="C186" s="37"/>
      <c r="D186" s="38">
        <v>113832</v>
      </c>
      <c r="E186" s="28">
        <f t="shared" si="20"/>
        <v>0</v>
      </c>
      <c r="F186" s="29">
        <v>0.09</v>
      </c>
      <c r="G186" s="30">
        <f t="shared" si="21"/>
        <v>0</v>
      </c>
      <c r="H186" s="31">
        <f t="shared" si="22"/>
        <v>95914</v>
      </c>
      <c r="I186" s="59"/>
      <c r="J186" s="59"/>
      <c r="K186" s="59">
        <f t="shared" si="23"/>
        <v>0</v>
      </c>
      <c r="L186" s="59"/>
      <c r="M186" s="63">
        <f t="shared" si="24"/>
        <v>0</v>
      </c>
    </row>
    <row r="187" spans="1:13">
      <c r="A187" s="24">
        <v>18</v>
      </c>
      <c r="B187" s="25" t="s">
        <v>41</v>
      </c>
      <c r="C187" s="37">
        <v>3</v>
      </c>
      <c r="D187" s="39">
        <v>98010</v>
      </c>
      <c r="E187" s="28">
        <f t="shared" si="20"/>
        <v>294030</v>
      </c>
      <c r="F187" s="29">
        <v>0.09</v>
      </c>
      <c r="G187" s="30">
        <f t="shared" si="21"/>
        <v>267567.3</v>
      </c>
      <c r="H187" s="31">
        <f t="shared" si="22"/>
        <v>82582.5</v>
      </c>
      <c r="I187" s="59"/>
      <c r="J187" s="59"/>
      <c r="K187" s="59">
        <f t="shared" si="23"/>
        <v>247747.5</v>
      </c>
      <c r="L187" s="59"/>
      <c r="M187" s="63">
        <f t="shared" si="24"/>
        <v>247747.5</v>
      </c>
    </row>
    <row r="188" spans="1:13" ht="17.25">
      <c r="A188" s="40"/>
      <c r="B188" s="41" t="s">
        <v>42</v>
      </c>
      <c r="C188" s="42">
        <f>SUM(C170:C187)</f>
        <v>15</v>
      </c>
      <c r="D188" s="42"/>
      <c r="E188" s="43">
        <f>SUM(E170:E187)</f>
        <v>1103319</v>
      </c>
      <c r="F188" s="43"/>
      <c r="G188" s="111">
        <f>SUM(G170:G187)</f>
        <v>1004020.29</v>
      </c>
      <c r="H188" s="45"/>
      <c r="I188" s="64"/>
      <c r="J188" s="113"/>
      <c r="K188" s="113">
        <f>SUM(K170:K187)</f>
        <v>929648.41666666663</v>
      </c>
      <c r="L188" s="113"/>
      <c r="M188" s="45">
        <f>SUM(M170:M187)</f>
        <v>929648.41666666663</v>
      </c>
    </row>
    <row r="189" spans="1:13" ht="31.5">
      <c r="A189" s="46"/>
      <c r="B189" s="47"/>
      <c r="C189" s="48"/>
      <c r="D189" s="48"/>
      <c r="E189" s="49"/>
      <c r="F189" s="49"/>
      <c r="G189" s="50"/>
      <c r="H189" s="51"/>
      <c r="I189" s="65"/>
      <c r="J189" s="114"/>
      <c r="K189" s="114">
        <f>K188*0.08</f>
        <v>74371.873333333337</v>
      </c>
      <c r="L189" s="114"/>
      <c r="M189" s="115">
        <f>M188*0.1</f>
        <v>92964.841666666674</v>
      </c>
    </row>
    <row r="190" spans="1:13" ht="18">
      <c r="A190" s="283"/>
      <c r="B190" s="283"/>
      <c r="C190" s="284"/>
      <c r="D190" s="284"/>
      <c r="E190" s="54"/>
      <c r="F190" s="54"/>
      <c r="G190" s="55"/>
      <c r="H190" s="56"/>
      <c r="I190" s="66"/>
      <c r="J190" s="116"/>
      <c r="K190" s="116">
        <f>SUM(K188:K189)</f>
        <v>1004020.2899999999</v>
      </c>
      <c r="L190" s="116"/>
      <c r="M190" s="117">
        <f>SUM(M188:M189)</f>
        <v>1022613.2583333333</v>
      </c>
    </row>
    <row r="191" spans="1:13" ht="18">
      <c r="A191" s="283" t="s">
        <v>43</v>
      </c>
      <c r="B191" s="283"/>
      <c r="C191" s="284" t="s">
        <v>44</v>
      </c>
      <c r="D191" s="284"/>
      <c r="E191" s="54"/>
      <c r="F191" s="54"/>
      <c r="G191" s="55" t="s">
        <v>45</v>
      </c>
      <c r="H191" s="56"/>
    </row>
    <row r="200" spans="1:13" ht="15.75">
      <c r="A200" s="279" t="s">
        <v>0</v>
      </c>
      <c r="B200" s="279"/>
      <c r="C200" s="279"/>
      <c r="D200" s="279"/>
      <c r="E200" s="279"/>
      <c r="F200" s="279"/>
      <c r="G200" s="279"/>
      <c r="H200" s="3"/>
      <c r="I200" s="112"/>
      <c r="J200" s="112"/>
      <c r="K200" s="112"/>
      <c r="L200" s="112"/>
      <c r="M200" s="1"/>
    </row>
    <row r="201" spans="1:13" ht="17.25">
      <c r="A201" s="279" t="s">
        <v>1</v>
      </c>
      <c r="B201" s="279"/>
      <c r="C201" s="279"/>
      <c r="D201" s="279"/>
      <c r="E201" s="279"/>
      <c r="F201" s="279"/>
      <c r="G201" s="279"/>
      <c r="H201" s="3"/>
      <c r="I201" s="58"/>
      <c r="J201" s="58"/>
      <c r="K201" s="58"/>
      <c r="L201" s="58"/>
      <c r="M201" s="1"/>
    </row>
    <row r="202" spans="1:13" ht="15.75">
      <c r="A202" s="279" t="s">
        <v>2</v>
      </c>
      <c r="B202" s="279"/>
      <c r="C202" s="279"/>
      <c r="D202" s="279"/>
      <c r="E202" s="279"/>
      <c r="F202" s="279"/>
      <c r="G202" s="279"/>
      <c r="H202" s="3"/>
      <c r="I202" s="59"/>
      <c r="J202" s="59"/>
      <c r="K202" s="59"/>
      <c r="L202" s="59"/>
      <c r="M202" s="1"/>
    </row>
    <row r="203" spans="1:13" ht="15.75">
      <c r="A203" s="279" t="s">
        <v>4</v>
      </c>
      <c r="B203" s="279"/>
      <c r="C203" s="279"/>
      <c r="D203" s="279"/>
      <c r="E203" s="279"/>
      <c r="F203" s="279"/>
      <c r="G203" s="279"/>
      <c r="H203" s="3"/>
      <c r="I203" s="59"/>
      <c r="J203" s="59"/>
      <c r="K203" s="59"/>
      <c r="L203" s="59"/>
      <c r="M203" s="1"/>
    </row>
    <row r="204" spans="1:13" ht="15.75">
      <c r="A204" s="280" t="s">
        <v>6</v>
      </c>
      <c r="B204" s="280"/>
      <c r="C204" s="280"/>
      <c r="D204" s="280"/>
      <c r="E204" s="280"/>
      <c r="F204" s="280"/>
      <c r="G204" s="280"/>
      <c r="H204" s="3"/>
      <c r="I204" s="59"/>
      <c r="J204" s="59"/>
      <c r="K204" s="59"/>
      <c r="L204" s="59"/>
      <c r="M204" s="1"/>
    </row>
    <row r="205" spans="1:13" ht="27.75">
      <c r="A205" s="9"/>
      <c r="B205" s="9"/>
      <c r="C205" s="281" t="s">
        <v>576</v>
      </c>
      <c r="D205" s="281"/>
      <c r="E205" s="281"/>
      <c r="F205" s="281"/>
      <c r="G205" s="281"/>
      <c r="H205" s="10"/>
      <c r="I205" s="59"/>
      <c r="J205" s="59"/>
      <c r="K205" s="59"/>
      <c r="L205" s="59"/>
      <c r="M205" s="2"/>
    </row>
    <row r="206" spans="1:13" ht="15.75">
      <c r="A206" s="11" t="s">
        <v>1100</v>
      </c>
      <c r="B206" s="12"/>
      <c r="C206" s="13"/>
      <c r="D206" s="286"/>
      <c r="E206" s="286"/>
      <c r="F206" s="286"/>
      <c r="G206" s="286"/>
      <c r="H206" s="15"/>
      <c r="I206" s="59"/>
      <c r="J206" s="59"/>
      <c r="K206" s="59"/>
      <c r="L206" s="59"/>
      <c r="M206" s="1"/>
    </row>
    <row r="207" spans="1:13" ht="15.75">
      <c r="A207" s="11" t="s">
        <v>9</v>
      </c>
      <c r="B207" s="306" t="s">
        <v>1109</v>
      </c>
      <c r="C207" s="306"/>
      <c r="D207" s="306"/>
      <c r="E207" s="306"/>
      <c r="F207" s="11"/>
      <c r="G207" s="16"/>
      <c r="H207" s="17"/>
      <c r="I207" s="60"/>
      <c r="J207" s="60"/>
      <c r="K207" s="60"/>
      <c r="L207" s="60"/>
      <c r="M207" s="74"/>
    </row>
    <row r="208" spans="1:13" ht="15.75">
      <c r="A208" s="11" t="s">
        <v>11</v>
      </c>
      <c r="B208" s="289"/>
      <c r="C208" s="289"/>
      <c r="D208" s="289"/>
      <c r="E208" s="289"/>
      <c r="F208" s="18"/>
      <c r="G208" s="19" t="s">
        <v>13</v>
      </c>
      <c r="H208" s="20" t="s">
        <v>161</v>
      </c>
      <c r="I208" s="62"/>
      <c r="J208" s="62"/>
      <c r="K208" s="62"/>
      <c r="L208" s="62"/>
      <c r="M208" s="1"/>
    </row>
    <row r="209" spans="1:13" ht="15.75">
      <c r="A209" s="21" t="s">
        <v>14</v>
      </c>
      <c r="B209" s="21" t="s">
        <v>16</v>
      </c>
      <c r="C209" s="21" t="s">
        <v>17</v>
      </c>
      <c r="D209" s="22" t="s">
        <v>18</v>
      </c>
      <c r="E209" s="23" t="s">
        <v>19</v>
      </c>
      <c r="F209" s="23" t="s">
        <v>20</v>
      </c>
      <c r="G209" s="21" t="s">
        <v>21</v>
      </c>
      <c r="H209" s="3"/>
      <c r="I209" s="59"/>
      <c r="J209" s="59"/>
      <c r="K209" s="59"/>
      <c r="L209" s="59"/>
      <c r="M209" s="1"/>
    </row>
    <row r="210" spans="1:13">
      <c r="A210" s="24">
        <v>1</v>
      </c>
      <c r="B210" s="25" t="s">
        <v>23</v>
      </c>
      <c r="C210" s="26">
        <v>3</v>
      </c>
      <c r="D210" s="27">
        <v>79305</v>
      </c>
      <c r="E210" s="28">
        <f>D210*C210</f>
        <v>237915</v>
      </c>
      <c r="F210" s="29">
        <v>0.09</v>
      </c>
      <c r="G210" s="30">
        <f>E210-E210*F210</f>
        <v>216502.65</v>
      </c>
      <c r="H210" s="31">
        <f>D210/1.08*0.91</f>
        <v>66821.805555555547</v>
      </c>
      <c r="I210" s="59"/>
      <c r="J210" s="59"/>
      <c r="K210" s="59">
        <f>H210*C210</f>
        <v>200465.41666666663</v>
      </c>
      <c r="L210" s="59"/>
      <c r="M210" s="63">
        <f>H210*C210</f>
        <v>200465.41666666663</v>
      </c>
    </row>
    <row r="211" spans="1:13">
      <c r="A211" s="24">
        <v>2</v>
      </c>
      <c r="B211" s="25" t="s">
        <v>25</v>
      </c>
      <c r="C211" s="32"/>
      <c r="D211" s="33">
        <v>128591</v>
      </c>
      <c r="E211" s="28">
        <f t="shared" ref="E211:E227" si="25">D211*C211</f>
        <v>0</v>
      </c>
      <c r="F211" s="29">
        <v>0.09</v>
      </c>
      <c r="G211" s="30">
        <f t="shared" ref="G211:G227" si="26">E211-E211*F211</f>
        <v>0</v>
      </c>
      <c r="H211" s="31">
        <f t="shared" ref="H211:H227" si="27">D211/1.08*0.91</f>
        <v>108349.82407407407</v>
      </c>
      <c r="I211" s="59"/>
      <c r="J211" s="59"/>
      <c r="K211" s="59">
        <f t="shared" ref="K211:K227" si="28">H211*C211</f>
        <v>0</v>
      </c>
      <c r="L211" s="59"/>
      <c r="M211" s="63">
        <f t="shared" ref="M211:M227" si="29">H211*C211</f>
        <v>0</v>
      </c>
    </row>
    <row r="212" spans="1:13">
      <c r="A212" s="24">
        <v>3</v>
      </c>
      <c r="B212" s="25" t="s">
        <v>26</v>
      </c>
      <c r="C212" s="88"/>
      <c r="D212" s="27">
        <v>60043</v>
      </c>
      <c r="E212" s="28">
        <f t="shared" si="25"/>
        <v>0</v>
      </c>
      <c r="F212" s="29">
        <v>0.09</v>
      </c>
      <c r="G212" s="30">
        <f t="shared" si="26"/>
        <v>0</v>
      </c>
      <c r="H212" s="31">
        <f t="shared" si="27"/>
        <v>50591.787037037036</v>
      </c>
      <c r="I212" s="59"/>
      <c r="J212" s="59"/>
      <c r="K212" s="59">
        <f t="shared" si="28"/>
        <v>0</v>
      </c>
      <c r="L212" s="59"/>
      <c r="M212" s="63">
        <f t="shared" si="29"/>
        <v>0</v>
      </c>
    </row>
    <row r="213" spans="1:13">
      <c r="A213" s="24">
        <v>4</v>
      </c>
      <c r="B213" s="25" t="s">
        <v>27</v>
      </c>
      <c r="C213" s="106"/>
      <c r="D213" s="27">
        <v>115781</v>
      </c>
      <c r="E213" s="28">
        <f t="shared" si="25"/>
        <v>0</v>
      </c>
      <c r="F213" s="29">
        <v>0.09</v>
      </c>
      <c r="G213" s="30">
        <f t="shared" si="26"/>
        <v>0</v>
      </c>
      <c r="H213" s="31">
        <f t="shared" si="27"/>
        <v>97556.212962962964</v>
      </c>
      <c r="I213" s="59"/>
      <c r="J213" s="59"/>
      <c r="K213" s="59">
        <f t="shared" si="28"/>
        <v>0</v>
      </c>
      <c r="L213" s="59"/>
      <c r="M213" s="63">
        <f t="shared" si="29"/>
        <v>0</v>
      </c>
    </row>
    <row r="214" spans="1:13">
      <c r="A214" s="24">
        <v>5</v>
      </c>
      <c r="B214" s="25" t="s">
        <v>28</v>
      </c>
      <c r="C214" s="32">
        <v>3</v>
      </c>
      <c r="D214" s="27">
        <v>119943</v>
      </c>
      <c r="E214" s="28">
        <f t="shared" si="25"/>
        <v>359829</v>
      </c>
      <c r="F214" s="29">
        <v>0.09</v>
      </c>
      <c r="G214" s="30">
        <f t="shared" si="26"/>
        <v>327444.39</v>
      </c>
      <c r="H214" s="31">
        <f t="shared" si="27"/>
        <v>101063.08333333333</v>
      </c>
      <c r="I214" s="59"/>
      <c r="J214" s="59"/>
      <c r="K214" s="59">
        <f t="shared" si="28"/>
        <v>303189.25</v>
      </c>
      <c r="L214" s="59"/>
      <c r="M214" s="63">
        <f t="shared" si="29"/>
        <v>303189.25</v>
      </c>
    </row>
    <row r="215" spans="1:13">
      <c r="A215" s="24">
        <v>6</v>
      </c>
      <c r="B215" s="25" t="s">
        <v>29</v>
      </c>
      <c r="C215" s="26"/>
      <c r="D215" s="27">
        <v>94810</v>
      </c>
      <c r="E215" s="28">
        <f t="shared" si="25"/>
        <v>0</v>
      </c>
      <c r="F215" s="29">
        <v>0.09</v>
      </c>
      <c r="G215" s="30">
        <f t="shared" si="26"/>
        <v>0</v>
      </c>
      <c r="H215" s="31">
        <f t="shared" si="27"/>
        <v>79886.203703703708</v>
      </c>
      <c r="I215" s="59"/>
      <c r="J215" s="59"/>
      <c r="K215" s="59">
        <f t="shared" si="28"/>
        <v>0</v>
      </c>
      <c r="L215" s="59"/>
      <c r="M215" s="63">
        <f t="shared" si="29"/>
        <v>0</v>
      </c>
    </row>
    <row r="216" spans="1:13">
      <c r="A216" s="24">
        <v>7</v>
      </c>
      <c r="B216" s="25" t="s">
        <v>30</v>
      </c>
      <c r="C216" s="34"/>
      <c r="D216" s="27">
        <v>141396</v>
      </c>
      <c r="E216" s="28">
        <f t="shared" si="25"/>
        <v>0</v>
      </c>
      <c r="F216" s="29">
        <v>0.09</v>
      </c>
      <c r="G216" s="30">
        <f t="shared" si="26"/>
        <v>0</v>
      </c>
      <c r="H216" s="31">
        <f t="shared" si="27"/>
        <v>119139.22222222222</v>
      </c>
      <c r="I216" s="59"/>
      <c r="J216" s="59"/>
      <c r="K216" s="59">
        <f t="shared" si="28"/>
        <v>0</v>
      </c>
      <c r="L216" s="59"/>
      <c r="M216" s="63">
        <f t="shared" si="29"/>
        <v>0</v>
      </c>
    </row>
    <row r="217" spans="1:13">
      <c r="A217" s="24">
        <v>8</v>
      </c>
      <c r="B217" s="25" t="s">
        <v>31</v>
      </c>
      <c r="C217" s="26"/>
      <c r="D217" s="27">
        <v>232931</v>
      </c>
      <c r="E217" s="28">
        <f t="shared" si="25"/>
        <v>0</v>
      </c>
      <c r="F217" s="29">
        <v>0.09</v>
      </c>
      <c r="G217" s="30">
        <f t="shared" si="26"/>
        <v>0</v>
      </c>
      <c r="H217" s="31">
        <f t="shared" si="27"/>
        <v>196265.93518518517</v>
      </c>
      <c r="I217" s="59"/>
      <c r="J217" s="59"/>
      <c r="K217" s="59">
        <f t="shared" si="28"/>
        <v>0</v>
      </c>
      <c r="L217" s="59"/>
      <c r="M217" s="63">
        <f t="shared" si="29"/>
        <v>0</v>
      </c>
    </row>
    <row r="218" spans="1:13">
      <c r="A218" s="24">
        <v>9</v>
      </c>
      <c r="B218" s="36" t="s">
        <v>32</v>
      </c>
      <c r="C218" s="26"/>
      <c r="D218" s="27">
        <v>101534</v>
      </c>
      <c r="E218" s="28">
        <f t="shared" si="25"/>
        <v>0</v>
      </c>
      <c r="F218" s="29">
        <v>0.09</v>
      </c>
      <c r="G218" s="30">
        <f t="shared" si="26"/>
        <v>0</v>
      </c>
      <c r="H218" s="31">
        <f t="shared" si="27"/>
        <v>85551.796296296307</v>
      </c>
      <c r="I218" s="59"/>
      <c r="J218" s="59"/>
      <c r="K218" s="59">
        <f t="shared" si="28"/>
        <v>0</v>
      </c>
      <c r="L218" s="59"/>
      <c r="M218" s="63">
        <f t="shared" si="29"/>
        <v>0</v>
      </c>
    </row>
    <row r="219" spans="1:13">
      <c r="A219" s="24">
        <v>10</v>
      </c>
      <c r="B219" s="36" t="s">
        <v>33</v>
      </c>
      <c r="C219" s="37"/>
      <c r="D219" s="33">
        <v>110148</v>
      </c>
      <c r="E219" s="28">
        <f t="shared" si="25"/>
        <v>0</v>
      </c>
      <c r="F219" s="29">
        <v>0.09</v>
      </c>
      <c r="G219" s="30">
        <f t="shared" si="26"/>
        <v>0</v>
      </c>
      <c r="H219" s="31">
        <f t="shared" si="27"/>
        <v>92809.888888888876</v>
      </c>
      <c r="I219" s="59"/>
      <c r="J219" s="59"/>
      <c r="K219" s="59">
        <f t="shared" si="28"/>
        <v>0</v>
      </c>
      <c r="L219" s="59"/>
      <c r="M219" s="63">
        <f t="shared" si="29"/>
        <v>0</v>
      </c>
    </row>
    <row r="220" spans="1:13">
      <c r="A220" s="24">
        <v>11</v>
      </c>
      <c r="B220" s="25" t="s">
        <v>34</v>
      </c>
      <c r="C220" s="37"/>
      <c r="D220" s="27">
        <v>54198</v>
      </c>
      <c r="E220" s="28">
        <f t="shared" si="25"/>
        <v>0</v>
      </c>
      <c r="F220" s="29">
        <v>0.09</v>
      </c>
      <c r="G220" s="30">
        <f t="shared" si="26"/>
        <v>0</v>
      </c>
      <c r="H220" s="31">
        <f t="shared" si="27"/>
        <v>45666.833333333328</v>
      </c>
      <c r="I220" s="59"/>
      <c r="J220" s="59"/>
      <c r="K220" s="59">
        <f t="shared" si="28"/>
        <v>0</v>
      </c>
      <c r="L220" s="59"/>
      <c r="M220" s="63">
        <f t="shared" si="29"/>
        <v>0</v>
      </c>
    </row>
    <row r="221" spans="1:13">
      <c r="A221" s="24">
        <v>12</v>
      </c>
      <c r="B221" s="25" t="s">
        <v>35</v>
      </c>
      <c r="C221" s="37"/>
      <c r="D221" s="27">
        <v>49680</v>
      </c>
      <c r="E221" s="28">
        <f t="shared" si="25"/>
        <v>0</v>
      </c>
      <c r="F221" s="29">
        <v>0.09</v>
      </c>
      <c r="G221" s="30">
        <f t="shared" si="26"/>
        <v>0</v>
      </c>
      <c r="H221" s="31">
        <f t="shared" si="27"/>
        <v>41860</v>
      </c>
      <c r="I221" s="59"/>
      <c r="J221" s="59"/>
      <c r="K221" s="59">
        <f t="shared" si="28"/>
        <v>0</v>
      </c>
      <c r="L221" s="59"/>
      <c r="M221" s="63">
        <f t="shared" si="29"/>
        <v>0</v>
      </c>
    </row>
    <row r="222" spans="1:13">
      <c r="A222" s="24">
        <v>13</v>
      </c>
      <c r="B222" s="25" t="s">
        <v>36</v>
      </c>
      <c r="C222" s="37"/>
      <c r="D222" s="38">
        <v>64152</v>
      </c>
      <c r="E222" s="28">
        <f t="shared" si="25"/>
        <v>0</v>
      </c>
      <c r="F222" s="29">
        <v>0.09</v>
      </c>
      <c r="G222" s="30">
        <f t="shared" si="26"/>
        <v>0</v>
      </c>
      <c r="H222" s="31">
        <f t="shared" si="27"/>
        <v>54053.999999999993</v>
      </c>
      <c r="I222" s="59"/>
      <c r="J222" s="59"/>
      <c r="K222" s="59">
        <f t="shared" si="28"/>
        <v>0</v>
      </c>
      <c r="L222" s="59"/>
      <c r="M222" s="63">
        <f t="shared" si="29"/>
        <v>0</v>
      </c>
    </row>
    <row r="223" spans="1:13">
      <c r="A223" s="24">
        <v>14</v>
      </c>
      <c r="B223" s="25" t="s">
        <v>37</v>
      </c>
      <c r="C223" s="37"/>
      <c r="D223" s="38">
        <v>65934</v>
      </c>
      <c r="E223" s="28">
        <f t="shared" si="25"/>
        <v>0</v>
      </c>
      <c r="F223" s="29">
        <v>0.09</v>
      </c>
      <c r="G223" s="30">
        <f t="shared" si="26"/>
        <v>0</v>
      </c>
      <c r="H223" s="31">
        <f t="shared" si="27"/>
        <v>55555.499999999993</v>
      </c>
      <c r="I223" s="59"/>
      <c r="J223" s="59"/>
      <c r="K223" s="59">
        <f t="shared" si="28"/>
        <v>0</v>
      </c>
      <c r="L223" s="59"/>
      <c r="M223" s="63">
        <f t="shared" si="29"/>
        <v>0</v>
      </c>
    </row>
    <row r="224" spans="1:13">
      <c r="A224" s="24">
        <v>15</v>
      </c>
      <c r="B224" s="25" t="s">
        <v>38</v>
      </c>
      <c r="C224" s="37">
        <v>3</v>
      </c>
      <c r="D224" s="38">
        <v>76626</v>
      </c>
      <c r="E224" s="28">
        <f t="shared" si="25"/>
        <v>229878</v>
      </c>
      <c r="F224" s="29">
        <v>0.09</v>
      </c>
      <c r="G224" s="30">
        <f t="shared" si="26"/>
        <v>209188.98</v>
      </c>
      <c r="H224" s="31">
        <f t="shared" si="27"/>
        <v>64564.5</v>
      </c>
      <c r="I224" s="59"/>
      <c r="J224" s="59"/>
      <c r="K224" s="59">
        <f t="shared" si="28"/>
        <v>193693.5</v>
      </c>
      <c r="L224" s="59"/>
      <c r="M224" s="63">
        <f t="shared" si="29"/>
        <v>193693.5</v>
      </c>
    </row>
    <row r="225" spans="1:13">
      <c r="A225" s="24">
        <v>16</v>
      </c>
      <c r="B225" s="25" t="s">
        <v>39</v>
      </c>
      <c r="C225" s="37">
        <v>3</v>
      </c>
      <c r="D225" s="38">
        <v>80190</v>
      </c>
      <c r="E225" s="28">
        <f t="shared" si="25"/>
        <v>240570</v>
      </c>
      <c r="F225" s="29">
        <v>0.09</v>
      </c>
      <c r="G225" s="30">
        <f t="shared" si="26"/>
        <v>218918.7</v>
      </c>
      <c r="H225" s="31">
        <f t="shared" si="27"/>
        <v>67567.5</v>
      </c>
      <c r="I225" s="59"/>
      <c r="J225" s="59"/>
      <c r="K225" s="59">
        <f t="shared" si="28"/>
        <v>202702.5</v>
      </c>
      <c r="L225" s="59"/>
      <c r="M225" s="63">
        <f t="shared" si="29"/>
        <v>202702.5</v>
      </c>
    </row>
    <row r="226" spans="1:13">
      <c r="A226" s="24">
        <v>17</v>
      </c>
      <c r="B226" s="25" t="s">
        <v>40</v>
      </c>
      <c r="C226" s="37">
        <v>3</v>
      </c>
      <c r="D226" s="38">
        <v>113832</v>
      </c>
      <c r="E226" s="28">
        <f t="shared" si="25"/>
        <v>341496</v>
      </c>
      <c r="F226" s="29">
        <v>0.09</v>
      </c>
      <c r="G226" s="30">
        <f t="shared" si="26"/>
        <v>310761.36</v>
      </c>
      <c r="H226" s="31">
        <f t="shared" si="27"/>
        <v>95914</v>
      </c>
      <c r="I226" s="59"/>
      <c r="J226" s="59"/>
      <c r="K226" s="59">
        <f t="shared" si="28"/>
        <v>287742</v>
      </c>
      <c r="L226" s="59"/>
      <c r="M226" s="63">
        <f t="shared" si="29"/>
        <v>287742</v>
      </c>
    </row>
    <row r="227" spans="1:13">
      <c r="A227" s="24">
        <v>18</v>
      </c>
      <c r="B227" s="25" t="s">
        <v>41</v>
      </c>
      <c r="C227" s="37"/>
      <c r="D227" s="39">
        <v>98010</v>
      </c>
      <c r="E227" s="28">
        <f t="shared" si="25"/>
        <v>0</v>
      </c>
      <c r="F227" s="29">
        <v>0.09</v>
      </c>
      <c r="G227" s="30">
        <f t="shared" si="26"/>
        <v>0</v>
      </c>
      <c r="H227" s="31">
        <f t="shared" si="27"/>
        <v>82582.5</v>
      </c>
      <c r="I227" s="59"/>
      <c r="J227" s="59"/>
      <c r="K227" s="59">
        <f t="shared" si="28"/>
        <v>0</v>
      </c>
      <c r="L227" s="59"/>
      <c r="M227" s="63">
        <f t="shared" si="29"/>
        <v>0</v>
      </c>
    </row>
    <row r="228" spans="1:13" ht="17.25">
      <c r="A228" s="40"/>
      <c r="B228" s="41" t="s">
        <v>42</v>
      </c>
      <c r="C228" s="42">
        <f>SUM(C210:C227)</f>
        <v>15</v>
      </c>
      <c r="D228" s="42"/>
      <c r="E228" s="43">
        <f>SUM(E210:E227)</f>
        <v>1409688</v>
      </c>
      <c r="F228" s="43"/>
      <c r="G228" s="111">
        <f>SUM(G210:G227)</f>
        <v>1282816.08</v>
      </c>
      <c r="H228" s="45"/>
      <c r="I228" s="64"/>
      <c r="J228" s="113"/>
      <c r="K228" s="113">
        <f>SUM(K210:K227)</f>
        <v>1187792.6666666665</v>
      </c>
      <c r="L228" s="113"/>
      <c r="M228" s="45">
        <f>SUM(M210:M227)</f>
        <v>1187792.6666666665</v>
      </c>
    </row>
    <row r="229" spans="1:13" ht="31.5">
      <c r="A229" s="46"/>
      <c r="B229" s="47"/>
      <c r="C229" s="48"/>
      <c r="D229" s="48"/>
      <c r="E229" s="49"/>
      <c r="F229" s="49"/>
      <c r="G229" s="50"/>
      <c r="H229" s="51"/>
      <c r="I229" s="65"/>
      <c r="J229" s="114"/>
      <c r="K229" s="114">
        <f>K228*0.08</f>
        <v>95023.413333333316</v>
      </c>
      <c r="L229" s="114"/>
      <c r="M229" s="115">
        <f>M228*0.1</f>
        <v>118779.26666666666</v>
      </c>
    </row>
    <row r="230" spans="1:13" ht="18">
      <c r="A230" s="283"/>
      <c r="B230" s="283"/>
      <c r="C230" s="284"/>
      <c r="D230" s="284"/>
      <c r="E230" s="54"/>
      <c r="F230" s="54"/>
      <c r="G230" s="55"/>
      <c r="H230" s="56"/>
      <c r="I230" s="66"/>
      <c r="J230" s="116"/>
      <c r="K230" s="116">
        <f>SUM(K228:K229)</f>
        <v>1282816.0799999998</v>
      </c>
      <c r="L230" s="116"/>
      <c r="M230" s="117">
        <f>SUM(M228:M229)</f>
        <v>1306571.9333333331</v>
      </c>
    </row>
    <row r="231" spans="1:13" ht="18">
      <c r="A231" s="283" t="s">
        <v>43</v>
      </c>
      <c r="B231" s="283"/>
      <c r="C231" s="284" t="s">
        <v>44</v>
      </c>
      <c r="D231" s="284"/>
      <c r="E231" s="54"/>
      <c r="F231" s="54"/>
      <c r="G231" s="55" t="s">
        <v>45</v>
      </c>
      <c r="H231" s="56"/>
    </row>
    <row r="240" spans="1:13" ht="15.75">
      <c r="A240" s="279" t="s">
        <v>0</v>
      </c>
      <c r="B240" s="279"/>
      <c r="C240" s="279"/>
      <c r="D240" s="279"/>
      <c r="E240" s="279"/>
      <c r="F240" s="279"/>
      <c r="G240" s="279"/>
      <c r="H240" s="3"/>
      <c r="I240" s="112"/>
      <c r="J240" s="112"/>
      <c r="K240" s="112"/>
      <c r="L240" s="112"/>
      <c r="M240" s="1"/>
    </row>
    <row r="241" spans="1:13" ht="17.25">
      <c r="A241" s="279" t="s">
        <v>1</v>
      </c>
      <c r="B241" s="279"/>
      <c r="C241" s="279"/>
      <c r="D241" s="279"/>
      <c r="E241" s="279"/>
      <c r="F241" s="279"/>
      <c r="G241" s="279"/>
      <c r="H241" s="3"/>
      <c r="I241" s="58"/>
      <c r="J241" s="58"/>
      <c r="K241" s="58"/>
      <c r="L241" s="58"/>
      <c r="M241" s="1"/>
    </row>
    <row r="242" spans="1:13" ht="15.75">
      <c r="A242" s="279" t="s">
        <v>2</v>
      </c>
      <c r="B242" s="279"/>
      <c r="C242" s="279"/>
      <c r="D242" s="279"/>
      <c r="E242" s="279"/>
      <c r="F242" s="279"/>
      <c r="G242" s="279"/>
      <c r="H242" s="3"/>
      <c r="I242" s="59"/>
      <c r="J242" s="59"/>
      <c r="K242" s="59"/>
      <c r="L242" s="59"/>
      <c r="M242" s="1"/>
    </row>
    <row r="243" spans="1:13" ht="15.75">
      <c r="A243" s="279" t="s">
        <v>4</v>
      </c>
      <c r="B243" s="279"/>
      <c r="C243" s="279"/>
      <c r="D243" s="279"/>
      <c r="E243" s="279"/>
      <c r="F243" s="279"/>
      <c r="G243" s="279"/>
      <c r="H243" s="3"/>
      <c r="I243" s="59"/>
      <c r="J243" s="59"/>
      <c r="K243" s="59"/>
      <c r="L243" s="59"/>
      <c r="M243" s="1"/>
    </row>
    <row r="244" spans="1:13" ht="15.75">
      <c r="A244" s="280" t="s">
        <v>6</v>
      </c>
      <c r="B244" s="280"/>
      <c r="C244" s="280"/>
      <c r="D244" s="280"/>
      <c r="E244" s="280"/>
      <c r="F244" s="280"/>
      <c r="G244" s="280"/>
      <c r="H244" s="3"/>
      <c r="I244" s="59"/>
      <c r="J244" s="59"/>
      <c r="K244" s="59"/>
      <c r="L244" s="59"/>
      <c r="M244" s="1"/>
    </row>
    <row r="245" spans="1:13" ht="27.75">
      <c r="A245" s="9"/>
      <c r="B245" s="9"/>
      <c r="C245" s="281" t="s">
        <v>367</v>
      </c>
      <c r="D245" s="281"/>
      <c r="E245" s="281"/>
      <c r="F245" s="281"/>
      <c r="G245" s="281"/>
      <c r="H245" s="10"/>
      <c r="I245" s="59"/>
      <c r="J245" s="59"/>
      <c r="K245" s="59"/>
      <c r="L245" s="59"/>
      <c r="M245" s="2"/>
    </row>
    <row r="246" spans="1:13" ht="15.75">
      <c r="A246" s="11" t="s">
        <v>1100</v>
      </c>
      <c r="B246" s="12"/>
      <c r="C246" s="13"/>
      <c r="D246" s="286"/>
      <c r="E246" s="286"/>
      <c r="F246" s="286"/>
      <c r="G246" s="286"/>
      <c r="H246" s="15"/>
      <c r="I246" s="59"/>
      <c r="J246" s="59"/>
      <c r="K246" s="59"/>
      <c r="L246" s="59"/>
      <c r="M246" s="1"/>
    </row>
    <row r="247" spans="1:13" ht="15.75">
      <c r="A247" s="11" t="s">
        <v>9</v>
      </c>
      <c r="B247" s="306" t="s">
        <v>1110</v>
      </c>
      <c r="C247" s="306"/>
      <c r="D247" s="306"/>
      <c r="E247" s="306"/>
      <c r="F247" s="11"/>
      <c r="G247" s="16"/>
      <c r="H247" s="17"/>
      <c r="I247" s="60"/>
      <c r="J247" s="60"/>
      <c r="K247" s="60"/>
      <c r="L247" s="60"/>
      <c r="M247" s="74"/>
    </row>
    <row r="248" spans="1:13" ht="15.75">
      <c r="A248" s="11" t="s">
        <v>11</v>
      </c>
      <c r="B248" s="289"/>
      <c r="C248" s="289"/>
      <c r="D248" s="289"/>
      <c r="E248" s="289"/>
      <c r="F248" s="18"/>
      <c r="G248" s="19" t="s">
        <v>13</v>
      </c>
      <c r="H248" s="20" t="s">
        <v>161</v>
      </c>
      <c r="I248" s="62"/>
      <c r="J248" s="62"/>
      <c r="K248" s="62"/>
      <c r="L248" s="62"/>
      <c r="M248" s="1"/>
    </row>
    <row r="249" spans="1:13" ht="15.75">
      <c r="A249" s="21" t="s">
        <v>14</v>
      </c>
      <c r="B249" s="21" t="s">
        <v>16</v>
      </c>
      <c r="C249" s="21" t="s">
        <v>17</v>
      </c>
      <c r="D249" s="22" t="s">
        <v>18</v>
      </c>
      <c r="E249" s="23" t="s">
        <v>19</v>
      </c>
      <c r="F249" s="23" t="s">
        <v>20</v>
      </c>
      <c r="G249" s="21" t="s">
        <v>21</v>
      </c>
      <c r="H249" s="3"/>
      <c r="I249" s="59"/>
      <c r="J249" s="59"/>
      <c r="K249" s="59"/>
      <c r="L249" s="59"/>
      <c r="M249" s="1"/>
    </row>
    <row r="250" spans="1:13">
      <c r="A250" s="24">
        <v>1</v>
      </c>
      <c r="B250" s="25" t="s">
        <v>23</v>
      </c>
      <c r="C250" s="26">
        <v>3</v>
      </c>
      <c r="D250" s="27">
        <v>79305</v>
      </c>
      <c r="E250" s="28">
        <f>D250*C250</f>
        <v>237915</v>
      </c>
      <c r="F250" s="29">
        <v>0.09</v>
      </c>
      <c r="G250" s="30">
        <f>E250-E250*F250</f>
        <v>216502.65</v>
      </c>
      <c r="H250" s="31">
        <f>D250/1.08*0.91</f>
        <v>66821.805555555547</v>
      </c>
      <c r="I250" s="59"/>
      <c r="J250" s="59"/>
      <c r="K250" s="59">
        <f>H250*C250</f>
        <v>200465.41666666663</v>
      </c>
      <c r="L250" s="59"/>
      <c r="M250" s="63">
        <f>H250*C250</f>
        <v>200465.41666666663</v>
      </c>
    </row>
    <row r="251" spans="1:13">
      <c r="A251" s="24">
        <v>2</v>
      </c>
      <c r="B251" s="25" t="s">
        <v>25</v>
      </c>
      <c r="C251" s="32">
        <v>3</v>
      </c>
      <c r="D251" s="33">
        <v>128591</v>
      </c>
      <c r="E251" s="28">
        <f t="shared" ref="E251:E267" si="30">D251*C251</f>
        <v>385773</v>
      </c>
      <c r="F251" s="29">
        <v>0.09</v>
      </c>
      <c r="G251" s="30">
        <f t="shared" ref="G251:G267" si="31">E251-E251*F251</f>
        <v>351053.43</v>
      </c>
      <c r="H251" s="31">
        <f t="shared" ref="H251:H267" si="32">D251/1.08*0.91</f>
        <v>108349.82407407407</v>
      </c>
      <c r="I251" s="59"/>
      <c r="J251" s="59"/>
      <c r="K251" s="59">
        <f t="shared" ref="K251:K267" si="33">H251*C251</f>
        <v>325049.47222222225</v>
      </c>
      <c r="L251" s="59"/>
      <c r="M251" s="63">
        <f t="shared" ref="M251:M267" si="34">H251*C251</f>
        <v>325049.47222222225</v>
      </c>
    </row>
    <row r="252" spans="1:13">
      <c r="A252" s="24">
        <v>3</v>
      </c>
      <c r="B252" s="25" t="s">
        <v>26</v>
      </c>
      <c r="C252" s="88">
        <v>3</v>
      </c>
      <c r="D252" s="27">
        <v>60043</v>
      </c>
      <c r="E252" s="28">
        <f t="shared" si="30"/>
        <v>180129</v>
      </c>
      <c r="F252" s="29">
        <v>0.09</v>
      </c>
      <c r="G252" s="30">
        <f t="shared" si="31"/>
        <v>163917.39000000001</v>
      </c>
      <c r="H252" s="31">
        <f t="shared" si="32"/>
        <v>50591.787037037036</v>
      </c>
      <c r="I252" s="59"/>
      <c r="J252" s="59"/>
      <c r="K252" s="59">
        <f t="shared" si="33"/>
        <v>151775.36111111112</v>
      </c>
      <c r="L252" s="59"/>
      <c r="M252" s="63">
        <f t="shared" si="34"/>
        <v>151775.36111111112</v>
      </c>
    </row>
    <row r="253" spans="1:13">
      <c r="A253" s="24">
        <v>4</v>
      </c>
      <c r="B253" s="25" t="s">
        <v>27</v>
      </c>
      <c r="C253" s="106"/>
      <c r="D253" s="27">
        <v>115781</v>
      </c>
      <c r="E253" s="28">
        <f t="shared" si="30"/>
        <v>0</v>
      </c>
      <c r="F253" s="29">
        <v>0.09</v>
      </c>
      <c r="G253" s="30">
        <f t="shared" si="31"/>
        <v>0</v>
      </c>
      <c r="H253" s="31">
        <f t="shared" si="32"/>
        <v>97556.212962962964</v>
      </c>
      <c r="I253" s="59"/>
      <c r="J253" s="59"/>
      <c r="K253" s="59">
        <f t="shared" si="33"/>
        <v>0</v>
      </c>
      <c r="L253" s="59"/>
      <c r="M253" s="63">
        <f t="shared" si="34"/>
        <v>0</v>
      </c>
    </row>
    <row r="254" spans="1:13">
      <c r="A254" s="24">
        <v>5</v>
      </c>
      <c r="B254" s="25" t="s">
        <v>28</v>
      </c>
      <c r="C254" s="32"/>
      <c r="D254" s="27">
        <v>119943</v>
      </c>
      <c r="E254" s="28">
        <f t="shared" si="30"/>
        <v>0</v>
      </c>
      <c r="F254" s="29">
        <v>0.09</v>
      </c>
      <c r="G254" s="30">
        <f t="shared" si="31"/>
        <v>0</v>
      </c>
      <c r="H254" s="31">
        <f t="shared" si="32"/>
        <v>101063.08333333333</v>
      </c>
      <c r="I254" s="59"/>
      <c r="J254" s="59"/>
      <c r="K254" s="59">
        <f t="shared" si="33"/>
        <v>0</v>
      </c>
      <c r="L254" s="59"/>
      <c r="M254" s="63">
        <f t="shared" si="34"/>
        <v>0</v>
      </c>
    </row>
    <row r="255" spans="1:13">
      <c r="A255" s="24">
        <v>6</v>
      </c>
      <c r="B255" s="25" t="s">
        <v>29</v>
      </c>
      <c r="C255" s="26">
        <v>3</v>
      </c>
      <c r="D255" s="27">
        <v>94810</v>
      </c>
      <c r="E255" s="28">
        <f t="shared" si="30"/>
        <v>284430</v>
      </c>
      <c r="F255" s="29">
        <v>0.09</v>
      </c>
      <c r="G255" s="30">
        <f t="shared" si="31"/>
        <v>258831.3</v>
      </c>
      <c r="H255" s="31">
        <f t="shared" si="32"/>
        <v>79886.203703703708</v>
      </c>
      <c r="I255" s="59"/>
      <c r="J255" s="59"/>
      <c r="K255" s="59">
        <f t="shared" si="33"/>
        <v>239658.61111111112</v>
      </c>
      <c r="L255" s="59"/>
      <c r="M255" s="63">
        <f t="shared" si="34"/>
        <v>239658.61111111112</v>
      </c>
    </row>
    <row r="256" spans="1:13">
      <c r="A256" s="24">
        <v>7</v>
      </c>
      <c r="B256" s="25" t="s">
        <v>30</v>
      </c>
      <c r="C256" s="34"/>
      <c r="D256" s="27">
        <v>141396</v>
      </c>
      <c r="E256" s="28">
        <f t="shared" si="30"/>
        <v>0</v>
      </c>
      <c r="F256" s="29">
        <v>0.09</v>
      </c>
      <c r="G256" s="30">
        <f t="shared" si="31"/>
        <v>0</v>
      </c>
      <c r="H256" s="31">
        <f t="shared" si="32"/>
        <v>119139.22222222222</v>
      </c>
      <c r="I256" s="59"/>
      <c r="J256" s="59"/>
      <c r="K256" s="59">
        <f t="shared" si="33"/>
        <v>0</v>
      </c>
      <c r="L256" s="59"/>
      <c r="M256" s="63">
        <f t="shared" si="34"/>
        <v>0</v>
      </c>
    </row>
    <row r="257" spans="1:13">
      <c r="A257" s="24">
        <v>8</v>
      </c>
      <c r="B257" s="25" t="s">
        <v>31</v>
      </c>
      <c r="C257" s="26"/>
      <c r="D257" s="27">
        <v>232931</v>
      </c>
      <c r="E257" s="28">
        <f t="shared" si="30"/>
        <v>0</v>
      </c>
      <c r="F257" s="29">
        <v>0.09</v>
      </c>
      <c r="G257" s="30">
        <f t="shared" si="31"/>
        <v>0</v>
      </c>
      <c r="H257" s="31">
        <f t="shared" si="32"/>
        <v>196265.93518518517</v>
      </c>
      <c r="I257" s="59"/>
      <c r="J257" s="59"/>
      <c r="K257" s="59">
        <f t="shared" si="33"/>
        <v>0</v>
      </c>
      <c r="L257" s="59"/>
      <c r="M257" s="63">
        <f t="shared" si="34"/>
        <v>0</v>
      </c>
    </row>
    <row r="258" spans="1:13">
      <c r="A258" s="24">
        <v>9</v>
      </c>
      <c r="B258" s="36" t="s">
        <v>32</v>
      </c>
      <c r="C258" s="26"/>
      <c r="D258" s="27">
        <v>101534</v>
      </c>
      <c r="E258" s="28">
        <f t="shared" si="30"/>
        <v>0</v>
      </c>
      <c r="F258" s="29">
        <v>0.09</v>
      </c>
      <c r="G258" s="30">
        <f t="shared" si="31"/>
        <v>0</v>
      </c>
      <c r="H258" s="31">
        <f t="shared" si="32"/>
        <v>85551.796296296307</v>
      </c>
      <c r="I258" s="59"/>
      <c r="J258" s="59"/>
      <c r="K258" s="59">
        <f t="shared" si="33"/>
        <v>0</v>
      </c>
      <c r="L258" s="59"/>
      <c r="M258" s="63">
        <f t="shared" si="34"/>
        <v>0</v>
      </c>
    </row>
    <row r="259" spans="1:13">
      <c r="A259" s="24">
        <v>10</v>
      </c>
      <c r="B259" s="36" t="s">
        <v>33</v>
      </c>
      <c r="C259" s="37"/>
      <c r="D259" s="33">
        <v>110148</v>
      </c>
      <c r="E259" s="28">
        <f t="shared" si="30"/>
        <v>0</v>
      </c>
      <c r="F259" s="29">
        <v>0.09</v>
      </c>
      <c r="G259" s="30">
        <f t="shared" si="31"/>
        <v>0</v>
      </c>
      <c r="H259" s="31">
        <f t="shared" si="32"/>
        <v>92809.888888888876</v>
      </c>
      <c r="I259" s="59"/>
      <c r="J259" s="59"/>
      <c r="K259" s="59">
        <f t="shared" si="33"/>
        <v>0</v>
      </c>
      <c r="L259" s="59"/>
      <c r="M259" s="63">
        <f t="shared" si="34"/>
        <v>0</v>
      </c>
    </row>
    <row r="260" spans="1:13">
      <c r="A260" s="24">
        <v>11</v>
      </c>
      <c r="B260" s="25" t="s">
        <v>34</v>
      </c>
      <c r="C260" s="37"/>
      <c r="D260" s="27">
        <v>54198</v>
      </c>
      <c r="E260" s="28">
        <f t="shared" si="30"/>
        <v>0</v>
      </c>
      <c r="F260" s="29">
        <v>0.09</v>
      </c>
      <c r="G260" s="30">
        <f t="shared" si="31"/>
        <v>0</v>
      </c>
      <c r="H260" s="31">
        <f t="shared" si="32"/>
        <v>45666.833333333328</v>
      </c>
      <c r="I260" s="59"/>
      <c r="J260" s="59"/>
      <c r="K260" s="59">
        <f t="shared" si="33"/>
        <v>0</v>
      </c>
      <c r="L260" s="59"/>
      <c r="M260" s="63">
        <f t="shared" si="34"/>
        <v>0</v>
      </c>
    </row>
    <row r="261" spans="1:13">
      <c r="A261" s="24">
        <v>12</v>
      </c>
      <c r="B261" s="25" t="s">
        <v>35</v>
      </c>
      <c r="C261" s="37"/>
      <c r="D261" s="27">
        <v>49680</v>
      </c>
      <c r="E261" s="28">
        <f t="shared" si="30"/>
        <v>0</v>
      </c>
      <c r="F261" s="29">
        <v>0.09</v>
      </c>
      <c r="G261" s="30">
        <f t="shared" si="31"/>
        <v>0</v>
      </c>
      <c r="H261" s="31">
        <f t="shared" si="32"/>
        <v>41860</v>
      </c>
      <c r="I261" s="59"/>
      <c r="J261" s="59"/>
      <c r="K261" s="59">
        <f t="shared" si="33"/>
        <v>0</v>
      </c>
      <c r="L261" s="59"/>
      <c r="M261" s="63">
        <f t="shared" si="34"/>
        <v>0</v>
      </c>
    </row>
    <row r="262" spans="1:13">
      <c r="A262" s="24">
        <v>13</v>
      </c>
      <c r="B262" s="25" t="s">
        <v>36</v>
      </c>
      <c r="C262" s="37"/>
      <c r="D262" s="38">
        <v>64152</v>
      </c>
      <c r="E262" s="28">
        <f t="shared" si="30"/>
        <v>0</v>
      </c>
      <c r="F262" s="29">
        <v>0.09</v>
      </c>
      <c r="G262" s="30">
        <f t="shared" si="31"/>
        <v>0</v>
      </c>
      <c r="H262" s="31">
        <f t="shared" si="32"/>
        <v>54053.999999999993</v>
      </c>
      <c r="I262" s="59"/>
      <c r="J262" s="59"/>
      <c r="K262" s="59">
        <f t="shared" si="33"/>
        <v>0</v>
      </c>
      <c r="L262" s="59"/>
      <c r="M262" s="63">
        <f t="shared" si="34"/>
        <v>0</v>
      </c>
    </row>
    <row r="263" spans="1:13">
      <c r="A263" s="24">
        <v>14</v>
      </c>
      <c r="B263" s="25" t="s">
        <v>37</v>
      </c>
      <c r="C263" s="37"/>
      <c r="D263" s="38">
        <v>65934</v>
      </c>
      <c r="E263" s="28">
        <f t="shared" si="30"/>
        <v>0</v>
      </c>
      <c r="F263" s="29">
        <v>0.09</v>
      </c>
      <c r="G263" s="30">
        <f t="shared" si="31"/>
        <v>0</v>
      </c>
      <c r="H263" s="31">
        <f t="shared" si="32"/>
        <v>55555.499999999993</v>
      </c>
      <c r="I263" s="59"/>
      <c r="J263" s="59"/>
      <c r="K263" s="59">
        <f t="shared" si="33"/>
        <v>0</v>
      </c>
      <c r="L263" s="59"/>
      <c r="M263" s="63">
        <f t="shared" si="34"/>
        <v>0</v>
      </c>
    </row>
    <row r="264" spans="1:13">
      <c r="A264" s="24">
        <v>15</v>
      </c>
      <c r="B264" s="25" t="s">
        <v>38</v>
      </c>
      <c r="C264" s="37">
        <v>3</v>
      </c>
      <c r="D264" s="38">
        <v>76626</v>
      </c>
      <c r="E264" s="28">
        <f t="shared" si="30"/>
        <v>229878</v>
      </c>
      <c r="F264" s="29">
        <v>0.09</v>
      </c>
      <c r="G264" s="30">
        <f t="shared" si="31"/>
        <v>209188.98</v>
      </c>
      <c r="H264" s="31">
        <f t="shared" si="32"/>
        <v>64564.5</v>
      </c>
      <c r="I264" s="59"/>
      <c r="J264" s="59"/>
      <c r="K264" s="59">
        <f t="shared" si="33"/>
        <v>193693.5</v>
      </c>
      <c r="L264" s="59"/>
      <c r="M264" s="63">
        <f t="shared" si="34"/>
        <v>193693.5</v>
      </c>
    </row>
    <row r="265" spans="1:13">
      <c r="A265" s="24">
        <v>16</v>
      </c>
      <c r="B265" s="25" t="s">
        <v>39</v>
      </c>
      <c r="C265" s="37"/>
      <c r="D265" s="38">
        <v>80190</v>
      </c>
      <c r="E265" s="28">
        <f t="shared" si="30"/>
        <v>0</v>
      </c>
      <c r="F265" s="29">
        <v>0.09</v>
      </c>
      <c r="G265" s="30">
        <f t="shared" si="31"/>
        <v>0</v>
      </c>
      <c r="H265" s="31">
        <f t="shared" si="32"/>
        <v>67567.5</v>
      </c>
      <c r="I265" s="59"/>
      <c r="J265" s="59"/>
      <c r="K265" s="59">
        <f t="shared" si="33"/>
        <v>0</v>
      </c>
      <c r="L265" s="59"/>
      <c r="M265" s="63">
        <f t="shared" si="34"/>
        <v>0</v>
      </c>
    </row>
    <row r="266" spans="1:13">
      <c r="A266" s="24">
        <v>17</v>
      </c>
      <c r="B266" s="25" t="s">
        <v>40</v>
      </c>
      <c r="C266" s="37"/>
      <c r="D266" s="38">
        <v>113832</v>
      </c>
      <c r="E266" s="28">
        <f t="shared" si="30"/>
        <v>0</v>
      </c>
      <c r="F266" s="29">
        <v>0.09</v>
      </c>
      <c r="G266" s="30">
        <f t="shared" si="31"/>
        <v>0</v>
      </c>
      <c r="H266" s="31">
        <f t="shared" si="32"/>
        <v>95914</v>
      </c>
      <c r="I266" s="59"/>
      <c r="J266" s="59"/>
      <c r="K266" s="59">
        <f t="shared" si="33"/>
        <v>0</v>
      </c>
      <c r="L266" s="59"/>
      <c r="M266" s="63">
        <f t="shared" si="34"/>
        <v>0</v>
      </c>
    </row>
    <row r="267" spans="1:13">
      <c r="A267" s="24">
        <v>18</v>
      </c>
      <c r="B267" s="25" t="s">
        <v>41</v>
      </c>
      <c r="C267" s="37">
        <v>3</v>
      </c>
      <c r="D267" s="39">
        <v>98010</v>
      </c>
      <c r="E267" s="28">
        <f t="shared" si="30"/>
        <v>294030</v>
      </c>
      <c r="F267" s="29">
        <v>0.09</v>
      </c>
      <c r="G267" s="30">
        <f t="shared" si="31"/>
        <v>267567.3</v>
      </c>
      <c r="H267" s="31">
        <f t="shared" si="32"/>
        <v>82582.5</v>
      </c>
      <c r="I267" s="59"/>
      <c r="J267" s="59"/>
      <c r="K267" s="59">
        <f t="shared" si="33"/>
        <v>247747.5</v>
      </c>
      <c r="L267" s="59"/>
      <c r="M267" s="63">
        <f t="shared" si="34"/>
        <v>247747.5</v>
      </c>
    </row>
    <row r="268" spans="1:13" ht="17.25">
      <c r="A268" s="40"/>
      <c r="B268" s="41" t="s">
        <v>42</v>
      </c>
      <c r="C268" s="42">
        <f>SUM(C250:C267)</f>
        <v>18</v>
      </c>
      <c r="D268" s="42"/>
      <c r="E268" s="43">
        <f>SUM(E250:E267)</f>
        <v>1612155</v>
      </c>
      <c r="F268" s="43"/>
      <c r="G268" s="111">
        <f>SUM(G250:G267)</f>
        <v>1467061.05</v>
      </c>
      <c r="H268" s="45"/>
      <c r="I268" s="64"/>
      <c r="J268" s="113"/>
      <c r="K268" s="113">
        <f>SUM(K250:K267)</f>
        <v>1358389.861111111</v>
      </c>
      <c r="L268" s="113"/>
      <c r="M268" s="45">
        <f>SUM(M250:M267)</f>
        <v>1358389.861111111</v>
      </c>
    </row>
    <row r="269" spans="1:13" ht="31.5">
      <c r="A269" s="46"/>
      <c r="B269" s="47"/>
      <c r="C269" s="48"/>
      <c r="D269" s="48"/>
      <c r="E269" s="49"/>
      <c r="F269" s="49"/>
      <c r="G269" s="50"/>
      <c r="H269" s="51"/>
      <c r="I269" s="65"/>
      <c r="J269" s="114"/>
      <c r="K269" s="114">
        <f>K268*0.08</f>
        <v>108671.18888888888</v>
      </c>
      <c r="L269" s="114"/>
      <c r="M269" s="115">
        <f>M268*0.1</f>
        <v>135838.98611111109</v>
      </c>
    </row>
    <row r="270" spans="1:13" ht="18">
      <c r="A270" s="283"/>
      <c r="B270" s="283"/>
      <c r="C270" s="284"/>
      <c r="D270" s="284"/>
      <c r="E270" s="54"/>
      <c r="F270" s="54"/>
      <c r="G270" s="55"/>
      <c r="H270" s="56"/>
      <c r="I270" s="66"/>
      <c r="J270" s="116"/>
      <c r="K270" s="116">
        <f>SUM(K268:K269)</f>
        <v>1467061.0499999998</v>
      </c>
      <c r="L270" s="116"/>
      <c r="M270" s="117">
        <f>SUM(M268:M269)</f>
        <v>1494228.847222222</v>
      </c>
    </row>
    <row r="271" spans="1:13" ht="18">
      <c r="A271" s="283" t="s">
        <v>43</v>
      </c>
      <c r="B271" s="283"/>
      <c r="C271" s="284" t="s">
        <v>44</v>
      </c>
      <c r="D271" s="284"/>
      <c r="E271" s="54"/>
      <c r="F271" s="54"/>
      <c r="G271" s="55" t="s">
        <v>45</v>
      </c>
      <c r="H271" s="56"/>
    </row>
    <row r="281" spans="1:13" ht="15.75">
      <c r="A281" s="279" t="s">
        <v>0</v>
      </c>
      <c r="B281" s="279"/>
      <c r="C281" s="279"/>
      <c r="D281" s="279"/>
      <c r="E281" s="279"/>
      <c r="F281" s="279"/>
      <c r="G281" s="279"/>
      <c r="H281" s="3"/>
      <c r="I281" s="112"/>
      <c r="J281" s="112"/>
      <c r="K281" s="112"/>
      <c r="L281" s="112"/>
      <c r="M281" s="1"/>
    </row>
    <row r="282" spans="1:13" ht="17.25">
      <c r="A282" s="279" t="s">
        <v>1</v>
      </c>
      <c r="B282" s="279"/>
      <c r="C282" s="279"/>
      <c r="D282" s="279"/>
      <c r="E282" s="279"/>
      <c r="F282" s="279"/>
      <c r="G282" s="279"/>
      <c r="H282" s="3"/>
      <c r="I282" s="58"/>
      <c r="J282" s="58"/>
      <c r="K282" s="58"/>
      <c r="L282" s="58"/>
      <c r="M282" s="1"/>
    </row>
    <row r="283" spans="1:13" ht="15.75">
      <c r="A283" s="279" t="s">
        <v>2</v>
      </c>
      <c r="B283" s="279"/>
      <c r="C283" s="279"/>
      <c r="D283" s="279"/>
      <c r="E283" s="279"/>
      <c r="F283" s="279"/>
      <c r="G283" s="279"/>
      <c r="H283" s="3"/>
      <c r="I283" s="59"/>
      <c r="J283" s="59"/>
      <c r="K283" s="59"/>
      <c r="L283" s="59"/>
      <c r="M283" s="1"/>
    </row>
    <row r="284" spans="1:13" ht="15.75">
      <c r="A284" s="279" t="s">
        <v>4</v>
      </c>
      <c r="B284" s="279"/>
      <c r="C284" s="279"/>
      <c r="D284" s="279"/>
      <c r="E284" s="279"/>
      <c r="F284" s="279"/>
      <c r="G284" s="279"/>
      <c r="H284" s="3"/>
      <c r="I284" s="59"/>
      <c r="J284" s="59"/>
      <c r="K284" s="59"/>
      <c r="L284" s="59"/>
      <c r="M284" s="1"/>
    </row>
    <row r="285" spans="1:13" ht="15.75">
      <c r="A285" s="280" t="s">
        <v>6</v>
      </c>
      <c r="B285" s="280"/>
      <c r="C285" s="280"/>
      <c r="D285" s="280"/>
      <c r="E285" s="280"/>
      <c r="F285" s="280"/>
      <c r="G285" s="280"/>
      <c r="H285" s="3"/>
      <c r="I285" s="59"/>
      <c r="J285" s="59"/>
      <c r="K285" s="59"/>
      <c r="L285" s="59"/>
      <c r="M285" s="1"/>
    </row>
    <row r="286" spans="1:13" ht="27.75">
      <c r="A286" s="9"/>
      <c r="B286" s="9"/>
      <c r="C286" s="281" t="s">
        <v>1111</v>
      </c>
      <c r="D286" s="281"/>
      <c r="E286" s="281"/>
      <c r="F286" s="281"/>
      <c r="G286" s="281"/>
      <c r="H286" s="10"/>
      <c r="I286" s="59"/>
      <c r="J286" s="59"/>
      <c r="K286" s="59"/>
      <c r="L286" s="59"/>
      <c r="M286" s="2"/>
    </row>
    <row r="287" spans="1:13" ht="15.75">
      <c r="A287" s="11" t="s">
        <v>1100</v>
      </c>
      <c r="B287" s="12"/>
      <c r="C287" s="13"/>
      <c r="D287" s="286"/>
      <c r="E287" s="286"/>
      <c r="F287" s="286"/>
      <c r="G287" s="286"/>
      <c r="H287" s="15"/>
      <c r="I287" s="59"/>
      <c r="J287" s="59"/>
      <c r="K287" s="59"/>
      <c r="L287" s="59"/>
      <c r="M287" s="1"/>
    </row>
    <row r="288" spans="1:13" ht="15.75">
      <c r="A288" s="11" t="s">
        <v>9</v>
      </c>
      <c r="B288" s="306" t="s">
        <v>1112</v>
      </c>
      <c r="C288" s="306"/>
      <c r="D288" s="306"/>
      <c r="E288" s="306"/>
      <c r="F288" s="11"/>
      <c r="G288" s="16"/>
      <c r="H288" s="17"/>
      <c r="I288" s="60"/>
      <c r="J288" s="60"/>
      <c r="K288" s="60"/>
      <c r="L288" s="60"/>
      <c r="M288" s="74"/>
    </row>
    <row r="289" spans="1:13" ht="15.75">
      <c r="A289" s="11" t="s">
        <v>11</v>
      </c>
      <c r="B289" s="289"/>
      <c r="C289" s="289"/>
      <c r="D289" s="289"/>
      <c r="E289" s="289"/>
      <c r="F289" s="18"/>
      <c r="G289" s="19" t="s">
        <v>13</v>
      </c>
      <c r="H289" s="20" t="s">
        <v>161</v>
      </c>
      <c r="I289" s="62"/>
      <c r="J289" s="62"/>
      <c r="K289" s="62"/>
      <c r="L289" s="62"/>
      <c r="M289" s="1"/>
    </row>
    <row r="290" spans="1:13" ht="15.75">
      <c r="A290" s="21" t="s">
        <v>14</v>
      </c>
      <c r="B290" s="21" t="s">
        <v>16</v>
      </c>
      <c r="C290" s="21" t="s">
        <v>17</v>
      </c>
      <c r="D290" s="22" t="s">
        <v>18</v>
      </c>
      <c r="E290" s="23" t="s">
        <v>19</v>
      </c>
      <c r="F290" s="23" t="s">
        <v>20</v>
      </c>
      <c r="G290" s="21" t="s">
        <v>21</v>
      </c>
      <c r="H290" s="3"/>
      <c r="I290" s="59"/>
      <c r="J290" s="59"/>
      <c r="K290" s="59"/>
      <c r="L290" s="59"/>
      <c r="M290" s="1"/>
    </row>
    <row r="291" spans="1:13">
      <c r="A291" s="24">
        <v>1</v>
      </c>
      <c r="B291" s="25" t="s">
        <v>23</v>
      </c>
      <c r="C291" s="26"/>
      <c r="D291" s="27">
        <v>79305</v>
      </c>
      <c r="E291" s="28">
        <f>D291*C291</f>
        <v>0</v>
      </c>
      <c r="F291" s="29">
        <v>0.09</v>
      </c>
      <c r="G291" s="30">
        <f>E291-E291*F291</f>
        <v>0</v>
      </c>
      <c r="H291" s="31">
        <f>D291/1.08*0.91</f>
        <v>66821.805555555547</v>
      </c>
      <c r="I291" s="59"/>
      <c r="J291" s="59"/>
      <c r="K291" s="59">
        <f>H291*C291</f>
        <v>0</v>
      </c>
      <c r="L291" s="59"/>
      <c r="M291" s="63">
        <f>H291*C291</f>
        <v>0</v>
      </c>
    </row>
    <row r="292" spans="1:13">
      <c r="A292" s="24">
        <v>2</v>
      </c>
      <c r="B292" s="25" t="s">
        <v>25</v>
      </c>
      <c r="C292" s="32"/>
      <c r="D292" s="33">
        <v>128591</v>
      </c>
      <c r="E292" s="28">
        <f t="shared" ref="E292:E308" si="35">D292*C292</f>
        <v>0</v>
      </c>
      <c r="F292" s="29">
        <v>0.09</v>
      </c>
      <c r="G292" s="30">
        <f t="shared" ref="G292:G308" si="36">E292-E292*F292</f>
        <v>0</v>
      </c>
      <c r="H292" s="31">
        <f t="shared" ref="H292:H308" si="37">D292/1.08*0.91</f>
        <v>108349.82407407407</v>
      </c>
      <c r="I292" s="59"/>
      <c r="J292" s="59"/>
      <c r="K292" s="59">
        <f t="shared" ref="K292:K308" si="38">H292*C292</f>
        <v>0</v>
      </c>
      <c r="L292" s="59"/>
      <c r="M292" s="63">
        <f t="shared" ref="M292:M308" si="39">H292*C292</f>
        <v>0</v>
      </c>
    </row>
    <row r="293" spans="1:13">
      <c r="A293" s="24">
        <v>3</v>
      </c>
      <c r="B293" s="25" t="s">
        <v>26</v>
      </c>
      <c r="C293" s="88">
        <v>3</v>
      </c>
      <c r="D293" s="27">
        <v>60043</v>
      </c>
      <c r="E293" s="28">
        <f t="shared" si="35"/>
        <v>180129</v>
      </c>
      <c r="F293" s="29">
        <v>0.09</v>
      </c>
      <c r="G293" s="30">
        <f t="shared" si="36"/>
        <v>163917.39000000001</v>
      </c>
      <c r="H293" s="31">
        <f t="shared" si="37"/>
        <v>50591.787037037036</v>
      </c>
      <c r="I293" s="59"/>
      <c r="J293" s="59"/>
      <c r="K293" s="59">
        <f t="shared" si="38"/>
        <v>151775.36111111112</v>
      </c>
      <c r="L293" s="59"/>
      <c r="M293" s="63">
        <f t="shared" si="39"/>
        <v>151775.36111111112</v>
      </c>
    </row>
    <row r="294" spans="1:13">
      <c r="A294" s="24">
        <v>4</v>
      </c>
      <c r="B294" s="25" t="s">
        <v>27</v>
      </c>
      <c r="C294" s="106"/>
      <c r="D294" s="27">
        <v>115781</v>
      </c>
      <c r="E294" s="28">
        <f t="shared" si="35"/>
        <v>0</v>
      </c>
      <c r="F294" s="29">
        <v>0.09</v>
      </c>
      <c r="G294" s="30">
        <f t="shared" si="36"/>
        <v>0</v>
      </c>
      <c r="H294" s="31">
        <f t="shared" si="37"/>
        <v>97556.212962962964</v>
      </c>
      <c r="I294" s="59"/>
      <c r="J294" s="59"/>
      <c r="K294" s="59">
        <f t="shared" si="38"/>
        <v>0</v>
      </c>
      <c r="L294" s="59"/>
      <c r="M294" s="63">
        <f t="shared" si="39"/>
        <v>0</v>
      </c>
    </row>
    <row r="295" spans="1:13">
      <c r="A295" s="24">
        <v>5</v>
      </c>
      <c r="B295" s="25" t="s">
        <v>28</v>
      </c>
      <c r="C295" s="32">
        <v>3</v>
      </c>
      <c r="D295" s="27">
        <v>119943</v>
      </c>
      <c r="E295" s="28">
        <f t="shared" si="35"/>
        <v>359829</v>
      </c>
      <c r="F295" s="29">
        <v>0.09</v>
      </c>
      <c r="G295" s="30">
        <f t="shared" si="36"/>
        <v>327444.39</v>
      </c>
      <c r="H295" s="31">
        <f t="shared" si="37"/>
        <v>101063.08333333333</v>
      </c>
      <c r="I295" s="59"/>
      <c r="J295" s="59"/>
      <c r="K295" s="59">
        <f t="shared" si="38"/>
        <v>303189.25</v>
      </c>
      <c r="L295" s="59"/>
      <c r="M295" s="63">
        <f t="shared" si="39"/>
        <v>303189.25</v>
      </c>
    </row>
    <row r="296" spans="1:13">
      <c r="A296" s="24">
        <v>6</v>
      </c>
      <c r="B296" s="25" t="s">
        <v>29</v>
      </c>
      <c r="C296" s="26"/>
      <c r="D296" s="27">
        <v>94810</v>
      </c>
      <c r="E296" s="28">
        <f t="shared" si="35"/>
        <v>0</v>
      </c>
      <c r="F296" s="29">
        <v>0.09</v>
      </c>
      <c r="G296" s="30">
        <f t="shared" si="36"/>
        <v>0</v>
      </c>
      <c r="H296" s="31">
        <f t="shared" si="37"/>
        <v>79886.203703703708</v>
      </c>
      <c r="I296" s="59"/>
      <c r="J296" s="59"/>
      <c r="K296" s="59">
        <f t="shared" si="38"/>
        <v>0</v>
      </c>
      <c r="L296" s="59"/>
      <c r="M296" s="63">
        <f t="shared" si="39"/>
        <v>0</v>
      </c>
    </row>
    <row r="297" spans="1:13">
      <c r="A297" s="24">
        <v>7</v>
      </c>
      <c r="B297" s="25" t="s">
        <v>30</v>
      </c>
      <c r="C297" s="34"/>
      <c r="D297" s="27">
        <v>141396</v>
      </c>
      <c r="E297" s="28">
        <f t="shared" si="35"/>
        <v>0</v>
      </c>
      <c r="F297" s="29">
        <v>0.09</v>
      </c>
      <c r="G297" s="30">
        <f t="shared" si="36"/>
        <v>0</v>
      </c>
      <c r="H297" s="31">
        <f t="shared" si="37"/>
        <v>119139.22222222222</v>
      </c>
      <c r="I297" s="59"/>
      <c r="J297" s="59"/>
      <c r="K297" s="59">
        <f t="shared" si="38"/>
        <v>0</v>
      </c>
      <c r="L297" s="59"/>
      <c r="M297" s="63">
        <f t="shared" si="39"/>
        <v>0</v>
      </c>
    </row>
    <row r="298" spans="1:13">
      <c r="A298" s="24">
        <v>8</v>
      </c>
      <c r="B298" s="25" t="s">
        <v>31</v>
      </c>
      <c r="C298" s="26"/>
      <c r="D298" s="27">
        <v>232931</v>
      </c>
      <c r="E298" s="28">
        <f t="shared" si="35"/>
        <v>0</v>
      </c>
      <c r="F298" s="29">
        <v>0.09</v>
      </c>
      <c r="G298" s="30">
        <f t="shared" si="36"/>
        <v>0</v>
      </c>
      <c r="H298" s="31">
        <f t="shared" si="37"/>
        <v>196265.93518518517</v>
      </c>
      <c r="I298" s="59"/>
      <c r="J298" s="59"/>
      <c r="K298" s="59">
        <f t="shared" si="38"/>
        <v>0</v>
      </c>
      <c r="L298" s="59"/>
      <c r="M298" s="63">
        <f t="shared" si="39"/>
        <v>0</v>
      </c>
    </row>
    <row r="299" spans="1:13">
      <c r="A299" s="24">
        <v>9</v>
      </c>
      <c r="B299" s="36" t="s">
        <v>32</v>
      </c>
      <c r="C299" s="26"/>
      <c r="D299" s="27">
        <v>101534</v>
      </c>
      <c r="E299" s="28">
        <f t="shared" si="35"/>
        <v>0</v>
      </c>
      <c r="F299" s="29">
        <v>0.09</v>
      </c>
      <c r="G299" s="30">
        <f t="shared" si="36"/>
        <v>0</v>
      </c>
      <c r="H299" s="31">
        <f t="shared" si="37"/>
        <v>85551.796296296307</v>
      </c>
      <c r="I299" s="59"/>
      <c r="J299" s="59"/>
      <c r="K299" s="59">
        <f t="shared" si="38"/>
        <v>0</v>
      </c>
      <c r="L299" s="59"/>
      <c r="M299" s="63">
        <f t="shared" si="39"/>
        <v>0</v>
      </c>
    </row>
    <row r="300" spans="1:13">
      <c r="A300" s="24">
        <v>10</v>
      </c>
      <c r="B300" s="36" t="s">
        <v>33</v>
      </c>
      <c r="C300" s="37"/>
      <c r="D300" s="33">
        <v>110148</v>
      </c>
      <c r="E300" s="28">
        <f t="shared" si="35"/>
        <v>0</v>
      </c>
      <c r="F300" s="29">
        <v>0.09</v>
      </c>
      <c r="G300" s="30">
        <f t="shared" si="36"/>
        <v>0</v>
      </c>
      <c r="H300" s="31">
        <f t="shared" si="37"/>
        <v>92809.888888888876</v>
      </c>
      <c r="I300" s="59"/>
      <c r="J300" s="59"/>
      <c r="K300" s="59">
        <f t="shared" si="38"/>
        <v>0</v>
      </c>
      <c r="L300" s="59"/>
      <c r="M300" s="63">
        <f t="shared" si="39"/>
        <v>0</v>
      </c>
    </row>
    <row r="301" spans="1:13">
      <c r="A301" s="24">
        <v>11</v>
      </c>
      <c r="B301" s="25" t="s">
        <v>34</v>
      </c>
      <c r="C301" s="37"/>
      <c r="D301" s="27">
        <v>54198</v>
      </c>
      <c r="E301" s="28">
        <f t="shared" si="35"/>
        <v>0</v>
      </c>
      <c r="F301" s="29">
        <v>0.09</v>
      </c>
      <c r="G301" s="30">
        <f t="shared" si="36"/>
        <v>0</v>
      </c>
      <c r="H301" s="31">
        <f t="shared" si="37"/>
        <v>45666.833333333328</v>
      </c>
      <c r="I301" s="59"/>
      <c r="J301" s="59"/>
      <c r="K301" s="59">
        <f t="shared" si="38"/>
        <v>0</v>
      </c>
      <c r="L301" s="59"/>
      <c r="M301" s="63">
        <f t="shared" si="39"/>
        <v>0</v>
      </c>
    </row>
    <row r="302" spans="1:13">
      <c r="A302" s="24">
        <v>12</v>
      </c>
      <c r="B302" s="25" t="s">
        <v>35</v>
      </c>
      <c r="C302" s="37"/>
      <c r="D302" s="27">
        <v>49680</v>
      </c>
      <c r="E302" s="28">
        <f t="shared" si="35"/>
        <v>0</v>
      </c>
      <c r="F302" s="29">
        <v>0.09</v>
      </c>
      <c r="G302" s="30">
        <f t="shared" si="36"/>
        <v>0</v>
      </c>
      <c r="H302" s="31">
        <f t="shared" si="37"/>
        <v>41860</v>
      </c>
      <c r="I302" s="59"/>
      <c r="J302" s="59"/>
      <c r="K302" s="59">
        <f t="shared" si="38"/>
        <v>0</v>
      </c>
      <c r="L302" s="59"/>
      <c r="M302" s="63">
        <f t="shared" si="39"/>
        <v>0</v>
      </c>
    </row>
    <row r="303" spans="1:13">
      <c r="A303" s="24">
        <v>13</v>
      </c>
      <c r="B303" s="25" t="s">
        <v>36</v>
      </c>
      <c r="C303" s="37">
        <v>3</v>
      </c>
      <c r="D303" s="38">
        <v>64152</v>
      </c>
      <c r="E303" s="28">
        <f t="shared" si="35"/>
        <v>192456</v>
      </c>
      <c r="F303" s="29">
        <v>0.09</v>
      </c>
      <c r="G303" s="30">
        <f t="shared" si="36"/>
        <v>175134.96</v>
      </c>
      <c r="H303" s="31">
        <f t="shared" si="37"/>
        <v>54053.999999999993</v>
      </c>
      <c r="I303" s="59"/>
      <c r="J303" s="59"/>
      <c r="K303" s="59">
        <f t="shared" si="38"/>
        <v>162161.99999999997</v>
      </c>
      <c r="L303" s="59"/>
      <c r="M303" s="63">
        <f t="shared" si="39"/>
        <v>162161.99999999997</v>
      </c>
    </row>
    <row r="304" spans="1:13">
      <c r="A304" s="24">
        <v>14</v>
      </c>
      <c r="B304" s="25" t="s">
        <v>37</v>
      </c>
      <c r="C304" s="37"/>
      <c r="D304" s="38">
        <v>65934</v>
      </c>
      <c r="E304" s="28">
        <f t="shared" si="35"/>
        <v>0</v>
      </c>
      <c r="F304" s="29">
        <v>0.09</v>
      </c>
      <c r="G304" s="30">
        <f t="shared" si="36"/>
        <v>0</v>
      </c>
      <c r="H304" s="31">
        <f t="shared" si="37"/>
        <v>55555.499999999993</v>
      </c>
      <c r="I304" s="59"/>
      <c r="J304" s="59"/>
      <c r="K304" s="59">
        <f t="shared" si="38"/>
        <v>0</v>
      </c>
      <c r="L304" s="59"/>
      <c r="M304" s="63">
        <f t="shared" si="39"/>
        <v>0</v>
      </c>
    </row>
    <row r="305" spans="1:13">
      <c r="A305" s="24">
        <v>15</v>
      </c>
      <c r="B305" s="25" t="s">
        <v>38</v>
      </c>
      <c r="C305" s="37"/>
      <c r="D305" s="38">
        <v>76626</v>
      </c>
      <c r="E305" s="28">
        <f t="shared" si="35"/>
        <v>0</v>
      </c>
      <c r="F305" s="29">
        <v>0.09</v>
      </c>
      <c r="G305" s="30">
        <f t="shared" si="36"/>
        <v>0</v>
      </c>
      <c r="H305" s="31">
        <f t="shared" si="37"/>
        <v>64564.5</v>
      </c>
      <c r="I305" s="59"/>
      <c r="J305" s="59"/>
      <c r="K305" s="59">
        <f t="shared" si="38"/>
        <v>0</v>
      </c>
      <c r="L305" s="59"/>
      <c r="M305" s="63">
        <f t="shared" si="39"/>
        <v>0</v>
      </c>
    </row>
    <row r="306" spans="1:13">
      <c r="A306" s="24">
        <v>16</v>
      </c>
      <c r="B306" s="25" t="s">
        <v>39</v>
      </c>
      <c r="C306" s="37">
        <v>3</v>
      </c>
      <c r="D306" s="38">
        <v>80190</v>
      </c>
      <c r="E306" s="28">
        <f t="shared" si="35"/>
        <v>240570</v>
      </c>
      <c r="F306" s="29">
        <v>0.09</v>
      </c>
      <c r="G306" s="30">
        <f t="shared" si="36"/>
        <v>218918.7</v>
      </c>
      <c r="H306" s="31">
        <f t="shared" si="37"/>
        <v>67567.5</v>
      </c>
      <c r="I306" s="59"/>
      <c r="J306" s="59"/>
      <c r="K306" s="59">
        <f t="shared" si="38"/>
        <v>202702.5</v>
      </c>
      <c r="L306" s="59"/>
      <c r="M306" s="63">
        <f t="shared" si="39"/>
        <v>202702.5</v>
      </c>
    </row>
    <row r="307" spans="1:13">
      <c r="A307" s="24">
        <v>17</v>
      </c>
      <c r="B307" s="25" t="s">
        <v>40</v>
      </c>
      <c r="C307" s="37">
        <v>3</v>
      </c>
      <c r="D307" s="38">
        <v>113832</v>
      </c>
      <c r="E307" s="28">
        <f t="shared" si="35"/>
        <v>341496</v>
      </c>
      <c r="F307" s="29">
        <v>0.09</v>
      </c>
      <c r="G307" s="30">
        <f t="shared" si="36"/>
        <v>310761.36</v>
      </c>
      <c r="H307" s="31">
        <f t="shared" si="37"/>
        <v>95914</v>
      </c>
      <c r="I307" s="59"/>
      <c r="J307" s="59"/>
      <c r="K307" s="59">
        <f t="shared" si="38"/>
        <v>287742</v>
      </c>
      <c r="L307" s="59"/>
      <c r="M307" s="63">
        <f t="shared" si="39"/>
        <v>287742</v>
      </c>
    </row>
    <row r="308" spans="1:13">
      <c r="A308" s="24">
        <v>18</v>
      </c>
      <c r="B308" s="25" t="s">
        <v>41</v>
      </c>
      <c r="C308" s="37"/>
      <c r="D308" s="39">
        <v>98010</v>
      </c>
      <c r="E308" s="28">
        <f t="shared" si="35"/>
        <v>0</v>
      </c>
      <c r="F308" s="29">
        <v>0.09</v>
      </c>
      <c r="G308" s="30">
        <f t="shared" si="36"/>
        <v>0</v>
      </c>
      <c r="H308" s="31">
        <f t="shared" si="37"/>
        <v>82582.5</v>
      </c>
      <c r="I308" s="59"/>
      <c r="J308" s="59"/>
      <c r="K308" s="59">
        <f t="shared" si="38"/>
        <v>0</v>
      </c>
      <c r="L308" s="59"/>
      <c r="M308" s="63">
        <f t="shared" si="39"/>
        <v>0</v>
      </c>
    </row>
    <row r="309" spans="1:13" ht="17.25">
      <c r="A309" s="40"/>
      <c r="B309" s="41" t="s">
        <v>42</v>
      </c>
      <c r="C309" s="42">
        <f>SUM(C291:C308)</f>
        <v>15</v>
      </c>
      <c r="D309" s="42"/>
      <c r="E309" s="43">
        <f>SUM(E291:E308)</f>
        <v>1314480</v>
      </c>
      <c r="F309" s="43"/>
      <c r="G309" s="111">
        <f>SUM(G291:G308)</f>
        <v>1196176.7999999998</v>
      </c>
      <c r="H309" s="45"/>
      <c r="I309" s="64"/>
      <c r="J309" s="113"/>
      <c r="K309" s="113">
        <f>SUM(K291:K308)</f>
        <v>1107571.111111111</v>
      </c>
      <c r="L309" s="113"/>
      <c r="M309" s="45">
        <f>SUM(M291:M308)</f>
        <v>1107571.111111111</v>
      </c>
    </row>
    <row r="310" spans="1:13" ht="31.5">
      <c r="A310" s="46"/>
      <c r="B310" s="47"/>
      <c r="C310" s="48"/>
      <c r="D310" s="48"/>
      <c r="E310" s="49"/>
      <c r="F310" s="49"/>
      <c r="G310" s="50"/>
      <c r="H310" s="51"/>
      <c r="I310" s="65"/>
      <c r="J310" s="114"/>
      <c r="K310" s="114">
        <f>K309*0.08</f>
        <v>88605.688888888879</v>
      </c>
      <c r="L310" s="114"/>
      <c r="M310" s="115">
        <f>M309*0.1</f>
        <v>110757.11111111111</v>
      </c>
    </row>
    <row r="311" spans="1:13" ht="18">
      <c r="A311" s="283"/>
      <c r="B311" s="283"/>
      <c r="C311" s="284"/>
      <c r="D311" s="284"/>
      <c r="E311" s="54"/>
      <c r="F311" s="54"/>
      <c r="G311" s="55"/>
      <c r="H311" s="56"/>
      <c r="I311" s="66"/>
      <c r="J311" s="116"/>
      <c r="K311" s="116">
        <f>SUM(K309:K310)</f>
        <v>1196176.7999999998</v>
      </c>
      <c r="L311" s="116"/>
      <c r="M311" s="117">
        <f>SUM(M309:M310)</f>
        <v>1218328.222222222</v>
      </c>
    </row>
    <row r="312" spans="1:13" ht="18">
      <c r="A312" s="283" t="s">
        <v>43</v>
      </c>
      <c r="B312" s="283"/>
      <c r="C312" s="284" t="s">
        <v>44</v>
      </c>
      <c r="D312" s="284"/>
      <c r="E312" s="54"/>
      <c r="F312" s="54"/>
      <c r="G312" s="55" t="s">
        <v>45</v>
      </c>
      <c r="H312" s="56"/>
    </row>
    <row r="320" spans="1:13" ht="15.75">
      <c r="A320" s="279" t="s">
        <v>0</v>
      </c>
      <c r="B320" s="279"/>
      <c r="C320" s="279"/>
      <c r="D320" s="279"/>
      <c r="E320" s="279"/>
      <c r="F320" s="279"/>
      <c r="G320" s="279"/>
      <c r="H320" s="3"/>
      <c r="I320" s="112"/>
      <c r="J320" s="112"/>
      <c r="K320" s="112"/>
      <c r="L320" s="112"/>
      <c r="M320" s="1"/>
    </row>
    <row r="321" spans="1:13" ht="17.25">
      <c r="A321" s="279" t="s">
        <v>1</v>
      </c>
      <c r="B321" s="279"/>
      <c r="C321" s="279"/>
      <c r="D321" s="279"/>
      <c r="E321" s="279"/>
      <c r="F321" s="279"/>
      <c r="G321" s="279"/>
      <c r="H321" s="3"/>
      <c r="I321" s="58"/>
      <c r="J321" s="58"/>
      <c r="K321" s="58"/>
      <c r="L321" s="58"/>
      <c r="M321" s="1"/>
    </row>
    <row r="322" spans="1:13" ht="15.75">
      <c r="A322" s="279" t="s">
        <v>2</v>
      </c>
      <c r="B322" s="279"/>
      <c r="C322" s="279"/>
      <c r="D322" s="279"/>
      <c r="E322" s="279"/>
      <c r="F322" s="279"/>
      <c r="G322" s="279"/>
      <c r="H322" s="3"/>
      <c r="I322" s="59"/>
      <c r="J322" s="59"/>
      <c r="K322" s="59"/>
      <c r="L322" s="59"/>
      <c r="M322" s="1"/>
    </row>
    <row r="323" spans="1:13" ht="15.75">
      <c r="A323" s="279" t="s">
        <v>4</v>
      </c>
      <c r="B323" s="279"/>
      <c r="C323" s="279"/>
      <c r="D323" s="279"/>
      <c r="E323" s="279"/>
      <c r="F323" s="279"/>
      <c r="G323" s="279"/>
      <c r="H323" s="3"/>
      <c r="I323" s="59"/>
      <c r="J323" s="59"/>
      <c r="K323" s="59"/>
      <c r="L323" s="59"/>
      <c r="M323" s="1"/>
    </row>
    <row r="324" spans="1:13" ht="15.75">
      <c r="A324" s="280" t="s">
        <v>6</v>
      </c>
      <c r="B324" s="280"/>
      <c r="C324" s="280"/>
      <c r="D324" s="280"/>
      <c r="E324" s="280"/>
      <c r="F324" s="280"/>
      <c r="G324" s="280"/>
      <c r="H324" s="3"/>
      <c r="I324" s="59"/>
      <c r="J324" s="59"/>
      <c r="K324" s="59"/>
      <c r="L324" s="59"/>
      <c r="M324" s="1"/>
    </row>
    <row r="325" spans="1:13" ht="27.75">
      <c r="A325" s="9"/>
      <c r="B325" s="9"/>
      <c r="C325" s="281" t="s">
        <v>576</v>
      </c>
      <c r="D325" s="281"/>
      <c r="E325" s="281"/>
      <c r="F325" s="281"/>
      <c r="G325" s="281"/>
      <c r="H325" s="10"/>
      <c r="I325" s="59"/>
      <c r="J325" s="59"/>
      <c r="K325" s="59"/>
      <c r="L325" s="59"/>
      <c r="M325" s="2"/>
    </row>
    <row r="326" spans="1:13" ht="15.75">
      <c r="A326" s="11" t="s">
        <v>1100</v>
      </c>
      <c r="B326" s="12"/>
      <c r="C326" s="13"/>
      <c r="D326" s="286"/>
      <c r="E326" s="286"/>
      <c r="F326" s="286"/>
      <c r="G326" s="286"/>
      <c r="H326" s="15"/>
      <c r="I326" s="59"/>
      <c r="J326" s="59"/>
      <c r="K326" s="59"/>
      <c r="L326" s="59"/>
      <c r="M326" s="1"/>
    </row>
    <row r="327" spans="1:13" ht="15.75">
      <c r="A327" s="11" t="s">
        <v>9</v>
      </c>
      <c r="B327" s="306" t="s">
        <v>1113</v>
      </c>
      <c r="C327" s="306"/>
      <c r="D327" s="306"/>
      <c r="E327" s="306"/>
      <c r="F327" s="11"/>
      <c r="G327" s="16"/>
      <c r="H327" s="17"/>
      <c r="I327" s="60"/>
      <c r="J327" s="60"/>
      <c r="K327" s="60"/>
      <c r="L327" s="60"/>
      <c r="M327" s="74"/>
    </row>
    <row r="328" spans="1:13" ht="15.75">
      <c r="A328" s="11" t="s">
        <v>11</v>
      </c>
      <c r="B328" s="289"/>
      <c r="C328" s="289"/>
      <c r="D328" s="289"/>
      <c r="E328" s="289"/>
      <c r="F328" s="18"/>
      <c r="G328" s="19" t="s">
        <v>13</v>
      </c>
      <c r="H328" s="20" t="s">
        <v>161</v>
      </c>
      <c r="I328" s="62"/>
      <c r="J328" s="62"/>
      <c r="K328" s="62"/>
      <c r="L328" s="62"/>
      <c r="M328" s="1"/>
    </row>
    <row r="329" spans="1:13" ht="15.75">
      <c r="A329" s="21" t="s">
        <v>14</v>
      </c>
      <c r="B329" s="21" t="s">
        <v>16</v>
      </c>
      <c r="C329" s="21" t="s">
        <v>17</v>
      </c>
      <c r="D329" s="22" t="s">
        <v>18</v>
      </c>
      <c r="E329" s="23" t="s">
        <v>19</v>
      </c>
      <c r="F329" s="23" t="s">
        <v>20</v>
      </c>
      <c r="G329" s="21" t="s">
        <v>21</v>
      </c>
      <c r="H329" s="3"/>
      <c r="I329" s="59"/>
      <c r="J329" s="59"/>
      <c r="K329" s="59"/>
      <c r="L329" s="59"/>
      <c r="M329" s="1"/>
    </row>
    <row r="330" spans="1:13">
      <c r="A330" s="24">
        <v>1</v>
      </c>
      <c r="B330" s="25" t="s">
        <v>23</v>
      </c>
      <c r="C330" s="26">
        <v>3</v>
      </c>
      <c r="D330" s="27">
        <v>79305</v>
      </c>
      <c r="E330" s="28">
        <f>D330*C330</f>
        <v>237915</v>
      </c>
      <c r="F330" s="29">
        <v>0.09</v>
      </c>
      <c r="G330" s="30">
        <f>E330-E330*F330</f>
        <v>216502.65</v>
      </c>
      <c r="H330" s="31">
        <f>D330/1.08*0.91</f>
        <v>66821.805555555547</v>
      </c>
      <c r="I330" s="59"/>
      <c r="J330" s="59"/>
      <c r="K330" s="59">
        <f>H330*C330</f>
        <v>200465.41666666663</v>
      </c>
      <c r="L330" s="59"/>
      <c r="M330" s="63">
        <f>H330*C330</f>
        <v>200465.41666666663</v>
      </c>
    </row>
    <row r="331" spans="1:13">
      <c r="A331" s="24">
        <v>2</v>
      </c>
      <c r="B331" s="25" t="s">
        <v>25</v>
      </c>
      <c r="C331" s="32"/>
      <c r="D331" s="33">
        <v>128591</v>
      </c>
      <c r="E331" s="28">
        <f t="shared" ref="E331:E347" si="40">D331*C331</f>
        <v>0</v>
      </c>
      <c r="F331" s="29">
        <v>0.09</v>
      </c>
      <c r="G331" s="30">
        <f t="shared" ref="G331:G347" si="41">E331-E331*F331</f>
        <v>0</v>
      </c>
      <c r="H331" s="31">
        <f t="shared" ref="H331:H347" si="42">D331/1.08*0.91</f>
        <v>108349.82407407407</v>
      </c>
      <c r="I331" s="59"/>
      <c r="J331" s="59"/>
      <c r="K331" s="59">
        <f t="shared" ref="K331:K347" si="43">H331*C331</f>
        <v>0</v>
      </c>
      <c r="L331" s="59"/>
      <c r="M331" s="63">
        <f t="shared" ref="M331:M347" si="44">H331*C331</f>
        <v>0</v>
      </c>
    </row>
    <row r="332" spans="1:13">
      <c r="A332" s="24">
        <v>3</v>
      </c>
      <c r="B332" s="25" t="s">
        <v>26</v>
      </c>
      <c r="C332" s="88"/>
      <c r="D332" s="27">
        <v>60043</v>
      </c>
      <c r="E332" s="28">
        <f t="shared" si="40"/>
        <v>0</v>
      </c>
      <c r="F332" s="29">
        <v>0.09</v>
      </c>
      <c r="G332" s="30">
        <f t="shared" si="41"/>
        <v>0</v>
      </c>
      <c r="H332" s="31">
        <f t="shared" si="42"/>
        <v>50591.787037037036</v>
      </c>
      <c r="I332" s="59"/>
      <c r="J332" s="59"/>
      <c r="K332" s="59">
        <f t="shared" si="43"/>
        <v>0</v>
      </c>
      <c r="L332" s="59"/>
      <c r="M332" s="63">
        <f t="shared" si="44"/>
        <v>0</v>
      </c>
    </row>
    <row r="333" spans="1:13">
      <c r="A333" s="24">
        <v>4</v>
      </c>
      <c r="B333" s="25" t="s">
        <v>27</v>
      </c>
      <c r="C333" s="106"/>
      <c r="D333" s="27">
        <v>115781</v>
      </c>
      <c r="E333" s="28">
        <f t="shared" si="40"/>
        <v>0</v>
      </c>
      <c r="F333" s="29">
        <v>0.09</v>
      </c>
      <c r="G333" s="30">
        <f t="shared" si="41"/>
        <v>0</v>
      </c>
      <c r="H333" s="31">
        <f t="shared" si="42"/>
        <v>97556.212962962964</v>
      </c>
      <c r="I333" s="59"/>
      <c r="J333" s="59"/>
      <c r="K333" s="59">
        <f t="shared" si="43"/>
        <v>0</v>
      </c>
      <c r="L333" s="59"/>
      <c r="M333" s="63">
        <f t="shared" si="44"/>
        <v>0</v>
      </c>
    </row>
    <row r="334" spans="1:13">
      <c r="A334" s="24">
        <v>5</v>
      </c>
      <c r="B334" s="25" t="s">
        <v>28</v>
      </c>
      <c r="C334" s="32">
        <v>3</v>
      </c>
      <c r="D334" s="27">
        <v>119943</v>
      </c>
      <c r="E334" s="28">
        <f t="shared" si="40"/>
        <v>359829</v>
      </c>
      <c r="F334" s="29">
        <v>0.09</v>
      </c>
      <c r="G334" s="30">
        <f t="shared" si="41"/>
        <v>327444.39</v>
      </c>
      <c r="H334" s="31">
        <f t="shared" si="42"/>
        <v>101063.08333333333</v>
      </c>
      <c r="I334" s="59"/>
      <c r="J334" s="59"/>
      <c r="K334" s="59">
        <f t="shared" si="43"/>
        <v>303189.25</v>
      </c>
      <c r="L334" s="59"/>
      <c r="M334" s="63">
        <f t="shared" si="44"/>
        <v>303189.25</v>
      </c>
    </row>
    <row r="335" spans="1:13">
      <c r="A335" s="24">
        <v>6</v>
      </c>
      <c r="B335" s="25" t="s">
        <v>29</v>
      </c>
      <c r="C335" s="26"/>
      <c r="D335" s="27">
        <v>94810</v>
      </c>
      <c r="E335" s="28">
        <f t="shared" si="40"/>
        <v>0</v>
      </c>
      <c r="F335" s="29">
        <v>0.09</v>
      </c>
      <c r="G335" s="30">
        <f t="shared" si="41"/>
        <v>0</v>
      </c>
      <c r="H335" s="31">
        <f t="shared" si="42"/>
        <v>79886.203703703708</v>
      </c>
      <c r="I335" s="59"/>
      <c r="J335" s="59"/>
      <c r="K335" s="59">
        <f t="shared" si="43"/>
        <v>0</v>
      </c>
      <c r="L335" s="59"/>
      <c r="M335" s="63">
        <f t="shared" si="44"/>
        <v>0</v>
      </c>
    </row>
    <row r="336" spans="1:13">
      <c r="A336" s="24">
        <v>7</v>
      </c>
      <c r="B336" s="25" t="s">
        <v>30</v>
      </c>
      <c r="C336" s="34"/>
      <c r="D336" s="27">
        <v>141396</v>
      </c>
      <c r="E336" s="28">
        <f t="shared" si="40"/>
        <v>0</v>
      </c>
      <c r="F336" s="29">
        <v>0.09</v>
      </c>
      <c r="G336" s="30">
        <f t="shared" si="41"/>
        <v>0</v>
      </c>
      <c r="H336" s="31">
        <f t="shared" si="42"/>
        <v>119139.22222222222</v>
      </c>
      <c r="I336" s="59"/>
      <c r="J336" s="59"/>
      <c r="K336" s="59">
        <f t="shared" si="43"/>
        <v>0</v>
      </c>
      <c r="L336" s="59"/>
      <c r="M336" s="63">
        <f t="shared" si="44"/>
        <v>0</v>
      </c>
    </row>
    <row r="337" spans="1:13">
      <c r="A337" s="24">
        <v>8</v>
      </c>
      <c r="B337" s="25" t="s">
        <v>31</v>
      </c>
      <c r="C337" s="26"/>
      <c r="D337" s="27">
        <v>232931</v>
      </c>
      <c r="E337" s="28">
        <f t="shared" si="40"/>
        <v>0</v>
      </c>
      <c r="F337" s="29">
        <v>0.09</v>
      </c>
      <c r="G337" s="30">
        <f t="shared" si="41"/>
        <v>0</v>
      </c>
      <c r="H337" s="31">
        <f t="shared" si="42"/>
        <v>196265.93518518517</v>
      </c>
      <c r="I337" s="59"/>
      <c r="J337" s="59"/>
      <c r="K337" s="59">
        <f t="shared" si="43"/>
        <v>0</v>
      </c>
      <c r="L337" s="59"/>
      <c r="M337" s="63">
        <f t="shared" si="44"/>
        <v>0</v>
      </c>
    </row>
    <row r="338" spans="1:13">
      <c r="A338" s="24">
        <v>9</v>
      </c>
      <c r="B338" s="36" t="s">
        <v>32</v>
      </c>
      <c r="C338" s="26"/>
      <c r="D338" s="27">
        <v>101534</v>
      </c>
      <c r="E338" s="28">
        <f t="shared" si="40"/>
        <v>0</v>
      </c>
      <c r="F338" s="29">
        <v>0.09</v>
      </c>
      <c r="G338" s="30">
        <f t="shared" si="41"/>
        <v>0</v>
      </c>
      <c r="H338" s="31">
        <f t="shared" si="42"/>
        <v>85551.796296296307</v>
      </c>
      <c r="I338" s="59"/>
      <c r="J338" s="59"/>
      <c r="K338" s="59">
        <f t="shared" si="43"/>
        <v>0</v>
      </c>
      <c r="L338" s="59"/>
      <c r="M338" s="63">
        <f t="shared" si="44"/>
        <v>0</v>
      </c>
    </row>
    <row r="339" spans="1:13">
      <c r="A339" s="24">
        <v>10</v>
      </c>
      <c r="B339" s="36" t="s">
        <v>33</v>
      </c>
      <c r="C339" s="37"/>
      <c r="D339" s="33">
        <v>110148</v>
      </c>
      <c r="E339" s="28">
        <f t="shared" si="40"/>
        <v>0</v>
      </c>
      <c r="F339" s="29">
        <v>0.09</v>
      </c>
      <c r="G339" s="30">
        <f t="shared" si="41"/>
        <v>0</v>
      </c>
      <c r="H339" s="31">
        <f t="shared" si="42"/>
        <v>92809.888888888876</v>
      </c>
      <c r="I339" s="59"/>
      <c r="J339" s="59"/>
      <c r="K339" s="59">
        <f t="shared" si="43"/>
        <v>0</v>
      </c>
      <c r="L339" s="59"/>
      <c r="M339" s="63">
        <f t="shared" si="44"/>
        <v>0</v>
      </c>
    </row>
    <row r="340" spans="1:13">
      <c r="A340" s="24">
        <v>11</v>
      </c>
      <c r="B340" s="25" t="s">
        <v>34</v>
      </c>
      <c r="C340" s="37"/>
      <c r="D340" s="27">
        <v>54198</v>
      </c>
      <c r="E340" s="28">
        <f t="shared" si="40"/>
        <v>0</v>
      </c>
      <c r="F340" s="29">
        <v>0.09</v>
      </c>
      <c r="G340" s="30">
        <f t="shared" si="41"/>
        <v>0</v>
      </c>
      <c r="H340" s="31">
        <f t="shared" si="42"/>
        <v>45666.833333333328</v>
      </c>
      <c r="I340" s="59"/>
      <c r="J340" s="59"/>
      <c r="K340" s="59">
        <f t="shared" si="43"/>
        <v>0</v>
      </c>
      <c r="L340" s="59"/>
      <c r="M340" s="63">
        <f t="shared" si="44"/>
        <v>0</v>
      </c>
    </row>
    <row r="341" spans="1:13">
      <c r="A341" s="24">
        <v>12</v>
      </c>
      <c r="B341" s="25" t="s">
        <v>35</v>
      </c>
      <c r="C341" s="37"/>
      <c r="D341" s="27">
        <v>49680</v>
      </c>
      <c r="E341" s="28">
        <f t="shared" si="40"/>
        <v>0</v>
      </c>
      <c r="F341" s="29">
        <v>0.09</v>
      </c>
      <c r="G341" s="30">
        <f t="shared" si="41"/>
        <v>0</v>
      </c>
      <c r="H341" s="31">
        <f t="shared" si="42"/>
        <v>41860</v>
      </c>
      <c r="I341" s="59"/>
      <c r="J341" s="59"/>
      <c r="K341" s="59">
        <f t="shared" si="43"/>
        <v>0</v>
      </c>
      <c r="L341" s="59"/>
      <c r="M341" s="63">
        <f t="shared" si="44"/>
        <v>0</v>
      </c>
    </row>
    <row r="342" spans="1:13">
      <c r="A342" s="24">
        <v>13</v>
      </c>
      <c r="B342" s="25" t="s">
        <v>36</v>
      </c>
      <c r="C342" s="37">
        <v>3</v>
      </c>
      <c r="D342" s="38">
        <v>64152</v>
      </c>
      <c r="E342" s="28">
        <f t="shared" si="40"/>
        <v>192456</v>
      </c>
      <c r="F342" s="29">
        <v>0.09</v>
      </c>
      <c r="G342" s="30">
        <f t="shared" si="41"/>
        <v>175134.96</v>
      </c>
      <c r="H342" s="31">
        <f t="shared" si="42"/>
        <v>54053.999999999993</v>
      </c>
      <c r="I342" s="59"/>
      <c r="J342" s="59"/>
      <c r="K342" s="59">
        <f t="shared" si="43"/>
        <v>162161.99999999997</v>
      </c>
      <c r="L342" s="59"/>
      <c r="M342" s="63">
        <f t="shared" si="44"/>
        <v>162161.99999999997</v>
      </c>
    </row>
    <row r="343" spans="1:13">
      <c r="A343" s="24">
        <v>14</v>
      </c>
      <c r="B343" s="25" t="s">
        <v>37</v>
      </c>
      <c r="C343" s="37">
        <v>3</v>
      </c>
      <c r="D343" s="38">
        <v>65934</v>
      </c>
      <c r="E343" s="28">
        <f t="shared" si="40"/>
        <v>197802</v>
      </c>
      <c r="F343" s="29">
        <v>0.09</v>
      </c>
      <c r="G343" s="30">
        <f t="shared" si="41"/>
        <v>179999.82</v>
      </c>
      <c r="H343" s="31">
        <f t="shared" si="42"/>
        <v>55555.499999999993</v>
      </c>
      <c r="I343" s="59"/>
      <c r="J343" s="59"/>
      <c r="K343" s="59">
        <f t="shared" si="43"/>
        <v>166666.49999999997</v>
      </c>
      <c r="L343" s="59"/>
      <c r="M343" s="63">
        <f t="shared" si="44"/>
        <v>166666.49999999997</v>
      </c>
    </row>
    <row r="344" spans="1:13">
      <c r="A344" s="24">
        <v>15</v>
      </c>
      <c r="B344" s="25" t="s">
        <v>38</v>
      </c>
      <c r="C344" s="37"/>
      <c r="D344" s="38">
        <v>76626</v>
      </c>
      <c r="E344" s="28">
        <f t="shared" si="40"/>
        <v>0</v>
      </c>
      <c r="F344" s="29">
        <v>0.09</v>
      </c>
      <c r="G344" s="30">
        <f t="shared" si="41"/>
        <v>0</v>
      </c>
      <c r="H344" s="31">
        <f t="shared" si="42"/>
        <v>64564.5</v>
      </c>
      <c r="I344" s="59"/>
      <c r="J344" s="59"/>
      <c r="K344" s="59">
        <f t="shared" si="43"/>
        <v>0</v>
      </c>
      <c r="L344" s="59"/>
      <c r="M344" s="63">
        <f t="shared" si="44"/>
        <v>0</v>
      </c>
    </row>
    <row r="345" spans="1:13">
      <c r="A345" s="24">
        <v>16</v>
      </c>
      <c r="B345" s="25" t="s">
        <v>39</v>
      </c>
      <c r="C345" s="37"/>
      <c r="D345" s="38">
        <v>80190</v>
      </c>
      <c r="E345" s="28">
        <f t="shared" si="40"/>
        <v>0</v>
      </c>
      <c r="F345" s="29">
        <v>0.09</v>
      </c>
      <c r="G345" s="30">
        <f t="shared" si="41"/>
        <v>0</v>
      </c>
      <c r="H345" s="31">
        <f t="shared" si="42"/>
        <v>67567.5</v>
      </c>
      <c r="I345" s="59"/>
      <c r="J345" s="59"/>
      <c r="K345" s="59">
        <f t="shared" si="43"/>
        <v>0</v>
      </c>
      <c r="L345" s="59"/>
      <c r="M345" s="63">
        <f t="shared" si="44"/>
        <v>0</v>
      </c>
    </row>
    <row r="346" spans="1:13">
      <c r="A346" s="24">
        <v>17</v>
      </c>
      <c r="B346" s="25" t="s">
        <v>40</v>
      </c>
      <c r="C346" s="37">
        <v>3</v>
      </c>
      <c r="D346" s="38">
        <v>113832</v>
      </c>
      <c r="E346" s="28">
        <f t="shared" si="40"/>
        <v>341496</v>
      </c>
      <c r="F346" s="29">
        <v>0.09</v>
      </c>
      <c r="G346" s="30">
        <f t="shared" si="41"/>
        <v>310761.36</v>
      </c>
      <c r="H346" s="31">
        <f t="shared" si="42"/>
        <v>95914</v>
      </c>
      <c r="I346" s="59"/>
      <c r="J346" s="59"/>
      <c r="K346" s="59">
        <f t="shared" si="43"/>
        <v>287742</v>
      </c>
      <c r="L346" s="59"/>
      <c r="M346" s="63">
        <f t="shared" si="44"/>
        <v>287742</v>
      </c>
    </row>
    <row r="347" spans="1:13">
      <c r="A347" s="24">
        <v>18</v>
      </c>
      <c r="B347" s="25" t="s">
        <v>41</v>
      </c>
      <c r="C347" s="37"/>
      <c r="D347" s="39">
        <v>98010</v>
      </c>
      <c r="E347" s="28">
        <f t="shared" si="40"/>
        <v>0</v>
      </c>
      <c r="F347" s="29">
        <v>0.09</v>
      </c>
      <c r="G347" s="30">
        <f t="shared" si="41"/>
        <v>0</v>
      </c>
      <c r="H347" s="31">
        <f t="shared" si="42"/>
        <v>82582.5</v>
      </c>
      <c r="I347" s="59"/>
      <c r="J347" s="59"/>
      <c r="K347" s="59">
        <f t="shared" si="43"/>
        <v>0</v>
      </c>
      <c r="L347" s="59"/>
      <c r="M347" s="63">
        <f t="shared" si="44"/>
        <v>0</v>
      </c>
    </row>
    <row r="348" spans="1:13" ht="17.25">
      <c r="A348" s="40"/>
      <c r="B348" s="41" t="s">
        <v>42</v>
      </c>
      <c r="C348" s="42">
        <f>SUM(C330:C347)</f>
        <v>15</v>
      </c>
      <c r="D348" s="42"/>
      <c r="E348" s="43">
        <f>SUM(E330:E347)</f>
        <v>1329498</v>
      </c>
      <c r="F348" s="43"/>
      <c r="G348" s="111">
        <f>SUM(G330:G347)</f>
        <v>1209843.1800000002</v>
      </c>
      <c r="H348" s="45"/>
      <c r="I348" s="64"/>
      <c r="J348" s="113"/>
      <c r="K348" s="113">
        <f>SUM(K330:K347)</f>
        <v>1120225.1666666665</v>
      </c>
      <c r="L348" s="113"/>
      <c r="M348" s="45">
        <f>SUM(M330:M347)</f>
        <v>1120225.1666666665</v>
      </c>
    </row>
    <row r="349" spans="1:13" ht="31.5">
      <c r="A349" s="46"/>
      <c r="B349" s="47"/>
      <c r="C349" s="48"/>
      <c r="D349" s="48"/>
      <c r="E349" s="49"/>
      <c r="F349" s="49"/>
      <c r="G349" s="50"/>
      <c r="H349" s="51"/>
      <c r="I349" s="65"/>
      <c r="J349" s="114"/>
      <c r="K349" s="114">
        <f>K348*0.08</f>
        <v>89618.013333333321</v>
      </c>
      <c r="L349" s="114"/>
      <c r="M349" s="115">
        <f>M348*0.1</f>
        <v>112022.51666666666</v>
      </c>
    </row>
    <row r="350" spans="1:13" ht="18">
      <c r="A350" s="283"/>
      <c r="B350" s="283"/>
      <c r="C350" s="284"/>
      <c r="D350" s="284"/>
      <c r="E350" s="54"/>
      <c r="F350" s="54"/>
      <c r="G350" s="55"/>
      <c r="H350" s="56"/>
      <c r="I350" s="66"/>
      <c r="J350" s="116"/>
      <c r="K350" s="116">
        <f>SUM(K348:K349)</f>
        <v>1209843.18</v>
      </c>
      <c r="L350" s="116"/>
      <c r="M350" s="117">
        <f>SUM(M348:M349)</f>
        <v>1232247.6833333331</v>
      </c>
    </row>
    <row r="351" spans="1:13" ht="18">
      <c r="A351" s="283" t="s">
        <v>43</v>
      </c>
      <c r="B351" s="283"/>
      <c r="C351" s="284" t="s">
        <v>44</v>
      </c>
      <c r="D351" s="284"/>
      <c r="E351" s="54"/>
      <c r="F351" s="54"/>
      <c r="G351" s="55" t="s">
        <v>45</v>
      </c>
      <c r="H351" s="56"/>
    </row>
    <row r="360" spans="1:13" ht="15.75">
      <c r="A360" s="279" t="s">
        <v>0</v>
      </c>
      <c r="B360" s="279"/>
      <c r="C360" s="279"/>
      <c r="D360" s="279"/>
      <c r="E360" s="279"/>
      <c r="F360" s="279"/>
      <c r="G360" s="279"/>
      <c r="H360" s="3"/>
      <c r="I360" s="112"/>
      <c r="J360" s="112"/>
      <c r="K360" s="112"/>
      <c r="L360" s="112"/>
      <c r="M360" s="1"/>
    </row>
    <row r="361" spans="1:13" ht="17.25">
      <c r="A361" s="279" t="s">
        <v>1</v>
      </c>
      <c r="B361" s="279"/>
      <c r="C361" s="279"/>
      <c r="D361" s="279"/>
      <c r="E361" s="279"/>
      <c r="F361" s="279"/>
      <c r="G361" s="279"/>
      <c r="H361" s="3"/>
      <c r="I361" s="58"/>
      <c r="J361" s="58"/>
      <c r="K361" s="58"/>
      <c r="L361" s="58"/>
      <c r="M361" s="1"/>
    </row>
    <row r="362" spans="1:13" ht="15.75">
      <c r="A362" s="279" t="s">
        <v>2</v>
      </c>
      <c r="B362" s="279"/>
      <c r="C362" s="279"/>
      <c r="D362" s="279"/>
      <c r="E362" s="279"/>
      <c r="F362" s="279"/>
      <c r="G362" s="279"/>
      <c r="H362" s="3"/>
      <c r="I362" s="59"/>
      <c r="J362" s="59"/>
      <c r="K362" s="59"/>
      <c r="L362" s="59"/>
      <c r="M362" s="1"/>
    </row>
    <row r="363" spans="1:13" ht="15.75">
      <c r="A363" s="279" t="s">
        <v>4</v>
      </c>
      <c r="B363" s="279"/>
      <c r="C363" s="279"/>
      <c r="D363" s="279"/>
      <c r="E363" s="279"/>
      <c r="F363" s="279"/>
      <c r="G363" s="279"/>
      <c r="H363" s="3"/>
      <c r="I363" s="59"/>
      <c r="J363" s="59"/>
      <c r="K363" s="59"/>
      <c r="L363" s="59"/>
      <c r="M363" s="1"/>
    </row>
    <row r="364" spans="1:13" ht="15.75">
      <c r="A364" s="280" t="s">
        <v>6</v>
      </c>
      <c r="B364" s="280"/>
      <c r="C364" s="280"/>
      <c r="D364" s="280"/>
      <c r="E364" s="280"/>
      <c r="F364" s="280"/>
      <c r="G364" s="280"/>
      <c r="H364" s="3"/>
      <c r="I364" s="59"/>
      <c r="J364" s="59"/>
      <c r="K364" s="59"/>
      <c r="L364" s="59"/>
      <c r="M364" s="1"/>
    </row>
    <row r="365" spans="1:13" ht="27.75">
      <c r="A365" s="9"/>
      <c r="B365" s="9"/>
      <c r="C365" s="281" t="s">
        <v>576</v>
      </c>
      <c r="D365" s="281"/>
      <c r="E365" s="281"/>
      <c r="F365" s="281"/>
      <c r="G365" s="281"/>
      <c r="H365" s="10"/>
      <c r="I365" s="59"/>
      <c r="J365" s="59"/>
      <c r="K365" s="59"/>
      <c r="L365" s="59"/>
      <c r="M365" s="2"/>
    </row>
    <row r="366" spans="1:13" ht="15.75">
      <c r="A366" s="11" t="s">
        <v>1100</v>
      </c>
      <c r="B366" s="12"/>
      <c r="C366" s="13"/>
      <c r="D366" s="286"/>
      <c r="E366" s="286"/>
      <c r="F366" s="286"/>
      <c r="G366" s="286"/>
      <c r="H366" s="15"/>
      <c r="I366" s="59"/>
      <c r="J366" s="59"/>
      <c r="K366" s="59"/>
      <c r="L366" s="59"/>
      <c r="M366" s="1"/>
    </row>
    <row r="367" spans="1:13" ht="15.75">
      <c r="A367" s="11" t="s">
        <v>9</v>
      </c>
      <c r="B367" s="306" t="s">
        <v>1114</v>
      </c>
      <c r="C367" s="306"/>
      <c r="D367" s="306"/>
      <c r="E367" s="306"/>
      <c r="F367" s="11"/>
      <c r="G367" s="16"/>
      <c r="H367" s="17"/>
      <c r="I367" s="60"/>
      <c r="J367" s="60"/>
      <c r="K367" s="60"/>
      <c r="L367" s="60"/>
      <c r="M367" s="74"/>
    </row>
    <row r="368" spans="1:13" ht="15.75">
      <c r="A368" s="11" t="s">
        <v>11</v>
      </c>
      <c r="B368" s="289"/>
      <c r="C368" s="289"/>
      <c r="D368" s="289"/>
      <c r="E368" s="289"/>
      <c r="F368" s="18"/>
      <c r="G368" s="19" t="s">
        <v>13</v>
      </c>
      <c r="H368" s="20" t="s">
        <v>161</v>
      </c>
      <c r="I368" s="62"/>
      <c r="J368" s="62"/>
      <c r="K368" s="62"/>
      <c r="L368" s="62"/>
      <c r="M368" s="1"/>
    </row>
    <row r="369" spans="1:13" ht="15.75">
      <c r="A369" s="21" t="s">
        <v>14</v>
      </c>
      <c r="B369" s="21" t="s">
        <v>16</v>
      </c>
      <c r="C369" s="21" t="s">
        <v>17</v>
      </c>
      <c r="D369" s="22" t="s">
        <v>18</v>
      </c>
      <c r="E369" s="23" t="s">
        <v>19</v>
      </c>
      <c r="F369" s="23" t="s">
        <v>20</v>
      </c>
      <c r="G369" s="21" t="s">
        <v>21</v>
      </c>
      <c r="H369" s="3"/>
      <c r="I369" s="59"/>
      <c r="J369" s="59"/>
      <c r="K369" s="59"/>
      <c r="L369" s="59"/>
      <c r="M369" s="1"/>
    </row>
    <row r="370" spans="1:13">
      <c r="A370" s="24">
        <v>1</v>
      </c>
      <c r="B370" s="25" t="s">
        <v>23</v>
      </c>
      <c r="C370" s="26"/>
      <c r="D370" s="27">
        <v>79305</v>
      </c>
      <c r="E370" s="28">
        <f>D370*C370</f>
        <v>0</v>
      </c>
      <c r="F370" s="29">
        <v>0.09</v>
      </c>
      <c r="G370" s="30">
        <f>E370-E370*F370</f>
        <v>0</v>
      </c>
      <c r="H370" s="31">
        <f>D370/1.08*0.91</f>
        <v>66821.805555555547</v>
      </c>
      <c r="I370" s="59"/>
      <c r="J370" s="59"/>
      <c r="K370" s="59">
        <f>H370*C370</f>
        <v>0</v>
      </c>
      <c r="L370" s="59"/>
      <c r="M370" s="63">
        <f>H370*C370</f>
        <v>0</v>
      </c>
    </row>
    <row r="371" spans="1:13">
      <c r="A371" s="24">
        <v>2</v>
      </c>
      <c r="B371" s="25" t="s">
        <v>25</v>
      </c>
      <c r="C371" s="32"/>
      <c r="D371" s="33">
        <v>128591</v>
      </c>
      <c r="E371" s="28">
        <f t="shared" ref="E371:E387" si="45">D371*C371</f>
        <v>0</v>
      </c>
      <c r="F371" s="29">
        <v>0.09</v>
      </c>
      <c r="G371" s="30">
        <f t="shared" ref="G371:G387" si="46">E371-E371*F371</f>
        <v>0</v>
      </c>
      <c r="H371" s="31">
        <f t="shared" ref="H371:H387" si="47">D371/1.08*0.91</f>
        <v>108349.82407407407</v>
      </c>
      <c r="I371" s="59"/>
      <c r="J371" s="59"/>
      <c r="K371" s="59">
        <f t="shared" ref="K371:K387" si="48">H371*C371</f>
        <v>0</v>
      </c>
      <c r="L371" s="59"/>
      <c r="M371" s="63">
        <f t="shared" ref="M371:M387" si="49">H371*C371</f>
        <v>0</v>
      </c>
    </row>
    <row r="372" spans="1:13">
      <c r="A372" s="24">
        <v>3</v>
      </c>
      <c r="B372" s="25" t="s">
        <v>26</v>
      </c>
      <c r="C372" s="88"/>
      <c r="D372" s="27">
        <v>60043</v>
      </c>
      <c r="E372" s="28">
        <f t="shared" si="45"/>
        <v>0</v>
      </c>
      <c r="F372" s="29">
        <v>0.09</v>
      </c>
      <c r="G372" s="30">
        <f t="shared" si="46"/>
        <v>0</v>
      </c>
      <c r="H372" s="31">
        <f t="shared" si="47"/>
        <v>50591.787037037036</v>
      </c>
      <c r="I372" s="59"/>
      <c r="J372" s="59"/>
      <c r="K372" s="59">
        <f t="shared" si="48"/>
        <v>0</v>
      </c>
      <c r="L372" s="59"/>
      <c r="M372" s="63">
        <f t="shared" si="49"/>
        <v>0</v>
      </c>
    </row>
    <row r="373" spans="1:13">
      <c r="A373" s="24">
        <v>4</v>
      </c>
      <c r="B373" s="25" t="s">
        <v>27</v>
      </c>
      <c r="C373" s="106">
        <v>3</v>
      </c>
      <c r="D373" s="27">
        <v>115781</v>
      </c>
      <c r="E373" s="28">
        <f t="shared" si="45"/>
        <v>347343</v>
      </c>
      <c r="F373" s="29">
        <v>0.09</v>
      </c>
      <c r="G373" s="30">
        <f t="shared" si="46"/>
        <v>316082.13</v>
      </c>
      <c r="H373" s="31">
        <f t="shared" si="47"/>
        <v>97556.212962962964</v>
      </c>
      <c r="I373" s="59"/>
      <c r="J373" s="59"/>
      <c r="K373" s="59">
        <f t="shared" si="48"/>
        <v>292668.63888888888</v>
      </c>
      <c r="L373" s="59"/>
      <c r="M373" s="63">
        <f t="shared" si="49"/>
        <v>292668.63888888888</v>
      </c>
    </row>
    <row r="374" spans="1:13">
      <c r="A374" s="24">
        <v>5</v>
      </c>
      <c r="B374" s="25" t="s">
        <v>28</v>
      </c>
      <c r="C374" s="32"/>
      <c r="D374" s="27">
        <v>119943</v>
      </c>
      <c r="E374" s="28">
        <f t="shared" si="45"/>
        <v>0</v>
      </c>
      <c r="F374" s="29">
        <v>0.09</v>
      </c>
      <c r="G374" s="30">
        <f t="shared" si="46"/>
        <v>0</v>
      </c>
      <c r="H374" s="31">
        <f t="shared" si="47"/>
        <v>101063.08333333333</v>
      </c>
      <c r="I374" s="59"/>
      <c r="J374" s="59"/>
      <c r="K374" s="59">
        <f t="shared" si="48"/>
        <v>0</v>
      </c>
      <c r="L374" s="59"/>
      <c r="M374" s="63">
        <f t="shared" si="49"/>
        <v>0</v>
      </c>
    </row>
    <row r="375" spans="1:13">
      <c r="A375" s="24">
        <v>6</v>
      </c>
      <c r="B375" s="25" t="s">
        <v>29</v>
      </c>
      <c r="C375" s="26"/>
      <c r="D375" s="27">
        <v>94810</v>
      </c>
      <c r="E375" s="28">
        <f t="shared" si="45"/>
        <v>0</v>
      </c>
      <c r="F375" s="29">
        <v>0.09</v>
      </c>
      <c r="G375" s="30">
        <f t="shared" si="46"/>
        <v>0</v>
      </c>
      <c r="H375" s="31">
        <f t="shared" si="47"/>
        <v>79886.203703703708</v>
      </c>
      <c r="I375" s="59"/>
      <c r="J375" s="59"/>
      <c r="K375" s="59">
        <f t="shared" si="48"/>
        <v>0</v>
      </c>
      <c r="L375" s="59"/>
      <c r="M375" s="63">
        <f t="shared" si="49"/>
        <v>0</v>
      </c>
    </row>
    <row r="376" spans="1:13">
      <c r="A376" s="24">
        <v>7</v>
      </c>
      <c r="B376" s="25" t="s">
        <v>30</v>
      </c>
      <c r="C376" s="34"/>
      <c r="D376" s="27">
        <v>141396</v>
      </c>
      <c r="E376" s="28">
        <f t="shared" si="45"/>
        <v>0</v>
      </c>
      <c r="F376" s="29">
        <v>0.09</v>
      </c>
      <c r="G376" s="30">
        <f t="shared" si="46"/>
        <v>0</v>
      </c>
      <c r="H376" s="31">
        <f t="shared" si="47"/>
        <v>119139.22222222222</v>
      </c>
      <c r="I376" s="59"/>
      <c r="J376" s="59"/>
      <c r="K376" s="59">
        <f t="shared" si="48"/>
        <v>0</v>
      </c>
      <c r="L376" s="59"/>
      <c r="M376" s="63">
        <f t="shared" si="49"/>
        <v>0</v>
      </c>
    </row>
    <row r="377" spans="1:13">
      <c r="A377" s="24">
        <v>8</v>
      </c>
      <c r="B377" s="25" t="s">
        <v>31</v>
      </c>
      <c r="C377" s="26"/>
      <c r="D377" s="27">
        <v>232931</v>
      </c>
      <c r="E377" s="28">
        <f t="shared" si="45"/>
        <v>0</v>
      </c>
      <c r="F377" s="29">
        <v>0.09</v>
      </c>
      <c r="G377" s="30">
        <f t="shared" si="46"/>
        <v>0</v>
      </c>
      <c r="H377" s="31">
        <f t="shared" si="47"/>
        <v>196265.93518518517</v>
      </c>
      <c r="I377" s="59"/>
      <c r="J377" s="59"/>
      <c r="K377" s="59">
        <f t="shared" si="48"/>
        <v>0</v>
      </c>
      <c r="L377" s="59"/>
      <c r="M377" s="63">
        <f t="shared" si="49"/>
        <v>0</v>
      </c>
    </row>
    <row r="378" spans="1:13">
      <c r="A378" s="24">
        <v>9</v>
      </c>
      <c r="B378" s="36" t="s">
        <v>32</v>
      </c>
      <c r="C378" s="26"/>
      <c r="D378" s="27">
        <v>101534</v>
      </c>
      <c r="E378" s="28">
        <f t="shared" si="45"/>
        <v>0</v>
      </c>
      <c r="F378" s="29">
        <v>0.09</v>
      </c>
      <c r="G378" s="30">
        <f t="shared" si="46"/>
        <v>0</v>
      </c>
      <c r="H378" s="31">
        <f t="shared" si="47"/>
        <v>85551.796296296307</v>
      </c>
      <c r="I378" s="59"/>
      <c r="J378" s="59"/>
      <c r="K378" s="59">
        <f t="shared" si="48"/>
        <v>0</v>
      </c>
      <c r="L378" s="59"/>
      <c r="M378" s="63">
        <f t="shared" si="49"/>
        <v>0</v>
      </c>
    </row>
    <row r="379" spans="1:13">
      <c r="A379" s="24">
        <v>10</v>
      </c>
      <c r="B379" s="36" t="s">
        <v>33</v>
      </c>
      <c r="C379" s="37"/>
      <c r="D379" s="33">
        <v>110148</v>
      </c>
      <c r="E379" s="28">
        <f t="shared" si="45"/>
        <v>0</v>
      </c>
      <c r="F379" s="29">
        <v>0.09</v>
      </c>
      <c r="G379" s="30">
        <f t="shared" si="46"/>
        <v>0</v>
      </c>
      <c r="H379" s="31">
        <f t="shared" si="47"/>
        <v>92809.888888888876</v>
      </c>
      <c r="I379" s="59"/>
      <c r="J379" s="59"/>
      <c r="K379" s="59">
        <f t="shared" si="48"/>
        <v>0</v>
      </c>
      <c r="L379" s="59"/>
      <c r="M379" s="63">
        <f t="shared" si="49"/>
        <v>0</v>
      </c>
    </row>
    <row r="380" spans="1:13">
      <c r="A380" s="24">
        <v>11</v>
      </c>
      <c r="B380" s="25" t="s">
        <v>34</v>
      </c>
      <c r="C380" s="37">
        <v>3</v>
      </c>
      <c r="D380" s="27">
        <v>54198</v>
      </c>
      <c r="E380" s="28">
        <f t="shared" si="45"/>
        <v>162594</v>
      </c>
      <c r="F380" s="29">
        <v>0.09</v>
      </c>
      <c r="G380" s="30">
        <f t="shared" si="46"/>
        <v>147960.54</v>
      </c>
      <c r="H380" s="31">
        <f t="shared" si="47"/>
        <v>45666.833333333328</v>
      </c>
      <c r="I380" s="59"/>
      <c r="J380" s="59"/>
      <c r="K380" s="59">
        <f t="shared" si="48"/>
        <v>137000.5</v>
      </c>
      <c r="L380" s="59"/>
      <c r="M380" s="63">
        <f t="shared" si="49"/>
        <v>137000.5</v>
      </c>
    </row>
    <row r="381" spans="1:13">
      <c r="A381" s="24">
        <v>12</v>
      </c>
      <c r="B381" s="25" t="s">
        <v>35</v>
      </c>
      <c r="C381" s="37"/>
      <c r="D381" s="27">
        <v>49680</v>
      </c>
      <c r="E381" s="28">
        <f t="shared" si="45"/>
        <v>0</v>
      </c>
      <c r="F381" s="29">
        <v>0.09</v>
      </c>
      <c r="G381" s="30">
        <f t="shared" si="46"/>
        <v>0</v>
      </c>
      <c r="H381" s="31">
        <f t="shared" si="47"/>
        <v>41860</v>
      </c>
      <c r="I381" s="59"/>
      <c r="J381" s="59"/>
      <c r="K381" s="59">
        <f t="shared" si="48"/>
        <v>0</v>
      </c>
      <c r="L381" s="59"/>
      <c r="M381" s="63">
        <f t="shared" si="49"/>
        <v>0</v>
      </c>
    </row>
    <row r="382" spans="1:13">
      <c r="A382" s="24">
        <v>13</v>
      </c>
      <c r="B382" s="25" t="s">
        <v>36</v>
      </c>
      <c r="C382" s="37">
        <v>3</v>
      </c>
      <c r="D382" s="38">
        <v>64152</v>
      </c>
      <c r="E382" s="28">
        <f t="shared" si="45"/>
        <v>192456</v>
      </c>
      <c r="F382" s="29">
        <v>0.09</v>
      </c>
      <c r="G382" s="30">
        <f t="shared" si="46"/>
        <v>175134.96</v>
      </c>
      <c r="H382" s="31">
        <f t="shared" si="47"/>
        <v>54053.999999999993</v>
      </c>
      <c r="I382" s="59"/>
      <c r="J382" s="59"/>
      <c r="K382" s="59">
        <f t="shared" si="48"/>
        <v>162161.99999999997</v>
      </c>
      <c r="L382" s="59"/>
      <c r="M382" s="63">
        <f t="shared" si="49"/>
        <v>162161.99999999997</v>
      </c>
    </row>
    <row r="383" spans="1:13">
      <c r="A383" s="24">
        <v>14</v>
      </c>
      <c r="B383" s="25" t="s">
        <v>37</v>
      </c>
      <c r="C383" s="37">
        <v>3</v>
      </c>
      <c r="D383" s="38">
        <v>65934</v>
      </c>
      <c r="E383" s="28">
        <f t="shared" si="45"/>
        <v>197802</v>
      </c>
      <c r="F383" s="29">
        <v>0.09</v>
      </c>
      <c r="G383" s="30">
        <f t="shared" si="46"/>
        <v>179999.82</v>
      </c>
      <c r="H383" s="31">
        <f t="shared" si="47"/>
        <v>55555.499999999993</v>
      </c>
      <c r="I383" s="59"/>
      <c r="J383" s="59"/>
      <c r="K383" s="59">
        <f t="shared" si="48"/>
        <v>166666.49999999997</v>
      </c>
      <c r="L383" s="59"/>
      <c r="M383" s="63">
        <f t="shared" si="49"/>
        <v>166666.49999999997</v>
      </c>
    </row>
    <row r="384" spans="1:13">
      <c r="A384" s="24">
        <v>15</v>
      </c>
      <c r="B384" s="25" t="s">
        <v>38</v>
      </c>
      <c r="C384" s="37"/>
      <c r="D384" s="38">
        <v>76626</v>
      </c>
      <c r="E384" s="28">
        <f t="shared" si="45"/>
        <v>0</v>
      </c>
      <c r="F384" s="29">
        <v>0.09</v>
      </c>
      <c r="G384" s="30">
        <f t="shared" si="46"/>
        <v>0</v>
      </c>
      <c r="H384" s="31">
        <f t="shared" si="47"/>
        <v>64564.5</v>
      </c>
      <c r="I384" s="59"/>
      <c r="J384" s="59"/>
      <c r="K384" s="59">
        <f t="shared" si="48"/>
        <v>0</v>
      </c>
      <c r="L384" s="59"/>
      <c r="M384" s="63">
        <f t="shared" si="49"/>
        <v>0</v>
      </c>
    </row>
    <row r="385" spans="1:13">
      <c r="A385" s="24">
        <v>16</v>
      </c>
      <c r="B385" s="25" t="s">
        <v>39</v>
      </c>
      <c r="C385" s="37"/>
      <c r="D385" s="38">
        <v>80190</v>
      </c>
      <c r="E385" s="28">
        <f t="shared" si="45"/>
        <v>0</v>
      </c>
      <c r="F385" s="29">
        <v>0.09</v>
      </c>
      <c r="G385" s="30">
        <f t="shared" si="46"/>
        <v>0</v>
      </c>
      <c r="H385" s="31">
        <f t="shared" si="47"/>
        <v>67567.5</v>
      </c>
      <c r="I385" s="59"/>
      <c r="J385" s="59"/>
      <c r="K385" s="59">
        <f t="shared" si="48"/>
        <v>0</v>
      </c>
      <c r="L385" s="59"/>
      <c r="M385" s="63">
        <f t="shared" si="49"/>
        <v>0</v>
      </c>
    </row>
    <row r="386" spans="1:13">
      <c r="A386" s="24">
        <v>17</v>
      </c>
      <c r="B386" s="25" t="s">
        <v>40</v>
      </c>
      <c r="C386" s="37">
        <v>3</v>
      </c>
      <c r="D386" s="38">
        <v>113832</v>
      </c>
      <c r="E386" s="28">
        <f t="shared" si="45"/>
        <v>341496</v>
      </c>
      <c r="F386" s="29">
        <v>0.09</v>
      </c>
      <c r="G386" s="30">
        <f t="shared" si="46"/>
        <v>310761.36</v>
      </c>
      <c r="H386" s="31">
        <f t="shared" si="47"/>
        <v>95914</v>
      </c>
      <c r="I386" s="59"/>
      <c r="J386" s="59"/>
      <c r="K386" s="59">
        <f t="shared" si="48"/>
        <v>287742</v>
      </c>
      <c r="L386" s="59"/>
      <c r="M386" s="63">
        <f t="shared" si="49"/>
        <v>287742</v>
      </c>
    </row>
    <row r="387" spans="1:13">
      <c r="A387" s="24">
        <v>18</v>
      </c>
      <c r="B387" s="25" t="s">
        <v>41</v>
      </c>
      <c r="C387" s="37">
        <v>3</v>
      </c>
      <c r="D387" s="39">
        <v>98010</v>
      </c>
      <c r="E387" s="28">
        <f t="shared" si="45"/>
        <v>294030</v>
      </c>
      <c r="F387" s="29">
        <v>0.09</v>
      </c>
      <c r="G387" s="30">
        <f t="shared" si="46"/>
        <v>267567.3</v>
      </c>
      <c r="H387" s="31">
        <f t="shared" si="47"/>
        <v>82582.5</v>
      </c>
      <c r="I387" s="59"/>
      <c r="J387" s="59"/>
      <c r="K387" s="59">
        <f t="shared" si="48"/>
        <v>247747.5</v>
      </c>
      <c r="L387" s="59"/>
      <c r="M387" s="63">
        <f t="shared" si="49"/>
        <v>247747.5</v>
      </c>
    </row>
    <row r="388" spans="1:13" ht="17.25">
      <c r="A388" s="40"/>
      <c r="B388" s="41" t="s">
        <v>42</v>
      </c>
      <c r="C388" s="42">
        <f>SUM(C370:C387)</f>
        <v>18</v>
      </c>
      <c r="D388" s="42"/>
      <c r="E388" s="43">
        <f>SUM(E370:E387)</f>
        <v>1535721</v>
      </c>
      <c r="F388" s="43"/>
      <c r="G388" s="111">
        <f>SUM(G370:G387)</f>
        <v>1397506.11</v>
      </c>
      <c r="H388" s="45"/>
      <c r="I388" s="64"/>
      <c r="J388" s="113"/>
      <c r="K388" s="113">
        <f>SUM(K370:K387)</f>
        <v>1293987.138888889</v>
      </c>
      <c r="L388" s="113"/>
      <c r="M388" s="45">
        <f>SUM(M370:M387)</f>
        <v>1293987.138888889</v>
      </c>
    </row>
    <row r="389" spans="1:13" ht="31.5">
      <c r="A389" s="46"/>
      <c r="B389" s="47"/>
      <c r="C389" s="48"/>
      <c r="D389" s="48"/>
      <c r="E389" s="49"/>
      <c r="F389" s="49"/>
      <c r="G389" s="50"/>
      <c r="H389" s="51"/>
      <c r="I389" s="65"/>
      <c r="J389" s="114"/>
      <c r="K389" s="114">
        <f>K388*0.08</f>
        <v>103518.97111111112</v>
      </c>
      <c r="L389" s="114"/>
      <c r="M389" s="115">
        <f>M388*0.1</f>
        <v>129398.7138888889</v>
      </c>
    </row>
    <row r="390" spans="1:13" ht="18">
      <c r="A390" s="283"/>
      <c r="B390" s="283"/>
      <c r="C390" s="284"/>
      <c r="D390" s="284"/>
      <c r="E390" s="54"/>
      <c r="F390" s="54"/>
      <c r="G390" s="55"/>
      <c r="H390" s="56"/>
      <c r="I390" s="66"/>
      <c r="J390" s="116"/>
      <c r="K390" s="116">
        <f>SUM(K388:K389)</f>
        <v>1397506.11</v>
      </c>
      <c r="L390" s="116"/>
      <c r="M390" s="117">
        <f>SUM(M388:M389)</f>
        <v>1423385.8527777779</v>
      </c>
    </row>
    <row r="391" spans="1:13" ht="18">
      <c r="A391" s="283" t="s">
        <v>43</v>
      </c>
      <c r="B391" s="283"/>
      <c r="C391" s="284" t="s">
        <v>44</v>
      </c>
      <c r="D391" s="284"/>
      <c r="E391" s="54"/>
      <c r="F391" s="54"/>
      <c r="G391" s="55" t="s">
        <v>45</v>
      </c>
      <c r="H391" s="56"/>
    </row>
    <row r="401" spans="1:13" s="1" customFormat="1" ht="16.5" customHeight="1">
      <c r="A401" s="279" t="s">
        <v>0</v>
      </c>
      <c r="B401" s="279"/>
      <c r="C401" s="279"/>
      <c r="D401" s="279"/>
      <c r="E401" s="279"/>
      <c r="F401" s="279"/>
      <c r="G401" s="279"/>
      <c r="H401" s="3"/>
      <c r="I401" s="112"/>
      <c r="J401" s="112"/>
      <c r="K401" s="112"/>
      <c r="L401" s="112"/>
    </row>
    <row r="402" spans="1:13" s="1" customFormat="1" ht="17.25" customHeight="1">
      <c r="A402" s="279" t="s">
        <v>1</v>
      </c>
      <c r="B402" s="279"/>
      <c r="C402" s="279"/>
      <c r="D402" s="279"/>
      <c r="E402" s="279"/>
      <c r="F402" s="279"/>
      <c r="G402" s="279"/>
      <c r="H402" s="3"/>
      <c r="I402" s="58"/>
      <c r="J402" s="58"/>
      <c r="K402" s="58"/>
      <c r="L402" s="58"/>
    </row>
    <row r="403" spans="1:13" s="1" customFormat="1" ht="15" customHeight="1">
      <c r="A403" s="279" t="s">
        <v>2</v>
      </c>
      <c r="B403" s="279"/>
      <c r="C403" s="279"/>
      <c r="D403" s="279"/>
      <c r="E403" s="279"/>
      <c r="F403" s="279"/>
      <c r="G403" s="279"/>
      <c r="H403" s="3"/>
      <c r="I403" s="59"/>
      <c r="J403" s="59"/>
      <c r="K403" s="59"/>
      <c r="L403" s="59"/>
    </row>
    <row r="404" spans="1:13" s="1" customFormat="1" ht="15" customHeight="1">
      <c r="A404" s="279" t="s">
        <v>4</v>
      </c>
      <c r="B404" s="279"/>
      <c r="C404" s="279"/>
      <c r="D404" s="279"/>
      <c r="E404" s="279"/>
      <c r="F404" s="279"/>
      <c r="G404" s="279"/>
      <c r="H404" s="3"/>
      <c r="I404" s="59"/>
      <c r="J404" s="59"/>
      <c r="K404" s="59"/>
      <c r="L404" s="59"/>
    </row>
    <row r="405" spans="1:13" s="1" customFormat="1" ht="15" customHeight="1">
      <c r="A405" s="280" t="s">
        <v>6</v>
      </c>
      <c r="B405" s="280"/>
      <c r="C405" s="280"/>
      <c r="D405" s="280"/>
      <c r="E405" s="280"/>
      <c r="F405" s="280"/>
      <c r="G405" s="280"/>
      <c r="H405" s="3"/>
      <c r="I405" s="59"/>
      <c r="J405" s="59"/>
      <c r="K405" s="59"/>
      <c r="L405" s="59"/>
    </row>
    <row r="406" spans="1:13" s="2" customFormat="1" ht="15" customHeight="1">
      <c r="A406" s="9"/>
      <c r="B406" s="9"/>
      <c r="C406" s="281" t="s">
        <v>1115</v>
      </c>
      <c r="D406" s="281"/>
      <c r="E406" s="281"/>
      <c r="F406" s="281"/>
      <c r="G406" s="281"/>
      <c r="H406" s="10"/>
      <c r="I406" s="59"/>
      <c r="J406" s="59"/>
      <c r="K406" s="59"/>
      <c r="L406" s="59"/>
    </row>
    <row r="407" spans="1:13" s="1" customFormat="1" ht="15" customHeight="1">
      <c r="A407" s="11" t="s">
        <v>1100</v>
      </c>
      <c r="B407" s="12"/>
      <c r="C407" s="13"/>
      <c r="D407" s="286"/>
      <c r="E407" s="286"/>
      <c r="F407" s="286"/>
      <c r="G407" s="286"/>
      <c r="H407" s="15"/>
      <c r="I407" s="59"/>
      <c r="J407" s="59"/>
      <c r="K407" s="59"/>
      <c r="L407" s="59"/>
    </row>
    <row r="408" spans="1:13" s="1" customFormat="1" ht="15" customHeight="1">
      <c r="A408" s="11" t="s">
        <v>9</v>
      </c>
      <c r="B408" s="306" t="s">
        <v>1116</v>
      </c>
      <c r="C408" s="306"/>
      <c r="D408" s="306"/>
      <c r="E408" s="306"/>
      <c r="F408" s="11"/>
      <c r="G408" s="16"/>
      <c r="H408" s="17"/>
      <c r="I408" s="60"/>
      <c r="J408" s="60"/>
      <c r="K408" s="60"/>
      <c r="L408" s="60"/>
      <c r="M408" s="74"/>
    </row>
    <row r="409" spans="1:13" s="1" customFormat="1" ht="15" customHeight="1">
      <c r="A409" s="11" t="s">
        <v>11</v>
      </c>
      <c r="B409" s="289"/>
      <c r="C409" s="289"/>
      <c r="D409" s="289"/>
      <c r="E409" s="289"/>
      <c r="F409" s="18"/>
      <c r="G409" s="19" t="s">
        <v>13</v>
      </c>
      <c r="H409" s="20" t="s">
        <v>161</v>
      </c>
      <c r="I409" s="62"/>
      <c r="J409" s="62"/>
      <c r="K409" s="62"/>
      <c r="L409" s="62"/>
    </row>
    <row r="410" spans="1:13" s="1" customFormat="1" ht="15" customHeight="1">
      <c r="A410" s="21" t="s">
        <v>14</v>
      </c>
      <c r="B410" s="21" t="s">
        <v>16</v>
      </c>
      <c r="C410" s="21" t="s">
        <v>17</v>
      </c>
      <c r="D410" s="22" t="s">
        <v>18</v>
      </c>
      <c r="E410" s="23" t="s">
        <v>19</v>
      </c>
      <c r="F410" s="23" t="s">
        <v>20</v>
      </c>
      <c r="G410" s="21" t="s">
        <v>21</v>
      </c>
      <c r="H410" s="3"/>
      <c r="I410" s="59"/>
      <c r="J410" s="59"/>
      <c r="K410" s="59"/>
      <c r="L410" s="59"/>
    </row>
    <row r="411" spans="1:13" s="3" customFormat="1" ht="15" customHeight="1">
      <c r="A411" s="24">
        <v>1</v>
      </c>
      <c r="B411" s="25" t="s">
        <v>23</v>
      </c>
      <c r="C411" s="26">
        <v>3</v>
      </c>
      <c r="D411" s="27">
        <v>79305</v>
      </c>
      <c r="E411" s="28">
        <f>D411*C411</f>
        <v>237915</v>
      </c>
      <c r="F411" s="29">
        <v>0.09</v>
      </c>
      <c r="G411" s="30">
        <f>E411-E411*F411</f>
        <v>216502.65</v>
      </c>
      <c r="H411" s="31">
        <f>D411/1.08*0.91</f>
        <v>66821.805555555547</v>
      </c>
      <c r="I411" s="59"/>
      <c r="J411" s="59"/>
      <c r="K411" s="59">
        <f>H411*C411</f>
        <v>200465.41666666663</v>
      </c>
      <c r="L411" s="59"/>
      <c r="M411" s="63">
        <f>H411*C411</f>
        <v>200465.41666666663</v>
      </c>
    </row>
    <row r="412" spans="1:13" s="3" customFormat="1" ht="15" customHeight="1">
      <c r="A412" s="24">
        <v>2</v>
      </c>
      <c r="B412" s="25" t="s">
        <v>25</v>
      </c>
      <c r="C412" s="32"/>
      <c r="D412" s="33">
        <v>128591</v>
      </c>
      <c r="E412" s="28">
        <f t="shared" ref="E412:E428" si="50">D412*C412</f>
        <v>0</v>
      </c>
      <c r="F412" s="29">
        <v>0.09</v>
      </c>
      <c r="G412" s="30">
        <f t="shared" ref="G412:G428" si="51">E412-E412*F412</f>
        <v>0</v>
      </c>
      <c r="H412" s="31">
        <f t="shared" ref="H412:H428" si="52">D412/1.08*0.91</f>
        <v>108349.82407407407</v>
      </c>
      <c r="I412" s="59"/>
      <c r="J412" s="59"/>
      <c r="K412" s="59">
        <f t="shared" ref="K412:K428" si="53">H412*C412</f>
        <v>0</v>
      </c>
      <c r="L412" s="59"/>
      <c r="M412" s="63">
        <f t="shared" ref="M412:M428" si="54">H412*C412</f>
        <v>0</v>
      </c>
    </row>
    <row r="413" spans="1:13" s="3" customFormat="1" ht="15" customHeight="1">
      <c r="A413" s="24">
        <v>3</v>
      </c>
      <c r="B413" s="25" t="s">
        <v>26</v>
      </c>
      <c r="C413" s="88"/>
      <c r="D413" s="27">
        <v>60043</v>
      </c>
      <c r="E413" s="28">
        <f t="shared" si="50"/>
        <v>0</v>
      </c>
      <c r="F413" s="29">
        <v>0.09</v>
      </c>
      <c r="G413" s="30">
        <f t="shared" si="51"/>
        <v>0</v>
      </c>
      <c r="H413" s="31">
        <f t="shared" si="52"/>
        <v>50591.787037037036</v>
      </c>
      <c r="I413" s="59"/>
      <c r="J413" s="59"/>
      <c r="K413" s="59">
        <f t="shared" si="53"/>
        <v>0</v>
      </c>
      <c r="L413" s="59"/>
      <c r="M413" s="63">
        <f t="shared" si="54"/>
        <v>0</v>
      </c>
    </row>
    <row r="414" spans="1:13" s="3" customFormat="1" ht="15" customHeight="1">
      <c r="A414" s="24">
        <v>4</v>
      </c>
      <c r="B414" s="25" t="s">
        <v>27</v>
      </c>
      <c r="C414" s="106"/>
      <c r="D414" s="27">
        <v>115781</v>
      </c>
      <c r="E414" s="28">
        <f t="shared" si="50"/>
        <v>0</v>
      </c>
      <c r="F414" s="29">
        <v>0.09</v>
      </c>
      <c r="G414" s="30">
        <f t="shared" si="51"/>
        <v>0</v>
      </c>
      <c r="H414" s="31">
        <f t="shared" si="52"/>
        <v>97556.212962962964</v>
      </c>
      <c r="I414" s="59"/>
      <c r="J414" s="59"/>
      <c r="K414" s="59">
        <f t="shared" si="53"/>
        <v>0</v>
      </c>
      <c r="L414" s="59"/>
      <c r="M414" s="63">
        <f t="shared" si="54"/>
        <v>0</v>
      </c>
    </row>
    <row r="415" spans="1:13" s="3" customFormat="1" ht="15" customHeight="1">
      <c r="A415" s="24">
        <v>5</v>
      </c>
      <c r="B415" s="25" t="s">
        <v>28</v>
      </c>
      <c r="C415" s="32"/>
      <c r="D415" s="27">
        <v>119943</v>
      </c>
      <c r="E415" s="28">
        <f t="shared" si="50"/>
        <v>0</v>
      </c>
      <c r="F415" s="29">
        <v>0.09</v>
      </c>
      <c r="G415" s="30">
        <f t="shared" si="51"/>
        <v>0</v>
      </c>
      <c r="H415" s="31">
        <f t="shared" si="52"/>
        <v>101063.08333333333</v>
      </c>
      <c r="I415" s="59"/>
      <c r="J415" s="59"/>
      <c r="K415" s="59">
        <f t="shared" si="53"/>
        <v>0</v>
      </c>
      <c r="L415" s="59"/>
      <c r="M415" s="63">
        <f t="shared" si="54"/>
        <v>0</v>
      </c>
    </row>
    <row r="416" spans="1:13" s="3" customFormat="1" ht="15" customHeight="1">
      <c r="A416" s="24">
        <v>6</v>
      </c>
      <c r="B416" s="25" t="s">
        <v>29</v>
      </c>
      <c r="C416" s="26"/>
      <c r="D416" s="27">
        <v>94810</v>
      </c>
      <c r="E416" s="28">
        <f t="shared" si="50"/>
        <v>0</v>
      </c>
      <c r="F416" s="29">
        <v>0.09</v>
      </c>
      <c r="G416" s="30">
        <f t="shared" si="51"/>
        <v>0</v>
      </c>
      <c r="H416" s="31">
        <f t="shared" si="52"/>
        <v>79886.203703703708</v>
      </c>
      <c r="I416" s="59"/>
      <c r="J416" s="59"/>
      <c r="K416" s="59">
        <f t="shared" si="53"/>
        <v>0</v>
      </c>
      <c r="L416" s="59"/>
      <c r="M416" s="63">
        <f t="shared" si="54"/>
        <v>0</v>
      </c>
    </row>
    <row r="417" spans="1:13" s="3" customFormat="1" ht="15" customHeight="1">
      <c r="A417" s="24">
        <v>7</v>
      </c>
      <c r="B417" s="25" t="s">
        <v>30</v>
      </c>
      <c r="C417" s="34"/>
      <c r="D417" s="27">
        <v>141396</v>
      </c>
      <c r="E417" s="28">
        <f t="shared" si="50"/>
        <v>0</v>
      </c>
      <c r="F417" s="29">
        <v>0.09</v>
      </c>
      <c r="G417" s="30">
        <f t="shared" si="51"/>
        <v>0</v>
      </c>
      <c r="H417" s="31">
        <f t="shared" si="52"/>
        <v>119139.22222222222</v>
      </c>
      <c r="I417" s="59"/>
      <c r="J417" s="59"/>
      <c r="K417" s="59">
        <f t="shared" si="53"/>
        <v>0</v>
      </c>
      <c r="L417" s="59"/>
      <c r="M417" s="63">
        <f t="shared" si="54"/>
        <v>0</v>
      </c>
    </row>
    <row r="418" spans="1:13" s="3" customFormat="1" ht="15" customHeight="1">
      <c r="A418" s="24">
        <v>8</v>
      </c>
      <c r="B418" s="25" t="s">
        <v>31</v>
      </c>
      <c r="C418" s="26"/>
      <c r="D418" s="27">
        <v>232931</v>
      </c>
      <c r="E418" s="28">
        <f t="shared" si="50"/>
        <v>0</v>
      </c>
      <c r="F418" s="29">
        <v>0.09</v>
      </c>
      <c r="G418" s="30">
        <f t="shared" si="51"/>
        <v>0</v>
      </c>
      <c r="H418" s="31">
        <f t="shared" si="52"/>
        <v>196265.93518518517</v>
      </c>
      <c r="I418" s="59"/>
      <c r="J418" s="59"/>
      <c r="K418" s="59">
        <f t="shared" si="53"/>
        <v>0</v>
      </c>
      <c r="L418" s="59"/>
      <c r="M418" s="63">
        <f t="shared" si="54"/>
        <v>0</v>
      </c>
    </row>
    <row r="419" spans="1:13" s="3" customFormat="1" ht="15" customHeight="1">
      <c r="A419" s="24">
        <v>9</v>
      </c>
      <c r="B419" s="36" t="s">
        <v>32</v>
      </c>
      <c r="C419" s="26"/>
      <c r="D419" s="27">
        <v>101534</v>
      </c>
      <c r="E419" s="28">
        <f t="shared" si="50"/>
        <v>0</v>
      </c>
      <c r="F419" s="29">
        <v>0.09</v>
      </c>
      <c r="G419" s="30">
        <f t="shared" si="51"/>
        <v>0</v>
      </c>
      <c r="H419" s="31">
        <f t="shared" si="52"/>
        <v>85551.796296296307</v>
      </c>
      <c r="I419" s="59"/>
      <c r="J419" s="59"/>
      <c r="K419" s="59">
        <f t="shared" si="53"/>
        <v>0</v>
      </c>
      <c r="L419" s="59"/>
      <c r="M419" s="63">
        <f t="shared" si="54"/>
        <v>0</v>
      </c>
    </row>
    <row r="420" spans="1:13" s="3" customFormat="1" ht="15" customHeight="1">
      <c r="A420" s="24">
        <v>10</v>
      </c>
      <c r="B420" s="36" t="s">
        <v>33</v>
      </c>
      <c r="C420" s="37"/>
      <c r="D420" s="33">
        <v>110148</v>
      </c>
      <c r="E420" s="28">
        <f t="shared" si="50"/>
        <v>0</v>
      </c>
      <c r="F420" s="29">
        <v>0.09</v>
      </c>
      <c r="G420" s="30">
        <f t="shared" si="51"/>
        <v>0</v>
      </c>
      <c r="H420" s="31">
        <f t="shared" si="52"/>
        <v>92809.888888888876</v>
      </c>
      <c r="I420" s="59"/>
      <c r="J420" s="59"/>
      <c r="K420" s="59">
        <f t="shared" si="53"/>
        <v>0</v>
      </c>
      <c r="L420" s="59"/>
      <c r="M420" s="63">
        <f t="shared" si="54"/>
        <v>0</v>
      </c>
    </row>
    <row r="421" spans="1:13" s="3" customFormat="1" ht="15" customHeight="1">
      <c r="A421" s="24">
        <v>11</v>
      </c>
      <c r="B421" s="25" t="s">
        <v>34</v>
      </c>
      <c r="C421" s="37"/>
      <c r="D421" s="27">
        <v>54198</v>
      </c>
      <c r="E421" s="28">
        <f t="shared" si="50"/>
        <v>0</v>
      </c>
      <c r="F421" s="29">
        <v>0.09</v>
      </c>
      <c r="G421" s="30">
        <f t="shared" si="51"/>
        <v>0</v>
      </c>
      <c r="H421" s="31">
        <f t="shared" si="52"/>
        <v>45666.833333333328</v>
      </c>
      <c r="I421" s="59"/>
      <c r="J421" s="59"/>
      <c r="K421" s="59">
        <f t="shared" si="53"/>
        <v>0</v>
      </c>
      <c r="L421" s="59"/>
      <c r="M421" s="63">
        <f t="shared" si="54"/>
        <v>0</v>
      </c>
    </row>
    <row r="422" spans="1:13" s="3" customFormat="1" ht="15" customHeight="1">
      <c r="A422" s="24">
        <v>12</v>
      </c>
      <c r="B422" s="25" t="s">
        <v>35</v>
      </c>
      <c r="C422" s="37">
        <v>3</v>
      </c>
      <c r="D422" s="27">
        <v>49680</v>
      </c>
      <c r="E422" s="28">
        <f t="shared" si="50"/>
        <v>149040</v>
      </c>
      <c r="F422" s="29">
        <v>0.09</v>
      </c>
      <c r="G422" s="30">
        <f t="shared" si="51"/>
        <v>135626.4</v>
      </c>
      <c r="H422" s="31">
        <f t="shared" si="52"/>
        <v>41860</v>
      </c>
      <c r="I422" s="59"/>
      <c r="J422" s="59"/>
      <c r="K422" s="59">
        <f t="shared" si="53"/>
        <v>125580</v>
      </c>
      <c r="L422" s="59"/>
      <c r="M422" s="63">
        <f t="shared" si="54"/>
        <v>125580</v>
      </c>
    </row>
    <row r="423" spans="1:13" s="3" customFormat="1" ht="15" customHeight="1">
      <c r="A423" s="24">
        <v>13</v>
      </c>
      <c r="B423" s="25" t="s">
        <v>36</v>
      </c>
      <c r="C423" s="37"/>
      <c r="D423" s="38">
        <v>64152</v>
      </c>
      <c r="E423" s="28">
        <f t="shared" si="50"/>
        <v>0</v>
      </c>
      <c r="F423" s="29">
        <v>0.09</v>
      </c>
      <c r="G423" s="30">
        <f t="shared" si="51"/>
        <v>0</v>
      </c>
      <c r="H423" s="31">
        <f t="shared" si="52"/>
        <v>54053.999999999993</v>
      </c>
      <c r="I423" s="59"/>
      <c r="J423" s="59"/>
      <c r="K423" s="59">
        <f t="shared" si="53"/>
        <v>0</v>
      </c>
      <c r="L423" s="59"/>
      <c r="M423" s="63">
        <f t="shared" si="54"/>
        <v>0</v>
      </c>
    </row>
    <row r="424" spans="1:13" s="3" customFormat="1" ht="15" customHeight="1">
      <c r="A424" s="24">
        <v>14</v>
      </c>
      <c r="B424" s="25" t="s">
        <v>37</v>
      </c>
      <c r="C424" s="37"/>
      <c r="D424" s="38">
        <v>65934</v>
      </c>
      <c r="E424" s="28">
        <f t="shared" si="50"/>
        <v>0</v>
      </c>
      <c r="F424" s="29">
        <v>0.09</v>
      </c>
      <c r="G424" s="30">
        <f t="shared" si="51"/>
        <v>0</v>
      </c>
      <c r="H424" s="31">
        <f t="shared" si="52"/>
        <v>55555.499999999993</v>
      </c>
      <c r="I424" s="59"/>
      <c r="J424" s="59"/>
      <c r="K424" s="59">
        <f t="shared" si="53"/>
        <v>0</v>
      </c>
      <c r="L424" s="59"/>
      <c r="M424" s="63">
        <f t="shared" si="54"/>
        <v>0</v>
      </c>
    </row>
    <row r="425" spans="1:13" s="3" customFormat="1" ht="15" customHeight="1">
      <c r="A425" s="24">
        <v>15</v>
      </c>
      <c r="B425" s="25" t="s">
        <v>38</v>
      </c>
      <c r="C425" s="37">
        <v>3</v>
      </c>
      <c r="D425" s="38">
        <v>76626</v>
      </c>
      <c r="E425" s="28">
        <f t="shared" si="50"/>
        <v>229878</v>
      </c>
      <c r="F425" s="29">
        <v>0.09</v>
      </c>
      <c r="G425" s="30">
        <f t="shared" si="51"/>
        <v>209188.98</v>
      </c>
      <c r="H425" s="31">
        <f t="shared" si="52"/>
        <v>64564.5</v>
      </c>
      <c r="I425" s="59"/>
      <c r="J425" s="59"/>
      <c r="K425" s="59">
        <f t="shared" si="53"/>
        <v>193693.5</v>
      </c>
      <c r="L425" s="59"/>
      <c r="M425" s="63">
        <f t="shared" si="54"/>
        <v>193693.5</v>
      </c>
    </row>
    <row r="426" spans="1:13" s="3" customFormat="1" ht="15" customHeight="1">
      <c r="A426" s="24">
        <v>16</v>
      </c>
      <c r="B426" s="25" t="s">
        <v>39</v>
      </c>
      <c r="C426" s="37">
        <v>3</v>
      </c>
      <c r="D426" s="38">
        <v>80190</v>
      </c>
      <c r="E426" s="28">
        <f t="shared" si="50"/>
        <v>240570</v>
      </c>
      <c r="F426" s="29">
        <v>0.09</v>
      </c>
      <c r="G426" s="30">
        <f t="shared" si="51"/>
        <v>218918.7</v>
      </c>
      <c r="H426" s="31">
        <f t="shared" si="52"/>
        <v>67567.5</v>
      </c>
      <c r="I426" s="59"/>
      <c r="J426" s="59"/>
      <c r="K426" s="59">
        <f t="shared" si="53"/>
        <v>202702.5</v>
      </c>
      <c r="L426" s="59"/>
      <c r="M426" s="63">
        <f t="shared" si="54"/>
        <v>202702.5</v>
      </c>
    </row>
    <row r="427" spans="1:13" s="3" customFormat="1" ht="15" customHeight="1">
      <c r="A427" s="24">
        <v>17</v>
      </c>
      <c r="B427" s="25" t="s">
        <v>40</v>
      </c>
      <c r="C427" s="37"/>
      <c r="D427" s="38">
        <v>113832</v>
      </c>
      <c r="E427" s="28">
        <f t="shared" si="50"/>
        <v>0</v>
      </c>
      <c r="F427" s="29">
        <v>0.09</v>
      </c>
      <c r="G427" s="30">
        <f t="shared" si="51"/>
        <v>0</v>
      </c>
      <c r="H427" s="31">
        <f t="shared" si="52"/>
        <v>95914</v>
      </c>
      <c r="I427" s="59"/>
      <c r="J427" s="59"/>
      <c r="K427" s="59">
        <f t="shared" si="53"/>
        <v>0</v>
      </c>
      <c r="L427" s="59"/>
      <c r="M427" s="63">
        <f t="shared" si="54"/>
        <v>0</v>
      </c>
    </row>
    <row r="428" spans="1:13" s="3" customFormat="1" ht="15" customHeight="1">
      <c r="A428" s="24">
        <v>18</v>
      </c>
      <c r="B428" s="25" t="s">
        <v>41</v>
      </c>
      <c r="C428" s="37">
        <v>3</v>
      </c>
      <c r="D428" s="39">
        <v>98010</v>
      </c>
      <c r="E428" s="28">
        <f t="shared" si="50"/>
        <v>294030</v>
      </c>
      <c r="F428" s="29">
        <v>0.09</v>
      </c>
      <c r="G428" s="30">
        <f t="shared" si="51"/>
        <v>267567.3</v>
      </c>
      <c r="H428" s="31">
        <f t="shared" si="52"/>
        <v>82582.5</v>
      </c>
      <c r="I428" s="59"/>
      <c r="J428" s="59"/>
      <c r="K428" s="59">
        <f t="shared" si="53"/>
        <v>247747.5</v>
      </c>
      <c r="L428" s="59"/>
      <c r="M428" s="63">
        <f t="shared" si="54"/>
        <v>247747.5</v>
      </c>
    </row>
    <row r="429" spans="1:13" s="4" customFormat="1" ht="15" customHeight="1">
      <c r="A429" s="40"/>
      <c r="B429" s="41" t="s">
        <v>42</v>
      </c>
      <c r="C429" s="42">
        <f>SUM(C411:C428)</f>
        <v>15</v>
      </c>
      <c r="D429" s="42"/>
      <c r="E429" s="43">
        <f>SUM(E411:E428)</f>
        <v>1151433</v>
      </c>
      <c r="F429" s="43"/>
      <c r="G429" s="111">
        <f>SUM(G411:G428)</f>
        <v>1047804.03</v>
      </c>
      <c r="H429" s="45"/>
      <c r="I429" s="64"/>
      <c r="J429" s="113"/>
      <c r="K429" s="113">
        <f>SUM(K411:K428)</f>
        <v>970188.91666666663</v>
      </c>
      <c r="L429" s="113"/>
      <c r="M429" s="45">
        <f>SUM(M411:M428)</f>
        <v>970188.91666666663</v>
      </c>
    </row>
    <row r="430" spans="1:13" s="5" customFormat="1" ht="25.5" customHeight="1">
      <c r="A430" s="46"/>
      <c r="B430" s="47"/>
      <c r="C430" s="48"/>
      <c r="D430" s="48"/>
      <c r="E430" s="49"/>
      <c r="F430" s="49"/>
      <c r="G430" s="50"/>
      <c r="H430" s="51"/>
      <c r="I430" s="65"/>
      <c r="J430" s="114"/>
      <c r="K430" s="114">
        <f>K429*0.08</f>
        <v>77615.113333333327</v>
      </c>
      <c r="L430" s="114"/>
      <c r="M430" s="115">
        <f>M429*0.1</f>
        <v>97018.891666666663</v>
      </c>
    </row>
    <row r="431" spans="1:13" s="6" customFormat="1" ht="24" customHeight="1">
      <c r="A431" s="283"/>
      <c r="B431" s="283"/>
      <c r="C431" s="284"/>
      <c r="D431" s="284"/>
      <c r="E431" s="54"/>
      <c r="F431" s="54"/>
      <c r="G431" s="55"/>
      <c r="H431" s="56"/>
      <c r="I431" s="66"/>
      <c r="J431" s="116"/>
      <c r="K431" s="116">
        <f>SUM(K429:K430)</f>
        <v>1047804.0299999999</v>
      </c>
      <c r="L431" s="116"/>
      <c r="M431" s="117">
        <f>SUM(M429:M430)</f>
        <v>1067207.8083333333</v>
      </c>
    </row>
    <row r="432" spans="1:13" ht="18">
      <c r="A432" s="283" t="s">
        <v>43</v>
      </c>
      <c r="B432" s="283"/>
      <c r="C432" s="284" t="s">
        <v>44</v>
      </c>
      <c r="D432" s="284"/>
      <c r="E432" s="54"/>
      <c r="F432" s="54"/>
      <c r="G432" s="55" t="s">
        <v>45</v>
      </c>
      <c r="H432" s="56"/>
    </row>
    <row r="440" spans="1:13" ht="15.75">
      <c r="A440" s="279" t="s">
        <v>0</v>
      </c>
      <c r="B440" s="279"/>
      <c r="C440" s="279"/>
      <c r="D440" s="279"/>
      <c r="E440" s="279"/>
      <c r="F440" s="279"/>
      <c r="G440" s="279"/>
      <c r="H440" s="3"/>
      <c r="I440" s="112"/>
      <c r="J440" s="112"/>
      <c r="K440" s="112"/>
      <c r="L440" s="112"/>
      <c r="M440" s="1"/>
    </row>
    <row r="441" spans="1:13" ht="17.25">
      <c r="A441" s="279" t="s">
        <v>1</v>
      </c>
      <c r="B441" s="279"/>
      <c r="C441" s="279"/>
      <c r="D441" s="279"/>
      <c r="E441" s="279"/>
      <c r="F441" s="279"/>
      <c r="G441" s="279"/>
      <c r="H441" s="3"/>
      <c r="I441" s="58"/>
      <c r="J441" s="58"/>
      <c r="K441" s="58"/>
      <c r="L441" s="58"/>
      <c r="M441" s="1"/>
    </row>
    <row r="442" spans="1:13" ht="15.75">
      <c r="A442" s="279" t="s">
        <v>2</v>
      </c>
      <c r="B442" s="279"/>
      <c r="C442" s="279"/>
      <c r="D442" s="279"/>
      <c r="E442" s="279"/>
      <c r="F442" s="279"/>
      <c r="G442" s="279"/>
      <c r="H442" s="3"/>
      <c r="I442" s="59"/>
      <c r="J442" s="59"/>
      <c r="K442" s="59"/>
      <c r="L442" s="59"/>
      <c r="M442" s="1"/>
    </row>
    <row r="443" spans="1:13" ht="15.75">
      <c r="A443" s="279" t="s">
        <v>4</v>
      </c>
      <c r="B443" s="279"/>
      <c r="C443" s="279"/>
      <c r="D443" s="279"/>
      <c r="E443" s="279"/>
      <c r="F443" s="279"/>
      <c r="G443" s="279"/>
      <c r="H443" s="3"/>
      <c r="I443" s="59"/>
      <c r="J443" s="59"/>
      <c r="K443" s="59"/>
      <c r="L443" s="59"/>
      <c r="M443" s="1"/>
    </row>
    <row r="444" spans="1:13" ht="15.75">
      <c r="A444" s="280" t="s">
        <v>6</v>
      </c>
      <c r="B444" s="280"/>
      <c r="C444" s="280"/>
      <c r="D444" s="280"/>
      <c r="E444" s="280"/>
      <c r="F444" s="280"/>
      <c r="G444" s="280"/>
      <c r="H444" s="3"/>
      <c r="I444" s="59"/>
      <c r="J444" s="59"/>
      <c r="K444" s="59"/>
      <c r="L444" s="59"/>
      <c r="M444" s="1"/>
    </row>
    <row r="445" spans="1:13" ht="27.75">
      <c r="A445" s="9"/>
      <c r="B445" s="9"/>
      <c r="C445" s="281" t="s">
        <v>576</v>
      </c>
      <c r="D445" s="281"/>
      <c r="E445" s="281"/>
      <c r="F445" s="281"/>
      <c r="G445" s="281"/>
      <c r="H445" s="10"/>
      <c r="I445" s="59"/>
      <c r="J445" s="59"/>
      <c r="K445" s="59"/>
      <c r="L445" s="59"/>
      <c r="M445" s="2"/>
    </row>
    <row r="446" spans="1:13" ht="15.75">
      <c r="A446" s="11" t="s">
        <v>1100</v>
      </c>
      <c r="B446" s="12"/>
      <c r="C446" s="13"/>
      <c r="D446" s="286"/>
      <c r="E446" s="286"/>
      <c r="F446" s="286"/>
      <c r="G446" s="286"/>
      <c r="H446" s="15"/>
      <c r="I446" s="59"/>
      <c r="J446" s="59"/>
      <c r="K446" s="59"/>
      <c r="L446" s="59"/>
      <c r="M446" s="1"/>
    </row>
    <row r="447" spans="1:13" ht="15.75">
      <c r="A447" s="11" t="s">
        <v>9</v>
      </c>
      <c r="B447" s="306" t="s">
        <v>1117</v>
      </c>
      <c r="C447" s="306"/>
      <c r="D447" s="306"/>
      <c r="E447" s="306"/>
      <c r="F447" s="11"/>
      <c r="G447" s="16"/>
      <c r="H447" s="17"/>
      <c r="I447" s="60"/>
      <c r="J447" s="60"/>
      <c r="K447" s="60"/>
      <c r="L447" s="60"/>
      <c r="M447" s="74"/>
    </row>
    <row r="448" spans="1:13" ht="15.75">
      <c r="A448" s="11" t="s">
        <v>11</v>
      </c>
      <c r="B448" s="289"/>
      <c r="C448" s="289"/>
      <c r="D448" s="289"/>
      <c r="E448" s="289"/>
      <c r="F448" s="18"/>
      <c r="G448" s="19" t="s">
        <v>13</v>
      </c>
      <c r="H448" s="20" t="s">
        <v>161</v>
      </c>
      <c r="I448" s="62"/>
      <c r="J448" s="62"/>
      <c r="K448" s="62"/>
      <c r="L448" s="62"/>
      <c r="M448" s="1"/>
    </row>
    <row r="449" spans="1:13" ht="15.75">
      <c r="A449" s="21" t="s">
        <v>14</v>
      </c>
      <c r="B449" s="21" t="s">
        <v>16</v>
      </c>
      <c r="C449" s="21" t="s">
        <v>17</v>
      </c>
      <c r="D449" s="22" t="s">
        <v>18</v>
      </c>
      <c r="E449" s="23" t="s">
        <v>19</v>
      </c>
      <c r="F449" s="23" t="s">
        <v>20</v>
      </c>
      <c r="G449" s="21" t="s">
        <v>21</v>
      </c>
      <c r="H449" s="3"/>
      <c r="I449" s="59"/>
      <c r="J449" s="59"/>
      <c r="K449" s="59"/>
      <c r="L449" s="59"/>
      <c r="M449" s="1"/>
    </row>
    <row r="450" spans="1:13">
      <c r="A450" s="24">
        <v>1</v>
      </c>
      <c r="B450" s="25" t="s">
        <v>23</v>
      </c>
      <c r="C450" s="26">
        <v>3</v>
      </c>
      <c r="D450" s="27">
        <v>79305</v>
      </c>
      <c r="E450" s="28">
        <f>D450*C450</f>
        <v>237915</v>
      </c>
      <c r="F450" s="29">
        <v>0.09</v>
      </c>
      <c r="G450" s="30">
        <f>E450-E450*F450</f>
        <v>216502.65</v>
      </c>
      <c r="H450" s="31">
        <f>D450/1.08*0.91</f>
        <v>66821.805555555547</v>
      </c>
      <c r="I450" s="59"/>
      <c r="J450" s="59"/>
      <c r="K450" s="59">
        <f>H450*C450</f>
        <v>200465.41666666663</v>
      </c>
      <c r="L450" s="59"/>
      <c r="M450" s="63">
        <f>H450*C450</f>
        <v>200465.41666666663</v>
      </c>
    </row>
    <row r="451" spans="1:13">
      <c r="A451" s="24">
        <v>2</v>
      </c>
      <c r="B451" s="25" t="s">
        <v>25</v>
      </c>
      <c r="C451" s="32">
        <v>3</v>
      </c>
      <c r="D451" s="33">
        <v>128591</v>
      </c>
      <c r="E451" s="28">
        <f t="shared" ref="E451:E467" si="55">D451*C451</f>
        <v>385773</v>
      </c>
      <c r="F451" s="29">
        <v>0.09</v>
      </c>
      <c r="G451" s="30">
        <f t="shared" ref="G451:G467" si="56">E451-E451*F451</f>
        <v>351053.43</v>
      </c>
      <c r="H451" s="31">
        <f t="shared" ref="H451:H467" si="57">D451/1.08*0.91</f>
        <v>108349.82407407407</v>
      </c>
      <c r="I451" s="59"/>
      <c r="J451" s="59"/>
      <c r="K451" s="59">
        <f t="shared" ref="K451:K467" si="58">H451*C451</f>
        <v>325049.47222222225</v>
      </c>
      <c r="L451" s="59"/>
      <c r="M451" s="63">
        <f t="shared" ref="M451:M467" si="59">H451*C451</f>
        <v>325049.47222222225</v>
      </c>
    </row>
    <row r="452" spans="1:13">
      <c r="A452" s="24">
        <v>3</v>
      </c>
      <c r="B452" s="25" t="s">
        <v>26</v>
      </c>
      <c r="C452" s="88"/>
      <c r="D452" s="27">
        <v>60043</v>
      </c>
      <c r="E452" s="28">
        <f t="shared" si="55"/>
        <v>0</v>
      </c>
      <c r="F452" s="29">
        <v>0.09</v>
      </c>
      <c r="G452" s="30">
        <f t="shared" si="56"/>
        <v>0</v>
      </c>
      <c r="H452" s="31">
        <f t="shared" si="57"/>
        <v>50591.787037037036</v>
      </c>
      <c r="I452" s="59"/>
      <c r="J452" s="59"/>
      <c r="K452" s="59">
        <f t="shared" si="58"/>
        <v>0</v>
      </c>
      <c r="L452" s="59"/>
      <c r="M452" s="63">
        <f t="shared" si="59"/>
        <v>0</v>
      </c>
    </row>
    <row r="453" spans="1:13">
      <c r="A453" s="24">
        <v>4</v>
      </c>
      <c r="B453" s="25" t="s">
        <v>27</v>
      </c>
      <c r="C453" s="106"/>
      <c r="D453" s="27">
        <v>115781</v>
      </c>
      <c r="E453" s="28">
        <f t="shared" si="55"/>
        <v>0</v>
      </c>
      <c r="F453" s="29">
        <v>0.09</v>
      </c>
      <c r="G453" s="30">
        <f t="shared" si="56"/>
        <v>0</v>
      </c>
      <c r="H453" s="31">
        <f t="shared" si="57"/>
        <v>97556.212962962964</v>
      </c>
      <c r="I453" s="59"/>
      <c r="J453" s="59"/>
      <c r="K453" s="59">
        <f t="shared" si="58"/>
        <v>0</v>
      </c>
      <c r="L453" s="59"/>
      <c r="M453" s="63">
        <f t="shared" si="59"/>
        <v>0</v>
      </c>
    </row>
    <row r="454" spans="1:13">
      <c r="A454" s="24">
        <v>5</v>
      </c>
      <c r="B454" s="25" t="s">
        <v>28</v>
      </c>
      <c r="C454" s="32">
        <v>3</v>
      </c>
      <c r="D454" s="27">
        <v>119943</v>
      </c>
      <c r="E454" s="28">
        <f t="shared" si="55"/>
        <v>359829</v>
      </c>
      <c r="F454" s="29">
        <v>0.09</v>
      </c>
      <c r="G454" s="30">
        <f t="shared" si="56"/>
        <v>327444.39</v>
      </c>
      <c r="H454" s="31">
        <f t="shared" si="57"/>
        <v>101063.08333333333</v>
      </c>
      <c r="I454" s="59"/>
      <c r="J454" s="59"/>
      <c r="K454" s="59">
        <f t="shared" si="58"/>
        <v>303189.25</v>
      </c>
      <c r="L454" s="59"/>
      <c r="M454" s="63">
        <f t="shared" si="59"/>
        <v>303189.25</v>
      </c>
    </row>
    <row r="455" spans="1:13">
      <c r="A455" s="24">
        <v>6</v>
      </c>
      <c r="B455" s="25" t="s">
        <v>29</v>
      </c>
      <c r="C455" s="26">
        <v>3</v>
      </c>
      <c r="D455" s="27">
        <v>94810</v>
      </c>
      <c r="E455" s="28">
        <f t="shared" si="55"/>
        <v>284430</v>
      </c>
      <c r="F455" s="29">
        <v>0.09</v>
      </c>
      <c r="G455" s="30">
        <f t="shared" si="56"/>
        <v>258831.3</v>
      </c>
      <c r="H455" s="31">
        <f t="shared" si="57"/>
        <v>79886.203703703708</v>
      </c>
      <c r="I455" s="59"/>
      <c r="J455" s="59"/>
      <c r="K455" s="59">
        <f t="shared" si="58"/>
        <v>239658.61111111112</v>
      </c>
      <c r="L455" s="59"/>
      <c r="M455" s="63">
        <f t="shared" si="59"/>
        <v>239658.61111111112</v>
      </c>
    </row>
    <row r="456" spans="1:13">
      <c r="A456" s="24">
        <v>7</v>
      </c>
      <c r="B456" s="25" t="s">
        <v>30</v>
      </c>
      <c r="C456" s="34"/>
      <c r="D456" s="27">
        <v>141396</v>
      </c>
      <c r="E456" s="28">
        <f t="shared" si="55"/>
        <v>0</v>
      </c>
      <c r="F456" s="29">
        <v>0.09</v>
      </c>
      <c r="G456" s="30">
        <f t="shared" si="56"/>
        <v>0</v>
      </c>
      <c r="H456" s="31">
        <f t="shared" si="57"/>
        <v>119139.22222222222</v>
      </c>
      <c r="I456" s="59"/>
      <c r="J456" s="59"/>
      <c r="K456" s="59">
        <f t="shared" si="58"/>
        <v>0</v>
      </c>
      <c r="L456" s="59"/>
      <c r="M456" s="63">
        <f t="shared" si="59"/>
        <v>0</v>
      </c>
    </row>
    <row r="457" spans="1:13">
      <c r="A457" s="24">
        <v>8</v>
      </c>
      <c r="B457" s="25" t="s">
        <v>31</v>
      </c>
      <c r="C457" s="26"/>
      <c r="D457" s="27">
        <v>232931</v>
      </c>
      <c r="E457" s="28">
        <f t="shared" si="55"/>
        <v>0</v>
      </c>
      <c r="F457" s="29">
        <v>0.09</v>
      </c>
      <c r="G457" s="30">
        <f t="shared" si="56"/>
        <v>0</v>
      </c>
      <c r="H457" s="31">
        <f t="shared" si="57"/>
        <v>196265.93518518517</v>
      </c>
      <c r="I457" s="59"/>
      <c r="J457" s="59"/>
      <c r="K457" s="59">
        <f t="shared" si="58"/>
        <v>0</v>
      </c>
      <c r="L457" s="59"/>
      <c r="M457" s="63">
        <f t="shared" si="59"/>
        <v>0</v>
      </c>
    </row>
    <row r="458" spans="1:13">
      <c r="A458" s="24">
        <v>9</v>
      </c>
      <c r="B458" s="36" t="s">
        <v>32</v>
      </c>
      <c r="C458" s="26"/>
      <c r="D458" s="27">
        <v>101534</v>
      </c>
      <c r="E458" s="28">
        <f t="shared" si="55"/>
        <v>0</v>
      </c>
      <c r="F458" s="29">
        <v>0.09</v>
      </c>
      <c r="G458" s="30">
        <f t="shared" si="56"/>
        <v>0</v>
      </c>
      <c r="H458" s="31">
        <f t="shared" si="57"/>
        <v>85551.796296296307</v>
      </c>
      <c r="I458" s="59"/>
      <c r="J458" s="59"/>
      <c r="K458" s="59">
        <f t="shared" si="58"/>
        <v>0</v>
      </c>
      <c r="L458" s="59"/>
      <c r="M458" s="63">
        <f t="shared" si="59"/>
        <v>0</v>
      </c>
    </row>
    <row r="459" spans="1:13">
      <c r="A459" s="24">
        <v>10</v>
      </c>
      <c r="B459" s="36" t="s">
        <v>33</v>
      </c>
      <c r="C459" s="37"/>
      <c r="D459" s="33">
        <v>110148</v>
      </c>
      <c r="E459" s="28">
        <f t="shared" si="55"/>
        <v>0</v>
      </c>
      <c r="F459" s="29">
        <v>0.09</v>
      </c>
      <c r="G459" s="30">
        <f t="shared" si="56"/>
        <v>0</v>
      </c>
      <c r="H459" s="31">
        <f t="shared" si="57"/>
        <v>92809.888888888876</v>
      </c>
      <c r="I459" s="59"/>
      <c r="J459" s="59"/>
      <c r="K459" s="59">
        <f t="shared" si="58"/>
        <v>0</v>
      </c>
      <c r="L459" s="59"/>
      <c r="M459" s="63">
        <f t="shared" si="59"/>
        <v>0</v>
      </c>
    </row>
    <row r="460" spans="1:13">
      <c r="A460" s="24">
        <v>11</v>
      </c>
      <c r="B460" s="25" t="s">
        <v>34</v>
      </c>
      <c r="C460" s="37">
        <v>3</v>
      </c>
      <c r="D460" s="27">
        <v>54198</v>
      </c>
      <c r="E460" s="28">
        <f t="shared" si="55"/>
        <v>162594</v>
      </c>
      <c r="F460" s="29">
        <v>0.09</v>
      </c>
      <c r="G460" s="30">
        <f t="shared" si="56"/>
        <v>147960.54</v>
      </c>
      <c r="H460" s="31">
        <f t="shared" si="57"/>
        <v>45666.833333333328</v>
      </c>
      <c r="I460" s="59"/>
      <c r="J460" s="59"/>
      <c r="K460" s="59">
        <f t="shared" si="58"/>
        <v>137000.5</v>
      </c>
      <c r="L460" s="59"/>
      <c r="M460" s="63">
        <f t="shared" si="59"/>
        <v>137000.5</v>
      </c>
    </row>
    <row r="461" spans="1:13">
      <c r="A461" s="24">
        <v>12</v>
      </c>
      <c r="B461" s="25" t="s">
        <v>35</v>
      </c>
      <c r="C461" s="37"/>
      <c r="D461" s="27">
        <v>49680</v>
      </c>
      <c r="E461" s="28">
        <f t="shared" si="55"/>
        <v>0</v>
      </c>
      <c r="F461" s="29">
        <v>0.09</v>
      </c>
      <c r="G461" s="30">
        <f t="shared" si="56"/>
        <v>0</v>
      </c>
      <c r="H461" s="31">
        <f t="shared" si="57"/>
        <v>41860</v>
      </c>
      <c r="I461" s="59"/>
      <c r="J461" s="59"/>
      <c r="K461" s="59">
        <f t="shared" si="58"/>
        <v>0</v>
      </c>
      <c r="L461" s="59"/>
      <c r="M461" s="63">
        <f t="shared" si="59"/>
        <v>0</v>
      </c>
    </row>
    <row r="462" spans="1:13">
      <c r="A462" s="24">
        <v>13</v>
      </c>
      <c r="B462" s="25" t="s">
        <v>36</v>
      </c>
      <c r="C462" s="37"/>
      <c r="D462" s="38">
        <v>64152</v>
      </c>
      <c r="E462" s="28">
        <f t="shared" si="55"/>
        <v>0</v>
      </c>
      <c r="F462" s="29">
        <v>0.09</v>
      </c>
      <c r="G462" s="30">
        <f t="shared" si="56"/>
        <v>0</v>
      </c>
      <c r="H462" s="31">
        <f t="shared" si="57"/>
        <v>54053.999999999993</v>
      </c>
      <c r="I462" s="59"/>
      <c r="J462" s="59"/>
      <c r="K462" s="59">
        <f t="shared" si="58"/>
        <v>0</v>
      </c>
      <c r="L462" s="59"/>
      <c r="M462" s="63">
        <f t="shared" si="59"/>
        <v>0</v>
      </c>
    </row>
    <row r="463" spans="1:13">
      <c r="A463" s="24">
        <v>14</v>
      </c>
      <c r="B463" s="25" t="s">
        <v>37</v>
      </c>
      <c r="C463" s="37"/>
      <c r="D463" s="38">
        <v>65934</v>
      </c>
      <c r="E463" s="28">
        <f t="shared" si="55"/>
        <v>0</v>
      </c>
      <c r="F463" s="29">
        <v>0.09</v>
      </c>
      <c r="G463" s="30">
        <f t="shared" si="56"/>
        <v>0</v>
      </c>
      <c r="H463" s="31">
        <f t="shared" si="57"/>
        <v>55555.499999999993</v>
      </c>
      <c r="I463" s="59"/>
      <c r="J463" s="59"/>
      <c r="K463" s="59">
        <f t="shared" si="58"/>
        <v>0</v>
      </c>
      <c r="L463" s="59"/>
      <c r="M463" s="63">
        <f t="shared" si="59"/>
        <v>0</v>
      </c>
    </row>
    <row r="464" spans="1:13">
      <c r="A464" s="24">
        <v>15</v>
      </c>
      <c r="B464" s="25" t="s">
        <v>38</v>
      </c>
      <c r="C464" s="37"/>
      <c r="D464" s="38">
        <v>76626</v>
      </c>
      <c r="E464" s="28">
        <f t="shared" si="55"/>
        <v>0</v>
      </c>
      <c r="F464" s="29">
        <v>0.09</v>
      </c>
      <c r="G464" s="30">
        <f t="shared" si="56"/>
        <v>0</v>
      </c>
      <c r="H464" s="31">
        <f t="shared" si="57"/>
        <v>64564.5</v>
      </c>
      <c r="I464" s="59"/>
      <c r="J464" s="59"/>
      <c r="K464" s="59">
        <f t="shared" si="58"/>
        <v>0</v>
      </c>
      <c r="L464" s="59"/>
      <c r="M464" s="63">
        <f t="shared" si="59"/>
        <v>0</v>
      </c>
    </row>
    <row r="465" spans="1:13">
      <c r="A465" s="24">
        <v>16</v>
      </c>
      <c r="B465" s="25" t="s">
        <v>39</v>
      </c>
      <c r="C465" s="37"/>
      <c r="D465" s="38">
        <v>80190</v>
      </c>
      <c r="E465" s="28">
        <f t="shared" si="55"/>
        <v>0</v>
      </c>
      <c r="F465" s="29">
        <v>0.09</v>
      </c>
      <c r="G465" s="30">
        <f t="shared" si="56"/>
        <v>0</v>
      </c>
      <c r="H465" s="31">
        <f t="shared" si="57"/>
        <v>67567.5</v>
      </c>
      <c r="I465" s="59"/>
      <c r="J465" s="59"/>
      <c r="K465" s="59">
        <f t="shared" si="58"/>
        <v>0</v>
      </c>
      <c r="L465" s="59"/>
      <c r="M465" s="63">
        <f t="shared" si="59"/>
        <v>0</v>
      </c>
    </row>
    <row r="466" spans="1:13">
      <c r="A466" s="24">
        <v>17</v>
      </c>
      <c r="B466" s="25" t="s">
        <v>40</v>
      </c>
      <c r="C466" s="37"/>
      <c r="D466" s="38">
        <v>113832</v>
      </c>
      <c r="E466" s="28">
        <f t="shared" si="55"/>
        <v>0</v>
      </c>
      <c r="F466" s="29">
        <v>0.09</v>
      </c>
      <c r="G466" s="30">
        <f t="shared" si="56"/>
        <v>0</v>
      </c>
      <c r="H466" s="31">
        <f t="shared" si="57"/>
        <v>95914</v>
      </c>
      <c r="I466" s="59"/>
      <c r="J466" s="59"/>
      <c r="K466" s="59">
        <f t="shared" si="58"/>
        <v>0</v>
      </c>
      <c r="L466" s="59"/>
      <c r="M466" s="63">
        <f t="shared" si="59"/>
        <v>0</v>
      </c>
    </row>
    <row r="467" spans="1:13">
      <c r="A467" s="24">
        <v>18</v>
      </c>
      <c r="B467" s="25" t="s">
        <v>41</v>
      </c>
      <c r="C467" s="37"/>
      <c r="D467" s="39">
        <v>98010</v>
      </c>
      <c r="E467" s="28">
        <f t="shared" si="55"/>
        <v>0</v>
      </c>
      <c r="F467" s="29">
        <v>0.09</v>
      </c>
      <c r="G467" s="30">
        <f t="shared" si="56"/>
        <v>0</v>
      </c>
      <c r="H467" s="31">
        <f t="shared" si="57"/>
        <v>82582.5</v>
      </c>
      <c r="I467" s="59"/>
      <c r="J467" s="59"/>
      <c r="K467" s="59">
        <f t="shared" si="58"/>
        <v>0</v>
      </c>
      <c r="L467" s="59"/>
      <c r="M467" s="63">
        <f t="shared" si="59"/>
        <v>0</v>
      </c>
    </row>
    <row r="468" spans="1:13" ht="17.25">
      <c r="A468" s="40"/>
      <c r="B468" s="41" t="s">
        <v>42</v>
      </c>
      <c r="C468" s="42">
        <f>SUM(C450:C467)</f>
        <v>15</v>
      </c>
      <c r="D468" s="42"/>
      <c r="E468" s="43">
        <f>SUM(E450:E467)</f>
        <v>1430541</v>
      </c>
      <c r="F468" s="43"/>
      <c r="G468" s="111">
        <f>SUM(G450:G467)</f>
        <v>1301792.31</v>
      </c>
      <c r="H468" s="45"/>
      <c r="I468" s="64"/>
      <c r="J468" s="113"/>
      <c r="K468" s="113">
        <f>SUM(K450:K467)</f>
        <v>1205363.25</v>
      </c>
      <c r="L468" s="113"/>
      <c r="M468" s="45">
        <f>SUM(M450:M467)</f>
        <v>1205363.25</v>
      </c>
    </row>
    <row r="469" spans="1:13" ht="31.5">
      <c r="A469" s="46"/>
      <c r="B469" s="47"/>
      <c r="C469" s="48"/>
      <c r="D469" s="48"/>
      <c r="E469" s="49"/>
      <c r="F469" s="49"/>
      <c r="G469" s="50"/>
      <c r="H469" s="51"/>
      <c r="I469" s="65"/>
      <c r="J469" s="114"/>
      <c r="K469" s="114">
        <f>K468*0.08</f>
        <v>96429.06</v>
      </c>
      <c r="L469" s="114"/>
      <c r="M469" s="115">
        <f>M468*0.1</f>
        <v>120536.32500000001</v>
      </c>
    </row>
    <row r="470" spans="1:13" ht="18">
      <c r="A470" s="283"/>
      <c r="B470" s="283"/>
      <c r="C470" s="284"/>
      <c r="D470" s="284"/>
      <c r="E470" s="54"/>
      <c r="F470" s="54"/>
      <c r="G470" s="55"/>
      <c r="H470" s="56"/>
      <c r="I470" s="66"/>
      <c r="J470" s="116"/>
      <c r="K470" s="116">
        <f>SUM(K468:K469)</f>
        <v>1301792.31</v>
      </c>
      <c r="L470" s="116"/>
      <c r="M470" s="117">
        <f>SUM(M468:M469)</f>
        <v>1325899.575</v>
      </c>
    </row>
    <row r="471" spans="1:13" ht="18">
      <c r="A471" s="283" t="s">
        <v>43</v>
      </c>
      <c r="B471" s="283"/>
      <c r="C471" s="284" t="s">
        <v>44</v>
      </c>
      <c r="D471" s="284"/>
      <c r="E471" s="54"/>
      <c r="F471" s="54"/>
      <c r="G471" s="55" t="s">
        <v>45</v>
      </c>
      <c r="H471" s="56"/>
    </row>
    <row r="479" spans="1:13" ht="15.75">
      <c r="A479" s="279" t="s">
        <v>0</v>
      </c>
      <c r="B479" s="279"/>
      <c r="C479" s="279"/>
      <c r="D479" s="279"/>
      <c r="E479" s="279"/>
      <c r="F479" s="279"/>
      <c r="G479" s="279"/>
      <c r="H479" s="3"/>
      <c r="I479" s="112"/>
      <c r="J479" s="112"/>
      <c r="K479" s="112"/>
      <c r="L479" s="112"/>
      <c r="M479" s="1"/>
    </row>
    <row r="480" spans="1:13" ht="17.25">
      <c r="A480" s="279" t="s">
        <v>1</v>
      </c>
      <c r="B480" s="279"/>
      <c r="C480" s="279"/>
      <c r="D480" s="279"/>
      <c r="E480" s="279"/>
      <c r="F480" s="279"/>
      <c r="G480" s="279"/>
      <c r="H480" s="3"/>
      <c r="I480" s="58"/>
      <c r="J480" s="58"/>
      <c r="K480" s="58"/>
      <c r="L480" s="58"/>
      <c r="M480" s="1"/>
    </row>
    <row r="481" spans="1:13" ht="15.75">
      <c r="A481" s="279" t="s">
        <v>2</v>
      </c>
      <c r="B481" s="279"/>
      <c r="C481" s="279"/>
      <c r="D481" s="279"/>
      <c r="E481" s="279"/>
      <c r="F481" s="279"/>
      <c r="G481" s="279"/>
      <c r="H481" s="3"/>
      <c r="I481" s="59"/>
      <c r="J481" s="59"/>
      <c r="K481" s="59"/>
      <c r="L481" s="59"/>
      <c r="M481" s="1"/>
    </row>
    <row r="482" spans="1:13" ht="15.75">
      <c r="A482" s="279" t="s">
        <v>4</v>
      </c>
      <c r="B482" s="279"/>
      <c r="C482" s="279"/>
      <c r="D482" s="279"/>
      <c r="E482" s="279"/>
      <c r="F482" s="279"/>
      <c r="G482" s="279"/>
      <c r="H482" s="3"/>
      <c r="I482" s="59"/>
      <c r="J482" s="59"/>
      <c r="K482" s="59"/>
      <c r="L482" s="59"/>
      <c r="M482" s="1"/>
    </row>
    <row r="483" spans="1:13" ht="15.75">
      <c r="A483" s="280" t="s">
        <v>6</v>
      </c>
      <c r="B483" s="280"/>
      <c r="C483" s="280"/>
      <c r="D483" s="280"/>
      <c r="E483" s="280"/>
      <c r="F483" s="280"/>
      <c r="G483" s="280"/>
      <c r="H483" s="3"/>
      <c r="I483" s="59"/>
      <c r="J483" s="59"/>
      <c r="K483" s="59"/>
      <c r="L483" s="59"/>
      <c r="M483" s="1"/>
    </row>
    <row r="484" spans="1:13" ht="27.75">
      <c r="A484" s="9"/>
      <c r="B484" s="9"/>
      <c r="C484" s="281" t="s">
        <v>576</v>
      </c>
      <c r="D484" s="281"/>
      <c r="E484" s="281"/>
      <c r="F484" s="281"/>
      <c r="G484" s="281"/>
      <c r="H484" s="10"/>
      <c r="I484" s="59"/>
      <c r="J484" s="59"/>
      <c r="K484" s="59"/>
      <c r="L484" s="59"/>
      <c r="M484" s="2"/>
    </row>
    <row r="485" spans="1:13" ht="15.75">
      <c r="A485" s="11" t="s">
        <v>1100</v>
      </c>
      <c r="B485" s="12"/>
      <c r="C485" s="13"/>
      <c r="D485" s="286"/>
      <c r="E485" s="286"/>
      <c r="F485" s="286"/>
      <c r="G485" s="286"/>
      <c r="H485" s="15"/>
      <c r="I485" s="59"/>
      <c r="J485" s="59"/>
      <c r="K485" s="59"/>
      <c r="L485" s="59"/>
      <c r="M485" s="1"/>
    </row>
    <row r="486" spans="1:13" ht="15.75">
      <c r="A486" s="11" t="s">
        <v>9</v>
      </c>
      <c r="B486" s="306" t="s">
        <v>1118</v>
      </c>
      <c r="C486" s="306"/>
      <c r="D486" s="306"/>
      <c r="E486" s="306"/>
      <c r="F486" s="11"/>
      <c r="G486" s="16"/>
      <c r="H486" s="17"/>
      <c r="I486" s="60"/>
      <c r="J486" s="60"/>
      <c r="K486" s="60"/>
      <c r="L486" s="60"/>
      <c r="M486" s="74"/>
    </row>
    <row r="487" spans="1:13" ht="15.75">
      <c r="A487" s="11" t="s">
        <v>11</v>
      </c>
      <c r="B487" s="289"/>
      <c r="C487" s="289"/>
      <c r="D487" s="289"/>
      <c r="E487" s="289"/>
      <c r="F487" s="18"/>
      <c r="G487" s="19" t="s">
        <v>13</v>
      </c>
      <c r="H487" s="20" t="s">
        <v>161</v>
      </c>
      <c r="I487" s="62"/>
      <c r="J487" s="62"/>
      <c r="K487" s="62"/>
      <c r="L487" s="62"/>
      <c r="M487" s="1"/>
    </row>
    <row r="488" spans="1:13" ht="15.75">
      <c r="A488" s="21" t="s">
        <v>14</v>
      </c>
      <c r="B488" s="21" t="s">
        <v>16</v>
      </c>
      <c r="C488" s="21" t="s">
        <v>17</v>
      </c>
      <c r="D488" s="22" t="s">
        <v>18</v>
      </c>
      <c r="E488" s="23" t="s">
        <v>19</v>
      </c>
      <c r="F488" s="23" t="s">
        <v>20</v>
      </c>
      <c r="G488" s="21" t="s">
        <v>21</v>
      </c>
      <c r="H488" s="3"/>
      <c r="I488" s="59"/>
      <c r="J488" s="59"/>
      <c r="K488" s="59"/>
      <c r="L488" s="59"/>
      <c r="M488" s="1"/>
    </row>
    <row r="489" spans="1:13">
      <c r="A489" s="24">
        <v>1</v>
      </c>
      <c r="B489" s="25" t="s">
        <v>23</v>
      </c>
      <c r="C489" s="26">
        <v>3</v>
      </c>
      <c r="D489" s="27">
        <v>79305</v>
      </c>
      <c r="E489" s="28">
        <f>D489*C489</f>
        <v>237915</v>
      </c>
      <c r="F489" s="29">
        <v>0.09</v>
      </c>
      <c r="G489" s="30">
        <f>E489-E489*F489</f>
        <v>216502.65</v>
      </c>
      <c r="H489" s="31">
        <f>D489/1.08*0.91</f>
        <v>66821.805555555547</v>
      </c>
      <c r="I489" s="59"/>
      <c r="J489" s="59"/>
      <c r="K489" s="59">
        <f>H489*C489</f>
        <v>200465.41666666663</v>
      </c>
      <c r="L489" s="59"/>
      <c r="M489" s="63">
        <f>H489*C489</f>
        <v>200465.41666666663</v>
      </c>
    </row>
    <row r="490" spans="1:13">
      <c r="A490" s="24">
        <v>2</v>
      </c>
      <c r="B490" s="25" t="s">
        <v>25</v>
      </c>
      <c r="C490" s="32">
        <v>3</v>
      </c>
      <c r="D490" s="33">
        <v>128591</v>
      </c>
      <c r="E490" s="28">
        <f t="shared" ref="E490:E506" si="60">D490*C490</f>
        <v>385773</v>
      </c>
      <c r="F490" s="29">
        <v>0.09</v>
      </c>
      <c r="G490" s="30">
        <f t="shared" ref="G490:G506" si="61">E490-E490*F490</f>
        <v>351053.43</v>
      </c>
      <c r="H490" s="31">
        <f t="shared" ref="H490:H506" si="62">D490/1.08*0.91</f>
        <v>108349.82407407407</v>
      </c>
      <c r="I490" s="59"/>
      <c r="J490" s="59"/>
      <c r="K490" s="59">
        <f t="shared" ref="K490:K506" si="63">H490*C490</f>
        <v>325049.47222222225</v>
      </c>
      <c r="L490" s="59"/>
      <c r="M490" s="63">
        <f t="shared" ref="M490:M506" si="64">H490*C490</f>
        <v>325049.47222222225</v>
      </c>
    </row>
    <row r="491" spans="1:13">
      <c r="A491" s="24">
        <v>3</v>
      </c>
      <c r="B491" s="25" t="s">
        <v>26</v>
      </c>
      <c r="C491" s="88"/>
      <c r="D491" s="27">
        <v>60043</v>
      </c>
      <c r="E491" s="28">
        <f t="shared" si="60"/>
        <v>0</v>
      </c>
      <c r="F491" s="29">
        <v>0.09</v>
      </c>
      <c r="G491" s="30">
        <f t="shared" si="61"/>
        <v>0</v>
      </c>
      <c r="H491" s="31">
        <f t="shared" si="62"/>
        <v>50591.787037037036</v>
      </c>
      <c r="I491" s="59"/>
      <c r="J491" s="59"/>
      <c r="K491" s="59">
        <f t="shared" si="63"/>
        <v>0</v>
      </c>
      <c r="L491" s="59"/>
      <c r="M491" s="63">
        <f t="shared" si="64"/>
        <v>0</v>
      </c>
    </row>
    <row r="492" spans="1:13">
      <c r="A492" s="24">
        <v>4</v>
      </c>
      <c r="B492" s="25" t="s">
        <v>27</v>
      </c>
      <c r="C492" s="106"/>
      <c r="D492" s="27">
        <v>115781</v>
      </c>
      <c r="E492" s="28">
        <f t="shared" si="60"/>
        <v>0</v>
      </c>
      <c r="F492" s="29">
        <v>0.09</v>
      </c>
      <c r="G492" s="30">
        <f t="shared" si="61"/>
        <v>0</v>
      </c>
      <c r="H492" s="31">
        <f t="shared" si="62"/>
        <v>97556.212962962964</v>
      </c>
      <c r="I492" s="59"/>
      <c r="J492" s="59"/>
      <c r="K492" s="59">
        <f t="shared" si="63"/>
        <v>0</v>
      </c>
      <c r="L492" s="59"/>
      <c r="M492" s="63">
        <f t="shared" si="64"/>
        <v>0</v>
      </c>
    </row>
    <row r="493" spans="1:13">
      <c r="A493" s="24">
        <v>5</v>
      </c>
      <c r="B493" s="25" t="s">
        <v>28</v>
      </c>
      <c r="C493" s="32">
        <v>3</v>
      </c>
      <c r="D493" s="27">
        <v>119943</v>
      </c>
      <c r="E493" s="28">
        <f t="shared" si="60"/>
        <v>359829</v>
      </c>
      <c r="F493" s="29">
        <v>0.09</v>
      </c>
      <c r="G493" s="30">
        <f t="shared" si="61"/>
        <v>327444.39</v>
      </c>
      <c r="H493" s="31">
        <f t="shared" si="62"/>
        <v>101063.08333333333</v>
      </c>
      <c r="I493" s="59"/>
      <c r="J493" s="59"/>
      <c r="K493" s="59">
        <f t="shared" si="63"/>
        <v>303189.25</v>
      </c>
      <c r="L493" s="59"/>
      <c r="M493" s="63">
        <f t="shared" si="64"/>
        <v>303189.25</v>
      </c>
    </row>
    <row r="494" spans="1:13">
      <c r="A494" s="24">
        <v>6</v>
      </c>
      <c r="B494" s="25" t="s">
        <v>29</v>
      </c>
      <c r="C494" s="26">
        <v>3</v>
      </c>
      <c r="D494" s="27">
        <v>94810</v>
      </c>
      <c r="E494" s="28">
        <f t="shared" si="60"/>
        <v>284430</v>
      </c>
      <c r="F494" s="29">
        <v>0.09</v>
      </c>
      <c r="G494" s="30">
        <f t="shared" si="61"/>
        <v>258831.3</v>
      </c>
      <c r="H494" s="31">
        <f t="shared" si="62"/>
        <v>79886.203703703708</v>
      </c>
      <c r="I494" s="59"/>
      <c r="J494" s="59"/>
      <c r="K494" s="59">
        <f t="shared" si="63"/>
        <v>239658.61111111112</v>
      </c>
      <c r="L494" s="59"/>
      <c r="M494" s="63">
        <f t="shared" si="64"/>
        <v>239658.61111111112</v>
      </c>
    </row>
    <row r="495" spans="1:13">
      <c r="A495" s="24">
        <v>7</v>
      </c>
      <c r="B495" s="25" t="s">
        <v>30</v>
      </c>
      <c r="C495" s="34"/>
      <c r="D495" s="27">
        <v>141396</v>
      </c>
      <c r="E495" s="28">
        <f t="shared" si="60"/>
        <v>0</v>
      </c>
      <c r="F495" s="29">
        <v>0.09</v>
      </c>
      <c r="G495" s="30">
        <f t="shared" si="61"/>
        <v>0</v>
      </c>
      <c r="H495" s="31">
        <f t="shared" si="62"/>
        <v>119139.22222222222</v>
      </c>
      <c r="I495" s="59"/>
      <c r="J495" s="59"/>
      <c r="K495" s="59">
        <f t="shared" si="63"/>
        <v>0</v>
      </c>
      <c r="L495" s="59"/>
      <c r="M495" s="63">
        <f t="shared" si="64"/>
        <v>0</v>
      </c>
    </row>
    <row r="496" spans="1:13">
      <c r="A496" s="24">
        <v>8</v>
      </c>
      <c r="B496" s="25" t="s">
        <v>31</v>
      </c>
      <c r="C496" s="26"/>
      <c r="D496" s="27">
        <v>232931</v>
      </c>
      <c r="E496" s="28">
        <f t="shared" si="60"/>
        <v>0</v>
      </c>
      <c r="F496" s="29">
        <v>0.09</v>
      </c>
      <c r="G496" s="30">
        <f t="shared" si="61"/>
        <v>0</v>
      </c>
      <c r="H496" s="31">
        <f t="shared" si="62"/>
        <v>196265.93518518517</v>
      </c>
      <c r="I496" s="59"/>
      <c r="J496" s="59"/>
      <c r="K496" s="59">
        <f t="shared" si="63"/>
        <v>0</v>
      </c>
      <c r="L496" s="59"/>
      <c r="M496" s="63">
        <f t="shared" si="64"/>
        <v>0</v>
      </c>
    </row>
    <row r="497" spans="1:13">
      <c r="A497" s="24">
        <v>9</v>
      </c>
      <c r="B497" s="36" t="s">
        <v>32</v>
      </c>
      <c r="C497" s="26"/>
      <c r="D497" s="27">
        <v>101534</v>
      </c>
      <c r="E497" s="28">
        <f t="shared" si="60"/>
        <v>0</v>
      </c>
      <c r="F497" s="29">
        <v>0.09</v>
      </c>
      <c r="G497" s="30">
        <f t="shared" si="61"/>
        <v>0</v>
      </c>
      <c r="H497" s="31">
        <f t="shared" si="62"/>
        <v>85551.796296296307</v>
      </c>
      <c r="I497" s="59"/>
      <c r="J497" s="59"/>
      <c r="K497" s="59">
        <f t="shared" si="63"/>
        <v>0</v>
      </c>
      <c r="L497" s="59"/>
      <c r="M497" s="63">
        <f t="shared" si="64"/>
        <v>0</v>
      </c>
    </row>
    <row r="498" spans="1:13">
      <c r="A498" s="24">
        <v>10</v>
      </c>
      <c r="B498" s="36" t="s">
        <v>33</v>
      </c>
      <c r="C498" s="37"/>
      <c r="D498" s="33">
        <v>110148</v>
      </c>
      <c r="E498" s="28">
        <f t="shared" si="60"/>
        <v>0</v>
      </c>
      <c r="F498" s="29">
        <v>0.09</v>
      </c>
      <c r="G498" s="30">
        <f t="shared" si="61"/>
        <v>0</v>
      </c>
      <c r="H498" s="31">
        <f t="shared" si="62"/>
        <v>92809.888888888876</v>
      </c>
      <c r="I498" s="59"/>
      <c r="J498" s="59"/>
      <c r="K498" s="59">
        <f t="shared" si="63"/>
        <v>0</v>
      </c>
      <c r="L498" s="59"/>
      <c r="M498" s="63">
        <f t="shared" si="64"/>
        <v>0</v>
      </c>
    </row>
    <row r="499" spans="1:13">
      <c r="A499" s="24">
        <v>11</v>
      </c>
      <c r="B499" s="25" t="s">
        <v>34</v>
      </c>
      <c r="C499" s="37">
        <v>3</v>
      </c>
      <c r="D499" s="27">
        <v>54198</v>
      </c>
      <c r="E499" s="28">
        <f t="shared" si="60"/>
        <v>162594</v>
      </c>
      <c r="F499" s="29">
        <v>0.09</v>
      </c>
      <c r="G499" s="30">
        <f t="shared" si="61"/>
        <v>147960.54</v>
      </c>
      <c r="H499" s="31">
        <f t="shared" si="62"/>
        <v>45666.833333333328</v>
      </c>
      <c r="I499" s="59"/>
      <c r="J499" s="59"/>
      <c r="K499" s="59">
        <f t="shared" si="63"/>
        <v>137000.5</v>
      </c>
      <c r="L499" s="59"/>
      <c r="M499" s="63">
        <f t="shared" si="64"/>
        <v>137000.5</v>
      </c>
    </row>
    <row r="500" spans="1:13">
      <c r="A500" s="24">
        <v>12</v>
      </c>
      <c r="B500" s="25" t="s">
        <v>35</v>
      </c>
      <c r="C500" s="37"/>
      <c r="D500" s="27">
        <v>49680</v>
      </c>
      <c r="E500" s="28">
        <f t="shared" si="60"/>
        <v>0</v>
      </c>
      <c r="F500" s="29">
        <v>0.09</v>
      </c>
      <c r="G500" s="30">
        <f t="shared" si="61"/>
        <v>0</v>
      </c>
      <c r="H500" s="31">
        <f t="shared" si="62"/>
        <v>41860</v>
      </c>
      <c r="I500" s="59"/>
      <c r="J500" s="59"/>
      <c r="K500" s="59">
        <f t="shared" si="63"/>
        <v>0</v>
      </c>
      <c r="L500" s="59"/>
      <c r="M500" s="63">
        <f t="shared" si="64"/>
        <v>0</v>
      </c>
    </row>
    <row r="501" spans="1:13">
      <c r="A501" s="24">
        <v>13</v>
      </c>
      <c r="B501" s="25" t="s">
        <v>36</v>
      </c>
      <c r="C501" s="37"/>
      <c r="D501" s="38">
        <v>64152</v>
      </c>
      <c r="E501" s="28">
        <f t="shared" si="60"/>
        <v>0</v>
      </c>
      <c r="F501" s="29">
        <v>0.09</v>
      </c>
      <c r="G501" s="30">
        <f t="shared" si="61"/>
        <v>0</v>
      </c>
      <c r="H501" s="31">
        <f t="shared" si="62"/>
        <v>54053.999999999993</v>
      </c>
      <c r="I501" s="59"/>
      <c r="J501" s="59"/>
      <c r="K501" s="59">
        <f t="shared" si="63"/>
        <v>0</v>
      </c>
      <c r="L501" s="59"/>
      <c r="M501" s="63">
        <f t="shared" si="64"/>
        <v>0</v>
      </c>
    </row>
    <row r="502" spans="1:13">
      <c r="A502" s="24">
        <v>14</v>
      </c>
      <c r="B502" s="25" t="s">
        <v>37</v>
      </c>
      <c r="C502" s="37"/>
      <c r="D502" s="38">
        <v>65934</v>
      </c>
      <c r="E502" s="28">
        <f t="shared" si="60"/>
        <v>0</v>
      </c>
      <c r="F502" s="29">
        <v>0.09</v>
      </c>
      <c r="G502" s="30">
        <f t="shared" si="61"/>
        <v>0</v>
      </c>
      <c r="H502" s="31">
        <f t="shared" si="62"/>
        <v>55555.499999999993</v>
      </c>
      <c r="I502" s="59"/>
      <c r="J502" s="59"/>
      <c r="K502" s="59">
        <f t="shared" si="63"/>
        <v>0</v>
      </c>
      <c r="L502" s="59"/>
      <c r="M502" s="63">
        <f t="shared" si="64"/>
        <v>0</v>
      </c>
    </row>
    <row r="503" spans="1:13">
      <c r="A503" s="24">
        <v>15</v>
      </c>
      <c r="B503" s="25" t="s">
        <v>38</v>
      </c>
      <c r="C503" s="37"/>
      <c r="D503" s="38">
        <v>76626</v>
      </c>
      <c r="E503" s="28">
        <f t="shared" si="60"/>
        <v>0</v>
      </c>
      <c r="F503" s="29">
        <v>0.09</v>
      </c>
      <c r="G503" s="30">
        <f t="shared" si="61"/>
        <v>0</v>
      </c>
      <c r="H503" s="31">
        <f t="shared" si="62"/>
        <v>64564.5</v>
      </c>
      <c r="I503" s="59"/>
      <c r="J503" s="59"/>
      <c r="K503" s="59">
        <f t="shared" si="63"/>
        <v>0</v>
      </c>
      <c r="L503" s="59"/>
      <c r="M503" s="63">
        <f t="shared" si="64"/>
        <v>0</v>
      </c>
    </row>
    <row r="504" spans="1:13">
      <c r="A504" s="24">
        <v>16</v>
      </c>
      <c r="B504" s="25" t="s">
        <v>39</v>
      </c>
      <c r="C504" s="37"/>
      <c r="D504" s="38">
        <v>80190</v>
      </c>
      <c r="E504" s="28">
        <f t="shared" si="60"/>
        <v>0</v>
      </c>
      <c r="F504" s="29">
        <v>0.09</v>
      </c>
      <c r="G504" s="30">
        <f t="shared" si="61"/>
        <v>0</v>
      </c>
      <c r="H504" s="31">
        <f t="shared" si="62"/>
        <v>67567.5</v>
      </c>
      <c r="I504" s="59"/>
      <c r="J504" s="59"/>
      <c r="K504" s="59">
        <f t="shared" si="63"/>
        <v>0</v>
      </c>
      <c r="L504" s="59"/>
      <c r="M504" s="63">
        <f t="shared" si="64"/>
        <v>0</v>
      </c>
    </row>
    <row r="505" spans="1:13">
      <c r="A505" s="24">
        <v>17</v>
      </c>
      <c r="B505" s="25" t="s">
        <v>40</v>
      </c>
      <c r="C505" s="37"/>
      <c r="D505" s="38">
        <v>113832</v>
      </c>
      <c r="E505" s="28">
        <f t="shared" si="60"/>
        <v>0</v>
      </c>
      <c r="F505" s="29">
        <v>0.09</v>
      </c>
      <c r="G505" s="30">
        <f t="shared" si="61"/>
        <v>0</v>
      </c>
      <c r="H505" s="31">
        <f t="shared" si="62"/>
        <v>95914</v>
      </c>
      <c r="I505" s="59"/>
      <c r="J505" s="59"/>
      <c r="K505" s="59">
        <f t="shared" si="63"/>
        <v>0</v>
      </c>
      <c r="L505" s="59"/>
      <c r="M505" s="63">
        <f t="shared" si="64"/>
        <v>0</v>
      </c>
    </row>
    <row r="506" spans="1:13">
      <c r="A506" s="24">
        <v>18</v>
      </c>
      <c r="B506" s="25" t="s">
        <v>41</v>
      </c>
      <c r="C506" s="37"/>
      <c r="D506" s="39">
        <v>98010</v>
      </c>
      <c r="E506" s="28">
        <f t="shared" si="60"/>
        <v>0</v>
      </c>
      <c r="F506" s="29">
        <v>0.09</v>
      </c>
      <c r="G506" s="30">
        <f t="shared" si="61"/>
        <v>0</v>
      </c>
      <c r="H506" s="31">
        <f t="shared" si="62"/>
        <v>82582.5</v>
      </c>
      <c r="I506" s="59"/>
      <c r="J506" s="59"/>
      <c r="K506" s="59">
        <f t="shared" si="63"/>
        <v>0</v>
      </c>
      <c r="L506" s="59"/>
      <c r="M506" s="63">
        <f t="shared" si="64"/>
        <v>0</v>
      </c>
    </row>
    <row r="507" spans="1:13" ht="17.25">
      <c r="A507" s="40"/>
      <c r="B507" s="41" t="s">
        <v>42</v>
      </c>
      <c r="C507" s="42">
        <f>SUM(C489:C506)</f>
        <v>15</v>
      </c>
      <c r="D507" s="42"/>
      <c r="E507" s="43">
        <f>SUM(E489:E506)</f>
        <v>1430541</v>
      </c>
      <c r="F507" s="43"/>
      <c r="G507" s="111">
        <f>SUM(G489:G506)</f>
        <v>1301792.31</v>
      </c>
      <c r="H507" s="45"/>
      <c r="I507" s="64"/>
      <c r="J507" s="113"/>
      <c r="K507" s="113">
        <f>SUM(K489:K506)</f>
        <v>1205363.25</v>
      </c>
      <c r="L507" s="113"/>
      <c r="M507" s="45">
        <f>SUM(M489:M506)</f>
        <v>1205363.25</v>
      </c>
    </row>
    <row r="508" spans="1:13" ht="31.5">
      <c r="A508" s="46"/>
      <c r="B508" s="47"/>
      <c r="C508" s="48"/>
      <c r="D508" s="48"/>
      <c r="E508" s="49"/>
      <c r="F508" s="49"/>
      <c r="G508" s="50"/>
      <c r="H508" s="51"/>
      <c r="I508" s="65"/>
      <c r="J508" s="114"/>
      <c r="K508" s="114">
        <f>K507*0.08</f>
        <v>96429.06</v>
      </c>
      <c r="L508" s="114"/>
      <c r="M508" s="115">
        <f>M507*0.1</f>
        <v>120536.32500000001</v>
      </c>
    </row>
    <row r="509" spans="1:13" ht="18">
      <c r="A509" s="283"/>
      <c r="B509" s="283"/>
      <c r="C509" s="284"/>
      <c r="D509" s="284"/>
      <c r="E509" s="54"/>
      <c r="F509" s="54"/>
      <c r="G509" s="55"/>
      <c r="H509" s="56"/>
      <c r="I509" s="66"/>
      <c r="J509" s="116"/>
      <c r="K509" s="116">
        <f>SUM(K507:K508)</f>
        <v>1301792.31</v>
      </c>
      <c r="L509" s="116"/>
      <c r="M509" s="117">
        <f>SUM(M507:M508)</f>
        <v>1325899.575</v>
      </c>
    </row>
    <row r="510" spans="1:13" ht="18">
      <c r="A510" s="283" t="s">
        <v>43</v>
      </c>
      <c r="B510" s="283"/>
      <c r="C510" s="284" t="s">
        <v>44</v>
      </c>
      <c r="D510" s="284"/>
      <c r="E510" s="54"/>
      <c r="F510" s="54"/>
      <c r="G510" s="55" t="s">
        <v>45</v>
      </c>
      <c r="H510" s="56"/>
    </row>
    <row r="519" spans="1:13" ht="15.75">
      <c r="A519" s="279" t="s">
        <v>0</v>
      </c>
      <c r="B519" s="279"/>
      <c r="C519" s="279"/>
      <c r="D519" s="279"/>
      <c r="E519" s="279"/>
      <c r="F519" s="279"/>
      <c r="G519" s="279"/>
      <c r="H519" s="3"/>
      <c r="I519" s="112"/>
      <c r="J519" s="112"/>
      <c r="K519" s="112"/>
      <c r="L519" s="112"/>
      <c r="M519" s="1"/>
    </row>
    <row r="520" spans="1:13" ht="17.25">
      <c r="A520" s="279" t="s">
        <v>1</v>
      </c>
      <c r="B520" s="279"/>
      <c r="C520" s="279"/>
      <c r="D520" s="279"/>
      <c r="E520" s="279"/>
      <c r="F520" s="279"/>
      <c r="G520" s="279"/>
      <c r="H520" s="3"/>
      <c r="I520" s="58"/>
      <c r="J520" s="58"/>
      <c r="K520" s="58"/>
      <c r="L520" s="58"/>
      <c r="M520" s="1"/>
    </row>
    <row r="521" spans="1:13" ht="15.75">
      <c r="A521" s="279" t="s">
        <v>2</v>
      </c>
      <c r="B521" s="279"/>
      <c r="C521" s="279"/>
      <c r="D521" s="279"/>
      <c r="E521" s="279"/>
      <c r="F521" s="279"/>
      <c r="G521" s="279"/>
      <c r="H521" s="3"/>
      <c r="I521" s="59"/>
      <c r="J521" s="59"/>
      <c r="K521" s="59"/>
      <c r="L521" s="59"/>
      <c r="M521" s="1"/>
    </row>
    <row r="522" spans="1:13" ht="15.75">
      <c r="A522" s="279" t="s">
        <v>4</v>
      </c>
      <c r="B522" s="279"/>
      <c r="C522" s="279"/>
      <c r="D522" s="279"/>
      <c r="E522" s="279"/>
      <c r="F522" s="279"/>
      <c r="G522" s="279"/>
      <c r="H522" s="3"/>
      <c r="I522" s="59"/>
      <c r="J522" s="59"/>
      <c r="K522" s="59"/>
      <c r="L522" s="59"/>
      <c r="M522" s="1"/>
    </row>
    <row r="523" spans="1:13" ht="15.75">
      <c r="A523" s="280" t="s">
        <v>6</v>
      </c>
      <c r="B523" s="280"/>
      <c r="C523" s="280"/>
      <c r="D523" s="280"/>
      <c r="E523" s="280"/>
      <c r="F523" s="280"/>
      <c r="G523" s="280"/>
      <c r="H523" s="3"/>
      <c r="I523" s="59"/>
      <c r="J523" s="59"/>
      <c r="K523" s="59"/>
      <c r="L523" s="59"/>
      <c r="M523" s="1"/>
    </row>
    <row r="524" spans="1:13" ht="27.75">
      <c r="A524" s="9"/>
      <c r="B524" s="9"/>
      <c r="C524" s="281" t="s">
        <v>367</v>
      </c>
      <c r="D524" s="281"/>
      <c r="E524" s="281"/>
      <c r="F524" s="281"/>
      <c r="G524" s="281"/>
      <c r="H524" s="10"/>
      <c r="I524" s="59"/>
      <c r="J524" s="59"/>
      <c r="K524" s="59"/>
      <c r="L524" s="59"/>
      <c r="M524" s="2"/>
    </row>
    <row r="525" spans="1:13" ht="15.75">
      <c r="A525" s="11" t="s">
        <v>1100</v>
      </c>
      <c r="B525" s="12"/>
      <c r="C525" s="13"/>
      <c r="D525" s="286"/>
      <c r="E525" s="286"/>
      <c r="F525" s="286"/>
      <c r="G525" s="286"/>
      <c r="H525" s="15"/>
      <c r="I525" s="59"/>
      <c r="J525" s="59"/>
      <c r="K525" s="59"/>
      <c r="L525" s="59"/>
      <c r="M525" s="1"/>
    </row>
    <row r="526" spans="1:13" ht="15.75">
      <c r="A526" s="11" t="s">
        <v>9</v>
      </c>
      <c r="B526" s="306" t="s">
        <v>1119</v>
      </c>
      <c r="C526" s="306"/>
      <c r="D526" s="306"/>
      <c r="E526" s="306"/>
      <c r="F526" s="11"/>
      <c r="G526" s="16"/>
      <c r="H526" s="17"/>
      <c r="I526" s="60"/>
      <c r="J526" s="60"/>
      <c r="K526" s="60"/>
      <c r="L526" s="60"/>
      <c r="M526" s="74"/>
    </row>
    <row r="527" spans="1:13" ht="15.75">
      <c r="A527" s="11" t="s">
        <v>11</v>
      </c>
      <c r="B527" s="289"/>
      <c r="C527" s="289"/>
      <c r="D527" s="289"/>
      <c r="E527" s="289"/>
      <c r="F527" s="18"/>
      <c r="G527" s="19" t="s">
        <v>13</v>
      </c>
      <c r="H527" s="20" t="s">
        <v>161</v>
      </c>
      <c r="I527" s="62"/>
      <c r="J527" s="62"/>
      <c r="K527" s="62"/>
      <c r="L527" s="62"/>
      <c r="M527" s="1"/>
    </row>
    <row r="528" spans="1:13" ht="15.75">
      <c r="A528" s="21" t="s">
        <v>14</v>
      </c>
      <c r="B528" s="21" t="s">
        <v>16</v>
      </c>
      <c r="C528" s="21" t="s">
        <v>17</v>
      </c>
      <c r="D528" s="22" t="s">
        <v>18</v>
      </c>
      <c r="E528" s="23" t="s">
        <v>19</v>
      </c>
      <c r="F528" s="23" t="s">
        <v>20</v>
      </c>
      <c r="G528" s="21" t="s">
        <v>21</v>
      </c>
      <c r="H528" s="3"/>
      <c r="I528" s="59"/>
      <c r="J528" s="59"/>
      <c r="K528" s="59"/>
      <c r="L528" s="59"/>
      <c r="M528" s="1"/>
    </row>
    <row r="529" spans="1:13">
      <c r="A529" s="24">
        <v>1</v>
      </c>
      <c r="B529" s="25" t="s">
        <v>23</v>
      </c>
      <c r="C529" s="26"/>
      <c r="D529" s="27">
        <v>79305</v>
      </c>
      <c r="E529" s="28">
        <f>D529*C529</f>
        <v>0</v>
      </c>
      <c r="F529" s="29">
        <v>0.09</v>
      </c>
      <c r="G529" s="30">
        <f>E529-E529*F529</f>
        <v>0</v>
      </c>
      <c r="H529" s="31">
        <f>D529/1.08*0.91</f>
        <v>66821.805555555547</v>
      </c>
      <c r="I529" s="59"/>
      <c r="J529" s="59"/>
      <c r="K529" s="59">
        <f>H529*C529</f>
        <v>0</v>
      </c>
      <c r="L529" s="59"/>
      <c r="M529" s="63">
        <f>H529*C529</f>
        <v>0</v>
      </c>
    </row>
    <row r="530" spans="1:13">
      <c r="A530" s="24">
        <v>2</v>
      </c>
      <c r="B530" s="25" t="s">
        <v>25</v>
      </c>
      <c r="C530" s="32"/>
      <c r="D530" s="33">
        <v>128591</v>
      </c>
      <c r="E530" s="28">
        <f t="shared" ref="E530:E546" si="65">D530*C530</f>
        <v>0</v>
      </c>
      <c r="F530" s="29">
        <v>0.09</v>
      </c>
      <c r="G530" s="30">
        <f t="shared" ref="G530:G546" si="66">E530-E530*F530</f>
        <v>0</v>
      </c>
      <c r="H530" s="31">
        <f t="shared" ref="H530:H546" si="67">D530/1.08*0.91</f>
        <v>108349.82407407407</v>
      </c>
      <c r="I530" s="59"/>
      <c r="J530" s="59"/>
      <c r="K530" s="59">
        <f t="shared" ref="K530:K546" si="68">H530*C530</f>
        <v>0</v>
      </c>
      <c r="L530" s="59"/>
      <c r="M530" s="63">
        <f t="shared" ref="M530:M546" si="69">H530*C530</f>
        <v>0</v>
      </c>
    </row>
    <row r="531" spans="1:13">
      <c r="A531" s="24">
        <v>3</v>
      </c>
      <c r="B531" s="25" t="s">
        <v>26</v>
      </c>
      <c r="C531" s="88"/>
      <c r="D531" s="27">
        <v>60043</v>
      </c>
      <c r="E531" s="28">
        <f t="shared" si="65"/>
        <v>0</v>
      </c>
      <c r="F531" s="29">
        <v>0.09</v>
      </c>
      <c r="G531" s="30">
        <f t="shared" si="66"/>
        <v>0</v>
      </c>
      <c r="H531" s="31">
        <f t="shared" si="67"/>
        <v>50591.787037037036</v>
      </c>
      <c r="I531" s="59"/>
      <c r="J531" s="59"/>
      <c r="K531" s="59">
        <f t="shared" si="68"/>
        <v>0</v>
      </c>
      <c r="L531" s="59"/>
      <c r="M531" s="63">
        <f t="shared" si="69"/>
        <v>0</v>
      </c>
    </row>
    <row r="532" spans="1:13">
      <c r="A532" s="24">
        <v>4</v>
      </c>
      <c r="B532" s="25" t="s">
        <v>27</v>
      </c>
      <c r="C532" s="106"/>
      <c r="D532" s="27">
        <v>115781</v>
      </c>
      <c r="E532" s="28">
        <f t="shared" si="65"/>
        <v>0</v>
      </c>
      <c r="F532" s="29">
        <v>0.09</v>
      </c>
      <c r="G532" s="30">
        <f t="shared" si="66"/>
        <v>0</v>
      </c>
      <c r="H532" s="31">
        <f t="shared" si="67"/>
        <v>97556.212962962964</v>
      </c>
      <c r="I532" s="59"/>
      <c r="J532" s="59"/>
      <c r="K532" s="59">
        <f t="shared" si="68"/>
        <v>0</v>
      </c>
      <c r="L532" s="59"/>
      <c r="M532" s="63">
        <f t="shared" si="69"/>
        <v>0</v>
      </c>
    </row>
    <row r="533" spans="1:13">
      <c r="A533" s="24">
        <v>5</v>
      </c>
      <c r="B533" s="25" t="s">
        <v>28</v>
      </c>
      <c r="C533" s="32"/>
      <c r="D533" s="27">
        <v>119943</v>
      </c>
      <c r="E533" s="28">
        <f t="shared" si="65"/>
        <v>0</v>
      </c>
      <c r="F533" s="29">
        <v>0.09</v>
      </c>
      <c r="G533" s="30">
        <f t="shared" si="66"/>
        <v>0</v>
      </c>
      <c r="H533" s="31">
        <f t="shared" si="67"/>
        <v>101063.08333333333</v>
      </c>
      <c r="I533" s="59"/>
      <c r="J533" s="59"/>
      <c r="K533" s="59">
        <f t="shared" si="68"/>
        <v>0</v>
      </c>
      <c r="L533" s="59"/>
      <c r="M533" s="63">
        <f t="shared" si="69"/>
        <v>0</v>
      </c>
    </row>
    <row r="534" spans="1:13">
      <c r="A534" s="24">
        <v>6</v>
      </c>
      <c r="B534" s="25" t="s">
        <v>29</v>
      </c>
      <c r="C534" s="26"/>
      <c r="D534" s="27">
        <v>94810</v>
      </c>
      <c r="E534" s="28">
        <f t="shared" si="65"/>
        <v>0</v>
      </c>
      <c r="F534" s="29">
        <v>0.09</v>
      </c>
      <c r="G534" s="30">
        <f t="shared" si="66"/>
        <v>0</v>
      </c>
      <c r="H534" s="31">
        <f t="shared" si="67"/>
        <v>79886.203703703708</v>
      </c>
      <c r="I534" s="59"/>
      <c r="J534" s="59"/>
      <c r="K534" s="59">
        <f t="shared" si="68"/>
        <v>0</v>
      </c>
      <c r="L534" s="59"/>
      <c r="M534" s="63">
        <f t="shared" si="69"/>
        <v>0</v>
      </c>
    </row>
    <row r="535" spans="1:13">
      <c r="A535" s="24">
        <v>7</v>
      </c>
      <c r="B535" s="25" t="s">
        <v>30</v>
      </c>
      <c r="C535" s="34"/>
      <c r="D535" s="27">
        <v>141396</v>
      </c>
      <c r="E535" s="28">
        <f t="shared" si="65"/>
        <v>0</v>
      </c>
      <c r="F535" s="29">
        <v>0.09</v>
      </c>
      <c r="G535" s="30">
        <f t="shared" si="66"/>
        <v>0</v>
      </c>
      <c r="H535" s="31">
        <f t="shared" si="67"/>
        <v>119139.22222222222</v>
      </c>
      <c r="I535" s="59"/>
      <c r="J535" s="59"/>
      <c r="K535" s="59">
        <f t="shared" si="68"/>
        <v>0</v>
      </c>
      <c r="L535" s="59"/>
      <c r="M535" s="63">
        <f t="shared" si="69"/>
        <v>0</v>
      </c>
    </row>
    <row r="536" spans="1:13">
      <c r="A536" s="24">
        <v>8</v>
      </c>
      <c r="B536" s="25" t="s">
        <v>31</v>
      </c>
      <c r="C536" s="26"/>
      <c r="D536" s="27">
        <v>232931</v>
      </c>
      <c r="E536" s="28">
        <f t="shared" si="65"/>
        <v>0</v>
      </c>
      <c r="F536" s="29">
        <v>0.09</v>
      </c>
      <c r="G536" s="30">
        <f t="shared" si="66"/>
        <v>0</v>
      </c>
      <c r="H536" s="31">
        <f t="shared" si="67"/>
        <v>196265.93518518517</v>
      </c>
      <c r="I536" s="59"/>
      <c r="J536" s="59"/>
      <c r="K536" s="59">
        <f t="shared" si="68"/>
        <v>0</v>
      </c>
      <c r="L536" s="59"/>
      <c r="M536" s="63">
        <f t="shared" si="69"/>
        <v>0</v>
      </c>
    </row>
    <row r="537" spans="1:13">
      <c r="A537" s="24">
        <v>9</v>
      </c>
      <c r="B537" s="36" t="s">
        <v>32</v>
      </c>
      <c r="C537" s="26"/>
      <c r="D537" s="27">
        <v>101534</v>
      </c>
      <c r="E537" s="28">
        <f t="shared" si="65"/>
        <v>0</v>
      </c>
      <c r="F537" s="29">
        <v>0.09</v>
      </c>
      <c r="G537" s="30">
        <f t="shared" si="66"/>
        <v>0</v>
      </c>
      <c r="H537" s="31">
        <f t="shared" si="67"/>
        <v>85551.796296296307</v>
      </c>
      <c r="I537" s="59"/>
      <c r="J537" s="59"/>
      <c r="K537" s="59">
        <f t="shared" si="68"/>
        <v>0</v>
      </c>
      <c r="L537" s="59"/>
      <c r="M537" s="63">
        <f t="shared" si="69"/>
        <v>0</v>
      </c>
    </row>
    <row r="538" spans="1:13">
      <c r="A538" s="24">
        <v>10</v>
      </c>
      <c r="B538" s="36" t="s">
        <v>33</v>
      </c>
      <c r="C538" s="37"/>
      <c r="D538" s="33">
        <v>110148</v>
      </c>
      <c r="E538" s="28">
        <f t="shared" si="65"/>
        <v>0</v>
      </c>
      <c r="F538" s="29">
        <v>0.09</v>
      </c>
      <c r="G538" s="30">
        <f t="shared" si="66"/>
        <v>0</v>
      </c>
      <c r="H538" s="31">
        <f t="shared" si="67"/>
        <v>92809.888888888876</v>
      </c>
      <c r="I538" s="59"/>
      <c r="J538" s="59"/>
      <c r="K538" s="59">
        <f t="shared" si="68"/>
        <v>0</v>
      </c>
      <c r="L538" s="59"/>
      <c r="M538" s="63">
        <f t="shared" si="69"/>
        <v>0</v>
      </c>
    </row>
    <row r="539" spans="1:13">
      <c r="A539" s="24">
        <v>11</v>
      </c>
      <c r="B539" s="25" t="s">
        <v>34</v>
      </c>
      <c r="C539" s="37">
        <v>3</v>
      </c>
      <c r="D539" s="27">
        <v>54198</v>
      </c>
      <c r="E539" s="28">
        <f t="shared" si="65"/>
        <v>162594</v>
      </c>
      <c r="F539" s="29">
        <v>0.09</v>
      </c>
      <c r="G539" s="30">
        <f t="shared" si="66"/>
        <v>147960.54</v>
      </c>
      <c r="H539" s="31">
        <f t="shared" si="67"/>
        <v>45666.833333333328</v>
      </c>
      <c r="I539" s="59"/>
      <c r="J539" s="59"/>
      <c r="K539" s="59">
        <f t="shared" si="68"/>
        <v>137000.5</v>
      </c>
      <c r="L539" s="59"/>
      <c r="M539" s="63">
        <f t="shared" si="69"/>
        <v>137000.5</v>
      </c>
    </row>
    <row r="540" spans="1:13">
      <c r="A540" s="24">
        <v>12</v>
      </c>
      <c r="B540" s="25" t="s">
        <v>35</v>
      </c>
      <c r="C540" s="37">
        <v>3</v>
      </c>
      <c r="D540" s="27">
        <v>49680</v>
      </c>
      <c r="E540" s="28">
        <f t="shared" si="65"/>
        <v>149040</v>
      </c>
      <c r="F540" s="29">
        <v>0.09</v>
      </c>
      <c r="G540" s="30">
        <f t="shared" si="66"/>
        <v>135626.4</v>
      </c>
      <c r="H540" s="31">
        <f t="shared" si="67"/>
        <v>41860</v>
      </c>
      <c r="I540" s="59"/>
      <c r="J540" s="59"/>
      <c r="K540" s="59">
        <f t="shared" si="68"/>
        <v>125580</v>
      </c>
      <c r="L540" s="59"/>
      <c r="M540" s="63">
        <f t="shared" si="69"/>
        <v>125580</v>
      </c>
    </row>
    <row r="541" spans="1:13">
      <c r="A541" s="24">
        <v>13</v>
      </c>
      <c r="B541" s="25" t="s">
        <v>36</v>
      </c>
      <c r="C541" s="37">
        <v>3</v>
      </c>
      <c r="D541" s="38">
        <v>64152</v>
      </c>
      <c r="E541" s="28">
        <f t="shared" si="65"/>
        <v>192456</v>
      </c>
      <c r="F541" s="29">
        <v>0.09</v>
      </c>
      <c r="G541" s="30">
        <f t="shared" si="66"/>
        <v>175134.96</v>
      </c>
      <c r="H541" s="31">
        <f t="shared" si="67"/>
        <v>54053.999999999993</v>
      </c>
      <c r="I541" s="59"/>
      <c r="J541" s="59"/>
      <c r="K541" s="59">
        <f t="shared" si="68"/>
        <v>162161.99999999997</v>
      </c>
      <c r="L541" s="59"/>
      <c r="M541" s="63">
        <f t="shared" si="69"/>
        <v>162161.99999999997</v>
      </c>
    </row>
    <row r="542" spans="1:13">
      <c r="A542" s="24">
        <v>14</v>
      </c>
      <c r="B542" s="25" t="s">
        <v>37</v>
      </c>
      <c r="C542" s="37">
        <v>3</v>
      </c>
      <c r="D542" s="38">
        <v>65934</v>
      </c>
      <c r="E542" s="28">
        <f t="shared" si="65"/>
        <v>197802</v>
      </c>
      <c r="F542" s="29">
        <v>0.09</v>
      </c>
      <c r="G542" s="30">
        <f t="shared" si="66"/>
        <v>179999.82</v>
      </c>
      <c r="H542" s="31">
        <f t="shared" si="67"/>
        <v>55555.499999999993</v>
      </c>
      <c r="I542" s="59"/>
      <c r="J542" s="59"/>
      <c r="K542" s="59">
        <f t="shared" si="68"/>
        <v>166666.49999999997</v>
      </c>
      <c r="L542" s="59"/>
      <c r="M542" s="63">
        <f t="shared" si="69"/>
        <v>166666.49999999997</v>
      </c>
    </row>
    <row r="543" spans="1:13">
      <c r="A543" s="24">
        <v>15</v>
      </c>
      <c r="B543" s="25" t="s">
        <v>38</v>
      </c>
      <c r="C543" s="37"/>
      <c r="D543" s="38">
        <v>76626</v>
      </c>
      <c r="E543" s="28">
        <f t="shared" si="65"/>
        <v>0</v>
      </c>
      <c r="F543" s="29">
        <v>0.09</v>
      </c>
      <c r="G543" s="30">
        <f t="shared" si="66"/>
        <v>0</v>
      </c>
      <c r="H543" s="31">
        <f t="shared" si="67"/>
        <v>64564.5</v>
      </c>
      <c r="I543" s="59"/>
      <c r="J543" s="59"/>
      <c r="K543" s="59">
        <f t="shared" si="68"/>
        <v>0</v>
      </c>
      <c r="L543" s="59"/>
      <c r="M543" s="63">
        <f t="shared" si="69"/>
        <v>0</v>
      </c>
    </row>
    <row r="544" spans="1:13">
      <c r="A544" s="24">
        <v>16</v>
      </c>
      <c r="B544" s="25" t="s">
        <v>39</v>
      </c>
      <c r="C544" s="37">
        <v>3</v>
      </c>
      <c r="D544" s="38">
        <v>80190</v>
      </c>
      <c r="E544" s="28">
        <f t="shared" si="65"/>
        <v>240570</v>
      </c>
      <c r="F544" s="29">
        <v>0.09</v>
      </c>
      <c r="G544" s="30">
        <f t="shared" si="66"/>
        <v>218918.7</v>
      </c>
      <c r="H544" s="31">
        <f t="shared" si="67"/>
        <v>67567.5</v>
      </c>
      <c r="I544" s="59"/>
      <c r="J544" s="59"/>
      <c r="K544" s="59">
        <f t="shared" si="68"/>
        <v>202702.5</v>
      </c>
      <c r="L544" s="59"/>
      <c r="M544" s="63">
        <f t="shared" si="69"/>
        <v>202702.5</v>
      </c>
    </row>
    <row r="545" spans="1:13">
      <c r="A545" s="24">
        <v>17</v>
      </c>
      <c r="B545" s="25" t="s">
        <v>40</v>
      </c>
      <c r="C545" s="37"/>
      <c r="D545" s="38">
        <v>113832</v>
      </c>
      <c r="E545" s="28">
        <f t="shared" si="65"/>
        <v>0</v>
      </c>
      <c r="F545" s="29">
        <v>0.09</v>
      </c>
      <c r="G545" s="30">
        <f t="shared" si="66"/>
        <v>0</v>
      </c>
      <c r="H545" s="31">
        <f t="shared" si="67"/>
        <v>95914</v>
      </c>
      <c r="I545" s="59"/>
      <c r="J545" s="59"/>
      <c r="K545" s="59">
        <f t="shared" si="68"/>
        <v>0</v>
      </c>
      <c r="L545" s="59"/>
      <c r="M545" s="63">
        <f t="shared" si="69"/>
        <v>0</v>
      </c>
    </row>
    <row r="546" spans="1:13">
      <c r="A546" s="24">
        <v>18</v>
      </c>
      <c r="B546" s="25" t="s">
        <v>41</v>
      </c>
      <c r="C546" s="37">
        <v>3</v>
      </c>
      <c r="D546" s="39">
        <v>98010</v>
      </c>
      <c r="E546" s="28">
        <f t="shared" si="65"/>
        <v>294030</v>
      </c>
      <c r="F546" s="29">
        <v>0.09</v>
      </c>
      <c r="G546" s="30">
        <f t="shared" si="66"/>
        <v>267567.3</v>
      </c>
      <c r="H546" s="31">
        <f t="shared" si="67"/>
        <v>82582.5</v>
      </c>
      <c r="I546" s="59"/>
      <c r="J546" s="59"/>
      <c r="K546" s="59">
        <f t="shared" si="68"/>
        <v>247747.5</v>
      </c>
      <c r="L546" s="59"/>
      <c r="M546" s="63">
        <f t="shared" si="69"/>
        <v>247747.5</v>
      </c>
    </row>
    <row r="547" spans="1:13" ht="17.25">
      <c r="A547" s="40"/>
      <c r="B547" s="41" t="s">
        <v>42</v>
      </c>
      <c r="C547" s="42">
        <f>SUM(C529:C546)</f>
        <v>18</v>
      </c>
      <c r="D547" s="42"/>
      <c r="E547" s="43">
        <f>SUM(E529:E546)</f>
        <v>1236492</v>
      </c>
      <c r="F547" s="43"/>
      <c r="G547" s="111">
        <f>SUM(G529:G546)</f>
        <v>1125207.72</v>
      </c>
      <c r="H547" s="45"/>
      <c r="I547" s="64"/>
      <c r="J547" s="113"/>
      <c r="K547" s="113">
        <f>SUM(K529:K546)</f>
        <v>1041859</v>
      </c>
      <c r="L547" s="113"/>
      <c r="M547" s="45">
        <f>SUM(M529:M546)</f>
        <v>1041859</v>
      </c>
    </row>
    <row r="548" spans="1:13" ht="31.5">
      <c r="A548" s="46"/>
      <c r="B548" s="47"/>
      <c r="C548" s="48"/>
      <c r="D548" s="48"/>
      <c r="E548" s="49"/>
      <c r="F548" s="49"/>
      <c r="G548" s="50"/>
      <c r="H548" s="51"/>
      <c r="I548" s="65"/>
      <c r="J548" s="114"/>
      <c r="K548" s="114">
        <f>K547*0.08</f>
        <v>83348.72</v>
      </c>
      <c r="L548" s="114"/>
      <c r="M548" s="115">
        <f>M547*0.1</f>
        <v>104185.90000000001</v>
      </c>
    </row>
    <row r="549" spans="1:13" ht="18">
      <c r="A549" s="283"/>
      <c r="B549" s="283"/>
      <c r="C549" s="284"/>
      <c r="D549" s="284"/>
      <c r="E549" s="54"/>
      <c r="F549" s="54"/>
      <c r="G549" s="55"/>
      <c r="H549" s="56"/>
      <c r="I549" s="66"/>
      <c r="J549" s="116"/>
      <c r="K549" s="116">
        <f>SUM(K547:K548)</f>
        <v>1125207.72</v>
      </c>
      <c r="L549" s="116"/>
      <c r="M549" s="117">
        <f>SUM(M547:M548)</f>
        <v>1146044.8999999999</v>
      </c>
    </row>
    <row r="550" spans="1:13" ht="18">
      <c r="A550" s="283" t="s">
        <v>43</v>
      </c>
      <c r="B550" s="283"/>
      <c r="C550" s="284" t="s">
        <v>44</v>
      </c>
      <c r="D550" s="284"/>
      <c r="E550" s="54"/>
      <c r="F550" s="54"/>
      <c r="G550" s="55" t="s">
        <v>45</v>
      </c>
      <c r="H550" s="56"/>
    </row>
    <row r="560" spans="1:13" ht="15.75">
      <c r="A560" s="279" t="s">
        <v>0</v>
      </c>
      <c r="B560" s="279"/>
      <c r="C560" s="279"/>
      <c r="D560" s="279"/>
      <c r="E560" s="279"/>
      <c r="F560" s="279"/>
      <c r="G560" s="279"/>
      <c r="H560" s="3"/>
      <c r="I560" s="112"/>
      <c r="J560" s="112"/>
      <c r="K560" s="112"/>
      <c r="L560" s="112"/>
      <c r="M560" s="1"/>
    </row>
    <row r="561" spans="1:13" ht="17.25">
      <c r="A561" s="279" t="s">
        <v>1</v>
      </c>
      <c r="B561" s="279"/>
      <c r="C561" s="279"/>
      <c r="D561" s="279"/>
      <c r="E561" s="279"/>
      <c r="F561" s="279"/>
      <c r="G561" s="279"/>
      <c r="H561" s="3"/>
      <c r="I561" s="58"/>
      <c r="J561" s="58"/>
      <c r="K561" s="58"/>
      <c r="L561" s="58"/>
      <c r="M561" s="1"/>
    </row>
    <row r="562" spans="1:13" ht="15.75">
      <c r="A562" s="279" t="s">
        <v>2</v>
      </c>
      <c r="B562" s="279"/>
      <c r="C562" s="279"/>
      <c r="D562" s="279"/>
      <c r="E562" s="279"/>
      <c r="F562" s="279"/>
      <c r="G562" s="279"/>
      <c r="H562" s="3"/>
      <c r="I562" s="59"/>
      <c r="J562" s="59"/>
      <c r="K562" s="59"/>
      <c r="L562" s="59"/>
      <c r="M562" s="1"/>
    </row>
    <row r="563" spans="1:13" ht="15.75">
      <c r="A563" s="279" t="s">
        <v>4</v>
      </c>
      <c r="B563" s="279"/>
      <c r="C563" s="279"/>
      <c r="D563" s="279"/>
      <c r="E563" s="279"/>
      <c r="F563" s="279"/>
      <c r="G563" s="279"/>
      <c r="H563" s="3"/>
      <c r="I563" s="59"/>
      <c r="J563" s="59"/>
      <c r="K563" s="59"/>
      <c r="L563" s="59"/>
      <c r="M563" s="1"/>
    </row>
    <row r="564" spans="1:13" ht="15.75">
      <c r="A564" s="280" t="s">
        <v>6</v>
      </c>
      <c r="B564" s="280"/>
      <c r="C564" s="280"/>
      <c r="D564" s="280"/>
      <c r="E564" s="280"/>
      <c r="F564" s="280"/>
      <c r="G564" s="280"/>
      <c r="H564" s="3"/>
      <c r="I564" s="59"/>
      <c r="J564" s="59"/>
      <c r="K564" s="59"/>
      <c r="L564" s="59"/>
      <c r="M564" s="1"/>
    </row>
    <row r="565" spans="1:13" ht="27.75">
      <c r="A565" s="9"/>
      <c r="B565" s="9"/>
      <c r="C565" s="281" t="s">
        <v>1115</v>
      </c>
      <c r="D565" s="281"/>
      <c r="E565" s="281"/>
      <c r="F565" s="281"/>
      <c r="G565" s="281"/>
      <c r="H565" s="10"/>
      <c r="I565" s="59"/>
      <c r="J565" s="59"/>
      <c r="K565" s="59"/>
      <c r="L565" s="59"/>
      <c r="M565" s="2"/>
    </row>
    <row r="566" spans="1:13" ht="15.75">
      <c r="A566" s="11" t="s">
        <v>1100</v>
      </c>
      <c r="B566" s="12"/>
      <c r="C566" s="13"/>
      <c r="D566" s="286"/>
      <c r="E566" s="286"/>
      <c r="F566" s="286"/>
      <c r="G566" s="286"/>
      <c r="H566" s="15"/>
      <c r="I566" s="59"/>
      <c r="J566" s="59"/>
      <c r="K566" s="59"/>
      <c r="L566" s="59"/>
      <c r="M566" s="1"/>
    </row>
    <row r="567" spans="1:13" ht="15.75">
      <c r="A567" s="11" t="s">
        <v>9</v>
      </c>
      <c r="B567" s="306" t="s">
        <v>1120</v>
      </c>
      <c r="C567" s="306"/>
      <c r="D567" s="306"/>
      <c r="E567" s="306"/>
      <c r="F567" s="11"/>
      <c r="G567" s="16"/>
      <c r="H567" s="17"/>
      <c r="I567" s="60"/>
      <c r="J567" s="60"/>
      <c r="K567" s="60"/>
      <c r="L567" s="60"/>
      <c r="M567" s="74"/>
    </row>
    <row r="568" spans="1:13" ht="15.75">
      <c r="A568" s="11" t="s">
        <v>11</v>
      </c>
      <c r="B568" s="289"/>
      <c r="C568" s="289"/>
      <c r="D568" s="289"/>
      <c r="E568" s="289"/>
      <c r="F568" s="18"/>
      <c r="G568" s="19" t="s">
        <v>13</v>
      </c>
      <c r="H568" s="20" t="s">
        <v>161</v>
      </c>
      <c r="I568" s="62"/>
      <c r="J568" s="62"/>
      <c r="K568" s="62"/>
      <c r="L568" s="62"/>
      <c r="M568" s="1"/>
    </row>
    <row r="569" spans="1:13" ht="15.75">
      <c r="A569" s="21" t="s">
        <v>14</v>
      </c>
      <c r="B569" s="21" t="s">
        <v>16</v>
      </c>
      <c r="C569" s="21" t="s">
        <v>17</v>
      </c>
      <c r="D569" s="22" t="s">
        <v>18</v>
      </c>
      <c r="E569" s="23" t="s">
        <v>19</v>
      </c>
      <c r="F569" s="23" t="s">
        <v>20</v>
      </c>
      <c r="G569" s="21" t="s">
        <v>21</v>
      </c>
      <c r="H569" s="3"/>
      <c r="I569" s="59"/>
      <c r="J569" s="59"/>
      <c r="K569" s="59"/>
      <c r="L569" s="59"/>
      <c r="M569" s="1"/>
    </row>
    <row r="570" spans="1:13">
      <c r="A570" s="24">
        <v>1</v>
      </c>
      <c r="B570" s="25" t="s">
        <v>23</v>
      </c>
      <c r="C570" s="26">
        <v>5</v>
      </c>
      <c r="D570" s="27">
        <v>79305</v>
      </c>
      <c r="E570" s="28">
        <f>D570*C570</f>
        <v>396525</v>
      </c>
      <c r="F570" s="29">
        <v>0.09</v>
      </c>
      <c r="G570" s="30">
        <f>E570-E570*F570</f>
        <v>360837.75</v>
      </c>
      <c r="H570" s="31">
        <f>D570/1.08*0.91</f>
        <v>66821.805555555547</v>
      </c>
      <c r="I570" s="59"/>
      <c r="J570" s="59"/>
      <c r="K570" s="59">
        <f>H570*C570</f>
        <v>334109.02777777775</v>
      </c>
      <c r="L570" s="59"/>
      <c r="M570" s="63">
        <f>H570*C570</f>
        <v>334109.02777777775</v>
      </c>
    </row>
    <row r="571" spans="1:13">
      <c r="A571" s="24">
        <v>2</v>
      </c>
      <c r="B571" s="25" t="s">
        <v>25</v>
      </c>
      <c r="C571" s="32">
        <v>7</v>
      </c>
      <c r="D571" s="33">
        <v>128591</v>
      </c>
      <c r="E571" s="28">
        <f t="shared" ref="E571:E587" si="70">D571*C571</f>
        <v>900137</v>
      </c>
      <c r="F571" s="29">
        <v>0.09</v>
      </c>
      <c r="G571" s="30">
        <f t="shared" ref="G571:G587" si="71">E571-E571*F571</f>
        <v>819124.67</v>
      </c>
      <c r="H571" s="31">
        <f t="shared" ref="H571:H587" si="72">D571/1.08*0.91</f>
        <v>108349.82407407407</v>
      </c>
      <c r="I571" s="59"/>
      <c r="J571" s="59"/>
      <c r="K571" s="59">
        <f t="shared" ref="K571:K587" si="73">H571*C571</f>
        <v>758448.76851851854</v>
      </c>
      <c r="L571" s="59"/>
      <c r="M571" s="63">
        <f t="shared" ref="M571:M587" si="74">H571*C571</f>
        <v>758448.76851851854</v>
      </c>
    </row>
    <row r="572" spans="1:13">
      <c r="A572" s="24">
        <v>3</v>
      </c>
      <c r="B572" s="25" t="s">
        <v>26</v>
      </c>
      <c r="C572" s="88">
        <v>3</v>
      </c>
      <c r="D572" s="27">
        <v>60043</v>
      </c>
      <c r="E572" s="28">
        <f t="shared" si="70"/>
        <v>180129</v>
      </c>
      <c r="F572" s="29">
        <v>0.09</v>
      </c>
      <c r="G572" s="30">
        <f t="shared" si="71"/>
        <v>163917.39000000001</v>
      </c>
      <c r="H572" s="31">
        <f t="shared" si="72"/>
        <v>50591.787037037036</v>
      </c>
      <c r="I572" s="59"/>
      <c r="J572" s="59"/>
      <c r="K572" s="59">
        <f t="shared" si="73"/>
        <v>151775.36111111112</v>
      </c>
      <c r="L572" s="59"/>
      <c r="M572" s="63">
        <f t="shared" si="74"/>
        <v>151775.36111111112</v>
      </c>
    </row>
    <row r="573" spans="1:13">
      <c r="A573" s="24">
        <v>4</v>
      </c>
      <c r="B573" s="25" t="s">
        <v>27</v>
      </c>
      <c r="C573" s="106">
        <v>3</v>
      </c>
      <c r="D573" s="27">
        <v>115781</v>
      </c>
      <c r="E573" s="28">
        <f t="shared" si="70"/>
        <v>347343</v>
      </c>
      <c r="F573" s="29">
        <v>0.09</v>
      </c>
      <c r="G573" s="30">
        <f t="shared" si="71"/>
        <v>316082.13</v>
      </c>
      <c r="H573" s="31">
        <f t="shared" si="72"/>
        <v>97556.212962962964</v>
      </c>
      <c r="I573" s="59"/>
      <c r="J573" s="59"/>
      <c r="K573" s="59">
        <f t="shared" si="73"/>
        <v>292668.63888888888</v>
      </c>
      <c r="L573" s="59"/>
      <c r="M573" s="63">
        <f t="shared" si="74"/>
        <v>292668.63888888888</v>
      </c>
    </row>
    <row r="574" spans="1:13">
      <c r="A574" s="24">
        <v>5</v>
      </c>
      <c r="B574" s="25" t="s">
        <v>28</v>
      </c>
      <c r="C574" s="32">
        <v>7</v>
      </c>
      <c r="D574" s="27">
        <v>119943</v>
      </c>
      <c r="E574" s="28">
        <f t="shared" si="70"/>
        <v>839601</v>
      </c>
      <c r="F574" s="29">
        <v>0.09</v>
      </c>
      <c r="G574" s="30">
        <f t="shared" si="71"/>
        <v>764036.91</v>
      </c>
      <c r="H574" s="31">
        <f t="shared" si="72"/>
        <v>101063.08333333333</v>
      </c>
      <c r="I574" s="59"/>
      <c r="J574" s="59"/>
      <c r="K574" s="59">
        <f t="shared" si="73"/>
        <v>707441.58333333326</v>
      </c>
      <c r="L574" s="59"/>
      <c r="M574" s="63">
        <f t="shared" si="74"/>
        <v>707441.58333333326</v>
      </c>
    </row>
    <row r="575" spans="1:13">
      <c r="A575" s="24">
        <v>6</v>
      </c>
      <c r="B575" s="25" t="s">
        <v>29</v>
      </c>
      <c r="C575" s="26">
        <v>3</v>
      </c>
      <c r="D575" s="27">
        <v>94810</v>
      </c>
      <c r="E575" s="28">
        <f t="shared" si="70"/>
        <v>284430</v>
      </c>
      <c r="F575" s="29">
        <v>0.09</v>
      </c>
      <c r="G575" s="30">
        <f t="shared" si="71"/>
        <v>258831.3</v>
      </c>
      <c r="H575" s="31">
        <f t="shared" si="72"/>
        <v>79886.203703703708</v>
      </c>
      <c r="I575" s="59"/>
      <c r="J575" s="59"/>
      <c r="K575" s="59">
        <f t="shared" si="73"/>
        <v>239658.61111111112</v>
      </c>
      <c r="L575" s="59"/>
      <c r="M575" s="63">
        <f t="shared" si="74"/>
        <v>239658.61111111112</v>
      </c>
    </row>
    <row r="576" spans="1:13">
      <c r="A576" s="24">
        <v>7</v>
      </c>
      <c r="B576" s="25" t="s">
        <v>30</v>
      </c>
      <c r="C576" s="34"/>
      <c r="D576" s="27">
        <v>141396</v>
      </c>
      <c r="E576" s="28">
        <f t="shared" si="70"/>
        <v>0</v>
      </c>
      <c r="F576" s="29">
        <v>0.09</v>
      </c>
      <c r="G576" s="30">
        <f t="shared" si="71"/>
        <v>0</v>
      </c>
      <c r="H576" s="31">
        <f t="shared" si="72"/>
        <v>119139.22222222222</v>
      </c>
      <c r="I576" s="59"/>
      <c r="J576" s="59"/>
      <c r="K576" s="59">
        <f t="shared" si="73"/>
        <v>0</v>
      </c>
      <c r="L576" s="59"/>
      <c r="M576" s="63">
        <f t="shared" si="74"/>
        <v>0</v>
      </c>
    </row>
    <row r="577" spans="1:13">
      <c r="A577" s="24">
        <v>8</v>
      </c>
      <c r="B577" s="25" t="s">
        <v>31</v>
      </c>
      <c r="C577" s="26"/>
      <c r="D577" s="27">
        <v>232931</v>
      </c>
      <c r="E577" s="28">
        <f t="shared" si="70"/>
        <v>0</v>
      </c>
      <c r="F577" s="29">
        <v>0.09</v>
      </c>
      <c r="G577" s="30">
        <f t="shared" si="71"/>
        <v>0</v>
      </c>
      <c r="H577" s="31">
        <f t="shared" si="72"/>
        <v>196265.93518518517</v>
      </c>
      <c r="I577" s="59"/>
      <c r="J577" s="59"/>
      <c r="K577" s="59">
        <f t="shared" si="73"/>
        <v>0</v>
      </c>
      <c r="L577" s="59"/>
      <c r="M577" s="63">
        <f t="shared" si="74"/>
        <v>0</v>
      </c>
    </row>
    <row r="578" spans="1:13">
      <c r="A578" s="24">
        <v>9</v>
      </c>
      <c r="B578" s="36" t="s">
        <v>32</v>
      </c>
      <c r="C578" s="26"/>
      <c r="D578" s="27">
        <v>101534</v>
      </c>
      <c r="E578" s="28">
        <f t="shared" si="70"/>
        <v>0</v>
      </c>
      <c r="F578" s="29">
        <v>0.09</v>
      </c>
      <c r="G578" s="30">
        <f t="shared" si="71"/>
        <v>0</v>
      </c>
      <c r="H578" s="31">
        <f t="shared" si="72"/>
        <v>85551.796296296307</v>
      </c>
      <c r="I578" s="59"/>
      <c r="J578" s="59"/>
      <c r="K578" s="59">
        <f t="shared" si="73"/>
        <v>0</v>
      </c>
      <c r="L578" s="59"/>
      <c r="M578" s="63">
        <f t="shared" si="74"/>
        <v>0</v>
      </c>
    </row>
    <row r="579" spans="1:13">
      <c r="A579" s="24">
        <v>10</v>
      </c>
      <c r="B579" s="36" t="s">
        <v>33</v>
      </c>
      <c r="C579" s="37"/>
      <c r="D579" s="33">
        <v>110148</v>
      </c>
      <c r="E579" s="28">
        <f t="shared" si="70"/>
        <v>0</v>
      </c>
      <c r="F579" s="29">
        <v>0.09</v>
      </c>
      <c r="G579" s="30">
        <f t="shared" si="71"/>
        <v>0</v>
      </c>
      <c r="H579" s="31">
        <f t="shared" si="72"/>
        <v>92809.888888888876</v>
      </c>
      <c r="I579" s="59"/>
      <c r="J579" s="59"/>
      <c r="K579" s="59">
        <f t="shared" si="73"/>
        <v>0</v>
      </c>
      <c r="L579" s="59"/>
      <c r="M579" s="63">
        <f t="shared" si="74"/>
        <v>0</v>
      </c>
    </row>
    <row r="580" spans="1:13">
      <c r="A580" s="24">
        <v>11</v>
      </c>
      <c r="B580" s="25" t="s">
        <v>34</v>
      </c>
      <c r="C580" s="37"/>
      <c r="D580" s="27">
        <v>54198</v>
      </c>
      <c r="E580" s="28">
        <f t="shared" si="70"/>
        <v>0</v>
      </c>
      <c r="F580" s="29">
        <v>0.09</v>
      </c>
      <c r="G580" s="30">
        <f t="shared" si="71"/>
        <v>0</v>
      </c>
      <c r="H580" s="31">
        <f t="shared" si="72"/>
        <v>45666.833333333328</v>
      </c>
      <c r="I580" s="59"/>
      <c r="J580" s="59"/>
      <c r="K580" s="59">
        <f t="shared" si="73"/>
        <v>0</v>
      </c>
      <c r="L580" s="59"/>
      <c r="M580" s="63">
        <f t="shared" si="74"/>
        <v>0</v>
      </c>
    </row>
    <row r="581" spans="1:13">
      <c r="A581" s="24">
        <v>12</v>
      </c>
      <c r="B581" s="25" t="s">
        <v>35</v>
      </c>
      <c r="C581" s="37">
        <v>3</v>
      </c>
      <c r="D581" s="27">
        <v>49680</v>
      </c>
      <c r="E581" s="28">
        <f t="shared" si="70"/>
        <v>149040</v>
      </c>
      <c r="F581" s="29">
        <v>0.09</v>
      </c>
      <c r="G581" s="30">
        <f t="shared" si="71"/>
        <v>135626.4</v>
      </c>
      <c r="H581" s="31">
        <f t="shared" si="72"/>
        <v>41860</v>
      </c>
      <c r="I581" s="59"/>
      <c r="J581" s="59"/>
      <c r="K581" s="59">
        <f t="shared" si="73"/>
        <v>125580</v>
      </c>
      <c r="L581" s="59"/>
      <c r="M581" s="63">
        <f t="shared" si="74"/>
        <v>125580</v>
      </c>
    </row>
    <row r="582" spans="1:13">
      <c r="A582" s="24">
        <v>13</v>
      </c>
      <c r="B582" s="25" t="s">
        <v>36</v>
      </c>
      <c r="C582" s="37"/>
      <c r="D582" s="38">
        <v>64152</v>
      </c>
      <c r="E582" s="28">
        <f t="shared" si="70"/>
        <v>0</v>
      </c>
      <c r="F582" s="29">
        <v>0.09</v>
      </c>
      <c r="G582" s="30">
        <f t="shared" si="71"/>
        <v>0</v>
      </c>
      <c r="H582" s="31">
        <f t="shared" si="72"/>
        <v>54053.999999999993</v>
      </c>
      <c r="I582" s="59"/>
      <c r="J582" s="59"/>
      <c r="K582" s="59">
        <f t="shared" si="73"/>
        <v>0</v>
      </c>
      <c r="L582" s="59"/>
      <c r="M582" s="63">
        <f t="shared" si="74"/>
        <v>0</v>
      </c>
    </row>
    <row r="583" spans="1:13">
      <c r="A583" s="24">
        <v>14</v>
      </c>
      <c r="B583" s="25" t="s">
        <v>37</v>
      </c>
      <c r="C583" s="37">
        <v>3</v>
      </c>
      <c r="D583" s="38">
        <v>65934</v>
      </c>
      <c r="E583" s="28">
        <f t="shared" si="70"/>
        <v>197802</v>
      </c>
      <c r="F583" s="29">
        <v>0.09</v>
      </c>
      <c r="G583" s="30">
        <f t="shared" si="71"/>
        <v>179999.82</v>
      </c>
      <c r="H583" s="31">
        <f t="shared" si="72"/>
        <v>55555.499999999993</v>
      </c>
      <c r="I583" s="59"/>
      <c r="J583" s="59"/>
      <c r="K583" s="59">
        <f t="shared" si="73"/>
        <v>166666.49999999997</v>
      </c>
      <c r="L583" s="59"/>
      <c r="M583" s="63">
        <f t="shared" si="74"/>
        <v>166666.49999999997</v>
      </c>
    </row>
    <row r="584" spans="1:13">
      <c r="A584" s="24">
        <v>15</v>
      </c>
      <c r="B584" s="25" t="s">
        <v>38</v>
      </c>
      <c r="C584" s="37">
        <v>3</v>
      </c>
      <c r="D584" s="38">
        <v>76626</v>
      </c>
      <c r="E584" s="28">
        <f t="shared" si="70"/>
        <v>229878</v>
      </c>
      <c r="F584" s="29">
        <v>0.09</v>
      </c>
      <c r="G584" s="30">
        <f t="shared" si="71"/>
        <v>209188.98</v>
      </c>
      <c r="H584" s="31">
        <f t="shared" si="72"/>
        <v>64564.5</v>
      </c>
      <c r="I584" s="59"/>
      <c r="J584" s="59"/>
      <c r="K584" s="59">
        <f t="shared" si="73"/>
        <v>193693.5</v>
      </c>
      <c r="L584" s="59"/>
      <c r="M584" s="63">
        <f t="shared" si="74"/>
        <v>193693.5</v>
      </c>
    </row>
    <row r="585" spans="1:13">
      <c r="A585" s="24">
        <v>16</v>
      </c>
      <c r="B585" s="25" t="s">
        <v>39</v>
      </c>
      <c r="C585" s="37">
        <v>3</v>
      </c>
      <c r="D585" s="38">
        <v>80190</v>
      </c>
      <c r="E585" s="28">
        <f t="shared" si="70"/>
        <v>240570</v>
      </c>
      <c r="F585" s="29">
        <v>0.09</v>
      </c>
      <c r="G585" s="30">
        <f t="shared" si="71"/>
        <v>218918.7</v>
      </c>
      <c r="H585" s="31">
        <f t="shared" si="72"/>
        <v>67567.5</v>
      </c>
      <c r="I585" s="59"/>
      <c r="J585" s="59"/>
      <c r="K585" s="59">
        <f t="shared" si="73"/>
        <v>202702.5</v>
      </c>
      <c r="L585" s="59"/>
      <c r="M585" s="63">
        <f t="shared" si="74"/>
        <v>202702.5</v>
      </c>
    </row>
    <row r="586" spans="1:13">
      <c r="A586" s="24">
        <v>17</v>
      </c>
      <c r="B586" s="25" t="s">
        <v>40</v>
      </c>
      <c r="C586" s="37">
        <v>3</v>
      </c>
      <c r="D586" s="38">
        <v>113832</v>
      </c>
      <c r="E586" s="28">
        <f t="shared" si="70"/>
        <v>341496</v>
      </c>
      <c r="F586" s="29">
        <v>0.09</v>
      </c>
      <c r="G586" s="30">
        <f t="shared" si="71"/>
        <v>310761.36</v>
      </c>
      <c r="H586" s="31">
        <f t="shared" si="72"/>
        <v>95914</v>
      </c>
      <c r="I586" s="59"/>
      <c r="J586" s="59"/>
      <c r="K586" s="59">
        <f t="shared" si="73"/>
        <v>287742</v>
      </c>
      <c r="L586" s="59"/>
      <c r="M586" s="63">
        <f t="shared" si="74"/>
        <v>287742</v>
      </c>
    </row>
    <row r="587" spans="1:13">
      <c r="A587" s="24">
        <v>18</v>
      </c>
      <c r="B587" s="25" t="s">
        <v>41</v>
      </c>
      <c r="C587" s="37">
        <v>3</v>
      </c>
      <c r="D587" s="39">
        <v>98010</v>
      </c>
      <c r="E587" s="28">
        <f t="shared" si="70"/>
        <v>294030</v>
      </c>
      <c r="F587" s="29">
        <v>0.09</v>
      </c>
      <c r="G587" s="30">
        <f t="shared" si="71"/>
        <v>267567.3</v>
      </c>
      <c r="H587" s="31">
        <f t="shared" si="72"/>
        <v>82582.5</v>
      </c>
      <c r="I587" s="59"/>
      <c r="J587" s="59"/>
      <c r="K587" s="59">
        <f t="shared" si="73"/>
        <v>247747.5</v>
      </c>
      <c r="L587" s="59"/>
      <c r="M587" s="63">
        <f t="shared" si="74"/>
        <v>247747.5</v>
      </c>
    </row>
    <row r="588" spans="1:13" ht="17.25">
      <c r="A588" s="40"/>
      <c r="B588" s="41" t="s">
        <v>42</v>
      </c>
      <c r="C588" s="42">
        <f>SUM(C570:C587)</f>
        <v>46</v>
      </c>
      <c r="D588" s="42"/>
      <c r="E588" s="43">
        <f>SUM(E570:E587)</f>
        <v>4400981</v>
      </c>
      <c r="F588" s="43"/>
      <c r="G588" s="111">
        <f>SUM(G570:G587)</f>
        <v>4004892.7099999995</v>
      </c>
      <c r="H588" s="45"/>
      <c r="I588" s="64"/>
      <c r="J588" s="113"/>
      <c r="K588" s="113">
        <f>SUM(K570:K587)</f>
        <v>3708233.9907407407</v>
      </c>
      <c r="L588" s="113"/>
      <c r="M588" s="45">
        <f>SUM(M570:M587)</f>
        <v>3708233.9907407407</v>
      </c>
    </row>
    <row r="589" spans="1:13" ht="31.5">
      <c r="A589" s="46"/>
      <c r="B589" s="47"/>
      <c r="C589" s="48"/>
      <c r="D589" s="48"/>
      <c r="E589" s="49"/>
      <c r="F589" s="49"/>
      <c r="G589" s="50"/>
      <c r="H589" s="51"/>
      <c r="I589" s="65"/>
      <c r="J589" s="114"/>
      <c r="K589" s="114">
        <f>K588*0.08</f>
        <v>296658.71925925923</v>
      </c>
      <c r="L589" s="114"/>
      <c r="M589" s="115">
        <f>M588*0.1</f>
        <v>370823.39907407411</v>
      </c>
    </row>
    <row r="590" spans="1:13" ht="18">
      <c r="A590" s="283"/>
      <c r="B590" s="283"/>
      <c r="C590" s="284"/>
      <c r="D590" s="284"/>
      <c r="E590" s="54"/>
      <c r="F590" s="54"/>
      <c r="G590" s="55"/>
      <c r="H590" s="56"/>
      <c r="I590" s="66"/>
      <c r="J590" s="116"/>
      <c r="K590" s="116">
        <f>SUM(K588:K589)</f>
        <v>4004892.71</v>
      </c>
      <c r="L590" s="116"/>
      <c r="M590" s="117">
        <f>SUM(M588:M589)</f>
        <v>4079057.3898148146</v>
      </c>
    </row>
    <row r="591" spans="1:13" ht="18">
      <c r="A591" s="283" t="s">
        <v>43</v>
      </c>
      <c r="B591" s="283"/>
      <c r="C591" s="284" t="s">
        <v>44</v>
      </c>
      <c r="D591" s="284"/>
      <c r="E591" s="54"/>
      <c r="F591" s="54"/>
      <c r="G591" s="55" t="s">
        <v>45</v>
      </c>
      <c r="H591" s="56"/>
    </row>
    <row r="600" spans="1:13" ht="15.75">
      <c r="A600" s="279" t="s">
        <v>0</v>
      </c>
      <c r="B600" s="279"/>
      <c r="C600" s="279"/>
      <c r="D600" s="279"/>
      <c r="E600" s="279"/>
      <c r="F600" s="279"/>
      <c r="G600" s="279"/>
      <c r="H600" s="3"/>
      <c r="I600" s="112"/>
      <c r="J600" s="112"/>
      <c r="K600" s="112"/>
      <c r="L600" s="112"/>
      <c r="M600" s="1"/>
    </row>
    <row r="601" spans="1:13" ht="17.25">
      <c r="A601" s="279" t="s">
        <v>1</v>
      </c>
      <c r="B601" s="279"/>
      <c r="C601" s="279"/>
      <c r="D601" s="279"/>
      <c r="E601" s="279"/>
      <c r="F601" s="279"/>
      <c r="G601" s="279"/>
      <c r="H601" s="3"/>
      <c r="I601" s="58"/>
      <c r="J601" s="58"/>
      <c r="K601" s="58"/>
      <c r="L601" s="58"/>
      <c r="M601" s="1"/>
    </row>
    <row r="602" spans="1:13" ht="15.75">
      <c r="A602" s="279" t="s">
        <v>2</v>
      </c>
      <c r="B602" s="279"/>
      <c r="C602" s="279"/>
      <c r="D602" s="279"/>
      <c r="E602" s="279"/>
      <c r="F602" s="279"/>
      <c r="G602" s="279"/>
      <c r="H602" s="3"/>
      <c r="I602" s="59"/>
      <c r="J602" s="59"/>
      <c r="K602" s="59"/>
      <c r="L602" s="59"/>
      <c r="M602" s="1"/>
    </row>
    <row r="603" spans="1:13" ht="15.75">
      <c r="A603" s="279" t="s">
        <v>4</v>
      </c>
      <c r="B603" s="279"/>
      <c r="C603" s="279"/>
      <c r="D603" s="279"/>
      <c r="E603" s="279"/>
      <c r="F603" s="279"/>
      <c r="G603" s="279"/>
      <c r="H603" s="3"/>
      <c r="I603" s="59"/>
      <c r="J603" s="59"/>
      <c r="K603" s="59"/>
      <c r="L603" s="59"/>
      <c r="M603" s="1"/>
    </row>
    <row r="604" spans="1:13" ht="15.75">
      <c r="A604" s="280" t="s">
        <v>6</v>
      </c>
      <c r="B604" s="280"/>
      <c r="C604" s="280"/>
      <c r="D604" s="280"/>
      <c r="E604" s="280"/>
      <c r="F604" s="280"/>
      <c r="G604" s="280"/>
      <c r="H604" s="3"/>
      <c r="I604" s="59"/>
      <c r="J604" s="59"/>
      <c r="K604" s="59"/>
      <c r="L604" s="59"/>
      <c r="M604" s="1"/>
    </row>
    <row r="605" spans="1:13" ht="27.75">
      <c r="A605" s="9"/>
      <c r="B605" s="9"/>
      <c r="C605" s="281" t="s">
        <v>1115</v>
      </c>
      <c r="D605" s="281"/>
      <c r="E605" s="281"/>
      <c r="F605" s="281"/>
      <c r="G605" s="281"/>
      <c r="H605" s="10"/>
      <c r="I605" s="59"/>
      <c r="J605" s="59"/>
      <c r="K605" s="59"/>
      <c r="L605" s="59"/>
      <c r="M605" s="2"/>
    </row>
    <row r="606" spans="1:13" ht="15.75">
      <c r="A606" s="11" t="s">
        <v>1100</v>
      </c>
      <c r="B606" s="12"/>
      <c r="C606" s="13"/>
      <c r="D606" s="286"/>
      <c r="E606" s="286"/>
      <c r="F606" s="286"/>
      <c r="G606" s="286"/>
      <c r="H606" s="15"/>
      <c r="I606" s="59"/>
      <c r="J606" s="59"/>
      <c r="K606" s="59"/>
      <c r="L606" s="59"/>
      <c r="M606" s="1"/>
    </row>
    <row r="607" spans="1:13" ht="15.75">
      <c r="A607" s="11" t="s">
        <v>9</v>
      </c>
      <c r="B607" s="306" t="s">
        <v>1121</v>
      </c>
      <c r="C607" s="306"/>
      <c r="D607" s="306"/>
      <c r="E607" s="306"/>
      <c r="F607" s="11"/>
      <c r="G607" s="16"/>
      <c r="H607" s="17"/>
      <c r="I607" s="60"/>
      <c r="J607" s="60"/>
      <c r="K607" s="60"/>
      <c r="L607" s="60"/>
      <c r="M607" s="74"/>
    </row>
    <row r="608" spans="1:13" ht="15.75">
      <c r="A608" s="11" t="s">
        <v>11</v>
      </c>
      <c r="B608" s="289"/>
      <c r="C608" s="289"/>
      <c r="D608" s="289"/>
      <c r="E608" s="289"/>
      <c r="F608" s="18"/>
      <c r="G608" s="19" t="s">
        <v>13</v>
      </c>
      <c r="H608" s="20" t="s">
        <v>161</v>
      </c>
      <c r="I608" s="62"/>
      <c r="J608" s="62"/>
      <c r="K608" s="62"/>
      <c r="L608" s="62"/>
      <c r="M608" s="1"/>
    </row>
    <row r="609" spans="1:13" ht="15.75">
      <c r="A609" s="21" t="s">
        <v>14</v>
      </c>
      <c r="B609" s="21" t="s">
        <v>16</v>
      </c>
      <c r="C609" s="21" t="s">
        <v>17</v>
      </c>
      <c r="D609" s="22" t="s">
        <v>18</v>
      </c>
      <c r="E609" s="23" t="s">
        <v>19</v>
      </c>
      <c r="F609" s="23" t="s">
        <v>20</v>
      </c>
      <c r="G609" s="21" t="s">
        <v>21</v>
      </c>
      <c r="H609" s="3"/>
      <c r="I609" s="59"/>
      <c r="J609" s="59"/>
      <c r="K609" s="59"/>
      <c r="L609" s="59"/>
      <c r="M609" s="1"/>
    </row>
    <row r="610" spans="1:13">
      <c r="A610" s="24">
        <v>1</v>
      </c>
      <c r="B610" s="25" t="s">
        <v>23</v>
      </c>
      <c r="C610" s="26">
        <v>3</v>
      </c>
      <c r="D610" s="27">
        <v>79305</v>
      </c>
      <c r="E610" s="28">
        <f>D610*C610</f>
        <v>237915</v>
      </c>
      <c r="F610" s="29">
        <v>0.09</v>
      </c>
      <c r="G610" s="30">
        <f>E610-E610*F610</f>
        <v>216502.65</v>
      </c>
      <c r="H610" s="31">
        <f>D610/1.08*0.91</f>
        <v>66821.805555555547</v>
      </c>
      <c r="I610" s="59"/>
      <c r="J610" s="59"/>
      <c r="K610" s="59">
        <f>H610*C610</f>
        <v>200465.41666666663</v>
      </c>
      <c r="L610" s="59"/>
      <c r="M610" s="63">
        <f>H610*C610</f>
        <v>200465.41666666663</v>
      </c>
    </row>
    <row r="611" spans="1:13">
      <c r="A611" s="24">
        <v>2</v>
      </c>
      <c r="B611" s="25" t="s">
        <v>25</v>
      </c>
      <c r="C611" s="32"/>
      <c r="D611" s="33">
        <v>128591</v>
      </c>
      <c r="E611" s="28">
        <f t="shared" ref="E611:E627" si="75">D611*C611</f>
        <v>0</v>
      </c>
      <c r="F611" s="29">
        <v>0.09</v>
      </c>
      <c r="G611" s="30">
        <f t="shared" ref="G611:G627" si="76">E611-E611*F611</f>
        <v>0</v>
      </c>
      <c r="H611" s="31">
        <f t="shared" ref="H611:H627" si="77">D611/1.08*0.91</f>
        <v>108349.82407407407</v>
      </c>
      <c r="I611" s="59"/>
      <c r="J611" s="59"/>
      <c r="K611" s="59">
        <f t="shared" ref="K611:K627" si="78">H611*C611</f>
        <v>0</v>
      </c>
      <c r="L611" s="59"/>
      <c r="M611" s="63">
        <f t="shared" ref="M611:M627" si="79">H611*C611</f>
        <v>0</v>
      </c>
    </row>
    <row r="612" spans="1:13">
      <c r="A612" s="24">
        <v>3</v>
      </c>
      <c r="B612" s="25" t="s">
        <v>26</v>
      </c>
      <c r="C612" s="88"/>
      <c r="D612" s="27">
        <v>60043</v>
      </c>
      <c r="E612" s="28">
        <f t="shared" si="75"/>
        <v>0</v>
      </c>
      <c r="F612" s="29">
        <v>0.09</v>
      </c>
      <c r="G612" s="30">
        <f t="shared" si="76"/>
        <v>0</v>
      </c>
      <c r="H612" s="31">
        <f t="shared" si="77"/>
        <v>50591.787037037036</v>
      </c>
      <c r="I612" s="59"/>
      <c r="J612" s="59"/>
      <c r="K612" s="59">
        <f t="shared" si="78"/>
        <v>0</v>
      </c>
      <c r="L612" s="59"/>
      <c r="M612" s="63">
        <f t="shared" si="79"/>
        <v>0</v>
      </c>
    </row>
    <row r="613" spans="1:13">
      <c r="A613" s="24">
        <v>4</v>
      </c>
      <c r="B613" s="25" t="s">
        <v>27</v>
      </c>
      <c r="C613" s="106"/>
      <c r="D613" s="27">
        <v>115781</v>
      </c>
      <c r="E613" s="28">
        <f t="shared" si="75"/>
        <v>0</v>
      </c>
      <c r="F613" s="29">
        <v>0.09</v>
      </c>
      <c r="G613" s="30">
        <f t="shared" si="76"/>
        <v>0</v>
      </c>
      <c r="H613" s="31">
        <f t="shared" si="77"/>
        <v>97556.212962962964</v>
      </c>
      <c r="I613" s="59"/>
      <c r="J613" s="59"/>
      <c r="K613" s="59">
        <f t="shared" si="78"/>
        <v>0</v>
      </c>
      <c r="L613" s="59"/>
      <c r="M613" s="63">
        <f t="shared" si="79"/>
        <v>0</v>
      </c>
    </row>
    <row r="614" spans="1:13">
      <c r="A614" s="24">
        <v>5</v>
      </c>
      <c r="B614" s="25" t="s">
        <v>28</v>
      </c>
      <c r="C614" s="32"/>
      <c r="D614" s="27">
        <v>119943</v>
      </c>
      <c r="E614" s="28">
        <f t="shared" si="75"/>
        <v>0</v>
      </c>
      <c r="F614" s="29">
        <v>0.09</v>
      </c>
      <c r="G614" s="30">
        <f t="shared" si="76"/>
        <v>0</v>
      </c>
      <c r="H614" s="31">
        <f t="shared" si="77"/>
        <v>101063.08333333333</v>
      </c>
      <c r="I614" s="59"/>
      <c r="J614" s="59"/>
      <c r="K614" s="59">
        <f t="shared" si="78"/>
        <v>0</v>
      </c>
      <c r="L614" s="59"/>
      <c r="M614" s="63">
        <f t="shared" si="79"/>
        <v>0</v>
      </c>
    </row>
    <row r="615" spans="1:13">
      <c r="A615" s="24">
        <v>6</v>
      </c>
      <c r="B615" s="25" t="s">
        <v>29</v>
      </c>
      <c r="C615" s="26"/>
      <c r="D615" s="27">
        <v>94810</v>
      </c>
      <c r="E615" s="28">
        <f t="shared" si="75"/>
        <v>0</v>
      </c>
      <c r="F615" s="29">
        <v>0.09</v>
      </c>
      <c r="G615" s="30">
        <f t="shared" si="76"/>
        <v>0</v>
      </c>
      <c r="H615" s="31">
        <f t="shared" si="77"/>
        <v>79886.203703703708</v>
      </c>
      <c r="I615" s="59"/>
      <c r="J615" s="59"/>
      <c r="K615" s="59">
        <f t="shared" si="78"/>
        <v>0</v>
      </c>
      <c r="L615" s="59"/>
      <c r="M615" s="63">
        <f t="shared" si="79"/>
        <v>0</v>
      </c>
    </row>
    <row r="616" spans="1:13">
      <c r="A616" s="24">
        <v>7</v>
      </c>
      <c r="B616" s="25" t="s">
        <v>30</v>
      </c>
      <c r="C616" s="34"/>
      <c r="D616" s="27">
        <v>141396</v>
      </c>
      <c r="E616" s="28">
        <f t="shared" si="75"/>
        <v>0</v>
      </c>
      <c r="F616" s="29">
        <v>0.09</v>
      </c>
      <c r="G616" s="30">
        <f t="shared" si="76"/>
        <v>0</v>
      </c>
      <c r="H616" s="31">
        <f t="shared" si="77"/>
        <v>119139.22222222222</v>
      </c>
      <c r="I616" s="59"/>
      <c r="J616" s="59"/>
      <c r="K616" s="59">
        <f t="shared" si="78"/>
        <v>0</v>
      </c>
      <c r="L616" s="59"/>
      <c r="M616" s="63">
        <f t="shared" si="79"/>
        <v>0</v>
      </c>
    </row>
    <row r="617" spans="1:13">
      <c r="A617" s="24">
        <v>8</v>
      </c>
      <c r="B617" s="25" t="s">
        <v>31</v>
      </c>
      <c r="C617" s="26"/>
      <c r="D617" s="27">
        <v>232931</v>
      </c>
      <c r="E617" s="28">
        <f t="shared" si="75"/>
        <v>0</v>
      </c>
      <c r="F617" s="29">
        <v>0.09</v>
      </c>
      <c r="G617" s="30">
        <f t="shared" si="76"/>
        <v>0</v>
      </c>
      <c r="H617" s="31">
        <f t="shared" si="77"/>
        <v>196265.93518518517</v>
      </c>
      <c r="I617" s="59"/>
      <c r="J617" s="59"/>
      <c r="K617" s="59">
        <f t="shared" si="78"/>
        <v>0</v>
      </c>
      <c r="L617" s="59"/>
      <c r="M617" s="63">
        <f t="shared" si="79"/>
        <v>0</v>
      </c>
    </row>
    <row r="618" spans="1:13">
      <c r="A618" s="24">
        <v>9</v>
      </c>
      <c r="B618" s="36" t="s">
        <v>32</v>
      </c>
      <c r="C618" s="26"/>
      <c r="D618" s="27">
        <v>101534</v>
      </c>
      <c r="E618" s="28">
        <f t="shared" si="75"/>
        <v>0</v>
      </c>
      <c r="F618" s="29">
        <v>0.09</v>
      </c>
      <c r="G618" s="30">
        <f t="shared" si="76"/>
        <v>0</v>
      </c>
      <c r="H618" s="31">
        <f t="shared" si="77"/>
        <v>85551.796296296307</v>
      </c>
      <c r="I618" s="59"/>
      <c r="J618" s="59"/>
      <c r="K618" s="59">
        <f t="shared" si="78"/>
        <v>0</v>
      </c>
      <c r="L618" s="59"/>
      <c r="M618" s="63">
        <f t="shared" si="79"/>
        <v>0</v>
      </c>
    </row>
    <row r="619" spans="1:13">
      <c r="A619" s="24">
        <v>10</v>
      </c>
      <c r="B619" s="36" t="s">
        <v>33</v>
      </c>
      <c r="C619" s="37"/>
      <c r="D619" s="33">
        <v>110148</v>
      </c>
      <c r="E619" s="28">
        <f t="shared" si="75"/>
        <v>0</v>
      </c>
      <c r="F619" s="29">
        <v>0.09</v>
      </c>
      <c r="G619" s="30">
        <f t="shared" si="76"/>
        <v>0</v>
      </c>
      <c r="H619" s="31">
        <f t="shared" si="77"/>
        <v>92809.888888888876</v>
      </c>
      <c r="I619" s="59"/>
      <c r="J619" s="59"/>
      <c r="K619" s="59">
        <f t="shared" si="78"/>
        <v>0</v>
      </c>
      <c r="L619" s="59"/>
      <c r="M619" s="63">
        <f t="shared" si="79"/>
        <v>0</v>
      </c>
    </row>
    <row r="620" spans="1:13">
      <c r="A620" s="24">
        <v>11</v>
      </c>
      <c r="B620" s="25" t="s">
        <v>34</v>
      </c>
      <c r="C620" s="37"/>
      <c r="D620" s="27">
        <v>54198</v>
      </c>
      <c r="E620" s="28">
        <f t="shared" si="75"/>
        <v>0</v>
      </c>
      <c r="F620" s="29">
        <v>0.09</v>
      </c>
      <c r="G620" s="30">
        <f t="shared" si="76"/>
        <v>0</v>
      </c>
      <c r="H620" s="31">
        <f t="shared" si="77"/>
        <v>45666.833333333328</v>
      </c>
      <c r="I620" s="59"/>
      <c r="J620" s="59"/>
      <c r="K620" s="59">
        <f t="shared" si="78"/>
        <v>0</v>
      </c>
      <c r="L620" s="59"/>
      <c r="M620" s="63">
        <f t="shared" si="79"/>
        <v>0</v>
      </c>
    </row>
    <row r="621" spans="1:13">
      <c r="A621" s="24">
        <v>12</v>
      </c>
      <c r="B621" s="25" t="s">
        <v>35</v>
      </c>
      <c r="C621" s="37"/>
      <c r="D621" s="27">
        <v>49680</v>
      </c>
      <c r="E621" s="28">
        <f t="shared" si="75"/>
        <v>0</v>
      </c>
      <c r="F621" s="29">
        <v>0.09</v>
      </c>
      <c r="G621" s="30">
        <f t="shared" si="76"/>
        <v>0</v>
      </c>
      <c r="H621" s="31">
        <f t="shared" si="77"/>
        <v>41860</v>
      </c>
      <c r="I621" s="59"/>
      <c r="J621" s="59"/>
      <c r="K621" s="59">
        <f t="shared" si="78"/>
        <v>0</v>
      </c>
      <c r="L621" s="59"/>
      <c r="M621" s="63">
        <f t="shared" si="79"/>
        <v>0</v>
      </c>
    </row>
    <row r="622" spans="1:13">
      <c r="A622" s="24">
        <v>13</v>
      </c>
      <c r="B622" s="25" t="s">
        <v>36</v>
      </c>
      <c r="C622" s="37"/>
      <c r="D622" s="38">
        <v>64152</v>
      </c>
      <c r="E622" s="28">
        <f t="shared" si="75"/>
        <v>0</v>
      </c>
      <c r="F622" s="29">
        <v>0.09</v>
      </c>
      <c r="G622" s="30">
        <f t="shared" si="76"/>
        <v>0</v>
      </c>
      <c r="H622" s="31">
        <f t="shared" si="77"/>
        <v>54053.999999999993</v>
      </c>
      <c r="I622" s="59"/>
      <c r="J622" s="59"/>
      <c r="K622" s="59">
        <f t="shared" si="78"/>
        <v>0</v>
      </c>
      <c r="L622" s="59"/>
      <c r="M622" s="63">
        <f t="shared" si="79"/>
        <v>0</v>
      </c>
    </row>
    <row r="623" spans="1:13">
      <c r="A623" s="24">
        <v>14</v>
      </c>
      <c r="B623" s="25" t="s">
        <v>37</v>
      </c>
      <c r="C623" s="37">
        <v>3</v>
      </c>
      <c r="D623" s="38">
        <v>65934</v>
      </c>
      <c r="E623" s="28">
        <f t="shared" si="75"/>
        <v>197802</v>
      </c>
      <c r="F623" s="29">
        <v>0.09</v>
      </c>
      <c r="G623" s="30">
        <f t="shared" si="76"/>
        <v>179999.82</v>
      </c>
      <c r="H623" s="31">
        <f t="shared" si="77"/>
        <v>55555.499999999993</v>
      </c>
      <c r="I623" s="59"/>
      <c r="J623" s="59"/>
      <c r="K623" s="59">
        <f t="shared" si="78"/>
        <v>166666.49999999997</v>
      </c>
      <c r="L623" s="59"/>
      <c r="M623" s="63">
        <f t="shared" si="79"/>
        <v>166666.49999999997</v>
      </c>
    </row>
    <row r="624" spans="1:13">
      <c r="A624" s="24">
        <v>15</v>
      </c>
      <c r="B624" s="25" t="s">
        <v>38</v>
      </c>
      <c r="C624" s="37">
        <v>3</v>
      </c>
      <c r="D624" s="38">
        <v>76626</v>
      </c>
      <c r="E624" s="28">
        <f t="shared" si="75"/>
        <v>229878</v>
      </c>
      <c r="F624" s="29">
        <v>0.09</v>
      </c>
      <c r="G624" s="30">
        <f t="shared" si="76"/>
        <v>209188.98</v>
      </c>
      <c r="H624" s="31">
        <f t="shared" si="77"/>
        <v>64564.5</v>
      </c>
      <c r="I624" s="59"/>
      <c r="J624" s="59"/>
      <c r="K624" s="59">
        <f t="shared" si="78"/>
        <v>193693.5</v>
      </c>
      <c r="L624" s="59"/>
      <c r="M624" s="63">
        <f t="shared" si="79"/>
        <v>193693.5</v>
      </c>
    </row>
    <row r="625" spans="1:13">
      <c r="A625" s="24">
        <v>16</v>
      </c>
      <c r="B625" s="25" t="s">
        <v>39</v>
      </c>
      <c r="C625" s="37"/>
      <c r="D625" s="38">
        <v>80190</v>
      </c>
      <c r="E625" s="28">
        <f t="shared" si="75"/>
        <v>0</v>
      </c>
      <c r="F625" s="29">
        <v>0.09</v>
      </c>
      <c r="G625" s="30">
        <f t="shared" si="76"/>
        <v>0</v>
      </c>
      <c r="H625" s="31">
        <f t="shared" si="77"/>
        <v>67567.5</v>
      </c>
      <c r="I625" s="59"/>
      <c r="J625" s="59"/>
      <c r="K625" s="59">
        <f t="shared" si="78"/>
        <v>0</v>
      </c>
      <c r="L625" s="59"/>
      <c r="M625" s="63">
        <f t="shared" si="79"/>
        <v>0</v>
      </c>
    </row>
    <row r="626" spans="1:13">
      <c r="A626" s="24">
        <v>17</v>
      </c>
      <c r="B626" s="25" t="s">
        <v>40</v>
      </c>
      <c r="C626" s="37">
        <v>3</v>
      </c>
      <c r="D626" s="38">
        <v>113832</v>
      </c>
      <c r="E626" s="28">
        <f t="shared" si="75"/>
        <v>341496</v>
      </c>
      <c r="F626" s="29">
        <v>0.09</v>
      </c>
      <c r="G626" s="30">
        <f t="shared" si="76"/>
        <v>310761.36</v>
      </c>
      <c r="H626" s="31">
        <f t="shared" si="77"/>
        <v>95914</v>
      </c>
      <c r="I626" s="59"/>
      <c r="J626" s="59"/>
      <c r="K626" s="59">
        <f t="shared" si="78"/>
        <v>287742</v>
      </c>
      <c r="L626" s="59"/>
      <c r="M626" s="63">
        <f t="shared" si="79"/>
        <v>287742</v>
      </c>
    </row>
    <row r="627" spans="1:13">
      <c r="A627" s="24">
        <v>18</v>
      </c>
      <c r="B627" s="25" t="s">
        <v>41</v>
      </c>
      <c r="C627" s="37">
        <v>3</v>
      </c>
      <c r="D627" s="39">
        <v>98010</v>
      </c>
      <c r="E627" s="28">
        <f t="shared" si="75"/>
        <v>294030</v>
      </c>
      <c r="F627" s="29">
        <v>0.09</v>
      </c>
      <c r="G627" s="30">
        <f t="shared" si="76"/>
        <v>267567.3</v>
      </c>
      <c r="H627" s="31">
        <f t="shared" si="77"/>
        <v>82582.5</v>
      </c>
      <c r="I627" s="59"/>
      <c r="J627" s="59"/>
      <c r="K627" s="59">
        <f t="shared" si="78"/>
        <v>247747.5</v>
      </c>
      <c r="L627" s="59"/>
      <c r="M627" s="63">
        <f t="shared" si="79"/>
        <v>247747.5</v>
      </c>
    </row>
    <row r="628" spans="1:13" ht="17.25">
      <c r="A628" s="40"/>
      <c r="B628" s="41" t="s">
        <v>42</v>
      </c>
      <c r="C628" s="42">
        <f>SUM(C610:C627)</f>
        <v>15</v>
      </c>
      <c r="D628" s="42"/>
      <c r="E628" s="43">
        <f>SUM(E610:E627)</f>
        <v>1301121</v>
      </c>
      <c r="F628" s="43"/>
      <c r="G628" s="111">
        <f>SUM(G610:G627)</f>
        <v>1184020.1099999999</v>
      </c>
      <c r="H628" s="45"/>
      <c r="I628" s="64"/>
      <c r="J628" s="113"/>
      <c r="K628" s="113">
        <f>SUM(K610:K627)</f>
        <v>1096314.9166666665</v>
      </c>
      <c r="L628" s="113"/>
      <c r="M628" s="45">
        <f>SUM(M610:M627)</f>
        <v>1096314.9166666665</v>
      </c>
    </row>
    <row r="629" spans="1:13" ht="31.5">
      <c r="A629" s="46"/>
      <c r="B629" s="47"/>
      <c r="C629" s="48"/>
      <c r="D629" s="48"/>
      <c r="E629" s="49"/>
      <c r="F629" s="49"/>
      <c r="G629" s="50"/>
      <c r="H629" s="51"/>
      <c r="I629" s="65"/>
      <c r="J629" s="114"/>
      <c r="K629" s="114">
        <f>K628*0.08</f>
        <v>87705.193333333329</v>
      </c>
      <c r="L629" s="114"/>
      <c r="M629" s="115">
        <f>M628*0.1</f>
        <v>109631.49166666665</v>
      </c>
    </row>
    <row r="630" spans="1:13" ht="18">
      <c r="A630" s="283"/>
      <c r="B630" s="283"/>
      <c r="C630" s="284"/>
      <c r="D630" s="284"/>
      <c r="E630" s="54"/>
      <c r="F630" s="54"/>
      <c r="G630" s="55"/>
      <c r="H630" s="56"/>
      <c r="I630" s="66"/>
      <c r="J630" s="116"/>
      <c r="K630" s="116">
        <f>SUM(K628:K629)</f>
        <v>1184020.1099999999</v>
      </c>
      <c r="L630" s="116"/>
      <c r="M630" s="117">
        <f>SUM(M628:M629)</f>
        <v>1205946.4083333332</v>
      </c>
    </row>
    <row r="631" spans="1:13" ht="18">
      <c r="A631" s="283" t="s">
        <v>43</v>
      </c>
      <c r="B631" s="283"/>
      <c r="C631" s="284" t="s">
        <v>44</v>
      </c>
      <c r="D631" s="284"/>
      <c r="E631" s="54"/>
      <c r="F631" s="54"/>
      <c r="G631" s="55" t="s">
        <v>45</v>
      </c>
      <c r="H631" s="56"/>
    </row>
    <row r="640" spans="1:13" ht="15.75">
      <c r="A640" s="279" t="s">
        <v>0</v>
      </c>
      <c r="B640" s="279"/>
      <c r="C640" s="279"/>
      <c r="D640" s="279"/>
      <c r="E640" s="279"/>
      <c r="F640" s="279"/>
      <c r="G640" s="279"/>
      <c r="H640" s="3"/>
      <c r="I640" s="112"/>
      <c r="J640" s="112"/>
      <c r="K640" s="112"/>
      <c r="L640" s="112"/>
      <c r="M640" s="1"/>
    </row>
    <row r="641" spans="1:13" ht="17.25">
      <c r="A641" s="279" t="s">
        <v>1</v>
      </c>
      <c r="B641" s="279"/>
      <c r="C641" s="279"/>
      <c r="D641" s="279"/>
      <c r="E641" s="279"/>
      <c r="F641" s="279"/>
      <c r="G641" s="279"/>
      <c r="H641" s="3"/>
      <c r="I641" s="58"/>
      <c r="J641" s="58"/>
      <c r="K641" s="58"/>
      <c r="L641" s="58"/>
      <c r="M641" s="1"/>
    </row>
    <row r="642" spans="1:13" ht="15.75">
      <c r="A642" s="279" t="s">
        <v>2</v>
      </c>
      <c r="B642" s="279"/>
      <c r="C642" s="279"/>
      <c r="D642" s="279"/>
      <c r="E642" s="279"/>
      <c r="F642" s="279"/>
      <c r="G642" s="279"/>
      <c r="H642" s="3"/>
      <c r="I642" s="59"/>
      <c r="J642" s="59"/>
      <c r="K642" s="59"/>
      <c r="L642" s="59"/>
      <c r="M642" s="1"/>
    </row>
    <row r="643" spans="1:13" ht="15.75">
      <c r="A643" s="279" t="s">
        <v>4</v>
      </c>
      <c r="B643" s="279"/>
      <c r="C643" s="279"/>
      <c r="D643" s="279"/>
      <c r="E643" s="279"/>
      <c r="F643" s="279"/>
      <c r="G643" s="279"/>
      <c r="H643" s="3"/>
      <c r="I643" s="59"/>
      <c r="J643" s="59"/>
      <c r="K643" s="59"/>
      <c r="L643" s="59"/>
      <c r="M643" s="1"/>
    </row>
    <row r="644" spans="1:13" ht="15.75">
      <c r="A644" s="280" t="s">
        <v>6</v>
      </c>
      <c r="B644" s="280"/>
      <c r="C644" s="280"/>
      <c r="D644" s="280"/>
      <c r="E644" s="280"/>
      <c r="F644" s="280"/>
      <c r="G644" s="280"/>
      <c r="H644" s="3"/>
      <c r="I644" s="59"/>
      <c r="J644" s="59"/>
      <c r="K644" s="59"/>
      <c r="L644" s="59"/>
      <c r="M644" s="1"/>
    </row>
    <row r="645" spans="1:13" ht="27.75">
      <c r="A645" s="9"/>
      <c r="B645" s="9"/>
      <c r="C645" s="281" t="s">
        <v>1115</v>
      </c>
      <c r="D645" s="281"/>
      <c r="E645" s="281"/>
      <c r="F645" s="281"/>
      <c r="G645" s="281"/>
      <c r="H645" s="10"/>
      <c r="I645" s="59"/>
      <c r="J645" s="59"/>
      <c r="K645" s="59"/>
      <c r="L645" s="59"/>
      <c r="M645" s="2"/>
    </row>
    <row r="646" spans="1:13" ht="15.75">
      <c r="A646" s="11" t="s">
        <v>1100</v>
      </c>
      <c r="B646" s="12"/>
      <c r="C646" s="13"/>
      <c r="D646" s="286"/>
      <c r="E646" s="286"/>
      <c r="F646" s="286"/>
      <c r="G646" s="286"/>
      <c r="H646" s="15"/>
      <c r="I646" s="59"/>
      <c r="J646" s="59"/>
      <c r="K646" s="59"/>
      <c r="L646" s="59"/>
      <c r="M646" s="1"/>
    </row>
    <row r="647" spans="1:13" ht="15.75">
      <c r="A647" s="11" t="s">
        <v>9</v>
      </c>
      <c r="B647" s="306" t="s">
        <v>1122</v>
      </c>
      <c r="C647" s="306"/>
      <c r="D647" s="306"/>
      <c r="E647" s="306"/>
      <c r="F647" s="11"/>
      <c r="G647" s="16"/>
      <c r="H647" s="17"/>
      <c r="I647" s="60"/>
      <c r="J647" s="60"/>
      <c r="K647" s="60"/>
      <c r="L647" s="60"/>
      <c r="M647" s="74"/>
    </row>
    <row r="648" spans="1:13" ht="15.75">
      <c r="A648" s="11" t="s">
        <v>11</v>
      </c>
      <c r="B648" s="289"/>
      <c r="C648" s="289"/>
      <c r="D648" s="289"/>
      <c r="E648" s="289"/>
      <c r="F648" s="18"/>
      <c r="G648" s="19" t="s">
        <v>13</v>
      </c>
      <c r="H648" s="20" t="s">
        <v>161</v>
      </c>
      <c r="I648" s="62"/>
      <c r="J648" s="62"/>
      <c r="K648" s="62"/>
      <c r="L648" s="62"/>
      <c r="M648" s="1"/>
    </row>
    <row r="649" spans="1:13" ht="15.75">
      <c r="A649" s="21" t="s">
        <v>14</v>
      </c>
      <c r="B649" s="21" t="s">
        <v>16</v>
      </c>
      <c r="C649" s="21" t="s">
        <v>17</v>
      </c>
      <c r="D649" s="22" t="s">
        <v>18</v>
      </c>
      <c r="E649" s="23" t="s">
        <v>19</v>
      </c>
      <c r="F649" s="23" t="s">
        <v>20</v>
      </c>
      <c r="G649" s="21" t="s">
        <v>21</v>
      </c>
      <c r="H649" s="3"/>
      <c r="I649" s="59"/>
      <c r="J649" s="59"/>
      <c r="K649" s="59"/>
      <c r="L649" s="59"/>
      <c r="M649" s="1"/>
    </row>
    <row r="650" spans="1:13">
      <c r="A650" s="24">
        <v>1</v>
      </c>
      <c r="B650" s="25" t="s">
        <v>23</v>
      </c>
      <c r="C650" s="26"/>
      <c r="D650" s="27">
        <v>79305</v>
      </c>
      <c r="E650" s="28">
        <f>D650*C650</f>
        <v>0</v>
      </c>
      <c r="F650" s="29">
        <v>0.09</v>
      </c>
      <c r="G650" s="30">
        <f>E650-E650*F650</f>
        <v>0</v>
      </c>
      <c r="H650" s="31">
        <f>D650/1.08*0.91</f>
        <v>66821.805555555547</v>
      </c>
      <c r="I650" s="59"/>
      <c r="J650" s="59"/>
      <c r="K650" s="59">
        <f>H650*C650</f>
        <v>0</v>
      </c>
      <c r="L650" s="59"/>
      <c r="M650" s="63">
        <f>H650*C650</f>
        <v>0</v>
      </c>
    </row>
    <row r="651" spans="1:13">
      <c r="A651" s="24">
        <v>2</v>
      </c>
      <c r="B651" s="25" t="s">
        <v>25</v>
      </c>
      <c r="C651" s="32"/>
      <c r="D651" s="33">
        <v>128591</v>
      </c>
      <c r="E651" s="28">
        <f t="shared" ref="E651:E667" si="80">D651*C651</f>
        <v>0</v>
      </c>
      <c r="F651" s="29">
        <v>0.09</v>
      </c>
      <c r="G651" s="30">
        <f t="shared" ref="G651:G667" si="81">E651-E651*F651</f>
        <v>0</v>
      </c>
      <c r="H651" s="31">
        <f t="shared" ref="H651:H667" si="82">D651/1.08*0.91</f>
        <v>108349.82407407407</v>
      </c>
      <c r="I651" s="59"/>
      <c r="J651" s="59"/>
      <c r="K651" s="59">
        <f t="shared" ref="K651:K667" si="83">H651*C651</f>
        <v>0</v>
      </c>
      <c r="L651" s="59"/>
      <c r="M651" s="63">
        <f t="shared" ref="M651:M667" si="84">H651*C651</f>
        <v>0</v>
      </c>
    </row>
    <row r="652" spans="1:13">
      <c r="A652" s="24">
        <v>3</v>
      </c>
      <c r="B652" s="25" t="s">
        <v>26</v>
      </c>
      <c r="C652" s="88"/>
      <c r="D652" s="27">
        <v>60043</v>
      </c>
      <c r="E652" s="28">
        <f t="shared" si="80"/>
        <v>0</v>
      </c>
      <c r="F652" s="29">
        <v>0.09</v>
      </c>
      <c r="G652" s="30">
        <f t="shared" si="81"/>
        <v>0</v>
      </c>
      <c r="H652" s="31">
        <f t="shared" si="82"/>
        <v>50591.787037037036</v>
      </c>
      <c r="I652" s="59"/>
      <c r="J652" s="59"/>
      <c r="K652" s="59">
        <f t="shared" si="83"/>
        <v>0</v>
      </c>
      <c r="L652" s="59"/>
      <c r="M652" s="63">
        <f t="shared" si="84"/>
        <v>0</v>
      </c>
    </row>
    <row r="653" spans="1:13">
      <c r="A653" s="24">
        <v>4</v>
      </c>
      <c r="B653" s="25" t="s">
        <v>27</v>
      </c>
      <c r="C653" s="106"/>
      <c r="D653" s="27">
        <v>115781</v>
      </c>
      <c r="E653" s="28">
        <f t="shared" si="80"/>
        <v>0</v>
      </c>
      <c r="F653" s="29">
        <v>0.09</v>
      </c>
      <c r="G653" s="30">
        <f t="shared" si="81"/>
        <v>0</v>
      </c>
      <c r="H653" s="31">
        <f t="shared" si="82"/>
        <v>97556.212962962964</v>
      </c>
      <c r="I653" s="59"/>
      <c r="J653" s="59"/>
      <c r="K653" s="59">
        <f t="shared" si="83"/>
        <v>0</v>
      </c>
      <c r="L653" s="59"/>
      <c r="M653" s="63">
        <f t="shared" si="84"/>
        <v>0</v>
      </c>
    </row>
    <row r="654" spans="1:13">
      <c r="A654" s="24">
        <v>5</v>
      </c>
      <c r="B654" s="25" t="s">
        <v>28</v>
      </c>
      <c r="C654" s="32"/>
      <c r="D654" s="27">
        <v>119943</v>
      </c>
      <c r="E654" s="28">
        <f t="shared" si="80"/>
        <v>0</v>
      </c>
      <c r="F654" s="29">
        <v>0.09</v>
      </c>
      <c r="G654" s="30">
        <f t="shared" si="81"/>
        <v>0</v>
      </c>
      <c r="H654" s="31">
        <f t="shared" si="82"/>
        <v>101063.08333333333</v>
      </c>
      <c r="I654" s="59"/>
      <c r="J654" s="59"/>
      <c r="K654" s="59">
        <f t="shared" si="83"/>
        <v>0</v>
      </c>
      <c r="L654" s="59"/>
      <c r="M654" s="63">
        <f t="shared" si="84"/>
        <v>0</v>
      </c>
    </row>
    <row r="655" spans="1:13">
      <c r="A655" s="24">
        <v>6</v>
      </c>
      <c r="B655" s="25" t="s">
        <v>29</v>
      </c>
      <c r="C655" s="26"/>
      <c r="D655" s="27">
        <v>94810</v>
      </c>
      <c r="E655" s="28">
        <f t="shared" si="80"/>
        <v>0</v>
      </c>
      <c r="F655" s="29">
        <v>0.09</v>
      </c>
      <c r="G655" s="30">
        <f t="shared" si="81"/>
        <v>0</v>
      </c>
      <c r="H655" s="31">
        <f t="shared" si="82"/>
        <v>79886.203703703708</v>
      </c>
      <c r="I655" s="59"/>
      <c r="J655" s="59"/>
      <c r="K655" s="59">
        <f t="shared" si="83"/>
        <v>0</v>
      </c>
      <c r="L655" s="59"/>
      <c r="M655" s="63">
        <f t="shared" si="84"/>
        <v>0</v>
      </c>
    </row>
    <row r="656" spans="1:13">
      <c r="A656" s="24">
        <v>7</v>
      </c>
      <c r="B656" s="25" t="s">
        <v>30</v>
      </c>
      <c r="C656" s="34"/>
      <c r="D656" s="27">
        <v>141396</v>
      </c>
      <c r="E656" s="28">
        <f t="shared" si="80"/>
        <v>0</v>
      </c>
      <c r="F656" s="29">
        <v>0.09</v>
      </c>
      <c r="G656" s="30">
        <f t="shared" si="81"/>
        <v>0</v>
      </c>
      <c r="H656" s="31">
        <f t="shared" si="82"/>
        <v>119139.22222222222</v>
      </c>
      <c r="I656" s="59"/>
      <c r="J656" s="59"/>
      <c r="K656" s="59">
        <f t="shared" si="83"/>
        <v>0</v>
      </c>
      <c r="L656" s="59"/>
      <c r="M656" s="63">
        <f t="shared" si="84"/>
        <v>0</v>
      </c>
    </row>
    <row r="657" spans="1:13">
      <c r="A657" s="24">
        <v>8</v>
      </c>
      <c r="B657" s="25" t="s">
        <v>31</v>
      </c>
      <c r="C657" s="26"/>
      <c r="D657" s="27">
        <v>232931</v>
      </c>
      <c r="E657" s="28">
        <f t="shared" si="80"/>
        <v>0</v>
      </c>
      <c r="F657" s="29">
        <v>0.09</v>
      </c>
      <c r="G657" s="30">
        <f t="shared" si="81"/>
        <v>0</v>
      </c>
      <c r="H657" s="31">
        <f t="shared" si="82"/>
        <v>196265.93518518517</v>
      </c>
      <c r="I657" s="59"/>
      <c r="J657" s="59"/>
      <c r="K657" s="59">
        <f t="shared" si="83"/>
        <v>0</v>
      </c>
      <c r="L657" s="59"/>
      <c r="M657" s="63">
        <f t="shared" si="84"/>
        <v>0</v>
      </c>
    </row>
    <row r="658" spans="1:13">
      <c r="A658" s="24">
        <v>9</v>
      </c>
      <c r="B658" s="36" t="s">
        <v>32</v>
      </c>
      <c r="C658" s="26"/>
      <c r="D658" s="27">
        <v>101534</v>
      </c>
      <c r="E658" s="28">
        <f t="shared" si="80"/>
        <v>0</v>
      </c>
      <c r="F658" s="29">
        <v>0.09</v>
      </c>
      <c r="G658" s="30">
        <f t="shared" si="81"/>
        <v>0</v>
      </c>
      <c r="H658" s="31">
        <f t="shared" si="82"/>
        <v>85551.796296296307</v>
      </c>
      <c r="I658" s="59"/>
      <c r="J658" s="59"/>
      <c r="K658" s="59">
        <f t="shared" si="83"/>
        <v>0</v>
      </c>
      <c r="L658" s="59"/>
      <c r="M658" s="63">
        <f t="shared" si="84"/>
        <v>0</v>
      </c>
    </row>
    <row r="659" spans="1:13">
      <c r="A659" s="24">
        <v>10</v>
      </c>
      <c r="B659" s="36" t="s">
        <v>33</v>
      </c>
      <c r="C659" s="37"/>
      <c r="D659" s="33">
        <v>110148</v>
      </c>
      <c r="E659" s="28">
        <f t="shared" si="80"/>
        <v>0</v>
      </c>
      <c r="F659" s="29">
        <v>0.09</v>
      </c>
      <c r="G659" s="30">
        <f t="shared" si="81"/>
        <v>0</v>
      </c>
      <c r="H659" s="31">
        <f t="shared" si="82"/>
        <v>92809.888888888876</v>
      </c>
      <c r="I659" s="59"/>
      <c r="J659" s="59"/>
      <c r="K659" s="59">
        <f t="shared" si="83"/>
        <v>0</v>
      </c>
      <c r="L659" s="59"/>
      <c r="M659" s="63">
        <f t="shared" si="84"/>
        <v>0</v>
      </c>
    </row>
    <row r="660" spans="1:13">
      <c r="A660" s="24">
        <v>11</v>
      </c>
      <c r="B660" s="25" t="s">
        <v>34</v>
      </c>
      <c r="C660" s="37"/>
      <c r="D660" s="27">
        <v>54198</v>
      </c>
      <c r="E660" s="28">
        <f t="shared" si="80"/>
        <v>0</v>
      </c>
      <c r="F660" s="29">
        <v>0.09</v>
      </c>
      <c r="G660" s="30">
        <f t="shared" si="81"/>
        <v>0</v>
      </c>
      <c r="H660" s="31">
        <f t="shared" si="82"/>
        <v>45666.833333333328</v>
      </c>
      <c r="I660" s="59"/>
      <c r="J660" s="59"/>
      <c r="K660" s="59">
        <f t="shared" si="83"/>
        <v>0</v>
      </c>
      <c r="L660" s="59"/>
      <c r="M660" s="63">
        <f t="shared" si="84"/>
        <v>0</v>
      </c>
    </row>
    <row r="661" spans="1:13">
      <c r="A661" s="24">
        <v>12</v>
      </c>
      <c r="B661" s="25" t="s">
        <v>35</v>
      </c>
      <c r="C661" s="37"/>
      <c r="D661" s="27">
        <v>49680</v>
      </c>
      <c r="E661" s="28">
        <f t="shared" si="80"/>
        <v>0</v>
      </c>
      <c r="F661" s="29">
        <v>0.09</v>
      </c>
      <c r="G661" s="30">
        <f t="shared" si="81"/>
        <v>0</v>
      </c>
      <c r="H661" s="31">
        <f t="shared" si="82"/>
        <v>41860</v>
      </c>
      <c r="I661" s="59"/>
      <c r="J661" s="59"/>
      <c r="K661" s="59">
        <f t="shared" si="83"/>
        <v>0</v>
      </c>
      <c r="L661" s="59"/>
      <c r="M661" s="63">
        <f t="shared" si="84"/>
        <v>0</v>
      </c>
    </row>
    <row r="662" spans="1:13">
      <c r="A662" s="24">
        <v>13</v>
      </c>
      <c r="B662" s="25" t="s">
        <v>36</v>
      </c>
      <c r="C662" s="37"/>
      <c r="D662" s="38">
        <v>64152</v>
      </c>
      <c r="E662" s="28">
        <f t="shared" si="80"/>
        <v>0</v>
      </c>
      <c r="F662" s="29">
        <v>0.09</v>
      </c>
      <c r="G662" s="30">
        <f t="shared" si="81"/>
        <v>0</v>
      </c>
      <c r="H662" s="31">
        <f t="shared" si="82"/>
        <v>54053.999999999993</v>
      </c>
      <c r="I662" s="59"/>
      <c r="J662" s="59"/>
      <c r="K662" s="59">
        <f t="shared" si="83"/>
        <v>0</v>
      </c>
      <c r="L662" s="59"/>
      <c r="M662" s="63">
        <f t="shared" si="84"/>
        <v>0</v>
      </c>
    </row>
    <row r="663" spans="1:13">
      <c r="A663" s="24">
        <v>14</v>
      </c>
      <c r="B663" s="25" t="s">
        <v>37</v>
      </c>
      <c r="C663" s="37">
        <v>5</v>
      </c>
      <c r="D663" s="38">
        <v>65934</v>
      </c>
      <c r="E663" s="28">
        <f t="shared" si="80"/>
        <v>329670</v>
      </c>
      <c r="F663" s="29">
        <v>0.09</v>
      </c>
      <c r="G663" s="30">
        <f t="shared" si="81"/>
        <v>299999.7</v>
      </c>
      <c r="H663" s="31">
        <f t="shared" si="82"/>
        <v>55555.499999999993</v>
      </c>
      <c r="I663" s="59"/>
      <c r="J663" s="59"/>
      <c r="K663" s="59">
        <f t="shared" si="83"/>
        <v>277777.49999999994</v>
      </c>
      <c r="L663" s="59"/>
      <c r="M663" s="63">
        <f t="shared" si="84"/>
        <v>277777.49999999994</v>
      </c>
    </row>
    <row r="664" spans="1:13">
      <c r="A664" s="24">
        <v>15</v>
      </c>
      <c r="B664" s="25" t="s">
        <v>38</v>
      </c>
      <c r="C664" s="37"/>
      <c r="D664" s="38">
        <v>76626</v>
      </c>
      <c r="E664" s="28">
        <f t="shared" si="80"/>
        <v>0</v>
      </c>
      <c r="F664" s="29">
        <v>0.09</v>
      </c>
      <c r="G664" s="30">
        <f t="shared" si="81"/>
        <v>0</v>
      </c>
      <c r="H664" s="31">
        <f t="shared" si="82"/>
        <v>64564.5</v>
      </c>
      <c r="I664" s="59"/>
      <c r="J664" s="59"/>
      <c r="K664" s="59">
        <f t="shared" si="83"/>
        <v>0</v>
      </c>
      <c r="L664" s="59"/>
      <c r="M664" s="63">
        <f t="shared" si="84"/>
        <v>0</v>
      </c>
    </row>
    <row r="665" spans="1:13">
      <c r="A665" s="24">
        <v>16</v>
      </c>
      <c r="B665" s="25" t="s">
        <v>39</v>
      </c>
      <c r="C665" s="37">
        <v>5</v>
      </c>
      <c r="D665" s="38">
        <v>80190</v>
      </c>
      <c r="E665" s="28">
        <f t="shared" si="80"/>
        <v>400950</v>
      </c>
      <c r="F665" s="29">
        <v>0.09</v>
      </c>
      <c r="G665" s="30">
        <f t="shared" si="81"/>
        <v>364864.5</v>
      </c>
      <c r="H665" s="31">
        <f t="shared" si="82"/>
        <v>67567.5</v>
      </c>
      <c r="I665" s="59"/>
      <c r="J665" s="59"/>
      <c r="K665" s="59">
        <f t="shared" si="83"/>
        <v>337837.5</v>
      </c>
      <c r="L665" s="59"/>
      <c r="M665" s="63">
        <f t="shared" si="84"/>
        <v>337837.5</v>
      </c>
    </row>
    <row r="666" spans="1:13">
      <c r="A666" s="24">
        <v>17</v>
      </c>
      <c r="B666" s="25" t="s">
        <v>40</v>
      </c>
      <c r="C666" s="37"/>
      <c r="D666" s="38">
        <v>113832</v>
      </c>
      <c r="E666" s="28">
        <f t="shared" si="80"/>
        <v>0</v>
      </c>
      <c r="F666" s="29">
        <v>0.09</v>
      </c>
      <c r="G666" s="30">
        <f t="shared" si="81"/>
        <v>0</v>
      </c>
      <c r="H666" s="31">
        <f t="shared" si="82"/>
        <v>95914</v>
      </c>
      <c r="I666" s="59"/>
      <c r="J666" s="59"/>
      <c r="K666" s="59">
        <f t="shared" si="83"/>
        <v>0</v>
      </c>
      <c r="L666" s="59"/>
      <c r="M666" s="63">
        <f t="shared" si="84"/>
        <v>0</v>
      </c>
    </row>
    <row r="667" spans="1:13">
      <c r="A667" s="24">
        <v>18</v>
      </c>
      <c r="B667" s="25" t="s">
        <v>41</v>
      </c>
      <c r="C667" s="37">
        <v>5</v>
      </c>
      <c r="D667" s="39">
        <v>98010</v>
      </c>
      <c r="E667" s="28">
        <f t="shared" si="80"/>
        <v>490050</v>
      </c>
      <c r="F667" s="29">
        <v>0.09</v>
      </c>
      <c r="G667" s="30">
        <f t="shared" si="81"/>
        <v>445945.5</v>
      </c>
      <c r="H667" s="31">
        <f t="shared" si="82"/>
        <v>82582.5</v>
      </c>
      <c r="I667" s="59"/>
      <c r="J667" s="59"/>
      <c r="K667" s="59">
        <f t="shared" si="83"/>
        <v>412912.5</v>
      </c>
      <c r="L667" s="59"/>
      <c r="M667" s="63">
        <f t="shared" si="84"/>
        <v>412912.5</v>
      </c>
    </row>
    <row r="668" spans="1:13" ht="17.25">
      <c r="A668" s="40"/>
      <c r="B668" s="41" t="s">
        <v>42</v>
      </c>
      <c r="C668" s="42">
        <f>SUM(C650:C667)</f>
        <v>15</v>
      </c>
      <c r="D668" s="42"/>
      <c r="E668" s="43">
        <f>SUM(E650:E667)</f>
        <v>1220670</v>
      </c>
      <c r="F668" s="43"/>
      <c r="G668" s="111">
        <f>SUM(G650:G667)</f>
        <v>1110809.7</v>
      </c>
      <c r="H668" s="45"/>
      <c r="I668" s="64"/>
      <c r="J668" s="113"/>
      <c r="K668" s="113">
        <f>SUM(K650:K667)</f>
        <v>1028527.5</v>
      </c>
      <c r="L668" s="113"/>
      <c r="M668" s="45">
        <f>SUM(M650:M667)</f>
        <v>1028527.5</v>
      </c>
    </row>
    <row r="669" spans="1:13" ht="31.5">
      <c r="A669" s="46"/>
      <c r="B669" s="47"/>
      <c r="C669" s="48"/>
      <c r="D669" s="48"/>
      <c r="E669" s="49"/>
      <c r="F669" s="49"/>
      <c r="G669" s="50"/>
      <c r="H669" s="51"/>
      <c r="I669" s="65"/>
      <c r="J669" s="114"/>
      <c r="K669" s="114">
        <f>K668*0.08</f>
        <v>82282.2</v>
      </c>
      <c r="L669" s="114"/>
      <c r="M669" s="115">
        <f>M668*0.1</f>
        <v>102852.75</v>
      </c>
    </row>
    <row r="670" spans="1:13" ht="18">
      <c r="A670" s="283"/>
      <c r="B670" s="283"/>
      <c r="C670" s="284"/>
      <c r="D670" s="284"/>
      <c r="E670" s="54"/>
      <c r="F670" s="54"/>
      <c r="G670" s="55"/>
      <c r="H670" s="56"/>
      <c r="I670" s="66"/>
      <c r="J670" s="116"/>
      <c r="K670" s="116">
        <f>SUM(K668:K669)</f>
        <v>1110809.7</v>
      </c>
      <c r="L670" s="116"/>
      <c r="M670" s="117">
        <f>SUM(M668:M669)</f>
        <v>1131380.25</v>
      </c>
    </row>
    <row r="671" spans="1:13" ht="18">
      <c r="A671" s="283" t="s">
        <v>43</v>
      </c>
      <c r="B671" s="283"/>
      <c r="C671" s="284" t="s">
        <v>44</v>
      </c>
      <c r="D671" s="284"/>
      <c r="E671" s="54"/>
      <c r="F671" s="54"/>
      <c r="G671" s="55" t="s">
        <v>45</v>
      </c>
      <c r="H671" s="56"/>
    </row>
    <row r="681" spans="1:13" ht="15.75">
      <c r="A681" s="279" t="s">
        <v>0</v>
      </c>
      <c r="B681" s="279"/>
      <c r="C681" s="279"/>
      <c r="D681" s="279"/>
      <c r="E681" s="279"/>
      <c r="F681" s="279"/>
      <c r="G681" s="279"/>
      <c r="H681" s="3"/>
      <c r="I681" s="112"/>
      <c r="J681" s="112"/>
      <c r="K681" s="112"/>
      <c r="L681" s="112"/>
      <c r="M681" s="1"/>
    </row>
    <row r="682" spans="1:13" ht="17.25">
      <c r="A682" s="279" t="s">
        <v>1</v>
      </c>
      <c r="B682" s="279"/>
      <c r="C682" s="279"/>
      <c r="D682" s="279"/>
      <c r="E682" s="279"/>
      <c r="F682" s="279"/>
      <c r="G682" s="279"/>
      <c r="H682" s="3"/>
      <c r="I682" s="58"/>
      <c r="J682" s="58"/>
      <c r="K682" s="58"/>
      <c r="L682" s="58"/>
      <c r="M682" s="1"/>
    </row>
    <row r="683" spans="1:13" ht="15.75">
      <c r="A683" s="279" t="s">
        <v>2</v>
      </c>
      <c r="B683" s="279"/>
      <c r="C683" s="279"/>
      <c r="D683" s="279"/>
      <c r="E683" s="279"/>
      <c r="F683" s="279"/>
      <c r="G683" s="279"/>
      <c r="H683" s="3"/>
      <c r="I683" s="59"/>
      <c r="J683" s="59"/>
      <c r="K683" s="59"/>
      <c r="L683" s="59"/>
      <c r="M683" s="1"/>
    </row>
    <row r="684" spans="1:13" ht="15.75">
      <c r="A684" s="279" t="s">
        <v>4</v>
      </c>
      <c r="B684" s="279"/>
      <c r="C684" s="279"/>
      <c r="D684" s="279"/>
      <c r="E684" s="279"/>
      <c r="F684" s="279"/>
      <c r="G684" s="279"/>
      <c r="H684" s="3"/>
      <c r="I684" s="59"/>
      <c r="J684" s="59"/>
      <c r="K684" s="59"/>
      <c r="L684" s="59"/>
      <c r="M684" s="1"/>
    </row>
    <row r="685" spans="1:13" ht="15.75">
      <c r="A685" s="280" t="s">
        <v>6</v>
      </c>
      <c r="B685" s="280"/>
      <c r="C685" s="280"/>
      <c r="D685" s="280"/>
      <c r="E685" s="280"/>
      <c r="F685" s="280"/>
      <c r="G685" s="280"/>
      <c r="H685" s="3"/>
      <c r="I685" s="59"/>
      <c r="J685" s="59"/>
      <c r="K685" s="59"/>
      <c r="L685" s="59"/>
      <c r="M685" s="1"/>
    </row>
    <row r="686" spans="1:13" ht="27.75">
      <c r="A686" s="9"/>
      <c r="B686" s="9"/>
      <c r="C686" s="281" t="s">
        <v>1115</v>
      </c>
      <c r="D686" s="281"/>
      <c r="E686" s="281"/>
      <c r="F686" s="281"/>
      <c r="G686" s="281"/>
      <c r="H686" s="10"/>
      <c r="I686" s="59"/>
      <c r="J686" s="59"/>
      <c r="K686" s="59"/>
      <c r="L686" s="59"/>
      <c r="M686" s="2"/>
    </row>
    <row r="687" spans="1:13" ht="15.75">
      <c r="A687" s="11" t="s">
        <v>1100</v>
      </c>
      <c r="B687" s="12"/>
      <c r="C687" s="13"/>
      <c r="D687" s="286"/>
      <c r="E687" s="286"/>
      <c r="F687" s="286"/>
      <c r="G687" s="286"/>
      <c r="H687" s="15"/>
      <c r="I687" s="59"/>
      <c r="J687" s="59"/>
      <c r="K687" s="59"/>
      <c r="L687" s="59"/>
      <c r="M687" s="1"/>
    </row>
    <row r="688" spans="1:13" ht="15.75">
      <c r="A688" s="11" t="s">
        <v>9</v>
      </c>
      <c r="B688" s="306" t="s">
        <v>1123</v>
      </c>
      <c r="C688" s="306"/>
      <c r="D688" s="306"/>
      <c r="E688" s="306"/>
      <c r="F688" s="11"/>
      <c r="G688" s="16"/>
      <c r="H688" s="17"/>
      <c r="I688" s="60"/>
      <c r="J688" s="60"/>
      <c r="K688" s="60"/>
      <c r="L688" s="60"/>
      <c r="M688" s="74"/>
    </row>
    <row r="689" spans="1:13" ht="15.75">
      <c r="A689" s="11" t="s">
        <v>11</v>
      </c>
      <c r="B689" s="289"/>
      <c r="C689" s="289"/>
      <c r="D689" s="289"/>
      <c r="E689" s="289"/>
      <c r="F689" s="18"/>
      <c r="G689" s="19" t="s">
        <v>13</v>
      </c>
      <c r="H689" s="20" t="s">
        <v>161</v>
      </c>
      <c r="I689" s="62"/>
      <c r="J689" s="62"/>
      <c r="K689" s="62"/>
      <c r="L689" s="62"/>
      <c r="M689" s="1"/>
    </row>
    <row r="690" spans="1:13" ht="15.75">
      <c r="A690" s="21" t="s">
        <v>14</v>
      </c>
      <c r="B690" s="21" t="s">
        <v>16</v>
      </c>
      <c r="C690" s="21" t="s">
        <v>17</v>
      </c>
      <c r="D690" s="22" t="s">
        <v>18</v>
      </c>
      <c r="E690" s="23" t="s">
        <v>19</v>
      </c>
      <c r="F690" s="23" t="s">
        <v>20</v>
      </c>
      <c r="G690" s="21" t="s">
        <v>21</v>
      </c>
      <c r="H690" s="3"/>
      <c r="I690" s="59"/>
      <c r="J690" s="59"/>
      <c r="K690" s="59"/>
      <c r="L690" s="59"/>
      <c r="M690" s="1"/>
    </row>
    <row r="691" spans="1:13">
      <c r="A691" s="24">
        <v>1</v>
      </c>
      <c r="B691" s="25" t="s">
        <v>23</v>
      </c>
      <c r="C691" s="26">
        <v>3</v>
      </c>
      <c r="D691" s="27">
        <v>79305</v>
      </c>
      <c r="E691" s="28">
        <f>D691*C691</f>
        <v>237915</v>
      </c>
      <c r="F691" s="29">
        <v>0.09</v>
      </c>
      <c r="G691" s="30">
        <f>E691-E691*F691</f>
        <v>216502.65</v>
      </c>
      <c r="H691" s="31">
        <f>D691/1.08*0.91</f>
        <v>66821.805555555547</v>
      </c>
      <c r="I691" s="59"/>
      <c r="J691" s="59"/>
      <c r="K691" s="59">
        <f>H691*C691</f>
        <v>200465.41666666663</v>
      </c>
      <c r="L691" s="59"/>
      <c r="M691" s="63">
        <f>H691*C691</f>
        <v>200465.41666666663</v>
      </c>
    </row>
    <row r="692" spans="1:13">
      <c r="A692" s="24">
        <v>2</v>
      </c>
      <c r="B692" s="25" t="s">
        <v>25</v>
      </c>
      <c r="C692" s="32"/>
      <c r="D692" s="33">
        <v>128591</v>
      </c>
      <c r="E692" s="28">
        <f t="shared" ref="E692:E708" si="85">D692*C692</f>
        <v>0</v>
      </c>
      <c r="F692" s="29">
        <v>0.09</v>
      </c>
      <c r="G692" s="30">
        <f t="shared" ref="G692:G708" si="86">E692-E692*F692</f>
        <v>0</v>
      </c>
      <c r="H692" s="31">
        <f t="shared" ref="H692:H708" si="87">D692/1.08*0.91</f>
        <v>108349.82407407407</v>
      </c>
      <c r="I692" s="59"/>
      <c r="J692" s="59"/>
      <c r="K692" s="59">
        <f t="shared" ref="K692:K708" si="88">H692*C692</f>
        <v>0</v>
      </c>
      <c r="L692" s="59"/>
      <c r="M692" s="63">
        <f t="shared" ref="M692:M708" si="89">H692*C692</f>
        <v>0</v>
      </c>
    </row>
    <row r="693" spans="1:13">
      <c r="A693" s="24">
        <v>3</v>
      </c>
      <c r="B693" s="25" t="s">
        <v>26</v>
      </c>
      <c r="C693" s="88"/>
      <c r="D693" s="27">
        <v>60043</v>
      </c>
      <c r="E693" s="28">
        <f t="shared" si="85"/>
        <v>0</v>
      </c>
      <c r="F693" s="29">
        <v>0.09</v>
      </c>
      <c r="G693" s="30">
        <f t="shared" si="86"/>
        <v>0</v>
      </c>
      <c r="H693" s="31">
        <f t="shared" si="87"/>
        <v>50591.787037037036</v>
      </c>
      <c r="I693" s="59"/>
      <c r="J693" s="59"/>
      <c r="K693" s="59">
        <f t="shared" si="88"/>
        <v>0</v>
      </c>
      <c r="L693" s="59"/>
      <c r="M693" s="63">
        <f t="shared" si="89"/>
        <v>0</v>
      </c>
    </row>
    <row r="694" spans="1:13">
      <c r="A694" s="24">
        <v>4</v>
      </c>
      <c r="B694" s="25" t="s">
        <v>27</v>
      </c>
      <c r="C694" s="106"/>
      <c r="D694" s="27">
        <v>115781</v>
      </c>
      <c r="E694" s="28">
        <f t="shared" si="85"/>
        <v>0</v>
      </c>
      <c r="F694" s="29">
        <v>0.09</v>
      </c>
      <c r="G694" s="30">
        <f t="shared" si="86"/>
        <v>0</v>
      </c>
      <c r="H694" s="31">
        <f t="shared" si="87"/>
        <v>97556.212962962964</v>
      </c>
      <c r="I694" s="59"/>
      <c r="J694" s="59"/>
      <c r="K694" s="59">
        <f t="shared" si="88"/>
        <v>0</v>
      </c>
      <c r="L694" s="59"/>
      <c r="M694" s="63">
        <f t="shared" si="89"/>
        <v>0</v>
      </c>
    </row>
    <row r="695" spans="1:13">
      <c r="A695" s="24">
        <v>5</v>
      </c>
      <c r="B695" s="25" t="s">
        <v>28</v>
      </c>
      <c r="C695" s="32"/>
      <c r="D695" s="27">
        <v>119943</v>
      </c>
      <c r="E695" s="28">
        <f t="shared" si="85"/>
        <v>0</v>
      </c>
      <c r="F695" s="29">
        <v>0.09</v>
      </c>
      <c r="G695" s="30">
        <f t="shared" si="86"/>
        <v>0</v>
      </c>
      <c r="H695" s="31">
        <f t="shared" si="87"/>
        <v>101063.08333333333</v>
      </c>
      <c r="I695" s="59"/>
      <c r="J695" s="59"/>
      <c r="K695" s="59">
        <f t="shared" si="88"/>
        <v>0</v>
      </c>
      <c r="L695" s="59"/>
      <c r="M695" s="63">
        <f t="shared" si="89"/>
        <v>0</v>
      </c>
    </row>
    <row r="696" spans="1:13">
      <c r="A696" s="24">
        <v>6</v>
      </c>
      <c r="B696" s="25" t="s">
        <v>29</v>
      </c>
      <c r="C696" s="26"/>
      <c r="D696" s="27">
        <v>94810</v>
      </c>
      <c r="E696" s="28">
        <f t="shared" si="85"/>
        <v>0</v>
      </c>
      <c r="F696" s="29">
        <v>0.09</v>
      </c>
      <c r="G696" s="30">
        <f t="shared" si="86"/>
        <v>0</v>
      </c>
      <c r="H696" s="31">
        <f t="shared" si="87"/>
        <v>79886.203703703708</v>
      </c>
      <c r="I696" s="59"/>
      <c r="J696" s="59"/>
      <c r="K696" s="59">
        <f t="shared" si="88"/>
        <v>0</v>
      </c>
      <c r="L696" s="59"/>
      <c r="M696" s="63">
        <f t="shared" si="89"/>
        <v>0</v>
      </c>
    </row>
    <row r="697" spans="1:13">
      <c r="A697" s="24">
        <v>7</v>
      </c>
      <c r="B697" s="25" t="s">
        <v>30</v>
      </c>
      <c r="C697" s="34"/>
      <c r="D697" s="27">
        <v>141396</v>
      </c>
      <c r="E697" s="28">
        <f t="shared" si="85"/>
        <v>0</v>
      </c>
      <c r="F697" s="29">
        <v>0.09</v>
      </c>
      <c r="G697" s="30">
        <f t="shared" si="86"/>
        <v>0</v>
      </c>
      <c r="H697" s="31">
        <f t="shared" si="87"/>
        <v>119139.22222222222</v>
      </c>
      <c r="I697" s="59"/>
      <c r="J697" s="59"/>
      <c r="K697" s="59">
        <f t="shared" si="88"/>
        <v>0</v>
      </c>
      <c r="L697" s="59"/>
      <c r="M697" s="63">
        <f t="shared" si="89"/>
        <v>0</v>
      </c>
    </row>
    <row r="698" spans="1:13">
      <c r="A698" s="24">
        <v>8</v>
      </c>
      <c r="B698" s="25" t="s">
        <v>31</v>
      </c>
      <c r="C698" s="26"/>
      <c r="D698" s="27">
        <v>232931</v>
      </c>
      <c r="E698" s="28">
        <f t="shared" si="85"/>
        <v>0</v>
      </c>
      <c r="F698" s="29">
        <v>0.09</v>
      </c>
      <c r="G698" s="30">
        <f t="shared" si="86"/>
        <v>0</v>
      </c>
      <c r="H698" s="31">
        <f t="shared" si="87"/>
        <v>196265.93518518517</v>
      </c>
      <c r="I698" s="59"/>
      <c r="J698" s="59"/>
      <c r="K698" s="59">
        <f t="shared" si="88"/>
        <v>0</v>
      </c>
      <c r="L698" s="59"/>
      <c r="M698" s="63">
        <f t="shared" si="89"/>
        <v>0</v>
      </c>
    </row>
    <row r="699" spans="1:13">
      <c r="A699" s="24">
        <v>9</v>
      </c>
      <c r="B699" s="36" t="s">
        <v>32</v>
      </c>
      <c r="C699" s="26"/>
      <c r="D699" s="27">
        <v>101534</v>
      </c>
      <c r="E699" s="28">
        <f t="shared" si="85"/>
        <v>0</v>
      </c>
      <c r="F699" s="29">
        <v>0.09</v>
      </c>
      <c r="G699" s="30">
        <f t="shared" si="86"/>
        <v>0</v>
      </c>
      <c r="H699" s="31">
        <f t="shared" si="87"/>
        <v>85551.796296296307</v>
      </c>
      <c r="I699" s="59"/>
      <c r="J699" s="59"/>
      <c r="K699" s="59">
        <f t="shared" si="88"/>
        <v>0</v>
      </c>
      <c r="L699" s="59"/>
      <c r="M699" s="63">
        <f t="shared" si="89"/>
        <v>0</v>
      </c>
    </row>
    <row r="700" spans="1:13">
      <c r="A700" s="24">
        <v>10</v>
      </c>
      <c r="B700" s="36" t="s">
        <v>33</v>
      </c>
      <c r="C700" s="37"/>
      <c r="D700" s="33">
        <v>110148</v>
      </c>
      <c r="E700" s="28">
        <f t="shared" si="85"/>
        <v>0</v>
      </c>
      <c r="F700" s="29">
        <v>0.09</v>
      </c>
      <c r="G700" s="30">
        <f t="shared" si="86"/>
        <v>0</v>
      </c>
      <c r="H700" s="31">
        <f t="shared" si="87"/>
        <v>92809.888888888876</v>
      </c>
      <c r="I700" s="59"/>
      <c r="J700" s="59"/>
      <c r="K700" s="59">
        <f t="shared" si="88"/>
        <v>0</v>
      </c>
      <c r="L700" s="59"/>
      <c r="M700" s="63">
        <f t="shared" si="89"/>
        <v>0</v>
      </c>
    </row>
    <row r="701" spans="1:13">
      <c r="A701" s="24">
        <v>11</v>
      </c>
      <c r="B701" s="25" t="s">
        <v>34</v>
      </c>
      <c r="C701" s="37"/>
      <c r="D701" s="27">
        <v>54198</v>
      </c>
      <c r="E701" s="28">
        <f t="shared" si="85"/>
        <v>0</v>
      </c>
      <c r="F701" s="29">
        <v>0.09</v>
      </c>
      <c r="G701" s="30">
        <f t="shared" si="86"/>
        <v>0</v>
      </c>
      <c r="H701" s="31">
        <f t="shared" si="87"/>
        <v>45666.833333333328</v>
      </c>
      <c r="I701" s="59"/>
      <c r="J701" s="59"/>
      <c r="K701" s="59">
        <f t="shared" si="88"/>
        <v>0</v>
      </c>
      <c r="L701" s="59"/>
      <c r="M701" s="63">
        <f t="shared" si="89"/>
        <v>0</v>
      </c>
    </row>
    <row r="702" spans="1:13">
      <c r="A702" s="24">
        <v>12</v>
      </c>
      <c r="B702" s="25" t="s">
        <v>35</v>
      </c>
      <c r="C702" s="37"/>
      <c r="D702" s="27">
        <v>49680</v>
      </c>
      <c r="E702" s="28">
        <f t="shared" si="85"/>
        <v>0</v>
      </c>
      <c r="F702" s="29">
        <v>0.09</v>
      </c>
      <c r="G702" s="30">
        <f t="shared" si="86"/>
        <v>0</v>
      </c>
      <c r="H702" s="31">
        <f t="shared" si="87"/>
        <v>41860</v>
      </c>
      <c r="I702" s="59"/>
      <c r="J702" s="59"/>
      <c r="K702" s="59">
        <f t="shared" si="88"/>
        <v>0</v>
      </c>
      <c r="L702" s="59"/>
      <c r="M702" s="63">
        <f t="shared" si="89"/>
        <v>0</v>
      </c>
    </row>
    <row r="703" spans="1:13">
      <c r="A703" s="24">
        <v>13</v>
      </c>
      <c r="B703" s="25" t="s">
        <v>36</v>
      </c>
      <c r="C703" s="37"/>
      <c r="D703" s="38">
        <v>64152</v>
      </c>
      <c r="E703" s="28">
        <f t="shared" si="85"/>
        <v>0</v>
      </c>
      <c r="F703" s="29">
        <v>0.09</v>
      </c>
      <c r="G703" s="30">
        <f t="shared" si="86"/>
        <v>0</v>
      </c>
      <c r="H703" s="31">
        <f t="shared" si="87"/>
        <v>54053.999999999993</v>
      </c>
      <c r="I703" s="59"/>
      <c r="J703" s="59"/>
      <c r="K703" s="59">
        <f t="shared" si="88"/>
        <v>0</v>
      </c>
      <c r="L703" s="59"/>
      <c r="M703" s="63">
        <f t="shared" si="89"/>
        <v>0</v>
      </c>
    </row>
    <row r="704" spans="1:13">
      <c r="A704" s="24">
        <v>14</v>
      </c>
      <c r="B704" s="25" t="s">
        <v>37</v>
      </c>
      <c r="C704" s="37"/>
      <c r="D704" s="38">
        <v>65934</v>
      </c>
      <c r="E704" s="28">
        <f t="shared" si="85"/>
        <v>0</v>
      </c>
      <c r="F704" s="29">
        <v>0.09</v>
      </c>
      <c r="G704" s="30">
        <f t="shared" si="86"/>
        <v>0</v>
      </c>
      <c r="H704" s="31">
        <f t="shared" si="87"/>
        <v>55555.499999999993</v>
      </c>
      <c r="I704" s="59"/>
      <c r="J704" s="59"/>
      <c r="K704" s="59">
        <f t="shared" si="88"/>
        <v>0</v>
      </c>
      <c r="L704" s="59"/>
      <c r="M704" s="63">
        <f t="shared" si="89"/>
        <v>0</v>
      </c>
    </row>
    <row r="705" spans="1:13">
      <c r="A705" s="24">
        <v>15</v>
      </c>
      <c r="B705" s="25" t="s">
        <v>38</v>
      </c>
      <c r="C705" s="37"/>
      <c r="D705" s="38">
        <v>76626</v>
      </c>
      <c r="E705" s="28">
        <f t="shared" si="85"/>
        <v>0</v>
      </c>
      <c r="F705" s="29">
        <v>0.09</v>
      </c>
      <c r="G705" s="30">
        <f t="shared" si="86"/>
        <v>0</v>
      </c>
      <c r="H705" s="31">
        <f t="shared" si="87"/>
        <v>64564.5</v>
      </c>
      <c r="I705" s="59"/>
      <c r="J705" s="59"/>
      <c r="K705" s="59">
        <f t="shared" si="88"/>
        <v>0</v>
      </c>
      <c r="L705" s="59"/>
      <c r="M705" s="63">
        <f t="shared" si="89"/>
        <v>0</v>
      </c>
    </row>
    <row r="706" spans="1:13">
      <c r="A706" s="24">
        <v>16</v>
      </c>
      <c r="B706" s="25" t="s">
        <v>39</v>
      </c>
      <c r="C706" s="37">
        <v>3</v>
      </c>
      <c r="D706" s="38">
        <v>80190</v>
      </c>
      <c r="E706" s="28">
        <f t="shared" si="85"/>
        <v>240570</v>
      </c>
      <c r="F706" s="29">
        <v>0.09</v>
      </c>
      <c r="G706" s="30">
        <f t="shared" si="86"/>
        <v>218918.7</v>
      </c>
      <c r="H706" s="31">
        <f t="shared" si="87"/>
        <v>67567.5</v>
      </c>
      <c r="I706" s="59"/>
      <c r="J706" s="59"/>
      <c r="K706" s="59">
        <f t="shared" si="88"/>
        <v>202702.5</v>
      </c>
      <c r="L706" s="59"/>
      <c r="M706" s="63">
        <f t="shared" si="89"/>
        <v>202702.5</v>
      </c>
    </row>
    <row r="707" spans="1:13">
      <c r="A707" s="24">
        <v>17</v>
      </c>
      <c r="B707" s="25" t="s">
        <v>40</v>
      </c>
      <c r="C707" s="37">
        <v>3</v>
      </c>
      <c r="D707" s="38">
        <v>113832</v>
      </c>
      <c r="E707" s="28">
        <f t="shared" si="85"/>
        <v>341496</v>
      </c>
      <c r="F707" s="29">
        <v>0.09</v>
      </c>
      <c r="G707" s="30">
        <f t="shared" si="86"/>
        <v>310761.36</v>
      </c>
      <c r="H707" s="31">
        <f t="shared" si="87"/>
        <v>95914</v>
      </c>
      <c r="I707" s="59"/>
      <c r="J707" s="59"/>
      <c r="K707" s="59">
        <f t="shared" si="88"/>
        <v>287742</v>
      </c>
      <c r="L707" s="59"/>
      <c r="M707" s="63">
        <f t="shared" si="89"/>
        <v>287742</v>
      </c>
    </row>
    <row r="708" spans="1:13">
      <c r="A708" s="24">
        <v>18</v>
      </c>
      <c r="B708" s="25" t="s">
        <v>41</v>
      </c>
      <c r="C708" s="37">
        <v>3</v>
      </c>
      <c r="D708" s="39">
        <v>98010</v>
      </c>
      <c r="E708" s="28">
        <f t="shared" si="85"/>
        <v>294030</v>
      </c>
      <c r="F708" s="29">
        <v>0.09</v>
      </c>
      <c r="G708" s="30">
        <f t="shared" si="86"/>
        <v>267567.3</v>
      </c>
      <c r="H708" s="31">
        <f t="shared" si="87"/>
        <v>82582.5</v>
      </c>
      <c r="I708" s="59"/>
      <c r="J708" s="59"/>
      <c r="K708" s="59">
        <f t="shared" si="88"/>
        <v>247747.5</v>
      </c>
      <c r="L708" s="59"/>
      <c r="M708" s="63">
        <f t="shared" si="89"/>
        <v>247747.5</v>
      </c>
    </row>
    <row r="709" spans="1:13" ht="17.25">
      <c r="A709" s="40"/>
      <c r="B709" s="41" t="s">
        <v>42</v>
      </c>
      <c r="C709" s="42">
        <f>SUM(C691:C708)</f>
        <v>12</v>
      </c>
      <c r="D709" s="42"/>
      <c r="E709" s="43">
        <f>SUM(E691:E708)</f>
        <v>1114011</v>
      </c>
      <c r="F709" s="43"/>
      <c r="G709" s="111">
        <f>SUM(G691:G708)</f>
        <v>1013750.01</v>
      </c>
      <c r="H709" s="45"/>
      <c r="I709" s="64"/>
      <c r="J709" s="113"/>
      <c r="K709" s="113">
        <f>SUM(K691:K708)</f>
        <v>938657.41666666663</v>
      </c>
      <c r="L709" s="113"/>
      <c r="M709" s="45">
        <f>SUM(M691:M708)</f>
        <v>938657.41666666663</v>
      </c>
    </row>
    <row r="710" spans="1:13" ht="31.5">
      <c r="A710" s="46"/>
      <c r="B710" s="47"/>
      <c r="C710" s="48"/>
      <c r="D710" s="48"/>
      <c r="E710" s="49"/>
      <c r="F710" s="49"/>
      <c r="G710" s="50"/>
      <c r="H710" s="51"/>
      <c r="I710" s="65"/>
      <c r="J710" s="114"/>
      <c r="K710" s="114">
        <f>K709*0.08</f>
        <v>75092.593333333338</v>
      </c>
      <c r="L710" s="114"/>
      <c r="M710" s="115">
        <f>M709*0.1</f>
        <v>93865.741666666669</v>
      </c>
    </row>
    <row r="711" spans="1:13" ht="18">
      <c r="A711" s="283"/>
      <c r="B711" s="283"/>
      <c r="C711" s="284"/>
      <c r="D711" s="284"/>
      <c r="E711" s="54"/>
      <c r="F711" s="54"/>
      <c r="G711" s="55"/>
      <c r="H711" s="56"/>
      <c r="I711" s="66"/>
      <c r="J711" s="116"/>
      <c r="K711" s="116">
        <f>SUM(K709:K710)</f>
        <v>1013750.01</v>
      </c>
      <c r="L711" s="116"/>
      <c r="M711" s="117">
        <f>SUM(M709:M710)</f>
        <v>1032523.1583333333</v>
      </c>
    </row>
    <row r="712" spans="1:13" ht="18">
      <c r="A712" s="283" t="s">
        <v>43</v>
      </c>
      <c r="B712" s="283"/>
      <c r="C712" s="284" t="s">
        <v>44</v>
      </c>
      <c r="D712" s="284"/>
      <c r="E712" s="54"/>
      <c r="F712" s="54"/>
      <c r="G712" s="55" t="s">
        <v>45</v>
      </c>
      <c r="H712" s="56"/>
    </row>
    <row r="720" spans="1:13" ht="15.75">
      <c r="A720" s="279" t="s">
        <v>0</v>
      </c>
      <c r="B720" s="279"/>
      <c r="C720" s="279"/>
      <c r="D720" s="279"/>
      <c r="E720" s="279"/>
      <c r="F720" s="279"/>
      <c r="G720" s="279"/>
      <c r="H720" s="3"/>
      <c r="I720" s="112"/>
      <c r="J720" s="112"/>
      <c r="K720" s="112"/>
      <c r="L720" s="112"/>
      <c r="M720" s="1"/>
    </row>
    <row r="721" spans="1:13" ht="17.25">
      <c r="A721" s="279" t="s">
        <v>1</v>
      </c>
      <c r="B721" s="279"/>
      <c r="C721" s="279"/>
      <c r="D721" s="279"/>
      <c r="E721" s="279"/>
      <c r="F721" s="279"/>
      <c r="G721" s="279"/>
      <c r="H721" s="3"/>
      <c r="I721" s="58"/>
      <c r="J721" s="58"/>
      <c r="K721" s="58"/>
      <c r="L721" s="58"/>
      <c r="M721" s="1"/>
    </row>
    <row r="722" spans="1:13" ht="15.75">
      <c r="A722" s="279" t="s">
        <v>2</v>
      </c>
      <c r="B722" s="279"/>
      <c r="C722" s="279"/>
      <c r="D722" s="279"/>
      <c r="E722" s="279"/>
      <c r="F722" s="279"/>
      <c r="G722" s="279"/>
      <c r="H722" s="3"/>
      <c r="I722" s="59"/>
      <c r="J722" s="59"/>
      <c r="K722" s="59"/>
      <c r="L722" s="59"/>
      <c r="M722" s="1"/>
    </row>
    <row r="723" spans="1:13" ht="15.75">
      <c r="A723" s="279" t="s">
        <v>4</v>
      </c>
      <c r="B723" s="279"/>
      <c r="C723" s="279"/>
      <c r="D723" s="279"/>
      <c r="E723" s="279"/>
      <c r="F723" s="279"/>
      <c r="G723" s="279"/>
      <c r="H723" s="3"/>
      <c r="I723" s="59"/>
      <c r="J723" s="59"/>
      <c r="K723" s="59"/>
      <c r="L723" s="59"/>
      <c r="M723" s="1"/>
    </row>
    <row r="724" spans="1:13" ht="15.75">
      <c r="A724" s="280" t="s">
        <v>6</v>
      </c>
      <c r="B724" s="280"/>
      <c r="C724" s="280"/>
      <c r="D724" s="280"/>
      <c r="E724" s="280"/>
      <c r="F724" s="280"/>
      <c r="G724" s="280"/>
      <c r="H724" s="3"/>
      <c r="I724" s="59"/>
      <c r="J724" s="59"/>
      <c r="K724" s="59"/>
      <c r="L724" s="59"/>
      <c r="M724" s="1"/>
    </row>
    <row r="725" spans="1:13" ht="27.75">
      <c r="A725" s="9"/>
      <c r="B725" s="9"/>
      <c r="C725" s="281" t="s">
        <v>367</v>
      </c>
      <c r="D725" s="281"/>
      <c r="E725" s="281"/>
      <c r="F725" s="281"/>
      <c r="G725" s="281"/>
      <c r="H725" s="10"/>
      <c r="I725" s="59"/>
      <c r="J725" s="59"/>
      <c r="K725" s="59"/>
      <c r="L725" s="59"/>
      <c r="M725" s="2"/>
    </row>
    <row r="726" spans="1:13" ht="15.75">
      <c r="A726" s="11" t="s">
        <v>1100</v>
      </c>
      <c r="B726" s="12"/>
      <c r="C726" s="13"/>
      <c r="D726" s="286"/>
      <c r="E726" s="286"/>
      <c r="F726" s="286"/>
      <c r="G726" s="286"/>
      <c r="H726" s="15"/>
      <c r="I726" s="59"/>
      <c r="J726" s="59"/>
      <c r="K726" s="59"/>
      <c r="L726" s="59"/>
      <c r="M726" s="1"/>
    </row>
    <row r="727" spans="1:13" ht="15.75">
      <c r="A727" s="11" t="s">
        <v>9</v>
      </c>
      <c r="B727" s="306" t="s">
        <v>1124</v>
      </c>
      <c r="C727" s="306"/>
      <c r="D727" s="306"/>
      <c r="E727" s="306"/>
      <c r="F727" s="11"/>
      <c r="G727" s="16"/>
      <c r="H727" s="17"/>
      <c r="I727" s="60"/>
      <c r="J727" s="60"/>
      <c r="K727" s="60"/>
      <c r="L727" s="60"/>
      <c r="M727" s="74"/>
    </row>
    <row r="728" spans="1:13" ht="15.75">
      <c r="A728" s="11" t="s">
        <v>11</v>
      </c>
      <c r="B728" s="289"/>
      <c r="C728" s="289"/>
      <c r="D728" s="289"/>
      <c r="E728" s="289"/>
      <c r="F728" s="18"/>
      <c r="G728" s="19" t="s">
        <v>13</v>
      </c>
      <c r="H728" s="20" t="s">
        <v>161</v>
      </c>
      <c r="I728" s="62"/>
      <c r="J728" s="62"/>
      <c r="K728" s="62"/>
      <c r="L728" s="62"/>
      <c r="M728" s="1"/>
    </row>
    <row r="729" spans="1:13" ht="15.75">
      <c r="A729" s="21" t="s">
        <v>14</v>
      </c>
      <c r="B729" s="21" t="s">
        <v>16</v>
      </c>
      <c r="C729" s="21" t="s">
        <v>17</v>
      </c>
      <c r="D729" s="22" t="s">
        <v>18</v>
      </c>
      <c r="E729" s="23" t="s">
        <v>19</v>
      </c>
      <c r="F729" s="23" t="s">
        <v>20</v>
      </c>
      <c r="G729" s="21" t="s">
        <v>21</v>
      </c>
      <c r="H729" s="3"/>
      <c r="I729" s="59"/>
      <c r="J729" s="59"/>
      <c r="K729" s="59"/>
      <c r="L729" s="59"/>
      <c r="M729" s="1"/>
    </row>
    <row r="730" spans="1:13">
      <c r="A730" s="24">
        <v>1</v>
      </c>
      <c r="B730" s="25" t="s">
        <v>23</v>
      </c>
      <c r="C730" s="26"/>
      <c r="D730" s="27">
        <v>79305</v>
      </c>
      <c r="E730" s="28">
        <f>D730*C730</f>
        <v>0</v>
      </c>
      <c r="F730" s="29">
        <v>0.09</v>
      </c>
      <c r="G730" s="30">
        <f>E730-E730*F730</f>
        <v>0</v>
      </c>
      <c r="H730" s="31">
        <f>D730/1.08*0.91</f>
        <v>66821.805555555547</v>
      </c>
      <c r="I730" s="59"/>
      <c r="J730" s="59"/>
      <c r="K730" s="59">
        <f>H730*C730</f>
        <v>0</v>
      </c>
      <c r="L730" s="59"/>
      <c r="M730" s="63">
        <f>H730*C730</f>
        <v>0</v>
      </c>
    </row>
    <row r="731" spans="1:13">
      <c r="A731" s="24">
        <v>2</v>
      </c>
      <c r="B731" s="25" t="s">
        <v>25</v>
      </c>
      <c r="C731" s="32"/>
      <c r="D731" s="33">
        <v>128591</v>
      </c>
      <c r="E731" s="28">
        <f t="shared" ref="E731:E747" si="90">D731*C731</f>
        <v>0</v>
      </c>
      <c r="F731" s="29">
        <v>0.09</v>
      </c>
      <c r="G731" s="30">
        <f t="shared" ref="G731:G747" si="91">E731-E731*F731</f>
        <v>0</v>
      </c>
      <c r="H731" s="31">
        <f t="shared" ref="H731:H747" si="92">D731/1.08*0.91</f>
        <v>108349.82407407407</v>
      </c>
      <c r="I731" s="59"/>
      <c r="J731" s="59"/>
      <c r="K731" s="59">
        <f t="shared" ref="K731:K747" si="93">H731*C731</f>
        <v>0</v>
      </c>
      <c r="L731" s="59"/>
      <c r="M731" s="63">
        <f t="shared" ref="M731:M747" si="94">H731*C731</f>
        <v>0</v>
      </c>
    </row>
    <row r="732" spans="1:13">
      <c r="A732" s="24">
        <v>3</v>
      </c>
      <c r="B732" s="25" t="s">
        <v>26</v>
      </c>
      <c r="C732" s="88">
        <v>3</v>
      </c>
      <c r="D732" s="27">
        <v>60043</v>
      </c>
      <c r="E732" s="28">
        <f t="shared" si="90"/>
        <v>180129</v>
      </c>
      <c r="F732" s="29">
        <v>0.09</v>
      </c>
      <c r="G732" s="30">
        <f t="shared" si="91"/>
        <v>163917.39000000001</v>
      </c>
      <c r="H732" s="31">
        <f t="shared" si="92"/>
        <v>50591.787037037036</v>
      </c>
      <c r="I732" s="59"/>
      <c r="J732" s="59"/>
      <c r="K732" s="59">
        <f t="shared" si="93"/>
        <v>151775.36111111112</v>
      </c>
      <c r="L732" s="59"/>
      <c r="M732" s="63">
        <f t="shared" si="94"/>
        <v>151775.36111111112</v>
      </c>
    </row>
    <row r="733" spans="1:13">
      <c r="A733" s="24">
        <v>4</v>
      </c>
      <c r="B733" s="25" t="s">
        <v>27</v>
      </c>
      <c r="C733" s="106"/>
      <c r="D733" s="27">
        <v>115781</v>
      </c>
      <c r="E733" s="28">
        <f t="shared" si="90"/>
        <v>0</v>
      </c>
      <c r="F733" s="29">
        <v>0.09</v>
      </c>
      <c r="G733" s="30">
        <f t="shared" si="91"/>
        <v>0</v>
      </c>
      <c r="H733" s="31">
        <f t="shared" si="92"/>
        <v>97556.212962962964</v>
      </c>
      <c r="I733" s="59"/>
      <c r="J733" s="59"/>
      <c r="K733" s="59">
        <f t="shared" si="93"/>
        <v>0</v>
      </c>
      <c r="L733" s="59"/>
      <c r="M733" s="63">
        <f t="shared" si="94"/>
        <v>0</v>
      </c>
    </row>
    <row r="734" spans="1:13">
      <c r="A734" s="24">
        <v>5</v>
      </c>
      <c r="B734" s="25" t="s">
        <v>28</v>
      </c>
      <c r="C734" s="32"/>
      <c r="D734" s="27">
        <v>119943</v>
      </c>
      <c r="E734" s="28">
        <f t="shared" si="90"/>
        <v>0</v>
      </c>
      <c r="F734" s="29">
        <v>0.09</v>
      </c>
      <c r="G734" s="30">
        <f t="shared" si="91"/>
        <v>0</v>
      </c>
      <c r="H734" s="31">
        <f t="shared" si="92"/>
        <v>101063.08333333333</v>
      </c>
      <c r="I734" s="59"/>
      <c r="J734" s="59"/>
      <c r="K734" s="59">
        <f t="shared" si="93"/>
        <v>0</v>
      </c>
      <c r="L734" s="59"/>
      <c r="M734" s="63">
        <f t="shared" si="94"/>
        <v>0</v>
      </c>
    </row>
    <row r="735" spans="1:13">
      <c r="A735" s="24">
        <v>6</v>
      </c>
      <c r="B735" s="25" t="s">
        <v>29</v>
      </c>
      <c r="C735" s="26"/>
      <c r="D735" s="27">
        <v>94810</v>
      </c>
      <c r="E735" s="28">
        <f t="shared" si="90"/>
        <v>0</v>
      </c>
      <c r="F735" s="29">
        <v>0.09</v>
      </c>
      <c r="G735" s="30">
        <f t="shared" si="91"/>
        <v>0</v>
      </c>
      <c r="H735" s="31">
        <f t="shared" si="92"/>
        <v>79886.203703703708</v>
      </c>
      <c r="I735" s="59"/>
      <c r="J735" s="59"/>
      <c r="K735" s="59">
        <f t="shared" si="93"/>
        <v>0</v>
      </c>
      <c r="L735" s="59"/>
      <c r="M735" s="63">
        <f t="shared" si="94"/>
        <v>0</v>
      </c>
    </row>
    <row r="736" spans="1:13">
      <c r="A736" s="24">
        <v>7</v>
      </c>
      <c r="B736" s="25" t="s">
        <v>30</v>
      </c>
      <c r="C736" s="34"/>
      <c r="D736" s="27">
        <v>141396</v>
      </c>
      <c r="E736" s="28">
        <f t="shared" si="90"/>
        <v>0</v>
      </c>
      <c r="F736" s="29">
        <v>0.09</v>
      </c>
      <c r="G736" s="30">
        <f t="shared" si="91"/>
        <v>0</v>
      </c>
      <c r="H736" s="31">
        <f t="shared" si="92"/>
        <v>119139.22222222222</v>
      </c>
      <c r="I736" s="59"/>
      <c r="J736" s="59"/>
      <c r="K736" s="59">
        <f t="shared" si="93"/>
        <v>0</v>
      </c>
      <c r="L736" s="59"/>
      <c r="M736" s="63">
        <f t="shared" si="94"/>
        <v>0</v>
      </c>
    </row>
    <row r="737" spans="1:13">
      <c r="A737" s="24">
        <v>8</v>
      </c>
      <c r="B737" s="25" t="s">
        <v>31</v>
      </c>
      <c r="C737" s="26"/>
      <c r="D737" s="27">
        <v>232931</v>
      </c>
      <c r="E737" s="28">
        <f t="shared" si="90"/>
        <v>0</v>
      </c>
      <c r="F737" s="29">
        <v>0.09</v>
      </c>
      <c r="G737" s="30">
        <f t="shared" si="91"/>
        <v>0</v>
      </c>
      <c r="H737" s="31">
        <f t="shared" si="92"/>
        <v>196265.93518518517</v>
      </c>
      <c r="I737" s="59"/>
      <c r="J737" s="59"/>
      <c r="K737" s="59">
        <f t="shared" si="93"/>
        <v>0</v>
      </c>
      <c r="L737" s="59"/>
      <c r="M737" s="63">
        <f t="shared" si="94"/>
        <v>0</v>
      </c>
    </row>
    <row r="738" spans="1:13">
      <c r="A738" s="24">
        <v>9</v>
      </c>
      <c r="B738" s="36" t="s">
        <v>32</v>
      </c>
      <c r="C738" s="26"/>
      <c r="D738" s="27">
        <v>101534</v>
      </c>
      <c r="E738" s="28">
        <f t="shared" si="90"/>
        <v>0</v>
      </c>
      <c r="F738" s="29">
        <v>0.09</v>
      </c>
      <c r="G738" s="30">
        <f t="shared" si="91"/>
        <v>0</v>
      </c>
      <c r="H738" s="31">
        <f t="shared" si="92"/>
        <v>85551.796296296307</v>
      </c>
      <c r="I738" s="59"/>
      <c r="J738" s="59"/>
      <c r="K738" s="59">
        <f t="shared" si="93"/>
        <v>0</v>
      </c>
      <c r="L738" s="59"/>
      <c r="M738" s="63">
        <f t="shared" si="94"/>
        <v>0</v>
      </c>
    </row>
    <row r="739" spans="1:13">
      <c r="A739" s="24">
        <v>10</v>
      </c>
      <c r="B739" s="36" t="s">
        <v>33</v>
      </c>
      <c r="C739" s="37"/>
      <c r="D739" s="33">
        <v>110148</v>
      </c>
      <c r="E739" s="28">
        <f t="shared" si="90"/>
        <v>0</v>
      </c>
      <c r="F739" s="29">
        <v>0.09</v>
      </c>
      <c r="G739" s="30">
        <f t="shared" si="91"/>
        <v>0</v>
      </c>
      <c r="H739" s="31">
        <f t="shared" si="92"/>
        <v>92809.888888888876</v>
      </c>
      <c r="I739" s="59"/>
      <c r="J739" s="59"/>
      <c r="K739" s="59">
        <f t="shared" si="93"/>
        <v>0</v>
      </c>
      <c r="L739" s="59"/>
      <c r="M739" s="63">
        <f t="shared" si="94"/>
        <v>0</v>
      </c>
    </row>
    <row r="740" spans="1:13">
      <c r="A740" s="24">
        <v>11</v>
      </c>
      <c r="B740" s="25" t="s">
        <v>34</v>
      </c>
      <c r="C740" s="37"/>
      <c r="D740" s="27">
        <v>54198</v>
      </c>
      <c r="E740" s="28">
        <f t="shared" si="90"/>
        <v>0</v>
      </c>
      <c r="F740" s="29">
        <v>0.09</v>
      </c>
      <c r="G740" s="30">
        <f t="shared" si="91"/>
        <v>0</v>
      </c>
      <c r="H740" s="31">
        <f t="shared" si="92"/>
        <v>45666.833333333328</v>
      </c>
      <c r="I740" s="59"/>
      <c r="J740" s="59"/>
      <c r="K740" s="59">
        <f t="shared" si="93"/>
        <v>0</v>
      </c>
      <c r="L740" s="59"/>
      <c r="M740" s="63">
        <f t="shared" si="94"/>
        <v>0</v>
      </c>
    </row>
    <row r="741" spans="1:13">
      <c r="A741" s="24">
        <v>12</v>
      </c>
      <c r="B741" s="25" t="s">
        <v>35</v>
      </c>
      <c r="C741" s="37"/>
      <c r="D741" s="27">
        <v>49680</v>
      </c>
      <c r="E741" s="28">
        <f t="shared" si="90"/>
        <v>0</v>
      </c>
      <c r="F741" s="29">
        <v>0.09</v>
      </c>
      <c r="G741" s="30">
        <f t="shared" si="91"/>
        <v>0</v>
      </c>
      <c r="H741" s="31">
        <f t="shared" si="92"/>
        <v>41860</v>
      </c>
      <c r="I741" s="59"/>
      <c r="J741" s="59"/>
      <c r="K741" s="59">
        <f t="shared" si="93"/>
        <v>0</v>
      </c>
      <c r="L741" s="59"/>
      <c r="M741" s="63">
        <f t="shared" si="94"/>
        <v>0</v>
      </c>
    </row>
    <row r="742" spans="1:13">
      <c r="A742" s="24">
        <v>13</v>
      </c>
      <c r="B742" s="25" t="s">
        <v>36</v>
      </c>
      <c r="C742" s="37"/>
      <c r="D742" s="38">
        <v>64152</v>
      </c>
      <c r="E742" s="28">
        <f t="shared" si="90"/>
        <v>0</v>
      </c>
      <c r="F742" s="29">
        <v>0.09</v>
      </c>
      <c r="G742" s="30">
        <f t="shared" si="91"/>
        <v>0</v>
      </c>
      <c r="H742" s="31">
        <f t="shared" si="92"/>
        <v>54053.999999999993</v>
      </c>
      <c r="I742" s="59"/>
      <c r="J742" s="59"/>
      <c r="K742" s="59">
        <f t="shared" si="93"/>
        <v>0</v>
      </c>
      <c r="L742" s="59"/>
      <c r="M742" s="63">
        <f t="shared" si="94"/>
        <v>0</v>
      </c>
    </row>
    <row r="743" spans="1:13">
      <c r="A743" s="24">
        <v>14</v>
      </c>
      <c r="B743" s="25" t="s">
        <v>37</v>
      </c>
      <c r="C743" s="37"/>
      <c r="D743" s="38">
        <v>65934</v>
      </c>
      <c r="E743" s="28">
        <f t="shared" si="90"/>
        <v>0</v>
      </c>
      <c r="F743" s="29">
        <v>0.09</v>
      </c>
      <c r="G743" s="30">
        <f t="shared" si="91"/>
        <v>0</v>
      </c>
      <c r="H743" s="31">
        <f t="shared" si="92"/>
        <v>55555.499999999993</v>
      </c>
      <c r="I743" s="59"/>
      <c r="J743" s="59"/>
      <c r="K743" s="59">
        <f t="shared" si="93"/>
        <v>0</v>
      </c>
      <c r="L743" s="59"/>
      <c r="M743" s="63">
        <f t="shared" si="94"/>
        <v>0</v>
      </c>
    </row>
    <row r="744" spans="1:13">
      <c r="A744" s="24">
        <v>15</v>
      </c>
      <c r="B744" s="25" t="s">
        <v>38</v>
      </c>
      <c r="C744" s="37">
        <v>3</v>
      </c>
      <c r="D744" s="38">
        <v>76626</v>
      </c>
      <c r="E744" s="28">
        <f t="shared" si="90"/>
        <v>229878</v>
      </c>
      <c r="F744" s="29">
        <v>0.09</v>
      </c>
      <c r="G744" s="30">
        <f t="shared" si="91"/>
        <v>209188.98</v>
      </c>
      <c r="H744" s="31">
        <f t="shared" si="92"/>
        <v>64564.5</v>
      </c>
      <c r="I744" s="59"/>
      <c r="J744" s="59"/>
      <c r="K744" s="59">
        <f t="shared" si="93"/>
        <v>193693.5</v>
      </c>
      <c r="L744" s="59"/>
      <c r="M744" s="63">
        <f t="shared" si="94"/>
        <v>193693.5</v>
      </c>
    </row>
    <row r="745" spans="1:13">
      <c r="A745" s="24">
        <v>16</v>
      </c>
      <c r="B745" s="25" t="s">
        <v>39</v>
      </c>
      <c r="C745" s="37">
        <v>3</v>
      </c>
      <c r="D745" s="38">
        <v>80190</v>
      </c>
      <c r="E745" s="28">
        <f t="shared" si="90"/>
        <v>240570</v>
      </c>
      <c r="F745" s="29">
        <v>0.09</v>
      </c>
      <c r="G745" s="30">
        <f t="shared" si="91"/>
        <v>218918.7</v>
      </c>
      <c r="H745" s="31">
        <f t="shared" si="92"/>
        <v>67567.5</v>
      </c>
      <c r="I745" s="59"/>
      <c r="J745" s="59"/>
      <c r="K745" s="59">
        <f t="shared" si="93"/>
        <v>202702.5</v>
      </c>
      <c r="L745" s="59"/>
      <c r="M745" s="63">
        <f t="shared" si="94"/>
        <v>202702.5</v>
      </c>
    </row>
    <row r="746" spans="1:13">
      <c r="A746" s="24">
        <v>17</v>
      </c>
      <c r="B746" s="25" t="s">
        <v>40</v>
      </c>
      <c r="C746" s="37">
        <v>3</v>
      </c>
      <c r="D746" s="38">
        <v>113832</v>
      </c>
      <c r="E746" s="28">
        <f t="shared" si="90"/>
        <v>341496</v>
      </c>
      <c r="F746" s="29">
        <v>0.09</v>
      </c>
      <c r="G746" s="30">
        <f t="shared" si="91"/>
        <v>310761.36</v>
      </c>
      <c r="H746" s="31">
        <f t="shared" si="92"/>
        <v>95914</v>
      </c>
      <c r="I746" s="59"/>
      <c r="J746" s="59"/>
      <c r="K746" s="59">
        <f t="shared" si="93"/>
        <v>287742</v>
      </c>
      <c r="L746" s="59"/>
      <c r="M746" s="63">
        <f t="shared" si="94"/>
        <v>287742</v>
      </c>
    </row>
    <row r="747" spans="1:13">
      <c r="A747" s="24">
        <v>18</v>
      </c>
      <c r="B747" s="25" t="s">
        <v>41</v>
      </c>
      <c r="C747" s="37">
        <v>3</v>
      </c>
      <c r="D747" s="39">
        <v>98010</v>
      </c>
      <c r="E747" s="28">
        <f t="shared" si="90"/>
        <v>294030</v>
      </c>
      <c r="F747" s="29">
        <v>0.09</v>
      </c>
      <c r="G747" s="30">
        <f t="shared" si="91"/>
        <v>267567.3</v>
      </c>
      <c r="H747" s="31">
        <f t="shared" si="92"/>
        <v>82582.5</v>
      </c>
      <c r="I747" s="59"/>
      <c r="J747" s="59"/>
      <c r="K747" s="59">
        <f t="shared" si="93"/>
        <v>247747.5</v>
      </c>
      <c r="L747" s="59"/>
      <c r="M747" s="63">
        <f t="shared" si="94"/>
        <v>247747.5</v>
      </c>
    </row>
    <row r="748" spans="1:13" ht="17.25">
      <c r="A748" s="40"/>
      <c r="B748" s="41" t="s">
        <v>42</v>
      </c>
      <c r="C748" s="42">
        <f>SUM(C730:C747)</f>
        <v>15</v>
      </c>
      <c r="D748" s="42"/>
      <c r="E748" s="43">
        <f>SUM(E730:E747)</f>
        <v>1286103</v>
      </c>
      <c r="F748" s="43"/>
      <c r="G748" s="111">
        <f>SUM(G730:G747)</f>
        <v>1170353.73</v>
      </c>
      <c r="H748" s="45"/>
      <c r="I748" s="64"/>
      <c r="J748" s="113"/>
      <c r="K748" s="113">
        <f>SUM(K730:K747)</f>
        <v>1083660.861111111</v>
      </c>
      <c r="L748" s="113"/>
      <c r="M748" s="45">
        <f>SUM(M730:M747)</f>
        <v>1083660.861111111</v>
      </c>
    </row>
    <row r="749" spans="1:13" ht="31.5">
      <c r="A749" s="46"/>
      <c r="B749" s="47"/>
      <c r="C749" s="48"/>
      <c r="D749" s="48"/>
      <c r="E749" s="49"/>
      <c r="F749" s="49"/>
      <c r="G749" s="50"/>
      <c r="H749" s="51"/>
      <c r="I749" s="65"/>
      <c r="J749" s="114"/>
      <c r="K749" s="114">
        <f>K748*0.08</f>
        <v>86692.868888888886</v>
      </c>
      <c r="L749" s="114"/>
      <c r="M749" s="115">
        <f>M748*0.1</f>
        <v>108366.0861111111</v>
      </c>
    </row>
    <row r="750" spans="1:13" ht="18">
      <c r="A750" s="283"/>
      <c r="B750" s="283"/>
      <c r="C750" s="284"/>
      <c r="D750" s="284"/>
      <c r="E750" s="54"/>
      <c r="F750" s="54"/>
      <c r="G750" s="55"/>
      <c r="H750" s="56"/>
      <c r="I750" s="66"/>
      <c r="J750" s="116"/>
      <c r="K750" s="116">
        <f>SUM(K748:K749)</f>
        <v>1170353.73</v>
      </c>
      <c r="L750" s="116"/>
      <c r="M750" s="117">
        <f>SUM(M748:M749)</f>
        <v>1192026.9472222221</v>
      </c>
    </row>
    <row r="751" spans="1:13" ht="18">
      <c r="A751" s="283" t="s">
        <v>43</v>
      </c>
      <c r="B751" s="283"/>
      <c r="C751" s="284" t="s">
        <v>44</v>
      </c>
      <c r="D751" s="284"/>
      <c r="E751" s="54"/>
      <c r="F751" s="54"/>
      <c r="G751" s="55" t="s">
        <v>45</v>
      </c>
      <c r="H751" s="56"/>
    </row>
    <row r="760" spans="1:13" ht="15.75">
      <c r="A760" s="279" t="s">
        <v>0</v>
      </c>
      <c r="B760" s="279"/>
      <c r="C760" s="279"/>
      <c r="D760" s="279"/>
      <c r="E760" s="279"/>
      <c r="F760" s="279"/>
      <c r="G760" s="279"/>
      <c r="H760" s="3"/>
      <c r="I760" s="112"/>
      <c r="J760" s="112"/>
      <c r="K760" s="112"/>
      <c r="L760" s="112"/>
      <c r="M760" s="1"/>
    </row>
    <row r="761" spans="1:13" ht="17.25">
      <c r="A761" s="279" t="s">
        <v>1</v>
      </c>
      <c r="B761" s="279"/>
      <c r="C761" s="279"/>
      <c r="D761" s="279"/>
      <c r="E761" s="279"/>
      <c r="F761" s="279"/>
      <c r="G761" s="279"/>
      <c r="H761" s="3"/>
      <c r="I761" s="58"/>
      <c r="J761" s="58"/>
      <c r="K761" s="58"/>
      <c r="L761" s="58"/>
      <c r="M761" s="1"/>
    </row>
    <row r="762" spans="1:13" ht="15.75">
      <c r="A762" s="279" t="s">
        <v>2</v>
      </c>
      <c r="B762" s="279"/>
      <c r="C762" s="279"/>
      <c r="D762" s="279"/>
      <c r="E762" s="279"/>
      <c r="F762" s="279"/>
      <c r="G762" s="279"/>
      <c r="H762" s="3"/>
      <c r="I762" s="59"/>
      <c r="J762" s="59"/>
      <c r="K762" s="59"/>
      <c r="L762" s="59"/>
      <c r="M762" s="1"/>
    </row>
    <row r="763" spans="1:13" ht="15.75">
      <c r="A763" s="279" t="s">
        <v>4</v>
      </c>
      <c r="B763" s="279"/>
      <c r="C763" s="279"/>
      <c r="D763" s="279"/>
      <c r="E763" s="279"/>
      <c r="F763" s="279"/>
      <c r="G763" s="279"/>
      <c r="H763" s="3"/>
      <c r="I763" s="59"/>
      <c r="J763" s="59"/>
      <c r="K763" s="59"/>
      <c r="L763" s="59"/>
      <c r="M763" s="1"/>
    </row>
    <row r="764" spans="1:13" ht="15.75">
      <c r="A764" s="280" t="s">
        <v>6</v>
      </c>
      <c r="B764" s="280"/>
      <c r="C764" s="280"/>
      <c r="D764" s="280"/>
      <c r="E764" s="280"/>
      <c r="F764" s="280"/>
      <c r="G764" s="280"/>
      <c r="H764" s="3"/>
      <c r="I764" s="59"/>
      <c r="J764" s="59"/>
      <c r="K764" s="59"/>
      <c r="L764" s="59"/>
      <c r="M764" s="1"/>
    </row>
    <row r="765" spans="1:13" ht="27.75">
      <c r="A765" s="9"/>
      <c r="B765" s="9"/>
      <c r="C765" s="281" t="s">
        <v>576</v>
      </c>
      <c r="D765" s="281"/>
      <c r="E765" s="281"/>
      <c r="F765" s="281"/>
      <c r="G765" s="281"/>
      <c r="H765" s="10"/>
      <c r="I765" s="59"/>
      <c r="J765" s="59"/>
      <c r="K765" s="59"/>
      <c r="L765" s="59"/>
      <c r="M765" s="2"/>
    </row>
    <row r="766" spans="1:13" ht="15.75">
      <c r="A766" s="11" t="s">
        <v>1100</v>
      </c>
      <c r="B766" s="12"/>
      <c r="C766" s="13"/>
      <c r="D766" s="286"/>
      <c r="E766" s="286"/>
      <c r="F766" s="286"/>
      <c r="G766" s="286"/>
      <c r="H766" s="15"/>
      <c r="I766" s="59"/>
      <c r="J766" s="59"/>
      <c r="K766" s="59"/>
      <c r="L766" s="59"/>
      <c r="M766" s="1"/>
    </row>
    <row r="767" spans="1:13" ht="15.75">
      <c r="A767" s="11" t="s">
        <v>9</v>
      </c>
      <c r="B767" s="306" t="s">
        <v>1125</v>
      </c>
      <c r="C767" s="306"/>
      <c r="D767" s="306"/>
      <c r="E767" s="306"/>
      <c r="F767" s="11"/>
      <c r="G767" s="16"/>
      <c r="H767" s="17"/>
      <c r="I767" s="60"/>
      <c r="J767" s="60"/>
      <c r="K767" s="60"/>
      <c r="L767" s="60"/>
      <c r="M767" s="74"/>
    </row>
    <row r="768" spans="1:13" ht="15.75">
      <c r="A768" s="11" t="s">
        <v>11</v>
      </c>
      <c r="B768" s="289"/>
      <c r="C768" s="289"/>
      <c r="D768" s="289"/>
      <c r="E768" s="289"/>
      <c r="F768" s="18"/>
      <c r="G768" s="19" t="s">
        <v>13</v>
      </c>
      <c r="H768" s="20" t="s">
        <v>161</v>
      </c>
      <c r="I768" s="62"/>
      <c r="J768" s="62"/>
      <c r="K768" s="62"/>
      <c r="L768" s="62"/>
      <c r="M768" s="1"/>
    </row>
    <row r="769" spans="1:13" ht="15.75">
      <c r="A769" s="21" t="s">
        <v>14</v>
      </c>
      <c r="B769" s="21" t="s">
        <v>16</v>
      </c>
      <c r="C769" s="21" t="s">
        <v>17</v>
      </c>
      <c r="D769" s="22" t="s">
        <v>18</v>
      </c>
      <c r="E769" s="23" t="s">
        <v>19</v>
      </c>
      <c r="F769" s="23" t="s">
        <v>20</v>
      </c>
      <c r="G769" s="21" t="s">
        <v>21</v>
      </c>
      <c r="H769" s="3"/>
      <c r="I769" s="59"/>
      <c r="J769" s="59"/>
      <c r="K769" s="59"/>
      <c r="L769" s="59"/>
      <c r="M769" s="1"/>
    </row>
    <row r="770" spans="1:13">
      <c r="A770" s="24">
        <v>1</v>
      </c>
      <c r="B770" s="25" t="s">
        <v>23</v>
      </c>
      <c r="C770" s="26"/>
      <c r="D770" s="27">
        <v>79305</v>
      </c>
      <c r="E770" s="28">
        <f>D770*C770</f>
        <v>0</v>
      </c>
      <c r="F770" s="29">
        <v>0.09</v>
      </c>
      <c r="G770" s="30">
        <f>E770-E770*F770</f>
        <v>0</v>
      </c>
      <c r="H770" s="31">
        <f>D770/1.08*0.91</f>
        <v>66821.805555555547</v>
      </c>
      <c r="I770" s="59"/>
      <c r="J770" s="59"/>
      <c r="K770" s="59">
        <f>H770*C770</f>
        <v>0</v>
      </c>
      <c r="L770" s="59"/>
      <c r="M770" s="63">
        <f>H770*C770</f>
        <v>0</v>
      </c>
    </row>
    <row r="771" spans="1:13">
      <c r="A771" s="24">
        <v>2</v>
      </c>
      <c r="B771" s="25" t="s">
        <v>25</v>
      </c>
      <c r="C771" s="32"/>
      <c r="D771" s="33">
        <v>128591</v>
      </c>
      <c r="E771" s="28">
        <f t="shared" ref="E771:E787" si="95">D771*C771</f>
        <v>0</v>
      </c>
      <c r="F771" s="29">
        <v>0.09</v>
      </c>
      <c r="G771" s="30">
        <f t="shared" ref="G771:G787" si="96">E771-E771*F771</f>
        <v>0</v>
      </c>
      <c r="H771" s="31">
        <f t="shared" ref="H771:H787" si="97">D771/1.08*0.91</f>
        <v>108349.82407407407</v>
      </c>
      <c r="I771" s="59"/>
      <c r="J771" s="59"/>
      <c r="K771" s="59">
        <f t="shared" ref="K771:K787" si="98">H771*C771</f>
        <v>0</v>
      </c>
      <c r="L771" s="59"/>
      <c r="M771" s="63">
        <f t="shared" ref="M771:M787" si="99">H771*C771</f>
        <v>0</v>
      </c>
    </row>
    <row r="772" spans="1:13">
      <c r="A772" s="24">
        <v>3</v>
      </c>
      <c r="B772" s="25" t="s">
        <v>26</v>
      </c>
      <c r="C772" s="88"/>
      <c r="D772" s="27">
        <v>60043</v>
      </c>
      <c r="E772" s="28">
        <f t="shared" si="95"/>
        <v>0</v>
      </c>
      <c r="F772" s="29">
        <v>0.09</v>
      </c>
      <c r="G772" s="30">
        <f t="shared" si="96"/>
        <v>0</v>
      </c>
      <c r="H772" s="31">
        <f t="shared" si="97"/>
        <v>50591.787037037036</v>
      </c>
      <c r="I772" s="59"/>
      <c r="J772" s="59"/>
      <c r="K772" s="59">
        <f t="shared" si="98"/>
        <v>0</v>
      </c>
      <c r="L772" s="59"/>
      <c r="M772" s="63">
        <f t="shared" si="99"/>
        <v>0</v>
      </c>
    </row>
    <row r="773" spans="1:13">
      <c r="A773" s="24">
        <v>4</v>
      </c>
      <c r="B773" s="25" t="s">
        <v>27</v>
      </c>
      <c r="C773" s="106"/>
      <c r="D773" s="27">
        <v>115781</v>
      </c>
      <c r="E773" s="28">
        <f t="shared" si="95"/>
        <v>0</v>
      </c>
      <c r="F773" s="29">
        <v>0.09</v>
      </c>
      <c r="G773" s="30">
        <f t="shared" si="96"/>
        <v>0</v>
      </c>
      <c r="H773" s="31">
        <f t="shared" si="97"/>
        <v>97556.212962962964</v>
      </c>
      <c r="I773" s="59"/>
      <c r="J773" s="59"/>
      <c r="K773" s="59">
        <f t="shared" si="98"/>
        <v>0</v>
      </c>
      <c r="L773" s="59"/>
      <c r="M773" s="63">
        <f t="shared" si="99"/>
        <v>0</v>
      </c>
    </row>
    <row r="774" spans="1:13">
      <c r="A774" s="24">
        <v>5</v>
      </c>
      <c r="B774" s="25" t="s">
        <v>28</v>
      </c>
      <c r="C774" s="32"/>
      <c r="D774" s="27">
        <v>119943</v>
      </c>
      <c r="E774" s="28">
        <f t="shared" si="95"/>
        <v>0</v>
      </c>
      <c r="F774" s="29">
        <v>0.09</v>
      </c>
      <c r="G774" s="30">
        <f t="shared" si="96"/>
        <v>0</v>
      </c>
      <c r="H774" s="31">
        <f t="shared" si="97"/>
        <v>101063.08333333333</v>
      </c>
      <c r="I774" s="59"/>
      <c r="J774" s="59"/>
      <c r="K774" s="59">
        <f t="shared" si="98"/>
        <v>0</v>
      </c>
      <c r="L774" s="59"/>
      <c r="M774" s="63">
        <f t="shared" si="99"/>
        <v>0</v>
      </c>
    </row>
    <row r="775" spans="1:13">
      <c r="A775" s="24">
        <v>6</v>
      </c>
      <c r="B775" s="25" t="s">
        <v>29</v>
      </c>
      <c r="C775" s="26"/>
      <c r="D775" s="27">
        <v>94810</v>
      </c>
      <c r="E775" s="28">
        <f t="shared" si="95"/>
        <v>0</v>
      </c>
      <c r="F775" s="29">
        <v>0.09</v>
      </c>
      <c r="G775" s="30">
        <f t="shared" si="96"/>
        <v>0</v>
      </c>
      <c r="H775" s="31">
        <f t="shared" si="97"/>
        <v>79886.203703703708</v>
      </c>
      <c r="I775" s="59"/>
      <c r="J775" s="59"/>
      <c r="K775" s="59">
        <f t="shared" si="98"/>
        <v>0</v>
      </c>
      <c r="L775" s="59"/>
      <c r="M775" s="63">
        <f t="shared" si="99"/>
        <v>0</v>
      </c>
    </row>
    <row r="776" spans="1:13">
      <c r="A776" s="24">
        <v>7</v>
      </c>
      <c r="B776" s="25" t="s">
        <v>30</v>
      </c>
      <c r="C776" s="34"/>
      <c r="D776" s="27">
        <v>141396</v>
      </c>
      <c r="E776" s="28">
        <f t="shared" si="95"/>
        <v>0</v>
      </c>
      <c r="F776" s="29">
        <v>0.09</v>
      </c>
      <c r="G776" s="30">
        <f t="shared" si="96"/>
        <v>0</v>
      </c>
      <c r="H776" s="31">
        <f t="shared" si="97"/>
        <v>119139.22222222222</v>
      </c>
      <c r="I776" s="59"/>
      <c r="J776" s="59"/>
      <c r="K776" s="59">
        <f t="shared" si="98"/>
        <v>0</v>
      </c>
      <c r="L776" s="59"/>
      <c r="M776" s="63">
        <f t="shared" si="99"/>
        <v>0</v>
      </c>
    </row>
    <row r="777" spans="1:13">
      <c r="A777" s="24">
        <v>8</v>
      </c>
      <c r="B777" s="25" t="s">
        <v>31</v>
      </c>
      <c r="C777" s="26"/>
      <c r="D777" s="27">
        <v>232931</v>
      </c>
      <c r="E777" s="28">
        <f t="shared" si="95"/>
        <v>0</v>
      </c>
      <c r="F777" s="29">
        <v>0.09</v>
      </c>
      <c r="G777" s="30">
        <f t="shared" si="96"/>
        <v>0</v>
      </c>
      <c r="H777" s="31">
        <f t="shared" si="97"/>
        <v>196265.93518518517</v>
      </c>
      <c r="I777" s="59"/>
      <c r="J777" s="59"/>
      <c r="K777" s="59">
        <f t="shared" si="98"/>
        <v>0</v>
      </c>
      <c r="L777" s="59"/>
      <c r="M777" s="63">
        <f t="shared" si="99"/>
        <v>0</v>
      </c>
    </row>
    <row r="778" spans="1:13">
      <c r="A778" s="24">
        <v>9</v>
      </c>
      <c r="B778" s="36" t="s">
        <v>32</v>
      </c>
      <c r="C778" s="26"/>
      <c r="D778" s="27">
        <v>101534</v>
      </c>
      <c r="E778" s="28">
        <f t="shared" si="95"/>
        <v>0</v>
      </c>
      <c r="F778" s="29">
        <v>0.09</v>
      </c>
      <c r="G778" s="30">
        <f t="shared" si="96"/>
        <v>0</v>
      </c>
      <c r="H778" s="31">
        <f t="shared" si="97"/>
        <v>85551.796296296307</v>
      </c>
      <c r="I778" s="59"/>
      <c r="J778" s="59"/>
      <c r="K778" s="59">
        <f t="shared" si="98"/>
        <v>0</v>
      </c>
      <c r="L778" s="59"/>
      <c r="M778" s="63">
        <f t="shared" si="99"/>
        <v>0</v>
      </c>
    </row>
    <row r="779" spans="1:13">
      <c r="A779" s="24">
        <v>10</v>
      </c>
      <c r="B779" s="36" t="s">
        <v>33</v>
      </c>
      <c r="C779" s="37"/>
      <c r="D779" s="33">
        <v>110148</v>
      </c>
      <c r="E779" s="28">
        <f t="shared" si="95"/>
        <v>0</v>
      </c>
      <c r="F779" s="29">
        <v>0.09</v>
      </c>
      <c r="G779" s="30">
        <f t="shared" si="96"/>
        <v>0</v>
      </c>
      <c r="H779" s="31">
        <f t="shared" si="97"/>
        <v>92809.888888888876</v>
      </c>
      <c r="I779" s="59"/>
      <c r="J779" s="59"/>
      <c r="K779" s="59">
        <f t="shared" si="98"/>
        <v>0</v>
      </c>
      <c r="L779" s="59"/>
      <c r="M779" s="63">
        <f t="shared" si="99"/>
        <v>0</v>
      </c>
    </row>
    <row r="780" spans="1:13">
      <c r="A780" s="24">
        <v>11</v>
      </c>
      <c r="B780" s="25" t="s">
        <v>34</v>
      </c>
      <c r="C780" s="37"/>
      <c r="D780" s="27">
        <v>54198</v>
      </c>
      <c r="E780" s="28">
        <f t="shared" si="95"/>
        <v>0</v>
      </c>
      <c r="F780" s="29">
        <v>0.09</v>
      </c>
      <c r="G780" s="30">
        <f t="shared" si="96"/>
        <v>0</v>
      </c>
      <c r="H780" s="31">
        <f t="shared" si="97"/>
        <v>45666.833333333328</v>
      </c>
      <c r="I780" s="59"/>
      <c r="J780" s="59"/>
      <c r="K780" s="59">
        <f t="shared" si="98"/>
        <v>0</v>
      </c>
      <c r="L780" s="59"/>
      <c r="M780" s="63">
        <f t="shared" si="99"/>
        <v>0</v>
      </c>
    </row>
    <row r="781" spans="1:13">
      <c r="A781" s="24">
        <v>12</v>
      </c>
      <c r="B781" s="25" t="s">
        <v>35</v>
      </c>
      <c r="C781" s="37">
        <v>3</v>
      </c>
      <c r="D781" s="27">
        <v>49680</v>
      </c>
      <c r="E781" s="28">
        <f t="shared" si="95"/>
        <v>149040</v>
      </c>
      <c r="F781" s="29">
        <v>0.09</v>
      </c>
      <c r="G781" s="30">
        <f t="shared" si="96"/>
        <v>135626.4</v>
      </c>
      <c r="H781" s="31">
        <f t="shared" si="97"/>
        <v>41860</v>
      </c>
      <c r="I781" s="59"/>
      <c r="J781" s="59"/>
      <c r="K781" s="59">
        <f t="shared" si="98"/>
        <v>125580</v>
      </c>
      <c r="L781" s="59"/>
      <c r="M781" s="63">
        <f t="shared" si="99"/>
        <v>125580</v>
      </c>
    </row>
    <row r="782" spans="1:13">
      <c r="A782" s="24">
        <v>13</v>
      </c>
      <c r="B782" s="25" t="s">
        <v>36</v>
      </c>
      <c r="C782" s="37"/>
      <c r="D782" s="38">
        <v>64152</v>
      </c>
      <c r="E782" s="28">
        <f t="shared" si="95"/>
        <v>0</v>
      </c>
      <c r="F782" s="29">
        <v>0.09</v>
      </c>
      <c r="G782" s="30">
        <f t="shared" si="96"/>
        <v>0</v>
      </c>
      <c r="H782" s="31">
        <f t="shared" si="97"/>
        <v>54053.999999999993</v>
      </c>
      <c r="I782" s="59"/>
      <c r="J782" s="59"/>
      <c r="K782" s="59">
        <f t="shared" si="98"/>
        <v>0</v>
      </c>
      <c r="L782" s="59"/>
      <c r="M782" s="63">
        <f t="shared" si="99"/>
        <v>0</v>
      </c>
    </row>
    <row r="783" spans="1:13">
      <c r="A783" s="24">
        <v>14</v>
      </c>
      <c r="B783" s="25" t="s">
        <v>37</v>
      </c>
      <c r="C783" s="37">
        <v>3</v>
      </c>
      <c r="D783" s="38">
        <v>65934</v>
      </c>
      <c r="E783" s="28">
        <f t="shared" si="95"/>
        <v>197802</v>
      </c>
      <c r="F783" s="29">
        <v>0.09</v>
      </c>
      <c r="G783" s="30">
        <f t="shared" si="96"/>
        <v>179999.82</v>
      </c>
      <c r="H783" s="31">
        <f t="shared" si="97"/>
        <v>55555.499999999993</v>
      </c>
      <c r="I783" s="59"/>
      <c r="J783" s="59"/>
      <c r="K783" s="59">
        <f t="shared" si="98"/>
        <v>166666.49999999997</v>
      </c>
      <c r="L783" s="59"/>
      <c r="M783" s="63">
        <f t="shared" si="99"/>
        <v>166666.49999999997</v>
      </c>
    </row>
    <row r="784" spans="1:13">
      <c r="A784" s="24">
        <v>15</v>
      </c>
      <c r="B784" s="25" t="s">
        <v>38</v>
      </c>
      <c r="C784" s="37"/>
      <c r="D784" s="38">
        <v>76626</v>
      </c>
      <c r="E784" s="28">
        <f t="shared" si="95"/>
        <v>0</v>
      </c>
      <c r="F784" s="29">
        <v>0.09</v>
      </c>
      <c r="G784" s="30">
        <f t="shared" si="96"/>
        <v>0</v>
      </c>
      <c r="H784" s="31">
        <f t="shared" si="97"/>
        <v>64564.5</v>
      </c>
      <c r="I784" s="59"/>
      <c r="J784" s="59"/>
      <c r="K784" s="59">
        <f t="shared" si="98"/>
        <v>0</v>
      </c>
      <c r="L784" s="59"/>
      <c r="M784" s="63">
        <f t="shared" si="99"/>
        <v>0</v>
      </c>
    </row>
    <row r="785" spans="1:13">
      <c r="A785" s="24">
        <v>16</v>
      </c>
      <c r="B785" s="25" t="s">
        <v>39</v>
      </c>
      <c r="C785" s="37">
        <v>3</v>
      </c>
      <c r="D785" s="38">
        <v>80190</v>
      </c>
      <c r="E785" s="28">
        <f t="shared" si="95"/>
        <v>240570</v>
      </c>
      <c r="F785" s="29">
        <v>0.09</v>
      </c>
      <c r="G785" s="30">
        <f t="shared" si="96"/>
        <v>218918.7</v>
      </c>
      <c r="H785" s="31">
        <f t="shared" si="97"/>
        <v>67567.5</v>
      </c>
      <c r="I785" s="59"/>
      <c r="J785" s="59"/>
      <c r="K785" s="59">
        <f t="shared" si="98"/>
        <v>202702.5</v>
      </c>
      <c r="L785" s="59"/>
      <c r="M785" s="63">
        <f t="shared" si="99"/>
        <v>202702.5</v>
      </c>
    </row>
    <row r="786" spans="1:13">
      <c r="A786" s="24">
        <v>17</v>
      </c>
      <c r="B786" s="25" t="s">
        <v>40</v>
      </c>
      <c r="C786" s="37">
        <v>3</v>
      </c>
      <c r="D786" s="38">
        <v>113832</v>
      </c>
      <c r="E786" s="28">
        <f t="shared" si="95"/>
        <v>341496</v>
      </c>
      <c r="F786" s="29">
        <v>0.09</v>
      </c>
      <c r="G786" s="30">
        <f t="shared" si="96"/>
        <v>310761.36</v>
      </c>
      <c r="H786" s="31">
        <f t="shared" si="97"/>
        <v>95914</v>
      </c>
      <c r="I786" s="59"/>
      <c r="J786" s="59"/>
      <c r="K786" s="59">
        <f t="shared" si="98"/>
        <v>287742</v>
      </c>
      <c r="L786" s="59"/>
      <c r="M786" s="63">
        <f t="shared" si="99"/>
        <v>287742</v>
      </c>
    </row>
    <row r="787" spans="1:13">
      <c r="A787" s="24">
        <v>18</v>
      </c>
      <c r="B787" s="25" t="s">
        <v>41</v>
      </c>
      <c r="C787" s="37">
        <v>3</v>
      </c>
      <c r="D787" s="39">
        <v>98010</v>
      </c>
      <c r="E787" s="28">
        <f t="shared" si="95"/>
        <v>294030</v>
      </c>
      <c r="F787" s="29">
        <v>0.09</v>
      </c>
      <c r="G787" s="30">
        <f t="shared" si="96"/>
        <v>267567.3</v>
      </c>
      <c r="H787" s="31">
        <f t="shared" si="97"/>
        <v>82582.5</v>
      </c>
      <c r="I787" s="59"/>
      <c r="J787" s="59"/>
      <c r="K787" s="59">
        <f t="shared" si="98"/>
        <v>247747.5</v>
      </c>
      <c r="L787" s="59"/>
      <c r="M787" s="63">
        <f t="shared" si="99"/>
        <v>247747.5</v>
      </c>
    </row>
    <row r="788" spans="1:13" ht="17.25">
      <c r="A788" s="40"/>
      <c r="B788" s="41" t="s">
        <v>42</v>
      </c>
      <c r="C788" s="42">
        <f>SUM(C770:C787)</f>
        <v>15</v>
      </c>
      <c r="D788" s="42"/>
      <c r="E788" s="43">
        <f>SUM(E770:E787)</f>
        <v>1222938</v>
      </c>
      <c r="F788" s="43"/>
      <c r="G788" s="111">
        <f>SUM(G770:G787)</f>
        <v>1112873.5799999998</v>
      </c>
      <c r="H788" s="45"/>
      <c r="I788" s="64"/>
      <c r="J788" s="113"/>
      <c r="K788" s="113">
        <f>SUM(K770:K787)</f>
        <v>1030438.5</v>
      </c>
      <c r="L788" s="113"/>
      <c r="M788" s="45">
        <f>SUM(M770:M787)</f>
        <v>1030438.5</v>
      </c>
    </row>
    <row r="789" spans="1:13" ht="31.5">
      <c r="A789" s="46"/>
      <c r="B789" s="47"/>
      <c r="C789" s="48"/>
      <c r="D789" s="48"/>
      <c r="E789" s="49"/>
      <c r="F789" s="49"/>
      <c r="G789" s="50"/>
      <c r="H789" s="51"/>
      <c r="I789" s="65"/>
      <c r="J789" s="114"/>
      <c r="K789" s="114">
        <f>K788*0.08</f>
        <v>82435.08</v>
      </c>
      <c r="L789" s="114"/>
      <c r="M789" s="115">
        <f>M788*0.1</f>
        <v>103043.85</v>
      </c>
    </row>
    <row r="790" spans="1:13" ht="18">
      <c r="A790" s="283"/>
      <c r="B790" s="283"/>
      <c r="C790" s="284"/>
      <c r="D790" s="284"/>
      <c r="E790" s="54"/>
      <c r="F790" s="54"/>
      <c r="G790" s="55"/>
      <c r="H790" s="56"/>
      <c r="I790" s="66"/>
      <c r="J790" s="116"/>
      <c r="K790" s="116">
        <f>SUM(K788:K789)</f>
        <v>1112873.58</v>
      </c>
      <c r="L790" s="116"/>
      <c r="M790" s="117">
        <f>SUM(M788:M789)</f>
        <v>1133482.3500000001</v>
      </c>
    </row>
    <row r="791" spans="1:13" ht="18">
      <c r="A791" s="283" t="s">
        <v>43</v>
      </c>
      <c r="B791" s="283"/>
      <c r="C791" s="284" t="s">
        <v>44</v>
      </c>
      <c r="D791" s="284"/>
      <c r="E791" s="54"/>
      <c r="F791" s="54"/>
      <c r="G791" s="55" t="s">
        <v>45</v>
      </c>
      <c r="H791" s="56"/>
    </row>
    <row r="800" spans="1:13" ht="15.75">
      <c r="A800" s="279" t="s">
        <v>0</v>
      </c>
      <c r="B800" s="279"/>
      <c r="C800" s="279"/>
      <c r="D800" s="279"/>
      <c r="E800" s="279"/>
      <c r="F800" s="279"/>
      <c r="G800" s="279"/>
      <c r="H800" s="3"/>
      <c r="I800" s="112"/>
      <c r="J800" s="112"/>
      <c r="K800" s="112"/>
      <c r="L800" s="112"/>
      <c r="M800" s="1"/>
    </row>
    <row r="801" spans="1:13" ht="17.25">
      <c r="A801" s="279" t="s">
        <v>1</v>
      </c>
      <c r="B801" s="279"/>
      <c r="C801" s="279"/>
      <c r="D801" s="279"/>
      <c r="E801" s="279"/>
      <c r="F801" s="279"/>
      <c r="G801" s="279"/>
      <c r="H801" s="3"/>
      <c r="I801" s="58"/>
      <c r="J801" s="58"/>
      <c r="K801" s="58"/>
      <c r="L801" s="58"/>
      <c r="M801" s="1"/>
    </row>
    <row r="802" spans="1:13" ht="15.75">
      <c r="A802" s="279" t="s">
        <v>2</v>
      </c>
      <c r="B802" s="279"/>
      <c r="C802" s="279"/>
      <c r="D802" s="279"/>
      <c r="E802" s="279"/>
      <c r="F802" s="279"/>
      <c r="G802" s="279"/>
      <c r="H802" s="3"/>
      <c r="I802" s="59"/>
      <c r="J802" s="59"/>
      <c r="K802" s="59"/>
      <c r="L802" s="59"/>
      <c r="M802" s="1"/>
    </row>
    <row r="803" spans="1:13" ht="15.75">
      <c r="A803" s="279" t="s">
        <v>4</v>
      </c>
      <c r="B803" s="279"/>
      <c r="C803" s="279"/>
      <c r="D803" s="279"/>
      <c r="E803" s="279"/>
      <c r="F803" s="279"/>
      <c r="G803" s="279"/>
      <c r="H803" s="3"/>
      <c r="I803" s="59"/>
      <c r="J803" s="59"/>
      <c r="K803" s="59"/>
      <c r="L803" s="59"/>
      <c r="M803" s="1"/>
    </row>
    <row r="804" spans="1:13" ht="15.75">
      <c r="A804" s="280" t="s">
        <v>6</v>
      </c>
      <c r="B804" s="280"/>
      <c r="C804" s="280"/>
      <c r="D804" s="280"/>
      <c r="E804" s="280"/>
      <c r="F804" s="280"/>
      <c r="G804" s="280"/>
      <c r="H804" s="3"/>
      <c r="I804" s="59"/>
      <c r="J804" s="59"/>
      <c r="K804" s="59"/>
      <c r="L804" s="59"/>
      <c r="M804" s="1"/>
    </row>
    <row r="805" spans="1:13" ht="27.75">
      <c r="A805" s="9"/>
      <c r="B805" s="9"/>
      <c r="C805" s="281" t="s">
        <v>576</v>
      </c>
      <c r="D805" s="281"/>
      <c r="E805" s="281"/>
      <c r="F805" s="281"/>
      <c r="G805" s="281"/>
      <c r="H805" s="10"/>
      <c r="I805" s="59"/>
      <c r="J805" s="59"/>
      <c r="K805" s="59"/>
      <c r="L805" s="59"/>
      <c r="M805" s="2"/>
    </row>
    <row r="806" spans="1:13" ht="15.75">
      <c r="A806" s="11" t="s">
        <v>1100</v>
      </c>
      <c r="B806" s="12"/>
      <c r="C806" s="13"/>
      <c r="D806" s="286"/>
      <c r="E806" s="286"/>
      <c r="F806" s="286"/>
      <c r="G806" s="286"/>
      <c r="H806" s="15"/>
      <c r="I806" s="59"/>
      <c r="J806" s="59"/>
      <c r="K806" s="59"/>
      <c r="L806" s="59"/>
      <c r="M806" s="1"/>
    </row>
    <row r="807" spans="1:13" ht="15.75">
      <c r="A807" s="11" t="s">
        <v>9</v>
      </c>
      <c r="B807" s="306" t="s">
        <v>1126</v>
      </c>
      <c r="C807" s="306"/>
      <c r="D807" s="306"/>
      <c r="E807" s="306"/>
      <c r="F807" s="11"/>
      <c r="G807" s="16"/>
      <c r="H807" s="17"/>
      <c r="I807" s="60"/>
      <c r="J807" s="60"/>
      <c r="K807" s="60"/>
      <c r="L807" s="60"/>
      <c r="M807" s="74"/>
    </row>
    <row r="808" spans="1:13" ht="15.75">
      <c r="A808" s="11" t="s">
        <v>11</v>
      </c>
      <c r="B808" s="289"/>
      <c r="C808" s="289"/>
      <c r="D808" s="289"/>
      <c r="E808" s="289"/>
      <c r="F808" s="18"/>
      <c r="G808" s="19" t="s">
        <v>13</v>
      </c>
      <c r="H808" s="20" t="s">
        <v>161</v>
      </c>
      <c r="I808" s="62"/>
      <c r="J808" s="62"/>
      <c r="K808" s="62"/>
      <c r="L808" s="62"/>
      <c r="M808" s="1"/>
    </row>
    <row r="809" spans="1:13" ht="15.75">
      <c r="A809" s="21" t="s">
        <v>14</v>
      </c>
      <c r="B809" s="21" t="s">
        <v>16</v>
      </c>
      <c r="C809" s="21" t="s">
        <v>17</v>
      </c>
      <c r="D809" s="22" t="s">
        <v>18</v>
      </c>
      <c r="E809" s="23" t="s">
        <v>19</v>
      </c>
      <c r="F809" s="23" t="s">
        <v>20</v>
      </c>
      <c r="G809" s="21" t="s">
        <v>21</v>
      </c>
      <c r="H809" s="3"/>
      <c r="I809" s="59"/>
      <c r="J809" s="59"/>
      <c r="K809" s="59"/>
      <c r="L809" s="59"/>
      <c r="M809" s="1"/>
    </row>
    <row r="810" spans="1:13">
      <c r="A810" s="24">
        <v>1</v>
      </c>
      <c r="B810" s="25" t="s">
        <v>23</v>
      </c>
      <c r="C810" s="26"/>
      <c r="D810" s="27">
        <v>79305</v>
      </c>
      <c r="E810" s="28">
        <f>D810*C810</f>
        <v>0</v>
      </c>
      <c r="F810" s="29">
        <v>0.09</v>
      </c>
      <c r="G810" s="30">
        <f>E810-E810*F810</f>
        <v>0</v>
      </c>
      <c r="H810" s="31">
        <f>D810/1.08*0.91</f>
        <v>66821.805555555547</v>
      </c>
      <c r="I810" s="59"/>
      <c r="J810" s="59"/>
      <c r="K810" s="59">
        <f>H810*C810</f>
        <v>0</v>
      </c>
      <c r="L810" s="59"/>
      <c r="M810" s="63">
        <f>H810*C810</f>
        <v>0</v>
      </c>
    </row>
    <row r="811" spans="1:13">
      <c r="A811" s="24">
        <v>2</v>
      </c>
      <c r="B811" s="25" t="s">
        <v>25</v>
      </c>
      <c r="C811" s="32"/>
      <c r="D811" s="33">
        <v>128591</v>
      </c>
      <c r="E811" s="28">
        <f t="shared" ref="E811:E827" si="100">D811*C811</f>
        <v>0</v>
      </c>
      <c r="F811" s="29">
        <v>0.09</v>
      </c>
      <c r="G811" s="30">
        <f t="shared" ref="G811:G827" si="101">E811-E811*F811</f>
        <v>0</v>
      </c>
      <c r="H811" s="31">
        <f t="shared" ref="H811:H827" si="102">D811/1.08*0.91</f>
        <v>108349.82407407407</v>
      </c>
      <c r="I811" s="59"/>
      <c r="J811" s="59"/>
      <c r="K811" s="59">
        <f t="shared" ref="K811:K827" si="103">H811*C811</f>
        <v>0</v>
      </c>
      <c r="L811" s="59"/>
      <c r="M811" s="63">
        <f t="shared" ref="M811:M827" si="104">H811*C811</f>
        <v>0</v>
      </c>
    </row>
    <row r="812" spans="1:13">
      <c r="A812" s="24">
        <v>3</v>
      </c>
      <c r="B812" s="25" t="s">
        <v>26</v>
      </c>
      <c r="C812" s="88"/>
      <c r="D812" s="27">
        <v>60043</v>
      </c>
      <c r="E812" s="28">
        <f t="shared" si="100"/>
        <v>0</v>
      </c>
      <c r="F812" s="29">
        <v>0.09</v>
      </c>
      <c r="G812" s="30">
        <f t="shared" si="101"/>
        <v>0</v>
      </c>
      <c r="H812" s="31">
        <f t="shared" si="102"/>
        <v>50591.787037037036</v>
      </c>
      <c r="I812" s="59"/>
      <c r="J812" s="59"/>
      <c r="K812" s="59">
        <f t="shared" si="103"/>
        <v>0</v>
      </c>
      <c r="L812" s="59"/>
      <c r="M812" s="63">
        <f t="shared" si="104"/>
        <v>0</v>
      </c>
    </row>
    <row r="813" spans="1:13">
      <c r="A813" s="24">
        <v>4</v>
      </c>
      <c r="B813" s="25" t="s">
        <v>27</v>
      </c>
      <c r="C813" s="106"/>
      <c r="D813" s="27">
        <v>115781</v>
      </c>
      <c r="E813" s="28">
        <f t="shared" si="100"/>
        <v>0</v>
      </c>
      <c r="F813" s="29">
        <v>0.09</v>
      </c>
      <c r="G813" s="30">
        <f t="shared" si="101"/>
        <v>0</v>
      </c>
      <c r="H813" s="31">
        <f t="shared" si="102"/>
        <v>97556.212962962964</v>
      </c>
      <c r="I813" s="59"/>
      <c r="J813" s="59"/>
      <c r="K813" s="59">
        <f t="shared" si="103"/>
        <v>0</v>
      </c>
      <c r="L813" s="59"/>
      <c r="M813" s="63">
        <f t="shared" si="104"/>
        <v>0</v>
      </c>
    </row>
    <row r="814" spans="1:13">
      <c r="A814" s="24">
        <v>5</v>
      </c>
      <c r="B814" s="25" t="s">
        <v>28</v>
      </c>
      <c r="C814" s="32"/>
      <c r="D814" s="27">
        <v>119943</v>
      </c>
      <c r="E814" s="28">
        <f t="shared" si="100"/>
        <v>0</v>
      </c>
      <c r="F814" s="29">
        <v>0.09</v>
      </c>
      <c r="G814" s="30">
        <f t="shared" si="101"/>
        <v>0</v>
      </c>
      <c r="H814" s="31">
        <f t="shared" si="102"/>
        <v>101063.08333333333</v>
      </c>
      <c r="I814" s="59"/>
      <c r="J814" s="59"/>
      <c r="K814" s="59">
        <f t="shared" si="103"/>
        <v>0</v>
      </c>
      <c r="L814" s="59"/>
      <c r="M814" s="63">
        <f t="shared" si="104"/>
        <v>0</v>
      </c>
    </row>
    <row r="815" spans="1:13">
      <c r="A815" s="24">
        <v>6</v>
      </c>
      <c r="B815" s="25" t="s">
        <v>29</v>
      </c>
      <c r="C815" s="26"/>
      <c r="D815" s="27">
        <v>94810</v>
      </c>
      <c r="E815" s="28">
        <f t="shared" si="100"/>
        <v>0</v>
      </c>
      <c r="F815" s="29">
        <v>0.09</v>
      </c>
      <c r="G815" s="30">
        <f t="shared" si="101"/>
        <v>0</v>
      </c>
      <c r="H815" s="31">
        <f t="shared" si="102"/>
        <v>79886.203703703708</v>
      </c>
      <c r="I815" s="59"/>
      <c r="J815" s="59"/>
      <c r="K815" s="59">
        <f t="shared" si="103"/>
        <v>0</v>
      </c>
      <c r="L815" s="59"/>
      <c r="M815" s="63">
        <f t="shared" si="104"/>
        <v>0</v>
      </c>
    </row>
    <row r="816" spans="1:13">
      <c r="A816" s="24">
        <v>7</v>
      </c>
      <c r="B816" s="25" t="s">
        <v>30</v>
      </c>
      <c r="C816" s="34"/>
      <c r="D816" s="27">
        <v>141396</v>
      </c>
      <c r="E816" s="28">
        <f t="shared" si="100"/>
        <v>0</v>
      </c>
      <c r="F816" s="29">
        <v>0.09</v>
      </c>
      <c r="G816" s="30">
        <f t="shared" si="101"/>
        <v>0</v>
      </c>
      <c r="H816" s="31">
        <f t="shared" si="102"/>
        <v>119139.22222222222</v>
      </c>
      <c r="I816" s="59"/>
      <c r="J816" s="59"/>
      <c r="K816" s="59">
        <f t="shared" si="103"/>
        <v>0</v>
      </c>
      <c r="L816" s="59"/>
      <c r="M816" s="63">
        <f t="shared" si="104"/>
        <v>0</v>
      </c>
    </row>
    <row r="817" spans="1:13">
      <c r="A817" s="24">
        <v>8</v>
      </c>
      <c r="B817" s="25" t="s">
        <v>31</v>
      </c>
      <c r="C817" s="26"/>
      <c r="D817" s="27">
        <v>232931</v>
      </c>
      <c r="E817" s="28">
        <f t="shared" si="100"/>
        <v>0</v>
      </c>
      <c r="F817" s="29">
        <v>0.09</v>
      </c>
      <c r="G817" s="30">
        <f t="shared" si="101"/>
        <v>0</v>
      </c>
      <c r="H817" s="31">
        <f t="shared" si="102"/>
        <v>196265.93518518517</v>
      </c>
      <c r="I817" s="59"/>
      <c r="J817" s="59"/>
      <c r="K817" s="59">
        <f t="shared" si="103"/>
        <v>0</v>
      </c>
      <c r="L817" s="59"/>
      <c r="M817" s="63">
        <f t="shared" si="104"/>
        <v>0</v>
      </c>
    </row>
    <row r="818" spans="1:13">
      <c r="A818" s="24">
        <v>9</v>
      </c>
      <c r="B818" s="36" t="s">
        <v>32</v>
      </c>
      <c r="C818" s="26"/>
      <c r="D818" s="27">
        <v>101534</v>
      </c>
      <c r="E818" s="28">
        <f t="shared" si="100"/>
        <v>0</v>
      </c>
      <c r="F818" s="29">
        <v>0.09</v>
      </c>
      <c r="G818" s="30">
        <f t="shared" si="101"/>
        <v>0</v>
      </c>
      <c r="H818" s="31">
        <f t="shared" si="102"/>
        <v>85551.796296296307</v>
      </c>
      <c r="I818" s="59"/>
      <c r="J818" s="59"/>
      <c r="K818" s="59">
        <f t="shared" si="103"/>
        <v>0</v>
      </c>
      <c r="L818" s="59"/>
      <c r="M818" s="63">
        <f t="shared" si="104"/>
        <v>0</v>
      </c>
    </row>
    <row r="819" spans="1:13">
      <c r="A819" s="24">
        <v>10</v>
      </c>
      <c r="B819" s="36" t="s">
        <v>33</v>
      </c>
      <c r="C819" s="37"/>
      <c r="D819" s="33">
        <v>110148</v>
      </c>
      <c r="E819" s="28">
        <f t="shared" si="100"/>
        <v>0</v>
      </c>
      <c r="F819" s="29">
        <v>0.09</v>
      </c>
      <c r="G819" s="30">
        <f t="shared" si="101"/>
        <v>0</v>
      </c>
      <c r="H819" s="31">
        <f t="shared" si="102"/>
        <v>92809.888888888876</v>
      </c>
      <c r="I819" s="59"/>
      <c r="J819" s="59"/>
      <c r="K819" s="59">
        <f t="shared" si="103"/>
        <v>0</v>
      </c>
      <c r="L819" s="59"/>
      <c r="M819" s="63">
        <f t="shared" si="104"/>
        <v>0</v>
      </c>
    </row>
    <row r="820" spans="1:13">
      <c r="A820" s="24">
        <v>11</v>
      </c>
      <c r="B820" s="25" t="s">
        <v>34</v>
      </c>
      <c r="C820" s="37">
        <v>3</v>
      </c>
      <c r="D820" s="27">
        <v>54198</v>
      </c>
      <c r="E820" s="28">
        <f t="shared" si="100"/>
        <v>162594</v>
      </c>
      <c r="F820" s="29">
        <v>0.09</v>
      </c>
      <c r="G820" s="30">
        <f t="shared" si="101"/>
        <v>147960.54</v>
      </c>
      <c r="H820" s="31">
        <f t="shared" si="102"/>
        <v>45666.833333333328</v>
      </c>
      <c r="I820" s="59"/>
      <c r="J820" s="59"/>
      <c r="K820" s="59">
        <f t="shared" si="103"/>
        <v>137000.5</v>
      </c>
      <c r="L820" s="59"/>
      <c r="M820" s="63">
        <f t="shared" si="104"/>
        <v>137000.5</v>
      </c>
    </row>
    <row r="821" spans="1:13">
      <c r="A821" s="24">
        <v>12</v>
      </c>
      <c r="B821" s="25" t="s">
        <v>35</v>
      </c>
      <c r="C821" s="37"/>
      <c r="D821" s="27">
        <v>49680</v>
      </c>
      <c r="E821" s="28">
        <f t="shared" si="100"/>
        <v>0</v>
      </c>
      <c r="F821" s="29">
        <v>0.09</v>
      </c>
      <c r="G821" s="30">
        <f t="shared" si="101"/>
        <v>0</v>
      </c>
      <c r="H821" s="31">
        <f t="shared" si="102"/>
        <v>41860</v>
      </c>
      <c r="I821" s="59"/>
      <c r="J821" s="59"/>
      <c r="K821" s="59">
        <f t="shared" si="103"/>
        <v>0</v>
      </c>
      <c r="L821" s="59"/>
      <c r="M821" s="63">
        <f t="shared" si="104"/>
        <v>0</v>
      </c>
    </row>
    <row r="822" spans="1:13">
      <c r="A822" s="24">
        <v>13</v>
      </c>
      <c r="B822" s="25" t="s">
        <v>36</v>
      </c>
      <c r="C822" s="37"/>
      <c r="D822" s="38">
        <v>64152</v>
      </c>
      <c r="E822" s="28">
        <f t="shared" si="100"/>
        <v>0</v>
      </c>
      <c r="F822" s="29">
        <v>0.09</v>
      </c>
      <c r="G822" s="30">
        <f t="shared" si="101"/>
        <v>0</v>
      </c>
      <c r="H822" s="31">
        <f t="shared" si="102"/>
        <v>54053.999999999993</v>
      </c>
      <c r="I822" s="59"/>
      <c r="J822" s="59"/>
      <c r="K822" s="59">
        <f t="shared" si="103"/>
        <v>0</v>
      </c>
      <c r="L822" s="59"/>
      <c r="M822" s="63">
        <f t="shared" si="104"/>
        <v>0</v>
      </c>
    </row>
    <row r="823" spans="1:13">
      <c r="A823" s="24">
        <v>14</v>
      </c>
      <c r="B823" s="25" t="s">
        <v>37</v>
      </c>
      <c r="C823" s="37">
        <v>3</v>
      </c>
      <c r="D823" s="38">
        <v>65934</v>
      </c>
      <c r="E823" s="28">
        <f t="shared" si="100"/>
        <v>197802</v>
      </c>
      <c r="F823" s="29">
        <v>0.09</v>
      </c>
      <c r="G823" s="30">
        <f t="shared" si="101"/>
        <v>179999.82</v>
      </c>
      <c r="H823" s="31">
        <f t="shared" si="102"/>
        <v>55555.499999999993</v>
      </c>
      <c r="I823" s="59"/>
      <c r="J823" s="59"/>
      <c r="K823" s="59">
        <f t="shared" si="103"/>
        <v>166666.49999999997</v>
      </c>
      <c r="L823" s="59"/>
      <c r="M823" s="63">
        <f t="shared" si="104"/>
        <v>166666.49999999997</v>
      </c>
    </row>
    <row r="824" spans="1:13">
      <c r="A824" s="24">
        <v>15</v>
      </c>
      <c r="B824" s="25" t="s">
        <v>38</v>
      </c>
      <c r="C824" s="37"/>
      <c r="D824" s="38">
        <v>76626</v>
      </c>
      <c r="E824" s="28">
        <f t="shared" si="100"/>
        <v>0</v>
      </c>
      <c r="F824" s="29">
        <v>0.09</v>
      </c>
      <c r="G824" s="30">
        <f t="shared" si="101"/>
        <v>0</v>
      </c>
      <c r="H824" s="31">
        <f t="shared" si="102"/>
        <v>64564.5</v>
      </c>
      <c r="I824" s="59"/>
      <c r="J824" s="59"/>
      <c r="K824" s="59">
        <f t="shared" si="103"/>
        <v>0</v>
      </c>
      <c r="L824" s="59"/>
      <c r="M824" s="63">
        <f t="shared" si="104"/>
        <v>0</v>
      </c>
    </row>
    <row r="825" spans="1:13">
      <c r="A825" s="24">
        <v>16</v>
      </c>
      <c r="B825" s="25" t="s">
        <v>39</v>
      </c>
      <c r="C825" s="37">
        <v>3</v>
      </c>
      <c r="D825" s="38">
        <v>80190</v>
      </c>
      <c r="E825" s="28">
        <f t="shared" si="100"/>
        <v>240570</v>
      </c>
      <c r="F825" s="29">
        <v>0.09</v>
      </c>
      <c r="G825" s="30">
        <f t="shared" si="101"/>
        <v>218918.7</v>
      </c>
      <c r="H825" s="31">
        <f t="shared" si="102"/>
        <v>67567.5</v>
      </c>
      <c r="I825" s="59"/>
      <c r="J825" s="59"/>
      <c r="K825" s="59">
        <f t="shared" si="103"/>
        <v>202702.5</v>
      </c>
      <c r="L825" s="59"/>
      <c r="M825" s="63">
        <f t="shared" si="104"/>
        <v>202702.5</v>
      </c>
    </row>
    <row r="826" spans="1:13">
      <c r="A826" s="24">
        <v>17</v>
      </c>
      <c r="B826" s="25" t="s">
        <v>40</v>
      </c>
      <c r="C826" s="37">
        <v>3</v>
      </c>
      <c r="D826" s="38">
        <v>113832</v>
      </c>
      <c r="E826" s="28">
        <f t="shared" si="100"/>
        <v>341496</v>
      </c>
      <c r="F826" s="29">
        <v>0.09</v>
      </c>
      <c r="G826" s="30">
        <f t="shared" si="101"/>
        <v>310761.36</v>
      </c>
      <c r="H826" s="31">
        <f t="shared" si="102"/>
        <v>95914</v>
      </c>
      <c r="I826" s="59"/>
      <c r="J826" s="59"/>
      <c r="K826" s="59">
        <f t="shared" si="103"/>
        <v>287742</v>
      </c>
      <c r="L826" s="59"/>
      <c r="M826" s="63">
        <f t="shared" si="104"/>
        <v>287742</v>
      </c>
    </row>
    <row r="827" spans="1:13">
      <c r="A827" s="24">
        <v>18</v>
      </c>
      <c r="B827" s="25" t="s">
        <v>41</v>
      </c>
      <c r="C827" s="37">
        <v>3</v>
      </c>
      <c r="D827" s="39">
        <v>98010</v>
      </c>
      <c r="E827" s="28">
        <f t="shared" si="100"/>
        <v>294030</v>
      </c>
      <c r="F827" s="29">
        <v>0.09</v>
      </c>
      <c r="G827" s="30">
        <f t="shared" si="101"/>
        <v>267567.3</v>
      </c>
      <c r="H827" s="31">
        <f t="shared" si="102"/>
        <v>82582.5</v>
      </c>
      <c r="I827" s="59"/>
      <c r="J827" s="59"/>
      <c r="K827" s="59">
        <f t="shared" si="103"/>
        <v>247747.5</v>
      </c>
      <c r="L827" s="59"/>
      <c r="M827" s="63">
        <f t="shared" si="104"/>
        <v>247747.5</v>
      </c>
    </row>
    <row r="828" spans="1:13" ht="17.25">
      <c r="A828" s="40"/>
      <c r="B828" s="41" t="s">
        <v>42</v>
      </c>
      <c r="C828" s="42">
        <f>SUM(C810:C827)</f>
        <v>15</v>
      </c>
      <c r="D828" s="42"/>
      <c r="E828" s="43">
        <f>SUM(E810:E827)</f>
        <v>1236492</v>
      </c>
      <c r="F828" s="43"/>
      <c r="G828" s="111">
        <f>SUM(G810:G827)</f>
        <v>1125207.72</v>
      </c>
      <c r="H828" s="45"/>
      <c r="I828" s="64"/>
      <c r="J828" s="113"/>
      <c r="K828" s="113">
        <f>SUM(K810:K827)</f>
        <v>1041859</v>
      </c>
      <c r="L828" s="113"/>
      <c r="M828" s="45">
        <f>SUM(M810:M827)</f>
        <v>1041859</v>
      </c>
    </row>
    <row r="829" spans="1:13" ht="31.5">
      <c r="A829" s="46"/>
      <c r="B829" s="47"/>
      <c r="C829" s="48"/>
      <c r="D829" s="48"/>
      <c r="E829" s="49"/>
      <c r="F829" s="49"/>
      <c r="G829" s="50"/>
      <c r="H829" s="51"/>
      <c r="I829" s="65"/>
      <c r="J829" s="114"/>
      <c r="K829" s="114">
        <f>K828*0.08</f>
        <v>83348.72</v>
      </c>
      <c r="L829" s="114"/>
      <c r="M829" s="115">
        <f>M828*0.1</f>
        <v>104185.90000000001</v>
      </c>
    </row>
    <row r="830" spans="1:13" ht="18">
      <c r="A830" s="283"/>
      <c r="B830" s="283"/>
      <c r="C830" s="284"/>
      <c r="D830" s="284"/>
      <c r="E830" s="54"/>
      <c r="F830" s="54"/>
      <c r="G830" s="55"/>
      <c r="H830" s="56"/>
      <c r="I830" s="66"/>
      <c r="J830" s="116"/>
      <c r="K830" s="116">
        <f>SUM(K828:K829)</f>
        <v>1125207.72</v>
      </c>
      <c r="L830" s="116"/>
      <c r="M830" s="117">
        <f>SUM(M828:M829)</f>
        <v>1146044.8999999999</v>
      </c>
    </row>
    <row r="831" spans="1:13" ht="18">
      <c r="A831" s="283" t="s">
        <v>43</v>
      </c>
      <c r="B831" s="283"/>
      <c r="C831" s="284" t="s">
        <v>44</v>
      </c>
      <c r="D831" s="284"/>
      <c r="E831" s="54"/>
      <c r="F831" s="54"/>
      <c r="G831" s="55" t="s">
        <v>45</v>
      </c>
      <c r="H831" s="56"/>
    </row>
    <row r="839" spans="1:13" ht="15.75">
      <c r="A839" s="279" t="s">
        <v>0</v>
      </c>
      <c r="B839" s="279"/>
      <c r="C839" s="279"/>
      <c r="D839" s="279"/>
      <c r="E839" s="279"/>
      <c r="F839" s="279"/>
      <c r="G839" s="279"/>
      <c r="H839" s="3"/>
      <c r="I839" s="112"/>
      <c r="J839" s="112"/>
      <c r="K839" s="112"/>
      <c r="L839" s="112"/>
      <c r="M839" s="1"/>
    </row>
    <row r="840" spans="1:13" ht="17.25">
      <c r="A840" s="279" t="s">
        <v>1</v>
      </c>
      <c r="B840" s="279"/>
      <c r="C840" s="279"/>
      <c r="D840" s="279"/>
      <c r="E840" s="279"/>
      <c r="F840" s="279"/>
      <c r="G840" s="279"/>
      <c r="H840" s="3"/>
      <c r="I840" s="58"/>
      <c r="J840" s="58"/>
      <c r="K840" s="58"/>
      <c r="L840" s="58"/>
      <c r="M840" s="1"/>
    </row>
    <row r="841" spans="1:13" ht="15.75">
      <c r="A841" s="279" t="s">
        <v>2</v>
      </c>
      <c r="B841" s="279"/>
      <c r="C841" s="279"/>
      <c r="D841" s="279"/>
      <c r="E841" s="279"/>
      <c r="F841" s="279"/>
      <c r="G841" s="279"/>
      <c r="H841" s="3"/>
      <c r="I841" s="59"/>
      <c r="J841" s="59"/>
      <c r="K841" s="59"/>
      <c r="L841" s="59"/>
      <c r="M841" s="1"/>
    </row>
    <row r="842" spans="1:13" ht="15.75">
      <c r="A842" s="279" t="s">
        <v>4</v>
      </c>
      <c r="B842" s="279"/>
      <c r="C842" s="279"/>
      <c r="D842" s="279"/>
      <c r="E842" s="279"/>
      <c r="F842" s="279"/>
      <c r="G842" s="279"/>
      <c r="H842" s="3"/>
      <c r="I842" s="59"/>
      <c r="J842" s="59"/>
      <c r="K842" s="59"/>
      <c r="L842" s="59"/>
      <c r="M842" s="1"/>
    </row>
    <row r="843" spans="1:13" ht="15.75">
      <c r="A843" s="280" t="s">
        <v>6</v>
      </c>
      <c r="B843" s="280"/>
      <c r="C843" s="280"/>
      <c r="D843" s="280"/>
      <c r="E843" s="280"/>
      <c r="F843" s="280"/>
      <c r="G843" s="280"/>
      <c r="H843" s="3"/>
      <c r="I843" s="59"/>
      <c r="J843" s="59"/>
      <c r="K843" s="59"/>
      <c r="L843" s="59"/>
      <c r="M843" s="1"/>
    </row>
    <row r="844" spans="1:13" ht="27.75">
      <c r="A844" s="9"/>
      <c r="B844" s="9"/>
      <c r="C844" s="281" t="s">
        <v>576</v>
      </c>
      <c r="D844" s="281"/>
      <c r="E844" s="281"/>
      <c r="F844" s="281"/>
      <c r="G844" s="281"/>
      <c r="H844" s="10"/>
      <c r="I844" s="59"/>
      <c r="J844" s="59"/>
      <c r="K844" s="59"/>
      <c r="L844" s="59"/>
      <c r="M844" s="2"/>
    </row>
    <row r="845" spans="1:13" ht="15.75">
      <c r="A845" s="11" t="s">
        <v>1100</v>
      </c>
      <c r="B845" s="12"/>
      <c r="C845" s="13"/>
      <c r="D845" s="286"/>
      <c r="E845" s="286"/>
      <c r="F845" s="286"/>
      <c r="G845" s="286"/>
      <c r="H845" s="15"/>
      <c r="I845" s="59"/>
      <c r="J845" s="59"/>
      <c r="K845" s="59"/>
      <c r="L845" s="59"/>
      <c r="M845" s="1"/>
    </row>
    <row r="846" spans="1:13" ht="15.75">
      <c r="A846" s="11" t="s">
        <v>9</v>
      </c>
      <c r="B846" s="306" t="s">
        <v>1127</v>
      </c>
      <c r="C846" s="306"/>
      <c r="D846" s="306"/>
      <c r="E846" s="306"/>
      <c r="F846" s="11"/>
      <c r="G846" s="16"/>
      <c r="H846" s="17"/>
      <c r="I846" s="60"/>
      <c r="J846" s="60"/>
      <c r="K846" s="60"/>
      <c r="L846" s="60"/>
      <c r="M846" s="74"/>
    </row>
    <row r="847" spans="1:13" ht="15.75">
      <c r="A847" s="11" t="s">
        <v>11</v>
      </c>
      <c r="B847" s="289"/>
      <c r="C847" s="289"/>
      <c r="D847" s="289"/>
      <c r="E847" s="289"/>
      <c r="F847" s="18"/>
      <c r="G847" s="19" t="s">
        <v>13</v>
      </c>
      <c r="H847" s="20" t="s">
        <v>161</v>
      </c>
      <c r="I847" s="62"/>
      <c r="J847" s="62"/>
      <c r="K847" s="62"/>
      <c r="L847" s="62"/>
      <c r="M847" s="1"/>
    </row>
    <row r="848" spans="1:13" ht="15.75">
      <c r="A848" s="21" t="s">
        <v>14</v>
      </c>
      <c r="B848" s="21" t="s">
        <v>16</v>
      </c>
      <c r="C848" s="21" t="s">
        <v>17</v>
      </c>
      <c r="D848" s="22" t="s">
        <v>18</v>
      </c>
      <c r="E848" s="23" t="s">
        <v>19</v>
      </c>
      <c r="F848" s="23" t="s">
        <v>20</v>
      </c>
      <c r="G848" s="21" t="s">
        <v>21</v>
      </c>
      <c r="H848" s="3"/>
      <c r="I848" s="59"/>
      <c r="J848" s="59"/>
      <c r="K848" s="59"/>
      <c r="L848" s="59"/>
      <c r="M848" s="1"/>
    </row>
    <row r="849" spans="1:13">
      <c r="A849" s="24">
        <v>1</v>
      </c>
      <c r="B849" s="25" t="s">
        <v>23</v>
      </c>
      <c r="C849" s="26"/>
      <c r="D849" s="27">
        <v>79305</v>
      </c>
      <c r="E849" s="28">
        <f>D849*C849</f>
        <v>0</v>
      </c>
      <c r="F849" s="29">
        <v>0.09</v>
      </c>
      <c r="G849" s="30">
        <f>E849-E849*F849</f>
        <v>0</v>
      </c>
      <c r="H849" s="31">
        <f>D849/1.08*0.91</f>
        <v>66821.805555555547</v>
      </c>
      <c r="I849" s="59"/>
      <c r="J849" s="59"/>
      <c r="K849" s="59">
        <f>H849*C849</f>
        <v>0</v>
      </c>
      <c r="L849" s="59"/>
      <c r="M849" s="63">
        <f>H849*C849</f>
        <v>0</v>
      </c>
    </row>
    <row r="850" spans="1:13">
      <c r="A850" s="24">
        <v>2</v>
      </c>
      <c r="B850" s="25" t="s">
        <v>25</v>
      </c>
      <c r="C850" s="32"/>
      <c r="D850" s="33">
        <v>128591</v>
      </c>
      <c r="E850" s="28">
        <f t="shared" ref="E850:E866" si="105">D850*C850</f>
        <v>0</v>
      </c>
      <c r="F850" s="29">
        <v>0.09</v>
      </c>
      <c r="G850" s="30">
        <f t="shared" ref="G850:G866" si="106">E850-E850*F850</f>
        <v>0</v>
      </c>
      <c r="H850" s="31">
        <f t="shared" ref="H850:H866" si="107">D850/1.08*0.91</f>
        <v>108349.82407407407</v>
      </c>
      <c r="I850" s="59"/>
      <c r="J850" s="59"/>
      <c r="K850" s="59">
        <f t="shared" ref="K850:K866" si="108">H850*C850</f>
        <v>0</v>
      </c>
      <c r="L850" s="59"/>
      <c r="M850" s="63">
        <f t="shared" ref="M850:M866" si="109">H850*C850</f>
        <v>0</v>
      </c>
    </row>
    <row r="851" spans="1:13">
      <c r="A851" s="24">
        <v>3</v>
      </c>
      <c r="B851" s="25" t="s">
        <v>26</v>
      </c>
      <c r="C851" s="88"/>
      <c r="D851" s="27">
        <v>60043</v>
      </c>
      <c r="E851" s="28">
        <f t="shared" si="105"/>
        <v>0</v>
      </c>
      <c r="F851" s="29">
        <v>0.09</v>
      </c>
      <c r="G851" s="30">
        <f t="shared" si="106"/>
        <v>0</v>
      </c>
      <c r="H851" s="31">
        <f t="shared" si="107"/>
        <v>50591.787037037036</v>
      </c>
      <c r="I851" s="59"/>
      <c r="J851" s="59"/>
      <c r="K851" s="59">
        <f t="shared" si="108"/>
        <v>0</v>
      </c>
      <c r="L851" s="59"/>
      <c r="M851" s="63">
        <f t="shared" si="109"/>
        <v>0</v>
      </c>
    </row>
    <row r="852" spans="1:13">
      <c r="A852" s="24">
        <v>4</v>
      </c>
      <c r="B852" s="25" t="s">
        <v>27</v>
      </c>
      <c r="C852" s="106"/>
      <c r="D852" s="27">
        <v>115781</v>
      </c>
      <c r="E852" s="28">
        <f t="shared" si="105"/>
        <v>0</v>
      </c>
      <c r="F852" s="29">
        <v>0.09</v>
      </c>
      <c r="G852" s="30">
        <f t="shared" si="106"/>
        <v>0</v>
      </c>
      <c r="H852" s="31">
        <f t="shared" si="107"/>
        <v>97556.212962962964</v>
      </c>
      <c r="I852" s="59"/>
      <c r="J852" s="59"/>
      <c r="K852" s="59">
        <f t="shared" si="108"/>
        <v>0</v>
      </c>
      <c r="L852" s="59"/>
      <c r="M852" s="63">
        <f t="shared" si="109"/>
        <v>0</v>
      </c>
    </row>
    <row r="853" spans="1:13">
      <c r="A853" s="24">
        <v>5</v>
      </c>
      <c r="B853" s="25" t="s">
        <v>28</v>
      </c>
      <c r="C853" s="32">
        <v>3</v>
      </c>
      <c r="D853" s="27">
        <v>119943</v>
      </c>
      <c r="E853" s="28">
        <f t="shared" si="105"/>
        <v>359829</v>
      </c>
      <c r="F853" s="29">
        <v>0.09</v>
      </c>
      <c r="G853" s="30">
        <f t="shared" si="106"/>
        <v>327444.39</v>
      </c>
      <c r="H853" s="31">
        <f t="shared" si="107"/>
        <v>101063.08333333333</v>
      </c>
      <c r="I853" s="59"/>
      <c r="J853" s="59"/>
      <c r="K853" s="59">
        <f t="shared" si="108"/>
        <v>303189.25</v>
      </c>
      <c r="L853" s="59"/>
      <c r="M853" s="63">
        <f t="shared" si="109"/>
        <v>303189.25</v>
      </c>
    </row>
    <row r="854" spans="1:13">
      <c r="A854" s="24">
        <v>6</v>
      </c>
      <c r="B854" s="25" t="s">
        <v>29</v>
      </c>
      <c r="C854" s="26"/>
      <c r="D854" s="27">
        <v>94810</v>
      </c>
      <c r="E854" s="28">
        <f t="shared" si="105"/>
        <v>0</v>
      </c>
      <c r="F854" s="29">
        <v>0.09</v>
      </c>
      <c r="G854" s="30">
        <f t="shared" si="106"/>
        <v>0</v>
      </c>
      <c r="H854" s="31">
        <f t="shared" si="107"/>
        <v>79886.203703703708</v>
      </c>
      <c r="I854" s="59"/>
      <c r="J854" s="59"/>
      <c r="K854" s="59">
        <f t="shared" si="108"/>
        <v>0</v>
      </c>
      <c r="L854" s="59"/>
      <c r="M854" s="63">
        <f t="shared" si="109"/>
        <v>0</v>
      </c>
    </row>
    <row r="855" spans="1:13">
      <c r="A855" s="24">
        <v>7</v>
      </c>
      <c r="B855" s="25" t="s">
        <v>30</v>
      </c>
      <c r="C855" s="34"/>
      <c r="D855" s="27">
        <v>141396</v>
      </c>
      <c r="E855" s="28">
        <f t="shared" si="105"/>
        <v>0</v>
      </c>
      <c r="F855" s="29">
        <v>0.09</v>
      </c>
      <c r="G855" s="30">
        <f t="shared" si="106"/>
        <v>0</v>
      </c>
      <c r="H855" s="31">
        <f t="shared" si="107"/>
        <v>119139.22222222222</v>
      </c>
      <c r="I855" s="59"/>
      <c r="J855" s="59"/>
      <c r="K855" s="59">
        <f t="shared" si="108"/>
        <v>0</v>
      </c>
      <c r="L855" s="59"/>
      <c r="M855" s="63">
        <f t="shared" si="109"/>
        <v>0</v>
      </c>
    </row>
    <row r="856" spans="1:13">
      <c r="A856" s="24">
        <v>8</v>
      </c>
      <c r="B856" s="25" t="s">
        <v>31</v>
      </c>
      <c r="C856" s="26"/>
      <c r="D856" s="27">
        <v>232931</v>
      </c>
      <c r="E856" s="28">
        <f t="shared" si="105"/>
        <v>0</v>
      </c>
      <c r="F856" s="29">
        <v>0.09</v>
      </c>
      <c r="G856" s="30">
        <f t="shared" si="106"/>
        <v>0</v>
      </c>
      <c r="H856" s="31">
        <f t="shared" si="107"/>
        <v>196265.93518518517</v>
      </c>
      <c r="I856" s="59"/>
      <c r="J856" s="59"/>
      <c r="K856" s="59">
        <f t="shared" si="108"/>
        <v>0</v>
      </c>
      <c r="L856" s="59"/>
      <c r="M856" s="63">
        <f t="shared" si="109"/>
        <v>0</v>
      </c>
    </row>
    <row r="857" spans="1:13">
      <c r="A857" s="24">
        <v>9</v>
      </c>
      <c r="B857" s="36" t="s">
        <v>32</v>
      </c>
      <c r="C857" s="26"/>
      <c r="D857" s="27">
        <v>101534</v>
      </c>
      <c r="E857" s="28">
        <f t="shared" si="105"/>
        <v>0</v>
      </c>
      <c r="F857" s="29">
        <v>0.09</v>
      </c>
      <c r="G857" s="30">
        <f t="shared" si="106"/>
        <v>0</v>
      </c>
      <c r="H857" s="31">
        <f t="shared" si="107"/>
        <v>85551.796296296307</v>
      </c>
      <c r="I857" s="59"/>
      <c r="J857" s="59"/>
      <c r="K857" s="59">
        <f t="shared" si="108"/>
        <v>0</v>
      </c>
      <c r="L857" s="59"/>
      <c r="M857" s="63">
        <f t="shared" si="109"/>
        <v>0</v>
      </c>
    </row>
    <row r="858" spans="1:13">
      <c r="A858" s="24">
        <v>10</v>
      </c>
      <c r="B858" s="36" t="s">
        <v>33</v>
      </c>
      <c r="C858" s="37"/>
      <c r="D858" s="33">
        <v>110148</v>
      </c>
      <c r="E858" s="28">
        <f t="shared" si="105"/>
        <v>0</v>
      </c>
      <c r="F858" s="29">
        <v>0.09</v>
      </c>
      <c r="G858" s="30">
        <f t="shared" si="106"/>
        <v>0</v>
      </c>
      <c r="H858" s="31">
        <f t="shared" si="107"/>
        <v>92809.888888888876</v>
      </c>
      <c r="I858" s="59"/>
      <c r="J858" s="59"/>
      <c r="K858" s="59">
        <f t="shared" si="108"/>
        <v>0</v>
      </c>
      <c r="L858" s="59"/>
      <c r="M858" s="63">
        <f t="shared" si="109"/>
        <v>0</v>
      </c>
    </row>
    <row r="859" spans="1:13">
      <c r="A859" s="24">
        <v>11</v>
      </c>
      <c r="B859" s="25" t="s">
        <v>34</v>
      </c>
      <c r="C859" s="37"/>
      <c r="D859" s="27">
        <v>54198</v>
      </c>
      <c r="E859" s="28">
        <f t="shared" si="105"/>
        <v>0</v>
      </c>
      <c r="F859" s="29">
        <v>0.09</v>
      </c>
      <c r="G859" s="30">
        <f t="shared" si="106"/>
        <v>0</v>
      </c>
      <c r="H859" s="31">
        <f t="shared" si="107"/>
        <v>45666.833333333328</v>
      </c>
      <c r="I859" s="59"/>
      <c r="J859" s="59"/>
      <c r="K859" s="59">
        <f t="shared" si="108"/>
        <v>0</v>
      </c>
      <c r="L859" s="59"/>
      <c r="M859" s="63">
        <f t="shared" si="109"/>
        <v>0</v>
      </c>
    </row>
    <row r="860" spans="1:13">
      <c r="A860" s="24">
        <v>12</v>
      </c>
      <c r="B860" s="25" t="s">
        <v>35</v>
      </c>
      <c r="C860" s="37">
        <v>3</v>
      </c>
      <c r="D860" s="27">
        <v>49680</v>
      </c>
      <c r="E860" s="28">
        <f t="shared" si="105"/>
        <v>149040</v>
      </c>
      <c r="F860" s="29">
        <v>0.09</v>
      </c>
      <c r="G860" s="30">
        <f t="shared" si="106"/>
        <v>135626.4</v>
      </c>
      <c r="H860" s="31">
        <f t="shared" si="107"/>
        <v>41860</v>
      </c>
      <c r="I860" s="59"/>
      <c r="J860" s="59"/>
      <c r="K860" s="59">
        <f t="shared" si="108"/>
        <v>125580</v>
      </c>
      <c r="L860" s="59"/>
      <c r="M860" s="63">
        <f t="shared" si="109"/>
        <v>125580</v>
      </c>
    </row>
    <row r="861" spans="1:13">
      <c r="A861" s="24">
        <v>13</v>
      </c>
      <c r="B861" s="25" t="s">
        <v>36</v>
      </c>
      <c r="C861" s="37"/>
      <c r="D861" s="38">
        <v>64152</v>
      </c>
      <c r="E861" s="28">
        <f t="shared" si="105"/>
        <v>0</v>
      </c>
      <c r="F861" s="29">
        <v>0.09</v>
      </c>
      <c r="G861" s="30">
        <f t="shared" si="106"/>
        <v>0</v>
      </c>
      <c r="H861" s="31">
        <f t="shared" si="107"/>
        <v>54053.999999999993</v>
      </c>
      <c r="I861" s="59"/>
      <c r="J861" s="59"/>
      <c r="K861" s="59">
        <f t="shared" si="108"/>
        <v>0</v>
      </c>
      <c r="L861" s="59"/>
      <c r="M861" s="63">
        <f t="shared" si="109"/>
        <v>0</v>
      </c>
    </row>
    <row r="862" spans="1:13">
      <c r="A862" s="24">
        <v>14</v>
      </c>
      <c r="B862" s="25" t="s">
        <v>37</v>
      </c>
      <c r="C862" s="37"/>
      <c r="D862" s="38">
        <v>65934</v>
      </c>
      <c r="E862" s="28">
        <f t="shared" si="105"/>
        <v>0</v>
      </c>
      <c r="F862" s="29">
        <v>0.09</v>
      </c>
      <c r="G862" s="30">
        <f t="shared" si="106"/>
        <v>0</v>
      </c>
      <c r="H862" s="31">
        <f t="shared" si="107"/>
        <v>55555.499999999993</v>
      </c>
      <c r="I862" s="59"/>
      <c r="J862" s="59"/>
      <c r="K862" s="59">
        <f t="shared" si="108"/>
        <v>0</v>
      </c>
      <c r="L862" s="59"/>
      <c r="M862" s="63">
        <f t="shared" si="109"/>
        <v>0</v>
      </c>
    </row>
    <row r="863" spans="1:13">
      <c r="A863" s="24">
        <v>15</v>
      </c>
      <c r="B863" s="25" t="s">
        <v>38</v>
      </c>
      <c r="C863" s="37">
        <v>3</v>
      </c>
      <c r="D863" s="38">
        <v>76626</v>
      </c>
      <c r="E863" s="28">
        <f t="shared" si="105"/>
        <v>229878</v>
      </c>
      <c r="F863" s="29">
        <v>0.09</v>
      </c>
      <c r="G863" s="30">
        <f t="shared" si="106"/>
        <v>209188.98</v>
      </c>
      <c r="H863" s="31">
        <f t="shared" si="107"/>
        <v>64564.5</v>
      </c>
      <c r="I863" s="59"/>
      <c r="J863" s="59"/>
      <c r="K863" s="59">
        <f t="shared" si="108"/>
        <v>193693.5</v>
      </c>
      <c r="L863" s="59"/>
      <c r="M863" s="63">
        <f t="shared" si="109"/>
        <v>193693.5</v>
      </c>
    </row>
    <row r="864" spans="1:13">
      <c r="A864" s="24">
        <v>16</v>
      </c>
      <c r="B864" s="25" t="s">
        <v>39</v>
      </c>
      <c r="C864" s="37">
        <v>3</v>
      </c>
      <c r="D864" s="38">
        <v>80190</v>
      </c>
      <c r="E864" s="28">
        <f t="shared" si="105"/>
        <v>240570</v>
      </c>
      <c r="F864" s="29">
        <v>0.09</v>
      </c>
      <c r="G864" s="30">
        <f t="shared" si="106"/>
        <v>218918.7</v>
      </c>
      <c r="H864" s="31">
        <f t="shared" si="107"/>
        <v>67567.5</v>
      </c>
      <c r="I864" s="59"/>
      <c r="J864" s="59"/>
      <c r="K864" s="59">
        <f t="shared" si="108"/>
        <v>202702.5</v>
      </c>
      <c r="L864" s="59"/>
      <c r="M864" s="63">
        <f t="shared" si="109"/>
        <v>202702.5</v>
      </c>
    </row>
    <row r="865" spans="1:13">
      <c r="A865" s="24">
        <v>17</v>
      </c>
      <c r="B865" s="25" t="s">
        <v>40</v>
      </c>
      <c r="C865" s="37">
        <v>3</v>
      </c>
      <c r="D865" s="38">
        <v>113832</v>
      </c>
      <c r="E865" s="28">
        <f t="shared" si="105"/>
        <v>341496</v>
      </c>
      <c r="F865" s="29">
        <v>0.09</v>
      </c>
      <c r="G865" s="30">
        <f t="shared" si="106"/>
        <v>310761.36</v>
      </c>
      <c r="H865" s="31">
        <f t="shared" si="107"/>
        <v>95914</v>
      </c>
      <c r="I865" s="59"/>
      <c r="J865" s="59"/>
      <c r="K865" s="59">
        <f t="shared" si="108"/>
        <v>287742</v>
      </c>
      <c r="L865" s="59"/>
      <c r="M865" s="63">
        <f t="shared" si="109"/>
        <v>287742</v>
      </c>
    </row>
    <row r="866" spans="1:13">
      <c r="A866" s="24">
        <v>18</v>
      </c>
      <c r="B866" s="25" t="s">
        <v>41</v>
      </c>
      <c r="C866" s="37"/>
      <c r="D866" s="39">
        <v>98010</v>
      </c>
      <c r="E866" s="28">
        <f t="shared" si="105"/>
        <v>0</v>
      </c>
      <c r="F866" s="29">
        <v>0.09</v>
      </c>
      <c r="G866" s="30">
        <f t="shared" si="106"/>
        <v>0</v>
      </c>
      <c r="H866" s="31">
        <f t="shared" si="107"/>
        <v>82582.5</v>
      </c>
      <c r="I866" s="59"/>
      <c r="J866" s="59"/>
      <c r="K866" s="59">
        <f t="shared" si="108"/>
        <v>0</v>
      </c>
      <c r="L866" s="59"/>
      <c r="M866" s="63">
        <f t="shared" si="109"/>
        <v>0</v>
      </c>
    </row>
    <row r="867" spans="1:13" ht="17.25">
      <c r="A867" s="40"/>
      <c r="B867" s="41" t="s">
        <v>42</v>
      </c>
      <c r="C867" s="42">
        <f>SUM(C849:C866)</f>
        <v>15</v>
      </c>
      <c r="D867" s="42"/>
      <c r="E867" s="43">
        <f>SUM(E849:E866)</f>
        <v>1320813</v>
      </c>
      <c r="F867" s="43"/>
      <c r="G867" s="111">
        <f>SUM(G849:G866)</f>
        <v>1201939.83</v>
      </c>
      <c r="H867" s="45"/>
      <c r="I867" s="64"/>
      <c r="J867" s="113"/>
      <c r="K867" s="113">
        <f>SUM(K849:K866)</f>
        <v>1112907.25</v>
      </c>
      <c r="L867" s="113"/>
      <c r="M867" s="45">
        <f>SUM(M849:M866)</f>
        <v>1112907.25</v>
      </c>
    </row>
    <row r="868" spans="1:13" ht="31.5">
      <c r="A868" s="46"/>
      <c r="B868" s="47"/>
      <c r="C868" s="48"/>
      <c r="D868" s="48"/>
      <c r="E868" s="49"/>
      <c r="F868" s="49"/>
      <c r="G868" s="50"/>
      <c r="H868" s="51"/>
      <c r="I868" s="65"/>
      <c r="J868" s="114"/>
      <c r="K868" s="114">
        <f>K867*0.08</f>
        <v>89032.58</v>
      </c>
      <c r="L868" s="114"/>
      <c r="M868" s="115">
        <f>M867*0.1</f>
        <v>111290.72500000001</v>
      </c>
    </row>
    <row r="869" spans="1:13" ht="18">
      <c r="A869" s="283"/>
      <c r="B869" s="283"/>
      <c r="C869" s="284"/>
      <c r="D869" s="284"/>
      <c r="E869" s="54"/>
      <c r="F869" s="54"/>
      <c r="G869" s="55"/>
      <c r="H869" s="56"/>
      <c r="I869" s="66"/>
      <c r="J869" s="116"/>
      <c r="K869" s="116">
        <f>SUM(K867:K868)</f>
        <v>1201939.83</v>
      </c>
      <c r="L869" s="116"/>
      <c r="M869" s="117">
        <f>SUM(M867:M868)</f>
        <v>1224197.9750000001</v>
      </c>
    </row>
    <row r="870" spans="1:13" ht="18">
      <c r="A870" s="283" t="s">
        <v>43</v>
      </c>
      <c r="B870" s="283"/>
      <c r="C870" s="284" t="s">
        <v>44</v>
      </c>
      <c r="D870" s="284"/>
      <c r="E870" s="54"/>
      <c r="F870" s="54"/>
      <c r="G870" s="55" t="s">
        <v>45</v>
      </c>
      <c r="H870" s="56"/>
    </row>
    <row r="877" spans="1:13" ht="15.75">
      <c r="A877" s="279" t="s">
        <v>0</v>
      </c>
      <c r="B877" s="279"/>
      <c r="C877" s="279"/>
      <c r="D877" s="279"/>
      <c r="E877" s="279"/>
      <c r="F877" s="279"/>
      <c r="G877" s="279"/>
      <c r="H877" s="3"/>
      <c r="I877" s="112"/>
      <c r="J877" s="112"/>
      <c r="K877" s="112"/>
      <c r="L877" s="112"/>
      <c r="M877" s="1"/>
    </row>
    <row r="878" spans="1:13" ht="17.25">
      <c r="A878" s="279" t="s">
        <v>1</v>
      </c>
      <c r="B878" s="279"/>
      <c r="C878" s="279"/>
      <c r="D878" s="279"/>
      <c r="E878" s="279"/>
      <c r="F878" s="279"/>
      <c r="G878" s="279"/>
      <c r="H878" s="3"/>
      <c r="I878" s="58"/>
      <c r="J878" s="58"/>
      <c r="K878" s="58"/>
      <c r="L878" s="58"/>
      <c r="M878" s="1"/>
    </row>
    <row r="879" spans="1:13" ht="15.75">
      <c r="A879" s="279" t="s">
        <v>2</v>
      </c>
      <c r="B879" s="279"/>
      <c r="C879" s="279"/>
      <c r="D879" s="279"/>
      <c r="E879" s="279"/>
      <c r="F879" s="279"/>
      <c r="G879" s="279"/>
      <c r="H879" s="3"/>
      <c r="I879" s="59"/>
      <c r="J879" s="59"/>
      <c r="K879" s="59"/>
      <c r="L879" s="59"/>
      <c r="M879" s="1"/>
    </row>
    <row r="880" spans="1:13" ht="15.75">
      <c r="A880" s="279" t="s">
        <v>4</v>
      </c>
      <c r="B880" s="279"/>
      <c r="C880" s="279"/>
      <c r="D880" s="279"/>
      <c r="E880" s="279"/>
      <c r="F880" s="279"/>
      <c r="G880" s="279"/>
      <c r="H880" s="3"/>
      <c r="I880" s="59"/>
      <c r="J880" s="59"/>
      <c r="K880" s="59"/>
      <c r="L880" s="59"/>
      <c r="M880" s="1"/>
    </row>
    <row r="881" spans="1:13" ht="15.75">
      <c r="A881" s="280" t="s">
        <v>6</v>
      </c>
      <c r="B881" s="280"/>
      <c r="C881" s="280"/>
      <c r="D881" s="280"/>
      <c r="E881" s="280"/>
      <c r="F881" s="280"/>
      <c r="G881" s="280"/>
      <c r="H881" s="3"/>
      <c r="I881" s="59"/>
      <c r="J881" s="59"/>
      <c r="K881" s="59"/>
      <c r="L881" s="59"/>
      <c r="M881" s="1"/>
    </row>
    <row r="882" spans="1:13" ht="27.75">
      <c r="A882" s="9"/>
      <c r="B882" s="9"/>
      <c r="C882" s="281" t="s">
        <v>576</v>
      </c>
      <c r="D882" s="281"/>
      <c r="E882" s="281"/>
      <c r="F882" s="281"/>
      <c r="G882" s="281"/>
      <c r="H882" s="10"/>
      <c r="I882" s="59"/>
      <c r="J882" s="59"/>
      <c r="K882" s="59"/>
      <c r="L882" s="59"/>
      <c r="M882" s="2"/>
    </row>
    <row r="883" spans="1:13" ht="15.75">
      <c r="A883" s="11" t="s">
        <v>1100</v>
      </c>
      <c r="B883" s="12"/>
      <c r="C883" s="13"/>
      <c r="D883" s="286"/>
      <c r="E883" s="286"/>
      <c r="F883" s="286"/>
      <c r="G883" s="286"/>
      <c r="H883" s="15"/>
      <c r="I883" s="59"/>
      <c r="J883" s="59"/>
      <c r="K883" s="59"/>
      <c r="L883" s="59"/>
      <c r="M883" s="1"/>
    </row>
    <row r="884" spans="1:13" ht="15.75">
      <c r="A884" s="11" t="s">
        <v>9</v>
      </c>
      <c r="B884" s="306" t="s">
        <v>1128</v>
      </c>
      <c r="C884" s="306"/>
      <c r="D884" s="306"/>
      <c r="E884" s="306"/>
      <c r="F884" s="11"/>
      <c r="G884" s="16"/>
      <c r="H884" s="17"/>
      <c r="I884" s="60"/>
      <c r="J884" s="60"/>
      <c r="K884" s="60"/>
      <c r="L884" s="60"/>
      <c r="M884" s="74"/>
    </row>
    <row r="885" spans="1:13" ht="15.75">
      <c r="A885" s="11" t="s">
        <v>11</v>
      </c>
      <c r="B885" s="289"/>
      <c r="C885" s="289"/>
      <c r="D885" s="289"/>
      <c r="E885" s="289"/>
      <c r="F885" s="18"/>
      <c r="G885" s="19" t="s">
        <v>13</v>
      </c>
      <c r="H885" s="20" t="s">
        <v>161</v>
      </c>
      <c r="I885" s="62"/>
      <c r="J885" s="62"/>
      <c r="K885" s="62"/>
      <c r="L885" s="62"/>
      <c r="M885" s="1"/>
    </row>
    <row r="886" spans="1:13" ht="15.75">
      <c r="A886" s="21" t="s">
        <v>14</v>
      </c>
      <c r="B886" s="21" t="s">
        <v>16</v>
      </c>
      <c r="C886" s="21" t="s">
        <v>17</v>
      </c>
      <c r="D886" s="22" t="s">
        <v>18</v>
      </c>
      <c r="E886" s="23" t="s">
        <v>19</v>
      </c>
      <c r="F886" s="23" t="s">
        <v>20</v>
      </c>
      <c r="G886" s="21" t="s">
        <v>21</v>
      </c>
      <c r="H886" s="3"/>
      <c r="I886" s="59"/>
      <c r="J886" s="59"/>
      <c r="K886" s="59"/>
      <c r="L886" s="59"/>
      <c r="M886" s="1"/>
    </row>
    <row r="887" spans="1:13">
      <c r="A887" s="24">
        <v>1</v>
      </c>
      <c r="B887" s="25" t="s">
        <v>23</v>
      </c>
      <c r="C887" s="26"/>
      <c r="D887" s="27">
        <v>79305</v>
      </c>
      <c r="E887" s="28">
        <f>D887*C887</f>
        <v>0</v>
      </c>
      <c r="F887" s="29">
        <v>0.09</v>
      </c>
      <c r="G887" s="30">
        <f>E887-E887*F887</f>
        <v>0</v>
      </c>
      <c r="H887" s="31">
        <f>D887/1.08*0.91</f>
        <v>66821.805555555547</v>
      </c>
      <c r="I887" s="59"/>
      <c r="J887" s="59"/>
      <c r="K887" s="59">
        <f>H887*C887</f>
        <v>0</v>
      </c>
      <c r="L887" s="59"/>
      <c r="M887" s="63">
        <f>H887*C887</f>
        <v>0</v>
      </c>
    </row>
    <row r="888" spans="1:13">
      <c r="A888" s="24">
        <v>2</v>
      </c>
      <c r="B888" s="25" t="s">
        <v>25</v>
      </c>
      <c r="C888" s="32"/>
      <c r="D888" s="33">
        <v>128591</v>
      </c>
      <c r="E888" s="28">
        <f t="shared" ref="E888:E904" si="110">D888*C888</f>
        <v>0</v>
      </c>
      <c r="F888" s="29">
        <v>0.09</v>
      </c>
      <c r="G888" s="30">
        <f t="shared" ref="G888:G904" si="111">E888-E888*F888</f>
        <v>0</v>
      </c>
      <c r="H888" s="31">
        <f t="shared" ref="H888:H904" si="112">D888/1.08*0.91</f>
        <v>108349.82407407407</v>
      </c>
      <c r="I888" s="59"/>
      <c r="J888" s="59"/>
      <c r="K888" s="59">
        <f t="shared" ref="K888:K904" si="113">H888*C888</f>
        <v>0</v>
      </c>
      <c r="L888" s="59"/>
      <c r="M888" s="63">
        <f t="shared" ref="M888:M904" si="114">H888*C888</f>
        <v>0</v>
      </c>
    </row>
    <row r="889" spans="1:13">
      <c r="A889" s="24">
        <v>3</v>
      </c>
      <c r="B889" s="25" t="s">
        <v>26</v>
      </c>
      <c r="C889" s="88"/>
      <c r="D889" s="27">
        <v>60043</v>
      </c>
      <c r="E889" s="28">
        <f t="shared" si="110"/>
        <v>0</v>
      </c>
      <c r="F889" s="29">
        <v>0.09</v>
      </c>
      <c r="G889" s="30">
        <f t="shared" si="111"/>
        <v>0</v>
      </c>
      <c r="H889" s="31">
        <f t="shared" si="112"/>
        <v>50591.787037037036</v>
      </c>
      <c r="I889" s="59"/>
      <c r="J889" s="59"/>
      <c r="K889" s="59">
        <f t="shared" si="113"/>
        <v>0</v>
      </c>
      <c r="L889" s="59"/>
      <c r="M889" s="63">
        <f t="shared" si="114"/>
        <v>0</v>
      </c>
    </row>
    <row r="890" spans="1:13">
      <c r="A890" s="24">
        <v>4</v>
      </c>
      <c r="B890" s="25" t="s">
        <v>27</v>
      </c>
      <c r="C890" s="106"/>
      <c r="D890" s="27">
        <v>115781</v>
      </c>
      <c r="E890" s="28">
        <f t="shared" si="110"/>
        <v>0</v>
      </c>
      <c r="F890" s="29">
        <v>0.09</v>
      </c>
      <c r="G890" s="30">
        <f t="shared" si="111"/>
        <v>0</v>
      </c>
      <c r="H890" s="31">
        <f t="shared" si="112"/>
        <v>97556.212962962964</v>
      </c>
      <c r="I890" s="59"/>
      <c r="J890" s="59"/>
      <c r="K890" s="59">
        <f t="shared" si="113"/>
        <v>0</v>
      </c>
      <c r="L890" s="59"/>
      <c r="M890" s="63">
        <f t="shared" si="114"/>
        <v>0</v>
      </c>
    </row>
    <row r="891" spans="1:13">
      <c r="A891" s="24">
        <v>5</v>
      </c>
      <c r="B891" s="25" t="s">
        <v>28</v>
      </c>
      <c r="C891" s="32">
        <v>3</v>
      </c>
      <c r="D891" s="27">
        <v>119943</v>
      </c>
      <c r="E891" s="28">
        <f t="shared" si="110"/>
        <v>359829</v>
      </c>
      <c r="F891" s="29">
        <v>0.09</v>
      </c>
      <c r="G891" s="30">
        <f t="shared" si="111"/>
        <v>327444.39</v>
      </c>
      <c r="H891" s="31">
        <f t="shared" si="112"/>
        <v>101063.08333333333</v>
      </c>
      <c r="I891" s="59"/>
      <c r="J891" s="59"/>
      <c r="K891" s="59">
        <f t="shared" si="113"/>
        <v>303189.25</v>
      </c>
      <c r="L891" s="59"/>
      <c r="M891" s="63">
        <f t="shared" si="114"/>
        <v>303189.25</v>
      </c>
    </row>
    <row r="892" spans="1:13">
      <c r="A892" s="24">
        <v>6</v>
      </c>
      <c r="B892" s="25" t="s">
        <v>29</v>
      </c>
      <c r="C892" s="26"/>
      <c r="D892" s="27">
        <v>94810</v>
      </c>
      <c r="E892" s="28">
        <f t="shared" si="110"/>
        <v>0</v>
      </c>
      <c r="F892" s="29">
        <v>0.09</v>
      </c>
      <c r="G892" s="30">
        <f t="shared" si="111"/>
        <v>0</v>
      </c>
      <c r="H892" s="31">
        <f t="shared" si="112"/>
        <v>79886.203703703708</v>
      </c>
      <c r="I892" s="59"/>
      <c r="J892" s="59"/>
      <c r="K892" s="59">
        <f t="shared" si="113"/>
        <v>0</v>
      </c>
      <c r="L892" s="59"/>
      <c r="M892" s="63">
        <f t="shared" si="114"/>
        <v>0</v>
      </c>
    </row>
    <row r="893" spans="1:13">
      <c r="A893" s="24">
        <v>7</v>
      </c>
      <c r="B893" s="25" t="s">
        <v>30</v>
      </c>
      <c r="C893" s="34"/>
      <c r="D893" s="27">
        <v>141396</v>
      </c>
      <c r="E893" s="28">
        <f t="shared" si="110"/>
        <v>0</v>
      </c>
      <c r="F893" s="29">
        <v>0.09</v>
      </c>
      <c r="G893" s="30">
        <f t="shared" si="111"/>
        <v>0</v>
      </c>
      <c r="H893" s="31">
        <f t="shared" si="112"/>
        <v>119139.22222222222</v>
      </c>
      <c r="I893" s="59"/>
      <c r="J893" s="59"/>
      <c r="K893" s="59">
        <f t="shared" si="113"/>
        <v>0</v>
      </c>
      <c r="L893" s="59"/>
      <c r="M893" s="63">
        <f t="shared" si="114"/>
        <v>0</v>
      </c>
    </row>
    <row r="894" spans="1:13">
      <c r="A894" s="24">
        <v>8</v>
      </c>
      <c r="B894" s="25" t="s">
        <v>31</v>
      </c>
      <c r="C894" s="26"/>
      <c r="D894" s="27">
        <v>232931</v>
      </c>
      <c r="E894" s="28">
        <f t="shared" si="110"/>
        <v>0</v>
      </c>
      <c r="F894" s="29">
        <v>0.09</v>
      </c>
      <c r="G894" s="30">
        <f t="shared" si="111"/>
        <v>0</v>
      </c>
      <c r="H894" s="31">
        <f t="shared" si="112"/>
        <v>196265.93518518517</v>
      </c>
      <c r="I894" s="59"/>
      <c r="J894" s="59"/>
      <c r="K894" s="59">
        <f t="shared" si="113"/>
        <v>0</v>
      </c>
      <c r="L894" s="59"/>
      <c r="M894" s="63">
        <f t="shared" si="114"/>
        <v>0</v>
      </c>
    </row>
    <row r="895" spans="1:13">
      <c r="A895" s="24">
        <v>9</v>
      </c>
      <c r="B895" s="36" t="s">
        <v>32</v>
      </c>
      <c r="C895" s="26"/>
      <c r="D895" s="27">
        <v>101534</v>
      </c>
      <c r="E895" s="28">
        <f t="shared" si="110"/>
        <v>0</v>
      </c>
      <c r="F895" s="29">
        <v>0.09</v>
      </c>
      <c r="G895" s="30">
        <f t="shared" si="111"/>
        <v>0</v>
      </c>
      <c r="H895" s="31">
        <f t="shared" si="112"/>
        <v>85551.796296296307</v>
      </c>
      <c r="I895" s="59"/>
      <c r="J895" s="59"/>
      <c r="K895" s="59">
        <f t="shared" si="113"/>
        <v>0</v>
      </c>
      <c r="L895" s="59"/>
      <c r="M895" s="63">
        <f t="shared" si="114"/>
        <v>0</v>
      </c>
    </row>
    <row r="896" spans="1:13">
      <c r="A896" s="24">
        <v>10</v>
      </c>
      <c r="B896" s="36" t="s">
        <v>33</v>
      </c>
      <c r="C896" s="37"/>
      <c r="D896" s="33">
        <v>110148</v>
      </c>
      <c r="E896" s="28">
        <f t="shared" si="110"/>
        <v>0</v>
      </c>
      <c r="F896" s="29">
        <v>0.09</v>
      </c>
      <c r="G896" s="30">
        <f t="shared" si="111"/>
        <v>0</v>
      </c>
      <c r="H896" s="31">
        <f t="shared" si="112"/>
        <v>92809.888888888876</v>
      </c>
      <c r="I896" s="59"/>
      <c r="J896" s="59"/>
      <c r="K896" s="59">
        <f t="shared" si="113"/>
        <v>0</v>
      </c>
      <c r="L896" s="59"/>
      <c r="M896" s="63">
        <f t="shared" si="114"/>
        <v>0</v>
      </c>
    </row>
    <row r="897" spans="1:13">
      <c r="A897" s="24">
        <v>11</v>
      </c>
      <c r="B897" s="25" t="s">
        <v>34</v>
      </c>
      <c r="C897" s="37"/>
      <c r="D897" s="27">
        <v>54198</v>
      </c>
      <c r="E897" s="28">
        <f t="shared" si="110"/>
        <v>0</v>
      </c>
      <c r="F897" s="29">
        <v>0.09</v>
      </c>
      <c r="G897" s="30">
        <f t="shared" si="111"/>
        <v>0</v>
      </c>
      <c r="H897" s="31">
        <f t="shared" si="112"/>
        <v>45666.833333333328</v>
      </c>
      <c r="I897" s="59"/>
      <c r="J897" s="59"/>
      <c r="K897" s="59">
        <f t="shared" si="113"/>
        <v>0</v>
      </c>
      <c r="L897" s="59"/>
      <c r="M897" s="63">
        <f t="shared" si="114"/>
        <v>0</v>
      </c>
    </row>
    <row r="898" spans="1:13">
      <c r="A898" s="24">
        <v>12</v>
      </c>
      <c r="B898" s="25" t="s">
        <v>35</v>
      </c>
      <c r="C898" s="37"/>
      <c r="D898" s="27">
        <v>49680</v>
      </c>
      <c r="E898" s="28">
        <f t="shared" si="110"/>
        <v>0</v>
      </c>
      <c r="F898" s="29">
        <v>0.09</v>
      </c>
      <c r="G898" s="30">
        <f t="shared" si="111"/>
        <v>0</v>
      </c>
      <c r="H898" s="31">
        <f t="shared" si="112"/>
        <v>41860</v>
      </c>
      <c r="I898" s="59"/>
      <c r="J898" s="59"/>
      <c r="K898" s="59">
        <f t="shared" si="113"/>
        <v>0</v>
      </c>
      <c r="L898" s="59"/>
      <c r="M898" s="63">
        <f t="shared" si="114"/>
        <v>0</v>
      </c>
    </row>
    <row r="899" spans="1:13">
      <c r="A899" s="24">
        <v>13</v>
      </c>
      <c r="B899" s="25" t="s">
        <v>36</v>
      </c>
      <c r="C899" s="37"/>
      <c r="D899" s="38">
        <v>64152</v>
      </c>
      <c r="E899" s="28">
        <f t="shared" si="110"/>
        <v>0</v>
      </c>
      <c r="F899" s="29">
        <v>0.09</v>
      </c>
      <c r="G899" s="30">
        <f t="shared" si="111"/>
        <v>0</v>
      </c>
      <c r="H899" s="31">
        <f t="shared" si="112"/>
        <v>54053.999999999993</v>
      </c>
      <c r="I899" s="59"/>
      <c r="J899" s="59"/>
      <c r="K899" s="59">
        <f t="shared" si="113"/>
        <v>0</v>
      </c>
      <c r="L899" s="59"/>
      <c r="M899" s="63">
        <f t="shared" si="114"/>
        <v>0</v>
      </c>
    </row>
    <row r="900" spans="1:13">
      <c r="A900" s="24">
        <v>14</v>
      </c>
      <c r="B900" s="25" t="s">
        <v>37</v>
      </c>
      <c r="C900" s="37"/>
      <c r="D900" s="38">
        <v>65934</v>
      </c>
      <c r="E900" s="28">
        <f t="shared" si="110"/>
        <v>0</v>
      </c>
      <c r="F900" s="29">
        <v>0.09</v>
      </c>
      <c r="G900" s="30">
        <f t="shared" si="111"/>
        <v>0</v>
      </c>
      <c r="H900" s="31">
        <f t="shared" si="112"/>
        <v>55555.499999999993</v>
      </c>
      <c r="I900" s="59"/>
      <c r="J900" s="59"/>
      <c r="K900" s="59">
        <f t="shared" si="113"/>
        <v>0</v>
      </c>
      <c r="L900" s="59"/>
      <c r="M900" s="63">
        <f t="shared" si="114"/>
        <v>0</v>
      </c>
    </row>
    <row r="901" spans="1:13">
      <c r="A901" s="24">
        <v>15</v>
      </c>
      <c r="B901" s="25" t="s">
        <v>38</v>
      </c>
      <c r="C901" s="37">
        <v>3</v>
      </c>
      <c r="D901" s="38">
        <v>76626</v>
      </c>
      <c r="E901" s="28">
        <f t="shared" si="110"/>
        <v>229878</v>
      </c>
      <c r="F901" s="29">
        <v>0.09</v>
      </c>
      <c r="G901" s="30">
        <f t="shared" si="111"/>
        <v>209188.98</v>
      </c>
      <c r="H901" s="31">
        <f t="shared" si="112"/>
        <v>64564.5</v>
      </c>
      <c r="I901" s="59"/>
      <c r="J901" s="59"/>
      <c r="K901" s="59">
        <f t="shared" si="113"/>
        <v>193693.5</v>
      </c>
      <c r="L901" s="59"/>
      <c r="M901" s="63">
        <f t="shared" si="114"/>
        <v>193693.5</v>
      </c>
    </row>
    <row r="902" spans="1:13">
      <c r="A902" s="24">
        <v>16</v>
      </c>
      <c r="B902" s="25" t="s">
        <v>39</v>
      </c>
      <c r="C902" s="37">
        <v>3</v>
      </c>
      <c r="D902" s="38">
        <v>80190</v>
      </c>
      <c r="E902" s="28">
        <f t="shared" si="110"/>
        <v>240570</v>
      </c>
      <c r="F902" s="29">
        <v>0.09</v>
      </c>
      <c r="G902" s="30">
        <f t="shared" si="111"/>
        <v>218918.7</v>
      </c>
      <c r="H902" s="31">
        <f t="shared" si="112"/>
        <v>67567.5</v>
      </c>
      <c r="I902" s="59"/>
      <c r="J902" s="59"/>
      <c r="K902" s="59">
        <f t="shared" si="113"/>
        <v>202702.5</v>
      </c>
      <c r="L902" s="59"/>
      <c r="M902" s="63">
        <f t="shared" si="114"/>
        <v>202702.5</v>
      </c>
    </row>
    <row r="903" spans="1:13">
      <c r="A903" s="24">
        <v>17</v>
      </c>
      <c r="B903" s="25" t="s">
        <v>40</v>
      </c>
      <c r="C903" s="37">
        <v>3</v>
      </c>
      <c r="D903" s="38">
        <v>113832</v>
      </c>
      <c r="E903" s="28">
        <f t="shared" si="110"/>
        <v>341496</v>
      </c>
      <c r="F903" s="29">
        <v>0.09</v>
      </c>
      <c r="G903" s="30">
        <f t="shared" si="111"/>
        <v>310761.36</v>
      </c>
      <c r="H903" s="31">
        <f t="shared" si="112"/>
        <v>95914</v>
      </c>
      <c r="I903" s="59"/>
      <c r="J903" s="59"/>
      <c r="K903" s="59">
        <f t="shared" si="113"/>
        <v>287742</v>
      </c>
      <c r="L903" s="59"/>
      <c r="M903" s="63">
        <f t="shared" si="114"/>
        <v>287742</v>
      </c>
    </row>
    <row r="904" spans="1:13">
      <c r="A904" s="24">
        <v>18</v>
      </c>
      <c r="B904" s="25" t="s">
        <v>41</v>
      </c>
      <c r="C904" s="37">
        <v>3</v>
      </c>
      <c r="D904" s="39">
        <v>98010</v>
      </c>
      <c r="E904" s="28">
        <f t="shared" si="110"/>
        <v>294030</v>
      </c>
      <c r="F904" s="29">
        <v>0.09</v>
      </c>
      <c r="G904" s="30">
        <f t="shared" si="111"/>
        <v>267567.3</v>
      </c>
      <c r="H904" s="31">
        <f t="shared" si="112"/>
        <v>82582.5</v>
      </c>
      <c r="I904" s="59"/>
      <c r="J904" s="59"/>
      <c r="K904" s="59">
        <f t="shared" si="113"/>
        <v>247747.5</v>
      </c>
      <c r="L904" s="59"/>
      <c r="M904" s="63">
        <f t="shared" si="114"/>
        <v>247747.5</v>
      </c>
    </row>
    <row r="905" spans="1:13" ht="17.25">
      <c r="A905" s="40"/>
      <c r="B905" s="41" t="s">
        <v>42</v>
      </c>
      <c r="C905" s="42">
        <f>SUM(C887:C904)</f>
        <v>15</v>
      </c>
      <c r="D905" s="42"/>
      <c r="E905" s="43">
        <f>SUM(E887:E904)</f>
        <v>1465803</v>
      </c>
      <c r="F905" s="43"/>
      <c r="G905" s="111">
        <f>SUM(G887:G904)</f>
        <v>1333880.7300000002</v>
      </c>
      <c r="H905" s="45"/>
      <c r="I905" s="64"/>
      <c r="J905" s="113"/>
      <c r="K905" s="113">
        <f>SUM(K887:K904)</f>
        <v>1235074.75</v>
      </c>
      <c r="L905" s="113"/>
      <c r="M905" s="45">
        <f>SUM(M887:M904)</f>
        <v>1235074.75</v>
      </c>
    </row>
    <row r="906" spans="1:13" ht="31.5">
      <c r="A906" s="46"/>
      <c r="B906" s="47"/>
      <c r="C906" s="48"/>
      <c r="D906" s="48"/>
      <c r="E906" s="49"/>
      <c r="F906" s="49"/>
      <c r="G906" s="50"/>
      <c r="H906" s="51"/>
      <c r="I906" s="65"/>
      <c r="J906" s="114"/>
      <c r="K906" s="114">
        <f>K905*0.08</f>
        <v>98805.98</v>
      </c>
      <c r="L906" s="114"/>
      <c r="M906" s="115">
        <f>M905*0.1</f>
        <v>123507.47500000001</v>
      </c>
    </row>
    <row r="907" spans="1:13" ht="18">
      <c r="A907" s="283"/>
      <c r="B907" s="283"/>
      <c r="C907" s="284"/>
      <c r="D907" s="284"/>
      <c r="E907" s="54"/>
      <c r="F907" s="54"/>
      <c r="G907" s="55"/>
      <c r="H907" s="56"/>
      <c r="I907" s="66"/>
      <c r="J907" s="116"/>
      <c r="K907" s="116">
        <f>SUM(K905:K906)</f>
        <v>1333880.73</v>
      </c>
      <c r="L907" s="116"/>
      <c r="M907" s="117">
        <f>SUM(M905:M906)</f>
        <v>1358582.2250000001</v>
      </c>
    </row>
    <row r="908" spans="1:13" ht="18">
      <c r="A908" s="283" t="s">
        <v>43</v>
      </c>
      <c r="B908" s="283"/>
      <c r="C908" s="284" t="s">
        <v>44</v>
      </c>
      <c r="D908" s="284"/>
      <c r="E908" s="54"/>
      <c r="F908" s="54"/>
      <c r="G908" s="55" t="s">
        <v>45</v>
      </c>
      <c r="H908" s="56"/>
    </row>
    <row r="917" spans="1:13" ht="15.75">
      <c r="A917" s="279" t="s">
        <v>0</v>
      </c>
      <c r="B917" s="279"/>
      <c r="C917" s="279"/>
      <c r="D917" s="279"/>
      <c r="E917" s="279"/>
      <c r="F917" s="279"/>
      <c r="G917" s="279"/>
      <c r="H917" s="3"/>
      <c r="I917" s="112"/>
      <c r="J917" s="112"/>
      <c r="K917" s="112"/>
      <c r="L917" s="112"/>
      <c r="M917" s="1"/>
    </row>
    <row r="918" spans="1:13" ht="17.25">
      <c r="A918" s="279" t="s">
        <v>1</v>
      </c>
      <c r="B918" s="279"/>
      <c r="C918" s="279"/>
      <c r="D918" s="279"/>
      <c r="E918" s="279"/>
      <c r="F918" s="279"/>
      <c r="G918" s="279"/>
      <c r="H918" s="3"/>
      <c r="I918" s="58"/>
      <c r="J918" s="58"/>
      <c r="K918" s="58"/>
      <c r="L918" s="58"/>
      <c r="M918" s="1"/>
    </row>
    <row r="919" spans="1:13" ht="15.75">
      <c r="A919" s="279" t="s">
        <v>2</v>
      </c>
      <c r="B919" s="279"/>
      <c r="C919" s="279"/>
      <c r="D919" s="279"/>
      <c r="E919" s="279"/>
      <c r="F919" s="279"/>
      <c r="G919" s="279"/>
      <c r="H919" s="3"/>
      <c r="I919" s="59"/>
      <c r="J919" s="59"/>
      <c r="K919" s="59"/>
      <c r="L919" s="59"/>
      <c r="M919" s="1"/>
    </row>
    <row r="920" spans="1:13" ht="15.75">
      <c r="A920" s="279" t="s">
        <v>4</v>
      </c>
      <c r="B920" s="279"/>
      <c r="C920" s="279"/>
      <c r="D920" s="279"/>
      <c r="E920" s="279"/>
      <c r="F920" s="279"/>
      <c r="G920" s="279"/>
      <c r="H920" s="3"/>
      <c r="I920" s="59"/>
      <c r="J920" s="59"/>
      <c r="K920" s="59"/>
      <c r="L920" s="59"/>
      <c r="M920" s="1"/>
    </row>
    <row r="921" spans="1:13" ht="15.75">
      <c r="A921" s="280" t="s">
        <v>6</v>
      </c>
      <c r="B921" s="280"/>
      <c r="C921" s="280"/>
      <c r="D921" s="280"/>
      <c r="E921" s="280"/>
      <c r="F921" s="280"/>
      <c r="G921" s="280"/>
      <c r="H921" s="3"/>
      <c r="I921" s="59"/>
      <c r="J921" s="59"/>
      <c r="K921" s="59"/>
      <c r="L921" s="59"/>
      <c r="M921" s="1"/>
    </row>
    <row r="922" spans="1:13" ht="27.75">
      <c r="A922" s="9"/>
      <c r="B922" s="9"/>
      <c r="C922" s="281" t="s">
        <v>576</v>
      </c>
      <c r="D922" s="281"/>
      <c r="E922" s="281"/>
      <c r="F922" s="281"/>
      <c r="G922" s="281"/>
      <c r="H922" s="10"/>
      <c r="I922" s="59"/>
      <c r="J922" s="59"/>
      <c r="K922" s="59"/>
      <c r="L922" s="59"/>
      <c r="M922" s="2"/>
    </row>
    <row r="923" spans="1:13" ht="15.75">
      <c r="A923" s="11" t="s">
        <v>1100</v>
      </c>
      <c r="B923" s="12"/>
      <c r="C923" s="13"/>
      <c r="D923" s="286"/>
      <c r="E923" s="286"/>
      <c r="F923" s="286"/>
      <c r="G923" s="286"/>
      <c r="H923" s="15"/>
      <c r="I923" s="59"/>
      <c r="J923" s="59"/>
      <c r="K923" s="59"/>
      <c r="L923" s="59"/>
      <c r="M923" s="1"/>
    </row>
    <row r="924" spans="1:13" ht="15.75">
      <c r="A924" s="11" t="s">
        <v>9</v>
      </c>
      <c r="B924" s="306" t="s">
        <v>1129</v>
      </c>
      <c r="C924" s="306"/>
      <c r="D924" s="306"/>
      <c r="E924" s="306"/>
      <c r="F924" s="11"/>
      <c r="G924" s="16"/>
      <c r="H924" s="17"/>
      <c r="I924" s="60"/>
      <c r="J924" s="60"/>
      <c r="K924" s="60"/>
      <c r="L924" s="60"/>
      <c r="M924" s="74"/>
    </row>
    <row r="925" spans="1:13" ht="15.75">
      <c r="A925" s="11" t="s">
        <v>11</v>
      </c>
      <c r="B925" s="289"/>
      <c r="C925" s="289"/>
      <c r="D925" s="289"/>
      <c r="E925" s="289"/>
      <c r="F925" s="18"/>
      <c r="G925" s="19" t="s">
        <v>13</v>
      </c>
      <c r="H925" s="20" t="s">
        <v>161</v>
      </c>
      <c r="I925" s="62"/>
      <c r="J925" s="62"/>
      <c r="K925" s="62"/>
      <c r="L925" s="62"/>
      <c r="M925" s="1"/>
    </row>
    <row r="926" spans="1:13" ht="15.75">
      <c r="A926" s="21" t="s">
        <v>14</v>
      </c>
      <c r="B926" s="21" t="s">
        <v>16</v>
      </c>
      <c r="C926" s="21" t="s">
        <v>17</v>
      </c>
      <c r="D926" s="22" t="s">
        <v>18</v>
      </c>
      <c r="E926" s="23" t="s">
        <v>19</v>
      </c>
      <c r="F926" s="23" t="s">
        <v>20</v>
      </c>
      <c r="G926" s="21" t="s">
        <v>21</v>
      </c>
      <c r="H926" s="3"/>
      <c r="I926" s="59"/>
      <c r="J926" s="59"/>
      <c r="K926" s="59"/>
      <c r="L926" s="59"/>
      <c r="M926" s="1"/>
    </row>
    <row r="927" spans="1:13">
      <c r="A927" s="24">
        <v>1</v>
      </c>
      <c r="B927" s="25" t="s">
        <v>23</v>
      </c>
      <c r="C927" s="26"/>
      <c r="D927" s="27">
        <v>79305</v>
      </c>
      <c r="E927" s="28">
        <f>D927*C927</f>
        <v>0</v>
      </c>
      <c r="F927" s="29">
        <v>0.09</v>
      </c>
      <c r="G927" s="30">
        <f>E927-E927*F927</f>
        <v>0</v>
      </c>
      <c r="H927" s="31">
        <f>D927/1.08*0.91</f>
        <v>66821.805555555547</v>
      </c>
      <c r="I927" s="59"/>
      <c r="J927" s="59"/>
      <c r="K927" s="59">
        <f>H927*C927</f>
        <v>0</v>
      </c>
      <c r="L927" s="59"/>
      <c r="M927" s="63">
        <f>H927*C927</f>
        <v>0</v>
      </c>
    </row>
    <row r="928" spans="1:13">
      <c r="A928" s="24">
        <v>2</v>
      </c>
      <c r="B928" s="25" t="s">
        <v>25</v>
      </c>
      <c r="C928" s="32"/>
      <c r="D928" s="33">
        <v>128591</v>
      </c>
      <c r="E928" s="28">
        <f t="shared" ref="E928:E944" si="115">D928*C928</f>
        <v>0</v>
      </c>
      <c r="F928" s="29">
        <v>0.09</v>
      </c>
      <c r="G928" s="30">
        <f t="shared" ref="G928:G944" si="116">E928-E928*F928</f>
        <v>0</v>
      </c>
      <c r="H928" s="31">
        <f t="shared" ref="H928:H944" si="117">D928/1.08*0.91</f>
        <v>108349.82407407407</v>
      </c>
      <c r="I928" s="59"/>
      <c r="J928" s="59"/>
      <c r="K928" s="59">
        <f t="shared" ref="K928:K944" si="118">H928*C928</f>
        <v>0</v>
      </c>
      <c r="L928" s="59"/>
      <c r="M928" s="63">
        <f t="shared" ref="M928:M944" si="119">H928*C928</f>
        <v>0</v>
      </c>
    </row>
    <row r="929" spans="1:13">
      <c r="A929" s="24">
        <v>3</v>
      </c>
      <c r="B929" s="25" t="s">
        <v>26</v>
      </c>
      <c r="C929" s="88"/>
      <c r="D929" s="27">
        <v>60043</v>
      </c>
      <c r="E929" s="28">
        <f t="shared" si="115"/>
        <v>0</v>
      </c>
      <c r="F929" s="29">
        <v>0.09</v>
      </c>
      <c r="G929" s="30">
        <f t="shared" si="116"/>
        <v>0</v>
      </c>
      <c r="H929" s="31">
        <f t="shared" si="117"/>
        <v>50591.787037037036</v>
      </c>
      <c r="I929" s="59"/>
      <c r="J929" s="59"/>
      <c r="K929" s="59">
        <f t="shared" si="118"/>
        <v>0</v>
      </c>
      <c r="L929" s="59"/>
      <c r="M929" s="63">
        <f t="shared" si="119"/>
        <v>0</v>
      </c>
    </row>
    <row r="930" spans="1:13">
      <c r="A930" s="24">
        <v>4</v>
      </c>
      <c r="B930" s="25" t="s">
        <v>27</v>
      </c>
      <c r="C930" s="106"/>
      <c r="D930" s="27">
        <v>115781</v>
      </c>
      <c r="E930" s="28">
        <f t="shared" si="115"/>
        <v>0</v>
      </c>
      <c r="F930" s="29">
        <v>0.09</v>
      </c>
      <c r="G930" s="30">
        <f t="shared" si="116"/>
        <v>0</v>
      </c>
      <c r="H930" s="31">
        <f t="shared" si="117"/>
        <v>97556.212962962964</v>
      </c>
      <c r="I930" s="59"/>
      <c r="J930" s="59"/>
      <c r="K930" s="59">
        <f t="shared" si="118"/>
        <v>0</v>
      </c>
      <c r="L930" s="59"/>
      <c r="M930" s="63">
        <f t="shared" si="119"/>
        <v>0</v>
      </c>
    </row>
    <row r="931" spans="1:13">
      <c r="A931" s="24">
        <v>5</v>
      </c>
      <c r="B931" s="25" t="s">
        <v>28</v>
      </c>
      <c r="C931" s="32"/>
      <c r="D931" s="27">
        <v>119943</v>
      </c>
      <c r="E931" s="28">
        <f t="shared" si="115"/>
        <v>0</v>
      </c>
      <c r="F931" s="29">
        <v>0.09</v>
      </c>
      <c r="G931" s="30">
        <f t="shared" si="116"/>
        <v>0</v>
      </c>
      <c r="H931" s="31">
        <f t="shared" si="117"/>
        <v>101063.08333333333</v>
      </c>
      <c r="I931" s="59"/>
      <c r="J931" s="59"/>
      <c r="K931" s="59">
        <f t="shared" si="118"/>
        <v>0</v>
      </c>
      <c r="L931" s="59"/>
      <c r="M931" s="63">
        <f t="shared" si="119"/>
        <v>0</v>
      </c>
    </row>
    <row r="932" spans="1:13">
      <c r="A932" s="24">
        <v>6</v>
      </c>
      <c r="B932" s="25" t="s">
        <v>29</v>
      </c>
      <c r="C932" s="26"/>
      <c r="D932" s="27">
        <v>94810</v>
      </c>
      <c r="E932" s="28">
        <f t="shared" si="115"/>
        <v>0</v>
      </c>
      <c r="F932" s="29">
        <v>0.09</v>
      </c>
      <c r="G932" s="30">
        <f t="shared" si="116"/>
        <v>0</v>
      </c>
      <c r="H932" s="31">
        <f t="shared" si="117"/>
        <v>79886.203703703708</v>
      </c>
      <c r="I932" s="59"/>
      <c r="J932" s="59"/>
      <c r="K932" s="59">
        <f t="shared" si="118"/>
        <v>0</v>
      </c>
      <c r="L932" s="59"/>
      <c r="M932" s="63">
        <f t="shared" si="119"/>
        <v>0</v>
      </c>
    </row>
    <row r="933" spans="1:13">
      <c r="A933" s="24">
        <v>7</v>
      </c>
      <c r="B933" s="25" t="s">
        <v>30</v>
      </c>
      <c r="C933" s="34"/>
      <c r="D933" s="27">
        <v>141396</v>
      </c>
      <c r="E933" s="28">
        <f t="shared" si="115"/>
        <v>0</v>
      </c>
      <c r="F933" s="29">
        <v>0.09</v>
      </c>
      <c r="G933" s="30">
        <f t="shared" si="116"/>
        <v>0</v>
      </c>
      <c r="H933" s="31">
        <f t="shared" si="117"/>
        <v>119139.22222222222</v>
      </c>
      <c r="I933" s="59"/>
      <c r="J933" s="59"/>
      <c r="K933" s="59">
        <f t="shared" si="118"/>
        <v>0</v>
      </c>
      <c r="L933" s="59"/>
      <c r="M933" s="63">
        <f t="shared" si="119"/>
        <v>0</v>
      </c>
    </row>
    <row r="934" spans="1:13">
      <c r="A934" s="24">
        <v>8</v>
      </c>
      <c r="B934" s="25" t="s">
        <v>31</v>
      </c>
      <c r="C934" s="26"/>
      <c r="D934" s="27">
        <v>232931</v>
      </c>
      <c r="E934" s="28">
        <f t="shared" si="115"/>
        <v>0</v>
      </c>
      <c r="F934" s="29">
        <v>0.09</v>
      </c>
      <c r="G934" s="30">
        <f t="shared" si="116"/>
        <v>0</v>
      </c>
      <c r="H934" s="31">
        <f t="shared" si="117"/>
        <v>196265.93518518517</v>
      </c>
      <c r="I934" s="59"/>
      <c r="J934" s="59"/>
      <c r="K934" s="59">
        <f t="shared" si="118"/>
        <v>0</v>
      </c>
      <c r="L934" s="59"/>
      <c r="M934" s="63">
        <f t="shared" si="119"/>
        <v>0</v>
      </c>
    </row>
    <row r="935" spans="1:13">
      <c r="A935" s="24">
        <v>9</v>
      </c>
      <c r="B935" s="36" t="s">
        <v>32</v>
      </c>
      <c r="C935" s="26"/>
      <c r="D935" s="27">
        <v>101534</v>
      </c>
      <c r="E935" s="28">
        <f t="shared" si="115"/>
        <v>0</v>
      </c>
      <c r="F935" s="29">
        <v>0.09</v>
      </c>
      <c r="G935" s="30">
        <f t="shared" si="116"/>
        <v>0</v>
      </c>
      <c r="H935" s="31">
        <f t="shared" si="117"/>
        <v>85551.796296296307</v>
      </c>
      <c r="I935" s="59"/>
      <c r="J935" s="59"/>
      <c r="K935" s="59">
        <f t="shared" si="118"/>
        <v>0</v>
      </c>
      <c r="L935" s="59"/>
      <c r="M935" s="63">
        <f t="shared" si="119"/>
        <v>0</v>
      </c>
    </row>
    <row r="936" spans="1:13">
      <c r="A936" s="24">
        <v>10</v>
      </c>
      <c r="B936" s="36" t="s">
        <v>33</v>
      </c>
      <c r="C936" s="37"/>
      <c r="D936" s="33">
        <v>110148</v>
      </c>
      <c r="E936" s="28">
        <f t="shared" si="115"/>
        <v>0</v>
      </c>
      <c r="F936" s="29">
        <v>0.09</v>
      </c>
      <c r="G936" s="30">
        <f t="shared" si="116"/>
        <v>0</v>
      </c>
      <c r="H936" s="31">
        <f t="shared" si="117"/>
        <v>92809.888888888876</v>
      </c>
      <c r="I936" s="59"/>
      <c r="J936" s="59"/>
      <c r="K936" s="59">
        <f t="shared" si="118"/>
        <v>0</v>
      </c>
      <c r="L936" s="59"/>
      <c r="M936" s="63">
        <f t="shared" si="119"/>
        <v>0</v>
      </c>
    </row>
    <row r="937" spans="1:13">
      <c r="A937" s="24">
        <v>11</v>
      </c>
      <c r="B937" s="25" t="s">
        <v>34</v>
      </c>
      <c r="C937" s="37"/>
      <c r="D937" s="27">
        <v>54198</v>
      </c>
      <c r="E937" s="28">
        <f t="shared" si="115"/>
        <v>0</v>
      </c>
      <c r="F937" s="29">
        <v>0.09</v>
      </c>
      <c r="G937" s="30">
        <f t="shared" si="116"/>
        <v>0</v>
      </c>
      <c r="H937" s="31">
        <f t="shared" si="117"/>
        <v>45666.833333333328</v>
      </c>
      <c r="I937" s="59"/>
      <c r="J937" s="59"/>
      <c r="K937" s="59">
        <f t="shared" si="118"/>
        <v>0</v>
      </c>
      <c r="L937" s="59"/>
      <c r="M937" s="63">
        <f t="shared" si="119"/>
        <v>0</v>
      </c>
    </row>
    <row r="938" spans="1:13">
      <c r="A938" s="24">
        <v>12</v>
      </c>
      <c r="B938" s="25" t="s">
        <v>35</v>
      </c>
      <c r="C938" s="37"/>
      <c r="D938" s="27">
        <v>49680</v>
      </c>
      <c r="E938" s="28">
        <f t="shared" si="115"/>
        <v>0</v>
      </c>
      <c r="F938" s="29">
        <v>0.09</v>
      </c>
      <c r="G938" s="30">
        <f t="shared" si="116"/>
        <v>0</v>
      </c>
      <c r="H938" s="31">
        <f t="shared" si="117"/>
        <v>41860</v>
      </c>
      <c r="I938" s="59"/>
      <c r="J938" s="59"/>
      <c r="K938" s="59">
        <f t="shared" si="118"/>
        <v>0</v>
      </c>
      <c r="L938" s="59"/>
      <c r="M938" s="63">
        <f t="shared" si="119"/>
        <v>0</v>
      </c>
    </row>
    <row r="939" spans="1:13">
      <c r="A939" s="24">
        <v>13</v>
      </c>
      <c r="B939" s="25" t="s">
        <v>36</v>
      </c>
      <c r="C939" s="37">
        <v>3</v>
      </c>
      <c r="D939" s="38">
        <v>64152</v>
      </c>
      <c r="E939" s="28">
        <f t="shared" si="115"/>
        <v>192456</v>
      </c>
      <c r="F939" s="29">
        <v>0.09</v>
      </c>
      <c r="G939" s="30">
        <f t="shared" si="116"/>
        <v>175134.96</v>
      </c>
      <c r="H939" s="31">
        <f t="shared" si="117"/>
        <v>54053.999999999993</v>
      </c>
      <c r="I939" s="59"/>
      <c r="J939" s="59"/>
      <c r="K939" s="59">
        <f t="shared" si="118"/>
        <v>162161.99999999997</v>
      </c>
      <c r="L939" s="59"/>
      <c r="M939" s="63">
        <f t="shared" si="119"/>
        <v>162161.99999999997</v>
      </c>
    </row>
    <row r="940" spans="1:13">
      <c r="A940" s="24">
        <v>14</v>
      </c>
      <c r="B940" s="25" t="s">
        <v>37</v>
      </c>
      <c r="C940" s="37">
        <v>3</v>
      </c>
      <c r="D940" s="38">
        <v>65934</v>
      </c>
      <c r="E940" s="28">
        <f t="shared" si="115"/>
        <v>197802</v>
      </c>
      <c r="F940" s="29">
        <v>0.09</v>
      </c>
      <c r="G940" s="30">
        <f t="shared" si="116"/>
        <v>179999.82</v>
      </c>
      <c r="H940" s="31">
        <f t="shared" si="117"/>
        <v>55555.499999999993</v>
      </c>
      <c r="I940" s="59"/>
      <c r="J940" s="59"/>
      <c r="K940" s="59">
        <f t="shared" si="118"/>
        <v>166666.49999999997</v>
      </c>
      <c r="L940" s="59"/>
      <c r="M940" s="63">
        <f t="shared" si="119"/>
        <v>166666.49999999997</v>
      </c>
    </row>
    <row r="941" spans="1:13">
      <c r="A941" s="24">
        <v>15</v>
      </c>
      <c r="B941" s="25" t="s">
        <v>38</v>
      </c>
      <c r="C941" s="37"/>
      <c r="D941" s="38">
        <v>76626</v>
      </c>
      <c r="E941" s="28">
        <f t="shared" si="115"/>
        <v>0</v>
      </c>
      <c r="F941" s="29">
        <v>0.09</v>
      </c>
      <c r="G941" s="30">
        <f t="shared" si="116"/>
        <v>0</v>
      </c>
      <c r="H941" s="31">
        <f t="shared" si="117"/>
        <v>64564.5</v>
      </c>
      <c r="I941" s="59"/>
      <c r="J941" s="59"/>
      <c r="K941" s="59">
        <f t="shared" si="118"/>
        <v>0</v>
      </c>
      <c r="L941" s="59"/>
      <c r="M941" s="63">
        <f t="shared" si="119"/>
        <v>0</v>
      </c>
    </row>
    <row r="942" spans="1:13">
      <c r="A942" s="24">
        <v>16</v>
      </c>
      <c r="B942" s="25" t="s">
        <v>39</v>
      </c>
      <c r="C942" s="37">
        <v>3</v>
      </c>
      <c r="D942" s="38">
        <v>80190</v>
      </c>
      <c r="E942" s="28">
        <f t="shared" si="115"/>
        <v>240570</v>
      </c>
      <c r="F942" s="29">
        <v>0.09</v>
      </c>
      <c r="G942" s="30">
        <f t="shared" si="116"/>
        <v>218918.7</v>
      </c>
      <c r="H942" s="31">
        <f t="shared" si="117"/>
        <v>67567.5</v>
      </c>
      <c r="I942" s="59"/>
      <c r="J942" s="59"/>
      <c r="K942" s="59">
        <f t="shared" si="118"/>
        <v>202702.5</v>
      </c>
      <c r="L942" s="59"/>
      <c r="M942" s="63">
        <f t="shared" si="119"/>
        <v>202702.5</v>
      </c>
    </row>
    <row r="943" spans="1:13">
      <c r="A943" s="24">
        <v>17</v>
      </c>
      <c r="B943" s="25" t="s">
        <v>40</v>
      </c>
      <c r="C943" s="37">
        <v>3</v>
      </c>
      <c r="D943" s="38">
        <v>113832</v>
      </c>
      <c r="E943" s="28">
        <f t="shared" si="115"/>
        <v>341496</v>
      </c>
      <c r="F943" s="29">
        <v>0.09</v>
      </c>
      <c r="G943" s="30">
        <f t="shared" si="116"/>
        <v>310761.36</v>
      </c>
      <c r="H943" s="31">
        <f t="shared" si="117"/>
        <v>95914</v>
      </c>
      <c r="I943" s="59"/>
      <c r="J943" s="59"/>
      <c r="K943" s="59">
        <f t="shared" si="118"/>
        <v>287742</v>
      </c>
      <c r="L943" s="59"/>
      <c r="M943" s="63">
        <f t="shared" si="119"/>
        <v>287742</v>
      </c>
    </row>
    <row r="944" spans="1:13">
      <c r="A944" s="24">
        <v>18</v>
      </c>
      <c r="B944" s="25" t="s">
        <v>41</v>
      </c>
      <c r="C944" s="37">
        <v>3</v>
      </c>
      <c r="D944" s="39">
        <v>98010</v>
      </c>
      <c r="E944" s="28">
        <f t="shared" si="115"/>
        <v>294030</v>
      </c>
      <c r="F944" s="29">
        <v>0.09</v>
      </c>
      <c r="G944" s="30">
        <f t="shared" si="116"/>
        <v>267567.3</v>
      </c>
      <c r="H944" s="31">
        <f t="shared" si="117"/>
        <v>82582.5</v>
      </c>
      <c r="I944" s="59"/>
      <c r="J944" s="59"/>
      <c r="K944" s="59">
        <f t="shared" si="118"/>
        <v>247747.5</v>
      </c>
      <c r="L944" s="59"/>
      <c r="M944" s="63">
        <f t="shared" si="119"/>
        <v>247747.5</v>
      </c>
    </row>
    <row r="945" spans="1:13" ht="17.25">
      <c r="A945" s="40"/>
      <c r="B945" s="41" t="s">
        <v>42</v>
      </c>
      <c r="C945" s="42">
        <f>SUM(C927:C944)</f>
        <v>15</v>
      </c>
      <c r="D945" s="42"/>
      <c r="E945" s="43">
        <f>SUM(E927:E944)</f>
        <v>1266354</v>
      </c>
      <c r="F945" s="43"/>
      <c r="G945" s="111">
        <f>SUM(G927:G944)</f>
        <v>1152382.1399999999</v>
      </c>
      <c r="H945" s="45"/>
      <c r="I945" s="64"/>
      <c r="J945" s="113"/>
      <c r="K945" s="113">
        <f>SUM(K927:K944)</f>
        <v>1067020.5</v>
      </c>
      <c r="L945" s="113"/>
      <c r="M945" s="45">
        <f>SUM(M927:M944)</f>
        <v>1067020.5</v>
      </c>
    </row>
    <row r="946" spans="1:13" ht="31.5">
      <c r="A946" s="46"/>
      <c r="B946" s="47"/>
      <c r="C946" s="48"/>
      <c r="D946" s="48"/>
      <c r="E946" s="49"/>
      <c r="F946" s="49"/>
      <c r="G946" s="50"/>
      <c r="H946" s="51"/>
      <c r="I946" s="65"/>
      <c r="J946" s="114"/>
      <c r="K946" s="114">
        <f>K945*0.08</f>
        <v>85361.64</v>
      </c>
      <c r="L946" s="114"/>
      <c r="M946" s="115">
        <f>M945*0.1</f>
        <v>106702.05</v>
      </c>
    </row>
    <row r="947" spans="1:13" ht="18">
      <c r="A947" s="283"/>
      <c r="B947" s="283"/>
      <c r="C947" s="284"/>
      <c r="D947" s="284"/>
      <c r="E947" s="54"/>
      <c r="F947" s="54"/>
      <c r="G947" s="55"/>
      <c r="H947" s="56"/>
      <c r="I947" s="66"/>
      <c r="J947" s="116"/>
      <c r="K947" s="116">
        <f>SUM(K945:K946)</f>
        <v>1152382.1399999999</v>
      </c>
      <c r="L947" s="116"/>
      <c r="M947" s="117">
        <f>SUM(M945:M946)</f>
        <v>1173722.55</v>
      </c>
    </row>
    <row r="948" spans="1:13" ht="18">
      <c r="A948" s="283" t="s">
        <v>43</v>
      </c>
      <c r="B948" s="283"/>
      <c r="C948" s="284" t="s">
        <v>44</v>
      </c>
      <c r="D948" s="284"/>
      <c r="E948" s="54"/>
      <c r="F948" s="54"/>
      <c r="G948" s="55" t="s">
        <v>45</v>
      </c>
      <c r="H948" s="56"/>
    </row>
    <row r="959" spans="1:13" ht="15.75">
      <c r="A959" s="279" t="s">
        <v>0</v>
      </c>
      <c r="B959" s="279"/>
      <c r="C959" s="279"/>
      <c r="D959" s="279"/>
      <c r="E959" s="279"/>
      <c r="F959" s="279"/>
      <c r="G959" s="279"/>
      <c r="H959" s="3"/>
      <c r="I959" s="112"/>
      <c r="J959" s="112"/>
      <c r="K959" s="112"/>
      <c r="L959" s="112"/>
      <c r="M959" s="1"/>
    </row>
    <row r="960" spans="1:13" ht="17.25">
      <c r="A960" s="279" t="s">
        <v>1</v>
      </c>
      <c r="B960" s="279"/>
      <c r="C960" s="279"/>
      <c r="D960" s="279"/>
      <c r="E960" s="279"/>
      <c r="F960" s="279"/>
      <c r="G960" s="279"/>
      <c r="H960" s="3"/>
      <c r="I960" s="58"/>
      <c r="J960" s="58"/>
      <c r="K960" s="58"/>
      <c r="L960" s="58"/>
      <c r="M960" s="1"/>
    </row>
    <row r="961" spans="1:13" ht="15.75">
      <c r="A961" s="279" t="s">
        <v>2</v>
      </c>
      <c r="B961" s="279"/>
      <c r="C961" s="279"/>
      <c r="D961" s="279"/>
      <c r="E961" s="279"/>
      <c r="F961" s="279"/>
      <c r="G961" s="279"/>
      <c r="H961" s="3"/>
      <c r="I961" s="59"/>
      <c r="J961" s="59"/>
      <c r="K961" s="59"/>
      <c r="L961" s="59"/>
      <c r="M961" s="1"/>
    </row>
    <row r="962" spans="1:13" ht="15.75">
      <c r="A962" s="279" t="s">
        <v>4</v>
      </c>
      <c r="B962" s="279"/>
      <c r="C962" s="279"/>
      <c r="D962" s="279"/>
      <c r="E962" s="279"/>
      <c r="F962" s="279"/>
      <c r="G962" s="279"/>
      <c r="H962" s="3"/>
      <c r="I962" s="59"/>
      <c r="J962" s="59"/>
      <c r="K962" s="59"/>
      <c r="L962" s="59"/>
      <c r="M962" s="1"/>
    </row>
    <row r="963" spans="1:13" ht="15.75">
      <c r="A963" s="280" t="s">
        <v>6</v>
      </c>
      <c r="B963" s="280"/>
      <c r="C963" s="280"/>
      <c r="D963" s="280"/>
      <c r="E963" s="280"/>
      <c r="F963" s="280"/>
      <c r="G963" s="280"/>
      <c r="H963" s="3"/>
      <c r="I963" s="59"/>
      <c r="J963" s="59"/>
      <c r="K963" s="59"/>
      <c r="L963" s="59"/>
      <c r="M963" s="1"/>
    </row>
    <row r="964" spans="1:13" ht="27.75">
      <c r="A964" s="9"/>
      <c r="B964" s="9"/>
      <c r="C964" s="281" t="s">
        <v>576</v>
      </c>
      <c r="D964" s="281"/>
      <c r="E964" s="281"/>
      <c r="F964" s="281"/>
      <c r="G964" s="281"/>
      <c r="H964" s="10"/>
      <c r="I964" s="59"/>
      <c r="J964" s="59"/>
      <c r="K964" s="59"/>
      <c r="L964" s="59"/>
      <c r="M964" s="2"/>
    </row>
    <row r="965" spans="1:13" ht="15.75">
      <c r="A965" s="11" t="s">
        <v>1100</v>
      </c>
      <c r="B965" s="12"/>
      <c r="C965" s="13"/>
      <c r="D965" s="286"/>
      <c r="E965" s="286"/>
      <c r="F965" s="286"/>
      <c r="G965" s="286"/>
      <c r="H965" s="15"/>
      <c r="I965" s="59"/>
      <c r="J965" s="59"/>
      <c r="K965" s="59"/>
      <c r="L965" s="59"/>
      <c r="M965" s="1"/>
    </row>
    <row r="966" spans="1:13" ht="15.75">
      <c r="A966" s="11" t="s">
        <v>9</v>
      </c>
      <c r="B966" s="306" t="s">
        <v>1130</v>
      </c>
      <c r="C966" s="306"/>
      <c r="D966" s="306"/>
      <c r="E966" s="306"/>
      <c r="F966" s="11"/>
      <c r="G966" s="16"/>
      <c r="H966" s="17"/>
      <c r="I966" s="60"/>
      <c r="J966" s="60"/>
      <c r="K966" s="60"/>
      <c r="L966" s="60"/>
      <c r="M966" s="74"/>
    </row>
    <row r="967" spans="1:13" ht="15.75">
      <c r="A967" s="11" t="s">
        <v>11</v>
      </c>
      <c r="B967" s="289"/>
      <c r="C967" s="289"/>
      <c r="D967" s="289"/>
      <c r="E967" s="289"/>
      <c r="F967" s="18"/>
      <c r="G967" s="19" t="s">
        <v>13</v>
      </c>
      <c r="H967" s="20" t="s">
        <v>161</v>
      </c>
      <c r="I967" s="62"/>
      <c r="J967" s="62"/>
      <c r="K967" s="62"/>
      <c r="L967" s="62"/>
      <c r="M967" s="1"/>
    </row>
    <row r="968" spans="1:13" ht="15.75">
      <c r="A968" s="21" t="s">
        <v>14</v>
      </c>
      <c r="B968" s="21" t="s">
        <v>16</v>
      </c>
      <c r="C968" s="21" t="s">
        <v>17</v>
      </c>
      <c r="D968" s="22" t="s">
        <v>18</v>
      </c>
      <c r="E968" s="23" t="s">
        <v>19</v>
      </c>
      <c r="F968" s="23" t="s">
        <v>20</v>
      </c>
      <c r="G968" s="21" t="s">
        <v>21</v>
      </c>
      <c r="H968" s="3"/>
      <c r="I968" s="59"/>
      <c r="J968" s="59"/>
      <c r="K968" s="59"/>
      <c r="L968" s="59"/>
      <c r="M968" s="1"/>
    </row>
    <row r="969" spans="1:13">
      <c r="A969" s="24">
        <v>1</v>
      </c>
      <c r="B969" s="25" t="s">
        <v>23</v>
      </c>
      <c r="C969" s="26">
        <v>3</v>
      </c>
      <c r="D969" s="27">
        <v>79305</v>
      </c>
      <c r="E969" s="28">
        <f>D969*C969</f>
        <v>237915</v>
      </c>
      <c r="F969" s="29">
        <v>0.09</v>
      </c>
      <c r="G969" s="30">
        <f>E969-E969*F969</f>
        <v>216502.65</v>
      </c>
      <c r="H969" s="31">
        <f>D969/1.08*0.91</f>
        <v>66821.805555555547</v>
      </c>
      <c r="I969" s="59"/>
      <c r="J969" s="59"/>
      <c r="K969" s="59">
        <f>H969*C969</f>
        <v>200465.41666666663</v>
      </c>
      <c r="L969" s="59"/>
      <c r="M969" s="63">
        <f>H969*C969</f>
        <v>200465.41666666663</v>
      </c>
    </row>
    <row r="970" spans="1:13">
      <c r="A970" s="24">
        <v>2</v>
      </c>
      <c r="B970" s="25" t="s">
        <v>25</v>
      </c>
      <c r="C970" s="32">
        <v>3</v>
      </c>
      <c r="D970" s="33">
        <v>128591</v>
      </c>
      <c r="E970" s="28">
        <f t="shared" ref="E970:E986" si="120">D970*C970</f>
        <v>385773</v>
      </c>
      <c r="F970" s="29">
        <v>0.09</v>
      </c>
      <c r="G970" s="30">
        <f t="shared" ref="G970:G986" si="121">E970-E970*F970</f>
        <v>351053.43</v>
      </c>
      <c r="H970" s="31">
        <f t="shared" ref="H970:H986" si="122">D970/1.08*0.91</f>
        <v>108349.82407407407</v>
      </c>
      <c r="I970" s="59"/>
      <c r="J970" s="59"/>
      <c r="K970" s="59">
        <f t="shared" ref="K970:K986" si="123">H970*C970</f>
        <v>325049.47222222225</v>
      </c>
      <c r="L970" s="59"/>
      <c r="M970" s="63">
        <f t="shared" ref="M970:M986" si="124">H970*C970</f>
        <v>325049.47222222225</v>
      </c>
    </row>
    <row r="971" spans="1:13">
      <c r="A971" s="24">
        <v>3</v>
      </c>
      <c r="B971" s="25" t="s">
        <v>26</v>
      </c>
      <c r="C971" s="88"/>
      <c r="D971" s="27">
        <v>60043</v>
      </c>
      <c r="E971" s="28">
        <f t="shared" si="120"/>
        <v>0</v>
      </c>
      <c r="F971" s="29">
        <v>0.09</v>
      </c>
      <c r="G971" s="30">
        <f t="shared" si="121"/>
        <v>0</v>
      </c>
      <c r="H971" s="31">
        <f t="shared" si="122"/>
        <v>50591.787037037036</v>
      </c>
      <c r="I971" s="59"/>
      <c r="J971" s="59"/>
      <c r="K971" s="59">
        <f t="shared" si="123"/>
        <v>0</v>
      </c>
      <c r="L971" s="59"/>
      <c r="M971" s="63">
        <f t="shared" si="124"/>
        <v>0</v>
      </c>
    </row>
    <row r="972" spans="1:13">
      <c r="A972" s="24">
        <v>4</v>
      </c>
      <c r="B972" s="25" t="s">
        <v>27</v>
      </c>
      <c r="C972" s="106"/>
      <c r="D972" s="27">
        <v>115781</v>
      </c>
      <c r="E972" s="28">
        <f t="shared" si="120"/>
        <v>0</v>
      </c>
      <c r="F972" s="29">
        <v>0.09</v>
      </c>
      <c r="G972" s="30">
        <f t="shared" si="121"/>
        <v>0</v>
      </c>
      <c r="H972" s="31">
        <f t="shared" si="122"/>
        <v>97556.212962962964</v>
      </c>
      <c r="I972" s="59"/>
      <c r="J972" s="59"/>
      <c r="K972" s="59">
        <f t="shared" si="123"/>
        <v>0</v>
      </c>
      <c r="L972" s="59"/>
      <c r="M972" s="63">
        <f t="shared" si="124"/>
        <v>0</v>
      </c>
    </row>
    <row r="973" spans="1:13">
      <c r="A973" s="24">
        <v>5</v>
      </c>
      <c r="B973" s="25" t="s">
        <v>28</v>
      </c>
      <c r="C973" s="32"/>
      <c r="D973" s="27">
        <v>119943</v>
      </c>
      <c r="E973" s="28">
        <f t="shared" si="120"/>
        <v>0</v>
      </c>
      <c r="F973" s="29">
        <v>0.09</v>
      </c>
      <c r="G973" s="30">
        <f t="shared" si="121"/>
        <v>0</v>
      </c>
      <c r="H973" s="31">
        <f t="shared" si="122"/>
        <v>101063.08333333333</v>
      </c>
      <c r="I973" s="59"/>
      <c r="J973" s="59"/>
      <c r="K973" s="59">
        <f t="shared" si="123"/>
        <v>0</v>
      </c>
      <c r="L973" s="59"/>
      <c r="M973" s="63">
        <f t="shared" si="124"/>
        <v>0</v>
      </c>
    </row>
    <row r="974" spans="1:13">
      <c r="A974" s="24">
        <v>6</v>
      </c>
      <c r="B974" s="25" t="s">
        <v>29</v>
      </c>
      <c r="C974" s="26"/>
      <c r="D974" s="27">
        <v>94810</v>
      </c>
      <c r="E974" s="28">
        <f t="shared" si="120"/>
        <v>0</v>
      </c>
      <c r="F974" s="29">
        <v>0.09</v>
      </c>
      <c r="G974" s="30">
        <f t="shared" si="121"/>
        <v>0</v>
      </c>
      <c r="H974" s="31">
        <f t="shared" si="122"/>
        <v>79886.203703703708</v>
      </c>
      <c r="I974" s="59"/>
      <c r="J974" s="59"/>
      <c r="K974" s="59">
        <f t="shared" si="123"/>
        <v>0</v>
      </c>
      <c r="L974" s="59"/>
      <c r="M974" s="63">
        <f t="shared" si="124"/>
        <v>0</v>
      </c>
    </row>
    <row r="975" spans="1:13">
      <c r="A975" s="24">
        <v>7</v>
      </c>
      <c r="B975" s="25" t="s">
        <v>30</v>
      </c>
      <c r="C975" s="34"/>
      <c r="D975" s="27">
        <v>141396</v>
      </c>
      <c r="E975" s="28">
        <f t="shared" si="120"/>
        <v>0</v>
      </c>
      <c r="F975" s="29">
        <v>0.09</v>
      </c>
      <c r="G975" s="30">
        <f t="shared" si="121"/>
        <v>0</v>
      </c>
      <c r="H975" s="31">
        <f t="shared" si="122"/>
        <v>119139.22222222222</v>
      </c>
      <c r="I975" s="59"/>
      <c r="J975" s="59"/>
      <c r="K975" s="59">
        <f t="shared" si="123"/>
        <v>0</v>
      </c>
      <c r="L975" s="59"/>
      <c r="M975" s="63">
        <f t="shared" si="124"/>
        <v>0</v>
      </c>
    </row>
    <row r="976" spans="1:13">
      <c r="A976" s="24">
        <v>8</v>
      </c>
      <c r="B976" s="25" t="s">
        <v>31</v>
      </c>
      <c r="C976" s="26"/>
      <c r="D976" s="27">
        <v>232931</v>
      </c>
      <c r="E976" s="28">
        <f t="shared" si="120"/>
        <v>0</v>
      </c>
      <c r="F976" s="29">
        <v>0.09</v>
      </c>
      <c r="G976" s="30">
        <f t="shared" si="121"/>
        <v>0</v>
      </c>
      <c r="H976" s="31">
        <f t="shared" si="122"/>
        <v>196265.93518518517</v>
      </c>
      <c r="I976" s="59"/>
      <c r="J976" s="59"/>
      <c r="K976" s="59">
        <f t="shared" si="123"/>
        <v>0</v>
      </c>
      <c r="L976" s="59"/>
      <c r="M976" s="63">
        <f t="shared" si="124"/>
        <v>0</v>
      </c>
    </row>
    <row r="977" spans="1:13">
      <c r="A977" s="24">
        <v>9</v>
      </c>
      <c r="B977" s="36" t="s">
        <v>32</v>
      </c>
      <c r="C977" s="26"/>
      <c r="D977" s="27">
        <v>101534</v>
      </c>
      <c r="E977" s="28">
        <f t="shared" si="120"/>
        <v>0</v>
      </c>
      <c r="F977" s="29">
        <v>0.09</v>
      </c>
      <c r="G977" s="30">
        <f t="shared" si="121"/>
        <v>0</v>
      </c>
      <c r="H977" s="31">
        <f t="shared" si="122"/>
        <v>85551.796296296307</v>
      </c>
      <c r="I977" s="59"/>
      <c r="J977" s="59"/>
      <c r="K977" s="59">
        <f t="shared" si="123"/>
        <v>0</v>
      </c>
      <c r="L977" s="59"/>
      <c r="M977" s="63">
        <f t="shared" si="124"/>
        <v>0</v>
      </c>
    </row>
    <row r="978" spans="1:13">
      <c r="A978" s="24">
        <v>10</v>
      </c>
      <c r="B978" s="36" t="s">
        <v>33</v>
      </c>
      <c r="C978" s="37"/>
      <c r="D978" s="33">
        <v>110148</v>
      </c>
      <c r="E978" s="28">
        <f t="shared" si="120"/>
        <v>0</v>
      </c>
      <c r="F978" s="29">
        <v>0.09</v>
      </c>
      <c r="G978" s="30">
        <f t="shared" si="121"/>
        <v>0</v>
      </c>
      <c r="H978" s="31">
        <f t="shared" si="122"/>
        <v>92809.888888888876</v>
      </c>
      <c r="I978" s="59"/>
      <c r="J978" s="59"/>
      <c r="K978" s="59">
        <f t="shared" si="123"/>
        <v>0</v>
      </c>
      <c r="L978" s="59"/>
      <c r="M978" s="63">
        <f t="shared" si="124"/>
        <v>0</v>
      </c>
    </row>
    <row r="979" spans="1:13">
      <c r="A979" s="24">
        <v>11</v>
      </c>
      <c r="B979" s="25" t="s">
        <v>34</v>
      </c>
      <c r="C979" s="37">
        <v>3</v>
      </c>
      <c r="D979" s="27">
        <v>54198</v>
      </c>
      <c r="E979" s="28">
        <f t="shared" si="120"/>
        <v>162594</v>
      </c>
      <c r="F979" s="29">
        <v>0.09</v>
      </c>
      <c r="G979" s="30">
        <f t="shared" si="121"/>
        <v>147960.54</v>
      </c>
      <c r="H979" s="31">
        <f t="shared" si="122"/>
        <v>45666.833333333328</v>
      </c>
      <c r="I979" s="59"/>
      <c r="J979" s="59"/>
      <c r="K979" s="59">
        <f t="shared" si="123"/>
        <v>137000.5</v>
      </c>
      <c r="L979" s="59"/>
      <c r="M979" s="63">
        <f t="shared" si="124"/>
        <v>137000.5</v>
      </c>
    </row>
    <row r="980" spans="1:13">
      <c r="A980" s="24">
        <v>12</v>
      </c>
      <c r="B980" s="25" t="s">
        <v>35</v>
      </c>
      <c r="C980" s="37"/>
      <c r="D980" s="27">
        <v>49680</v>
      </c>
      <c r="E980" s="28">
        <f t="shared" si="120"/>
        <v>0</v>
      </c>
      <c r="F980" s="29">
        <v>0.09</v>
      </c>
      <c r="G980" s="30">
        <f t="shared" si="121"/>
        <v>0</v>
      </c>
      <c r="H980" s="31">
        <f t="shared" si="122"/>
        <v>41860</v>
      </c>
      <c r="I980" s="59"/>
      <c r="J980" s="59"/>
      <c r="K980" s="59">
        <f t="shared" si="123"/>
        <v>0</v>
      </c>
      <c r="L980" s="59"/>
      <c r="M980" s="63">
        <f t="shared" si="124"/>
        <v>0</v>
      </c>
    </row>
    <row r="981" spans="1:13">
      <c r="A981" s="24">
        <v>13</v>
      </c>
      <c r="B981" s="25" t="s">
        <v>36</v>
      </c>
      <c r="C981" s="37"/>
      <c r="D981" s="38">
        <v>64152</v>
      </c>
      <c r="E981" s="28">
        <f t="shared" si="120"/>
        <v>0</v>
      </c>
      <c r="F981" s="29">
        <v>0.09</v>
      </c>
      <c r="G981" s="30">
        <f t="shared" si="121"/>
        <v>0</v>
      </c>
      <c r="H981" s="31">
        <f t="shared" si="122"/>
        <v>54053.999999999993</v>
      </c>
      <c r="I981" s="59"/>
      <c r="J981" s="59"/>
      <c r="K981" s="59">
        <f t="shared" si="123"/>
        <v>0</v>
      </c>
      <c r="L981" s="59"/>
      <c r="M981" s="63">
        <f t="shared" si="124"/>
        <v>0</v>
      </c>
    </row>
    <row r="982" spans="1:13">
      <c r="A982" s="24">
        <v>14</v>
      </c>
      <c r="B982" s="25" t="s">
        <v>37</v>
      </c>
      <c r="C982" s="37"/>
      <c r="D982" s="38">
        <v>65934</v>
      </c>
      <c r="E982" s="28">
        <f t="shared" si="120"/>
        <v>0</v>
      </c>
      <c r="F982" s="29">
        <v>0.09</v>
      </c>
      <c r="G982" s="30">
        <f t="shared" si="121"/>
        <v>0</v>
      </c>
      <c r="H982" s="31">
        <f t="shared" si="122"/>
        <v>55555.499999999993</v>
      </c>
      <c r="I982" s="59"/>
      <c r="J982" s="59"/>
      <c r="K982" s="59">
        <f t="shared" si="123"/>
        <v>0</v>
      </c>
      <c r="L982" s="59"/>
      <c r="M982" s="63">
        <f t="shared" si="124"/>
        <v>0</v>
      </c>
    </row>
    <row r="983" spans="1:13">
      <c r="A983" s="24">
        <v>15</v>
      </c>
      <c r="B983" s="25" t="s">
        <v>38</v>
      </c>
      <c r="C983" s="37">
        <v>3</v>
      </c>
      <c r="D983" s="38">
        <v>76626</v>
      </c>
      <c r="E983" s="28">
        <f t="shared" si="120"/>
        <v>229878</v>
      </c>
      <c r="F983" s="29">
        <v>0.09</v>
      </c>
      <c r="G983" s="30">
        <f t="shared" si="121"/>
        <v>209188.98</v>
      </c>
      <c r="H983" s="31">
        <f t="shared" si="122"/>
        <v>64564.5</v>
      </c>
      <c r="I983" s="59"/>
      <c r="J983" s="59"/>
      <c r="K983" s="59">
        <f t="shared" si="123"/>
        <v>193693.5</v>
      </c>
      <c r="L983" s="59"/>
      <c r="M983" s="63">
        <f t="shared" si="124"/>
        <v>193693.5</v>
      </c>
    </row>
    <row r="984" spans="1:13">
      <c r="A984" s="24">
        <v>16</v>
      </c>
      <c r="B984" s="25" t="s">
        <v>39</v>
      </c>
      <c r="C984" s="37"/>
      <c r="D984" s="38">
        <v>80190</v>
      </c>
      <c r="E984" s="28">
        <f t="shared" si="120"/>
        <v>0</v>
      </c>
      <c r="F984" s="29">
        <v>0.09</v>
      </c>
      <c r="G984" s="30">
        <f t="shared" si="121"/>
        <v>0</v>
      </c>
      <c r="H984" s="31">
        <f t="shared" si="122"/>
        <v>67567.5</v>
      </c>
      <c r="I984" s="59"/>
      <c r="J984" s="59"/>
      <c r="K984" s="59">
        <f t="shared" si="123"/>
        <v>0</v>
      </c>
      <c r="L984" s="59"/>
      <c r="M984" s="63">
        <f t="shared" si="124"/>
        <v>0</v>
      </c>
    </row>
    <row r="985" spans="1:13">
      <c r="A985" s="24">
        <v>17</v>
      </c>
      <c r="B985" s="25" t="s">
        <v>40</v>
      </c>
      <c r="C985" s="37">
        <v>3</v>
      </c>
      <c r="D985" s="38">
        <v>113832</v>
      </c>
      <c r="E985" s="28">
        <f t="shared" si="120"/>
        <v>341496</v>
      </c>
      <c r="F985" s="29">
        <v>0.09</v>
      </c>
      <c r="G985" s="30">
        <f t="shared" si="121"/>
        <v>310761.36</v>
      </c>
      <c r="H985" s="31">
        <f t="shared" si="122"/>
        <v>95914</v>
      </c>
      <c r="I985" s="59"/>
      <c r="J985" s="59"/>
      <c r="K985" s="59">
        <f t="shared" si="123"/>
        <v>287742</v>
      </c>
      <c r="L985" s="59"/>
      <c r="M985" s="63">
        <f t="shared" si="124"/>
        <v>287742</v>
      </c>
    </row>
    <row r="986" spans="1:13">
      <c r="A986" s="24">
        <v>18</v>
      </c>
      <c r="B986" s="25" t="s">
        <v>41</v>
      </c>
      <c r="C986" s="37"/>
      <c r="D986" s="39">
        <v>98010</v>
      </c>
      <c r="E986" s="28">
        <f t="shared" si="120"/>
        <v>0</v>
      </c>
      <c r="F986" s="29">
        <v>0.09</v>
      </c>
      <c r="G986" s="30">
        <f t="shared" si="121"/>
        <v>0</v>
      </c>
      <c r="H986" s="31">
        <f t="shared" si="122"/>
        <v>82582.5</v>
      </c>
      <c r="I986" s="59"/>
      <c r="J986" s="59"/>
      <c r="K986" s="59">
        <f t="shared" si="123"/>
        <v>0</v>
      </c>
      <c r="L986" s="59"/>
      <c r="M986" s="63">
        <f t="shared" si="124"/>
        <v>0</v>
      </c>
    </row>
    <row r="987" spans="1:13" ht="17.25">
      <c r="A987" s="40"/>
      <c r="B987" s="41" t="s">
        <v>42</v>
      </c>
      <c r="C987" s="42">
        <f>SUM(C969:C986)</f>
        <v>15</v>
      </c>
      <c r="D987" s="42"/>
      <c r="E987" s="43">
        <f>SUM(E969:E986)</f>
        <v>1357656</v>
      </c>
      <c r="F987" s="43"/>
      <c r="G987" s="111">
        <f>SUM(G969:G986)</f>
        <v>1235466.96</v>
      </c>
      <c r="H987" s="45"/>
      <c r="I987" s="64"/>
      <c r="J987" s="113"/>
      <c r="K987" s="113">
        <f>SUM(K969:K986)</f>
        <v>1143950.888888889</v>
      </c>
      <c r="L987" s="113"/>
      <c r="M987" s="45">
        <f>SUM(M969:M986)</f>
        <v>1143950.888888889</v>
      </c>
    </row>
    <row r="988" spans="1:13" ht="31.5">
      <c r="A988" s="46"/>
      <c r="B988" s="47"/>
      <c r="C988" s="48"/>
      <c r="D988" s="48"/>
      <c r="E988" s="49"/>
      <c r="F988" s="49"/>
      <c r="G988" s="50"/>
      <c r="H988" s="51"/>
      <c r="I988" s="65"/>
      <c r="J988" s="114"/>
      <c r="K988" s="114">
        <f>K987*0.08</f>
        <v>91516.071111111116</v>
      </c>
      <c r="L988" s="114"/>
      <c r="M988" s="115">
        <f>M987*0.1</f>
        <v>114395.0888888889</v>
      </c>
    </row>
    <row r="989" spans="1:13" ht="18">
      <c r="A989" s="283"/>
      <c r="B989" s="283"/>
      <c r="C989" s="284"/>
      <c r="D989" s="284"/>
      <c r="E989" s="54"/>
      <c r="F989" s="54"/>
      <c r="G989" s="55"/>
      <c r="H989" s="56"/>
      <c r="I989" s="66"/>
      <c r="J989" s="116"/>
      <c r="K989" s="116">
        <f>SUM(K987:K988)</f>
        <v>1235466.9600000002</v>
      </c>
      <c r="L989" s="116"/>
      <c r="M989" s="117">
        <f>SUM(M987:M988)</f>
        <v>1258345.9777777779</v>
      </c>
    </row>
    <row r="990" spans="1:13" ht="18">
      <c r="A990" s="283" t="s">
        <v>43</v>
      </c>
      <c r="B990" s="283"/>
      <c r="C990" s="284" t="s">
        <v>44</v>
      </c>
      <c r="D990" s="284"/>
      <c r="E990" s="54"/>
      <c r="F990" s="54"/>
      <c r="G990" s="55" t="s">
        <v>45</v>
      </c>
      <c r="H990" s="56"/>
    </row>
    <row r="994" spans="1:13" ht="15.75">
      <c r="A994" s="279" t="s">
        <v>0</v>
      </c>
      <c r="B994" s="279"/>
      <c r="C994" s="279"/>
      <c r="D994" s="279"/>
      <c r="E994" s="279"/>
      <c r="F994" s="279"/>
      <c r="G994" s="279"/>
      <c r="H994" s="3"/>
      <c r="I994" s="112"/>
      <c r="J994" s="112"/>
      <c r="K994" s="112"/>
      <c r="L994" s="112"/>
      <c r="M994" s="1"/>
    </row>
    <row r="995" spans="1:13" ht="17.25">
      <c r="A995" s="279" t="s">
        <v>1</v>
      </c>
      <c r="B995" s="279"/>
      <c r="C995" s="279"/>
      <c r="D995" s="279"/>
      <c r="E995" s="279"/>
      <c r="F995" s="279"/>
      <c r="G995" s="279"/>
      <c r="H995" s="3"/>
      <c r="I995" s="58"/>
      <c r="J995" s="58"/>
      <c r="K995" s="58"/>
      <c r="L995" s="58"/>
      <c r="M995" s="1"/>
    </row>
    <row r="996" spans="1:13" ht="15.75">
      <c r="A996" s="279" t="s">
        <v>2</v>
      </c>
      <c r="B996" s="279"/>
      <c r="C996" s="279"/>
      <c r="D996" s="279"/>
      <c r="E996" s="279"/>
      <c r="F996" s="279"/>
      <c r="G996" s="279"/>
      <c r="H996" s="3"/>
      <c r="I996" s="59"/>
      <c r="J996" s="59"/>
      <c r="K996" s="59"/>
      <c r="L996" s="59"/>
      <c r="M996" s="1"/>
    </row>
    <row r="997" spans="1:13" ht="15.75">
      <c r="A997" s="279" t="s">
        <v>4</v>
      </c>
      <c r="B997" s="279"/>
      <c r="C997" s="279"/>
      <c r="D997" s="279"/>
      <c r="E997" s="279"/>
      <c r="F997" s="279"/>
      <c r="G997" s="279"/>
      <c r="H997" s="3"/>
      <c r="I997" s="59"/>
      <c r="J997" s="59"/>
      <c r="K997" s="59"/>
      <c r="L997" s="59"/>
      <c r="M997" s="1"/>
    </row>
    <row r="998" spans="1:13" ht="15.75">
      <c r="A998" s="280" t="s">
        <v>6</v>
      </c>
      <c r="B998" s="280"/>
      <c r="C998" s="280"/>
      <c r="D998" s="280"/>
      <c r="E998" s="280"/>
      <c r="F998" s="280"/>
      <c r="G998" s="280"/>
      <c r="H998" s="3"/>
      <c r="I998" s="59"/>
      <c r="J998" s="59"/>
      <c r="K998" s="59"/>
      <c r="L998" s="59"/>
      <c r="M998" s="1"/>
    </row>
    <row r="999" spans="1:13" ht="27.75">
      <c r="A999" s="9"/>
      <c r="B999" s="9"/>
      <c r="C999" s="281" t="s">
        <v>576</v>
      </c>
      <c r="D999" s="281"/>
      <c r="E999" s="281"/>
      <c r="F999" s="281"/>
      <c r="G999" s="281"/>
      <c r="H999" s="10"/>
      <c r="I999" s="59"/>
      <c r="J999" s="59"/>
      <c r="K999" s="59"/>
      <c r="L999" s="59"/>
      <c r="M999" s="2"/>
    </row>
    <row r="1000" spans="1:13" ht="15.75">
      <c r="A1000" s="11" t="s">
        <v>1100</v>
      </c>
      <c r="B1000" s="12"/>
      <c r="C1000" s="13"/>
      <c r="D1000" s="286"/>
      <c r="E1000" s="286"/>
      <c r="F1000" s="286"/>
      <c r="G1000" s="286"/>
      <c r="H1000" s="15"/>
      <c r="I1000" s="59"/>
      <c r="J1000" s="59"/>
      <c r="K1000" s="59"/>
      <c r="L1000" s="59"/>
      <c r="M1000" s="1"/>
    </row>
    <row r="1001" spans="1:13" ht="15.75">
      <c r="A1001" s="11" t="s">
        <v>9</v>
      </c>
      <c r="B1001" s="306" t="s">
        <v>1131</v>
      </c>
      <c r="C1001" s="306"/>
      <c r="D1001" s="306"/>
      <c r="E1001" s="306"/>
      <c r="F1001" s="11"/>
      <c r="G1001" s="16"/>
      <c r="H1001" s="17"/>
      <c r="I1001" s="60"/>
      <c r="J1001" s="60"/>
      <c r="K1001" s="60"/>
      <c r="L1001" s="60"/>
      <c r="M1001" s="74"/>
    </row>
    <row r="1002" spans="1:13" ht="15.75">
      <c r="A1002" s="11" t="s">
        <v>11</v>
      </c>
      <c r="B1002" s="289"/>
      <c r="C1002" s="289"/>
      <c r="D1002" s="289"/>
      <c r="E1002" s="289"/>
      <c r="F1002" s="18"/>
      <c r="G1002" s="19" t="s">
        <v>13</v>
      </c>
      <c r="H1002" s="20" t="s">
        <v>161</v>
      </c>
      <c r="I1002" s="62"/>
      <c r="J1002" s="62"/>
      <c r="K1002" s="62"/>
      <c r="L1002" s="62"/>
      <c r="M1002" s="1"/>
    </row>
    <row r="1003" spans="1:13" ht="15.75">
      <c r="A1003" s="21" t="s">
        <v>14</v>
      </c>
      <c r="B1003" s="21" t="s">
        <v>16</v>
      </c>
      <c r="C1003" s="21" t="s">
        <v>17</v>
      </c>
      <c r="D1003" s="22" t="s">
        <v>18</v>
      </c>
      <c r="E1003" s="23" t="s">
        <v>19</v>
      </c>
      <c r="F1003" s="23" t="s">
        <v>20</v>
      </c>
      <c r="G1003" s="21" t="s">
        <v>21</v>
      </c>
      <c r="H1003" s="3"/>
      <c r="I1003" s="59"/>
      <c r="J1003" s="59"/>
      <c r="K1003" s="59"/>
      <c r="L1003" s="59"/>
      <c r="M1003" s="1"/>
    </row>
    <row r="1004" spans="1:13">
      <c r="A1004" s="24">
        <v>1</v>
      </c>
      <c r="B1004" s="25" t="s">
        <v>23</v>
      </c>
      <c r="C1004" s="26"/>
      <c r="D1004" s="27">
        <v>79305</v>
      </c>
      <c r="E1004" s="28">
        <f>D1004*C1004</f>
        <v>0</v>
      </c>
      <c r="F1004" s="29">
        <v>0.09</v>
      </c>
      <c r="G1004" s="30">
        <f>E1004-E1004*F1004</f>
        <v>0</v>
      </c>
      <c r="H1004" s="31">
        <f>D1004/1.08*0.91</f>
        <v>66821.805555555547</v>
      </c>
      <c r="I1004" s="59"/>
      <c r="J1004" s="59"/>
      <c r="K1004" s="59">
        <f>H1004*C1004</f>
        <v>0</v>
      </c>
      <c r="L1004" s="59"/>
      <c r="M1004" s="63">
        <f>H1004*C1004</f>
        <v>0</v>
      </c>
    </row>
    <row r="1005" spans="1:13">
      <c r="A1005" s="24">
        <v>2</v>
      </c>
      <c r="B1005" s="25" t="s">
        <v>25</v>
      </c>
      <c r="C1005" s="32"/>
      <c r="D1005" s="33">
        <v>128591</v>
      </c>
      <c r="E1005" s="28">
        <f t="shared" ref="E1005:E1021" si="125">D1005*C1005</f>
        <v>0</v>
      </c>
      <c r="F1005" s="29">
        <v>0.09</v>
      </c>
      <c r="G1005" s="30">
        <f t="shared" ref="G1005:G1021" si="126">E1005-E1005*F1005</f>
        <v>0</v>
      </c>
      <c r="H1005" s="31">
        <f t="shared" ref="H1005:H1021" si="127">D1005/1.08*0.91</f>
        <v>108349.82407407407</v>
      </c>
      <c r="I1005" s="59"/>
      <c r="J1005" s="59"/>
      <c r="K1005" s="59">
        <f t="shared" ref="K1005:K1021" si="128">H1005*C1005</f>
        <v>0</v>
      </c>
      <c r="L1005" s="59"/>
      <c r="M1005" s="63">
        <f t="shared" ref="M1005:M1021" si="129">H1005*C1005</f>
        <v>0</v>
      </c>
    </row>
    <row r="1006" spans="1:13">
      <c r="A1006" s="24">
        <v>3</v>
      </c>
      <c r="B1006" s="25" t="s">
        <v>26</v>
      </c>
      <c r="C1006" s="88"/>
      <c r="D1006" s="27">
        <v>60043</v>
      </c>
      <c r="E1006" s="28">
        <f t="shared" si="125"/>
        <v>0</v>
      </c>
      <c r="F1006" s="29">
        <v>0.09</v>
      </c>
      <c r="G1006" s="30">
        <f t="shared" si="126"/>
        <v>0</v>
      </c>
      <c r="H1006" s="31">
        <f t="shared" si="127"/>
        <v>50591.787037037036</v>
      </c>
      <c r="I1006" s="59"/>
      <c r="J1006" s="59"/>
      <c r="K1006" s="59">
        <f t="shared" si="128"/>
        <v>0</v>
      </c>
      <c r="L1006" s="59"/>
      <c r="M1006" s="63">
        <f t="shared" si="129"/>
        <v>0</v>
      </c>
    </row>
    <row r="1007" spans="1:13">
      <c r="A1007" s="24">
        <v>4</v>
      </c>
      <c r="B1007" s="25" t="s">
        <v>27</v>
      </c>
      <c r="C1007" s="106"/>
      <c r="D1007" s="27">
        <v>115781</v>
      </c>
      <c r="E1007" s="28">
        <f t="shared" si="125"/>
        <v>0</v>
      </c>
      <c r="F1007" s="29">
        <v>0.09</v>
      </c>
      <c r="G1007" s="30">
        <f t="shared" si="126"/>
        <v>0</v>
      </c>
      <c r="H1007" s="31">
        <f t="shared" si="127"/>
        <v>97556.212962962964</v>
      </c>
      <c r="I1007" s="59"/>
      <c r="J1007" s="59"/>
      <c r="K1007" s="59">
        <f t="shared" si="128"/>
        <v>0</v>
      </c>
      <c r="L1007" s="59"/>
      <c r="M1007" s="63">
        <f t="shared" si="129"/>
        <v>0</v>
      </c>
    </row>
    <row r="1008" spans="1:13">
      <c r="A1008" s="24">
        <v>5</v>
      </c>
      <c r="B1008" s="25" t="s">
        <v>28</v>
      </c>
      <c r="C1008" s="32"/>
      <c r="D1008" s="27">
        <v>119943</v>
      </c>
      <c r="E1008" s="28">
        <f t="shared" si="125"/>
        <v>0</v>
      </c>
      <c r="F1008" s="29">
        <v>0.09</v>
      </c>
      <c r="G1008" s="30">
        <f t="shared" si="126"/>
        <v>0</v>
      </c>
      <c r="H1008" s="31">
        <f t="shared" si="127"/>
        <v>101063.08333333333</v>
      </c>
      <c r="I1008" s="59"/>
      <c r="J1008" s="59"/>
      <c r="K1008" s="59">
        <f t="shared" si="128"/>
        <v>0</v>
      </c>
      <c r="L1008" s="59"/>
      <c r="M1008" s="63">
        <f t="shared" si="129"/>
        <v>0</v>
      </c>
    </row>
    <row r="1009" spans="1:13">
      <c r="A1009" s="24">
        <v>6</v>
      </c>
      <c r="B1009" s="25" t="s">
        <v>29</v>
      </c>
      <c r="C1009" s="26">
        <v>3</v>
      </c>
      <c r="D1009" s="27">
        <v>94810</v>
      </c>
      <c r="E1009" s="28">
        <f t="shared" si="125"/>
        <v>284430</v>
      </c>
      <c r="F1009" s="29">
        <v>0.09</v>
      </c>
      <c r="G1009" s="30">
        <f t="shared" si="126"/>
        <v>258831.3</v>
      </c>
      <c r="H1009" s="31">
        <f t="shared" si="127"/>
        <v>79886.203703703708</v>
      </c>
      <c r="I1009" s="59"/>
      <c r="J1009" s="59"/>
      <c r="K1009" s="59">
        <f t="shared" si="128"/>
        <v>239658.61111111112</v>
      </c>
      <c r="L1009" s="59"/>
      <c r="M1009" s="63">
        <f t="shared" si="129"/>
        <v>239658.61111111112</v>
      </c>
    </row>
    <row r="1010" spans="1:13">
      <c r="A1010" s="24">
        <v>7</v>
      </c>
      <c r="B1010" s="25" t="s">
        <v>30</v>
      </c>
      <c r="C1010" s="34"/>
      <c r="D1010" s="27">
        <v>141396</v>
      </c>
      <c r="E1010" s="28">
        <f t="shared" si="125"/>
        <v>0</v>
      </c>
      <c r="F1010" s="29">
        <v>0.09</v>
      </c>
      <c r="G1010" s="30">
        <f t="shared" si="126"/>
        <v>0</v>
      </c>
      <c r="H1010" s="31">
        <f t="shared" si="127"/>
        <v>119139.22222222222</v>
      </c>
      <c r="I1010" s="59"/>
      <c r="J1010" s="59"/>
      <c r="K1010" s="59">
        <f t="shared" si="128"/>
        <v>0</v>
      </c>
      <c r="L1010" s="59"/>
      <c r="M1010" s="63">
        <f t="shared" si="129"/>
        <v>0</v>
      </c>
    </row>
    <row r="1011" spans="1:13">
      <c r="A1011" s="24">
        <v>8</v>
      </c>
      <c r="B1011" s="25" t="s">
        <v>31</v>
      </c>
      <c r="C1011" s="26"/>
      <c r="D1011" s="27">
        <v>232931</v>
      </c>
      <c r="E1011" s="28">
        <f t="shared" si="125"/>
        <v>0</v>
      </c>
      <c r="F1011" s="29">
        <v>0.09</v>
      </c>
      <c r="G1011" s="30">
        <f t="shared" si="126"/>
        <v>0</v>
      </c>
      <c r="H1011" s="31">
        <f t="shared" si="127"/>
        <v>196265.93518518517</v>
      </c>
      <c r="I1011" s="59"/>
      <c r="J1011" s="59"/>
      <c r="K1011" s="59">
        <f t="shared" si="128"/>
        <v>0</v>
      </c>
      <c r="L1011" s="59"/>
      <c r="M1011" s="63">
        <f t="shared" si="129"/>
        <v>0</v>
      </c>
    </row>
    <row r="1012" spans="1:13">
      <c r="A1012" s="24">
        <v>9</v>
      </c>
      <c r="B1012" s="36" t="s">
        <v>32</v>
      </c>
      <c r="C1012" s="26"/>
      <c r="D1012" s="27">
        <v>101534</v>
      </c>
      <c r="E1012" s="28">
        <f t="shared" si="125"/>
        <v>0</v>
      </c>
      <c r="F1012" s="29">
        <v>0.09</v>
      </c>
      <c r="G1012" s="30">
        <f t="shared" si="126"/>
        <v>0</v>
      </c>
      <c r="H1012" s="31">
        <f t="shared" si="127"/>
        <v>85551.796296296307</v>
      </c>
      <c r="I1012" s="59"/>
      <c r="J1012" s="59"/>
      <c r="K1012" s="59">
        <f t="shared" si="128"/>
        <v>0</v>
      </c>
      <c r="L1012" s="59"/>
      <c r="M1012" s="63">
        <f t="shared" si="129"/>
        <v>0</v>
      </c>
    </row>
    <row r="1013" spans="1:13">
      <c r="A1013" s="24">
        <v>10</v>
      </c>
      <c r="B1013" s="36" t="s">
        <v>33</v>
      </c>
      <c r="C1013" s="37"/>
      <c r="D1013" s="33">
        <v>110148</v>
      </c>
      <c r="E1013" s="28">
        <f t="shared" si="125"/>
        <v>0</v>
      </c>
      <c r="F1013" s="29">
        <v>0.09</v>
      </c>
      <c r="G1013" s="30">
        <f t="shared" si="126"/>
        <v>0</v>
      </c>
      <c r="H1013" s="31">
        <f t="shared" si="127"/>
        <v>92809.888888888876</v>
      </c>
      <c r="I1013" s="59"/>
      <c r="J1013" s="59"/>
      <c r="K1013" s="59">
        <f t="shared" si="128"/>
        <v>0</v>
      </c>
      <c r="L1013" s="59"/>
      <c r="M1013" s="63">
        <f t="shared" si="129"/>
        <v>0</v>
      </c>
    </row>
    <row r="1014" spans="1:13">
      <c r="A1014" s="24">
        <v>11</v>
      </c>
      <c r="B1014" s="25" t="s">
        <v>34</v>
      </c>
      <c r="C1014" s="37">
        <v>3</v>
      </c>
      <c r="D1014" s="27">
        <v>54198</v>
      </c>
      <c r="E1014" s="28">
        <f t="shared" si="125"/>
        <v>162594</v>
      </c>
      <c r="F1014" s="29">
        <v>0.09</v>
      </c>
      <c r="G1014" s="30">
        <f t="shared" si="126"/>
        <v>147960.54</v>
      </c>
      <c r="H1014" s="31">
        <f t="shared" si="127"/>
        <v>45666.833333333328</v>
      </c>
      <c r="I1014" s="59"/>
      <c r="J1014" s="59"/>
      <c r="K1014" s="59">
        <f t="shared" si="128"/>
        <v>137000.5</v>
      </c>
      <c r="L1014" s="59"/>
      <c r="M1014" s="63">
        <f t="shared" si="129"/>
        <v>137000.5</v>
      </c>
    </row>
    <row r="1015" spans="1:13">
      <c r="A1015" s="24">
        <v>12</v>
      </c>
      <c r="B1015" s="25" t="s">
        <v>35</v>
      </c>
      <c r="C1015" s="37"/>
      <c r="D1015" s="27">
        <v>49680</v>
      </c>
      <c r="E1015" s="28">
        <f t="shared" si="125"/>
        <v>0</v>
      </c>
      <c r="F1015" s="29">
        <v>0.09</v>
      </c>
      <c r="G1015" s="30">
        <f t="shared" si="126"/>
        <v>0</v>
      </c>
      <c r="H1015" s="31">
        <f t="shared" si="127"/>
        <v>41860</v>
      </c>
      <c r="I1015" s="59"/>
      <c r="J1015" s="59"/>
      <c r="K1015" s="59">
        <f t="shared" si="128"/>
        <v>0</v>
      </c>
      <c r="L1015" s="59"/>
      <c r="M1015" s="63">
        <f t="shared" si="129"/>
        <v>0</v>
      </c>
    </row>
    <row r="1016" spans="1:13">
      <c r="A1016" s="24">
        <v>13</v>
      </c>
      <c r="B1016" s="25" t="s">
        <v>36</v>
      </c>
      <c r="C1016" s="37"/>
      <c r="D1016" s="38">
        <v>64152</v>
      </c>
      <c r="E1016" s="28">
        <f t="shared" si="125"/>
        <v>0</v>
      </c>
      <c r="F1016" s="29">
        <v>0.09</v>
      </c>
      <c r="G1016" s="30">
        <f t="shared" si="126"/>
        <v>0</v>
      </c>
      <c r="H1016" s="31">
        <f t="shared" si="127"/>
        <v>54053.999999999993</v>
      </c>
      <c r="I1016" s="59"/>
      <c r="J1016" s="59"/>
      <c r="K1016" s="59">
        <f t="shared" si="128"/>
        <v>0</v>
      </c>
      <c r="L1016" s="59"/>
      <c r="M1016" s="63">
        <f t="shared" si="129"/>
        <v>0</v>
      </c>
    </row>
    <row r="1017" spans="1:13">
      <c r="A1017" s="24">
        <v>14</v>
      </c>
      <c r="B1017" s="25" t="s">
        <v>37</v>
      </c>
      <c r="C1017" s="37"/>
      <c r="D1017" s="38">
        <v>65934</v>
      </c>
      <c r="E1017" s="28">
        <f t="shared" si="125"/>
        <v>0</v>
      </c>
      <c r="F1017" s="29">
        <v>0.09</v>
      </c>
      <c r="G1017" s="30">
        <f t="shared" si="126"/>
        <v>0</v>
      </c>
      <c r="H1017" s="31">
        <f t="shared" si="127"/>
        <v>55555.499999999993</v>
      </c>
      <c r="I1017" s="59"/>
      <c r="J1017" s="59"/>
      <c r="K1017" s="59">
        <f t="shared" si="128"/>
        <v>0</v>
      </c>
      <c r="L1017" s="59"/>
      <c r="M1017" s="63">
        <f t="shared" si="129"/>
        <v>0</v>
      </c>
    </row>
    <row r="1018" spans="1:13">
      <c r="A1018" s="24">
        <v>15</v>
      </c>
      <c r="B1018" s="25" t="s">
        <v>38</v>
      </c>
      <c r="C1018" s="37"/>
      <c r="D1018" s="38">
        <v>76626</v>
      </c>
      <c r="E1018" s="28">
        <f t="shared" si="125"/>
        <v>0</v>
      </c>
      <c r="F1018" s="29">
        <v>0.09</v>
      </c>
      <c r="G1018" s="30">
        <f t="shared" si="126"/>
        <v>0</v>
      </c>
      <c r="H1018" s="31">
        <f t="shared" si="127"/>
        <v>64564.5</v>
      </c>
      <c r="I1018" s="59"/>
      <c r="J1018" s="59"/>
      <c r="K1018" s="59">
        <f t="shared" si="128"/>
        <v>0</v>
      </c>
      <c r="L1018" s="59"/>
      <c r="M1018" s="63">
        <f t="shared" si="129"/>
        <v>0</v>
      </c>
    </row>
    <row r="1019" spans="1:13">
      <c r="A1019" s="24">
        <v>16</v>
      </c>
      <c r="B1019" s="25" t="s">
        <v>39</v>
      </c>
      <c r="C1019" s="37">
        <v>5</v>
      </c>
      <c r="D1019" s="38">
        <v>80190</v>
      </c>
      <c r="E1019" s="28">
        <f t="shared" si="125"/>
        <v>400950</v>
      </c>
      <c r="F1019" s="29">
        <v>0.09</v>
      </c>
      <c r="G1019" s="30">
        <f t="shared" si="126"/>
        <v>364864.5</v>
      </c>
      <c r="H1019" s="31">
        <f t="shared" si="127"/>
        <v>67567.5</v>
      </c>
      <c r="I1019" s="59"/>
      <c r="J1019" s="59"/>
      <c r="K1019" s="59">
        <f t="shared" si="128"/>
        <v>337837.5</v>
      </c>
      <c r="L1019" s="59"/>
      <c r="M1019" s="63">
        <f t="shared" si="129"/>
        <v>337837.5</v>
      </c>
    </row>
    <row r="1020" spans="1:13">
      <c r="A1020" s="24">
        <v>17</v>
      </c>
      <c r="B1020" s="25" t="s">
        <v>40</v>
      </c>
      <c r="C1020" s="37">
        <v>3</v>
      </c>
      <c r="D1020" s="38">
        <v>113832</v>
      </c>
      <c r="E1020" s="28">
        <f t="shared" si="125"/>
        <v>341496</v>
      </c>
      <c r="F1020" s="29">
        <v>0.09</v>
      </c>
      <c r="G1020" s="30">
        <f t="shared" si="126"/>
        <v>310761.36</v>
      </c>
      <c r="H1020" s="31">
        <f t="shared" si="127"/>
        <v>95914</v>
      </c>
      <c r="I1020" s="59"/>
      <c r="J1020" s="59"/>
      <c r="K1020" s="59">
        <f t="shared" si="128"/>
        <v>287742</v>
      </c>
      <c r="L1020" s="59"/>
      <c r="M1020" s="63">
        <f t="shared" si="129"/>
        <v>287742</v>
      </c>
    </row>
    <row r="1021" spans="1:13">
      <c r="A1021" s="24">
        <v>18</v>
      </c>
      <c r="B1021" s="25" t="s">
        <v>41</v>
      </c>
      <c r="C1021" s="37"/>
      <c r="D1021" s="39">
        <v>98010</v>
      </c>
      <c r="E1021" s="28">
        <f t="shared" si="125"/>
        <v>0</v>
      </c>
      <c r="F1021" s="29">
        <v>0.09</v>
      </c>
      <c r="G1021" s="30">
        <f t="shared" si="126"/>
        <v>0</v>
      </c>
      <c r="H1021" s="31">
        <f t="shared" si="127"/>
        <v>82582.5</v>
      </c>
      <c r="I1021" s="59"/>
      <c r="J1021" s="59"/>
      <c r="K1021" s="59">
        <f t="shared" si="128"/>
        <v>0</v>
      </c>
      <c r="L1021" s="59"/>
      <c r="M1021" s="63">
        <f t="shared" si="129"/>
        <v>0</v>
      </c>
    </row>
    <row r="1022" spans="1:13" ht="17.25">
      <c r="A1022" s="40"/>
      <c r="B1022" s="41" t="s">
        <v>42</v>
      </c>
      <c r="C1022" s="42">
        <f>SUM(C1004:C1021)</f>
        <v>14</v>
      </c>
      <c r="D1022" s="42"/>
      <c r="E1022" s="43">
        <f>SUM(E1004:E1021)</f>
        <v>1189470</v>
      </c>
      <c r="F1022" s="43"/>
      <c r="G1022" s="111">
        <f>SUM(G1004:G1021)</f>
        <v>1082417.7</v>
      </c>
      <c r="H1022" s="45"/>
      <c r="I1022" s="64"/>
      <c r="J1022" s="113"/>
      <c r="K1022" s="113">
        <f>SUM(K1004:K1021)</f>
        <v>1002238.6111111111</v>
      </c>
      <c r="L1022" s="113"/>
      <c r="M1022" s="45">
        <f>SUM(M1004:M1021)</f>
        <v>1002238.6111111111</v>
      </c>
    </row>
    <row r="1023" spans="1:13" ht="31.5">
      <c r="A1023" s="46"/>
      <c r="B1023" s="47"/>
      <c r="C1023" s="48"/>
      <c r="D1023" s="48"/>
      <c r="E1023" s="49"/>
      <c r="F1023" s="49"/>
      <c r="G1023" s="50"/>
      <c r="H1023" s="51"/>
      <c r="I1023" s="65"/>
      <c r="J1023" s="114"/>
      <c r="K1023" s="114">
        <f>K1022*0.08</f>
        <v>80179.088888888888</v>
      </c>
      <c r="L1023" s="114"/>
      <c r="M1023" s="115">
        <f>M1022*0.1</f>
        <v>100223.86111111112</v>
      </c>
    </row>
    <row r="1024" spans="1:13" ht="18">
      <c r="A1024" s="283"/>
      <c r="B1024" s="283"/>
      <c r="C1024" s="284"/>
      <c r="D1024" s="284"/>
      <c r="E1024" s="54"/>
      <c r="F1024" s="54"/>
      <c r="G1024" s="55"/>
      <c r="H1024" s="56"/>
      <c r="I1024" s="66"/>
      <c r="J1024" s="116"/>
      <c r="K1024" s="116">
        <f>SUM(K1022:K1023)</f>
        <v>1082417.7</v>
      </c>
      <c r="L1024" s="116"/>
      <c r="M1024" s="117">
        <f>SUM(M1022:M1023)</f>
        <v>1102462.4722222222</v>
      </c>
    </row>
    <row r="1025" spans="1:13" ht="18">
      <c r="A1025" s="283" t="s">
        <v>43</v>
      </c>
      <c r="B1025" s="283"/>
      <c r="C1025" s="284" t="s">
        <v>44</v>
      </c>
      <c r="D1025" s="284"/>
      <c r="E1025" s="54"/>
      <c r="F1025" s="54"/>
      <c r="G1025" s="55" t="s">
        <v>45</v>
      </c>
      <c r="H1025" s="56"/>
    </row>
    <row r="1030" spans="1:13" ht="15.75">
      <c r="A1030" s="279" t="s">
        <v>0</v>
      </c>
      <c r="B1030" s="279"/>
      <c r="C1030" s="279"/>
      <c r="D1030" s="279"/>
      <c r="E1030" s="279"/>
      <c r="F1030" s="279"/>
      <c r="G1030" s="279"/>
      <c r="H1030" s="3"/>
      <c r="I1030" s="112"/>
      <c r="J1030" s="112"/>
      <c r="K1030" s="112"/>
      <c r="L1030" s="112"/>
      <c r="M1030" s="1"/>
    </row>
    <row r="1031" spans="1:13" ht="17.25">
      <c r="A1031" s="279" t="s">
        <v>1</v>
      </c>
      <c r="B1031" s="279"/>
      <c r="C1031" s="279"/>
      <c r="D1031" s="279"/>
      <c r="E1031" s="279"/>
      <c r="F1031" s="279"/>
      <c r="G1031" s="279"/>
      <c r="H1031" s="3"/>
      <c r="I1031" s="58"/>
      <c r="J1031" s="58"/>
      <c r="K1031" s="58"/>
      <c r="L1031" s="58"/>
      <c r="M1031" s="1"/>
    </row>
    <row r="1032" spans="1:13" ht="15.75">
      <c r="A1032" s="279" t="s">
        <v>2</v>
      </c>
      <c r="B1032" s="279"/>
      <c r="C1032" s="279"/>
      <c r="D1032" s="279"/>
      <c r="E1032" s="279"/>
      <c r="F1032" s="279"/>
      <c r="G1032" s="279"/>
      <c r="H1032" s="3"/>
      <c r="I1032" s="59"/>
      <c r="J1032" s="59"/>
      <c r="K1032" s="59"/>
      <c r="L1032" s="59"/>
      <c r="M1032" s="1"/>
    </row>
    <row r="1033" spans="1:13" ht="15.75">
      <c r="A1033" s="279" t="s">
        <v>4</v>
      </c>
      <c r="B1033" s="279"/>
      <c r="C1033" s="279"/>
      <c r="D1033" s="279"/>
      <c r="E1033" s="279"/>
      <c r="F1033" s="279"/>
      <c r="G1033" s="279"/>
      <c r="H1033" s="3"/>
      <c r="I1033" s="59"/>
      <c r="J1033" s="59"/>
      <c r="K1033" s="59"/>
      <c r="L1033" s="59"/>
      <c r="M1033" s="1"/>
    </row>
    <row r="1034" spans="1:13" ht="15.75">
      <c r="A1034" s="280" t="s">
        <v>6</v>
      </c>
      <c r="B1034" s="280"/>
      <c r="C1034" s="280"/>
      <c r="D1034" s="280"/>
      <c r="E1034" s="280"/>
      <c r="F1034" s="280"/>
      <c r="G1034" s="280"/>
      <c r="H1034" s="3"/>
      <c r="I1034" s="59"/>
      <c r="J1034" s="59"/>
      <c r="K1034" s="59"/>
      <c r="L1034" s="59"/>
      <c r="M1034" s="1"/>
    </row>
    <row r="1035" spans="1:13" ht="27.75">
      <c r="A1035" s="9"/>
      <c r="B1035" s="9"/>
      <c r="C1035" s="281" t="s">
        <v>576</v>
      </c>
      <c r="D1035" s="281"/>
      <c r="E1035" s="281"/>
      <c r="F1035" s="281"/>
      <c r="G1035" s="281"/>
      <c r="H1035" s="10"/>
      <c r="I1035" s="59"/>
      <c r="J1035" s="59"/>
      <c r="K1035" s="59"/>
      <c r="L1035" s="59"/>
      <c r="M1035" s="2"/>
    </row>
    <row r="1036" spans="1:13" ht="15.75">
      <c r="A1036" s="11" t="s">
        <v>1100</v>
      </c>
      <c r="B1036" s="12"/>
      <c r="C1036" s="13"/>
      <c r="D1036" s="286"/>
      <c r="E1036" s="286"/>
      <c r="F1036" s="286"/>
      <c r="G1036" s="286"/>
      <c r="H1036" s="15"/>
      <c r="I1036" s="59"/>
      <c r="J1036" s="59"/>
      <c r="K1036" s="59"/>
      <c r="L1036" s="59"/>
      <c r="M1036" s="1"/>
    </row>
    <row r="1037" spans="1:13" ht="15.75">
      <c r="A1037" s="11" t="s">
        <v>9</v>
      </c>
      <c r="B1037" s="306" t="s">
        <v>1132</v>
      </c>
      <c r="C1037" s="306"/>
      <c r="D1037" s="306"/>
      <c r="E1037" s="306"/>
      <c r="F1037" s="11"/>
      <c r="G1037" s="16"/>
      <c r="H1037" s="17"/>
      <c r="I1037" s="60"/>
      <c r="J1037" s="60"/>
      <c r="K1037" s="60"/>
      <c r="L1037" s="60"/>
      <c r="M1037" s="74"/>
    </row>
    <row r="1038" spans="1:13" ht="15.75">
      <c r="A1038" s="11" t="s">
        <v>11</v>
      </c>
      <c r="B1038" s="289"/>
      <c r="C1038" s="289"/>
      <c r="D1038" s="289"/>
      <c r="E1038" s="289"/>
      <c r="F1038" s="18"/>
      <c r="G1038" s="19" t="s">
        <v>13</v>
      </c>
      <c r="H1038" s="20" t="s">
        <v>161</v>
      </c>
      <c r="I1038" s="62"/>
      <c r="J1038" s="62"/>
      <c r="K1038" s="62"/>
      <c r="L1038" s="62"/>
      <c r="M1038" s="1"/>
    </row>
    <row r="1039" spans="1:13" ht="15.75">
      <c r="A1039" s="21" t="s">
        <v>14</v>
      </c>
      <c r="B1039" s="21" t="s">
        <v>16</v>
      </c>
      <c r="C1039" s="21" t="s">
        <v>17</v>
      </c>
      <c r="D1039" s="22" t="s">
        <v>18</v>
      </c>
      <c r="E1039" s="23" t="s">
        <v>19</v>
      </c>
      <c r="F1039" s="23" t="s">
        <v>20</v>
      </c>
      <c r="G1039" s="21" t="s">
        <v>21</v>
      </c>
      <c r="H1039" s="3"/>
      <c r="I1039" s="59"/>
      <c r="J1039" s="59"/>
      <c r="K1039" s="59"/>
      <c r="L1039" s="59"/>
      <c r="M1039" s="1"/>
    </row>
    <row r="1040" spans="1:13">
      <c r="A1040" s="24">
        <v>1</v>
      </c>
      <c r="B1040" s="25" t="s">
        <v>23</v>
      </c>
      <c r="C1040" s="26"/>
      <c r="D1040" s="27">
        <v>79305</v>
      </c>
      <c r="E1040" s="28">
        <f>D1040*C1040</f>
        <v>0</v>
      </c>
      <c r="F1040" s="29">
        <v>0.09</v>
      </c>
      <c r="G1040" s="30">
        <f>E1040-E1040*F1040</f>
        <v>0</v>
      </c>
      <c r="H1040" s="31">
        <f>D1040/1.08*0.91</f>
        <v>66821.805555555547</v>
      </c>
      <c r="I1040" s="59"/>
      <c r="J1040" s="59"/>
      <c r="K1040" s="59">
        <f>H1040*C1040</f>
        <v>0</v>
      </c>
      <c r="L1040" s="59"/>
      <c r="M1040" s="63">
        <f>H1040*C1040</f>
        <v>0</v>
      </c>
    </row>
    <row r="1041" spans="1:13">
      <c r="A1041" s="24">
        <v>2</v>
      </c>
      <c r="B1041" s="25" t="s">
        <v>25</v>
      </c>
      <c r="C1041" s="32">
        <v>3</v>
      </c>
      <c r="D1041" s="33">
        <v>128591</v>
      </c>
      <c r="E1041" s="28">
        <f t="shared" ref="E1041:E1057" si="130">D1041*C1041</f>
        <v>385773</v>
      </c>
      <c r="F1041" s="29">
        <v>0.09</v>
      </c>
      <c r="G1041" s="30">
        <f t="shared" ref="G1041:G1057" si="131">E1041-E1041*F1041</f>
        <v>351053.43</v>
      </c>
      <c r="H1041" s="31">
        <f t="shared" ref="H1041:H1057" si="132">D1041/1.08*0.91</f>
        <v>108349.82407407407</v>
      </c>
      <c r="I1041" s="59"/>
      <c r="J1041" s="59"/>
      <c r="K1041" s="59">
        <f t="shared" ref="K1041:K1057" si="133">H1041*C1041</f>
        <v>325049.47222222225</v>
      </c>
      <c r="L1041" s="59"/>
      <c r="M1041" s="63">
        <f t="shared" ref="M1041:M1057" si="134">H1041*C1041</f>
        <v>325049.47222222225</v>
      </c>
    </row>
    <row r="1042" spans="1:13">
      <c r="A1042" s="24">
        <v>3</v>
      </c>
      <c r="B1042" s="25" t="s">
        <v>26</v>
      </c>
      <c r="C1042" s="88"/>
      <c r="D1042" s="27">
        <v>60043</v>
      </c>
      <c r="E1042" s="28">
        <f t="shared" si="130"/>
        <v>0</v>
      </c>
      <c r="F1042" s="29">
        <v>0.09</v>
      </c>
      <c r="G1042" s="30">
        <f t="shared" si="131"/>
        <v>0</v>
      </c>
      <c r="H1042" s="31">
        <f t="shared" si="132"/>
        <v>50591.787037037036</v>
      </c>
      <c r="I1042" s="59"/>
      <c r="J1042" s="59"/>
      <c r="K1042" s="59">
        <f t="shared" si="133"/>
        <v>0</v>
      </c>
      <c r="L1042" s="59"/>
      <c r="M1042" s="63">
        <f t="shared" si="134"/>
        <v>0</v>
      </c>
    </row>
    <row r="1043" spans="1:13">
      <c r="A1043" s="24">
        <v>4</v>
      </c>
      <c r="B1043" s="25" t="s">
        <v>27</v>
      </c>
      <c r="C1043" s="106">
        <v>3</v>
      </c>
      <c r="D1043" s="27">
        <v>115781</v>
      </c>
      <c r="E1043" s="28">
        <f t="shared" si="130"/>
        <v>347343</v>
      </c>
      <c r="F1043" s="29">
        <v>0.09</v>
      </c>
      <c r="G1043" s="30">
        <f t="shared" si="131"/>
        <v>316082.13</v>
      </c>
      <c r="H1043" s="31">
        <f t="shared" si="132"/>
        <v>97556.212962962964</v>
      </c>
      <c r="I1043" s="59"/>
      <c r="J1043" s="59"/>
      <c r="K1043" s="59">
        <f t="shared" si="133"/>
        <v>292668.63888888888</v>
      </c>
      <c r="L1043" s="59"/>
      <c r="M1043" s="63">
        <f t="shared" si="134"/>
        <v>292668.63888888888</v>
      </c>
    </row>
    <row r="1044" spans="1:13">
      <c r="A1044" s="24">
        <v>5</v>
      </c>
      <c r="B1044" s="25" t="s">
        <v>28</v>
      </c>
      <c r="C1044" s="32"/>
      <c r="D1044" s="27">
        <v>119943</v>
      </c>
      <c r="E1044" s="28">
        <f t="shared" si="130"/>
        <v>0</v>
      </c>
      <c r="F1044" s="29">
        <v>0.09</v>
      </c>
      <c r="G1044" s="30">
        <f t="shared" si="131"/>
        <v>0</v>
      </c>
      <c r="H1044" s="31">
        <f t="shared" si="132"/>
        <v>101063.08333333333</v>
      </c>
      <c r="I1044" s="59"/>
      <c r="J1044" s="59"/>
      <c r="K1044" s="59">
        <f t="shared" si="133"/>
        <v>0</v>
      </c>
      <c r="L1044" s="59"/>
      <c r="M1044" s="63">
        <f t="shared" si="134"/>
        <v>0</v>
      </c>
    </row>
    <row r="1045" spans="1:13">
      <c r="A1045" s="24">
        <v>6</v>
      </c>
      <c r="B1045" s="25" t="s">
        <v>29</v>
      </c>
      <c r="C1045" s="26"/>
      <c r="D1045" s="27">
        <v>94810</v>
      </c>
      <c r="E1045" s="28">
        <f t="shared" si="130"/>
        <v>0</v>
      </c>
      <c r="F1045" s="29">
        <v>0.09</v>
      </c>
      <c r="G1045" s="30">
        <f t="shared" si="131"/>
        <v>0</v>
      </c>
      <c r="H1045" s="31">
        <f t="shared" si="132"/>
        <v>79886.203703703708</v>
      </c>
      <c r="I1045" s="59"/>
      <c r="J1045" s="59"/>
      <c r="K1045" s="59">
        <f t="shared" si="133"/>
        <v>0</v>
      </c>
      <c r="L1045" s="59"/>
      <c r="M1045" s="63">
        <f t="shared" si="134"/>
        <v>0</v>
      </c>
    </row>
    <row r="1046" spans="1:13">
      <c r="A1046" s="24">
        <v>7</v>
      </c>
      <c r="B1046" s="25" t="s">
        <v>30</v>
      </c>
      <c r="C1046" s="34"/>
      <c r="D1046" s="27">
        <v>141396</v>
      </c>
      <c r="E1046" s="28">
        <f t="shared" si="130"/>
        <v>0</v>
      </c>
      <c r="F1046" s="29">
        <v>0.09</v>
      </c>
      <c r="G1046" s="30">
        <f t="shared" si="131"/>
        <v>0</v>
      </c>
      <c r="H1046" s="31">
        <f t="shared" si="132"/>
        <v>119139.22222222222</v>
      </c>
      <c r="I1046" s="59"/>
      <c r="J1046" s="59"/>
      <c r="K1046" s="59">
        <f t="shared" si="133"/>
        <v>0</v>
      </c>
      <c r="L1046" s="59"/>
      <c r="M1046" s="63">
        <f t="shared" si="134"/>
        <v>0</v>
      </c>
    </row>
    <row r="1047" spans="1:13">
      <c r="A1047" s="24">
        <v>8</v>
      </c>
      <c r="B1047" s="25" t="s">
        <v>31</v>
      </c>
      <c r="C1047" s="26"/>
      <c r="D1047" s="27">
        <v>232931</v>
      </c>
      <c r="E1047" s="28">
        <f t="shared" si="130"/>
        <v>0</v>
      </c>
      <c r="F1047" s="29">
        <v>0.09</v>
      </c>
      <c r="G1047" s="30">
        <f t="shared" si="131"/>
        <v>0</v>
      </c>
      <c r="H1047" s="31">
        <f t="shared" si="132"/>
        <v>196265.93518518517</v>
      </c>
      <c r="I1047" s="59"/>
      <c r="J1047" s="59"/>
      <c r="K1047" s="59">
        <f t="shared" si="133"/>
        <v>0</v>
      </c>
      <c r="L1047" s="59"/>
      <c r="M1047" s="63">
        <f t="shared" si="134"/>
        <v>0</v>
      </c>
    </row>
    <row r="1048" spans="1:13">
      <c r="A1048" s="24">
        <v>9</v>
      </c>
      <c r="B1048" s="36" t="s">
        <v>32</v>
      </c>
      <c r="C1048" s="26"/>
      <c r="D1048" s="27">
        <v>101534</v>
      </c>
      <c r="E1048" s="28">
        <f t="shared" si="130"/>
        <v>0</v>
      </c>
      <c r="F1048" s="29">
        <v>0.09</v>
      </c>
      <c r="G1048" s="30">
        <f t="shared" si="131"/>
        <v>0</v>
      </c>
      <c r="H1048" s="31">
        <f t="shared" si="132"/>
        <v>85551.796296296307</v>
      </c>
      <c r="I1048" s="59"/>
      <c r="J1048" s="59"/>
      <c r="K1048" s="59">
        <f t="shared" si="133"/>
        <v>0</v>
      </c>
      <c r="L1048" s="59"/>
      <c r="M1048" s="63">
        <f t="shared" si="134"/>
        <v>0</v>
      </c>
    </row>
    <row r="1049" spans="1:13">
      <c r="A1049" s="24">
        <v>10</v>
      </c>
      <c r="B1049" s="36" t="s">
        <v>33</v>
      </c>
      <c r="C1049" s="37"/>
      <c r="D1049" s="33">
        <v>110148</v>
      </c>
      <c r="E1049" s="28">
        <f t="shared" si="130"/>
        <v>0</v>
      </c>
      <c r="F1049" s="29">
        <v>0.09</v>
      </c>
      <c r="G1049" s="30">
        <f t="shared" si="131"/>
        <v>0</v>
      </c>
      <c r="H1049" s="31">
        <f t="shared" si="132"/>
        <v>92809.888888888876</v>
      </c>
      <c r="I1049" s="59"/>
      <c r="J1049" s="59"/>
      <c r="K1049" s="59">
        <f t="shared" si="133"/>
        <v>0</v>
      </c>
      <c r="L1049" s="59"/>
      <c r="M1049" s="63">
        <f t="shared" si="134"/>
        <v>0</v>
      </c>
    </row>
    <row r="1050" spans="1:13">
      <c r="A1050" s="24">
        <v>11</v>
      </c>
      <c r="B1050" s="25" t="s">
        <v>34</v>
      </c>
      <c r="C1050" s="37"/>
      <c r="D1050" s="27">
        <v>54198</v>
      </c>
      <c r="E1050" s="28">
        <f t="shared" si="130"/>
        <v>0</v>
      </c>
      <c r="F1050" s="29">
        <v>0.09</v>
      </c>
      <c r="G1050" s="30">
        <f t="shared" si="131"/>
        <v>0</v>
      </c>
      <c r="H1050" s="31">
        <f t="shared" si="132"/>
        <v>45666.833333333328</v>
      </c>
      <c r="I1050" s="59"/>
      <c r="J1050" s="59"/>
      <c r="K1050" s="59">
        <f t="shared" si="133"/>
        <v>0</v>
      </c>
      <c r="L1050" s="59"/>
      <c r="M1050" s="63">
        <f t="shared" si="134"/>
        <v>0</v>
      </c>
    </row>
    <row r="1051" spans="1:13">
      <c r="A1051" s="24">
        <v>12</v>
      </c>
      <c r="B1051" s="25" t="s">
        <v>35</v>
      </c>
      <c r="C1051" s="37"/>
      <c r="D1051" s="27">
        <v>49680</v>
      </c>
      <c r="E1051" s="28">
        <f t="shared" si="130"/>
        <v>0</v>
      </c>
      <c r="F1051" s="29">
        <v>0.09</v>
      </c>
      <c r="G1051" s="30">
        <f t="shared" si="131"/>
        <v>0</v>
      </c>
      <c r="H1051" s="31">
        <f t="shared" si="132"/>
        <v>41860</v>
      </c>
      <c r="I1051" s="59"/>
      <c r="J1051" s="59"/>
      <c r="K1051" s="59">
        <f t="shared" si="133"/>
        <v>0</v>
      </c>
      <c r="L1051" s="59"/>
      <c r="M1051" s="63">
        <f t="shared" si="134"/>
        <v>0</v>
      </c>
    </row>
    <row r="1052" spans="1:13">
      <c r="A1052" s="24">
        <v>13</v>
      </c>
      <c r="B1052" s="25" t="s">
        <v>36</v>
      </c>
      <c r="C1052" s="37">
        <v>3</v>
      </c>
      <c r="D1052" s="38">
        <v>64152</v>
      </c>
      <c r="E1052" s="28">
        <f t="shared" si="130"/>
        <v>192456</v>
      </c>
      <c r="F1052" s="29">
        <v>0.09</v>
      </c>
      <c r="G1052" s="30">
        <f t="shared" si="131"/>
        <v>175134.96</v>
      </c>
      <c r="H1052" s="31">
        <f t="shared" si="132"/>
        <v>54053.999999999993</v>
      </c>
      <c r="I1052" s="59"/>
      <c r="J1052" s="59"/>
      <c r="K1052" s="59">
        <f t="shared" si="133"/>
        <v>162161.99999999997</v>
      </c>
      <c r="L1052" s="59"/>
      <c r="M1052" s="63">
        <f t="shared" si="134"/>
        <v>162161.99999999997</v>
      </c>
    </row>
    <row r="1053" spans="1:13">
      <c r="A1053" s="24">
        <v>14</v>
      </c>
      <c r="B1053" s="25" t="s">
        <v>37</v>
      </c>
      <c r="C1053" s="37">
        <v>5</v>
      </c>
      <c r="D1053" s="38">
        <v>65934</v>
      </c>
      <c r="E1053" s="28">
        <f t="shared" si="130"/>
        <v>329670</v>
      </c>
      <c r="F1053" s="29">
        <v>0.09</v>
      </c>
      <c r="G1053" s="30">
        <f t="shared" si="131"/>
        <v>299999.7</v>
      </c>
      <c r="H1053" s="31">
        <f t="shared" si="132"/>
        <v>55555.499999999993</v>
      </c>
      <c r="I1053" s="59"/>
      <c r="J1053" s="59"/>
      <c r="K1053" s="59">
        <f t="shared" si="133"/>
        <v>277777.49999999994</v>
      </c>
      <c r="L1053" s="59"/>
      <c r="M1053" s="63">
        <f t="shared" si="134"/>
        <v>277777.49999999994</v>
      </c>
    </row>
    <row r="1054" spans="1:13">
      <c r="A1054" s="24">
        <v>15</v>
      </c>
      <c r="B1054" s="25" t="s">
        <v>38</v>
      </c>
      <c r="C1054" s="37"/>
      <c r="D1054" s="38">
        <v>76626</v>
      </c>
      <c r="E1054" s="28">
        <f t="shared" si="130"/>
        <v>0</v>
      </c>
      <c r="F1054" s="29">
        <v>0.09</v>
      </c>
      <c r="G1054" s="30">
        <f t="shared" si="131"/>
        <v>0</v>
      </c>
      <c r="H1054" s="31">
        <f t="shared" si="132"/>
        <v>64564.5</v>
      </c>
      <c r="I1054" s="59"/>
      <c r="J1054" s="59"/>
      <c r="K1054" s="59">
        <f t="shared" si="133"/>
        <v>0</v>
      </c>
      <c r="L1054" s="59"/>
      <c r="M1054" s="63">
        <f t="shared" si="134"/>
        <v>0</v>
      </c>
    </row>
    <row r="1055" spans="1:13">
      <c r="A1055" s="24">
        <v>16</v>
      </c>
      <c r="B1055" s="25" t="s">
        <v>39</v>
      </c>
      <c r="C1055" s="37"/>
      <c r="D1055" s="38">
        <v>80190</v>
      </c>
      <c r="E1055" s="28">
        <f t="shared" si="130"/>
        <v>0</v>
      </c>
      <c r="F1055" s="29">
        <v>0.09</v>
      </c>
      <c r="G1055" s="30">
        <f t="shared" si="131"/>
        <v>0</v>
      </c>
      <c r="H1055" s="31">
        <f t="shared" si="132"/>
        <v>67567.5</v>
      </c>
      <c r="I1055" s="59"/>
      <c r="J1055" s="59"/>
      <c r="K1055" s="59">
        <f t="shared" si="133"/>
        <v>0</v>
      </c>
      <c r="L1055" s="59"/>
      <c r="M1055" s="63">
        <f t="shared" si="134"/>
        <v>0</v>
      </c>
    </row>
    <row r="1056" spans="1:13">
      <c r="A1056" s="24">
        <v>17</v>
      </c>
      <c r="B1056" s="25" t="s">
        <v>40</v>
      </c>
      <c r="C1056" s="37"/>
      <c r="D1056" s="38">
        <v>113832</v>
      </c>
      <c r="E1056" s="28">
        <f t="shared" si="130"/>
        <v>0</v>
      </c>
      <c r="F1056" s="29">
        <v>0.09</v>
      </c>
      <c r="G1056" s="30">
        <f t="shared" si="131"/>
        <v>0</v>
      </c>
      <c r="H1056" s="31">
        <f t="shared" si="132"/>
        <v>95914</v>
      </c>
      <c r="I1056" s="59"/>
      <c r="J1056" s="59"/>
      <c r="K1056" s="59">
        <f t="shared" si="133"/>
        <v>0</v>
      </c>
      <c r="L1056" s="59"/>
      <c r="M1056" s="63">
        <f t="shared" si="134"/>
        <v>0</v>
      </c>
    </row>
    <row r="1057" spans="1:13">
      <c r="A1057" s="24">
        <v>18</v>
      </c>
      <c r="B1057" s="25" t="s">
        <v>41</v>
      </c>
      <c r="C1057" s="37"/>
      <c r="D1057" s="39">
        <v>98010</v>
      </c>
      <c r="E1057" s="28">
        <f t="shared" si="130"/>
        <v>0</v>
      </c>
      <c r="F1057" s="29">
        <v>0.09</v>
      </c>
      <c r="G1057" s="30">
        <f t="shared" si="131"/>
        <v>0</v>
      </c>
      <c r="H1057" s="31">
        <f t="shared" si="132"/>
        <v>82582.5</v>
      </c>
      <c r="I1057" s="59"/>
      <c r="J1057" s="59"/>
      <c r="K1057" s="59">
        <f t="shared" si="133"/>
        <v>0</v>
      </c>
      <c r="L1057" s="59"/>
      <c r="M1057" s="63">
        <f t="shared" si="134"/>
        <v>0</v>
      </c>
    </row>
    <row r="1058" spans="1:13" ht="17.25">
      <c r="A1058" s="40"/>
      <c r="B1058" s="41" t="s">
        <v>42</v>
      </c>
      <c r="C1058" s="42">
        <f>SUM(C1040:C1057)</f>
        <v>14</v>
      </c>
      <c r="D1058" s="42"/>
      <c r="E1058" s="43">
        <f>SUM(E1040:E1057)</f>
        <v>1255242</v>
      </c>
      <c r="F1058" s="43"/>
      <c r="G1058" s="111">
        <f>SUM(G1040:G1057)</f>
        <v>1142270.22</v>
      </c>
      <c r="H1058" s="45"/>
      <c r="I1058" s="64"/>
      <c r="J1058" s="113"/>
      <c r="K1058" s="113">
        <f>SUM(K1040:K1057)</f>
        <v>1057657.611111111</v>
      </c>
      <c r="L1058" s="113"/>
      <c r="M1058" s="45">
        <f>SUM(M1040:M1057)</f>
        <v>1057657.611111111</v>
      </c>
    </row>
    <row r="1059" spans="1:13" ht="31.5">
      <c r="A1059" s="46"/>
      <c r="B1059" s="47"/>
      <c r="C1059" s="48"/>
      <c r="D1059" s="48"/>
      <c r="E1059" s="49"/>
      <c r="F1059" s="49"/>
      <c r="G1059" s="50"/>
      <c r="H1059" s="51"/>
      <c r="I1059" s="65"/>
      <c r="J1059" s="114"/>
      <c r="K1059" s="114">
        <f>K1058*0.08</f>
        <v>84612.608888888877</v>
      </c>
      <c r="L1059" s="114"/>
      <c r="M1059" s="115">
        <f>M1058*0.1</f>
        <v>105765.7611111111</v>
      </c>
    </row>
    <row r="1060" spans="1:13" ht="18">
      <c r="A1060" s="283"/>
      <c r="B1060" s="283"/>
      <c r="C1060" s="284"/>
      <c r="D1060" s="284"/>
      <c r="E1060" s="54"/>
      <c r="F1060" s="54"/>
      <c r="G1060" s="55"/>
      <c r="H1060" s="56"/>
      <c r="I1060" s="66"/>
      <c r="J1060" s="116"/>
      <c r="K1060" s="116">
        <f>SUM(K1058:K1059)</f>
        <v>1142270.22</v>
      </c>
      <c r="L1060" s="116"/>
      <c r="M1060" s="117">
        <f>SUM(M1058:M1059)</f>
        <v>1163423.3722222222</v>
      </c>
    </row>
    <row r="1061" spans="1:13" ht="18">
      <c r="A1061" s="283" t="s">
        <v>43</v>
      </c>
      <c r="B1061" s="283"/>
      <c r="C1061" s="284" t="s">
        <v>44</v>
      </c>
      <c r="D1061" s="284"/>
      <c r="E1061" s="54"/>
      <c r="F1061" s="54"/>
      <c r="G1061" s="55" t="s">
        <v>45</v>
      </c>
      <c r="H1061" s="56"/>
    </row>
    <row r="1066" spans="1:13" ht="15.75">
      <c r="A1066" s="279" t="s">
        <v>0</v>
      </c>
      <c r="B1066" s="279"/>
      <c r="C1066" s="279"/>
      <c r="D1066" s="279"/>
      <c r="E1066" s="279"/>
      <c r="F1066" s="279"/>
      <c r="G1066" s="279"/>
      <c r="H1066" s="3"/>
      <c r="I1066" s="112"/>
      <c r="J1066" s="112"/>
      <c r="K1066" s="112"/>
      <c r="L1066" s="112"/>
      <c r="M1066" s="1"/>
    </row>
    <row r="1067" spans="1:13" ht="17.25">
      <c r="A1067" s="279" t="s">
        <v>1</v>
      </c>
      <c r="B1067" s="279"/>
      <c r="C1067" s="279"/>
      <c r="D1067" s="279"/>
      <c r="E1067" s="279"/>
      <c r="F1067" s="279"/>
      <c r="G1067" s="279"/>
      <c r="H1067" s="3"/>
      <c r="I1067" s="58"/>
      <c r="J1067" s="58"/>
      <c r="K1067" s="58"/>
      <c r="L1067" s="58"/>
      <c r="M1067" s="1"/>
    </row>
    <row r="1068" spans="1:13" ht="15.75">
      <c r="A1068" s="279" t="s">
        <v>2</v>
      </c>
      <c r="B1068" s="279"/>
      <c r="C1068" s="279"/>
      <c r="D1068" s="279"/>
      <c r="E1068" s="279"/>
      <c r="F1068" s="279"/>
      <c r="G1068" s="279"/>
      <c r="H1068" s="3"/>
      <c r="I1068" s="59"/>
      <c r="J1068" s="59"/>
      <c r="K1068" s="59"/>
      <c r="L1068" s="59"/>
      <c r="M1068" s="1"/>
    </row>
    <row r="1069" spans="1:13" ht="15.75">
      <c r="A1069" s="279" t="s">
        <v>4</v>
      </c>
      <c r="B1069" s="279"/>
      <c r="C1069" s="279"/>
      <c r="D1069" s="279"/>
      <c r="E1069" s="279"/>
      <c r="F1069" s="279"/>
      <c r="G1069" s="279"/>
      <c r="H1069" s="3"/>
      <c r="I1069" s="59"/>
      <c r="J1069" s="59"/>
      <c r="K1069" s="59"/>
      <c r="L1069" s="59"/>
      <c r="M1069" s="1"/>
    </row>
    <row r="1070" spans="1:13" ht="15.75">
      <c r="A1070" s="280" t="s">
        <v>6</v>
      </c>
      <c r="B1070" s="280"/>
      <c r="C1070" s="280"/>
      <c r="D1070" s="280"/>
      <c r="E1070" s="280"/>
      <c r="F1070" s="280"/>
      <c r="G1070" s="280"/>
      <c r="H1070" s="3"/>
      <c r="I1070" s="59"/>
      <c r="J1070" s="59"/>
      <c r="K1070" s="59"/>
      <c r="L1070" s="59"/>
      <c r="M1070" s="1"/>
    </row>
    <row r="1071" spans="1:13" ht="27.75">
      <c r="A1071" s="9"/>
      <c r="B1071" s="9"/>
      <c r="C1071" s="281" t="s">
        <v>576</v>
      </c>
      <c r="D1071" s="281"/>
      <c r="E1071" s="281"/>
      <c r="F1071" s="281"/>
      <c r="G1071" s="281"/>
      <c r="H1071" s="10"/>
      <c r="I1071" s="59"/>
      <c r="J1071" s="59"/>
      <c r="K1071" s="59"/>
      <c r="L1071" s="59"/>
      <c r="M1071" s="2"/>
    </row>
    <row r="1072" spans="1:13" ht="15.75">
      <c r="A1072" s="11" t="s">
        <v>1100</v>
      </c>
      <c r="B1072" s="12"/>
      <c r="C1072" s="13"/>
      <c r="D1072" s="286"/>
      <c r="E1072" s="286"/>
      <c r="F1072" s="286"/>
      <c r="G1072" s="286"/>
      <c r="H1072" s="15"/>
      <c r="I1072" s="59"/>
      <c r="J1072" s="59"/>
      <c r="K1072" s="59"/>
      <c r="L1072" s="59"/>
      <c r="M1072" s="1"/>
    </row>
    <row r="1073" spans="1:13" ht="15.75">
      <c r="A1073" s="11" t="s">
        <v>9</v>
      </c>
      <c r="B1073" s="306" t="s">
        <v>1133</v>
      </c>
      <c r="C1073" s="306"/>
      <c r="D1073" s="306"/>
      <c r="E1073" s="306"/>
      <c r="F1073" s="11"/>
      <c r="G1073" s="16"/>
      <c r="H1073" s="17"/>
      <c r="I1073" s="60"/>
      <c r="J1073" s="60"/>
      <c r="K1073" s="60"/>
      <c r="L1073" s="60"/>
      <c r="M1073" s="74"/>
    </row>
    <row r="1074" spans="1:13" ht="15.75">
      <c r="A1074" s="11" t="s">
        <v>11</v>
      </c>
      <c r="B1074" s="289"/>
      <c r="C1074" s="289"/>
      <c r="D1074" s="289"/>
      <c r="E1074" s="289"/>
      <c r="F1074" s="18"/>
      <c r="G1074" s="19" t="s">
        <v>13</v>
      </c>
      <c r="H1074" s="20" t="s">
        <v>161</v>
      </c>
      <c r="I1074" s="62"/>
      <c r="J1074" s="62"/>
      <c r="K1074" s="62"/>
      <c r="L1074" s="62"/>
      <c r="M1074" s="1"/>
    </row>
    <row r="1075" spans="1:13" ht="15.75">
      <c r="A1075" s="21" t="s">
        <v>14</v>
      </c>
      <c r="B1075" s="21" t="s">
        <v>16</v>
      </c>
      <c r="C1075" s="21" t="s">
        <v>17</v>
      </c>
      <c r="D1075" s="22" t="s">
        <v>18</v>
      </c>
      <c r="E1075" s="23" t="s">
        <v>19</v>
      </c>
      <c r="F1075" s="23" t="s">
        <v>20</v>
      </c>
      <c r="G1075" s="21" t="s">
        <v>21</v>
      </c>
      <c r="H1075" s="3"/>
      <c r="I1075" s="59"/>
      <c r="J1075" s="59"/>
      <c r="K1075" s="59"/>
      <c r="L1075" s="59"/>
      <c r="M1075" s="1"/>
    </row>
    <row r="1076" spans="1:13">
      <c r="A1076" s="24">
        <v>1</v>
      </c>
      <c r="B1076" s="25" t="s">
        <v>23</v>
      </c>
      <c r="C1076" s="26">
        <v>3</v>
      </c>
      <c r="D1076" s="27">
        <v>79305</v>
      </c>
      <c r="E1076" s="28">
        <f>D1076*C1076</f>
        <v>237915</v>
      </c>
      <c r="F1076" s="29">
        <v>0.09</v>
      </c>
      <c r="G1076" s="30">
        <f>E1076-E1076*F1076</f>
        <v>216502.65</v>
      </c>
      <c r="H1076" s="31">
        <f>D1076/1.08*0.91</f>
        <v>66821.805555555547</v>
      </c>
      <c r="I1076" s="59"/>
      <c r="J1076" s="59"/>
      <c r="K1076" s="59">
        <f>H1076*C1076</f>
        <v>200465.41666666663</v>
      </c>
      <c r="L1076" s="59"/>
      <c r="M1076" s="63">
        <f>H1076*C1076</f>
        <v>200465.41666666663</v>
      </c>
    </row>
    <row r="1077" spans="1:13">
      <c r="A1077" s="24">
        <v>2</v>
      </c>
      <c r="B1077" s="25" t="s">
        <v>25</v>
      </c>
      <c r="C1077" s="32">
        <v>3</v>
      </c>
      <c r="D1077" s="33">
        <v>128591</v>
      </c>
      <c r="E1077" s="28">
        <f t="shared" ref="E1077:E1093" si="135">D1077*C1077</f>
        <v>385773</v>
      </c>
      <c r="F1077" s="29">
        <v>0.09</v>
      </c>
      <c r="G1077" s="30">
        <f t="shared" ref="G1077:G1093" si="136">E1077-E1077*F1077</f>
        <v>351053.43</v>
      </c>
      <c r="H1077" s="31">
        <f t="shared" ref="H1077:H1093" si="137">D1077/1.08*0.91</f>
        <v>108349.82407407407</v>
      </c>
      <c r="I1077" s="59"/>
      <c r="J1077" s="59"/>
      <c r="K1077" s="59">
        <f t="shared" ref="K1077:K1093" si="138">H1077*C1077</f>
        <v>325049.47222222225</v>
      </c>
      <c r="L1077" s="59"/>
      <c r="M1077" s="63">
        <f t="shared" ref="M1077:M1093" si="139">H1077*C1077</f>
        <v>325049.47222222225</v>
      </c>
    </row>
    <row r="1078" spans="1:13">
      <c r="A1078" s="24">
        <v>3</v>
      </c>
      <c r="B1078" s="25" t="s">
        <v>26</v>
      </c>
      <c r="C1078" s="88"/>
      <c r="D1078" s="27">
        <v>60043</v>
      </c>
      <c r="E1078" s="28">
        <f t="shared" si="135"/>
        <v>0</v>
      </c>
      <c r="F1078" s="29">
        <v>0.09</v>
      </c>
      <c r="G1078" s="30">
        <f t="shared" si="136"/>
        <v>0</v>
      </c>
      <c r="H1078" s="31">
        <f t="shared" si="137"/>
        <v>50591.787037037036</v>
      </c>
      <c r="I1078" s="59"/>
      <c r="J1078" s="59"/>
      <c r="K1078" s="59">
        <f t="shared" si="138"/>
        <v>0</v>
      </c>
      <c r="L1078" s="59"/>
      <c r="M1078" s="63">
        <f t="shared" si="139"/>
        <v>0</v>
      </c>
    </row>
    <row r="1079" spans="1:13">
      <c r="A1079" s="24">
        <v>4</v>
      </c>
      <c r="B1079" s="25" t="s">
        <v>27</v>
      </c>
      <c r="C1079" s="106"/>
      <c r="D1079" s="27">
        <v>115781</v>
      </c>
      <c r="E1079" s="28">
        <f t="shared" si="135"/>
        <v>0</v>
      </c>
      <c r="F1079" s="29">
        <v>0.09</v>
      </c>
      <c r="G1079" s="30">
        <f t="shared" si="136"/>
        <v>0</v>
      </c>
      <c r="H1079" s="31">
        <f t="shared" si="137"/>
        <v>97556.212962962964</v>
      </c>
      <c r="I1079" s="59"/>
      <c r="J1079" s="59"/>
      <c r="K1079" s="59">
        <f t="shared" si="138"/>
        <v>0</v>
      </c>
      <c r="L1079" s="59"/>
      <c r="M1079" s="63">
        <f t="shared" si="139"/>
        <v>0</v>
      </c>
    </row>
    <row r="1080" spans="1:13">
      <c r="A1080" s="24">
        <v>5</v>
      </c>
      <c r="B1080" s="25" t="s">
        <v>28</v>
      </c>
      <c r="C1080" s="32"/>
      <c r="D1080" s="27">
        <v>119943</v>
      </c>
      <c r="E1080" s="28">
        <f t="shared" si="135"/>
        <v>0</v>
      </c>
      <c r="F1080" s="29">
        <v>0.09</v>
      </c>
      <c r="G1080" s="30">
        <f t="shared" si="136"/>
        <v>0</v>
      </c>
      <c r="H1080" s="31">
        <f t="shared" si="137"/>
        <v>101063.08333333333</v>
      </c>
      <c r="I1080" s="59"/>
      <c r="J1080" s="59"/>
      <c r="K1080" s="59">
        <f t="shared" si="138"/>
        <v>0</v>
      </c>
      <c r="L1080" s="59"/>
      <c r="M1080" s="63">
        <f t="shared" si="139"/>
        <v>0</v>
      </c>
    </row>
    <row r="1081" spans="1:13">
      <c r="A1081" s="24">
        <v>6</v>
      </c>
      <c r="B1081" s="25" t="s">
        <v>29</v>
      </c>
      <c r="C1081" s="26"/>
      <c r="D1081" s="27">
        <v>94810</v>
      </c>
      <c r="E1081" s="28">
        <f t="shared" si="135"/>
        <v>0</v>
      </c>
      <c r="F1081" s="29">
        <v>0.09</v>
      </c>
      <c r="G1081" s="30">
        <f t="shared" si="136"/>
        <v>0</v>
      </c>
      <c r="H1081" s="31">
        <f t="shared" si="137"/>
        <v>79886.203703703708</v>
      </c>
      <c r="I1081" s="59"/>
      <c r="J1081" s="59"/>
      <c r="K1081" s="59">
        <f t="shared" si="138"/>
        <v>0</v>
      </c>
      <c r="L1081" s="59"/>
      <c r="M1081" s="63">
        <f t="shared" si="139"/>
        <v>0</v>
      </c>
    </row>
    <row r="1082" spans="1:13">
      <c r="A1082" s="24">
        <v>7</v>
      </c>
      <c r="B1082" s="25" t="s">
        <v>30</v>
      </c>
      <c r="C1082" s="34"/>
      <c r="D1082" s="27">
        <v>141396</v>
      </c>
      <c r="E1082" s="28">
        <f t="shared" si="135"/>
        <v>0</v>
      </c>
      <c r="F1082" s="29">
        <v>0.09</v>
      </c>
      <c r="G1082" s="30">
        <f t="shared" si="136"/>
        <v>0</v>
      </c>
      <c r="H1082" s="31">
        <f t="shared" si="137"/>
        <v>119139.22222222222</v>
      </c>
      <c r="I1082" s="59"/>
      <c r="J1082" s="59"/>
      <c r="K1082" s="59">
        <f t="shared" si="138"/>
        <v>0</v>
      </c>
      <c r="L1082" s="59"/>
      <c r="M1082" s="63">
        <f t="shared" si="139"/>
        <v>0</v>
      </c>
    </row>
    <row r="1083" spans="1:13">
      <c r="A1083" s="24">
        <v>8</v>
      </c>
      <c r="B1083" s="25" t="s">
        <v>31</v>
      </c>
      <c r="C1083" s="26"/>
      <c r="D1083" s="27">
        <v>232931</v>
      </c>
      <c r="E1083" s="28">
        <f t="shared" si="135"/>
        <v>0</v>
      </c>
      <c r="F1083" s="29">
        <v>0.09</v>
      </c>
      <c r="G1083" s="30">
        <f t="shared" si="136"/>
        <v>0</v>
      </c>
      <c r="H1083" s="31">
        <f t="shared" si="137"/>
        <v>196265.93518518517</v>
      </c>
      <c r="I1083" s="59"/>
      <c r="J1083" s="59"/>
      <c r="K1083" s="59">
        <f t="shared" si="138"/>
        <v>0</v>
      </c>
      <c r="L1083" s="59"/>
      <c r="M1083" s="63">
        <f t="shared" si="139"/>
        <v>0</v>
      </c>
    </row>
    <row r="1084" spans="1:13">
      <c r="A1084" s="24">
        <v>9</v>
      </c>
      <c r="B1084" s="36" t="s">
        <v>32</v>
      </c>
      <c r="C1084" s="26"/>
      <c r="D1084" s="27">
        <v>101534</v>
      </c>
      <c r="E1084" s="28">
        <f t="shared" si="135"/>
        <v>0</v>
      </c>
      <c r="F1084" s="29">
        <v>0.09</v>
      </c>
      <c r="G1084" s="30">
        <f t="shared" si="136"/>
        <v>0</v>
      </c>
      <c r="H1084" s="31">
        <f t="shared" si="137"/>
        <v>85551.796296296307</v>
      </c>
      <c r="I1084" s="59"/>
      <c r="J1084" s="59"/>
      <c r="K1084" s="59">
        <f t="shared" si="138"/>
        <v>0</v>
      </c>
      <c r="L1084" s="59"/>
      <c r="M1084" s="63">
        <f t="shared" si="139"/>
        <v>0</v>
      </c>
    </row>
    <row r="1085" spans="1:13">
      <c r="A1085" s="24">
        <v>10</v>
      </c>
      <c r="B1085" s="36" t="s">
        <v>33</v>
      </c>
      <c r="C1085" s="37"/>
      <c r="D1085" s="33">
        <v>110148</v>
      </c>
      <c r="E1085" s="28">
        <f t="shared" si="135"/>
        <v>0</v>
      </c>
      <c r="F1085" s="29">
        <v>0.09</v>
      </c>
      <c r="G1085" s="30">
        <f t="shared" si="136"/>
        <v>0</v>
      </c>
      <c r="H1085" s="31">
        <f t="shared" si="137"/>
        <v>92809.888888888876</v>
      </c>
      <c r="I1085" s="59"/>
      <c r="J1085" s="59"/>
      <c r="K1085" s="59">
        <f t="shared" si="138"/>
        <v>0</v>
      </c>
      <c r="L1085" s="59"/>
      <c r="M1085" s="63">
        <f t="shared" si="139"/>
        <v>0</v>
      </c>
    </row>
    <row r="1086" spans="1:13">
      <c r="A1086" s="24">
        <v>11</v>
      </c>
      <c r="B1086" s="25" t="s">
        <v>34</v>
      </c>
      <c r="C1086" s="37"/>
      <c r="D1086" s="27">
        <v>54198</v>
      </c>
      <c r="E1086" s="28">
        <f t="shared" si="135"/>
        <v>0</v>
      </c>
      <c r="F1086" s="29">
        <v>0.09</v>
      </c>
      <c r="G1086" s="30">
        <f t="shared" si="136"/>
        <v>0</v>
      </c>
      <c r="H1086" s="31">
        <f t="shared" si="137"/>
        <v>45666.833333333328</v>
      </c>
      <c r="I1086" s="59"/>
      <c r="J1086" s="59"/>
      <c r="K1086" s="59">
        <f t="shared" si="138"/>
        <v>0</v>
      </c>
      <c r="L1086" s="59"/>
      <c r="M1086" s="63">
        <f t="shared" si="139"/>
        <v>0</v>
      </c>
    </row>
    <row r="1087" spans="1:13">
      <c r="A1087" s="24">
        <v>12</v>
      </c>
      <c r="B1087" s="25" t="s">
        <v>35</v>
      </c>
      <c r="C1087" s="37"/>
      <c r="D1087" s="27">
        <v>49680</v>
      </c>
      <c r="E1087" s="28">
        <f t="shared" si="135"/>
        <v>0</v>
      </c>
      <c r="F1087" s="29">
        <v>0.09</v>
      </c>
      <c r="G1087" s="30">
        <f t="shared" si="136"/>
        <v>0</v>
      </c>
      <c r="H1087" s="31">
        <f t="shared" si="137"/>
        <v>41860</v>
      </c>
      <c r="I1087" s="59"/>
      <c r="J1087" s="59"/>
      <c r="K1087" s="59">
        <f t="shared" si="138"/>
        <v>0</v>
      </c>
      <c r="L1087" s="59"/>
      <c r="M1087" s="63">
        <f t="shared" si="139"/>
        <v>0</v>
      </c>
    </row>
    <row r="1088" spans="1:13">
      <c r="A1088" s="24">
        <v>13</v>
      </c>
      <c r="B1088" s="25" t="s">
        <v>36</v>
      </c>
      <c r="C1088" s="37">
        <v>3</v>
      </c>
      <c r="D1088" s="38">
        <v>64152</v>
      </c>
      <c r="E1088" s="28">
        <f t="shared" si="135"/>
        <v>192456</v>
      </c>
      <c r="F1088" s="29">
        <v>0.09</v>
      </c>
      <c r="G1088" s="30">
        <f t="shared" si="136"/>
        <v>175134.96</v>
      </c>
      <c r="H1088" s="31">
        <f t="shared" si="137"/>
        <v>54053.999999999993</v>
      </c>
      <c r="I1088" s="59"/>
      <c r="J1088" s="59"/>
      <c r="K1088" s="59">
        <f t="shared" si="138"/>
        <v>162161.99999999997</v>
      </c>
      <c r="L1088" s="59"/>
      <c r="M1088" s="63">
        <f t="shared" si="139"/>
        <v>162161.99999999997</v>
      </c>
    </row>
    <row r="1089" spans="1:13">
      <c r="A1089" s="24">
        <v>14</v>
      </c>
      <c r="B1089" s="25" t="s">
        <v>37</v>
      </c>
      <c r="C1089" s="37">
        <v>3</v>
      </c>
      <c r="D1089" s="38">
        <v>65934</v>
      </c>
      <c r="E1089" s="28">
        <f t="shared" si="135"/>
        <v>197802</v>
      </c>
      <c r="F1089" s="29">
        <v>0.09</v>
      </c>
      <c r="G1089" s="30">
        <f t="shared" si="136"/>
        <v>179999.82</v>
      </c>
      <c r="H1089" s="31">
        <f t="shared" si="137"/>
        <v>55555.499999999993</v>
      </c>
      <c r="I1089" s="59"/>
      <c r="J1089" s="59"/>
      <c r="K1089" s="59">
        <f t="shared" si="138"/>
        <v>166666.49999999997</v>
      </c>
      <c r="L1089" s="59"/>
      <c r="M1089" s="63">
        <f t="shared" si="139"/>
        <v>166666.49999999997</v>
      </c>
    </row>
    <row r="1090" spans="1:13">
      <c r="A1090" s="24">
        <v>15</v>
      </c>
      <c r="B1090" s="25" t="s">
        <v>38</v>
      </c>
      <c r="C1090" s="37">
        <v>3</v>
      </c>
      <c r="D1090" s="38">
        <v>76626</v>
      </c>
      <c r="E1090" s="28">
        <f t="shared" si="135"/>
        <v>229878</v>
      </c>
      <c r="F1090" s="29">
        <v>0.09</v>
      </c>
      <c r="G1090" s="30">
        <f t="shared" si="136"/>
        <v>209188.98</v>
      </c>
      <c r="H1090" s="31">
        <f t="shared" si="137"/>
        <v>64564.5</v>
      </c>
      <c r="I1090" s="59"/>
      <c r="J1090" s="59"/>
      <c r="K1090" s="59">
        <f t="shared" si="138"/>
        <v>193693.5</v>
      </c>
      <c r="L1090" s="59"/>
      <c r="M1090" s="63">
        <f t="shared" si="139"/>
        <v>193693.5</v>
      </c>
    </row>
    <row r="1091" spans="1:13">
      <c r="A1091" s="24">
        <v>16</v>
      </c>
      <c r="B1091" s="25" t="s">
        <v>39</v>
      </c>
      <c r="C1091" s="37"/>
      <c r="D1091" s="38">
        <v>80190</v>
      </c>
      <c r="E1091" s="28">
        <f t="shared" si="135"/>
        <v>0</v>
      </c>
      <c r="F1091" s="29">
        <v>0.09</v>
      </c>
      <c r="G1091" s="30">
        <f t="shared" si="136"/>
        <v>0</v>
      </c>
      <c r="H1091" s="31">
        <f t="shared" si="137"/>
        <v>67567.5</v>
      </c>
      <c r="I1091" s="59"/>
      <c r="J1091" s="59"/>
      <c r="K1091" s="59">
        <f t="shared" si="138"/>
        <v>0</v>
      </c>
      <c r="L1091" s="59"/>
      <c r="M1091" s="63">
        <f t="shared" si="139"/>
        <v>0</v>
      </c>
    </row>
    <row r="1092" spans="1:13">
      <c r="A1092" s="24">
        <v>17</v>
      </c>
      <c r="B1092" s="25" t="s">
        <v>40</v>
      </c>
      <c r="C1092" s="37"/>
      <c r="D1092" s="38">
        <v>113832</v>
      </c>
      <c r="E1092" s="28">
        <f t="shared" si="135"/>
        <v>0</v>
      </c>
      <c r="F1092" s="29">
        <v>0.09</v>
      </c>
      <c r="G1092" s="30">
        <f t="shared" si="136"/>
        <v>0</v>
      </c>
      <c r="H1092" s="31">
        <f t="shared" si="137"/>
        <v>95914</v>
      </c>
      <c r="I1092" s="59"/>
      <c r="J1092" s="59"/>
      <c r="K1092" s="59">
        <f t="shared" si="138"/>
        <v>0</v>
      </c>
      <c r="L1092" s="59"/>
      <c r="M1092" s="63">
        <f t="shared" si="139"/>
        <v>0</v>
      </c>
    </row>
    <row r="1093" spans="1:13">
      <c r="A1093" s="24">
        <v>18</v>
      </c>
      <c r="B1093" s="25" t="s">
        <v>41</v>
      </c>
      <c r="C1093" s="37"/>
      <c r="D1093" s="39">
        <v>98010</v>
      </c>
      <c r="E1093" s="28">
        <f t="shared" si="135"/>
        <v>0</v>
      </c>
      <c r="F1093" s="29">
        <v>0.09</v>
      </c>
      <c r="G1093" s="30">
        <f t="shared" si="136"/>
        <v>0</v>
      </c>
      <c r="H1093" s="31">
        <f t="shared" si="137"/>
        <v>82582.5</v>
      </c>
      <c r="I1093" s="59"/>
      <c r="J1093" s="59"/>
      <c r="K1093" s="59">
        <f t="shared" si="138"/>
        <v>0</v>
      </c>
      <c r="L1093" s="59"/>
      <c r="M1093" s="63">
        <f t="shared" si="139"/>
        <v>0</v>
      </c>
    </row>
    <row r="1094" spans="1:13" ht="17.25">
      <c r="A1094" s="40"/>
      <c r="B1094" s="41" t="s">
        <v>42</v>
      </c>
      <c r="C1094" s="42">
        <f>SUM(C1076:C1093)</f>
        <v>15</v>
      </c>
      <c r="D1094" s="42"/>
      <c r="E1094" s="43">
        <f>SUM(E1076:E1093)</f>
        <v>1243824</v>
      </c>
      <c r="F1094" s="43"/>
      <c r="G1094" s="111">
        <f>SUM(G1076:G1093)</f>
        <v>1131879.8399999999</v>
      </c>
      <c r="H1094" s="45"/>
      <c r="I1094" s="64"/>
      <c r="J1094" s="113"/>
      <c r="K1094" s="113">
        <f>SUM(K1076:K1093)</f>
        <v>1048036.8888888889</v>
      </c>
      <c r="L1094" s="113"/>
      <c r="M1094" s="45">
        <f>SUM(M1076:M1093)</f>
        <v>1048036.8888888889</v>
      </c>
    </row>
    <row r="1095" spans="1:13" ht="31.5">
      <c r="A1095" s="46"/>
      <c r="B1095" s="47"/>
      <c r="C1095" s="48"/>
      <c r="D1095" s="48"/>
      <c r="E1095" s="49"/>
      <c r="F1095" s="49"/>
      <c r="G1095" s="50"/>
      <c r="H1095" s="51"/>
      <c r="I1095" s="65"/>
      <c r="J1095" s="114"/>
      <c r="K1095" s="114">
        <f>K1094*0.08</f>
        <v>83842.951111111106</v>
      </c>
      <c r="L1095" s="114"/>
      <c r="M1095" s="115">
        <f>M1094*0.1</f>
        <v>104803.68888888889</v>
      </c>
    </row>
    <row r="1096" spans="1:13" ht="18">
      <c r="A1096" s="283"/>
      <c r="B1096" s="283"/>
      <c r="C1096" s="284"/>
      <c r="D1096" s="284"/>
      <c r="E1096" s="54"/>
      <c r="F1096" s="54"/>
      <c r="G1096" s="55"/>
      <c r="H1096" s="56"/>
      <c r="I1096" s="66"/>
      <c r="J1096" s="116"/>
      <c r="K1096" s="116">
        <f>SUM(K1094:K1095)</f>
        <v>1131879.8400000001</v>
      </c>
      <c r="L1096" s="116"/>
      <c r="M1096" s="117">
        <f>SUM(M1094:M1095)</f>
        <v>1152840.5777777778</v>
      </c>
    </row>
    <row r="1097" spans="1:13" ht="18">
      <c r="A1097" s="283" t="s">
        <v>43</v>
      </c>
      <c r="B1097" s="283"/>
      <c r="C1097" s="284" t="s">
        <v>44</v>
      </c>
      <c r="D1097" s="284"/>
      <c r="E1097" s="54"/>
      <c r="F1097" s="54"/>
      <c r="G1097" s="55" t="s">
        <v>45</v>
      </c>
      <c r="H1097" s="56"/>
    </row>
    <row r="1103" spans="1:13" ht="15.75">
      <c r="A1103" s="279" t="s">
        <v>0</v>
      </c>
      <c r="B1103" s="279"/>
      <c r="C1103" s="279"/>
      <c r="D1103" s="279"/>
      <c r="E1103" s="279"/>
      <c r="F1103" s="279"/>
      <c r="G1103" s="279"/>
      <c r="H1103" s="3"/>
      <c r="I1103" s="112"/>
      <c r="J1103" s="112"/>
      <c r="K1103" s="112"/>
      <c r="L1103" s="112"/>
      <c r="M1103" s="1"/>
    </row>
    <row r="1104" spans="1:13" ht="17.25">
      <c r="A1104" s="279" t="s">
        <v>1</v>
      </c>
      <c r="B1104" s="279"/>
      <c r="C1104" s="279"/>
      <c r="D1104" s="279"/>
      <c r="E1104" s="279"/>
      <c r="F1104" s="279"/>
      <c r="G1104" s="279"/>
      <c r="H1104" s="3"/>
      <c r="I1104" s="58"/>
      <c r="J1104" s="58"/>
      <c r="K1104" s="58"/>
      <c r="L1104" s="58"/>
      <c r="M1104" s="1"/>
    </row>
    <row r="1105" spans="1:13" ht="15.75">
      <c r="A1105" s="279" t="s">
        <v>2</v>
      </c>
      <c r="B1105" s="279"/>
      <c r="C1105" s="279"/>
      <c r="D1105" s="279"/>
      <c r="E1105" s="279"/>
      <c r="F1105" s="279"/>
      <c r="G1105" s="279"/>
      <c r="H1105" s="3"/>
      <c r="I1105" s="59"/>
      <c r="J1105" s="59"/>
      <c r="K1105" s="59"/>
      <c r="L1105" s="59"/>
      <c r="M1105" s="1"/>
    </row>
    <row r="1106" spans="1:13" ht="15.75">
      <c r="A1106" s="279" t="s">
        <v>4</v>
      </c>
      <c r="B1106" s="279"/>
      <c r="C1106" s="279"/>
      <c r="D1106" s="279"/>
      <c r="E1106" s="279"/>
      <c r="F1106" s="279"/>
      <c r="G1106" s="279"/>
      <c r="H1106" s="3"/>
      <c r="I1106" s="59"/>
      <c r="J1106" s="59"/>
      <c r="K1106" s="59"/>
      <c r="L1106" s="59"/>
      <c r="M1106" s="1"/>
    </row>
    <row r="1107" spans="1:13" ht="15.75">
      <c r="A1107" s="280" t="s">
        <v>6</v>
      </c>
      <c r="B1107" s="280"/>
      <c r="C1107" s="280"/>
      <c r="D1107" s="280"/>
      <c r="E1107" s="280"/>
      <c r="F1107" s="280"/>
      <c r="G1107" s="280"/>
      <c r="H1107" s="3"/>
      <c r="I1107" s="59"/>
      <c r="J1107" s="59"/>
      <c r="K1107" s="59"/>
      <c r="L1107" s="59"/>
      <c r="M1107" s="1"/>
    </row>
    <row r="1108" spans="1:13" ht="27.75">
      <c r="A1108" s="9"/>
      <c r="B1108" s="9"/>
      <c r="C1108" s="281" t="s">
        <v>576</v>
      </c>
      <c r="D1108" s="281"/>
      <c r="E1108" s="281"/>
      <c r="F1108" s="281"/>
      <c r="G1108" s="281"/>
      <c r="H1108" s="10"/>
      <c r="I1108" s="59"/>
      <c r="J1108" s="59"/>
      <c r="K1108" s="59"/>
      <c r="L1108" s="59"/>
      <c r="M1108" s="2"/>
    </row>
    <row r="1109" spans="1:13" ht="15.75">
      <c r="A1109" s="11" t="s">
        <v>1100</v>
      </c>
      <c r="B1109" s="12"/>
      <c r="C1109" s="13"/>
      <c r="D1109" s="286"/>
      <c r="E1109" s="286"/>
      <c r="F1109" s="286"/>
      <c r="G1109" s="286"/>
      <c r="H1109" s="15"/>
      <c r="I1109" s="59"/>
      <c r="J1109" s="59"/>
      <c r="K1109" s="59"/>
      <c r="L1109" s="59"/>
      <c r="M1109" s="1"/>
    </row>
    <row r="1110" spans="1:13" ht="15.75">
      <c r="A1110" s="11" t="s">
        <v>9</v>
      </c>
      <c r="B1110" s="306" t="s">
        <v>1134</v>
      </c>
      <c r="C1110" s="306"/>
      <c r="D1110" s="306"/>
      <c r="E1110" s="306"/>
      <c r="F1110" s="11"/>
      <c r="G1110" s="16"/>
      <c r="H1110" s="17"/>
      <c r="I1110" s="60"/>
      <c r="J1110" s="60"/>
      <c r="K1110" s="60"/>
      <c r="L1110" s="60"/>
      <c r="M1110" s="74"/>
    </row>
    <row r="1111" spans="1:13" ht="15.75">
      <c r="A1111" s="11" t="s">
        <v>11</v>
      </c>
      <c r="B1111" s="289"/>
      <c r="C1111" s="289"/>
      <c r="D1111" s="289"/>
      <c r="E1111" s="289"/>
      <c r="F1111" s="18"/>
      <c r="G1111" s="19" t="s">
        <v>13</v>
      </c>
      <c r="H1111" s="20" t="s">
        <v>161</v>
      </c>
      <c r="I1111" s="62"/>
      <c r="J1111" s="62"/>
      <c r="K1111" s="62"/>
      <c r="L1111" s="62"/>
      <c r="M1111" s="1"/>
    </row>
    <row r="1112" spans="1:13" ht="15.75">
      <c r="A1112" s="21" t="s">
        <v>14</v>
      </c>
      <c r="B1112" s="21" t="s">
        <v>16</v>
      </c>
      <c r="C1112" s="21" t="s">
        <v>17</v>
      </c>
      <c r="D1112" s="22" t="s">
        <v>18</v>
      </c>
      <c r="E1112" s="23" t="s">
        <v>19</v>
      </c>
      <c r="F1112" s="23" t="s">
        <v>20</v>
      </c>
      <c r="G1112" s="21" t="s">
        <v>21</v>
      </c>
      <c r="H1112" s="3"/>
      <c r="I1112" s="59"/>
      <c r="J1112" s="59"/>
      <c r="K1112" s="59"/>
      <c r="L1112" s="59"/>
      <c r="M1112" s="1"/>
    </row>
    <row r="1113" spans="1:13">
      <c r="A1113" s="24">
        <v>1</v>
      </c>
      <c r="B1113" s="25" t="s">
        <v>23</v>
      </c>
      <c r="C1113" s="26">
        <v>3</v>
      </c>
      <c r="D1113" s="27">
        <v>79305</v>
      </c>
      <c r="E1113" s="28">
        <f>D1113*C1113</f>
        <v>237915</v>
      </c>
      <c r="F1113" s="29">
        <v>0.09</v>
      </c>
      <c r="G1113" s="30">
        <f>E1113-E1113*F1113</f>
        <v>216502.65</v>
      </c>
      <c r="H1113" s="31">
        <f>D1113/1.08*0.91</f>
        <v>66821.805555555547</v>
      </c>
      <c r="I1113" s="59"/>
      <c r="J1113" s="59"/>
      <c r="K1113" s="59">
        <f>H1113*C1113</f>
        <v>200465.41666666663</v>
      </c>
      <c r="L1113" s="59"/>
      <c r="M1113" s="63">
        <f>H1113*C1113</f>
        <v>200465.41666666663</v>
      </c>
    </row>
    <row r="1114" spans="1:13">
      <c r="A1114" s="24">
        <v>2</v>
      </c>
      <c r="B1114" s="25" t="s">
        <v>25</v>
      </c>
      <c r="C1114" s="32">
        <v>3</v>
      </c>
      <c r="D1114" s="33">
        <v>128591</v>
      </c>
      <c r="E1114" s="28">
        <f t="shared" ref="E1114:E1130" si="140">D1114*C1114</f>
        <v>385773</v>
      </c>
      <c r="F1114" s="29">
        <v>0.09</v>
      </c>
      <c r="G1114" s="30">
        <f t="shared" ref="G1114:G1130" si="141">E1114-E1114*F1114</f>
        <v>351053.43</v>
      </c>
      <c r="H1114" s="31">
        <f t="shared" ref="H1114:H1130" si="142">D1114/1.08*0.91</f>
        <v>108349.82407407407</v>
      </c>
      <c r="I1114" s="59"/>
      <c r="J1114" s="59"/>
      <c r="K1114" s="59">
        <f t="shared" ref="K1114:K1130" si="143">H1114*C1114</f>
        <v>325049.47222222225</v>
      </c>
      <c r="L1114" s="59"/>
      <c r="M1114" s="63">
        <f t="shared" ref="M1114:M1130" si="144">H1114*C1114</f>
        <v>325049.47222222225</v>
      </c>
    </row>
    <row r="1115" spans="1:13">
      <c r="A1115" s="24">
        <v>3</v>
      </c>
      <c r="B1115" s="25" t="s">
        <v>26</v>
      </c>
      <c r="C1115" s="88"/>
      <c r="D1115" s="27">
        <v>60043</v>
      </c>
      <c r="E1115" s="28">
        <f t="shared" si="140"/>
        <v>0</v>
      </c>
      <c r="F1115" s="29">
        <v>0.09</v>
      </c>
      <c r="G1115" s="30">
        <f t="shared" si="141"/>
        <v>0</v>
      </c>
      <c r="H1115" s="31">
        <f t="shared" si="142"/>
        <v>50591.787037037036</v>
      </c>
      <c r="I1115" s="59"/>
      <c r="J1115" s="59"/>
      <c r="K1115" s="59">
        <f t="shared" si="143"/>
        <v>0</v>
      </c>
      <c r="L1115" s="59"/>
      <c r="M1115" s="63">
        <f t="shared" si="144"/>
        <v>0</v>
      </c>
    </row>
    <row r="1116" spans="1:13">
      <c r="A1116" s="24">
        <v>4</v>
      </c>
      <c r="B1116" s="25" t="s">
        <v>27</v>
      </c>
      <c r="C1116" s="106"/>
      <c r="D1116" s="27">
        <v>115781</v>
      </c>
      <c r="E1116" s="28">
        <f t="shared" si="140"/>
        <v>0</v>
      </c>
      <c r="F1116" s="29">
        <v>0.09</v>
      </c>
      <c r="G1116" s="30">
        <f t="shared" si="141"/>
        <v>0</v>
      </c>
      <c r="H1116" s="31">
        <f t="shared" si="142"/>
        <v>97556.212962962964</v>
      </c>
      <c r="I1116" s="59"/>
      <c r="J1116" s="59"/>
      <c r="K1116" s="59">
        <f t="shared" si="143"/>
        <v>0</v>
      </c>
      <c r="L1116" s="59"/>
      <c r="M1116" s="63">
        <f t="shared" si="144"/>
        <v>0</v>
      </c>
    </row>
    <row r="1117" spans="1:13">
      <c r="A1117" s="24">
        <v>5</v>
      </c>
      <c r="B1117" s="25" t="s">
        <v>28</v>
      </c>
      <c r="C1117" s="32"/>
      <c r="D1117" s="27">
        <v>119943</v>
      </c>
      <c r="E1117" s="28">
        <f t="shared" si="140"/>
        <v>0</v>
      </c>
      <c r="F1117" s="29">
        <v>0.09</v>
      </c>
      <c r="G1117" s="30">
        <f t="shared" si="141"/>
        <v>0</v>
      </c>
      <c r="H1117" s="31">
        <f t="shared" si="142"/>
        <v>101063.08333333333</v>
      </c>
      <c r="I1117" s="59"/>
      <c r="J1117" s="59"/>
      <c r="K1117" s="59">
        <f t="shared" si="143"/>
        <v>0</v>
      </c>
      <c r="L1117" s="59"/>
      <c r="M1117" s="63">
        <f t="shared" si="144"/>
        <v>0</v>
      </c>
    </row>
    <row r="1118" spans="1:13">
      <c r="A1118" s="24">
        <v>6</v>
      </c>
      <c r="B1118" s="25" t="s">
        <v>29</v>
      </c>
      <c r="C1118" s="26">
        <v>3</v>
      </c>
      <c r="D1118" s="27">
        <v>94810</v>
      </c>
      <c r="E1118" s="28">
        <f t="shared" si="140"/>
        <v>284430</v>
      </c>
      <c r="F1118" s="29">
        <v>0.09</v>
      </c>
      <c r="G1118" s="30">
        <f t="shared" si="141"/>
        <v>258831.3</v>
      </c>
      <c r="H1118" s="31">
        <f t="shared" si="142"/>
        <v>79886.203703703708</v>
      </c>
      <c r="I1118" s="59"/>
      <c r="J1118" s="59"/>
      <c r="K1118" s="59">
        <f t="shared" si="143"/>
        <v>239658.61111111112</v>
      </c>
      <c r="L1118" s="59"/>
      <c r="M1118" s="63">
        <f t="shared" si="144"/>
        <v>239658.61111111112</v>
      </c>
    </row>
    <row r="1119" spans="1:13">
      <c r="A1119" s="24">
        <v>7</v>
      </c>
      <c r="B1119" s="25" t="s">
        <v>30</v>
      </c>
      <c r="C1119" s="34"/>
      <c r="D1119" s="27">
        <v>141396</v>
      </c>
      <c r="E1119" s="28">
        <f t="shared" si="140"/>
        <v>0</v>
      </c>
      <c r="F1119" s="29">
        <v>0.09</v>
      </c>
      <c r="G1119" s="30">
        <f t="shared" si="141"/>
        <v>0</v>
      </c>
      <c r="H1119" s="31">
        <f t="shared" si="142"/>
        <v>119139.22222222222</v>
      </c>
      <c r="I1119" s="59"/>
      <c r="J1119" s="59"/>
      <c r="K1119" s="59">
        <f t="shared" si="143"/>
        <v>0</v>
      </c>
      <c r="L1119" s="59"/>
      <c r="M1119" s="63">
        <f t="shared" si="144"/>
        <v>0</v>
      </c>
    </row>
    <row r="1120" spans="1:13">
      <c r="A1120" s="24">
        <v>8</v>
      </c>
      <c r="B1120" s="25" t="s">
        <v>31</v>
      </c>
      <c r="C1120" s="26"/>
      <c r="D1120" s="27">
        <v>232931</v>
      </c>
      <c r="E1120" s="28">
        <f t="shared" si="140"/>
        <v>0</v>
      </c>
      <c r="F1120" s="29">
        <v>0.09</v>
      </c>
      <c r="G1120" s="30">
        <f t="shared" si="141"/>
        <v>0</v>
      </c>
      <c r="H1120" s="31">
        <f t="shared" si="142"/>
        <v>196265.93518518517</v>
      </c>
      <c r="I1120" s="59"/>
      <c r="J1120" s="59"/>
      <c r="K1120" s="59">
        <f t="shared" si="143"/>
        <v>0</v>
      </c>
      <c r="L1120" s="59"/>
      <c r="M1120" s="63">
        <f t="shared" si="144"/>
        <v>0</v>
      </c>
    </row>
    <row r="1121" spans="1:13">
      <c r="A1121" s="24">
        <v>9</v>
      </c>
      <c r="B1121" s="36" t="s">
        <v>32</v>
      </c>
      <c r="C1121" s="26"/>
      <c r="D1121" s="27">
        <v>101534</v>
      </c>
      <c r="E1121" s="28">
        <f t="shared" si="140"/>
        <v>0</v>
      </c>
      <c r="F1121" s="29">
        <v>0.09</v>
      </c>
      <c r="G1121" s="30">
        <f t="shared" si="141"/>
        <v>0</v>
      </c>
      <c r="H1121" s="31">
        <f t="shared" si="142"/>
        <v>85551.796296296307</v>
      </c>
      <c r="I1121" s="59"/>
      <c r="J1121" s="59"/>
      <c r="K1121" s="59">
        <f t="shared" si="143"/>
        <v>0</v>
      </c>
      <c r="L1121" s="59"/>
      <c r="M1121" s="63">
        <f t="shared" si="144"/>
        <v>0</v>
      </c>
    </row>
    <row r="1122" spans="1:13">
      <c r="A1122" s="24">
        <v>10</v>
      </c>
      <c r="B1122" s="36" t="s">
        <v>33</v>
      </c>
      <c r="C1122" s="37"/>
      <c r="D1122" s="33">
        <v>110148</v>
      </c>
      <c r="E1122" s="28">
        <f t="shared" si="140"/>
        <v>0</v>
      </c>
      <c r="F1122" s="29">
        <v>0.09</v>
      </c>
      <c r="G1122" s="30">
        <f t="shared" si="141"/>
        <v>0</v>
      </c>
      <c r="H1122" s="31">
        <f t="shared" si="142"/>
        <v>92809.888888888876</v>
      </c>
      <c r="I1122" s="59"/>
      <c r="J1122" s="59"/>
      <c r="K1122" s="59">
        <f t="shared" si="143"/>
        <v>0</v>
      </c>
      <c r="L1122" s="59"/>
      <c r="M1122" s="63">
        <f t="shared" si="144"/>
        <v>0</v>
      </c>
    </row>
    <row r="1123" spans="1:13">
      <c r="A1123" s="24">
        <v>11</v>
      </c>
      <c r="B1123" s="25" t="s">
        <v>34</v>
      </c>
      <c r="C1123" s="37">
        <v>3</v>
      </c>
      <c r="D1123" s="27">
        <v>54198</v>
      </c>
      <c r="E1123" s="28">
        <f t="shared" si="140"/>
        <v>162594</v>
      </c>
      <c r="F1123" s="29">
        <v>0.09</v>
      </c>
      <c r="G1123" s="30">
        <f t="shared" si="141"/>
        <v>147960.54</v>
      </c>
      <c r="H1123" s="31">
        <f t="shared" si="142"/>
        <v>45666.833333333328</v>
      </c>
      <c r="I1123" s="59"/>
      <c r="J1123" s="59"/>
      <c r="K1123" s="59">
        <f t="shared" si="143"/>
        <v>137000.5</v>
      </c>
      <c r="L1123" s="59"/>
      <c r="M1123" s="63">
        <f t="shared" si="144"/>
        <v>137000.5</v>
      </c>
    </row>
    <row r="1124" spans="1:13">
      <c r="A1124" s="24">
        <v>12</v>
      </c>
      <c r="B1124" s="25" t="s">
        <v>35</v>
      </c>
      <c r="C1124" s="37"/>
      <c r="D1124" s="27">
        <v>49680</v>
      </c>
      <c r="E1124" s="28">
        <f t="shared" si="140"/>
        <v>0</v>
      </c>
      <c r="F1124" s="29">
        <v>0.09</v>
      </c>
      <c r="G1124" s="30">
        <f t="shared" si="141"/>
        <v>0</v>
      </c>
      <c r="H1124" s="31">
        <f t="shared" si="142"/>
        <v>41860</v>
      </c>
      <c r="I1124" s="59"/>
      <c r="J1124" s="59"/>
      <c r="K1124" s="59">
        <f t="shared" si="143"/>
        <v>0</v>
      </c>
      <c r="L1124" s="59"/>
      <c r="M1124" s="63">
        <f t="shared" si="144"/>
        <v>0</v>
      </c>
    </row>
    <row r="1125" spans="1:13">
      <c r="A1125" s="24">
        <v>13</v>
      </c>
      <c r="B1125" s="25" t="s">
        <v>36</v>
      </c>
      <c r="C1125" s="37">
        <v>3</v>
      </c>
      <c r="D1125" s="38">
        <v>64152</v>
      </c>
      <c r="E1125" s="28">
        <f t="shared" si="140"/>
        <v>192456</v>
      </c>
      <c r="F1125" s="29">
        <v>0.09</v>
      </c>
      <c r="G1125" s="30">
        <f t="shared" si="141"/>
        <v>175134.96</v>
      </c>
      <c r="H1125" s="31">
        <f t="shared" si="142"/>
        <v>54053.999999999993</v>
      </c>
      <c r="I1125" s="59"/>
      <c r="J1125" s="59"/>
      <c r="K1125" s="59">
        <f t="shared" si="143"/>
        <v>162161.99999999997</v>
      </c>
      <c r="L1125" s="59"/>
      <c r="M1125" s="63">
        <f t="shared" si="144"/>
        <v>162161.99999999997</v>
      </c>
    </row>
    <row r="1126" spans="1:13">
      <c r="A1126" s="24">
        <v>14</v>
      </c>
      <c r="B1126" s="25" t="s">
        <v>37</v>
      </c>
      <c r="C1126" s="37"/>
      <c r="D1126" s="38">
        <v>65934</v>
      </c>
      <c r="E1126" s="28">
        <f t="shared" si="140"/>
        <v>0</v>
      </c>
      <c r="F1126" s="29">
        <v>0.09</v>
      </c>
      <c r="G1126" s="30">
        <f t="shared" si="141"/>
        <v>0</v>
      </c>
      <c r="H1126" s="31">
        <f t="shared" si="142"/>
        <v>55555.499999999993</v>
      </c>
      <c r="I1126" s="59"/>
      <c r="J1126" s="59"/>
      <c r="K1126" s="59">
        <f t="shared" si="143"/>
        <v>0</v>
      </c>
      <c r="L1126" s="59"/>
      <c r="M1126" s="63">
        <f t="shared" si="144"/>
        <v>0</v>
      </c>
    </row>
    <row r="1127" spans="1:13">
      <c r="A1127" s="24">
        <v>15</v>
      </c>
      <c r="B1127" s="25" t="s">
        <v>38</v>
      </c>
      <c r="C1127" s="37"/>
      <c r="D1127" s="38">
        <v>76626</v>
      </c>
      <c r="E1127" s="28">
        <f t="shared" si="140"/>
        <v>0</v>
      </c>
      <c r="F1127" s="29">
        <v>0.09</v>
      </c>
      <c r="G1127" s="30">
        <f t="shared" si="141"/>
        <v>0</v>
      </c>
      <c r="H1127" s="31">
        <f t="shared" si="142"/>
        <v>64564.5</v>
      </c>
      <c r="I1127" s="59"/>
      <c r="J1127" s="59"/>
      <c r="K1127" s="59">
        <f t="shared" si="143"/>
        <v>0</v>
      </c>
      <c r="L1127" s="59"/>
      <c r="M1127" s="63">
        <f t="shared" si="144"/>
        <v>0</v>
      </c>
    </row>
    <row r="1128" spans="1:13">
      <c r="A1128" s="24">
        <v>16</v>
      </c>
      <c r="B1128" s="25" t="s">
        <v>39</v>
      </c>
      <c r="C1128" s="37"/>
      <c r="D1128" s="38">
        <v>80190</v>
      </c>
      <c r="E1128" s="28">
        <f t="shared" si="140"/>
        <v>0</v>
      </c>
      <c r="F1128" s="29">
        <v>0.09</v>
      </c>
      <c r="G1128" s="30">
        <f t="shared" si="141"/>
        <v>0</v>
      </c>
      <c r="H1128" s="31">
        <f t="shared" si="142"/>
        <v>67567.5</v>
      </c>
      <c r="I1128" s="59"/>
      <c r="J1128" s="59"/>
      <c r="K1128" s="59">
        <f t="shared" si="143"/>
        <v>0</v>
      </c>
      <c r="L1128" s="59"/>
      <c r="M1128" s="63">
        <f t="shared" si="144"/>
        <v>0</v>
      </c>
    </row>
    <row r="1129" spans="1:13">
      <c r="A1129" s="24">
        <v>17</v>
      </c>
      <c r="B1129" s="25" t="s">
        <v>40</v>
      </c>
      <c r="C1129" s="37"/>
      <c r="D1129" s="38">
        <v>113832</v>
      </c>
      <c r="E1129" s="28">
        <f t="shared" si="140"/>
        <v>0</v>
      </c>
      <c r="F1129" s="29">
        <v>0.09</v>
      </c>
      <c r="G1129" s="30">
        <f t="shared" si="141"/>
        <v>0</v>
      </c>
      <c r="H1129" s="31">
        <f t="shared" si="142"/>
        <v>95914</v>
      </c>
      <c r="I1129" s="59"/>
      <c r="J1129" s="59"/>
      <c r="K1129" s="59">
        <f t="shared" si="143"/>
        <v>0</v>
      </c>
      <c r="L1129" s="59"/>
      <c r="M1129" s="63">
        <f t="shared" si="144"/>
        <v>0</v>
      </c>
    </row>
    <row r="1130" spans="1:13">
      <c r="A1130" s="24">
        <v>18</v>
      </c>
      <c r="B1130" s="25" t="s">
        <v>41</v>
      </c>
      <c r="C1130" s="37"/>
      <c r="D1130" s="39">
        <v>98010</v>
      </c>
      <c r="E1130" s="28">
        <f t="shared" si="140"/>
        <v>0</v>
      </c>
      <c r="F1130" s="29">
        <v>0.09</v>
      </c>
      <c r="G1130" s="30">
        <f t="shared" si="141"/>
        <v>0</v>
      </c>
      <c r="H1130" s="31">
        <f t="shared" si="142"/>
        <v>82582.5</v>
      </c>
      <c r="I1130" s="59"/>
      <c r="J1130" s="59"/>
      <c r="K1130" s="59">
        <f t="shared" si="143"/>
        <v>0</v>
      </c>
      <c r="L1130" s="59"/>
      <c r="M1130" s="63">
        <f t="shared" si="144"/>
        <v>0</v>
      </c>
    </row>
    <row r="1131" spans="1:13" ht="17.25">
      <c r="A1131" s="40"/>
      <c r="B1131" s="41" t="s">
        <v>42</v>
      </c>
      <c r="C1131" s="42">
        <f>SUM(C1113:C1130)</f>
        <v>15</v>
      </c>
      <c r="D1131" s="42"/>
      <c r="E1131" s="43">
        <f>SUM(E1113:E1130)</f>
        <v>1263168</v>
      </c>
      <c r="F1131" s="43"/>
      <c r="G1131" s="111">
        <f>SUM(G1113:G1130)</f>
        <v>1149482.8799999999</v>
      </c>
      <c r="H1131" s="45"/>
      <c r="I1131" s="64"/>
      <c r="J1131" s="113"/>
      <c r="K1131" s="113">
        <f>SUM(K1113:K1130)</f>
        <v>1064336</v>
      </c>
      <c r="L1131" s="113"/>
      <c r="M1131" s="45">
        <f>SUM(M1113:M1130)</f>
        <v>1064336</v>
      </c>
    </row>
    <row r="1132" spans="1:13" ht="31.5">
      <c r="A1132" s="46"/>
      <c r="B1132" s="47"/>
      <c r="C1132" s="48"/>
      <c r="D1132" s="48"/>
      <c r="E1132" s="49"/>
      <c r="F1132" s="49"/>
      <c r="G1132" s="50"/>
      <c r="H1132" s="51"/>
      <c r="I1132" s="65"/>
      <c r="J1132" s="114"/>
      <c r="K1132" s="114">
        <f>K1131*0.08</f>
        <v>85146.880000000005</v>
      </c>
      <c r="L1132" s="114"/>
      <c r="M1132" s="115">
        <f>M1131*0.1</f>
        <v>106433.60000000001</v>
      </c>
    </row>
    <row r="1133" spans="1:13" ht="18">
      <c r="A1133" s="283"/>
      <c r="B1133" s="283"/>
      <c r="C1133" s="284"/>
      <c r="D1133" s="284"/>
      <c r="E1133" s="54"/>
      <c r="F1133" s="54"/>
      <c r="G1133" s="55"/>
      <c r="H1133" s="56"/>
      <c r="I1133" s="66"/>
      <c r="J1133" s="116"/>
      <c r="K1133" s="116">
        <f>SUM(K1131:K1132)</f>
        <v>1149482.8799999999</v>
      </c>
      <c r="L1133" s="116"/>
      <c r="M1133" s="117">
        <f>SUM(M1131:M1132)</f>
        <v>1170769.6000000001</v>
      </c>
    </row>
    <row r="1134" spans="1:13" ht="18">
      <c r="A1134" s="283" t="s">
        <v>43</v>
      </c>
      <c r="B1134" s="283"/>
      <c r="C1134" s="284" t="s">
        <v>44</v>
      </c>
      <c r="D1134" s="284"/>
      <c r="E1134" s="54"/>
      <c r="F1134" s="54"/>
      <c r="G1134" s="55" t="s">
        <v>45</v>
      </c>
      <c r="H1134" s="56"/>
    </row>
    <row r="1139" spans="1:13" ht="15.75">
      <c r="A1139" s="279" t="s">
        <v>0</v>
      </c>
      <c r="B1139" s="279"/>
      <c r="C1139" s="279"/>
      <c r="D1139" s="279"/>
      <c r="E1139" s="279"/>
      <c r="F1139" s="279"/>
      <c r="G1139" s="279"/>
      <c r="H1139" s="3"/>
      <c r="I1139" s="112"/>
      <c r="J1139" s="112"/>
      <c r="K1139" s="112"/>
      <c r="L1139" s="112"/>
      <c r="M1139" s="1"/>
    </row>
    <row r="1140" spans="1:13" ht="17.25">
      <c r="A1140" s="279" t="s">
        <v>1</v>
      </c>
      <c r="B1140" s="279"/>
      <c r="C1140" s="279"/>
      <c r="D1140" s="279"/>
      <c r="E1140" s="279"/>
      <c r="F1140" s="279"/>
      <c r="G1140" s="279"/>
      <c r="H1140" s="3"/>
      <c r="I1140" s="58"/>
      <c r="J1140" s="58"/>
      <c r="K1140" s="58"/>
      <c r="L1140" s="58"/>
      <c r="M1140" s="1"/>
    </row>
    <row r="1141" spans="1:13" ht="15.75">
      <c r="A1141" s="279" t="s">
        <v>2</v>
      </c>
      <c r="B1141" s="279"/>
      <c r="C1141" s="279"/>
      <c r="D1141" s="279"/>
      <c r="E1141" s="279"/>
      <c r="F1141" s="279"/>
      <c r="G1141" s="279"/>
      <c r="H1141" s="3"/>
      <c r="I1141" s="59"/>
      <c r="J1141" s="59"/>
      <c r="K1141" s="59"/>
      <c r="L1141" s="59"/>
      <c r="M1141" s="1"/>
    </row>
    <row r="1142" spans="1:13" ht="15.75">
      <c r="A1142" s="279" t="s">
        <v>4</v>
      </c>
      <c r="B1142" s="279"/>
      <c r="C1142" s="279"/>
      <c r="D1142" s="279"/>
      <c r="E1142" s="279"/>
      <c r="F1142" s="279"/>
      <c r="G1142" s="279"/>
      <c r="H1142" s="3"/>
      <c r="I1142" s="59"/>
      <c r="J1142" s="59"/>
      <c r="K1142" s="59"/>
      <c r="L1142" s="59"/>
      <c r="M1142" s="1"/>
    </row>
    <row r="1143" spans="1:13" ht="15.75">
      <c r="A1143" s="280" t="s">
        <v>6</v>
      </c>
      <c r="B1143" s="280"/>
      <c r="C1143" s="280"/>
      <c r="D1143" s="280"/>
      <c r="E1143" s="280"/>
      <c r="F1143" s="280"/>
      <c r="G1143" s="280"/>
      <c r="H1143" s="3"/>
      <c r="I1143" s="59"/>
      <c r="J1143" s="59"/>
      <c r="K1143" s="59"/>
      <c r="L1143" s="59"/>
      <c r="M1143" s="1"/>
    </row>
    <row r="1144" spans="1:13" ht="27.75">
      <c r="A1144" s="9"/>
      <c r="B1144" s="9"/>
      <c r="C1144" s="281" t="s">
        <v>576</v>
      </c>
      <c r="D1144" s="281"/>
      <c r="E1144" s="281"/>
      <c r="F1144" s="281"/>
      <c r="G1144" s="281"/>
      <c r="H1144" s="10"/>
      <c r="I1144" s="59"/>
      <c r="J1144" s="59"/>
      <c r="K1144" s="59"/>
      <c r="L1144" s="59"/>
      <c r="M1144" s="2"/>
    </row>
    <row r="1145" spans="1:13" ht="15.75">
      <c r="A1145" s="11" t="s">
        <v>1100</v>
      </c>
      <c r="B1145" s="12"/>
      <c r="C1145" s="13"/>
      <c r="D1145" s="286"/>
      <c r="E1145" s="286"/>
      <c r="F1145" s="286"/>
      <c r="G1145" s="286"/>
      <c r="H1145" s="15"/>
      <c r="I1145" s="59"/>
      <c r="J1145" s="59"/>
      <c r="K1145" s="59"/>
      <c r="L1145" s="59"/>
      <c r="M1145" s="1"/>
    </row>
    <row r="1146" spans="1:13" ht="15.75">
      <c r="A1146" s="11" t="s">
        <v>9</v>
      </c>
      <c r="B1146" s="306" t="s">
        <v>1135</v>
      </c>
      <c r="C1146" s="306"/>
      <c r="D1146" s="306"/>
      <c r="E1146" s="306"/>
      <c r="F1146" s="11"/>
      <c r="G1146" s="16"/>
      <c r="H1146" s="17"/>
      <c r="I1146" s="60"/>
      <c r="J1146" s="60"/>
      <c r="K1146" s="60"/>
      <c r="L1146" s="60"/>
      <c r="M1146" s="74"/>
    </row>
    <row r="1147" spans="1:13" ht="15.75">
      <c r="A1147" s="11" t="s">
        <v>11</v>
      </c>
      <c r="B1147" s="289"/>
      <c r="C1147" s="289"/>
      <c r="D1147" s="289"/>
      <c r="E1147" s="289"/>
      <c r="F1147" s="18"/>
      <c r="G1147" s="19" t="s">
        <v>13</v>
      </c>
      <c r="H1147" s="20" t="s">
        <v>161</v>
      </c>
      <c r="I1147" s="62"/>
      <c r="J1147" s="62"/>
      <c r="K1147" s="62"/>
      <c r="L1147" s="62"/>
      <c r="M1147" s="1"/>
    </row>
    <row r="1148" spans="1:13" ht="15.75">
      <c r="A1148" s="21" t="s">
        <v>14</v>
      </c>
      <c r="B1148" s="21" t="s">
        <v>16</v>
      </c>
      <c r="C1148" s="21" t="s">
        <v>17</v>
      </c>
      <c r="D1148" s="22" t="s">
        <v>18</v>
      </c>
      <c r="E1148" s="23" t="s">
        <v>19</v>
      </c>
      <c r="F1148" s="23" t="s">
        <v>20</v>
      </c>
      <c r="G1148" s="21" t="s">
        <v>21</v>
      </c>
      <c r="H1148" s="3"/>
      <c r="I1148" s="59"/>
      <c r="J1148" s="59"/>
      <c r="K1148" s="59"/>
      <c r="L1148" s="59"/>
      <c r="M1148" s="1"/>
    </row>
    <row r="1149" spans="1:13">
      <c r="A1149" s="24">
        <v>1</v>
      </c>
      <c r="B1149" s="25" t="s">
        <v>23</v>
      </c>
      <c r="C1149" s="26">
        <v>3</v>
      </c>
      <c r="D1149" s="27">
        <v>79305</v>
      </c>
      <c r="E1149" s="28">
        <f>D1149*C1149</f>
        <v>237915</v>
      </c>
      <c r="F1149" s="29">
        <v>0.09</v>
      </c>
      <c r="G1149" s="30">
        <f>E1149-E1149*F1149</f>
        <v>216502.65</v>
      </c>
      <c r="H1149" s="31">
        <f>D1149/1.08*0.91</f>
        <v>66821.805555555547</v>
      </c>
      <c r="I1149" s="59"/>
      <c r="J1149" s="59"/>
      <c r="K1149" s="59">
        <f>H1149*C1149</f>
        <v>200465.41666666663</v>
      </c>
      <c r="L1149" s="59"/>
      <c r="M1149" s="63">
        <f>H1149*C1149</f>
        <v>200465.41666666663</v>
      </c>
    </row>
    <row r="1150" spans="1:13">
      <c r="A1150" s="24">
        <v>2</v>
      </c>
      <c r="B1150" s="25" t="s">
        <v>25</v>
      </c>
      <c r="C1150" s="32"/>
      <c r="D1150" s="33">
        <v>128591</v>
      </c>
      <c r="E1150" s="28">
        <f t="shared" ref="E1150:E1166" si="145">D1150*C1150</f>
        <v>0</v>
      </c>
      <c r="F1150" s="29">
        <v>0.09</v>
      </c>
      <c r="G1150" s="30">
        <f t="shared" ref="G1150:G1166" si="146">E1150-E1150*F1150</f>
        <v>0</v>
      </c>
      <c r="H1150" s="31">
        <f t="shared" ref="H1150:H1166" si="147">D1150/1.08*0.91</f>
        <v>108349.82407407407</v>
      </c>
      <c r="I1150" s="59"/>
      <c r="J1150" s="59"/>
      <c r="K1150" s="59">
        <f t="shared" ref="K1150:K1166" si="148">H1150*C1150</f>
        <v>0</v>
      </c>
      <c r="L1150" s="59"/>
      <c r="M1150" s="63">
        <f t="shared" ref="M1150:M1166" si="149">H1150*C1150</f>
        <v>0</v>
      </c>
    </row>
    <row r="1151" spans="1:13">
      <c r="A1151" s="24">
        <v>3</v>
      </c>
      <c r="B1151" s="25" t="s">
        <v>26</v>
      </c>
      <c r="C1151" s="88"/>
      <c r="D1151" s="27">
        <v>60043</v>
      </c>
      <c r="E1151" s="28">
        <f t="shared" si="145"/>
        <v>0</v>
      </c>
      <c r="F1151" s="29">
        <v>0.09</v>
      </c>
      <c r="G1151" s="30">
        <f t="shared" si="146"/>
        <v>0</v>
      </c>
      <c r="H1151" s="31">
        <f t="shared" si="147"/>
        <v>50591.787037037036</v>
      </c>
      <c r="I1151" s="59"/>
      <c r="J1151" s="59"/>
      <c r="K1151" s="59">
        <f t="shared" si="148"/>
        <v>0</v>
      </c>
      <c r="L1151" s="59"/>
      <c r="M1151" s="63">
        <f t="shared" si="149"/>
        <v>0</v>
      </c>
    </row>
    <row r="1152" spans="1:13">
      <c r="A1152" s="24">
        <v>4</v>
      </c>
      <c r="B1152" s="25" t="s">
        <v>27</v>
      </c>
      <c r="C1152" s="106"/>
      <c r="D1152" s="27">
        <v>115781</v>
      </c>
      <c r="E1152" s="28">
        <f t="shared" si="145"/>
        <v>0</v>
      </c>
      <c r="F1152" s="29">
        <v>0.09</v>
      </c>
      <c r="G1152" s="30">
        <f t="shared" si="146"/>
        <v>0</v>
      </c>
      <c r="H1152" s="31">
        <f t="shared" si="147"/>
        <v>97556.212962962964</v>
      </c>
      <c r="I1152" s="59"/>
      <c r="J1152" s="59"/>
      <c r="K1152" s="59">
        <f t="shared" si="148"/>
        <v>0</v>
      </c>
      <c r="L1152" s="59"/>
      <c r="M1152" s="63">
        <f t="shared" si="149"/>
        <v>0</v>
      </c>
    </row>
    <row r="1153" spans="1:13">
      <c r="A1153" s="24">
        <v>5</v>
      </c>
      <c r="B1153" s="25" t="s">
        <v>28</v>
      </c>
      <c r="C1153" s="32">
        <v>3</v>
      </c>
      <c r="D1153" s="27">
        <v>119943</v>
      </c>
      <c r="E1153" s="28">
        <f t="shared" si="145"/>
        <v>359829</v>
      </c>
      <c r="F1153" s="29">
        <v>0.09</v>
      </c>
      <c r="G1153" s="30">
        <f t="shared" si="146"/>
        <v>327444.39</v>
      </c>
      <c r="H1153" s="31">
        <f t="shared" si="147"/>
        <v>101063.08333333333</v>
      </c>
      <c r="I1153" s="59"/>
      <c r="J1153" s="59"/>
      <c r="K1153" s="59">
        <f t="shared" si="148"/>
        <v>303189.25</v>
      </c>
      <c r="L1153" s="59"/>
      <c r="M1153" s="63">
        <f t="shared" si="149"/>
        <v>303189.25</v>
      </c>
    </row>
    <row r="1154" spans="1:13">
      <c r="A1154" s="24">
        <v>6</v>
      </c>
      <c r="B1154" s="25" t="s">
        <v>29</v>
      </c>
      <c r="C1154" s="26">
        <v>3</v>
      </c>
      <c r="D1154" s="27">
        <v>94810</v>
      </c>
      <c r="E1154" s="28">
        <f t="shared" si="145"/>
        <v>284430</v>
      </c>
      <c r="F1154" s="29">
        <v>0.09</v>
      </c>
      <c r="G1154" s="30">
        <f t="shared" si="146"/>
        <v>258831.3</v>
      </c>
      <c r="H1154" s="31">
        <f t="shared" si="147"/>
        <v>79886.203703703708</v>
      </c>
      <c r="I1154" s="59"/>
      <c r="J1154" s="59"/>
      <c r="K1154" s="59">
        <f t="shared" si="148"/>
        <v>239658.61111111112</v>
      </c>
      <c r="L1154" s="59"/>
      <c r="M1154" s="63">
        <f t="shared" si="149"/>
        <v>239658.61111111112</v>
      </c>
    </row>
    <row r="1155" spans="1:13">
      <c r="A1155" s="24">
        <v>7</v>
      </c>
      <c r="B1155" s="25" t="s">
        <v>30</v>
      </c>
      <c r="C1155" s="34"/>
      <c r="D1155" s="27">
        <v>141396</v>
      </c>
      <c r="E1155" s="28">
        <f t="shared" si="145"/>
        <v>0</v>
      </c>
      <c r="F1155" s="29">
        <v>0.09</v>
      </c>
      <c r="G1155" s="30">
        <f t="shared" si="146"/>
        <v>0</v>
      </c>
      <c r="H1155" s="31">
        <f t="shared" si="147"/>
        <v>119139.22222222222</v>
      </c>
      <c r="I1155" s="59"/>
      <c r="J1155" s="59"/>
      <c r="K1155" s="59">
        <f t="shared" si="148"/>
        <v>0</v>
      </c>
      <c r="L1155" s="59"/>
      <c r="M1155" s="63">
        <f t="shared" si="149"/>
        <v>0</v>
      </c>
    </row>
    <row r="1156" spans="1:13">
      <c r="A1156" s="24">
        <v>8</v>
      </c>
      <c r="B1156" s="25" t="s">
        <v>31</v>
      </c>
      <c r="C1156" s="26"/>
      <c r="D1156" s="27">
        <v>232931</v>
      </c>
      <c r="E1156" s="28">
        <f t="shared" si="145"/>
        <v>0</v>
      </c>
      <c r="F1156" s="29">
        <v>0.09</v>
      </c>
      <c r="G1156" s="30">
        <f t="shared" si="146"/>
        <v>0</v>
      </c>
      <c r="H1156" s="31">
        <f t="shared" si="147"/>
        <v>196265.93518518517</v>
      </c>
      <c r="I1156" s="59"/>
      <c r="J1156" s="59"/>
      <c r="K1156" s="59">
        <f t="shared" si="148"/>
        <v>0</v>
      </c>
      <c r="L1156" s="59"/>
      <c r="M1156" s="63">
        <f t="shared" si="149"/>
        <v>0</v>
      </c>
    </row>
    <row r="1157" spans="1:13">
      <c r="A1157" s="24">
        <v>9</v>
      </c>
      <c r="B1157" s="36" t="s">
        <v>32</v>
      </c>
      <c r="C1157" s="26"/>
      <c r="D1157" s="27">
        <v>101534</v>
      </c>
      <c r="E1157" s="28">
        <f t="shared" si="145"/>
        <v>0</v>
      </c>
      <c r="F1157" s="29">
        <v>0.09</v>
      </c>
      <c r="G1157" s="30">
        <f t="shared" si="146"/>
        <v>0</v>
      </c>
      <c r="H1157" s="31">
        <f t="shared" si="147"/>
        <v>85551.796296296307</v>
      </c>
      <c r="I1157" s="59"/>
      <c r="J1157" s="59"/>
      <c r="K1157" s="59">
        <f t="shared" si="148"/>
        <v>0</v>
      </c>
      <c r="L1157" s="59"/>
      <c r="M1157" s="63">
        <f t="shared" si="149"/>
        <v>0</v>
      </c>
    </row>
    <row r="1158" spans="1:13">
      <c r="A1158" s="24">
        <v>10</v>
      </c>
      <c r="B1158" s="36" t="s">
        <v>33</v>
      </c>
      <c r="C1158" s="37"/>
      <c r="D1158" s="33">
        <v>110148</v>
      </c>
      <c r="E1158" s="28">
        <f t="shared" si="145"/>
        <v>0</v>
      </c>
      <c r="F1158" s="29">
        <v>0.09</v>
      </c>
      <c r="G1158" s="30">
        <f t="shared" si="146"/>
        <v>0</v>
      </c>
      <c r="H1158" s="31">
        <f t="shared" si="147"/>
        <v>92809.888888888876</v>
      </c>
      <c r="I1158" s="59"/>
      <c r="J1158" s="59"/>
      <c r="K1158" s="59">
        <f t="shared" si="148"/>
        <v>0</v>
      </c>
      <c r="L1158" s="59"/>
      <c r="M1158" s="63">
        <f t="shared" si="149"/>
        <v>0</v>
      </c>
    </row>
    <row r="1159" spans="1:13">
      <c r="A1159" s="24">
        <v>11</v>
      </c>
      <c r="B1159" s="25" t="s">
        <v>34</v>
      </c>
      <c r="C1159" s="37"/>
      <c r="D1159" s="27">
        <v>54198</v>
      </c>
      <c r="E1159" s="28">
        <f t="shared" si="145"/>
        <v>0</v>
      </c>
      <c r="F1159" s="29">
        <v>0.09</v>
      </c>
      <c r="G1159" s="30">
        <f t="shared" si="146"/>
        <v>0</v>
      </c>
      <c r="H1159" s="31">
        <f t="shared" si="147"/>
        <v>45666.833333333328</v>
      </c>
      <c r="I1159" s="59"/>
      <c r="J1159" s="59"/>
      <c r="K1159" s="59">
        <f t="shared" si="148"/>
        <v>0</v>
      </c>
      <c r="L1159" s="59"/>
      <c r="M1159" s="63">
        <f t="shared" si="149"/>
        <v>0</v>
      </c>
    </row>
    <row r="1160" spans="1:13">
      <c r="A1160" s="24">
        <v>12</v>
      </c>
      <c r="B1160" s="25" t="s">
        <v>35</v>
      </c>
      <c r="C1160" s="37"/>
      <c r="D1160" s="27">
        <v>49680</v>
      </c>
      <c r="E1160" s="28">
        <f t="shared" si="145"/>
        <v>0</v>
      </c>
      <c r="F1160" s="29">
        <v>0.09</v>
      </c>
      <c r="G1160" s="30">
        <f t="shared" si="146"/>
        <v>0</v>
      </c>
      <c r="H1160" s="31">
        <f t="shared" si="147"/>
        <v>41860</v>
      </c>
      <c r="I1160" s="59"/>
      <c r="J1160" s="59"/>
      <c r="K1160" s="59">
        <f t="shared" si="148"/>
        <v>0</v>
      </c>
      <c r="L1160" s="59"/>
      <c r="M1160" s="63">
        <f t="shared" si="149"/>
        <v>0</v>
      </c>
    </row>
    <row r="1161" spans="1:13">
      <c r="A1161" s="24">
        <v>13</v>
      </c>
      <c r="B1161" s="25" t="s">
        <v>36</v>
      </c>
      <c r="C1161" s="37"/>
      <c r="D1161" s="38">
        <v>64152</v>
      </c>
      <c r="E1161" s="28">
        <f t="shared" si="145"/>
        <v>0</v>
      </c>
      <c r="F1161" s="29">
        <v>0.09</v>
      </c>
      <c r="G1161" s="30">
        <f t="shared" si="146"/>
        <v>0</v>
      </c>
      <c r="H1161" s="31">
        <f t="shared" si="147"/>
        <v>54053.999999999993</v>
      </c>
      <c r="I1161" s="59"/>
      <c r="J1161" s="59"/>
      <c r="K1161" s="59">
        <f t="shared" si="148"/>
        <v>0</v>
      </c>
      <c r="L1161" s="59"/>
      <c r="M1161" s="63">
        <f t="shared" si="149"/>
        <v>0</v>
      </c>
    </row>
    <row r="1162" spans="1:13">
      <c r="A1162" s="24">
        <v>14</v>
      </c>
      <c r="B1162" s="25" t="s">
        <v>37</v>
      </c>
      <c r="C1162" s="37"/>
      <c r="D1162" s="38">
        <v>65934</v>
      </c>
      <c r="E1162" s="28">
        <f t="shared" si="145"/>
        <v>0</v>
      </c>
      <c r="F1162" s="29">
        <v>0.09</v>
      </c>
      <c r="G1162" s="30">
        <f t="shared" si="146"/>
        <v>0</v>
      </c>
      <c r="H1162" s="31">
        <f t="shared" si="147"/>
        <v>55555.499999999993</v>
      </c>
      <c r="I1162" s="59"/>
      <c r="J1162" s="59"/>
      <c r="K1162" s="59">
        <f t="shared" si="148"/>
        <v>0</v>
      </c>
      <c r="L1162" s="59"/>
      <c r="M1162" s="63">
        <f t="shared" si="149"/>
        <v>0</v>
      </c>
    </row>
    <row r="1163" spans="1:13">
      <c r="A1163" s="24">
        <v>15</v>
      </c>
      <c r="B1163" s="25" t="s">
        <v>38</v>
      </c>
      <c r="C1163" s="37">
        <v>3</v>
      </c>
      <c r="D1163" s="38">
        <v>76626</v>
      </c>
      <c r="E1163" s="28">
        <f t="shared" si="145"/>
        <v>229878</v>
      </c>
      <c r="F1163" s="29">
        <v>0.09</v>
      </c>
      <c r="G1163" s="30">
        <f t="shared" si="146"/>
        <v>209188.98</v>
      </c>
      <c r="H1163" s="31">
        <f t="shared" si="147"/>
        <v>64564.5</v>
      </c>
      <c r="I1163" s="59"/>
      <c r="J1163" s="59"/>
      <c r="K1163" s="59">
        <f t="shared" si="148"/>
        <v>193693.5</v>
      </c>
      <c r="L1163" s="59"/>
      <c r="M1163" s="63">
        <f t="shared" si="149"/>
        <v>193693.5</v>
      </c>
    </row>
    <row r="1164" spans="1:13">
      <c r="A1164" s="24">
        <v>16</v>
      </c>
      <c r="B1164" s="25" t="s">
        <v>39</v>
      </c>
      <c r="C1164" s="37">
        <v>3</v>
      </c>
      <c r="D1164" s="38">
        <v>80190</v>
      </c>
      <c r="E1164" s="28">
        <f t="shared" si="145"/>
        <v>240570</v>
      </c>
      <c r="F1164" s="29">
        <v>0.09</v>
      </c>
      <c r="G1164" s="30">
        <f t="shared" si="146"/>
        <v>218918.7</v>
      </c>
      <c r="H1164" s="31">
        <f t="shared" si="147"/>
        <v>67567.5</v>
      </c>
      <c r="I1164" s="59"/>
      <c r="J1164" s="59"/>
      <c r="K1164" s="59">
        <f t="shared" si="148"/>
        <v>202702.5</v>
      </c>
      <c r="L1164" s="59"/>
      <c r="M1164" s="63">
        <f t="shared" si="149"/>
        <v>202702.5</v>
      </c>
    </row>
    <row r="1165" spans="1:13">
      <c r="A1165" s="24">
        <v>17</v>
      </c>
      <c r="B1165" s="25" t="s">
        <v>40</v>
      </c>
      <c r="C1165" s="37"/>
      <c r="D1165" s="38">
        <v>113832</v>
      </c>
      <c r="E1165" s="28">
        <f t="shared" si="145"/>
        <v>0</v>
      </c>
      <c r="F1165" s="29">
        <v>0.09</v>
      </c>
      <c r="G1165" s="30">
        <f t="shared" si="146"/>
        <v>0</v>
      </c>
      <c r="H1165" s="31">
        <f t="shared" si="147"/>
        <v>95914</v>
      </c>
      <c r="I1165" s="59"/>
      <c r="J1165" s="59"/>
      <c r="K1165" s="59">
        <f t="shared" si="148"/>
        <v>0</v>
      </c>
      <c r="L1165" s="59"/>
      <c r="M1165" s="63">
        <f t="shared" si="149"/>
        <v>0</v>
      </c>
    </row>
    <row r="1166" spans="1:13">
      <c r="A1166" s="24">
        <v>18</v>
      </c>
      <c r="B1166" s="25" t="s">
        <v>41</v>
      </c>
      <c r="C1166" s="37"/>
      <c r="D1166" s="39">
        <v>98010</v>
      </c>
      <c r="E1166" s="28">
        <f t="shared" si="145"/>
        <v>0</v>
      </c>
      <c r="F1166" s="29">
        <v>0.09</v>
      </c>
      <c r="G1166" s="30">
        <f t="shared" si="146"/>
        <v>0</v>
      </c>
      <c r="H1166" s="31">
        <f t="shared" si="147"/>
        <v>82582.5</v>
      </c>
      <c r="I1166" s="59"/>
      <c r="J1166" s="59"/>
      <c r="K1166" s="59">
        <f t="shared" si="148"/>
        <v>0</v>
      </c>
      <c r="L1166" s="59"/>
      <c r="M1166" s="63">
        <f t="shared" si="149"/>
        <v>0</v>
      </c>
    </row>
    <row r="1167" spans="1:13" ht="17.25">
      <c r="A1167" s="40"/>
      <c r="B1167" s="41" t="s">
        <v>42</v>
      </c>
      <c r="C1167" s="42">
        <f>SUM(C1149:C1166)</f>
        <v>15</v>
      </c>
      <c r="D1167" s="42"/>
      <c r="E1167" s="43">
        <f>SUM(E1149:E1166)</f>
        <v>1352622</v>
      </c>
      <c r="F1167" s="43"/>
      <c r="G1167" s="111">
        <f>SUM(G1149:G1166)</f>
        <v>1230886.02</v>
      </c>
      <c r="H1167" s="45"/>
      <c r="I1167" s="64"/>
      <c r="J1167" s="113"/>
      <c r="K1167" s="113">
        <f>SUM(K1149:K1166)</f>
        <v>1139709.2777777778</v>
      </c>
      <c r="L1167" s="113"/>
      <c r="M1167" s="45">
        <f>SUM(M1149:M1166)</f>
        <v>1139709.2777777778</v>
      </c>
    </row>
    <row r="1168" spans="1:13" ht="31.5">
      <c r="A1168" s="46"/>
      <c r="B1168" s="47"/>
      <c r="C1168" s="48"/>
      <c r="D1168" s="48"/>
      <c r="E1168" s="49"/>
      <c r="F1168" s="49"/>
      <c r="G1168" s="50"/>
      <c r="H1168" s="51"/>
      <c r="I1168" s="65"/>
      <c r="J1168" s="114"/>
      <c r="K1168" s="114">
        <f>K1167*0.08</f>
        <v>91176.742222222223</v>
      </c>
      <c r="L1168" s="114"/>
      <c r="M1168" s="115">
        <f>M1167*0.1</f>
        <v>113970.92777777778</v>
      </c>
    </row>
    <row r="1169" spans="1:13" ht="18">
      <c r="A1169" s="283"/>
      <c r="B1169" s="283"/>
      <c r="C1169" s="284"/>
      <c r="D1169" s="284"/>
      <c r="E1169" s="54"/>
      <c r="F1169" s="54"/>
      <c r="G1169" s="55"/>
      <c r="H1169" s="56"/>
      <c r="I1169" s="66"/>
      <c r="J1169" s="116"/>
      <c r="K1169" s="116">
        <f>SUM(K1167:K1168)</f>
        <v>1230886.02</v>
      </c>
      <c r="L1169" s="116"/>
      <c r="M1169" s="117">
        <f>SUM(M1167:M1168)</f>
        <v>1253680.2055555554</v>
      </c>
    </row>
    <row r="1170" spans="1:13" ht="18">
      <c r="A1170" s="283" t="s">
        <v>43</v>
      </c>
      <c r="B1170" s="283"/>
      <c r="C1170" s="284" t="s">
        <v>44</v>
      </c>
      <c r="D1170" s="284"/>
      <c r="E1170" s="54"/>
      <c r="F1170" s="54"/>
      <c r="G1170" s="55" t="s">
        <v>45</v>
      </c>
      <c r="H1170" s="56"/>
    </row>
    <row r="1175" spans="1:13" ht="15.75">
      <c r="A1175" s="279" t="s">
        <v>0</v>
      </c>
      <c r="B1175" s="279"/>
      <c r="C1175" s="279"/>
      <c r="D1175" s="279"/>
      <c r="E1175" s="279"/>
      <c r="F1175" s="279"/>
      <c r="G1175" s="279"/>
      <c r="H1175" s="3"/>
      <c r="I1175" s="112"/>
      <c r="J1175" s="112"/>
      <c r="K1175" s="112"/>
      <c r="L1175" s="112"/>
      <c r="M1175" s="1"/>
    </row>
    <row r="1176" spans="1:13" ht="17.25">
      <c r="A1176" s="279" t="s">
        <v>1</v>
      </c>
      <c r="B1176" s="279"/>
      <c r="C1176" s="279"/>
      <c r="D1176" s="279"/>
      <c r="E1176" s="279"/>
      <c r="F1176" s="279"/>
      <c r="G1176" s="279"/>
      <c r="H1176" s="3"/>
      <c r="I1176" s="58"/>
      <c r="J1176" s="58"/>
      <c r="K1176" s="58"/>
      <c r="L1176" s="58"/>
      <c r="M1176" s="1"/>
    </row>
    <row r="1177" spans="1:13" ht="15.75">
      <c r="A1177" s="279" t="s">
        <v>2</v>
      </c>
      <c r="B1177" s="279"/>
      <c r="C1177" s="279"/>
      <c r="D1177" s="279"/>
      <c r="E1177" s="279"/>
      <c r="F1177" s="279"/>
      <c r="G1177" s="279"/>
      <c r="H1177" s="3"/>
      <c r="I1177" s="59"/>
      <c r="J1177" s="59"/>
      <c r="K1177" s="59"/>
      <c r="L1177" s="59"/>
      <c r="M1177" s="1"/>
    </row>
    <row r="1178" spans="1:13" ht="15.75">
      <c r="A1178" s="279" t="s">
        <v>4</v>
      </c>
      <c r="B1178" s="279"/>
      <c r="C1178" s="279"/>
      <c r="D1178" s="279"/>
      <c r="E1178" s="279"/>
      <c r="F1178" s="279"/>
      <c r="G1178" s="279"/>
      <c r="H1178" s="3"/>
      <c r="I1178" s="59"/>
      <c r="J1178" s="59"/>
      <c r="K1178" s="59"/>
      <c r="L1178" s="59"/>
      <c r="M1178" s="1"/>
    </row>
    <row r="1179" spans="1:13" ht="15.75">
      <c r="A1179" s="280" t="s">
        <v>6</v>
      </c>
      <c r="B1179" s="280"/>
      <c r="C1179" s="280"/>
      <c r="D1179" s="280"/>
      <c r="E1179" s="280"/>
      <c r="F1179" s="280"/>
      <c r="G1179" s="280"/>
      <c r="H1179" s="3"/>
      <c r="I1179" s="59"/>
      <c r="J1179" s="59"/>
      <c r="K1179" s="59"/>
      <c r="L1179" s="59"/>
      <c r="M1179" s="1"/>
    </row>
    <row r="1180" spans="1:13" ht="27.75">
      <c r="A1180" s="9"/>
      <c r="B1180" s="9"/>
      <c r="C1180" s="281" t="s">
        <v>576</v>
      </c>
      <c r="D1180" s="281"/>
      <c r="E1180" s="281"/>
      <c r="F1180" s="281"/>
      <c r="G1180" s="281"/>
      <c r="H1180" s="10"/>
      <c r="I1180" s="59"/>
      <c r="J1180" s="59"/>
      <c r="K1180" s="59"/>
      <c r="L1180" s="59"/>
      <c r="M1180" s="2"/>
    </row>
    <row r="1181" spans="1:13" ht="15.75">
      <c r="A1181" s="11" t="s">
        <v>1100</v>
      </c>
      <c r="B1181" s="12"/>
      <c r="C1181" s="13"/>
      <c r="D1181" s="286"/>
      <c r="E1181" s="286"/>
      <c r="F1181" s="286"/>
      <c r="G1181" s="286"/>
      <c r="H1181" s="15"/>
      <c r="I1181" s="59"/>
      <c r="J1181" s="59"/>
      <c r="K1181" s="59"/>
      <c r="L1181" s="59"/>
      <c r="M1181" s="1"/>
    </row>
    <row r="1182" spans="1:13" ht="15.75">
      <c r="A1182" s="11" t="s">
        <v>9</v>
      </c>
      <c r="B1182" s="306" t="s">
        <v>1136</v>
      </c>
      <c r="C1182" s="306"/>
      <c r="D1182" s="306"/>
      <c r="E1182" s="306"/>
      <c r="F1182" s="11"/>
      <c r="G1182" s="16"/>
      <c r="H1182" s="17"/>
      <c r="I1182" s="60"/>
      <c r="J1182" s="60"/>
      <c r="K1182" s="60"/>
      <c r="L1182" s="60"/>
      <c r="M1182" s="74"/>
    </row>
    <row r="1183" spans="1:13" ht="15.75">
      <c r="A1183" s="11" t="s">
        <v>11</v>
      </c>
      <c r="B1183" s="289"/>
      <c r="C1183" s="289"/>
      <c r="D1183" s="289"/>
      <c r="E1183" s="289"/>
      <c r="F1183" s="18"/>
      <c r="G1183" s="19" t="s">
        <v>13</v>
      </c>
      <c r="H1183" s="20" t="s">
        <v>161</v>
      </c>
      <c r="I1183" s="62"/>
      <c r="J1183" s="62"/>
      <c r="K1183" s="62"/>
      <c r="L1183" s="62"/>
      <c r="M1183" s="1"/>
    </row>
    <row r="1184" spans="1:13" ht="15.75">
      <c r="A1184" s="21" t="s">
        <v>14</v>
      </c>
      <c r="B1184" s="21" t="s">
        <v>16</v>
      </c>
      <c r="C1184" s="21" t="s">
        <v>17</v>
      </c>
      <c r="D1184" s="22" t="s">
        <v>18</v>
      </c>
      <c r="E1184" s="23" t="s">
        <v>19</v>
      </c>
      <c r="F1184" s="23" t="s">
        <v>20</v>
      </c>
      <c r="G1184" s="21" t="s">
        <v>21</v>
      </c>
      <c r="H1184" s="3"/>
      <c r="I1184" s="59"/>
      <c r="J1184" s="59"/>
      <c r="K1184" s="59"/>
      <c r="L1184" s="59"/>
      <c r="M1184" s="1"/>
    </row>
    <row r="1185" spans="1:13">
      <c r="A1185" s="24">
        <v>1</v>
      </c>
      <c r="B1185" s="25" t="s">
        <v>23</v>
      </c>
      <c r="C1185" s="26"/>
      <c r="D1185" s="27">
        <v>79305</v>
      </c>
      <c r="E1185" s="28">
        <f>D1185*C1185</f>
        <v>0</v>
      </c>
      <c r="F1185" s="29">
        <v>0.09</v>
      </c>
      <c r="G1185" s="30">
        <f>E1185-E1185*F1185</f>
        <v>0</v>
      </c>
      <c r="H1185" s="31">
        <f>D1185/1.08*0.91</f>
        <v>66821.805555555547</v>
      </c>
      <c r="I1185" s="59"/>
      <c r="J1185" s="59"/>
      <c r="K1185" s="59">
        <f>H1185*C1185</f>
        <v>0</v>
      </c>
      <c r="L1185" s="59"/>
      <c r="M1185" s="63">
        <f>H1185*C1185</f>
        <v>0</v>
      </c>
    </row>
    <row r="1186" spans="1:13">
      <c r="A1186" s="24">
        <v>2</v>
      </c>
      <c r="B1186" s="25" t="s">
        <v>25</v>
      </c>
      <c r="C1186" s="32">
        <v>3</v>
      </c>
      <c r="D1186" s="33">
        <v>128591</v>
      </c>
      <c r="E1186" s="28">
        <f t="shared" ref="E1186:E1202" si="150">D1186*C1186</f>
        <v>385773</v>
      </c>
      <c r="F1186" s="29">
        <v>0.09</v>
      </c>
      <c r="G1186" s="30">
        <f t="shared" ref="G1186:G1202" si="151">E1186-E1186*F1186</f>
        <v>351053.43</v>
      </c>
      <c r="H1186" s="31">
        <f t="shared" ref="H1186:H1202" si="152">D1186/1.08*0.91</f>
        <v>108349.82407407407</v>
      </c>
      <c r="I1186" s="59"/>
      <c r="J1186" s="59"/>
      <c r="K1186" s="59">
        <f t="shared" ref="K1186:K1202" si="153">H1186*C1186</f>
        <v>325049.47222222225</v>
      </c>
      <c r="L1186" s="59"/>
      <c r="M1186" s="63">
        <f t="shared" ref="M1186:M1202" si="154">H1186*C1186</f>
        <v>325049.47222222225</v>
      </c>
    </row>
    <row r="1187" spans="1:13">
      <c r="A1187" s="24">
        <v>3</v>
      </c>
      <c r="B1187" s="25" t="s">
        <v>26</v>
      </c>
      <c r="C1187" s="88">
        <v>3</v>
      </c>
      <c r="D1187" s="27">
        <v>60043</v>
      </c>
      <c r="E1187" s="28">
        <f t="shared" si="150"/>
        <v>180129</v>
      </c>
      <c r="F1187" s="29">
        <v>0.09</v>
      </c>
      <c r="G1187" s="30">
        <f t="shared" si="151"/>
        <v>163917.39000000001</v>
      </c>
      <c r="H1187" s="31">
        <f t="shared" si="152"/>
        <v>50591.787037037036</v>
      </c>
      <c r="I1187" s="59"/>
      <c r="J1187" s="59"/>
      <c r="K1187" s="59">
        <f t="shared" si="153"/>
        <v>151775.36111111112</v>
      </c>
      <c r="L1187" s="59"/>
      <c r="M1187" s="63">
        <f t="shared" si="154"/>
        <v>151775.36111111112</v>
      </c>
    </row>
    <row r="1188" spans="1:13">
      <c r="A1188" s="24">
        <v>4</v>
      </c>
      <c r="B1188" s="25" t="s">
        <v>27</v>
      </c>
      <c r="C1188" s="106"/>
      <c r="D1188" s="27">
        <v>115781</v>
      </c>
      <c r="E1188" s="28">
        <f t="shared" si="150"/>
        <v>0</v>
      </c>
      <c r="F1188" s="29">
        <v>0.09</v>
      </c>
      <c r="G1188" s="30">
        <f t="shared" si="151"/>
        <v>0</v>
      </c>
      <c r="H1188" s="31">
        <f t="shared" si="152"/>
        <v>97556.212962962964</v>
      </c>
      <c r="I1188" s="59"/>
      <c r="J1188" s="59"/>
      <c r="K1188" s="59">
        <f t="shared" si="153"/>
        <v>0</v>
      </c>
      <c r="L1188" s="59"/>
      <c r="M1188" s="63">
        <f t="shared" si="154"/>
        <v>0</v>
      </c>
    </row>
    <row r="1189" spans="1:13">
      <c r="A1189" s="24">
        <v>5</v>
      </c>
      <c r="B1189" s="25" t="s">
        <v>28</v>
      </c>
      <c r="C1189" s="32">
        <v>3</v>
      </c>
      <c r="D1189" s="27">
        <v>119943</v>
      </c>
      <c r="E1189" s="28">
        <f t="shared" si="150"/>
        <v>359829</v>
      </c>
      <c r="F1189" s="29">
        <v>0.09</v>
      </c>
      <c r="G1189" s="30">
        <f t="shared" si="151"/>
        <v>327444.39</v>
      </c>
      <c r="H1189" s="31">
        <f t="shared" si="152"/>
        <v>101063.08333333333</v>
      </c>
      <c r="I1189" s="59"/>
      <c r="J1189" s="59"/>
      <c r="K1189" s="59">
        <f t="shared" si="153"/>
        <v>303189.25</v>
      </c>
      <c r="L1189" s="59"/>
      <c r="M1189" s="63">
        <f t="shared" si="154"/>
        <v>303189.25</v>
      </c>
    </row>
    <row r="1190" spans="1:13">
      <c r="A1190" s="24">
        <v>6</v>
      </c>
      <c r="B1190" s="25" t="s">
        <v>29</v>
      </c>
      <c r="C1190" s="26"/>
      <c r="D1190" s="27">
        <v>94810</v>
      </c>
      <c r="E1190" s="28">
        <f t="shared" si="150"/>
        <v>0</v>
      </c>
      <c r="F1190" s="29">
        <v>0.09</v>
      </c>
      <c r="G1190" s="30">
        <f t="shared" si="151"/>
        <v>0</v>
      </c>
      <c r="H1190" s="31">
        <f t="shared" si="152"/>
        <v>79886.203703703708</v>
      </c>
      <c r="I1190" s="59"/>
      <c r="J1190" s="59"/>
      <c r="K1190" s="59">
        <f t="shared" si="153"/>
        <v>0</v>
      </c>
      <c r="L1190" s="59"/>
      <c r="M1190" s="63">
        <f t="shared" si="154"/>
        <v>0</v>
      </c>
    </row>
    <row r="1191" spans="1:13">
      <c r="A1191" s="24">
        <v>7</v>
      </c>
      <c r="B1191" s="25" t="s">
        <v>30</v>
      </c>
      <c r="C1191" s="34"/>
      <c r="D1191" s="27">
        <v>141396</v>
      </c>
      <c r="E1191" s="28">
        <f t="shared" si="150"/>
        <v>0</v>
      </c>
      <c r="F1191" s="29">
        <v>0.09</v>
      </c>
      <c r="G1191" s="30">
        <f t="shared" si="151"/>
        <v>0</v>
      </c>
      <c r="H1191" s="31">
        <f t="shared" si="152"/>
        <v>119139.22222222222</v>
      </c>
      <c r="I1191" s="59"/>
      <c r="J1191" s="59"/>
      <c r="K1191" s="59">
        <f t="shared" si="153"/>
        <v>0</v>
      </c>
      <c r="L1191" s="59"/>
      <c r="M1191" s="63">
        <f t="shared" si="154"/>
        <v>0</v>
      </c>
    </row>
    <row r="1192" spans="1:13">
      <c r="A1192" s="24">
        <v>8</v>
      </c>
      <c r="B1192" s="25" t="s">
        <v>31</v>
      </c>
      <c r="C1192" s="26"/>
      <c r="D1192" s="27">
        <v>232931</v>
      </c>
      <c r="E1192" s="28">
        <f t="shared" si="150"/>
        <v>0</v>
      </c>
      <c r="F1192" s="29">
        <v>0.09</v>
      </c>
      <c r="G1192" s="30">
        <f t="shared" si="151"/>
        <v>0</v>
      </c>
      <c r="H1192" s="31">
        <f t="shared" si="152"/>
        <v>196265.93518518517</v>
      </c>
      <c r="I1192" s="59"/>
      <c r="J1192" s="59"/>
      <c r="K1192" s="59">
        <f t="shared" si="153"/>
        <v>0</v>
      </c>
      <c r="L1192" s="59"/>
      <c r="M1192" s="63">
        <f t="shared" si="154"/>
        <v>0</v>
      </c>
    </row>
    <row r="1193" spans="1:13">
      <c r="A1193" s="24">
        <v>9</v>
      </c>
      <c r="B1193" s="36" t="s">
        <v>32</v>
      </c>
      <c r="C1193" s="26"/>
      <c r="D1193" s="27">
        <v>101534</v>
      </c>
      <c r="E1193" s="28">
        <f t="shared" si="150"/>
        <v>0</v>
      </c>
      <c r="F1193" s="29">
        <v>0.09</v>
      </c>
      <c r="G1193" s="30">
        <f t="shared" si="151"/>
        <v>0</v>
      </c>
      <c r="H1193" s="31">
        <f t="shared" si="152"/>
        <v>85551.796296296307</v>
      </c>
      <c r="I1193" s="59"/>
      <c r="J1193" s="59"/>
      <c r="K1193" s="59">
        <f t="shared" si="153"/>
        <v>0</v>
      </c>
      <c r="L1193" s="59"/>
      <c r="M1193" s="63">
        <f t="shared" si="154"/>
        <v>0</v>
      </c>
    </row>
    <row r="1194" spans="1:13">
      <c r="A1194" s="24">
        <v>10</v>
      </c>
      <c r="B1194" s="36" t="s">
        <v>33</v>
      </c>
      <c r="C1194" s="37"/>
      <c r="D1194" s="33">
        <v>110148</v>
      </c>
      <c r="E1194" s="28">
        <f t="shared" si="150"/>
        <v>0</v>
      </c>
      <c r="F1194" s="29">
        <v>0.09</v>
      </c>
      <c r="G1194" s="30">
        <f t="shared" si="151"/>
        <v>0</v>
      </c>
      <c r="H1194" s="31">
        <f t="shared" si="152"/>
        <v>92809.888888888876</v>
      </c>
      <c r="I1194" s="59"/>
      <c r="J1194" s="59"/>
      <c r="K1194" s="59">
        <f t="shared" si="153"/>
        <v>0</v>
      </c>
      <c r="L1194" s="59"/>
      <c r="M1194" s="63">
        <f t="shared" si="154"/>
        <v>0</v>
      </c>
    </row>
    <row r="1195" spans="1:13">
      <c r="A1195" s="24">
        <v>11</v>
      </c>
      <c r="B1195" s="25" t="s">
        <v>34</v>
      </c>
      <c r="C1195" s="37"/>
      <c r="D1195" s="27">
        <v>54198</v>
      </c>
      <c r="E1195" s="28">
        <f t="shared" si="150"/>
        <v>0</v>
      </c>
      <c r="F1195" s="29">
        <v>0.09</v>
      </c>
      <c r="G1195" s="30">
        <f t="shared" si="151"/>
        <v>0</v>
      </c>
      <c r="H1195" s="31">
        <f t="shared" si="152"/>
        <v>45666.833333333328</v>
      </c>
      <c r="I1195" s="59"/>
      <c r="J1195" s="59"/>
      <c r="K1195" s="59">
        <f t="shared" si="153"/>
        <v>0</v>
      </c>
      <c r="L1195" s="59"/>
      <c r="M1195" s="63">
        <f t="shared" si="154"/>
        <v>0</v>
      </c>
    </row>
    <row r="1196" spans="1:13">
      <c r="A1196" s="24">
        <v>12</v>
      </c>
      <c r="B1196" s="25" t="s">
        <v>35</v>
      </c>
      <c r="C1196" s="37"/>
      <c r="D1196" s="27">
        <v>49680</v>
      </c>
      <c r="E1196" s="28">
        <f t="shared" si="150"/>
        <v>0</v>
      </c>
      <c r="F1196" s="29">
        <v>0.09</v>
      </c>
      <c r="G1196" s="30">
        <f t="shared" si="151"/>
        <v>0</v>
      </c>
      <c r="H1196" s="31">
        <f t="shared" si="152"/>
        <v>41860</v>
      </c>
      <c r="I1196" s="59"/>
      <c r="J1196" s="59"/>
      <c r="K1196" s="59">
        <f t="shared" si="153"/>
        <v>0</v>
      </c>
      <c r="L1196" s="59"/>
      <c r="M1196" s="63">
        <f t="shared" si="154"/>
        <v>0</v>
      </c>
    </row>
    <row r="1197" spans="1:13">
      <c r="A1197" s="24">
        <v>13</v>
      </c>
      <c r="B1197" s="25" t="s">
        <v>36</v>
      </c>
      <c r="C1197" s="37"/>
      <c r="D1197" s="38">
        <v>64152</v>
      </c>
      <c r="E1197" s="28">
        <f t="shared" si="150"/>
        <v>0</v>
      </c>
      <c r="F1197" s="29">
        <v>0.09</v>
      </c>
      <c r="G1197" s="30">
        <f t="shared" si="151"/>
        <v>0</v>
      </c>
      <c r="H1197" s="31">
        <f t="shared" si="152"/>
        <v>54053.999999999993</v>
      </c>
      <c r="I1197" s="59"/>
      <c r="J1197" s="59"/>
      <c r="K1197" s="59">
        <f t="shared" si="153"/>
        <v>0</v>
      </c>
      <c r="L1197" s="59"/>
      <c r="M1197" s="63">
        <f t="shared" si="154"/>
        <v>0</v>
      </c>
    </row>
    <row r="1198" spans="1:13">
      <c r="A1198" s="24">
        <v>14</v>
      </c>
      <c r="B1198" s="25" t="s">
        <v>37</v>
      </c>
      <c r="C1198" s="37"/>
      <c r="D1198" s="38">
        <v>65934</v>
      </c>
      <c r="E1198" s="28">
        <f t="shared" si="150"/>
        <v>0</v>
      </c>
      <c r="F1198" s="29">
        <v>0.09</v>
      </c>
      <c r="G1198" s="30">
        <f t="shared" si="151"/>
        <v>0</v>
      </c>
      <c r="H1198" s="31">
        <f t="shared" si="152"/>
        <v>55555.499999999993</v>
      </c>
      <c r="I1198" s="59"/>
      <c r="J1198" s="59"/>
      <c r="K1198" s="59">
        <f t="shared" si="153"/>
        <v>0</v>
      </c>
      <c r="L1198" s="59"/>
      <c r="M1198" s="63">
        <f t="shared" si="154"/>
        <v>0</v>
      </c>
    </row>
    <row r="1199" spans="1:13">
      <c r="A1199" s="24">
        <v>15</v>
      </c>
      <c r="B1199" s="25" t="s">
        <v>38</v>
      </c>
      <c r="C1199" s="37"/>
      <c r="D1199" s="38">
        <v>76626</v>
      </c>
      <c r="E1199" s="28">
        <f t="shared" si="150"/>
        <v>0</v>
      </c>
      <c r="F1199" s="29">
        <v>0.09</v>
      </c>
      <c r="G1199" s="30">
        <f t="shared" si="151"/>
        <v>0</v>
      </c>
      <c r="H1199" s="31">
        <f t="shared" si="152"/>
        <v>64564.5</v>
      </c>
      <c r="I1199" s="59"/>
      <c r="J1199" s="59"/>
      <c r="K1199" s="59">
        <f t="shared" si="153"/>
        <v>0</v>
      </c>
      <c r="L1199" s="59"/>
      <c r="M1199" s="63">
        <f t="shared" si="154"/>
        <v>0</v>
      </c>
    </row>
    <row r="1200" spans="1:13">
      <c r="A1200" s="24">
        <v>16</v>
      </c>
      <c r="B1200" s="25" t="s">
        <v>39</v>
      </c>
      <c r="C1200" s="37">
        <v>3</v>
      </c>
      <c r="D1200" s="38">
        <v>80190</v>
      </c>
      <c r="E1200" s="28">
        <f t="shared" si="150"/>
        <v>240570</v>
      </c>
      <c r="F1200" s="29">
        <v>0.09</v>
      </c>
      <c r="G1200" s="30">
        <f t="shared" si="151"/>
        <v>218918.7</v>
      </c>
      <c r="H1200" s="31">
        <f t="shared" si="152"/>
        <v>67567.5</v>
      </c>
      <c r="I1200" s="59"/>
      <c r="J1200" s="59"/>
      <c r="K1200" s="59">
        <f t="shared" si="153"/>
        <v>202702.5</v>
      </c>
      <c r="L1200" s="59"/>
      <c r="M1200" s="63">
        <f t="shared" si="154"/>
        <v>202702.5</v>
      </c>
    </row>
    <row r="1201" spans="1:13">
      <c r="A1201" s="24">
        <v>17</v>
      </c>
      <c r="B1201" s="25" t="s">
        <v>40</v>
      </c>
      <c r="C1201" s="37">
        <v>3</v>
      </c>
      <c r="D1201" s="38">
        <v>113832</v>
      </c>
      <c r="E1201" s="28">
        <f t="shared" si="150"/>
        <v>341496</v>
      </c>
      <c r="F1201" s="29">
        <v>0.09</v>
      </c>
      <c r="G1201" s="30">
        <f t="shared" si="151"/>
        <v>310761.36</v>
      </c>
      <c r="H1201" s="31">
        <f t="shared" si="152"/>
        <v>95914</v>
      </c>
      <c r="I1201" s="59"/>
      <c r="J1201" s="59"/>
      <c r="K1201" s="59">
        <f t="shared" si="153"/>
        <v>287742</v>
      </c>
      <c r="L1201" s="59"/>
      <c r="M1201" s="63">
        <f t="shared" si="154"/>
        <v>287742</v>
      </c>
    </row>
    <row r="1202" spans="1:13">
      <c r="A1202" s="24">
        <v>18</v>
      </c>
      <c r="B1202" s="25" t="s">
        <v>41</v>
      </c>
      <c r="C1202" s="37">
        <v>3</v>
      </c>
      <c r="D1202" s="39">
        <v>98010</v>
      </c>
      <c r="E1202" s="28">
        <f t="shared" si="150"/>
        <v>294030</v>
      </c>
      <c r="F1202" s="29">
        <v>0.09</v>
      </c>
      <c r="G1202" s="30">
        <f t="shared" si="151"/>
        <v>267567.3</v>
      </c>
      <c r="H1202" s="31">
        <f t="shared" si="152"/>
        <v>82582.5</v>
      </c>
      <c r="I1202" s="59"/>
      <c r="J1202" s="59"/>
      <c r="K1202" s="59">
        <f t="shared" si="153"/>
        <v>247747.5</v>
      </c>
      <c r="L1202" s="59"/>
      <c r="M1202" s="63">
        <f t="shared" si="154"/>
        <v>247747.5</v>
      </c>
    </row>
    <row r="1203" spans="1:13" ht="17.25">
      <c r="A1203" s="40"/>
      <c r="B1203" s="41" t="s">
        <v>42</v>
      </c>
      <c r="C1203" s="42">
        <f>SUM(C1185:C1202)</f>
        <v>18</v>
      </c>
      <c r="D1203" s="42"/>
      <c r="E1203" s="43">
        <f>SUM(E1185:E1202)</f>
        <v>1801827</v>
      </c>
      <c r="F1203" s="43"/>
      <c r="G1203" s="111">
        <f>SUM(G1185:G1202)</f>
        <v>1639662.57</v>
      </c>
      <c r="H1203" s="45"/>
      <c r="I1203" s="64"/>
      <c r="J1203" s="113"/>
      <c r="K1203" s="113">
        <f>SUM(K1185:K1202)</f>
        <v>1518206.0833333335</v>
      </c>
      <c r="L1203" s="113"/>
      <c r="M1203" s="45">
        <f>SUM(M1185:M1202)</f>
        <v>1518206.0833333335</v>
      </c>
    </row>
    <row r="1204" spans="1:13" ht="31.5">
      <c r="A1204" s="46"/>
      <c r="B1204" s="47"/>
      <c r="C1204" s="48"/>
      <c r="D1204" s="48"/>
      <c r="E1204" s="49"/>
      <c r="F1204" s="49"/>
      <c r="G1204" s="50"/>
      <c r="H1204" s="51"/>
      <c r="I1204" s="65"/>
      <c r="J1204" s="114"/>
      <c r="K1204" s="114">
        <f>K1203*0.08</f>
        <v>121456.48666666668</v>
      </c>
      <c r="L1204" s="114"/>
      <c r="M1204" s="115">
        <f>M1203*0.1</f>
        <v>151820.60833333337</v>
      </c>
    </row>
    <row r="1205" spans="1:13" ht="18">
      <c r="A1205" s="283"/>
      <c r="B1205" s="283"/>
      <c r="C1205" s="284"/>
      <c r="D1205" s="284"/>
      <c r="E1205" s="54"/>
      <c r="F1205" s="54"/>
      <c r="G1205" s="55"/>
      <c r="H1205" s="56"/>
      <c r="I1205" s="66"/>
      <c r="J1205" s="116"/>
      <c r="K1205" s="116">
        <f>SUM(K1203:K1204)</f>
        <v>1639662.57</v>
      </c>
      <c r="L1205" s="116"/>
      <c r="M1205" s="117">
        <f>SUM(M1203:M1204)</f>
        <v>1670026.6916666669</v>
      </c>
    </row>
    <row r="1206" spans="1:13" ht="18">
      <c r="A1206" s="283" t="s">
        <v>43</v>
      </c>
      <c r="B1206" s="283"/>
      <c r="C1206" s="284" t="s">
        <v>44</v>
      </c>
      <c r="D1206" s="284"/>
      <c r="E1206" s="54"/>
      <c r="F1206" s="54"/>
      <c r="G1206" s="55" t="s">
        <v>45</v>
      </c>
      <c r="H1206" s="56"/>
    </row>
    <row r="1210" spans="1:13" ht="15.75">
      <c r="A1210" s="279" t="s">
        <v>0</v>
      </c>
      <c r="B1210" s="279"/>
      <c r="C1210" s="279"/>
      <c r="D1210" s="279"/>
      <c r="E1210" s="279"/>
      <c r="F1210" s="279"/>
      <c r="G1210" s="279"/>
      <c r="H1210" s="3"/>
      <c r="I1210" s="112"/>
      <c r="J1210" s="112"/>
      <c r="K1210" s="112"/>
      <c r="L1210" s="112"/>
      <c r="M1210" s="1"/>
    </row>
    <row r="1211" spans="1:13" ht="17.25">
      <c r="A1211" s="279" t="s">
        <v>1</v>
      </c>
      <c r="B1211" s="279"/>
      <c r="C1211" s="279"/>
      <c r="D1211" s="279"/>
      <c r="E1211" s="279"/>
      <c r="F1211" s="279"/>
      <c r="G1211" s="279"/>
      <c r="H1211" s="3"/>
      <c r="I1211" s="58"/>
      <c r="J1211" s="58"/>
      <c r="K1211" s="58"/>
      <c r="L1211" s="58"/>
      <c r="M1211" s="1"/>
    </row>
    <row r="1212" spans="1:13" ht="15.75">
      <c r="A1212" s="279" t="s">
        <v>2</v>
      </c>
      <c r="B1212" s="279"/>
      <c r="C1212" s="279"/>
      <c r="D1212" s="279"/>
      <c r="E1212" s="279"/>
      <c r="F1212" s="279"/>
      <c r="G1212" s="279"/>
      <c r="H1212" s="3"/>
      <c r="I1212" s="59"/>
      <c r="J1212" s="59"/>
      <c r="K1212" s="59"/>
      <c r="L1212" s="59"/>
      <c r="M1212" s="1"/>
    </row>
    <row r="1213" spans="1:13" ht="15.75">
      <c r="A1213" s="279" t="s">
        <v>4</v>
      </c>
      <c r="B1213" s="279"/>
      <c r="C1213" s="279"/>
      <c r="D1213" s="279"/>
      <c r="E1213" s="279"/>
      <c r="F1213" s="279"/>
      <c r="G1213" s="279"/>
      <c r="H1213" s="3"/>
      <c r="I1213" s="59"/>
      <c r="J1213" s="59"/>
      <c r="K1213" s="59"/>
      <c r="L1213" s="59"/>
      <c r="M1213" s="1"/>
    </row>
    <row r="1214" spans="1:13" ht="15.75">
      <c r="A1214" s="280" t="s">
        <v>6</v>
      </c>
      <c r="B1214" s="280"/>
      <c r="C1214" s="280"/>
      <c r="D1214" s="280"/>
      <c r="E1214" s="280"/>
      <c r="F1214" s="280"/>
      <c r="G1214" s="280"/>
      <c r="H1214" s="3"/>
      <c r="I1214" s="59"/>
      <c r="J1214" s="59"/>
      <c r="K1214" s="59"/>
      <c r="L1214" s="59"/>
      <c r="M1214" s="1"/>
    </row>
    <row r="1215" spans="1:13" ht="27.75">
      <c r="A1215" s="9"/>
      <c r="B1215" s="9"/>
      <c r="C1215" s="281" t="s">
        <v>576</v>
      </c>
      <c r="D1215" s="281"/>
      <c r="E1215" s="281"/>
      <c r="F1215" s="281"/>
      <c r="G1215" s="281"/>
      <c r="H1215" s="10"/>
      <c r="I1215" s="59"/>
      <c r="J1215" s="59"/>
      <c r="K1215" s="59"/>
      <c r="L1215" s="59"/>
      <c r="M1215" s="2"/>
    </row>
    <row r="1216" spans="1:13" ht="15.75">
      <c r="A1216" s="11" t="s">
        <v>1100</v>
      </c>
      <c r="B1216" s="12"/>
      <c r="C1216" s="13"/>
      <c r="D1216" s="286"/>
      <c r="E1216" s="286"/>
      <c r="F1216" s="286"/>
      <c r="G1216" s="286"/>
      <c r="H1216" s="15"/>
      <c r="I1216" s="59"/>
      <c r="J1216" s="59"/>
      <c r="K1216" s="59"/>
      <c r="L1216" s="59"/>
      <c r="M1216" s="1"/>
    </row>
    <row r="1217" spans="1:13" ht="15.75">
      <c r="A1217" s="11" t="s">
        <v>9</v>
      </c>
      <c r="B1217" s="306" t="s">
        <v>1137</v>
      </c>
      <c r="C1217" s="306"/>
      <c r="D1217" s="306"/>
      <c r="E1217" s="306"/>
      <c r="F1217" s="11"/>
      <c r="G1217" s="16"/>
      <c r="H1217" s="17"/>
      <c r="I1217" s="60"/>
      <c r="J1217" s="60"/>
      <c r="K1217" s="60"/>
      <c r="L1217" s="60"/>
      <c r="M1217" s="74"/>
    </row>
    <row r="1218" spans="1:13" ht="15.75">
      <c r="A1218" s="11" t="s">
        <v>11</v>
      </c>
      <c r="B1218" s="289"/>
      <c r="C1218" s="289"/>
      <c r="D1218" s="289"/>
      <c r="E1218" s="289"/>
      <c r="F1218" s="18"/>
      <c r="G1218" s="19" t="s">
        <v>13</v>
      </c>
      <c r="H1218" s="20" t="s">
        <v>161</v>
      </c>
      <c r="I1218" s="62"/>
      <c r="J1218" s="62"/>
      <c r="K1218" s="62"/>
      <c r="L1218" s="62"/>
      <c r="M1218" s="1"/>
    </row>
    <row r="1219" spans="1:13" ht="15.75">
      <c r="A1219" s="21" t="s">
        <v>14</v>
      </c>
      <c r="B1219" s="21" t="s">
        <v>16</v>
      </c>
      <c r="C1219" s="21" t="s">
        <v>17</v>
      </c>
      <c r="D1219" s="22" t="s">
        <v>18</v>
      </c>
      <c r="E1219" s="23" t="s">
        <v>19</v>
      </c>
      <c r="F1219" s="23" t="s">
        <v>20</v>
      </c>
      <c r="G1219" s="21" t="s">
        <v>21</v>
      </c>
      <c r="H1219" s="3"/>
      <c r="I1219" s="59"/>
      <c r="J1219" s="59"/>
      <c r="K1219" s="59"/>
      <c r="L1219" s="59"/>
      <c r="M1219" s="1"/>
    </row>
    <row r="1220" spans="1:13">
      <c r="A1220" s="24">
        <v>1</v>
      </c>
      <c r="B1220" s="25" t="s">
        <v>23</v>
      </c>
      <c r="C1220" s="26"/>
      <c r="D1220" s="27">
        <v>79305</v>
      </c>
      <c r="E1220" s="28">
        <f>D1220*C1220</f>
        <v>0</v>
      </c>
      <c r="F1220" s="29">
        <v>0.09</v>
      </c>
      <c r="G1220" s="30">
        <f>E1220-E1220*F1220</f>
        <v>0</v>
      </c>
      <c r="H1220" s="31">
        <f>D1220/1.08*0.91</f>
        <v>66821.805555555547</v>
      </c>
      <c r="I1220" s="59"/>
      <c r="J1220" s="59"/>
      <c r="K1220" s="59">
        <f>H1220*C1220</f>
        <v>0</v>
      </c>
      <c r="L1220" s="59"/>
      <c r="M1220" s="63">
        <f>H1220*C1220</f>
        <v>0</v>
      </c>
    </row>
    <row r="1221" spans="1:13">
      <c r="A1221" s="24">
        <v>2</v>
      </c>
      <c r="B1221" s="25" t="s">
        <v>25</v>
      </c>
      <c r="C1221" s="32">
        <v>3</v>
      </c>
      <c r="D1221" s="33">
        <v>128591</v>
      </c>
      <c r="E1221" s="28">
        <f t="shared" ref="E1221:E1237" si="155">D1221*C1221</f>
        <v>385773</v>
      </c>
      <c r="F1221" s="29">
        <v>0.09</v>
      </c>
      <c r="G1221" s="30">
        <f t="shared" ref="G1221:G1237" si="156">E1221-E1221*F1221</f>
        <v>351053.43</v>
      </c>
      <c r="H1221" s="31">
        <f t="shared" ref="H1221:H1237" si="157">D1221/1.08*0.91</f>
        <v>108349.82407407407</v>
      </c>
      <c r="I1221" s="59"/>
      <c r="J1221" s="59"/>
      <c r="K1221" s="59">
        <f t="shared" ref="K1221:K1237" si="158">H1221*C1221</f>
        <v>325049.47222222225</v>
      </c>
      <c r="L1221" s="59"/>
      <c r="M1221" s="63">
        <f t="shared" ref="M1221:M1237" si="159">H1221*C1221</f>
        <v>325049.47222222225</v>
      </c>
    </row>
    <row r="1222" spans="1:13">
      <c r="A1222" s="24">
        <v>3</v>
      </c>
      <c r="B1222" s="25" t="s">
        <v>26</v>
      </c>
      <c r="C1222" s="88"/>
      <c r="D1222" s="27">
        <v>60043</v>
      </c>
      <c r="E1222" s="28">
        <f t="shared" si="155"/>
        <v>0</v>
      </c>
      <c r="F1222" s="29">
        <v>0.09</v>
      </c>
      <c r="G1222" s="30">
        <f t="shared" si="156"/>
        <v>0</v>
      </c>
      <c r="H1222" s="31">
        <f t="shared" si="157"/>
        <v>50591.787037037036</v>
      </c>
      <c r="I1222" s="59"/>
      <c r="J1222" s="59"/>
      <c r="K1222" s="59">
        <f t="shared" si="158"/>
        <v>0</v>
      </c>
      <c r="L1222" s="59"/>
      <c r="M1222" s="63">
        <f t="shared" si="159"/>
        <v>0</v>
      </c>
    </row>
    <row r="1223" spans="1:13">
      <c r="A1223" s="24">
        <v>4</v>
      </c>
      <c r="B1223" s="25" t="s">
        <v>27</v>
      </c>
      <c r="C1223" s="106"/>
      <c r="D1223" s="27">
        <v>115781</v>
      </c>
      <c r="E1223" s="28">
        <f t="shared" si="155"/>
        <v>0</v>
      </c>
      <c r="F1223" s="29">
        <v>0.09</v>
      </c>
      <c r="G1223" s="30">
        <f t="shared" si="156"/>
        <v>0</v>
      </c>
      <c r="H1223" s="31">
        <f t="shared" si="157"/>
        <v>97556.212962962964</v>
      </c>
      <c r="I1223" s="59"/>
      <c r="J1223" s="59"/>
      <c r="K1223" s="59">
        <f t="shared" si="158"/>
        <v>0</v>
      </c>
      <c r="L1223" s="59"/>
      <c r="M1223" s="63">
        <f t="shared" si="159"/>
        <v>0</v>
      </c>
    </row>
    <row r="1224" spans="1:13">
      <c r="A1224" s="24">
        <v>5</v>
      </c>
      <c r="B1224" s="25" t="s">
        <v>28</v>
      </c>
      <c r="C1224" s="32"/>
      <c r="D1224" s="27">
        <v>119943</v>
      </c>
      <c r="E1224" s="28">
        <f t="shared" si="155"/>
        <v>0</v>
      </c>
      <c r="F1224" s="29">
        <v>0.09</v>
      </c>
      <c r="G1224" s="30">
        <f t="shared" si="156"/>
        <v>0</v>
      </c>
      <c r="H1224" s="31">
        <f t="shared" si="157"/>
        <v>101063.08333333333</v>
      </c>
      <c r="I1224" s="59"/>
      <c r="J1224" s="59"/>
      <c r="K1224" s="59">
        <f t="shared" si="158"/>
        <v>0</v>
      </c>
      <c r="L1224" s="59"/>
      <c r="M1224" s="63">
        <f t="shared" si="159"/>
        <v>0</v>
      </c>
    </row>
    <row r="1225" spans="1:13">
      <c r="A1225" s="24">
        <v>6</v>
      </c>
      <c r="B1225" s="25" t="s">
        <v>29</v>
      </c>
      <c r="C1225" s="26"/>
      <c r="D1225" s="27">
        <v>94810</v>
      </c>
      <c r="E1225" s="28">
        <f t="shared" si="155"/>
        <v>0</v>
      </c>
      <c r="F1225" s="29">
        <v>0.09</v>
      </c>
      <c r="G1225" s="30">
        <f t="shared" si="156"/>
        <v>0</v>
      </c>
      <c r="H1225" s="31">
        <f t="shared" si="157"/>
        <v>79886.203703703708</v>
      </c>
      <c r="I1225" s="59"/>
      <c r="J1225" s="59"/>
      <c r="K1225" s="59">
        <f t="shared" si="158"/>
        <v>0</v>
      </c>
      <c r="L1225" s="59"/>
      <c r="M1225" s="63">
        <f t="shared" si="159"/>
        <v>0</v>
      </c>
    </row>
    <row r="1226" spans="1:13">
      <c r="A1226" s="24">
        <v>7</v>
      </c>
      <c r="B1226" s="25" t="s">
        <v>30</v>
      </c>
      <c r="C1226" s="34"/>
      <c r="D1226" s="27">
        <v>141396</v>
      </c>
      <c r="E1226" s="28">
        <f t="shared" si="155"/>
        <v>0</v>
      </c>
      <c r="F1226" s="29">
        <v>0.09</v>
      </c>
      <c r="G1226" s="30">
        <f t="shared" si="156"/>
        <v>0</v>
      </c>
      <c r="H1226" s="31">
        <f t="shared" si="157"/>
        <v>119139.22222222222</v>
      </c>
      <c r="I1226" s="59"/>
      <c r="J1226" s="59"/>
      <c r="K1226" s="59">
        <f t="shared" si="158"/>
        <v>0</v>
      </c>
      <c r="L1226" s="59"/>
      <c r="M1226" s="63">
        <f t="shared" si="159"/>
        <v>0</v>
      </c>
    </row>
    <row r="1227" spans="1:13">
      <c r="A1227" s="24">
        <v>8</v>
      </c>
      <c r="B1227" s="25" t="s">
        <v>31</v>
      </c>
      <c r="C1227" s="26"/>
      <c r="D1227" s="27">
        <v>232931</v>
      </c>
      <c r="E1227" s="28">
        <f t="shared" si="155"/>
        <v>0</v>
      </c>
      <c r="F1227" s="29">
        <v>0.09</v>
      </c>
      <c r="G1227" s="30">
        <f t="shared" si="156"/>
        <v>0</v>
      </c>
      <c r="H1227" s="31">
        <f t="shared" si="157"/>
        <v>196265.93518518517</v>
      </c>
      <c r="I1227" s="59"/>
      <c r="J1227" s="59"/>
      <c r="K1227" s="59">
        <f t="shared" si="158"/>
        <v>0</v>
      </c>
      <c r="L1227" s="59"/>
      <c r="M1227" s="63">
        <f t="shared" si="159"/>
        <v>0</v>
      </c>
    </row>
    <row r="1228" spans="1:13">
      <c r="A1228" s="24">
        <v>9</v>
      </c>
      <c r="B1228" s="36" t="s">
        <v>32</v>
      </c>
      <c r="C1228" s="26"/>
      <c r="D1228" s="27">
        <v>101534</v>
      </c>
      <c r="E1228" s="28">
        <f t="shared" si="155"/>
        <v>0</v>
      </c>
      <c r="F1228" s="29">
        <v>0.09</v>
      </c>
      <c r="G1228" s="30">
        <f t="shared" si="156"/>
        <v>0</v>
      </c>
      <c r="H1228" s="31">
        <f t="shared" si="157"/>
        <v>85551.796296296307</v>
      </c>
      <c r="I1228" s="59"/>
      <c r="J1228" s="59"/>
      <c r="K1228" s="59">
        <f t="shared" si="158"/>
        <v>0</v>
      </c>
      <c r="L1228" s="59"/>
      <c r="M1228" s="63">
        <f t="shared" si="159"/>
        <v>0</v>
      </c>
    </row>
    <row r="1229" spans="1:13">
      <c r="A1229" s="24">
        <v>10</v>
      </c>
      <c r="B1229" s="36" t="s">
        <v>33</v>
      </c>
      <c r="C1229" s="37"/>
      <c r="D1229" s="33">
        <v>110148</v>
      </c>
      <c r="E1229" s="28">
        <f t="shared" si="155"/>
        <v>0</v>
      </c>
      <c r="F1229" s="29">
        <v>0.09</v>
      </c>
      <c r="G1229" s="30">
        <f t="shared" si="156"/>
        <v>0</v>
      </c>
      <c r="H1229" s="31">
        <f t="shared" si="157"/>
        <v>92809.888888888876</v>
      </c>
      <c r="I1229" s="59"/>
      <c r="J1229" s="59"/>
      <c r="K1229" s="59">
        <f t="shared" si="158"/>
        <v>0</v>
      </c>
      <c r="L1229" s="59"/>
      <c r="M1229" s="63">
        <f t="shared" si="159"/>
        <v>0</v>
      </c>
    </row>
    <row r="1230" spans="1:13">
      <c r="A1230" s="24">
        <v>11</v>
      </c>
      <c r="B1230" s="25" t="s">
        <v>34</v>
      </c>
      <c r="C1230" s="37"/>
      <c r="D1230" s="27">
        <v>54198</v>
      </c>
      <c r="E1230" s="28">
        <f t="shared" si="155"/>
        <v>0</v>
      </c>
      <c r="F1230" s="29">
        <v>0.09</v>
      </c>
      <c r="G1230" s="30">
        <f t="shared" si="156"/>
        <v>0</v>
      </c>
      <c r="H1230" s="31">
        <f t="shared" si="157"/>
        <v>45666.833333333328</v>
      </c>
      <c r="I1230" s="59"/>
      <c r="J1230" s="59"/>
      <c r="K1230" s="59">
        <f t="shared" si="158"/>
        <v>0</v>
      </c>
      <c r="L1230" s="59"/>
      <c r="M1230" s="63">
        <f t="shared" si="159"/>
        <v>0</v>
      </c>
    </row>
    <row r="1231" spans="1:13">
      <c r="A1231" s="24">
        <v>12</v>
      </c>
      <c r="B1231" s="25" t="s">
        <v>35</v>
      </c>
      <c r="C1231" s="37"/>
      <c r="D1231" s="27">
        <v>49680</v>
      </c>
      <c r="E1231" s="28">
        <f t="shared" si="155"/>
        <v>0</v>
      </c>
      <c r="F1231" s="29">
        <v>0.09</v>
      </c>
      <c r="G1231" s="30">
        <f t="shared" si="156"/>
        <v>0</v>
      </c>
      <c r="H1231" s="31">
        <f t="shared" si="157"/>
        <v>41860</v>
      </c>
      <c r="I1231" s="59"/>
      <c r="J1231" s="59"/>
      <c r="K1231" s="59">
        <f t="shared" si="158"/>
        <v>0</v>
      </c>
      <c r="L1231" s="59"/>
      <c r="M1231" s="63">
        <f t="shared" si="159"/>
        <v>0</v>
      </c>
    </row>
    <row r="1232" spans="1:13">
      <c r="A1232" s="24">
        <v>13</v>
      </c>
      <c r="B1232" s="25" t="s">
        <v>36</v>
      </c>
      <c r="C1232" s="37">
        <v>3</v>
      </c>
      <c r="D1232" s="38">
        <v>64152</v>
      </c>
      <c r="E1232" s="28">
        <f t="shared" si="155"/>
        <v>192456</v>
      </c>
      <c r="F1232" s="29">
        <v>0.09</v>
      </c>
      <c r="G1232" s="30">
        <f t="shared" si="156"/>
        <v>175134.96</v>
      </c>
      <c r="H1232" s="31">
        <f t="shared" si="157"/>
        <v>54053.999999999993</v>
      </c>
      <c r="I1232" s="59"/>
      <c r="J1232" s="59"/>
      <c r="K1232" s="59">
        <f t="shared" si="158"/>
        <v>162161.99999999997</v>
      </c>
      <c r="L1232" s="59"/>
      <c r="M1232" s="63">
        <f t="shared" si="159"/>
        <v>162161.99999999997</v>
      </c>
    </row>
    <row r="1233" spans="1:13">
      <c r="A1233" s="24">
        <v>14</v>
      </c>
      <c r="B1233" s="25" t="s">
        <v>37</v>
      </c>
      <c r="C1233" s="37">
        <v>3</v>
      </c>
      <c r="D1233" s="38">
        <v>65934</v>
      </c>
      <c r="E1233" s="28">
        <f t="shared" si="155"/>
        <v>197802</v>
      </c>
      <c r="F1233" s="29">
        <v>0.09</v>
      </c>
      <c r="G1233" s="30">
        <f t="shared" si="156"/>
        <v>179999.82</v>
      </c>
      <c r="H1233" s="31">
        <f t="shared" si="157"/>
        <v>55555.499999999993</v>
      </c>
      <c r="I1233" s="59"/>
      <c r="J1233" s="59"/>
      <c r="K1233" s="59">
        <f t="shared" si="158"/>
        <v>166666.49999999997</v>
      </c>
      <c r="L1233" s="59"/>
      <c r="M1233" s="63">
        <f t="shared" si="159"/>
        <v>166666.49999999997</v>
      </c>
    </row>
    <row r="1234" spans="1:13">
      <c r="A1234" s="24">
        <v>15</v>
      </c>
      <c r="B1234" s="25" t="s">
        <v>38</v>
      </c>
      <c r="C1234" s="37">
        <v>3</v>
      </c>
      <c r="D1234" s="38">
        <v>76626</v>
      </c>
      <c r="E1234" s="28">
        <f t="shared" si="155"/>
        <v>229878</v>
      </c>
      <c r="F1234" s="29">
        <v>0.09</v>
      </c>
      <c r="G1234" s="30">
        <f t="shared" si="156"/>
        <v>209188.98</v>
      </c>
      <c r="H1234" s="31">
        <f t="shared" si="157"/>
        <v>64564.5</v>
      </c>
      <c r="I1234" s="59"/>
      <c r="J1234" s="59"/>
      <c r="K1234" s="59">
        <f t="shared" si="158"/>
        <v>193693.5</v>
      </c>
      <c r="L1234" s="59"/>
      <c r="M1234" s="63">
        <f t="shared" si="159"/>
        <v>193693.5</v>
      </c>
    </row>
    <row r="1235" spans="1:13">
      <c r="A1235" s="24">
        <v>16</v>
      </c>
      <c r="B1235" s="25" t="s">
        <v>39</v>
      </c>
      <c r="C1235" s="37">
        <v>3</v>
      </c>
      <c r="D1235" s="38">
        <v>80190</v>
      </c>
      <c r="E1235" s="28">
        <f t="shared" si="155"/>
        <v>240570</v>
      </c>
      <c r="F1235" s="29">
        <v>0.09</v>
      </c>
      <c r="G1235" s="30">
        <f t="shared" si="156"/>
        <v>218918.7</v>
      </c>
      <c r="H1235" s="31">
        <f t="shared" si="157"/>
        <v>67567.5</v>
      </c>
      <c r="I1235" s="59"/>
      <c r="J1235" s="59"/>
      <c r="K1235" s="59">
        <f t="shared" si="158"/>
        <v>202702.5</v>
      </c>
      <c r="L1235" s="59"/>
      <c r="M1235" s="63">
        <f t="shared" si="159"/>
        <v>202702.5</v>
      </c>
    </row>
    <row r="1236" spans="1:13">
      <c r="A1236" s="24">
        <v>17</v>
      </c>
      <c r="B1236" s="25" t="s">
        <v>40</v>
      </c>
      <c r="C1236" s="37">
        <v>3</v>
      </c>
      <c r="D1236" s="38">
        <v>113832</v>
      </c>
      <c r="E1236" s="28">
        <f t="shared" si="155"/>
        <v>341496</v>
      </c>
      <c r="F1236" s="29">
        <v>0.09</v>
      </c>
      <c r="G1236" s="30">
        <f t="shared" si="156"/>
        <v>310761.36</v>
      </c>
      <c r="H1236" s="31">
        <f t="shared" si="157"/>
        <v>95914</v>
      </c>
      <c r="I1236" s="59"/>
      <c r="J1236" s="59"/>
      <c r="K1236" s="59">
        <f t="shared" si="158"/>
        <v>287742</v>
      </c>
      <c r="L1236" s="59"/>
      <c r="M1236" s="63">
        <f t="shared" si="159"/>
        <v>287742</v>
      </c>
    </row>
    <row r="1237" spans="1:13">
      <c r="A1237" s="24">
        <v>18</v>
      </c>
      <c r="B1237" s="25" t="s">
        <v>41</v>
      </c>
      <c r="C1237" s="37">
        <v>3</v>
      </c>
      <c r="D1237" s="39">
        <v>98010</v>
      </c>
      <c r="E1237" s="28">
        <f t="shared" si="155"/>
        <v>294030</v>
      </c>
      <c r="F1237" s="29">
        <v>0.09</v>
      </c>
      <c r="G1237" s="30">
        <f t="shared" si="156"/>
        <v>267567.3</v>
      </c>
      <c r="H1237" s="31">
        <f t="shared" si="157"/>
        <v>82582.5</v>
      </c>
      <c r="I1237" s="59"/>
      <c r="J1237" s="59"/>
      <c r="K1237" s="59">
        <f t="shared" si="158"/>
        <v>247747.5</v>
      </c>
      <c r="L1237" s="59"/>
      <c r="M1237" s="63">
        <f t="shared" si="159"/>
        <v>247747.5</v>
      </c>
    </row>
    <row r="1238" spans="1:13" ht="17.25">
      <c r="A1238" s="40"/>
      <c r="B1238" s="41" t="s">
        <v>42</v>
      </c>
      <c r="C1238" s="42">
        <f>SUM(C1220:C1237)</f>
        <v>21</v>
      </c>
      <c r="D1238" s="42"/>
      <c r="E1238" s="43">
        <f>SUM(E1220:E1237)</f>
        <v>1882005</v>
      </c>
      <c r="F1238" s="43"/>
      <c r="G1238" s="111">
        <f>SUM(G1220:G1237)</f>
        <v>1712624.55</v>
      </c>
      <c r="H1238" s="45"/>
      <c r="I1238" s="64"/>
      <c r="J1238" s="113"/>
      <c r="K1238" s="113">
        <f>SUM(K1220:K1237)</f>
        <v>1585763.4722222222</v>
      </c>
      <c r="L1238" s="113"/>
      <c r="M1238" s="45">
        <f>SUM(M1220:M1237)</f>
        <v>1585763.4722222222</v>
      </c>
    </row>
    <row r="1239" spans="1:13" ht="31.5">
      <c r="A1239" s="46"/>
      <c r="B1239" s="47"/>
      <c r="C1239" s="48"/>
      <c r="D1239" s="48"/>
      <c r="E1239" s="49"/>
      <c r="F1239" s="49"/>
      <c r="G1239" s="50"/>
      <c r="H1239" s="51"/>
      <c r="I1239" s="65"/>
      <c r="J1239" s="114"/>
      <c r="K1239" s="114">
        <f>K1238*0.08</f>
        <v>126861.07777777778</v>
      </c>
      <c r="L1239" s="114"/>
      <c r="M1239" s="115">
        <f>M1238*0.1</f>
        <v>158576.34722222225</v>
      </c>
    </row>
    <row r="1240" spans="1:13" ht="18">
      <c r="A1240" s="283"/>
      <c r="B1240" s="283"/>
      <c r="C1240" s="284"/>
      <c r="D1240" s="284"/>
      <c r="E1240" s="54"/>
      <c r="F1240" s="54"/>
      <c r="G1240" s="55"/>
      <c r="H1240" s="56"/>
      <c r="I1240" s="66"/>
      <c r="J1240" s="116"/>
      <c r="K1240" s="116">
        <f>SUM(K1238:K1239)</f>
        <v>1712624.55</v>
      </c>
      <c r="L1240" s="116"/>
      <c r="M1240" s="117">
        <f>SUM(M1238:M1239)</f>
        <v>1744339.8194444445</v>
      </c>
    </row>
    <row r="1241" spans="1:13" ht="18">
      <c r="A1241" s="283" t="s">
        <v>43</v>
      </c>
      <c r="B1241" s="283"/>
      <c r="C1241" s="284" t="s">
        <v>44</v>
      </c>
      <c r="D1241" s="284"/>
      <c r="E1241" s="54"/>
      <c r="F1241" s="54"/>
      <c r="G1241" s="55" t="s">
        <v>45</v>
      </c>
      <c r="H1241" s="56"/>
    </row>
    <row r="1245" spans="1:13" ht="15.75">
      <c r="A1245" s="279" t="s">
        <v>0</v>
      </c>
      <c r="B1245" s="279"/>
      <c r="C1245" s="279"/>
      <c r="D1245" s="279"/>
      <c r="E1245" s="279"/>
      <c r="F1245" s="279"/>
      <c r="G1245" s="279"/>
      <c r="H1245" s="3"/>
      <c r="I1245" s="112"/>
      <c r="J1245" s="112"/>
      <c r="K1245" s="112"/>
      <c r="L1245" s="112"/>
      <c r="M1245" s="1"/>
    </row>
    <row r="1246" spans="1:13" ht="17.25">
      <c r="A1246" s="279" t="s">
        <v>1</v>
      </c>
      <c r="B1246" s="279"/>
      <c r="C1246" s="279"/>
      <c r="D1246" s="279"/>
      <c r="E1246" s="279"/>
      <c r="F1246" s="279"/>
      <c r="G1246" s="279"/>
      <c r="H1246" s="3"/>
      <c r="I1246" s="58"/>
      <c r="J1246" s="58"/>
      <c r="K1246" s="58"/>
      <c r="L1246" s="58"/>
      <c r="M1246" s="1"/>
    </row>
    <row r="1247" spans="1:13" ht="15.75">
      <c r="A1247" s="279" t="s">
        <v>2</v>
      </c>
      <c r="B1247" s="279"/>
      <c r="C1247" s="279"/>
      <c r="D1247" s="279"/>
      <c r="E1247" s="279"/>
      <c r="F1247" s="279"/>
      <c r="G1247" s="279"/>
      <c r="H1247" s="3"/>
      <c r="I1247" s="59"/>
      <c r="J1247" s="59"/>
      <c r="K1247" s="59"/>
      <c r="L1247" s="59"/>
      <c r="M1247" s="1"/>
    </row>
    <row r="1248" spans="1:13" ht="15.75">
      <c r="A1248" s="279" t="s">
        <v>4</v>
      </c>
      <c r="B1248" s="279"/>
      <c r="C1248" s="279"/>
      <c r="D1248" s="279"/>
      <c r="E1248" s="279"/>
      <c r="F1248" s="279"/>
      <c r="G1248" s="279"/>
      <c r="H1248" s="3"/>
      <c r="I1248" s="59"/>
      <c r="J1248" s="59"/>
      <c r="K1248" s="59"/>
      <c r="L1248" s="59"/>
      <c r="M1248" s="1"/>
    </row>
    <row r="1249" spans="1:13" ht="15.75">
      <c r="A1249" s="280" t="s">
        <v>6</v>
      </c>
      <c r="B1249" s="280"/>
      <c r="C1249" s="280"/>
      <c r="D1249" s="280"/>
      <c r="E1249" s="280"/>
      <c r="F1249" s="280"/>
      <c r="G1249" s="280"/>
      <c r="H1249" s="3"/>
      <c r="I1249" s="59"/>
      <c r="J1249" s="59"/>
      <c r="K1249" s="59"/>
      <c r="L1249" s="59"/>
      <c r="M1249" s="1"/>
    </row>
    <row r="1250" spans="1:13" ht="27.75">
      <c r="A1250" s="9"/>
      <c r="B1250" s="9"/>
      <c r="C1250" s="281" t="s">
        <v>576</v>
      </c>
      <c r="D1250" s="281"/>
      <c r="E1250" s="281"/>
      <c r="F1250" s="281"/>
      <c r="G1250" s="281"/>
      <c r="H1250" s="10"/>
      <c r="I1250" s="59"/>
      <c r="J1250" s="59"/>
      <c r="K1250" s="59"/>
      <c r="L1250" s="59"/>
      <c r="M1250" s="2"/>
    </row>
    <row r="1251" spans="1:13" ht="15.75">
      <c r="A1251" s="11" t="s">
        <v>1100</v>
      </c>
      <c r="B1251" s="12"/>
      <c r="C1251" s="13"/>
      <c r="D1251" s="286"/>
      <c r="E1251" s="286"/>
      <c r="F1251" s="286"/>
      <c r="G1251" s="286"/>
      <c r="H1251" s="15"/>
      <c r="I1251" s="59"/>
      <c r="J1251" s="59"/>
      <c r="K1251" s="59"/>
      <c r="L1251" s="59"/>
      <c r="M1251" s="1"/>
    </row>
    <row r="1252" spans="1:13" ht="15.75">
      <c r="A1252" s="11" t="s">
        <v>9</v>
      </c>
      <c r="B1252" s="306" t="s">
        <v>1138</v>
      </c>
      <c r="C1252" s="306"/>
      <c r="D1252" s="306"/>
      <c r="E1252" s="306"/>
      <c r="F1252" s="11"/>
      <c r="G1252" s="16"/>
      <c r="H1252" s="17"/>
      <c r="I1252" s="60"/>
      <c r="J1252" s="60"/>
      <c r="K1252" s="60"/>
      <c r="L1252" s="60"/>
      <c r="M1252" s="74"/>
    </row>
    <row r="1253" spans="1:13" ht="15.75">
      <c r="A1253" s="11" t="s">
        <v>11</v>
      </c>
      <c r="B1253" s="289"/>
      <c r="C1253" s="289"/>
      <c r="D1253" s="289"/>
      <c r="E1253" s="289"/>
      <c r="F1253" s="18"/>
      <c r="G1253" s="19" t="s">
        <v>13</v>
      </c>
      <c r="H1253" s="20" t="s">
        <v>161</v>
      </c>
      <c r="I1253" s="62"/>
      <c r="J1253" s="62"/>
      <c r="K1253" s="62"/>
      <c r="L1253" s="62"/>
      <c r="M1253" s="1"/>
    </row>
    <row r="1254" spans="1:13" ht="15.75">
      <c r="A1254" s="21" t="s">
        <v>14</v>
      </c>
      <c r="B1254" s="21" t="s">
        <v>16</v>
      </c>
      <c r="C1254" s="21" t="s">
        <v>17</v>
      </c>
      <c r="D1254" s="22" t="s">
        <v>18</v>
      </c>
      <c r="E1254" s="23" t="s">
        <v>19</v>
      </c>
      <c r="F1254" s="23" t="s">
        <v>20</v>
      </c>
      <c r="G1254" s="21" t="s">
        <v>21</v>
      </c>
      <c r="H1254" s="3"/>
      <c r="I1254" s="59"/>
      <c r="J1254" s="59"/>
      <c r="K1254" s="59"/>
      <c r="L1254" s="59"/>
      <c r="M1254" s="1"/>
    </row>
    <row r="1255" spans="1:13">
      <c r="A1255" s="24">
        <v>1</v>
      </c>
      <c r="B1255" s="25" t="s">
        <v>23</v>
      </c>
      <c r="C1255" s="26"/>
      <c r="D1255" s="27">
        <v>79305</v>
      </c>
      <c r="E1255" s="28">
        <f>D1255*C1255</f>
        <v>0</v>
      </c>
      <c r="F1255" s="29">
        <v>0.09</v>
      </c>
      <c r="G1255" s="30">
        <f>E1255-E1255*F1255</f>
        <v>0</v>
      </c>
      <c r="H1255" s="31">
        <f>D1255/1.08*0.91</f>
        <v>66821.805555555547</v>
      </c>
      <c r="I1255" s="59"/>
      <c r="J1255" s="59"/>
      <c r="K1255" s="59">
        <f>H1255*C1255</f>
        <v>0</v>
      </c>
      <c r="L1255" s="59"/>
      <c r="M1255" s="63">
        <f>H1255*C1255</f>
        <v>0</v>
      </c>
    </row>
    <row r="1256" spans="1:13">
      <c r="A1256" s="24">
        <v>2</v>
      </c>
      <c r="B1256" s="25" t="s">
        <v>25</v>
      </c>
      <c r="C1256" s="32"/>
      <c r="D1256" s="33">
        <v>128591</v>
      </c>
      <c r="E1256" s="28">
        <f t="shared" ref="E1256:E1272" si="160">D1256*C1256</f>
        <v>0</v>
      </c>
      <c r="F1256" s="29">
        <v>0.09</v>
      </c>
      <c r="G1256" s="30">
        <f t="shared" ref="G1256:G1272" si="161">E1256-E1256*F1256</f>
        <v>0</v>
      </c>
      <c r="H1256" s="31">
        <f t="shared" ref="H1256:H1272" si="162">D1256/1.08*0.91</f>
        <v>108349.82407407407</v>
      </c>
      <c r="I1256" s="59"/>
      <c r="J1256" s="59"/>
      <c r="K1256" s="59">
        <f t="shared" ref="K1256:K1272" si="163">H1256*C1256</f>
        <v>0</v>
      </c>
      <c r="L1256" s="59"/>
      <c r="M1256" s="63">
        <f t="shared" ref="M1256:M1272" si="164">H1256*C1256</f>
        <v>0</v>
      </c>
    </row>
    <row r="1257" spans="1:13">
      <c r="A1257" s="24">
        <v>3</v>
      </c>
      <c r="B1257" s="25" t="s">
        <v>26</v>
      </c>
      <c r="C1257" s="88"/>
      <c r="D1257" s="27">
        <v>60043</v>
      </c>
      <c r="E1257" s="28">
        <f t="shared" si="160"/>
        <v>0</v>
      </c>
      <c r="F1257" s="29">
        <v>0.09</v>
      </c>
      <c r="G1257" s="30">
        <f t="shared" si="161"/>
        <v>0</v>
      </c>
      <c r="H1257" s="31">
        <f t="shared" si="162"/>
        <v>50591.787037037036</v>
      </c>
      <c r="I1257" s="59"/>
      <c r="J1257" s="59"/>
      <c r="K1257" s="59">
        <f t="shared" si="163"/>
        <v>0</v>
      </c>
      <c r="L1257" s="59"/>
      <c r="M1257" s="63">
        <f t="shared" si="164"/>
        <v>0</v>
      </c>
    </row>
    <row r="1258" spans="1:13">
      <c r="A1258" s="24">
        <v>4</v>
      </c>
      <c r="B1258" s="25" t="s">
        <v>27</v>
      </c>
      <c r="C1258" s="106"/>
      <c r="D1258" s="27">
        <v>115781</v>
      </c>
      <c r="E1258" s="28">
        <f t="shared" si="160"/>
        <v>0</v>
      </c>
      <c r="F1258" s="29">
        <v>0.09</v>
      </c>
      <c r="G1258" s="30">
        <f t="shared" si="161"/>
        <v>0</v>
      </c>
      <c r="H1258" s="31">
        <f t="shared" si="162"/>
        <v>97556.212962962964</v>
      </c>
      <c r="I1258" s="59"/>
      <c r="J1258" s="59"/>
      <c r="K1258" s="59">
        <f t="shared" si="163"/>
        <v>0</v>
      </c>
      <c r="L1258" s="59"/>
      <c r="M1258" s="63">
        <f t="shared" si="164"/>
        <v>0</v>
      </c>
    </row>
    <row r="1259" spans="1:13">
      <c r="A1259" s="24">
        <v>5</v>
      </c>
      <c r="B1259" s="25" t="s">
        <v>28</v>
      </c>
      <c r="C1259" s="32">
        <v>3</v>
      </c>
      <c r="D1259" s="27">
        <v>119943</v>
      </c>
      <c r="E1259" s="28">
        <f t="shared" si="160"/>
        <v>359829</v>
      </c>
      <c r="F1259" s="29">
        <v>0.09</v>
      </c>
      <c r="G1259" s="30">
        <f t="shared" si="161"/>
        <v>327444.39</v>
      </c>
      <c r="H1259" s="31">
        <f t="shared" si="162"/>
        <v>101063.08333333333</v>
      </c>
      <c r="I1259" s="59"/>
      <c r="J1259" s="59"/>
      <c r="K1259" s="59">
        <f t="shared" si="163"/>
        <v>303189.25</v>
      </c>
      <c r="L1259" s="59"/>
      <c r="M1259" s="63">
        <f t="shared" si="164"/>
        <v>303189.25</v>
      </c>
    </row>
    <row r="1260" spans="1:13">
      <c r="A1260" s="24">
        <v>6</v>
      </c>
      <c r="B1260" s="25" t="s">
        <v>29</v>
      </c>
      <c r="C1260" s="26"/>
      <c r="D1260" s="27">
        <v>94810</v>
      </c>
      <c r="E1260" s="28">
        <f t="shared" si="160"/>
        <v>0</v>
      </c>
      <c r="F1260" s="29">
        <v>0.09</v>
      </c>
      <c r="G1260" s="30">
        <f t="shared" si="161"/>
        <v>0</v>
      </c>
      <c r="H1260" s="31">
        <f t="shared" si="162"/>
        <v>79886.203703703708</v>
      </c>
      <c r="I1260" s="59"/>
      <c r="J1260" s="59"/>
      <c r="K1260" s="59">
        <f t="shared" si="163"/>
        <v>0</v>
      </c>
      <c r="L1260" s="59"/>
      <c r="M1260" s="63">
        <f t="shared" si="164"/>
        <v>0</v>
      </c>
    </row>
    <row r="1261" spans="1:13">
      <c r="A1261" s="24">
        <v>7</v>
      </c>
      <c r="B1261" s="25" t="s">
        <v>30</v>
      </c>
      <c r="C1261" s="34"/>
      <c r="D1261" s="27">
        <v>141396</v>
      </c>
      <c r="E1261" s="28">
        <f t="shared" si="160"/>
        <v>0</v>
      </c>
      <c r="F1261" s="29">
        <v>0.09</v>
      </c>
      <c r="G1261" s="30">
        <f t="shared" si="161"/>
        <v>0</v>
      </c>
      <c r="H1261" s="31">
        <f t="shared" si="162"/>
        <v>119139.22222222222</v>
      </c>
      <c r="I1261" s="59"/>
      <c r="J1261" s="59"/>
      <c r="K1261" s="59">
        <f t="shared" si="163"/>
        <v>0</v>
      </c>
      <c r="L1261" s="59"/>
      <c r="M1261" s="63">
        <f t="shared" si="164"/>
        <v>0</v>
      </c>
    </row>
    <row r="1262" spans="1:13">
      <c r="A1262" s="24">
        <v>8</v>
      </c>
      <c r="B1262" s="25" t="s">
        <v>31</v>
      </c>
      <c r="C1262" s="26"/>
      <c r="D1262" s="27">
        <v>232931</v>
      </c>
      <c r="E1262" s="28">
        <f t="shared" si="160"/>
        <v>0</v>
      </c>
      <c r="F1262" s="29">
        <v>0.09</v>
      </c>
      <c r="G1262" s="30">
        <f t="shared" si="161"/>
        <v>0</v>
      </c>
      <c r="H1262" s="31">
        <f t="shared" si="162"/>
        <v>196265.93518518517</v>
      </c>
      <c r="I1262" s="59"/>
      <c r="J1262" s="59"/>
      <c r="K1262" s="59">
        <f t="shared" si="163"/>
        <v>0</v>
      </c>
      <c r="L1262" s="59"/>
      <c r="M1262" s="63">
        <f t="shared" si="164"/>
        <v>0</v>
      </c>
    </row>
    <row r="1263" spans="1:13">
      <c r="A1263" s="24">
        <v>9</v>
      </c>
      <c r="B1263" s="36" t="s">
        <v>32</v>
      </c>
      <c r="C1263" s="26"/>
      <c r="D1263" s="27">
        <v>101534</v>
      </c>
      <c r="E1263" s="28">
        <f t="shared" si="160"/>
        <v>0</v>
      </c>
      <c r="F1263" s="29">
        <v>0.09</v>
      </c>
      <c r="G1263" s="30">
        <f t="shared" si="161"/>
        <v>0</v>
      </c>
      <c r="H1263" s="31">
        <f t="shared" si="162"/>
        <v>85551.796296296307</v>
      </c>
      <c r="I1263" s="59"/>
      <c r="J1263" s="59"/>
      <c r="K1263" s="59">
        <f t="shared" si="163"/>
        <v>0</v>
      </c>
      <c r="L1263" s="59"/>
      <c r="M1263" s="63">
        <f t="shared" si="164"/>
        <v>0</v>
      </c>
    </row>
    <row r="1264" spans="1:13">
      <c r="A1264" s="24">
        <v>10</v>
      </c>
      <c r="B1264" s="36" t="s">
        <v>33</v>
      </c>
      <c r="C1264" s="37"/>
      <c r="D1264" s="33">
        <v>110148</v>
      </c>
      <c r="E1264" s="28">
        <f t="shared" si="160"/>
        <v>0</v>
      </c>
      <c r="F1264" s="29">
        <v>0.09</v>
      </c>
      <c r="G1264" s="30">
        <f t="shared" si="161"/>
        <v>0</v>
      </c>
      <c r="H1264" s="31">
        <f t="shared" si="162"/>
        <v>92809.888888888876</v>
      </c>
      <c r="I1264" s="59"/>
      <c r="J1264" s="59"/>
      <c r="K1264" s="59">
        <f t="shared" si="163"/>
        <v>0</v>
      </c>
      <c r="L1264" s="59"/>
      <c r="M1264" s="63">
        <f t="shared" si="164"/>
        <v>0</v>
      </c>
    </row>
    <row r="1265" spans="1:13">
      <c r="A1265" s="24">
        <v>11</v>
      </c>
      <c r="B1265" s="25" t="s">
        <v>34</v>
      </c>
      <c r="C1265" s="37">
        <v>3</v>
      </c>
      <c r="D1265" s="27">
        <v>54198</v>
      </c>
      <c r="E1265" s="28">
        <f t="shared" si="160"/>
        <v>162594</v>
      </c>
      <c r="F1265" s="29">
        <v>0.09</v>
      </c>
      <c r="G1265" s="30">
        <f t="shared" si="161"/>
        <v>147960.54</v>
      </c>
      <c r="H1265" s="31">
        <f t="shared" si="162"/>
        <v>45666.833333333328</v>
      </c>
      <c r="I1265" s="59"/>
      <c r="J1265" s="59"/>
      <c r="K1265" s="59">
        <f t="shared" si="163"/>
        <v>137000.5</v>
      </c>
      <c r="L1265" s="59"/>
      <c r="M1265" s="63">
        <f t="shared" si="164"/>
        <v>137000.5</v>
      </c>
    </row>
    <row r="1266" spans="1:13">
      <c r="A1266" s="24">
        <v>12</v>
      </c>
      <c r="B1266" s="25" t="s">
        <v>35</v>
      </c>
      <c r="C1266" s="37"/>
      <c r="D1266" s="27">
        <v>49680</v>
      </c>
      <c r="E1266" s="28">
        <f t="shared" si="160"/>
        <v>0</v>
      </c>
      <c r="F1266" s="29">
        <v>0.09</v>
      </c>
      <c r="G1266" s="30">
        <f t="shared" si="161"/>
        <v>0</v>
      </c>
      <c r="H1266" s="31">
        <f t="shared" si="162"/>
        <v>41860</v>
      </c>
      <c r="I1266" s="59"/>
      <c r="J1266" s="59"/>
      <c r="K1266" s="59">
        <f t="shared" si="163"/>
        <v>0</v>
      </c>
      <c r="L1266" s="59"/>
      <c r="M1266" s="63">
        <f t="shared" si="164"/>
        <v>0</v>
      </c>
    </row>
    <row r="1267" spans="1:13">
      <c r="A1267" s="24">
        <v>13</v>
      </c>
      <c r="B1267" s="25" t="s">
        <v>36</v>
      </c>
      <c r="C1267" s="37">
        <v>3</v>
      </c>
      <c r="D1267" s="38">
        <v>64152</v>
      </c>
      <c r="E1267" s="28">
        <f t="shared" si="160"/>
        <v>192456</v>
      </c>
      <c r="F1267" s="29">
        <v>0.09</v>
      </c>
      <c r="G1267" s="30">
        <f t="shared" si="161"/>
        <v>175134.96</v>
      </c>
      <c r="H1267" s="31">
        <f t="shared" si="162"/>
        <v>54053.999999999993</v>
      </c>
      <c r="I1267" s="59"/>
      <c r="J1267" s="59"/>
      <c r="K1267" s="59">
        <f t="shared" si="163"/>
        <v>162161.99999999997</v>
      </c>
      <c r="L1267" s="59"/>
      <c r="M1267" s="63">
        <f t="shared" si="164"/>
        <v>162161.99999999997</v>
      </c>
    </row>
    <row r="1268" spans="1:13">
      <c r="A1268" s="24">
        <v>14</v>
      </c>
      <c r="B1268" s="25" t="s">
        <v>37</v>
      </c>
      <c r="C1268" s="37">
        <v>3</v>
      </c>
      <c r="D1268" s="38">
        <v>65934</v>
      </c>
      <c r="E1268" s="28">
        <f t="shared" si="160"/>
        <v>197802</v>
      </c>
      <c r="F1268" s="29">
        <v>0.09</v>
      </c>
      <c r="G1268" s="30">
        <f t="shared" si="161"/>
        <v>179999.82</v>
      </c>
      <c r="H1268" s="31">
        <f t="shared" si="162"/>
        <v>55555.499999999993</v>
      </c>
      <c r="I1268" s="59"/>
      <c r="J1268" s="59"/>
      <c r="K1268" s="59">
        <f t="shared" si="163"/>
        <v>166666.49999999997</v>
      </c>
      <c r="L1268" s="59"/>
      <c r="M1268" s="63">
        <f t="shared" si="164"/>
        <v>166666.49999999997</v>
      </c>
    </row>
    <row r="1269" spans="1:13">
      <c r="A1269" s="24">
        <v>15</v>
      </c>
      <c r="B1269" s="25" t="s">
        <v>38</v>
      </c>
      <c r="C1269" s="37"/>
      <c r="D1269" s="38">
        <v>76626</v>
      </c>
      <c r="E1269" s="28">
        <f t="shared" si="160"/>
        <v>0</v>
      </c>
      <c r="F1269" s="29">
        <v>0.09</v>
      </c>
      <c r="G1269" s="30">
        <f t="shared" si="161"/>
        <v>0</v>
      </c>
      <c r="H1269" s="31">
        <f t="shared" si="162"/>
        <v>64564.5</v>
      </c>
      <c r="I1269" s="59"/>
      <c r="J1269" s="59"/>
      <c r="K1269" s="59">
        <f t="shared" si="163"/>
        <v>0</v>
      </c>
      <c r="L1269" s="59"/>
      <c r="M1269" s="63">
        <f t="shared" si="164"/>
        <v>0</v>
      </c>
    </row>
    <row r="1270" spans="1:13">
      <c r="A1270" s="24">
        <v>16</v>
      </c>
      <c r="B1270" s="25" t="s">
        <v>39</v>
      </c>
      <c r="C1270" s="37">
        <v>3</v>
      </c>
      <c r="D1270" s="38">
        <v>80190</v>
      </c>
      <c r="E1270" s="28">
        <f t="shared" si="160"/>
        <v>240570</v>
      </c>
      <c r="F1270" s="29">
        <v>0.09</v>
      </c>
      <c r="G1270" s="30">
        <f t="shared" si="161"/>
        <v>218918.7</v>
      </c>
      <c r="H1270" s="31">
        <f t="shared" si="162"/>
        <v>67567.5</v>
      </c>
      <c r="I1270" s="59"/>
      <c r="J1270" s="59"/>
      <c r="K1270" s="59">
        <f t="shared" si="163"/>
        <v>202702.5</v>
      </c>
      <c r="L1270" s="59"/>
      <c r="M1270" s="63">
        <f t="shared" si="164"/>
        <v>202702.5</v>
      </c>
    </row>
    <row r="1271" spans="1:13">
      <c r="A1271" s="24">
        <v>17</v>
      </c>
      <c r="B1271" s="25" t="s">
        <v>40</v>
      </c>
      <c r="C1271" s="37"/>
      <c r="D1271" s="38">
        <v>113832</v>
      </c>
      <c r="E1271" s="28">
        <f t="shared" si="160"/>
        <v>0</v>
      </c>
      <c r="F1271" s="29">
        <v>0.09</v>
      </c>
      <c r="G1271" s="30">
        <f t="shared" si="161"/>
        <v>0</v>
      </c>
      <c r="H1271" s="31">
        <f t="shared" si="162"/>
        <v>95914</v>
      </c>
      <c r="I1271" s="59"/>
      <c r="J1271" s="59"/>
      <c r="K1271" s="59">
        <f t="shared" si="163"/>
        <v>0</v>
      </c>
      <c r="L1271" s="59"/>
      <c r="M1271" s="63">
        <f t="shared" si="164"/>
        <v>0</v>
      </c>
    </row>
    <row r="1272" spans="1:13">
      <c r="A1272" s="24">
        <v>18</v>
      </c>
      <c r="B1272" s="25" t="s">
        <v>41</v>
      </c>
      <c r="C1272" s="37">
        <v>3</v>
      </c>
      <c r="D1272" s="39">
        <v>98010</v>
      </c>
      <c r="E1272" s="28">
        <f t="shared" si="160"/>
        <v>294030</v>
      </c>
      <c r="F1272" s="29">
        <v>0.09</v>
      </c>
      <c r="G1272" s="30">
        <f t="shared" si="161"/>
        <v>267567.3</v>
      </c>
      <c r="H1272" s="31">
        <f t="shared" si="162"/>
        <v>82582.5</v>
      </c>
      <c r="I1272" s="59"/>
      <c r="J1272" s="59"/>
      <c r="K1272" s="59">
        <f t="shared" si="163"/>
        <v>247747.5</v>
      </c>
      <c r="L1272" s="59"/>
      <c r="M1272" s="63">
        <f t="shared" si="164"/>
        <v>247747.5</v>
      </c>
    </row>
    <row r="1273" spans="1:13" ht="17.25">
      <c r="A1273" s="40"/>
      <c r="B1273" s="41" t="s">
        <v>42</v>
      </c>
      <c r="C1273" s="42">
        <f>SUM(C1255:C1272)</f>
        <v>18</v>
      </c>
      <c r="D1273" s="42"/>
      <c r="E1273" s="43">
        <f>SUM(E1255:E1272)</f>
        <v>1447281</v>
      </c>
      <c r="F1273" s="43"/>
      <c r="G1273" s="111">
        <f>SUM(G1255:G1272)</f>
        <v>1317025.71</v>
      </c>
      <c r="H1273" s="45"/>
      <c r="I1273" s="64"/>
      <c r="J1273" s="113"/>
      <c r="K1273" s="113">
        <f>SUM(K1255:K1272)</f>
        <v>1219468.25</v>
      </c>
      <c r="L1273" s="113"/>
      <c r="M1273" s="45">
        <f>SUM(M1255:M1272)</f>
        <v>1219468.25</v>
      </c>
    </row>
    <row r="1274" spans="1:13" ht="31.5">
      <c r="A1274" s="46"/>
      <c r="B1274" s="47"/>
      <c r="C1274" s="48"/>
      <c r="D1274" s="48"/>
      <c r="E1274" s="49"/>
      <c r="F1274" s="49"/>
      <c r="G1274" s="50"/>
      <c r="H1274" s="51"/>
      <c r="I1274" s="65"/>
      <c r="J1274" s="114"/>
      <c r="K1274" s="114">
        <f>K1273*0.08</f>
        <v>97557.46</v>
      </c>
      <c r="L1274" s="114"/>
      <c r="M1274" s="115">
        <f>M1273*0.1</f>
        <v>121946.82500000001</v>
      </c>
    </row>
    <row r="1275" spans="1:13" ht="18">
      <c r="A1275" s="283"/>
      <c r="B1275" s="283"/>
      <c r="C1275" s="284"/>
      <c r="D1275" s="284"/>
      <c r="E1275" s="54"/>
      <c r="F1275" s="54"/>
      <c r="G1275" s="55"/>
      <c r="H1275" s="56"/>
      <c r="I1275" s="66"/>
      <c r="J1275" s="116"/>
      <c r="K1275" s="116">
        <f>SUM(K1273:K1274)</f>
        <v>1317025.71</v>
      </c>
      <c r="L1275" s="116"/>
      <c r="M1275" s="117">
        <f>SUM(M1273:M1274)</f>
        <v>1341415.075</v>
      </c>
    </row>
    <row r="1276" spans="1:13" ht="18">
      <c r="A1276" s="283" t="s">
        <v>43</v>
      </c>
      <c r="B1276" s="283"/>
      <c r="C1276" s="284" t="s">
        <v>44</v>
      </c>
      <c r="D1276" s="284"/>
      <c r="E1276" s="54"/>
      <c r="F1276" s="54"/>
      <c r="G1276" s="55" t="s">
        <v>45</v>
      </c>
      <c r="H1276" s="56"/>
    </row>
    <row r="1280" spans="1:13" ht="15.75">
      <c r="A1280" s="279" t="s">
        <v>0</v>
      </c>
      <c r="B1280" s="279"/>
      <c r="C1280" s="279"/>
      <c r="D1280" s="279"/>
      <c r="E1280" s="279"/>
      <c r="F1280" s="279"/>
      <c r="G1280" s="279"/>
      <c r="H1280" s="3"/>
      <c r="I1280" s="112"/>
      <c r="J1280" s="112"/>
      <c r="K1280" s="112"/>
      <c r="L1280" s="112"/>
      <c r="M1280" s="1"/>
    </row>
    <row r="1281" spans="1:13" ht="17.25">
      <c r="A1281" s="279" t="s">
        <v>1</v>
      </c>
      <c r="B1281" s="279"/>
      <c r="C1281" s="279"/>
      <c r="D1281" s="279"/>
      <c r="E1281" s="279"/>
      <c r="F1281" s="279"/>
      <c r="G1281" s="279"/>
      <c r="H1281" s="3"/>
      <c r="I1281" s="58"/>
      <c r="J1281" s="58"/>
      <c r="K1281" s="58"/>
      <c r="L1281" s="58"/>
      <c r="M1281" s="1"/>
    </row>
    <row r="1282" spans="1:13" ht="15.75">
      <c r="A1282" s="279" t="s">
        <v>2</v>
      </c>
      <c r="B1282" s="279"/>
      <c r="C1282" s="279"/>
      <c r="D1282" s="279"/>
      <c r="E1282" s="279"/>
      <c r="F1282" s="279"/>
      <c r="G1282" s="279"/>
      <c r="H1282" s="3"/>
      <c r="I1282" s="59"/>
      <c r="J1282" s="59"/>
      <c r="K1282" s="59"/>
      <c r="L1282" s="59"/>
      <c r="M1282" s="1"/>
    </row>
    <row r="1283" spans="1:13" ht="15.75">
      <c r="A1283" s="279" t="s">
        <v>4</v>
      </c>
      <c r="B1283" s="279"/>
      <c r="C1283" s="279"/>
      <c r="D1283" s="279"/>
      <c r="E1283" s="279"/>
      <c r="F1283" s="279"/>
      <c r="G1283" s="279"/>
      <c r="H1283" s="3"/>
      <c r="I1283" s="59"/>
      <c r="J1283" s="59"/>
      <c r="K1283" s="59"/>
      <c r="L1283" s="59"/>
      <c r="M1283" s="1"/>
    </row>
    <row r="1284" spans="1:13" ht="15.75">
      <c r="A1284" s="280" t="s">
        <v>6</v>
      </c>
      <c r="B1284" s="280"/>
      <c r="C1284" s="280"/>
      <c r="D1284" s="280"/>
      <c r="E1284" s="280"/>
      <c r="F1284" s="280"/>
      <c r="G1284" s="280"/>
      <c r="H1284" s="3"/>
      <c r="I1284" s="59"/>
      <c r="J1284" s="59"/>
      <c r="K1284" s="59"/>
      <c r="L1284" s="59"/>
      <c r="M1284" s="1"/>
    </row>
    <row r="1285" spans="1:13" ht="27.75">
      <c r="A1285" s="9"/>
      <c r="B1285" s="9"/>
      <c r="C1285" s="281" t="s">
        <v>576</v>
      </c>
      <c r="D1285" s="281"/>
      <c r="E1285" s="281"/>
      <c r="F1285" s="281"/>
      <c r="G1285" s="281"/>
      <c r="H1285" s="10"/>
      <c r="I1285" s="59"/>
      <c r="J1285" s="59"/>
      <c r="K1285" s="59"/>
      <c r="L1285" s="59"/>
      <c r="M1285" s="2"/>
    </row>
    <row r="1286" spans="1:13" ht="15.75">
      <c r="A1286" s="11" t="s">
        <v>1100</v>
      </c>
      <c r="B1286" s="12"/>
      <c r="C1286" s="13"/>
      <c r="D1286" s="286"/>
      <c r="E1286" s="286"/>
      <c r="F1286" s="286"/>
      <c r="G1286" s="286"/>
      <c r="H1286" s="15"/>
      <c r="I1286" s="59"/>
      <c r="J1286" s="59"/>
      <c r="K1286" s="59"/>
      <c r="L1286" s="59"/>
      <c r="M1286" s="1"/>
    </row>
    <row r="1287" spans="1:13" ht="15.75">
      <c r="A1287" s="11" t="s">
        <v>9</v>
      </c>
      <c r="B1287" s="306" t="s">
        <v>1139</v>
      </c>
      <c r="C1287" s="306"/>
      <c r="D1287" s="306"/>
      <c r="E1287" s="306"/>
      <c r="F1287" s="11"/>
      <c r="G1287" s="16"/>
      <c r="H1287" s="17"/>
      <c r="I1287" s="60"/>
      <c r="J1287" s="60"/>
      <c r="K1287" s="60"/>
      <c r="L1287" s="60"/>
      <c r="M1287" s="74"/>
    </row>
    <row r="1288" spans="1:13" ht="15.75">
      <c r="A1288" s="11" t="s">
        <v>11</v>
      </c>
      <c r="B1288" s="289"/>
      <c r="C1288" s="289"/>
      <c r="D1288" s="289"/>
      <c r="E1288" s="289"/>
      <c r="F1288" s="18"/>
      <c r="G1288" s="19" t="s">
        <v>13</v>
      </c>
      <c r="H1288" s="20" t="s">
        <v>161</v>
      </c>
      <c r="I1288" s="62"/>
      <c r="J1288" s="62"/>
      <c r="K1288" s="62"/>
      <c r="L1288" s="62"/>
      <c r="M1288" s="1"/>
    </row>
    <row r="1289" spans="1:13" ht="15.75">
      <c r="A1289" s="21" t="s">
        <v>14</v>
      </c>
      <c r="B1289" s="21" t="s">
        <v>16</v>
      </c>
      <c r="C1289" s="21" t="s">
        <v>17</v>
      </c>
      <c r="D1289" s="22" t="s">
        <v>18</v>
      </c>
      <c r="E1289" s="23" t="s">
        <v>19</v>
      </c>
      <c r="F1289" s="23" t="s">
        <v>20</v>
      </c>
      <c r="G1289" s="21" t="s">
        <v>21</v>
      </c>
      <c r="H1289" s="3"/>
      <c r="I1289" s="59"/>
      <c r="J1289" s="59"/>
      <c r="K1289" s="59"/>
      <c r="L1289" s="59"/>
      <c r="M1289" s="1"/>
    </row>
    <row r="1290" spans="1:13">
      <c r="A1290" s="24">
        <v>1</v>
      </c>
      <c r="B1290" s="25" t="s">
        <v>23</v>
      </c>
      <c r="C1290" s="26"/>
      <c r="D1290" s="27">
        <v>79305</v>
      </c>
      <c r="E1290" s="28">
        <f>D1290*C1290</f>
        <v>0</v>
      </c>
      <c r="F1290" s="29">
        <v>0.09</v>
      </c>
      <c r="G1290" s="30">
        <f>E1290-E1290*F1290</f>
        <v>0</v>
      </c>
      <c r="H1290" s="31">
        <f>D1290/1.08*0.91</f>
        <v>66821.805555555547</v>
      </c>
      <c r="I1290" s="59"/>
      <c r="J1290" s="59"/>
      <c r="K1290" s="59">
        <f>H1290*C1290</f>
        <v>0</v>
      </c>
      <c r="L1290" s="59"/>
      <c r="M1290" s="63">
        <f>H1290*C1290</f>
        <v>0</v>
      </c>
    </row>
    <row r="1291" spans="1:13">
      <c r="A1291" s="24">
        <v>2</v>
      </c>
      <c r="B1291" s="25" t="s">
        <v>25</v>
      </c>
      <c r="C1291" s="32"/>
      <c r="D1291" s="33">
        <v>128591</v>
      </c>
      <c r="E1291" s="28">
        <f t="shared" ref="E1291:E1307" si="165">D1291*C1291</f>
        <v>0</v>
      </c>
      <c r="F1291" s="29">
        <v>0.09</v>
      </c>
      <c r="G1291" s="30">
        <f t="shared" ref="G1291:G1307" si="166">E1291-E1291*F1291</f>
        <v>0</v>
      </c>
      <c r="H1291" s="31">
        <f t="shared" ref="H1291:H1307" si="167">D1291/1.08*0.91</f>
        <v>108349.82407407407</v>
      </c>
      <c r="I1291" s="59"/>
      <c r="J1291" s="59"/>
      <c r="K1291" s="59">
        <f t="shared" ref="K1291:K1307" si="168">H1291*C1291</f>
        <v>0</v>
      </c>
      <c r="L1291" s="59"/>
      <c r="M1291" s="63">
        <f t="shared" ref="M1291:M1307" si="169">H1291*C1291</f>
        <v>0</v>
      </c>
    </row>
    <row r="1292" spans="1:13">
      <c r="A1292" s="24">
        <v>3</v>
      </c>
      <c r="B1292" s="25" t="s">
        <v>26</v>
      </c>
      <c r="C1292" s="88"/>
      <c r="D1292" s="27">
        <v>60043</v>
      </c>
      <c r="E1292" s="28">
        <f t="shared" si="165"/>
        <v>0</v>
      </c>
      <c r="F1292" s="29">
        <v>0.09</v>
      </c>
      <c r="G1292" s="30">
        <f t="shared" si="166"/>
        <v>0</v>
      </c>
      <c r="H1292" s="31">
        <f t="shared" si="167"/>
        <v>50591.787037037036</v>
      </c>
      <c r="I1292" s="59"/>
      <c r="J1292" s="59"/>
      <c r="K1292" s="59">
        <f t="shared" si="168"/>
        <v>0</v>
      </c>
      <c r="L1292" s="59"/>
      <c r="M1292" s="63">
        <f t="shared" si="169"/>
        <v>0</v>
      </c>
    </row>
    <row r="1293" spans="1:13">
      <c r="A1293" s="24">
        <v>4</v>
      </c>
      <c r="B1293" s="25" t="s">
        <v>27</v>
      </c>
      <c r="C1293" s="106"/>
      <c r="D1293" s="27">
        <v>115781</v>
      </c>
      <c r="E1293" s="28">
        <f t="shared" si="165"/>
        <v>0</v>
      </c>
      <c r="F1293" s="29">
        <v>0.09</v>
      </c>
      <c r="G1293" s="30">
        <f t="shared" si="166"/>
        <v>0</v>
      </c>
      <c r="H1293" s="31">
        <f t="shared" si="167"/>
        <v>97556.212962962964</v>
      </c>
      <c r="I1293" s="59"/>
      <c r="J1293" s="59"/>
      <c r="K1293" s="59">
        <f t="shared" si="168"/>
        <v>0</v>
      </c>
      <c r="L1293" s="59"/>
      <c r="M1293" s="63">
        <f t="shared" si="169"/>
        <v>0</v>
      </c>
    </row>
    <row r="1294" spans="1:13">
      <c r="A1294" s="24">
        <v>5</v>
      </c>
      <c r="B1294" s="25" t="s">
        <v>28</v>
      </c>
      <c r="C1294" s="32"/>
      <c r="D1294" s="27">
        <v>119943</v>
      </c>
      <c r="E1294" s="28">
        <f t="shared" si="165"/>
        <v>0</v>
      </c>
      <c r="F1294" s="29">
        <v>0.09</v>
      </c>
      <c r="G1294" s="30">
        <f t="shared" si="166"/>
        <v>0</v>
      </c>
      <c r="H1294" s="31">
        <f t="shared" si="167"/>
        <v>101063.08333333333</v>
      </c>
      <c r="I1294" s="59"/>
      <c r="J1294" s="59"/>
      <c r="K1294" s="59">
        <f t="shared" si="168"/>
        <v>0</v>
      </c>
      <c r="L1294" s="59"/>
      <c r="M1294" s="63">
        <f t="shared" si="169"/>
        <v>0</v>
      </c>
    </row>
    <row r="1295" spans="1:13">
      <c r="A1295" s="24">
        <v>6</v>
      </c>
      <c r="B1295" s="25" t="s">
        <v>29</v>
      </c>
      <c r="C1295" s="26">
        <v>3</v>
      </c>
      <c r="D1295" s="27">
        <v>94810</v>
      </c>
      <c r="E1295" s="28">
        <f t="shared" si="165"/>
        <v>284430</v>
      </c>
      <c r="F1295" s="29">
        <v>0.09</v>
      </c>
      <c r="G1295" s="30">
        <f t="shared" si="166"/>
        <v>258831.3</v>
      </c>
      <c r="H1295" s="31">
        <f t="shared" si="167"/>
        <v>79886.203703703708</v>
      </c>
      <c r="I1295" s="59"/>
      <c r="J1295" s="59"/>
      <c r="K1295" s="59">
        <f t="shared" si="168"/>
        <v>239658.61111111112</v>
      </c>
      <c r="L1295" s="59"/>
      <c r="M1295" s="63">
        <f t="shared" si="169"/>
        <v>239658.61111111112</v>
      </c>
    </row>
    <row r="1296" spans="1:13">
      <c r="A1296" s="24">
        <v>7</v>
      </c>
      <c r="B1296" s="25" t="s">
        <v>30</v>
      </c>
      <c r="C1296" s="34"/>
      <c r="D1296" s="27">
        <v>141396</v>
      </c>
      <c r="E1296" s="28">
        <f t="shared" si="165"/>
        <v>0</v>
      </c>
      <c r="F1296" s="29">
        <v>0.09</v>
      </c>
      <c r="G1296" s="30">
        <f t="shared" si="166"/>
        <v>0</v>
      </c>
      <c r="H1296" s="31">
        <f t="shared" si="167"/>
        <v>119139.22222222222</v>
      </c>
      <c r="I1296" s="59"/>
      <c r="J1296" s="59"/>
      <c r="K1296" s="59">
        <f t="shared" si="168"/>
        <v>0</v>
      </c>
      <c r="L1296" s="59"/>
      <c r="M1296" s="63">
        <f t="shared" si="169"/>
        <v>0</v>
      </c>
    </row>
    <row r="1297" spans="1:13">
      <c r="A1297" s="24">
        <v>8</v>
      </c>
      <c r="B1297" s="25" t="s">
        <v>31</v>
      </c>
      <c r="C1297" s="26"/>
      <c r="D1297" s="27">
        <v>232931</v>
      </c>
      <c r="E1297" s="28">
        <f t="shared" si="165"/>
        <v>0</v>
      </c>
      <c r="F1297" s="29">
        <v>0.09</v>
      </c>
      <c r="G1297" s="30">
        <f t="shared" si="166"/>
        <v>0</v>
      </c>
      <c r="H1297" s="31">
        <f t="shared" si="167"/>
        <v>196265.93518518517</v>
      </c>
      <c r="I1297" s="59"/>
      <c r="J1297" s="59"/>
      <c r="K1297" s="59">
        <f t="shared" si="168"/>
        <v>0</v>
      </c>
      <c r="L1297" s="59"/>
      <c r="M1297" s="63">
        <f t="shared" si="169"/>
        <v>0</v>
      </c>
    </row>
    <row r="1298" spans="1:13">
      <c r="A1298" s="24">
        <v>9</v>
      </c>
      <c r="B1298" s="36" t="s">
        <v>32</v>
      </c>
      <c r="C1298" s="26"/>
      <c r="D1298" s="27">
        <v>101534</v>
      </c>
      <c r="E1298" s="28">
        <f t="shared" si="165"/>
        <v>0</v>
      </c>
      <c r="F1298" s="29">
        <v>0.09</v>
      </c>
      <c r="G1298" s="30">
        <f t="shared" si="166"/>
        <v>0</v>
      </c>
      <c r="H1298" s="31">
        <f t="shared" si="167"/>
        <v>85551.796296296307</v>
      </c>
      <c r="I1298" s="59"/>
      <c r="J1298" s="59"/>
      <c r="K1298" s="59">
        <f t="shared" si="168"/>
        <v>0</v>
      </c>
      <c r="L1298" s="59"/>
      <c r="M1298" s="63">
        <f t="shared" si="169"/>
        <v>0</v>
      </c>
    </row>
    <row r="1299" spans="1:13">
      <c r="A1299" s="24">
        <v>10</v>
      </c>
      <c r="B1299" s="36" t="s">
        <v>33</v>
      </c>
      <c r="C1299" s="37"/>
      <c r="D1299" s="33">
        <v>110148</v>
      </c>
      <c r="E1299" s="28">
        <f t="shared" si="165"/>
        <v>0</v>
      </c>
      <c r="F1299" s="29">
        <v>0.09</v>
      </c>
      <c r="G1299" s="30">
        <f t="shared" si="166"/>
        <v>0</v>
      </c>
      <c r="H1299" s="31">
        <f t="shared" si="167"/>
        <v>92809.888888888876</v>
      </c>
      <c r="I1299" s="59"/>
      <c r="J1299" s="59"/>
      <c r="K1299" s="59">
        <f t="shared" si="168"/>
        <v>0</v>
      </c>
      <c r="L1299" s="59"/>
      <c r="M1299" s="63">
        <f t="shared" si="169"/>
        <v>0</v>
      </c>
    </row>
    <row r="1300" spans="1:13">
      <c r="A1300" s="24">
        <v>11</v>
      </c>
      <c r="B1300" s="25" t="s">
        <v>34</v>
      </c>
      <c r="C1300" s="37">
        <v>3</v>
      </c>
      <c r="D1300" s="27">
        <v>54198</v>
      </c>
      <c r="E1300" s="28">
        <f t="shared" si="165"/>
        <v>162594</v>
      </c>
      <c r="F1300" s="29">
        <v>0.09</v>
      </c>
      <c r="G1300" s="30">
        <f t="shared" si="166"/>
        <v>147960.54</v>
      </c>
      <c r="H1300" s="31">
        <f t="shared" si="167"/>
        <v>45666.833333333328</v>
      </c>
      <c r="I1300" s="59"/>
      <c r="J1300" s="59"/>
      <c r="K1300" s="59">
        <f t="shared" si="168"/>
        <v>137000.5</v>
      </c>
      <c r="L1300" s="59"/>
      <c r="M1300" s="63">
        <f t="shared" si="169"/>
        <v>137000.5</v>
      </c>
    </row>
    <row r="1301" spans="1:13">
      <c r="A1301" s="24">
        <v>12</v>
      </c>
      <c r="B1301" s="25" t="s">
        <v>35</v>
      </c>
      <c r="C1301" s="37"/>
      <c r="D1301" s="27">
        <v>49680</v>
      </c>
      <c r="E1301" s="28">
        <f t="shared" si="165"/>
        <v>0</v>
      </c>
      <c r="F1301" s="29">
        <v>0.09</v>
      </c>
      <c r="G1301" s="30">
        <f t="shared" si="166"/>
        <v>0</v>
      </c>
      <c r="H1301" s="31">
        <f t="shared" si="167"/>
        <v>41860</v>
      </c>
      <c r="I1301" s="59"/>
      <c r="J1301" s="59"/>
      <c r="K1301" s="59">
        <f t="shared" si="168"/>
        <v>0</v>
      </c>
      <c r="L1301" s="59"/>
      <c r="M1301" s="63">
        <f t="shared" si="169"/>
        <v>0</v>
      </c>
    </row>
    <row r="1302" spans="1:13">
      <c r="A1302" s="24">
        <v>13</v>
      </c>
      <c r="B1302" s="25" t="s">
        <v>36</v>
      </c>
      <c r="C1302" s="37"/>
      <c r="D1302" s="38">
        <v>64152</v>
      </c>
      <c r="E1302" s="28">
        <f t="shared" si="165"/>
        <v>0</v>
      </c>
      <c r="F1302" s="29">
        <v>0.09</v>
      </c>
      <c r="G1302" s="30">
        <f t="shared" si="166"/>
        <v>0</v>
      </c>
      <c r="H1302" s="31">
        <f t="shared" si="167"/>
        <v>54053.999999999993</v>
      </c>
      <c r="I1302" s="59"/>
      <c r="J1302" s="59"/>
      <c r="K1302" s="59">
        <f t="shared" si="168"/>
        <v>0</v>
      </c>
      <c r="L1302" s="59"/>
      <c r="M1302" s="63">
        <f t="shared" si="169"/>
        <v>0</v>
      </c>
    </row>
    <row r="1303" spans="1:13">
      <c r="A1303" s="24">
        <v>14</v>
      </c>
      <c r="B1303" s="25" t="s">
        <v>37</v>
      </c>
      <c r="C1303" s="37">
        <v>3</v>
      </c>
      <c r="D1303" s="38">
        <v>65934</v>
      </c>
      <c r="E1303" s="28">
        <f t="shared" si="165"/>
        <v>197802</v>
      </c>
      <c r="F1303" s="29">
        <v>0.09</v>
      </c>
      <c r="G1303" s="30">
        <f t="shared" si="166"/>
        <v>179999.82</v>
      </c>
      <c r="H1303" s="31">
        <f t="shared" si="167"/>
        <v>55555.499999999993</v>
      </c>
      <c r="I1303" s="59"/>
      <c r="J1303" s="59"/>
      <c r="K1303" s="59">
        <f t="shared" si="168"/>
        <v>166666.49999999997</v>
      </c>
      <c r="L1303" s="59"/>
      <c r="M1303" s="63">
        <f t="shared" si="169"/>
        <v>166666.49999999997</v>
      </c>
    </row>
    <row r="1304" spans="1:13">
      <c r="A1304" s="24">
        <v>15</v>
      </c>
      <c r="B1304" s="25" t="s">
        <v>38</v>
      </c>
      <c r="C1304" s="37"/>
      <c r="D1304" s="38">
        <v>76626</v>
      </c>
      <c r="E1304" s="28">
        <f t="shared" si="165"/>
        <v>0</v>
      </c>
      <c r="F1304" s="29">
        <v>0.09</v>
      </c>
      <c r="G1304" s="30">
        <f t="shared" si="166"/>
        <v>0</v>
      </c>
      <c r="H1304" s="31">
        <f t="shared" si="167"/>
        <v>64564.5</v>
      </c>
      <c r="I1304" s="59"/>
      <c r="J1304" s="59"/>
      <c r="K1304" s="59">
        <f t="shared" si="168"/>
        <v>0</v>
      </c>
      <c r="L1304" s="59"/>
      <c r="M1304" s="63">
        <f t="shared" si="169"/>
        <v>0</v>
      </c>
    </row>
    <row r="1305" spans="1:13">
      <c r="A1305" s="24">
        <v>16</v>
      </c>
      <c r="B1305" s="25" t="s">
        <v>39</v>
      </c>
      <c r="C1305" s="37"/>
      <c r="D1305" s="38">
        <v>80190</v>
      </c>
      <c r="E1305" s="28">
        <f t="shared" si="165"/>
        <v>0</v>
      </c>
      <c r="F1305" s="29">
        <v>0.09</v>
      </c>
      <c r="G1305" s="30">
        <f t="shared" si="166"/>
        <v>0</v>
      </c>
      <c r="H1305" s="31">
        <f t="shared" si="167"/>
        <v>67567.5</v>
      </c>
      <c r="I1305" s="59"/>
      <c r="J1305" s="59"/>
      <c r="K1305" s="59">
        <f t="shared" si="168"/>
        <v>0</v>
      </c>
      <c r="L1305" s="59"/>
      <c r="M1305" s="63">
        <f t="shared" si="169"/>
        <v>0</v>
      </c>
    </row>
    <row r="1306" spans="1:13">
      <c r="A1306" s="24">
        <v>17</v>
      </c>
      <c r="B1306" s="25" t="s">
        <v>40</v>
      </c>
      <c r="C1306" s="37">
        <v>3</v>
      </c>
      <c r="D1306" s="38">
        <v>113832</v>
      </c>
      <c r="E1306" s="28">
        <f t="shared" si="165"/>
        <v>341496</v>
      </c>
      <c r="F1306" s="29">
        <v>0.09</v>
      </c>
      <c r="G1306" s="30">
        <f t="shared" si="166"/>
        <v>310761.36</v>
      </c>
      <c r="H1306" s="31">
        <f t="shared" si="167"/>
        <v>95914</v>
      </c>
      <c r="I1306" s="59"/>
      <c r="J1306" s="59"/>
      <c r="K1306" s="59">
        <f t="shared" si="168"/>
        <v>287742</v>
      </c>
      <c r="L1306" s="59"/>
      <c r="M1306" s="63">
        <f t="shared" si="169"/>
        <v>287742</v>
      </c>
    </row>
    <row r="1307" spans="1:13">
      <c r="A1307" s="24">
        <v>18</v>
      </c>
      <c r="B1307" s="25" t="s">
        <v>41</v>
      </c>
      <c r="C1307" s="37">
        <v>3</v>
      </c>
      <c r="D1307" s="39">
        <v>98010</v>
      </c>
      <c r="E1307" s="28">
        <f t="shared" si="165"/>
        <v>294030</v>
      </c>
      <c r="F1307" s="29">
        <v>0.09</v>
      </c>
      <c r="G1307" s="30">
        <f t="shared" si="166"/>
        <v>267567.3</v>
      </c>
      <c r="H1307" s="31">
        <f t="shared" si="167"/>
        <v>82582.5</v>
      </c>
      <c r="I1307" s="59"/>
      <c r="J1307" s="59"/>
      <c r="K1307" s="59">
        <f t="shared" si="168"/>
        <v>247747.5</v>
      </c>
      <c r="L1307" s="59"/>
      <c r="M1307" s="63">
        <f t="shared" si="169"/>
        <v>247747.5</v>
      </c>
    </row>
    <row r="1308" spans="1:13" ht="17.25">
      <c r="A1308" s="40"/>
      <c r="B1308" s="41" t="s">
        <v>42</v>
      </c>
      <c r="C1308" s="42">
        <f>SUM(C1290:C1307)</f>
        <v>15</v>
      </c>
      <c r="D1308" s="42"/>
      <c r="E1308" s="43">
        <f>SUM(E1290:E1307)</f>
        <v>1280352</v>
      </c>
      <c r="F1308" s="43"/>
      <c r="G1308" s="111">
        <f>SUM(G1290:G1307)</f>
        <v>1165120.3199999998</v>
      </c>
      <c r="H1308" s="45"/>
      <c r="I1308" s="64"/>
      <c r="J1308" s="113"/>
      <c r="K1308" s="113">
        <f>SUM(K1290:K1307)</f>
        <v>1078815.111111111</v>
      </c>
      <c r="L1308" s="113"/>
      <c r="M1308" s="45">
        <f>SUM(M1290:M1307)</f>
        <v>1078815.111111111</v>
      </c>
    </row>
    <row r="1309" spans="1:13" ht="31.5">
      <c r="A1309" s="46"/>
      <c r="B1309" s="47"/>
      <c r="C1309" s="48"/>
      <c r="D1309" s="48"/>
      <c r="E1309" s="49"/>
      <c r="F1309" s="49"/>
      <c r="G1309" s="50"/>
      <c r="H1309" s="51"/>
      <c r="I1309" s="65"/>
      <c r="J1309" s="114"/>
      <c r="K1309" s="114">
        <f>K1308*0.08</f>
        <v>86305.208888888883</v>
      </c>
      <c r="L1309" s="114"/>
      <c r="M1309" s="115">
        <f>M1308*0.1</f>
        <v>107881.5111111111</v>
      </c>
    </row>
    <row r="1310" spans="1:13" ht="18">
      <c r="A1310" s="283"/>
      <c r="B1310" s="283"/>
      <c r="C1310" s="284"/>
      <c r="D1310" s="284"/>
      <c r="E1310" s="54"/>
      <c r="F1310" s="54"/>
      <c r="G1310" s="55"/>
      <c r="H1310" s="56"/>
      <c r="I1310" s="66"/>
      <c r="J1310" s="116"/>
      <c r="K1310" s="116">
        <f>SUM(K1308:K1309)</f>
        <v>1165120.3199999998</v>
      </c>
      <c r="L1310" s="116"/>
      <c r="M1310" s="117">
        <f>SUM(M1308:M1309)</f>
        <v>1186696.6222222222</v>
      </c>
    </row>
    <row r="1311" spans="1:13" ht="18">
      <c r="A1311" s="283" t="s">
        <v>43</v>
      </c>
      <c r="B1311" s="283"/>
      <c r="C1311" s="284" t="s">
        <v>44</v>
      </c>
      <c r="D1311" s="284"/>
      <c r="E1311" s="54"/>
      <c r="F1311" s="54"/>
      <c r="G1311" s="55" t="s">
        <v>45</v>
      </c>
      <c r="H1311" s="56"/>
    </row>
    <row r="1316" spans="1:13" ht="15.75">
      <c r="A1316" s="279" t="s">
        <v>0</v>
      </c>
      <c r="B1316" s="279"/>
      <c r="C1316" s="279"/>
      <c r="D1316" s="279"/>
      <c r="E1316" s="279"/>
      <c r="F1316" s="279"/>
      <c r="G1316" s="279"/>
      <c r="H1316" s="3"/>
      <c r="I1316" s="112"/>
      <c r="J1316" s="112"/>
      <c r="K1316" s="112"/>
      <c r="L1316" s="112"/>
      <c r="M1316" s="1"/>
    </row>
    <row r="1317" spans="1:13" ht="17.25">
      <c r="A1317" s="279" t="s">
        <v>1</v>
      </c>
      <c r="B1317" s="279"/>
      <c r="C1317" s="279"/>
      <c r="D1317" s="279"/>
      <c r="E1317" s="279"/>
      <c r="F1317" s="279"/>
      <c r="G1317" s="279"/>
      <c r="H1317" s="3"/>
      <c r="I1317" s="58"/>
      <c r="J1317" s="58"/>
      <c r="K1317" s="58"/>
      <c r="L1317" s="58"/>
      <c r="M1317" s="1"/>
    </row>
    <row r="1318" spans="1:13" ht="15.75">
      <c r="A1318" s="279" t="s">
        <v>2</v>
      </c>
      <c r="B1318" s="279"/>
      <c r="C1318" s="279"/>
      <c r="D1318" s="279"/>
      <c r="E1318" s="279"/>
      <c r="F1318" s="279"/>
      <c r="G1318" s="279"/>
      <c r="H1318" s="3"/>
      <c r="I1318" s="59"/>
      <c r="J1318" s="59"/>
      <c r="K1318" s="59"/>
      <c r="L1318" s="59"/>
      <c r="M1318" s="1"/>
    </row>
    <row r="1319" spans="1:13" ht="15.75">
      <c r="A1319" s="279" t="s">
        <v>4</v>
      </c>
      <c r="B1319" s="279"/>
      <c r="C1319" s="279"/>
      <c r="D1319" s="279"/>
      <c r="E1319" s="279"/>
      <c r="F1319" s="279"/>
      <c r="G1319" s="279"/>
      <c r="H1319" s="3"/>
      <c r="I1319" s="59"/>
      <c r="J1319" s="59"/>
      <c r="K1319" s="59"/>
      <c r="L1319" s="59"/>
      <c r="M1319" s="1"/>
    </row>
    <row r="1320" spans="1:13" ht="15.75">
      <c r="A1320" s="280" t="s">
        <v>6</v>
      </c>
      <c r="B1320" s="280"/>
      <c r="C1320" s="280"/>
      <c r="D1320" s="280"/>
      <c r="E1320" s="280"/>
      <c r="F1320" s="280"/>
      <c r="G1320" s="280"/>
      <c r="H1320" s="3"/>
      <c r="I1320" s="59"/>
      <c r="J1320" s="59"/>
      <c r="K1320" s="59"/>
      <c r="L1320" s="59"/>
      <c r="M1320" s="1"/>
    </row>
    <row r="1321" spans="1:13" ht="27.75">
      <c r="A1321" s="9"/>
      <c r="B1321" s="9"/>
      <c r="C1321" s="281" t="s">
        <v>576</v>
      </c>
      <c r="D1321" s="281"/>
      <c r="E1321" s="281"/>
      <c r="F1321" s="281"/>
      <c r="G1321" s="281"/>
      <c r="H1321" s="10"/>
      <c r="I1321" s="59"/>
      <c r="J1321" s="59"/>
      <c r="K1321" s="59"/>
      <c r="L1321" s="59"/>
      <c r="M1321" s="2"/>
    </row>
    <row r="1322" spans="1:13" ht="15.75">
      <c r="A1322" s="11" t="s">
        <v>1100</v>
      </c>
      <c r="B1322" s="12"/>
      <c r="C1322" s="13"/>
      <c r="D1322" s="286"/>
      <c r="E1322" s="286"/>
      <c r="F1322" s="286"/>
      <c r="G1322" s="286"/>
      <c r="H1322" s="15"/>
      <c r="I1322" s="59"/>
      <c r="J1322" s="59"/>
      <c r="K1322" s="59"/>
      <c r="L1322" s="59"/>
      <c r="M1322" s="1"/>
    </row>
    <row r="1323" spans="1:13" ht="15.75">
      <c r="A1323" s="11" t="s">
        <v>9</v>
      </c>
      <c r="B1323" s="306" t="s">
        <v>1140</v>
      </c>
      <c r="C1323" s="306"/>
      <c r="D1323" s="306"/>
      <c r="E1323" s="306"/>
      <c r="F1323" s="11"/>
      <c r="G1323" s="16"/>
      <c r="H1323" s="17"/>
      <c r="I1323" s="60"/>
      <c r="J1323" s="60"/>
      <c r="K1323" s="60"/>
      <c r="L1323" s="60"/>
      <c r="M1323" s="74"/>
    </row>
    <row r="1324" spans="1:13" ht="15.75">
      <c r="A1324" s="11" t="s">
        <v>11</v>
      </c>
      <c r="B1324" s="289"/>
      <c r="C1324" s="289"/>
      <c r="D1324" s="289"/>
      <c r="E1324" s="289"/>
      <c r="F1324" s="18"/>
      <c r="G1324" s="19" t="s">
        <v>13</v>
      </c>
      <c r="H1324" s="20" t="s">
        <v>161</v>
      </c>
      <c r="I1324" s="62"/>
      <c r="J1324" s="62"/>
      <c r="K1324" s="62"/>
      <c r="L1324" s="62"/>
      <c r="M1324" s="1"/>
    </row>
    <row r="1325" spans="1:13" ht="15.75">
      <c r="A1325" s="21" t="s">
        <v>14</v>
      </c>
      <c r="B1325" s="21" t="s">
        <v>16</v>
      </c>
      <c r="C1325" s="21" t="s">
        <v>17</v>
      </c>
      <c r="D1325" s="22" t="s">
        <v>18</v>
      </c>
      <c r="E1325" s="23" t="s">
        <v>19</v>
      </c>
      <c r="F1325" s="23" t="s">
        <v>20</v>
      </c>
      <c r="G1325" s="21" t="s">
        <v>21</v>
      </c>
      <c r="H1325" s="3"/>
      <c r="I1325" s="59"/>
      <c r="J1325" s="59"/>
      <c r="K1325" s="59"/>
      <c r="L1325" s="59"/>
      <c r="M1325" s="1"/>
    </row>
    <row r="1326" spans="1:13">
      <c r="A1326" s="24">
        <v>1</v>
      </c>
      <c r="B1326" s="25" t="s">
        <v>23</v>
      </c>
      <c r="C1326" s="26">
        <v>3</v>
      </c>
      <c r="D1326" s="27">
        <v>79305</v>
      </c>
      <c r="E1326" s="28">
        <f>D1326*C1326</f>
        <v>237915</v>
      </c>
      <c r="F1326" s="29">
        <v>0.09</v>
      </c>
      <c r="G1326" s="30">
        <f>E1326-E1326*F1326</f>
        <v>216502.65</v>
      </c>
      <c r="H1326" s="31">
        <f>D1326/1.08*0.91</f>
        <v>66821.805555555547</v>
      </c>
      <c r="I1326" s="59"/>
      <c r="J1326" s="59"/>
      <c r="K1326" s="59">
        <f>H1326*C1326</f>
        <v>200465.41666666663</v>
      </c>
      <c r="L1326" s="59"/>
      <c r="M1326" s="63">
        <f>H1326*C1326</f>
        <v>200465.41666666663</v>
      </c>
    </row>
    <row r="1327" spans="1:13">
      <c r="A1327" s="24">
        <v>2</v>
      </c>
      <c r="B1327" s="25" t="s">
        <v>25</v>
      </c>
      <c r="C1327" s="32">
        <v>3</v>
      </c>
      <c r="D1327" s="33">
        <v>128591</v>
      </c>
      <c r="E1327" s="28">
        <f t="shared" ref="E1327:E1343" si="170">D1327*C1327</f>
        <v>385773</v>
      </c>
      <c r="F1327" s="29">
        <v>0.09</v>
      </c>
      <c r="G1327" s="30">
        <f t="shared" ref="G1327:G1343" si="171">E1327-E1327*F1327</f>
        <v>351053.43</v>
      </c>
      <c r="H1327" s="31">
        <f t="shared" ref="H1327:H1343" si="172">D1327/1.08*0.91</f>
        <v>108349.82407407407</v>
      </c>
      <c r="I1327" s="59"/>
      <c r="J1327" s="59"/>
      <c r="K1327" s="59">
        <f t="shared" ref="K1327:K1343" si="173">H1327*C1327</f>
        <v>325049.47222222225</v>
      </c>
      <c r="L1327" s="59"/>
      <c r="M1327" s="63">
        <f t="shared" ref="M1327:M1343" si="174">H1327*C1327</f>
        <v>325049.47222222225</v>
      </c>
    </row>
    <row r="1328" spans="1:13">
      <c r="A1328" s="24">
        <v>3</v>
      </c>
      <c r="B1328" s="25" t="s">
        <v>26</v>
      </c>
      <c r="C1328" s="88">
        <v>3</v>
      </c>
      <c r="D1328" s="27">
        <v>60043</v>
      </c>
      <c r="E1328" s="28">
        <f t="shared" si="170"/>
        <v>180129</v>
      </c>
      <c r="F1328" s="29">
        <v>0.09</v>
      </c>
      <c r="G1328" s="30">
        <f t="shared" si="171"/>
        <v>163917.39000000001</v>
      </c>
      <c r="H1328" s="31">
        <f t="shared" si="172"/>
        <v>50591.787037037036</v>
      </c>
      <c r="I1328" s="59"/>
      <c r="J1328" s="59"/>
      <c r="K1328" s="59">
        <f t="shared" si="173"/>
        <v>151775.36111111112</v>
      </c>
      <c r="L1328" s="59"/>
      <c r="M1328" s="63">
        <f t="shared" si="174"/>
        <v>151775.36111111112</v>
      </c>
    </row>
    <row r="1329" spans="1:13">
      <c r="A1329" s="24">
        <v>4</v>
      </c>
      <c r="B1329" s="25" t="s">
        <v>27</v>
      </c>
      <c r="C1329" s="106">
        <v>3</v>
      </c>
      <c r="D1329" s="27">
        <v>115781</v>
      </c>
      <c r="E1329" s="28">
        <f t="shared" si="170"/>
        <v>347343</v>
      </c>
      <c r="F1329" s="29">
        <v>0.09</v>
      </c>
      <c r="G1329" s="30">
        <f t="shared" si="171"/>
        <v>316082.13</v>
      </c>
      <c r="H1329" s="31">
        <f t="shared" si="172"/>
        <v>97556.212962962964</v>
      </c>
      <c r="I1329" s="59"/>
      <c r="J1329" s="59"/>
      <c r="K1329" s="59">
        <f t="shared" si="173"/>
        <v>292668.63888888888</v>
      </c>
      <c r="L1329" s="59"/>
      <c r="M1329" s="63">
        <f t="shared" si="174"/>
        <v>292668.63888888888</v>
      </c>
    </row>
    <row r="1330" spans="1:13">
      <c r="A1330" s="24">
        <v>5</v>
      </c>
      <c r="B1330" s="25" t="s">
        <v>28</v>
      </c>
      <c r="C1330" s="32">
        <v>3</v>
      </c>
      <c r="D1330" s="27">
        <v>119943</v>
      </c>
      <c r="E1330" s="28">
        <f t="shared" si="170"/>
        <v>359829</v>
      </c>
      <c r="F1330" s="29">
        <v>0.09</v>
      </c>
      <c r="G1330" s="30">
        <f t="shared" si="171"/>
        <v>327444.39</v>
      </c>
      <c r="H1330" s="31">
        <f t="shared" si="172"/>
        <v>101063.08333333333</v>
      </c>
      <c r="I1330" s="59"/>
      <c r="J1330" s="59"/>
      <c r="K1330" s="59">
        <f t="shared" si="173"/>
        <v>303189.25</v>
      </c>
      <c r="L1330" s="59"/>
      <c r="M1330" s="63">
        <f t="shared" si="174"/>
        <v>303189.25</v>
      </c>
    </row>
    <row r="1331" spans="1:13">
      <c r="A1331" s="24">
        <v>6</v>
      </c>
      <c r="B1331" s="25" t="s">
        <v>29</v>
      </c>
      <c r="C1331" s="26"/>
      <c r="D1331" s="27">
        <v>94810</v>
      </c>
      <c r="E1331" s="28">
        <f t="shared" si="170"/>
        <v>0</v>
      </c>
      <c r="F1331" s="29">
        <v>0.09</v>
      </c>
      <c r="G1331" s="30">
        <f t="shared" si="171"/>
        <v>0</v>
      </c>
      <c r="H1331" s="31">
        <f t="shared" si="172"/>
        <v>79886.203703703708</v>
      </c>
      <c r="I1331" s="59"/>
      <c r="J1331" s="59"/>
      <c r="K1331" s="59">
        <f t="shared" si="173"/>
        <v>0</v>
      </c>
      <c r="L1331" s="59"/>
      <c r="M1331" s="63">
        <f t="shared" si="174"/>
        <v>0</v>
      </c>
    </row>
    <row r="1332" spans="1:13">
      <c r="A1332" s="24">
        <v>7</v>
      </c>
      <c r="B1332" s="25" t="s">
        <v>30</v>
      </c>
      <c r="C1332" s="34"/>
      <c r="D1332" s="27">
        <v>141396</v>
      </c>
      <c r="E1332" s="28">
        <f t="shared" si="170"/>
        <v>0</v>
      </c>
      <c r="F1332" s="29">
        <v>0.09</v>
      </c>
      <c r="G1332" s="30">
        <f t="shared" si="171"/>
        <v>0</v>
      </c>
      <c r="H1332" s="31">
        <f t="shared" si="172"/>
        <v>119139.22222222222</v>
      </c>
      <c r="I1332" s="59"/>
      <c r="J1332" s="59"/>
      <c r="K1332" s="59">
        <f t="shared" si="173"/>
        <v>0</v>
      </c>
      <c r="L1332" s="59"/>
      <c r="M1332" s="63">
        <f t="shared" si="174"/>
        <v>0</v>
      </c>
    </row>
    <row r="1333" spans="1:13">
      <c r="A1333" s="24">
        <v>8</v>
      </c>
      <c r="B1333" s="25" t="s">
        <v>31</v>
      </c>
      <c r="C1333" s="26"/>
      <c r="D1333" s="27">
        <v>232931</v>
      </c>
      <c r="E1333" s="28">
        <f t="shared" si="170"/>
        <v>0</v>
      </c>
      <c r="F1333" s="29">
        <v>0.09</v>
      </c>
      <c r="G1333" s="30">
        <f t="shared" si="171"/>
        <v>0</v>
      </c>
      <c r="H1333" s="31">
        <f t="shared" si="172"/>
        <v>196265.93518518517</v>
      </c>
      <c r="I1333" s="59"/>
      <c r="J1333" s="59"/>
      <c r="K1333" s="59">
        <f t="shared" si="173"/>
        <v>0</v>
      </c>
      <c r="L1333" s="59"/>
      <c r="M1333" s="63">
        <f t="shared" si="174"/>
        <v>0</v>
      </c>
    </row>
    <row r="1334" spans="1:13">
      <c r="A1334" s="24">
        <v>9</v>
      </c>
      <c r="B1334" s="36" t="s">
        <v>32</v>
      </c>
      <c r="C1334" s="26"/>
      <c r="D1334" s="27">
        <v>101534</v>
      </c>
      <c r="E1334" s="28">
        <f t="shared" si="170"/>
        <v>0</v>
      </c>
      <c r="F1334" s="29">
        <v>0.09</v>
      </c>
      <c r="G1334" s="30">
        <f t="shared" si="171"/>
        <v>0</v>
      </c>
      <c r="H1334" s="31">
        <f t="shared" si="172"/>
        <v>85551.796296296307</v>
      </c>
      <c r="I1334" s="59"/>
      <c r="J1334" s="59"/>
      <c r="K1334" s="59">
        <f t="shared" si="173"/>
        <v>0</v>
      </c>
      <c r="L1334" s="59"/>
      <c r="M1334" s="63">
        <f t="shared" si="174"/>
        <v>0</v>
      </c>
    </row>
    <row r="1335" spans="1:13">
      <c r="A1335" s="24">
        <v>10</v>
      </c>
      <c r="B1335" s="36" t="s">
        <v>33</v>
      </c>
      <c r="C1335" s="37"/>
      <c r="D1335" s="33">
        <v>110148</v>
      </c>
      <c r="E1335" s="28">
        <f t="shared" si="170"/>
        <v>0</v>
      </c>
      <c r="F1335" s="29">
        <v>0.09</v>
      </c>
      <c r="G1335" s="30">
        <f t="shared" si="171"/>
        <v>0</v>
      </c>
      <c r="H1335" s="31">
        <f t="shared" si="172"/>
        <v>92809.888888888876</v>
      </c>
      <c r="I1335" s="59"/>
      <c r="J1335" s="59"/>
      <c r="K1335" s="59">
        <f t="shared" si="173"/>
        <v>0</v>
      </c>
      <c r="L1335" s="59"/>
      <c r="M1335" s="63">
        <f t="shared" si="174"/>
        <v>0</v>
      </c>
    </row>
    <row r="1336" spans="1:13">
      <c r="A1336" s="24">
        <v>11</v>
      </c>
      <c r="B1336" s="25" t="s">
        <v>34</v>
      </c>
      <c r="C1336" s="37"/>
      <c r="D1336" s="27">
        <v>54198</v>
      </c>
      <c r="E1336" s="28">
        <f t="shared" si="170"/>
        <v>0</v>
      </c>
      <c r="F1336" s="29">
        <v>0.09</v>
      </c>
      <c r="G1336" s="30">
        <f t="shared" si="171"/>
        <v>0</v>
      </c>
      <c r="H1336" s="31">
        <f t="shared" si="172"/>
        <v>45666.833333333328</v>
      </c>
      <c r="I1336" s="59"/>
      <c r="J1336" s="59"/>
      <c r="K1336" s="59">
        <f t="shared" si="173"/>
        <v>0</v>
      </c>
      <c r="L1336" s="59"/>
      <c r="M1336" s="63">
        <f t="shared" si="174"/>
        <v>0</v>
      </c>
    </row>
    <row r="1337" spans="1:13">
      <c r="A1337" s="24">
        <v>12</v>
      </c>
      <c r="B1337" s="25" t="s">
        <v>35</v>
      </c>
      <c r="C1337" s="37">
        <v>3</v>
      </c>
      <c r="D1337" s="27">
        <v>49680</v>
      </c>
      <c r="E1337" s="28">
        <f t="shared" si="170"/>
        <v>149040</v>
      </c>
      <c r="F1337" s="29">
        <v>0.09</v>
      </c>
      <c r="G1337" s="30">
        <f t="shared" si="171"/>
        <v>135626.4</v>
      </c>
      <c r="H1337" s="31">
        <f t="shared" si="172"/>
        <v>41860</v>
      </c>
      <c r="I1337" s="59"/>
      <c r="J1337" s="59"/>
      <c r="K1337" s="59">
        <f t="shared" si="173"/>
        <v>125580</v>
      </c>
      <c r="L1337" s="59"/>
      <c r="M1337" s="63">
        <f t="shared" si="174"/>
        <v>125580</v>
      </c>
    </row>
    <row r="1338" spans="1:13">
      <c r="A1338" s="24">
        <v>13</v>
      </c>
      <c r="B1338" s="25" t="s">
        <v>36</v>
      </c>
      <c r="C1338" s="37">
        <v>3</v>
      </c>
      <c r="D1338" s="38">
        <v>64152</v>
      </c>
      <c r="E1338" s="28">
        <f t="shared" si="170"/>
        <v>192456</v>
      </c>
      <c r="F1338" s="29">
        <v>0.09</v>
      </c>
      <c r="G1338" s="30">
        <f t="shared" si="171"/>
        <v>175134.96</v>
      </c>
      <c r="H1338" s="31">
        <f t="shared" si="172"/>
        <v>54053.999999999993</v>
      </c>
      <c r="I1338" s="59"/>
      <c r="J1338" s="59"/>
      <c r="K1338" s="59">
        <f t="shared" si="173"/>
        <v>162161.99999999997</v>
      </c>
      <c r="L1338" s="59"/>
      <c r="M1338" s="63">
        <f t="shared" si="174"/>
        <v>162161.99999999997</v>
      </c>
    </row>
    <row r="1339" spans="1:13">
      <c r="A1339" s="24">
        <v>14</v>
      </c>
      <c r="B1339" s="25" t="s">
        <v>37</v>
      </c>
      <c r="C1339" s="37"/>
      <c r="D1339" s="38">
        <v>65934</v>
      </c>
      <c r="E1339" s="28">
        <f t="shared" si="170"/>
        <v>0</v>
      </c>
      <c r="F1339" s="29">
        <v>0.09</v>
      </c>
      <c r="G1339" s="30">
        <f t="shared" si="171"/>
        <v>0</v>
      </c>
      <c r="H1339" s="31">
        <f t="shared" si="172"/>
        <v>55555.499999999993</v>
      </c>
      <c r="I1339" s="59"/>
      <c r="J1339" s="59"/>
      <c r="K1339" s="59">
        <f t="shared" si="173"/>
        <v>0</v>
      </c>
      <c r="L1339" s="59"/>
      <c r="M1339" s="63">
        <f t="shared" si="174"/>
        <v>0</v>
      </c>
    </row>
    <row r="1340" spans="1:13">
      <c r="A1340" s="24">
        <v>15</v>
      </c>
      <c r="B1340" s="25" t="s">
        <v>38</v>
      </c>
      <c r="C1340" s="37"/>
      <c r="D1340" s="38">
        <v>76626</v>
      </c>
      <c r="E1340" s="28">
        <f t="shared" si="170"/>
        <v>0</v>
      </c>
      <c r="F1340" s="29">
        <v>0.09</v>
      </c>
      <c r="G1340" s="30">
        <f t="shared" si="171"/>
        <v>0</v>
      </c>
      <c r="H1340" s="31">
        <f t="shared" si="172"/>
        <v>64564.5</v>
      </c>
      <c r="I1340" s="59"/>
      <c r="J1340" s="59"/>
      <c r="K1340" s="59">
        <f t="shared" si="173"/>
        <v>0</v>
      </c>
      <c r="L1340" s="59"/>
      <c r="M1340" s="63">
        <f t="shared" si="174"/>
        <v>0</v>
      </c>
    </row>
    <row r="1341" spans="1:13">
      <c r="A1341" s="24">
        <v>16</v>
      </c>
      <c r="B1341" s="25" t="s">
        <v>39</v>
      </c>
      <c r="C1341" s="37"/>
      <c r="D1341" s="38">
        <v>80190</v>
      </c>
      <c r="E1341" s="28">
        <f t="shared" si="170"/>
        <v>0</v>
      </c>
      <c r="F1341" s="29">
        <v>0.09</v>
      </c>
      <c r="G1341" s="30">
        <f t="shared" si="171"/>
        <v>0</v>
      </c>
      <c r="H1341" s="31">
        <f t="shared" si="172"/>
        <v>67567.5</v>
      </c>
      <c r="I1341" s="59"/>
      <c r="J1341" s="59"/>
      <c r="K1341" s="59">
        <f t="shared" si="173"/>
        <v>0</v>
      </c>
      <c r="L1341" s="59"/>
      <c r="M1341" s="63">
        <f t="shared" si="174"/>
        <v>0</v>
      </c>
    </row>
    <row r="1342" spans="1:13">
      <c r="A1342" s="24">
        <v>17</v>
      </c>
      <c r="B1342" s="25" t="s">
        <v>40</v>
      </c>
      <c r="C1342" s="37">
        <v>3</v>
      </c>
      <c r="D1342" s="38">
        <v>113832</v>
      </c>
      <c r="E1342" s="28">
        <f t="shared" si="170"/>
        <v>341496</v>
      </c>
      <c r="F1342" s="29">
        <v>0.09</v>
      </c>
      <c r="G1342" s="30">
        <f t="shared" si="171"/>
        <v>310761.36</v>
      </c>
      <c r="H1342" s="31">
        <f t="shared" si="172"/>
        <v>95914</v>
      </c>
      <c r="I1342" s="59"/>
      <c r="J1342" s="59"/>
      <c r="K1342" s="59">
        <f t="shared" si="173"/>
        <v>287742</v>
      </c>
      <c r="L1342" s="59"/>
      <c r="M1342" s="63">
        <f t="shared" si="174"/>
        <v>287742</v>
      </c>
    </row>
    <row r="1343" spans="1:13">
      <c r="A1343" s="24">
        <v>18</v>
      </c>
      <c r="B1343" s="25" t="s">
        <v>41</v>
      </c>
      <c r="C1343" s="37"/>
      <c r="D1343" s="39">
        <v>98010</v>
      </c>
      <c r="E1343" s="28">
        <f t="shared" si="170"/>
        <v>0</v>
      </c>
      <c r="F1343" s="29">
        <v>0.09</v>
      </c>
      <c r="G1343" s="30">
        <f t="shared" si="171"/>
        <v>0</v>
      </c>
      <c r="H1343" s="31">
        <f t="shared" si="172"/>
        <v>82582.5</v>
      </c>
      <c r="I1343" s="59"/>
      <c r="J1343" s="59"/>
      <c r="K1343" s="59">
        <f t="shared" si="173"/>
        <v>0</v>
      </c>
      <c r="L1343" s="59"/>
      <c r="M1343" s="63">
        <f t="shared" si="174"/>
        <v>0</v>
      </c>
    </row>
    <row r="1344" spans="1:13" ht="17.25">
      <c r="A1344" s="40"/>
      <c r="B1344" s="41" t="s">
        <v>42</v>
      </c>
      <c r="C1344" s="42">
        <f>SUM(C1326:C1343)</f>
        <v>24</v>
      </c>
      <c r="D1344" s="42"/>
      <c r="E1344" s="43">
        <f>SUM(E1326:E1343)</f>
        <v>2193981</v>
      </c>
      <c r="F1344" s="43"/>
      <c r="G1344" s="111">
        <f>SUM(G1326:G1343)</f>
        <v>1996522.71</v>
      </c>
      <c r="H1344" s="45"/>
      <c r="I1344" s="64"/>
      <c r="J1344" s="113"/>
      <c r="K1344" s="113">
        <f>SUM(K1326:K1343)</f>
        <v>1848632.138888889</v>
      </c>
      <c r="L1344" s="113"/>
      <c r="M1344" s="45">
        <f>SUM(M1326:M1343)</f>
        <v>1848632.138888889</v>
      </c>
    </row>
    <row r="1345" spans="1:13" ht="31.5">
      <c r="A1345" s="46"/>
      <c r="B1345" s="47"/>
      <c r="C1345" s="48"/>
      <c r="D1345" s="48"/>
      <c r="E1345" s="49"/>
      <c r="F1345" s="49"/>
      <c r="G1345" s="50"/>
      <c r="H1345" s="51"/>
      <c r="I1345" s="65"/>
      <c r="J1345" s="114"/>
      <c r="K1345" s="114">
        <f>K1344*0.08</f>
        <v>147890.57111111112</v>
      </c>
      <c r="L1345" s="114"/>
      <c r="M1345" s="115">
        <f>M1344*0.1</f>
        <v>184863.21388888892</v>
      </c>
    </row>
    <row r="1346" spans="1:13" ht="18">
      <c r="A1346" s="283"/>
      <c r="B1346" s="283"/>
      <c r="C1346" s="284"/>
      <c r="D1346" s="284"/>
      <c r="E1346" s="54"/>
      <c r="F1346" s="54"/>
      <c r="G1346" s="55"/>
      <c r="H1346" s="56"/>
      <c r="I1346" s="66"/>
      <c r="J1346" s="116"/>
      <c r="K1346" s="116">
        <f>SUM(K1344:K1345)</f>
        <v>1996522.7100000002</v>
      </c>
      <c r="L1346" s="116"/>
      <c r="M1346" s="117">
        <f>SUM(M1344:M1345)</f>
        <v>2033495.3527777779</v>
      </c>
    </row>
    <row r="1347" spans="1:13" ht="18">
      <c r="A1347" s="283" t="s">
        <v>43</v>
      </c>
      <c r="B1347" s="283"/>
      <c r="C1347" s="284" t="s">
        <v>44</v>
      </c>
      <c r="D1347" s="284"/>
      <c r="E1347" s="54"/>
      <c r="F1347" s="54"/>
      <c r="G1347" s="55" t="s">
        <v>45</v>
      </c>
      <c r="H1347" s="56"/>
    </row>
    <row r="1351" spans="1:13" ht="15.75">
      <c r="A1351" s="279" t="s">
        <v>0</v>
      </c>
      <c r="B1351" s="279"/>
      <c r="C1351" s="279"/>
      <c r="D1351" s="279"/>
      <c r="E1351" s="279"/>
      <c r="F1351" s="279"/>
      <c r="G1351" s="279"/>
      <c r="H1351" s="3"/>
      <c r="I1351" s="112"/>
      <c r="J1351" s="112"/>
      <c r="K1351" s="112"/>
      <c r="L1351" s="112"/>
      <c r="M1351" s="1"/>
    </row>
    <row r="1352" spans="1:13" ht="17.25">
      <c r="A1352" s="279" t="s">
        <v>1</v>
      </c>
      <c r="B1352" s="279"/>
      <c r="C1352" s="279"/>
      <c r="D1352" s="279"/>
      <c r="E1352" s="279"/>
      <c r="F1352" s="279"/>
      <c r="G1352" s="279"/>
      <c r="H1352" s="3"/>
      <c r="I1352" s="58"/>
      <c r="J1352" s="58"/>
      <c r="K1352" s="58"/>
      <c r="L1352" s="58"/>
      <c r="M1352" s="1"/>
    </row>
    <row r="1353" spans="1:13" ht="15.75">
      <c r="A1353" s="279" t="s">
        <v>2</v>
      </c>
      <c r="B1353" s="279"/>
      <c r="C1353" s="279"/>
      <c r="D1353" s="279"/>
      <c r="E1353" s="279"/>
      <c r="F1353" s="279"/>
      <c r="G1353" s="279"/>
      <c r="H1353" s="3"/>
      <c r="I1353" s="59"/>
      <c r="J1353" s="59"/>
      <c r="K1353" s="59"/>
      <c r="L1353" s="59"/>
      <c r="M1353" s="1"/>
    </row>
    <row r="1354" spans="1:13" ht="15.75">
      <c r="A1354" s="279" t="s">
        <v>4</v>
      </c>
      <c r="B1354" s="279"/>
      <c r="C1354" s="279"/>
      <c r="D1354" s="279"/>
      <c r="E1354" s="279"/>
      <c r="F1354" s="279"/>
      <c r="G1354" s="279"/>
      <c r="H1354" s="3"/>
      <c r="I1354" s="59"/>
      <c r="J1354" s="59"/>
      <c r="K1354" s="59"/>
      <c r="L1354" s="59"/>
      <c r="M1354" s="1"/>
    </row>
    <row r="1355" spans="1:13" ht="15.75">
      <c r="A1355" s="280" t="s">
        <v>6</v>
      </c>
      <c r="B1355" s="280"/>
      <c r="C1355" s="280"/>
      <c r="D1355" s="280"/>
      <c r="E1355" s="280"/>
      <c r="F1355" s="280"/>
      <c r="G1355" s="280"/>
      <c r="H1355" s="3"/>
      <c r="I1355" s="59"/>
      <c r="J1355" s="59"/>
      <c r="K1355" s="59"/>
      <c r="L1355" s="59"/>
      <c r="M1355" s="1"/>
    </row>
    <row r="1356" spans="1:13" ht="27.75">
      <c r="A1356" s="9"/>
      <c r="B1356" s="9"/>
      <c r="C1356" s="281" t="s">
        <v>576</v>
      </c>
      <c r="D1356" s="281"/>
      <c r="E1356" s="281"/>
      <c r="F1356" s="281"/>
      <c r="G1356" s="281"/>
      <c r="H1356" s="10"/>
      <c r="I1356" s="59"/>
      <c r="J1356" s="59"/>
      <c r="K1356" s="59"/>
      <c r="L1356" s="59"/>
      <c r="M1356" s="2"/>
    </row>
    <row r="1357" spans="1:13" ht="15.75">
      <c r="A1357" s="11" t="s">
        <v>1100</v>
      </c>
      <c r="B1357" s="12"/>
      <c r="C1357" s="13"/>
      <c r="D1357" s="286"/>
      <c r="E1357" s="286"/>
      <c r="F1357" s="286"/>
      <c r="G1357" s="286"/>
      <c r="H1357" s="15"/>
      <c r="I1357" s="59"/>
      <c r="J1357" s="59"/>
      <c r="K1357" s="59"/>
      <c r="L1357" s="59"/>
      <c r="M1357" s="1"/>
    </row>
    <row r="1358" spans="1:13" ht="15.75">
      <c r="A1358" s="11" t="s">
        <v>9</v>
      </c>
      <c r="B1358" s="306" t="s">
        <v>1141</v>
      </c>
      <c r="C1358" s="306"/>
      <c r="D1358" s="306"/>
      <c r="E1358" s="306"/>
      <c r="F1358" s="11"/>
      <c r="G1358" s="16"/>
      <c r="H1358" s="17"/>
      <c r="I1358" s="60"/>
      <c r="J1358" s="60"/>
      <c r="K1358" s="60"/>
      <c r="L1358" s="60"/>
      <c r="M1358" s="74"/>
    </row>
    <row r="1359" spans="1:13" ht="15.75">
      <c r="A1359" s="11" t="s">
        <v>11</v>
      </c>
      <c r="B1359" s="289"/>
      <c r="C1359" s="289"/>
      <c r="D1359" s="289"/>
      <c r="E1359" s="289"/>
      <c r="F1359" s="18"/>
      <c r="G1359" s="19" t="s">
        <v>13</v>
      </c>
      <c r="H1359" s="20" t="s">
        <v>161</v>
      </c>
      <c r="I1359" s="62"/>
      <c r="J1359" s="62"/>
      <c r="K1359" s="62"/>
      <c r="L1359" s="62"/>
      <c r="M1359" s="1"/>
    </row>
    <row r="1360" spans="1:13" ht="15.75">
      <c r="A1360" s="21" t="s">
        <v>14</v>
      </c>
      <c r="B1360" s="21" t="s">
        <v>16</v>
      </c>
      <c r="C1360" s="21" t="s">
        <v>17</v>
      </c>
      <c r="D1360" s="22" t="s">
        <v>18</v>
      </c>
      <c r="E1360" s="23" t="s">
        <v>19</v>
      </c>
      <c r="F1360" s="23" t="s">
        <v>20</v>
      </c>
      <c r="G1360" s="21" t="s">
        <v>21</v>
      </c>
      <c r="H1360" s="3"/>
      <c r="I1360" s="59"/>
      <c r="J1360" s="59"/>
      <c r="K1360" s="59"/>
      <c r="L1360" s="59"/>
      <c r="M1360" s="1"/>
    </row>
    <row r="1361" spans="1:13">
      <c r="A1361" s="24">
        <v>1</v>
      </c>
      <c r="B1361" s="25" t="s">
        <v>23</v>
      </c>
      <c r="C1361" s="26"/>
      <c r="D1361" s="27">
        <v>79305</v>
      </c>
      <c r="E1361" s="28">
        <f>D1361*C1361</f>
        <v>0</v>
      </c>
      <c r="F1361" s="29">
        <v>0.09</v>
      </c>
      <c r="G1361" s="30">
        <f>E1361-E1361*F1361</f>
        <v>0</v>
      </c>
      <c r="H1361" s="31">
        <f>D1361/1.08*0.91</f>
        <v>66821.805555555547</v>
      </c>
      <c r="I1361" s="59"/>
      <c r="J1361" s="59"/>
      <c r="K1361" s="59">
        <f>H1361*C1361</f>
        <v>0</v>
      </c>
      <c r="L1361" s="59"/>
      <c r="M1361" s="63">
        <f>H1361*C1361</f>
        <v>0</v>
      </c>
    </row>
    <row r="1362" spans="1:13">
      <c r="A1362" s="24">
        <v>2</v>
      </c>
      <c r="B1362" s="25" t="s">
        <v>25</v>
      </c>
      <c r="C1362" s="32"/>
      <c r="D1362" s="33">
        <v>128591</v>
      </c>
      <c r="E1362" s="28">
        <f t="shared" ref="E1362:E1378" si="175">D1362*C1362</f>
        <v>0</v>
      </c>
      <c r="F1362" s="29">
        <v>0.09</v>
      </c>
      <c r="G1362" s="30">
        <f t="shared" ref="G1362:G1378" si="176">E1362-E1362*F1362</f>
        <v>0</v>
      </c>
      <c r="H1362" s="31">
        <f t="shared" ref="H1362:H1378" si="177">D1362/1.08*0.91</f>
        <v>108349.82407407407</v>
      </c>
      <c r="I1362" s="59"/>
      <c r="J1362" s="59"/>
      <c r="K1362" s="59">
        <f t="shared" ref="K1362:K1378" si="178">H1362*C1362</f>
        <v>0</v>
      </c>
      <c r="L1362" s="59"/>
      <c r="M1362" s="63">
        <f t="shared" ref="M1362:M1378" si="179">H1362*C1362</f>
        <v>0</v>
      </c>
    </row>
    <row r="1363" spans="1:13">
      <c r="A1363" s="24">
        <v>3</v>
      </c>
      <c r="B1363" s="25" t="s">
        <v>26</v>
      </c>
      <c r="C1363" s="88"/>
      <c r="D1363" s="27">
        <v>60043</v>
      </c>
      <c r="E1363" s="28">
        <f t="shared" si="175"/>
        <v>0</v>
      </c>
      <c r="F1363" s="29">
        <v>0.09</v>
      </c>
      <c r="G1363" s="30">
        <f t="shared" si="176"/>
        <v>0</v>
      </c>
      <c r="H1363" s="31">
        <f t="shared" si="177"/>
        <v>50591.787037037036</v>
      </c>
      <c r="I1363" s="59"/>
      <c r="J1363" s="59"/>
      <c r="K1363" s="59">
        <f t="shared" si="178"/>
        <v>0</v>
      </c>
      <c r="L1363" s="59"/>
      <c r="M1363" s="63">
        <f t="shared" si="179"/>
        <v>0</v>
      </c>
    </row>
    <row r="1364" spans="1:13">
      <c r="A1364" s="24">
        <v>4</v>
      </c>
      <c r="B1364" s="25" t="s">
        <v>27</v>
      </c>
      <c r="C1364" s="106"/>
      <c r="D1364" s="27">
        <v>115781</v>
      </c>
      <c r="E1364" s="28">
        <f t="shared" si="175"/>
        <v>0</v>
      </c>
      <c r="F1364" s="29">
        <v>0.09</v>
      </c>
      <c r="G1364" s="30">
        <f t="shared" si="176"/>
        <v>0</v>
      </c>
      <c r="H1364" s="31">
        <f t="shared" si="177"/>
        <v>97556.212962962964</v>
      </c>
      <c r="I1364" s="59"/>
      <c r="J1364" s="59"/>
      <c r="K1364" s="59">
        <f t="shared" si="178"/>
        <v>0</v>
      </c>
      <c r="L1364" s="59"/>
      <c r="M1364" s="63">
        <f t="shared" si="179"/>
        <v>0</v>
      </c>
    </row>
    <row r="1365" spans="1:13">
      <c r="A1365" s="24">
        <v>5</v>
      </c>
      <c r="B1365" s="25" t="s">
        <v>28</v>
      </c>
      <c r="C1365" s="32">
        <v>5</v>
      </c>
      <c r="D1365" s="27">
        <v>119943</v>
      </c>
      <c r="E1365" s="28">
        <f t="shared" si="175"/>
        <v>599715</v>
      </c>
      <c r="F1365" s="29">
        <v>0.09</v>
      </c>
      <c r="G1365" s="30">
        <f t="shared" si="176"/>
        <v>545740.65</v>
      </c>
      <c r="H1365" s="31">
        <f t="shared" si="177"/>
        <v>101063.08333333333</v>
      </c>
      <c r="I1365" s="59"/>
      <c r="J1365" s="59"/>
      <c r="K1365" s="59">
        <f t="shared" si="178"/>
        <v>505315.41666666663</v>
      </c>
      <c r="L1365" s="59"/>
      <c r="M1365" s="63">
        <f t="shared" si="179"/>
        <v>505315.41666666663</v>
      </c>
    </row>
    <row r="1366" spans="1:13">
      <c r="A1366" s="24">
        <v>6</v>
      </c>
      <c r="B1366" s="25" t="s">
        <v>29</v>
      </c>
      <c r="C1366" s="26">
        <v>3</v>
      </c>
      <c r="D1366" s="27">
        <v>94810</v>
      </c>
      <c r="E1366" s="28">
        <f t="shared" si="175"/>
        <v>284430</v>
      </c>
      <c r="F1366" s="29">
        <v>0.09</v>
      </c>
      <c r="G1366" s="30">
        <f t="shared" si="176"/>
        <v>258831.3</v>
      </c>
      <c r="H1366" s="31">
        <f t="shared" si="177"/>
        <v>79886.203703703708</v>
      </c>
      <c r="I1366" s="59"/>
      <c r="J1366" s="59"/>
      <c r="K1366" s="59">
        <f t="shared" si="178"/>
        <v>239658.61111111112</v>
      </c>
      <c r="L1366" s="59"/>
      <c r="M1366" s="63">
        <f t="shared" si="179"/>
        <v>239658.61111111112</v>
      </c>
    </row>
    <row r="1367" spans="1:13">
      <c r="A1367" s="24">
        <v>7</v>
      </c>
      <c r="B1367" s="25" t="s">
        <v>30</v>
      </c>
      <c r="C1367" s="34"/>
      <c r="D1367" s="27">
        <v>141396</v>
      </c>
      <c r="E1367" s="28">
        <f t="shared" si="175"/>
        <v>0</v>
      </c>
      <c r="F1367" s="29">
        <v>0.09</v>
      </c>
      <c r="G1367" s="30">
        <f t="shared" si="176"/>
        <v>0</v>
      </c>
      <c r="H1367" s="31">
        <f t="shared" si="177"/>
        <v>119139.22222222222</v>
      </c>
      <c r="I1367" s="59"/>
      <c r="J1367" s="59"/>
      <c r="K1367" s="59">
        <f t="shared" si="178"/>
        <v>0</v>
      </c>
      <c r="L1367" s="59"/>
      <c r="M1367" s="63">
        <f t="shared" si="179"/>
        <v>0</v>
      </c>
    </row>
    <row r="1368" spans="1:13">
      <c r="A1368" s="24">
        <v>8</v>
      </c>
      <c r="B1368" s="25" t="s">
        <v>31</v>
      </c>
      <c r="C1368" s="26"/>
      <c r="D1368" s="27">
        <v>232931</v>
      </c>
      <c r="E1368" s="28">
        <f t="shared" si="175"/>
        <v>0</v>
      </c>
      <c r="F1368" s="29">
        <v>0.09</v>
      </c>
      <c r="G1368" s="30">
        <f t="shared" si="176"/>
        <v>0</v>
      </c>
      <c r="H1368" s="31">
        <f t="shared" si="177"/>
        <v>196265.93518518517</v>
      </c>
      <c r="I1368" s="59"/>
      <c r="J1368" s="59"/>
      <c r="K1368" s="59">
        <f t="shared" si="178"/>
        <v>0</v>
      </c>
      <c r="L1368" s="59"/>
      <c r="M1368" s="63">
        <f t="shared" si="179"/>
        <v>0</v>
      </c>
    </row>
    <row r="1369" spans="1:13">
      <c r="A1369" s="24">
        <v>9</v>
      </c>
      <c r="B1369" s="36" t="s">
        <v>32</v>
      </c>
      <c r="C1369" s="26"/>
      <c r="D1369" s="27">
        <v>101534</v>
      </c>
      <c r="E1369" s="28">
        <f t="shared" si="175"/>
        <v>0</v>
      </c>
      <c r="F1369" s="29">
        <v>0.09</v>
      </c>
      <c r="G1369" s="30">
        <f t="shared" si="176"/>
        <v>0</v>
      </c>
      <c r="H1369" s="31">
        <f t="shared" si="177"/>
        <v>85551.796296296307</v>
      </c>
      <c r="I1369" s="59"/>
      <c r="J1369" s="59"/>
      <c r="K1369" s="59">
        <f t="shared" si="178"/>
        <v>0</v>
      </c>
      <c r="L1369" s="59"/>
      <c r="M1369" s="63">
        <f t="shared" si="179"/>
        <v>0</v>
      </c>
    </row>
    <row r="1370" spans="1:13">
      <c r="A1370" s="24">
        <v>10</v>
      </c>
      <c r="B1370" s="36" t="s">
        <v>33</v>
      </c>
      <c r="C1370" s="37"/>
      <c r="D1370" s="33">
        <v>110148</v>
      </c>
      <c r="E1370" s="28">
        <f t="shared" si="175"/>
        <v>0</v>
      </c>
      <c r="F1370" s="29">
        <v>0.09</v>
      </c>
      <c r="G1370" s="30">
        <f t="shared" si="176"/>
        <v>0</v>
      </c>
      <c r="H1370" s="31">
        <f t="shared" si="177"/>
        <v>92809.888888888876</v>
      </c>
      <c r="I1370" s="59"/>
      <c r="J1370" s="59"/>
      <c r="K1370" s="59">
        <f t="shared" si="178"/>
        <v>0</v>
      </c>
      <c r="L1370" s="59"/>
      <c r="M1370" s="63">
        <f t="shared" si="179"/>
        <v>0</v>
      </c>
    </row>
    <row r="1371" spans="1:13">
      <c r="A1371" s="24">
        <v>11</v>
      </c>
      <c r="B1371" s="25" t="s">
        <v>34</v>
      </c>
      <c r="C1371" s="37"/>
      <c r="D1371" s="27">
        <v>54198</v>
      </c>
      <c r="E1371" s="28">
        <f t="shared" si="175"/>
        <v>0</v>
      </c>
      <c r="F1371" s="29">
        <v>0.09</v>
      </c>
      <c r="G1371" s="30">
        <f t="shared" si="176"/>
        <v>0</v>
      </c>
      <c r="H1371" s="31">
        <f t="shared" si="177"/>
        <v>45666.833333333328</v>
      </c>
      <c r="I1371" s="59"/>
      <c r="J1371" s="59"/>
      <c r="K1371" s="59">
        <f t="shared" si="178"/>
        <v>0</v>
      </c>
      <c r="L1371" s="59"/>
      <c r="M1371" s="63">
        <f t="shared" si="179"/>
        <v>0</v>
      </c>
    </row>
    <row r="1372" spans="1:13">
      <c r="A1372" s="24">
        <v>12</v>
      </c>
      <c r="B1372" s="25" t="s">
        <v>35</v>
      </c>
      <c r="C1372" s="37">
        <v>3</v>
      </c>
      <c r="D1372" s="27">
        <v>49680</v>
      </c>
      <c r="E1372" s="28">
        <f t="shared" si="175"/>
        <v>149040</v>
      </c>
      <c r="F1372" s="29">
        <v>0.09</v>
      </c>
      <c r="G1372" s="30">
        <f t="shared" si="176"/>
        <v>135626.4</v>
      </c>
      <c r="H1372" s="31">
        <f t="shared" si="177"/>
        <v>41860</v>
      </c>
      <c r="I1372" s="59"/>
      <c r="J1372" s="59"/>
      <c r="K1372" s="59">
        <f t="shared" si="178"/>
        <v>125580</v>
      </c>
      <c r="L1372" s="59"/>
      <c r="M1372" s="63">
        <f t="shared" si="179"/>
        <v>125580</v>
      </c>
    </row>
    <row r="1373" spans="1:13">
      <c r="A1373" s="24">
        <v>13</v>
      </c>
      <c r="B1373" s="25" t="s">
        <v>36</v>
      </c>
      <c r="C1373" s="37"/>
      <c r="D1373" s="38">
        <v>64152</v>
      </c>
      <c r="E1373" s="28">
        <f t="shared" si="175"/>
        <v>0</v>
      </c>
      <c r="F1373" s="29">
        <v>0.09</v>
      </c>
      <c r="G1373" s="30">
        <f t="shared" si="176"/>
        <v>0</v>
      </c>
      <c r="H1373" s="31">
        <f t="shared" si="177"/>
        <v>54053.999999999993</v>
      </c>
      <c r="I1373" s="59"/>
      <c r="J1373" s="59"/>
      <c r="K1373" s="59">
        <f t="shared" si="178"/>
        <v>0</v>
      </c>
      <c r="L1373" s="59"/>
      <c r="M1373" s="63">
        <f t="shared" si="179"/>
        <v>0</v>
      </c>
    </row>
    <row r="1374" spans="1:13">
      <c r="A1374" s="24">
        <v>14</v>
      </c>
      <c r="B1374" s="25" t="s">
        <v>37</v>
      </c>
      <c r="C1374" s="37">
        <v>5</v>
      </c>
      <c r="D1374" s="38">
        <v>65934</v>
      </c>
      <c r="E1374" s="28">
        <f t="shared" si="175"/>
        <v>329670</v>
      </c>
      <c r="F1374" s="29">
        <v>0.09</v>
      </c>
      <c r="G1374" s="30">
        <f t="shared" si="176"/>
        <v>299999.7</v>
      </c>
      <c r="H1374" s="31">
        <f t="shared" si="177"/>
        <v>55555.499999999993</v>
      </c>
      <c r="I1374" s="59"/>
      <c r="J1374" s="59"/>
      <c r="K1374" s="59">
        <f t="shared" si="178"/>
        <v>277777.49999999994</v>
      </c>
      <c r="L1374" s="59"/>
      <c r="M1374" s="63">
        <f t="shared" si="179"/>
        <v>277777.49999999994</v>
      </c>
    </row>
    <row r="1375" spans="1:13">
      <c r="A1375" s="24">
        <v>15</v>
      </c>
      <c r="B1375" s="25" t="s">
        <v>38</v>
      </c>
      <c r="C1375" s="37">
        <v>5</v>
      </c>
      <c r="D1375" s="38">
        <v>76626</v>
      </c>
      <c r="E1375" s="28">
        <f t="shared" si="175"/>
        <v>383130</v>
      </c>
      <c r="F1375" s="29">
        <v>0.09</v>
      </c>
      <c r="G1375" s="30">
        <f t="shared" si="176"/>
        <v>348648.3</v>
      </c>
      <c r="H1375" s="31">
        <f t="shared" si="177"/>
        <v>64564.5</v>
      </c>
      <c r="I1375" s="59"/>
      <c r="J1375" s="59"/>
      <c r="K1375" s="59">
        <f t="shared" si="178"/>
        <v>322822.5</v>
      </c>
      <c r="L1375" s="59"/>
      <c r="M1375" s="63">
        <f t="shared" si="179"/>
        <v>322822.5</v>
      </c>
    </row>
    <row r="1376" spans="1:13">
      <c r="A1376" s="24">
        <v>16</v>
      </c>
      <c r="B1376" s="25" t="s">
        <v>39</v>
      </c>
      <c r="C1376" s="37">
        <v>5</v>
      </c>
      <c r="D1376" s="38">
        <v>80190</v>
      </c>
      <c r="E1376" s="28">
        <f t="shared" si="175"/>
        <v>400950</v>
      </c>
      <c r="F1376" s="29">
        <v>0.09</v>
      </c>
      <c r="G1376" s="30">
        <f t="shared" si="176"/>
        <v>364864.5</v>
      </c>
      <c r="H1376" s="31">
        <f t="shared" si="177"/>
        <v>67567.5</v>
      </c>
      <c r="I1376" s="59"/>
      <c r="J1376" s="59"/>
      <c r="K1376" s="59">
        <f t="shared" si="178"/>
        <v>337837.5</v>
      </c>
      <c r="L1376" s="59"/>
      <c r="M1376" s="63">
        <f t="shared" si="179"/>
        <v>337837.5</v>
      </c>
    </row>
    <row r="1377" spans="1:13">
      <c r="A1377" s="24">
        <v>17</v>
      </c>
      <c r="B1377" s="25" t="s">
        <v>40</v>
      </c>
      <c r="C1377" s="37"/>
      <c r="D1377" s="38">
        <v>113832</v>
      </c>
      <c r="E1377" s="28">
        <f t="shared" si="175"/>
        <v>0</v>
      </c>
      <c r="F1377" s="29">
        <v>0.09</v>
      </c>
      <c r="G1377" s="30">
        <f t="shared" si="176"/>
        <v>0</v>
      </c>
      <c r="H1377" s="31">
        <f t="shared" si="177"/>
        <v>95914</v>
      </c>
      <c r="I1377" s="59"/>
      <c r="J1377" s="59"/>
      <c r="K1377" s="59">
        <f t="shared" si="178"/>
        <v>0</v>
      </c>
      <c r="L1377" s="59"/>
      <c r="M1377" s="63">
        <f t="shared" si="179"/>
        <v>0</v>
      </c>
    </row>
    <row r="1378" spans="1:13">
      <c r="A1378" s="24">
        <v>18</v>
      </c>
      <c r="B1378" s="25" t="s">
        <v>41</v>
      </c>
      <c r="C1378" s="37"/>
      <c r="D1378" s="39">
        <v>98010</v>
      </c>
      <c r="E1378" s="28">
        <f t="shared" si="175"/>
        <v>0</v>
      </c>
      <c r="F1378" s="29">
        <v>0.09</v>
      </c>
      <c r="G1378" s="30">
        <f t="shared" si="176"/>
        <v>0</v>
      </c>
      <c r="H1378" s="31">
        <f t="shared" si="177"/>
        <v>82582.5</v>
      </c>
      <c r="I1378" s="59"/>
      <c r="J1378" s="59"/>
      <c r="K1378" s="59">
        <f t="shared" si="178"/>
        <v>0</v>
      </c>
      <c r="L1378" s="59"/>
      <c r="M1378" s="63">
        <f t="shared" si="179"/>
        <v>0</v>
      </c>
    </row>
    <row r="1379" spans="1:13" ht="17.25">
      <c r="A1379" s="40"/>
      <c r="B1379" s="41" t="s">
        <v>42</v>
      </c>
      <c r="C1379" s="42">
        <f>SUM(C1361:C1378)</f>
        <v>26</v>
      </c>
      <c r="D1379" s="42"/>
      <c r="E1379" s="43">
        <f>SUM(E1361:E1378)</f>
        <v>2146935</v>
      </c>
      <c r="F1379" s="43"/>
      <c r="G1379" s="111">
        <f>SUM(G1361:G1378)</f>
        <v>1953710.85</v>
      </c>
      <c r="H1379" s="45"/>
      <c r="I1379" s="64"/>
      <c r="J1379" s="113"/>
      <c r="K1379" s="113">
        <f>SUM(K1361:K1378)</f>
        <v>1808991.5277777778</v>
      </c>
      <c r="L1379" s="113"/>
      <c r="M1379" s="45">
        <f>SUM(M1361:M1378)</f>
        <v>1808991.5277777778</v>
      </c>
    </row>
    <row r="1380" spans="1:13" ht="31.5">
      <c r="A1380" s="46"/>
      <c r="B1380" s="47"/>
      <c r="C1380" s="48"/>
      <c r="D1380" s="48"/>
      <c r="E1380" s="49"/>
      <c r="F1380" s="49"/>
      <c r="G1380" s="50"/>
      <c r="H1380" s="51"/>
      <c r="I1380" s="65"/>
      <c r="J1380" s="114"/>
      <c r="K1380" s="114">
        <f>K1379*0.08</f>
        <v>144719.32222222222</v>
      </c>
      <c r="L1380" s="114"/>
      <c r="M1380" s="115">
        <f>M1379*0.1</f>
        <v>180899.15277777778</v>
      </c>
    </row>
    <row r="1381" spans="1:13" ht="18">
      <c r="A1381" s="283"/>
      <c r="B1381" s="283"/>
      <c r="C1381" s="284"/>
      <c r="D1381" s="284"/>
      <c r="E1381" s="54"/>
      <c r="F1381" s="54"/>
      <c r="G1381" s="55"/>
      <c r="H1381" s="56"/>
      <c r="I1381" s="66"/>
      <c r="J1381" s="116"/>
      <c r="K1381" s="116">
        <f>SUM(K1379:K1380)</f>
        <v>1953710.85</v>
      </c>
      <c r="L1381" s="116"/>
      <c r="M1381" s="117">
        <f>SUM(M1379:M1380)</f>
        <v>1989890.6805555555</v>
      </c>
    </row>
    <row r="1382" spans="1:13" ht="18">
      <c r="A1382" s="283" t="s">
        <v>43</v>
      </c>
      <c r="B1382" s="283"/>
      <c r="C1382" s="284" t="s">
        <v>44</v>
      </c>
      <c r="D1382" s="284"/>
      <c r="E1382" s="54"/>
      <c r="F1382" s="54"/>
      <c r="G1382" s="55" t="s">
        <v>45</v>
      </c>
      <c r="H1382" s="56"/>
    </row>
    <row r="1386" spans="1:13" ht="15.75">
      <c r="A1386" s="279" t="s">
        <v>0</v>
      </c>
      <c r="B1386" s="279"/>
      <c r="C1386" s="279"/>
      <c r="D1386" s="279"/>
      <c r="E1386" s="279"/>
      <c r="F1386" s="279"/>
      <c r="G1386" s="279"/>
      <c r="H1386" s="3"/>
      <c r="I1386" s="112"/>
      <c r="J1386" s="112"/>
      <c r="K1386" s="112"/>
      <c r="L1386" s="112"/>
      <c r="M1386" s="1"/>
    </row>
    <row r="1387" spans="1:13" ht="17.25">
      <c r="A1387" s="279" t="s">
        <v>1</v>
      </c>
      <c r="B1387" s="279"/>
      <c r="C1387" s="279"/>
      <c r="D1387" s="279"/>
      <c r="E1387" s="279"/>
      <c r="F1387" s="279"/>
      <c r="G1387" s="279"/>
      <c r="H1387" s="3"/>
      <c r="I1387" s="58"/>
      <c r="J1387" s="58"/>
      <c r="K1387" s="58"/>
      <c r="L1387" s="58"/>
      <c r="M1387" s="1"/>
    </row>
    <row r="1388" spans="1:13" ht="15.75">
      <c r="A1388" s="279" t="s">
        <v>2</v>
      </c>
      <c r="B1388" s="279"/>
      <c r="C1388" s="279"/>
      <c r="D1388" s="279"/>
      <c r="E1388" s="279"/>
      <c r="F1388" s="279"/>
      <c r="G1388" s="279"/>
      <c r="H1388" s="3"/>
      <c r="I1388" s="59"/>
      <c r="J1388" s="59"/>
      <c r="K1388" s="59"/>
      <c r="L1388" s="59"/>
      <c r="M1388" s="1"/>
    </row>
    <row r="1389" spans="1:13" ht="15.75">
      <c r="A1389" s="279" t="s">
        <v>4</v>
      </c>
      <c r="B1389" s="279"/>
      <c r="C1389" s="279"/>
      <c r="D1389" s="279"/>
      <c r="E1389" s="279"/>
      <c r="F1389" s="279"/>
      <c r="G1389" s="279"/>
      <c r="H1389" s="3"/>
      <c r="I1389" s="59"/>
      <c r="J1389" s="59"/>
      <c r="K1389" s="59"/>
      <c r="L1389" s="59"/>
      <c r="M1389" s="1"/>
    </row>
    <row r="1390" spans="1:13" ht="15.75">
      <c r="A1390" s="280" t="s">
        <v>6</v>
      </c>
      <c r="B1390" s="280"/>
      <c r="C1390" s="280"/>
      <c r="D1390" s="280"/>
      <c r="E1390" s="280"/>
      <c r="F1390" s="280"/>
      <c r="G1390" s="280"/>
      <c r="H1390" s="3"/>
      <c r="I1390" s="59"/>
      <c r="J1390" s="59"/>
      <c r="K1390" s="59"/>
      <c r="L1390" s="59"/>
      <c r="M1390" s="1"/>
    </row>
    <row r="1391" spans="1:13" ht="27.75">
      <c r="A1391" s="9"/>
      <c r="B1391" s="9"/>
      <c r="C1391" s="281" t="s">
        <v>576</v>
      </c>
      <c r="D1391" s="281"/>
      <c r="E1391" s="281"/>
      <c r="F1391" s="281"/>
      <c r="G1391" s="281"/>
      <c r="H1391" s="10"/>
      <c r="I1391" s="59"/>
      <c r="J1391" s="59"/>
      <c r="K1391" s="59"/>
      <c r="L1391" s="59"/>
      <c r="M1391" s="2"/>
    </row>
    <row r="1392" spans="1:13" ht="15.75">
      <c r="A1392" s="11" t="s">
        <v>1100</v>
      </c>
      <c r="B1392" s="12"/>
      <c r="C1392" s="13"/>
      <c r="D1392" s="286"/>
      <c r="E1392" s="286"/>
      <c r="F1392" s="286"/>
      <c r="G1392" s="286"/>
      <c r="H1392" s="15"/>
      <c r="I1392" s="59"/>
      <c r="J1392" s="59"/>
      <c r="K1392" s="59"/>
      <c r="L1392" s="59"/>
      <c r="M1392" s="1"/>
    </row>
    <row r="1393" spans="1:13" ht="15.75">
      <c r="A1393" s="11" t="s">
        <v>9</v>
      </c>
      <c r="B1393" s="306" t="s">
        <v>1142</v>
      </c>
      <c r="C1393" s="306"/>
      <c r="D1393" s="306"/>
      <c r="E1393" s="306"/>
      <c r="F1393" s="11"/>
      <c r="G1393" s="16"/>
      <c r="H1393" s="17"/>
      <c r="I1393" s="60"/>
      <c r="J1393" s="60"/>
      <c r="K1393" s="60"/>
      <c r="L1393" s="60"/>
      <c r="M1393" s="74"/>
    </row>
    <row r="1394" spans="1:13" ht="15.75">
      <c r="A1394" s="11" t="s">
        <v>11</v>
      </c>
      <c r="B1394" s="289"/>
      <c r="C1394" s="289"/>
      <c r="D1394" s="289"/>
      <c r="E1394" s="289"/>
      <c r="F1394" s="18"/>
      <c r="G1394" s="19" t="s">
        <v>13</v>
      </c>
      <c r="H1394" s="20" t="s">
        <v>161</v>
      </c>
      <c r="I1394" s="62"/>
      <c r="J1394" s="62"/>
      <c r="K1394" s="62"/>
      <c r="L1394" s="62"/>
      <c r="M1394" s="1"/>
    </row>
    <row r="1395" spans="1:13" ht="15.75">
      <c r="A1395" s="21" t="s">
        <v>14</v>
      </c>
      <c r="B1395" s="21" t="s">
        <v>16</v>
      </c>
      <c r="C1395" s="21" t="s">
        <v>17</v>
      </c>
      <c r="D1395" s="22" t="s">
        <v>18</v>
      </c>
      <c r="E1395" s="23" t="s">
        <v>19</v>
      </c>
      <c r="F1395" s="23" t="s">
        <v>20</v>
      </c>
      <c r="G1395" s="21" t="s">
        <v>21</v>
      </c>
      <c r="H1395" s="3"/>
      <c r="I1395" s="59"/>
      <c r="J1395" s="59"/>
      <c r="K1395" s="59"/>
      <c r="L1395" s="59"/>
      <c r="M1395" s="1"/>
    </row>
    <row r="1396" spans="1:13">
      <c r="A1396" s="24">
        <v>1</v>
      </c>
      <c r="B1396" s="25" t="s">
        <v>23</v>
      </c>
      <c r="C1396" s="26"/>
      <c r="D1396" s="27">
        <v>79305</v>
      </c>
      <c r="E1396" s="28">
        <f>D1396*C1396</f>
        <v>0</v>
      </c>
      <c r="F1396" s="29">
        <v>0.09</v>
      </c>
      <c r="G1396" s="30">
        <f>E1396-E1396*F1396</f>
        <v>0</v>
      </c>
      <c r="H1396" s="31">
        <f>D1396/1.08*0.91</f>
        <v>66821.805555555547</v>
      </c>
      <c r="I1396" s="59"/>
      <c r="J1396" s="59"/>
      <c r="K1396" s="59">
        <f>H1396*C1396</f>
        <v>0</v>
      </c>
      <c r="L1396" s="59"/>
      <c r="M1396" s="63">
        <f>H1396*C1396</f>
        <v>0</v>
      </c>
    </row>
    <row r="1397" spans="1:13">
      <c r="A1397" s="24">
        <v>2</v>
      </c>
      <c r="B1397" s="25" t="s">
        <v>25</v>
      </c>
      <c r="C1397" s="32"/>
      <c r="D1397" s="33">
        <v>128591</v>
      </c>
      <c r="E1397" s="28">
        <f t="shared" ref="E1397:E1413" si="180">D1397*C1397</f>
        <v>0</v>
      </c>
      <c r="F1397" s="29">
        <v>0.09</v>
      </c>
      <c r="G1397" s="30">
        <f t="shared" ref="G1397:G1413" si="181">E1397-E1397*F1397</f>
        <v>0</v>
      </c>
      <c r="H1397" s="31">
        <f t="shared" ref="H1397:H1413" si="182">D1397/1.08*0.91</f>
        <v>108349.82407407407</v>
      </c>
      <c r="I1397" s="59"/>
      <c r="J1397" s="59"/>
      <c r="K1397" s="59">
        <f t="shared" ref="K1397:K1413" si="183">H1397*C1397</f>
        <v>0</v>
      </c>
      <c r="L1397" s="59"/>
      <c r="M1397" s="63">
        <f t="shared" ref="M1397:M1413" si="184">H1397*C1397</f>
        <v>0</v>
      </c>
    </row>
    <row r="1398" spans="1:13">
      <c r="A1398" s="24">
        <v>3</v>
      </c>
      <c r="B1398" s="25" t="s">
        <v>26</v>
      </c>
      <c r="C1398" s="88"/>
      <c r="D1398" s="27">
        <v>60043</v>
      </c>
      <c r="E1398" s="28">
        <f t="shared" si="180"/>
        <v>0</v>
      </c>
      <c r="F1398" s="29">
        <v>0.09</v>
      </c>
      <c r="G1398" s="30">
        <f t="shared" si="181"/>
        <v>0</v>
      </c>
      <c r="H1398" s="31">
        <f t="shared" si="182"/>
        <v>50591.787037037036</v>
      </c>
      <c r="I1398" s="59"/>
      <c r="J1398" s="59"/>
      <c r="K1398" s="59">
        <f t="shared" si="183"/>
        <v>0</v>
      </c>
      <c r="L1398" s="59"/>
      <c r="M1398" s="63">
        <f t="shared" si="184"/>
        <v>0</v>
      </c>
    </row>
    <row r="1399" spans="1:13">
      <c r="A1399" s="24">
        <v>4</v>
      </c>
      <c r="B1399" s="25" t="s">
        <v>27</v>
      </c>
      <c r="C1399" s="106">
        <v>3</v>
      </c>
      <c r="D1399" s="27">
        <v>115781</v>
      </c>
      <c r="E1399" s="28">
        <f t="shared" si="180"/>
        <v>347343</v>
      </c>
      <c r="F1399" s="29">
        <v>0.09</v>
      </c>
      <c r="G1399" s="30">
        <f t="shared" si="181"/>
        <v>316082.13</v>
      </c>
      <c r="H1399" s="31">
        <f t="shared" si="182"/>
        <v>97556.212962962964</v>
      </c>
      <c r="I1399" s="59"/>
      <c r="J1399" s="59"/>
      <c r="K1399" s="59">
        <f t="shared" si="183"/>
        <v>292668.63888888888</v>
      </c>
      <c r="L1399" s="59"/>
      <c r="M1399" s="63">
        <f t="shared" si="184"/>
        <v>292668.63888888888</v>
      </c>
    </row>
    <row r="1400" spans="1:13">
      <c r="A1400" s="24">
        <v>5</v>
      </c>
      <c r="B1400" s="25" t="s">
        <v>28</v>
      </c>
      <c r="C1400" s="32"/>
      <c r="D1400" s="27">
        <v>119943</v>
      </c>
      <c r="E1400" s="28">
        <f t="shared" si="180"/>
        <v>0</v>
      </c>
      <c r="F1400" s="29">
        <v>0.09</v>
      </c>
      <c r="G1400" s="30">
        <f t="shared" si="181"/>
        <v>0</v>
      </c>
      <c r="H1400" s="31">
        <f t="shared" si="182"/>
        <v>101063.08333333333</v>
      </c>
      <c r="I1400" s="59"/>
      <c r="J1400" s="59"/>
      <c r="K1400" s="59">
        <f t="shared" si="183"/>
        <v>0</v>
      </c>
      <c r="L1400" s="59"/>
      <c r="M1400" s="63">
        <f t="shared" si="184"/>
        <v>0</v>
      </c>
    </row>
    <row r="1401" spans="1:13">
      <c r="A1401" s="24">
        <v>6</v>
      </c>
      <c r="B1401" s="25" t="s">
        <v>29</v>
      </c>
      <c r="C1401" s="26"/>
      <c r="D1401" s="27">
        <v>94810</v>
      </c>
      <c r="E1401" s="28">
        <f t="shared" si="180"/>
        <v>0</v>
      </c>
      <c r="F1401" s="29">
        <v>0.09</v>
      </c>
      <c r="G1401" s="30">
        <f t="shared" si="181"/>
        <v>0</v>
      </c>
      <c r="H1401" s="31">
        <f t="shared" si="182"/>
        <v>79886.203703703708</v>
      </c>
      <c r="I1401" s="59"/>
      <c r="J1401" s="59"/>
      <c r="K1401" s="59">
        <f t="shared" si="183"/>
        <v>0</v>
      </c>
      <c r="L1401" s="59"/>
      <c r="M1401" s="63">
        <f t="shared" si="184"/>
        <v>0</v>
      </c>
    </row>
    <row r="1402" spans="1:13">
      <c r="A1402" s="24">
        <v>7</v>
      </c>
      <c r="B1402" s="25" t="s">
        <v>30</v>
      </c>
      <c r="C1402" s="34"/>
      <c r="D1402" s="27">
        <v>141396</v>
      </c>
      <c r="E1402" s="28">
        <f t="shared" si="180"/>
        <v>0</v>
      </c>
      <c r="F1402" s="29">
        <v>0.09</v>
      </c>
      <c r="G1402" s="30">
        <f t="shared" si="181"/>
        <v>0</v>
      </c>
      <c r="H1402" s="31">
        <f t="shared" si="182"/>
        <v>119139.22222222222</v>
      </c>
      <c r="I1402" s="59"/>
      <c r="J1402" s="59"/>
      <c r="K1402" s="59">
        <f t="shared" si="183"/>
        <v>0</v>
      </c>
      <c r="L1402" s="59"/>
      <c r="M1402" s="63">
        <f t="shared" si="184"/>
        <v>0</v>
      </c>
    </row>
    <row r="1403" spans="1:13">
      <c r="A1403" s="24">
        <v>8</v>
      </c>
      <c r="B1403" s="25" t="s">
        <v>31</v>
      </c>
      <c r="C1403" s="26"/>
      <c r="D1403" s="27">
        <v>232931</v>
      </c>
      <c r="E1403" s="28">
        <f t="shared" si="180"/>
        <v>0</v>
      </c>
      <c r="F1403" s="29">
        <v>0.09</v>
      </c>
      <c r="G1403" s="30">
        <f t="shared" si="181"/>
        <v>0</v>
      </c>
      <c r="H1403" s="31">
        <f t="shared" si="182"/>
        <v>196265.93518518517</v>
      </c>
      <c r="I1403" s="59"/>
      <c r="J1403" s="59"/>
      <c r="K1403" s="59">
        <f t="shared" si="183"/>
        <v>0</v>
      </c>
      <c r="L1403" s="59"/>
      <c r="M1403" s="63">
        <f t="shared" si="184"/>
        <v>0</v>
      </c>
    </row>
    <row r="1404" spans="1:13">
      <c r="A1404" s="24">
        <v>9</v>
      </c>
      <c r="B1404" s="36" t="s">
        <v>32</v>
      </c>
      <c r="C1404" s="26"/>
      <c r="D1404" s="27">
        <v>101534</v>
      </c>
      <c r="E1404" s="28">
        <f t="shared" si="180"/>
        <v>0</v>
      </c>
      <c r="F1404" s="29">
        <v>0.09</v>
      </c>
      <c r="G1404" s="30">
        <f t="shared" si="181"/>
        <v>0</v>
      </c>
      <c r="H1404" s="31">
        <f t="shared" si="182"/>
        <v>85551.796296296307</v>
      </c>
      <c r="I1404" s="59"/>
      <c r="J1404" s="59"/>
      <c r="K1404" s="59">
        <f t="shared" si="183"/>
        <v>0</v>
      </c>
      <c r="L1404" s="59"/>
      <c r="M1404" s="63">
        <f t="shared" si="184"/>
        <v>0</v>
      </c>
    </row>
    <row r="1405" spans="1:13">
      <c r="A1405" s="24">
        <v>10</v>
      </c>
      <c r="B1405" s="36" t="s">
        <v>33</v>
      </c>
      <c r="C1405" s="37"/>
      <c r="D1405" s="33">
        <v>110148</v>
      </c>
      <c r="E1405" s="28">
        <f t="shared" si="180"/>
        <v>0</v>
      </c>
      <c r="F1405" s="29">
        <v>0.09</v>
      </c>
      <c r="G1405" s="30">
        <f t="shared" si="181"/>
        <v>0</v>
      </c>
      <c r="H1405" s="31">
        <f t="shared" si="182"/>
        <v>92809.888888888876</v>
      </c>
      <c r="I1405" s="59"/>
      <c r="J1405" s="59"/>
      <c r="K1405" s="59">
        <f t="shared" si="183"/>
        <v>0</v>
      </c>
      <c r="L1405" s="59"/>
      <c r="M1405" s="63">
        <f t="shared" si="184"/>
        <v>0</v>
      </c>
    </row>
    <row r="1406" spans="1:13">
      <c r="A1406" s="24">
        <v>11</v>
      </c>
      <c r="B1406" s="25" t="s">
        <v>34</v>
      </c>
      <c r="C1406" s="37"/>
      <c r="D1406" s="27">
        <v>54198</v>
      </c>
      <c r="E1406" s="28">
        <f t="shared" si="180"/>
        <v>0</v>
      </c>
      <c r="F1406" s="29">
        <v>0.09</v>
      </c>
      <c r="G1406" s="30">
        <f t="shared" si="181"/>
        <v>0</v>
      </c>
      <c r="H1406" s="31">
        <f t="shared" si="182"/>
        <v>45666.833333333328</v>
      </c>
      <c r="I1406" s="59"/>
      <c r="J1406" s="59"/>
      <c r="K1406" s="59">
        <f t="shared" si="183"/>
        <v>0</v>
      </c>
      <c r="L1406" s="59"/>
      <c r="M1406" s="63">
        <f t="shared" si="184"/>
        <v>0</v>
      </c>
    </row>
    <row r="1407" spans="1:13">
      <c r="A1407" s="24">
        <v>12</v>
      </c>
      <c r="B1407" s="25" t="s">
        <v>35</v>
      </c>
      <c r="C1407" s="37"/>
      <c r="D1407" s="27">
        <v>49680</v>
      </c>
      <c r="E1407" s="28">
        <f t="shared" si="180"/>
        <v>0</v>
      </c>
      <c r="F1407" s="29">
        <v>0.09</v>
      </c>
      <c r="G1407" s="30">
        <f t="shared" si="181"/>
        <v>0</v>
      </c>
      <c r="H1407" s="31">
        <f t="shared" si="182"/>
        <v>41860</v>
      </c>
      <c r="I1407" s="59"/>
      <c r="J1407" s="59"/>
      <c r="K1407" s="59">
        <f t="shared" si="183"/>
        <v>0</v>
      </c>
      <c r="L1407" s="59"/>
      <c r="M1407" s="63">
        <f t="shared" si="184"/>
        <v>0</v>
      </c>
    </row>
    <row r="1408" spans="1:13">
      <c r="A1408" s="24">
        <v>13</v>
      </c>
      <c r="B1408" s="25" t="s">
        <v>36</v>
      </c>
      <c r="C1408" s="37"/>
      <c r="D1408" s="38">
        <v>64152</v>
      </c>
      <c r="E1408" s="28">
        <f t="shared" si="180"/>
        <v>0</v>
      </c>
      <c r="F1408" s="29">
        <v>0.09</v>
      </c>
      <c r="G1408" s="30">
        <f t="shared" si="181"/>
        <v>0</v>
      </c>
      <c r="H1408" s="31">
        <f t="shared" si="182"/>
        <v>54053.999999999993</v>
      </c>
      <c r="I1408" s="59"/>
      <c r="J1408" s="59"/>
      <c r="K1408" s="59">
        <f t="shared" si="183"/>
        <v>0</v>
      </c>
      <c r="L1408" s="59"/>
      <c r="M1408" s="63">
        <f t="shared" si="184"/>
        <v>0</v>
      </c>
    </row>
    <row r="1409" spans="1:13">
      <c r="A1409" s="24">
        <v>14</v>
      </c>
      <c r="B1409" s="25" t="s">
        <v>37</v>
      </c>
      <c r="C1409" s="37">
        <v>3</v>
      </c>
      <c r="D1409" s="38">
        <v>65934</v>
      </c>
      <c r="E1409" s="28">
        <f t="shared" si="180"/>
        <v>197802</v>
      </c>
      <c r="F1409" s="29">
        <v>0.09</v>
      </c>
      <c r="G1409" s="30">
        <f t="shared" si="181"/>
        <v>179999.82</v>
      </c>
      <c r="H1409" s="31">
        <f t="shared" si="182"/>
        <v>55555.499999999993</v>
      </c>
      <c r="I1409" s="59"/>
      <c r="J1409" s="59"/>
      <c r="K1409" s="59">
        <f t="shared" si="183"/>
        <v>166666.49999999997</v>
      </c>
      <c r="L1409" s="59"/>
      <c r="M1409" s="63">
        <f t="shared" si="184"/>
        <v>166666.49999999997</v>
      </c>
    </row>
    <row r="1410" spans="1:13">
      <c r="A1410" s="24">
        <v>15</v>
      </c>
      <c r="B1410" s="25" t="s">
        <v>38</v>
      </c>
      <c r="C1410" s="37"/>
      <c r="D1410" s="38">
        <v>76626</v>
      </c>
      <c r="E1410" s="28">
        <f t="shared" si="180"/>
        <v>0</v>
      </c>
      <c r="F1410" s="29">
        <v>0.09</v>
      </c>
      <c r="G1410" s="30">
        <f t="shared" si="181"/>
        <v>0</v>
      </c>
      <c r="H1410" s="31">
        <f t="shared" si="182"/>
        <v>64564.5</v>
      </c>
      <c r="I1410" s="59"/>
      <c r="J1410" s="59"/>
      <c r="K1410" s="59">
        <f t="shared" si="183"/>
        <v>0</v>
      </c>
      <c r="L1410" s="59"/>
      <c r="M1410" s="63">
        <f t="shared" si="184"/>
        <v>0</v>
      </c>
    </row>
    <row r="1411" spans="1:13">
      <c r="A1411" s="24">
        <v>16</v>
      </c>
      <c r="B1411" s="25" t="s">
        <v>39</v>
      </c>
      <c r="C1411" s="37">
        <v>3</v>
      </c>
      <c r="D1411" s="38">
        <v>80190</v>
      </c>
      <c r="E1411" s="28">
        <f t="shared" si="180"/>
        <v>240570</v>
      </c>
      <c r="F1411" s="29">
        <v>0.09</v>
      </c>
      <c r="G1411" s="30">
        <f t="shared" si="181"/>
        <v>218918.7</v>
      </c>
      <c r="H1411" s="31">
        <f t="shared" si="182"/>
        <v>67567.5</v>
      </c>
      <c r="I1411" s="59"/>
      <c r="J1411" s="59"/>
      <c r="K1411" s="59">
        <f t="shared" si="183"/>
        <v>202702.5</v>
      </c>
      <c r="L1411" s="59"/>
      <c r="M1411" s="63">
        <f t="shared" si="184"/>
        <v>202702.5</v>
      </c>
    </row>
    <row r="1412" spans="1:13">
      <c r="A1412" s="24">
        <v>17</v>
      </c>
      <c r="B1412" s="25" t="s">
        <v>40</v>
      </c>
      <c r="C1412" s="37">
        <v>3</v>
      </c>
      <c r="D1412" s="38">
        <v>113832</v>
      </c>
      <c r="E1412" s="28">
        <f t="shared" si="180"/>
        <v>341496</v>
      </c>
      <c r="F1412" s="29">
        <v>0.09</v>
      </c>
      <c r="G1412" s="30">
        <f t="shared" si="181"/>
        <v>310761.36</v>
      </c>
      <c r="H1412" s="31">
        <f t="shared" si="182"/>
        <v>95914</v>
      </c>
      <c r="I1412" s="59"/>
      <c r="J1412" s="59"/>
      <c r="K1412" s="59">
        <f t="shared" si="183"/>
        <v>287742</v>
      </c>
      <c r="L1412" s="59"/>
      <c r="M1412" s="63">
        <f t="shared" si="184"/>
        <v>287742</v>
      </c>
    </row>
    <row r="1413" spans="1:13">
      <c r="A1413" s="24">
        <v>18</v>
      </c>
      <c r="B1413" s="25" t="s">
        <v>41</v>
      </c>
      <c r="C1413" s="37">
        <v>3</v>
      </c>
      <c r="D1413" s="39">
        <v>98010</v>
      </c>
      <c r="E1413" s="28">
        <f t="shared" si="180"/>
        <v>294030</v>
      </c>
      <c r="F1413" s="29">
        <v>0.09</v>
      </c>
      <c r="G1413" s="30">
        <f t="shared" si="181"/>
        <v>267567.3</v>
      </c>
      <c r="H1413" s="31">
        <f t="shared" si="182"/>
        <v>82582.5</v>
      </c>
      <c r="I1413" s="59"/>
      <c r="J1413" s="59"/>
      <c r="K1413" s="59">
        <f t="shared" si="183"/>
        <v>247747.5</v>
      </c>
      <c r="L1413" s="59"/>
      <c r="M1413" s="63">
        <f t="shared" si="184"/>
        <v>247747.5</v>
      </c>
    </row>
    <row r="1414" spans="1:13" ht="17.25">
      <c r="A1414" s="40"/>
      <c r="B1414" s="41" t="s">
        <v>42</v>
      </c>
      <c r="C1414" s="42">
        <f>SUM(C1396:C1413)</f>
        <v>15</v>
      </c>
      <c r="D1414" s="42"/>
      <c r="E1414" s="43">
        <f>SUM(E1396:E1413)</f>
        <v>1421241</v>
      </c>
      <c r="F1414" s="43"/>
      <c r="G1414" s="111">
        <f>SUM(G1396:G1413)</f>
        <v>1293329.31</v>
      </c>
      <c r="H1414" s="45"/>
      <c r="I1414" s="64"/>
      <c r="J1414" s="113"/>
      <c r="K1414" s="113">
        <f>SUM(K1396:K1413)</f>
        <v>1197527.138888889</v>
      </c>
      <c r="L1414" s="113"/>
      <c r="M1414" s="45">
        <f>SUM(M1396:M1413)</f>
        <v>1197527.138888889</v>
      </c>
    </row>
    <row r="1415" spans="1:13" ht="31.5">
      <c r="A1415" s="46"/>
      <c r="B1415" s="47"/>
      <c r="C1415" s="48"/>
      <c r="D1415" s="48"/>
      <c r="E1415" s="49"/>
      <c r="F1415" s="49"/>
      <c r="G1415" s="50"/>
      <c r="H1415" s="51"/>
      <c r="I1415" s="65"/>
      <c r="J1415" s="114"/>
      <c r="K1415" s="114">
        <f>K1414*0.08</f>
        <v>95802.171111111122</v>
      </c>
      <c r="L1415" s="114"/>
      <c r="M1415" s="115">
        <f>M1414*0.1</f>
        <v>119752.7138888889</v>
      </c>
    </row>
    <row r="1416" spans="1:13" ht="18">
      <c r="A1416" s="283"/>
      <c r="B1416" s="283"/>
      <c r="C1416" s="284"/>
      <c r="D1416" s="284"/>
      <c r="E1416" s="54"/>
      <c r="F1416" s="54"/>
      <c r="G1416" s="55"/>
      <c r="H1416" s="56"/>
      <c r="I1416" s="66"/>
      <c r="J1416" s="116"/>
      <c r="K1416" s="116">
        <f>SUM(K1414:K1415)</f>
        <v>1293329.31</v>
      </c>
      <c r="L1416" s="116"/>
      <c r="M1416" s="117">
        <f>SUM(M1414:M1415)</f>
        <v>1317279.8527777779</v>
      </c>
    </row>
    <row r="1417" spans="1:13" ht="18">
      <c r="A1417" s="283" t="s">
        <v>43</v>
      </c>
      <c r="B1417" s="283"/>
      <c r="C1417" s="284" t="s">
        <v>44</v>
      </c>
      <c r="D1417" s="284"/>
      <c r="E1417" s="54"/>
      <c r="F1417" s="54"/>
      <c r="G1417" s="55" t="s">
        <v>45</v>
      </c>
      <c r="H1417" s="56"/>
    </row>
    <row r="1421" spans="1:13" ht="15.75">
      <c r="A1421" s="279" t="s">
        <v>0</v>
      </c>
      <c r="B1421" s="279"/>
      <c r="C1421" s="279"/>
      <c r="D1421" s="279"/>
      <c r="E1421" s="279"/>
      <c r="F1421" s="279"/>
      <c r="G1421" s="279"/>
      <c r="H1421" s="3"/>
      <c r="I1421" s="112"/>
      <c r="J1421" s="112"/>
      <c r="K1421" s="112"/>
      <c r="L1421" s="112"/>
      <c r="M1421" s="1"/>
    </row>
    <row r="1422" spans="1:13" ht="17.25">
      <c r="A1422" s="279" t="s">
        <v>1</v>
      </c>
      <c r="B1422" s="279"/>
      <c r="C1422" s="279"/>
      <c r="D1422" s="279"/>
      <c r="E1422" s="279"/>
      <c r="F1422" s="279"/>
      <c r="G1422" s="279"/>
      <c r="H1422" s="3"/>
      <c r="I1422" s="58"/>
      <c r="J1422" s="58"/>
      <c r="K1422" s="58"/>
      <c r="L1422" s="58"/>
      <c r="M1422" s="1"/>
    </row>
    <row r="1423" spans="1:13" ht="15.75">
      <c r="A1423" s="279" t="s">
        <v>2</v>
      </c>
      <c r="B1423" s="279"/>
      <c r="C1423" s="279"/>
      <c r="D1423" s="279"/>
      <c r="E1423" s="279"/>
      <c r="F1423" s="279"/>
      <c r="G1423" s="279"/>
      <c r="H1423" s="3"/>
      <c r="I1423" s="59"/>
      <c r="J1423" s="59"/>
      <c r="K1423" s="59"/>
      <c r="L1423" s="59"/>
      <c r="M1423" s="1"/>
    </row>
    <row r="1424" spans="1:13" ht="15.75">
      <c r="A1424" s="279" t="s">
        <v>4</v>
      </c>
      <c r="B1424" s="279"/>
      <c r="C1424" s="279"/>
      <c r="D1424" s="279"/>
      <c r="E1424" s="279"/>
      <c r="F1424" s="279"/>
      <c r="G1424" s="279"/>
      <c r="H1424" s="3"/>
      <c r="I1424" s="59"/>
      <c r="J1424" s="59"/>
      <c r="K1424" s="59"/>
      <c r="L1424" s="59"/>
      <c r="M1424" s="1"/>
    </row>
    <row r="1425" spans="1:13" ht="15.75">
      <c r="A1425" s="280" t="s">
        <v>6</v>
      </c>
      <c r="B1425" s="280"/>
      <c r="C1425" s="280"/>
      <c r="D1425" s="280"/>
      <c r="E1425" s="280"/>
      <c r="F1425" s="280"/>
      <c r="G1425" s="280"/>
      <c r="H1425" s="3"/>
      <c r="I1425" s="59"/>
      <c r="J1425" s="59"/>
      <c r="K1425" s="59"/>
      <c r="L1425" s="59"/>
      <c r="M1425" s="1"/>
    </row>
    <row r="1426" spans="1:13" ht="27.75">
      <c r="A1426" s="9"/>
      <c r="B1426" s="9"/>
      <c r="C1426" s="281" t="s">
        <v>576</v>
      </c>
      <c r="D1426" s="281"/>
      <c r="E1426" s="281"/>
      <c r="F1426" s="281"/>
      <c r="G1426" s="281"/>
      <c r="H1426" s="10"/>
      <c r="I1426" s="59"/>
      <c r="J1426" s="59"/>
      <c r="K1426" s="59"/>
      <c r="L1426" s="59"/>
      <c r="M1426" s="2"/>
    </row>
    <row r="1427" spans="1:13" ht="15.75">
      <c r="A1427" s="11" t="s">
        <v>1100</v>
      </c>
      <c r="B1427" s="12"/>
      <c r="C1427" s="13"/>
      <c r="D1427" s="286"/>
      <c r="E1427" s="286"/>
      <c r="F1427" s="286"/>
      <c r="G1427" s="286"/>
      <c r="H1427" s="15"/>
      <c r="I1427" s="59"/>
      <c r="J1427" s="59"/>
      <c r="K1427" s="59"/>
      <c r="L1427" s="59"/>
      <c r="M1427" s="1"/>
    </row>
    <row r="1428" spans="1:13" ht="15.75">
      <c r="A1428" s="11" t="s">
        <v>9</v>
      </c>
      <c r="B1428" s="306" t="s">
        <v>1143</v>
      </c>
      <c r="C1428" s="306"/>
      <c r="D1428" s="306"/>
      <c r="E1428" s="306"/>
      <c r="F1428" s="11"/>
      <c r="G1428" s="16"/>
      <c r="H1428" s="17"/>
      <c r="I1428" s="60"/>
      <c r="J1428" s="60"/>
      <c r="K1428" s="60"/>
      <c r="L1428" s="60"/>
      <c r="M1428" s="74"/>
    </row>
    <row r="1429" spans="1:13" ht="15.75">
      <c r="A1429" s="11" t="s">
        <v>11</v>
      </c>
      <c r="B1429" s="289"/>
      <c r="C1429" s="289"/>
      <c r="D1429" s="289"/>
      <c r="E1429" s="289"/>
      <c r="F1429" s="18"/>
      <c r="G1429" s="19" t="s">
        <v>13</v>
      </c>
      <c r="H1429" s="20" t="s">
        <v>161</v>
      </c>
      <c r="I1429" s="62"/>
      <c r="J1429" s="62"/>
      <c r="K1429" s="62"/>
      <c r="L1429" s="62"/>
      <c r="M1429" s="1"/>
    </row>
    <row r="1430" spans="1:13" ht="15.75">
      <c r="A1430" s="21" t="s">
        <v>14</v>
      </c>
      <c r="B1430" s="21" t="s">
        <v>16</v>
      </c>
      <c r="C1430" s="21" t="s">
        <v>17</v>
      </c>
      <c r="D1430" s="22" t="s">
        <v>18</v>
      </c>
      <c r="E1430" s="23" t="s">
        <v>19</v>
      </c>
      <c r="F1430" s="23" t="s">
        <v>20</v>
      </c>
      <c r="G1430" s="21" t="s">
        <v>21</v>
      </c>
      <c r="H1430" s="3"/>
      <c r="I1430" s="59"/>
      <c r="J1430" s="59"/>
      <c r="K1430" s="59"/>
      <c r="L1430" s="59"/>
      <c r="M1430" s="1"/>
    </row>
    <row r="1431" spans="1:13">
      <c r="A1431" s="24">
        <v>1</v>
      </c>
      <c r="B1431" s="25" t="s">
        <v>23</v>
      </c>
      <c r="C1431" s="26"/>
      <c r="D1431" s="27">
        <v>79305</v>
      </c>
      <c r="E1431" s="28">
        <f>D1431*C1431</f>
        <v>0</v>
      </c>
      <c r="F1431" s="29">
        <v>0.09</v>
      </c>
      <c r="G1431" s="30">
        <f>E1431-E1431*F1431</f>
        <v>0</v>
      </c>
      <c r="H1431" s="31">
        <f>D1431/1.08*0.91</f>
        <v>66821.805555555547</v>
      </c>
      <c r="I1431" s="59"/>
      <c r="J1431" s="59"/>
      <c r="K1431" s="59">
        <f>H1431*C1431</f>
        <v>0</v>
      </c>
      <c r="L1431" s="59"/>
      <c r="M1431" s="63">
        <f>H1431*C1431</f>
        <v>0</v>
      </c>
    </row>
    <row r="1432" spans="1:13">
      <c r="A1432" s="24">
        <v>2</v>
      </c>
      <c r="B1432" s="25" t="s">
        <v>25</v>
      </c>
      <c r="C1432" s="32">
        <v>3</v>
      </c>
      <c r="D1432" s="33">
        <v>128591</v>
      </c>
      <c r="E1432" s="28">
        <f t="shared" ref="E1432:E1448" si="185">D1432*C1432</f>
        <v>385773</v>
      </c>
      <c r="F1432" s="29">
        <v>0.09</v>
      </c>
      <c r="G1432" s="30">
        <f t="shared" ref="G1432:G1448" si="186">E1432-E1432*F1432</f>
        <v>351053.43</v>
      </c>
      <c r="H1432" s="31">
        <f t="shared" ref="H1432:H1448" si="187">D1432/1.08*0.91</f>
        <v>108349.82407407407</v>
      </c>
      <c r="I1432" s="59"/>
      <c r="J1432" s="59"/>
      <c r="K1432" s="59">
        <f t="shared" ref="K1432:K1448" si="188">H1432*C1432</f>
        <v>325049.47222222225</v>
      </c>
      <c r="L1432" s="59"/>
      <c r="M1432" s="63">
        <f t="shared" ref="M1432:M1448" si="189">H1432*C1432</f>
        <v>325049.47222222225</v>
      </c>
    </row>
    <row r="1433" spans="1:13">
      <c r="A1433" s="24">
        <v>3</v>
      </c>
      <c r="B1433" s="25" t="s">
        <v>26</v>
      </c>
      <c r="C1433" s="88"/>
      <c r="D1433" s="27">
        <v>60043</v>
      </c>
      <c r="E1433" s="28">
        <f t="shared" si="185"/>
        <v>0</v>
      </c>
      <c r="F1433" s="29">
        <v>0.09</v>
      </c>
      <c r="G1433" s="30">
        <f t="shared" si="186"/>
        <v>0</v>
      </c>
      <c r="H1433" s="31">
        <f t="shared" si="187"/>
        <v>50591.787037037036</v>
      </c>
      <c r="I1433" s="59"/>
      <c r="J1433" s="59"/>
      <c r="K1433" s="59">
        <f t="shared" si="188"/>
        <v>0</v>
      </c>
      <c r="L1433" s="59"/>
      <c r="M1433" s="63">
        <f t="shared" si="189"/>
        <v>0</v>
      </c>
    </row>
    <row r="1434" spans="1:13">
      <c r="A1434" s="24">
        <v>4</v>
      </c>
      <c r="B1434" s="25" t="s">
        <v>27</v>
      </c>
      <c r="C1434" s="106"/>
      <c r="D1434" s="27">
        <v>115781</v>
      </c>
      <c r="E1434" s="28">
        <f t="shared" si="185"/>
        <v>0</v>
      </c>
      <c r="F1434" s="29">
        <v>0.09</v>
      </c>
      <c r="G1434" s="30">
        <f t="shared" si="186"/>
        <v>0</v>
      </c>
      <c r="H1434" s="31">
        <f t="shared" si="187"/>
        <v>97556.212962962964</v>
      </c>
      <c r="I1434" s="59"/>
      <c r="J1434" s="59"/>
      <c r="K1434" s="59">
        <f t="shared" si="188"/>
        <v>0</v>
      </c>
      <c r="L1434" s="59"/>
      <c r="M1434" s="63">
        <f t="shared" si="189"/>
        <v>0</v>
      </c>
    </row>
    <row r="1435" spans="1:13">
      <c r="A1435" s="24">
        <v>5</v>
      </c>
      <c r="B1435" s="25" t="s">
        <v>28</v>
      </c>
      <c r="C1435" s="32">
        <v>3</v>
      </c>
      <c r="D1435" s="27">
        <v>119943</v>
      </c>
      <c r="E1435" s="28">
        <f t="shared" si="185"/>
        <v>359829</v>
      </c>
      <c r="F1435" s="29">
        <v>0.09</v>
      </c>
      <c r="G1435" s="30">
        <f t="shared" si="186"/>
        <v>327444.39</v>
      </c>
      <c r="H1435" s="31">
        <f t="shared" si="187"/>
        <v>101063.08333333333</v>
      </c>
      <c r="I1435" s="59"/>
      <c r="J1435" s="59"/>
      <c r="K1435" s="59">
        <f t="shared" si="188"/>
        <v>303189.25</v>
      </c>
      <c r="L1435" s="59"/>
      <c r="M1435" s="63">
        <f t="shared" si="189"/>
        <v>303189.25</v>
      </c>
    </row>
    <row r="1436" spans="1:13">
      <c r="A1436" s="24">
        <v>6</v>
      </c>
      <c r="B1436" s="25" t="s">
        <v>29</v>
      </c>
      <c r="C1436" s="26">
        <v>3</v>
      </c>
      <c r="D1436" s="27">
        <v>94810</v>
      </c>
      <c r="E1436" s="28">
        <f t="shared" si="185"/>
        <v>284430</v>
      </c>
      <c r="F1436" s="29">
        <v>0.09</v>
      </c>
      <c r="G1436" s="30">
        <f t="shared" si="186"/>
        <v>258831.3</v>
      </c>
      <c r="H1436" s="31">
        <f t="shared" si="187"/>
        <v>79886.203703703708</v>
      </c>
      <c r="I1436" s="59"/>
      <c r="J1436" s="59"/>
      <c r="K1436" s="59">
        <f t="shared" si="188"/>
        <v>239658.61111111112</v>
      </c>
      <c r="L1436" s="59"/>
      <c r="M1436" s="63">
        <f t="shared" si="189"/>
        <v>239658.61111111112</v>
      </c>
    </row>
    <row r="1437" spans="1:13">
      <c r="A1437" s="24">
        <v>7</v>
      </c>
      <c r="B1437" s="25" t="s">
        <v>30</v>
      </c>
      <c r="C1437" s="34"/>
      <c r="D1437" s="27">
        <v>141396</v>
      </c>
      <c r="E1437" s="28">
        <f t="shared" si="185"/>
        <v>0</v>
      </c>
      <c r="F1437" s="29">
        <v>0.09</v>
      </c>
      <c r="G1437" s="30">
        <f t="shared" si="186"/>
        <v>0</v>
      </c>
      <c r="H1437" s="31">
        <f t="shared" si="187"/>
        <v>119139.22222222222</v>
      </c>
      <c r="I1437" s="59"/>
      <c r="J1437" s="59"/>
      <c r="K1437" s="59">
        <f t="shared" si="188"/>
        <v>0</v>
      </c>
      <c r="L1437" s="59"/>
      <c r="M1437" s="63">
        <f t="shared" si="189"/>
        <v>0</v>
      </c>
    </row>
    <row r="1438" spans="1:13">
      <c r="A1438" s="24">
        <v>8</v>
      </c>
      <c r="B1438" s="25" t="s">
        <v>31</v>
      </c>
      <c r="C1438" s="26"/>
      <c r="D1438" s="27">
        <v>232931</v>
      </c>
      <c r="E1438" s="28">
        <f t="shared" si="185"/>
        <v>0</v>
      </c>
      <c r="F1438" s="29">
        <v>0.09</v>
      </c>
      <c r="G1438" s="30">
        <f t="shared" si="186"/>
        <v>0</v>
      </c>
      <c r="H1438" s="31">
        <f t="shared" si="187"/>
        <v>196265.93518518517</v>
      </c>
      <c r="I1438" s="59"/>
      <c r="J1438" s="59"/>
      <c r="K1438" s="59">
        <f t="shared" si="188"/>
        <v>0</v>
      </c>
      <c r="L1438" s="59"/>
      <c r="M1438" s="63">
        <f t="shared" si="189"/>
        <v>0</v>
      </c>
    </row>
    <row r="1439" spans="1:13">
      <c r="A1439" s="24">
        <v>9</v>
      </c>
      <c r="B1439" s="36" t="s">
        <v>32</v>
      </c>
      <c r="C1439" s="26"/>
      <c r="D1439" s="27">
        <v>101534</v>
      </c>
      <c r="E1439" s="28">
        <f t="shared" si="185"/>
        <v>0</v>
      </c>
      <c r="F1439" s="29">
        <v>0.09</v>
      </c>
      <c r="G1439" s="30">
        <f t="shared" si="186"/>
        <v>0</v>
      </c>
      <c r="H1439" s="31">
        <f t="shared" si="187"/>
        <v>85551.796296296307</v>
      </c>
      <c r="I1439" s="59"/>
      <c r="J1439" s="59"/>
      <c r="K1439" s="59">
        <f t="shared" si="188"/>
        <v>0</v>
      </c>
      <c r="L1439" s="59"/>
      <c r="M1439" s="63">
        <f t="shared" si="189"/>
        <v>0</v>
      </c>
    </row>
    <row r="1440" spans="1:13">
      <c r="A1440" s="24">
        <v>10</v>
      </c>
      <c r="B1440" s="36" t="s">
        <v>33</v>
      </c>
      <c r="C1440" s="37"/>
      <c r="D1440" s="33">
        <v>110148</v>
      </c>
      <c r="E1440" s="28">
        <f t="shared" si="185"/>
        <v>0</v>
      </c>
      <c r="F1440" s="29">
        <v>0.09</v>
      </c>
      <c r="G1440" s="30">
        <f t="shared" si="186"/>
        <v>0</v>
      </c>
      <c r="H1440" s="31">
        <f t="shared" si="187"/>
        <v>92809.888888888876</v>
      </c>
      <c r="I1440" s="59"/>
      <c r="J1440" s="59"/>
      <c r="K1440" s="59">
        <f t="shared" si="188"/>
        <v>0</v>
      </c>
      <c r="L1440" s="59"/>
      <c r="M1440" s="63">
        <f t="shared" si="189"/>
        <v>0</v>
      </c>
    </row>
    <row r="1441" spans="1:13">
      <c r="A1441" s="24">
        <v>11</v>
      </c>
      <c r="B1441" s="25" t="s">
        <v>34</v>
      </c>
      <c r="C1441" s="37"/>
      <c r="D1441" s="27">
        <v>54198</v>
      </c>
      <c r="E1441" s="28">
        <f t="shared" si="185"/>
        <v>0</v>
      </c>
      <c r="F1441" s="29">
        <v>0.09</v>
      </c>
      <c r="G1441" s="30">
        <f t="shared" si="186"/>
        <v>0</v>
      </c>
      <c r="H1441" s="31">
        <f t="shared" si="187"/>
        <v>45666.833333333328</v>
      </c>
      <c r="I1441" s="59"/>
      <c r="J1441" s="59"/>
      <c r="K1441" s="59">
        <f t="shared" si="188"/>
        <v>0</v>
      </c>
      <c r="L1441" s="59"/>
      <c r="M1441" s="63">
        <f t="shared" si="189"/>
        <v>0</v>
      </c>
    </row>
    <row r="1442" spans="1:13">
      <c r="A1442" s="24">
        <v>12</v>
      </c>
      <c r="B1442" s="25" t="s">
        <v>35</v>
      </c>
      <c r="C1442" s="37"/>
      <c r="D1442" s="27">
        <v>49680</v>
      </c>
      <c r="E1442" s="28">
        <f t="shared" si="185"/>
        <v>0</v>
      </c>
      <c r="F1442" s="29">
        <v>0.09</v>
      </c>
      <c r="G1442" s="30">
        <f t="shared" si="186"/>
        <v>0</v>
      </c>
      <c r="H1442" s="31">
        <f t="shared" si="187"/>
        <v>41860</v>
      </c>
      <c r="I1442" s="59"/>
      <c r="J1442" s="59"/>
      <c r="K1442" s="59">
        <f t="shared" si="188"/>
        <v>0</v>
      </c>
      <c r="L1442" s="59"/>
      <c r="M1442" s="63">
        <f t="shared" si="189"/>
        <v>0</v>
      </c>
    </row>
    <row r="1443" spans="1:13">
      <c r="A1443" s="24">
        <v>13</v>
      </c>
      <c r="B1443" s="25" t="s">
        <v>36</v>
      </c>
      <c r="C1443" s="37"/>
      <c r="D1443" s="38">
        <v>64152</v>
      </c>
      <c r="E1443" s="28">
        <f t="shared" si="185"/>
        <v>0</v>
      </c>
      <c r="F1443" s="29">
        <v>0.09</v>
      </c>
      <c r="G1443" s="30">
        <f t="shared" si="186"/>
        <v>0</v>
      </c>
      <c r="H1443" s="31">
        <f t="shared" si="187"/>
        <v>54053.999999999993</v>
      </c>
      <c r="I1443" s="59"/>
      <c r="J1443" s="59"/>
      <c r="K1443" s="59">
        <f t="shared" si="188"/>
        <v>0</v>
      </c>
      <c r="L1443" s="59"/>
      <c r="M1443" s="63">
        <f t="shared" si="189"/>
        <v>0</v>
      </c>
    </row>
    <row r="1444" spans="1:13">
      <c r="A1444" s="24">
        <v>14</v>
      </c>
      <c r="B1444" s="25" t="s">
        <v>37</v>
      </c>
      <c r="C1444" s="37">
        <v>3</v>
      </c>
      <c r="D1444" s="38">
        <v>65934</v>
      </c>
      <c r="E1444" s="28">
        <f t="shared" si="185"/>
        <v>197802</v>
      </c>
      <c r="F1444" s="29">
        <v>0.09</v>
      </c>
      <c r="G1444" s="30">
        <f t="shared" si="186"/>
        <v>179999.82</v>
      </c>
      <c r="H1444" s="31">
        <f t="shared" si="187"/>
        <v>55555.499999999993</v>
      </c>
      <c r="I1444" s="59"/>
      <c r="J1444" s="59"/>
      <c r="K1444" s="59">
        <f t="shared" si="188"/>
        <v>166666.49999999997</v>
      </c>
      <c r="L1444" s="59"/>
      <c r="M1444" s="63">
        <f t="shared" si="189"/>
        <v>166666.49999999997</v>
      </c>
    </row>
    <row r="1445" spans="1:13">
      <c r="A1445" s="24">
        <v>15</v>
      </c>
      <c r="B1445" s="25" t="s">
        <v>38</v>
      </c>
      <c r="C1445" s="37"/>
      <c r="D1445" s="38">
        <v>76626</v>
      </c>
      <c r="E1445" s="28">
        <f t="shared" si="185"/>
        <v>0</v>
      </c>
      <c r="F1445" s="29">
        <v>0.09</v>
      </c>
      <c r="G1445" s="30">
        <f t="shared" si="186"/>
        <v>0</v>
      </c>
      <c r="H1445" s="31">
        <f t="shared" si="187"/>
        <v>64564.5</v>
      </c>
      <c r="I1445" s="59"/>
      <c r="J1445" s="59"/>
      <c r="K1445" s="59">
        <f t="shared" si="188"/>
        <v>0</v>
      </c>
      <c r="L1445" s="59"/>
      <c r="M1445" s="63">
        <f t="shared" si="189"/>
        <v>0</v>
      </c>
    </row>
    <row r="1446" spans="1:13">
      <c r="A1446" s="24">
        <v>16</v>
      </c>
      <c r="B1446" s="25" t="s">
        <v>39</v>
      </c>
      <c r="C1446" s="37"/>
      <c r="D1446" s="38">
        <v>80190</v>
      </c>
      <c r="E1446" s="28">
        <f t="shared" si="185"/>
        <v>0</v>
      </c>
      <c r="F1446" s="29">
        <v>0.09</v>
      </c>
      <c r="G1446" s="30">
        <f t="shared" si="186"/>
        <v>0</v>
      </c>
      <c r="H1446" s="31">
        <f t="shared" si="187"/>
        <v>67567.5</v>
      </c>
      <c r="I1446" s="59"/>
      <c r="J1446" s="59"/>
      <c r="K1446" s="59">
        <f t="shared" si="188"/>
        <v>0</v>
      </c>
      <c r="L1446" s="59"/>
      <c r="M1446" s="63">
        <f t="shared" si="189"/>
        <v>0</v>
      </c>
    </row>
    <row r="1447" spans="1:13">
      <c r="A1447" s="24">
        <v>17</v>
      </c>
      <c r="B1447" s="25" t="s">
        <v>40</v>
      </c>
      <c r="C1447" s="37"/>
      <c r="D1447" s="38">
        <v>113832</v>
      </c>
      <c r="E1447" s="28">
        <f t="shared" si="185"/>
        <v>0</v>
      </c>
      <c r="F1447" s="29">
        <v>0.09</v>
      </c>
      <c r="G1447" s="30">
        <f t="shared" si="186"/>
        <v>0</v>
      </c>
      <c r="H1447" s="31">
        <f t="shared" si="187"/>
        <v>95914</v>
      </c>
      <c r="I1447" s="59"/>
      <c r="J1447" s="59"/>
      <c r="K1447" s="59">
        <f t="shared" si="188"/>
        <v>0</v>
      </c>
      <c r="L1447" s="59"/>
      <c r="M1447" s="63">
        <f t="shared" si="189"/>
        <v>0</v>
      </c>
    </row>
    <row r="1448" spans="1:13">
      <c r="A1448" s="24">
        <v>18</v>
      </c>
      <c r="B1448" s="25" t="s">
        <v>41</v>
      </c>
      <c r="C1448" s="37"/>
      <c r="D1448" s="39">
        <v>98010</v>
      </c>
      <c r="E1448" s="28">
        <f t="shared" si="185"/>
        <v>0</v>
      </c>
      <c r="F1448" s="29">
        <v>0.09</v>
      </c>
      <c r="G1448" s="30">
        <f t="shared" si="186"/>
        <v>0</v>
      </c>
      <c r="H1448" s="31">
        <f t="shared" si="187"/>
        <v>82582.5</v>
      </c>
      <c r="I1448" s="59"/>
      <c r="J1448" s="59"/>
      <c r="K1448" s="59">
        <f t="shared" si="188"/>
        <v>0</v>
      </c>
      <c r="L1448" s="59"/>
      <c r="M1448" s="63">
        <f t="shared" si="189"/>
        <v>0</v>
      </c>
    </row>
    <row r="1449" spans="1:13" ht="17.25">
      <c r="A1449" s="40"/>
      <c r="B1449" s="41" t="s">
        <v>42</v>
      </c>
      <c r="C1449" s="42">
        <f>SUM(C1431:C1448)</f>
        <v>12</v>
      </c>
      <c r="D1449" s="42"/>
      <c r="E1449" s="43">
        <f>SUM(E1431:E1448)</f>
        <v>1227834</v>
      </c>
      <c r="F1449" s="43"/>
      <c r="G1449" s="111">
        <f>SUM(G1431:G1448)</f>
        <v>1117328.9400000002</v>
      </c>
      <c r="H1449" s="45"/>
      <c r="I1449" s="64"/>
      <c r="J1449" s="113"/>
      <c r="K1449" s="113">
        <f>SUM(K1431:K1448)</f>
        <v>1034563.8333333334</v>
      </c>
      <c r="L1449" s="113"/>
      <c r="M1449" s="45">
        <f>SUM(M1431:M1448)</f>
        <v>1034563.8333333334</v>
      </c>
    </row>
    <row r="1450" spans="1:13" ht="31.5">
      <c r="A1450" s="46"/>
      <c r="B1450" s="47"/>
      <c r="C1450" s="48"/>
      <c r="D1450" s="48"/>
      <c r="E1450" s="49"/>
      <c r="F1450" s="49"/>
      <c r="G1450" s="50"/>
      <c r="H1450" s="51"/>
      <c r="I1450" s="65"/>
      <c r="J1450" s="114"/>
      <c r="K1450" s="114">
        <f>K1449*0.08</f>
        <v>82765.106666666674</v>
      </c>
      <c r="L1450" s="114"/>
      <c r="M1450" s="115">
        <f>M1449*0.1</f>
        <v>103456.38333333335</v>
      </c>
    </row>
    <row r="1451" spans="1:13" ht="18">
      <c r="A1451" s="283"/>
      <c r="B1451" s="283"/>
      <c r="C1451" s="284"/>
      <c r="D1451" s="284"/>
      <c r="E1451" s="54"/>
      <c r="F1451" s="54"/>
      <c r="G1451" s="55"/>
      <c r="H1451" s="56"/>
      <c r="I1451" s="66"/>
      <c r="J1451" s="116"/>
      <c r="K1451" s="116">
        <f>SUM(K1449:K1450)</f>
        <v>1117328.94</v>
      </c>
      <c r="L1451" s="116"/>
      <c r="M1451" s="117">
        <f>SUM(M1449:M1450)</f>
        <v>1138020.2166666668</v>
      </c>
    </row>
    <row r="1452" spans="1:13" ht="18">
      <c r="A1452" s="283" t="s">
        <v>43</v>
      </c>
      <c r="B1452" s="283"/>
      <c r="C1452" s="284" t="s">
        <v>44</v>
      </c>
      <c r="D1452" s="284"/>
      <c r="E1452" s="54"/>
      <c r="F1452" s="54"/>
      <c r="G1452" s="55" t="s">
        <v>45</v>
      </c>
      <c r="H1452" s="56"/>
    </row>
    <row r="1457" spans="1:13" ht="15.75">
      <c r="A1457" s="279" t="s">
        <v>0</v>
      </c>
      <c r="B1457" s="279"/>
      <c r="C1457" s="279"/>
      <c r="D1457" s="279"/>
      <c r="E1457" s="279"/>
      <c r="F1457" s="279"/>
      <c r="G1457" s="279"/>
      <c r="H1457" s="3"/>
      <c r="I1457" s="112"/>
      <c r="J1457" s="112"/>
      <c r="K1457" s="112"/>
      <c r="L1457" s="112"/>
      <c r="M1457" s="1"/>
    </row>
    <row r="1458" spans="1:13" ht="17.25">
      <c r="A1458" s="279" t="s">
        <v>1</v>
      </c>
      <c r="B1458" s="279"/>
      <c r="C1458" s="279"/>
      <c r="D1458" s="279"/>
      <c r="E1458" s="279"/>
      <c r="F1458" s="279"/>
      <c r="G1458" s="279"/>
      <c r="H1458" s="3"/>
      <c r="I1458" s="58"/>
      <c r="J1458" s="58"/>
      <c r="K1458" s="58"/>
      <c r="L1458" s="58"/>
      <c r="M1458" s="1"/>
    </row>
    <row r="1459" spans="1:13" ht="15.75">
      <c r="A1459" s="279" t="s">
        <v>2</v>
      </c>
      <c r="B1459" s="279"/>
      <c r="C1459" s="279"/>
      <c r="D1459" s="279"/>
      <c r="E1459" s="279"/>
      <c r="F1459" s="279"/>
      <c r="G1459" s="279"/>
      <c r="H1459" s="3"/>
      <c r="I1459" s="59"/>
      <c r="J1459" s="59"/>
      <c r="K1459" s="59"/>
      <c r="L1459" s="59"/>
      <c r="M1459" s="1"/>
    </row>
    <row r="1460" spans="1:13" ht="15.75">
      <c r="A1460" s="279" t="s">
        <v>4</v>
      </c>
      <c r="B1460" s="279"/>
      <c r="C1460" s="279"/>
      <c r="D1460" s="279"/>
      <c r="E1460" s="279"/>
      <c r="F1460" s="279"/>
      <c r="G1460" s="279"/>
      <c r="H1460" s="3"/>
      <c r="I1460" s="59"/>
      <c r="J1460" s="59"/>
      <c r="K1460" s="59"/>
      <c r="L1460" s="59"/>
      <c r="M1460" s="1"/>
    </row>
    <row r="1461" spans="1:13" ht="15.75">
      <c r="A1461" s="280" t="s">
        <v>6</v>
      </c>
      <c r="B1461" s="280"/>
      <c r="C1461" s="280"/>
      <c r="D1461" s="280"/>
      <c r="E1461" s="280"/>
      <c r="F1461" s="280"/>
      <c r="G1461" s="280"/>
      <c r="H1461" s="3"/>
      <c r="I1461" s="59"/>
      <c r="J1461" s="59"/>
      <c r="K1461" s="59"/>
      <c r="L1461" s="59"/>
      <c r="M1461" s="1"/>
    </row>
    <row r="1462" spans="1:13" ht="27.75">
      <c r="A1462" s="9"/>
      <c r="B1462" s="9"/>
      <c r="C1462" s="281" t="s">
        <v>576</v>
      </c>
      <c r="D1462" s="281"/>
      <c r="E1462" s="281"/>
      <c r="F1462" s="281"/>
      <c r="G1462" s="281"/>
      <c r="H1462" s="10"/>
      <c r="I1462" s="59"/>
      <c r="J1462" s="59"/>
      <c r="K1462" s="59"/>
      <c r="L1462" s="59"/>
      <c r="M1462" s="2"/>
    </row>
    <row r="1463" spans="1:13" ht="15.75">
      <c r="A1463" s="11" t="s">
        <v>1100</v>
      </c>
      <c r="B1463" s="12"/>
      <c r="C1463" s="13"/>
      <c r="D1463" s="286"/>
      <c r="E1463" s="286"/>
      <c r="F1463" s="286"/>
      <c r="G1463" s="286"/>
      <c r="H1463" s="15"/>
      <c r="I1463" s="59"/>
      <c r="J1463" s="59"/>
      <c r="K1463" s="59"/>
      <c r="L1463" s="59"/>
      <c r="M1463" s="1"/>
    </row>
    <row r="1464" spans="1:13" ht="15.75">
      <c r="A1464" s="11" t="s">
        <v>9</v>
      </c>
      <c r="B1464" s="306" t="s">
        <v>1144</v>
      </c>
      <c r="C1464" s="306"/>
      <c r="D1464" s="306"/>
      <c r="E1464" s="306"/>
      <c r="F1464" s="11"/>
      <c r="G1464" s="16"/>
      <c r="H1464" s="17"/>
      <c r="I1464" s="60"/>
      <c r="J1464" s="60"/>
      <c r="K1464" s="60"/>
      <c r="L1464" s="60"/>
      <c r="M1464" s="74"/>
    </row>
    <row r="1465" spans="1:13" ht="15.75">
      <c r="A1465" s="11" t="s">
        <v>11</v>
      </c>
      <c r="B1465" s="289"/>
      <c r="C1465" s="289"/>
      <c r="D1465" s="289"/>
      <c r="E1465" s="289"/>
      <c r="F1465" s="18"/>
      <c r="G1465" s="19" t="s">
        <v>13</v>
      </c>
      <c r="H1465" s="20" t="s">
        <v>161</v>
      </c>
      <c r="I1465" s="62"/>
      <c r="J1465" s="62"/>
      <c r="K1465" s="62"/>
      <c r="L1465" s="62"/>
      <c r="M1465" s="1"/>
    </row>
    <row r="1466" spans="1:13" ht="15.75">
      <c r="A1466" s="21" t="s">
        <v>14</v>
      </c>
      <c r="B1466" s="21" t="s">
        <v>16</v>
      </c>
      <c r="C1466" s="21" t="s">
        <v>17</v>
      </c>
      <c r="D1466" s="22" t="s">
        <v>18</v>
      </c>
      <c r="E1466" s="23" t="s">
        <v>19</v>
      </c>
      <c r="F1466" s="23" t="s">
        <v>20</v>
      </c>
      <c r="G1466" s="21" t="s">
        <v>21</v>
      </c>
      <c r="H1466" s="3"/>
      <c r="I1466" s="59"/>
      <c r="J1466" s="59"/>
      <c r="K1466" s="59"/>
      <c r="L1466" s="59"/>
      <c r="M1466" s="1"/>
    </row>
    <row r="1467" spans="1:13">
      <c r="A1467" s="24">
        <v>1</v>
      </c>
      <c r="B1467" s="25" t="s">
        <v>23</v>
      </c>
      <c r="C1467" s="26"/>
      <c r="D1467" s="27">
        <v>79305</v>
      </c>
      <c r="E1467" s="28">
        <f>D1467*C1467</f>
        <v>0</v>
      </c>
      <c r="F1467" s="29">
        <v>0.09</v>
      </c>
      <c r="G1467" s="30">
        <f>E1467-E1467*F1467</f>
        <v>0</v>
      </c>
      <c r="H1467" s="31">
        <f>D1467/1.08*0.91</f>
        <v>66821.805555555547</v>
      </c>
      <c r="I1467" s="59"/>
      <c r="J1467" s="59"/>
      <c r="K1467" s="59">
        <f>H1467*C1467</f>
        <v>0</v>
      </c>
      <c r="L1467" s="59"/>
      <c r="M1467" s="63">
        <f>H1467*C1467</f>
        <v>0</v>
      </c>
    </row>
    <row r="1468" spans="1:13">
      <c r="A1468" s="24">
        <v>2</v>
      </c>
      <c r="B1468" s="25" t="s">
        <v>25</v>
      </c>
      <c r="C1468" s="32"/>
      <c r="D1468" s="33">
        <v>128591</v>
      </c>
      <c r="E1468" s="28">
        <f t="shared" ref="E1468:E1484" si="190">D1468*C1468</f>
        <v>0</v>
      </c>
      <c r="F1468" s="29">
        <v>0.09</v>
      </c>
      <c r="G1468" s="30">
        <f t="shared" ref="G1468:G1484" si="191">E1468-E1468*F1468</f>
        <v>0</v>
      </c>
      <c r="H1468" s="31">
        <f t="shared" ref="H1468:H1484" si="192">D1468/1.08*0.91</f>
        <v>108349.82407407407</v>
      </c>
      <c r="I1468" s="59"/>
      <c r="J1468" s="59"/>
      <c r="K1468" s="59">
        <f t="shared" ref="K1468:K1484" si="193">H1468*C1468</f>
        <v>0</v>
      </c>
      <c r="L1468" s="59"/>
      <c r="M1468" s="63">
        <f t="shared" ref="M1468:M1484" si="194">H1468*C1468</f>
        <v>0</v>
      </c>
    </row>
    <row r="1469" spans="1:13">
      <c r="A1469" s="24">
        <v>3</v>
      </c>
      <c r="B1469" s="25" t="s">
        <v>26</v>
      </c>
      <c r="C1469" s="88"/>
      <c r="D1469" s="27">
        <v>60043</v>
      </c>
      <c r="E1469" s="28">
        <f t="shared" si="190"/>
        <v>0</v>
      </c>
      <c r="F1469" s="29">
        <v>0.09</v>
      </c>
      <c r="G1469" s="30">
        <f t="shared" si="191"/>
        <v>0</v>
      </c>
      <c r="H1469" s="31">
        <f t="shared" si="192"/>
        <v>50591.787037037036</v>
      </c>
      <c r="I1469" s="59"/>
      <c r="J1469" s="59"/>
      <c r="K1469" s="59">
        <f t="shared" si="193"/>
        <v>0</v>
      </c>
      <c r="L1469" s="59"/>
      <c r="M1469" s="63">
        <f t="shared" si="194"/>
        <v>0</v>
      </c>
    </row>
    <row r="1470" spans="1:13">
      <c r="A1470" s="24">
        <v>4</v>
      </c>
      <c r="B1470" s="25" t="s">
        <v>27</v>
      </c>
      <c r="C1470" s="106"/>
      <c r="D1470" s="27">
        <v>115781</v>
      </c>
      <c r="E1470" s="28">
        <f t="shared" si="190"/>
        <v>0</v>
      </c>
      <c r="F1470" s="29">
        <v>0.09</v>
      </c>
      <c r="G1470" s="30">
        <f t="shared" si="191"/>
        <v>0</v>
      </c>
      <c r="H1470" s="31">
        <f t="shared" si="192"/>
        <v>97556.212962962964</v>
      </c>
      <c r="I1470" s="59"/>
      <c r="J1470" s="59"/>
      <c r="K1470" s="59">
        <f t="shared" si="193"/>
        <v>0</v>
      </c>
      <c r="L1470" s="59"/>
      <c r="M1470" s="63">
        <f t="shared" si="194"/>
        <v>0</v>
      </c>
    </row>
    <row r="1471" spans="1:13">
      <c r="A1471" s="24">
        <v>5</v>
      </c>
      <c r="B1471" s="25" t="s">
        <v>28</v>
      </c>
      <c r="C1471" s="32">
        <v>3</v>
      </c>
      <c r="D1471" s="27">
        <v>119943</v>
      </c>
      <c r="E1471" s="28">
        <f t="shared" si="190"/>
        <v>359829</v>
      </c>
      <c r="F1471" s="29">
        <v>0.09</v>
      </c>
      <c r="G1471" s="30">
        <f t="shared" si="191"/>
        <v>327444.39</v>
      </c>
      <c r="H1471" s="31">
        <f t="shared" si="192"/>
        <v>101063.08333333333</v>
      </c>
      <c r="I1471" s="59"/>
      <c r="J1471" s="59"/>
      <c r="K1471" s="59">
        <f t="shared" si="193"/>
        <v>303189.25</v>
      </c>
      <c r="L1471" s="59"/>
      <c r="M1471" s="63">
        <f t="shared" si="194"/>
        <v>303189.25</v>
      </c>
    </row>
    <row r="1472" spans="1:13">
      <c r="A1472" s="24">
        <v>6</v>
      </c>
      <c r="B1472" s="25" t="s">
        <v>29</v>
      </c>
      <c r="C1472" s="26"/>
      <c r="D1472" s="27">
        <v>94810</v>
      </c>
      <c r="E1472" s="28">
        <f t="shared" si="190"/>
        <v>0</v>
      </c>
      <c r="F1472" s="29">
        <v>0.09</v>
      </c>
      <c r="G1472" s="30">
        <f t="shared" si="191"/>
        <v>0</v>
      </c>
      <c r="H1472" s="31">
        <f t="shared" si="192"/>
        <v>79886.203703703708</v>
      </c>
      <c r="I1472" s="59"/>
      <c r="J1472" s="59"/>
      <c r="K1472" s="59">
        <f t="shared" si="193"/>
        <v>0</v>
      </c>
      <c r="L1472" s="59"/>
      <c r="M1472" s="63">
        <f t="shared" si="194"/>
        <v>0</v>
      </c>
    </row>
    <row r="1473" spans="1:13">
      <c r="A1473" s="24">
        <v>7</v>
      </c>
      <c r="B1473" s="25" t="s">
        <v>30</v>
      </c>
      <c r="C1473" s="34"/>
      <c r="D1473" s="27">
        <v>141396</v>
      </c>
      <c r="E1473" s="28">
        <f t="shared" si="190"/>
        <v>0</v>
      </c>
      <c r="F1473" s="29">
        <v>0.09</v>
      </c>
      <c r="G1473" s="30">
        <f t="shared" si="191"/>
        <v>0</v>
      </c>
      <c r="H1473" s="31">
        <f t="shared" si="192"/>
        <v>119139.22222222222</v>
      </c>
      <c r="I1473" s="59"/>
      <c r="J1473" s="59"/>
      <c r="K1473" s="59">
        <f t="shared" si="193"/>
        <v>0</v>
      </c>
      <c r="L1473" s="59"/>
      <c r="M1473" s="63">
        <f t="shared" si="194"/>
        <v>0</v>
      </c>
    </row>
    <row r="1474" spans="1:13">
      <c r="A1474" s="24">
        <v>8</v>
      </c>
      <c r="B1474" s="25" t="s">
        <v>31</v>
      </c>
      <c r="C1474" s="26"/>
      <c r="D1474" s="27">
        <v>232931</v>
      </c>
      <c r="E1474" s="28">
        <f t="shared" si="190"/>
        <v>0</v>
      </c>
      <c r="F1474" s="29">
        <v>0.09</v>
      </c>
      <c r="G1474" s="30">
        <f t="shared" si="191"/>
        <v>0</v>
      </c>
      <c r="H1474" s="31">
        <f t="shared" si="192"/>
        <v>196265.93518518517</v>
      </c>
      <c r="I1474" s="59"/>
      <c r="J1474" s="59"/>
      <c r="K1474" s="59">
        <f t="shared" si="193"/>
        <v>0</v>
      </c>
      <c r="L1474" s="59"/>
      <c r="M1474" s="63">
        <f t="shared" si="194"/>
        <v>0</v>
      </c>
    </row>
    <row r="1475" spans="1:13">
      <c r="A1475" s="24">
        <v>9</v>
      </c>
      <c r="B1475" s="36" t="s">
        <v>32</v>
      </c>
      <c r="C1475" s="26"/>
      <c r="D1475" s="27">
        <v>101534</v>
      </c>
      <c r="E1475" s="28">
        <f t="shared" si="190"/>
        <v>0</v>
      </c>
      <c r="F1475" s="29">
        <v>0.09</v>
      </c>
      <c r="G1475" s="30">
        <f t="shared" si="191"/>
        <v>0</v>
      </c>
      <c r="H1475" s="31">
        <f t="shared" si="192"/>
        <v>85551.796296296307</v>
      </c>
      <c r="I1475" s="59"/>
      <c r="J1475" s="59"/>
      <c r="K1475" s="59">
        <f t="shared" si="193"/>
        <v>0</v>
      </c>
      <c r="L1475" s="59"/>
      <c r="M1475" s="63">
        <f t="shared" si="194"/>
        <v>0</v>
      </c>
    </row>
    <row r="1476" spans="1:13">
      <c r="A1476" s="24">
        <v>10</v>
      </c>
      <c r="B1476" s="36" t="s">
        <v>33</v>
      </c>
      <c r="C1476" s="37"/>
      <c r="D1476" s="33">
        <v>110148</v>
      </c>
      <c r="E1476" s="28">
        <f t="shared" si="190"/>
        <v>0</v>
      </c>
      <c r="F1476" s="29">
        <v>0.09</v>
      </c>
      <c r="G1476" s="30">
        <f t="shared" si="191"/>
        <v>0</v>
      </c>
      <c r="H1476" s="31">
        <f t="shared" si="192"/>
        <v>92809.888888888876</v>
      </c>
      <c r="I1476" s="59"/>
      <c r="J1476" s="59"/>
      <c r="K1476" s="59">
        <f t="shared" si="193"/>
        <v>0</v>
      </c>
      <c r="L1476" s="59"/>
      <c r="M1476" s="63">
        <f t="shared" si="194"/>
        <v>0</v>
      </c>
    </row>
    <row r="1477" spans="1:13">
      <c r="A1477" s="24">
        <v>11</v>
      </c>
      <c r="B1477" s="25" t="s">
        <v>34</v>
      </c>
      <c r="C1477" s="37"/>
      <c r="D1477" s="27">
        <v>54198</v>
      </c>
      <c r="E1477" s="28">
        <f t="shared" si="190"/>
        <v>0</v>
      </c>
      <c r="F1477" s="29">
        <v>0.09</v>
      </c>
      <c r="G1477" s="30">
        <f t="shared" si="191"/>
        <v>0</v>
      </c>
      <c r="H1477" s="31">
        <f t="shared" si="192"/>
        <v>45666.833333333328</v>
      </c>
      <c r="I1477" s="59"/>
      <c r="J1477" s="59"/>
      <c r="K1477" s="59">
        <f t="shared" si="193"/>
        <v>0</v>
      </c>
      <c r="L1477" s="59"/>
      <c r="M1477" s="63">
        <f t="shared" si="194"/>
        <v>0</v>
      </c>
    </row>
    <row r="1478" spans="1:13">
      <c r="A1478" s="24">
        <v>12</v>
      </c>
      <c r="B1478" s="25" t="s">
        <v>35</v>
      </c>
      <c r="C1478" s="37"/>
      <c r="D1478" s="27">
        <v>49680</v>
      </c>
      <c r="E1478" s="28">
        <f t="shared" si="190"/>
        <v>0</v>
      </c>
      <c r="F1478" s="29">
        <v>0.09</v>
      </c>
      <c r="G1478" s="30">
        <f t="shared" si="191"/>
        <v>0</v>
      </c>
      <c r="H1478" s="31">
        <f t="shared" si="192"/>
        <v>41860</v>
      </c>
      <c r="I1478" s="59"/>
      <c r="J1478" s="59"/>
      <c r="K1478" s="59">
        <f t="shared" si="193"/>
        <v>0</v>
      </c>
      <c r="L1478" s="59"/>
      <c r="M1478" s="63">
        <f t="shared" si="194"/>
        <v>0</v>
      </c>
    </row>
    <row r="1479" spans="1:13">
      <c r="A1479" s="24">
        <v>13</v>
      </c>
      <c r="B1479" s="25" t="s">
        <v>36</v>
      </c>
      <c r="C1479" s="37"/>
      <c r="D1479" s="38">
        <v>64152</v>
      </c>
      <c r="E1479" s="28">
        <f t="shared" si="190"/>
        <v>0</v>
      </c>
      <c r="F1479" s="29">
        <v>0.09</v>
      </c>
      <c r="G1479" s="30">
        <f t="shared" si="191"/>
        <v>0</v>
      </c>
      <c r="H1479" s="31">
        <f t="shared" si="192"/>
        <v>54053.999999999993</v>
      </c>
      <c r="I1479" s="59"/>
      <c r="J1479" s="59"/>
      <c r="K1479" s="59">
        <f t="shared" si="193"/>
        <v>0</v>
      </c>
      <c r="L1479" s="59"/>
      <c r="M1479" s="63">
        <f t="shared" si="194"/>
        <v>0</v>
      </c>
    </row>
    <row r="1480" spans="1:13">
      <c r="A1480" s="24">
        <v>14</v>
      </c>
      <c r="B1480" s="25" t="s">
        <v>37</v>
      </c>
      <c r="C1480" s="37"/>
      <c r="D1480" s="38">
        <v>65934</v>
      </c>
      <c r="E1480" s="28">
        <f t="shared" si="190"/>
        <v>0</v>
      </c>
      <c r="F1480" s="29">
        <v>0.09</v>
      </c>
      <c r="G1480" s="30">
        <f t="shared" si="191"/>
        <v>0</v>
      </c>
      <c r="H1480" s="31">
        <f t="shared" si="192"/>
        <v>55555.499999999993</v>
      </c>
      <c r="I1480" s="59"/>
      <c r="J1480" s="59"/>
      <c r="K1480" s="59">
        <f t="shared" si="193"/>
        <v>0</v>
      </c>
      <c r="L1480" s="59"/>
      <c r="M1480" s="63">
        <f t="shared" si="194"/>
        <v>0</v>
      </c>
    </row>
    <row r="1481" spans="1:13">
      <c r="A1481" s="24">
        <v>15</v>
      </c>
      <c r="B1481" s="25" t="s">
        <v>38</v>
      </c>
      <c r="C1481" s="37">
        <v>3</v>
      </c>
      <c r="D1481" s="38">
        <v>76626</v>
      </c>
      <c r="E1481" s="28">
        <f t="shared" si="190"/>
        <v>229878</v>
      </c>
      <c r="F1481" s="29">
        <v>0.09</v>
      </c>
      <c r="G1481" s="30">
        <f t="shared" si="191"/>
        <v>209188.98</v>
      </c>
      <c r="H1481" s="31">
        <f t="shared" si="192"/>
        <v>64564.5</v>
      </c>
      <c r="I1481" s="59"/>
      <c r="J1481" s="59"/>
      <c r="K1481" s="59">
        <f t="shared" si="193"/>
        <v>193693.5</v>
      </c>
      <c r="L1481" s="59"/>
      <c r="M1481" s="63">
        <f t="shared" si="194"/>
        <v>193693.5</v>
      </c>
    </row>
    <row r="1482" spans="1:13">
      <c r="A1482" s="24">
        <v>16</v>
      </c>
      <c r="B1482" s="25" t="s">
        <v>39</v>
      </c>
      <c r="C1482" s="37"/>
      <c r="D1482" s="38">
        <v>80190</v>
      </c>
      <c r="E1482" s="28">
        <f t="shared" si="190"/>
        <v>0</v>
      </c>
      <c r="F1482" s="29">
        <v>0.09</v>
      </c>
      <c r="G1482" s="30">
        <f t="shared" si="191"/>
        <v>0</v>
      </c>
      <c r="H1482" s="31">
        <f t="shared" si="192"/>
        <v>67567.5</v>
      </c>
      <c r="I1482" s="59"/>
      <c r="J1482" s="59"/>
      <c r="K1482" s="59">
        <f t="shared" si="193"/>
        <v>0</v>
      </c>
      <c r="L1482" s="59"/>
      <c r="M1482" s="63">
        <f t="shared" si="194"/>
        <v>0</v>
      </c>
    </row>
    <row r="1483" spans="1:13">
      <c r="A1483" s="24">
        <v>17</v>
      </c>
      <c r="B1483" s="25" t="s">
        <v>40</v>
      </c>
      <c r="C1483" s="37">
        <v>3</v>
      </c>
      <c r="D1483" s="38">
        <v>113832</v>
      </c>
      <c r="E1483" s="28">
        <f t="shared" si="190"/>
        <v>341496</v>
      </c>
      <c r="F1483" s="29">
        <v>0.09</v>
      </c>
      <c r="G1483" s="30">
        <f t="shared" si="191"/>
        <v>310761.36</v>
      </c>
      <c r="H1483" s="31">
        <f t="shared" si="192"/>
        <v>95914</v>
      </c>
      <c r="I1483" s="59"/>
      <c r="J1483" s="59"/>
      <c r="K1483" s="59">
        <f t="shared" si="193"/>
        <v>287742</v>
      </c>
      <c r="L1483" s="59"/>
      <c r="M1483" s="63">
        <f t="shared" si="194"/>
        <v>287742</v>
      </c>
    </row>
    <row r="1484" spans="1:13">
      <c r="A1484" s="24">
        <v>18</v>
      </c>
      <c r="B1484" s="25" t="s">
        <v>41</v>
      </c>
      <c r="C1484" s="37">
        <v>3</v>
      </c>
      <c r="D1484" s="39">
        <v>98010</v>
      </c>
      <c r="E1484" s="28">
        <f t="shared" si="190"/>
        <v>294030</v>
      </c>
      <c r="F1484" s="29">
        <v>0.09</v>
      </c>
      <c r="G1484" s="30">
        <f t="shared" si="191"/>
        <v>267567.3</v>
      </c>
      <c r="H1484" s="31">
        <f t="shared" si="192"/>
        <v>82582.5</v>
      </c>
      <c r="I1484" s="59"/>
      <c r="J1484" s="59"/>
      <c r="K1484" s="59">
        <f t="shared" si="193"/>
        <v>247747.5</v>
      </c>
      <c r="L1484" s="59"/>
      <c r="M1484" s="63">
        <f t="shared" si="194"/>
        <v>247747.5</v>
      </c>
    </row>
    <row r="1485" spans="1:13" ht="17.25">
      <c r="A1485" s="40"/>
      <c r="B1485" s="41" t="s">
        <v>42</v>
      </c>
      <c r="C1485" s="42">
        <f>SUM(C1467:C1484)</f>
        <v>12</v>
      </c>
      <c r="D1485" s="42"/>
      <c r="E1485" s="43">
        <f>SUM(E1467:E1484)</f>
        <v>1225233</v>
      </c>
      <c r="F1485" s="43"/>
      <c r="G1485" s="111">
        <f>SUM(G1467:G1484)</f>
        <v>1114962.03</v>
      </c>
      <c r="H1485" s="45"/>
      <c r="I1485" s="64"/>
      <c r="J1485" s="113"/>
      <c r="K1485" s="113">
        <f>SUM(K1467:K1484)</f>
        <v>1032372.25</v>
      </c>
      <c r="L1485" s="113"/>
      <c r="M1485" s="45">
        <f>SUM(M1467:M1484)</f>
        <v>1032372.25</v>
      </c>
    </row>
    <row r="1486" spans="1:13" ht="31.5">
      <c r="A1486" s="46"/>
      <c r="B1486" s="47"/>
      <c r="C1486" s="48"/>
      <c r="D1486" s="48"/>
      <c r="E1486" s="49"/>
      <c r="F1486" s="49"/>
      <c r="G1486" s="50"/>
      <c r="H1486" s="51"/>
      <c r="I1486" s="65"/>
      <c r="J1486" s="114"/>
      <c r="K1486" s="114">
        <f>K1485*0.08</f>
        <v>82589.78</v>
      </c>
      <c r="L1486" s="114"/>
      <c r="M1486" s="115">
        <f>M1485*0.1</f>
        <v>103237.22500000001</v>
      </c>
    </row>
    <row r="1487" spans="1:13" ht="18">
      <c r="A1487" s="283"/>
      <c r="B1487" s="283"/>
      <c r="C1487" s="284"/>
      <c r="D1487" s="284"/>
      <c r="E1487" s="54"/>
      <c r="F1487" s="54"/>
      <c r="G1487" s="55"/>
      <c r="H1487" s="56"/>
      <c r="I1487" s="66"/>
      <c r="J1487" s="116"/>
      <c r="K1487" s="116">
        <f>SUM(K1485:K1486)</f>
        <v>1114962.03</v>
      </c>
      <c r="L1487" s="116"/>
      <c r="M1487" s="117">
        <f>SUM(M1485:M1486)</f>
        <v>1135609.4750000001</v>
      </c>
    </row>
    <row r="1488" spans="1:13" ht="18">
      <c r="A1488" s="283" t="s">
        <v>43</v>
      </c>
      <c r="B1488" s="283"/>
      <c r="C1488" s="284" t="s">
        <v>44</v>
      </c>
      <c r="D1488" s="284"/>
      <c r="E1488" s="54"/>
      <c r="F1488" s="54"/>
      <c r="G1488" s="55" t="s">
        <v>45</v>
      </c>
      <c r="H1488" s="56"/>
    </row>
    <row r="1494" spans="1:13" ht="15.75">
      <c r="A1494" s="279" t="s">
        <v>0</v>
      </c>
      <c r="B1494" s="279"/>
      <c r="C1494" s="279"/>
      <c r="D1494" s="279"/>
      <c r="E1494" s="279"/>
      <c r="F1494" s="279"/>
      <c r="G1494" s="279"/>
      <c r="H1494" s="3"/>
      <c r="I1494" s="112"/>
      <c r="J1494" s="112"/>
      <c r="K1494" s="112"/>
      <c r="L1494" s="112"/>
      <c r="M1494" s="1"/>
    </row>
    <row r="1495" spans="1:13" ht="17.25">
      <c r="A1495" s="279" t="s">
        <v>1</v>
      </c>
      <c r="B1495" s="279"/>
      <c r="C1495" s="279"/>
      <c r="D1495" s="279"/>
      <c r="E1495" s="279"/>
      <c r="F1495" s="279"/>
      <c r="G1495" s="279"/>
      <c r="H1495" s="3"/>
      <c r="I1495" s="58"/>
      <c r="J1495" s="58"/>
      <c r="K1495" s="58"/>
      <c r="L1495" s="58"/>
      <c r="M1495" s="1"/>
    </row>
    <row r="1496" spans="1:13" ht="15.75">
      <c r="A1496" s="279" t="s">
        <v>2</v>
      </c>
      <c r="B1496" s="279"/>
      <c r="C1496" s="279"/>
      <c r="D1496" s="279"/>
      <c r="E1496" s="279"/>
      <c r="F1496" s="279"/>
      <c r="G1496" s="279"/>
      <c r="H1496" s="3"/>
      <c r="I1496" s="59"/>
      <c r="J1496" s="59"/>
      <c r="K1496" s="59"/>
      <c r="L1496" s="59"/>
      <c r="M1496" s="1"/>
    </row>
    <row r="1497" spans="1:13" ht="15.75">
      <c r="A1497" s="279" t="s">
        <v>4</v>
      </c>
      <c r="B1497" s="279"/>
      <c r="C1497" s="279"/>
      <c r="D1497" s="279"/>
      <c r="E1497" s="279"/>
      <c r="F1497" s="279"/>
      <c r="G1497" s="279"/>
      <c r="H1497" s="3"/>
      <c r="I1497" s="59"/>
      <c r="J1497" s="59"/>
      <c r="K1497" s="59"/>
      <c r="L1497" s="59"/>
      <c r="M1497" s="1"/>
    </row>
    <row r="1498" spans="1:13" ht="15.75">
      <c r="A1498" s="280" t="s">
        <v>6</v>
      </c>
      <c r="B1498" s="280"/>
      <c r="C1498" s="280"/>
      <c r="D1498" s="280"/>
      <c r="E1498" s="280"/>
      <c r="F1498" s="280"/>
      <c r="G1498" s="280"/>
      <c r="H1498" s="3"/>
      <c r="I1498" s="59"/>
      <c r="J1498" s="59"/>
      <c r="K1498" s="59"/>
      <c r="L1498" s="59"/>
      <c r="M1498" s="1"/>
    </row>
    <row r="1499" spans="1:13" ht="27.75">
      <c r="A1499" s="9"/>
      <c r="B1499" s="9"/>
      <c r="C1499" s="281" t="s">
        <v>576</v>
      </c>
      <c r="D1499" s="281"/>
      <c r="E1499" s="281"/>
      <c r="F1499" s="281"/>
      <c r="G1499" s="281"/>
      <c r="H1499" s="10"/>
      <c r="I1499" s="59"/>
      <c r="J1499" s="59"/>
      <c r="K1499" s="59"/>
      <c r="L1499" s="59"/>
      <c r="M1499" s="2"/>
    </row>
    <row r="1500" spans="1:13" ht="15.75">
      <c r="A1500" s="11" t="s">
        <v>1100</v>
      </c>
      <c r="B1500" s="12"/>
      <c r="C1500" s="13"/>
      <c r="D1500" s="286"/>
      <c r="E1500" s="286"/>
      <c r="F1500" s="286"/>
      <c r="G1500" s="286"/>
      <c r="H1500" s="15"/>
      <c r="I1500" s="59"/>
      <c r="J1500" s="59"/>
      <c r="K1500" s="59"/>
      <c r="L1500" s="59"/>
      <c r="M1500" s="1"/>
    </row>
    <row r="1501" spans="1:13" ht="15.75">
      <c r="A1501" s="11" t="s">
        <v>9</v>
      </c>
      <c r="B1501" s="306" t="s">
        <v>1145</v>
      </c>
      <c r="C1501" s="306"/>
      <c r="D1501" s="306"/>
      <c r="E1501" s="306"/>
      <c r="F1501" s="11"/>
      <c r="G1501" s="16"/>
      <c r="H1501" s="17"/>
      <c r="I1501" s="60"/>
      <c r="J1501" s="60"/>
      <c r="K1501" s="60"/>
      <c r="L1501" s="60"/>
      <c r="M1501" s="74"/>
    </row>
    <row r="1502" spans="1:13" ht="15.75">
      <c r="A1502" s="11" t="s">
        <v>11</v>
      </c>
      <c r="B1502" s="289"/>
      <c r="C1502" s="289"/>
      <c r="D1502" s="289"/>
      <c r="E1502" s="289"/>
      <c r="F1502" s="18"/>
      <c r="G1502" s="19" t="s">
        <v>13</v>
      </c>
      <c r="H1502" s="20" t="s">
        <v>161</v>
      </c>
      <c r="I1502" s="62"/>
      <c r="J1502" s="62"/>
      <c r="K1502" s="62"/>
      <c r="L1502" s="62"/>
      <c r="M1502" s="1"/>
    </row>
    <row r="1503" spans="1:13" ht="15.75">
      <c r="A1503" s="21" t="s">
        <v>14</v>
      </c>
      <c r="B1503" s="21" t="s">
        <v>16</v>
      </c>
      <c r="C1503" s="21" t="s">
        <v>17</v>
      </c>
      <c r="D1503" s="22" t="s">
        <v>18</v>
      </c>
      <c r="E1503" s="23" t="s">
        <v>19</v>
      </c>
      <c r="F1503" s="23" t="s">
        <v>20</v>
      </c>
      <c r="G1503" s="21" t="s">
        <v>21</v>
      </c>
      <c r="H1503" s="3"/>
      <c r="I1503" s="59"/>
      <c r="J1503" s="59"/>
      <c r="K1503" s="59"/>
      <c r="L1503" s="59"/>
      <c r="M1503" s="1"/>
    </row>
    <row r="1504" spans="1:13">
      <c r="A1504" s="24">
        <v>1</v>
      </c>
      <c r="B1504" s="25" t="s">
        <v>23</v>
      </c>
      <c r="C1504" s="26"/>
      <c r="D1504" s="27">
        <v>79305</v>
      </c>
      <c r="E1504" s="28">
        <f>D1504*C1504</f>
        <v>0</v>
      </c>
      <c r="F1504" s="29">
        <v>0.09</v>
      </c>
      <c r="G1504" s="30">
        <f>E1504-E1504*F1504</f>
        <v>0</v>
      </c>
      <c r="H1504" s="31">
        <f>D1504/1.08*0.91</f>
        <v>66821.805555555547</v>
      </c>
      <c r="I1504" s="59"/>
      <c r="J1504" s="59"/>
      <c r="K1504" s="59">
        <f>H1504*C1504</f>
        <v>0</v>
      </c>
      <c r="L1504" s="59"/>
      <c r="M1504" s="63">
        <f>H1504*C1504</f>
        <v>0</v>
      </c>
    </row>
    <row r="1505" spans="1:13">
      <c r="A1505" s="24">
        <v>2</v>
      </c>
      <c r="B1505" s="25" t="s">
        <v>25</v>
      </c>
      <c r="C1505" s="32">
        <v>3</v>
      </c>
      <c r="D1505" s="33">
        <v>128591</v>
      </c>
      <c r="E1505" s="28">
        <f t="shared" ref="E1505:E1521" si="195">D1505*C1505</f>
        <v>385773</v>
      </c>
      <c r="F1505" s="29">
        <v>0.09</v>
      </c>
      <c r="G1505" s="30">
        <f t="shared" ref="G1505:G1521" si="196">E1505-E1505*F1505</f>
        <v>351053.43</v>
      </c>
      <c r="H1505" s="31">
        <f t="shared" ref="H1505:H1521" si="197">D1505/1.08*0.91</f>
        <v>108349.82407407407</v>
      </c>
      <c r="I1505" s="59"/>
      <c r="J1505" s="59"/>
      <c r="K1505" s="59">
        <f t="shared" ref="K1505:K1521" si="198">H1505*C1505</f>
        <v>325049.47222222225</v>
      </c>
      <c r="L1505" s="59"/>
      <c r="M1505" s="63">
        <f t="shared" ref="M1505:M1521" si="199">H1505*C1505</f>
        <v>325049.47222222225</v>
      </c>
    </row>
    <row r="1506" spans="1:13">
      <c r="A1506" s="24">
        <v>3</v>
      </c>
      <c r="B1506" s="25" t="s">
        <v>26</v>
      </c>
      <c r="C1506" s="88"/>
      <c r="D1506" s="27">
        <v>60043</v>
      </c>
      <c r="E1506" s="28">
        <f t="shared" si="195"/>
        <v>0</v>
      </c>
      <c r="F1506" s="29">
        <v>0.09</v>
      </c>
      <c r="G1506" s="30">
        <f t="shared" si="196"/>
        <v>0</v>
      </c>
      <c r="H1506" s="31">
        <f t="shared" si="197"/>
        <v>50591.787037037036</v>
      </c>
      <c r="I1506" s="59"/>
      <c r="J1506" s="59"/>
      <c r="K1506" s="59">
        <f t="shared" si="198"/>
        <v>0</v>
      </c>
      <c r="L1506" s="59"/>
      <c r="M1506" s="63">
        <f t="shared" si="199"/>
        <v>0</v>
      </c>
    </row>
    <row r="1507" spans="1:13">
      <c r="A1507" s="24">
        <v>4</v>
      </c>
      <c r="B1507" s="25" t="s">
        <v>27</v>
      </c>
      <c r="C1507" s="106"/>
      <c r="D1507" s="27">
        <v>115781</v>
      </c>
      <c r="E1507" s="28">
        <f t="shared" si="195"/>
        <v>0</v>
      </c>
      <c r="F1507" s="29">
        <v>0.09</v>
      </c>
      <c r="G1507" s="30">
        <f t="shared" si="196"/>
        <v>0</v>
      </c>
      <c r="H1507" s="31">
        <f t="shared" si="197"/>
        <v>97556.212962962964</v>
      </c>
      <c r="I1507" s="59"/>
      <c r="J1507" s="59"/>
      <c r="K1507" s="59">
        <f t="shared" si="198"/>
        <v>0</v>
      </c>
      <c r="L1507" s="59"/>
      <c r="M1507" s="63">
        <f t="shared" si="199"/>
        <v>0</v>
      </c>
    </row>
    <row r="1508" spans="1:13">
      <c r="A1508" s="24">
        <v>5</v>
      </c>
      <c r="B1508" s="25" t="s">
        <v>28</v>
      </c>
      <c r="C1508" s="32"/>
      <c r="D1508" s="27">
        <v>119943</v>
      </c>
      <c r="E1508" s="28">
        <f t="shared" si="195"/>
        <v>0</v>
      </c>
      <c r="F1508" s="29">
        <v>0.09</v>
      </c>
      <c r="G1508" s="30">
        <f t="shared" si="196"/>
        <v>0</v>
      </c>
      <c r="H1508" s="31">
        <f t="shared" si="197"/>
        <v>101063.08333333333</v>
      </c>
      <c r="I1508" s="59"/>
      <c r="J1508" s="59"/>
      <c r="K1508" s="59">
        <f t="shared" si="198"/>
        <v>0</v>
      </c>
      <c r="L1508" s="59"/>
      <c r="M1508" s="63">
        <f t="shared" si="199"/>
        <v>0</v>
      </c>
    </row>
    <row r="1509" spans="1:13">
      <c r="A1509" s="24">
        <v>6</v>
      </c>
      <c r="B1509" s="25" t="s">
        <v>29</v>
      </c>
      <c r="C1509" s="26"/>
      <c r="D1509" s="27">
        <v>94810</v>
      </c>
      <c r="E1509" s="28">
        <f t="shared" si="195"/>
        <v>0</v>
      </c>
      <c r="F1509" s="29">
        <v>0.09</v>
      </c>
      <c r="G1509" s="30">
        <f t="shared" si="196"/>
        <v>0</v>
      </c>
      <c r="H1509" s="31">
        <f t="shared" si="197"/>
        <v>79886.203703703708</v>
      </c>
      <c r="I1509" s="59"/>
      <c r="J1509" s="59"/>
      <c r="K1509" s="59">
        <f t="shared" si="198"/>
        <v>0</v>
      </c>
      <c r="L1509" s="59"/>
      <c r="M1509" s="63">
        <f t="shared" si="199"/>
        <v>0</v>
      </c>
    </row>
    <row r="1510" spans="1:13">
      <c r="A1510" s="24">
        <v>7</v>
      </c>
      <c r="B1510" s="25" t="s">
        <v>30</v>
      </c>
      <c r="C1510" s="34"/>
      <c r="D1510" s="27">
        <v>141396</v>
      </c>
      <c r="E1510" s="28">
        <f t="shared" si="195"/>
        <v>0</v>
      </c>
      <c r="F1510" s="29">
        <v>0.09</v>
      </c>
      <c r="G1510" s="30">
        <f t="shared" si="196"/>
        <v>0</v>
      </c>
      <c r="H1510" s="31">
        <f t="shared" si="197"/>
        <v>119139.22222222222</v>
      </c>
      <c r="I1510" s="59"/>
      <c r="J1510" s="59"/>
      <c r="K1510" s="59">
        <f t="shared" si="198"/>
        <v>0</v>
      </c>
      <c r="L1510" s="59"/>
      <c r="M1510" s="63">
        <f t="shared" si="199"/>
        <v>0</v>
      </c>
    </row>
    <row r="1511" spans="1:13">
      <c r="A1511" s="24">
        <v>8</v>
      </c>
      <c r="B1511" s="25" t="s">
        <v>31</v>
      </c>
      <c r="C1511" s="26"/>
      <c r="D1511" s="27">
        <v>232931</v>
      </c>
      <c r="E1511" s="28">
        <f t="shared" si="195"/>
        <v>0</v>
      </c>
      <c r="F1511" s="29">
        <v>0.09</v>
      </c>
      <c r="G1511" s="30">
        <f t="shared" si="196"/>
        <v>0</v>
      </c>
      <c r="H1511" s="31">
        <f t="shared" si="197"/>
        <v>196265.93518518517</v>
      </c>
      <c r="I1511" s="59"/>
      <c r="J1511" s="59"/>
      <c r="K1511" s="59">
        <f t="shared" si="198"/>
        <v>0</v>
      </c>
      <c r="L1511" s="59"/>
      <c r="M1511" s="63">
        <f t="shared" si="199"/>
        <v>0</v>
      </c>
    </row>
    <row r="1512" spans="1:13">
      <c r="A1512" s="24">
        <v>9</v>
      </c>
      <c r="B1512" s="36" t="s">
        <v>32</v>
      </c>
      <c r="C1512" s="26"/>
      <c r="D1512" s="27">
        <v>101534</v>
      </c>
      <c r="E1512" s="28">
        <f t="shared" si="195"/>
        <v>0</v>
      </c>
      <c r="F1512" s="29">
        <v>0.09</v>
      </c>
      <c r="G1512" s="30">
        <f t="shared" si="196"/>
        <v>0</v>
      </c>
      <c r="H1512" s="31">
        <f t="shared" si="197"/>
        <v>85551.796296296307</v>
      </c>
      <c r="I1512" s="59"/>
      <c r="J1512" s="59"/>
      <c r="K1512" s="59">
        <f t="shared" si="198"/>
        <v>0</v>
      </c>
      <c r="L1512" s="59"/>
      <c r="M1512" s="63">
        <f t="shared" si="199"/>
        <v>0</v>
      </c>
    </row>
    <row r="1513" spans="1:13">
      <c r="A1513" s="24">
        <v>10</v>
      </c>
      <c r="B1513" s="36" t="s">
        <v>33</v>
      </c>
      <c r="C1513" s="37"/>
      <c r="D1513" s="33">
        <v>110148</v>
      </c>
      <c r="E1513" s="28">
        <f t="shared" si="195"/>
        <v>0</v>
      </c>
      <c r="F1513" s="29">
        <v>0.09</v>
      </c>
      <c r="G1513" s="30">
        <f t="shared" si="196"/>
        <v>0</v>
      </c>
      <c r="H1513" s="31">
        <f t="shared" si="197"/>
        <v>92809.888888888876</v>
      </c>
      <c r="I1513" s="59"/>
      <c r="J1513" s="59"/>
      <c r="K1513" s="59">
        <f t="shared" si="198"/>
        <v>0</v>
      </c>
      <c r="L1513" s="59"/>
      <c r="M1513" s="63">
        <f t="shared" si="199"/>
        <v>0</v>
      </c>
    </row>
    <row r="1514" spans="1:13">
      <c r="A1514" s="24">
        <v>11</v>
      </c>
      <c r="B1514" s="25" t="s">
        <v>34</v>
      </c>
      <c r="C1514" s="37">
        <v>3</v>
      </c>
      <c r="D1514" s="27">
        <v>54198</v>
      </c>
      <c r="E1514" s="28">
        <f t="shared" si="195"/>
        <v>162594</v>
      </c>
      <c r="F1514" s="29">
        <v>0.09</v>
      </c>
      <c r="G1514" s="30">
        <f t="shared" si="196"/>
        <v>147960.54</v>
      </c>
      <c r="H1514" s="31">
        <f t="shared" si="197"/>
        <v>45666.833333333328</v>
      </c>
      <c r="I1514" s="59"/>
      <c r="J1514" s="59"/>
      <c r="K1514" s="59">
        <f t="shared" si="198"/>
        <v>137000.5</v>
      </c>
      <c r="L1514" s="59"/>
      <c r="M1514" s="63">
        <f t="shared" si="199"/>
        <v>137000.5</v>
      </c>
    </row>
    <row r="1515" spans="1:13">
      <c r="A1515" s="24">
        <v>12</v>
      </c>
      <c r="B1515" s="25" t="s">
        <v>35</v>
      </c>
      <c r="C1515" s="37"/>
      <c r="D1515" s="27">
        <v>49680</v>
      </c>
      <c r="E1515" s="28">
        <f t="shared" si="195"/>
        <v>0</v>
      </c>
      <c r="F1515" s="29">
        <v>0.09</v>
      </c>
      <c r="G1515" s="30">
        <f t="shared" si="196"/>
        <v>0</v>
      </c>
      <c r="H1515" s="31">
        <f t="shared" si="197"/>
        <v>41860</v>
      </c>
      <c r="I1515" s="59"/>
      <c r="J1515" s="59"/>
      <c r="K1515" s="59">
        <f t="shared" si="198"/>
        <v>0</v>
      </c>
      <c r="L1515" s="59"/>
      <c r="M1515" s="63">
        <f t="shared" si="199"/>
        <v>0</v>
      </c>
    </row>
    <row r="1516" spans="1:13">
      <c r="A1516" s="24">
        <v>13</v>
      </c>
      <c r="B1516" s="25" t="s">
        <v>36</v>
      </c>
      <c r="C1516" s="37">
        <v>3</v>
      </c>
      <c r="D1516" s="38">
        <v>64152</v>
      </c>
      <c r="E1516" s="28">
        <f t="shared" si="195"/>
        <v>192456</v>
      </c>
      <c r="F1516" s="29">
        <v>0.09</v>
      </c>
      <c r="G1516" s="30">
        <f t="shared" si="196"/>
        <v>175134.96</v>
      </c>
      <c r="H1516" s="31">
        <f t="shared" si="197"/>
        <v>54053.999999999993</v>
      </c>
      <c r="I1516" s="59"/>
      <c r="J1516" s="59"/>
      <c r="K1516" s="59">
        <f t="shared" si="198"/>
        <v>162161.99999999997</v>
      </c>
      <c r="L1516" s="59"/>
      <c r="M1516" s="63">
        <f t="shared" si="199"/>
        <v>162161.99999999997</v>
      </c>
    </row>
    <row r="1517" spans="1:13">
      <c r="A1517" s="24">
        <v>14</v>
      </c>
      <c r="B1517" s="25" t="s">
        <v>37</v>
      </c>
      <c r="C1517" s="37">
        <v>3</v>
      </c>
      <c r="D1517" s="38">
        <v>65934</v>
      </c>
      <c r="E1517" s="28">
        <f t="shared" si="195"/>
        <v>197802</v>
      </c>
      <c r="F1517" s="29">
        <v>0.09</v>
      </c>
      <c r="G1517" s="30">
        <f t="shared" si="196"/>
        <v>179999.82</v>
      </c>
      <c r="H1517" s="31">
        <f t="shared" si="197"/>
        <v>55555.499999999993</v>
      </c>
      <c r="I1517" s="59"/>
      <c r="J1517" s="59"/>
      <c r="K1517" s="59">
        <f t="shared" si="198"/>
        <v>166666.49999999997</v>
      </c>
      <c r="L1517" s="59"/>
      <c r="M1517" s="63">
        <f t="shared" si="199"/>
        <v>166666.49999999997</v>
      </c>
    </row>
    <row r="1518" spans="1:13">
      <c r="A1518" s="24">
        <v>15</v>
      </c>
      <c r="B1518" s="25" t="s">
        <v>38</v>
      </c>
      <c r="C1518" s="37"/>
      <c r="D1518" s="38">
        <v>76626</v>
      </c>
      <c r="E1518" s="28">
        <f t="shared" si="195"/>
        <v>0</v>
      </c>
      <c r="F1518" s="29">
        <v>0.09</v>
      </c>
      <c r="G1518" s="30">
        <f t="shared" si="196"/>
        <v>0</v>
      </c>
      <c r="H1518" s="31">
        <f t="shared" si="197"/>
        <v>64564.5</v>
      </c>
      <c r="I1518" s="59"/>
      <c r="J1518" s="59"/>
      <c r="K1518" s="59">
        <f t="shared" si="198"/>
        <v>0</v>
      </c>
      <c r="L1518" s="59"/>
      <c r="M1518" s="63">
        <f t="shared" si="199"/>
        <v>0</v>
      </c>
    </row>
    <row r="1519" spans="1:13">
      <c r="A1519" s="24">
        <v>16</v>
      </c>
      <c r="B1519" s="25" t="s">
        <v>39</v>
      </c>
      <c r="C1519" s="37">
        <v>3</v>
      </c>
      <c r="D1519" s="38">
        <v>80190</v>
      </c>
      <c r="E1519" s="28">
        <f t="shared" si="195"/>
        <v>240570</v>
      </c>
      <c r="F1519" s="29">
        <v>0.09</v>
      </c>
      <c r="G1519" s="30">
        <f t="shared" si="196"/>
        <v>218918.7</v>
      </c>
      <c r="H1519" s="31">
        <f t="shared" si="197"/>
        <v>67567.5</v>
      </c>
      <c r="I1519" s="59"/>
      <c r="J1519" s="59"/>
      <c r="K1519" s="59">
        <f t="shared" si="198"/>
        <v>202702.5</v>
      </c>
      <c r="L1519" s="59"/>
      <c r="M1519" s="63">
        <f t="shared" si="199"/>
        <v>202702.5</v>
      </c>
    </row>
    <row r="1520" spans="1:13">
      <c r="A1520" s="24">
        <v>17</v>
      </c>
      <c r="B1520" s="25" t="s">
        <v>40</v>
      </c>
      <c r="C1520" s="37"/>
      <c r="D1520" s="38">
        <v>113832</v>
      </c>
      <c r="E1520" s="28">
        <f t="shared" si="195"/>
        <v>0</v>
      </c>
      <c r="F1520" s="29">
        <v>0.09</v>
      </c>
      <c r="G1520" s="30">
        <f t="shared" si="196"/>
        <v>0</v>
      </c>
      <c r="H1520" s="31">
        <f t="shared" si="197"/>
        <v>95914</v>
      </c>
      <c r="I1520" s="59"/>
      <c r="J1520" s="59"/>
      <c r="K1520" s="59">
        <f t="shared" si="198"/>
        <v>0</v>
      </c>
      <c r="L1520" s="59"/>
      <c r="M1520" s="63">
        <f t="shared" si="199"/>
        <v>0</v>
      </c>
    </row>
    <row r="1521" spans="1:13">
      <c r="A1521" s="24">
        <v>18</v>
      </c>
      <c r="B1521" s="25" t="s">
        <v>41</v>
      </c>
      <c r="C1521" s="37"/>
      <c r="D1521" s="39">
        <v>98010</v>
      </c>
      <c r="E1521" s="28">
        <f t="shared" si="195"/>
        <v>0</v>
      </c>
      <c r="F1521" s="29">
        <v>0.09</v>
      </c>
      <c r="G1521" s="30">
        <f t="shared" si="196"/>
        <v>0</v>
      </c>
      <c r="H1521" s="31">
        <f t="shared" si="197"/>
        <v>82582.5</v>
      </c>
      <c r="I1521" s="59"/>
      <c r="J1521" s="59"/>
      <c r="K1521" s="59">
        <f t="shared" si="198"/>
        <v>0</v>
      </c>
      <c r="L1521" s="59"/>
      <c r="M1521" s="63">
        <f t="shared" si="199"/>
        <v>0</v>
      </c>
    </row>
    <row r="1522" spans="1:13" ht="17.25">
      <c r="A1522" s="40"/>
      <c r="B1522" s="41" t="s">
        <v>42</v>
      </c>
      <c r="C1522" s="42">
        <f>SUM(C1504:C1521)</f>
        <v>15</v>
      </c>
      <c r="D1522" s="42"/>
      <c r="E1522" s="43">
        <f>SUM(E1504:E1521)</f>
        <v>1179195</v>
      </c>
      <c r="F1522" s="43"/>
      <c r="G1522" s="111">
        <f>SUM(G1504:G1521)</f>
        <v>1073067.45</v>
      </c>
      <c r="H1522" s="45"/>
      <c r="I1522" s="64"/>
      <c r="J1522" s="113"/>
      <c r="K1522" s="113">
        <f>SUM(K1504:K1521)</f>
        <v>993580.97222222225</v>
      </c>
      <c r="L1522" s="113"/>
      <c r="M1522" s="45">
        <f>SUM(M1504:M1521)</f>
        <v>993580.97222222225</v>
      </c>
    </row>
    <row r="1523" spans="1:13" ht="31.5">
      <c r="A1523" s="46"/>
      <c r="B1523" s="47"/>
      <c r="C1523" s="48"/>
      <c r="D1523" s="48"/>
      <c r="E1523" s="49"/>
      <c r="F1523" s="49"/>
      <c r="G1523" s="50"/>
      <c r="H1523" s="51"/>
      <c r="I1523" s="65"/>
      <c r="J1523" s="114"/>
      <c r="K1523" s="114">
        <f>K1522*0.08</f>
        <v>79486.477777777778</v>
      </c>
      <c r="L1523" s="114"/>
      <c r="M1523" s="115">
        <f>M1522*0.1</f>
        <v>99358.097222222234</v>
      </c>
    </row>
    <row r="1524" spans="1:13" ht="18">
      <c r="A1524" s="283"/>
      <c r="B1524" s="283"/>
      <c r="C1524" s="284"/>
      <c r="D1524" s="284"/>
      <c r="E1524" s="54"/>
      <c r="F1524" s="54"/>
      <c r="G1524" s="55"/>
      <c r="H1524" s="56"/>
      <c r="I1524" s="66"/>
      <c r="J1524" s="116"/>
      <c r="K1524" s="116">
        <f>SUM(K1522:K1523)</f>
        <v>1073067.45</v>
      </c>
      <c r="L1524" s="116"/>
      <c r="M1524" s="117">
        <f>SUM(M1522:M1523)</f>
        <v>1092939.0694444445</v>
      </c>
    </row>
    <row r="1525" spans="1:13" ht="18">
      <c r="A1525" s="283" t="s">
        <v>43</v>
      </c>
      <c r="B1525" s="283"/>
      <c r="C1525" s="284" t="s">
        <v>44</v>
      </c>
      <c r="D1525" s="284"/>
      <c r="E1525" s="54"/>
      <c r="F1525" s="54"/>
      <c r="G1525" s="55" t="s">
        <v>45</v>
      </c>
      <c r="H1525" s="56"/>
    </row>
    <row r="1528" spans="1:13" ht="15.75">
      <c r="A1528" s="279" t="s">
        <v>0</v>
      </c>
      <c r="B1528" s="279"/>
      <c r="C1528" s="279"/>
      <c r="D1528" s="279"/>
      <c r="E1528" s="279"/>
      <c r="F1528" s="279"/>
      <c r="G1528" s="279"/>
      <c r="H1528" s="3"/>
      <c r="I1528" s="112"/>
      <c r="J1528" s="112"/>
      <c r="K1528" s="112"/>
      <c r="L1528" s="112"/>
      <c r="M1528" s="1"/>
    </row>
    <row r="1529" spans="1:13" ht="17.25">
      <c r="A1529" s="279" t="s">
        <v>1</v>
      </c>
      <c r="B1529" s="279"/>
      <c r="C1529" s="279"/>
      <c r="D1529" s="279"/>
      <c r="E1529" s="279"/>
      <c r="F1529" s="279"/>
      <c r="G1529" s="279"/>
      <c r="H1529" s="3"/>
      <c r="I1529" s="58"/>
      <c r="J1529" s="58"/>
      <c r="K1529" s="58"/>
      <c r="L1529" s="58"/>
      <c r="M1529" s="1"/>
    </row>
    <row r="1530" spans="1:13" ht="15.75">
      <c r="A1530" s="279" t="s">
        <v>2</v>
      </c>
      <c r="B1530" s="279"/>
      <c r="C1530" s="279"/>
      <c r="D1530" s="279"/>
      <c r="E1530" s="279"/>
      <c r="F1530" s="279"/>
      <c r="G1530" s="279"/>
      <c r="H1530" s="3"/>
      <c r="I1530" s="59"/>
      <c r="J1530" s="59"/>
      <c r="K1530" s="59"/>
      <c r="L1530" s="59"/>
      <c r="M1530" s="1"/>
    </row>
    <row r="1531" spans="1:13" ht="15.75">
      <c r="A1531" s="279" t="s">
        <v>4</v>
      </c>
      <c r="B1531" s="279"/>
      <c r="C1531" s="279"/>
      <c r="D1531" s="279"/>
      <c r="E1531" s="279"/>
      <c r="F1531" s="279"/>
      <c r="G1531" s="279"/>
      <c r="H1531" s="3"/>
      <c r="I1531" s="59"/>
      <c r="J1531" s="59"/>
      <c r="K1531" s="59"/>
      <c r="L1531" s="59"/>
      <c r="M1531" s="1"/>
    </row>
    <row r="1532" spans="1:13" ht="15.75">
      <c r="A1532" s="280" t="s">
        <v>6</v>
      </c>
      <c r="B1532" s="280"/>
      <c r="C1532" s="280"/>
      <c r="D1532" s="280"/>
      <c r="E1532" s="280"/>
      <c r="F1532" s="280"/>
      <c r="G1532" s="280"/>
      <c r="H1532" s="3"/>
      <c r="I1532" s="59"/>
      <c r="J1532" s="59"/>
      <c r="K1532" s="59"/>
      <c r="L1532" s="59"/>
      <c r="M1532" s="1"/>
    </row>
    <row r="1533" spans="1:13" ht="27.75">
      <c r="A1533" s="9"/>
      <c r="B1533" s="9"/>
      <c r="C1533" s="281" t="s">
        <v>576</v>
      </c>
      <c r="D1533" s="281"/>
      <c r="E1533" s="281"/>
      <c r="F1533" s="281"/>
      <c r="G1533" s="281"/>
      <c r="H1533" s="10"/>
      <c r="I1533" s="59"/>
      <c r="J1533" s="59"/>
      <c r="K1533" s="59"/>
      <c r="L1533" s="59"/>
      <c r="M1533" s="2"/>
    </row>
    <row r="1534" spans="1:13" ht="15.75">
      <c r="A1534" s="11" t="s">
        <v>1100</v>
      </c>
      <c r="B1534" s="12"/>
      <c r="C1534" s="13"/>
      <c r="D1534" s="286"/>
      <c r="E1534" s="286"/>
      <c r="F1534" s="286"/>
      <c r="G1534" s="286"/>
      <c r="H1534" s="15"/>
      <c r="I1534" s="59"/>
      <c r="J1534" s="59"/>
      <c r="K1534" s="59"/>
      <c r="L1534" s="59"/>
      <c r="M1534" s="1"/>
    </row>
    <row r="1535" spans="1:13" ht="15.75">
      <c r="A1535" s="11" t="s">
        <v>9</v>
      </c>
      <c r="B1535" s="306" t="s">
        <v>1146</v>
      </c>
      <c r="C1535" s="306"/>
      <c r="D1535" s="306"/>
      <c r="E1535" s="306"/>
      <c r="F1535" s="11"/>
      <c r="G1535" s="16"/>
      <c r="H1535" s="17"/>
      <c r="I1535" s="60"/>
      <c r="J1535" s="60"/>
      <c r="K1535" s="60"/>
      <c r="L1535" s="60"/>
      <c r="M1535" s="74"/>
    </row>
    <row r="1536" spans="1:13" ht="15.75">
      <c r="A1536" s="11" t="s">
        <v>11</v>
      </c>
      <c r="B1536" s="289"/>
      <c r="C1536" s="289"/>
      <c r="D1536" s="289"/>
      <c r="E1536" s="289"/>
      <c r="F1536" s="18"/>
      <c r="G1536" s="19" t="s">
        <v>13</v>
      </c>
      <c r="H1536" s="20" t="s">
        <v>161</v>
      </c>
      <c r="I1536" s="62"/>
      <c r="J1536" s="62"/>
      <c r="K1536" s="62"/>
      <c r="L1536" s="62"/>
      <c r="M1536" s="1"/>
    </row>
    <row r="1537" spans="1:13" ht="15.75">
      <c r="A1537" s="21" t="s">
        <v>14</v>
      </c>
      <c r="B1537" s="21" t="s">
        <v>16</v>
      </c>
      <c r="C1537" s="21" t="s">
        <v>17</v>
      </c>
      <c r="D1537" s="22" t="s">
        <v>18</v>
      </c>
      <c r="E1537" s="23" t="s">
        <v>19</v>
      </c>
      <c r="F1537" s="23" t="s">
        <v>20</v>
      </c>
      <c r="G1537" s="21" t="s">
        <v>21</v>
      </c>
      <c r="H1537" s="3"/>
      <c r="I1537" s="59"/>
      <c r="J1537" s="59"/>
      <c r="K1537" s="59"/>
      <c r="L1537" s="59"/>
      <c r="M1537" s="1"/>
    </row>
    <row r="1538" spans="1:13">
      <c r="A1538" s="24">
        <v>1</v>
      </c>
      <c r="B1538" s="25" t="s">
        <v>23</v>
      </c>
      <c r="C1538" s="26">
        <v>3</v>
      </c>
      <c r="D1538" s="27">
        <v>79305</v>
      </c>
      <c r="E1538" s="28">
        <f>D1538*C1538</f>
        <v>237915</v>
      </c>
      <c r="F1538" s="29">
        <v>0.09</v>
      </c>
      <c r="G1538" s="30">
        <f>E1538-E1538*F1538</f>
        <v>216502.65</v>
      </c>
      <c r="H1538" s="31">
        <f>D1538/1.08*0.91</f>
        <v>66821.805555555547</v>
      </c>
      <c r="I1538" s="59"/>
      <c r="J1538" s="59"/>
      <c r="K1538" s="59">
        <f>H1538*C1538</f>
        <v>200465.41666666663</v>
      </c>
      <c r="L1538" s="59"/>
      <c r="M1538" s="63">
        <f>H1538*C1538</f>
        <v>200465.41666666663</v>
      </c>
    </row>
    <row r="1539" spans="1:13">
      <c r="A1539" s="24">
        <v>2</v>
      </c>
      <c r="B1539" s="25" t="s">
        <v>25</v>
      </c>
      <c r="C1539" s="32"/>
      <c r="D1539" s="33">
        <v>128591</v>
      </c>
      <c r="E1539" s="28">
        <f t="shared" ref="E1539:E1555" si="200">D1539*C1539</f>
        <v>0</v>
      </c>
      <c r="F1539" s="29">
        <v>0.09</v>
      </c>
      <c r="G1539" s="30">
        <f t="shared" ref="G1539:G1555" si="201">E1539-E1539*F1539</f>
        <v>0</v>
      </c>
      <c r="H1539" s="31">
        <f t="shared" ref="H1539:H1555" si="202">D1539/1.08*0.91</f>
        <v>108349.82407407407</v>
      </c>
      <c r="I1539" s="59"/>
      <c r="J1539" s="59"/>
      <c r="K1539" s="59">
        <f t="shared" ref="K1539:K1555" si="203">H1539*C1539</f>
        <v>0</v>
      </c>
      <c r="L1539" s="59"/>
      <c r="M1539" s="63">
        <f t="shared" ref="M1539:M1555" si="204">H1539*C1539</f>
        <v>0</v>
      </c>
    </row>
    <row r="1540" spans="1:13">
      <c r="A1540" s="24">
        <v>3</v>
      </c>
      <c r="B1540" s="25" t="s">
        <v>26</v>
      </c>
      <c r="C1540" s="88"/>
      <c r="D1540" s="27">
        <v>60043</v>
      </c>
      <c r="E1540" s="28">
        <f t="shared" si="200"/>
        <v>0</v>
      </c>
      <c r="F1540" s="29">
        <v>0.09</v>
      </c>
      <c r="G1540" s="30">
        <f t="shared" si="201"/>
        <v>0</v>
      </c>
      <c r="H1540" s="31">
        <f t="shared" si="202"/>
        <v>50591.787037037036</v>
      </c>
      <c r="I1540" s="59"/>
      <c r="J1540" s="59"/>
      <c r="K1540" s="59">
        <f t="shared" si="203"/>
        <v>0</v>
      </c>
      <c r="L1540" s="59"/>
      <c r="M1540" s="63">
        <f t="shared" si="204"/>
        <v>0</v>
      </c>
    </row>
    <row r="1541" spans="1:13">
      <c r="A1541" s="24">
        <v>4</v>
      </c>
      <c r="B1541" s="25" t="s">
        <v>27</v>
      </c>
      <c r="C1541" s="106"/>
      <c r="D1541" s="27">
        <v>115781</v>
      </c>
      <c r="E1541" s="28">
        <f t="shared" si="200"/>
        <v>0</v>
      </c>
      <c r="F1541" s="29">
        <v>0.09</v>
      </c>
      <c r="G1541" s="30">
        <f t="shared" si="201"/>
        <v>0</v>
      </c>
      <c r="H1541" s="31">
        <f t="shared" si="202"/>
        <v>97556.212962962964</v>
      </c>
      <c r="I1541" s="59"/>
      <c r="J1541" s="59"/>
      <c r="K1541" s="59">
        <f t="shared" si="203"/>
        <v>0</v>
      </c>
      <c r="L1541" s="59"/>
      <c r="M1541" s="63">
        <f t="shared" si="204"/>
        <v>0</v>
      </c>
    </row>
    <row r="1542" spans="1:13">
      <c r="A1542" s="24">
        <v>5</v>
      </c>
      <c r="B1542" s="25" t="s">
        <v>28</v>
      </c>
      <c r="C1542" s="32"/>
      <c r="D1542" s="27">
        <v>119943</v>
      </c>
      <c r="E1542" s="28">
        <f t="shared" si="200"/>
        <v>0</v>
      </c>
      <c r="F1542" s="29">
        <v>0.09</v>
      </c>
      <c r="G1542" s="30">
        <f t="shared" si="201"/>
        <v>0</v>
      </c>
      <c r="H1542" s="31">
        <f t="shared" si="202"/>
        <v>101063.08333333333</v>
      </c>
      <c r="I1542" s="59"/>
      <c r="J1542" s="59"/>
      <c r="K1542" s="59">
        <f t="shared" si="203"/>
        <v>0</v>
      </c>
      <c r="L1542" s="59"/>
      <c r="M1542" s="63">
        <f t="shared" si="204"/>
        <v>0</v>
      </c>
    </row>
    <row r="1543" spans="1:13">
      <c r="A1543" s="24">
        <v>6</v>
      </c>
      <c r="B1543" s="25" t="s">
        <v>29</v>
      </c>
      <c r="C1543" s="26"/>
      <c r="D1543" s="27">
        <v>94810</v>
      </c>
      <c r="E1543" s="28">
        <f t="shared" si="200"/>
        <v>0</v>
      </c>
      <c r="F1543" s="29">
        <v>0.09</v>
      </c>
      <c r="G1543" s="30">
        <f t="shared" si="201"/>
        <v>0</v>
      </c>
      <c r="H1543" s="31">
        <f t="shared" si="202"/>
        <v>79886.203703703708</v>
      </c>
      <c r="I1543" s="59"/>
      <c r="J1543" s="59"/>
      <c r="K1543" s="59">
        <f t="shared" si="203"/>
        <v>0</v>
      </c>
      <c r="L1543" s="59"/>
      <c r="M1543" s="63">
        <f t="shared" si="204"/>
        <v>0</v>
      </c>
    </row>
    <row r="1544" spans="1:13">
      <c r="A1544" s="24">
        <v>7</v>
      </c>
      <c r="B1544" s="25" t="s">
        <v>30</v>
      </c>
      <c r="C1544" s="34"/>
      <c r="D1544" s="27">
        <v>141396</v>
      </c>
      <c r="E1544" s="28">
        <f t="shared" si="200"/>
        <v>0</v>
      </c>
      <c r="F1544" s="29">
        <v>0.09</v>
      </c>
      <c r="G1544" s="30">
        <f t="shared" si="201"/>
        <v>0</v>
      </c>
      <c r="H1544" s="31">
        <f t="shared" si="202"/>
        <v>119139.22222222222</v>
      </c>
      <c r="I1544" s="59"/>
      <c r="J1544" s="59"/>
      <c r="K1544" s="59">
        <f t="shared" si="203"/>
        <v>0</v>
      </c>
      <c r="L1544" s="59"/>
      <c r="M1544" s="63">
        <f t="shared" si="204"/>
        <v>0</v>
      </c>
    </row>
    <row r="1545" spans="1:13">
      <c r="A1545" s="24">
        <v>8</v>
      </c>
      <c r="B1545" s="25" t="s">
        <v>31</v>
      </c>
      <c r="C1545" s="26"/>
      <c r="D1545" s="27">
        <v>232931</v>
      </c>
      <c r="E1545" s="28">
        <f t="shared" si="200"/>
        <v>0</v>
      </c>
      <c r="F1545" s="29">
        <v>0.09</v>
      </c>
      <c r="G1545" s="30">
        <f t="shared" si="201"/>
        <v>0</v>
      </c>
      <c r="H1545" s="31">
        <f t="shared" si="202"/>
        <v>196265.93518518517</v>
      </c>
      <c r="I1545" s="59"/>
      <c r="J1545" s="59"/>
      <c r="K1545" s="59">
        <f t="shared" si="203"/>
        <v>0</v>
      </c>
      <c r="L1545" s="59"/>
      <c r="M1545" s="63">
        <f t="shared" si="204"/>
        <v>0</v>
      </c>
    </row>
    <row r="1546" spans="1:13">
      <c r="A1546" s="24">
        <v>9</v>
      </c>
      <c r="B1546" s="36" t="s">
        <v>32</v>
      </c>
      <c r="C1546" s="26"/>
      <c r="D1546" s="27">
        <v>101534</v>
      </c>
      <c r="E1546" s="28">
        <f t="shared" si="200"/>
        <v>0</v>
      </c>
      <c r="F1546" s="29">
        <v>0.09</v>
      </c>
      <c r="G1546" s="30">
        <f t="shared" si="201"/>
        <v>0</v>
      </c>
      <c r="H1546" s="31">
        <f t="shared" si="202"/>
        <v>85551.796296296307</v>
      </c>
      <c r="I1546" s="59"/>
      <c r="J1546" s="59"/>
      <c r="K1546" s="59">
        <f t="shared" si="203"/>
        <v>0</v>
      </c>
      <c r="L1546" s="59"/>
      <c r="M1546" s="63">
        <f t="shared" si="204"/>
        <v>0</v>
      </c>
    </row>
    <row r="1547" spans="1:13">
      <c r="A1547" s="24">
        <v>10</v>
      </c>
      <c r="B1547" s="36" t="s">
        <v>33</v>
      </c>
      <c r="C1547" s="37"/>
      <c r="D1547" s="33">
        <v>110148</v>
      </c>
      <c r="E1547" s="28">
        <f t="shared" si="200"/>
        <v>0</v>
      </c>
      <c r="F1547" s="29">
        <v>0.09</v>
      </c>
      <c r="G1547" s="30">
        <f t="shared" si="201"/>
        <v>0</v>
      </c>
      <c r="H1547" s="31">
        <f t="shared" si="202"/>
        <v>92809.888888888876</v>
      </c>
      <c r="I1547" s="59"/>
      <c r="J1547" s="59"/>
      <c r="K1547" s="59">
        <f t="shared" si="203"/>
        <v>0</v>
      </c>
      <c r="L1547" s="59"/>
      <c r="M1547" s="63">
        <f t="shared" si="204"/>
        <v>0</v>
      </c>
    </row>
    <row r="1548" spans="1:13">
      <c r="A1548" s="24">
        <v>11</v>
      </c>
      <c r="B1548" s="25" t="s">
        <v>34</v>
      </c>
      <c r="C1548" s="37"/>
      <c r="D1548" s="27">
        <v>54198</v>
      </c>
      <c r="E1548" s="28">
        <f t="shared" si="200"/>
        <v>0</v>
      </c>
      <c r="F1548" s="29">
        <v>0.09</v>
      </c>
      <c r="G1548" s="30">
        <f t="shared" si="201"/>
        <v>0</v>
      </c>
      <c r="H1548" s="31">
        <f t="shared" si="202"/>
        <v>45666.833333333328</v>
      </c>
      <c r="I1548" s="59"/>
      <c r="J1548" s="59"/>
      <c r="K1548" s="59">
        <f t="shared" si="203"/>
        <v>0</v>
      </c>
      <c r="L1548" s="59"/>
      <c r="M1548" s="63">
        <f t="shared" si="204"/>
        <v>0</v>
      </c>
    </row>
    <row r="1549" spans="1:13">
      <c r="A1549" s="24">
        <v>12</v>
      </c>
      <c r="B1549" s="25" t="s">
        <v>35</v>
      </c>
      <c r="C1549" s="37">
        <v>3</v>
      </c>
      <c r="D1549" s="27">
        <v>49680</v>
      </c>
      <c r="E1549" s="28">
        <f t="shared" si="200"/>
        <v>149040</v>
      </c>
      <c r="F1549" s="29">
        <v>0.09</v>
      </c>
      <c r="G1549" s="30">
        <f t="shared" si="201"/>
        <v>135626.4</v>
      </c>
      <c r="H1549" s="31">
        <f t="shared" si="202"/>
        <v>41860</v>
      </c>
      <c r="I1549" s="59"/>
      <c r="J1549" s="59"/>
      <c r="K1549" s="59">
        <f t="shared" si="203"/>
        <v>125580</v>
      </c>
      <c r="L1549" s="59"/>
      <c r="M1549" s="63">
        <f t="shared" si="204"/>
        <v>125580</v>
      </c>
    </row>
    <row r="1550" spans="1:13">
      <c r="A1550" s="24">
        <v>13</v>
      </c>
      <c r="B1550" s="25" t="s">
        <v>36</v>
      </c>
      <c r="C1550" s="37">
        <v>3</v>
      </c>
      <c r="D1550" s="38">
        <v>64152</v>
      </c>
      <c r="E1550" s="28">
        <f t="shared" si="200"/>
        <v>192456</v>
      </c>
      <c r="F1550" s="29">
        <v>0.09</v>
      </c>
      <c r="G1550" s="30">
        <f t="shared" si="201"/>
        <v>175134.96</v>
      </c>
      <c r="H1550" s="31">
        <f t="shared" si="202"/>
        <v>54053.999999999993</v>
      </c>
      <c r="I1550" s="59"/>
      <c r="J1550" s="59"/>
      <c r="K1550" s="59">
        <f t="shared" si="203"/>
        <v>162161.99999999997</v>
      </c>
      <c r="L1550" s="59"/>
      <c r="M1550" s="63">
        <f t="shared" si="204"/>
        <v>162161.99999999997</v>
      </c>
    </row>
    <row r="1551" spans="1:13">
      <c r="A1551" s="24">
        <v>14</v>
      </c>
      <c r="B1551" s="25" t="s">
        <v>37</v>
      </c>
      <c r="C1551" s="37"/>
      <c r="D1551" s="38">
        <v>65934</v>
      </c>
      <c r="E1551" s="28">
        <f t="shared" si="200"/>
        <v>0</v>
      </c>
      <c r="F1551" s="29">
        <v>0.09</v>
      </c>
      <c r="G1551" s="30">
        <f t="shared" si="201"/>
        <v>0</v>
      </c>
      <c r="H1551" s="31">
        <f t="shared" si="202"/>
        <v>55555.499999999993</v>
      </c>
      <c r="I1551" s="59"/>
      <c r="J1551" s="59"/>
      <c r="K1551" s="59">
        <f t="shared" si="203"/>
        <v>0</v>
      </c>
      <c r="L1551" s="59"/>
      <c r="M1551" s="63">
        <f t="shared" si="204"/>
        <v>0</v>
      </c>
    </row>
    <row r="1552" spans="1:13">
      <c r="A1552" s="24">
        <v>15</v>
      </c>
      <c r="B1552" s="25" t="s">
        <v>38</v>
      </c>
      <c r="C1552" s="37">
        <v>3</v>
      </c>
      <c r="D1552" s="38">
        <v>76626</v>
      </c>
      <c r="E1552" s="28">
        <f t="shared" si="200"/>
        <v>229878</v>
      </c>
      <c r="F1552" s="29">
        <v>0.09</v>
      </c>
      <c r="G1552" s="30">
        <f t="shared" si="201"/>
        <v>209188.98</v>
      </c>
      <c r="H1552" s="31">
        <f t="shared" si="202"/>
        <v>64564.5</v>
      </c>
      <c r="I1552" s="59"/>
      <c r="J1552" s="59"/>
      <c r="K1552" s="59">
        <f t="shared" si="203"/>
        <v>193693.5</v>
      </c>
      <c r="L1552" s="59"/>
      <c r="M1552" s="63">
        <f t="shared" si="204"/>
        <v>193693.5</v>
      </c>
    </row>
    <row r="1553" spans="1:13">
      <c r="A1553" s="24">
        <v>16</v>
      </c>
      <c r="B1553" s="25" t="s">
        <v>39</v>
      </c>
      <c r="C1553" s="37">
        <v>3</v>
      </c>
      <c r="D1553" s="38">
        <v>80190</v>
      </c>
      <c r="E1553" s="28">
        <f t="shared" si="200"/>
        <v>240570</v>
      </c>
      <c r="F1553" s="29">
        <v>0.09</v>
      </c>
      <c r="G1553" s="30">
        <f t="shared" si="201"/>
        <v>218918.7</v>
      </c>
      <c r="H1553" s="31">
        <f t="shared" si="202"/>
        <v>67567.5</v>
      </c>
      <c r="I1553" s="59"/>
      <c r="J1553" s="59"/>
      <c r="K1553" s="59">
        <f t="shared" si="203"/>
        <v>202702.5</v>
      </c>
      <c r="L1553" s="59"/>
      <c r="M1553" s="63">
        <f t="shared" si="204"/>
        <v>202702.5</v>
      </c>
    </row>
    <row r="1554" spans="1:13">
      <c r="A1554" s="24">
        <v>17</v>
      </c>
      <c r="B1554" s="25" t="s">
        <v>40</v>
      </c>
      <c r="C1554" s="37"/>
      <c r="D1554" s="38">
        <v>113832</v>
      </c>
      <c r="E1554" s="28">
        <f t="shared" si="200"/>
        <v>0</v>
      </c>
      <c r="F1554" s="29">
        <v>0.09</v>
      </c>
      <c r="G1554" s="30">
        <f t="shared" si="201"/>
        <v>0</v>
      </c>
      <c r="H1554" s="31">
        <f t="shared" si="202"/>
        <v>95914</v>
      </c>
      <c r="I1554" s="59"/>
      <c r="J1554" s="59"/>
      <c r="K1554" s="59">
        <f t="shared" si="203"/>
        <v>0</v>
      </c>
      <c r="L1554" s="59"/>
      <c r="M1554" s="63">
        <f t="shared" si="204"/>
        <v>0</v>
      </c>
    </row>
    <row r="1555" spans="1:13">
      <c r="A1555" s="24">
        <v>18</v>
      </c>
      <c r="B1555" s="25" t="s">
        <v>41</v>
      </c>
      <c r="C1555" s="37">
        <v>3</v>
      </c>
      <c r="D1555" s="39">
        <v>98010</v>
      </c>
      <c r="E1555" s="28">
        <f t="shared" si="200"/>
        <v>294030</v>
      </c>
      <c r="F1555" s="29">
        <v>0.09</v>
      </c>
      <c r="G1555" s="30">
        <f t="shared" si="201"/>
        <v>267567.3</v>
      </c>
      <c r="H1555" s="31">
        <f t="shared" si="202"/>
        <v>82582.5</v>
      </c>
      <c r="I1555" s="59"/>
      <c r="J1555" s="59"/>
      <c r="K1555" s="59">
        <f t="shared" si="203"/>
        <v>247747.5</v>
      </c>
      <c r="L1555" s="59"/>
      <c r="M1555" s="63">
        <f t="shared" si="204"/>
        <v>247747.5</v>
      </c>
    </row>
    <row r="1556" spans="1:13" ht="17.25">
      <c r="A1556" s="40"/>
      <c r="B1556" s="41" t="s">
        <v>42</v>
      </c>
      <c r="C1556" s="42">
        <f>SUM(C1538:C1555)</f>
        <v>18</v>
      </c>
      <c r="D1556" s="42"/>
      <c r="E1556" s="43">
        <f>SUM(E1538:E1555)</f>
        <v>1343889</v>
      </c>
      <c r="F1556" s="43"/>
      <c r="G1556" s="111">
        <f>SUM(G1538:G1555)</f>
        <v>1222938.99</v>
      </c>
      <c r="H1556" s="45"/>
      <c r="I1556" s="64"/>
      <c r="J1556" s="113"/>
      <c r="K1556" s="113">
        <f>SUM(K1538:K1555)</f>
        <v>1132350.9166666665</v>
      </c>
      <c r="L1556" s="113"/>
      <c r="M1556" s="45">
        <f>SUM(M1538:M1555)</f>
        <v>1132350.9166666665</v>
      </c>
    </row>
    <row r="1557" spans="1:13" ht="31.5">
      <c r="A1557" s="46"/>
      <c r="B1557" s="47"/>
      <c r="C1557" s="48"/>
      <c r="D1557" s="48"/>
      <c r="E1557" s="49"/>
      <c r="F1557" s="49"/>
      <c r="G1557" s="50"/>
      <c r="H1557" s="51"/>
      <c r="I1557" s="65"/>
      <c r="J1557" s="114"/>
      <c r="K1557" s="114">
        <f>K1556*0.08</f>
        <v>90588.073333333319</v>
      </c>
      <c r="L1557" s="114"/>
      <c r="M1557" s="115">
        <f>M1556*0.1</f>
        <v>113235.09166666666</v>
      </c>
    </row>
    <row r="1558" spans="1:13" ht="18">
      <c r="A1558" s="283"/>
      <c r="B1558" s="283"/>
      <c r="C1558" s="284"/>
      <c r="D1558" s="284"/>
      <c r="E1558" s="54"/>
      <c r="F1558" s="54"/>
      <c r="G1558" s="55"/>
      <c r="H1558" s="56"/>
      <c r="I1558" s="66"/>
      <c r="J1558" s="116"/>
      <c r="K1558" s="116">
        <f>SUM(K1556:K1557)</f>
        <v>1222938.9899999998</v>
      </c>
      <c r="L1558" s="116"/>
      <c r="M1558" s="117">
        <f>SUM(M1556:M1557)</f>
        <v>1245586.0083333331</v>
      </c>
    </row>
    <row r="1559" spans="1:13" ht="18">
      <c r="A1559" s="283" t="s">
        <v>43</v>
      </c>
      <c r="B1559" s="283"/>
      <c r="C1559" s="284" t="s">
        <v>44</v>
      </c>
      <c r="D1559" s="284"/>
      <c r="E1559" s="54"/>
      <c r="F1559" s="54"/>
      <c r="G1559" s="55" t="s">
        <v>45</v>
      </c>
      <c r="H1559" s="56"/>
    </row>
    <row r="1563" spans="1:13" ht="15.75">
      <c r="A1563" s="279" t="s">
        <v>0</v>
      </c>
      <c r="B1563" s="279"/>
      <c r="C1563" s="279"/>
      <c r="D1563" s="279"/>
      <c r="E1563" s="279"/>
      <c r="F1563" s="279"/>
      <c r="G1563" s="279"/>
      <c r="H1563" s="3"/>
      <c r="I1563" s="112"/>
      <c r="J1563" s="112"/>
      <c r="K1563" s="112"/>
      <c r="L1563" s="112"/>
      <c r="M1563" s="1"/>
    </row>
    <row r="1564" spans="1:13" ht="17.25">
      <c r="A1564" s="279" t="s">
        <v>1</v>
      </c>
      <c r="B1564" s="279"/>
      <c r="C1564" s="279"/>
      <c r="D1564" s="279"/>
      <c r="E1564" s="279"/>
      <c r="F1564" s="279"/>
      <c r="G1564" s="279"/>
      <c r="H1564" s="3"/>
      <c r="I1564" s="58"/>
      <c r="J1564" s="58"/>
      <c r="K1564" s="58"/>
      <c r="L1564" s="58"/>
      <c r="M1564" s="1"/>
    </row>
    <row r="1565" spans="1:13" ht="15.75">
      <c r="A1565" s="279" t="s">
        <v>2</v>
      </c>
      <c r="B1565" s="279"/>
      <c r="C1565" s="279"/>
      <c r="D1565" s="279"/>
      <c r="E1565" s="279"/>
      <c r="F1565" s="279"/>
      <c r="G1565" s="279"/>
      <c r="H1565" s="3"/>
      <c r="I1565" s="59"/>
      <c r="J1565" s="59"/>
      <c r="K1565" s="59"/>
      <c r="L1565" s="59"/>
      <c r="M1565" s="1"/>
    </row>
    <row r="1566" spans="1:13" ht="15.75">
      <c r="A1566" s="279" t="s">
        <v>4</v>
      </c>
      <c r="B1566" s="279"/>
      <c r="C1566" s="279"/>
      <c r="D1566" s="279"/>
      <c r="E1566" s="279"/>
      <c r="F1566" s="279"/>
      <c r="G1566" s="279"/>
      <c r="H1566" s="3"/>
      <c r="I1566" s="59"/>
      <c r="J1566" s="59"/>
      <c r="K1566" s="59"/>
      <c r="L1566" s="59"/>
      <c r="M1566" s="1"/>
    </row>
    <row r="1567" spans="1:13" ht="15.75">
      <c r="A1567" s="280" t="s">
        <v>6</v>
      </c>
      <c r="B1567" s="280"/>
      <c r="C1567" s="280"/>
      <c r="D1567" s="280"/>
      <c r="E1567" s="280"/>
      <c r="F1567" s="280"/>
      <c r="G1567" s="280"/>
      <c r="H1567" s="3"/>
      <c r="I1567" s="59"/>
      <c r="J1567" s="59"/>
      <c r="K1567" s="59"/>
      <c r="L1567" s="59"/>
      <c r="M1567" s="1"/>
    </row>
    <row r="1568" spans="1:13" ht="27.75">
      <c r="A1568" s="9"/>
      <c r="B1568" s="9"/>
      <c r="C1568" s="281" t="s">
        <v>576</v>
      </c>
      <c r="D1568" s="281"/>
      <c r="E1568" s="281"/>
      <c r="F1568" s="281"/>
      <c r="G1568" s="281"/>
      <c r="H1568" s="10"/>
      <c r="I1568" s="59"/>
      <c r="J1568" s="59"/>
      <c r="K1568" s="59"/>
      <c r="L1568" s="59"/>
      <c r="M1568" s="2"/>
    </row>
    <row r="1569" spans="1:13" ht="15.75">
      <c r="A1569" s="11" t="s">
        <v>1100</v>
      </c>
      <c r="B1569" s="12"/>
      <c r="C1569" s="13"/>
      <c r="D1569" s="286"/>
      <c r="E1569" s="286"/>
      <c r="F1569" s="286"/>
      <c r="G1569" s="286"/>
      <c r="H1569" s="15"/>
      <c r="I1569" s="59"/>
      <c r="J1569" s="59"/>
      <c r="K1569" s="59"/>
      <c r="L1569" s="59"/>
      <c r="M1569" s="1"/>
    </row>
    <row r="1570" spans="1:13" ht="15.75">
      <c r="A1570" s="11" t="s">
        <v>9</v>
      </c>
      <c r="B1570" s="306" t="s">
        <v>1147</v>
      </c>
      <c r="C1570" s="306"/>
      <c r="D1570" s="306"/>
      <c r="E1570" s="306"/>
      <c r="F1570" s="11"/>
      <c r="G1570" s="16"/>
      <c r="H1570" s="17"/>
      <c r="I1570" s="60"/>
      <c r="J1570" s="60"/>
      <c r="K1570" s="60"/>
      <c r="L1570" s="60"/>
      <c r="M1570" s="74"/>
    </row>
    <row r="1571" spans="1:13" ht="15.75">
      <c r="A1571" s="11" t="s">
        <v>11</v>
      </c>
      <c r="B1571" s="289"/>
      <c r="C1571" s="289"/>
      <c r="D1571" s="289"/>
      <c r="E1571" s="289"/>
      <c r="F1571" s="18"/>
      <c r="G1571" s="19" t="s">
        <v>13</v>
      </c>
      <c r="H1571" s="20" t="s">
        <v>161</v>
      </c>
      <c r="I1571" s="62"/>
      <c r="J1571" s="62"/>
      <c r="K1571" s="62"/>
      <c r="L1571" s="62"/>
      <c r="M1571" s="1"/>
    </row>
    <row r="1572" spans="1:13" ht="15.75">
      <c r="A1572" s="21" t="s">
        <v>14</v>
      </c>
      <c r="B1572" s="21" t="s">
        <v>16</v>
      </c>
      <c r="C1572" s="21" t="s">
        <v>17</v>
      </c>
      <c r="D1572" s="22" t="s">
        <v>18</v>
      </c>
      <c r="E1572" s="23" t="s">
        <v>19</v>
      </c>
      <c r="F1572" s="23" t="s">
        <v>20</v>
      </c>
      <c r="G1572" s="21" t="s">
        <v>21</v>
      </c>
      <c r="H1572" s="3"/>
      <c r="I1572" s="59"/>
      <c r="J1572" s="59"/>
      <c r="K1572" s="59"/>
      <c r="L1572" s="59"/>
      <c r="M1572" s="1"/>
    </row>
    <row r="1573" spans="1:13">
      <c r="A1573" s="24">
        <v>1</v>
      </c>
      <c r="B1573" s="25" t="s">
        <v>23</v>
      </c>
      <c r="C1573" s="26">
        <v>3</v>
      </c>
      <c r="D1573" s="27">
        <v>79305</v>
      </c>
      <c r="E1573" s="28">
        <f>D1573*C1573</f>
        <v>237915</v>
      </c>
      <c r="F1573" s="29">
        <v>0.09</v>
      </c>
      <c r="G1573" s="30">
        <f>E1573-E1573*F1573</f>
        <v>216502.65</v>
      </c>
      <c r="H1573" s="31">
        <f>D1573/1.08*0.91</f>
        <v>66821.805555555547</v>
      </c>
      <c r="I1573" s="59"/>
      <c r="J1573" s="59"/>
      <c r="K1573" s="59">
        <f>H1573*C1573</f>
        <v>200465.41666666663</v>
      </c>
      <c r="L1573" s="59"/>
      <c r="M1573" s="63">
        <f>H1573*C1573</f>
        <v>200465.41666666663</v>
      </c>
    </row>
    <row r="1574" spans="1:13">
      <c r="A1574" s="24">
        <v>2</v>
      </c>
      <c r="B1574" s="25" t="s">
        <v>25</v>
      </c>
      <c r="C1574" s="32">
        <v>3</v>
      </c>
      <c r="D1574" s="33">
        <v>128591</v>
      </c>
      <c r="E1574" s="28">
        <f t="shared" ref="E1574:E1590" si="205">D1574*C1574</f>
        <v>385773</v>
      </c>
      <c r="F1574" s="29">
        <v>0.09</v>
      </c>
      <c r="G1574" s="30">
        <f t="shared" ref="G1574:G1590" si="206">E1574-E1574*F1574</f>
        <v>351053.43</v>
      </c>
      <c r="H1574" s="31">
        <f t="shared" ref="H1574:H1590" si="207">D1574/1.08*0.91</f>
        <v>108349.82407407407</v>
      </c>
      <c r="I1574" s="59"/>
      <c r="J1574" s="59"/>
      <c r="K1574" s="59">
        <f t="shared" ref="K1574:K1590" si="208">H1574*C1574</f>
        <v>325049.47222222225</v>
      </c>
      <c r="L1574" s="59"/>
      <c r="M1574" s="63">
        <f t="shared" ref="M1574:M1590" si="209">H1574*C1574</f>
        <v>325049.47222222225</v>
      </c>
    </row>
    <row r="1575" spans="1:13">
      <c r="A1575" s="24">
        <v>3</v>
      </c>
      <c r="B1575" s="25" t="s">
        <v>26</v>
      </c>
      <c r="C1575" s="88"/>
      <c r="D1575" s="27">
        <v>60043</v>
      </c>
      <c r="E1575" s="28">
        <f t="shared" si="205"/>
        <v>0</v>
      </c>
      <c r="F1575" s="29">
        <v>0.09</v>
      </c>
      <c r="G1575" s="30">
        <f t="shared" si="206"/>
        <v>0</v>
      </c>
      <c r="H1575" s="31">
        <f t="shared" si="207"/>
        <v>50591.787037037036</v>
      </c>
      <c r="I1575" s="59"/>
      <c r="J1575" s="59"/>
      <c r="K1575" s="59">
        <f t="shared" si="208"/>
        <v>0</v>
      </c>
      <c r="L1575" s="59"/>
      <c r="M1575" s="63">
        <f t="shared" si="209"/>
        <v>0</v>
      </c>
    </row>
    <row r="1576" spans="1:13">
      <c r="A1576" s="24">
        <v>4</v>
      </c>
      <c r="B1576" s="25" t="s">
        <v>27</v>
      </c>
      <c r="C1576" s="106">
        <v>3</v>
      </c>
      <c r="D1576" s="27">
        <v>115781</v>
      </c>
      <c r="E1576" s="28">
        <f t="shared" si="205"/>
        <v>347343</v>
      </c>
      <c r="F1576" s="29">
        <v>0.09</v>
      </c>
      <c r="G1576" s="30">
        <f t="shared" si="206"/>
        <v>316082.13</v>
      </c>
      <c r="H1576" s="31">
        <f t="shared" si="207"/>
        <v>97556.212962962964</v>
      </c>
      <c r="I1576" s="59"/>
      <c r="J1576" s="59"/>
      <c r="K1576" s="59">
        <f t="shared" si="208"/>
        <v>292668.63888888888</v>
      </c>
      <c r="L1576" s="59"/>
      <c r="M1576" s="63">
        <f t="shared" si="209"/>
        <v>292668.63888888888</v>
      </c>
    </row>
    <row r="1577" spans="1:13">
      <c r="A1577" s="24">
        <v>5</v>
      </c>
      <c r="B1577" s="25" t="s">
        <v>28</v>
      </c>
      <c r="C1577" s="32">
        <v>3</v>
      </c>
      <c r="D1577" s="27">
        <v>119943</v>
      </c>
      <c r="E1577" s="28">
        <f t="shared" si="205"/>
        <v>359829</v>
      </c>
      <c r="F1577" s="29">
        <v>0.09</v>
      </c>
      <c r="G1577" s="30">
        <f t="shared" si="206"/>
        <v>327444.39</v>
      </c>
      <c r="H1577" s="31">
        <f t="shared" si="207"/>
        <v>101063.08333333333</v>
      </c>
      <c r="I1577" s="59"/>
      <c r="J1577" s="59"/>
      <c r="K1577" s="59">
        <f t="shared" si="208"/>
        <v>303189.25</v>
      </c>
      <c r="L1577" s="59"/>
      <c r="M1577" s="63">
        <f t="shared" si="209"/>
        <v>303189.25</v>
      </c>
    </row>
    <row r="1578" spans="1:13">
      <c r="A1578" s="24">
        <v>6</v>
      </c>
      <c r="B1578" s="25" t="s">
        <v>29</v>
      </c>
      <c r="C1578" s="26"/>
      <c r="D1578" s="27">
        <v>94810</v>
      </c>
      <c r="E1578" s="28">
        <f t="shared" si="205"/>
        <v>0</v>
      </c>
      <c r="F1578" s="29">
        <v>0.09</v>
      </c>
      <c r="G1578" s="30">
        <f t="shared" si="206"/>
        <v>0</v>
      </c>
      <c r="H1578" s="31">
        <f t="shared" si="207"/>
        <v>79886.203703703708</v>
      </c>
      <c r="I1578" s="59"/>
      <c r="J1578" s="59"/>
      <c r="K1578" s="59">
        <f t="shared" si="208"/>
        <v>0</v>
      </c>
      <c r="L1578" s="59"/>
      <c r="M1578" s="63">
        <f t="shared" si="209"/>
        <v>0</v>
      </c>
    </row>
    <row r="1579" spans="1:13">
      <c r="A1579" s="24">
        <v>7</v>
      </c>
      <c r="B1579" s="25" t="s">
        <v>30</v>
      </c>
      <c r="C1579" s="34"/>
      <c r="D1579" s="27">
        <v>141396</v>
      </c>
      <c r="E1579" s="28">
        <f t="shared" si="205"/>
        <v>0</v>
      </c>
      <c r="F1579" s="29">
        <v>0.09</v>
      </c>
      <c r="G1579" s="30">
        <f t="shared" si="206"/>
        <v>0</v>
      </c>
      <c r="H1579" s="31">
        <f t="shared" si="207"/>
        <v>119139.22222222222</v>
      </c>
      <c r="I1579" s="59"/>
      <c r="J1579" s="59"/>
      <c r="K1579" s="59">
        <f t="shared" si="208"/>
        <v>0</v>
      </c>
      <c r="L1579" s="59"/>
      <c r="M1579" s="63">
        <f t="shared" si="209"/>
        <v>0</v>
      </c>
    </row>
    <row r="1580" spans="1:13">
      <c r="A1580" s="24">
        <v>8</v>
      </c>
      <c r="B1580" s="25" t="s">
        <v>31</v>
      </c>
      <c r="C1580" s="26"/>
      <c r="D1580" s="27">
        <v>232931</v>
      </c>
      <c r="E1580" s="28">
        <f t="shared" si="205"/>
        <v>0</v>
      </c>
      <c r="F1580" s="29">
        <v>0.09</v>
      </c>
      <c r="G1580" s="30">
        <f t="shared" si="206"/>
        <v>0</v>
      </c>
      <c r="H1580" s="31">
        <f t="shared" si="207"/>
        <v>196265.93518518517</v>
      </c>
      <c r="I1580" s="59"/>
      <c r="J1580" s="59"/>
      <c r="K1580" s="59">
        <f t="shared" si="208"/>
        <v>0</v>
      </c>
      <c r="L1580" s="59"/>
      <c r="M1580" s="63">
        <f t="shared" si="209"/>
        <v>0</v>
      </c>
    </row>
    <row r="1581" spans="1:13">
      <c r="A1581" s="24">
        <v>9</v>
      </c>
      <c r="B1581" s="36" t="s">
        <v>32</v>
      </c>
      <c r="C1581" s="26"/>
      <c r="D1581" s="27">
        <v>101534</v>
      </c>
      <c r="E1581" s="28">
        <f t="shared" si="205"/>
        <v>0</v>
      </c>
      <c r="F1581" s="29">
        <v>0.09</v>
      </c>
      <c r="G1581" s="30">
        <f t="shared" si="206"/>
        <v>0</v>
      </c>
      <c r="H1581" s="31">
        <f t="shared" si="207"/>
        <v>85551.796296296307</v>
      </c>
      <c r="I1581" s="59"/>
      <c r="J1581" s="59"/>
      <c r="K1581" s="59">
        <f t="shared" si="208"/>
        <v>0</v>
      </c>
      <c r="L1581" s="59"/>
      <c r="M1581" s="63">
        <f t="shared" si="209"/>
        <v>0</v>
      </c>
    </row>
    <row r="1582" spans="1:13">
      <c r="A1582" s="24">
        <v>10</v>
      </c>
      <c r="B1582" s="36" t="s">
        <v>33</v>
      </c>
      <c r="C1582" s="37"/>
      <c r="D1582" s="33">
        <v>110148</v>
      </c>
      <c r="E1582" s="28">
        <f t="shared" si="205"/>
        <v>0</v>
      </c>
      <c r="F1582" s="29">
        <v>0.09</v>
      </c>
      <c r="G1582" s="30">
        <f t="shared" si="206"/>
        <v>0</v>
      </c>
      <c r="H1582" s="31">
        <f t="shared" si="207"/>
        <v>92809.888888888876</v>
      </c>
      <c r="I1582" s="59"/>
      <c r="J1582" s="59"/>
      <c r="K1582" s="59">
        <f t="shared" si="208"/>
        <v>0</v>
      </c>
      <c r="L1582" s="59"/>
      <c r="M1582" s="63">
        <f t="shared" si="209"/>
        <v>0</v>
      </c>
    </row>
    <row r="1583" spans="1:13">
      <c r="A1583" s="24">
        <v>11</v>
      </c>
      <c r="B1583" s="25" t="s">
        <v>34</v>
      </c>
      <c r="C1583" s="37"/>
      <c r="D1583" s="27">
        <v>54198</v>
      </c>
      <c r="E1583" s="28">
        <f t="shared" si="205"/>
        <v>0</v>
      </c>
      <c r="F1583" s="29">
        <v>0.09</v>
      </c>
      <c r="G1583" s="30">
        <f t="shared" si="206"/>
        <v>0</v>
      </c>
      <c r="H1583" s="31">
        <f t="shared" si="207"/>
        <v>45666.833333333328</v>
      </c>
      <c r="I1583" s="59"/>
      <c r="J1583" s="59"/>
      <c r="K1583" s="59">
        <f t="shared" si="208"/>
        <v>0</v>
      </c>
      <c r="L1583" s="59"/>
      <c r="M1583" s="63">
        <f t="shared" si="209"/>
        <v>0</v>
      </c>
    </row>
    <row r="1584" spans="1:13">
      <c r="A1584" s="24">
        <v>12</v>
      </c>
      <c r="B1584" s="25" t="s">
        <v>35</v>
      </c>
      <c r="C1584" s="37"/>
      <c r="D1584" s="27">
        <v>49680</v>
      </c>
      <c r="E1584" s="28">
        <f t="shared" si="205"/>
        <v>0</v>
      </c>
      <c r="F1584" s="29">
        <v>0.09</v>
      </c>
      <c r="G1584" s="30">
        <f t="shared" si="206"/>
        <v>0</v>
      </c>
      <c r="H1584" s="31">
        <f t="shared" si="207"/>
        <v>41860</v>
      </c>
      <c r="I1584" s="59"/>
      <c r="J1584" s="59"/>
      <c r="K1584" s="59">
        <f t="shared" si="208"/>
        <v>0</v>
      </c>
      <c r="L1584" s="59"/>
      <c r="M1584" s="63">
        <f t="shared" si="209"/>
        <v>0</v>
      </c>
    </row>
    <row r="1585" spans="1:13">
      <c r="A1585" s="24">
        <v>13</v>
      </c>
      <c r="B1585" s="25" t="s">
        <v>36</v>
      </c>
      <c r="C1585" s="37">
        <v>3</v>
      </c>
      <c r="D1585" s="38">
        <v>64152</v>
      </c>
      <c r="E1585" s="28">
        <f t="shared" si="205"/>
        <v>192456</v>
      </c>
      <c r="F1585" s="29">
        <v>0.09</v>
      </c>
      <c r="G1585" s="30">
        <f t="shared" si="206"/>
        <v>175134.96</v>
      </c>
      <c r="H1585" s="31">
        <f t="shared" si="207"/>
        <v>54053.999999999993</v>
      </c>
      <c r="I1585" s="59"/>
      <c r="J1585" s="59"/>
      <c r="K1585" s="59">
        <f t="shared" si="208"/>
        <v>162161.99999999997</v>
      </c>
      <c r="L1585" s="59"/>
      <c r="M1585" s="63">
        <f t="shared" si="209"/>
        <v>162161.99999999997</v>
      </c>
    </row>
    <row r="1586" spans="1:13">
      <c r="A1586" s="24">
        <v>14</v>
      </c>
      <c r="B1586" s="25" t="s">
        <v>37</v>
      </c>
      <c r="C1586" s="37"/>
      <c r="D1586" s="38">
        <v>65934</v>
      </c>
      <c r="E1586" s="28">
        <f t="shared" si="205"/>
        <v>0</v>
      </c>
      <c r="F1586" s="29">
        <v>0.09</v>
      </c>
      <c r="G1586" s="30">
        <f t="shared" si="206"/>
        <v>0</v>
      </c>
      <c r="H1586" s="31">
        <f t="shared" si="207"/>
        <v>55555.499999999993</v>
      </c>
      <c r="I1586" s="59"/>
      <c r="J1586" s="59"/>
      <c r="K1586" s="59">
        <f t="shared" si="208"/>
        <v>0</v>
      </c>
      <c r="L1586" s="59"/>
      <c r="M1586" s="63">
        <f t="shared" si="209"/>
        <v>0</v>
      </c>
    </row>
    <row r="1587" spans="1:13">
      <c r="A1587" s="24">
        <v>15</v>
      </c>
      <c r="B1587" s="25" t="s">
        <v>38</v>
      </c>
      <c r="C1587" s="37"/>
      <c r="D1587" s="38">
        <v>76626</v>
      </c>
      <c r="E1587" s="28">
        <f t="shared" si="205"/>
        <v>0</v>
      </c>
      <c r="F1587" s="29">
        <v>0.09</v>
      </c>
      <c r="G1587" s="30">
        <f t="shared" si="206"/>
        <v>0</v>
      </c>
      <c r="H1587" s="31">
        <f t="shared" si="207"/>
        <v>64564.5</v>
      </c>
      <c r="I1587" s="59"/>
      <c r="J1587" s="59"/>
      <c r="K1587" s="59">
        <f t="shared" si="208"/>
        <v>0</v>
      </c>
      <c r="L1587" s="59"/>
      <c r="M1587" s="63">
        <f t="shared" si="209"/>
        <v>0</v>
      </c>
    </row>
    <row r="1588" spans="1:13">
      <c r="A1588" s="24">
        <v>16</v>
      </c>
      <c r="B1588" s="25" t="s">
        <v>39</v>
      </c>
      <c r="C1588" s="37">
        <v>3</v>
      </c>
      <c r="D1588" s="38">
        <v>80190</v>
      </c>
      <c r="E1588" s="28">
        <f t="shared" si="205"/>
        <v>240570</v>
      </c>
      <c r="F1588" s="29">
        <v>0.09</v>
      </c>
      <c r="G1588" s="30">
        <f t="shared" si="206"/>
        <v>218918.7</v>
      </c>
      <c r="H1588" s="31">
        <f t="shared" si="207"/>
        <v>67567.5</v>
      </c>
      <c r="I1588" s="59"/>
      <c r="J1588" s="59"/>
      <c r="K1588" s="59">
        <f t="shared" si="208"/>
        <v>202702.5</v>
      </c>
      <c r="L1588" s="59"/>
      <c r="M1588" s="63">
        <f t="shared" si="209"/>
        <v>202702.5</v>
      </c>
    </row>
    <row r="1589" spans="1:13">
      <c r="A1589" s="24">
        <v>17</v>
      </c>
      <c r="B1589" s="25" t="s">
        <v>40</v>
      </c>
      <c r="C1589" s="37"/>
      <c r="D1589" s="38">
        <v>113832</v>
      </c>
      <c r="E1589" s="28">
        <f t="shared" si="205"/>
        <v>0</v>
      </c>
      <c r="F1589" s="29">
        <v>0.09</v>
      </c>
      <c r="G1589" s="30">
        <f t="shared" si="206"/>
        <v>0</v>
      </c>
      <c r="H1589" s="31">
        <f t="shared" si="207"/>
        <v>95914</v>
      </c>
      <c r="I1589" s="59"/>
      <c r="J1589" s="59"/>
      <c r="K1589" s="59">
        <f t="shared" si="208"/>
        <v>0</v>
      </c>
      <c r="L1589" s="59"/>
      <c r="M1589" s="63">
        <f t="shared" si="209"/>
        <v>0</v>
      </c>
    </row>
    <row r="1590" spans="1:13">
      <c r="A1590" s="24">
        <v>18</v>
      </c>
      <c r="B1590" s="25" t="s">
        <v>41</v>
      </c>
      <c r="C1590" s="37"/>
      <c r="D1590" s="39">
        <v>98010</v>
      </c>
      <c r="E1590" s="28">
        <f t="shared" si="205"/>
        <v>0</v>
      </c>
      <c r="F1590" s="29">
        <v>0.09</v>
      </c>
      <c r="G1590" s="30">
        <f t="shared" si="206"/>
        <v>0</v>
      </c>
      <c r="H1590" s="31">
        <f t="shared" si="207"/>
        <v>82582.5</v>
      </c>
      <c r="I1590" s="59"/>
      <c r="J1590" s="59"/>
      <c r="K1590" s="59">
        <f t="shared" si="208"/>
        <v>0</v>
      </c>
      <c r="L1590" s="59"/>
      <c r="M1590" s="63">
        <f t="shared" si="209"/>
        <v>0</v>
      </c>
    </row>
    <row r="1591" spans="1:13" ht="17.25">
      <c r="A1591" s="40"/>
      <c r="B1591" s="41" t="s">
        <v>42</v>
      </c>
      <c r="C1591" s="42">
        <f>SUM(C1573:C1590)</f>
        <v>18</v>
      </c>
      <c r="D1591" s="42"/>
      <c r="E1591" s="43">
        <f>SUM(E1573:E1590)</f>
        <v>1763886</v>
      </c>
      <c r="F1591" s="43"/>
      <c r="G1591" s="111">
        <f>SUM(G1573:G1590)</f>
        <v>1605136.26</v>
      </c>
      <c r="H1591" s="45"/>
      <c r="I1591" s="64"/>
      <c r="J1591" s="113"/>
      <c r="K1591" s="113">
        <f>SUM(K1573:K1590)</f>
        <v>1486237.2777777778</v>
      </c>
      <c r="L1591" s="113"/>
      <c r="M1591" s="45">
        <f>SUM(M1573:M1590)</f>
        <v>1486237.2777777778</v>
      </c>
    </row>
    <row r="1592" spans="1:13" ht="31.5">
      <c r="A1592" s="46"/>
      <c r="B1592" s="47"/>
      <c r="C1592" s="48"/>
      <c r="D1592" s="48"/>
      <c r="E1592" s="49"/>
      <c r="F1592" s="49"/>
      <c r="G1592" s="50"/>
      <c r="H1592" s="51"/>
      <c r="I1592" s="65"/>
      <c r="J1592" s="114"/>
      <c r="K1592" s="114">
        <f>K1591*0.08</f>
        <v>118898.98222222223</v>
      </c>
      <c r="L1592" s="114"/>
      <c r="M1592" s="115">
        <f>M1591*0.1</f>
        <v>148623.72777777779</v>
      </c>
    </row>
    <row r="1593" spans="1:13" ht="18">
      <c r="A1593" s="283"/>
      <c r="B1593" s="283"/>
      <c r="C1593" s="284"/>
      <c r="D1593" s="284"/>
      <c r="E1593" s="54"/>
      <c r="F1593" s="54"/>
      <c r="G1593" s="55"/>
      <c r="H1593" s="56"/>
      <c r="I1593" s="66"/>
      <c r="J1593" s="116"/>
      <c r="K1593" s="116">
        <f>SUM(K1591:K1592)</f>
        <v>1605136.26</v>
      </c>
      <c r="L1593" s="116"/>
      <c r="M1593" s="117">
        <f>SUM(M1591:M1592)</f>
        <v>1634861.0055555555</v>
      </c>
    </row>
    <row r="1594" spans="1:13" ht="18">
      <c r="A1594" s="283" t="s">
        <v>43</v>
      </c>
      <c r="B1594" s="283"/>
      <c r="C1594" s="284" t="s">
        <v>44</v>
      </c>
      <c r="D1594" s="284"/>
      <c r="E1594" s="54"/>
      <c r="F1594" s="54"/>
      <c r="G1594" s="55" t="s">
        <v>45</v>
      </c>
      <c r="H1594" s="56"/>
    </row>
    <row r="1598" spans="1:13" ht="15.75">
      <c r="A1598" s="279" t="s">
        <v>0</v>
      </c>
      <c r="B1598" s="279"/>
      <c r="C1598" s="279"/>
      <c r="D1598" s="279"/>
      <c r="E1598" s="279"/>
      <c r="F1598" s="279"/>
      <c r="G1598" s="279"/>
      <c r="H1598" s="3"/>
      <c r="I1598" s="112"/>
      <c r="J1598" s="112"/>
      <c r="K1598" s="112"/>
      <c r="L1598" s="112"/>
      <c r="M1598" s="1"/>
    </row>
    <row r="1599" spans="1:13" ht="17.25">
      <c r="A1599" s="279" t="s">
        <v>1</v>
      </c>
      <c r="B1599" s="279"/>
      <c r="C1599" s="279"/>
      <c r="D1599" s="279"/>
      <c r="E1599" s="279"/>
      <c r="F1599" s="279"/>
      <c r="G1599" s="279"/>
      <c r="H1599" s="3"/>
      <c r="I1599" s="58"/>
      <c r="J1599" s="58"/>
      <c r="K1599" s="58"/>
      <c r="L1599" s="58"/>
      <c r="M1599" s="1"/>
    </row>
    <row r="1600" spans="1:13" ht="15.75">
      <c r="A1600" s="279" t="s">
        <v>2</v>
      </c>
      <c r="B1600" s="279"/>
      <c r="C1600" s="279"/>
      <c r="D1600" s="279"/>
      <c r="E1600" s="279"/>
      <c r="F1600" s="279"/>
      <c r="G1600" s="279"/>
      <c r="H1600" s="3"/>
      <c r="I1600" s="59"/>
      <c r="J1600" s="59"/>
      <c r="K1600" s="59"/>
      <c r="L1600" s="59"/>
      <c r="M1600" s="1"/>
    </row>
    <row r="1601" spans="1:13" ht="15.75">
      <c r="A1601" s="279" t="s">
        <v>4</v>
      </c>
      <c r="B1601" s="279"/>
      <c r="C1601" s="279"/>
      <c r="D1601" s="279"/>
      <c r="E1601" s="279"/>
      <c r="F1601" s="279"/>
      <c r="G1601" s="279"/>
      <c r="H1601" s="3"/>
      <c r="I1601" s="59"/>
      <c r="J1601" s="59"/>
      <c r="K1601" s="59"/>
      <c r="L1601" s="59"/>
      <c r="M1601" s="1"/>
    </row>
    <row r="1602" spans="1:13" ht="15.75">
      <c r="A1602" s="280" t="s">
        <v>6</v>
      </c>
      <c r="B1602" s="280"/>
      <c r="C1602" s="280"/>
      <c r="D1602" s="280"/>
      <c r="E1602" s="280"/>
      <c r="F1602" s="280"/>
      <c r="G1602" s="280"/>
      <c r="H1602" s="3"/>
      <c r="I1602" s="59"/>
      <c r="J1602" s="59"/>
      <c r="K1602" s="59"/>
      <c r="L1602" s="59"/>
      <c r="M1602" s="1"/>
    </row>
    <row r="1603" spans="1:13" ht="27.75">
      <c r="A1603" s="9"/>
      <c r="B1603" s="9"/>
      <c r="C1603" s="281" t="s">
        <v>1095</v>
      </c>
      <c r="D1603" s="281"/>
      <c r="E1603" s="281"/>
      <c r="F1603" s="281"/>
      <c r="G1603" s="281"/>
      <c r="H1603" s="10"/>
      <c r="I1603" s="59"/>
      <c r="J1603" s="59"/>
      <c r="K1603" s="59"/>
      <c r="L1603" s="59"/>
      <c r="M1603" s="2"/>
    </row>
    <row r="1604" spans="1:13" ht="15.75">
      <c r="A1604" s="11" t="s">
        <v>1100</v>
      </c>
      <c r="B1604" s="12"/>
      <c r="C1604" s="13"/>
      <c r="D1604" s="286"/>
      <c r="E1604" s="286"/>
      <c r="F1604" s="286"/>
      <c r="G1604" s="286"/>
      <c r="H1604" s="15"/>
      <c r="I1604" s="59"/>
      <c r="J1604" s="59"/>
      <c r="K1604" s="59"/>
      <c r="L1604" s="59"/>
      <c r="M1604" s="1"/>
    </row>
    <row r="1605" spans="1:13" ht="15.75">
      <c r="A1605" s="11" t="s">
        <v>9</v>
      </c>
      <c r="B1605" s="306"/>
      <c r="C1605" s="306"/>
      <c r="D1605" s="306"/>
      <c r="E1605" s="306"/>
      <c r="F1605" s="11"/>
      <c r="G1605" s="16"/>
      <c r="H1605" s="17"/>
      <c r="I1605" s="60"/>
      <c r="J1605" s="60"/>
      <c r="K1605" s="60"/>
      <c r="L1605" s="60"/>
      <c r="M1605" s="74"/>
    </row>
    <row r="1606" spans="1:13" ht="15.75">
      <c r="A1606" s="11" t="s">
        <v>11</v>
      </c>
      <c r="B1606" s="289" t="s">
        <v>1148</v>
      </c>
      <c r="C1606" s="289"/>
      <c r="D1606" s="289"/>
      <c r="E1606" s="289"/>
      <c r="F1606" s="18"/>
      <c r="G1606" s="19" t="s">
        <v>13</v>
      </c>
      <c r="H1606" s="20" t="s">
        <v>161</v>
      </c>
      <c r="I1606" s="62"/>
      <c r="J1606" s="62"/>
      <c r="K1606" s="62"/>
      <c r="L1606" s="62"/>
      <c r="M1606" s="1"/>
    </row>
    <row r="1607" spans="1:13" ht="15.75">
      <c r="A1607" s="21" t="s">
        <v>14</v>
      </c>
      <c r="B1607" s="21" t="s">
        <v>16</v>
      </c>
      <c r="C1607" s="21" t="s">
        <v>17</v>
      </c>
      <c r="D1607" s="22" t="s">
        <v>18</v>
      </c>
      <c r="E1607" s="23" t="s">
        <v>19</v>
      </c>
      <c r="F1607" s="23" t="s">
        <v>20</v>
      </c>
      <c r="G1607" s="21" t="s">
        <v>21</v>
      </c>
      <c r="H1607" s="3"/>
      <c r="I1607" s="59"/>
      <c r="J1607" s="59"/>
      <c r="K1607" s="59"/>
      <c r="L1607" s="59"/>
      <c r="M1607" s="1"/>
    </row>
    <row r="1608" spans="1:13">
      <c r="A1608" s="24">
        <v>1</v>
      </c>
      <c r="B1608" s="25" t="s">
        <v>23</v>
      </c>
      <c r="C1608" s="26"/>
      <c r="D1608" s="27">
        <v>79305</v>
      </c>
      <c r="E1608" s="28">
        <f>D1608*C1608</f>
        <v>0</v>
      </c>
      <c r="F1608" s="29">
        <v>0.09</v>
      </c>
      <c r="G1608" s="30">
        <f>E1608-E1608*F1608</f>
        <v>0</v>
      </c>
      <c r="H1608" s="31">
        <f>D1608/1.08*0.91</f>
        <v>66821.805555555547</v>
      </c>
      <c r="I1608" s="59"/>
      <c r="J1608" s="59"/>
      <c r="K1608" s="59">
        <f>H1608*C1608</f>
        <v>0</v>
      </c>
      <c r="L1608" s="59"/>
      <c r="M1608" s="63">
        <f>H1608*C1608</f>
        <v>0</v>
      </c>
    </row>
    <row r="1609" spans="1:13">
      <c r="A1609" s="24">
        <v>2</v>
      </c>
      <c r="B1609" s="25" t="s">
        <v>25</v>
      </c>
      <c r="C1609" s="32">
        <v>5</v>
      </c>
      <c r="D1609" s="33">
        <v>128591</v>
      </c>
      <c r="E1609" s="28">
        <f t="shared" ref="E1609:E1625" si="210">D1609*C1609</f>
        <v>642955</v>
      </c>
      <c r="F1609" s="29">
        <v>0.09</v>
      </c>
      <c r="G1609" s="30">
        <f t="shared" ref="G1609:G1625" si="211">E1609-E1609*F1609</f>
        <v>585089.05000000005</v>
      </c>
      <c r="H1609" s="31">
        <f t="shared" ref="H1609:H1625" si="212">D1609/1.08*0.91</f>
        <v>108349.82407407407</v>
      </c>
      <c r="I1609" s="59"/>
      <c r="J1609" s="59"/>
      <c r="K1609" s="59">
        <f t="shared" ref="K1609:K1625" si="213">H1609*C1609</f>
        <v>541749.12037037034</v>
      </c>
      <c r="L1609" s="59"/>
      <c r="M1609" s="63">
        <f t="shared" ref="M1609:M1625" si="214">H1609*C1609</f>
        <v>541749.12037037034</v>
      </c>
    </row>
    <row r="1610" spans="1:13">
      <c r="A1610" s="24">
        <v>3</v>
      </c>
      <c r="B1610" s="25" t="s">
        <v>26</v>
      </c>
      <c r="C1610" s="88">
        <v>2</v>
      </c>
      <c r="D1610" s="27">
        <v>60043</v>
      </c>
      <c r="E1610" s="28">
        <f t="shared" si="210"/>
        <v>120086</v>
      </c>
      <c r="F1610" s="29">
        <v>0.09</v>
      </c>
      <c r="G1610" s="30">
        <f t="shared" si="211"/>
        <v>109278.26</v>
      </c>
      <c r="H1610" s="31">
        <f t="shared" si="212"/>
        <v>50591.787037037036</v>
      </c>
      <c r="I1610" s="59"/>
      <c r="J1610" s="59"/>
      <c r="K1610" s="59">
        <f t="shared" si="213"/>
        <v>101183.57407407407</v>
      </c>
      <c r="L1610" s="59"/>
      <c r="M1610" s="63">
        <f t="shared" si="214"/>
        <v>101183.57407407407</v>
      </c>
    </row>
    <row r="1611" spans="1:13">
      <c r="A1611" s="24">
        <v>4</v>
      </c>
      <c r="B1611" s="25" t="s">
        <v>27</v>
      </c>
      <c r="C1611" s="106"/>
      <c r="D1611" s="27">
        <v>115781</v>
      </c>
      <c r="E1611" s="28">
        <f t="shared" si="210"/>
        <v>0</v>
      </c>
      <c r="F1611" s="29">
        <v>0.09</v>
      </c>
      <c r="G1611" s="30">
        <f t="shared" si="211"/>
        <v>0</v>
      </c>
      <c r="H1611" s="31">
        <f t="shared" si="212"/>
        <v>97556.212962962964</v>
      </c>
      <c r="I1611" s="59"/>
      <c r="J1611" s="59"/>
      <c r="K1611" s="59">
        <f t="shared" si="213"/>
        <v>0</v>
      </c>
      <c r="L1611" s="59"/>
      <c r="M1611" s="63">
        <f t="shared" si="214"/>
        <v>0</v>
      </c>
    </row>
    <row r="1612" spans="1:13">
      <c r="A1612" s="24">
        <v>5</v>
      </c>
      <c r="B1612" s="25" t="s">
        <v>28</v>
      </c>
      <c r="C1612" s="32">
        <v>5</v>
      </c>
      <c r="D1612" s="27">
        <v>119943</v>
      </c>
      <c r="E1612" s="28">
        <f t="shared" si="210"/>
        <v>599715</v>
      </c>
      <c r="F1612" s="29">
        <v>0.09</v>
      </c>
      <c r="G1612" s="30">
        <f t="shared" si="211"/>
        <v>545740.65</v>
      </c>
      <c r="H1612" s="31">
        <f t="shared" si="212"/>
        <v>101063.08333333333</v>
      </c>
      <c r="I1612" s="59"/>
      <c r="J1612" s="59"/>
      <c r="K1612" s="59">
        <f t="shared" si="213"/>
        <v>505315.41666666663</v>
      </c>
      <c r="L1612" s="59"/>
      <c r="M1612" s="63">
        <f t="shared" si="214"/>
        <v>505315.41666666663</v>
      </c>
    </row>
    <row r="1613" spans="1:13">
      <c r="A1613" s="24">
        <v>6</v>
      </c>
      <c r="B1613" s="25" t="s">
        <v>29</v>
      </c>
      <c r="C1613" s="26"/>
      <c r="D1613" s="27">
        <v>94810</v>
      </c>
      <c r="E1613" s="28">
        <f t="shared" si="210"/>
        <v>0</v>
      </c>
      <c r="F1613" s="29">
        <v>0.09</v>
      </c>
      <c r="G1613" s="30">
        <f t="shared" si="211"/>
        <v>0</v>
      </c>
      <c r="H1613" s="31">
        <f t="shared" si="212"/>
        <v>79886.203703703708</v>
      </c>
      <c r="I1613" s="59"/>
      <c r="J1613" s="59"/>
      <c r="K1613" s="59">
        <f t="shared" si="213"/>
        <v>0</v>
      </c>
      <c r="L1613" s="59"/>
      <c r="M1613" s="63">
        <f t="shared" si="214"/>
        <v>0</v>
      </c>
    </row>
    <row r="1614" spans="1:13">
      <c r="A1614" s="24">
        <v>7</v>
      </c>
      <c r="B1614" s="25" t="s">
        <v>30</v>
      </c>
      <c r="C1614" s="34"/>
      <c r="D1614" s="27">
        <v>141396</v>
      </c>
      <c r="E1614" s="28">
        <f t="shared" si="210"/>
        <v>0</v>
      </c>
      <c r="F1614" s="29">
        <v>0.09</v>
      </c>
      <c r="G1614" s="30">
        <f t="shared" si="211"/>
        <v>0</v>
      </c>
      <c r="H1614" s="31">
        <f t="shared" si="212"/>
        <v>119139.22222222222</v>
      </c>
      <c r="I1614" s="59"/>
      <c r="J1614" s="59"/>
      <c r="K1614" s="59">
        <f t="shared" si="213"/>
        <v>0</v>
      </c>
      <c r="L1614" s="59"/>
      <c r="M1614" s="63">
        <f t="shared" si="214"/>
        <v>0</v>
      </c>
    </row>
    <row r="1615" spans="1:13">
      <c r="A1615" s="24">
        <v>8</v>
      </c>
      <c r="B1615" s="25" t="s">
        <v>31</v>
      </c>
      <c r="C1615" s="26"/>
      <c r="D1615" s="27">
        <v>232931</v>
      </c>
      <c r="E1615" s="28">
        <f t="shared" si="210"/>
        <v>0</v>
      </c>
      <c r="F1615" s="29">
        <v>0.09</v>
      </c>
      <c r="G1615" s="30">
        <f t="shared" si="211"/>
        <v>0</v>
      </c>
      <c r="H1615" s="31">
        <f t="shared" si="212"/>
        <v>196265.93518518517</v>
      </c>
      <c r="I1615" s="59"/>
      <c r="J1615" s="59"/>
      <c r="K1615" s="59">
        <f t="shared" si="213"/>
        <v>0</v>
      </c>
      <c r="L1615" s="59"/>
      <c r="M1615" s="63">
        <f t="shared" si="214"/>
        <v>0</v>
      </c>
    </row>
    <row r="1616" spans="1:13">
      <c r="A1616" s="24">
        <v>9</v>
      </c>
      <c r="B1616" s="36" t="s">
        <v>32</v>
      </c>
      <c r="C1616" s="26"/>
      <c r="D1616" s="27">
        <v>101534</v>
      </c>
      <c r="E1616" s="28">
        <f t="shared" si="210"/>
        <v>0</v>
      </c>
      <c r="F1616" s="29">
        <v>0.09</v>
      </c>
      <c r="G1616" s="30">
        <f t="shared" si="211"/>
        <v>0</v>
      </c>
      <c r="H1616" s="31">
        <f t="shared" si="212"/>
        <v>85551.796296296307</v>
      </c>
      <c r="I1616" s="59"/>
      <c r="J1616" s="59"/>
      <c r="K1616" s="59">
        <f t="shared" si="213"/>
        <v>0</v>
      </c>
      <c r="L1616" s="59"/>
      <c r="M1616" s="63">
        <f t="shared" si="214"/>
        <v>0</v>
      </c>
    </row>
    <row r="1617" spans="1:13">
      <c r="A1617" s="24">
        <v>10</v>
      </c>
      <c r="B1617" s="36" t="s">
        <v>33</v>
      </c>
      <c r="C1617" s="37"/>
      <c r="D1617" s="33">
        <v>110148</v>
      </c>
      <c r="E1617" s="28">
        <f t="shared" si="210"/>
        <v>0</v>
      </c>
      <c r="F1617" s="29">
        <v>0.09</v>
      </c>
      <c r="G1617" s="30">
        <f t="shared" si="211"/>
        <v>0</v>
      </c>
      <c r="H1617" s="31">
        <f t="shared" si="212"/>
        <v>92809.888888888876</v>
      </c>
      <c r="I1617" s="59"/>
      <c r="J1617" s="59"/>
      <c r="K1617" s="59">
        <f t="shared" si="213"/>
        <v>0</v>
      </c>
      <c r="L1617" s="59"/>
      <c r="M1617" s="63">
        <f t="shared" si="214"/>
        <v>0</v>
      </c>
    </row>
    <row r="1618" spans="1:13">
      <c r="A1618" s="24">
        <v>11</v>
      </c>
      <c r="B1618" s="25" t="s">
        <v>34</v>
      </c>
      <c r="C1618" s="37"/>
      <c r="D1618" s="27">
        <v>54198</v>
      </c>
      <c r="E1618" s="28">
        <f t="shared" si="210"/>
        <v>0</v>
      </c>
      <c r="F1618" s="29">
        <v>0.09</v>
      </c>
      <c r="G1618" s="30">
        <f t="shared" si="211"/>
        <v>0</v>
      </c>
      <c r="H1618" s="31">
        <f t="shared" si="212"/>
        <v>45666.833333333328</v>
      </c>
      <c r="I1618" s="59"/>
      <c r="J1618" s="59"/>
      <c r="K1618" s="59">
        <f t="shared" si="213"/>
        <v>0</v>
      </c>
      <c r="L1618" s="59"/>
      <c r="M1618" s="63">
        <f t="shared" si="214"/>
        <v>0</v>
      </c>
    </row>
    <row r="1619" spans="1:13">
      <c r="A1619" s="24">
        <v>12</v>
      </c>
      <c r="B1619" s="25" t="s">
        <v>35</v>
      </c>
      <c r="C1619" s="37"/>
      <c r="D1619" s="27">
        <v>49680</v>
      </c>
      <c r="E1619" s="28">
        <f t="shared" si="210"/>
        <v>0</v>
      </c>
      <c r="F1619" s="29">
        <v>0.09</v>
      </c>
      <c r="G1619" s="30">
        <f t="shared" si="211"/>
        <v>0</v>
      </c>
      <c r="H1619" s="31">
        <f t="shared" si="212"/>
        <v>41860</v>
      </c>
      <c r="I1619" s="59"/>
      <c r="J1619" s="59"/>
      <c r="K1619" s="59">
        <f t="shared" si="213"/>
        <v>0</v>
      </c>
      <c r="L1619" s="59"/>
      <c r="M1619" s="63">
        <f t="shared" si="214"/>
        <v>0</v>
      </c>
    </row>
    <row r="1620" spans="1:13">
      <c r="A1620" s="24">
        <v>13</v>
      </c>
      <c r="B1620" s="25" t="s">
        <v>36</v>
      </c>
      <c r="C1620" s="37"/>
      <c r="D1620" s="38">
        <v>64152</v>
      </c>
      <c r="E1620" s="28">
        <f t="shared" si="210"/>
        <v>0</v>
      </c>
      <c r="F1620" s="29">
        <v>0.09</v>
      </c>
      <c r="G1620" s="30">
        <f t="shared" si="211"/>
        <v>0</v>
      </c>
      <c r="H1620" s="31">
        <f t="shared" si="212"/>
        <v>54053.999999999993</v>
      </c>
      <c r="I1620" s="59"/>
      <c r="J1620" s="59"/>
      <c r="K1620" s="59">
        <f t="shared" si="213"/>
        <v>0</v>
      </c>
      <c r="L1620" s="59"/>
      <c r="M1620" s="63">
        <f t="shared" si="214"/>
        <v>0</v>
      </c>
    </row>
    <row r="1621" spans="1:13">
      <c r="A1621" s="24">
        <v>14</v>
      </c>
      <c r="B1621" s="25" t="s">
        <v>37</v>
      </c>
      <c r="C1621" s="37"/>
      <c r="D1621" s="38">
        <v>65934</v>
      </c>
      <c r="E1621" s="28">
        <f t="shared" si="210"/>
        <v>0</v>
      </c>
      <c r="F1621" s="29">
        <v>0.09</v>
      </c>
      <c r="G1621" s="30">
        <f t="shared" si="211"/>
        <v>0</v>
      </c>
      <c r="H1621" s="31">
        <f t="shared" si="212"/>
        <v>55555.499999999993</v>
      </c>
      <c r="I1621" s="59"/>
      <c r="J1621" s="59"/>
      <c r="K1621" s="59">
        <f t="shared" si="213"/>
        <v>0</v>
      </c>
      <c r="L1621" s="59"/>
      <c r="M1621" s="63">
        <f t="shared" si="214"/>
        <v>0</v>
      </c>
    </row>
    <row r="1622" spans="1:13">
      <c r="A1622" s="24">
        <v>15</v>
      </c>
      <c r="B1622" s="25" t="s">
        <v>38</v>
      </c>
      <c r="C1622" s="37"/>
      <c r="D1622" s="38">
        <v>76626</v>
      </c>
      <c r="E1622" s="28">
        <f t="shared" si="210"/>
        <v>0</v>
      </c>
      <c r="F1622" s="29">
        <v>0.09</v>
      </c>
      <c r="G1622" s="30">
        <f t="shared" si="211"/>
        <v>0</v>
      </c>
      <c r="H1622" s="31">
        <f t="shared" si="212"/>
        <v>64564.5</v>
      </c>
      <c r="I1622" s="59"/>
      <c r="J1622" s="59"/>
      <c r="K1622" s="59">
        <f t="shared" si="213"/>
        <v>0</v>
      </c>
      <c r="L1622" s="59"/>
      <c r="M1622" s="63">
        <f t="shared" si="214"/>
        <v>0</v>
      </c>
    </row>
    <row r="1623" spans="1:13">
      <c r="A1623" s="24">
        <v>16</v>
      </c>
      <c r="B1623" s="25" t="s">
        <v>39</v>
      </c>
      <c r="C1623" s="37"/>
      <c r="D1623" s="38">
        <v>80190</v>
      </c>
      <c r="E1623" s="28">
        <f t="shared" si="210"/>
        <v>0</v>
      </c>
      <c r="F1623" s="29">
        <v>0.09</v>
      </c>
      <c r="G1623" s="30">
        <f t="shared" si="211"/>
        <v>0</v>
      </c>
      <c r="H1623" s="31">
        <f t="shared" si="212"/>
        <v>67567.5</v>
      </c>
      <c r="I1623" s="59"/>
      <c r="J1623" s="59"/>
      <c r="K1623" s="59">
        <f t="shared" si="213"/>
        <v>0</v>
      </c>
      <c r="L1623" s="59"/>
      <c r="M1623" s="63">
        <f t="shared" si="214"/>
        <v>0</v>
      </c>
    </row>
    <row r="1624" spans="1:13">
      <c r="A1624" s="24">
        <v>17</v>
      </c>
      <c r="B1624" s="25" t="s">
        <v>40</v>
      </c>
      <c r="C1624" s="37"/>
      <c r="D1624" s="38">
        <v>113832</v>
      </c>
      <c r="E1624" s="28">
        <f t="shared" si="210"/>
        <v>0</v>
      </c>
      <c r="F1624" s="29">
        <v>0.09</v>
      </c>
      <c r="G1624" s="30">
        <f t="shared" si="211"/>
        <v>0</v>
      </c>
      <c r="H1624" s="31">
        <f t="shared" si="212"/>
        <v>95914</v>
      </c>
      <c r="I1624" s="59"/>
      <c r="J1624" s="59"/>
      <c r="K1624" s="59">
        <f t="shared" si="213"/>
        <v>0</v>
      </c>
      <c r="L1624" s="59"/>
      <c r="M1624" s="63">
        <f t="shared" si="214"/>
        <v>0</v>
      </c>
    </row>
    <row r="1625" spans="1:13">
      <c r="A1625" s="24">
        <v>18</v>
      </c>
      <c r="B1625" s="25" t="s">
        <v>41</v>
      </c>
      <c r="C1625" s="37"/>
      <c r="D1625" s="39">
        <v>98010</v>
      </c>
      <c r="E1625" s="28">
        <f t="shared" si="210"/>
        <v>0</v>
      </c>
      <c r="F1625" s="29">
        <v>0.09</v>
      </c>
      <c r="G1625" s="30">
        <f t="shared" si="211"/>
        <v>0</v>
      </c>
      <c r="H1625" s="31">
        <f t="shared" si="212"/>
        <v>82582.5</v>
      </c>
      <c r="I1625" s="59"/>
      <c r="J1625" s="59"/>
      <c r="K1625" s="59">
        <f t="shared" si="213"/>
        <v>0</v>
      </c>
      <c r="L1625" s="59"/>
      <c r="M1625" s="63">
        <f t="shared" si="214"/>
        <v>0</v>
      </c>
    </row>
    <row r="1626" spans="1:13" ht="17.25">
      <c r="A1626" s="40"/>
      <c r="B1626" s="41" t="s">
        <v>42</v>
      </c>
      <c r="C1626" s="42">
        <f>SUM(C1608:C1625)</f>
        <v>12</v>
      </c>
      <c r="D1626" s="42"/>
      <c r="E1626" s="43">
        <f>SUM(E1608:E1625)</f>
        <v>1362756</v>
      </c>
      <c r="F1626" s="43"/>
      <c r="G1626" s="111">
        <f>SUM(G1608:G1625)</f>
        <v>1240107.96</v>
      </c>
      <c r="H1626" s="45"/>
      <c r="I1626" s="64"/>
      <c r="J1626" s="113"/>
      <c r="K1626" s="113">
        <f>SUM(K1608:K1625)</f>
        <v>1148248.111111111</v>
      </c>
      <c r="L1626" s="113"/>
      <c r="M1626" s="45">
        <f>SUM(M1608:M1625)</f>
        <v>1148248.111111111</v>
      </c>
    </row>
    <row r="1627" spans="1:13" ht="31.5">
      <c r="A1627" s="46"/>
      <c r="B1627" s="47"/>
      <c r="C1627" s="48"/>
      <c r="D1627" s="48"/>
      <c r="E1627" s="49"/>
      <c r="F1627" s="49"/>
      <c r="G1627" s="50"/>
      <c r="H1627" s="51"/>
      <c r="I1627" s="65"/>
      <c r="J1627" s="114"/>
      <c r="K1627" s="114">
        <f>K1626*0.08</f>
        <v>91859.848888888882</v>
      </c>
      <c r="L1627" s="114"/>
      <c r="M1627" s="115">
        <f>M1626*0.1</f>
        <v>114824.81111111111</v>
      </c>
    </row>
    <row r="1628" spans="1:13" ht="18">
      <c r="A1628" s="283"/>
      <c r="B1628" s="283"/>
      <c r="C1628" s="284"/>
      <c r="D1628" s="284"/>
      <c r="E1628" s="54"/>
      <c r="F1628" s="54"/>
      <c r="G1628" s="55"/>
      <c r="H1628" s="56"/>
      <c r="I1628" s="66"/>
      <c r="J1628" s="116"/>
      <c r="K1628" s="116">
        <f>SUM(K1626:K1627)</f>
        <v>1240107.96</v>
      </c>
      <c r="L1628" s="116"/>
      <c r="M1628" s="117">
        <f>SUM(M1626:M1627)</f>
        <v>1263072.9222222222</v>
      </c>
    </row>
    <row r="1629" spans="1:13" ht="18">
      <c r="A1629" s="283" t="s">
        <v>43</v>
      </c>
      <c r="B1629" s="283"/>
      <c r="C1629" s="284" t="s">
        <v>44</v>
      </c>
      <c r="D1629" s="284"/>
      <c r="E1629" s="54"/>
      <c r="F1629" s="54"/>
      <c r="G1629" s="55" t="s">
        <v>45</v>
      </c>
      <c r="H1629" s="56"/>
    </row>
    <row r="1633" spans="1:13" ht="15.75">
      <c r="A1633" s="279" t="s">
        <v>0</v>
      </c>
      <c r="B1633" s="279"/>
      <c r="C1633" s="279"/>
      <c r="D1633" s="279"/>
      <c r="E1633" s="279"/>
      <c r="F1633" s="279"/>
      <c r="G1633" s="279"/>
      <c r="H1633" s="3"/>
      <c r="I1633" s="112"/>
      <c r="J1633" s="112"/>
      <c r="K1633" s="112"/>
      <c r="L1633" s="112"/>
      <c r="M1633" s="1"/>
    </row>
    <row r="1634" spans="1:13" ht="17.25">
      <c r="A1634" s="279" t="s">
        <v>1</v>
      </c>
      <c r="B1634" s="279"/>
      <c r="C1634" s="279"/>
      <c r="D1634" s="279"/>
      <c r="E1634" s="279"/>
      <c r="F1634" s="279"/>
      <c r="G1634" s="279"/>
      <c r="H1634" s="3"/>
      <c r="I1634" s="58"/>
      <c r="J1634" s="58"/>
      <c r="K1634" s="58"/>
      <c r="L1634" s="58"/>
      <c r="M1634" s="1"/>
    </row>
    <row r="1635" spans="1:13" ht="15.75">
      <c r="A1635" s="279" t="s">
        <v>2</v>
      </c>
      <c r="B1635" s="279"/>
      <c r="C1635" s="279"/>
      <c r="D1635" s="279"/>
      <c r="E1635" s="279"/>
      <c r="F1635" s="279"/>
      <c r="G1635" s="279"/>
      <c r="H1635" s="3"/>
      <c r="I1635" s="59"/>
      <c r="J1635" s="59"/>
      <c r="K1635" s="59"/>
      <c r="L1635" s="59"/>
      <c r="M1635" s="1"/>
    </row>
    <row r="1636" spans="1:13" ht="15.75">
      <c r="A1636" s="279" t="s">
        <v>4</v>
      </c>
      <c r="B1636" s="279"/>
      <c r="C1636" s="279"/>
      <c r="D1636" s="279"/>
      <c r="E1636" s="279"/>
      <c r="F1636" s="279"/>
      <c r="G1636" s="279"/>
      <c r="H1636" s="3" t="s">
        <v>1149</v>
      </c>
      <c r="I1636" s="59"/>
      <c r="J1636" s="59"/>
      <c r="K1636" s="59"/>
      <c r="L1636" s="59"/>
      <c r="M1636" s="1"/>
    </row>
    <row r="1637" spans="1:13" ht="15.75">
      <c r="A1637" s="280" t="s">
        <v>6</v>
      </c>
      <c r="B1637" s="280"/>
      <c r="C1637" s="280"/>
      <c r="D1637" s="280"/>
      <c r="E1637" s="280"/>
      <c r="F1637" s="280"/>
      <c r="G1637" s="280"/>
      <c r="H1637" s="3"/>
      <c r="I1637" s="59"/>
      <c r="J1637" s="59"/>
      <c r="K1637" s="59"/>
      <c r="L1637" s="59"/>
      <c r="M1637" s="1"/>
    </row>
    <row r="1638" spans="1:13" ht="27.75">
      <c r="A1638" s="9"/>
      <c r="B1638" s="9"/>
      <c r="C1638" s="281" t="s">
        <v>1150</v>
      </c>
      <c r="D1638" s="281"/>
      <c r="E1638" s="281"/>
      <c r="F1638" s="281"/>
      <c r="G1638" s="281"/>
      <c r="H1638" s="10"/>
      <c r="I1638" s="59"/>
      <c r="J1638" s="59"/>
      <c r="K1638" s="59"/>
      <c r="L1638" s="59"/>
      <c r="M1638" s="2"/>
    </row>
    <row r="1639" spans="1:13" ht="15.75">
      <c r="A1639" s="11" t="s">
        <v>1100</v>
      </c>
      <c r="B1639" s="12"/>
      <c r="C1639" s="13"/>
      <c r="D1639" s="286"/>
      <c r="E1639" s="286"/>
      <c r="F1639" s="286"/>
      <c r="G1639" s="286"/>
      <c r="H1639" s="15"/>
      <c r="I1639" s="59"/>
      <c r="J1639" s="59"/>
      <c r="K1639" s="59"/>
      <c r="L1639" s="59"/>
      <c r="M1639" s="1"/>
    </row>
    <row r="1640" spans="1:13" ht="15.75">
      <c r="A1640" s="11" t="s">
        <v>9</v>
      </c>
      <c r="B1640" s="306"/>
      <c r="C1640" s="306"/>
      <c r="D1640" s="306"/>
      <c r="E1640" s="306"/>
      <c r="F1640" s="11"/>
      <c r="G1640" s="16"/>
      <c r="H1640" s="17"/>
      <c r="I1640" s="60"/>
      <c r="J1640" s="60"/>
      <c r="K1640" s="60"/>
      <c r="L1640" s="60"/>
      <c r="M1640" s="74"/>
    </row>
    <row r="1641" spans="1:13" ht="15.75">
      <c r="A1641" s="11" t="s">
        <v>11</v>
      </c>
      <c r="B1641" s="289" t="s">
        <v>1151</v>
      </c>
      <c r="C1641" s="289"/>
      <c r="D1641" s="289"/>
      <c r="E1641" s="289"/>
      <c r="F1641" s="18"/>
      <c r="G1641" s="19" t="s">
        <v>13</v>
      </c>
      <c r="H1641" s="20" t="s">
        <v>161</v>
      </c>
      <c r="I1641" s="62"/>
      <c r="J1641" s="62"/>
      <c r="K1641" s="62"/>
      <c r="L1641" s="62"/>
      <c r="M1641" s="1"/>
    </row>
    <row r="1642" spans="1:13" ht="24" customHeight="1">
      <c r="A1642" s="21" t="s">
        <v>14</v>
      </c>
      <c r="B1642" s="21" t="s">
        <v>16</v>
      </c>
      <c r="C1642" s="21" t="s">
        <v>17</v>
      </c>
      <c r="D1642" s="22" t="s">
        <v>18</v>
      </c>
      <c r="E1642" s="23" t="s">
        <v>19</v>
      </c>
      <c r="F1642" s="23" t="s">
        <v>20</v>
      </c>
      <c r="G1642" s="21" t="s">
        <v>21</v>
      </c>
      <c r="H1642" s="3"/>
      <c r="I1642" s="59"/>
      <c r="J1642" s="118" t="s">
        <v>1152</v>
      </c>
      <c r="K1642" s="59"/>
      <c r="L1642" s="59"/>
      <c r="M1642" s="1"/>
    </row>
    <row r="1643" spans="1:13">
      <c r="A1643" s="24">
        <v>1</v>
      </c>
      <c r="B1643" s="25" t="s">
        <v>23</v>
      </c>
      <c r="C1643" s="26">
        <v>3</v>
      </c>
      <c r="D1643" s="27">
        <v>79305</v>
      </c>
      <c r="E1643" s="28">
        <f>D1643*C1643</f>
        <v>237915</v>
      </c>
      <c r="F1643" s="29">
        <v>0.09</v>
      </c>
      <c r="G1643" s="30">
        <f>E1643-E1643*F1643</f>
        <v>216502.65</v>
      </c>
      <c r="H1643" s="31">
        <f>D1643/1.08*0.91</f>
        <v>66821.805555555547</v>
      </c>
      <c r="I1643" s="59"/>
      <c r="J1643" s="119">
        <f>H1643*0.9</f>
        <v>60139.624999999993</v>
      </c>
      <c r="K1643" s="59">
        <f>J1643*C1643</f>
        <v>180418.87499999997</v>
      </c>
      <c r="L1643" s="59"/>
      <c r="M1643" s="63">
        <f>H1643*C1643</f>
        <v>200465.41666666663</v>
      </c>
    </row>
    <row r="1644" spans="1:13">
      <c r="A1644" s="24">
        <v>2</v>
      </c>
      <c r="B1644" s="25" t="s">
        <v>25</v>
      </c>
      <c r="C1644" s="32">
        <v>3</v>
      </c>
      <c r="D1644" s="33">
        <v>128591</v>
      </c>
      <c r="E1644" s="28">
        <f t="shared" ref="E1644:E1660" si="215">D1644*C1644</f>
        <v>385773</v>
      </c>
      <c r="F1644" s="29">
        <v>0.09</v>
      </c>
      <c r="G1644" s="30">
        <f t="shared" ref="G1644:G1660" si="216">E1644-E1644*F1644</f>
        <v>351053.43</v>
      </c>
      <c r="H1644" s="31">
        <f t="shared" ref="H1644:H1660" si="217">D1644/1.08*0.91</f>
        <v>108349.82407407407</v>
      </c>
      <c r="I1644" s="59"/>
      <c r="J1644" s="119">
        <f t="shared" ref="J1644:J1660" si="218">H1644*0.9</f>
        <v>97514.841666666674</v>
      </c>
      <c r="K1644" s="59">
        <f t="shared" ref="K1644:K1660" si="219">J1644*C1644</f>
        <v>292544.52500000002</v>
      </c>
      <c r="L1644" s="59"/>
      <c r="M1644" s="63">
        <f t="shared" ref="M1644:M1660" si="220">H1644*C1644</f>
        <v>325049.47222222225</v>
      </c>
    </row>
    <row r="1645" spans="1:13">
      <c r="A1645" s="24">
        <v>3</v>
      </c>
      <c r="B1645" s="25" t="s">
        <v>26</v>
      </c>
      <c r="C1645" s="34">
        <v>3</v>
      </c>
      <c r="D1645" s="27">
        <v>60043</v>
      </c>
      <c r="E1645" s="28">
        <f t="shared" si="215"/>
        <v>180129</v>
      </c>
      <c r="F1645" s="29">
        <v>0.09</v>
      </c>
      <c r="G1645" s="30">
        <f t="shared" si="216"/>
        <v>163917.39000000001</v>
      </c>
      <c r="H1645" s="31">
        <f t="shared" si="217"/>
        <v>50591.787037037036</v>
      </c>
      <c r="I1645" s="59"/>
      <c r="J1645" s="119">
        <f t="shared" si="218"/>
        <v>45532.608333333337</v>
      </c>
      <c r="K1645" s="59">
        <f t="shared" si="219"/>
        <v>136597.82500000001</v>
      </c>
      <c r="L1645" s="59"/>
      <c r="M1645" s="63">
        <f t="shared" si="220"/>
        <v>151775.36111111112</v>
      </c>
    </row>
    <row r="1646" spans="1:13">
      <c r="A1646" s="24">
        <v>4</v>
      </c>
      <c r="B1646" s="25" t="s">
        <v>27</v>
      </c>
      <c r="C1646" s="106">
        <v>3</v>
      </c>
      <c r="D1646" s="27">
        <v>115781</v>
      </c>
      <c r="E1646" s="28">
        <f t="shared" si="215"/>
        <v>347343</v>
      </c>
      <c r="F1646" s="29">
        <v>0.09</v>
      </c>
      <c r="G1646" s="30">
        <f t="shared" si="216"/>
        <v>316082.13</v>
      </c>
      <c r="H1646" s="31">
        <f t="shared" si="217"/>
        <v>97556.212962962964</v>
      </c>
      <c r="I1646" s="59"/>
      <c r="J1646" s="119">
        <f t="shared" si="218"/>
        <v>87800.591666666674</v>
      </c>
      <c r="K1646" s="59">
        <f t="shared" si="219"/>
        <v>263401.77500000002</v>
      </c>
      <c r="L1646" s="59"/>
      <c r="M1646" s="63">
        <f t="shared" si="220"/>
        <v>292668.63888888888</v>
      </c>
    </row>
    <row r="1647" spans="1:13">
      <c r="A1647" s="24">
        <v>5</v>
      </c>
      <c r="B1647" s="25" t="s">
        <v>28</v>
      </c>
      <c r="C1647" s="32">
        <v>3</v>
      </c>
      <c r="D1647" s="27">
        <v>119943</v>
      </c>
      <c r="E1647" s="28">
        <f t="shared" si="215"/>
        <v>359829</v>
      </c>
      <c r="F1647" s="29">
        <v>0.09</v>
      </c>
      <c r="G1647" s="30">
        <f t="shared" si="216"/>
        <v>327444.39</v>
      </c>
      <c r="H1647" s="31">
        <f t="shared" si="217"/>
        <v>101063.08333333333</v>
      </c>
      <c r="I1647" s="59"/>
      <c r="J1647" s="119">
        <f t="shared" si="218"/>
        <v>90956.774999999994</v>
      </c>
      <c r="K1647" s="59">
        <f t="shared" si="219"/>
        <v>272870.32499999995</v>
      </c>
      <c r="L1647" s="59"/>
      <c r="M1647" s="63">
        <f t="shared" si="220"/>
        <v>303189.25</v>
      </c>
    </row>
    <row r="1648" spans="1:13">
      <c r="A1648" s="24">
        <v>6</v>
      </c>
      <c r="B1648" s="25" t="s">
        <v>29</v>
      </c>
      <c r="C1648" s="26">
        <v>3</v>
      </c>
      <c r="D1648" s="27">
        <v>94810</v>
      </c>
      <c r="E1648" s="28">
        <f t="shared" si="215"/>
        <v>284430</v>
      </c>
      <c r="F1648" s="29">
        <v>0.09</v>
      </c>
      <c r="G1648" s="30">
        <f t="shared" si="216"/>
        <v>258831.3</v>
      </c>
      <c r="H1648" s="31">
        <f t="shared" si="217"/>
        <v>79886.203703703708</v>
      </c>
      <c r="I1648" s="59"/>
      <c r="J1648" s="119">
        <f t="shared" si="218"/>
        <v>71897.583333333343</v>
      </c>
      <c r="K1648" s="59">
        <f t="shared" si="219"/>
        <v>215692.75000000003</v>
      </c>
      <c r="L1648" s="59"/>
      <c r="M1648" s="63">
        <f t="shared" si="220"/>
        <v>239658.61111111112</v>
      </c>
    </row>
    <row r="1649" spans="1:13">
      <c r="A1649" s="24">
        <v>7</v>
      </c>
      <c r="B1649" s="25" t="s">
        <v>30</v>
      </c>
      <c r="C1649" s="34"/>
      <c r="D1649" s="27">
        <v>141396</v>
      </c>
      <c r="E1649" s="28">
        <f t="shared" si="215"/>
        <v>0</v>
      </c>
      <c r="F1649" s="29">
        <v>0.09</v>
      </c>
      <c r="G1649" s="30">
        <f t="shared" si="216"/>
        <v>0</v>
      </c>
      <c r="H1649" s="31">
        <f t="shared" si="217"/>
        <v>119139.22222222222</v>
      </c>
      <c r="I1649" s="59"/>
      <c r="J1649" s="119">
        <f t="shared" si="218"/>
        <v>107225.3</v>
      </c>
      <c r="K1649" s="59">
        <f t="shared" si="219"/>
        <v>0</v>
      </c>
      <c r="L1649" s="59"/>
      <c r="M1649" s="63">
        <f t="shared" si="220"/>
        <v>0</v>
      </c>
    </row>
    <row r="1650" spans="1:13">
      <c r="A1650" s="24">
        <v>8</v>
      </c>
      <c r="B1650" s="25" t="s">
        <v>31</v>
      </c>
      <c r="C1650" s="26"/>
      <c r="D1650" s="27">
        <v>232931</v>
      </c>
      <c r="E1650" s="28">
        <f t="shared" si="215"/>
        <v>0</v>
      </c>
      <c r="F1650" s="29">
        <v>0.09</v>
      </c>
      <c r="G1650" s="30">
        <f t="shared" si="216"/>
        <v>0</v>
      </c>
      <c r="H1650" s="31">
        <f t="shared" si="217"/>
        <v>196265.93518518517</v>
      </c>
      <c r="I1650" s="59"/>
      <c r="J1650" s="119">
        <f t="shared" si="218"/>
        <v>176639.34166666665</v>
      </c>
      <c r="K1650" s="59">
        <f t="shared" si="219"/>
        <v>0</v>
      </c>
      <c r="L1650" s="59"/>
      <c r="M1650" s="63">
        <f t="shared" si="220"/>
        <v>0</v>
      </c>
    </row>
    <row r="1651" spans="1:13">
      <c r="A1651" s="24">
        <v>9</v>
      </c>
      <c r="B1651" s="36" t="s">
        <v>32</v>
      </c>
      <c r="C1651" s="26"/>
      <c r="D1651" s="27">
        <v>101534</v>
      </c>
      <c r="E1651" s="28">
        <f t="shared" si="215"/>
        <v>0</v>
      </c>
      <c r="F1651" s="29">
        <v>0.09</v>
      </c>
      <c r="G1651" s="30">
        <f t="shared" si="216"/>
        <v>0</v>
      </c>
      <c r="H1651" s="31">
        <f t="shared" si="217"/>
        <v>85551.796296296307</v>
      </c>
      <c r="I1651" s="59"/>
      <c r="J1651" s="119">
        <f t="shared" si="218"/>
        <v>76996.616666666683</v>
      </c>
      <c r="K1651" s="59">
        <f t="shared" si="219"/>
        <v>0</v>
      </c>
      <c r="L1651" s="59"/>
      <c r="M1651" s="63">
        <f t="shared" si="220"/>
        <v>0</v>
      </c>
    </row>
    <row r="1652" spans="1:13">
      <c r="A1652" s="24">
        <v>10</v>
      </c>
      <c r="B1652" s="36" t="s">
        <v>33</v>
      </c>
      <c r="C1652" s="37"/>
      <c r="D1652" s="33">
        <v>110148</v>
      </c>
      <c r="E1652" s="28">
        <f t="shared" si="215"/>
        <v>0</v>
      </c>
      <c r="F1652" s="29">
        <v>0.09</v>
      </c>
      <c r="G1652" s="30">
        <f t="shared" si="216"/>
        <v>0</v>
      </c>
      <c r="H1652" s="31">
        <f t="shared" si="217"/>
        <v>92809.888888888876</v>
      </c>
      <c r="I1652" s="59"/>
      <c r="J1652" s="119">
        <f t="shared" si="218"/>
        <v>83528.899999999994</v>
      </c>
      <c r="K1652" s="59">
        <f t="shared" si="219"/>
        <v>0</v>
      </c>
      <c r="L1652" s="59"/>
      <c r="M1652" s="63">
        <f t="shared" si="220"/>
        <v>0</v>
      </c>
    </row>
    <row r="1653" spans="1:13">
      <c r="A1653" s="24">
        <v>11</v>
      </c>
      <c r="B1653" s="25" t="s">
        <v>34</v>
      </c>
      <c r="C1653" s="37">
        <v>3</v>
      </c>
      <c r="D1653" s="27">
        <v>54198</v>
      </c>
      <c r="E1653" s="28">
        <f t="shared" si="215"/>
        <v>162594</v>
      </c>
      <c r="F1653" s="29">
        <v>0.09</v>
      </c>
      <c r="G1653" s="30">
        <f t="shared" si="216"/>
        <v>147960.54</v>
      </c>
      <c r="H1653" s="31">
        <f t="shared" si="217"/>
        <v>45666.833333333328</v>
      </c>
      <c r="I1653" s="59"/>
      <c r="J1653" s="119">
        <f t="shared" si="218"/>
        <v>41100.149999999994</v>
      </c>
      <c r="K1653" s="59">
        <f t="shared" si="219"/>
        <v>123300.44999999998</v>
      </c>
      <c r="L1653" s="59"/>
      <c r="M1653" s="63">
        <f t="shared" si="220"/>
        <v>137000.5</v>
      </c>
    </row>
    <row r="1654" spans="1:13">
      <c r="A1654" s="24">
        <v>12</v>
      </c>
      <c r="B1654" s="25" t="s">
        <v>35</v>
      </c>
      <c r="C1654" s="37"/>
      <c r="D1654" s="27">
        <v>49680</v>
      </c>
      <c r="E1654" s="28">
        <f t="shared" si="215"/>
        <v>0</v>
      </c>
      <c r="F1654" s="29">
        <v>0.09</v>
      </c>
      <c r="G1654" s="30">
        <f t="shared" si="216"/>
        <v>0</v>
      </c>
      <c r="H1654" s="31">
        <f t="shared" si="217"/>
        <v>41860</v>
      </c>
      <c r="I1654" s="59"/>
      <c r="J1654" s="119">
        <f t="shared" si="218"/>
        <v>37674</v>
      </c>
      <c r="K1654" s="59">
        <f t="shared" si="219"/>
        <v>0</v>
      </c>
      <c r="L1654" s="59"/>
      <c r="M1654" s="63">
        <f t="shared" si="220"/>
        <v>0</v>
      </c>
    </row>
    <row r="1655" spans="1:13">
      <c r="A1655" s="24">
        <v>13</v>
      </c>
      <c r="B1655" s="25" t="s">
        <v>36</v>
      </c>
      <c r="C1655" s="37">
        <v>3</v>
      </c>
      <c r="D1655" s="38">
        <v>64152</v>
      </c>
      <c r="E1655" s="28">
        <f t="shared" si="215"/>
        <v>192456</v>
      </c>
      <c r="F1655" s="29">
        <v>0.09</v>
      </c>
      <c r="G1655" s="30">
        <f t="shared" si="216"/>
        <v>175134.96</v>
      </c>
      <c r="H1655" s="31">
        <f t="shared" si="217"/>
        <v>54053.999999999993</v>
      </c>
      <c r="I1655" s="59"/>
      <c r="J1655" s="119">
        <f t="shared" si="218"/>
        <v>48648.599999999991</v>
      </c>
      <c r="K1655" s="59">
        <f t="shared" si="219"/>
        <v>145945.79999999999</v>
      </c>
      <c r="L1655" s="59"/>
      <c r="M1655" s="63">
        <f t="shared" si="220"/>
        <v>162161.99999999997</v>
      </c>
    </row>
    <row r="1656" spans="1:13">
      <c r="A1656" s="24">
        <v>14</v>
      </c>
      <c r="B1656" s="25" t="s">
        <v>37</v>
      </c>
      <c r="C1656" s="37">
        <v>3</v>
      </c>
      <c r="D1656" s="38">
        <v>65934</v>
      </c>
      <c r="E1656" s="28">
        <f t="shared" si="215"/>
        <v>197802</v>
      </c>
      <c r="F1656" s="29">
        <v>0.09</v>
      </c>
      <c r="G1656" s="30">
        <f t="shared" si="216"/>
        <v>179999.82</v>
      </c>
      <c r="H1656" s="31">
        <f t="shared" si="217"/>
        <v>55555.499999999993</v>
      </c>
      <c r="I1656" s="59"/>
      <c r="J1656" s="119">
        <f t="shared" si="218"/>
        <v>49999.95</v>
      </c>
      <c r="K1656" s="59">
        <f t="shared" si="219"/>
        <v>149999.84999999998</v>
      </c>
      <c r="L1656" s="59"/>
      <c r="M1656" s="63">
        <f t="shared" si="220"/>
        <v>166666.49999999997</v>
      </c>
    </row>
    <row r="1657" spans="1:13">
      <c r="A1657" s="24">
        <v>15</v>
      </c>
      <c r="B1657" s="25" t="s">
        <v>38</v>
      </c>
      <c r="C1657" s="37">
        <v>3</v>
      </c>
      <c r="D1657" s="38">
        <v>76626</v>
      </c>
      <c r="E1657" s="28">
        <f t="shared" si="215"/>
        <v>229878</v>
      </c>
      <c r="F1657" s="29">
        <v>0.09</v>
      </c>
      <c r="G1657" s="30">
        <f t="shared" si="216"/>
        <v>209188.98</v>
      </c>
      <c r="H1657" s="31">
        <f t="shared" si="217"/>
        <v>64564.5</v>
      </c>
      <c r="I1657" s="59"/>
      <c r="J1657" s="119">
        <f t="shared" si="218"/>
        <v>58108.05</v>
      </c>
      <c r="K1657" s="59">
        <f t="shared" si="219"/>
        <v>174324.15000000002</v>
      </c>
      <c r="L1657" s="59"/>
      <c r="M1657" s="63">
        <f t="shared" si="220"/>
        <v>193693.5</v>
      </c>
    </row>
    <row r="1658" spans="1:13">
      <c r="A1658" s="24">
        <v>16</v>
      </c>
      <c r="B1658" s="25" t="s">
        <v>39</v>
      </c>
      <c r="C1658" s="37">
        <v>3</v>
      </c>
      <c r="D1658" s="38">
        <v>80190</v>
      </c>
      <c r="E1658" s="28">
        <f t="shared" si="215"/>
        <v>240570</v>
      </c>
      <c r="F1658" s="29">
        <v>0.09</v>
      </c>
      <c r="G1658" s="30">
        <f t="shared" si="216"/>
        <v>218918.7</v>
      </c>
      <c r="H1658" s="31">
        <f t="shared" si="217"/>
        <v>67567.5</v>
      </c>
      <c r="I1658" s="59"/>
      <c r="J1658" s="119">
        <f t="shared" si="218"/>
        <v>60810.75</v>
      </c>
      <c r="K1658" s="59">
        <f t="shared" si="219"/>
        <v>182432.25</v>
      </c>
      <c r="L1658" s="59"/>
      <c r="M1658" s="63">
        <f t="shared" si="220"/>
        <v>202702.5</v>
      </c>
    </row>
    <row r="1659" spans="1:13">
      <c r="A1659" s="24">
        <v>17</v>
      </c>
      <c r="B1659" s="25" t="s">
        <v>40</v>
      </c>
      <c r="C1659" s="37">
        <v>3</v>
      </c>
      <c r="D1659" s="38">
        <v>113832</v>
      </c>
      <c r="E1659" s="28">
        <f t="shared" si="215"/>
        <v>341496</v>
      </c>
      <c r="F1659" s="29">
        <v>0.09</v>
      </c>
      <c r="G1659" s="30">
        <f t="shared" si="216"/>
        <v>310761.36</v>
      </c>
      <c r="H1659" s="31">
        <f t="shared" si="217"/>
        <v>95914</v>
      </c>
      <c r="I1659" s="59"/>
      <c r="J1659" s="119">
        <f t="shared" si="218"/>
        <v>86322.6</v>
      </c>
      <c r="K1659" s="59">
        <f t="shared" si="219"/>
        <v>258967.80000000002</v>
      </c>
      <c r="L1659" s="59"/>
      <c r="M1659" s="63">
        <f t="shared" si="220"/>
        <v>287742</v>
      </c>
    </row>
    <row r="1660" spans="1:13">
      <c r="A1660" s="24">
        <v>18</v>
      </c>
      <c r="B1660" s="25" t="s">
        <v>41</v>
      </c>
      <c r="C1660" s="37">
        <v>3</v>
      </c>
      <c r="D1660" s="39">
        <v>98010</v>
      </c>
      <c r="E1660" s="28">
        <f t="shared" si="215"/>
        <v>294030</v>
      </c>
      <c r="F1660" s="29">
        <v>0.09</v>
      </c>
      <c r="G1660" s="30">
        <f t="shared" si="216"/>
        <v>267567.3</v>
      </c>
      <c r="H1660" s="31">
        <f t="shared" si="217"/>
        <v>82582.5</v>
      </c>
      <c r="I1660" s="59"/>
      <c r="J1660" s="119">
        <f t="shared" si="218"/>
        <v>74324.25</v>
      </c>
      <c r="K1660" s="59">
        <f t="shared" si="219"/>
        <v>222972.75</v>
      </c>
      <c r="L1660" s="59"/>
      <c r="M1660" s="63">
        <f t="shared" si="220"/>
        <v>247747.5</v>
      </c>
    </row>
    <row r="1661" spans="1:13" ht="17.25">
      <c r="A1661" s="40"/>
      <c r="B1661" s="41" t="s">
        <v>42</v>
      </c>
      <c r="C1661" s="42">
        <f>SUM(C1643:C1660)</f>
        <v>39</v>
      </c>
      <c r="D1661" s="42"/>
      <c r="E1661" s="43">
        <f>SUM(E1643:E1660)</f>
        <v>3454245</v>
      </c>
      <c r="F1661" s="43"/>
      <c r="G1661" s="111">
        <f>SUM(G1643:G1660)</f>
        <v>3143362.9499999997</v>
      </c>
      <c r="H1661" s="45"/>
      <c r="I1661" s="64"/>
      <c r="J1661" s="113"/>
      <c r="K1661" s="113">
        <f>SUM(K1643:K1660)</f>
        <v>2619469.125</v>
      </c>
      <c r="L1661" s="113"/>
      <c r="M1661" s="45">
        <f>SUM(M1643:M1660)</f>
        <v>2910521.25</v>
      </c>
    </row>
    <row r="1662" spans="1:13" ht="31.5">
      <c r="A1662" s="46"/>
      <c r="B1662" s="47"/>
      <c r="C1662" s="48"/>
      <c r="D1662" s="48"/>
      <c r="E1662" s="49"/>
      <c r="F1662" s="49"/>
      <c r="G1662" s="50"/>
      <c r="H1662" s="51"/>
      <c r="I1662" s="65"/>
      <c r="J1662" s="114"/>
      <c r="K1662" s="114">
        <f>K1661*0.08</f>
        <v>209557.53</v>
      </c>
      <c r="L1662" s="114"/>
      <c r="M1662" s="115">
        <f>M1661*0.1</f>
        <v>291052.125</v>
      </c>
    </row>
    <row r="1663" spans="1:13" ht="18">
      <c r="A1663" s="283"/>
      <c r="B1663" s="283"/>
      <c r="C1663" s="284"/>
      <c r="D1663" s="284"/>
      <c r="E1663" s="54"/>
      <c r="F1663" s="54"/>
      <c r="G1663" s="55"/>
      <c r="H1663" s="56"/>
      <c r="I1663" s="66"/>
      <c r="J1663" s="116"/>
      <c r="K1663" s="116">
        <f>SUM(K1661:K1662)</f>
        <v>2829026.6549999998</v>
      </c>
      <c r="L1663" s="116"/>
      <c r="M1663" s="117">
        <f>SUM(M1661:M1662)</f>
        <v>3201573.375</v>
      </c>
    </row>
    <row r="1664" spans="1:13" ht="18">
      <c r="A1664" s="283" t="s">
        <v>43</v>
      </c>
      <c r="B1664" s="283"/>
      <c r="C1664" s="284" t="s">
        <v>44</v>
      </c>
      <c r="D1664" s="284"/>
      <c r="E1664" s="54"/>
      <c r="F1664" s="54"/>
      <c r="G1664" s="55" t="s">
        <v>45</v>
      </c>
      <c r="H1664" s="56"/>
    </row>
    <row r="1671" spans="1:13" ht="15.75">
      <c r="A1671" s="279" t="s">
        <v>0</v>
      </c>
      <c r="B1671" s="279"/>
      <c r="C1671" s="279"/>
      <c r="D1671" s="279"/>
      <c r="E1671" s="279"/>
      <c r="F1671" s="279"/>
      <c r="G1671" s="279"/>
      <c r="H1671" s="3"/>
      <c r="I1671" s="112"/>
      <c r="J1671" s="112"/>
      <c r="K1671" s="112"/>
      <c r="L1671" s="112"/>
      <c r="M1671" s="1"/>
    </row>
    <row r="1672" spans="1:13" ht="17.25">
      <c r="A1672" s="279" t="s">
        <v>1</v>
      </c>
      <c r="B1672" s="279"/>
      <c r="C1672" s="279"/>
      <c r="D1672" s="279"/>
      <c r="E1672" s="279"/>
      <c r="F1672" s="279"/>
      <c r="G1672" s="279"/>
      <c r="H1672" s="3"/>
      <c r="I1672" s="58"/>
      <c r="J1672" s="58" t="s">
        <v>1153</v>
      </c>
      <c r="K1672" s="58"/>
      <c r="L1672" s="58"/>
      <c r="M1672" s="1"/>
    </row>
    <row r="1673" spans="1:13" ht="15.75">
      <c r="A1673" s="279" t="s">
        <v>2</v>
      </c>
      <c r="B1673" s="279"/>
      <c r="C1673" s="279"/>
      <c r="D1673" s="279"/>
      <c r="E1673" s="279"/>
      <c r="F1673" s="279"/>
      <c r="G1673" s="279"/>
      <c r="H1673" s="3"/>
      <c r="I1673" s="59"/>
      <c r="J1673" s="59"/>
      <c r="K1673" s="59"/>
      <c r="L1673" s="59"/>
      <c r="M1673" s="1"/>
    </row>
    <row r="1674" spans="1:13" ht="15.75">
      <c r="A1674" s="279" t="s">
        <v>4</v>
      </c>
      <c r="B1674" s="279"/>
      <c r="C1674" s="279"/>
      <c r="D1674" s="279"/>
      <c r="E1674" s="279"/>
      <c r="F1674" s="279"/>
      <c r="G1674" s="279"/>
      <c r="H1674" s="3"/>
      <c r="I1674" s="59"/>
      <c r="J1674" s="59"/>
      <c r="K1674" s="59"/>
      <c r="L1674" s="59"/>
      <c r="M1674" s="1"/>
    </row>
    <row r="1675" spans="1:13" ht="15.75">
      <c r="A1675" s="280" t="s">
        <v>6</v>
      </c>
      <c r="B1675" s="280"/>
      <c r="C1675" s="280"/>
      <c r="D1675" s="280"/>
      <c r="E1675" s="280"/>
      <c r="F1675" s="280"/>
      <c r="G1675" s="280"/>
      <c r="H1675" s="3"/>
      <c r="I1675" s="59"/>
      <c r="J1675" s="59"/>
      <c r="K1675" s="59"/>
      <c r="L1675" s="59"/>
      <c r="M1675" s="1"/>
    </row>
    <row r="1676" spans="1:13" ht="27.75">
      <c r="A1676" s="9"/>
      <c r="B1676" s="9"/>
      <c r="C1676" s="281" t="s">
        <v>588</v>
      </c>
      <c r="D1676" s="281"/>
      <c r="E1676" s="281"/>
      <c r="F1676" s="281"/>
      <c r="G1676" s="281"/>
      <c r="H1676" s="10"/>
      <c r="I1676" s="59"/>
      <c r="J1676" s="59"/>
      <c r="K1676" s="59"/>
      <c r="L1676" s="59"/>
      <c r="M1676" s="2"/>
    </row>
    <row r="1677" spans="1:13" ht="15.75">
      <c r="A1677" s="11" t="s">
        <v>1100</v>
      </c>
      <c r="B1677" s="12"/>
      <c r="C1677" s="13"/>
      <c r="D1677" s="286"/>
      <c r="E1677" s="286"/>
      <c r="F1677" s="286"/>
      <c r="G1677" s="286"/>
      <c r="H1677" s="15"/>
      <c r="I1677" s="59"/>
      <c r="J1677" s="59"/>
      <c r="K1677" s="59"/>
      <c r="L1677" s="59"/>
      <c r="M1677" s="1"/>
    </row>
    <row r="1678" spans="1:13" ht="15.75">
      <c r="A1678" s="11" t="s">
        <v>9</v>
      </c>
      <c r="B1678" s="306"/>
      <c r="C1678" s="306"/>
      <c r="D1678" s="306"/>
      <c r="E1678" s="306"/>
      <c r="F1678" s="11"/>
      <c r="G1678" s="16"/>
      <c r="H1678" s="17"/>
      <c r="I1678" s="60"/>
      <c r="J1678" s="60"/>
      <c r="K1678" s="60"/>
      <c r="L1678" s="60"/>
      <c r="M1678" s="74"/>
    </row>
    <row r="1679" spans="1:13" ht="15.75">
      <c r="A1679" s="11" t="s">
        <v>11</v>
      </c>
      <c r="B1679" s="289" t="s">
        <v>1154</v>
      </c>
      <c r="C1679" s="289"/>
      <c r="D1679" s="289"/>
      <c r="E1679" s="289"/>
      <c r="F1679" s="18"/>
      <c r="G1679" s="19" t="s">
        <v>13</v>
      </c>
      <c r="H1679" s="20" t="s">
        <v>161</v>
      </c>
      <c r="I1679" s="62"/>
      <c r="J1679" s="62"/>
      <c r="K1679" s="62"/>
      <c r="L1679" s="62"/>
      <c r="M1679" s="1"/>
    </row>
    <row r="1680" spans="1:13" ht="15.75">
      <c r="A1680" s="21" t="s">
        <v>14</v>
      </c>
      <c r="B1680" s="21" t="s">
        <v>16</v>
      </c>
      <c r="C1680" s="21" t="s">
        <v>17</v>
      </c>
      <c r="D1680" s="22" t="s">
        <v>18</v>
      </c>
      <c r="E1680" s="23" t="s">
        <v>19</v>
      </c>
      <c r="F1680" s="23" t="s">
        <v>20</v>
      </c>
      <c r="G1680" s="21" t="s">
        <v>21</v>
      </c>
      <c r="H1680" s="3"/>
      <c r="I1680" s="59"/>
      <c r="J1680" s="59"/>
      <c r="K1680" s="59"/>
      <c r="L1680" s="59"/>
      <c r="M1680" s="1"/>
    </row>
    <row r="1681" spans="1:13">
      <c r="A1681" s="24">
        <v>1</v>
      </c>
      <c r="B1681" s="25" t="s">
        <v>23</v>
      </c>
      <c r="C1681" s="26">
        <v>8</v>
      </c>
      <c r="D1681" s="27">
        <v>79305</v>
      </c>
      <c r="E1681" s="28">
        <f>D1681*C1681</f>
        <v>634440</v>
      </c>
      <c r="F1681" s="29">
        <v>0.09</v>
      </c>
      <c r="G1681" s="30">
        <f>E1681-E1681*F1681</f>
        <v>577340.4</v>
      </c>
      <c r="H1681" s="31">
        <f>D1681/1.08*0.91</f>
        <v>66821.805555555547</v>
      </c>
      <c r="I1681" s="59"/>
      <c r="J1681" s="59"/>
      <c r="K1681" s="59">
        <f>H1681*C1681</f>
        <v>534574.44444444438</v>
      </c>
      <c r="L1681" s="59"/>
      <c r="M1681" s="63">
        <f>H1681*C1681</f>
        <v>534574.44444444438</v>
      </c>
    </row>
    <row r="1682" spans="1:13">
      <c r="A1682" s="24">
        <v>2</v>
      </c>
      <c r="B1682" s="25" t="s">
        <v>25</v>
      </c>
      <c r="C1682" s="32">
        <v>4</v>
      </c>
      <c r="D1682" s="33">
        <v>128591</v>
      </c>
      <c r="E1682" s="28">
        <f t="shared" ref="E1682:E1698" si="221">D1682*C1682</f>
        <v>514364</v>
      </c>
      <c r="F1682" s="29">
        <v>0.09</v>
      </c>
      <c r="G1682" s="30">
        <f t="shared" ref="G1682:G1698" si="222">E1682-E1682*F1682</f>
        <v>468071.24</v>
      </c>
      <c r="H1682" s="31">
        <f t="shared" ref="H1682:H1698" si="223">D1682/1.08*0.91</f>
        <v>108349.82407407407</v>
      </c>
      <c r="I1682" s="59"/>
      <c r="J1682" s="59"/>
      <c r="K1682" s="59">
        <f t="shared" ref="K1682:K1698" si="224">H1682*C1682</f>
        <v>433399.29629629629</v>
      </c>
      <c r="L1682" s="59"/>
      <c r="M1682" s="63">
        <f t="shared" ref="M1682:M1698" si="225">H1682*C1682</f>
        <v>433399.29629629629</v>
      </c>
    </row>
    <row r="1683" spans="1:13">
      <c r="A1683" s="24">
        <v>3</v>
      </c>
      <c r="B1683" s="25" t="s">
        <v>26</v>
      </c>
      <c r="C1683" s="88"/>
      <c r="D1683" s="27">
        <v>60043</v>
      </c>
      <c r="E1683" s="28">
        <f t="shared" si="221"/>
        <v>0</v>
      </c>
      <c r="F1683" s="29">
        <v>0.09</v>
      </c>
      <c r="G1683" s="30">
        <f t="shared" si="222"/>
        <v>0</v>
      </c>
      <c r="H1683" s="31">
        <f t="shared" si="223"/>
        <v>50591.787037037036</v>
      </c>
      <c r="I1683" s="59"/>
      <c r="J1683" s="59"/>
      <c r="K1683" s="59">
        <f t="shared" si="224"/>
        <v>0</v>
      </c>
      <c r="L1683" s="59"/>
      <c r="M1683" s="63">
        <f t="shared" si="225"/>
        <v>0</v>
      </c>
    </row>
    <row r="1684" spans="1:13">
      <c r="A1684" s="24">
        <v>4</v>
      </c>
      <c r="B1684" s="25" t="s">
        <v>27</v>
      </c>
      <c r="C1684" s="106"/>
      <c r="D1684" s="27">
        <v>115781</v>
      </c>
      <c r="E1684" s="28">
        <f t="shared" si="221"/>
        <v>0</v>
      </c>
      <c r="F1684" s="29">
        <v>0.09</v>
      </c>
      <c r="G1684" s="30">
        <f t="shared" si="222"/>
        <v>0</v>
      </c>
      <c r="H1684" s="31">
        <f t="shared" si="223"/>
        <v>97556.212962962964</v>
      </c>
      <c r="I1684" s="59"/>
      <c r="J1684" s="59"/>
      <c r="K1684" s="59">
        <f t="shared" si="224"/>
        <v>0</v>
      </c>
      <c r="L1684" s="59"/>
      <c r="M1684" s="63">
        <f t="shared" si="225"/>
        <v>0</v>
      </c>
    </row>
    <row r="1685" spans="1:13">
      <c r="A1685" s="24">
        <v>5</v>
      </c>
      <c r="B1685" s="25" t="s">
        <v>28</v>
      </c>
      <c r="C1685" s="32">
        <v>2</v>
      </c>
      <c r="D1685" s="27">
        <v>119943</v>
      </c>
      <c r="E1685" s="28">
        <f t="shared" si="221"/>
        <v>239886</v>
      </c>
      <c r="F1685" s="29">
        <v>0.09</v>
      </c>
      <c r="G1685" s="30">
        <f t="shared" si="222"/>
        <v>218296.26</v>
      </c>
      <c r="H1685" s="31">
        <f t="shared" si="223"/>
        <v>101063.08333333333</v>
      </c>
      <c r="I1685" s="59"/>
      <c r="J1685" s="59"/>
      <c r="K1685" s="59">
        <f t="shared" si="224"/>
        <v>202126.16666666666</v>
      </c>
      <c r="L1685" s="59"/>
      <c r="M1685" s="63">
        <f t="shared" si="225"/>
        <v>202126.16666666666</v>
      </c>
    </row>
    <row r="1686" spans="1:13">
      <c r="A1686" s="24">
        <v>6</v>
      </c>
      <c r="B1686" s="25" t="s">
        <v>29</v>
      </c>
      <c r="C1686" s="26"/>
      <c r="D1686" s="27">
        <v>94810</v>
      </c>
      <c r="E1686" s="28">
        <f t="shared" si="221"/>
        <v>0</v>
      </c>
      <c r="F1686" s="29">
        <v>0.09</v>
      </c>
      <c r="G1686" s="30">
        <f t="shared" si="222"/>
        <v>0</v>
      </c>
      <c r="H1686" s="31">
        <f t="shared" si="223"/>
        <v>79886.203703703708</v>
      </c>
      <c r="I1686" s="59"/>
      <c r="J1686" s="59"/>
      <c r="K1686" s="59">
        <f t="shared" si="224"/>
        <v>0</v>
      </c>
      <c r="L1686" s="59"/>
      <c r="M1686" s="63">
        <f t="shared" si="225"/>
        <v>0</v>
      </c>
    </row>
    <row r="1687" spans="1:13">
      <c r="A1687" s="24">
        <v>7</v>
      </c>
      <c r="B1687" s="25" t="s">
        <v>30</v>
      </c>
      <c r="C1687" s="34"/>
      <c r="D1687" s="27">
        <v>141396</v>
      </c>
      <c r="E1687" s="28">
        <f t="shared" si="221"/>
        <v>0</v>
      </c>
      <c r="F1687" s="29">
        <v>0.09</v>
      </c>
      <c r="G1687" s="30">
        <f t="shared" si="222"/>
        <v>0</v>
      </c>
      <c r="H1687" s="31">
        <f t="shared" si="223"/>
        <v>119139.22222222222</v>
      </c>
      <c r="I1687" s="59"/>
      <c r="J1687" s="59"/>
      <c r="K1687" s="59">
        <f t="shared" si="224"/>
        <v>0</v>
      </c>
      <c r="L1687" s="59"/>
      <c r="M1687" s="63">
        <f t="shared" si="225"/>
        <v>0</v>
      </c>
    </row>
    <row r="1688" spans="1:13">
      <c r="A1688" s="24">
        <v>8</v>
      </c>
      <c r="B1688" s="25" t="s">
        <v>31</v>
      </c>
      <c r="C1688" s="26"/>
      <c r="D1688" s="27">
        <v>232931</v>
      </c>
      <c r="E1688" s="28">
        <f t="shared" si="221"/>
        <v>0</v>
      </c>
      <c r="F1688" s="29">
        <v>0.09</v>
      </c>
      <c r="G1688" s="30">
        <f t="shared" si="222"/>
        <v>0</v>
      </c>
      <c r="H1688" s="31">
        <f t="shared" si="223"/>
        <v>196265.93518518517</v>
      </c>
      <c r="I1688" s="59"/>
      <c r="J1688" s="59"/>
      <c r="K1688" s="59">
        <f t="shared" si="224"/>
        <v>0</v>
      </c>
      <c r="L1688" s="59"/>
      <c r="M1688" s="63">
        <f t="shared" si="225"/>
        <v>0</v>
      </c>
    </row>
    <row r="1689" spans="1:13">
      <c r="A1689" s="24">
        <v>9</v>
      </c>
      <c r="B1689" s="36" t="s">
        <v>32</v>
      </c>
      <c r="C1689" s="26"/>
      <c r="D1689" s="27">
        <v>101534</v>
      </c>
      <c r="E1689" s="28">
        <f t="shared" si="221"/>
        <v>0</v>
      </c>
      <c r="F1689" s="29">
        <v>0.09</v>
      </c>
      <c r="G1689" s="30">
        <f t="shared" si="222"/>
        <v>0</v>
      </c>
      <c r="H1689" s="31">
        <f t="shared" si="223"/>
        <v>85551.796296296307</v>
      </c>
      <c r="I1689" s="59"/>
      <c r="J1689" s="59"/>
      <c r="K1689" s="59">
        <f t="shared" si="224"/>
        <v>0</v>
      </c>
      <c r="L1689" s="59"/>
      <c r="M1689" s="63">
        <f t="shared" si="225"/>
        <v>0</v>
      </c>
    </row>
    <row r="1690" spans="1:13">
      <c r="A1690" s="24">
        <v>10</v>
      </c>
      <c r="B1690" s="36" t="s">
        <v>33</v>
      </c>
      <c r="C1690" s="37"/>
      <c r="D1690" s="33">
        <v>110148</v>
      </c>
      <c r="E1690" s="28">
        <f t="shared" si="221"/>
        <v>0</v>
      </c>
      <c r="F1690" s="29">
        <v>0.09</v>
      </c>
      <c r="G1690" s="30">
        <f t="shared" si="222"/>
        <v>0</v>
      </c>
      <c r="H1690" s="31">
        <f t="shared" si="223"/>
        <v>92809.888888888876</v>
      </c>
      <c r="I1690" s="59"/>
      <c r="J1690" s="59"/>
      <c r="K1690" s="59">
        <f t="shared" si="224"/>
        <v>0</v>
      </c>
      <c r="L1690" s="59"/>
      <c r="M1690" s="63">
        <f t="shared" si="225"/>
        <v>0</v>
      </c>
    </row>
    <row r="1691" spans="1:13">
      <c r="A1691" s="24">
        <v>11</v>
      </c>
      <c r="B1691" s="25" t="s">
        <v>34</v>
      </c>
      <c r="C1691" s="37">
        <v>2</v>
      </c>
      <c r="D1691" s="27">
        <v>54198</v>
      </c>
      <c r="E1691" s="28">
        <f t="shared" si="221"/>
        <v>108396</v>
      </c>
      <c r="F1691" s="29">
        <v>0.09</v>
      </c>
      <c r="G1691" s="30">
        <f t="shared" si="222"/>
        <v>98640.36</v>
      </c>
      <c r="H1691" s="31">
        <f t="shared" si="223"/>
        <v>45666.833333333328</v>
      </c>
      <c r="I1691" s="59"/>
      <c r="J1691" s="59"/>
      <c r="K1691" s="59">
        <f t="shared" si="224"/>
        <v>91333.666666666657</v>
      </c>
      <c r="L1691" s="59"/>
      <c r="M1691" s="63">
        <f t="shared" si="225"/>
        <v>91333.666666666657</v>
      </c>
    </row>
    <row r="1692" spans="1:13">
      <c r="A1692" s="24">
        <v>12</v>
      </c>
      <c r="B1692" s="25" t="s">
        <v>35</v>
      </c>
      <c r="C1692" s="37">
        <v>3</v>
      </c>
      <c r="D1692" s="27">
        <v>49680</v>
      </c>
      <c r="E1692" s="28">
        <f t="shared" si="221"/>
        <v>149040</v>
      </c>
      <c r="F1692" s="29">
        <v>0.09</v>
      </c>
      <c r="G1692" s="30">
        <f t="shared" si="222"/>
        <v>135626.4</v>
      </c>
      <c r="H1692" s="31">
        <f t="shared" si="223"/>
        <v>41860</v>
      </c>
      <c r="I1692" s="59"/>
      <c r="J1692" s="59"/>
      <c r="K1692" s="59">
        <f t="shared" si="224"/>
        <v>125580</v>
      </c>
      <c r="L1692" s="59"/>
      <c r="M1692" s="63">
        <f t="shared" si="225"/>
        <v>125580</v>
      </c>
    </row>
    <row r="1693" spans="1:13">
      <c r="A1693" s="24">
        <v>13</v>
      </c>
      <c r="B1693" s="25" t="s">
        <v>36</v>
      </c>
      <c r="C1693" s="37"/>
      <c r="D1693" s="38">
        <v>64152</v>
      </c>
      <c r="E1693" s="28">
        <f t="shared" si="221"/>
        <v>0</v>
      </c>
      <c r="F1693" s="29">
        <v>0.09</v>
      </c>
      <c r="G1693" s="30">
        <f t="shared" si="222"/>
        <v>0</v>
      </c>
      <c r="H1693" s="31">
        <f t="shared" si="223"/>
        <v>54053.999999999993</v>
      </c>
      <c r="I1693" s="59"/>
      <c r="J1693" s="59"/>
      <c r="K1693" s="59">
        <f t="shared" si="224"/>
        <v>0</v>
      </c>
      <c r="L1693" s="59"/>
      <c r="M1693" s="63">
        <f t="shared" si="225"/>
        <v>0</v>
      </c>
    </row>
    <row r="1694" spans="1:13">
      <c r="A1694" s="24">
        <v>14</v>
      </c>
      <c r="B1694" s="25" t="s">
        <v>37</v>
      </c>
      <c r="C1694" s="37"/>
      <c r="D1694" s="38">
        <v>65934</v>
      </c>
      <c r="E1694" s="28">
        <f t="shared" si="221"/>
        <v>0</v>
      </c>
      <c r="F1694" s="29">
        <v>0.09</v>
      </c>
      <c r="G1694" s="30">
        <f t="shared" si="222"/>
        <v>0</v>
      </c>
      <c r="H1694" s="31">
        <f t="shared" si="223"/>
        <v>55555.499999999993</v>
      </c>
      <c r="I1694" s="59"/>
      <c r="J1694" s="59"/>
      <c r="K1694" s="59">
        <f t="shared" si="224"/>
        <v>0</v>
      </c>
      <c r="L1694" s="59"/>
      <c r="M1694" s="63">
        <f t="shared" si="225"/>
        <v>0</v>
      </c>
    </row>
    <row r="1695" spans="1:13">
      <c r="A1695" s="24">
        <v>15</v>
      </c>
      <c r="B1695" s="25" t="s">
        <v>38</v>
      </c>
      <c r="C1695" s="37"/>
      <c r="D1695" s="38">
        <v>76626</v>
      </c>
      <c r="E1695" s="28">
        <f t="shared" si="221"/>
        <v>0</v>
      </c>
      <c r="F1695" s="29">
        <v>0.09</v>
      </c>
      <c r="G1695" s="30">
        <f t="shared" si="222"/>
        <v>0</v>
      </c>
      <c r="H1695" s="31">
        <f t="shared" si="223"/>
        <v>64564.5</v>
      </c>
      <c r="I1695" s="59"/>
      <c r="J1695" s="59"/>
      <c r="K1695" s="59">
        <f t="shared" si="224"/>
        <v>0</v>
      </c>
      <c r="L1695" s="59"/>
      <c r="M1695" s="63">
        <f t="shared" si="225"/>
        <v>0</v>
      </c>
    </row>
    <row r="1696" spans="1:13">
      <c r="A1696" s="24">
        <v>16</v>
      </c>
      <c r="B1696" s="25" t="s">
        <v>39</v>
      </c>
      <c r="C1696" s="37"/>
      <c r="D1696" s="38">
        <v>80190</v>
      </c>
      <c r="E1696" s="28">
        <f t="shared" si="221"/>
        <v>0</v>
      </c>
      <c r="F1696" s="29">
        <v>0.09</v>
      </c>
      <c r="G1696" s="30">
        <f t="shared" si="222"/>
        <v>0</v>
      </c>
      <c r="H1696" s="31">
        <f t="shared" si="223"/>
        <v>67567.5</v>
      </c>
      <c r="I1696" s="59"/>
      <c r="J1696" s="59"/>
      <c r="K1696" s="59">
        <f t="shared" si="224"/>
        <v>0</v>
      </c>
      <c r="L1696" s="59"/>
      <c r="M1696" s="63">
        <f t="shared" si="225"/>
        <v>0</v>
      </c>
    </row>
    <row r="1697" spans="1:13">
      <c r="A1697" s="24">
        <v>17</v>
      </c>
      <c r="B1697" s="25" t="s">
        <v>40</v>
      </c>
      <c r="C1697" s="37"/>
      <c r="D1697" s="38">
        <v>113832</v>
      </c>
      <c r="E1697" s="28">
        <f t="shared" si="221"/>
        <v>0</v>
      </c>
      <c r="F1697" s="29">
        <v>0.09</v>
      </c>
      <c r="G1697" s="30">
        <f t="shared" si="222"/>
        <v>0</v>
      </c>
      <c r="H1697" s="31">
        <f t="shared" si="223"/>
        <v>95914</v>
      </c>
      <c r="I1697" s="59"/>
      <c r="J1697" s="59"/>
      <c r="K1697" s="59">
        <f t="shared" si="224"/>
        <v>0</v>
      </c>
      <c r="L1697" s="59"/>
      <c r="M1697" s="63">
        <f t="shared" si="225"/>
        <v>0</v>
      </c>
    </row>
    <row r="1698" spans="1:13">
      <c r="A1698" s="24">
        <v>18</v>
      </c>
      <c r="B1698" s="25" t="s">
        <v>41</v>
      </c>
      <c r="C1698" s="37"/>
      <c r="D1698" s="39">
        <v>98010</v>
      </c>
      <c r="E1698" s="28">
        <f t="shared" si="221"/>
        <v>0</v>
      </c>
      <c r="F1698" s="29">
        <v>0.09</v>
      </c>
      <c r="G1698" s="30">
        <f t="shared" si="222"/>
        <v>0</v>
      </c>
      <c r="H1698" s="31">
        <f t="shared" si="223"/>
        <v>82582.5</v>
      </c>
      <c r="I1698" s="59"/>
      <c r="J1698" s="59"/>
      <c r="K1698" s="59">
        <f t="shared" si="224"/>
        <v>0</v>
      </c>
      <c r="L1698" s="59"/>
      <c r="M1698" s="63">
        <f t="shared" si="225"/>
        <v>0</v>
      </c>
    </row>
    <row r="1699" spans="1:13" ht="17.25">
      <c r="A1699" s="40"/>
      <c r="B1699" s="41" t="s">
        <v>42</v>
      </c>
      <c r="C1699" s="42">
        <f>SUM(C1681:C1698)</f>
        <v>19</v>
      </c>
      <c r="D1699" s="42"/>
      <c r="E1699" s="43">
        <f>SUM(E1681:E1698)</f>
        <v>1646126</v>
      </c>
      <c r="F1699" s="43"/>
      <c r="G1699" s="111">
        <f>SUM(G1681:G1698)</f>
        <v>1497974.66</v>
      </c>
      <c r="H1699" s="45"/>
      <c r="I1699" s="64"/>
      <c r="J1699" s="113"/>
      <c r="K1699" s="113">
        <f>SUM(K1681:K1698)</f>
        <v>1387013.5740740742</v>
      </c>
      <c r="L1699" s="113"/>
      <c r="M1699" s="45">
        <f>SUM(M1681:M1698)</f>
        <v>1387013.5740740742</v>
      </c>
    </row>
    <row r="1700" spans="1:13" ht="31.5">
      <c r="A1700" s="46"/>
      <c r="B1700" s="47"/>
      <c r="C1700" s="48"/>
      <c r="D1700" s="48"/>
      <c r="E1700" s="49"/>
      <c r="F1700" s="49"/>
      <c r="G1700" s="50"/>
      <c r="H1700" s="51"/>
      <c r="I1700" s="65"/>
      <c r="J1700" s="114"/>
      <c r="K1700" s="114">
        <f>K1699*0.08</f>
        <v>110961.08592592593</v>
      </c>
      <c r="L1700" s="114"/>
      <c r="M1700" s="115">
        <f>M1699*0.1</f>
        <v>138701.35740740743</v>
      </c>
    </row>
    <row r="1701" spans="1:13" ht="18">
      <c r="A1701" s="283"/>
      <c r="B1701" s="283"/>
      <c r="C1701" s="284"/>
      <c r="D1701" s="284"/>
      <c r="E1701" s="54"/>
      <c r="F1701" s="54"/>
      <c r="G1701" s="55"/>
      <c r="H1701" s="56"/>
      <c r="I1701" s="66"/>
      <c r="J1701" s="116"/>
      <c r="K1701" s="116">
        <f>SUM(K1699:K1700)</f>
        <v>1497974.6600000001</v>
      </c>
      <c r="L1701" s="116"/>
      <c r="M1701" s="117">
        <f>SUM(M1699:M1700)</f>
        <v>1525714.9314814815</v>
      </c>
    </row>
    <row r="1702" spans="1:13" ht="18">
      <c r="A1702" s="283" t="s">
        <v>43</v>
      </c>
      <c r="B1702" s="283"/>
      <c r="C1702" s="284" t="s">
        <v>44</v>
      </c>
      <c r="D1702" s="284"/>
      <c r="E1702" s="54"/>
      <c r="F1702" s="54"/>
      <c r="G1702" s="55" t="s">
        <v>45</v>
      </c>
      <c r="H1702" s="56"/>
    </row>
    <row r="1705" spans="1:13">
      <c r="J1705" s="112" t="s">
        <v>1153</v>
      </c>
    </row>
    <row r="1706" spans="1:13" ht="15.75">
      <c r="A1706" s="279" t="s">
        <v>0</v>
      </c>
      <c r="B1706" s="279"/>
      <c r="C1706" s="279"/>
      <c r="D1706" s="279"/>
      <c r="E1706" s="279"/>
      <c r="F1706" s="279"/>
      <c r="G1706" s="279"/>
      <c r="H1706" s="3"/>
      <c r="I1706" s="112"/>
      <c r="K1706" s="112"/>
      <c r="L1706" s="112"/>
      <c r="M1706" s="1"/>
    </row>
    <row r="1707" spans="1:13" ht="17.25">
      <c r="A1707" s="279" t="s">
        <v>1</v>
      </c>
      <c r="B1707" s="279"/>
      <c r="C1707" s="279"/>
      <c r="D1707" s="279"/>
      <c r="E1707" s="279"/>
      <c r="F1707" s="279"/>
      <c r="G1707" s="279"/>
      <c r="H1707" s="3"/>
      <c r="I1707" s="58"/>
      <c r="J1707" s="58"/>
      <c r="K1707" s="58"/>
      <c r="L1707" s="58"/>
      <c r="M1707" s="1"/>
    </row>
    <row r="1708" spans="1:13" ht="15.75">
      <c r="A1708" s="279" t="s">
        <v>2</v>
      </c>
      <c r="B1708" s="279"/>
      <c r="C1708" s="279"/>
      <c r="D1708" s="279"/>
      <c r="E1708" s="279"/>
      <c r="F1708" s="279"/>
      <c r="G1708" s="279"/>
      <c r="H1708" s="3"/>
      <c r="I1708" s="59"/>
      <c r="J1708" s="59"/>
      <c r="K1708" s="59"/>
      <c r="L1708" s="59"/>
      <c r="M1708" s="1"/>
    </row>
    <row r="1709" spans="1:13" ht="15.75">
      <c r="A1709" s="279" t="s">
        <v>4</v>
      </c>
      <c r="B1709" s="279"/>
      <c r="C1709" s="279"/>
      <c r="D1709" s="279"/>
      <c r="E1709" s="279"/>
      <c r="F1709" s="279"/>
      <c r="G1709" s="279"/>
      <c r="H1709" s="3"/>
      <c r="I1709" s="59"/>
      <c r="J1709" s="59"/>
      <c r="K1709" s="59"/>
      <c r="L1709" s="59"/>
      <c r="M1709" s="1"/>
    </row>
    <row r="1710" spans="1:13" ht="15.75">
      <c r="A1710" s="280" t="s">
        <v>6</v>
      </c>
      <c r="B1710" s="280"/>
      <c r="C1710" s="280"/>
      <c r="D1710" s="280"/>
      <c r="E1710" s="280"/>
      <c r="F1710" s="280"/>
      <c r="G1710" s="280"/>
      <c r="H1710" s="3"/>
      <c r="I1710" s="59"/>
      <c r="J1710" s="59"/>
      <c r="K1710" s="59"/>
      <c r="L1710" s="59"/>
      <c r="M1710" s="1"/>
    </row>
    <row r="1711" spans="1:13" ht="27.75">
      <c r="A1711" s="9"/>
      <c r="B1711" s="9"/>
      <c r="C1711" s="281" t="s">
        <v>588</v>
      </c>
      <c r="D1711" s="281"/>
      <c r="E1711" s="281"/>
      <c r="F1711" s="281"/>
      <c r="G1711" s="281"/>
      <c r="H1711" s="10"/>
      <c r="I1711" s="59"/>
      <c r="J1711" s="59"/>
      <c r="K1711" s="59"/>
      <c r="L1711" s="59"/>
      <c r="M1711" s="2"/>
    </row>
    <row r="1712" spans="1:13" ht="15.75">
      <c r="A1712" s="11" t="s">
        <v>1100</v>
      </c>
      <c r="B1712" s="12"/>
      <c r="C1712" s="13"/>
      <c r="D1712" s="286"/>
      <c r="E1712" s="286"/>
      <c r="F1712" s="286"/>
      <c r="G1712" s="286"/>
      <c r="H1712" s="15"/>
      <c r="I1712" s="59"/>
      <c r="J1712" s="59"/>
      <c r="K1712" s="59"/>
      <c r="L1712" s="59"/>
      <c r="M1712" s="1"/>
    </row>
    <row r="1713" spans="1:13" ht="15.75">
      <c r="A1713" s="11" t="s">
        <v>9</v>
      </c>
      <c r="B1713" s="306"/>
      <c r="C1713" s="306"/>
      <c r="D1713" s="306"/>
      <c r="E1713" s="306"/>
      <c r="F1713" s="11"/>
      <c r="G1713" s="16"/>
      <c r="H1713" s="17"/>
      <c r="I1713" s="60"/>
      <c r="J1713" s="60"/>
      <c r="K1713" s="60"/>
      <c r="L1713" s="60"/>
      <c r="M1713" s="74"/>
    </row>
    <row r="1714" spans="1:13" ht="15.75">
      <c r="A1714" s="11" t="s">
        <v>11</v>
      </c>
      <c r="B1714" s="289" t="s">
        <v>1155</v>
      </c>
      <c r="C1714" s="289"/>
      <c r="D1714" s="289"/>
      <c r="E1714" s="289"/>
      <c r="F1714" s="18"/>
      <c r="G1714" s="19" t="s">
        <v>13</v>
      </c>
      <c r="H1714" s="20" t="s">
        <v>161</v>
      </c>
      <c r="I1714" s="62"/>
      <c r="J1714" s="62"/>
      <c r="K1714" s="62"/>
      <c r="L1714" s="62"/>
      <c r="M1714" s="1"/>
    </row>
    <row r="1715" spans="1:13" ht="15.75">
      <c r="A1715" s="21" t="s">
        <v>14</v>
      </c>
      <c r="B1715" s="21" t="s">
        <v>16</v>
      </c>
      <c r="C1715" s="21" t="s">
        <v>17</v>
      </c>
      <c r="D1715" s="22" t="s">
        <v>18</v>
      </c>
      <c r="E1715" s="23" t="s">
        <v>19</v>
      </c>
      <c r="F1715" s="23" t="s">
        <v>20</v>
      </c>
      <c r="G1715" s="21" t="s">
        <v>21</v>
      </c>
      <c r="H1715" s="3"/>
      <c r="I1715" s="59"/>
      <c r="J1715" s="59"/>
      <c r="K1715" s="59"/>
      <c r="L1715" s="59"/>
      <c r="M1715" s="1"/>
    </row>
    <row r="1716" spans="1:13">
      <c r="A1716" s="24">
        <v>1</v>
      </c>
      <c r="B1716" s="25" t="s">
        <v>23</v>
      </c>
      <c r="C1716" s="26">
        <v>12</v>
      </c>
      <c r="D1716" s="27">
        <v>79305</v>
      </c>
      <c r="E1716" s="28">
        <f>D1716*C1716</f>
        <v>951660</v>
      </c>
      <c r="F1716" s="29">
        <v>0.09</v>
      </c>
      <c r="G1716" s="30">
        <f>E1716-E1716*F1716</f>
        <v>866010.6</v>
      </c>
      <c r="H1716" s="31">
        <f>D1716/1.08*0.91</f>
        <v>66821.805555555547</v>
      </c>
      <c r="I1716" s="59"/>
      <c r="J1716" s="59"/>
      <c r="K1716" s="59">
        <f>H1716*C1716</f>
        <v>801861.66666666651</v>
      </c>
      <c r="L1716" s="59"/>
      <c r="M1716" s="63">
        <f>H1716*C1716</f>
        <v>801861.66666666651</v>
      </c>
    </row>
    <row r="1717" spans="1:13">
      <c r="A1717" s="24">
        <v>2</v>
      </c>
      <c r="B1717" s="25" t="s">
        <v>25</v>
      </c>
      <c r="C1717" s="32">
        <v>6</v>
      </c>
      <c r="D1717" s="33">
        <v>128591</v>
      </c>
      <c r="E1717" s="28">
        <f t="shared" ref="E1717:E1733" si="226">D1717*C1717</f>
        <v>771546</v>
      </c>
      <c r="F1717" s="29">
        <v>0.09</v>
      </c>
      <c r="G1717" s="30">
        <f t="shared" ref="G1717:G1733" si="227">E1717-E1717*F1717</f>
        <v>702106.86</v>
      </c>
      <c r="H1717" s="31">
        <f t="shared" ref="H1717:H1733" si="228">D1717/1.08*0.91</f>
        <v>108349.82407407407</v>
      </c>
      <c r="I1717" s="59"/>
      <c r="J1717" s="59"/>
      <c r="K1717" s="59">
        <f t="shared" ref="K1717:K1733" si="229">H1717*C1717</f>
        <v>650098.9444444445</v>
      </c>
      <c r="L1717" s="59"/>
      <c r="M1717" s="63">
        <f t="shared" ref="M1717:M1733" si="230">H1717*C1717</f>
        <v>650098.9444444445</v>
      </c>
    </row>
    <row r="1718" spans="1:13">
      <c r="A1718" s="24">
        <v>3</v>
      </c>
      <c r="B1718" s="25" t="s">
        <v>26</v>
      </c>
      <c r="C1718" s="88">
        <v>3</v>
      </c>
      <c r="D1718" s="27">
        <v>60043</v>
      </c>
      <c r="E1718" s="28">
        <f t="shared" si="226"/>
        <v>180129</v>
      </c>
      <c r="F1718" s="29">
        <v>0.09</v>
      </c>
      <c r="G1718" s="30">
        <f t="shared" si="227"/>
        <v>163917.39000000001</v>
      </c>
      <c r="H1718" s="31">
        <f t="shared" si="228"/>
        <v>50591.787037037036</v>
      </c>
      <c r="I1718" s="59"/>
      <c r="J1718" s="59"/>
      <c r="K1718" s="59">
        <f t="shared" si="229"/>
        <v>151775.36111111112</v>
      </c>
      <c r="L1718" s="59"/>
      <c r="M1718" s="63">
        <f t="shared" si="230"/>
        <v>151775.36111111112</v>
      </c>
    </row>
    <row r="1719" spans="1:13">
      <c r="A1719" s="24">
        <v>4</v>
      </c>
      <c r="B1719" s="25" t="s">
        <v>27</v>
      </c>
      <c r="C1719" s="106">
        <v>2</v>
      </c>
      <c r="D1719" s="27">
        <v>115781</v>
      </c>
      <c r="E1719" s="28">
        <f t="shared" si="226"/>
        <v>231562</v>
      </c>
      <c r="F1719" s="29">
        <v>0.09</v>
      </c>
      <c r="G1719" s="30">
        <f t="shared" si="227"/>
        <v>210721.42</v>
      </c>
      <c r="H1719" s="31">
        <f t="shared" si="228"/>
        <v>97556.212962962964</v>
      </c>
      <c r="I1719" s="59"/>
      <c r="J1719" s="59"/>
      <c r="K1719" s="59">
        <f t="shared" si="229"/>
        <v>195112.42592592593</v>
      </c>
      <c r="L1719" s="59"/>
      <c r="M1719" s="63">
        <f t="shared" si="230"/>
        <v>195112.42592592593</v>
      </c>
    </row>
    <row r="1720" spans="1:13">
      <c r="A1720" s="24">
        <v>5</v>
      </c>
      <c r="B1720" s="25" t="s">
        <v>28</v>
      </c>
      <c r="C1720" s="32">
        <v>3</v>
      </c>
      <c r="D1720" s="27">
        <v>119943</v>
      </c>
      <c r="E1720" s="28">
        <f t="shared" si="226"/>
        <v>359829</v>
      </c>
      <c r="F1720" s="29">
        <v>0.09</v>
      </c>
      <c r="G1720" s="30">
        <f t="shared" si="227"/>
        <v>327444.39</v>
      </c>
      <c r="H1720" s="31">
        <f t="shared" si="228"/>
        <v>101063.08333333333</v>
      </c>
      <c r="I1720" s="59"/>
      <c r="J1720" s="59"/>
      <c r="K1720" s="59">
        <f t="shared" si="229"/>
        <v>303189.25</v>
      </c>
      <c r="L1720" s="59"/>
      <c r="M1720" s="63">
        <f t="shared" si="230"/>
        <v>303189.25</v>
      </c>
    </row>
    <row r="1721" spans="1:13">
      <c r="A1721" s="24">
        <v>6</v>
      </c>
      <c r="B1721" s="25" t="s">
        <v>29</v>
      </c>
      <c r="C1721" s="26"/>
      <c r="D1721" s="27">
        <v>94810</v>
      </c>
      <c r="E1721" s="28">
        <f t="shared" si="226"/>
        <v>0</v>
      </c>
      <c r="F1721" s="29">
        <v>0.09</v>
      </c>
      <c r="G1721" s="30">
        <f t="shared" si="227"/>
        <v>0</v>
      </c>
      <c r="H1721" s="31">
        <f t="shared" si="228"/>
        <v>79886.203703703708</v>
      </c>
      <c r="I1721" s="59"/>
      <c r="J1721" s="59"/>
      <c r="K1721" s="59">
        <f t="shared" si="229"/>
        <v>0</v>
      </c>
      <c r="L1721" s="59"/>
      <c r="M1721" s="63">
        <f t="shared" si="230"/>
        <v>0</v>
      </c>
    </row>
    <row r="1722" spans="1:13">
      <c r="A1722" s="24">
        <v>7</v>
      </c>
      <c r="B1722" s="25" t="s">
        <v>30</v>
      </c>
      <c r="C1722" s="34"/>
      <c r="D1722" s="27">
        <v>141396</v>
      </c>
      <c r="E1722" s="28">
        <f t="shared" si="226"/>
        <v>0</v>
      </c>
      <c r="F1722" s="29">
        <v>0.09</v>
      </c>
      <c r="G1722" s="30">
        <f t="shared" si="227"/>
        <v>0</v>
      </c>
      <c r="H1722" s="31">
        <f t="shared" si="228"/>
        <v>119139.22222222222</v>
      </c>
      <c r="I1722" s="59"/>
      <c r="J1722" s="59"/>
      <c r="K1722" s="59">
        <f t="shared" si="229"/>
        <v>0</v>
      </c>
      <c r="L1722" s="59"/>
      <c r="M1722" s="63">
        <f t="shared" si="230"/>
        <v>0</v>
      </c>
    </row>
    <row r="1723" spans="1:13">
      <c r="A1723" s="24">
        <v>8</v>
      </c>
      <c r="B1723" s="25" t="s">
        <v>31</v>
      </c>
      <c r="C1723" s="26"/>
      <c r="D1723" s="27">
        <v>232931</v>
      </c>
      <c r="E1723" s="28">
        <f t="shared" si="226"/>
        <v>0</v>
      </c>
      <c r="F1723" s="29">
        <v>0.09</v>
      </c>
      <c r="G1723" s="30">
        <f t="shared" si="227"/>
        <v>0</v>
      </c>
      <c r="H1723" s="31">
        <f t="shared" si="228"/>
        <v>196265.93518518517</v>
      </c>
      <c r="I1723" s="59"/>
      <c r="J1723" s="59"/>
      <c r="K1723" s="59">
        <f t="shared" si="229"/>
        <v>0</v>
      </c>
      <c r="L1723" s="59"/>
      <c r="M1723" s="63">
        <f t="shared" si="230"/>
        <v>0</v>
      </c>
    </row>
    <row r="1724" spans="1:13">
      <c r="A1724" s="24">
        <v>9</v>
      </c>
      <c r="B1724" s="36" t="s">
        <v>32</v>
      </c>
      <c r="C1724" s="26"/>
      <c r="D1724" s="27">
        <v>101534</v>
      </c>
      <c r="E1724" s="28">
        <f t="shared" si="226"/>
        <v>0</v>
      </c>
      <c r="F1724" s="29">
        <v>0.09</v>
      </c>
      <c r="G1724" s="30">
        <f t="shared" si="227"/>
        <v>0</v>
      </c>
      <c r="H1724" s="31">
        <f t="shared" si="228"/>
        <v>85551.796296296307</v>
      </c>
      <c r="I1724" s="59"/>
      <c r="J1724" s="59"/>
      <c r="K1724" s="59">
        <f t="shared" si="229"/>
        <v>0</v>
      </c>
      <c r="L1724" s="59"/>
      <c r="M1724" s="63">
        <f t="shared" si="230"/>
        <v>0</v>
      </c>
    </row>
    <row r="1725" spans="1:13">
      <c r="A1725" s="24">
        <v>10</v>
      </c>
      <c r="B1725" s="36" t="s">
        <v>33</v>
      </c>
      <c r="C1725" s="37"/>
      <c r="D1725" s="33">
        <v>110148</v>
      </c>
      <c r="E1725" s="28">
        <f t="shared" si="226"/>
        <v>0</v>
      </c>
      <c r="F1725" s="29">
        <v>0.09</v>
      </c>
      <c r="G1725" s="30">
        <f t="shared" si="227"/>
        <v>0</v>
      </c>
      <c r="H1725" s="31">
        <f t="shared" si="228"/>
        <v>92809.888888888876</v>
      </c>
      <c r="I1725" s="59"/>
      <c r="J1725" s="59"/>
      <c r="K1725" s="59">
        <f t="shared" si="229"/>
        <v>0</v>
      </c>
      <c r="L1725" s="59"/>
      <c r="M1725" s="63">
        <f t="shared" si="230"/>
        <v>0</v>
      </c>
    </row>
    <row r="1726" spans="1:13">
      <c r="A1726" s="24">
        <v>11</v>
      </c>
      <c r="B1726" s="25" t="s">
        <v>34</v>
      </c>
      <c r="C1726" s="37">
        <v>3</v>
      </c>
      <c r="D1726" s="27">
        <v>54198</v>
      </c>
      <c r="E1726" s="28">
        <f t="shared" si="226"/>
        <v>162594</v>
      </c>
      <c r="F1726" s="29">
        <v>0.09</v>
      </c>
      <c r="G1726" s="30">
        <f t="shared" si="227"/>
        <v>147960.54</v>
      </c>
      <c r="H1726" s="31">
        <f t="shared" si="228"/>
        <v>45666.833333333328</v>
      </c>
      <c r="I1726" s="59"/>
      <c r="J1726" s="59"/>
      <c r="K1726" s="59">
        <f t="shared" si="229"/>
        <v>137000.5</v>
      </c>
      <c r="L1726" s="59"/>
      <c r="M1726" s="63">
        <f t="shared" si="230"/>
        <v>137000.5</v>
      </c>
    </row>
    <row r="1727" spans="1:13">
      <c r="A1727" s="24">
        <v>12</v>
      </c>
      <c r="B1727" s="25" t="s">
        <v>35</v>
      </c>
      <c r="C1727" s="37">
        <v>6</v>
      </c>
      <c r="D1727" s="27">
        <v>49680</v>
      </c>
      <c r="E1727" s="28">
        <f t="shared" si="226"/>
        <v>298080</v>
      </c>
      <c r="F1727" s="29">
        <v>0.09</v>
      </c>
      <c r="G1727" s="30">
        <f t="shared" si="227"/>
        <v>271252.8</v>
      </c>
      <c r="H1727" s="31">
        <f t="shared" si="228"/>
        <v>41860</v>
      </c>
      <c r="I1727" s="59"/>
      <c r="J1727" s="59"/>
      <c r="K1727" s="59">
        <f t="shared" si="229"/>
        <v>251160</v>
      </c>
      <c r="L1727" s="59"/>
      <c r="M1727" s="63">
        <f t="shared" si="230"/>
        <v>251160</v>
      </c>
    </row>
    <row r="1728" spans="1:13">
      <c r="A1728" s="24">
        <v>13</v>
      </c>
      <c r="B1728" s="25" t="s">
        <v>36</v>
      </c>
      <c r="C1728" s="37"/>
      <c r="D1728" s="38">
        <v>64152</v>
      </c>
      <c r="E1728" s="28">
        <f t="shared" si="226"/>
        <v>0</v>
      </c>
      <c r="F1728" s="29">
        <v>0.09</v>
      </c>
      <c r="G1728" s="30">
        <f t="shared" si="227"/>
        <v>0</v>
      </c>
      <c r="H1728" s="31">
        <f t="shared" si="228"/>
        <v>54053.999999999993</v>
      </c>
      <c r="I1728" s="59"/>
      <c r="J1728" s="59"/>
      <c r="K1728" s="59">
        <f t="shared" si="229"/>
        <v>0</v>
      </c>
      <c r="L1728" s="59"/>
      <c r="M1728" s="63">
        <f t="shared" si="230"/>
        <v>0</v>
      </c>
    </row>
    <row r="1729" spans="1:13">
      <c r="A1729" s="24">
        <v>14</v>
      </c>
      <c r="B1729" s="25" t="s">
        <v>37</v>
      </c>
      <c r="C1729" s="37"/>
      <c r="D1729" s="38">
        <v>65934</v>
      </c>
      <c r="E1729" s="28">
        <f t="shared" si="226"/>
        <v>0</v>
      </c>
      <c r="F1729" s="29">
        <v>0.09</v>
      </c>
      <c r="G1729" s="30">
        <f t="shared" si="227"/>
        <v>0</v>
      </c>
      <c r="H1729" s="31">
        <f t="shared" si="228"/>
        <v>55555.499999999993</v>
      </c>
      <c r="I1729" s="59"/>
      <c r="J1729" s="59"/>
      <c r="K1729" s="59">
        <f t="shared" si="229"/>
        <v>0</v>
      </c>
      <c r="L1729" s="59"/>
      <c r="M1729" s="63">
        <f t="shared" si="230"/>
        <v>0</v>
      </c>
    </row>
    <row r="1730" spans="1:13">
      <c r="A1730" s="24">
        <v>15</v>
      </c>
      <c r="B1730" s="25" t="s">
        <v>38</v>
      </c>
      <c r="C1730" s="37"/>
      <c r="D1730" s="38">
        <v>76626</v>
      </c>
      <c r="E1730" s="28">
        <f t="shared" si="226"/>
        <v>0</v>
      </c>
      <c r="F1730" s="29">
        <v>0.09</v>
      </c>
      <c r="G1730" s="30">
        <f t="shared" si="227"/>
        <v>0</v>
      </c>
      <c r="H1730" s="31">
        <f t="shared" si="228"/>
        <v>64564.5</v>
      </c>
      <c r="I1730" s="59"/>
      <c r="J1730" s="59"/>
      <c r="K1730" s="59">
        <f t="shared" si="229"/>
        <v>0</v>
      </c>
      <c r="L1730" s="59"/>
      <c r="M1730" s="63">
        <f t="shared" si="230"/>
        <v>0</v>
      </c>
    </row>
    <row r="1731" spans="1:13">
      <c r="A1731" s="24">
        <v>16</v>
      </c>
      <c r="B1731" s="25" t="s">
        <v>39</v>
      </c>
      <c r="C1731" s="37"/>
      <c r="D1731" s="38">
        <v>80190</v>
      </c>
      <c r="E1731" s="28">
        <f t="shared" si="226"/>
        <v>0</v>
      </c>
      <c r="F1731" s="29">
        <v>0.09</v>
      </c>
      <c r="G1731" s="30">
        <f t="shared" si="227"/>
        <v>0</v>
      </c>
      <c r="H1731" s="31">
        <f t="shared" si="228"/>
        <v>67567.5</v>
      </c>
      <c r="I1731" s="59"/>
      <c r="J1731" s="59"/>
      <c r="K1731" s="59">
        <f t="shared" si="229"/>
        <v>0</v>
      </c>
      <c r="L1731" s="59"/>
      <c r="M1731" s="63">
        <f t="shared" si="230"/>
        <v>0</v>
      </c>
    </row>
    <row r="1732" spans="1:13">
      <c r="A1732" s="24">
        <v>17</v>
      </c>
      <c r="B1732" s="25" t="s">
        <v>40</v>
      </c>
      <c r="C1732" s="37"/>
      <c r="D1732" s="38">
        <v>113832</v>
      </c>
      <c r="E1732" s="28">
        <f t="shared" si="226"/>
        <v>0</v>
      </c>
      <c r="F1732" s="29">
        <v>0.09</v>
      </c>
      <c r="G1732" s="30">
        <f t="shared" si="227"/>
        <v>0</v>
      </c>
      <c r="H1732" s="31">
        <f t="shared" si="228"/>
        <v>95914</v>
      </c>
      <c r="I1732" s="59"/>
      <c r="J1732" s="59"/>
      <c r="K1732" s="59">
        <f t="shared" si="229"/>
        <v>0</v>
      </c>
      <c r="L1732" s="59"/>
      <c r="M1732" s="63">
        <f t="shared" si="230"/>
        <v>0</v>
      </c>
    </row>
    <row r="1733" spans="1:13">
      <c r="A1733" s="24">
        <v>18</v>
      </c>
      <c r="B1733" s="25" t="s">
        <v>41</v>
      </c>
      <c r="C1733" s="37"/>
      <c r="D1733" s="39">
        <v>98010</v>
      </c>
      <c r="E1733" s="28">
        <f t="shared" si="226"/>
        <v>0</v>
      </c>
      <c r="F1733" s="29">
        <v>0.09</v>
      </c>
      <c r="G1733" s="30">
        <f t="shared" si="227"/>
        <v>0</v>
      </c>
      <c r="H1733" s="31">
        <f t="shared" si="228"/>
        <v>82582.5</v>
      </c>
      <c r="I1733" s="59"/>
      <c r="J1733" s="59"/>
      <c r="K1733" s="59">
        <f t="shared" si="229"/>
        <v>0</v>
      </c>
      <c r="L1733" s="59"/>
      <c r="M1733" s="63">
        <f t="shared" si="230"/>
        <v>0</v>
      </c>
    </row>
    <row r="1734" spans="1:13" ht="17.25">
      <c r="A1734" s="40"/>
      <c r="B1734" s="41" t="s">
        <v>42</v>
      </c>
      <c r="C1734" s="42">
        <f>SUM(C1716:C1733)</f>
        <v>35</v>
      </c>
      <c r="D1734" s="42"/>
      <c r="E1734" s="43">
        <f>SUM(E1716:E1733)</f>
        <v>2955400</v>
      </c>
      <c r="F1734" s="43"/>
      <c r="G1734" s="111">
        <f>SUM(G1716:G1733)</f>
        <v>2689414</v>
      </c>
      <c r="H1734" s="45"/>
      <c r="I1734" s="64"/>
      <c r="J1734" s="113"/>
      <c r="K1734" s="113">
        <f>SUM(K1716:K1733)</f>
        <v>2490198.1481481479</v>
      </c>
      <c r="L1734" s="113"/>
      <c r="M1734" s="45">
        <f>SUM(M1716:M1733)</f>
        <v>2490198.1481481479</v>
      </c>
    </row>
    <row r="1735" spans="1:13" ht="31.5">
      <c r="A1735" s="46"/>
      <c r="B1735" s="47"/>
      <c r="C1735" s="48"/>
      <c r="D1735" s="48"/>
      <c r="E1735" s="49"/>
      <c r="F1735" s="49"/>
      <c r="G1735" s="50"/>
      <c r="H1735" s="51"/>
      <c r="I1735" s="65"/>
      <c r="J1735" s="114"/>
      <c r="K1735" s="114">
        <f>K1734*0.08</f>
        <v>199215.85185185182</v>
      </c>
      <c r="L1735" s="114"/>
      <c r="M1735" s="115">
        <f>M1734*0.1</f>
        <v>249019.8148148148</v>
      </c>
    </row>
    <row r="1736" spans="1:13" ht="18">
      <c r="A1736" s="283"/>
      <c r="B1736" s="283"/>
      <c r="C1736" s="284"/>
      <c r="D1736" s="284"/>
      <c r="E1736" s="54"/>
      <c r="F1736" s="54"/>
      <c r="G1736" s="55"/>
      <c r="H1736" s="56"/>
      <c r="I1736" s="66"/>
      <c r="J1736" s="116"/>
      <c r="K1736" s="116">
        <f>SUM(K1734:K1735)</f>
        <v>2689413.9999999995</v>
      </c>
      <c r="L1736" s="116"/>
      <c r="M1736" s="117">
        <f>SUM(M1734:M1735)</f>
        <v>2739217.9629629627</v>
      </c>
    </row>
    <row r="1737" spans="1:13" ht="18">
      <c r="A1737" s="283" t="s">
        <v>43</v>
      </c>
      <c r="B1737" s="283"/>
      <c r="C1737" s="284" t="s">
        <v>44</v>
      </c>
      <c r="D1737" s="284"/>
      <c r="E1737" s="54"/>
      <c r="F1737" s="54"/>
      <c r="G1737" s="55" t="s">
        <v>45</v>
      </c>
      <c r="H1737" s="56"/>
    </row>
    <row r="1744" spans="1:13" ht="15.75">
      <c r="A1744" s="279" t="s">
        <v>0</v>
      </c>
      <c r="B1744" s="279"/>
      <c r="C1744" s="279"/>
      <c r="D1744" s="279"/>
      <c r="E1744" s="279"/>
      <c r="F1744" s="279"/>
      <c r="G1744" s="279"/>
      <c r="H1744" s="3"/>
      <c r="I1744" s="112"/>
      <c r="K1744" s="112"/>
      <c r="L1744" s="112"/>
      <c r="M1744" s="1"/>
    </row>
    <row r="1745" spans="1:13" ht="17.25">
      <c r="A1745" s="279" t="s">
        <v>1</v>
      </c>
      <c r="B1745" s="279"/>
      <c r="C1745" s="279"/>
      <c r="D1745" s="279"/>
      <c r="E1745" s="279"/>
      <c r="F1745" s="279"/>
      <c r="G1745" s="279"/>
      <c r="H1745" s="3"/>
      <c r="I1745" s="58"/>
      <c r="J1745" s="58"/>
      <c r="K1745" s="58"/>
      <c r="L1745" s="58"/>
      <c r="M1745" s="1"/>
    </row>
    <row r="1746" spans="1:13" ht="15.75">
      <c r="A1746" s="279" t="s">
        <v>2</v>
      </c>
      <c r="B1746" s="279"/>
      <c r="C1746" s="279"/>
      <c r="D1746" s="279"/>
      <c r="E1746" s="279"/>
      <c r="F1746" s="279"/>
      <c r="G1746" s="279"/>
      <c r="H1746" s="3"/>
      <c r="I1746" s="59"/>
      <c r="J1746" s="59"/>
      <c r="K1746" s="59"/>
      <c r="L1746" s="59"/>
      <c r="M1746" s="1"/>
    </row>
    <row r="1747" spans="1:13" ht="15.75">
      <c r="A1747" s="279" t="s">
        <v>4</v>
      </c>
      <c r="B1747" s="279"/>
      <c r="C1747" s="279"/>
      <c r="D1747" s="279"/>
      <c r="E1747" s="279"/>
      <c r="F1747" s="279"/>
      <c r="G1747" s="279"/>
      <c r="H1747" s="3"/>
      <c r="I1747" s="59"/>
      <c r="J1747" s="59"/>
      <c r="K1747" s="59"/>
      <c r="L1747" s="59"/>
      <c r="M1747" s="1"/>
    </row>
    <row r="1748" spans="1:13" ht="15.75">
      <c r="A1748" s="280" t="s">
        <v>6</v>
      </c>
      <c r="B1748" s="280"/>
      <c r="C1748" s="280"/>
      <c r="D1748" s="280"/>
      <c r="E1748" s="280"/>
      <c r="F1748" s="280"/>
      <c r="G1748" s="280"/>
      <c r="H1748" s="3"/>
      <c r="I1748" s="59"/>
      <c r="J1748" s="59"/>
      <c r="K1748" s="59"/>
      <c r="L1748" s="59"/>
      <c r="M1748" s="1"/>
    </row>
    <row r="1749" spans="1:13" ht="27.75">
      <c r="A1749" s="9"/>
      <c r="B1749" s="9"/>
      <c r="C1749" s="281" t="s">
        <v>620</v>
      </c>
      <c r="D1749" s="281"/>
      <c r="E1749" s="281"/>
      <c r="F1749" s="281"/>
      <c r="G1749" s="281"/>
      <c r="H1749" s="10"/>
      <c r="I1749" s="59"/>
      <c r="J1749" s="59"/>
      <c r="K1749" s="59"/>
      <c r="L1749" s="59"/>
      <c r="M1749" s="2"/>
    </row>
    <row r="1750" spans="1:13" ht="15.75">
      <c r="A1750" s="11" t="s">
        <v>1100</v>
      </c>
      <c r="B1750" s="12"/>
      <c r="C1750" s="13"/>
      <c r="D1750" s="286"/>
      <c r="E1750" s="286"/>
      <c r="F1750" s="286"/>
      <c r="G1750" s="286"/>
      <c r="H1750" s="15"/>
      <c r="I1750" s="59"/>
      <c r="J1750" s="59"/>
      <c r="K1750" s="59"/>
      <c r="L1750" s="59"/>
      <c r="M1750" s="1"/>
    </row>
    <row r="1751" spans="1:13" ht="15.75">
      <c r="A1751" s="11" t="s">
        <v>9</v>
      </c>
      <c r="B1751" s="306" t="s">
        <v>1156</v>
      </c>
      <c r="C1751" s="306"/>
      <c r="D1751" s="306"/>
      <c r="E1751" s="306"/>
      <c r="F1751" s="11"/>
      <c r="G1751" s="16"/>
      <c r="H1751" s="17"/>
      <c r="I1751" s="60"/>
      <c r="J1751" s="60"/>
      <c r="K1751" s="60"/>
      <c r="L1751" s="60"/>
      <c r="M1751" s="74"/>
    </row>
    <row r="1752" spans="1:13" ht="15.75">
      <c r="A1752" s="11" t="s">
        <v>11</v>
      </c>
      <c r="B1752" s="289"/>
      <c r="C1752" s="289"/>
      <c r="D1752" s="289"/>
      <c r="E1752" s="289"/>
      <c r="F1752" s="18"/>
      <c r="G1752" s="19" t="s">
        <v>13</v>
      </c>
      <c r="H1752" s="20" t="s">
        <v>161</v>
      </c>
      <c r="I1752" s="62"/>
      <c r="J1752" s="62"/>
      <c r="K1752" s="62"/>
      <c r="L1752" s="62"/>
      <c r="M1752" s="1"/>
    </row>
    <row r="1753" spans="1:13" ht="15.75">
      <c r="A1753" s="21" t="s">
        <v>14</v>
      </c>
      <c r="B1753" s="21" t="s">
        <v>16</v>
      </c>
      <c r="C1753" s="21" t="s">
        <v>17</v>
      </c>
      <c r="D1753" s="22" t="s">
        <v>18</v>
      </c>
      <c r="E1753" s="23" t="s">
        <v>19</v>
      </c>
      <c r="F1753" s="23" t="s">
        <v>20</v>
      </c>
      <c r="G1753" s="21" t="s">
        <v>21</v>
      </c>
      <c r="H1753" s="3"/>
      <c r="I1753" s="59"/>
      <c r="J1753" s="59"/>
      <c r="K1753" s="59"/>
      <c r="L1753" s="59"/>
      <c r="M1753" s="1"/>
    </row>
    <row r="1754" spans="1:13">
      <c r="A1754" s="24">
        <v>1</v>
      </c>
      <c r="B1754" s="25" t="s">
        <v>23</v>
      </c>
      <c r="C1754" s="26">
        <v>3</v>
      </c>
      <c r="D1754" s="27">
        <v>79305</v>
      </c>
      <c r="E1754" s="28">
        <f>D1754*C1754</f>
        <v>237915</v>
      </c>
      <c r="F1754" s="29">
        <v>0.09</v>
      </c>
      <c r="G1754" s="30">
        <f>E1754-E1754*F1754</f>
        <v>216502.65</v>
      </c>
      <c r="H1754" s="31">
        <f>D1754/1.08*0.91</f>
        <v>66821.805555555547</v>
      </c>
      <c r="I1754" s="59"/>
      <c r="J1754" s="59"/>
      <c r="K1754" s="59">
        <f>H1754*C1754</f>
        <v>200465.41666666663</v>
      </c>
      <c r="L1754" s="59"/>
      <c r="M1754" s="63">
        <f>H1754*C1754</f>
        <v>200465.41666666663</v>
      </c>
    </row>
    <row r="1755" spans="1:13">
      <c r="A1755" s="24">
        <v>2</v>
      </c>
      <c r="B1755" s="25" t="s">
        <v>25</v>
      </c>
      <c r="C1755" s="32"/>
      <c r="D1755" s="33">
        <v>128591</v>
      </c>
      <c r="E1755" s="28">
        <f t="shared" ref="E1755:E1771" si="231">D1755*C1755</f>
        <v>0</v>
      </c>
      <c r="F1755" s="29">
        <v>0.09</v>
      </c>
      <c r="G1755" s="30">
        <f t="shared" ref="G1755:G1771" si="232">E1755-E1755*F1755</f>
        <v>0</v>
      </c>
      <c r="H1755" s="31">
        <f t="shared" ref="H1755:H1771" si="233">D1755/1.08*0.91</f>
        <v>108349.82407407407</v>
      </c>
      <c r="I1755" s="59"/>
      <c r="J1755" s="59"/>
      <c r="K1755" s="59">
        <f t="shared" ref="K1755:K1771" si="234">H1755*C1755</f>
        <v>0</v>
      </c>
      <c r="L1755" s="59"/>
      <c r="M1755" s="63">
        <f t="shared" ref="M1755:M1771" si="235">H1755*C1755</f>
        <v>0</v>
      </c>
    </row>
    <row r="1756" spans="1:13">
      <c r="A1756" s="24">
        <v>3</v>
      </c>
      <c r="B1756" s="25" t="s">
        <v>26</v>
      </c>
      <c r="C1756" s="88">
        <v>3</v>
      </c>
      <c r="D1756" s="27">
        <v>60043</v>
      </c>
      <c r="E1756" s="28">
        <f t="shared" si="231"/>
        <v>180129</v>
      </c>
      <c r="F1756" s="29">
        <v>0.09</v>
      </c>
      <c r="G1756" s="30">
        <f t="shared" si="232"/>
        <v>163917.39000000001</v>
      </c>
      <c r="H1756" s="31">
        <f t="shared" si="233"/>
        <v>50591.787037037036</v>
      </c>
      <c r="I1756" s="59"/>
      <c r="J1756" s="59"/>
      <c r="K1756" s="59">
        <f t="shared" si="234"/>
        <v>151775.36111111112</v>
      </c>
      <c r="L1756" s="59"/>
      <c r="M1756" s="63">
        <f t="shared" si="235"/>
        <v>151775.36111111112</v>
      </c>
    </row>
    <row r="1757" spans="1:13">
      <c r="A1757" s="24">
        <v>4</v>
      </c>
      <c r="B1757" s="25" t="s">
        <v>27</v>
      </c>
      <c r="C1757" s="106"/>
      <c r="D1757" s="27">
        <v>115781</v>
      </c>
      <c r="E1757" s="28">
        <f t="shared" si="231"/>
        <v>0</v>
      </c>
      <c r="F1757" s="29">
        <v>0.09</v>
      </c>
      <c r="G1757" s="30">
        <f t="shared" si="232"/>
        <v>0</v>
      </c>
      <c r="H1757" s="31">
        <f t="shared" si="233"/>
        <v>97556.212962962964</v>
      </c>
      <c r="I1757" s="59"/>
      <c r="J1757" s="59"/>
      <c r="K1757" s="59">
        <f t="shared" si="234"/>
        <v>0</v>
      </c>
      <c r="L1757" s="59"/>
      <c r="M1757" s="63">
        <f t="shared" si="235"/>
        <v>0</v>
      </c>
    </row>
    <row r="1758" spans="1:13">
      <c r="A1758" s="24">
        <v>5</v>
      </c>
      <c r="B1758" s="25" t="s">
        <v>28</v>
      </c>
      <c r="C1758" s="32">
        <v>3</v>
      </c>
      <c r="D1758" s="27">
        <v>119943</v>
      </c>
      <c r="E1758" s="28">
        <f t="shared" si="231"/>
        <v>359829</v>
      </c>
      <c r="F1758" s="29">
        <v>0.09</v>
      </c>
      <c r="G1758" s="30">
        <f t="shared" si="232"/>
        <v>327444.39</v>
      </c>
      <c r="H1758" s="31">
        <f t="shared" si="233"/>
        <v>101063.08333333333</v>
      </c>
      <c r="I1758" s="59"/>
      <c r="J1758" s="59"/>
      <c r="K1758" s="59">
        <f t="shared" si="234"/>
        <v>303189.25</v>
      </c>
      <c r="L1758" s="59"/>
      <c r="M1758" s="63">
        <f t="shared" si="235"/>
        <v>303189.25</v>
      </c>
    </row>
    <row r="1759" spans="1:13">
      <c r="A1759" s="24">
        <v>6</v>
      </c>
      <c r="B1759" s="25" t="s">
        <v>29</v>
      </c>
      <c r="C1759" s="26"/>
      <c r="D1759" s="27">
        <v>94810</v>
      </c>
      <c r="E1759" s="28">
        <f t="shared" si="231"/>
        <v>0</v>
      </c>
      <c r="F1759" s="29">
        <v>0.09</v>
      </c>
      <c r="G1759" s="30">
        <f t="shared" si="232"/>
        <v>0</v>
      </c>
      <c r="H1759" s="31">
        <f t="shared" si="233"/>
        <v>79886.203703703708</v>
      </c>
      <c r="I1759" s="59"/>
      <c r="J1759" s="59"/>
      <c r="K1759" s="59">
        <f t="shared" si="234"/>
        <v>0</v>
      </c>
      <c r="L1759" s="59"/>
      <c r="M1759" s="63">
        <f t="shared" si="235"/>
        <v>0</v>
      </c>
    </row>
    <row r="1760" spans="1:13">
      <c r="A1760" s="24">
        <v>7</v>
      </c>
      <c r="B1760" s="25" t="s">
        <v>30</v>
      </c>
      <c r="C1760" s="34"/>
      <c r="D1760" s="27">
        <v>141396</v>
      </c>
      <c r="E1760" s="28">
        <f t="shared" si="231"/>
        <v>0</v>
      </c>
      <c r="F1760" s="29">
        <v>0.09</v>
      </c>
      <c r="G1760" s="30">
        <f t="shared" si="232"/>
        <v>0</v>
      </c>
      <c r="H1760" s="31">
        <f t="shared" si="233"/>
        <v>119139.22222222222</v>
      </c>
      <c r="I1760" s="59"/>
      <c r="J1760" s="59"/>
      <c r="K1760" s="59">
        <f t="shared" si="234"/>
        <v>0</v>
      </c>
      <c r="L1760" s="59"/>
      <c r="M1760" s="63">
        <f t="shared" si="235"/>
        <v>0</v>
      </c>
    </row>
    <row r="1761" spans="1:13">
      <c r="A1761" s="24">
        <v>8</v>
      </c>
      <c r="B1761" s="25" t="s">
        <v>31</v>
      </c>
      <c r="C1761" s="26"/>
      <c r="D1761" s="27">
        <v>232931</v>
      </c>
      <c r="E1761" s="28">
        <f t="shared" si="231"/>
        <v>0</v>
      </c>
      <c r="F1761" s="29">
        <v>0.09</v>
      </c>
      <c r="G1761" s="30">
        <f t="shared" si="232"/>
        <v>0</v>
      </c>
      <c r="H1761" s="31">
        <f t="shared" si="233"/>
        <v>196265.93518518517</v>
      </c>
      <c r="I1761" s="59"/>
      <c r="J1761" s="59"/>
      <c r="K1761" s="59">
        <f t="shared" si="234"/>
        <v>0</v>
      </c>
      <c r="L1761" s="59"/>
      <c r="M1761" s="63">
        <f t="shared" si="235"/>
        <v>0</v>
      </c>
    </row>
    <row r="1762" spans="1:13">
      <c r="A1762" s="24">
        <v>9</v>
      </c>
      <c r="B1762" s="36" t="s">
        <v>32</v>
      </c>
      <c r="C1762" s="26"/>
      <c r="D1762" s="27">
        <v>101534</v>
      </c>
      <c r="E1762" s="28">
        <f t="shared" si="231"/>
        <v>0</v>
      </c>
      <c r="F1762" s="29">
        <v>0.09</v>
      </c>
      <c r="G1762" s="30">
        <f t="shared" si="232"/>
        <v>0</v>
      </c>
      <c r="H1762" s="31">
        <f t="shared" si="233"/>
        <v>85551.796296296307</v>
      </c>
      <c r="I1762" s="59"/>
      <c r="J1762" s="59"/>
      <c r="K1762" s="59">
        <f t="shared" si="234"/>
        <v>0</v>
      </c>
      <c r="L1762" s="59"/>
      <c r="M1762" s="63">
        <f t="shared" si="235"/>
        <v>0</v>
      </c>
    </row>
    <row r="1763" spans="1:13">
      <c r="A1763" s="24">
        <v>10</v>
      </c>
      <c r="B1763" s="36" t="s">
        <v>33</v>
      </c>
      <c r="C1763" s="37"/>
      <c r="D1763" s="33">
        <v>110148</v>
      </c>
      <c r="E1763" s="28">
        <f t="shared" si="231"/>
        <v>0</v>
      </c>
      <c r="F1763" s="29">
        <v>0.09</v>
      </c>
      <c r="G1763" s="30">
        <f t="shared" si="232"/>
        <v>0</v>
      </c>
      <c r="H1763" s="31">
        <f t="shared" si="233"/>
        <v>92809.888888888876</v>
      </c>
      <c r="I1763" s="59"/>
      <c r="J1763" s="59"/>
      <c r="K1763" s="59">
        <f t="shared" si="234"/>
        <v>0</v>
      </c>
      <c r="L1763" s="59"/>
      <c r="M1763" s="63">
        <f t="shared" si="235"/>
        <v>0</v>
      </c>
    </row>
    <row r="1764" spans="1:13">
      <c r="A1764" s="24">
        <v>11</v>
      </c>
      <c r="B1764" s="25" t="s">
        <v>34</v>
      </c>
      <c r="C1764" s="37">
        <v>3</v>
      </c>
      <c r="D1764" s="27">
        <v>54198</v>
      </c>
      <c r="E1764" s="28">
        <f t="shared" si="231"/>
        <v>162594</v>
      </c>
      <c r="F1764" s="29">
        <v>0.09</v>
      </c>
      <c r="G1764" s="30">
        <f t="shared" si="232"/>
        <v>147960.54</v>
      </c>
      <c r="H1764" s="31">
        <f t="shared" si="233"/>
        <v>45666.833333333328</v>
      </c>
      <c r="I1764" s="59"/>
      <c r="J1764" s="59"/>
      <c r="K1764" s="59">
        <f t="shared" si="234"/>
        <v>137000.5</v>
      </c>
      <c r="L1764" s="59"/>
      <c r="M1764" s="63">
        <f t="shared" si="235"/>
        <v>137000.5</v>
      </c>
    </row>
    <row r="1765" spans="1:13">
      <c r="A1765" s="24">
        <v>12</v>
      </c>
      <c r="B1765" s="25" t="s">
        <v>35</v>
      </c>
      <c r="C1765" s="37"/>
      <c r="D1765" s="27">
        <v>49680</v>
      </c>
      <c r="E1765" s="28">
        <f t="shared" si="231"/>
        <v>0</v>
      </c>
      <c r="F1765" s="29">
        <v>0.09</v>
      </c>
      <c r="G1765" s="30">
        <f t="shared" si="232"/>
        <v>0</v>
      </c>
      <c r="H1765" s="31">
        <f t="shared" si="233"/>
        <v>41860</v>
      </c>
      <c r="I1765" s="59"/>
      <c r="J1765" s="59"/>
      <c r="K1765" s="59">
        <f t="shared" si="234"/>
        <v>0</v>
      </c>
      <c r="L1765" s="59"/>
      <c r="M1765" s="63">
        <f t="shared" si="235"/>
        <v>0</v>
      </c>
    </row>
    <row r="1766" spans="1:13">
      <c r="A1766" s="24">
        <v>13</v>
      </c>
      <c r="B1766" s="25" t="s">
        <v>36</v>
      </c>
      <c r="C1766" s="37"/>
      <c r="D1766" s="38">
        <v>64152</v>
      </c>
      <c r="E1766" s="28">
        <f t="shared" si="231"/>
        <v>0</v>
      </c>
      <c r="F1766" s="29">
        <v>0.09</v>
      </c>
      <c r="G1766" s="30">
        <f t="shared" si="232"/>
        <v>0</v>
      </c>
      <c r="H1766" s="31">
        <f t="shared" si="233"/>
        <v>54053.999999999993</v>
      </c>
      <c r="I1766" s="59"/>
      <c r="J1766" s="59"/>
      <c r="K1766" s="59">
        <f t="shared" si="234"/>
        <v>0</v>
      </c>
      <c r="L1766" s="59"/>
      <c r="M1766" s="63">
        <f t="shared" si="235"/>
        <v>0</v>
      </c>
    </row>
    <row r="1767" spans="1:13">
      <c r="A1767" s="24">
        <v>14</v>
      </c>
      <c r="B1767" s="25" t="s">
        <v>37</v>
      </c>
      <c r="C1767" s="37">
        <v>3</v>
      </c>
      <c r="D1767" s="38">
        <v>65934</v>
      </c>
      <c r="E1767" s="28">
        <f t="shared" si="231"/>
        <v>197802</v>
      </c>
      <c r="F1767" s="29">
        <v>0.09</v>
      </c>
      <c r="G1767" s="30">
        <f t="shared" si="232"/>
        <v>179999.82</v>
      </c>
      <c r="H1767" s="31">
        <f t="shared" si="233"/>
        <v>55555.499999999993</v>
      </c>
      <c r="I1767" s="59"/>
      <c r="J1767" s="59"/>
      <c r="K1767" s="59">
        <f t="shared" si="234"/>
        <v>166666.49999999997</v>
      </c>
      <c r="L1767" s="59"/>
      <c r="M1767" s="63">
        <f t="shared" si="235"/>
        <v>166666.49999999997</v>
      </c>
    </row>
    <row r="1768" spans="1:13">
      <c r="A1768" s="24">
        <v>15</v>
      </c>
      <c r="B1768" s="25" t="s">
        <v>38</v>
      </c>
      <c r="C1768" s="37"/>
      <c r="D1768" s="38">
        <v>76626</v>
      </c>
      <c r="E1768" s="28">
        <f t="shared" si="231"/>
        <v>0</v>
      </c>
      <c r="F1768" s="29">
        <v>0.09</v>
      </c>
      <c r="G1768" s="30">
        <f t="shared" si="232"/>
        <v>0</v>
      </c>
      <c r="H1768" s="31">
        <f t="shared" si="233"/>
        <v>64564.5</v>
      </c>
      <c r="I1768" s="59"/>
      <c r="J1768" s="59"/>
      <c r="K1768" s="59">
        <f t="shared" si="234"/>
        <v>0</v>
      </c>
      <c r="L1768" s="59"/>
      <c r="M1768" s="63">
        <f t="shared" si="235"/>
        <v>0</v>
      </c>
    </row>
    <row r="1769" spans="1:13">
      <c r="A1769" s="24">
        <v>16</v>
      </c>
      <c r="B1769" s="25" t="s">
        <v>39</v>
      </c>
      <c r="C1769" s="37"/>
      <c r="D1769" s="38">
        <v>80190</v>
      </c>
      <c r="E1769" s="28">
        <f t="shared" si="231"/>
        <v>0</v>
      </c>
      <c r="F1769" s="29">
        <v>0.09</v>
      </c>
      <c r="G1769" s="30">
        <f t="shared" si="232"/>
        <v>0</v>
      </c>
      <c r="H1769" s="31">
        <f t="shared" si="233"/>
        <v>67567.5</v>
      </c>
      <c r="I1769" s="59"/>
      <c r="J1769" s="59"/>
      <c r="K1769" s="59">
        <f t="shared" si="234"/>
        <v>0</v>
      </c>
      <c r="L1769" s="59"/>
      <c r="M1769" s="63">
        <f t="shared" si="235"/>
        <v>0</v>
      </c>
    </row>
    <row r="1770" spans="1:13">
      <c r="A1770" s="24">
        <v>17</v>
      </c>
      <c r="B1770" s="25" t="s">
        <v>40</v>
      </c>
      <c r="C1770" s="37">
        <v>3</v>
      </c>
      <c r="D1770" s="38">
        <v>113832</v>
      </c>
      <c r="E1770" s="28">
        <f t="shared" si="231"/>
        <v>341496</v>
      </c>
      <c r="F1770" s="29">
        <v>0.09</v>
      </c>
      <c r="G1770" s="30">
        <f t="shared" si="232"/>
        <v>310761.36</v>
      </c>
      <c r="H1770" s="31">
        <f t="shared" si="233"/>
        <v>95914</v>
      </c>
      <c r="I1770" s="59"/>
      <c r="J1770" s="59"/>
      <c r="K1770" s="59">
        <f t="shared" si="234"/>
        <v>287742</v>
      </c>
      <c r="L1770" s="59"/>
      <c r="M1770" s="63">
        <f t="shared" si="235"/>
        <v>287742</v>
      </c>
    </row>
    <row r="1771" spans="1:13">
      <c r="A1771" s="24">
        <v>18</v>
      </c>
      <c r="B1771" s="25" t="s">
        <v>41</v>
      </c>
      <c r="C1771" s="37">
        <v>3</v>
      </c>
      <c r="D1771" s="39">
        <v>98010</v>
      </c>
      <c r="E1771" s="28">
        <f t="shared" si="231"/>
        <v>294030</v>
      </c>
      <c r="F1771" s="29">
        <v>0.09</v>
      </c>
      <c r="G1771" s="30">
        <f t="shared" si="232"/>
        <v>267567.3</v>
      </c>
      <c r="H1771" s="31">
        <f t="shared" si="233"/>
        <v>82582.5</v>
      </c>
      <c r="I1771" s="59"/>
      <c r="J1771" s="59"/>
      <c r="K1771" s="59">
        <f t="shared" si="234"/>
        <v>247747.5</v>
      </c>
      <c r="L1771" s="59"/>
      <c r="M1771" s="63">
        <f t="shared" si="235"/>
        <v>247747.5</v>
      </c>
    </row>
    <row r="1772" spans="1:13" ht="17.25">
      <c r="A1772" s="40"/>
      <c r="B1772" s="41" t="s">
        <v>42</v>
      </c>
      <c r="C1772" s="42">
        <f>SUM(C1754:C1771)</f>
        <v>21</v>
      </c>
      <c r="D1772" s="42"/>
      <c r="E1772" s="43">
        <f>SUM(E1754:E1771)</f>
        <v>1773795</v>
      </c>
      <c r="F1772" s="43"/>
      <c r="G1772" s="111">
        <f>SUM(G1754:G1771)</f>
        <v>1614153.45</v>
      </c>
      <c r="H1772" s="45"/>
      <c r="I1772" s="64"/>
      <c r="J1772" s="113"/>
      <c r="K1772" s="113">
        <f>SUM(K1754:K1771)</f>
        <v>1494586.5277777778</v>
      </c>
      <c r="L1772" s="113"/>
      <c r="M1772" s="45">
        <f>SUM(M1754:M1771)</f>
        <v>1494586.5277777778</v>
      </c>
    </row>
    <row r="1773" spans="1:13" ht="31.5">
      <c r="A1773" s="46"/>
      <c r="B1773" s="47"/>
      <c r="C1773" s="48"/>
      <c r="D1773" s="48"/>
      <c r="E1773" s="49"/>
      <c r="F1773" s="49"/>
      <c r="G1773" s="50"/>
      <c r="H1773" s="51"/>
      <c r="I1773" s="65"/>
      <c r="J1773" s="114"/>
      <c r="K1773" s="114">
        <f>K1772*0.08</f>
        <v>119566.92222222222</v>
      </c>
      <c r="L1773" s="114"/>
      <c r="M1773" s="115">
        <f>M1772*0.1</f>
        <v>149458.65277777778</v>
      </c>
    </row>
    <row r="1774" spans="1:13" ht="18">
      <c r="A1774" s="283"/>
      <c r="B1774" s="283"/>
      <c r="C1774" s="284"/>
      <c r="D1774" s="284"/>
      <c r="E1774" s="54"/>
      <c r="F1774" s="54"/>
      <c r="G1774" s="55"/>
      <c r="H1774" s="56"/>
      <c r="I1774" s="66"/>
      <c r="J1774" s="116"/>
      <c r="K1774" s="116">
        <f>SUM(K1772:K1773)</f>
        <v>1614153.45</v>
      </c>
      <c r="L1774" s="116"/>
      <c r="M1774" s="117">
        <f>SUM(M1772:M1773)</f>
        <v>1644045.1805555555</v>
      </c>
    </row>
    <row r="1775" spans="1:13" ht="18">
      <c r="A1775" s="283" t="s">
        <v>43</v>
      </c>
      <c r="B1775" s="283"/>
      <c r="C1775" s="284" t="s">
        <v>44</v>
      </c>
      <c r="D1775" s="284"/>
      <c r="E1775" s="54"/>
      <c r="F1775" s="54"/>
      <c r="G1775" s="55" t="s">
        <v>45</v>
      </c>
      <c r="H1775" s="56"/>
    </row>
    <row r="1783" spans="1:13" ht="15.75">
      <c r="A1783" s="279" t="s">
        <v>0</v>
      </c>
      <c r="B1783" s="279"/>
      <c r="C1783" s="279"/>
      <c r="D1783" s="279"/>
      <c r="E1783" s="279"/>
      <c r="F1783" s="279"/>
      <c r="G1783" s="279"/>
      <c r="H1783" s="3"/>
      <c r="I1783" s="112"/>
      <c r="K1783" s="112"/>
      <c r="L1783" s="112"/>
      <c r="M1783" s="1"/>
    </row>
    <row r="1784" spans="1:13" ht="17.25">
      <c r="A1784" s="279" t="s">
        <v>1</v>
      </c>
      <c r="B1784" s="279"/>
      <c r="C1784" s="279"/>
      <c r="D1784" s="279"/>
      <c r="E1784" s="279"/>
      <c r="F1784" s="279"/>
      <c r="G1784" s="279"/>
      <c r="H1784" s="3"/>
      <c r="I1784" s="58"/>
      <c r="J1784" s="58"/>
      <c r="K1784" s="58"/>
      <c r="L1784" s="58"/>
      <c r="M1784" s="1"/>
    </row>
    <row r="1785" spans="1:13" ht="15.75">
      <c r="A1785" s="279" t="s">
        <v>2</v>
      </c>
      <c r="B1785" s="279"/>
      <c r="C1785" s="279"/>
      <c r="D1785" s="279"/>
      <c r="E1785" s="279"/>
      <c r="F1785" s="279"/>
      <c r="G1785" s="279"/>
      <c r="H1785" s="3"/>
      <c r="I1785" s="59"/>
      <c r="J1785" s="59"/>
      <c r="K1785" s="59"/>
      <c r="L1785" s="59"/>
      <c r="M1785" s="1"/>
    </row>
    <row r="1786" spans="1:13" ht="15.75">
      <c r="A1786" s="279" t="s">
        <v>4</v>
      </c>
      <c r="B1786" s="279"/>
      <c r="C1786" s="279"/>
      <c r="D1786" s="279"/>
      <c r="E1786" s="279"/>
      <c r="F1786" s="279"/>
      <c r="G1786" s="279"/>
      <c r="H1786" s="3"/>
      <c r="I1786" s="59"/>
      <c r="J1786" s="59"/>
      <c r="K1786" s="59"/>
      <c r="L1786" s="59"/>
      <c r="M1786" s="1"/>
    </row>
    <row r="1787" spans="1:13" ht="15.75">
      <c r="A1787" s="280" t="s">
        <v>6</v>
      </c>
      <c r="B1787" s="280"/>
      <c r="C1787" s="280"/>
      <c r="D1787" s="280"/>
      <c r="E1787" s="280"/>
      <c r="F1787" s="280"/>
      <c r="G1787" s="280"/>
      <c r="H1787" s="3"/>
      <c r="I1787" s="59"/>
      <c r="J1787" s="59"/>
      <c r="K1787" s="59"/>
      <c r="L1787" s="59"/>
      <c r="M1787" s="1"/>
    </row>
    <row r="1788" spans="1:13" ht="27.75">
      <c r="A1788" s="9"/>
      <c r="B1788" s="9"/>
      <c r="C1788" s="281" t="s">
        <v>620</v>
      </c>
      <c r="D1788" s="281"/>
      <c r="E1788" s="281"/>
      <c r="F1788" s="281"/>
      <c r="G1788" s="281"/>
      <c r="H1788" s="10"/>
      <c r="I1788" s="59"/>
      <c r="J1788" s="59"/>
      <c r="K1788" s="59"/>
      <c r="L1788" s="59"/>
      <c r="M1788" s="2"/>
    </row>
    <row r="1789" spans="1:13" ht="15.75">
      <c r="A1789" s="11" t="s">
        <v>1100</v>
      </c>
      <c r="B1789" s="12"/>
      <c r="C1789" s="13"/>
      <c r="D1789" s="286"/>
      <c r="E1789" s="286"/>
      <c r="F1789" s="286"/>
      <c r="G1789" s="286"/>
      <c r="H1789" s="15"/>
      <c r="I1789" s="59"/>
      <c r="J1789" s="59"/>
      <c r="K1789" s="59"/>
      <c r="L1789" s="59"/>
      <c r="M1789" s="1"/>
    </row>
    <row r="1790" spans="1:13" ht="15.75">
      <c r="A1790" s="11" t="s">
        <v>9</v>
      </c>
      <c r="B1790" s="306" t="s">
        <v>1157</v>
      </c>
      <c r="C1790" s="306"/>
      <c r="D1790" s="306"/>
      <c r="E1790" s="306"/>
      <c r="F1790" s="11"/>
      <c r="G1790" s="16"/>
      <c r="H1790" s="17"/>
      <c r="I1790" s="60"/>
      <c r="J1790" s="60"/>
      <c r="K1790" s="60"/>
      <c r="L1790" s="60"/>
      <c r="M1790" s="74"/>
    </row>
    <row r="1791" spans="1:13" ht="15.75">
      <c r="A1791" s="11" t="s">
        <v>11</v>
      </c>
      <c r="B1791" s="289"/>
      <c r="C1791" s="289"/>
      <c r="D1791" s="289"/>
      <c r="E1791" s="289"/>
      <c r="F1791" s="18"/>
      <c r="G1791" s="19" t="s">
        <v>13</v>
      </c>
      <c r="H1791" s="20" t="s">
        <v>161</v>
      </c>
      <c r="I1791" s="62"/>
      <c r="J1791" s="62"/>
      <c r="K1791" s="62"/>
      <c r="L1791" s="62"/>
      <c r="M1791" s="1"/>
    </row>
    <row r="1792" spans="1:13" ht="15.75">
      <c r="A1792" s="21" t="s">
        <v>14</v>
      </c>
      <c r="B1792" s="21" t="s">
        <v>16</v>
      </c>
      <c r="C1792" s="21" t="s">
        <v>17</v>
      </c>
      <c r="D1792" s="22" t="s">
        <v>18</v>
      </c>
      <c r="E1792" s="23" t="s">
        <v>19</v>
      </c>
      <c r="F1792" s="23" t="s">
        <v>20</v>
      </c>
      <c r="G1792" s="21" t="s">
        <v>21</v>
      </c>
      <c r="H1792" s="3"/>
      <c r="I1792" s="59"/>
      <c r="J1792" s="59"/>
      <c r="K1792" s="59"/>
      <c r="L1792" s="59"/>
      <c r="M1792" s="1"/>
    </row>
    <row r="1793" spans="1:13">
      <c r="A1793" s="24">
        <v>1</v>
      </c>
      <c r="B1793" s="25" t="s">
        <v>23</v>
      </c>
      <c r="C1793" s="26"/>
      <c r="D1793" s="27">
        <v>79305</v>
      </c>
      <c r="E1793" s="28">
        <f>D1793*C1793</f>
        <v>0</v>
      </c>
      <c r="F1793" s="29">
        <v>0.09</v>
      </c>
      <c r="G1793" s="30">
        <f>E1793-E1793*F1793</f>
        <v>0</v>
      </c>
      <c r="H1793" s="31">
        <f>D1793/1.08*0.91</f>
        <v>66821.805555555547</v>
      </c>
      <c r="I1793" s="59"/>
      <c r="J1793" s="59"/>
      <c r="K1793" s="59">
        <f>H1793*C1793</f>
        <v>0</v>
      </c>
      <c r="L1793" s="59"/>
      <c r="M1793" s="63">
        <f>H1793*C1793</f>
        <v>0</v>
      </c>
    </row>
    <row r="1794" spans="1:13">
      <c r="A1794" s="24">
        <v>2</v>
      </c>
      <c r="B1794" s="25" t="s">
        <v>25</v>
      </c>
      <c r="C1794" s="32"/>
      <c r="D1794" s="33">
        <v>128591</v>
      </c>
      <c r="E1794" s="28">
        <f t="shared" ref="E1794:E1810" si="236">D1794*C1794</f>
        <v>0</v>
      </c>
      <c r="F1794" s="29">
        <v>0.09</v>
      </c>
      <c r="G1794" s="30">
        <f t="shared" ref="G1794:G1810" si="237">E1794-E1794*F1794</f>
        <v>0</v>
      </c>
      <c r="H1794" s="31">
        <f t="shared" ref="H1794:H1810" si="238">D1794/1.08*0.91</f>
        <v>108349.82407407407</v>
      </c>
      <c r="I1794" s="59"/>
      <c r="J1794" s="59"/>
      <c r="K1794" s="59">
        <f t="shared" ref="K1794:K1810" si="239">H1794*C1794</f>
        <v>0</v>
      </c>
      <c r="L1794" s="59"/>
      <c r="M1794" s="63">
        <f t="shared" ref="M1794:M1810" si="240">H1794*C1794</f>
        <v>0</v>
      </c>
    </row>
    <row r="1795" spans="1:13">
      <c r="A1795" s="24">
        <v>3</v>
      </c>
      <c r="B1795" s="25" t="s">
        <v>26</v>
      </c>
      <c r="C1795" s="88"/>
      <c r="D1795" s="27">
        <v>60043</v>
      </c>
      <c r="E1795" s="28">
        <f t="shared" si="236"/>
        <v>0</v>
      </c>
      <c r="F1795" s="29">
        <v>0.09</v>
      </c>
      <c r="G1795" s="30">
        <f t="shared" si="237"/>
        <v>0</v>
      </c>
      <c r="H1795" s="31">
        <f t="shared" si="238"/>
        <v>50591.787037037036</v>
      </c>
      <c r="I1795" s="59"/>
      <c r="J1795" s="59"/>
      <c r="K1795" s="59">
        <f t="shared" si="239"/>
        <v>0</v>
      </c>
      <c r="L1795" s="59"/>
      <c r="M1795" s="63">
        <f t="shared" si="240"/>
        <v>0</v>
      </c>
    </row>
    <row r="1796" spans="1:13">
      <c r="A1796" s="24">
        <v>4</v>
      </c>
      <c r="B1796" s="25" t="s">
        <v>27</v>
      </c>
      <c r="C1796" s="106"/>
      <c r="D1796" s="27">
        <v>115781</v>
      </c>
      <c r="E1796" s="28">
        <f t="shared" si="236"/>
        <v>0</v>
      </c>
      <c r="F1796" s="29">
        <v>0.09</v>
      </c>
      <c r="G1796" s="30">
        <f t="shared" si="237"/>
        <v>0</v>
      </c>
      <c r="H1796" s="31">
        <f t="shared" si="238"/>
        <v>97556.212962962964</v>
      </c>
      <c r="I1796" s="59"/>
      <c r="J1796" s="59"/>
      <c r="K1796" s="59">
        <f t="shared" si="239"/>
        <v>0</v>
      </c>
      <c r="L1796" s="59"/>
      <c r="M1796" s="63">
        <f t="shared" si="240"/>
        <v>0</v>
      </c>
    </row>
    <row r="1797" spans="1:13">
      <c r="A1797" s="24">
        <v>5</v>
      </c>
      <c r="B1797" s="25" t="s">
        <v>28</v>
      </c>
      <c r="C1797" s="32">
        <v>3</v>
      </c>
      <c r="D1797" s="27">
        <v>119943</v>
      </c>
      <c r="E1797" s="28">
        <f t="shared" si="236"/>
        <v>359829</v>
      </c>
      <c r="F1797" s="29">
        <v>0.09</v>
      </c>
      <c r="G1797" s="30">
        <f t="shared" si="237"/>
        <v>327444.39</v>
      </c>
      <c r="H1797" s="31">
        <f t="shared" si="238"/>
        <v>101063.08333333333</v>
      </c>
      <c r="I1797" s="59"/>
      <c r="J1797" s="59"/>
      <c r="K1797" s="59">
        <f t="shared" si="239"/>
        <v>303189.25</v>
      </c>
      <c r="L1797" s="59"/>
      <c r="M1797" s="63">
        <f t="shared" si="240"/>
        <v>303189.25</v>
      </c>
    </row>
    <row r="1798" spans="1:13">
      <c r="A1798" s="24">
        <v>6</v>
      </c>
      <c r="B1798" s="25" t="s">
        <v>29</v>
      </c>
      <c r="C1798" s="26"/>
      <c r="D1798" s="27">
        <v>94810</v>
      </c>
      <c r="E1798" s="28">
        <f t="shared" si="236"/>
        <v>0</v>
      </c>
      <c r="F1798" s="29">
        <v>0.09</v>
      </c>
      <c r="G1798" s="30">
        <f t="shared" si="237"/>
        <v>0</v>
      </c>
      <c r="H1798" s="31">
        <f t="shared" si="238"/>
        <v>79886.203703703708</v>
      </c>
      <c r="I1798" s="59"/>
      <c r="J1798" s="59"/>
      <c r="K1798" s="59">
        <f t="shared" si="239"/>
        <v>0</v>
      </c>
      <c r="L1798" s="59"/>
      <c r="M1798" s="63">
        <f t="shared" si="240"/>
        <v>0</v>
      </c>
    </row>
    <row r="1799" spans="1:13">
      <c r="A1799" s="24">
        <v>7</v>
      </c>
      <c r="B1799" s="25" t="s">
        <v>30</v>
      </c>
      <c r="C1799" s="34"/>
      <c r="D1799" s="27">
        <v>141396</v>
      </c>
      <c r="E1799" s="28">
        <f t="shared" si="236"/>
        <v>0</v>
      </c>
      <c r="F1799" s="29">
        <v>0.09</v>
      </c>
      <c r="G1799" s="30">
        <f t="shared" si="237"/>
        <v>0</v>
      </c>
      <c r="H1799" s="31">
        <f t="shared" si="238"/>
        <v>119139.22222222222</v>
      </c>
      <c r="I1799" s="59"/>
      <c r="J1799" s="59"/>
      <c r="K1799" s="59">
        <f t="shared" si="239"/>
        <v>0</v>
      </c>
      <c r="L1799" s="59"/>
      <c r="M1799" s="63">
        <f t="shared" si="240"/>
        <v>0</v>
      </c>
    </row>
    <row r="1800" spans="1:13">
      <c r="A1800" s="24">
        <v>8</v>
      </c>
      <c r="B1800" s="25" t="s">
        <v>31</v>
      </c>
      <c r="C1800" s="26"/>
      <c r="D1800" s="27">
        <v>232931</v>
      </c>
      <c r="E1800" s="28">
        <f t="shared" si="236"/>
        <v>0</v>
      </c>
      <c r="F1800" s="29">
        <v>0.09</v>
      </c>
      <c r="G1800" s="30">
        <f t="shared" si="237"/>
        <v>0</v>
      </c>
      <c r="H1800" s="31">
        <f t="shared" si="238"/>
        <v>196265.93518518517</v>
      </c>
      <c r="I1800" s="59"/>
      <c r="J1800" s="59"/>
      <c r="K1800" s="59">
        <f t="shared" si="239"/>
        <v>0</v>
      </c>
      <c r="L1800" s="59"/>
      <c r="M1800" s="63">
        <f t="shared" si="240"/>
        <v>0</v>
      </c>
    </row>
    <row r="1801" spans="1:13">
      <c r="A1801" s="24">
        <v>9</v>
      </c>
      <c r="B1801" s="36" t="s">
        <v>32</v>
      </c>
      <c r="C1801" s="26"/>
      <c r="D1801" s="27">
        <v>101534</v>
      </c>
      <c r="E1801" s="28">
        <f t="shared" si="236"/>
        <v>0</v>
      </c>
      <c r="F1801" s="29">
        <v>0.09</v>
      </c>
      <c r="G1801" s="30">
        <f t="shared" si="237"/>
        <v>0</v>
      </c>
      <c r="H1801" s="31">
        <f t="shared" si="238"/>
        <v>85551.796296296307</v>
      </c>
      <c r="I1801" s="59"/>
      <c r="J1801" s="59"/>
      <c r="K1801" s="59">
        <f t="shared" si="239"/>
        <v>0</v>
      </c>
      <c r="L1801" s="59"/>
      <c r="M1801" s="63">
        <f t="shared" si="240"/>
        <v>0</v>
      </c>
    </row>
    <row r="1802" spans="1:13">
      <c r="A1802" s="24">
        <v>10</v>
      </c>
      <c r="B1802" s="36" t="s">
        <v>33</v>
      </c>
      <c r="C1802" s="37"/>
      <c r="D1802" s="33">
        <v>110148</v>
      </c>
      <c r="E1802" s="28">
        <f t="shared" si="236"/>
        <v>0</v>
      </c>
      <c r="F1802" s="29">
        <v>0.09</v>
      </c>
      <c r="G1802" s="30">
        <f t="shared" si="237"/>
        <v>0</v>
      </c>
      <c r="H1802" s="31">
        <f t="shared" si="238"/>
        <v>92809.888888888876</v>
      </c>
      <c r="I1802" s="59"/>
      <c r="J1802" s="59"/>
      <c r="K1802" s="59">
        <f t="shared" si="239"/>
        <v>0</v>
      </c>
      <c r="L1802" s="59"/>
      <c r="M1802" s="63">
        <f t="shared" si="240"/>
        <v>0</v>
      </c>
    </row>
    <row r="1803" spans="1:13">
      <c r="A1803" s="24">
        <v>11</v>
      </c>
      <c r="B1803" s="25" t="s">
        <v>34</v>
      </c>
      <c r="C1803" s="37"/>
      <c r="D1803" s="27">
        <v>54198</v>
      </c>
      <c r="E1803" s="28">
        <f t="shared" si="236"/>
        <v>0</v>
      </c>
      <c r="F1803" s="29">
        <v>0.09</v>
      </c>
      <c r="G1803" s="30">
        <f t="shared" si="237"/>
        <v>0</v>
      </c>
      <c r="H1803" s="31">
        <f t="shared" si="238"/>
        <v>45666.833333333328</v>
      </c>
      <c r="I1803" s="59"/>
      <c r="J1803" s="59"/>
      <c r="K1803" s="59">
        <f t="shared" si="239"/>
        <v>0</v>
      </c>
      <c r="L1803" s="59"/>
      <c r="M1803" s="63">
        <f t="shared" si="240"/>
        <v>0</v>
      </c>
    </row>
    <row r="1804" spans="1:13">
      <c r="A1804" s="24">
        <v>12</v>
      </c>
      <c r="B1804" s="25" t="s">
        <v>35</v>
      </c>
      <c r="C1804" s="37"/>
      <c r="D1804" s="27">
        <v>49680</v>
      </c>
      <c r="E1804" s="28">
        <f t="shared" si="236"/>
        <v>0</v>
      </c>
      <c r="F1804" s="29">
        <v>0.09</v>
      </c>
      <c r="G1804" s="30">
        <f t="shared" si="237"/>
        <v>0</v>
      </c>
      <c r="H1804" s="31">
        <f t="shared" si="238"/>
        <v>41860</v>
      </c>
      <c r="I1804" s="59"/>
      <c r="J1804" s="59"/>
      <c r="K1804" s="59">
        <f t="shared" si="239"/>
        <v>0</v>
      </c>
      <c r="L1804" s="59"/>
      <c r="M1804" s="63">
        <f t="shared" si="240"/>
        <v>0</v>
      </c>
    </row>
    <row r="1805" spans="1:13">
      <c r="A1805" s="24">
        <v>13</v>
      </c>
      <c r="B1805" s="25" t="s">
        <v>36</v>
      </c>
      <c r="C1805" s="37">
        <v>3</v>
      </c>
      <c r="D1805" s="38">
        <v>64152</v>
      </c>
      <c r="E1805" s="28">
        <f t="shared" si="236"/>
        <v>192456</v>
      </c>
      <c r="F1805" s="29">
        <v>0.09</v>
      </c>
      <c r="G1805" s="30">
        <f t="shared" si="237"/>
        <v>175134.96</v>
      </c>
      <c r="H1805" s="31">
        <f t="shared" si="238"/>
        <v>54053.999999999993</v>
      </c>
      <c r="I1805" s="59"/>
      <c r="J1805" s="59"/>
      <c r="K1805" s="59">
        <f t="shared" si="239"/>
        <v>162161.99999999997</v>
      </c>
      <c r="L1805" s="59"/>
      <c r="M1805" s="63">
        <f t="shared" si="240"/>
        <v>162161.99999999997</v>
      </c>
    </row>
    <row r="1806" spans="1:13">
      <c r="A1806" s="24">
        <v>14</v>
      </c>
      <c r="B1806" s="25" t="s">
        <v>37</v>
      </c>
      <c r="C1806" s="37"/>
      <c r="D1806" s="38">
        <v>65934</v>
      </c>
      <c r="E1806" s="28">
        <f t="shared" si="236"/>
        <v>0</v>
      </c>
      <c r="F1806" s="29">
        <v>0.09</v>
      </c>
      <c r="G1806" s="30">
        <f t="shared" si="237"/>
        <v>0</v>
      </c>
      <c r="H1806" s="31">
        <f t="shared" si="238"/>
        <v>55555.499999999993</v>
      </c>
      <c r="I1806" s="59"/>
      <c r="J1806" s="59"/>
      <c r="K1806" s="59">
        <f t="shared" si="239"/>
        <v>0</v>
      </c>
      <c r="L1806" s="59"/>
      <c r="M1806" s="63">
        <f t="shared" si="240"/>
        <v>0</v>
      </c>
    </row>
    <row r="1807" spans="1:13">
      <c r="A1807" s="24">
        <v>15</v>
      </c>
      <c r="B1807" s="25" t="s">
        <v>38</v>
      </c>
      <c r="C1807" s="37"/>
      <c r="D1807" s="38">
        <v>76626</v>
      </c>
      <c r="E1807" s="28">
        <f t="shared" si="236"/>
        <v>0</v>
      </c>
      <c r="F1807" s="29">
        <v>0.09</v>
      </c>
      <c r="G1807" s="30">
        <f t="shared" si="237"/>
        <v>0</v>
      </c>
      <c r="H1807" s="31">
        <f t="shared" si="238"/>
        <v>64564.5</v>
      </c>
      <c r="I1807" s="59"/>
      <c r="J1807" s="59"/>
      <c r="K1807" s="59">
        <f t="shared" si="239"/>
        <v>0</v>
      </c>
      <c r="L1807" s="59"/>
      <c r="M1807" s="63">
        <f t="shared" si="240"/>
        <v>0</v>
      </c>
    </row>
    <row r="1808" spans="1:13">
      <c r="A1808" s="24">
        <v>16</v>
      </c>
      <c r="B1808" s="25" t="s">
        <v>39</v>
      </c>
      <c r="C1808" s="37"/>
      <c r="D1808" s="38">
        <v>80190</v>
      </c>
      <c r="E1808" s="28">
        <f t="shared" si="236"/>
        <v>0</v>
      </c>
      <c r="F1808" s="29">
        <v>0.09</v>
      </c>
      <c r="G1808" s="30">
        <f t="shared" si="237"/>
        <v>0</v>
      </c>
      <c r="H1808" s="31">
        <f t="shared" si="238"/>
        <v>67567.5</v>
      </c>
      <c r="I1808" s="59"/>
      <c r="J1808" s="59"/>
      <c r="K1808" s="59">
        <f t="shared" si="239"/>
        <v>0</v>
      </c>
      <c r="L1808" s="59"/>
      <c r="M1808" s="63">
        <f t="shared" si="240"/>
        <v>0</v>
      </c>
    </row>
    <row r="1809" spans="1:13">
      <c r="A1809" s="24">
        <v>17</v>
      </c>
      <c r="B1809" s="25" t="s">
        <v>40</v>
      </c>
      <c r="C1809" s="37">
        <v>3</v>
      </c>
      <c r="D1809" s="38">
        <v>113832</v>
      </c>
      <c r="E1809" s="28">
        <f t="shared" si="236"/>
        <v>341496</v>
      </c>
      <c r="F1809" s="29">
        <v>0.09</v>
      </c>
      <c r="G1809" s="30">
        <f t="shared" si="237"/>
        <v>310761.36</v>
      </c>
      <c r="H1809" s="31">
        <f t="shared" si="238"/>
        <v>95914</v>
      </c>
      <c r="I1809" s="59"/>
      <c r="J1809" s="59"/>
      <c r="K1809" s="59">
        <f t="shared" si="239"/>
        <v>287742</v>
      </c>
      <c r="L1809" s="59"/>
      <c r="M1809" s="63">
        <f t="shared" si="240"/>
        <v>287742</v>
      </c>
    </row>
    <row r="1810" spans="1:13">
      <c r="A1810" s="24">
        <v>18</v>
      </c>
      <c r="B1810" s="25" t="s">
        <v>41</v>
      </c>
      <c r="C1810" s="37">
        <v>3</v>
      </c>
      <c r="D1810" s="39">
        <v>98010</v>
      </c>
      <c r="E1810" s="28">
        <f t="shared" si="236"/>
        <v>294030</v>
      </c>
      <c r="F1810" s="29">
        <v>0.09</v>
      </c>
      <c r="G1810" s="30">
        <f t="shared" si="237"/>
        <v>267567.3</v>
      </c>
      <c r="H1810" s="31">
        <f t="shared" si="238"/>
        <v>82582.5</v>
      </c>
      <c r="I1810" s="59"/>
      <c r="J1810" s="59"/>
      <c r="K1810" s="59">
        <f t="shared" si="239"/>
        <v>247747.5</v>
      </c>
      <c r="L1810" s="59"/>
      <c r="M1810" s="63">
        <f t="shared" si="240"/>
        <v>247747.5</v>
      </c>
    </row>
    <row r="1811" spans="1:13" ht="17.25">
      <c r="A1811" s="40"/>
      <c r="B1811" s="41" t="s">
        <v>42</v>
      </c>
      <c r="C1811" s="42">
        <f>SUM(C1793:C1810)</f>
        <v>12</v>
      </c>
      <c r="D1811" s="42"/>
      <c r="E1811" s="43">
        <f>SUM(E1793:E1810)</f>
        <v>1187811</v>
      </c>
      <c r="F1811" s="43"/>
      <c r="G1811" s="111">
        <f>SUM(G1793:G1810)</f>
        <v>1080908.01</v>
      </c>
      <c r="H1811" s="45"/>
      <c r="I1811" s="64"/>
      <c r="J1811" s="113"/>
      <c r="K1811" s="113">
        <f>SUM(K1793:K1810)</f>
        <v>1000840.75</v>
      </c>
      <c r="L1811" s="113"/>
      <c r="M1811" s="45">
        <f>SUM(M1793:M1810)</f>
        <v>1000840.75</v>
      </c>
    </row>
    <row r="1812" spans="1:13" ht="31.5">
      <c r="A1812" s="46"/>
      <c r="B1812" s="47"/>
      <c r="C1812" s="48"/>
      <c r="D1812" s="48"/>
      <c r="E1812" s="49"/>
      <c r="F1812" s="49"/>
      <c r="G1812" s="50"/>
      <c r="H1812" s="51"/>
      <c r="I1812" s="65"/>
      <c r="J1812" s="114"/>
      <c r="K1812" s="114">
        <f>K1811*0.08</f>
        <v>80067.259999999995</v>
      </c>
      <c r="L1812" s="114"/>
      <c r="M1812" s="115">
        <f>M1811*0.1</f>
        <v>100084.07500000001</v>
      </c>
    </row>
    <row r="1813" spans="1:13" ht="18">
      <c r="A1813" s="283"/>
      <c r="B1813" s="283"/>
      <c r="C1813" s="284"/>
      <c r="D1813" s="284"/>
      <c r="E1813" s="54"/>
      <c r="F1813" s="54"/>
      <c r="G1813" s="55"/>
      <c r="H1813" s="56"/>
      <c r="I1813" s="66"/>
      <c r="J1813" s="116"/>
      <c r="K1813" s="116">
        <f>SUM(K1811:K1812)</f>
        <v>1080908.01</v>
      </c>
      <c r="L1813" s="116"/>
      <c r="M1813" s="117">
        <f>SUM(M1811:M1812)</f>
        <v>1100924.825</v>
      </c>
    </row>
    <row r="1814" spans="1:13" ht="18">
      <c r="A1814" s="283" t="s">
        <v>43</v>
      </c>
      <c r="B1814" s="283"/>
      <c r="C1814" s="284" t="s">
        <v>44</v>
      </c>
      <c r="D1814" s="284"/>
      <c r="E1814" s="54"/>
      <c r="F1814" s="54"/>
      <c r="G1814" s="55" t="s">
        <v>45</v>
      </c>
      <c r="H1814" s="56"/>
    </row>
    <row r="1821" spans="1:13" ht="15.75">
      <c r="A1821" s="279" t="s">
        <v>0</v>
      </c>
      <c r="B1821" s="279"/>
      <c r="C1821" s="279"/>
      <c r="D1821" s="279"/>
      <c r="E1821" s="279"/>
      <c r="F1821" s="279"/>
      <c r="G1821" s="279"/>
      <c r="H1821" s="3"/>
      <c r="I1821" s="112"/>
      <c r="K1821" s="112"/>
      <c r="L1821" s="112"/>
      <c r="M1821" s="1"/>
    </row>
    <row r="1822" spans="1:13" ht="17.25">
      <c r="A1822" s="279" t="s">
        <v>1</v>
      </c>
      <c r="B1822" s="279"/>
      <c r="C1822" s="279"/>
      <c r="D1822" s="279"/>
      <c r="E1822" s="279"/>
      <c r="F1822" s="279"/>
      <c r="G1822" s="279"/>
      <c r="H1822" s="3"/>
      <c r="I1822" s="58"/>
      <c r="J1822" s="58"/>
      <c r="K1822" s="58"/>
      <c r="L1822" s="58"/>
      <c r="M1822" s="1"/>
    </row>
    <row r="1823" spans="1:13" ht="15.75">
      <c r="A1823" s="279" t="s">
        <v>2</v>
      </c>
      <c r="B1823" s="279"/>
      <c r="C1823" s="279"/>
      <c r="D1823" s="279"/>
      <c r="E1823" s="279"/>
      <c r="F1823" s="279"/>
      <c r="G1823" s="279"/>
      <c r="H1823" s="3"/>
      <c r="I1823" s="59"/>
      <c r="J1823" s="59"/>
      <c r="K1823" s="59"/>
      <c r="L1823" s="59"/>
      <c r="M1823" s="1"/>
    </row>
    <row r="1824" spans="1:13" ht="15.75">
      <c r="A1824" s="279" t="s">
        <v>4</v>
      </c>
      <c r="B1824" s="279"/>
      <c r="C1824" s="279"/>
      <c r="D1824" s="279"/>
      <c r="E1824" s="279"/>
      <c r="F1824" s="279"/>
      <c r="G1824" s="279"/>
      <c r="H1824" s="3"/>
      <c r="I1824" s="59"/>
      <c r="J1824" s="59"/>
      <c r="K1824" s="59"/>
      <c r="L1824" s="59"/>
      <c r="M1824" s="1"/>
    </row>
    <row r="1825" spans="1:13" ht="15.75">
      <c r="A1825" s="280" t="s">
        <v>6</v>
      </c>
      <c r="B1825" s="280"/>
      <c r="C1825" s="280"/>
      <c r="D1825" s="280"/>
      <c r="E1825" s="280"/>
      <c r="F1825" s="280"/>
      <c r="G1825" s="280"/>
      <c r="H1825" s="3"/>
      <c r="I1825" s="59"/>
      <c r="J1825" s="59"/>
      <c r="K1825" s="59"/>
      <c r="L1825" s="59"/>
      <c r="M1825" s="1"/>
    </row>
    <row r="1826" spans="1:13" ht="27.75">
      <c r="A1826" s="9"/>
      <c r="B1826" s="9"/>
      <c r="C1826" s="281" t="s">
        <v>620</v>
      </c>
      <c r="D1826" s="281"/>
      <c r="E1826" s="281"/>
      <c r="F1826" s="281"/>
      <c r="G1826" s="281"/>
      <c r="H1826" s="10"/>
      <c r="I1826" s="59"/>
      <c r="J1826" s="59"/>
      <c r="K1826" s="59"/>
      <c r="L1826" s="59"/>
      <c r="M1826" s="2"/>
    </row>
    <row r="1827" spans="1:13" ht="15.75">
      <c r="A1827" s="11" t="s">
        <v>1100</v>
      </c>
      <c r="B1827" s="12"/>
      <c r="C1827" s="13"/>
      <c r="D1827" s="286"/>
      <c r="E1827" s="286"/>
      <c r="F1827" s="286"/>
      <c r="G1827" s="286"/>
      <c r="H1827" s="15"/>
      <c r="I1827" s="59"/>
      <c r="J1827" s="59"/>
      <c r="K1827" s="59"/>
      <c r="L1827" s="59"/>
      <c r="M1827" s="1"/>
    </row>
    <row r="1828" spans="1:13" ht="15.75">
      <c r="A1828" s="11" t="s">
        <v>9</v>
      </c>
      <c r="B1828" s="306" t="s">
        <v>1107</v>
      </c>
      <c r="C1828" s="306"/>
      <c r="D1828" s="306"/>
      <c r="E1828" s="306"/>
      <c r="F1828" s="11"/>
      <c r="G1828" s="16"/>
      <c r="H1828" s="17"/>
      <c r="I1828" s="60"/>
      <c r="J1828" s="60"/>
      <c r="K1828" s="60"/>
      <c r="L1828" s="60"/>
      <c r="M1828" s="74"/>
    </row>
    <row r="1829" spans="1:13" ht="15.75">
      <c r="A1829" s="11" t="s">
        <v>11</v>
      </c>
      <c r="B1829" s="289"/>
      <c r="C1829" s="289"/>
      <c r="D1829" s="289"/>
      <c r="E1829" s="289"/>
      <c r="F1829" s="18"/>
      <c r="G1829" s="19" t="s">
        <v>13</v>
      </c>
      <c r="H1829" s="20" t="s">
        <v>161</v>
      </c>
      <c r="I1829" s="62"/>
      <c r="J1829" s="62"/>
      <c r="K1829" s="62"/>
      <c r="L1829" s="62"/>
      <c r="M1829" s="1"/>
    </row>
    <row r="1830" spans="1:13" ht="15.75">
      <c r="A1830" s="21" t="s">
        <v>14</v>
      </c>
      <c r="B1830" s="21" t="s">
        <v>16</v>
      </c>
      <c r="C1830" s="21" t="s">
        <v>17</v>
      </c>
      <c r="D1830" s="22" t="s">
        <v>18</v>
      </c>
      <c r="E1830" s="23" t="s">
        <v>19</v>
      </c>
      <c r="F1830" s="23" t="s">
        <v>20</v>
      </c>
      <c r="G1830" s="21" t="s">
        <v>21</v>
      </c>
      <c r="H1830" s="3"/>
      <c r="I1830" s="59"/>
      <c r="J1830" s="59"/>
      <c r="K1830" s="59"/>
      <c r="L1830" s="59"/>
      <c r="M1830" s="1"/>
    </row>
    <row r="1831" spans="1:13">
      <c r="A1831" s="24">
        <v>1</v>
      </c>
      <c r="B1831" s="25" t="s">
        <v>23</v>
      </c>
      <c r="C1831" s="26">
        <v>3</v>
      </c>
      <c r="D1831" s="27">
        <v>79305</v>
      </c>
      <c r="E1831" s="28">
        <f>D1831*C1831</f>
        <v>237915</v>
      </c>
      <c r="F1831" s="29">
        <v>0.09</v>
      </c>
      <c r="G1831" s="30">
        <f>E1831-E1831*F1831</f>
        <v>216502.65</v>
      </c>
      <c r="H1831" s="31">
        <f>D1831/1.08*0.91</f>
        <v>66821.805555555547</v>
      </c>
      <c r="I1831" s="59"/>
      <c r="J1831" s="59"/>
      <c r="K1831" s="59">
        <f>H1831*C1831</f>
        <v>200465.41666666663</v>
      </c>
      <c r="L1831" s="59"/>
      <c r="M1831" s="63">
        <f>H1831*C1831</f>
        <v>200465.41666666663</v>
      </c>
    </row>
    <row r="1832" spans="1:13">
      <c r="A1832" s="24">
        <v>2</v>
      </c>
      <c r="B1832" s="25" t="s">
        <v>25</v>
      </c>
      <c r="C1832" s="32"/>
      <c r="D1832" s="33">
        <v>128591</v>
      </c>
      <c r="E1832" s="28">
        <f t="shared" ref="E1832:E1848" si="241">D1832*C1832</f>
        <v>0</v>
      </c>
      <c r="F1832" s="29">
        <v>0.09</v>
      </c>
      <c r="G1832" s="30">
        <f t="shared" ref="G1832:G1848" si="242">E1832-E1832*F1832</f>
        <v>0</v>
      </c>
      <c r="H1832" s="31">
        <f t="shared" ref="H1832:H1848" si="243">D1832/1.08*0.91</f>
        <v>108349.82407407407</v>
      </c>
      <c r="I1832" s="59"/>
      <c r="J1832" s="59"/>
      <c r="K1832" s="59">
        <f t="shared" ref="K1832:K1848" si="244">H1832*C1832</f>
        <v>0</v>
      </c>
      <c r="L1832" s="59"/>
      <c r="M1832" s="63">
        <f t="shared" ref="M1832:M1848" si="245">H1832*C1832</f>
        <v>0</v>
      </c>
    </row>
    <row r="1833" spans="1:13">
      <c r="A1833" s="24">
        <v>3</v>
      </c>
      <c r="B1833" s="25" t="s">
        <v>26</v>
      </c>
      <c r="C1833" s="88">
        <v>3</v>
      </c>
      <c r="D1833" s="27">
        <v>60043</v>
      </c>
      <c r="E1833" s="28">
        <f t="shared" si="241"/>
        <v>180129</v>
      </c>
      <c r="F1833" s="29">
        <v>0.09</v>
      </c>
      <c r="G1833" s="30">
        <f t="shared" si="242"/>
        <v>163917.39000000001</v>
      </c>
      <c r="H1833" s="31">
        <f t="shared" si="243"/>
        <v>50591.787037037036</v>
      </c>
      <c r="I1833" s="59"/>
      <c r="J1833" s="59"/>
      <c r="K1833" s="59">
        <f t="shared" si="244"/>
        <v>151775.36111111112</v>
      </c>
      <c r="L1833" s="59"/>
      <c r="M1833" s="63">
        <f t="shared" si="245"/>
        <v>151775.36111111112</v>
      </c>
    </row>
    <row r="1834" spans="1:13">
      <c r="A1834" s="24">
        <v>4</v>
      </c>
      <c r="B1834" s="25" t="s">
        <v>27</v>
      </c>
      <c r="C1834" s="106"/>
      <c r="D1834" s="27">
        <v>115781</v>
      </c>
      <c r="E1834" s="28">
        <f t="shared" si="241"/>
        <v>0</v>
      </c>
      <c r="F1834" s="29">
        <v>0.09</v>
      </c>
      <c r="G1834" s="30">
        <f t="shared" si="242"/>
        <v>0</v>
      </c>
      <c r="H1834" s="31">
        <f t="shared" si="243"/>
        <v>97556.212962962964</v>
      </c>
      <c r="I1834" s="59"/>
      <c r="J1834" s="59"/>
      <c r="K1834" s="59">
        <f t="shared" si="244"/>
        <v>0</v>
      </c>
      <c r="L1834" s="59"/>
      <c r="M1834" s="63">
        <f t="shared" si="245"/>
        <v>0</v>
      </c>
    </row>
    <row r="1835" spans="1:13">
      <c r="A1835" s="24">
        <v>5</v>
      </c>
      <c r="B1835" s="25" t="s">
        <v>28</v>
      </c>
      <c r="C1835" s="32">
        <v>3</v>
      </c>
      <c r="D1835" s="27">
        <v>119943</v>
      </c>
      <c r="E1835" s="28">
        <f t="shared" si="241"/>
        <v>359829</v>
      </c>
      <c r="F1835" s="29">
        <v>0.09</v>
      </c>
      <c r="G1835" s="30">
        <f t="shared" si="242"/>
        <v>327444.39</v>
      </c>
      <c r="H1835" s="31">
        <f t="shared" si="243"/>
        <v>101063.08333333333</v>
      </c>
      <c r="I1835" s="59"/>
      <c r="J1835" s="59"/>
      <c r="K1835" s="59">
        <f t="shared" si="244"/>
        <v>303189.25</v>
      </c>
      <c r="L1835" s="59"/>
      <c r="M1835" s="63">
        <f t="shared" si="245"/>
        <v>303189.25</v>
      </c>
    </row>
    <row r="1836" spans="1:13">
      <c r="A1836" s="24">
        <v>6</v>
      </c>
      <c r="B1836" s="25" t="s">
        <v>29</v>
      </c>
      <c r="C1836" s="26"/>
      <c r="D1836" s="27">
        <v>94810</v>
      </c>
      <c r="E1836" s="28">
        <f t="shared" si="241"/>
        <v>0</v>
      </c>
      <c r="F1836" s="29">
        <v>0.09</v>
      </c>
      <c r="G1836" s="30">
        <f t="shared" si="242"/>
        <v>0</v>
      </c>
      <c r="H1836" s="31">
        <f t="shared" si="243"/>
        <v>79886.203703703708</v>
      </c>
      <c r="I1836" s="59"/>
      <c r="J1836" s="59"/>
      <c r="K1836" s="59">
        <f t="shared" si="244"/>
        <v>0</v>
      </c>
      <c r="L1836" s="59"/>
      <c r="M1836" s="63">
        <f t="shared" si="245"/>
        <v>0</v>
      </c>
    </row>
    <row r="1837" spans="1:13">
      <c r="A1837" s="24">
        <v>7</v>
      </c>
      <c r="B1837" s="25" t="s">
        <v>30</v>
      </c>
      <c r="C1837" s="34"/>
      <c r="D1837" s="27">
        <v>141396</v>
      </c>
      <c r="E1837" s="28">
        <f t="shared" si="241"/>
        <v>0</v>
      </c>
      <c r="F1837" s="29">
        <v>0.09</v>
      </c>
      <c r="G1837" s="30">
        <f t="shared" si="242"/>
        <v>0</v>
      </c>
      <c r="H1837" s="31">
        <f t="shared" si="243"/>
        <v>119139.22222222222</v>
      </c>
      <c r="I1837" s="59"/>
      <c r="J1837" s="59"/>
      <c r="K1837" s="59">
        <f t="shared" si="244"/>
        <v>0</v>
      </c>
      <c r="L1837" s="59"/>
      <c r="M1837" s="63">
        <f t="shared" si="245"/>
        <v>0</v>
      </c>
    </row>
    <row r="1838" spans="1:13">
      <c r="A1838" s="24">
        <v>8</v>
      </c>
      <c r="B1838" s="25" t="s">
        <v>31</v>
      </c>
      <c r="C1838" s="26"/>
      <c r="D1838" s="27">
        <v>232931</v>
      </c>
      <c r="E1838" s="28">
        <f t="shared" si="241"/>
        <v>0</v>
      </c>
      <c r="F1838" s="29">
        <v>0.09</v>
      </c>
      <c r="G1838" s="30">
        <f t="shared" si="242"/>
        <v>0</v>
      </c>
      <c r="H1838" s="31">
        <f t="shared" si="243"/>
        <v>196265.93518518517</v>
      </c>
      <c r="I1838" s="59"/>
      <c r="J1838" s="59"/>
      <c r="K1838" s="59">
        <f t="shared" si="244"/>
        <v>0</v>
      </c>
      <c r="L1838" s="59"/>
      <c r="M1838" s="63">
        <f t="shared" si="245"/>
        <v>0</v>
      </c>
    </row>
    <row r="1839" spans="1:13">
      <c r="A1839" s="24">
        <v>9</v>
      </c>
      <c r="B1839" s="36" t="s">
        <v>32</v>
      </c>
      <c r="C1839" s="26"/>
      <c r="D1839" s="27">
        <v>101534</v>
      </c>
      <c r="E1839" s="28">
        <f t="shared" si="241"/>
        <v>0</v>
      </c>
      <c r="F1839" s="29">
        <v>0.09</v>
      </c>
      <c r="G1839" s="30">
        <f t="shared" si="242"/>
        <v>0</v>
      </c>
      <c r="H1839" s="31">
        <f t="shared" si="243"/>
        <v>85551.796296296307</v>
      </c>
      <c r="I1839" s="59"/>
      <c r="J1839" s="59"/>
      <c r="K1839" s="59">
        <f t="shared" si="244"/>
        <v>0</v>
      </c>
      <c r="L1839" s="59"/>
      <c r="M1839" s="63">
        <f t="shared" si="245"/>
        <v>0</v>
      </c>
    </row>
    <row r="1840" spans="1:13">
      <c r="A1840" s="24">
        <v>10</v>
      </c>
      <c r="B1840" s="36" t="s">
        <v>33</v>
      </c>
      <c r="C1840" s="37"/>
      <c r="D1840" s="33">
        <v>110148</v>
      </c>
      <c r="E1840" s="28">
        <f t="shared" si="241"/>
        <v>0</v>
      </c>
      <c r="F1840" s="29">
        <v>0.09</v>
      </c>
      <c r="G1840" s="30">
        <f t="shared" si="242"/>
        <v>0</v>
      </c>
      <c r="H1840" s="31">
        <f t="shared" si="243"/>
        <v>92809.888888888876</v>
      </c>
      <c r="I1840" s="59"/>
      <c r="J1840" s="59"/>
      <c r="K1840" s="59">
        <f t="shared" si="244"/>
        <v>0</v>
      </c>
      <c r="L1840" s="59"/>
      <c r="M1840" s="63">
        <f t="shared" si="245"/>
        <v>0</v>
      </c>
    </row>
    <row r="1841" spans="1:13">
      <c r="A1841" s="24">
        <v>11</v>
      </c>
      <c r="B1841" s="25" t="s">
        <v>34</v>
      </c>
      <c r="C1841" s="37"/>
      <c r="D1841" s="27">
        <v>54198</v>
      </c>
      <c r="E1841" s="28">
        <f t="shared" si="241"/>
        <v>0</v>
      </c>
      <c r="F1841" s="29">
        <v>0.09</v>
      </c>
      <c r="G1841" s="30">
        <f t="shared" si="242"/>
        <v>0</v>
      </c>
      <c r="H1841" s="31">
        <f t="shared" si="243"/>
        <v>45666.833333333328</v>
      </c>
      <c r="I1841" s="59"/>
      <c r="J1841" s="59"/>
      <c r="K1841" s="59">
        <f t="shared" si="244"/>
        <v>0</v>
      </c>
      <c r="L1841" s="59"/>
      <c r="M1841" s="63">
        <f t="shared" si="245"/>
        <v>0</v>
      </c>
    </row>
    <row r="1842" spans="1:13">
      <c r="A1842" s="24">
        <v>12</v>
      </c>
      <c r="B1842" s="25" t="s">
        <v>35</v>
      </c>
      <c r="C1842" s="37"/>
      <c r="D1842" s="27">
        <v>49680</v>
      </c>
      <c r="E1842" s="28">
        <f t="shared" si="241"/>
        <v>0</v>
      </c>
      <c r="F1842" s="29">
        <v>0.09</v>
      </c>
      <c r="G1842" s="30">
        <f t="shared" si="242"/>
        <v>0</v>
      </c>
      <c r="H1842" s="31">
        <f t="shared" si="243"/>
        <v>41860</v>
      </c>
      <c r="I1842" s="59"/>
      <c r="J1842" s="59"/>
      <c r="K1842" s="59">
        <f t="shared" si="244"/>
        <v>0</v>
      </c>
      <c r="L1842" s="59"/>
      <c r="M1842" s="63">
        <f t="shared" si="245"/>
        <v>0</v>
      </c>
    </row>
    <row r="1843" spans="1:13">
      <c r="A1843" s="24">
        <v>13</v>
      </c>
      <c r="B1843" s="25" t="s">
        <v>36</v>
      </c>
      <c r="C1843" s="37">
        <v>3</v>
      </c>
      <c r="D1843" s="38">
        <v>64152</v>
      </c>
      <c r="E1843" s="28">
        <f t="shared" si="241"/>
        <v>192456</v>
      </c>
      <c r="F1843" s="29">
        <v>0.09</v>
      </c>
      <c r="G1843" s="30">
        <f t="shared" si="242"/>
        <v>175134.96</v>
      </c>
      <c r="H1843" s="31">
        <f t="shared" si="243"/>
        <v>54053.999999999993</v>
      </c>
      <c r="I1843" s="59"/>
      <c r="J1843" s="59"/>
      <c r="K1843" s="59">
        <f t="shared" si="244"/>
        <v>162161.99999999997</v>
      </c>
      <c r="L1843" s="59"/>
      <c r="M1843" s="63">
        <f t="shared" si="245"/>
        <v>162161.99999999997</v>
      </c>
    </row>
    <row r="1844" spans="1:13">
      <c r="A1844" s="24">
        <v>14</v>
      </c>
      <c r="B1844" s="25" t="s">
        <v>37</v>
      </c>
      <c r="C1844" s="37"/>
      <c r="D1844" s="38">
        <v>65934</v>
      </c>
      <c r="E1844" s="28">
        <f t="shared" si="241"/>
        <v>0</v>
      </c>
      <c r="F1844" s="29">
        <v>0.09</v>
      </c>
      <c r="G1844" s="30">
        <f t="shared" si="242"/>
        <v>0</v>
      </c>
      <c r="H1844" s="31">
        <f t="shared" si="243"/>
        <v>55555.499999999993</v>
      </c>
      <c r="I1844" s="59"/>
      <c r="J1844" s="59"/>
      <c r="K1844" s="59">
        <f t="shared" si="244"/>
        <v>0</v>
      </c>
      <c r="L1844" s="59"/>
      <c r="M1844" s="63">
        <f t="shared" si="245"/>
        <v>0</v>
      </c>
    </row>
    <row r="1845" spans="1:13">
      <c r="A1845" s="24">
        <v>15</v>
      </c>
      <c r="B1845" s="25" t="s">
        <v>38</v>
      </c>
      <c r="C1845" s="37"/>
      <c r="D1845" s="38">
        <v>76626</v>
      </c>
      <c r="E1845" s="28">
        <f t="shared" si="241"/>
        <v>0</v>
      </c>
      <c r="F1845" s="29">
        <v>0.09</v>
      </c>
      <c r="G1845" s="30">
        <f t="shared" si="242"/>
        <v>0</v>
      </c>
      <c r="H1845" s="31">
        <f t="shared" si="243"/>
        <v>64564.5</v>
      </c>
      <c r="I1845" s="59"/>
      <c r="J1845" s="59"/>
      <c r="K1845" s="59">
        <f t="shared" si="244"/>
        <v>0</v>
      </c>
      <c r="L1845" s="59"/>
      <c r="M1845" s="63">
        <f t="shared" si="245"/>
        <v>0</v>
      </c>
    </row>
    <row r="1846" spans="1:13">
      <c r="A1846" s="24">
        <v>16</v>
      </c>
      <c r="B1846" s="25" t="s">
        <v>39</v>
      </c>
      <c r="C1846" s="37">
        <v>3</v>
      </c>
      <c r="D1846" s="38">
        <v>80190</v>
      </c>
      <c r="E1846" s="28">
        <f t="shared" si="241"/>
        <v>240570</v>
      </c>
      <c r="F1846" s="29">
        <v>0.09</v>
      </c>
      <c r="G1846" s="30">
        <f t="shared" si="242"/>
        <v>218918.7</v>
      </c>
      <c r="H1846" s="31">
        <f t="shared" si="243"/>
        <v>67567.5</v>
      </c>
      <c r="I1846" s="59"/>
      <c r="J1846" s="59"/>
      <c r="K1846" s="59">
        <f t="shared" si="244"/>
        <v>202702.5</v>
      </c>
      <c r="L1846" s="59"/>
      <c r="M1846" s="63">
        <f t="shared" si="245"/>
        <v>202702.5</v>
      </c>
    </row>
    <row r="1847" spans="1:13">
      <c r="A1847" s="24">
        <v>17</v>
      </c>
      <c r="B1847" s="25" t="s">
        <v>40</v>
      </c>
      <c r="C1847" s="37"/>
      <c r="D1847" s="38">
        <v>113832</v>
      </c>
      <c r="E1847" s="28">
        <f t="shared" si="241"/>
        <v>0</v>
      </c>
      <c r="F1847" s="29">
        <v>0.09</v>
      </c>
      <c r="G1847" s="30">
        <f t="shared" si="242"/>
        <v>0</v>
      </c>
      <c r="H1847" s="31">
        <f t="shared" si="243"/>
        <v>95914</v>
      </c>
      <c r="I1847" s="59"/>
      <c r="J1847" s="59"/>
      <c r="K1847" s="59">
        <f t="shared" si="244"/>
        <v>0</v>
      </c>
      <c r="L1847" s="59"/>
      <c r="M1847" s="63">
        <f t="shared" si="245"/>
        <v>0</v>
      </c>
    </row>
    <row r="1848" spans="1:13">
      <c r="A1848" s="24">
        <v>18</v>
      </c>
      <c r="B1848" s="25" t="s">
        <v>41</v>
      </c>
      <c r="C1848" s="37"/>
      <c r="D1848" s="39">
        <v>98010</v>
      </c>
      <c r="E1848" s="28">
        <f t="shared" si="241"/>
        <v>0</v>
      </c>
      <c r="F1848" s="29">
        <v>0.09</v>
      </c>
      <c r="G1848" s="30">
        <f t="shared" si="242"/>
        <v>0</v>
      </c>
      <c r="H1848" s="31">
        <f t="shared" si="243"/>
        <v>82582.5</v>
      </c>
      <c r="I1848" s="59"/>
      <c r="J1848" s="59"/>
      <c r="K1848" s="59">
        <f t="shared" si="244"/>
        <v>0</v>
      </c>
      <c r="L1848" s="59"/>
      <c r="M1848" s="63">
        <f t="shared" si="245"/>
        <v>0</v>
      </c>
    </row>
    <row r="1849" spans="1:13" ht="17.25">
      <c r="A1849" s="40"/>
      <c r="B1849" s="41" t="s">
        <v>42</v>
      </c>
      <c r="C1849" s="42">
        <f>SUM(C1831:C1848)</f>
        <v>15</v>
      </c>
      <c r="D1849" s="42"/>
      <c r="E1849" s="43">
        <f>SUM(E1831:E1848)</f>
        <v>1210899</v>
      </c>
      <c r="F1849" s="43"/>
      <c r="G1849" s="111">
        <f>SUM(G1831:G1848)</f>
        <v>1101918.0900000001</v>
      </c>
      <c r="H1849" s="45"/>
      <c r="I1849" s="64"/>
      <c r="J1849" s="113"/>
      <c r="K1849" s="113">
        <f>SUM(K1831:K1848)</f>
        <v>1020294.5277777778</v>
      </c>
      <c r="L1849" s="113"/>
      <c r="M1849" s="45">
        <f>SUM(M1831:M1848)</f>
        <v>1020294.5277777778</v>
      </c>
    </row>
    <row r="1850" spans="1:13" ht="31.5">
      <c r="A1850" s="46"/>
      <c r="B1850" s="47"/>
      <c r="C1850" s="48"/>
      <c r="D1850" s="48"/>
      <c r="E1850" s="49"/>
      <c r="F1850" s="49"/>
      <c r="G1850" s="50"/>
      <c r="H1850" s="51"/>
      <c r="I1850" s="65"/>
      <c r="J1850" s="114"/>
      <c r="K1850" s="114">
        <f>K1849*0.08</f>
        <v>81623.562222222215</v>
      </c>
      <c r="L1850" s="114"/>
      <c r="M1850" s="115">
        <f>M1849*0.1</f>
        <v>102029.45277777778</v>
      </c>
    </row>
    <row r="1851" spans="1:13" ht="18">
      <c r="A1851" s="283"/>
      <c r="B1851" s="283"/>
      <c r="C1851" s="284"/>
      <c r="D1851" s="284"/>
      <c r="E1851" s="54"/>
      <c r="F1851" s="54"/>
      <c r="G1851" s="55"/>
      <c r="H1851" s="56"/>
      <c r="I1851" s="66"/>
      <c r="J1851" s="116"/>
      <c r="K1851" s="116">
        <f>SUM(K1849:K1850)</f>
        <v>1101918.0899999999</v>
      </c>
      <c r="L1851" s="116"/>
      <c r="M1851" s="117">
        <f>SUM(M1849:M1850)</f>
        <v>1122323.9805555556</v>
      </c>
    </row>
    <row r="1852" spans="1:13" ht="18">
      <c r="A1852" s="283" t="s">
        <v>43</v>
      </c>
      <c r="B1852" s="283"/>
      <c r="C1852" s="284" t="s">
        <v>44</v>
      </c>
      <c r="D1852" s="284"/>
      <c r="E1852" s="54"/>
      <c r="F1852" s="54"/>
      <c r="G1852" s="55" t="s">
        <v>45</v>
      </c>
      <c r="H1852" s="56"/>
    </row>
    <row r="1860" spans="1:13" ht="15.75">
      <c r="A1860" s="279" t="s">
        <v>0</v>
      </c>
      <c r="B1860" s="279"/>
      <c r="C1860" s="279"/>
      <c r="D1860" s="279"/>
      <c r="E1860" s="279"/>
      <c r="F1860" s="279"/>
      <c r="G1860" s="279"/>
      <c r="H1860" s="3"/>
      <c r="I1860" s="112"/>
      <c r="K1860" s="112"/>
      <c r="L1860" s="112"/>
      <c r="M1860" s="1"/>
    </row>
    <row r="1861" spans="1:13" ht="17.25">
      <c r="A1861" s="279" t="s">
        <v>1</v>
      </c>
      <c r="B1861" s="279"/>
      <c r="C1861" s="279"/>
      <c r="D1861" s="279"/>
      <c r="E1861" s="279"/>
      <c r="F1861" s="279"/>
      <c r="G1861" s="279"/>
      <c r="H1861" s="3"/>
      <c r="I1861" s="58"/>
      <c r="J1861" s="58"/>
      <c r="K1861" s="58"/>
      <c r="L1861" s="58"/>
      <c r="M1861" s="1"/>
    </row>
    <row r="1862" spans="1:13" ht="15.75">
      <c r="A1862" s="279" t="s">
        <v>2</v>
      </c>
      <c r="B1862" s="279"/>
      <c r="C1862" s="279"/>
      <c r="D1862" s="279"/>
      <c r="E1862" s="279"/>
      <c r="F1862" s="279"/>
      <c r="G1862" s="279"/>
      <c r="H1862" s="3"/>
      <c r="I1862" s="59"/>
      <c r="J1862" s="59"/>
      <c r="K1862" s="59"/>
      <c r="L1862" s="59"/>
      <c r="M1862" s="1"/>
    </row>
    <row r="1863" spans="1:13" ht="15.75">
      <c r="A1863" s="279" t="s">
        <v>4</v>
      </c>
      <c r="B1863" s="279"/>
      <c r="C1863" s="279"/>
      <c r="D1863" s="279"/>
      <c r="E1863" s="279"/>
      <c r="F1863" s="279"/>
      <c r="G1863" s="279"/>
      <c r="H1863" s="3"/>
      <c r="I1863" s="59"/>
      <c r="J1863" s="59"/>
      <c r="K1863" s="59"/>
      <c r="L1863" s="59"/>
      <c r="M1863" s="1"/>
    </row>
    <row r="1864" spans="1:13" ht="15.75">
      <c r="A1864" s="280" t="s">
        <v>6</v>
      </c>
      <c r="B1864" s="280"/>
      <c r="C1864" s="280"/>
      <c r="D1864" s="280"/>
      <c r="E1864" s="280"/>
      <c r="F1864" s="280"/>
      <c r="G1864" s="280"/>
      <c r="H1864" s="3"/>
      <c r="I1864" s="59"/>
      <c r="J1864" s="59"/>
      <c r="K1864" s="59"/>
      <c r="L1864" s="59"/>
      <c r="M1864" s="1"/>
    </row>
    <row r="1865" spans="1:13" ht="27.75">
      <c r="A1865" s="9"/>
      <c r="B1865" s="9"/>
      <c r="C1865" s="281" t="s">
        <v>620</v>
      </c>
      <c r="D1865" s="281"/>
      <c r="E1865" s="281"/>
      <c r="F1865" s="281"/>
      <c r="G1865" s="281"/>
      <c r="H1865" s="10"/>
      <c r="I1865" s="59"/>
      <c r="J1865" s="59"/>
      <c r="K1865" s="59"/>
      <c r="L1865" s="59"/>
      <c r="M1865" s="2"/>
    </row>
    <row r="1866" spans="1:13" ht="15.75">
      <c r="A1866" s="11" t="s">
        <v>1100</v>
      </c>
      <c r="B1866" s="12"/>
      <c r="C1866" s="13"/>
      <c r="D1866" s="286"/>
      <c r="E1866" s="286"/>
      <c r="F1866" s="286"/>
      <c r="G1866" s="286"/>
      <c r="H1866" s="15"/>
      <c r="I1866" s="59"/>
      <c r="J1866" s="59"/>
      <c r="K1866" s="59"/>
      <c r="L1866" s="59"/>
      <c r="M1866" s="1"/>
    </row>
    <row r="1867" spans="1:13" ht="15.75">
      <c r="A1867" s="11" t="s">
        <v>9</v>
      </c>
      <c r="B1867" s="306" t="s">
        <v>1108</v>
      </c>
      <c r="C1867" s="306"/>
      <c r="D1867" s="306"/>
      <c r="E1867" s="306"/>
      <c r="F1867" s="11"/>
      <c r="G1867" s="16"/>
      <c r="H1867" s="17"/>
      <c r="I1867" s="60"/>
      <c r="J1867" s="60"/>
      <c r="K1867" s="60"/>
      <c r="L1867" s="60"/>
      <c r="M1867" s="74"/>
    </row>
    <row r="1868" spans="1:13" ht="15.75">
      <c r="A1868" s="11" t="s">
        <v>11</v>
      </c>
      <c r="B1868" s="289"/>
      <c r="C1868" s="289"/>
      <c r="D1868" s="289"/>
      <c r="E1868" s="289"/>
      <c r="F1868" s="18"/>
      <c r="G1868" s="19" t="s">
        <v>13</v>
      </c>
      <c r="H1868" s="20" t="s">
        <v>161</v>
      </c>
      <c r="I1868" s="62"/>
      <c r="J1868" s="62"/>
      <c r="K1868" s="62"/>
      <c r="L1868" s="62"/>
      <c r="M1868" s="1"/>
    </row>
    <row r="1869" spans="1:13" ht="15.75">
      <c r="A1869" s="21" t="s">
        <v>14</v>
      </c>
      <c r="B1869" s="21" t="s">
        <v>16</v>
      </c>
      <c r="C1869" s="21" t="s">
        <v>17</v>
      </c>
      <c r="D1869" s="22" t="s">
        <v>18</v>
      </c>
      <c r="E1869" s="23" t="s">
        <v>19</v>
      </c>
      <c r="F1869" s="23" t="s">
        <v>20</v>
      </c>
      <c r="G1869" s="21" t="s">
        <v>21</v>
      </c>
      <c r="H1869" s="3"/>
      <c r="I1869" s="59"/>
      <c r="J1869" s="59"/>
      <c r="K1869" s="59"/>
      <c r="L1869" s="59"/>
      <c r="M1869" s="1"/>
    </row>
    <row r="1870" spans="1:13">
      <c r="A1870" s="24">
        <v>1</v>
      </c>
      <c r="B1870" s="25" t="s">
        <v>23</v>
      </c>
      <c r="C1870" s="26">
        <v>5</v>
      </c>
      <c r="D1870" s="27">
        <v>79305</v>
      </c>
      <c r="E1870" s="28">
        <f>D1870*C1870</f>
        <v>396525</v>
      </c>
      <c r="F1870" s="29">
        <v>0.09</v>
      </c>
      <c r="G1870" s="30">
        <f>E1870-E1870*F1870</f>
        <v>360837.75</v>
      </c>
      <c r="H1870" s="31">
        <f>D1870/1.08*0.91</f>
        <v>66821.805555555547</v>
      </c>
      <c r="I1870" s="59"/>
      <c r="J1870" s="59"/>
      <c r="K1870" s="59">
        <f>H1870*C1870</f>
        <v>334109.02777777775</v>
      </c>
      <c r="L1870" s="59"/>
      <c r="M1870" s="63">
        <f>H1870*C1870</f>
        <v>334109.02777777775</v>
      </c>
    </row>
    <row r="1871" spans="1:13">
      <c r="A1871" s="24">
        <v>2</v>
      </c>
      <c r="B1871" s="25" t="s">
        <v>25</v>
      </c>
      <c r="C1871" s="32"/>
      <c r="D1871" s="33">
        <v>128591</v>
      </c>
      <c r="E1871" s="28">
        <f t="shared" ref="E1871:E1887" si="246">D1871*C1871</f>
        <v>0</v>
      </c>
      <c r="F1871" s="29">
        <v>0.09</v>
      </c>
      <c r="G1871" s="30">
        <f t="shared" ref="G1871:G1887" si="247">E1871-E1871*F1871</f>
        <v>0</v>
      </c>
      <c r="H1871" s="31">
        <f t="shared" ref="H1871:H1887" si="248">D1871/1.08*0.91</f>
        <v>108349.82407407407</v>
      </c>
      <c r="I1871" s="59"/>
      <c r="J1871" s="59"/>
      <c r="K1871" s="59">
        <f t="shared" ref="K1871:K1887" si="249">H1871*C1871</f>
        <v>0</v>
      </c>
      <c r="L1871" s="59"/>
      <c r="M1871" s="63">
        <f t="shared" ref="M1871:M1887" si="250">H1871*C1871</f>
        <v>0</v>
      </c>
    </row>
    <row r="1872" spans="1:13">
      <c r="A1872" s="24">
        <v>3</v>
      </c>
      <c r="B1872" s="25" t="s">
        <v>26</v>
      </c>
      <c r="C1872" s="88"/>
      <c r="D1872" s="27">
        <v>60043</v>
      </c>
      <c r="E1872" s="28">
        <f t="shared" si="246"/>
        <v>0</v>
      </c>
      <c r="F1872" s="29">
        <v>0.09</v>
      </c>
      <c r="G1872" s="30">
        <f t="shared" si="247"/>
        <v>0</v>
      </c>
      <c r="H1872" s="31">
        <f t="shared" si="248"/>
        <v>50591.787037037036</v>
      </c>
      <c r="I1872" s="59"/>
      <c r="J1872" s="59"/>
      <c r="K1872" s="59">
        <f t="shared" si="249"/>
        <v>0</v>
      </c>
      <c r="L1872" s="59"/>
      <c r="M1872" s="63">
        <f t="shared" si="250"/>
        <v>0</v>
      </c>
    </row>
    <row r="1873" spans="1:13">
      <c r="A1873" s="24">
        <v>4</v>
      </c>
      <c r="B1873" s="25" t="s">
        <v>27</v>
      </c>
      <c r="C1873" s="106"/>
      <c r="D1873" s="27">
        <v>115781</v>
      </c>
      <c r="E1873" s="28">
        <f t="shared" si="246"/>
        <v>0</v>
      </c>
      <c r="F1873" s="29">
        <v>0.09</v>
      </c>
      <c r="G1873" s="30">
        <f t="shared" si="247"/>
        <v>0</v>
      </c>
      <c r="H1873" s="31">
        <f t="shared" si="248"/>
        <v>97556.212962962964</v>
      </c>
      <c r="I1873" s="59"/>
      <c r="J1873" s="59"/>
      <c r="K1873" s="59">
        <f t="shared" si="249"/>
        <v>0</v>
      </c>
      <c r="L1873" s="59"/>
      <c r="M1873" s="63">
        <f t="shared" si="250"/>
        <v>0</v>
      </c>
    </row>
    <row r="1874" spans="1:13">
      <c r="A1874" s="24">
        <v>5</v>
      </c>
      <c r="B1874" s="25" t="s">
        <v>28</v>
      </c>
      <c r="C1874" s="32"/>
      <c r="D1874" s="27">
        <v>119943</v>
      </c>
      <c r="E1874" s="28">
        <f t="shared" si="246"/>
        <v>0</v>
      </c>
      <c r="F1874" s="29">
        <v>0.09</v>
      </c>
      <c r="G1874" s="30">
        <f t="shared" si="247"/>
        <v>0</v>
      </c>
      <c r="H1874" s="31">
        <f t="shared" si="248"/>
        <v>101063.08333333333</v>
      </c>
      <c r="I1874" s="59"/>
      <c r="J1874" s="59"/>
      <c r="K1874" s="59">
        <f t="shared" si="249"/>
        <v>0</v>
      </c>
      <c r="L1874" s="59"/>
      <c r="M1874" s="63">
        <f t="shared" si="250"/>
        <v>0</v>
      </c>
    </row>
    <row r="1875" spans="1:13">
      <c r="A1875" s="24">
        <v>6</v>
      </c>
      <c r="B1875" s="25" t="s">
        <v>29</v>
      </c>
      <c r="C1875" s="26">
        <v>3</v>
      </c>
      <c r="D1875" s="27">
        <v>94810</v>
      </c>
      <c r="E1875" s="28">
        <f t="shared" si="246"/>
        <v>284430</v>
      </c>
      <c r="F1875" s="29">
        <v>0.09</v>
      </c>
      <c r="G1875" s="30">
        <f t="shared" si="247"/>
        <v>258831.3</v>
      </c>
      <c r="H1875" s="31">
        <f t="shared" si="248"/>
        <v>79886.203703703708</v>
      </c>
      <c r="I1875" s="59"/>
      <c r="J1875" s="59"/>
      <c r="K1875" s="59">
        <f t="shared" si="249"/>
        <v>239658.61111111112</v>
      </c>
      <c r="L1875" s="59"/>
      <c r="M1875" s="63">
        <f t="shared" si="250"/>
        <v>239658.61111111112</v>
      </c>
    </row>
    <row r="1876" spans="1:13">
      <c r="A1876" s="24">
        <v>7</v>
      </c>
      <c r="B1876" s="25" t="s">
        <v>30</v>
      </c>
      <c r="C1876" s="34"/>
      <c r="D1876" s="27">
        <v>141396</v>
      </c>
      <c r="E1876" s="28">
        <f t="shared" si="246"/>
        <v>0</v>
      </c>
      <c r="F1876" s="29">
        <v>0.09</v>
      </c>
      <c r="G1876" s="30">
        <f t="shared" si="247"/>
        <v>0</v>
      </c>
      <c r="H1876" s="31">
        <f t="shared" si="248"/>
        <v>119139.22222222222</v>
      </c>
      <c r="I1876" s="59"/>
      <c r="J1876" s="59"/>
      <c r="K1876" s="59">
        <f t="shared" si="249"/>
        <v>0</v>
      </c>
      <c r="L1876" s="59"/>
      <c r="M1876" s="63">
        <f t="shared" si="250"/>
        <v>0</v>
      </c>
    </row>
    <row r="1877" spans="1:13">
      <c r="A1877" s="24">
        <v>8</v>
      </c>
      <c r="B1877" s="25" t="s">
        <v>31</v>
      </c>
      <c r="C1877" s="26"/>
      <c r="D1877" s="27">
        <v>232931</v>
      </c>
      <c r="E1877" s="28">
        <f t="shared" si="246"/>
        <v>0</v>
      </c>
      <c r="F1877" s="29">
        <v>0.09</v>
      </c>
      <c r="G1877" s="30">
        <f t="shared" si="247"/>
        <v>0</v>
      </c>
      <c r="H1877" s="31">
        <f t="shared" si="248"/>
        <v>196265.93518518517</v>
      </c>
      <c r="I1877" s="59"/>
      <c r="J1877" s="59"/>
      <c r="K1877" s="59">
        <f t="shared" si="249"/>
        <v>0</v>
      </c>
      <c r="L1877" s="59"/>
      <c r="M1877" s="63">
        <f t="shared" si="250"/>
        <v>0</v>
      </c>
    </row>
    <row r="1878" spans="1:13">
      <c r="A1878" s="24">
        <v>9</v>
      </c>
      <c r="B1878" s="36" t="s">
        <v>32</v>
      </c>
      <c r="C1878" s="26"/>
      <c r="D1878" s="27">
        <v>101534</v>
      </c>
      <c r="E1878" s="28">
        <f t="shared" si="246"/>
        <v>0</v>
      </c>
      <c r="F1878" s="29">
        <v>0.09</v>
      </c>
      <c r="G1878" s="30">
        <f t="shared" si="247"/>
        <v>0</v>
      </c>
      <c r="H1878" s="31">
        <f t="shared" si="248"/>
        <v>85551.796296296307</v>
      </c>
      <c r="I1878" s="59"/>
      <c r="J1878" s="59"/>
      <c r="K1878" s="59">
        <f t="shared" si="249"/>
        <v>0</v>
      </c>
      <c r="L1878" s="59"/>
      <c r="M1878" s="63">
        <f t="shared" si="250"/>
        <v>0</v>
      </c>
    </row>
    <row r="1879" spans="1:13">
      <c r="A1879" s="24">
        <v>10</v>
      </c>
      <c r="B1879" s="36" t="s">
        <v>33</v>
      </c>
      <c r="C1879" s="37"/>
      <c r="D1879" s="33">
        <v>110148</v>
      </c>
      <c r="E1879" s="28">
        <f t="shared" si="246"/>
        <v>0</v>
      </c>
      <c r="F1879" s="29">
        <v>0.09</v>
      </c>
      <c r="G1879" s="30">
        <f t="shared" si="247"/>
        <v>0</v>
      </c>
      <c r="H1879" s="31">
        <f t="shared" si="248"/>
        <v>92809.888888888876</v>
      </c>
      <c r="I1879" s="59"/>
      <c r="J1879" s="59"/>
      <c r="K1879" s="59">
        <f t="shared" si="249"/>
        <v>0</v>
      </c>
      <c r="L1879" s="59"/>
      <c r="M1879" s="63">
        <f t="shared" si="250"/>
        <v>0</v>
      </c>
    </row>
    <row r="1880" spans="1:13">
      <c r="A1880" s="24">
        <v>11</v>
      </c>
      <c r="B1880" s="25" t="s">
        <v>34</v>
      </c>
      <c r="C1880" s="37">
        <v>3</v>
      </c>
      <c r="D1880" s="27">
        <v>54198</v>
      </c>
      <c r="E1880" s="28">
        <f t="shared" si="246"/>
        <v>162594</v>
      </c>
      <c r="F1880" s="29">
        <v>0.09</v>
      </c>
      <c r="G1880" s="30">
        <f t="shared" si="247"/>
        <v>147960.54</v>
      </c>
      <c r="H1880" s="31">
        <f t="shared" si="248"/>
        <v>45666.833333333328</v>
      </c>
      <c r="I1880" s="59"/>
      <c r="J1880" s="59"/>
      <c r="K1880" s="59">
        <f t="shared" si="249"/>
        <v>137000.5</v>
      </c>
      <c r="L1880" s="59"/>
      <c r="M1880" s="63">
        <f t="shared" si="250"/>
        <v>137000.5</v>
      </c>
    </row>
    <row r="1881" spans="1:13">
      <c r="A1881" s="24">
        <v>12</v>
      </c>
      <c r="B1881" s="25" t="s">
        <v>35</v>
      </c>
      <c r="C1881" s="37">
        <v>3</v>
      </c>
      <c r="D1881" s="27">
        <v>49680</v>
      </c>
      <c r="E1881" s="28">
        <f t="shared" si="246"/>
        <v>149040</v>
      </c>
      <c r="F1881" s="29">
        <v>0.09</v>
      </c>
      <c r="G1881" s="30">
        <f t="shared" si="247"/>
        <v>135626.4</v>
      </c>
      <c r="H1881" s="31">
        <f t="shared" si="248"/>
        <v>41860</v>
      </c>
      <c r="I1881" s="59"/>
      <c r="J1881" s="59"/>
      <c r="K1881" s="59">
        <f t="shared" si="249"/>
        <v>125580</v>
      </c>
      <c r="L1881" s="59"/>
      <c r="M1881" s="63">
        <f t="shared" si="250"/>
        <v>125580</v>
      </c>
    </row>
    <row r="1882" spans="1:13">
      <c r="A1882" s="24">
        <v>13</v>
      </c>
      <c r="B1882" s="25" t="s">
        <v>36</v>
      </c>
      <c r="C1882" s="37"/>
      <c r="D1882" s="38">
        <v>64152</v>
      </c>
      <c r="E1882" s="28">
        <f t="shared" si="246"/>
        <v>0</v>
      </c>
      <c r="F1882" s="29">
        <v>0.09</v>
      </c>
      <c r="G1882" s="30">
        <f t="shared" si="247"/>
        <v>0</v>
      </c>
      <c r="H1882" s="31">
        <f t="shared" si="248"/>
        <v>54053.999999999993</v>
      </c>
      <c r="I1882" s="59"/>
      <c r="J1882" s="59"/>
      <c r="K1882" s="59">
        <f t="shared" si="249"/>
        <v>0</v>
      </c>
      <c r="L1882" s="59"/>
      <c r="M1882" s="63">
        <f t="shared" si="250"/>
        <v>0</v>
      </c>
    </row>
    <row r="1883" spans="1:13">
      <c r="A1883" s="24">
        <v>14</v>
      </c>
      <c r="B1883" s="25" t="s">
        <v>37</v>
      </c>
      <c r="C1883" s="37"/>
      <c r="D1883" s="38">
        <v>65934</v>
      </c>
      <c r="E1883" s="28">
        <f t="shared" si="246"/>
        <v>0</v>
      </c>
      <c r="F1883" s="29">
        <v>0.09</v>
      </c>
      <c r="G1883" s="30">
        <f t="shared" si="247"/>
        <v>0</v>
      </c>
      <c r="H1883" s="31">
        <f t="shared" si="248"/>
        <v>55555.499999999993</v>
      </c>
      <c r="I1883" s="59"/>
      <c r="J1883" s="59"/>
      <c r="K1883" s="59">
        <f t="shared" si="249"/>
        <v>0</v>
      </c>
      <c r="L1883" s="59"/>
      <c r="M1883" s="63">
        <f t="shared" si="250"/>
        <v>0</v>
      </c>
    </row>
    <row r="1884" spans="1:13">
      <c r="A1884" s="24">
        <v>15</v>
      </c>
      <c r="B1884" s="25" t="s">
        <v>38</v>
      </c>
      <c r="C1884" s="37"/>
      <c r="D1884" s="38">
        <v>76626</v>
      </c>
      <c r="E1884" s="28">
        <f t="shared" si="246"/>
        <v>0</v>
      </c>
      <c r="F1884" s="29">
        <v>0.09</v>
      </c>
      <c r="G1884" s="30">
        <f t="shared" si="247"/>
        <v>0</v>
      </c>
      <c r="H1884" s="31">
        <f t="shared" si="248"/>
        <v>64564.5</v>
      </c>
      <c r="I1884" s="59"/>
      <c r="J1884" s="59"/>
      <c r="K1884" s="59">
        <f t="shared" si="249"/>
        <v>0</v>
      </c>
      <c r="L1884" s="59"/>
      <c r="M1884" s="63">
        <f t="shared" si="250"/>
        <v>0</v>
      </c>
    </row>
    <row r="1885" spans="1:13">
      <c r="A1885" s="24">
        <v>16</v>
      </c>
      <c r="B1885" s="25" t="s">
        <v>39</v>
      </c>
      <c r="C1885" s="37"/>
      <c r="D1885" s="38">
        <v>80190</v>
      </c>
      <c r="E1885" s="28">
        <f t="shared" si="246"/>
        <v>0</v>
      </c>
      <c r="F1885" s="29">
        <v>0.09</v>
      </c>
      <c r="G1885" s="30">
        <f t="shared" si="247"/>
        <v>0</v>
      </c>
      <c r="H1885" s="31">
        <f t="shared" si="248"/>
        <v>67567.5</v>
      </c>
      <c r="I1885" s="59"/>
      <c r="J1885" s="59"/>
      <c r="K1885" s="59">
        <f t="shared" si="249"/>
        <v>0</v>
      </c>
      <c r="L1885" s="59"/>
      <c r="M1885" s="63">
        <f t="shared" si="250"/>
        <v>0</v>
      </c>
    </row>
    <row r="1886" spans="1:13">
      <c r="A1886" s="24">
        <v>17</v>
      </c>
      <c r="B1886" s="25" t="s">
        <v>40</v>
      </c>
      <c r="C1886" s="37">
        <v>3</v>
      </c>
      <c r="D1886" s="38">
        <v>113832</v>
      </c>
      <c r="E1886" s="28">
        <f t="shared" si="246"/>
        <v>341496</v>
      </c>
      <c r="F1886" s="29">
        <v>0.09</v>
      </c>
      <c r="G1886" s="30">
        <f t="shared" si="247"/>
        <v>310761.36</v>
      </c>
      <c r="H1886" s="31">
        <f t="shared" si="248"/>
        <v>95914</v>
      </c>
      <c r="I1886" s="59"/>
      <c r="J1886" s="59"/>
      <c r="K1886" s="59">
        <f t="shared" si="249"/>
        <v>287742</v>
      </c>
      <c r="L1886" s="59"/>
      <c r="M1886" s="63">
        <f t="shared" si="250"/>
        <v>287742</v>
      </c>
    </row>
    <row r="1887" spans="1:13">
      <c r="A1887" s="24">
        <v>18</v>
      </c>
      <c r="B1887" s="25" t="s">
        <v>41</v>
      </c>
      <c r="C1887" s="37"/>
      <c r="D1887" s="39">
        <v>98010</v>
      </c>
      <c r="E1887" s="28">
        <f t="shared" si="246"/>
        <v>0</v>
      </c>
      <c r="F1887" s="29">
        <v>0.09</v>
      </c>
      <c r="G1887" s="30">
        <f t="shared" si="247"/>
        <v>0</v>
      </c>
      <c r="H1887" s="31">
        <f t="shared" si="248"/>
        <v>82582.5</v>
      </c>
      <c r="I1887" s="59"/>
      <c r="J1887" s="59"/>
      <c r="K1887" s="59">
        <f t="shared" si="249"/>
        <v>0</v>
      </c>
      <c r="L1887" s="59"/>
      <c r="M1887" s="63">
        <f t="shared" si="250"/>
        <v>0</v>
      </c>
    </row>
    <row r="1888" spans="1:13" ht="17.25">
      <c r="A1888" s="40"/>
      <c r="B1888" s="41" t="s">
        <v>42</v>
      </c>
      <c r="C1888" s="42">
        <f>SUM(C1870:C1887)</f>
        <v>17</v>
      </c>
      <c r="D1888" s="42"/>
      <c r="E1888" s="43">
        <f>SUM(E1870:E1887)</f>
        <v>1334085</v>
      </c>
      <c r="F1888" s="43"/>
      <c r="G1888" s="111">
        <f>SUM(G1870:G1887)</f>
        <v>1214017.3500000001</v>
      </c>
      <c r="H1888" s="45"/>
      <c r="I1888" s="64"/>
      <c r="J1888" s="113"/>
      <c r="K1888" s="113">
        <f>SUM(K1870:K1887)</f>
        <v>1124090.138888889</v>
      </c>
      <c r="L1888" s="113"/>
      <c r="M1888" s="45">
        <f>SUM(M1870:M1887)</f>
        <v>1124090.138888889</v>
      </c>
    </row>
    <row r="1889" spans="1:13" ht="31.5">
      <c r="A1889" s="46"/>
      <c r="B1889" s="47"/>
      <c r="C1889" s="48"/>
      <c r="D1889" s="48"/>
      <c r="E1889" s="49"/>
      <c r="F1889" s="49"/>
      <c r="G1889" s="50"/>
      <c r="H1889" s="51"/>
      <c r="I1889" s="65"/>
      <c r="J1889" s="114"/>
      <c r="K1889" s="114">
        <f>K1888*0.08</f>
        <v>89927.211111111115</v>
      </c>
      <c r="L1889" s="114"/>
      <c r="M1889" s="115">
        <f>M1888*0.1</f>
        <v>112409.01388888891</v>
      </c>
    </row>
    <row r="1890" spans="1:13" ht="18">
      <c r="A1890" s="283"/>
      <c r="B1890" s="283"/>
      <c r="C1890" s="284"/>
      <c r="D1890" s="284"/>
      <c r="E1890" s="54"/>
      <c r="F1890" s="54"/>
      <c r="G1890" s="55"/>
      <c r="H1890" s="56"/>
      <c r="I1890" s="66"/>
      <c r="J1890" s="116"/>
      <c r="K1890" s="116">
        <f>SUM(K1888:K1889)</f>
        <v>1214017.3500000001</v>
      </c>
      <c r="L1890" s="116"/>
      <c r="M1890" s="117">
        <f>SUM(M1888:M1889)</f>
        <v>1236499.152777778</v>
      </c>
    </row>
    <row r="1891" spans="1:13" ht="18">
      <c r="A1891" s="283" t="s">
        <v>43</v>
      </c>
      <c r="B1891" s="283"/>
      <c r="C1891" s="284" t="s">
        <v>44</v>
      </c>
      <c r="D1891" s="284"/>
      <c r="E1891" s="54"/>
      <c r="F1891" s="54"/>
      <c r="G1891" s="55" t="s">
        <v>45</v>
      </c>
      <c r="H1891" s="56"/>
    </row>
    <row r="1899" spans="1:13" ht="15.75">
      <c r="A1899" s="279" t="s">
        <v>0</v>
      </c>
      <c r="B1899" s="279"/>
      <c r="C1899" s="279"/>
      <c r="D1899" s="279"/>
      <c r="E1899" s="279"/>
      <c r="F1899" s="279"/>
      <c r="G1899" s="279"/>
      <c r="H1899" s="3"/>
      <c r="I1899" s="112"/>
      <c r="K1899" s="112"/>
      <c r="L1899" s="112"/>
      <c r="M1899" s="1"/>
    </row>
    <row r="1900" spans="1:13" ht="17.25">
      <c r="A1900" s="279" t="s">
        <v>1</v>
      </c>
      <c r="B1900" s="279"/>
      <c r="C1900" s="279"/>
      <c r="D1900" s="279"/>
      <c r="E1900" s="279"/>
      <c r="F1900" s="279"/>
      <c r="G1900" s="279"/>
      <c r="H1900" s="3"/>
      <c r="I1900" s="58"/>
      <c r="J1900" s="58"/>
      <c r="K1900" s="58"/>
      <c r="L1900" s="58"/>
      <c r="M1900" s="1"/>
    </row>
    <row r="1901" spans="1:13" ht="15.75">
      <c r="A1901" s="279" t="s">
        <v>2</v>
      </c>
      <c r="B1901" s="279"/>
      <c r="C1901" s="279"/>
      <c r="D1901" s="279"/>
      <c r="E1901" s="279"/>
      <c r="F1901" s="279"/>
      <c r="G1901" s="279"/>
      <c r="H1901" s="3"/>
      <c r="I1901" s="59"/>
      <c r="J1901" s="59"/>
      <c r="K1901" s="59"/>
      <c r="L1901" s="59"/>
      <c r="M1901" s="1"/>
    </row>
    <row r="1902" spans="1:13" ht="15.75">
      <c r="A1902" s="279" t="s">
        <v>4</v>
      </c>
      <c r="B1902" s="279"/>
      <c r="C1902" s="279"/>
      <c r="D1902" s="279"/>
      <c r="E1902" s="279"/>
      <c r="F1902" s="279"/>
      <c r="G1902" s="279"/>
      <c r="H1902" s="3"/>
      <c r="I1902" s="59"/>
      <c r="J1902" s="59"/>
      <c r="K1902" s="59"/>
      <c r="L1902" s="59"/>
      <c r="M1902" s="1"/>
    </row>
    <row r="1903" spans="1:13" ht="15.75">
      <c r="A1903" s="280" t="s">
        <v>6</v>
      </c>
      <c r="B1903" s="280"/>
      <c r="C1903" s="280"/>
      <c r="D1903" s="280"/>
      <c r="E1903" s="280"/>
      <c r="F1903" s="280"/>
      <c r="G1903" s="280"/>
      <c r="H1903" s="3"/>
      <c r="I1903" s="59"/>
      <c r="J1903" s="59"/>
      <c r="K1903" s="59"/>
      <c r="L1903" s="59"/>
      <c r="M1903" s="1"/>
    </row>
    <row r="1904" spans="1:13" ht="27.75">
      <c r="A1904" s="9"/>
      <c r="B1904" s="9"/>
      <c r="C1904" s="281" t="s">
        <v>620</v>
      </c>
      <c r="D1904" s="281"/>
      <c r="E1904" s="281"/>
      <c r="F1904" s="281"/>
      <c r="G1904" s="281"/>
      <c r="H1904" s="10"/>
      <c r="I1904" s="59"/>
      <c r="J1904" s="59"/>
      <c r="K1904" s="59"/>
      <c r="L1904" s="59"/>
      <c r="M1904" s="2"/>
    </row>
    <row r="1905" spans="1:13" ht="15.75">
      <c r="A1905" s="11" t="s">
        <v>1100</v>
      </c>
      <c r="B1905" s="12"/>
      <c r="C1905" s="13"/>
      <c r="D1905" s="286"/>
      <c r="E1905" s="286"/>
      <c r="F1905" s="286"/>
      <c r="G1905" s="286"/>
      <c r="H1905" s="15"/>
      <c r="I1905" s="59"/>
      <c r="J1905" s="59"/>
      <c r="K1905" s="59"/>
      <c r="L1905" s="59"/>
      <c r="M1905" s="1"/>
    </row>
    <row r="1906" spans="1:13" ht="15.75">
      <c r="A1906" s="11" t="s">
        <v>9</v>
      </c>
      <c r="B1906" s="306" t="s">
        <v>1158</v>
      </c>
      <c r="C1906" s="306"/>
      <c r="D1906" s="306"/>
      <c r="E1906" s="306"/>
      <c r="F1906" s="11"/>
      <c r="G1906" s="16"/>
      <c r="H1906" s="17"/>
      <c r="I1906" s="60"/>
      <c r="J1906" s="60"/>
      <c r="K1906" s="60"/>
      <c r="L1906" s="60"/>
      <c r="M1906" s="74"/>
    </row>
    <row r="1907" spans="1:13" ht="15.75">
      <c r="A1907" s="11" t="s">
        <v>11</v>
      </c>
      <c r="B1907" s="289"/>
      <c r="C1907" s="289"/>
      <c r="D1907" s="289"/>
      <c r="E1907" s="289"/>
      <c r="F1907" s="18"/>
      <c r="G1907" s="19" t="s">
        <v>13</v>
      </c>
      <c r="H1907" s="20" t="s">
        <v>161</v>
      </c>
      <c r="I1907" s="62"/>
      <c r="J1907" s="62"/>
      <c r="K1907" s="62"/>
      <c r="L1907" s="62"/>
      <c r="M1907" s="1"/>
    </row>
    <row r="1908" spans="1:13" ht="15.75">
      <c r="A1908" s="21" t="s">
        <v>14</v>
      </c>
      <c r="B1908" s="21" t="s">
        <v>16</v>
      </c>
      <c r="C1908" s="21" t="s">
        <v>17</v>
      </c>
      <c r="D1908" s="22" t="s">
        <v>18</v>
      </c>
      <c r="E1908" s="23" t="s">
        <v>19</v>
      </c>
      <c r="F1908" s="23" t="s">
        <v>20</v>
      </c>
      <c r="G1908" s="21" t="s">
        <v>21</v>
      </c>
      <c r="H1908" s="3"/>
      <c r="I1908" s="59"/>
      <c r="J1908" s="59"/>
      <c r="K1908" s="59"/>
      <c r="L1908" s="59"/>
      <c r="M1908" s="1"/>
    </row>
    <row r="1909" spans="1:13">
      <c r="A1909" s="24">
        <v>1</v>
      </c>
      <c r="B1909" s="25" t="s">
        <v>23</v>
      </c>
      <c r="C1909" s="26"/>
      <c r="D1909" s="27">
        <v>79305</v>
      </c>
      <c r="E1909" s="28">
        <f>D1909*C1909</f>
        <v>0</v>
      </c>
      <c r="F1909" s="29">
        <v>0.09</v>
      </c>
      <c r="G1909" s="30">
        <f>E1909-E1909*F1909</f>
        <v>0</v>
      </c>
      <c r="H1909" s="31">
        <f>D1909/1.08*0.91</f>
        <v>66821.805555555547</v>
      </c>
      <c r="I1909" s="59"/>
      <c r="J1909" s="59"/>
      <c r="K1909" s="59">
        <f>H1909*C1909</f>
        <v>0</v>
      </c>
      <c r="L1909" s="59"/>
      <c r="M1909" s="63">
        <f>H1909*C1909</f>
        <v>0</v>
      </c>
    </row>
    <row r="1910" spans="1:13">
      <c r="A1910" s="24">
        <v>2</v>
      </c>
      <c r="B1910" s="25" t="s">
        <v>25</v>
      </c>
      <c r="C1910" s="32"/>
      <c r="D1910" s="33">
        <v>128591</v>
      </c>
      <c r="E1910" s="28">
        <f t="shared" ref="E1910:E1926" si="251">D1910*C1910</f>
        <v>0</v>
      </c>
      <c r="F1910" s="29">
        <v>0.09</v>
      </c>
      <c r="G1910" s="30">
        <f t="shared" ref="G1910:G1926" si="252">E1910-E1910*F1910</f>
        <v>0</v>
      </c>
      <c r="H1910" s="31">
        <f t="shared" ref="H1910:H1926" si="253">D1910/1.08*0.91</f>
        <v>108349.82407407407</v>
      </c>
      <c r="I1910" s="59"/>
      <c r="J1910" s="59"/>
      <c r="K1910" s="59">
        <f t="shared" ref="K1910:K1926" si="254">H1910*C1910</f>
        <v>0</v>
      </c>
      <c r="L1910" s="59"/>
      <c r="M1910" s="63">
        <f t="shared" ref="M1910:M1926" si="255">H1910*C1910</f>
        <v>0</v>
      </c>
    </row>
    <row r="1911" spans="1:13">
      <c r="A1911" s="24">
        <v>3</v>
      </c>
      <c r="B1911" s="25" t="s">
        <v>26</v>
      </c>
      <c r="C1911" s="88">
        <v>3</v>
      </c>
      <c r="D1911" s="27">
        <v>60043</v>
      </c>
      <c r="E1911" s="28">
        <f t="shared" si="251"/>
        <v>180129</v>
      </c>
      <c r="F1911" s="29">
        <v>0.09</v>
      </c>
      <c r="G1911" s="30">
        <f t="shared" si="252"/>
        <v>163917.39000000001</v>
      </c>
      <c r="H1911" s="31">
        <f t="shared" si="253"/>
        <v>50591.787037037036</v>
      </c>
      <c r="I1911" s="59"/>
      <c r="J1911" s="59"/>
      <c r="K1911" s="59">
        <f t="shared" si="254"/>
        <v>151775.36111111112</v>
      </c>
      <c r="L1911" s="59"/>
      <c r="M1911" s="63">
        <f t="shared" si="255"/>
        <v>151775.36111111112</v>
      </c>
    </row>
    <row r="1912" spans="1:13">
      <c r="A1912" s="24">
        <v>4</v>
      </c>
      <c r="B1912" s="25" t="s">
        <v>27</v>
      </c>
      <c r="C1912" s="106"/>
      <c r="D1912" s="27">
        <v>115781</v>
      </c>
      <c r="E1912" s="28">
        <f t="shared" si="251"/>
        <v>0</v>
      </c>
      <c r="F1912" s="29">
        <v>0.09</v>
      </c>
      <c r="G1912" s="30">
        <f t="shared" si="252"/>
        <v>0</v>
      </c>
      <c r="H1912" s="31">
        <f t="shared" si="253"/>
        <v>97556.212962962964</v>
      </c>
      <c r="I1912" s="59"/>
      <c r="J1912" s="59"/>
      <c r="K1912" s="59">
        <f t="shared" si="254"/>
        <v>0</v>
      </c>
      <c r="L1912" s="59"/>
      <c r="M1912" s="63">
        <f t="shared" si="255"/>
        <v>0</v>
      </c>
    </row>
    <row r="1913" spans="1:13">
      <c r="A1913" s="24">
        <v>5</v>
      </c>
      <c r="B1913" s="25" t="s">
        <v>28</v>
      </c>
      <c r="C1913" s="32"/>
      <c r="D1913" s="27">
        <v>119943</v>
      </c>
      <c r="E1913" s="28">
        <f t="shared" si="251"/>
        <v>0</v>
      </c>
      <c r="F1913" s="29">
        <v>0.09</v>
      </c>
      <c r="G1913" s="30">
        <f t="shared" si="252"/>
        <v>0</v>
      </c>
      <c r="H1913" s="31">
        <f t="shared" si="253"/>
        <v>101063.08333333333</v>
      </c>
      <c r="I1913" s="59"/>
      <c r="J1913" s="59"/>
      <c r="K1913" s="59">
        <f t="shared" si="254"/>
        <v>0</v>
      </c>
      <c r="L1913" s="59"/>
      <c r="M1913" s="63">
        <f t="shared" si="255"/>
        <v>0</v>
      </c>
    </row>
    <row r="1914" spans="1:13">
      <c r="A1914" s="24">
        <v>6</v>
      </c>
      <c r="B1914" s="25" t="s">
        <v>29</v>
      </c>
      <c r="C1914" s="26"/>
      <c r="D1914" s="27">
        <v>94810</v>
      </c>
      <c r="E1914" s="28">
        <f t="shared" si="251"/>
        <v>0</v>
      </c>
      <c r="F1914" s="29">
        <v>0.09</v>
      </c>
      <c r="G1914" s="30">
        <f t="shared" si="252"/>
        <v>0</v>
      </c>
      <c r="H1914" s="31">
        <f t="shared" si="253"/>
        <v>79886.203703703708</v>
      </c>
      <c r="I1914" s="59"/>
      <c r="J1914" s="59"/>
      <c r="K1914" s="59">
        <f t="shared" si="254"/>
        <v>0</v>
      </c>
      <c r="L1914" s="59"/>
      <c r="M1914" s="63">
        <f t="shared" si="255"/>
        <v>0</v>
      </c>
    </row>
    <row r="1915" spans="1:13">
      <c r="A1915" s="24">
        <v>7</v>
      </c>
      <c r="B1915" s="25" t="s">
        <v>30</v>
      </c>
      <c r="C1915" s="34"/>
      <c r="D1915" s="27">
        <v>141396</v>
      </c>
      <c r="E1915" s="28">
        <f t="shared" si="251"/>
        <v>0</v>
      </c>
      <c r="F1915" s="29">
        <v>0.09</v>
      </c>
      <c r="G1915" s="30">
        <f t="shared" si="252"/>
        <v>0</v>
      </c>
      <c r="H1915" s="31">
        <f t="shared" si="253"/>
        <v>119139.22222222222</v>
      </c>
      <c r="I1915" s="59"/>
      <c r="J1915" s="59"/>
      <c r="K1915" s="59">
        <f t="shared" si="254"/>
        <v>0</v>
      </c>
      <c r="L1915" s="59"/>
      <c r="M1915" s="63">
        <f t="shared" si="255"/>
        <v>0</v>
      </c>
    </row>
    <row r="1916" spans="1:13">
      <c r="A1916" s="24">
        <v>8</v>
      </c>
      <c r="B1916" s="25" t="s">
        <v>31</v>
      </c>
      <c r="C1916" s="26"/>
      <c r="D1916" s="27">
        <v>232931</v>
      </c>
      <c r="E1916" s="28">
        <f t="shared" si="251"/>
        <v>0</v>
      </c>
      <c r="F1916" s="29">
        <v>0.09</v>
      </c>
      <c r="G1916" s="30">
        <f t="shared" si="252"/>
        <v>0</v>
      </c>
      <c r="H1916" s="31">
        <f t="shared" si="253"/>
        <v>196265.93518518517</v>
      </c>
      <c r="I1916" s="59"/>
      <c r="J1916" s="59"/>
      <c r="K1916" s="59">
        <f t="shared" si="254"/>
        <v>0</v>
      </c>
      <c r="L1916" s="59"/>
      <c r="M1916" s="63">
        <f t="shared" si="255"/>
        <v>0</v>
      </c>
    </row>
    <row r="1917" spans="1:13">
      <c r="A1917" s="24">
        <v>9</v>
      </c>
      <c r="B1917" s="36" t="s">
        <v>32</v>
      </c>
      <c r="C1917" s="26"/>
      <c r="D1917" s="27">
        <v>101534</v>
      </c>
      <c r="E1917" s="28">
        <f t="shared" si="251"/>
        <v>0</v>
      </c>
      <c r="F1917" s="29">
        <v>0.09</v>
      </c>
      <c r="G1917" s="30">
        <f t="shared" si="252"/>
        <v>0</v>
      </c>
      <c r="H1917" s="31">
        <f t="shared" si="253"/>
        <v>85551.796296296307</v>
      </c>
      <c r="I1917" s="59"/>
      <c r="J1917" s="59"/>
      <c r="K1917" s="59">
        <f t="shared" si="254"/>
        <v>0</v>
      </c>
      <c r="L1917" s="59"/>
      <c r="M1917" s="63">
        <f t="shared" si="255"/>
        <v>0</v>
      </c>
    </row>
    <row r="1918" spans="1:13">
      <c r="A1918" s="24">
        <v>10</v>
      </c>
      <c r="B1918" s="36" t="s">
        <v>33</v>
      </c>
      <c r="C1918" s="37"/>
      <c r="D1918" s="33">
        <v>110148</v>
      </c>
      <c r="E1918" s="28">
        <f t="shared" si="251"/>
        <v>0</v>
      </c>
      <c r="F1918" s="29">
        <v>0.09</v>
      </c>
      <c r="G1918" s="30">
        <f t="shared" si="252"/>
        <v>0</v>
      </c>
      <c r="H1918" s="31">
        <f t="shared" si="253"/>
        <v>92809.888888888876</v>
      </c>
      <c r="I1918" s="59"/>
      <c r="J1918" s="59"/>
      <c r="K1918" s="59">
        <f t="shared" si="254"/>
        <v>0</v>
      </c>
      <c r="L1918" s="59"/>
      <c r="M1918" s="63">
        <f t="shared" si="255"/>
        <v>0</v>
      </c>
    </row>
    <row r="1919" spans="1:13">
      <c r="A1919" s="24">
        <v>11</v>
      </c>
      <c r="B1919" s="25" t="s">
        <v>34</v>
      </c>
      <c r="C1919" s="37">
        <v>3</v>
      </c>
      <c r="D1919" s="27">
        <v>54198</v>
      </c>
      <c r="E1919" s="28">
        <f t="shared" si="251"/>
        <v>162594</v>
      </c>
      <c r="F1919" s="29">
        <v>0.09</v>
      </c>
      <c r="G1919" s="30">
        <f t="shared" si="252"/>
        <v>147960.54</v>
      </c>
      <c r="H1919" s="31">
        <f t="shared" si="253"/>
        <v>45666.833333333328</v>
      </c>
      <c r="I1919" s="59"/>
      <c r="J1919" s="59"/>
      <c r="K1919" s="59">
        <f t="shared" si="254"/>
        <v>137000.5</v>
      </c>
      <c r="L1919" s="59"/>
      <c r="M1919" s="63">
        <f t="shared" si="255"/>
        <v>137000.5</v>
      </c>
    </row>
    <row r="1920" spans="1:13">
      <c r="A1920" s="24">
        <v>12</v>
      </c>
      <c r="B1920" s="25" t="s">
        <v>35</v>
      </c>
      <c r="C1920" s="37"/>
      <c r="D1920" s="27">
        <v>49680</v>
      </c>
      <c r="E1920" s="28">
        <f t="shared" si="251"/>
        <v>0</v>
      </c>
      <c r="F1920" s="29">
        <v>0.09</v>
      </c>
      <c r="G1920" s="30">
        <f t="shared" si="252"/>
        <v>0</v>
      </c>
      <c r="H1920" s="31">
        <f t="shared" si="253"/>
        <v>41860</v>
      </c>
      <c r="I1920" s="59"/>
      <c r="J1920" s="59"/>
      <c r="K1920" s="59">
        <f t="shared" si="254"/>
        <v>0</v>
      </c>
      <c r="L1920" s="59"/>
      <c r="M1920" s="63">
        <f t="shared" si="255"/>
        <v>0</v>
      </c>
    </row>
    <row r="1921" spans="1:13">
      <c r="A1921" s="24">
        <v>13</v>
      </c>
      <c r="B1921" s="25" t="s">
        <v>36</v>
      </c>
      <c r="C1921" s="37"/>
      <c r="D1921" s="38">
        <v>64152</v>
      </c>
      <c r="E1921" s="28">
        <f t="shared" si="251"/>
        <v>0</v>
      </c>
      <c r="F1921" s="29">
        <v>0.09</v>
      </c>
      <c r="G1921" s="30">
        <f t="shared" si="252"/>
        <v>0</v>
      </c>
      <c r="H1921" s="31">
        <f t="shared" si="253"/>
        <v>54053.999999999993</v>
      </c>
      <c r="I1921" s="59"/>
      <c r="J1921" s="59"/>
      <c r="K1921" s="59">
        <f t="shared" si="254"/>
        <v>0</v>
      </c>
      <c r="L1921" s="59"/>
      <c r="M1921" s="63">
        <f t="shared" si="255"/>
        <v>0</v>
      </c>
    </row>
    <row r="1922" spans="1:13">
      <c r="A1922" s="24">
        <v>14</v>
      </c>
      <c r="B1922" s="25" t="s">
        <v>37</v>
      </c>
      <c r="C1922" s="37"/>
      <c r="D1922" s="38">
        <v>65934</v>
      </c>
      <c r="E1922" s="28">
        <f t="shared" si="251"/>
        <v>0</v>
      </c>
      <c r="F1922" s="29">
        <v>0.09</v>
      </c>
      <c r="G1922" s="30">
        <f t="shared" si="252"/>
        <v>0</v>
      </c>
      <c r="H1922" s="31">
        <f t="shared" si="253"/>
        <v>55555.499999999993</v>
      </c>
      <c r="I1922" s="59"/>
      <c r="J1922" s="59"/>
      <c r="K1922" s="59">
        <f t="shared" si="254"/>
        <v>0</v>
      </c>
      <c r="L1922" s="59"/>
      <c r="M1922" s="63">
        <f t="shared" si="255"/>
        <v>0</v>
      </c>
    </row>
    <row r="1923" spans="1:13">
      <c r="A1923" s="24">
        <v>15</v>
      </c>
      <c r="B1923" s="25" t="s">
        <v>38</v>
      </c>
      <c r="C1923" s="37">
        <v>3</v>
      </c>
      <c r="D1923" s="38">
        <v>76626</v>
      </c>
      <c r="E1923" s="28">
        <f t="shared" si="251"/>
        <v>229878</v>
      </c>
      <c r="F1923" s="29">
        <v>0.09</v>
      </c>
      <c r="G1923" s="30">
        <f t="shared" si="252"/>
        <v>209188.98</v>
      </c>
      <c r="H1923" s="31">
        <f t="shared" si="253"/>
        <v>64564.5</v>
      </c>
      <c r="I1923" s="59"/>
      <c r="J1923" s="59"/>
      <c r="K1923" s="59">
        <f t="shared" si="254"/>
        <v>193693.5</v>
      </c>
      <c r="L1923" s="59"/>
      <c r="M1923" s="63">
        <f t="shared" si="255"/>
        <v>193693.5</v>
      </c>
    </row>
    <row r="1924" spans="1:13">
      <c r="A1924" s="24">
        <v>16</v>
      </c>
      <c r="B1924" s="25" t="s">
        <v>39</v>
      </c>
      <c r="C1924" s="37">
        <v>3</v>
      </c>
      <c r="D1924" s="38">
        <v>80190</v>
      </c>
      <c r="E1924" s="28">
        <f t="shared" si="251"/>
        <v>240570</v>
      </c>
      <c r="F1924" s="29">
        <v>0.09</v>
      </c>
      <c r="G1924" s="30">
        <f t="shared" si="252"/>
        <v>218918.7</v>
      </c>
      <c r="H1924" s="31">
        <f t="shared" si="253"/>
        <v>67567.5</v>
      </c>
      <c r="I1924" s="59"/>
      <c r="J1924" s="59"/>
      <c r="K1924" s="59">
        <f t="shared" si="254"/>
        <v>202702.5</v>
      </c>
      <c r="L1924" s="59"/>
      <c r="M1924" s="63">
        <f t="shared" si="255"/>
        <v>202702.5</v>
      </c>
    </row>
    <row r="1925" spans="1:13">
      <c r="A1925" s="24">
        <v>17</v>
      </c>
      <c r="B1925" s="25" t="s">
        <v>40</v>
      </c>
      <c r="C1925" s="37">
        <v>3</v>
      </c>
      <c r="D1925" s="38">
        <v>113832</v>
      </c>
      <c r="E1925" s="28">
        <f t="shared" si="251"/>
        <v>341496</v>
      </c>
      <c r="F1925" s="29">
        <v>0.09</v>
      </c>
      <c r="G1925" s="30">
        <f t="shared" si="252"/>
        <v>310761.36</v>
      </c>
      <c r="H1925" s="31">
        <f t="shared" si="253"/>
        <v>95914</v>
      </c>
      <c r="I1925" s="59"/>
      <c r="J1925" s="59"/>
      <c r="K1925" s="59">
        <f t="shared" si="254"/>
        <v>287742</v>
      </c>
      <c r="L1925" s="59"/>
      <c r="M1925" s="63">
        <f t="shared" si="255"/>
        <v>287742</v>
      </c>
    </row>
    <row r="1926" spans="1:13">
      <c r="A1926" s="24">
        <v>18</v>
      </c>
      <c r="B1926" s="25" t="s">
        <v>41</v>
      </c>
      <c r="C1926" s="37"/>
      <c r="D1926" s="39">
        <v>98010</v>
      </c>
      <c r="E1926" s="28">
        <f t="shared" si="251"/>
        <v>0</v>
      </c>
      <c r="F1926" s="29">
        <v>0.09</v>
      </c>
      <c r="G1926" s="30">
        <f t="shared" si="252"/>
        <v>0</v>
      </c>
      <c r="H1926" s="31">
        <f t="shared" si="253"/>
        <v>82582.5</v>
      </c>
      <c r="I1926" s="59"/>
      <c r="J1926" s="59"/>
      <c r="K1926" s="59">
        <f t="shared" si="254"/>
        <v>0</v>
      </c>
      <c r="L1926" s="59"/>
      <c r="M1926" s="63">
        <f t="shared" si="255"/>
        <v>0</v>
      </c>
    </row>
    <row r="1927" spans="1:13" ht="17.25">
      <c r="A1927" s="40"/>
      <c r="B1927" s="41" t="s">
        <v>42</v>
      </c>
      <c r="C1927" s="42">
        <f>SUM(C1909:C1926)</f>
        <v>15</v>
      </c>
      <c r="D1927" s="42"/>
      <c r="E1927" s="43">
        <f>SUM(E1909:E1926)</f>
        <v>1154667</v>
      </c>
      <c r="F1927" s="43"/>
      <c r="G1927" s="111">
        <f>SUM(G1909:G1926)</f>
        <v>1050746.9700000002</v>
      </c>
      <c r="H1927" s="45"/>
      <c r="I1927" s="64"/>
      <c r="J1927" s="113"/>
      <c r="K1927" s="113">
        <f>SUM(K1909:K1926)</f>
        <v>972913.86111111112</v>
      </c>
      <c r="L1927" s="113"/>
      <c r="M1927" s="45">
        <f>SUM(M1909:M1926)</f>
        <v>972913.86111111112</v>
      </c>
    </row>
    <row r="1928" spans="1:13" ht="31.5">
      <c r="A1928" s="46"/>
      <c r="B1928" s="47"/>
      <c r="C1928" s="48"/>
      <c r="D1928" s="48"/>
      <c r="E1928" s="49"/>
      <c r="F1928" s="49"/>
      <c r="G1928" s="50"/>
      <c r="H1928" s="51"/>
      <c r="I1928" s="65"/>
      <c r="J1928" s="114"/>
      <c r="K1928" s="114">
        <f>K1927*0.08</f>
        <v>77833.108888888892</v>
      </c>
      <c r="L1928" s="114"/>
      <c r="M1928" s="115">
        <f>M1927*0.1</f>
        <v>97291.386111111118</v>
      </c>
    </row>
    <row r="1929" spans="1:13" ht="18">
      <c r="A1929" s="283"/>
      <c r="B1929" s="283"/>
      <c r="C1929" s="284"/>
      <c r="D1929" s="284"/>
      <c r="E1929" s="54"/>
      <c r="F1929" s="54"/>
      <c r="G1929" s="55"/>
      <c r="H1929" s="56"/>
      <c r="I1929" s="66"/>
      <c r="J1929" s="116"/>
      <c r="K1929" s="116">
        <f>SUM(K1927:K1928)</f>
        <v>1050746.97</v>
      </c>
      <c r="L1929" s="116"/>
      <c r="M1929" s="117">
        <f>SUM(M1927:M1928)</f>
        <v>1070205.2472222222</v>
      </c>
    </row>
    <row r="1930" spans="1:13" ht="18">
      <c r="A1930" s="283" t="s">
        <v>43</v>
      </c>
      <c r="B1930" s="283"/>
      <c r="C1930" s="284" t="s">
        <v>44</v>
      </c>
      <c r="D1930" s="284"/>
      <c r="E1930" s="54"/>
      <c r="F1930" s="54"/>
      <c r="G1930" s="55" t="s">
        <v>45</v>
      </c>
      <c r="H1930" s="56"/>
    </row>
    <row r="1938" spans="1:13" ht="15.75">
      <c r="A1938" s="279" t="s">
        <v>0</v>
      </c>
      <c r="B1938" s="279"/>
      <c r="C1938" s="279"/>
      <c r="D1938" s="279"/>
      <c r="E1938" s="279"/>
      <c r="F1938" s="279"/>
      <c r="G1938" s="279"/>
      <c r="H1938" s="3"/>
      <c r="I1938" s="112"/>
      <c r="K1938" s="112"/>
      <c r="L1938" s="112"/>
      <c r="M1938" s="1"/>
    </row>
    <row r="1939" spans="1:13" ht="17.25">
      <c r="A1939" s="279" t="s">
        <v>1</v>
      </c>
      <c r="B1939" s="279"/>
      <c r="C1939" s="279"/>
      <c r="D1939" s="279"/>
      <c r="E1939" s="279"/>
      <c r="F1939" s="279"/>
      <c r="G1939" s="279"/>
      <c r="H1939" s="3"/>
      <c r="I1939" s="58"/>
      <c r="J1939" s="58"/>
      <c r="K1939" s="58"/>
      <c r="L1939" s="58"/>
      <c r="M1939" s="1"/>
    </row>
    <row r="1940" spans="1:13" ht="15.75">
      <c r="A1940" s="279" t="s">
        <v>2</v>
      </c>
      <c r="B1940" s="279"/>
      <c r="C1940" s="279"/>
      <c r="D1940" s="279"/>
      <c r="E1940" s="279"/>
      <c r="F1940" s="279"/>
      <c r="G1940" s="279"/>
      <c r="H1940" s="3"/>
      <c r="I1940" s="59"/>
      <c r="J1940" s="59"/>
      <c r="K1940" s="59"/>
      <c r="L1940" s="59"/>
      <c r="M1940" s="1"/>
    </row>
    <row r="1941" spans="1:13" ht="15.75">
      <c r="A1941" s="279" t="s">
        <v>4</v>
      </c>
      <c r="B1941" s="279"/>
      <c r="C1941" s="279"/>
      <c r="D1941" s="279"/>
      <c r="E1941" s="279"/>
      <c r="F1941" s="279"/>
      <c r="G1941" s="279"/>
      <c r="H1941" s="3"/>
      <c r="I1941" s="59"/>
      <c r="J1941" s="59"/>
      <c r="K1941" s="59"/>
      <c r="L1941" s="59"/>
      <c r="M1941" s="1"/>
    </row>
    <row r="1942" spans="1:13" ht="15.75">
      <c r="A1942" s="280" t="s">
        <v>6</v>
      </c>
      <c r="B1942" s="280"/>
      <c r="C1942" s="280"/>
      <c r="D1942" s="280"/>
      <c r="E1942" s="280"/>
      <c r="F1942" s="280"/>
      <c r="G1942" s="280"/>
      <c r="H1942" s="3"/>
      <c r="I1942" s="59"/>
      <c r="J1942" s="59"/>
      <c r="K1942" s="59"/>
      <c r="L1942" s="59"/>
      <c r="M1942" s="1"/>
    </row>
    <row r="1943" spans="1:13" ht="27.75">
      <c r="A1943" s="9"/>
      <c r="B1943" s="9"/>
      <c r="C1943" s="281" t="s">
        <v>620</v>
      </c>
      <c r="D1943" s="281"/>
      <c r="E1943" s="281"/>
      <c r="F1943" s="281"/>
      <c r="G1943" s="281"/>
      <c r="H1943" s="10"/>
      <c r="I1943" s="59"/>
      <c r="J1943" s="59"/>
      <c r="K1943" s="59"/>
      <c r="L1943" s="59"/>
      <c r="M1943" s="2"/>
    </row>
    <row r="1944" spans="1:13" ht="15.75">
      <c r="A1944" s="11" t="s">
        <v>1100</v>
      </c>
      <c r="B1944" s="12"/>
      <c r="C1944" s="13"/>
      <c r="D1944" s="286"/>
      <c r="E1944" s="286"/>
      <c r="F1944" s="286"/>
      <c r="G1944" s="286"/>
      <c r="H1944" s="15"/>
      <c r="I1944" s="59"/>
      <c r="J1944" s="59"/>
      <c r="K1944" s="59"/>
      <c r="L1944" s="59"/>
      <c r="M1944" s="1"/>
    </row>
    <row r="1945" spans="1:13" ht="15.75">
      <c r="A1945" s="11" t="s">
        <v>9</v>
      </c>
      <c r="B1945" s="306" t="s">
        <v>1159</v>
      </c>
      <c r="C1945" s="306"/>
      <c r="D1945" s="306"/>
      <c r="E1945" s="306"/>
      <c r="F1945" s="11"/>
      <c r="G1945" s="16"/>
      <c r="H1945" s="17"/>
      <c r="I1945" s="60"/>
      <c r="J1945" s="60"/>
      <c r="K1945" s="60"/>
      <c r="L1945" s="60"/>
      <c r="M1945" s="74"/>
    </row>
    <row r="1946" spans="1:13" ht="15.75">
      <c r="A1946" s="11" t="s">
        <v>11</v>
      </c>
      <c r="B1946" s="289"/>
      <c r="C1946" s="289"/>
      <c r="D1946" s="289"/>
      <c r="E1946" s="289"/>
      <c r="F1946" s="18"/>
      <c r="G1946" s="19" t="s">
        <v>13</v>
      </c>
      <c r="H1946" s="20" t="s">
        <v>161</v>
      </c>
      <c r="I1946" s="62"/>
      <c r="J1946" s="62"/>
      <c r="K1946" s="62"/>
      <c r="L1946" s="62"/>
      <c r="M1946" s="1"/>
    </row>
    <row r="1947" spans="1:13" ht="15.75">
      <c r="A1947" s="21" t="s">
        <v>14</v>
      </c>
      <c r="B1947" s="21" t="s">
        <v>16</v>
      </c>
      <c r="C1947" s="21" t="s">
        <v>17</v>
      </c>
      <c r="D1947" s="22" t="s">
        <v>18</v>
      </c>
      <c r="E1947" s="23" t="s">
        <v>19</v>
      </c>
      <c r="F1947" s="23" t="s">
        <v>20</v>
      </c>
      <c r="G1947" s="21" t="s">
        <v>21</v>
      </c>
      <c r="H1947" s="3"/>
      <c r="I1947" s="59"/>
      <c r="J1947" s="59"/>
      <c r="K1947" s="59"/>
      <c r="L1947" s="59"/>
      <c r="M1947" s="1"/>
    </row>
    <row r="1948" spans="1:13">
      <c r="A1948" s="24">
        <v>1</v>
      </c>
      <c r="B1948" s="25" t="s">
        <v>23</v>
      </c>
      <c r="C1948" s="26"/>
      <c r="D1948" s="27">
        <v>79305</v>
      </c>
      <c r="E1948" s="28">
        <f>D1948*C1948</f>
        <v>0</v>
      </c>
      <c r="F1948" s="29">
        <v>0.09</v>
      </c>
      <c r="G1948" s="30">
        <f>E1948-E1948*F1948</f>
        <v>0</v>
      </c>
      <c r="H1948" s="31">
        <f>D1948/1.08*0.91</f>
        <v>66821.805555555547</v>
      </c>
      <c r="I1948" s="59"/>
      <c r="J1948" s="59"/>
      <c r="K1948" s="59">
        <f>H1948*C1948</f>
        <v>0</v>
      </c>
      <c r="L1948" s="59"/>
      <c r="M1948" s="63">
        <f>H1948*C1948</f>
        <v>0</v>
      </c>
    </row>
    <row r="1949" spans="1:13">
      <c r="A1949" s="24">
        <v>2</v>
      </c>
      <c r="B1949" s="25" t="s">
        <v>25</v>
      </c>
      <c r="C1949" s="32"/>
      <c r="D1949" s="33">
        <v>128591</v>
      </c>
      <c r="E1949" s="28">
        <f t="shared" ref="E1949:E1965" si="256">D1949*C1949</f>
        <v>0</v>
      </c>
      <c r="F1949" s="29">
        <v>0.09</v>
      </c>
      <c r="G1949" s="30">
        <f t="shared" ref="G1949:G1965" si="257">E1949-E1949*F1949</f>
        <v>0</v>
      </c>
      <c r="H1949" s="31">
        <f t="shared" ref="H1949:H1965" si="258">D1949/1.08*0.91</f>
        <v>108349.82407407407</v>
      </c>
      <c r="I1949" s="59"/>
      <c r="J1949" s="59"/>
      <c r="K1949" s="59">
        <f t="shared" ref="K1949:K1965" si="259">H1949*C1949</f>
        <v>0</v>
      </c>
      <c r="L1949" s="59"/>
      <c r="M1949" s="63">
        <f t="shared" ref="M1949:M1965" si="260">H1949*C1949</f>
        <v>0</v>
      </c>
    </row>
    <row r="1950" spans="1:13">
      <c r="A1950" s="24">
        <v>3</v>
      </c>
      <c r="B1950" s="25" t="s">
        <v>26</v>
      </c>
      <c r="C1950" s="88"/>
      <c r="D1950" s="27">
        <v>60043</v>
      </c>
      <c r="E1950" s="28">
        <f t="shared" si="256"/>
        <v>0</v>
      </c>
      <c r="F1950" s="29">
        <v>0.09</v>
      </c>
      <c r="G1950" s="30">
        <f t="shared" si="257"/>
        <v>0</v>
      </c>
      <c r="H1950" s="31">
        <f t="shared" si="258"/>
        <v>50591.787037037036</v>
      </c>
      <c r="I1950" s="59"/>
      <c r="J1950" s="59"/>
      <c r="K1950" s="59">
        <f t="shared" si="259"/>
        <v>0</v>
      </c>
      <c r="L1950" s="59"/>
      <c r="M1950" s="63">
        <f t="shared" si="260"/>
        <v>0</v>
      </c>
    </row>
    <row r="1951" spans="1:13">
      <c r="A1951" s="24">
        <v>4</v>
      </c>
      <c r="B1951" s="25" t="s">
        <v>27</v>
      </c>
      <c r="C1951" s="106">
        <v>3</v>
      </c>
      <c r="D1951" s="27">
        <v>115781</v>
      </c>
      <c r="E1951" s="28">
        <f t="shared" si="256"/>
        <v>347343</v>
      </c>
      <c r="F1951" s="29">
        <v>0.09</v>
      </c>
      <c r="G1951" s="30">
        <f t="shared" si="257"/>
        <v>316082.13</v>
      </c>
      <c r="H1951" s="31">
        <f t="shared" si="258"/>
        <v>97556.212962962964</v>
      </c>
      <c r="I1951" s="59"/>
      <c r="J1951" s="59"/>
      <c r="K1951" s="59">
        <f t="shared" si="259"/>
        <v>292668.63888888888</v>
      </c>
      <c r="L1951" s="59"/>
      <c r="M1951" s="63">
        <f t="shared" si="260"/>
        <v>292668.63888888888</v>
      </c>
    </row>
    <row r="1952" spans="1:13">
      <c r="A1952" s="24">
        <v>5</v>
      </c>
      <c r="B1952" s="25" t="s">
        <v>28</v>
      </c>
      <c r="C1952" s="32">
        <v>3</v>
      </c>
      <c r="D1952" s="27">
        <v>119943</v>
      </c>
      <c r="E1952" s="28">
        <f t="shared" si="256"/>
        <v>359829</v>
      </c>
      <c r="F1952" s="29">
        <v>0.09</v>
      </c>
      <c r="G1952" s="30">
        <f t="shared" si="257"/>
        <v>327444.39</v>
      </c>
      <c r="H1952" s="31">
        <f t="shared" si="258"/>
        <v>101063.08333333333</v>
      </c>
      <c r="I1952" s="59"/>
      <c r="J1952" s="59"/>
      <c r="K1952" s="59">
        <f t="shared" si="259"/>
        <v>303189.25</v>
      </c>
      <c r="L1952" s="59"/>
      <c r="M1952" s="63">
        <f t="shared" si="260"/>
        <v>303189.25</v>
      </c>
    </row>
    <row r="1953" spans="1:13">
      <c r="A1953" s="24">
        <v>6</v>
      </c>
      <c r="B1953" s="25" t="s">
        <v>29</v>
      </c>
      <c r="C1953" s="26"/>
      <c r="D1953" s="27">
        <v>94810</v>
      </c>
      <c r="E1953" s="28">
        <f t="shared" si="256"/>
        <v>0</v>
      </c>
      <c r="F1953" s="29">
        <v>0.09</v>
      </c>
      <c r="G1953" s="30">
        <f t="shared" si="257"/>
        <v>0</v>
      </c>
      <c r="H1953" s="31">
        <f t="shared" si="258"/>
        <v>79886.203703703708</v>
      </c>
      <c r="I1953" s="59"/>
      <c r="J1953" s="59"/>
      <c r="K1953" s="59">
        <f t="shared" si="259"/>
        <v>0</v>
      </c>
      <c r="L1953" s="59"/>
      <c r="M1953" s="63">
        <f t="shared" si="260"/>
        <v>0</v>
      </c>
    </row>
    <row r="1954" spans="1:13">
      <c r="A1954" s="24">
        <v>7</v>
      </c>
      <c r="B1954" s="25" t="s">
        <v>30</v>
      </c>
      <c r="C1954" s="34"/>
      <c r="D1954" s="27">
        <v>141396</v>
      </c>
      <c r="E1954" s="28">
        <f t="shared" si="256"/>
        <v>0</v>
      </c>
      <c r="F1954" s="29">
        <v>0.09</v>
      </c>
      <c r="G1954" s="30">
        <f t="shared" si="257"/>
        <v>0</v>
      </c>
      <c r="H1954" s="31">
        <f t="shared" si="258"/>
        <v>119139.22222222222</v>
      </c>
      <c r="I1954" s="59"/>
      <c r="J1954" s="59"/>
      <c r="K1954" s="59">
        <f t="shared" si="259"/>
        <v>0</v>
      </c>
      <c r="L1954" s="59"/>
      <c r="M1954" s="63">
        <f t="shared" si="260"/>
        <v>0</v>
      </c>
    </row>
    <row r="1955" spans="1:13">
      <c r="A1955" s="24">
        <v>8</v>
      </c>
      <c r="B1955" s="25" t="s">
        <v>31</v>
      </c>
      <c r="C1955" s="26"/>
      <c r="D1955" s="27">
        <v>232931</v>
      </c>
      <c r="E1955" s="28">
        <f t="shared" si="256"/>
        <v>0</v>
      </c>
      <c r="F1955" s="29">
        <v>0.09</v>
      </c>
      <c r="G1955" s="30">
        <f t="shared" si="257"/>
        <v>0</v>
      </c>
      <c r="H1955" s="31">
        <f t="shared" si="258"/>
        <v>196265.93518518517</v>
      </c>
      <c r="I1955" s="59"/>
      <c r="J1955" s="59"/>
      <c r="K1955" s="59">
        <f t="shared" si="259"/>
        <v>0</v>
      </c>
      <c r="L1955" s="59"/>
      <c r="M1955" s="63">
        <f t="shared" si="260"/>
        <v>0</v>
      </c>
    </row>
    <row r="1956" spans="1:13">
      <c r="A1956" s="24">
        <v>9</v>
      </c>
      <c r="B1956" s="36" t="s">
        <v>32</v>
      </c>
      <c r="C1956" s="26"/>
      <c r="D1956" s="27">
        <v>101534</v>
      </c>
      <c r="E1956" s="28">
        <f t="shared" si="256"/>
        <v>0</v>
      </c>
      <c r="F1956" s="29">
        <v>0.09</v>
      </c>
      <c r="G1956" s="30">
        <f t="shared" si="257"/>
        <v>0</v>
      </c>
      <c r="H1956" s="31">
        <f t="shared" si="258"/>
        <v>85551.796296296307</v>
      </c>
      <c r="I1956" s="59"/>
      <c r="J1956" s="59"/>
      <c r="K1956" s="59">
        <f t="shared" si="259"/>
        <v>0</v>
      </c>
      <c r="L1956" s="59"/>
      <c r="M1956" s="63">
        <f t="shared" si="260"/>
        <v>0</v>
      </c>
    </row>
    <row r="1957" spans="1:13">
      <c r="A1957" s="24">
        <v>10</v>
      </c>
      <c r="B1957" s="36" t="s">
        <v>33</v>
      </c>
      <c r="C1957" s="37"/>
      <c r="D1957" s="33">
        <v>110148</v>
      </c>
      <c r="E1957" s="28">
        <f t="shared" si="256"/>
        <v>0</v>
      </c>
      <c r="F1957" s="29">
        <v>0.09</v>
      </c>
      <c r="G1957" s="30">
        <f t="shared" si="257"/>
        <v>0</v>
      </c>
      <c r="H1957" s="31">
        <f t="shared" si="258"/>
        <v>92809.888888888876</v>
      </c>
      <c r="I1957" s="59"/>
      <c r="J1957" s="59"/>
      <c r="K1957" s="59">
        <f t="shared" si="259"/>
        <v>0</v>
      </c>
      <c r="L1957" s="59"/>
      <c r="M1957" s="63">
        <f t="shared" si="260"/>
        <v>0</v>
      </c>
    </row>
    <row r="1958" spans="1:13">
      <c r="A1958" s="24">
        <v>11</v>
      </c>
      <c r="B1958" s="25" t="s">
        <v>34</v>
      </c>
      <c r="C1958" s="37">
        <v>3</v>
      </c>
      <c r="D1958" s="27">
        <v>54198</v>
      </c>
      <c r="E1958" s="28">
        <f t="shared" si="256"/>
        <v>162594</v>
      </c>
      <c r="F1958" s="29">
        <v>0.09</v>
      </c>
      <c r="G1958" s="30">
        <f t="shared" si="257"/>
        <v>147960.54</v>
      </c>
      <c r="H1958" s="31">
        <f t="shared" si="258"/>
        <v>45666.833333333328</v>
      </c>
      <c r="I1958" s="59"/>
      <c r="J1958" s="59"/>
      <c r="K1958" s="59">
        <f t="shared" si="259"/>
        <v>137000.5</v>
      </c>
      <c r="L1958" s="59"/>
      <c r="M1958" s="63">
        <f t="shared" si="260"/>
        <v>137000.5</v>
      </c>
    </row>
    <row r="1959" spans="1:13">
      <c r="A1959" s="24">
        <v>12</v>
      </c>
      <c r="B1959" s="25" t="s">
        <v>35</v>
      </c>
      <c r="C1959" s="37"/>
      <c r="D1959" s="27">
        <v>49680</v>
      </c>
      <c r="E1959" s="28">
        <f t="shared" si="256"/>
        <v>0</v>
      </c>
      <c r="F1959" s="29">
        <v>0.09</v>
      </c>
      <c r="G1959" s="30">
        <f t="shared" si="257"/>
        <v>0</v>
      </c>
      <c r="H1959" s="31">
        <f t="shared" si="258"/>
        <v>41860</v>
      </c>
      <c r="I1959" s="59"/>
      <c r="J1959" s="59"/>
      <c r="K1959" s="59">
        <f t="shared" si="259"/>
        <v>0</v>
      </c>
      <c r="L1959" s="59"/>
      <c r="M1959" s="63">
        <f t="shared" si="260"/>
        <v>0</v>
      </c>
    </row>
    <row r="1960" spans="1:13">
      <c r="A1960" s="24">
        <v>13</v>
      </c>
      <c r="B1960" s="25" t="s">
        <v>36</v>
      </c>
      <c r="C1960" s="37"/>
      <c r="D1960" s="38">
        <v>64152</v>
      </c>
      <c r="E1960" s="28">
        <f t="shared" si="256"/>
        <v>0</v>
      </c>
      <c r="F1960" s="29">
        <v>0.09</v>
      </c>
      <c r="G1960" s="30">
        <f t="shared" si="257"/>
        <v>0</v>
      </c>
      <c r="H1960" s="31">
        <f t="shared" si="258"/>
        <v>54053.999999999993</v>
      </c>
      <c r="I1960" s="59"/>
      <c r="J1960" s="59"/>
      <c r="K1960" s="59">
        <f t="shared" si="259"/>
        <v>0</v>
      </c>
      <c r="L1960" s="59"/>
      <c r="M1960" s="63">
        <f t="shared" si="260"/>
        <v>0</v>
      </c>
    </row>
    <row r="1961" spans="1:13">
      <c r="A1961" s="24">
        <v>14</v>
      </c>
      <c r="B1961" s="25" t="s">
        <v>37</v>
      </c>
      <c r="C1961" s="37"/>
      <c r="D1961" s="38">
        <v>65934</v>
      </c>
      <c r="E1961" s="28">
        <f t="shared" si="256"/>
        <v>0</v>
      </c>
      <c r="F1961" s="29">
        <v>0.09</v>
      </c>
      <c r="G1961" s="30">
        <f t="shared" si="257"/>
        <v>0</v>
      </c>
      <c r="H1961" s="31">
        <f t="shared" si="258"/>
        <v>55555.499999999993</v>
      </c>
      <c r="I1961" s="59"/>
      <c r="J1961" s="59"/>
      <c r="K1961" s="59">
        <f t="shared" si="259"/>
        <v>0</v>
      </c>
      <c r="L1961" s="59"/>
      <c r="M1961" s="63">
        <f t="shared" si="260"/>
        <v>0</v>
      </c>
    </row>
    <row r="1962" spans="1:13">
      <c r="A1962" s="24">
        <v>15</v>
      </c>
      <c r="B1962" s="25" t="s">
        <v>38</v>
      </c>
      <c r="C1962" s="37">
        <v>3</v>
      </c>
      <c r="D1962" s="38">
        <v>76626</v>
      </c>
      <c r="E1962" s="28">
        <f t="shared" si="256"/>
        <v>229878</v>
      </c>
      <c r="F1962" s="29">
        <v>0.09</v>
      </c>
      <c r="G1962" s="30">
        <f t="shared" si="257"/>
        <v>209188.98</v>
      </c>
      <c r="H1962" s="31">
        <f t="shared" si="258"/>
        <v>64564.5</v>
      </c>
      <c r="I1962" s="59"/>
      <c r="J1962" s="59"/>
      <c r="K1962" s="59">
        <f t="shared" si="259"/>
        <v>193693.5</v>
      </c>
      <c r="L1962" s="59"/>
      <c r="M1962" s="63">
        <f t="shared" si="260"/>
        <v>193693.5</v>
      </c>
    </row>
    <row r="1963" spans="1:13">
      <c r="A1963" s="24">
        <v>16</v>
      </c>
      <c r="B1963" s="25" t="s">
        <v>39</v>
      </c>
      <c r="C1963" s="37"/>
      <c r="D1963" s="38">
        <v>80190</v>
      </c>
      <c r="E1963" s="28">
        <f t="shared" si="256"/>
        <v>0</v>
      </c>
      <c r="F1963" s="29">
        <v>0.09</v>
      </c>
      <c r="G1963" s="30">
        <f t="shared" si="257"/>
        <v>0</v>
      </c>
      <c r="H1963" s="31">
        <f t="shared" si="258"/>
        <v>67567.5</v>
      </c>
      <c r="I1963" s="59"/>
      <c r="J1963" s="59"/>
      <c r="K1963" s="59">
        <f t="shared" si="259"/>
        <v>0</v>
      </c>
      <c r="L1963" s="59"/>
      <c r="M1963" s="63">
        <f t="shared" si="260"/>
        <v>0</v>
      </c>
    </row>
    <row r="1964" spans="1:13">
      <c r="A1964" s="24">
        <v>17</v>
      </c>
      <c r="B1964" s="25" t="s">
        <v>40</v>
      </c>
      <c r="C1964" s="37"/>
      <c r="D1964" s="38">
        <v>113832</v>
      </c>
      <c r="E1964" s="28">
        <f t="shared" si="256"/>
        <v>0</v>
      </c>
      <c r="F1964" s="29">
        <v>0.09</v>
      </c>
      <c r="G1964" s="30">
        <f t="shared" si="257"/>
        <v>0</v>
      </c>
      <c r="H1964" s="31">
        <f t="shared" si="258"/>
        <v>95914</v>
      </c>
      <c r="I1964" s="59"/>
      <c r="J1964" s="59"/>
      <c r="K1964" s="59">
        <f t="shared" si="259"/>
        <v>0</v>
      </c>
      <c r="L1964" s="59"/>
      <c r="M1964" s="63">
        <f t="shared" si="260"/>
        <v>0</v>
      </c>
    </row>
    <row r="1965" spans="1:13">
      <c r="A1965" s="24">
        <v>18</v>
      </c>
      <c r="B1965" s="25" t="s">
        <v>41</v>
      </c>
      <c r="C1965" s="37">
        <v>3</v>
      </c>
      <c r="D1965" s="39">
        <v>98010</v>
      </c>
      <c r="E1965" s="28">
        <f t="shared" si="256"/>
        <v>294030</v>
      </c>
      <c r="F1965" s="29">
        <v>0.09</v>
      </c>
      <c r="G1965" s="30">
        <f t="shared" si="257"/>
        <v>267567.3</v>
      </c>
      <c r="H1965" s="31">
        <f t="shared" si="258"/>
        <v>82582.5</v>
      </c>
      <c r="I1965" s="59"/>
      <c r="J1965" s="59"/>
      <c r="K1965" s="59">
        <f t="shared" si="259"/>
        <v>247747.5</v>
      </c>
      <c r="L1965" s="59"/>
      <c r="M1965" s="63">
        <f t="shared" si="260"/>
        <v>247747.5</v>
      </c>
    </row>
    <row r="1966" spans="1:13" ht="17.25">
      <c r="A1966" s="40"/>
      <c r="B1966" s="41" t="s">
        <v>42</v>
      </c>
      <c r="C1966" s="42">
        <f>SUM(C1948:C1965)</f>
        <v>15</v>
      </c>
      <c r="D1966" s="42"/>
      <c r="E1966" s="43">
        <f>SUM(E1948:E1965)</f>
        <v>1393674</v>
      </c>
      <c r="F1966" s="43"/>
      <c r="G1966" s="111">
        <f>SUM(G1948:G1965)</f>
        <v>1268243.3400000001</v>
      </c>
      <c r="H1966" s="45"/>
      <c r="I1966" s="64"/>
      <c r="J1966" s="113"/>
      <c r="K1966" s="113">
        <f>SUM(K1948:K1965)</f>
        <v>1174299.388888889</v>
      </c>
      <c r="L1966" s="113"/>
      <c r="M1966" s="45">
        <f>SUM(M1948:M1965)</f>
        <v>1174299.388888889</v>
      </c>
    </row>
    <row r="1967" spans="1:13" ht="31.5">
      <c r="A1967" s="46"/>
      <c r="B1967" s="47"/>
      <c r="C1967" s="48"/>
      <c r="D1967" s="48"/>
      <c r="E1967" s="49"/>
      <c r="F1967" s="49"/>
      <c r="G1967" s="50"/>
      <c r="H1967" s="51"/>
      <c r="I1967" s="65"/>
      <c r="J1967" s="114"/>
      <c r="K1967" s="114">
        <f>K1966*0.08</f>
        <v>93943.951111111121</v>
      </c>
      <c r="L1967" s="114"/>
      <c r="M1967" s="115">
        <f>M1966*0.1</f>
        <v>117429.93888888891</v>
      </c>
    </row>
    <row r="1968" spans="1:13" ht="18">
      <c r="A1968" s="283"/>
      <c r="B1968" s="283"/>
      <c r="C1968" s="284"/>
      <c r="D1968" s="284"/>
      <c r="E1968" s="54"/>
      <c r="F1968" s="54"/>
      <c r="G1968" s="55"/>
      <c r="H1968" s="56"/>
      <c r="I1968" s="66"/>
      <c r="J1968" s="116"/>
      <c r="K1968" s="116">
        <f>SUM(K1966:K1967)</f>
        <v>1268243.3400000001</v>
      </c>
      <c r="L1968" s="116"/>
      <c r="M1968" s="117">
        <f>SUM(M1966:M1967)</f>
        <v>1291729.3277777778</v>
      </c>
    </row>
    <row r="1969" spans="1:13" ht="18">
      <c r="A1969" s="283" t="s">
        <v>43</v>
      </c>
      <c r="B1969" s="283"/>
      <c r="C1969" s="284" t="s">
        <v>44</v>
      </c>
      <c r="D1969" s="284"/>
      <c r="E1969" s="54"/>
      <c r="F1969" s="54"/>
      <c r="G1969" s="55" t="s">
        <v>45</v>
      </c>
      <c r="H1969" s="56"/>
    </row>
    <row r="1977" spans="1:13" ht="15.75">
      <c r="A1977" s="279" t="s">
        <v>0</v>
      </c>
      <c r="B1977" s="279"/>
      <c r="C1977" s="279"/>
      <c r="D1977" s="279"/>
      <c r="E1977" s="279"/>
      <c r="F1977" s="279"/>
      <c r="G1977" s="279"/>
      <c r="H1977" s="3"/>
      <c r="I1977" s="112"/>
      <c r="K1977" s="112"/>
      <c r="L1977" s="112"/>
      <c r="M1977" s="1"/>
    </row>
    <row r="1978" spans="1:13" ht="17.25">
      <c r="A1978" s="279" t="s">
        <v>1</v>
      </c>
      <c r="B1978" s="279"/>
      <c r="C1978" s="279"/>
      <c r="D1978" s="279"/>
      <c r="E1978" s="279"/>
      <c r="F1978" s="279"/>
      <c r="G1978" s="279"/>
      <c r="H1978" s="3"/>
      <c r="I1978" s="58"/>
      <c r="J1978" s="58"/>
      <c r="K1978" s="58"/>
      <c r="L1978" s="58"/>
      <c r="M1978" s="1"/>
    </row>
    <row r="1979" spans="1:13" ht="15.75">
      <c r="A1979" s="279" t="s">
        <v>2</v>
      </c>
      <c r="B1979" s="279"/>
      <c r="C1979" s="279"/>
      <c r="D1979" s="279"/>
      <c r="E1979" s="279"/>
      <c r="F1979" s="279"/>
      <c r="G1979" s="279"/>
      <c r="H1979" s="3"/>
      <c r="I1979" s="59"/>
      <c r="J1979" s="59"/>
      <c r="K1979" s="59"/>
      <c r="L1979" s="59"/>
      <c r="M1979" s="1"/>
    </row>
    <row r="1980" spans="1:13" ht="15.75">
      <c r="A1980" s="279" t="s">
        <v>4</v>
      </c>
      <c r="B1980" s="279"/>
      <c r="C1980" s="279"/>
      <c r="D1980" s="279"/>
      <c r="E1980" s="279"/>
      <c r="F1980" s="279"/>
      <c r="G1980" s="279"/>
      <c r="H1980" s="3"/>
      <c r="I1980" s="59"/>
      <c r="J1980" s="59"/>
      <c r="K1980" s="59"/>
      <c r="L1980" s="59"/>
      <c r="M1980" s="1"/>
    </row>
    <row r="1981" spans="1:13" ht="15.75">
      <c r="A1981" s="280" t="s">
        <v>6</v>
      </c>
      <c r="B1981" s="280"/>
      <c r="C1981" s="280"/>
      <c r="D1981" s="280"/>
      <c r="E1981" s="280"/>
      <c r="F1981" s="280"/>
      <c r="G1981" s="280"/>
      <c r="H1981" s="3"/>
      <c r="I1981" s="59"/>
      <c r="J1981" s="59"/>
      <c r="K1981" s="59"/>
      <c r="L1981" s="59"/>
      <c r="M1981" s="1"/>
    </row>
    <row r="1982" spans="1:13" ht="27.75">
      <c r="A1982" s="9"/>
      <c r="B1982" s="9"/>
      <c r="C1982" s="281" t="s">
        <v>620</v>
      </c>
      <c r="D1982" s="281"/>
      <c r="E1982" s="281"/>
      <c r="F1982" s="281"/>
      <c r="G1982" s="281"/>
      <c r="H1982" s="10"/>
      <c r="I1982" s="59"/>
      <c r="J1982" s="59"/>
      <c r="K1982" s="59"/>
      <c r="L1982" s="59"/>
      <c r="M1982" s="2"/>
    </row>
    <row r="1983" spans="1:13" ht="15.75">
      <c r="A1983" s="11" t="s">
        <v>1100</v>
      </c>
      <c r="B1983" s="12"/>
      <c r="C1983" s="13"/>
      <c r="D1983" s="286"/>
      <c r="E1983" s="286"/>
      <c r="F1983" s="286"/>
      <c r="G1983" s="286"/>
      <c r="H1983" s="15"/>
      <c r="I1983" s="59"/>
      <c r="J1983" s="59"/>
      <c r="K1983" s="59"/>
      <c r="L1983" s="59"/>
      <c r="M1983" s="1"/>
    </row>
    <row r="1984" spans="1:13" ht="15.75">
      <c r="A1984" s="11" t="s">
        <v>9</v>
      </c>
      <c r="B1984" s="306" t="s">
        <v>1160</v>
      </c>
      <c r="C1984" s="306"/>
      <c r="D1984" s="306"/>
      <c r="E1984" s="306"/>
      <c r="F1984" s="11"/>
      <c r="G1984" s="16"/>
      <c r="H1984" s="17"/>
      <c r="I1984" s="60"/>
      <c r="J1984" s="60"/>
      <c r="K1984" s="60"/>
      <c r="L1984" s="60"/>
      <c r="M1984" s="74"/>
    </row>
    <row r="1985" spans="1:13" ht="15.75">
      <c r="A1985" s="11" t="s">
        <v>11</v>
      </c>
      <c r="B1985" s="289"/>
      <c r="C1985" s="289"/>
      <c r="D1985" s="289"/>
      <c r="E1985" s="289"/>
      <c r="F1985" s="18"/>
      <c r="G1985" s="19" t="s">
        <v>13</v>
      </c>
      <c r="H1985" s="20" t="s">
        <v>161</v>
      </c>
      <c r="I1985" s="62"/>
      <c r="J1985" s="62"/>
      <c r="K1985" s="62"/>
      <c r="L1985" s="62"/>
      <c r="M1985" s="1"/>
    </row>
    <row r="1986" spans="1:13" ht="15.75">
      <c r="A1986" s="21" t="s">
        <v>14</v>
      </c>
      <c r="B1986" s="21" t="s">
        <v>16</v>
      </c>
      <c r="C1986" s="21" t="s">
        <v>17</v>
      </c>
      <c r="D1986" s="22" t="s">
        <v>18</v>
      </c>
      <c r="E1986" s="23" t="s">
        <v>19</v>
      </c>
      <c r="F1986" s="23" t="s">
        <v>20</v>
      </c>
      <c r="G1986" s="21" t="s">
        <v>21</v>
      </c>
      <c r="H1986" s="3"/>
      <c r="I1986" s="59"/>
      <c r="J1986" s="59"/>
      <c r="K1986" s="59"/>
      <c r="L1986" s="59"/>
      <c r="M1986" s="1"/>
    </row>
    <row r="1987" spans="1:13">
      <c r="A1987" s="24">
        <v>1</v>
      </c>
      <c r="B1987" s="25" t="s">
        <v>23</v>
      </c>
      <c r="C1987" s="26"/>
      <c r="D1987" s="27">
        <v>79305</v>
      </c>
      <c r="E1987" s="28">
        <f>D1987*C1987</f>
        <v>0</v>
      </c>
      <c r="F1987" s="29">
        <v>0.09</v>
      </c>
      <c r="G1987" s="30">
        <f>E1987-E1987*F1987</f>
        <v>0</v>
      </c>
      <c r="H1987" s="31">
        <f>D1987/1.08*0.91</f>
        <v>66821.805555555547</v>
      </c>
      <c r="I1987" s="59"/>
      <c r="J1987" s="59"/>
      <c r="K1987" s="59">
        <f>H1987*C1987</f>
        <v>0</v>
      </c>
      <c r="L1987" s="59"/>
      <c r="M1987" s="63">
        <f>H1987*C1987</f>
        <v>0</v>
      </c>
    </row>
    <row r="1988" spans="1:13">
      <c r="A1988" s="24">
        <v>2</v>
      </c>
      <c r="B1988" s="25" t="s">
        <v>25</v>
      </c>
      <c r="C1988" s="32"/>
      <c r="D1988" s="33">
        <v>128591</v>
      </c>
      <c r="E1988" s="28">
        <f t="shared" ref="E1988:E2004" si="261">D1988*C1988</f>
        <v>0</v>
      </c>
      <c r="F1988" s="29">
        <v>0.09</v>
      </c>
      <c r="G1988" s="30">
        <f t="shared" ref="G1988:G2004" si="262">E1988-E1988*F1988</f>
        <v>0</v>
      </c>
      <c r="H1988" s="31">
        <f t="shared" ref="H1988:H2004" si="263">D1988/1.08*0.91</f>
        <v>108349.82407407407</v>
      </c>
      <c r="I1988" s="59"/>
      <c r="J1988" s="59"/>
      <c r="K1988" s="59">
        <f t="shared" ref="K1988:K2004" si="264">H1988*C1988</f>
        <v>0</v>
      </c>
      <c r="L1988" s="59"/>
      <c r="M1988" s="63">
        <f t="shared" ref="M1988:M2004" si="265">H1988*C1988</f>
        <v>0</v>
      </c>
    </row>
    <row r="1989" spans="1:13">
      <c r="A1989" s="24">
        <v>3</v>
      </c>
      <c r="B1989" s="25" t="s">
        <v>26</v>
      </c>
      <c r="C1989" s="88"/>
      <c r="D1989" s="27">
        <v>60043</v>
      </c>
      <c r="E1989" s="28">
        <f t="shared" si="261"/>
        <v>0</v>
      </c>
      <c r="F1989" s="29">
        <v>0.09</v>
      </c>
      <c r="G1989" s="30">
        <f t="shared" si="262"/>
        <v>0</v>
      </c>
      <c r="H1989" s="31">
        <f t="shared" si="263"/>
        <v>50591.787037037036</v>
      </c>
      <c r="I1989" s="59"/>
      <c r="J1989" s="59"/>
      <c r="K1989" s="59">
        <f t="shared" si="264"/>
        <v>0</v>
      </c>
      <c r="L1989" s="59"/>
      <c r="M1989" s="63">
        <f t="shared" si="265"/>
        <v>0</v>
      </c>
    </row>
    <row r="1990" spans="1:13">
      <c r="A1990" s="24">
        <v>4</v>
      </c>
      <c r="B1990" s="25" t="s">
        <v>27</v>
      </c>
      <c r="C1990" s="106">
        <v>3</v>
      </c>
      <c r="D1990" s="27">
        <v>115781</v>
      </c>
      <c r="E1990" s="28">
        <f t="shared" si="261"/>
        <v>347343</v>
      </c>
      <c r="F1990" s="29">
        <v>0.09</v>
      </c>
      <c r="G1990" s="30">
        <f t="shared" si="262"/>
        <v>316082.13</v>
      </c>
      <c r="H1990" s="31">
        <f t="shared" si="263"/>
        <v>97556.212962962964</v>
      </c>
      <c r="I1990" s="59"/>
      <c r="J1990" s="59"/>
      <c r="K1990" s="59">
        <f t="shared" si="264"/>
        <v>292668.63888888888</v>
      </c>
      <c r="L1990" s="59"/>
      <c r="M1990" s="63">
        <f t="shared" si="265"/>
        <v>292668.63888888888</v>
      </c>
    </row>
    <row r="1991" spans="1:13">
      <c r="A1991" s="24">
        <v>5</v>
      </c>
      <c r="B1991" s="25" t="s">
        <v>28</v>
      </c>
      <c r="C1991" s="32"/>
      <c r="D1991" s="27">
        <v>119943</v>
      </c>
      <c r="E1991" s="28">
        <f t="shared" si="261"/>
        <v>0</v>
      </c>
      <c r="F1991" s="29">
        <v>0.09</v>
      </c>
      <c r="G1991" s="30">
        <f t="shared" si="262"/>
        <v>0</v>
      </c>
      <c r="H1991" s="31">
        <f t="shared" si="263"/>
        <v>101063.08333333333</v>
      </c>
      <c r="I1991" s="59"/>
      <c r="J1991" s="59"/>
      <c r="K1991" s="59">
        <f t="shared" si="264"/>
        <v>0</v>
      </c>
      <c r="L1991" s="59"/>
      <c r="M1991" s="63">
        <f t="shared" si="265"/>
        <v>0</v>
      </c>
    </row>
    <row r="1992" spans="1:13">
      <c r="A1992" s="24">
        <v>6</v>
      </c>
      <c r="B1992" s="25" t="s">
        <v>29</v>
      </c>
      <c r="C1992" s="26"/>
      <c r="D1992" s="27">
        <v>94810</v>
      </c>
      <c r="E1992" s="28">
        <f t="shared" si="261"/>
        <v>0</v>
      </c>
      <c r="F1992" s="29">
        <v>0.09</v>
      </c>
      <c r="G1992" s="30">
        <f t="shared" si="262"/>
        <v>0</v>
      </c>
      <c r="H1992" s="31">
        <f t="shared" si="263"/>
        <v>79886.203703703708</v>
      </c>
      <c r="I1992" s="59"/>
      <c r="J1992" s="59"/>
      <c r="K1992" s="59">
        <f t="shared" si="264"/>
        <v>0</v>
      </c>
      <c r="L1992" s="59"/>
      <c r="M1992" s="63">
        <f t="shared" si="265"/>
        <v>0</v>
      </c>
    </row>
    <row r="1993" spans="1:13">
      <c r="A1993" s="24">
        <v>7</v>
      </c>
      <c r="B1993" s="25" t="s">
        <v>30</v>
      </c>
      <c r="C1993" s="34"/>
      <c r="D1993" s="27">
        <v>141396</v>
      </c>
      <c r="E1993" s="28">
        <f t="shared" si="261"/>
        <v>0</v>
      </c>
      <c r="F1993" s="29">
        <v>0.09</v>
      </c>
      <c r="G1993" s="30">
        <f t="shared" si="262"/>
        <v>0</v>
      </c>
      <c r="H1993" s="31">
        <f t="shared" si="263"/>
        <v>119139.22222222222</v>
      </c>
      <c r="I1993" s="59"/>
      <c r="J1993" s="59"/>
      <c r="K1993" s="59">
        <f t="shared" si="264"/>
        <v>0</v>
      </c>
      <c r="L1993" s="59"/>
      <c r="M1993" s="63">
        <f t="shared" si="265"/>
        <v>0</v>
      </c>
    </row>
    <row r="1994" spans="1:13">
      <c r="A1994" s="24">
        <v>8</v>
      </c>
      <c r="B1994" s="25" t="s">
        <v>31</v>
      </c>
      <c r="C1994" s="26"/>
      <c r="D1994" s="27">
        <v>232931</v>
      </c>
      <c r="E1994" s="28">
        <f t="shared" si="261"/>
        <v>0</v>
      </c>
      <c r="F1994" s="29">
        <v>0.09</v>
      </c>
      <c r="G1994" s="30">
        <f t="shared" si="262"/>
        <v>0</v>
      </c>
      <c r="H1994" s="31">
        <f t="shared" si="263"/>
        <v>196265.93518518517</v>
      </c>
      <c r="I1994" s="59"/>
      <c r="J1994" s="59"/>
      <c r="K1994" s="59">
        <f t="shared" si="264"/>
        <v>0</v>
      </c>
      <c r="L1994" s="59"/>
      <c r="M1994" s="63">
        <f t="shared" si="265"/>
        <v>0</v>
      </c>
    </row>
    <row r="1995" spans="1:13">
      <c r="A1995" s="24">
        <v>9</v>
      </c>
      <c r="B1995" s="36" t="s">
        <v>32</v>
      </c>
      <c r="C1995" s="26"/>
      <c r="D1995" s="27">
        <v>101534</v>
      </c>
      <c r="E1995" s="28">
        <f t="shared" si="261"/>
        <v>0</v>
      </c>
      <c r="F1995" s="29">
        <v>0.09</v>
      </c>
      <c r="G1995" s="30">
        <f t="shared" si="262"/>
        <v>0</v>
      </c>
      <c r="H1995" s="31">
        <f t="shared" si="263"/>
        <v>85551.796296296307</v>
      </c>
      <c r="I1995" s="59"/>
      <c r="J1995" s="59"/>
      <c r="K1995" s="59">
        <f t="shared" si="264"/>
        <v>0</v>
      </c>
      <c r="L1995" s="59"/>
      <c r="M1995" s="63">
        <f t="shared" si="265"/>
        <v>0</v>
      </c>
    </row>
    <row r="1996" spans="1:13">
      <c r="A1996" s="24">
        <v>10</v>
      </c>
      <c r="B1996" s="36" t="s">
        <v>33</v>
      </c>
      <c r="C1996" s="37"/>
      <c r="D1996" s="33">
        <v>110148</v>
      </c>
      <c r="E1996" s="28">
        <f t="shared" si="261"/>
        <v>0</v>
      </c>
      <c r="F1996" s="29">
        <v>0.09</v>
      </c>
      <c r="G1996" s="30">
        <f t="shared" si="262"/>
        <v>0</v>
      </c>
      <c r="H1996" s="31">
        <f t="shared" si="263"/>
        <v>92809.888888888876</v>
      </c>
      <c r="I1996" s="59"/>
      <c r="J1996" s="59"/>
      <c r="K1996" s="59">
        <f t="shared" si="264"/>
        <v>0</v>
      </c>
      <c r="L1996" s="59"/>
      <c r="M1996" s="63">
        <f t="shared" si="265"/>
        <v>0</v>
      </c>
    </row>
    <row r="1997" spans="1:13">
      <c r="A1997" s="24">
        <v>11</v>
      </c>
      <c r="B1997" s="25" t="s">
        <v>34</v>
      </c>
      <c r="C1997" s="37">
        <v>3</v>
      </c>
      <c r="D1997" s="27">
        <v>54198</v>
      </c>
      <c r="E1997" s="28">
        <f t="shared" si="261"/>
        <v>162594</v>
      </c>
      <c r="F1997" s="29">
        <v>0.09</v>
      </c>
      <c r="G1997" s="30">
        <f t="shared" si="262"/>
        <v>147960.54</v>
      </c>
      <c r="H1997" s="31">
        <f t="shared" si="263"/>
        <v>45666.833333333328</v>
      </c>
      <c r="I1997" s="59"/>
      <c r="J1997" s="59"/>
      <c r="K1997" s="59">
        <f t="shared" si="264"/>
        <v>137000.5</v>
      </c>
      <c r="L1997" s="59"/>
      <c r="M1997" s="63">
        <f t="shared" si="265"/>
        <v>137000.5</v>
      </c>
    </row>
    <row r="1998" spans="1:13">
      <c r="A1998" s="24">
        <v>12</v>
      </c>
      <c r="B1998" s="25" t="s">
        <v>35</v>
      </c>
      <c r="C1998" s="37">
        <v>5</v>
      </c>
      <c r="D1998" s="27">
        <v>49680</v>
      </c>
      <c r="E1998" s="28">
        <f t="shared" si="261"/>
        <v>248400</v>
      </c>
      <c r="F1998" s="29">
        <v>0.09</v>
      </c>
      <c r="G1998" s="30">
        <f t="shared" si="262"/>
        <v>226044</v>
      </c>
      <c r="H1998" s="31">
        <f t="shared" si="263"/>
        <v>41860</v>
      </c>
      <c r="I1998" s="59"/>
      <c r="J1998" s="59"/>
      <c r="K1998" s="59">
        <f t="shared" si="264"/>
        <v>209300</v>
      </c>
      <c r="L1998" s="59"/>
      <c r="M1998" s="63">
        <f t="shared" si="265"/>
        <v>209300</v>
      </c>
    </row>
    <row r="1999" spans="1:13">
      <c r="A1999" s="24">
        <v>13</v>
      </c>
      <c r="B1999" s="25" t="s">
        <v>36</v>
      </c>
      <c r="C1999" s="37">
        <v>5</v>
      </c>
      <c r="D1999" s="38">
        <v>64152</v>
      </c>
      <c r="E1999" s="28">
        <f t="shared" si="261"/>
        <v>320760</v>
      </c>
      <c r="F1999" s="29">
        <v>0.09</v>
      </c>
      <c r="G1999" s="30">
        <f t="shared" si="262"/>
        <v>291891.59999999998</v>
      </c>
      <c r="H1999" s="31">
        <f t="shared" si="263"/>
        <v>54053.999999999993</v>
      </c>
      <c r="I1999" s="59"/>
      <c r="J1999" s="59"/>
      <c r="K1999" s="59">
        <f t="shared" si="264"/>
        <v>270269.99999999994</v>
      </c>
      <c r="L1999" s="59"/>
      <c r="M1999" s="63">
        <f t="shared" si="265"/>
        <v>270269.99999999994</v>
      </c>
    </row>
    <row r="2000" spans="1:13">
      <c r="A2000" s="24">
        <v>14</v>
      </c>
      <c r="B2000" s="25" t="s">
        <v>37</v>
      </c>
      <c r="C2000" s="37"/>
      <c r="D2000" s="38">
        <v>65934</v>
      </c>
      <c r="E2000" s="28">
        <f t="shared" si="261"/>
        <v>0</v>
      </c>
      <c r="F2000" s="29">
        <v>0.09</v>
      </c>
      <c r="G2000" s="30">
        <f t="shared" si="262"/>
        <v>0</v>
      </c>
      <c r="H2000" s="31">
        <f t="shared" si="263"/>
        <v>55555.499999999993</v>
      </c>
      <c r="I2000" s="59"/>
      <c r="J2000" s="59"/>
      <c r="K2000" s="59">
        <f t="shared" si="264"/>
        <v>0</v>
      </c>
      <c r="L2000" s="59"/>
      <c r="M2000" s="63">
        <f t="shared" si="265"/>
        <v>0</v>
      </c>
    </row>
    <row r="2001" spans="1:13">
      <c r="A2001" s="24">
        <v>15</v>
      </c>
      <c r="B2001" s="25" t="s">
        <v>38</v>
      </c>
      <c r="C2001" s="37"/>
      <c r="D2001" s="38">
        <v>76626</v>
      </c>
      <c r="E2001" s="28">
        <f t="shared" si="261"/>
        <v>0</v>
      </c>
      <c r="F2001" s="29">
        <v>0.09</v>
      </c>
      <c r="G2001" s="30">
        <f t="shared" si="262"/>
        <v>0</v>
      </c>
      <c r="H2001" s="31">
        <f t="shared" si="263"/>
        <v>64564.5</v>
      </c>
      <c r="I2001" s="59"/>
      <c r="J2001" s="59"/>
      <c r="K2001" s="59">
        <f t="shared" si="264"/>
        <v>0</v>
      </c>
      <c r="L2001" s="59"/>
      <c r="M2001" s="63">
        <f t="shared" si="265"/>
        <v>0</v>
      </c>
    </row>
    <row r="2002" spans="1:13">
      <c r="A2002" s="24">
        <v>16</v>
      </c>
      <c r="B2002" s="25" t="s">
        <v>39</v>
      </c>
      <c r="C2002" s="37"/>
      <c r="D2002" s="38">
        <v>80190</v>
      </c>
      <c r="E2002" s="28">
        <f t="shared" si="261"/>
        <v>0</v>
      </c>
      <c r="F2002" s="29">
        <v>0.09</v>
      </c>
      <c r="G2002" s="30">
        <f t="shared" si="262"/>
        <v>0</v>
      </c>
      <c r="H2002" s="31">
        <f t="shared" si="263"/>
        <v>67567.5</v>
      </c>
      <c r="I2002" s="59"/>
      <c r="J2002" s="59"/>
      <c r="K2002" s="59">
        <f t="shared" si="264"/>
        <v>0</v>
      </c>
      <c r="L2002" s="59"/>
      <c r="M2002" s="63">
        <f t="shared" si="265"/>
        <v>0</v>
      </c>
    </row>
    <row r="2003" spans="1:13">
      <c r="A2003" s="24">
        <v>17</v>
      </c>
      <c r="B2003" s="25" t="s">
        <v>40</v>
      </c>
      <c r="C2003" s="37"/>
      <c r="D2003" s="38">
        <v>113832</v>
      </c>
      <c r="E2003" s="28">
        <f t="shared" si="261"/>
        <v>0</v>
      </c>
      <c r="F2003" s="29">
        <v>0.09</v>
      </c>
      <c r="G2003" s="30">
        <f t="shared" si="262"/>
        <v>0</v>
      </c>
      <c r="H2003" s="31">
        <f t="shared" si="263"/>
        <v>95914</v>
      </c>
      <c r="I2003" s="59"/>
      <c r="J2003" s="59"/>
      <c r="K2003" s="59">
        <f t="shared" si="264"/>
        <v>0</v>
      </c>
      <c r="L2003" s="59"/>
      <c r="M2003" s="63">
        <f t="shared" si="265"/>
        <v>0</v>
      </c>
    </row>
    <row r="2004" spans="1:13">
      <c r="A2004" s="24">
        <v>18</v>
      </c>
      <c r="B2004" s="25" t="s">
        <v>41</v>
      </c>
      <c r="C2004" s="37"/>
      <c r="D2004" s="39">
        <v>98010</v>
      </c>
      <c r="E2004" s="28">
        <f t="shared" si="261"/>
        <v>0</v>
      </c>
      <c r="F2004" s="29">
        <v>0.09</v>
      </c>
      <c r="G2004" s="30">
        <f t="shared" si="262"/>
        <v>0</v>
      </c>
      <c r="H2004" s="31">
        <f t="shared" si="263"/>
        <v>82582.5</v>
      </c>
      <c r="I2004" s="59"/>
      <c r="J2004" s="59"/>
      <c r="K2004" s="59">
        <f t="shared" si="264"/>
        <v>0</v>
      </c>
      <c r="L2004" s="59"/>
      <c r="M2004" s="63">
        <f t="shared" si="265"/>
        <v>0</v>
      </c>
    </row>
    <row r="2005" spans="1:13" ht="17.25">
      <c r="A2005" s="40"/>
      <c r="B2005" s="41" t="s">
        <v>42</v>
      </c>
      <c r="C2005" s="42">
        <f>SUM(C1987:C2004)</f>
        <v>16</v>
      </c>
      <c r="D2005" s="42"/>
      <c r="E2005" s="43">
        <f>SUM(E1987:E2004)</f>
        <v>1079097</v>
      </c>
      <c r="F2005" s="43"/>
      <c r="G2005" s="111">
        <f>SUM(G1987:G2004)</f>
        <v>981978.27</v>
      </c>
      <c r="H2005" s="45"/>
      <c r="I2005" s="64"/>
      <c r="J2005" s="113"/>
      <c r="K2005" s="113">
        <f>SUM(K1987:K2004)</f>
        <v>909239.13888888876</v>
      </c>
      <c r="L2005" s="113"/>
      <c r="M2005" s="45">
        <f>SUM(M1987:M2004)</f>
        <v>909239.13888888876</v>
      </c>
    </row>
    <row r="2006" spans="1:13" ht="31.5">
      <c r="A2006" s="46"/>
      <c r="B2006" s="47"/>
      <c r="C2006" s="48"/>
      <c r="D2006" s="48"/>
      <c r="E2006" s="49"/>
      <c r="F2006" s="49"/>
      <c r="G2006" s="50"/>
      <c r="H2006" s="51"/>
      <c r="I2006" s="65"/>
      <c r="J2006" s="114"/>
      <c r="K2006" s="114">
        <f>K2005*0.08</f>
        <v>72739.131111111099</v>
      </c>
      <c r="L2006" s="114"/>
      <c r="M2006" s="115">
        <f>M2005*0.1</f>
        <v>90923.913888888885</v>
      </c>
    </row>
    <row r="2007" spans="1:13" ht="18">
      <c r="A2007" s="283"/>
      <c r="B2007" s="283"/>
      <c r="C2007" s="284"/>
      <c r="D2007" s="284"/>
      <c r="E2007" s="54"/>
      <c r="F2007" s="54"/>
      <c r="G2007" s="55"/>
      <c r="H2007" s="56"/>
      <c r="I2007" s="66"/>
      <c r="J2007" s="116"/>
      <c r="K2007" s="116">
        <f>SUM(K2005:K2006)</f>
        <v>981978.2699999999</v>
      </c>
      <c r="L2007" s="116"/>
      <c r="M2007" s="117">
        <f>SUM(M2005:M2006)</f>
        <v>1000163.0527777777</v>
      </c>
    </row>
    <row r="2008" spans="1:13" ht="18">
      <c r="A2008" s="283" t="s">
        <v>43</v>
      </c>
      <c r="B2008" s="283"/>
      <c r="C2008" s="284" t="s">
        <v>44</v>
      </c>
      <c r="D2008" s="284"/>
      <c r="E2008" s="54"/>
      <c r="F2008" s="54"/>
      <c r="G2008" s="55" t="s">
        <v>45</v>
      </c>
      <c r="H2008" s="56"/>
    </row>
    <row r="2018" spans="1:13" ht="15.75">
      <c r="A2018" s="279" t="s">
        <v>0</v>
      </c>
      <c r="B2018" s="279"/>
      <c r="C2018" s="279"/>
      <c r="D2018" s="279"/>
      <c r="E2018" s="279"/>
      <c r="F2018" s="279"/>
      <c r="G2018" s="279"/>
      <c r="H2018" s="3"/>
      <c r="I2018" s="112"/>
      <c r="K2018" s="112"/>
      <c r="L2018" s="112"/>
      <c r="M2018" s="1"/>
    </row>
    <row r="2019" spans="1:13" ht="17.25">
      <c r="A2019" s="279" t="s">
        <v>1</v>
      </c>
      <c r="B2019" s="279"/>
      <c r="C2019" s="279"/>
      <c r="D2019" s="279"/>
      <c r="E2019" s="279"/>
      <c r="F2019" s="279"/>
      <c r="G2019" s="279"/>
      <c r="H2019" s="3"/>
      <c r="I2019" s="58"/>
      <c r="J2019" s="58"/>
      <c r="K2019" s="58"/>
      <c r="L2019" s="58"/>
      <c r="M2019" s="1"/>
    </row>
    <row r="2020" spans="1:13" ht="15.75">
      <c r="A2020" s="279" t="s">
        <v>2</v>
      </c>
      <c r="B2020" s="279"/>
      <c r="C2020" s="279"/>
      <c r="D2020" s="279"/>
      <c r="E2020" s="279"/>
      <c r="F2020" s="279"/>
      <c r="G2020" s="279"/>
      <c r="H2020" s="3"/>
      <c r="I2020" s="59"/>
      <c r="J2020" s="59"/>
      <c r="K2020" s="59"/>
      <c r="L2020" s="59"/>
      <c r="M2020" s="1"/>
    </row>
    <row r="2021" spans="1:13" ht="15.75">
      <c r="A2021" s="279" t="s">
        <v>4</v>
      </c>
      <c r="B2021" s="279"/>
      <c r="C2021" s="279"/>
      <c r="D2021" s="279"/>
      <c r="E2021" s="279"/>
      <c r="F2021" s="279"/>
      <c r="G2021" s="279"/>
      <c r="H2021" s="3"/>
      <c r="I2021" s="59"/>
      <c r="J2021" s="59"/>
      <c r="K2021" s="59"/>
      <c r="L2021" s="59"/>
      <c r="M2021" s="1"/>
    </row>
    <row r="2022" spans="1:13" ht="15.75">
      <c r="A2022" s="280" t="s">
        <v>6</v>
      </c>
      <c r="B2022" s="280"/>
      <c r="C2022" s="280"/>
      <c r="D2022" s="280"/>
      <c r="E2022" s="280"/>
      <c r="F2022" s="280"/>
      <c r="G2022" s="280"/>
      <c r="H2022" s="3"/>
      <c r="I2022" s="59"/>
      <c r="J2022" s="59"/>
      <c r="K2022" s="59"/>
      <c r="L2022" s="59"/>
      <c r="M2022" s="1"/>
    </row>
    <row r="2023" spans="1:13" ht="27.75">
      <c r="A2023" s="9"/>
      <c r="B2023" s="9"/>
      <c r="C2023" s="281" t="s">
        <v>620</v>
      </c>
      <c r="D2023" s="281"/>
      <c r="E2023" s="281"/>
      <c r="F2023" s="281"/>
      <c r="G2023" s="281"/>
      <c r="H2023" s="10"/>
      <c r="I2023" s="59"/>
      <c r="J2023" s="59"/>
      <c r="K2023" s="59"/>
      <c r="L2023" s="59"/>
      <c r="M2023" s="2"/>
    </row>
    <row r="2024" spans="1:13" ht="15.75">
      <c r="A2024" s="11" t="s">
        <v>1100</v>
      </c>
      <c r="B2024" s="12"/>
      <c r="C2024" s="13"/>
      <c r="D2024" s="286"/>
      <c r="E2024" s="286"/>
      <c r="F2024" s="286"/>
      <c r="G2024" s="286"/>
      <c r="H2024" s="15"/>
      <c r="I2024" s="59"/>
      <c r="J2024" s="59"/>
      <c r="K2024" s="59"/>
      <c r="L2024" s="59"/>
      <c r="M2024" s="1"/>
    </row>
    <row r="2025" spans="1:13" ht="15.75">
      <c r="A2025" s="11" t="s">
        <v>9</v>
      </c>
      <c r="B2025" s="306" t="s">
        <v>1161</v>
      </c>
      <c r="C2025" s="306"/>
      <c r="D2025" s="306"/>
      <c r="E2025" s="306"/>
      <c r="F2025" s="11"/>
      <c r="G2025" s="16"/>
      <c r="H2025" s="17"/>
      <c r="I2025" s="60"/>
      <c r="J2025" s="60"/>
      <c r="K2025" s="60"/>
      <c r="L2025" s="60"/>
      <c r="M2025" s="74"/>
    </row>
    <row r="2026" spans="1:13" ht="15.75">
      <c r="A2026" s="11" t="s">
        <v>11</v>
      </c>
      <c r="B2026" s="289"/>
      <c r="C2026" s="289"/>
      <c r="D2026" s="289"/>
      <c r="E2026" s="289"/>
      <c r="F2026" s="18"/>
      <c r="G2026" s="19" t="s">
        <v>13</v>
      </c>
      <c r="H2026" s="20" t="s">
        <v>161</v>
      </c>
      <c r="I2026" s="62"/>
      <c r="J2026" s="62"/>
      <c r="K2026" s="62"/>
      <c r="L2026" s="62"/>
      <c r="M2026" s="1"/>
    </row>
    <row r="2027" spans="1:13" ht="15.75">
      <c r="A2027" s="21" t="s">
        <v>14</v>
      </c>
      <c r="B2027" s="21" t="s">
        <v>16</v>
      </c>
      <c r="C2027" s="21" t="s">
        <v>17</v>
      </c>
      <c r="D2027" s="22" t="s">
        <v>18</v>
      </c>
      <c r="E2027" s="23" t="s">
        <v>19</v>
      </c>
      <c r="F2027" s="23" t="s">
        <v>20</v>
      </c>
      <c r="G2027" s="21" t="s">
        <v>21</v>
      </c>
      <c r="H2027" s="3"/>
      <c r="I2027" s="59"/>
      <c r="J2027" s="59"/>
      <c r="K2027" s="59"/>
      <c r="L2027" s="59"/>
      <c r="M2027" s="1"/>
    </row>
    <row r="2028" spans="1:13">
      <c r="A2028" s="24">
        <v>1</v>
      </c>
      <c r="B2028" s="25" t="s">
        <v>23</v>
      </c>
      <c r="C2028" s="26">
        <v>3</v>
      </c>
      <c r="D2028" s="27">
        <v>79305</v>
      </c>
      <c r="E2028" s="28">
        <f>D2028*C2028</f>
        <v>237915</v>
      </c>
      <c r="F2028" s="29">
        <v>0.09</v>
      </c>
      <c r="G2028" s="30">
        <f>E2028-E2028*F2028</f>
        <v>216502.65</v>
      </c>
      <c r="H2028" s="31">
        <f>D2028/1.08*0.91</f>
        <v>66821.805555555547</v>
      </c>
      <c r="I2028" s="59"/>
      <c r="J2028" s="59"/>
      <c r="K2028" s="59">
        <f>H2028*C2028</f>
        <v>200465.41666666663</v>
      </c>
      <c r="L2028" s="59"/>
      <c r="M2028" s="63">
        <f>H2028*C2028</f>
        <v>200465.41666666663</v>
      </c>
    </row>
    <row r="2029" spans="1:13">
      <c r="A2029" s="24">
        <v>2</v>
      </c>
      <c r="B2029" s="25" t="s">
        <v>25</v>
      </c>
      <c r="C2029" s="32"/>
      <c r="D2029" s="33">
        <v>128591</v>
      </c>
      <c r="E2029" s="28">
        <f t="shared" ref="E2029:E2045" si="266">D2029*C2029</f>
        <v>0</v>
      </c>
      <c r="F2029" s="29">
        <v>0.09</v>
      </c>
      <c r="G2029" s="30">
        <f t="shared" ref="G2029:G2045" si="267">E2029-E2029*F2029</f>
        <v>0</v>
      </c>
      <c r="H2029" s="31">
        <f t="shared" ref="H2029:H2045" si="268">D2029/1.08*0.91</f>
        <v>108349.82407407407</v>
      </c>
      <c r="I2029" s="59"/>
      <c r="J2029" s="59"/>
      <c r="K2029" s="59">
        <f t="shared" ref="K2029:K2045" si="269">H2029*C2029</f>
        <v>0</v>
      </c>
      <c r="L2029" s="59"/>
      <c r="M2029" s="63">
        <f t="shared" ref="M2029:M2045" si="270">H2029*C2029</f>
        <v>0</v>
      </c>
    </row>
    <row r="2030" spans="1:13">
      <c r="A2030" s="24">
        <v>3</v>
      </c>
      <c r="B2030" s="25" t="s">
        <v>26</v>
      </c>
      <c r="C2030" s="88"/>
      <c r="D2030" s="27">
        <v>60043</v>
      </c>
      <c r="E2030" s="28">
        <f t="shared" si="266"/>
        <v>0</v>
      </c>
      <c r="F2030" s="29">
        <v>0.09</v>
      </c>
      <c r="G2030" s="30">
        <f t="shared" si="267"/>
        <v>0</v>
      </c>
      <c r="H2030" s="31">
        <f t="shared" si="268"/>
        <v>50591.787037037036</v>
      </c>
      <c r="I2030" s="59"/>
      <c r="J2030" s="59"/>
      <c r="K2030" s="59">
        <f t="shared" si="269"/>
        <v>0</v>
      </c>
      <c r="L2030" s="59"/>
      <c r="M2030" s="63">
        <f t="shared" si="270"/>
        <v>0</v>
      </c>
    </row>
    <row r="2031" spans="1:13">
      <c r="A2031" s="24">
        <v>4</v>
      </c>
      <c r="B2031" s="25" t="s">
        <v>27</v>
      </c>
      <c r="C2031" s="106"/>
      <c r="D2031" s="27">
        <v>115781</v>
      </c>
      <c r="E2031" s="28">
        <f t="shared" si="266"/>
        <v>0</v>
      </c>
      <c r="F2031" s="29">
        <v>0.09</v>
      </c>
      <c r="G2031" s="30">
        <f t="shared" si="267"/>
        <v>0</v>
      </c>
      <c r="H2031" s="31">
        <f t="shared" si="268"/>
        <v>97556.212962962964</v>
      </c>
      <c r="I2031" s="59"/>
      <c r="J2031" s="59"/>
      <c r="K2031" s="59">
        <f t="shared" si="269"/>
        <v>0</v>
      </c>
      <c r="L2031" s="59"/>
      <c r="M2031" s="63">
        <f t="shared" si="270"/>
        <v>0</v>
      </c>
    </row>
    <row r="2032" spans="1:13">
      <c r="A2032" s="24">
        <v>5</v>
      </c>
      <c r="B2032" s="25" t="s">
        <v>28</v>
      </c>
      <c r="C2032" s="32"/>
      <c r="D2032" s="27">
        <v>119943</v>
      </c>
      <c r="E2032" s="28">
        <f t="shared" si="266"/>
        <v>0</v>
      </c>
      <c r="F2032" s="29">
        <v>0.09</v>
      </c>
      <c r="G2032" s="30">
        <f t="shared" si="267"/>
        <v>0</v>
      </c>
      <c r="H2032" s="31">
        <f t="shared" si="268"/>
        <v>101063.08333333333</v>
      </c>
      <c r="I2032" s="59"/>
      <c r="J2032" s="59"/>
      <c r="K2032" s="59">
        <f t="shared" si="269"/>
        <v>0</v>
      </c>
      <c r="L2032" s="59"/>
      <c r="M2032" s="63">
        <f t="shared" si="270"/>
        <v>0</v>
      </c>
    </row>
    <row r="2033" spans="1:13">
      <c r="A2033" s="24">
        <v>6</v>
      </c>
      <c r="B2033" s="25" t="s">
        <v>29</v>
      </c>
      <c r="C2033" s="26"/>
      <c r="D2033" s="27">
        <v>94810</v>
      </c>
      <c r="E2033" s="28">
        <f t="shared" si="266"/>
        <v>0</v>
      </c>
      <c r="F2033" s="29">
        <v>0.09</v>
      </c>
      <c r="G2033" s="30">
        <f t="shared" si="267"/>
        <v>0</v>
      </c>
      <c r="H2033" s="31">
        <f t="shared" si="268"/>
        <v>79886.203703703708</v>
      </c>
      <c r="I2033" s="59"/>
      <c r="J2033" s="59"/>
      <c r="K2033" s="59">
        <f t="shared" si="269"/>
        <v>0</v>
      </c>
      <c r="L2033" s="59"/>
      <c r="M2033" s="63">
        <f t="shared" si="270"/>
        <v>0</v>
      </c>
    </row>
    <row r="2034" spans="1:13">
      <c r="A2034" s="24">
        <v>7</v>
      </c>
      <c r="B2034" s="25" t="s">
        <v>30</v>
      </c>
      <c r="C2034" s="34"/>
      <c r="D2034" s="27">
        <v>141396</v>
      </c>
      <c r="E2034" s="28">
        <f t="shared" si="266"/>
        <v>0</v>
      </c>
      <c r="F2034" s="29">
        <v>0.09</v>
      </c>
      <c r="G2034" s="30">
        <f t="shared" si="267"/>
        <v>0</v>
      </c>
      <c r="H2034" s="31">
        <f t="shared" si="268"/>
        <v>119139.22222222222</v>
      </c>
      <c r="I2034" s="59"/>
      <c r="J2034" s="59"/>
      <c r="K2034" s="59">
        <f t="shared" si="269"/>
        <v>0</v>
      </c>
      <c r="L2034" s="59"/>
      <c r="M2034" s="63">
        <f t="shared" si="270"/>
        <v>0</v>
      </c>
    </row>
    <row r="2035" spans="1:13">
      <c r="A2035" s="24">
        <v>8</v>
      </c>
      <c r="B2035" s="25" t="s">
        <v>31</v>
      </c>
      <c r="C2035" s="26"/>
      <c r="D2035" s="27">
        <v>232931</v>
      </c>
      <c r="E2035" s="28">
        <f t="shared" si="266"/>
        <v>0</v>
      </c>
      <c r="F2035" s="29">
        <v>0.09</v>
      </c>
      <c r="G2035" s="30">
        <f t="shared" si="267"/>
        <v>0</v>
      </c>
      <c r="H2035" s="31">
        <f t="shared" si="268"/>
        <v>196265.93518518517</v>
      </c>
      <c r="I2035" s="59"/>
      <c r="J2035" s="59"/>
      <c r="K2035" s="59">
        <f t="shared" si="269"/>
        <v>0</v>
      </c>
      <c r="L2035" s="59"/>
      <c r="M2035" s="63">
        <f t="shared" si="270"/>
        <v>0</v>
      </c>
    </row>
    <row r="2036" spans="1:13">
      <c r="A2036" s="24">
        <v>9</v>
      </c>
      <c r="B2036" s="36" t="s">
        <v>32</v>
      </c>
      <c r="C2036" s="26"/>
      <c r="D2036" s="27">
        <v>101534</v>
      </c>
      <c r="E2036" s="28">
        <f t="shared" si="266"/>
        <v>0</v>
      </c>
      <c r="F2036" s="29">
        <v>0.09</v>
      </c>
      <c r="G2036" s="30">
        <f t="shared" si="267"/>
        <v>0</v>
      </c>
      <c r="H2036" s="31">
        <f t="shared" si="268"/>
        <v>85551.796296296307</v>
      </c>
      <c r="I2036" s="59"/>
      <c r="J2036" s="59"/>
      <c r="K2036" s="59">
        <f t="shared" si="269"/>
        <v>0</v>
      </c>
      <c r="L2036" s="59"/>
      <c r="M2036" s="63">
        <f t="shared" si="270"/>
        <v>0</v>
      </c>
    </row>
    <row r="2037" spans="1:13">
      <c r="A2037" s="24">
        <v>10</v>
      </c>
      <c r="B2037" s="36" t="s">
        <v>33</v>
      </c>
      <c r="C2037" s="37"/>
      <c r="D2037" s="33">
        <v>110148</v>
      </c>
      <c r="E2037" s="28">
        <f t="shared" si="266"/>
        <v>0</v>
      </c>
      <c r="F2037" s="29">
        <v>0.09</v>
      </c>
      <c r="G2037" s="30">
        <f t="shared" si="267"/>
        <v>0</v>
      </c>
      <c r="H2037" s="31">
        <f t="shared" si="268"/>
        <v>92809.888888888876</v>
      </c>
      <c r="I2037" s="59"/>
      <c r="J2037" s="59"/>
      <c r="K2037" s="59">
        <f t="shared" si="269"/>
        <v>0</v>
      </c>
      <c r="L2037" s="59"/>
      <c r="M2037" s="63">
        <f t="shared" si="270"/>
        <v>0</v>
      </c>
    </row>
    <row r="2038" spans="1:13">
      <c r="A2038" s="24">
        <v>11</v>
      </c>
      <c r="B2038" s="25" t="s">
        <v>34</v>
      </c>
      <c r="C2038" s="37"/>
      <c r="D2038" s="27">
        <v>54198</v>
      </c>
      <c r="E2038" s="28">
        <f t="shared" si="266"/>
        <v>0</v>
      </c>
      <c r="F2038" s="29">
        <v>0.09</v>
      </c>
      <c r="G2038" s="30">
        <f t="shared" si="267"/>
        <v>0</v>
      </c>
      <c r="H2038" s="31">
        <f t="shared" si="268"/>
        <v>45666.833333333328</v>
      </c>
      <c r="I2038" s="59"/>
      <c r="J2038" s="59"/>
      <c r="K2038" s="59">
        <f t="shared" si="269"/>
        <v>0</v>
      </c>
      <c r="L2038" s="59"/>
      <c r="M2038" s="63">
        <f t="shared" si="270"/>
        <v>0</v>
      </c>
    </row>
    <row r="2039" spans="1:13">
      <c r="A2039" s="24">
        <v>12</v>
      </c>
      <c r="B2039" s="25" t="s">
        <v>35</v>
      </c>
      <c r="C2039" s="37">
        <v>3</v>
      </c>
      <c r="D2039" s="27">
        <v>49680</v>
      </c>
      <c r="E2039" s="28">
        <f t="shared" si="266"/>
        <v>149040</v>
      </c>
      <c r="F2039" s="29">
        <v>0.09</v>
      </c>
      <c r="G2039" s="30">
        <f t="shared" si="267"/>
        <v>135626.4</v>
      </c>
      <c r="H2039" s="31">
        <f t="shared" si="268"/>
        <v>41860</v>
      </c>
      <c r="I2039" s="59"/>
      <c r="J2039" s="59"/>
      <c r="K2039" s="59">
        <f t="shared" si="269"/>
        <v>125580</v>
      </c>
      <c r="L2039" s="59"/>
      <c r="M2039" s="63">
        <f t="shared" si="270"/>
        <v>125580</v>
      </c>
    </row>
    <row r="2040" spans="1:13">
      <c r="A2040" s="24">
        <v>13</v>
      </c>
      <c r="B2040" s="25" t="s">
        <v>36</v>
      </c>
      <c r="C2040" s="37">
        <v>3</v>
      </c>
      <c r="D2040" s="38">
        <v>64152</v>
      </c>
      <c r="E2040" s="28">
        <f t="shared" si="266"/>
        <v>192456</v>
      </c>
      <c r="F2040" s="29">
        <v>0.09</v>
      </c>
      <c r="G2040" s="30">
        <f t="shared" si="267"/>
        <v>175134.96</v>
      </c>
      <c r="H2040" s="31">
        <f t="shared" si="268"/>
        <v>54053.999999999993</v>
      </c>
      <c r="I2040" s="59"/>
      <c r="J2040" s="59"/>
      <c r="K2040" s="59">
        <f t="shared" si="269"/>
        <v>162161.99999999997</v>
      </c>
      <c r="L2040" s="59"/>
      <c r="M2040" s="63">
        <f t="shared" si="270"/>
        <v>162161.99999999997</v>
      </c>
    </row>
    <row r="2041" spans="1:13">
      <c r="A2041" s="24">
        <v>14</v>
      </c>
      <c r="B2041" s="25" t="s">
        <v>37</v>
      </c>
      <c r="C2041" s="37">
        <v>3</v>
      </c>
      <c r="D2041" s="38">
        <v>65934</v>
      </c>
      <c r="E2041" s="28">
        <f t="shared" si="266"/>
        <v>197802</v>
      </c>
      <c r="F2041" s="29">
        <v>0.09</v>
      </c>
      <c r="G2041" s="30">
        <f t="shared" si="267"/>
        <v>179999.82</v>
      </c>
      <c r="H2041" s="31">
        <f t="shared" si="268"/>
        <v>55555.499999999993</v>
      </c>
      <c r="I2041" s="59"/>
      <c r="J2041" s="59"/>
      <c r="K2041" s="59">
        <f t="shared" si="269"/>
        <v>166666.49999999997</v>
      </c>
      <c r="L2041" s="59"/>
      <c r="M2041" s="63">
        <f t="shared" si="270"/>
        <v>166666.49999999997</v>
      </c>
    </row>
    <row r="2042" spans="1:13">
      <c r="A2042" s="24">
        <v>15</v>
      </c>
      <c r="B2042" s="25" t="s">
        <v>38</v>
      </c>
      <c r="C2042" s="37">
        <v>3</v>
      </c>
      <c r="D2042" s="38">
        <v>76626</v>
      </c>
      <c r="E2042" s="28">
        <f t="shared" si="266"/>
        <v>229878</v>
      </c>
      <c r="F2042" s="29">
        <v>0.09</v>
      </c>
      <c r="G2042" s="30">
        <f t="shared" si="267"/>
        <v>209188.98</v>
      </c>
      <c r="H2042" s="31">
        <f t="shared" si="268"/>
        <v>64564.5</v>
      </c>
      <c r="I2042" s="59"/>
      <c r="J2042" s="59"/>
      <c r="K2042" s="59">
        <f t="shared" si="269"/>
        <v>193693.5</v>
      </c>
      <c r="L2042" s="59"/>
      <c r="M2042" s="63">
        <f t="shared" si="270"/>
        <v>193693.5</v>
      </c>
    </row>
    <row r="2043" spans="1:13">
      <c r="A2043" s="24">
        <v>16</v>
      </c>
      <c r="B2043" s="25" t="s">
        <v>39</v>
      </c>
      <c r="C2043" s="37"/>
      <c r="D2043" s="38">
        <v>80190</v>
      </c>
      <c r="E2043" s="28">
        <f t="shared" si="266"/>
        <v>0</v>
      </c>
      <c r="F2043" s="29">
        <v>0.09</v>
      </c>
      <c r="G2043" s="30">
        <f t="shared" si="267"/>
        <v>0</v>
      </c>
      <c r="H2043" s="31">
        <f t="shared" si="268"/>
        <v>67567.5</v>
      </c>
      <c r="I2043" s="59"/>
      <c r="J2043" s="59"/>
      <c r="K2043" s="59">
        <f t="shared" si="269"/>
        <v>0</v>
      </c>
      <c r="L2043" s="59"/>
      <c r="M2043" s="63">
        <f t="shared" si="270"/>
        <v>0</v>
      </c>
    </row>
    <row r="2044" spans="1:13">
      <c r="A2044" s="24">
        <v>17</v>
      </c>
      <c r="B2044" s="25" t="s">
        <v>40</v>
      </c>
      <c r="C2044" s="37"/>
      <c r="D2044" s="38">
        <v>113832</v>
      </c>
      <c r="E2044" s="28">
        <f t="shared" si="266"/>
        <v>0</v>
      </c>
      <c r="F2044" s="29">
        <v>0.09</v>
      </c>
      <c r="G2044" s="30">
        <f t="shared" si="267"/>
        <v>0</v>
      </c>
      <c r="H2044" s="31">
        <f t="shared" si="268"/>
        <v>95914</v>
      </c>
      <c r="I2044" s="59"/>
      <c r="J2044" s="59"/>
      <c r="K2044" s="59">
        <f t="shared" si="269"/>
        <v>0</v>
      </c>
      <c r="L2044" s="59"/>
      <c r="M2044" s="63">
        <f t="shared" si="270"/>
        <v>0</v>
      </c>
    </row>
    <row r="2045" spans="1:13">
      <c r="A2045" s="24">
        <v>18</v>
      </c>
      <c r="B2045" s="25" t="s">
        <v>41</v>
      </c>
      <c r="C2045" s="37">
        <v>3</v>
      </c>
      <c r="D2045" s="39">
        <v>98010</v>
      </c>
      <c r="E2045" s="28">
        <f t="shared" si="266"/>
        <v>294030</v>
      </c>
      <c r="F2045" s="29">
        <v>0.09</v>
      </c>
      <c r="G2045" s="30">
        <f t="shared" si="267"/>
        <v>267567.3</v>
      </c>
      <c r="H2045" s="31">
        <f t="shared" si="268"/>
        <v>82582.5</v>
      </c>
      <c r="I2045" s="59"/>
      <c r="J2045" s="59"/>
      <c r="K2045" s="59">
        <f t="shared" si="269"/>
        <v>247747.5</v>
      </c>
      <c r="L2045" s="59"/>
      <c r="M2045" s="63">
        <f t="shared" si="270"/>
        <v>247747.5</v>
      </c>
    </row>
    <row r="2046" spans="1:13" ht="17.25">
      <c r="A2046" s="40"/>
      <c r="B2046" s="41" t="s">
        <v>42</v>
      </c>
      <c r="C2046" s="42">
        <f>SUM(C2028:C2045)</f>
        <v>18</v>
      </c>
      <c r="D2046" s="42"/>
      <c r="E2046" s="43">
        <f>SUM(E2028:E2045)</f>
        <v>1301121</v>
      </c>
      <c r="F2046" s="43"/>
      <c r="G2046" s="111">
        <f>SUM(G2028:G2045)</f>
        <v>1184020.1100000001</v>
      </c>
      <c r="H2046" s="45"/>
      <c r="I2046" s="64"/>
      <c r="J2046" s="113"/>
      <c r="K2046" s="113">
        <f>SUM(K2028:K2045)</f>
        <v>1096314.9166666665</v>
      </c>
      <c r="L2046" s="113"/>
      <c r="M2046" s="45">
        <f>SUM(M2028:M2045)</f>
        <v>1096314.9166666665</v>
      </c>
    </row>
    <row r="2047" spans="1:13" ht="31.5">
      <c r="A2047" s="46"/>
      <c r="B2047" s="47"/>
      <c r="C2047" s="48"/>
      <c r="D2047" s="48"/>
      <c r="E2047" s="49"/>
      <c r="F2047" s="49"/>
      <c r="G2047" s="50"/>
      <c r="H2047" s="51"/>
      <c r="I2047" s="65"/>
      <c r="J2047" s="114"/>
      <c r="K2047" s="114">
        <f>K2046*0.08</f>
        <v>87705.193333333329</v>
      </c>
      <c r="L2047" s="114"/>
      <c r="M2047" s="115">
        <f>M2046*0.1</f>
        <v>109631.49166666665</v>
      </c>
    </row>
    <row r="2048" spans="1:13" ht="18">
      <c r="A2048" s="283"/>
      <c r="B2048" s="283"/>
      <c r="C2048" s="284"/>
      <c r="D2048" s="284"/>
      <c r="E2048" s="54"/>
      <c r="F2048" s="54"/>
      <c r="G2048" s="55"/>
      <c r="H2048" s="56"/>
      <c r="I2048" s="66"/>
      <c r="J2048" s="116"/>
      <c r="K2048" s="116">
        <f>SUM(K2046:K2047)</f>
        <v>1184020.1099999999</v>
      </c>
      <c r="L2048" s="116"/>
      <c r="M2048" s="117">
        <f>SUM(M2046:M2047)</f>
        <v>1205946.4083333332</v>
      </c>
    </row>
    <row r="2049" spans="1:13" ht="18">
      <c r="A2049" s="283" t="s">
        <v>43</v>
      </c>
      <c r="B2049" s="283"/>
      <c r="C2049" s="284" t="s">
        <v>44</v>
      </c>
      <c r="D2049" s="284"/>
      <c r="E2049" s="54"/>
      <c r="F2049" s="54"/>
      <c r="G2049" s="55" t="s">
        <v>45</v>
      </c>
      <c r="H2049" s="56"/>
    </row>
    <row r="2057" spans="1:13" ht="15.75">
      <c r="A2057" s="279" t="s">
        <v>0</v>
      </c>
      <c r="B2057" s="279"/>
      <c r="C2057" s="279"/>
      <c r="D2057" s="279"/>
      <c r="E2057" s="279"/>
      <c r="F2057" s="279"/>
      <c r="G2057" s="279"/>
      <c r="H2057" s="3"/>
      <c r="I2057" s="112"/>
      <c r="K2057" s="112"/>
      <c r="L2057" s="112"/>
      <c r="M2057" s="1"/>
    </row>
    <row r="2058" spans="1:13" ht="17.25">
      <c r="A2058" s="279" t="s">
        <v>1</v>
      </c>
      <c r="B2058" s="279"/>
      <c r="C2058" s="279"/>
      <c r="D2058" s="279"/>
      <c r="E2058" s="279"/>
      <c r="F2058" s="279"/>
      <c r="G2058" s="279"/>
      <c r="H2058" s="3"/>
      <c r="I2058" s="58"/>
      <c r="J2058" s="58"/>
      <c r="K2058" s="58"/>
      <c r="L2058" s="58"/>
      <c r="M2058" s="1"/>
    </row>
    <row r="2059" spans="1:13" ht="15.75">
      <c r="A2059" s="279" t="s">
        <v>2</v>
      </c>
      <c r="B2059" s="279"/>
      <c r="C2059" s="279"/>
      <c r="D2059" s="279"/>
      <c r="E2059" s="279"/>
      <c r="F2059" s="279"/>
      <c r="G2059" s="279"/>
      <c r="H2059" s="3"/>
      <c r="I2059" s="59"/>
      <c r="J2059" s="59"/>
      <c r="K2059" s="59"/>
      <c r="L2059" s="59"/>
      <c r="M2059" s="1"/>
    </row>
    <row r="2060" spans="1:13" ht="15.75">
      <c r="A2060" s="279" t="s">
        <v>4</v>
      </c>
      <c r="B2060" s="279"/>
      <c r="C2060" s="279"/>
      <c r="D2060" s="279"/>
      <c r="E2060" s="279"/>
      <c r="F2060" s="279"/>
      <c r="G2060" s="279"/>
      <c r="H2060" s="3"/>
      <c r="I2060" s="59"/>
      <c r="J2060" s="59"/>
      <c r="K2060" s="59"/>
      <c r="L2060" s="59"/>
      <c r="M2060" s="1"/>
    </row>
    <row r="2061" spans="1:13" ht="15.75">
      <c r="A2061" s="280" t="s">
        <v>6</v>
      </c>
      <c r="B2061" s="280"/>
      <c r="C2061" s="280"/>
      <c r="D2061" s="280"/>
      <c r="E2061" s="280"/>
      <c r="F2061" s="280"/>
      <c r="G2061" s="280"/>
      <c r="H2061" s="3"/>
      <c r="I2061" s="59"/>
      <c r="J2061" s="59"/>
      <c r="K2061" s="59"/>
      <c r="L2061" s="59"/>
      <c r="M2061" s="1"/>
    </row>
    <row r="2062" spans="1:13" ht="27.75">
      <c r="A2062" s="9"/>
      <c r="B2062" s="9"/>
      <c r="C2062" s="281" t="s">
        <v>620</v>
      </c>
      <c r="D2062" s="281"/>
      <c r="E2062" s="281"/>
      <c r="F2062" s="281"/>
      <c r="G2062" s="281"/>
      <c r="H2062" s="10"/>
      <c r="I2062" s="59"/>
      <c r="J2062" s="59"/>
      <c r="K2062" s="59"/>
      <c r="L2062" s="59"/>
      <c r="M2062" s="2"/>
    </row>
    <row r="2063" spans="1:13" ht="15.75">
      <c r="A2063" s="11" t="s">
        <v>1100</v>
      </c>
      <c r="B2063" s="12"/>
      <c r="C2063" s="13"/>
      <c r="D2063" s="286"/>
      <c r="E2063" s="286"/>
      <c r="F2063" s="286"/>
      <c r="G2063" s="286"/>
      <c r="H2063" s="15"/>
      <c r="I2063" s="59"/>
      <c r="J2063" s="59"/>
      <c r="K2063" s="59"/>
      <c r="L2063" s="59"/>
      <c r="M2063" s="1"/>
    </row>
    <row r="2064" spans="1:13" ht="15.75">
      <c r="A2064" s="11" t="s">
        <v>9</v>
      </c>
      <c r="B2064" s="306" t="s">
        <v>1120</v>
      </c>
      <c r="C2064" s="306"/>
      <c r="D2064" s="306"/>
      <c r="E2064" s="306"/>
      <c r="F2064" s="11"/>
      <c r="G2064" s="16"/>
      <c r="H2064" s="17"/>
      <c r="I2064" s="60"/>
      <c r="J2064" s="60"/>
      <c r="K2064" s="60"/>
      <c r="L2064" s="60"/>
      <c r="M2064" s="74"/>
    </row>
    <row r="2065" spans="1:13" ht="15.75">
      <c r="A2065" s="11" t="s">
        <v>11</v>
      </c>
      <c r="B2065" s="289"/>
      <c r="C2065" s="289"/>
      <c r="D2065" s="289"/>
      <c r="E2065" s="289"/>
      <c r="F2065" s="18"/>
      <c r="G2065" s="19" t="s">
        <v>13</v>
      </c>
      <c r="H2065" s="20" t="s">
        <v>161</v>
      </c>
      <c r="I2065" s="62"/>
      <c r="J2065" s="62"/>
      <c r="K2065" s="62"/>
      <c r="L2065" s="62"/>
      <c r="M2065" s="1"/>
    </row>
    <row r="2066" spans="1:13" ht="15.75">
      <c r="A2066" s="21" t="s">
        <v>14</v>
      </c>
      <c r="B2066" s="21" t="s">
        <v>16</v>
      </c>
      <c r="C2066" s="21" t="s">
        <v>17</v>
      </c>
      <c r="D2066" s="22" t="s">
        <v>18</v>
      </c>
      <c r="E2066" s="23" t="s">
        <v>19</v>
      </c>
      <c r="F2066" s="23" t="s">
        <v>20</v>
      </c>
      <c r="G2066" s="21" t="s">
        <v>21</v>
      </c>
      <c r="H2066" s="3"/>
      <c r="I2066" s="59"/>
      <c r="J2066" s="59"/>
      <c r="K2066" s="59"/>
      <c r="L2066" s="59"/>
      <c r="M2066" s="1"/>
    </row>
    <row r="2067" spans="1:13">
      <c r="A2067" s="24">
        <v>1</v>
      </c>
      <c r="B2067" s="25" t="s">
        <v>23</v>
      </c>
      <c r="C2067" s="26">
        <v>7</v>
      </c>
      <c r="D2067" s="27">
        <v>79305</v>
      </c>
      <c r="E2067" s="28">
        <f>D2067*C2067</f>
        <v>555135</v>
      </c>
      <c r="F2067" s="29">
        <v>0.09</v>
      </c>
      <c r="G2067" s="30">
        <f>E2067-E2067*F2067</f>
        <v>505172.85</v>
      </c>
      <c r="H2067" s="31">
        <f>D2067/1.08*0.91</f>
        <v>66821.805555555547</v>
      </c>
      <c r="I2067" s="59"/>
      <c r="J2067" s="59"/>
      <c r="K2067" s="59">
        <f>H2067*C2067</f>
        <v>467752.63888888882</v>
      </c>
      <c r="L2067" s="59"/>
      <c r="M2067" s="63">
        <f>H2067*C2067</f>
        <v>467752.63888888882</v>
      </c>
    </row>
    <row r="2068" spans="1:13">
      <c r="A2068" s="24">
        <v>2</v>
      </c>
      <c r="B2068" s="25" t="s">
        <v>25</v>
      </c>
      <c r="C2068" s="32">
        <v>5</v>
      </c>
      <c r="D2068" s="33">
        <v>128591</v>
      </c>
      <c r="E2068" s="28">
        <f t="shared" ref="E2068:E2084" si="271">D2068*C2068</f>
        <v>642955</v>
      </c>
      <c r="F2068" s="29">
        <v>0.09</v>
      </c>
      <c r="G2068" s="30">
        <f t="shared" ref="G2068:G2084" si="272">E2068-E2068*F2068</f>
        <v>585089.05000000005</v>
      </c>
      <c r="H2068" s="31">
        <f t="shared" ref="H2068:H2084" si="273">D2068/1.08*0.91</f>
        <v>108349.82407407407</v>
      </c>
      <c r="I2068" s="59"/>
      <c r="J2068" s="59"/>
      <c r="K2068" s="59">
        <f t="shared" ref="K2068:K2084" si="274">H2068*C2068</f>
        <v>541749.12037037034</v>
      </c>
      <c r="L2068" s="59"/>
      <c r="M2068" s="63">
        <f t="shared" ref="M2068:M2084" si="275">H2068*C2068</f>
        <v>541749.12037037034</v>
      </c>
    </row>
    <row r="2069" spans="1:13">
      <c r="A2069" s="24">
        <v>3</v>
      </c>
      <c r="B2069" s="25" t="s">
        <v>26</v>
      </c>
      <c r="C2069" s="88">
        <v>3</v>
      </c>
      <c r="D2069" s="27">
        <v>60043</v>
      </c>
      <c r="E2069" s="28">
        <f t="shared" si="271"/>
        <v>180129</v>
      </c>
      <c r="F2069" s="29">
        <v>0.09</v>
      </c>
      <c r="G2069" s="30">
        <f t="shared" si="272"/>
        <v>163917.39000000001</v>
      </c>
      <c r="H2069" s="31">
        <f t="shared" si="273"/>
        <v>50591.787037037036</v>
      </c>
      <c r="I2069" s="59"/>
      <c r="J2069" s="59"/>
      <c r="K2069" s="59">
        <f t="shared" si="274"/>
        <v>151775.36111111112</v>
      </c>
      <c r="L2069" s="59"/>
      <c r="M2069" s="63">
        <f t="shared" si="275"/>
        <v>151775.36111111112</v>
      </c>
    </row>
    <row r="2070" spans="1:13">
      <c r="A2070" s="24">
        <v>4</v>
      </c>
      <c r="B2070" s="25" t="s">
        <v>27</v>
      </c>
      <c r="C2070" s="106">
        <v>3</v>
      </c>
      <c r="D2070" s="27">
        <v>115781</v>
      </c>
      <c r="E2070" s="28">
        <f t="shared" si="271"/>
        <v>347343</v>
      </c>
      <c r="F2070" s="29">
        <v>0.09</v>
      </c>
      <c r="G2070" s="30">
        <f t="shared" si="272"/>
        <v>316082.13</v>
      </c>
      <c r="H2070" s="31">
        <f t="shared" si="273"/>
        <v>97556.212962962964</v>
      </c>
      <c r="I2070" s="59"/>
      <c r="J2070" s="59"/>
      <c r="K2070" s="59">
        <f t="shared" si="274"/>
        <v>292668.63888888888</v>
      </c>
      <c r="L2070" s="59"/>
      <c r="M2070" s="63">
        <f t="shared" si="275"/>
        <v>292668.63888888888</v>
      </c>
    </row>
    <row r="2071" spans="1:13">
      <c r="A2071" s="24">
        <v>5</v>
      </c>
      <c r="B2071" s="25" t="s">
        <v>28</v>
      </c>
      <c r="C2071" s="32">
        <v>7</v>
      </c>
      <c r="D2071" s="27">
        <v>119943</v>
      </c>
      <c r="E2071" s="28">
        <f t="shared" si="271"/>
        <v>839601</v>
      </c>
      <c r="F2071" s="29">
        <v>0.09</v>
      </c>
      <c r="G2071" s="30">
        <f t="shared" si="272"/>
        <v>764036.91</v>
      </c>
      <c r="H2071" s="31">
        <f t="shared" si="273"/>
        <v>101063.08333333333</v>
      </c>
      <c r="I2071" s="59"/>
      <c r="J2071" s="59"/>
      <c r="K2071" s="59">
        <f t="shared" si="274"/>
        <v>707441.58333333326</v>
      </c>
      <c r="L2071" s="59"/>
      <c r="M2071" s="63">
        <f t="shared" si="275"/>
        <v>707441.58333333326</v>
      </c>
    </row>
    <row r="2072" spans="1:13">
      <c r="A2072" s="24">
        <v>6</v>
      </c>
      <c r="B2072" s="25" t="s">
        <v>29</v>
      </c>
      <c r="C2072" s="26"/>
      <c r="D2072" s="27">
        <v>94810</v>
      </c>
      <c r="E2072" s="28">
        <f t="shared" si="271"/>
        <v>0</v>
      </c>
      <c r="F2072" s="29">
        <v>0.09</v>
      </c>
      <c r="G2072" s="30">
        <f t="shared" si="272"/>
        <v>0</v>
      </c>
      <c r="H2072" s="31">
        <f t="shared" si="273"/>
        <v>79886.203703703708</v>
      </c>
      <c r="I2072" s="59"/>
      <c r="J2072" s="59"/>
      <c r="K2072" s="59">
        <f t="shared" si="274"/>
        <v>0</v>
      </c>
      <c r="L2072" s="59"/>
      <c r="M2072" s="63">
        <f t="shared" si="275"/>
        <v>0</v>
      </c>
    </row>
    <row r="2073" spans="1:13">
      <c r="A2073" s="24">
        <v>7</v>
      </c>
      <c r="B2073" s="25" t="s">
        <v>30</v>
      </c>
      <c r="C2073" s="34"/>
      <c r="D2073" s="27">
        <v>141396</v>
      </c>
      <c r="E2073" s="28">
        <f t="shared" si="271"/>
        <v>0</v>
      </c>
      <c r="F2073" s="29">
        <v>0.09</v>
      </c>
      <c r="G2073" s="30">
        <f t="shared" si="272"/>
        <v>0</v>
      </c>
      <c r="H2073" s="31">
        <f t="shared" si="273"/>
        <v>119139.22222222222</v>
      </c>
      <c r="I2073" s="59"/>
      <c r="J2073" s="59"/>
      <c r="K2073" s="59">
        <f t="shared" si="274"/>
        <v>0</v>
      </c>
      <c r="L2073" s="59"/>
      <c r="M2073" s="63">
        <f t="shared" si="275"/>
        <v>0</v>
      </c>
    </row>
    <row r="2074" spans="1:13">
      <c r="A2074" s="24">
        <v>8</v>
      </c>
      <c r="B2074" s="25" t="s">
        <v>31</v>
      </c>
      <c r="C2074" s="26"/>
      <c r="D2074" s="27">
        <v>232931</v>
      </c>
      <c r="E2074" s="28">
        <f t="shared" si="271"/>
        <v>0</v>
      </c>
      <c r="F2074" s="29">
        <v>0.09</v>
      </c>
      <c r="G2074" s="30">
        <f t="shared" si="272"/>
        <v>0</v>
      </c>
      <c r="H2074" s="31">
        <f t="shared" si="273"/>
        <v>196265.93518518517</v>
      </c>
      <c r="I2074" s="59"/>
      <c r="J2074" s="59"/>
      <c r="K2074" s="59">
        <f t="shared" si="274"/>
        <v>0</v>
      </c>
      <c r="L2074" s="59"/>
      <c r="M2074" s="63">
        <f t="shared" si="275"/>
        <v>0</v>
      </c>
    </row>
    <row r="2075" spans="1:13">
      <c r="A2075" s="24">
        <v>9</v>
      </c>
      <c r="B2075" s="36" t="s">
        <v>32</v>
      </c>
      <c r="C2075" s="26"/>
      <c r="D2075" s="27">
        <v>101534</v>
      </c>
      <c r="E2075" s="28">
        <f t="shared" si="271"/>
        <v>0</v>
      </c>
      <c r="F2075" s="29">
        <v>0.09</v>
      </c>
      <c r="G2075" s="30">
        <f t="shared" si="272"/>
        <v>0</v>
      </c>
      <c r="H2075" s="31">
        <f t="shared" si="273"/>
        <v>85551.796296296307</v>
      </c>
      <c r="I2075" s="59"/>
      <c r="J2075" s="59"/>
      <c r="K2075" s="59">
        <f t="shared" si="274"/>
        <v>0</v>
      </c>
      <c r="L2075" s="59"/>
      <c r="M2075" s="63">
        <f t="shared" si="275"/>
        <v>0</v>
      </c>
    </row>
    <row r="2076" spans="1:13">
      <c r="A2076" s="24">
        <v>10</v>
      </c>
      <c r="B2076" s="36" t="s">
        <v>33</v>
      </c>
      <c r="C2076" s="37"/>
      <c r="D2076" s="33">
        <v>110148</v>
      </c>
      <c r="E2076" s="28">
        <f t="shared" si="271"/>
        <v>0</v>
      </c>
      <c r="F2076" s="29">
        <v>0.09</v>
      </c>
      <c r="G2076" s="30">
        <f t="shared" si="272"/>
        <v>0</v>
      </c>
      <c r="H2076" s="31">
        <f t="shared" si="273"/>
        <v>92809.888888888876</v>
      </c>
      <c r="I2076" s="59"/>
      <c r="J2076" s="59"/>
      <c r="K2076" s="59">
        <f t="shared" si="274"/>
        <v>0</v>
      </c>
      <c r="L2076" s="59"/>
      <c r="M2076" s="63">
        <f t="shared" si="275"/>
        <v>0</v>
      </c>
    </row>
    <row r="2077" spans="1:13">
      <c r="A2077" s="24">
        <v>11</v>
      </c>
      <c r="B2077" s="25" t="s">
        <v>34</v>
      </c>
      <c r="C2077" s="37"/>
      <c r="D2077" s="27">
        <v>54198</v>
      </c>
      <c r="E2077" s="28">
        <f t="shared" si="271"/>
        <v>0</v>
      </c>
      <c r="F2077" s="29">
        <v>0.09</v>
      </c>
      <c r="G2077" s="30">
        <f t="shared" si="272"/>
        <v>0</v>
      </c>
      <c r="H2077" s="31">
        <f t="shared" si="273"/>
        <v>45666.833333333328</v>
      </c>
      <c r="I2077" s="59"/>
      <c r="J2077" s="59"/>
      <c r="K2077" s="59">
        <f t="shared" si="274"/>
        <v>0</v>
      </c>
      <c r="L2077" s="59"/>
      <c r="M2077" s="63">
        <f t="shared" si="275"/>
        <v>0</v>
      </c>
    </row>
    <row r="2078" spans="1:13">
      <c r="A2078" s="24">
        <v>12</v>
      </c>
      <c r="B2078" s="25" t="s">
        <v>35</v>
      </c>
      <c r="C2078" s="37"/>
      <c r="D2078" s="27">
        <v>49680</v>
      </c>
      <c r="E2078" s="28">
        <f t="shared" si="271"/>
        <v>0</v>
      </c>
      <c r="F2078" s="29">
        <v>0.09</v>
      </c>
      <c r="G2078" s="30">
        <f t="shared" si="272"/>
        <v>0</v>
      </c>
      <c r="H2078" s="31">
        <f t="shared" si="273"/>
        <v>41860</v>
      </c>
      <c r="I2078" s="59"/>
      <c r="J2078" s="59"/>
      <c r="K2078" s="59">
        <f t="shared" si="274"/>
        <v>0</v>
      </c>
      <c r="L2078" s="59"/>
      <c r="M2078" s="63">
        <f t="shared" si="275"/>
        <v>0</v>
      </c>
    </row>
    <row r="2079" spans="1:13">
      <c r="A2079" s="24">
        <v>13</v>
      </c>
      <c r="B2079" s="25" t="s">
        <v>36</v>
      </c>
      <c r="C2079" s="37">
        <v>3</v>
      </c>
      <c r="D2079" s="38">
        <v>64152</v>
      </c>
      <c r="E2079" s="28">
        <f t="shared" si="271"/>
        <v>192456</v>
      </c>
      <c r="F2079" s="29">
        <v>0.09</v>
      </c>
      <c r="G2079" s="30">
        <f t="shared" si="272"/>
        <v>175134.96</v>
      </c>
      <c r="H2079" s="31">
        <f t="shared" si="273"/>
        <v>54053.999999999993</v>
      </c>
      <c r="I2079" s="59"/>
      <c r="J2079" s="59"/>
      <c r="K2079" s="59">
        <f t="shared" si="274"/>
        <v>162161.99999999997</v>
      </c>
      <c r="L2079" s="59"/>
      <c r="M2079" s="63">
        <f t="shared" si="275"/>
        <v>162161.99999999997</v>
      </c>
    </row>
    <row r="2080" spans="1:13">
      <c r="A2080" s="24">
        <v>14</v>
      </c>
      <c r="B2080" s="25" t="s">
        <v>37</v>
      </c>
      <c r="C2080" s="37"/>
      <c r="D2080" s="38">
        <v>65934</v>
      </c>
      <c r="E2080" s="28">
        <f t="shared" si="271"/>
        <v>0</v>
      </c>
      <c r="F2080" s="29">
        <v>0.09</v>
      </c>
      <c r="G2080" s="30">
        <f t="shared" si="272"/>
        <v>0</v>
      </c>
      <c r="H2080" s="31">
        <f t="shared" si="273"/>
        <v>55555.499999999993</v>
      </c>
      <c r="I2080" s="59"/>
      <c r="J2080" s="59"/>
      <c r="K2080" s="59">
        <f t="shared" si="274"/>
        <v>0</v>
      </c>
      <c r="L2080" s="59"/>
      <c r="M2080" s="63">
        <f t="shared" si="275"/>
        <v>0</v>
      </c>
    </row>
    <row r="2081" spans="1:13">
      <c r="A2081" s="24">
        <v>15</v>
      </c>
      <c r="B2081" s="25" t="s">
        <v>38</v>
      </c>
      <c r="C2081" s="37"/>
      <c r="D2081" s="38">
        <v>76626</v>
      </c>
      <c r="E2081" s="28">
        <f t="shared" si="271"/>
        <v>0</v>
      </c>
      <c r="F2081" s="29">
        <v>0.09</v>
      </c>
      <c r="G2081" s="30">
        <f t="shared" si="272"/>
        <v>0</v>
      </c>
      <c r="H2081" s="31">
        <f t="shared" si="273"/>
        <v>64564.5</v>
      </c>
      <c r="I2081" s="59"/>
      <c r="J2081" s="59"/>
      <c r="K2081" s="59">
        <f t="shared" si="274"/>
        <v>0</v>
      </c>
      <c r="L2081" s="59"/>
      <c r="M2081" s="63">
        <f t="shared" si="275"/>
        <v>0</v>
      </c>
    </row>
    <row r="2082" spans="1:13">
      <c r="A2082" s="24">
        <v>16</v>
      </c>
      <c r="B2082" s="25" t="s">
        <v>39</v>
      </c>
      <c r="C2082" s="37">
        <v>3</v>
      </c>
      <c r="D2082" s="38">
        <v>80190</v>
      </c>
      <c r="E2082" s="28">
        <f t="shared" si="271"/>
        <v>240570</v>
      </c>
      <c r="F2082" s="29">
        <v>0.09</v>
      </c>
      <c r="G2082" s="30">
        <f t="shared" si="272"/>
        <v>218918.7</v>
      </c>
      <c r="H2082" s="31">
        <f t="shared" si="273"/>
        <v>67567.5</v>
      </c>
      <c r="I2082" s="59"/>
      <c r="J2082" s="59"/>
      <c r="K2082" s="59">
        <f t="shared" si="274"/>
        <v>202702.5</v>
      </c>
      <c r="L2082" s="59"/>
      <c r="M2082" s="63">
        <f t="shared" si="275"/>
        <v>202702.5</v>
      </c>
    </row>
    <row r="2083" spans="1:13">
      <c r="A2083" s="24">
        <v>17</v>
      </c>
      <c r="B2083" s="25" t="s">
        <v>40</v>
      </c>
      <c r="C2083" s="37">
        <v>3</v>
      </c>
      <c r="D2083" s="38">
        <v>113832</v>
      </c>
      <c r="E2083" s="28">
        <f t="shared" si="271"/>
        <v>341496</v>
      </c>
      <c r="F2083" s="29">
        <v>0.09</v>
      </c>
      <c r="G2083" s="30">
        <f t="shared" si="272"/>
        <v>310761.36</v>
      </c>
      <c r="H2083" s="31">
        <f t="shared" si="273"/>
        <v>95914</v>
      </c>
      <c r="I2083" s="59"/>
      <c r="J2083" s="59"/>
      <c r="K2083" s="59">
        <f t="shared" si="274"/>
        <v>287742</v>
      </c>
      <c r="L2083" s="59"/>
      <c r="M2083" s="63">
        <f t="shared" si="275"/>
        <v>287742</v>
      </c>
    </row>
    <row r="2084" spans="1:13">
      <c r="A2084" s="24">
        <v>18</v>
      </c>
      <c r="B2084" s="25" t="s">
        <v>41</v>
      </c>
      <c r="C2084" s="37">
        <v>3</v>
      </c>
      <c r="D2084" s="39">
        <v>98010</v>
      </c>
      <c r="E2084" s="28">
        <f t="shared" si="271"/>
        <v>294030</v>
      </c>
      <c r="F2084" s="29">
        <v>0.09</v>
      </c>
      <c r="G2084" s="30">
        <f t="shared" si="272"/>
        <v>267567.3</v>
      </c>
      <c r="H2084" s="31">
        <f t="shared" si="273"/>
        <v>82582.5</v>
      </c>
      <c r="I2084" s="59"/>
      <c r="J2084" s="59"/>
      <c r="K2084" s="59">
        <f t="shared" si="274"/>
        <v>247747.5</v>
      </c>
      <c r="L2084" s="59"/>
      <c r="M2084" s="63">
        <f t="shared" si="275"/>
        <v>247747.5</v>
      </c>
    </row>
    <row r="2085" spans="1:13" ht="17.25">
      <c r="A2085" s="40"/>
      <c r="B2085" s="41" t="s">
        <v>42</v>
      </c>
      <c r="C2085" s="42">
        <f>SUM(C2067:C2084)</f>
        <v>37</v>
      </c>
      <c r="D2085" s="42"/>
      <c r="E2085" s="43">
        <f>SUM(E2067:E2084)</f>
        <v>3633715</v>
      </c>
      <c r="F2085" s="43"/>
      <c r="G2085" s="111">
        <f>SUM(G2067:G2084)</f>
        <v>3306680.65</v>
      </c>
      <c r="H2085" s="45"/>
      <c r="I2085" s="64"/>
      <c r="J2085" s="113"/>
      <c r="K2085" s="113">
        <f>SUM(K2067:K2084)</f>
        <v>3061741.3425925924</v>
      </c>
      <c r="L2085" s="113"/>
      <c r="M2085" s="45">
        <f>SUM(M2067:M2084)</f>
        <v>3061741.3425925924</v>
      </c>
    </row>
    <row r="2086" spans="1:13" ht="31.5">
      <c r="A2086" s="46"/>
      <c r="B2086" s="47"/>
      <c r="C2086" s="48"/>
      <c r="D2086" s="48"/>
      <c r="E2086" s="49"/>
      <c r="F2086" s="49"/>
      <c r="G2086" s="50"/>
      <c r="H2086" s="51"/>
      <c r="I2086" s="65"/>
      <c r="J2086" s="114"/>
      <c r="K2086" s="114">
        <f>K2085*0.08</f>
        <v>244939.30740740738</v>
      </c>
      <c r="L2086" s="114"/>
      <c r="M2086" s="115">
        <f>M2085*0.1</f>
        <v>306174.13425925927</v>
      </c>
    </row>
    <row r="2087" spans="1:13" ht="18">
      <c r="A2087" s="283"/>
      <c r="B2087" s="283"/>
      <c r="C2087" s="284"/>
      <c r="D2087" s="284"/>
      <c r="E2087" s="54"/>
      <c r="F2087" s="54"/>
      <c r="G2087" s="55"/>
      <c r="H2087" s="56"/>
      <c r="I2087" s="66"/>
      <c r="J2087" s="116"/>
      <c r="K2087" s="116">
        <f>SUM(K2085:K2086)</f>
        <v>3306680.65</v>
      </c>
      <c r="L2087" s="116"/>
      <c r="M2087" s="117">
        <f>SUM(M2085:M2086)</f>
        <v>3367915.4768518517</v>
      </c>
    </row>
    <row r="2088" spans="1:13" ht="18">
      <c r="A2088" s="283" t="s">
        <v>43</v>
      </c>
      <c r="B2088" s="283"/>
      <c r="C2088" s="284" t="s">
        <v>44</v>
      </c>
      <c r="D2088" s="284"/>
      <c r="E2088" s="54"/>
      <c r="F2088" s="54"/>
      <c r="G2088" s="55" t="s">
        <v>45</v>
      </c>
      <c r="H2088" s="56"/>
    </row>
    <row r="2096" spans="1:13" ht="15.75">
      <c r="A2096" s="279" t="s">
        <v>0</v>
      </c>
      <c r="B2096" s="279"/>
      <c r="C2096" s="279"/>
      <c r="D2096" s="279"/>
      <c r="E2096" s="279"/>
      <c r="F2096" s="279"/>
      <c r="G2096" s="279"/>
      <c r="H2096" s="3"/>
      <c r="I2096" s="112"/>
      <c r="K2096" s="112"/>
      <c r="L2096" s="112"/>
      <c r="M2096" s="1"/>
    </row>
    <row r="2097" spans="1:13" ht="17.25">
      <c r="A2097" s="279" t="s">
        <v>1</v>
      </c>
      <c r="B2097" s="279"/>
      <c r="C2097" s="279"/>
      <c r="D2097" s="279"/>
      <c r="E2097" s="279"/>
      <c r="F2097" s="279"/>
      <c r="G2097" s="279"/>
      <c r="H2097" s="3"/>
      <c r="I2097" s="58"/>
      <c r="J2097" s="58"/>
      <c r="K2097" s="58"/>
      <c r="L2097" s="58"/>
      <c r="M2097" s="1"/>
    </row>
    <row r="2098" spans="1:13" ht="15.75">
      <c r="A2098" s="279" t="s">
        <v>2</v>
      </c>
      <c r="B2098" s="279"/>
      <c r="C2098" s="279"/>
      <c r="D2098" s="279"/>
      <c r="E2098" s="279"/>
      <c r="F2098" s="279"/>
      <c r="G2098" s="279"/>
      <c r="H2098" s="3"/>
      <c r="I2098" s="59"/>
      <c r="J2098" s="59"/>
      <c r="K2098" s="59"/>
      <c r="L2098" s="59"/>
      <c r="M2098" s="1"/>
    </row>
    <row r="2099" spans="1:13" ht="15.75">
      <c r="A2099" s="279" t="s">
        <v>4</v>
      </c>
      <c r="B2099" s="279"/>
      <c r="C2099" s="279"/>
      <c r="D2099" s="279"/>
      <c r="E2099" s="279"/>
      <c r="F2099" s="279"/>
      <c r="G2099" s="279"/>
      <c r="H2099" s="3"/>
      <c r="I2099" s="59"/>
      <c r="J2099" s="59"/>
      <c r="K2099" s="59"/>
      <c r="L2099" s="59"/>
      <c r="M2099" s="1"/>
    </row>
    <row r="2100" spans="1:13" ht="15.75">
      <c r="A2100" s="280" t="s">
        <v>6</v>
      </c>
      <c r="B2100" s="280"/>
      <c r="C2100" s="280"/>
      <c r="D2100" s="280"/>
      <c r="E2100" s="280"/>
      <c r="F2100" s="280"/>
      <c r="G2100" s="280"/>
      <c r="H2100" s="3"/>
      <c r="I2100" s="59"/>
      <c r="J2100" s="59"/>
      <c r="K2100" s="59"/>
      <c r="L2100" s="59"/>
      <c r="M2100" s="1"/>
    </row>
    <row r="2101" spans="1:13" ht="27.75">
      <c r="A2101" s="9"/>
      <c r="B2101" s="9"/>
      <c r="C2101" s="281" t="s">
        <v>620</v>
      </c>
      <c r="D2101" s="281"/>
      <c r="E2101" s="281"/>
      <c r="F2101" s="281"/>
      <c r="G2101" s="281"/>
      <c r="H2101" s="10"/>
      <c r="I2101" s="59"/>
      <c r="J2101" s="59"/>
      <c r="K2101" s="59"/>
      <c r="L2101" s="59"/>
      <c r="M2101" s="2"/>
    </row>
    <row r="2102" spans="1:13" ht="15.75">
      <c r="A2102" s="11" t="s">
        <v>1100</v>
      </c>
      <c r="B2102" s="12"/>
      <c r="C2102" s="13"/>
      <c r="D2102" s="286"/>
      <c r="E2102" s="286"/>
      <c r="F2102" s="286"/>
      <c r="G2102" s="286"/>
      <c r="H2102" s="15"/>
      <c r="I2102" s="59"/>
      <c r="J2102" s="59"/>
      <c r="K2102" s="59"/>
      <c r="L2102" s="59"/>
      <c r="M2102" s="1"/>
    </row>
    <row r="2103" spans="1:13" ht="15.75">
      <c r="A2103" s="11" t="s">
        <v>9</v>
      </c>
      <c r="B2103" s="306" t="s">
        <v>1162</v>
      </c>
      <c r="C2103" s="306"/>
      <c r="D2103" s="306"/>
      <c r="E2103" s="306"/>
      <c r="F2103" s="11"/>
      <c r="G2103" s="16"/>
      <c r="H2103" s="17"/>
      <c r="I2103" s="60"/>
      <c r="J2103" s="60"/>
      <c r="K2103" s="60"/>
      <c r="L2103" s="60"/>
      <c r="M2103" s="74"/>
    </row>
    <row r="2104" spans="1:13" ht="15.75">
      <c r="A2104" s="11" t="s">
        <v>11</v>
      </c>
      <c r="B2104" s="289"/>
      <c r="C2104" s="289"/>
      <c r="D2104" s="289"/>
      <c r="E2104" s="289"/>
      <c r="F2104" s="18"/>
      <c r="G2104" s="19" t="s">
        <v>13</v>
      </c>
      <c r="H2104" s="20" t="s">
        <v>161</v>
      </c>
      <c r="I2104" s="62"/>
      <c r="J2104" s="62"/>
      <c r="K2104" s="62"/>
      <c r="L2104" s="62"/>
      <c r="M2104" s="1"/>
    </row>
    <row r="2105" spans="1:13" ht="15.75">
      <c r="A2105" s="21" t="s">
        <v>14</v>
      </c>
      <c r="B2105" s="21" t="s">
        <v>16</v>
      </c>
      <c r="C2105" s="21" t="s">
        <v>17</v>
      </c>
      <c r="D2105" s="22" t="s">
        <v>18</v>
      </c>
      <c r="E2105" s="23" t="s">
        <v>19</v>
      </c>
      <c r="F2105" s="23" t="s">
        <v>20</v>
      </c>
      <c r="G2105" s="21" t="s">
        <v>21</v>
      </c>
      <c r="H2105" s="3"/>
      <c r="I2105" s="59"/>
      <c r="J2105" s="59"/>
      <c r="K2105" s="59"/>
      <c r="L2105" s="59"/>
      <c r="M2105" s="1"/>
    </row>
    <row r="2106" spans="1:13">
      <c r="A2106" s="24">
        <v>1</v>
      </c>
      <c r="B2106" s="25" t="s">
        <v>23</v>
      </c>
      <c r="C2106" s="26">
        <v>3</v>
      </c>
      <c r="D2106" s="27">
        <v>79305</v>
      </c>
      <c r="E2106" s="28">
        <f>D2106*C2106</f>
        <v>237915</v>
      </c>
      <c r="F2106" s="29">
        <v>0.09</v>
      </c>
      <c r="G2106" s="30">
        <f>E2106-E2106*F2106</f>
        <v>216502.65</v>
      </c>
      <c r="H2106" s="31">
        <f>D2106/1.08*0.91</f>
        <v>66821.805555555547</v>
      </c>
      <c r="I2106" s="59"/>
      <c r="J2106" s="59"/>
      <c r="K2106" s="59">
        <f>H2106*C2106</f>
        <v>200465.41666666663</v>
      </c>
      <c r="L2106" s="59"/>
      <c r="M2106" s="63">
        <f>H2106*C2106</f>
        <v>200465.41666666663</v>
      </c>
    </row>
    <row r="2107" spans="1:13">
      <c r="A2107" s="24">
        <v>2</v>
      </c>
      <c r="B2107" s="25" t="s">
        <v>25</v>
      </c>
      <c r="C2107" s="32">
        <v>3</v>
      </c>
      <c r="D2107" s="33">
        <v>128591</v>
      </c>
      <c r="E2107" s="28">
        <f t="shared" ref="E2107:E2123" si="276">D2107*C2107</f>
        <v>385773</v>
      </c>
      <c r="F2107" s="29">
        <v>0.09</v>
      </c>
      <c r="G2107" s="30">
        <f t="shared" ref="G2107:G2123" si="277">E2107-E2107*F2107</f>
        <v>351053.43</v>
      </c>
      <c r="H2107" s="31">
        <f t="shared" ref="H2107:H2123" si="278">D2107/1.08*0.91</f>
        <v>108349.82407407407</v>
      </c>
      <c r="I2107" s="59"/>
      <c r="J2107" s="59"/>
      <c r="K2107" s="59">
        <f t="shared" ref="K2107:K2123" si="279">H2107*C2107</f>
        <v>325049.47222222225</v>
      </c>
      <c r="L2107" s="59"/>
      <c r="M2107" s="63">
        <f t="shared" ref="M2107:M2123" si="280">H2107*C2107</f>
        <v>325049.47222222225</v>
      </c>
    </row>
    <row r="2108" spans="1:13">
      <c r="A2108" s="24">
        <v>3</v>
      </c>
      <c r="B2108" s="25" t="s">
        <v>26</v>
      </c>
      <c r="C2108" s="88"/>
      <c r="D2108" s="27">
        <v>60043</v>
      </c>
      <c r="E2108" s="28">
        <f t="shared" si="276"/>
        <v>0</v>
      </c>
      <c r="F2108" s="29">
        <v>0.09</v>
      </c>
      <c r="G2108" s="30">
        <f t="shared" si="277"/>
        <v>0</v>
      </c>
      <c r="H2108" s="31">
        <f t="shared" si="278"/>
        <v>50591.787037037036</v>
      </c>
      <c r="I2108" s="59"/>
      <c r="J2108" s="59"/>
      <c r="K2108" s="59">
        <f t="shared" si="279"/>
        <v>0</v>
      </c>
      <c r="L2108" s="59"/>
      <c r="M2108" s="63">
        <f t="shared" si="280"/>
        <v>0</v>
      </c>
    </row>
    <row r="2109" spans="1:13">
      <c r="A2109" s="24">
        <v>4</v>
      </c>
      <c r="B2109" s="25" t="s">
        <v>27</v>
      </c>
      <c r="C2109" s="106"/>
      <c r="D2109" s="27">
        <v>115781</v>
      </c>
      <c r="E2109" s="28">
        <f t="shared" si="276"/>
        <v>0</v>
      </c>
      <c r="F2109" s="29">
        <v>0.09</v>
      </c>
      <c r="G2109" s="30">
        <f t="shared" si="277"/>
        <v>0</v>
      </c>
      <c r="H2109" s="31">
        <f t="shared" si="278"/>
        <v>97556.212962962964</v>
      </c>
      <c r="I2109" s="59"/>
      <c r="J2109" s="59"/>
      <c r="K2109" s="59">
        <f t="shared" si="279"/>
        <v>0</v>
      </c>
      <c r="L2109" s="59"/>
      <c r="M2109" s="63">
        <f t="shared" si="280"/>
        <v>0</v>
      </c>
    </row>
    <row r="2110" spans="1:13">
      <c r="A2110" s="24">
        <v>5</v>
      </c>
      <c r="B2110" s="25" t="s">
        <v>28</v>
      </c>
      <c r="C2110" s="32">
        <v>3</v>
      </c>
      <c r="D2110" s="27">
        <v>119943</v>
      </c>
      <c r="E2110" s="28">
        <f t="shared" si="276"/>
        <v>359829</v>
      </c>
      <c r="F2110" s="29">
        <v>0.09</v>
      </c>
      <c r="G2110" s="30">
        <f t="shared" si="277"/>
        <v>327444.39</v>
      </c>
      <c r="H2110" s="31">
        <f t="shared" si="278"/>
        <v>101063.08333333333</v>
      </c>
      <c r="I2110" s="59"/>
      <c r="J2110" s="59"/>
      <c r="K2110" s="59">
        <f t="shared" si="279"/>
        <v>303189.25</v>
      </c>
      <c r="L2110" s="59"/>
      <c r="M2110" s="63">
        <f t="shared" si="280"/>
        <v>303189.25</v>
      </c>
    </row>
    <row r="2111" spans="1:13">
      <c r="A2111" s="24">
        <v>6</v>
      </c>
      <c r="B2111" s="25" t="s">
        <v>29</v>
      </c>
      <c r="C2111" s="26"/>
      <c r="D2111" s="27">
        <v>94810</v>
      </c>
      <c r="E2111" s="28">
        <f t="shared" si="276"/>
        <v>0</v>
      </c>
      <c r="F2111" s="29">
        <v>0.09</v>
      </c>
      <c r="G2111" s="30">
        <f t="shared" si="277"/>
        <v>0</v>
      </c>
      <c r="H2111" s="31">
        <f t="shared" si="278"/>
        <v>79886.203703703708</v>
      </c>
      <c r="I2111" s="59"/>
      <c r="J2111" s="59"/>
      <c r="K2111" s="59">
        <f t="shared" si="279"/>
        <v>0</v>
      </c>
      <c r="L2111" s="59"/>
      <c r="M2111" s="63">
        <f t="shared" si="280"/>
        <v>0</v>
      </c>
    </row>
    <row r="2112" spans="1:13">
      <c r="A2112" s="24">
        <v>7</v>
      </c>
      <c r="B2112" s="25" t="s">
        <v>30</v>
      </c>
      <c r="C2112" s="34"/>
      <c r="D2112" s="27">
        <v>141396</v>
      </c>
      <c r="E2112" s="28">
        <f t="shared" si="276"/>
        <v>0</v>
      </c>
      <c r="F2112" s="29">
        <v>0.09</v>
      </c>
      <c r="G2112" s="30">
        <f t="shared" si="277"/>
        <v>0</v>
      </c>
      <c r="H2112" s="31">
        <f t="shared" si="278"/>
        <v>119139.22222222222</v>
      </c>
      <c r="I2112" s="59"/>
      <c r="J2112" s="59"/>
      <c r="K2112" s="59">
        <f t="shared" si="279"/>
        <v>0</v>
      </c>
      <c r="L2112" s="59"/>
      <c r="M2112" s="63">
        <f t="shared" si="280"/>
        <v>0</v>
      </c>
    </row>
    <row r="2113" spans="1:13">
      <c r="A2113" s="24">
        <v>8</v>
      </c>
      <c r="B2113" s="25" t="s">
        <v>31</v>
      </c>
      <c r="C2113" s="26"/>
      <c r="D2113" s="27">
        <v>232931</v>
      </c>
      <c r="E2113" s="28">
        <f t="shared" si="276"/>
        <v>0</v>
      </c>
      <c r="F2113" s="29">
        <v>0.09</v>
      </c>
      <c r="G2113" s="30">
        <f t="shared" si="277"/>
        <v>0</v>
      </c>
      <c r="H2113" s="31">
        <f t="shared" si="278"/>
        <v>196265.93518518517</v>
      </c>
      <c r="I2113" s="59"/>
      <c r="J2113" s="59"/>
      <c r="K2113" s="59">
        <f t="shared" si="279"/>
        <v>0</v>
      </c>
      <c r="L2113" s="59"/>
      <c r="M2113" s="63">
        <f t="shared" si="280"/>
        <v>0</v>
      </c>
    </row>
    <row r="2114" spans="1:13">
      <c r="A2114" s="24">
        <v>9</v>
      </c>
      <c r="B2114" s="36" t="s">
        <v>32</v>
      </c>
      <c r="C2114" s="26"/>
      <c r="D2114" s="27">
        <v>101534</v>
      </c>
      <c r="E2114" s="28">
        <f t="shared" si="276"/>
        <v>0</v>
      </c>
      <c r="F2114" s="29">
        <v>0.09</v>
      </c>
      <c r="G2114" s="30">
        <f t="shared" si="277"/>
        <v>0</v>
      </c>
      <c r="H2114" s="31">
        <f t="shared" si="278"/>
        <v>85551.796296296307</v>
      </c>
      <c r="I2114" s="59"/>
      <c r="J2114" s="59"/>
      <c r="K2114" s="59">
        <f t="shared" si="279"/>
        <v>0</v>
      </c>
      <c r="L2114" s="59"/>
      <c r="M2114" s="63">
        <f t="shared" si="280"/>
        <v>0</v>
      </c>
    </row>
    <row r="2115" spans="1:13">
      <c r="A2115" s="24">
        <v>10</v>
      </c>
      <c r="B2115" s="36" t="s">
        <v>33</v>
      </c>
      <c r="C2115" s="37"/>
      <c r="D2115" s="33">
        <v>110148</v>
      </c>
      <c r="E2115" s="28">
        <f t="shared" si="276"/>
        <v>0</v>
      </c>
      <c r="F2115" s="29">
        <v>0.09</v>
      </c>
      <c r="G2115" s="30">
        <f t="shared" si="277"/>
        <v>0</v>
      </c>
      <c r="H2115" s="31">
        <f t="shared" si="278"/>
        <v>92809.888888888876</v>
      </c>
      <c r="I2115" s="59"/>
      <c r="J2115" s="59"/>
      <c r="K2115" s="59">
        <f t="shared" si="279"/>
        <v>0</v>
      </c>
      <c r="L2115" s="59"/>
      <c r="M2115" s="63">
        <f t="shared" si="280"/>
        <v>0</v>
      </c>
    </row>
    <row r="2116" spans="1:13">
      <c r="A2116" s="24">
        <v>11</v>
      </c>
      <c r="B2116" s="25" t="s">
        <v>34</v>
      </c>
      <c r="C2116" s="37">
        <v>3</v>
      </c>
      <c r="D2116" s="27">
        <v>54198</v>
      </c>
      <c r="E2116" s="28">
        <f t="shared" si="276"/>
        <v>162594</v>
      </c>
      <c r="F2116" s="29">
        <v>0.09</v>
      </c>
      <c r="G2116" s="30">
        <f t="shared" si="277"/>
        <v>147960.54</v>
      </c>
      <c r="H2116" s="31">
        <f t="shared" si="278"/>
        <v>45666.833333333328</v>
      </c>
      <c r="I2116" s="59"/>
      <c r="J2116" s="59"/>
      <c r="K2116" s="59">
        <f t="shared" si="279"/>
        <v>137000.5</v>
      </c>
      <c r="L2116" s="59"/>
      <c r="M2116" s="63">
        <f t="shared" si="280"/>
        <v>137000.5</v>
      </c>
    </row>
    <row r="2117" spans="1:13">
      <c r="A2117" s="24">
        <v>12</v>
      </c>
      <c r="B2117" s="25" t="s">
        <v>35</v>
      </c>
      <c r="C2117" s="37">
        <v>3</v>
      </c>
      <c r="D2117" s="27">
        <v>49680</v>
      </c>
      <c r="E2117" s="28">
        <f t="shared" si="276"/>
        <v>149040</v>
      </c>
      <c r="F2117" s="29">
        <v>0.09</v>
      </c>
      <c r="G2117" s="30">
        <f t="shared" si="277"/>
        <v>135626.4</v>
      </c>
      <c r="H2117" s="31">
        <f t="shared" si="278"/>
        <v>41860</v>
      </c>
      <c r="I2117" s="59"/>
      <c r="J2117" s="59"/>
      <c r="K2117" s="59">
        <f t="shared" si="279"/>
        <v>125580</v>
      </c>
      <c r="L2117" s="59"/>
      <c r="M2117" s="63">
        <f t="shared" si="280"/>
        <v>125580</v>
      </c>
    </row>
    <row r="2118" spans="1:13">
      <c r="A2118" s="24">
        <v>13</v>
      </c>
      <c r="B2118" s="25" t="s">
        <v>36</v>
      </c>
      <c r="C2118" s="37"/>
      <c r="D2118" s="38">
        <v>64152</v>
      </c>
      <c r="E2118" s="28">
        <f t="shared" si="276"/>
        <v>0</v>
      </c>
      <c r="F2118" s="29">
        <v>0.09</v>
      </c>
      <c r="G2118" s="30">
        <f t="shared" si="277"/>
        <v>0</v>
      </c>
      <c r="H2118" s="31">
        <f t="shared" si="278"/>
        <v>54053.999999999993</v>
      </c>
      <c r="I2118" s="59"/>
      <c r="J2118" s="59"/>
      <c r="K2118" s="59">
        <f t="shared" si="279"/>
        <v>0</v>
      </c>
      <c r="L2118" s="59"/>
      <c r="M2118" s="63">
        <f t="shared" si="280"/>
        <v>0</v>
      </c>
    </row>
    <row r="2119" spans="1:13">
      <c r="A2119" s="24">
        <v>14</v>
      </c>
      <c r="B2119" s="25" t="s">
        <v>37</v>
      </c>
      <c r="C2119" s="37"/>
      <c r="D2119" s="38">
        <v>65934</v>
      </c>
      <c r="E2119" s="28">
        <f t="shared" si="276"/>
        <v>0</v>
      </c>
      <c r="F2119" s="29">
        <v>0.09</v>
      </c>
      <c r="G2119" s="30">
        <f t="shared" si="277"/>
        <v>0</v>
      </c>
      <c r="H2119" s="31">
        <f t="shared" si="278"/>
        <v>55555.499999999993</v>
      </c>
      <c r="I2119" s="59"/>
      <c r="J2119" s="59"/>
      <c r="K2119" s="59">
        <f t="shared" si="279"/>
        <v>0</v>
      </c>
      <c r="L2119" s="59"/>
      <c r="M2119" s="63">
        <f t="shared" si="280"/>
        <v>0</v>
      </c>
    </row>
    <row r="2120" spans="1:13">
      <c r="A2120" s="24">
        <v>15</v>
      </c>
      <c r="B2120" s="25" t="s">
        <v>38</v>
      </c>
      <c r="C2120" s="37"/>
      <c r="D2120" s="38">
        <v>76626</v>
      </c>
      <c r="E2120" s="28">
        <f t="shared" si="276"/>
        <v>0</v>
      </c>
      <c r="F2120" s="29">
        <v>0.09</v>
      </c>
      <c r="G2120" s="30">
        <f t="shared" si="277"/>
        <v>0</v>
      </c>
      <c r="H2120" s="31">
        <f t="shared" si="278"/>
        <v>64564.5</v>
      </c>
      <c r="I2120" s="59"/>
      <c r="J2120" s="59"/>
      <c r="K2120" s="59">
        <f t="shared" si="279"/>
        <v>0</v>
      </c>
      <c r="L2120" s="59"/>
      <c r="M2120" s="63">
        <f t="shared" si="280"/>
        <v>0</v>
      </c>
    </row>
    <row r="2121" spans="1:13">
      <c r="A2121" s="24">
        <v>16</v>
      </c>
      <c r="B2121" s="25" t="s">
        <v>39</v>
      </c>
      <c r="C2121" s="37"/>
      <c r="D2121" s="38">
        <v>80190</v>
      </c>
      <c r="E2121" s="28">
        <f t="shared" si="276"/>
        <v>0</v>
      </c>
      <c r="F2121" s="29">
        <v>0.09</v>
      </c>
      <c r="G2121" s="30">
        <f t="shared" si="277"/>
        <v>0</v>
      </c>
      <c r="H2121" s="31">
        <f t="shared" si="278"/>
        <v>67567.5</v>
      </c>
      <c r="I2121" s="59"/>
      <c r="J2121" s="59"/>
      <c r="K2121" s="59">
        <f t="shared" si="279"/>
        <v>0</v>
      </c>
      <c r="L2121" s="59"/>
      <c r="M2121" s="63">
        <f t="shared" si="280"/>
        <v>0</v>
      </c>
    </row>
    <row r="2122" spans="1:13">
      <c r="A2122" s="24">
        <v>17</v>
      </c>
      <c r="B2122" s="25" t="s">
        <v>40</v>
      </c>
      <c r="C2122" s="37"/>
      <c r="D2122" s="38">
        <v>113832</v>
      </c>
      <c r="E2122" s="28">
        <f t="shared" si="276"/>
        <v>0</v>
      </c>
      <c r="F2122" s="29">
        <v>0.09</v>
      </c>
      <c r="G2122" s="30">
        <f t="shared" si="277"/>
        <v>0</v>
      </c>
      <c r="H2122" s="31">
        <f t="shared" si="278"/>
        <v>95914</v>
      </c>
      <c r="I2122" s="59"/>
      <c r="J2122" s="59"/>
      <c r="K2122" s="59">
        <f t="shared" si="279"/>
        <v>0</v>
      </c>
      <c r="L2122" s="59"/>
      <c r="M2122" s="63">
        <f t="shared" si="280"/>
        <v>0</v>
      </c>
    </row>
    <row r="2123" spans="1:13">
      <c r="A2123" s="24">
        <v>18</v>
      </c>
      <c r="B2123" s="25" t="s">
        <v>41</v>
      </c>
      <c r="C2123" s="37"/>
      <c r="D2123" s="39">
        <v>98010</v>
      </c>
      <c r="E2123" s="28">
        <f t="shared" si="276"/>
        <v>0</v>
      </c>
      <c r="F2123" s="29">
        <v>0.09</v>
      </c>
      <c r="G2123" s="30">
        <f t="shared" si="277"/>
        <v>0</v>
      </c>
      <c r="H2123" s="31">
        <f t="shared" si="278"/>
        <v>82582.5</v>
      </c>
      <c r="I2123" s="59"/>
      <c r="J2123" s="59"/>
      <c r="K2123" s="59">
        <f t="shared" si="279"/>
        <v>0</v>
      </c>
      <c r="L2123" s="59"/>
      <c r="M2123" s="63">
        <f t="shared" si="280"/>
        <v>0</v>
      </c>
    </row>
    <row r="2124" spans="1:13" ht="17.25">
      <c r="A2124" s="40"/>
      <c r="B2124" s="41" t="s">
        <v>42</v>
      </c>
      <c r="C2124" s="42">
        <f>SUM(C2106:C2123)</f>
        <v>15</v>
      </c>
      <c r="D2124" s="42"/>
      <c r="E2124" s="43">
        <f>SUM(E2106:E2123)</f>
        <v>1295151</v>
      </c>
      <c r="F2124" s="43"/>
      <c r="G2124" s="111">
        <f>SUM(G2106:G2123)</f>
        <v>1178587.4099999999</v>
      </c>
      <c r="H2124" s="45"/>
      <c r="I2124" s="64"/>
      <c r="J2124" s="113"/>
      <c r="K2124" s="113">
        <f>SUM(K2106:K2123)</f>
        <v>1091284.638888889</v>
      </c>
      <c r="L2124" s="113"/>
      <c r="M2124" s="45">
        <f>SUM(M2106:M2123)</f>
        <v>1091284.638888889</v>
      </c>
    </row>
    <row r="2125" spans="1:13" ht="31.5">
      <c r="A2125" s="46"/>
      <c r="B2125" s="47"/>
      <c r="C2125" s="48"/>
      <c r="D2125" s="48"/>
      <c r="E2125" s="49"/>
      <c r="F2125" s="49"/>
      <c r="G2125" s="50"/>
      <c r="H2125" s="51"/>
      <c r="I2125" s="65"/>
      <c r="J2125" s="114"/>
      <c r="K2125" s="114">
        <f>K2124*0.08</f>
        <v>87302.771111111128</v>
      </c>
      <c r="L2125" s="114"/>
      <c r="M2125" s="115">
        <f>M2124*0.1</f>
        <v>109128.4638888889</v>
      </c>
    </row>
    <row r="2126" spans="1:13" ht="18">
      <c r="A2126" s="283"/>
      <c r="B2126" s="283"/>
      <c r="C2126" s="284"/>
      <c r="D2126" s="284"/>
      <c r="E2126" s="54"/>
      <c r="F2126" s="54"/>
      <c r="G2126" s="55"/>
      <c r="H2126" s="56"/>
      <c r="I2126" s="66"/>
      <c r="J2126" s="116"/>
      <c r="K2126" s="116">
        <f>SUM(K2124:K2125)</f>
        <v>1178587.4100000001</v>
      </c>
      <c r="L2126" s="116"/>
      <c r="M2126" s="117">
        <f>SUM(M2124:M2125)</f>
        <v>1200413.1027777779</v>
      </c>
    </row>
    <row r="2127" spans="1:13" ht="18">
      <c r="A2127" s="283" t="s">
        <v>43</v>
      </c>
      <c r="B2127" s="283"/>
      <c r="C2127" s="284" t="s">
        <v>44</v>
      </c>
      <c r="D2127" s="284"/>
      <c r="E2127" s="54"/>
      <c r="F2127" s="54"/>
      <c r="G2127" s="55" t="s">
        <v>45</v>
      </c>
      <c r="H2127" s="56"/>
    </row>
    <row r="2134" spans="1:13" ht="15.75">
      <c r="A2134" s="279" t="s">
        <v>0</v>
      </c>
      <c r="B2134" s="279"/>
      <c r="C2134" s="279"/>
      <c r="D2134" s="279"/>
      <c r="E2134" s="279"/>
      <c r="F2134" s="279"/>
      <c r="G2134" s="279"/>
      <c r="H2134" s="3"/>
      <c r="I2134" s="112"/>
      <c r="K2134" s="112"/>
      <c r="L2134" s="112"/>
      <c r="M2134" s="1"/>
    </row>
    <row r="2135" spans="1:13" ht="17.25">
      <c r="A2135" s="279" t="s">
        <v>1</v>
      </c>
      <c r="B2135" s="279"/>
      <c r="C2135" s="279"/>
      <c r="D2135" s="279"/>
      <c r="E2135" s="279"/>
      <c r="F2135" s="279"/>
      <c r="G2135" s="279"/>
      <c r="H2135" s="3"/>
      <c r="I2135" s="58"/>
      <c r="J2135" s="58"/>
      <c r="K2135" s="58"/>
      <c r="L2135" s="58"/>
      <c r="M2135" s="1"/>
    </row>
    <row r="2136" spans="1:13" ht="15.75">
      <c r="A2136" s="279" t="s">
        <v>2</v>
      </c>
      <c r="B2136" s="279"/>
      <c r="C2136" s="279"/>
      <c r="D2136" s="279"/>
      <c r="E2136" s="279"/>
      <c r="F2136" s="279"/>
      <c r="G2136" s="279"/>
      <c r="H2136" s="3"/>
      <c r="I2136" s="59"/>
      <c r="J2136" s="59"/>
      <c r="K2136" s="59"/>
      <c r="L2136" s="59"/>
      <c r="M2136" s="1"/>
    </row>
    <row r="2137" spans="1:13" ht="15.75">
      <c r="A2137" s="279" t="s">
        <v>4</v>
      </c>
      <c r="B2137" s="279"/>
      <c r="C2137" s="279"/>
      <c r="D2137" s="279"/>
      <c r="E2137" s="279"/>
      <c r="F2137" s="279"/>
      <c r="G2137" s="279"/>
      <c r="H2137" s="3"/>
      <c r="I2137" s="59"/>
      <c r="J2137" s="59"/>
      <c r="K2137" s="59"/>
      <c r="L2137" s="59"/>
      <c r="M2137" s="1"/>
    </row>
    <row r="2138" spans="1:13" ht="15.75">
      <c r="A2138" s="280" t="s">
        <v>6</v>
      </c>
      <c r="B2138" s="280"/>
      <c r="C2138" s="280"/>
      <c r="D2138" s="280"/>
      <c r="E2138" s="280"/>
      <c r="F2138" s="280"/>
      <c r="G2138" s="280"/>
      <c r="H2138" s="3"/>
      <c r="I2138" s="59"/>
      <c r="J2138" s="59"/>
      <c r="K2138" s="59"/>
      <c r="L2138" s="59"/>
      <c r="M2138" s="1"/>
    </row>
    <row r="2139" spans="1:13" ht="27.75">
      <c r="A2139" s="9"/>
      <c r="B2139" s="9"/>
      <c r="C2139" s="281" t="s">
        <v>620</v>
      </c>
      <c r="D2139" s="281"/>
      <c r="E2139" s="281"/>
      <c r="F2139" s="281"/>
      <c r="G2139" s="281"/>
      <c r="H2139" s="10"/>
      <c r="I2139" s="59"/>
      <c r="J2139" s="59"/>
      <c r="K2139" s="59"/>
      <c r="L2139" s="59"/>
      <c r="M2139" s="2"/>
    </row>
    <row r="2140" spans="1:13" ht="15.75">
      <c r="A2140" s="11" t="s">
        <v>1100</v>
      </c>
      <c r="B2140" s="12"/>
      <c r="C2140" s="13"/>
      <c r="D2140" s="286"/>
      <c r="E2140" s="286"/>
      <c r="F2140" s="286"/>
      <c r="G2140" s="286"/>
      <c r="H2140" s="15"/>
      <c r="I2140" s="59"/>
      <c r="J2140" s="59"/>
      <c r="K2140" s="59"/>
      <c r="L2140" s="59"/>
      <c r="M2140" s="1"/>
    </row>
    <row r="2141" spans="1:13" ht="15.75">
      <c r="A2141" s="11" t="s">
        <v>9</v>
      </c>
      <c r="B2141" s="306" t="s">
        <v>1163</v>
      </c>
      <c r="C2141" s="306"/>
      <c r="D2141" s="306"/>
      <c r="E2141" s="306"/>
      <c r="F2141" s="11"/>
      <c r="G2141" s="16"/>
      <c r="H2141" s="17"/>
      <c r="I2141" s="60"/>
      <c r="J2141" s="60"/>
      <c r="K2141" s="60"/>
      <c r="L2141" s="60"/>
      <c r="M2141" s="74"/>
    </row>
    <row r="2142" spans="1:13" ht="15.75">
      <c r="A2142" s="11" t="s">
        <v>11</v>
      </c>
      <c r="B2142" s="289"/>
      <c r="C2142" s="289"/>
      <c r="D2142" s="289"/>
      <c r="E2142" s="289"/>
      <c r="F2142" s="18"/>
      <c r="G2142" s="19" t="s">
        <v>13</v>
      </c>
      <c r="H2142" s="20" t="s">
        <v>161</v>
      </c>
      <c r="I2142" s="62"/>
      <c r="J2142" s="62"/>
      <c r="K2142" s="62"/>
      <c r="L2142" s="62"/>
      <c r="M2142" s="1"/>
    </row>
    <row r="2143" spans="1:13" ht="15.75">
      <c r="A2143" s="21" t="s">
        <v>14</v>
      </c>
      <c r="B2143" s="21" t="s">
        <v>16</v>
      </c>
      <c r="C2143" s="21" t="s">
        <v>17</v>
      </c>
      <c r="D2143" s="22" t="s">
        <v>18</v>
      </c>
      <c r="E2143" s="23" t="s">
        <v>19</v>
      </c>
      <c r="F2143" s="23" t="s">
        <v>20</v>
      </c>
      <c r="G2143" s="21" t="s">
        <v>21</v>
      </c>
      <c r="H2143" s="3"/>
      <c r="I2143" s="59"/>
      <c r="J2143" s="59"/>
      <c r="K2143" s="59"/>
      <c r="L2143" s="59"/>
      <c r="M2143" s="1"/>
    </row>
    <row r="2144" spans="1:13">
      <c r="A2144" s="24">
        <v>1</v>
      </c>
      <c r="B2144" s="25" t="s">
        <v>23</v>
      </c>
      <c r="C2144" s="26"/>
      <c r="D2144" s="27">
        <v>79305</v>
      </c>
      <c r="E2144" s="28">
        <f>D2144*C2144</f>
        <v>0</v>
      </c>
      <c r="F2144" s="29">
        <v>0.09</v>
      </c>
      <c r="G2144" s="30">
        <f>E2144-E2144*F2144</f>
        <v>0</v>
      </c>
      <c r="H2144" s="31">
        <f>D2144/1.08*0.91</f>
        <v>66821.805555555547</v>
      </c>
      <c r="I2144" s="59"/>
      <c r="J2144" s="59"/>
      <c r="K2144" s="59">
        <f>H2144*C2144</f>
        <v>0</v>
      </c>
      <c r="L2144" s="59"/>
      <c r="M2144" s="63">
        <f>H2144*C2144</f>
        <v>0</v>
      </c>
    </row>
    <row r="2145" spans="1:13">
      <c r="A2145" s="24">
        <v>2</v>
      </c>
      <c r="B2145" s="25" t="s">
        <v>25</v>
      </c>
      <c r="C2145" s="32"/>
      <c r="D2145" s="33">
        <v>128591</v>
      </c>
      <c r="E2145" s="28">
        <f t="shared" ref="E2145:E2161" si="281">D2145*C2145</f>
        <v>0</v>
      </c>
      <c r="F2145" s="29">
        <v>0.09</v>
      </c>
      <c r="G2145" s="30">
        <f t="shared" ref="G2145:G2161" si="282">E2145-E2145*F2145</f>
        <v>0</v>
      </c>
      <c r="H2145" s="31">
        <f t="shared" ref="H2145:H2161" si="283">D2145/1.08*0.91</f>
        <v>108349.82407407407</v>
      </c>
      <c r="I2145" s="59"/>
      <c r="J2145" s="59"/>
      <c r="K2145" s="59">
        <f t="shared" ref="K2145:K2161" si="284">H2145*C2145</f>
        <v>0</v>
      </c>
      <c r="L2145" s="59"/>
      <c r="M2145" s="63">
        <f t="shared" ref="M2145:M2161" si="285">H2145*C2145</f>
        <v>0</v>
      </c>
    </row>
    <row r="2146" spans="1:13">
      <c r="A2146" s="24">
        <v>3</v>
      </c>
      <c r="B2146" s="25" t="s">
        <v>26</v>
      </c>
      <c r="C2146" s="88"/>
      <c r="D2146" s="27">
        <v>60043</v>
      </c>
      <c r="E2146" s="28">
        <f t="shared" si="281"/>
        <v>0</v>
      </c>
      <c r="F2146" s="29">
        <v>0.09</v>
      </c>
      <c r="G2146" s="30">
        <f t="shared" si="282"/>
        <v>0</v>
      </c>
      <c r="H2146" s="31">
        <f t="shared" si="283"/>
        <v>50591.787037037036</v>
      </c>
      <c r="I2146" s="59"/>
      <c r="J2146" s="59"/>
      <c r="K2146" s="59">
        <f t="shared" si="284"/>
        <v>0</v>
      </c>
      <c r="L2146" s="59"/>
      <c r="M2146" s="63">
        <f t="shared" si="285"/>
        <v>0</v>
      </c>
    </row>
    <row r="2147" spans="1:13">
      <c r="A2147" s="24">
        <v>4</v>
      </c>
      <c r="B2147" s="25" t="s">
        <v>27</v>
      </c>
      <c r="C2147" s="106"/>
      <c r="D2147" s="27">
        <v>115781</v>
      </c>
      <c r="E2147" s="28">
        <f t="shared" si="281"/>
        <v>0</v>
      </c>
      <c r="F2147" s="29">
        <v>0.09</v>
      </c>
      <c r="G2147" s="30">
        <f t="shared" si="282"/>
        <v>0</v>
      </c>
      <c r="H2147" s="31">
        <f t="shared" si="283"/>
        <v>97556.212962962964</v>
      </c>
      <c r="I2147" s="59"/>
      <c r="J2147" s="59"/>
      <c r="K2147" s="59">
        <f t="shared" si="284"/>
        <v>0</v>
      </c>
      <c r="L2147" s="59"/>
      <c r="M2147" s="63">
        <f t="shared" si="285"/>
        <v>0</v>
      </c>
    </row>
    <row r="2148" spans="1:13">
      <c r="A2148" s="24">
        <v>5</v>
      </c>
      <c r="B2148" s="25" t="s">
        <v>28</v>
      </c>
      <c r="C2148" s="32"/>
      <c r="D2148" s="27">
        <v>119943</v>
      </c>
      <c r="E2148" s="28">
        <f t="shared" si="281"/>
        <v>0</v>
      </c>
      <c r="F2148" s="29">
        <v>0.09</v>
      </c>
      <c r="G2148" s="30">
        <f t="shared" si="282"/>
        <v>0</v>
      </c>
      <c r="H2148" s="31">
        <f t="shared" si="283"/>
        <v>101063.08333333333</v>
      </c>
      <c r="I2148" s="59"/>
      <c r="J2148" s="59"/>
      <c r="K2148" s="59">
        <f t="shared" si="284"/>
        <v>0</v>
      </c>
      <c r="L2148" s="59"/>
      <c r="M2148" s="63">
        <f t="shared" si="285"/>
        <v>0</v>
      </c>
    </row>
    <row r="2149" spans="1:13">
      <c r="A2149" s="24">
        <v>6</v>
      </c>
      <c r="B2149" s="25" t="s">
        <v>29</v>
      </c>
      <c r="C2149" s="26"/>
      <c r="D2149" s="27">
        <v>94810</v>
      </c>
      <c r="E2149" s="28">
        <f t="shared" si="281"/>
        <v>0</v>
      </c>
      <c r="F2149" s="29">
        <v>0.09</v>
      </c>
      <c r="G2149" s="30">
        <f t="shared" si="282"/>
        <v>0</v>
      </c>
      <c r="H2149" s="31">
        <f t="shared" si="283"/>
        <v>79886.203703703708</v>
      </c>
      <c r="I2149" s="59"/>
      <c r="J2149" s="59"/>
      <c r="K2149" s="59">
        <f t="shared" si="284"/>
        <v>0</v>
      </c>
      <c r="L2149" s="59"/>
      <c r="M2149" s="63">
        <f t="shared" si="285"/>
        <v>0</v>
      </c>
    </row>
    <row r="2150" spans="1:13">
      <c r="A2150" s="24">
        <v>7</v>
      </c>
      <c r="B2150" s="25" t="s">
        <v>30</v>
      </c>
      <c r="C2150" s="34"/>
      <c r="D2150" s="27">
        <v>141396</v>
      </c>
      <c r="E2150" s="28">
        <f t="shared" si="281"/>
        <v>0</v>
      </c>
      <c r="F2150" s="29">
        <v>0.09</v>
      </c>
      <c r="G2150" s="30">
        <f t="shared" si="282"/>
        <v>0</v>
      </c>
      <c r="H2150" s="31">
        <f t="shared" si="283"/>
        <v>119139.22222222222</v>
      </c>
      <c r="I2150" s="59"/>
      <c r="J2150" s="59"/>
      <c r="K2150" s="59">
        <f t="shared" si="284"/>
        <v>0</v>
      </c>
      <c r="L2150" s="59"/>
      <c r="M2150" s="63">
        <f t="shared" si="285"/>
        <v>0</v>
      </c>
    </row>
    <row r="2151" spans="1:13">
      <c r="A2151" s="24">
        <v>8</v>
      </c>
      <c r="B2151" s="25" t="s">
        <v>31</v>
      </c>
      <c r="C2151" s="26"/>
      <c r="D2151" s="27">
        <v>232931</v>
      </c>
      <c r="E2151" s="28">
        <f t="shared" si="281"/>
        <v>0</v>
      </c>
      <c r="F2151" s="29">
        <v>0.09</v>
      </c>
      <c r="G2151" s="30">
        <f t="shared" si="282"/>
        <v>0</v>
      </c>
      <c r="H2151" s="31">
        <f t="shared" si="283"/>
        <v>196265.93518518517</v>
      </c>
      <c r="I2151" s="59"/>
      <c r="J2151" s="59"/>
      <c r="K2151" s="59">
        <f t="shared" si="284"/>
        <v>0</v>
      </c>
      <c r="L2151" s="59"/>
      <c r="M2151" s="63">
        <f t="shared" si="285"/>
        <v>0</v>
      </c>
    </row>
    <row r="2152" spans="1:13">
      <c r="A2152" s="24">
        <v>9</v>
      </c>
      <c r="B2152" s="36" t="s">
        <v>32</v>
      </c>
      <c r="C2152" s="26"/>
      <c r="D2152" s="27">
        <v>101534</v>
      </c>
      <c r="E2152" s="28">
        <f t="shared" si="281"/>
        <v>0</v>
      </c>
      <c r="F2152" s="29">
        <v>0.09</v>
      </c>
      <c r="G2152" s="30">
        <f t="shared" si="282"/>
        <v>0</v>
      </c>
      <c r="H2152" s="31">
        <f t="shared" si="283"/>
        <v>85551.796296296307</v>
      </c>
      <c r="I2152" s="59"/>
      <c r="J2152" s="59"/>
      <c r="K2152" s="59">
        <f t="shared" si="284"/>
        <v>0</v>
      </c>
      <c r="L2152" s="59"/>
      <c r="M2152" s="63">
        <f t="shared" si="285"/>
        <v>0</v>
      </c>
    </row>
    <row r="2153" spans="1:13">
      <c r="A2153" s="24">
        <v>10</v>
      </c>
      <c r="B2153" s="36" t="s">
        <v>33</v>
      </c>
      <c r="C2153" s="37"/>
      <c r="D2153" s="33">
        <v>110148</v>
      </c>
      <c r="E2153" s="28">
        <f t="shared" si="281"/>
        <v>0</v>
      </c>
      <c r="F2153" s="29">
        <v>0.09</v>
      </c>
      <c r="G2153" s="30">
        <f t="shared" si="282"/>
        <v>0</v>
      </c>
      <c r="H2153" s="31">
        <f t="shared" si="283"/>
        <v>92809.888888888876</v>
      </c>
      <c r="I2153" s="59"/>
      <c r="J2153" s="59"/>
      <c r="K2153" s="59">
        <f t="shared" si="284"/>
        <v>0</v>
      </c>
      <c r="L2153" s="59"/>
      <c r="M2153" s="63">
        <f t="shared" si="285"/>
        <v>0</v>
      </c>
    </row>
    <row r="2154" spans="1:13">
      <c r="A2154" s="24">
        <v>11</v>
      </c>
      <c r="B2154" s="25" t="s">
        <v>34</v>
      </c>
      <c r="C2154" s="37"/>
      <c r="D2154" s="27">
        <v>54198</v>
      </c>
      <c r="E2154" s="28">
        <f t="shared" si="281"/>
        <v>0</v>
      </c>
      <c r="F2154" s="29">
        <v>0.09</v>
      </c>
      <c r="G2154" s="30">
        <f t="shared" si="282"/>
        <v>0</v>
      </c>
      <c r="H2154" s="31">
        <f t="shared" si="283"/>
        <v>45666.833333333328</v>
      </c>
      <c r="I2154" s="59"/>
      <c r="J2154" s="59"/>
      <c r="K2154" s="59">
        <f t="shared" si="284"/>
        <v>0</v>
      </c>
      <c r="L2154" s="59"/>
      <c r="M2154" s="63">
        <f t="shared" si="285"/>
        <v>0</v>
      </c>
    </row>
    <row r="2155" spans="1:13">
      <c r="A2155" s="24">
        <v>12</v>
      </c>
      <c r="B2155" s="25" t="s">
        <v>35</v>
      </c>
      <c r="C2155" s="37"/>
      <c r="D2155" s="27">
        <v>49680</v>
      </c>
      <c r="E2155" s="28">
        <f t="shared" si="281"/>
        <v>0</v>
      </c>
      <c r="F2155" s="29">
        <v>0.09</v>
      </c>
      <c r="G2155" s="30">
        <f t="shared" si="282"/>
        <v>0</v>
      </c>
      <c r="H2155" s="31">
        <f t="shared" si="283"/>
        <v>41860</v>
      </c>
      <c r="I2155" s="59"/>
      <c r="J2155" s="59"/>
      <c r="K2155" s="59">
        <f t="shared" si="284"/>
        <v>0</v>
      </c>
      <c r="L2155" s="59"/>
      <c r="M2155" s="63">
        <f t="shared" si="285"/>
        <v>0</v>
      </c>
    </row>
    <row r="2156" spans="1:13">
      <c r="A2156" s="24">
        <v>13</v>
      </c>
      <c r="B2156" s="25" t="s">
        <v>36</v>
      </c>
      <c r="C2156" s="37"/>
      <c r="D2156" s="38">
        <v>64152</v>
      </c>
      <c r="E2156" s="28">
        <f t="shared" si="281"/>
        <v>0</v>
      </c>
      <c r="F2156" s="29">
        <v>0.09</v>
      </c>
      <c r="G2156" s="30">
        <f t="shared" si="282"/>
        <v>0</v>
      </c>
      <c r="H2156" s="31">
        <f t="shared" si="283"/>
        <v>54053.999999999993</v>
      </c>
      <c r="I2156" s="59"/>
      <c r="J2156" s="59"/>
      <c r="K2156" s="59">
        <f t="shared" si="284"/>
        <v>0</v>
      </c>
      <c r="L2156" s="59"/>
      <c r="M2156" s="63">
        <f t="shared" si="285"/>
        <v>0</v>
      </c>
    </row>
    <row r="2157" spans="1:13">
      <c r="A2157" s="24">
        <v>14</v>
      </c>
      <c r="B2157" s="25" t="s">
        <v>37</v>
      </c>
      <c r="C2157" s="37">
        <v>3</v>
      </c>
      <c r="D2157" s="38">
        <v>65934</v>
      </c>
      <c r="E2157" s="28">
        <f t="shared" si="281"/>
        <v>197802</v>
      </c>
      <c r="F2157" s="29">
        <v>0.09</v>
      </c>
      <c r="G2157" s="30">
        <f t="shared" si="282"/>
        <v>179999.82</v>
      </c>
      <c r="H2157" s="31">
        <f t="shared" si="283"/>
        <v>55555.499999999993</v>
      </c>
      <c r="I2157" s="59"/>
      <c r="J2157" s="59"/>
      <c r="K2157" s="59">
        <f t="shared" si="284"/>
        <v>166666.49999999997</v>
      </c>
      <c r="L2157" s="59"/>
      <c r="M2157" s="63">
        <f t="shared" si="285"/>
        <v>166666.49999999997</v>
      </c>
    </row>
    <row r="2158" spans="1:13">
      <c r="A2158" s="24">
        <v>15</v>
      </c>
      <c r="B2158" s="25" t="s">
        <v>38</v>
      </c>
      <c r="C2158" s="37">
        <v>3</v>
      </c>
      <c r="D2158" s="38">
        <v>76626</v>
      </c>
      <c r="E2158" s="28">
        <f t="shared" si="281"/>
        <v>229878</v>
      </c>
      <c r="F2158" s="29">
        <v>0.09</v>
      </c>
      <c r="G2158" s="30">
        <f t="shared" si="282"/>
        <v>209188.98</v>
      </c>
      <c r="H2158" s="31">
        <f t="shared" si="283"/>
        <v>64564.5</v>
      </c>
      <c r="I2158" s="59"/>
      <c r="J2158" s="59"/>
      <c r="K2158" s="59">
        <f t="shared" si="284"/>
        <v>193693.5</v>
      </c>
      <c r="L2158" s="59"/>
      <c r="M2158" s="63">
        <f t="shared" si="285"/>
        <v>193693.5</v>
      </c>
    </row>
    <row r="2159" spans="1:13">
      <c r="A2159" s="24">
        <v>16</v>
      </c>
      <c r="B2159" s="25" t="s">
        <v>39</v>
      </c>
      <c r="C2159" s="37">
        <v>3</v>
      </c>
      <c r="D2159" s="38">
        <v>80190</v>
      </c>
      <c r="E2159" s="28">
        <f t="shared" si="281"/>
        <v>240570</v>
      </c>
      <c r="F2159" s="29">
        <v>0.09</v>
      </c>
      <c r="G2159" s="30">
        <f t="shared" si="282"/>
        <v>218918.7</v>
      </c>
      <c r="H2159" s="31">
        <f t="shared" si="283"/>
        <v>67567.5</v>
      </c>
      <c r="I2159" s="59"/>
      <c r="J2159" s="59"/>
      <c r="K2159" s="59">
        <f t="shared" si="284"/>
        <v>202702.5</v>
      </c>
      <c r="L2159" s="59"/>
      <c r="M2159" s="63">
        <f t="shared" si="285"/>
        <v>202702.5</v>
      </c>
    </row>
    <row r="2160" spans="1:13">
      <c r="A2160" s="24">
        <v>17</v>
      </c>
      <c r="B2160" s="25" t="s">
        <v>40</v>
      </c>
      <c r="C2160" s="37">
        <v>3</v>
      </c>
      <c r="D2160" s="38">
        <v>113832</v>
      </c>
      <c r="E2160" s="28">
        <f t="shared" si="281"/>
        <v>341496</v>
      </c>
      <c r="F2160" s="29">
        <v>0.09</v>
      </c>
      <c r="G2160" s="30">
        <f t="shared" si="282"/>
        <v>310761.36</v>
      </c>
      <c r="H2160" s="31">
        <f t="shared" si="283"/>
        <v>95914</v>
      </c>
      <c r="I2160" s="59"/>
      <c r="J2160" s="59"/>
      <c r="K2160" s="59">
        <f t="shared" si="284"/>
        <v>287742</v>
      </c>
      <c r="L2160" s="59"/>
      <c r="M2160" s="63">
        <f t="shared" si="285"/>
        <v>287742</v>
      </c>
    </row>
    <row r="2161" spans="1:13">
      <c r="A2161" s="24">
        <v>18</v>
      </c>
      <c r="B2161" s="25" t="s">
        <v>41</v>
      </c>
      <c r="C2161" s="37">
        <v>3</v>
      </c>
      <c r="D2161" s="39">
        <v>98010</v>
      </c>
      <c r="E2161" s="28">
        <f t="shared" si="281"/>
        <v>294030</v>
      </c>
      <c r="F2161" s="29">
        <v>0.09</v>
      </c>
      <c r="G2161" s="30">
        <f t="shared" si="282"/>
        <v>267567.3</v>
      </c>
      <c r="H2161" s="31">
        <f t="shared" si="283"/>
        <v>82582.5</v>
      </c>
      <c r="I2161" s="59"/>
      <c r="J2161" s="59"/>
      <c r="K2161" s="59">
        <f t="shared" si="284"/>
        <v>247747.5</v>
      </c>
      <c r="L2161" s="59"/>
      <c r="M2161" s="63">
        <f t="shared" si="285"/>
        <v>247747.5</v>
      </c>
    </row>
    <row r="2162" spans="1:13" ht="17.25">
      <c r="A2162" s="40"/>
      <c r="B2162" s="41" t="s">
        <v>42</v>
      </c>
      <c r="C2162" s="42">
        <f>SUM(C2144:C2161)</f>
        <v>15</v>
      </c>
      <c r="D2162" s="42"/>
      <c r="E2162" s="43">
        <f>SUM(E2144:E2161)</f>
        <v>1303776</v>
      </c>
      <c r="F2162" s="43"/>
      <c r="G2162" s="111">
        <f>SUM(G2144:G2161)</f>
        <v>1186436.1599999999</v>
      </c>
      <c r="H2162" s="45"/>
      <c r="I2162" s="64"/>
      <c r="J2162" s="113"/>
      <c r="K2162" s="113">
        <f>SUM(K2144:K2161)</f>
        <v>1098552</v>
      </c>
      <c r="L2162" s="113"/>
      <c r="M2162" s="45">
        <f>SUM(M2144:M2161)</f>
        <v>1098552</v>
      </c>
    </row>
    <row r="2163" spans="1:13" ht="31.5">
      <c r="A2163" s="46"/>
      <c r="B2163" s="47"/>
      <c r="C2163" s="48"/>
      <c r="D2163" s="48"/>
      <c r="E2163" s="49"/>
      <c r="F2163" s="49"/>
      <c r="G2163" s="50"/>
      <c r="H2163" s="51"/>
      <c r="I2163" s="65"/>
      <c r="J2163" s="114"/>
      <c r="K2163" s="114">
        <f>K2162*0.08</f>
        <v>87884.160000000003</v>
      </c>
      <c r="L2163" s="114"/>
      <c r="M2163" s="115">
        <f>M2162*0.1</f>
        <v>109855.20000000001</v>
      </c>
    </row>
    <row r="2164" spans="1:13" ht="18">
      <c r="A2164" s="283"/>
      <c r="B2164" s="283"/>
      <c r="C2164" s="284"/>
      <c r="D2164" s="284"/>
      <c r="E2164" s="54"/>
      <c r="F2164" s="54"/>
      <c r="G2164" s="55"/>
      <c r="H2164" s="56"/>
      <c r="I2164" s="66"/>
      <c r="J2164" s="116"/>
      <c r="K2164" s="116">
        <f>SUM(K2162:K2163)</f>
        <v>1186436.1599999999</v>
      </c>
      <c r="L2164" s="116"/>
      <c r="M2164" s="117">
        <f>SUM(M2162:M2163)</f>
        <v>1208407.2</v>
      </c>
    </row>
    <row r="2165" spans="1:13" ht="18">
      <c r="A2165" s="283" t="s">
        <v>43</v>
      </c>
      <c r="B2165" s="283"/>
      <c r="C2165" s="284" t="s">
        <v>44</v>
      </c>
      <c r="D2165" s="284"/>
      <c r="E2165" s="54"/>
      <c r="F2165" s="54"/>
      <c r="G2165" s="55" t="s">
        <v>45</v>
      </c>
      <c r="H2165" s="56"/>
    </row>
    <row r="2174" spans="1:13" ht="15.75">
      <c r="A2174" s="279" t="s">
        <v>0</v>
      </c>
      <c r="B2174" s="279"/>
      <c r="C2174" s="279"/>
      <c r="D2174" s="279"/>
      <c r="E2174" s="279"/>
      <c r="F2174" s="279"/>
      <c r="G2174" s="279"/>
      <c r="H2174" s="3"/>
      <c r="I2174" s="112"/>
      <c r="K2174" s="112"/>
      <c r="L2174" s="112"/>
      <c r="M2174" s="1"/>
    </row>
    <row r="2175" spans="1:13" ht="17.25">
      <c r="A2175" s="279" t="s">
        <v>1</v>
      </c>
      <c r="B2175" s="279"/>
      <c r="C2175" s="279"/>
      <c r="D2175" s="279"/>
      <c r="E2175" s="279"/>
      <c r="F2175" s="279"/>
      <c r="G2175" s="279"/>
      <c r="H2175" s="3"/>
      <c r="I2175" s="58"/>
      <c r="J2175" s="58"/>
      <c r="K2175" s="58"/>
      <c r="L2175" s="58"/>
      <c r="M2175" s="1"/>
    </row>
    <row r="2176" spans="1:13" ht="15.75">
      <c r="A2176" s="279" t="s">
        <v>2</v>
      </c>
      <c r="B2176" s="279"/>
      <c r="C2176" s="279"/>
      <c r="D2176" s="279"/>
      <c r="E2176" s="279"/>
      <c r="F2176" s="279"/>
      <c r="G2176" s="279"/>
      <c r="H2176" s="3"/>
      <c r="I2176" s="59"/>
      <c r="J2176" s="59"/>
      <c r="K2176" s="59"/>
      <c r="L2176" s="59"/>
      <c r="M2176" s="1"/>
    </row>
    <row r="2177" spans="1:13" ht="15.75">
      <c r="A2177" s="279" t="s">
        <v>4</v>
      </c>
      <c r="B2177" s="279"/>
      <c r="C2177" s="279"/>
      <c r="D2177" s="279"/>
      <c r="E2177" s="279"/>
      <c r="F2177" s="279"/>
      <c r="G2177" s="279"/>
      <c r="H2177" s="3"/>
      <c r="I2177" s="59"/>
      <c r="J2177" s="59"/>
      <c r="K2177" s="59"/>
      <c r="L2177" s="59"/>
      <c r="M2177" s="1"/>
    </row>
    <row r="2178" spans="1:13" ht="15.75">
      <c r="A2178" s="280" t="s">
        <v>6</v>
      </c>
      <c r="B2178" s="280"/>
      <c r="C2178" s="280"/>
      <c r="D2178" s="280"/>
      <c r="E2178" s="280"/>
      <c r="F2178" s="280"/>
      <c r="G2178" s="280"/>
      <c r="H2178" s="3"/>
      <c r="I2178" s="59"/>
      <c r="J2178" s="59"/>
      <c r="K2178" s="59"/>
      <c r="L2178" s="59"/>
      <c r="M2178" s="1"/>
    </row>
    <row r="2179" spans="1:13" ht="27.75">
      <c r="A2179" s="9"/>
      <c r="B2179" s="9"/>
      <c r="C2179" s="281" t="s">
        <v>620</v>
      </c>
      <c r="D2179" s="281"/>
      <c r="E2179" s="281"/>
      <c r="F2179" s="281"/>
      <c r="G2179" s="281"/>
      <c r="H2179" s="10"/>
      <c r="I2179" s="59"/>
      <c r="J2179" s="59"/>
      <c r="K2179" s="59"/>
      <c r="L2179" s="59"/>
      <c r="M2179" s="2"/>
    </row>
    <row r="2180" spans="1:13" ht="15.75">
      <c r="A2180" s="11" t="s">
        <v>1100</v>
      </c>
      <c r="B2180" s="12"/>
      <c r="C2180" s="13"/>
      <c r="D2180" s="286"/>
      <c r="E2180" s="286"/>
      <c r="F2180" s="286"/>
      <c r="G2180" s="286"/>
      <c r="H2180" s="15"/>
      <c r="I2180" s="59"/>
      <c r="J2180" s="59"/>
      <c r="K2180" s="59"/>
      <c r="L2180" s="59"/>
      <c r="M2180" s="1"/>
    </row>
    <row r="2181" spans="1:13" ht="15.75">
      <c r="A2181" s="11" t="s">
        <v>9</v>
      </c>
      <c r="B2181" s="306" t="s">
        <v>1164</v>
      </c>
      <c r="C2181" s="306"/>
      <c r="D2181" s="306"/>
      <c r="E2181" s="306"/>
      <c r="F2181" s="11"/>
      <c r="G2181" s="16"/>
      <c r="H2181" s="17"/>
      <c r="I2181" s="60"/>
      <c r="J2181" s="60"/>
      <c r="K2181" s="60"/>
      <c r="L2181" s="60"/>
      <c r="M2181" s="74"/>
    </row>
    <row r="2182" spans="1:13" ht="15.75">
      <c r="A2182" s="11" t="s">
        <v>11</v>
      </c>
      <c r="B2182" s="289"/>
      <c r="C2182" s="289"/>
      <c r="D2182" s="289"/>
      <c r="E2182" s="289"/>
      <c r="F2182" s="18"/>
      <c r="G2182" s="19" t="s">
        <v>13</v>
      </c>
      <c r="H2182" s="20" t="s">
        <v>161</v>
      </c>
      <c r="I2182" s="62"/>
      <c r="J2182" s="62"/>
      <c r="K2182" s="62"/>
      <c r="L2182" s="62"/>
      <c r="M2182" s="1"/>
    </row>
    <row r="2183" spans="1:13" ht="15.75">
      <c r="A2183" s="21" t="s">
        <v>14</v>
      </c>
      <c r="B2183" s="21" t="s">
        <v>16</v>
      </c>
      <c r="C2183" s="21" t="s">
        <v>17</v>
      </c>
      <c r="D2183" s="22" t="s">
        <v>18</v>
      </c>
      <c r="E2183" s="23" t="s">
        <v>19</v>
      </c>
      <c r="F2183" s="23" t="s">
        <v>20</v>
      </c>
      <c r="G2183" s="21" t="s">
        <v>21</v>
      </c>
      <c r="H2183" s="3"/>
      <c r="I2183" s="59"/>
      <c r="J2183" s="59"/>
      <c r="K2183" s="59"/>
      <c r="L2183" s="59"/>
      <c r="M2183" s="1"/>
    </row>
    <row r="2184" spans="1:13">
      <c r="A2184" s="24">
        <v>1</v>
      </c>
      <c r="B2184" s="25" t="s">
        <v>23</v>
      </c>
      <c r="C2184" s="26"/>
      <c r="D2184" s="27">
        <v>79305</v>
      </c>
      <c r="E2184" s="28">
        <f>D2184*C2184</f>
        <v>0</v>
      </c>
      <c r="F2184" s="29">
        <v>0.09</v>
      </c>
      <c r="G2184" s="30">
        <f>E2184-E2184*F2184</f>
        <v>0</v>
      </c>
      <c r="H2184" s="31">
        <f>D2184/1.08*0.91</f>
        <v>66821.805555555547</v>
      </c>
      <c r="I2184" s="59"/>
      <c r="J2184" s="59"/>
      <c r="K2184" s="59">
        <f>H2184*C2184</f>
        <v>0</v>
      </c>
      <c r="L2184" s="59"/>
      <c r="M2184" s="63">
        <f>H2184*C2184</f>
        <v>0</v>
      </c>
    </row>
    <row r="2185" spans="1:13">
      <c r="A2185" s="24">
        <v>2</v>
      </c>
      <c r="B2185" s="25" t="s">
        <v>25</v>
      </c>
      <c r="C2185" s="32"/>
      <c r="D2185" s="33">
        <v>128591</v>
      </c>
      <c r="E2185" s="28">
        <f t="shared" ref="E2185:E2201" si="286">D2185*C2185</f>
        <v>0</v>
      </c>
      <c r="F2185" s="29">
        <v>0.09</v>
      </c>
      <c r="G2185" s="30">
        <f t="shared" ref="G2185:G2201" si="287">E2185-E2185*F2185</f>
        <v>0</v>
      </c>
      <c r="H2185" s="31">
        <f t="shared" ref="H2185:H2201" si="288">D2185/1.08*0.91</f>
        <v>108349.82407407407</v>
      </c>
      <c r="I2185" s="59"/>
      <c r="J2185" s="59"/>
      <c r="K2185" s="59">
        <f t="shared" ref="K2185:K2201" si="289">H2185*C2185</f>
        <v>0</v>
      </c>
      <c r="L2185" s="59"/>
      <c r="M2185" s="63">
        <f t="shared" ref="M2185:M2201" si="290">H2185*C2185</f>
        <v>0</v>
      </c>
    </row>
    <row r="2186" spans="1:13">
      <c r="A2186" s="24">
        <v>3</v>
      </c>
      <c r="B2186" s="25" t="s">
        <v>26</v>
      </c>
      <c r="C2186" s="88"/>
      <c r="D2186" s="27">
        <v>60043</v>
      </c>
      <c r="E2186" s="28">
        <f t="shared" si="286"/>
        <v>0</v>
      </c>
      <c r="F2186" s="29">
        <v>0.09</v>
      </c>
      <c r="G2186" s="30">
        <f t="shared" si="287"/>
        <v>0</v>
      </c>
      <c r="H2186" s="31">
        <f t="shared" si="288"/>
        <v>50591.787037037036</v>
      </c>
      <c r="I2186" s="59"/>
      <c r="J2186" s="59"/>
      <c r="K2186" s="59">
        <f t="shared" si="289"/>
        <v>0</v>
      </c>
      <c r="L2186" s="59"/>
      <c r="M2186" s="63">
        <f t="shared" si="290"/>
        <v>0</v>
      </c>
    </row>
    <row r="2187" spans="1:13">
      <c r="A2187" s="24">
        <v>4</v>
      </c>
      <c r="B2187" s="25" t="s">
        <v>27</v>
      </c>
      <c r="C2187" s="106">
        <v>3</v>
      </c>
      <c r="D2187" s="27">
        <v>115781</v>
      </c>
      <c r="E2187" s="28">
        <f t="shared" si="286"/>
        <v>347343</v>
      </c>
      <c r="F2187" s="29">
        <v>0.09</v>
      </c>
      <c r="G2187" s="30">
        <f t="shared" si="287"/>
        <v>316082.13</v>
      </c>
      <c r="H2187" s="31">
        <f t="shared" si="288"/>
        <v>97556.212962962964</v>
      </c>
      <c r="I2187" s="59"/>
      <c r="J2187" s="59"/>
      <c r="K2187" s="59">
        <f t="shared" si="289"/>
        <v>292668.63888888888</v>
      </c>
      <c r="L2187" s="59"/>
      <c r="M2187" s="63">
        <f t="shared" si="290"/>
        <v>292668.63888888888</v>
      </c>
    </row>
    <row r="2188" spans="1:13">
      <c r="A2188" s="24">
        <v>5</v>
      </c>
      <c r="B2188" s="25" t="s">
        <v>28</v>
      </c>
      <c r="C2188" s="32">
        <v>3</v>
      </c>
      <c r="D2188" s="27">
        <v>119943</v>
      </c>
      <c r="E2188" s="28">
        <f t="shared" si="286"/>
        <v>359829</v>
      </c>
      <c r="F2188" s="29">
        <v>0.09</v>
      </c>
      <c r="G2188" s="30">
        <f t="shared" si="287"/>
        <v>327444.39</v>
      </c>
      <c r="H2188" s="31">
        <f t="shared" si="288"/>
        <v>101063.08333333333</v>
      </c>
      <c r="I2188" s="59"/>
      <c r="J2188" s="59"/>
      <c r="K2188" s="59">
        <f t="shared" si="289"/>
        <v>303189.25</v>
      </c>
      <c r="L2188" s="59"/>
      <c r="M2188" s="63">
        <f t="shared" si="290"/>
        <v>303189.25</v>
      </c>
    </row>
    <row r="2189" spans="1:13">
      <c r="A2189" s="24">
        <v>6</v>
      </c>
      <c r="B2189" s="25" t="s">
        <v>29</v>
      </c>
      <c r="C2189" s="26"/>
      <c r="D2189" s="27">
        <v>94810</v>
      </c>
      <c r="E2189" s="28">
        <f t="shared" si="286"/>
        <v>0</v>
      </c>
      <c r="F2189" s="29">
        <v>0.09</v>
      </c>
      <c r="G2189" s="30">
        <f t="shared" si="287"/>
        <v>0</v>
      </c>
      <c r="H2189" s="31">
        <f t="shared" si="288"/>
        <v>79886.203703703708</v>
      </c>
      <c r="I2189" s="59"/>
      <c r="J2189" s="59"/>
      <c r="K2189" s="59">
        <f t="shared" si="289"/>
        <v>0</v>
      </c>
      <c r="L2189" s="59"/>
      <c r="M2189" s="63">
        <f t="shared" si="290"/>
        <v>0</v>
      </c>
    </row>
    <row r="2190" spans="1:13">
      <c r="A2190" s="24">
        <v>7</v>
      </c>
      <c r="B2190" s="25" t="s">
        <v>30</v>
      </c>
      <c r="C2190" s="34"/>
      <c r="D2190" s="27">
        <v>141396</v>
      </c>
      <c r="E2190" s="28">
        <f t="shared" si="286"/>
        <v>0</v>
      </c>
      <c r="F2190" s="29">
        <v>0.09</v>
      </c>
      <c r="G2190" s="30">
        <f t="shared" si="287"/>
        <v>0</v>
      </c>
      <c r="H2190" s="31">
        <f t="shared" si="288"/>
        <v>119139.22222222222</v>
      </c>
      <c r="I2190" s="59"/>
      <c r="J2190" s="59"/>
      <c r="K2190" s="59">
        <f t="shared" si="289"/>
        <v>0</v>
      </c>
      <c r="L2190" s="59"/>
      <c r="M2190" s="63">
        <f t="shared" si="290"/>
        <v>0</v>
      </c>
    </row>
    <row r="2191" spans="1:13">
      <c r="A2191" s="24">
        <v>8</v>
      </c>
      <c r="B2191" s="25" t="s">
        <v>31</v>
      </c>
      <c r="C2191" s="26"/>
      <c r="D2191" s="27">
        <v>232931</v>
      </c>
      <c r="E2191" s="28">
        <f t="shared" si="286"/>
        <v>0</v>
      </c>
      <c r="F2191" s="29">
        <v>0.09</v>
      </c>
      <c r="G2191" s="30">
        <f t="shared" si="287"/>
        <v>0</v>
      </c>
      <c r="H2191" s="31">
        <f t="shared" si="288"/>
        <v>196265.93518518517</v>
      </c>
      <c r="I2191" s="59"/>
      <c r="J2191" s="59"/>
      <c r="K2191" s="59">
        <f t="shared" si="289"/>
        <v>0</v>
      </c>
      <c r="L2191" s="59"/>
      <c r="M2191" s="63">
        <f t="shared" si="290"/>
        <v>0</v>
      </c>
    </row>
    <row r="2192" spans="1:13">
      <c r="A2192" s="24">
        <v>9</v>
      </c>
      <c r="B2192" s="36" t="s">
        <v>32</v>
      </c>
      <c r="C2192" s="26"/>
      <c r="D2192" s="27">
        <v>101534</v>
      </c>
      <c r="E2192" s="28">
        <f t="shared" si="286"/>
        <v>0</v>
      </c>
      <c r="F2192" s="29">
        <v>0.09</v>
      </c>
      <c r="G2192" s="30">
        <f t="shared" si="287"/>
        <v>0</v>
      </c>
      <c r="H2192" s="31">
        <f t="shared" si="288"/>
        <v>85551.796296296307</v>
      </c>
      <c r="I2192" s="59"/>
      <c r="J2192" s="59"/>
      <c r="K2192" s="59">
        <f t="shared" si="289"/>
        <v>0</v>
      </c>
      <c r="L2192" s="59"/>
      <c r="M2192" s="63">
        <f t="shared" si="290"/>
        <v>0</v>
      </c>
    </row>
    <row r="2193" spans="1:13">
      <c r="A2193" s="24">
        <v>10</v>
      </c>
      <c r="B2193" s="36" t="s">
        <v>33</v>
      </c>
      <c r="C2193" s="37"/>
      <c r="D2193" s="33">
        <v>110148</v>
      </c>
      <c r="E2193" s="28">
        <f t="shared" si="286"/>
        <v>0</v>
      </c>
      <c r="F2193" s="29">
        <v>0.09</v>
      </c>
      <c r="G2193" s="30">
        <f t="shared" si="287"/>
        <v>0</v>
      </c>
      <c r="H2193" s="31">
        <f t="shared" si="288"/>
        <v>92809.888888888876</v>
      </c>
      <c r="I2193" s="59"/>
      <c r="J2193" s="59"/>
      <c r="K2193" s="59">
        <f t="shared" si="289"/>
        <v>0</v>
      </c>
      <c r="L2193" s="59"/>
      <c r="M2193" s="63">
        <f t="shared" si="290"/>
        <v>0</v>
      </c>
    </row>
    <row r="2194" spans="1:13">
      <c r="A2194" s="24">
        <v>11</v>
      </c>
      <c r="B2194" s="25" t="s">
        <v>34</v>
      </c>
      <c r="C2194" s="37">
        <v>3</v>
      </c>
      <c r="D2194" s="27">
        <v>54198</v>
      </c>
      <c r="E2194" s="28">
        <f t="shared" si="286"/>
        <v>162594</v>
      </c>
      <c r="F2194" s="29">
        <v>0.09</v>
      </c>
      <c r="G2194" s="30">
        <f t="shared" si="287"/>
        <v>147960.54</v>
      </c>
      <c r="H2194" s="31">
        <f t="shared" si="288"/>
        <v>45666.833333333328</v>
      </c>
      <c r="I2194" s="59"/>
      <c r="J2194" s="59"/>
      <c r="K2194" s="59">
        <f t="shared" si="289"/>
        <v>137000.5</v>
      </c>
      <c r="L2194" s="59"/>
      <c r="M2194" s="63">
        <f t="shared" si="290"/>
        <v>137000.5</v>
      </c>
    </row>
    <row r="2195" spans="1:13">
      <c r="A2195" s="24">
        <v>12</v>
      </c>
      <c r="B2195" s="25" t="s">
        <v>35</v>
      </c>
      <c r="C2195" s="37">
        <v>3</v>
      </c>
      <c r="D2195" s="27">
        <v>49680</v>
      </c>
      <c r="E2195" s="28">
        <f t="shared" si="286"/>
        <v>149040</v>
      </c>
      <c r="F2195" s="29">
        <v>0.09</v>
      </c>
      <c r="G2195" s="30">
        <f t="shared" si="287"/>
        <v>135626.4</v>
      </c>
      <c r="H2195" s="31">
        <f t="shared" si="288"/>
        <v>41860</v>
      </c>
      <c r="I2195" s="59"/>
      <c r="J2195" s="59"/>
      <c r="K2195" s="59">
        <f t="shared" si="289"/>
        <v>125580</v>
      </c>
      <c r="L2195" s="59"/>
      <c r="M2195" s="63">
        <f t="shared" si="290"/>
        <v>125580</v>
      </c>
    </row>
    <row r="2196" spans="1:13">
      <c r="A2196" s="24">
        <v>13</v>
      </c>
      <c r="B2196" s="25" t="s">
        <v>36</v>
      </c>
      <c r="C2196" s="37"/>
      <c r="D2196" s="38">
        <v>64152</v>
      </c>
      <c r="E2196" s="28">
        <f t="shared" si="286"/>
        <v>0</v>
      </c>
      <c r="F2196" s="29">
        <v>0.09</v>
      </c>
      <c r="G2196" s="30">
        <f t="shared" si="287"/>
        <v>0</v>
      </c>
      <c r="H2196" s="31">
        <f t="shared" si="288"/>
        <v>54053.999999999993</v>
      </c>
      <c r="I2196" s="59"/>
      <c r="J2196" s="59"/>
      <c r="K2196" s="59">
        <f t="shared" si="289"/>
        <v>0</v>
      </c>
      <c r="L2196" s="59"/>
      <c r="M2196" s="63">
        <f t="shared" si="290"/>
        <v>0</v>
      </c>
    </row>
    <row r="2197" spans="1:13">
      <c r="A2197" s="24">
        <v>14</v>
      </c>
      <c r="B2197" s="25" t="s">
        <v>37</v>
      </c>
      <c r="C2197" s="37"/>
      <c r="D2197" s="38">
        <v>65934</v>
      </c>
      <c r="E2197" s="28">
        <f t="shared" si="286"/>
        <v>0</v>
      </c>
      <c r="F2197" s="29">
        <v>0.09</v>
      </c>
      <c r="G2197" s="30">
        <f t="shared" si="287"/>
        <v>0</v>
      </c>
      <c r="H2197" s="31">
        <f t="shared" si="288"/>
        <v>55555.499999999993</v>
      </c>
      <c r="I2197" s="59"/>
      <c r="J2197" s="59"/>
      <c r="K2197" s="59">
        <f t="shared" si="289"/>
        <v>0</v>
      </c>
      <c r="L2197" s="59"/>
      <c r="M2197" s="63">
        <f t="shared" si="290"/>
        <v>0</v>
      </c>
    </row>
    <row r="2198" spans="1:13">
      <c r="A2198" s="24">
        <v>15</v>
      </c>
      <c r="B2198" s="25" t="s">
        <v>38</v>
      </c>
      <c r="C2198" s="37"/>
      <c r="D2198" s="38">
        <v>76626</v>
      </c>
      <c r="E2198" s="28">
        <f t="shared" si="286"/>
        <v>0</v>
      </c>
      <c r="F2198" s="29">
        <v>0.09</v>
      </c>
      <c r="G2198" s="30">
        <f t="shared" si="287"/>
        <v>0</v>
      </c>
      <c r="H2198" s="31">
        <f t="shared" si="288"/>
        <v>64564.5</v>
      </c>
      <c r="I2198" s="59"/>
      <c r="J2198" s="59"/>
      <c r="K2198" s="59">
        <f t="shared" si="289"/>
        <v>0</v>
      </c>
      <c r="L2198" s="59"/>
      <c r="M2198" s="63">
        <f t="shared" si="290"/>
        <v>0</v>
      </c>
    </row>
    <row r="2199" spans="1:13">
      <c r="A2199" s="24">
        <v>16</v>
      </c>
      <c r="B2199" s="25" t="s">
        <v>39</v>
      </c>
      <c r="C2199" s="37"/>
      <c r="D2199" s="38">
        <v>80190</v>
      </c>
      <c r="E2199" s="28">
        <f t="shared" si="286"/>
        <v>0</v>
      </c>
      <c r="F2199" s="29">
        <v>0.09</v>
      </c>
      <c r="G2199" s="30">
        <f t="shared" si="287"/>
        <v>0</v>
      </c>
      <c r="H2199" s="31">
        <f t="shared" si="288"/>
        <v>67567.5</v>
      </c>
      <c r="I2199" s="59"/>
      <c r="J2199" s="59"/>
      <c r="K2199" s="59">
        <f t="shared" si="289"/>
        <v>0</v>
      </c>
      <c r="L2199" s="59"/>
      <c r="M2199" s="63">
        <f t="shared" si="290"/>
        <v>0</v>
      </c>
    </row>
    <row r="2200" spans="1:13">
      <c r="A2200" s="24">
        <v>17</v>
      </c>
      <c r="B2200" s="25" t="s">
        <v>40</v>
      </c>
      <c r="C2200" s="37">
        <v>3</v>
      </c>
      <c r="D2200" s="38">
        <v>113832</v>
      </c>
      <c r="E2200" s="28">
        <f t="shared" si="286"/>
        <v>341496</v>
      </c>
      <c r="F2200" s="29">
        <v>0.09</v>
      </c>
      <c r="G2200" s="30">
        <f t="shared" si="287"/>
        <v>310761.36</v>
      </c>
      <c r="H2200" s="31">
        <f t="shared" si="288"/>
        <v>95914</v>
      </c>
      <c r="I2200" s="59"/>
      <c r="J2200" s="59"/>
      <c r="K2200" s="59">
        <f t="shared" si="289"/>
        <v>287742</v>
      </c>
      <c r="L2200" s="59"/>
      <c r="M2200" s="63">
        <f t="shared" si="290"/>
        <v>287742</v>
      </c>
    </row>
    <row r="2201" spans="1:13">
      <c r="A2201" s="24">
        <v>18</v>
      </c>
      <c r="B2201" s="25" t="s">
        <v>41</v>
      </c>
      <c r="C2201" s="37"/>
      <c r="D2201" s="39">
        <v>98010</v>
      </c>
      <c r="E2201" s="28">
        <f t="shared" si="286"/>
        <v>0</v>
      </c>
      <c r="F2201" s="29">
        <v>0.09</v>
      </c>
      <c r="G2201" s="30">
        <f t="shared" si="287"/>
        <v>0</v>
      </c>
      <c r="H2201" s="31">
        <f t="shared" si="288"/>
        <v>82582.5</v>
      </c>
      <c r="I2201" s="59"/>
      <c r="J2201" s="59"/>
      <c r="K2201" s="59">
        <f t="shared" si="289"/>
        <v>0</v>
      </c>
      <c r="L2201" s="59"/>
      <c r="M2201" s="63">
        <f t="shared" si="290"/>
        <v>0</v>
      </c>
    </row>
    <row r="2202" spans="1:13" ht="17.25">
      <c r="A2202" s="40"/>
      <c r="B2202" s="41" t="s">
        <v>42</v>
      </c>
      <c r="C2202" s="42">
        <f>SUM(C2184:C2201)</f>
        <v>15</v>
      </c>
      <c r="D2202" s="42"/>
      <c r="E2202" s="43">
        <f>SUM(E2184:E2201)</f>
        <v>1360302</v>
      </c>
      <c r="F2202" s="43"/>
      <c r="G2202" s="111">
        <f>SUM(G2184:G2201)</f>
        <v>1237874.82</v>
      </c>
      <c r="H2202" s="45"/>
      <c r="I2202" s="64"/>
      <c r="J2202" s="113"/>
      <c r="K2202" s="113">
        <f>SUM(K2184:K2201)</f>
        <v>1146180.388888889</v>
      </c>
      <c r="L2202" s="113"/>
      <c r="M2202" s="45">
        <f>SUM(M2184:M2201)</f>
        <v>1146180.388888889</v>
      </c>
    </row>
    <row r="2203" spans="1:13" ht="31.5">
      <c r="A2203" s="46"/>
      <c r="B2203" s="47"/>
      <c r="C2203" s="48"/>
      <c r="D2203" s="48"/>
      <c r="E2203" s="49"/>
      <c r="F2203" s="49"/>
      <c r="G2203" s="50"/>
      <c r="H2203" s="51"/>
      <c r="I2203" s="65"/>
      <c r="J2203" s="114"/>
      <c r="K2203" s="114">
        <f>K2202*0.08</f>
        <v>91694.431111111116</v>
      </c>
      <c r="L2203" s="114"/>
      <c r="M2203" s="115">
        <f>M2202*0.1</f>
        <v>114618.0388888889</v>
      </c>
    </row>
    <row r="2204" spans="1:13" ht="18">
      <c r="A2204" s="283"/>
      <c r="B2204" s="283"/>
      <c r="C2204" s="284"/>
      <c r="D2204" s="284"/>
      <c r="E2204" s="54"/>
      <c r="F2204" s="54"/>
      <c r="G2204" s="55"/>
      <c r="H2204" s="56"/>
      <c r="I2204" s="66"/>
      <c r="J2204" s="116"/>
      <c r="K2204" s="116">
        <f>SUM(K2202:K2203)</f>
        <v>1237874.82</v>
      </c>
      <c r="L2204" s="116"/>
      <c r="M2204" s="117">
        <f>SUM(M2202:M2203)</f>
        <v>1260798.4277777779</v>
      </c>
    </row>
    <row r="2205" spans="1:13" ht="18">
      <c r="A2205" s="283" t="s">
        <v>43</v>
      </c>
      <c r="B2205" s="283"/>
      <c r="C2205" s="284" t="s">
        <v>44</v>
      </c>
      <c r="D2205" s="284"/>
      <c r="E2205" s="54"/>
      <c r="F2205" s="54"/>
      <c r="G2205" s="55" t="s">
        <v>45</v>
      </c>
      <c r="H2205" s="56"/>
    </row>
    <row r="2215" spans="1:13" ht="15.75">
      <c r="A2215" s="279" t="s">
        <v>0</v>
      </c>
      <c r="B2215" s="279"/>
      <c r="C2215" s="279"/>
      <c r="D2215" s="279"/>
      <c r="E2215" s="279"/>
      <c r="F2215" s="279"/>
      <c r="G2215" s="279"/>
      <c r="H2215" s="3"/>
      <c r="I2215" s="112"/>
      <c r="K2215" s="112"/>
      <c r="L2215" s="112"/>
      <c r="M2215" s="1"/>
    </row>
    <row r="2216" spans="1:13" ht="17.25">
      <c r="A2216" s="279" t="s">
        <v>1</v>
      </c>
      <c r="B2216" s="279"/>
      <c r="C2216" s="279"/>
      <c r="D2216" s="279"/>
      <c r="E2216" s="279"/>
      <c r="F2216" s="279"/>
      <c r="G2216" s="279"/>
      <c r="H2216" s="3"/>
      <c r="I2216" s="58"/>
      <c r="J2216" s="58"/>
      <c r="K2216" s="58"/>
      <c r="L2216" s="58"/>
      <c r="M2216" s="1"/>
    </row>
    <row r="2217" spans="1:13" ht="15.75">
      <c r="A2217" s="279" t="s">
        <v>2</v>
      </c>
      <c r="B2217" s="279"/>
      <c r="C2217" s="279"/>
      <c r="D2217" s="279"/>
      <c r="E2217" s="279"/>
      <c r="F2217" s="279"/>
      <c r="G2217" s="279"/>
      <c r="H2217" s="3"/>
      <c r="I2217" s="59"/>
      <c r="J2217" s="59"/>
      <c r="K2217" s="59"/>
      <c r="L2217" s="59"/>
      <c r="M2217" s="1"/>
    </row>
    <row r="2218" spans="1:13" ht="15.75">
      <c r="A2218" s="279" t="s">
        <v>4</v>
      </c>
      <c r="B2218" s="279"/>
      <c r="C2218" s="279"/>
      <c r="D2218" s="279"/>
      <c r="E2218" s="279"/>
      <c r="F2218" s="279"/>
      <c r="G2218" s="279"/>
      <c r="H2218" s="3"/>
      <c r="I2218" s="59"/>
      <c r="J2218" s="59"/>
      <c r="K2218" s="59"/>
      <c r="L2218" s="59"/>
      <c r="M2218" s="1"/>
    </row>
    <row r="2219" spans="1:13" ht="15.75">
      <c r="A2219" s="280" t="s">
        <v>6</v>
      </c>
      <c r="B2219" s="280"/>
      <c r="C2219" s="280"/>
      <c r="D2219" s="280"/>
      <c r="E2219" s="280"/>
      <c r="F2219" s="280"/>
      <c r="G2219" s="280"/>
      <c r="H2219" s="3"/>
      <c r="I2219" s="59"/>
      <c r="J2219" s="59"/>
      <c r="K2219" s="59"/>
      <c r="L2219" s="59"/>
      <c r="M2219" s="1"/>
    </row>
    <row r="2220" spans="1:13" ht="27.75">
      <c r="A2220" s="9"/>
      <c r="B2220" s="9"/>
      <c r="C2220" s="281" t="s">
        <v>620</v>
      </c>
      <c r="D2220" s="281"/>
      <c r="E2220" s="281"/>
      <c r="F2220" s="281"/>
      <c r="G2220" s="281"/>
      <c r="H2220" s="10"/>
      <c r="I2220" s="59"/>
      <c r="J2220" s="59"/>
      <c r="K2220" s="59"/>
      <c r="L2220" s="59"/>
      <c r="M2220" s="2"/>
    </row>
    <row r="2221" spans="1:13" ht="15.75">
      <c r="A2221" s="11" t="s">
        <v>1100</v>
      </c>
      <c r="B2221" s="12"/>
      <c r="C2221" s="13"/>
      <c r="D2221" s="286"/>
      <c r="E2221" s="286"/>
      <c r="F2221" s="286"/>
      <c r="G2221" s="286"/>
      <c r="H2221" s="15"/>
      <c r="I2221" s="59"/>
      <c r="J2221" s="59"/>
      <c r="K2221" s="59"/>
      <c r="L2221" s="59"/>
      <c r="M2221" s="1"/>
    </row>
    <row r="2222" spans="1:13" ht="15.75">
      <c r="A2222" s="11" t="s">
        <v>9</v>
      </c>
      <c r="B2222" s="306" t="s">
        <v>1125</v>
      </c>
      <c r="C2222" s="306"/>
      <c r="D2222" s="306"/>
      <c r="E2222" s="306"/>
      <c r="F2222" s="11"/>
      <c r="G2222" s="16"/>
      <c r="H2222" s="17"/>
      <c r="I2222" s="60"/>
      <c r="J2222" s="60"/>
      <c r="K2222" s="60"/>
      <c r="L2222" s="60"/>
      <c r="M2222" s="74"/>
    </row>
    <row r="2223" spans="1:13" ht="15.75">
      <c r="A2223" s="11" t="s">
        <v>11</v>
      </c>
      <c r="B2223" s="289"/>
      <c r="C2223" s="289"/>
      <c r="D2223" s="289"/>
      <c r="E2223" s="289"/>
      <c r="F2223" s="18"/>
      <c r="G2223" s="19" t="s">
        <v>13</v>
      </c>
      <c r="H2223" s="20" t="s">
        <v>161</v>
      </c>
      <c r="I2223" s="62"/>
      <c r="J2223" s="62"/>
      <c r="K2223" s="62"/>
      <c r="L2223" s="62"/>
      <c r="M2223" s="1"/>
    </row>
    <row r="2224" spans="1:13" ht="15.75">
      <c r="A2224" s="21" t="s">
        <v>14</v>
      </c>
      <c r="B2224" s="21" t="s">
        <v>16</v>
      </c>
      <c r="C2224" s="21" t="s">
        <v>17</v>
      </c>
      <c r="D2224" s="22" t="s">
        <v>18</v>
      </c>
      <c r="E2224" s="23" t="s">
        <v>19</v>
      </c>
      <c r="F2224" s="23" t="s">
        <v>20</v>
      </c>
      <c r="G2224" s="21" t="s">
        <v>21</v>
      </c>
      <c r="H2224" s="3"/>
      <c r="I2224" s="59"/>
      <c r="J2224" s="59"/>
      <c r="K2224" s="59"/>
      <c r="L2224" s="59"/>
      <c r="M2224" s="1"/>
    </row>
    <row r="2225" spans="1:13">
      <c r="A2225" s="24">
        <v>1</v>
      </c>
      <c r="B2225" s="25" t="s">
        <v>23</v>
      </c>
      <c r="C2225" s="26"/>
      <c r="D2225" s="27">
        <v>79305</v>
      </c>
      <c r="E2225" s="28">
        <f>D2225*C2225</f>
        <v>0</v>
      </c>
      <c r="F2225" s="29">
        <v>0.09</v>
      </c>
      <c r="G2225" s="30">
        <f>E2225-E2225*F2225</f>
        <v>0</v>
      </c>
      <c r="H2225" s="31">
        <f>D2225/1.08*0.91</f>
        <v>66821.805555555547</v>
      </c>
      <c r="I2225" s="59"/>
      <c r="J2225" s="59"/>
      <c r="K2225" s="59">
        <f>H2225*C2225</f>
        <v>0</v>
      </c>
      <c r="L2225" s="59"/>
      <c r="M2225" s="63">
        <f>H2225*C2225</f>
        <v>0</v>
      </c>
    </row>
    <row r="2226" spans="1:13">
      <c r="A2226" s="24">
        <v>2</v>
      </c>
      <c r="B2226" s="25" t="s">
        <v>25</v>
      </c>
      <c r="C2226" s="32"/>
      <c r="D2226" s="33">
        <v>128591</v>
      </c>
      <c r="E2226" s="28">
        <f t="shared" ref="E2226:E2242" si="291">D2226*C2226</f>
        <v>0</v>
      </c>
      <c r="F2226" s="29">
        <v>0.09</v>
      </c>
      <c r="G2226" s="30">
        <f t="shared" ref="G2226:G2242" si="292">E2226-E2226*F2226</f>
        <v>0</v>
      </c>
      <c r="H2226" s="31">
        <f t="shared" ref="H2226:H2242" si="293">D2226/1.08*0.91</f>
        <v>108349.82407407407</v>
      </c>
      <c r="I2226" s="59"/>
      <c r="J2226" s="59"/>
      <c r="K2226" s="59">
        <f t="shared" ref="K2226:K2242" si="294">H2226*C2226</f>
        <v>0</v>
      </c>
      <c r="L2226" s="59"/>
      <c r="M2226" s="63">
        <f t="shared" ref="M2226:M2242" si="295">H2226*C2226</f>
        <v>0</v>
      </c>
    </row>
    <row r="2227" spans="1:13">
      <c r="A2227" s="24">
        <v>3</v>
      </c>
      <c r="B2227" s="25" t="s">
        <v>26</v>
      </c>
      <c r="C2227" s="88"/>
      <c r="D2227" s="27">
        <v>60043</v>
      </c>
      <c r="E2227" s="28">
        <f t="shared" si="291"/>
        <v>0</v>
      </c>
      <c r="F2227" s="29">
        <v>0.09</v>
      </c>
      <c r="G2227" s="30">
        <f t="shared" si="292"/>
        <v>0</v>
      </c>
      <c r="H2227" s="31">
        <f t="shared" si="293"/>
        <v>50591.787037037036</v>
      </c>
      <c r="I2227" s="59"/>
      <c r="J2227" s="59"/>
      <c r="K2227" s="59">
        <f t="shared" si="294"/>
        <v>0</v>
      </c>
      <c r="L2227" s="59"/>
      <c r="M2227" s="63">
        <f t="shared" si="295"/>
        <v>0</v>
      </c>
    </row>
    <row r="2228" spans="1:13">
      <c r="A2228" s="24">
        <v>4</v>
      </c>
      <c r="B2228" s="25" t="s">
        <v>27</v>
      </c>
      <c r="C2228" s="106"/>
      <c r="D2228" s="27">
        <v>115781</v>
      </c>
      <c r="E2228" s="28">
        <f t="shared" si="291"/>
        <v>0</v>
      </c>
      <c r="F2228" s="29">
        <v>0.09</v>
      </c>
      <c r="G2228" s="30">
        <f t="shared" si="292"/>
        <v>0</v>
      </c>
      <c r="H2228" s="31">
        <f t="shared" si="293"/>
        <v>97556.212962962964</v>
      </c>
      <c r="I2228" s="59"/>
      <c r="J2228" s="59"/>
      <c r="K2228" s="59">
        <f t="shared" si="294"/>
        <v>0</v>
      </c>
      <c r="L2228" s="59"/>
      <c r="M2228" s="63">
        <f t="shared" si="295"/>
        <v>0</v>
      </c>
    </row>
    <row r="2229" spans="1:13">
      <c r="A2229" s="24">
        <v>5</v>
      </c>
      <c r="B2229" s="25" t="s">
        <v>28</v>
      </c>
      <c r="C2229" s="32"/>
      <c r="D2229" s="27">
        <v>119943</v>
      </c>
      <c r="E2229" s="28">
        <f t="shared" si="291"/>
        <v>0</v>
      </c>
      <c r="F2229" s="29">
        <v>0.09</v>
      </c>
      <c r="G2229" s="30">
        <f t="shared" si="292"/>
        <v>0</v>
      </c>
      <c r="H2229" s="31">
        <f t="shared" si="293"/>
        <v>101063.08333333333</v>
      </c>
      <c r="I2229" s="59"/>
      <c r="J2229" s="59"/>
      <c r="K2229" s="59">
        <f t="shared" si="294"/>
        <v>0</v>
      </c>
      <c r="L2229" s="59"/>
      <c r="M2229" s="63">
        <f t="shared" si="295"/>
        <v>0</v>
      </c>
    </row>
    <row r="2230" spans="1:13">
      <c r="A2230" s="24">
        <v>6</v>
      </c>
      <c r="B2230" s="25" t="s">
        <v>29</v>
      </c>
      <c r="C2230" s="26">
        <v>3</v>
      </c>
      <c r="D2230" s="27">
        <v>94810</v>
      </c>
      <c r="E2230" s="28">
        <f t="shared" si="291"/>
        <v>284430</v>
      </c>
      <c r="F2230" s="29">
        <v>0.09</v>
      </c>
      <c r="G2230" s="30">
        <f t="shared" si="292"/>
        <v>258831.3</v>
      </c>
      <c r="H2230" s="31">
        <f t="shared" si="293"/>
        <v>79886.203703703708</v>
      </c>
      <c r="I2230" s="59"/>
      <c r="J2230" s="59"/>
      <c r="K2230" s="59">
        <f t="shared" si="294"/>
        <v>239658.61111111112</v>
      </c>
      <c r="L2230" s="59"/>
      <c r="M2230" s="63">
        <f t="shared" si="295"/>
        <v>239658.61111111112</v>
      </c>
    </row>
    <row r="2231" spans="1:13">
      <c r="A2231" s="24">
        <v>7</v>
      </c>
      <c r="B2231" s="25" t="s">
        <v>30</v>
      </c>
      <c r="C2231" s="34"/>
      <c r="D2231" s="27">
        <v>141396</v>
      </c>
      <c r="E2231" s="28">
        <f t="shared" si="291"/>
        <v>0</v>
      </c>
      <c r="F2231" s="29">
        <v>0.09</v>
      </c>
      <c r="G2231" s="30">
        <f t="shared" si="292"/>
        <v>0</v>
      </c>
      <c r="H2231" s="31">
        <f t="shared" si="293"/>
        <v>119139.22222222222</v>
      </c>
      <c r="I2231" s="59"/>
      <c r="J2231" s="59"/>
      <c r="K2231" s="59">
        <f t="shared" si="294"/>
        <v>0</v>
      </c>
      <c r="L2231" s="59"/>
      <c r="M2231" s="63">
        <f t="shared" si="295"/>
        <v>0</v>
      </c>
    </row>
    <row r="2232" spans="1:13">
      <c r="A2232" s="24">
        <v>8</v>
      </c>
      <c r="B2232" s="25" t="s">
        <v>31</v>
      </c>
      <c r="C2232" s="26"/>
      <c r="D2232" s="27">
        <v>232931</v>
      </c>
      <c r="E2232" s="28">
        <f t="shared" si="291"/>
        <v>0</v>
      </c>
      <c r="F2232" s="29">
        <v>0.09</v>
      </c>
      <c r="G2232" s="30">
        <f t="shared" si="292"/>
        <v>0</v>
      </c>
      <c r="H2232" s="31">
        <f t="shared" si="293"/>
        <v>196265.93518518517</v>
      </c>
      <c r="I2232" s="59"/>
      <c r="J2232" s="59"/>
      <c r="K2232" s="59">
        <f t="shared" si="294"/>
        <v>0</v>
      </c>
      <c r="L2232" s="59"/>
      <c r="M2232" s="63">
        <f t="shared" si="295"/>
        <v>0</v>
      </c>
    </row>
    <row r="2233" spans="1:13">
      <c r="A2233" s="24">
        <v>9</v>
      </c>
      <c r="B2233" s="36" t="s">
        <v>32</v>
      </c>
      <c r="C2233" s="26"/>
      <c r="D2233" s="27">
        <v>101534</v>
      </c>
      <c r="E2233" s="28">
        <f t="shared" si="291"/>
        <v>0</v>
      </c>
      <c r="F2233" s="29">
        <v>0.09</v>
      </c>
      <c r="G2233" s="30">
        <f t="shared" si="292"/>
        <v>0</v>
      </c>
      <c r="H2233" s="31">
        <f t="shared" si="293"/>
        <v>85551.796296296307</v>
      </c>
      <c r="I2233" s="59"/>
      <c r="J2233" s="59"/>
      <c r="K2233" s="59">
        <f t="shared" si="294"/>
        <v>0</v>
      </c>
      <c r="L2233" s="59"/>
      <c r="M2233" s="63">
        <f t="shared" si="295"/>
        <v>0</v>
      </c>
    </row>
    <row r="2234" spans="1:13">
      <c r="A2234" s="24">
        <v>10</v>
      </c>
      <c r="B2234" s="36" t="s">
        <v>33</v>
      </c>
      <c r="C2234" s="37"/>
      <c r="D2234" s="33">
        <v>110148</v>
      </c>
      <c r="E2234" s="28">
        <f t="shared" si="291"/>
        <v>0</v>
      </c>
      <c r="F2234" s="29">
        <v>0.09</v>
      </c>
      <c r="G2234" s="30">
        <f t="shared" si="292"/>
        <v>0</v>
      </c>
      <c r="H2234" s="31">
        <f t="shared" si="293"/>
        <v>92809.888888888876</v>
      </c>
      <c r="I2234" s="59"/>
      <c r="J2234" s="59"/>
      <c r="K2234" s="59">
        <f t="shared" si="294"/>
        <v>0</v>
      </c>
      <c r="L2234" s="59"/>
      <c r="M2234" s="63">
        <f t="shared" si="295"/>
        <v>0</v>
      </c>
    </row>
    <row r="2235" spans="1:13">
      <c r="A2235" s="24">
        <v>11</v>
      </c>
      <c r="B2235" s="25" t="s">
        <v>34</v>
      </c>
      <c r="C2235" s="37">
        <v>3</v>
      </c>
      <c r="D2235" s="27">
        <v>54198</v>
      </c>
      <c r="E2235" s="28">
        <f t="shared" si="291"/>
        <v>162594</v>
      </c>
      <c r="F2235" s="29">
        <v>0.09</v>
      </c>
      <c r="G2235" s="30">
        <f t="shared" si="292"/>
        <v>147960.54</v>
      </c>
      <c r="H2235" s="31">
        <f t="shared" si="293"/>
        <v>45666.833333333328</v>
      </c>
      <c r="I2235" s="59"/>
      <c r="J2235" s="59"/>
      <c r="K2235" s="59">
        <f t="shared" si="294"/>
        <v>137000.5</v>
      </c>
      <c r="L2235" s="59"/>
      <c r="M2235" s="63">
        <f t="shared" si="295"/>
        <v>137000.5</v>
      </c>
    </row>
    <row r="2236" spans="1:13">
      <c r="A2236" s="24">
        <v>12</v>
      </c>
      <c r="B2236" s="25" t="s">
        <v>35</v>
      </c>
      <c r="C2236" s="37">
        <v>3</v>
      </c>
      <c r="D2236" s="27">
        <v>49680</v>
      </c>
      <c r="E2236" s="28">
        <f t="shared" si="291"/>
        <v>149040</v>
      </c>
      <c r="F2236" s="29">
        <v>0.09</v>
      </c>
      <c r="G2236" s="30">
        <f t="shared" si="292"/>
        <v>135626.4</v>
      </c>
      <c r="H2236" s="31">
        <f t="shared" si="293"/>
        <v>41860</v>
      </c>
      <c r="I2236" s="59"/>
      <c r="J2236" s="59"/>
      <c r="K2236" s="59">
        <f t="shared" si="294"/>
        <v>125580</v>
      </c>
      <c r="L2236" s="59"/>
      <c r="M2236" s="63">
        <f t="shared" si="295"/>
        <v>125580</v>
      </c>
    </row>
    <row r="2237" spans="1:13">
      <c r="A2237" s="24">
        <v>13</v>
      </c>
      <c r="B2237" s="25" t="s">
        <v>36</v>
      </c>
      <c r="C2237" s="37"/>
      <c r="D2237" s="38">
        <v>64152</v>
      </c>
      <c r="E2237" s="28">
        <f t="shared" si="291"/>
        <v>0</v>
      </c>
      <c r="F2237" s="29">
        <v>0.09</v>
      </c>
      <c r="G2237" s="30">
        <f t="shared" si="292"/>
        <v>0</v>
      </c>
      <c r="H2237" s="31">
        <f t="shared" si="293"/>
        <v>54053.999999999993</v>
      </c>
      <c r="I2237" s="59"/>
      <c r="J2237" s="59"/>
      <c r="K2237" s="59">
        <f t="shared" si="294"/>
        <v>0</v>
      </c>
      <c r="L2237" s="59"/>
      <c r="M2237" s="63">
        <f t="shared" si="295"/>
        <v>0</v>
      </c>
    </row>
    <row r="2238" spans="1:13">
      <c r="A2238" s="24">
        <v>14</v>
      </c>
      <c r="B2238" s="25" t="s">
        <v>37</v>
      </c>
      <c r="C2238" s="37"/>
      <c r="D2238" s="38">
        <v>65934</v>
      </c>
      <c r="E2238" s="28">
        <f t="shared" si="291"/>
        <v>0</v>
      </c>
      <c r="F2238" s="29">
        <v>0.09</v>
      </c>
      <c r="G2238" s="30">
        <f t="shared" si="292"/>
        <v>0</v>
      </c>
      <c r="H2238" s="31">
        <f t="shared" si="293"/>
        <v>55555.499999999993</v>
      </c>
      <c r="I2238" s="59"/>
      <c r="J2238" s="59"/>
      <c r="K2238" s="59">
        <f t="shared" si="294"/>
        <v>0</v>
      </c>
      <c r="L2238" s="59"/>
      <c r="M2238" s="63">
        <f t="shared" si="295"/>
        <v>0</v>
      </c>
    </row>
    <row r="2239" spans="1:13">
      <c r="A2239" s="24">
        <v>15</v>
      </c>
      <c r="B2239" s="25" t="s">
        <v>38</v>
      </c>
      <c r="C2239" s="37"/>
      <c r="D2239" s="38">
        <v>76626</v>
      </c>
      <c r="E2239" s="28">
        <f t="shared" si="291"/>
        <v>0</v>
      </c>
      <c r="F2239" s="29">
        <v>0.09</v>
      </c>
      <c r="G2239" s="30">
        <f t="shared" si="292"/>
        <v>0</v>
      </c>
      <c r="H2239" s="31">
        <f t="shared" si="293"/>
        <v>64564.5</v>
      </c>
      <c r="I2239" s="59"/>
      <c r="J2239" s="59"/>
      <c r="K2239" s="59">
        <f t="shared" si="294"/>
        <v>0</v>
      </c>
      <c r="L2239" s="59"/>
      <c r="M2239" s="63">
        <f t="shared" si="295"/>
        <v>0</v>
      </c>
    </row>
    <row r="2240" spans="1:13">
      <c r="A2240" s="24">
        <v>16</v>
      </c>
      <c r="B2240" s="25" t="s">
        <v>39</v>
      </c>
      <c r="C2240" s="37">
        <v>3</v>
      </c>
      <c r="D2240" s="38">
        <v>80190</v>
      </c>
      <c r="E2240" s="28">
        <f t="shared" si="291"/>
        <v>240570</v>
      </c>
      <c r="F2240" s="29">
        <v>0.09</v>
      </c>
      <c r="G2240" s="30">
        <f t="shared" si="292"/>
        <v>218918.7</v>
      </c>
      <c r="H2240" s="31">
        <f t="shared" si="293"/>
        <v>67567.5</v>
      </c>
      <c r="I2240" s="59"/>
      <c r="J2240" s="59"/>
      <c r="K2240" s="59">
        <f t="shared" si="294"/>
        <v>202702.5</v>
      </c>
      <c r="L2240" s="59"/>
      <c r="M2240" s="63">
        <f t="shared" si="295"/>
        <v>202702.5</v>
      </c>
    </row>
    <row r="2241" spans="1:13">
      <c r="A2241" s="24">
        <v>17</v>
      </c>
      <c r="B2241" s="25" t="s">
        <v>40</v>
      </c>
      <c r="C2241" s="37">
        <v>3</v>
      </c>
      <c r="D2241" s="38">
        <v>113832</v>
      </c>
      <c r="E2241" s="28">
        <f t="shared" si="291"/>
        <v>341496</v>
      </c>
      <c r="F2241" s="29">
        <v>0.09</v>
      </c>
      <c r="G2241" s="30">
        <f t="shared" si="292"/>
        <v>310761.36</v>
      </c>
      <c r="H2241" s="31">
        <f t="shared" si="293"/>
        <v>95914</v>
      </c>
      <c r="I2241" s="59"/>
      <c r="J2241" s="59"/>
      <c r="K2241" s="59">
        <f t="shared" si="294"/>
        <v>287742</v>
      </c>
      <c r="L2241" s="59"/>
      <c r="M2241" s="63">
        <f t="shared" si="295"/>
        <v>287742</v>
      </c>
    </row>
    <row r="2242" spans="1:13">
      <c r="A2242" s="24">
        <v>18</v>
      </c>
      <c r="B2242" s="25" t="s">
        <v>41</v>
      </c>
      <c r="C2242" s="37"/>
      <c r="D2242" s="39">
        <v>98010</v>
      </c>
      <c r="E2242" s="28">
        <f t="shared" si="291"/>
        <v>0</v>
      </c>
      <c r="F2242" s="29">
        <v>0.09</v>
      </c>
      <c r="G2242" s="30">
        <f t="shared" si="292"/>
        <v>0</v>
      </c>
      <c r="H2242" s="31">
        <f t="shared" si="293"/>
        <v>82582.5</v>
      </c>
      <c r="I2242" s="59"/>
      <c r="J2242" s="59"/>
      <c r="K2242" s="59">
        <f t="shared" si="294"/>
        <v>0</v>
      </c>
      <c r="L2242" s="59"/>
      <c r="M2242" s="63">
        <f t="shared" si="295"/>
        <v>0</v>
      </c>
    </row>
    <row r="2243" spans="1:13" ht="17.25">
      <c r="A2243" s="40"/>
      <c r="B2243" s="41" t="s">
        <v>42</v>
      </c>
      <c r="C2243" s="42">
        <f>SUM(C2225:C2242)</f>
        <v>15</v>
      </c>
      <c r="D2243" s="42"/>
      <c r="E2243" s="43">
        <f>SUM(E2225:E2242)</f>
        <v>1178130</v>
      </c>
      <c r="F2243" s="43"/>
      <c r="G2243" s="111">
        <f>SUM(G2225:G2242)</f>
        <v>1072098.2999999998</v>
      </c>
      <c r="H2243" s="45"/>
      <c r="I2243" s="64"/>
      <c r="J2243" s="113"/>
      <c r="K2243" s="113">
        <f>SUM(K2225:K2242)</f>
        <v>992683.61111111112</v>
      </c>
      <c r="L2243" s="113"/>
      <c r="M2243" s="45">
        <f>SUM(M2225:M2242)</f>
        <v>992683.61111111112</v>
      </c>
    </row>
    <row r="2244" spans="1:13" ht="31.5">
      <c r="A2244" s="46"/>
      <c r="B2244" s="47"/>
      <c r="C2244" s="48"/>
      <c r="D2244" s="48"/>
      <c r="E2244" s="49"/>
      <c r="F2244" s="49"/>
      <c r="G2244" s="50"/>
      <c r="H2244" s="51"/>
      <c r="I2244" s="65"/>
      <c r="J2244" s="114"/>
      <c r="K2244" s="114">
        <f>K2243*0.08</f>
        <v>79414.688888888893</v>
      </c>
      <c r="L2244" s="114"/>
      <c r="M2244" s="115">
        <f>M2243*0.1</f>
        <v>99268.361111111124</v>
      </c>
    </row>
    <row r="2245" spans="1:13" ht="18">
      <c r="A2245" s="283"/>
      <c r="B2245" s="283"/>
      <c r="C2245" s="284"/>
      <c r="D2245" s="284"/>
      <c r="E2245" s="54"/>
      <c r="F2245" s="54"/>
      <c r="G2245" s="55"/>
      <c r="H2245" s="56"/>
      <c r="I2245" s="66"/>
      <c r="J2245" s="116"/>
      <c r="K2245" s="116">
        <f>SUM(K2243:K2244)</f>
        <v>1072098.3</v>
      </c>
      <c r="L2245" s="116"/>
      <c r="M2245" s="117">
        <f>SUM(M2243:M2244)</f>
        <v>1091951.9722222222</v>
      </c>
    </row>
    <row r="2246" spans="1:13" ht="18">
      <c r="A2246" s="283" t="s">
        <v>43</v>
      </c>
      <c r="B2246" s="283"/>
      <c r="C2246" s="284" t="s">
        <v>44</v>
      </c>
      <c r="D2246" s="284"/>
      <c r="E2246" s="54"/>
      <c r="F2246" s="54"/>
      <c r="G2246" s="55" t="s">
        <v>45</v>
      </c>
      <c r="H2246" s="56"/>
    </row>
    <row r="2254" spans="1:13" ht="15.75">
      <c r="A2254" s="279" t="s">
        <v>0</v>
      </c>
      <c r="B2254" s="279"/>
      <c r="C2254" s="279"/>
      <c r="D2254" s="279"/>
      <c r="E2254" s="279"/>
      <c r="F2254" s="279"/>
      <c r="G2254" s="279"/>
      <c r="H2254" s="3"/>
      <c r="I2254" s="112"/>
      <c r="K2254" s="112"/>
      <c r="L2254" s="112"/>
      <c r="M2254" s="1"/>
    </row>
    <row r="2255" spans="1:13" ht="17.25">
      <c r="A2255" s="279" t="s">
        <v>1</v>
      </c>
      <c r="B2255" s="279"/>
      <c r="C2255" s="279"/>
      <c r="D2255" s="279"/>
      <c r="E2255" s="279"/>
      <c r="F2255" s="279"/>
      <c r="G2255" s="279"/>
      <c r="H2255" s="3"/>
      <c r="I2255" s="58"/>
      <c r="J2255" s="58"/>
      <c r="K2255" s="58"/>
      <c r="L2255" s="58"/>
      <c r="M2255" s="1"/>
    </row>
    <row r="2256" spans="1:13" ht="15.75">
      <c r="A2256" s="279" t="s">
        <v>2</v>
      </c>
      <c r="B2256" s="279"/>
      <c r="C2256" s="279"/>
      <c r="D2256" s="279"/>
      <c r="E2256" s="279"/>
      <c r="F2256" s="279"/>
      <c r="G2256" s="279"/>
      <c r="H2256" s="3"/>
      <c r="I2256" s="59"/>
      <c r="J2256" s="59"/>
      <c r="K2256" s="59"/>
      <c r="L2256" s="59"/>
      <c r="M2256" s="1"/>
    </row>
    <row r="2257" spans="1:13" ht="15.75">
      <c r="A2257" s="279" t="s">
        <v>4</v>
      </c>
      <c r="B2257" s="279"/>
      <c r="C2257" s="279"/>
      <c r="D2257" s="279"/>
      <c r="E2257" s="279"/>
      <c r="F2257" s="279"/>
      <c r="G2257" s="279"/>
      <c r="H2257" s="3"/>
      <c r="I2257" s="59"/>
      <c r="J2257" s="59"/>
      <c r="K2257" s="59"/>
      <c r="L2257" s="59"/>
      <c r="M2257" s="1"/>
    </row>
    <row r="2258" spans="1:13" ht="15.75">
      <c r="A2258" s="280" t="s">
        <v>6</v>
      </c>
      <c r="B2258" s="280"/>
      <c r="C2258" s="280"/>
      <c r="D2258" s="280"/>
      <c r="E2258" s="280"/>
      <c r="F2258" s="280"/>
      <c r="G2258" s="280"/>
      <c r="H2258" s="3"/>
      <c r="I2258" s="59"/>
      <c r="J2258" s="59"/>
      <c r="K2258" s="59"/>
      <c r="L2258" s="59"/>
      <c r="M2258" s="1"/>
    </row>
    <row r="2259" spans="1:13" ht="27.75">
      <c r="A2259" s="9"/>
      <c r="B2259" s="9"/>
      <c r="C2259" s="281" t="s">
        <v>620</v>
      </c>
      <c r="D2259" s="281"/>
      <c r="E2259" s="281"/>
      <c r="F2259" s="281"/>
      <c r="G2259" s="281"/>
      <c r="H2259" s="10"/>
      <c r="I2259" s="59"/>
      <c r="J2259" s="59"/>
      <c r="K2259" s="59"/>
      <c r="L2259" s="59"/>
      <c r="M2259" s="2"/>
    </row>
    <row r="2260" spans="1:13" ht="15.75">
      <c r="A2260" s="11" t="s">
        <v>1100</v>
      </c>
      <c r="B2260" s="12"/>
      <c r="C2260" s="13"/>
      <c r="D2260" s="286"/>
      <c r="E2260" s="286"/>
      <c r="F2260" s="286"/>
      <c r="G2260" s="286"/>
      <c r="H2260" s="15"/>
      <c r="I2260" s="59"/>
      <c r="J2260" s="59"/>
      <c r="K2260" s="59"/>
      <c r="L2260" s="59"/>
      <c r="M2260" s="1"/>
    </row>
    <row r="2261" spans="1:13" ht="15.75">
      <c r="A2261" s="11" t="s">
        <v>9</v>
      </c>
      <c r="B2261" s="306" t="s">
        <v>1165</v>
      </c>
      <c r="C2261" s="306"/>
      <c r="D2261" s="306"/>
      <c r="E2261" s="306"/>
      <c r="F2261" s="11"/>
      <c r="G2261" s="16"/>
      <c r="H2261" s="17"/>
      <c r="I2261" s="60"/>
      <c r="J2261" s="60"/>
      <c r="K2261" s="60"/>
      <c r="L2261" s="60"/>
      <c r="M2261" s="74"/>
    </row>
    <row r="2262" spans="1:13" ht="15.75">
      <c r="A2262" s="11" t="s">
        <v>11</v>
      </c>
      <c r="B2262" s="289"/>
      <c r="C2262" s="289"/>
      <c r="D2262" s="289"/>
      <c r="E2262" s="289"/>
      <c r="F2262" s="18"/>
      <c r="G2262" s="19" t="s">
        <v>13</v>
      </c>
      <c r="H2262" s="20" t="s">
        <v>161</v>
      </c>
      <c r="I2262" s="62"/>
      <c r="J2262" s="62"/>
      <c r="K2262" s="62"/>
      <c r="L2262" s="62"/>
      <c r="M2262" s="1"/>
    </row>
    <row r="2263" spans="1:13" ht="15.75">
      <c r="A2263" s="21" t="s">
        <v>14</v>
      </c>
      <c r="B2263" s="21" t="s">
        <v>16</v>
      </c>
      <c r="C2263" s="21" t="s">
        <v>17</v>
      </c>
      <c r="D2263" s="22" t="s">
        <v>18</v>
      </c>
      <c r="E2263" s="23" t="s">
        <v>19</v>
      </c>
      <c r="F2263" s="23" t="s">
        <v>20</v>
      </c>
      <c r="G2263" s="21" t="s">
        <v>21</v>
      </c>
      <c r="H2263" s="3"/>
      <c r="I2263" s="59"/>
      <c r="J2263" s="59"/>
      <c r="K2263" s="59"/>
      <c r="L2263" s="59"/>
      <c r="M2263" s="1"/>
    </row>
    <row r="2264" spans="1:13">
      <c r="A2264" s="24">
        <v>1</v>
      </c>
      <c r="B2264" s="25" t="s">
        <v>23</v>
      </c>
      <c r="C2264" s="26"/>
      <c r="D2264" s="27">
        <v>79305</v>
      </c>
      <c r="E2264" s="28">
        <f>D2264*C2264</f>
        <v>0</v>
      </c>
      <c r="F2264" s="29">
        <v>0.09</v>
      </c>
      <c r="G2264" s="30">
        <f>E2264-E2264*F2264</f>
        <v>0</v>
      </c>
      <c r="H2264" s="31">
        <f>D2264/1.08*0.91</f>
        <v>66821.805555555547</v>
      </c>
      <c r="I2264" s="59"/>
      <c r="J2264" s="59"/>
      <c r="K2264" s="59">
        <f>H2264*C2264</f>
        <v>0</v>
      </c>
      <c r="L2264" s="59"/>
      <c r="M2264" s="63">
        <f>H2264*C2264</f>
        <v>0</v>
      </c>
    </row>
    <row r="2265" spans="1:13">
      <c r="A2265" s="24">
        <v>2</v>
      </c>
      <c r="B2265" s="25" t="s">
        <v>25</v>
      </c>
      <c r="C2265" s="32">
        <v>3</v>
      </c>
      <c r="D2265" s="33">
        <v>128591</v>
      </c>
      <c r="E2265" s="28">
        <f t="shared" ref="E2265:E2281" si="296">D2265*C2265</f>
        <v>385773</v>
      </c>
      <c r="F2265" s="29">
        <v>0.09</v>
      </c>
      <c r="G2265" s="30">
        <f t="shared" ref="G2265:G2281" si="297">E2265-E2265*F2265</f>
        <v>351053.43</v>
      </c>
      <c r="H2265" s="31">
        <f t="shared" ref="H2265:H2281" si="298">D2265/1.08*0.91</f>
        <v>108349.82407407407</v>
      </c>
      <c r="I2265" s="59"/>
      <c r="J2265" s="59"/>
      <c r="K2265" s="59">
        <f t="shared" ref="K2265:K2281" si="299">H2265*C2265</f>
        <v>325049.47222222225</v>
      </c>
      <c r="L2265" s="59"/>
      <c r="M2265" s="63">
        <f t="shared" ref="M2265:M2281" si="300">H2265*C2265</f>
        <v>325049.47222222225</v>
      </c>
    </row>
    <row r="2266" spans="1:13">
      <c r="A2266" s="24">
        <v>3</v>
      </c>
      <c r="B2266" s="25" t="s">
        <v>26</v>
      </c>
      <c r="C2266" s="88"/>
      <c r="D2266" s="27">
        <v>60043</v>
      </c>
      <c r="E2266" s="28">
        <f t="shared" si="296"/>
        <v>0</v>
      </c>
      <c r="F2266" s="29">
        <v>0.09</v>
      </c>
      <c r="G2266" s="30">
        <f t="shared" si="297"/>
        <v>0</v>
      </c>
      <c r="H2266" s="31">
        <f t="shared" si="298"/>
        <v>50591.787037037036</v>
      </c>
      <c r="I2266" s="59"/>
      <c r="J2266" s="59"/>
      <c r="K2266" s="59">
        <f t="shared" si="299"/>
        <v>0</v>
      </c>
      <c r="L2266" s="59"/>
      <c r="M2266" s="63">
        <f t="shared" si="300"/>
        <v>0</v>
      </c>
    </row>
    <row r="2267" spans="1:13">
      <c r="A2267" s="24">
        <v>4</v>
      </c>
      <c r="B2267" s="25" t="s">
        <v>27</v>
      </c>
      <c r="C2267" s="106">
        <v>3</v>
      </c>
      <c r="D2267" s="27">
        <v>115781</v>
      </c>
      <c r="E2267" s="28">
        <f t="shared" si="296"/>
        <v>347343</v>
      </c>
      <c r="F2267" s="29">
        <v>0.09</v>
      </c>
      <c r="G2267" s="30">
        <f t="shared" si="297"/>
        <v>316082.13</v>
      </c>
      <c r="H2267" s="31">
        <f t="shared" si="298"/>
        <v>97556.212962962964</v>
      </c>
      <c r="I2267" s="59"/>
      <c r="J2267" s="59"/>
      <c r="K2267" s="59">
        <f t="shared" si="299"/>
        <v>292668.63888888888</v>
      </c>
      <c r="L2267" s="59"/>
      <c r="M2267" s="63">
        <f t="shared" si="300"/>
        <v>292668.63888888888</v>
      </c>
    </row>
    <row r="2268" spans="1:13">
      <c r="A2268" s="24">
        <v>5</v>
      </c>
      <c r="B2268" s="25" t="s">
        <v>28</v>
      </c>
      <c r="C2268" s="32"/>
      <c r="D2268" s="27">
        <v>119943</v>
      </c>
      <c r="E2268" s="28">
        <f t="shared" si="296"/>
        <v>0</v>
      </c>
      <c r="F2268" s="29">
        <v>0.09</v>
      </c>
      <c r="G2268" s="30">
        <f t="shared" si="297"/>
        <v>0</v>
      </c>
      <c r="H2268" s="31">
        <f t="shared" si="298"/>
        <v>101063.08333333333</v>
      </c>
      <c r="I2268" s="59"/>
      <c r="J2268" s="59"/>
      <c r="K2268" s="59">
        <f t="shared" si="299"/>
        <v>0</v>
      </c>
      <c r="L2268" s="59"/>
      <c r="M2268" s="63">
        <f t="shared" si="300"/>
        <v>0</v>
      </c>
    </row>
    <row r="2269" spans="1:13">
      <c r="A2269" s="24">
        <v>6</v>
      </c>
      <c r="B2269" s="25" t="s">
        <v>29</v>
      </c>
      <c r="C2269" s="26"/>
      <c r="D2269" s="27">
        <v>94810</v>
      </c>
      <c r="E2269" s="28">
        <f t="shared" si="296"/>
        <v>0</v>
      </c>
      <c r="F2269" s="29">
        <v>0.09</v>
      </c>
      <c r="G2269" s="30">
        <f t="shared" si="297"/>
        <v>0</v>
      </c>
      <c r="H2269" s="31">
        <f t="shared" si="298"/>
        <v>79886.203703703708</v>
      </c>
      <c r="I2269" s="59"/>
      <c r="J2269" s="59"/>
      <c r="K2269" s="59">
        <f t="shared" si="299"/>
        <v>0</v>
      </c>
      <c r="L2269" s="59"/>
      <c r="M2269" s="63">
        <f t="shared" si="300"/>
        <v>0</v>
      </c>
    </row>
    <row r="2270" spans="1:13">
      <c r="A2270" s="24">
        <v>7</v>
      </c>
      <c r="B2270" s="25" t="s">
        <v>30</v>
      </c>
      <c r="C2270" s="34"/>
      <c r="D2270" s="27">
        <v>141396</v>
      </c>
      <c r="E2270" s="28">
        <f t="shared" si="296"/>
        <v>0</v>
      </c>
      <c r="F2270" s="29">
        <v>0.09</v>
      </c>
      <c r="G2270" s="30">
        <f t="shared" si="297"/>
        <v>0</v>
      </c>
      <c r="H2270" s="31">
        <f t="shared" si="298"/>
        <v>119139.22222222222</v>
      </c>
      <c r="I2270" s="59"/>
      <c r="J2270" s="59"/>
      <c r="K2270" s="59">
        <f t="shared" si="299"/>
        <v>0</v>
      </c>
      <c r="L2270" s="59"/>
      <c r="M2270" s="63">
        <f t="shared" si="300"/>
        <v>0</v>
      </c>
    </row>
    <row r="2271" spans="1:13">
      <c r="A2271" s="24">
        <v>8</v>
      </c>
      <c r="B2271" s="25" t="s">
        <v>31</v>
      </c>
      <c r="C2271" s="26"/>
      <c r="D2271" s="27">
        <v>232931</v>
      </c>
      <c r="E2271" s="28">
        <f t="shared" si="296"/>
        <v>0</v>
      </c>
      <c r="F2271" s="29">
        <v>0.09</v>
      </c>
      <c r="G2271" s="30">
        <f t="shared" si="297"/>
        <v>0</v>
      </c>
      <c r="H2271" s="31">
        <f t="shared" si="298"/>
        <v>196265.93518518517</v>
      </c>
      <c r="I2271" s="59"/>
      <c r="J2271" s="59"/>
      <c r="K2271" s="59">
        <f t="shared" si="299"/>
        <v>0</v>
      </c>
      <c r="L2271" s="59"/>
      <c r="M2271" s="63">
        <f t="shared" si="300"/>
        <v>0</v>
      </c>
    </row>
    <row r="2272" spans="1:13">
      <c r="A2272" s="24">
        <v>9</v>
      </c>
      <c r="B2272" s="36" t="s">
        <v>32</v>
      </c>
      <c r="C2272" s="26"/>
      <c r="D2272" s="27">
        <v>101534</v>
      </c>
      <c r="E2272" s="28">
        <f t="shared" si="296"/>
        <v>0</v>
      </c>
      <c r="F2272" s="29">
        <v>0.09</v>
      </c>
      <c r="G2272" s="30">
        <f t="shared" si="297"/>
        <v>0</v>
      </c>
      <c r="H2272" s="31">
        <f t="shared" si="298"/>
        <v>85551.796296296307</v>
      </c>
      <c r="I2272" s="59"/>
      <c r="J2272" s="59"/>
      <c r="K2272" s="59">
        <f t="shared" si="299"/>
        <v>0</v>
      </c>
      <c r="L2272" s="59"/>
      <c r="M2272" s="63">
        <f t="shared" si="300"/>
        <v>0</v>
      </c>
    </row>
    <row r="2273" spans="1:13">
      <c r="A2273" s="24">
        <v>10</v>
      </c>
      <c r="B2273" s="36" t="s">
        <v>33</v>
      </c>
      <c r="C2273" s="37"/>
      <c r="D2273" s="33">
        <v>110148</v>
      </c>
      <c r="E2273" s="28">
        <f t="shared" si="296"/>
        <v>0</v>
      </c>
      <c r="F2273" s="29">
        <v>0.09</v>
      </c>
      <c r="G2273" s="30">
        <f t="shared" si="297"/>
        <v>0</v>
      </c>
      <c r="H2273" s="31">
        <f t="shared" si="298"/>
        <v>92809.888888888876</v>
      </c>
      <c r="I2273" s="59"/>
      <c r="J2273" s="59"/>
      <c r="K2273" s="59">
        <f t="shared" si="299"/>
        <v>0</v>
      </c>
      <c r="L2273" s="59"/>
      <c r="M2273" s="63">
        <f t="shared" si="300"/>
        <v>0</v>
      </c>
    </row>
    <row r="2274" spans="1:13">
      <c r="A2274" s="24">
        <v>11</v>
      </c>
      <c r="B2274" s="25" t="s">
        <v>34</v>
      </c>
      <c r="C2274" s="37"/>
      <c r="D2274" s="27">
        <v>54198</v>
      </c>
      <c r="E2274" s="28">
        <f t="shared" si="296"/>
        <v>0</v>
      </c>
      <c r="F2274" s="29">
        <v>0.09</v>
      </c>
      <c r="G2274" s="30">
        <f t="shared" si="297"/>
        <v>0</v>
      </c>
      <c r="H2274" s="31">
        <f t="shared" si="298"/>
        <v>45666.833333333328</v>
      </c>
      <c r="I2274" s="59"/>
      <c r="J2274" s="59"/>
      <c r="K2274" s="59">
        <f t="shared" si="299"/>
        <v>0</v>
      </c>
      <c r="L2274" s="59"/>
      <c r="M2274" s="63">
        <f t="shared" si="300"/>
        <v>0</v>
      </c>
    </row>
    <row r="2275" spans="1:13">
      <c r="A2275" s="24">
        <v>12</v>
      </c>
      <c r="B2275" s="25" t="s">
        <v>35</v>
      </c>
      <c r="C2275" s="37"/>
      <c r="D2275" s="27">
        <v>49680</v>
      </c>
      <c r="E2275" s="28">
        <f t="shared" si="296"/>
        <v>0</v>
      </c>
      <c r="F2275" s="29">
        <v>0.09</v>
      </c>
      <c r="G2275" s="30">
        <f t="shared" si="297"/>
        <v>0</v>
      </c>
      <c r="H2275" s="31">
        <f t="shared" si="298"/>
        <v>41860</v>
      </c>
      <c r="I2275" s="59"/>
      <c r="J2275" s="59"/>
      <c r="K2275" s="59">
        <f t="shared" si="299"/>
        <v>0</v>
      </c>
      <c r="L2275" s="59"/>
      <c r="M2275" s="63">
        <f t="shared" si="300"/>
        <v>0</v>
      </c>
    </row>
    <row r="2276" spans="1:13">
      <c r="A2276" s="24">
        <v>13</v>
      </c>
      <c r="B2276" s="25" t="s">
        <v>36</v>
      </c>
      <c r="C2276" s="37">
        <v>3</v>
      </c>
      <c r="D2276" s="38">
        <v>64152</v>
      </c>
      <c r="E2276" s="28">
        <f t="shared" si="296"/>
        <v>192456</v>
      </c>
      <c r="F2276" s="29">
        <v>0.09</v>
      </c>
      <c r="G2276" s="30">
        <f t="shared" si="297"/>
        <v>175134.96</v>
      </c>
      <c r="H2276" s="31">
        <f t="shared" si="298"/>
        <v>54053.999999999993</v>
      </c>
      <c r="I2276" s="59"/>
      <c r="J2276" s="59"/>
      <c r="K2276" s="59">
        <f t="shared" si="299"/>
        <v>162161.99999999997</v>
      </c>
      <c r="L2276" s="59"/>
      <c r="M2276" s="63">
        <f t="shared" si="300"/>
        <v>162161.99999999997</v>
      </c>
    </row>
    <row r="2277" spans="1:13">
      <c r="A2277" s="24">
        <v>14</v>
      </c>
      <c r="B2277" s="25" t="s">
        <v>37</v>
      </c>
      <c r="C2277" s="37"/>
      <c r="D2277" s="38">
        <v>65934</v>
      </c>
      <c r="E2277" s="28">
        <f t="shared" si="296"/>
        <v>0</v>
      </c>
      <c r="F2277" s="29">
        <v>0.09</v>
      </c>
      <c r="G2277" s="30">
        <f t="shared" si="297"/>
        <v>0</v>
      </c>
      <c r="H2277" s="31">
        <f t="shared" si="298"/>
        <v>55555.499999999993</v>
      </c>
      <c r="I2277" s="59"/>
      <c r="J2277" s="59"/>
      <c r="K2277" s="59">
        <f t="shared" si="299"/>
        <v>0</v>
      </c>
      <c r="L2277" s="59"/>
      <c r="M2277" s="63">
        <f t="shared" si="300"/>
        <v>0</v>
      </c>
    </row>
    <row r="2278" spans="1:13">
      <c r="A2278" s="24">
        <v>15</v>
      </c>
      <c r="B2278" s="25" t="s">
        <v>38</v>
      </c>
      <c r="C2278" s="37"/>
      <c r="D2278" s="38">
        <v>76626</v>
      </c>
      <c r="E2278" s="28">
        <f t="shared" si="296"/>
        <v>0</v>
      </c>
      <c r="F2278" s="29">
        <v>0.09</v>
      </c>
      <c r="G2278" s="30">
        <f t="shared" si="297"/>
        <v>0</v>
      </c>
      <c r="H2278" s="31">
        <f t="shared" si="298"/>
        <v>64564.5</v>
      </c>
      <c r="I2278" s="59"/>
      <c r="J2278" s="59"/>
      <c r="K2278" s="59">
        <f t="shared" si="299"/>
        <v>0</v>
      </c>
      <c r="L2278" s="59"/>
      <c r="M2278" s="63">
        <f t="shared" si="300"/>
        <v>0</v>
      </c>
    </row>
    <row r="2279" spans="1:13">
      <c r="A2279" s="24">
        <v>16</v>
      </c>
      <c r="B2279" s="25" t="s">
        <v>39</v>
      </c>
      <c r="C2279" s="37">
        <v>3</v>
      </c>
      <c r="D2279" s="38">
        <v>80190</v>
      </c>
      <c r="E2279" s="28">
        <f t="shared" si="296"/>
        <v>240570</v>
      </c>
      <c r="F2279" s="29">
        <v>0.09</v>
      </c>
      <c r="G2279" s="30">
        <f t="shared" si="297"/>
        <v>218918.7</v>
      </c>
      <c r="H2279" s="31">
        <f t="shared" si="298"/>
        <v>67567.5</v>
      </c>
      <c r="I2279" s="59"/>
      <c r="J2279" s="59"/>
      <c r="K2279" s="59">
        <f t="shared" si="299"/>
        <v>202702.5</v>
      </c>
      <c r="L2279" s="59"/>
      <c r="M2279" s="63">
        <f t="shared" si="300"/>
        <v>202702.5</v>
      </c>
    </row>
    <row r="2280" spans="1:13">
      <c r="A2280" s="24">
        <v>17</v>
      </c>
      <c r="B2280" s="25" t="s">
        <v>40</v>
      </c>
      <c r="C2280" s="37">
        <v>3</v>
      </c>
      <c r="D2280" s="38">
        <v>113832</v>
      </c>
      <c r="E2280" s="28">
        <f t="shared" si="296"/>
        <v>341496</v>
      </c>
      <c r="F2280" s="29">
        <v>0.09</v>
      </c>
      <c r="G2280" s="30">
        <f t="shared" si="297"/>
        <v>310761.36</v>
      </c>
      <c r="H2280" s="31">
        <f t="shared" si="298"/>
        <v>95914</v>
      </c>
      <c r="I2280" s="59"/>
      <c r="J2280" s="59"/>
      <c r="K2280" s="59">
        <f t="shared" si="299"/>
        <v>287742</v>
      </c>
      <c r="L2280" s="59"/>
      <c r="M2280" s="63">
        <f t="shared" si="300"/>
        <v>287742</v>
      </c>
    </row>
    <row r="2281" spans="1:13">
      <c r="A2281" s="24">
        <v>18</v>
      </c>
      <c r="B2281" s="25" t="s">
        <v>41</v>
      </c>
      <c r="C2281" s="37"/>
      <c r="D2281" s="39">
        <v>98010</v>
      </c>
      <c r="E2281" s="28">
        <f t="shared" si="296"/>
        <v>0</v>
      </c>
      <c r="F2281" s="29">
        <v>0.09</v>
      </c>
      <c r="G2281" s="30">
        <f t="shared" si="297"/>
        <v>0</v>
      </c>
      <c r="H2281" s="31">
        <f t="shared" si="298"/>
        <v>82582.5</v>
      </c>
      <c r="I2281" s="59"/>
      <c r="J2281" s="59"/>
      <c r="K2281" s="59">
        <f t="shared" si="299"/>
        <v>0</v>
      </c>
      <c r="L2281" s="59"/>
      <c r="M2281" s="63">
        <f t="shared" si="300"/>
        <v>0</v>
      </c>
    </row>
    <row r="2282" spans="1:13" ht="17.25">
      <c r="A2282" s="40"/>
      <c r="B2282" s="41" t="s">
        <v>42</v>
      </c>
      <c r="C2282" s="42">
        <f>SUM(C2264:C2281)</f>
        <v>15</v>
      </c>
      <c r="D2282" s="42"/>
      <c r="E2282" s="43">
        <f>SUM(E2264:E2281)</f>
        <v>1507638</v>
      </c>
      <c r="F2282" s="43"/>
      <c r="G2282" s="111">
        <f>SUM(G2264:G2281)</f>
        <v>1371950.58</v>
      </c>
      <c r="H2282" s="45"/>
      <c r="I2282" s="64"/>
      <c r="J2282" s="113"/>
      <c r="K2282" s="113">
        <f>SUM(K2264:K2281)</f>
        <v>1270324.611111111</v>
      </c>
      <c r="L2282" s="113"/>
      <c r="M2282" s="45">
        <f>SUM(M2264:M2281)</f>
        <v>1270324.611111111</v>
      </c>
    </row>
    <row r="2283" spans="1:13" ht="31.5">
      <c r="A2283" s="46"/>
      <c r="B2283" s="47"/>
      <c r="C2283" s="48"/>
      <c r="D2283" s="48"/>
      <c r="E2283" s="49"/>
      <c r="F2283" s="49"/>
      <c r="G2283" s="50"/>
      <c r="H2283" s="51"/>
      <c r="I2283" s="65"/>
      <c r="J2283" s="114"/>
      <c r="K2283" s="114">
        <f>K2282*0.08</f>
        <v>101625.96888888888</v>
      </c>
      <c r="L2283" s="114"/>
      <c r="M2283" s="115">
        <f>M2282*0.1</f>
        <v>127032.4611111111</v>
      </c>
    </row>
    <row r="2284" spans="1:13" ht="18">
      <c r="A2284" s="283"/>
      <c r="B2284" s="283"/>
      <c r="C2284" s="284"/>
      <c r="D2284" s="284"/>
      <c r="E2284" s="54"/>
      <c r="F2284" s="54"/>
      <c r="G2284" s="55"/>
      <c r="H2284" s="56"/>
      <c r="I2284" s="66"/>
      <c r="J2284" s="116"/>
      <c r="K2284" s="116">
        <f>SUM(K2282:K2283)</f>
        <v>1371950.5799999998</v>
      </c>
      <c r="L2284" s="116"/>
      <c r="M2284" s="117">
        <f>SUM(M2282:M2283)</f>
        <v>1397357.0722222221</v>
      </c>
    </row>
    <row r="2285" spans="1:13" ht="18">
      <c r="A2285" s="283" t="s">
        <v>43</v>
      </c>
      <c r="B2285" s="283"/>
      <c r="C2285" s="284" t="s">
        <v>44</v>
      </c>
      <c r="D2285" s="284"/>
      <c r="E2285" s="54"/>
      <c r="F2285" s="54"/>
      <c r="G2285" s="55" t="s">
        <v>45</v>
      </c>
      <c r="H2285" s="56"/>
    </row>
    <row r="2294" spans="1:13" ht="15.75">
      <c r="A2294" s="279" t="s">
        <v>0</v>
      </c>
      <c r="B2294" s="279"/>
      <c r="C2294" s="279"/>
      <c r="D2294" s="279"/>
      <c r="E2294" s="279"/>
      <c r="F2294" s="279"/>
      <c r="G2294" s="279"/>
      <c r="H2294" s="3"/>
      <c r="I2294" s="112"/>
      <c r="K2294" s="112"/>
      <c r="L2294" s="112"/>
      <c r="M2294" s="1"/>
    </row>
    <row r="2295" spans="1:13" ht="17.25">
      <c r="A2295" s="279" t="s">
        <v>1</v>
      </c>
      <c r="B2295" s="279"/>
      <c r="C2295" s="279"/>
      <c r="D2295" s="279"/>
      <c r="E2295" s="279"/>
      <c r="F2295" s="279"/>
      <c r="G2295" s="279"/>
      <c r="H2295" s="3"/>
      <c r="I2295" s="58"/>
      <c r="J2295" s="58"/>
      <c r="K2295" s="58"/>
      <c r="L2295" s="58"/>
      <c r="M2295" s="1"/>
    </row>
    <row r="2296" spans="1:13" ht="15.75">
      <c r="A2296" s="279" t="s">
        <v>2</v>
      </c>
      <c r="B2296" s="279"/>
      <c r="C2296" s="279"/>
      <c r="D2296" s="279"/>
      <c r="E2296" s="279"/>
      <c r="F2296" s="279"/>
      <c r="G2296" s="279"/>
      <c r="H2296" s="3"/>
      <c r="I2296" s="59"/>
      <c r="J2296" s="59"/>
      <c r="K2296" s="59"/>
      <c r="L2296" s="59"/>
      <c r="M2296" s="1"/>
    </row>
    <row r="2297" spans="1:13" ht="15.75">
      <c r="A2297" s="279" t="s">
        <v>4</v>
      </c>
      <c r="B2297" s="279"/>
      <c r="C2297" s="279"/>
      <c r="D2297" s="279"/>
      <c r="E2297" s="279"/>
      <c r="F2297" s="279"/>
      <c r="G2297" s="279"/>
      <c r="H2297" s="3"/>
      <c r="I2297" s="59"/>
      <c r="J2297" s="59"/>
      <c r="K2297" s="59"/>
      <c r="L2297" s="59"/>
      <c r="M2297" s="1"/>
    </row>
    <row r="2298" spans="1:13" ht="15.75">
      <c r="A2298" s="280" t="s">
        <v>6</v>
      </c>
      <c r="B2298" s="280"/>
      <c r="C2298" s="280"/>
      <c r="D2298" s="280"/>
      <c r="E2298" s="280"/>
      <c r="F2298" s="280"/>
      <c r="G2298" s="280"/>
      <c r="H2298" s="3"/>
      <c r="I2298" s="59"/>
      <c r="J2298" s="59"/>
      <c r="K2298" s="59"/>
      <c r="L2298" s="59"/>
      <c r="M2298" s="1"/>
    </row>
    <row r="2299" spans="1:13" ht="27.75">
      <c r="A2299" s="9"/>
      <c r="B2299" s="9"/>
      <c r="C2299" s="281" t="s">
        <v>620</v>
      </c>
      <c r="D2299" s="281"/>
      <c r="E2299" s="281"/>
      <c r="F2299" s="281"/>
      <c r="G2299" s="281"/>
      <c r="H2299" s="10"/>
      <c r="I2299" s="59"/>
      <c r="J2299" s="59"/>
      <c r="K2299" s="59"/>
      <c r="L2299" s="59"/>
      <c r="M2299" s="2"/>
    </row>
    <row r="2300" spans="1:13" ht="15.75">
      <c r="A2300" s="11" t="s">
        <v>1100</v>
      </c>
      <c r="B2300" s="12"/>
      <c r="C2300" s="13"/>
      <c r="D2300" s="286"/>
      <c r="E2300" s="286"/>
      <c r="F2300" s="286"/>
      <c r="G2300" s="286"/>
      <c r="H2300" s="15"/>
      <c r="I2300" s="59"/>
      <c r="J2300" s="59"/>
      <c r="K2300" s="59"/>
      <c r="L2300" s="59"/>
      <c r="M2300" s="1"/>
    </row>
    <row r="2301" spans="1:13" ht="15.75">
      <c r="A2301" s="11" t="s">
        <v>9</v>
      </c>
      <c r="B2301" s="306" t="s">
        <v>1166</v>
      </c>
      <c r="C2301" s="306"/>
      <c r="D2301" s="306"/>
      <c r="E2301" s="306"/>
      <c r="F2301" s="11"/>
      <c r="G2301" s="16"/>
      <c r="H2301" s="17"/>
      <c r="I2301" s="60"/>
      <c r="J2301" s="60"/>
      <c r="K2301" s="60"/>
      <c r="L2301" s="60"/>
      <c r="M2301" s="74"/>
    </row>
    <row r="2302" spans="1:13" ht="15.75">
      <c r="A2302" s="11" t="s">
        <v>11</v>
      </c>
      <c r="B2302" s="289"/>
      <c r="C2302" s="289"/>
      <c r="D2302" s="289"/>
      <c r="E2302" s="289"/>
      <c r="F2302" s="18"/>
      <c r="G2302" s="19" t="s">
        <v>13</v>
      </c>
      <c r="H2302" s="20" t="s">
        <v>161</v>
      </c>
      <c r="I2302" s="62"/>
      <c r="J2302" s="62"/>
      <c r="K2302" s="62"/>
      <c r="L2302" s="62"/>
      <c r="M2302" s="1"/>
    </row>
    <row r="2303" spans="1:13" ht="15.75">
      <c r="A2303" s="21" t="s">
        <v>14</v>
      </c>
      <c r="B2303" s="21" t="s">
        <v>16</v>
      </c>
      <c r="C2303" s="21" t="s">
        <v>17</v>
      </c>
      <c r="D2303" s="22" t="s">
        <v>18</v>
      </c>
      <c r="E2303" s="23" t="s">
        <v>19</v>
      </c>
      <c r="F2303" s="23" t="s">
        <v>20</v>
      </c>
      <c r="G2303" s="21" t="s">
        <v>21</v>
      </c>
      <c r="H2303" s="3"/>
      <c r="I2303" s="59"/>
      <c r="J2303" s="59"/>
      <c r="K2303" s="59"/>
      <c r="L2303" s="59"/>
      <c r="M2303" s="1"/>
    </row>
    <row r="2304" spans="1:13">
      <c r="A2304" s="24">
        <v>1</v>
      </c>
      <c r="B2304" s="25" t="s">
        <v>23</v>
      </c>
      <c r="C2304" s="26"/>
      <c r="D2304" s="27">
        <v>79305</v>
      </c>
      <c r="E2304" s="28">
        <f>D2304*C2304</f>
        <v>0</v>
      </c>
      <c r="F2304" s="29">
        <v>0.09</v>
      </c>
      <c r="G2304" s="30">
        <f>E2304-E2304*F2304</f>
        <v>0</v>
      </c>
      <c r="H2304" s="31">
        <f>D2304/1.08*0.91</f>
        <v>66821.805555555547</v>
      </c>
      <c r="I2304" s="59"/>
      <c r="J2304" s="59"/>
      <c r="K2304" s="59">
        <f>H2304*C2304</f>
        <v>0</v>
      </c>
      <c r="L2304" s="59"/>
      <c r="M2304" s="63">
        <f>H2304*C2304</f>
        <v>0</v>
      </c>
    </row>
    <row r="2305" spans="1:13">
      <c r="A2305" s="24">
        <v>2</v>
      </c>
      <c r="B2305" s="25" t="s">
        <v>25</v>
      </c>
      <c r="C2305" s="32"/>
      <c r="D2305" s="33">
        <v>128591</v>
      </c>
      <c r="E2305" s="28">
        <f t="shared" ref="E2305:E2321" si="301">D2305*C2305</f>
        <v>0</v>
      </c>
      <c r="F2305" s="29">
        <v>0.09</v>
      </c>
      <c r="G2305" s="30">
        <f t="shared" ref="G2305:G2321" si="302">E2305-E2305*F2305</f>
        <v>0</v>
      </c>
      <c r="H2305" s="31">
        <f t="shared" ref="H2305:H2321" si="303">D2305/1.08*0.91</f>
        <v>108349.82407407407</v>
      </c>
      <c r="I2305" s="59"/>
      <c r="J2305" s="59"/>
      <c r="K2305" s="59">
        <f t="shared" ref="K2305:K2321" si="304">H2305*C2305</f>
        <v>0</v>
      </c>
      <c r="L2305" s="59"/>
      <c r="M2305" s="63">
        <f t="shared" ref="M2305:M2321" si="305">H2305*C2305</f>
        <v>0</v>
      </c>
    </row>
    <row r="2306" spans="1:13">
      <c r="A2306" s="24">
        <v>3</v>
      </c>
      <c r="B2306" s="25" t="s">
        <v>26</v>
      </c>
      <c r="C2306" s="88"/>
      <c r="D2306" s="27">
        <v>60043</v>
      </c>
      <c r="E2306" s="28">
        <f t="shared" si="301"/>
        <v>0</v>
      </c>
      <c r="F2306" s="29">
        <v>0.09</v>
      </c>
      <c r="G2306" s="30">
        <f t="shared" si="302"/>
        <v>0</v>
      </c>
      <c r="H2306" s="31">
        <f t="shared" si="303"/>
        <v>50591.787037037036</v>
      </c>
      <c r="I2306" s="59"/>
      <c r="J2306" s="59"/>
      <c r="K2306" s="59">
        <f t="shared" si="304"/>
        <v>0</v>
      </c>
      <c r="L2306" s="59"/>
      <c r="M2306" s="63">
        <f t="shared" si="305"/>
        <v>0</v>
      </c>
    </row>
    <row r="2307" spans="1:13">
      <c r="A2307" s="24">
        <v>4</v>
      </c>
      <c r="B2307" s="25" t="s">
        <v>27</v>
      </c>
      <c r="C2307" s="106"/>
      <c r="D2307" s="27">
        <v>115781</v>
      </c>
      <c r="E2307" s="28">
        <f t="shared" si="301"/>
        <v>0</v>
      </c>
      <c r="F2307" s="29">
        <v>0.09</v>
      </c>
      <c r="G2307" s="30">
        <f t="shared" si="302"/>
        <v>0</v>
      </c>
      <c r="H2307" s="31">
        <f t="shared" si="303"/>
        <v>97556.212962962964</v>
      </c>
      <c r="I2307" s="59"/>
      <c r="J2307" s="59"/>
      <c r="K2307" s="59">
        <f t="shared" si="304"/>
        <v>0</v>
      </c>
      <c r="L2307" s="59"/>
      <c r="M2307" s="63">
        <f t="shared" si="305"/>
        <v>0</v>
      </c>
    </row>
    <row r="2308" spans="1:13">
      <c r="A2308" s="24">
        <v>5</v>
      </c>
      <c r="B2308" s="25" t="s">
        <v>28</v>
      </c>
      <c r="C2308" s="32">
        <v>3</v>
      </c>
      <c r="D2308" s="27">
        <v>119943</v>
      </c>
      <c r="E2308" s="28">
        <f t="shared" si="301"/>
        <v>359829</v>
      </c>
      <c r="F2308" s="29">
        <v>0.09</v>
      </c>
      <c r="G2308" s="30">
        <f t="shared" si="302"/>
        <v>327444.39</v>
      </c>
      <c r="H2308" s="31">
        <f t="shared" si="303"/>
        <v>101063.08333333333</v>
      </c>
      <c r="I2308" s="59"/>
      <c r="J2308" s="59"/>
      <c r="K2308" s="59">
        <f t="shared" si="304"/>
        <v>303189.25</v>
      </c>
      <c r="L2308" s="59"/>
      <c r="M2308" s="63">
        <f t="shared" si="305"/>
        <v>303189.25</v>
      </c>
    </row>
    <row r="2309" spans="1:13">
      <c r="A2309" s="24">
        <v>6</v>
      </c>
      <c r="B2309" s="25" t="s">
        <v>29</v>
      </c>
      <c r="C2309" s="26"/>
      <c r="D2309" s="27">
        <v>94810</v>
      </c>
      <c r="E2309" s="28">
        <f t="shared" si="301"/>
        <v>0</v>
      </c>
      <c r="F2309" s="29">
        <v>0.09</v>
      </c>
      <c r="G2309" s="30">
        <f t="shared" si="302"/>
        <v>0</v>
      </c>
      <c r="H2309" s="31">
        <f t="shared" si="303"/>
        <v>79886.203703703708</v>
      </c>
      <c r="I2309" s="59"/>
      <c r="J2309" s="59"/>
      <c r="K2309" s="59">
        <f t="shared" si="304"/>
        <v>0</v>
      </c>
      <c r="L2309" s="59"/>
      <c r="M2309" s="63">
        <f t="shared" si="305"/>
        <v>0</v>
      </c>
    </row>
    <row r="2310" spans="1:13">
      <c r="A2310" s="24">
        <v>7</v>
      </c>
      <c r="B2310" s="25" t="s">
        <v>30</v>
      </c>
      <c r="C2310" s="34"/>
      <c r="D2310" s="27">
        <v>141396</v>
      </c>
      <c r="E2310" s="28">
        <f t="shared" si="301"/>
        <v>0</v>
      </c>
      <c r="F2310" s="29">
        <v>0.09</v>
      </c>
      <c r="G2310" s="30">
        <f t="shared" si="302"/>
        <v>0</v>
      </c>
      <c r="H2310" s="31">
        <f t="shared" si="303"/>
        <v>119139.22222222222</v>
      </c>
      <c r="I2310" s="59"/>
      <c r="J2310" s="59"/>
      <c r="K2310" s="59">
        <f t="shared" si="304"/>
        <v>0</v>
      </c>
      <c r="L2310" s="59"/>
      <c r="M2310" s="63">
        <f t="shared" si="305"/>
        <v>0</v>
      </c>
    </row>
    <row r="2311" spans="1:13">
      <c r="A2311" s="24">
        <v>8</v>
      </c>
      <c r="B2311" s="25" t="s">
        <v>31</v>
      </c>
      <c r="C2311" s="26"/>
      <c r="D2311" s="27">
        <v>232931</v>
      </c>
      <c r="E2311" s="28">
        <f t="shared" si="301"/>
        <v>0</v>
      </c>
      <c r="F2311" s="29">
        <v>0.09</v>
      </c>
      <c r="G2311" s="30">
        <f t="shared" si="302"/>
        <v>0</v>
      </c>
      <c r="H2311" s="31">
        <f t="shared" si="303"/>
        <v>196265.93518518517</v>
      </c>
      <c r="I2311" s="59"/>
      <c r="J2311" s="59"/>
      <c r="K2311" s="59">
        <f t="shared" si="304"/>
        <v>0</v>
      </c>
      <c r="L2311" s="59"/>
      <c r="M2311" s="63">
        <f t="shared" si="305"/>
        <v>0</v>
      </c>
    </row>
    <row r="2312" spans="1:13">
      <c r="A2312" s="24">
        <v>9</v>
      </c>
      <c r="B2312" s="36" t="s">
        <v>32</v>
      </c>
      <c r="C2312" s="26"/>
      <c r="D2312" s="27">
        <v>101534</v>
      </c>
      <c r="E2312" s="28">
        <f t="shared" si="301"/>
        <v>0</v>
      </c>
      <c r="F2312" s="29">
        <v>0.09</v>
      </c>
      <c r="G2312" s="30">
        <f t="shared" si="302"/>
        <v>0</v>
      </c>
      <c r="H2312" s="31">
        <f t="shared" si="303"/>
        <v>85551.796296296307</v>
      </c>
      <c r="I2312" s="59"/>
      <c r="J2312" s="59"/>
      <c r="K2312" s="59">
        <f t="shared" si="304"/>
        <v>0</v>
      </c>
      <c r="L2312" s="59"/>
      <c r="M2312" s="63">
        <f t="shared" si="305"/>
        <v>0</v>
      </c>
    </row>
    <row r="2313" spans="1:13">
      <c r="A2313" s="24">
        <v>10</v>
      </c>
      <c r="B2313" s="36" t="s">
        <v>33</v>
      </c>
      <c r="C2313" s="37"/>
      <c r="D2313" s="33">
        <v>110148</v>
      </c>
      <c r="E2313" s="28">
        <f t="shared" si="301"/>
        <v>0</v>
      </c>
      <c r="F2313" s="29">
        <v>0.09</v>
      </c>
      <c r="G2313" s="30">
        <f t="shared" si="302"/>
        <v>0</v>
      </c>
      <c r="H2313" s="31">
        <f t="shared" si="303"/>
        <v>92809.888888888876</v>
      </c>
      <c r="I2313" s="59"/>
      <c r="J2313" s="59"/>
      <c r="K2313" s="59">
        <f t="shared" si="304"/>
        <v>0</v>
      </c>
      <c r="L2313" s="59"/>
      <c r="M2313" s="63">
        <f t="shared" si="305"/>
        <v>0</v>
      </c>
    </row>
    <row r="2314" spans="1:13">
      <c r="A2314" s="24">
        <v>11</v>
      </c>
      <c r="B2314" s="25" t="s">
        <v>34</v>
      </c>
      <c r="C2314" s="37"/>
      <c r="D2314" s="27">
        <v>54198</v>
      </c>
      <c r="E2314" s="28">
        <f t="shared" si="301"/>
        <v>0</v>
      </c>
      <c r="F2314" s="29">
        <v>0.09</v>
      </c>
      <c r="G2314" s="30">
        <f t="shared" si="302"/>
        <v>0</v>
      </c>
      <c r="H2314" s="31">
        <f t="shared" si="303"/>
        <v>45666.833333333328</v>
      </c>
      <c r="I2314" s="59"/>
      <c r="J2314" s="59"/>
      <c r="K2314" s="59">
        <f t="shared" si="304"/>
        <v>0</v>
      </c>
      <c r="L2314" s="59"/>
      <c r="M2314" s="63">
        <f t="shared" si="305"/>
        <v>0</v>
      </c>
    </row>
    <row r="2315" spans="1:13">
      <c r="A2315" s="24">
        <v>12</v>
      </c>
      <c r="B2315" s="25" t="s">
        <v>35</v>
      </c>
      <c r="C2315" s="37"/>
      <c r="D2315" s="27">
        <v>49680</v>
      </c>
      <c r="E2315" s="28">
        <f t="shared" si="301"/>
        <v>0</v>
      </c>
      <c r="F2315" s="29">
        <v>0.09</v>
      </c>
      <c r="G2315" s="30">
        <f t="shared" si="302"/>
        <v>0</v>
      </c>
      <c r="H2315" s="31">
        <f t="shared" si="303"/>
        <v>41860</v>
      </c>
      <c r="I2315" s="59"/>
      <c r="J2315" s="59"/>
      <c r="K2315" s="59">
        <f t="shared" si="304"/>
        <v>0</v>
      </c>
      <c r="L2315" s="59"/>
      <c r="M2315" s="63">
        <f t="shared" si="305"/>
        <v>0</v>
      </c>
    </row>
    <row r="2316" spans="1:13">
      <c r="A2316" s="24">
        <v>13</v>
      </c>
      <c r="B2316" s="25" t="s">
        <v>36</v>
      </c>
      <c r="C2316" s="37">
        <v>3</v>
      </c>
      <c r="D2316" s="38">
        <v>64152</v>
      </c>
      <c r="E2316" s="28">
        <f t="shared" si="301"/>
        <v>192456</v>
      </c>
      <c r="F2316" s="29">
        <v>0.09</v>
      </c>
      <c r="G2316" s="30">
        <f t="shared" si="302"/>
        <v>175134.96</v>
      </c>
      <c r="H2316" s="31">
        <f t="shared" si="303"/>
        <v>54053.999999999993</v>
      </c>
      <c r="I2316" s="59"/>
      <c r="J2316" s="59"/>
      <c r="K2316" s="59">
        <f t="shared" si="304"/>
        <v>162161.99999999997</v>
      </c>
      <c r="L2316" s="59"/>
      <c r="M2316" s="63">
        <f t="shared" si="305"/>
        <v>162161.99999999997</v>
      </c>
    </row>
    <row r="2317" spans="1:13">
      <c r="A2317" s="24">
        <v>14</v>
      </c>
      <c r="B2317" s="25" t="s">
        <v>37</v>
      </c>
      <c r="C2317" s="37">
        <v>3</v>
      </c>
      <c r="D2317" s="38">
        <v>65934</v>
      </c>
      <c r="E2317" s="28">
        <f t="shared" si="301"/>
        <v>197802</v>
      </c>
      <c r="F2317" s="29">
        <v>0.09</v>
      </c>
      <c r="G2317" s="30">
        <f t="shared" si="302"/>
        <v>179999.82</v>
      </c>
      <c r="H2317" s="31">
        <f t="shared" si="303"/>
        <v>55555.499999999993</v>
      </c>
      <c r="I2317" s="59"/>
      <c r="J2317" s="59"/>
      <c r="K2317" s="59">
        <f t="shared" si="304"/>
        <v>166666.49999999997</v>
      </c>
      <c r="L2317" s="59"/>
      <c r="M2317" s="63">
        <f t="shared" si="305"/>
        <v>166666.49999999997</v>
      </c>
    </row>
    <row r="2318" spans="1:13">
      <c r="A2318" s="24">
        <v>15</v>
      </c>
      <c r="B2318" s="25" t="s">
        <v>38</v>
      </c>
      <c r="C2318" s="37">
        <v>3</v>
      </c>
      <c r="D2318" s="38">
        <v>76626</v>
      </c>
      <c r="E2318" s="28">
        <f t="shared" si="301"/>
        <v>229878</v>
      </c>
      <c r="F2318" s="29">
        <v>0.09</v>
      </c>
      <c r="G2318" s="30">
        <f t="shared" si="302"/>
        <v>209188.98</v>
      </c>
      <c r="H2318" s="31">
        <f t="shared" si="303"/>
        <v>64564.5</v>
      </c>
      <c r="I2318" s="59"/>
      <c r="J2318" s="59"/>
      <c r="K2318" s="59">
        <f t="shared" si="304"/>
        <v>193693.5</v>
      </c>
      <c r="L2318" s="59"/>
      <c r="M2318" s="63">
        <f t="shared" si="305"/>
        <v>193693.5</v>
      </c>
    </row>
    <row r="2319" spans="1:13">
      <c r="A2319" s="24">
        <v>16</v>
      </c>
      <c r="B2319" s="25" t="s">
        <v>39</v>
      </c>
      <c r="C2319" s="37">
        <v>3</v>
      </c>
      <c r="D2319" s="38">
        <v>80190</v>
      </c>
      <c r="E2319" s="28">
        <f t="shared" si="301"/>
        <v>240570</v>
      </c>
      <c r="F2319" s="29">
        <v>0.09</v>
      </c>
      <c r="G2319" s="30">
        <f t="shared" si="302"/>
        <v>218918.7</v>
      </c>
      <c r="H2319" s="31">
        <f t="shared" si="303"/>
        <v>67567.5</v>
      </c>
      <c r="I2319" s="59"/>
      <c r="J2319" s="59"/>
      <c r="K2319" s="59">
        <f t="shared" si="304"/>
        <v>202702.5</v>
      </c>
      <c r="L2319" s="59"/>
      <c r="M2319" s="63">
        <f t="shared" si="305"/>
        <v>202702.5</v>
      </c>
    </row>
    <row r="2320" spans="1:13">
      <c r="A2320" s="24">
        <v>17</v>
      </c>
      <c r="B2320" s="25" t="s">
        <v>40</v>
      </c>
      <c r="C2320" s="37"/>
      <c r="D2320" s="38">
        <v>113832</v>
      </c>
      <c r="E2320" s="28">
        <f t="shared" si="301"/>
        <v>0</v>
      </c>
      <c r="F2320" s="29">
        <v>0.09</v>
      </c>
      <c r="G2320" s="30">
        <f t="shared" si="302"/>
        <v>0</v>
      </c>
      <c r="H2320" s="31">
        <f t="shared" si="303"/>
        <v>95914</v>
      </c>
      <c r="I2320" s="59"/>
      <c r="J2320" s="59"/>
      <c r="K2320" s="59">
        <f t="shared" si="304"/>
        <v>0</v>
      </c>
      <c r="L2320" s="59"/>
      <c r="M2320" s="63">
        <f t="shared" si="305"/>
        <v>0</v>
      </c>
    </row>
    <row r="2321" spans="1:13">
      <c r="A2321" s="24">
        <v>18</v>
      </c>
      <c r="B2321" s="25" t="s">
        <v>41</v>
      </c>
      <c r="C2321" s="37"/>
      <c r="D2321" s="39">
        <v>98010</v>
      </c>
      <c r="E2321" s="28">
        <f t="shared" si="301"/>
        <v>0</v>
      </c>
      <c r="F2321" s="29">
        <v>0.09</v>
      </c>
      <c r="G2321" s="30">
        <f t="shared" si="302"/>
        <v>0</v>
      </c>
      <c r="H2321" s="31">
        <f t="shared" si="303"/>
        <v>82582.5</v>
      </c>
      <c r="I2321" s="59"/>
      <c r="J2321" s="59"/>
      <c r="K2321" s="59">
        <f t="shared" si="304"/>
        <v>0</v>
      </c>
      <c r="L2321" s="59"/>
      <c r="M2321" s="63">
        <f t="shared" si="305"/>
        <v>0</v>
      </c>
    </row>
    <row r="2322" spans="1:13" ht="17.25">
      <c r="A2322" s="40"/>
      <c r="B2322" s="41" t="s">
        <v>42</v>
      </c>
      <c r="C2322" s="42">
        <f>SUM(C2304:C2321)</f>
        <v>15</v>
      </c>
      <c r="D2322" s="42"/>
      <c r="E2322" s="43">
        <f>SUM(E2304:E2321)</f>
        <v>1220535</v>
      </c>
      <c r="F2322" s="43"/>
      <c r="G2322" s="111">
        <f>SUM(G2304:G2321)</f>
        <v>1110686.8499999999</v>
      </c>
      <c r="H2322" s="45"/>
      <c r="I2322" s="64"/>
      <c r="J2322" s="113"/>
      <c r="K2322" s="113">
        <f>SUM(K2304:K2321)</f>
        <v>1028413.75</v>
      </c>
      <c r="L2322" s="113"/>
      <c r="M2322" s="45">
        <f>SUM(M2304:M2321)</f>
        <v>1028413.75</v>
      </c>
    </row>
    <row r="2323" spans="1:13" ht="31.5">
      <c r="A2323" s="46"/>
      <c r="B2323" s="47"/>
      <c r="C2323" s="48"/>
      <c r="D2323" s="48"/>
      <c r="E2323" s="49"/>
      <c r="F2323" s="49"/>
      <c r="G2323" s="50"/>
      <c r="H2323" s="51"/>
      <c r="I2323" s="65"/>
      <c r="J2323" s="114"/>
      <c r="K2323" s="114">
        <f>K2322*0.08</f>
        <v>82273.100000000006</v>
      </c>
      <c r="L2323" s="114"/>
      <c r="M2323" s="115">
        <f>M2322*0.1</f>
        <v>102841.375</v>
      </c>
    </row>
    <row r="2324" spans="1:13" ht="18">
      <c r="A2324" s="283"/>
      <c r="B2324" s="283"/>
      <c r="C2324" s="284"/>
      <c r="D2324" s="284"/>
      <c r="E2324" s="54"/>
      <c r="F2324" s="54"/>
      <c r="G2324" s="55"/>
      <c r="H2324" s="56"/>
      <c r="I2324" s="66"/>
      <c r="J2324" s="116"/>
      <c r="K2324" s="116">
        <f>SUM(K2322:K2323)</f>
        <v>1110686.8500000001</v>
      </c>
      <c r="L2324" s="116"/>
      <c r="M2324" s="117">
        <f>SUM(M2322:M2323)</f>
        <v>1131255.125</v>
      </c>
    </row>
    <row r="2325" spans="1:13" ht="18">
      <c r="A2325" s="283" t="s">
        <v>43</v>
      </c>
      <c r="B2325" s="283"/>
      <c r="C2325" s="284" t="s">
        <v>44</v>
      </c>
      <c r="D2325" s="284"/>
      <c r="E2325" s="54"/>
      <c r="F2325" s="54"/>
      <c r="G2325" s="55" t="s">
        <v>45</v>
      </c>
      <c r="H2325" s="56"/>
    </row>
    <row r="2332" spans="1:13" ht="15.75">
      <c r="A2332" s="279" t="s">
        <v>0</v>
      </c>
      <c r="B2332" s="279"/>
      <c r="C2332" s="279"/>
      <c r="D2332" s="279"/>
      <c r="E2332" s="279"/>
      <c r="F2332" s="279"/>
      <c r="G2332" s="279"/>
      <c r="H2332" s="3"/>
      <c r="I2332" s="112"/>
      <c r="K2332" s="112"/>
      <c r="L2332" s="112"/>
      <c r="M2332" s="1"/>
    </row>
    <row r="2333" spans="1:13" ht="17.25">
      <c r="A2333" s="279" t="s">
        <v>1</v>
      </c>
      <c r="B2333" s="279"/>
      <c r="C2333" s="279"/>
      <c r="D2333" s="279"/>
      <c r="E2333" s="279"/>
      <c r="F2333" s="279"/>
      <c r="G2333" s="279"/>
      <c r="H2333" s="3"/>
      <c r="I2333" s="58"/>
      <c r="J2333" s="58"/>
      <c r="K2333" s="58"/>
      <c r="L2333" s="58"/>
      <c r="M2333" s="1"/>
    </row>
    <row r="2334" spans="1:13" ht="15.75">
      <c r="A2334" s="279" t="s">
        <v>2</v>
      </c>
      <c r="B2334" s="279"/>
      <c r="C2334" s="279"/>
      <c r="D2334" s="279"/>
      <c r="E2334" s="279"/>
      <c r="F2334" s="279"/>
      <c r="G2334" s="279"/>
      <c r="H2334" s="3"/>
      <c r="I2334" s="59"/>
      <c r="J2334" s="59"/>
      <c r="K2334" s="59"/>
      <c r="L2334" s="59"/>
      <c r="M2334" s="1"/>
    </row>
    <row r="2335" spans="1:13" ht="15.75">
      <c r="A2335" s="279" t="s">
        <v>4</v>
      </c>
      <c r="B2335" s="279"/>
      <c r="C2335" s="279"/>
      <c r="D2335" s="279"/>
      <c r="E2335" s="279"/>
      <c r="F2335" s="279"/>
      <c r="G2335" s="279"/>
      <c r="H2335" s="3"/>
      <c r="I2335" s="59"/>
      <c r="J2335" s="59"/>
      <c r="K2335" s="59"/>
      <c r="L2335" s="59"/>
      <c r="M2335" s="1"/>
    </row>
    <row r="2336" spans="1:13" ht="15.75">
      <c r="A2336" s="280" t="s">
        <v>6</v>
      </c>
      <c r="B2336" s="280"/>
      <c r="C2336" s="280"/>
      <c r="D2336" s="280"/>
      <c r="E2336" s="280"/>
      <c r="F2336" s="280"/>
      <c r="G2336" s="280"/>
      <c r="H2336" s="3"/>
      <c r="I2336" s="59"/>
      <c r="J2336" s="59"/>
      <c r="K2336" s="59"/>
      <c r="L2336" s="59"/>
      <c r="M2336" s="1"/>
    </row>
    <row r="2337" spans="1:13" ht="27.75">
      <c r="A2337" s="9"/>
      <c r="B2337" s="9"/>
      <c r="C2337" s="281" t="s">
        <v>620</v>
      </c>
      <c r="D2337" s="281"/>
      <c r="E2337" s="281"/>
      <c r="F2337" s="281"/>
      <c r="G2337" s="281"/>
      <c r="H2337" s="10"/>
      <c r="I2337" s="59"/>
      <c r="J2337" s="59"/>
      <c r="K2337" s="59"/>
      <c r="L2337" s="59"/>
      <c r="M2337" s="2"/>
    </row>
    <row r="2338" spans="1:13" ht="15.75">
      <c r="A2338" s="11" t="s">
        <v>1100</v>
      </c>
      <c r="B2338" s="12"/>
      <c r="C2338" s="13"/>
      <c r="D2338" s="286"/>
      <c r="E2338" s="286"/>
      <c r="F2338" s="286"/>
      <c r="G2338" s="286"/>
      <c r="H2338" s="15"/>
      <c r="I2338" s="59"/>
      <c r="J2338" s="59"/>
      <c r="K2338" s="59"/>
      <c r="L2338" s="59"/>
      <c r="M2338" s="1"/>
    </row>
    <row r="2339" spans="1:13" ht="15.75">
      <c r="A2339" s="11" t="s">
        <v>9</v>
      </c>
      <c r="B2339" s="306" t="s">
        <v>1167</v>
      </c>
      <c r="C2339" s="306"/>
      <c r="D2339" s="306"/>
      <c r="E2339" s="306"/>
      <c r="F2339" s="11"/>
      <c r="G2339" s="16"/>
      <c r="H2339" s="17"/>
      <c r="I2339" s="60"/>
      <c r="J2339" s="60"/>
      <c r="K2339" s="60"/>
      <c r="L2339" s="60"/>
      <c r="M2339" s="74"/>
    </row>
    <row r="2340" spans="1:13" ht="15.75">
      <c r="A2340" s="11" t="s">
        <v>11</v>
      </c>
      <c r="B2340" s="289"/>
      <c r="C2340" s="289"/>
      <c r="D2340" s="289"/>
      <c r="E2340" s="289"/>
      <c r="F2340" s="18"/>
      <c r="G2340" s="19" t="s">
        <v>13</v>
      </c>
      <c r="H2340" s="20" t="s">
        <v>161</v>
      </c>
      <c r="I2340" s="62"/>
      <c r="J2340" s="62"/>
      <c r="K2340" s="62"/>
      <c r="L2340" s="62"/>
      <c r="M2340" s="1"/>
    </row>
    <row r="2341" spans="1:13" ht="15.75">
      <c r="A2341" s="21" t="s">
        <v>14</v>
      </c>
      <c r="B2341" s="21" t="s">
        <v>16</v>
      </c>
      <c r="C2341" s="21" t="s">
        <v>17</v>
      </c>
      <c r="D2341" s="22" t="s">
        <v>18</v>
      </c>
      <c r="E2341" s="23" t="s">
        <v>19</v>
      </c>
      <c r="F2341" s="23" t="s">
        <v>20</v>
      </c>
      <c r="G2341" s="21" t="s">
        <v>21</v>
      </c>
      <c r="H2341" s="3"/>
      <c r="I2341" s="59"/>
      <c r="J2341" s="59"/>
      <c r="K2341" s="59"/>
      <c r="L2341" s="59"/>
      <c r="M2341" s="1"/>
    </row>
    <row r="2342" spans="1:13">
      <c r="A2342" s="24">
        <v>1</v>
      </c>
      <c r="B2342" s="25" t="s">
        <v>23</v>
      </c>
      <c r="C2342" s="26"/>
      <c r="D2342" s="27">
        <v>79305</v>
      </c>
      <c r="E2342" s="28">
        <f>D2342*C2342</f>
        <v>0</v>
      </c>
      <c r="F2342" s="29">
        <v>0.09</v>
      </c>
      <c r="G2342" s="30">
        <f>E2342-E2342*F2342</f>
        <v>0</v>
      </c>
      <c r="H2342" s="31">
        <f>D2342/1.08*0.91</f>
        <v>66821.805555555547</v>
      </c>
      <c r="I2342" s="59"/>
      <c r="J2342" s="59"/>
      <c r="K2342" s="59">
        <f>H2342*C2342</f>
        <v>0</v>
      </c>
      <c r="L2342" s="59"/>
      <c r="M2342" s="63">
        <f>H2342*C2342</f>
        <v>0</v>
      </c>
    </row>
    <row r="2343" spans="1:13">
      <c r="A2343" s="24">
        <v>2</v>
      </c>
      <c r="B2343" s="25" t="s">
        <v>25</v>
      </c>
      <c r="C2343" s="32"/>
      <c r="D2343" s="33">
        <v>128591</v>
      </c>
      <c r="E2343" s="28">
        <f t="shared" ref="E2343:E2359" si="306">D2343*C2343</f>
        <v>0</v>
      </c>
      <c r="F2343" s="29">
        <v>0.09</v>
      </c>
      <c r="G2343" s="30">
        <f t="shared" ref="G2343:G2359" si="307">E2343-E2343*F2343</f>
        <v>0</v>
      </c>
      <c r="H2343" s="31">
        <f t="shared" ref="H2343:H2359" si="308">D2343/1.08*0.91</f>
        <v>108349.82407407407</v>
      </c>
      <c r="I2343" s="59"/>
      <c r="J2343" s="59"/>
      <c r="K2343" s="59">
        <f t="shared" ref="K2343:K2359" si="309">H2343*C2343</f>
        <v>0</v>
      </c>
      <c r="L2343" s="59"/>
      <c r="M2343" s="63">
        <f t="shared" ref="M2343:M2359" si="310">H2343*C2343</f>
        <v>0</v>
      </c>
    </row>
    <row r="2344" spans="1:13">
      <c r="A2344" s="24">
        <v>3</v>
      </c>
      <c r="B2344" s="25" t="s">
        <v>26</v>
      </c>
      <c r="C2344" s="88">
        <v>3</v>
      </c>
      <c r="D2344" s="27">
        <v>60043</v>
      </c>
      <c r="E2344" s="28">
        <f t="shared" si="306"/>
        <v>180129</v>
      </c>
      <c r="F2344" s="29">
        <v>0.09</v>
      </c>
      <c r="G2344" s="30">
        <f t="shared" si="307"/>
        <v>163917.39000000001</v>
      </c>
      <c r="H2344" s="31">
        <f t="shared" si="308"/>
        <v>50591.787037037036</v>
      </c>
      <c r="I2344" s="59"/>
      <c r="J2344" s="59"/>
      <c r="K2344" s="59">
        <f t="shared" si="309"/>
        <v>151775.36111111112</v>
      </c>
      <c r="L2344" s="59"/>
      <c r="M2344" s="63">
        <f t="shared" si="310"/>
        <v>151775.36111111112</v>
      </c>
    </row>
    <row r="2345" spans="1:13">
      <c r="A2345" s="24">
        <v>4</v>
      </c>
      <c r="B2345" s="25" t="s">
        <v>27</v>
      </c>
      <c r="C2345" s="106"/>
      <c r="D2345" s="27">
        <v>115781</v>
      </c>
      <c r="E2345" s="28">
        <f t="shared" si="306"/>
        <v>0</v>
      </c>
      <c r="F2345" s="29">
        <v>0.09</v>
      </c>
      <c r="G2345" s="30">
        <f t="shared" si="307"/>
        <v>0</v>
      </c>
      <c r="H2345" s="31">
        <f t="shared" si="308"/>
        <v>97556.212962962964</v>
      </c>
      <c r="I2345" s="59"/>
      <c r="J2345" s="59"/>
      <c r="K2345" s="59">
        <f t="shared" si="309"/>
        <v>0</v>
      </c>
      <c r="L2345" s="59"/>
      <c r="M2345" s="63">
        <f t="shared" si="310"/>
        <v>0</v>
      </c>
    </row>
    <row r="2346" spans="1:13">
      <c r="A2346" s="24">
        <v>5</v>
      </c>
      <c r="B2346" s="25" t="s">
        <v>28</v>
      </c>
      <c r="C2346" s="32"/>
      <c r="D2346" s="27">
        <v>119943</v>
      </c>
      <c r="E2346" s="28">
        <f t="shared" si="306"/>
        <v>0</v>
      </c>
      <c r="F2346" s="29">
        <v>0.09</v>
      </c>
      <c r="G2346" s="30">
        <f t="shared" si="307"/>
        <v>0</v>
      </c>
      <c r="H2346" s="31">
        <f t="shared" si="308"/>
        <v>101063.08333333333</v>
      </c>
      <c r="I2346" s="59"/>
      <c r="J2346" s="59"/>
      <c r="K2346" s="59">
        <f t="shared" si="309"/>
        <v>0</v>
      </c>
      <c r="L2346" s="59"/>
      <c r="M2346" s="63">
        <f t="shared" si="310"/>
        <v>0</v>
      </c>
    </row>
    <row r="2347" spans="1:13">
      <c r="A2347" s="24">
        <v>6</v>
      </c>
      <c r="B2347" s="25" t="s">
        <v>29</v>
      </c>
      <c r="C2347" s="26"/>
      <c r="D2347" s="27">
        <v>94810</v>
      </c>
      <c r="E2347" s="28">
        <f t="shared" si="306"/>
        <v>0</v>
      </c>
      <c r="F2347" s="29">
        <v>0.09</v>
      </c>
      <c r="G2347" s="30">
        <f t="shared" si="307"/>
        <v>0</v>
      </c>
      <c r="H2347" s="31">
        <f t="shared" si="308"/>
        <v>79886.203703703708</v>
      </c>
      <c r="I2347" s="59"/>
      <c r="J2347" s="59"/>
      <c r="K2347" s="59">
        <f t="shared" si="309"/>
        <v>0</v>
      </c>
      <c r="L2347" s="59"/>
      <c r="M2347" s="63">
        <f t="shared" si="310"/>
        <v>0</v>
      </c>
    </row>
    <row r="2348" spans="1:13">
      <c r="A2348" s="24">
        <v>7</v>
      </c>
      <c r="B2348" s="25" t="s">
        <v>30</v>
      </c>
      <c r="C2348" s="34"/>
      <c r="D2348" s="27">
        <v>141396</v>
      </c>
      <c r="E2348" s="28">
        <f t="shared" si="306"/>
        <v>0</v>
      </c>
      <c r="F2348" s="29">
        <v>0.09</v>
      </c>
      <c r="G2348" s="30">
        <f t="shared" si="307"/>
        <v>0</v>
      </c>
      <c r="H2348" s="31">
        <f t="shared" si="308"/>
        <v>119139.22222222222</v>
      </c>
      <c r="I2348" s="59"/>
      <c r="J2348" s="59"/>
      <c r="K2348" s="59">
        <f t="shared" si="309"/>
        <v>0</v>
      </c>
      <c r="L2348" s="59"/>
      <c r="M2348" s="63">
        <f t="shared" si="310"/>
        <v>0</v>
      </c>
    </row>
    <row r="2349" spans="1:13">
      <c r="A2349" s="24">
        <v>8</v>
      </c>
      <c r="B2349" s="25" t="s">
        <v>31</v>
      </c>
      <c r="C2349" s="26"/>
      <c r="D2349" s="27">
        <v>232931</v>
      </c>
      <c r="E2349" s="28">
        <f t="shared" si="306"/>
        <v>0</v>
      </c>
      <c r="F2349" s="29">
        <v>0.09</v>
      </c>
      <c r="G2349" s="30">
        <f t="shared" si="307"/>
        <v>0</v>
      </c>
      <c r="H2349" s="31">
        <f t="shared" si="308"/>
        <v>196265.93518518517</v>
      </c>
      <c r="I2349" s="59"/>
      <c r="J2349" s="59"/>
      <c r="K2349" s="59">
        <f t="shared" si="309"/>
        <v>0</v>
      </c>
      <c r="L2349" s="59"/>
      <c r="M2349" s="63">
        <f t="shared" si="310"/>
        <v>0</v>
      </c>
    </row>
    <row r="2350" spans="1:13">
      <c r="A2350" s="24">
        <v>9</v>
      </c>
      <c r="B2350" s="36" t="s">
        <v>32</v>
      </c>
      <c r="C2350" s="26"/>
      <c r="D2350" s="27">
        <v>101534</v>
      </c>
      <c r="E2350" s="28">
        <f t="shared" si="306"/>
        <v>0</v>
      </c>
      <c r="F2350" s="29">
        <v>0.09</v>
      </c>
      <c r="G2350" s="30">
        <f t="shared" si="307"/>
        <v>0</v>
      </c>
      <c r="H2350" s="31">
        <f t="shared" si="308"/>
        <v>85551.796296296307</v>
      </c>
      <c r="I2350" s="59"/>
      <c r="J2350" s="59"/>
      <c r="K2350" s="59">
        <f t="shared" si="309"/>
        <v>0</v>
      </c>
      <c r="L2350" s="59"/>
      <c r="M2350" s="63">
        <f t="shared" si="310"/>
        <v>0</v>
      </c>
    </row>
    <row r="2351" spans="1:13">
      <c r="A2351" s="24">
        <v>10</v>
      </c>
      <c r="B2351" s="36" t="s">
        <v>33</v>
      </c>
      <c r="C2351" s="37"/>
      <c r="D2351" s="33">
        <v>110148</v>
      </c>
      <c r="E2351" s="28">
        <f t="shared" si="306"/>
        <v>0</v>
      </c>
      <c r="F2351" s="29">
        <v>0.09</v>
      </c>
      <c r="G2351" s="30">
        <f t="shared" si="307"/>
        <v>0</v>
      </c>
      <c r="H2351" s="31">
        <f t="shared" si="308"/>
        <v>92809.888888888876</v>
      </c>
      <c r="I2351" s="59"/>
      <c r="J2351" s="59"/>
      <c r="K2351" s="59">
        <f t="shared" si="309"/>
        <v>0</v>
      </c>
      <c r="L2351" s="59"/>
      <c r="M2351" s="63">
        <f t="shared" si="310"/>
        <v>0</v>
      </c>
    </row>
    <row r="2352" spans="1:13">
      <c r="A2352" s="24">
        <v>11</v>
      </c>
      <c r="B2352" s="25" t="s">
        <v>34</v>
      </c>
      <c r="C2352" s="37"/>
      <c r="D2352" s="27">
        <v>54198</v>
      </c>
      <c r="E2352" s="28">
        <f t="shared" si="306"/>
        <v>0</v>
      </c>
      <c r="F2352" s="29">
        <v>0.09</v>
      </c>
      <c r="G2352" s="30">
        <f t="shared" si="307"/>
        <v>0</v>
      </c>
      <c r="H2352" s="31">
        <f t="shared" si="308"/>
        <v>45666.833333333328</v>
      </c>
      <c r="I2352" s="59"/>
      <c r="J2352" s="59"/>
      <c r="K2352" s="59">
        <f t="shared" si="309"/>
        <v>0</v>
      </c>
      <c r="L2352" s="59"/>
      <c r="M2352" s="63">
        <f t="shared" si="310"/>
        <v>0</v>
      </c>
    </row>
    <row r="2353" spans="1:13">
      <c r="A2353" s="24">
        <v>12</v>
      </c>
      <c r="B2353" s="25" t="s">
        <v>35</v>
      </c>
      <c r="C2353" s="37"/>
      <c r="D2353" s="27">
        <v>49680</v>
      </c>
      <c r="E2353" s="28">
        <f t="shared" si="306"/>
        <v>0</v>
      </c>
      <c r="F2353" s="29">
        <v>0.09</v>
      </c>
      <c r="G2353" s="30">
        <f t="shared" si="307"/>
        <v>0</v>
      </c>
      <c r="H2353" s="31">
        <f t="shared" si="308"/>
        <v>41860</v>
      </c>
      <c r="I2353" s="59"/>
      <c r="J2353" s="59"/>
      <c r="K2353" s="59">
        <f t="shared" si="309"/>
        <v>0</v>
      </c>
      <c r="L2353" s="59"/>
      <c r="M2353" s="63">
        <f t="shared" si="310"/>
        <v>0</v>
      </c>
    </row>
    <row r="2354" spans="1:13">
      <c r="A2354" s="24">
        <v>13</v>
      </c>
      <c r="B2354" s="25" t="s">
        <v>36</v>
      </c>
      <c r="C2354" s="37"/>
      <c r="D2354" s="38">
        <v>64152</v>
      </c>
      <c r="E2354" s="28">
        <f t="shared" si="306"/>
        <v>0</v>
      </c>
      <c r="F2354" s="29">
        <v>0.09</v>
      </c>
      <c r="G2354" s="30">
        <f t="shared" si="307"/>
        <v>0</v>
      </c>
      <c r="H2354" s="31">
        <f t="shared" si="308"/>
        <v>54053.999999999993</v>
      </c>
      <c r="I2354" s="59"/>
      <c r="J2354" s="59"/>
      <c r="K2354" s="59">
        <f t="shared" si="309"/>
        <v>0</v>
      </c>
      <c r="L2354" s="59"/>
      <c r="M2354" s="63">
        <f t="shared" si="310"/>
        <v>0</v>
      </c>
    </row>
    <row r="2355" spans="1:13">
      <c r="A2355" s="24">
        <v>14</v>
      </c>
      <c r="B2355" s="25" t="s">
        <v>37</v>
      </c>
      <c r="C2355" s="37"/>
      <c r="D2355" s="38">
        <v>65934</v>
      </c>
      <c r="E2355" s="28">
        <f t="shared" si="306"/>
        <v>0</v>
      </c>
      <c r="F2355" s="29">
        <v>0.09</v>
      </c>
      <c r="G2355" s="30">
        <f t="shared" si="307"/>
        <v>0</v>
      </c>
      <c r="H2355" s="31">
        <f t="shared" si="308"/>
        <v>55555.499999999993</v>
      </c>
      <c r="I2355" s="59"/>
      <c r="J2355" s="59"/>
      <c r="K2355" s="59">
        <f t="shared" si="309"/>
        <v>0</v>
      </c>
      <c r="L2355" s="59"/>
      <c r="M2355" s="63">
        <f t="shared" si="310"/>
        <v>0</v>
      </c>
    </row>
    <row r="2356" spans="1:13">
      <c r="A2356" s="24">
        <v>15</v>
      </c>
      <c r="B2356" s="25" t="s">
        <v>38</v>
      </c>
      <c r="C2356" s="37"/>
      <c r="D2356" s="38">
        <v>76626</v>
      </c>
      <c r="E2356" s="28">
        <f t="shared" si="306"/>
        <v>0</v>
      </c>
      <c r="F2356" s="29">
        <v>0.09</v>
      </c>
      <c r="G2356" s="30">
        <f t="shared" si="307"/>
        <v>0</v>
      </c>
      <c r="H2356" s="31">
        <f t="shared" si="308"/>
        <v>64564.5</v>
      </c>
      <c r="I2356" s="59"/>
      <c r="J2356" s="59"/>
      <c r="K2356" s="59">
        <f t="shared" si="309"/>
        <v>0</v>
      </c>
      <c r="L2356" s="59"/>
      <c r="M2356" s="63">
        <f t="shared" si="310"/>
        <v>0</v>
      </c>
    </row>
    <row r="2357" spans="1:13">
      <c r="A2357" s="24">
        <v>16</v>
      </c>
      <c r="B2357" s="25" t="s">
        <v>39</v>
      </c>
      <c r="C2357" s="37">
        <v>3</v>
      </c>
      <c r="D2357" s="38">
        <v>80190</v>
      </c>
      <c r="E2357" s="28">
        <f t="shared" si="306"/>
        <v>240570</v>
      </c>
      <c r="F2357" s="29">
        <v>0.09</v>
      </c>
      <c r="G2357" s="30">
        <f t="shared" si="307"/>
        <v>218918.7</v>
      </c>
      <c r="H2357" s="31">
        <f t="shared" si="308"/>
        <v>67567.5</v>
      </c>
      <c r="I2357" s="59"/>
      <c r="J2357" s="59"/>
      <c r="K2357" s="59">
        <f t="shared" si="309"/>
        <v>202702.5</v>
      </c>
      <c r="L2357" s="59"/>
      <c r="M2357" s="63">
        <f t="shared" si="310"/>
        <v>202702.5</v>
      </c>
    </row>
    <row r="2358" spans="1:13">
      <c r="A2358" s="24">
        <v>17</v>
      </c>
      <c r="B2358" s="25" t="s">
        <v>40</v>
      </c>
      <c r="C2358" s="37">
        <v>3</v>
      </c>
      <c r="D2358" s="38">
        <v>113832</v>
      </c>
      <c r="E2358" s="28">
        <f t="shared" si="306"/>
        <v>341496</v>
      </c>
      <c r="F2358" s="29">
        <v>0.09</v>
      </c>
      <c r="G2358" s="30">
        <f t="shared" si="307"/>
        <v>310761.36</v>
      </c>
      <c r="H2358" s="31">
        <f t="shared" si="308"/>
        <v>95914</v>
      </c>
      <c r="I2358" s="59"/>
      <c r="J2358" s="59"/>
      <c r="K2358" s="59">
        <f t="shared" si="309"/>
        <v>287742</v>
      </c>
      <c r="L2358" s="59"/>
      <c r="M2358" s="63">
        <f t="shared" si="310"/>
        <v>287742</v>
      </c>
    </row>
    <row r="2359" spans="1:13">
      <c r="A2359" s="24">
        <v>18</v>
      </c>
      <c r="B2359" s="25" t="s">
        <v>41</v>
      </c>
      <c r="C2359" s="37">
        <v>3</v>
      </c>
      <c r="D2359" s="39">
        <v>98010</v>
      </c>
      <c r="E2359" s="28">
        <f t="shared" si="306"/>
        <v>294030</v>
      </c>
      <c r="F2359" s="29">
        <v>0.09</v>
      </c>
      <c r="G2359" s="30">
        <f t="shared" si="307"/>
        <v>267567.3</v>
      </c>
      <c r="H2359" s="31">
        <f t="shared" si="308"/>
        <v>82582.5</v>
      </c>
      <c r="I2359" s="59"/>
      <c r="J2359" s="59"/>
      <c r="K2359" s="59">
        <f t="shared" si="309"/>
        <v>247747.5</v>
      </c>
      <c r="L2359" s="59"/>
      <c r="M2359" s="63">
        <f t="shared" si="310"/>
        <v>247747.5</v>
      </c>
    </row>
    <row r="2360" spans="1:13" ht="17.25">
      <c r="A2360" s="40"/>
      <c r="B2360" s="41" t="s">
        <v>42</v>
      </c>
      <c r="C2360" s="42">
        <f>SUM(C2342:C2359)</f>
        <v>12</v>
      </c>
      <c r="D2360" s="42"/>
      <c r="E2360" s="43">
        <f>SUM(E2342:E2359)</f>
        <v>1056225</v>
      </c>
      <c r="F2360" s="43"/>
      <c r="G2360" s="111">
        <f>SUM(G2342:G2359)</f>
        <v>961164.75</v>
      </c>
      <c r="H2360" s="45"/>
      <c r="I2360" s="64"/>
      <c r="J2360" s="113"/>
      <c r="K2360" s="113">
        <f>SUM(K2342:K2359)</f>
        <v>889967.36111111112</v>
      </c>
      <c r="L2360" s="113"/>
      <c r="M2360" s="45">
        <f>SUM(M2342:M2359)</f>
        <v>889967.36111111112</v>
      </c>
    </row>
    <row r="2361" spans="1:13" ht="31.5">
      <c r="A2361" s="46"/>
      <c r="B2361" s="47"/>
      <c r="C2361" s="48"/>
      <c r="D2361" s="48"/>
      <c r="E2361" s="49"/>
      <c r="F2361" s="49"/>
      <c r="G2361" s="50"/>
      <c r="H2361" s="51"/>
      <c r="I2361" s="65"/>
      <c r="J2361" s="114"/>
      <c r="K2361" s="114">
        <f>K2360*0.08</f>
        <v>71197.388888888891</v>
      </c>
      <c r="L2361" s="114"/>
      <c r="M2361" s="115">
        <f>M2360*0.1</f>
        <v>88996.736111111124</v>
      </c>
    </row>
    <row r="2362" spans="1:13" ht="18">
      <c r="A2362" s="283"/>
      <c r="B2362" s="283"/>
      <c r="C2362" s="284"/>
      <c r="D2362" s="284"/>
      <c r="E2362" s="54"/>
      <c r="F2362" s="54"/>
      <c r="G2362" s="55"/>
      <c r="H2362" s="56"/>
      <c r="I2362" s="66"/>
      <c r="J2362" s="116"/>
      <c r="K2362" s="116">
        <f>SUM(K2360:K2361)</f>
        <v>961164.75</v>
      </c>
      <c r="L2362" s="116"/>
      <c r="M2362" s="117">
        <f>SUM(M2360:M2361)</f>
        <v>978964.09722222225</v>
      </c>
    </row>
    <row r="2363" spans="1:13" ht="18">
      <c r="A2363" s="283" t="s">
        <v>43</v>
      </c>
      <c r="B2363" s="283"/>
      <c r="C2363" s="284" t="s">
        <v>44</v>
      </c>
      <c r="D2363" s="284"/>
      <c r="E2363" s="54"/>
      <c r="F2363" s="54"/>
      <c r="G2363" s="55" t="s">
        <v>45</v>
      </c>
      <c r="H2363" s="56"/>
    </row>
    <row r="2372" spans="1:13" ht="15.75">
      <c r="A2372" s="279" t="s">
        <v>0</v>
      </c>
      <c r="B2372" s="279"/>
      <c r="C2372" s="279"/>
      <c r="D2372" s="279"/>
      <c r="E2372" s="279"/>
      <c r="F2372" s="279"/>
      <c r="G2372" s="279"/>
      <c r="H2372" s="3"/>
      <c r="I2372" s="112"/>
      <c r="K2372" s="112"/>
      <c r="L2372" s="112"/>
      <c r="M2372" s="1"/>
    </row>
    <row r="2373" spans="1:13" ht="17.25">
      <c r="A2373" s="279" t="s">
        <v>1</v>
      </c>
      <c r="B2373" s="279"/>
      <c r="C2373" s="279"/>
      <c r="D2373" s="279"/>
      <c r="E2373" s="279"/>
      <c r="F2373" s="279"/>
      <c r="G2373" s="279"/>
      <c r="H2373" s="3"/>
      <c r="I2373" s="58"/>
      <c r="J2373" s="58"/>
      <c r="K2373" s="58"/>
      <c r="L2373" s="58"/>
      <c r="M2373" s="1"/>
    </row>
    <row r="2374" spans="1:13" ht="15.75">
      <c r="A2374" s="279" t="s">
        <v>2</v>
      </c>
      <c r="B2374" s="279"/>
      <c r="C2374" s="279"/>
      <c r="D2374" s="279"/>
      <c r="E2374" s="279"/>
      <c r="F2374" s="279"/>
      <c r="G2374" s="279"/>
      <c r="H2374" s="3"/>
      <c r="I2374" s="59"/>
      <c r="J2374" s="59"/>
      <c r="K2374" s="59"/>
      <c r="L2374" s="59"/>
      <c r="M2374" s="1"/>
    </row>
    <row r="2375" spans="1:13" ht="15.75">
      <c r="A2375" s="279" t="s">
        <v>4</v>
      </c>
      <c r="B2375" s="279"/>
      <c r="C2375" s="279"/>
      <c r="D2375" s="279"/>
      <c r="E2375" s="279"/>
      <c r="F2375" s="279"/>
      <c r="G2375" s="279"/>
      <c r="H2375" s="3"/>
      <c r="I2375" s="59"/>
      <c r="J2375" s="59"/>
      <c r="K2375" s="59"/>
      <c r="L2375" s="59"/>
      <c r="M2375" s="1"/>
    </row>
    <row r="2376" spans="1:13" ht="15.75">
      <c r="A2376" s="280" t="s">
        <v>6</v>
      </c>
      <c r="B2376" s="280"/>
      <c r="C2376" s="280"/>
      <c r="D2376" s="280"/>
      <c r="E2376" s="280"/>
      <c r="F2376" s="280"/>
      <c r="G2376" s="280"/>
      <c r="H2376" s="3"/>
      <c r="I2376" s="59"/>
      <c r="J2376" s="59"/>
      <c r="K2376" s="59"/>
      <c r="L2376" s="59"/>
      <c r="M2376" s="1"/>
    </row>
    <row r="2377" spans="1:13" ht="27.75">
      <c r="A2377" s="9"/>
      <c r="B2377" s="9"/>
      <c r="C2377" s="281" t="s">
        <v>620</v>
      </c>
      <c r="D2377" s="281"/>
      <c r="E2377" s="281"/>
      <c r="F2377" s="281"/>
      <c r="G2377" s="281"/>
      <c r="H2377" s="10"/>
      <c r="I2377" s="59"/>
      <c r="J2377" s="59"/>
      <c r="K2377" s="59"/>
      <c r="L2377" s="59"/>
      <c r="M2377" s="2"/>
    </row>
    <row r="2378" spans="1:13" ht="15.75">
      <c r="A2378" s="11" t="s">
        <v>1100</v>
      </c>
      <c r="B2378" s="12"/>
      <c r="C2378" s="13"/>
      <c r="D2378" s="286"/>
      <c r="E2378" s="286"/>
      <c r="F2378" s="286"/>
      <c r="G2378" s="286"/>
      <c r="H2378" s="15"/>
      <c r="I2378" s="59"/>
      <c r="J2378" s="59"/>
      <c r="K2378" s="59"/>
      <c r="L2378" s="59"/>
      <c r="M2378" s="1"/>
    </row>
    <row r="2379" spans="1:13" ht="15.75">
      <c r="A2379" s="11" t="s">
        <v>9</v>
      </c>
      <c r="B2379" s="306" t="s">
        <v>1168</v>
      </c>
      <c r="C2379" s="306"/>
      <c r="D2379" s="306"/>
      <c r="E2379" s="306"/>
      <c r="F2379" s="11"/>
      <c r="G2379" s="16"/>
      <c r="H2379" s="17"/>
      <c r="I2379" s="60"/>
      <c r="J2379" s="60"/>
      <c r="K2379" s="60"/>
      <c r="L2379" s="60"/>
      <c r="M2379" s="74"/>
    </row>
    <row r="2380" spans="1:13" ht="15.75">
      <c r="A2380" s="11" t="s">
        <v>11</v>
      </c>
      <c r="B2380" s="289"/>
      <c r="C2380" s="289"/>
      <c r="D2380" s="289"/>
      <c r="E2380" s="289"/>
      <c r="F2380" s="18"/>
      <c r="G2380" s="19" t="s">
        <v>13</v>
      </c>
      <c r="H2380" s="20" t="s">
        <v>161</v>
      </c>
      <c r="I2380" s="62"/>
      <c r="J2380" s="62"/>
      <c r="K2380" s="62"/>
      <c r="L2380" s="62"/>
      <c r="M2380" s="1"/>
    </row>
    <row r="2381" spans="1:13" ht="15.75">
      <c r="A2381" s="21" t="s">
        <v>14</v>
      </c>
      <c r="B2381" s="21" t="s">
        <v>16</v>
      </c>
      <c r="C2381" s="21" t="s">
        <v>17</v>
      </c>
      <c r="D2381" s="22" t="s">
        <v>18</v>
      </c>
      <c r="E2381" s="23" t="s">
        <v>19</v>
      </c>
      <c r="F2381" s="23" t="s">
        <v>20</v>
      </c>
      <c r="G2381" s="21" t="s">
        <v>21</v>
      </c>
      <c r="H2381" s="3"/>
      <c r="I2381" s="59"/>
      <c r="J2381" s="59"/>
      <c r="K2381" s="59"/>
      <c r="L2381" s="59"/>
      <c r="M2381" s="1"/>
    </row>
    <row r="2382" spans="1:13">
      <c r="A2382" s="24">
        <v>1</v>
      </c>
      <c r="B2382" s="25" t="s">
        <v>23</v>
      </c>
      <c r="C2382" s="26"/>
      <c r="D2382" s="27">
        <v>79305</v>
      </c>
      <c r="E2382" s="28">
        <f>D2382*C2382</f>
        <v>0</v>
      </c>
      <c r="F2382" s="29">
        <v>0.09</v>
      </c>
      <c r="G2382" s="30">
        <f>E2382-E2382*F2382</f>
        <v>0</v>
      </c>
      <c r="H2382" s="31">
        <f>D2382/1.08*0.91</f>
        <v>66821.805555555547</v>
      </c>
      <c r="I2382" s="59"/>
      <c r="J2382" s="59"/>
      <c r="K2382" s="59">
        <f>H2382*C2382</f>
        <v>0</v>
      </c>
      <c r="L2382" s="59"/>
      <c r="M2382" s="63">
        <f>H2382*C2382</f>
        <v>0</v>
      </c>
    </row>
    <row r="2383" spans="1:13">
      <c r="A2383" s="24">
        <v>2</v>
      </c>
      <c r="B2383" s="25" t="s">
        <v>25</v>
      </c>
      <c r="C2383" s="32">
        <v>3</v>
      </c>
      <c r="D2383" s="33">
        <v>128591</v>
      </c>
      <c r="E2383" s="28">
        <f t="shared" ref="E2383:E2399" si="311">D2383*C2383</f>
        <v>385773</v>
      </c>
      <c r="F2383" s="29">
        <v>0.09</v>
      </c>
      <c r="G2383" s="30">
        <f t="shared" ref="G2383:G2399" si="312">E2383-E2383*F2383</f>
        <v>351053.43</v>
      </c>
      <c r="H2383" s="31">
        <f t="shared" ref="H2383:H2399" si="313">D2383/1.08*0.91</f>
        <v>108349.82407407407</v>
      </c>
      <c r="I2383" s="59"/>
      <c r="J2383" s="59"/>
      <c r="K2383" s="59">
        <f t="shared" ref="K2383:K2399" si="314">H2383*C2383</f>
        <v>325049.47222222225</v>
      </c>
      <c r="L2383" s="59"/>
      <c r="M2383" s="63">
        <f t="shared" ref="M2383:M2399" si="315">H2383*C2383</f>
        <v>325049.47222222225</v>
      </c>
    </row>
    <row r="2384" spans="1:13">
      <c r="A2384" s="24">
        <v>3</v>
      </c>
      <c r="B2384" s="25" t="s">
        <v>26</v>
      </c>
      <c r="C2384" s="88"/>
      <c r="D2384" s="27">
        <v>60043</v>
      </c>
      <c r="E2384" s="28">
        <f t="shared" si="311"/>
        <v>0</v>
      </c>
      <c r="F2384" s="29">
        <v>0.09</v>
      </c>
      <c r="G2384" s="30">
        <f t="shared" si="312"/>
        <v>0</v>
      </c>
      <c r="H2384" s="31">
        <f t="shared" si="313"/>
        <v>50591.787037037036</v>
      </c>
      <c r="I2384" s="59"/>
      <c r="J2384" s="59"/>
      <c r="K2384" s="59">
        <f t="shared" si="314"/>
        <v>0</v>
      </c>
      <c r="L2384" s="59"/>
      <c r="M2384" s="63">
        <f t="shared" si="315"/>
        <v>0</v>
      </c>
    </row>
    <row r="2385" spans="1:13">
      <c r="A2385" s="24">
        <v>4</v>
      </c>
      <c r="B2385" s="25" t="s">
        <v>27</v>
      </c>
      <c r="C2385" s="106">
        <v>3</v>
      </c>
      <c r="D2385" s="27">
        <v>115781</v>
      </c>
      <c r="E2385" s="28">
        <f t="shared" si="311"/>
        <v>347343</v>
      </c>
      <c r="F2385" s="29">
        <v>0.09</v>
      </c>
      <c r="G2385" s="30">
        <f t="shared" si="312"/>
        <v>316082.13</v>
      </c>
      <c r="H2385" s="31">
        <f t="shared" si="313"/>
        <v>97556.212962962964</v>
      </c>
      <c r="I2385" s="59"/>
      <c r="J2385" s="59"/>
      <c r="K2385" s="59">
        <f t="shared" si="314"/>
        <v>292668.63888888888</v>
      </c>
      <c r="L2385" s="59"/>
      <c r="M2385" s="63">
        <f t="shared" si="315"/>
        <v>292668.63888888888</v>
      </c>
    </row>
    <row r="2386" spans="1:13">
      <c r="A2386" s="24">
        <v>5</v>
      </c>
      <c r="B2386" s="25" t="s">
        <v>28</v>
      </c>
      <c r="C2386" s="32"/>
      <c r="D2386" s="27">
        <v>119943</v>
      </c>
      <c r="E2386" s="28">
        <f t="shared" si="311"/>
        <v>0</v>
      </c>
      <c r="F2386" s="29">
        <v>0.09</v>
      </c>
      <c r="G2386" s="30">
        <f t="shared" si="312"/>
        <v>0</v>
      </c>
      <c r="H2386" s="31">
        <f t="shared" si="313"/>
        <v>101063.08333333333</v>
      </c>
      <c r="I2386" s="59"/>
      <c r="J2386" s="59"/>
      <c r="K2386" s="59">
        <f t="shared" si="314"/>
        <v>0</v>
      </c>
      <c r="L2386" s="59"/>
      <c r="M2386" s="63">
        <f t="shared" si="315"/>
        <v>0</v>
      </c>
    </row>
    <row r="2387" spans="1:13">
      <c r="A2387" s="24">
        <v>6</v>
      </c>
      <c r="B2387" s="25" t="s">
        <v>29</v>
      </c>
      <c r="C2387" s="26"/>
      <c r="D2387" s="27">
        <v>94810</v>
      </c>
      <c r="E2387" s="28">
        <f t="shared" si="311"/>
        <v>0</v>
      </c>
      <c r="F2387" s="29">
        <v>0.09</v>
      </c>
      <c r="G2387" s="30">
        <f t="shared" si="312"/>
        <v>0</v>
      </c>
      <c r="H2387" s="31">
        <f t="shared" si="313"/>
        <v>79886.203703703708</v>
      </c>
      <c r="I2387" s="59"/>
      <c r="J2387" s="59"/>
      <c r="K2387" s="59">
        <f t="shared" si="314"/>
        <v>0</v>
      </c>
      <c r="L2387" s="59"/>
      <c r="M2387" s="63">
        <f t="shared" si="315"/>
        <v>0</v>
      </c>
    </row>
    <row r="2388" spans="1:13">
      <c r="A2388" s="24">
        <v>7</v>
      </c>
      <c r="B2388" s="25" t="s">
        <v>30</v>
      </c>
      <c r="C2388" s="34"/>
      <c r="D2388" s="27">
        <v>141396</v>
      </c>
      <c r="E2388" s="28">
        <f t="shared" si="311"/>
        <v>0</v>
      </c>
      <c r="F2388" s="29">
        <v>0.09</v>
      </c>
      <c r="G2388" s="30">
        <f t="shared" si="312"/>
        <v>0</v>
      </c>
      <c r="H2388" s="31">
        <f t="shared" si="313"/>
        <v>119139.22222222222</v>
      </c>
      <c r="I2388" s="59"/>
      <c r="J2388" s="59"/>
      <c r="K2388" s="59">
        <f t="shared" si="314"/>
        <v>0</v>
      </c>
      <c r="L2388" s="59"/>
      <c r="M2388" s="63">
        <f t="shared" si="315"/>
        <v>0</v>
      </c>
    </row>
    <row r="2389" spans="1:13">
      <c r="A2389" s="24">
        <v>8</v>
      </c>
      <c r="B2389" s="25" t="s">
        <v>31</v>
      </c>
      <c r="C2389" s="26"/>
      <c r="D2389" s="27">
        <v>232931</v>
      </c>
      <c r="E2389" s="28">
        <f t="shared" si="311"/>
        <v>0</v>
      </c>
      <c r="F2389" s="29">
        <v>0.09</v>
      </c>
      <c r="G2389" s="30">
        <f t="shared" si="312"/>
        <v>0</v>
      </c>
      <c r="H2389" s="31">
        <f t="shared" si="313"/>
        <v>196265.93518518517</v>
      </c>
      <c r="I2389" s="59"/>
      <c r="J2389" s="59"/>
      <c r="K2389" s="59">
        <f t="shared" si="314"/>
        <v>0</v>
      </c>
      <c r="L2389" s="59"/>
      <c r="M2389" s="63">
        <f t="shared" si="315"/>
        <v>0</v>
      </c>
    </row>
    <row r="2390" spans="1:13">
      <c r="A2390" s="24">
        <v>9</v>
      </c>
      <c r="B2390" s="36" t="s">
        <v>32</v>
      </c>
      <c r="C2390" s="26"/>
      <c r="D2390" s="27">
        <v>101534</v>
      </c>
      <c r="E2390" s="28">
        <f t="shared" si="311"/>
        <v>0</v>
      </c>
      <c r="F2390" s="29">
        <v>0.09</v>
      </c>
      <c r="G2390" s="30">
        <f t="shared" si="312"/>
        <v>0</v>
      </c>
      <c r="H2390" s="31">
        <f t="shared" si="313"/>
        <v>85551.796296296307</v>
      </c>
      <c r="I2390" s="59"/>
      <c r="J2390" s="59"/>
      <c r="K2390" s="59">
        <f t="shared" si="314"/>
        <v>0</v>
      </c>
      <c r="L2390" s="59"/>
      <c r="M2390" s="63">
        <f t="shared" si="315"/>
        <v>0</v>
      </c>
    </row>
    <row r="2391" spans="1:13">
      <c r="A2391" s="24">
        <v>10</v>
      </c>
      <c r="B2391" s="36" t="s">
        <v>33</v>
      </c>
      <c r="C2391" s="37"/>
      <c r="D2391" s="33">
        <v>110148</v>
      </c>
      <c r="E2391" s="28">
        <f t="shared" si="311"/>
        <v>0</v>
      </c>
      <c r="F2391" s="29">
        <v>0.09</v>
      </c>
      <c r="G2391" s="30">
        <f t="shared" si="312"/>
        <v>0</v>
      </c>
      <c r="H2391" s="31">
        <f t="shared" si="313"/>
        <v>92809.888888888876</v>
      </c>
      <c r="I2391" s="59"/>
      <c r="J2391" s="59"/>
      <c r="K2391" s="59">
        <f t="shared" si="314"/>
        <v>0</v>
      </c>
      <c r="L2391" s="59"/>
      <c r="M2391" s="63">
        <f t="shared" si="315"/>
        <v>0</v>
      </c>
    </row>
    <row r="2392" spans="1:13">
      <c r="A2392" s="24">
        <v>11</v>
      </c>
      <c r="B2392" s="25" t="s">
        <v>34</v>
      </c>
      <c r="C2392" s="37"/>
      <c r="D2392" s="27">
        <v>54198</v>
      </c>
      <c r="E2392" s="28">
        <f t="shared" si="311"/>
        <v>0</v>
      </c>
      <c r="F2392" s="29">
        <v>0.09</v>
      </c>
      <c r="G2392" s="30">
        <f t="shared" si="312"/>
        <v>0</v>
      </c>
      <c r="H2392" s="31">
        <f t="shared" si="313"/>
        <v>45666.833333333328</v>
      </c>
      <c r="I2392" s="59"/>
      <c r="J2392" s="59"/>
      <c r="K2392" s="59">
        <f t="shared" si="314"/>
        <v>0</v>
      </c>
      <c r="L2392" s="59"/>
      <c r="M2392" s="63">
        <f t="shared" si="315"/>
        <v>0</v>
      </c>
    </row>
    <row r="2393" spans="1:13">
      <c r="A2393" s="24">
        <v>12</v>
      </c>
      <c r="B2393" s="25" t="s">
        <v>35</v>
      </c>
      <c r="C2393" s="37"/>
      <c r="D2393" s="27">
        <v>49680</v>
      </c>
      <c r="E2393" s="28">
        <f t="shared" si="311"/>
        <v>0</v>
      </c>
      <c r="F2393" s="29">
        <v>0.09</v>
      </c>
      <c r="G2393" s="30">
        <f t="shared" si="312"/>
        <v>0</v>
      </c>
      <c r="H2393" s="31">
        <f t="shared" si="313"/>
        <v>41860</v>
      </c>
      <c r="I2393" s="59"/>
      <c r="J2393" s="59"/>
      <c r="K2393" s="59">
        <f t="shared" si="314"/>
        <v>0</v>
      </c>
      <c r="L2393" s="59"/>
      <c r="M2393" s="63">
        <f t="shared" si="315"/>
        <v>0</v>
      </c>
    </row>
    <row r="2394" spans="1:13">
      <c r="A2394" s="24">
        <v>13</v>
      </c>
      <c r="B2394" s="25" t="s">
        <v>36</v>
      </c>
      <c r="C2394" s="37">
        <v>3</v>
      </c>
      <c r="D2394" s="38">
        <v>64152</v>
      </c>
      <c r="E2394" s="28">
        <f t="shared" si="311"/>
        <v>192456</v>
      </c>
      <c r="F2394" s="29">
        <v>0.09</v>
      </c>
      <c r="G2394" s="30">
        <f t="shared" si="312"/>
        <v>175134.96</v>
      </c>
      <c r="H2394" s="31">
        <f t="shared" si="313"/>
        <v>54053.999999999993</v>
      </c>
      <c r="I2394" s="59"/>
      <c r="J2394" s="59"/>
      <c r="K2394" s="59">
        <f t="shared" si="314"/>
        <v>162161.99999999997</v>
      </c>
      <c r="L2394" s="59"/>
      <c r="M2394" s="63">
        <f t="shared" si="315"/>
        <v>162161.99999999997</v>
      </c>
    </row>
    <row r="2395" spans="1:13">
      <c r="A2395" s="24">
        <v>14</v>
      </c>
      <c r="B2395" s="25" t="s">
        <v>37</v>
      </c>
      <c r="C2395" s="37"/>
      <c r="D2395" s="38">
        <v>65934</v>
      </c>
      <c r="E2395" s="28">
        <f t="shared" si="311"/>
        <v>0</v>
      </c>
      <c r="F2395" s="29">
        <v>0.09</v>
      </c>
      <c r="G2395" s="30">
        <f t="shared" si="312"/>
        <v>0</v>
      </c>
      <c r="H2395" s="31">
        <f t="shared" si="313"/>
        <v>55555.499999999993</v>
      </c>
      <c r="I2395" s="59"/>
      <c r="J2395" s="59"/>
      <c r="K2395" s="59">
        <f t="shared" si="314"/>
        <v>0</v>
      </c>
      <c r="L2395" s="59"/>
      <c r="M2395" s="63">
        <f t="shared" si="315"/>
        <v>0</v>
      </c>
    </row>
    <row r="2396" spans="1:13">
      <c r="A2396" s="24">
        <v>15</v>
      </c>
      <c r="B2396" s="25" t="s">
        <v>38</v>
      </c>
      <c r="C2396" s="37"/>
      <c r="D2396" s="38">
        <v>76626</v>
      </c>
      <c r="E2396" s="28">
        <f t="shared" si="311"/>
        <v>0</v>
      </c>
      <c r="F2396" s="29">
        <v>0.09</v>
      </c>
      <c r="G2396" s="30">
        <f t="shared" si="312"/>
        <v>0</v>
      </c>
      <c r="H2396" s="31">
        <f t="shared" si="313"/>
        <v>64564.5</v>
      </c>
      <c r="I2396" s="59"/>
      <c r="J2396" s="59"/>
      <c r="K2396" s="59">
        <f t="shared" si="314"/>
        <v>0</v>
      </c>
      <c r="L2396" s="59"/>
      <c r="M2396" s="63">
        <f t="shared" si="315"/>
        <v>0</v>
      </c>
    </row>
    <row r="2397" spans="1:13">
      <c r="A2397" s="24">
        <v>16</v>
      </c>
      <c r="B2397" s="25" t="s">
        <v>39</v>
      </c>
      <c r="C2397" s="37">
        <v>3</v>
      </c>
      <c r="D2397" s="38">
        <v>80190</v>
      </c>
      <c r="E2397" s="28">
        <f t="shared" si="311"/>
        <v>240570</v>
      </c>
      <c r="F2397" s="29">
        <v>0.09</v>
      </c>
      <c r="G2397" s="30">
        <f t="shared" si="312"/>
        <v>218918.7</v>
      </c>
      <c r="H2397" s="31">
        <f t="shared" si="313"/>
        <v>67567.5</v>
      </c>
      <c r="I2397" s="59"/>
      <c r="J2397" s="59"/>
      <c r="K2397" s="59">
        <f t="shared" si="314"/>
        <v>202702.5</v>
      </c>
      <c r="L2397" s="59"/>
      <c r="M2397" s="63">
        <f t="shared" si="315"/>
        <v>202702.5</v>
      </c>
    </row>
    <row r="2398" spans="1:13">
      <c r="A2398" s="24">
        <v>17</v>
      </c>
      <c r="B2398" s="25" t="s">
        <v>40</v>
      </c>
      <c r="C2398" s="37">
        <v>3</v>
      </c>
      <c r="D2398" s="38">
        <v>113832</v>
      </c>
      <c r="E2398" s="28">
        <f t="shared" si="311"/>
        <v>341496</v>
      </c>
      <c r="F2398" s="29">
        <v>0.09</v>
      </c>
      <c r="G2398" s="30">
        <f t="shared" si="312"/>
        <v>310761.36</v>
      </c>
      <c r="H2398" s="31">
        <f t="shared" si="313"/>
        <v>95914</v>
      </c>
      <c r="I2398" s="59"/>
      <c r="J2398" s="59"/>
      <c r="K2398" s="59">
        <f t="shared" si="314"/>
        <v>287742</v>
      </c>
      <c r="L2398" s="59"/>
      <c r="M2398" s="63">
        <f t="shared" si="315"/>
        <v>287742</v>
      </c>
    </row>
    <row r="2399" spans="1:13">
      <c r="A2399" s="24">
        <v>18</v>
      </c>
      <c r="B2399" s="25" t="s">
        <v>41</v>
      </c>
      <c r="C2399" s="37">
        <v>3</v>
      </c>
      <c r="D2399" s="39">
        <v>98010</v>
      </c>
      <c r="E2399" s="28">
        <f t="shared" si="311"/>
        <v>294030</v>
      </c>
      <c r="F2399" s="29">
        <v>0.09</v>
      </c>
      <c r="G2399" s="30">
        <f t="shared" si="312"/>
        <v>267567.3</v>
      </c>
      <c r="H2399" s="31">
        <f t="shared" si="313"/>
        <v>82582.5</v>
      </c>
      <c r="I2399" s="59"/>
      <c r="J2399" s="59"/>
      <c r="K2399" s="59">
        <f t="shared" si="314"/>
        <v>247747.5</v>
      </c>
      <c r="L2399" s="59"/>
      <c r="M2399" s="63">
        <f t="shared" si="315"/>
        <v>247747.5</v>
      </c>
    </row>
    <row r="2400" spans="1:13" ht="17.25">
      <c r="A2400" s="40"/>
      <c r="B2400" s="41" t="s">
        <v>42</v>
      </c>
      <c r="C2400" s="42">
        <f>SUM(C2382:C2399)</f>
        <v>18</v>
      </c>
      <c r="D2400" s="42"/>
      <c r="E2400" s="43">
        <f>SUM(E2382:E2399)</f>
        <v>1801668</v>
      </c>
      <c r="F2400" s="43"/>
      <c r="G2400" s="111">
        <f>SUM(G2382:G2399)</f>
        <v>1639517.8800000001</v>
      </c>
      <c r="H2400" s="45"/>
      <c r="I2400" s="64"/>
      <c r="J2400" s="113"/>
      <c r="K2400" s="113">
        <f>SUM(K2382:K2399)</f>
        <v>1518072.111111111</v>
      </c>
      <c r="L2400" s="113"/>
      <c r="M2400" s="45">
        <f>SUM(M2382:M2399)</f>
        <v>1518072.111111111</v>
      </c>
    </row>
    <row r="2401" spans="1:13" ht="31.5">
      <c r="A2401" s="46"/>
      <c r="B2401" s="47"/>
      <c r="C2401" s="48"/>
      <c r="D2401" s="48"/>
      <c r="E2401" s="49"/>
      <c r="F2401" s="49"/>
      <c r="G2401" s="50"/>
      <c r="H2401" s="51"/>
      <c r="I2401" s="65"/>
      <c r="J2401" s="114"/>
      <c r="K2401" s="114">
        <f>K2400*0.08</f>
        <v>121445.76888888888</v>
      </c>
      <c r="L2401" s="114"/>
      <c r="M2401" s="115">
        <f>M2400*0.1</f>
        <v>151807.2111111111</v>
      </c>
    </row>
    <row r="2402" spans="1:13" ht="18">
      <c r="A2402" s="283"/>
      <c r="B2402" s="283"/>
      <c r="C2402" s="284"/>
      <c r="D2402" s="284"/>
      <c r="E2402" s="54"/>
      <c r="F2402" s="54"/>
      <c r="G2402" s="55"/>
      <c r="H2402" s="56"/>
      <c r="I2402" s="66"/>
      <c r="J2402" s="116"/>
      <c r="K2402" s="116">
        <f>SUM(K2400:K2401)</f>
        <v>1639517.88</v>
      </c>
      <c r="L2402" s="116"/>
      <c r="M2402" s="117">
        <f>SUM(M2400:M2401)</f>
        <v>1669879.3222222221</v>
      </c>
    </row>
    <row r="2403" spans="1:13" ht="18">
      <c r="A2403" s="283" t="s">
        <v>43</v>
      </c>
      <c r="B2403" s="283"/>
      <c r="C2403" s="284" t="s">
        <v>44</v>
      </c>
      <c r="D2403" s="284"/>
      <c r="E2403" s="54"/>
      <c r="F2403" s="54"/>
      <c r="G2403" s="55" t="s">
        <v>45</v>
      </c>
      <c r="H2403" s="56"/>
    </row>
    <row r="2410" spans="1:13" ht="15.75">
      <c r="A2410" s="279" t="s">
        <v>0</v>
      </c>
      <c r="B2410" s="279"/>
      <c r="C2410" s="279"/>
      <c r="D2410" s="279"/>
      <c r="E2410" s="279"/>
      <c r="F2410" s="279"/>
      <c r="G2410" s="279"/>
      <c r="H2410" s="3"/>
      <c r="I2410" s="112"/>
      <c r="K2410" s="112"/>
      <c r="L2410" s="112"/>
      <c r="M2410" s="1"/>
    </row>
    <row r="2411" spans="1:13" ht="17.25">
      <c r="A2411" s="279" t="s">
        <v>1</v>
      </c>
      <c r="B2411" s="279"/>
      <c r="C2411" s="279"/>
      <c r="D2411" s="279"/>
      <c r="E2411" s="279"/>
      <c r="F2411" s="279"/>
      <c r="G2411" s="279"/>
      <c r="H2411" s="3"/>
      <c r="I2411" s="58"/>
      <c r="J2411" s="58"/>
      <c r="K2411" s="58"/>
      <c r="L2411" s="58"/>
      <c r="M2411" s="1"/>
    </row>
    <row r="2412" spans="1:13" ht="15.75">
      <c r="A2412" s="279" t="s">
        <v>2</v>
      </c>
      <c r="B2412" s="279"/>
      <c r="C2412" s="279"/>
      <c r="D2412" s="279"/>
      <c r="E2412" s="279"/>
      <c r="F2412" s="279"/>
      <c r="G2412" s="279"/>
      <c r="H2412" s="3"/>
      <c r="I2412" s="59"/>
      <c r="J2412" s="59"/>
      <c r="K2412" s="59"/>
      <c r="L2412" s="59"/>
      <c r="M2412" s="1"/>
    </row>
    <row r="2413" spans="1:13" ht="15.75">
      <c r="A2413" s="279" t="s">
        <v>4</v>
      </c>
      <c r="B2413" s="279"/>
      <c r="C2413" s="279"/>
      <c r="D2413" s="279"/>
      <c r="E2413" s="279"/>
      <c r="F2413" s="279"/>
      <c r="G2413" s="279"/>
      <c r="H2413" s="3"/>
      <c r="I2413" s="59"/>
      <c r="J2413" s="59"/>
      <c r="K2413" s="59"/>
      <c r="L2413" s="59"/>
      <c r="M2413" s="1"/>
    </row>
    <row r="2414" spans="1:13" ht="15.75">
      <c r="A2414" s="280" t="s">
        <v>6</v>
      </c>
      <c r="B2414" s="280"/>
      <c r="C2414" s="280"/>
      <c r="D2414" s="280"/>
      <c r="E2414" s="280"/>
      <c r="F2414" s="280"/>
      <c r="G2414" s="280"/>
      <c r="H2414" s="3"/>
      <c r="I2414" s="59"/>
      <c r="J2414" s="59"/>
      <c r="K2414" s="59"/>
      <c r="L2414" s="59"/>
      <c r="M2414" s="1"/>
    </row>
    <row r="2415" spans="1:13" ht="27.75">
      <c r="A2415" s="9"/>
      <c r="B2415" s="9"/>
      <c r="C2415" s="281" t="s">
        <v>620</v>
      </c>
      <c r="D2415" s="281"/>
      <c r="E2415" s="281"/>
      <c r="F2415" s="281"/>
      <c r="G2415" s="281"/>
      <c r="H2415" s="10"/>
      <c r="I2415" s="59"/>
      <c r="J2415" s="59"/>
      <c r="K2415" s="59"/>
      <c r="L2415" s="59"/>
      <c r="M2415" s="2"/>
    </row>
    <row r="2416" spans="1:13" ht="15.75">
      <c r="A2416" s="11" t="s">
        <v>1100</v>
      </c>
      <c r="B2416" s="12"/>
      <c r="C2416" s="13"/>
      <c r="D2416" s="286"/>
      <c r="E2416" s="286"/>
      <c r="F2416" s="286"/>
      <c r="G2416" s="286"/>
      <c r="H2416" s="15"/>
      <c r="I2416" s="59"/>
      <c r="J2416" s="59"/>
      <c r="K2416" s="59"/>
      <c r="L2416" s="59"/>
      <c r="M2416" s="1"/>
    </row>
    <row r="2417" spans="1:13" ht="15.75">
      <c r="A2417" s="11" t="s">
        <v>9</v>
      </c>
      <c r="B2417" s="306" t="s">
        <v>1169</v>
      </c>
      <c r="C2417" s="306"/>
      <c r="D2417" s="306"/>
      <c r="E2417" s="306"/>
      <c r="F2417" s="11"/>
      <c r="G2417" s="16"/>
      <c r="H2417" s="17"/>
      <c r="I2417" s="60"/>
      <c r="J2417" s="60"/>
      <c r="K2417" s="60"/>
      <c r="L2417" s="60"/>
      <c r="M2417" s="74"/>
    </row>
    <row r="2418" spans="1:13" ht="15.75">
      <c r="A2418" s="11" t="s">
        <v>11</v>
      </c>
      <c r="B2418" s="289"/>
      <c r="C2418" s="289"/>
      <c r="D2418" s="289"/>
      <c r="E2418" s="289"/>
      <c r="F2418" s="18"/>
      <c r="G2418" s="19" t="s">
        <v>13</v>
      </c>
      <c r="H2418" s="20" t="s">
        <v>161</v>
      </c>
      <c r="I2418" s="62"/>
      <c r="J2418" s="62"/>
      <c r="K2418" s="62"/>
      <c r="L2418" s="62"/>
      <c r="M2418" s="1"/>
    </row>
    <row r="2419" spans="1:13" ht="15.75">
      <c r="A2419" s="21" t="s">
        <v>14</v>
      </c>
      <c r="B2419" s="21" t="s">
        <v>16</v>
      </c>
      <c r="C2419" s="21" t="s">
        <v>17</v>
      </c>
      <c r="D2419" s="22" t="s">
        <v>18</v>
      </c>
      <c r="E2419" s="23" t="s">
        <v>19</v>
      </c>
      <c r="F2419" s="23" t="s">
        <v>20</v>
      </c>
      <c r="G2419" s="21" t="s">
        <v>21</v>
      </c>
      <c r="H2419" s="3"/>
      <c r="I2419" s="59"/>
      <c r="J2419" s="59"/>
      <c r="K2419" s="59"/>
      <c r="L2419" s="59"/>
      <c r="M2419" s="1"/>
    </row>
    <row r="2420" spans="1:13">
      <c r="A2420" s="24">
        <v>1</v>
      </c>
      <c r="B2420" s="25" t="s">
        <v>23</v>
      </c>
      <c r="C2420" s="26"/>
      <c r="D2420" s="27">
        <v>79305</v>
      </c>
      <c r="E2420" s="28">
        <f>D2420*C2420</f>
        <v>0</v>
      </c>
      <c r="F2420" s="29">
        <v>0.09</v>
      </c>
      <c r="G2420" s="30">
        <f>E2420-E2420*F2420</f>
        <v>0</v>
      </c>
      <c r="H2420" s="31">
        <f>D2420/1.08*0.91</f>
        <v>66821.805555555547</v>
      </c>
      <c r="I2420" s="59"/>
      <c r="J2420" s="59"/>
      <c r="K2420" s="59">
        <f>H2420*C2420</f>
        <v>0</v>
      </c>
      <c r="L2420" s="59"/>
      <c r="M2420" s="63">
        <f>H2420*C2420</f>
        <v>0</v>
      </c>
    </row>
    <row r="2421" spans="1:13">
      <c r="A2421" s="24">
        <v>2</v>
      </c>
      <c r="B2421" s="25" t="s">
        <v>25</v>
      </c>
      <c r="C2421" s="32"/>
      <c r="D2421" s="33">
        <v>128591</v>
      </c>
      <c r="E2421" s="28">
        <f t="shared" ref="E2421:E2437" si="316">D2421*C2421</f>
        <v>0</v>
      </c>
      <c r="F2421" s="29">
        <v>0.09</v>
      </c>
      <c r="G2421" s="30">
        <f t="shared" ref="G2421:G2437" si="317">E2421-E2421*F2421</f>
        <v>0</v>
      </c>
      <c r="H2421" s="31">
        <f t="shared" ref="H2421:H2437" si="318">D2421/1.08*0.91</f>
        <v>108349.82407407407</v>
      </c>
      <c r="I2421" s="59"/>
      <c r="J2421" s="59"/>
      <c r="K2421" s="59">
        <f t="shared" ref="K2421:K2437" si="319">H2421*C2421</f>
        <v>0</v>
      </c>
      <c r="L2421" s="59"/>
      <c r="M2421" s="63">
        <f t="shared" ref="M2421:M2437" si="320">H2421*C2421</f>
        <v>0</v>
      </c>
    </row>
    <row r="2422" spans="1:13">
      <c r="A2422" s="24">
        <v>3</v>
      </c>
      <c r="B2422" s="25" t="s">
        <v>26</v>
      </c>
      <c r="C2422" s="88"/>
      <c r="D2422" s="27">
        <v>60043</v>
      </c>
      <c r="E2422" s="28">
        <f t="shared" si="316"/>
        <v>0</v>
      </c>
      <c r="F2422" s="29">
        <v>0.09</v>
      </c>
      <c r="G2422" s="30">
        <f t="shared" si="317"/>
        <v>0</v>
      </c>
      <c r="H2422" s="31">
        <f t="shared" si="318"/>
        <v>50591.787037037036</v>
      </c>
      <c r="I2422" s="59"/>
      <c r="J2422" s="59"/>
      <c r="K2422" s="59">
        <f t="shared" si="319"/>
        <v>0</v>
      </c>
      <c r="L2422" s="59"/>
      <c r="M2422" s="63">
        <f t="shared" si="320"/>
        <v>0</v>
      </c>
    </row>
    <row r="2423" spans="1:13">
      <c r="A2423" s="24">
        <v>4</v>
      </c>
      <c r="B2423" s="25" t="s">
        <v>27</v>
      </c>
      <c r="C2423" s="106">
        <v>3</v>
      </c>
      <c r="D2423" s="27">
        <v>115781</v>
      </c>
      <c r="E2423" s="28">
        <f t="shared" si="316"/>
        <v>347343</v>
      </c>
      <c r="F2423" s="29">
        <v>0.09</v>
      </c>
      <c r="G2423" s="30">
        <f t="shared" si="317"/>
        <v>316082.13</v>
      </c>
      <c r="H2423" s="31">
        <f t="shared" si="318"/>
        <v>97556.212962962964</v>
      </c>
      <c r="I2423" s="59"/>
      <c r="J2423" s="59"/>
      <c r="K2423" s="59">
        <f t="shared" si="319"/>
        <v>292668.63888888888</v>
      </c>
      <c r="L2423" s="59"/>
      <c r="M2423" s="63">
        <f t="shared" si="320"/>
        <v>292668.63888888888</v>
      </c>
    </row>
    <row r="2424" spans="1:13">
      <c r="A2424" s="24">
        <v>5</v>
      </c>
      <c r="B2424" s="25" t="s">
        <v>28</v>
      </c>
      <c r="C2424" s="32">
        <v>3</v>
      </c>
      <c r="D2424" s="27">
        <v>119943</v>
      </c>
      <c r="E2424" s="28">
        <f t="shared" si="316"/>
        <v>359829</v>
      </c>
      <c r="F2424" s="29">
        <v>0.09</v>
      </c>
      <c r="G2424" s="30">
        <f t="shared" si="317"/>
        <v>327444.39</v>
      </c>
      <c r="H2424" s="31">
        <f t="shared" si="318"/>
        <v>101063.08333333333</v>
      </c>
      <c r="I2424" s="59"/>
      <c r="J2424" s="59"/>
      <c r="K2424" s="59">
        <f t="shared" si="319"/>
        <v>303189.25</v>
      </c>
      <c r="L2424" s="59"/>
      <c r="M2424" s="63">
        <f t="shared" si="320"/>
        <v>303189.25</v>
      </c>
    </row>
    <row r="2425" spans="1:13">
      <c r="A2425" s="24">
        <v>6</v>
      </c>
      <c r="B2425" s="25" t="s">
        <v>29</v>
      </c>
      <c r="C2425" s="26"/>
      <c r="D2425" s="27">
        <v>94810</v>
      </c>
      <c r="E2425" s="28">
        <f t="shared" si="316"/>
        <v>0</v>
      </c>
      <c r="F2425" s="29">
        <v>0.09</v>
      </c>
      <c r="G2425" s="30">
        <f t="shared" si="317"/>
        <v>0</v>
      </c>
      <c r="H2425" s="31">
        <f t="shared" si="318"/>
        <v>79886.203703703708</v>
      </c>
      <c r="I2425" s="59"/>
      <c r="J2425" s="59"/>
      <c r="K2425" s="59">
        <f t="shared" si="319"/>
        <v>0</v>
      </c>
      <c r="L2425" s="59"/>
      <c r="M2425" s="63">
        <f t="shared" si="320"/>
        <v>0</v>
      </c>
    </row>
    <row r="2426" spans="1:13">
      <c r="A2426" s="24">
        <v>7</v>
      </c>
      <c r="B2426" s="25" t="s">
        <v>30</v>
      </c>
      <c r="C2426" s="34"/>
      <c r="D2426" s="27">
        <v>141396</v>
      </c>
      <c r="E2426" s="28">
        <f t="shared" si="316"/>
        <v>0</v>
      </c>
      <c r="F2426" s="29">
        <v>0.09</v>
      </c>
      <c r="G2426" s="30">
        <f t="shared" si="317"/>
        <v>0</v>
      </c>
      <c r="H2426" s="31">
        <f t="shared" si="318"/>
        <v>119139.22222222222</v>
      </c>
      <c r="I2426" s="59"/>
      <c r="J2426" s="59"/>
      <c r="K2426" s="59">
        <f t="shared" si="319"/>
        <v>0</v>
      </c>
      <c r="L2426" s="59"/>
      <c r="M2426" s="63">
        <f t="shared" si="320"/>
        <v>0</v>
      </c>
    </row>
    <row r="2427" spans="1:13">
      <c r="A2427" s="24">
        <v>8</v>
      </c>
      <c r="B2427" s="25" t="s">
        <v>31</v>
      </c>
      <c r="C2427" s="26"/>
      <c r="D2427" s="27">
        <v>232931</v>
      </c>
      <c r="E2427" s="28">
        <f t="shared" si="316"/>
        <v>0</v>
      </c>
      <c r="F2427" s="29">
        <v>0.09</v>
      </c>
      <c r="G2427" s="30">
        <f t="shared" si="317"/>
        <v>0</v>
      </c>
      <c r="H2427" s="31">
        <f t="shared" si="318"/>
        <v>196265.93518518517</v>
      </c>
      <c r="I2427" s="59"/>
      <c r="J2427" s="59"/>
      <c r="K2427" s="59">
        <f t="shared" si="319"/>
        <v>0</v>
      </c>
      <c r="L2427" s="59"/>
      <c r="M2427" s="63">
        <f t="shared" si="320"/>
        <v>0</v>
      </c>
    </row>
    <row r="2428" spans="1:13">
      <c r="A2428" s="24">
        <v>9</v>
      </c>
      <c r="B2428" s="36" t="s">
        <v>32</v>
      </c>
      <c r="C2428" s="26"/>
      <c r="D2428" s="27">
        <v>101534</v>
      </c>
      <c r="E2428" s="28">
        <f t="shared" si="316"/>
        <v>0</v>
      </c>
      <c r="F2428" s="29">
        <v>0.09</v>
      </c>
      <c r="G2428" s="30">
        <f t="shared" si="317"/>
        <v>0</v>
      </c>
      <c r="H2428" s="31">
        <f t="shared" si="318"/>
        <v>85551.796296296307</v>
      </c>
      <c r="I2428" s="59"/>
      <c r="J2428" s="59"/>
      <c r="K2428" s="59">
        <f t="shared" si="319"/>
        <v>0</v>
      </c>
      <c r="L2428" s="59"/>
      <c r="M2428" s="63">
        <f t="shared" si="320"/>
        <v>0</v>
      </c>
    </row>
    <row r="2429" spans="1:13">
      <c r="A2429" s="24">
        <v>10</v>
      </c>
      <c r="B2429" s="36" t="s">
        <v>33</v>
      </c>
      <c r="C2429" s="37"/>
      <c r="D2429" s="33">
        <v>110148</v>
      </c>
      <c r="E2429" s="28">
        <f t="shared" si="316"/>
        <v>0</v>
      </c>
      <c r="F2429" s="29">
        <v>0.09</v>
      </c>
      <c r="G2429" s="30">
        <f t="shared" si="317"/>
        <v>0</v>
      </c>
      <c r="H2429" s="31">
        <f t="shared" si="318"/>
        <v>92809.888888888876</v>
      </c>
      <c r="I2429" s="59"/>
      <c r="J2429" s="59"/>
      <c r="K2429" s="59">
        <f t="shared" si="319"/>
        <v>0</v>
      </c>
      <c r="L2429" s="59"/>
      <c r="M2429" s="63">
        <f t="shared" si="320"/>
        <v>0</v>
      </c>
    </row>
    <row r="2430" spans="1:13">
      <c r="A2430" s="24">
        <v>11</v>
      </c>
      <c r="B2430" s="25" t="s">
        <v>34</v>
      </c>
      <c r="C2430" s="37">
        <v>3</v>
      </c>
      <c r="D2430" s="27">
        <v>54198</v>
      </c>
      <c r="E2430" s="28">
        <f t="shared" si="316"/>
        <v>162594</v>
      </c>
      <c r="F2430" s="29">
        <v>0.09</v>
      </c>
      <c r="G2430" s="30">
        <f t="shared" si="317"/>
        <v>147960.54</v>
      </c>
      <c r="H2430" s="31">
        <f t="shared" si="318"/>
        <v>45666.833333333328</v>
      </c>
      <c r="I2430" s="59"/>
      <c r="J2430" s="59"/>
      <c r="K2430" s="59">
        <f t="shared" si="319"/>
        <v>137000.5</v>
      </c>
      <c r="L2430" s="59"/>
      <c r="M2430" s="63">
        <f t="shared" si="320"/>
        <v>137000.5</v>
      </c>
    </row>
    <row r="2431" spans="1:13">
      <c r="A2431" s="24">
        <v>12</v>
      </c>
      <c r="B2431" s="25" t="s">
        <v>35</v>
      </c>
      <c r="C2431" s="37"/>
      <c r="D2431" s="27">
        <v>49680</v>
      </c>
      <c r="E2431" s="28">
        <f t="shared" si="316"/>
        <v>0</v>
      </c>
      <c r="F2431" s="29">
        <v>0.09</v>
      </c>
      <c r="G2431" s="30">
        <f t="shared" si="317"/>
        <v>0</v>
      </c>
      <c r="H2431" s="31">
        <f t="shared" si="318"/>
        <v>41860</v>
      </c>
      <c r="I2431" s="59"/>
      <c r="J2431" s="59"/>
      <c r="K2431" s="59">
        <f t="shared" si="319"/>
        <v>0</v>
      </c>
      <c r="L2431" s="59"/>
      <c r="M2431" s="63">
        <f t="shared" si="320"/>
        <v>0</v>
      </c>
    </row>
    <row r="2432" spans="1:13">
      <c r="A2432" s="24">
        <v>13</v>
      </c>
      <c r="B2432" s="25" t="s">
        <v>36</v>
      </c>
      <c r="C2432" s="37"/>
      <c r="D2432" s="38">
        <v>64152</v>
      </c>
      <c r="E2432" s="28">
        <f t="shared" si="316"/>
        <v>0</v>
      </c>
      <c r="F2432" s="29">
        <v>0.09</v>
      </c>
      <c r="G2432" s="30">
        <f t="shared" si="317"/>
        <v>0</v>
      </c>
      <c r="H2432" s="31">
        <f t="shared" si="318"/>
        <v>54053.999999999993</v>
      </c>
      <c r="I2432" s="59"/>
      <c r="J2432" s="59"/>
      <c r="K2432" s="59">
        <f t="shared" si="319"/>
        <v>0</v>
      </c>
      <c r="L2432" s="59"/>
      <c r="M2432" s="63">
        <f t="shared" si="320"/>
        <v>0</v>
      </c>
    </row>
    <row r="2433" spans="1:13">
      <c r="A2433" s="24">
        <v>14</v>
      </c>
      <c r="B2433" s="25" t="s">
        <v>37</v>
      </c>
      <c r="C2433" s="37">
        <v>3</v>
      </c>
      <c r="D2433" s="38">
        <v>65934</v>
      </c>
      <c r="E2433" s="28">
        <f t="shared" si="316"/>
        <v>197802</v>
      </c>
      <c r="F2433" s="29">
        <v>0.09</v>
      </c>
      <c r="G2433" s="30">
        <f t="shared" si="317"/>
        <v>179999.82</v>
      </c>
      <c r="H2433" s="31">
        <f t="shared" si="318"/>
        <v>55555.499999999993</v>
      </c>
      <c r="I2433" s="59"/>
      <c r="J2433" s="59"/>
      <c r="K2433" s="59">
        <f t="shared" si="319"/>
        <v>166666.49999999997</v>
      </c>
      <c r="L2433" s="59"/>
      <c r="M2433" s="63">
        <f t="shared" si="320"/>
        <v>166666.49999999997</v>
      </c>
    </row>
    <row r="2434" spans="1:13">
      <c r="A2434" s="24">
        <v>15</v>
      </c>
      <c r="B2434" s="25" t="s">
        <v>38</v>
      </c>
      <c r="C2434" s="37"/>
      <c r="D2434" s="38">
        <v>76626</v>
      </c>
      <c r="E2434" s="28">
        <f t="shared" si="316"/>
        <v>0</v>
      </c>
      <c r="F2434" s="29">
        <v>0.09</v>
      </c>
      <c r="G2434" s="30">
        <f t="shared" si="317"/>
        <v>0</v>
      </c>
      <c r="H2434" s="31">
        <f t="shared" si="318"/>
        <v>64564.5</v>
      </c>
      <c r="I2434" s="59"/>
      <c r="J2434" s="59"/>
      <c r="K2434" s="59">
        <f t="shared" si="319"/>
        <v>0</v>
      </c>
      <c r="L2434" s="59"/>
      <c r="M2434" s="63">
        <f t="shared" si="320"/>
        <v>0</v>
      </c>
    </row>
    <row r="2435" spans="1:13">
      <c r="A2435" s="24">
        <v>16</v>
      </c>
      <c r="B2435" s="25" t="s">
        <v>39</v>
      </c>
      <c r="C2435" s="37"/>
      <c r="D2435" s="38">
        <v>80190</v>
      </c>
      <c r="E2435" s="28">
        <f t="shared" si="316"/>
        <v>0</v>
      </c>
      <c r="F2435" s="29">
        <v>0.09</v>
      </c>
      <c r="G2435" s="30">
        <f t="shared" si="317"/>
        <v>0</v>
      </c>
      <c r="H2435" s="31">
        <f t="shared" si="318"/>
        <v>67567.5</v>
      </c>
      <c r="I2435" s="59"/>
      <c r="J2435" s="59"/>
      <c r="K2435" s="59">
        <f t="shared" si="319"/>
        <v>0</v>
      </c>
      <c r="L2435" s="59"/>
      <c r="M2435" s="63">
        <f t="shared" si="320"/>
        <v>0</v>
      </c>
    </row>
    <row r="2436" spans="1:13">
      <c r="A2436" s="24">
        <v>17</v>
      </c>
      <c r="B2436" s="25" t="s">
        <v>40</v>
      </c>
      <c r="C2436" s="37"/>
      <c r="D2436" s="38">
        <v>113832</v>
      </c>
      <c r="E2436" s="28">
        <f t="shared" si="316"/>
        <v>0</v>
      </c>
      <c r="F2436" s="29">
        <v>0.09</v>
      </c>
      <c r="G2436" s="30">
        <f t="shared" si="317"/>
        <v>0</v>
      </c>
      <c r="H2436" s="31">
        <f t="shared" si="318"/>
        <v>95914</v>
      </c>
      <c r="I2436" s="59"/>
      <c r="J2436" s="59"/>
      <c r="K2436" s="59">
        <f t="shared" si="319"/>
        <v>0</v>
      </c>
      <c r="L2436" s="59"/>
      <c r="M2436" s="63">
        <f t="shared" si="320"/>
        <v>0</v>
      </c>
    </row>
    <row r="2437" spans="1:13">
      <c r="A2437" s="24">
        <v>18</v>
      </c>
      <c r="B2437" s="25" t="s">
        <v>41</v>
      </c>
      <c r="C2437" s="37"/>
      <c r="D2437" s="39">
        <v>98010</v>
      </c>
      <c r="E2437" s="28">
        <f t="shared" si="316"/>
        <v>0</v>
      </c>
      <c r="F2437" s="29">
        <v>0.09</v>
      </c>
      <c r="G2437" s="30">
        <f t="shared" si="317"/>
        <v>0</v>
      </c>
      <c r="H2437" s="31">
        <f t="shared" si="318"/>
        <v>82582.5</v>
      </c>
      <c r="I2437" s="59"/>
      <c r="J2437" s="59"/>
      <c r="K2437" s="59">
        <f t="shared" si="319"/>
        <v>0</v>
      </c>
      <c r="L2437" s="59"/>
      <c r="M2437" s="63">
        <f t="shared" si="320"/>
        <v>0</v>
      </c>
    </row>
    <row r="2438" spans="1:13" ht="17.25">
      <c r="A2438" s="40"/>
      <c r="B2438" s="41" t="s">
        <v>42</v>
      </c>
      <c r="C2438" s="42">
        <f>SUM(C2420:C2437)</f>
        <v>12</v>
      </c>
      <c r="D2438" s="42"/>
      <c r="E2438" s="43">
        <f>SUM(E2420:E2437)</f>
        <v>1067568</v>
      </c>
      <c r="F2438" s="43"/>
      <c r="G2438" s="111">
        <f>SUM(G2420:G2437)</f>
        <v>971486.88000000012</v>
      </c>
      <c r="H2438" s="45"/>
      <c r="I2438" s="64"/>
      <c r="J2438" s="113"/>
      <c r="K2438" s="113">
        <f>SUM(K2420:K2437)</f>
        <v>899524.88888888888</v>
      </c>
      <c r="L2438" s="113"/>
      <c r="M2438" s="45">
        <f>SUM(M2420:M2437)</f>
        <v>899524.88888888888</v>
      </c>
    </row>
    <row r="2439" spans="1:13" ht="31.5">
      <c r="A2439" s="46"/>
      <c r="B2439" s="47"/>
      <c r="C2439" s="48"/>
      <c r="D2439" s="48"/>
      <c r="E2439" s="49"/>
      <c r="F2439" s="49"/>
      <c r="G2439" s="50"/>
      <c r="H2439" s="51"/>
      <c r="I2439" s="65"/>
      <c r="J2439" s="114"/>
      <c r="K2439" s="114">
        <f>K2438*0.08</f>
        <v>71961.991111111114</v>
      </c>
      <c r="L2439" s="114"/>
      <c r="M2439" s="115">
        <f>M2438*0.1</f>
        <v>89952.488888888896</v>
      </c>
    </row>
    <row r="2440" spans="1:13" ht="18">
      <c r="A2440" s="283"/>
      <c r="B2440" s="283"/>
      <c r="C2440" s="284"/>
      <c r="D2440" s="284"/>
      <c r="E2440" s="54"/>
      <c r="F2440" s="54"/>
      <c r="G2440" s="55"/>
      <c r="H2440" s="56"/>
      <c r="I2440" s="66"/>
      <c r="J2440" s="116"/>
      <c r="K2440" s="116">
        <f>SUM(K2438:K2439)</f>
        <v>971486.88</v>
      </c>
      <c r="L2440" s="116"/>
      <c r="M2440" s="117">
        <f>SUM(M2438:M2439)</f>
        <v>989477.37777777773</v>
      </c>
    </row>
    <row r="2441" spans="1:13" ht="18">
      <c r="A2441" s="283" t="s">
        <v>43</v>
      </c>
      <c r="B2441" s="283"/>
      <c r="C2441" s="284" t="s">
        <v>44</v>
      </c>
      <c r="D2441" s="284"/>
      <c r="E2441" s="54"/>
      <c r="F2441" s="54"/>
      <c r="G2441" s="55" t="s">
        <v>45</v>
      </c>
      <c r="H2441" s="56"/>
    </row>
    <row r="2449" spans="1:13" ht="15.75">
      <c r="A2449" s="279" t="s">
        <v>0</v>
      </c>
      <c r="B2449" s="279"/>
      <c r="C2449" s="279"/>
      <c r="D2449" s="279"/>
      <c r="E2449" s="279"/>
      <c r="F2449" s="279"/>
      <c r="G2449" s="279"/>
      <c r="H2449" s="3"/>
      <c r="I2449" s="112"/>
      <c r="K2449" s="112"/>
      <c r="L2449" s="112"/>
      <c r="M2449" s="1"/>
    </row>
    <row r="2450" spans="1:13" ht="17.25">
      <c r="A2450" s="279" t="s">
        <v>1</v>
      </c>
      <c r="B2450" s="279"/>
      <c r="C2450" s="279"/>
      <c r="D2450" s="279"/>
      <c r="E2450" s="279"/>
      <c r="F2450" s="279"/>
      <c r="G2450" s="279"/>
      <c r="H2450" s="3"/>
      <c r="I2450" s="58"/>
      <c r="J2450" s="58"/>
      <c r="K2450" s="58"/>
      <c r="L2450" s="58"/>
      <c r="M2450" s="1"/>
    </row>
    <row r="2451" spans="1:13" ht="15.75">
      <c r="A2451" s="279" t="s">
        <v>2</v>
      </c>
      <c r="B2451" s="279"/>
      <c r="C2451" s="279"/>
      <c r="D2451" s="279"/>
      <c r="E2451" s="279"/>
      <c r="F2451" s="279"/>
      <c r="G2451" s="279"/>
      <c r="H2451" s="3"/>
      <c r="I2451" s="59"/>
      <c r="J2451" s="59"/>
      <c r="K2451" s="59"/>
      <c r="L2451" s="59"/>
      <c r="M2451" s="1"/>
    </row>
    <row r="2452" spans="1:13" ht="15.75">
      <c r="A2452" s="279" t="s">
        <v>4</v>
      </c>
      <c r="B2452" s="279"/>
      <c r="C2452" s="279"/>
      <c r="D2452" s="279"/>
      <c r="E2452" s="279"/>
      <c r="F2452" s="279"/>
      <c r="G2452" s="279"/>
      <c r="H2452" s="3"/>
      <c r="I2452" s="59"/>
      <c r="J2452" s="59"/>
      <c r="K2452" s="59"/>
      <c r="L2452" s="59"/>
      <c r="M2452" s="1"/>
    </row>
    <row r="2453" spans="1:13" ht="15.75">
      <c r="A2453" s="280" t="s">
        <v>6</v>
      </c>
      <c r="B2453" s="280"/>
      <c r="C2453" s="280"/>
      <c r="D2453" s="280"/>
      <c r="E2453" s="280"/>
      <c r="F2453" s="280"/>
      <c r="G2453" s="280"/>
      <c r="H2453" s="3"/>
      <c r="I2453" s="59"/>
      <c r="J2453" s="59"/>
      <c r="K2453" s="59"/>
      <c r="L2453" s="59"/>
      <c r="M2453" s="1"/>
    </row>
    <row r="2454" spans="1:13" ht="27.75">
      <c r="A2454" s="9"/>
      <c r="B2454" s="9"/>
      <c r="C2454" s="281" t="s">
        <v>620</v>
      </c>
      <c r="D2454" s="281"/>
      <c r="E2454" s="281"/>
      <c r="F2454" s="281"/>
      <c r="G2454" s="281"/>
      <c r="H2454" s="10"/>
      <c r="I2454" s="59"/>
      <c r="J2454" s="59"/>
      <c r="K2454" s="59"/>
      <c r="L2454" s="59"/>
      <c r="M2454" s="2"/>
    </row>
    <row r="2455" spans="1:13" ht="15.75">
      <c r="A2455" s="11" t="s">
        <v>1100</v>
      </c>
      <c r="B2455" s="12"/>
      <c r="C2455" s="13"/>
      <c r="D2455" s="286"/>
      <c r="E2455" s="286"/>
      <c r="F2455" s="286"/>
      <c r="G2455" s="286"/>
      <c r="H2455" s="15"/>
      <c r="I2455" s="59"/>
      <c r="J2455" s="59"/>
      <c r="K2455" s="59"/>
      <c r="L2455" s="59"/>
      <c r="M2455" s="1"/>
    </row>
    <row r="2456" spans="1:13" ht="15.75">
      <c r="A2456" s="11" t="s">
        <v>9</v>
      </c>
      <c r="B2456" s="306" t="s">
        <v>1170</v>
      </c>
      <c r="C2456" s="306"/>
      <c r="D2456" s="306"/>
      <c r="E2456" s="306"/>
      <c r="F2456" s="11"/>
      <c r="G2456" s="16"/>
      <c r="H2456" s="17"/>
      <c r="I2456" s="60"/>
      <c r="J2456" s="60"/>
      <c r="K2456" s="60"/>
      <c r="L2456" s="60"/>
      <c r="M2456" s="74"/>
    </row>
    <row r="2457" spans="1:13" ht="15.75">
      <c r="A2457" s="11" t="s">
        <v>11</v>
      </c>
      <c r="B2457" s="289"/>
      <c r="C2457" s="289"/>
      <c r="D2457" s="289"/>
      <c r="E2457" s="289"/>
      <c r="F2457" s="18"/>
      <c r="G2457" s="19" t="s">
        <v>13</v>
      </c>
      <c r="H2457" s="20" t="s">
        <v>161</v>
      </c>
      <c r="I2457" s="62"/>
      <c r="J2457" s="62"/>
      <c r="K2457" s="62"/>
      <c r="L2457" s="62"/>
      <c r="M2457" s="1"/>
    </row>
    <row r="2458" spans="1:13" ht="15.75">
      <c r="A2458" s="21" t="s">
        <v>14</v>
      </c>
      <c r="B2458" s="21" t="s">
        <v>16</v>
      </c>
      <c r="C2458" s="21" t="s">
        <v>17</v>
      </c>
      <c r="D2458" s="22" t="s">
        <v>18</v>
      </c>
      <c r="E2458" s="23" t="s">
        <v>19</v>
      </c>
      <c r="F2458" s="23" t="s">
        <v>20</v>
      </c>
      <c r="G2458" s="21" t="s">
        <v>21</v>
      </c>
      <c r="H2458" s="3"/>
      <c r="I2458" s="59"/>
      <c r="J2458" s="59"/>
      <c r="K2458" s="59"/>
      <c r="L2458" s="59"/>
      <c r="M2458" s="1"/>
    </row>
    <row r="2459" spans="1:13">
      <c r="A2459" s="24">
        <v>1</v>
      </c>
      <c r="B2459" s="25" t="s">
        <v>23</v>
      </c>
      <c r="C2459" s="26">
        <v>3</v>
      </c>
      <c r="D2459" s="27">
        <v>79305</v>
      </c>
      <c r="E2459" s="28">
        <f>D2459*C2459</f>
        <v>237915</v>
      </c>
      <c r="F2459" s="29">
        <v>0.09</v>
      </c>
      <c r="G2459" s="30">
        <f>E2459-E2459*F2459</f>
        <v>216502.65</v>
      </c>
      <c r="H2459" s="31">
        <f>D2459/1.08*0.91</f>
        <v>66821.805555555547</v>
      </c>
      <c r="I2459" s="59"/>
      <c r="J2459" s="59"/>
      <c r="K2459" s="59">
        <f>H2459*C2459</f>
        <v>200465.41666666663</v>
      </c>
      <c r="L2459" s="59"/>
      <c r="M2459" s="63">
        <f>H2459*C2459</f>
        <v>200465.41666666663</v>
      </c>
    </row>
    <row r="2460" spans="1:13">
      <c r="A2460" s="24">
        <v>2</v>
      </c>
      <c r="B2460" s="25" t="s">
        <v>25</v>
      </c>
      <c r="C2460" s="32"/>
      <c r="D2460" s="33">
        <v>128591</v>
      </c>
      <c r="E2460" s="28">
        <f t="shared" ref="E2460:E2476" si="321">D2460*C2460</f>
        <v>0</v>
      </c>
      <c r="F2460" s="29">
        <v>0.09</v>
      </c>
      <c r="G2460" s="30">
        <f t="shared" ref="G2460:G2476" si="322">E2460-E2460*F2460</f>
        <v>0</v>
      </c>
      <c r="H2460" s="31">
        <f t="shared" ref="H2460:H2476" si="323">D2460/1.08*0.91</f>
        <v>108349.82407407407</v>
      </c>
      <c r="I2460" s="59"/>
      <c r="J2460" s="59"/>
      <c r="K2460" s="59">
        <f t="shared" ref="K2460:K2476" si="324">H2460*C2460</f>
        <v>0</v>
      </c>
      <c r="L2460" s="59"/>
      <c r="M2460" s="63">
        <f t="shared" ref="M2460:M2476" si="325">H2460*C2460</f>
        <v>0</v>
      </c>
    </row>
    <row r="2461" spans="1:13">
      <c r="A2461" s="24">
        <v>3</v>
      </c>
      <c r="B2461" s="25" t="s">
        <v>26</v>
      </c>
      <c r="C2461" s="88"/>
      <c r="D2461" s="27">
        <v>60043</v>
      </c>
      <c r="E2461" s="28">
        <f t="shared" si="321"/>
        <v>0</v>
      </c>
      <c r="F2461" s="29">
        <v>0.09</v>
      </c>
      <c r="G2461" s="30">
        <f t="shared" si="322"/>
        <v>0</v>
      </c>
      <c r="H2461" s="31">
        <f t="shared" si="323"/>
        <v>50591.787037037036</v>
      </c>
      <c r="I2461" s="59"/>
      <c r="J2461" s="59"/>
      <c r="K2461" s="59">
        <f t="shared" si="324"/>
        <v>0</v>
      </c>
      <c r="L2461" s="59"/>
      <c r="M2461" s="63">
        <f t="shared" si="325"/>
        <v>0</v>
      </c>
    </row>
    <row r="2462" spans="1:13">
      <c r="A2462" s="24">
        <v>4</v>
      </c>
      <c r="B2462" s="25" t="s">
        <v>27</v>
      </c>
      <c r="C2462" s="106"/>
      <c r="D2462" s="27">
        <v>115781</v>
      </c>
      <c r="E2462" s="28">
        <f t="shared" si="321"/>
        <v>0</v>
      </c>
      <c r="F2462" s="29">
        <v>0.09</v>
      </c>
      <c r="G2462" s="30">
        <f t="shared" si="322"/>
        <v>0</v>
      </c>
      <c r="H2462" s="31">
        <f t="shared" si="323"/>
        <v>97556.212962962964</v>
      </c>
      <c r="I2462" s="59"/>
      <c r="J2462" s="59"/>
      <c r="K2462" s="59">
        <f t="shared" si="324"/>
        <v>0</v>
      </c>
      <c r="L2462" s="59"/>
      <c r="M2462" s="63">
        <f t="shared" si="325"/>
        <v>0</v>
      </c>
    </row>
    <row r="2463" spans="1:13">
      <c r="A2463" s="24">
        <v>5</v>
      </c>
      <c r="B2463" s="25" t="s">
        <v>28</v>
      </c>
      <c r="C2463" s="32"/>
      <c r="D2463" s="27">
        <v>119943</v>
      </c>
      <c r="E2463" s="28">
        <f t="shared" si="321"/>
        <v>0</v>
      </c>
      <c r="F2463" s="29">
        <v>0.09</v>
      </c>
      <c r="G2463" s="30">
        <f t="shared" si="322"/>
        <v>0</v>
      </c>
      <c r="H2463" s="31">
        <f t="shared" si="323"/>
        <v>101063.08333333333</v>
      </c>
      <c r="I2463" s="59"/>
      <c r="J2463" s="59"/>
      <c r="K2463" s="59">
        <f t="shared" si="324"/>
        <v>0</v>
      </c>
      <c r="L2463" s="59"/>
      <c r="M2463" s="63">
        <f t="shared" si="325"/>
        <v>0</v>
      </c>
    </row>
    <row r="2464" spans="1:13">
      <c r="A2464" s="24">
        <v>6</v>
      </c>
      <c r="B2464" s="25" t="s">
        <v>29</v>
      </c>
      <c r="C2464" s="26"/>
      <c r="D2464" s="27">
        <v>94810</v>
      </c>
      <c r="E2464" s="28">
        <f t="shared" si="321"/>
        <v>0</v>
      </c>
      <c r="F2464" s="29">
        <v>0.09</v>
      </c>
      <c r="G2464" s="30">
        <f t="shared" si="322"/>
        <v>0</v>
      </c>
      <c r="H2464" s="31">
        <f t="shared" si="323"/>
        <v>79886.203703703708</v>
      </c>
      <c r="I2464" s="59"/>
      <c r="J2464" s="59"/>
      <c r="K2464" s="59">
        <f t="shared" si="324"/>
        <v>0</v>
      </c>
      <c r="L2464" s="59"/>
      <c r="M2464" s="63">
        <f t="shared" si="325"/>
        <v>0</v>
      </c>
    </row>
    <row r="2465" spans="1:13">
      <c r="A2465" s="24">
        <v>7</v>
      </c>
      <c r="B2465" s="25" t="s">
        <v>30</v>
      </c>
      <c r="C2465" s="34"/>
      <c r="D2465" s="27">
        <v>141396</v>
      </c>
      <c r="E2465" s="28">
        <f t="shared" si="321"/>
        <v>0</v>
      </c>
      <c r="F2465" s="29">
        <v>0.09</v>
      </c>
      <c r="G2465" s="30">
        <f t="shared" si="322"/>
        <v>0</v>
      </c>
      <c r="H2465" s="31">
        <f t="shared" si="323"/>
        <v>119139.22222222222</v>
      </c>
      <c r="I2465" s="59"/>
      <c r="J2465" s="59"/>
      <c r="K2465" s="59">
        <f t="shared" si="324"/>
        <v>0</v>
      </c>
      <c r="L2465" s="59"/>
      <c r="M2465" s="63">
        <f t="shared" si="325"/>
        <v>0</v>
      </c>
    </row>
    <row r="2466" spans="1:13">
      <c r="A2466" s="24">
        <v>8</v>
      </c>
      <c r="B2466" s="25" t="s">
        <v>31</v>
      </c>
      <c r="C2466" s="26"/>
      <c r="D2466" s="27">
        <v>232931</v>
      </c>
      <c r="E2466" s="28">
        <f t="shared" si="321"/>
        <v>0</v>
      </c>
      <c r="F2466" s="29">
        <v>0.09</v>
      </c>
      <c r="G2466" s="30">
        <f t="shared" si="322"/>
        <v>0</v>
      </c>
      <c r="H2466" s="31">
        <f t="shared" si="323"/>
        <v>196265.93518518517</v>
      </c>
      <c r="I2466" s="59"/>
      <c r="J2466" s="59"/>
      <c r="K2466" s="59">
        <f t="shared" si="324"/>
        <v>0</v>
      </c>
      <c r="L2466" s="59"/>
      <c r="M2466" s="63">
        <f t="shared" si="325"/>
        <v>0</v>
      </c>
    </row>
    <row r="2467" spans="1:13">
      <c r="A2467" s="24">
        <v>9</v>
      </c>
      <c r="B2467" s="36" t="s">
        <v>32</v>
      </c>
      <c r="C2467" s="26"/>
      <c r="D2467" s="27">
        <v>101534</v>
      </c>
      <c r="E2467" s="28">
        <f t="shared" si="321"/>
        <v>0</v>
      </c>
      <c r="F2467" s="29">
        <v>0.09</v>
      </c>
      <c r="G2467" s="30">
        <f t="shared" si="322"/>
        <v>0</v>
      </c>
      <c r="H2467" s="31">
        <f t="shared" si="323"/>
        <v>85551.796296296307</v>
      </c>
      <c r="I2467" s="59"/>
      <c r="J2467" s="59"/>
      <c r="K2467" s="59">
        <f t="shared" si="324"/>
        <v>0</v>
      </c>
      <c r="L2467" s="59"/>
      <c r="M2467" s="63">
        <f t="shared" si="325"/>
        <v>0</v>
      </c>
    </row>
    <row r="2468" spans="1:13">
      <c r="A2468" s="24">
        <v>10</v>
      </c>
      <c r="B2468" s="36" t="s">
        <v>33</v>
      </c>
      <c r="C2468" s="37"/>
      <c r="D2468" s="33">
        <v>110148</v>
      </c>
      <c r="E2468" s="28">
        <f t="shared" si="321"/>
        <v>0</v>
      </c>
      <c r="F2468" s="29">
        <v>0.09</v>
      </c>
      <c r="G2468" s="30">
        <f t="shared" si="322"/>
        <v>0</v>
      </c>
      <c r="H2468" s="31">
        <f t="shared" si="323"/>
        <v>92809.888888888876</v>
      </c>
      <c r="I2468" s="59"/>
      <c r="J2468" s="59"/>
      <c r="K2468" s="59">
        <f t="shared" si="324"/>
        <v>0</v>
      </c>
      <c r="L2468" s="59"/>
      <c r="M2468" s="63">
        <f t="shared" si="325"/>
        <v>0</v>
      </c>
    </row>
    <row r="2469" spans="1:13">
      <c r="A2469" s="24">
        <v>11</v>
      </c>
      <c r="B2469" s="25" t="s">
        <v>34</v>
      </c>
      <c r="C2469" s="37"/>
      <c r="D2469" s="27">
        <v>54198</v>
      </c>
      <c r="E2469" s="28">
        <f t="shared" si="321"/>
        <v>0</v>
      </c>
      <c r="F2469" s="29">
        <v>0.09</v>
      </c>
      <c r="G2469" s="30">
        <f t="shared" si="322"/>
        <v>0</v>
      </c>
      <c r="H2469" s="31">
        <f t="shared" si="323"/>
        <v>45666.833333333328</v>
      </c>
      <c r="I2469" s="59"/>
      <c r="J2469" s="59"/>
      <c r="K2469" s="59">
        <f t="shared" si="324"/>
        <v>0</v>
      </c>
      <c r="L2469" s="59"/>
      <c r="M2469" s="63">
        <f t="shared" si="325"/>
        <v>0</v>
      </c>
    </row>
    <row r="2470" spans="1:13">
      <c r="A2470" s="24">
        <v>12</v>
      </c>
      <c r="B2470" s="25" t="s">
        <v>35</v>
      </c>
      <c r="C2470" s="37"/>
      <c r="D2470" s="27">
        <v>49680</v>
      </c>
      <c r="E2470" s="28">
        <f t="shared" si="321"/>
        <v>0</v>
      </c>
      <c r="F2470" s="29">
        <v>0.09</v>
      </c>
      <c r="G2470" s="30">
        <f t="shared" si="322"/>
        <v>0</v>
      </c>
      <c r="H2470" s="31">
        <f t="shared" si="323"/>
        <v>41860</v>
      </c>
      <c r="I2470" s="59"/>
      <c r="J2470" s="59"/>
      <c r="K2470" s="59">
        <f t="shared" si="324"/>
        <v>0</v>
      </c>
      <c r="L2470" s="59"/>
      <c r="M2470" s="63">
        <f t="shared" si="325"/>
        <v>0</v>
      </c>
    </row>
    <row r="2471" spans="1:13">
      <c r="A2471" s="24">
        <v>13</v>
      </c>
      <c r="B2471" s="25" t="s">
        <v>36</v>
      </c>
      <c r="C2471" s="37">
        <v>3</v>
      </c>
      <c r="D2471" s="38">
        <v>64152</v>
      </c>
      <c r="E2471" s="28">
        <f t="shared" si="321"/>
        <v>192456</v>
      </c>
      <c r="F2471" s="29">
        <v>0.09</v>
      </c>
      <c r="G2471" s="30">
        <f t="shared" si="322"/>
        <v>175134.96</v>
      </c>
      <c r="H2471" s="31">
        <f t="shared" si="323"/>
        <v>54053.999999999993</v>
      </c>
      <c r="I2471" s="59"/>
      <c r="J2471" s="59"/>
      <c r="K2471" s="59">
        <f t="shared" si="324"/>
        <v>162161.99999999997</v>
      </c>
      <c r="L2471" s="59"/>
      <c r="M2471" s="63">
        <f t="shared" si="325"/>
        <v>162161.99999999997</v>
      </c>
    </row>
    <row r="2472" spans="1:13">
      <c r="A2472" s="24">
        <v>14</v>
      </c>
      <c r="B2472" s="25" t="s">
        <v>37</v>
      </c>
      <c r="C2472" s="37"/>
      <c r="D2472" s="38">
        <v>65934</v>
      </c>
      <c r="E2472" s="28">
        <f t="shared" si="321"/>
        <v>0</v>
      </c>
      <c r="F2472" s="29">
        <v>0.09</v>
      </c>
      <c r="G2472" s="30">
        <f t="shared" si="322"/>
        <v>0</v>
      </c>
      <c r="H2472" s="31">
        <f t="shared" si="323"/>
        <v>55555.499999999993</v>
      </c>
      <c r="I2472" s="59"/>
      <c r="J2472" s="59"/>
      <c r="K2472" s="59">
        <f t="shared" si="324"/>
        <v>0</v>
      </c>
      <c r="L2472" s="59"/>
      <c r="M2472" s="63">
        <f t="shared" si="325"/>
        <v>0</v>
      </c>
    </row>
    <row r="2473" spans="1:13">
      <c r="A2473" s="24">
        <v>15</v>
      </c>
      <c r="B2473" s="25" t="s">
        <v>38</v>
      </c>
      <c r="C2473" s="37"/>
      <c r="D2473" s="38">
        <v>76626</v>
      </c>
      <c r="E2473" s="28">
        <f t="shared" si="321"/>
        <v>0</v>
      </c>
      <c r="F2473" s="29">
        <v>0.09</v>
      </c>
      <c r="G2473" s="30">
        <f t="shared" si="322"/>
        <v>0</v>
      </c>
      <c r="H2473" s="31">
        <f t="shared" si="323"/>
        <v>64564.5</v>
      </c>
      <c r="I2473" s="59"/>
      <c r="J2473" s="59"/>
      <c r="K2473" s="59">
        <f t="shared" si="324"/>
        <v>0</v>
      </c>
      <c r="L2473" s="59"/>
      <c r="M2473" s="63">
        <f t="shared" si="325"/>
        <v>0</v>
      </c>
    </row>
    <row r="2474" spans="1:13">
      <c r="A2474" s="24">
        <v>16</v>
      </c>
      <c r="B2474" s="25" t="s">
        <v>39</v>
      </c>
      <c r="C2474" s="37">
        <v>3</v>
      </c>
      <c r="D2474" s="38">
        <v>80190</v>
      </c>
      <c r="E2474" s="28">
        <f t="shared" si="321"/>
        <v>240570</v>
      </c>
      <c r="F2474" s="29">
        <v>0.09</v>
      </c>
      <c r="G2474" s="30">
        <f t="shared" si="322"/>
        <v>218918.7</v>
      </c>
      <c r="H2474" s="31">
        <f t="shared" si="323"/>
        <v>67567.5</v>
      </c>
      <c r="I2474" s="59"/>
      <c r="J2474" s="59"/>
      <c r="K2474" s="59">
        <f t="shared" si="324"/>
        <v>202702.5</v>
      </c>
      <c r="L2474" s="59"/>
      <c r="M2474" s="63">
        <f t="shared" si="325"/>
        <v>202702.5</v>
      </c>
    </row>
    <row r="2475" spans="1:13">
      <c r="A2475" s="24">
        <v>17</v>
      </c>
      <c r="B2475" s="25" t="s">
        <v>40</v>
      </c>
      <c r="C2475" s="37">
        <v>3</v>
      </c>
      <c r="D2475" s="38">
        <v>113832</v>
      </c>
      <c r="E2475" s="28">
        <f t="shared" si="321"/>
        <v>341496</v>
      </c>
      <c r="F2475" s="29">
        <v>0.09</v>
      </c>
      <c r="G2475" s="30">
        <f t="shared" si="322"/>
        <v>310761.36</v>
      </c>
      <c r="H2475" s="31">
        <f t="shared" si="323"/>
        <v>95914</v>
      </c>
      <c r="I2475" s="59"/>
      <c r="J2475" s="59"/>
      <c r="K2475" s="59">
        <f t="shared" si="324"/>
        <v>287742</v>
      </c>
      <c r="L2475" s="59"/>
      <c r="M2475" s="63">
        <f t="shared" si="325"/>
        <v>287742</v>
      </c>
    </row>
    <row r="2476" spans="1:13">
      <c r="A2476" s="24">
        <v>18</v>
      </c>
      <c r="B2476" s="25" t="s">
        <v>41</v>
      </c>
      <c r="C2476" s="37">
        <v>3</v>
      </c>
      <c r="D2476" s="39">
        <v>98010</v>
      </c>
      <c r="E2476" s="28">
        <f t="shared" si="321"/>
        <v>294030</v>
      </c>
      <c r="F2476" s="29">
        <v>0.09</v>
      </c>
      <c r="G2476" s="30">
        <f t="shared" si="322"/>
        <v>267567.3</v>
      </c>
      <c r="H2476" s="31">
        <f t="shared" si="323"/>
        <v>82582.5</v>
      </c>
      <c r="I2476" s="59"/>
      <c r="J2476" s="59"/>
      <c r="K2476" s="59">
        <f t="shared" si="324"/>
        <v>247747.5</v>
      </c>
      <c r="L2476" s="59"/>
      <c r="M2476" s="63">
        <f t="shared" si="325"/>
        <v>247747.5</v>
      </c>
    </row>
    <row r="2477" spans="1:13" ht="17.25">
      <c r="A2477" s="40"/>
      <c r="B2477" s="41" t="s">
        <v>42</v>
      </c>
      <c r="C2477" s="42">
        <f>SUM(C2459:C2476)</f>
        <v>15</v>
      </c>
      <c r="D2477" s="42"/>
      <c r="E2477" s="43">
        <f>SUM(E2459:E2476)</f>
        <v>1306467</v>
      </c>
      <c r="F2477" s="43"/>
      <c r="G2477" s="111">
        <f>SUM(G2459:G2476)</f>
        <v>1188884.97</v>
      </c>
      <c r="H2477" s="45"/>
      <c r="I2477" s="64"/>
      <c r="J2477" s="113"/>
      <c r="K2477" s="113">
        <f>SUM(K2459:K2476)</f>
        <v>1100819.4166666665</v>
      </c>
      <c r="L2477" s="113"/>
      <c r="M2477" s="45">
        <f>SUM(M2459:M2476)</f>
        <v>1100819.4166666665</v>
      </c>
    </row>
    <row r="2478" spans="1:13" ht="31.5">
      <c r="A2478" s="46"/>
      <c r="B2478" s="47"/>
      <c r="C2478" s="48"/>
      <c r="D2478" s="48"/>
      <c r="E2478" s="49"/>
      <c r="F2478" s="49"/>
      <c r="G2478" s="50"/>
      <c r="H2478" s="51"/>
      <c r="I2478" s="65"/>
      <c r="J2478" s="114"/>
      <c r="K2478" s="114">
        <f>K2477*0.08</f>
        <v>88065.55333333333</v>
      </c>
      <c r="L2478" s="114"/>
      <c r="M2478" s="115">
        <f>M2477*0.1</f>
        <v>110081.94166666665</v>
      </c>
    </row>
    <row r="2479" spans="1:13" ht="18">
      <c r="A2479" s="283"/>
      <c r="B2479" s="283"/>
      <c r="C2479" s="284"/>
      <c r="D2479" s="284"/>
      <c r="E2479" s="54"/>
      <c r="F2479" s="54"/>
      <c r="G2479" s="55"/>
      <c r="H2479" s="56"/>
      <c r="I2479" s="66"/>
      <c r="J2479" s="116"/>
      <c r="K2479" s="116">
        <f>SUM(K2477:K2478)</f>
        <v>1188884.9699999997</v>
      </c>
      <c r="L2479" s="116"/>
      <c r="M2479" s="117">
        <f>SUM(M2477:M2478)</f>
        <v>1210901.3583333332</v>
      </c>
    </row>
    <row r="2480" spans="1:13" ht="18">
      <c r="A2480" s="283" t="s">
        <v>43</v>
      </c>
      <c r="B2480" s="283"/>
      <c r="C2480" s="284" t="s">
        <v>44</v>
      </c>
      <c r="D2480" s="284"/>
      <c r="E2480" s="54"/>
      <c r="F2480" s="54"/>
      <c r="G2480" s="55" t="s">
        <v>45</v>
      </c>
      <c r="H2480" s="56"/>
    </row>
    <row r="2489" spans="1:13" ht="15.75">
      <c r="A2489" s="279" t="s">
        <v>0</v>
      </c>
      <c r="B2489" s="279"/>
      <c r="C2489" s="279"/>
      <c r="D2489" s="279"/>
      <c r="E2489" s="279"/>
      <c r="F2489" s="279"/>
      <c r="G2489" s="279"/>
      <c r="H2489" s="3"/>
      <c r="I2489" s="112"/>
      <c r="K2489" s="112"/>
      <c r="L2489" s="112"/>
      <c r="M2489" s="1"/>
    </row>
    <row r="2490" spans="1:13" ht="17.25">
      <c r="A2490" s="279" t="s">
        <v>1</v>
      </c>
      <c r="B2490" s="279"/>
      <c r="C2490" s="279"/>
      <c r="D2490" s="279"/>
      <c r="E2490" s="279"/>
      <c r="F2490" s="279"/>
      <c r="G2490" s="279"/>
      <c r="H2490" s="3"/>
      <c r="I2490" s="58"/>
      <c r="J2490" s="58"/>
      <c r="K2490" s="58"/>
      <c r="L2490" s="58"/>
      <c r="M2490" s="1"/>
    </row>
    <row r="2491" spans="1:13" ht="15.75">
      <c r="A2491" s="279" t="s">
        <v>2</v>
      </c>
      <c r="B2491" s="279"/>
      <c r="C2491" s="279"/>
      <c r="D2491" s="279"/>
      <c r="E2491" s="279"/>
      <c r="F2491" s="279"/>
      <c r="G2491" s="279"/>
      <c r="H2491" s="3"/>
      <c r="I2491" s="59"/>
      <c r="J2491" s="59"/>
      <c r="K2491" s="59"/>
      <c r="L2491" s="59"/>
      <c r="M2491" s="1"/>
    </row>
    <row r="2492" spans="1:13" ht="15.75">
      <c r="A2492" s="279" t="s">
        <v>4</v>
      </c>
      <c r="B2492" s="279"/>
      <c r="C2492" s="279"/>
      <c r="D2492" s="279"/>
      <c r="E2492" s="279"/>
      <c r="F2492" s="279"/>
      <c r="G2492" s="279"/>
      <c r="H2492" s="3"/>
      <c r="I2492" s="59"/>
      <c r="J2492" s="59"/>
      <c r="K2492" s="59"/>
      <c r="L2492" s="59"/>
      <c r="M2492" s="1"/>
    </row>
    <row r="2493" spans="1:13" ht="15.75">
      <c r="A2493" s="280" t="s">
        <v>6</v>
      </c>
      <c r="B2493" s="280"/>
      <c r="C2493" s="280"/>
      <c r="D2493" s="280"/>
      <c r="E2493" s="280"/>
      <c r="F2493" s="280"/>
      <c r="G2493" s="280"/>
      <c r="H2493" s="3"/>
      <c r="I2493" s="59"/>
      <c r="J2493" s="59"/>
      <c r="K2493" s="59"/>
      <c r="L2493" s="59"/>
      <c r="M2493" s="1"/>
    </row>
    <row r="2494" spans="1:13" ht="27.75">
      <c r="A2494" s="9"/>
      <c r="B2494" s="9"/>
      <c r="C2494" s="281" t="s">
        <v>620</v>
      </c>
      <c r="D2494" s="281"/>
      <c r="E2494" s="281"/>
      <c r="F2494" s="281"/>
      <c r="G2494" s="281"/>
      <c r="H2494" s="10"/>
      <c r="I2494" s="59"/>
      <c r="J2494" s="59"/>
      <c r="K2494" s="59"/>
      <c r="L2494" s="59"/>
      <c r="M2494" s="2"/>
    </row>
    <row r="2495" spans="1:13" ht="15.75">
      <c r="A2495" s="11" t="s">
        <v>1100</v>
      </c>
      <c r="B2495" s="12"/>
      <c r="C2495" s="13"/>
      <c r="D2495" s="286"/>
      <c r="E2495" s="286"/>
      <c r="F2495" s="286"/>
      <c r="G2495" s="286"/>
      <c r="H2495" s="15"/>
      <c r="I2495" s="59"/>
      <c r="J2495" s="59"/>
      <c r="K2495" s="59"/>
      <c r="L2495" s="59"/>
      <c r="M2495" s="1"/>
    </row>
    <row r="2496" spans="1:13" ht="15.75">
      <c r="A2496" s="11" t="s">
        <v>9</v>
      </c>
      <c r="B2496" s="306" t="s">
        <v>1133</v>
      </c>
      <c r="C2496" s="306"/>
      <c r="D2496" s="306"/>
      <c r="E2496" s="306"/>
      <c r="F2496" s="11"/>
      <c r="G2496" s="16"/>
      <c r="H2496" s="17"/>
      <c r="I2496" s="60"/>
      <c r="J2496" s="60"/>
      <c r="K2496" s="60"/>
      <c r="L2496" s="60"/>
      <c r="M2496" s="74"/>
    </row>
    <row r="2497" spans="1:13" ht="15.75">
      <c r="A2497" s="11" t="s">
        <v>11</v>
      </c>
      <c r="B2497" s="289"/>
      <c r="C2497" s="289"/>
      <c r="D2497" s="289"/>
      <c r="E2497" s="289"/>
      <c r="F2497" s="18"/>
      <c r="G2497" s="19" t="s">
        <v>13</v>
      </c>
      <c r="H2497" s="20" t="s">
        <v>161</v>
      </c>
      <c r="I2497" s="62"/>
      <c r="J2497" s="62"/>
      <c r="K2497" s="62"/>
      <c r="L2497" s="62"/>
      <c r="M2497" s="1"/>
    </row>
    <row r="2498" spans="1:13" ht="15.75">
      <c r="A2498" s="21" t="s">
        <v>14</v>
      </c>
      <c r="B2498" s="21" t="s">
        <v>16</v>
      </c>
      <c r="C2498" s="21" t="s">
        <v>17</v>
      </c>
      <c r="D2498" s="22" t="s">
        <v>18</v>
      </c>
      <c r="E2498" s="23" t="s">
        <v>19</v>
      </c>
      <c r="F2498" s="23" t="s">
        <v>20</v>
      </c>
      <c r="G2498" s="21" t="s">
        <v>21</v>
      </c>
      <c r="H2498" s="3"/>
      <c r="I2498" s="59"/>
      <c r="J2498" s="59"/>
      <c r="K2498" s="59"/>
      <c r="L2498" s="59"/>
      <c r="M2498" s="1"/>
    </row>
    <row r="2499" spans="1:13">
      <c r="A2499" s="24">
        <v>1</v>
      </c>
      <c r="B2499" s="25" t="s">
        <v>23</v>
      </c>
      <c r="C2499" s="26"/>
      <c r="D2499" s="27">
        <v>79305</v>
      </c>
      <c r="E2499" s="28">
        <f>D2499*C2499</f>
        <v>0</v>
      </c>
      <c r="F2499" s="29">
        <v>0.09</v>
      </c>
      <c r="G2499" s="30">
        <f>E2499-E2499*F2499</f>
        <v>0</v>
      </c>
      <c r="H2499" s="31">
        <f>D2499/1.08*0.91</f>
        <v>66821.805555555547</v>
      </c>
      <c r="I2499" s="59"/>
      <c r="J2499" s="59"/>
      <c r="K2499" s="59">
        <f>H2499*C2499</f>
        <v>0</v>
      </c>
      <c r="L2499" s="59"/>
      <c r="M2499" s="63">
        <f>H2499*C2499</f>
        <v>0</v>
      </c>
    </row>
    <row r="2500" spans="1:13">
      <c r="A2500" s="24">
        <v>2</v>
      </c>
      <c r="B2500" s="25" t="s">
        <v>25</v>
      </c>
      <c r="C2500" s="32">
        <v>3</v>
      </c>
      <c r="D2500" s="33">
        <v>128591</v>
      </c>
      <c r="E2500" s="28">
        <f t="shared" ref="E2500:E2516" si="326">D2500*C2500</f>
        <v>385773</v>
      </c>
      <c r="F2500" s="29">
        <v>0.09</v>
      </c>
      <c r="G2500" s="30">
        <f t="shared" ref="G2500:G2516" si="327">E2500-E2500*F2500</f>
        <v>351053.43</v>
      </c>
      <c r="H2500" s="31">
        <f t="shared" ref="H2500:H2516" si="328">D2500/1.08*0.91</f>
        <v>108349.82407407407</v>
      </c>
      <c r="I2500" s="59"/>
      <c r="J2500" s="59"/>
      <c r="K2500" s="59">
        <f t="shared" ref="K2500:K2516" si="329">H2500*C2500</f>
        <v>325049.47222222225</v>
      </c>
      <c r="L2500" s="59"/>
      <c r="M2500" s="63">
        <f t="shared" ref="M2500:M2516" si="330">H2500*C2500</f>
        <v>325049.47222222225</v>
      </c>
    </row>
    <row r="2501" spans="1:13">
      <c r="A2501" s="24">
        <v>3</v>
      </c>
      <c r="B2501" s="25" t="s">
        <v>26</v>
      </c>
      <c r="C2501" s="88"/>
      <c r="D2501" s="27">
        <v>60043</v>
      </c>
      <c r="E2501" s="28">
        <f t="shared" si="326"/>
        <v>0</v>
      </c>
      <c r="F2501" s="29">
        <v>0.09</v>
      </c>
      <c r="G2501" s="30">
        <f t="shared" si="327"/>
        <v>0</v>
      </c>
      <c r="H2501" s="31">
        <f t="shared" si="328"/>
        <v>50591.787037037036</v>
      </c>
      <c r="I2501" s="59"/>
      <c r="J2501" s="59"/>
      <c r="K2501" s="59">
        <f t="shared" si="329"/>
        <v>0</v>
      </c>
      <c r="L2501" s="59"/>
      <c r="M2501" s="63">
        <f t="shared" si="330"/>
        <v>0</v>
      </c>
    </row>
    <row r="2502" spans="1:13">
      <c r="A2502" s="24">
        <v>4</v>
      </c>
      <c r="B2502" s="25" t="s">
        <v>27</v>
      </c>
      <c r="C2502" s="106"/>
      <c r="D2502" s="27">
        <v>115781</v>
      </c>
      <c r="E2502" s="28">
        <f t="shared" si="326"/>
        <v>0</v>
      </c>
      <c r="F2502" s="29">
        <v>0.09</v>
      </c>
      <c r="G2502" s="30">
        <f t="shared" si="327"/>
        <v>0</v>
      </c>
      <c r="H2502" s="31">
        <f t="shared" si="328"/>
        <v>97556.212962962964</v>
      </c>
      <c r="I2502" s="59"/>
      <c r="J2502" s="59"/>
      <c r="K2502" s="59">
        <f t="shared" si="329"/>
        <v>0</v>
      </c>
      <c r="L2502" s="59"/>
      <c r="M2502" s="63">
        <f t="shared" si="330"/>
        <v>0</v>
      </c>
    </row>
    <row r="2503" spans="1:13">
      <c r="A2503" s="24">
        <v>5</v>
      </c>
      <c r="B2503" s="25" t="s">
        <v>28</v>
      </c>
      <c r="C2503" s="32"/>
      <c r="D2503" s="27">
        <v>119943</v>
      </c>
      <c r="E2503" s="28">
        <f t="shared" si="326"/>
        <v>0</v>
      </c>
      <c r="F2503" s="29">
        <v>0.09</v>
      </c>
      <c r="G2503" s="30">
        <f t="shared" si="327"/>
        <v>0</v>
      </c>
      <c r="H2503" s="31">
        <f t="shared" si="328"/>
        <v>101063.08333333333</v>
      </c>
      <c r="I2503" s="59"/>
      <c r="J2503" s="59"/>
      <c r="K2503" s="59">
        <f t="shared" si="329"/>
        <v>0</v>
      </c>
      <c r="L2503" s="59"/>
      <c r="M2503" s="63">
        <f t="shared" si="330"/>
        <v>0</v>
      </c>
    </row>
    <row r="2504" spans="1:13">
      <c r="A2504" s="24">
        <v>6</v>
      </c>
      <c r="B2504" s="25" t="s">
        <v>29</v>
      </c>
      <c r="C2504" s="26"/>
      <c r="D2504" s="27">
        <v>94810</v>
      </c>
      <c r="E2504" s="28">
        <f t="shared" si="326"/>
        <v>0</v>
      </c>
      <c r="F2504" s="29">
        <v>0.09</v>
      </c>
      <c r="G2504" s="30">
        <f t="shared" si="327"/>
        <v>0</v>
      </c>
      <c r="H2504" s="31">
        <f t="shared" si="328"/>
        <v>79886.203703703708</v>
      </c>
      <c r="I2504" s="59"/>
      <c r="J2504" s="59"/>
      <c r="K2504" s="59">
        <f t="shared" si="329"/>
        <v>0</v>
      </c>
      <c r="L2504" s="59"/>
      <c r="M2504" s="63">
        <f t="shared" si="330"/>
        <v>0</v>
      </c>
    </row>
    <row r="2505" spans="1:13">
      <c r="A2505" s="24">
        <v>7</v>
      </c>
      <c r="B2505" s="25" t="s">
        <v>30</v>
      </c>
      <c r="C2505" s="34"/>
      <c r="D2505" s="27">
        <v>141396</v>
      </c>
      <c r="E2505" s="28">
        <f t="shared" si="326"/>
        <v>0</v>
      </c>
      <c r="F2505" s="29">
        <v>0.09</v>
      </c>
      <c r="G2505" s="30">
        <f t="shared" si="327"/>
        <v>0</v>
      </c>
      <c r="H2505" s="31">
        <f t="shared" si="328"/>
        <v>119139.22222222222</v>
      </c>
      <c r="I2505" s="59"/>
      <c r="J2505" s="59"/>
      <c r="K2505" s="59">
        <f t="shared" si="329"/>
        <v>0</v>
      </c>
      <c r="L2505" s="59"/>
      <c r="M2505" s="63">
        <f t="shared" si="330"/>
        <v>0</v>
      </c>
    </row>
    <row r="2506" spans="1:13">
      <c r="A2506" s="24">
        <v>8</v>
      </c>
      <c r="B2506" s="25" t="s">
        <v>31</v>
      </c>
      <c r="C2506" s="26"/>
      <c r="D2506" s="27">
        <v>232931</v>
      </c>
      <c r="E2506" s="28">
        <f t="shared" si="326"/>
        <v>0</v>
      </c>
      <c r="F2506" s="29">
        <v>0.09</v>
      </c>
      <c r="G2506" s="30">
        <f t="shared" si="327"/>
        <v>0</v>
      </c>
      <c r="H2506" s="31">
        <f t="shared" si="328"/>
        <v>196265.93518518517</v>
      </c>
      <c r="I2506" s="59"/>
      <c r="J2506" s="59"/>
      <c r="K2506" s="59">
        <f t="shared" si="329"/>
        <v>0</v>
      </c>
      <c r="L2506" s="59"/>
      <c r="M2506" s="63">
        <f t="shared" si="330"/>
        <v>0</v>
      </c>
    </row>
    <row r="2507" spans="1:13">
      <c r="A2507" s="24">
        <v>9</v>
      </c>
      <c r="B2507" s="36" t="s">
        <v>32</v>
      </c>
      <c r="C2507" s="26"/>
      <c r="D2507" s="27">
        <v>101534</v>
      </c>
      <c r="E2507" s="28">
        <f t="shared" si="326"/>
        <v>0</v>
      </c>
      <c r="F2507" s="29">
        <v>0.09</v>
      </c>
      <c r="G2507" s="30">
        <f t="shared" si="327"/>
        <v>0</v>
      </c>
      <c r="H2507" s="31">
        <f t="shared" si="328"/>
        <v>85551.796296296307</v>
      </c>
      <c r="I2507" s="59"/>
      <c r="J2507" s="59"/>
      <c r="K2507" s="59">
        <f t="shared" si="329"/>
        <v>0</v>
      </c>
      <c r="L2507" s="59"/>
      <c r="M2507" s="63">
        <f t="shared" si="330"/>
        <v>0</v>
      </c>
    </row>
    <row r="2508" spans="1:13">
      <c r="A2508" s="24">
        <v>10</v>
      </c>
      <c r="B2508" s="36" t="s">
        <v>33</v>
      </c>
      <c r="C2508" s="37"/>
      <c r="D2508" s="33">
        <v>110148</v>
      </c>
      <c r="E2508" s="28">
        <f t="shared" si="326"/>
        <v>0</v>
      </c>
      <c r="F2508" s="29">
        <v>0.09</v>
      </c>
      <c r="G2508" s="30">
        <f t="shared" si="327"/>
        <v>0</v>
      </c>
      <c r="H2508" s="31">
        <f t="shared" si="328"/>
        <v>92809.888888888876</v>
      </c>
      <c r="I2508" s="59"/>
      <c r="J2508" s="59"/>
      <c r="K2508" s="59">
        <f t="shared" si="329"/>
        <v>0</v>
      </c>
      <c r="L2508" s="59"/>
      <c r="M2508" s="63">
        <f t="shared" si="330"/>
        <v>0</v>
      </c>
    </row>
    <row r="2509" spans="1:13">
      <c r="A2509" s="24">
        <v>11</v>
      </c>
      <c r="B2509" s="25" t="s">
        <v>34</v>
      </c>
      <c r="C2509" s="37"/>
      <c r="D2509" s="27">
        <v>54198</v>
      </c>
      <c r="E2509" s="28">
        <f t="shared" si="326"/>
        <v>0</v>
      </c>
      <c r="F2509" s="29">
        <v>0.09</v>
      </c>
      <c r="G2509" s="30">
        <f t="shared" si="327"/>
        <v>0</v>
      </c>
      <c r="H2509" s="31">
        <f t="shared" si="328"/>
        <v>45666.833333333328</v>
      </c>
      <c r="I2509" s="59"/>
      <c r="J2509" s="59"/>
      <c r="K2509" s="59">
        <f t="shared" si="329"/>
        <v>0</v>
      </c>
      <c r="L2509" s="59"/>
      <c r="M2509" s="63">
        <f t="shared" si="330"/>
        <v>0</v>
      </c>
    </row>
    <row r="2510" spans="1:13">
      <c r="A2510" s="24">
        <v>12</v>
      </c>
      <c r="B2510" s="25" t="s">
        <v>35</v>
      </c>
      <c r="C2510" s="37"/>
      <c r="D2510" s="27">
        <v>49680</v>
      </c>
      <c r="E2510" s="28">
        <f t="shared" si="326"/>
        <v>0</v>
      </c>
      <c r="F2510" s="29">
        <v>0.09</v>
      </c>
      <c r="G2510" s="30">
        <f t="shared" si="327"/>
        <v>0</v>
      </c>
      <c r="H2510" s="31">
        <f t="shared" si="328"/>
        <v>41860</v>
      </c>
      <c r="I2510" s="59"/>
      <c r="J2510" s="59"/>
      <c r="K2510" s="59">
        <f t="shared" si="329"/>
        <v>0</v>
      </c>
      <c r="L2510" s="59"/>
      <c r="M2510" s="63">
        <f t="shared" si="330"/>
        <v>0</v>
      </c>
    </row>
    <row r="2511" spans="1:13">
      <c r="A2511" s="24">
        <v>13</v>
      </c>
      <c r="B2511" s="25" t="s">
        <v>36</v>
      </c>
      <c r="C2511" s="37"/>
      <c r="D2511" s="38">
        <v>64152</v>
      </c>
      <c r="E2511" s="28">
        <f t="shared" si="326"/>
        <v>0</v>
      </c>
      <c r="F2511" s="29">
        <v>0.09</v>
      </c>
      <c r="G2511" s="30">
        <f t="shared" si="327"/>
        <v>0</v>
      </c>
      <c r="H2511" s="31">
        <f t="shared" si="328"/>
        <v>54053.999999999993</v>
      </c>
      <c r="I2511" s="59"/>
      <c r="J2511" s="59"/>
      <c r="K2511" s="59">
        <f t="shared" si="329"/>
        <v>0</v>
      </c>
      <c r="L2511" s="59"/>
      <c r="M2511" s="63">
        <f t="shared" si="330"/>
        <v>0</v>
      </c>
    </row>
    <row r="2512" spans="1:13">
      <c r="A2512" s="24">
        <v>14</v>
      </c>
      <c r="B2512" s="25" t="s">
        <v>37</v>
      </c>
      <c r="C2512" s="37"/>
      <c r="D2512" s="38">
        <v>65934</v>
      </c>
      <c r="E2512" s="28">
        <f t="shared" si="326"/>
        <v>0</v>
      </c>
      <c r="F2512" s="29">
        <v>0.09</v>
      </c>
      <c r="G2512" s="30">
        <f t="shared" si="327"/>
        <v>0</v>
      </c>
      <c r="H2512" s="31">
        <f t="shared" si="328"/>
        <v>55555.499999999993</v>
      </c>
      <c r="I2512" s="59"/>
      <c r="J2512" s="59"/>
      <c r="K2512" s="59">
        <f t="shared" si="329"/>
        <v>0</v>
      </c>
      <c r="L2512" s="59"/>
      <c r="M2512" s="63">
        <f t="shared" si="330"/>
        <v>0</v>
      </c>
    </row>
    <row r="2513" spans="1:13">
      <c r="A2513" s="24">
        <v>15</v>
      </c>
      <c r="B2513" s="25" t="s">
        <v>38</v>
      </c>
      <c r="C2513" s="37">
        <v>3</v>
      </c>
      <c r="D2513" s="38">
        <v>76626</v>
      </c>
      <c r="E2513" s="28">
        <f t="shared" si="326"/>
        <v>229878</v>
      </c>
      <c r="F2513" s="29">
        <v>0.09</v>
      </c>
      <c r="G2513" s="30">
        <f t="shared" si="327"/>
        <v>209188.98</v>
      </c>
      <c r="H2513" s="31">
        <f t="shared" si="328"/>
        <v>64564.5</v>
      </c>
      <c r="I2513" s="59"/>
      <c r="J2513" s="59"/>
      <c r="K2513" s="59">
        <f t="shared" si="329"/>
        <v>193693.5</v>
      </c>
      <c r="L2513" s="59"/>
      <c r="M2513" s="63">
        <f t="shared" si="330"/>
        <v>193693.5</v>
      </c>
    </row>
    <row r="2514" spans="1:13">
      <c r="A2514" s="24">
        <v>16</v>
      </c>
      <c r="B2514" s="25" t="s">
        <v>39</v>
      </c>
      <c r="C2514" s="37">
        <v>3</v>
      </c>
      <c r="D2514" s="38">
        <v>80190</v>
      </c>
      <c r="E2514" s="28">
        <f t="shared" si="326"/>
        <v>240570</v>
      </c>
      <c r="F2514" s="29">
        <v>0.09</v>
      </c>
      <c r="G2514" s="30">
        <f t="shared" si="327"/>
        <v>218918.7</v>
      </c>
      <c r="H2514" s="31">
        <f t="shared" si="328"/>
        <v>67567.5</v>
      </c>
      <c r="I2514" s="59"/>
      <c r="J2514" s="59"/>
      <c r="K2514" s="59">
        <f t="shared" si="329"/>
        <v>202702.5</v>
      </c>
      <c r="L2514" s="59"/>
      <c r="M2514" s="63">
        <f t="shared" si="330"/>
        <v>202702.5</v>
      </c>
    </row>
    <row r="2515" spans="1:13">
      <c r="A2515" s="24">
        <v>17</v>
      </c>
      <c r="B2515" s="25" t="s">
        <v>40</v>
      </c>
      <c r="C2515" s="37">
        <v>3</v>
      </c>
      <c r="D2515" s="38">
        <v>113832</v>
      </c>
      <c r="E2515" s="28">
        <f t="shared" si="326"/>
        <v>341496</v>
      </c>
      <c r="F2515" s="29">
        <v>0.09</v>
      </c>
      <c r="G2515" s="30">
        <f t="shared" si="327"/>
        <v>310761.36</v>
      </c>
      <c r="H2515" s="31">
        <f t="shared" si="328"/>
        <v>95914</v>
      </c>
      <c r="I2515" s="59"/>
      <c r="J2515" s="59"/>
      <c r="K2515" s="59">
        <f t="shared" si="329"/>
        <v>287742</v>
      </c>
      <c r="L2515" s="59"/>
      <c r="M2515" s="63">
        <f t="shared" si="330"/>
        <v>287742</v>
      </c>
    </row>
    <row r="2516" spans="1:13">
      <c r="A2516" s="24">
        <v>18</v>
      </c>
      <c r="B2516" s="25" t="s">
        <v>41</v>
      </c>
      <c r="C2516" s="37">
        <v>3</v>
      </c>
      <c r="D2516" s="39">
        <v>98010</v>
      </c>
      <c r="E2516" s="28">
        <f t="shared" si="326"/>
        <v>294030</v>
      </c>
      <c r="F2516" s="29">
        <v>0.09</v>
      </c>
      <c r="G2516" s="30">
        <f t="shared" si="327"/>
        <v>267567.3</v>
      </c>
      <c r="H2516" s="31">
        <f t="shared" si="328"/>
        <v>82582.5</v>
      </c>
      <c r="I2516" s="59"/>
      <c r="J2516" s="59"/>
      <c r="K2516" s="59">
        <f t="shared" si="329"/>
        <v>247747.5</v>
      </c>
      <c r="L2516" s="59"/>
      <c r="M2516" s="63">
        <f t="shared" si="330"/>
        <v>247747.5</v>
      </c>
    </row>
    <row r="2517" spans="1:13" ht="17.25">
      <c r="A2517" s="40"/>
      <c r="B2517" s="41" t="s">
        <v>42</v>
      </c>
      <c r="C2517" s="42">
        <f>SUM(C2499:C2516)</f>
        <v>15</v>
      </c>
      <c r="D2517" s="42"/>
      <c r="E2517" s="43">
        <f>SUM(E2499:E2516)</f>
        <v>1491747</v>
      </c>
      <c r="F2517" s="43"/>
      <c r="G2517" s="111">
        <f>SUM(G2499:G2516)</f>
        <v>1357489.7700000003</v>
      </c>
      <c r="H2517" s="45"/>
      <c r="I2517" s="64"/>
      <c r="J2517" s="113"/>
      <c r="K2517" s="113">
        <f>SUM(K2499:K2516)</f>
        <v>1256934.9722222222</v>
      </c>
      <c r="L2517" s="113"/>
      <c r="M2517" s="45">
        <f>SUM(M2499:M2516)</f>
        <v>1256934.9722222222</v>
      </c>
    </row>
    <row r="2518" spans="1:13" ht="31.5">
      <c r="A2518" s="46"/>
      <c r="B2518" s="47"/>
      <c r="C2518" s="48"/>
      <c r="D2518" s="48"/>
      <c r="E2518" s="49"/>
      <c r="F2518" s="49"/>
      <c r="G2518" s="50"/>
      <c r="H2518" s="51"/>
      <c r="I2518" s="65"/>
      <c r="J2518" s="114"/>
      <c r="K2518" s="114">
        <f>K2517*0.08</f>
        <v>100554.79777777779</v>
      </c>
      <c r="L2518" s="114"/>
      <c r="M2518" s="115">
        <f>M2517*0.1</f>
        <v>125693.49722222223</v>
      </c>
    </row>
    <row r="2519" spans="1:13" ht="18">
      <c r="A2519" s="283"/>
      <c r="B2519" s="283"/>
      <c r="C2519" s="284"/>
      <c r="D2519" s="284"/>
      <c r="E2519" s="54"/>
      <c r="F2519" s="54"/>
      <c r="G2519" s="55"/>
      <c r="H2519" s="56"/>
      <c r="I2519" s="66"/>
      <c r="J2519" s="116"/>
      <c r="K2519" s="116">
        <f>SUM(K2517:K2518)</f>
        <v>1357489.77</v>
      </c>
      <c r="L2519" s="116"/>
      <c r="M2519" s="117">
        <f>SUM(M2517:M2518)</f>
        <v>1382628.4694444444</v>
      </c>
    </row>
    <row r="2520" spans="1:13" ht="18">
      <c r="A2520" s="283" t="s">
        <v>43</v>
      </c>
      <c r="B2520" s="283"/>
      <c r="C2520" s="284" t="s">
        <v>44</v>
      </c>
      <c r="D2520" s="284"/>
      <c r="E2520" s="54"/>
      <c r="F2520" s="54"/>
      <c r="G2520" s="55" t="s">
        <v>45</v>
      </c>
      <c r="H2520" s="56"/>
    </row>
    <row r="2528" spans="1:13" ht="15.75">
      <c r="A2528" s="279" t="s">
        <v>0</v>
      </c>
      <c r="B2528" s="279"/>
      <c r="C2528" s="279"/>
      <c r="D2528" s="279"/>
      <c r="E2528" s="279"/>
      <c r="F2528" s="279"/>
      <c r="G2528" s="279"/>
      <c r="H2528" s="3"/>
      <c r="I2528" s="112"/>
      <c r="K2528" s="112"/>
      <c r="L2528" s="112"/>
      <c r="M2528" s="1"/>
    </row>
    <row r="2529" spans="1:13" ht="17.25">
      <c r="A2529" s="279" t="s">
        <v>1</v>
      </c>
      <c r="B2529" s="279"/>
      <c r="C2529" s="279"/>
      <c r="D2529" s="279"/>
      <c r="E2529" s="279"/>
      <c r="F2529" s="279"/>
      <c r="G2529" s="279"/>
      <c r="H2529" s="3"/>
      <c r="I2529" s="58"/>
      <c r="J2529" s="58"/>
      <c r="K2529" s="58"/>
      <c r="L2529" s="58"/>
      <c r="M2529" s="1"/>
    </row>
    <row r="2530" spans="1:13" ht="15.75">
      <c r="A2530" s="279" t="s">
        <v>2</v>
      </c>
      <c r="B2530" s="279"/>
      <c r="C2530" s="279"/>
      <c r="D2530" s="279"/>
      <c r="E2530" s="279"/>
      <c r="F2530" s="279"/>
      <c r="G2530" s="279"/>
      <c r="H2530" s="3"/>
      <c r="I2530" s="59"/>
      <c r="J2530" s="59"/>
      <c r="K2530" s="59"/>
      <c r="L2530" s="59"/>
      <c r="M2530" s="1"/>
    </row>
    <row r="2531" spans="1:13" ht="15.75">
      <c r="A2531" s="279" t="s">
        <v>4</v>
      </c>
      <c r="B2531" s="279"/>
      <c r="C2531" s="279"/>
      <c r="D2531" s="279"/>
      <c r="E2531" s="279"/>
      <c r="F2531" s="279"/>
      <c r="G2531" s="279"/>
      <c r="H2531" s="3"/>
      <c r="I2531" s="59"/>
      <c r="J2531" s="59"/>
      <c r="K2531" s="59"/>
      <c r="L2531" s="59"/>
      <c r="M2531" s="1"/>
    </row>
    <row r="2532" spans="1:13" ht="15.75">
      <c r="A2532" s="280" t="s">
        <v>6</v>
      </c>
      <c r="B2532" s="280"/>
      <c r="C2532" s="280"/>
      <c r="D2532" s="280"/>
      <c r="E2532" s="280"/>
      <c r="F2532" s="280"/>
      <c r="G2532" s="280"/>
      <c r="H2532" s="3"/>
      <c r="I2532" s="59"/>
      <c r="J2532" s="59"/>
      <c r="K2532" s="59"/>
      <c r="L2532" s="59"/>
      <c r="M2532" s="1"/>
    </row>
    <row r="2533" spans="1:13" ht="27.75">
      <c r="A2533" s="9"/>
      <c r="B2533" s="9"/>
      <c r="C2533" s="281" t="s">
        <v>620</v>
      </c>
      <c r="D2533" s="281"/>
      <c r="E2533" s="281"/>
      <c r="F2533" s="281"/>
      <c r="G2533" s="281"/>
      <c r="H2533" s="10"/>
      <c r="I2533" s="59"/>
      <c r="J2533" s="59"/>
      <c r="K2533" s="59"/>
      <c r="L2533" s="59"/>
      <c r="M2533" s="2"/>
    </row>
    <row r="2534" spans="1:13" ht="15.75">
      <c r="A2534" s="11" t="s">
        <v>1100</v>
      </c>
      <c r="B2534" s="12"/>
      <c r="C2534" s="13"/>
      <c r="D2534" s="286"/>
      <c r="E2534" s="286"/>
      <c r="F2534" s="286"/>
      <c r="G2534" s="286"/>
      <c r="H2534" s="15"/>
      <c r="I2534" s="59"/>
      <c r="J2534" s="59"/>
      <c r="K2534" s="59"/>
      <c r="L2534" s="59"/>
      <c r="M2534" s="1"/>
    </row>
    <row r="2535" spans="1:13" ht="15.75">
      <c r="A2535" s="11" t="s">
        <v>9</v>
      </c>
      <c r="B2535" s="306" t="s">
        <v>1171</v>
      </c>
      <c r="C2535" s="306"/>
      <c r="D2535" s="306"/>
      <c r="E2535" s="306"/>
      <c r="F2535" s="11"/>
      <c r="G2535" s="16"/>
      <c r="H2535" s="17"/>
      <c r="I2535" s="60"/>
      <c r="J2535" s="60"/>
      <c r="K2535" s="60"/>
      <c r="L2535" s="60"/>
      <c r="M2535" s="74"/>
    </row>
    <row r="2536" spans="1:13" ht="15.75">
      <c r="A2536" s="11" t="s">
        <v>11</v>
      </c>
      <c r="B2536" s="289"/>
      <c r="C2536" s="289"/>
      <c r="D2536" s="289"/>
      <c r="E2536" s="289"/>
      <c r="F2536" s="18"/>
      <c r="G2536" s="19" t="s">
        <v>13</v>
      </c>
      <c r="H2536" s="20" t="s">
        <v>161</v>
      </c>
      <c r="I2536" s="62"/>
      <c r="J2536" s="62"/>
      <c r="K2536" s="62"/>
      <c r="L2536" s="62"/>
      <c r="M2536" s="1"/>
    </row>
    <row r="2537" spans="1:13" ht="15.75">
      <c r="A2537" s="21" t="s">
        <v>14</v>
      </c>
      <c r="B2537" s="21" t="s">
        <v>16</v>
      </c>
      <c r="C2537" s="21" t="s">
        <v>17</v>
      </c>
      <c r="D2537" s="22" t="s">
        <v>18</v>
      </c>
      <c r="E2537" s="23" t="s">
        <v>19</v>
      </c>
      <c r="F2537" s="23" t="s">
        <v>20</v>
      </c>
      <c r="G2537" s="21" t="s">
        <v>21</v>
      </c>
      <c r="H2537" s="3"/>
      <c r="I2537" s="59"/>
      <c r="J2537" s="59"/>
      <c r="K2537" s="59"/>
      <c r="L2537" s="59"/>
      <c r="M2537" s="1"/>
    </row>
    <row r="2538" spans="1:13">
      <c r="A2538" s="24">
        <v>1</v>
      </c>
      <c r="B2538" s="25" t="s">
        <v>23</v>
      </c>
      <c r="C2538" s="26">
        <v>3</v>
      </c>
      <c r="D2538" s="27">
        <v>79305</v>
      </c>
      <c r="E2538" s="28">
        <f>D2538*C2538</f>
        <v>237915</v>
      </c>
      <c r="F2538" s="29">
        <v>0.09</v>
      </c>
      <c r="G2538" s="30">
        <f>E2538-E2538*F2538</f>
        <v>216502.65</v>
      </c>
      <c r="H2538" s="31">
        <f>D2538/1.08*0.91</f>
        <v>66821.805555555547</v>
      </c>
      <c r="I2538" s="59"/>
      <c r="J2538" s="59"/>
      <c r="K2538" s="59">
        <f>H2538*C2538</f>
        <v>200465.41666666663</v>
      </c>
      <c r="L2538" s="59"/>
      <c r="M2538" s="63">
        <f>H2538*C2538</f>
        <v>200465.41666666663</v>
      </c>
    </row>
    <row r="2539" spans="1:13">
      <c r="A2539" s="24">
        <v>2</v>
      </c>
      <c r="B2539" s="25" t="s">
        <v>25</v>
      </c>
      <c r="C2539" s="32"/>
      <c r="D2539" s="33">
        <v>128591</v>
      </c>
      <c r="E2539" s="28">
        <f t="shared" ref="E2539:E2555" si="331">D2539*C2539</f>
        <v>0</v>
      </c>
      <c r="F2539" s="29">
        <v>0.09</v>
      </c>
      <c r="G2539" s="30">
        <f t="shared" ref="G2539:G2555" si="332">E2539-E2539*F2539</f>
        <v>0</v>
      </c>
      <c r="H2539" s="31">
        <f t="shared" ref="H2539:H2555" si="333">D2539/1.08*0.91</f>
        <v>108349.82407407407</v>
      </c>
      <c r="I2539" s="59"/>
      <c r="J2539" s="59"/>
      <c r="K2539" s="59">
        <f t="shared" ref="K2539:K2555" si="334">H2539*C2539</f>
        <v>0</v>
      </c>
      <c r="L2539" s="59"/>
      <c r="M2539" s="63">
        <f t="shared" ref="M2539:M2555" si="335">H2539*C2539</f>
        <v>0</v>
      </c>
    </row>
    <row r="2540" spans="1:13">
      <c r="A2540" s="24">
        <v>3</v>
      </c>
      <c r="B2540" s="25" t="s">
        <v>26</v>
      </c>
      <c r="C2540" s="88"/>
      <c r="D2540" s="27">
        <v>60043</v>
      </c>
      <c r="E2540" s="28">
        <f t="shared" si="331"/>
        <v>0</v>
      </c>
      <c r="F2540" s="29">
        <v>0.09</v>
      </c>
      <c r="G2540" s="30">
        <f t="shared" si="332"/>
        <v>0</v>
      </c>
      <c r="H2540" s="31">
        <f t="shared" si="333"/>
        <v>50591.787037037036</v>
      </c>
      <c r="I2540" s="59"/>
      <c r="J2540" s="59"/>
      <c r="K2540" s="59">
        <f t="shared" si="334"/>
        <v>0</v>
      </c>
      <c r="L2540" s="59"/>
      <c r="M2540" s="63">
        <f t="shared" si="335"/>
        <v>0</v>
      </c>
    </row>
    <row r="2541" spans="1:13">
      <c r="A2541" s="24">
        <v>4</v>
      </c>
      <c r="B2541" s="25" t="s">
        <v>27</v>
      </c>
      <c r="C2541" s="106"/>
      <c r="D2541" s="27">
        <v>115781</v>
      </c>
      <c r="E2541" s="28">
        <f t="shared" si="331"/>
        <v>0</v>
      </c>
      <c r="F2541" s="29">
        <v>0.09</v>
      </c>
      <c r="G2541" s="30">
        <f t="shared" si="332"/>
        <v>0</v>
      </c>
      <c r="H2541" s="31">
        <f t="shared" si="333"/>
        <v>97556.212962962964</v>
      </c>
      <c r="I2541" s="59"/>
      <c r="J2541" s="59"/>
      <c r="K2541" s="59">
        <f t="shared" si="334"/>
        <v>0</v>
      </c>
      <c r="L2541" s="59"/>
      <c r="M2541" s="63">
        <f t="shared" si="335"/>
        <v>0</v>
      </c>
    </row>
    <row r="2542" spans="1:13">
      <c r="A2542" s="24">
        <v>5</v>
      </c>
      <c r="B2542" s="25" t="s">
        <v>28</v>
      </c>
      <c r="C2542" s="32">
        <v>3</v>
      </c>
      <c r="D2542" s="27">
        <v>119943</v>
      </c>
      <c r="E2542" s="28">
        <f t="shared" si="331"/>
        <v>359829</v>
      </c>
      <c r="F2542" s="29">
        <v>0.09</v>
      </c>
      <c r="G2542" s="30">
        <f t="shared" si="332"/>
        <v>327444.39</v>
      </c>
      <c r="H2542" s="31">
        <f t="shared" si="333"/>
        <v>101063.08333333333</v>
      </c>
      <c r="I2542" s="59"/>
      <c r="J2542" s="59"/>
      <c r="K2542" s="59">
        <f t="shared" si="334"/>
        <v>303189.25</v>
      </c>
      <c r="L2542" s="59"/>
      <c r="M2542" s="63">
        <f t="shared" si="335"/>
        <v>303189.25</v>
      </c>
    </row>
    <row r="2543" spans="1:13">
      <c r="A2543" s="24">
        <v>6</v>
      </c>
      <c r="B2543" s="25" t="s">
        <v>29</v>
      </c>
      <c r="C2543" s="26"/>
      <c r="D2543" s="27">
        <v>94810</v>
      </c>
      <c r="E2543" s="28">
        <f t="shared" si="331"/>
        <v>0</v>
      </c>
      <c r="F2543" s="29">
        <v>0.09</v>
      </c>
      <c r="G2543" s="30">
        <f t="shared" si="332"/>
        <v>0</v>
      </c>
      <c r="H2543" s="31">
        <f t="shared" si="333"/>
        <v>79886.203703703708</v>
      </c>
      <c r="I2543" s="59"/>
      <c r="J2543" s="59"/>
      <c r="K2543" s="59">
        <f t="shared" si="334"/>
        <v>0</v>
      </c>
      <c r="L2543" s="59"/>
      <c r="M2543" s="63">
        <f t="shared" si="335"/>
        <v>0</v>
      </c>
    </row>
    <row r="2544" spans="1:13">
      <c r="A2544" s="24">
        <v>7</v>
      </c>
      <c r="B2544" s="25" t="s">
        <v>30</v>
      </c>
      <c r="C2544" s="34"/>
      <c r="D2544" s="27">
        <v>141396</v>
      </c>
      <c r="E2544" s="28">
        <f t="shared" si="331"/>
        <v>0</v>
      </c>
      <c r="F2544" s="29">
        <v>0.09</v>
      </c>
      <c r="G2544" s="30">
        <f t="shared" si="332"/>
        <v>0</v>
      </c>
      <c r="H2544" s="31">
        <f t="shared" si="333"/>
        <v>119139.22222222222</v>
      </c>
      <c r="I2544" s="59"/>
      <c r="J2544" s="59"/>
      <c r="K2544" s="59">
        <f t="shared" si="334"/>
        <v>0</v>
      </c>
      <c r="L2544" s="59"/>
      <c r="M2544" s="63">
        <f t="shared" si="335"/>
        <v>0</v>
      </c>
    </row>
    <row r="2545" spans="1:13">
      <c r="A2545" s="24">
        <v>8</v>
      </c>
      <c r="B2545" s="25" t="s">
        <v>31</v>
      </c>
      <c r="C2545" s="26"/>
      <c r="D2545" s="27">
        <v>232931</v>
      </c>
      <c r="E2545" s="28">
        <f t="shared" si="331"/>
        <v>0</v>
      </c>
      <c r="F2545" s="29">
        <v>0.09</v>
      </c>
      <c r="G2545" s="30">
        <f t="shared" si="332"/>
        <v>0</v>
      </c>
      <c r="H2545" s="31">
        <f t="shared" si="333"/>
        <v>196265.93518518517</v>
      </c>
      <c r="I2545" s="59"/>
      <c r="J2545" s="59"/>
      <c r="K2545" s="59">
        <f t="shared" si="334"/>
        <v>0</v>
      </c>
      <c r="L2545" s="59"/>
      <c r="M2545" s="63">
        <f t="shared" si="335"/>
        <v>0</v>
      </c>
    </row>
    <row r="2546" spans="1:13">
      <c r="A2546" s="24">
        <v>9</v>
      </c>
      <c r="B2546" s="36" t="s">
        <v>32</v>
      </c>
      <c r="C2546" s="26"/>
      <c r="D2546" s="27">
        <v>101534</v>
      </c>
      <c r="E2546" s="28">
        <f t="shared" si="331"/>
        <v>0</v>
      </c>
      <c r="F2546" s="29">
        <v>0.09</v>
      </c>
      <c r="G2546" s="30">
        <f t="shared" si="332"/>
        <v>0</v>
      </c>
      <c r="H2546" s="31">
        <f t="shared" si="333"/>
        <v>85551.796296296307</v>
      </c>
      <c r="I2546" s="59"/>
      <c r="J2546" s="59"/>
      <c r="K2546" s="59">
        <f t="shared" si="334"/>
        <v>0</v>
      </c>
      <c r="L2546" s="59"/>
      <c r="M2546" s="63">
        <f t="shared" si="335"/>
        <v>0</v>
      </c>
    </row>
    <row r="2547" spans="1:13">
      <c r="A2547" s="24">
        <v>10</v>
      </c>
      <c r="B2547" s="36" t="s">
        <v>33</v>
      </c>
      <c r="C2547" s="37"/>
      <c r="D2547" s="33">
        <v>110148</v>
      </c>
      <c r="E2547" s="28">
        <f t="shared" si="331"/>
        <v>0</v>
      </c>
      <c r="F2547" s="29">
        <v>0.09</v>
      </c>
      <c r="G2547" s="30">
        <f t="shared" si="332"/>
        <v>0</v>
      </c>
      <c r="H2547" s="31">
        <f t="shared" si="333"/>
        <v>92809.888888888876</v>
      </c>
      <c r="I2547" s="59"/>
      <c r="J2547" s="59"/>
      <c r="K2547" s="59">
        <f t="shared" si="334"/>
        <v>0</v>
      </c>
      <c r="L2547" s="59"/>
      <c r="M2547" s="63">
        <f t="shared" si="335"/>
        <v>0</v>
      </c>
    </row>
    <row r="2548" spans="1:13">
      <c r="A2548" s="24">
        <v>11</v>
      </c>
      <c r="B2548" s="25" t="s">
        <v>34</v>
      </c>
      <c r="C2548" s="37"/>
      <c r="D2548" s="27">
        <v>54198</v>
      </c>
      <c r="E2548" s="28">
        <f t="shared" si="331"/>
        <v>0</v>
      </c>
      <c r="F2548" s="29">
        <v>0.09</v>
      </c>
      <c r="G2548" s="30">
        <f t="shared" si="332"/>
        <v>0</v>
      </c>
      <c r="H2548" s="31">
        <f t="shared" si="333"/>
        <v>45666.833333333328</v>
      </c>
      <c r="I2548" s="59"/>
      <c r="J2548" s="59"/>
      <c r="K2548" s="59">
        <f t="shared" si="334"/>
        <v>0</v>
      </c>
      <c r="L2548" s="59"/>
      <c r="M2548" s="63">
        <f t="shared" si="335"/>
        <v>0</v>
      </c>
    </row>
    <row r="2549" spans="1:13">
      <c r="A2549" s="24">
        <v>12</v>
      </c>
      <c r="B2549" s="25" t="s">
        <v>35</v>
      </c>
      <c r="C2549" s="37"/>
      <c r="D2549" s="27">
        <v>49680</v>
      </c>
      <c r="E2549" s="28">
        <f t="shared" si="331"/>
        <v>0</v>
      </c>
      <c r="F2549" s="29">
        <v>0.09</v>
      </c>
      <c r="G2549" s="30">
        <f t="shared" si="332"/>
        <v>0</v>
      </c>
      <c r="H2549" s="31">
        <f t="shared" si="333"/>
        <v>41860</v>
      </c>
      <c r="I2549" s="59"/>
      <c r="J2549" s="59"/>
      <c r="K2549" s="59">
        <f t="shared" si="334"/>
        <v>0</v>
      </c>
      <c r="L2549" s="59"/>
      <c r="M2549" s="63">
        <f t="shared" si="335"/>
        <v>0</v>
      </c>
    </row>
    <row r="2550" spans="1:13">
      <c r="A2550" s="24">
        <v>13</v>
      </c>
      <c r="B2550" s="25" t="s">
        <v>36</v>
      </c>
      <c r="C2550" s="37">
        <v>3</v>
      </c>
      <c r="D2550" s="38">
        <v>64152</v>
      </c>
      <c r="E2550" s="28">
        <f t="shared" si="331"/>
        <v>192456</v>
      </c>
      <c r="F2550" s="29">
        <v>0.09</v>
      </c>
      <c r="G2550" s="30">
        <f t="shared" si="332"/>
        <v>175134.96</v>
      </c>
      <c r="H2550" s="31">
        <f t="shared" si="333"/>
        <v>54053.999999999993</v>
      </c>
      <c r="I2550" s="59"/>
      <c r="J2550" s="59"/>
      <c r="K2550" s="59">
        <f t="shared" si="334"/>
        <v>162161.99999999997</v>
      </c>
      <c r="L2550" s="59"/>
      <c r="M2550" s="63">
        <f t="shared" si="335"/>
        <v>162161.99999999997</v>
      </c>
    </row>
    <row r="2551" spans="1:13">
      <c r="A2551" s="24">
        <v>14</v>
      </c>
      <c r="B2551" s="25" t="s">
        <v>37</v>
      </c>
      <c r="C2551" s="37"/>
      <c r="D2551" s="38">
        <v>65934</v>
      </c>
      <c r="E2551" s="28">
        <f t="shared" si="331"/>
        <v>0</v>
      </c>
      <c r="F2551" s="29">
        <v>0.09</v>
      </c>
      <c r="G2551" s="30">
        <f t="shared" si="332"/>
        <v>0</v>
      </c>
      <c r="H2551" s="31">
        <f t="shared" si="333"/>
        <v>55555.499999999993</v>
      </c>
      <c r="I2551" s="59"/>
      <c r="J2551" s="59"/>
      <c r="K2551" s="59">
        <f t="shared" si="334"/>
        <v>0</v>
      </c>
      <c r="L2551" s="59"/>
      <c r="M2551" s="63">
        <f t="shared" si="335"/>
        <v>0</v>
      </c>
    </row>
    <row r="2552" spans="1:13">
      <c r="A2552" s="24">
        <v>15</v>
      </c>
      <c r="B2552" s="25" t="s">
        <v>38</v>
      </c>
      <c r="C2552" s="37">
        <v>3</v>
      </c>
      <c r="D2552" s="38">
        <v>76626</v>
      </c>
      <c r="E2552" s="28">
        <f t="shared" si="331"/>
        <v>229878</v>
      </c>
      <c r="F2552" s="29">
        <v>0.09</v>
      </c>
      <c r="G2552" s="30">
        <f t="shared" si="332"/>
        <v>209188.98</v>
      </c>
      <c r="H2552" s="31">
        <f t="shared" si="333"/>
        <v>64564.5</v>
      </c>
      <c r="I2552" s="59"/>
      <c r="J2552" s="59"/>
      <c r="K2552" s="59">
        <f t="shared" si="334"/>
        <v>193693.5</v>
      </c>
      <c r="L2552" s="59"/>
      <c r="M2552" s="63">
        <f t="shared" si="335"/>
        <v>193693.5</v>
      </c>
    </row>
    <row r="2553" spans="1:13">
      <c r="A2553" s="24">
        <v>16</v>
      </c>
      <c r="B2553" s="25" t="s">
        <v>39</v>
      </c>
      <c r="C2553" s="37">
        <v>3</v>
      </c>
      <c r="D2553" s="38">
        <v>80190</v>
      </c>
      <c r="E2553" s="28">
        <f t="shared" si="331"/>
        <v>240570</v>
      </c>
      <c r="F2553" s="29">
        <v>0.09</v>
      </c>
      <c r="G2553" s="30">
        <f t="shared" si="332"/>
        <v>218918.7</v>
      </c>
      <c r="H2553" s="31">
        <f t="shared" si="333"/>
        <v>67567.5</v>
      </c>
      <c r="I2553" s="59"/>
      <c r="J2553" s="59"/>
      <c r="K2553" s="59">
        <f t="shared" si="334"/>
        <v>202702.5</v>
      </c>
      <c r="L2553" s="59"/>
      <c r="M2553" s="63">
        <f t="shared" si="335"/>
        <v>202702.5</v>
      </c>
    </row>
    <row r="2554" spans="1:13">
      <c r="A2554" s="24">
        <v>17</v>
      </c>
      <c r="B2554" s="25" t="s">
        <v>40</v>
      </c>
      <c r="C2554" s="37"/>
      <c r="D2554" s="38">
        <v>113832</v>
      </c>
      <c r="E2554" s="28">
        <f t="shared" si="331"/>
        <v>0</v>
      </c>
      <c r="F2554" s="29">
        <v>0.09</v>
      </c>
      <c r="G2554" s="30">
        <f t="shared" si="332"/>
        <v>0</v>
      </c>
      <c r="H2554" s="31">
        <f t="shared" si="333"/>
        <v>95914</v>
      </c>
      <c r="I2554" s="59"/>
      <c r="J2554" s="59"/>
      <c r="K2554" s="59">
        <f t="shared" si="334"/>
        <v>0</v>
      </c>
      <c r="L2554" s="59"/>
      <c r="M2554" s="63">
        <f t="shared" si="335"/>
        <v>0</v>
      </c>
    </row>
    <row r="2555" spans="1:13">
      <c r="A2555" s="24">
        <v>18</v>
      </c>
      <c r="B2555" s="25" t="s">
        <v>41</v>
      </c>
      <c r="C2555" s="37">
        <v>3</v>
      </c>
      <c r="D2555" s="39">
        <v>98010</v>
      </c>
      <c r="E2555" s="28">
        <f t="shared" si="331"/>
        <v>294030</v>
      </c>
      <c r="F2555" s="29">
        <v>0.09</v>
      </c>
      <c r="G2555" s="30">
        <f t="shared" si="332"/>
        <v>267567.3</v>
      </c>
      <c r="H2555" s="31">
        <f t="shared" si="333"/>
        <v>82582.5</v>
      </c>
      <c r="I2555" s="59"/>
      <c r="J2555" s="59"/>
      <c r="K2555" s="59">
        <f t="shared" si="334"/>
        <v>247747.5</v>
      </c>
      <c r="L2555" s="59"/>
      <c r="M2555" s="63">
        <f t="shared" si="335"/>
        <v>247747.5</v>
      </c>
    </row>
    <row r="2556" spans="1:13" ht="17.25">
      <c r="A2556" s="40"/>
      <c r="B2556" s="41" t="s">
        <v>42</v>
      </c>
      <c r="C2556" s="42">
        <f>SUM(C2538:C2555)</f>
        <v>18</v>
      </c>
      <c r="D2556" s="42"/>
      <c r="E2556" s="43">
        <f>SUM(E2538:E2555)</f>
        <v>1554678</v>
      </c>
      <c r="F2556" s="43"/>
      <c r="G2556" s="111">
        <f>SUM(G2538:G2555)</f>
        <v>1414756.98</v>
      </c>
      <c r="H2556" s="45"/>
      <c r="I2556" s="64"/>
      <c r="J2556" s="113"/>
      <c r="K2556" s="113">
        <f>SUM(K2538:K2555)</f>
        <v>1309960.1666666665</v>
      </c>
      <c r="L2556" s="113"/>
      <c r="M2556" s="45">
        <f>SUM(M2538:M2555)</f>
        <v>1309960.1666666665</v>
      </c>
    </row>
    <row r="2557" spans="1:13" ht="31.5">
      <c r="A2557" s="46"/>
      <c r="B2557" s="47"/>
      <c r="C2557" s="48"/>
      <c r="D2557" s="48"/>
      <c r="E2557" s="49"/>
      <c r="F2557" s="49"/>
      <c r="G2557" s="50"/>
      <c r="H2557" s="51"/>
      <c r="I2557" s="65"/>
      <c r="J2557" s="114"/>
      <c r="K2557" s="114">
        <f>K2556*0.08</f>
        <v>104796.81333333332</v>
      </c>
      <c r="L2557" s="114"/>
      <c r="M2557" s="115">
        <f>M2556*0.1</f>
        <v>130996.01666666666</v>
      </c>
    </row>
    <row r="2558" spans="1:13" ht="18">
      <c r="A2558" s="283"/>
      <c r="B2558" s="283"/>
      <c r="C2558" s="284"/>
      <c r="D2558" s="284"/>
      <c r="E2558" s="54"/>
      <c r="F2558" s="54"/>
      <c r="G2558" s="55"/>
      <c r="H2558" s="56"/>
      <c r="I2558" s="66"/>
      <c r="J2558" s="116"/>
      <c r="K2558" s="116">
        <f>SUM(K2556:K2557)</f>
        <v>1414756.9799999997</v>
      </c>
      <c r="L2558" s="116"/>
      <c r="M2558" s="117">
        <f>SUM(M2556:M2557)</f>
        <v>1440956.1833333331</v>
      </c>
    </row>
    <row r="2559" spans="1:13" ht="18">
      <c r="A2559" s="283" t="s">
        <v>43</v>
      </c>
      <c r="B2559" s="283"/>
      <c r="C2559" s="284" t="s">
        <v>44</v>
      </c>
      <c r="D2559" s="284"/>
      <c r="E2559" s="54"/>
      <c r="F2559" s="54"/>
      <c r="G2559" s="55" t="s">
        <v>45</v>
      </c>
      <c r="H2559" s="56"/>
    </row>
    <row r="2568" spans="1:13" ht="15.75">
      <c r="A2568" s="279" t="s">
        <v>0</v>
      </c>
      <c r="B2568" s="279"/>
      <c r="C2568" s="279"/>
      <c r="D2568" s="279"/>
      <c r="E2568" s="279"/>
      <c r="F2568" s="279"/>
      <c r="G2568" s="279"/>
      <c r="H2568" s="3"/>
      <c r="I2568" s="112"/>
      <c r="K2568" s="112"/>
      <c r="L2568" s="112"/>
      <c r="M2568" s="1"/>
    </row>
    <row r="2569" spans="1:13" ht="17.25">
      <c r="A2569" s="279" t="s">
        <v>1</v>
      </c>
      <c r="B2569" s="279"/>
      <c r="C2569" s="279"/>
      <c r="D2569" s="279"/>
      <c r="E2569" s="279"/>
      <c r="F2569" s="279"/>
      <c r="G2569" s="279"/>
      <c r="H2569" s="3"/>
      <c r="I2569" s="58"/>
      <c r="J2569" s="58"/>
      <c r="K2569" s="58"/>
      <c r="L2569" s="58"/>
      <c r="M2569" s="1"/>
    </row>
    <row r="2570" spans="1:13" ht="15.75">
      <c r="A2570" s="279" t="s">
        <v>2</v>
      </c>
      <c r="B2570" s="279"/>
      <c r="C2570" s="279"/>
      <c r="D2570" s="279"/>
      <c r="E2570" s="279"/>
      <c r="F2570" s="279"/>
      <c r="G2570" s="279"/>
      <c r="H2570" s="3"/>
      <c r="I2570" s="59"/>
      <c r="J2570" s="59"/>
      <c r="K2570" s="59"/>
      <c r="L2570" s="59"/>
      <c r="M2570" s="1"/>
    </row>
    <row r="2571" spans="1:13" ht="15.75">
      <c r="A2571" s="279" t="s">
        <v>4</v>
      </c>
      <c r="B2571" s="279"/>
      <c r="C2571" s="279"/>
      <c r="D2571" s="279"/>
      <c r="E2571" s="279"/>
      <c r="F2571" s="279"/>
      <c r="G2571" s="279"/>
      <c r="H2571" s="3"/>
      <c r="I2571" s="59"/>
      <c r="J2571" s="59"/>
      <c r="K2571" s="59"/>
      <c r="L2571" s="59"/>
      <c r="M2571" s="1"/>
    </row>
    <row r="2572" spans="1:13" ht="15.75">
      <c r="A2572" s="280" t="s">
        <v>6</v>
      </c>
      <c r="B2572" s="280"/>
      <c r="C2572" s="280"/>
      <c r="D2572" s="280"/>
      <c r="E2572" s="280"/>
      <c r="F2572" s="280"/>
      <c r="G2572" s="280"/>
      <c r="H2572" s="3"/>
      <c r="I2572" s="59"/>
      <c r="J2572" s="59"/>
      <c r="K2572" s="59"/>
      <c r="L2572" s="59"/>
      <c r="M2572" s="1"/>
    </row>
    <row r="2573" spans="1:13" ht="27.75">
      <c r="A2573" s="9"/>
      <c r="B2573" s="9"/>
      <c r="C2573" s="281" t="s">
        <v>620</v>
      </c>
      <c r="D2573" s="281"/>
      <c r="E2573" s="281"/>
      <c r="F2573" s="281"/>
      <c r="G2573" s="281"/>
      <c r="H2573" s="10"/>
      <c r="I2573" s="59"/>
      <c r="J2573" s="59"/>
      <c r="K2573" s="59"/>
      <c r="L2573" s="59"/>
      <c r="M2573" s="2"/>
    </row>
    <row r="2574" spans="1:13" ht="15.75">
      <c r="A2574" s="11" t="s">
        <v>1100</v>
      </c>
      <c r="B2574" s="12"/>
      <c r="C2574" s="13"/>
      <c r="D2574" s="286"/>
      <c r="E2574" s="286"/>
      <c r="F2574" s="286"/>
      <c r="G2574" s="286"/>
      <c r="H2574" s="15"/>
      <c r="I2574" s="59"/>
      <c r="J2574" s="59"/>
      <c r="K2574" s="59"/>
      <c r="L2574" s="59"/>
      <c r="M2574" s="1"/>
    </row>
    <row r="2575" spans="1:13" ht="15.75">
      <c r="A2575" s="11" t="s">
        <v>9</v>
      </c>
      <c r="B2575" s="306" t="s">
        <v>1134</v>
      </c>
      <c r="C2575" s="306"/>
      <c r="D2575" s="306"/>
      <c r="E2575" s="306"/>
      <c r="F2575" s="11"/>
      <c r="G2575" s="16"/>
      <c r="H2575" s="17"/>
      <c r="I2575" s="60"/>
      <c r="J2575" s="60"/>
      <c r="K2575" s="60"/>
      <c r="L2575" s="60"/>
      <c r="M2575" s="74"/>
    </row>
    <row r="2576" spans="1:13" ht="15.75">
      <c r="A2576" s="11" t="s">
        <v>11</v>
      </c>
      <c r="B2576" s="289"/>
      <c r="C2576" s="289"/>
      <c r="D2576" s="289"/>
      <c r="E2576" s="289"/>
      <c r="F2576" s="18"/>
      <c r="G2576" s="19" t="s">
        <v>13</v>
      </c>
      <c r="H2576" s="20" t="s">
        <v>161</v>
      </c>
      <c r="I2576" s="62"/>
      <c r="J2576" s="62"/>
      <c r="K2576" s="62"/>
      <c r="L2576" s="62"/>
      <c r="M2576" s="1"/>
    </row>
    <row r="2577" spans="1:13" ht="15.75">
      <c r="A2577" s="21" t="s">
        <v>14</v>
      </c>
      <c r="B2577" s="21" t="s">
        <v>16</v>
      </c>
      <c r="C2577" s="21" t="s">
        <v>17</v>
      </c>
      <c r="D2577" s="22" t="s">
        <v>18</v>
      </c>
      <c r="E2577" s="23" t="s">
        <v>19</v>
      </c>
      <c r="F2577" s="23" t="s">
        <v>20</v>
      </c>
      <c r="G2577" s="21" t="s">
        <v>21</v>
      </c>
      <c r="H2577" s="3"/>
      <c r="I2577" s="59"/>
      <c r="J2577" s="59"/>
      <c r="K2577" s="59"/>
      <c r="L2577" s="59"/>
      <c r="M2577" s="1"/>
    </row>
    <row r="2578" spans="1:13">
      <c r="A2578" s="24">
        <v>1</v>
      </c>
      <c r="B2578" s="25" t="s">
        <v>23</v>
      </c>
      <c r="C2578" s="26"/>
      <c r="D2578" s="27">
        <v>79305</v>
      </c>
      <c r="E2578" s="28">
        <f>D2578*C2578</f>
        <v>0</v>
      </c>
      <c r="F2578" s="29">
        <v>0.09</v>
      </c>
      <c r="G2578" s="30">
        <f>E2578-E2578*F2578</f>
        <v>0</v>
      </c>
      <c r="H2578" s="31">
        <f>D2578/1.08*0.91</f>
        <v>66821.805555555547</v>
      </c>
      <c r="I2578" s="59"/>
      <c r="J2578" s="59"/>
      <c r="K2578" s="59">
        <f>H2578*C2578</f>
        <v>0</v>
      </c>
      <c r="L2578" s="59"/>
      <c r="M2578" s="63">
        <f>H2578*C2578</f>
        <v>0</v>
      </c>
    </row>
    <row r="2579" spans="1:13">
      <c r="A2579" s="24">
        <v>2</v>
      </c>
      <c r="B2579" s="25" t="s">
        <v>25</v>
      </c>
      <c r="C2579" s="32"/>
      <c r="D2579" s="33">
        <v>128591</v>
      </c>
      <c r="E2579" s="28">
        <f t="shared" ref="E2579:E2595" si="336">D2579*C2579</f>
        <v>0</v>
      </c>
      <c r="F2579" s="29">
        <v>0.09</v>
      </c>
      <c r="G2579" s="30">
        <f t="shared" ref="G2579:G2595" si="337">E2579-E2579*F2579</f>
        <v>0</v>
      </c>
      <c r="H2579" s="31">
        <f t="shared" ref="H2579:H2595" si="338">D2579/1.08*0.91</f>
        <v>108349.82407407407</v>
      </c>
      <c r="I2579" s="59"/>
      <c r="J2579" s="59"/>
      <c r="K2579" s="59">
        <f t="shared" ref="K2579:K2595" si="339">H2579*C2579</f>
        <v>0</v>
      </c>
      <c r="L2579" s="59"/>
      <c r="M2579" s="63">
        <f t="shared" ref="M2579:M2595" si="340">H2579*C2579</f>
        <v>0</v>
      </c>
    </row>
    <row r="2580" spans="1:13">
      <c r="A2580" s="24">
        <v>3</v>
      </c>
      <c r="B2580" s="25" t="s">
        <v>26</v>
      </c>
      <c r="C2580" s="88"/>
      <c r="D2580" s="27">
        <v>60043</v>
      </c>
      <c r="E2580" s="28">
        <f t="shared" si="336"/>
        <v>0</v>
      </c>
      <c r="F2580" s="29">
        <v>0.09</v>
      </c>
      <c r="G2580" s="30">
        <f t="shared" si="337"/>
        <v>0</v>
      </c>
      <c r="H2580" s="31">
        <f t="shared" si="338"/>
        <v>50591.787037037036</v>
      </c>
      <c r="I2580" s="59"/>
      <c r="J2580" s="59"/>
      <c r="K2580" s="59">
        <f t="shared" si="339"/>
        <v>0</v>
      </c>
      <c r="L2580" s="59"/>
      <c r="M2580" s="63">
        <f t="shared" si="340"/>
        <v>0</v>
      </c>
    </row>
    <row r="2581" spans="1:13">
      <c r="A2581" s="24">
        <v>4</v>
      </c>
      <c r="B2581" s="25" t="s">
        <v>27</v>
      </c>
      <c r="C2581" s="106">
        <v>3</v>
      </c>
      <c r="D2581" s="27">
        <v>115781</v>
      </c>
      <c r="E2581" s="28">
        <f t="shared" si="336"/>
        <v>347343</v>
      </c>
      <c r="F2581" s="29">
        <v>0.09</v>
      </c>
      <c r="G2581" s="30">
        <f t="shared" si="337"/>
        <v>316082.13</v>
      </c>
      <c r="H2581" s="31">
        <f t="shared" si="338"/>
        <v>97556.212962962964</v>
      </c>
      <c r="I2581" s="59"/>
      <c r="J2581" s="59"/>
      <c r="K2581" s="59">
        <f t="shared" si="339"/>
        <v>292668.63888888888</v>
      </c>
      <c r="L2581" s="59"/>
      <c r="M2581" s="63">
        <f t="shared" si="340"/>
        <v>292668.63888888888</v>
      </c>
    </row>
    <row r="2582" spans="1:13">
      <c r="A2582" s="24">
        <v>5</v>
      </c>
      <c r="B2582" s="25" t="s">
        <v>28</v>
      </c>
      <c r="C2582" s="32">
        <v>3</v>
      </c>
      <c r="D2582" s="27">
        <v>119943</v>
      </c>
      <c r="E2582" s="28">
        <f t="shared" si="336"/>
        <v>359829</v>
      </c>
      <c r="F2582" s="29">
        <v>0.09</v>
      </c>
      <c r="G2582" s="30">
        <f t="shared" si="337"/>
        <v>327444.39</v>
      </c>
      <c r="H2582" s="31">
        <f t="shared" si="338"/>
        <v>101063.08333333333</v>
      </c>
      <c r="I2582" s="59"/>
      <c r="J2582" s="59"/>
      <c r="K2582" s="59">
        <f t="shared" si="339"/>
        <v>303189.25</v>
      </c>
      <c r="L2582" s="59"/>
      <c r="M2582" s="63">
        <f t="shared" si="340"/>
        <v>303189.25</v>
      </c>
    </row>
    <row r="2583" spans="1:13">
      <c r="A2583" s="24">
        <v>6</v>
      </c>
      <c r="B2583" s="25" t="s">
        <v>29</v>
      </c>
      <c r="C2583" s="26"/>
      <c r="D2583" s="27">
        <v>94810</v>
      </c>
      <c r="E2583" s="28">
        <f t="shared" si="336"/>
        <v>0</v>
      </c>
      <c r="F2583" s="29">
        <v>0.09</v>
      </c>
      <c r="G2583" s="30">
        <f t="shared" si="337"/>
        <v>0</v>
      </c>
      <c r="H2583" s="31">
        <f t="shared" si="338"/>
        <v>79886.203703703708</v>
      </c>
      <c r="I2583" s="59"/>
      <c r="J2583" s="59"/>
      <c r="K2583" s="59">
        <f t="shared" si="339"/>
        <v>0</v>
      </c>
      <c r="L2583" s="59"/>
      <c r="M2583" s="63">
        <f t="shared" si="340"/>
        <v>0</v>
      </c>
    </row>
    <row r="2584" spans="1:13">
      <c r="A2584" s="24">
        <v>7</v>
      </c>
      <c r="B2584" s="25" t="s">
        <v>30</v>
      </c>
      <c r="C2584" s="34"/>
      <c r="D2584" s="27">
        <v>141396</v>
      </c>
      <c r="E2584" s="28">
        <f t="shared" si="336"/>
        <v>0</v>
      </c>
      <c r="F2584" s="29">
        <v>0.09</v>
      </c>
      <c r="G2584" s="30">
        <f t="shared" si="337"/>
        <v>0</v>
      </c>
      <c r="H2584" s="31">
        <f t="shared" si="338"/>
        <v>119139.22222222222</v>
      </c>
      <c r="I2584" s="59"/>
      <c r="J2584" s="59"/>
      <c r="K2584" s="59">
        <f t="shared" si="339"/>
        <v>0</v>
      </c>
      <c r="L2584" s="59"/>
      <c r="M2584" s="63">
        <f t="shared" si="340"/>
        <v>0</v>
      </c>
    </row>
    <row r="2585" spans="1:13">
      <c r="A2585" s="24">
        <v>8</v>
      </c>
      <c r="B2585" s="25" t="s">
        <v>31</v>
      </c>
      <c r="C2585" s="26"/>
      <c r="D2585" s="27">
        <v>232931</v>
      </c>
      <c r="E2585" s="28">
        <f t="shared" si="336"/>
        <v>0</v>
      </c>
      <c r="F2585" s="29">
        <v>0.09</v>
      </c>
      <c r="G2585" s="30">
        <f t="shared" si="337"/>
        <v>0</v>
      </c>
      <c r="H2585" s="31">
        <f t="shared" si="338"/>
        <v>196265.93518518517</v>
      </c>
      <c r="I2585" s="59"/>
      <c r="J2585" s="59"/>
      <c r="K2585" s="59">
        <f t="shared" si="339"/>
        <v>0</v>
      </c>
      <c r="L2585" s="59"/>
      <c r="M2585" s="63">
        <f t="shared" si="340"/>
        <v>0</v>
      </c>
    </row>
    <row r="2586" spans="1:13">
      <c r="A2586" s="24">
        <v>9</v>
      </c>
      <c r="B2586" s="36" t="s">
        <v>32</v>
      </c>
      <c r="C2586" s="26"/>
      <c r="D2586" s="27">
        <v>101534</v>
      </c>
      <c r="E2586" s="28">
        <f t="shared" si="336"/>
        <v>0</v>
      </c>
      <c r="F2586" s="29">
        <v>0.09</v>
      </c>
      <c r="G2586" s="30">
        <f t="shared" si="337"/>
        <v>0</v>
      </c>
      <c r="H2586" s="31">
        <f t="shared" si="338"/>
        <v>85551.796296296307</v>
      </c>
      <c r="I2586" s="59"/>
      <c r="J2586" s="59"/>
      <c r="K2586" s="59">
        <f t="shared" si="339"/>
        <v>0</v>
      </c>
      <c r="L2586" s="59"/>
      <c r="M2586" s="63">
        <f t="shared" si="340"/>
        <v>0</v>
      </c>
    </row>
    <row r="2587" spans="1:13">
      <c r="A2587" s="24">
        <v>10</v>
      </c>
      <c r="B2587" s="36" t="s">
        <v>33</v>
      </c>
      <c r="C2587" s="37"/>
      <c r="D2587" s="33">
        <v>110148</v>
      </c>
      <c r="E2587" s="28">
        <f t="shared" si="336"/>
        <v>0</v>
      </c>
      <c r="F2587" s="29">
        <v>0.09</v>
      </c>
      <c r="G2587" s="30">
        <f t="shared" si="337"/>
        <v>0</v>
      </c>
      <c r="H2587" s="31">
        <f t="shared" si="338"/>
        <v>92809.888888888876</v>
      </c>
      <c r="I2587" s="59"/>
      <c r="J2587" s="59"/>
      <c r="K2587" s="59">
        <f t="shared" si="339"/>
        <v>0</v>
      </c>
      <c r="L2587" s="59"/>
      <c r="M2587" s="63">
        <f t="shared" si="340"/>
        <v>0</v>
      </c>
    </row>
    <row r="2588" spans="1:13">
      <c r="A2588" s="24">
        <v>11</v>
      </c>
      <c r="B2588" s="25" t="s">
        <v>34</v>
      </c>
      <c r="C2588" s="37"/>
      <c r="D2588" s="27">
        <v>54198</v>
      </c>
      <c r="E2588" s="28">
        <f t="shared" si="336"/>
        <v>0</v>
      </c>
      <c r="F2588" s="29">
        <v>0.09</v>
      </c>
      <c r="G2588" s="30">
        <f t="shared" si="337"/>
        <v>0</v>
      </c>
      <c r="H2588" s="31">
        <f t="shared" si="338"/>
        <v>45666.833333333328</v>
      </c>
      <c r="I2588" s="59"/>
      <c r="J2588" s="59"/>
      <c r="K2588" s="59">
        <f t="shared" si="339"/>
        <v>0</v>
      </c>
      <c r="L2588" s="59"/>
      <c r="M2588" s="63">
        <f t="shared" si="340"/>
        <v>0</v>
      </c>
    </row>
    <row r="2589" spans="1:13">
      <c r="A2589" s="24">
        <v>12</v>
      </c>
      <c r="B2589" s="25" t="s">
        <v>35</v>
      </c>
      <c r="C2589" s="37"/>
      <c r="D2589" s="27">
        <v>49680</v>
      </c>
      <c r="E2589" s="28">
        <f t="shared" si="336"/>
        <v>0</v>
      </c>
      <c r="F2589" s="29">
        <v>0.09</v>
      </c>
      <c r="G2589" s="30">
        <f t="shared" si="337"/>
        <v>0</v>
      </c>
      <c r="H2589" s="31">
        <f t="shared" si="338"/>
        <v>41860</v>
      </c>
      <c r="I2589" s="59"/>
      <c r="J2589" s="59"/>
      <c r="K2589" s="59">
        <f t="shared" si="339"/>
        <v>0</v>
      </c>
      <c r="L2589" s="59"/>
      <c r="M2589" s="63">
        <f t="shared" si="340"/>
        <v>0</v>
      </c>
    </row>
    <row r="2590" spans="1:13">
      <c r="A2590" s="24">
        <v>13</v>
      </c>
      <c r="B2590" s="25" t="s">
        <v>36</v>
      </c>
      <c r="C2590" s="37">
        <v>3</v>
      </c>
      <c r="D2590" s="38">
        <v>64152</v>
      </c>
      <c r="E2590" s="28">
        <f t="shared" si="336"/>
        <v>192456</v>
      </c>
      <c r="F2590" s="29">
        <v>0.09</v>
      </c>
      <c r="G2590" s="30">
        <f t="shared" si="337"/>
        <v>175134.96</v>
      </c>
      <c r="H2590" s="31">
        <f t="shared" si="338"/>
        <v>54053.999999999993</v>
      </c>
      <c r="I2590" s="59"/>
      <c r="J2590" s="59"/>
      <c r="K2590" s="59">
        <f t="shared" si="339"/>
        <v>162161.99999999997</v>
      </c>
      <c r="L2590" s="59"/>
      <c r="M2590" s="63">
        <f t="shared" si="340"/>
        <v>162161.99999999997</v>
      </c>
    </row>
    <row r="2591" spans="1:13">
      <c r="A2591" s="24">
        <v>14</v>
      </c>
      <c r="B2591" s="25" t="s">
        <v>37</v>
      </c>
      <c r="C2591" s="37"/>
      <c r="D2591" s="38">
        <v>65934</v>
      </c>
      <c r="E2591" s="28">
        <f t="shared" si="336"/>
        <v>0</v>
      </c>
      <c r="F2591" s="29">
        <v>0.09</v>
      </c>
      <c r="G2591" s="30">
        <f t="shared" si="337"/>
        <v>0</v>
      </c>
      <c r="H2591" s="31">
        <f t="shared" si="338"/>
        <v>55555.499999999993</v>
      </c>
      <c r="I2591" s="59"/>
      <c r="J2591" s="59"/>
      <c r="K2591" s="59">
        <f t="shared" si="339"/>
        <v>0</v>
      </c>
      <c r="L2591" s="59"/>
      <c r="M2591" s="63">
        <f t="shared" si="340"/>
        <v>0</v>
      </c>
    </row>
    <row r="2592" spans="1:13">
      <c r="A2592" s="24">
        <v>15</v>
      </c>
      <c r="B2592" s="25" t="s">
        <v>38</v>
      </c>
      <c r="C2592" s="37">
        <v>3</v>
      </c>
      <c r="D2592" s="38">
        <v>76626</v>
      </c>
      <c r="E2592" s="28">
        <f t="shared" si="336"/>
        <v>229878</v>
      </c>
      <c r="F2592" s="29">
        <v>0.09</v>
      </c>
      <c r="G2592" s="30">
        <f t="shared" si="337"/>
        <v>209188.98</v>
      </c>
      <c r="H2592" s="31">
        <f t="shared" si="338"/>
        <v>64564.5</v>
      </c>
      <c r="I2592" s="59"/>
      <c r="J2592" s="59"/>
      <c r="K2592" s="59">
        <f t="shared" si="339"/>
        <v>193693.5</v>
      </c>
      <c r="L2592" s="59"/>
      <c r="M2592" s="63">
        <f t="shared" si="340"/>
        <v>193693.5</v>
      </c>
    </row>
    <row r="2593" spans="1:13">
      <c r="A2593" s="24">
        <v>16</v>
      </c>
      <c r="B2593" s="25" t="s">
        <v>39</v>
      </c>
      <c r="C2593" s="37">
        <v>3</v>
      </c>
      <c r="D2593" s="38">
        <v>80190</v>
      </c>
      <c r="E2593" s="28">
        <f t="shared" si="336"/>
        <v>240570</v>
      </c>
      <c r="F2593" s="29">
        <v>0.09</v>
      </c>
      <c r="G2593" s="30">
        <f t="shared" si="337"/>
        <v>218918.7</v>
      </c>
      <c r="H2593" s="31">
        <f t="shared" si="338"/>
        <v>67567.5</v>
      </c>
      <c r="I2593" s="59"/>
      <c r="J2593" s="59"/>
      <c r="K2593" s="59">
        <f t="shared" si="339"/>
        <v>202702.5</v>
      </c>
      <c r="L2593" s="59"/>
      <c r="M2593" s="63">
        <f t="shared" si="340"/>
        <v>202702.5</v>
      </c>
    </row>
    <row r="2594" spans="1:13">
      <c r="A2594" s="24">
        <v>17</v>
      </c>
      <c r="B2594" s="25" t="s">
        <v>40</v>
      </c>
      <c r="C2594" s="37"/>
      <c r="D2594" s="38">
        <v>113832</v>
      </c>
      <c r="E2594" s="28">
        <f t="shared" si="336"/>
        <v>0</v>
      </c>
      <c r="F2594" s="29">
        <v>0.09</v>
      </c>
      <c r="G2594" s="30">
        <f t="shared" si="337"/>
        <v>0</v>
      </c>
      <c r="H2594" s="31">
        <f t="shared" si="338"/>
        <v>95914</v>
      </c>
      <c r="I2594" s="59"/>
      <c r="J2594" s="59"/>
      <c r="K2594" s="59">
        <f t="shared" si="339"/>
        <v>0</v>
      </c>
      <c r="L2594" s="59"/>
      <c r="M2594" s="63">
        <f t="shared" si="340"/>
        <v>0</v>
      </c>
    </row>
    <row r="2595" spans="1:13">
      <c r="A2595" s="24">
        <v>18</v>
      </c>
      <c r="B2595" s="25" t="s">
        <v>41</v>
      </c>
      <c r="C2595" s="37">
        <v>3</v>
      </c>
      <c r="D2595" s="39">
        <v>98010</v>
      </c>
      <c r="E2595" s="28">
        <f t="shared" si="336"/>
        <v>294030</v>
      </c>
      <c r="F2595" s="29">
        <v>0.09</v>
      </c>
      <c r="G2595" s="30">
        <f t="shared" si="337"/>
        <v>267567.3</v>
      </c>
      <c r="H2595" s="31">
        <f t="shared" si="338"/>
        <v>82582.5</v>
      </c>
      <c r="I2595" s="59"/>
      <c r="J2595" s="59"/>
      <c r="K2595" s="59">
        <f t="shared" si="339"/>
        <v>247747.5</v>
      </c>
      <c r="L2595" s="59"/>
      <c r="M2595" s="63">
        <f t="shared" si="340"/>
        <v>247747.5</v>
      </c>
    </row>
    <row r="2596" spans="1:13" ht="17.25">
      <c r="A2596" s="40"/>
      <c r="B2596" s="41" t="s">
        <v>42</v>
      </c>
      <c r="C2596" s="42">
        <f>SUM(C2578:C2595)</f>
        <v>18</v>
      </c>
      <c r="D2596" s="42"/>
      <c r="E2596" s="43">
        <f>SUM(E2578:E2595)</f>
        <v>1664106</v>
      </c>
      <c r="F2596" s="43"/>
      <c r="G2596" s="111">
        <f>SUM(G2578:G2595)</f>
        <v>1514336.46</v>
      </c>
      <c r="H2596" s="45"/>
      <c r="I2596" s="64"/>
      <c r="J2596" s="113"/>
      <c r="K2596" s="113">
        <f>SUM(K2578:K2595)</f>
        <v>1402163.388888889</v>
      </c>
      <c r="L2596" s="113"/>
      <c r="M2596" s="45">
        <f>SUM(M2578:M2595)</f>
        <v>1402163.388888889</v>
      </c>
    </row>
    <row r="2597" spans="1:13" ht="31.5">
      <c r="A2597" s="46"/>
      <c r="B2597" s="47"/>
      <c r="C2597" s="48"/>
      <c r="D2597" s="48"/>
      <c r="E2597" s="49"/>
      <c r="F2597" s="49"/>
      <c r="G2597" s="50"/>
      <c r="H2597" s="51"/>
      <c r="I2597" s="65"/>
      <c r="J2597" s="114"/>
      <c r="K2597" s="114">
        <f>K2596*0.08</f>
        <v>112173.07111111112</v>
      </c>
      <c r="L2597" s="114"/>
      <c r="M2597" s="115">
        <f>M2596*0.1</f>
        <v>140216.33888888892</v>
      </c>
    </row>
    <row r="2598" spans="1:13" ht="18">
      <c r="A2598" s="283"/>
      <c r="B2598" s="283"/>
      <c r="C2598" s="284"/>
      <c r="D2598" s="284"/>
      <c r="E2598" s="54"/>
      <c r="F2598" s="54"/>
      <c r="G2598" s="55"/>
      <c r="H2598" s="56"/>
      <c r="I2598" s="66"/>
      <c r="J2598" s="116"/>
      <c r="K2598" s="116">
        <f>SUM(K2596:K2597)</f>
        <v>1514336.4600000002</v>
      </c>
      <c r="L2598" s="116"/>
      <c r="M2598" s="117">
        <f>SUM(M2596:M2597)</f>
        <v>1542379.7277777779</v>
      </c>
    </row>
    <row r="2599" spans="1:13" ht="18">
      <c r="A2599" s="283" t="s">
        <v>43</v>
      </c>
      <c r="B2599" s="283"/>
      <c r="C2599" s="284" t="s">
        <v>44</v>
      </c>
      <c r="D2599" s="284"/>
      <c r="E2599" s="54"/>
      <c r="F2599" s="54"/>
      <c r="G2599" s="55" t="s">
        <v>45</v>
      </c>
      <c r="H2599" s="56"/>
    </row>
    <row r="2609" spans="1:13" ht="15.75">
      <c r="A2609" s="279" t="s">
        <v>0</v>
      </c>
      <c r="B2609" s="279"/>
      <c r="C2609" s="279"/>
      <c r="D2609" s="279"/>
      <c r="E2609" s="279"/>
      <c r="F2609" s="279"/>
      <c r="G2609" s="279"/>
      <c r="H2609" s="3"/>
      <c r="I2609" s="112"/>
      <c r="K2609" s="112"/>
      <c r="L2609" s="112"/>
      <c r="M2609" s="1"/>
    </row>
    <row r="2610" spans="1:13" ht="17.25">
      <c r="A2610" s="279" t="s">
        <v>1</v>
      </c>
      <c r="B2610" s="279"/>
      <c r="C2610" s="279"/>
      <c r="D2610" s="279"/>
      <c r="E2610" s="279"/>
      <c r="F2610" s="279"/>
      <c r="G2610" s="279"/>
      <c r="H2610" s="3"/>
      <c r="I2610" s="58"/>
      <c r="J2610" s="58"/>
      <c r="K2610" s="58"/>
      <c r="L2610" s="58"/>
      <c r="M2610" s="1"/>
    </row>
    <row r="2611" spans="1:13" ht="15.75">
      <c r="A2611" s="279" t="s">
        <v>2</v>
      </c>
      <c r="B2611" s="279"/>
      <c r="C2611" s="279"/>
      <c r="D2611" s="279"/>
      <c r="E2611" s="279"/>
      <c r="F2611" s="279"/>
      <c r="G2611" s="279"/>
      <c r="H2611" s="3"/>
      <c r="I2611" s="59"/>
      <c r="J2611" s="59"/>
      <c r="K2611" s="59"/>
      <c r="L2611" s="59"/>
      <c r="M2611" s="1"/>
    </row>
    <row r="2612" spans="1:13" ht="15.75">
      <c r="A2612" s="279" t="s">
        <v>4</v>
      </c>
      <c r="B2612" s="279"/>
      <c r="C2612" s="279"/>
      <c r="D2612" s="279"/>
      <c r="E2612" s="279"/>
      <c r="F2612" s="279"/>
      <c r="G2612" s="279"/>
      <c r="H2612" s="3"/>
      <c r="I2612" s="59"/>
      <c r="J2612" s="59"/>
      <c r="K2612" s="59"/>
      <c r="L2612" s="59"/>
      <c r="M2612" s="1"/>
    </row>
    <row r="2613" spans="1:13" ht="15.75">
      <c r="A2613" s="280" t="s">
        <v>6</v>
      </c>
      <c r="B2613" s="280"/>
      <c r="C2613" s="280"/>
      <c r="D2613" s="280"/>
      <c r="E2613" s="280"/>
      <c r="F2613" s="280"/>
      <c r="G2613" s="280"/>
      <c r="H2613" s="3"/>
      <c r="I2613" s="59"/>
      <c r="J2613" s="59"/>
      <c r="K2613" s="59"/>
      <c r="L2613" s="59"/>
      <c r="M2613" s="1"/>
    </row>
    <row r="2614" spans="1:13" ht="27.75">
      <c r="A2614" s="9"/>
      <c r="B2614" s="9"/>
      <c r="C2614" s="281" t="s">
        <v>620</v>
      </c>
      <c r="D2614" s="281"/>
      <c r="E2614" s="281"/>
      <c r="F2614" s="281"/>
      <c r="G2614" s="281"/>
      <c r="H2614" s="10"/>
      <c r="I2614" s="59"/>
      <c r="J2614" s="59"/>
      <c r="K2614" s="59"/>
      <c r="L2614" s="59"/>
      <c r="M2614" s="2"/>
    </row>
    <row r="2615" spans="1:13" ht="15.75">
      <c r="A2615" s="11" t="s">
        <v>1100</v>
      </c>
      <c r="B2615" s="12"/>
      <c r="C2615" s="13"/>
      <c r="D2615" s="286"/>
      <c r="E2615" s="286"/>
      <c r="F2615" s="286"/>
      <c r="G2615" s="286"/>
      <c r="H2615" s="15"/>
      <c r="I2615" s="59"/>
      <c r="J2615" s="59"/>
      <c r="K2615" s="59"/>
      <c r="L2615" s="59"/>
      <c r="M2615" s="1"/>
    </row>
    <row r="2616" spans="1:13" ht="15.75">
      <c r="A2616" s="11" t="s">
        <v>9</v>
      </c>
      <c r="B2616" s="306" t="s">
        <v>1172</v>
      </c>
      <c r="C2616" s="306"/>
      <c r="D2616" s="306"/>
      <c r="E2616" s="306"/>
      <c r="F2616" s="11"/>
      <c r="G2616" s="16"/>
      <c r="H2616" s="17"/>
      <c r="I2616" s="60"/>
      <c r="J2616" s="60"/>
      <c r="K2616" s="60"/>
      <c r="L2616" s="60"/>
      <c r="M2616" s="74"/>
    </row>
    <row r="2617" spans="1:13" ht="15.75">
      <c r="A2617" s="11" t="s">
        <v>11</v>
      </c>
      <c r="B2617" s="289"/>
      <c r="C2617" s="289"/>
      <c r="D2617" s="289"/>
      <c r="E2617" s="289"/>
      <c r="F2617" s="18"/>
      <c r="G2617" s="19" t="s">
        <v>13</v>
      </c>
      <c r="H2617" s="20" t="s">
        <v>161</v>
      </c>
      <c r="I2617" s="62"/>
      <c r="J2617" s="62"/>
      <c r="K2617" s="62"/>
      <c r="L2617" s="62"/>
      <c r="M2617" s="1"/>
    </row>
    <row r="2618" spans="1:13" ht="15.75">
      <c r="A2618" s="21" t="s">
        <v>14</v>
      </c>
      <c r="B2618" s="21" t="s">
        <v>16</v>
      </c>
      <c r="C2618" s="21" t="s">
        <v>17</v>
      </c>
      <c r="D2618" s="22" t="s">
        <v>18</v>
      </c>
      <c r="E2618" s="23" t="s">
        <v>19</v>
      </c>
      <c r="F2618" s="23" t="s">
        <v>20</v>
      </c>
      <c r="G2618" s="21" t="s">
        <v>21</v>
      </c>
      <c r="H2618" s="3"/>
      <c r="I2618" s="59"/>
      <c r="J2618" s="59"/>
      <c r="K2618" s="59"/>
      <c r="L2618" s="59"/>
      <c r="M2618" s="1"/>
    </row>
    <row r="2619" spans="1:13">
      <c r="A2619" s="24">
        <v>1</v>
      </c>
      <c r="B2619" s="25" t="s">
        <v>23</v>
      </c>
      <c r="C2619" s="26"/>
      <c r="D2619" s="27">
        <v>79305</v>
      </c>
      <c r="E2619" s="28">
        <f>D2619*C2619</f>
        <v>0</v>
      </c>
      <c r="F2619" s="29">
        <v>0.09</v>
      </c>
      <c r="G2619" s="30">
        <f>E2619-E2619*F2619</f>
        <v>0</v>
      </c>
      <c r="H2619" s="31">
        <f>D2619/1.08*0.91</f>
        <v>66821.805555555547</v>
      </c>
      <c r="I2619" s="59"/>
      <c r="J2619" s="59"/>
      <c r="K2619" s="59">
        <f>H2619*C2619</f>
        <v>0</v>
      </c>
      <c r="L2619" s="59"/>
      <c r="M2619" s="63">
        <f>H2619*C2619</f>
        <v>0</v>
      </c>
    </row>
    <row r="2620" spans="1:13">
      <c r="A2620" s="24">
        <v>2</v>
      </c>
      <c r="B2620" s="25" t="s">
        <v>25</v>
      </c>
      <c r="C2620" s="32"/>
      <c r="D2620" s="33">
        <v>128591</v>
      </c>
      <c r="E2620" s="28">
        <f t="shared" ref="E2620:E2636" si="341">D2620*C2620</f>
        <v>0</v>
      </c>
      <c r="F2620" s="29">
        <v>0.09</v>
      </c>
      <c r="G2620" s="30">
        <f t="shared" ref="G2620:G2636" si="342">E2620-E2620*F2620</f>
        <v>0</v>
      </c>
      <c r="H2620" s="31">
        <f t="shared" ref="H2620:H2636" si="343">D2620/1.08*0.91</f>
        <v>108349.82407407407</v>
      </c>
      <c r="I2620" s="59"/>
      <c r="J2620" s="59"/>
      <c r="K2620" s="59">
        <f t="shared" ref="K2620:K2636" si="344">H2620*C2620</f>
        <v>0</v>
      </c>
      <c r="L2620" s="59"/>
      <c r="M2620" s="63">
        <f t="shared" ref="M2620:M2636" si="345">H2620*C2620</f>
        <v>0</v>
      </c>
    </row>
    <row r="2621" spans="1:13">
      <c r="A2621" s="24">
        <v>3</v>
      </c>
      <c r="B2621" s="25" t="s">
        <v>26</v>
      </c>
      <c r="C2621" s="88">
        <v>3</v>
      </c>
      <c r="D2621" s="27">
        <v>60043</v>
      </c>
      <c r="E2621" s="28">
        <f t="shared" si="341"/>
        <v>180129</v>
      </c>
      <c r="F2621" s="29">
        <v>0.09</v>
      </c>
      <c r="G2621" s="30">
        <f t="shared" si="342"/>
        <v>163917.39000000001</v>
      </c>
      <c r="H2621" s="31">
        <f t="shared" si="343"/>
        <v>50591.787037037036</v>
      </c>
      <c r="I2621" s="59"/>
      <c r="J2621" s="59"/>
      <c r="K2621" s="59">
        <f t="shared" si="344"/>
        <v>151775.36111111112</v>
      </c>
      <c r="L2621" s="59"/>
      <c r="M2621" s="63">
        <f t="shared" si="345"/>
        <v>151775.36111111112</v>
      </c>
    </row>
    <row r="2622" spans="1:13">
      <c r="A2622" s="24">
        <v>4</v>
      </c>
      <c r="B2622" s="25" t="s">
        <v>27</v>
      </c>
      <c r="C2622" s="106"/>
      <c r="D2622" s="27">
        <v>115781</v>
      </c>
      <c r="E2622" s="28">
        <f t="shared" si="341"/>
        <v>0</v>
      </c>
      <c r="F2622" s="29">
        <v>0.09</v>
      </c>
      <c r="G2622" s="30">
        <f t="shared" si="342"/>
        <v>0</v>
      </c>
      <c r="H2622" s="31">
        <f t="shared" si="343"/>
        <v>97556.212962962964</v>
      </c>
      <c r="I2622" s="59"/>
      <c r="J2622" s="59"/>
      <c r="K2622" s="59">
        <f t="shared" si="344"/>
        <v>0</v>
      </c>
      <c r="L2622" s="59"/>
      <c r="M2622" s="63">
        <f t="shared" si="345"/>
        <v>0</v>
      </c>
    </row>
    <row r="2623" spans="1:13">
      <c r="A2623" s="24">
        <v>5</v>
      </c>
      <c r="B2623" s="25" t="s">
        <v>28</v>
      </c>
      <c r="C2623" s="32">
        <v>3</v>
      </c>
      <c r="D2623" s="27">
        <v>119943</v>
      </c>
      <c r="E2623" s="28">
        <f t="shared" si="341"/>
        <v>359829</v>
      </c>
      <c r="F2623" s="29">
        <v>0.09</v>
      </c>
      <c r="G2623" s="30">
        <f t="shared" si="342"/>
        <v>327444.39</v>
      </c>
      <c r="H2623" s="31">
        <f t="shared" si="343"/>
        <v>101063.08333333333</v>
      </c>
      <c r="I2623" s="59"/>
      <c r="J2623" s="59"/>
      <c r="K2623" s="59">
        <f t="shared" si="344"/>
        <v>303189.25</v>
      </c>
      <c r="L2623" s="59"/>
      <c r="M2623" s="63">
        <f t="shared" si="345"/>
        <v>303189.25</v>
      </c>
    </row>
    <row r="2624" spans="1:13">
      <c r="A2624" s="24">
        <v>6</v>
      </c>
      <c r="B2624" s="25" t="s">
        <v>29</v>
      </c>
      <c r="C2624" s="26"/>
      <c r="D2624" s="27">
        <v>94810</v>
      </c>
      <c r="E2624" s="28">
        <f t="shared" si="341"/>
        <v>0</v>
      </c>
      <c r="F2624" s="29">
        <v>0.09</v>
      </c>
      <c r="G2624" s="30">
        <f t="shared" si="342"/>
        <v>0</v>
      </c>
      <c r="H2624" s="31">
        <f t="shared" si="343"/>
        <v>79886.203703703708</v>
      </c>
      <c r="I2624" s="59"/>
      <c r="J2624" s="59"/>
      <c r="K2624" s="59">
        <f t="shared" si="344"/>
        <v>0</v>
      </c>
      <c r="L2624" s="59"/>
      <c r="M2624" s="63">
        <f t="shared" si="345"/>
        <v>0</v>
      </c>
    </row>
    <row r="2625" spans="1:13">
      <c r="A2625" s="24">
        <v>7</v>
      </c>
      <c r="B2625" s="25" t="s">
        <v>30</v>
      </c>
      <c r="C2625" s="34"/>
      <c r="D2625" s="27">
        <v>141396</v>
      </c>
      <c r="E2625" s="28">
        <f t="shared" si="341"/>
        <v>0</v>
      </c>
      <c r="F2625" s="29">
        <v>0.09</v>
      </c>
      <c r="G2625" s="30">
        <f t="shared" si="342"/>
        <v>0</v>
      </c>
      <c r="H2625" s="31">
        <f t="shared" si="343"/>
        <v>119139.22222222222</v>
      </c>
      <c r="I2625" s="59"/>
      <c r="J2625" s="59"/>
      <c r="K2625" s="59">
        <f t="shared" si="344"/>
        <v>0</v>
      </c>
      <c r="L2625" s="59"/>
      <c r="M2625" s="63">
        <f t="shared" si="345"/>
        <v>0</v>
      </c>
    </row>
    <row r="2626" spans="1:13">
      <c r="A2626" s="24">
        <v>8</v>
      </c>
      <c r="B2626" s="25" t="s">
        <v>31</v>
      </c>
      <c r="C2626" s="26"/>
      <c r="D2626" s="27">
        <v>232931</v>
      </c>
      <c r="E2626" s="28">
        <f t="shared" si="341"/>
        <v>0</v>
      </c>
      <c r="F2626" s="29">
        <v>0.09</v>
      </c>
      <c r="G2626" s="30">
        <f t="shared" si="342"/>
        <v>0</v>
      </c>
      <c r="H2626" s="31">
        <f t="shared" si="343"/>
        <v>196265.93518518517</v>
      </c>
      <c r="I2626" s="59"/>
      <c r="J2626" s="59"/>
      <c r="K2626" s="59">
        <f t="shared" si="344"/>
        <v>0</v>
      </c>
      <c r="L2626" s="59"/>
      <c r="M2626" s="63">
        <f t="shared" si="345"/>
        <v>0</v>
      </c>
    </row>
    <row r="2627" spans="1:13">
      <c r="A2627" s="24">
        <v>9</v>
      </c>
      <c r="B2627" s="36" t="s">
        <v>32</v>
      </c>
      <c r="C2627" s="26"/>
      <c r="D2627" s="27">
        <v>101534</v>
      </c>
      <c r="E2627" s="28">
        <f t="shared" si="341"/>
        <v>0</v>
      </c>
      <c r="F2627" s="29">
        <v>0.09</v>
      </c>
      <c r="G2627" s="30">
        <f t="shared" si="342"/>
        <v>0</v>
      </c>
      <c r="H2627" s="31">
        <f t="shared" si="343"/>
        <v>85551.796296296307</v>
      </c>
      <c r="I2627" s="59"/>
      <c r="J2627" s="59"/>
      <c r="K2627" s="59">
        <f t="shared" si="344"/>
        <v>0</v>
      </c>
      <c r="L2627" s="59"/>
      <c r="M2627" s="63">
        <f t="shared" si="345"/>
        <v>0</v>
      </c>
    </row>
    <row r="2628" spans="1:13">
      <c r="A2628" s="24">
        <v>10</v>
      </c>
      <c r="B2628" s="36" t="s">
        <v>33</v>
      </c>
      <c r="C2628" s="37"/>
      <c r="D2628" s="33">
        <v>110148</v>
      </c>
      <c r="E2628" s="28">
        <f t="shared" si="341"/>
        <v>0</v>
      </c>
      <c r="F2628" s="29">
        <v>0.09</v>
      </c>
      <c r="G2628" s="30">
        <f t="shared" si="342"/>
        <v>0</v>
      </c>
      <c r="H2628" s="31">
        <f t="shared" si="343"/>
        <v>92809.888888888876</v>
      </c>
      <c r="I2628" s="59"/>
      <c r="J2628" s="59"/>
      <c r="K2628" s="59">
        <f t="shared" si="344"/>
        <v>0</v>
      </c>
      <c r="L2628" s="59"/>
      <c r="M2628" s="63">
        <f t="shared" si="345"/>
        <v>0</v>
      </c>
    </row>
    <row r="2629" spans="1:13">
      <c r="A2629" s="24">
        <v>11</v>
      </c>
      <c r="B2629" s="25" t="s">
        <v>34</v>
      </c>
      <c r="C2629" s="37"/>
      <c r="D2629" s="27">
        <v>54198</v>
      </c>
      <c r="E2629" s="28">
        <f t="shared" si="341"/>
        <v>0</v>
      </c>
      <c r="F2629" s="29">
        <v>0.09</v>
      </c>
      <c r="G2629" s="30">
        <f t="shared" si="342"/>
        <v>0</v>
      </c>
      <c r="H2629" s="31">
        <f t="shared" si="343"/>
        <v>45666.833333333328</v>
      </c>
      <c r="I2629" s="59"/>
      <c r="J2629" s="59"/>
      <c r="K2629" s="59">
        <f t="shared" si="344"/>
        <v>0</v>
      </c>
      <c r="L2629" s="59"/>
      <c r="M2629" s="63">
        <f t="shared" si="345"/>
        <v>0</v>
      </c>
    </row>
    <row r="2630" spans="1:13">
      <c r="A2630" s="24">
        <v>12</v>
      </c>
      <c r="B2630" s="25" t="s">
        <v>35</v>
      </c>
      <c r="C2630" s="37"/>
      <c r="D2630" s="27">
        <v>49680</v>
      </c>
      <c r="E2630" s="28">
        <f t="shared" si="341"/>
        <v>0</v>
      </c>
      <c r="F2630" s="29">
        <v>0.09</v>
      </c>
      <c r="G2630" s="30">
        <f t="shared" si="342"/>
        <v>0</v>
      </c>
      <c r="H2630" s="31">
        <f t="shared" si="343"/>
        <v>41860</v>
      </c>
      <c r="I2630" s="59"/>
      <c r="J2630" s="59"/>
      <c r="K2630" s="59">
        <f t="shared" si="344"/>
        <v>0</v>
      </c>
      <c r="L2630" s="59"/>
      <c r="M2630" s="63">
        <f t="shared" si="345"/>
        <v>0</v>
      </c>
    </row>
    <row r="2631" spans="1:13">
      <c r="A2631" s="24">
        <v>13</v>
      </c>
      <c r="B2631" s="25" t="s">
        <v>36</v>
      </c>
      <c r="C2631" s="37">
        <v>3</v>
      </c>
      <c r="D2631" s="38">
        <v>64152</v>
      </c>
      <c r="E2631" s="28">
        <f t="shared" si="341"/>
        <v>192456</v>
      </c>
      <c r="F2631" s="29">
        <v>0.09</v>
      </c>
      <c r="G2631" s="30">
        <f t="shared" si="342"/>
        <v>175134.96</v>
      </c>
      <c r="H2631" s="31">
        <f t="shared" si="343"/>
        <v>54053.999999999993</v>
      </c>
      <c r="I2631" s="59"/>
      <c r="J2631" s="59"/>
      <c r="K2631" s="59">
        <f t="shared" si="344"/>
        <v>162161.99999999997</v>
      </c>
      <c r="L2631" s="59"/>
      <c r="M2631" s="63">
        <f t="shared" si="345"/>
        <v>162161.99999999997</v>
      </c>
    </row>
    <row r="2632" spans="1:13">
      <c r="A2632" s="24">
        <v>14</v>
      </c>
      <c r="B2632" s="25" t="s">
        <v>37</v>
      </c>
      <c r="C2632" s="37"/>
      <c r="D2632" s="38">
        <v>65934</v>
      </c>
      <c r="E2632" s="28">
        <f t="shared" si="341"/>
        <v>0</v>
      </c>
      <c r="F2632" s="29">
        <v>0.09</v>
      </c>
      <c r="G2632" s="30">
        <f t="shared" si="342"/>
        <v>0</v>
      </c>
      <c r="H2632" s="31">
        <f t="shared" si="343"/>
        <v>55555.499999999993</v>
      </c>
      <c r="I2632" s="59"/>
      <c r="J2632" s="59"/>
      <c r="K2632" s="59">
        <f t="shared" si="344"/>
        <v>0</v>
      </c>
      <c r="L2632" s="59"/>
      <c r="M2632" s="63">
        <f t="shared" si="345"/>
        <v>0</v>
      </c>
    </row>
    <row r="2633" spans="1:13">
      <c r="A2633" s="24">
        <v>15</v>
      </c>
      <c r="B2633" s="25" t="s">
        <v>38</v>
      </c>
      <c r="C2633" s="37">
        <v>3</v>
      </c>
      <c r="D2633" s="38">
        <v>76626</v>
      </c>
      <c r="E2633" s="28">
        <f t="shared" si="341"/>
        <v>229878</v>
      </c>
      <c r="F2633" s="29">
        <v>0.09</v>
      </c>
      <c r="G2633" s="30">
        <f t="shared" si="342"/>
        <v>209188.98</v>
      </c>
      <c r="H2633" s="31">
        <f t="shared" si="343"/>
        <v>64564.5</v>
      </c>
      <c r="I2633" s="59"/>
      <c r="J2633" s="59"/>
      <c r="K2633" s="59">
        <f t="shared" si="344"/>
        <v>193693.5</v>
      </c>
      <c r="L2633" s="59"/>
      <c r="M2633" s="63">
        <f t="shared" si="345"/>
        <v>193693.5</v>
      </c>
    </row>
    <row r="2634" spans="1:13">
      <c r="A2634" s="24">
        <v>16</v>
      </c>
      <c r="B2634" s="25" t="s">
        <v>39</v>
      </c>
      <c r="C2634" s="37"/>
      <c r="D2634" s="38">
        <v>80190</v>
      </c>
      <c r="E2634" s="28">
        <f t="shared" si="341"/>
        <v>0</v>
      </c>
      <c r="F2634" s="29">
        <v>0.09</v>
      </c>
      <c r="G2634" s="30">
        <f t="shared" si="342"/>
        <v>0</v>
      </c>
      <c r="H2634" s="31">
        <f t="shared" si="343"/>
        <v>67567.5</v>
      </c>
      <c r="I2634" s="59"/>
      <c r="J2634" s="59"/>
      <c r="K2634" s="59">
        <f t="shared" si="344"/>
        <v>0</v>
      </c>
      <c r="L2634" s="59"/>
      <c r="M2634" s="63">
        <f t="shared" si="345"/>
        <v>0</v>
      </c>
    </row>
    <row r="2635" spans="1:13">
      <c r="A2635" s="24">
        <v>17</v>
      </c>
      <c r="B2635" s="25" t="s">
        <v>40</v>
      </c>
      <c r="C2635" s="37">
        <v>3</v>
      </c>
      <c r="D2635" s="38">
        <v>113832</v>
      </c>
      <c r="E2635" s="28">
        <f t="shared" si="341"/>
        <v>341496</v>
      </c>
      <c r="F2635" s="29">
        <v>0.09</v>
      </c>
      <c r="G2635" s="30">
        <f t="shared" si="342"/>
        <v>310761.36</v>
      </c>
      <c r="H2635" s="31">
        <f t="shared" si="343"/>
        <v>95914</v>
      </c>
      <c r="I2635" s="59"/>
      <c r="J2635" s="59"/>
      <c r="K2635" s="59">
        <f t="shared" si="344"/>
        <v>287742</v>
      </c>
      <c r="L2635" s="59"/>
      <c r="M2635" s="63">
        <f t="shared" si="345"/>
        <v>287742</v>
      </c>
    </row>
    <row r="2636" spans="1:13">
      <c r="A2636" s="24">
        <v>18</v>
      </c>
      <c r="B2636" s="25" t="s">
        <v>41</v>
      </c>
      <c r="C2636" s="37">
        <v>3</v>
      </c>
      <c r="D2636" s="39">
        <v>98010</v>
      </c>
      <c r="E2636" s="28">
        <f t="shared" si="341"/>
        <v>294030</v>
      </c>
      <c r="F2636" s="29">
        <v>0.09</v>
      </c>
      <c r="G2636" s="30">
        <f t="shared" si="342"/>
        <v>267567.3</v>
      </c>
      <c r="H2636" s="31">
        <f t="shared" si="343"/>
        <v>82582.5</v>
      </c>
      <c r="I2636" s="59"/>
      <c r="J2636" s="59"/>
      <c r="K2636" s="59">
        <f t="shared" si="344"/>
        <v>247747.5</v>
      </c>
      <c r="L2636" s="59"/>
      <c r="M2636" s="63">
        <f t="shared" si="345"/>
        <v>247747.5</v>
      </c>
    </row>
    <row r="2637" spans="1:13" ht="17.25">
      <c r="A2637" s="40"/>
      <c r="B2637" s="41" t="s">
        <v>42</v>
      </c>
      <c r="C2637" s="42">
        <f>SUM(C2619:C2636)</f>
        <v>18</v>
      </c>
      <c r="D2637" s="42"/>
      <c r="E2637" s="43">
        <f>SUM(E2619:E2636)</f>
        <v>1597818</v>
      </c>
      <c r="F2637" s="43"/>
      <c r="G2637" s="111">
        <f>SUM(G2619:G2636)</f>
        <v>1454014.3800000001</v>
      </c>
      <c r="H2637" s="45"/>
      <c r="I2637" s="64"/>
      <c r="J2637" s="113"/>
      <c r="K2637" s="113">
        <f>SUM(K2619:K2636)</f>
        <v>1346309.611111111</v>
      </c>
      <c r="L2637" s="113"/>
      <c r="M2637" s="45">
        <f>SUM(M2619:M2636)</f>
        <v>1346309.611111111</v>
      </c>
    </row>
    <row r="2638" spans="1:13" ht="31.5">
      <c r="A2638" s="46"/>
      <c r="B2638" s="47"/>
      <c r="C2638" s="48"/>
      <c r="D2638" s="48"/>
      <c r="E2638" s="49"/>
      <c r="F2638" s="49"/>
      <c r="G2638" s="50"/>
      <c r="H2638" s="51"/>
      <c r="I2638" s="65"/>
      <c r="J2638" s="114"/>
      <c r="K2638" s="114">
        <f>K2637*0.08</f>
        <v>107704.76888888888</v>
      </c>
      <c r="L2638" s="114"/>
      <c r="M2638" s="115">
        <f>M2637*0.1</f>
        <v>134630.9611111111</v>
      </c>
    </row>
    <row r="2639" spans="1:13" ht="18">
      <c r="A2639" s="283"/>
      <c r="B2639" s="283"/>
      <c r="C2639" s="284"/>
      <c r="D2639" s="284"/>
      <c r="E2639" s="54"/>
      <c r="F2639" s="54"/>
      <c r="G2639" s="55"/>
      <c r="H2639" s="56"/>
      <c r="I2639" s="66"/>
      <c r="J2639" s="116"/>
      <c r="K2639" s="116">
        <f>SUM(K2637:K2638)</f>
        <v>1454014.38</v>
      </c>
      <c r="L2639" s="116"/>
      <c r="M2639" s="117">
        <f>SUM(M2637:M2638)</f>
        <v>1480940.5722222221</v>
      </c>
    </row>
    <row r="2640" spans="1:13" ht="18">
      <c r="A2640" s="283" t="s">
        <v>43</v>
      </c>
      <c r="B2640" s="283"/>
      <c r="C2640" s="284" t="s">
        <v>44</v>
      </c>
      <c r="D2640" s="284"/>
      <c r="E2640" s="54"/>
      <c r="F2640" s="54"/>
      <c r="G2640" s="55" t="s">
        <v>45</v>
      </c>
      <c r="H2640" s="56"/>
    </row>
    <row r="2652" spans="1:13" ht="15.75">
      <c r="A2652" s="279" t="s">
        <v>0</v>
      </c>
      <c r="B2652" s="279"/>
      <c r="C2652" s="279"/>
      <c r="D2652" s="279"/>
      <c r="E2652" s="279"/>
      <c r="F2652" s="279"/>
      <c r="G2652" s="279"/>
      <c r="H2652" s="3"/>
      <c r="I2652" s="112"/>
      <c r="K2652" s="112"/>
      <c r="L2652" s="112"/>
      <c r="M2652" s="1"/>
    </row>
    <row r="2653" spans="1:13" ht="17.25">
      <c r="A2653" s="279" t="s">
        <v>1</v>
      </c>
      <c r="B2653" s="279"/>
      <c r="C2653" s="279"/>
      <c r="D2653" s="279"/>
      <c r="E2653" s="279"/>
      <c r="F2653" s="279"/>
      <c r="G2653" s="279"/>
      <c r="H2653" s="3"/>
      <c r="I2653" s="58"/>
      <c r="J2653" s="58"/>
      <c r="K2653" s="58"/>
      <c r="L2653" s="58"/>
      <c r="M2653" s="1"/>
    </row>
    <row r="2654" spans="1:13" ht="15.75">
      <c r="A2654" s="279" t="s">
        <v>2</v>
      </c>
      <c r="B2654" s="279"/>
      <c r="C2654" s="279"/>
      <c r="D2654" s="279"/>
      <c r="E2654" s="279"/>
      <c r="F2654" s="279"/>
      <c r="G2654" s="279"/>
      <c r="H2654" s="3"/>
      <c r="I2654" s="59"/>
      <c r="J2654" s="59"/>
      <c r="K2654" s="59"/>
      <c r="L2654" s="59"/>
      <c r="M2654" s="1"/>
    </row>
    <row r="2655" spans="1:13" ht="15.75">
      <c r="A2655" s="279" t="s">
        <v>4</v>
      </c>
      <c r="B2655" s="279"/>
      <c r="C2655" s="279"/>
      <c r="D2655" s="279"/>
      <c r="E2655" s="279"/>
      <c r="F2655" s="279"/>
      <c r="G2655" s="279"/>
      <c r="H2655" s="3"/>
      <c r="I2655" s="59"/>
      <c r="J2655" s="59"/>
      <c r="K2655" s="59"/>
      <c r="L2655" s="59"/>
      <c r="M2655" s="1"/>
    </row>
    <row r="2656" spans="1:13" ht="15.75">
      <c r="A2656" s="280" t="s">
        <v>6</v>
      </c>
      <c r="B2656" s="280"/>
      <c r="C2656" s="280"/>
      <c r="D2656" s="280"/>
      <c r="E2656" s="280"/>
      <c r="F2656" s="280"/>
      <c r="G2656" s="280"/>
      <c r="H2656" s="3"/>
      <c r="I2656" s="59"/>
      <c r="J2656" s="59"/>
      <c r="K2656" s="59"/>
      <c r="L2656" s="59"/>
      <c r="M2656" s="1"/>
    </row>
    <row r="2657" spans="1:13" ht="27.75">
      <c r="A2657" s="9"/>
      <c r="B2657" s="9"/>
      <c r="C2657" s="281" t="s">
        <v>620</v>
      </c>
      <c r="D2657" s="281"/>
      <c r="E2657" s="281"/>
      <c r="F2657" s="281"/>
      <c r="G2657" s="281"/>
      <c r="H2657" s="10"/>
      <c r="I2657" s="59"/>
      <c r="J2657" s="59"/>
      <c r="K2657" s="59"/>
      <c r="L2657" s="59"/>
      <c r="M2657" s="2"/>
    </row>
    <row r="2658" spans="1:13" ht="15.75">
      <c r="A2658" s="11" t="s">
        <v>1100</v>
      </c>
      <c r="B2658" s="12"/>
      <c r="C2658" s="13"/>
      <c r="D2658" s="286"/>
      <c r="E2658" s="286"/>
      <c r="F2658" s="286"/>
      <c r="G2658" s="286"/>
      <c r="H2658" s="15"/>
      <c r="I2658" s="59"/>
      <c r="J2658" s="59"/>
      <c r="K2658" s="59"/>
      <c r="L2658" s="59"/>
      <c r="M2658" s="1"/>
    </row>
    <row r="2659" spans="1:13" ht="15.75">
      <c r="A2659" s="11" t="s">
        <v>9</v>
      </c>
      <c r="B2659" s="306" t="s">
        <v>1173</v>
      </c>
      <c r="C2659" s="306"/>
      <c r="D2659" s="306"/>
      <c r="E2659" s="306"/>
      <c r="F2659" s="11"/>
      <c r="G2659" s="16"/>
      <c r="H2659" s="17"/>
      <c r="I2659" s="60"/>
      <c r="J2659" s="60"/>
      <c r="K2659" s="60"/>
      <c r="L2659" s="60"/>
      <c r="M2659" s="74"/>
    </row>
    <row r="2660" spans="1:13" ht="15.75">
      <c r="A2660" s="11" t="s">
        <v>11</v>
      </c>
      <c r="B2660" s="289"/>
      <c r="C2660" s="289"/>
      <c r="D2660" s="289"/>
      <c r="E2660" s="289"/>
      <c r="F2660" s="18"/>
      <c r="G2660" s="19" t="s">
        <v>13</v>
      </c>
      <c r="H2660" s="20" t="s">
        <v>161</v>
      </c>
      <c r="I2660" s="62"/>
      <c r="J2660" s="62"/>
      <c r="K2660" s="62"/>
      <c r="L2660" s="62"/>
      <c r="M2660" s="1"/>
    </row>
    <row r="2661" spans="1:13" ht="15.75">
      <c r="A2661" s="21" t="s">
        <v>14</v>
      </c>
      <c r="B2661" s="21" t="s">
        <v>16</v>
      </c>
      <c r="C2661" s="21" t="s">
        <v>17</v>
      </c>
      <c r="D2661" s="22" t="s">
        <v>18</v>
      </c>
      <c r="E2661" s="23" t="s">
        <v>19</v>
      </c>
      <c r="F2661" s="23" t="s">
        <v>20</v>
      </c>
      <c r="G2661" s="21" t="s">
        <v>21</v>
      </c>
      <c r="H2661" s="3"/>
      <c r="I2661" s="59"/>
      <c r="J2661" s="59"/>
      <c r="K2661" s="59"/>
      <c r="L2661" s="59"/>
      <c r="M2661" s="1"/>
    </row>
    <row r="2662" spans="1:13">
      <c r="A2662" s="24">
        <v>1</v>
      </c>
      <c r="B2662" s="25" t="s">
        <v>23</v>
      </c>
      <c r="C2662" s="26">
        <v>3</v>
      </c>
      <c r="D2662" s="27">
        <v>79305</v>
      </c>
      <c r="E2662" s="28">
        <f>D2662*C2662</f>
        <v>237915</v>
      </c>
      <c r="F2662" s="29">
        <v>0.09</v>
      </c>
      <c r="G2662" s="30">
        <f>E2662-E2662*F2662</f>
        <v>216502.65</v>
      </c>
      <c r="H2662" s="31">
        <f>D2662/1.08*0.91</f>
        <v>66821.805555555547</v>
      </c>
      <c r="I2662" s="59"/>
      <c r="J2662" s="59"/>
      <c r="K2662" s="59">
        <f>H2662*C2662</f>
        <v>200465.41666666663</v>
      </c>
      <c r="L2662" s="59"/>
      <c r="M2662" s="63">
        <f>H2662*C2662</f>
        <v>200465.41666666663</v>
      </c>
    </row>
    <row r="2663" spans="1:13">
      <c r="A2663" s="24">
        <v>2</v>
      </c>
      <c r="B2663" s="25" t="s">
        <v>25</v>
      </c>
      <c r="C2663" s="32">
        <v>3</v>
      </c>
      <c r="D2663" s="33">
        <v>128591</v>
      </c>
      <c r="E2663" s="28">
        <f t="shared" ref="E2663:E2679" si="346">D2663*C2663</f>
        <v>385773</v>
      </c>
      <c r="F2663" s="29">
        <v>0.09</v>
      </c>
      <c r="G2663" s="30">
        <f t="shared" ref="G2663:G2679" si="347">E2663-E2663*F2663</f>
        <v>351053.43</v>
      </c>
      <c r="H2663" s="31">
        <f t="shared" ref="H2663:H2679" si="348">D2663/1.08*0.91</f>
        <v>108349.82407407407</v>
      </c>
      <c r="I2663" s="59"/>
      <c r="J2663" s="59"/>
      <c r="K2663" s="59">
        <f t="shared" ref="K2663:K2679" si="349">H2663*C2663</f>
        <v>325049.47222222225</v>
      </c>
      <c r="L2663" s="59"/>
      <c r="M2663" s="63">
        <f t="shared" ref="M2663:M2679" si="350">H2663*C2663</f>
        <v>325049.47222222225</v>
      </c>
    </row>
    <row r="2664" spans="1:13">
      <c r="A2664" s="24">
        <v>3</v>
      </c>
      <c r="B2664" s="25" t="s">
        <v>26</v>
      </c>
      <c r="C2664" s="88">
        <v>3</v>
      </c>
      <c r="D2664" s="27">
        <v>60043</v>
      </c>
      <c r="E2664" s="28">
        <f t="shared" si="346"/>
        <v>180129</v>
      </c>
      <c r="F2664" s="29">
        <v>0.09</v>
      </c>
      <c r="G2664" s="30">
        <f t="shared" si="347"/>
        <v>163917.39000000001</v>
      </c>
      <c r="H2664" s="31">
        <f t="shared" si="348"/>
        <v>50591.787037037036</v>
      </c>
      <c r="I2664" s="59"/>
      <c r="J2664" s="59"/>
      <c r="K2664" s="59">
        <f t="shared" si="349"/>
        <v>151775.36111111112</v>
      </c>
      <c r="L2664" s="59"/>
      <c r="M2664" s="63">
        <f t="shared" si="350"/>
        <v>151775.36111111112</v>
      </c>
    </row>
    <row r="2665" spans="1:13">
      <c r="A2665" s="24">
        <v>4</v>
      </c>
      <c r="B2665" s="25" t="s">
        <v>27</v>
      </c>
      <c r="C2665" s="106">
        <v>3</v>
      </c>
      <c r="D2665" s="27">
        <v>115781</v>
      </c>
      <c r="E2665" s="28">
        <f t="shared" si="346"/>
        <v>347343</v>
      </c>
      <c r="F2665" s="29">
        <v>0.09</v>
      </c>
      <c r="G2665" s="30">
        <f t="shared" si="347"/>
        <v>316082.13</v>
      </c>
      <c r="H2665" s="31">
        <f t="shared" si="348"/>
        <v>97556.212962962964</v>
      </c>
      <c r="I2665" s="59"/>
      <c r="J2665" s="59"/>
      <c r="K2665" s="59">
        <f t="shared" si="349"/>
        <v>292668.63888888888</v>
      </c>
      <c r="L2665" s="59"/>
      <c r="M2665" s="63">
        <f t="shared" si="350"/>
        <v>292668.63888888888</v>
      </c>
    </row>
    <row r="2666" spans="1:13">
      <c r="A2666" s="24">
        <v>5</v>
      </c>
      <c r="B2666" s="25" t="s">
        <v>28</v>
      </c>
      <c r="C2666" s="32"/>
      <c r="D2666" s="27">
        <v>119943</v>
      </c>
      <c r="E2666" s="28">
        <f t="shared" si="346"/>
        <v>0</v>
      </c>
      <c r="F2666" s="29">
        <v>0.09</v>
      </c>
      <c r="G2666" s="30">
        <f t="shared" si="347"/>
        <v>0</v>
      </c>
      <c r="H2666" s="31">
        <f t="shared" si="348"/>
        <v>101063.08333333333</v>
      </c>
      <c r="I2666" s="59"/>
      <c r="J2666" s="59"/>
      <c r="K2666" s="59">
        <f t="shared" si="349"/>
        <v>0</v>
      </c>
      <c r="L2666" s="59"/>
      <c r="M2666" s="63">
        <f t="shared" si="350"/>
        <v>0</v>
      </c>
    </row>
    <row r="2667" spans="1:13">
      <c r="A2667" s="24">
        <v>6</v>
      </c>
      <c r="B2667" s="25" t="s">
        <v>29</v>
      </c>
      <c r="C2667" s="26"/>
      <c r="D2667" s="27">
        <v>94810</v>
      </c>
      <c r="E2667" s="28">
        <f t="shared" si="346"/>
        <v>0</v>
      </c>
      <c r="F2667" s="29">
        <v>0.09</v>
      </c>
      <c r="G2667" s="30">
        <f t="shared" si="347"/>
        <v>0</v>
      </c>
      <c r="H2667" s="31">
        <f t="shared" si="348"/>
        <v>79886.203703703708</v>
      </c>
      <c r="I2667" s="59"/>
      <c r="J2667" s="59"/>
      <c r="K2667" s="59">
        <f t="shared" si="349"/>
        <v>0</v>
      </c>
      <c r="L2667" s="59"/>
      <c r="M2667" s="63">
        <f t="shared" si="350"/>
        <v>0</v>
      </c>
    </row>
    <row r="2668" spans="1:13">
      <c r="A2668" s="24">
        <v>7</v>
      </c>
      <c r="B2668" s="25" t="s">
        <v>30</v>
      </c>
      <c r="C2668" s="34"/>
      <c r="D2668" s="27">
        <v>141396</v>
      </c>
      <c r="E2668" s="28">
        <f t="shared" si="346"/>
        <v>0</v>
      </c>
      <c r="F2668" s="29">
        <v>0.09</v>
      </c>
      <c r="G2668" s="30">
        <f t="shared" si="347"/>
        <v>0</v>
      </c>
      <c r="H2668" s="31">
        <f t="shared" si="348"/>
        <v>119139.22222222222</v>
      </c>
      <c r="I2668" s="59"/>
      <c r="J2668" s="59"/>
      <c r="K2668" s="59">
        <f t="shared" si="349"/>
        <v>0</v>
      </c>
      <c r="L2668" s="59"/>
      <c r="M2668" s="63">
        <f t="shared" si="350"/>
        <v>0</v>
      </c>
    </row>
    <row r="2669" spans="1:13">
      <c r="A2669" s="24">
        <v>8</v>
      </c>
      <c r="B2669" s="25" t="s">
        <v>31</v>
      </c>
      <c r="C2669" s="26"/>
      <c r="D2669" s="27">
        <v>232931</v>
      </c>
      <c r="E2669" s="28">
        <f t="shared" si="346"/>
        <v>0</v>
      </c>
      <c r="F2669" s="29">
        <v>0.09</v>
      </c>
      <c r="G2669" s="30">
        <f t="shared" si="347"/>
        <v>0</v>
      </c>
      <c r="H2669" s="31">
        <f t="shared" si="348"/>
        <v>196265.93518518517</v>
      </c>
      <c r="I2669" s="59"/>
      <c r="J2669" s="59"/>
      <c r="K2669" s="59">
        <f t="shared" si="349"/>
        <v>0</v>
      </c>
      <c r="L2669" s="59"/>
      <c r="M2669" s="63">
        <f t="shared" si="350"/>
        <v>0</v>
      </c>
    </row>
    <row r="2670" spans="1:13">
      <c r="A2670" s="24">
        <v>9</v>
      </c>
      <c r="B2670" s="36" t="s">
        <v>32</v>
      </c>
      <c r="C2670" s="26"/>
      <c r="D2670" s="27">
        <v>101534</v>
      </c>
      <c r="E2670" s="28">
        <f t="shared" si="346"/>
        <v>0</v>
      </c>
      <c r="F2670" s="29">
        <v>0.09</v>
      </c>
      <c r="G2670" s="30">
        <f t="shared" si="347"/>
        <v>0</v>
      </c>
      <c r="H2670" s="31">
        <f t="shared" si="348"/>
        <v>85551.796296296307</v>
      </c>
      <c r="I2670" s="59"/>
      <c r="J2670" s="59"/>
      <c r="K2670" s="59">
        <f t="shared" si="349"/>
        <v>0</v>
      </c>
      <c r="L2670" s="59"/>
      <c r="M2670" s="63">
        <f t="shared" si="350"/>
        <v>0</v>
      </c>
    </row>
    <row r="2671" spans="1:13">
      <c r="A2671" s="24">
        <v>10</v>
      </c>
      <c r="B2671" s="36" t="s">
        <v>33</v>
      </c>
      <c r="C2671" s="37"/>
      <c r="D2671" s="33">
        <v>110148</v>
      </c>
      <c r="E2671" s="28">
        <f t="shared" si="346"/>
        <v>0</v>
      </c>
      <c r="F2671" s="29">
        <v>0.09</v>
      </c>
      <c r="G2671" s="30">
        <f t="shared" si="347"/>
        <v>0</v>
      </c>
      <c r="H2671" s="31">
        <f t="shared" si="348"/>
        <v>92809.888888888876</v>
      </c>
      <c r="I2671" s="59"/>
      <c r="J2671" s="59"/>
      <c r="K2671" s="59">
        <f t="shared" si="349"/>
        <v>0</v>
      </c>
      <c r="L2671" s="59"/>
      <c r="M2671" s="63">
        <f t="shared" si="350"/>
        <v>0</v>
      </c>
    </row>
    <row r="2672" spans="1:13">
      <c r="A2672" s="24">
        <v>11</v>
      </c>
      <c r="B2672" s="25" t="s">
        <v>34</v>
      </c>
      <c r="C2672" s="37"/>
      <c r="D2672" s="27">
        <v>54198</v>
      </c>
      <c r="E2672" s="28">
        <f t="shared" si="346"/>
        <v>0</v>
      </c>
      <c r="F2672" s="29">
        <v>0.09</v>
      </c>
      <c r="G2672" s="30">
        <f t="shared" si="347"/>
        <v>0</v>
      </c>
      <c r="H2672" s="31">
        <f t="shared" si="348"/>
        <v>45666.833333333328</v>
      </c>
      <c r="I2672" s="59"/>
      <c r="J2672" s="59"/>
      <c r="K2672" s="59">
        <f t="shared" si="349"/>
        <v>0</v>
      </c>
      <c r="L2672" s="59"/>
      <c r="M2672" s="63">
        <f t="shared" si="350"/>
        <v>0</v>
      </c>
    </row>
    <row r="2673" spans="1:13">
      <c r="A2673" s="24">
        <v>12</v>
      </c>
      <c r="B2673" s="25" t="s">
        <v>35</v>
      </c>
      <c r="C2673" s="37"/>
      <c r="D2673" s="27">
        <v>49680</v>
      </c>
      <c r="E2673" s="28">
        <f t="shared" si="346"/>
        <v>0</v>
      </c>
      <c r="F2673" s="29">
        <v>0.09</v>
      </c>
      <c r="G2673" s="30">
        <f t="shared" si="347"/>
        <v>0</v>
      </c>
      <c r="H2673" s="31">
        <f t="shared" si="348"/>
        <v>41860</v>
      </c>
      <c r="I2673" s="59"/>
      <c r="J2673" s="59"/>
      <c r="K2673" s="59">
        <f t="shared" si="349"/>
        <v>0</v>
      </c>
      <c r="L2673" s="59"/>
      <c r="M2673" s="63">
        <f t="shared" si="350"/>
        <v>0</v>
      </c>
    </row>
    <row r="2674" spans="1:13">
      <c r="A2674" s="24">
        <v>13</v>
      </c>
      <c r="B2674" s="25" t="s">
        <v>36</v>
      </c>
      <c r="C2674" s="37">
        <v>3</v>
      </c>
      <c r="D2674" s="38">
        <v>64152</v>
      </c>
      <c r="E2674" s="28">
        <f t="shared" si="346"/>
        <v>192456</v>
      </c>
      <c r="F2674" s="29">
        <v>0.09</v>
      </c>
      <c r="G2674" s="30">
        <f t="shared" si="347"/>
        <v>175134.96</v>
      </c>
      <c r="H2674" s="31">
        <f t="shared" si="348"/>
        <v>54053.999999999993</v>
      </c>
      <c r="I2674" s="59"/>
      <c r="J2674" s="59"/>
      <c r="K2674" s="59">
        <f t="shared" si="349"/>
        <v>162161.99999999997</v>
      </c>
      <c r="L2674" s="59"/>
      <c r="M2674" s="63">
        <f t="shared" si="350"/>
        <v>162161.99999999997</v>
      </c>
    </row>
    <row r="2675" spans="1:13">
      <c r="A2675" s="24">
        <v>14</v>
      </c>
      <c r="B2675" s="25" t="s">
        <v>37</v>
      </c>
      <c r="C2675" s="37">
        <v>3</v>
      </c>
      <c r="D2675" s="38">
        <v>65934</v>
      </c>
      <c r="E2675" s="28">
        <f t="shared" si="346"/>
        <v>197802</v>
      </c>
      <c r="F2675" s="29">
        <v>0.09</v>
      </c>
      <c r="G2675" s="30">
        <f t="shared" si="347"/>
        <v>179999.82</v>
      </c>
      <c r="H2675" s="31">
        <f t="shared" si="348"/>
        <v>55555.499999999993</v>
      </c>
      <c r="I2675" s="59"/>
      <c r="J2675" s="59"/>
      <c r="K2675" s="59">
        <f t="shared" si="349"/>
        <v>166666.49999999997</v>
      </c>
      <c r="L2675" s="59"/>
      <c r="M2675" s="63">
        <f t="shared" si="350"/>
        <v>166666.49999999997</v>
      </c>
    </row>
    <row r="2676" spans="1:13">
      <c r="A2676" s="24">
        <v>15</v>
      </c>
      <c r="B2676" s="25" t="s">
        <v>38</v>
      </c>
      <c r="C2676" s="37"/>
      <c r="D2676" s="38">
        <v>76626</v>
      </c>
      <c r="E2676" s="28">
        <f t="shared" si="346"/>
        <v>0</v>
      </c>
      <c r="F2676" s="29">
        <v>0.09</v>
      </c>
      <c r="G2676" s="30">
        <f t="shared" si="347"/>
        <v>0</v>
      </c>
      <c r="H2676" s="31">
        <f t="shared" si="348"/>
        <v>64564.5</v>
      </c>
      <c r="I2676" s="59"/>
      <c r="J2676" s="59"/>
      <c r="K2676" s="59">
        <f t="shared" si="349"/>
        <v>0</v>
      </c>
      <c r="L2676" s="59"/>
      <c r="M2676" s="63">
        <f t="shared" si="350"/>
        <v>0</v>
      </c>
    </row>
    <row r="2677" spans="1:13">
      <c r="A2677" s="24">
        <v>16</v>
      </c>
      <c r="B2677" s="25" t="s">
        <v>39</v>
      </c>
      <c r="C2677" s="37"/>
      <c r="D2677" s="38">
        <v>80190</v>
      </c>
      <c r="E2677" s="28">
        <f t="shared" si="346"/>
        <v>0</v>
      </c>
      <c r="F2677" s="29">
        <v>0.09</v>
      </c>
      <c r="G2677" s="30">
        <f t="shared" si="347"/>
        <v>0</v>
      </c>
      <c r="H2677" s="31">
        <f t="shared" si="348"/>
        <v>67567.5</v>
      </c>
      <c r="I2677" s="59"/>
      <c r="J2677" s="59"/>
      <c r="K2677" s="59">
        <f t="shared" si="349"/>
        <v>0</v>
      </c>
      <c r="L2677" s="59"/>
      <c r="M2677" s="63">
        <f t="shared" si="350"/>
        <v>0</v>
      </c>
    </row>
    <row r="2678" spans="1:13">
      <c r="A2678" s="24">
        <v>17</v>
      </c>
      <c r="B2678" s="25" t="s">
        <v>40</v>
      </c>
      <c r="C2678" s="37"/>
      <c r="D2678" s="38">
        <v>113832</v>
      </c>
      <c r="E2678" s="28">
        <f t="shared" si="346"/>
        <v>0</v>
      </c>
      <c r="F2678" s="29">
        <v>0.09</v>
      </c>
      <c r="G2678" s="30">
        <f t="shared" si="347"/>
        <v>0</v>
      </c>
      <c r="H2678" s="31">
        <f t="shared" si="348"/>
        <v>95914</v>
      </c>
      <c r="I2678" s="59"/>
      <c r="J2678" s="59"/>
      <c r="K2678" s="59">
        <f t="shared" si="349"/>
        <v>0</v>
      </c>
      <c r="L2678" s="59"/>
      <c r="M2678" s="63">
        <f t="shared" si="350"/>
        <v>0</v>
      </c>
    </row>
    <row r="2679" spans="1:13">
      <c r="A2679" s="24">
        <v>18</v>
      </c>
      <c r="B2679" s="25" t="s">
        <v>41</v>
      </c>
      <c r="C2679" s="37">
        <v>3</v>
      </c>
      <c r="D2679" s="39">
        <v>98010</v>
      </c>
      <c r="E2679" s="28">
        <f t="shared" si="346"/>
        <v>294030</v>
      </c>
      <c r="F2679" s="29">
        <v>0.09</v>
      </c>
      <c r="G2679" s="30">
        <f t="shared" si="347"/>
        <v>267567.3</v>
      </c>
      <c r="H2679" s="31">
        <f t="shared" si="348"/>
        <v>82582.5</v>
      </c>
      <c r="I2679" s="59"/>
      <c r="J2679" s="59"/>
      <c r="K2679" s="59">
        <f t="shared" si="349"/>
        <v>247747.5</v>
      </c>
      <c r="L2679" s="59"/>
      <c r="M2679" s="63">
        <f t="shared" si="350"/>
        <v>247747.5</v>
      </c>
    </row>
    <row r="2680" spans="1:13" ht="17.25">
      <c r="A2680" s="40"/>
      <c r="B2680" s="41" t="s">
        <v>42</v>
      </c>
      <c r="C2680" s="42">
        <f>SUM(C2662:C2679)</f>
        <v>21</v>
      </c>
      <c r="D2680" s="42"/>
      <c r="E2680" s="43">
        <f>SUM(E2662:E2679)</f>
        <v>1835448</v>
      </c>
      <c r="F2680" s="43"/>
      <c r="G2680" s="111">
        <f>SUM(G2662:G2679)</f>
        <v>1670257.6800000002</v>
      </c>
      <c r="H2680" s="45"/>
      <c r="I2680" s="64"/>
      <c r="J2680" s="113"/>
      <c r="K2680" s="113">
        <f>SUM(K2662:K2679)</f>
        <v>1546534.8888888888</v>
      </c>
      <c r="L2680" s="113"/>
      <c r="M2680" s="45">
        <f>SUM(M2662:M2679)</f>
        <v>1546534.8888888888</v>
      </c>
    </row>
    <row r="2681" spans="1:13" ht="31.5">
      <c r="A2681" s="46"/>
      <c r="B2681" s="47"/>
      <c r="C2681" s="48"/>
      <c r="D2681" s="48"/>
      <c r="E2681" s="49"/>
      <c r="F2681" s="49"/>
      <c r="G2681" s="50"/>
      <c r="H2681" s="51"/>
      <c r="I2681" s="65"/>
      <c r="J2681" s="114"/>
      <c r="K2681" s="114">
        <f>K2680*0.08</f>
        <v>123722.7911111111</v>
      </c>
      <c r="L2681" s="114"/>
      <c r="M2681" s="115">
        <f>M2680*0.1</f>
        <v>154653.48888888888</v>
      </c>
    </row>
    <row r="2682" spans="1:13" ht="18">
      <c r="A2682" s="283"/>
      <c r="B2682" s="283"/>
      <c r="C2682" s="284"/>
      <c r="D2682" s="284"/>
      <c r="E2682" s="54"/>
      <c r="F2682" s="54"/>
      <c r="G2682" s="55"/>
      <c r="H2682" s="56"/>
      <c r="I2682" s="66"/>
      <c r="J2682" s="116"/>
      <c r="K2682" s="116">
        <f>SUM(K2680:K2681)</f>
        <v>1670257.68</v>
      </c>
      <c r="L2682" s="116"/>
      <c r="M2682" s="117">
        <f>SUM(M2680:M2681)</f>
        <v>1701188.3777777776</v>
      </c>
    </row>
    <row r="2683" spans="1:13" ht="18">
      <c r="A2683" s="283" t="s">
        <v>43</v>
      </c>
      <c r="B2683" s="283"/>
      <c r="C2683" s="284" t="s">
        <v>44</v>
      </c>
      <c r="D2683" s="284"/>
      <c r="E2683" s="54"/>
      <c r="F2683" s="54"/>
      <c r="G2683" s="55" t="s">
        <v>45</v>
      </c>
      <c r="H2683" s="56"/>
    </row>
    <row r="2692" spans="1:13" ht="15.75">
      <c r="A2692" s="279" t="s">
        <v>0</v>
      </c>
      <c r="B2692" s="279"/>
      <c r="C2692" s="279"/>
      <c r="D2692" s="279"/>
      <c r="E2692" s="279"/>
      <c r="F2692" s="279"/>
      <c r="G2692" s="279"/>
      <c r="H2692" s="3"/>
      <c r="I2692" s="112"/>
      <c r="K2692" s="112"/>
      <c r="L2692" s="112"/>
      <c r="M2692" s="1"/>
    </row>
    <row r="2693" spans="1:13" ht="17.25">
      <c r="A2693" s="279" t="s">
        <v>1</v>
      </c>
      <c r="B2693" s="279"/>
      <c r="C2693" s="279"/>
      <c r="D2693" s="279"/>
      <c r="E2693" s="279"/>
      <c r="F2693" s="279"/>
      <c r="G2693" s="279"/>
      <c r="H2693" s="3"/>
      <c r="I2693" s="58"/>
      <c r="J2693" s="58"/>
      <c r="K2693" s="58"/>
      <c r="L2693" s="58"/>
      <c r="M2693" s="1"/>
    </row>
    <row r="2694" spans="1:13" ht="15.75">
      <c r="A2694" s="279" t="s">
        <v>2</v>
      </c>
      <c r="B2694" s="279"/>
      <c r="C2694" s="279"/>
      <c r="D2694" s="279"/>
      <c r="E2694" s="279"/>
      <c r="F2694" s="279"/>
      <c r="G2694" s="279"/>
      <c r="H2694" s="3"/>
      <c r="I2694" s="59"/>
      <c r="J2694" s="59"/>
      <c r="K2694" s="59"/>
      <c r="L2694" s="59"/>
      <c r="M2694" s="1"/>
    </row>
    <row r="2695" spans="1:13" ht="15.75">
      <c r="A2695" s="279" t="s">
        <v>4</v>
      </c>
      <c r="B2695" s="279"/>
      <c r="C2695" s="279"/>
      <c r="D2695" s="279"/>
      <c r="E2695" s="279"/>
      <c r="F2695" s="279"/>
      <c r="G2695" s="279"/>
      <c r="H2695" s="3"/>
      <c r="I2695" s="59"/>
      <c r="J2695" s="59"/>
      <c r="K2695" s="59"/>
      <c r="L2695" s="59"/>
      <c r="M2695" s="1"/>
    </row>
    <row r="2696" spans="1:13" ht="15.75">
      <c r="A2696" s="280" t="s">
        <v>6</v>
      </c>
      <c r="B2696" s="280"/>
      <c r="C2696" s="280"/>
      <c r="D2696" s="280"/>
      <c r="E2696" s="280"/>
      <c r="F2696" s="280"/>
      <c r="G2696" s="280"/>
      <c r="H2696" s="3"/>
      <c r="I2696" s="59"/>
      <c r="J2696" s="59"/>
      <c r="K2696" s="59"/>
      <c r="L2696" s="59"/>
      <c r="M2696" s="1"/>
    </row>
    <row r="2697" spans="1:13" ht="27.75">
      <c r="A2697" s="9"/>
      <c r="B2697" s="9"/>
      <c r="C2697" s="281" t="s">
        <v>620</v>
      </c>
      <c r="D2697" s="281"/>
      <c r="E2697" s="281"/>
      <c r="F2697" s="281"/>
      <c r="G2697" s="281"/>
      <c r="H2697" s="10"/>
      <c r="I2697" s="59"/>
      <c r="J2697" s="59"/>
      <c r="K2697" s="59"/>
      <c r="L2697" s="59"/>
      <c r="M2697" s="2"/>
    </row>
    <row r="2698" spans="1:13" ht="15.75">
      <c r="A2698" s="11" t="s">
        <v>1100</v>
      </c>
      <c r="B2698" s="12"/>
      <c r="C2698" s="13"/>
      <c r="D2698" s="286"/>
      <c r="E2698" s="286"/>
      <c r="F2698" s="286"/>
      <c r="G2698" s="286"/>
      <c r="H2698" s="15"/>
      <c r="I2698" s="59"/>
      <c r="J2698" s="59"/>
      <c r="K2698" s="59"/>
      <c r="L2698" s="59"/>
      <c r="M2698" s="1"/>
    </row>
    <row r="2699" spans="1:13" ht="15.75">
      <c r="A2699" s="11" t="s">
        <v>9</v>
      </c>
      <c r="B2699" s="306" t="s">
        <v>1174</v>
      </c>
      <c r="C2699" s="306"/>
      <c r="D2699" s="306"/>
      <c r="E2699" s="306"/>
      <c r="F2699" s="11"/>
      <c r="G2699" s="16"/>
      <c r="H2699" s="17"/>
      <c r="I2699" s="60"/>
      <c r="J2699" s="60"/>
      <c r="K2699" s="60"/>
      <c r="L2699" s="60"/>
      <c r="M2699" s="74"/>
    </row>
    <row r="2700" spans="1:13" ht="15.75">
      <c r="A2700" s="11" t="s">
        <v>11</v>
      </c>
      <c r="B2700" s="289"/>
      <c r="C2700" s="289"/>
      <c r="D2700" s="289"/>
      <c r="E2700" s="289"/>
      <c r="F2700" s="18"/>
      <c r="G2700" s="19" t="s">
        <v>13</v>
      </c>
      <c r="H2700" s="20" t="s">
        <v>161</v>
      </c>
      <c r="I2700" s="62"/>
      <c r="J2700" s="62"/>
      <c r="K2700" s="62"/>
      <c r="L2700" s="62"/>
      <c r="M2700" s="1"/>
    </row>
    <row r="2701" spans="1:13" ht="15.75">
      <c r="A2701" s="21" t="s">
        <v>14</v>
      </c>
      <c r="B2701" s="21" t="s">
        <v>16</v>
      </c>
      <c r="C2701" s="21" t="s">
        <v>17</v>
      </c>
      <c r="D2701" s="22" t="s">
        <v>18</v>
      </c>
      <c r="E2701" s="23" t="s">
        <v>19</v>
      </c>
      <c r="F2701" s="23" t="s">
        <v>20</v>
      </c>
      <c r="G2701" s="21" t="s">
        <v>21</v>
      </c>
      <c r="H2701" s="3"/>
      <c r="I2701" s="59"/>
      <c r="J2701" s="59"/>
      <c r="K2701" s="59"/>
      <c r="L2701" s="59"/>
      <c r="M2701" s="1"/>
    </row>
    <row r="2702" spans="1:13">
      <c r="A2702" s="24">
        <v>1</v>
      </c>
      <c r="B2702" s="25" t="s">
        <v>23</v>
      </c>
      <c r="C2702" s="26"/>
      <c r="D2702" s="27">
        <v>79305</v>
      </c>
      <c r="E2702" s="28">
        <f>D2702*C2702</f>
        <v>0</v>
      </c>
      <c r="F2702" s="29">
        <v>0.09</v>
      </c>
      <c r="G2702" s="30">
        <f>E2702-E2702*F2702</f>
        <v>0</v>
      </c>
      <c r="H2702" s="31">
        <f>D2702/1.08*0.91</f>
        <v>66821.805555555547</v>
      </c>
      <c r="I2702" s="59"/>
      <c r="J2702" s="59"/>
      <c r="K2702" s="59">
        <f>H2702*C2702</f>
        <v>0</v>
      </c>
      <c r="L2702" s="59"/>
      <c r="M2702" s="63">
        <f>H2702*C2702</f>
        <v>0</v>
      </c>
    </row>
    <row r="2703" spans="1:13">
      <c r="A2703" s="24">
        <v>2</v>
      </c>
      <c r="B2703" s="25" t="s">
        <v>25</v>
      </c>
      <c r="C2703" s="32">
        <v>3</v>
      </c>
      <c r="D2703" s="33">
        <v>128591</v>
      </c>
      <c r="E2703" s="28">
        <f t="shared" ref="E2703:E2719" si="351">D2703*C2703</f>
        <v>385773</v>
      </c>
      <c r="F2703" s="29">
        <v>0.09</v>
      </c>
      <c r="G2703" s="30">
        <f t="shared" ref="G2703:G2719" si="352">E2703-E2703*F2703</f>
        <v>351053.43</v>
      </c>
      <c r="H2703" s="31">
        <f t="shared" ref="H2703:H2719" si="353">D2703/1.08*0.91</f>
        <v>108349.82407407407</v>
      </c>
      <c r="I2703" s="59"/>
      <c r="J2703" s="59"/>
      <c r="K2703" s="59">
        <f t="shared" ref="K2703:K2719" si="354">H2703*C2703</f>
        <v>325049.47222222225</v>
      </c>
      <c r="L2703" s="59"/>
      <c r="M2703" s="63">
        <f t="shared" ref="M2703:M2719" si="355">H2703*C2703</f>
        <v>325049.47222222225</v>
      </c>
    </row>
    <row r="2704" spans="1:13">
      <c r="A2704" s="24">
        <v>3</v>
      </c>
      <c r="B2704" s="25" t="s">
        <v>26</v>
      </c>
      <c r="C2704" s="88">
        <v>3</v>
      </c>
      <c r="D2704" s="27">
        <v>60043</v>
      </c>
      <c r="E2704" s="28">
        <f t="shared" si="351"/>
        <v>180129</v>
      </c>
      <c r="F2704" s="29">
        <v>0.09</v>
      </c>
      <c r="G2704" s="30">
        <f t="shared" si="352"/>
        <v>163917.39000000001</v>
      </c>
      <c r="H2704" s="31">
        <f t="shared" si="353"/>
        <v>50591.787037037036</v>
      </c>
      <c r="I2704" s="59"/>
      <c r="J2704" s="59"/>
      <c r="K2704" s="59">
        <f t="shared" si="354"/>
        <v>151775.36111111112</v>
      </c>
      <c r="L2704" s="59"/>
      <c r="M2704" s="63">
        <f t="shared" si="355"/>
        <v>151775.36111111112</v>
      </c>
    </row>
    <row r="2705" spans="1:13">
      <c r="A2705" s="24">
        <v>4</v>
      </c>
      <c r="B2705" s="25" t="s">
        <v>27</v>
      </c>
      <c r="C2705" s="106"/>
      <c r="D2705" s="27">
        <v>115781</v>
      </c>
      <c r="E2705" s="28">
        <f t="shared" si="351"/>
        <v>0</v>
      </c>
      <c r="F2705" s="29">
        <v>0.09</v>
      </c>
      <c r="G2705" s="30">
        <f t="shared" si="352"/>
        <v>0</v>
      </c>
      <c r="H2705" s="31">
        <f t="shared" si="353"/>
        <v>97556.212962962964</v>
      </c>
      <c r="I2705" s="59"/>
      <c r="J2705" s="59"/>
      <c r="K2705" s="59">
        <f t="shared" si="354"/>
        <v>0</v>
      </c>
      <c r="L2705" s="59"/>
      <c r="M2705" s="63">
        <f t="shared" si="355"/>
        <v>0</v>
      </c>
    </row>
    <row r="2706" spans="1:13">
      <c r="A2706" s="24">
        <v>5</v>
      </c>
      <c r="B2706" s="25" t="s">
        <v>28</v>
      </c>
      <c r="C2706" s="32"/>
      <c r="D2706" s="27">
        <v>119943</v>
      </c>
      <c r="E2706" s="28">
        <f t="shared" si="351"/>
        <v>0</v>
      </c>
      <c r="F2706" s="29">
        <v>0.09</v>
      </c>
      <c r="G2706" s="30">
        <f t="shared" si="352"/>
        <v>0</v>
      </c>
      <c r="H2706" s="31">
        <f t="shared" si="353"/>
        <v>101063.08333333333</v>
      </c>
      <c r="I2706" s="59"/>
      <c r="J2706" s="59"/>
      <c r="K2706" s="59">
        <f t="shared" si="354"/>
        <v>0</v>
      </c>
      <c r="L2706" s="59"/>
      <c r="M2706" s="63">
        <f t="shared" si="355"/>
        <v>0</v>
      </c>
    </row>
    <row r="2707" spans="1:13">
      <c r="A2707" s="24">
        <v>6</v>
      </c>
      <c r="B2707" s="25" t="s">
        <v>29</v>
      </c>
      <c r="C2707" s="26">
        <v>3</v>
      </c>
      <c r="D2707" s="27">
        <v>94810</v>
      </c>
      <c r="E2707" s="28">
        <f t="shared" si="351"/>
        <v>284430</v>
      </c>
      <c r="F2707" s="29">
        <v>0.09</v>
      </c>
      <c r="G2707" s="30">
        <f t="shared" si="352"/>
        <v>258831.3</v>
      </c>
      <c r="H2707" s="31">
        <f t="shared" si="353"/>
        <v>79886.203703703708</v>
      </c>
      <c r="I2707" s="59"/>
      <c r="J2707" s="59"/>
      <c r="K2707" s="59">
        <f t="shared" si="354"/>
        <v>239658.61111111112</v>
      </c>
      <c r="L2707" s="59"/>
      <c r="M2707" s="63">
        <f t="shared" si="355"/>
        <v>239658.61111111112</v>
      </c>
    </row>
    <row r="2708" spans="1:13">
      <c r="A2708" s="24">
        <v>7</v>
      </c>
      <c r="B2708" s="25" t="s">
        <v>30</v>
      </c>
      <c r="C2708" s="34"/>
      <c r="D2708" s="27">
        <v>141396</v>
      </c>
      <c r="E2708" s="28">
        <f t="shared" si="351"/>
        <v>0</v>
      </c>
      <c r="F2708" s="29">
        <v>0.09</v>
      </c>
      <c r="G2708" s="30">
        <f t="shared" si="352"/>
        <v>0</v>
      </c>
      <c r="H2708" s="31">
        <f t="shared" si="353"/>
        <v>119139.22222222222</v>
      </c>
      <c r="I2708" s="59"/>
      <c r="J2708" s="59"/>
      <c r="K2708" s="59">
        <f t="shared" si="354"/>
        <v>0</v>
      </c>
      <c r="L2708" s="59"/>
      <c r="M2708" s="63">
        <f t="shared" si="355"/>
        <v>0</v>
      </c>
    </row>
    <row r="2709" spans="1:13">
      <c r="A2709" s="24">
        <v>8</v>
      </c>
      <c r="B2709" s="25" t="s">
        <v>31</v>
      </c>
      <c r="C2709" s="26"/>
      <c r="D2709" s="27">
        <v>232931</v>
      </c>
      <c r="E2709" s="28">
        <f t="shared" si="351"/>
        <v>0</v>
      </c>
      <c r="F2709" s="29">
        <v>0.09</v>
      </c>
      <c r="G2709" s="30">
        <f t="shared" si="352"/>
        <v>0</v>
      </c>
      <c r="H2709" s="31">
        <f t="shared" si="353"/>
        <v>196265.93518518517</v>
      </c>
      <c r="I2709" s="59"/>
      <c r="J2709" s="59"/>
      <c r="K2709" s="59">
        <f t="shared" si="354"/>
        <v>0</v>
      </c>
      <c r="L2709" s="59"/>
      <c r="M2709" s="63">
        <f t="shared" si="355"/>
        <v>0</v>
      </c>
    </row>
    <row r="2710" spans="1:13">
      <c r="A2710" s="24">
        <v>9</v>
      </c>
      <c r="B2710" s="36" t="s">
        <v>32</v>
      </c>
      <c r="C2710" s="26"/>
      <c r="D2710" s="27">
        <v>101534</v>
      </c>
      <c r="E2710" s="28">
        <f t="shared" si="351"/>
        <v>0</v>
      </c>
      <c r="F2710" s="29">
        <v>0.09</v>
      </c>
      <c r="G2710" s="30">
        <f t="shared" si="352"/>
        <v>0</v>
      </c>
      <c r="H2710" s="31">
        <f t="shared" si="353"/>
        <v>85551.796296296307</v>
      </c>
      <c r="I2710" s="59"/>
      <c r="J2710" s="59"/>
      <c r="K2710" s="59">
        <f t="shared" si="354"/>
        <v>0</v>
      </c>
      <c r="L2710" s="59"/>
      <c r="M2710" s="63">
        <f t="shared" si="355"/>
        <v>0</v>
      </c>
    </row>
    <row r="2711" spans="1:13">
      <c r="A2711" s="24">
        <v>10</v>
      </c>
      <c r="B2711" s="36" t="s">
        <v>33</v>
      </c>
      <c r="C2711" s="37"/>
      <c r="D2711" s="33">
        <v>110148</v>
      </c>
      <c r="E2711" s="28">
        <f t="shared" si="351"/>
        <v>0</v>
      </c>
      <c r="F2711" s="29">
        <v>0.09</v>
      </c>
      <c r="G2711" s="30">
        <f t="shared" si="352"/>
        <v>0</v>
      </c>
      <c r="H2711" s="31">
        <f t="shared" si="353"/>
        <v>92809.888888888876</v>
      </c>
      <c r="I2711" s="59"/>
      <c r="J2711" s="59"/>
      <c r="K2711" s="59">
        <f t="shared" si="354"/>
        <v>0</v>
      </c>
      <c r="L2711" s="59"/>
      <c r="M2711" s="63">
        <f t="shared" si="355"/>
        <v>0</v>
      </c>
    </row>
    <row r="2712" spans="1:13">
      <c r="A2712" s="24">
        <v>11</v>
      </c>
      <c r="B2712" s="25" t="s">
        <v>34</v>
      </c>
      <c r="C2712" s="37"/>
      <c r="D2712" s="27">
        <v>54198</v>
      </c>
      <c r="E2712" s="28">
        <f t="shared" si="351"/>
        <v>0</v>
      </c>
      <c r="F2712" s="29">
        <v>0.09</v>
      </c>
      <c r="G2712" s="30">
        <f t="shared" si="352"/>
        <v>0</v>
      </c>
      <c r="H2712" s="31">
        <f t="shared" si="353"/>
        <v>45666.833333333328</v>
      </c>
      <c r="I2712" s="59"/>
      <c r="J2712" s="59"/>
      <c r="K2712" s="59">
        <f t="shared" si="354"/>
        <v>0</v>
      </c>
      <c r="L2712" s="59"/>
      <c r="M2712" s="63">
        <f t="shared" si="355"/>
        <v>0</v>
      </c>
    </row>
    <row r="2713" spans="1:13">
      <c r="A2713" s="24">
        <v>12</v>
      </c>
      <c r="B2713" s="25" t="s">
        <v>35</v>
      </c>
      <c r="C2713" s="37"/>
      <c r="D2713" s="27">
        <v>49680</v>
      </c>
      <c r="E2713" s="28">
        <f t="shared" si="351"/>
        <v>0</v>
      </c>
      <c r="F2713" s="29">
        <v>0.09</v>
      </c>
      <c r="G2713" s="30">
        <f t="shared" si="352"/>
        <v>0</v>
      </c>
      <c r="H2713" s="31">
        <f t="shared" si="353"/>
        <v>41860</v>
      </c>
      <c r="I2713" s="59"/>
      <c r="J2713" s="59"/>
      <c r="K2713" s="59">
        <f t="shared" si="354"/>
        <v>0</v>
      </c>
      <c r="L2713" s="59"/>
      <c r="M2713" s="63">
        <f t="shared" si="355"/>
        <v>0</v>
      </c>
    </row>
    <row r="2714" spans="1:13">
      <c r="A2714" s="24">
        <v>13</v>
      </c>
      <c r="B2714" s="25" t="s">
        <v>36</v>
      </c>
      <c r="C2714" s="37"/>
      <c r="D2714" s="38">
        <v>64152</v>
      </c>
      <c r="E2714" s="28">
        <f t="shared" si="351"/>
        <v>0</v>
      </c>
      <c r="F2714" s="29">
        <v>0.09</v>
      </c>
      <c r="G2714" s="30">
        <f t="shared" si="352"/>
        <v>0</v>
      </c>
      <c r="H2714" s="31">
        <f t="shared" si="353"/>
        <v>54053.999999999993</v>
      </c>
      <c r="I2714" s="59"/>
      <c r="J2714" s="59"/>
      <c r="K2714" s="59">
        <f t="shared" si="354"/>
        <v>0</v>
      </c>
      <c r="L2714" s="59"/>
      <c r="M2714" s="63">
        <f t="shared" si="355"/>
        <v>0</v>
      </c>
    </row>
    <row r="2715" spans="1:13">
      <c r="A2715" s="24">
        <v>14</v>
      </c>
      <c r="B2715" s="25" t="s">
        <v>37</v>
      </c>
      <c r="C2715" s="37"/>
      <c r="D2715" s="38">
        <v>65934</v>
      </c>
      <c r="E2715" s="28">
        <f t="shared" si="351"/>
        <v>0</v>
      </c>
      <c r="F2715" s="29">
        <v>0.09</v>
      </c>
      <c r="G2715" s="30">
        <f t="shared" si="352"/>
        <v>0</v>
      </c>
      <c r="H2715" s="31">
        <f t="shared" si="353"/>
        <v>55555.499999999993</v>
      </c>
      <c r="I2715" s="59"/>
      <c r="J2715" s="59"/>
      <c r="K2715" s="59">
        <f t="shared" si="354"/>
        <v>0</v>
      </c>
      <c r="L2715" s="59"/>
      <c r="M2715" s="63">
        <f t="shared" si="355"/>
        <v>0</v>
      </c>
    </row>
    <row r="2716" spans="1:13">
      <c r="A2716" s="24">
        <v>15</v>
      </c>
      <c r="B2716" s="25" t="s">
        <v>38</v>
      </c>
      <c r="C2716" s="37"/>
      <c r="D2716" s="38">
        <v>76626</v>
      </c>
      <c r="E2716" s="28">
        <f t="shared" si="351"/>
        <v>0</v>
      </c>
      <c r="F2716" s="29">
        <v>0.09</v>
      </c>
      <c r="G2716" s="30">
        <f t="shared" si="352"/>
        <v>0</v>
      </c>
      <c r="H2716" s="31">
        <f t="shared" si="353"/>
        <v>64564.5</v>
      </c>
      <c r="I2716" s="59"/>
      <c r="J2716" s="59"/>
      <c r="K2716" s="59">
        <f t="shared" si="354"/>
        <v>0</v>
      </c>
      <c r="L2716" s="59"/>
      <c r="M2716" s="63">
        <f t="shared" si="355"/>
        <v>0</v>
      </c>
    </row>
    <row r="2717" spans="1:13">
      <c r="A2717" s="24">
        <v>16</v>
      </c>
      <c r="B2717" s="25" t="s">
        <v>39</v>
      </c>
      <c r="C2717" s="37"/>
      <c r="D2717" s="38">
        <v>80190</v>
      </c>
      <c r="E2717" s="28">
        <f t="shared" si="351"/>
        <v>0</v>
      </c>
      <c r="F2717" s="29">
        <v>0.09</v>
      </c>
      <c r="G2717" s="30">
        <f t="shared" si="352"/>
        <v>0</v>
      </c>
      <c r="H2717" s="31">
        <f t="shared" si="353"/>
        <v>67567.5</v>
      </c>
      <c r="I2717" s="59"/>
      <c r="J2717" s="59"/>
      <c r="K2717" s="59">
        <f t="shared" si="354"/>
        <v>0</v>
      </c>
      <c r="L2717" s="59"/>
      <c r="M2717" s="63">
        <f t="shared" si="355"/>
        <v>0</v>
      </c>
    </row>
    <row r="2718" spans="1:13">
      <c r="A2718" s="24">
        <v>17</v>
      </c>
      <c r="B2718" s="25" t="s">
        <v>40</v>
      </c>
      <c r="C2718" s="37"/>
      <c r="D2718" s="38">
        <v>113832</v>
      </c>
      <c r="E2718" s="28">
        <f t="shared" si="351"/>
        <v>0</v>
      </c>
      <c r="F2718" s="29">
        <v>0.09</v>
      </c>
      <c r="G2718" s="30">
        <f t="shared" si="352"/>
        <v>0</v>
      </c>
      <c r="H2718" s="31">
        <f t="shared" si="353"/>
        <v>95914</v>
      </c>
      <c r="I2718" s="59"/>
      <c r="J2718" s="59"/>
      <c r="K2718" s="59">
        <f t="shared" si="354"/>
        <v>0</v>
      </c>
      <c r="L2718" s="59"/>
      <c r="M2718" s="63">
        <f t="shared" si="355"/>
        <v>0</v>
      </c>
    </row>
    <row r="2719" spans="1:13">
      <c r="A2719" s="24">
        <v>18</v>
      </c>
      <c r="B2719" s="25" t="s">
        <v>41</v>
      </c>
      <c r="C2719" s="37">
        <v>3</v>
      </c>
      <c r="D2719" s="39">
        <v>98010</v>
      </c>
      <c r="E2719" s="28">
        <f t="shared" si="351"/>
        <v>294030</v>
      </c>
      <c r="F2719" s="29">
        <v>0.09</v>
      </c>
      <c r="G2719" s="30">
        <f t="shared" si="352"/>
        <v>267567.3</v>
      </c>
      <c r="H2719" s="31">
        <f t="shared" si="353"/>
        <v>82582.5</v>
      </c>
      <c r="I2719" s="59"/>
      <c r="J2719" s="59"/>
      <c r="K2719" s="59">
        <f t="shared" si="354"/>
        <v>247747.5</v>
      </c>
      <c r="L2719" s="59"/>
      <c r="M2719" s="63">
        <f t="shared" si="355"/>
        <v>247747.5</v>
      </c>
    </row>
    <row r="2720" spans="1:13" ht="17.25">
      <c r="A2720" s="40"/>
      <c r="B2720" s="41" t="s">
        <v>42</v>
      </c>
      <c r="C2720" s="42">
        <f>SUM(C2702:C2719)</f>
        <v>12</v>
      </c>
      <c r="D2720" s="42"/>
      <c r="E2720" s="43">
        <f>SUM(E2702:E2719)</f>
        <v>1144362</v>
      </c>
      <c r="F2720" s="43"/>
      <c r="G2720" s="111">
        <f>SUM(G2702:G2719)</f>
        <v>1041369.4199999999</v>
      </c>
      <c r="H2720" s="45"/>
      <c r="I2720" s="64"/>
      <c r="J2720" s="113"/>
      <c r="K2720" s="113">
        <f>SUM(K2702:K2719)</f>
        <v>964230.9444444445</v>
      </c>
      <c r="L2720" s="113"/>
      <c r="M2720" s="45">
        <f>SUM(M2702:M2719)</f>
        <v>964230.9444444445</v>
      </c>
    </row>
    <row r="2721" spans="1:13" ht="31.5">
      <c r="A2721" s="46"/>
      <c r="B2721" s="47"/>
      <c r="C2721" s="48"/>
      <c r="D2721" s="48"/>
      <c r="E2721" s="49"/>
      <c r="F2721" s="49"/>
      <c r="G2721" s="50"/>
      <c r="H2721" s="51"/>
      <c r="I2721" s="65"/>
      <c r="J2721" s="114"/>
      <c r="K2721" s="114">
        <f>K2720*0.08</f>
        <v>77138.47555555556</v>
      </c>
      <c r="L2721" s="114"/>
      <c r="M2721" s="115">
        <f>M2720*0.1</f>
        <v>96423.094444444461</v>
      </c>
    </row>
    <row r="2722" spans="1:13" ht="18">
      <c r="A2722" s="283"/>
      <c r="B2722" s="283"/>
      <c r="C2722" s="284"/>
      <c r="D2722" s="284"/>
      <c r="E2722" s="54"/>
      <c r="F2722" s="54"/>
      <c r="G2722" s="55"/>
      <c r="H2722" s="56"/>
      <c r="I2722" s="66"/>
      <c r="J2722" s="116"/>
      <c r="K2722" s="116">
        <f>SUM(K2720:K2721)</f>
        <v>1041369.42</v>
      </c>
      <c r="L2722" s="116"/>
      <c r="M2722" s="117">
        <f>SUM(M2720:M2721)</f>
        <v>1060654.0388888889</v>
      </c>
    </row>
    <row r="2723" spans="1:13" ht="18">
      <c r="A2723" s="283" t="s">
        <v>43</v>
      </c>
      <c r="B2723" s="283"/>
      <c r="C2723" s="284" t="s">
        <v>44</v>
      </c>
      <c r="D2723" s="284"/>
      <c r="E2723" s="54"/>
      <c r="F2723" s="54"/>
      <c r="G2723" s="55" t="s">
        <v>45</v>
      </c>
      <c r="H2723" s="56"/>
    </row>
    <row r="2733" spans="1:13" ht="15.75">
      <c r="A2733" s="279" t="s">
        <v>0</v>
      </c>
      <c r="B2733" s="279"/>
      <c r="C2733" s="279"/>
      <c r="D2733" s="279"/>
      <c r="E2733" s="279"/>
      <c r="F2733" s="279"/>
      <c r="G2733" s="279"/>
      <c r="H2733" s="3"/>
      <c r="I2733" s="112"/>
      <c r="K2733" s="112"/>
      <c r="L2733" s="112"/>
      <c r="M2733" s="1"/>
    </row>
    <row r="2734" spans="1:13" ht="17.25">
      <c r="A2734" s="279" t="s">
        <v>1</v>
      </c>
      <c r="B2734" s="279"/>
      <c r="C2734" s="279"/>
      <c r="D2734" s="279"/>
      <c r="E2734" s="279"/>
      <c r="F2734" s="279"/>
      <c r="G2734" s="279"/>
      <c r="H2734" s="3"/>
      <c r="I2734" s="58"/>
      <c r="J2734" s="58"/>
      <c r="K2734" s="58"/>
      <c r="L2734" s="58"/>
      <c r="M2734" s="1"/>
    </row>
    <row r="2735" spans="1:13" ht="15.75">
      <c r="A2735" s="279" t="s">
        <v>2</v>
      </c>
      <c r="B2735" s="279"/>
      <c r="C2735" s="279"/>
      <c r="D2735" s="279"/>
      <c r="E2735" s="279"/>
      <c r="F2735" s="279"/>
      <c r="G2735" s="279"/>
      <c r="H2735" s="3"/>
      <c r="I2735" s="59"/>
      <c r="J2735" s="59"/>
      <c r="K2735" s="59"/>
      <c r="L2735" s="59"/>
      <c r="M2735" s="1"/>
    </row>
    <row r="2736" spans="1:13" ht="15.75">
      <c r="A2736" s="279" t="s">
        <v>4</v>
      </c>
      <c r="B2736" s="279"/>
      <c r="C2736" s="279"/>
      <c r="D2736" s="279"/>
      <c r="E2736" s="279"/>
      <c r="F2736" s="279"/>
      <c r="G2736" s="279"/>
      <c r="H2736" s="3"/>
      <c r="I2736" s="59"/>
      <c r="J2736" s="59"/>
      <c r="K2736" s="59"/>
      <c r="L2736" s="59"/>
      <c r="M2736" s="1"/>
    </row>
    <row r="2737" spans="1:13" ht="15.75">
      <c r="A2737" s="280" t="s">
        <v>6</v>
      </c>
      <c r="B2737" s="280"/>
      <c r="C2737" s="280"/>
      <c r="D2737" s="280"/>
      <c r="E2737" s="280"/>
      <c r="F2737" s="280"/>
      <c r="G2737" s="280"/>
      <c r="H2737" s="3"/>
      <c r="I2737" s="59"/>
      <c r="J2737" s="59"/>
      <c r="K2737" s="59"/>
      <c r="L2737" s="59"/>
      <c r="M2737" s="1"/>
    </row>
    <row r="2738" spans="1:13" ht="27.75">
      <c r="A2738" s="9"/>
      <c r="B2738" s="9"/>
      <c r="C2738" s="281" t="s">
        <v>620</v>
      </c>
      <c r="D2738" s="281"/>
      <c r="E2738" s="281"/>
      <c r="F2738" s="281"/>
      <c r="G2738" s="281"/>
      <c r="H2738" s="10"/>
      <c r="I2738" s="59"/>
      <c r="J2738" s="59"/>
      <c r="K2738" s="59"/>
      <c r="L2738" s="59"/>
      <c r="M2738" s="2"/>
    </row>
    <row r="2739" spans="1:13" ht="15.75">
      <c r="A2739" s="11" t="s">
        <v>1100</v>
      </c>
      <c r="B2739" s="12"/>
      <c r="C2739" s="13"/>
      <c r="D2739" s="286"/>
      <c r="E2739" s="286"/>
      <c r="F2739" s="286"/>
      <c r="G2739" s="286"/>
      <c r="H2739" s="15"/>
      <c r="I2739" s="59"/>
      <c r="J2739" s="59"/>
      <c r="K2739" s="59"/>
      <c r="L2739" s="59"/>
      <c r="M2739" s="1"/>
    </row>
    <row r="2740" spans="1:13" ht="15.75">
      <c r="A2740" s="11" t="s">
        <v>9</v>
      </c>
      <c r="B2740" s="306" t="s">
        <v>1175</v>
      </c>
      <c r="C2740" s="306"/>
      <c r="D2740" s="306"/>
      <c r="E2740" s="306"/>
      <c r="F2740" s="11"/>
      <c r="G2740" s="16"/>
      <c r="H2740" s="17"/>
      <c r="I2740" s="60"/>
      <c r="J2740" s="60"/>
      <c r="K2740" s="60"/>
      <c r="L2740" s="60"/>
      <c r="M2740" s="74"/>
    </row>
    <row r="2741" spans="1:13" ht="15.75">
      <c r="A2741" s="11" t="s">
        <v>11</v>
      </c>
      <c r="B2741" s="289"/>
      <c r="C2741" s="289"/>
      <c r="D2741" s="289"/>
      <c r="E2741" s="289"/>
      <c r="F2741" s="18"/>
      <c r="G2741" s="19" t="s">
        <v>13</v>
      </c>
      <c r="H2741" s="20" t="s">
        <v>161</v>
      </c>
      <c r="I2741" s="62"/>
      <c r="J2741" s="62"/>
      <c r="K2741" s="62"/>
      <c r="L2741" s="62"/>
      <c r="M2741" s="1"/>
    </row>
    <row r="2742" spans="1:13" ht="15.75">
      <c r="A2742" s="21" t="s">
        <v>14</v>
      </c>
      <c r="B2742" s="21" t="s">
        <v>16</v>
      </c>
      <c r="C2742" s="21" t="s">
        <v>17</v>
      </c>
      <c r="D2742" s="22" t="s">
        <v>18</v>
      </c>
      <c r="E2742" s="23" t="s">
        <v>19</v>
      </c>
      <c r="F2742" s="23" t="s">
        <v>20</v>
      </c>
      <c r="G2742" s="21" t="s">
        <v>21</v>
      </c>
      <c r="H2742" s="3"/>
      <c r="I2742" s="59"/>
      <c r="J2742" s="59"/>
      <c r="K2742" s="59"/>
      <c r="L2742" s="59"/>
      <c r="M2742" s="1"/>
    </row>
    <row r="2743" spans="1:13">
      <c r="A2743" s="24">
        <v>1</v>
      </c>
      <c r="B2743" s="25" t="s">
        <v>23</v>
      </c>
      <c r="C2743" s="26">
        <v>3</v>
      </c>
      <c r="D2743" s="27">
        <v>79305</v>
      </c>
      <c r="E2743" s="28">
        <f>D2743*C2743</f>
        <v>237915</v>
      </c>
      <c r="F2743" s="29">
        <v>0.09</v>
      </c>
      <c r="G2743" s="30">
        <f>E2743-E2743*F2743</f>
        <v>216502.65</v>
      </c>
      <c r="H2743" s="31">
        <f>D2743/1.08*0.91</f>
        <v>66821.805555555547</v>
      </c>
      <c r="I2743" s="59"/>
      <c r="J2743" s="59"/>
      <c r="K2743" s="59">
        <f>H2743*C2743</f>
        <v>200465.41666666663</v>
      </c>
      <c r="L2743" s="59"/>
      <c r="M2743" s="63">
        <f>H2743*C2743</f>
        <v>200465.41666666663</v>
      </c>
    </row>
    <row r="2744" spans="1:13">
      <c r="A2744" s="24">
        <v>2</v>
      </c>
      <c r="B2744" s="25" t="s">
        <v>25</v>
      </c>
      <c r="C2744" s="32">
        <v>3</v>
      </c>
      <c r="D2744" s="33">
        <v>128591</v>
      </c>
      <c r="E2744" s="28">
        <f t="shared" ref="E2744:E2760" si="356">D2744*C2744</f>
        <v>385773</v>
      </c>
      <c r="F2744" s="29">
        <v>0.09</v>
      </c>
      <c r="G2744" s="30">
        <f t="shared" ref="G2744:G2760" si="357">E2744-E2744*F2744</f>
        <v>351053.43</v>
      </c>
      <c r="H2744" s="31">
        <f t="shared" ref="H2744:H2760" si="358">D2744/1.08*0.91</f>
        <v>108349.82407407407</v>
      </c>
      <c r="I2744" s="59"/>
      <c r="J2744" s="59"/>
      <c r="K2744" s="59">
        <f t="shared" ref="K2744:K2760" si="359">H2744*C2744</f>
        <v>325049.47222222225</v>
      </c>
      <c r="L2744" s="59"/>
      <c r="M2744" s="63">
        <f t="shared" ref="M2744:M2760" si="360">H2744*C2744</f>
        <v>325049.47222222225</v>
      </c>
    </row>
    <row r="2745" spans="1:13">
      <c r="A2745" s="24">
        <v>3</v>
      </c>
      <c r="B2745" s="25" t="s">
        <v>26</v>
      </c>
      <c r="C2745" s="88"/>
      <c r="D2745" s="27">
        <v>60043</v>
      </c>
      <c r="E2745" s="28">
        <f t="shared" si="356"/>
        <v>0</v>
      </c>
      <c r="F2745" s="29">
        <v>0.09</v>
      </c>
      <c r="G2745" s="30">
        <f t="shared" si="357"/>
        <v>0</v>
      </c>
      <c r="H2745" s="31">
        <f t="shared" si="358"/>
        <v>50591.787037037036</v>
      </c>
      <c r="I2745" s="59"/>
      <c r="J2745" s="59"/>
      <c r="K2745" s="59">
        <f t="shared" si="359"/>
        <v>0</v>
      </c>
      <c r="L2745" s="59"/>
      <c r="M2745" s="63">
        <f t="shared" si="360"/>
        <v>0</v>
      </c>
    </row>
    <row r="2746" spans="1:13">
      <c r="A2746" s="24">
        <v>4</v>
      </c>
      <c r="B2746" s="25" t="s">
        <v>27</v>
      </c>
      <c r="C2746" s="106">
        <v>3</v>
      </c>
      <c r="D2746" s="27">
        <v>115781</v>
      </c>
      <c r="E2746" s="28">
        <f t="shared" si="356"/>
        <v>347343</v>
      </c>
      <c r="F2746" s="29">
        <v>0.09</v>
      </c>
      <c r="G2746" s="30">
        <f t="shared" si="357"/>
        <v>316082.13</v>
      </c>
      <c r="H2746" s="31">
        <f t="shared" si="358"/>
        <v>97556.212962962964</v>
      </c>
      <c r="I2746" s="59"/>
      <c r="J2746" s="59"/>
      <c r="K2746" s="59">
        <f t="shared" si="359"/>
        <v>292668.63888888888</v>
      </c>
      <c r="L2746" s="59"/>
      <c r="M2746" s="63">
        <f t="shared" si="360"/>
        <v>292668.63888888888</v>
      </c>
    </row>
    <row r="2747" spans="1:13">
      <c r="A2747" s="24">
        <v>5</v>
      </c>
      <c r="B2747" s="25" t="s">
        <v>28</v>
      </c>
      <c r="C2747" s="32"/>
      <c r="D2747" s="27">
        <v>119943</v>
      </c>
      <c r="E2747" s="28">
        <f t="shared" si="356"/>
        <v>0</v>
      </c>
      <c r="F2747" s="29">
        <v>0.09</v>
      </c>
      <c r="G2747" s="30">
        <f t="shared" si="357"/>
        <v>0</v>
      </c>
      <c r="H2747" s="31">
        <f t="shared" si="358"/>
        <v>101063.08333333333</v>
      </c>
      <c r="I2747" s="59"/>
      <c r="J2747" s="59"/>
      <c r="K2747" s="59">
        <f t="shared" si="359"/>
        <v>0</v>
      </c>
      <c r="L2747" s="59"/>
      <c r="M2747" s="63">
        <f t="shared" si="360"/>
        <v>0</v>
      </c>
    </row>
    <row r="2748" spans="1:13">
      <c r="A2748" s="24">
        <v>6</v>
      </c>
      <c r="B2748" s="25" t="s">
        <v>29</v>
      </c>
      <c r="C2748" s="26">
        <v>3</v>
      </c>
      <c r="D2748" s="27">
        <v>94810</v>
      </c>
      <c r="E2748" s="28">
        <f t="shared" si="356"/>
        <v>284430</v>
      </c>
      <c r="F2748" s="29">
        <v>0.09</v>
      </c>
      <c r="G2748" s="30">
        <f t="shared" si="357"/>
        <v>258831.3</v>
      </c>
      <c r="H2748" s="31">
        <f t="shared" si="358"/>
        <v>79886.203703703708</v>
      </c>
      <c r="I2748" s="59"/>
      <c r="J2748" s="59"/>
      <c r="K2748" s="59">
        <f t="shared" si="359"/>
        <v>239658.61111111112</v>
      </c>
      <c r="L2748" s="59"/>
      <c r="M2748" s="63">
        <f t="shared" si="360"/>
        <v>239658.61111111112</v>
      </c>
    </row>
    <row r="2749" spans="1:13">
      <c r="A2749" s="24">
        <v>7</v>
      </c>
      <c r="B2749" s="25" t="s">
        <v>30</v>
      </c>
      <c r="C2749" s="34"/>
      <c r="D2749" s="27">
        <v>141396</v>
      </c>
      <c r="E2749" s="28">
        <f t="shared" si="356"/>
        <v>0</v>
      </c>
      <c r="F2749" s="29">
        <v>0.09</v>
      </c>
      <c r="G2749" s="30">
        <f t="shared" si="357"/>
        <v>0</v>
      </c>
      <c r="H2749" s="31">
        <f t="shared" si="358"/>
        <v>119139.22222222222</v>
      </c>
      <c r="I2749" s="59"/>
      <c r="J2749" s="59"/>
      <c r="K2749" s="59">
        <f t="shared" si="359"/>
        <v>0</v>
      </c>
      <c r="L2749" s="59"/>
      <c r="M2749" s="63">
        <f t="shared" si="360"/>
        <v>0</v>
      </c>
    </row>
    <row r="2750" spans="1:13">
      <c r="A2750" s="24">
        <v>8</v>
      </c>
      <c r="B2750" s="25" t="s">
        <v>31</v>
      </c>
      <c r="C2750" s="26"/>
      <c r="D2750" s="27">
        <v>232931</v>
      </c>
      <c r="E2750" s="28">
        <f t="shared" si="356"/>
        <v>0</v>
      </c>
      <c r="F2750" s="29">
        <v>0.09</v>
      </c>
      <c r="G2750" s="30">
        <f t="shared" si="357"/>
        <v>0</v>
      </c>
      <c r="H2750" s="31">
        <f t="shared" si="358"/>
        <v>196265.93518518517</v>
      </c>
      <c r="I2750" s="59"/>
      <c r="J2750" s="59"/>
      <c r="K2750" s="59">
        <f t="shared" si="359"/>
        <v>0</v>
      </c>
      <c r="L2750" s="59"/>
      <c r="M2750" s="63">
        <f t="shared" si="360"/>
        <v>0</v>
      </c>
    </row>
    <row r="2751" spans="1:13">
      <c r="A2751" s="24">
        <v>9</v>
      </c>
      <c r="B2751" s="36" t="s">
        <v>32</v>
      </c>
      <c r="C2751" s="26"/>
      <c r="D2751" s="27">
        <v>101534</v>
      </c>
      <c r="E2751" s="28">
        <f t="shared" si="356"/>
        <v>0</v>
      </c>
      <c r="F2751" s="29">
        <v>0.09</v>
      </c>
      <c r="G2751" s="30">
        <f t="shared" si="357"/>
        <v>0</v>
      </c>
      <c r="H2751" s="31">
        <f t="shared" si="358"/>
        <v>85551.796296296307</v>
      </c>
      <c r="I2751" s="59"/>
      <c r="J2751" s="59"/>
      <c r="K2751" s="59">
        <f t="shared" si="359"/>
        <v>0</v>
      </c>
      <c r="L2751" s="59"/>
      <c r="M2751" s="63">
        <f t="shared" si="360"/>
        <v>0</v>
      </c>
    </row>
    <row r="2752" spans="1:13">
      <c r="A2752" s="24">
        <v>10</v>
      </c>
      <c r="B2752" s="36" t="s">
        <v>33</v>
      </c>
      <c r="C2752" s="37"/>
      <c r="D2752" s="33">
        <v>110148</v>
      </c>
      <c r="E2752" s="28">
        <f t="shared" si="356"/>
        <v>0</v>
      </c>
      <c r="F2752" s="29">
        <v>0.09</v>
      </c>
      <c r="G2752" s="30">
        <f t="shared" si="357"/>
        <v>0</v>
      </c>
      <c r="H2752" s="31">
        <f t="shared" si="358"/>
        <v>92809.888888888876</v>
      </c>
      <c r="I2752" s="59"/>
      <c r="J2752" s="59"/>
      <c r="K2752" s="59">
        <f t="shared" si="359"/>
        <v>0</v>
      </c>
      <c r="L2752" s="59"/>
      <c r="M2752" s="63">
        <f t="shared" si="360"/>
        <v>0</v>
      </c>
    </row>
    <row r="2753" spans="1:13">
      <c r="A2753" s="24">
        <v>11</v>
      </c>
      <c r="B2753" s="25" t="s">
        <v>34</v>
      </c>
      <c r="C2753" s="37"/>
      <c r="D2753" s="27">
        <v>54198</v>
      </c>
      <c r="E2753" s="28">
        <f t="shared" si="356"/>
        <v>0</v>
      </c>
      <c r="F2753" s="29">
        <v>0.09</v>
      </c>
      <c r="G2753" s="30">
        <f t="shared" si="357"/>
        <v>0</v>
      </c>
      <c r="H2753" s="31">
        <f t="shared" si="358"/>
        <v>45666.833333333328</v>
      </c>
      <c r="I2753" s="59"/>
      <c r="J2753" s="59"/>
      <c r="K2753" s="59">
        <f t="shared" si="359"/>
        <v>0</v>
      </c>
      <c r="L2753" s="59"/>
      <c r="M2753" s="63">
        <f t="shared" si="360"/>
        <v>0</v>
      </c>
    </row>
    <row r="2754" spans="1:13">
      <c r="A2754" s="24">
        <v>12</v>
      </c>
      <c r="B2754" s="25" t="s">
        <v>35</v>
      </c>
      <c r="C2754" s="37"/>
      <c r="D2754" s="27">
        <v>49680</v>
      </c>
      <c r="E2754" s="28">
        <f t="shared" si="356"/>
        <v>0</v>
      </c>
      <c r="F2754" s="29">
        <v>0.09</v>
      </c>
      <c r="G2754" s="30">
        <f t="shared" si="357"/>
        <v>0</v>
      </c>
      <c r="H2754" s="31">
        <f t="shared" si="358"/>
        <v>41860</v>
      </c>
      <c r="I2754" s="59"/>
      <c r="J2754" s="59"/>
      <c r="K2754" s="59">
        <f t="shared" si="359"/>
        <v>0</v>
      </c>
      <c r="L2754" s="59"/>
      <c r="M2754" s="63">
        <f t="shared" si="360"/>
        <v>0</v>
      </c>
    </row>
    <row r="2755" spans="1:13">
      <c r="A2755" s="24">
        <v>13</v>
      </c>
      <c r="B2755" s="25" t="s">
        <v>36</v>
      </c>
      <c r="C2755" s="37"/>
      <c r="D2755" s="38">
        <v>64152</v>
      </c>
      <c r="E2755" s="28">
        <f t="shared" si="356"/>
        <v>0</v>
      </c>
      <c r="F2755" s="29">
        <v>0.09</v>
      </c>
      <c r="G2755" s="30">
        <f t="shared" si="357"/>
        <v>0</v>
      </c>
      <c r="H2755" s="31">
        <f t="shared" si="358"/>
        <v>54053.999999999993</v>
      </c>
      <c r="I2755" s="59"/>
      <c r="J2755" s="59"/>
      <c r="K2755" s="59">
        <f t="shared" si="359"/>
        <v>0</v>
      </c>
      <c r="L2755" s="59"/>
      <c r="M2755" s="63">
        <f t="shared" si="360"/>
        <v>0</v>
      </c>
    </row>
    <row r="2756" spans="1:13">
      <c r="A2756" s="24">
        <v>14</v>
      </c>
      <c r="B2756" s="25" t="s">
        <v>37</v>
      </c>
      <c r="C2756" s="37"/>
      <c r="D2756" s="38">
        <v>65934</v>
      </c>
      <c r="E2756" s="28">
        <f t="shared" si="356"/>
        <v>0</v>
      </c>
      <c r="F2756" s="29">
        <v>0.09</v>
      </c>
      <c r="G2756" s="30">
        <f t="shared" si="357"/>
        <v>0</v>
      </c>
      <c r="H2756" s="31">
        <f t="shared" si="358"/>
        <v>55555.499999999993</v>
      </c>
      <c r="I2756" s="59"/>
      <c r="J2756" s="59"/>
      <c r="K2756" s="59">
        <f t="shared" si="359"/>
        <v>0</v>
      </c>
      <c r="L2756" s="59"/>
      <c r="M2756" s="63">
        <f t="shared" si="360"/>
        <v>0</v>
      </c>
    </row>
    <row r="2757" spans="1:13">
      <c r="A2757" s="24">
        <v>15</v>
      </c>
      <c r="B2757" s="25" t="s">
        <v>38</v>
      </c>
      <c r="C2757" s="37">
        <v>3</v>
      </c>
      <c r="D2757" s="38">
        <v>76626</v>
      </c>
      <c r="E2757" s="28">
        <f t="shared" si="356"/>
        <v>229878</v>
      </c>
      <c r="F2757" s="29">
        <v>0.09</v>
      </c>
      <c r="G2757" s="30">
        <f t="shared" si="357"/>
        <v>209188.98</v>
      </c>
      <c r="H2757" s="31">
        <f t="shared" si="358"/>
        <v>64564.5</v>
      </c>
      <c r="I2757" s="59"/>
      <c r="J2757" s="59"/>
      <c r="K2757" s="59">
        <f t="shared" si="359"/>
        <v>193693.5</v>
      </c>
      <c r="L2757" s="59"/>
      <c r="M2757" s="63">
        <f t="shared" si="360"/>
        <v>193693.5</v>
      </c>
    </row>
    <row r="2758" spans="1:13">
      <c r="A2758" s="24">
        <v>16</v>
      </c>
      <c r="B2758" s="25" t="s">
        <v>39</v>
      </c>
      <c r="C2758" s="37"/>
      <c r="D2758" s="38">
        <v>80190</v>
      </c>
      <c r="E2758" s="28">
        <f t="shared" si="356"/>
        <v>0</v>
      </c>
      <c r="F2758" s="29">
        <v>0.09</v>
      </c>
      <c r="G2758" s="30">
        <f t="shared" si="357"/>
        <v>0</v>
      </c>
      <c r="H2758" s="31">
        <f t="shared" si="358"/>
        <v>67567.5</v>
      </c>
      <c r="I2758" s="59"/>
      <c r="J2758" s="59"/>
      <c r="K2758" s="59">
        <f t="shared" si="359"/>
        <v>0</v>
      </c>
      <c r="L2758" s="59"/>
      <c r="M2758" s="63">
        <f t="shared" si="360"/>
        <v>0</v>
      </c>
    </row>
    <row r="2759" spans="1:13">
      <c r="A2759" s="24">
        <v>17</v>
      </c>
      <c r="B2759" s="25" t="s">
        <v>40</v>
      </c>
      <c r="C2759" s="37">
        <v>3</v>
      </c>
      <c r="D2759" s="38">
        <v>113832</v>
      </c>
      <c r="E2759" s="28">
        <f t="shared" si="356"/>
        <v>341496</v>
      </c>
      <c r="F2759" s="29">
        <v>0.09</v>
      </c>
      <c r="G2759" s="30">
        <f t="shared" si="357"/>
        <v>310761.36</v>
      </c>
      <c r="H2759" s="31">
        <f t="shared" si="358"/>
        <v>95914</v>
      </c>
      <c r="I2759" s="59"/>
      <c r="J2759" s="59"/>
      <c r="K2759" s="59">
        <f t="shared" si="359"/>
        <v>287742</v>
      </c>
      <c r="L2759" s="59"/>
      <c r="M2759" s="63">
        <f t="shared" si="360"/>
        <v>287742</v>
      </c>
    </row>
    <row r="2760" spans="1:13">
      <c r="A2760" s="24">
        <v>18</v>
      </c>
      <c r="B2760" s="25" t="s">
        <v>41</v>
      </c>
      <c r="C2760" s="37"/>
      <c r="D2760" s="39">
        <v>98010</v>
      </c>
      <c r="E2760" s="28">
        <f t="shared" si="356"/>
        <v>0</v>
      </c>
      <c r="F2760" s="29">
        <v>0.09</v>
      </c>
      <c r="G2760" s="30">
        <f t="shared" si="357"/>
        <v>0</v>
      </c>
      <c r="H2760" s="31">
        <f t="shared" si="358"/>
        <v>82582.5</v>
      </c>
      <c r="I2760" s="59"/>
      <c r="J2760" s="59"/>
      <c r="K2760" s="59">
        <f t="shared" si="359"/>
        <v>0</v>
      </c>
      <c r="L2760" s="59"/>
      <c r="M2760" s="63">
        <f t="shared" si="360"/>
        <v>0</v>
      </c>
    </row>
    <row r="2761" spans="1:13" ht="17.25">
      <c r="A2761" s="40"/>
      <c r="B2761" s="41" t="s">
        <v>42</v>
      </c>
      <c r="C2761" s="42">
        <f>SUM(C2743:C2760)</f>
        <v>18</v>
      </c>
      <c r="D2761" s="42"/>
      <c r="E2761" s="43">
        <f>SUM(E2743:E2760)</f>
        <v>1826835</v>
      </c>
      <c r="F2761" s="43"/>
      <c r="G2761" s="111">
        <f>SUM(G2743:G2760)</f>
        <v>1662419.85</v>
      </c>
      <c r="H2761" s="45"/>
      <c r="I2761" s="64"/>
      <c r="J2761" s="113"/>
      <c r="K2761" s="113">
        <f>SUM(K2743:K2760)</f>
        <v>1539277.638888889</v>
      </c>
      <c r="L2761" s="113"/>
      <c r="M2761" s="45">
        <f>SUM(M2743:M2760)</f>
        <v>1539277.638888889</v>
      </c>
    </row>
    <row r="2762" spans="1:13" ht="31.5">
      <c r="A2762" s="46"/>
      <c r="B2762" s="47"/>
      <c r="C2762" s="48"/>
      <c r="D2762" s="48"/>
      <c r="E2762" s="49"/>
      <c r="F2762" s="49"/>
      <c r="G2762" s="50"/>
      <c r="H2762" s="51"/>
      <c r="I2762" s="65"/>
      <c r="J2762" s="114"/>
      <c r="K2762" s="114">
        <f>K2761*0.08</f>
        <v>123142.21111111112</v>
      </c>
      <c r="L2762" s="114"/>
      <c r="M2762" s="115">
        <f>M2761*0.1</f>
        <v>153927.76388888891</v>
      </c>
    </row>
    <row r="2763" spans="1:13" ht="18">
      <c r="A2763" s="283"/>
      <c r="B2763" s="283"/>
      <c r="C2763" s="284"/>
      <c r="D2763" s="284"/>
      <c r="E2763" s="54"/>
      <c r="F2763" s="54"/>
      <c r="G2763" s="55"/>
      <c r="H2763" s="56"/>
      <c r="I2763" s="66"/>
      <c r="J2763" s="116"/>
      <c r="K2763" s="116">
        <f>SUM(K2761:K2762)</f>
        <v>1662419.85</v>
      </c>
      <c r="L2763" s="116"/>
      <c r="M2763" s="117">
        <f>SUM(M2761:M2762)</f>
        <v>1693205.402777778</v>
      </c>
    </row>
    <row r="2764" spans="1:13" ht="18">
      <c r="A2764" s="283" t="s">
        <v>43</v>
      </c>
      <c r="B2764" s="283"/>
      <c r="C2764" s="284" t="s">
        <v>44</v>
      </c>
      <c r="D2764" s="284"/>
      <c r="E2764" s="54"/>
      <c r="F2764" s="54"/>
      <c r="G2764" s="55" t="s">
        <v>45</v>
      </c>
      <c r="H2764" s="56"/>
    </row>
    <row r="2773" spans="1:13" ht="15.75">
      <c r="A2773" s="279" t="s">
        <v>0</v>
      </c>
      <c r="B2773" s="279"/>
      <c r="C2773" s="279"/>
      <c r="D2773" s="279"/>
      <c r="E2773" s="279"/>
      <c r="F2773" s="279"/>
      <c r="G2773" s="279"/>
      <c r="H2773" s="3"/>
      <c r="I2773" s="112"/>
      <c r="K2773" s="112"/>
      <c r="L2773" s="112"/>
      <c r="M2773" s="1"/>
    </row>
    <row r="2774" spans="1:13" ht="17.25">
      <c r="A2774" s="279" t="s">
        <v>1</v>
      </c>
      <c r="B2774" s="279"/>
      <c r="C2774" s="279"/>
      <c r="D2774" s="279"/>
      <c r="E2774" s="279"/>
      <c r="F2774" s="279"/>
      <c r="G2774" s="279"/>
      <c r="H2774" s="3"/>
      <c r="I2774" s="58"/>
      <c r="J2774" s="58"/>
      <c r="K2774" s="58"/>
      <c r="L2774" s="58"/>
      <c r="M2774" s="1"/>
    </row>
    <row r="2775" spans="1:13" ht="15.75">
      <c r="A2775" s="279" t="s">
        <v>2</v>
      </c>
      <c r="B2775" s="279"/>
      <c r="C2775" s="279"/>
      <c r="D2775" s="279"/>
      <c r="E2775" s="279"/>
      <c r="F2775" s="279"/>
      <c r="G2775" s="279"/>
      <c r="H2775" s="3"/>
      <c r="I2775" s="59"/>
      <c r="J2775" s="59"/>
      <c r="K2775" s="59"/>
      <c r="L2775" s="59"/>
      <c r="M2775" s="1"/>
    </row>
    <row r="2776" spans="1:13" ht="15.75">
      <c r="A2776" s="279" t="s">
        <v>4</v>
      </c>
      <c r="B2776" s="279"/>
      <c r="C2776" s="279"/>
      <c r="D2776" s="279"/>
      <c r="E2776" s="279"/>
      <c r="F2776" s="279"/>
      <c r="G2776" s="279"/>
      <c r="H2776" s="3"/>
      <c r="I2776" s="59"/>
      <c r="J2776" s="59"/>
      <c r="K2776" s="59"/>
      <c r="L2776" s="59"/>
      <c r="M2776" s="1"/>
    </row>
    <row r="2777" spans="1:13" ht="15.75">
      <c r="A2777" s="280" t="s">
        <v>6</v>
      </c>
      <c r="B2777" s="280"/>
      <c r="C2777" s="280"/>
      <c r="D2777" s="280"/>
      <c r="E2777" s="280"/>
      <c r="F2777" s="280"/>
      <c r="G2777" s="280"/>
      <c r="H2777" s="3"/>
      <c r="I2777" s="59"/>
      <c r="J2777" s="59"/>
      <c r="K2777" s="59"/>
      <c r="L2777" s="59"/>
      <c r="M2777" s="1"/>
    </row>
    <row r="2778" spans="1:13" ht="27.75">
      <c r="A2778" s="9"/>
      <c r="B2778" s="9"/>
      <c r="C2778" s="281" t="s">
        <v>620</v>
      </c>
      <c r="D2778" s="281"/>
      <c r="E2778" s="281"/>
      <c r="F2778" s="281"/>
      <c r="G2778" s="281"/>
      <c r="H2778" s="10"/>
      <c r="I2778" s="59"/>
      <c r="J2778" s="59"/>
      <c r="K2778" s="59"/>
      <c r="L2778" s="59"/>
      <c r="M2778" s="2"/>
    </row>
    <row r="2779" spans="1:13" ht="15.75">
      <c r="A2779" s="11" t="s">
        <v>1100</v>
      </c>
      <c r="B2779" s="12"/>
      <c r="C2779" s="13"/>
      <c r="D2779" s="286"/>
      <c r="E2779" s="286"/>
      <c r="F2779" s="286"/>
      <c r="G2779" s="286"/>
      <c r="H2779" s="15"/>
      <c r="I2779" s="59"/>
      <c r="J2779" s="59"/>
      <c r="K2779" s="59"/>
      <c r="L2779" s="59"/>
      <c r="M2779" s="1"/>
    </row>
    <row r="2780" spans="1:13" ht="15.75">
      <c r="A2780" s="11" t="s">
        <v>9</v>
      </c>
      <c r="B2780" s="306" t="s">
        <v>1176</v>
      </c>
      <c r="C2780" s="306"/>
      <c r="D2780" s="306"/>
      <c r="E2780" s="306"/>
      <c r="F2780" s="11"/>
      <c r="G2780" s="16"/>
      <c r="H2780" s="17"/>
      <c r="I2780" s="60"/>
      <c r="J2780" s="60"/>
      <c r="K2780" s="60"/>
      <c r="L2780" s="60"/>
      <c r="M2780" s="74"/>
    </row>
    <row r="2781" spans="1:13" ht="15.75">
      <c r="A2781" s="11" t="s">
        <v>11</v>
      </c>
      <c r="B2781" s="289"/>
      <c r="C2781" s="289"/>
      <c r="D2781" s="289"/>
      <c r="E2781" s="289"/>
      <c r="F2781" s="18"/>
      <c r="G2781" s="19" t="s">
        <v>13</v>
      </c>
      <c r="H2781" s="20" t="s">
        <v>161</v>
      </c>
      <c r="I2781" s="62"/>
      <c r="J2781" s="62"/>
      <c r="K2781" s="62"/>
      <c r="L2781" s="62"/>
      <c r="M2781" s="1"/>
    </row>
    <row r="2782" spans="1:13" ht="15.75">
      <c r="A2782" s="21" t="s">
        <v>14</v>
      </c>
      <c r="B2782" s="21" t="s">
        <v>16</v>
      </c>
      <c r="C2782" s="21" t="s">
        <v>17</v>
      </c>
      <c r="D2782" s="22" t="s">
        <v>18</v>
      </c>
      <c r="E2782" s="23" t="s">
        <v>19</v>
      </c>
      <c r="F2782" s="23" t="s">
        <v>20</v>
      </c>
      <c r="G2782" s="21" t="s">
        <v>21</v>
      </c>
      <c r="H2782" s="3"/>
      <c r="I2782" s="59"/>
      <c r="J2782" s="59"/>
      <c r="K2782" s="59"/>
      <c r="L2782" s="59"/>
      <c r="M2782" s="1"/>
    </row>
    <row r="2783" spans="1:13">
      <c r="A2783" s="24">
        <v>1</v>
      </c>
      <c r="B2783" s="25" t="s">
        <v>23</v>
      </c>
      <c r="C2783" s="26"/>
      <c r="D2783" s="27">
        <v>79305</v>
      </c>
      <c r="E2783" s="28">
        <f>D2783*C2783</f>
        <v>0</v>
      </c>
      <c r="F2783" s="29">
        <v>0.09</v>
      </c>
      <c r="G2783" s="30">
        <f>E2783-E2783*F2783</f>
        <v>0</v>
      </c>
      <c r="H2783" s="31">
        <f>D2783/1.08*0.91</f>
        <v>66821.805555555547</v>
      </c>
      <c r="I2783" s="59"/>
      <c r="J2783" s="59"/>
      <c r="K2783" s="59">
        <f>H2783*C2783</f>
        <v>0</v>
      </c>
      <c r="L2783" s="59"/>
      <c r="M2783" s="63">
        <f>H2783*C2783</f>
        <v>0</v>
      </c>
    </row>
    <row r="2784" spans="1:13">
      <c r="A2784" s="24">
        <v>2</v>
      </c>
      <c r="B2784" s="25" t="s">
        <v>25</v>
      </c>
      <c r="C2784" s="32"/>
      <c r="D2784" s="33">
        <v>128591</v>
      </c>
      <c r="E2784" s="28">
        <f t="shared" ref="E2784:E2800" si="361">D2784*C2784</f>
        <v>0</v>
      </c>
      <c r="F2784" s="29">
        <v>0.09</v>
      </c>
      <c r="G2784" s="30">
        <f t="shared" ref="G2784:G2800" si="362">E2784-E2784*F2784</f>
        <v>0</v>
      </c>
      <c r="H2784" s="31">
        <f t="shared" ref="H2784:H2800" si="363">D2784/1.08*0.91</f>
        <v>108349.82407407407</v>
      </c>
      <c r="I2784" s="59"/>
      <c r="J2784" s="59"/>
      <c r="K2784" s="59">
        <f t="shared" ref="K2784:K2800" si="364">H2784*C2784</f>
        <v>0</v>
      </c>
      <c r="L2784" s="59"/>
      <c r="M2784" s="63">
        <f t="shared" ref="M2784:M2800" si="365">H2784*C2784</f>
        <v>0</v>
      </c>
    </row>
    <row r="2785" spans="1:13">
      <c r="A2785" s="24">
        <v>3</v>
      </c>
      <c r="B2785" s="25" t="s">
        <v>26</v>
      </c>
      <c r="C2785" s="88"/>
      <c r="D2785" s="27">
        <v>60043</v>
      </c>
      <c r="E2785" s="28">
        <f t="shared" si="361"/>
        <v>0</v>
      </c>
      <c r="F2785" s="29">
        <v>0.09</v>
      </c>
      <c r="G2785" s="30">
        <f t="shared" si="362"/>
        <v>0</v>
      </c>
      <c r="H2785" s="31">
        <f t="shared" si="363"/>
        <v>50591.787037037036</v>
      </c>
      <c r="I2785" s="59"/>
      <c r="J2785" s="59"/>
      <c r="K2785" s="59">
        <f t="shared" si="364"/>
        <v>0</v>
      </c>
      <c r="L2785" s="59"/>
      <c r="M2785" s="63">
        <f t="shared" si="365"/>
        <v>0</v>
      </c>
    </row>
    <row r="2786" spans="1:13">
      <c r="A2786" s="24">
        <v>4</v>
      </c>
      <c r="B2786" s="25" t="s">
        <v>27</v>
      </c>
      <c r="C2786" s="106"/>
      <c r="D2786" s="27">
        <v>115781</v>
      </c>
      <c r="E2786" s="28">
        <f t="shared" si="361"/>
        <v>0</v>
      </c>
      <c r="F2786" s="29">
        <v>0.09</v>
      </c>
      <c r="G2786" s="30">
        <f t="shared" si="362"/>
        <v>0</v>
      </c>
      <c r="H2786" s="31">
        <f t="shared" si="363"/>
        <v>97556.212962962964</v>
      </c>
      <c r="I2786" s="59"/>
      <c r="J2786" s="59"/>
      <c r="K2786" s="59">
        <f t="shared" si="364"/>
        <v>0</v>
      </c>
      <c r="L2786" s="59"/>
      <c r="M2786" s="63">
        <f t="shared" si="365"/>
        <v>0</v>
      </c>
    </row>
    <row r="2787" spans="1:13">
      <c r="A2787" s="24">
        <v>5</v>
      </c>
      <c r="B2787" s="25" t="s">
        <v>28</v>
      </c>
      <c r="C2787" s="32">
        <v>5</v>
      </c>
      <c r="D2787" s="27">
        <v>119943</v>
      </c>
      <c r="E2787" s="28">
        <f t="shared" si="361"/>
        <v>599715</v>
      </c>
      <c r="F2787" s="29">
        <v>0.09</v>
      </c>
      <c r="G2787" s="30">
        <f t="shared" si="362"/>
        <v>545740.65</v>
      </c>
      <c r="H2787" s="31">
        <f t="shared" si="363"/>
        <v>101063.08333333333</v>
      </c>
      <c r="I2787" s="59"/>
      <c r="J2787" s="59"/>
      <c r="K2787" s="59">
        <f t="shared" si="364"/>
        <v>505315.41666666663</v>
      </c>
      <c r="L2787" s="59"/>
      <c r="M2787" s="63">
        <f t="shared" si="365"/>
        <v>505315.41666666663</v>
      </c>
    </row>
    <row r="2788" spans="1:13">
      <c r="A2788" s="24">
        <v>6</v>
      </c>
      <c r="B2788" s="25" t="s">
        <v>29</v>
      </c>
      <c r="C2788" s="26"/>
      <c r="D2788" s="27">
        <v>94810</v>
      </c>
      <c r="E2788" s="28">
        <f t="shared" si="361"/>
        <v>0</v>
      </c>
      <c r="F2788" s="29">
        <v>0.09</v>
      </c>
      <c r="G2788" s="30">
        <f t="shared" si="362"/>
        <v>0</v>
      </c>
      <c r="H2788" s="31">
        <f t="shared" si="363"/>
        <v>79886.203703703708</v>
      </c>
      <c r="I2788" s="59"/>
      <c r="J2788" s="59"/>
      <c r="K2788" s="59">
        <f t="shared" si="364"/>
        <v>0</v>
      </c>
      <c r="L2788" s="59"/>
      <c r="M2788" s="63">
        <f t="shared" si="365"/>
        <v>0</v>
      </c>
    </row>
    <row r="2789" spans="1:13">
      <c r="A2789" s="24">
        <v>7</v>
      </c>
      <c r="B2789" s="25" t="s">
        <v>30</v>
      </c>
      <c r="C2789" s="34"/>
      <c r="D2789" s="27">
        <v>141396</v>
      </c>
      <c r="E2789" s="28">
        <f t="shared" si="361"/>
        <v>0</v>
      </c>
      <c r="F2789" s="29">
        <v>0.09</v>
      </c>
      <c r="G2789" s="30">
        <f t="shared" si="362"/>
        <v>0</v>
      </c>
      <c r="H2789" s="31">
        <f t="shared" si="363"/>
        <v>119139.22222222222</v>
      </c>
      <c r="I2789" s="59"/>
      <c r="J2789" s="59"/>
      <c r="K2789" s="59">
        <f t="shared" si="364"/>
        <v>0</v>
      </c>
      <c r="L2789" s="59"/>
      <c r="M2789" s="63">
        <f t="shared" si="365"/>
        <v>0</v>
      </c>
    </row>
    <row r="2790" spans="1:13">
      <c r="A2790" s="24">
        <v>8</v>
      </c>
      <c r="B2790" s="25" t="s">
        <v>31</v>
      </c>
      <c r="C2790" s="26"/>
      <c r="D2790" s="27">
        <v>232931</v>
      </c>
      <c r="E2790" s="28">
        <f t="shared" si="361"/>
        <v>0</v>
      </c>
      <c r="F2790" s="29">
        <v>0.09</v>
      </c>
      <c r="G2790" s="30">
        <f t="shared" si="362"/>
        <v>0</v>
      </c>
      <c r="H2790" s="31">
        <f t="shared" si="363"/>
        <v>196265.93518518517</v>
      </c>
      <c r="I2790" s="59"/>
      <c r="J2790" s="59"/>
      <c r="K2790" s="59">
        <f t="shared" si="364"/>
        <v>0</v>
      </c>
      <c r="L2790" s="59"/>
      <c r="M2790" s="63">
        <f t="shared" si="365"/>
        <v>0</v>
      </c>
    </row>
    <row r="2791" spans="1:13">
      <c r="A2791" s="24">
        <v>9</v>
      </c>
      <c r="B2791" s="36" t="s">
        <v>32</v>
      </c>
      <c r="C2791" s="26"/>
      <c r="D2791" s="27">
        <v>101534</v>
      </c>
      <c r="E2791" s="28">
        <f t="shared" si="361"/>
        <v>0</v>
      </c>
      <c r="F2791" s="29">
        <v>0.09</v>
      </c>
      <c r="G2791" s="30">
        <f t="shared" si="362"/>
        <v>0</v>
      </c>
      <c r="H2791" s="31">
        <f t="shared" si="363"/>
        <v>85551.796296296307</v>
      </c>
      <c r="I2791" s="59"/>
      <c r="J2791" s="59"/>
      <c r="K2791" s="59">
        <f t="shared" si="364"/>
        <v>0</v>
      </c>
      <c r="L2791" s="59"/>
      <c r="M2791" s="63">
        <f t="shared" si="365"/>
        <v>0</v>
      </c>
    </row>
    <row r="2792" spans="1:13">
      <c r="A2792" s="24">
        <v>10</v>
      </c>
      <c r="B2792" s="36" t="s">
        <v>33</v>
      </c>
      <c r="C2792" s="37"/>
      <c r="D2792" s="33">
        <v>110148</v>
      </c>
      <c r="E2792" s="28">
        <f t="shared" si="361"/>
        <v>0</v>
      </c>
      <c r="F2792" s="29">
        <v>0.09</v>
      </c>
      <c r="G2792" s="30">
        <f t="shared" si="362"/>
        <v>0</v>
      </c>
      <c r="H2792" s="31">
        <f t="shared" si="363"/>
        <v>92809.888888888876</v>
      </c>
      <c r="I2792" s="59"/>
      <c r="J2792" s="59"/>
      <c r="K2792" s="59">
        <f t="shared" si="364"/>
        <v>0</v>
      </c>
      <c r="L2792" s="59"/>
      <c r="M2792" s="63">
        <f t="shared" si="365"/>
        <v>0</v>
      </c>
    </row>
    <row r="2793" spans="1:13">
      <c r="A2793" s="24">
        <v>11</v>
      </c>
      <c r="B2793" s="25" t="s">
        <v>34</v>
      </c>
      <c r="C2793" s="37">
        <v>3</v>
      </c>
      <c r="D2793" s="27">
        <v>54198</v>
      </c>
      <c r="E2793" s="28">
        <f t="shared" si="361"/>
        <v>162594</v>
      </c>
      <c r="F2793" s="29">
        <v>0.09</v>
      </c>
      <c r="G2793" s="30">
        <f t="shared" si="362"/>
        <v>147960.54</v>
      </c>
      <c r="H2793" s="31">
        <f t="shared" si="363"/>
        <v>45666.833333333328</v>
      </c>
      <c r="I2793" s="59"/>
      <c r="J2793" s="59"/>
      <c r="K2793" s="59">
        <f t="shared" si="364"/>
        <v>137000.5</v>
      </c>
      <c r="L2793" s="59"/>
      <c r="M2793" s="63">
        <f t="shared" si="365"/>
        <v>137000.5</v>
      </c>
    </row>
    <row r="2794" spans="1:13">
      <c r="A2794" s="24">
        <v>12</v>
      </c>
      <c r="B2794" s="25" t="s">
        <v>35</v>
      </c>
      <c r="C2794" s="37"/>
      <c r="D2794" s="27">
        <v>49680</v>
      </c>
      <c r="E2794" s="28">
        <f t="shared" si="361"/>
        <v>0</v>
      </c>
      <c r="F2794" s="29">
        <v>0.09</v>
      </c>
      <c r="G2794" s="30">
        <f t="shared" si="362"/>
        <v>0</v>
      </c>
      <c r="H2794" s="31">
        <f t="shared" si="363"/>
        <v>41860</v>
      </c>
      <c r="I2794" s="59"/>
      <c r="J2794" s="59"/>
      <c r="K2794" s="59">
        <f t="shared" si="364"/>
        <v>0</v>
      </c>
      <c r="L2794" s="59"/>
      <c r="M2794" s="63">
        <f t="shared" si="365"/>
        <v>0</v>
      </c>
    </row>
    <row r="2795" spans="1:13">
      <c r="A2795" s="24">
        <v>13</v>
      </c>
      <c r="B2795" s="25" t="s">
        <v>36</v>
      </c>
      <c r="C2795" s="37"/>
      <c r="D2795" s="38">
        <v>64152</v>
      </c>
      <c r="E2795" s="28">
        <f t="shared" si="361"/>
        <v>0</v>
      </c>
      <c r="F2795" s="29">
        <v>0.09</v>
      </c>
      <c r="G2795" s="30">
        <f t="shared" si="362"/>
        <v>0</v>
      </c>
      <c r="H2795" s="31">
        <f t="shared" si="363"/>
        <v>54053.999999999993</v>
      </c>
      <c r="I2795" s="59"/>
      <c r="J2795" s="59"/>
      <c r="K2795" s="59">
        <f t="shared" si="364"/>
        <v>0</v>
      </c>
      <c r="L2795" s="59"/>
      <c r="M2795" s="63">
        <f t="shared" si="365"/>
        <v>0</v>
      </c>
    </row>
    <row r="2796" spans="1:13">
      <c r="A2796" s="24">
        <v>14</v>
      </c>
      <c r="B2796" s="25" t="s">
        <v>37</v>
      </c>
      <c r="C2796" s="37"/>
      <c r="D2796" s="38">
        <v>65934</v>
      </c>
      <c r="E2796" s="28">
        <f t="shared" si="361"/>
        <v>0</v>
      </c>
      <c r="F2796" s="29">
        <v>0.09</v>
      </c>
      <c r="G2796" s="30">
        <f t="shared" si="362"/>
        <v>0</v>
      </c>
      <c r="H2796" s="31">
        <f t="shared" si="363"/>
        <v>55555.499999999993</v>
      </c>
      <c r="I2796" s="59"/>
      <c r="J2796" s="59"/>
      <c r="K2796" s="59">
        <f t="shared" si="364"/>
        <v>0</v>
      </c>
      <c r="L2796" s="59"/>
      <c r="M2796" s="63">
        <f t="shared" si="365"/>
        <v>0</v>
      </c>
    </row>
    <row r="2797" spans="1:13">
      <c r="A2797" s="24">
        <v>15</v>
      </c>
      <c r="B2797" s="25" t="s">
        <v>38</v>
      </c>
      <c r="C2797" s="37"/>
      <c r="D2797" s="38">
        <v>76626</v>
      </c>
      <c r="E2797" s="28">
        <f t="shared" si="361"/>
        <v>0</v>
      </c>
      <c r="F2797" s="29">
        <v>0.09</v>
      </c>
      <c r="G2797" s="30">
        <f t="shared" si="362"/>
        <v>0</v>
      </c>
      <c r="H2797" s="31">
        <f t="shared" si="363"/>
        <v>64564.5</v>
      </c>
      <c r="I2797" s="59"/>
      <c r="J2797" s="59"/>
      <c r="K2797" s="59">
        <f t="shared" si="364"/>
        <v>0</v>
      </c>
      <c r="L2797" s="59"/>
      <c r="M2797" s="63">
        <f t="shared" si="365"/>
        <v>0</v>
      </c>
    </row>
    <row r="2798" spans="1:13">
      <c r="A2798" s="24">
        <v>16</v>
      </c>
      <c r="B2798" s="25" t="s">
        <v>39</v>
      </c>
      <c r="C2798" s="37">
        <v>5</v>
      </c>
      <c r="D2798" s="38">
        <v>80190</v>
      </c>
      <c r="E2798" s="28">
        <f t="shared" si="361"/>
        <v>400950</v>
      </c>
      <c r="F2798" s="29">
        <v>0.09</v>
      </c>
      <c r="G2798" s="30">
        <f t="shared" si="362"/>
        <v>364864.5</v>
      </c>
      <c r="H2798" s="31">
        <f t="shared" si="363"/>
        <v>67567.5</v>
      </c>
      <c r="I2798" s="59"/>
      <c r="J2798" s="59"/>
      <c r="K2798" s="59">
        <f t="shared" si="364"/>
        <v>337837.5</v>
      </c>
      <c r="L2798" s="59"/>
      <c r="M2798" s="63">
        <f t="shared" si="365"/>
        <v>337837.5</v>
      </c>
    </row>
    <row r="2799" spans="1:13">
      <c r="A2799" s="24">
        <v>17</v>
      </c>
      <c r="B2799" s="25" t="s">
        <v>40</v>
      </c>
      <c r="C2799" s="37"/>
      <c r="D2799" s="38">
        <v>113832</v>
      </c>
      <c r="E2799" s="28">
        <f t="shared" si="361"/>
        <v>0</v>
      </c>
      <c r="F2799" s="29">
        <v>0.09</v>
      </c>
      <c r="G2799" s="30">
        <f t="shared" si="362"/>
        <v>0</v>
      </c>
      <c r="H2799" s="31">
        <f t="shared" si="363"/>
        <v>95914</v>
      </c>
      <c r="I2799" s="59"/>
      <c r="J2799" s="59"/>
      <c r="K2799" s="59">
        <f t="shared" si="364"/>
        <v>0</v>
      </c>
      <c r="L2799" s="59"/>
      <c r="M2799" s="63">
        <f t="shared" si="365"/>
        <v>0</v>
      </c>
    </row>
    <row r="2800" spans="1:13">
      <c r="A2800" s="24">
        <v>18</v>
      </c>
      <c r="B2800" s="25" t="s">
        <v>41</v>
      </c>
      <c r="C2800" s="37"/>
      <c r="D2800" s="39">
        <v>98010</v>
      </c>
      <c r="E2800" s="28">
        <f t="shared" si="361"/>
        <v>0</v>
      </c>
      <c r="F2800" s="29">
        <v>0.09</v>
      </c>
      <c r="G2800" s="30">
        <f t="shared" si="362"/>
        <v>0</v>
      </c>
      <c r="H2800" s="31">
        <f t="shared" si="363"/>
        <v>82582.5</v>
      </c>
      <c r="I2800" s="59"/>
      <c r="J2800" s="59"/>
      <c r="K2800" s="59">
        <f t="shared" si="364"/>
        <v>0</v>
      </c>
      <c r="L2800" s="59"/>
      <c r="M2800" s="63">
        <f t="shared" si="365"/>
        <v>0</v>
      </c>
    </row>
    <row r="2801" spans="1:13" ht="17.25">
      <c r="A2801" s="40"/>
      <c r="B2801" s="41" t="s">
        <v>42</v>
      </c>
      <c r="C2801" s="42">
        <f>SUM(C2783:C2800)</f>
        <v>13</v>
      </c>
      <c r="D2801" s="42"/>
      <c r="E2801" s="43">
        <f>SUM(E2783:E2800)</f>
        <v>1163259</v>
      </c>
      <c r="F2801" s="43"/>
      <c r="G2801" s="111">
        <f>SUM(G2783:G2800)</f>
        <v>1058565.69</v>
      </c>
      <c r="H2801" s="45"/>
      <c r="I2801" s="64"/>
      <c r="J2801" s="113"/>
      <c r="K2801" s="113">
        <f>SUM(K2783:K2800)</f>
        <v>980153.41666666663</v>
      </c>
      <c r="L2801" s="113"/>
      <c r="M2801" s="45">
        <f>SUM(M2783:M2800)</f>
        <v>980153.41666666663</v>
      </c>
    </row>
    <row r="2802" spans="1:13" ht="31.5">
      <c r="A2802" s="46"/>
      <c r="B2802" s="47"/>
      <c r="C2802" s="48"/>
      <c r="D2802" s="48"/>
      <c r="E2802" s="49"/>
      <c r="F2802" s="49"/>
      <c r="G2802" s="50"/>
      <c r="H2802" s="51"/>
      <c r="I2802" s="65"/>
      <c r="J2802" s="114"/>
      <c r="K2802" s="114">
        <f>K2801*0.08</f>
        <v>78412.273333333331</v>
      </c>
      <c r="L2802" s="114"/>
      <c r="M2802" s="115">
        <f>M2801*0.1</f>
        <v>98015.341666666674</v>
      </c>
    </row>
    <row r="2803" spans="1:13" ht="18">
      <c r="A2803" s="283"/>
      <c r="B2803" s="283"/>
      <c r="C2803" s="284"/>
      <c r="D2803" s="284"/>
      <c r="E2803" s="54"/>
      <c r="F2803" s="54"/>
      <c r="G2803" s="55"/>
      <c r="H2803" s="56"/>
      <c r="I2803" s="66"/>
      <c r="J2803" s="116"/>
      <c r="K2803" s="116">
        <f>SUM(K2801:K2802)</f>
        <v>1058565.69</v>
      </c>
      <c r="L2803" s="116"/>
      <c r="M2803" s="117">
        <f>SUM(M2801:M2802)</f>
        <v>1078168.7583333333</v>
      </c>
    </row>
    <row r="2804" spans="1:13" ht="18">
      <c r="A2804" s="283" t="s">
        <v>43</v>
      </c>
      <c r="B2804" s="283"/>
      <c r="C2804" s="284" t="s">
        <v>44</v>
      </c>
      <c r="D2804" s="284"/>
      <c r="E2804" s="54"/>
      <c r="F2804" s="54"/>
      <c r="G2804" s="55" t="s">
        <v>45</v>
      </c>
      <c r="H2804" s="56"/>
    </row>
    <row r="2815" spans="1:13" ht="15.75">
      <c r="A2815" s="279" t="s">
        <v>0</v>
      </c>
      <c r="B2815" s="279"/>
      <c r="C2815" s="279"/>
      <c r="D2815" s="279"/>
      <c r="E2815" s="279"/>
      <c r="F2815" s="279"/>
      <c r="G2815" s="279"/>
      <c r="H2815" s="3"/>
      <c r="I2815" s="112"/>
      <c r="K2815" s="112"/>
      <c r="L2815" s="112"/>
      <c r="M2815" s="1"/>
    </row>
    <row r="2816" spans="1:13" ht="17.25">
      <c r="A2816" s="279" t="s">
        <v>1</v>
      </c>
      <c r="B2816" s="279"/>
      <c r="C2816" s="279"/>
      <c r="D2816" s="279"/>
      <c r="E2816" s="279"/>
      <c r="F2816" s="279"/>
      <c r="G2816" s="279"/>
      <c r="H2816" s="3"/>
      <c r="I2816" s="58"/>
      <c r="J2816" s="58"/>
      <c r="K2816" s="58"/>
      <c r="L2816" s="58"/>
      <c r="M2816" s="1"/>
    </row>
    <row r="2817" spans="1:13" ht="15.75">
      <c r="A2817" s="279" t="s">
        <v>2</v>
      </c>
      <c r="B2817" s="279"/>
      <c r="C2817" s="279"/>
      <c r="D2817" s="279"/>
      <c r="E2817" s="279"/>
      <c r="F2817" s="279"/>
      <c r="G2817" s="279"/>
      <c r="H2817" s="3"/>
      <c r="I2817" s="59"/>
      <c r="J2817" s="59"/>
      <c r="K2817" s="59"/>
      <c r="L2817" s="59"/>
      <c r="M2817" s="1"/>
    </row>
    <row r="2818" spans="1:13" ht="15.75">
      <c r="A2818" s="279" t="s">
        <v>4</v>
      </c>
      <c r="B2818" s="279"/>
      <c r="C2818" s="279"/>
      <c r="D2818" s="279"/>
      <c r="E2818" s="279"/>
      <c r="F2818" s="279"/>
      <c r="G2818" s="279"/>
      <c r="H2818" s="3"/>
      <c r="I2818" s="59"/>
      <c r="J2818" s="59"/>
      <c r="K2818" s="59"/>
      <c r="L2818" s="59"/>
      <c r="M2818" s="1"/>
    </row>
    <row r="2819" spans="1:13" ht="15.75">
      <c r="A2819" s="280" t="s">
        <v>6</v>
      </c>
      <c r="B2819" s="280"/>
      <c r="C2819" s="280"/>
      <c r="D2819" s="280"/>
      <c r="E2819" s="280"/>
      <c r="F2819" s="280"/>
      <c r="G2819" s="280"/>
      <c r="H2819" s="3"/>
      <c r="I2819" s="59"/>
      <c r="J2819" s="59"/>
      <c r="K2819" s="59"/>
      <c r="L2819" s="59"/>
      <c r="M2819" s="1"/>
    </row>
    <row r="2820" spans="1:13" ht="27.75">
      <c r="A2820" s="9"/>
      <c r="B2820" s="9"/>
      <c r="C2820" s="281" t="s">
        <v>620</v>
      </c>
      <c r="D2820" s="281"/>
      <c r="E2820" s="281"/>
      <c r="F2820" s="281"/>
      <c r="G2820" s="281"/>
      <c r="H2820" s="10"/>
      <c r="I2820" s="59"/>
      <c r="J2820" s="59"/>
      <c r="K2820" s="59"/>
      <c r="L2820" s="59"/>
      <c r="M2820" s="2"/>
    </row>
    <row r="2821" spans="1:13" ht="15.75">
      <c r="A2821" s="11" t="s">
        <v>1100</v>
      </c>
      <c r="B2821" s="12"/>
      <c r="C2821" s="13"/>
      <c r="D2821" s="286"/>
      <c r="E2821" s="286"/>
      <c r="F2821" s="286"/>
      <c r="G2821" s="286"/>
      <c r="H2821" s="15"/>
      <c r="I2821" s="59"/>
      <c r="J2821" s="59"/>
      <c r="K2821" s="59"/>
      <c r="L2821" s="59"/>
      <c r="M2821" s="1"/>
    </row>
    <row r="2822" spans="1:13" ht="15.75">
      <c r="A2822" s="11" t="s">
        <v>9</v>
      </c>
      <c r="B2822" s="306" t="s">
        <v>1177</v>
      </c>
      <c r="C2822" s="306"/>
      <c r="D2822" s="306"/>
      <c r="E2822" s="306"/>
      <c r="F2822" s="11"/>
      <c r="G2822" s="16"/>
      <c r="H2822" s="17"/>
      <c r="I2822" s="60"/>
      <c r="J2822" s="60"/>
      <c r="K2822" s="60"/>
      <c r="L2822" s="60"/>
      <c r="M2822" s="74"/>
    </row>
    <row r="2823" spans="1:13" ht="15.75">
      <c r="A2823" s="11" t="s">
        <v>11</v>
      </c>
      <c r="B2823" s="289"/>
      <c r="C2823" s="289"/>
      <c r="D2823" s="289"/>
      <c r="E2823" s="289"/>
      <c r="F2823" s="18"/>
      <c r="G2823" s="19" t="s">
        <v>13</v>
      </c>
      <c r="H2823" s="20" t="s">
        <v>161</v>
      </c>
      <c r="I2823" s="62"/>
      <c r="J2823" s="62"/>
      <c r="K2823" s="62"/>
      <c r="L2823" s="62"/>
      <c r="M2823" s="1"/>
    </row>
    <row r="2824" spans="1:13" ht="15.75">
      <c r="A2824" s="21" t="s">
        <v>14</v>
      </c>
      <c r="B2824" s="21" t="s">
        <v>16</v>
      </c>
      <c r="C2824" s="21" t="s">
        <v>17</v>
      </c>
      <c r="D2824" s="22" t="s">
        <v>18</v>
      </c>
      <c r="E2824" s="23" t="s">
        <v>19</v>
      </c>
      <c r="F2824" s="23" t="s">
        <v>20</v>
      </c>
      <c r="G2824" s="21" t="s">
        <v>21</v>
      </c>
      <c r="H2824" s="3"/>
      <c r="I2824" s="59"/>
      <c r="J2824" s="59"/>
      <c r="K2824" s="59"/>
      <c r="L2824" s="59"/>
      <c r="M2824" s="1"/>
    </row>
    <row r="2825" spans="1:13">
      <c r="A2825" s="24">
        <v>1</v>
      </c>
      <c r="B2825" s="25" t="s">
        <v>23</v>
      </c>
      <c r="C2825" s="26"/>
      <c r="D2825" s="27">
        <v>79305</v>
      </c>
      <c r="E2825" s="28">
        <f>D2825*C2825</f>
        <v>0</v>
      </c>
      <c r="F2825" s="29">
        <v>0.09</v>
      </c>
      <c r="G2825" s="30">
        <f>E2825-E2825*F2825</f>
        <v>0</v>
      </c>
      <c r="H2825" s="31">
        <f>D2825/1.08*0.91</f>
        <v>66821.805555555547</v>
      </c>
      <c r="I2825" s="59"/>
      <c r="J2825" s="59"/>
      <c r="K2825" s="59">
        <f>H2825*C2825</f>
        <v>0</v>
      </c>
      <c r="L2825" s="59"/>
      <c r="M2825" s="63">
        <f>H2825*C2825</f>
        <v>0</v>
      </c>
    </row>
    <row r="2826" spans="1:13">
      <c r="A2826" s="24">
        <v>2</v>
      </c>
      <c r="B2826" s="25" t="s">
        <v>25</v>
      </c>
      <c r="C2826" s="32"/>
      <c r="D2826" s="33">
        <v>128591</v>
      </c>
      <c r="E2826" s="28">
        <f t="shared" ref="E2826:E2842" si="366">D2826*C2826</f>
        <v>0</v>
      </c>
      <c r="F2826" s="29">
        <v>0.09</v>
      </c>
      <c r="G2826" s="30">
        <f t="shared" ref="G2826:G2842" si="367">E2826-E2826*F2826</f>
        <v>0</v>
      </c>
      <c r="H2826" s="31">
        <f t="shared" ref="H2826:H2842" si="368">D2826/1.08*0.91</f>
        <v>108349.82407407407</v>
      </c>
      <c r="I2826" s="59"/>
      <c r="J2826" s="59"/>
      <c r="K2826" s="59">
        <f t="shared" ref="K2826:K2842" si="369">H2826*C2826</f>
        <v>0</v>
      </c>
      <c r="L2826" s="59"/>
      <c r="M2826" s="63">
        <f t="shared" ref="M2826:M2842" si="370">H2826*C2826</f>
        <v>0</v>
      </c>
    </row>
    <row r="2827" spans="1:13">
      <c r="A2827" s="24">
        <v>3</v>
      </c>
      <c r="B2827" s="25" t="s">
        <v>26</v>
      </c>
      <c r="C2827" s="88"/>
      <c r="D2827" s="27">
        <v>60043</v>
      </c>
      <c r="E2827" s="28">
        <f t="shared" si="366"/>
        <v>0</v>
      </c>
      <c r="F2827" s="29">
        <v>0.09</v>
      </c>
      <c r="G2827" s="30">
        <f t="shared" si="367"/>
        <v>0</v>
      </c>
      <c r="H2827" s="31">
        <f t="shared" si="368"/>
        <v>50591.787037037036</v>
      </c>
      <c r="I2827" s="59"/>
      <c r="J2827" s="59"/>
      <c r="K2827" s="59">
        <f t="shared" si="369"/>
        <v>0</v>
      </c>
      <c r="L2827" s="59"/>
      <c r="M2827" s="63">
        <f t="shared" si="370"/>
        <v>0</v>
      </c>
    </row>
    <row r="2828" spans="1:13">
      <c r="A2828" s="24">
        <v>4</v>
      </c>
      <c r="B2828" s="25" t="s">
        <v>27</v>
      </c>
      <c r="C2828" s="106"/>
      <c r="D2828" s="27">
        <v>115781</v>
      </c>
      <c r="E2828" s="28">
        <f t="shared" si="366"/>
        <v>0</v>
      </c>
      <c r="F2828" s="29">
        <v>0.09</v>
      </c>
      <c r="G2828" s="30">
        <f t="shared" si="367"/>
        <v>0</v>
      </c>
      <c r="H2828" s="31">
        <f t="shared" si="368"/>
        <v>97556.212962962964</v>
      </c>
      <c r="I2828" s="59"/>
      <c r="J2828" s="59"/>
      <c r="K2828" s="59">
        <f t="shared" si="369"/>
        <v>0</v>
      </c>
      <c r="L2828" s="59"/>
      <c r="M2828" s="63">
        <f t="shared" si="370"/>
        <v>0</v>
      </c>
    </row>
    <row r="2829" spans="1:13">
      <c r="A2829" s="24">
        <v>5</v>
      </c>
      <c r="B2829" s="25" t="s">
        <v>28</v>
      </c>
      <c r="C2829" s="32"/>
      <c r="D2829" s="27">
        <v>119943</v>
      </c>
      <c r="E2829" s="28">
        <f t="shared" si="366"/>
        <v>0</v>
      </c>
      <c r="F2829" s="29">
        <v>0.09</v>
      </c>
      <c r="G2829" s="30">
        <f t="shared" si="367"/>
        <v>0</v>
      </c>
      <c r="H2829" s="31">
        <f t="shared" si="368"/>
        <v>101063.08333333333</v>
      </c>
      <c r="I2829" s="59"/>
      <c r="J2829" s="59"/>
      <c r="K2829" s="59">
        <f t="shared" si="369"/>
        <v>0</v>
      </c>
      <c r="L2829" s="59"/>
      <c r="M2829" s="63">
        <f t="shared" si="370"/>
        <v>0</v>
      </c>
    </row>
    <row r="2830" spans="1:13">
      <c r="A2830" s="24">
        <v>6</v>
      </c>
      <c r="B2830" s="25" t="s">
        <v>29</v>
      </c>
      <c r="C2830" s="26"/>
      <c r="D2830" s="27">
        <v>94810</v>
      </c>
      <c r="E2830" s="28">
        <f t="shared" si="366"/>
        <v>0</v>
      </c>
      <c r="F2830" s="29">
        <v>0.09</v>
      </c>
      <c r="G2830" s="30">
        <f t="shared" si="367"/>
        <v>0</v>
      </c>
      <c r="H2830" s="31">
        <f t="shared" si="368"/>
        <v>79886.203703703708</v>
      </c>
      <c r="I2830" s="59"/>
      <c r="J2830" s="59"/>
      <c r="K2830" s="59">
        <f t="shared" si="369"/>
        <v>0</v>
      </c>
      <c r="L2830" s="59"/>
      <c r="M2830" s="63">
        <f t="shared" si="370"/>
        <v>0</v>
      </c>
    </row>
    <row r="2831" spans="1:13">
      <c r="A2831" s="24">
        <v>7</v>
      </c>
      <c r="B2831" s="25" t="s">
        <v>30</v>
      </c>
      <c r="C2831" s="34"/>
      <c r="D2831" s="27">
        <v>141396</v>
      </c>
      <c r="E2831" s="28">
        <f t="shared" si="366"/>
        <v>0</v>
      </c>
      <c r="F2831" s="29">
        <v>0.09</v>
      </c>
      <c r="G2831" s="30">
        <f t="shared" si="367"/>
        <v>0</v>
      </c>
      <c r="H2831" s="31">
        <f t="shared" si="368"/>
        <v>119139.22222222222</v>
      </c>
      <c r="I2831" s="59"/>
      <c r="J2831" s="59"/>
      <c r="K2831" s="59">
        <f t="shared" si="369"/>
        <v>0</v>
      </c>
      <c r="L2831" s="59"/>
      <c r="M2831" s="63">
        <f t="shared" si="370"/>
        <v>0</v>
      </c>
    </row>
    <row r="2832" spans="1:13">
      <c r="A2832" s="24">
        <v>8</v>
      </c>
      <c r="B2832" s="25" t="s">
        <v>31</v>
      </c>
      <c r="C2832" s="26"/>
      <c r="D2832" s="27">
        <v>232931</v>
      </c>
      <c r="E2832" s="28">
        <f t="shared" si="366"/>
        <v>0</v>
      </c>
      <c r="F2832" s="29">
        <v>0.09</v>
      </c>
      <c r="G2832" s="30">
        <f t="shared" si="367"/>
        <v>0</v>
      </c>
      <c r="H2832" s="31">
        <f t="shared" si="368"/>
        <v>196265.93518518517</v>
      </c>
      <c r="I2832" s="59"/>
      <c r="J2832" s="59"/>
      <c r="K2832" s="59">
        <f t="shared" si="369"/>
        <v>0</v>
      </c>
      <c r="L2832" s="59"/>
      <c r="M2832" s="63">
        <f t="shared" si="370"/>
        <v>0</v>
      </c>
    </row>
    <row r="2833" spans="1:13">
      <c r="A2833" s="24">
        <v>9</v>
      </c>
      <c r="B2833" s="36" t="s">
        <v>32</v>
      </c>
      <c r="C2833" s="26"/>
      <c r="D2833" s="27">
        <v>101534</v>
      </c>
      <c r="E2833" s="28">
        <f t="shared" si="366"/>
        <v>0</v>
      </c>
      <c r="F2833" s="29">
        <v>0.09</v>
      </c>
      <c r="G2833" s="30">
        <f t="shared" si="367"/>
        <v>0</v>
      </c>
      <c r="H2833" s="31">
        <f t="shared" si="368"/>
        <v>85551.796296296307</v>
      </c>
      <c r="I2833" s="59"/>
      <c r="J2833" s="59"/>
      <c r="K2833" s="59">
        <f t="shared" si="369"/>
        <v>0</v>
      </c>
      <c r="L2833" s="59"/>
      <c r="M2833" s="63">
        <f t="shared" si="370"/>
        <v>0</v>
      </c>
    </row>
    <row r="2834" spans="1:13">
      <c r="A2834" s="24">
        <v>10</v>
      </c>
      <c r="B2834" s="36" t="s">
        <v>33</v>
      </c>
      <c r="C2834" s="37"/>
      <c r="D2834" s="33">
        <v>110148</v>
      </c>
      <c r="E2834" s="28">
        <f t="shared" si="366"/>
        <v>0</v>
      </c>
      <c r="F2834" s="29">
        <v>0.09</v>
      </c>
      <c r="G2834" s="30">
        <f t="shared" si="367"/>
        <v>0</v>
      </c>
      <c r="H2834" s="31">
        <f t="shared" si="368"/>
        <v>92809.888888888876</v>
      </c>
      <c r="I2834" s="59"/>
      <c r="J2834" s="59"/>
      <c r="K2834" s="59">
        <f t="shared" si="369"/>
        <v>0</v>
      </c>
      <c r="L2834" s="59"/>
      <c r="M2834" s="63">
        <f t="shared" si="370"/>
        <v>0</v>
      </c>
    </row>
    <row r="2835" spans="1:13">
      <c r="A2835" s="24">
        <v>11</v>
      </c>
      <c r="B2835" s="25" t="s">
        <v>34</v>
      </c>
      <c r="C2835" s="37"/>
      <c r="D2835" s="27">
        <v>54198</v>
      </c>
      <c r="E2835" s="28">
        <f t="shared" si="366"/>
        <v>0</v>
      </c>
      <c r="F2835" s="29">
        <v>0.09</v>
      </c>
      <c r="G2835" s="30">
        <f t="shared" si="367"/>
        <v>0</v>
      </c>
      <c r="H2835" s="31">
        <f t="shared" si="368"/>
        <v>45666.833333333328</v>
      </c>
      <c r="I2835" s="59"/>
      <c r="J2835" s="59"/>
      <c r="K2835" s="59">
        <f t="shared" si="369"/>
        <v>0</v>
      </c>
      <c r="L2835" s="59"/>
      <c r="M2835" s="63">
        <f t="shared" si="370"/>
        <v>0</v>
      </c>
    </row>
    <row r="2836" spans="1:13">
      <c r="A2836" s="24">
        <v>12</v>
      </c>
      <c r="B2836" s="25" t="s">
        <v>35</v>
      </c>
      <c r="C2836" s="37"/>
      <c r="D2836" s="27">
        <v>49680</v>
      </c>
      <c r="E2836" s="28">
        <f t="shared" si="366"/>
        <v>0</v>
      </c>
      <c r="F2836" s="29">
        <v>0.09</v>
      </c>
      <c r="G2836" s="30">
        <f t="shared" si="367"/>
        <v>0</v>
      </c>
      <c r="H2836" s="31">
        <f t="shared" si="368"/>
        <v>41860</v>
      </c>
      <c r="I2836" s="59"/>
      <c r="J2836" s="59"/>
      <c r="K2836" s="59">
        <f t="shared" si="369"/>
        <v>0</v>
      </c>
      <c r="L2836" s="59"/>
      <c r="M2836" s="63">
        <f t="shared" si="370"/>
        <v>0</v>
      </c>
    </row>
    <row r="2837" spans="1:13">
      <c r="A2837" s="24">
        <v>13</v>
      </c>
      <c r="B2837" s="25" t="s">
        <v>36</v>
      </c>
      <c r="C2837" s="37"/>
      <c r="D2837" s="38">
        <v>64152</v>
      </c>
      <c r="E2837" s="28">
        <f t="shared" si="366"/>
        <v>0</v>
      </c>
      <c r="F2837" s="29">
        <v>0.09</v>
      </c>
      <c r="G2837" s="30">
        <f t="shared" si="367"/>
        <v>0</v>
      </c>
      <c r="H2837" s="31">
        <f t="shared" si="368"/>
        <v>54053.999999999993</v>
      </c>
      <c r="I2837" s="59"/>
      <c r="J2837" s="59"/>
      <c r="K2837" s="59">
        <f t="shared" si="369"/>
        <v>0</v>
      </c>
      <c r="L2837" s="59"/>
      <c r="M2837" s="63">
        <f t="shared" si="370"/>
        <v>0</v>
      </c>
    </row>
    <row r="2838" spans="1:13">
      <c r="A2838" s="24">
        <v>14</v>
      </c>
      <c r="B2838" s="25" t="s">
        <v>37</v>
      </c>
      <c r="C2838" s="37">
        <v>3</v>
      </c>
      <c r="D2838" s="38">
        <v>65934</v>
      </c>
      <c r="E2838" s="28">
        <f t="shared" si="366"/>
        <v>197802</v>
      </c>
      <c r="F2838" s="29">
        <v>0.09</v>
      </c>
      <c r="G2838" s="30">
        <f t="shared" si="367"/>
        <v>179999.82</v>
      </c>
      <c r="H2838" s="31">
        <f t="shared" si="368"/>
        <v>55555.499999999993</v>
      </c>
      <c r="I2838" s="59"/>
      <c r="J2838" s="59"/>
      <c r="K2838" s="59">
        <f t="shared" si="369"/>
        <v>166666.49999999997</v>
      </c>
      <c r="L2838" s="59"/>
      <c r="M2838" s="63">
        <f t="shared" si="370"/>
        <v>166666.49999999997</v>
      </c>
    </row>
    <row r="2839" spans="1:13">
      <c r="A2839" s="24">
        <v>15</v>
      </c>
      <c r="B2839" s="25" t="s">
        <v>38</v>
      </c>
      <c r="C2839" s="37"/>
      <c r="D2839" s="38">
        <v>76626</v>
      </c>
      <c r="E2839" s="28">
        <f t="shared" si="366"/>
        <v>0</v>
      </c>
      <c r="F2839" s="29">
        <v>0.09</v>
      </c>
      <c r="G2839" s="30">
        <f t="shared" si="367"/>
        <v>0</v>
      </c>
      <c r="H2839" s="31">
        <f t="shared" si="368"/>
        <v>64564.5</v>
      </c>
      <c r="I2839" s="59"/>
      <c r="J2839" s="59"/>
      <c r="K2839" s="59">
        <f t="shared" si="369"/>
        <v>0</v>
      </c>
      <c r="L2839" s="59"/>
      <c r="M2839" s="63">
        <f t="shared" si="370"/>
        <v>0</v>
      </c>
    </row>
    <row r="2840" spans="1:13">
      <c r="A2840" s="24">
        <v>16</v>
      </c>
      <c r="B2840" s="25" t="s">
        <v>39</v>
      </c>
      <c r="C2840" s="37">
        <v>3</v>
      </c>
      <c r="D2840" s="38">
        <v>80190</v>
      </c>
      <c r="E2840" s="28">
        <f t="shared" si="366"/>
        <v>240570</v>
      </c>
      <c r="F2840" s="29">
        <v>0.09</v>
      </c>
      <c r="G2840" s="30">
        <f t="shared" si="367"/>
        <v>218918.7</v>
      </c>
      <c r="H2840" s="31">
        <f t="shared" si="368"/>
        <v>67567.5</v>
      </c>
      <c r="I2840" s="59"/>
      <c r="J2840" s="59"/>
      <c r="K2840" s="59">
        <f t="shared" si="369"/>
        <v>202702.5</v>
      </c>
      <c r="L2840" s="59"/>
      <c r="M2840" s="63">
        <f t="shared" si="370"/>
        <v>202702.5</v>
      </c>
    </row>
    <row r="2841" spans="1:13">
      <c r="A2841" s="24">
        <v>17</v>
      </c>
      <c r="B2841" s="25" t="s">
        <v>40</v>
      </c>
      <c r="C2841" s="37">
        <v>3</v>
      </c>
      <c r="D2841" s="38">
        <v>113832</v>
      </c>
      <c r="E2841" s="28">
        <f t="shared" si="366"/>
        <v>341496</v>
      </c>
      <c r="F2841" s="29">
        <v>0.09</v>
      </c>
      <c r="G2841" s="30">
        <f t="shared" si="367"/>
        <v>310761.36</v>
      </c>
      <c r="H2841" s="31">
        <f t="shared" si="368"/>
        <v>95914</v>
      </c>
      <c r="I2841" s="59"/>
      <c r="J2841" s="59"/>
      <c r="K2841" s="59">
        <f t="shared" si="369"/>
        <v>287742</v>
      </c>
      <c r="L2841" s="59"/>
      <c r="M2841" s="63">
        <f t="shared" si="370"/>
        <v>287742</v>
      </c>
    </row>
    <row r="2842" spans="1:13">
      <c r="A2842" s="24">
        <v>18</v>
      </c>
      <c r="B2842" s="25" t="s">
        <v>41</v>
      </c>
      <c r="C2842" s="37">
        <v>3</v>
      </c>
      <c r="D2842" s="39">
        <v>98010</v>
      </c>
      <c r="E2842" s="28">
        <f t="shared" si="366"/>
        <v>294030</v>
      </c>
      <c r="F2842" s="29">
        <v>0.09</v>
      </c>
      <c r="G2842" s="30">
        <f t="shared" si="367"/>
        <v>267567.3</v>
      </c>
      <c r="H2842" s="31">
        <f t="shared" si="368"/>
        <v>82582.5</v>
      </c>
      <c r="I2842" s="59"/>
      <c r="J2842" s="59"/>
      <c r="K2842" s="59">
        <f t="shared" si="369"/>
        <v>247747.5</v>
      </c>
      <c r="L2842" s="59"/>
      <c r="M2842" s="63">
        <f t="shared" si="370"/>
        <v>247747.5</v>
      </c>
    </row>
    <row r="2843" spans="1:13" ht="17.25">
      <c r="A2843" s="40"/>
      <c r="B2843" s="41" t="s">
        <v>42</v>
      </c>
      <c r="C2843" s="42">
        <f>SUM(C2825:C2842)</f>
        <v>12</v>
      </c>
      <c r="D2843" s="42"/>
      <c r="E2843" s="43">
        <f>SUM(E2825:E2842)</f>
        <v>1073898</v>
      </c>
      <c r="F2843" s="43"/>
      <c r="G2843" s="111">
        <f>SUM(G2825:G2842)</f>
        <v>977247.17999999993</v>
      </c>
      <c r="H2843" s="45"/>
      <c r="I2843" s="64"/>
      <c r="J2843" s="113"/>
      <c r="K2843" s="113">
        <f>SUM(K2825:K2842)</f>
        <v>904858.5</v>
      </c>
      <c r="L2843" s="113"/>
      <c r="M2843" s="45">
        <f>SUM(M2825:M2842)</f>
        <v>904858.5</v>
      </c>
    </row>
    <row r="2844" spans="1:13" ht="31.5">
      <c r="A2844" s="46"/>
      <c r="B2844" s="47"/>
      <c r="C2844" s="48"/>
      <c r="D2844" s="48"/>
      <c r="E2844" s="49"/>
      <c r="F2844" s="49"/>
      <c r="G2844" s="50"/>
      <c r="H2844" s="51"/>
      <c r="I2844" s="65"/>
      <c r="J2844" s="114"/>
      <c r="K2844" s="114">
        <f>K2843*0.08</f>
        <v>72388.680000000008</v>
      </c>
      <c r="L2844" s="114"/>
      <c r="M2844" s="115">
        <f>M2843*0.1</f>
        <v>90485.85</v>
      </c>
    </row>
    <row r="2845" spans="1:13" ht="18">
      <c r="A2845" s="283"/>
      <c r="B2845" s="283"/>
      <c r="C2845" s="284"/>
      <c r="D2845" s="284"/>
      <c r="E2845" s="54"/>
      <c r="F2845" s="54"/>
      <c r="G2845" s="55"/>
      <c r="H2845" s="56"/>
      <c r="I2845" s="66"/>
      <c r="J2845" s="116"/>
      <c r="K2845" s="116">
        <f>SUM(K2843:K2844)</f>
        <v>977247.18</v>
      </c>
      <c r="L2845" s="116"/>
      <c r="M2845" s="117">
        <f>SUM(M2843:M2844)</f>
        <v>995344.35</v>
      </c>
    </row>
    <row r="2846" spans="1:13" ht="18">
      <c r="A2846" s="283" t="s">
        <v>43</v>
      </c>
      <c r="B2846" s="283"/>
      <c r="C2846" s="284" t="s">
        <v>44</v>
      </c>
      <c r="D2846" s="284"/>
      <c r="E2846" s="54"/>
      <c r="F2846" s="54"/>
      <c r="G2846" s="55" t="s">
        <v>45</v>
      </c>
      <c r="H2846" s="56"/>
    </row>
    <row r="2857" spans="1:13" ht="15.75">
      <c r="A2857" s="279" t="s">
        <v>0</v>
      </c>
      <c r="B2857" s="279"/>
      <c r="C2857" s="279"/>
      <c r="D2857" s="279"/>
      <c r="E2857" s="279"/>
      <c r="F2857" s="279"/>
      <c r="G2857" s="279"/>
      <c r="H2857" s="3"/>
      <c r="I2857" s="112"/>
      <c r="K2857" s="112"/>
      <c r="L2857" s="112"/>
      <c r="M2857" s="1"/>
    </row>
    <row r="2858" spans="1:13" ht="17.25">
      <c r="A2858" s="279" t="s">
        <v>1</v>
      </c>
      <c r="B2858" s="279"/>
      <c r="C2858" s="279"/>
      <c r="D2858" s="279"/>
      <c r="E2858" s="279"/>
      <c r="F2858" s="279"/>
      <c r="G2858" s="279"/>
      <c r="H2858" s="3"/>
      <c r="I2858" s="58"/>
      <c r="J2858" s="58"/>
      <c r="K2858" s="58"/>
      <c r="L2858" s="58"/>
      <c r="M2858" s="1"/>
    </row>
    <row r="2859" spans="1:13" ht="15.75">
      <c r="A2859" s="279" t="s">
        <v>2</v>
      </c>
      <c r="B2859" s="279"/>
      <c r="C2859" s="279"/>
      <c r="D2859" s="279"/>
      <c r="E2859" s="279"/>
      <c r="F2859" s="279"/>
      <c r="G2859" s="279"/>
      <c r="H2859" s="3"/>
      <c r="I2859" s="59"/>
      <c r="J2859" s="59"/>
      <c r="K2859" s="59"/>
      <c r="L2859" s="59"/>
      <c r="M2859" s="1"/>
    </row>
    <row r="2860" spans="1:13" ht="15.75">
      <c r="A2860" s="279" t="s">
        <v>4</v>
      </c>
      <c r="B2860" s="279"/>
      <c r="C2860" s="279"/>
      <c r="D2860" s="279"/>
      <c r="E2860" s="279"/>
      <c r="F2860" s="279"/>
      <c r="G2860" s="279"/>
      <c r="H2860" s="3"/>
      <c r="I2860" s="59"/>
      <c r="J2860" s="59"/>
      <c r="K2860" s="59"/>
      <c r="L2860" s="59"/>
      <c r="M2860" s="1"/>
    </row>
    <row r="2861" spans="1:13" ht="15.75">
      <c r="A2861" s="280" t="s">
        <v>6</v>
      </c>
      <c r="B2861" s="280"/>
      <c r="C2861" s="280"/>
      <c r="D2861" s="280"/>
      <c r="E2861" s="280"/>
      <c r="F2861" s="280"/>
      <c r="G2861" s="280"/>
      <c r="H2861" s="3"/>
      <c r="I2861" s="59"/>
      <c r="J2861" s="59"/>
      <c r="K2861" s="59"/>
      <c r="L2861" s="59"/>
      <c r="M2861" s="1"/>
    </row>
    <row r="2862" spans="1:13" ht="27.75">
      <c r="A2862" s="9"/>
      <c r="B2862" s="9"/>
      <c r="C2862" s="281" t="s">
        <v>620</v>
      </c>
      <c r="D2862" s="281"/>
      <c r="E2862" s="281"/>
      <c r="F2862" s="281"/>
      <c r="G2862" s="281"/>
      <c r="H2862" s="10"/>
      <c r="I2862" s="59"/>
      <c r="J2862" s="59"/>
      <c r="K2862" s="59"/>
      <c r="L2862" s="59"/>
      <c r="M2862" s="2"/>
    </row>
    <row r="2863" spans="1:13" ht="15.75">
      <c r="A2863" s="11" t="s">
        <v>1100</v>
      </c>
      <c r="B2863" s="12"/>
      <c r="C2863" s="13"/>
      <c r="D2863" s="286"/>
      <c r="E2863" s="286"/>
      <c r="F2863" s="286"/>
      <c r="G2863" s="286"/>
      <c r="H2863" s="15"/>
      <c r="I2863" s="59"/>
      <c r="J2863" s="59"/>
      <c r="K2863" s="59"/>
      <c r="L2863" s="59"/>
      <c r="M2863" s="1"/>
    </row>
    <row r="2864" spans="1:13" ht="15.75">
      <c r="A2864" s="11" t="s">
        <v>9</v>
      </c>
      <c r="B2864" s="306" t="s">
        <v>1178</v>
      </c>
      <c r="C2864" s="306"/>
      <c r="D2864" s="306"/>
      <c r="E2864" s="306"/>
      <c r="F2864" s="11"/>
      <c r="G2864" s="16"/>
      <c r="H2864" s="17"/>
      <c r="I2864" s="60"/>
      <c r="J2864" s="60"/>
      <c r="K2864" s="60"/>
      <c r="L2864" s="60"/>
      <c r="M2864" s="74"/>
    </row>
    <row r="2865" spans="1:13" ht="15.75">
      <c r="A2865" s="11" t="s">
        <v>11</v>
      </c>
      <c r="B2865" s="289"/>
      <c r="C2865" s="289"/>
      <c r="D2865" s="289"/>
      <c r="E2865" s="289"/>
      <c r="F2865" s="18"/>
      <c r="G2865" s="19" t="s">
        <v>13</v>
      </c>
      <c r="H2865" s="20" t="s">
        <v>161</v>
      </c>
      <c r="I2865" s="62"/>
      <c r="J2865" s="62"/>
      <c r="K2865" s="62"/>
      <c r="L2865" s="62"/>
      <c r="M2865" s="1"/>
    </row>
    <row r="2866" spans="1:13" ht="15.75">
      <c r="A2866" s="21" t="s">
        <v>14</v>
      </c>
      <c r="B2866" s="21" t="s">
        <v>16</v>
      </c>
      <c r="C2866" s="21" t="s">
        <v>17</v>
      </c>
      <c r="D2866" s="22" t="s">
        <v>18</v>
      </c>
      <c r="E2866" s="23" t="s">
        <v>19</v>
      </c>
      <c r="F2866" s="23" t="s">
        <v>20</v>
      </c>
      <c r="G2866" s="21" t="s">
        <v>21</v>
      </c>
      <c r="H2866" s="3"/>
      <c r="I2866" s="59"/>
      <c r="J2866" s="59"/>
      <c r="K2866" s="59"/>
      <c r="L2866" s="59"/>
      <c r="M2866" s="1"/>
    </row>
    <row r="2867" spans="1:13">
      <c r="A2867" s="24">
        <v>1</v>
      </c>
      <c r="B2867" s="25" t="s">
        <v>23</v>
      </c>
      <c r="C2867" s="26"/>
      <c r="D2867" s="27">
        <v>79305</v>
      </c>
      <c r="E2867" s="28">
        <f>D2867*C2867</f>
        <v>0</v>
      </c>
      <c r="F2867" s="29">
        <v>0.09</v>
      </c>
      <c r="G2867" s="30">
        <f>E2867-E2867*F2867</f>
        <v>0</v>
      </c>
      <c r="H2867" s="31">
        <f>D2867/1.08*0.91</f>
        <v>66821.805555555547</v>
      </c>
      <c r="I2867" s="59"/>
      <c r="J2867" s="59"/>
      <c r="K2867" s="59">
        <f>H2867*C2867</f>
        <v>0</v>
      </c>
      <c r="L2867" s="59"/>
      <c r="M2867" s="63">
        <f>H2867*C2867</f>
        <v>0</v>
      </c>
    </row>
    <row r="2868" spans="1:13">
      <c r="A2868" s="24">
        <v>2</v>
      </c>
      <c r="B2868" s="25" t="s">
        <v>25</v>
      </c>
      <c r="C2868" s="32"/>
      <c r="D2868" s="33">
        <v>128591</v>
      </c>
      <c r="E2868" s="28">
        <f t="shared" ref="E2868:E2884" si="371">D2868*C2868</f>
        <v>0</v>
      </c>
      <c r="F2868" s="29">
        <v>0.09</v>
      </c>
      <c r="G2868" s="30">
        <f t="shared" ref="G2868:G2884" si="372">E2868-E2868*F2868</f>
        <v>0</v>
      </c>
      <c r="H2868" s="31">
        <f t="shared" ref="H2868:H2884" si="373">D2868/1.08*0.91</f>
        <v>108349.82407407407</v>
      </c>
      <c r="I2868" s="59"/>
      <c r="J2868" s="59"/>
      <c r="K2868" s="59">
        <f t="shared" ref="K2868:K2884" si="374">H2868*C2868</f>
        <v>0</v>
      </c>
      <c r="L2868" s="59"/>
      <c r="M2868" s="63">
        <f t="shared" ref="M2868:M2884" si="375">H2868*C2868</f>
        <v>0</v>
      </c>
    </row>
    <row r="2869" spans="1:13">
      <c r="A2869" s="24">
        <v>3</v>
      </c>
      <c r="B2869" s="25" t="s">
        <v>26</v>
      </c>
      <c r="C2869" s="88"/>
      <c r="D2869" s="27">
        <v>60043</v>
      </c>
      <c r="E2869" s="28">
        <f t="shared" si="371"/>
        <v>0</v>
      </c>
      <c r="F2869" s="29">
        <v>0.09</v>
      </c>
      <c r="G2869" s="30">
        <f t="shared" si="372"/>
        <v>0</v>
      </c>
      <c r="H2869" s="31">
        <f t="shared" si="373"/>
        <v>50591.787037037036</v>
      </c>
      <c r="I2869" s="59"/>
      <c r="J2869" s="59"/>
      <c r="K2869" s="59">
        <f t="shared" si="374"/>
        <v>0</v>
      </c>
      <c r="L2869" s="59"/>
      <c r="M2869" s="63">
        <f t="shared" si="375"/>
        <v>0</v>
      </c>
    </row>
    <row r="2870" spans="1:13">
      <c r="A2870" s="24">
        <v>4</v>
      </c>
      <c r="B2870" s="25" t="s">
        <v>27</v>
      </c>
      <c r="C2870" s="106">
        <v>3</v>
      </c>
      <c r="D2870" s="27">
        <v>115781</v>
      </c>
      <c r="E2870" s="28">
        <f t="shared" si="371"/>
        <v>347343</v>
      </c>
      <c r="F2870" s="29">
        <v>0.09</v>
      </c>
      <c r="G2870" s="30">
        <f t="shared" si="372"/>
        <v>316082.13</v>
      </c>
      <c r="H2870" s="31">
        <f t="shared" si="373"/>
        <v>97556.212962962964</v>
      </c>
      <c r="I2870" s="59"/>
      <c r="J2870" s="59"/>
      <c r="K2870" s="59">
        <f t="shared" si="374"/>
        <v>292668.63888888888</v>
      </c>
      <c r="L2870" s="59"/>
      <c r="M2870" s="63">
        <f t="shared" si="375"/>
        <v>292668.63888888888</v>
      </c>
    </row>
    <row r="2871" spans="1:13">
      <c r="A2871" s="24">
        <v>5</v>
      </c>
      <c r="B2871" s="25" t="s">
        <v>28</v>
      </c>
      <c r="C2871" s="32">
        <v>3</v>
      </c>
      <c r="D2871" s="27">
        <v>119943</v>
      </c>
      <c r="E2871" s="28">
        <f t="shared" si="371"/>
        <v>359829</v>
      </c>
      <c r="F2871" s="29">
        <v>0.09</v>
      </c>
      <c r="G2871" s="30">
        <f t="shared" si="372"/>
        <v>327444.39</v>
      </c>
      <c r="H2871" s="31">
        <f t="shared" si="373"/>
        <v>101063.08333333333</v>
      </c>
      <c r="I2871" s="59"/>
      <c r="J2871" s="59"/>
      <c r="K2871" s="59">
        <f t="shared" si="374"/>
        <v>303189.25</v>
      </c>
      <c r="L2871" s="59"/>
      <c r="M2871" s="63">
        <f t="shared" si="375"/>
        <v>303189.25</v>
      </c>
    </row>
    <row r="2872" spans="1:13">
      <c r="A2872" s="24">
        <v>6</v>
      </c>
      <c r="B2872" s="25" t="s">
        <v>29</v>
      </c>
      <c r="C2872" s="26"/>
      <c r="D2872" s="27">
        <v>94810</v>
      </c>
      <c r="E2872" s="28">
        <f t="shared" si="371"/>
        <v>0</v>
      </c>
      <c r="F2872" s="29">
        <v>0.09</v>
      </c>
      <c r="G2872" s="30">
        <f t="shared" si="372"/>
        <v>0</v>
      </c>
      <c r="H2872" s="31">
        <f t="shared" si="373"/>
        <v>79886.203703703708</v>
      </c>
      <c r="I2872" s="59"/>
      <c r="J2872" s="59"/>
      <c r="K2872" s="59">
        <f t="shared" si="374"/>
        <v>0</v>
      </c>
      <c r="L2872" s="59"/>
      <c r="M2872" s="63">
        <f t="shared" si="375"/>
        <v>0</v>
      </c>
    </row>
    <row r="2873" spans="1:13">
      <c r="A2873" s="24">
        <v>7</v>
      </c>
      <c r="B2873" s="25" t="s">
        <v>30</v>
      </c>
      <c r="C2873" s="34"/>
      <c r="D2873" s="27">
        <v>141396</v>
      </c>
      <c r="E2873" s="28">
        <f t="shared" si="371"/>
        <v>0</v>
      </c>
      <c r="F2873" s="29">
        <v>0.09</v>
      </c>
      <c r="G2873" s="30">
        <f t="shared" si="372"/>
        <v>0</v>
      </c>
      <c r="H2873" s="31">
        <f t="shared" si="373"/>
        <v>119139.22222222222</v>
      </c>
      <c r="I2873" s="59"/>
      <c r="J2873" s="59"/>
      <c r="K2873" s="59">
        <f t="shared" si="374"/>
        <v>0</v>
      </c>
      <c r="L2873" s="59"/>
      <c r="M2873" s="63">
        <f t="shared" si="375"/>
        <v>0</v>
      </c>
    </row>
    <row r="2874" spans="1:13">
      <c r="A2874" s="24">
        <v>8</v>
      </c>
      <c r="B2874" s="25" t="s">
        <v>31</v>
      </c>
      <c r="C2874" s="26"/>
      <c r="D2874" s="27">
        <v>232931</v>
      </c>
      <c r="E2874" s="28">
        <f t="shared" si="371"/>
        <v>0</v>
      </c>
      <c r="F2874" s="29">
        <v>0.09</v>
      </c>
      <c r="G2874" s="30">
        <f t="shared" si="372"/>
        <v>0</v>
      </c>
      <c r="H2874" s="31">
        <f t="shared" si="373"/>
        <v>196265.93518518517</v>
      </c>
      <c r="I2874" s="59"/>
      <c r="J2874" s="59"/>
      <c r="K2874" s="59">
        <f t="shared" si="374"/>
        <v>0</v>
      </c>
      <c r="L2874" s="59"/>
      <c r="M2874" s="63">
        <f t="shared" si="375"/>
        <v>0</v>
      </c>
    </row>
    <row r="2875" spans="1:13">
      <c r="A2875" s="24">
        <v>9</v>
      </c>
      <c r="B2875" s="36" t="s">
        <v>32</v>
      </c>
      <c r="C2875" s="26"/>
      <c r="D2875" s="27">
        <v>101534</v>
      </c>
      <c r="E2875" s="28">
        <f t="shared" si="371"/>
        <v>0</v>
      </c>
      <c r="F2875" s="29">
        <v>0.09</v>
      </c>
      <c r="G2875" s="30">
        <f t="shared" si="372"/>
        <v>0</v>
      </c>
      <c r="H2875" s="31">
        <f t="shared" si="373"/>
        <v>85551.796296296307</v>
      </c>
      <c r="I2875" s="59"/>
      <c r="J2875" s="59"/>
      <c r="K2875" s="59">
        <f t="shared" si="374"/>
        <v>0</v>
      </c>
      <c r="L2875" s="59"/>
      <c r="M2875" s="63">
        <f t="shared" si="375"/>
        <v>0</v>
      </c>
    </row>
    <row r="2876" spans="1:13">
      <c r="A2876" s="24">
        <v>10</v>
      </c>
      <c r="B2876" s="36" t="s">
        <v>33</v>
      </c>
      <c r="C2876" s="37"/>
      <c r="D2876" s="33">
        <v>110148</v>
      </c>
      <c r="E2876" s="28">
        <f t="shared" si="371"/>
        <v>0</v>
      </c>
      <c r="F2876" s="29">
        <v>0.09</v>
      </c>
      <c r="G2876" s="30">
        <f t="shared" si="372"/>
        <v>0</v>
      </c>
      <c r="H2876" s="31">
        <f t="shared" si="373"/>
        <v>92809.888888888876</v>
      </c>
      <c r="I2876" s="59"/>
      <c r="J2876" s="59"/>
      <c r="K2876" s="59">
        <f t="shared" si="374"/>
        <v>0</v>
      </c>
      <c r="L2876" s="59"/>
      <c r="M2876" s="63">
        <f t="shared" si="375"/>
        <v>0</v>
      </c>
    </row>
    <row r="2877" spans="1:13">
      <c r="A2877" s="24">
        <v>11</v>
      </c>
      <c r="B2877" s="25" t="s">
        <v>34</v>
      </c>
      <c r="C2877" s="37"/>
      <c r="D2877" s="27">
        <v>54198</v>
      </c>
      <c r="E2877" s="28">
        <f t="shared" si="371"/>
        <v>0</v>
      </c>
      <c r="F2877" s="29">
        <v>0.09</v>
      </c>
      <c r="G2877" s="30">
        <f t="shared" si="372"/>
        <v>0</v>
      </c>
      <c r="H2877" s="31">
        <f t="shared" si="373"/>
        <v>45666.833333333328</v>
      </c>
      <c r="I2877" s="59"/>
      <c r="J2877" s="59"/>
      <c r="K2877" s="59">
        <f t="shared" si="374"/>
        <v>0</v>
      </c>
      <c r="L2877" s="59"/>
      <c r="M2877" s="63">
        <f t="shared" si="375"/>
        <v>0</v>
      </c>
    </row>
    <row r="2878" spans="1:13">
      <c r="A2878" s="24">
        <v>12</v>
      </c>
      <c r="B2878" s="25" t="s">
        <v>35</v>
      </c>
      <c r="C2878" s="37"/>
      <c r="D2878" s="27">
        <v>49680</v>
      </c>
      <c r="E2878" s="28">
        <f t="shared" si="371"/>
        <v>0</v>
      </c>
      <c r="F2878" s="29">
        <v>0.09</v>
      </c>
      <c r="G2878" s="30">
        <f t="shared" si="372"/>
        <v>0</v>
      </c>
      <c r="H2878" s="31">
        <f t="shared" si="373"/>
        <v>41860</v>
      </c>
      <c r="I2878" s="59"/>
      <c r="J2878" s="59"/>
      <c r="K2878" s="59">
        <f t="shared" si="374"/>
        <v>0</v>
      </c>
      <c r="L2878" s="59"/>
      <c r="M2878" s="63">
        <f t="shared" si="375"/>
        <v>0</v>
      </c>
    </row>
    <row r="2879" spans="1:13">
      <c r="A2879" s="24">
        <v>13</v>
      </c>
      <c r="B2879" s="25" t="s">
        <v>36</v>
      </c>
      <c r="C2879" s="37"/>
      <c r="D2879" s="38">
        <v>64152</v>
      </c>
      <c r="E2879" s="28">
        <f t="shared" si="371"/>
        <v>0</v>
      </c>
      <c r="F2879" s="29">
        <v>0.09</v>
      </c>
      <c r="G2879" s="30">
        <f t="shared" si="372"/>
        <v>0</v>
      </c>
      <c r="H2879" s="31">
        <f t="shared" si="373"/>
        <v>54053.999999999993</v>
      </c>
      <c r="I2879" s="59"/>
      <c r="J2879" s="59"/>
      <c r="K2879" s="59">
        <f t="shared" si="374"/>
        <v>0</v>
      </c>
      <c r="L2879" s="59"/>
      <c r="M2879" s="63">
        <f t="shared" si="375"/>
        <v>0</v>
      </c>
    </row>
    <row r="2880" spans="1:13">
      <c r="A2880" s="24">
        <v>14</v>
      </c>
      <c r="B2880" s="25" t="s">
        <v>37</v>
      </c>
      <c r="C2880" s="37"/>
      <c r="D2880" s="38">
        <v>65934</v>
      </c>
      <c r="E2880" s="28">
        <f t="shared" si="371"/>
        <v>0</v>
      </c>
      <c r="F2880" s="29">
        <v>0.09</v>
      </c>
      <c r="G2880" s="30">
        <f t="shared" si="372"/>
        <v>0</v>
      </c>
      <c r="H2880" s="31">
        <f t="shared" si="373"/>
        <v>55555.499999999993</v>
      </c>
      <c r="I2880" s="59"/>
      <c r="J2880" s="59"/>
      <c r="K2880" s="59">
        <f t="shared" si="374"/>
        <v>0</v>
      </c>
      <c r="L2880" s="59"/>
      <c r="M2880" s="63">
        <f t="shared" si="375"/>
        <v>0</v>
      </c>
    </row>
    <row r="2881" spans="1:13">
      <c r="A2881" s="24">
        <v>15</v>
      </c>
      <c r="B2881" s="25" t="s">
        <v>38</v>
      </c>
      <c r="C2881" s="37"/>
      <c r="D2881" s="38">
        <v>76626</v>
      </c>
      <c r="E2881" s="28">
        <f t="shared" si="371"/>
        <v>0</v>
      </c>
      <c r="F2881" s="29">
        <v>0.09</v>
      </c>
      <c r="G2881" s="30">
        <f t="shared" si="372"/>
        <v>0</v>
      </c>
      <c r="H2881" s="31">
        <f t="shared" si="373"/>
        <v>64564.5</v>
      </c>
      <c r="I2881" s="59"/>
      <c r="J2881" s="59"/>
      <c r="K2881" s="59">
        <f t="shared" si="374"/>
        <v>0</v>
      </c>
      <c r="L2881" s="59"/>
      <c r="M2881" s="63">
        <f t="shared" si="375"/>
        <v>0</v>
      </c>
    </row>
    <row r="2882" spans="1:13">
      <c r="A2882" s="24">
        <v>16</v>
      </c>
      <c r="B2882" s="25" t="s">
        <v>39</v>
      </c>
      <c r="C2882" s="37"/>
      <c r="D2882" s="38">
        <v>80190</v>
      </c>
      <c r="E2882" s="28">
        <f t="shared" si="371"/>
        <v>0</v>
      </c>
      <c r="F2882" s="29">
        <v>0.09</v>
      </c>
      <c r="G2882" s="30">
        <f t="shared" si="372"/>
        <v>0</v>
      </c>
      <c r="H2882" s="31">
        <f t="shared" si="373"/>
        <v>67567.5</v>
      </c>
      <c r="I2882" s="59"/>
      <c r="J2882" s="59"/>
      <c r="K2882" s="59">
        <f t="shared" si="374"/>
        <v>0</v>
      </c>
      <c r="L2882" s="59"/>
      <c r="M2882" s="63">
        <f t="shared" si="375"/>
        <v>0</v>
      </c>
    </row>
    <row r="2883" spans="1:13">
      <c r="A2883" s="24">
        <v>17</v>
      </c>
      <c r="B2883" s="25" t="s">
        <v>40</v>
      </c>
      <c r="C2883" s="37">
        <v>3</v>
      </c>
      <c r="D2883" s="38">
        <v>113832</v>
      </c>
      <c r="E2883" s="28">
        <f t="shared" si="371"/>
        <v>341496</v>
      </c>
      <c r="F2883" s="29">
        <v>0.09</v>
      </c>
      <c r="G2883" s="30">
        <f t="shared" si="372"/>
        <v>310761.36</v>
      </c>
      <c r="H2883" s="31">
        <f t="shared" si="373"/>
        <v>95914</v>
      </c>
      <c r="I2883" s="59"/>
      <c r="J2883" s="59"/>
      <c r="K2883" s="59">
        <f t="shared" si="374"/>
        <v>287742</v>
      </c>
      <c r="L2883" s="59"/>
      <c r="M2883" s="63">
        <f t="shared" si="375"/>
        <v>287742</v>
      </c>
    </row>
    <row r="2884" spans="1:13">
      <c r="A2884" s="24">
        <v>18</v>
      </c>
      <c r="B2884" s="25" t="s">
        <v>41</v>
      </c>
      <c r="C2884" s="37">
        <v>3</v>
      </c>
      <c r="D2884" s="39">
        <v>98010</v>
      </c>
      <c r="E2884" s="28">
        <f t="shared" si="371"/>
        <v>294030</v>
      </c>
      <c r="F2884" s="29">
        <v>0.09</v>
      </c>
      <c r="G2884" s="30">
        <f t="shared" si="372"/>
        <v>267567.3</v>
      </c>
      <c r="H2884" s="31">
        <f t="shared" si="373"/>
        <v>82582.5</v>
      </c>
      <c r="I2884" s="59"/>
      <c r="J2884" s="59"/>
      <c r="K2884" s="59">
        <f t="shared" si="374"/>
        <v>247747.5</v>
      </c>
      <c r="L2884" s="59"/>
      <c r="M2884" s="63">
        <f t="shared" si="375"/>
        <v>247747.5</v>
      </c>
    </row>
    <row r="2885" spans="1:13" ht="17.25">
      <c r="A2885" s="40"/>
      <c r="B2885" s="41" t="s">
        <v>42</v>
      </c>
      <c r="C2885" s="42">
        <f>SUM(C2867:C2884)</f>
        <v>12</v>
      </c>
      <c r="D2885" s="42"/>
      <c r="E2885" s="43">
        <f>SUM(E2867:E2884)</f>
        <v>1342698</v>
      </c>
      <c r="F2885" s="43"/>
      <c r="G2885" s="111">
        <f>SUM(G2867:G2884)</f>
        <v>1221855.18</v>
      </c>
      <c r="H2885" s="45"/>
      <c r="I2885" s="64"/>
      <c r="J2885" s="113"/>
      <c r="K2885" s="113">
        <f>SUM(K2867:K2884)</f>
        <v>1131347.388888889</v>
      </c>
      <c r="L2885" s="113"/>
      <c r="M2885" s="45">
        <f>SUM(M2867:M2884)</f>
        <v>1131347.388888889</v>
      </c>
    </row>
    <row r="2886" spans="1:13" ht="31.5">
      <c r="A2886" s="46"/>
      <c r="B2886" s="47"/>
      <c r="C2886" s="48"/>
      <c r="D2886" s="48"/>
      <c r="E2886" s="49"/>
      <c r="F2886" s="49"/>
      <c r="G2886" s="50"/>
      <c r="H2886" s="51"/>
      <c r="I2886" s="65"/>
      <c r="J2886" s="114"/>
      <c r="K2886" s="114">
        <f>K2885*0.08</f>
        <v>90507.791111111117</v>
      </c>
      <c r="L2886" s="114"/>
      <c r="M2886" s="115">
        <f>M2885*0.1</f>
        <v>113134.73888888891</v>
      </c>
    </row>
    <row r="2887" spans="1:13" ht="18">
      <c r="A2887" s="283"/>
      <c r="B2887" s="283"/>
      <c r="C2887" s="284"/>
      <c r="D2887" s="284"/>
      <c r="E2887" s="54"/>
      <c r="F2887" s="54"/>
      <c r="G2887" s="55"/>
      <c r="H2887" s="56"/>
      <c r="I2887" s="66"/>
      <c r="J2887" s="116"/>
      <c r="K2887" s="116">
        <f>SUM(K2885:K2886)</f>
        <v>1221855.1800000002</v>
      </c>
      <c r="L2887" s="116"/>
      <c r="M2887" s="117">
        <f>SUM(M2885:M2886)</f>
        <v>1244482.1277777778</v>
      </c>
    </row>
    <row r="2888" spans="1:13" ht="18">
      <c r="A2888" s="283" t="s">
        <v>43</v>
      </c>
      <c r="B2888" s="283"/>
      <c r="C2888" s="284" t="s">
        <v>44</v>
      </c>
      <c r="D2888" s="284"/>
      <c r="E2888" s="54"/>
      <c r="F2888" s="54"/>
      <c r="G2888" s="55" t="s">
        <v>45</v>
      </c>
      <c r="H2888" s="56"/>
    </row>
    <row r="2900" spans="1:13" ht="15.75">
      <c r="A2900" s="279" t="s">
        <v>0</v>
      </c>
      <c r="B2900" s="279"/>
      <c r="C2900" s="279"/>
      <c r="D2900" s="279"/>
      <c r="E2900" s="279"/>
      <c r="F2900" s="279"/>
      <c r="G2900" s="279"/>
      <c r="H2900" s="3"/>
      <c r="I2900" s="112"/>
      <c r="K2900" s="112"/>
      <c r="L2900" s="112"/>
      <c r="M2900" s="1"/>
    </row>
    <row r="2901" spans="1:13" ht="17.25">
      <c r="A2901" s="279" t="s">
        <v>1</v>
      </c>
      <c r="B2901" s="279"/>
      <c r="C2901" s="279"/>
      <c r="D2901" s="279"/>
      <c r="E2901" s="279"/>
      <c r="F2901" s="279"/>
      <c r="G2901" s="279"/>
      <c r="H2901" s="3"/>
      <c r="I2901" s="58"/>
      <c r="J2901" s="58"/>
      <c r="K2901" s="58"/>
      <c r="L2901" s="58"/>
      <c r="M2901" s="1"/>
    </row>
    <row r="2902" spans="1:13" ht="15.75">
      <c r="A2902" s="279" t="s">
        <v>2</v>
      </c>
      <c r="B2902" s="279"/>
      <c r="C2902" s="279"/>
      <c r="D2902" s="279"/>
      <c r="E2902" s="279"/>
      <c r="F2902" s="279"/>
      <c r="G2902" s="279"/>
      <c r="H2902" s="3"/>
      <c r="I2902" s="59"/>
      <c r="J2902" s="59"/>
      <c r="K2902" s="59"/>
      <c r="L2902" s="59"/>
      <c r="M2902" s="1"/>
    </row>
    <row r="2903" spans="1:13" ht="15.75">
      <c r="A2903" s="279" t="s">
        <v>4</v>
      </c>
      <c r="B2903" s="279"/>
      <c r="C2903" s="279"/>
      <c r="D2903" s="279"/>
      <c r="E2903" s="279"/>
      <c r="F2903" s="279"/>
      <c r="G2903" s="279"/>
      <c r="H2903" s="3"/>
      <c r="I2903" s="59"/>
      <c r="J2903" s="59"/>
      <c r="K2903" s="59"/>
      <c r="L2903" s="59"/>
      <c r="M2903" s="1"/>
    </row>
    <row r="2904" spans="1:13" ht="15.75">
      <c r="A2904" s="280" t="s">
        <v>6</v>
      </c>
      <c r="B2904" s="280"/>
      <c r="C2904" s="280"/>
      <c r="D2904" s="280"/>
      <c r="E2904" s="280"/>
      <c r="F2904" s="280"/>
      <c r="G2904" s="280"/>
      <c r="H2904" s="3"/>
      <c r="I2904" s="59"/>
      <c r="J2904" s="59"/>
      <c r="K2904" s="59"/>
      <c r="L2904" s="59"/>
      <c r="M2904" s="1"/>
    </row>
    <row r="2905" spans="1:13" ht="27.75">
      <c r="A2905" s="9"/>
      <c r="B2905" s="9"/>
      <c r="C2905" s="281" t="s">
        <v>620</v>
      </c>
      <c r="D2905" s="281"/>
      <c r="E2905" s="281"/>
      <c r="F2905" s="281"/>
      <c r="G2905" s="281"/>
      <c r="H2905" s="10"/>
      <c r="I2905" s="59"/>
      <c r="J2905" s="59"/>
      <c r="K2905" s="59"/>
      <c r="L2905" s="59"/>
      <c r="M2905" s="2"/>
    </row>
    <row r="2906" spans="1:13" ht="15.75">
      <c r="A2906" s="11" t="s">
        <v>1100</v>
      </c>
      <c r="B2906" s="12"/>
      <c r="C2906" s="13"/>
      <c r="D2906" s="286"/>
      <c r="E2906" s="286"/>
      <c r="F2906" s="286"/>
      <c r="G2906" s="286"/>
      <c r="H2906" s="15"/>
      <c r="I2906" s="59"/>
      <c r="J2906" s="59"/>
      <c r="K2906" s="59"/>
      <c r="L2906" s="59"/>
      <c r="M2906" s="1"/>
    </row>
    <row r="2907" spans="1:13" ht="15.75">
      <c r="A2907" s="11" t="s">
        <v>9</v>
      </c>
      <c r="B2907" s="306" t="s">
        <v>1179</v>
      </c>
      <c r="C2907" s="306"/>
      <c r="D2907" s="306"/>
      <c r="E2907" s="306"/>
      <c r="F2907" s="11"/>
      <c r="G2907" s="16"/>
      <c r="H2907" s="17"/>
      <c r="I2907" s="60"/>
      <c r="J2907" s="60"/>
      <c r="K2907" s="60"/>
      <c r="L2907" s="60"/>
      <c r="M2907" s="74"/>
    </row>
    <row r="2908" spans="1:13" ht="15.75">
      <c r="A2908" s="11" t="s">
        <v>11</v>
      </c>
      <c r="B2908" s="289"/>
      <c r="C2908" s="289"/>
      <c r="D2908" s="289"/>
      <c r="E2908" s="289"/>
      <c r="F2908" s="18"/>
      <c r="G2908" s="19" t="s">
        <v>13</v>
      </c>
      <c r="H2908" s="20" t="s">
        <v>161</v>
      </c>
      <c r="I2908" s="62"/>
      <c r="J2908" s="62"/>
      <c r="K2908" s="62"/>
      <c r="L2908" s="62"/>
      <c r="M2908" s="1"/>
    </row>
    <row r="2909" spans="1:13" ht="15.75">
      <c r="A2909" s="21" t="s">
        <v>14</v>
      </c>
      <c r="B2909" s="21" t="s">
        <v>16</v>
      </c>
      <c r="C2909" s="21" t="s">
        <v>17</v>
      </c>
      <c r="D2909" s="22" t="s">
        <v>18</v>
      </c>
      <c r="E2909" s="23" t="s">
        <v>19</v>
      </c>
      <c r="F2909" s="23" t="s">
        <v>20</v>
      </c>
      <c r="G2909" s="21" t="s">
        <v>21</v>
      </c>
      <c r="H2909" s="3"/>
      <c r="I2909" s="59"/>
      <c r="J2909" s="59"/>
      <c r="K2909" s="59"/>
      <c r="L2909" s="59"/>
      <c r="M2909" s="1"/>
    </row>
    <row r="2910" spans="1:13">
      <c r="A2910" s="24">
        <v>1</v>
      </c>
      <c r="B2910" s="25" t="s">
        <v>23</v>
      </c>
      <c r="C2910" s="26"/>
      <c r="D2910" s="27">
        <v>79305</v>
      </c>
      <c r="E2910" s="28">
        <f>D2910*C2910</f>
        <v>0</v>
      </c>
      <c r="F2910" s="29">
        <v>0.09</v>
      </c>
      <c r="G2910" s="30">
        <f>E2910-E2910*F2910</f>
        <v>0</v>
      </c>
      <c r="H2910" s="31">
        <f>D2910/1.08*0.91</f>
        <v>66821.805555555547</v>
      </c>
      <c r="I2910" s="59"/>
      <c r="J2910" s="59"/>
      <c r="K2910" s="59">
        <f>H2910*C2910</f>
        <v>0</v>
      </c>
      <c r="L2910" s="59"/>
      <c r="M2910" s="63">
        <f>H2910*C2910</f>
        <v>0</v>
      </c>
    </row>
    <row r="2911" spans="1:13">
      <c r="A2911" s="24">
        <v>2</v>
      </c>
      <c r="B2911" s="25" t="s">
        <v>25</v>
      </c>
      <c r="C2911" s="32"/>
      <c r="D2911" s="33">
        <v>128591</v>
      </c>
      <c r="E2911" s="28">
        <f t="shared" ref="E2911:E2927" si="376">D2911*C2911</f>
        <v>0</v>
      </c>
      <c r="F2911" s="29">
        <v>0.09</v>
      </c>
      <c r="G2911" s="30">
        <f t="shared" ref="G2911:G2927" si="377">E2911-E2911*F2911</f>
        <v>0</v>
      </c>
      <c r="H2911" s="31">
        <f t="shared" ref="H2911:H2927" si="378">D2911/1.08*0.91</f>
        <v>108349.82407407407</v>
      </c>
      <c r="I2911" s="59"/>
      <c r="J2911" s="59"/>
      <c r="K2911" s="59">
        <f t="shared" ref="K2911:K2927" si="379">H2911*C2911</f>
        <v>0</v>
      </c>
      <c r="L2911" s="59"/>
      <c r="M2911" s="63">
        <f t="shared" ref="M2911:M2927" si="380">H2911*C2911</f>
        <v>0</v>
      </c>
    </row>
    <row r="2912" spans="1:13">
      <c r="A2912" s="24">
        <v>3</v>
      </c>
      <c r="B2912" s="25" t="s">
        <v>26</v>
      </c>
      <c r="C2912" s="88"/>
      <c r="D2912" s="27">
        <v>60043</v>
      </c>
      <c r="E2912" s="28">
        <f t="shared" si="376"/>
        <v>0</v>
      </c>
      <c r="F2912" s="29">
        <v>0.09</v>
      </c>
      <c r="G2912" s="30">
        <f t="shared" si="377"/>
        <v>0</v>
      </c>
      <c r="H2912" s="31">
        <f t="shared" si="378"/>
        <v>50591.787037037036</v>
      </c>
      <c r="I2912" s="59"/>
      <c r="J2912" s="59"/>
      <c r="K2912" s="59">
        <f t="shared" si="379"/>
        <v>0</v>
      </c>
      <c r="L2912" s="59"/>
      <c r="M2912" s="63">
        <f t="shared" si="380"/>
        <v>0</v>
      </c>
    </row>
    <row r="2913" spans="1:13">
      <c r="A2913" s="24">
        <v>4</v>
      </c>
      <c r="B2913" s="25" t="s">
        <v>27</v>
      </c>
      <c r="C2913" s="106"/>
      <c r="D2913" s="27">
        <v>115781</v>
      </c>
      <c r="E2913" s="28">
        <f t="shared" si="376"/>
        <v>0</v>
      </c>
      <c r="F2913" s="29">
        <v>0.09</v>
      </c>
      <c r="G2913" s="30">
        <f t="shared" si="377"/>
        <v>0</v>
      </c>
      <c r="H2913" s="31">
        <f t="shared" si="378"/>
        <v>97556.212962962964</v>
      </c>
      <c r="I2913" s="59"/>
      <c r="J2913" s="59"/>
      <c r="K2913" s="59">
        <f t="shared" si="379"/>
        <v>0</v>
      </c>
      <c r="L2913" s="59"/>
      <c r="M2913" s="63">
        <f t="shared" si="380"/>
        <v>0</v>
      </c>
    </row>
    <row r="2914" spans="1:13">
      <c r="A2914" s="24">
        <v>5</v>
      </c>
      <c r="B2914" s="25" t="s">
        <v>28</v>
      </c>
      <c r="C2914" s="32">
        <v>10</v>
      </c>
      <c r="D2914" s="27">
        <v>119943</v>
      </c>
      <c r="E2914" s="28">
        <f t="shared" si="376"/>
        <v>1199430</v>
      </c>
      <c r="F2914" s="29">
        <v>0.09</v>
      </c>
      <c r="G2914" s="30">
        <f t="shared" si="377"/>
        <v>1091481.3</v>
      </c>
      <c r="H2914" s="31">
        <f t="shared" si="378"/>
        <v>101063.08333333333</v>
      </c>
      <c r="I2914" s="59"/>
      <c r="J2914" s="59"/>
      <c r="K2914" s="59">
        <f t="shared" si="379"/>
        <v>1010630.8333333333</v>
      </c>
      <c r="L2914" s="59"/>
      <c r="M2914" s="63">
        <f t="shared" si="380"/>
        <v>1010630.8333333333</v>
      </c>
    </row>
    <row r="2915" spans="1:13">
      <c r="A2915" s="24">
        <v>6</v>
      </c>
      <c r="B2915" s="25" t="s">
        <v>29</v>
      </c>
      <c r="C2915" s="26"/>
      <c r="D2915" s="27">
        <v>94810</v>
      </c>
      <c r="E2915" s="28">
        <f t="shared" si="376"/>
        <v>0</v>
      </c>
      <c r="F2915" s="29">
        <v>0.09</v>
      </c>
      <c r="G2915" s="30">
        <f t="shared" si="377"/>
        <v>0</v>
      </c>
      <c r="H2915" s="31">
        <f t="shared" si="378"/>
        <v>79886.203703703708</v>
      </c>
      <c r="I2915" s="59"/>
      <c r="J2915" s="59"/>
      <c r="K2915" s="59">
        <f t="shared" si="379"/>
        <v>0</v>
      </c>
      <c r="L2915" s="59"/>
      <c r="M2915" s="63">
        <f t="shared" si="380"/>
        <v>0</v>
      </c>
    </row>
    <row r="2916" spans="1:13">
      <c r="A2916" s="24">
        <v>7</v>
      </c>
      <c r="B2916" s="25" t="s">
        <v>30</v>
      </c>
      <c r="C2916" s="34"/>
      <c r="D2916" s="27">
        <v>141396</v>
      </c>
      <c r="E2916" s="28">
        <f t="shared" si="376"/>
        <v>0</v>
      </c>
      <c r="F2916" s="29">
        <v>0.09</v>
      </c>
      <c r="G2916" s="30">
        <f t="shared" si="377"/>
        <v>0</v>
      </c>
      <c r="H2916" s="31">
        <f t="shared" si="378"/>
        <v>119139.22222222222</v>
      </c>
      <c r="I2916" s="59"/>
      <c r="J2916" s="59"/>
      <c r="K2916" s="59">
        <f t="shared" si="379"/>
        <v>0</v>
      </c>
      <c r="L2916" s="59"/>
      <c r="M2916" s="63">
        <f t="shared" si="380"/>
        <v>0</v>
      </c>
    </row>
    <row r="2917" spans="1:13">
      <c r="A2917" s="24">
        <v>8</v>
      </c>
      <c r="B2917" s="25" t="s">
        <v>31</v>
      </c>
      <c r="C2917" s="26"/>
      <c r="D2917" s="27">
        <v>232931</v>
      </c>
      <c r="E2917" s="28">
        <f t="shared" si="376"/>
        <v>0</v>
      </c>
      <c r="F2917" s="29">
        <v>0.09</v>
      </c>
      <c r="G2917" s="30">
        <f t="shared" si="377"/>
        <v>0</v>
      </c>
      <c r="H2917" s="31">
        <f t="shared" si="378"/>
        <v>196265.93518518517</v>
      </c>
      <c r="I2917" s="59"/>
      <c r="J2917" s="59"/>
      <c r="K2917" s="59">
        <f t="shared" si="379"/>
        <v>0</v>
      </c>
      <c r="L2917" s="59"/>
      <c r="M2917" s="63">
        <f t="shared" si="380"/>
        <v>0</v>
      </c>
    </row>
    <row r="2918" spans="1:13">
      <c r="A2918" s="24">
        <v>9</v>
      </c>
      <c r="B2918" s="36" t="s">
        <v>32</v>
      </c>
      <c r="C2918" s="26"/>
      <c r="D2918" s="27">
        <v>101534</v>
      </c>
      <c r="E2918" s="28">
        <f t="shared" si="376"/>
        <v>0</v>
      </c>
      <c r="F2918" s="29">
        <v>0.09</v>
      </c>
      <c r="G2918" s="30">
        <f t="shared" si="377"/>
        <v>0</v>
      </c>
      <c r="H2918" s="31">
        <f t="shared" si="378"/>
        <v>85551.796296296307</v>
      </c>
      <c r="I2918" s="59"/>
      <c r="J2918" s="59"/>
      <c r="K2918" s="59">
        <f t="shared" si="379"/>
        <v>0</v>
      </c>
      <c r="L2918" s="59"/>
      <c r="M2918" s="63">
        <f t="shared" si="380"/>
        <v>0</v>
      </c>
    </row>
    <row r="2919" spans="1:13">
      <c r="A2919" s="24">
        <v>10</v>
      </c>
      <c r="B2919" s="36" t="s">
        <v>33</v>
      </c>
      <c r="C2919" s="37"/>
      <c r="D2919" s="33">
        <v>110148</v>
      </c>
      <c r="E2919" s="28">
        <f t="shared" si="376"/>
        <v>0</v>
      </c>
      <c r="F2919" s="29">
        <v>0.09</v>
      </c>
      <c r="G2919" s="30">
        <f t="shared" si="377"/>
        <v>0</v>
      </c>
      <c r="H2919" s="31">
        <f t="shared" si="378"/>
        <v>92809.888888888876</v>
      </c>
      <c r="I2919" s="59"/>
      <c r="J2919" s="59"/>
      <c r="K2919" s="59">
        <f t="shared" si="379"/>
        <v>0</v>
      </c>
      <c r="L2919" s="59"/>
      <c r="M2919" s="63">
        <f t="shared" si="380"/>
        <v>0</v>
      </c>
    </row>
    <row r="2920" spans="1:13">
      <c r="A2920" s="24">
        <v>11</v>
      </c>
      <c r="B2920" s="25" t="s">
        <v>34</v>
      </c>
      <c r="C2920" s="37"/>
      <c r="D2920" s="27">
        <v>54198</v>
      </c>
      <c r="E2920" s="28">
        <f t="shared" si="376"/>
        <v>0</v>
      </c>
      <c r="F2920" s="29">
        <v>0.09</v>
      </c>
      <c r="G2920" s="30">
        <f t="shared" si="377"/>
        <v>0</v>
      </c>
      <c r="H2920" s="31">
        <f t="shared" si="378"/>
        <v>45666.833333333328</v>
      </c>
      <c r="I2920" s="59"/>
      <c r="J2920" s="59"/>
      <c r="K2920" s="59">
        <f t="shared" si="379"/>
        <v>0</v>
      </c>
      <c r="L2920" s="59"/>
      <c r="M2920" s="63">
        <f t="shared" si="380"/>
        <v>0</v>
      </c>
    </row>
    <row r="2921" spans="1:13">
      <c r="A2921" s="24">
        <v>12</v>
      </c>
      <c r="B2921" s="25" t="s">
        <v>35</v>
      </c>
      <c r="C2921" s="37"/>
      <c r="D2921" s="27">
        <v>49680</v>
      </c>
      <c r="E2921" s="28">
        <f t="shared" si="376"/>
        <v>0</v>
      </c>
      <c r="F2921" s="29">
        <v>0.09</v>
      </c>
      <c r="G2921" s="30">
        <f t="shared" si="377"/>
        <v>0</v>
      </c>
      <c r="H2921" s="31">
        <f t="shared" si="378"/>
        <v>41860</v>
      </c>
      <c r="I2921" s="59"/>
      <c r="J2921" s="59"/>
      <c r="K2921" s="59">
        <f t="shared" si="379"/>
        <v>0</v>
      </c>
      <c r="L2921" s="59"/>
      <c r="M2921" s="63">
        <f t="shared" si="380"/>
        <v>0</v>
      </c>
    </row>
    <row r="2922" spans="1:13">
      <c r="A2922" s="24">
        <v>13</v>
      </c>
      <c r="B2922" s="25" t="s">
        <v>36</v>
      </c>
      <c r="C2922" s="37"/>
      <c r="D2922" s="38">
        <v>64152</v>
      </c>
      <c r="E2922" s="28">
        <f t="shared" si="376"/>
        <v>0</v>
      </c>
      <c r="F2922" s="29">
        <v>0.09</v>
      </c>
      <c r="G2922" s="30">
        <f t="shared" si="377"/>
        <v>0</v>
      </c>
      <c r="H2922" s="31">
        <f t="shared" si="378"/>
        <v>54053.999999999993</v>
      </c>
      <c r="I2922" s="59"/>
      <c r="J2922" s="59"/>
      <c r="K2922" s="59">
        <f t="shared" si="379"/>
        <v>0</v>
      </c>
      <c r="L2922" s="59"/>
      <c r="M2922" s="63">
        <f t="shared" si="380"/>
        <v>0</v>
      </c>
    </row>
    <row r="2923" spans="1:13">
      <c r="A2923" s="24">
        <v>14</v>
      </c>
      <c r="B2923" s="25" t="s">
        <v>37</v>
      </c>
      <c r="C2923" s="37"/>
      <c r="D2923" s="38">
        <v>65934</v>
      </c>
      <c r="E2923" s="28">
        <f t="shared" si="376"/>
        <v>0</v>
      </c>
      <c r="F2923" s="29">
        <v>0.09</v>
      </c>
      <c r="G2923" s="30">
        <f t="shared" si="377"/>
        <v>0</v>
      </c>
      <c r="H2923" s="31">
        <f t="shared" si="378"/>
        <v>55555.499999999993</v>
      </c>
      <c r="I2923" s="59"/>
      <c r="J2923" s="59"/>
      <c r="K2923" s="59">
        <f t="shared" si="379"/>
        <v>0</v>
      </c>
      <c r="L2923" s="59"/>
      <c r="M2923" s="63">
        <f t="shared" si="380"/>
        <v>0</v>
      </c>
    </row>
    <row r="2924" spans="1:13">
      <c r="A2924" s="24">
        <v>15</v>
      </c>
      <c r="B2924" s="25" t="s">
        <v>38</v>
      </c>
      <c r="C2924" s="37"/>
      <c r="D2924" s="38">
        <v>76626</v>
      </c>
      <c r="E2924" s="28">
        <f t="shared" si="376"/>
        <v>0</v>
      </c>
      <c r="F2924" s="29">
        <v>0.09</v>
      </c>
      <c r="G2924" s="30">
        <f t="shared" si="377"/>
        <v>0</v>
      </c>
      <c r="H2924" s="31">
        <f t="shared" si="378"/>
        <v>64564.5</v>
      </c>
      <c r="I2924" s="59"/>
      <c r="J2924" s="59"/>
      <c r="K2924" s="59">
        <f t="shared" si="379"/>
        <v>0</v>
      </c>
      <c r="L2924" s="59"/>
      <c r="M2924" s="63">
        <f t="shared" si="380"/>
        <v>0</v>
      </c>
    </row>
    <row r="2925" spans="1:13">
      <c r="A2925" s="24">
        <v>16</v>
      </c>
      <c r="B2925" s="25" t="s">
        <v>39</v>
      </c>
      <c r="C2925" s="37"/>
      <c r="D2925" s="38">
        <v>80190</v>
      </c>
      <c r="E2925" s="28">
        <f t="shared" si="376"/>
        <v>0</v>
      </c>
      <c r="F2925" s="29">
        <v>0.09</v>
      </c>
      <c r="G2925" s="30">
        <f t="shared" si="377"/>
        <v>0</v>
      </c>
      <c r="H2925" s="31">
        <f t="shared" si="378"/>
        <v>67567.5</v>
      </c>
      <c r="I2925" s="59"/>
      <c r="J2925" s="59"/>
      <c r="K2925" s="59">
        <f t="shared" si="379"/>
        <v>0</v>
      </c>
      <c r="L2925" s="59"/>
      <c r="M2925" s="63">
        <f t="shared" si="380"/>
        <v>0</v>
      </c>
    </row>
    <row r="2926" spans="1:13">
      <c r="A2926" s="24">
        <v>17</v>
      </c>
      <c r="B2926" s="25" t="s">
        <v>40</v>
      </c>
      <c r="C2926" s="37"/>
      <c r="D2926" s="38">
        <v>113832</v>
      </c>
      <c r="E2926" s="28">
        <f t="shared" si="376"/>
        <v>0</v>
      </c>
      <c r="F2926" s="29">
        <v>0.09</v>
      </c>
      <c r="G2926" s="30">
        <f t="shared" si="377"/>
        <v>0</v>
      </c>
      <c r="H2926" s="31">
        <f t="shared" si="378"/>
        <v>95914</v>
      </c>
      <c r="I2926" s="59"/>
      <c r="J2926" s="59"/>
      <c r="K2926" s="59">
        <f t="shared" si="379"/>
        <v>0</v>
      </c>
      <c r="L2926" s="59"/>
      <c r="M2926" s="63">
        <f t="shared" si="380"/>
        <v>0</v>
      </c>
    </row>
    <row r="2927" spans="1:13">
      <c r="A2927" s="24">
        <v>18</v>
      </c>
      <c r="B2927" s="25" t="s">
        <v>41</v>
      </c>
      <c r="C2927" s="37"/>
      <c r="D2927" s="39">
        <v>98010</v>
      </c>
      <c r="E2927" s="28">
        <f t="shared" si="376"/>
        <v>0</v>
      </c>
      <c r="F2927" s="29">
        <v>0.09</v>
      </c>
      <c r="G2927" s="30">
        <f t="shared" si="377"/>
        <v>0</v>
      </c>
      <c r="H2927" s="31">
        <f t="shared" si="378"/>
        <v>82582.5</v>
      </c>
      <c r="I2927" s="59"/>
      <c r="J2927" s="59"/>
      <c r="K2927" s="59">
        <f t="shared" si="379"/>
        <v>0</v>
      </c>
      <c r="L2927" s="59"/>
      <c r="M2927" s="63">
        <f t="shared" si="380"/>
        <v>0</v>
      </c>
    </row>
    <row r="2928" spans="1:13" ht="17.25">
      <c r="A2928" s="40"/>
      <c r="B2928" s="41" t="s">
        <v>42</v>
      </c>
      <c r="C2928" s="42">
        <f>SUM(C2910:C2927)</f>
        <v>10</v>
      </c>
      <c r="D2928" s="42"/>
      <c r="E2928" s="43">
        <f>SUM(E2910:E2927)</f>
        <v>1199430</v>
      </c>
      <c r="F2928" s="43"/>
      <c r="G2928" s="111">
        <f>SUM(G2910:G2927)</f>
        <v>1091481.3</v>
      </c>
      <c r="H2928" s="45"/>
      <c r="I2928" s="64"/>
      <c r="J2928" s="113"/>
      <c r="K2928" s="113">
        <f>SUM(K2910:K2927)</f>
        <v>1010630.8333333333</v>
      </c>
      <c r="L2928" s="113"/>
      <c r="M2928" s="45">
        <f>SUM(M2910:M2927)</f>
        <v>1010630.8333333333</v>
      </c>
    </row>
    <row r="2929" spans="1:13" ht="31.5">
      <c r="A2929" s="46"/>
      <c r="B2929" s="47"/>
      <c r="C2929" s="48"/>
      <c r="D2929" s="48"/>
      <c r="E2929" s="49"/>
      <c r="F2929" s="49"/>
      <c r="G2929" s="50"/>
      <c r="H2929" s="51"/>
      <c r="I2929" s="65"/>
      <c r="J2929" s="114"/>
      <c r="K2929" s="114">
        <f>K2928*0.08</f>
        <v>80850.46666666666</v>
      </c>
      <c r="L2929" s="114"/>
      <c r="M2929" s="115">
        <f>M2928*0.1</f>
        <v>101063.08333333333</v>
      </c>
    </row>
    <row r="2930" spans="1:13" ht="18">
      <c r="A2930" s="283"/>
      <c r="B2930" s="283"/>
      <c r="C2930" s="284"/>
      <c r="D2930" s="284"/>
      <c r="E2930" s="54"/>
      <c r="F2930" s="54"/>
      <c r="G2930" s="55"/>
      <c r="H2930" s="56"/>
      <c r="I2930" s="66"/>
      <c r="J2930" s="116"/>
      <c r="K2930" s="116">
        <f>SUM(K2928:K2929)</f>
        <v>1091481.2999999998</v>
      </c>
      <c r="L2930" s="116"/>
      <c r="M2930" s="117">
        <f>SUM(M2928:M2929)</f>
        <v>1111693.9166666665</v>
      </c>
    </row>
    <row r="2931" spans="1:13" ht="18">
      <c r="A2931" s="283" t="s">
        <v>43</v>
      </c>
      <c r="B2931" s="283"/>
      <c r="C2931" s="284" t="s">
        <v>44</v>
      </c>
      <c r="D2931" s="284"/>
      <c r="E2931" s="54"/>
      <c r="F2931" s="54"/>
      <c r="G2931" s="55" t="s">
        <v>45</v>
      </c>
      <c r="H2931" s="56"/>
    </row>
    <row r="2940" spans="1:13" ht="15.75">
      <c r="A2940" s="279" t="s">
        <v>0</v>
      </c>
      <c r="B2940" s="279"/>
      <c r="C2940" s="279"/>
      <c r="D2940" s="279"/>
      <c r="E2940" s="279"/>
      <c r="F2940" s="279"/>
      <c r="G2940" s="279"/>
      <c r="H2940" s="3"/>
      <c r="I2940" s="112"/>
      <c r="K2940" s="112"/>
      <c r="L2940" s="112"/>
      <c r="M2940" s="1"/>
    </row>
    <row r="2941" spans="1:13" ht="17.25">
      <c r="A2941" s="279" t="s">
        <v>1</v>
      </c>
      <c r="B2941" s="279"/>
      <c r="C2941" s="279"/>
      <c r="D2941" s="279"/>
      <c r="E2941" s="279"/>
      <c r="F2941" s="279"/>
      <c r="G2941" s="279"/>
      <c r="H2941" s="3"/>
      <c r="I2941" s="58"/>
      <c r="J2941" s="58"/>
      <c r="K2941" s="58"/>
      <c r="L2941" s="58"/>
      <c r="M2941" s="1"/>
    </row>
    <row r="2942" spans="1:13" ht="15.75">
      <c r="A2942" s="279" t="s">
        <v>2</v>
      </c>
      <c r="B2942" s="279"/>
      <c r="C2942" s="279"/>
      <c r="D2942" s="279"/>
      <c r="E2942" s="279"/>
      <c r="F2942" s="279"/>
      <c r="G2942" s="279"/>
      <c r="H2942" s="3"/>
      <c r="I2942" s="59"/>
      <c r="J2942" s="59"/>
      <c r="K2942" s="59"/>
      <c r="L2942" s="59"/>
      <c r="M2942" s="1"/>
    </row>
    <row r="2943" spans="1:13" ht="15.75">
      <c r="A2943" s="279" t="s">
        <v>4</v>
      </c>
      <c r="B2943" s="279"/>
      <c r="C2943" s="279"/>
      <c r="D2943" s="279"/>
      <c r="E2943" s="279"/>
      <c r="F2943" s="279"/>
      <c r="G2943" s="279"/>
      <c r="H2943" s="3"/>
      <c r="I2943" s="59"/>
      <c r="J2943" s="59"/>
      <c r="K2943" s="59"/>
      <c r="L2943" s="59"/>
      <c r="M2943" s="1"/>
    </row>
    <row r="2944" spans="1:13" ht="15.75">
      <c r="A2944" s="280" t="s">
        <v>6</v>
      </c>
      <c r="B2944" s="280"/>
      <c r="C2944" s="280"/>
      <c r="D2944" s="280"/>
      <c r="E2944" s="280"/>
      <c r="F2944" s="280"/>
      <c r="G2944" s="280"/>
      <c r="H2944" s="3"/>
      <c r="I2944" s="59"/>
      <c r="J2944" s="59"/>
      <c r="K2944" s="59"/>
      <c r="L2944" s="59"/>
      <c r="M2944" s="1"/>
    </row>
    <row r="2945" spans="1:13" ht="27.75">
      <c r="A2945" s="9"/>
      <c r="B2945" s="9"/>
      <c r="C2945" s="281" t="s">
        <v>620</v>
      </c>
      <c r="D2945" s="281"/>
      <c r="E2945" s="281"/>
      <c r="F2945" s="281"/>
      <c r="G2945" s="281"/>
      <c r="H2945" s="10"/>
      <c r="I2945" s="59"/>
      <c r="J2945" s="59"/>
      <c r="K2945" s="59"/>
      <c r="L2945" s="59"/>
      <c r="M2945" s="2"/>
    </row>
    <row r="2946" spans="1:13" ht="15.75">
      <c r="A2946" s="11" t="s">
        <v>1100</v>
      </c>
      <c r="B2946" s="12"/>
      <c r="C2946" s="13"/>
      <c r="D2946" s="286"/>
      <c r="E2946" s="286"/>
      <c r="F2946" s="286"/>
      <c r="G2946" s="286"/>
      <c r="H2946" s="15"/>
      <c r="I2946" s="59"/>
      <c r="J2946" s="59"/>
      <c r="K2946" s="59"/>
      <c r="L2946" s="59"/>
      <c r="M2946" s="1"/>
    </row>
    <row r="2947" spans="1:13" ht="15.75">
      <c r="A2947" s="11" t="s">
        <v>9</v>
      </c>
      <c r="B2947" s="306" t="s">
        <v>1180</v>
      </c>
      <c r="C2947" s="306"/>
      <c r="D2947" s="306"/>
      <c r="E2947" s="306"/>
      <c r="F2947" s="11"/>
      <c r="G2947" s="16"/>
      <c r="H2947" s="17"/>
      <c r="I2947" s="60"/>
      <c r="J2947" s="60"/>
      <c r="K2947" s="60"/>
      <c r="L2947" s="60"/>
      <c r="M2947" s="74"/>
    </row>
    <row r="2948" spans="1:13" ht="15.75">
      <c r="A2948" s="11" t="s">
        <v>11</v>
      </c>
      <c r="B2948" s="289"/>
      <c r="C2948" s="289"/>
      <c r="D2948" s="289"/>
      <c r="E2948" s="289"/>
      <c r="F2948" s="18"/>
      <c r="G2948" s="19" t="s">
        <v>13</v>
      </c>
      <c r="H2948" s="20" t="s">
        <v>161</v>
      </c>
      <c r="I2948" s="62"/>
      <c r="J2948" s="62"/>
      <c r="K2948" s="62"/>
      <c r="L2948" s="62"/>
      <c r="M2948" s="1"/>
    </row>
    <row r="2949" spans="1:13" ht="15.75">
      <c r="A2949" s="21" t="s">
        <v>14</v>
      </c>
      <c r="B2949" s="21" t="s">
        <v>16</v>
      </c>
      <c r="C2949" s="21" t="s">
        <v>17</v>
      </c>
      <c r="D2949" s="22" t="s">
        <v>18</v>
      </c>
      <c r="E2949" s="23" t="s">
        <v>19</v>
      </c>
      <c r="F2949" s="23" t="s">
        <v>20</v>
      </c>
      <c r="G2949" s="21" t="s">
        <v>21</v>
      </c>
      <c r="H2949" s="3"/>
      <c r="I2949" s="59"/>
      <c r="J2949" s="59"/>
      <c r="K2949" s="59"/>
      <c r="L2949" s="59"/>
      <c r="M2949" s="1"/>
    </row>
    <row r="2950" spans="1:13">
      <c r="A2950" s="24">
        <v>1</v>
      </c>
      <c r="B2950" s="25" t="s">
        <v>23</v>
      </c>
      <c r="C2950" s="26">
        <v>3</v>
      </c>
      <c r="D2950" s="27">
        <v>79305</v>
      </c>
      <c r="E2950" s="28">
        <f>D2950*C2950</f>
        <v>237915</v>
      </c>
      <c r="F2950" s="29">
        <v>0.09</v>
      </c>
      <c r="G2950" s="30">
        <f>E2950-E2950*F2950</f>
        <v>216502.65</v>
      </c>
      <c r="H2950" s="31">
        <f>D2950/1.08*0.91</f>
        <v>66821.805555555547</v>
      </c>
      <c r="I2950" s="59"/>
      <c r="J2950" s="59"/>
      <c r="K2950" s="59">
        <f>H2950*C2950</f>
        <v>200465.41666666663</v>
      </c>
      <c r="L2950" s="59"/>
      <c r="M2950" s="63">
        <f>H2950*C2950</f>
        <v>200465.41666666663</v>
      </c>
    </row>
    <row r="2951" spans="1:13">
      <c r="A2951" s="24">
        <v>2</v>
      </c>
      <c r="B2951" s="25" t="s">
        <v>25</v>
      </c>
      <c r="C2951" s="32">
        <v>3</v>
      </c>
      <c r="D2951" s="33">
        <v>128591</v>
      </c>
      <c r="E2951" s="28">
        <f t="shared" ref="E2951:E2967" si="381">D2951*C2951</f>
        <v>385773</v>
      </c>
      <c r="F2951" s="29">
        <v>0.09</v>
      </c>
      <c r="G2951" s="30">
        <f t="shared" ref="G2951:G2967" si="382">E2951-E2951*F2951</f>
        <v>351053.43</v>
      </c>
      <c r="H2951" s="31">
        <f t="shared" ref="H2951:H2967" si="383">D2951/1.08*0.91</f>
        <v>108349.82407407407</v>
      </c>
      <c r="I2951" s="59"/>
      <c r="J2951" s="59"/>
      <c r="K2951" s="59">
        <f t="shared" ref="K2951:K2967" si="384">H2951*C2951</f>
        <v>325049.47222222225</v>
      </c>
      <c r="L2951" s="59"/>
      <c r="M2951" s="63">
        <f t="shared" ref="M2951:M2967" si="385">H2951*C2951</f>
        <v>325049.47222222225</v>
      </c>
    </row>
    <row r="2952" spans="1:13">
      <c r="A2952" s="24">
        <v>3</v>
      </c>
      <c r="B2952" s="25" t="s">
        <v>26</v>
      </c>
      <c r="C2952" s="88">
        <v>3</v>
      </c>
      <c r="D2952" s="27">
        <v>60043</v>
      </c>
      <c r="E2952" s="28">
        <f t="shared" si="381"/>
        <v>180129</v>
      </c>
      <c r="F2952" s="29">
        <v>0.09</v>
      </c>
      <c r="G2952" s="30">
        <f t="shared" si="382"/>
        <v>163917.39000000001</v>
      </c>
      <c r="H2952" s="31">
        <f t="shared" si="383"/>
        <v>50591.787037037036</v>
      </c>
      <c r="I2952" s="59"/>
      <c r="J2952" s="59"/>
      <c r="K2952" s="59">
        <f t="shared" si="384"/>
        <v>151775.36111111112</v>
      </c>
      <c r="L2952" s="59"/>
      <c r="M2952" s="63">
        <f t="shared" si="385"/>
        <v>151775.36111111112</v>
      </c>
    </row>
    <row r="2953" spans="1:13">
      <c r="A2953" s="24">
        <v>4</v>
      </c>
      <c r="B2953" s="25" t="s">
        <v>27</v>
      </c>
      <c r="C2953" s="106"/>
      <c r="D2953" s="27">
        <v>115781</v>
      </c>
      <c r="E2953" s="28">
        <f t="shared" si="381"/>
        <v>0</v>
      </c>
      <c r="F2953" s="29">
        <v>0.09</v>
      </c>
      <c r="G2953" s="30">
        <f t="shared" si="382"/>
        <v>0</v>
      </c>
      <c r="H2953" s="31">
        <f t="shared" si="383"/>
        <v>97556.212962962964</v>
      </c>
      <c r="I2953" s="59"/>
      <c r="J2953" s="59"/>
      <c r="K2953" s="59">
        <f t="shared" si="384"/>
        <v>0</v>
      </c>
      <c r="L2953" s="59"/>
      <c r="M2953" s="63">
        <f t="shared" si="385"/>
        <v>0</v>
      </c>
    </row>
    <row r="2954" spans="1:13">
      <c r="A2954" s="24">
        <v>5</v>
      </c>
      <c r="B2954" s="25" t="s">
        <v>28</v>
      </c>
      <c r="C2954" s="32"/>
      <c r="D2954" s="27">
        <v>119943</v>
      </c>
      <c r="E2954" s="28">
        <f t="shared" si="381"/>
        <v>0</v>
      </c>
      <c r="F2954" s="29">
        <v>0.09</v>
      </c>
      <c r="G2954" s="30">
        <f t="shared" si="382"/>
        <v>0</v>
      </c>
      <c r="H2954" s="31">
        <f t="shared" si="383"/>
        <v>101063.08333333333</v>
      </c>
      <c r="I2954" s="59"/>
      <c r="J2954" s="59"/>
      <c r="K2954" s="59">
        <f t="shared" si="384"/>
        <v>0</v>
      </c>
      <c r="L2954" s="59"/>
      <c r="M2954" s="63">
        <f t="shared" si="385"/>
        <v>0</v>
      </c>
    </row>
    <row r="2955" spans="1:13">
      <c r="A2955" s="24">
        <v>6</v>
      </c>
      <c r="B2955" s="25" t="s">
        <v>29</v>
      </c>
      <c r="C2955" s="26"/>
      <c r="D2955" s="27">
        <v>94810</v>
      </c>
      <c r="E2955" s="28">
        <f t="shared" si="381"/>
        <v>0</v>
      </c>
      <c r="F2955" s="29">
        <v>0.09</v>
      </c>
      <c r="G2955" s="30">
        <f t="shared" si="382"/>
        <v>0</v>
      </c>
      <c r="H2955" s="31">
        <f t="shared" si="383"/>
        <v>79886.203703703708</v>
      </c>
      <c r="I2955" s="59"/>
      <c r="J2955" s="59"/>
      <c r="K2955" s="59">
        <f t="shared" si="384"/>
        <v>0</v>
      </c>
      <c r="L2955" s="59"/>
      <c r="M2955" s="63">
        <f t="shared" si="385"/>
        <v>0</v>
      </c>
    </row>
    <row r="2956" spans="1:13">
      <c r="A2956" s="24">
        <v>7</v>
      </c>
      <c r="B2956" s="25" t="s">
        <v>30</v>
      </c>
      <c r="C2956" s="34"/>
      <c r="D2956" s="27">
        <v>141396</v>
      </c>
      <c r="E2956" s="28">
        <f t="shared" si="381"/>
        <v>0</v>
      </c>
      <c r="F2956" s="29">
        <v>0.09</v>
      </c>
      <c r="G2956" s="30">
        <f t="shared" si="382"/>
        <v>0</v>
      </c>
      <c r="H2956" s="31">
        <f t="shared" si="383"/>
        <v>119139.22222222222</v>
      </c>
      <c r="I2956" s="59"/>
      <c r="J2956" s="59"/>
      <c r="K2956" s="59">
        <f t="shared" si="384"/>
        <v>0</v>
      </c>
      <c r="L2956" s="59"/>
      <c r="M2956" s="63">
        <f t="shared" si="385"/>
        <v>0</v>
      </c>
    </row>
    <row r="2957" spans="1:13">
      <c r="A2957" s="24">
        <v>8</v>
      </c>
      <c r="B2957" s="25" t="s">
        <v>31</v>
      </c>
      <c r="C2957" s="26"/>
      <c r="D2957" s="27">
        <v>232931</v>
      </c>
      <c r="E2957" s="28">
        <f t="shared" si="381"/>
        <v>0</v>
      </c>
      <c r="F2957" s="29">
        <v>0.09</v>
      </c>
      <c r="G2957" s="30">
        <f t="shared" si="382"/>
        <v>0</v>
      </c>
      <c r="H2957" s="31">
        <f t="shared" si="383"/>
        <v>196265.93518518517</v>
      </c>
      <c r="I2957" s="59"/>
      <c r="J2957" s="59"/>
      <c r="K2957" s="59">
        <f t="shared" si="384"/>
        <v>0</v>
      </c>
      <c r="L2957" s="59"/>
      <c r="M2957" s="63">
        <f t="shared" si="385"/>
        <v>0</v>
      </c>
    </row>
    <row r="2958" spans="1:13">
      <c r="A2958" s="24">
        <v>9</v>
      </c>
      <c r="B2958" s="36" t="s">
        <v>32</v>
      </c>
      <c r="C2958" s="26"/>
      <c r="D2958" s="27">
        <v>101534</v>
      </c>
      <c r="E2958" s="28">
        <f t="shared" si="381"/>
        <v>0</v>
      </c>
      <c r="F2958" s="29">
        <v>0.09</v>
      </c>
      <c r="G2958" s="30">
        <f t="shared" si="382"/>
        <v>0</v>
      </c>
      <c r="H2958" s="31">
        <f t="shared" si="383"/>
        <v>85551.796296296307</v>
      </c>
      <c r="I2958" s="59"/>
      <c r="J2958" s="59"/>
      <c r="K2958" s="59">
        <f t="shared" si="384"/>
        <v>0</v>
      </c>
      <c r="L2958" s="59"/>
      <c r="M2958" s="63">
        <f t="shared" si="385"/>
        <v>0</v>
      </c>
    </row>
    <row r="2959" spans="1:13">
      <c r="A2959" s="24">
        <v>10</v>
      </c>
      <c r="B2959" s="36" t="s">
        <v>33</v>
      </c>
      <c r="C2959" s="37"/>
      <c r="D2959" s="33">
        <v>110148</v>
      </c>
      <c r="E2959" s="28">
        <f t="shared" si="381"/>
        <v>0</v>
      </c>
      <c r="F2959" s="29">
        <v>0.09</v>
      </c>
      <c r="G2959" s="30">
        <f t="shared" si="382"/>
        <v>0</v>
      </c>
      <c r="H2959" s="31">
        <f t="shared" si="383"/>
        <v>92809.888888888876</v>
      </c>
      <c r="I2959" s="59"/>
      <c r="J2959" s="59"/>
      <c r="K2959" s="59">
        <f t="shared" si="384"/>
        <v>0</v>
      </c>
      <c r="L2959" s="59"/>
      <c r="M2959" s="63">
        <f t="shared" si="385"/>
        <v>0</v>
      </c>
    </row>
    <row r="2960" spans="1:13">
      <c r="A2960" s="24">
        <v>11</v>
      </c>
      <c r="B2960" s="25" t="s">
        <v>34</v>
      </c>
      <c r="C2960" s="37">
        <v>3</v>
      </c>
      <c r="D2960" s="27">
        <v>54198</v>
      </c>
      <c r="E2960" s="28">
        <f t="shared" si="381"/>
        <v>162594</v>
      </c>
      <c r="F2960" s="29">
        <v>0.09</v>
      </c>
      <c r="G2960" s="30">
        <f t="shared" si="382"/>
        <v>147960.54</v>
      </c>
      <c r="H2960" s="31">
        <f t="shared" si="383"/>
        <v>45666.833333333328</v>
      </c>
      <c r="I2960" s="59"/>
      <c r="J2960" s="59"/>
      <c r="K2960" s="59">
        <f t="shared" si="384"/>
        <v>137000.5</v>
      </c>
      <c r="L2960" s="59"/>
      <c r="M2960" s="63">
        <f t="shared" si="385"/>
        <v>137000.5</v>
      </c>
    </row>
    <row r="2961" spans="1:13">
      <c r="A2961" s="24">
        <v>12</v>
      </c>
      <c r="B2961" s="25" t="s">
        <v>35</v>
      </c>
      <c r="C2961" s="37"/>
      <c r="D2961" s="27">
        <v>49680</v>
      </c>
      <c r="E2961" s="28">
        <f t="shared" si="381"/>
        <v>0</v>
      </c>
      <c r="F2961" s="29">
        <v>0.09</v>
      </c>
      <c r="G2961" s="30">
        <f t="shared" si="382"/>
        <v>0</v>
      </c>
      <c r="H2961" s="31">
        <f t="shared" si="383"/>
        <v>41860</v>
      </c>
      <c r="I2961" s="59"/>
      <c r="J2961" s="59"/>
      <c r="K2961" s="59">
        <f t="shared" si="384"/>
        <v>0</v>
      </c>
      <c r="L2961" s="59"/>
      <c r="M2961" s="63">
        <f t="shared" si="385"/>
        <v>0</v>
      </c>
    </row>
    <row r="2962" spans="1:13">
      <c r="A2962" s="24">
        <v>13</v>
      </c>
      <c r="B2962" s="25" t="s">
        <v>36</v>
      </c>
      <c r="C2962" s="37">
        <v>3</v>
      </c>
      <c r="D2962" s="38">
        <v>64152</v>
      </c>
      <c r="E2962" s="28">
        <f t="shared" si="381"/>
        <v>192456</v>
      </c>
      <c r="F2962" s="29">
        <v>0.09</v>
      </c>
      <c r="G2962" s="30">
        <f t="shared" si="382"/>
        <v>175134.96</v>
      </c>
      <c r="H2962" s="31">
        <f t="shared" si="383"/>
        <v>54053.999999999993</v>
      </c>
      <c r="I2962" s="59"/>
      <c r="J2962" s="59"/>
      <c r="K2962" s="59">
        <f t="shared" si="384"/>
        <v>162161.99999999997</v>
      </c>
      <c r="L2962" s="59"/>
      <c r="M2962" s="63">
        <f t="shared" si="385"/>
        <v>162161.99999999997</v>
      </c>
    </row>
    <row r="2963" spans="1:13">
      <c r="A2963" s="24">
        <v>14</v>
      </c>
      <c r="B2963" s="25" t="s">
        <v>37</v>
      </c>
      <c r="C2963" s="37"/>
      <c r="D2963" s="38">
        <v>65934</v>
      </c>
      <c r="E2963" s="28">
        <f t="shared" si="381"/>
        <v>0</v>
      </c>
      <c r="F2963" s="29">
        <v>0.09</v>
      </c>
      <c r="G2963" s="30">
        <f t="shared" si="382"/>
        <v>0</v>
      </c>
      <c r="H2963" s="31">
        <f t="shared" si="383"/>
        <v>55555.499999999993</v>
      </c>
      <c r="I2963" s="59"/>
      <c r="J2963" s="59"/>
      <c r="K2963" s="59">
        <f t="shared" si="384"/>
        <v>0</v>
      </c>
      <c r="L2963" s="59"/>
      <c r="M2963" s="63">
        <f t="shared" si="385"/>
        <v>0</v>
      </c>
    </row>
    <row r="2964" spans="1:13">
      <c r="A2964" s="24">
        <v>15</v>
      </c>
      <c r="B2964" s="25" t="s">
        <v>38</v>
      </c>
      <c r="C2964" s="37"/>
      <c r="D2964" s="38">
        <v>76626</v>
      </c>
      <c r="E2964" s="28">
        <f t="shared" si="381"/>
        <v>0</v>
      </c>
      <c r="F2964" s="29">
        <v>0.09</v>
      </c>
      <c r="G2964" s="30">
        <f t="shared" si="382"/>
        <v>0</v>
      </c>
      <c r="H2964" s="31">
        <f t="shared" si="383"/>
        <v>64564.5</v>
      </c>
      <c r="I2964" s="59"/>
      <c r="J2964" s="59"/>
      <c r="K2964" s="59">
        <f t="shared" si="384"/>
        <v>0</v>
      </c>
      <c r="L2964" s="59"/>
      <c r="M2964" s="63">
        <f t="shared" si="385"/>
        <v>0</v>
      </c>
    </row>
    <row r="2965" spans="1:13">
      <c r="A2965" s="24">
        <v>16</v>
      </c>
      <c r="B2965" s="25" t="s">
        <v>39</v>
      </c>
      <c r="C2965" s="37"/>
      <c r="D2965" s="38">
        <v>80190</v>
      </c>
      <c r="E2965" s="28">
        <f t="shared" si="381"/>
        <v>0</v>
      </c>
      <c r="F2965" s="29">
        <v>0.09</v>
      </c>
      <c r="G2965" s="30">
        <f t="shared" si="382"/>
        <v>0</v>
      </c>
      <c r="H2965" s="31">
        <f t="shared" si="383"/>
        <v>67567.5</v>
      </c>
      <c r="I2965" s="59"/>
      <c r="J2965" s="59"/>
      <c r="K2965" s="59">
        <f t="shared" si="384"/>
        <v>0</v>
      </c>
      <c r="L2965" s="59"/>
      <c r="M2965" s="63">
        <f t="shared" si="385"/>
        <v>0</v>
      </c>
    </row>
    <row r="2966" spans="1:13">
      <c r="A2966" s="24">
        <v>17</v>
      </c>
      <c r="B2966" s="25" t="s">
        <v>40</v>
      </c>
      <c r="C2966" s="37"/>
      <c r="D2966" s="38">
        <v>113832</v>
      </c>
      <c r="E2966" s="28">
        <f t="shared" si="381"/>
        <v>0</v>
      </c>
      <c r="F2966" s="29">
        <v>0.09</v>
      </c>
      <c r="G2966" s="30">
        <f t="shared" si="382"/>
        <v>0</v>
      </c>
      <c r="H2966" s="31">
        <f t="shared" si="383"/>
        <v>95914</v>
      </c>
      <c r="I2966" s="59"/>
      <c r="J2966" s="59"/>
      <c r="K2966" s="59">
        <f t="shared" si="384"/>
        <v>0</v>
      </c>
      <c r="L2966" s="59"/>
      <c r="M2966" s="63">
        <f t="shared" si="385"/>
        <v>0</v>
      </c>
    </row>
    <row r="2967" spans="1:13">
      <c r="A2967" s="24">
        <v>18</v>
      </c>
      <c r="B2967" s="25" t="s">
        <v>41</v>
      </c>
      <c r="C2967" s="37"/>
      <c r="D2967" s="39">
        <v>98010</v>
      </c>
      <c r="E2967" s="28">
        <f t="shared" si="381"/>
        <v>0</v>
      </c>
      <c r="F2967" s="29">
        <v>0.09</v>
      </c>
      <c r="G2967" s="30">
        <f t="shared" si="382"/>
        <v>0</v>
      </c>
      <c r="H2967" s="31">
        <f t="shared" si="383"/>
        <v>82582.5</v>
      </c>
      <c r="I2967" s="59"/>
      <c r="J2967" s="59"/>
      <c r="K2967" s="59">
        <f t="shared" si="384"/>
        <v>0</v>
      </c>
      <c r="L2967" s="59"/>
      <c r="M2967" s="63">
        <f t="shared" si="385"/>
        <v>0</v>
      </c>
    </row>
    <row r="2968" spans="1:13" ht="17.25">
      <c r="A2968" s="40"/>
      <c r="B2968" s="41" t="s">
        <v>42</v>
      </c>
      <c r="C2968" s="42">
        <f>SUM(C2950:C2967)</f>
        <v>15</v>
      </c>
      <c r="D2968" s="42"/>
      <c r="E2968" s="43">
        <f>SUM(E2950:E2967)</f>
        <v>1158867</v>
      </c>
      <c r="F2968" s="43"/>
      <c r="G2968" s="111">
        <f>SUM(G2950:G2967)</f>
        <v>1054568.97</v>
      </c>
      <c r="H2968" s="45"/>
      <c r="I2968" s="64"/>
      <c r="J2968" s="113"/>
      <c r="K2968" s="113">
        <f>SUM(K2950:K2967)</f>
        <v>976452.75</v>
      </c>
      <c r="L2968" s="113"/>
      <c r="M2968" s="45">
        <f>SUM(M2950:M2967)</f>
        <v>976452.75</v>
      </c>
    </row>
    <row r="2969" spans="1:13" ht="31.5">
      <c r="A2969" s="46"/>
      <c r="B2969" s="47"/>
      <c r="C2969" s="48"/>
      <c r="D2969" s="48"/>
      <c r="E2969" s="49"/>
      <c r="F2969" s="49"/>
      <c r="G2969" s="50"/>
      <c r="H2969" s="51"/>
      <c r="I2969" s="65"/>
      <c r="J2969" s="114"/>
      <c r="K2969" s="114">
        <f>K2968*0.08</f>
        <v>78116.22</v>
      </c>
      <c r="L2969" s="114"/>
      <c r="M2969" s="115">
        <f>M2968*0.1</f>
        <v>97645.275000000009</v>
      </c>
    </row>
    <row r="2970" spans="1:13" ht="18">
      <c r="A2970" s="283"/>
      <c r="B2970" s="283"/>
      <c r="C2970" s="284"/>
      <c r="D2970" s="284"/>
      <c r="E2970" s="54"/>
      <c r="F2970" s="54"/>
      <c r="G2970" s="55"/>
      <c r="H2970" s="56"/>
      <c r="I2970" s="66"/>
      <c r="J2970" s="116"/>
      <c r="K2970" s="116">
        <f>SUM(K2968:K2969)</f>
        <v>1054568.97</v>
      </c>
      <c r="L2970" s="116"/>
      <c r="M2970" s="117">
        <f>SUM(M2968:M2969)</f>
        <v>1074098.0249999999</v>
      </c>
    </row>
    <row r="2971" spans="1:13" ht="18">
      <c r="A2971" s="283" t="s">
        <v>43</v>
      </c>
      <c r="B2971" s="283"/>
      <c r="C2971" s="284" t="s">
        <v>44</v>
      </c>
      <c r="D2971" s="284"/>
      <c r="E2971" s="54"/>
      <c r="F2971" s="54"/>
      <c r="G2971" s="55" t="s">
        <v>45</v>
      </c>
      <c r="H2971" s="56"/>
    </row>
    <row r="2982" spans="1:13" ht="15.75">
      <c r="A2982" s="279" t="s">
        <v>0</v>
      </c>
      <c r="B2982" s="279"/>
      <c r="C2982" s="279"/>
      <c r="D2982" s="279"/>
      <c r="E2982" s="279"/>
      <c r="F2982" s="279"/>
      <c r="G2982" s="279"/>
      <c r="H2982" s="3"/>
      <c r="I2982" s="112"/>
      <c r="K2982" s="112"/>
      <c r="L2982" s="112"/>
      <c r="M2982" s="1"/>
    </row>
    <row r="2983" spans="1:13" ht="17.25">
      <c r="A2983" s="279" t="s">
        <v>1</v>
      </c>
      <c r="B2983" s="279"/>
      <c r="C2983" s="279"/>
      <c r="D2983" s="279"/>
      <c r="E2983" s="279"/>
      <c r="F2983" s="279"/>
      <c r="G2983" s="279"/>
      <c r="H2983" s="3"/>
      <c r="I2983" s="58"/>
      <c r="J2983" s="58"/>
      <c r="K2983" s="58"/>
      <c r="L2983" s="58"/>
      <c r="M2983" s="1"/>
    </row>
    <row r="2984" spans="1:13" ht="15.75">
      <c r="A2984" s="279" t="s">
        <v>2</v>
      </c>
      <c r="B2984" s="279"/>
      <c r="C2984" s="279"/>
      <c r="D2984" s="279"/>
      <c r="E2984" s="279"/>
      <c r="F2984" s="279"/>
      <c r="G2984" s="279"/>
      <c r="H2984" s="3"/>
      <c r="I2984" s="59"/>
      <c r="J2984" s="59"/>
      <c r="K2984" s="59"/>
      <c r="L2984" s="59"/>
      <c r="M2984" s="1"/>
    </row>
    <row r="2985" spans="1:13" ht="15.75">
      <c r="A2985" s="279" t="s">
        <v>4</v>
      </c>
      <c r="B2985" s="279"/>
      <c r="C2985" s="279"/>
      <c r="D2985" s="279"/>
      <c r="E2985" s="279"/>
      <c r="F2985" s="279"/>
      <c r="G2985" s="279"/>
      <c r="H2985" s="3"/>
      <c r="I2985" s="59"/>
      <c r="J2985" s="59"/>
      <c r="K2985" s="59"/>
      <c r="L2985" s="59"/>
      <c r="M2985" s="1"/>
    </row>
    <row r="2986" spans="1:13" ht="15.75">
      <c r="A2986" s="280" t="s">
        <v>6</v>
      </c>
      <c r="B2986" s="280"/>
      <c r="C2986" s="280"/>
      <c r="D2986" s="280"/>
      <c r="E2986" s="280"/>
      <c r="F2986" s="280"/>
      <c r="G2986" s="280"/>
      <c r="H2986" s="3"/>
      <c r="I2986" s="59"/>
      <c r="J2986" s="59"/>
      <c r="K2986" s="59"/>
      <c r="L2986" s="59"/>
      <c r="M2986" s="1"/>
    </row>
    <row r="2987" spans="1:13" ht="27.75">
      <c r="A2987" s="9"/>
      <c r="B2987" s="9"/>
      <c r="C2987" s="281" t="s">
        <v>620</v>
      </c>
      <c r="D2987" s="281"/>
      <c r="E2987" s="281"/>
      <c r="F2987" s="281"/>
      <c r="G2987" s="281"/>
      <c r="H2987" s="10"/>
      <c r="I2987" s="59"/>
      <c r="J2987" s="59"/>
      <c r="K2987" s="59"/>
      <c r="L2987" s="59"/>
      <c r="M2987" s="2"/>
    </row>
    <row r="2988" spans="1:13" ht="15.75">
      <c r="A2988" s="11" t="s">
        <v>1100</v>
      </c>
      <c r="B2988" s="12"/>
      <c r="C2988" s="13"/>
      <c r="D2988" s="286"/>
      <c r="E2988" s="286"/>
      <c r="F2988" s="286"/>
      <c r="G2988" s="286"/>
      <c r="H2988" s="15"/>
      <c r="I2988" s="59"/>
      <c r="J2988" s="59"/>
      <c r="K2988" s="59"/>
      <c r="L2988" s="59"/>
      <c r="M2988" s="1"/>
    </row>
    <row r="2989" spans="1:13" ht="15.75">
      <c r="A2989" s="11" t="s">
        <v>9</v>
      </c>
      <c r="B2989" s="306" t="s">
        <v>1181</v>
      </c>
      <c r="C2989" s="306"/>
      <c r="D2989" s="306"/>
      <c r="E2989" s="306"/>
      <c r="F2989" s="11"/>
      <c r="G2989" s="16"/>
      <c r="H2989" s="17"/>
      <c r="I2989" s="60"/>
      <c r="J2989" s="60"/>
      <c r="K2989" s="60"/>
      <c r="L2989" s="60"/>
      <c r="M2989" s="74"/>
    </row>
    <row r="2990" spans="1:13" ht="15.75">
      <c r="A2990" s="11" t="s">
        <v>11</v>
      </c>
      <c r="B2990" s="289"/>
      <c r="C2990" s="289"/>
      <c r="D2990" s="289"/>
      <c r="E2990" s="289"/>
      <c r="F2990" s="18"/>
      <c r="G2990" s="19" t="s">
        <v>13</v>
      </c>
      <c r="H2990" s="20" t="s">
        <v>161</v>
      </c>
      <c r="I2990" s="62"/>
      <c r="J2990" s="62"/>
      <c r="K2990" s="62"/>
      <c r="L2990" s="62"/>
      <c r="M2990" s="1"/>
    </row>
    <row r="2991" spans="1:13" ht="15.75">
      <c r="A2991" s="21" t="s">
        <v>14</v>
      </c>
      <c r="B2991" s="21" t="s">
        <v>16</v>
      </c>
      <c r="C2991" s="21" t="s">
        <v>17</v>
      </c>
      <c r="D2991" s="22" t="s">
        <v>18</v>
      </c>
      <c r="E2991" s="23" t="s">
        <v>19</v>
      </c>
      <c r="F2991" s="23" t="s">
        <v>20</v>
      </c>
      <c r="G2991" s="21" t="s">
        <v>21</v>
      </c>
      <c r="H2991" s="3"/>
      <c r="I2991" s="59"/>
      <c r="J2991" s="59"/>
      <c r="K2991" s="59"/>
      <c r="L2991" s="59"/>
      <c r="M2991" s="1"/>
    </row>
    <row r="2992" spans="1:13">
      <c r="A2992" s="24">
        <v>1</v>
      </c>
      <c r="B2992" s="25" t="s">
        <v>23</v>
      </c>
      <c r="C2992" s="26">
        <v>3</v>
      </c>
      <c r="D2992" s="27">
        <v>79305</v>
      </c>
      <c r="E2992" s="28">
        <f>D2992*C2992</f>
        <v>237915</v>
      </c>
      <c r="F2992" s="29">
        <v>0.09</v>
      </c>
      <c r="G2992" s="30">
        <f>E2992-E2992*F2992</f>
        <v>216502.65</v>
      </c>
      <c r="H2992" s="31">
        <f>D2992/1.08*0.91</f>
        <v>66821.805555555547</v>
      </c>
      <c r="I2992" s="59"/>
      <c r="J2992" s="59"/>
      <c r="K2992" s="59">
        <f>H2992*C2992</f>
        <v>200465.41666666663</v>
      </c>
      <c r="L2992" s="59"/>
      <c r="M2992" s="63">
        <f>H2992*C2992</f>
        <v>200465.41666666663</v>
      </c>
    </row>
    <row r="2993" spans="1:13">
      <c r="A2993" s="24">
        <v>2</v>
      </c>
      <c r="B2993" s="25" t="s">
        <v>25</v>
      </c>
      <c r="C2993" s="32"/>
      <c r="D2993" s="33">
        <v>128591</v>
      </c>
      <c r="E2993" s="28">
        <f t="shared" ref="E2993:E3009" si="386">D2993*C2993</f>
        <v>0</v>
      </c>
      <c r="F2993" s="29">
        <v>0.09</v>
      </c>
      <c r="G2993" s="30">
        <f t="shared" ref="G2993:G3009" si="387">E2993-E2993*F2993</f>
        <v>0</v>
      </c>
      <c r="H2993" s="31">
        <f t="shared" ref="H2993:H3009" si="388">D2993/1.08*0.91</f>
        <v>108349.82407407407</v>
      </c>
      <c r="I2993" s="59"/>
      <c r="J2993" s="59"/>
      <c r="K2993" s="59">
        <f t="shared" ref="K2993:K3009" si="389">H2993*C2993</f>
        <v>0</v>
      </c>
      <c r="L2993" s="59"/>
      <c r="M2993" s="63">
        <f t="shared" ref="M2993:M3009" si="390">H2993*C2993</f>
        <v>0</v>
      </c>
    </row>
    <row r="2994" spans="1:13">
      <c r="A2994" s="24">
        <v>3</v>
      </c>
      <c r="B2994" s="25" t="s">
        <v>26</v>
      </c>
      <c r="C2994" s="88"/>
      <c r="D2994" s="27">
        <v>60043</v>
      </c>
      <c r="E2994" s="28">
        <f t="shared" si="386"/>
        <v>0</v>
      </c>
      <c r="F2994" s="29">
        <v>0.09</v>
      </c>
      <c r="G2994" s="30">
        <f t="shared" si="387"/>
        <v>0</v>
      </c>
      <c r="H2994" s="31">
        <f t="shared" si="388"/>
        <v>50591.787037037036</v>
      </c>
      <c r="I2994" s="59"/>
      <c r="J2994" s="59"/>
      <c r="K2994" s="59">
        <f t="shared" si="389"/>
        <v>0</v>
      </c>
      <c r="L2994" s="59"/>
      <c r="M2994" s="63">
        <f t="shared" si="390"/>
        <v>0</v>
      </c>
    </row>
    <row r="2995" spans="1:13">
      <c r="A2995" s="24">
        <v>4</v>
      </c>
      <c r="B2995" s="25" t="s">
        <v>27</v>
      </c>
      <c r="C2995" s="106"/>
      <c r="D2995" s="27">
        <v>115781</v>
      </c>
      <c r="E2995" s="28">
        <f t="shared" si="386"/>
        <v>0</v>
      </c>
      <c r="F2995" s="29">
        <v>0.09</v>
      </c>
      <c r="G2995" s="30">
        <f t="shared" si="387"/>
        <v>0</v>
      </c>
      <c r="H2995" s="31">
        <f t="shared" si="388"/>
        <v>97556.212962962964</v>
      </c>
      <c r="I2995" s="59"/>
      <c r="J2995" s="59"/>
      <c r="K2995" s="59">
        <f t="shared" si="389"/>
        <v>0</v>
      </c>
      <c r="L2995" s="59"/>
      <c r="M2995" s="63">
        <f t="shared" si="390"/>
        <v>0</v>
      </c>
    </row>
    <row r="2996" spans="1:13">
      <c r="A2996" s="24">
        <v>5</v>
      </c>
      <c r="B2996" s="25" t="s">
        <v>28</v>
      </c>
      <c r="C2996" s="32"/>
      <c r="D2996" s="27">
        <v>119943</v>
      </c>
      <c r="E2996" s="28">
        <f t="shared" si="386"/>
        <v>0</v>
      </c>
      <c r="F2996" s="29">
        <v>0.09</v>
      </c>
      <c r="G2996" s="30">
        <f t="shared" si="387"/>
        <v>0</v>
      </c>
      <c r="H2996" s="31">
        <f t="shared" si="388"/>
        <v>101063.08333333333</v>
      </c>
      <c r="I2996" s="59"/>
      <c r="J2996" s="59"/>
      <c r="K2996" s="59">
        <f t="shared" si="389"/>
        <v>0</v>
      </c>
      <c r="L2996" s="59"/>
      <c r="M2996" s="63">
        <f t="shared" si="390"/>
        <v>0</v>
      </c>
    </row>
    <row r="2997" spans="1:13">
      <c r="A2997" s="24">
        <v>6</v>
      </c>
      <c r="B2997" s="25" t="s">
        <v>29</v>
      </c>
      <c r="C2997" s="26"/>
      <c r="D2997" s="27">
        <v>94810</v>
      </c>
      <c r="E2997" s="28">
        <f t="shared" si="386"/>
        <v>0</v>
      </c>
      <c r="F2997" s="29">
        <v>0.09</v>
      </c>
      <c r="G2997" s="30">
        <f t="shared" si="387"/>
        <v>0</v>
      </c>
      <c r="H2997" s="31">
        <f t="shared" si="388"/>
        <v>79886.203703703708</v>
      </c>
      <c r="I2997" s="59"/>
      <c r="J2997" s="59"/>
      <c r="K2997" s="59">
        <f t="shared" si="389"/>
        <v>0</v>
      </c>
      <c r="L2997" s="59"/>
      <c r="M2997" s="63">
        <f t="shared" si="390"/>
        <v>0</v>
      </c>
    </row>
    <row r="2998" spans="1:13">
      <c r="A2998" s="24">
        <v>7</v>
      </c>
      <c r="B2998" s="25" t="s">
        <v>30</v>
      </c>
      <c r="C2998" s="34"/>
      <c r="D2998" s="27">
        <v>141396</v>
      </c>
      <c r="E2998" s="28">
        <f t="shared" si="386"/>
        <v>0</v>
      </c>
      <c r="F2998" s="29">
        <v>0.09</v>
      </c>
      <c r="G2998" s="30">
        <f t="shared" si="387"/>
        <v>0</v>
      </c>
      <c r="H2998" s="31">
        <f t="shared" si="388"/>
        <v>119139.22222222222</v>
      </c>
      <c r="I2998" s="59"/>
      <c r="J2998" s="59"/>
      <c r="K2998" s="59">
        <f t="shared" si="389"/>
        <v>0</v>
      </c>
      <c r="L2998" s="59"/>
      <c r="M2998" s="63">
        <f t="shared" si="390"/>
        <v>0</v>
      </c>
    </row>
    <row r="2999" spans="1:13">
      <c r="A2999" s="24">
        <v>8</v>
      </c>
      <c r="B2999" s="25" t="s">
        <v>31</v>
      </c>
      <c r="C2999" s="26"/>
      <c r="D2999" s="27">
        <v>232931</v>
      </c>
      <c r="E2999" s="28">
        <f t="shared" si="386"/>
        <v>0</v>
      </c>
      <c r="F2999" s="29">
        <v>0.09</v>
      </c>
      <c r="G2999" s="30">
        <f t="shared" si="387"/>
        <v>0</v>
      </c>
      <c r="H2999" s="31">
        <f t="shared" si="388"/>
        <v>196265.93518518517</v>
      </c>
      <c r="I2999" s="59"/>
      <c r="J2999" s="59"/>
      <c r="K2999" s="59">
        <f t="shared" si="389"/>
        <v>0</v>
      </c>
      <c r="L2999" s="59"/>
      <c r="M2999" s="63">
        <f t="shared" si="390"/>
        <v>0</v>
      </c>
    </row>
    <row r="3000" spans="1:13">
      <c r="A3000" s="24">
        <v>9</v>
      </c>
      <c r="B3000" s="36" t="s">
        <v>32</v>
      </c>
      <c r="C3000" s="26"/>
      <c r="D3000" s="27">
        <v>101534</v>
      </c>
      <c r="E3000" s="28">
        <f t="shared" si="386"/>
        <v>0</v>
      </c>
      <c r="F3000" s="29">
        <v>0.09</v>
      </c>
      <c r="G3000" s="30">
        <f t="shared" si="387"/>
        <v>0</v>
      </c>
      <c r="H3000" s="31">
        <f t="shared" si="388"/>
        <v>85551.796296296307</v>
      </c>
      <c r="I3000" s="59"/>
      <c r="J3000" s="59"/>
      <c r="K3000" s="59">
        <f t="shared" si="389"/>
        <v>0</v>
      </c>
      <c r="L3000" s="59"/>
      <c r="M3000" s="63">
        <f t="shared" si="390"/>
        <v>0</v>
      </c>
    </row>
    <row r="3001" spans="1:13">
      <c r="A3001" s="24">
        <v>10</v>
      </c>
      <c r="B3001" s="36" t="s">
        <v>33</v>
      </c>
      <c r="C3001" s="37"/>
      <c r="D3001" s="33">
        <v>110148</v>
      </c>
      <c r="E3001" s="28">
        <f t="shared" si="386"/>
        <v>0</v>
      </c>
      <c r="F3001" s="29">
        <v>0.09</v>
      </c>
      <c r="G3001" s="30">
        <f t="shared" si="387"/>
        <v>0</v>
      </c>
      <c r="H3001" s="31">
        <f t="shared" si="388"/>
        <v>92809.888888888876</v>
      </c>
      <c r="I3001" s="59"/>
      <c r="J3001" s="59"/>
      <c r="K3001" s="59">
        <f t="shared" si="389"/>
        <v>0</v>
      </c>
      <c r="L3001" s="59"/>
      <c r="M3001" s="63">
        <f t="shared" si="390"/>
        <v>0</v>
      </c>
    </row>
    <row r="3002" spans="1:13">
      <c r="A3002" s="24">
        <v>11</v>
      </c>
      <c r="B3002" s="25" t="s">
        <v>34</v>
      </c>
      <c r="C3002" s="37"/>
      <c r="D3002" s="27">
        <v>54198</v>
      </c>
      <c r="E3002" s="28">
        <f t="shared" si="386"/>
        <v>0</v>
      </c>
      <c r="F3002" s="29">
        <v>0.09</v>
      </c>
      <c r="G3002" s="30">
        <f t="shared" si="387"/>
        <v>0</v>
      </c>
      <c r="H3002" s="31">
        <f t="shared" si="388"/>
        <v>45666.833333333328</v>
      </c>
      <c r="I3002" s="59"/>
      <c r="J3002" s="59"/>
      <c r="K3002" s="59">
        <f t="shared" si="389"/>
        <v>0</v>
      </c>
      <c r="L3002" s="59"/>
      <c r="M3002" s="63">
        <f t="shared" si="390"/>
        <v>0</v>
      </c>
    </row>
    <row r="3003" spans="1:13">
      <c r="A3003" s="24">
        <v>12</v>
      </c>
      <c r="B3003" s="25" t="s">
        <v>35</v>
      </c>
      <c r="C3003" s="37"/>
      <c r="D3003" s="27">
        <v>49680</v>
      </c>
      <c r="E3003" s="28">
        <f t="shared" si="386"/>
        <v>0</v>
      </c>
      <c r="F3003" s="29">
        <v>0.09</v>
      </c>
      <c r="G3003" s="30">
        <f t="shared" si="387"/>
        <v>0</v>
      </c>
      <c r="H3003" s="31">
        <f t="shared" si="388"/>
        <v>41860</v>
      </c>
      <c r="I3003" s="59"/>
      <c r="J3003" s="59"/>
      <c r="K3003" s="59">
        <f t="shared" si="389"/>
        <v>0</v>
      </c>
      <c r="L3003" s="59"/>
      <c r="M3003" s="63">
        <f t="shared" si="390"/>
        <v>0</v>
      </c>
    </row>
    <row r="3004" spans="1:13">
      <c r="A3004" s="24">
        <v>13</v>
      </c>
      <c r="B3004" s="25" t="s">
        <v>36</v>
      </c>
      <c r="C3004" s="37">
        <v>3</v>
      </c>
      <c r="D3004" s="38">
        <v>64152</v>
      </c>
      <c r="E3004" s="28">
        <f t="shared" si="386"/>
        <v>192456</v>
      </c>
      <c r="F3004" s="29">
        <v>0.09</v>
      </c>
      <c r="G3004" s="30">
        <f t="shared" si="387"/>
        <v>175134.96</v>
      </c>
      <c r="H3004" s="31">
        <f t="shared" si="388"/>
        <v>54053.999999999993</v>
      </c>
      <c r="I3004" s="59"/>
      <c r="J3004" s="59"/>
      <c r="K3004" s="59">
        <f t="shared" si="389"/>
        <v>162161.99999999997</v>
      </c>
      <c r="L3004" s="59"/>
      <c r="M3004" s="63">
        <f t="shared" si="390"/>
        <v>162161.99999999997</v>
      </c>
    </row>
    <row r="3005" spans="1:13">
      <c r="A3005" s="24">
        <v>14</v>
      </c>
      <c r="B3005" s="25" t="s">
        <v>37</v>
      </c>
      <c r="C3005" s="37"/>
      <c r="D3005" s="38">
        <v>65934</v>
      </c>
      <c r="E3005" s="28">
        <f t="shared" si="386"/>
        <v>0</v>
      </c>
      <c r="F3005" s="29">
        <v>0.09</v>
      </c>
      <c r="G3005" s="30">
        <f t="shared" si="387"/>
        <v>0</v>
      </c>
      <c r="H3005" s="31">
        <f t="shared" si="388"/>
        <v>55555.499999999993</v>
      </c>
      <c r="I3005" s="59"/>
      <c r="J3005" s="59"/>
      <c r="K3005" s="59">
        <f t="shared" si="389"/>
        <v>0</v>
      </c>
      <c r="L3005" s="59"/>
      <c r="M3005" s="63">
        <f t="shared" si="390"/>
        <v>0</v>
      </c>
    </row>
    <row r="3006" spans="1:13">
      <c r="A3006" s="24">
        <v>15</v>
      </c>
      <c r="B3006" s="25" t="s">
        <v>38</v>
      </c>
      <c r="C3006" s="37">
        <v>3</v>
      </c>
      <c r="D3006" s="38">
        <v>76626</v>
      </c>
      <c r="E3006" s="28">
        <f t="shared" si="386"/>
        <v>229878</v>
      </c>
      <c r="F3006" s="29">
        <v>0.09</v>
      </c>
      <c r="G3006" s="30">
        <f t="shared" si="387"/>
        <v>209188.98</v>
      </c>
      <c r="H3006" s="31">
        <f t="shared" si="388"/>
        <v>64564.5</v>
      </c>
      <c r="I3006" s="59"/>
      <c r="J3006" s="59"/>
      <c r="K3006" s="59">
        <f t="shared" si="389"/>
        <v>193693.5</v>
      </c>
      <c r="L3006" s="59"/>
      <c r="M3006" s="63">
        <f t="shared" si="390"/>
        <v>193693.5</v>
      </c>
    </row>
    <row r="3007" spans="1:13">
      <c r="A3007" s="24">
        <v>16</v>
      </c>
      <c r="B3007" s="25" t="s">
        <v>39</v>
      </c>
      <c r="C3007" s="37">
        <v>3</v>
      </c>
      <c r="D3007" s="38">
        <v>80190</v>
      </c>
      <c r="E3007" s="28">
        <f t="shared" si="386"/>
        <v>240570</v>
      </c>
      <c r="F3007" s="29">
        <v>0.09</v>
      </c>
      <c r="G3007" s="30">
        <f t="shared" si="387"/>
        <v>218918.7</v>
      </c>
      <c r="H3007" s="31">
        <f t="shared" si="388"/>
        <v>67567.5</v>
      </c>
      <c r="I3007" s="59"/>
      <c r="J3007" s="59"/>
      <c r="K3007" s="59">
        <f t="shared" si="389"/>
        <v>202702.5</v>
      </c>
      <c r="L3007" s="59"/>
      <c r="M3007" s="63">
        <f t="shared" si="390"/>
        <v>202702.5</v>
      </c>
    </row>
    <row r="3008" spans="1:13">
      <c r="A3008" s="24">
        <v>17</v>
      </c>
      <c r="B3008" s="25" t="s">
        <v>40</v>
      </c>
      <c r="C3008" s="37">
        <v>3</v>
      </c>
      <c r="D3008" s="38">
        <v>113832</v>
      </c>
      <c r="E3008" s="28">
        <f t="shared" si="386"/>
        <v>341496</v>
      </c>
      <c r="F3008" s="29">
        <v>0.09</v>
      </c>
      <c r="G3008" s="30">
        <f t="shared" si="387"/>
        <v>310761.36</v>
      </c>
      <c r="H3008" s="31">
        <f t="shared" si="388"/>
        <v>95914</v>
      </c>
      <c r="I3008" s="59"/>
      <c r="J3008" s="59"/>
      <c r="K3008" s="59">
        <f t="shared" si="389"/>
        <v>287742</v>
      </c>
      <c r="L3008" s="59"/>
      <c r="M3008" s="63">
        <f t="shared" si="390"/>
        <v>287742</v>
      </c>
    </row>
    <row r="3009" spans="1:13">
      <c r="A3009" s="24">
        <v>18</v>
      </c>
      <c r="B3009" s="25" t="s">
        <v>41</v>
      </c>
      <c r="C3009" s="37">
        <v>3</v>
      </c>
      <c r="D3009" s="39">
        <v>98010</v>
      </c>
      <c r="E3009" s="28">
        <f t="shared" si="386"/>
        <v>294030</v>
      </c>
      <c r="F3009" s="29">
        <v>0.09</v>
      </c>
      <c r="G3009" s="30">
        <f t="shared" si="387"/>
        <v>267567.3</v>
      </c>
      <c r="H3009" s="31">
        <f t="shared" si="388"/>
        <v>82582.5</v>
      </c>
      <c r="I3009" s="59"/>
      <c r="J3009" s="59"/>
      <c r="K3009" s="59">
        <f t="shared" si="389"/>
        <v>247747.5</v>
      </c>
      <c r="L3009" s="59"/>
      <c r="M3009" s="63">
        <f t="shared" si="390"/>
        <v>247747.5</v>
      </c>
    </row>
    <row r="3010" spans="1:13" ht="17.25">
      <c r="A3010" s="40"/>
      <c r="B3010" s="41" t="s">
        <v>42</v>
      </c>
      <c r="C3010" s="42">
        <f>SUM(C2992:C3009)</f>
        <v>18</v>
      </c>
      <c r="D3010" s="42"/>
      <c r="E3010" s="43">
        <f>SUM(E2992:E3009)</f>
        <v>1536345</v>
      </c>
      <c r="F3010" s="43"/>
      <c r="G3010" s="111">
        <f>SUM(G2992:G3009)</f>
        <v>1398073.95</v>
      </c>
      <c r="H3010" s="45"/>
      <c r="I3010" s="64"/>
      <c r="J3010" s="113"/>
      <c r="K3010" s="113">
        <f>SUM(K2992:K3009)</f>
        <v>1294512.9166666665</v>
      </c>
      <c r="L3010" s="113"/>
      <c r="M3010" s="45">
        <f>SUM(M2992:M3009)</f>
        <v>1294512.9166666665</v>
      </c>
    </row>
    <row r="3011" spans="1:13" ht="31.5">
      <c r="A3011" s="46"/>
      <c r="B3011" s="47"/>
      <c r="C3011" s="48"/>
      <c r="D3011" s="48"/>
      <c r="E3011" s="49"/>
      <c r="F3011" s="49"/>
      <c r="G3011" s="50"/>
      <c r="H3011" s="51"/>
      <c r="I3011" s="65"/>
      <c r="J3011" s="114"/>
      <c r="K3011" s="114">
        <f>K3010*0.08</f>
        <v>103561.03333333333</v>
      </c>
      <c r="L3011" s="114"/>
      <c r="M3011" s="115">
        <f>M3010*0.1</f>
        <v>129451.29166666666</v>
      </c>
    </row>
    <row r="3012" spans="1:13" ht="18">
      <c r="A3012" s="283"/>
      <c r="B3012" s="283"/>
      <c r="C3012" s="284"/>
      <c r="D3012" s="284"/>
      <c r="E3012" s="54"/>
      <c r="F3012" s="54"/>
      <c r="G3012" s="55"/>
      <c r="H3012" s="56"/>
      <c r="I3012" s="66"/>
      <c r="J3012" s="116"/>
      <c r="K3012" s="116">
        <f>SUM(K3010:K3011)</f>
        <v>1398073.9499999997</v>
      </c>
      <c r="L3012" s="116"/>
      <c r="M3012" s="117">
        <f>SUM(M3010:M3011)</f>
        <v>1423964.2083333333</v>
      </c>
    </row>
    <row r="3013" spans="1:13" ht="18">
      <c r="A3013" s="283" t="s">
        <v>43</v>
      </c>
      <c r="B3013" s="283"/>
      <c r="C3013" s="284" t="s">
        <v>44</v>
      </c>
      <c r="D3013" s="284"/>
      <c r="E3013" s="54"/>
      <c r="F3013" s="54"/>
      <c r="G3013" s="55" t="s">
        <v>45</v>
      </c>
      <c r="H3013" s="56"/>
    </row>
    <row r="3022" spans="1:13" ht="15.75">
      <c r="A3022" s="279" t="s">
        <v>0</v>
      </c>
      <c r="B3022" s="279"/>
      <c r="C3022" s="279"/>
      <c r="D3022" s="279"/>
      <c r="E3022" s="279"/>
      <c r="F3022" s="279"/>
      <c r="G3022" s="279"/>
      <c r="H3022" s="3"/>
      <c r="I3022" s="112"/>
      <c r="K3022" s="112"/>
      <c r="L3022" s="112"/>
      <c r="M3022" s="1"/>
    </row>
    <row r="3023" spans="1:13" ht="17.25">
      <c r="A3023" s="279" t="s">
        <v>1</v>
      </c>
      <c r="B3023" s="279"/>
      <c r="C3023" s="279"/>
      <c r="D3023" s="279"/>
      <c r="E3023" s="279"/>
      <c r="F3023" s="279"/>
      <c r="G3023" s="279"/>
      <c r="H3023" s="3"/>
      <c r="I3023" s="58"/>
      <c r="J3023" s="58"/>
      <c r="K3023" s="58"/>
      <c r="L3023" s="58"/>
      <c r="M3023" s="1"/>
    </row>
    <row r="3024" spans="1:13" ht="15.75">
      <c r="A3024" s="279" t="s">
        <v>2</v>
      </c>
      <c r="B3024" s="279"/>
      <c r="C3024" s="279"/>
      <c r="D3024" s="279"/>
      <c r="E3024" s="279"/>
      <c r="F3024" s="279"/>
      <c r="G3024" s="279"/>
      <c r="H3024" s="3"/>
      <c r="I3024" s="59"/>
      <c r="J3024" s="59"/>
      <c r="K3024" s="59"/>
      <c r="L3024" s="59"/>
      <c r="M3024" s="1"/>
    </row>
    <row r="3025" spans="1:13" ht="15.75">
      <c r="A3025" s="279" t="s">
        <v>4</v>
      </c>
      <c r="B3025" s="279"/>
      <c r="C3025" s="279"/>
      <c r="D3025" s="279"/>
      <c r="E3025" s="279"/>
      <c r="F3025" s="279"/>
      <c r="G3025" s="279"/>
      <c r="H3025" s="3"/>
      <c r="I3025" s="59"/>
      <c r="J3025" s="59"/>
      <c r="K3025" s="59"/>
      <c r="L3025" s="59"/>
      <c r="M3025" s="1"/>
    </row>
    <row r="3026" spans="1:13" ht="15.75">
      <c r="A3026" s="280" t="s">
        <v>6</v>
      </c>
      <c r="B3026" s="280"/>
      <c r="C3026" s="280"/>
      <c r="D3026" s="280"/>
      <c r="E3026" s="280"/>
      <c r="F3026" s="280"/>
      <c r="G3026" s="280"/>
      <c r="H3026" s="3"/>
      <c r="I3026" s="59"/>
      <c r="J3026" s="59"/>
      <c r="K3026" s="59"/>
      <c r="L3026" s="59"/>
      <c r="M3026" s="1"/>
    </row>
    <row r="3027" spans="1:13" ht="27.75">
      <c r="A3027" s="9"/>
      <c r="B3027" s="9"/>
      <c r="C3027" s="281" t="s">
        <v>620</v>
      </c>
      <c r="D3027" s="281"/>
      <c r="E3027" s="281"/>
      <c r="F3027" s="281"/>
      <c r="G3027" s="281"/>
      <c r="H3027" s="10"/>
      <c r="I3027" s="59"/>
      <c r="J3027" s="59"/>
      <c r="K3027" s="59"/>
      <c r="L3027" s="59"/>
      <c r="M3027" s="2"/>
    </row>
    <row r="3028" spans="1:13" ht="15.75">
      <c r="A3028" s="11" t="s">
        <v>1100</v>
      </c>
      <c r="B3028" s="12"/>
      <c r="C3028" s="13"/>
      <c r="D3028" s="286"/>
      <c r="E3028" s="286"/>
      <c r="F3028" s="286"/>
      <c r="G3028" s="286"/>
      <c r="H3028" s="15"/>
      <c r="I3028" s="59"/>
      <c r="J3028" s="59"/>
      <c r="K3028" s="59"/>
      <c r="L3028" s="59"/>
      <c r="M3028" s="1"/>
    </row>
    <row r="3029" spans="1:13" ht="15.75">
      <c r="A3029" s="11" t="s">
        <v>9</v>
      </c>
      <c r="B3029" s="306" t="s">
        <v>1181</v>
      </c>
      <c r="C3029" s="306"/>
      <c r="D3029" s="306"/>
      <c r="E3029" s="306"/>
      <c r="F3029" s="11"/>
      <c r="G3029" s="16"/>
      <c r="H3029" s="17"/>
      <c r="I3029" s="60"/>
      <c r="J3029" s="60"/>
      <c r="K3029" s="60"/>
      <c r="L3029" s="60"/>
      <c r="M3029" s="74"/>
    </row>
    <row r="3030" spans="1:13" ht="15.75">
      <c r="A3030" s="11" t="s">
        <v>11</v>
      </c>
      <c r="B3030" s="289"/>
      <c r="C3030" s="289"/>
      <c r="D3030" s="289"/>
      <c r="E3030" s="289"/>
      <c r="F3030" s="18"/>
      <c r="G3030" s="19" t="s">
        <v>13</v>
      </c>
      <c r="H3030" s="20" t="s">
        <v>161</v>
      </c>
      <c r="I3030" s="62"/>
      <c r="J3030" s="62"/>
      <c r="K3030" s="62"/>
      <c r="L3030" s="62"/>
      <c r="M3030" s="1"/>
    </row>
    <row r="3031" spans="1:13" ht="15.75">
      <c r="A3031" s="21" t="s">
        <v>14</v>
      </c>
      <c r="B3031" s="21" t="s">
        <v>16</v>
      </c>
      <c r="C3031" s="21" t="s">
        <v>17</v>
      </c>
      <c r="D3031" s="22" t="s">
        <v>18</v>
      </c>
      <c r="E3031" s="23" t="s">
        <v>19</v>
      </c>
      <c r="F3031" s="23" t="s">
        <v>20</v>
      </c>
      <c r="G3031" s="21" t="s">
        <v>21</v>
      </c>
      <c r="H3031" s="3"/>
      <c r="I3031" s="59"/>
      <c r="J3031" s="59"/>
      <c r="K3031" s="59"/>
      <c r="L3031" s="59"/>
      <c r="M3031" s="1"/>
    </row>
    <row r="3032" spans="1:13">
      <c r="A3032" s="24">
        <v>1</v>
      </c>
      <c r="B3032" s="25" t="s">
        <v>23</v>
      </c>
      <c r="C3032" s="26">
        <v>3</v>
      </c>
      <c r="D3032" s="27">
        <v>79305</v>
      </c>
      <c r="E3032" s="28">
        <f>D3032*C3032</f>
        <v>237915</v>
      </c>
      <c r="F3032" s="29">
        <v>0.09</v>
      </c>
      <c r="G3032" s="30">
        <f>E3032-E3032*F3032</f>
        <v>216502.65</v>
      </c>
      <c r="H3032" s="31">
        <f>D3032/1.08*0.91</f>
        <v>66821.805555555547</v>
      </c>
      <c r="I3032" s="59"/>
      <c r="J3032" s="59"/>
      <c r="K3032" s="59">
        <f>H3032*C3032</f>
        <v>200465.41666666663</v>
      </c>
      <c r="L3032" s="59"/>
      <c r="M3032" s="63">
        <f>H3032*C3032</f>
        <v>200465.41666666663</v>
      </c>
    </row>
    <row r="3033" spans="1:13">
      <c r="A3033" s="24">
        <v>2</v>
      </c>
      <c r="B3033" s="25" t="s">
        <v>25</v>
      </c>
      <c r="C3033" s="32"/>
      <c r="D3033" s="33">
        <v>128591</v>
      </c>
      <c r="E3033" s="28">
        <f t="shared" ref="E3033:E3049" si="391">D3033*C3033</f>
        <v>0</v>
      </c>
      <c r="F3033" s="29">
        <v>0.09</v>
      </c>
      <c r="G3033" s="30">
        <f t="shared" ref="G3033:G3049" si="392">E3033-E3033*F3033</f>
        <v>0</v>
      </c>
      <c r="H3033" s="31">
        <f t="shared" ref="H3033:H3049" si="393">D3033/1.08*0.91</f>
        <v>108349.82407407407</v>
      </c>
      <c r="I3033" s="59"/>
      <c r="J3033" s="59"/>
      <c r="K3033" s="59">
        <f t="shared" ref="K3033:K3049" si="394">H3033*C3033</f>
        <v>0</v>
      </c>
      <c r="L3033" s="59"/>
      <c r="M3033" s="63">
        <f t="shared" ref="M3033:M3049" si="395">H3033*C3033</f>
        <v>0</v>
      </c>
    </row>
    <row r="3034" spans="1:13">
      <c r="A3034" s="24">
        <v>3</v>
      </c>
      <c r="B3034" s="25" t="s">
        <v>26</v>
      </c>
      <c r="C3034" s="88"/>
      <c r="D3034" s="27">
        <v>60043</v>
      </c>
      <c r="E3034" s="28">
        <f t="shared" si="391"/>
        <v>0</v>
      </c>
      <c r="F3034" s="29">
        <v>0.09</v>
      </c>
      <c r="G3034" s="30">
        <f t="shared" si="392"/>
        <v>0</v>
      </c>
      <c r="H3034" s="31">
        <f t="shared" si="393"/>
        <v>50591.787037037036</v>
      </c>
      <c r="I3034" s="59"/>
      <c r="J3034" s="59"/>
      <c r="K3034" s="59">
        <f t="shared" si="394"/>
        <v>0</v>
      </c>
      <c r="L3034" s="59"/>
      <c r="M3034" s="63">
        <f t="shared" si="395"/>
        <v>0</v>
      </c>
    </row>
    <row r="3035" spans="1:13">
      <c r="A3035" s="24">
        <v>4</v>
      </c>
      <c r="B3035" s="25" t="s">
        <v>27</v>
      </c>
      <c r="C3035" s="106"/>
      <c r="D3035" s="27">
        <v>115781</v>
      </c>
      <c r="E3035" s="28">
        <f t="shared" si="391"/>
        <v>0</v>
      </c>
      <c r="F3035" s="29">
        <v>0.09</v>
      </c>
      <c r="G3035" s="30">
        <f t="shared" si="392"/>
        <v>0</v>
      </c>
      <c r="H3035" s="31">
        <f t="shared" si="393"/>
        <v>97556.212962962964</v>
      </c>
      <c r="I3035" s="59"/>
      <c r="J3035" s="59"/>
      <c r="K3035" s="59">
        <f t="shared" si="394"/>
        <v>0</v>
      </c>
      <c r="L3035" s="59"/>
      <c r="M3035" s="63">
        <f t="shared" si="395"/>
        <v>0</v>
      </c>
    </row>
    <row r="3036" spans="1:13">
      <c r="A3036" s="24">
        <v>5</v>
      </c>
      <c r="B3036" s="25" t="s">
        <v>28</v>
      </c>
      <c r="C3036" s="32"/>
      <c r="D3036" s="27">
        <v>119943</v>
      </c>
      <c r="E3036" s="28">
        <f t="shared" si="391"/>
        <v>0</v>
      </c>
      <c r="F3036" s="29">
        <v>0.09</v>
      </c>
      <c r="G3036" s="30">
        <f t="shared" si="392"/>
        <v>0</v>
      </c>
      <c r="H3036" s="31">
        <f t="shared" si="393"/>
        <v>101063.08333333333</v>
      </c>
      <c r="I3036" s="59"/>
      <c r="J3036" s="59"/>
      <c r="K3036" s="59">
        <f t="shared" si="394"/>
        <v>0</v>
      </c>
      <c r="L3036" s="59"/>
      <c r="M3036" s="63">
        <f t="shared" si="395"/>
        <v>0</v>
      </c>
    </row>
    <row r="3037" spans="1:13">
      <c r="A3037" s="24">
        <v>6</v>
      </c>
      <c r="B3037" s="25" t="s">
        <v>29</v>
      </c>
      <c r="C3037" s="26"/>
      <c r="D3037" s="27">
        <v>94810</v>
      </c>
      <c r="E3037" s="28">
        <f t="shared" si="391"/>
        <v>0</v>
      </c>
      <c r="F3037" s="29">
        <v>0.09</v>
      </c>
      <c r="G3037" s="30">
        <f t="shared" si="392"/>
        <v>0</v>
      </c>
      <c r="H3037" s="31">
        <f t="shared" si="393"/>
        <v>79886.203703703708</v>
      </c>
      <c r="I3037" s="59"/>
      <c r="J3037" s="59"/>
      <c r="K3037" s="59">
        <f t="shared" si="394"/>
        <v>0</v>
      </c>
      <c r="L3037" s="59"/>
      <c r="M3037" s="63">
        <f t="shared" si="395"/>
        <v>0</v>
      </c>
    </row>
    <row r="3038" spans="1:13">
      <c r="A3038" s="24">
        <v>7</v>
      </c>
      <c r="B3038" s="25" t="s">
        <v>30</v>
      </c>
      <c r="C3038" s="34"/>
      <c r="D3038" s="27">
        <v>141396</v>
      </c>
      <c r="E3038" s="28">
        <f t="shared" si="391"/>
        <v>0</v>
      </c>
      <c r="F3038" s="29">
        <v>0.09</v>
      </c>
      <c r="G3038" s="30">
        <f t="shared" si="392"/>
        <v>0</v>
      </c>
      <c r="H3038" s="31">
        <f t="shared" si="393"/>
        <v>119139.22222222222</v>
      </c>
      <c r="I3038" s="59"/>
      <c r="J3038" s="59"/>
      <c r="K3038" s="59">
        <f t="shared" si="394"/>
        <v>0</v>
      </c>
      <c r="L3038" s="59"/>
      <c r="M3038" s="63">
        <f t="shared" si="395"/>
        <v>0</v>
      </c>
    </row>
    <row r="3039" spans="1:13">
      <c r="A3039" s="24">
        <v>8</v>
      </c>
      <c r="B3039" s="25" t="s">
        <v>31</v>
      </c>
      <c r="C3039" s="26"/>
      <c r="D3039" s="27">
        <v>232931</v>
      </c>
      <c r="E3039" s="28">
        <f t="shared" si="391"/>
        <v>0</v>
      </c>
      <c r="F3039" s="29">
        <v>0.09</v>
      </c>
      <c r="G3039" s="30">
        <f t="shared" si="392"/>
        <v>0</v>
      </c>
      <c r="H3039" s="31">
        <f t="shared" si="393"/>
        <v>196265.93518518517</v>
      </c>
      <c r="I3039" s="59"/>
      <c r="J3039" s="59"/>
      <c r="K3039" s="59">
        <f t="shared" si="394"/>
        <v>0</v>
      </c>
      <c r="L3039" s="59"/>
      <c r="M3039" s="63">
        <f t="shared" si="395"/>
        <v>0</v>
      </c>
    </row>
    <row r="3040" spans="1:13">
      <c r="A3040" s="24">
        <v>9</v>
      </c>
      <c r="B3040" s="36" t="s">
        <v>32</v>
      </c>
      <c r="C3040" s="26"/>
      <c r="D3040" s="27">
        <v>101534</v>
      </c>
      <c r="E3040" s="28">
        <f t="shared" si="391"/>
        <v>0</v>
      </c>
      <c r="F3040" s="29">
        <v>0.09</v>
      </c>
      <c r="G3040" s="30">
        <f t="shared" si="392"/>
        <v>0</v>
      </c>
      <c r="H3040" s="31">
        <f t="shared" si="393"/>
        <v>85551.796296296307</v>
      </c>
      <c r="I3040" s="59"/>
      <c r="J3040" s="59"/>
      <c r="K3040" s="59">
        <f t="shared" si="394"/>
        <v>0</v>
      </c>
      <c r="L3040" s="59"/>
      <c r="M3040" s="63">
        <f t="shared" si="395"/>
        <v>0</v>
      </c>
    </row>
    <row r="3041" spans="1:13">
      <c r="A3041" s="24">
        <v>10</v>
      </c>
      <c r="B3041" s="36" t="s">
        <v>33</v>
      </c>
      <c r="C3041" s="37"/>
      <c r="D3041" s="33">
        <v>110148</v>
      </c>
      <c r="E3041" s="28">
        <f t="shared" si="391"/>
        <v>0</v>
      </c>
      <c r="F3041" s="29">
        <v>0.09</v>
      </c>
      <c r="G3041" s="30">
        <f t="shared" si="392"/>
        <v>0</v>
      </c>
      <c r="H3041" s="31">
        <f t="shared" si="393"/>
        <v>92809.888888888876</v>
      </c>
      <c r="I3041" s="59"/>
      <c r="J3041" s="59"/>
      <c r="K3041" s="59">
        <f t="shared" si="394"/>
        <v>0</v>
      </c>
      <c r="L3041" s="59"/>
      <c r="M3041" s="63">
        <f t="shared" si="395"/>
        <v>0</v>
      </c>
    </row>
    <row r="3042" spans="1:13">
      <c r="A3042" s="24">
        <v>11</v>
      </c>
      <c r="B3042" s="25" t="s">
        <v>34</v>
      </c>
      <c r="C3042" s="37"/>
      <c r="D3042" s="27">
        <v>54198</v>
      </c>
      <c r="E3042" s="28">
        <f t="shared" si="391"/>
        <v>0</v>
      </c>
      <c r="F3042" s="29">
        <v>0.09</v>
      </c>
      <c r="G3042" s="30">
        <f t="shared" si="392"/>
        <v>0</v>
      </c>
      <c r="H3042" s="31">
        <f t="shared" si="393"/>
        <v>45666.833333333328</v>
      </c>
      <c r="I3042" s="59"/>
      <c r="J3042" s="59"/>
      <c r="K3042" s="59">
        <f t="shared" si="394"/>
        <v>0</v>
      </c>
      <c r="L3042" s="59"/>
      <c r="M3042" s="63">
        <f t="shared" si="395"/>
        <v>0</v>
      </c>
    </row>
    <row r="3043" spans="1:13">
      <c r="A3043" s="24">
        <v>12</v>
      </c>
      <c r="B3043" s="25" t="s">
        <v>35</v>
      </c>
      <c r="C3043" s="37"/>
      <c r="D3043" s="27">
        <v>49680</v>
      </c>
      <c r="E3043" s="28">
        <f t="shared" si="391"/>
        <v>0</v>
      </c>
      <c r="F3043" s="29">
        <v>0.09</v>
      </c>
      <c r="G3043" s="30">
        <f t="shared" si="392"/>
        <v>0</v>
      </c>
      <c r="H3043" s="31">
        <f t="shared" si="393"/>
        <v>41860</v>
      </c>
      <c r="I3043" s="59"/>
      <c r="J3043" s="59"/>
      <c r="K3043" s="59">
        <f t="shared" si="394"/>
        <v>0</v>
      </c>
      <c r="L3043" s="59"/>
      <c r="M3043" s="63">
        <f t="shared" si="395"/>
        <v>0</v>
      </c>
    </row>
    <row r="3044" spans="1:13">
      <c r="A3044" s="24">
        <v>13</v>
      </c>
      <c r="B3044" s="25" t="s">
        <v>36</v>
      </c>
      <c r="C3044" s="37">
        <v>3</v>
      </c>
      <c r="D3044" s="38">
        <v>64152</v>
      </c>
      <c r="E3044" s="28">
        <f t="shared" si="391"/>
        <v>192456</v>
      </c>
      <c r="F3044" s="29">
        <v>0.09</v>
      </c>
      <c r="G3044" s="30">
        <f t="shared" si="392"/>
        <v>175134.96</v>
      </c>
      <c r="H3044" s="31">
        <f t="shared" si="393"/>
        <v>54053.999999999993</v>
      </c>
      <c r="I3044" s="59"/>
      <c r="J3044" s="59"/>
      <c r="K3044" s="59">
        <f t="shared" si="394"/>
        <v>162161.99999999997</v>
      </c>
      <c r="L3044" s="59"/>
      <c r="M3044" s="63">
        <f t="shared" si="395"/>
        <v>162161.99999999997</v>
      </c>
    </row>
    <row r="3045" spans="1:13">
      <c r="A3045" s="24">
        <v>14</v>
      </c>
      <c r="B3045" s="25" t="s">
        <v>37</v>
      </c>
      <c r="C3045" s="37"/>
      <c r="D3045" s="38">
        <v>65934</v>
      </c>
      <c r="E3045" s="28">
        <f t="shared" si="391"/>
        <v>0</v>
      </c>
      <c r="F3045" s="29">
        <v>0.09</v>
      </c>
      <c r="G3045" s="30">
        <f t="shared" si="392"/>
        <v>0</v>
      </c>
      <c r="H3045" s="31">
        <f t="shared" si="393"/>
        <v>55555.499999999993</v>
      </c>
      <c r="I3045" s="59"/>
      <c r="J3045" s="59"/>
      <c r="K3045" s="59">
        <f t="shared" si="394"/>
        <v>0</v>
      </c>
      <c r="L3045" s="59"/>
      <c r="M3045" s="63">
        <f t="shared" si="395"/>
        <v>0</v>
      </c>
    </row>
    <row r="3046" spans="1:13">
      <c r="A3046" s="24">
        <v>15</v>
      </c>
      <c r="B3046" s="25" t="s">
        <v>38</v>
      </c>
      <c r="C3046" s="37">
        <v>3</v>
      </c>
      <c r="D3046" s="38">
        <v>76626</v>
      </c>
      <c r="E3046" s="28">
        <f t="shared" si="391"/>
        <v>229878</v>
      </c>
      <c r="F3046" s="29">
        <v>0.09</v>
      </c>
      <c r="G3046" s="30">
        <f t="shared" si="392"/>
        <v>209188.98</v>
      </c>
      <c r="H3046" s="31">
        <f t="shared" si="393"/>
        <v>64564.5</v>
      </c>
      <c r="I3046" s="59"/>
      <c r="J3046" s="59"/>
      <c r="K3046" s="59">
        <f t="shared" si="394"/>
        <v>193693.5</v>
      </c>
      <c r="L3046" s="59"/>
      <c r="M3046" s="63">
        <f t="shared" si="395"/>
        <v>193693.5</v>
      </c>
    </row>
    <row r="3047" spans="1:13">
      <c r="A3047" s="24">
        <v>16</v>
      </c>
      <c r="B3047" s="25" t="s">
        <v>39</v>
      </c>
      <c r="C3047" s="37">
        <v>3</v>
      </c>
      <c r="D3047" s="38">
        <v>80190</v>
      </c>
      <c r="E3047" s="28">
        <f t="shared" si="391"/>
        <v>240570</v>
      </c>
      <c r="F3047" s="29">
        <v>0.09</v>
      </c>
      <c r="G3047" s="30">
        <f t="shared" si="392"/>
        <v>218918.7</v>
      </c>
      <c r="H3047" s="31">
        <f t="shared" si="393"/>
        <v>67567.5</v>
      </c>
      <c r="I3047" s="59"/>
      <c r="J3047" s="59"/>
      <c r="K3047" s="59">
        <f t="shared" si="394"/>
        <v>202702.5</v>
      </c>
      <c r="L3047" s="59"/>
      <c r="M3047" s="63">
        <f t="shared" si="395"/>
        <v>202702.5</v>
      </c>
    </row>
    <row r="3048" spans="1:13">
      <c r="A3048" s="24">
        <v>17</v>
      </c>
      <c r="B3048" s="25" t="s">
        <v>40</v>
      </c>
      <c r="C3048" s="37">
        <v>3</v>
      </c>
      <c r="D3048" s="38">
        <v>113832</v>
      </c>
      <c r="E3048" s="28">
        <f t="shared" si="391"/>
        <v>341496</v>
      </c>
      <c r="F3048" s="29">
        <v>0.09</v>
      </c>
      <c r="G3048" s="30">
        <f t="shared" si="392"/>
        <v>310761.36</v>
      </c>
      <c r="H3048" s="31">
        <f t="shared" si="393"/>
        <v>95914</v>
      </c>
      <c r="I3048" s="59"/>
      <c r="J3048" s="59"/>
      <c r="K3048" s="59">
        <f t="shared" si="394"/>
        <v>287742</v>
      </c>
      <c r="L3048" s="59"/>
      <c r="M3048" s="63">
        <f t="shared" si="395"/>
        <v>287742</v>
      </c>
    </row>
    <row r="3049" spans="1:13">
      <c r="A3049" s="24">
        <v>18</v>
      </c>
      <c r="B3049" s="25" t="s">
        <v>41</v>
      </c>
      <c r="C3049" s="37">
        <v>3</v>
      </c>
      <c r="D3049" s="39">
        <v>98010</v>
      </c>
      <c r="E3049" s="28">
        <f t="shared" si="391"/>
        <v>294030</v>
      </c>
      <c r="F3049" s="29">
        <v>0.09</v>
      </c>
      <c r="G3049" s="30">
        <f t="shared" si="392"/>
        <v>267567.3</v>
      </c>
      <c r="H3049" s="31">
        <f t="shared" si="393"/>
        <v>82582.5</v>
      </c>
      <c r="I3049" s="59"/>
      <c r="J3049" s="59"/>
      <c r="K3049" s="59">
        <f t="shared" si="394"/>
        <v>247747.5</v>
      </c>
      <c r="L3049" s="59"/>
      <c r="M3049" s="63">
        <f t="shared" si="395"/>
        <v>247747.5</v>
      </c>
    </row>
    <row r="3050" spans="1:13" ht="17.25">
      <c r="A3050" s="40"/>
      <c r="B3050" s="41" t="s">
        <v>42</v>
      </c>
      <c r="C3050" s="42">
        <f>SUM(C3032:C3049)</f>
        <v>18</v>
      </c>
      <c r="D3050" s="42"/>
      <c r="E3050" s="43">
        <f>SUM(E3032:E3049)</f>
        <v>1536345</v>
      </c>
      <c r="F3050" s="43"/>
      <c r="G3050" s="111">
        <f>SUM(G3032:G3049)</f>
        <v>1398073.95</v>
      </c>
      <c r="H3050" s="45"/>
      <c r="I3050" s="64"/>
      <c r="J3050" s="113"/>
      <c r="K3050" s="113">
        <f>SUM(K3032:K3049)</f>
        <v>1294512.9166666665</v>
      </c>
      <c r="L3050" s="113"/>
      <c r="M3050" s="45">
        <f>SUM(M3032:M3049)</f>
        <v>1294512.9166666665</v>
      </c>
    </row>
    <row r="3051" spans="1:13" ht="31.5">
      <c r="A3051" s="46"/>
      <c r="B3051" s="47"/>
      <c r="C3051" s="48"/>
      <c r="D3051" s="48"/>
      <c r="E3051" s="49"/>
      <c r="F3051" s="49"/>
      <c r="G3051" s="50"/>
      <c r="H3051" s="51"/>
      <c r="I3051" s="65"/>
      <c r="J3051" s="114"/>
      <c r="K3051" s="114">
        <f>K3050*0.08</f>
        <v>103561.03333333333</v>
      </c>
      <c r="L3051" s="114"/>
      <c r="M3051" s="115">
        <f>M3050*0.1</f>
        <v>129451.29166666666</v>
      </c>
    </row>
    <row r="3052" spans="1:13" ht="18">
      <c r="A3052" s="283"/>
      <c r="B3052" s="283"/>
      <c r="C3052" s="284"/>
      <c r="D3052" s="284"/>
      <c r="E3052" s="54"/>
      <c r="F3052" s="54"/>
      <c r="G3052" s="55"/>
      <c r="H3052" s="56"/>
      <c r="I3052" s="66"/>
      <c r="J3052" s="116"/>
      <c r="K3052" s="116">
        <f>SUM(K3050:K3051)</f>
        <v>1398073.9499999997</v>
      </c>
      <c r="L3052" s="116"/>
      <c r="M3052" s="117">
        <f>SUM(M3050:M3051)</f>
        <v>1423964.2083333333</v>
      </c>
    </row>
    <row r="3053" spans="1:13" ht="18">
      <c r="A3053" s="283" t="s">
        <v>43</v>
      </c>
      <c r="B3053" s="283"/>
      <c r="C3053" s="284" t="s">
        <v>44</v>
      </c>
      <c r="D3053" s="284"/>
      <c r="E3053" s="54"/>
      <c r="F3053" s="54"/>
      <c r="G3053" s="55" t="s">
        <v>45</v>
      </c>
      <c r="H3053" s="56"/>
    </row>
    <row r="3063" spans="1:13" ht="15.75">
      <c r="A3063" s="279" t="s">
        <v>0</v>
      </c>
      <c r="B3063" s="279"/>
      <c r="C3063" s="279"/>
      <c r="D3063" s="279"/>
      <c r="E3063" s="279"/>
      <c r="F3063" s="279"/>
      <c r="G3063" s="279"/>
      <c r="H3063" s="3"/>
      <c r="I3063" s="112"/>
      <c r="K3063" s="112"/>
      <c r="L3063" s="112"/>
      <c r="M3063" s="1"/>
    </row>
    <row r="3064" spans="1:13" ht="17.25">
      <c r="A3064" s="279" t="s">
        <v>1</v>
      </c>
      <c r="B3064" s="279"/>
      <c r="C3064" s="279"/>
      <c r="D3064" s="279"/>
      <c r="E3064" s="279"/>
      <c r="F3064" s="279"/>
      <c r="G3064" s="279"/>
      <c r="H3064" s="3"/>
      <c r="I3064" s="58"/>
      <c r="J3064" s="58"/>
      <c r="K3064" s="58"/>
      <c r="L3064" s="58"/>
      <c r="M3064" s="1"/>
    </row>
    <row r="3065" spans="1:13" ht="15.75">
      <c r="A3065" s="279" t="s">
        <v>2</v>
      </c>
      <c r="B3065" s="279"/>
      <c r="C3065" s="279"/>
      <c r="D3065" s="279"/>
      <c r="E3065" s="279"/>
      <c r="F3065" s="279"/>
      <c r="G3065" s="279"/>
      <c r="H3065" s="3"/>
      <c r="I3065" s="59"/>
      <c r="J3065" s="59"/>
      <c r="K3065" s="59"/>
      <c r="L3065" s="59"/>
      <c r="M3065" s="1"/>
    </row>
    <row r="3066" spans="1:13" ht="15.75">
      <c r="A3066" s="279" t="s">
        <v>4</v>
      </c>
      <c r="B3066" s="279"/>
      <c r="C3066" s="279"/>
      <c r="D3066" s="279"/>
      <c r="E3066" s="279"/>
      <c r="F3066" s="279"/>
      <c r="G3066" s="279"/>
      <c r="H3066" s="3"/>
      <c r="I3066" s="59"/>
      <c r="J3066" s="59"/>
      <c r="K3066" s="59"/>
      <c r="L3066" s="59"/>
      <c r="M3066" s="1"/>
    </row>
    <row r="3067" spans="1:13" ht="15.75">
      <c r="A3067" s="280" t="s">
        <v>6</v>
      </c>
      <c r="B3067" s="280"/>
      <c r="C3067" s="280"/>
      <c r="D3067" s="280"/>
      <c r="E3067" s="280"/>
      <c r="F3067" s="280"/>
      <c r="G3067" s="280"/>
      <c r="H3067" s="3"/>
      <c r="I3067" s="59"/>
      <c r="J3067" s="59"/>
      <c r="K3067" s="59"/>
      <c r="L3067" s="59"/>
      <c r="M3067" s="1"/>
    </row>
    <row r="3068" spans="1:13" ht="27.75">
      <c r="A3068" s="9"/>
      <c r="B3068" s="9"/>
      <c r="C3068" s="281" t="s">
        <v>620</v>
      </c>
      <c r="D3068" s="281"/>
      <c r="E3068" s="281"/>
      <c r="F3068" s="281"/>
      <c r="G3068" s="281"/>
      <c r="H3068" s="10"/>
      <c r="I3068" s="59"/>
      <c r="J3068" s="59"/>
      <c r="K3068" s="59"/>
      <c r="L3068" s="59"/>
      <c r="M3068" s="2"/>
    </row>
    <row r="3069" spans="1:13" ht="15.75">
      <c r="A3069" s="11" t="s">
        <v>1100</v>
      </c>
      <c r="B3069" s="12"/>
      <c r="C3069" s="13"/>
      <c r="D3069" s="286"/>
      <c r="E3069" s="286"/>
      <c r="F3069" s="286"/>
      <c r="G3069" s="286"/>
      <c r="H3069" s="15"/>
      <c r="I3069" s="59"/>
      <c r="J3069" s="59"/>
      <c r="K3069" s="59"/>
      <c r="L3069" s="59"/>
      <c r="M3069" s="1"/>
    </row>
    <row r="3070" spans="1:13" ht="15.75">
      <c r="A3070" s="11" t="s">
        <v>9</v>
      </c>
      <c r="B3070" s="306" t="s">
        <v>1182</v>
      </c>
      <c r="C3070" s="306"/>
      <c r="D3070" s="306"/>
      <c r="E3070" s="306"/>
      <c r="F3070" s="11"/>
      <c r="G3070" s="16"/>
      <c r="H3070" s="17"/>
      <c r="I3070" s="60"/>
      <c r="J3070" s="60"/>
      <c r="K3070" s="60"/>
      <c r="L3070" s="60"/>
      <c r="M3070" s="74"/>
    </row>
    <row r="3071" spans="1:13" ht="15.75">
      <c r="A3071" s="11" t="s">
        <v>11</v>
      </c>
      <c r="B3071" s="289"/>
      <c r="C3071" s="289"/>
      <c r="D3071" s="289"/>
      <c r="E3071" s="289"/>
      <c r="F3071" s="18"/>
      <c r="G3071" s="19" t="s">
        <v>13</v>
      </c>
      <c r="H3071" s="20" t="s">
        <v>161</v>
      </c>
      <c r="I3071" s="62"/>
      <c r="J3071" s="62"/>
      <c r="K3071" s="62"/>
      <c r="L3071" s="62"/>
      <c r="M3071" s="1"/>
    </row>
    <row r="3072" spans="1:13" ht="15.75">
      <c r="A3072" s="21" t="s">
        <v>14</v>
      </c>
      <c r="B3072" s="21" t="s">
        <v>16</v>
      </c>
      <c r="C3072" s="21" t="s">
        <v>17</v>
      </c>
      <c r="D3072" s="22" t="s">
        <v>18</v>
      </c>
      <c r="E3072" s="23" t="s">
        <v>19</v>
      </c>
      <c r="F3072" s="23" t="s">
        <v>20</v>
      </c>
      <c r="G3072" s="21" t="s">
        <v>21</v>
      </c>
      <c r="H3072" s="3"/>
      <c r="I3072" s="59"/>
      <c r="J3072" s="59"/>
      <c r="K3072" s="59"/>
      <c r="L3072" s="59"/>
      <c r="M3072" s="1"/>
    </row>
    <row r="3073" spans="1:13">
      <c r="A3073" s="24">
        <v>1</v>
      </c>
      <c r="B3073" s="25" t="s">
        <v>23</v>
      </c>
      <c r="C3073" s="26"/>
      <c r="D3073" s="27">
        <v>79305</v>
      </c>
      <c r="E3073" s="28">
        <f>D3073*C3073</f>
        <v>0</v>
      </c>
      <c r="F3073" s="29">
        <v>0.09</v>
      </c>
      <c r="G3073" s="30">
        <f>E3073-E3073*F3073</f>
        <v>0</v>
      </c>
      <c r="H3073" s="31">
        <f>D3073/1.08*0.91</f>
        <v>66821.805555555547</v>
      </c>
      <c r="I3073" s="59"/>
      <c r="J3073" s="59"/>
      <c r="K3073" s="59">
        <f>H3073*C3073</f>
        <v>0</v>
      </c>
      <c r="L3073" s="59"/>
      <c r="M3073" s="63">
        <f>H3073*C3073</f>
        <v>0</v>
      </c>
    </row>
    <row r="3074" spans="1:13">
      <c r="A3074" s="24">
        <v>2</v>
      </c>
      <c r="B3074" s="25" t="s">
        <v>25</v>
      </c>
      <c r="C3074" s="32"/>
      <c r="D3074" s="33">
        <v>128591</v>
      </c>
      <c r="E3074" s="28">
        <f t="shared" ref="E3074:E3090" si="396">D3074*C3074</f>
        <v>0</v>
      </c>
      <c r="F3074" s="29">
        <v>0.09</v>
      </c>
      <c r="G3074" s="30">
        <f t="shared" ref="G3074:G3090" si="397">E3074-E3074*F3074</f>
        <v>0</v>
      </c>
      <c r="H3074" s="31">
        <f t="shared" ref="H3074:H3090" si="398">D3074/1.08*0.91</f>
        <v>108349.82407407407</v>
      </c>
      <c r="I3074" s="59"/>
      <c r="J3074" s="59"/>
      <c r="K3074" s="59">
        <f t="shared" ref="K3074:K3090" si="399">H3074*C3074</f>
        <v>0</v>
      </c>
      <c r="L3074" s="59"/>
      <c r="M3074" s="63">
        <f t="shared" ref="M3074:M3090" si="400">H3074*C3074</f>
        <v>0</v>
      </c>
    </row>
    <row r="3075" spans="1:13">
      <c r="A3075" s="24">
        <v>3</v>
      </c>
      <c r="B3075" s="25" t="s">
        <v>26</v>
      </c>
      <c r="C3075" s="88"/>
      <c r="D3075" s="27">
        <v>60043</v>
      </c>
      <c r="E3075" s="28">
        <f t="shared" si="396"/>
        <v>0</v>
      </c>
      <c r="F3075" s="29">
        <v>0.09</v>
      </c>
      <c r="G3075" s="30">
        <f t="shared" si="397"/>
        <v>0</v>
      </c>
      <c r="H3075" s="31">
        <f t="shared" si="398"/>
        <v>50591.787037037036</v>
      </c>
      <c r="I3075" s="59"/>
      <c r="J3075" s="59"/>
      <c r="K3075" s="59">
        <f t="shared" si="399"/>
        <v>0</v>
      </c>
      <c r="L3075" s="59"/>
      <c r="M3075" s="63">
        <f t="shared" si="400"/>
        <v>0</v>
      </c>
    </row>
    <row r="3076" spans="1:13">
      <c r="A3076" s="24">
        <v>4</v>
      </c>
      <c r="B3076" s="25" t="s">
        <v>27</v>
      </c>
      <c r="C3076" s="106"/>
      <c r="D3076" s="27">
        <v>115781</v>
      </c>
      <c r="E3076" s="28">
        <f t="shared" si="396"/>
        <v>0</v>
      </c>
      <c r="F3076" s="29">
        <v>0.09</v>
      </c>
      <c r="G3076" s="30">
        <f t="shared" si="397"/>
        <v>0</v>
      </c>
      <c r="H3076" s="31">
        <f t="shared" si="398"/>
        <v>97556.212962962964</v>
      </c>
      <c r="I3076" s="59"/>
      <c r="J3076" s="59"/>
      <c r="K3076" s="59">
        <f t="shared" si="399"/>
        <v>0</v>
      </c>
      <c r="L3076" s="59"/>
      <c r="M3076" s="63">
        <f t="shared" si="400"/>
        <v>0</v>
      </c>
    </row>
    <row r="3077" spans="1:13">
      <c r="A3077" s="24">
        <v>5</v>
      </c>
      <c r="B3077" s="25" t="s">
        <v>28</v>
      </c>
      <c r="C3077" s="32"/>
      <c r="D3077" s="27">
        <v>119943</v>
      </c>
      <c r="E3077" s="28">
        <f t="shared" si="396"/>
        <v>0</v>
      </c>
      <c r="F3077" s="29">
        <v>0.09</v>
      </c>
      <c r="G3077" s="30">
        <f t="shared" si="397"/>
        <v>0</v>
      </c>
      <c r="H3077" s="31">
        <f t="shared" si="398"/>
        <v>101063.08333333333</v>
      </c>
      <c r="I3077" s="59"/>
      <c r="J3077" s="59"/>
      <c r="K3077" s="59">
        <f t="shared" si="399"/>
        <v>0</v>
      </c>
      <c r="L3077" s="59"/>
      <c r="M3077" s="63">
        <f t="shared" si="400"/>
        <v>0</v>
      </c>
    </row>
    <row r="3078" spans="1:13">
      <c r="A3078" s="24">
        <v>6</v>
      </c>
      <c r="B3078" s="25" t="s">
        <v>29</v>
      </c>
      <c r="C3078" s="26">
        <v>3</v>
      </c>
      <c r="D3078" s="27">
        <v>94810</v>
      </c>
      <c r="E3078" s="28">
        <f t="shared" si="396"/>
        <v>284430</v>
      </c>
      <c r="F3078" s="29">
        <v>0.09</v>
      </c>
      <c r="G3078" s="30">
        <f t="shared" si="397"/>
        <v>258831.3</v>
      </c>
      <c r="H3078" s="31">
        <f t="shared" si="398"/>
        <v>79886.203703703708</v>
      </c>
      <c r="I3078" s="59"/>
      <c r="J3078" s="59"/>
      <c r="K3078" s="59">
        <f t="shared" si="399"/>
        <v>239658.61111111112</v>
      </c>
      <c r="L3078" s="59"/>
      <c r="M3078" s="63">
        <f t="shared" si="400"/>
        <v>239658.61111111112</v>
      </c>
    </row>
    <row r="3079" spans="1:13">
      <c r="A3079" s="24">
        <v>7</v>
      </c>
      <c r="B3079" s="25" t="s">
        <v>30</v>
      </c>
      <c r="C3079" s="34"/>
      <c r="D3079" s="27">
        <v>141396</v>
      </c>
      <c r="E3079" s="28">
        <f t="shared" si="396"/>
        <v>0</v>
      </c>
      <c r="F3079" s="29">
        <v>0.09</v>
      </c>
      <c r="G3079" s="30">
        <f t="shared" si="397"/>
        <v>0</v>
      </c>
      <c r="H3079" s="31">
        <f t="shared" si="398"/>
        <v>119139.22222222222</v>
      </c>
      <c r="I3079" s="59"/>
      <c r="J3079" s="59"/>
      <c r="K3079" s="59">
        <f t="shared" si="399"/>
        <v>0</v>
      </c>
      <c r="L3079" s="59"/>
      <c r="M3079" s="63">
        <f t="shared" si="400"/>
        <v>0</v>
      </c>
    </row>
    <row r="3080" spans="1:13">
      <c r="A3080" s="24">
        <v>8</v>
      </c>
      <c r="B3080" s="25" t="s">
        <v>31</v>
      </c>
      <c r="C3080" s="26"/>
      <c r="D3080" s="27">
        <v>232931</v>
      </c>
      <c r="E3080" s="28">
        <f t="shared" si="396"/>
        <v>0</v>
      </c>
      <c r="F3080" s="29">
        <v>0.09</v>
      </c>
      <c r="G3080" s="30">
        <f t="shared" si="397"/>
        <v>0</v>
      </c>
      <c r="H3080" s="31">
        <f t="shared" si="398"/>
        <v>196265.93518518517</v>
      </c>
      <c r="I3080" s="59"/>
      <c r="J3080" s="59"/>
      <c r="K3080" s="59">
        <f t="shared" si="399"/>
        <v>0</v>
      </c>
      <c r="L3080" s="59"/>
      <c r="M3080" s="63">
        <f t="shared" si="400"/>
        <v>0</v>
      </c>
    </row>
    <row r="3081" spans="1:13">
      <c r="A3081" s="24">
        <v>9</v>
      </c>
      <c r="B3081" s="36" t="s">
        <v>32</v>
      </c>
      <c r="C3081" s="26"/>
      <c r="D3081" s="27">
        <v>101534</v>
      </c>
      <c r="E3081" s="28">
        <f t="shared" si="396"/>
        <v>0</v>
      </c>
      <c r="F3081" s="29">
        <v>0.09</v>
      </c>
      <c r="G3081" s="30">
        <f t="shared" si="397"/>
        <v>0</v>
      </c>
      <c r="H3081" s="31">
        <f t="shared" si="398"/>
        <v>85551.796296296307</v>
      </c>
      <c r="I3081" s="59"/>
      <c r="J3081" s="59"/>
      <c r="K3081" s="59">
        <f t="shared" si="399"/>
        <v>0</v>
      </c>
      <c r="L3081" s="59"/>
      <c r="M3081" s="63">
        <f t="shared" si="400"/>
        <v>0</v>
      </c>
    </row>
    <row r="3082" spans="1:13">
      <c r="A3082" s="24">
        <v>10</v>
      </c>
      <c r="B3082" s="36" t="s">
        <v>33</v>
      </c>
      <c r="C3082" s="37"/>
      <c r="D3082" s="33">
        <v>110148</v>
      </c>
      <c r="E3082" s="28">
        <f t="shared" si="396"/>
        <v>0</v>
      </c>
      <c r="F3082" s="29">
        <v>0.09</v>
      </c>
      <c r="G3082" s="30">
        <f t="shared" si="397"/>
        <v>0</v>
      </c>
      <c r="H3082" s="31">
        <f t="shared" si="398"/>
        <v>92809.888888888876</v>
      </c>
      <c r="I3082" s="59"/>
      <c r="J3082" s="59"/>
      <c r="K3082" s="59">
        <f t="shared" si="399"/>
        <v>0</v>
      </c>
      <c r="L3082" s="59"/>
      <c r="M3082" s="63">
        <f t="shared" si="400"/>
        <v>0</v>
      </c>
    </row>
    <row r="3083" spans="1:13">
      <c r="A3083" s="24">
        <v>11</v>
      </c>
      <c r="B3083" s="25" t="s">
        <v>34</v>
      </c>
      <c r="C3083" s="37"/>
      <c r="D3083" s="27">
        <v>54198</v>
      </c>
      <c r="E3083" s="28">
        <f t="shared" si="396"/>
        <v>0</v>
      </c>
      <c r="F3083" s="29">
        <v>0.09</v>
      </c>
      <c r="G3083" s="30">
        <f t="shared" si="397"/>
        <v>0</v>
      </c>
      <c r="H3083" s="31">
        <f t="shared" si="398"/>
        <v>45666.833333333328</v>
      </c>
      <c r="I3083" s="59"/>
      <c r="J3083" s="59"/>
      <c r="K3083" s="59">
        <f t="shared" si="399"/>
        <v>0</v>
      </c>
      <c r="L3083" s="59"/>
      <c r="M3083" s="63">
        <f t="shared" si="400"/>
        <v>0</v>
      </c>
    </row>
    <row r="3084" spans="1:13">
      <c r="A3084" s="24">
        <v>12</v>
      </c>
      <c r="B3084" s="25" t="s">
        <v>35</v>
      </c>
      <c r="C3084" s="37"/>
      <c r="D3084" s="27">
        <v>49680</v>
      </c>
      <c r="E3084" s="28">
        <f t="shared" si="396"/>
        <v>0</v>
      </c>
      <c r="F3084" s="29">
        <v>0.09</v>
      </c>
      <c r="G3084" s="30">
        <f t="shared" si="397"/>
        <v>0</v>
      </c>
      <c r="H3084" s="31">
        <f t="shared" si="398"/>
        <v>41860</v>
      </c>
      <c r="I3084" s="59"/>
      <c r="J3084" s="59"/>
      <c r="K3084" s="59">
        <f t="shared" si="399"/>
        <v>0</v>
      </c>
      <c r="L3084" s="59"/>
      <c r="M3084" s="63">
        <f t="shared" si="400"/>
        <v>0</v>
      </c>
    </row>
    <row r="3085" spans="1:13">
      <c r="A3085" s="24">
        <v>13</v>
      </c>
      <c r="B3085" s="25" t="s">
        <v>36</v>
      </c>
      <c r="C3085" s="37">
        <v>3</v>
      </c>
      <c r="D3085" s="38">
        <v>64152</v>
      </c>
      <c r="E3085" s="28">
        <f t="shared" si="396"/>
        <v>192456</v>
      </c>
      <c r="F3085" s="29">
        <v>0.09</v>
      </c>
      <c r="G3085" s="30">
        <f t="shared" si="397"/>
        <v>175134.96</v>
      </c>
      <c r="H3085" s="31">
        <f t="shared" si="398"/>
        <v>54053.999999999993</v>
      </c>
      <c r="I3085" s="59"/>
      <c r="J3085" s="59"/>
      <c r="K3085" s="59">
        <f t="shared" si="399"/>
        <v>162161.99999999997</v>
      </c>
      <c r="L3085" s="59"/>
      <c r="M3085" s="63">
        <f t="shared" si="400"/>
        <v>162161.99999999997</v>
      </c>
    </row>
    <row r="3086" spans="1:13">
      <c r="A3086" s="24">
        <v>14</v>
      </c>
      <c r="B3086" s="25" t="s">
        <v>37</v>
      </c>
      <c r="C3086" s="37"/>
      <c r="D3086" s="38">
        <v>65934</v>
      </c>
      <c r="E3086" s="28">
        <f t="shared" si="396"/>
        <v>0</v>
      </c>
      <c r="F3086" s="29">
        <v>0.09</v>
      </c>
      <c r="G3086" s="30">
        <f t="shared" si="397"/>
        <v>0</v>
      </c>
      <c r="H3086" s="31">
        <f t="shared" si="398"/>
        <v>55555.499999999993</v>
      </c>
      <c r="I3086" s="59"/>
      <c r="J3086" s="59"/>
      <c r="K3086" s="59">
        <f t="shared" si="399"/>
        <v>0</v>
      </c>
      <c r="L3086" s="59"/>
      <c r="M3086" s="63">
        <f t="shared" si="400"/>
        <v>0</v>
      </c>
    </row>
    <row r="3087" spans="1:13">
      <c r="A3087" s="24">
        <v>15</v>
      </c>
      <c r="B3087" s="25" t="s">
        <v>38</v>
      </c>
      <c r="C3087" s="37">
        <v>3</v>
      </c>
      <c r="D3087" s="38">
        <v>76626</v>
      </c>
      <c r="E3087" s="28">
        <f t="shared" si="396"/>
        <v>229878</v>
      </c>
      <c r="F3087" s="29">
        <v>0.09</v>
      </c>
      <c r="G3087" s="30">
        <f t="shared" si="397"/>
        <v>209188.98</v>
      </c>
      <c r="H3087" s="31">
        <f t="shared" si="398"/>
        <v>64564.5</v>
      </c>
      <c r="I3087" s="59"/>
      <c r="J3087" s="59"/>
      <c r="K3087" s="59">
        <f t="shared" si="399"/>
        <v>193693.5</v>
      </c>
      <c r="L3087" s="59"/>
      <c r="M3087" s="63">
        <f t="shared" si="400"/>
        <v>193693.5</v>
      </c>
    </row>
    <row r="3088" spans="1:13">
      <c r="A3088" s="24">
        <v>16</v>
      </c>
      <c r="B3088" s="25" t="s">
        <v>39</v>
      </c>
      <c r="C3088" s="37"/>
      <c r="D3088" s="38">
        <v>80190</v>
      </c>
      <c r="E3088" s="28">
        <f t="shared" si="396"/>
        <v>0</v>
      </c>
      <c r="F3088" s="29">
        <v>0.09</v>
      </c>
      <c r="G3088" s="30">
        <f t="shared" si="397"/>
        <v>0</v>
      </c>
      <c r="H3088" s="31">
        <f t="shared" si="398"/>
        <v>67567.5</v>
      </c>
      <c r="I3088" s="59"/>
      <c r="J3088" s="59"/>
      <c r="K3088" s="59">
        <f t="shared" si="399"/>
        <v>0</v>
      </c>
      <c r="L3088" s="59"/>
      <c r="M3088" s="63">
        <f t="shared" si="400"/>
        <v>0</v>
      </c>
    </row>
    <row r="3089" spans="1:13">
      <c r="A3089" s="24">
        <v>17</v>
      </c>
      <c r="B3089" s="25" t="s">
        <v>40</v>
      </c>
      <c r="C3089" s="37">
        <v>3</v>
      </c>
      <c r="D3089" s="38">
        <v>113832</v>
      </c>
      <c r="E3089" s="28">
        <f t="shared" si="396"/>
        <v>341496</v>
      </c>
      <c r="F3089" s="29">
        <v>0.09</v>
      </c>
      <c r="G3089" s="30">
        <f t="shared" si="397"/>
        <v>310761.36</v>
      </c>
      <c r="H3089" s="31">
        <f t="shared" si="398"/>
        <v>95914</v>
      </c>
      <c r="I3089" s="59"/>
      <c r="J3089" s="59"/>
      <c r="K3089" s="59">
        <f t="shared" si="399"/>
        <v>287742</v>
      </c>
      <c r="L3089" s="59"/>
      <c r="M3089" s="63">
        <f t="shared" si="400"/>
        <v>287742</v>
      </c>
    </row>
    <row r="3090" spans="1:13">
      <c r="A3090" s="24">
        <v>18</v>
      </c>
      <c r="B3090" s="25" t="s">
        <v>41</v>
      </c>
      <c r="C3090" s="37"/>
      <c r="D3090" s="39">
        <v>98010</v>
      </c>
      <c r="E3090" s="28">
        <f t="shared" si="396"/>
        <v>0</v>
      </c>
      <c r="F3090" s="29">
        <v>0.09</v>
      </c>
      <c r="G3090" s="30">
        <f t="shared" si="397"/>
        <v>0</v>
      </c>
      <c r="H3090" s="31">
        <f t="shared" si="398"/>
        <v>82582.5</v>
      </c>
      <c r="I3090" s="59"/>
      <c r="J3090" s="59"/>
      <c r="K3090" s="59">
        <f t="shared" si="399"/>
        <v>0</v>
      </c>
      <c r="L3090" s="59"/>
      <c r="M3090" s="63">
        <f t="shared" si="400"/>
        <v>0</v>
      </c>
    </row>
    <row r="3091" spans="1:13" ht="17.25">
      <c r="A3091" s="40"/>
      <c r="B3091" s="41" t="s">
        <v>42</v>
      </c>
      <c r="C3091" s="42">
        <f>SUM(C3073:C3090)</f>
        <v>12</v>
      </c>
      <c r="D3091" s="42"/>
      <c r="E3091" s="43">
        <f>SUM(E3073:E3090)</f>
        <v>1048260</v>
      </c>
      <c r="F3091" s="43"/>
      <c r="G3091" s="111">
        <f>SUM(G3073:G3090)</f>
        <v>953916.6</v>
      </c>
      <c r="H3091" s="45"/>
      <c r="I3091" s="64"/>
      <c r="J3091" s="113"/>
      <c r="K3091" s="113">
        <f>SUM(K3073:K3090)</f>
        <v>883256.11111111112</v>
      </c>
      <c r="L3091" s="113"/>
      <c r="M3091" s="45">
        <f>SUM(M3073:M3090)</f>
        <v>883256.11111111112</v>
      </c>
    </row>
    <row r="3092" spans="1:13" ht="31.5">
      <c r="A3092" s="46"/>
      <c r="B3092" s="47"/>
      <c r="C3092" s="48"/>
      <c r="D3092" s="48"/>
      <c r="E3092" s="49"/>
      <c r="F3092" s="49"/>
      <c r="G3092" s="50"/>
      <c r="H3092" s="51"/>
      <c r="I3092" s="65"/>
      <c r="J3092" s="114"/>
      <c r="K3092" s="114">
        <f>K3091*0.08</f>
        <v>70660.488888888896</v>
      </c>
      <c r="L3092" s="114"/>
      <c r="M3092" s="115">
        <f>M3091*0.1</f>
        <v>88325.611111111124</v>
      </c>
    </row>
    <row r="3093" spans="1:13" ht="18">
      <c r="A3093" s="283"/>
      <c r="B3093" s="283"/>
      <c r="C3093" s="284"/>
      <c r="D3093" s="284"/>
      <c r="E3093" s="54"/>
      <c r="F3093" s="54"/>
      <c r="G3093" s="55"/>
      <c r="H3093" s="56"/>
      <c r="I3093" s="66"/>
      <c r="J3093" s="116"/>
      <c r="K3093" s="116">
        <f>SUM(K3091:K3092)</f>
        <v>953916.6</v>
      </c>
      <c r="L3093" s="116"/>
      <c r="M3093" s="117">
        <f>SUM(M3091:M3092)</f>
        <v>971581.72222222225</v>
      </c>
    </row>
    <row r="3094" spans="1:13" ht="18">
      <c r="A3094" s="283" t="s">
        <v>43</v>
      </c>
      <c r="B3094" s="283"/>
      <c r="C3094" s="284" t="s">
        <v>44</v>
      </c>
      <c r="D3094" s="284"/>
      <c r="E3094" s="54"/>
      <c r="F3094" s="54"/>
      <c r="G3094" s="55" t="s">
        <v>45</v>
      </c>
      <c r="H3094" s="56"/>
    </row>
    <row r="3104" spans="1:13" ht="15.75">
      <c r="A3104" s="279" t="s">
        <v>0</v>
      </c>
      <c r="B3104" s="279"/>
      <c r="C3104" s="279"/>
      <c r="D3104" s="279"/>
      <c r="E3104" s="279"/>
      <c r="F3104" s="279"/>
      <c r="G3104" s="279"/>
      <c r="H3104" s="3"/>
      <c r="I3104" s="112"/>
      <c r="K3104" s="112"/>
      <c r="L3104" s="112"/>
      <c r="M3104" s="1"/>
    </row>
    <row r="3105" spans="1:13" ht="17.25">
      <c r="A3105" s="279" t="s">
        <v>1</v>
      </c>
      <c r="B3105" s="279"/>
      <c r="C3105" s="279"/>
      <c r="D3105" s="279"/>
      <c r="E3105" s="279"/>
      <c r="F3105" s="279"/>
      <c r="G3105" s="279"/>
      <c r="H3105" s="3"/>
      <c r="I3105" s="58"/>
      <c r="J3105" s="58"/>
      <c r="K3105" s="58"/>
      <c r="L3105" s="58"/>
      <c r="M3105" s="1"/>
    </row>
    <row r="3106" spans="1:13" ht="15.75">
      <c r="A3106" s="279" t="s">
        <v>2</v>
      </c>
      <c r="B3106" s="279"/>
      <c r="C3106" s="279"/>
      <c r="D3106" s="279"/>
      <c r="E3106" s="279"/>
      <c r="F3106" s="279"/>
      <c r="G3106" s="279"/>
      <c r="H3106" s="3"/>
      <c r="I3106" s="59"/>
      <c r="J3106" s="59"/>
      <c r="K3106" s="59"/>
      <c r="L3106" s="59"/>
      <c r="M3106" s="1"/>
    </row>
    <row r="3107" spans="1:13" ht="15.75">
      <c r="A3107" s="279" t="s">
        <v>4</v>
      </c>
      <c r="B3107" s="279"/>
      <c r="C3107" s="279"/>
      <c r="D3107" s="279"/>
      <c r="E3107" s="279"/>
      <c r="F3107" s="279"/>
      <c r="G3107" s="279"/>
      <c r="H3107" s="3"/>
      <c r="I3107" s="59"/>
      <c r="J3107" s="59"/>
      <c r="K3107" s="59"/>
      <c r="L3107" s="59"/>
      <c r="M3107" s="1"/>
    </row>
    <row r="3108" spans="1:13" ht="15.75">
      <c r="A3108" s="280" t="s">
        <v>6</v>
      </c>
      <c r="B3108" s="280"/>
      <c r="C3108" s="280"/>
      <c r="D3108" s="280"/>
      <c r="E3108" s="280"/>
      <c r="F3108" s="280"/>
      <c r="G3108" s="280"/>
      <c r="H3108" s="3"/>
      <c r="I3108" s="59"/>
      <c r="J3108" s="59"/>
      <c r="K3108" s="59"/>
      <c r="L3108" s="59"/>
      <c r="M3108" s="1"/>
    </row>
    <row r="3109" spans="1:13" ht="27.75">
      <c r="A3109" s="9"/>
      <c r="B3109" s="9"/>
      <c r="C3109" s="281" t="s">
        <v>620</v>
      </c>
      <c r="D3109" s="281"/>
      <c r="E3109" s="281"/>
      <c r="F3109" s="281"/>
      <c r="G3109" s="281"/>
      <c r="H3109" s="10"/>
      <c r="I3109" s="59"/>
      <c r="J3109" s="59"/>
      <c r="K3109" s="59"/>
      <c r="L3109" s="59"/>
      <c r="M3109" s="2"/>
    </row>
    <row r="3110" spans="1:13" ht="15.75">
      <c r="A3110" s="11" t="s">
        <v>1100</v>
      </c>
      <c r="B3110" s="12"/>
      <c r="C3110" s="13"/>
      <c r="D3110" s="286"/>
      <c r="E3110" s="286"/>
      <c r="F3110" s="286"/>
      <c r="G3110" s="286"/>
      <c r="H3110" s="15"/>
      <c r="I3110" s="59"/>
      <c r="J3110" s="59"/>
      <c r="K3110" s="59"/>
      <c r="L3110" s="59"/>
      <c r="M3110" s="1"/>
    </row>
    <row r="3111" spans="1:13" ht="15.75">
      <c r="A3111" s="11" t="s">
        <v>9</v>
      </c>
      <c r="B3111" s="306" t="s">
        <v>1183</v>
      </c>
      <c r="C3111" s="306"/>
      <c r="D3111" s="306"/>
      <c r="E3111" s="306"/>
      <c r="F3111" s="11"/>
      <c r="G3111" s="16"/>
      <c r="H3111" s="17"/>
      <c r="I3111" s="60"/>
      <c r="J3111" s="60"/>
      <c r="K3111" s="60"/>
      <c r="L3111" s="60"/>
      <c r="M3111" s="74"/>
    </row>
    <row r="3112" spans="1:13" ht="15.75">
      <c r="A3112" s="11" t="s">
        <v>11</v>
      </c>
      <c r="B3112" s="289"/>
      <c r="C3112" s="289"/>
      <c r="D3112" s="289"/>
      <c r="E3112" s="289"/>
      <c r="F3112" s="18"/>
      <c r="G3112" s="19" t="s">
        <v>13</v>
      </c>
      <c r="H3112" s="20" t="s">
        <v>161</v>
      </c>
      <c r="I3112" s="62"/>
      <c r="J3112" s="62"/>
      <c r="K3112" s="62"/>
      <c r="L3112" s="62"/>
      <c r="M3112" s="1"/>
    </row>
    <row r="3113" spans="1:13" ht="15.75">
      <c r="A3113" s="21" t="s">
        <v>14</v>
      </c>
      <c r="B3113" s="21" t="s">
        <v>16</v>
      </c>
      <c r="C3113" s="21" t="s">
        <v>17</v>
      </c>
      <c r="D3113" s="22" t="s">
        <v>18</v>
      </c>
      <c r="E3113" s="23" t="s">
        <v>19</v>
      </c>
      <c r="F3113" s="23" t="s">
        <v>20</v>
      </c>
      <c r="G3113" s="21" t="s">
        <v>21</v>
      </c>
      <c r="H3113" s="3"/>
      <c r="I3113" s="59"/>
      <c r="J3113" s="59"/>
      <c r="K3113" s="59"/>
      <c r="L3113" s="59"/>
      <c r="M3113" s="1"/>
    </row>
    <row r="3114" spans="1:13">
      <c r="A3114" s="24">
        <v>1</v>
      </c>
      <c r="B3114" s="25" t="s">
        <v>23</v>
      </c>
      <c r="C3114" s="26"/>
      <c r="D3114" s="27">
        <v>79305</v>
      </c>
      <c r="E3114" s="28">
        <f>D3114*C3114</f>
        <v>0</v>
      </c>
      <c r="F3114" s="29">
        <v>0.09</v>
      </c>
      <c r="G3114" s="30">
        <f>E3114-E3114*F3114</f>
        <v>0</v>
      </c>
      <c r="H3114" s="31">
        <f>D3114/1.08*0.91</f>
        <v>66821.805555555547</v>
      </c>
      <c r="I3114" s="59"/>
      <c r="J3114" s="59"/>
      <c r="K3114" s="59">
        <f>H3114*C3114</f>
        <v>0</v>
      </c>
      <c r="L3114" s="59"/>
      <c r="M3114" s="63">
        <f>H3114*C3114</f>
        <v>0</v>
      </c>
    </row>
    <row r="3115" spans="1:13">
      <c r="A3115" s="24">
        <v>2</v>
      </c>
      <c r="B3115" s="25" t="s">
        <v>25</v>
      </c>
      <c r="C3115" s="32"/>
      <c r="D3115" s="33">
        <v>128591</v>
      </c>
      <c r="E3115" s="28">
        <f t="shared" ref="E3115:E3131" si="401">D3115*C3115</f>
        <v>0</v>
      </c>
      <c r="F3115" s="29">
        <v>0.09</v>
      </c>
      <c r="G3115" s="30">
        <f t="shared" ref="G3115:G3131" si="402">E3115-E3115*F3115</f>
        <v>0</v>
      </c>
      <c r="H3115" s="31">
        <f t="shared" ref="H3115:H3131" si="403">D3115/1.08*0.91</f>
        <v>108349.82407407407</v>
      </c>
      <c r="I3115" s="59"/>
      <c r="J3115" s="59"/>
      <c r="K3115" s="59">
        <f t="shared" ref="K3115:K3131" si="404">H3115*C3115</f>
        <v>0</v>
      </c>
      <c r="L3115" s="59"/>
      <c r="M3115" s="63">
        <f t="shared" ref="M3115:M3131" si="405">H3115*C3115</f>
        <v>0</v>
      </c>
    </row>
    <row r="3116" spans="1:13">
      <c r="A3116" s="24">
        <v>3</v>
      </c>
      <c r="B3116" s="25" t="s">
        <v>26</v>
      </c>
      <c r="C3116" s="88"/>
      <c r="D3116" s="27">
        <v>60043</v>
      </c>
      <c r="E3116" s="28">
        <f t="shared" si="401"/>
        <v>0</v>
      </c>
      <c r="F3116" s="29">
        <v>0.09</v>
      </c>
      <c r="G3116" s="30">
        <f t="shared" si="402"/>
        <v>0</v>
      </c>
      <c r="H3116" s="31">
        <f t="shared" si="403"/>
        <v>50591.787037037036</v>
      </c>
      <c r="I3116" s="59"/>
      <c r="J3116" s="59"/>
      <c r="K3116" s="59">
        <f t="shared" si="404"/>
        <v>0</v>
      </c>
      <c r="L3116" s="59"/>
      <c r="M3116" s="63">
        <f t="shared" si="405"/>
        <v>0</v>
      </c>
    </row>
    <row r="3117" spans="1:13">
      <c r="A3117" s="24">
        <v>4</v>
      </c>
      <c r="B3117" s="25" t="s">
        <v>27</v>
      </c>
      <c r="C3117" s="106"/>
      <c r="D3117" s="27">
        <v>115781</v>
      </c>
      <c r="E3117" s="28">
        <f t="shared" si="401"/>
        <v>0</v>
      </c>
      <c r="F3117" s="29">
        <v>0.09</v>
      </c>
      <c r="G3117" s="30">
        <f t="shared" si="402"/>
        <v>0</v>
      </c>
      <c r="H3117" s="31">
        <f t="shared" si="403"/>
        <v>97556.212962962964</v>
      </c>
      <c r="I3117" s="59"/>
      <c r="J3117" s="59"/>
      <c r="K3117" s="59">
        <f t="shared" si="404"/>
        <v>0</v>
      </c>
      <c r="L3117" s="59"/>
      <c r="M3117" s="63">
        <f t="shared" si="405"/>
        <v>0</v>
      </c>
    </row>
    <row r="3118" spans="1:13">
      <c r="A3118" s="24">
        <v>5</v>
      </c>
      <c r="B3118" s="25" t="s">
        <v>28</v>
      </c>
      <c r="C3118" s="32">
        <v>3</v>
      </c>
      <c r="D3118" s="27">
        <v>119943</v>
      </c>
      <c r="E3118" s="28">
        <f t="shared" si="401"/>
        <v>359829</v>
      </c>
      <c r="F3118" s="29">
        <v>0.09</v>
      </c>
      <c r="G3118" s="30">
        <f t="shared" si="402"/>
        <v>327444.39</v>
      </c>
      <c r="H3118" s="31">
        <f t="shared" si="403"/>
        <v>101063.08333333333</v>
      </c>
      <c r="I3118" s="59"/>
      <c r="J3118" s="59"/>
      <c r="K3118" s="59">
        <f t="shared" si="404"/>
        <v>303189.25</v>
      </c>
      <c r="L3118" s="59"/>
      <c r="M3118" s="63">
        <f t="shared" si="405"/>
        <v>303189.25</v>
      </c>
    </row>
    <row r="3119" spans="1:13">
      <c r="A3119" s="24">
        <v>6</v>
      </c>
      <c r="B3119" s="25" t="s">
        <v>29</v>
      </c>
      <c r="C3119" s="26"/>
      <c r="D3119" s="27">
        <v>94810</v>
      </c>
      <c r="E3119" s="28">
        <f t="shared" si="401"/>
        <v>0</v>
      </c>
      <c r="F3119" s="29">
        <v>0.09</v>
      </c>
      <c r="G3119" s="30">
        <f t="shared" si="402"/>
        <v>0</v>
      </c>
      <c r="H3119" s="31">
        <f t="shared" si="403"/>
        <v>79886.203703703708</v>
      </c>
      <c r="I3119" s="59"/>
      <c r="J3119" s="59"/>
      <c r="K3119" s="59">
        <f t="shared" si="404"/>
        <v>0</v>
      </c>
      <c r="L3119" s="59"/>
      <c r="M3119" s="63">
        <f t="shared" si="405"/>
        <v>0</v>
      </c>
    </row>
    <row r="3120" spans="1:13">
      <c r="A3120" s="24">
        <v>7</v>
      </c>
      <c r="B3120" s="25" t="s">
        <v>30</v>
      </c>
      <c r="C3120" s="34"/>
      <c r="D3120" s="27">
        <v>141396</v>
      </c>
      <c r="E3120" s="28">
        <f t="shared" si="401"/>
        <v>0</v>
      </c>
      <c r="F3120" s="29">
        <v>0.09</v>
      </c>
      <c r="G3120" s="30">
        <f t="shared" si="402"/>
        <v>0</v>
      </c>
      <c r="H3120" s="31">
        <f t="shared" si="403"/>
        <v>119139.22222222222</v>
      </c>
      <c r="I3120" s="59"/>
      <c r="J3120" s="59"/>
      <c r="K3120" s="59">
        <f t="shared" si="404"/>
        <v>0</v>
      </c>
      <c r="L3120" s="59"/>
      <c r="M3120" s="63">
        <f t="shared" si="405"/>
        <v>0</v>
      </c>
    </row>
    <row r="3121" spans="1:13">
      <c r="A3121" s="24">
        <v>8</v>
      </c>
      <c r="B3121" s="25" t="s">
        <v>31</v>
      </c>
      <c r="C3121" s="26"/>
      <c r="D3121" s="27">
        <v>232931</v>
      </c>
      <c r="E3121" s="28">
        <f t="shared" si="401"/>
        <v>0</v>
      </c>
      <c r="F3121" s="29">
        <v>0.09</v>
      </c>
      <c r="G3121" s="30">
        <f t="shared" si="402"/>
        <v>0</v>
      </c>
      <c r="H3121" s="31">
        <f t="shared" si="403"/>
        <v>196265.93518518517</v>
      </c>
      <c r="I3121" s="59"/>
      <c r="J3121" s="59"/>
      <c r="K3121" s="59">
        <f t="shared" si="404"/>
        <v>0</v>
      </c>
      <c r="L3121" s="59"/>
      <c r="M3121" s="63">
        <f t="shared" si="405"/>
        <v>0</v>
      </c>
    </row>
    <row r="3122" spans="1:13">
      <c r="A3122" s="24">
        <v>9</v>
      </c>
      <c r="B3122" s="36" t="s">
        <v>32</v>
      </c>
      <c r="C3122" s="26"/>
      <c r="D3122" s="27">
        <v>101534</v>
      </c>
      <c r="E3122" s="28">
        <f t="shared" si="401"/>
        <v>0</v>
      </c>
      <c r="F3122" s="29">
        <v>0.09</v>
      </c>
      <c r="G3122" s="30">
        <f t="shared" si="402"/>
        <v>0</v>
      </c>
      <c r="H3122" s="31">
        <f t="shared" si="403"/>
        <v>85551.796296296307</v>
      </c>
      <c r="I3122" s="59"/>
      <c r="J3122" s="59"/>
      <c r="K3122" s="59">
        <f t="shared" si="404"/>
        <v>0</v>
      </c>
      <c r="L3122" s="59"/>
      <c r="M3122" s="63">
        <f t="shared" si="405"/>
        <v>0</v>
      </c>
    </row>
    <row r="3123" spans="1:13">
      <c r="A3123" s="24">
        <v>10</v>
      </c>
      <c r="B3123" s="36" t="s">
        <v>33</v>
      </c>
      <c r="C3123" s="37"/>
      <c r="D3123" s="33">
        <v>110148</v>
      </c>
      <c r="E3123" s="28">
        <f t="shared" si="401"/>
        <v>0</v>
      </c>
      <c r="F3123" s="29">
        <v>0.09</v>
      </c>
      <c r="G3123" s="30">
        <f t="shared" si="402"/>
        <v>0</v>
      </c>
      <c r="H3123" s="31">
        <f t="shared" si="403"/>
        <v>92809.888888888876</v>
      </c>
      <c r="I3123" s="59"/>
      <c r="J3123" s="59"/>
      <c r="K3123" s="59">
        <f t="shared" si="404"/>
        <v>0</v>
      </c>
      <c r="L3123" s="59"/>
      <c r="M3123" s="63">
        <f t="shared" si="405"/>
        <v>0</v>
      </c>
    </row>
    <row r="3124" spans="1:13">
      <c r="A3124" s="24">
        <v>11</v>
      </c>
      <c r="B3124" s="25" t="s">
        <v>34</v>
      </c>
      <c r="C3124" s="37"/>
      <c r="D3124" s="27">
        <v>54198</v>
      </c>
      <c r="E3124" s="28">
        <f t="shared" si="401"/>
        <v>0</v>
      </c>
      <c r="F3124" s="29">
        <v>0.09</v>
      </c>
      <c r="G3124" s="30">
        <f t="shared" si="402"/>
        <v>0</v>
      </c>
      <c r="H3124" s="31">
        <f t="shared" si="403"/>
        <v>45666.833333333328</v>
      </c>
      <c r="I3124" s="59"/>
      <c r="J3124" s="59"/>
      <c r="K3124" s="59">
        <f t="shared" si="404"/>
        <v>0</v>
      </c>
      <c r="L3124" s="59"/>
      <c r="M3124" s="63">
        <f t="shared" si="405"/>
        <v>0</v>
      </c>
    </row>
    <row r="3125" spans="1:13">
      <c r="A3125" s="24">
        <v>12</v>
      </c>
      <c r="B3125" s="25" t="s">
        <v>35</v>
      </c>
      <c r="C3125" s="37"/>
      <c r="D3125" s="27">
        <v>49680</v>
      </c>
      <c r="E3125" s="28">
        <f t="shared" si="401"/>
        <v>0</v>
      </c>
      <c r="F3125" s="29">
        <v>0.09</v>
      </c>
      <c r="G3125" s="30">
        <f t="shared" si="402"/>
        <v>0</v>
      </c>
      <c r="H3125" s="31">
        <f t="shared" si="403"/>
        <v>41860</v>
      </c>
      <c r="I3125" s="59"/>
      <c r="J3125" s="59"/>
      <c r="K3125" s="59">
        <f t="shared" si="404"/>
        <v>0</v>
      </c>
      <c r="L3125" s="59"/>
      <c r="M3125" s="63">
        <f t="shared" si="405"/>
        <v>0</v>
      </c>
    </row>
    <row r="3126" spans="1:13">
      <c r="A3126" s="24">
        <v>13</v>
      </c>
      <c r="B3126" s="25" t="s">
        <v>36</v>
      </c>
      <c r="C3126" s="37">
        <v>3</v>
      </c>
      <c r="D3126" s="38">
        <v>64152</v>
      </c>
      <c r="E3126" s="28">
        <f t="shared" si="401"/>
        <v>192456</v>
      </c>
      <c r="F3126" s="29">
        <v>0.09</v>
      </c>
      <c r="G3126" s="30">
        <f t="shared" si="402"/>
        <v>175134.96</v>
      </c>
      <c r="H3126" s="31">
        <f t="shared" si="403"/>
        <v>54053.999999999993</v>
      </c>
      <c r="I3126" s="59"/>
      <c r="J3126" s="59"/>
      <c r="K3126" s="59">
        <f t="shared" si="404"/>
        <v>162161.99999999997</v>
      </c>
      <c r="L3126" s="59"/>
      <c r="M3126" s="63">
        <f t="shared" si="405"/>
        <v>162161.99999999997</v>
      </c>
    </row>
    <row r="3127" spans="1:13">
      <c r="A3127" s="24">
        <v>14</v>
      </c>
      <c r="B3127" s="25" t="s">
        <v>37</v>
      </c>
      <c r="C3127" s="37">
        <v>3</v>
      </c>
      <c r="D3127" s="38">
        <v>65934</v>
      </c>
      <c r="E3127" s="28">
        <f t="shared" si="401"/>
        <v>197802</v>
      </c>
      <c r="F3127" s="29">
        <v>0.09</v>
      </c>
      <c r="G3127" s="30">
        <f t="shared" si="402"/>
        <v>179999.82</v>
      </c>
      <c r="H3127" s="31">
        <f t="shared" si="403"/>
        <v>55555.499999999993</v>
      </c>
      <c r="I3127" s="59"/>
      <c r="J3127" s="59"/>
      <c r="K3127" s="59">
        <f t="shared" si="404"/>
        <v>166666.49999999997</v>
      </c>
      <c r="L3127" s="59"/>
      <c r="M3127" s="63">
        <f t="shared" si="405"/>
        <v>166666.49999999997</v>
      </c>
    </row>
    <row r="3128" spans="1:13">
      <c r="A3128" s="24">
        <v>15</v>
      </c>
      <c r="B3128" s="25" t="s">
        <v>38</v>
      </c>
      <c r="C3128" s="37">
        <v>3</v>
      </c>
      <c r="D3128" s="38">
        <v>76626</v>
      </c>
      <c r="E3128" s="28">
        <f t="shared" si="401"/>
        <v>229878</v>
      </c>
      <c r="F3128" s="29">
        <v>0.09</v>
      </c>
      <c r="G3128" s="30">
        <f t="shared" si="402"/>
        <v>209188.98</v>
      </c>
      <c r="H3128" s="31">
        <f t="shared" si="403"/>
        <v>64564.5</v>
      </c>
      <c r="I3128" s="59"/>
      <c r="J3128" s="59"/>
      <c r="K3128" s="59">
        <f t="shared" si="404"/>
        <v>193693.5</v>
      </c>
      <c r="L3128" s="59"/>
      <c r="M3128" s="63">
        <f t="shared" si="405"/>
        <v>193693.5</v>
      </c>
    </row>
    <row r="3129" spans="1:13">
      <c r="A3129" s="24">
        <v>16</v>
      </c>
      <c r="B3129" s="25" t="s">
        <v>39</v>
      </c>
      <c r="C3129" s="37">
        <v>3</v>
      </c>
      <c r="D3129" s="38">
        <v>80190</v>
      </c>
      <c r="E3129" s="28">
        <f t="shared" si="401"/>
        <v>240570</v>
      </c>
      <c r="F3129" s="29">
        <v>0.09</v>
      </c>
      <c r="G3129" s="30">
        <f t="shared" si="402"/>
        <v>218918.7</v>
      </c>
      <c r="H3129" s="31">
        <f t="shared" si="403"/>
        <v>67567.5</v>
      </c>
      <c r="I3129" s="59"/>
      <c r="J3129" s="59"/>
      <c r="K3129" s="59">
        <f t="shared" si="404"/>
        <v>202702.5</v>
      </c>
      <c r="L3129" s="59"/>
      <c r="M3129" s="63">
        <f t="shared" si="405"/>
        <v>202702.5</v>
      </c>
    </row>
    <row r="3130" spans="1:13">
      <c r="A3130" s="24">
        <v>17</v>
      </c>
      <c r="B3130" s="25" t="s">
        <v>40</v>
      </c>
      <c r="C3130" s="37"/>
      <c r="D3130" s="38">
        <v>113832</v>
      </c>
      <c r="E3130" s="28">
        <f t="shared" si="401"/>
        <v>0</v>
      </c>
      <c r="F3130" s="29">
        <v>0.09</v>
      </c>
      <c r="G3130" s="30">
        <f t="shared" si="402"/>
        <v>0</v>
      </c>
      <c r="H3130" s="31">
        <f t="shared" si="403"/>
        <v>95914</v>
      </c>
      <c r="I3130" s="59"/>
      <c r="J3130" s="59"/>
      <c r="K3130" s="59">
        <f t="shared" si="404"/>
        <v>0</v>
      </c>
      <c r="L3130" s="59"/>
      <c r="M3130" s="63">
        <f t="shared" si="405"/>
        <v>0</v>
      </c>
    </row>
    <row r="3131" spans="1:13">
      <c r="A3131" s="24">
        <v>18</v>
      </c>
      <c r="B3131" s="25" t="s">
        <v>41</v>
      </c>
      <c r="C3131" s="37"/>
      <c r="D3131" s="39">
        <v>98010</v>
      </c>
      <c r="E3131" s="28">
        <f t="shared" si="401"/>
        <v>0</v>
      </c>
      <c r="F3131" s="29">
        <v>0.09</v>
      </c>
      <c r="G3131" s="30">
        <f t="shared" si="402"/>
        <v>0</v>
      </c>
      <c r="H3131" s="31">
        <f t="shared" si="403"/>
        <v>82582.5</v>
      </c>
      <c r="I3131" s="59"/>
      <c r="J3131" s="59"/>
      <c r="K3131" s="59">
        <f t="shared" si="404"/>
        <v>0</v>
      </c>
      <c r="L3131" s="59"/>
      <c r="M3131" s="63">
        <f t="shared" si="405"/>
        <v>0</v>
      </c>
    </row>
    <row r="3132" spans="1:13" ht="17.25">
      <c r="A3132" s="40"/>
      <c r="B3132" s="41" t="s">
        <v>42</v>
      </c>
      <c r="C3132" s="42">
        <f>SUM(C3114:C3131)</f>
        <v>15</v>
      </c>
      <c r="D3132" s="42"/>
      <c r="E3132" s="43">
        <f>SUM(E3114:E3131)</f>
        <v>1220535</v>
      </c>
      <c r="F3132" s="43"/>
      <c r="G3132" s="111">
        <f>SUM(G3114:G3131)</f>
        <v>1110686.8499999999</v>
      </c>
      <c r="H3132" s="45"/>
      <c r="I3132" s="64"/>
      <c r="J3132" s="113"/>
      <c r="K3132" s="113">
        <f>SUM(K3114:K3131)</f>
        <v>1028413.75</v>
      </c>
      <c r="L3132" s="113"/>
      <c r="M3132" s="45">
        <f>SUM(M3114:M3131)</f>
        <v>1028413.75</v>
      </c>
    </row>
    <row r="3133" spans="1:13" ht="31.5">
      <c r="A3133" s="46"/>
      <c r="B3133" s="47"/>
      <c r="C3133" s="48"/>
      <c r="D3133" s="48"/>
      <c r="E3133" s="49"/>
      <c r="F3133" s="49"/>
      <c r="G3133" s="50"/>
      <c r="H3133" s="51"/>
      <c r="I3133" s="65"/>
      <c r="J3133" s="114"/>
      <c r="K3133" s="114">
        <f>K3132*0.08</f>
        <v>82273.100000000006</v>
      </c>
      <c r="L3133" s="114"/>
      <c r="M3133" s="115">
        <f>M3132*0.1</f>
        <v>102841.375</v>
      </c>
    </row>
    <row r="3134" spans="1:13" ht="18">
      <c r="A3134" s="283"/>
      <c r="B3134" s="283"/>
      <c r="C3134" s="284"/>
      <c r="D3134" s="284"/>
      <c r="E3134" s="54"/>
      <c r="F3134" s="54"/>
      <c r="G3134" s="55"/>
      <c r="H3134" s="56"/>
      <c r="I3134" s="66"/>
      <c r="J3134" s="116"/>
      <c r="K3134" s="116">
        <f>SUM(K3132:K3133)</f>
        <v>1110686.8500000001</v>
      </c>
      <c r="L3134" s="116"/>
      <c r="M3134" s="117">
        <f>SUM(M3132:M3133)</f>
        <v>1131255.125</v>
      </c>
    </row>
    <row r="3135" spans="1:13" ht="18">
      <c r="A3135" s="283" t="s">
        <v>43</v>
      </c>
      <c r="B3135" s="283"/>
      <c r="C3135" s="284" t="s">
        <v>44</v>
      </c>
      <c r="D3135" s="284"/>
      <c r="E3135" s="54"/>
      <c r="F3135" s="54"/>
      <c r="G3135" s="55" t="s">
        <v>45</v>
      </c>
      <c r="H3135" s="56"/>
    </row>
    <row r="3145" spans="1:13" ht="15.75">
      <c r="A3145" s="279" t="s">
        <v>0</v>
      </c>
      <c r="B3145" s="279"/>
      <c r="C3145" s="279"/>
      <c r="D3145" s="279"/>
      <c r="E3145" s="279"/>
      <c r="F3145" s="279"/>
      <c r="G3145" s="279"/>
      <c r="H3145" s="3"/>
      <c r="I3145" s="112"/>
      <c r="K3145" s="112"/>
      <c r="L3145" s="112"/>
      <c r="M3145" s="1"/>
    </row>
    <row r="3146" spans="1:13" ht="17.25">
      <c r="A3146" s="279" t="s">
        <v>1</v>
      </c>
      <c r="B3146" s="279"/>
      <c r="C3146" s="279"/>
      <c r="D3146" s="279"/>
      <c r="E3146" s="279"/>
      <c r="F3146" s="279"/>
      <c r="G3146" s="279"/>
      <c r="H3146" s="3"/>
      <c r="I3146" s="58"/>
      <c r="J3146" s="58"/>
      <c r="K3146" s="58"/>
      <c r="L3146" s="58"/>
      <c r="M3146" s="1"/>
    </row>
    <row r="3147" spans="1:13" ht="15.75">
      <c r="A3147" s="279" t="s">
        <v>2</v>
      </c>
      <c r="B3147" s="279"/>
      <c r="C3147" s="279"/>
      <c r="D3147" s="279"/>
      <c r="E3147" s="279"/>
      <c r="F3147" s="279"/>
      <c r="G3147" s="279"/>
      <c r="H3147" s="3"/>
      <c r="I3147" s="59"/>
      <c r="J3147" s="59"/>
      <c r="K3147" s="59"/>
      <c r="L3147" s="59"/>
      <c r="M3147" s="1"/>
    </row>
    <row r="3148" spans="1:13" ht="15.75">
      <c r="A3148" s="279" t="s">
        <v>4</v>
      </c>
      <c r="B3148" s="279"/>
      <c r="C3148" s="279"/>
      <c r="D3148" s="279"/>
      <c r="E3148" s="279"/>
      <c r="F3148" s="279"/>
      <c r="G3148" s="279"/>
      <c r="H3148" s="3"/>
      <c r="I3148" s="59"/>
      <c r="J3148" s="59"/>
      <c r="K3148" s="59"/>
      <c r="L3148" s="59"/>
      <c r="M3148" s="1"/>
    </row>
    <row r="3149" spans="1:13" ht="15.75">
      <c r="A3149" s="280" t="s">
        <v>6</v>
      </c>
      <c r="B3149" s="280"/>
      <c r="C3149" s="280"/>
      <c r="D3149" s="280"/>
      <c r="E3149" s="280"/>
      <c r="F3149" s="280"/>
      <c r="G3149" s="280"/>
      <c r="H3149" s="3"/>
      <c r="I3149" s="59"/>
      <c r="J3149" s="59"/>
      <c r="K3149" s="59"/>
      <c r="L3149" s="59"/>
      <c r="M3149" s="1"/>
    </row>
    <row r="3150" spans="1:13" ht="27.75">
      <c r="A3150" s="9"/>
      <c r="B3150" s="9"/>
      <c r="C3150" s="281" t="s">
        <v>620</v>
      </c>
      <c r="D3150" s="281"/>
      <c r="E3150" s="281"/>
      <c r="F3150" s="281"/>
      <c r="G3150" s="281"/>
      <c r="H3150" s="10"/>
      <c r="I3150" s="59"/>
      <c r="J3150" s="59"/>
      <c r="K3150" s="59"/>
      <c r="L3150" s="59"/>
      <c r="M3150" s="2"/>
    </row>
    <row r="3151" spans="1:13" ht="15.75">
      <c r="A3151" s="11" t="s">
        <v>1100</v>
      </c>
      <c r="B3151" s="12"/>
      <c r="C3151" s="13"/>
      <c r="D3151" s="286"/>
      <c r="E3151" s="286"/>
      <c r="F3151" s="286"/>
      <c r="G3151" s="286"/>
      <c r="H3151" s="15"/>
      <c r="I3151" s="59"/>
      <c r="J3151" s="59"/>
      <c r="K3151" s="59"/>
      <c r="L3151" s="59"/>
      <c r="M3151" s="1"/>
    </row>
    <row r="3152" spans="1:13" ht="15.75">
      <c r="A3152" s="11" t="s">
        <v>9</v>
      </c>
      <c r="B3152" s="306" t="s">
        <v>1184</v>
      </c>
      <c r="C3152" s="306"/>
      <c r="D3152" s="306"/>
      <c r="E3152" s="306"/>
      <c r="F3152" s="11"/>
      <c r="G3152" s="16"/>
      <c r="H3152" s="17"/>
      <c r="I3152" s="60"/>
      <c r="J3152" s="60"/>
      <c r="K3152" s="60"/>
      <c r="L3152" s="60"/>
      <c r="M3152" s="74"/>
    </row>
    <row r="3153" spans="1:13" ht="15.75">
      <c r="A3153" s="11" t="s">
        <v>11</v>
      </c>
      <c r="B3153" s="289"/>
      <c r="C3153" s="289"/>
      <c r="D3153" s="289"/>
      <c r="E3153" s="289"/>
      <c r="F3153" s="18"/>
      <c r="G3153" s="19" t="s">
        <v>13</v>
      </c>
      <c r="H3153" s="20" t="s">
        <v>161</v>
      </c>
      <c r="I3153" s="62"/>
      <c r="J3153" s="62"/>
      <c r="K3153" s="62"/>
      <c r="L3153" s="62"/>
      <c r="M3153" s="1"/>
    </row>
    <row r="3154" spans="1:13" ht="15.75">
      <c r="A3154" s="21" t="s">
        <v>14</v>
      </c>
      <c r="B3154" s="21" t="s">
        <v>16</v>
      </c>
      <c r="C3154" s="21" t="s">
        <v>17</v>
      </c>
      <c r="D3154" s="22" t="s">
        <v>18</v>
      </c>
      <c r="E3154" s="23" t="s">
        <v>19</v>
      </c>
      <c r="F3154" s="23" t="s">
        <v>20</v>
      </c>
      <c r="G3154" s="21" t="s">
        <v>21</v>
      </c>
      <c r="H3154" s="3"/>
      <c r="I3154" s="59"/>
      <c r="J3154" s="59"/>
      <c r="K3154" s="59"/>
      <c r="L3154" s="59"/>
      <c r="M3154" s="1"/>
    </row>
    <row r="3155" spans="1:13">
      <c r="A3155" s="24">
        <v>1</v>
      </c>
      <c r="B3155" s="25" t="s">
        <v>23</v>
      </c>
      <c r="C3155" s="26"/>
      <c r="D3155" s="27">
        <v>79305</v>
      </c>
      <c r="E3155" s="28">
        <f>D3155*C3155</f>
        <v>0</v>
      </c>
      <c r="F3155" s="29">
        <v>0.09</v>
      </c>
      <c r="G3155" s="30">
        <f>E3155-E3155*F3155</f>
        <v>0</v>
      </c>
      <c r="H3155" s="31">
        <f>D3155/1.08*0.91</f>
        <v>66821.805555555547</v>
      </c>
      <c r="I3155" s="59"/>
      <c r="J3155" s="59"/>
      <c r="K3155" s="59">
        <f>H3155*C3155</f>
        <v>0</v>
      </c>
      <c r="L3155" s="59"/>
      <c r="M3155" s="63">
        <f>H3155*C3155</f>
        <v>0</v>
      </c>
    </row>
    <row r="3156" spans="1:13">
      <c r="A3156" s="24">
        <v>2</v>
      </c>
      <c r="B3156" s="25" t="s">
        <v>25</v>
      </c>
      <c r="C3156" s="32"/>
      <c r="D3156" s="33">
        <v>128591</v>
      </c>
      <c r="E3156" s="28">
        <f t="shared" ref="E3156:E3172" si="406">D3156*C3156</f>
        <v>0</v>
      </c>
      <c r="F3156" s="29">
        <v>0.09</v>
      </c>
      <c r="G3156" s="30">
        <f t="shared" ref="G3156:G3172" si="407">E3156-E3156*F3156</f>
        <v>0</v>
      </c>
      <c r="H3156" s="31">
        <f t="shared" ref="H3156:H3172" si="408">D3156/1.08*0.91</f>
        <v>108349.82407407407</v>
      </c>
      <c r="I3156" s="59"/>
      <c r="J3156" s="59"/>
      <c r="K3156" s="59">
        <f t="shared" ref="K3156:K3172" si="409">H3156*C3156</f>
        <v>0</v>
      </c>
      <c r="L3156" s="59"/>
      <c r="M3156" s="63">
        <f t="shared" ref="M3156:M3172" si="410">H3156*C3156</f>
        <v>0</v>
      </c>
    </row>
    <row r="3157" spans="1:13">
      <c r="A3157" s="24">
        <v>3</v>
      </c>
      <c r="B3157" s="25" t="s">
        <v>26</v>
      </c>
      <c r="C3157" s="88">
        <v>3</v>
      </c>
      <c r="D3157" s="27">
        <v>60043</v>
      </c>
      <c r="E3157" s="28">
        <f t="shared" si="406"/>
        <v>180129</v>
      </c>
      <c r="F3157" s="29">
        <v>0.09</v>
      </c>
      <c r="G3157" s="30">
        <f t="shared" si="407"/>
        <v>163917.39000000001</v>
      </c>
      <c r="H3157" s="31">
        <f t="shared" si="408"/>
        <v>50591.787037037036</v>
      </c>
      <c r="I3157" s="59"/>
      <c r="J3157" s="59"/>
      <c r="K3157" s="59">
        <f t="shared" si="409"/>
        <v>151775.36111111112</v>
      </c>
      <c r="L3157" s="59"/>
      <c r="M3157" s="63">
        <f t="shared" si="410"/>
        <v>151775.36111111112</v>
      </c>
    </row>
    <row r="3158" spans="1:13">
      <c r="A3158" s="24">
        <v>4</v>
      </c>
      <c r="B3158" s="25" t="s">
        <v>27</v>
      </c>
      <c r="C3158" s="106">
        <v>3</v>
      </c>
      <c r="D3158" s="27">
        <v>115781</v>
      </c>
      <c r="E3158" s="28">
        <f t="shared" si="406"/>
        <v>347343</v>
      </c>
      <c r="F3158" s="29">
        <v>0.09</v>
      </c>
      <c r="G3158" s="30">
        <f t="shared" si="407"/>
        <v>316082.13</v>
      </c>
      <c r="H3158" s="31">
        <f t="shared" si="408"/>
        <v>97556.212962962964</v>
      </c>
      <c r="I3158" s="59"/>
      <c r="J3158" s="59"/>
      <c r="K3158" s="59">
        <f t="shared" si="409"/>
        <v>292668.63888888888</v>
      </c>
      <c r="L3158" s="59"/>
      <c r="M3158" s="63">
        <f t="shared" si="410"/>
        <v>292668.63888888888</v>
      </c>
    </row>
    <row r="3159" spans="1:13">
      <c r="A3159" s="24">
        <v>5</v>
      </c>
      <c r="B3159" s="25" t="s">
        <v>28</v>
      </c>
      <c r="C3159" s="32">
        <v>3</v>
      </c>
      <c r="D3159" s="27">
        <v>119943</v>
      </c>
      <c r="E3159" s="28">
        <f t="shared" si="406"/>
        <v>359829</v>
      </c>
      <c r="F3159" s="29">
        <v>0.09</v>
      </c>
      <c r="G3159" s="30">
        <f t="shared" si="407"/>
        <v>327444.39</v>
      </c>
      <c r="H3159" s="31">
        <f t="shared" si="408"/>
        <v>101063.08333333333</v>
      </c>
      <c r="I3159" s="59"/>
      <c r="J3159" s="59"/>
      <c r="K3159" s="59">
        <f t="shared" si="409"/>
        <v>303189.25</v>
      </c>
      <c r="L3159" s="59"/>
      <c r="M3159" s="63">
        <f t="shared" si="410"/>
        <v>303189.25</v>
      </c>
    </row>
    <row r="3160" spans="1:13">
      <c r="A3160" s="24">
        <v>6</v>
      </c>
      <c r="B3160" s="25" t="s">
        <v>29</v>
      </c>
      <c r="C3160" s="26"/>
      <c r="D3160" s="27">
        <v>94810</v>
      </c>
      <c r="E3160" s="28">
        <f t="shared" si="406"/>
        <v>0</v>
      </c>
      <c r="F3160" s="29">
        <v>0.09</v>
      </c>
      <c r="G3160" s="30">
        <f t="shared" si="407"/>
        <v>0</v>
      </c>
      <c r="H3160" s="31">
        <f t="shared" si="408"/>
        <v>79886.203703703708</v>
      </c>
      <c r="I3160" s="59"/>
      <c r="J3160" s="59"/>
      <c r="K3160" s="59">
        <f t="shared" si="409"/>
        <v>0</v>
      </c>
      <c r="L3160" s="59"/>
      <c r="M3160" s="63">
        <f t="shared" si="410"/>
        <v>0</v>
      </c>
    </row>
    <row r="3161" spans="1:13">
      <c r="A3161" s="24">
        <v>7</v>
      </c>
      <c r="B3161" s="25" t="s">
        <v>30</v>
      </c>
      <c r="C3161" s="34"/>
      <c r="D3161" s="27">
        <v>141396</v>
      </c>
      <c r="E3161" s="28">
        <f t="shared" si="406"/>
        <v>0</v>
      </c>
      <c r="F3161" s="29">
        <v>0.09</v>
      </c>
      <c r="G3161" s="30">
        <f t="shared" si="407"/>
        <v>0</v>
      </c>
      <c r="H3161" s="31">
        <f t="shared" si="408"/>
        <v>119139.22222222222</v>
      </c>
      <c r="I3161" s="59"/>
      <c r="J3161" s="59"/>
      <c r="K3161" s="59">
        <f t="shared" si="409"/>
        <v>0</v>
      </c>
      <c r="L3161" s="59"/>
      <c r="M3161" s="63">
        <f t="shared" si="410"/>
        <v>0</v>
      </c>
    </row>
    <row r="3162" spans="1:13">
      <c r="A3162" s="24">
        <v>8</v>
      </c>
      <c r="B3162" s="25" t="s">
        <v>31</v>
      </c>
      <c r="C3162" s="26"/>
      <c r="D3162" s="27">
        <v>232931</v>
      </c>
      <c r="E3162" s="28">
        <f t="shared" si="406"/>
        <v>0</v>
      </c>
      <c r="F3162" s="29">
        <v>0.09</v>
      </c>
      <c r="G3162" s="30">
        <f t="shared" si="407"/>
        <v>0</v>
      </c>
      <c r="H3162" s="31">
        <f t="shared" si="408"/>
        <v>196265.93518518517</v>
      </c>
      <c r="I3162" s="59"/>
      <c r="J3162" s="59"/>
      <c r="K3162" s="59">
        <f t="shared" si="409"/>
        <v>0</v>
      </c>
      <c r="L3162" s="59"/>
      <c r="M3162" s="63">
        <f t="shared" si="410"/>
        <v>0</v>
      </c>
    </row>
    <row r="3163" spans="1:13">
      <c r="A3163" s="24">
        <v>9</v>
      </c>
      <c r="B3163" s="36" t="s">
        <v>32</v>
      </c>
      <c r="C3163" s="26"/>
      <c r="D3163" s="27">
        <v>101534</v>
      </c>
      <c r="E3163" s="28">
        <f t="shared" si="406"/>
        <v>0</v>
      </c>
      <c r="F3163" s="29">
        <v>0.09</v>
      </c>
      <c r="G3163" s="30">
        <f t="shared" si="407"/>
        <v>0</v>
      </c>
      <c r="H3163" s="31">
        <f t="shared" si="408"/>
        <v>85551.796296296307</v>
      </c>
      <c r="I3163" s="59"/>
      <c r="J3163" s="59"/>
      <c r="K3163" s="59">
        <f t="shared" si="409"/>
        <v>0</v>
      </c>
      <c r="L3163" s="59"/>
      <c r="M3163" s="63">
        <f t="shared" si="410"/>
        <v>0</v>
      </c>
    </row>
    <row r="3164" spans="1:13">
      <c r="A3164" s="24">
        <v>10</v>
      </c>
      <c r="B3164" s="36" t="s">
        <v>33</v>
      </c>
      <c r="C3164" s="37"/>
      <c r="D3164" s="33">
        <v>110148</v>
      </c>
      <c r="E3164" s="28">
        <f t="shared" si="406"/>
        <v>0</v>
      </c>
      <c r="F3164" s="29">
        <v>0.09</v>
      </c>
      <c r="G3164" s="30">
        <f t="shared" si="407"/>
        <v>0</v>
      </c>
      <c r="H3164" s="31">
        <f t="shared" si="408"/>
        <v>92809.888888888876</v>
      </c>
      <c r="I3164" s="59"/>
      <c r="J3164" s="59"/>
      <c r="K3164" s="59">
        <f t="shared" si="409"/>
        <v>0</v>
      </c>
      <c r="L3164" s="59"/>
      <c r="M3164" s="63">
        <f t="shared" si="410"/>
        <v>0</v>
      </c>
    </row>
    <row r="3165" spans="1:13">
      <c r="A3165" s="24">
        <v>11</v>
      </c>
      <c r="B3165" s="25" t="s">
        <v>34</v>
      </c>
      <c r="C3165" s="37"/>
      <c r="D3165" s="27">
        <v>54198</v>
      </c>
      <c r="E3165" s="28">
        <f t="shared" si="406"/>
        <v>0</v>
      </c>
      <c r="F3165" s="29">
        <v>0.09</v>
      </c>
      <c r="G3165" s="30">
        <f t="shared" si="407"/>
        <v>0</v>
      </c>
      <c r="H3165" s="31">
        <f t="shared" si="408"/>
        <v>45666.833333333328</v>
      </c>
      <c r="I3165" s="59"/>
      <c r="J3165" s="59"/>
      <c r="K3165" s="59">
        <f t="shared" si="409"/>
        <v>0</v>
      </c>
      <c r="L3165" s="59"/>
      <c r="M3165" s="63">
        <f t="shared" si="410"/>
        <v>0</v>
      </c>
    </row>
    <row r="3166" spans="1:13">
      <c r="A3166" s="24">
        <v>12</v>
      </c>
      <c r="B3166" s="25" t="s">
        <v>35</v>
      </c>
      <c r="C3166" s="37"/>
      <c r="D3166" s="27">
        <v>49680</v>
      </c>
      <c r="E3166" s="28">
        <f t="shared" si="406"/>
        <v>0</v>
      </c>
      <c r="F3166" s="29">
        <v>0.09</v>
      </c>
      <c r="G3166" s="30">
        <f t="shared" si="407"/>
        <v>0</v>
      </c>
      <c r="H3166" s="31">
        <f t="shared" si="408"/>
        <v>41860</v>
      </c>
      <c r="I3166" s="59"/>
      <c r="J3166" s="59"/>
      <c r="K3166" s="59">
        <f t="shared" si="409"/>
        <v>0</v>
      </c>
      <c r="L3166" s="59"/>
      <c r="M3166" s="63">
        <f t="shared" si="410"/>
        <v>0</v>
      </c>
    </row>
    <row r="3167" spans="1:13">
      <c r="A3167" s="24">
        <v>13</v>
      </c>
      <c r="B3167" s="25" t="s">
        <v>36</v>
      </c>
      <c r="C3167" s="37"/>
      <c r="D3167" s="38">
        <v>64152</v>
      </c>
      <c r="E3167" s="28">
        <f t="shared" si="406"/>
        <v>0</v>
      </c>
      <c r="F3167" s="29">
        <v>0.09</v>
      </c>
      <c r="G3167" s="30">
        <f t="shared" si="407"/>
        <v>0</v>
      </c>
      <c r="H3167" s="31">
        <f t="shared" si="408"/>
        <v>54053.999999999993</v>
      </c>
      <c r="I3167" s="59"/>
      <c r="J3167" s="59"/>
      <c r="K3167" s="59">
        <f t="shared" si="409"/>
        <v>0</v>
      </c>
      <c r="L3167" s="59"/>
      <c r="M3167" s="63">
        <f t="shared" si="410"/>
        <v>0</v>
      </c>
    </row>
    <row r="3168" spans="1:13">
      <c r="A3168" s="24">
        <v>14</v>
      </c>
      <c r="B3168" s="25" t="s">
        <v>37</v>
      </c>
      <c r="C3168" s="37">
        <v>3</v>
      </c>
      <c r="D3168" s="38">
        <v>65934</v>
      </c>
      <c r="E3168" s="28">
        <f t="shared" si="406"/>
        <v>197802</v>
      </c>
      <c r="F3168" s="29">
        <v>0.09</v>
      </c>
      <c r="G3168" s="30">
        <f t="shared" si="407"/>
        <v>179999.82</v>
      </c>
      <c r="H3168" s="31">
        <f t="shared" si="408"/>
        <v>55555.499999999993</v>
      </c>
      <c r="I3168" s="59"/>
      <c r="J3168" s="59"/>
      <c r="K3168" s="59">
        <f t="shared" si="409"/>
        <v>166666.49999999997</v>
      </c>
      <c r="L3168" s="59"/>
      <c r="M3168" s="63">
        <f t="shared" si="410"/>
        <v>166666.49999999997</v>
      </c>
    </row>
    <row r="3169" spans="1:13">
      <c r="A3169" s="24">
        <v>15</v>
      </c>
      <c r="B3169" s="25" t="s">
        <v>38</v>
      </c>
      <c r="C3169" s="37"/>
      <c r="D3169" s="38">
        <v>76626</v>
      </c>
      <c r="E3169" s="28">
        <f t="shared" si="406"/>
        <v>0</v>
      </c>
      <c r="F3169" s="29">
        <v>0.09</v>
      </c>
      <c r="G3169" s="30">
        <f t="shared" si="407"/>
        <v>0</v>
      </c>
      <c r="H3169" s="31">
        <f t="shared" si="408"/>
        <v>64564.5</v>
      </c>
      <c r="I3169" s="59"/>
      <c r="J3169" s="59"/>
      <c r="K3169" s="59">
        <f t="shared" si="409"/>
        <v>0</v>
      </c>
      <c r="L3169" s="59"/>
      <c r="M3169" s="63">
        <f t="shared" si="410"/>
        <v>0</v>
      </c>
    </row>
    <row r="3170" spans="1:13">
      <c r="A3170" s="24">
        <v>16</v>
      </c>
      <c r="B3170" s="25" t="s">
        <v>39</v>
      </c>
      <c r="C3170" s="37"/>
      <c r="D3170" s="38">
        <v>80190</v>
      </c>
      <c r="E3170" s="28">
        <f t="shared" si="406"/>
        <v>0</v>
      </c>
      <c r="F3170" s="29">
        <v>0.09</v>
      </c>
      <c r="G3170" s="30">
        <f t="shared" si="407"/>
        <v>0</v>
      </c>
      <c r="H3170" s="31">
        <f t="shared" si="408"/>
        <v>67567.5</v>
      </c>
      <c r="I3170" s="59"/>
      <c r="J3170" s="59"/>
      <c r="K3170" s="59">
        <f t="shared" si="409"/>
        <v>0</v>
      </c>
      <c r="L3170" s="59"/>
      <c r="M3170" s="63">
        <f t="shared" si="410"/>
        <v>0</v>
      </c>
    </row>
    <row r="3171" spans="1:13">
      <c r="A3171" s="24">
        <v>17</v>
      </c>
      <c r="B3171" s="25" t="s">
        <v>40</v>
      </c>
      <c r="C3171" s="37"/>
      <c r="D3171" s="38">
        <v>113832</v>
      </c>
      <c r="E3171" s="28">
        <f t="shared" si="406"/>
        <v>0</v>
      </c>
      <c r="F3171" s="29">
        <v>0.09</v>
      </c>
      <c r="G3171" s="30">
        <f t="shared" si="407"/>
        <v>0</v>
      </c>
      <c r="H3171" s="31">
        <f t="shared" si="408"/>
        <v>95914</v>
      </c>
      <c r="I3171" s="59"/>
      <c r="J3171" s="59"/>
      <c r="K3171" s="59">
        <f t="shared" si="409"/>
        <v>0</v>
      </c>
      <c r="L3171" s="59"/>
      <c r="M3171" s="63">
        <f t="shared" si="410"/>
        <v>0</v>
      </c>
    </row>
    <row r="3172" spans="1:13">
      <c r="A3172" s="24">
        <v>18</v>
      </c>
      <c r="B3172" s="25" t="s">
        <v>41</v>
      </c>
      <c r="C3172" s="37"/>
      <c r="D3172" s="39">
        <v>98010</v>
      </c>
      <c r="E3172" s="28">
        <f t="shared" si="406"/>
        <v>0</v>
      </c>
      <c r="F3172" s="29">
        <v>0.09</v>
      </c>
      <c r="G3172" s="30">
        <f t="shared" si="407"/>
        <v>0</v>
      </c>
      <c r="H3172" s="31">
        <f t="shared" si="408"/>
        <v>82582.5</v>
      </c>
      <c r="I3172" s="59"/>
      <c r="J3172" s="59"/>
      <c r="K3172" s="59">
        <f t="shared" si="409"/>
        <v>0</v>
      </c>
      <c r="L3172" s="59"/>
      <c r="M3172" s="63">
        <f t="shared" si="410"/>
        <v>0</v>
      </c>
    </row>
    <row r="3173" spans="1:13" ht="17.25">
      <c r="A3173" s="40"/>
      <c r="B3173" s="41" t="s">
        <v>42</v>
      </c>
      <c r="C3173" s="42">
        <f>SUM(C3155:C3172)</f>
        <v>12</v>
      </c>
      <c r="D3173" s="42"/>
      <c r="E3173" s="43">
        <f>SUM(E3155:E3172)</f>
        <v>1085103</v>
      </c>
      <c r="F3173" s="43"/>
      <c r="G3173" s="111">
        <f>SUM(G3155:G3172)</f>
        <v>987443.73</v>
      </c>
      <c r="H3173" s="45"/>
      <c r="I3173" s="64"/>
      <c r="J3173" s="113"/>
      <c r="K3173" s="113">
        <f>SUM(K3155:K3172)</f>
        <v>914299.75</v>
      </c>
      <c r="L3173" s="113"/>
      <c r="M3173" s="45">
        <f>SUM(M3155:M3172)</f>
        <v>914299.75</v>
      </c>
    </row>
    <row r="3174" spans="1:13" ht="31.5">
      <c r="A3174" s="46"/>
      <c r="B3174" s="47"/>
      <c r="C3174" s="48"/>
      <c r="D3174" s="48"/>
      <c r="E3174" s="49"/>
      <c r="F3174" s="49"/>
      <c r="G3174" s="50"/>
      <c r="H3174" s="51"/>
      <c r="I3174" s="65"/>
      <c r="J3174" s="114"/>
      <c r="K3174" s="114">
        <f>K3173*0.08</f>
        <v>73143.98</v>
      </c>
      <c r="L3174" s="114"/>
      <c r="M3174" s="115">
        <f>M3173*0.1</f>
        <v>91429.975000000006</v>
      </c>
    </row>
    <row r="3175" spans="1:13" ht="18">
      <c r="A3175" s="283"/>
      <c r="B3175" s="283"/>
      <c r="C3175" s="284"/>
      <c r="D3175" s="284"/>
      <c r="E3175" s="54"/>
      <c r="F3175" s="54"/>
      <c r="G3175" s="55"/>
      <c r="H3175" s="56"/>
      <c r="I3175" s="66"/>
      <c r="J3175" s="116"/>
      <c r="K3175" s="116">
        <f>SUM(K3173:K3174)</f>
        <v>987443.73</v>
      </c>
      <c r="L3175" s="116"/>
      <c r="M3175" s="117">
        <f>SUM(M3173:M3174)</f>
        <v>1005729.725</v>
      </c>
    </row>
    <row r="3176" spans="1:13" ht="18">
      <c r="A3176" s="283" t="s">
        <v>43</v>
      </c>
      <c r="B3176" s="283"/>
      <c r="C3176" s="284" t="s">
        <v>44</v>
      </c>
      <c r="D3176" s="284"/>
      <c r="E3176" s="54"/>
      <c r="F3176" s="54"/>
      <c r="G3176" s="55" t="s">
        <v>45</v>
      </c>
      <c r="H3176" s="56"/>
    </row>
    <row r="3185" spans="1:13" ht="15.75">
      <c r="A3185" s="279" t="s">
        <v>0</v>
      </c>
      <c r="B3185" s="279"/>
      <c r="C3185" s="279"/>
      <c r="D3185" s="279"/>
      <c r="E3185" s="279"/>
      <c r="F3185" s="279"/>
      <c r="G3185" s="279"/>
      <c r="H3185" s="3"/>
      <c r="I3185" s="112"/>
      <c r="K3185" s="112"/>
      <c r="L3185" s="112"/>
      <c r="M3185" s="1"/>
    </row>
    <row r="3186" spans="1:13" ht="17.25">
      <c r="A3186" s="279" t="s">
        <v>1</v>
      </c>
      <c r="B3186" s="279"/>
      <c r="C3186" s="279"/>
      <c r="D3186" s="279"/>
      <c r="E3186" s="279"/>
      <c r="F3186" s="279"/>
      <c r="G3186" s="279"/>
      <c r="H3186" s="3"/>
      <c r="I3186" s="58"/>
      <c r="J3186" s="58"/>
      <c r="K3186" s="58"/>
      <c r="L3186" s="58"/>
      <c r="M3186" s="1"/>
    </row>
    <row r="3187" spans="1:13" ht="15.75">
      <c r="A3187" s="279" t="s">
        <v>2</v>
      </c>
      <c r="B3187" s="279"/>
      <c r="C3187" s="279"/>
      <c r="D3187" s="279"/>
      <c r="E3187" s="279"/>
      <c r="F3187" s="279"/>
      <c r="G3187" s="279"/>
      <c r="H3187" s="3"/>
      <c r="I3187" s="59"/>
      <c r="J3187" s="59"/>
      <c r="K3187" s="59"/>
      <c r="L3187" s="59"/>
      <c r="M3187" s="1"/>
    </row>
    <row r="3188" spans="1:13" ht="15.75">
      <c r="A3188" s="279" t="s">
        <v>4</v>
      </c>
      <c r="B3188" s="279"/>
      <c r="C3188" s="279"/>
      <c r="D3188" s="279"/>
      <c r="E3188" s="279"/>
      <c r="F3188" s="279"/>
      <c r="G3188" s="279"/>
      <c r="H3188" s="3"/>
      <c r="I3188" s="59"/>
      <c r="J3188" s="59"/>
      <c r="K3188" s="59"/>
      <c r="L3188" s="59"/>
      <c r="M3188" s="1"/>
    </row>
    <row r="3189" spans="1:13" ht="15.75">
      <c r="A3189" s="280" t="s">
        <v>6</v>
      </c>
      <c r="B3189" s="280"/>
      <c r="C3189" s="280"/>
      <c r="D3189" s="280"/>
      <c r="E3189" s="280"/>
      <c r="F3189" s="280"/>
      <c r="G3189" s="280"/>
      <c r="H3189" s="3"/>
      <c r="I3189" s="59"/>
      <c r="J3189" s="59"/>
      <c r="K3189" s="59"/>
      <c r="L3189" s="59"/>
      <c r="M3189" s="1"/>
    </row>
    <row r="3190" spans="1:13" ht="27.75">
      <c r="A3190" s="9"/>
      <c r="B3190" s="9"/>
      <c r="C3190" s="281" t="s">
        <v>620</v>
      </c>
      <c r="D3190" s="281"/>
      <c r="E3190" s="281"/>
      <c r="F3190" s="281"/>
      <c r="G3190" s="281"/>
      <c r="H3190" s="10"/>
      <c r="I3190" s="59"/>
      <c r="J3190" s="59"/>
      <c r="K3190" s="59"/>
      <c r="L3190" s="59"/>
      <c r="M3190" s="2"/>
    </row>
    <row r="3191" spans="1:13" ht="15.75">
      <c r="A3191" s="11" t="s">
        <v>1100</v>
      </c>
      <c r="B3191" s="12"/>
      <c r="C3191" s="13"/>
      <c r="D3191" s="286"/>
      <c r="E3191" s="286"/>
      <c r="F3191" s="286"/>
      <c r="G3191" s="286"/>
      <c r="H3191" s="15"/>
      <c r="I3191" s="59"/>
      <c r="J3191" s="59"/>
      <c r="K3191" s="59"/>
      <c r="L3191" s="59"/>
      <c r="M3191" s="1"/>
    </row>
    <row r="3192" spans="1:13" ht="15.75">
      <c r="A3192" s="11" t="s">
        <v>9</v>
      </c>
      <c r="B3192" s="306" t="s">
        <v>1185</v>
      </c>
      <c r="C3192" s="306"/>
      <c r="D3192" s="306"/>
      <c r="E3192" s="306"/>
      <c r="F3192" s="11"/>
      <c r="G3192" s="16"/>
      <c r="H3192" s="17"/>
      <c r="I3192" s="60"/>
      <c r="J3192" s="60"/>
      <c r="K3192" s="60"/>
      <c r="L3192" s="60"/>
      <c r="M3192" s="74"/>
    </row>
    <row r="3193" spans="1:13" ht="15.75">
      <c r="A3193" s="11" t="s">
        <v>11</v>
      </c>
      <c r="B3193" s="289"/>
      <c r="C3193" s="289"/>
      <c r="D3193" s="289"/>
      <c r="E3193" s="289"/>
      <c r="F3193" s="18"/>
      <c r="G3193" s="19" t="s">
        <v>13</v>
      </c>
      <c r="H3193" s="20" t="s">
        <v>161</v>
      </c>
      <c r="I3193" s="62"/>
      <c r="J3193" s="62"/>
      <c r="K3193" s="62"/>
      <c r="L3193" s="62"/>
      <c r="M3193" s="1"/>
    </row>
    <row r="3194" spans="1:13" ht="15.75">
      <c r="A3194" s="21" t="s">
        <v>14</v>
      </c>
      <c r="B3194" s="21" t="s">
        <v>16</v>
      </c>
      <c r="C3194" s="21" t="s">
        <v>17</v>
      </c>
      <c r="D3194" s="22" t="s">
        <v>18</v>
      </c>
      <c r="E3194" s="23" t="s">
        <v>19</v>
      </c>
      <c r="F3194" s="23" t="s">
        <v>20</v>
      </c>
      <c r="G3194" s="21" t="s">
        <v>21</v>
      </c>
      <c r="H3194" s="3"/>
      <c r="I3194" s="59"/>
      <c r="J3194" s="59"/>
      <c r="K3194" s="59"/>
      <c r="L3194" s="59"/>
      <c r="M3194" s="1"/>
    </row>
    <row r="3195" spans="1:13">
      <c r="A3195" s="24">
        <v>1</v>
      </c>
      <c r="B3195" s="25" t="s">
        <v>23</v>
      </c>
      <c r="C3195" s="26"/>
      <c r="D3195" s="27">
        <v>79305</v>
      </c>
      <c r="E3195" s="28">
        <f>D3195*C3195</f>
        <v>0</v>
      </c>
      <c r="F3195" s="29">
        <v>0.09</v>
      </c>
      <c r="G3195" s="30">
        <f>E3195-E3195*F3195</f>
        <v>0</v>
      </c>
      <c r="H3195" s="31">
        <f>D3195/1.08*0.91</f>
        <v>66821.805555555547</v>
      </c>
      <c r="I3195" s="59"/>
      <c r="J3195" s="59"/>
      <c r="K3195" s="59">
        <f>H3195*C3195</f>
        <v>0</v>
      </c>
      <c r="L3195" s="59"/>
      <c r="M3195" s="63">
        <f>H3195*C3195</f>
        <v>0</v>
      </c>
    </row>
    <row r="3196" spans="1:13">
      <c r="A3196" s="24">
        <v>2</v>
      </c>
      <c r="B3196" s="25" t="s">
        <v>25</v>
      </c>
      <c r="C3196" s="32"/>
      <c r="D3196" s="33">
        <v>128591</v>
      </c>
      <c r="E3196" s="28">
        <f t="shared" ref="E3196:E3212" si="411">D3196*C3196</f>
        <v>0</v>
      </c>
      <c r="F3196" s="29">
        <v>0.09</v>
      </c>
      <c r="G3196" s="30">
        <f t="shared" ref="G3196:G3212" si="412">E3196-E3196*F3196</f>
        <v>0</v>
      </c>
      <c r="H3196" s="31">
        <f t="shared" ref="H3196:H3212" si="413">D3196/1.08*0.91</f>
        <v>108349.82407407407</v>
      </c>
      <c r="I3196" s="59"/>
      <c r="J3196" s="59"/>
      <c r="K3196" s="59">
        <f t="shared" ref="K3196:K3212" si="414">H3196*C3196</f>
        <v>0</v>
      </c>
      <c r="L3196" s="59"/>
      <c r="M3196" s="63">
        <f t="shared" ref="M3196:M3212" si="415">H3196*C3196</f>
        <v>0</v>
      </c>
    </row>
    <row r="3197" spans="1:13">
      <c r="A3197" s="24">
        <v>3</v>
      </c>
      <c r="B3197" s="25" t="s">
        <v>26</v>
      </c>
      <c r="C3197" s="88"/>
      <c r="D3197" s="27">
        <v>60043</v>
      </c>
      <c r="E3197" s="28">
        <f t="shared" si="411"/>
        <v>0</v>
      </c>
      <c r="F3197" s="29">
        <v>0.09</v>
      </c>
      <c r="G3197" s="30">
        <f t="shared" si="412"/>
        <v>0</v>
      </c>
      <c r="H3197" s="31">
        <f t="shared" si="413"/>
        <v>50591.787037037036</v>
      </c>
      <c r="I3197" s="59"/>
      <c r="J3197" s="59"/>
      <c r="K3197" s="59">
        <f t="shared" si="414"/>
        <v>0</v>
      </c>
      <c r="L3197" s="59"/>
      <c r="M3197" s="63">
        <f t="shared" si="415"/>
        <v>0</v>
      </c>
    </row>
    <row r="3198" spans="1:13">
      <c r="A3198" s="24">
        <v>4</v>
      </c>
      <c r="B3198" s="25" t="s">
        <v>27</v>
      </c>
      <c r="C3198" s="106"/>
      <c r="D3198" s="27">
        <v>115781</v>
      </c>
      <c r="E3198" s="28">
        <f t="shared" si="411"/>
        <v>0</v>
      </c>
      <c r="F3198" s="29">
        <v>0.09</v>
      </c>
      <c r="G3198" s="30">
        <f t="shared" si="412"/>
        <v>0</v>
      </c>
      <c r="H3198" s="31">
        <f t="shared" si="413"/>
        <v>97556.212962962964</v>
      </c>
      <c r="I3198" s="59"/>
      <c r="J3198" s="59"/>
      <c r="K3198" s="59">
        <f t="shared" si="414"/>
        <v>0</v>
      </c>
      <c r="L3198" s="59"/>
      <c r="M3198" s="63">
        <f t="shared" si="415"/>
        <v>0</v>
      </c>
    </row>
    <row r="3199" spans="1:13">
      <c r="A3199" s="24">
        <v>5</v>
      </c>
      <c r="B3199" s="25" t="s">
        <v>28</v>
      </c>
      <c r="C3199" s="32">
        <v>3</v>
      </c>
      <c r="D3199" s="27">
        <v>119943</v>
      </c>
      <c r="E3199" s="28">
        <f t="shared" si="411"/>
        <v>359829</v>
      </c>
      <c r="F3199" s="29">
        <v>0.09</v>
      </c>
      <c r="G3199" s="30">
        <f t="shared" si="412"/>
        <v>327444.39</v>
      </c>
      <c r="H3199" s="31">
        <f t="shared" si="413"/>
        <v>101063.08333333333</v>
      </c>
      <c r="I3199" s="59"/>
      <c r="J3199" s="59"/>
      <c r="K3199" s="59">
        <f t="shared" si="414"/>
        <v>303189.25</v>
      </c>
      <c r="L3199" s="59"/>
      <c r="M3199" s="63">
        <f t="shared" si="415"/>
        <v>303189.25</v>
      </c>
    </row>
    <row r="3200" spans="1:13">
      <c r="A3200" s="24">
        <v>6</v>
      </c>
      <c r="B3200" s="25" t="s">
        <v>29</v>
      </c>
      <c r="C3200" s="26">
        <v>3</v>
      </c>
      <c r="D3200" s="27">
        <v>94810</v>
      </c>
      <c r="E3200" s="28">
        <f t="shared" si="411"/>
        <v>284430</v>
      </c>
      <c r="F3200" s="29">
        <v>0.09</v>
      </c>
      <c r="G3200" s="30">
        <f t="shared" si="412"/>
        <v>258831.3</v>
      </c>
      <c r="H3200" s="31">
        <f t="shared" si="413"/>
        <v>79886.203703703708</v>
      </c>
      <c r="I3200" s="59"/>
      <c r="J3200" s="59"/>
      <c r="K3200" s="59">
        <f t="shared" si="414"/>
        <v>239658.61111111112</v>
      </c>
      <c r="L3200" s="59"/>
      <c r="M3200" s="63">
        <f t="shared" si="415"/>
        <v>239658.61111111112</v>
      </c>
    </row>
    <row r="3201" spans="1:13">
      <c r="A3201" s="24">
        <v>7</v>
      </c>
      <c r="B3201" s="25" t="s">
        <v>30</v>
      </c>
      <c r="C3201" s="34"/>
      <c r="D3201" s="27">
        <v>141396</v>
      </c>
      <c r="E3201" s="28">
        <f t="shared" si="411"/>
        <v>0</v>
      </c>
      <c r="F3201" s="29">
        <v>0.09</v>
      </c>
      <c r="G3201" s="30">
        <f t="shared" si="412"/>
        <v>0</v>
      </c>
      <c r="H3201" s="31">
        <f t="shared" si="413"/>
        <v>119139.22222222222</v>
      </c>
      <c r="I3201" s="59"/>
      <c r="J3201" s="59"/>
      <c r="K3201" s="59">
        <f t="shared" si="414"/>
        <v>0</v>
      </c>
      <c r="L3201" s="59"/>
      <c r="M3201" s="63">
        <f t="shared" si="415"/>
        <v>0</v>
      </c>
    </row>
    <row r="3202" spans="1:13">
      <c r="A3202" s="24">
        <v>8</v>
      </c>
      <c r="B3202" s="25" t="s">
        <v>31</v>
      </c>
      <c r="C3202" s="26"/>
      <c r="D3202" s="27">
        <v>232931</v>
      </c>
      <c r="E3202" s="28">
        <f t="shared" si="411"/>
        <v>0</v>
      </c>
      <c r="F3202" s="29">
        <v>0.09</v>
      </c>
      <c r="G3202" s="30">
        <f t="shared" si="412"/>
        <v>0</v>
      </c>
      <c r="H3202" s="31">
        <f t="shared" si="413"/>
        <v>196265.93518518517</v>
      </c>
      <c r="I3202" s="59"/>
      <c r="J3202" s="59"/>
      <c r="K3202" s="59">
        <f t="shared" si="414"/>
        <v>0</v>
      </c>
      <c r="L3202" s="59"/>
      <c r="M3202" s="63">
        <f t="shared" si="415"/>
        <v>0</v>
      </c>
    </row>
    <row r="3203" spans="1:13">
      <c r="A3203" s="24">
        <v>9</v>
      </c>
      <c r="B3203" s="36" t="s">
        <v>32</v>
      </c>
      <c r="C3203" s="26"/>
      <c r="D3203" s="27">
        <v>101534</v>
      </c>
      <c r="E3203" s="28">
        <f t="shared" si="411"/>
        <v>0</v>
      </c>
      <c r="F3203" s="29">
        <v>0.09</v>
      </c>
      <c r="G3203" s="30">
        <f t="shared" si="412"/>
        <v>0</v>
      </c>
      <c r="H3203" s="31">
        <f t="shared" si="413"/>
        <v>85551.796296296307</v>
      </c>
      <c r="I3203" s="59"/>
      <c r="J3203" s="59"/>
      <c r="K3203" s="59">
        <f t="shared" si="414"/>
        <v>0</v>
      </c>
      <c r="L3203" s="59"/>
      <c r="M3203" s="63">
        <f t="shared" si="415"/>
        <v>0</v>
      </c>
    </row>
    <row r="3204" spans="1:13">
      <c r="A3204" s="24">
        <v>10</v>
      </c>
      <c r="B3204" s="36" t="s">
        <v>33</v>
      </c>
      <c r="C3204" s="37"/>
      <c r="D3204" s="33">
        <v>110148</v>
      </c>
      <c r="E3204" s="28">
        <f t="shared" si="411"/>
        <v>0</v>
      </c>
      <c r="F3204" s="29">
        <v>0.09</v>
      </c>
      <c r="G3204" s="30">
        <f t="shared" si="412"/>
        <v>0</v>
      </c>
      <c r="H3204" s="31">
        <f t="shared" si="413"/>
        <v>92809.888888888876</v>
      </c>
      <c r="I3204" s="59"/>
      <c r="J3204" s="59"/>
      <c r="K3204" s="59">
        <f t="shared" si="414"/>
        <v>0</v>
      </c>
      <c r="L3204" s="59"/>
      <c r="M3204" s="63">
        <f t="shared" si="415"/>
        <v>0</v>
      </c>
    </row>
    <row r="3205" spans="1:13">
      <c r="A3205" s="24">
        <v>11</v>
      </c>
      <c r="B3205" s="25" t="s">
        <v>34</v>
      </c>
      <c r="C3205" s="37"/>
      <c r="D3205" s="27">
        <v>54198</v>
      </c>
      <c r="E3205" s="28">
        <f t="shared" si="411"/>
        <v>0</v>
      </c>
      <c r="F3205" s="29">
        <v>0.09</v>
      </c>
      <c r="G3205" s="30">
        <f t="shared" si="412"/>
        <v>0</v>
      </c>
      <c r="H3205" s="31">
        <f t="shared" si="413"/>
        <v>45666.833333333328</v>
      </c>
      <c r="I3205" s="59"/>
      <c r="J3205" s="59"/>
      <c r="K3205" s="59">
        <f t="shared" si="414"/>
        <v>0</v>
      </c>
      <c r="L3205" s="59"/>
      <c r="M3205" s="63">
        <f t="shared" si="415"/>
        <v>0</v>
      </c>
    </row>
    <row r="3206" spans="1:13">
      <c r="A3206" s="24">
        <v>12</v>
      </c>
      <c r="B3206" s="25" t="s">
        <v>35</v>
      </c>
      <c r="C3206" s="37"/>
      <c r="D3206" s="27">
        <v>49680</v>
      </c>
      <c r="E3206" s="28">
        <f t="shared" si="411"/>
        <v>0</v>
      </c>
      <c r="F3206" s="29">
        <v>0.09</v>
      </c>
      <c r="G3206" s="30">
        <f t="shared" si="412"/>
        <v>0</v>
      </c>
      <c r="H3206" s="31">
        <f t="shared" si="413"/>
        <v>41860</v>
      </c>
      <c r="I3206" s="59"/>
      <c r="J3206" s="59"/>
      <c r="K3206" s="59">
        <f t="shared" si="414"/>
        <v>0</v>
      </c>
      <c r="L3206" s="59"/>
      <c r="M3206" s="63">
        <f t="shared" si="415"/>
        <v>0</v>
      </c>
    </row>
    <row r="3207" spans="1:13">
      <c r="A3207" s="24">
        <v>13</v>
      </c>
      <c r="B3207" s="25" t="s">
        <v>36</v>
      </c>
      <c r="C3207" s="37">
        <v>3</v>
      </c>
      <c r="D3207" s="38">
        <v>64152</v>
      </c>
      <c r="E3207" s="28">
        <f t="shared" si="411"/>
        <v>192456</v>
      </c>
      <c r="F3207" s="29">
        <v>0.09</v>
      </c>
      <c r="G3207" s="30">
        <f t="shared" si="412"/>
        <v>175134.96</v>
      </c>
      <c r="H3207" s="31">
        <f t="shared" si="413"/>
        <v>54053.999999999993</v>
      </c>
      <c r="I3207" s="59"/>
      <c r="J3207" s="59"/>
      <c r="K3207" s="59">
        <f t="shared" si="414"/>
        <v>162161.99999999997</v>
      </c>
      <c r="L3207" s="59"/>
      <c r="M3207" s="63">
        <f t="shared" si="415"/>
        <v>162161.99999999997</v>
      </c>
    </row>
    <row r="3208" spans="1:13">
      <c r="A3208" s="24">
        <v>14</v>
      </c>
      <c r="B3208" s="25" t="s">
        <v>37</v>
      </c>
      <c r="C3208" s="37"/>
      <c r="D3208" s="38">
        <v>65934</v>
      </c>
      <c r="E3208" s="28">
        <f t="shared" si="411"/>
        <v>0</v>
      </c>
      <c r="F3208" s="29">
        <v>0.09</v>
      </c>
      <c r="G3208" s="30">
        <f t="shared" si="412"/>
        <v>0</v>
      </c>
      <c r="H3208" s="31">
        <f t="shared" si="413"/>
        <v>55555.499999999993</v>
      </c>
      <c r="I3208" s="59"/>
      <c r="J3208" s="59"/>
      <c r="K3208" s="59">
        <f t="shared" si="414"/>
        <v>0</v>
      </c>
      <c r="L3208" s="59"/>
      <c r="M3208" s="63">
        <f t="shared" si="415"/>
        <v>0</v>
      </c>
    </row>
    <row r="3209" spans="1:13">
      <c r="A3209" s="24">
        <v>15</v>
      </c>
      <c r="B3209" s="25" t="s">
        <v>38</v>
      </c>
      <c r="C3209" s="37"/>
      <c r="D3209" s="38">
        <v>76626</v>
      </c>
      <c r="E3209" s="28">
        <f t="shared" si="411"/>
        <v>0</v>
      </c>
      <c r="F3209" s="29">
        <v>0.09</v>
      </c>
      <c r="G3209" s="30">
        <f t="shared" si="412"/>
        <v>0</v>
      </c>
      <c r="H3209" s="31">
        <f t="shared" si="413"/>
        <v>64564.5</v>
      </c>
      <c r="I3209" s="59"/>
      <c r="J3209" s="59"/>
      <c r="K3209" s="59">
        <f t="shared" si="414"/>
        <v>0</v>
      </c>
      <c r="L3209" s="59"/>
      <c r="M3209" s="63">
        <f t="shared" si="415"/>
        <v>0</v>
      </c>
    </row>
    <row r="3210" spans="1:13">
      <c r="A3210" s="24">
        <v>16</v>
      </c>
      <c r="B3210" s="25" t="s">
        <v>39</v>
      </c>
      <c r="C3210" s="37"/>
      <c r="D3210" s="38">
        <v>80190</v>
      </c>
      <c r="E3210" s="28">
        <f t="shared" si="411"/>
        <v>0</v>
      </c>
      <c r="F3210" s="29">
        <v>0.09</v>
      </c>
      <c r="G3210" s="30">
        <f t="shared" si="412"/>
        <v>0</v>
      </c>
      <c r="H3210" s="31">
        <f t="shared" si="413"/>
        <v>67567.5</v>
      </c>
      <c r="I3210" s="59"/>
      <c r="J3210" s="59"/>
      <c r="K3210" s="59">
        <f t="shared" si="414"/>
        <v>0</v>
      </c>
      <c r="L3210" s="59"/>
      <c r="M3210" s="63">
        <f t="shared" si="415"/>
        <v>0</v>
      </c>
    </row>
    <row r="3211" spans="1:13">
      <c r="A3211" s="24">
        <v>17</v>
      </c>
      <c r="B3211" s="25" t="s">
        <v>40</v>
      </c>
      <c r="C3211" s="37">
        <v>3</v>
      </c>
      <c r="D3211" s="38">
        <v>113832</v>
      </c>
      <c r="E3211" s="28">
        <f t="shared" si="411"/>
        <v>341496</v>
      </c>
      <c r="F3211" s="29">
        <v>0.09</v>
      </c>
      <c r="G3211" s="30">
        <f t="shared" si="412"/>
        <v>310761.36</v>
      </c>
      <c r="H3211" s="31">
        <f t="shared" si="413"/>
        <v>95914</v>
      </c>
      <c r="I3211" s="59"/>
      <c r="J3211" s="59"/>
      <c r="K3211" s="59">
        <f t="shared" si="414"/>
        <v>287742</v>
      </c>
      <c r="L3211" s="59"/>
      <c r="M3211" s="63">
        <f t="shared" si="415"/>
        <v>287742</v>
      </c>
    </row>
    <row r="3212" spans="1:13">
      <c r="A3212" s="24">
        <v>18</v>
      </c>
      <c r="B3212" s="25" t="s">
        <v>41</v>
      </c>
      <c r="C3212" s="37"/>
      <c r="D3212" s="39">
        <v>98010</v>
      </c>
      <c r="E3212" s="28">
        <f t="shared" si="411"/>
        <v>0</v>
      </c>
      <c r="F3212" s="29">
        <v>0.09</v>
      </c>
      <c r="G3212" s="30">
        <f t="shared" si="412"/>
        <v>0</v>
      </c>
      <c r="H3212" s="31">
        <f t="shared" si="413"/>
        <v>82582.5</v>
      </c>
      <c r="I3212" s="59"/>
      <c r="J3212" s="59"/>
      <c r="K3212" s="59">
        <f t="shared" si="414"/>
        <v>0</v>
      </c>
      <c r="L3212" s="59"/>
      <c r="M3212" s="63">
        <f t="shared" si="415"/>
        <v>0</v>
      </c>
    </row>
    <row r="3213" spans="1:13" ht="17.25">
      <c r="A3213" s="40"/>
      <c r="B3213" s="41" t="s">
        <v>42</v>
      </c>
      <c r="C3213" s="42">
        <f>SUM(C3195:C3212)</f>
        <v>12</v>
      </c>
      <c r="D3213" s="42"/>
      <c r="E3213" s="43">
        <f>SUM(E3195:E3212)</f>
        <v>1178211</v>
      </c>
      <c r="F3213" s="43"/>
      <c r="G3213" s="111">
        <f>SUM(G3195:G3212)</f>
        <v>1072172.0099999998</v>
      </c>
      <c r="H3213" s="45"/>
      <c r="I3213" s="64"/>
      <c r="J3213" s="113"/>
      <c r="K3213" s="113">
        <f>SUM(K3195:K3212)</f>
        <v>992751.86111111112</v>
      </c>
      <c r="L3213" s="113"/>
      <c r="M3213" s="45">
        <f>SUM(M3195:M3212)</f>
        <v>992751.86111111112</v>
      </c>
    </row>
    <row r="3214" spans="1:13" ht="31.5">
      <c r="A3214" s="46"/>
      <c r="B3214" s="47"/>
      <c r="C3214" s="48"/>
      <c r="D3214" s="48"/>
      <c r="E3214" s="49"/>
      <c r="F3214" s="49"/>
      <c r="G3214" s="50"/>
      <c r="H3214" s="51"/>
      <c r="I3214" s="65"/>
      <c r="J3214" s="114"/>
      <c r="K3214" s="114">
        <f>K3213*0.08</f>
        <v>79420.148888888885</v>
      </c>
      <c r="L3214" s="114"/>
      <c r="M3214" s="115">
        <f>M3213*0.1</f>
        <v>99275.186111111121</v>
      </c>
    </row>
    <row r="3215" spans="1:13" ht="18">
      <c r="A3215" s="283"/>
      <c r="B3215" s="283"/>
      <c r="C3215" s="284"/>
      <c r="D3215" s="284"/>
      <c r="E3215" s="54"/>
      <c r="F3215" s="54"/>
      <c r="G3215" s="55"/>
      <c r="H3215" s="56"/>
      <c r="I3215" s="66"/>
      <c r="J3215" s="116"/>
      <c r="K3215" s="116">
        <f>SUM(K3213:K3214)</f>
        <v>1072172.01</v>
      </c>
      <c r="L3215" s="116"/>
      <c r="M3215" s="117">
        <f>SUM(M3213:M3214)</f>
        <v>1092027.0472222222</v>
      </c>
    </row>
    <row r="3216" spans="1:13" ht="18">
      <c r="A3216" s="283" t="s">
        <v>43</v>
      </c>
      <c r="B3216" s="283"/>
      <c r="C3216" s="284" t="s">
        <v>44</v>
      </c>
      <c r="D3216" s="284"/>
      <c r="E3216" s="54"/>
      <c r="F3216" s="54"/>
      <c r="G3216" s="55" t="s">
        <v>45</v>
      </c>
      <c r="H3216" s="56"/>
    </row>
  </sheetData>
  <mergeCells count="1079">
    <mergeCell ref="B3193:E3193"/>
    <mergeCell ref="A3215:B3215"/>
    <mergeCell ref="C3215:D3215"/>
    <mergeCell ref="A3216:B3216"/>
    <mergeCell ref="C3216:D3216"/>
    <mergeCell ref="A3149:G3149"/>
    <mergeCell ref="C3150:G3150"/>
    <mergeCell ref="D3151:G3151"/>
    <mergeCell ref="B3152:E3152"/>
    <mergeCell ref="B3153:E3153"/>
    <mergeCell ref="A3175:B3175"/>
    <mergeCell ref="C3175:D3175"/>
    <mergeCell ref="A3176:B3176"/>
    <mergeCell ref="C3176:D3176"/>
    <mergeCell ref="A3185:G3185"/>
    <mergeCell ref="A3186:G3186"/>
    <mergeCell ref="A3187:G3187"/>
    <mergeCell ref="A3188:G3188"/>
    <mergeCell ref="A3189:G3189"/>
    <mergeCell ref="C3190:G3190"/>
    <mergeCell ref="D3191:G3191"/>
    <mergeCell ref="B3192:E3192"/>
    <mergeCell ref="A3104:G3104"/>
    <mergeCell ref="A3105:G3105"/>
    <mergeCell ref="A3106:G3106"/>
    <mergeCell ref="A3107:G3107"/>
    <mergeCell ref="A3108:G3108"/>
    <mergeCell ref="C3109:G3109"/>
    <mergeCell ref="D3110:G3110"/>
    <mergeCell ref="B3111:E3111"/>
    <mergeCell ref="B3112:E3112"/>
    <mergeCell ref="A3134:B3134"/>
    <mergeCell ref="C3134:D3134"/>
    <mergeCell ref="A3135:B3135"/>
    <mergeCell ref="C3135:D3135"/>
    <mergeCell ref="A3145:G3145"/>
    <mergeCell ref="A3146:G3146"/>
    <mergeCell ref="A3147:G3147"/>
    <mergeCell ref="A3148:G3148"/>
    <mergeCell ref="B3030:E3030"/>
    <mergeCell ref="A3052:B3052"/>
    <mergeCell ref="C3052:D3052"/>
    <mergeCell ref="A3053:B3053"/>
    <mergeCell ref="C3053:D3053"/>
    <mergeCell ref="A3063:G3063"/>
    <mergeCell ref="A3064:G3064"/>
    <mergeCell ref="A3065:G3065"/>
    <mergeCell ref="A3066:G3066"/>
    <mergeCell ref="A3067:G3067"/>
    <mergeCell ref="C3068:G3068"/>
    <mergeCell ref="D3069:G3069"/>
    <mergeCell ref="B3070:E3070"/>
    <mergeCell ref="B3071:E3071"/>
    <mergeCell ref="A3093:B3093"/>
    <mergeCell ref="C3093:D3093"/>
    <mergeCell ref="A3094:B3094"/>
    <mergeCell ref="C3094:D3094"/>
    <mergeCell ref="A2986:G2986"/>
    <mergeCell ref="C2987:G2987"/>
    <mergeCell ref="D2988:G2988"/>
    <mergeCell ref="B2989:E2989"/>
    <mergeCell ref="B2990:E2990"/>
    <mergeCell ref="A3012:B3012"/>
    <mergeCell ref="C3012:D3012"/>
    <mergeCell ref="A3013:B3013"/>
    <mergeCell ref="C3013:D3013"/>
    <mergeCell ref="A3022:G3022"/>
    <mergeCell ref="A3023:G3023"/>
    <mergeCell ref="A3024:G3024"/>
    <mergeCell ref="A3025:G3025"/>
    <mergeCell ref="A3026:G3026"/>
    <mergeCell ref="C3027:G3027"/>
    <mergeCell ref="D3028:G3028"/>
    <mergeCell ref="B3029:E3029"/>
    <mergeCell ref="A2940:G2940"/>
    <mergeCell ref="A2941:G2941"/>
    <mergeCell ref="A2942:G2942"/>
    <mergeCell ref="A2943:G2943"/>
    <mergeCell ref="A2944:G2944"/>
    <mergeCell ref="C2945:G2945"/>
    <mergeCell ref="D2946:G2946"/>
    <mergeCell ref="B2947:E2947"/>
    <mergeCell ref="B2948:E2948"/>
    <mergeCell ref="A2970:B2970"/>
    <mergeCell ref="C2970:D2970"/>
    <mergeCell ref="A2971:B2971"/>
    <mergeCell ref="C2971:D2971"/>
    <mergeCell ref="A2982:G2982"/>
    <mergeCell ref="A2983:G2983"/>
    <mergeCell ref="A2984:G2984"/>
    <mergeCell ref="A2985:G2985"/>
    <mergeCell ref="B2865:E2865"/>
    <mergeCell ref="A2887:B2887"/>
    <mergeCell ref="C2887:D2887"/>
    <mergeCell ref="A2888:B2888"/>
    <mergeCell ref="C2888:D2888"/>
    <mergeCell ref="A2900:G2900"/>
    <mergeCell ref="A2901:G2901"/>
    <mergeCell ref="A2902:G2902"/>
    <mergeCell ref="A2903:G2903"/>
    <mergeCell ref="A2904:G2904"/>
    <mergeCell ref="C2905:G2905"/>
    <mergeCell ref="D2906:G2906"/>
    <mergeCell ref="B2907:E2907"/>
    <mergeCell ref="B2908:E2908"/>
    <mergeCell ref="A2930:B2930"/>
    <mergeCell ref="C2930:D2930"/>
    <mergeCell ref="A2931:B2931"/>
    <mergeCell ref="C2931:D2931"/>
    <mergeCell ref="A2819:G2819"/>
    <mergeCell ref="C2820:G2820"/>
    <mergeCell ref="D2821:G2821"/>
    <mergeCell ref="B2822:E2822"/>
    <mergeCell ref="B2823:E2823"/>
    <mergeCell ref="A2845:B2845"/>
    <mergeCell ref="C2845:D2845"/>
    <mergeCell ref="A2846:B2846"/>
    <mergeCell ref="C2846:D2846"/>
    <mergeCell ref="A2857:G2857"/>
    <mergeCell ref="A2858:G2858"/>
    <mergeCell ref="A2859:G2859"/>
    <mergeCell ref="A2860:G2860"/>
    <mergeCell ref="A2861:G2861"/>
    <mergeCell ref="C2862:G2862"/>
    <mergeCell ref="D2863:G2863"/>
    <mergeCell ref="B2864:E2864"/>
    <mergeCell ref="A2773:G2773"/>
    <mergeCell ref="A2774:G2774"/>
    <mergeCell ref="A2775:G2775"/>
    <mergeCell ref="A2776:G2776"/>
    <mergeCell ref="A2777:G2777"/>
    <mergeCell ref="C2778:G2778"/>
    <mergeCell ref="D2779:G2779"/>
    <mergeCell ref="B2780:E2780"/>
    <mergeCell ref="B2781:E2781"/>
    <mergeCell ref="A2803:B2803"/>
    <mergeCell ref="C2803:D2803"/>
    <mergeCell ref="A2804:B2804"/>
    <mergeCell ref="C2804:D2804"/>
    <mergeCell ref="A2815:G2815"/>
    <mergeCell ref="A2816:G2816"/>
    <mergeCell ref="A2817:G2817"/>
    <mergeCell ref="A2818:G2818"/>
    <mergeCell ref="B2700:E2700"/>
    <mergeCell ref="A2722:B2722"/>
    <mergeCell ref="C2722:D2722"/>
    <mergeCell ref="A2723:B2723"/>
    <mergeCell ref="C2723:D2723"/>
    <mergeCell ref="A2733:G2733"/>
    <mergeCell ref="A2734:G2734"/>
    <mergeCell ref="A2735:G2735"/>
    <mergeCell ref="A2736:G2736"/>
    <mergeCell ref="A2737:G2737"/>
    <mergeCell ref="C2738:G2738"/>
    <mergeCell ref="D2739:G2739"/>
    <mergeCell ref="B2740:E2740"/>
    <mergeCell ref="B2741:E2741"/>
    <mergeCell ref="A2763:B2763"/>
    <mergeCell ref="C2763:D2763"/>
    <mergeCell ref="A2764:B2764"/>
    <mergeCell ref="C2764:D2764"/>
    <mergeCell ref="A2656:G2656"/>
    <mergeCell ref="C2657:G2657"/>
    <mergeCell ref="D2658:G2658"/>
    <mergeCell ref="B2659:E2659"/>
    <mergeCell ref="B2660:E2660"/>
    <mergeCell ref="A2682:B2682"/>
    <mergeCell ref="C2682:D2682"/>
    <mergeCell ref="A2683:B2683"/>
    <mergeCell ref="C2683:D2683"/>
    <mergeCell ref="A2692:G2692"/>
    <mergeCell ref="A2693:G2693"/>
    <mergeCell ref="A2694:G2694"/>
    <mergeCell ref="A2695:G2695"/>
    <mergeCell ref="A2696:G2696"/>
    <mergeCell ref="C2697:G2697"/>
    <mergeCell ref="D2698:G2698"/>
    <mergeCell ref="B2699:E2699"/>
    <mergeCell ref="A2609:G2609"/>
    <mergeCell ref="A2610:G2610"/>
    <mergeCell ref="A2611:G2611"/>
    <mergeCell ref="A2612:G2612"/>
    <mergeCell ref="A2613:G2613"/>
    <mergeCell ref="C2614:G2614"/>
    <mergeCell ref="D2615:G2615"/>
    <mergeCell ref="B2616:E2616"/>
    <mergeCell ref="B2617:E2617"/>
    <mergeCell ref="A2639:B2639"/>
    <mergeCell ref="C2639:D2639"/>
    <mergeCell ref="A2640:B2640"/>
    <mergeCell ref="C2640:D2640"/>
    <mergeCell ref="A2652:G2652"/>
    <mergeCell ref="A2653:G2653"/>
    <mergeCell ref="A2654:G2654"/>
    <mergeCell ref="A2655:G2655"/>
    <mergeCell ref="B2536:E2536"/>
    <mergeCell ref="A2558:B2558"/>
    <mergeCell ref="C2558:D2558"/>
    <mergeCell ref="A2559:B2559"/>
    <mergeCell ref="C2559:D2559"/>
    <mergeCell ref="A2568:G2568"/>
    <mergeCell ref="A2569:G2569"/>
    <mergeCell ref="A2570:G2570"/>
    <mergeCell ref="A2571:G2571"/>
    <mergeCell ref="A2572:G2572"/>
    <mergeCell ref="C2573:G2573"/>
    <mergeCell ref="D2574:G2574"/>
    <mergeCell ref="B2575:E2575"/>
    <mergeCell ref="B2576:E2576"/>
    <mergeCell ref="A2598:B2598"/>
    <mergeCell ref="C2598:D2598"/>
    <mergeCell ref="A2599:B2599"/>
    <mergeCell ref="C2599:D2599"/>
    <mergeCell ref="A2493:G2493"/>
    <mergeCell ref="C2494:G2494"/>
    <mergeCell ref="D2495:G2495"/>
    <mergeCell ref="B2496:E2496"/>
    <mergeCell ref="B2497:E2497"/>
    <mergeCell ref="A2519:B2519"/>
    <mergeCell ref="C2519:D2519"/>
    <mergeCell ref="A2520:B2520"/>
    <mergeCell ref="C2520:D2520"/>
    <mergeCell ref="A2528:G2528"/>
    <mergeCell ref="A2529:G2529"/>
    <mergeCell ref="A2530:G2530"/>
    <mergeCell ref="A2531:G2531"/>
    <mergeCell ref="A2532:G2532"/>
    <mergeCell ref="C2533:G2533"/>
    <mergeCell ref="D2534:G2534"/>
    <mergeCell ref="B2535:E2535"/>
    <mergeCell ref="A2449:G2449"/>
    <mergeCell ref="A2450:G2450"/>
    <mergeCell ref="A2451:G2451"/>
    <mergeCell ref="A2452:G2452"/>
    <mergeCell ref="A2453:G2453"/>
    <mergeCell ref="C2454:G2454"/>
    <mergeCell ref="D2455:G2455"/>
    <mergeCell ref="B2456:E2456"/>
    <mergeCell ref="B2457:E2457"/>
    <mergeCell ref="A2479:B2479"/>
    <mergeCell ref="C2479:D2479"/>
    <mergeCell ref="A2480:B2480"/>
    <mergeCell ref="C2480:D2480"/>
    <mergeCell ref="A2489:G2489"/>
    <mergeCell ref="A2490:G2490"/>
    <mergeCell ref="A2491:G2491"/>
    <mergeCell ref="A2492:G2492"/>
    <mergeCell ref="B2380:E2380"/>
    <mergeCell ref="A2402:B2402"/>
    <mergeCell ref="C2402:D2402"/>
    <mergeCell ref="A2403:B2403"/>
    <mergeCell ref="C2403:D2403"/>
    <mergeCell ref="A2410:G2410"/>
    <mergeCell ref="A2411:G2411"/>
    <mergeCell ref="A2412:G2412"/>
    <mergeCell ref="A2413:G2413"/>
    <mergeCell ref="A2414:G2414"/>
    <mergeCell ref="C2415:G2415"/>
    <mergeCell ref="D2416:G2416"/>
    <mergeCell ref="B2417:E2417"/>
    <mergeCell ref="B2418:E2418"/>
    <mergeCell ref="A2440:B2440"/>
    <mergeCell ref="C2440:D2440"/>
    <mergeCell ref="A2441:B2441"/>
    <mergeCell ref="C2441:D2441"/>
    <mergeCell ref="A2336:G2336"/>
    <mergeCell ref="C2337:G2337"/>
    <mergeCell ref="D2338:G2338"/>
    <mergeCell ref="B2339:E2339"/>
    <mergeCell ref="B2340:E2340"/>
    <mergeCell ref="A2362:B2362"/>
    <mergeCell ref="C2362:D2362"/>
    <mergeCell ref="A2363:B2363"/>
    <mergeCell ref="C2363:D2363"/>
    <mergeCell ref="A2372:G2372"/>
    <mergeCell ref="A2373:G2373"/>
    <mergeCell ref="A2374:G2374"/>
    <mergeCell ref="A2375:G2375"/>
    <mergeCell ref="A2376:G2376"/>
    <mergeCell ref="C2377:G2377"/>
    <mergeCell ref="D2378:G2378"/>
    <mergeCell ref="B2379:E2379"/>
    <mergeCell ref="A2294:G2294"/>
    <mergeCell ref="A2295:G2295"/>
    <mergeCell ref="A2296:G2296"/>
    <mergeCell ref="A2297:G2297"/>
    <mergeCell ref="A2298:G2298"/>
    <mergeCell ref="C2299:G2299"/>
    <mergeCell ref="D2300:G2300"/>
    <mergeCell ref="B2301:E2301"/>
    <mergeCell ref="B2302:E2302"/>
    <mergeCell ref="A2324:B2324"/>
    <mergeCell ref="C2324:D2324"/>
    <mergeCell ref="A2325:B2325"/>
    <mergeCell ref="C2325:D2325"/>
    <mergeCell ref="A2332:G2332"/>
    <mergeCell ref="A2333:G2333"/>
    <mergeCell ref="A2334:G2334"/>
    <mergeCell ref="A2335:G2335"/>
    <mergeCell ref="B2223:E2223"/>
    <mergeCell ref="A2245:B2245"/>
    <mergeCell ref="C2245:D2245"/>
    <mergeCell ref="A2246:B2246"/>
    <mergeCell ref="C2246:D2246"/>
    <mergeCell ref="A2254:G2254"/>
    <mergeCell ref="A2255:G2255"/>
    <mergeCell ref="A2256:G2256"/>
    <mergeCell ref="A2257:G2257"/>
    <mergeCell ref="A2258:G2258"/>
    <mergeCell ref="C2259:G2259"/>
    <mergeCell ref="D2260:G2260"/>
    <mergeCell ref="B2261:E2261"/>
    <mergeCell ref="B2262:E2262"/>
    <mergeCell ref="A2284:B2284"/>
    <mergeCell ref="C2284:D2284"/>
    <mergeCell ref="A2285:B2285"/>
    <mergeCell ref="C2285:D2285"/>
    <mergeCell ref="A2178:G2178"/>
    <mergeCell ref="C2179:G2179"/>
    <mergeCell ref="D2180:G2180"/>
    <mergeCell ref="B2181:E2181"/>
    <mergeCell ref="B2182:E2182"/>
    <mergeCell ref="A2204:B2204"/>
    <mergeCell ref="C2204:D2204"/>
    <mergeCell ref="A2205:B2205"/>
    <mergeCell ref="C2205:D2205"/>
    <mergeCell ref="A2215:G2215"/>
    <mergeCell ref="A2216:G2216"/>
    <mergeCell ref="A2217:G2217"/>
    <mergeCell ref="A2218:G2218"/>
    <mergeCell ref="A2219:G2219"/>
    <mergeCell ref="C2220:G2220"/>
    <mergeCell ref="D2221:G2221"/>
    <mergeCell ref="B2222:E2222"/>
    <mergeCell ref="A2134:G2134"/>
    <mergeCell ref="A2135:G2135"/>
    <mergeCell ref="A2136:G2136"/>
    <mergeCell ref="A2137:G2137"/>
    <mergeCell ref="A2138:G2138"/>
    <mergeCell ref="C2139:G2139"/>
    <mergeCell ref="D2140:G2140"/>
    <mergeCell ref="B2141:E2141"/>
    <mergeCell ref="B2142:E2142"/>
    <mergeCell ref="A2164:B2164"/>
    <mergeCell ref="C2164:D2164"/>
    <mergeCell ref="A2165:B2165"/>
    <mergeCell ref="C2165:D2165"/>
    <mergeCell ref="A2174:G2174"/>
    <mergeCell ref="A2175:G2175"/>
    <mergeCell ref="A2176:G2176"/>
    <mergeCell ref="A2177:G2177"/>
    <mergeCell ref="B2065:E2065"/>
    <mergeCell ref="A2087:B2087"/>
    <mergeCell ref="C2087:D2087"/>
    <mergeCell ref="A2088:B2088"/>
    <mergeCell ref="C2088:D2088"/>
    <mergeCell ref="A2096:G2096"/>
    <mergeCell ref="A2097:G2097"/>
    <mergeCell ref="A2098:G2098"/>
    <mergeCell ref="A2099:G2099"/>
    <mergeCell ref="A2100:G2100"/>
    <mergeCell ref="C2101:G2101"/>
    <mergeCell ref="D2102:G2102"/>
    <mergeCell ref="B2103:E2103"/>
    <mergeCell ref="B2104:E2104"/>
    <mergeCell ref="A2126:B2126"/>
    <mergeCell ref="C2126:D2126"/>
    <mergeCell ref="A2127:B2127"/>
    <mergeCell ref="C2127:D2127"/>
    <mergeCell ref="A2022:G2022"/>
    <mergeCell ref="C2023:G2023"/>
    <mergeCell ref="D2024:G2024"/>
    <mergeCell ref="B2025:E2025"/>
    <mergeCell ref="B2026:E2026"/>
    <mergeCell ref="A2048:B2048"/>
    <mergeCell ref="C2048:D2048"/>
    <mergeCell ref="A2049:B2049"/>
    <mergeCell ref="C2049:D2049"/>
    <mergeCell ref="A2057:G2057"/>
    <mergeCell ref="A2058:G2058"/>
    <mergeCell ref="A2059:G2059"/>
    <mergeCell ref="A2060:G2060"/>
    <mergeCell ref="A2061:G2061"/>
    <mergeCell ref="C2062:G2062"/>
    <mergeCell ref="D2063:G2063"/>
    <mergeCell ref="B2064:E2064"/>
    <mergeCell ref="A1977:G1977"/>
    <mergeCell ref="A1978:G1978"/>
    <mergeCell ref="A1979:G1979"/>
    <mergeCell ref="A1980:G1980"/>
    <mergeCell ref="A1981:G1981"/>
    <mergeCell ref="C1982:G1982"/>
    <mergeCell ref="D1983:G1983"/>
    <mergeCell ref="B1984:E1984"/>
    <mergeCell ref="B1985:E1985"/>
    <mergeCell ref="A2007:B2007"/>
    <mergeCell ref="C2007:D2007"/>
    <mergeCell ref="A2008:B2008"/>
    <mergeCell ref="C2008:D2008"/>
    <mergeCell ref="A2018:G2018"/>
    <mergeCell ref="A2019:G2019"/>
    <mergeCell ref="A2020:G2020"/>
    <mergeCell ref="A2021:G2021"/>
    <mergeCell ref="B1907:E1907"/>
    <mergeCell ref="A1929:B1929"/>
    <mergeCell ref="C1929:D1929"/>
    <mergeCell ref="A1930:B1930"/>
    <mergeCell ref="C1930:D1930"/>
    <mergeCell ref="A1938:G1938"/>
    <mergeCell ref="A1939:G1939"/>
    <mergeCell ref="A1940:G1940"/>
    <mergeCell ref="A1941:G1941"/>
    <mergeCell ref="A1942:G1942"/>
    <mergeCell ref="C1943:G1943"/>
    <mergeCell ref="D1944:G1944"/>
    <mergeCell ref="B1945:E1945"/>
    <mergeCell ref="B1946:E1946"/>
    <mergeCell ref="A1968:B1968"/>
    <mergeCell ref="C1968:D1968"/>
    <mergeCell ref="A1969:B1969"/>
    <mergeCell ref="C1969:D1969"/>
    <mergeCell ref="A1864:G1864"/>
    <mergeCell ref="C1865:G1865"/>
    <mergeCell ref="D1866:G1866"/>
    <mergeCell ref="B1867:E1867"/>
    <mergeCell ref="B1868:E1868"/>
    <mergeCell ref="A1890:B1890"/>
    <mergeCell ref="C1890:D1890"/>
    <mergeCell ref="A1891:B1891"/>
    <mergeCell ref="C1891:D1891"/>
    <mergeCell ref="A1899:G1899"/>
    <mergeCell ref="A1900:G1900"/>
    <mergeCell ref="A1901:G1901"/>
    <mergeCell ref="A1902:G1902"/>
    <mergeCell ref="A1903:G1903"/>
    <mergeCell ref="C1904:G1904"/>
    <mergeCell ref="D1905:G1905"/>
    <mergeCell ref="B1906:E1906"/>
    <mergeCell ref="A1821:G1821"/>
    <mergeCell ref="A1822:G1822"/>
    <mergeCell ref="A1823:G1823"/>
    <mergeCell ref="A1824:G1824"/>
    <mergeCell ref="A1825:G1825"/>
    <mergeCell ref="C1826:G1826"/>
    <mergeCell ref="D1827:G1827"/>
    <mergeCell ref="B1828:E1828"/>
    <mergeCell ref="B1829:E1829"/>
    <mergeCell ref="A1851:B1851"/>
    <mergeCell ref="C1851:D1851"/>
    <mergeCell ref="A1852:B1852"/>
    <mergeCell ref="C1852:D1852"/>
    <mergeCell ref="A1860:G1860"/>
    <mergeCell ref="A1861:G1861"/>
    <mergeCell ref="A1862:G1862"/>
    <mergeCell ref="A1863:G1863"/>
    <mergeCell ref="B1752:E1752"/>
    <mergeCell ref="A1774:B1774"/>
    <mergeCell ref="C1774:D1774"/>
    <mergeCell ref="A1775:B1775"/>
    <mergeCell ref="C1775:D1775"/>
    <mergeCell ref="A1783:G1783"/>
    <mergeCell ref="A1784:G1784"/>
    <mergeCell ref="A1785:G1785"/>
    <mergeCell ref="A1786:G1786"/>
    <mergeCell ref="A1787:G1787"/>
    <mergeCell ref="C1788:G1788"/>
    <mergeCell ref="D1789:G1789"/>
    <mergeCell ref="B1790:E1790"/>
    <mergeCell ref="B1791:E1791"/>
    <mergeCell ref="A1813:B1813"/>
    <mergeCell ref="C1813:D1813"/>
    <mergeCell ref="A1814:B1814"/>
    <mergeCell ref="C1814:D1814"/>
    <mergeCell ref="A1710:G1710"/>
    <mergeCell ref="C1711:G1711"/>
    <mergeCell ref="D1712:G1712"/>
    <mergeCell ref="B1713:E1713"/>
    <mergeCell ref="B1714:E1714"/>
    <mergeCell ref="A1736:B1736"/>
    <mergeCell ref="C1736:D1736"/>
    <mergeCell ref="A1737:B1737"/>
    <mergeCell ref="C1737:D1737"/>
    <mergeCell ref="A1744:G1744"/>
    <mergeCell ref="A1745:G1745"/>
    <mergeCell ref="A1746:G1746"/>
    <mergeCell ref="A1747:G1747"/>
    <mergeCell ref="A1748:G1748"/>
    <mergeCell ref="C1749:G1749"/>
    <mergeCell ref="D1750:G1750"/>
    <mergeCell ref="B1751:E1751"/>
    <mergeCell ref="A1671:G1671"/>
    <mergeCell ref="A1672:G1672"/>
    <mergeCell ref="A1673:G1673"/>
    <mergeCell ref="A1674:G1674"/>
    <mergeCell ref="A1675:G1675"/>
    <mergeCell ref="C1676:G1676"/>
    <mergeCell ref="D1677:G1677"/>
    <mergeCell ref="B1678:E1678"/>
    <mergeCell ref="B1679:E1679"/>
    <mergeCell ref="A1701:B1701"/>
    <mergeCell ref="C1701:D1701"/>
    <mergeCell ref="A1702:B1702"/>
    <mergeCell ref="C1702:D1702"/>
    <mergeCell ref="A1706:G1706"/>
    <mergeCell ref="A1707:G1707"/>
    <mergeCell ref="A1708:G1708"/>
    <mergeCell ref="A1709:G1709"/>
    <mergeCell ref="B1606:E1606"/>
    <mergeCell ref="A1628:B1628"/>
    <mergeCell ref="C1628:D1628"/>
    <mergeCell ref="A1629:B1629"/>
    <mergeCell ref="C1629:D1629"/>
    <mergeCell ref="A1633:G1633"/>
    <mergeCell ref="A1634:G1634"/>
    <mergeCell ref="A1635:G1635"/>
    <mergeCell ref="A1636:G1636"/>
    <mergeCell ref="A1637:G1637"/>
    <mergeCell ref="C1638:G1638"/>
    <mergeCell ref="D1639:G1639"/>
    <mergeCell ref="B1640:E1640"/>
    <mergeCell ref="B1641:E1641"/>
    <mergeCell ref="A1663:B1663"/>
    <mergeCell ref="C1663:D1663"/>
    <mergeCell ref="A1664:B1664"/>
    <mergeCell ref="C1664:D1664"/>
    <mergeCell ref="A1567:G1567"/>
    <mergeCell ref="C1568:G1568"/>
    <mergeCell ref="D1569:G1569"/>
    <mergeCell ref="B1570:E1570"/>
    <mergeCell ref="B1571:E1571"/>
    <mergeCell ref="A1593:B1593"/>
    <mergeCell ref="C1593:D1593"/>
    <mergeCell ref="A1594:B1594"/>
    <mergeCell ref="C1594:D1594"/>
    <mergeCell ref="A1598:G1598"/>
    <mergeCell ref="A1599:G1599"/>
    <mergeCell ref="A1600:G1600"/>
    <mergeCell ref="A1601:G1601"/>
    <mergeCell ref="A1602:G1602"/>
    <mergeCell ref="C1603:G1603"/>
    <mergeCell ref="D1604:G1604"/>
    <mergeCell ref="B1605:E1605"/>
    <mergeCell ref="A1528:G1528"/>
    <mergeCell ref="A1529:G1529"/>
    <mergeCell ref="A1530:G1530"/>
    <mergeCell ref="A1531:G1531"/>
    <mergeCell ref="A1532:G1532"/>
    <mergeCell ref="C1533:G1533"/>
    <mergeCell ref="D1534:G1534"/>
    <mergeCell ref="B1535:E1535"/>
    <mergeCell ref="B1536:E1536"/>
    <mergeCell ref="A1558:B1558"/>
    <mergeCell ref="C1558:D1558"/>
    <mergeCell ref="A1559:B1559"/>
    <mergeCell ref="C1559:D1559"/>
    <mergeCell ref="A1563:G1563"/>
    <mergeCell ref="A1564:G1564"/>
    <mergeCell ref="A1565:G1565"/>
    <mergeCell ref="A1566:G1566"/>
    <mergeCell ref="B1465:E1465"/>
    <mergeCell ref="A1487:B1487"/>
    <mergeCell ref="C1487:D1487"/>
    <mergeCell ref="A1488:B1488"/>
    <mergeCell ref="C1488:D1488"/>
    <mergeCell ref="A1494:G1494"/>
    <mergeCell ref="A1495:G1495"/>
    <mergeCell ref="A1496:G1496"/>
    <mergeCell ref="A1497:G1497"/>
    <mergeCell ref="A1498:G1498"/>
    <mergeCell ref="C1499:G1499"/>
    <mergeCell ref="D1500:G1500"/>
    <mergeCell ref="B1501:E1501"/>
    <mergeCell ref="B1502:E1502"/>
    <mergeCell ref="A1524:B1524"/>
    <mergeCell ref="C1524:D1524"/>
    <mergeCell ref="A1525:B1525"/>
    <mergeCell ref="C1525:D1525"/>
    <mergeCell ref="A1425:G1425"/>
    <mergeCell ref="C1426:G1426"/>
    <mergeCell ref="D1427:G1427"/>
    <mergeCell ref="B1428:E1428"/>
    <mergeCell ref="B1429:E1429"/>
    <mergeCell ref="A1451:B1451"/>
    <mergeCell ref="C1451:D1451"/>
    <mergeCell ref="A1452:B1452"/>
    <mergeCell ref="C1452:D1452"/>
    <mergeCell ref="A1457:G1457"/>
    <mergeCell ref="A1458:G1458"/>
    <mergeCell ref="A1459:G1459"/>
    <mergeCell ref="A1460:G1460"/>
    <mergeCell ref="A1461:G1461"/>
    <mergeCell ref="C1462:G1462"/>
    <mergeCell ref="D1463:G1463"/>
    <mergeCell ref="B1464:E1464"/>
    <mergeCell ref="A1386:G1386"/>
    <mergeCell ref="A1387:G1387"/>
    <mergeCell ref="A1388:G1388"/>
    <mergeCell ref="A1389:G1389"/>
    <mergeCell ref="A1390:G1390"/>
    <mergeCell ref="C1391:G1391"/>
    <mergeCell ref="D1392:G1392"/>
    <mergeCell ref="B1393:E1393"/>
    <mergeCell ref="B1394:E1394"/>
    <mergeCell ref="A1416:B1416"/>
    <mergeCell ref="C1416:D1416"/>
    <mergeCell ref="A1417:B1417"/>
    <mergeCell ref="C1417:D1417"/>
    <mergeCell ref="A1421:G1421"/>
    <mergeCell ref="A1422:G1422"/>
    <mergeCell ref="A1423:G1423"/>
    <mergeCell ref="A1424:G1424"/>
    <mergeCell ref="B1324:E1324"/>
    <mergeCell ref="A1346:B1346"/>
    <mergeCell ref="C1346:D1346"/>
    <mergeCell ref="A1347:B1347"/>
    <mergeCell ref="C1347:D1347"/>
    <mergeCell ref="A1351:G1351"/>
    <mergeCell ref="A1352:G1352"/>
    <mergeCell ref="A1353:G1353"/>
    <mergeCell ref="A1354:G1354"/>
    <mergeCell ref="A1355:G1355"/>
    <mergeCell ref="C1356:G1356"/>
    <mergeCell ref="D1357:G1357"/>
    <mergeCell ref="B1358:E1358"/>
    <mergeCell ref="B1359:E1359"/>
    <mergeCell ref="A1381:B1381"/>
    <mergeCell ref="C1381:D1381"/>
    <mergeCell ref="A1382:B1382"/>
    <mergeCell ref="C1382:D1382"/>
    <mergeCell ref="A1284:G1284"/>
    <mergeCell ref="C1285:G1285"/>
    <mergeCell ref="D1286:G1286"/>
    <mergeCell ref="B1287:E1287"/>
    <mergeCell ref="B1288:E1288"/>
    <mergeCell ref="A1310:B1310"/>
    <mergeCell ref="C1310:D1310"/>
    <mergeCell ref="A1311:B1311"/>
    <mergeCell ref="C1311:D1311"/>
    <mergeCell ref="A1316:G1316"/>
    <mergeCell ref="A1317:G1317"/>
    <mergeCell ref="A1318:G1318"/>
    <mergeCell ref="A1319:G1319"/>
    <mergeCell ref="A1320:G1320"/>
    <mergeCell ref="C1321:G1321"/>
    <mergeCell ref="D1322:G1322"/>
    <mergeCell ref="B1323:E1323"/>
    <mergeCell ref="A1245:G1245"/>
    <mergeCell ref="A1246:G1246"/>
    <mergeCell ref="A1247:G1247"/>
    <mergeCell ref="A1248:G1248"/>
    <mergeCell ref="A1249:G1249"/>
    <mergeCell ref="C1250:G1250"/>
    <mergeCell ref="D1251:G1251"/>
    <mergeCell ref="B1252:E1252"/>
    <mergeCell ref="B1253:E1253"/>
    <mergeCell ref="A1275:B1275"/>
    <mergeCell ref="C1275:D1275"/>
    <mergeCell ref="A1276:B1276"/>
    <mergeCell ref="C1276:D1276"/>
    <mergeCell ref="A1280:G1280"/>
    <mergeCell ref="A1281:G1281"/>
    <mergeCell ref="A1282:G1282"/>
    <mergeCell ref="A1283:G1283"/>
    <mergeCell ref="B1183:E1183"/>
    <mergeCell ref="A1205:B1205"/>
    <mergeCell ref="C1205:D1205"/>
    <mergeCell ref="A1206:B1206"/>
    <mergeCell ref="C1206:D1206"/>
    <mergeCell ref="A1210:G1210"/>
    <mergeCell ref="A1211:G1211"/>
    <mergeCell ref="A1212:G1212"/>
    <mergeCell ref="A1213:G1213"/>
    <mergeCell ref="A1214:G1214"/>
    <mergeCell ref="C1215:G1215"/>
    <mergeCell ref="D1216:G1216"/>
    <mergeCell ref="B1217:E1217"/>
    <mergeCell ref="B1218:E1218"/>
    <mergeCell ref="A1240:B1240"/>
    <mergeCell ref="C1240:D1240"/>
    <mergeCell ref="A1241:B1241"/>
    <mergeCell ref="C1241:D1241"/>
    <mergeCell ref="A1143:G1143"/>
    <mergeCell ref="C1144:G1144"/>
    <mergeCell ref="D1145:G1145"/>
    <mergeCell ref="B1146:E1146"/>
    <mergeCell ref="B1147:E1147"/>
    <mergeCell ref="A1169:B1169"/>
    <mergeCell ref="C1169:D1169"/>
    <mergeCell ref="A1170:B1170"/>
    <mergeCell ref="C1170:D1170"/>
    <mergeCell ref="A1175:G1175"/>
    <mergeCell ref="A1176:G1176"/>
    <mergeCell ref="A1177:G1177"/>
    <mergeCell ref="A1178:G1178"/>
    <mergeCell ref="A1179:G1179"/>
    <mergeCell ref="C1180:G1180"/>
    <mergeCell ref="D1181:G1181"/>
    <mergeCell ref="B1182:E1182"/>
    <mergeCell ref="A1103:G1103"/>
    <mergeCell ref="A1104:G1104"/>
    <mergeCell ref="A1105:G1105"/>
    <mergeCell ref="A1106:G1106"/>
    <mergeCell ref="A1107:G1107"/>
    <mergeCell ref="C1108:G1108"/>
    <mergeCell ref="D1109:G1109"/>
    <mergeCell ref="B1110:E1110"/>
    <mergeCell ref="B1111:E1111"/>
    <mergeCell ref="A1133:B1133"/>
    <mergeCell ref="C1133:D1133"/>
    <mergeCell ref="A1134:B1134"/>
    <mergeCell ref="C1134:D1134"/>
    <mergeCell ref="A1139:G1139"/>
    <mergeCell ref="A1140:G1140"/>
    <mergeCell ref="A1141:G1141"/>
    <mergeCell ref="A1142:G1142"/>
    <mergeCell ref="B1038:E1038"/>
    <mergeCell ref="A1060:B1060"/>
    <mergeCell ref="C1060:D1060"/>
    <mergeCell ref="A1061:B1061"/>
    <mergeCell ref="C1061:D1061"/>
    <mergeCell ref="A1066:G1066"/>
    <mergeCell ref="A1067:G1067"/>
    <mergeCell ref="A1068:G1068"/>
    <mergeCell ref="A1069:G1069"/>
    <mergeCell ref="A1070:G1070"/>
    <mergeCell ref="C1071:G1071"/>
    <mergeCell ref="D1072:G1072"/>
    <mergeCell ref="B1073:E1073"/>
    <mergeCell ref="B1074:E1074"/>
    <mergeCell ref="A1096:B1096"/>
    <mergeCell ref="C1096:D1096"/>
    <mergeCell ref="A1097:B1097"/>
    <mergeCell ref="C1097:D1097"/>
    <mergeCell ref="A998:G998"/>
    <mergeCell ref="C999:G999"/>
    <mergeCell ref="D1000:G1000"/>
    <mergeCell ref="B1001:E1001"/>
    <mergeCell ref="B1002:E1002"/>
    <mergeCell ref="A1024:B1024"/>
    <mergeCell ref="C1024:D1024"/>
    <mergeCell ref="A1025:B1025"/>
    <mergeCell ref="C1025:D1025"/>
    <mergeCell ref="A1030:G1030"/>
    <mergeCell ref="A1031:G1031"/>
    <mergeCell ref="A1032:G1032"/>
    <mergeCell ref="A1033:G1033"/>
    <mergeCell ref="A1034:G1034"/>
    <mergeCell ref="C1035:G1035"/>
    <mergeCell ref="D1036:G1036"/>
    <mergeCell ref="B1037:E1037"/>
    <mergeCell ref="A959:G959"/>
    <mergeCell ref="A960:G960"/>
    <mergeCell ref="A961:G961"/>
    <mergeCell ref="A962:G962"/>
    <mergeCell ref="A963:G963"/>
    <mergeCell ref="C964:G964"/>
    <mergeCell ref="D965:G965"/>
    <mergeCell ref="B966:E966"/>
    <mergeCell ref="B967:E967"/>
    <mergeCell ref="A989:B989"/>
    <mergeCell ref="C989:D989"/>
    <mergeCell ref="A990:B990"/>
    <mergeCell ref="C990:D990"/>
    <mergeCell ref="A994:G994"/>
    <mergeCell ref="A995:G995"/>
    <mergeCell ref="A996:G996"/>
    <mergeCell ref="A997:G997"/>
    <mergeCell ref="B885:E885"/>
    <mergeCell ref="A907:B907"/>
    <mergeCell ref="C907:D907"/>
    <mergeCell ref="A908:B908"/>
    <mergeCell ref="C908:D908"/>
    <mergeCell ref="A917:G917"/>
    <mergeCell ref="A918:G918"/>
    <mergeCell ref="A919:G919"/>
    <mergeCell ref="A920:G920"/>
    <mergeCell ref="A921:G921"/>
    <mergeCell ref="C922:G922"/>
    <mergeCell ref="D923:G923"/>
    <mergeCell ref="B924:E924"/>
    <mergeCell ref="B925:E925"/>
    <mergeCell ref="A947:B947"/>
    <mergeCell ref="C947:D947"/>
    <mergeCell ref="A948:B948"/>
    <mergeCell ref="C948:D948"/>
    <mergeCell ref="A843:G843"/>
    <mergeCell ref="C844:G844"/>
    <mergeCell ref="D845:G845"/>
    <mergeCell ref="B846:E846"/>
    <mergeCell ref="B847:E847"/>
    <mergeCell ref="A869:B869"/>
    <mergeCell ref="C869:D869"/>
    <mergeCell ref="A870:B870"/>
    <mergeCell ref="C870:D870"/>
    <mergeCell ref="A877:G877"/>
    <mergeCell ref="A878:G878"/>
    <mergeCell ref="A879:G879"/>
    <mergeCell ref="A880:G880"/>
    <mergeCell ref="A881:G881"/>
    <mergeCell ref="C882:G882"/>
    <mergeCell ref="D883:G883"/>
    <mergeCell ref="B884:E884"/>
    <mergeCell ref="A800:G800"/>
    <mergeCell ref="A801:G801"/>
    <mergeCell ref="A802:G802"/>
    <mergeCell ref="A803:G803"/>
    <mergeCell ref="A804:G804"/>
    <mergeCell ref="C805:G805"/>
    <mergeCell ref="D806:G806"/>
    <mergeCell ref="B807:E807"/>
    <mergeCell ref="B808:E808"/>
    <mergeCell ref="A830:B830"/>
    <mergeCell ref="C830:D830"/>
    <mergeCell ref="A831:B831"/>
    <mergeCell ref="C831:D831"/>
    <mergeCell ref="A839:G839"/>
    <mergeCell ref="A840:G840"/>
    <mergeCell ref="A841:G841"/>
    <mergeCell ref="A842:G842"/>
    <mergeCell ref="B728:E728"/>
    <mergeCell ref="A750:B750"/>
    <mergeCell ref="C750:D750"/>
    <mergeCell ref="A751:B751"/>
    <mergeCell ref="C751:D751"/>
    <mergeCell ref="A760:G760"/>
    <mergeCell ref="A761:G761"/>
    <mergeCell ref="A762:G762"/>
    <mergeCell ref="A763:G763"/>
    <mergeCell ref="A764:G764"/>
    <mergeCell ref="C765:G765"/>
    <mergeCell ref="D766:G766"/>
    <mergeCell ref="B767:E767"/>
    <mergeCell ref="B768:E768"/>
    <mergeCell ref="A790:B790"/>
    <mergeCell ref="C790:D790"/>
    <mergeCell ref="A791:B791"/>
    <mergeCell ref="C791:D791"/>
    <mergeCell ref="A685:G685"/>
    <mergeCell ref="C686:G686"/>
    <mergeCell ref="D687:G687"/>
    <mergeCell ref="B688:E688"/>
    <mergeCell ref="B689:E689"/>
    <mergeCell ref="A711:B711"/>
    <mergeCell ref="C711:D711"/>
    <mergeCell ref="A712:B712"/>
    <mergeCell ref="C712:D712"/>
    <mergeCell ref="A720:G720"/>
    <mergeCell ref="A721:G721"/>
    <mergeCell ref="A722:G722"/>
    <mergeCell ref="A723:G723"/>
    <mergeCell ref="A724:G724"/>
    <mergeCell ref="C725:G725"/>
    <mergeCell ref="D726:G726"/>
    <mergeCell ref="B727:E727"/>
    <mergeCell ref="A640:G640"/>
    <mergeCell ref="A641:G641"/>
    <mergeCell ref="A642:G642"/>
    <mergeCell ref="A643:G643"/>
    <mergeCell ref="A644:G644"/>
    <mergeCell ref="C645:G645"/>
    <mergeCell ref="D646:G646"/>
    <mergeCell ref="B647:E647"/>
    <mergeCell ref="B648:E648"/>
    <mergeCell ref="A670:B670"/>
    <mergeCell ref="C670:D670"/>
    <mergeCell ref="A671:B671"/>
    <mergeCell ref="C671:D671"/>
    <mergeCell ref="A681:G681"/>
    <mergeCell ref="A682:G682"/>
    <mergeCell ref="A683:G683"/>
    <mergeCell ref="A684:G684"/>
    <mergeCell ref="B568:E568"/>
    <mergeCell ref="A590:B590"/>
    <mergeCell ref="C590:D590"/>
    <mergeCell ref="A591:B591"/>
    <mergeCell ref="C591:D591"/>
    <mergeCell ref="A600:G600"/>
    <mergeCell ref="A601:G601"/>
    <mergeCell ref="A602:G602"/>
    <mergeCell ref="A603:G603"/>
    <mergeCell ref="A604:G604"/>
    <mergeCell ref="C605:G605"/>
    <mergeCell ref="D606:G606"/>
    <mergeCell ref="B607:E607"/>
    <mergeCell ref="B608:E608"/>
    <mergeCell ref="A630:B630"/>
    <mergeCell ref="C630:D630"/>
    <mergeCell ref="A631:B631"/>
    <mergeCell ref="C631:D631"/>
    <mergeCell ref="A523:G523"/>
    <mergeCell ref="C524:G524"/>
    <mergeCell ref="D525:G525"/>
    <mergeCell ref="B526:E526"/>
    <mergeCell ref="B527:E527"/>
    <mergeCell ref="A549:B549"/>
    <mergeCell ref="C549:D549"/>
    <mergeCell ref="A550:B550"/>
    <mergeCell ref="C550:D550"/>
    <mergeCell ref="A560:G560"/>
    <mergeCell ref="A561:G561"/>
    <mergeCell ref="A562:G562"/>
    <mergeCell ref="A563:G563"/>
    <mergeCell ref="A564:G564"/>
    <mergeCell ref="C565:G565"/>
    <mergeCell ref="D566:G566"/>
    <mergeCell ref="B567:E567"/>
    <mergeCell ref="A479:G479"/>
    <mergeCell ref="A480:G480"/>
    <mergeCell ref="A481:G481"/>
    <mergeCell ref="A482:G482"/>
    <mergeCell ref="A483:G483"/>
    <mergeCell ref="C484:G484"/>
    <mergeCell ref="D485:G485"/>
    <mergeCell ref="B486:E486"/>
    <mergeCell ref="B487:E487"/>
    <mergeCell ref="A509:B509"/>
    <mergeCell ref="C509:D509"/>
    <mergeCell ref="A510:B510"/>
    <mergeCell ref="C510:D510"/>
    <mergeCell ref="A519:G519"/>
    <mergeCell ref="A520:G520"/>
    <mergeCell ref="A521:G521"/>
    <mergeCell ref="A522:G522"/>
    <mergeCell ref="B409:E409"/>
    <mergeCell ref="A431:B431"/>
    <mergeCell ref="C431:D431"/>
    <mergeCell ref="A432:B432"/>
    <mergeCell ref="C432:D432"/>
    <mergeCell ref="A440:G440"/>
    <mergeCell ref="A441:G441"/>
    <mergeCell ref="A442:G442"/>
    <mergeCell ref="A443:G443"/>
    <mergeCell ref="A444:G444"/>
    <mergeCell ref="C445:G445"/>
    <mergeCell ref="D446:G446"/>
    <mergeCell ref="B447:E447"/>
    <mergeCell ref="B448:E448"/>
    <mergeCell ref="A470:B470"/>
    <mergeCell ref="C470:D470"/>
    <mergeCell ref="A471:B471"/>
    <mergeCell ref="C471:D471"/>
    <mergeCell ref="A364:G364"/>
    <mergeCell ref="C365:G365"/>
    <mergeCell ref="D366:G366"/>
    <mergeCell ref="B367:E367"/>
    <mergeCell ref="B368:E368"/>
    <mergeCell ref="A390:B390"/>
    <mergeCell ref="C390:D390"/>
    <mergeCell ref="A391:B391"/>
    <mergeCell ref="C391:D391"/>
    <mergeCell ref="A401:G401"/>
    <mergeCell ref="A402:G402"/>
    <mergeCell ref="A403:G403"/>
    <mergeCell ref="A404:G404"/>
    <mergeCell ref="A405:G405"/>
    <mergeCell ref="C406:G406"/>
    <mergeCell ref="D407:G407"/>
    <mergeCell ref="B408:E408"/>
    <mergeCell ref="A320:G320"/>
    <mergeCell ref="A321:G321"/>
    <mergeCell ref="A322:G322"/>
    <mergeCell ref="A323:G323"/>
    <mergeCell ref="A324:G324"/>
    <mergeCell ref="C325:G325"/>
    <mergeCell ref="D326:G326"/>
    <mergeCell ref="B327:E327"/>
    <mergeCell ref="B328:E328"/>
    <mergeCell ref="A350:B350"/>
    <mergeCell ref="C350:D350"/>
    <mergeCell ref="A351:B351"/>
    <mergeCell ref="C351:D351"/>
    <mergeCell ref="A360:G360"/>
    <mergeCell ref="A361:G361"/>
    <mergeCell ref="A362:G362"/>
    <mergeCell ref="A363:G363"/>
    <mergeCell ref="B248:E248"/>
    <mergeCell ref="A270:B270"/>
    <mergeCell ref="C270:D270"/>
    <mergeCell ref="A271:B271"/>
    <mergeCell ref="C271:D271"/>
    <mergeCell ref="A281:G281"/>
    <mergeCell ref="A282:G282"/>
    <mergeCell ref="A283:G283"/>
    <mergeCell ref="A284:G284"/>
    <mergeCell ref="A285:G285"/>
    <mergeCell ref="C286:G286"/>
    <mergeCell ref="D287:G287"/>
    <mergeCell ref="B288:E288"/>
    <mergeCell ref="B289:E289"/>
    <mergeCell ref="A311:B311"/>
    <mergeCell ref="C311:D311"/>
    <mergeCell ref="A312:B312"/>
    <mergeCell ref="C312:D312"/>
    <mergeCell ref="A204:G204"/>
    <mergeCell ref="C205:G205"/>
    <mergeCell ref="D206:G206"/>
    <mergeCell ref="B207:E207"/>
    <mergeCell ref="B208:E208"/>
    <mergeCell ref="A230:B230"/>
    <mergeCell ref="C230:D230"/>
    <mergeCell ref="A231:B231"/>
    <mergeCell ref="C231:D231"/>
    <mergeCell ref="A240:G240"/>
    <mergeCell ref="A241:G241"/>
    <mergeCell ref="A242:G242"/>
    <mergeCell ref="A243:G243"/>
    <mergeCell ref="A244:G244"/>
    <mergeCell ref="C245:G245"/>
    <mergeCell ref="D246:G246"/>
    <mergeCell ref="B247:E247"/>
    <mergeCell ref="A160:G160"/>
    <mergeCell ref="A161:G161"/>
    <mergeCell ref="A162:G162"/>
    <mergeCell ref="A163:G163"/>
    <mergeCell ref="A164:G164"/>
    <mergeCell ref="C165:G165"/>
    <mergeCell ref="D166:G166"/>
    <mergeCell ref="B167:E167"/>
    <mergeCell ref="B168:E168"/>
    <mergeCell ref="A190:B190"/>
    <mergeCell ref="C190:D190"/>
    <mergeCell ref="A191:B191"/>
    <mergeCell ref="C191:D191"/>
    <mergeCell ref="A200:G200"/>
    <mergeCell ref="A201:G201"/>
    <mergeCell ref="A202:G202"/>
    <mergeCell ref="A203:G203"/>
    <mergeCell ref="B87:E87"/>
    <mergeCell ref="A109:B109"/>
    <mergeCell ref="C109:D109"/>
    <mergeCell ref="A110:B110"/>
    <mergeCell ref="C110:D110"/>
    <mergeCell ref="A119:G119"/>
    <mergeCell ref="A120:G120"/>
    <mergeCell ref="A121:G121"/>
    <mergeCell ref="A122:G122"/>
    <mergeCell ref="A123:G123"/>
    <mergeCell ref="C124:G124"/>
    <mergeCell ref="D125:G125"/>
    <mergeCell ref="B126:E126"/>
    <mergeCell ref="B127:E127"/>
    <mergeCell ref="A149:B149"/>
    <mergeCell ref="C149:D149"/>
    <mergeCell ref="A150:B150"/>
    <mergeCell ref="C150:D150"/>
    <mergeCell ref="A44:G44"/>
    <mergeCell ref="C45:G45"/>
    <mergeCell ref="D46:G46"/>
    <mergeCell ref="B47:E47"/>
    <mergeCell ref="B48:E48"/>
    <mergeCell ref="A70:B70"/>
    <mergeCell ref="C70:D70"/>
    <mergeCell ref="A71:B71"/>
    <mergeCell ref="C71:D71"/>
    <mergeCell ref="A79:G79"/>
    <mergeCell ref="A80:G80"/>
    <mergeCell ref="A81:G81"/>
    <mergeCell ref="A82:G82"/>
    <mergeCell ref="A83:G83"/>
    <mergeCell ref="C84:G84"/>
    <mergeCell ref="D85:G85"/>
    <mergeCell ref="B86:E86"/>
    <mergeCell ref="A1:G1"/>
    <mergeCell ref="A2:G2"/>
    <mergeCell ref="A3:G3"/>
    <mergeCell ref="A4:G4"/>
    <mergeCell ref="A5:G5"/>
    <mergeCell ref="C6:G6"/>
    <mergeCell ref="D7:G7"/>
    <mergeCell ref="B8:E8"/>
    <mergeCell ref="B9:E9"/>
    <mergeCell ref="A31:B31"/>
    <mergeCell ref="C31:D31"/>
    <mergeCell ref="A32:B32"/>
    <mergeCell ref="C32:D32"/>
    <mergeCell ref="A40:G40"/>
    <mergeCell ref="A41:G41"/>
    <mergeCell ref="A42:G42"/>
    <mergeCell ref="A43:G43"/>
  </mergeCells>
  <pageMargins left="0.7" right="0.7" top="0.75" bottom="0.75" header="0.3" footer="0.3"/>
  <pageSetup paperSize="9"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7"/>
  <sheetViews>
    <sheetView topLeftCell="A158" workbookViewId="0">
      <selection activeCell="C159" sqref="C159"/>
    </sheetView>
  </sheetViews>
  <sheetFormatPr defaultColWidth="9" defaultRowHeight="15"/>
  <cols>
    <col min="2" max="2" width="29.85546875" customWidth="1"/>
    <col min="3" max="3" width="11.85546875" customWidth="1"/>
    <col min="4" max="4" width="14.85546875" customWidth="1"/>
    <col min="5" max="5" width="17.140625" customWidth="1"/>
    <col min="6" max="6" width="11.28515625" customWidth="1"/>
    <col min="7" max="7" width="15.7109375" customWidth="1"/>
    <col min="8" max="8" width="13.42578125" style="82" customWidth="1"/>
    <col min="9" max="9" width="15.7109375" style="82" customWidth="1"/>
    <col min="10" max="10" width="9.140625" style="82"/>
  </cols>
  <sheetData>
    <row r="1" spans="1:10" s="1" customFormat="1" ht="15" customHeight="1">
      <c r="A1" s="279" t="s">
        <v>0</v>
      </c>
      <c r="B1" s="279"/>
      <c r="C1" s="279"/>
      <c r="D1" s="279"/>
      <c r="E1" s="279"/>
      <c r="F1" s="279"/>
      <c r="G1" s="279"/>
      <c r="H1" s="83"/>
      <c r="I1" s="107"/>
      <c r="J1" s="83"/>
    </row>
    <row r="2" spans="1:10" s="1" customFormat="1" ht="15" customHeight="1">
      <c r="A2" s="279" t="s">
        <v>1</v>
      </c>
      <c r="B2" s="279"/>
      <c r="C2" s="279"/>
      <c r="D2" s="279"/>
      <c r="E2" s="279"/>
      <c r="F2" s="279"/>
      <c r="G2" s="279"/>
      <c r="H2" s="83"/>
      <c r="I2" s="94"/>
      <c r="J2" s="83"/>
    </row>
    <row r="3" spans="1:10" s="1" customFormat="1" ht="15" customHeight="1">
      <c r="A3" s="279" t="s">
        <v>2</v>
      </c>
      <c r="B3" s="279"/>
      <c r="C3" s="279"/>
      <c r="D3" s="279"/>
      <c r="E3" s="279"/>
      <c r="F3" s="279"/>
      <c r="G3" s="279"/>
      <c r="H3" s="83"/>
      <c r="I3" s="95"/>
      <c r="J3" s="83"/>
    </row>
    <row r="4" spans="1:10" s="1" customFormat="1" ht="15" customHeight="1">
      <c r="A4" s="279" t="s">
        <v>4</v>
      </c>
      <c r="B4" s="279"/>
      <c r="C4" s="279"/>
      <c r="D4" s="279"/>
      <c r="E4" s="279"/>
      <c r="F4" s="279"/>
      <c r="G4" s="279"/>
      <c r="H4" s="83"/>
      <c r="I4" s="95"/>
      <c r="J4" s="83"/>
    </row>
    <row r="5" spans="1:10" s="1" customFormat="1" ht="15" customHeight="1">
      <c r="A5" s="280" t="s">
        <v>6</v>
      </c>
      <c r="B5" s="280"/>
      <c r="C5" s="280"/>
      <c r="D5" s="280"/>
      <c r="E5" s="280"/>
      <c r="F5" s="280"/>
      <c r="G5" s="280"/>
      <c r="H5" s="83"/>
      <c r="I5" s="95"/>
      <c r="J5" s="83"/>
    </row>
    <row r="6" spans="1:10" s="2" customFormat="1" ht="15" customHeight="1">
      <c r="A6" s="9"/>
      <c r="B6" s="9"/>
      <c r="C6" s="281" t="s">
        <v>1186</v>
      </c>
      <c r="D6" s="281"/>
      <c r="E6" s="281"/>
      <c r="F6" s="281"/>
      <c r="G6" s="281"/>
      <c r="H6" s="105"/>
      <c r="I6" s="95"/>
      <c r="J6" s="83"/>
    </row>
    <row r="7" spans="1:10" s="1" customFormat="1" ht="15" customHeight="1">
      <c r="A7" s="11" t="s">
        <v>8</v>
      </c>
      <c r="B7" s="12"/>
      <c r="C7" s="13"/>
      <c r="D7" s="286"/>
      <c r="E7" s="286"/>
      <c r="F7" s="286"/>
      <c r="G7" s="286"/>
      <c r="H7" s="84"/>
      <c r="I7" s="95"/>
      <c r="J7" s="83"/>
    </row>
    <row r="8" spans="1:10" s="1" customFormat="1" ht="15" customHeight="1">
      <c r="A8" s="11" t="s">
        <v>9</v>
      </c>
      <c r="B8" s="286" t="s">
        <v>1187</v>
      </c>
      <c r="C8" s="286"/>
      <c r="D8" s="286"/>
      <c r="E8" s="16"/>
      <c r="F8" s="11"/>
      <c r="G8" s="16"/>
      <c r="H8" s="85"/>
      <c r="I8" s="96"/>
      <c r="J8" s="97"/>
    </row>
    <row r="9" spans="1:10" s="1" customFormat="1" ht="20.25" customHeight="1">
      <c r="A9" s="11" t="s">
        <v>11</v>
      </c>
      <c r="B9" s="289" t="s">
        <v>1188</v>
      </c>
      <c r="C9" s="289"/>
      <c r="D9" s="289"/>
      <c r="E9" s="289"/>
      <c r="F9" s="18"/>
      <c r="G9" s="19" t="s">
        <v>13</v>
      </c>
      <c r="H9" s="86" t="s">
        <v>161</v>
      </c>
      <c r="I9" s="98"/>
      <c r="J9" s="83"/>
    </row>
    <row r="10" spans="1:10" s="1" customFormat="1" ht="15" customHeight="1">
      <c r="A10" s="21" t="s">
        <v>14</v>
      </c>
      <c r="B10" s="21" t="s">
        <v>16</v>
      </c>
      <c r="C10" s="21" t="s">
        <v>17</v>
      </c>
      <c r="D10" s="22" t="s">
        <v>18</v>
      </c>
      <c r="E10" s="23" t="s">
        <v>19</v>
      </c>
      <c r="F10" s="23" t="s">
        <v>20</v>
      </c>
      <c r="G10" s="21" t="s">
        <v>21</v>
      </c>
      <c r="H10" s="83"/>
      <c r="I10" s="95"/>
      <c r="J10" s="83"/>
    </row>
    <row r="11" spans="1:10" s="3" customFormat="1" ht="15" customHeight="1">
      <c r="A11" s="24">
        <v>1</v>
      </c>
      <c r="B11" s="25" t="s">
        <v>23</v>
      </c>
      <c r="C11" s="26">
        <v>3</v>
      </c>
      <c r="D11" s="27">
        <v>79305</v>
      </c>
      <c r="E11" s="28">
        <f>D11*C11</f>
        <v>237915</v>
      </c>
      <c r="F11" s="29">
        <v>0.05</v>
      </c>
      <c r="G11" s="30">
        <f>E11-E11*F11</f>
        <v>226019.25</v>
      </c>
      <c r="H11" s="87">
        <f>D11/1.08*0.95</f>
        <v>69759.027777777766</v>
      </c>
      <c r="I11" s="95">
        <f t="shared" ref="I11:I28" si="0">H11*C11</f>
        <v>209277.08333333331</v>
      </c>
      <c r="J11" s="99"/>
    </row>
    <row r="12" spans="1:10" s="3" customFormat="1" ht="15" customHeight="1">
      <c r="A12" s="24">
        <v>2</v>
      </c>
      <c r="B12" s="25" t="s">
        <v>25</v>
      </c>
      <c r="C12" s="32"/>
      <c r="D12" s="33">
        <v>128591</v>
      </c>
      <c r="E12" s="28">
        <f t="shared" ref="E12:E28" si="1">D12*C12</f>
        <v>0</v>
      </c>
      <c r="F12" s="29">
        <v>0.05</v>
      </c>
      <c r="G12" s="30">
        <f t="shared" ref="G12:G28" si="2">E12-E12*F12</f>
        <v>0</v>
      </c>
      <c r="H12" s="87">
        <f t="shared" ref="H12:H28" si="3">D12/1.08*0.95</f>
        <v>113112.45370370369</v>
      </c>
      <c r="I12" s="95">
        <f t="shared" si="0"/>
        <v>0</v>
      </c>
      <c r="J12" s="99"/>
    </row>
    <row r="13" spans="1:10" s="3" customFormat="1" ht="15" customHeight="1">
      <c r="A13" s="24">
        <v>3</v>
      </c>
      <c r="B13" s="25" t="s">
        <v>26</v>
      </c>
      <c r="C13" s="34"/>
      <c r="D13" s="27">
        <v>60043</v>
      </c>
      <c r="E13" s="28">
        <f t="shared" si="1"/>
        <v>0</v>
      </c>
      <c r="F13" s="29">
        <v>0.05</v>
      </c>
      <c r="G13" s="30">
        <f t="shared" si="2"/>
        <v>0</v>
      </c>
      <c r="H13" s="87">
        <f t="shared" si="3"/>
        <v>52815.601851851847</v>
      </c>
      <c r="I13" s="95">
        <f t="shared" si="0"/>
        <v>0</v>
      </c>
      <c r="J13" s="99"/>
    </row>
    <row r="14" spans="1:10" s="3" customFormat="1" ht="15" customHeight="1">
      <c r="A14" s="24">
        <v>4</v>
      </c>
      <c r="B14" s="25" t="s">
        <v>27</v>
      </c>
      <c r="C14" s="35"/>
      <c r="D14" s="27">
        <v>115781</v>
      </c>
      <c r="E14" s="28">
        <f t="shared" si="1"/>
        <v>0</v>
      </c>
      <c r="F14" s="29">
        <v>0.05</v>
      </c>
      <c r="G14" s="30">
        <f t="shared" si="2"/>
        <v>0</v>
      </c>
      <c r="H14" s="87">
        <f t="shared" si="3"/>
        <v>101844.39814814813</v>
      </c>
      <c r="I14" s="95">
        <f t="shared" si="0"/>
        <v>0</v>
      </c>
      <c r="J14" s="99"/>
    </row>
    <row r="15" spans="1:10" s="3" customFormat="1" ht="15" customHeight="1">
      <c r="A15" s="24">
        <v>5</v>
      </c>
      <c r="B15" s="25" t="s">
        <v>28</v>
      </c>
      <c r="C15" s="32">
        <v>10</v>
      </c>
      <c r="D15" s="27">
        <v>119943</v>
      </c>
      <c r="E15" s="28">
        <f t="shared" si="1"/>
        <v>1199430</v>
      </c>
      <c r="F15" s="29">
        <v>0.05</v>
      </c>
      <c r="G15" s="30">
        <f t="shared" si="2"/>
        <v>1139458.5</v>
      </c>
      <c r="H15" s="87">
        <f t="shared" si="3"/>
        <v>105505.41666666666</v>
      </c>
      <c r="I15" s="95">
        <f t="shared" si="0"/>
        <v>1055054.1666666665</v>
      </c>
      <c r="J15" s="99"/>
    </row>
    <row r="16" spans="1:10" s="3" customFormat="1" ht="15" customHeight="1">
      <c r="A16" s="24">
        <v>6</v>
      </c>
      <c r="B16" s="25" t="s">
        <v>29</v>
      </c>
      <c r="C16" s="26"/>
      <c r="D16" s="27">
        <v>94810</v>
      </c>
      <c r="E16" s="28">
        <f t="shared" si="1"/>
        <v>0</v>
      </c>
      <c r="F16" s="29">
        <v>0.05</v>
      </c>
      <c r="G16" s="30">
        <f t="shared" si="2"/>
        <v>0</v>
      </c>
      <c r="H16" s="87">
        <f t="shared" si="3"/>
        <v>83397.685185185182</v>
      </c>
      <c r="I16" s="95">
        <f t="shared" si="0"/>
        <v>0</v>
      </c>
      <c r="J16" s="99"/>
    </row>
    <row r="17" spans="1:10" s="3" customFormat="1" ht="15" customHeight="1">
      <c r="A17" s="24">
        <v>7</v>
      </c>
      <c r="B17" s="25" t="s">
        <v>30</v>
      </c>
      <c r="C17" s="34"/>
      <c r="D17" s="27">
        <v>141396</v>
      </c>
      <c r="E17" s="28">
        <f t="shared" si="1"/>
        <v>0</v>
      </c>
      <c r="F17" s="29">
        <v>0.05</v>
      </c>
      <c r="G17" s="30">
        <f t="shared" si="2"/>
        <v>0</v>
      </c>
      <c r="H17" s="87">
        <f t="shared" si="3"/>
        <v>124376.11111111111</v>
      </c>
      <c r="I17" s="95">
        <f t="shared" si="0"/>
        <v>0</v>
      </c>
      <c r="J17" s="99"/>
    </row>
    <row r="18" spans="1:10" s="3" customFormat="1" ht="15" customHeight="1">
      <c r="A18" s="24">
        <v>8</v>
      </c>
      <c r="B18" s="25" t="s">
        <v>31</v>
      </c>
      <c r="C18" s="26"/>
      <c r="D18" s="27">
        <v>232931</v>
      </c>
      <c r="E18" s="28">
        <f t="shared" si="1"/>
        <v>0</v>
      </c>
      <c r="F18" s="29">
        <v>0.05</v>
      </c>
      <c r="G18" s="30">
        <f t="shared" si="2"/>
        <v>0</v>
      </c>
      <c r="H18" s="87">
        <f t="shared" si="3"/>
        <v>204893.00925925921</v>
      </c>
      <c r="I18" s="95">
        <f t="shared" si="0"/>
        <v>0</v>
      </c>
      <c r="J18" s="99"/>
    </row>
    <row r="19" spans="1:10" s="3" customFormat="1" ht="15" customHeight="1">
      <c r="A19" s="24">
        <v>9</v>
      </c>
      <c r="B19" s="36" t="s">
        <v>32</v>
      </c>
      <c r="C19" s="26"/>
      <c r="D19" s="27">
        <v>101534</v>
      </c>
      <c r="E19" s="28">
        <f t="shared" si="1"/>
        <v>0</v>
      </c>
      <c r="F19" s="29">
        <v>0.05</v>
      </c>
      <c r="G19" s="30">
        <f t="shared" si="2"/>
        <v>0</v>
      </c>
      <c r="H19" s="87">
        <f t="shared" si="3"/>
        <v>89312.314814814818</v>
      </c>
      <c r="I19" s="95">
        <f t="shared" si="0"/>
        <v>0</v>
      </c>
      <c r="J19" s="99"/>
    </row>
    <row r="20" spans="1:10" s="3" customFormat="1" ht="15" customHeight="1">
      <c r="A20" s="24">
        <v>10</v>
      </c>
      <c r="B20" s="36" t="s">
        <v>33</v>
      </c>
      <c r="C20" s="37"/>
      <c r="D20" s="33">
        <v>110148</v>
      </c>
      <c r="E20" s="28">
        <f t="shared" si="1"/>
        <v>0</v>
      </c>
      <c r="F20" s="29">
        <v>0.05</v>
      </c>
      <c r="G20" s="30">
        <f t="shared" si="2"/>
        <v>0</v>
      </c>
      <c r="H20" s="87">
        <f t="shared" si="3"/>
        <v>96889.444444444423</v>
      </c>
      <c r="I20" s="95">
        <f t="shared" si="0"/>
        <v>0</v>
      </c>
      <c r="J20" s="99"/>
    </row>
    <row r="21" spans="1:10" s="3" customFormat="1" ht="15" customHeight="1">
      <c r="A21" s="24">
        <v>11</v>
      </c>
      <c r="B21" s="25" t="s">
        <v>34</v>
      </c>
      <c r="C21" s="37"/>
      <c r="D21" s="27">
        <v>54198</v>
      </c>
      <c r="E21" s="28">
        <f t="shared" si="1"/>
        <v>0</v>
      </c>
      <c r="F21" s="29">
        <v>0.05</v>
      </c>
      <c r="G21" s="30">
        <f t="shared" si="2"/>
        <v>0</v>
      </c>
      <c r="H21" s="87">
        <f t="shared" si="3"/>
        <v>47674.166666666657</v>
      </c>
      <c r="I21" s="95">
        <f t="shared" si="0"/>
        <v>0</v>
      </c>
      <c r="J21" s="99"/>
    </row>
    <row r="22" spans="1:10" s="3" customFormat="1" ht="15" customHeight="1">
      <c r="A22" s="24">
        <v>12</v>
      </c>
      <c r="B22" s="25" t="s">
        <v>35</v>
      </c>
      <c r="C22" s="37"/>
      <c r="D22" s="27">
        <v>49680</v>
      </c>
      <c r="E22" s="28">
        <f t="shared" si="1"/>
        <v>0</v>
      </c>
      <c r="F22" s="29">
        <v>0.05</v>
      </c>
      <c r="G22" s="30">
        <f t="shared" si="2"/>
        <v>0</v>
      </c>
      <c r="H22" s="87">
        <f t="shared" si="3"/>
        <v>43700</v>
      </c>
      <c r="I22" s="95">
        <f t="shared" si="0"/>
        <v>0</v>
      </c>
      <c r="J22" s="99"/>
    </row>
    <row r="23" spans="1:10" s="3" customFormat="1" ht="15" customHeight="1">
      <c r="A23" s="24">
        <v>13</v>
      </c>
      <c r="B23" s="25" t="s">
        <v>36</v>
      </c>
      <c r="C23" s="37"/>
      <c r="D23" s="38">
        <v>64152</v>
      </c>
      <c r="E23" s="28">
        <f t="shared" si="1"/>
        <v>0</v>
      </c>
      <c r="F23" s="29">
        <v>0.05</v>
      </c>
      <c r="G23" s="30">
        <f t="shared" si="2"/>
        <v>0</v>
      </c>
      <c r="H23" s="87">
        <f t="shared" si="3"/>
        <v>56429.999999999993</v>
      </c>
      <c r="I23" s="95">
        <f t="shared" si="0"/>
        <v>0</v>
      </c>
      <c r="J23" s="99"/>
    </row>
    <row r="24" spans="1:10" s="3" customFormat="1" ht="15" customHeight="1">
      <c r="A24" s="24">
        <v>14</v>
      </c>
      <c r="B24" s="25" t="s">
        <v>37</v>
      </c>
      <c r="C24" s="37"/>
      <c r="D24" s="38">
        <v>65934</v>
      </c>
      <c r="E24" s="28">
        <f t="shared" si="1"/>
        <v>0</v>
      </c>
      <c r="F24" s="29">
        <v>0.05</v>
      </c>
      <c r="G24" s="30">
        <f t="shared" si="2"/>
        <v>0</v>
      </c>
      <c r="H24" s="87">
        <f t="shared" si="3"/>
        <v>57997.499999999993</v>
      </c>
      <c r="I24" s="95">
        <f t="shared" si="0"/>
        <v>0</v>
      </c>
      <c r="J24" s="99"/>
    </row>
    <row r="25" spans="1:10" s="3" customFormat="1" ht="15" customHeight="1">
      <c r="A25" s="24">
        <v>15</v>
      </c>
      <c r="B25" s="25" t="s">
        <v>38</v>
      </c>
      <c r="C25" s="37"/>
      <c r="D25" s="38">
        <v>76626</v>
      </c>
      <c r="E25" s="28">
        <f t="shared" si="1"/>
        <v>0</v>
      </c>
      <c r="F25" s="29">
        <v>0.05</v>
      </c>
      <c r="G25" s="30">
        <f t="shared" si="2"/>
        <v>0</v>
      </c>
      <c r="H25" s="87">
        <f t="shared" si="3"/>
        <v>67402.5</v>
      </c>
      <c r="I25" s="95">
        <f t="shared" si="0"/>
        <v>0</v>
      </c>
      <c r="J25" s="99"/>
    </row>
    <row r="26" spans="1:10" s="3" customFormat="1" ht="15" customHeight="1">
      <c r="A26" s="24">
        <v>16</v>
      </c>
      <c r="B26" s="25" t="s">
        <v>39</v>
      </c>
      <c r="C26" s="37"/>
      <c r="D26" s="38">
        <v>80190</v>
      </c>
      <c r="E26" s="28">
        <f t="shared" si="1"/>
        <v>0</v>
      </c>
      <c r="F26" s="29">
        <v>0.05</v>
      </c>
      <c r="G26" s="30">
        <f t="shared" si="2"/>
        <v>0</v>
      </c>
      <c r="H26" s="87">
        <f t="shared" si="3"/>
        <v>70537.5</v>
      </c>
      <c r="I26" s="95">
        <f t="shared" si="0"/>
        <v>0</v>
      </c>
      <c r="J26" s="99"/>
    </row>
    <row r="27" spans="1:10" s="3" customFormat="1" ht="15" customHeight="1">
      <c r="A27" s="24">
        <v>17</v>
      </c>
      <c r="B27" s="25" t="s">
        <v>40</v>
      </c>
      <c r="C27" s="37"/>
      <c r="D27" s="38">
        <v>113832</v>
      </c>
      <c r="E27" s="28">
        <f t="shared" si="1"/>
        <v>0</v>
      </c>
      <c r="F27" s="29">
        <v>0.05</v>
      </c>
      <c r="G27" s="30">
        <f t="shared" si="2"/>
        <v>0</v>
      </c>
      <c r="H27" s="87">
        <f t="shared" si="3"/>
        <v>100130</v>
      </c>
      <c r="I27" s="95">
        <f t="shared" si="0"/>
        <v>0</v>
      </c>
      <c r="J27" s="99"/>
    </row>
    <row r="28" spans="1:10" s="3" customFormat="1" ht="15" customHeight="1">
      <c r="A28" s="24">
        <v>18</v>
      </c>
      <c r="B28" s="25" t="s">
        <v>41</v>
      </c>
      <c r="C28" s="37"/>
      <c r="D28" s="39">
        <v>98010</v>
      </c>
      <c r="E28" s="28">
        <f t="shared" si="1"/>
        <v>0</v>
      </c>
      <c r="F28" s="29">
        <v>0.05</v>
      </c>
      <c r="G28" s="30">
        <f t="shared" si="2"/>
        <v>0</v>
      </c>
      <c r="H28" s="87">
        <f t="shared" si="3"/>
        <v>86212.5</v>
      </c>
      <c r="I28" s="95">
        <f t="shared" si="0"/>
        <v>0</v>
      </c>
      <c r="J28" s="99"/>
    </row>
    <row r="29" spans="1:10" s="4" customFormat="1" ht="15" customHeight="1">
      <c r="A29" s="40"/>
      <c r="B29" s="41" t="s">
        <v>42</v>
      </c>
      <c r="C29" s="42">
        <f>SUM(C11:C28)</f>
        <v>13</v>
      </c>
      <c r="D29" s="42"/>
      <c r="E29" s="43">
        <f>SUM(E11:E28)</f>
        <v>1437345</v>
      </c>
      <c r="F29" s="43"/>
      <c r="G29" s="44">
        <f>SUM(G11:G28)</f>
        <v>1365477.75</v>
      </c>
      <c r="H29" s="89"/>
      <c r="I29" s="100">
        <f>SUM(I11:I28)</f>
        <v>1264331.2499999998</v>
      </c>
      <c r="J29" s="101"/>
    </row>
    <row r="30" spans="1:10" s="5" customFormat="1" ht="30" customHeight="1">
      <c r="A30" s="46"/>
      <c r="B30" s="47"/>
      <c r="C30" s="48"/>
      <c r="D30" s="48"/>
      <c r="E30" s="49"/>
      <c r="F30" s="49"/>
      <c r="G30" s="50"/>
      <c r="H30" s="90"/>
      <c r="I30" s="102">
        <f>I29*0.08</f>
        <v>101146.49999999999</v>
      </c>
      <c r="J30" s="90"/>
    </row>
    <row r="31" spans="1:10" s="6" customFormat="1" ht="15" customHeight="1">
      <c r="A31" s="283" t="s">
        <v>43</v>
      </c>
      <c r="B31" s="283"/>
      <c r="C31" s="284" t="s">
        <v>44</v>
      </c>
      <c r="D31" s="284"/>
      <c r="E31" s="54"/>
      <c r="F31" s="54"/>
      <c r="G31" s="55" t="s">
        <v>45</v>
      </c>
      <c r="H31" s="91"/>
      <c r="I31" s="103">
        <f>SUM(I29:I30)</f>
        <v>1365477.7499999998</v>
      </c>
      <c r="J31" s="91"/>
    </row>
    <row r="32" spans="1:10" s="7" customFormat="1" ht="15" customHeight="1">
      <c r="H32" s="92"/>
      <c r="I32" s="104"/>
      <c r="J32" s="92"/>
    </row>
    <row r="36" spans="1:10" s="1" customFormat="1" ht="15" customHeight="1">
      <c r="A36" s="279" t="s">
        <v>0</v>
      </c>
      <c r="B36" s="279"/>
      <c r="C36" s="279"/>
      <c r="D36" s="279"/>
      <c r="E36" s="279"/>
      <c r="F36" s="279"/>
      <c r="G36" s="279"/>
      <c r="H36" s="83"/>
      <c r="I36" s="107"/>
      <c r="J36" s="83"/>
    </row>
    <row r="37" spans="1:10" s="1" customFormat="1" ht="15" customHeight="1">
      <c r="A37" s="279" t="s">
        <v>1</v>
      </c>
      <c r="B37" s="279"/>
      <c r="C37" s="279"/>
      <c r="D37" s="279"/>
      <c r="E37" s="279"/>
      <c r="F37" s="279"/>
      <c r="G37" s="279"/>
      <c r="H37" s="83"/>
      <c r="I37" s="94"/>
      <c r="J37" s="83"/>
    </row>
    <row r="38" spans="1:10" s="1" customFormat="1" ht="15" customHeight="1">
      <c r="A38" s="279" t="s">
        <v>2</v>
      </c>
      <c r="B38" s="279"/>
      <c r="C38" s="279"/>
      <c r="D38" s="279"/>
      <c r="E38" s="279"/>
      <c r="F38" s="279"/>
      <c r="G38" s="279"/>
      <c r="H38" s="83"/>
      <c r="I38" s="95"/>
      <c r="J38" s="83"/>
    </row>
    <row r="39" spans="1:10" s="1" customFormat="1" ht="15" customHeight="1">
      <c r="A39" s="279" t="s">
        <v>4</v>
      </c>
      <c r="B39" s="279"/>
      <c r="C39" s="279"/>
      <c r="D39" s="279"/>
      <c r="E39" s="279"/>
      <c r="F39" s="279"/>
      <c r="G39" s="279"/>
      <c r="H39" s="83"/>
      <c r="I39" s="95"/>
      <c r="J39" s="83"/>
    </row>
    <row r="40" spans="1:10" s="1" customFormat="1" ht="15" customHeight="1">
      <c r="A40" s="280" t="s">
        <v>6</v>
      </c>
      <c r="B40" s="280"/>
      <c r="C40" s="280"/>
      <c r="D40" s="280"/>
      <c r="E40" s="280"/>
      <c r="F40" s="280"/>
      <c r="G40" s="280"/>
      <c r="H40" s="83"/>
      <c r="I40" s="95"/>
      <c r="J40" s="83"/>
    </row>
    <row r="41" spans="1:10" s="2" customFormat="1" ht="15" customHeight="1">
      <c r="A41" s="9"/>
      <c r="B41" s="9"/>
      <c r="C41" s="281" t="s">
        <v>1189</v>
      </c>
      <c r="D41" s="281"/>
      <c r="E41" s="281"/>
      <c r="F41" s="281"/>
      <c r="G41" s="281"/>
      <c r="H41" s="105"/>
      <c r="I41" s="95"/>
      <c r="J41" s="83"/>
    </row>
    <row r="42" spans="1:10" s="1" customFormat="1" ht="15" customHeight="1">
      <c r="A42" s="11" t="s">
        <v>8</v>
      </c>
      <c r="B42" s="12"/>
      <c r="C42" s="13"/>
      <c r="D42" s="286"/>
      <c r="E42" s="286"/>
      <c r="F42" s="286"/>
      <c r="G42" s="286"/>
      <c r="H42" s="84"/>
      <c r="I42" s="95"/>
      <c r="J42" s="83"/>
    </row>
    <row r="43" spans="1:10" s="1" customFormat="1" ht="15" customHeight="1">
      <c r="A43" s="11" t="s">
        <v>9</v>
      </c>
      <c r="B43" s="286" t="s">
        <v>1187</v>
      </c>
      <c r="C43" s="286"/>
      <c r="D43" s="286"/>
      <c r="E43" s="16"/>
      <c r="F43" s="11"/>
      <c r="G43" s="16"/>
      <c r="H43" s="85"/>
      <c r="I43" s="96"/>
      <c r="J43" s="97"/>
    </row>
    <row r="44" spans="1:10" s="1" customFormat="1" ht="20.25" customHeight="1">
      <c r="A44" s="11" t="s">
        <v>11</v>
      </c>
      <c r="B44" s="110" t="s">
        <v>1190</v>
      </c>
      <c r="C44" s="110"/>
      <c r="D44" s="110"/>
      <c r="E44" s="110"/>
      <c r="F44" s="18"/>
      <c r="G44" s="19" t="s">
        <v>13</v>
      </c>
      <c r="H44" s="86" t="s">
        <v>161</v>
      </c>
      <c r="I44" s="98"/>
      <c r="J44" s="83"/>
    </row>
    <row r="45" spans="1:10" s="1" customFormat="1" ht="15" customHeight="1">
      <c r="A45" s="21" t="s">
        <v>14</v>
      </c>
      <c r="B45" s="21" t="s">
        <v>16</v>
      </c>
      <c r="C45" s="21" t="s">
        <v>17</v>
      </c>
      <c r="D45" s="22" t="s">
        <v>18</v>
      </c>
      <c r="E45" s="23" t="s">
        <v>19</v>
      </c>
      <c r="F45" s="23" t="s">
        <v>20</v>
      </c>
      <c r="G45" s="21" t="s">
        <v>21</v>
      </c>
      <c r="H45" s="83"/>
      <c r="I45" s="95"/>
      <c r="J45" s="83"/>
    </row>
    <row r="46" spans="1:10" s="3" customFormat="1" ht="15" customHeight="1">
      <c r="A46" s="24">
        <v>1</v>
      </c>
      <c r="B46" s="25" t="s">
        <v>23</v>
      </c>
      <c r="C46" s="26">
        <v>5</v>
      </c>
      <c r="D46" s="27">
        <v>79305</v>
      </c>
      <c r="E46" s="28">
        <f>D46*C46</f>
        <v>396525</v>
      </c>
      <c r="F46" s="29">
        <v>0.05</v>
      </c>
      <c r="G46" s="30">
        <f>E46-E46*F46</f>
        <v>376698.75</v>
      </c>
      <c r="H46" s="87">
        <f>D46/1.08*0.95</f>
        <v>69759.027777777766</v>
      </c>
      <c r="I46" s="95">
        <f t="shared" ref="I46:I63" si="4">H46*C46</f>
        <v>348795.13888888882</v>
      </c>
      <c r="J46" s="99"/>
    </row>
    <row r="47" spans="1:10" s="3" customFormat="1" ht="15" customHeight="1">
      <c r="A47" s="24">
        <v>2</v>
      </c>
      <c r="B47" s="25" t="s">
        <v>25</v>
      </c>
      <c r="C47" s="32"/>
      <c r="D47" s="33">
        <v>128591</v>
      </c>
      <c r="E47" s="28">
        <f t="shared" ref="E47:E63" si="5">D47*C47</f>
        <v>0</v>
      </c>
      <c r="F47" s="29">
        <v>0.05</v>
      </c>
      <c r="G47" s="30">
        <f t="shared" ref="G47:G63" si="6">E47-E47*F47</f>
        <v>0</v>
      </c>
      <c r="H47" s="87">
        <f t="shared" ref="H47:H63" si="7">D47/1.08*0.95</f>
        <v>113112.45370370369</v>
      </c>
      <c r="I47" s="95">
        <f t="shared" si="4"/>
        <v>0</v>
      </c>
      <c r="J47" s="99"/>
    </row>
    <row r="48" spans="1:10" s="3" customFormat="1" ht="15" customHeight="1">
      <c r="A48" s="24">
        <v>3</v>
      </c>
      <c r="B48" s="25" t="s">
        <v>26</v>
      </c>
      <c r="C48" s="34">
        <v>5</v>
      </c>
      <c r="D48" s="27">
        <v>60043</v>
      </c>
      <c r="E48" s="28">
        <f t="shared" si="5"/>
        <v>300215</v>
      </c>
      <c r="F48" s="29">
        <v>0.05</v>
      </c>
      <c r="G48" s="30">
        <f t="shared" si="6"/>
        <v>285204.25</v>
      </c>
      <c r="H48" s="87">
        <f t="shared" si="7"/>
        <v>52815.601851851847</v>
      </c>
      <c r="I48" s="95">
        <f t="shared" si="4"/>
        <v>264078.00925925921</v>
      </c>
      <c r="J48" s="99"/>
    </row>
    <row r="49" spans="1:10" s="3" customFormat="1" ht="15" customHeight="1">
      <c r="A49" s="24">
        <v>4</v>
      </c>
      <c r="B49" s="25" t="s">
        <v>27</v>
      </c>
      <c r="C49" s="35"/>
      <c r="D49" s="27">
        <v>115781</v>
      </c>
      <c r="E49" s="28">
        <f t="shared" si="5"/>
        <v>0</v>
      </c>
      <c r="F49" s="29">
        <v>0.05</v>
      </c>
      <c r="G49" s="30">
        <f t="shared" si="6"/>
        <v>0</v>
      </c>
      <c r="H49" s="87">
        <f t="shared" si="7"/>
        <v>101844.39814814813</v>
      </c>
      <c r="I49" s="95">
        <f t="shared" si="4"/>
        <v>0</v>
      </c>
      <c r="J49" s="99"/>
    </row>
    <row r="50" spans="1:10" s="3" customFormat="1" ht="15" customHeight="1">
      <c r="A50" s="24">
        <v>5</v>
      </c>
      <c r="B50" s="25" t="s">
        <v>28</v>
      </c>
      <c r="C50" s="32"/>
      <c r="D50" s="27">
        <v>119943</v>
      </c>
      <c r="E50" s="28">
        <f t="shared" si="5"/>
        <v>0</v>
      </c>
      <c r="F50" s="29">
        <v>0.05</v>
      </c>
      <c r="G50" s="30">
        <f t="shared" si="6"/>
        <v>0</v>
      </c>
      <c r="H50" s="87">
        <f t="shared" si="7"/>
        <v>105505.41666666666</v>
      </c>
      <c r="I50" s="95">
        <f t="shared" si="4"/>
        <v>0</v>
      </c>
      <c r="J50" s="99"/>
    </row>
    <row r="51" spans="1:10" s="3" customFormat="1" ht="15" customHeight="1">
      <c r="A51" s="24">
        <v>6</v>
      </c>
      <c r="B51" s="25" t="s">
        <v>29</v>
      </c>
      <c r="C51" s="26"/>
      <c r="D51" s="27">
        <v>94810</v>
      </c>
      <c r="E51" s="28">
        <f t="shared" si="5"/>
        <v>0</v>
      </c>
      <c r="F51" s="29">
        <v>0.05</v>
      </c>
      <c r="G51" s="30">
        <f t="shared" si="6"/>
        <v>0</v>
      </c>
      <c r="H51" s="87">
        <f t="shared" si="7"/>
        <v>83397.685185185182</v>
      </c>
      <c r="I51" s="95">
        <f t="shared" si="4"/>
        <v>0</v>
      </c>
      <c r="J51" s="99"/>
    </row>
    <row r="52" spans="1:10" s="3" customFormat="1" ht="15" customHeight="1">
      <c r="A52" s="24">
        <v>7</v>
      </c>
      <c r="B52" s="25" t="s">
        <v>30</v>
      </c>
      <c r="C52" s="34"/>
      <c r="D52" s="27">
        <v>141396</v>
      </c>
      <c r="E52" s="28">
        <f t="shared" si="5"/>
        <v>0</v>
      </c>
      <c r="F52" s="29">
        <v>0.05</v>
      </c>
      <c r="G52" s="30">
        <f t="shared" si="6"/>
        <v>0</v>
      </c>
      <c r="H52" s="87">
        <f t="shared" si="7"/>
        <v>124376.11111111111</v>
      </c>
      <c r="I52" s="95">
        <f t="shared" si="4"/>
        <v>0</v>
      </c>
      <c r="J52" s="99"/>
    </row>
    <row r="53" spans="1:10" s="3" customFormat="1" ht="15" customHeight="1">
      <c r="A53" s="24">
        <v>8</v>
      </c>
      <c r="B53" s="25" t="s">
        <v>31</v>
      </c>
      <c r="C53" s="26"/>
      <c r="D53" s="27">
        <v>232931</v>
      </c>
      <c r="E53" s="28">
        <f t="shared" si="5"/>
        <v>0</v>
      </c>
      <c r="F53" s="29">
        <v>0.05</v>
      </c>
      <c r="G53" s="30">
        <f t="shared" si="6"/>
        <v>0</v>
      </c>
      <c r="H53" s="87">
        <f t="shared" si="7"/>
        <v>204893.00925925921</v>
      </c>
      <c r="I53" s="95">
        <f t="shared" si="4"/>
        <v>0</v>
      </c>
      <c r="J53" s="99"/>
    </row>
    <row r="54" spans="1:10" s="3" customFormat="1" ht="15" customHeight="1">
      <c r="A54" s="24">
        <v>9</v>
      </c>
      <c r="B54" s="36" t="s">
        <v>32</v>
      </c>
      <c r="C54" s="26"/>
      <c r="D54" s="27">
        <v>101534</v>
      </c>
      <c r="E54" s="28">
        <f t="shared" si="5"/>
        <v>0</v>
      </c>
      <c r="F54" s="29">
        <v>0.05</v>
      </c>
      <c r="G54" s="30">
        <f t="shared" si="6"/>
        <v>0</v>
      </c>
      <c r="H54" s="87">
        <f t="shared" si="7"/>
        <v>89312.314814814818</v>
      </c>
      <c r="I54" s="95">
        <f t="shared" si="4"/>
        <v>0</v>
      </c>
      <c r="J54" s="99"/>
    </row>
    <row r="55" spans="1:10" s="3" customFormat="1" ht="15" customHeight="1">
      <c r="A55" s="24">
        <v>10</v>
      </c>
      <c r="B55" s="36" t="s">
        <v>33</v>
      </c>
      <c r="C55" s="37"/>
      <c r="D55" s="33">
        <v>110148</v>
      </c>
      <c r="E55" s="28">
        <f t="shared" si="5"/>
        <v>0</v>
      </c>
      <c r="F55" s="29">
        <v>0.05</v>
      </c>
      <c r="G55" s="30">
        <f t="shared" si="6"/>
        <v>0</v>
      </c>
      <c r="H55" s="87">
        <f t="shared" si="7"/>
        <v>96889.444444444423</v>
      </c>
      <c r="I55" s="95">
        <f t="shared" si="4"/>
        <v>0</v>
      </c>
      <c r="J55" s="99"/>
    </row>
    <row r="56" spans="1:10" s="3" customFormat="1" ht="15" customHeight="1">
      <c r="A56" s="24">
        <v>11</v>
      </c>
      <c r="B56" s="25" t="s">
        <v>34</v>
      </c>
      <c r="C56" s="37"/>
      <c r="D56" s="27">
        <v>54198</v>
      </c>
      <c r="E56" s="28">
        <f t="shared" si="5"/>
        <v>0</v>
      </c>
      <c r="F56" s="29">
        <v>0.05</v>
      </c>
      <c r="G56" s="30">
        <f t="shared" si="6"/>
        <v>0</v>
      </c>
      <c r="H56" s="87">
        <f t="shared" si="7"/>
        <v>47674.166666666657</v>
      </c>
      <c r="I56" s="95">
        <f t="shared" si="4"/>
        <v>0</v>
      </c>
      <c r="J56" s="99"/>
    </row>
    <row r="57" spans="1:10" s="3" customFormat="1" ht="15" customHeight="1">
      <c r="A57" s="24">
        <v>12</v>
      </c>
      <c r="B57" s="25" t="s">
        <v>35</v>
      </c>
      <c r="C57" s="37"/>
      <c r="D57" s="27">
        <v>49680</v>
      </c>
      <c r="E57" s="28">
        <f t="shared" si="5"/>
        <v>0</v>
      </c>
      <c r="F57" s="29">
        <v>0.05</v>
      </c>
      <c r="G57" s="30">
        <f t="shared" si="6"/>
        <v>0</v>
      </c>
      <c r="H57" s="87">
        <f t="shared" si="7"/>
        <v>43700</v>
      </c>
      <c r="I57" s="95">
        <f t="shared" si="4"/>
        <v>0</v>
      </c>
      <c r="J57" s="99"/>
    </row>
    <row r="58" spans="1:10" s="3" customFormat="1" ht="15" customHeight="1">
      <c r="A58" s="24">
        <v>13</v>
      </c>
      <c r="B58" s="25" t="s">
        <v>36</v>
      </c>
      <c r="C58" s="37"/>
      <c r="D58" s="38">
        <v>64152</v>
      </c>
      <c r="E58" s="28">
        <f t="shared" si="5"/>
        <v>0</v>
      </c>
      <c r="F58" s="29">
        <v>0.05</v>
      </c>
      <c r="G58" s="30">
        <f t="shared" si="6"/>
        <v>0</v>
      </c>
      <c r="H58" s="87">
        <f t="shared" si="7"/>
        <v>56429.999999999993</v>
      </c>
      <c r="I58" s="95">
        <f t="shared" si="4"/>
        <v>0</v>
      </c>
      <c r="J58" s="99"/>
    </row>
    <row r="59" spans="1:10" s="3" customFormat="1" ht="15" customHeight="1">
      <c r="A59" s="24">
        <v>14</v>
      </c>
      <c r="B59" s="25" t="s">
        <v>37</v>
      </c>
      <c r="C59" s="37">
        <v>5</v>
      </c>
      <c r="D59" s="38">
        <v>65934</v>
      </c>
      <c r="E59" s="28">
        <f t="shared" si="5"/>
        <v>329670</v>
      </c>
      <c r="F59" s="29">
        <v>0.05</v>
      </c>
      <c r="G59" s="30">
        <f t="shared" si="6"/>
        <v>313186.5</v>
      </c>
      <c r="H59" s="87">
        <f t="shared" si="7"/>
        <v>57997.499999999993</v>
      </c>
      <c r="I59" s="95">
        <f t="shared" si="4"/>
        <v>289987.49999999994</v>
      </c>
      <c r="J59" s="99"/>
    </row>
    <row r="60" spans="1:10" s="3" customFormat="1" ht="15" customHeight="1">
      <c r="A60" s="24">
        <v>15</v>
      </c>
      <c r="B60" s="25" t="s">
        <v>38</v>
      </c>
      <c r="C60" s="37">
        <v>5</v>
      </c>
      <c r="D60" s="38">
        <v>76626</v>
      </c>
      <c r="E60" s="28">
        <f t="shared" si="5"/>
        <v>383130</v>
      </c>
      <c r="F60" s="29">
        <v>0.05</v>
      </c>
      <c r="G60" s="30">
        <f t="shared" si="6"/>
        <v>363973.5</v>
      </c>
      <c r="H60" s="87">
        <f t="shared" si="7"/>
        <v>67402.5</v>
      </c>
      <c r="I60" s="95">
        <f t="shared" si="4"/>
        <v>337012.5</v>
      </c>
      <c r="J60" s="99"/>
    </row>
    <row r="61" spans="1:10" s="3" customFormat="1" ht="15" customHeight="1">
      <c r="A61" s="24">
        <v>16</v>
      </c>
      <c r="B61" s="25" t="s">
        <v>39</v>
      </c>
      <c r="C61" s="37"/>
      <c r="D61" s="38">
        <v>80190</v>
      </c>
      <c r="E61" s="28">
        <f t="shared" si="5"/>
        <v>0</v>
      </c>
      <c r="F61" s="29">
        <v>0.05</v>
      </c>
      <c r="G61" s="30">
        <f t="shared" si="6"/>
        <v>0</v>
      </c>
      <c r="H61" s="87">
        <f t="shared" si="7"/>
        <v>70537.5</v>
      </c>
      <c r="I61" s="95">
        <f t="shared" si="4"/>
        <v>0</v>
      </c>
      <c r="J61" s="99"/>
    </row>
    <row r="62" spans="1:10" s="3" customFormat="1" ht="15" customHeight="1">
      <c r="A62" s="24">
        <v>17</v>
      </c>
      <c r="B62" s="25" t="s">
        <v>40</v>
      </c>
      <c r="C62" s="37"/>
      <c r="D62" s="38">
        <v>113832</v>
      </c>
      <c r="E62" s="28">
        <f t="shared" si="5"/>
        <v>0</v>
      </c>
      <c r="F62" s="29">
        <v>0.05</v>
      </c>
      <c r="G62" s="30">
        <f t="shared" si="6"/>
        <v>0</v>
      </c>
      <c r="H62" s="87">
        <f t="shared" si="7"/>
        <v>100130</v>
      </c>
      <c r="I62" s="95">
        <f t="shared" si="4"/>
        <v>0</v>
      </c>
      <c r="J62" s="99"/>
    </row>
    <row r="63" spans="1:10" s="3" customFormat="1" ht="15" customHeight="1">
      <c r="A63" s="24">
        <v>18</v>
      </c>
      <c r="B63" s="25" t="s">
        <v>41</v>
      </c>
      <c r="C63" s="37"/>
      <c r="D63" s="39">
        <v>98010</v>
      </c>
      <c r="E63" s="28">
        <f t="shared" si="5"/>
        <v>0</v>
      </c>
      <c r="F63" s="29">
        <v>0.05</v>
      </c>
      <c r="G63" s="30">
        <f t="shared" si="6"/>
        <v>0</v>
      </c>
      <c r="H63" s="87">
        <f t="shared" si="7"/>
        <v>86212.5</v>
      </c>
      <c r="I63" s="95">
        <f t="shared" si="4"/>
        <v>0</v>
      </c>
      <c r="J63" s="99"/>
    </row>
    <row r="64" spans="1:10" s="4" customFormat="1" ht="15" customHeight="1">
      <c r="A64" s="40"/>
      <c r="B64" s="41" t="s">
        <v>42</v>
      </c>
      <c r="C64" s="42">
        <f>SUM(C46:C63)</f>
        <v>20</v>
      </c>
      <c r="D64" s="42"/>
      <c r="E64" s="43">
        <f>SUM(E46:E63)</f>
        <v>1409540</v>
      </c>
      <c r="F64" s="43"/>
      <c r="G64" s="44">
        <f>SUM(G46:G63)</f>
        <v>1339063</v>
      </c>
      <c r="H64" s="89"/>
      <c r="I64" s="100">
        <f>SUM(I46:I63)</f>
        <v>1239873.1481481481</v>
      </c>
      <c r="J64" s="101"/>
    </row>
    <row r="65" spans="1:10" s="5" customFormat="1" ht="30" customHeight="1">
      <c r="A65" s="46"/>
      <c r="B65" s="47"/>
      <c r="C65" s="48"/>
      <c r="D65" s="48"/>
      <c r="E65" s="49"/>
      <c r="F65" s="49"/>
      <c r="G65" s="50"/>
      <c r="H65" s="90"/>
      <c r="I65" s="102">
        <f>I64*0.08</f>
        <v>99189.851851851854</v>
      </c>
      <c r="J65" s="90"/>
    </row>
    <row r="66" spans="1:10" s="6" customFormat="1" ht="15" customHeight="1">
      <c r="A66" s="283" t="s">
        <v>43</v>
      </c>
      <c r="B66" s="283"/>
      <c r="C66" s="284" t="s">
        <v>44</v>
      </c>
      <c r="D66" s="284"/>
      <c r="E66" s="54"/>
      <c r="F66" s="54"/>
      <c r="G66" s="55" t="s">
        <v>45</v>
      </c>
      <c r="H66" s="91"/>
      <c r="I66" s="103">
        <f>SUM(I64:I65)</f>
        <v>1339063</v>
      </c>
      <c r="J66" s="91"/>
    </row>
    <row r="67" spans="1:10" s="7" customFormat="1" ht="15" customHeight="1">
      <c r="H67" s="92"/>
      <c r="I67" s="104"/>
      <c r="J67" s="92"/>
    </row>
    <row r="69" spans="1:10" ht="15.75">
      <c r="A69" s="279" t="s">
        <v>0</v>
      </c>
      <c r="B69" s="279"/>
      <c r="C69" s="279"/>
      <c r="D69" s="279"/>
      <c r="E69" s="279"/>
      <c r="F69" s="279"/>
      <c r="G69" s="279"/>
      <c r="H69" s="83"/>
      <c r="I69" s="107"/>
    </row>
    <row r="70" spans="1:10" ht="16.5">
      <c r="A70" s="279" t="s">
        <v>1</v>
      </c>
      <c r="B70" s="279"/>
      <c r="C70" s="279"/>
      <c r="D70" s="279"/>
      <c r="E70" s="279"/>
      <c r="F70" s="279"/>
      <c r="G70" s="279"/>
      <c r="H70" s="83"/>
      <c r="I70" s="94"/>
    </row>
    <row r="71" spans="1:10" ht="15.75">
      <c r="A71" s="279" t="s">
        <v>2</v>
      </c>
      <c r="B71" s="279"/>
      <c r="C71" s="279"/>
      <c r="D71" s="279"/>
      <c r="E71" s="279"/>
      <c r="F71" s="279"/>
      <c r="G71" s="279"/>
      <c r="H71" s="83"/>
      <c r="I71" s="95"/>
    </row>
    <row r="72" spans="1:10" ht="15.75">
      <c r="A72" s="279" t="s">
        <v>4</v>
      </c>
      <c r="B72" s="279"/>
      <c r="C72" s="279"/>
      <c r="D72" s="279"/>
      <c r="E72" s="279"/>
      <c r="F72" s="279"/>
      <c r="G72" s="279"/>
      <c r="H72" s="83"/>
      <c r="I72" s="95"/>
    </row>
    <row r="73" spans="1:10" ht="15.75">
      <c r="A73" s="280" t="s">
        <v>6</v>
      </c>
      <c r="B73" s="280"/>
      <c r="C73" s="280"/>
      <c r="D73" s="280"/>
      <c r="E73" s="280"/>
      <c r="F73" s="280"/>
      <c r="G73" s="280"/>
      <c r="H73" s="83"/>
      <c r="I73" s="95"/>
    </row>
    <row r="74" spans="1:10" ht="27.75">
      <c r="A74" s="9"/>
      <c r="B74" s="9"/>
      <c r="C74" s="281" t="s">
        <v>1189</v>
      </c>
      <c r="D74" s="281"/>
      <c r="E74" s="281"/>
      <c r="F74" s="281"/>
      <c r="G74" s="281"/>
      <c r="H74" s="105"/>
      <c r="I74" s="95"/>
    </row>
    <row r="75" spans="1:10" ht="15.75">
      <c r="A75" s="11" t="s">
        <v>8</v>
      </c>
      <c r="B75" s="12"/>
      <c r="C75" s="13"/>
      <c r="D75" s="286"/>
      <c r="E75" s="286"/>
      <c r="F75" s="286"/>
      <c r="G75" s="286"/>
      <c r="H75" s="84"/>
      <c r="I75" s="95"/>
    </row>
    <row r="76" spans="1:10" ht="15.75">
      <c r="A76" s="11" t="s">
        <v>9</v>
      </c>
      <c r="B76" s="286" t="s">
        <v>1187</v>
      </c>
      <c r="C76" s="286"/>
      <c r="D76" s="286"/>
      <c r="E76" s="16"/>
      <c r="F76" s="11"/>
      <c r="G76" s="16"/>
      <c r="H76" s="85"/>
      <c r="I76" s="96"/>
    </row>
    <row r="77" spans="1:10" ht="15.75">
      <c r="A77" s="11" t="s">
        <v>11</v>
      </c>
      <c r="B77" s="110" t="s">
        <v>1190</v>
      </c>
      <c r="C77" s="110"/>
      <c r="D77" s="110"/>
      <c r="E77" s="110"/>
      <c r="F77" s="18"/>
      <c r="G77" s="19" t="s">
        <v>13</v>
      </c>
      <c r="H77" s="86" t="s">
        <v>161</v>
      </c>
      <c r="I77" s="98"/>
    </row>
    <row r="78" spans="1:10" ht="15.75">
      <c r="A78" s="21" t="s">
        <v>14</v>
      </c>
      <c r="B78" s="21" t="s">
        <v>16</v>
      </c>
      <c r="C78" s="21" t="s">
        <v>17</v>
      </c>
      <c r="D78" s="22" t="s">
        <v>18</v>
      </c>
      <c r="E78" s="23" t="s">
        <v>19</v>
      </c>
      <c r="F78" s="23" t="s">
        <v>20</v>
      </c>
      <c r="G78" s="21" t="s">
        <v>21</v>
      </c>
      <c r="H78" s="83"/>
      <c r="I78" s="95"/>
    </row>
    <row r="79" spans="1:10">
      <c r="A79" s="24">
        <v>1</v>
      </c>
      <c r="B79" s="25" t="s">
        <v>23</v>
      </c>
      <c r="C79" s="26">
        <v>5</v>
      </c>
      <c r="D79" s="27">
        <v>79305</v>
      </c>
      <c r="E79" s="28">
        <f>D79*C79</f>
        <v>396525</v>
      </c>
      <c r="F79" s="29">
        <v>0.05</v>
      </c>
      <c r="G79" s="30">
        <f>E79-E79*F79</f>
        <v>376698.75</v>
      </c>
      <c r="H79" s="87">
        <f>D79/1.08*0.95</f>
        <v>69759.027777777766</v>
      </c>
      <c r="I79" s="95">
        <f t="shared" ref="I79:I96" si="8">H79*C79</f>
        <v>348795.13888888882</v>
      </c>
    </row>
    <row r="80" spans="1:10">
      <c r="A80" s="24">
        <v>2</v>
      </c>
      <c r="B80" s="25" t="s">
        <v>25</v>
      </c>
      <c r="C80" s="32"/>
      <c r="D80" s="33">
        <v>128591</v>
      </c>
      <c r="E80" s="28">
        <f t="shared" ref="E80:E96" si="9">D80*C80</f>
        <v>0</v>
      </c>
      <c r="F80" s="29">
        <v>0.05</v>
      </c>
      <c r="G80" s="30">
        <f t="shared" ref="G80:G96" si="10">E80-E80*F80</f>
        <v>0</v>
      </c>
      <c r="H80" s="87">
        <f t="shared" ref="H80:H96" si="11">D80/1.08*0.95</f>
        <v>113112.45370370369</v>
      </c>
      <c r="I80" s="95">
        <f t="shared" si="8"/>
        <v>0</v>
      </c>
    </row>
    <row r="81" spans="1:9">
      <c r="A81" s="24">
        <v>3</v>
      </c>
      <c r="B81" s="25" t="s">
        <v>26</v>
      </c>
      <c r="C81" s="34">
        <v>5</v>
      </c>
      <c r="D81" s="27">
        <v>60043</v>
      </c>
      <c r="E81" s="28">
        <f t="shared" si="9"/>
        <v>300215</v>
      </c>
      <c r="F81" s="29">
        <v>0.05</v>
      </c>
      <c r="G81" s="30">
        <f t="shared" si="10"/>
        <v>285204.25</v>
      </c>
      <c r="H81" s="87">
        <f t="shared" si="11"/>
        <v>52815.601851851847</v>
      </c>
      <c r="I81" s="95">
        <f t="shared" si="8"/>
        <v>264078.00925925921</v>
      </c>
    </row>
    <row r="82" spans="1:9">
      <c r="A82" s="24">
        <v>4</v>
      </c>
      <c r="B82" s="25" t="s">
        <v>27</v>
      </c>
      <c r="C82" s="35"/>
      <c r="D82" s="27">
        <v>115781</v>
      </c>
      <c r="E82" s="28">
        <f t="shared" si="9"/>
        <v>0</v>
      </c>
      <c r="F82" s="29">
        <v>0.05</v>
      </c>
      <c r="G82" s="30">
        <f t="shared" si="10"/>
        <v>0</v>
      </c>
      <c r="H82" s="87">
        <f t="shared" si="11"/>
        <v>101844.39814814813</v>
      </c>
      <c r="I82" s="95">
        <f t="shared" si="8"/>
        <v>0</v>
      </c>
    </row>
    <row r="83" spans="1:9">
      <c r="A83" s="24">
        <v>5</v>
      </c>
      <c r="B83" s="25" t="s">
        <v>28</v>
      </c>
      <c r="C83" s="32">
        <v>5</v>
      </c>
      <c r="D83" s="27">
        <v>119943</v>
      </c>
      <c r="E83" s="28">
        <f t="shared" si="9"/>
        <v>599715</v>
      </c>
      <c r="F83" s="29">
        <v>0.05</v>
      </c>
      <c r="G83" s="30">
        <f t="shared" si="10"/>
        <v>569729.25</v>
      </c>
      <c r="H83" s="87">
        <f t="shared" si="11"/>
        <v>105505.41666666666</v>
      </c>
      <c r="I83" s="95">
        <f t="shared" si="8"/>
        <v>527527.08333333326</v>
      </c>
    </row>
    <row r="84" spans="1:9">
      <c r="A84" s="24">
        <v>6</v>
      </c>
      <c r="B84" s="25" t="s">
        <v>29</v>
      </c>
      <c r="C84" s="26"/>
      <c r="D84" s="27">
        <v>94810</v>
      </c>
      <c r="E84" s="28">
        <f t="shared" si="9"/>
        <v>0</v>
      </c>
      <c r="F84" s="29">
        <v>0.05</v>
      </c>
      <c r="G84" s="30">
        <f t="shared" si="10"/>
        <v>0</v>
      </c>
      <c r="H84" s="87">
        <f t="shared" si="11"/>
        <v>83397.685185185182</v>
      </c>
      <c r="I84" s="95">
        <f t="shared" si="8"/>
        <v>0</v>
      </c>
    </row>
    <row r="85" spans="1:9">
      <c r="A85" s="24">
        <v>7</v>
      </c>
      <c r="B85" s="25" t="s">
        <v>30</v>
      </c>
      <c r="C85" s="34"/>
      <c r="D85" s="27">
        <v>141396</v>
      </c>
      <c r="E85" s="28">
        <f t="shared" si="9"/>
        <v>0</v>
      </c>
      <c r="F85" s="29">
        <v>0.05</v>
      </c>
      <c r="G85" s="30">
        <f t="shared" si="10"/>
        <v>0</v>
      </c>
      <c r="H85" s="87">
        <f t="shared" si="11"/>
        <v>124376.11111111111</v>
      </c>
      <c r="I85" s="95">
        <f t="shared" si="8"/>
        <v>0</v>
      </c>
    </row>
    <row r="86" spans="1:9">
      <c r="A86" s="24">
        <v>8</v>
      </c>
      <c r="B86" s="25" t="s">
        <v>31</v>
      </c>
      <c r="C86" s="26"/>
      <c r="D86" s="27">
        <v>232931</v>
      </c>
      <c r="E86" s="28">
        <f t="shared" si="9"/>
        <v>0</v>
      </c>
      <c r="F86" s="29">
        <v>0.05</v>
      </c>
      <c r="G86" s="30">
        <f t="shared" si="10"/>
        <v>0</v>
      </c>
      <c r="H86" s="87">
        <f t="shared" si="11"/>
        <v>204893.00925925921</v>
      </c>
      <c r="I86" s="95">
        <f t="shared" si="8"/>
        <v>0</v>
      </c>
    </row>
    <row r="87" spans="1:9">
      <c r="A87" s="24">
        <v>9</v>
      </c>
      <c r="B87" s="36" t="s">
        <v>32</v>
      </c>
      <c r="C87" s="26"/>
      <c r="D87" s="27">
        <v>101534</v>
      </c>
      <c r="E87" s="28">
        <f t="shared" si="9"/>
        <v>0</v>
      </c>
      <c r="F87" s="29">
        <v>0.05</v>
      </c>
      <c r="G87" s="30">
        <f t="shared" si="10"/>
        <v>0</v>
      </c>
      <c r="H87" s="87">
        <f t="shared" si="11"/>
        <v>89312.314814814818</v>
      </c>
      <c r="I87" s="95">
        <f t="shared" si="8"/>
        <v>0</v>
      </c>
    </row>
    <row r="88" spans="1:9">
      <c r="A88" s="24">
        <v>10</v>
      </c>
      <c r="B88" s="36" t="s">
        <v>33</v>
      </c>
      <c r="C88" s="37"/>
      <c r="D88" s="33">
        <v>110148</v>
      </c>
      <c r="E88" s="28">
        <f t="shared" si="9"/>
        <v>0</v>
      </c>
      <c r="F88" s="29">
        <v>0.05</v>
      </c>
      <c r="G88" s="30">
        <f t="shared" si="10"/>
        <v>0</v>
      </c>
      <c r="H88" s="87">
        <f t="shared" si="11"/>
        <v>96889.444444444423</v>
      </c>
      <c r="I88" s="95">
        <f t="shared" si="8"/>
        <v>0</v>
      </c>
    </row>
    <row r="89" spans="1:9">
      <c r="A89" s="24">
        <v>11</v>
      </c>
      <c r="B89" s="25" t="s">
        <v>34</v>
      </c>
      <c r="C89" s="37">
        <v>5</v>
      </c>
      <c r="D89" s="27">
        <v>54198</v>
      </c>
      <c r="E89" s="28">
        <f t="shared" si="9"/>
        <v>270990</v>
      </c>
      <c r="F89" s="29">
        <v>0.05</v>
      </c>
      <c r="G89" s="30">
        <f t="shared" si="10"/>
        <v>257440.5</v>
      </c>
      <c r="H89" s="87">
        <f t="shared" si="11"/>
        <v>47674.166666666657</v>
      </c>
      <c r="I89" s="95">
        <f t="shared" si="8"/>
        <v>238370.83333333328</v>
      </c>
    </row>
    <row r="90" spans="1:9">
      <c r="A90" s="24">
        <v>12</v>
      </c>
      <c r="B90" s="25" t="s">
        <v>35</v>
      </c>
      <c r="C90" s="37"/>
      <c r="D90" s="27">
        <v>49680</v>
      </c>
      <c r="E90" s="28">
        <f t="shared" si="9"/>
        <v>0</v>
      </c>
      <c r="F90" s="29">
        <v>0.05</v>
      </c>
      <c r="G90" s="30">
        <f t="shared" si="10"/>
        <v>0</v>
      </c>
      <c r="H90" s="87">
        <f t="shared" si="11"/>
        <v>43700</v>
      </c>
      <c r="I90" s="95">
        <f t="shared" si="8"/>
        <v>0</v>
      </c>
    </row>
    <row r="91" spans="1:9">
      <c r="A91" s="24">
        <v>13</v>
      </c>
      <c r="B91" s="25" t="s">
        <v>36</v>
      </c>
      <c r="C91" s="37"/>
      <c r="D91" s="38">
        <v>64152</v>
      </c>
      <c r="E91" s="28">
        <f t="shared" si="9"/>
        <v>0</v>
      </c>
      <c r="F91" s="29">
        <v>0.05</v>
      </c>
      <c r="G91" s="30">
        <f t="shared" si="10"/>
        <v>0</v>
      </c>
      <c r="H91" s="87">
        <f t="shared" si="11"/>
        <v>56429.999999999993</v>
      </c>
      <c r="I91" s="95">
        <f t="shared" si="8"/>
        <v>0</v>
      </c>
    </row>
    <row r="92" spans="1:9">
      <c r="A92" s="24">
        <v>14</v>
      </c>
      <c r="B92" s="25" t="s">
        <v>37</v>
      </c>
      <c r="C92" s="37"/>
      <c r="D92" s="38">
        <v>65934</v>
      </c>
      <c r="E92" s="28">
        <f t="shared" si="9"/>
        <v>0</v>
      </c>
      <c r="F92" s="29">
        <v>0.05</v>
      </c>
      <c r="G92" s="30">
        <f t="shared" si="10"/>
        <v>0</v>
      </c>
      <c r="H92" s="87">
        <f t="shared" si="11"/>
        <v>57997.499999999993</v>
      </c>
      <c r="I92" s="95">
        <f t="shared" si="8"/>
        <v>0</v>
      </c>
    </row>
    <row r="93" spans="1:9">
      <c r="A93" s="24">
        <v>15</v>
      </c>
      <c r="B93" s="25" t="s">
        <v>38</v>
      </c>
      <c r="C93" s="37">
        <v>5</v>
      </c>
      <c r="D93" s="38">
        <v>76626</v>
      </c>
      <c r="E93" s="28">
        <f t="shared" si="9"/>
        <v>383130</v>
      </c>
      <c r="F93" s="29">
        <v>0.05</v>
      </c>
      <c r="G93" s="30">
        <f t="shared" si="10"/>
        <v>363973.5</v>
      </c>
      <c r="H93" s="87">
        <f t="shared" si="11"/>
        <v>67402.5</v>
      </c>
      <c r="I93" s="95">
        <f t="shared" si="8"/>
        <v>337012.5</v>
      </c>
    </row>
    <row r="94" spans="1:9">
      <c r="A94" s="24">
        <v>16</v>
      </c>
      <c r="B94" s="25" t="s">
        <v>39</v>
      </c>
      <c r="C94" s="37"/>
      <c r="D94" s="38">
        <v>80190</v>
      </c>
      <c r="E94" s="28">
        <f t="shared" si="9"/>
        <v>0</v>
      </c>
      <c r="F94" s="29">
        <v>0.05</v>
      </c>
      <c r="G94" s="30">
        <f t="shared" si="10"/>
        <v>0</v>
      </c>
      <c r="H94" s="87">
        <f t="shared" si="11"/>
        <v>70537.5</v>
      </c>
      <c r="I94" s="95">
        <f t="shared" si="8"/>
        <v>0</v>
      </c>
    </row>
    <row r="95" spans="1:9">
      <c r="A95" s="24">
        <v>17</v>
      </c>
      <c r="B95" s="25" t="s">
        <v>40</v>
      </c>
      <c r="C95" s="37"/>
      <c r="D95" s="38">
        <v>113832</v>
      </c>
      <c r="E95" s="28">
        <f t="shared" si="9"/>
        <v>0</v>
      </c>
      <c r="F95" s="29">
        <v>0.05</v>
      </c>
      <c r="G95" s="30">
        <f t="shared" si="10"/>
        <v>0</v>
      </c>
      <c r="H95" s="87">
        <f t="shared" si="11"/>
        <v>100130</v>
      </c>
      <c r="I95" s="95">
        <f t="shared" si="8"/>
        <v>0</v>
      </c>
    </row>
    <row r="96" spans="1:9">
      <c r="A96" s="24">
        <v>18</v>
      </c>
      <c r="B96" s="25" t="s">
        <v>41</v>
      </c>
      <c r="C96" s="37"/>
      <c r="D96" s="39">
        <v>98010</v>
      </c>
      <c r="E96" s="28">
        <f t="shared" si="9"/>
        <v>0</v>
      </c>
      <c r="F96" s="29">
        <v>0.05</v>
      </c>
      <c r="G96" s="30">
        <f t="shared" si="10"/>
        <v>0</v>
      </c>
      <c r="H96" s="87">
        <f t="shared" si="11"/>
        <v>86212.5</v>
      </c>
      <c r="I96" s="95">
        <f t="shared" si="8"/>
        <v>0</v>
      </c>
    </row>
    <row r="97" spans="1:9" ht="17.25">
      <c r="A97" s="40"/>
      <c r="B97" s="41" t="s">
        <v>42</v>
      </c>
      <c r="C97" s="42">
        <f>SUM(C79:C96)</f>
        <v>25</v>
      </c>
      <c r="D97" s="42"/>
      <c r="E97" s="43">
        <f>SUM(E79:E96)</f>
        <v>1950575</v>
      </c>
      <c r="F97" s="43"/>
      <c r="G97" s="44">
        <f>SUM(G79:G96)</f>
        <v>1853046.25</v>
      </c>
      <c r="H97" s="89"/>
      <c r="I97" s="100">
        <f>SUM(I79:I96)</f>
        <v>1715783.5648148146</v>
      </c>
    </row>
    <row r="98" spans="1:9" ht="31.5">
      <c r="A98" s="46"/>
      <c r="B98" s="47"/>
      <c r="C98" s="48"/>
      <c r="D98" s="48"/>
      <c r="E98" s="49"/>
      <c r="F98" s="49"/>
      <c r="G98" s="50"/>
      <c r="H98" s="90"/>
      <c r="I98" s="102">
        <f>I97*0.08</f>
        <v>137262.68518518517</v>
      </c>
    </row>
    <row r="99" spans="1:9" ht="18">
      <c r="A99" s="283" t="s">
        <v>43</v>
      </c>
      <c r="B99" s="283"/>
      <c r="C99" s="284" t="s">
        <v>44</v>
      </c>
      <c r="D99" s="284"/>
      <c r="E99" s="54"/>
      <c r="F99" s="54"/>
      <c r="G99" s="55" t="s">
        <v>45</v>
      </c>
      <c r="H99" s="91"/>
      <c r="I99" s="103">
        <f>SUM(I97:I98)</f>
        <v>1853046.2499999998</v>
      </c>
    </row>
    <row r="103" spans="1:9" ht="15.75">
      <c r="A103" s="279" t="s">
        <v>0</v>
      </c>
      <c r="B103" s="279"/>
      <c r="C103" s="279"/>
      <c r="D103" s="279"/>
      <c r="E103" s="279"/>
      <c r="F103" s="279"/>
      <c r="G103" s="279"/>
      <c r="H103" s="83"/>
      <c r="I103" s="107"/>
    </row>
    <row r="104" spans="1:9" ht="16.5">
      <c r="A104" s="279" t="s">
        <v>1</v>
      </c>
      <c r="B104" s="279"/>
      <c r="C104" s="279"/>
      <c r="D104" s="279"/>
      <c r="E104" s="279"/>
      <c r="F104" s="279"/>
      <c r="G104" s="279"/>
      <c r="H104" s="83"/>
      <c r="I104" s="94"/>
    </row>
    <row r="105" spans="1:9" ht="15.75">
      <c r="A105" s="279" t="s">
        <v>2</v>
      </c>
      <c r="B105" s="279"/>
      <c r="C105" s="279"/>
      <c r="D105" s="279"/>
      <c r="E105" s="279"/>
      <c r="F105" s="279"/>
      <c r="G105" s="279"/>
      <c r="H105" s="83"/>
      <c r="I105" s="95"/>
    </row>
    <row r="106" spans="1:9" ht="15.75">
      <c r="A106" s="279" t="s">
        <v>4</v>
      </c>
      <c r="B106" s="279"/>
      <c r="C106" s="279"/>
      <c r="D106" s="279"/>
      <c r="E106" s="279"/>
      <c r="F106" s="279"/>
      <c r="G106" s="279"/>
      <c r="H106" s="83"/>
      <c r="I106" s="95"/>
    </row>
    <row r="107" spans="1:9" ht="15.75">
      <c r="A107" s="280" t="s">
        <v>6</v>
      </c>
      <c r="B107" s="280"/>
      <c r="C107" s="280"/>
      <c r="D107" s="280"/>
      <c r="E107" s="280"/>
      <c r="F107" s="280"/>
      <c r="G107" s="280"/>
      <c r="H107" s="83"/>
      <c r="I107" s="95"/>
    </row>
    <row r="108" spans="1:9" ht="27.75">
      <c r="A108" s="9"/>
      <c r="B108" s="9"/>
      <c r="C108" s="281" t="s">
        <v>1191</v>
      </c>
      <c r="D108" s="281"/>
      <c r="E108" s="281"/>
      <c r="F108" s="281"/>
      <c r="G108" s="281"/>
      <c r="H108" s="105"/>
      <c r="I108" s="95"/>
    </row>
    <row r="109" spans="1:9" ht="15.75">
      <c r="A109" s="11" t="s">
        <v>8</v>
      </c>
      <c r="B109" s="12"/>
      <c r="C109" s="13"/>
      <c r="D109" s="286"/>
      <c r="E109" s="286"/>
      <c r="F109" s="286"/>
      <c r="G109" s="286"/>
      <c r="H109" s="84"/>
      <c r="I109" s="95"/>
    </row>
    <row r="110" spans="1:9" ht="15.75">
      <c r="A110" s="11" t="s">
        <v>9</v>
      </c>
      <c r="B110" s="286" t="s">
        <v>1187</v>
      </c>
      <c r="C110" s="286"/>
      <c r="D110" s="286"/>
      <c r="E110" s="16"/>
      <c r="F110" s="11"/>
      <c r="G110" s="16"/>
      <c r="H110" s="85"/>
      <c r="I110" s="96"/>
    </row>
    <row r="111" spans="1:9" ht="15.75">
      <c r="A111" s="11" t="s">
        <v>11</v>
      </c>
      <c r="B111" s="289" t="s">
        <v>1192</v>
      </c>
      <c r="C111" s="289"/>
      <c r="D111" s="289"/>
      <c r="E111" s="110"/>
      <c r="F111" s="18"/>
      <c r="G111" s="19" t="s">
        <v>13</v>
      </c>
      <c r="H111" s="86" t="s">
        <v>161</v>
      </c>
      <c r="I111" s="98"/>
    </row>
    <row r="112" spans="1:9" ht="15.75">
      <c r="A112" s="21" t="s">
        <v>14</v>
      </c>
      <c r="B112" s="21" t="s">
        <v>16</v>
      </c>
      <c r="C112" s="21" t="s">
        <v>17</v>
      </c>
      <c r="D112" s="22" t="s">
        <v>18</v>
      </c>
      <c r="E112" s="23" t="s">
        <v>19</v>
      </c>
      <c r="F112" s="23" t="s">
        <v>20</v>
      </c>
      <c r="G112" s="21" t="s">
        <v>21</v>
      </c>
      <c r="H112" s="83"/>
      <c r="I112" s="95"/>
    </row>
    <row r="113" spans="1:9">
      <c r="A113" s="24">
        <v>1</v>
      </c>
      <c r="B113" s="25" t="s">
        <v>23</v>
      </c>
      <c r="C113" s="26">
        <v>5</v>
      </c>
      <c r="D113" s="27">
        <v>79305</v>
      </c>
      <c r="E113" s="28">
        <f>D113*C113</f>
        <v>396525</v>
      </c>
      <c r="F113" s="29">
        <v>0.05</v>
      </c>
      <c r="G113" s="30">
        <f>E113-E113*F113</f>
        <v>376698.75</v>
      </c>
      <c r="H113" s="87">
        <f>D113/1.08*0.95</f>
        <v>69759.027777777766</v>
      </c>
      <c r="I113" s="95">
        <f t="shared" ref="I113:I130" si="12">H113*C113</f>
        <v>348795.13888888882</v>
      </c>
    </row>
    <row r="114" spans="1:9">
      <c r="A114" s="24">
        <v>2</v>
      </c>
      <c r="B114" s="25" t="s">
        <v>25</v>
      </c>
      <c r="C114" s="32"/>
      <c r="D114" s="33">
        <v>128591</v>
      </c>
      <c r="E114" s="28">
        <f t="shared" ref="E114:E130" si="13">D114*C114</f>
        <v>0</v>
      </c>
      <c r="F114" s="29">
        <v>0.05</v>
      </c>
      <c r="G114" s="30">
        <f t="shared" ref="G114:G130" si="14">E114-E114*F114</f>
        <v>0</v>
      </c>
      <c r="H114" s="87">
        <f t="shared" ref="H114:H130" si="15">D114/1.08*0.95</f>
        <v>113112.45370370369</v>
      </c>
      <c r="I114" s="95">
        <f t="shared" si="12"/>
        <v>0</v>
      </c>
    </row>
    <row r="115" spans="1:9">
      <c r="A115" s="24">
        <v>3</v>
      </c>
      <c r="B115" s="25" t="s">
        <v>26</v>
      </c>
      <c r="C115" s="34">
        <v>5</v>
      </c>
      <c r="D115" s="27">
        <v>60043</v>
      </c>
      <c r="E115" s="28">
        <f t="shared" si="13"/>
        <v>300215</v>
      </c>
      <c r="F115" s="29">
        <v>0.05</v>
      </c>
      <c r="G115" s="30">
        <f t="shared" si="14"/>
        <v>285204.25</v>
      </c>
      <c r="H115" s="87">
        <f t="shared" si="15"/>
        <v>52815.601851851847</v>
      </c>
      <c r="I115" s="95">
        <f t="shared" si="12"/>
        <v>264078.00925925921</v>
      </c>
    </row>
    <row r="116" spans="1:9">
      <c r="A116" s="24">
        <v>4</v>
      </c>
      <c r="B116" s="25" t="s">
        <v>27</v>
      </c>
      <c r="C116" s="35"/>
      <c r="D116" s="27">
        <v>115781</v>
      </c>
      <c r="E116" s="28">
        <f t="shared" si="13"/>
        <v>0</v>
      </c>
      <c r="F116" s="29">
        <v>0.05</v>
      </c>
      <c r="G116" s="30">
        <f t="shared" si="14"/>
        <v>0</v>
      </c>
      <c r="H116" s="87">
        <f t="shared" si="15"/>
        <v>101844.39814814813</v>
      </c>
      <c r="I116" s="95">
        <f t="shared" si="12"/>
        <v>0</v>
      </c>
    </row>
    <row r="117" spans="1:9">
      <c r="A117" s="24">
        <v>5</v>
      </c>
      <c r="B117" s="25" t="s">
        <v>28</v>
      </c>
      <c r="C117" s="32">
        <v>10</v>
      </c>
      <c r="D117" s="27">
        <v>119943</v>
      </c>
      <c r="E117" s="28">
        <f t="shared" si="13"/>
        <v>1199430</v>
      </c>
      <c r="F117" s="29">
        <v>0.05</v>
      </c>
      <c r="G117" s="30">
        <f t="shared" si="14"/>
        <v>1139458.5</v>
      </c>
      <c r="H117" s="87">
        <f t="shared" si="15"/>
        <v>105505.41666666666</v>
      </c>
      <c r="I117" s="95">
        <f t="shared" si="12"/>
        <v>1055054.1666666665</v>
      </c>
    </row>
    <row r="118" spans="1:9">
      <c r="A118" s="24">
        <v>6</v>
      </c>
      <c r="B118" s="25" t="s">
        <v>29</v>
      </c>
      <c r="C118" s="26"/>
      <c r="D118" s="27">
        <v>94810</v>
      </c>
      <c r="E118" s="28">
        <f t="shared" si="13"/>
        <v>0</v>
      </c>
      <c r="F118" s="29">
        <v>0.05</v>
      </c>
      <c r="G118" s="30">
        <f t="shared" si="14"/>
        <v>0</v>
      </c>
      <c r="H118" s="87">
        <f t="shared" si="15"/>
        <v>83397.685185185182</v>
      </c>
      <c r="I118" s="95">
        <f t="shared" si="12"/>
        <v>0</v>
      </c>
    </row>
    <row r="119" spans="1:9">
      <c r="A119" s="24">
        <v>7</v>
      </c>
      <c r="B119" s="25" t="s">
        <v>30</v>
      </c>
      <c r="C119" s="34"/>
      <c r="D119" s="27">
        <v>141396</v>
      </c>
      <c r="E119" s="28">
        <f t="shared" si="13"/>
        <v>0</v>
      </c>
      <c r="F119" s="29">
        <v>0.05</v>
      </c>
      <c r="G119" s="30">
        <f t="shared" si="14"/>
        <v>0</v>
      </c>
      <c r="H119" s="87">
        <f t="shared" si="15"/>
        <v>124376.11111111111</v>
      </c>
      <c r="I119" s="95">
        <f t="shared" si="12"/>
        <v>0</v>
      </c>
    </row>
    <row r="120" spans="1:9">
      <c r="A120" s="24">
        <v>8</v>
      </c>
      <c r="B120" s="25" t="s">
        <v>31</v>
      </c>
      <c r="C120" s="26"/>
      <c r="D120" s="27">
        <v>232931</v>
      </c>
      <c r="E120" s="28">
        <f t="shared" si="13"/>
        <v>0</v>
      </c>
      <c r="F120" s="29">
        <v>0.05</v>
      </c>
      <c r="G120" s="30">
        <f t="shared" si="14"/>
        <v>0</v>
      </c>
      <c r="H120" s="87">
        <f t="shared" si="15"/>
        <v>204893.00925925921</v>
      </c>
      <c r="I120" s="95">
        <f t="shared" si="12"/>
        <v>0</v>
      </c>
    </row>
    <row r="121" spans="1:9">
      <c r="A121" s="24">
        <v>9</v>
      </c>
      <c r="B121" s="36" t="s">
        <v>32</v>
      </c>
      <c r="C121" s="26"/>
      <c r="D121" s="27">
        <v>101534</v>
      </c>
      <c r="E121" s="28">
        <f t="shared" si="13"/>
        <v>0</v>
      </c>
      <c r="F121" s="29">
        <v>0.05</v>
      </c>
      <c r="G121" s="30">
        <f t="shared" si="14"/>
        <v>0</v>
      </c>
      <c r="H121" s="87">
        <f t="shared" si="15"/>
        <v>89312.314814814818</v>
      </c>
      <c r="I121" s="95">
        <f t="shared" si="12"/>
        <v>0</v>
      </c>
    </row>
    <row r="122" spans="1:9">
      <c r="A122" s="24">
        <v>10</v>
      </c>
      <c r="B122" s="36" t="s">
        <v>33</v>
      </c>
      <c r="C122" s="37"/>
      <c r="D122" s="33">
        <v>110148</v>
      </c>
      <c r="E122" s="28">
        <f t="shared" si="13"/>
        <v>0</v>
      </c>
      <c r="F122" s="29">
        <v>0.05</v>
      </c>
      <c r="G122" s="30">
        <f t="shared" si="14"/>
        <v>0</v>
      </c>
      <c r="H122" s="87">
        <f t="shared" si="15"/>
        <v>96889.444444444423</v>
      </c>
      <c r="I122" s="95">
        <f t="shared" si="12"/>
        <v>0</v>
      </c>
    </row>
    <row r="123" spans="1:9">
      <c r="A123" s="24">
        <v>11</v>
      </c>
      <c r="B123" s="25" t="s">
        <v>34</v>
      </c>
      <c r="C123" s="37"/>
      <c r="D123" s="27">
        <v>54198</v>
      </c>
      <c r="E123" s="28">
        <f t="shared" si="13"/>
        <v>0</v>
      </c>
      <c r="F123" s="29">
        <v>0.05</v>
      </c>
      <c r="G123" s="30">
        <f t="shared" si="14"/>
        <v>0</v>
      </c>
      <c r="H123" s="87">
        <f t="shared" si="15"/>
        <v>47674.166666666657</v>
      </c>
      <c r="I123" s="95">
        <f t="shared" si="12"/>
        <v>0</v>
      </c>
    </row>
    <row r="124" spans="1:9">
      <c r="A124" s="24">
        <v>12</v>
      </c>
      <c r="B124" s="25" t="s">
        <v>35</v>
      </c>
      <c r="C124" s="37"/>
      <c r="D124" s="27">
        <v>49680</v>
      </c>
      <c r="E124" s="28">
        <f t="shared" si="13"/>
        <v>0</v>
      </c>
      <c r="F124" s="29">
        <v>0.05</v>
      </c>
      <c r="G124" s="30">
        <f t="shared" si="14"/>
        <v>0</v>
      </c>
      <c r="H124" s="87">
        <f t="shared" si="15"/>
        <v>43700</v>
      </c>
      <c r="I124" s="95">
        <f t="shared" si="12"/>
        <v>0</v>
      </c>
    </row>
    <row r="125" spans="1:9">
      <c r="A125" s="24">
        <v>13</v>
      </c>
      <c r="B125" s="25" t="s">
        <v>36</v>
      </c>
      <c r="C125" s="37">
        <v>5</v>
      </c>
      <c r="D125" s="38">
        <v>64152</v>
      </c>
      <c r="E125" s="28">
        <f t="shared" si="13"/>
        <v>320760</v>
      </c>
      <c r="F125" s="29">
        <v>0.05</v>
      </c>
      <c r="G125" s="30">
        <f t="shared" si="14"/>
        <v>304722</v>
      </c>
      <c r="H125" s="87">
        <f t="shared" si="15"/>
        <v>56429.999999999993</v>
      </c>
      <c r="I125" s="95">
        <f t="shared" si="12"/>
        <v>282149.99999999994</v>
      </c>
    </row>
    <row r="126" spans="1:9">
      <c r="A126" s="24">
        <v>14</v>
      </c>
      <c r="B126" s="25" t="s">
        <v>37</v>
      </c>
      <c r="C126" s="37"/>
      <c r="D126" s="38">
        <v>65934</v>
      </c>
      <c r="E126" s="28">
        <f t="shared" si="13"/>
        <v>0</v>
      </c>
      <c r="F126" s="29">
        <v>0.05</v>
      </c>
      <c r="G126" s="30">
        <f t="shared" si="14"/>
        <v>0</v>
      </c>
      <c r="H126" s="87">
        <f t="shared" si="15"/>
        <v>57997.499999999993</v>
      </c>
      <c r="I126" s="95">
        <f t="shared" si="12"/>
        <v>0</v>
      </c>
    </row>
    <row r="127" spans="1:9">
      <c r="A127" s="24">
        <v>15</v>
      </c>
      <c r="B127" s="25" t="s">
        <v>38</v>
      </c>
      <c r="C127" s="37"/>
      <c r="D127" s="38">
        <v>76626</v>
      </c>
      <c r="E127" s="28">
        <f t="shared" si="13"/>
        <v>0</v>
      </c>
      <c r="F127" s="29">
        <v>0.05</v>
      </c>
      <c r="G127" s="30">
        <f t="shared" si="14"/>
        <v>0</v>
      </c>
      <c r="H127" s="87">
        <f t="shared" si="15"/>
        <v>67402.5</v>
      </c>
      <c r="I127" s="95">
        <f t="shared" si="12"/>
        <v>0</v>
      </c>
    </row>
    <row r="128" spans="1:9">
      <c r="A128" s="24">
        <v>16</v>
      </c>
      <c r="B128" s="25" t="s">
        <v>39</v>
      </c>
      <c r="C128" s="37"/>
      <c r="D128" s="38">
        <v>80190</v>
      </c>
      <c r="E128" s="28">
        <f t="shared" si="13"/>
        <v>0</v>
      </c>
      <c r="F128" s="29">
        <v>0.05</v>
      </c>
      <c r="G128" s="30">
        <f t="shared" si="14"/>
        <v>0</v>
      </c>
      <c r="H128" s="87">
        <f t="shared" si="15"/>
        <v>70537.5</v>
      </c>
      <c r="I128" s="95">
        <f t="shared" si="12"/>
        <v>0</v>
      </c>
    </row>
    <row r="129" spans="1:9">
      <c r="A129" s="24">
        <v>17</v>
      </c>
      <c r="B129" s="25" t="s">
        <v>40</v>
      </c>
      <c r="C129" s="37"/>
      <c r="D129" s="38">
        <v>113832</v>
      </c>
      <c r="E129" s="28">
        <f t="shared" si="13"/>
        <v>0</v>
      </c>
      <c r="F129" s="29">
        <v>0.05</v>
      </c>
      <c r="G129" s="30">
        <f t="shared" si="14"/>
        <v>0</v>
      </c>
      <c r="H129" s="87">
        <f t="shared" si="15"/>
        <v>100130</v>
      </c>
      <c r="I129" s="95">
        <f t="shared" si="12"/>
        <v>0</v>
      </c>
    </row>
    <row r="130" spans="1:9">
      <c r="A130" s="24">
        <v>18</v>
      </c>
      <c r="B130" s="25" t="s">
        <v>41</v>
      </c>
      <c r="C130" s="37"/>
      <c r="D130" s="39">
        <v>98010</v>
      </c>
      <c r="E130" s="28">
        <f t="shared" si="13"/>
        <v>0</v>
      </c>
      <c r="F130" s="29">
        <v>0.05</v>
      </c>
      <c r="G130" s="30">
        <f t="shared" si="14"/>
        <v>0</v>
      </c>
      <c r="H130" s="87">
        <f t="shared" si="15"/>
        <v>86212.5</v>
      </c>
      <c r="I130" s="95">
        <f t="shared" si="12"/>
        <v>0</v>
      </c>
    </row>
    <row r="131" spans="1:9" ht="17.25">
      <c r="A131" s="40"/>
      <c r="B131" s="41" t="s">
        <v>42</v>
      </c>
      <c r="C131" s="42">
        <f>SUM(C113:C130)</f>
        <v>25</v>
      </c>
      <c r="D131" s="42"/>
      <c r="E131" s="43">
        <f>SUM(E113:E130)</f>
        <v>2216930</v>
      </c>
      <c r="F131" s="43"/>
      <c r="G131" s="44">
        <f>SUM(G113:G130)</f>
        <v>2106083.5</v>
      </c>
      <c r="H131" s="89"/>
      <c r="I131" s="100">
        <f>SUM(I113:I130)</f>
        <v>1950077.3148148146</v>
      </c>
    </row>
    <row r="132" spans="1:9" ht="31.5">
      <c r="A132" s="46"/>
      <c r="B132" s="47"/>
      <c r="C132" s="48"/>
      <c r="D132" s="48"/>
      <c r="E132" s="49"/>
      <c r="F132" s="49"/>
      <c r="G132" s="50"/>
      <c r="H132" s="90"/>
      <c r="I132" s="102">
        <f>I131*0.08</f>
        <v>156006.18518518517</v>
      </c>
    </row>
    <row r="133" spans="1:9" ht="18">
      <c r="A133" s="283" t="s">
        <v>43</v>
      </c>
      <c r="B133" s="283"/>
      <c r="C133" s="284" t="s">
        <v>44</v>
      </c>
      <c r="D133" s="284"/>
      <c r="E133" s="54"/>
      <c r="F133" s="54"/>
      <c r="G133" s="55" t="s">
        <v>45</v>
      </c>
      <c r="H133" s="91"/>
      <c r="I133" s="103">
        <f>SUM(I131:I132)</f>
        <v>2106083.5</v>
      </c>
    </row>
    <row r="137" spans="1:9" ht="15.75">
      <c r="A137" s="279" t="s">
        <v>0</v>
      </c>
      <c r="B137" s="279"/>
      <c r="C137" s="279"/>
      <c r="D137" s="279"/>
      <c r="E137" s="279"/>
      <c r="F137" s="279"/>
      <c r="G137" s="279"/>
      <c r="H137" s="83"/>
      <c r="I137" s="107"/>
    </row>
    <row r="138" spans="1:9" ht="16.5">
      <c r="A138" s="279" t="s">
        <v>1</v>
      </c>
      <c r="B138" s="279"/>
      <c r="C138" s="279"/>
      <c r="D138" s="279"/>
      <c r="E138" s="279"/>
      <c r="F138" s="279"/>
      <c r="G138" s="279"/>
      <c r="H138" s="83"/>
      <c r="I138" s="94"/>
    </row>
    <row r="139" spans="1:9" ht="15.75">
      <c r="A139" s="279" t="s">
        <v>2</v>
      </c>
      <c r="B139" s="279"/>
      <c r="C139" s="279"/>
      <c r="D139" s="279"/>
      <c r="E139" s="279"/>
      <c r="F139" s="279"/>
      <c r="G139" s="279"/>
      <c r="H139" s="83"/>
      <c r="I139" s="95"/>
    </row>
    <row r="140" spans="1:9" ht="15.75">
      <c r="A140" s="279" t="s">
        <v>4</v>
      </c>
      <c r="B140" s="279"/>
      <c r="C140" s="279"/>
      <c r="D140" s="279"/>
      <c r="E140" s="279"/>
      <c r="F140" s="279"/>
      <c r="G140" s="279"/>
      <c r="H140" s="83"/>
      <c r="I140" s="95"/>
    </row>
    <row r="141" spans="1:9" ht="15.75">
      <c r="A141" s="280" t="s">
        <v>6</v>
      </c>
      <c r="B141" s="280"/>
      <c r="C141" s="280"/>
      <c r="D141" s="280"/>
      <c r="E141" s="280"/>
      <c r="F141" s="280"/>
      <c r="G141" s="280"/>
      <c r="H141" s="83"/>
      <c r="I141" s="95"/>
    </row>
    <row r="142" spans="1:9" ht="27.75">
      <c r="A142" s="9"/>
      <c r="B142" s="9"/>
      <c r="C142" s="281" t="s">
        <v>1191</v>
      </c>
      <c r="D142" s="281"/>
      <c r="E142" s="281"/>
      <c r="F142" s="281"/>
      <c r="G142" s="281"/>
      <c r="H142" s="105"/>
      <c r="I142" s="95"/>
    </row>
    <row r="143" spans="1:9" ht="15.75">
      <c r="A143" s="11" t="s">
        <v>8</v>
      </c>
      <c r="B143" s="12"/>
      <c r="C143" s="13"/>
      <c r="D143" s="286"/>
      <c r="E143" s="286"/>
      <c r="F143" s="286"/>
      <c r="G143" s="286"/>
      <c r="H143" s="84"/>
      <c r="I143" s="95"/>
    </row>
    <row r="144" spans="1:9" ht="15.75">
      <c r="A144" s="11" t="s">
        <v>9</v>
      </c>
      <c r="B144" s="286" t="s">
        <v>1187</v>
      </c>
      <c r="C144" s="286"/>
      <c r="D144" s="286"/>
      <c r="E144" s="16"/>
      <c r="F144" s="11"/>
      <c r="G144" s="16"/>
      <c r="H144" s="85"/>
      <c r="I144" s="96"/>
    </row>
    <row r="145" spans="1:9" ht="15.75">
      <c r="A145" s="11" t="s">
        <v>11</v>
      </c>
      <c r="B145" s="311" t="s">
        <v>1265</v>
      </c>
      <c r="C145" s="289"/>
      <c r="D145" s="289"/>
      <c r="E145" s="110"/>
      <c r="F145" s="260"/>
      <c r="G145" s="19" t="s">
        <v>13</v>
      </c>
      <c r="H145" s="86" t="s">
        <v>161</v>
      </c>
      <c r="I145" s="98"/>
    </row>
    <row r="146" spans="1:9" ht="15.75">
      <c r="A146" s="21" t="s">
        <v>14</v>
      </c>
      <c r="B146" s="21" t="s">
        <v>16</v>
      </c>
      <c r="C146" s="21" t="s">
        <v>17</v>
      </c>
      <c r="D146" s="22" t="s">
        <v>18</v>
      </c>
      <c r="E146" s="23" t="s">
        <v>19</v>
      </c>
      <c r="F146" s="23" t="s">
        <v>20</v>
      </c>
      <c r="G146" s="21" t="s">
        <v>21</v>
      </c>
      <c r="H146" s="83"/>
      <c r="I146" s="95"/>
    </row>
    <row r="147" spans="1:9">
      <c r="A147" s="24">
        <v>1</v>
      </c>
      <c r="B147" s="25" t="s">
        <v>23</v>
      </c>
      <c r="C147" s="26">
        <v>5</v>
      </c>
      <c r="D147" s="27">
        <v>79305</v>
      </c>
      <c r="E147" s="28">
        <f>D147*C147</f>
        <v>396525</v>
      </c>
      <c r="F147" s="29">
        <v>0.05</v>
      </c>
      <c r="G147" s="30">
        <f>E147-E147*F147</f>
        <v>376698.75</v>
      </c>
      <c r="H147" s="87">
        <f>D147/1.08*0.95</f>
        <v>69759.027777777766</v>
      </c>
      <c r="I147" s="95">
        <f t="shared" ref="I147:I164" si="16">H147*C147</f>
        <v>348795.13888888882</v>
      </c>
    </row>
    <row r="148" spans="1:9">
      <c r="A148" s="24">
        <v>2</v>
      </c>
      <c r="B148" s="25" t="s">
        <v>25</v>
      </c>
      <c r="C148" s="32"/>
      <c r="D148" s="33">
        <v>128591</v>
      </c>
      <c r="E148" s="28">
        <f t="shared" ref="E148:E164" si="17">D148*C148</f>
        <v>0</v>
      </c>
      <c r="F148" s="29">
        <v>0.05</v>
      </c>
      <c r="G148" s="30">
        <f t="shared" ref="G148:G164" si="18">E148-E148*F148</f>
        <v>0</v>
      </c>
      <c r="H148" s="87">
        <f t="shared" ref="H148:H164" si="19">D148/1.08*0.95</f>
        <v>113112.45370370369</v>
      </c>
      <c r="I148" s="95">
        <f t="shared" si="16"/>
        <v>0</v>
      </c>
    </row>
    <row r="149" spans="1:9">
      <c r="A149" s="24">
        <v>3</v>
      </c>
      <c r="B149" s="25" t="s">
        <v>26</v>
      </c>
      <c r="C149" s="34"/>
      <c r="D149" s="27">
        <v>60043</v>
      </c>
      <c r="E149" s="28">
        <f t="shared" si="17"/>
        <v>0</v>
      </c>
      <c r="F149" s="29">
        <v>0.05</v>
      </c>
      <c r="G149" s="30">
        <f t="shared" si="18"/>
        <v>0</v>
      </c>
      <c r="H149" s="87">
        <f t="shared" si="19"/>
        <v>52815.601851851847</v>
      </c>
      <c r="I149" s="95">
        <f t="shared" si="16"/>
        <v>0</v>
      </c>
    </row>
    <row r="150" spans="1:9">
      <c r="A150" s="24">
        <v>4</v>
      </c>
      <c r="B150" s="25" t="s">
        <v>27</v>
      </c>
      <c r="C150" s="35"/>
      <c r="D150" s="27">
        <v>115781</v>
      </c>
      <c r="E150" s="28">
        <f t="shared" si="17"/>
        <v>0</v>
      </c>
      <c r="F150" s="29">
        <v>0.05</v>
      </c>
      <c r="G150" s="30">
        <f t="shared" si="18"/>
        <v>0</v>
      </c>
      <c r="H150" s="87">
        <f t="shared" si="19"/>
        <v>101844.39814814813</v>
      </c>
      <c r="I150" s="95">
        <f t="shared" si="16"/>
        <v>0</v>
      </c>
    </row>
    <row r="151" spans="1:9">
      <c r="A151" s="24">
        <v>5</v>
      </c>
      <c r="B151" s="25" t="s">
        <v>28</v>
      </c>
      <c r="C151" s="32">
        <v>5</v>
      </c>
      <c r="D151" s="27">
        <v>119943</v>
      </c>
      <c r="E151" s="28">
        <f t="shared" si="17"/>
        <v>599715</v>
      </c>
      <c r="F151" s="29">
        <v>0.05</v>
      </c>
      <c r="G151" s="30">
        <f t="shared" si="18"/>
        <v>569729.25</v>
      </c>
      <c r="H151" s="87">
        <f t="shared" si="19"/>
        <v>105505.41666666666</v>
      </c>
      <c r="I151" s="95">
        <f t="shared" si="16"/>
        <v>527527.08333333326</v>
      </c>
    </row>
    <row r="152" spans="1:9">
      <c r="A152" s="24">
        <v>6</v>
      </c>
      <c r="B152" s="25" t="s">
        <v>29</v>
      </c>
      <c r="C152" s="26"/>
      <c r="D152" s="27">
        <v>94810</v>
      </c>
      <c r="E152" s="28">
        <f t="shared" si="17"/>
        <v>0</v>
      </c>
      <c r="F152" s="29">
        <v>0.05</v>
      </c>
      <c r="G152" s="30">
        <f t="shared" si="18"/>
        <v>0</v>
      </c>
      <c r="H152" s="87">
        <f t="shared" si="19"/>
        <v>83397.685185185182</v>
      </c>
      <c r="I152" s="95">
        <f t="shared" si="16"/>
        <v>0</v>
      </c>
    </row>
    <row r="153" spans="1:9">
      <c r="A153" s="24">
        <v>7</v>
      </c>
      <c r="B153" s="25" t="s">
        <v>30</v>
      </c>
      <c r="C153" s="34"/>
      <c r="D153" s="27">
        <v>141396</v>
      </c>
      <c r="E153" s="28">
        <f t="shared" si="17"/>
        <v>0</v>
      </c>
      <c r="F153" s="29">
        <v>0.05</v>
      </c>
      <c r="G153" s="30">
        <f t="shared" si="18"/>
        <v>0</v>
      </c>
      <c r="H153" s="87">
        <f t="shared" si="19"/>
        <v>124376.11111111111</v>
      </c>
      <c r="I153" s="95">
        <f t="shared" si="16"/>
        <v>0</v>
      </c>
    </row>
    <row r="154" spans="1:9">
      <c r="A154" s="24">
        <v>8</v>
      </c>
      <c r="B154" s="25" t="s">
        <v>31</v>
      </c>
      <c r="C154" s="26"/>
      <c r="D154" s="27">
        <v>232931</v>
      </c>
      <c r="E154" s="28">
        <f t="shared" si="17"/>
        <v>0</v>
      </c>
      <c r="F154" s="29">
        <v>0.05</v>
      </c>
      <c r="G154" s="30">
        <f t="shared" si="18"/>
        <v>0</v>
      </c>
      <c r="H154" s="87">
        <f t="shared" si="19"/>
        <v>204893.00925925921</v>
      </c>
      <c r="I154" s="95">
        <f t="shared" si="16"/>
        <v>0</v>
      </c>
    </row>
    <row r="155" spans="1:9">
      <c r="A155" s="24">
        <v>9</v>
      </c>
      <c r="B155" s="36" t="s">
        <v>32</v>
      </c>
      <c r="C155" s="26"/>
      <c r="D155" s="27">
        <v>101534</v>
      </c>
      <c r="E155" s="28">
        <f t="shared" si="17"/>
        <v>0</v>
      </c>
      <c r="F155" s="29">
        <v>0.05</v>
      </c>
      <c r="G155" s="30">
        <f t="shared" si="18"/>
        <v>0</v>
      </c>
      <c r="H155" s="87">
        <f t="shared" si="19"/>
        <v>89312.314814814818</v>
      </c>
      <c r="I155" s="95">
        <f t="shared" si="16"/>
        <v>0</v>
      </c>
    </row>
    <row r="156" spans="1:9">
      <c r="A156" s="24">
        <v>10</v>
      </c>
      <c r="B156" s="36" t="s">
        <v>33</v>
      </c>
      <c r="C156" s="37"/>
      <c r="D156" s="33">
        <v>110148</v>
      </c>
      <c r="E156" s="28">
        <f t="shared" si="17"/>
        <v>0</v>
      </c>
      <c r="F156" s="29">
        <v>0.05</v>
      </c>
      <c r="G156" s="30">
        <f t="shared" si="18"/>
        <v>0</v>
      </c>
      <c r="H156" s="87">
        <f t="shared" si="19"/>
        <v>96889.444444444423</v>
      </c>
      <c r="I156" s="95">
        <f t="shared" si="16"/>
        <v>0</v>
      </c>
    </row>
    <row r="157" spans="1:9">
      <c r="A157" s="24">
        <v>11</v>
      </c>
      <c r="B157" s="25" t="s">
        <v>34</v>
      </c>
      <c r="C157" s="37"/>
      <c r="D157" s="27">
        <v>54198</v>
      </c>
      <c r="E157" s="28">
        <f t="shared" si="17"/>
        <v>0</v>
      </c>
      <c r="F157" s="29">
        <v>0.05</v>
      </c>
      <c r="G157" s="30">
        <f t="shared" si="18"/>
        <v>0</v>
      </c>
      <c r="H157" s="87">
        <f t="shared" si="19"/>
        <v>47674.166666666657</v>
      </c>
      <c r="I157" s="95">
        <f t="shared" si="16"/>
        <v>0</v>
      </c>
    </row>
    <row r="158" spans="1:9">
      <c r="A158" s="24">
        <v>12</v>
      </c>
      <c r="B158" s="25" t="s">
        <v>35</v>
      </c>
      <c r="C158" s="37">
        <v>5</v>
      </c>
      <c r="D158" s="27">
        <v>49680</v>
      </c>
      <c r="E158" s="28">
        <f t="shared" si="17"/>
        <v>248400</v>
      </c>
      <c r="F158" s="29">
        <v>0.05</v>
      </c>
      <c r="G158" s="30">
        <f t="shared" si="18"/>
        <v>235980</v>
      </c>
      <c r="H158" s="87">
        <f t="shared" si="19"/>
        <v>43700</v>
      </c>
      <c r="I158" s="95">
        <f t="shared" si="16"/>
        <v>218500</v>
      </c>
    </row>
    <row r="159" spans="1:9">
      <c r="A159" s="24">
        <v>13</v>
      </c>
      <c r="B159" s="25" t="s">
        <v>36</v>
      </c>
      <c r="C159" s="37">
        <v>5</v>
      </c>
      <c r="D159" s="38">
        <v>64152</v>
      </c>
      <c r="E159" s="28">
        <f t="shared" si="17"/>
        <v>320760</v>
      </c>
      <c r="F159" s="29">
        <v>0.05</v>
      </c>
      <c r="G159" s="30">
        <f t="shared" si="18"/>
        <v>304722</v>
      </c>
      <c r="H159" s="87">
        <f t="shared" si="19"/>
        <v>56429.999999999993</v>
      </c>
      <c r="I159" s="95">
        <f t="shared" si="16"/>
        <v>282149.99999999994</v>
      </c>
    </row>
    <row r="160" spans="1:9">
      <c r="A160" s="24">
        <v>14</v>
      </c>
      <c r="B160" s="25" t="s">
        <v>37</v>
      </c>
      <c r="C160" s="37">
        <v>5</v>
      </c>
      <c r="D160" s="38">
        <v>65934</v>
      </c>
      <c r="E160" s="28">
        <f t="shared" si="17"/>
        <v>329670</v>
      </c>
      <c r="F160" s="29">
        <v>0.05</v>
      </c>
      <c r="G160" s="30">
        <f t="shared" si="18"/>
        <v>313186.5</v>
      </c>
      <c r="H160" s="87">
        <f t="shared" si="19"/>
        <v>57997.499999999993</v>
      </c>
      <c r="I160" s="95">
        <f t="shared" si="16"/>
        <v>289987.49999999994</v>
      </c>
    </row>
    <row r="161" spans="1:9">
      <c r="A161" s="24">
        <v>15</v>
      </c>
      <c r="B161" s="25" t="s">
        <v>38</v>
      </c>
      <c r="C161" s="37">
        <v>3</v>
      </c>
      <c r="D161" s="38">
        <v>76626</v>
      </c>
      <c r="E161" s="28">
        <f t="shared" si="17"/>
        <v>229878</v>
      </c>
      <c r="F161" s="29">
        <v>0.05</v>
      </c>
      <c r="G161" s="30">
        <f t="shared" si="18"/>
        <v>218384.1</v>
      </c>
      <c r="H161" s="87">
        <f t="shared" si="19"/>
        <v>67402.5</v>
      </c>
      <c r="I161" s="95">
        <f t="shared" si="16"/>
        <v>202207.5</v>
      </c>
    </row>
    <row r="162" spans="1:9">
      <c r="A162" s="24">
        <v>16</v>
      </c>
      <c r="B162" s="25" t="s">
        <v>39</v>
      </c>
      <c r="C162" s="37"/>
      <c r="D162" s="38">
        <v>80190</v>
      </c>
      <c r="E162" s="28">
        <f t="shared" si="17"/>
        <v>0</v>
      </c>
      <c r="F162" s="29">
        <v>0.05</v>
      </c>
      <c r="G162" s="30">
        <f t="shared" si="18"/>
        <v>0</v>
      </c>
      <c r="H162" s="87">
        <f t="shared" si="19"/>
        <v>70537.5</v>
      </c>
      <c r="I162" s="95">
        <f t="shared" si="16"/>
        <v>0</v>
      </c>
    </row>
    <row r="163" spans="1:9">
      <c r="A163" s="24">
        <v>17</v>
      </c>
      <c r="B163" s="25" t="s">
        <v>40</v>
      </c>
      <c r="C163" s="37"/>
      <c r="D163" s="38">
        <v>113832</v>
      </c>
      <c r="E163" s="28">
        <f t="shared" si="17"/>
        <v>0</v>
      </c>
      <c r="F163" s="29">
        <v>0.05</v>
      </c>
      <c r="G163" s="30">
        <f t="shared" si="18"/>
        <v>0</v>
      </c>
      <c r="H163" s="87">
        <f t="shared" si="19"/>
        <v>100130</v>
      </c>
      <c r="I163" s="95">
        <f t="shared" si="16"/>
        <v>0</v>
      </c>
    </row>
    <row r="164" spans="1:9">
      <c r="A164" s="24">
        <v>18</v>
      </c>
      <c r="B164" s="25" t="s">
        <v>41</v>
      </c>
      <c r="C164" s="37"/>
      <c r="D164" s="39">
        <v>98010</v>
      </c>
      <c r="E164" s="28">
        <f t="shared" si="17"/>
        <v>0</v>
      </c>
      <c r="F164" s="29">
        <v>0.05</v>
      </c>
      <c r="G164" s="30">
        <f t="shared" si="18"/>
        <v>0</v>
      </c>
      <c r="H164" s="87">
        <f t="shared" si="19"/>
        <v>86212.5</v>
      </c>
      <c r="I164" s="95">
        <f t="shared" si="16"/>
        <v>0</v>
      </c>
    </row>
    <row r="165" spans="1:9" ht="17.25">
      <c r="A165" s="40"/>
      <c r="B165" s="41" t="s">
        <v>42</v>
      </c>
      <c r="C165" s="42">
        <f>SUM(C147:C164)</f>
        <v>28</v>
      </c>
      <c r="D165" s="42"/>
      <c r="E165" s="43">
        <f>SUM(E147:E164)</f>
        <v>2124948</v>
      </c>
      <c r="F165" s="43"/>
      <c r="G165" s="44">
        <f>SUM(G147:G164)</f>
        <v>2018700.6</v>
      </c>
      <c r="H165" s="89"/>
      <c r="I165" s="100">
        <f>SUM(I147:I164)</f>
        <v>1869167.222222222</v>
      </c>
    </row>
    <row r="166" spans="1:9" ht="31.5">
      <c r="A166" s="46"/>
      <c r="B166" s="47"/>
      <c r="C166" s="48"/>
      <c r="D166" s="48"/>
      <c r="E166" s="49"/>
      <c r="F166" s="49"/>
      <c r="G166" s="50"/>
      <c r="H166" s="90"/>
      <c r="I166" s="102">
        <f>I165*0.08</f>
        <v>149533.37777777776</v>
      </c>
    </row>
    <row r="167" spans="1:9" ht="18">
      <c r="A167" s="283" t="s">
        <v>43</v>
      </c>
      <c r="B167" s="283"/>
      <c r="C167" s="284" t="s">
        <v>44</v>
      </c>
      <c r="D167" s="284"/>
      <c r="E167" s="54"/>
      <c r="F167" s="54"/>
      <c r="G167" s="55" t="s">
        <v>45</v>
      </c>
      <c r="H167" s="91"/>
      <c r="I167" s="103">
        <f>SUM(I165:I166)</f>
        <v>2018700.5999999999</v>
      </c>
    </row>
  </sheetData>
  <mergeCells count="53">
    <mergeCell ref="C142:G142"/>
    <mergeCell ref="D143:G143"/>
    <mergeCell ref="B144:D144"/>
    <mergeCell ref="B145:D145"/>
    <mergeCell ref="A167:B167"/>
    <mergeCell ref="C167:D167"/>
    <mergeCell ref="A137:G137"/>
    <mergeCell ref="A138:G138"/>
    <mergeCell ref="A139:G139"/>
    <mergeCell ref="A140:G140"/>
    <mergeCell ref="A141:G141"/>
    <mergeCell ref="C108:G108"/>
    <mergeCell ref="D109:G109"/>
    <mergeCell ref="B110:D110"/>
    <mergeCell ref="B111:D111"/>
    <mergeCell ref="A133:B133"/>
    <mergeCell ref="C133:D133"/>
    <mergeCell ref="A103:G103"/>
    <mergeCell ref="A104:G104"/>
    <mergeCell ref="A105:G105"/>
    <mergeCell ref="A106:G106"/>
    <mergeCell ref="A107:G107"/>
    <mergeCell ref="C74:G74"/>
    <mergeCell ref="D75:G75"/>
    <mergeCell ref="B76:D76"/>
    <mergeCell ref="A99:B99"/>
    <mergeCell ref="C99:D99"/>
    <mergeCell ref="A69:G69"/>
    <mergeCell ref="A70:G70"/>
    <mergeCell ref="A71:G71"/>
    <mergeCell ref="A72:G72"/>
    <mergeCell ref="A73:G73"/>
    <mergeCell ref="C41:G41"/>
    <mergeCell ref="D42:G42"/>
    <mergeCell ref="B43:D43"/>
    <mergeCell ref="A66:B66"/>
    <mergeCell ref="C66:D66"/>
    <mergeCell ref="A36:G36"/>
    <mergeCell ref="A37:G37"/>
    <mergeCell ref="A38:G38"/>
    <mergeCell ref="A39:G39"/>
    <mergeCell ref="A40:G40"/>
    <mergeCell ref="C6:G6"/>
    <mergeCell ref="D7:G7"/>
    <mergeCell ref="B8:D8"/>
    <mergeCell ref="B9:E9"/>
    <mergeCell ref="A31:B31"/>
    <mergeCell ref="C31:D31"/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6"/>
  <sheetViews>
    <sheetView topLeftCell="A486" workbookViewId="0">
      <selection activeCell="J492" sqref="J492"/>
    </sheetView>
  </sheetViews>
  <sheetFormatPr defaultColWidth="9" defaultRowHeight="15"/>
  <cols>
    <col min="1" max="1" width="15" customWidth="1"/>
    <col min="2" max="2" width="29.85546875" customWidth="1"/>
    <col min="3" max="3" width="11.85546875" customWidth="1"/>
    <col min="4" max="4" width="14.85546875" customWidth="1"/>
    <col min="5" max="5" width="17.140625" customWidth="1"/>
    <col min="6" max="6" width="11.28515625" customWidth="1"/>
    <col min="7" max="7" width="15.7109375" customWidth="1"/>
    <col min="8" max="9" width="13.42578125" style="82" customWidth="1"/>
    <col min="10" max="10" width="15.7109375" style="82" customWidth="1"/>
  </cols>
  <sheetData>
    <row r="1" spans="1:11" s="1" customFormat="1" ht="15" customHeight="1">
      <c r="A1" s="279" t="s">
        <v>0</v>
      </c>
      <c r="B1" s="279"/>
      <c r="C1" s="279"/>
      <c r="D1" s="279"/>
      <c r="E1" s="279"/>
      <c r="F1" s="279"/>
      <c r="G1" s="279"/>
      <c r="H1" s="83"/>
      <c r="I1" s="83"/>
      <c r="J1" s="107" t="s">
        <v>1193</v>
      </c>
    </row>
    <row r="2" spans="1:11" s="1" customFormat="1" ht="15" customHeight="1">
      <c r="A2" s="279" t="s">
        <v>1</v>
      </c>
      <c r="B2" s="279"/>
      <c r="C2" s="279"/>
      <c r="D2" s="279"/>
      <c r="E2" s="279"/>
      <c r="F2" s="279"/>
      <c r="G2" s="279"/>
      <c r="H2" s="83"/>
      <c r="I2" s="83"/>
      <c r="J2" s="94"/>
    </row>
    <row r="3" spans="1:11" s="1" customFormat="1" ht="15" customHeight="1">
      <c r="A3" s="279" t="s">
        <v>2</v>
      </c>
      <c r="B3" s="279"/>
      <c r="C3" s="279"/>
      <c r="D3" s="279"/>
      <c r="E3" s="279"/>
      <c r="F3" s="279"/>
      <c r="G3" s="279"/>
      <c r="H3" s="83"/>
      <c r="I3" s="83"/>
      <c r="J3" s="95"/>
    </row>
    <row r="4" spans="1:11" s="1" customFormat="1" ht="15" customHeight="1">
      <c r="A4" s="279" t="s">
        <v>4</v>
      </c>
      <c r="B4" s="279"/>
      <c r="C4" s="279"/>
      <c r="D4" s="279"/>
      <c r="E4" s="279"/>
      <c r="F4" s="279"/>
      <c r="G4" s="279"/>
      <c r="H4" s="83"/>
      <c r="I4" s="83"/>
      <c r="J4" s="95"/>
    </row>
    <row r="5" spans="1:11" s="1" customFormat="1" ht="15" customHeight="1">
      <c r="A5" s="280" t="s">
        <v>6</v>
      </c>
      <c r="B5" s="280"/>
      <c r="C5" s="280"/>
      <c r="D5" s="280"/>
      <c r="E5" s="280"/>
      <c r="F5" s="280"/>
      <c r="G5" s="280"/>
      <c r="H5" s="83"/>
      <c r="I5" s="83"/>
      <c r="J5" s="95"/>
    </row>
    <row r="6" spans="1:11" s="2" customFormat="1" ht="15" customHeight="1">
      <c r="A6" s="9"/>
      <c r="B6" s="9"/>
      <c r="C6" s="281" t="s">
        <v>357</v>
      </c>
      <c r="D6" s="281"/>
      <c r="E6" s="281"/>
      <c r="F6" s="281"/>
      <c r="G6" s="281"/>
      <c r="H6" s="105"/>
      <c r="I6" s="83"/>
      <c r="J6" s="95"/>
    </row>
    <row r="7" spans="1:11" s="1" customFormat="1" ht="15" customHeight="1">
      <c r="A7" s="11" t="s">
        <v>1194</v>
      </c>
      <c r="B7" s="312"/>
      <c r="C7" s="312"/>
      <c r="D7" s="286"/>
      <c r="E7" s="286"/>
      <c r="F7" s="286"/>
      <c r="G7" s="286"/>
      <c r="H7" s="84"/>
      <c r="I7" s="84"/>
      <c r="J7" s="95"/>
    </row>
    <row r="8" spans="1:11" s="1" customFormat="1" ht="15" customHeight="1">
      <c r="A8" s="11" t="s">
        <v>9</v>
      </c>
      <c r="B8" s="286"/>
      <c r="C8" s="286"/>
      <c r="D8" s="286"/>
      <c r="E8" s="16"/>
      <c r="F8" s="11"/>
      <c r="G8" s="16"/>
      <c r="H8" s="86"/>
      <c r="I8" s="313"/>
      <c r="J8" s="313"/>
      <c r="K8" s="74"/>
    </row>
    <row r="9" spans="1:11" s="1" customFormat="1" ht="15" customHeight="1">
      <c r="A9" s="11" t="s">
        <v>11</v>
      </c>
      <c r="B9" s="289" t="s">
        <v>1195</v>
      </c>
      <c r="C9" s="289"/>
      <c r="D9" s="289"/>
      <c r="E9" s="289"/>
      <c r="F9" s="18"/>
      <c r="G9" s="19" t="s">
        <v>13</v>
      </c>
      <c r="H9" s="83"/>
      <c r="I9" s="83"/>
      <c r="J9" s="95"/>
    </row>
    <row r="10" spans="1:11" s="1" customFormat="1" ht="15" customHeight="1">
      <c r="A10" s="21" t="s">
        <v>14</v>
      </c>
      <c r="B10" s="21" t="s">
        <v>16</v>
      </c>
      <c r="C10" s="21" t="s">
        <v>17</v>
      </c>
      <c r="D10" s="22" t="s">
        <v>18</v>
      </c>
      <c r="E10" s="23" t="s">
        <v>19</v>
      </c>
      <c r="F10" s="23" t="s">
        <v>1196</v>
      </c>
      <c r="G10" s="21" t="s">
        <v>21</v>
      </c>
      <c r="H10" s="83"/>
      <c r="I10" s="105" t="s">
        <v>1197</v>
      </c>
      <c r="J10" s="95"/>
    </row>
    <row r="11" spans="1:11" s="3" customFormat="1" ht="15" customHeight="1">
      <c r="A11" s="24">
        <v>1</v>
      </c>
      <c r="B11" s="25" t="s">
        <v>23</v>
      </c>
      <c r="C11" s="26">
        <v>2</v>
      </c>
      <c r="D11" s="27">
        <v>79305</v>
      </c>
      <c r="E11" s="28">
        <f>D11*C11</f>
        <v>158610</v>
      </c>
      <c r="F11" s="29">
        <v>0.05</v>
      </c>
      <c r="G11" s="30">
        <f>E11-E11*F11</f>
        <v>150679.5</v>
      </c>
      <c r="H11" s="87">
        <f>D11/1.08*0.95</f>
        <v>69759.027777777766</v>
      </c>
      <c r="I11" s="87"/>
      <c r="J11" s="95">
        <f t="shared" ref="J11:J18" si="0">H11*C11</f>
        <v>139518.05555555553</v>
      </c>
      <c r="K11" s="63"/>
    </row>
    <row r="12" spans="1:11" s="3" customFormat="1" ht="15" customHeight="1">
      <c r="A12" s="24">
        <v>2</v>
      </c>
      <c r="B12" s="25" t="s">
        <v>25</v>
      </c>
      <c r="C12" s="32">
        <v>2</v>
      </c>
      <c r="D12" s="27">
        <v>128591</v>
      </c>
      <c r="E12" s="28">
        <f t="shared" ref="E12:E28" si="1">D12*C12</f>
        <v>257182</v>
      </c>
      <c r="F12" s="29">
        <v>0.05</v>
      </c>
      <c r="G12" s="30">
        <f t="shared" ref="G12:G28" si="2">E12-E12*F12</f>
        <v>244322.9</v>
      </c>
      <c r="H12" s="87">
        <f t="shared" ref="H12:H28" si="3">D12/1.08*0.95</f>
        <v>113112.45370370369</v>
      </c>
      <c r="I12" s="87"/>
      <c r="J12" s="95">
        <f t="shared" si="0"/>
        <v>226224.90740740739</v>
      </c>
      <c r="K12" s="63"/>
    </row>
    <row r="13" spans="1:11" s="3" customFormat="1" ht="15" customHeight="1">
      <c r="A13" s="24">
        <v>3</v>
      </c>
      <c r="B13" s="25" t="s">
        <v>26</v>
      </c>
      <c r="C13" s="34">
        <v>2</v>
      </c>
      <c r="D13" s="27">
        <v>60043</v>
      </c>
      <c r="E13" s="28">
        <f t="shared" si="1"/>
        <v>120086</v>
      </c>
      <c r="F13" s="29">
        <v>0.05</v>
      </c>
      <c r="G13" s="30">
        <f t="shared" si="2"/>
        <v>114081.7</v>
      </c>
      <c r="H13" s="87">
        <f t="shared" si="3"/>
        <v>52815.601851851847</v>
      </c>
      <c r="I13" s="87"/>
      <c r="J13" s="95">
        <f t="shared" si="0"/>
        <v>105631.20370370369</v>
      </c>
      <c r="K13" s="63"/>
    </row>
    <row r="14" spans="1:11" s="3" customFormat="1" ht="15" customHeight="1">
      <c r="A14" s="24">
        <v>4</v>
      </c>
      <c r="B14" s="25" t="s">
        <v>27</v>
      </c>
      <c r="C14" s="106"/>
      <c r="D14" s="27">
        <v>115781</v>
      </c>
      <c r="E14" s="28">
        <f t="shared" si="1"/>
        <v>0</v>
      </c>
      <c r="F14" s="29">
        <v>0.05</v>
      </c>
      <c r="G14" s="30">
        <f t="shared" si="2"/>
        <v>0</v>
      </c>
      <c r="H14" s="87">
        <f t="shared" si="3"/>
        <v>101844.39814814813</v>
      </c>
      <c r="I14" s="108"/>
      <c r="J14" s="95">
        <f t="shared" si="0"/>
        <v>0</v>
      </c>
      <c r="K14" s="63"/>
    </row>
    <row r="15" spans="1:11" s="3" customFormat="1" ht="15" customHeight="1">
      <c r="A15" s="24">
        <v>5</v>
      </c>
      <c r="B15" s="25" t="s">
        <v>28</v>
      </c>
      <c r="C15" s="32"/>
      <c r="D15" s="27">
        <v>119943</v>
      </c>
      <c r="E15" s="28">
        <f t="shared" si="1"/>
        <v>0</v>
      </c>
      <c r="F15" s="29">
        <v>0.05</v>
      </c>
      <c r="G15" s="30">
        <f t="shared" si="2"/>
        <v>0</v>
      </c>
      <c r="H15" s="87">
        <f t="shared" si="3"/>
        <v>105505.41666666666</v>
      </c>
      <c r="I15" s="87"/>
      <c r="J15" s="95">
        <f t="shared" si="0"/>
        <v>0</v>
      </c>
      <c r="K15" s="63"/>
    </row>
    <row r="16" spans="1:11" s="3" customFormat="1" ht="15" customHeight="1">
      <c r="A16" s="24">
        <v>6</v>
      </c>
      <c r="B16" s="25" t="s">
        <v>29</v>
      </c>
      <c r="C16" s="26"/>
      <c r="D16" s="27">
        <v>94810</v>
      </c>
      <c r="E16" s="28">
        <f t="shared" si="1"/>
        <v>0</v>
      </c>
      <c r="F16" s="29">
        <v>0.05</v>
      </c>
      <c r="G16" s="30">
        <f t="shared" si="2"/>
        <v>0</v>
      </c>
      <c r="H16" s="87">
        <f t="shared" si="3"/>
        <v>83397.685185185182</v>
      </c>
      <c r="I16" s="87"/>
      <c r="J16" s="95">
        <f t="shared" si="0"/>
        <v>0</v>
      </c>
      <c r="K16" s="63"/>
    </row>
    <row r="17" spans="1:11" s="3" customFormat="1" ht="15" customHeight="1">
      <c r="A17" s="24">
        <v>7</v>
      </c>
      <c r="B17" s="25" t="s">
        <v>30</v>
      </c>
      <c r="C17" s="34"/>
      <c r="D17" s="27">
        <v>141396</v>
      </c>
      <c r="E17" s="28">
        <f t="shared" si="1"/>
        <v>0</v>
      </c>
      <c r="F17" s="29">
        <v>0.05</v>
      </c>
      <c r="G17" s="30">
        <f t="shared" si="2"/>
        <v>0</v>
      </c>
      <c r="H17" s="87">
        <f t="shared" si="3"/>
        <v>124376.11111111111</v>
      </c>
      <c r="I17" s="87"/>
      <c r="J17" s="95">
        <f t="shared" si="0"/>
        <v>0</v>
      </c>
      <c r="K17" s="63"/>
    </row>
    <row r="18" spans="1:11" s="3" customFormat="1" ht="15" customHeight="1">
      <c r="A18" s="24">
        <v>8</v>
      </c>
      <c r="B18" s="25" t="s">
        <v>31</v>
      </c>
      <c r="C18" s="26">
        <v>2</v>
      </c>
      <c r="D18" s="27">
        <v>232931</v>
      </c>
      <c r="E18" s="28">
        <f t="shared" si="1"/>
        <v>465862</v>
      </c>
      <c r="F18" s="29">
        <v>0.05</v>
      </c>
      <c r="G18" s="30">
        <f t="shared" si="2"/>
        <v>442568.9</v>
      </c>
      <c r="H18" s="87">
        <f t="shared" si="3"/>
        <v>204893.00925925921</v>
      </c>
      <c r="I18" s="87"/>
      <c r="J18" s="95">
        <f t="shared" si="0"/>
        <v>409786.01851851842</v>
      </c>
      <c r="K18" s="63"/>
    </row>
    <row r="19" spans="1:11" s="3" customFormat="1" ht="15" customHeight="1">
      <c r="A19" s="24">
        <v>9</v>
      </c>
      <c r="B19" s="36" t="s">
        <v>32</v>
      </c>
      <c r="C19" s="26"/>
      <c r="D19" s="27">
        <v>101534</v>
      </c>
      <c r="E19" s="28">
        <f t="shared" si="1"/>
        <v>0</v>
      </c>
      <c r="F19" s="29">
        <v>0.05</v>
      </c>
      <c r="G19" s="30">
        <f t="shared" si="2"/>
        <v>0</v>
      </c>
      <c r="H19" s="87">
        <f t="shared" si="3"/>
        <v>89312.314814814818</v>
      </c>
      <c r="I19" s="87"/>
      <c r="J19" s="95">
        <f t="shared" ref="J19:J28" si="4">H19*C19</f>
        <v>0</v>
      </c>
      <c r="K19" s="63"/>
    </row>
    <row r="20" spans="1:11" s="3" customFormat="1" ht="15" customHeight="1">
      <c r="A20" s="24">
        <v>10</v>
      </c>
      <c r="B20" s="36" t="s">
        <v>33</v>
      </c>
      <c r="C20" s="37"/>
      <c r="D20" s="27">
        <v>110148</v>
      </c>
      <c r="E20" s="28">
        <f t="shared" si="1"/>
        <v>0</v>
      </c>
      <c r="F20" s="29">
        <v>0.05</v>
      </c>
      <c r="G20" s="30">
        <f t="shared" si="2"/>
        <v>0</v>
      </c>
      <c r="H20" s="87">
        <f t="shared" si="3"/>
        <v>96889.444444444423</v>
      </c>
      <c r="I20" s="87"/>
      <c r="J20" s="95">
        <f t="shared" si="4"/>
        <v>0</v>
      </c>
      <c r="K20" s="63"/>
    </row>
    <row r="21" spans="1:11" s="3" customFormat="1" ht="15" customHeight="1">
      <c r="A21" s="24">
        <v>11</v>
      </c>
      <c r="B21" s="25" t="s">
        <v>34</v>
      </c>
      <c r="C21" s="37"/>
      <c r="D21" s="27">
        <v>54198</v>
      </c>
      <c r="E21" s="28">
        <f t="shared" si="1"/>
        <v>0</v>
      </c>
      <c r="F21" s="29">
        <v>0.05</v>
      </c>
      <c r="G21" s="30">
        <f t="shared" si="2"/>
        <v>0</v>
      </c>
      <c r="H21" s="87">
        <f t="shared" si="3"/>
        <v>47674.166666666657</v>
      </c>
      <c r="I21" s="108"/>
      <c r="J21" s="95">
        <f t="shared" si="4"/>
        <v>0</v>
      </c>
      <c r="K21" s="63"/>
    </row>
    <row r="22" spans="1:11" s="3" customFormat="1" ht="15" customHeight="1">
      <c r="A22" s="24">
        <v>12</v>
      </c>
      <c r="B22" s="25" t="s">
        <v>35</v>
      </c>
      <c r="C22" s="37"/>
      <c r="D22" s="27">
        <v>49680</v>
      </c>
      <c r="E22" s="28">
        <f t="shared" si="1"/>
        <v>0</v>
      </c>
      <c r="F22" s="29">
        <v>0.05</v>
      </c>
      <c r="G22" s="30">
        <f t="shared" si="2"/>
        <v>0</v>
      </c>
      <c r="H22" s="87">
        <f t="shared" si="3"/>
        <v>43700</v>
      </c>
      <c r="I22" s="87"/>
      <c r="J22" s="95">
        <f t="shared" si="4"/>
        <v>0</v>
      </c>
      <c r="K22" s="63"/>
    </row>
    <row r="23" spans="1:11" s="3" customFormat="1" ht="15" customHeight="1">
      <c r="A23" s="24">
        <v>13</v>
      </c>
      <c r="B23" s="25" t="s">
        <v>36</v>
      </c>
      <c r="C23" s="37"/>
      <c r="D23" s="38">
        <v>64152</v>
      </c>
      <c r="E23" s="28">
        <f t="shared" si="1"/>
        <v>0</v>
      </c>
      <c r="F23" s="29">
        <v>0.05</v>
      </c>
      <c r="G23" s="30">
        <f t="shared" si="2"/>
        <v>0</v>
      </c>
      <c r="H23" s="87">
        <f t="shared" si="3"/>
        <v>56429.999999999993</v>
      </c>
      <c r="I23" s="87"/>
      <c r="J23" s="95">
        <f t="shared" si="4"/>
        <v>0</v>
      </c>
      <c r="K23" s="63"/>
    </row>
    <row r="24" spans="1:11" s="3" customFormat="1" ht="15" customHeight="1">
      <c r="A24" s="24">
        <v>14</v>
      </c>
      <c r="B24" s="25" t="s">
        <v>37</v>
      </c>
      <c r="C24" s="37"/>
      <c r="D24" s="38">
        <v>65934</v>
      </c>
      <c r="E24" s="28">
        <f t="shared" si="1"/>
        <v>0</v>
      </c>
      <c r="F24" s="29">
        <v>0.05</v>
      </c>
      <c r="G24" s="30">
        <f t="shared" si="2"/>
        <v>0</v>
      </c>
      <c r="H24" s="87">
        <f t="shared" si="3"/>
        <v>57997.499999999993</v>
      </c>
      <c r="I24" s="87"/>
      <c r="J24" s="95">
        <f t="shared" si="4"/>
        <v>0</v>
      </c>
      <c r="K24" s="63"/>
    </row>
    <row r="25" spans="1:11" s="3" customFormat="1" ht="15" customHeight="1">
      <c r="A25" s="24">
        <v>15</v>
      </c>
      <c r="B25" s="25" t="s">
        <v>38</v>
      </c>
      <c r="C25" s="37"/>
      <c r="D25" s="38">
        <v>76626</v>
      </c>
      <c r="E25" s="28">
        <f t="shared" si="1"/>
        <v>0</v>
      </c>
      <c r="F25" s="29">
        <v>0.05</v>
      </c>
      <c r="G25" s="30">
        <f t="shared" si="2"/>
        <v>0</v>
      </c>
      <c r="H25" s="87">
        <f t="shared" si="3"/>
        <v>67402.5</v>
      </c>
      <c r="I25" s="87"/>
      <c r="J25" s="95">
        <f t="shared" si="4"/>
        <v>0</v>
      </c>
      <c r="K25" s="63"/>
    </row>
    <row r="26" spans="1:11" s="3" customFormat="1" ht="15" customHeight="1">
      <c r="A26" s="24">
        <v>16</v>
      </c>
      <c r="B26" s="25" t="s">
        <v>39</v>
      </c>
      <c r="C26" s="37"/>
      <c r="D26" s="38">
        <v>80190</v>
      </c>
      <c r="E26" s="28">
        <f t="shared" si="1"/>
        <v>0</v>
      </c>
      <c r="F26" s="29">
        <v>0.05</v>
      </c>
      <c r="G26" s="30">
        <f t="shared" si="2"/>
        <v>0</v>
      </c>
      <c r="H26" s="87">
        <f t="shared" si="3"/>
        <v>70537.5</v>
      </c>
      <c r="I26" s="87"/>
      <c r="J26" s="95">
        <f t="shared" si="4"/>
        <v>0</v>
      </c>
      <c r="K26" s="63"/>
    </row>
    <row r="27" spans="1:11" s="3" customFormat="1" ht="15" customHeight="1">
      <c r="A27" s="24">
        <v>17</v>
      </c>
      <c r="B27" s="25" t="s">
        <v>40</v>
      </c>
      <c r="C27" s="37"/>
      <c r="D27" s="38">
        <v>113832</v>
      </c>
      <c r="E27" s="28">
        <f t="shared" si="1"/>
        <v>0</v>
      </c>
      <c r="F27" s="29">
        <v>0.05</v>
      </c>
      <c r="G27" s="30">
        <f t="shared" si="2"/>
        <v>0</v>
      </c>
      <c r="H27" s="87">
        <f t="shared" si="3"/>
        <v>100130</v>
      </c>
      <c r="I27" s="87"/>
      <c r="J27" s="95">
        <f t="shared" si="4"/>
        <v>0</v>
      </c>
      <c r="K27" s="63"/>
    </row>
    <row r="28" spans="1:11" s="3" customFormat="1" ht="15" customHeight="1">
      <c r="A28" s="24">
        <v>18</v>
      </c>
      <c r="B28" s="25" t="s">
        <v>41</v>
      </c>
      <c r="C28" s="37"/>
      <c r="D28" s="39">
        <v>98010</v>
      </c>
      <c r="E28" s="28">
        <f t="shared" si="1"/>
        <v>0</v>
      </c>
      <c r="F28" s="29">
        <v>0.05</v>
      </c>
      <c r="G28" s="30">
        <f t="shared" si="2"/>
        <v>0</v>
      </c>
      <c r="H28" s="87">
        <f t="shared" si="3"/>
        <v>86212.5</v>
      </c>
      <c r="I28" s="87"/>
      <c r="J28" s="95">
        <f t="shared" si="4"/>
        <v>0</v>
      </c>
      <c r="K28" s="63"/>
    </row>
    <row r="29" spans="1:11" s="4" customFormat="1" ht="15" customHeight="1">
      <c r="A29" s="40"/>
      <c r="B29" s="41" t="s">
        <v>42</v>
      </c>
      <c r="C29" s="42">
        <f>SUM(C11:C28)</f>
        <v>8</v>
      </c>
      <c r="D29" s="42"/>
      <c r="E29" s="43">
        <f>SUM(E11:E28)</f>
        <v>1001740</v>
      </c>
      <c r="F29" s="43"/>
      <c r="G29" s="44">
        <f>SUM(G11:G28)-13</f>
        <v>951640</v>
      </c>
      <c r="H29" s="89"/>
      <c r="I29" s="89"/>
      <c r="J29" s="100">
        <f>SUM(J11:J28)+1</f>
        <v>881161.18518518505</v>
      </c>
    </row>
    <row r="30" spans="1:11" s="5" customFormat="1" ht="30" customHeight="1">
      <c r="A30" s="46"/>
      <c r="B30" s="47"/>
      <c r="C30" s="48"/>
      <c r="D30" s="48"/>
      <c r="E30" s="49"/>
      <c r="F30" s="49"/>
      <c r="G30" s="50"/>
      <c r="H30" s="90"/>
      <c r="I30" s="90"/>
      <c r="J30" s="102">
        <f>J29*0.08-1</f>
        <v>70491.894814814805</v>
      </c>
    </row>
    <row r="31" spans="1:11" s="6" customFormat="1" ht="15" customHeight="1">
      <c r="A31" s="283" t="s">
        <v>43</v>
      </c>
      <c r="B31" s="283"/>
      <c r="C31" s="284" t="s">
        <v>44</v>
      </c>
      <c r="D31" s="284"/>
      <c r="E31" s="54"/>
      <c r="F31" s="283" t="s">
        <v>45</v>
      </c>
      <c r="G31" s="283"/>
      <c r="H31" s="91"/>
      <c r="I31" s="91"/>
      <c r="J31" s="109">
        <f>SUM(J29:J30)</f>
        <v>951653.07999999984</v>
      </c>
    </row>
    <row r="36" spans="1:11" s="1" customFormat="1" ht="15" customHeight="1">
      <c r="A36" s="279" t="s">
        <v>0</v>
      </c>
      <c r="B36" s="279"/>
      <c r="C36" s="279"/>
      <c r="D36" s="279"/>
      <c r="E36" s="279"/>
      <c r="F36" s="279"/>
      <c r="G36" s="279"/>
      <c r="H36" s="83"/>
      <c r="I36" s="83"/>
      <c r="J36" s="107" t="s">
        <v>1193</v>
      </c>
    </row>
    <row r="37" spans="1:11" s="1" customFormat="1" ht="15" customHeight="1">
      <c r="A37" s="279" t="s">
        <v>1</v>
      </c>
      <c r="B37" s="279"/>
      <c r="C37" s="279"/>
      <c r="D37" s="279"/>
      <c r="E37" s="279"/>
      <c r="F37" s="279"/>
      <c r="G37" s="279"/>
      <c r="H37" s="83"/>
      <c r="I37" s="83"/>
      <c r="J37" s="94"/>
    </row>
    <row r="38" spans="1:11" s="1" customFormat="1" ht="15" customHeight="1">
      <c r="A38" s="279" t="s">
        <v>2</v>
      </c>
      <c r="B38" s="279"/>
      <c r="C38" s="279"/>
      <c r="D38" s="279"/>
      <c r="E38" s="279"/>
      <c r="F38" s="279"/>
      <c r="G38" s="279"/>
      <c r="H38" s="83"/>
      <c r="I38" s="83"/>
      <c r="J38" s="95"/>
    </row>
    <row r="39" spans="1:11" s="1" customFormat="1" ht="15" customHeight="1">
      <c r="A39" s="279" t="s">
        <v>4</v>
      </c>
      <c r="B39" s="279"/>
      <c r="C39" s="279"/>
      <c r="D39" s="279"/>
      <c r="E39" s="279"/>
      <c r="F39" s="279"/>
      <c r="G39" s="279"/>
      <c r="H39" s="83"/>
      <c r="I39" s="83"/>
      <c r="J39" s="95"/>
    </row>
    <row r="40" spans="1:11" s="1" customFormat="1" ht="15" customHeight="1">
      <c r="A40" s="280" t="s">
        <v>6</v>
      </c>
      <c r="B40" s="280"/>
      <c r="C40" s="280"/>
      <c r="D40" s="280"/>
      <c r="E40" s="280"/>
      <c r="F40" s="280"/>
      <c r="G40" s="280"/>
      <c r="H40" s="83"/>
      <c r="I40" s="83"/>
      <c r="J40" s="95"/>
    </row>
    <row r="41" spans="1:11" s="2" customFormat="1" ht="15" customHeight="1">
      <c r="A41" s="9"/>
      <c r="B41" s="9"/>
      <c r="C41" s="281" t="s">
        <v>367</v>
      </c>
      <c r="D41" s="281"/>
      <c r="E41" s="281"/>
      <c r="F41" s="281"/>
      <c r="G41" s="281"/>
      <c r="H41" s="105"/>
      <c r="I41" s="83"/>
      <c r="J41" s="95"/>
    </row>
    <row r="42" spans="1:11" s="1" customFormat="1" ht="15" customHeight="1">
      <c r="A42" s="11" t="s">
        <v>1194</v>
      </c>
      <c r="B42" s="312"/>
      <c r="C42" s="312"/>
      <c r="D42" s="286"/>
      <c r="E42" s="286"/>
      <c r="F42" s="286"/>
      <c r="G42" s="286"/>
      <c r="H42" s="84"/>
      <c r="I42" s="84"/>
      <c r="J42" s="95"/>
    </row>
    <row r="43" spans="1:11" s="1" customFormat="1" ht="15" customHeight="1">
      <c r="A43" s="11" t="s">
        <v>9</v>
      </c>
      <c r="B43" s="286"/>
      <c r="C43" s="286"/>
      <c r="D43" s="286"/>
      <c r="E43" s="16"/>
      <c r="F43" s="11"/>
      <c r="G43" s="16"/>
      <c r="H43" s="86"/>
      <c r="I43" s="313"/>
      <c r="J43" s="313"/>
      <c r="K43" s="74"/>
    </row>
    <row r="44" spans="1:11" s="1" customFormat="1" ht="15" customHeight="1">
      <c r="A44" s="11" t="s">
        <v>11</v>
      </c>
      <c r="B44" s="289" t="s">
        <v>1198</v>
      </c>
      <c r="C44" s="289"/>
      <c r="D44" s="289"/>
      <c r="E44" s="289"/>
      <c r="F44" s="18"/>
      <c r="G44" s="19" t="s">
        <v>13</v>
      </c>
      <c r="H44" s="83"/>
      <c r="I44" s="83"/>
      <c r="J44" s="95"/>
    </row>
    <row r="45" spans="1:11" s="1" customFormat="1" ht="15" customHeight="1">
      <c r="A45" s="21" t="s">
        <v>14</v>
      </c>
      <c r="B45" s="21" t="s">
        <v>16</v>
      </c>
      <c r="C45" s="21" t="s">
        <v>17</v>
      </c>
      <c r="D45" s="22" t="s">
        <v>18</v>
      </c>
      <c r="E45" s="23" t="s">
        <v>19</v>
      </c>
      <c r="F45" s="23" t="s">
        <v>1196</v>
      </c>
      <c r="G45" s="21" t="s">
        <v>21</v>
      </c>
      <c r="H45" s="83"/>
      <c r="I45" s="105" t="s">
        <v>1197</v>
      </c>
      <c r="J45" s="95"/>
    </row>
    <row r="46" spans="1:11" s="3" customFormat="1" ht="15" customHeight="1">
      <c r="A46" s="24">
        <v>1</v>
      </c>
      <c r="B46" s="25" t="s">
        <v>23</v>
      </c>
      <c r="C46" s="26"/>
      <c r="D46" s="27">
        <v>79305</v>
      </c>
      <c r="E46" s="28">
        <f>D46*C46</f>
        <v>0</v>
      </c>
      <c r="F46" s="29">
        <v>0.05</v>
      </c>
      <c r="G46" s="30">
        <f>E46-E46*F46</f>
        <v>0</v>
      </c>
      <c r="H46" s="87">
        <f>D46/1.08*0.95</f>
        <v>69759.027777777766</v>
      </c>
      <c r="I46" s="87"/>
      <c r="J46" s="95">
        <f t="shared" ref="J46:J63" si="5">H46*C46</f>
        <v>0</v>
      </c>
      <c r="K46" s="63"/>
    </row>
    <row r="47" spans="1:11" s="3" customFormat="1" ht="15" customHeight="1">
      <c r="A47" s="24">
        <v>2</v>
      </c>
      <c r="B47" s="25" t="s">
        <v>25</v>
      </c>
      <c r="C47" s="32"/>
      <c r="D47" s="27">
        <v>128591</v>
      </c>
      <c r="E47" s="28">
        <f t="shared" ref="E47:E63" si="6">D47*C47</f>
        <v>0</v>
      </c>
      <c r="F47" s="29">
        <v>0.05</v>
      </c>
      <c r="G47" s="30">
        <f t="shared" ref="G47:G63" si="7">E47-E47*F47</f>
        <v>0</v>
      </c>
      <c r="H47" s="87">
        <f t="shared" ref="H47:H63" si="8">D47/1.08*0.95</f>
        <v>113112.45370370369</v>
      </c>
      <c r="I47" s="87"/>
      <c r="J47" s="95">
        <f t="shared" si="5"/>
        <v>0</v>
      </c>
      <c r="K47" s="63"/>
    </row>
    <row r="48" spans="1:11" s="3" customFormat="1" ht="15" customHeight="1">
      <c r="A48" s="24">
        <v>3</v>
      </c>
      <c r="B48" s="25" t="s">
        <v>26</v>
      </c>
      <c r="C48" s="34"/>
      <c r="D48" s="27">
        <v>60043</v>
      </c>
      <c r="E48" s="28">
        <f t="shared" si="6"/>
        <v>0</v>
      </c>
      <c r="F48" s="29">
        <v>0.05</v>
      </c>
      <c r="G48" s="30">
        <f t="shared" si="7"/>
        <v>0</v>
      </c>
      <c r="H48" s="87">
        <f t="shared" si="8"/>
        <v>52815.601851851847</v>
      </c>
      <c r="I48" s="87"/>
      <c r="J48" s="95">
        <f t="shared" si="5"/>
        <v>0</v>
      </c>
      <c r="K48" s="63"/>
    </row>
    <row r="49" spans="1:11" s="3" customFormat="1" ht="15" customHeight="1">
      <c r="A49" s="24">
        <v>4</v>
      </c>
      <c r="B49" s="25" t="s">
        <v>27</v>
      </c>
      <c r="C49" s="106"/>
      <c r="D49" s="27">
        <v>115781</v>
      </c>
      <c r="E49" s="28">
        <f t="shared" si="6"/>
        <v>0</v>
      </c>
      <c r="F49" s="29">
        <v>0.05</v>
      </c>
      <c r="G49" s="30">
        <f t="shared" si="7"/>
        <v>0</v>
      </c>
      <c r="H49" s="87">
        <f t="shared" si="8"/>
        <v>101844.39814814813</v>
      </c>
      <c r="I49" s="108"/>
      <c r="J49" s="95">
        <f t="shared" si="5"/>
        <v>0</v>
      </c>
      <c r="K49" s="63"/>
    </row>
    <row r="50" spans="1:11" s="3" customFormat="1" ht="15" customHeight="1">
      <c r="A50" s="24">
        <v>5</v>
      </c>
      <c r="B50" s="25" t="s">
        <v>28</v>
      </c>
      <c r="C50" s="32">
        <v>10</v>
      </c>
      <c r="D50" s="27">
        <v>119943</v>
      </c>
      <c r="E50" s="28">
        <f t="shared" si="6"/>
        <v>1199430</v>
      </c>
      <c r="F50" s="29">
        <v>0.05</v>
      </c>
      <c r="G50" s="30">
        <f t="shared" si="7"/>
        <v>1139458.5</v>
      </c>
      <c r="H50" s="87">
        <f t="shared" si="8"/>
        <v>105505.41666666666</v>
      </c>
      <c r="I50" s="87"/>
      <c r="J50" s="95">
        <f t="shared" si="5"/>
        <v>1055054.1666666665</v>
      </c>
      <c r="K50" s="63"/>
    </row>
    <row r="51" spans="1:11" s="3" customFormat="1" ht="15" customHeight="1">
      <c r="A51" s="24">
        <v>6</v>
      </c>
      <c r="B51" s="25" t="s">
        <v>29</v>
      </c>
      <c r="C51" s="26"/>
      <c r="D51" s="27">
        <v>94810</v>
      </c>
      <c r="E51" s="28">
        <f t="shared" si="6"/>
        <v>0</v>
      </c>
      <c r="F51" s="29">
        <v>0.05</v>
      </c>
      <c r="G51" s="30">
        <f t="shared" si="7"/>
        <v>0</v>
      </c>
      <c r="H51" s="87">
        <f t="shared" si="8"/>
        <v>83397.685185185182</v>
      </c>
      <c r="I51" s="87"/>
      <c r="J51" s="95">
        <f t="shared" si="5"/>
        <v>0</v>
      </c>
      <c r="K51" s="63"/>
    </row>
    <row r="52" spans="1:11" s="3" customFormat="1" ht="15" customHeight="1">
      <c r="A52" s="24">
        <v>7</v>
      </c>
      <c r="B52" s="25" t="s">
        <v>30</v>
      </c>
      <c r="C52" s="34"/>
      <c r="D52" s="27">
        <v>141396</v>
      </c>
      <c r="E52" s="28">
        <f t="shared" si="6"/>
        <v>0</v>
      </c>
      <c r="F52" s="29">
        <v>0.05</v>
      </c>
      <c r="G52" s="30">
        <f t="shared" si="7"/>
        <v>0</v>
      </c>
      <c r="H52" s="87">
        <f t="shared" si="8"/>
        <v>124376.11111111111</v>
      </c>
      <c r="I52" s="87"/>
      <c r="J52" s="95">
        <f t="shared" si="5"/>
        <v>0</v>
      </c>
      <c r="K52" s="63"/>
    </row>
    <row r="53" spans="1:11" s="3" customFormat="1" ht="15" customHeight="1">
      <c r="A53" s="24">
        <v>8</v>
      </c>
      <c r="B53" s="25" t="s">
        <v>31</v>
      </c>
      <c r="C53" s="26"/>
      <c r="D53" s="27">
        <v>232931</v>
      </c>
      <c r="E53" s="28">
        <f t="shared" si="6"/>
        <v>0</v>
      </c>
      <c r="F53" s="29">
        <v>0.05</v>
      </c>
      <c r="G53" s="30">
        <f t="shared" si="7"/>
        <v>0</v>
      </c>
      <c r="H53" s="87">
        <f t="shared" si="8"/>
        <v>204893.00925925921</v>
      </c>
      <c r="I53" s="87"/>
      <c r="J53" s="95">
        <f t="shared" si="5"/>
        <v>0</v>
      </c>
      <c r="K53" s="63"/>
    </row>
    <row r="54" spans="1:11" s="3" customFormat="1" ht="15" customHeight="1">
      <c r="A54" s="24">
        <v>9</v>
      </c>
      <c r="B54" s="36" t="s">
        <v>32</v>
      </c>
      <c r="C54" s="26"/>
      <c r="D54" s="27">
        <v>101534</v>
      </c>
      <c r="E54" s="28">
        <f t="shared" si="6"/>
        <v>0</v>
      </c>
      <c r="F54" s="29">
        <v>0.05</v>
      </c>
      <c r="G54" s="30">
        <f t="shared" si="7"/>
        <v>0</v>
      </c>
      <c r="H54" s="87">
        <f t="shared" si="8"/>
        <v>89312.314814814818</v>
      </c>
      <c r="I54" s="87"/>
      <c r="J54" s="95">
        <f t="shared" si="5"/>
        <v>0</v>
      </c>
      <c r="K54" s="63"/>
    </row>
    <row r="55" spans="1:11" s="3" customFormat="1" ht="15" customHeight="1">
      <c r="A55" s="24">
        <v>10</v>
      </c>
      <c r="B55" s="36" t="s">
        <v>33</v>
      </c>
      <c r="C55" s="37"/>
      <c r="D55" s="27">
        <v>110148</v>
      </c>
      <c r="E55" s="28">
        <f t="shared" si="6"/>
        <v>0</v>
      </c>
      <c r="F55" s="29">
        <v>0.05</v>
      </c>
      <c r="G55" s="30">
        <f t="shared" si="7"/>
        <v>0</v>
      </c>
      <c r="H55" s="87">
        <f t="shared" si="8"/>
        <v>96889.444444444423</v>
      </c>
      <c r="I55" s="87"/>
      <c r="J55" s="95">
        <f t="shared" si="5"/>
        <v>0</v>
      </c>
      <c r="K55" s="63"/>
    </row>
    <row r="56" spans="1:11" s="3" customFormat="1" ht="15" customHeight="1">
      <c r="A56" s="24">
        <v>11</v>
      </c>
      <c r="B56" s="25" t="s">
        <v>34</v>
      </c>
      <c r="C56" s="37"/>
      <c r="D56" s="27">
        <v>54198</v>
      </c>
      <c r="E56" s="28">
        <f t="shared" si="6"/>
        <v>0</v>
      </c>
      <c r="F56" s="29">
        <v>0.05</v>
      </c>
      <c r="G56" s="30">
        <f t="shared" si="7"/>
        <v>0</v>
      </c>
      <c r="H56" s="87">
        <f t="shared" si="8"/>
        <v>47674.166666666657</v>
      </c>
      <c r="I56" s="108"/>
      <c r="J56" s="95">
        <f t="shared" si="5"/>
        <v>0</v>
      </c>
      <c r="K56" s="63"/>
    </row>
    <row r="57" spans="1:11" s="3" customFormat="1" ht="15" customHeight="1">
      <c r="A57" s="24">
        <v>12</v>
      </c>
      <c r="B57" s="25" t="s">
        <v>35</v>
      </c>
      <c r="C57" s="37"/>
      <c r="D57" s="27">
        <v>49680</v>
      </c>
      <c r="E57" s="28">
        <f t="shared" si="6"/>
        <v>0</v>
      </c>
      <c r="F57" s="29">
        <v>0.05</v>
      </c>
      <c r="G57" s="30">
        <f t="shared" si="7"/>
        <v>0</v>
      </c>
      <c r="H57" s="87">
        <f t="shared" si="8"/>
        <v>43700</v>
      </c>
      <c r="I57" s="87"/>
      <c r="J57" s="95">
        <f t="shared" si="5"/>
        <v>0</v>
      </c>
      <c r="K57" s="63"/>
    </row>
    <row r="58" spans="1:11" s="3" customFormat="1" ht="15" customHeight="1">
      <c r="A58" s="24">
        <v>13</v>
      </c>
      <c r="B58" s="25" t="s">
        <v>36</v>
      </c>
      <c r="C58" s="37"/>
      <c r="D58" s="38">
        <v>64152</v>
      </c>
      <c r="E58" s="28">
        <f t="shared" si="6"/>
        <v>0</v>
      </c>
      <c r="F58" s="29">
        <v>0.05</v>
      </c>
      <c r="G58" s="30">
        <f t="shared" si="7"/>
        <v>0</v>
      </c>
      <c r="H58" s="87">
        <f t="shared" si="8"/>
        <v>56429.999999999993</v>
      </c>
      <c r="I58" s="87"/>
      <c r="J58" s="95">
        <f t="shared" si="5"/>
        <v>0</v>
      </c>
      <c r="K58" s="63"/>
    </row>
    <row r="59" spans="1:11" s="3" customFormat="1" ht="15" customHeight="1">
      <c r="A59" s="24">
        <v>14</v>
      </c>
      <c r="B59" s="25" t="s">
        <v>37</v>
      </c>
      <c r="C59" s="37"/>
      <c r="D59" s="38">
        <v>65934</v>
      </c>
      <c r="E59" s="28">
        <f t="shared" si="6"/>
        <v>0</v>
      </c>
      <c r="F59" s="29">
        <v>0.05</v>
      </c>
      <c r="G59" s="30">
        <f t="shared" si="7"/>
        <v>0</v>
      </c>
      <c r="H59" s="87">
        <f t="shared" si="8"/>
        <v>57997.499999999993</v>
      </c>
      <c r="I59" s="87"/>
      <c r="J59" s="95">
        <f t="shared" si="5"/>
        <v>0</v>
      </c>
      <c r="K59" s="63"/>
    </row>
    <row r="60" spans="1:11" s="3" customFormat="1" ht="15" customHeight="1">
      <c r="A60" s="24">
        <v>15</v>
      </c>
      <c r="B60" s="25" t="s">
        <v>38</v>
      </c>
      <c r="C60" s="37"/>
      <c r="D60" s="38">
        <v>76626</v>
      </c>
      <c r="E60" s="28">
        <f t="shared" si="6"/>
        <v>0</v>
      </c>
      <c r="F60" s="29">
        <v>0.05</v>
      </c>
      <c r="G60" s="30">
        <f t="shared" si="7"/>
        <v>0</v>
      </c>
      <c r="H60" s="87">
        <f t="shared" si="8"/>
        <v>67402.5</v>
      </c>
      <c r="I60" s="87"/>
      <c r="J60" s="95">
        <f t="shared" si="5"/>
        <v>0</v>
      </c>
      <c r="K60" s="63"/>
    </row>
    <row r="61" spans="1:11" s="3" customFormat="1" ht="15" customHeight="1">
      <c r="A61" s="24">
        <v>16</v>
      </c>
      <c r="B61" s="25" t="s">
        <v>39</v>
      </c>
      <c r="C61" s="37"/>
      <c r="D61" s="38">
        <v>80190</v>
      </c>
      <c r="E61" s="28">
        <f t="shared" si="6"/>
        <v>0</v>
      </c>
      <c r="F61" s="29">
        <v>0.05</v>
      </c>
      <c r="G61" s="30">
        <f t="shared" si="7"/>
        <v>0</v>
      </c>
      <c r="H61" s="87">
        <f t="shared" si="8"/>
        <v>70537.5</v>
      </c>
      <c r="I61" s="87"/>
      <c r="J61" s="95">
        <f t="shared" si="5"/>
        <v>0</v>
      </c>
      <c r="K61" s="63"/>
    </row>
    <row r="62" spans="1:11" s="3" customFormat="1" ht="15" customHeight="1">
      <c r="A62" s="24">
        <v>17</v>
      </c>
      <c r="B62" s="25" t="s">
        <v>40</v>
      </c>
      <c r="C62" s="37"/>
      <c r="D62" s="38">
        <v>113832</v>
      </c>
      <c r="E62" s="28">
        <f t="shared" si="6"/>
        <v>0</v>
      </c>
      <c r="F62" s="29">
        <v>0.05</v>
      </c>
      <c r="G62" s="30">
        <f t="shared" si="7"/>
        <v>0</v>
      </c>
      <c r="H62" s="87">
        <f t="shared" si="8"/>
        <v>100130</v>
      </c>
      <c r="I62" s="87"/>
      <c r="J62" s="95">
        <f t="shared" si="5"/>
        <v>0</v>
      </c>
      <c r="K62" s="63"/>
    </row>
    <row r="63" spans="1:11" s="3" customFormat="1" ht="15" customHeight="1">
      <c r="A63" s="24">
        <v>18</v>
      </c>
      <c r="B63" s="25" t="s">
        <v>41</v>
      </c>
      <c r="C63" s="37"/>
      <c r="D63" s="39">
        <v>98010</v>
      </c>
      <c r="E63" s="28">
        <f t="shared" si="6"/>
        <v>0</v>
      </c>
      <c r="F63" s="29">
        <v>0.05</v>
      </c>
      <c r="G63" s="30">
        <f t="shared" si="7"/>
        <v>0</v>
      </c>
      <c r="H63" s="87">
        <f t="shared" si="8"/>
        <v>86212.5</v>
      </c>
      <c r="I63" s="87"/>
      <c r="J63" s="95">
        <f t="shared" si="5"/>
        <v>0</v>
      </c>
      <c r="K63" s="63"/>
    </row>
    <row r="64" spans="1:11" s="4" customFormat="1" ht="15" customHeight="1">
      <c r="A64" s="40"/>
      <c r="B64" s="41" t="s">
        <v>42</v>
      </c>
      <c r="C64" s="42">
        <f>SUM(C46:C63)</f>
        <v>10</v>
      </c>
      <c r="D64" s="42"/>
      <c r="E64" s="43">
        <f>SUM(E46:E63)</f>
        <v>1199430</v>
      </c>
      <c r="F64" s="43"/>
      <c r="G64" s="44">
        <f>SUM(G46:G63)-13</f>
        <v>1139445.5</v>
      </c>
      <c r="H64" s="89"/>
      <c r="I64" s="89"/>
      <c r="J64" s="100">
        <f>SUM(J46:J63)+1</f>
        <v>1055055.1666666665</v>
      </c>
    </row>
    <row r="65" spans="1:11" s="5" customFormat="1" ht="30" customHeight="1">
      <c r="A65" s="46"/>
      <c r="B65" s="47"/>
      <c r="C65" s="48"/>
      <c r="D65" s="48"/>
      <c r="E65" s="49"/>
      <c r="F65" s="49"/>
      <c r="G65" s="50"/>
      <c r="H65" s="90"/>
      <c r="I65" s="90"/>
      <c r="J65" s="102">
        <f>J64*0.08-1</f>
        <v>84403.413333333316</v>
      </c>
    </row>
    <row r="66" spans="1:11" s="6" customFormat="1" ht="15" customHeight="1">
      <c r="A66" s="283" t="s">
        <v>43</v>
      </c>
      <c r="B66" s="283"/>
      <c r="C66" s="284" t="s">
        <v>44</v>
      </c>
      <c r="D66" s="284"/>
      <c r="E66" s="54"/>
      <c r="F66" s="283" t="s">
        <v>45</v>
      </c>
      <c r="G66" s="283"/>
      <c r="H66" s="91"/>
      <c r="I66" s="91"/>
      <c r="J66" s="109">
        <f>SUM(J64:J65)</f>
        <v>1139458.5799999998</v>
      </c>
    </row>
    <row r="70" spans="1:11" s="1" customFormat="1" ht="15" customHeight="1">
      <c r="A70" s="279" t="s">
        <v>0</v>
      </c>
      <c r="B70" s="279"/>
      <c r="C70" s="279"/>
      <c r="D70" s="279"/>
      <c r="E70" s="279"/>
      <c r="F70" s="279"/>
      <c r="G70" s="279"/>
      <c r="H70" s="83"/>
      <c r="I70" s="83"/>
      <c r="J70" s="107" t="s">
        <v>1193</v>
      </c>
    </row>
    <row r="71" spans="1:11" s="1" customFormat="1" ht="15" customHeight="1">
      <c r="A71" s="279" t="s">
        <v>1</v>
      </c>
      <c r="B71" s="279"/>
      <c r="C71" s="279"/>
      <c r="D71" s="279"/>
      <c r="E71" s="279"/>
      <c r="F71" s="279"/>
      <c r="G71" s="279"/>
      <c r="H71" s="83"/>
      <c r="I71" s="83"/>
      <c r="J71" s="94"/>
    </row>
    <row r="72" spans="1:11" s="1" customFormat="1" ht="15" customHeight="1">
      <c r="A72" s="279" t="s">
        <v>2</v>
      </c>
      <c r="B72" s="279"/>
      <c r="C72" s="279"/>
      <c r="D72" s="279"/>
      <c r="E72" s="279"/>
      <c r="F72" s="279"/>
      <c r="G72" s="279"/>
      <c r="H72" s="83"/>
      <c r="I72" s="83"/>
      <c r="J72" s="95"/>
    </row>
    <row r="73" spans="1:11" s="1" customFormat="1" ht="15" customHeight="1">
      <c r="A73" s="279" t="s">
        <v>4</v>
      </c>
      <c r="B73" s="279"/>
      <c r="C73" s="279"/>
      <c r="D73" s="279"/>
      <c r="E73" s="279"/>
      <c r="F73" s="279"/>
      <c r="G73" s="279"/>
      <c r="H73" s="83"/>
      <c r="I73" s="83"/>
      <c r="J73" s="95"/>
    </row>
    <row r="74" spans="1:11" s="1" customFormat="1" ht="15" customHeight="1">
      <c r="A74" s="280" t="s">
        <v>6</v>
      </c>
      <c r="B74" s="280"/>
      <c r="C74" s="280"/>
      <c r="D74" s="280"/>
      <c r="E74" s="280"/>
      <c r="F74" s="280"/>
      <c r="G74" s="280"/>
      <c r="H74" s="83"/>
      <c r="I74" s="83"/>
      <c r="J74" s="95"/>
    </row>
    <row r="75" spans="1:11" s="2" customFormat="1" ht="15" customHeight="1">
      <c r="A75" s="9"/>
      <c r="B75" s="9"/>
      <c r="C75" s="281" t="s">
        <v>382</v>
      </c>
      <c r="D75" s="281"/>
      <c r="E75" s="281"/>
      <c r="F75" s="281"/>
      <c r="G75" s="281"/>
      <c r="H75" s="105"/>
      <c r="I75" s="83"/>
      <c r="J75" s="95"/>
    </row>
    <row r="76" spans="1:11" s="1" customFormat="1" ht="15" customHeight="1">
      <c r="A76" s="11" t="s">
        <v>1194</v>
      </c>
      <c r="B76" s="312"/>
      <c r="C76" s="312"/>
      <c r="D76" s="286"/>
      <c r="E76" s="286"/>
      <c r="F76" s="286"/>
      <c r="G76" s="286"/>
      <c r="H76" s="84"/>
      <c r="I76" s="84"/>
      <c r="J76" s="95"/>
    </row>
    <row r="77" spans="1:11" s="1" customFormat="1" ht="15" customHeight="1">
      <c r="A77" s="11" t="s">
        <v>9</v>
      </c>
      <c r="B77" s="286"/>
      <c r="C77" s="286"/>
      <c r="D77" s="286"/>
      <c r="E77" s="16"/>
      <c r="F77" s="11"/>
      <c r="G77" s="16"/>
      <c r="H77" s="86"/>
      <c r="I77" s="313"/>
      <c r="J77" s="313"/>
      <c r="K77" s="74"/>
    </row>
    <row r="78" spans="1:11" s="1" customFormat="1" ht="15" customHeight="1">
      <c r="A78" s="11" t="s">
        <v>11</v>
      </c>
      <c r="B78" s="289" t="s">
        <v>1199</v>
      </c>
      <c r="C78" s="289"/>
      <c r="D78" s="289"/>
      <c r="E78" s="289"/>
      <c r="F78" s="18"/>
      <c r="G78" s="19" t="s">
        <v>13</v>
      </c>
      <c r="H78" s="83"/>
      <c r="I78" s="83"/>
      <c r="J78" s="95"/>
    </row>
    <row r="79" spans="1:11" s="1" customFormat="1" ht="15" customHeight="1">
      <c r="A79" s="21" t="s">
        <v>14</v>
      </c>
      <c r="B79" s="21" t="s">
        <v>16</v>
      </c>
      <c r="C79" s="21" t="s">
        <v>17</v>
      </c>
      <c r="D79" s="22" t="s">
        <v>18</v>
      </c>
      <c r="E79" s="23" t="s">
        <v>19</v>
      </c>
      <c r="F79" s="23" t="s">
        <v>1196</v>
      </c>
      <c r="G79" s="21" t="s">
        <v>21</v>
      </c>
      <c r="H79" s="83"/>
      <c r="I79" s="105" t="s">
        <v>1197</v>
      </c>
      <c r="J79" s="95"/>
    </row>
    <row r="80" spans="1:11" s="3" customFormat="1" ht="15" customHeight="1">
      <c r="A80" s="24">
        <v>1</v>
      </c>
      <c r="B80" s="25" t="s">
        <v>23</v>
      </c>
      <c r="C80" s="26">
        <v>3</v>
      </c>
      <c r="D80" s="27">
        <v>79305</v>
      </c>
      <c r="E80" s="28">
        <f>D80*C80</f>
        <v>237915</v>
      </c>
      <c r="F80" s="29">
        <v>0.05</v>
      </c>
      <c r="G80" s="30">
        <f>E80-E80*F80</f>
        <v>226019.25</v>
      </c>
      <c r="H80" s="87">
        <f>D80/1.08*0.95</f>
        <v>69759.027777777766</v>
      </c>
      <c r="I80" s="87"/>
      <c r="J80" s="95">
        <f t="shared" ref="J80:J97" si="9">H80*C80</f>
        <v>209277.08333333331</v>
      </c>
      <c r="K80" s="63"/>
    </row>
    <row r="81" spans="1:11" s="3" customFormat="1" ht="15" customHeight="1">
      <c r="A81" s="24">
        <v>2</v>
      </c>
      <c r="B81" s="25" t="s">
        <v>25</v>
      </c>
      <c r="C81" s="32"/>
      <c r="D81" s="27">
        <v>128591</v>
      </c>
      <c r="E81" s="28">
        <f t="shared" ref="E81:E97" si="10">D81*C81</f>
        <v>0</v>
      </c>
      <c r="F81" s="29">
        <v>0.05</v>
      </c>
      <c r="G81" s="30">
        <f t="shared" ref="G81:G97" si="11">E81-E81*F81</f>
        <v>0</v>
      </c>
      <c r="H81" s="87">
        <f t="shared" ref="H81:H97" si="12">D81/1.08*0.95</f>
        <v>113112.45370370369</v>
      </c>
      <c r="I81" s="87"/>
      <c r="J81" s="95">
        <f t="shared" si="9"/>
        <v>0</v>
      </c>
      <c r="K81" s="63"/>
    </row>
    <row r="82" spans="1:11" s="3" customFormat="1" ht="15" customHeight="1">
      <c r="A82" s="24">
        <v>3</v>
      </c>
      <c r="B82" s="25" t="s">
        <v>26</v>
      </c>
      <c r="C82" s="34"/>
      <c r="D82" s="27">
        <v>60043</v>
      </c>
      <c r="E82" s="28">
        <f t="shared" si="10"/>
        <v>0</v>
      </c>
      <c r="F82" s="29">
        <v>0.05</v>
      </c>
      <c r="G82" s="30">
        <f t="shared" si="11"/>
        <v>0</v>
      </c>
      <c r="H82" s="87">
        <f t="shared" si="12"/>
        <v>52815.601851851847</v>
      </c>
      <c r="I82" s="87"/>
      <c r="J82" s="95">
        <f t="shared" si="9"/>
        <v>0</v>
      </c>
      <c r="K82" s="63"/>
    </row>
    <row r="83" spans="1:11" s="3" customFormat="1" ht="15" customHeight="1">
      <c r="A83" s="24">
        <v>4</v>
      </c>
      <c r="B83" s="25" t="s">
        <v>27</v>
      </c>
      <c r="C83" s="106"/>
      <c r="D83" s="27">
        <v>115781</v>
      </c>
      <c r="E83" s="28">
        <f t="shared" si="10"/>
        <v>0</v>
      </c>
      <c r="F83" s="29">
        <v>0.05</v>
      </c>
      <c r="G83" s="30">
        <f t="shared" si="11"/>
        <v>0</v>
      </c>
      <c r="H83" s="87">
        <f t="shared" si="12"/>
        <v>101844.39814814813</v>
      </c>
      <c r="I83" s="108"/>
      <c r="J83" s="95">
        <f t="shared" si="9"/>
        <v>0</v>
      </c>
      <c r="K83" s="63"/>
    </row>
    <row r="84" spans="1:11" s="3" customFormat="1" ht="15" customHeight="1">
      <c r="A84" s="24">
        <v>5</v>
      </c>
      <c r="B84" s="25" t="s">
        <v>28</v>
      </c>
      <c r="C84" s="32">
        <v>2</v>
      </c>
      <c r="D84" s="27">
        <v>119943</v>
      </c>
      <c r="E84" s="28">
        <f t="shared" si="10"/>
        <v>239886</v>
      </c>
      <c r="F84" s="29">
        <v>0.05</v>
      </c>
      <c r="G84" s="30">
        <f t="shared" si="11"/>
        <v>227891.7</v>
      </c>
      <c r="H84" s="87">
        <f t="shared" si="12"/>
        <v>105505.41666666666</v>
      </c>
      <c r="I84" s="87"/>
      <c r="J84" s="95">
        <f t="shared" si="9"/>
        <v>211010.83333333331</v>
      </c>
      <c r="K84" s="63"/>
    </row>
    <row r="85" spans="1:11" s="3" customFormat="1" ht="15" customHeight="1">
      <c r="A85" s="24">
        <v>6</v>
      </c>
      <c r="B85" s="25" t="s">
        <v>29</v>
      </c>
      <c r="C85" s="26"/>
      <c r="D85" s="27">
        <v>94810</v>
      </c>
      <c r="E85" s="28">
        <f t="shared" si="10"/>
        <v>0</v>
      </c>
      <c r="F85" s="29">
        <v>0.05</v>
      </c>
      <c r="G85" s="30">
        <f t="shared" si="11"/>
        <v>0</v>
      </c>
      <c r="H85" s="87">
        <f t="shared" si="12"/>
        <v>83397.685185185182</v>
      </c>
      <c r="I85" s="87"/>
      <c r="J85" s="95">
        <f t="shared" si="9"/>
        <v>0</v>
      </c>
      <c r="K85" s="63"/>
    </row>
    <row r="86" spans="1:11" s="3" customFormat="1" ht="15" customHeight="1">
      <c r="A86" s="24">
        <v>7</v>
      </c>
      <c r="B86" s="25" t="s">
        <v>30</v>
      </c>
      <c r="C86" s="34"/>
      <c r="D86" s="27">
        <v>141396</v>
      </c>
      <c r="E86" s="28">
        <f t="shared" si="10"/>
        <v>0</v>
      </c>
      <c r="F86" s="29">
        <v>0.05</v>
      </c>
      <c r="G86" s="30">
        <f t="shared" si="11"/>
        <v>0</v>
      </c>
      <c r="H86" s="87">
        <f t="shared" si="12"/>
        <v>124376.11111111111</v>
      </c>
      <c r="I86" s="87"/>
      <c r="J86" s="95">
        <f t="shared" si="9"/>
        <v>0</v>
      </c>
      <c r="K86" s="63"/>
    </row>
    <row r="87" spans="1:11" s="3" customFormat="1" ht="15" customHeight="1">
      <c r="A87" s="24">
        <v>8</v>
      </c>
      <c r="B87" s="25" t="s">
        <v>31</v>
      </c>
      <c r="C87" s="26"/>
      <c r="D87" s="27">
        <v>232931</v>
      </c>
      <c r="E87" s="28">
        <f t="shared" si="10"/>
        <v>0</v>
      </c>
      <c r="F87" s="29">
        <v>0.05</v>
      </c>
      <c r="G87" s="30">
        <f t="shared" si="11"/>
        <v>0</v>
      </c>
      <c r="H87" s="87">
        <f t="shared" si="12"/>
        <v>204893.00925925921</v>
      </c>
      <c r="I87" s="87"/>
      <c r="J87" s="95">
        <f t="shared" si="9"/>
        <v>0</v>
      </c>
      <c r="K87" s="63"/>
    </row>
    <row r="88" spans="1:11" s="3" customFormat="1" ht="15" customHeight="1">
      <c r="A88" s="24">
        <v>9</v>
      </c>
      <c r="B88" s="36" t="s">
        <v>32</v>
      </c>
      <c r="C88" s="26"/>
      <c r="D88" s="27">
        <v>101534</v>
      </c>
      <c r="E88" s="28">
        <f t="shared" si="10"/>
        <v>0</v>
      </c>
      <c r="F88" s="29">
        <v>0.05</v>
      </c>
      <c r="G88" s="30">
        <f t="shared" si="11"/>
        <v>0</v>
      </c>
      <c r="H88" s="87">
        <f t="shared" si="12"/>
        <v>89312.314814814818</v>
      </c>
      <c r="I88" s="87"/>
      <c r="J88" s="95">
        <f t="shared" si="9"/>
        <v>0</v>
      </c>
      <c r="K88" s="63"/>
    </row>
    <row r="89" spans="1:11" s="3" customFormat="1" ht="15" customHeight="1">
      <c r="A89" s="24">
        <v>10</v>
      </c>
      <c r="B89" s="36" t="s">
        <v>33</v>
      </c>
      <c r="C89" s="37"/>
      <c r="D89" s="27">
        <v>110148</v>
      </c>
      <c r="E89" s="28">
        <f t="shared" si="10"/>
        <v>0</v>
      </c>
      <c r="F89" s="29">
        <v>0.05</v>
      </c>
      <c r="G89" s="30">
        <f t="shared" si="11"/>
        <v>0</v>
      </c>
      <c r="H89" s="87">
        <f t="shared" si="12"/>
        <v>96889.444444444423</v>
      </c>
      <c r="I89" s="87"/>
      <c r="J89" s="95">
        <f t="shared" si="9"/>
        <v>0</v>
      </c>
      <c r="K89" s="63"/>
    </row>
    <row r="90" spans="1:11" s="3" customFormat="1" ht="15" customHeight="1">
      <c r="A90" s="24">
        <v>11</v>
      </c>
      <c r="B90" s="25" t="s">
        <v>34</v>
      </c>
      <c r="C90" s="37">
        <v>3</v>
      </c>
      <c r="D90" s="27">
        <v>54198</v>
      </c>
      <c r="E90" s="28">
        <f t="shared" si="10"/>
        <v>162594</v>
      </c>
      <c r="F90" s="29">
        <v>0.05</v>
      </c>
      <c r="G90" s="30">
        <f t="shared" si="11"/>
        <v>154464.29999999999</v>
      </c>
      <c r="H90" s="87">
        <f t="shared" si="12"/>
        <v>47674.166666666657</v>
      </c>
      <c r="I90" s="108"/>
      <c r="J90" s="95">
        <f t="shared" si="9"/>
        <v>143022.49999999997</v>
      </c>
      <c r="K90" s="63"/>
    </row>
    <row r="91" spans="1:11" s="3" customFormat="1" ht="15" customHeight="1">
      <c r="A91" s="24">
        <v>12</v>
      </c>
      <c r="B91" s="25" t="s">
        <v>35</v>
      </c>
      <c r="C91" s="37"/>
      <c r="D91" s="27">
        <v>49680</v>
      </c>
      <c r="E91" s="28">
        <f t="shared" si="10"/>
        <v>0</v>
      </c>
      <c r="F91" s="29">
        <v>0.05</v>
      </c>
      <c r="G91" s="30">
        <f t="shared" si="11"/>
        <v>0</v>
      </c>
      <c r="H91" s="87">
        <f t="shared" si="12"/>
        <v>43700</v>
      </c>
      <c r="I91" s="87"/>
      <c r="J91" s="95">
        <f t="shared" si="9"/>
        <v>0</v>
      </c>
      <c r="K91" s="63"/>
    </row>
    <row r="92" spans="1:11" s="3" customFormat="1" ht="15" customHeight="1">
      <c r="A92" s="24">
        <v>13</v>
      </c>
      <c r="B92" s="25" t="s">
        <v>36</v>
      </c>
      <c r="C92" s="37"/>
      <c r="D92" s="38">
        <v>64152</v>
      </c>
      <c r="E92" s="28">
        <f t="shared" si="10"/>
        <v>0</v>
      </c>
      <c r="F92" s="29">
        <v>0.05</v>
      </c>
      <c r="G92" s="30">
        <f t="shared" si="11"/>
        <v>0</v>
      </c>
      <c r="H92" s="87">
        <f t="shared" si="12"/>
        <v>56429.999999999993</v>
      </c>
      <c r="I92" s="87"/>
      <c r="J92" s="95">
        <f t="shared" si="9"/>
        <v>0</v>
      </c>
      <c r="K92" s="63"/>
    </row>
    <row r="93" spans="1:11" s="3" customFormat="1" ht="15" customHeight="1">
      <c r="A93" s="24">
        <v>14</v>
      </c>
      <c r="B93" s="25" t="s">
        <v>37</v>
      </c>
      <c r="C93" s="37"/>
      <c r="D93" s="38">
        <v>65934</v>
      </c>
      <c r="E93" s="28">
        <f t="shared" si="10"/>
        <v>0</v>
      </c>
      <c r="F93" s="29">
        <v>0.05</v>
      </c>
      <c r="G93" s="30">
        <f t="shared" si="11"/>
        <v>0</v>
      </c>
      <c r="H93" s="87">
        <f t="shared" si="12"/>
        <v>57997.499999999993</v>
      </c>
      <c r="I93" s="87"/>
      <c r="J93" s="95">
        <f t="shared" si="9"/>
        <v>0</v>
      </c>
      <c r="K93" s="63"/>
    </row>
    <row r="94" spans="1:11" s="3" customFormat="1" ht="15" customHeight="1">
      <c r="A94" s="24">
        <v>15</v>
      </c>
      <c r="B94" s="25" t="s">
        <v>38</v>
      </c>
      <c r="C94" s="37"/>
      <c r="D94" s="38">
        <v>76626</v>
      </c>
      <c r="E94" s="28">
        <f t="shared" si="10"/>
        <v>0</v>
      </c>
      <c r="F94" s="29">
        <v>0.05</v>
      </c>
      <c r="G94" s="30">
        <f t="shared" si="11"/>
        <v>0</v>
      </c>
      <c r="H94" s="87">
        <f t="shared" si="12"/>
        <v>67402.5</v>
      </c>
      <c r="I94" s="87"/>
      <c r="J94" s="95">
        <f t="shared" si="9"/>
        <v>0</v>
      </c>
      <c r="K94" s="63"/>
    </row>
    <row r="95" spans="1:11" s="3" customFormat="1" ht="15" customHeight="1">
      <c r="A95" s="24">
        <v>16</v>
      </c>
      <c r="B95" s="25" t="s">
        <v>39</v>
      </c>
      <c r="C95" s="37"/>
      <c r="D95" s="38">
        <v>80190</v>
      </c>
      <c r="E95" s="28">
        <f t="shared" si="10"/>
        <v>0</v>
      </c>
      <c r="F95" s="29">
        <v>0.05</v>
      </c>
      <c r="G95" s="30">
        <f t="shared" si="11"/>
        <v>0</v>
      </c>
      <c r="H95" s="87">
        <f t="shared" si="12"/>
        <v>70537.5</v>
      </c>
      <c r="I95" s="87"/>
      <c r="J95" s="95">
        <f t="shared" si="9"/>
        <v>0</v>
      </c>
      <c r="K95" s="63"/>
    </row>
    <row r="96" spans="1:11" s="3" customFormat="1" ht="15" customHeight="1">
      <c r="A96" s="24">
        <v>17</v>
      </c>
      <c r="B96" s="25" t="s">
        <v>40</v>
      </c>
      <c r="C96" s="37"/>
      <c r="D96" s="38">
        <v>113832</v>
      </c>
      <c r="E96" s="28">
        <f t="shared" si="10"/>
        <v>0</v>
      </c>
      <c r="F96" s="29">
        <v>0.05</v>
      </c>
      <c r="G96" s="30">
        <f t="shared" si="11"/>
        <v>0</v>
      </c>
      <c r="H96" s="87">
        <f t="shared" si="12"/>
        <v>100130</v>
      </c>
      <c r="I96" s="87"/>
      <c r="J96" s="95">
        <f t="shared" si="9"/>
        <v>0</v>
      </c>
      <c r="K96" s="63"/>
    </row>
    <row r="97" spans="1:11" s="3" customFormat="1" ht="15" customHeight="1">
      <c r="A97" s="24">
        <v>18</v>
      </c>
      <c r="B97" s="25" t="s">
        <v>41</v>
      </c>
      <c r="C97" s="37"/>
      <c r="D97" s="39">
        <v>98010</v>
      </c>
      <c r="E97" s="28">
        <f t="shared" si="10"/>
        <v>0</v>
      </c>
      <c r="F97" s="29">
        <v>0.05</v>
      </c>
      <c r="G97" s="30">
        <f t="shared" si="11"/>
        <v>0</v>
      </c>
      <c r="H97" s="87">
        <f t="shared" si="12"/>
        <v>86212.5</v>
      </c>
      <c r="I97" s="87"/>
      <c r="J97" s="95">
        <f t="shared" si="9"/>
        <v>0</v>
      </c>
      <c r="K97" s="63"/>
    </row>
    <row r="98" spans="1:11" s="4" customFormat="1" ht="15" customHeight="1">
      <c r="A98" s="40"/>
      <c r="B98" s="41" t="s">
        <v>42</v>
      </c>
      <c r="C98" s="42">
        <f>SUM(C80:C97)</f>
        <v>8</v>
      </c>
      <c r="D98" s="42"/>
      <c r="E98" s="43">
        <f>SUM(E80:E97)</f>
        <v>640395</v>
      </c>
      <c r="F98" s="43"/>
      <c r="G98" s="44">
        <f>SUM(G80:G97)-13</f>
        <v>608362.25</v>
      </c>
      <c r="H98" s="89"/>
      <c r="I98" s="89"/>
      <c r="J98" s="100">
        <f>SUM(J80:J97)+1</f>
        <v>563311.41666666663</v>
      </c>
    </row>
    <row r="99" spans="1:11" s="5" customFormat="1" ht="30" customHeight="1">
      <c r="A99" s="46"/>
      <c r="B99" s="47"/>
      <c r="C99" s="48"/>
      <c r="D99" s="48"/>
      <c r="E99" s="49"/>
      <c r="F99" s="49"/>
      <c r="G99" s="50"/>
      <c r="H99" s="90"/>
      <c r="I99" s="90"/>
      <c r="J99" s="102">
        <f>J98*0.08-1</f>
        <v>45063.91333333333</v>
      </c>
    </row>
    <row r="100" spans="1:11" s="6" customFormat="1" ht="15" customHeight="1">
      <c r="A100" s="283" t="s">
        <v>43</v>
      </c>
      <c r="B100" s="283"/>
      <c r="C100" s="284" t="s">
        <v>44</v>
      </c>
      <c r="D100" s="284"/>
      <c r="E100" s="54"/>
      <c r="F100" s="283" t="s">
        <v>45</v>
      </c>
      <c r="G100" s="283"/>
      <c r="H100" s="91"/>
      <c r="I100" s="91"/>
      <c r="J100" s="109">
        <f>SUM(J98:J99)</f>
        <v>608375.32999999996</v>
      </c>
    </row>
    <row r="104" spans="1:11" s="1" customFormat="1" ht="15" customHeight="1">
      <c r="A104" s="279" t="s">
        <v>0</v>
      </c>
      <c r="B104" s="279"/>
      <c r="C104" s="279"/>
      <c r="D104" s="279"/>
      <c r="E104" s="279"/>
      <c r="F104" s="279"/>
      <c r="G104" s="279"/>
      <c r="H104" s="83"/>
      <c r="I104" s="83"/>
      <c r="J104" s="107" t="s">
        <v>1193</v>
      </c>
    </row>
    <row r="105" spans="1:11" s="1" customFormat="1" ht="15" customHeight="1">
      <c r="A105" s="279" t="s">
        <v>1</v>
      </c>
      <c r="B105" s="279"/>
      <c r="C105" s="279"/>
      <c r="D105" s="279"/>
      <c r="E105" s="279"/>
      <c r="F105" s="279"/>
      <c r="G105" s="279"/>
      <c r="H105" s="83"/>
      <c r="I105" s="83"/>
      <c r="J105" s="94"/>
    </row>
    <row r="106" spans="1:11" s="1" customFormat="1" ht="15" customHeight="1">
      <c r="A106" s="279" t="s">
        <v>2</v>
      </c>
      <c r="B106" s="279"/>
      <c r="C106" s="279"/>
      <c r="D106" s="279"/>
      <c r="E106" s="279"/>
      <c r="F106" s="279"/>
      <c r="G106" s="279"/>
      <c r="H106" s="83"/>
      <c r="I106" s="83"/>
      <c r="J106" s="95"/>
    </row>
    <row r="107" spans="1:11" s="1" customFormat="1" ht="15" customHeight="1">
      <c r="A107" s="279" t="s">
        <v>4</v>
      </c>
      <c r="B107" s="279"/>
      <c r="C107" s="279"/>
      <c r="D107" s="279"/>
      <c r="E107" s="279"/>
      <c r="F107" s="279"/>
      <c r="G107" s="279"/>
      <c r="H107" s="83"/>
      <c r="I107" s="83"/>
      <c r="J107" s="95"/>
    </row>
    <row r="108" spans="1:11" s="1" customFormat="1" ht="15" customHeight="1">
      <c r="A108" s="280" t="s">
        <v>6</v>
      </c>
      <c r="B108" s="280"/>
      <c r="C108" s="280"/>
      <c r="D108" s="280"/>
      <c r="E108" s="280"/>
      <c r="F108" s="280"/>
      <c r="G108" s="280"/>
      <c r="H108" s="83"/>
      <c r="I108" s="83"/>
      <c r="J108" s="95"/>
    </row>
    <row r="109" spans="1:11" s="2" customFormat="1" ht="15" customHeight="1">
      <c r="A109" s="9"/>
      <c r="B109" s="9"/>
      <c r="C109" s="281" t="s">
        <v>382</v>
      </c>
      <c r="D109" s="281"/>
      <c r="E109" s="281"/>
      <c r="F109" s="281"/>
      <c r="G109" s="281"/>
      <c r="H109" s="105"/>
      <c r="I109" s="83"/>
      <c r="J109" s="95"/>
    </row>
    <row r="110" spans="1:11" s="1" customFormat="1" ht="15" customHeight="1">
      <c r="A110" s="11" t="s">
        <v>1194</v>
      </c>
      <c r="B110" s="312"/>
      <c r="C110" s="312"/>
      <c r="D110" s="286"/>
      <c r="E110" s="286"/>
      <c r="F110" s="286"/>
      <c r="G110" s="286"/>
      <c r="H110" s="84"/>
      <c r="I110" s="84"/>
      <c r="J110" s="95"/>
    </row>
    <row r="111" spans="1:11" s="1" customFormat="1" ht="15" customHeight="1">
      <c r="A111" s="11" t="s">
        <v>9</v>
      </c>
      <c r="B111" s="286"/>
      <c r="C111" s="286"/>
      <c r="D111" s="286"/>
      <c r="E111" s="16"/>
      <c r="F111" s="11"/>
      <c r="G111" s="16"/>
      <c r="H111" s="86"/>
      <c r="I111" s="313"/>
      <c r="J111" s="313"/>
      <c r="K111" s="74"/>
    </row>
    <row r="112" spans="1:11" s="1" customFormat="1" ht="15" customHeight="1">
      <c r="A112" s="11" t="s">
        <v>11</v>
      </c>
      <c r="B112" s="289" t="s">
        <v>1200</v>
      </c>
      <c r="C112" s="289"/>
      <c r="D112" s="289"/>
      <c r="E112" s="289"/>
      <c r="F112" s="18"/>
      <c r="G112" s="19" t="s">
        <v>13</v>
      </c>
      <c r="H112" s="83"/>
      <c r="I112" s="83"/>
      <c r="J112" s="95"/>
    </row>
    <row r="113" spans="1:11" s="1" customFormat="1" ht="15" customHeight="1">
      <c r="A113" s="21" t="s">
        <v>14</v>
      </c>
      <c r="B113" s="21" t="s">
        <v>16</v>
      </c>
      <c r="C113" s="21" t="s">
        <v>17</v>
      </c>
      <c r="D113" s="22" t="s">
        <v>18</v>
      </c>
      <c r="E113" s="23" t="s">
        <v>19</v>
      </c>
      <c r="F113" s="23" t="s">
        <v>1196</v>
      </c>
      <c r="G113" s="21" t="s">
        <v>21</v>
      </c>
      <c r="H113" s="83"/>
      <c r="I113" s="105" t="s">
        <v>1197</v>
      </c>
      <c r="J113" s="95"/>
    </row>
    <row r="114" spans="1:11" s="3" customFormat="1" ht="15" customHeight="1">
      <c r="A114" s="24">
        <v>1</v>
      </c>
      <c r="B114" s="25" t="s">
        <v>23</v>
      </c>
      <c r="C114" s="26"/>
      <c r="D114" s="27">
        <v>79305</v>
      </c>
      <c r="E114" s="28">
        <f>D114*C114</f>
        <v>0</v>
      </c>
      <c r="F114" s="29">
        <v>0.05</v>
      </c>
      <c r="G114" s="30">
        <f>E114-E114*F114</f>
        <v>0</v>
      </c>
      <c r="H114" s="87">
        <f>D114/1.08*0.95</f>
        <v>69759.027777777766</v>
      </c>
      <c r="I114" s="87"/>
      <c r="J114" s="95">
        <f t="shared" ref="J114:J131" si="13">H114*C114</f>
        <v>0</v>
      </c>
      <c r="K114" s="63"/>
    </row>
    <row r="115" spans="1:11" s="3" customFormat="1" ht="15" customHeight="1">
      <c r="A115" s="24">
        <v>2</v>
      </c>
      <c r="B115" s="25" t="s">
        <v>25</v>
      </c>
      <c r="C115" s="32"/>
      <c r="D115" s="27">
        <v>128591</v>
      </c>
      <c r="E115" s="28">
        <f t="shared" ref="E115:E131" si="14">D115*C115</f>
        <v>0</v>
      </c>
      <c r="F115" s="29">
        <v>0.05</v>
      </c>
      <c r="G115" s="30">
        <f t="shared" ref="G115:G131" si="15">E115-E115*F115</f>
        <v>0</v>
      </c>
      <c r="H115" s="87">
        <f t="shared" ref="H115:H131" si="16">D115/1.08*0.95</f>
        <v>113112.45370370369</v>
      </c>
      <c r="I115" s="87"/>
      <c r="J115" s="95">
        <f t="shared" si="13"/>
        <v>0</v>
      </c>
      <c r="K115" s="63"/>
    </row>
    <row r="116" spans="1:11" s="3" customFormat="1" ht="15" customHeight="1">
      <c r="A116" s="24">
        <v>3</v>
      </c>
      <c r="B116" s="25" t="s">
        <v>26</v>
      </c>
      <c r="C116" s="34"/>
      <c r="D116" s="27">
        <v>60043</v>
      </c>
      <c r="E116" s="28">
        <f t="shared" si="14"/>
        <v>0</v>
      </c>
      <c r="F116" s="29">
        <v>0.05</v>
      </c>
      <c r="G116" s="30">
        <f t="shared" si="15"/>
        <v>0</v>
      </c>
      <c r="H116" s="87">
        <f t="shared" si="16"/>
        <v>52815.601851851847</v>
      </c>
      <c r="I116" s="87"/>
      <c r="J116" s="95">
        <f t="shared" si="13"/>
        <v>0</v>
      </c>
      <c r="K116" s="63"/>
    </row>
    <row r="117" spans="1:11" s="3" customFormat="1" ht="15" customHeight="1">
      <c r="A117" s="24">
        <v>4</v>
      </c>
      <c r="B117" s="25" t="s">
        <v>27</v>
      </c>
      <c r="C117" s="106"/>
      <c r="D117" s="27">
        <v>115781</v>
      </c>
      <c r="E117" s="28">
        <f t="shared" si="14"/>
        <v>0</v>
      </c>
      <c r="F117" s="29">
        <v>0.05</v>
      </c>
      <c r="G117" s="30">
        <f t="shared" si="15"/>
        <v>0</v>
      </c>
      <c r="H117" s="87">
        <f t="shared" si="16"/>
        <v>101844.39814814813</v>
      </c>
      <c r="I117" s="108"/>
      <c r="J117" s="95">
        <f t="shared" si="13"/>
        <v>0</v>
      </c>
      <c r="K117" s="63"/>
    </row>
    <row r="118" spans="1:11" s="3" customFormat="1" ht="15" customHeight="1">
      <c r="A118" s="24">
        <v>5</v>
      </c>
      <c r="B118" s="25" t="s">
        <v>28</v>
      </c>
      <c r="C118" s="32">
        <v>8</v>
      </c>
      <c r="D118" s="27">
        <v>119943</v>
      </c>
      <c r="E118" s="28">
        <f t="shared" si="14"/>
        <v>959544</v>
      </c>
      <c r="F118" s="29">
        <v>0.05</v>
      </c>
      <c r="G118" s="30">
        <f t="shared" si="15"/>
        <v>911566.8</v>
      </c>
      <c r="H118" s="87">
        <f t="shared" si="16"/>
        <v>105505.41666666666</v>
      </c>
      <c r="I118" s="87"/>
      <c r="J118" s="95">
        <f t="shared" si="13"/>
        <v>844043.33333333326</v>
      </c>
      <c r="K118" s="63"/>
    </row>
    <row r="119" spans="1:11" s="3" customFormat="1" ht="15" customHeight="1">
      <c r="A119" s="24">
        <v>6</v>
      </c>
      <c r="B119" s="25" t="s">
        <v>29</v>
      </c>
      <c r="C119" s="26"/>
      <c r="D119" s="27">
        <v>94810</v>
      </c>
      <c r="E119" s="28">
        <f t="shared" si="14"/>
        <v>0</v>
      </c>
      <c r="F119" s="29">
        <v>0.05</v>
      </c>
      <c r="G119" s="30">
        <f t="shared" si="15"/>
        <v>0</v>
      </c>
      <c r="H119" s="87">
        <f t="shared" si="16"/>
        <v>83397.685185185182</v>
      </c>
      <c r="I119" s="87"/>
      <c r="J119" s="95">
        <f t="shared" si="13"/>
        <v>0</v>
      </c>
      <c r="K119" s="63"/>
    </row>
    <row r="120" spans="1:11" s="3" customFormat="1" ht="15" customHeight="1">
      <c r="A120" s="24">
        <v>7</v>
      </c>
      <c r="B120" s="25" t="s">
        <v>30</v>
      </c>
      <c r="C120" s="34"/>
      <c r="D120" s="27">
        <v>141396</v>
      </c>
      <c r="E120" s="28">
        <f t="shared" si="14"/>
        <v>0</v>
      </c>
      <c r="F120" s="29">
        <v>0.05</v>
      </c>
      <c r="G120" s="30">
        <f t="shared" si="15"/>
        <v>0</v>
      </c>
      <c r="H120" s="87">
        <f t="shared" si="16"/>
        <v>124376.11111111111</v>
      </c>
      <c r="I120" s="87"/>
      <c r="J120" s="95">
        <f t="shared" si="13"/>
        <v>0</v>
      </c>
      <c r="K120" s="63"/>
    </row>
    <row r="121" spans="1:11" s="3" customFormat="1" ht="15" customHeight="1">
      <c r="A121" s="24">
        <v>8</v>
      </c>
      <c r="B121" s="25" t="s">
        <v>31</v>
      </c>
      <c r="C121" s="26"/>
      <c r="D121" s="27">
        <v>232931</v>
      </c>
      <c r="E121" s="28">
        <f t="shared" si="14"/>
        <v>0</v>
      </c>
      <c r="F121" s="29">
        <v>0.05</v>
      </c>
      <c r="G121" s="30">
        <f t="shared" si="15"/>
        <v>0</v>
      </c>
      <c r="H121" s="87">
        <f t="shared" si="16"/>
        <v>204893.00925925921</v>
      </c>
      <c r="I121" s="87"/>
      <c r="J121" s="95">
        <f t="shared" si="13"/>
        <v>0</v>
      </c>
      <c r="K121" s="63"/>
    </row>
    <row r="122" spans="1:11" s="3" customFormat="1" ht="15" customHeight="1">
      <c r="A122" s="24">
        <v>9</v>
      </c>
      <c r="B122" s="36" t="s">
        <v>32</v>
      </c>
      <c r="C122" s="26"/>
      <c r="D122" s="27">
        <v>101534</v>
      </c>
      <c r="E122" s="28">
        <f t="shared" si="14"/>
        <v>0</v>
      </c>
      <c r="F122" s="29">
        <v>0.05</v>
      </c>
      <c r="G122" s="30">
        <f t="shared" si="15"/>
        <v>0</v>
      </c>
      <c r="H122" s="87">
        <f t="shared" si="16"/>
        <v>89312.314814814818</v>
      </c>
      <c r="I122" s="87"/>
      <c r="J122" s="95">
        <f t="shared" si="13"/>
        <v>0</v>
      </c>
      <c r="K122" s="63"/>
    </row>
    <row r="123" spans="1:11" s="3" customFormat="1" ht="15" customHeight="1">
      <c r="A123" s="24">
        <v>10</v>
      </c>
      <c r="B123" s="36" t="s">
        <v>33</v>
      </c>
      <c r="C123" s="37"/>
      <c r="D123" s="27">
        <v>110148</v>
      </c>
      <c r="E123" s="28">
        <f t="shared" si="14"/>
        <v>0</v>
      </c>
      <c r="F123" s="29">
        <v>0.05</v>
      </c>
      <c r="G123" s="30">
        <f t="shared" si="15"/>
        <v>0</v>
      </c>
      <c r="H123" s="87">
        <f t="shared" si="16"/>
        <v>96889.444444444423</v>
      </c>
      <c r="I123" s="87"/>
      <c r="J123" s="95">
        <f t="shared" si="13"/>
        <v>0</v>
      </c>
      <c r="K123" s="63"/>
    </row>
    <row r="124" spans="1:11" s="3" customFormat="1" ht="15" customHeight="1">
      <c r="A124" s="24">
        <v>11</v>
      </c>
      <c r="B124" s="25" t="s">
        <v>34</v>
      </c>
      <c r="C124" s="37"/>
      <c r="D124" s="27">
        <v>54198</v>
      </c>
      <c r="E124" s="28">
        <f t="shared" si="14"/>
        <v>0</v>
      </c>
      <c r="F124" s="29">
        <v>0.05</v>
      </c>
      <c r="G124" s="30">
        <f t="shared" si="15"/>
        <v>0</v>
      </c>
      <c r="H124" s="87">
        <f t="shared" si="16"/>
        <v>47674.166666666657</v>
      </c>
      <c r="I124" s="108"/>
      <c r="J124" s="95">
        <f t="shared" si="13"/>
        <v>0</v>
      </c>
      <c r="K124" s="63"/>
    </row>
    <row r="125" spans="1:11" s="3" customFormat="1" ht="15" customHeight="1">
      <c r="A125" s="24">
        <v>12</v>
      </c>
      <c r="B125" s="25" t="s">
        <v>35</v>
      </c>
      <c r="C125" s="37"/>
      <c r="D125" s="27">
        <v>49680</v>
      </c>
      <c r="E125" s="28">
        <f t="shared" si="14"/>
        <v>0</v>
      </c>
      <c r="F125" s="29">
        <v>0.05</v>
      </c>
      <c r="G125" s="30">
        <f t="shared" si="15"/>
        <v>0</v>
      </c>
      <c r="H125" s="87">
        <f t="shared" si="16"/>
        <v>43700</v>
      </c>
      <c r="I125" s="87"/>
      <c r="J125" s="95">
        <f t="shared" si="13"/>
        <v>0</v>
      </c>
      <c r="K125" s="63"/>
    </row>
    <row r="126" spans="1:11" s="3" customFormat="1" ht="15" customHeight="1">
      <c r="A126" s="24">
        <v>13</v>
      </c>
      <c r="B126" s="25" t="s">
        <v>36</v>
      </c>
      <c r="C126" s="37"/>
      <c r="D126" s="38">
        <v>64152</v>
      </c>
      <c r="E126" s="28">
        <f t="shared" si="14"/>
        <v>0</v>
      </c>
      <c r="F126" s="29">
        <v>0.05</v>
      </c>
      <c r="G126" s="30">
        <f t="shared" si="15"/>
        <v>0</v>
      </c>
      <c r="H126" s="87">
        <f t="shared" si="16"/>
        <v>56429.999999999993</v>
      </c>
      <c r="I126" s="87"/>
      <c r="J126" s="95">
        <f t="shared" si="13"/>
        <v>0</v>
      </c>
      <c r="K126" s="63"/>
    </row>
    <row r="127" spans="1:11" s="3" customFormat="1" ht="15" customHeight="1">
      <c r="A127" s="24">
        <v>14</v>
      </c>
      <c r="B127" s="25" t="s">
        <v>37</v>
      </c>
      <c r="C127" s="37"/>
      <c r="D127" s="38">
        <v>65934</v>
      </c>
      <c r="E127" s="28">
        <f t="shared" si="14"/>
        <v>0</v>
      </c>
      <c r="F127" s="29">
        <v>0.05</v>
      </c>
      <c r="G127" s="30">
        <f t="shared" si="15"/>
        <v>0</v>
      </c>
      <c r="H127" s="87">
        <f t="shared" si="16"/>
        <v>57997.499999999993</v>
      </c>
      <c r="I127" s="87"/>
      <c r="J127" s="95">
        <f t="shared" si="13"/>
        <v>0</v>
      </c>
      <c r="K127" s="63"/>
    </row>
    <row r="128" spans="1:11" s="3" customFormat="1" ht="15" customHeight="1">
      <c r="A128" s="24">
        <v>15</v>
      </c>
      <c r="B128" s="25" t="s">
        <v>38</v>
      </c>
      <c r="C128" s="37"/>
      <c r="D128" s="38">
        <v>76626</v>
      </c>
      <c r="E128" s="28">
        <f t="shared" si="14"/>
        <v>0</v>
      </c>
      <c r="F128" s="29">
        <v>0.05</v>
      </c>
      <c r="G128" s="30">
        <f t="shared" si="15"/>
        <v>0</v>
      </c>
      <c r="H128" s="87">
        <f t="shared" si="16"/>
        <v>67402.5</v>
      </c>
      <c r="I128" s="87"/>
      <c r="J128" s="95">
        <f t="shared" si="13"/>
        <v>0</v>
      </c>
      <c r="K128" s="63"/>
    </row>
    <row r="129" spans="1:11" s="3" customFormat="1" ht="15" customHeight="1">
      <c r="A129" s="24">
        <v>16</v>
      </c>
      <c r="B129" s="25" t="s">
        <v>39</v>
      </c>
      <c r="C129" s="37"/>
      <c r="D129" s="38">
        <v>80190</v>
      </c>
      <c r="E129" s="28">
        <f t="shared" si="14"/>
        <v>0</v>
      </c>
      <c r="F129" s="29">
        <v>0.05</v>
      </c>
      <c r="G129" s="30">
        <f t="shared" si="15"/>
        <v>0</v>
      </c>
      <c r="H129" s="87">
        <f t="shared" si="16"/>
        <v>70537.5</v>
      </c>
      <c r="I129" s="87"/>
      <c r="J129" s="95">
        <f t="shared" si="13"/>
        <v>0</v>
      </c>
      <c r="K129" s="63"/>
    </row>
    <row r="130" spans="1:11" s="3" customFormat="1" ht="15" customHeight="1">
      <c r="A130" s="24">
        <v>17</v>
      </c>
      <c r="B130" s="25" t="s">
        <v>40</v>
      </c>
      <c r="C130" s="37"/>
      <c r="D130" s="38">
        <v>113832</v>
      </c>
      <c r="E130" s="28">
        <f t="shared" si="14"/>
        <v>0</v>
      </c>
      <c r="F130" s="29">
        <v>0.05</v>
      </c>
      <c r="G130" s="30">
        <f t="shared" si="15"/>
        <v>0</v>
      </c>
      <c r="H130" s="87">
        <f t="shared" si="16"/>
        <v>100130</v>
      </c>
      <c r="I130" s="87"/>
      <c r="J130" s="95">
        <f t="shared" si="13"/>
        <v>0</v>
      </c>
      <c r="K130" s="63"/>
    </row>
    <row r="131" spans="1:11" s="3" customFormat="1" ht="15" customHeight="1">
      <c r="A131" s="24">
        <v>18</v>
      </c>
      <c r="B131" s="25" t="s">
        <v>41</v>
      </c>
      <c r="C131" s="37"/>
      <c r="D131" s="39">
        <v>98010</v>
      </c>
      <c r="E131" s="28">
        <f t="shared" si="14"/>
        <v>0</v>
      </c>
      <c r="F131" s="29">
        <v>0.05</v>
      </c>
      <c r="G131" s="30">
        <f t="shared" si="15"/>
        <v>0</v>
      </c>
      <c r="H131" s="87">
        <f t="shared" si="16"/>
        <v>86212.5</v>
      </c>
      <c r="I131" s="87"/>
      <c r="J131" s="95">
        <f t="shared" si="13"/>
        <v>0</v>
      </c>
      <c r="K131" s="63"/>
    </row>
    <row r="132" spans="1:11" s="4" customFormat="1" ht="15" customHeight="1">
      <c r="A132" s="40"/>
      <c r="B132" s="41" t="s">
        <v>42</v>
      </c>
      <c r="C132" s="42">
        <f>SUM(C114:C131)</f>
        <v>8</v>
      </c>
      <c r="D132" s="42"/>
      <c r="E132" s="43">
        <f>SUM(E114:E131)</f>
        <v>959544</v>
      </c>
      <c r="F132" s="43"/>
      <c r="G132" s="44">
        <f>SUM(G114:G131)-13</f>
        <v>911553.8</v>
      </c>
      <c r="H132" s="89"/>
      <c r="I132" s="89"/>
      <c r="J132" s="100">
        <f>SUM(J114:J131)+1</f>
        <v>844044.33333333326</v>
      </c>
    </row>
    <row r="133" spans="1:11" s="5" customFormat="1" ht="30" customHeight="1">
      <c r="A133" s="46"/>
      <c r="B133" s="47"/>
      <c r="C133" s="48"/>
      <c r="D133" s="48"/>
      <c r="E133" s="49"/>
      <c r="F133" s="49"/>
      <c r="G133" s="50"/>
      <c r="H133" s="90"/>
      <c r="I133" s="90"/>
      <c r="J133" s="102">
        <f>J132*0.08-1</f>
        <v>67522.546666666662</v>
      </c>
    </row>
    <row r="134" spans="1:11" s="6" customFormat="1" ht="15" customHeight="1">
      <c r="A134" s="283" t="s">
        <v>43</v>
      </c>
      <c r="B134" s="283"/>
      <c r="C134" s="284" t="s">
        <v>44</v>
      </c>
      <c r="D134" s="284"/>
      <c r="E134" s="54"/>
      <c r="F134" s="283" t="s">
        <v>45</v>
      </c>
      <c r="G134" s="283"/>
      <c r="H134" s="91"/>
      <c r="I134" s="91"/>
      <c r="J134" s="109">
        <f>SUM(J132:J133)</f>
        <v>911566.87999999989</v>
      </c>
    </row>
    <row r="137" spans="1:11" s="1" customFormat="1" ht="15" customHeight="1">
      <c r="A137" s="279" t="s">
        <v>0</v>
      </c>
      <c r="B137" s="279"/>
      <c r="C137" s="279"/>
      <c r="D137" s="279"/>
      <c r="E137" s="279"/>
      <c r="F137" s="279"/>
      <c r="G137" s="279"/>
      <c r="H137" s="83"/>
      <c r="I137" s="83"/>
      <c r="J137" s="107" t="s">
        <v>1193</v>
      </c>
    </row>
    <row r="138" spans="1:11" s="1" customFormat="1" ht="15" customHeight="1">
      <c r="A138" s="279" t="s">
        <v>1</v>
      </c>
      <c r="B138" s="279"/>
      <c r="C138" s="279"/>
      <c r="D138" s="279"/>
      <c r="E138" s="279"/>
      <c r="F138" s="279"/>
      <c r="G138" s="279"/>
      <c r="H138" s="83"/>
      <c r="I138" s="83"/>
      <c r="J138" s="94"/>
    </row>
    <row r="139" spans="1:11" s="1" customFormat="1" ht="15" customHeight="1">
      <c r="A139" s="279" t="s">
        <v>2</v>
      </c>
      <c r="B139" s="279"/>
      <c r="C139" s="279"/>
      <c r="D139" s="279"/>
      <c r="E139" s="279"/>
      <c r="F139" s="279"/>
      <c r="G139" s="279"/>
      <c r="H139" s="83"/>
      <c r="I139" s="83"/>
      <c r="J139" s="95"/>
    </row>
    <row r="140" spans="1:11" s="1" customFormat="1" ht="15" customHeight="1">
      <c r="A140" s="279" t="s">
        <v>4</v>
      </c>
      <c r="B140" s="279"/>
      <c r="C140" s="279"/>
      <c r="D140" s="279"/>
      <c r="E140" s="279"/>
      <c r="F140" s="279"/>
      <c r="G140" s="279"/>
      <c r="H140" s="83"/>
      <c r="I140" s="83"/>
      <c r="J140" s="95"/>
    </row>
    <row r="141" spans="1:11" s="1" customFormat="1" ht="15" customHeight="1">
      <c r="A141" s="280" t="s">
        <v>6</v>
      </c>
      <c r="B141" s="280"/>
      <c r="C141" s="280"/>
      <c r="D141" s="280"/>
      <c r="E141" s="280"/>
      <c r="F141" s="280"/>
      <c r="G141" s="280"/>
      <c r="H141" s="83"/>
      <c r="I141" s="83"/>
      <c r="J141" s="95"/>
    </row>
    <row r="142" spans="1:11" s="2" customFormat="1" ht="15" customHeight="1">
      <c r="A142" s="9"/>
      <c r="B142" s="9"/>
      <c r="C142" s="281" t="s">
        <v>388</v>
      </c>
      <c r="D142" s="281"/>
      <c r="E142" s="281"/>
      <c r="F142" s="281"/>
      <c r="G142" s="281"/>
      <c r="H142" s="105"/>
      <c r="I142" s="83"/>
      <c r="J142" s="95"/>
    </row>
    <row r="143" spans="1:11" s="1" customFormat="1" ht="15" customHeight="1">
      <c r="A143" s="11" t="s">
        <v>1194</v>
      </c>
      <c r="B143" s="312"/>
      <c r="C143" s="312"/>
      <c r="D143" s="286"/>
      <c r="E143" s="286"/>
      <c r="F143" s="286"/>
      <c r="G143" s="286"/>
      <c r="H143" s="84"/>
      <c r="I143" s="84"/>
      <c r="J143" s="95"/>
    </row>
    <row r="144" spans="1:11" s="1" customFormat="1" ht="15" customHeight="1">
      <c r="A144" s="11" t="s">
        <v>9</v>
      </c>
      <c r="B144" s="286"/>
      <c r="C144" s="286"/>
      <c r="D144" s="286"/>
      <c r="E144" s="16"/>
      <c r="F144" s="11"/>
      <c r="G144" s="16"/>
      <c r="H144" s="86"/>
      <c r="I144" s="313"/>
      <c r="J144" s="313"/>
      <c r="K144" s="74"/>
    </row>
    <row r="145" spans="1:11" s="1" customFormat="1" ht="15" customHeight="1">
      <c r="A145" s="11" t="s">
        <v>11</v>
      </c>
      <c r="B145" s="289" t="s">
        <v>1201</v>
      </c>
      <c r="C145" s="289"/>
      <c r="D145" s="289"/>
      <c r="E145" s="289"/>
      <c r="F145" s="18"/>
      <c r="G145" s="19" t="s">
        <v>13</v>
      </c>
      <c r="H145" s="83"/>
      <c r="I145" s="83"/>
      <c r="J145" s="95"/>
    </row>
    <row r="146" spans="1:11" s="1" customFormat="1" ht="15" customHeight="1">
      <c r="A146" s="21" t="s">
        <v>14</v>
      </c>
      <c r="B146" s="21" t="s">
        <v>16</v>
      </c>
      <c r="C146" s="21" t="s">
        <v>17</v>
      </c>
      <c r="D146" s="22" t="s">
        <v>18</v>
      </c>
      <c r="E146" s="23" t="s">
        <v>19</v>
      </c>
      <c r="F146" s="23" t="s">
        <v>1196</v>
      </c>
      <c r="G146" s="21" t="s">
        <v>21</v>
      </c>
      <c r="H146" s="83"/>
      <c r="I146" s="105" t="s">
        <v>1197</v>
      </c>
      <c r="J146" s="95"/>
    </row>
    <row r="147" spans="1:11" s="3" customFormat="1" ht="15" customHeight="1">
      <c r="A147" s="24">
        <v>1</v>
      </c>
      <c r="B147" s="25" t="s">
        <v>23</v>
      </c>
      <c r="C147" s="26"/>
      <c r="D147" s="27">
        <v>79305</v>
      </c>
      <c r="E147" s="28">
        <f>D147*C147</f>
        <v>0</v>
      </c>
      <c r="F147" s="29">
        <v>0.05</v>
      </c>
      <c r="G147" s="30">
        <f>E147-E147*F147</f>
        <v>0</v>
      </c>
      <c r="H147" s="87">
        <f>D147/1.08*0.95</f>
        <v>69759.027777777766</v>
      </c>
      <c r="I147" s="87"/>
      <c r="J147" s="95">
        <f t="shared" ref="J147:J164" si="17">H147*C147</f>
        <v>0</v>
      </c>
      <c r="K147" s="63"/>
    </row>
    <row r="148" spans="1:11" s="3" customFormat="1" ht="15" customHeight="1">
      <c r="A148" s="24">
        <v>2</v>
      </c>
      <c r="B148" s="25" t="s">
        <v>25</v>
      </c>
      <c r="C148" s="32"/>
      <c r="D148" s="27">
        <v>128591</v>
      </c>
      <c r="E148" s="28">
        <f t="shared" ref="E148:E164" si="18">D148*C148</f>
        <v>0</v>
      </c>
      <c r="F148" s="29">
        <v>0.05</v>
      </c>
      <c r="G148" s="30">
        <f t="shared" ref="G148:G164" si="19">E148-E148*F148</f>
        <v>0</v>
      </c>
      <c r="H148" s="87">
        <f t="shared" ref="H148:H164" si="20">D148/1.08*0.95</f>
        <v>113112.45370370369</v>
      </c>
      <c r="I148" s="87"/>
      <c r="J148" s="95">
        <f t="shared" si="17"/>
        <v>0</v>
      </c>
      <c r="K148" s="63"/>
    </row>
    <row r="149" spans="1:11" s="3" customFormat="1" ht="15" customHeight="1">
      <c r="A149" s="24">
        <v>3</v>
      </c>
      <c r="B149" s="25" t="s">
        <v>26</v>
      </c>
      <c r="C149" s="34">
        <v>5</v>
      </c>
      <c r="D149" s="27">
        <v>60043</v>
      </c>
      <c r="E149" s="28">
        <f t="shared" si="18"/>
        <v>300215</v>
      </c>
      <c r="F149" s="29">
        <v>0.05</v>
      </c>
      <c r="G149" s="30">
        <f t="shared" si="19"/>
        <v>285204.25</v>
      </c>
      <c r="H149" s="87">
        <f t="shared" si="20"/>
        <v>52815.601851851847</v>
      </c>
      <c r="I149" s="87"/>
      <c r="J149" s="95">
        <f t="shared" si="17"/>
        <v>264078.00925925921</v>
      </c>
      <c r="K149" s="63"/>
    </row>
    <row r="150" spans="1:11" s="3" customFormat="1" ht="15" customHeight="1">
      <c r="A150" s="24">
        <v>4</v>
      </c>
      <c r="B150" s="25" t="s">
        <v>27</v>
      </c>
      <c r="C150" s="106"/>
      <c r="D150" s="27">
        <v>115781</v>
      </c>
      <c r="E150" s="28">
        <f t="shared" si="18"/>
        <v>0</v>
      </c>
      <c r="F150" s="29">
        <v>0.05</v>
      </c>
      <c r="G150" s="30">
        <f t="shared" si="19"/>
        <v>0</v>
      </c>
      <c r="H150" s="87">
        <f t="shared" si="20"/>
        <v>101844.39814814813</v>
      </c>
      <c r="I150" s="108"/>
      <c r="J150" s="95">
        <f t="shared" si="17"/>
        <v>0</v>
      </c>
      <c r="K150" s="63"/>
    </row>
    <row r="151" spans="1:11" s="3" customFormat="1" ht="15" customHeight="1">
      <c r="A151" s="24">
        <v>5</v>
      </c>
      <c r="B151" s="25" t="s">
        <v>28</v>
      </c>
      <c r="C151" s="32"/>
      <c r="D151" s="27">
        <v>119943</v>
      </c>
      <c r="E151" s="28">
        <f t="shared" si="18"/>
        <v>0</v>
      </c>
      <c r="F151" s="29">
        <v>0.05</v>
      </c>
      <c r="G151" s="30">
        <f t="shared" si="19"/>
        <v>0</v>
      </c>
      <c r="H151" s="87">
        <f t="shared" si="20"/>
        <v>105505.41666666666</v>
      </c>
      <c r="I151" s="87"/>
      <c r="J151" s="95">
        <f t="shared" si="17"/>
        <v>0</v>
      </c>
      <c r="K151" s="63"/>
    </row>
    <row r="152" spans="1:11" s="3" customFormat="1" ht="15" customHeight="1">
      <c r="A152" s="24">
        <v>6</v>
      </c>
      <c r="B152" s="25" t="s">
        <v>29</v>
      </c>
      <c r="C152" s="26"/>
      <c r="D152" s="27">
        <v>94810</v>
      </c>
      <c r="E152" s="28">
        <f t="shared" si="18"/>
        <v>0</v>
      </c>
      <c r="F152" s="29">
        <v>0.05</v>
      </c>
      <c r="G152" s="30">
        <f t="shared" si="19"/>
        <v>0</v>
      </c>
      <c r="H152" s="87">
        <f t="shared" si="20"/>
        <v>83397.685185185182</v>
      </c>
      <c r="I152" s="87"/>
      <c r="J152" s="95">
        <f t="shared" si="17"/>
        <v>0</v>
      </c>
      <c r="K152" s="63"/>
    </row>
    <row r="153" spans="1:11" s="3" customFormat="1" ht="15" customHeight="1">
      <c r="A153" s="24">
        <v>7</v>
      </c>
      <c r="B153" s="25" t="s">
        <v>30</v>
      </c>
      <c r="C153" s="34"/>
      <c r="D153" s="27">
        <v>141396</v>
      </c>
      <c r="E153" s="28">
        <f t="shared" si="18"/>
        <v>0</v>
      </c>
      <c r="F153" s="29">
        <v>0.05</v>
      </c>
      <c r="G153" s="30">
        <f t="shared" si="19"/>
        <v>0</v>
      </c>
      <c r="H153" s="87">
        <f t="shared" si="20"/>
        <v>124376.11111111111</v>
      </c>
      <c r="I153" s="87"/>
      <c r="J153" s="95">
        <f t="shared" si="17"/>
        <v>0</v>
      </c>
      <c r="K153" s="63"/>
    </row>
    <row r="154" spans="1:11" s="3" customFormat="1" ht="15" customHeight="1">
      <c r="A154" s="24">
        <v>8</v>
      </c>
      <c r="B154" s="25" t="s">
        <v>31</v>
      </c>
      <c r="C154" s="26"/>
      <c r="D154" s="27">
        <v>232931</v>
      </c>
      <c r="E154" s="28">
        <f t="shared" si="18"/>
        <v>0</v>
      </c>
      <c r="F154" s="29">
        <v>0.05</v>
      </c>
      <c r="G154" s="30">
        <f t="shared" si="19"/>
        <v>0</v>
      </c>
      <c r="H154" s="87">
        <f t="shared" si="20"/>
        <v>204893.00925925921</v>
      </c>
      <c r="I154" s="87"/>
      <c r="J154" s="95">
        <f t="shared" si="17"/>
        <v>0</v>
      </c>
      <c r="K154" s="63"/>
    </row>
    <row r="155" spans="1:11" s="3" customFormat="1" ht="15" customHeight="1">
      <c r="A155" s="24">
        <v>9</v>
      </c>
      <c r="B155" s="36" t="s">
        <v>32</v>
      </c>
      <c r="C155" s="26"/>
      <c r="D155" s="27">
        <v>101534</v>
      </c>
      <c r="E155" s="28">
        <f t="shared" si="18"/>
        <v>0</v>
      </c>
      <c r="F155" s="29">
        <v>0.05</v>
      </c>
      <c r="G155" s="30">
        <f t="shared" si="19"/>
        <v>0</v>
      </c>
      <c r="H155" s="87">
        <f t="shared" si="20"/>
        <v>89312.314814814818</v>
      </c>
      <c r="I155" s="87"/>
      <c r="J155" s="95">
        <f t="shared" si="17"/>
        <v>0</v>
      </c>
      <c r="K155" s="63"/>
    </row>
    <row r="156" spans="1:11" s="3" customFormat="1" ht="15" customHeight="1">
      <c r="A156" s="24">
        <v>10</v>
      </c>
      <c r="B156" s="36" t="s">
        <v>33</v>
      </c>
      <c r="C156" s="37"/>
      <c r="D156" s="27">
        <v>110148</v>
      </c>
      <c r="E156" s="28">
        <f t="shared" si="18"/>
        <v>0</v>
      </c>
      <c r="F156" s="29">
        <v>0.05</v>
      </c>
      <c r="G156" s="30">
        <f t="shared" si="19"/>
        <v>0</v>
      </c>
      <c r="H156" s="87">
        <f t="shared" si="20"/>
        <v>96889.444444444423</v>
      </c>
      <c r="I156" s="87"/>
      <c r="J156" s="95">
        <f t="shared" si="17"/>
        <v>0</v>
      </c>
      <c r="K156" s="63"/>
    </row>
    <row r="157" spans="1:11" s="3" customFormat="1" ht="15" customHeight="1">
      <c r="A157" s="24">
        <v>11</v>
      </c>
      <c r="B157" s="25" t="s">
        <v>34</v>
      </c>
      <c r="C157" s="37">
        <v>5</v>
      </c>
      <c r="D157" s="27">
        <v>54198</v>
      </c>
      <c r="E157" s="28">
        <f t="shared" si="18"/>
        <v>270990</v>
      </c>
      <c r="F157" s="29">
        <v>0.05</v>
      </c>
      <c r="G157" s="30">
        <f t="shared" si="19"/>
        <v>257440.5</v>
      </c>
      <c r="H157" s="87">
        <f t="shared" si="20"/>
        <v>47674.166666666657</v>
      </c>
      <c r="I157" s="108"/>
      <c r="J157" s="95">
        <f t="shared" si="17"/>
        <v>238370.83333333328</v>
      </c>
      <c r="K157" s="63"/>
    </row>
    <row r="158" spans="1:11" s="3" customFormat="1" ht="15" customHeight="1">
      <c r="A158" s="24">
        <v>12</v>
      </c>
      <c r="B158" s="25" t="s">
        <v>35</v>
      </c>
      <c r="C158" s="37"/>
      <c r="D158" s="27">
        <v>49680</v>
      </c>
      <c r="E158" s="28">
        <f t="shared" si="18"/>
        <v>0</v>
      </c>
      <c r="F158" s="29">
        <v>0.05</v>
      </c>
      <c r="G158" s="30">
        <f t="shared" si="19"/>
        <v>0</v>
      </c>
      <c r="H158" s="87">
        <f t="shared" si="20"/>
        <v>43700</v>
      </c>
      <c r="I158" s="87"/>
      <c r="J158" s="95">
        <f t="shared" si="17"/>
        <v>0</v>
      </c>
      <c r="K158" s="63"/>
    </row>
    <row r="159" spans="1:11" s="3" customFormat="1" ht="15" customHeight="1">
      <c r="A159" s="24">
        <v>13</v>
      </c>
      <c r="B159" s="25" t="s">
        <v>36</v>
      </c>
      <c r="C159" s="37"/>
      <c r="D159" s="38">
        <v>64152</v>
      </c>
      <c r="E159" s="28">
        <f t="shared" si="18"/>
        <v>0</v>
      </c>
      <c r="F159" s="29">
        <v>0.05</v>
      </c>
      <c r="G159" s="30">
        <f t="shared" si="19"/>
        <v>0</v>
      </c>
      <c r="H159" s="87">
        <f t="shared" si="20"/>
        <v>56429.999999999993</v>
      </c>
      <c r="I159" s="87"/>
      <c r="J159" s="95">
        <f t="shared" si="17"/>
        <v>0</v>
      </c>
      <c r="K159" s="63"/>
    </row>
    <row r="160" spans="1:11" s="3" customFormat="1" ht="15" customHeight="1">
      <c r="A160" s="24">
        <v>14</v>
      </c>
      <c r="B160" s="25" t="s">
        <v>37</v>
      </c>
      <c r="C160" s="37"/>
      <c r="D160" s="38">
        <v>65934</v>
      </c>
      <c r="E160" s="28">
        <f t="shared" si="18"/>
        <v>0</v>
      </c>
      <c r="F160" s="29">
        <v>0.05</v>
      </c>
      <c r="G160" s="30">
        <f t="shared" si="19"/>
        <v>0</v>
      </c>
      <c r="H160" s="87">
        <f t="shared" si="20"/>
        <v>57997.499999999993</v>
      </c>
      <c r="I160" s="87"/>
      <c r="J160" s="95">
        <f t="shared" si="17"/>
        <v>0</v>
      </c>
      <c r="K160" s="63"/>
    </row>
    <row r="161" spans="1:11" s="3" customFormat="1" ht="15" customHeight="1">
      <c r="A161" s="24">
        <v>15</v>
      </c>
      <c r="B161" s="25" t="s">
        <v>38</v>
      </c>
      <c r="C161" s="37"/>
      <c r="D161" s="38">
        <v>76626</v>
      </c>
      <c r="E161" s="28">
        <f t="shared" si="18"/>
        <v>0</v>
      </c>
      <c r="F161" s="29">
        <v>0.05</v>
      </c>
      <c r="G161" s="30">
        <f t="shared" si="19"/>
        <v>0</v>
      </c>
      <c r="H161" s="87">
        <f t="shared" si="20"/>
        <v>67402.5</v>
      </c>
      <c r="I161" s="87"/>
      <c r="J161" s="95">
        <f t="shared" si="17"/>
        <v>0</v>
      </c>
      <c r="K161" s="63"/>
    </row>
    <row r="162" spans="1:11" s="3" customFormat="1" ht="15" customHeight="1">
      <c r="A162" s="24">
        <v>16</v>
      </c>
      <c r="B162" s="25" t="s">
        <v>39</v>
      </c>
      <c r="C162" s="37"/>
      <c r="D162" s="38">
        <v>80190</v>
      </c>
      <c r="E162" s="28">
        <f t="shared" si="18"/>
        <v>0</v>
      </c>
      <c r="F162" s="29">
        <v>0.05</v>
      </c>
      <c r="G162" s="30">
        <f t="shared" si="19"/>
        <v>0</v>
      </c>
      <c r="H162" s="87">
        <f t="shared" si="20"/>
        <v>70537.5</v>
      </c>
      <c r="I162" s="87"/>
      <c r="J162" s="95">
        <f t="shared" si="17"/>
        <v>0</v>
      </c>
      <c r="K162" s="63"/>
    </row>
    <row r="163" spans="1:11" s="3" customFormat="1" ht="15" customHeight="1">
      <c r="A163" s="24">
        <v>17</v>
      </c>
      <c r="B163" s="25" t="s">
        <v>40</v>
      </c>
      <c r="C163" s="37"/>
      <c r="D163" s="38">
        <v>113832</v>
      </c>
      <c r="E163" s="28">
        <f t="shared" si="18"/>
        <v>0</v>
      </c>
      <c r="F163" s="29">
        <v>0.05</v>
      </c>
      <c r="G163" s="30">
        <f t="shared" si="19"/>
        <v>0</v>
      </c>
      <c r="H163" s="87">
        <f t="shared" si="20"/>
        <v>100130</v>
      </c>
      <c r="I163" s="87"/>
      <c r="J163" s="95">
        <f t="shared" si="17"/>
        <v>0</v>
      </c>
      <c r="K163" s="63"/>
    </row>
    <row r="164" spans="1:11" s="3" customFormat="1" ht="15" customHeight="1">
      <c r="A164" s="24">
        <v>18</v>
      </c>
      <c r="B164" s="25" t="s">
        <v>41</v>
      </c>
      <c r="C164" s="37"/>
      <c r="D164" s="39">
        <v>98010</v>
      </c>
      <c r="E164" s="28">
        <f t="shared" si="18"/>
        <v>0</v>
      </c>
      <c r="F164" s="29">
        <v>0.05</v>
      </c>
      <c r="G164" s="30">
        <f t="shared" si="19"/>
        <v>0</v>
      </c>
      <c r="H164" s="87">
        <f t="shared" si="20"/>
        <v>86212.5</v>
      </c>
      <c r="I164" s="87"/>
      <c r="J164" s="95">
        <f t="shared" si="17"/>
        <v>0</v>
      </c>
      <c r="K164" s="63"/>
    </row>
    <row r="165" spans="1:11" s="4" customFormat="1" ht="15" customHeight="1">
      <c r="A165" s="40"/>
      <c r="B165" s="41" t="s">
        <v>42</v>
      </c>
      <c r="C165" s="42">
        <f>SUM(C147:C164)</f>
        <v>10</v>
      </c>
      <c r="D165" s="42"/>
      <c r="E165" s="43">
        <f>SUM(E147:E164)</f>
        <v>571205</v>
      </c>
      <c r="F165" s="43"/>
      <c r="G165" s="44">
        <f>SUM(G147:G164)-13</f>
        <v>542631.75</v>
      </c>
      <c r="H165" s="89"/>
      <c r="I165" s="89"/>
      <c r="J165" s="100">
        <f>SUM(J147:J164)+1</f>
        <v>502449.84259259247</v>
      </c>
    </row>
    <row r="166" spans="1:11" s="5" customFormat="1" ht="30" customHeight="1">
      <c r="A166" s="46"/>
      <c r="B166" s="47"/>
      <c r="C166" s="48"/>
      <c r="D166" s="48"/>
      <c r="E166" s="49"/>
      <c r="F166" s="49"/>
      <c r="G166" s="50"/>
      <c r="H166" s="90"/>
      <c r="I166" s="90"/>
      <c r="J166" s="102">
        <f>J165*0.08-1</f>
        <v>40194.987407407396</v>
      </c>
    </row>
    <row r="167" spans="1:11" s="6" customFormat="1" ht="15" customHeight="1">
      <c r="A167" s="283" t="s">
        <v>43</v>
      </c>
      <c r="B167" s="283"/>
      <c r="C167" s="284" t="s">
        <v>44</v>
      </c>
      <c r="D167" s="284"/>
      <c r="E167" s="54"/>
      <c r="F167" s="283" t="s">
        <v>45</v>
      </c>
      <c r="G167" s="283"/>
      <c r="H167" s="91"/>
      <c r="I167" s="91"/>
      <c r="J167" s="109">
        <f>SUM(J165:J166)</f>
        <v>542644.82999999984</v>
      </c>
    </row>
    <row r="172" spans="1:11" s="1" customFormat="1" ht="15" customHeight="1">
      <c r="A172" s="279" t="s">
        <v>0</v>
      </c>
      <c r="B172" s="279"/>
      <c r="C172" s="279"/>
      <c r="D172" s="279"/>
      <c r="E172" s="279"/>
      <c r="F172" s="279"/>
      <c r="G172" s="279"/>
      <c r="H172" s="83"/>
      <c r="I172" s="83"/>
      <c r="J172" s="107" t="s">
        <v>1193</v>
      </c>
    </row>
    <row r="173" spans="1:11" s="1" customFormat="1" ht="15" customHeight="1">
      <c r="A173" s="279" t="s">
        <v>1</v>
      </c>
      <c r="B173" s="279"/>
      <c r="C173" s="279"/>
      <c r="D173" s="279"/>
      <c r="E173" s="279"/>
      <c r="F173" s="279"/>
      <c r="G173" s="279"/>
      <c r="H173" s="83"/>
      <c r="I173" s="83"/>
      <c r="J173" s="94"/>
    </row>
    <row r="174" spans="1:11" s="1" customFormat="1" ht="15" customHeight="1">
      <c r="A174" s="279" t="s">
        <v>2</v>
      </c>
      <c r="B174" s="279"/>
      <c r="C174" s="279"/>
      <c r="D174" s="279"/>
      <c r="E174" s="279"/>
      <c r="F174" s="279"/>
      <c r="G174" s="279"/>
      <c r="H174" s="83"/>
      <c r="I174" s="83"/>
      <c r="J174" s="95"/>
    </row>
    <row r="175" spans="1:11" s="1" customFormat="1" ht="15" customHeight="1">
      <c r="A175" s="279" t="s">
        <v>4</v>
      </c>
      <c r="B175" s="279"/>
      <c r="C175" s="279"/>
      <c r="D175" s="279"/>
      <c r="E175" s="279"/>
      <c r="F175" s="279"/>
      <c r="G175" s="279"/>
      <c r="H175" s="83"/>
      <c r="I175" s="83"/>
      <c r="J175" s="95"/>
    </row>
    <row r="176" spans="1:11" s="1" customFormat="1" ht="15" customHeight="1">
      <c r="A176" s="280" t="s">
        <v>6</v>
      </c>
      <c r="B176" s="280"/>
      <c r="C176" s="280"/>
      <c r="D176" s="280"/>
      <c r="E176" s="280"/>
      <c r="F176" s="280"/>
      <c r="G176" s="280"/>
      <c r="H176" s="83"/>
      <c r="I176" s="83"/>
      <c r="J176" s="95"/>
    </row>
    <row r="177" spans="1:11" s="2" customFormat="1" ht="15" customHeight="1">
      <c r="A177" s="9"/>
      <c r="B177" s="9"/>
      <c r="C177" s="281" t="s">
        <v>393</v>
      </c>
      <c r="D177" s="281"/>
      <c r="E177" s="281"/>
      <c r="F177" s="281"/>
      <c r="G177" s="281"/>
      <c r="H177" s="105"/>
      <c r="I177" s="83"/>
      <c r="J177" s="95"/>
    </row>
    <row r="178" spans="1:11" s="1" customFormat="1" ht="15" customHeight="1">
      <c r="A178" s="11" t="s">
        <v>1194</v>
      </c>
      <c r="B178" s="312"/>
      <c r="C178" s="312"/>
      <c r="D178" s="286"/>
      <c r="E178" s="286"/>
      <c r="F178" s="286"/>
      <c r="G178" s="286"/>
      <c r="H178" s="84"/>
      <c r="I178" s="84"/>
      <c r="J178" s="95"/>
    </row>
    <row r="179" spans="1:11" s="1" customFormat="1" ht="15" customHeight="1">
      <c r="A179" s="11" t="s">
        <v>9</v>
      </c>
      <c r="B179" s="286"/>
      <c r="C179" s="286"/>
      <c r="D179" s="286"/>
      <c r="E179" s="16"/>
      <c r="F179" s="11"/>
      <c r="G179" s="16"/>
      <c r="H179" s="86"/>
      <c r="I179" s="313"/>
      <c r="J179" s="313"/>
      <c r="K179" s="74"/>
    </row>
    <row r="180" spans="1:11" s="1" customFormat="1" ht="15" customHeight="1">
      <c r="A180" s="11" t="s">
        <v>11</v>
      </c>
      <c r="B180" s="289" t="s">
        <v>1202</v>
      </c>
      <c r="C180" s="289"/>
      <c r="D180" s="289"/>
      <c r="E180" s="289"/>
      <c r="F180" s="18"/>
      <c r="G180" s="19" t="s">
        <v>13</v>
      </c>
      <c r="H180" s="83"/>
      <c r="I180" s="83"/>
      <c r="J180" s="95"/>
    </row>
    <row r="181" spans="1:11" s="1" customFormat="1" ht="15" customHeight="1">
      <c r="A181" s="21" t="s">
        <v>14</v>
      </c>
      <c r="B181" s="21" t="s">
        <v>16</v>
      </c>
      <c r="C181" s="21" t="s">
        <v>17</v>
      </c>
      <c r="D181" s="22" t="s">
        <v>18</v>
      </c>
      <c r="E181" s="23" t="s">
        <v>19</v>
      </c>
      <c r="F181" s="23" t="s">
        <v>1196</v>
      </c>
      <c r="G181" s="21" t="s">
        <v>21</v>
      </c>
      <c r="H181" s="83"/>
      <c r="I181" s="105" t="s">
        <v>1197</v>
      </c>
      <c r="J181" s="95"/>
    </row>
    <row r="182" spans="1:11" s="3" customFormat="1" ht="15" customHeight="1">
      <c r="A182" s="24">
        <v>1</v>
      </c>
      <c r="B182" s="25" t="s">
        <v>23</v>
      </c>
      <c r="C182" s="26">
        <v>7</v>
      </c>
      <c r="D182" s="27">
        <v>79305</v>
      </c>
      <c r="E182" s="28">
        <f>D182*C182</f>
        <v>555135</v>
      </c>
      <c r="F182" s="29">
        <v>0.05</v>
      </c>
      <c r="G182" s="30">
        <f>E182-E182*F182</f>
        <v>527378.25</v>
      </c>
      <c r="H182" s="87">
        <f>D182/1.08*0.95</f>
        <v>69759.027777777766</v>
      </c>
      <c r="I182" s="87"/>
      <c r="J182" s="95">
        <f t="shared" ref="J182:J199" si="21">H182*C182</f>
        <v>488313.19444444438</v>
      </c>
      <c r="K182" s="63"/>
    </row>
    <row r="183" spans="1:11" s="3" customFormat="1" ht="15" customHeight="1">
      <c r="A183" s="24">
        <v>2</v>
      </c>
      <c r="B183" s="25" t="s">
        <v>25</v>
      </c>
      <c r="C183" s="32"/>
      <c r="D183" s="27">
        <v>128591</v>
      </c>
      <c r="E183" s="28">
        <f t="shared" ref="E183:E199" si="22">D183*C183</f>
        <v>0</v>
      </c>
      <c r="F183" s="29">
        <v>0.05</v>
      </c>
      <c r="G183" s="30">
        <f t="shared" ref="G183:G199" si="23">E183-E183*F183</f>
        <v>0</v>
      </c>
      <c r="H183" s="87">
        <f t="shared" ref="H183:H199" si="24">D183/1.08*0.95</f>
        <v>113112.45370370369</v>
      </c>
      <c r="I183" s="87"/>
      <c r="J183" s="95">
        <f t="shared" si="21"/>
        <v>0</v>
      </c>
      <c r="K183" s="63"/>
    </row>
    <row r="184" spans="1:11" s="3" customFormat="1" ht="15" customHeight="1">
      <c r="A184" s="24">
        <v>3</v>
      </c>
      <c r="B184" s="25" t="s">
        <v>26</v>
      </c>
      <c r="C184" s="34">
        <v>2</v>
      </c>
      <c r="D184" s="27">
        <v>60043</v>
      </c>
      <c r="E184" s="28">
        <f t="shared" si="22"/>
        <v>120086</v>
      </c>
      <c r="F184" s="29">
        <v>0.05</v>
      </c>
      <c r="G184" s="30">
        <f t="shared" si="23"/>
        <v>114081.7</v>
      </c>
      <c r="H184" s="87">
        <f t="shared" si="24"/>
        <v>52815.601851851847</v>
      </c>
      <c r="I184" s="87"/>
      <c r="J184" s="95">
        <f t="shared" si="21"/>
        <v>105631.20370370369</v>
      </c>
      <c r="K184" s="63"/>
    </row>
    <row r="185" spans="1:11" s="3" customFormat="1" ht="15" customHeight="1">
      <c r="A185" s="24">
        <v>4</v>
      </c>
      <c r="B185" s="25" t="s">
        <v>27</v>
      </c>
      <c r="C185" s="106"/>
      <c r="D185" s="27">
        <v>115781</v>
      </c>
      <c r="E185" s="28">
        <f t="shared" si="22"/>
        <v>0</v>
      </c>
      <c r="F185" s="29">
        <v>0.05</v>
      </c>
      <c r="G185" s="30">
        <f t="shared" si="23"/>
        <v>0</v>
      </c>
      <c r="H185" s="87">
        <f t="shared" si="24"/>
        <v>101844.39814814813</v>
      </c>
      <c r="I185" s="108"/>
      <c r="J185" s="95">
        <f t="shared" si="21"/>
        <v>0</v>
      </c>
      <c r="K185" s="63"/>
    </row>
    <row r="186" spans="1:11" s="3" customFormat="1" ht="15" customHeight="1">
      <c r="A186" s="24">
        <v>5</v>
      </c>
      <c r="B186" s="25" t="s">
        <v>28</v>
      </c>
      <c r="C186" s="32">
        <v>5</v>
      </c>
      <c r="D186" s="27">
        <v>119943</v>
      </c>
      <c r="E186" s="28">
        <f t="shared" si="22"/>
        <v>599715</v>
      </c>
      <c r="F186" s="29">
        <v>0.05</v>
      </c>
      <c r="G186" s="30">
        <f t="shared" si="23"/>
        <v>569729.25</v>
      </c>
      <c r="H186" s="87">
        <f t="shared" si="24"/>
        <v>105505.41666666666</v>
      </c>
      <c r="I186" s="87"/>
      <c r="J186" s="95">
        <f t="shared" si="21"/>
        <v>527527.08333333326</v>
      </c>
      <c r="K186" s="63"/>
    </row>
    <row r="187" spans="1:11" s="3" customFormat="1" ht="15" customHeight="1">
      <c r="A187" s="24">
        <v>6</v>
      </c>
      <c r="B187" s="25" t="s">
        <v>29</v>
      </c>
      <c r="C187" s="26"/>
      <c r="D187" s="27">
        <v>94810</v>
      </c>
      <c r="E187" s="28">
        <f t="shared" si="22"/>
        <v>0</v>
      </c>
      <c r="F187" s="29">
        <v>0.05</v>
      </c>
      <c r="G187" s="30">
        <f t="shared" si="23"/>
        <v>0</v>
      </c>
      <c r="H187" s="87">
        <f t="shared" si="24"/>
        <v>83397.685185185182</v>
      </c>
      <c r="I187" s="87"/>
      <c r="J187" s="95">
        <f t="shared" si="21"/>
        <v>0</v>
      </c>
      <c r="K187" s="63"/>
    </row>
    <row r="188" spans="1:11" s="3" customFormat="1" ht="15" customHeight="1">
      <c r="A188" s="24">
        <v>7</v>
      </c>
      <c r="B188" s="25" t="s">
        <v>30</v>
      </c>
      <c r="C188" s="34"/>
      <c r="D188" s="27">
        <v>141396</v>
      </c>
      <c r="E188" s="28">
        <f t="shared" si="22"/>
        <v>0</v>
      </c>
      <c r="F188" s="29">
        <v>0.05</v>
      </c>
      <c r="G188" s="30">
        <f t="shared" si="23"/>
        <v>0</v>
      </c>
      <c r="H188" s="87">
        <f t="shared" si="24"/>
        <v>124376.11111111111</v>
      </c>
      <c r="I188" s="87"/>
      <c r="J188" s="95">
        <f t="shared" si="21"/>
        <v>0</v>
      </c>
      <c r="K188" s="63"/>
    </row>
    <row r="189" spans="1:11" s="3" customFormat="1" ht="15" customHeight="1">
      <c r="A189" s="24">
        <v>8</v>
      </c>
      <c r="B189" s="25" t="s">
        <v>31</v>
      </c>
      <c r="C189" s="26"/>
      <c r="D189" s="27">
        <v>232931</v>
      </c>
      <c r="E189" s="28">
        <f t="shared" si="22"/>
        <v>0</v>
      </c>
      <c r="F189" s="29">
        <v>0.05</v>
      </c>
      <c r="G189" s="30">
        <f t="shared" si="23"/>
        <v>0</v>
      </c>
      <c r="H189" s="87">
        <f t="shared" si="24"/>
        <v>204893.00925925921</v>
      </c>
      <c r="I189" s="87"/>
      <c r="J189" s="95">
        <f t="shared" si="21"/>
        <v>0</v>
      </c>
      <c r="K189" s="63"/>
    </row>
    <row r="190" spans="1:11" s="3" customFormat="1" ht="15" customHeight="1">
      <c r="A190" s="24">
        <v>9</v>
      </c>
      <c r="B190" s="36" t="s">
        <v>32</v>
      </c>
      <c r="C190" s="26"/>
      <c r="D190" s="27">
        <v>101534</v>
      </c>
      <c r="E190" s="28">
        <f t="shared" si="22"/>
        <v>0</v>
      </c>
      <c r="F190" s="29">
        <v>0.05</v>
      </c>
      <c r="G190" s="30">
        <f t="shared" si="23"/>
        <v>0</v>
      </c>
      <c r="H190" s="87">
        <f t="shared" si="24"/>
        <v>89312.314814814818</v>
      </c>
      <c r="I190" s="87"/>
      <c r="J190" s="95">
        <f t="shared" si="21"/>
        <v>0</v>
      </c>
      <c r="K190" s="63"/>
    </row>
    <row r="191" spans="1:11" s="3" customFormat="1" ht="15" customHeight="1">
      <c r="A191" s="24">
        <v>10</v>
      </c>
      <c r="B191" s="36" t="s">
        <v>33</v>
      </c>
      <c r="C191" s="37"/>
      <c r="D191" s="27">
        <v>110148</v>
      </c>
      <c r="E191" s="28">
        <f t="shared" si="22"/>
        <v>0</v>
      </c>
      <c r="F191" s="29">
        <v>0.05</v>
      </c>
      <c r="G191" s="30">
        <f t="shared" si="23"/>
        <v>0</v>
      </c>
      <c r="H191" s="87">
        <f t="shared" si="24"/>
        <v>96889.444444444423</v>
      </c>
      <c r="I191" s="87"/>
      <c r="J191" s="95">
        <f t="shared" si="21"/>
        <v>0</v>
      </c>
      <c r="K191" s="63"/>
    </row>
    <row r="192" spans="1:11" s="3" customFormat="1" ht="15" customHeight="1">
      <c r="A192" s="24">
        <v>11</v>
      </c>
      <c r="B192" s="25" t="s">
        <v>34</v>
      </c>
      <c r="C192" s="37">
        <v>5</v>
      </c>
      <c r="D192" s="27">
        <v>54198</v>
      </c>
      <c r="E192" s="28">
        <f t="shared" si="22"/>
        <v>270990</v>
      </c>
      <c r="F192" s="29">
        <v>0.05</v>
      </c>
      <c r="G192" s="30">
        <f t="shared" si="23"/>
        <v>257440.5</v>
      </c>
      <c r="H192" s="87">
        <f t="shared" si="24"/>
        <v>47674.166666666657</v>
      </c>
      <c r="I192" s="108"/>
      <c r="J192" s="95">
        <f t="shared" si="21"/>
        <v>238370.83333333328</v>
      </c>
      <c r="K192" s="63"/>
    </row>
    <row r="193" spans="1:11" s="3" customFormat="1" ht="15" customHeight="1">
      <c r="A193" s="24">
        <v>12</v>
      </c>
      <c r="B193" s="25" t="s">
        <v>35</v>
      </c>
      <c r="C193" s="37"/>
      <c r="D193" s="27">
        <v>49680</v>
      </c>
      <c r="E193" s="28">
        <f t="shared" si="22"/>
        <v>0</v>
      </c>
      <c r="F193" s="29">
        <v>0.05</v>
      </c>
      <c r="G193" s="30">
        <f t="shared" si="23"/>
        <v>0</v>
      </c>
      <c r="H193" s="87">
        <f t="shared" si="24"/>
        <v>43700</v>
      </c>
      <c r="I193" s="87"/>
      <c r="J193" s="95">
        <f t="shared" si="21"/>
        <v>0</v>
      </c>
      <c r="K193" s="63"/>
    </row>
    <row r="194" spans="1:11" s="3" customFormat="1" ht="15" customHeight="1">
      <c r="A194" s="24">
        <v>13</v>
      </c>
      <c r="B194" s="25" t="s">
        <v>36</v>
      </c>
      <c r="C194" s="37"/>
      <c r="D194" s="38">
        <v>64152</v>
      </c>
      <c r="E194" s="28">
        <f t="shared" si="22"/>
        <v>0</v>
      </c>
      <c r="F194" s="29">
        <v>0.05</v>
      </c>
      <c r="G194" s="30">
        <f t="shared" si="23"/>
        <v>0</v>
      </c>
      <c r="H194" s="87">
        <f t="shared" si="24"/>
        <v>56429.999999999993</v>
      </c>
      <c r="I194" s="87"/>
      <c r="J194" s="95">
        <f t="shared" si="21"/>
        <v>0</v>
      </c>
      <c r="K194" s="63"/>
    </row>
    <row r="195" spans="1:11" s="3" customFormat="1" ht="15" customHeight="1">
      <c r="A195" s="24">
        <v>14</v>
      </c>
      <c r="B195" s="25" t="s">
        <v>37</v>
      </c>
      <c r="C195" s="37"/>
      <c r="D195" s="38">
        <v>65934</v>
      </c>
      <c r="E195" s="28">
        <f t="shared" si="22"/>
        <v>0</v>
      </c>
      <c r="F195" s="29">
        <v>0.05</v>
      </c>
      <c r="G195" s="30">
        <f t="shared" si="23"/>
        <v>0</v>
      </c>
      <c r="H195" s="87">
        <f t="shared" si="24"/>
        <v>57997.499999999993</v>
      </c>
      <c r="I195" s="87"/>
      <c r="J195" s="95">
        <f t="shared" si="21"/>
        <v>0</v>
      </c>
      <c r="K195" s="63"/>
    </row>
    <row r="196" spans="1:11" s="3" customFormat="1" ht="15" customHeight="1">
      <c r="A196" s="24">
        <v>15</v>
      </c>
      <c r="B196" s="25" t="s">
        <v>38</v>
      </c>
      <c r="C196" s="37"/>
      <c r="D196" s="38">
        <v>76626</v>
      </c>
      <c r="E196" s="28">
        <f t="shared" si="22"/>
        <v>0</v>
      </c>
      <c r="F196" s="29">
        <v>0.05</v>
      </c>
      <c r="G196" s="30">
        <f t="shared" si="23"/>
        <v>0</v>
      </c>
      <c r="H196" s="87">
        <f t="shared" si="24"/>
        <v>67402.5</v>
      </c>
      <c r="I196" s="87"/>
      <c r="J196" s="95">
        <f t="shared" si="21"/>
        <v>0</v>
      </c>
      <c r="K196" s="63"/>
    </row>
    <row r="197" spans="1:11" s="3" customFormat="1" ht="15" customHeight="1">
      <c r="A197" s="24">
        <v>16</v>
      </c>
      <c r="B197" s="25" t="s">
        <v>39</v>
      </c>
      <c r="C197" s="37"/>
      <c r="D197" s="38">
        <v>80190</v>
      </c>
      <c r="E197" s="28">
        <f t="shared" si="22"/>
        <v>0</v>
      </c>
      <c r="F197" s="29">
        <v>0.05</v>
      </c>
      <c r="G197" s="30">
        <f t="shared" si="23"/>
        <v>0</v>
      </c>
      <c r="H197" s="87">
        <f t="shared" si="24"/>
        <v>70537.5</v>
      </c>
      <c r="I197" s="87"/>
      <c r="J197" s="95">
        <f t="shared" si="21"/>
        <v>0</v>
      </c>
      <c r="K197" s="63"/>
    </row>
    <row r="198" spans="1:11" s="3" customFormat="1" ht="15" customHeight="1">
      <c r="A198" s="24">
        <v>17</v>
      </c>
      <c r="B198" s="25" t="s">
        <v>40</v>
      </c>
      <c r="C198" s="37"/>
      <c r="D198" s="38">
        <v>113832</v>
      </c>
      <c r="E198" s="28">
        <f t="shared" si="22"/>
        <v>0</v>
      </c>
      <c r="F198" s="29">
        <v>0.05</v>
      </c>
      <c r="G198" s="30">
        <f t="shared" si="23"/>
        <v>0</v>
      </c>
      <c r="H198" s="87">
        <f t="shared" si="24"/>
        <v>100130</v>
      </c>
      <c r="I198" s="87"/>
      <c r="J198" s="95">
        <f t="shared" si="21"/>
        <v>0</v>
      </c>
      <c r="K198" s="63"/>
    </row>
    <row r="199" spans="1:11" s="3" customFormat="1" ht="15" customHeight="1">
      <c r="A199" s="24">
        <v>18</v>
      </c>
      <c r="B199" s="25" t="s">
        <v>41</v>
      </c>
      <c r="C199" s="37"/>
      <c r="D199" s="39">
        <v>98010</v>
      </c>
      <c r="E199" s="28">
        <f t="shared" si="22"/>
        <v>0</v>
      </c>
      <c r="F199" s="29">
        <v>0.05</v>
      </c>
      <c r="G199" s="30">
        <f t="shared" si="23"/>
        <v>0</v>
      </c>
      <c r="H199" s="87">
        <f t="shared" si="24"/>
        <v>86212.5</v>
      </c>
      <c r="I199" s="87"/>
      <c r="J199" s="95">
        <f t="shared" si="21"/>
        <v>0</v>
      </c>
      <c r="K199" s="63"/>
    </row>
    <row r="200" spans="1:11" s="4" customFormat="1" ht="15" customHeight="1">
      <c r="A200" s="40"/>
      <c r="B200" s="41" t="s">
        <v>42</v>
      </c>
      <c r="C200" s="42">
        <f>SUM(C182:C199)</f>
        <v>19</v>
      </c>
      <c r="D200" s="42"/>
      <c r="E200" s="43">
        <f>SUM(E182:E199)</f>
        <v>1545926</v>
      </c>
      <c r="F200" s="43"/>
      <c r="G200" s="44">
        <f>SUM(G182:G199)-13</f>
        <v>1468616.7</v>
      </c>
      <c r="H200" s="89"/>
      <c r="I200" s="89"/>
      <c r="J200" s="100">
        <f>SUM(J182:J199)+1</f>
        <v>1359843.3148148146</v>
      </c>
    </row>
    <row r="201" spans="1:11" s="5" customFormat="1" ht="30" customHeight="1">
      <c r="A201" s="46"/>
      <c r="B201" s="47"/>
      <c r="C201" s="48"/>
      <c r="D201" s="48"/>
      <c r="E201" s="49"/>
      <c r="F201" s="49"/>
      <c r="G201" s="50"/>
      <c r="H201" s="90"/>
      <c r="I201" s="90"/>
      <c r="J201" s="102">
        <f>J200*0.08-1</f>
        <v>108786.46518518517</v>
      </c>
    </row>
    <row r="202" spans="1:11" s="6" customFormat="1" ht="15" customHeight="1">
      <c r="A202" s="283" t="s">
        <v>43</v>
      </c>
      <c r="B202" s="283"/>
      <c r="C202" s="284" t="s">
        <v>44</v>
      </c>
      <c r="D202" s="284"/>
      <c r="E202" s="54"/>
      <c r="F202" s="283" t="s">
        <v>45</v>
      </c>
      <c r="G202" s="283"/>
      <c r="H202" s="91"/>
      <c r="I202" s="91"/>
      <c r="J202" s="109">
        <f>SUM(J200:J201)</f>
        <v>1468629.7799999998</v>
      </c>
    </row>
    <row r="207" spans="1:11" s="1" customFormat="1" ht="15" customHeight="1">
      <c r="A207" s="279" t="s">
        <v>0</v>
      </c>
      <c r="B207" s="279"/>
      <c r="C207" s="279"/>
      <c r="D207" s="279"/>
      <c r="E207" s="279"/>
      <c r="F207" s="279"/>
      <c r="G207" s="279"/>
      <c r="H207" s="83"/>
      <c r="I207" s="83"/>
      <c r="J207" s="107" t="s">
        <v>1193</v>
      </c>
    </row>
    <row r="208" spans="1:11" s="1" customFormat="1" ht="15" customHeight="1">
      <c r="A208" s="279" t="s">
        <v>1</v>
      </c>
      <c r="B208" s="279"/>
      <c r="C208" s="279"/>
      <c r="D208" s="279"/>
      <c r="E208" s="279"/>
      <c r="F208" s="279"/>
      <c r="G208" s="279"/>
      <c r="H208" s="83"/>
      <c r="I208" s="83"/>
      <c r="J208" s="94"/>
    </row>
    <row r="209" spans="1:11" s="1" customFormat="1" ht="15" customHeight="1">
      <c r="A209" s="279" t="s">
        <v>2</v>
      </c>
      <c r="B209" s="279"/>
      <c r="C209" s="279"/>
      <c r="D209" s="279"/>
      <c r="E209" s="279"/>
      <c r="F209" s="279"/>
      <c r="G209" s="279"/>
      <c r="H209" s="83"/>
      <c r="I209" s="83"/>
      <c r="J209" s="95"/>
    </row>
    <row r="210" spans="1:11" s="1" customFormat="1" ht="15" customHeight="1">
      <c r="A210" s="279" t="s">
        <v>4</v>
      </c>
      <c r="B210" s="279"/>
      <c r="C210" s="279"/>
      <c r="D210" s="279"/>
      <c r="E210" s="279"/>
      <c r="F210" s="279"/>
      <c r="G210" s="279"/>
      <c r="H210" s="83"/>
      <c r="I210" s="83"/>
      <c r="J210" s="95"/>
    </row>
    <row r="211" spans="1:11" s="1" customFormat="1" ht="15" customHeight="1">
      <c r="A211" s="280" t="s">
        <v>6</v>
      </c>
      <c r="B211" s="280"/>
      <c r="C211" s="280"/>
      <c r="D211" s="280"/>
      <c r="E211" s="280"/>
      <c r="F211" s="280"/>
      <c r="G211" s="280"/>
      <c r="H211" s="83"/>
      <c r="I211" s="83"/>
      <c r="J211" s="95"/>
    </row>
    <row r="212" spans="1:11" s="2" customFormat="1" ht="15" customHeight="1">
      <c r="A212" s="9"/>
      <c r="B212" s="9"/>
      <c r="C212" s="281" t="s">
        <v>416</v>
      </c>
      <c r="D212" s="281"/>
      <c r="E212" s="281"/>
      <c r="F212" s="281"/>
      <c r="G212" s="281"/>
      <c r="H212" s="105"/>
      <c r="I212" s="83"/>
      <c r="J212" s="95"/>
    </row>
    <row r="213" spans="1:11" s="1" customFormat="1" ht="15" customHeight="1">
      <c r="A213" s="11" t="s">
        <v>1194</v>
      </c>
      <c r="B213" s="312"/>
      <c r="C213" s="312"/>
      <c r="D213" s="286"/>
      <c r="E213" s="286"/>
      <c r="F213" s="286"/>
      <c r="G213" s="286"/>
      <c r="H213" s="84"/>
      <c r="I213" s="84"/>
      <c r="J213" s="95"/>
    </row>
    <row r="214" spans="1:11" s="1" customFormat="1" ht="15" customHeight="1">
      <c r="A214" s="11" t="s">
        <v>9</v>
      </c>
      <c r="B214" s="286"/>
      <c r="C214" s="286"/>
      <c r="D214" s="286"/>
      <c r="E214" s="16"/>
      <c r="F214" s="11"/>
      <c r="G214" s="16"/>
      <c r="H214" s="86"/>
      <c r="I214" s="313"/>
      <c r="J214" s="313"/>
      <c r="K214" s="74"/>
    </row>
    <row r="215" spans="1:11" s="1" customFormat="1" ht="15" customHeight="1">
      <c r="A215" s="11" t="s">
        <v>11</v>
      </c>
      <c r="B215" s="289" t="s">
        <v>1203</v>
      </c>
      <c r="C215" s="289"/>
      <c r="D215" s="289"/>
      <c r="E215" s="289"/>
      <c r="F215" s="18"/>
      <c r="G215" s="19" t="s">
        <v>13</v>
      </c>
      <c r="H215" s="83"/>
      <c r="I215" s="83"/>
      <c r="J215" s="95"/>
    </row>
    <row r="216" spans="1:11" s="1" customFormat="1" ht="15" customHeight="1">
      <c r="A216" s="21" t="s">
        <v>14</v>
      </c>
      <c r="B216" s="21" t="s">
        <v>16</v>
      </c>
      <c r="C216" s="21" t="s">
        <v>17</v>
      </c>
      <c r="D216" s="22" t="s">
        <v>18</v>
      </c>
      <c r="E216" s="23" t="s">
        <v>19</v>
      </c>
      <c r="F216" s="23" t="s">
        <v>1196</v>
      </c>
      <c r="G216" s="21" t="s">
        <v>21</v>
      </c>
      <c r="H216" s="83"/>
      <c r="I216" s="105" t="s">
        <v>1197</v>
      </c>
      <c r="J216" s="95"/>
    </row>
    <row r="217" spans="1:11" s="3" customFormat="1" ht="15" customHeight="1">
      <c r="A217" s="24">
        <v>1</v>
      </c>
      <c r="B217" s="25" t="s">
        <v>23</v>
      </c>
      <c r="C217" s="26"/>
      <c r="D217" s="27">
        <v>79305</v>
      </c>
      <c r="E217" s="28">
        <f>D217*C217</f>
        <v>0</v>
      </c>
      <c r="F217" s="29">
        <v>0.05</v>
      </c>
      <c r="G217" s="30">
        <f>E217-E217*F217</f>
        <v>0</v>
      </c>
      <c r="H217" s="87">
        <f>D217/1.08*0.95</f>
        <v>69759.027777777766</v>
      </c>
      <c r="I217" s="87"/>
      <c r="J217" s="95">
        <f t="shared" ref="J217:J234" si="25">H217*C217</f>
        <v>0</v>
      </c>
      <c r="K217" s="63"/>
    </row>
    <row r="218" spans="1:11" s="3" customFormat="1" ht="15" customHeight="1">
      <c r="A218" s="24">
        <v>2</v>
      </c>
      <c r="B218" s="25" t="s">
        <v>25</v>
      </c>
      <c r="C218" s="32">
        <v>5</v>
      </c>
      <c r="D218" s="27">
        <v>128591</v>
      </c>
      <c r="E218" s="28">
        <f t="shared" ref="E218:E234" si="26">D218*C218</f>
        <v>642955</v>
      </c>
      <c r="F218" s="29">
        <v>0.05</v>
      </c>
      <c r="G218" s="30">
        <f t="shared" ref="G218:G234" si="27">E218-E218*F218</f>
        <v>610807.25</v>
      </c>
      <c r="H218" s="87">
        <f t="shared" ref="H218:H234" si="28">D218/1.08*0.95</f>
        <v>113112.45370370369</v>
      </c>
      <c r="I218" s="87"/>
      <c r="J218" s="95">
        <f t="shared" si="25"/>
        <v>565562.26851851842</v>
      </c>
      <c r="K218" s="63"/>
    </row>
    <row r="219" spans="1:11" s="3" customFormat="1" ht="15" customHeight="1">
      <c r="A219" s="24">
        <v>3</v>
      </c>
      <c r="B219" s="25" t="s">
        <v>26</v>
      </c>
      <c r="C219" s="34"/>
      <c r="D219" s="27">
        <v>60043</v>
      </c>
      <c r="E219" s="28">
        <f t="shared" si="26"/>
        <v>0</v>
      </c>
      <c r="F219" s="29">
        <v>0.05</v>
      </c>
      <c r="G219" s="30">
        <f t="shared" si="27"/>
        <v>0</v>
      </c>
      <c r="H219" s="87">
        <f t="shared" si="28"/>
        <v>52815.601851851847</v>
      </c>
      <c r="I219" s="87"/>
      <c r="J219" s="95">
        <f t="shared" si="25"/>
        <v>0</v>
      </c>
      <c r="K219" s="63"/>
    </row>
    <row r="220" spans="1:11" s="3" customFormat="1" ht="15" customHeight="1">
      <c r="A220" s="24">
        <v>4</v>
      </c>
      <c r="B220" s="25" t="s">
        <v>27</v>
      </c>
      <c r="C220" s="106"/>
      <c r="D220" s="27">
        <v>115781</v>
      </c>
      <c r="E220" s="28">
        <f t="shared" si="26"/>
        <v>0</v>
      </c>
      <c r="F220" s="29">
        <v>0.05</v>
      </c>
      <c r="G220" s="30">
        <f t="shared" si="27"/>
        <v>0</v>
      </c>
      <c r="H220" s="87">
        <f t="shared" si="28"/>
        <v>101844.39814814813</v>
      </c>
      <c r="I220" s="108"/>
      <c r="J220" s="95">
        <f t="shared" si="25"/>
        <v>0</v>
      </c>
      <c r="K220" s="63"/>
    </row>
    <row r="221" spans="1:11" s="3" customFormat="1" ht="15" customHeight="1">
      <c r="A221" s="24">
        <v>5</v>
      </c>
      <c r="B221" s="25" t="s">
        <v>28</v>
      </c>
      <c r="C221" s="32">
        <v>6</v>
      </c>
      <c r="D221" s="27">
        <v>119943</v>
      </c>
      <c r="E221" s="28">
        <f t="shared" si="26"/>
        <v>719658</v>
      </c>
      <c r="F221" s="29">
        <v>0.05</v>
      </c>
      <c r="G221" s="30">
        <f t="shared" si="27"/>
        <v>683675.1</v>
      </c>
      <c r="H221" s="87">
        <f t="shared" si="28"/>
        <v>105505.41666666666</v>
      </c>
      <c r="I221" s="87"/>
      <c r="J221" s="95">
        <f t="shared" si="25"/>
        <v>633032.5</v>
      </c>
      <c r="K221" s="63"/>
    </row>
    <row r="222" spans="1:11" s="3" customFormat="1" ht="15" customHeight="1">
      <c r="A222" s="24">
        <v>6</v>
      </c>
      <c r="B222" s="25" t="s">
        <v>29</v>
      </c>
      <c r="C222" s="26"/>
      <c r="D222" s="27">
        <v>94810</v>
      </c>
      <c r="E222" s="28">
        <f t="shared" si="26"/>
        <v>0</v>
      </c>
      <c r="F222" s="29">
        <v>0.05</v>
      </c>
      <c r="G222" s="30">
        <f t="shared" si="27"/>
        <v>0</v>
      </c>
      <c r="H222" s="87">
        <f t="shared" si="28"/>
        <v>83397.685185185182</v>
      </c>
      <c r="I222" s="87"/>
      <c r="J222" s="95">
        <f t="shared" si="25"/>
        <v>0</v>
      </c>
      <c r="K222" s="63"/>
    </row>
    <row r="223" spans="1:11" s="3" customFormat="1" ht="15" customHeight="1">
      <c r="A223" s="24">
        <v>7</v>
      </c>
      <c r="B223" s="25" t="s">
        <v>30</v>
      </c>
      <c r="C223" s="34"/>
      <c r="D223" s="27">
        <v>141396</v>
      </c>
      <c r="E223" s="28">
        <f t="shared" si="26"/>
        <v>0</v>
      </c>
      <c r="F223" s="29">
        <v>0.05</v>
      </c>
      <c r="G223" s="30">
        <f t="shared" si="27"/>
        <v>0</v>
      </c>
      <c r="H223" s="87">
        <f t="shared" si="28"/>
        <v>124376.11111111111</v>
      </c>
      <c r="I223" s="87"/>
      <c r="J223" s="95">
        <f t="shared" si="25"/>
        <v>0</v>
      </c>
      <c r="K223" s="63"/>
    </row>
    <row r="224" spans="1:11" s="3" customFormat="1" ht="15" customHeight="1">
      <c r="A224" s="24">
        <v>8</v>
      </c>
      <c r="B224" s="25" t="s">
        <v>31</v>
      </c>
      <c r="C224" s="26"/>
      <c r="D224" s="27">
        <v>232931</v>
      </c>
      <c r="E224" s="28">
        <f t="shared" si="26"/>
        <v>0</v>
      </c>
      <c r="F224" s="29">
        <v>0.05</v>
      </c>
      <c r="G224" s="30">
        <f t="shared" si="27"/>
        <v>0</v>
      </c>
      <c r="H224" s="87">
        <f t="shared" si="28"/>
        <v>204893.00925925921</v>
      </c>
      <c r="I224" s="87"/>
      <c r="J224" s="95">
        <f t="shared" si="25"/>
        <v>0</v>
      </c>
      <c r="K224" s="63"/>
    </row>
    <row r="225" spans="1:11" s="3" customFormat="1" ht="15" customHeight="1">
      <c r="A225" s="24">
        <v>9</v>
      </c>
      <c r="B225" s="36" t="s">
        <v>32</v>
      </c>
      <c r="C225" s="26"/>
      <c r="D225" s="27">
        <v>101534</v>
      </c>
      <c r="E225" s="28">
        <f t="shared" si="26"/>
        <v>0</v>
      </c>
      <c r="F225" s="29">
        <v>0.05</v>
      </c>
      <c r="G225" s="30">
        <f t="shared" si="27"/>
        <v>0</v>
      </c>
      <c r="H225" s="87">
        <f t="shared" si="28"/>
        <v>89312.314814814818</v>
      </c>
      <c r="I225" s="87"/>
      <c r="J225" s="95">
        <f t="shared" si="25"/>
        <v>0</v>
      </c>
      <c r="K225" s="63"/>
    </row>
    <row r="226" spans="1:11" s="3" customFormat="1" ht="15" customHeight="1">
      <c r="A226" s="24">
        <v>10</v>
      </c>
      <c r="B226" s="36" t="s">
        <v>33</v>
      </c>
      <c r="C226" s="37"/>
      <c r="D226" s="27">
        <v>110148</v>
      </c>
      <c r="E226" s="28">
        <f t="shared" si="26"/>
        <v>0</v>
      </c>
      <c r="F226" s="29">
        <v>0.05</v>
      </c>
      <c r="G226" s="30">
        <f t="shared" si="27"/>
        <v>0</v>
      </c>
      <c r="H226" s="87">
        <f t="shared" si="28"/>
        <v>96889.444444444423</v>
      </c>
      <c r="I226" s="87"/>
      <c r="J226" s="95">
        <f t="shared" si="25"/>
        <v>0</v>
      </c>
      <c r="K226" s="63"/>
    </row>
    <row r="227" spans="1:11" s="3" customFormat="1" ht="15" customHeight="1">
      <c r="A227" s="24">
        <v>11</v>
      </c>
      <c r="B227" s="25" t="s">
        <v>34</v>
      </c>
      <c r="C227" s="37"/>
      <c r="D227" s="27">
        <v>54198</v>
      </c>
      <c r="E227" s="28">
        <f t="shared" si="26"/>
        <v>0</v>
      </c>
      <c r="F227" s="29">
        <v>0.05</v>
      </c>
      <c r="G227" s="30">
        <f t="shared" si="27"/>
        <v>0</v>
      </c>
      <c r="H227" s="87">
        <f t="shared" si="28"/>
        <v>47674.166666666657</v>
      </c>
      <c r="I227" s="108"/>
      <c r="J227" s="95">
        <f t="shared" si="25"/>
        <v>0</v>
      </c>
      <c r="K227" s="63"/>
    </row>
    <row r="228" spans="1:11" s="3" customFormat="1" ht="15" customHeight="1">
      <c r="A228" s="24">
        <v>12</v>
      </c>
      <c r="B228" s="25" t="s">
        <v>35</v>
      </c>
      <c r="C228" s="37"/>
      <c r="D228" s="27">
        <v>49680</v>
      </c>
      <c r="E228" s="28">
        <f t="shared" si="26"/>
        <v>0</v>
      </c>
      <c r="F228" s="29">
        <v>0.05</v>
      </c>
      <c r="G228" s="30">
        <f t="shared" si="27"/>
        <v>0</v>
      </c>
      <c r="H228" s="87">
        <f t="shared" si="28"/>
        <v>43700</v>
      </c>
      <c r="I228" s="87"/>
      <c r="J228" s="95">
        <f t="shared" si="25"/>
        <v>0</v>
      </c>
      <c r="K228" s="63"/>
    </row>
    <row r="229" spans="1:11" s="3" customFormat="1" ht="15" customHeight="1">
      <c r="A229" s="24">
        <v>13</v>
      </c>
      <c r="B229" s="25" t="s">
        <v>36</v>
      </c>
      <c r="C229" s="37"/>
      <c r="D229" s="38">
        <v>64152</v>
      </c>
      <c r="E229" s="28">
        <f t="shared" si="26"/>
        <v>0</v>
      </c>
      <c r="F229" s="29">
        <v>0.05</v>
      </c>
      <c r="G229" s="30">
        <f t="shared" si="27"/>
        <v>0</v>
      </c>
      <c r="H229" s="87">
        <f t="shared" si="28"/>
        <v>56429.999999999993</v>
      </c>
      <c r="I229" s="87"/>
      <c r="J229" s="95">
        <f t="shared" si="25"/>
        <v>0</v>
      </c>
      <c r="K229" s="63"/>
    </row>
    <row r="230" spans="1:11" s="3" customFormat="1" ht="15" customHeight="1">
      <c r="A230" s="24">
        <v>14</v>
      </c>
      <c r="B230" s="25" t="s">
        <v>37</v>
      </c>
      <c r="C230" s="37"/>
      <c r="D230" s="38">
        <v>65934</v>
      </c>
      <c r="E230" s="28">
        <f t="shared" si="26"/>
        <v>0</v>
      </c>
      <c r="F230" s="29">
        <v>0.05</v>
      </c>
      <c r="G230" s="30">
        <f t="shared" si="27"/>
        <v>0</v>
      </c>
      <c r="H230" s="87">
        <f t="shared" si="28"/>
        <v>57997.499999999993</v>
      </c>
      <c r="I230" s="87"/>
      <c r="J230" s="95">
        <f t="shared" si="25"/>
        <v>0</v>
      </c>
      <c r="K230" s="63"/>
    </row>
    <row r="231" spans="1:11" s="3" customFormat="1" ht="15" customHeight="1">
      <c r="A231" s="24">
        <v>15</v>
      </c>
      <c r="B231" s="25" t="s">
        <v>38</v>
      </c>
      <c r="C231" s="37"/>
      <c r="D231" s="38">
        <v>76626</v>
      </c>
      <c r="E231" s="28">
        <f t="shared" si="26"/>
        <v>0</v>
      </c>
      <c r="F231" s="29">
        <v>0.05</v>
      </c>
      <c r="G231" s="30">
        <f t="shared" si="27"/>
        <v>0</v>
      </c>
      <c r="H231" s="87">
        <f t="shared" si="28"/>
        <v>67402.5</v>
      </c>
      <c r="I231" s="87"/>
      <c r="J231" s="95">
        <f t="shared" si="25"/>
        <v>0</v>
      </c>
      <c r="K231" s="63"/>
    </row>
    <row r="232" spans="1:11" s="3" customFormat="1" ht="15" customHeight="1">
      <c r="A232" s="24">
        <v>16</v>
      </c>
      <c r="B232" s="25" t="s">
        <v>39</v>
      </c>
      <c r="C232" s="37"/>
      <c r="D232" s="38">
        <v>80190</v>
      </c>
      <c r="E232" s="28">
        <f t="shared" si="26"/>
        <v>0</v>
      </c>
      <c r="F232" s="29">
        <v>0.05</v>
      </c>
      <c r="G232" s="30">
        <f t="shared" si="27"/>
        <v>0</v>
      </c>
      <c r="H232" s="87">
        <f t="shared" si="28"/>
        <v>70537.5</v>
      </c>
      <c r="I232" s="87"/>
      <c r="J232" s="95">
        <f t="shared" si="25"/>
        <v>0</v>
      </c>
      <c r="K232" s="63"/>
    </row>
    <row r="233" spans="1:11" s="3" customFormat="1" ht="15" customHeight="1">
      <c r="A233" s="24">
        <v>17</v>
      </c>
      <c r="B233" s="25" t="s">
        <v>40</v>
      </c>
      <c r="C233" s="37"/>
      <c r="D233" s="38">
        <v>113832</v>
      </c>
      <c r="E233" s="28">
        <f t="shared" si="26"/>
        <v>0</v>
      </c>
      <c r="F233" s="29">
        <v>0.05</v>
      </c>
      <c r="G233" s="30">
        <f t="shared" si="27"/>
        <v>0</v>
      </c>
      <c r="H233" s="87">
        <f t="shared" si="28"/>
        <v>100130</v>
      </c>
      <c r="I233" s="87"/>
      <c r="J233" s="95">
        <f t="shared" si="25"/>
        <v>0</v>
      </c>
      <c r="K233" s="63"/>
    </row>
    <row r="234" spans="1:11" s="3" customFormat="1" ht="15" customHeight="1">
      <c r="A234" s="24">
        <v>18</v>
      </c>
      <c r="B234" s="25" t="s">
        <v>41</v>
      </c>
      <c r="C234" s="37"/>
      <c r="D234" s="39">
        <v>98010</v>
      </c>
      <c r="E234" s="28">
        <f t="shared" si="26"/>
        <v>0</v>
      </c>
      <c r="F234" s="29">
        <v>0.05</v>
      </c>
      <c r="G234" s="30">
        <f t="shared" si="27"/>
        <v>0</v>
      </c>
      <c r="H234" s="87">
        <f t="shared" si="28"/>
        <v>86212.5</v>
      </c>
      <c r="I234" s="87"/>
      <c r="J234" s="95">
        <f t="shared" si="25"/>
        <v>0</v>
      </c>
      <c r="K234" s="63"/>
    </row>
    <row r="235" spans="1:11" s="4" customFormat="1" ht="15" customHeight="1">
      <c r="A235" s="40"/>
      <c r="B235" s="41" t="s">
        <v>42</v>
      </c>
      <c r="C235" s="42">
        <f>SUM(C217:C234)</f>
        <v>11</v>
      </c>
      <c r="D235" s="42"/>
      <c r="E235" s="43">
        <f>SUM(E217:E234)</f>
        <v>1362613</v>
      </c>
      <c r="F235" s="43"/>
      <c r="G235" s="44">
        <f>SUM(G217:G234)-13</f>
        <v>1294469.3500000001</v>
      </c>
      <c r="H235" s="89"/>
      <c r="I235" s="89"/>
      <c r="J235" s="100">
        <f>SUM(J217:J234)+1</f>
        <v>1198595.7685185184</v>
      </c>
    </row>
    <row r="236" spans="1:11" s="5" customFormat="1" ht="30" customHeight="1">
      <c r="A236" s="46"/>
      <c r="B236" s="47"/>
      <c r="C236" s="48"/>
      <c r="D236" s="48"/>
      <c r="E236" s="49"/>
      <c r="F236" s="49"/>
      <c r="G236" s="50"/>
      <c r="H236" s="90"/>
      <c r="I236" s="90"/>
      <c r="J236" s="102">
        <f>J235*0.08-1</f>
        <v>95886.661481481482</v>
      </c>
    </row>
    <row r="237" spans="1:11" s="6" customFormat="1" ht="15" customHeight="1">
      <c r="A237" s="283" t="s">
        <v>43</v>
      </c>
      <c r="B237" s="283"/>
      <c r="C237" s="284" t="s">
        <v>44</v>
      </c>
      <c r="D237" s="284"/>
      <c r="E237" s="54"/>
      <c r="F237" s="283" t="s">
        <v>45</v>
      </c>
      <c r="G237" s="283"/>
      <c r="H237" s="91"/>
      <c r="I237" s="91"/>
      <c r="J237" s="109">
        <f>SUM(J235:J236)</f>
        <v>1294482.43</v>
      </c>
    </row>
    <row r="242" spans="1:11" s="1" customFormat="1" ht="15" customHeight="1">
      <c r="A242" s="279" t="s">
        <v>0</v>
      </c>
      <c r="B242" s="279"/>
      <c r="C242" s="279"/>
      <c r="D242" s="279"/>
      <c r="E242" s="279"/>
      <c r="F242" s="279"/>
      <c r="G242" s="279"/>
      <c r="H242" s="83"/>
      <c r="I242" s="83"/>
      <c r="J242" s="107" t="s">
        <v>1193</v>
      </c>
    </row>
    <row r="243" spans="1:11" s="1" customFormat="1" ht="15" customHeight="1">
      <c r="A243" s="279" t="s">
        <v>1</v>
      </c>
      <c r="B243" s="279"/>
      <c r="C243" s="279"/>
      <c r="D243" s="279"/>
      <c r="E243" s="279"/>
      <c r="F243" s="279"/>
      <c r="G243" s="279"/>
      <c r="H243" s="83"/>
      <c r="I243" s="83"/>
      <c r="J243" s="94"/>
    </row>
    <row r="244" spans="1:11" s="1" customFormat="1" ht="15" customHeight="1">
      <c r="A244" s="279" t="s">
        <v>2</v>
      </c>
      <c r="B244" s="279"/>
      <c r="C244" s="279"/>
      <c r="D244" s="279"/>
      <c r="E244" s="279"/>
      <c r="F244" s="279"/>
      <c r="G244" s="279"/>
      <c r="H244" s="83"/>
      <c r="I244" s="83"/>
      <c r="J244" s="95"/>
    </row>
    <row r="245" spans="1:11" s="1" customFormat="1" ht="15" customHeight="1">
      <c r="A245" s="279" t="s">
        <v>4</v>
      </c>
      <c r="B245" s="279"/>
      <c r="C245" s="279"/>
      <c r="D245" s="279"/>
      <c r="E245" s="279"/>
      <c r="F245" s="279"/>
      <c r="G245" s="279"/>
      <c r="H245" s="83"/>
      <c r="I245" s="83"/>
      <c r="J245" s="95"/>
    </row>
    <row r="246" spans="1:11" s="1" customFormat="1" ht="15" customHeight="1">
      <c r="A246" s="280" t="s">
        <v>6</v>
      </c>
      <c r="B246" s="280"/>
      <c r="C246" s="280"/>
      <c r="D246" s="280"/>
      <c r="E246" s="280"/>
      <c r="F246" s="280"/>
      <c r="G246" s="280"/>
      <c r="H246" s="83"/>
      <c r="I246" s="83"/>
      <c r="J246" s="95"/>
    </row>
    <row r="247" spans="1:11" s="2" customFormat="1" ht="15" customHeight="1">
      <c r="A247" s="9"/>
      <c r="B247" s="9"/>
      <c r="C247" s="281" t="s">
        <v>416</v>
      </c>
      <c r="D247" s="281"/>
      <c r="E247" s="281"/>
      <c r="F247" s="281"/>
      <c r="G247" s="281"/>
      <c r="H247" s="105"/>
      <c r="I247" s="83"/>
      <c r="J247" s="95"/>
    </row>
    <row r="248" spans="1:11" s="1" customFormat="1" ht="15" customHeight="1">
      <c r="A248" s="11" t="s">
        <v>1194</v>
      </c>
      <c r="B248" s="312"/>
      <c r="C248" s="312"/>
      <c r="D248" s="286"/>
      <c r="E248" s="286"/>
      <c r="F248" s="286"/>
      <c r="G248" s="286"/>
      <c r="H248" s="84"/>
      <c r="I248" s="84"/>
      <c r="J248" s="95"/>
    </row>
    <row r="249" spans="1:11" s="1" customFormat="1" ht="15" customHeight="1">
      <c r="A249" s="11" t="s">
        <v>9</v>
      </c>
      <c r="B249" s="286"/>
      <c r="C249" s="286"/>
      <c r="D249" s="286"/>
      <c r="E249" s="16"/>
      <c r="F249" s="11"/>
      <c r="G249" s="16"/>
      <c r="H249" s="86"/>
      <c r="I249" s="313"/>
      <c r="J249" s="313"/>
      <c r="K249" s="74"/>
    </row>
    <row r="250" spans="1:11" s="1" customFormat="1" ht="15" customHeight="1">
      <c r="A250" s="11" t="s">
        <v>11</v>
      </c>
      <c r="B250" s="289" t="s">
        <v>1204</v>
      </c>
      <c r="C250" s="289"/>
      <c r="D250" s="289"/>
      <c r="E250" s="289"/>
      <c r="F250" s="18"/>
      <c r="G250" s="19" t="s">
        <v>13</v>
      </c>
      <c r="H250" s="83"/>
      <c r="I250" s="83"/>
      <c r="J250" s="95"/>
    </row>
    <row r="251" spans="1:11" s="1" customFormat="1" ht="15" customHeight="1">
      <c r="A251" s="21" t="s">
        <v>14</v>
      </c>
      <c r="B251" s="21" t="s">
        <v>16</v>
      </c>
      <c r="C251" s="21" t="s">
        <v>17</v>
      </c>
      <c r="D251" s="22" t="s">
        <v>18</v>
      </c>
      <c r="E251" s="23" t="s">
        <v>19</v>
      </c>
      <c r="F251" s="23" t="s">
        <v>1196</v>
      </c>
      <c r="G251" s="21" t="s">
        <v>21</v>
      </c>
      <c r="H251" s="83"/>
      <c r="I251" s="105" t="s">
        <v>1197</v>
      </c>
      <c r="J251" s="95"/>
    </row>
    <row r="252" spans="1:11" s="3" customFormat="1" ht="15" customHeight="1">
      <c r="A252" s="24">
        <v>1</v>
      </c>
      <c r="B252" s="25" t="s">
        <v>23</v>
      </c>
      <c r="C252" s="26">
        <v>5</v>
      </c>
      <c r="D252" s="27">
        <v>79305</v>
      </c>
      <c r="E252" s="28">
        <f>D252*C252</f>
        <v>396525</v>
      </c>
      <c r="F252" s="29">
        <v>0.05</v>
      </c>
      <c r="G252" s="30">
        <f>E252-E252*F252</f>
        <v>376698.75</v>
      </c>
      <c r="H252" s="87">
        <f>D252/1.08*0.95</f>
        <v>69759.027777777766</v>
      </c>
      <c r="I252" s="87"/>
      <c r="J252" s="95">
        <f t="shared" ref="J252:J269" si="29">H252*C252</f>
        <v>348795.13888888882</v>
      </c>
      <c r="K252" s="63"/>
    </row>
    <row r="253" spans="1:11" s="3" customFormat="1" ht="15" customHeight="1">
      <c r="A253" s="24">
        <v>2</v>
      </c>
      <c r="B253" s="25" t="s">
        <v>25</v>
      </c>
      <c r="C253" s="32"/>
      <c r="D253" s="27">
        <v>128591</v>
      </c>
      <c r="E253" s="28">
        <f t="shared" ref="E253:E269" si="30">D253*C253</f>
        <v>0</v>
      </c>
      <c r="F253" s="29">
        <v>0.05</v>
      </c>
      <c r="G253" s="30">
        <f t="shared" ref="G253:G269" si="31">E253-E253*F253</f>
        <v>0</v>
      </c>
      <c r="H253" s="87">
        <f t="shared" ref="H253:H269" si="32">D253/1.08*0.95</f>
        <v>113112.45370370369</v>
      </c>
      <c r="I253" s="87"/>
      <c r="J253" s="95">
        <f t="shared" si="29"/>
        <v>0</v>
      </c>
      <c r="K253" s="63"/>
    </row>
    <row r="254" spans="1:11" s="3" customFormat="1" ht="15" customHeight="1">
      <c r="A254" s="24">
        <v>3</v>
      </c>
      <c r="B254" s="25" t="s">
        <v>26</v>
      </c>
      <c r="C254" s="34">
        <v>5</v>
      </c>
      <c r="D254" s="27">
        <v>60043</v>
      </c>
      <c r="E254" s="28">
        <f t="shared" si="30"/>
        <v>300215</v>
      </c>
      <c r="F254" s="29">
        <v>0.05</v>
      </c>
      <c r="G254" s="30">
        <f t="shared" si="31"/>
        <v>285204.25</v>
      </c>
      <c r="H254" s="87">
        <f t="shared" si="32"/>
        <v>52815.601851851847</v>
      </c>
      <c r="I254" s="87"/>
      <c r="J254" s="95">
        <f t="shared" si="29"/>
        <v>264078.00925925921</v>
      </c>
      <c r="K254" s="63"/>
    </row>
    <row r="255" spans="1:11" s="3" customFormat="1" ht="15" customHeight="1">
      <c r="A255" s="24">
        <v>4</v>
      </c>
      <c r="B255" s="25" t="s">
        <v>27</v>
      </c>
      <c r="C255" s="106"/>
      <c r="D255" s="27">
        <v>115781</v>
      </c>
      <c r="E255" s="28">
        <f t="shared" si="30"/>
        <v>0</v>
      </c>
      <c r="F255" s="29">
        <v>0.05</v>
      </c>
      <c r="G255" s="30">
        <f t="shared" si="31"/>
        <v>0</v>
      </c>
      <c r="H255" s="87">
        <f t="shared" si="32"/>
        <v>101844.39814814813</v>
      </c>
      <c r="I255" s="108"/>
      <c r="J255" s="95">
        <f t="shared" si="29"/>
        <v>0</v>
      </c>
      <c r="K255" s="63"/>
    </row>
    <row r="256" spans="1:11" s="3" customFormat="1" ht="15" customHeight="1">
      <c r="A256" s="24">
        <v>5</v>
      </c>
      <c r="B256" s="25" t="s">
        <v>28</v>
      </c>
      <c r="C256" s="32">
        <v>10</v>
      </c>
      <c r="D256" s="27">
        <v>119943</v>
      </c>
      <c r="E256" s="28">
        <f t="shared" si="30"/>
        <v>1199430</v>
      </c>
      <c r="F256" s="29">
        <v>0.05</v>
      </c>
      <c r="G256" s="30">
        <f t="shared" si="31"/>
        <v>1139458.5</v>
      </c>
      <c r="H256" s="87">
        <f t="shared" si="32"/>
        <v>105505.41666666666</v>
      </c>
      <c r="I256" s="87"/>
      <c r="J256" s="95">
        <f t="shared" si="29"/>
        <v>1055054.1666666665</v>
      </c>
      <c r="K256" s="63"/>
    </row>
    <row r="257" spans="1:11" s="3" customFormat="1" ht="15" customHeight="1">
      <c r="A257" s="24">
        <v>6</v>
      </c>
      <c r="B257" s="25" t="s">
        <v>29</v>
      </c>
      <c r="C257" s="26"/>
      <c r="D257" s="27">
        <v>94810</v>
      </c>
      <c r="E257" s="28">
        <f t="shared" si="30"/>
        <v>0</v>
      </c>
      <c r="F257" s="29">
        <v>0.05</v>
      </c>
      <c r="G257" s="30">
        <f t="shared" si="31"/>
        <v>0</v>
      </c>
      <c r="H257" s="87">
        <f t="shared" si="32"/>
        <v>83397.685185185182</v>
      </c>
      <c r="I257" s="87"/>
      <c r="J257" s="95">
        <f t="shared" si="29"/>
        <v>0</v>
      </c>
      <c r="K257" s="63"/>
    </row>
    <row r="258" spans="1:11" s="3" customFormat="1" ht="15" customHeight="1">
      <c r="A258" s="24">
        <v>7</v>
      </c>
      <c r="B258" s="25" t="s">
        <v>30</v>
      </c>
      <c r="C258" s="34"/>
      <c r="D258" s="27">
        <v>141396</v>
      </c>
      <c r="E258" s="28">
        <f t="shared" si="30"/>
        <v>0</v>
      </c>
      <c r="F258" s="29">
        <v>0.05</v>
      </c>
      <c r="G258" s="30">
        <f t="shared" si="31"/>
        <v>0</v>
      </c>
      <c r="H258" s="87">
        <f t="shared" si="32"/>
        <v>124376.11111111111</v>
      </c>
      <c r="I258" s="87"/>
      <c r="J258" s="95">
        <f t="shared" si="29"/>
        <v>0</v>
      </c>
      <c r="K258" s="63"/>
    </row>
    <row r="259" spans="1:11" s="3" customFormat="1" ht="15" customHeight="1">
      <c r="A259" s="24">
        <v>8</v>
      </c>
      <c r="B259" s="25" t="s">
        <v>31</v>
      </c>
      <c r="C259" s="26"/>
      <c r="D259" s="27">
        <v>232931</v>
      </c>
      <c r="E259" s="28">
        <f t="shared" si="30"/>
        <v>0</v>
      </c>
      <c r="F259" s="29">
        <v>0.05</v>
      </c>
      <c r="G259" s="30">
        <f t="shared" si="31"/>
        <v>0</v>
      </c>
      <c r="H259" s="87">
        <f t="shared" si="32"/>
        <v>204893.00925925921</v>
      </c>
      <c r="I259" s="87"/>
      <c r="J259" s="95">
        <f t="shared" si="29"/>
        <v>0</v>
      </c>
      <c r="K259" s="63"/>
    </row>
    <row r="260" spans="1:11" s="3" customFormat="1" ht="15" customHeight="1">
      <c r="A260" s="24">
        <v>9</v>
      </c>
      <c r="B260" s="36" t="s">
        <v>32</v>
      </c>
      <c r="C260" s="26"/>
      <c r="D260" s="27">
        <v>101534</v>
      </c>
      <c r="E260" s="28">
        <f t="shared" si="30"/>
        <v>0</v>
      </c>
      <c r="F260" s="29">
        <v>0.05</v>
      </c>
      <c r="G260" s="30">
        <f t="shared" si="31"/>
        <v>0</v>
      </c>
      <c r="H260" s="87">
        <f t="shared" si="32"/>
        <v>89312.314814814818</v>
      </c>
      <c r="I260" s="87"/>
      <c r="J260" s="95">
        <f t="shared" si="29"/>
        <v>0</v>
      </c>
      <c r="K260" s="63"/>
    </row>
    <row r="261" spans="1:11" s="3" customFormat="1" ht="15" customHeight="1">
      <c r="A261" s="24">
        <v>10</v>
      </c>
      <c r="B261" s="36" t="s">
        <v>33</v>
      </c>
      <c r="C261" s="37"/>
      <c r="D261" s="27">
        <v>110148</v>
      </c>
      <c r="E261" s="28">
        <f t="shared" si="30"/>
        <v>0</v>
      </c>
      <c r="F261" s="29">
        <v>0.05</v>
      </c>
      <c r="G261" s="30">
        <f t="shared" si="31"/>
        <v>0</v>
      </c>
      <c r="H261" s="87">
        <f t="shared" si="32"/>
        <v>96889.444444444423</v>
      </c>
      <c r="I261" s="87"/>
      <c r="J261" s="95">
        <f t="shared" si="29"/>
        <v>0</v>
      </c>
      <c r="K261" s="63"/>
    </row>
    <row r="262" spans="1:11" s="3" customFormat="1" ht="15" customHeight="1">
      <c r="A262" s="24">
        <v>11</v>
      </c>
      <c r="B262" s="25" t="s">
        <v>34</v>
      </c>
      <c r="C262" s="37">
        <v>5</v>
      </c>
      <c r="D262" s="27">
        <v>54198</v>
      </c>
      <c r="E262" s="28">
        <f t="shared" si="30"/>
        <v>270990</v>
      </c>
      <c r="F262" s="29">
        <v>0.05</v>
      </c>
      <c r="G262" s="30">
        <f t="shared" si="31"/>
        <v>257440.5</v>
      </c>
      <c r="H262" s="87">
        <f t="shared" si="32"/>
        <v>47674.166666666657</v>
      </c>
      <c r="I262" s="108"/>
      <c r="J262" s="95">
        <f t="shared" si="29"/>
        <v>238370.83333333328</v>
      </c>
      <c r="K262" s="63"/>
    </row>
    <row r="263" spans="1:11" s="3" customFormat="1" ht="15" customHeight="1">
      <c r="A263" s="24">
        <v>12</v>
      </c>
      <c r="B263" s="25" t="s">
        <v>35</v>
      </c>
      <c r="C263" s="37">
        <v>5</v>
      </c>
      <c r="D263" s="27">
        <v>49680</v>
      </c>
      <c r="E263" s="28">
        <f t="shared" si="30"/>
        <v>248400</v>
      </c>
      <c r="F263" s="29">
        <v>0.05</v>
      </c>
      <c r="G263" s="30">
        <f t="shared" si="31"/>
        <v>235980</v>
      </c>
      <c r="H263" s="87">
        <f t="shared" si="32"/>
        <v>43700</v>
      </c>
      <c r="I263" s="87"/>
      <c r="J263" s="95">
        <f t="shared" si="29"/>
        <v>218500</v>
      </c>
      <c r="K263" s="63"/>
    </row>
    <row r="264" spans="1:11" s="3" customFormat="1" ht="15" customHeight="1">
      <c r="A264" s="24">
        <v>13</v>
      </c>
      <c r="B264" s="25" t="s">
        <v>36</v>
      </c>
      <c r="C264" s="37"/>
      <c r="D264" s="38">
        <v>64152</v>
      </c>
      <c r="E264" s="28">
        <f t="shared" si="30"/>
        <v>0</v>
      </c>
      <c r="F264" s="29">
        <v>0.05</v>
      </c>
      <c r="G264" s="30">
        <f t="shared" si="31"/>
        <v>0</v>
      </c>
      <c r="H264" s="87">
        <f t="shared" si="32"/>
        <v>56429.999999999993</v>
      </c>
      <c r="I264" s="87"/>
      <c r="J264" s="95">
        <f t="shared" si="29"/>
        <v>0</v>
      </c>
      <c r="K264" s="63"/>
    </row>
    <row r="265" spans="1:11" s="3" customFormat="1" ht="15" customHeight="1">
      <c r="A265" s="24">
        <v>14</v>
      </c>
      <c r="B265" s="25" t="s">
        <v>37</v>
      </c>
      <c r="C265" s="37"/>
      <c r="D265" s="38">
        <v>65934</v>
      </c>
      <c r="E265" s="28">
        <f t="shared" si="30"/>
        <v>0</v>
      </c>
      <c r="F265" s="29">
        <v>0.05</v>
      </c>
      <c r="G265" s="30">
        <f t="shared" si="31"/>
        <v>0</v>
      </c>
      <c r="H265" s="87">
        <f t="shared" si="32"/>
        <v>57997.499999999993</v>
      </c>
      <c r="I265" s="87"/>
      <c r="J265" s="95">
        <f t="shared" si="29"/>
        <v>0</v>
      </c>
      <c r="K265" s="63"/>
    </row>
    <row r="266" spans="1:11" s="3" customFormat="1" ht="15" customHeight="1">
      <c r="A266" s="24">
        <v>15</v>
      </c>
      <c r="B266" s="25" t="s">
        <v>38</v>
      </c>
      <c r="C266" s="37"/>
      <c r="D266" s="38">
        <v>76626</v>
      </c>
      <c r="E266" s="28">
        <f t="shared" si="30"/>
        <v>0</v>
      </c>
      <c r="F266" s="29">
        <v>0.05</v>
      </c>
      <c r="G266" s="30">
        <f t="shared" si="31"/>
        <v>0</v>
      </c>
      <c r="H266" s="87">
        <f t="shared" si="32"/>
        <v>67402.5</v>
      </c>
      <c r="I266" s="87"/>
      <c r="J266" s="95">
        <f t="shared" si="29"/>
        <v>0</v>
      </c>
      <c r="K266" s="63"/>
    </row>
    <row r="267" spans="1:11" s="3" customFormat="1" ht="15" customHeight="1">
      <c r="A267" s="24">
        <v>16</v>
      </c>
      <c r="B267" s="25" t="s">
        <v>39</v>
      </c>
      <c r="C267" s="37"/>
      <c r="D267" s="38">
        <v>80190</v>
      </c>
      <c r="E267" s="28">
        <f t="shared" si="30"/>
        <v>0</v>
      </c>
      <c r="F267" s="29">
        <v>0.05</v>
      </c>
      <c r="G267" s="30">
        <f t="shared" si="31"/>
        <v>0</v>
      </c>
      <c r="H267" s="87">
        <f t="shared" si="32"/>
        <v>70537.5</v>
      </c>
      <c r="I267" s="87"/>
      <c r="J267" s="95">
        <f t="shared" si="29"/>
        <v>0</v>
      </c>
      <c r="K267" s="63"/>
    </row>
    <row r="268" spans="1:11" s="3" customFormat="1" ht="15" customHeight="1">
      <c r="A268" s="24">
        <v>17</v>
      </c>
      <c r="B268" s="25" t="s">
        <v>40</v>
      </c>
      <c r="C268" s="37"/>
      <c r="D268" s="38">
        <v>113832</v>
      </c>
      <c r="E268" s="28">
        <f t="shared" si="30"/>
        <v>0</v>
      </c>
      <c r="F268" s="29">
        <v>0.05</v>
      </c>
      <c r="G268" s="30">
        <f t="shared" si="31"/>
        <v>0</v>
      </c>
      <c r="H268" s="87">
        <f t="shared" si="32"/>
        <v>100130</v>
      </c>
      <c r="I268" s="87"/>
      <c r="J268" s="95">
        <f t="shared" si="29"/>
        <v>0</v>
      </c>
      <c r="K268" s="63"/>
    </row>
    <row r="269" spans="1:11" s="3" customFormat="1" ht="15" customHeight="1">
      <c r="A269" s="24">
        <v>18</v>
      </c>
      <c r="B269" s="25" t="s">
        <v>41</v>
      </c>
      <c r="C269" s="37"/>
      <c r="D269" s="39">
        <v>98010</v>
      </c>
      <c r="E269" s="28">
        <f t="shared" si="30"/>
        <v>0</v>
      </c>
      <c r="F269" s="29">
        <v>0.05</v>
      </c>
      <c r="G269" s="30">
        <f t="shared" si="31"/>
        <v>0</v>
      </c>
      <c r="H269" s="87">
        <f t="shared" si="32"/>
        <v>86212.5</v>
      </c>
      <c r="I269" s="87"/>
      <c r="J269" s="95">
        <f t="shared" si="29"/>
        <v>0</v>
      </c>
      <c r="K269" s="63"/>
    </row>
    <row r="270" spans="1:11" s="4" customFormat="1" ht="15" customHeight="1">
      <c r="A270" s="40"/>
      <c r="B270" s="41" t="s">
        <v>42</v>
      </c>
      <c r="C270" s="42">
        <f>SUM(C252:C269)</f>
        <v>30</v>
      </c>
      <c r="D270" s="42"/>
      <c r="E270" s="43">
        <f>SUM(E252:E269)</f>
        <v>2415560</v>
      </c>
      <c r="F270" s="43"/>
      <c r="G270" s="44">
        <f>SUM(G252:G269)-13</f>
        <v>2294769</v>
      </c>
      <c r="H270" s="89"/>
      <c r="I270" s="89"/>
      <c r="J270" s="100">
        <f>SUM(J252:J269)+1</f>
        <v>2124799.1481481479</v>
      </c>
    </row>
    <row r="271" spans="1:11" s="5" customFormat="1" ht="30" customHeight="1">
      <c r="A271" s="46"/>
      <c r="B271" s="47"/>
      <c r="C271" s="48"/>
      <c r="D271" s="48"/>
      <c r="E271" s="49"/>
      <c r="F271" s="49"/>
      <c r="G271" s="50"/>
      <c r="H271" s="90"/>
      <c r="I271" s="90"/>
      <c r="J271" s="102">
        <f>J270*0.08-1</f>
        <v>169982.93185185184</v>
      </c>
    </row>
    <row r="272" spans="1:11" s="6" customFormat="1" ht="15" customHeight="1">
      <c r="A272" s="283" t="s">
        <v>43</v>
      </c>
      <c r="B272" s="283"/>
      <c r="C272" s="284" t="s">
        <v>44</v>
      </c>
      <c r="D272" s="284"/>
      <c r="E272" s="54"/>
      <c r="F272" s="283" t="s">
        <v>45</v>
      </c>
      <c r="G272" s="283"/>
      <c r="H272" s="91"/>
      <c r="I272" s="91"/>
      <c r="J272" s="109">
        <f>SUM(J270:J271)</f>
        <v>2294782.0799999996</v>
      </c>
    </row>
    <row r="277" spans="1:11" s="1" customFormat="1" ht="15" customHeight="1">
      <c r="A277" s="279" t="s">
        <v>0</v>
      </c>
      <c r="B277" s="279"/>
      <c r="C277" s="279"/>
      <c r="D277" s="279"/>
      <c r="E277" s="279"/>
      <c r="F277" s="279"/>
      <c r="G277" s="279"/>
      <c r="H277" s="83"/>
      <c r="I277" s="83"/>
      <c r="J277" s="107" t="s">
        <v>1193</v>
      </c>
    </row>
    <row r="278" spans="1:11" s="1" customFormat="1" ht="15" customHeight="1">
      <c r="A278" s="279" t="s">
        <v>1</v>
      </c>
      <c r="B278" s="279"/>
      <c r="C278" s="279"/>
      <c r="D278" s="279"/>
      <c r="E278" s="279"/>
      <c r="F278" s="279"/>
      <c r="G278" s="279"/>
      <c r="H278" s="83"/>
      <c r="I278" s="83"/>
      <c r="J278" s="94"/>
    </row>
    <row r="279" spans="1:11" s="1" customFormat="1" ht="15" customHeight="1">
      <c r="A279" s="279" t="s">
        <v>2</v>
      </c>
      <c r="B279" s="279"/>
      <c r="C279" s="279"/>
      <c r="D279" s="279"/>
      <c r="E279" s="279"/>
      <c r="F279" s="279"/>
      <c r="G279" s="279"/>
      <c r="H279" s="83"/>
      <c r="I279" s="83"/>
      <c r="J279" s="95"/>
    </row>
    <row r="280" spans="1:11" s="1" customFormat="1" ht="15" customHeight="1">
      <c r="A280" s="279" t="s">
        <v>4</v>
      </c>
      <c r="B280" s="279"/>
      <c r="C280" s="279"/>
      <c r="D280" s="279"/>
      <c r="E280" s="279"/>
      <c r="F280" s="279"/>
      <c r="G280" s="279"/>
      <c r="H280" s="83"/>
      <c r="I280" s="83"/>
      <c r="J280" s="95"/>
    </row>
    <row r="281" spans="1:11" s="1" customFormat="1" ht="15" customHeight="1">
      <c r="A281" s="280" t="s">
        <v>6</v>
      </c>
      <c r="B281" s="280"/>
      <c r="C281" s="280"/>
      <c r="D281" s="280"/>
      <c r="E281" s="280"/>
      <c r="F281" s="280"/>
      <c r="G281" s="280"/>
      <c r="H281" s="83"/>
      <c r="I281" s="83"/>
      <c r="J281" s="95"/>
    </row>
    <row r="282" spans="1:11" s="2" customFormat="1" ht="15" customHeight="1">
      <c r="A282" s="9"/>
      <c r="B282" s="9"/>
      <c r="C282" s="281" t="s">
        <v>416</v>
      </c>
      <c r="D282" s="281"/>
      <c r="E282" s="281"/>
      <c r="F282" s="281"/>
      <c r="G282" s="281"/>
      <c r="H282" s="105"/>
      <c r="I282" s="83"/>
      <c r="J282" s="95"/>
    </row>
    <row r="283" spans="1:11" s="1" customFormat="1" ht="15" customHeight="1">
      <c r="A283" s="11" t="s">
        <v>1194</v>
      </c>
      <c r="B283" s="312"/>
      <c r="C283" s="312"/>
      <c r="D283" s="286"/>
      <c r="E283" s="286"/>
      <c r="F283" s="286"/>
      <c r="G283" s="286"/>
      <c r="H283" s="84"/>
      <c r="I283" s="84"/>
      <c r="J283" s="95"/>
    </row>
    <row r="284" spans="1:11" s="1" customFormat="1" ht="15" customHeight="1">
      <c r="A284" s="11" t="s">
        <v>9</v>
      </c>
      <c r="B284" s="286"/>
      <c r="C284" s="286"/>
      <c r="D284" s="286"/>
      <c r="E284" s="16"/>
      <c r="F284" s="11"/>
      <c r="G284" s="16"/>
      <c r="H284" s="86"/>
      <c r="I284" s="313"/>
      <c r="J284" s="313"/>
      <c r="K284" s="74"/>
    </row>
    <row r="285" spans="1:11" s="1" customFormat="1" ht="15" customHeight="1">
      <c r="A285" s="11" t="s">
        <v>11</v>
      </c>
      <c r="B285" s="289" t="s">
        <v>1205</v>
      </c>
      <c r="C285" s="289"/>
      <c r="D285" s="289"/>
      <c r="E285" s="289"/>
      <c r="F285" s="18"/>
      <c r="G285" s="19" t="s">
        <v>13</v>
      </c>
      <c r="H285" s="83"/>
      <c r="I285" s="83"/>
      <c r="J285" s="95"/>
    </row>
    <row r="286" spans="1:11" s="1" customFormat="1" ht="15" customHeight="1">
      <c r="A286" s="21" t="s">
        <v>14</v>
      </c>
      <c r="B286" s="21" t="s">
        <v>16</v>
      </c>
      <c r="C286" s="21" t="s">
        <v>17</v>
      </c>
      <c r="D286" s="22" t="s">
        <v>18</v>
      </c>
      <c r="E286" s="23" t="s">
        <v>19</v>
      </c>
      <c r="F286" s="23" t="s">
        <v>1196</v>
      </c>
      <c r="G286" s="21" t="s">
        <v>21</v>
      </c>
      <c r="H286" s="83"/>
      <c r="I286" s="105" t="s">
        <v>1197</v>
      </c>
      <c r="J286" s="95"/>
    </row>
    <row r="287" spans="1:11" s="3" customFormat="1" ht="15" customHeight="1">
      <c r="A287" s="24">
        <v>1</v>
      </c>
      <c r="B287" s="25" t="s">
        <v>23</v>
      </c>
      <c r="C287" s="26"/>
      <c r="D287" s="27">
        <v>79305</v>
      </c>
      <c r="E287" s="28">
        <f>D287*C287</f>
        <v>0</v>
      </c>
      <c r="F287" s="29">
        <v>0.05</v>
      </c>
      <c r="G287" s="30">
        <f>E287-E287*F287</f>
        <v>0</v>
      </c>
      <c r="H287" s="87">
        <f>D287/1.08*0.95</f>
        <v>69759.027777777766</v>
      </c>
      <c r="I287" s="87"/>
      <c r="J287" s="95">
        <f t="shared" ref="J287:J304" si="33">H287*C287</f>
        <v>0</v>
      </c>
      <c r="K287" s="63"/>
    </row>
    <row r="288" spans="1:11" s="3" customFormat="1" ht="15" customHeight="1">
      <c r="A288" s="24">
        <v>2</v>
      </c>
      <c r="B288" s="25" t="s">
        <v>25</v>
      </c>
      <c r="C288" s="32">
        <v>10</v>
      </c>
      <c r="D288" s="27">
        <v>128591</v>
      </c>
      <c r="E288" s="28">
        <f t="shared" ref="E288:E304" si="34">D288*C288</f>
        <v>1285910</v>
      </c>
      <c r="F288" s="29">
        <v>0.05</v>
      </c>
      <c r="G288" s="30">
        <f t="shared" ref="G288:G304" si="35">E288-E288*F288</f>
        <v>1221614.5</v>
      </c>
      <c r="H288" s="87">
        <f t="shared" ref="H288:H304" si="36">D288/1.08*0.95</f>
        <v>113112.45370370369</v>
      </c>
      <c r="I288" s="87"/>
      <c r="J288" s="95">
        <f t="shared" si="33"/>
        <v>1131124.5370370368</v>
      </c>
      <c r="K288" s="63"/>
    </row>
    <row r="289" spans="1:11" s="3" customFormat="1" ht="15" customHeight="1">
      <c r="A289" s="24">
        <v>3</v>
      </c>
      <c r="B289" s="25" t="s">
        <v>26</v>
      </c>
      <c r="C289" s="34"/>
      <c r="D289" s="27">
        <v>60043</v>
      </c>
      <c r="E289" s="28">
        <f t="shared" si="34"/>
        <v>0</v>
      </c>
      <c r="F289" s="29">
        <v>0.05</v>
      </c>
      <c r="G289" s="30">
        <f t="shared" si="35"/>
        <v>0</v>
      </c>
      <c r="H289" s="87">
        <f t="shared" si="36"/>
        <v>52815.601851851847</v>
      </c>
      <c r="I289" s="87"/>
      <c r="J289" s="95">
        <f t="shared" si="33"/>
        <v>0</v>
      </c>
      <c r="K289" s="63"/>
    </row>
    <row r="290" spans="1:11" s="3" customFormat="1" ht="15" customHeight="1">
      <c r="A290" s="24">
        <v>4</v>
      </c>
      <c r="B290" s="25" t="s">
        <v>27</v>
      </c>
      <c r="C290" s="106"/>
      <c r="D290" s="27">
        <v>115781</v>
      </c>
      <c r="E290" s="28">
        <f t="shared" si="34"/>
        <v>0</v>
      </c>
      <c r="F290" s="29">
        <v>0.05</v>
      </c>
      <c r="G290" s="30">
        <f t="shared" si="35"/>
        <v>0</v>
      </c>
      <c r="H290" s="87">
        <f t="shared" si="36"/>
        <v>101844.39814814813</v>
      </c>
      <c r="I290" s="108"/>
      <c r="J290" s="95">
        <f t="shared" si="33"/>
        <v>0</v>
      </c>
      <c r="K290" s="63"/>
    </row>
    <row r="291" spans="1:11" s="3" customFormat="1" ht="15" customHeight="1">
      <c r="A291" s="24">
        <v>5</v>
      </c>
      <c r="B291" s="25" t="s">
        <v>28</v>
      </c>
      <c r="C291" s="32">
        <v>10</v>
      </c>
      <c r="D291" s="27">
        <v>119943</v>
      </c>
      <c r="E291" s="28">
        <f t="shared" si="34"/>
        <v>1199430</v>
      </c>
      <c r="F291" s="29">
        <v>0.05</v>
      </c>
      <c r="G291" s="30">
        <f t="shared" si="35"/>
        <v>1139458.5</v>
      </c>
      <c r="H291" s="87">
        <f t="shared" si="36"/>
        <v>105505.41666666666</v>
      </c>
      <c r="I291" s="87"/>
      <c r="J291" s="95">
        <f t="shared" si="33"/>
        <v>1055054.1666666665</v>
      </c>
      <c r="K291" s="63"/>
    </row>
    <row r="292" spans="1:11" s="3" customFormat="1" ht="15" customHeight="1">
      <c r="A292" s="24">
        <v>6</v>
      </c>
      <c r="B292" s="25" t="s">
        <v>29</v>
      </c>
      <c r="C292" s="26"/>
      <c r="D292" s="27">
        <v>94810</v>
      </c>
      <c r="E292" s="28">
        <f t="shared" si="34"/>
        <v>0</v>
      </c>
      <c r="F292" s="29">
        <v>0.05</v>
      </c>
      <c r="G292" s="30">
        <f t="shared" si="35"/>
        <v>0</v>
      </c>
      <c r="H292" s="87">
        <f t="shared" si="36"/>
        <v>83397.685185185182</v>
      </c>
      <c r="I292" s="87"/>
      <c r="J292" s="95">
        <f t="shared" si="33"/>
        <v>0</v>
      </c>
      <c r="K292" s="63"/>
    </row>
    <row r="293" spans="1:11" s="3" customFormat="1" ht="15" customHeight="1">
      <c r="A293" s="24">
        <v>7</v>
      </c>
      <c r="B293" s="25" t="s">
        <v>30</v>
      </c>
      <c r="C293" s="34"/>
      <c r="D293" s="27">
        <v>141396</v>
      </c>
      <c r="E293" s="28">
        <f t="shared" si="34"/>
        <v>0</v>
      </c>
      <c r="F293" s="29">
        <v>0.05</v>
      </c>
      <c r="G293" s="30">
        <f t="shared" si="35"/>
        <v>0</v>
      </c>
      <c r="H293" s="87">
        <f t="shared" si="36"/>
        <v>124376.11111111111</v>
      </c>
      <c r="I293" s="87"/>
      <c r="J293" s="95">
        <f t="shared" si="33"/>
        <v>0</v>
      </c>
      <c r="K293" s="63"/>
    </row>
    <row r="294" spans="1:11" s="3" customFormat="1" ht="15" customHeight="1">
      <c r="A294" s="24">
        <v>8</v>
      </c>
      <c r="B294" s="25" t="s">
        <v>31</v>
      </c>
      <c r="C294" s="26">
        <v>10</v>
      </c>
      <c r="D294" s="27">
        <v>232931</v>
      </c>
      <c r="E294" s="28">
        <f t="shared" si="34"/>
        <v>2329310</v>
      </c>
      <c r="F294" s="29">
        <v>0.05</v>
      </c>
      <c r="G294" s="30">
        <f t="shared" si="35"/>
        <v>2212844.5</v>
      </c>
      <c r="H294" s="87">
        <f t="shared" si="36"/>
        <v>204893.00925925921</v>
      </c>
      <c r="I294" s="87"/>
      <c r="J294" s="95">
        <f t="shared" si="33"/>
        <v>2048930.0925925921</v>
      </c>
      <c r="K294" s="63"/>
    </row>
    <row r="295" spans="1:11" s="3" customFormat="1" ht="15" customHeight="1">
      <c r="A295" s="24">
        <v>9</v>
      </c>
      <c r="B295" s="36" t="s">
        <v>32</v>
      </c>
      <c r="C295" s="26"/>
      <c r="D295" s="27">
        <v>101534</v>
      </c>
      <c r="E295" s="28">
        <f t="shared" si="34"/>
        <v>0</v>
      </c>
      <c r="F295" s="29">
        <v>0.05</v>
      </c>
      <c r="G295" s="30">
        <f t="shared" si="35"/>
        <v>0</v>
      </c>
      <c r="H295" s="87">
        <f t="shared" si="36"/>
        <v>89312.314814814818</v>
      </c>
      <c r="I295" s="87"/>
      <c r="J295" s="95">
        <f t="shared" si="33"/>
        <v>0</v>
      </c>
      <c r="K295" s="63"/>
    </row>
    <row r="296" spans="1:11" s="3" customFormat="1" ht="15" customHeight="1">
      <c r="A296" s="24">
        <v>10</v>
      </c>
      <c r="B296" s="36" t="s">
        <v>33</v>
      </c>
      <c r="C296" s="37"/>
      <c r="D296" s="27">
        <v>110148</v>
      </c>
      <c r="E296" s="28">
        <f t="shared" si="34"/>
        <v>0</v>
      </c>
      <c r="F296" s="29">
        <v>0.05</v>
      </c>
      <c r="G296" s="30">
        <f t="shared" si="35"/>
        <v>0</v>
      </c>
      <c r="H296" s="87">
        <f t="shared" si="36"/>
        <v>96889.444444444423</v>
      </c>
      <c r="I296" s="87"/>
      <c r="J296" s="95">
        <f t="shared" si="33"/>
        <v>0</v>
      </c>
      <c r="K296" s="63"/>
    </row>
    <row r="297" spans="1:11" s="3" customFormat="1" ht="15" customHeight="1">
      <c r="A297" s="24">
        <v>11</v>
      </c>
      <c r="B297" s="25" t="s">
        <v>34</v>
      </c>
      <c r="C297" s="37"/>
      <c r="D297" s="27">
        <v>54198</v>
      </c>
      <c r="E297" s="28">
        <f t="shared" si="34"/>
        <v>0</v>
      </c>
      <c r="F297" s="29">
        <v>0.05</v>
      </c>
      <c r="G297" s="30">
        <f t="shared" si="35"/>
        <v>0</v>
      </c>
      <c r="H297" s="87">
        <f t="shared" si="36"/>
        <v>47674.166666666657</v>
      </c>
      <c r="I297" s="108"/>
      <c r="J297" s="95">
        <f t="shared" si="33"/>
        <v>0</v>
      </c>
      <c r="K297" s="63"/>
    </row>
    <row r="298" spans="1:11" s="3" customFormat="1" ht="15" customHeight="1">
      <c r="A298" s="24">
        <v>12</v>
      </c>
      <c r="B298" s="25" t="s">
        <v>35</v>
      </c>
      <c r="C298" s="37"/>
      <c r="D298" s="27">
        <v>49680</v>
      </c>
      <c r="E298" s="28">
        <f t="shared" si="34"/>
        <v>0</v>
      </c>
      <c r="F298" s="29">
        <v>0.05</v>
      </c>
      <c r="G298" s="30">
        <f t="shared" si="35"/>
        <v>0</v>
      </c>
      <c r="H298" s="87">
        <f t="shared" si="36"/>
        <v>43700</v>
      </c>
      <c r="I298" s="87"/>
      <c r="J298" s="95">
        <f t="shared" si="33"/>
        <v>0</v>
      </c>
      <c r="K298" s="63"/>
    </row>
    <row r="299" spans="1:11" s="3" customFormat="1" ht="15" customHeight="1">
      <c r="A299" s="24">
        <v>13</v>
      </c>
      <c r="B299" s="25" t="s">
        <v>36</v>
      </c>
      <c r="C299" s="37"/>
      <c r="D299" s="38">
        <v>64152</v>
      </c>
      <c r="E299" s="28">
        <f t="shared" si="34"/>
        <v>0</v>
      </c>
      <c r="F299" s="29">
        <v>0.05</v>
      </c>
      <c r="G299" s="30">
        <f t="shared" si="35"/>
        <v>0</v>
      </c>
      <c r="H299" s="87">
        <f t="shared" si="36"/>
        <v>56429.999999999993</v>
      </c>
      <c r="I299" s="87"/>
      <c r="J299" s="95">
        <f t="shared" si="33"/>
        <v>0</v>
      </c>
      <c r="K299" s="63"/>
    </row>
    <row r="300" spans="1:11" s="3" customFormat="1" ht="15" customHeight="1">
      <c r="A300" s="24">
        <v>14</v>
      </c>
      <c r="B300" s="25" t="s">
        <v>37</v>
      </c>
      <c r="C300" s="37"/>
      <c r="D300" s="38">
        <v>65934</v>
      </c>
      <c r="E300" s="28">
        <f t="shared" si="34"/>
        <v>0</v>
      </c>
      <c r="F300" s="29">
        <v>0.05</v>
      </c>
      <c r="G300" s="30">
        <f t="shared" si="35"/>
        <v>0</v>
      </c>
      <c r="H300" s="87">
        <f t="shared" si="36"/>
        <v>57997.499999999993</v>
      </c>
      <c r="I300" s="87"/>
      <c r="J300" s="95">
        <f t="shared" si="33"/>
        <v>0</v>
      </c>
      <c r="K300" s="63"/>
    </row>
    <row r="301" spans="1:11" s="3" customFormat="1" ht="15" customHeight="1">
      <c r="A301" s="24">
        <v>15</v>
      </c>
      <c r="B301" s="25" t="s">
        <v>38</v>
      </c>
      <c r="C301" s="37"/>
      <c r="D301" s="38">
        <v>76626</v>
      </c>
      <c r="E301" s="28">
        <f t="shared" si="34"/>
        <v>0</v>
      </c>
      <c r="F301" s="29">
        <v>0.05</v>
      </c>
      <c r="G301" s="30">
        <f t="shared" si="35"/>
        <v>0</v>
      </c>
      <c r="H301" s="87">
        <f t="shared" si="36"/>
        <v>67402.5</v>
      </c>
      <c r="I301" s="87"/>
      <c r="J301" s="95">
        <f t="shared" si="33"/>
        <v>0</v>
      </c>
      <c r="K301" s="63"/>
    </row>
    <row r="302" spans="1:11" s="3" customFormat="1" ht="15" customHeight="1">
      <c r="A302" s="24">
        <v>16</v>
      </c>
      <c r="B302" s="25" t="s">
        <v>39</v>
      </c>
      <c r="C302" s="37"/>
      <c r="D302" s="38">
        <v>80190</v>
      </c>
      <c r="E302" s="28">
        <f t="shared" si="34"/>
        <v>0</v>
      </c>
      <c r="F302" s="29">
        <v>0.05</v>
      </c>
      <c r="G302" s="30">
        <f t="shared" si="35"/>
        <v>0</v>
      </c>
      <c r="H302" s="87">
        <f t="shared" si="36"/>
        <v>70537.5</v>
      </c>
      <c r="I302" s="87"/>
      <c r="J302" s="95">
        <f t="shared" si="33"/>
        <v>0</v>
      </c>
      <c r="K302" s="63"/>
    </row>
    <row r="303" spans="1:11" s="3" customFormat="1" ht="15" customHeight="1">
      <c r="A303" s="24">
        <v>17</v>
      </c>
      <c r="B303" s="25" t="s">
        <v>40</v>
      </c>
      <c r="C303" s="37"/>
      <c r="D303" s="38">
        <v>113832</v>
      </c>
      <c r="E303" s="28">
        <f t="shared" si="34"/>
        <v>0</v>
      </c>
      <c r="F303" s="29">
        <v>0.05</v>
      </c>
      <c r="G303" s="30">
        <f t="shared" si="35"/>
        <v>0</v>
      </c>
      <c r="H303" s="87">
        <f t="shared" si="36"/>
        <v>100130</v>
      </c>
      <c r="I303" s="87"/>
      <c r="J303" s="95">
        <f t="shared" si="33"/>
        <v>0</v>
      </c>
      <c r="K303" s="63"/>
    </row>
    <row r="304" spans="1:11" s="3" customFormat="1" ht="15" customHeight="1">
      <c r="A304" s="24">
        <v>18</v>
      </c>
      <c r="B304" s="25" t="s">
        <v>41</v>
      </c>
      <c r="C304" s="37"/>
      <c r="D304" s="39">
        <v>98010</v>
      </c>
      <c r="E304" s="28">
        <f t="shared" si="34"/>
        <v>0</v>
      </c>
      <c r="F304" s="29">
        <v>0.05</v>
      </c>
      <c r="G304" s="30">
        <f t="shared" si="35"/>
        <v>0</v>
      </c>
      <c r="H304" s="87">
        <f t="shared" si="36"/>
        <v>86212.5</v>
      </c>
      <c r="I304" s="87"/>
      <c r="J304" s="95">
        <f t="shared" si="33"/>
        <v>0</v>
      </c>
      <c r="K304" s="63"/>
    </row>
    <row r="305" spans="1:11" s="4" customFormat="1" ht="15" customHeight="1">
      <c r="A305" s="40"/>
      <c r="B305" s="41" t="s">
        <v>42</v>
      </c>
      <c r="C305" s="42">
        <f>SUM(C287:C304)</f>
        <v>30</v>
      </c>
      <c r="D305" s="42"/>
      <c r="E305" s="43">
        <f>SUM(E287:E304)</f>
        <v>4814650</v>
      </c>
      <c r="F305" s="43"/>
      <c r="G305" s="44">
        <f>SUM(G287:G304)-13</f>
        <v>4573904.5</v>
      </c>
      <c r="H305" s="89"/>
      <c r="I305" s="89"/>
      <c r="J305" s="100">
        <f>SUM(J287:J304)+1</f>
        <v>4235109.7962962957</v>
      </c>
    </row>
    <row r="306" spans="1:11" s="5" customFormat="1" ht="30" customHeight="1">
      <c r="A306" s="46"/>
      <c r="B306" s="47"/>
      <c r="C306" s="48"/>
      <c r="D306" s="48"/>
      <c r="E306" s="49"/>
      <c r="F306" s="49"/>
      <c r="G306" s="50"/>
      <c r="H306" s="90"/>
      <c r="I306" s="90"/>
      <c r="J306" s="102">
        <f>J305*0.08-1</f>
        <v>338807.78370370367</v>
      </c>
    </row>
    <row r="307" spans="1:11" s="6" customFormat="1" ht="15" customHeight="1">
      <c r="A307" s="283" t="s">
        <v>43</v>
      </c>
      <c r="B307" s="283"/>
      <c r="C307" s="284" t="s">
        <v>44</v>
      </c>
      <c r="D307" s="284"/>
      <c r="E307" s="54"/>
      <c r="F307" s="283" t="s">
        <v>45</v>
      </c>
      <c r="G307" s="283"/>
      <c r="H307" s="91"/>
      <c r="I307" s="91"/>
      <c r="J307" s="109">
        <f>SUM(J305:J306)</f>
        <v>4573917.5799999991</v>
      </c>
    </row>
    <row r="312" spans="1:11" s="1" customFormat="1" ht="15" customHeight="1">
      <c r="A312" s="279" t="s">
        <v>0</v>
      </c>
      <c r="B312" s="279"/>
      <c r="C312" s="279"/>
      <c r="D312" s="279"/>
      <c r="E312" s="279"/>
      <c r="F312" s="279"/>
      <c r="G312" s="279"/>
      <c r="H312" s="83"/>
      <c r="I312" s="83"/>
      <c r="J312" s="107" t="s">
        <v>1193</v>
      </c>
    </row>
    <row r="313" spans="1:11" s="1" customFormat="1" ht="15" customHeight="1">
      <c r="A313" s="279" t="s">
        <v>1</v>
      </c>
      <c r="B313" s="279"/>
      <c r="C313" s="279"/>
      <c r="D313" s="279"/>
      <c r="E313" s="279"/>
      <c r="F313" s="279"/>
      <c r="G313" s="279"/>
      <c r="H313" s="83"/>
      <c r="I313" s="83"/>
      <c r="J313" s="94"/>
    </row>
    <row r="314" spans="1:11" s="1" customFormat="1" ht="15" customHeight="1">
      <c r="A314" s="279" t="s">
        <v>2</v>
      </c>
      <c r="B314" s="279"/>
      <c r="C314" s="279"/>
      <c r="D314" s="279"/>
      <c r="E314" s="279"/>
      <c r="F314" s="279"/>
      <c r="G314" s="279"/>
      <c r="H314" s="83"/>
      <c r="I314" s="83"/>
      <c r="J314" s="95"/>
    </row>
    <row r="315" spans="1:11" s="1" customFormat="1" ht="15" customHeight="1">
      <c r="A315" s="279" t="s">
        <v>4</v>
      </c>
      <c r="B315" s="279"/>
      <c r="C315" s="279"/>
      <c r="D315" s="279"/>
      <c r="E315" s="279"/>
      <c r="F315" s="279"/>
      <c r="G315" s="279"/>
      <c r="H315" s="83"/>
      <c r="I315" s="83"/>
      <c r="J315" s="95"/>
    </row>
    <row r="316" spans="1:11" s="1" customFormat="1" ht="15" customHeight="1">
      <c r="A316" s="280" t="s">
        <v>6</v>
      </c>
      <c r="B316" s="280"/>
      <c r="C316" s="280"/>
      <c r="D316" s="280"/>
      <c r="E316" s="280"/>
      <c r="F316" s="280"/>
      <c r="G316" s="280"/>
      <c r="H316" s="83"/>
      <c r="I316" s="83"/>
      <c r="J316" s="95"/>
    </row>
    <row r="317" spans="1:11" s="2" customFormat="1" ht="15" customHeight="1">
      <c r="A317" s="9"/>
      <c r="B317" s="9"/>
      <c r="C317" s="281" t="s">
        <v>486</v>
      </c>
      <c r="D317" s="281"/>
      <c r="E317" s="281"/>
      <c r="F317" s="281"/>
      <c r="G317" s="281"/>
      <c r="H317" s="105"/>
      <c r="I317" s="83"/>
      <c r="J317" s="95"/>
    </row>
    <row r="318" spans="1:11" s="1" customFormat="1" ht="15" customHeight="1">
      <c r="A318" s="11" t="s">
        <v>1194</v>
      </c>
      <c r="B318" s="312"/>
      <c r="C318" s="312"/>
      <c r="D318" s="286"/>
      <c r="E318" s="286"/>
      <c r="F318" s="286"/>
      <c r="G318" s="286"/>
      <c r="H318" s="84"/>
      <c r="I318" s="84"/>
      <c r="J318" s="95"/>
    </row>
    <row r="319" spans="1:11" s="1" customFormat="1" ht="15" customHeight="1">
      <c r="A319" s="11" t="s">
        <v>9</v>
      </c>
      <c r="B319" s="286"/>
      <c r="C319" s="286"/>
      <c r="D319" s="286"/>
      <c r="E319" s="16"/>
      <c r="F319" s="11"/>
      <c r="G319" s="16"/>
      <c r="H319" s="86"/>
      <c r="I319" s="313"/>
      <c r="J319" s="313"/>
      <c r="K319" s="74"/>
    </row>
    <row r="320" spans="1:11" s="1" customFormat="1" ht="15" customHeight="1">
      <c r="A320" s="11" t="s">
        <v>11</v>
      </c>
      <c r="B320" s="289" t="s">
        <v>1206</v>
      </c>
      <c r="C320" s="289"/>
      <c r="D320" s="289"/>
      <c r="E320" s="289"/>
      <c r="F320" s="18"/>
      <c r="G320" s="19" t="s">
        <v>13</v>
      </c>
      <c r="H320" s="83"/>
      <c r="I320" s="83"/>
      <c r="J320" s="95"/>
    </row>
    <row r="321" spans="1:11" s="1" customFormat="1" ht="15" customHeight="1">
      <c r="A321" s="21" t="s">
        <v>14</v>
      </c>
      <c r="B321" s="21" t="s">
        <v>16</v>
      </c>
      <c r="C321" s="21" t="s">
        <v>17</v>
      </c>
      <c r="D321" s="22" t="s">
        <v>18</v>
      </c>
      <c r="E321" s="23" t="s">
        <v>19</v>
      </c>
      <c r="F321" s="23" t="s">
        <v>1196</v>
      </c>
      <c r="G321" s="21" t="s">
        <v>21</v>
      </c>
      <c r="H321" s="83"/>
      <c r="I321" s="105" t="s">
        <v>1197</v>
      </c>
      <c r="J321" s="95"/>
    </row>
    <row r="322" spans="1:11" s="3" customFormat="1" ht="15" customHeight="1">
      <c r="A322" s="24">
        <v>1</v>
      </c>
      <c r="B322" s="25" t="s">
        <v>23</v>
      </c>
      <c r="C322" s="26">
        <v>3</v>
      </c>
      <c r="D322" s="27">
        <v>79305</v>
      </c>
      <c r="E322" s="28">
        <f>D322*C322</f>
        <v>237915</v>
      </c>
      <c r="F322" s="29">
        <v>0.05</v>
      </c>
      <c r="G322" s="30">
        <f>E322-E322*F322</f>
        <v>226019.25</v>
      </c>
      <c r="H322" s="87">
        <f>D322/1.08*0.95</f>
        <v>69759.027777777766</v>
      </c>
      <c r="I322" s="87"/>
      <c r="J322" s="95">
        <f t="shared" ref="J322:J339" si="37">H322*C322</f>
        <v>209277.08333333331</v>
      </c>
      <c r="K322" s="63"/>
    </row>
    <row r="323" spans="1:11" s="3" customFormat="1" ht="15" customHeight="1">
      <c r="A323" s="24">
        <v>2</v>
      </c>
      <c r="B323" s="25" t="s">
        <v>25</v>
      </c>
      <c r="C323" s="32"/>
      <c r="D323" s="27">
        <v>128591</v>
      </c>
      <c r="E323" s="28">
        <f t="shared" ref="E323:E339" si="38">D323*C323</f>
        <v>0</v>
      </c>
      <c r="F323" s="29">
        <v>0.05</v>
      </c>
      <c r="G323" s="30">
        <f t="shared" ref="G323:G339" si="39">E323-E323*F323</f>
        <v>0</v>
      </c>
      <c r="H323" s="87">
        <f t="shared" ref="H323:H339" si="40">D323/1.08*0.95</f>
        <v>113112.45370370369</v>
      </c>
      <c r="I323" s="87"/>
      <c r="J323" s="95">
        <f t="shared" si="37"/>
        <v>0</v>
      </c>
      <c r="K323" s="63"/>
    </row>
    <row r="324" spans="1:11" s="3" customFormat="1" ht="15" customHeight="1">
      <c r="A324" s="24">
        <v>3</v>
      </c>
      <c r="B324" s="25" t="s">
        <v>26</v>
      </c>
      <c r="C324" s="34">
        <v>3</v>
      </c>
      <c r="D324" s="27">
        <v>60043</v>
      </c>
      <c r="E324" s="28">
        <f t="shared" si="38"/>
        <v>180129</v>
      </c>
      <c r="F324" s="29">
        <v>0.05</v>
      </c>
      <c r="G324" s="30">
        <f t="shared" si="39"/>
        <v>171122.55</v>
      </c>
      <c r="H324" s="87">
        <f t="shared" si="40"/>
        <v>52815.601851851847</v>
      </c>
      <c r="I324" s="87"/>
      <c r="J324" s="95">
        <f t="shared" si="37"/>
        <v>158446.80555555553</v>
      </c>
      <c r="K324" s="63"/>
    </row>
    <row r="325" spans="1:11" s="3" customFormat="1" ht="15" customHeight="1">
      <c r="A325" s="24">
        <v>4</v>
      </c>
      <c r="B325" s="25" t="s">
        <v>27</v>
      </c>
      <c r="C325" s="106">
        <v>3</v>
      </c>
      <c r="D325" s="27">
        <v>115781</v>
      </c>
      <c r="E325" s="28">
        <f t="shared" si="38"/>
        <v>347343</v>
      </c>
      <c r="F325" s="29">
        <v>0.05</v>
      </c>
      <c r="G325" s="30">
        <f t="shared" si="39"/>
        <v>329975.84999999998</v>
      </c>
      <c r="H325" s="87">
        <f t="shared" si="40"/>
        <v>101844.39814814813</v>
      </c>
      <c r="I325" s="108"/>
      <c r="J325" s="95">
        <f t="shared" si="37"/>
        <v>305533.19444444438</v>
      </c>
      <c r="K325" s="63"/>
    </row>
    <row r="326" spans="1:11" s="3" customFormat="1" ht="15" customHeight="1">
      <c r="A326" s="24">
        <v>5</v>
      </c>
      <c r="B326" s="25" t="s">
        <v>28</v>
      </c>
      <c r="C326" s="32">
        <v>5</v>
      </c>
      <c r="D326" s="27">
        <v>119943</v>
      </c>
      <c r="E326" s="28">
        <f t="shared" si="38"/>
        <v>599715</v>
      </c>
      <c r="F326" s="29">
        <v>0.05</v>
      </c>
      <c r="G326" s="30">
        <f t="shared" si="39"/>
        <v>569729.25</v>
      </c>
      <c r="H326" s="87">
        <f t="shared" si="40"/>
        <v>105505.41666666666</v>
      </c>
      <c r="I326" s="87"/>
      <c r="J326" s="95">
        <f t="shared" si="37"/>
        <v>527527.08333333326</v>
      </c>
      <c r="K326" s="63"/>
    </row>
    <row r="327" spans="1:11" s="3" customFormat="1" ht="15" customHeight="1">
      <c r="A327" s="24">
        <v>6</v>
      </c>
      <c r="B327" s="25" t="s">
        <v>29</v>
      </c>
      <c r="C327" s="26">
        <v>5</v>
      </c>
      <c r="D327" s="27">
        <v>94810</v>
      </c>
      <c r="E327" s="28">
        <f t="shared" si="38"/>
        <v>474050</v>
      </c>
      <c r="F327" s="29">
        <v>0.05</v>
      </c>
      <c r="G327" s="30">
        <f t="shared" si="39"/>
        <v>450347.5</v>
      </c>
      <c r="H327" s="87">
        <f t="shared" si="40"/>
        <v>83397.685185185182</v>
      </c>
      <c r="I327" s="87"/>
      <c r="J327" s="95">
        <f t="shared" si="37"/>
        <v>416988.4259259259</v>
      </c>
      <c r="K327" s="63"/>
    </row>
    <row r="328" spans="1:11" s="3" customFormat="1" ht="15" customHeight="1">
      <c r="A328" s="24">
        <v>7</v>
      </c>
      <c r="B328" s="25" t="s">
        <v>30</v>
      </c>
      <c r="C328" s="34"/>
      <c r="D328" s="27">
        <v>141396</v>
      </c>
      <c r="E328" s="28">
        <f t="shared" si="38"/>
        <v>0</v>
      </c>
      <c r="F328" s="29">
        <v>0.05</v>
      </c>
      <c r="G328" s="30">
        <f t="shared" si="39"/>
        <v>0</v>
      </c>
      <c r="H328" s="87">
        <f t="shared" si="40"/>
        <v>124376.11111111111</v>
      </c>
      <c r="I328" s="87"/>
      <c r="J328" s="95">
        <f t="shared" si="37"/>
        <v>0</v>
      </c>
      <c r="K328" s="63"/>
    </row>
    <row r="329" spans="1:11" s="3" customFormat="1" ht="15" customHeight="1">
      <c r="A329" s="24">
        <v>8</v>
      </c>
      <c r="B329" s="25" t="s">
        <v>31</v>
      </c>
      <c r="C329" s="26"/>
      <c r="D329" s="27">
        <v>232931</v>
      </c>
      <c r="E329" s="28">
        <f t="shared" si="38"/>
        <v>0</v>
      </c>
      <c r="F329" s="29">
        <v>0.05</v>
      </c>
      <c r="G329" s="30">
        <f t="shared" si="39"/>
        <v>0</v>
      </c>
      <c r="H329" s="87">
        <f t="shared" si="40"/>
        <v>204893.00925925921</v>
      </c>
      <c r="I329" s="87"/>
      <c r="J329" s="95">
        <f t="shared" si="37"/>
        <v>0</v>
      </c>
      <c r="K329" s="63"/>
    </row>
    <row r="330" spans="1:11" s="3" customFormat="1" ht="15" customHeight="1">
      <c r="A330" s="24">
        <v>9</v>
      </c>
      <c r="B330" s="36" t="s">
        <v>32</v>
      </c>
      <c r="C330" s="26"/>
      <c r="D330" s="27">
        <v>101534</v>
      </c>
      <c r="E330" s="28">
        <f t="shared" si="38"/>
        <v>0</v>
      </c>
      <c r="F330" s="29">
        <v>0.05</v>
      </c>
      <c r="G330" s="30">
        <f t="shared" si="39"/>
        <v>0</v>
      </c>
      <c r="H330" s="87">
        <f t="shared" si="40"/>
        <v>89312.314814814818</v>
      </c>
      <c r="I330" s="87"/>
      <c r="J330" s="95">
        <f t="shared" si="37"/>
        <v>0</v>
      </c>
      <c r="K330" s="63"/>
    </row>
    <row r="331" spans="1:11" s="3" customFormat="1" ht="15" customHeight="1">
      <c r="A331" s="24">
        <v>10</v>
      </c>
      <c r="B331" s="36" t="s">
        <v>33</v>
      </c>
      <c r="C331" s="37"/>
      <c r="D331" s="27">
        <v>110148</v>
      </c>
      <c r="E331" s="28">
        <f t="shared" si="38"/>
        <v>0</v>
      </c>
      <c r="F331" s="29">
        <v>0.05</v>
      </c>
      <c r="G331" s="30">
        <f t="shared" si="39"/>
        <v>0</v>
      </c>
      <c r="H331" s="87">
        <f t="shared" si="40"/>
        <v>96889.444444444423</v>
      </c>
      <c r="I331" s="87"/>
      <c r="J331" s="95">
        <f t="shared" si="37"/>
        <v>0</v>
      </c>
      <c r="K331" s="63"/>
    </row>
    <row r="332" spans="1:11" s="3" customFormat="1" ht="15" customHeight="1">
      <c r="A332" s="24">
        <v>11</v>
      </c>
      <c r="B332" s="25" t="s">
        <v>34</v>
      </c>
      <c r="C332" s="37">
        <v>5</v>
      </c>
      <c r="D332" s="27">
        <v>54198</v>
      </c>
      <c r="E332" s="28">
        <f t="shared" si="38"/>
        <v>270990</v>
      </c>
      <c r="F332" s="29">
        <v>0.05</v>
      </c>
      <c r="G332" s="30">
        <f t="shared" si="39"/>
        <v>257440.5</v>
      </c>
      <c r="H332" s="87">
        <f t="shared" si="40"/>
        <v>47674.166666666657</v>
      </c>
      <c r="I332" s="108"/>
      <c r="J332" s="95">
        <f t="shared" si="37"/>
        <v>238370.83333333328</v>
      </c>
      <c r="K332" s="63"/>
    </row>
    <row r="333" spans="1:11" s="3" customFormat="1" ht="15" customHeight="1">
      <c r="A333" s="24">
        <v>12</v>
      </c>
      <c r="B333" s="25" t="s">
        <v>35</v>
      </c>
      <c r="C333" s="37">
        <v>3</v>
      </c>
      <c r="D333" s="27">
        <v>49680</v>
      </c>
      <c r="E333" s="28">
        <f t="shared" si="38"/>
        <v>149040</v>
      </c>
      <c r="F333" s="29">
        <v>0.05</v>
      </c>
      <c r="G333" s="30">
        <f t="shared" si="39"/>
        <v>141588</v>
      </c>
      <c r="H333" s="87">
        <f t="shared" si="40"/>
        <v>43700</v>
      </c>
      <c r="I333" s="87"/>
      <c r="J333" s="95">
        <f t="shared" si="37"/>
        <v>131100</v>
      </c>
      <c r="K333" s="63"/>
    </row>
    <row r="334" spans="1:11" s="3" customFormat="1" ht="15" customHeight="1">
      <c r="A334" s="24">
        <v>13</v>
      </c>
      <c r="B334" s="25" t="s">
        <v>36</v>
      </c>
      <c r="C334" s="37"/>
      <c r="D334" s="38">
        <v>64152</v>
      </c>
      <c r="E334" s="28">
        <f t="shared" si="38"/>
        <v>0</v>
      </c>
      <c r="F334" s="29">
        <v>0.05</v>
      </c>
      <c r="G334" s="30">
        <f t="shared" si="39"/>
        <v>0</v>
      </c>
      <c r="H334" s="87">
        <f t="shared" si="40"/>
        <v>56429.999999999993</v>
      </c>
      <c r="I334" s="87"/>
      <c r="J334" s="95">
        <f t="shared" si="37"/>
        <v>0</v>
      </c>
      <c r="K334" s="63"/>
    </row>
    <row r="335" spans="1:11" s="3" customFormat="1" ht="15" customHeight="1">
      <c r="A335" s="24">
        <v>14</v>
      </c>
      <c r="B335" s="25" t="s">
        <v>37</v>
      </c>
      <c r="C335" s="37"/>
      <c r="D335" s="38">
        <v>65934</v>
      </c>
      <c r="E335" s="28">
        <f t="shared" si="38"/>
        <v>0</v>
      </c>
      <c r="F335" s="29">
        <v>0.05</v>
      </c>
      <c r="G335" s="30">
        <f t="shared" si="39"/>
        <v>0</v>
      </c>
      <c r="H335" s="87">
        <f t="shared" si="40"/>
        <v>57997.499999999993</v>
      </c>
      <c r="I335" s="87"/>
      <c r="J335" s="95">
        <f t="shared" si="37"/>
        <v>0</v>
      </c>
      <c r="K335" s="63"/>
    </row>
    <row r="336" spans="1:11" s="3" customFormat="1" ht="15" customHeight="1">
      <c r="A336" s="24">
        <v>15</v>
      </c>
      <c r="B336" s="25" t="s">
        <v>38</v>
      </c>
      <c r="C336" s="37"/>
      <c r="D336" s="38">
        <v>76626</v>
      </c>
      <c r="E336" s="28">
        <f t="shared" si="38"/>
        <v>0</v>
      </c>
      <c r="F336" s="29">
        <v>0.05</v>
      </c>
      <c r="G336" s="30">
        <f t="shared" si="39"/>
        <v>0</v>
      </c>
      <c r="H336" s="87">
        <f t="shared" si="40"/>
        <v>67402.5</v>
      </c>
      <c r="I336" s="87"/>
      <c r="J336" s="95">
        <f t="shared" si="37"/>
        <v>0</v>
      </c>
      <c r="K336" s="63"/>
    </row>
    <row r="337" spans="1:11" s="3" customFormat="1" ht="15" customHeight="1">
      <c r="A337" s="24">
        <v>16</v>
      </c>
      <c r="B337" s="25" t="s">
        <v>39</v>
      </c>
      <c r="C337" s="37"/>
      <c r="D337" s="38">
        <v>80190</v>
      </c>
      <c r="E337" s="28">
        <f t="shared" si="38"/>
        <v>0</v>
      </c>
      <c r="F337" s="29">
        <v>0.05</v>
      </c>
      <c r="G337" s="30">
        <f t="shared" si="39"/>
        <v>0</v>
      </c>
      <c r="H337" s="87">
        <f t="shared" si="40"/>
        <v>70537.5</v>
      </c>
      <c r="I337" s="87"/>
      <c r="J337" s="95">
        <f t="shared" si="37"/>
        <v>0</v>
      </c>
      <c r="K337" s="63"/>
    </row>
    <row r="338" spans="1:11" s="3" customFormat="1" ht="15" customHeight="1">
      <c r="A338" s="24">
        <v>17</v>
      </c>
      <c r="B338" s="25" t="s">
        <v>40</v>
      </c>
      <c r="C338" s="37"/>
      <c r="D338" s="38">
        <v>113832</v>
      </c>
      <c r="E338" s="28">
        <f t="shared" si="38"/>
        <v>0</v>
      </c>
      <c r="F338" s="29">
        <v>0.05</v>
      </c>
      <c r="G338" s="30">
        <f t="shared" si="39"/>
        <v>0</v>
      </c>
      <c r="H338" s="87">
        <f t="shared" si="40"/>
        <v>100130</v>
      </c>
      <c r="I338" s="87"/>
      <c r="J338" s="95">
        <f t="shared" si="37"/>
        <v>0</v>
      </c>
      <c r="K338" s="63"/>
    </row>
    <row r="339" spans="1:11" s="3" customFormat="1" ht="15" customHeight="1">
      <c r="A339" s="24">
        <v>18</v>
      </c>
      <c r="B339" s="25" t="s">
        <v>41</v>
      </c>
      <c r="C339" s="37"/>
      <c r="D339" s="39">
        <v>98010</v>
      </c>
      <c r="E339" s="28">
        <f t="shared" si="38"/>
        <v>0</v>
      </c>
      <c r="F339" s="29">
        <v>0.05</v>
      </c>
      <c r="G339" s="30">
        <f t="shared" si="39"/>
        <v>0</v>
      </c>
      <c r="H339" s="87">
        <f t="shared" si="40"/>
        <v>86212.5</v>
      </c>
      <c r="I339" s="87"/>
      <c r="J339" s="95">
        <f t="shared" si="37"/>
        <v>0</v>
      </c>
      <c r="K339" s="63"/>
    </row>
    <row r="340" spans="1:11" s="4" customFormat="1" ht="15" customHeight="1">
      <c r="A340" s="40"/>
      <c r="B340" s="41" t="s">
        <v>42</v>
      </c>
      <c r="C340" s="42">
        <f>SUM(C322:C339)</f>
        <v>27</v>
      </c>
      <c r="D340" s="42"/>
      <c r="E340" s="43">
        <f>SUM(E322:E339)</f>
        <v>2259182</v>
      </c>
      <c r="F340" s="43"/>
      <c r="G340" s="44">
        <f>SUM(G322:G339)-13</f>
        <v>2146209.9</v>
      </c>
      <c r="H340" s="89"/>
      <c r="I340" s="89"/>
      <c r="J340" s="100">
        <f>SUM(J322:J339)+1</f>
        <v>1987244.4259259256</v>
      </c>
    </row>
    <row r="341" spans="1:11" s="5" customFormat="1" ht="30" customHeight="1">
      <c r="A341" s="46"/>
      <c r="B341" s="47"/>
      <c r="C341" s="48"/>
      <c r="D341" s="48"/>
      <c r="E341" s="49"/>
      <c r="F341" s="49"/>
      <c r="G341" s="50"/>
      <c r="H341" s="90"/>
      <c r="I341" s="90"/>
      <c r="J341" s="102">
        <f>J340*0.08-1</f>
        <v>158978.55407407405</v>
      </c>
    </row>
    <row r="342" spans="1:11" s="6" customFormat="1" ht="15" customHeight="1">
      <c r="A342" s="283" t="s">
        <v>43</v>
      </c>
      <c r="B342" s="283"/>
      <c r="C342" s="284" t="s">
        <v>44</v>
      </c>
      <c r="D342" s="284"/>
      <c r="E342" s="54"/>
      <c r="F342" s="283" t="s">
        <v>45</v>
      </c>
      <c r="G342" s="283"/>
      <c r="H342" s="91"/>
      <c r="I342" s="91"/>
      <c r="J342" s="109">
        <f>SUM(J340:J341)</f>
        <v>2146222.9799999995</v>
      </c>
    </row>
    <row r="345" spans="1:11" ht="15.75">
      <c r="A345" s="279" t="s">
        <v>0</v>
      </c>
      <c r="B345" s="279"/>
      <c r="C345" s="279"/>
      <c r="D345" s="279"/>
      <c r="E345" s="279"/>
      <c r="F345" s="279"/>
      <c r="G345" s="279"/>
      <c r="H345" s="83"/>
      <c r="I345" s="83"/>
      <c r="J345" s="107" t="s">
        <v>1193</v>
      </c>
    </row>
    <row r="346" spans="1:11" ht="16.5">
      <c r="A346" s="279" t="s">
        <v>1</v>
      </c>
      <c r="B346" s="279"/>
      <c r="C346" s="279"/>
      <c r="D346" s="279"/>
      <c r="E346" s="279"/>
      <c r="F346" s="279"/>
      <c r="G346" s="279"/>
      <c r="H346" s="83"/>
      <c r="I346" s="83"/>
      <c r="J346" s="94"/>
    </row>
    <row r="347" spans="1:11" ht="15.75">
      <c r="A347" s="279" t="s">
        <v>2</v>
      </c>
      <c r="B347" s="279"/>
      <c r="C347" s="279"/>
      <c r="D347" s="279"/>
      <c r="E347" s="279"/>
      <c r="F347" s="279"/>
      <c r="G347" s="279"/>
      <c r="H347" s="83"/>
      <c r="I347" s="83"/>
      <c r="J347" s="95"/>
    </row>
    <row r="348" spans="1:11" ht="15.75">
      <c r="A348" s="279" t="s">
        <v>4</v>
      </c>
      <c r="B348" s="279"/>
      <c r="C348" s="279"/>
      <c r="D348" s="279"/>
      <c r="E348" s="279"/>
      <c r="F348" s="279"/>
      <c r="G348" s="279"/>
      <c r="H348" s="83"/>
      <c r="I348" s="83"/>
      <c r="J348" s="95"/>
    </row>
    <row r="349" spans="1:11" ht="15.75">
      <c r="A349" s="280" t="s">
        <v>6</v>
      </c>
      <c r="B349" s="280"/>
      <c r="C349" s="280"/>
      <c r="D349" s="280"/>
      <c r="E349" s="280"/>
      <c r="F349" s="280"/>
      <c r="G349" s="280"/>
      <c r="H349" s="83"/>
      <c r="I349" s="83"/>
      <c r="J349" s="95"/>
    </row>
    <row r="350" spans="1:11" ht="27.75">
      <c r="A350" s="9"/>
      <c r="B350" s="9"/>
      <c r="C350" s="281" t="s">
        <v>416</v>
      </c>
      <c r="D350" s="281"/>
      <c r="E350" s="281"/>
      <c r="F350" s="281"/>
      <c r="G350" s="281"/>
      <c r="H350" s="105"/>
      <c r="I350" s="83"/>
      <c r="J350" s="95"/>
    </row>
    <row r="351" spans="1:11" ht="15.75">
      <c r="A351" s="11" t="s">
        <v>1194</v>
      </c>
      <c r="B351" s="312"/>
      <c r="C351" s="312"/>
      <c r="D351" s="286"/>
      <c r="E351" s="286"/>
      <c r="F351" s="286"/>
      <c r="G351" s="286"/>
      <c r="H351" s="84"/>
      <c r="I351" s="84"/>
      <c r="J351" s="95"/>
    </row>
    <row r="352" spans="1:11" ht="15.75">
      <c r="A352" s="11" t="s">
        <v>9</v>
      </c>
      <c r="B352" s="286"/>
      <c r="C352" s="286"/>
      <c r="D352" s="286"/>
      <c r="E352" s="16"/>
      <c r="F352" s="11"/>
      <c r="G352" s="16"/>
      <c r="H352" s="86"/>
      <c r="I352" s="313"/>
      <c r="J352" s="313"/>
    </row>
    <row r="353" spans="1:10" ht="15.75">
      <c r="A353" s="11" t="s">
        <v>11</v>
      </c>
      <c r="B353" s="289" t="s">
        <v>1207</v>
      </c>
      <c r="C353" s="289"/>
      <c r="D353" s="289"/>
      <c r="E353" s="289"/>
      <c r="F353" s="18"/>
      <c r="G353" s="19" t="s">
        <v>13</v>
      </c>
      <c r="H353" s="83"/>
      <c r="I353" s="83"/>
      <c r="J353" s="95"/>
    </row>
    <row r="354" spans="1:10" ht="15.75">
      <c r="A354" s="21" t="s">
        <v>14</v>
      </c>
      <c r="B354" s="21" t="s">
        <v>16</v>
      </c>
      <c r="C354" s="21" t="s">
        <v>17</v>
      </c>
      <c r="D354" s="22" t="s">
        <v>18</v>
      </c>
      <c r="E354" s="23" t="s">
        <v>19</v>
      </c>
      <c r="F354" s="23" t="s">
        <v>1196</v>
      </c>
      <c r="G354" s="21" t="s">
        <v>21</v>
      </c>
      <c r="H354" s="83"/>
      <c r="I354" s="105" t="s">
        <v>1197</v>
      </c>
      <c r="J354" s="95"/>
    </row>
    <row r="355" spans="1:10">
      <c r="A355" s="24">
        <v>1</v>
      </c>
      <c r="B355" s="25" t="s">
        <v>23</v>
      </c>
      <c r="C355" s="26"/>
      <c r="D355" s="27">
        <v>79305</v>
      </c>
      <c r="E355" s="28">
        <f>D355*C355</f>
        <v>0</v>
      </c>
      <c r="F355" s="29">
        <v>0.05</v>
      </c>
      <c r="G355" s="30">
        <f>E355-E355*F355</f>
        <v>0</v>
      </c>
      <c r="H355" s="87">
        <f>D355/1.08*0.95</f>
        <v>69759.027777777766</v>
      </c>
      <c r="I355" s="87"/>
      <c r="J355" s="95">
        <f t="shared" ref="J355:J372" si="41">H355*C355</f>
        <v>0</v>
      </c>
    </row>
    <row r="356" spans="1:10">
      <c r="A356" s="24">
        <v>2</v>
      </c>
      <c r="B356" s="25" t="s">
        <v>25</v>
      </c>
      <c r="C356" s="32"/>
      <c r="D356" s="27">
        <v>128591</v>
      </c>
      <c r="E356" s="28">
        <f t="shared" ref="E356:E372" si="42">D356*C356</f>
        <v>0</v>
      </c>
      <c r="F356" s="29">
        <v>0.05</v>
      </c>
      <c r="G356" s="30">
        <f t="shared" ref="G356:G372" si="43">E356-E356*F356</f>
        <v>0</v>
      </c>
      <c r="H356" s="87">
        <f t="shared" ref="H356:H372" si="44">D356/1.08*0.95</f>
        <v>113112.45370370369</v>
      </c>
      <c r="I356" s="87"/>
      <c r="J356" s="95">
        <f t="shared" si="41"/>
        <v>0</v>
      </c>
    </row>
    <row r="357" spans="1:10">
      <c r="A357" s="24">
        <v>3</v>
      </c>
      <c r="B357" s="25" t="s">
        <v>26</v>
      </c>
      <c r="C357" s="34">
        <v>2</v>
      </c>
      <c r="D357" s="27">
        <v>60043</v>
      </c>
      <c r="E357" s="28">
        <f t="shared" si="42"/>
        <v>120086</v>
      </c>
      <c r="F357" s="29">
        <v>0.05</v>
      </c>
      <c r="G357" s="30">
        <f t="shared" si="43"/>
        <v>114081.7</v>
      </c>
      <c r="H357" s="87">
        <f t="shared" si="44"/>
        <v>52815.601851851847</v>
      </c>
      <c r="I357" s="87"/>
      <c r="J357" s="95">
        <f t="shared" si="41"/>
        <v>105631.20370370369</v>
      </c>
    </row>
    <row r="358" spans="1:10">
      <c r="A358" s="24">
        <v>4</v>
      </c>
      <c r="B358" s="25" t="s">
        <v>27</v>
      </c>
      <c r="C358" s="106"/>
      <c r="D358" s="27">
        <v>115781</v>
      </c>
      <c r="E358" s="28">
        <f t="shared" si="42"/>
        <v>0</v>
      </c>
      <c r="F358" s="29">
        <v>0.05</v>
      </c>
      <c r="G358" s="30">
        <f t="shared" si="43"/>
        <v>0</v>
      </c>
      <c r="H358" s="87">
        <f t="shared" si="44"/>
        <v>101844.39814814813</v>
      </c>
      <c r="I358" s="108"/>
      <c r="J358" s="95">
        <f t="shared" si="41"/>
        <v>0</v>
      </c>
    </row>
    <row r="359" spans="1:10">
      <c r="A359" s="24">
        <v>5</v>
      </c>
      <c r="B359" s="25" t="s">
        <v>28</v>
      </c>
      <c r="C359" s="32"/>
      <c r="D359" s="27">
        <v>119943</v>
      </c>
      <c r="E359" s="28">
        <f t="shared" si="42"/>
        <v>0</v>
      </c>
      <c r="F359" s="29">
        <v>0.05</v>
      </c>
      <c r="G359" s="30">
        <f t="shared" si="43"/>
        <v>0</v>
      </c>
      <c r="H359" s="87">
        <f t="shared" si="44"/>
        <v>105505.41666666666</v>
      </c>
      <c r="I359" s="87"/>
      <c r="J359" s="95">
        <f t="shared" si="41"/>
        <v>0</v>
      </c>
    </row>
    <row r="360" spans="1:10">
      <c r="A360" s="24">
        <v>6</v>
      </c>
      <c r="B360" s="25" t="s">
        <v>29</v>
      </c>
      <c r="C360" s="26"/>
      <c r="D360" s="27">
        <v>94810</v>
      </c>
      <c r="E360" s="28">
        <f t="shared" si="42"/>
        <v>0</v>
      </c>
      <c r="F360" s="29">
        <v>0.05</v>
      </c>
      <c r="G360" s="30">
        <f t="shared" si="43"/>
        <v>0</v>
      </c>
      <c r="H360" s="87">
        <f t="shared" si="44"/>
        <v>83397.685185185182</v>
      </c>
      <c r="I360" s="87"/>
      <c r="J360" s="95">
        <f t="shared" si="41"/>
        <v>0</v>
      </c>
    </row>
    <row r="361" spans="1:10">
      <c r="A361" s="24">
        <v>7</v>
      </c>
      <c r="B361" s="25" t="s">
        <v>30</v>
      </c>
      <c r="C361" s="34"/>
      <c r="D361" s="27">
        <v>141396</v>
      </c>
      <c r="E361" s="28">
        <f t="shared" si="42"/>
        <v>0</v>
      </c>
      <c r="F361" s="29">
        <v>0.05</v>
      </c>
      <c r="G361" s="30">
        <f t="shared" si="43"/>
        <v>0</v>
      </c>
      <c r="H361" s="87">
        <f t="shared" si="44"/>
        <v>124376.11111111111</v>
      </c>
      <c r="I361" s="87"/>
      <c r="J361" s="95">
        <f t="shared" si="41"/>
        <v>0</v>
      </c>
    </row>
    <row r="362" spans="1:10">
      <c r="A362" s="24">
        <v>8</v>
      </c>
      <c r="B362" s="25" t="s">
        <v>31</v>
      </c>
      <c r="C362" s="26"/>
      <c r="D362" s="27">
        <v>232931</v>
      </c>
      <c r="E362" s="28">
        <f t="shared" si="42"/>
        <v>0</v>
      </c>
      <c r="F362" s="29">
        <v>0.05</v>
      </c>
      <c r="G362" s="30">
        <f t="shared" si="43"/>
        <v>0</v>
      </c>
      <c r="H362" s="87">
        <f t="shared" si="44"/>
        <v>204893.00925925921</v>
      </c>
      <c r="I362" s="87"/>
      <c r="J362" s="95">
        <f t="shared" si="41"/>
        <v>0</v>
      </c>
    </row>
    <row r="363" spans="1:10">
      <c r="A363" s="24">
        <v>9</v>
      </c>
      <c r="B363" s="36" t="s">
        <v>32</v>
      </c>
      <c r="C363" s="26">
        <v>3</v>
      </c>
      <c r="D363" s="27">
        <v>101534</v>
      </c>
      <c r="E363" s="28">
        <f t="shared" si="42"/>
        <v>304602</v>
      </c>
      <c r="F363" s="29">
        <v>0.05</v>
      </c>
      <c r="G363" s="30">
        <f t="shared" si="43"/>
        <v>289371.90000000002</v>
      </c>
      <c r="H363" s="87">
        <f t="shared" si="44"/>
        <v>89312.314814814818</v>
      </c>
      <c r="I363" s="87"/>
      <c r="J363" s="95">
        <f t="shared" si="41"/>
        <v>267936.94444444444</v>
      </c>
    </row>
    <row r="364" spans="1:10">
      <c r="A364" s="24">
        <v>10</v>
      </c>
      <c r="B364" s="36" t="s">
        <v>33</v>
      </c>
      <c r="C364" s="37">
        <v>3</v>
      </c>
      <c r="D364" s="27">
        <v>110148</v>
      </c>
      <c r="E364" s="28">
        <f t="shared" si="42"/>
        <v>330444</v>
      </c>
      <c r="F364" s="29">
        <v>0.05</v>
      </c>
      <c r="G364" s="30">
        <f t="shared" si="43"/>
        <v>313921.8</v>
      </c>
      <c r="H364" s="87">
        <f t="shared" si="44"/>
        <v>96889.444444444423</v>
      </c>
      <c r="I364" s="87"/>
      <c r="J364" s="95">
        <f t="shared" si="41"/>
        <v>290668.33333333326</v>
      </c>
    </row>
    <row r="365" spans="1:10">
      <c r="A365" s="24">
        <v>11</v>
      </c>
      <c r="B365" s="25" t="s">
        <v>34</v>
      </c>
      <c r="C365" s="37"/>
      <c r="D365" s="27">
        <v>54198</v>
      </c>
      <c r="E365" s="28">
        <f t="shared" si="42"/>
        <v>0</v>
      </c>
      <c r="F365" s="29">
        <v>0.05</v>
      </c>
      <c r="G365" s="30">
        <f t="shared" si="43"/>
        <v>0</v>
      </c>
      <c r="H365" s="87">
        <f t="shared" si="44"/>
        <v>47674.166666666657</v>
      </c>
      <c r="I365" s="108"/>
      <c r="J365" s="95">
        <f t="shared" si="41"/>
        <v>0</v>
      </c>
    </row>
    <row r="366" spans="1:10">
      <c r="A366" s="24">
        <v>12</v>
      </c>
      <c r="B366" s="25" t="s">
        <v>35</v>
      </c>
      <c r="C366" s="37"/>
      <c r="D366" s="27">
        <v>49680</v>
      </c>
      <c r="E366" s="28">
        <f t="shared" si="42"/>
        <v>0</v>
      </c>
      <c r="F366" s="29">
        <v>0.05</v>
      </c>
      <c r="G366" s="30">
        <f t="shared" si="43"/>
        <v>0</v>
      </c>
      <c r="H366" s="87">
        <f t="shared" si="44"/>
        <v>43700</v>
      </c>
      <c r="I366" s="87"/>
      <c r="J366" s="95">
        <f t="shared" si="41"/>
        <v>0</v>
      </c>
    </row>
    <row r="367" spans="1:10">
      <c r="A367" s="24">
        <v>13</v>
      </c>
      <c r="B367" s="25" t="s">
        <v>36</v>
      </c>
      <c r="C367" s="37"/>
      <c r="D367" s="38">
        <v>64152</v>
      </c>
      <c r="E367" s="28">
        <f t="shared" si="42"/>
        <v>0</v>
      </c>
      <c r="F367" s="29">
        <v>0.05</v>
      </c>
      <c r="G367" s="30">
        <f t="shared" si="43"/>
        <v>0</v>
      </c>
      <c r="H367" s="87">
        <f t="shared" si="44"/>
        <v>56429.999999999993</v>
      </c>
      <c r="I367" s="87"/>
      <c r="J367" s="95">
        <f t="shared" si="41"/>
        <v>0</v>
      </c>
    </row>
    <row r="368" spans="1:10">
      <c r="A368" s="24">
        <v>14</v>
      </c>
      <c r="B368" s="25" t="s">
        <v>37</v>
      </c>
      <c r="C368" s="37"/>
      <c r="D368" s="38">
        <v>65934</v>
      </c>
      <c r="E368" s="28">
        <f t="shared" si="42"/>
        <v>0</v>
      </c>
      <c r="F368" s="29">
        <v>0.05</v>
      </c>
      <c r="G368" s="30">
        <f t="shared" si="43"/>
        <v>0</v>
      </c>
      <c r="H368" s="87">
        <f t="shared" si="44"/>
        <v>57997.499999999993</v>
      </c>
      <c r="I368" s="87"/>
      <c r="J368" s="95">
        <f t="shared" si="41"/>
        <v>0</v>
      </c>
    </row>
    <row r="369" spans="1:10">
      <c r="A369" s="24">
        <v>15</v>
      </c>
      <c r="B369" s="25" t="s">
        <v>38</v>
      </c>
      <c r="C369" s="37"/>
      <c r="D369" s="38">
        <v>76626</v>
      </c>
      <c r="E369" s="28">
        <f t="shared" si="42"/>
        <v>0</v>
      </c>
      <c r="F369" s="29">
        <v>0.05</v>
      </c>
      <c r="G369" s="30">
        <f t="shared" si="43"/>
        <v>0</v>
      </c>
      <c r="H369" s="87">
        <f t="shared" si="44"/>
        <v>67402.5</v>
      </c>
      <c r="I369" s="87"/>
      <c r="J369" s="95">
        <f t="shared" si="41"/>
        <v>0</v>
      </c>
    </row>
    <row r="370" spans="1:10">
      <c r="A370" s="24">
        <v>16</v>
      </c>
      <c r="B370" s="25" t="s">
        <v>39</v>
      </c>
      <c r="C370" s="37"/>
      <c r="D370" s="38">
        <v>80190</v>
      </c>
      <c r="E370" s="28">
        <f t="shared" si="42"/>
        <v>0</v>
      </c>
      <c r="F370" s="29">
        <v>0.05</v>
      </c>
      <c r="G370" s="30">
        <f t="shared" si="43"/>
        <v>0</v>
      </c>
      <c r="H370" s="87">
        <f t="shared" si="44"/>
        <v>70537.5</v>
      </c>
      <c r="I370" s="87"/>
      <c r="J370" s="95">
        <f t="shared" si="41"/>
        <v>0</v>
      </c>
    </row>
    <row r="371" spans="1:10">
      <c r="A371" s="24">
        <v>17</v>
      </c>
      <c r="B371" s="25" t="s">
        <v>40</v>
      </c>
      <c r="C371" s="37"/>
      <c r="D371" s="38">
        <v>113832</v>
      </c>
      <c r="E371" s="28">
        <f t="shared" si="42"/>
        <v>0</v>
      </c>
      <c r="F371" s="29">
        <v>0.05</v>
      </c>
      <c r="G371" s="30">
        <f t="shared" si="43"/>
        <v>0</v>
      </c>
      <c r="H371" s="87">
        <f t="shared" si="44"/>
        <v>100130</v>
      </c>
      <c r="I371" s="87"/>
      <c r="J371" s="95">
        <f t="shared" si="41"/>
        <v>0</v>
      </c>
    </row>
    <row r="372" spans="1:10">
      <c r="A372" s="24">
        <v>18</v>
      </c>
      <c r="B372" s="25" t="s">
        <v>41</v>
      </c>
      <c r="C372" s="37"/>
      <c r="D372" s="39">
        <v>98010</v>
      </c>
      <c r="E372" s="28">
        <f t="shared" si="42"/>
        <v>0</v>
      </c>
      <c r="F372" s="29">
        <v>0.05</v>
      </c>
      <c r="G372" s="30">
        <f t="shared" si="43"/>
        <v>0</v>
      </c>
      <c r="H372" s="87">
        <f t="shared" si="44"/>
        <v>86212.5</v>
      </c>
      <c r="I372" s="87"/>
      <c r="J372" s="95">
        <f t="shared" si="41"/>
        <v>0</v>
      </c>
    </row>
    <row r="373" spans="1:10" ht="17.25">
      <c r="A373" s="40"/>
      <c r="B373" s="41" t="s">
        <v>42</v>
      </c>
      <c r="C373" s="42">
        <f>SUM(C355:C372)</f>
        <v>8</v>
      </c>
      <c r="D373" s="42"/>
      <c r="E373" s="43">
        <f>SUM(E355:E372)</f>
        <v>755132</v>
      </c>
      <c r="F373" s="43"/>
      <c r="G373" s="44">
        <f>SUM(G355:G372)-13</f>
        <v>717362.4</v>
      </c>
      <c r="H373" s="89"/>
      <c r="I373" s="89"/>
      <c r="J373" s="100">
        <f>SUM(J355:J372)+1</f>
        <v>664237.48148148134</v>
      </c>
    </row>
    <row r="374" spans="1:10" ht="31.5">
      <c r="A374" s="46"/>
      <c r="B374" s="47"/>
      <c r="C374" s="48"/>
      <c r="D374" s="48"/>
      <c r="E374" s="49"/>
      <c r="F374" s="49"/>
      <c r="G374" s="50"/>
      <c r="H374" s="90"/>
      <c r="I374" s="90"/>
      <c r="J374" s="102">
        <f>J373*0.08-1</f>
        <v>53137.998518518507</v>
      </c>
    </row>
    <row r="375" spans="1:10" ht="18">
      <c r="A375" s="283" t="s">
        <v>43</v>
      </c>
      <c r="B375" s="283"/>
      <c r="C375" s="284" t="s">
        <v>44</v>
      </c>
      <c r="D375" s="284"/>
      <c r="E375" s="54"/>
      <c r="F375" s="283" t="s">
        <v>45</v>
      </c>
      <c r="G375" s="283"/>
      <c r="H375" s="91"/>
      <c r="I375" s="91"/>
      <c r="J375" s="109">
        <f>SUM(J373:J374)</f>
        <v>717375.47999999986</v>
      </c>
    </row>
    <row r="379" spans="1:10" ht="15.75">
      <c r="A379" s="279" t="s">
        <v>0</v>
      </c>
      <c r="B379" s="279"/>
      <c r="C379" s="279"/>
      <c r="D379" s="279"/>
      <c r="E379" s="279"/>
      <c r="F379" s="279"/>
      <c r="G379" s="279"/>
      <c r="H379" s="83"/>
      <c r="I379" s="83"/>
      <c r="J379" s="107" t="s">
        <v>1193</v>
      </c>
    </row>
    <row r="380" spans="1:10" ht="16.5">
      <c r="A380" s="279" t="s">
        <v>1</v>
      </c>
      <c r="B380" s="279"/>
      <c r="C380" s="279"/>
      <c r="D380" s="279"/>
      <c r="E380" s="279"/>
      <c r="F380" s="279"/>
      <c r="G380" s="279"/>
      <c r="H380" s="83"/>
      <c r="I380" s="83"/>
      <c r="J380" s="94"/>
    </row>
    <row r="381" spans="1:10" ht="15.75">
      <c r="A381" s="279" t="s">
        <v>2</v>
      </c>
      <c r="B381" s="279"/>
      <c r="C381" s="279"/>
      <c r="D381" s="279"/>
      <c r="E381" s="279"/>
      <c r="F381" s="279"/>
      <c r="G381" s="279"/>
      <c r="H381" s="83"/>
      <c r="I381" s="83"/>
      <c r="J381" s="95"/>
    </row>
    <row r="382" spans="1:10" ht="15.75">
      <c r="A382" s="279" t="s">
        <v>4</v>
      </c>
      <c r="B382" s="279"/>
      <c r="C382" s="279"/>
      <c r="D382" s="279"/>
      <c r="E382" s="279"/>
      <c r="F382" s="279"/>
      <c r="G382" s="279"/>
      <c r="H382" s="83"/>
      <c r="I382" s="83"/>
      <c r="J382" s="95"/>
    </row>
    <row r="383" spans="1:10" ht="15.75">
      <c r="A383" s="280" t="s">
        <v>6</v>
      </c>
      <c r="B383" s="280"/>
      <c r="C383" s="280"/>
      <c r="D383" s="280"/>
      <c r="E383" s="280"/>
      <c r="F383" s="280"/>
      <c r="G383" s="280"/>
      <c r="H383" s="83"/>
      <c r="I383" s="83"/>
      <c r="J383" s="95"/>
    </row>
    <row r="384" spans="1:10" ht="27.75">
      <c r="A384" s="9"/>
      <c r="B384" s="9"/>
      <c r="C384" s="281" t="s">
        <v>453</v>
      </c>
      <c r="D384" s="281"/>
      <c r="E384" s="281"/>
      <c r="F384" s="281"/>
      <c r="G384" s="281"/>
      <c r="H384" s="105"/>
      <c r="I384" s="83"/>
      <c r="J384" s="95"/>
    </row>
    <row r="385" spans="1:10" ht="15.75">
      <c r="A385" s="11" t="s">
        <v>1194</v>
      </c>
      <c r="B385" s="312"/>
      <c r="C385" s="312"/>
      <c r="D385" s="286"/>
      <c r="E385" s="286"/>
      <c r="F385" s="286"/>
      <c r="G385" s="286"/>
      <c r="H385" s="84"/>
      <c r="I385" s="84"/>
      <c r="J385" s="95"/>
    </row>
    <row r="386" spans="1:10" ht="15.75">
      <c r="A386" s="11" t="s">
        <v>9</v>
      </c>
      <c r="B386" s="286" t="s">
        <v>1208</v>
      </c>
      <c r="C386" s="286"/>
      <c r="D386" s="286"/>
      <c r="E386" s="16"/>
      <c r="F386" s="11"/>
      <c r="G386" s="16"/>
      <c r="H386" s="86"/>
      <c r="I386" s="313"/>
      <c r="J386" s="313"/>
    </row>
    <row r="387" spans="1:10" ht="15.75">
      <c r="A387" s="11" t="s">
        <v>11</v>
      </c>
      <c r="B387" s="289"/>
      <c r="C387" s="289"/>
      <c r="D387" s="289"/>
      <c r="E387" s="289"/>
      <c r="F387" s="18"/>
      <c r="G387" s="19" t="s">
        <v>13</v>
      </c>
      <c r="H387" s="83"/>
      <c r="I387" s="83"/>
      <c r="J387" s="95"/>
    </row>
    <row r="388" spans="1:10" ht="15.75">
      <c r="A388" s="21" t="s">
        <v>14</v>
      </c>
      <c r="B388" s="21" t="s">
        <v>16</v>
      </c>
      <c r="C388" s="21" t="s">
        <v>17</v>
      </c>
      <c r="D388" s="22" t="s">
        <v>18</v>
      </c>
      <c r="E388" s="23" t="s">
        <v>19</v>
      </c>
      <c r="F388" s="23" t="s">
        <v>1196</v>
      </c>
      <c r="G388" s="21" t="s">
        <v>21</v>
      </c>
      <c r="H388" s="83"/>
      <c r="I388" s="105" t="s">
        <v>1197</v>
      </c>
      <c r="J388" s="95"/>
    </row>
    <row r="389" spans="1:10">
      <c r="A389" s="24">
        <v>1</v>
      </c>
      <c r="B389" s="25" t="s">
        <v>23</v>
      </c>
      <c r="C389" s="26">
        <v>3</v>
      </c>
      <c r="D389" s="27">
        <v>79305</v>
      </c>
      <c r="E389" s="28">
        <f>D389*C389</f>
        <v>237915</v>
      </c>
      <c r="F389" s="29">
        <v>0.05</v>
      </c>
      <c r="G389" s="30">
        <f>E389-E389*F389</f>
        <v>226019.25</v>
      </c>
      <c r="H389" s="87">
        <f>D389/1.08*0.95</f>
        <v>69759.027777777766</v>
      </c>
      <c r="I389" s="87"/>
      <c r="J389" s="95">
        <f t="shared" ref="J389:J406" si="45">H389*C389</f>
        <v>209277.08333333331</v>
      </c>
    </row>
    <row r="390" spans="1:10">
      <c r="A390" s="24">
        <v>2</v>
      </c>
      <c r="B390" s="25" t="s">
        <v>25</v>
      </c>
      <c r="C390" s="32"/>
      <c r="D390" s="27">
        <v>128591</v>
      </c>
      <c r="E390" s="28">
        <f t="shared" ref="E390:E406" si="46">D390*C390</f>
        <v>0</v>
      </c>
      <c r="F390" s="29">
        <v>0.05</v>
      </c>
      <c r="G390" s="30">
        <f t="shared" ref="G390:G406" si="47">E390-E390*F390</f>
        <v>0</v>
      </c>
      <c r="H390" s="87">
        <f t="shared" ref="H390:H406" si="48">D390/1.08*0.95</f>
        <v>113112.45370370369</v>
      </c>
      <c r="I390" s="87"/>
      <c r="J390" s="95">
        <f t="shared" si="45"/>
        <v>0</v>
      </c>
    </row>
    <row r="391" spans="1:10">
      <c r="A391" s="24">
        <v>3</v>
      </c>
      <c r="B391" s="25" t="s">
        <v>26</v>
      </c>
      <c r="C391" s="34">
        <v>4</v>
      </c>
      <c r="D391" s="27">
        <v>60043</v>
      </c>
      <c r="E391" s="28">
        <f t="shared" si="46"/>
        <v>240172</v>
      </c>
      <c r="F391" s="29">
        <v>0.05</v>
      </c>
      <c r="G391" s="30">
        <f t="shared" si="47"/>
        <v>228163.4</v>
      </c>
      <c r="H391" s="87">
        <f t="shared" si="48"/>
        <v>52815.601851851847</v>
      </c>
      <c r="I391" s="87"/>
      <c r="J391" s="95">
        <f t="shared" si="45"/>
        <v>211262.40740740739</v>
      </c>
    </row>
    <row r="392" spans="1:10">
      <c r="A392" s="24">
        <v>4</v>
      </c>
      <c r="B392" s="25" t="s">
        <v>27</v>
      </c>
      <c r="C392" s="106">
        <v>3</v>
      </c>
      <c r="D392" s="27">
        <v>115781</v>
      </c>
      <c r="E392" s="28">
        <f t="shared" si="46"/>
        <v>347343</v>
      </c>
      <c r="F392" s="29">
        <v>0.05</v>
      </c>
      <c r="G392" s="30">
        <f t="shared" si="47"/>
        <v>329975.84999999998</v>
      </c>
      <c r="H392" s="87">
        <f t="shared" si="48"/>
        <v>101844.39814814813</v>
      </c>
      <c r="I392" s="108"/>
      <c r="J392" s="95">
        <f t="shared" si="45"/>
        <v>305533.19444444438</v>
      </c>
    </row>
    <row r="393" spans="1:10">
      <c r="A393" s="24">
        <v>5</v>
      </c>
      <c r="B393" s="25" t="s">
        <v>28</v>
      </c>
      <c r="C393" s="32">
        <v>5</v>
      </c>
      <c r="D393" s="27">
        <v>119943</v>
      </c>
      <c r="E393" s="28">
        <f t="shared" si="46"/>
        <v>599715</v>
      </c>
      <c r="F393" s="29">
        <v>0.05</v>
      </c>
      <c r="G393" s="30">
        <f t="shared" si="47"/>
        <v>569729.25</v>
      </c>
      <c r="H393" s="87">
        <f t="shared" si="48"/>
        <v>105505.41666666666</v>
      </c>
      <c r="I393" s="87"/>
      <c r="J393" s="95">
        <f t="shared" si="45"/>
        <v>527527.08333333326</v>
      </c>
    </row>
    <row r="394" spans="1:10">
      <c r="A394" s="24">
        <v>6</v>
      </c>
      <c r="B394" s="25" t="s">
        <v>29</v>
      </c>
      <c r="C394" s="26"/>
      <c r="D394" s="27">
        <v>94810</v>
      </c>
      <c r="E394" s="28">
        <f t="shared" si="46"/>
        <v>0</v>
      </c>
      <c r="F394" s="29">
        <v>0.05</v>
      </c>
      <c r="G394" s="30">
        <f t="shared" si="47"/>
        <v>0</v>
      </c>
      <c r="H394" s="87">
        <f t="shared" si="48"/>
        <v>83397.685185185182</v>
      </c>
      <c r="I394" s="87"/>
      <c r="J394" s="95">
        <f t="shared" si="45"/>
        <v>0</v>
      </c>
    </row>
    <row r="395" spans="1:10">
      <c r="A395" s="24">
        <v>7</v>
      </c>
      <c r="B395" s="25" t="s">
        <v>30</v>
      </c>
      <c r="C395" s="34"/>
      <c r="D395" s="27">
        <v>141396</v>
      </c>
      <c r="E395" s="28">
        <f t="shared" si="46"/>
        <v>0</v>
      </c>
      <c r="F395" s="29">
        <v>0.05</v>
      </c>
      <c r="G395" s="30">
        <f t="shared" si="47"/>
        <v>0</v>
      </c>
      <c r="H395" s="87">
        <f t="shared" si="48"/>
        <v>124376.11111111111</v>
      </c>
      <c r="I395" s="87"/>
      <c r="J395" s="95">
        <f t="shared" si="45"/>
        <v>0</v>
      </c>
    </row>
    <row r="396" spans="1:10">
      <c r="A396" s="24">
        <v>8</v>
      </c>
      <c r="B396" s="25" t="s">
        <v>31</v>
      </c>
      <c r="C396" s="26"/>
      <c r="D396" s="27">
        <v>232931</v>
      </c>
      <c r="E396" s="28">
        <f t="shared" si="46"/>
        <v>0</v>
      </c>
      <c r="F396" s="29">
        <v>0.05</v>
      </c>
      <c r="G396" s="30">
        <f t="shared" si="47"/>
        <v>0</v>
      </c>
      <c r="H396" s="87">
        <f t="shared" si="48"/>
        <v>204893.00925925921</v>
      </c>
      <c r="I396" s="87"/>
      <c r="J396" s="95">
        <f t="shared" si="45"/>
        <v>0</v>
      </c>
    </row>
    <row r="397" spans="1:10">
      <c r="A397" s="24">
        <v>9</v>
      </c>
      <c r="B397" s="36" t="s">
        <v>32</v>
      </c>
      <c r="C397" s="26">
        <v>3</v>
      </c>
      <c r="D397" s="27">
        <v>101534</v>
      </c>
      <c r="E397" s="28">
        <f t="shared" si="46"/>
        <v>304602</v>
      </c>
      <c r="F397" s="29">
        <v>0.05</v>
      </c>
      <c r="G397" s="30">
        <f t="shared" si="47"/>
        <v>289371.90000000002</v>
      </c>
      <c r="H397" s="87">
        <f t="shared" si="48"/>
        <v>89312.314814814818</v>
      </c>
      <c r="I397" s="87"/>
      <c r="J397" s="95">
        <f t="shared" si="45"/>
        <v>267936.94444444444</v>
      </c>
    </row>
    <row r="398" spans="1:10">
      <c r="A398" s="24">
        <v>10</v>
      </c>
      <c r="B398" s="36" t="s">
        <v>33</v>
      </c>
      <c r="C398" s="37">
        <v>3</v>
      </c>
      <c r="D398" s="27">
        <v>110148</v>
      </c>
      <c r="E398" s="28">
        <f t="shared" si="46"/>
        <v>330444</v>
      </c>
      <c r="F398" s="29">
        <v>0.05</v>
      </c>
      <c r="G398" s="30">
        <f t="shared" si="47"/>
        <v>313921.8</v>
      </c>
      <c r="H398" s="87">
        <f t="shared" si="48"/>
        <v>96889.444444444423</v>
      </c>
      <c r="I398" s="87"/>
      <c r="J398" s="95">
        <f t="shared" si="45"/>
        <v>290668.33333333326</v>
      </c>
    </row>
    <row r="399" spans="1:10">
      <c r="A399" s="24">
        <v>11</v>
      </c>
      <c r="B399" s="25" t="s">
        <v>34</v>
      </c>
      <c r="C399" s="37">
        <v>4</v>
      </c>
      <c r="D399" s="27">
        <v>54198</v>
      </c>
      <c r="E399" s="28">
        <f t="shared" si="46"/>
        <v>216792</v>
      </c>
      <c r="F399" s="29">
        <v>0.05</v>
      </c>
      <c r="G399" s="30">
        <f t="shared" si="47"/>
        <v>205952.4</v>
      </c>
      <c r="H399" s="87">
        <f t="shared" si="48"/>
        <v>47674.166666666657</v>
      </c>
      <c r="I399" s="108"/>
      <c r="J399" s="95">
        <f t="shared" si="45"/>
        <v>190696.66666666663</v>
      </c>
    </row>
    <row r="400" spans="1:10">
      <c r="A400" s="24">
        <v>12</v>
      </c>
      <c r="B400" s="25" t="s">
        <v>35</v>
      </c>
      <c r="C400" s="37">
        <v>4</v>
      </c>
      <c r="D400" s="27">
        <v>49680</v>
      </c>
      <c r="E400" s="28">
        <f t="shared" si="46"/>
        <v>198720</v>
      </c>
      <c r="F400" s="29">
        <v>0.05</v>
      </c>
      <c r="G400" s="30">
        <f t="shared" si="47"/>
        <v>188784</v>
      </c>
      <c r="H400" s="87">
        <f t="shared" si="48"/>
        <v>43700</v>
      </c>
      <c r="I400" s="87"/>
      <c r="J400" s="95">
        <f t="shared" si="45"/>
        <v>174800</v>
      </c>
    </row>
    <row r="401" spans="1:10">
      <c r="A401" s="24">
        <v>13</v>
      </c>
      <c r="B401" s="25" t="s">
        <v>36</v>
      </c>
      <c r="C401" s="37"/>
      <c r="D401" s="38">
        <v>64152</v>
      </c>
      <c r="E401" s="28">
        <f t="shared" si="46"/>
        <v>0</v>
      </c>
      <c r="F401" s="29">
        <v>0.05</v>
      </c>
      <c r="G401" s="30">
        <f t="shared" si="47"/>
        <v>0</v>
      </c>
      <c r="H401" s="87">
        <f t="shared" si="48"/>
        <v>56429.999999999993</v>
      </c>
      <c r="I401" s="87"/>
      <c r="J401" s="95">
        <f t="shared" si="45"/>
        <v>0</v>
      </c>
    </row>
    <row r="402" spans="1:10">
      <c r="A402" s="24">
        <v>14</v>
      </c>
      <c r="B402" s="25" t="s">
        <v>37</v>
      </c>
      <c r="C402" s="37"/>
      <c r="D402" s="38">
        <v>65934</v>
      </c>
      <c r="E402" s="28">
        <f t="shared" si="46"/>
        <v>0</v>
      </c>
      <c r="F402" s="29">
        <v>0.05</v>
      </c>
      <c r="G402" s="30">
        <f t="shared" si="47"/>
        <v>0</v>
      </c>
      <c r="H402" s="87">
        <f t="shared" si="48"/>
        <v>57997.499999999993</v>
      </c>
      <c r="I402" s="87"/>
      <c r="J402" s="95">
        <f t="shared" si="45"/>
        <v>0</v>
      </c>
    </row>
    <row r="403" spans="1:10">
      <c r="A403" s="24">
        <v>15</v>
      </c>
      <c r="B403" s="25" t="s">
        <v>38</v>
      </c>
      <c r="C403" s="37"/>
      <c r="D403" s="38">
        <v>76626</v>
      </c>
      <c r="E403" s="28">
        <f t="shared" si="46"/>
        <v>0</v>
      </c>
      <c r="F403" s="29">
        <v>0.05</v>
      </c>
      <c r="G403" s="30">
        <f t="shared" si="47"/>
        <v>0</v>
      </c>
      <c r="H403" s="87">
        <f t="shared" si="48"/>
        <v>67402.5</v>
      </c>
      <c r="I403" s="87"/>
      <c r="J403" s="95">
        <f t="shared" si="45"/>
        <v>0</v>
      </c>
    </row>
    <row r="404" spans="1:10">
      <c r="A404" s="24">
        <v>16</v>
      </c>
      <c r="B404" s="25" t="s">
        <v>39</v>
      </c>
      <c r="C404" s="37"/>
      <c r="D404" s="38">
        <v>80190</v>
      </c>
      <c r="E404" s="28">
        <f t="shared" si="46"/>
        <v>0</v>
      </c>
      <c r="F404" s="29">
        <v>0.05</v>
      </c>
      <c r="G404" s="30">
        <f t="shared" si="47"/>
        <v>0</v>
      </c>
      <c r="H404" s="87">
        <f t="shared" si="48"/>
        <v>70537.5</v>
      </c>
      <c r="I404" s="87"/>
      <c r="J404" s="95">
        <f t="shared" si="45"/>
        <v>0</v>
      </c>
    </row>
    <row r="405" spans="1:10">
      <c r="A405" s="24">
        <v>17</v>
      </c>
      <c r="B405" s="25" t="s">
        <v>40</v>
      </c>
      <c r="C405" s="37"/>
      <c r="D405" s="38">
        <v>113832</v>
      </c>
      <c r="E405" s="28">
        <f t="shared" si="46"/>
        <v>0</v>
      </c>
      <c r="F405" s="29">
        <v>0.05</v>
      </c>
      <c r="G405" s="30">
        <f t="shared" si="47"/>
        <v>0</v>
      </c>
      <c r="H405" s="87">
        <f t="shared" si="48"/>
        <v>100130</v>
      </c>
      <c r="I405" s="87"/>
      <c r="J405" s="95">
        <f t="shared" si="45"/>
        <v>0</v>
      </c>
    </row>
    <row r="406" spans="1:10">
      <c r="A406" s="24">
        <v>18</v>
      </c>
      <c r="B406" s="25" t="s">
        <v>41</v>
      </c>
      <c r="C406" s="37"/>
      <c r="D406" s="39">
        <v>98010</v>
      </c>
      <c r="E406" s="28">
        <f t="shared" si="46"/>
        <v>0</v>
      </c>
      <c r="F406" s="29">
        <v>0.05</v>
      </c>
      <c r="G406" s="30">
        <f t="shared" si="47"/>
        <v>0</v>
      </c>
      <c r="H406" s="87">
        <f t="shared" si="48"/>
        <v>86212.5</v>
      </c>
      <c r="I406" s="87"/>
      <c r="J406" s="95">
        <f t="shared" si="45"/>
        <v>0</v>
      </c>
    </row>
    <row r="407" spans="1:10" ht="17.25">
      <c r="A407" s="40"/>
      <c r="B407" s="41" t="s">
        <v>42</v>
      </c>
      <c r="C407" s="42">
        <f>SUM(C389:C406)</f>
        <v>29</v>
      </c>
      <c r="D407" s="42"/>
      <c r="E407" s="43">
        <f>SUM(E389:E406)</f>
        <v>2475703</v>
      </c>
      <c r="F407" s="43"/>
      <c r="G407" s="44">
        <f>SUM(G389:G406)-13</f>
        <v>2351904.85</v>
      </c>
      <c r="H407" s="89"/>
      <c r="I407" s="89"/>
      <c r="J407" s="100">
        <f>SUM(J389:J406)+1</f>
        <v>2177702.7129629627</v>
      </c>
    </row>
    <row r="408" spans="1:10" ht="31.5">
      <c r="A408" s="46"/>
      <c r="B408" s="47"/>
      <c r="C408" s="48"/>
      <c r="D408" s="48"/>
      <c r="E408" s="49"/>
      <c r="F408" s="49"/>
      <c r="G408" s="50"/>
      <c r="H408" s="90"/>
      <c r="I408" s="90"/>
      <c r="J408" s="102">
        <f>J407*0.08-1</f>
        <v>174215.21703703701</v>
      </c>
    </row>
    <row r="409" spans="1:10" ht="18">
      <c r="A409" s="283" t="s">
        <v>43</v>
      </c>
      <c r="B409" s="283"/>
      <c r="C409" s="284" t="s">
        <v>44</v>
      </c>
      <c r="D409" s="284"/>
      <c r="E409" s="54"/>
      <c r="F409" s="283" t="s">
        <v>45</v>
      </c>
      <c r="G409" s="283"/>
      <c r="H409" s="91"/>
      <c r="I409" s="91"/>
      <c r="J409" s="109">
        <f>SUM(J407:J408)</f>
        <v>2351917.9299999997</v>
      </c>
    </row>
    <row r="414" spans="1:10" ht="15.75">
      <c r="A414" s="279" t="s">
        <v>0</v>
      </c>
      <c r="B414" s="279"/>
      <c r="C414" s="279"/>
      <c r="D414" s="279"/>
      <c r="E414" s="279"/>
      <c r="F414" s="279"/>
      <c r="G414" s="279"/>
      <c r="H414" s="83"/>
      <c r="I414" s="83"/>
      <c r="J414" s="107" t="s">
        <v>1193</v>
      </c>
    </row>
    <row r="415" spans="1:10" ht="16.5">
      <c r="A415" s="279" t="s">
        <v>1</v>
      </c>
      <c r="B415" s="279"/>
      <c r="C415" s="279"/>
      <c r="D415" s="279"/>
      <c r="E415" s="279"/>
      <c r="F415" s="279"/>
      <c r="G415" s="279"/>
      <c r="H415" s="83"/>
      <c r="I415" s="83"/>
      <c r="J415" s="94"/>
    </row>
    <row r="416" spans="1:10" ht="15.75">
      <c r="A416" s="279" t="s">
        <v>2</v>
      </c>
      <c r="B416" s="279"/>
      <c r="C416" s="279"/>
      <c r="D416" s="279"/>
      <c r="E416" s="279"/>
      <c r="F416" s="279"/>
      <c r="G416" s="279"/>
      <c r="H416" s="83"/>
      <c r="I416" s="83"/>
      <c r="J416" s="95"/>
    </row>
    <row r="417" spans="1:10" ht="15.75">
      <c r="A417" s="279" t="s">
        <v>4</v>
      </c>
      <c r="B417" s="279"/>
      <c r="C417" s="279"/>
      <c r="D417" s="279"/>
      <c r="E417" s="279"/>
      <c r="F417" s="279"/>
      <c r="G417" s="279"/>
      <c r="H417" s="83"/>
      <c r="I417" s="83"/>
      <c r="J417" s="95"/>
    </row>
    <row r="418" spans="1:10" ht="15.75">
      <c r="A418" s="280" t="s">
        <v>6</v>
      </c>
      <c r="B418" s="280"/>
      <c r="C418" s="280"/>
      <c r="D418" s="280"/>
      <c r="E418" s="280"/>
      <c r="F418" s="280"/>
      <c r="G418" s="280"/>
      <c r="H418" s="83"/>
      <c r="I418" s="83"/>
      <c r="J418" s="95"/>
    </row>
    <row r="419" spans="1:10" ht="27.75">
      <c r="A419" s="9"/>
      <c r="B419" s="9"/>
      <c r="C419" s="281" t="s">
        <v>453</v>
      </c>
      <c r="D419" s="281"/>
      <c r="E419" s="281"/>
      <c r="F419" s="281"/>
      <c r="G419" s="281"/>
      <c r="H419" s="105"/>
      <c r="I419" s="83"/>
      <c r="J419" s="95"/>
    </row>
    <row r="420" spans="1:10" ht="15.75">
      <c r="A420" s="11" t="s">
        <v>1194</v>
      </c>
      <c r="B420" s="312"/>
      <c r="C420" s="312"/>
      <c r="D420" s="286"/>
      <c r="E420" s="286"/>
      <c r="F420" s="286"/>
      <c r="G420" s="286"/>
      <c r="H420" s="84"/>
      <c r="I420" s="84"/>
      <c r="J420" s="95"/>
    </row>
    <row r="421" spans="1:10" ht="15.75">
      <c r="A421" s="11" t="s">
        <v>9</v>
      </c>
      <c r="B421" s="286"/>
      <c r="C421" s="286"/>
      <c r="D421" s="286"/>
      <c r="E421" s="16"/>
      <c r="F421" s="11"/>
      <c r="G421" s="16"/>
      <c r="H421" s="86"/>
      <c r="I421" s="313"/>
      <c r="J421" s="313"/>
    </row>
    <row r="422" spans="1:10" ht="15.75">
      <c r="A422" s="11" t="s">
        <v>11</v>
      </c>
      <c r="B422" s="289" t="s">
        <v>1209</v>
      </c>
      <c r="C422" s="289"/>
      <c r="D422" s="289"/>
      <c r="E422" s="289"/>
      <c r="F422" s="18"/>
      <c r="G422" s="19" t="s">
        <v>13</v>
      </c>
      <c r="H422" s="83"/>
      <c r="I422" s="83"/>
      <c r="J422" s="95"/>
    </row>
    <row r="423" spans="1:10" ht="15.75">
      <c r="A423" s="21" t="s">
        <v>14</v>
      </c>
      <c r="B423" s="21" t="s">
        <v>16</v>
      </c>
      <c r="C423" s="21" t="s">
        <v>17</v>
      </c>
      <c r="D423" s="22" t="s">
        <v>18</v>
      </c>
      <c r="E423" s="23" t="s">
        <v>19</v>
      </c>
      <c r="F423" s="23" t="s">
        <v>1196</v>
      </c>
      <c r="G423" s="21" t="s">
        <v>21</v>
      </c>
      <c r="H423" s="83"/>
      <c r="I423" s="105" t="s">
        <v>1197</v>
      </c>
      <c r="J423" s="95"/>
    </row>
    <row r="424" spans="1:10">
      <c r="A424" s="24">
        <v>1</v>
      </c>
      <c r="B424" s="25" t="s">
        <v>23</v>
      </c>
      <c r="C424" s="26">
        <v>5</v>
      </c>
      <c r="D424" s="27">
        <v>79305</v>
      </c>
      <c r="E424" s="28">
        <f>D424*C424</f>
        <v>396525</v>
      </c>
      <c r="F424" s="29">
        <v>0.05</v>
      </c>
      <c r="G424" s="30">
        <f>E424-E424*F424</f>
        <v>376698.75</v>
      </c>
      <c r="H424" s="87">
        <f>D424/1.08*0.95</f>
        <v>69759.027777777766</v>
      </c>
      <c r="I424" s="87"/>
      <c r="J424" s="95">
        <f t="shared" ref="J424:J441" si="49">H424*C424</f>
        <v>348795.13888888882</v>
      </c>
    </row>
    <row r="425" spans="1:10">
      <c r="A425" s="24">
        <v>2</v>
      </c>
      <c r="B425" s="25" t="s">
        <v>25</v>
      </c>
      <c r="C425" s="32">
        <v>5</v>
      </c>
      <c r="D425" s="27">
        <v>128591</v>
      </c>
      <c r="E425" s="28">
        <f t="shared" ref="E425:E441" si="50">D425*C425</f>
        <v>642955</v>
      </c>
      <c r="F425" s="29">
        <v>0.05</v>
      </c>
      <c r="G425" s="30">
        <f t="shared" ref="G425:G441" si="51">E425-E425*F425</f>
        <v>610807.25</v>
      </c>
      <c r="H425" s="87">
        <f t="shared" ref="H425:H441" si="52">D425/1.08*0.95</f>
        <v>113112.45370370369</v>
      </c>
      <c r="I425" s="87"/>
      <c r="J425" s="95">
        <f t="shared" si="49"/>
        <v>565562.26851851842</v>
      </c>
    </row>
    <row r="426" spans="1:10">
      <c r="A426" s="24">
        <v>3</v>
      </c>
      <c r="B426" s="25" t="s">
        <v>26</v>
      </c>
      <c r="C426" s="34">
        <v>3</v>
      </c>
      <c r="D426" s="27">
        <v>60043</v>
      </c>
      <c r="E426" s="28">
        <f t="shared" si="50"/>
        <v>180129</v>
      </c>
      <c r="F426" s="29">
        <v>0.05</v>
      </c>
      <c r="G426" s="30">
        <f t="shared" si="51"/>
        <v>171122.55</v>
      </c>
      <c r="H426" s="87">
        <f t="shared" si="52"/>
        <v>52815.601851851847</v>
      </c>
      <c r="I426" s="87"/>
      <c r="J426" s="95">
        <f t="shared" si="49"/>
        <v>158446.80555555553</v>
      </c>
    </row>
    <row r="427" spans="1:10">
      <c r="A427" s="24">
        <v>4</v>
      </c>
      <c r="B427" s="25" t="s">
        <v>27</v>
      </c>
      <c r="C427" s="106"/>
      <c r="D427" s="27">
        <v>115781</v>
      </c>
      <c r="E427" s="28">
        <f t="shared" si="50"/>
        <v>0</v>
      </c>
      <c r="F427" s="29">
        <v>0.05</v>
      </c>
      <c r="G427" s="30">
        <f t="shared" si="51"/>
        <v>0</v>
      </c>
      <c r="H427" s="87">
        <f t="shared" si="52"/>
        <v>101844.39814814813</v>
      </c>
      <c r="I427" s="108"/>
      <c r="J427" s="95">
        <f t="shared" si="49"/>
        <v>0</v>
      </c>
    </row>
    <row r="428" spans="1:10">
      <c r="A428" s="24">
        <v>5</v>
      </c>
      <c r="B428" s="25" t="s">
        <v>28</v>
      </c>
      <c r="C428" s="32"/>
      <c r="D428" s="27">
        <v>119943</v>
      </c>
      <c r="E428" s="28">
        <f t="shared" si="50"/>
        <v>0</v>
      </c>
      <c r="F428" s="29">
        <v>0.05</v>
      </c>
      <c r="G428" s="30">
        <f t="shared" si="51"/>
        <v>0</v>
      </c>
      <c r="H428" s="87">
        <f t="shared" si="52"/>
        <v>105505.41666666666</v>
      </c>
      <c r="I428" s="87"/>
      <c r="J428" s="95">
        <f t="shared" si="49"/>
        <v>0</v>
      </c>
    </row>
    <row r="429" spans="1:10">
      <c r="A429" s="24">
        <v>6</v>
      </c>
      <c r="B429" s="25" t="s">
        <v>29</v>
      </c>
      <c r="C429" s="26">
        <v>5</v>
      </c>
      <c r="D429" s="27">
        <v>94810</v>
      </c>
      <c r="E429" s="28">
        <f t="shared" si="50"/>
        <v>474050</v>
      </c>
      <c r="F429" s="29">
        <v>0.05</v>
      </c>
      <c r="G429" s="30">
        <f t="shared" si="51"/>
        <v>450347.5</v>
      </c>
      <c r="H429" s="87">
        <f t="shared" si="52"/>
        <v>83397.685185185182</v>
      </c>
      <c r="I429" s="87"/>
      <c r="J429" s="95">
        <f t="shared" si="49"/>
        <v>416988.4259259259</v>
      </c>
    </row>
    <row r="430" spans="1:10">
      <c r="A430" s="24">
        <v>7</v>
      </c>
      <c r="B430" s="25" t="s">
        <v>30</v>
      </c>
      <c r="C430" s="34"/>
      <c r="D430" s="27">
        <v>141396</v>
      </c>
      <c r="E430" s="28">
        <f t="shared" si="50"/>
        <v>0</v>
      </c>
      <c r="F430" s="29">
        <v>0.05</v>
      </c>
      <c r="G430" s="30">
        <f t="shared" si="51"/>
        <v>0</v>
      </c>
      <c r="H430" s="87">
        <f t="shared" si="52"/>
        <v>124376.11111111111</v>
      </c>
      <c r="I430" s="87"/>
      <c r="J430" s="95">
        <f t="shared" si="49"/>
        <v>0</v>
      </c>
    </row>
    <row r="431" spans="1:10">
      <c r="A431" s="24">
        <v>8</v>
      </c>
      <c r="B431" s="25" t="s">
        <v>31</v>
      </c>
      <c r="C431" s="26"/>
      <c r="D431" s="27">
        <v>232931</v>
      </c>
      <c r="E431" s="28">
        <f t="shared" si="50"/>
        <v>0</v>
      </c>
      <c r="F431" s="29">
        <v>0.05</v>
      </c>
      <c r="G431" s="30">
        <f t="shared" si="51"/>
        <v>0</v>
      </c>
      <c r="H431" s="87">
        <f t="shared" si="52"/>
        <v>204893.00925925921</v>
      </c>
      <c r="I431" s="87"/>
      <c r="J431" s="95">
        <f t="shared" si="49"/>
        <v>0</v>
      </c>
    </row>
    <row r="432" spans="1:10">
      <c r="A432" s="24">
        <v>9</v>
      </c>
      <c r="B432" s="36" t="s">
        <v>32</v>
      </c>
      <c r="C432" s="26"/>
      <c r="D432" s="27">
        <v>101534</v>
      </c>
      <c r="E432" s="28">
        <f t="shared" si="50"/>
        <v>0</v>
      </c>
      <c r="F432" s="29">
        <v>0.05</v>
      </c>
      <c r="G432" s="30">
        <f t="shared" si="51"/>
        <v>0</v>
      </c>
      <c r="H432" s="87">
        <f t="shared" si="52"/>
        <v>89312.314814814818</v>
      </c>
      <c r="I432" s="87"/>
      <c r="J432" s="95">
        <f t="shared" si="49"/>
        <v>0</v>
      </c>
    </row>
    <row r="433" spans="1:10">
      <c r="A433" s="24">
        <v>10</v>
      </c>
      <c r="B433" s="36" t="s">
        <v>33</v>
      </c>
      <c r="C433" s="37"/>
      <c r="D433" s="27">
        <v>110148</v>
      </c>
      <c r="E433" s="28">
        <f t="shared" si="50"/>
        <v>0</v>
      </c>
      <c r="F433" s="29">
        <v>0.05</v>
      </c>
      <c r="G433" s="30">
        <f t="shared" si="51"/>
        <v>0</v>
      </c>
      <c r="H433" s="87">
        <f t="shared" si="52"/>
        <v>96889.444444444423</v>
      </c>
      <c r="I433" s="87"/>
      <c r="J433" s="95">
        <f t="shared" si="49"/>
        <v>0</v>
      </c>
    </row>
    <row r="434" spans="1:10">
      <c r="A434" s="24">
        <v>11</v>
      </c>
      <c r="B434" s="25" t="s">
        <v>34</v>
      </c>
      <c r="C434" s="37"/>
      <c r="D434" s="27">
        <v>54198</v>
      </c>
      <c r="E434" s="28">
        <f t="shared" si="50"/>
        <v>0</v>
      </c>
      <c r="F434" s="29">
        <v>0.05</v>
      </c>
      <c r="G434" s="30">
        <f t="shared" si="51"/>
        <v>0</v>
      </c>
      <c r="H434" s="87">
        <f t="shared" si="52"/>
        <v>47674.166666666657</v>
      </c>
      <c r="I434" s="108"/>
      <c r="J434" s="95">
        <f t="shared" si="49"/>
        <v>0</v>
      </c>
    </row>
    <row r="435" spans="1:10">
      <c r="A435" s="24">
        <v>12</v>
      </c>
      <c r="B435" s="25" t="s">
        <v>35</v>
      </c>
      <c r="C435" s="37"/>
      <c r="D435" s="27">
        <v>49680</v>
      </c>
      <c r="E435" s="28">
        <f t="shared" si="50"/>
        <v>0</v>
      </c>
      <c r="F435" s="29">
        <v>0.05</v>
      </c>
      <c r="G435" s="30">
        <f t="shared" si="51"/>
        <v>0</v>
      </c>
      <c r="H435" s="87">
        <f t="shared" si="52"/>
        <v>43700</v>
      </c>
      <c r="I435" s="87"/>
      <c r="J435" s="95">
        <f t="shared" si="49"/>
        <v>0</v>
      </c>
    </row>
    <row r="436" spans="1:10">
      <c r="A436" s="24">
        <v>13</v>
      </c>
      <c r="B436" s="25" t="s">
        <v>36</v>
      </c>
      <c r="C436" s="37"/>
      <c r="D436" s="38">
        <v>64152</v>
      </c>
      <c r="E436" s="28">
        <f t="shared" si="50"/>
        <v>0</v>
      </c>
      <c r="F436" s="29">
        <v>0.05</v>
      </c>
      <c r="G436" s="30">
        <f t="shared" si="51"/>
        <v>0</v>
      </c>
      <c r="H436" s="87">
        <f t="shared" si="52"/>
        <v>56429.999999999993</v>
      </c>
      <c r="I436" s="87"/>
      <c r="J436" s="95">
        <f t="shared" si="49"/>
        <v>0</v>
      </c>
    </row>
    <row r="437" spans="1:10">
      <c r="A437" s="24">
        <v>14</v>
      </c>
      <c r="B437" s="25" t="s">
        <v>37</v>
      </c>
      <c r="C437" s="37"/>
      <c r="D437" s="38">
        <v>65934</v>
      </c>
      <c r="E437" s="28">
        <f t="shared" si="50"/>
        <v>0</v>
      </c>
      <c r="F437" s="29">
        <v>0.05</v>
      </c>
      <c r="G437" s="30">
        <f t="shared" si="51"/>
        <v>0</v>
      </c>
      <c r="H437" s="87">
        <f t="shared" si="52"/>
        <v>57997.499999999993</v>
      </c>
      <c r="I437" s="87"/>
      <c r="J437" s="95">
        <f t="shared" si="49"/>
        <v>0</v>
      </c>
    </row>
    <row r="438" spans="1:10">
      <c r="A438" s="24">
        <v>15</v>
      </c>
      <c r="B438" s="25" t="s">
        <v>38</v>
      </c>
      <c r="C438" s="37"/>
      <c r="D438" s="38">
        <v>76626</v>
      </c>
      <c r="E438" s="28">
        <f t="shared" si="50"/>
        <v>0</v>
      </c>
      <c r="F438" s="29">
        <v>0.05</v>
      </c>
      <c r="G438" s="30">
        <f t="shared" si="51"/>
        <v>0</v>
      </c>
      <c r="H438" s="87">
        <f t="shared" si="52"/>
        <v>67402.5</v>
      </c>
      <c r="I438" s="87"/>
      <c r="J438" s="95">
        <f t="shared" si="49"/>
        <v>0</v>
      </c>
    </row>
    <row r="439" spans="1:10">
      <c r="A439" s="24">
        <v>16</v>
      </c>
      <c r="B439" s="25" t="s">
        <v>39</v>
      </c>
      <c r="C439" s="37"/>
      <c r="D439" s="38">
        <v>80190</v>
      </c>
      <c r="E439" s="28">
        <f t="shared" si="50"/>
        <v>0</v>
      </c>
      <c r="F439" s="29">
        <v>0.05</v>
      </c>
      <c r="G439" s="30">
        <f t="shared" si="51"/>
        <v>0</v>
      </c>
      <c r="H439" s="87">
        <f t="shared" si="52"/>
        <v>70537.5</v>
      </c>
      <c r="I439" s="87"/>
      <c r="J439" s="95">
        <f t="shared" si="49"/>
        <v>0</v>
      </c>
    </row>
    <row r="440" spans="1:10">
      <c r="A440" s="24">
        <v>17</v>
      </c>
      <c r="B440" s="25" t="s">
        <v>40</v>
      </c>
      <c r="C440" s="37"/>
      <c r="D440" s="38">
        <v>113832</v>
      </c>
      <c r="E440" s="28">
        <f t="shared" si="50"/>
        <v>0</v>
      </c>
      <c r="F440" s="29">
        <v>0.05</v>
      </c>
      <c r="G440" s="30">
        <f t="shared" si="51"/>
        <v>0</v>
      </c>
      <c r="H440" s="87">
        <f t="shared" si="52"/>
        <v>100130</v>
      </c>
      <c r="I440" s="87"/>
      <c r="J440" s="95">
        <f t="shared" si="49"/>
        <v>0</v>
      </c>
    </row>
    <row r="441" spans="1:10">
      <c r="A441" s="24">
        <v>18</v>
      </c>
      <c r="B441" s="25" t="s">
        <v>41</v>
      </c>
      <c r="C441" s="37"/>
      <c r="D441" s="39">
        <v>98010</v>
      </c>
      <c r="E441" s="28">
        <f t="shared" si="50"/>
        <v>0</v>
      </c>
      <c r="F441" s="29">
        <v>0.05</v>
      </c>
      <c r="G441" s="30">
        <f t="shared" si="51"/>
        <v>0</v>
      </c>
      <c r="H441" s="87">
        <f t="shared" si="52"/>
        <v>86212.5</v>
      </c>
      <c r="I441" s="87"/>
      <c r="J441" s="95">
        <f t="shared" si="49"/>
        <v>0</v>
      </c>
    </row>
    <row r="442" spans="1:10" ht="17.25">
      <c r="A442" s="40"/>
      <c r="B442" s="41" t="s">
        <v>42</v>
      </c>
      <c r="C442" s="42">
        <f>SUM(C424:C441)</f>
        <v>18</v>
      </c>
      <c r="D442" s="42"/>
      <c r="E442" s="43">
        <f>SUM(E424:E441)</f>
        <v>1693659</v>
      </c>
      <c r="F442" s="43"/>
      <c r="G442" s="44">
        <f>SUM(G424:G441)-13</f>
        <v>1608963.05</v>
      </c>
      <c r="H442" s="89"/>
      <c r="I442" s="89"/>
      <c r="J442" s="100">
        <f>SUM(J424:J441)+1</f>
        <v>1489793.6388888885</v>
      </c>
    </row>
    <row r="443" spans="1:10" ht="31.5">
      <c r="A443" s="46"/>
      <c r="B443" s="47"/>
      <c r="C443" s="48"/>
      <c r="D443" s="48"/>
      <c r="E443" s="49"/>
      <c r="F443" s="49"/>
      <c r="G443" s="50"/>
      <c r="H443" s="90"/>
      <c r="I443" s="90"/>
      <c r="J443" s="102">
        <f>J442*0.08-1</f>
        <v>119182.49111111109</v>
      </c>
    </row>
    <row r="444" spans="1:10" ht="18">
      <c r="A444" s="283" t="s">
        <v>43</v>
      </c>
      <c r="B444" s="283"/>
      <c r="C444" s="284" t="s">
        <v>44</v>
      </c>
      <c r="D444" s="284"/>
      <c r="E444" s="54"/>
      <c r="F444" s="283" t="s">
        <v>45</v>
      </c>
      <c r="G444" s="283"/>
      <c r="H444" s="91"/>
      <c r="I444" s="91"/>
      <c r="J444" s="109">
        <f>SUM(J442:J443)</f>
        <v>1608976.1299999997</v>
      </c>
    </row>
    <row r="448" spans="1:10" ht="15.75">
      <c r="A448" s="279" t="s">
        <v>0</v>
      </c>
      <c r="B448" s="279"/>
      <c r="C448" s="279"/>
      <c r="D448" s="279"/>
      <c r="E448" s="279"/>
      <c r="F448" s="279"/>
      <c r="G448" s="279"/>
      <c r="H448" s="83"/>
      <c r="I448" s="83"/>
      <c r="J448" s="107" t="s">
        <v>1193</v>
      </c>
    </row>
    <row r="449" spans="1:10" ht="16.5">
      <c r="A449" s="279" t="s">
        <v>1</v>
      </c>
      <c r="B449" s="279"/>
      <c r="C449" s="279"/>
      <c r="D449" s="279"/>
      <c r="E449" s="279"/>
      <c r="F449" s="279"/>
      <c r="G449" s="279"/>
      <c r="H449" s="83"/>
      <c r="I449" s="83"/>
      <c r="J449" s="94"/>
    </row>
    <row r="450" spans="1:10" ht="15.75">
      <c r="A450" s="279" t="s">
        <v>2</v>
      </c>
      <c r="B450" s="279"/>
      <c r="C450" s="279"/>
      <c r="D450" s="279"/>
      <c r="E450" s="279"/>
      <c r="F450" s="279"/>
      <c r="G450" s="279"/>
      <c r="H450" s="83"/>
      <c r="I450" s="83"/>
      <c r="J450" s="95"/>
    </row>
    <row r="451" spans="1:10" ht="15.75">
      <c r="A451" s="279" t="s">
        <v>4</v>
      </c>
      <c r="B451" s="279"/>
      <c r="C451" s="279"/>
      <c r="D451" s="279"/>
      <c r="E451" s="279"/>
      <c r="F451" s="279"/>
      <c r="G451" s="279"/>
      <c r="H451" s="83"/>
      <c r="I451" s="83"/>
      <c r="J451" s="95"/>
    </row>
    <row r="452" spans="1:10" ht="15.75">
      <c r="A452" s="280" t="s">
        <v>6</v>
      </c>
      <c r="B452" s="280"/>
      <c r="C452" s="280"/>
      <c r="D452" s="280"/>
      <c r="E452" s="280"/>
      <c r="F452" s="280"/>
      <c r="G452" s="280"/>
      <c r="H452" s="83"/>
      <c r="I452" s="83"/>
      <c r="J452" s="95"/>
    </row>
    <row r="453" spans="1:10" ht="27.75">
      <c r="A453" s="9"/>
      <c r="B453" s="9"/>
      <c r="C453" s="281" t="s">
        <v>457</v>
      </c>
      <c r="D453" s="281"/>
      <c r="E453" s="281"/>
      <c r="F453" s="281"/>
      <c r="G453" s="281"/>
      <c r="H453" s="105"/>
      <c r="I453" s="83"/>
      <c r="J453" s="95"/>
    </row>
    <row r="454" spans="1:10" ht="15.75">
      <c r="A454" s="11" t="s">
        <v>1194</v>
      </c>
      <c r="B454" s="312"/>
      <c r="C454" s="312"/>
      <c r="D454" s="286"/>
      <c r="E454" s="286"/>
      <c r="F454" s="286"/>
      <c r="G454" s="286"/>
      <c r="H454" s="84"/>
      <c r="I454" s="84"/>
      <c r="J454" s="95"/>
    </row>
    <row r="455" spans="1:10" ht="15.75">
      <c r="A455" s="11" t="s">
        <v>9</v>
      </c>
      <c r="B455" s="286"/>
      <c r="C455" s="286"/>
      <c r="D455" s="286"/>
      <c r="E455" s="16"/>
      <c r="F455" s="11"/>
      <c r="G455" s="16"/>
      <c r="H455" s="86"/>
      <c r="I455" s="313"/>
      <c r="J455" s="313"/>
    </row>
    <row r="456" spans="1:10" ht="15.75">
      <c r="A456" s="11" t="s">
        <v>11</v>
      </c>
      <c r="B456" s="289" t="s">
        <v>1210</v>
      </c>
      <c r="C456" s="289"/>
      <c r="D456" s="289"/>
      <c r="E456" s="289"/>
      <c r="F456" s="18"/>
      <c r="G456" s="19" t="s">
        <v>13</v>
      </c>
      <c r="H456" s="83"/>
      <c r="I456" s="83"/>
      <c r="J456" s="95"/>
    </row>
    <row r="457" spans="1:10" ht="15.75">
      <c r="A457" s="21" t="s">
        <v>14</v>
      </c>
      <c r="B457" s="21" t="s">
        <v>16</v>
      </c>
      <c r="C457" s="21" t="s">
        <v>17</v>
      </c>
      <c r="D457" s="22" t="s">
        <v>18</v>
      </c>
      <c r="E457" s="23" t="s">
        <v>19</v>
      </c>
      <c r="F457" s="23" t="s">
        <v>1196</v>
      </c>
      <c r="G457" s="21" t="s">
        <v>21</v>
      </c>
      <c r="H457" s="83"/>
      <c r="I457" s="105" t="s">
        <v>1197</v>
      </c>
      <c r="J457" s="95"/>
    </row>
    <row r="458" spans="1:10">
      <c r="A458" s="24">
        <v>1</v>
      </c>
      <c r="B458" s="25" t="s">
        <v>23</v>
      </c>
      <c r="C458" s="26">
        <v>5</v>
      </c>
      <c r="D458" s="27">
        <v>79305</v>
      </c>
      <c r="E458" s="28">
        <f>D458*C458</f>
        <v>396525</v>
      </c>
      <c r="F458" s="29">
        <v>0.05</v>
      </c>
      <c r="G458" s="30">
        <f>E458-E458*F458</f>
        <v>376698.75</v>
      </c>
      <c r="H458" s="87">
        <f>D458/1.08*0.95</f>
        <v>69759.027777777766</v>
      </c>
      <c r="I458" s="87"/>
      <c r="J458" s="95">
        <f t="shared" ref="J458:J475" si="53">H458*C458</f>
        <v>348795.13888888882</v>
      </c>
    </row>
    <row r="459" spans="1:10">
      <c r="A459" s="24">
        <v>2</v>
      </c>
      <c r="B459" s="25" t="s">
        <v>25</v>
      </c>
      <c r="C459" s="32"/>
      <c r="D459" s="27">
        <v>128591</v>
      </c>
      <c r="E459" s="28">
        <f t="shared" ref="E459:E475" si="54">D459*C459</f>
        <v>0</v>
      </c>
      <c r="F459" s="29">
        <v>0.05</v>
      </c>
      <c r="G459" s="30">
        <f t="shared" ref="G459:G475" si="55">E459-E459*F459</f>
        <v>0</v>
      </c>
      <c r="H459" s="87">
        <f t="shared" ref="H459:H475" si="56">D459/1.08*0.95</f>
        <v>113112.45370370369</v>
      </c>
      <c r="I459" s="87"/>
      <c r="J459" s="95">
        <f t="shared" si="53"/>
        <v>0</v>
      </c>
    </row>
    <row r="460" spans="1:10">
      <c r="A460" s="24">
        <v>3</v>
      </c>
      <c r="B460" s="25" t="s">
        <v>26</v>
      </c>
      <c r="C460" s="34"/>
      <c r="D460" s="27">
        <v>60043</v>
      </c>
      <c r="E460" s="28">
        <f t="shared" si="54"/>
        <v>0</v>
      </c>
      <c r="F460" s="29">
        <v>0.05</v>
      </c>
      <c r="G460" s="30">
        <f t="shared" si="55"/>
        <v>0</v>
      </c>
      <c r="H460" s="87">
        <f t="shared" si="56"/>
        <v>52815.601851851847</v>
      </c>
      <c r="I460" s="87"/>
      <c r="J460" s="95">
        <f t="shared" si="53"/>
        <v>0</v>
      </c>
    </row>
    <row r="461" spans="1:10">
      <c r="A461" s="24">
        <v>4</v>
      </c>
      <c r="B461" s="25" t="s">
        <v>27</v>
      </c>
      <c r="C461" s="106"/>
      <c r="D461" s="27">
        <v>115781</v>
      </c>
      <c r="E461" s="28">
        <f t="shared" si="54"/>
        <v>0</v>
      </c>
      <c r="F461" s="29">
        <v>0.05</v>
      </c>
      <c r="G461" s="30">
        <f t="shared" si="55"/>
        <v>0</v>
      </c>
      <c r="H461" s="87">
        <f t="shared" si="56"/>
        <v>101844.39814814813</v>
      </c>
      <c r="I461" s="108"/>
      <c r="J461" s="95">
        <f t="shared" si="53"/>
        <v>0</v>
      </c>
    </row>
    <row r="462" spans="1:10">
      <c r="A462" s="24">
        <v>5</v>
      </c>
      <c r="B462" s="25" t="s">
        <v>28</v>
      </c>
      <c r="C462" s="32">
        <v>3</v>
      </c>
      <c r="D462" s="27">
        <v>119943</v>
      </c>
      <c r="E462" s="28">
        <f t="shared" si="54"/>
        <v>359829</v>
      </c>
      <c r="F462" s="29">
        <v>0.05</v>
      </c>
      <c r="G462" s="30">
        <f t="shared" si="55"/>
        <v>341837.55</v>
      </c>
      <c r="H462" s="87">
        <f t="shared" si="56"/>
        <v>105505.41666666666</v>
      </c>
      <c r="I462" s="87"/>
      <c r="J462" s="95">
        <f t="shared" si="53"/>
        <v>316516.25</v>
      </c>
    </row>
    <row r="463" spans="1:10">
      <c r="A463" s="24">
        <v>6</v>
      </c>
      <c r="B463" s="25" t="s">
        <v>29</v>
      </c>
      <c r="C463" s="26">
        <v>3</v>
      </c>
      <c r="D463" s="27">
        <v>94810</v>
      </c>
      <c r="E463" s="28">
        <f t="shared" si="54"/>
        <v>284430</v>
      </c>
      <c r="F463" s="29">
        <v>0.05</v>
      </c>
      <c r="G463" s="30">
        <f t="shared" si="55"/>
        <v>270208.5</v>
      </c>
      <c r="H463" s="87">
        <f t="shared" si="56"/>
        <v>83397.685185185182</v>
      </c>
      <c r="I463" s="87"/>
      <c r="J463" s="95">
        <f t="shared" si="53"/>
        <v>250193.05555555556</v>
      </c>
    </row>
    <row r="464" spans="1:10">
      <c r="A464" s="24">
        <v>7</v>
      </c>
      <c r="B464" s="25" t="s">
        <v>30</v>
      </c>
      <c r="C464" s="34"/>
      <c r="D464" s="27">
        <v>141396</v>
      </c>
      <c r="E464" s="28">
        <f t="shared" si="54"/>
        <v>0</v>
      </c>
      <c r="F464" s="29">
        <v>0.05</v>
      </c>
      <c r="G464" s="30">
        <f t="shared" si="55"/>
        <v>0</v>
      </c>
      <c r="H464" s="87">
        <f t="shared" si="56"/>
        <v>124376.11111111111</v>
      </c>
      <c r="I464" s="87"/>
      <c r="J464" s="95">
        <f t="shared" si="53"/>
        <v>0</v>
      </c>
    </row>
    <row r="465" spans="1:10">
      <c r="A465" s="24">
        <v>8</v>
      </c>
      <c r="B465" s="25" t="s">
        <v>31</v>
      </c>
      <c r="C465" s="26"/>
      <c r="D465" s="27">
        <v>232931</v>
      </c>
      <c r="E465" s="28">
        <f t="shared" si="54"/>
        <v>0</v>
      </c>
      <c r="F465" s="29">
        <v>0.05</v>
      </c>
      <c r="G465" s="30">
        <f t="shared" si="55"/>
        <v>0</v>
      </c>
      <c r="H465" s="87">
        <f t="shared" si="56"/>
        <v>204893.00925925921</v>
      </c>
      <c r="I465" s="87"/>
      <c r="J465" s="95">
        <f t="shared" si="53"/>
        <v>0</v>
      </c>
    </row>
    <row r="466" spans="1:10">
      <c r="A466" s="24">
        <v>9</v>
      </c>
      <c r="B466" s="36" t="s">
        <v>32</v>
      </c>
      <c r="C466" s="26"/>
      <c r="D466" s="27">
        <v>101534</v>
      </c>
      <c r="E466" s="28">
        <f t="shared" si="54"/>
        <v>0</v>
      </c>
      <c r="F466" s="29">
        <v>0.05</v>
      </c>
      <c r="G466" s="30">
        <f t="shared" si="55"/>
        <v>0</v>
      </c>
      <c r="H466" s="87">
        <f t="shared" si="56"/>
        <v>89312.314814814818</v>
      </c>
      <c r="I466" s="87"/>
      <c r="J466" s="95">
        <f t="shared" si="53"/>
        <v>0</v>
      </c>
    </row>
    <row r="467" spans="1:10">
      <c r="A467" s="24">
        <v>10</v>
      </c>
      <c r="B467" s="36" t="s">
        <v>33</v>
      </c>
      <c r="C467" s="37"/>
      <c r="D467" s="27">
        <v>110148</v>
      </c>
      <c r="E467" s="28">
        <f t="shared" si="54"/>
        <v>0</v>
      </c>
      <c r="F467" s="29">
        <v>0.05</v>
      </c>
      <c r="G467" s="30">
        <f t="shared" si="55"/>
        <v>0</v>
      </c>
      <c r="H467" s="87">
        <f t="shared" si="56"/>
        <v>96889.444444444423</v>
      </c>
      <c r="I467" s="87"/>
      <c r="J467" s="95">
        <f t="shared" si="53"/>
        <v>0</v>
      </c>
    </row>
    <row r="468" spans="1:10">
      <c r="A468" s="24">
        <v>11</v>
      </c>
      <c r="B468" s="25" t="s">
        <v>34</v>
      </c>
      <c r="C468" s="37">
        <v>5</v>
      </c>
      <c r="D468" s="27">
        <v>54198</v>
      </c>
      <c r="E468" s="28">
        <f t="shared" si="54"/>
        <v>270990</v>
      </c>
      <c r="F468" s="29">
        <v>0.05</v>
      </c>
      <c r="G468" s="30">
        <f t="shared" si="55"/>
        <v>257440.5</v>
      </c>
      <c r="H468" s="87">
        <f t="shared" si="56"/>
        <v>47674.166666666657</v>
      </c>
      <c r="I468" s="108"/>
      <c r="J468" s="95">
        <f t="shared" si="53"/>
        <v>238370.83333333328</v>
      </c>
    </row>
    <row r="469" spans="1:10">
      <c r="A469" s="24">
        <v>12</v>
      </c>
      <c r="B469" s="25" t="s">
        <v>35</v>
      </c>
      <c r="C469" s="37">
        <v>5</v>
      </c>
      <c r="D469" s="27">
        <v>49680</v>
      </c>
      <c r="E469" s="28">
        <f t="shared" si="54"/>
        <v>248400</v>
      </c>
      <c r="F469" s="29">
        <v>0.05</v>
      </c>
      <c r="G469" s="30">
        <f t="shared" si="55"/>
        <v>235980</v>
      </c>
      <c r="H469" s="87">
        <f t="shared" si="56"/>
        <v>43700</v>
      </c>
      <c r="I469" s="87"/>
      <c r="J469" s="95">
        <f t="shared" si="53"/>
        <v>218500</v>
      </c>
    </row>
    <row r="470" spans="1:10">
      <c r="A470" s="24">
        <v>13</v>
      </c>
      <c r="B470" s="25" t="s">
        <v>36</v>
      </c>
      <c r="C470" s="37"/>
      <c r="D470" s="38">
        <v>64152</v>
      </c>
      <c r="E470" s="28">
        <f t="shared" si="54"/>
        <v>0</v>
      </c>
      <c r="F470" s="29">
        <v>0.05</v>
      </c>
      <c r="G470" s="30">
        <f t="shared" si="55"/>
        <v>0</v>
      </c>
      <c r="H470" s="87">
        <f t="shared" si="56"/>
        <v>56429.999999999993</v>
      </c>
      <c r="I470" s="87"/>
      <c r="J470" s="95">
        <f t="shared" si="53"/>
        <v>0</v>
      </c>
    </row>
    <row r="471" spans="1:10">
      <c r="A471" s="24">
        <v>14</v>
      </c>
      <c r="B471" s="25" t="s">
        <v>37</v>
      </c>
      <c r="C471" s="37"/>
      <c r="D471" s="38">
        <v>65934</v>
      </c>
      <c r="E471" s="28">
        <f t="shared" si="54"/>
        <v>0</v>
      </c>
      <c r="F471" s="29">
        <v>0.05</v>
      </c>
      <c r="G471" s="30">
        <f t="shared" si="55"/>
        <v>0</v>
      </c>
      <c r="H471" s="87">
        <f t="shared" si="56"/>
        <v>57997.499999999993</v>
      </c>
      <c r="I471" s="87"/>
      <c r="J471" s="95">
        <f t="shared" si="53"/>
        <v>0</v>
      </c>
    </row>
    <row r="472" spans="1:10">
      <c r="A472" s="24">
        <v>15</v>
      </c>
      <c r="B472" s="25" t="s">
        <v>38</v>
      </c>
      <c r="C472" s="37"/>
      <c r="D472" s="38">
        <v>76626</v>
      </c>
      <c r="E472" s="28">
        <f t="shared" si="54"/>
        <v>0</v>
      </c>
      <c r="F472" s="29">
        <v>0.05</v>
      </c>
      <c r="G472" s="30">
        <f t="shared" si="55"/>
        <v>0</v>
      </c>
      <c r="H472" s="87">
        <f t="shared" si="56"/>
        <v>67402.5</v>
      </c>
      <c r="I472" s="87"/>
      <c r="J472" s="95">
        <f t="shared" si="53"/>
        <v>0</v>
      </c>
    </row>
    <row r="473" spans="1:10">
      <c r="A473" s="24">
        <v>16</v>
      </c>
      <c r="B473" s="25" t="s">
        <v>39</v>
      </c>
      <c r="C473" s="37"/>
      <c r="D473" s="38">
        <v>80190</v>
      </c>
      <c r="E473" s="28">
        <f t="shared" si="54"/>
        <v>0</v>
      </c>
      <c r="F473" s="29">
        <v>0.05</v>
      </c>
      <c r="G473" s="30">
        <f t="shared" si="55"/>
        <v>0</v>
      </c>
      <c r="H473" s="87">
        <f t="shared" si="56"/>
        <v>70537.5</v>
      </c>
      <c r="I473" s="87"/>
      <c r="J473" s="95">
        <f t="shared" si="53"/>
        <v>0</v>
      </c>
    </row>
    <row r="474" spans="1:10">
      <c r="A474" s="24">
        <v>17</v>
      </c>
      <c r="B474" s="25" t="s">
        <v>40</v>
      </c>
      <c r="C474" s="37"/>
      <c r="D474" s="38">
        <v>113832</v>
      </c>
      <c r="E474" s="28">
        <f t="shared" si="54"/>
        <v>0</v>
      </c>
      <c r="F474" s="29">
        <v>0.05</v>
      </c>
      <c r="G474" s="30">
        <f t="shared" si="55"/>
        <v>0</v>
      </c>
      <c r="H474" s="87">
        <f t="shared" si="56"/>
        <v>100130</v>
      </c>
      <c r="I474" s="87"/>
      <c r="J474" s="95">
        <f t="shared" si="53"/>
        <v>0</v>
      </c>
    </row>
    <row r="475" spans="1:10">
      <c r="A475" s="24">
        <v>18</v>
      </c>
      <c r="B475" s="25" t="s">
        <v>41</v>
      </c>
      <c r="C475" s="37"/>
      <c r="D475" s="39">
        <v>98010</v>
      </c>
      <c r="E475" s="28">
        <f t="shared" si="54"/>
        <v>0</v>
      </c>
      <c r="F475" s="29">
        <v>0.05</v>
      </c>
      <c r="G475" s="30">
        <f t="shared" si="55"/>
        <v>0</v>
      </c>
      <c r="H475" s="87">
        <f t="shared" si="56"/>
        <v>86212.5</v>
      </c>
      <c r="I475" s="87"/>
      <c r="J475" s="95">
        <f t="shared" si="53"/>
        <v>0</v>
      </c>
    </row>
    <row r="476" spans="1:10" ht="17.25">
      <c r="A476" s="40"/>
      <c r="B476" s="41" t="s">
        <v>42</v>
      </c>
      <c r="C476" s="42">
        <f>SUM(C458:C475)</f>
        <v>21</v>
      </c>
      <c r="D476" s="42"/>
      <c r="E476" s="43">
        <f>SUM(E458:E475)</f>
        <v>1560174</v>
      </c>
      <c r="F476" s="43"/>
      <c r="G476" s="44">
        <f>SUM(G458:G475)-13</f>
        <v>1482152.3</v>
      </c>
      <c r="H476" s="89"/>
      <c r="I476" s="89"/>
      <c r="J476" s="100">
        <f>SUM(J458:J475)+1</f>
        <v>1372376.2777777775</v>
      </c>
    </row>
    <row r="477" spans="1:10" ht="31.5">
      <c r="A477" s="46"/>
      <c r="B477" s="47"/>
      <c r="C477" s="48"/>
      <c r="D477" s="48"/>
      <c r="E477" s="49"/>
      <c r="F477" s="49"/>
      <c r="G477" s="50"/>
      <c r="H477" s="90"/>
      <c r="I477" s="90"/>
      <c r="J477" s="102">
        <f>J476*0.08-1</f>
        <v>109789.10222222221</v>
      </c>
    </row>
    <row r="478" spans="1:10" ht="18">
      <c r="A478" s="283" t="s">
        <v>43</v>
      </c>
      <c r="B478" s="283"/>
      <c r="C478" s="284" t="s">
        <v>44</v>
      </c>
      <c r="D478" s="284"/>
      <c r="E478" s="54"/>
      <c r="F478" s="283" t="s">
        <v>45</v>
      </c>
      <c r="G478" s="283"/>
      <c r="H478" s="91"/>
      <c r="I478" s="91"/>
      <c r="J478" s="109">
        <f>SUM(J476:J477)</f>
        <v>1482165.3799999997</v>
      </c>
    </row>
    <row r="482" spans="1:10" ht="15.75">
      <c r="A482" s="279" t="s">
        <v>0</v>
      </c>
      <c r="B482" s="279"/>
      <c r="C482" s="279"/>
      <c r="D482" s="279"/>
      <c r="E482" s="279"/>
      <c r="F482" s="279"/>
      <c r="G482" s="279"/>
      <c r="H482" s="83"/>
      <c r="I482" s="83"/>
      <c r="J482" s="107" t="s">
        <v>1193</v>
      </c>
    </row>
    <row r="483" spans="1:10" ht="16.5">
      <c r="A483" s="279" t="s">
        <v>1</v>
      </c>
      <c r="B483" s="279"/>
      <c r="C483" s="279"/>
      <c r="D483" s="279"/>
      <c r="E483" s="279"/>
      <c r="F483" s="279"/>
      <c r="G483" s="279"/>
      <c r="H483" s="83"/>
      <c r="I483" s="83"/>
      <c r="J483" s="94"/>
    </row>
    <row r="484" spans="1:10" ht="15.75">
      <c r="A484" s="279" t="s">
        <v>2</v>
      </c>
      <c r="B484" s="279"/>
      <c r="C484" s="279"/>
      <c r="D484" s="279"/>
      <c r="E484" s="279"/>
      <c r="F484" s="279"/>
      <c r="G484" s="279"/>
      <c r="H484" s="83"/>
      <c r="I484" s="83"/>
      <c r="J484" s="95"/>
    </row>
    <row r="485" spans="1:10" ht="15.75">
      <c r="A485" s="279" t="s">
        <v>4</v>
      </c>
      <c r="B485" s="279"/>
      <c r="C485" s="279"/>
      <c r="D485" s="279"/>
      <c r="E485" s="279"/>
      <c r="F485" s="279"/>
      <c r="G485" s="279"/>
      <c r="H485" s="83"/>
      <c r="I485" s="83"/>
      <c r="J485" s="95"/>
    </row>
    <row r="486" spans="1:10" ht="15.75">
      <c r="A486" s="280" t="s">
        <v>6</v>
      </c>
      <c r="B486" s="280"/>
      <c r="C486" s="280"/>
      <c r="D486" s="280"/>
      <c r="E486" s="280"/>
      <c r="F486" s="280"/>
      <c r="G486" s="280"/>
      <c r="H486" s="83"/>
      <c r="I486" s="83" t="s">
        <v>1211</v>
      </c>
      <c r="J486" s="95"/>
    </row>
    <row r="487" spans="1:10" ht="27.75">
      <c r="A487" s="9"/>
      <c r="B487" s="9"/>
      <c r="C487" s="281" t="s">
        <v>461</v>
      </c>
      <c r="D487" s="281"/>
      <c r="E487" s="281"/>
      <c r="F487" s="281"/>
      <c r="G487" s="281"/>
      <c r="H487" s="105"/>
      <c r="I487" s="83" t="s">
        <v>1212</v>
      </c>
      <c r="J487" s="95"/>
    </row>
    <row r="488" spans="1:10" ht="15.75">
      <c r="A488" s="11" t="s">
        <v>1194</v>
      </c>
      <c r="B488" s="312"/>
      <c r="C488" s="312"/>
      <c r="D488" s="286"/>
      <c r="E488" s="286"/>
      <c r="F488" s="286"/>
      <c r="G488" s="286"/>
      <c r="H488" s="84"/>
      <c r="I488" s="84"/>
      <c r="J488" s="95"/>
    </row>
    <row r="489" spans="1:10" ht="15.75">
      <c r="A489" s="11" t="s">
        <v>9</v>
      </c>
      <c r="B489" s="286"/>
      <c r="C489" s="286"/>
      <c r="D489" s="286"/>
      <c r="E489" s="16"/>
      <c r="F489" s="11"/>
      <c r="G489" s="16"/>
      <c r="H489" s="86"/>
      <c r="I489" s="313"/>
      <c r="J489" s="313"/>
    </row>
    <row r="490" spans="1:10" ht="15.75">
      <c r="A490" s="11" t="s">
        <v>11</v>
      </c>
      <c r="B490" s="289" t="s">
        <v>1213</v>
      </c>
      <c r="C490" s="289"/>
      <c r="D490" s="289"/>
      <c r="E490" s="289"/>
      <c r="F490" s="18"/>
      <c r="G490" s="19" t="s">
        <v>13</v>
      </c>
      <c r="H490" s="83"/>
      <c r="I490" s="83"/>
      <c r="J490" s="95"/>
    </row>
    <row r="491" spans="1:10" ht="15.75">
      <c r="A491" s="21" t="s">
        <v>14</v>
      </c>
      <c r="B491" s="21" t="s">
        <v>16</v>
      </c>
      <c r="C491" s="21" t="s">
        <v>17</v>
      </c>
      <c r="D491" s="22" t="s">
        <v>18</v>
      </c>
      <c r="E491" s="23" t="s">
        <v>19</v>
      </c>
      <c r="F491" s="23" t="s">
        <v>1196</v>
      </c>
      <c r="G491" s="21" t="s">
        <v>21</v>
      </c>
      <c r="H491" s="83"/>
      <c r="I491" s="105" t="s">
        <v>1197</v>
      </c>
      <c r="J491" s="95"/>
    </row>
    <row r="492" spans="1:10">
      <c r="A492" s="24">
        <v>1</v>
      </c>
      <c r="B492" s="25" t="s">
        <v>23</v>
      </c>
      <c r="C492" s="26"/>
      <c r="D492" s="27">
        <v>79305</v>
      </c>
      <c r="E492" s="28">
        <f>D492*C492</f>
        <v>0</v>
      </c>
      <c r="F492" s="29">
        <v>0.05</v>
      </c>
      <c r="G492" s="30">
        <f>E492-E492*F492</f>
        <v>0</v>
      </c>
      <c r="H492" s="87">
        <f>D492/1.08*0.95</f>
        <v>69759.027777777766</v>
      </c>
      <c r="I492" s="87"/>
      <c r="J492" s="95">
        <f t="shared" ref="J492:J509" si="57">H492*C492</f>
        <v>0</v>
      </c>
    </row>
    <row r="493" spans="1:10">
      <c r="A493" s="24">
        <v>2</v>
      </c>
      <c r="B493" s="25" t="s">
        <v>25</v>
      </c>
      <c r="C493" s="32"/>
      <c r="D493" s="27">
        <v>128591</v>
      </c>
      <c r="E493" s="28">
        <f t="shared" ref="E493:E509" si="58">D493*C493</f>
        <v>0</v>
      </c>
      <c r="F493" s="29">
        <v>0.05</v>
      </c>
      <c r="G493" s="30">
        <f t="shared" ref="G493:G509" si="59">E493-E493*F493</f>
        <v>0</v>
      </c>
      <c r="H493" s="87">
        <f t="shared" ref="H493:H509" si="60">D493/1.08*0.95</f>
        <v>113112.45370370369</v>
      </c>
      <c r="I493" s="87"/>
      <c r="J493" s="95">
        <f t="shared" si="57"/>
        <v>0</v>
      </c>
    </row>
    <row r="494" spans="1:10">
      <c r="A494" s="24">
        <v>3</v>
      </c>
      <c r="B494" s="25" t="s">
        <v>26</v>
      </c>
      <c r="C494" s="34"/>
      <c r="D494" s="27">
        <v>60043</v>
      </c>
      <c r="E494" s="28">
        <f t="shared" si="58"/>
        <v>0</v>
      </c>
      <c r="F494" s="29">
        <v>0.05</v>
      </c>
      <c r="G494" s="30">
        <f t="shared" si="59"/>
        <v>0</v>
      </c>
      <c r="H494" s="87">
        <f t="shared" si="60"/>
        <v>52815.601851851847</v>
      </c>
      <c r="I494" s="87"/>
      <c r="J494" s="95">
        <f t="shared" si="57"/>
        <v>0</v>
      </c>
    </row>
    <row r="495" spans="1:10">
      <c r="A495" s="24">
        <v>4</v>
      </c>
      <c r="B495" s="25" t="s">
        <v>27</v>
      </c>
      <c r="C495" s="106"/>
      <c r="D495" s="27">
        <v>115781</v>
      </c>
      <c r="E495" s="28">
        <f t="shared" si="58"/>
        <v>0</v>
      </c>
      <c r="F495" s="29">
        <v>0.05</v>
      </c>
      <c r="G495" s="30">
        <f t="shared" si="59"/>
        <v>0</v>
      </c>
      <c r="H495" s="87">
        <f t="shared" si="60"/>
        <v>101844.39814814813</v>
      </c>
      <c r="I495" s="108"/>
      <c r="J495" s="95">
        <f t="shared" si="57"/>
        <v>0</v>
      </c>
    </row>
    <row r="496" spans="1:10">
      <c r="A496" s="24">
        <v>5</v>
      </c>
      <c r="B496" s="25" t="s">
        <v>28</v>
      </c>
      <c r="C496" s="32">
        <v>6</v>
      </c>
      <c r="D496" s="27">
        <v>119943</v>
      </c>
      <c r="E496" s="28">
        <f t="shared" si="58"/>
        <v>719658</v>
      </c>
      <c r="F496" s="29">
        <v>0.05</v>
      </c>
      <c r="G496" s="30">
        <f t="shared" si="59"/>
        <v>683675.1</v>
      </c>
      <c r="H496" s="87">
        <f t="shared" si="60"/>
        <v>105505.41666666666</v>
      </c>
      <c r="I496" s="87"/>
      <c r="J496" s="95">
        <f t="shared" si="57"/>
        <v>633032.5</v>
      </c>
    </row>
    <row r="497" spans="1:10">
      <c r="A497" s="24">
        <v>6</v>
      </c>
      <c r="B497" s="25" t="s">
        <v>29</v>
      </c>
      <c r="C497" s="26"/>
      <c r="D497" s="27">
        <v>94810</v>
      </c>
      <c r="E497" s="28">
        <f t="shared" si="58"/>
        <v>0</v>
      </c>
      <c r="F497" s="29">
        <v>0.05</v>
      </c>
      <c r="G497" s="30">
        <f t="shared" si="59"/>
        <v>0</v>
      </c>
      <c r="H497" s="87">
        <f t="shared" si="60"/>
        <v>83397.685185185182</v>
      </c>
      <c r="I497" s="87"/>
      <c r="J497" s="95">
        <f t="shared" si="57"/>
        <v>0</v>
      </c>
    </row>
    <row r="498" spans="1:10">
      <c r="A498" s="24">
        <v>7</v>
      </c>
      <c r="B498" s="25" t="s">
        <v>30</v>
      </c>
      <c r="C498" s="34"/>
      <c r="D498" s="27">
        <v>141396</v>
      </c>
      <c r="E498" s="28">
        <f t="shared" si="58"/>
        <v>0</v>
      </c>
      <c r="F498" s="29">
        <v>0.05</v>
      </c>
      <c r="G498" s="30">
        <f t="shared" si="59"/>
        <v>0</v>
      </c>
      <c r="H498" s="87">
        <f t="shared" si="60"/>
        <v>124376.11111111111</v>
      </c>
      <c r="I498" s="87"/>
      <c r="J498" s="95">
        <f t="shared" si="57"/>
        <v>0</v>
      </c>
    </row>
    <row r="499" spans="1:10">
      <c r="A499" s="24">
        <v>8</v>
      </c>
      <c r="B499" s="25" t="s">
        <v>31</v>
      </c>
      <c r="C499" s="26"/>
      <c r="D499" s="27">
        <v>232931</v>
      </c>
      <c r="E499" s="28">
        <f t="shared" si="58"/>
        <v>0</v>
      </c>
      <c r="F499" s="29">
        <v>0.05</v>
      </c>
      <c r="G499" s="30">
        <f t="shared" si="59"/>
        <v>0</v>
      </c>
      <c r="H499" s="87">
        <f t="shared" si="60"/>
        <v>204893.00925925921</v>
      </c>
      <c r="I499" s="87"/>
      <c r="J499" s="95">
        <f t="shared" si="57"/>
        <v>0</v>
      </c>
    </row>
    <row r="500" spans="1:10">
      <c r="A500" s="24">
        <v>9</v>
      </c>
      <c r="B500" s="36" t="s">
        <v>32</v>
      </c>
      <c r="C500" s="26">
        <v>5</v>
      </c>
      <c r="D500" s="27">
        <v>101534</v>
      </c>
      <c r="E500" s="28">
        <f t="shared" si="58"/>
        <v>507670</v>
      </c>
      <c r="F500" s="29">
        <v>0.05</v>
      </c>
      <c r="G500" s="30">
        <f t="shared" si="59"/>
        <v>482286.5</v>
      </c>
      <c r="H500" s="87">
        <f t="shared" si="60"/>
        <v>89312.314814814818</v>
      </c>
      <c r="I500" s="87"/>
      <c r="J500" s="95">
        <f t="shared" si="57"/>
        <v>446561.5740740741</v>
      </c>
    </row>
    <row r="501" spans="1:10">
      <c r="A501" s="24">
        <v>10</v>
      </c>
      <c r="B501" s="36" t="s">
        <v>33</v>
      </c>
      <c r="C501" s="37">
        <v>2</v>
      </c>
      <c r="D501" s="27">
        <v>110148</v>
      </c>
      <c r="E501" s="28">
        <f t="shared" si="58"/>
        <v>220296</v>
      </c>
      <c r="F501" s="29">
        <v>0.05</v>
      </c>
      <c r="G501" s="30">
        <f t="shared" si="59"/>
        <v>209281.2</v>
      </c>
      <c r="H501" s="87">
        <f t="shared" si="60"/>
        <v>96889.444444444423</v>
      </c>
      <c r="I501" s="87"/>
      <c r="J501" s="95">
        <f t="shared" si="57"/>
        <v>193778.88888888885</v>
      </c>
    </row>
    <row r="502" spans="1:10">
      <c r="A502" s="24">
        <v>11</v>
      </c>
      <c r="B502" s="25" t="s">
        <v>34</v>
      </c>
      <c r="C502" s="37">
        <v>4</v>
      </c>
      <c r="D502" s="27">
        <v>54198</v>
      </c>
      <c r="E502" s="28">
        <f t="shared" si="58"/>
        <v>216792</v>
      </c>
      <c r="F502" s="29">
        <v>0.05</v>
      </c>
      <c r="G502" s="30">
        <f t="shared" si="59"/>
        <v>205952.4</v>
      </c>
      <c r="H502" s="87">
        <f t="shared" si="60"/>
        <v>47674.166666666657</v>
      </c>
      <c r="I502" s="108"/>
      <c r="J502" s="95">
        <f t="shared" si="57"/>
        <v>190696.66666666663</v>
      </c>
    </row>
    <row r="503" spans="1:10">
      <c r="A503" s="24">
        <v>12</v>
      </c>
      <c r="B503" s="25" t="s">
        <v>35</v>
      </c>
      <c r="C503" s="37"/>
      <c r="D503" s="27">
        <v>49680</v>
      </c>
      <c r="E503" s="28">
        <f t="shared" si="58"/>
        <v>0</v>
      </c>
      <c r="F503" s="29">
        <v>0.05</v>
      </c>
      <c r="G503" s="30">
        <f t="shared" si="59"/>
        <v>0</v>
      </c>
      <c r="H503" s="87">
        <f t="shared" si="60"/>
        <v>43700</v>
      </c>
      <c r="I503" s="87"/>
      <c r="J503" s="95">
        <f t="shared" si="57"/>
        <v>0</v>
      </c>
    </row>
    <row r="504" spans="1:10">
      <c r="A504" s="24">
        <v>13</v>
      </c>
      <c r="B504" s="25" t="s">
        <v>36</v>
      </c>
      <c r="C504" s="37"/>
      <c r="D504" s="38">
        <v>64152</v>
      </c>
      <c r="E504" s="28">
        <f t="shared" si="58"/>
        <v>0</v>
      </c>
      <c r="F504" s="29">
        <v>0.05</v>
      </c>
      <c r="G504" s="30">
        <f t="shared" si="59"/>
        <v>0</v>
      </c>
      <c r="H504" s="87">
        <f t="shared" si="60"/>
        <v>56429.999999999993</v>
      </c>
      <c r="I504" s="87"/>
      <c r="J504" s="95">
        <f t="shared" si="57"/>
        <v>0</v>
      </c>
    </row>
    <row r="505" spans="1:10">
      <c r="A505" s="24">
        <v>14</v>
      </c>
      <c r="B505" s="25" t="s">
        <v>37</v>
      </c>
      <c r="C505" s="37"/>
      <c r="D505" s="38">
        <v>65934</v>
      </c>
      <c r="E505" s="28">
        <f t="shared" si="58"/>
        <v>0</v>
      </c>
      <c r="F505" s="29">
        <v>0.05</v>
      </c>
      <c r="G505" s="30">
        <f t="shared" si="59"/>
        <v>0</v>
      </c>
      <c r="H505" s="87">
        <f t="shared" si="60"/>
        <v>57997.499999999993</v>
      </c>
      <c r="I505" s="87"/>
      <c r="J505" s="95">
        <f t="shared" si="57"/>
        <v>0</v>
      </c>
    </row>
    <row r="506" spans="1:10">
      <c r="A506" s="24">
        <v>15</v>
      </c>
      <c r="B506" s="25" t="s">
        <v>38</v>
      </c>
      <c r="C506" s="37"/>
      <c r="D506" s="38">
        <v>76626</v>
      </c>
      <c r="E506" s="28">
        <f t="shared" si="58"/>
        <v>0</v>
      </c>
      <c r="F506" s="29">
        <v>0.05</v>
      </c>
      <c r="G506" s="30">
        <f t="shared" si="59"/>
        <v>0</v>
      </c>
      <c r="H506" s="87">
        <f t="shared" si="60"/>
        <v>67402.5</v>
      </c>
      <c r="I506" s="87"/>
      <c r="J506" s="95">
        <f t="shared" si="57"/>
        <v>0</v>
      </c>
    </row>
    <row r="507" spans="1:10">
      <c r="A507" s="24">
        <v>16</v>
      </c>
      <c r="B507" s="25" t="s">
        <v>39</v>
      </c>
      <c r="C507" s="37"/>
      <c r="D507" s="38">
        <v>80190</v>
      </c>
      <c r="E507" s="28">
        <f t="shared" si="58"/>
        <v>0</v>
      </c>
      <c r="F507" s="29">
        <v>0.05</v>
      </c>
      <c r="G507" s="30">
        <f t="shared" si="59"/>
        <v>0</v>
      </c>
      <c r="H507" s="87">
        <f t="shared" si="60"/>
        <v>70537.5</v>
      </c>
      <c r="I507" s="87"/>
      <c r="J507" s="95">
        <f t="shared" si="57"/>
        <v>0</v>
      </c>
    </row>
    <row r="508" spans="1:10">
      <c r="A508" s="24">
        <v>17</v>
      </c>
      <c r="B508" s="25" t="s">
        <v>40</v>
      </c>
      <c r="C508" s="37"/>
      <c r="D508" s="38">
        <v>113832</v>
      </c>
      <c r="E508" s="28">
        <f t="shared" si="58"/>
        <v>0</v>
      </c>
      <c r="F508" s="29">
        <v>0.05</v>
      </c>
      <c r="G508" s="30">
        <f t="shared" si="59"/>
        <v>0</v>
      </c>
      <c r="H508" s="87">
        <f t="shared" si="60"/>
        <v>100130</v>
      </c>
      <c r="I508" s="87"/>
      <c r="J508" s="95">
        <f t="shared" si="57"/>
        <v>0</v>
      </c>
    </row>
    <row r="509" spans="1:10">
      <c r="A509" s="24">
        <v>18</v>
      </c>
      <c r="B509" s="25" t="s">
        <v>41</v>
      </c>
      <c r="C509" s="37"/>
      <c r="D509" s="39">
        <v>98010</v>
      </c>
      <c r="E509" s="28">
        <f t="shared" si="58"/>
        <v>0</v>
      </c>
      <c r="F509" s="29">
        <v>0.05</v>
      </c>
      <c r="G509" s="30">
        <f t="shared" si="59"/>
        <v>0</v>
      </c>
      <c r="H509" s="87">
        <f t="shared" si="60"/>
        <v>86212.5</v>
      </c>
      <c r="I509" s="87"/>
      <c r="J509" s="95">
        <f t="shared" si="57"/>
        <v>0</v>
      </c>
    </row>
    <row r="510" spans="1:10" ht="17.25">
      <c r="A510" s="40"/>
      <c r="B510" s="41" t="s">
        <v>42</v>
      </c>
      <c r="C510" s="42">
        <f>SUM(C492:C509)</f>
        <v>17</v>
      </c>
      <c r="D510" s="42"/>
      <c r="E510" s="43">
        <f>SUM(E492:E509)</f>
        <v>1664416</v>
      </c>
      <c r="F510" s="43"/>
      <c r="G510" s="44">
        <f>SUM(G492:G509)-13</f>
        <v>1581182.2</v>
      </c>
      <c r="H510" s="89"/>
      <c r="I510" s="89"/>
      <c r="J510" s="100">
        <f>SUM(J492:J509)+1</f>
        <v>1464070.6296296297</v>
      </c>
    </row>
    <row r="511" spans="1:10" ht="31.5">
      <c r="A511" s="46"/>
      <c r="B511" s="47"/>
      <c r="C511" s="48"/>
      <c r="D511" s="48"/>
      <c r="E511" s="49"/>
      <c r="F511" s="49"/>
      <c r="G511" s="50"/>
      <c r="H511" s="90"/>
      <c r="I511" s="90"/>
      <c r="J511" s="102">
        <f>J510*0.08-1</f>
        <v>117124.65037037038</v>
      </c>
    </row>
    <row r="512" spans="1:10" ht="18">
      <c r="A512" s="283" t="s">
        <v>43</v>
      </c>
      <c r="B512" s="283"/>
      <c r="C512" s="284" t="s">
        <v>44</v>
      </c>
      <c r="D512" s="284"/>
      <c r="E512" s="54"/>
      <c r="F512" s="283" t="s">
        <v>45</v>
      </c>
      <c r="G512" s="283"/>
      <c r="H512" s="91"/>
      <c r="I512" s="91"/>
      <c r="J512" s="109">
        <f>SUM(J510:J511)</f>
        <v>1581195.28</v>
      </c>
    </row>
    <row r="516" spans="1:10" ht="15.75">
      <c r="A516" s="279" t="s">
        <v>0</v>
      </c>
      <c r="B516" s="279"/>
      <c r="C516" s="279"/>
      <c r="D516" s="279"/>
      <c r="E516" s="279"/>
      <c r="F516" s="279"/>
      <c r="G516" s="279"/>
      <c r="H516" s="83"/>
      <c r="I516" s="83"/>
      <c r="J516" s="107" t="s">
        <v>1193</v>
      </c>
    </row>
    <row r="517" spans="1:10" ht="16.5">
      <c r="A517" s="279" t="s">
        <v>1</v>
      </c>
      <c r="B517" s="279"/>
      <c r="C517" s="279"/>
      <c r="D517" s="279"/>
      <c r="E517" s="279"/>
      <c r="F517" s="279"/>
      <c r="G517" s="279"/>
      <c r="H517" s="83"/>
      <c r="I517" s="83"/>
      <c r="J517" s="94"/>
    </row>
    <row r="518" spans="1:10" ht="15.75">
      <c r="A518" s="279" t="s">
        <v>2</v>
      </c>
      <c r="B518" s="279"/>
      <c r="C518" s="279"/>
      <c r="D518" s="279"/>
      <c r="E518" s="279"/>
      <c r="F518" s="279"/>
      <c r="G518" s="279"/>
      <c r="H518" s="83"/>
      <c r="I518" s="83"/>
      <c r="J518" s="95"/>
    </row>
    <row r="519" spans="1:10" ht="15.75">
      <c r="A519" s="279" t="s">
        <v>4</v>
      </c>
      <c r="B519" s="279"/>
      <c r="C519" s="279"/>
      <c r="D519" s="279"/>
      <c r="E519" s="279"/>
      <c r="F519" s="279"/>
      <c r="G519" s="279"/>
      <c r="H519" s="83"/>
      <c r="I519" s="83"/>
      <c r="J519" s="95"/>
    </row>
    <row r="520" spans="1:10" ht="15.75">
      <c r="A520" s="280" t="s">
        <v>6</v>
      </c>
      <c r="B520" s="280"/>
      <c r="C520" s="280"/>
      <c r="D520" s="280"/>
      <c r="E520" s="280"/>
      <c r="F520" s="280"/>
      <c r="G520" s="280"/>
      <c r="H520" s="83"/>
      <c r="I520" s="83"/>
      <c r="J520" s="95"/>
    </row>
    <row r="521" spans="1:10" ht="27.75">
      <c r="A521" s="9"/>
      <c r="B521" s="9"/>
      <c r="C521" s="281" t="s">
        <v>461</v>
      </c>
      <c r="D521" s="281"/>
      <c r="E521" s="281"/>
      <c r="F521" s="281"/>
      <c r="G521" s="281"/>
      <c r="H521" s="105"/>
      <c r="I521" s="83"/>
      <c r="J521" s="95"/>
    </row>
    <row r="522" spans="1:10" ht="15.75">
      <c r="A522" s="11" t="s">
        <v>1194</v>
      </c>
      <c r="B522" s="312"/>
      <c r="C522" s="312"/>
      <c r="D522" s="286"/>
      <c r="E522" s="286"/>
      <c r="F522" s="286"/>
      <c r="G522" s="286"/>
      <c r="H522" s="84"/>
      <c r="I522" s="84"/>
      <c r="J522" s="95"/>
    </row>
    <row r="523" spans="1:10" ht="15.75">
      <c r="A523" s="11" t="s">
        <v>9</v>
      </c>
      <c r="B523" s="286"/>
      <c r="C523" s="286"/>
      <c r="D523" s="286"/>
      <c r="E523" s="16"/>
      <c r="F523" s="11"/>
      <c r="G523" s="16"/>
      <c r="H523" s="86"/>
      <c r="I523" s="313"/>
      <c r="J523" s="313"/>
    </row>
    <row r="524" spans="1:10" ht="15.75">
      <c r="A524" s="11" t="s">
        <v>11</v>
      </c>
      <c r="B524" s="289" t="s">
        <v>1204</v>
      </c>
      <c r="C524" s="289"/>
      <c r="D524" s="289"/>
      <c r="E524" s="289"/>
      <c r="F524" s="18"/>
      <c r="G524" s="19" t="s">
        <v>13</v>
      </c>
      <c r="H524" s="83"/>
      <c r="I524" s="83"/>
      <c r="J524" s="95"/>
    </row>
    <row r="525" spans="1:10" ht="15.75">
      <c r="A525" s="21" t="s">
        <v>14</v>
      </c>
      <c r="B525" s="21" t="s">
        <v>16</v>
      </c>
      <c r="C525" s="21" t="s">
        <v>17</v>
      </c>
      <c r="D525" s="22" t="s">
        <v>18</v>
      </c>
      <c r="E525" s="23" t="s">
        <v>19</v>
      </c>
      <c r="F525" s="23" t="s">
        <v>1196</v>
      </c>
      <c r="G525" s="21" t="s">
        <v>21</v>
      </c>
      <c r="H525" s="83"/>
      <c r="I525" s="105" t="s">
        <v>1197</v>
      </c>
      <c r="J525" s="95"/>
    </row>
    <row r="526" spans="1:10">
      <c r="A526" s="24">
        <v>1</v>
      </c>
      <c r="B526" s="25" t="s">
        <v>23</v>
      </c>
      <c r="C526" s="26">
        <v>6</v>
      </c>
      <c r="D526" s="27">
        <v>79305</v>
      </c>
      <c r="E526" s="28">
        <f>D526*C526</f>
        <v>475830</v>
      </c>
      <c r="F526" s="29">
        <v>0.05</v>
      </c>
      <c r="G526" s="30">
        <f>E526-E526*F526</f>
        <v>452038.5</v>
      </c>
      <c r="H526" s="87">
        <f>D526/1.08*0.95</f>
        <v>69759.027777777766</v>
      </c>
      <c r="I526" s="87"/>
      <c r="J526" s="95">
        <f t="shared" ref="J526:J543" si="61">H526*C526</f>
        <v>418554.16666666663</v>
      </c>
    </row>
    <row r="527" spans="1:10">
      <c r="A527" s="24">
        <v>2</v>
      </c>
      <c r="B527" s="25" t="s">
        <v>25</v>
      </c>
      <c r="C527" s="32"/>
      <c r="D527" s="27">
        <v>128591</v>
      </c>
      <c r="E527" s="28">
        <f t="shared" ref="E527:E543" si="62">D527*C527</f>
        <v>0</v>
      </c>
      <c r="F527" s="29">
        <v>0.05</v>
      </c>
      <c r="G527" s="30">
        <f t="shared" ref="G527:G543" si="63">E527-E527*F527</f>
        <v>0</v>
      </c>
      <c r="H527" s="87">
        <f t="shared" ref="H527:H543" si="64">D527/1.08*0.95</f>
        <v>113112.45370370369</v>
      </c>
      <c r="I527" s="87"/>
      <c r="J527" s="95">
        <f t="shared" si="61"/>
        <v>0</v>
      </c>
    </row>
    <row r="528" spans="1:10">
      <c r="A528" s="24">
        <v>3</v>
      </c>
      <c r="B528" s="25" t="s">
        <v>26</v>
      </c>
      <c r="C528" s="34"/>
      <c r="D528" s="27">
        <v>60043</v>
      </c>
      <c r="E528" s="28">
        <f t="shared" si="62"/>
        <v>0</v>
      </c>
      <c r="F528" s="29">
        <v>0.05</v>
      </c>
      <c r="G528" s="30">
        <f t="shared" si="63"/>
        <v>0</v>
      </c>
      <c r="H528" s="87">
        <f t="shared" si="64"/>
        <v>52815.601851851847</v>
      </c>
      <c r="I528" s="87"/>
      <c r="J528" s="95">
        <f t="shared" si="61"/>
        <v>0</v>
      </c>
    </row>
    <row r="529" spans="1:10">
      <c r="A529" s="24">
        <v>4</v>
      </c>
      <c r="B529" s="25" t="s">
        <v>27</v>
      </c>
      <c r="C529" s="106"/>
      <c r="D529" s="27">
        <v>115781</v>
      </c>
      <c r="E529" s="28">
        <f t="shared" si="62"/>
        <v>0</v>
      </c>
      <c r="F529" s="29">
        <v>0.05</v>
      </c>
      <c r="G529" s="30">
        <f t="shared" si="63"/>
        <v>0</v>
      </c>
      <c r="H529" s="87">
        <f t="shared" si="64"/>
        <v>101844.39814814813</v>
      </c>
      <c r="I529" s="108"/>
      <c r="J529" s="95">
        <f t="shared" si="61"/>
        <v>0</v>
      </c>
    </row>
    <row r="530" spans="1:10">
      <c r="A530" s="24">
        <v>5</v>
      </c>
      <c r="B530" s="25" t="s">
        <v>28</v>
      </c>
      <c r="C530" s="32">
        <v>10</v>
      </c>
      <c r="D530" s="27">
        <v>119943</v>
      </c>
      <c r="E530" s="28">
        <f t="shared" si="62"/>
        <v>1199430</v>
      </c>
      <c r="F530" s="29">
        <v>0.05</v>
      </c>
      <c r="G530" s="30">
        <f t="shared" si="63"/>
        <v>1139458.5</v>
      </c>
      <c r="H530" s="87">
        <f t="shared" si="64"/>
        <v>105505.41666666666</v>
      </c>
      <c r="I530" s="87"/>
      <c r="J530" s="95">
        <f t="shared" si="61"/>
        <v>1055054.1666666665</v>
      </c>
    </row>
    <row r="531" spans="1:10">
      <c r="A531" s="24">
        <v>6</v>
      </c>
      <c r="B531" s="25" t="s">
        <v>29</v>
      </c>
      <c r="C531" s="26"/>
      <c r="D531" s="27">
        <v>94810</v>
      </c>
      <c r="E531" s="28">
        <f t="shared" si="62"/>
        <v>0</v>
      </c>
      <c r="F531" s="29">
        <v>0.05</v>
      </c>
      <c r="G531" s="30">
        <f t="shared" si="63"/>
        <v>0</v>
      </c>
      <c r="H531" s="87">
        <f t="shared" si="64"/>
        <v>83397.685185185182</v>
      </c>
      <c r="I531" s="87"/>
      <c r="J531" s="95">
        <f t="shared" si="61"/>
        <v>0</v>
      </c>
    </row>
    <row r="532" spans="1:10">
      <c r="A532" s="24">
        <v>7</v>
      </c>
      <c r="B532" s="25" t="s">
        <v>30</v>
      </c>
      <c r="C532" s="34"/>
      <c r="D532" s="27">
        <v>141396</v>
      </c>
      <c r="E532" s="28">
        <f t="shared" si="62"/>
        <v>0</v>
      </c>
      <c r="F532" s="29">
        <v>0.05</v>
      </c>
      <c r="G532" s="30">
        <f t="shared" si="63"/>
        <v>0</v>
      </c>
      <c r="H532" s="87">
        <f t="shared" si="64"/>
        <v>124376.11111111111</v>
      </c>
      <c r="I532" s="87"/>
      <c r="J532" s="95">
        <f t="shared" si="61"/>
        <v>0</v>
      </c>
    </row>
    <row r="533" spans="1:10">
      <c r="A533" s="24">
        <v>8</v>
      </c>
      <c r="B533" s="25" t="s">
        <v>31</v>
      </c>
      <c r="C533" s="26"/>
      <c r="D533" s="27">
        <v>232931</v>
      </c>
      <c r="E533" s="28">
        <f t="shared" si="62"/>
        <v>0</v>
      </c>
      <c r="F533" s="29">
        <v>0.05</v>
      </c>
      <c r="G533" s="30">
        <f t="shared" si="63"/>
        <v>0</v>
      </c>
      <c r="H533" s="87">
        <f t="shared" si="64"/>
        <v>204893.00925925921</v>
      </c>
      <c r="I533" s="87"/>
      <c r="J533" s="95">
        <f t="shared" si="61"/>
        <v>0</v>
      </c>
    </row>
    <row r="534" spans="1:10">
      <c r="A534" s="24">
        <v>9</v>
      </c>
      <c r="B534" s="36" t="s">
        <v>32</v>
      </c>
      <c r="C534" s="26"/>
      <c r="D534" s="27">
        <v>101534</v>
      </c>
      <c r="E534" s="28">
        <f t="shared" si="62"/>
        <v>0</v>
      </c>
      <c r="F534" s="29">
        <v>0.05</v>
      </c>
      <c r="G534" s="30">
        <f t="shared" si="63"/>
        <v>0</v>
      </c>
      <c r="H534" s="87">
        <f t="shared" si="64"/>
        <v>89312.314814814818</v>
      </c>
      <c r="I534" s="87"/>
      <c r="J534" s="95">
        <f t="shared" si="61"/>
        <v>0</v>
      </c>
    </row>
    <row r="535" spans="1:10">
      <c r="A535" s="24">
        <v>10</v>
      </c>
      <c r="B535" s="36" t="s">
        <v>33</v>
      </c>
      <c r="C535" s="37"/>
      <c r="D535" s="27">
        <v>110148</v>
      </c>
      <c r="E535" s="28">
        <f t="shared" si="62"/>
        <v>0</v>
      </c>
      <c r="F535" s="29">
        <v>0.05</v>
      </c>
      <c r="G535" s="30">
        <f t="shared" si="63"/>
        <v>0</v>
      </c>
      <c r="H535" s="87">
        <f t="shared" si="64"/>
        <v>96889.444444444423</v>
      </c>
      <c r="I535" s="87"/>
      <c r="J535" s="95">
        <f t="shared" si="61"/>
        <v>0</v>
      </c>
    </row>
    <row r="536" spans="1:10">
      <c r="A536" s="24">
        <v>11</v>
      </c>
      <c r="B536" s="25" t="s">
        <v>34</v>
      </c>
      <c r="C536" s="37"/>
      <c r="D536" s="27">
        <v>54198</v>
      </c>
      <c r="E536" s="28">
        <f t="shared" si="62"/>
        <v>0</v>
      </c>
      <c r="F536" s="29">
        <v>0.05</v>
      </c>
      <c r="G536" s="30">
        <f t="shared" si="63"/>
        <v>0</v>
      </c>
      <c r="H536" s="87">
        <f t="shared" si="64"/>
        <v>47674.166666666657</v>
      </c>
      <c r="I536" s="108"/>
      <c r="J536" s="95">
        <f t="shared" si="61"/>
        <v>0</v>
      </c>
    </row>
    <row r="537" spans="1:10">
      <c r="A537" s="24">
        <v>12</v>
      </c>
      <c r="B537" s="25" t="s">
        <v>35</v>
      </c>
      <c r="C537" s="37">
        <v>5</v>
      </c>
      <c r="D537" s="27">
        <v>49680</v>
      </c>
      <c r="E537" s="28">
        <f t="shared" si="62"/>
        <v>248400</v>
      </c>
      <c r="F537" s="29">
        <v>0.05</v>
      </c>
      <c r="G537" s="30">
        <f t="shared" si="63"/>
        <v>235980</v>
      </c>
      <c r="H537" s="87">
        <f t="shared" si="64"/>
        <v>43700</v>
      </c>
      <c r="I537" s="87"/>
      <c r="J537" s="95">
        <f t="shared" si="61"/>
        <v>218500</v>
      </c>
    </row>
    <row r="538" spans="1:10">
      <c r="A538" s="24">
        <v>13</v>
      </c>
      <c r="B538" s="25" t="s">
        <v>36</v>
      </c>
      <c r="C538" s="37"/>
      <c r="D538" s="38">
        <v>64152</v>
      </c>
      <c r="E538" s="28">
        <f t="shared" si="62"/>
        <v>0</v>
      </c>
      <c r="F538" s="29">
        <v>0.05</v>
      </c>
      <c r="G538" s="30">
        <f t="shared" si="63"/>
        <v>0</v>
      </c>
      <c r="H538" s="87">
        <f t="shared" si="64"/>
        <v>56429.999999999993</v>
      </c>
      <c r="I538" s="87"/>
      <c r="J538" s="95">
        <f t="shared" si="61"/>
        <v>0</v>
      </c>
    </row>
    <row r="539" spans="1:10">
      <c r="A539" s="24">
        <v>14</v>
      </c>
      <c r="B539" s="25" t="s">
        <v>37</v>
      </c>
      <c r="C539" s="37"/>
      <c r="D539" s="38">
        <v>65934</v>
      </c>
      <c r="E539" s="28">
        <f t="shared" si="62"/>
        <v>0</v>
      </c>
      <c r="F539" s="29">
        <v>0.05</v>
      </c>
      <c r="G539" s="30">
        <f t="shared" si="63"/>
        <v>0</v>
      </c>
      <c r="H539" s="87">
        <f t="shared" si="64"/>
        <v>57997.499999999993</v>
      </c>
      <c r="I539" s="87"/>
      <c r="J539" s="95">
        <f t="shared" si="61"/>
        <v>0</v>
      </c>
    </row>
    <row r="540" spans="1:10">
      <c r="A540" s="24">
        <v>15</v>
      </c>
      <c r="B540" s="25" t="s">
        <v>38</v>
      </c>
      <c r="C540" s="37"/>
      <c r="D540" s="38">
        <v>76626</v>
      </c>
      <c r="E540" s="28">
        <f t="shared" si="62"/>
        <v>0</v>
      </c>
      <c r="F540" s="29">
        <v>0.05</v>
      </c>
      <c r="G540" s="30">
        <f t="shared" si="63"/>
        <v>0</v>
      </c>
      <c r="H540" s="87">
        <f t="shared" si="64"/>
        <v>67402.5</v>
      </c>
      <c r="I540" s="87"/>
      <c r="J540" s="95">
        <f t="shared" si="61"/>
        <v>0</v>
      </c>
    </row>
    <row r="541" spans="1:10">
      <c r="A541" s="24">
        <v>16</v>
      </c>
      <c r="B541" s="25" t="s">
        <v>39</v>
      </c>
      <c r="C541" s="37"/>
      <c r="D541" s="38">
        <v>80190</v>
      </c>
      <c r="E541" s="28">
        <f t="shared" si="62"/>
        <v>0</v>
      </c>
      <c r="F541" s="29">
        <v>0.05</v>
      </c>
      <c r="G541" s="30">
        <f t="shared" si="63"/>
        <v>0</v>
      </c>
      <c r="H541" s="87">
        <f t="shared" si="64"/>
        <v>70537.5</v>
      </c>
      <c r="I541" s="87"/>
      <c r="J541" s="95">
        <f t="shared" si="61"/>
        <v>0</v>
      </c>
    </row>
    <row r="542" spans="1:10">
      <c r="A542" s="24">
        <v>17</v>
      </c>
      <c r="B542" s="25" t="s">
        <v>40</v>
      </c>
      <c r="C542" s="37"/>
      <c r="D542" s="38">
        <v>113832</v>
      </c>
      <c r="E542" s="28">
        <f t="shared" si="62"/>
        <v>0</v>
      </c>
      <c r="F542" s="29">
        <v>0.05</v>
      </c>
      <c r="G542" s="30">
        <f t="shared" si="63"/>
        <v>0</v>
      </c>
      <c r="H542" s="87">
        <f t="shared" si="64"/>
        <v>100130</v>
      </c>
      <c r="I542" s="87"/>
      <c r="J542" s="95">
        <f t="shared" si="61"/>
        <v>0</v>
      </c>
    </row>
    <row r="543" spans="1:10">
      <c r="A543" s="24">
        <v>18</v>
      </c>
      <c r="B543" s="25" t="s">
        <v>41</v>
      </c>
      <c r="C543" s="37"/>
      <c r="D543" s="39">
        <v>98010</v>
      </c>
      <c r="E543" s="28">
        <f t="shared" si="62"/>
        <v>0</v>
      </c>
      <c r="F543" s="29">
        <v>0.05</v>
      </c>
      <c r="G543" s="30">
        <f t="shared" si="63"/>
        <v>0</v>
      </c>
      <c r="H543" s="87">
        <f t="shared" si="64"/>
        <v>86212.5</v>
      </c>
      <c r="I543" s="87"/>
      <c r="J543" s="95">
        <f t="shared" si="61"/>
        <v>0</v>
      </c>
    </row>
    <row r="544" spans="1:10" ht="17.25">
      <c r="A544" s="40"/>
      <c r="B544" s="41" t="s">
        <v>42</v>
      </c>
      <c r="C544" s="42">
        <f>SUM(C526:C543)</f>
        <v>21</v>
      </c>
      <c r="D544" s="42"/>
      <c r="E544" s="43">
        <f>SUM(E526:E543)</f>
        <v>1923660</v>
      </c>
      <c r="F544" s="43"/>
      <c r="G544" s="44">
        <f>SUM(G526:G543)-13</f>
        <v>1827464</v>
      </c>
      <c r="H544" s="89"/>
      <c r="I544" s="89"/>
      <c r="J544" s="100">
        <f>SUM(J526:J543)+1</f>
        <v>1692109.333333333</v>
      </c>
    </row>
    <row r="545" spans="1:10" ht="31.5">
      <c r="A545" s="46"/>
      <c r="B545" s="47"/>
      <c r="C545" s="48"/>
      <c r="D545" s="48"/>
      <c r="E545" s="49"/>
      <c r="F545" s="49"/>
      <c r="G545" s="50"/>
      <c r="H545" s="90"/>
      <c r="I545" s="90"/>
      <c r="J545" s="102">
        <f>J544*0.08-1</f>
        <v>135367.74666666664</v>
      </c>
    </row>
    <row r="546" spans="1:10" ht="18">
      <c r="A546" s="283" t="s">
        <v>43</v>
      </c>
      <c r="B546" s="283"/>
      <c r="C546" s="284" t="s">
        <v>44</v>
      </c>
      <c r="D546" s="284"/>
      <c r="E546" s="54"/>
      <c r="F546" s="283" t="s">
        <v>45</v>
      </c>
      <c r="G546" s="283"/>
      <c r="H546" s="91"/>
      <c r="I546" s="91"/>
      <c r="J546" s="109">
        <f>SUM(J544:J545)</f>
        <v>1827477.0799999996</v>
      </c>
    </row>
  </sheetData>
  <mergeCells count="224">
    <mergeCell ref="A520:G520"/>
    <mergeCell ref="C521:G521"/>
    <mergeCell ref="B522:C522"/>
    <mergeCell ref="D522:G522"/>
    <mergeCell ref="B523:D523"/>
    <mergeCell ref="I523:J523"/>
    <mergeCell ref="B524:E524"/>
    <mergeCell ref="A546:B546"/>
    <mergeCell ref="C546:D546"/>
    <mergeCell ref="F546:G546"/>
    <mergeCell ref="I489:J489"/>
    <mergeCell ref="B490:E490"/>
    <mergeCell ref="A512:B512"/>
    <mergeCell ref="C512:D512"/>
    <mergeCell ref="F512:G512"/>
    <mergeCell ref="A516:G516"/>
    <mergeCell ref="A517:G517"/>
    <mergeCell ref="A518:G518"/>
    <mergeCell ref="A519:G519"/>
    <mergeCell ref="A482:G482"/>
    <mergeCell ref="A483:G483"/>
    <mergeCell ref="A484:G484"/>
    <mergeCell ref="A485:G485"/>
    <mergeCell ref="A486:G486"/>
    <mergeCell ref="C487:G487"/>
    <mergeCell ref="B488:C488"/>
    <mergeCell ref="D488:G488"/>
    <mergeCell ref="B489:D489"/>
    <mergeCell ref="A452:G452"/>
    <mergeCell ref="C453:G453"/>
    <mergeCell ref="B454:C454"/>
    <mergeCell ref="D454:G454"/>
    <mergeCell ref="B455:D455"/>
    <mergeCell ref="I455:J455"/>
    <mergeCell ref="B456:E456"/>
    <mergeCell ref="A478:B478"/>
    <mergeCell ref="C478:D478"/>
    <mergeCell ref="F478:G478"/>
    <mergeCell ref="I421:J421"/>
    <mergeCell ref="B422:E422"/>
    <mergeCell ref="A444:B444"/>
    <mergeCell ref="C444:D444"/>
    <mergeCell ref="F444:G444"/>
    <mergeCell ref="A448:G448"/>
    <mergeCell ref="A449:G449"/>
    <mergeCell ref="A450:G450"/>
    <mergeCell ref="A451:G451"/>
    <mergeCell ref="A414:G414"/>
    <mergeCell ref="A415:G415"/>
    <mergeCell ref="A416:G416"/>
    <mergeCell ref="A417:G417"/>
    <mergeCell ref="A418:G418"/>
    <mergeCell ref="C419:G419"/>
    <mergeCell ref="B420:C420"/>
    <mergeCell ref="D420:G420"/>
    <mergeCell ref="B421:D421"/>
    <mergeCell ref="A383:G383"/>
    <mergeCell ref="C384:G384"/>
    <mergeCell ref="B385:C385"/>
    <mergeCell ref="D385:G385"/>
    <mergeCell ref="B386:D386"/>
    <mergeCell ref="I386:J386"/>
    <mergeCell ref="B387:E387"/>
    <mergeCell ref="A409:B409"/>
    <mergeCell ref="C409:D409"/>
    <mergeCell ref="F409:G409"/>
    <mergeCell ref="I352:J352"/>
    <mergeCell ref="B353:E353"/>
    <mergeCell ref="A375:B375"/>
    <mergeCell ref="C375:D375"/>
    <mergeCell ref="F375:G375"/>
    <mergeCell ref="A379:G379"/>
    <mergeCell ref="A380:G380"/>
    <mergeCell ref="A381:G381"/>
    <mergeCell ref="A382:G382"/>
    <mergeCell ref="A345:G345"/>
    <mergeCell ref="A346:G346"/>
    <mergeCell ref="A347:G347"/>
    <mergeCell ref="A348:G348"/>
    <mergeCell ref="A349:G349"/>
    <mergeCell ref="C350:G350"/>
    <mergeCell ref="B351:C351"/>
    <mergeCell ref="D351:G351"/>
    <mergeCell ref="B352:D352"/>
    <mergeCell ref="A316:G316"/>
    <mergeCell ref="C317:G317"/>
    <mergeCell ref="B318:C318"/>
    <mergeCell ref="D318:G318"/>
    <mergeCell ref="B319:D319"/>
    <mergeCell ref="I319:J319"/>
    <mergeCell ref="B320:E320"/>
    <mergeCell ref="A342:B342"/>
    <mergeCell ref="C342:D342"/>
    <mergeCell ref="F342:G342"/>
    <mergeCell ref="I284:J284"/>
    <mergeCell ref="B285:E285"/>
    <mergeCell ref="A307:B307"/>
    <mergeCell ref="C307:D307"/>
    <mergeCell ref="F307:G307"/>
    <mergeCell ref="A312:G312"/>
    <mergeCell ref="A313:G313"/>
    <mergeCell ref="A314:G314"/>
    <mergeCell ref="A315:G315"/>
    <mergeCell ref="A277:G277"/>
    <mergeCell ref="A278:G278"/>
    <mergeCell ref="A279:G279"/>
    <mergeCell ref="A280:G280"/>
    <mergeCell ref="A281:G281"/>
    <mergeCell ref="C282:G282"/>
    <mergeCell ref="B283:C283"/>
    <mergeCell ref="D283:G283"/>
    <mergeCell ref="B284:D284"/>
    <mergeCell ref="A246:G246"/>
    <mergeCell ref="C247:G247"/>
    <mergeCell ref="B248:C248"/>
    <mergeCell ref="D248:G248"/>
    <mergeCell ref="B249:D249"/>
    <mergeCell ref="I249:J249"/>
    <mergeCell ref="B250:E250"/>
    <mergeCell ref="A272:B272"/>
    <mergeCell ref="C272:D272"/>
    <mergeCell ref="F272:G272"/>
    <mergeCell ref="I214:J214"/>
    <mergeCell ref="B215:E215"/>
    <mergeCell ref="A237:B237"/>
    <mergeCell ref="C237:D237"/>
    <mergeCell ref="F237:G237"/>
    <mergeCell ref="A242:G242"/>
    <mergeCell ref="A243:G243"/>
    <mergeCell ref="A244:G244"/>
    <mergeCell ref="A245:G245"/>
    <mergeCell ref="A207:G207"/>
    <mergeCell ref="A208:G208"/>
    <mergeCell ref="A209:G209"/>
    <mergeCell ref="A210:G210"/>
    <mergeCell ref="A211:G211"/>
    <mergeCell ref="C212:G212"/>
    <mergeCell ref="B213:C213"/>
    <mergeCell ref="D213:G213"/>
    <mergeCell ref="B214:D214"/>
    <mergeCell ref="A176:G176"/>
    <mergeCell ref="C177:G177"/>
    <mergeCell ref="B178:C178"/>
    <mergeCell ref="D178:G178"/>
    <mergeCell ref="B179:D179"/>
    <mergeCell ref="I179:J179"/>
    <mergeCell ref="B180:E180"/>
    <mergeCell ref="A202:B202"/>
    <mergeCell ref="C202:D202"/>
    <mergeCell ref="F202:G202"/>
    <mergeCell ref="I144:J144"/>
    <mergeCell ref="B145:E145"/>
    <mergeCell ref="A167:B167"/>
    <mergeCell ref="C167:D167"/>
    <mergeCell ref="F167:G167"/>
    <mergeCell ref="A172:G172"/>
    <mergeCell ref="A173:G173"/>
    <mergeCell ref="A174:G174"/>
    <mergeCell ref="A175:G175"/>
    <mergeCell ref="A137:G137"/>
    <mergeCell ref="A138:G138"/>
    <mergeCell ref="A139:G139"/>
    <mergeCell ref="A140:G140"/>
    <mergeCell ref="A141:G141"/>
    <mergeCell ref="C142:G142"/>
    <mergeCell ref="B143:C143"/>
    <mergeCell ref="D143:G143"/>
    <mergeCell ref="B144:D144"/>
    <mergeCell ref="A108:G108"/>
    <mergeCell ref="C109:G109"/>
    <mergeCell ref="B110:C110"/>
    <mergeCell ref="D110:G110"/>
    <mergeCell ref="B111:D111"/>
    <mergeCell ref="I111:J111"/>
    <mergeCell ref="B112:E112"/>
    <mergeCell ref="A134:B134"/>
    <mergeCell ref="C134:D134"/>
    <mergeCell ref="F134:G134"/>
    <mergeCell ref="I77:J77"/>
    <mergeCell ref="B78:E78"/>
    <mergeCell ref="A100:B100"/>
    <mergeCell ref="C100:D100"/>
    <mergeCell ref="F100:G100"/>
    <mergeCell ref="A104:G104"/>
    <mergeCell ref="A105:G105"/>
    <mergeCell ref="A106:G106"/>
    <mergeCell ref="A107:G107"/>
    <mergeCell ref="A70:G70"/>
    <mergeCell ref="A71:G71"/>
    <mergeCell ref="A72:G72"/>
    <mergeCell ref="A73:G73"/>
    <mergeCell ref="A74:G74"/>
    <mergeCell ref="C75:G75"/>
    <mergeCell ref="B76:C76"/>
    <mergeCell ref="D76:G76"/>
    <mergeCell ref="B77:D77"/>
    <mergeCell ref="A40:G40"/>
    <mergeCell ref="C41:G41"/>
    <mergeCell ref="B42:C42"/>
    <mergeCell ref="D42:G42"/>
    <mergeCell ref="B43:D43"/>
    <mergeCell ref="I43:J43"/>
    <mergeCell ref="B44:E44"/>
    <mergeCell ref="A66:B66"/>
    <mergeCell ref="C66:D66"/>
    <mergeCell ref="F66:G66"/>
    <mergeCell ref="I8:J8"/>
    <mergeCell ref="B9:E9"/>
    <mergeCell ref="A31:B31"/>
    <mergeCell ref="C31:D31"/>
    <mergeCell ref="F31:G31"/>
    <mergeCell ref="A36:G36"/>
    <mergeCell ref="A37:G37"/>
    <mergeCell ref="A38:G38"/>
    <mergeCell ref="A39:G39"/>
    <mergeCell ref="A1:G1"/>
    <mergeCell ref="A2:G2"/>
    <mergeCell ref="A3:G3"/>
    <mergeCell ref="A4:G4"/>
    <mergeCell ref="A5:G5"/>
    <mergeCell ref="C6:G6"/>
    <mergeCell ref="B7:C7"/>
    <mergeCell ref="D7:G7"/>
    <mergeCell ref="B8:D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2"/>
  <sheetViews>
    <sheetView topLeftCell="A7" workbookViewId="0">
      <selection activeCell="D27" sqref="D27"/>
    </sheetView>
  </sheetViews>
  <sheetFormatPr defaultColWidth="9" defaultRowHeight="15"/>
  <cols>
    <col min="2" max="2" width="29.85546875" customWidth="1"/>
    <col min="3" max="3" width="11.85546875" customWidth="1"/>
    <col min="4" max="4" width="14.85546875" customWidth="1"/>
    <col min="5" max="5" width="17.140625" customWidth="1"/>
    <col min="6" max="6" width="11.28515625" customWidth="1"/>
    <col min="7" max="7" width="15.7109375" customWidth="1"/>
    <col min="8" max="8" width="13.42578125" customWidth="1"/>
    <col min="9" max="9" width="15.7109375" customWidth="1"/>
  </cols>
  <sheetData>
    <row r="2" spans="1:9" ht="18">
      <c r="A2" s="279" t="s">
        <v>0</v>
      </c>
      <c r="B2" s="279"/>
      <c r="C2" s="279"/>
      <c r="D2" s="279"/>
      <c r="E2" s="279"/>
      <c r="F2" s="279"/>
      <c r="G2" s="279"/>
      <c r="H2" s="1"/>
      <c r="I2" s="78"/>
    </row>
    <row r="3" spans="1:9" ht="18">
      <c r="A3" s="279" t="s">
        <v>1</v>
      </c>
      <c r="B3" s="279"/>
      <c r="C3" s="279"/>
      <c r="D3" s="279"/>
      <c r="E3" s="279"/>
      <c r="F3" s="279"/>
      <c r="G3" s="279"/>
      <c r="H3" s="1"/>
      <c r="I3" s="79"/>
    </row>
    <row r="4" spans="1:9" ht="15.75">
      <c r="A4" s="279" t="s">
        <v>2</v>
      </c>
      <c r="B4" s="279"/>
      <c r="C4" s="279"/>
      <c r="D4" s="279"/>
      <c r="E4" s="279"/>
      <c r="F4" s="279"/>
      <c r="G4" s="279"/>
      <c r="H4" s="1"/>
      <c r="I4" s="71"/>
    </row>
    <row r="5" spans="1:9" ht="15.75">
      <c r="A5" s="279" t="s">
        <v>4</v>
      </c>
      <c r="B5" s="279"/>
      <c r="C5" s="279"/>
      <c r="D5" s="279"/>
      <c r="E5" s="279"/>
      <c r="F5" s="279"/>
      <c r="G5" s="279"/>
      <c r="H5" s="1"/>
      <c r="I5" s="71"/>
    </row>
    <row r="6" spans="1:9" ht="15.75">
      <c r="A6" s="280" t="s">
        <v>6</v>
      </c>
      <c r="B6" s="280"/>
      <c r="C6" s="280"/>
      <c r="D6" s="280"/>
      <c r="E6" s="280"/>
      <c r="F6" s="280"/>
      <c r="G6" s="280"/>
      <c r="H6" s="1"/>
      <c r="I6" s="71"/>
    </row>
    <row r="7" spans="1:9" ht="27.75">
      <c r="A7" s="9"/>
      <c r="B7" s="9"/>
      <c r="C7" s="281" t="s">
        <v>1214</v>
      </c>
      <c r="D7" s="281"/>
      <c r="E7" s="281"/>
      <c r="F7" s="281"/>
      <c r="G7" s="281"/>
      <c r="H7" s="2"/>
      <c r="I7" s="72"/>
    </row>
    <row r="8" spans="1:9" ht="15.75">
      <c r="A8" s="11" t="s">
        <v>8</v>
      </c>
      <c r="B8" s="12"/>
      <c r="C8" s="13"/>
      <c r="D8" s="286"/>
      <c r="E8" s="286"/>
      <c r="F8" s="286"/>
      <c r="G8" s="286"/>
      <c r="H8" s="68"/>
      <c r="I8" s="71"/>
    </row>
    <row r="9" spans="1:9" ht="15.75">
      <c r="A9" s="11" t="s">
        <v>9</v>
      </c>
      <c r="B9" s="286" t="s">
        <v>1215</v>
      </c>
      <c r="C9" s="286"/>
      <c r="D9" s="286"/>
      <c r="E9" s="16"/>
      <c r="F9" s="11"/>
      <c r="G9" s="16"/>
      <c r="H9" s="11"/>
      <c r="I9" s="80"/>
    </row>
    <row r="10" spans="1:9" ht="15.75">
      <c r="A10" s="11" t="s">
        <v>11</v>
      </c>
      <c r="B10" s="289" t="s">
        <v>439</v>
      </c>
      <c r="C10" s="289"/>
      <c r="D10" s="289"/>
      <c r="E10" s="289"/>
      <c r="F10" s="18"/>
      <c r="G10" s="19" t="s">
        <v>13</v>
      </c>
      <c r="H10" s="69" t="s">
        <v>161</v>
      </c>
      <c r="I10" s="73"/>
    </row>
    <row r="11" spans="1:9" ht="15.75">
      <c r="A11" s="21" t="s">
        <v>14</v>
      </c>
      <c r="B11" s="21" t="s">
        <v>16</v>
      </c>
      <c r="C11" s="21" t="s">
        <v>17</v>
      </c>
      <c r="D11" s="22" t="s">
        <v>18</v>
      </c>
      <c r="E11" s="23" t="s">
        <v>19</v>
      </c>
      <c r="F11" s="23" t="s">
        <v>20</v>
      </c>
      <c r="G11" s="21" t="s">
        <v>21</v>
      </c>
      <c r="H11" s="1"/>
      <c r="I11" s="71"/>
    </row>
    <row r="12" spans="1:9">
      <c r="A12" s="24">
        <v>1</v>
      </c>
      <c r="B12" s="25" t="s">
        <v>23</v>
      </c>
      <c r="C12" s="26">
        <v>20</v>
      </c>
      <c r="D12" s="27">
        <v>79305</v>
      </c>
      <c r="E12" s="28">
        <f>D12*C12</f>
        <v>1586100</v>
      </c>
      <c r="F12" s="29">
        <v>0.05</v>
      </c>
      <c r="G12" s="30">
        <f>E12-E12*F12</f>
        <v>1506795</v>
      </c>
      <c r="H12" s="31">
        <f>D12/1.08*0.95</f>
        <v>69759.027777777766</v>
      </c>
      <c r="I12" s="59">
        <f t="shared" ref="I12:I29" si="0">H12*C12</f>
        <v>1395180.5555555553</v>
      </c>
    </row>
    <row r="13" spans="1:9">
      <c r="A13" s="24">
        <v>2</v>
      </c>
      <c r="B13" s="25" t="s">
        <v>25</v>
      </c>
      <c r="C13" s="32"/>
      <c r="D13" s="33">
        <v>128591</v>
      </c>
      <c r="E13" s="28">
        <f t="shared" ref="E13:E29" si="1">D13*C13</f>
        <v>0</v>
      </c>
      <c r="F13" s="29">
        <v>0.05</v>
      </c>
      <c r="G13" s="30">
        <f t="shared" ref="G13:G29" si="2">E13-E13*F13</f>
        <v>0</v>
      </c>
      <c r="H13" s="31">
        <f t="shared" ref="H13:H29" si="3">D13/1.08*0.95</f>
        <v>113112.45370370369</v>
      </c>
      <c r="I13" s="59">
        <f t="shared" si="0"/>
        <v>0</v>
      </c>
    </row>
    <row r="14" spans="1:9">
      <c r="A14" s="24">
        <v>3</v>
      </c>
      <c r="B14" s="25" t="s">
        <v>26</v>
      </c>
      <c r="C14" s="34">
        <v>10</v>
      </c>
      <c r="D14" s="27">
        <v>60043</v>
      </c>
      <c r="E14" s="28">
        <f t="shared" si="1"/>
        <v>600430</v>
      </c>
      <c r="F14" s="29">
        <v>0.05</v>
      </c>
      <c r="G14" s="30">
        <f t="shared" si="2"/>
        <v>570408.5</v>
      </c>
      <c r="H14" s="31">
        <f t="shared" si="3"/>
        <v>52815.601851851847</v>
      </c>
      <c r="I14" s="59">
        <f t="shared" si="0"/>
        <v>528156.01851851842</v>
      </c>
    </row>
    <row r="15" spans="1:9">
      <c r="A15" s="24">
        <v>4</v>
      </c>
      <c r="B15" s="25" t="s">
        <v>27</v>
      </c>
      <c r="C15" s="35"/>
      <c r="D15" s="27">
        <v>115781</v>
      </c>
      <c r="E15" s="28">
        <f t="shared" si="1"/>
        <v>0</v>
      </c>
      <c r="F15" s="29">
        <v>0.05</v>
      </c>
      <c r="G15" s="30">
        <f t="shared" si="2"/>
        <v>0</v>
      </c>
      <c r="H15" s="31">
        <f t="shared" si="3"/>
        <v>101844.39814814813</v>
      </c>
      <c r="I15" s="59">
        <f t="shared" si="0"/>
        <v>0</v>
      </c>
    </row>
    <row r="16" spans="1:9">
      <c r="A16" s="24">
        <v>5</v>
      </c>
      <c r="B16" s="25" t="s">
        <v>28</v>
      </c>
      <c r="C16" s="32">
        <v>20</v>
      </c>
      <c r="D16" s="27">
        <v>119943</v>
      </c>
      <c r="E16" s="28">
        <f t="shared" si="1"/>
        <v>2398860</v>
      </c>
      <c r="F16" s="29">
        <v>0.05</v>
      </c>
      <c r="G16" s="30">
        <f t="shared" si="2"/>
        <v>2278917</v>
      </c>
      <c r="H16" s="31">
        <f t="shared" si="3"/>
        <v>105505.41666666666</v>
      </c>
      <c r="I16" s="59">
        <f t="shared" si="0"/>
        <v>2110108.333333333</v>
      </c>
    </row>
    <row r="17" spans="1:9">
      <c r="A17" s="24">
        <v>6</v>
      </c>
      <c r="B17" s="25" t="s">
        <v>29</v>
      </c>
      <c r="C17" s="26"/>
      <c r="D17" s="27">
        <v>94810</v>
      </c>
      <c r="E17" s="28">
        <f t="shared" si="1"/>
        <v>0</v>
      </c>
      <c r="F17" s="29">
        <v>0.05</v>
      </c>
      <c r="G17" s="30">
        <f t="shared" si="2"/>
        <v>0</v>
      </c>
      <c r="H17" s="31">
        <f t="shared" si="3"/>
        <v>83397.685185185182</v>
      </c>
      <c r="I17" s="59">
        <f t="shared" si="0"/>
        <v>0</v>
      </c>
    </row>
    <row r="18" spans="1:9">
      <c r="A18" s="24">
        <v>7</v>
      </c>
      <c r="B18" s="25" t="s">
        <v>30</v>
      </c>
      <c r="C18" s="34"/>
      <c r="D18" s="27">
        <v>141396</v>
      </c>
      <c r="E18" s="28">
        <f t="shared" si="1"/>
        <v>0</v>
      </c>
      <c r="F18" s="29">
        <v>0.05</v>
      </c>
      <c r="G18" s="30">
        <f t="shared" si="2"/>
        <v>0</v>
      </c>
      <c r="H18" s="31">
        <f t="shared" si="3"/>
        <v>124376.11111111111</v>
      </c>
      <c r="I18" s="59">
        <f t="shared" si="0"/>
        <v>0</v>
      </c>
    </row>
    <row r="19" spans="1:9">
      <c r="A19" s="24">
        <v>8</v>
      </c>
      <c r="B19" s="25" t="s">
        <v>31</v>
      </c>
      <c r="C19" s="26"/>
      <c r="D19" s="27">
        <v>232931</v>
      </c>
      <c r="E19" s="28">
        <f t="shared" si="1"/>
        <v>0</v>
      </c>
      <c r="F19" s="29">
        <v>0.05</v>
      </c>
      <c r="G19" s="30">
        <f t="shared" si="2"/>
        <v>0</v>
      </c>
      <c r="H19" s="31">
        <f t="shared" si="3"/>
        <v>204893.00925925921</v>
      </c>
      <c r="I19" s="59">
        <f t="shared" si="0"/>
        <v>0</v>
      </c>
    </row>
    <row r="20" spans="1:9">
      <c r="A20" s="24">
        <v>9</v>
      </c>
      <c r="B20" s="36" t="s">
        <v>32</v>
      </c>
      <c r="C20" s="26"/>
      <c r="D20" s="27">
        <v>101534</v>
      </c>
      <c r="E20" s="28">
        <f t="shared" si="1"/>
        <v>0</v>
      </c>
      <c r="F20" s="29">
        <v>0.05</v>
      </c>
      <c r="G20" s="30">
        <f t="shared" si="2"/>
        <v>0</v>
      </c>
      <c r="H20" s="31">
        <f t="shared" si="3"/>
        <v>89312.314814814818</v>
      </c>
      <c r="I20" s="59">
        <f t="shared" si="0"/>
        <v>0</v>
      </c>
    </row>
    <row r="21" spans="1:9">
      <c r="A21" s="24">
        <v>10</v>
      </c>
      <c r="B21" s="36" t="s">
        <v>33</v>
      </c>
      <c r="C21" s="37"/>
      <c r="D21" s="33">
        <v>110148</v>
      </c>
      <c r="E21" s="28">
        <f t="shared" si="1"/>
        <v>0</v>
      </c>
      <c r="F21" s="29">
        <v>0.05</v>
      </c>
      <c r="G21" s="30">
        <f t="shared" si="2"/>
        <v>0</v>
      </c>
      <c r="H21" s="31">
        <f t="shared" si="3"/>
        <v>96889.444444444423</v>
      </c>
      <c r="I21" s="59">
        <f t="shared" si="0"/>
        <v>0</v>
      </c>
    </row>
    <row r="22" spans="1:9">
      <c r="A22" s="24">
        <v>11</v>
      </c>
      <c r="B22" s="25" t="s">
        <v>34</v>
      </c>
      <c r="C22" s="37"/>
      <c r="D22" s="27">
        <v>54198</v>
      </c>
      <c r="E22" s="28">
        <f t="shared" si="1"/>
        <v>0</v>
      </c>
      <c r="F22" s="29">
        <v>0.05</v>
      </c>
      <c r="G22" s="30">
        <f t="shared" si="2"/>
        <v>0</v>
      </c>
      <c r="H22" s="31">
        <f t="shared" si="3"/>
        <v>47674.166666666657</v>
      </c>
      <c r="I22" s="59">
        <f t="shared" si="0"/>
        <v>0</v>
      </c>
    </row>
    <row r="23" spans="1:9">
      <c r="A23" s="24">
        <v>12</v>
      </c>
      <c r="B23" s="25" t="s">
        <v>35</v>
      </c>
      <c r="C23" s="37"/>
      <c r="D23" s="27">
        <v>49680</v>
      </c>
      <c r="E23" s="28">
        <f t="shared" si="1"/>
        <v>0</v>
      </c>
      <c r="F23" s="29">
        <v>0.05</v>
      </c>
      <c r="G23" s="30">
        <f t="shared" si="2"/>
        <v>0</v>
      </c>
      <c r="H23" s="31">
        <f t="shared" si="3"/>
        <v>43700</v>
      </c>
      <c r="I23" s="59">
        <f t="shared" si="0"/>
        <v>0</v>
      </c>
    </row>
    <row r="24" spans="1:9">
      <c r="A24" s="24">
        <v>13</v>
      </c>
      <c r="B24" s="25" t="s">
        <v>36</v>
      </c>
      <c r="C24" s="37"/>
      <c r="D24" s="38">
        <v>64152</v>
      </c>
      <c r="E24" s="28">
        <f t="shared" si="1"/>
        <v>0</v>
      </c>
      <c r="F24" s="29">
        <v>0.05</v>
      </c>
      <c r="G24" s="30">
        <f t="shared" si="2"/>
        <v>0</v>
      </c>
      <c r="H24" s="31">
        <f t="shared" si="3"/>
        <v>56429.999999999993</v>
      </c>
      <c r="I24" s="59">
        <f t="shared" si="0"/>
        <v>0</v>
      </c>
    </row>
    <row r="25" spans="1:9">
      <c r="A25" s="24">
        <v>14</v>
      </c>
      <c r="B25" s="25" t="s">
        <v>37</v>
      </c>
      <c r="C25" s="37"/>
      <c r="D25" s="38">
        <v>65934</v>
      </c>
      <c r="E25" s="28">
        <f t="shared" si="1"/>
        <v>0</v>
      </c>
      <c r="F25" s="29">
        <v>0.05</v>
      </c>
      <c r="G25" s="30">
        <f t="shared" si="2"/>
        <v>0</v>
      </c>
      <c r="H25" s="31">
        <f t="shared" si="3"/>
        <v>57997.499999999993</v>
      </c>
      <c r="I25" s="59">
        <f t="shared" si="0"/>
        <v>0</v>
      </c>
    </row>
    <row r="26" spans="1:9">
      <c r="A26" s="24">
        <v>15</v>
      </c>
      <c r="B26" s="25" t="s">
        <v>38</v>
      </c>
      <c r="C26" s="37"/>
      <c r="D26" s="38">
        <v>76626</v>
      </c>
      <c r="E26" s="28">
        <f t="shared" si="1"/>
        <v>0</v>
      </c>
      <c r="F26" s="29">
        <v>0.05</v>
      </c>
      <c r="G26" s="30">
        <f t="shared" si="2"/>
        <v>0</v>
      </c>
      <c r="H26" s="31">
        <f t="shared" si="3"/>
        <v>67402.5</v>
      </c>
      <c r="I26" s="59">
        <f t="shared" si="0"/>
        <v>0</v>
      </c>
    </row>
    <row r="27" spans="1:9">
      <c r="A27" s="24">
        <v>16</v>
      </c>
      <c r="B27" s="25" t="s">
        <v>39</v>
      </c>
      <c r="C27" s="37"/>
      <c r="D27" s="38">
        <v>80190</v>
      </c>
      <c r="E27" s="28">
        <f t="shared" si="1"/>
        <v>0</v>
      </c>
      <c r="F27" s="29">
        <v>0.05</v>
      </c>
      <c r="G27" s="30">
        <f t="shared" si="2"/>
        <v>0</v>
      </c>
      <c r="H27" s="31">
        <f t="shared" si="3"/>
        <v>70537.5</v>
      </c>
      <c r="I27" s="59">
        <f t="shared" si="0"/>
        <v>0</v>
      </c>
    </row>
    <row r="28" spans="1:9">
      <c r="A28" s="24">
        <v>17</v>
      </c>
      <c r="B28" s="25" t="s">
        <v>40</v>
      </c>
      <c r="C28" s="37"/>
      <c r="D28" s="38">
        <v>113832</v>
      </c>
      <c r="E28" s="28">
        <f t="shared" si="1"/>
        <v>0</v>
      </c>
      <c r="F28" s="29">
        <v>0.05</v>
      </c>
      <c r="G28" s="30">
        <f t="shared" si="2"/>
        <v>0</v>
      </c>
      <c r="H28" s="31">
        <f t="shared" si="3"/>
        <v>100130</v>
      </c>
      <c r="I28" s="59">
        <f t="shared" si="0"/>
        <v>0</v>
      </c>
    </row>
    <row r="29" spans="1:9">
      <c r="A29" s="24">
        <v>18</v>
      </c>
      <c r="B29" s="25" t="s">
        <v>41</v>
      </c>
      <c r="C29" s="37"/>
      <c r="D29" s="39">
        <v>98010</v>
      </c>
      <c r="E29" s="28">
        <f t="shared" si="1"/>
        <v>0</v>
      </c>
      <c r="F29" s="29">
        <v>0.05</v>
      </c>
      <c r="G29" s="30">
        <f t="shared" si="2"/>
        <v>0</v>
      </c>
      <c r="H29" s="31">
        <f t="shared" si="3"/>
        <v>86212.5</v>
      </c>
      <c r="I29" s="59">
        <f t="shared" si="0"/>
        <v>0</v>
      </c>
    </row>
    <row r="30" spans="1:9" ht="17.25">
      <c r="A30" s="40"/>
      <c r="B30" s="41" t="s">
        <v>42</v>
      </c>
      <c r="C30" s="42">
        <f>SUM(C12:C19)</f>
        <v>50</v>
      </c>
      <c r="D30" s="42"/>
      <c r="E30" s="43">
        <f>SUM(E12:E29)</f>
        <v>4585390</v>
      </c>
      <c r="F30" s="43"/>
      <c r="G30" s="44">
        <f>SUM(G12:G29)</f>
        <v>4356120.5</v>
      </c>
      <c r="H30" s="45"/>
      <c r="I30" s="64">
        <f>SUM(I12:I29)</f>
        <v>4033444.9074074067</v>
      </c>
    </row>
    <row r="31" spans="1:9" ht="31.5">
      <c r="A31" s="46"/>
      <c r="B31" s="47"/>
      <c r="C31" s="48"/>
      <c r="D31" s="48"/>
      <c r="E31" s="49"/>
      <c r="F31" s="49"/>
      <c r="G31" s="50"/>
      <c r="H31" s="5"/>
      <c r="I31" s="75">
        <f>I30*0.08</f>
        <v>322675.59259259253</v>
      </c>
    </row>
    <row r="32" spans="1:9" ht="31.5">
      <c r="A32" s="283" t="s">
        <v>43</v>
      </c>
      <c r="B32" s="283"/>
      <c r="C32" s="284" t="s">
        <v>44</v>
      </c>
      <c r="D32" s="284"/>
      <c r="E32" s="54"/>
      <c r="F32" s="54"/>
      <c r="G32" s="55" t="s">
        <v>45</v>
      </c>
      <c r="H32" s="6"/>
      <c r="I32" s="76">
        <f>SUM(I30:I31)</f>
        <v>4356120.4999999991</v>
      </c>
    </row>
  </sheetData>
  <mergeCells count="11">
    <mergeCell ref="C7:G7"/>
    <mergeCell ref="D8:G8"/>
    <mergeCell ref="B9:D9"/>
    <mergeCell ref="B10:E10"/>
    <mergeCell ref="A32:B32"/>
    <mergeCell ref="C32:D32"/>
    <mergeCell ref="A2:G2"/>
    <mergeCell ref="A3:G3"/>
    <mergeCell ref="A4:G4"/>
    <mergeCell ref="A5:G5"/>
    <mergeCell ref="A6:G6"/>
  </mergeCells>
  <pageMargins left="0.7" right="0.7" top="0.75" bottom="0.75" header="0.3" footer="0.3"/>
  <pageSetup paperSize="9"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workbookViewId="0">
      <selection activeCell="E18" sqref="E18"/>
    </sheetView>
  </sheetViews>
  <sheetFormatPr defaultColWidth="9" defaultRowHeight="15"/>
  <cols>
    <col min="2" max="2" width="29.85546875" customWidth="1"/>
    <col min="3" max="3" width="11.85546875" customWidth="1"/>
    <col min="4" max="4" width="14.85546875" customWidth="1"/>
    <col min="5" max="5" width="17.140625" customWidth="1"/>
    <col min="6" max="6" width="11.28515625" customWidth="1"/>
    <col min="7" max="7" width="15.7109375" customWidth="1"/>
    <col min="8" max="8" width="13.42578125" customWidth="1"/>
    <col min="9" max="9" width="15.7109375" customWidth="1"/>
  </cols>
  <sheetData>
    <row r="1" spans="1:10" s="1" customFormat="1" ht="15" customHeight="1">
      <c r="A1" s="279" t="s">
        <v>0</v>
      </c>
      <c r="B1" s="279"/>
      <c r="C1" s="279"/>
      <c r="D1" s="279"/>
      <c r="E1" s="279"/>
      <c r="F1" s="279"/>
      <c r="G1" s="279"/>
      <c r="I1" s="78"/>
    </row>
    <row r="2" spans="1:10" s="1" customFormat="1" ht="15" customHeight="1">
      <c r="A2" s="279" t="s">
        <v>1</v>
      </c>
      <c r="B2" s="279"/>
      <c r="C2" s="279"/>
      <c r="D2" s="279"/>
      <c r="E2" s="279"/>
      <c r="F2" s="279"/>
      <c r="G2" s="279"/>
      <c r="I2" s="79"/>
    </row>
    <row r="3" spans="1:10" s="1" customFormat="1" ht="15" customHeight="1">
      <c r="A3" s="279" t="s">
        <v>2</v>
      </c>
      <c r="B3" s="279"/>
      <c r="C3" s="279"/>
      <c r="D3" s="279"/>
      <c r="E3" s="279"/>
      <c r="F3" s="279"/>
      <c r="G3" s="279"/>
      <c r="I3" s="71"/>
    </row>
    <row r="4" spans="1:10" s="1" customFormat="1" ht="15" customHeight="1">
      <c r="A4" s="279" t="s">
        <v>4</v>
      </c>
      <c r="B4" s="279"/>
      <c r="C4" s="279"/>
      <c r="D4" s="279"/>
      <c r="E4" s="279"/>
      <c r="F4" s="279"/>
      <c r="G4" s="279"/>
      <c r="I4" s="71"/>
    </row>
    <row r="5" spans="1:10" s="1" customFormat="1" ht="15" customHeight="1">
      <c r="A5" s="280" t="s">
        <v>6</v>
      </c>
      <c r="B5" s="280"/>
      <c r="C5" s="280"/>
      <c r="D5" s="280"/>
      <c r="E5" s="280"/>
      <c r="F5" s="280"/>
      <c r="G5" s="280"/>
      <c r="I5" s="71"/>
    </row>
    <row r="6" spans="1:10" s="2" customFormat="1" ht="15" customHeight="1">
      <c r="A6" s="9"/>
      <c r="B6" s="9"/>
      <c r="C6" s="281" t="s">
        <v>7</v>
      </c>
      <c r="D6" s="281"/>
      <c r="E6" s="281"/>
      <c r="F6" s="281"/>
      <c r="G6" s="281"/>
      <c r="I6" s="72"/>
    </row>
    <row r="7" spans="1:10" s="1" customFormat="1" ht="15" customHeight="1">
      <c r="A7" s="11" t="s">
        <v>8</v>
      </c>
      <c r="B7" s="12"/>
      <c r="C7" s="13"/>
      <c r="D7" s="286"/>
      <c r="E7" s="286"/>
      <c r="F7" s="286"/>
      <c r="G7" s="286"/>
      <c r="H7" s="68"/>
      <c r="I7" s="71"/>
    </row>
    <row r="8" spans="1:10" s="1" customFormat="1" ht="15" customHeight="1">
      <c r="A8" s="11" t="s">
        <v>9</v>
      </c>
      <c r="B8" s="286" t="s">
        <v>1216</v>
      </c>
      <c r="C8" s="286"/>
      <c r="D8" s="286"/>
      <c r="E8" s="16"/>
      <c r="F8" s="11"/>
      <c r="G8" s="16"/>
      <c r="H8" s="11"/>
      <c r="I8" s="80"/>
      <c r="J8" s="74"/>
    </row>
    <row r="9" spans="1:10" s="1" customFormat="1" ht="15" customHeight="1">
      <c r="A9" s="11" t="s">
        <v>11</v>
      </c>
      <c r="B9" s="289"/>
      <c r="C9" s="289"/>
      <c r="D9" s="289"/>
      <c r="E9" s="289"/>
      <c r="F9" s="18"/>
      <c r="G9" s="19" t="s">
        <v>13</v>
      </c>
      <c r="H9" s="69" t="s">
        <v>161</v>
      </c>
      <c r="I9" s="73"/>
    </row>
    <row r="10" spans="1:10" s="1" customFormat="1" ht="15" customHeight="1">
      <c r="A10" s="21" t="s">
        <v>14</v>
      </c>
      <c r="B10" s="21" t="s">
        <v>16</v>
      </c>
      <c r="C10" s="21" t="s">
        <v>17</v>
      </c>
      <c r="D10" s="22" t="s">
        <v>18</v>
      </c>
      <c r="E10" s="23" t="s">
        <v>19</v>
      </c>
      <c r="F10" s="23" t="s">
        <v>20</v>
      </c>
      <c r="G10" s="21" t="s">
        <v>21</v>
      </c>
      <c r="I10" s="71"/>
    </row>
    <row r="11" spans="1:10" s="3" customFormat="1" ht="15" customHeight="1">
      <c r="A11" s="24">
        <v>1</v>
      </c>
      <c r="B11" s="25" t="s">
        <v>23</v>
      </c>
      <c r="C11" s="26"/>
      <c r="D11" s="27">
        <v>79305</v>
      </c>
      <c r="E11" s="28">
        <f>D11*C11</f>
        <v>0</v>
      </c>
      <c r="F11" s="29">
        <v>0</v>
      </c>
      <c r="G11" s="30">
        <f>E11-E11*F11</f>
        <v>0</v>
      </c>
      <c r="H11" s="31">
        <f>D11/1.08</f>
        <v>73430.555555555547</v>
      </c>
      <c r="I11" s="59">
        <f t="shared" ref="I11:I28" si="0">H11*C11</f>
        <v>0</v>
      </c>
      <c r="J11" s="63"/>
    </row>
    <row r="12" spans="1:10" s="3" customFormat="1" ht="15" customHeight="1">
      <c r="A12" s="24">
        <v>2</v>
      </c>
      <c r="B12" s="25" t="s">
        <v>25</v>
      </c>
      <c r="C12" s="32">
        <v>5</v>
      </c>
      <c r="D12" s="33">
        <v>128591</v>
      </c>
      <c r="E12" s="28">
        <f t="shared" ref="E12:E28" si="1">D12*C12</f>
        <v>642955</v>
      </c>
      <c r="F12" s="29">
        <v>0</v>
      </c>
      <c r="G12" s="30">
        <f t="shared" ref="G12:G28" si="2">E12-E12*F12</f>
        <v>642955</v>
      </c>
      <c r="H12" s="31">
        <f t="shared" ref="H12:H28" si="3">D12/1.08</f>
        <v>119065.74074074073</v>
      </c>
      <c r="I12" s="59">
        <f t="shared" si="0"/>
        <v>595328.70370370359</v>
      </c>
      <c r="J12" s="63"/>
    </row>
    <row r="13" spans="1:10" s="3" customFormat="1" ht="15" customHeight="1">
      <c r="A13" s="24">
        <v>3</v>
      </c>
      <c r="B13" s="25" t="s">
        <v>26</v>
      </c>
      <c r="C13" s="34"/>
      <c r="D13" s="27">
        <v>60043</v>
      </c>
      <c r="E13" s="28">
        <f t="shared" si="1"/>
        <v>0</v>
      </c>
      <c r="F13" s="29">
        <v>0</v>
      </c>
      <c r="G13" s="30">
        <f t="shared" si="2"/>
        <v>0</v>
      </c>
      <c r="H13" s="31">
        <f t="shared" si="3"/>
        <v>55595.370370370365</v>
      </c>
      <c r="I13" s="59">
        <f t="shared" si="0"/>
        <v>0</v>
      </c>
      <c r="J13" s="63"/>
    </row>
    <row r="14" spans="1:10" s="3" customFormat="1" ht="15" customHeight="1">
      <c r="A14" s="24">
        <v>4</v>
      </c>
      <c r="B14" s="25" t="s">
        <v>27</v>
      </c>
      <c r="C14" s="35"/>
      <c r="D14" s="27">
        <v>115781</v>
      </c>
      <c r="E14" s="28">
        <f t="shared" si="1"/>
        <v>0</v>
      </c>
      <c r="F14" s="29">
        <v>0</v>
      </c>
      <c r="G14" s="30">
        <f t="shared" si="2"/>
        <v>0</v>
      </c>
      <c r="H14" s="31">
        <f t="shared" si="3"/>
        <v>107204.62962962962</v>
      </c>
      <c r="I14" s="59">
        <f t="shared" si="0"/>
        <v>0</v>
      </c>
      <c r="J14" s="63"/>
    </row>
    <row r="15" spans="1:10" s="3" customFormat="1" ht="15" customHeight="1">
      <c r="A15" s="24">
        <v>5</v>
      </c>
      <c r="B15" s="25" t="s">
        <v>28</v>
      </c>
      <c r="C15" s="32">
        <v>6</v>
      </c>
      <c r="D15" s="27">
        <v>119943</v>
      </c>
      <c r="E15" s="28">
        <f t="shared" si="1"/>
        <v>719658</v>
      </c>
      <c r="F15" s="29">
        <v>0</v>
      </c>
      <c r="G15" s="30">
        <f t="shared" si="2"/>
        <v>719658</v>
      </c>
      <c r="H15" s="31">
        <f t="shared" si="3"/>
        <v>111058.33333333333</v>
      </c>
      <c r="I15" s="59">
        <f t="shared" si="0"/>
        <v>666350</v>
      </c>
      <c r="J15" s="63"/>
    </row>
    <row r="16" spans="1:10" s="3" customFormat="1" ht="15" customHeight="1">
      <c r="A16" s="24">
        <v>6</v>
      </c>
      <c r="B16" s="25" t="s">
        <v>29</v>
      </c>
      <c r="C16" s="26">
        <v>3</v>
      </c>
      <c r="D16" s="27">
        <v>94810</v>
      </c>
      <c r="E16" s="28">
        <f t="shared" si="1"/>
        <v>284430</v>
      </c>
      <c r="F16" s="29">
        <v>0</v>
      </c>
      <c r="G16" s="30">
        <f t="shared" si="2"/>
        <v>284430</v>
      </c>
      <c r="H16" s="31">
        <f t="shared" si="3"/>
        <v>87787.037037037036</v>
      </c>
      <c r="I16" s="59">
        <f t="shared" si="0"/>
        <v>263361.11111111112</v>
      </c>
      <c r="J16" s="63"/>
    </row>
    <row r="17" spans="1:10" s="3" customFormat="1" ht="15" customHeight="1">
      <c r="A17" s="24">
        <v>7</v>
      </c>
      <c r="B17" s="25" t="s">
        <v>30</v>
      </c>
      <c r="C17" s="34"/>
      <c r="D17" s="27">
        <v>141396</v>
      </c>
      <c r="E17" s="28">
        <f t="shared" si="1"/>
        <v>0</v>
      </c>
      <c r="F17" s="29">
        <v>0</v>
      </c>
      <c r="G17" s="30">
        <f t="shared" si="2"/>
        <v>0</v>
      </c>
      <c r="H17" s="31">
        <f t="shared" si="3"/>
        <v>130922.22222222222</v>
      </c>
      <c r="I17" s="59">
        <f t="shared" si="0"/>
        <v>0</v>
      </c>
      <c r="J17" s="63"/>
    </row>
    <row r="18" spans="1:10" s="3" customFormat="1" ht="15" customHeight="1">
      <c r="A18" s="24">
        <v>8</v>
      </c>
      <c r="B18" s="25" t="s">
        <v>31</v>
      </c>
      <c r="C18" s="26"/>
      <c r="D18" s="27">
        <v>232931</v>
      </c>
      <c r="E18" s="28">
        <f t="shared" si="1"/>
        <v>0</v>
      </c>
      <c r="F18" s="29">
        <v>0</v>
      </c>
      <c r="G18" s="30">
        <f t="shared" si="2"/>
        <v>0</v>
      </c>
      <c r="H18" s="31">
        <f t="shared" si="3"/>
        <v>215676.85185185182</v>
      </c>
      <c r="I18" s="59">
        <f t="shared" si="0"/>
        <v>0</v>
      </c>
      <c r="J18" s="63"/>
    </row>
    <row r="19" spans="1:10" s="3" customFormat="1" ht="15" customHeight="1">
      <c r="A19" s="24">
        <v>9</v>
      </c>
      <c r="B19" s="36" t="s">
        <v>32</v>
      </c>
      <c r="C19" s="26"/>
      <c r="D19" s="27">
        <v>101534</v>
      </c>
      <c r="E19" s="28">
        <f t="shared" si="1"/>
        <v>0</v>
      </c>
      <c r="F19" s="29">
        <v>0</v>
      </c>
      <c r="G19" s="30">
        <f t="shared" si="2"/>
        <v>0</v>
      </c>
      <c r="H19" s="31">
        <f t="shared" si="3"/>
        <v>94012.962962962964</v>
      </c>
      <c r="I19" s="59">
        <f t="shared" si="0"/>
        <v>0</v>
      </c>
      <c r="J19" s="63"/>
    </row>
    <row r="20" spans="1:10" s="3" customFormat="1" ht="15" customHeight="1">
      <c r="A20" s="24">
        <v>10</v>
      </c>
      <c r="B20" s="36" t="s">
        <v>33</v>
      </c>
      <c r="C20" s="37"/>
      <c r="D20" s="33">
        <v>110148</v>
      </c>
      <c r="E20" s="28">
        <f t="shared" si="1"/>
        <v>0</v>
      </c>
      <c r="F20" s="29">
        <v>0</v>
      </c>
      <c r="G20" s="30">
        <f t="shared" si="2"/>
        <v>0</v>
      </c>
      <c r="H20" s="31">
        <f t="shared" si="3"/>
        <v>101988.88888888888</v>
      </c>
      <c r="I20" s="59">
        <f t="shared" si="0"/>
        <v>0</v>
      </c>
      <c r="J20" s="63"/>
    </row>
    <row r="21" spans="1:10" s="3" customFormat="1" ht="15" customHeight="1">
      <c r="A21" s="24">
        <v>11</v>
      </c>
      <c r="B21" s="25" t="s">
        <v>34</v>
      </c>
      <c r="C21" s="37"/>
      <c r="D21" s="27">
        <v>54198</v>
      </c>
      <c r="E21" s="28">
        <f t="shared" si="1"/>
        <v>0</v>
      </c>
      <c r="F21" s="29">
        <v>0</v>
      </c>
      <c r="G21" s="30">
        <f t="shared" si="2"/>
        <v>0</v>
      </c>
      <c r="H21" s="31">
        <f t="shared" si="3"/>
        <v>50183.333333333328</v>
      </c>
      <c r="I21" s="59">
        <f t="shared" si="0"/>
        <v>0</v>
      </c>
      <c r="J21" s="63"/>
    </row>
    <row r="22" spans="1:10" s="3" customFormat="1" ht="15" customHeight="1">
      <c r="A22" s="24">
        <v>12</v>
      </c>
      <c r="B22" s="25" t="s">
        <v>35</v>
      </c>
      <c r="C22" s="37"/>
      <c r="D22" s="27">
        <v>49680</v>
      </c>
      <c r="E22" s="28">
        <f t="shared" si="1"/>
        <v>0</v>
      </c>
      <c r="F22" s="29">
        <v>0</v>
      </c>
      <c r="G22" s="30">
        <f t="shared" si="2"/>
        <v>0</v>
      </c>
      <c r="H22" s="31">
        <f t="shared" si="3"/>
        <v>46000</v>
      </c>
      <c r="I22" s="59">
        <f t="shared" si="0"/>
        <v>0</v>
      </c>
      <c r="J22" s="63"/>
    </row>
    <row r="23" spans="1:10" s="3" customFormat="1" ht="15" customHeight="1">
      <c r="A23" s="24">
        <v>13</v>
      </c>
      <c r="B23" s="25" t="s">
        <v>36</v>
      </c>
      <c r="C23" s="37"/>
      <c r="D23" s="38">
        <v>64152</v>
      </c>
      <c r="E23" s="28">
        <f t="shared" si="1"/>
        <v>0</v>
      </c>
      <c r="F23" s="29">
        <v>0</v>
      </c>
      <c r="G23" s="30">
        <f t="shared" si="2"/>
        <v>0</v>
      </c>
      <c r="H23" s="31">
        <f t="shared" si="3"/>
        <v>59399.999999999993</v>
      </c>
      <c r="I23" s="59">
        <f t="shared" si="0"/>
        <v>0</v>
      </c>
      <c r="J23" s="63"/>
    </row>
    <row r="24" spans="1:10" s="3" customFormat="1" ht="15" customHeight="1">
      <c r="A24" s="24">
        <v>14</v>
      </c>
      <c r="B24" s="25" t="s">
        <v>37</v>
      </c>
      <c r="C24" s="37"/>
      <c r="D24" s="38">
        <v>65934</v>
      </c>
      <c r="E24" s="28">
        <f t="shared" si="1"/>
        <v>0</v>
      </c>
      <c r="F24" s="29">
        <v>0</v>
      </c>
      <c r="G24" s="30">
        <f t="shared" si="2"/>
        <v>0</v>
      </c>
      <c r="H24" s="31">
        <f t="shared" si="3"/>
        <v>61049.999999999993</v>
      </c>
      <c r="I24" s="59">
        <f t="shared" si="0"/>
        <v>0</v>
      </c>
      <c r="J24" s="63"/>
    </row>
    <row r="25" spans="1:10" s="3" customFormat="1" ht="15" customHeight="1">
      <c r="A25" s="24">
        <v>15</v>
      </c>
      <c r="B25" s="25" t="s">
        <v>38</v>
      </c>
      <c r="C25" s="37"/>
      <c r="D25" s="38">
        <v>76626</v>
      </c>
      <c r="E25" s="28">
        <f t="shared" si="1"/>
        <v>0</v>
      </c>
      <c r="F25" s="29">
        <v>0</v>
      </c>
      <c r="G25" s="30">
        <f t="shared" si="2"/>
        <v>0</v>
      </c>
      <c r="H25" s="31">
        <f t="shared" si="3"/>
        <v>70950</v>
      </c>
      <c r="I25" s="59">
        <f t="shared" si="0"/>
        <v>0</v>
      </c>
      <c r="J25" s="63"/>
    </row>
    <row r="26" spans="1:10" s="3" customFormat="1" ht="15" customHeight="1">
      <c r="A26" s="24">
        <v>16</v>
      </c>
      <c r="B26" s="25" t="s">
        <v>39</v>
      </c>
      <c r="C26" s="37"/>
      <c r="D26" s="38">
        <v>80190</v>
      </c>
      <c r="E26" s="28">
        <f t="shared" si="1"/>
        <v>0</v>
      </c>
      <c r="F26" s="29">
        <v>0</v>
      </c>
      <c r="G26" s="30">
        <f t="shared" si="2"/>
        <v>0</v>
      </c>
      <c r="H26" s="31">
        <f t="shared" si="3"/>
        <v>74250</v>
      </c>
      <c r="I26" s="59">
        <f t="shared" si="0"/>
        <v>0</v>
      </c>
      <c r="J26" s="63"/>
    </row>
    <row r="27" spans="1:10" s="3" customFormat="1" ht="15" customHeight="1">
      <c r="A27" s="24">
        <v>17</v>
      </c>
      <c r="B27" s="25" t="s">
        <v>40</v>
      </c>
      <c r="C27" s="37"/>
      <c r="D27" s="38">
        <v>113832</v>
      </c>
      <c r="E27" s="28">
        <f t="shared" si="1"/>
        <v>0</v>
      </c>
      <c r="F27" s="29">
        <v>0</v>
      </c>
      <c r="G27" s="30">
        <f t="shared" si="2"/>
        <v>0</v>
      </c>
      <c r="H27" s="31">
        <f t="shared" si="3"/>
        <v>105400</v>
      </c>
      <c r="I27" s="59">
        <f t="shared" si="0"/>
        <v>0</v>
      </c>
      <c r="J27" s="63"/>
    </row>
    <row r="28" spans="1:10" s="3" customFormat="1" ht="15" customHeight="1">
      <c r="A28" s="24">
        <v>18</v>
      </c>
      <c r="B28" s="25" t="s">
        <v>41</v>
      </c>
      <c r="C28" s="37"/>
      <c r="D28" s="39">
        <v>98010</v>
      </c>
      <c r="E28" s="28">
        <f t="shared" si="1"/>
        <v>0</v>
      </c>
      <c r="F28" s="29">
        <v>0</v>
      </c>
      <c r="G28" s="30">
        <f t="shared" si="2"/>
        <v>0</v>
      </c>
      <c r="H28" s="31">
        <f t="shared" si="3"/>
        <v>90750</v>
      </c>
      <c r="I28" s="59">
        <f t="shared" si="0"/>
        <v>0</v>
      </c>
      <c r="J28" s="63"/>
    </row>
    <row r="29" spans="1:10" s="4" customFormat="1" ht="15" customHeight="1">
      <c r="A29" s="40"/>
      <c r="B29" s="41" t="s">
        <v>42</v>
      </c>
      <c r="C29" s="42">
        <f>SUM(C11:C28)</f>
        <v>14</v>
      </c>
      <c r="D29" s="42"/>
      <c r="E29" s="43">
        <f>SUM(E11:E28)</f>
        <v>1647043</v>
      </c>
      <c r="F29" s="43"/>
      <c r="G29" s="44">
        <f>SUM(G11:G28)</f>
        <v>1647043</v>
      </c>
      <c r="H29" s="45"/>
      <c r="I29" s="64">
        <f>SUM(I11:I28)</f>
        <v>1525039.8148148148</v>
      </c>
    </row>
    <row r="30" spans="1:10" s="5" customFormat="1" ht="30" customHeight="1">
      <c r="A30" s="46"/>
      <c r="B30" s="47"/>
      <c r="C30" s="48"/>
      <c r="D30" s="48"/>
      <c r="E30" s="49"/>
      <c r="F30" s="49"/>
      <c r="G30" s="50"/>
      <c r="I30" s="75">
        <f>I29*0.08</f>
        <v>122003.18518518518</v>
      </c>
    </row>
    <row r="31" spans="1:10" s="6" customFormat="1" ht="15" customHeight="1">
      <c r="A31" s="283" t="s">
        <v>43</v>
      </c>
      <c r="B31" s="283"/>
      <c r="C31" s="284" t="s">
        <v>44</v>
      </c>
      <c r="D31" s="284"/>
      <c r="E31" s="54"/>
      <c r="F31" s="54"/>
      <c r="G31" s="55" t="s">
        <v>45</v>
      </c>
      <c r="I31" s="76">
        <f>SUM(I29:I30)</f>
        <v>1647043</v>
      </c>
    </row>
  </sheetData>
  <mergeCells count="11">
    <mergeCell ref="C6:G6"/>
    <mergeCell ref="D7:G7"/>
    <mergeCell ref="B8:D8"/>
    <mergeCell ref="B9:E9"/>
    <mergeCell ref="A31:B31"/>
    <mergeCell ref="C31:D31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workbookViewId="0">
      <selection activeCell="B32" sqref="B32"/>
    </sheetView>
  </sheetViews>
  <sheetFormatPr defaultColWidth="9" defaultRowHeight="15"/>
  <cols>
    <col min="2" max="2" width="29.85546875" customWidth="1"/>
    <col min="3" max="3" width="11.85546875" customWidth="1"/>
    <col min="4" max="4" width="14.85546875" customWidth="1"/>
    <col min="5" max="5" width="17.140625" customWidth="1"/>
    <col min="6" max="6" width="11.28515625" customWidth="1"/>
    <col min="7" max="7" width="15.7109375" customWidth="1"/>
    <col min="8" max="8" width="13.42578125" style="82" customWidth="1"/>
    <col min="9" max="9" width="15.7109375" style="82" customWidth="1"/>
    <col min="10" max="11" width="9.140625" style="82"/>
  </cols>
  <sheetData>
    <row r="1" spans="1:11" s="1" customFormat="1" ht="15" customHeight="1">
      <c r="A1" s="279" t="s">
        <v>0</v>
      </c>
      <c r="B1" s="279"/>
      <c r="C1" s="279"/>
      <c r="D1" s="279"/>
      <c r="E1" s="279"/>
      <c r="F1" s="279"/>
      <c r="G1" s="279"/>
      <c r="H1" s="83"/>
      <c r="I1" s="93"/>
      <c r="J1" s="83"/>
      <c r="K1" s="83"/>
    </row>
    <row r="2" spans="1:11" s="1" customFormat="1" ht="15" customHeight="1">
      <c r="A2" s="279" t="s">
        <v>1</v>
      </c>
      <c r="B2" s="279"/>
      <c r="C2" s="279"/>
      <c r="D2" s="279"/>
      <c r="E2" s="279"/>
      <c r="F2" s="279"/>
      <c r="G2" s="279"/>
      <c r="H2" s="83"/>
      <c r="I2" s="94"/>
      <c r="J2" s="83"/>
      <c r="K2" s="83"/>
    </row>
    <row r="3" spans="1:11" s="1" customFormat="1" ht="15" customHeight="1">
      <c r="A3" s="279" t="s">
        <v>2</v>
      </c>
      <c r="B3" s="279"/>
      <c r="C3" s="279"/>
      <c r="D3" s="279"/>
      <c r="E3" s="279"/>
      <c r="F3" s="279"/>
      <c r="G3" s="279"/>
      <c r="H3" s="83"/>
      <c r="I3" s="95"/>
      <c r="J3" s="83"/>
      <c r="K3" s="83"/>
    </row>
    <row r="4" spans="1:11" s="1" customFormat="1" ht="15" customHeight="1">
      <c r="A4" s="279" t="s">
        <v>4</v>
      </c>
      <c r="B4" s="279"/>
      <c r="C4" s="279"/>
      <c r="D4" s="279"/>
      <c r="E4" s="279"/>
      <c r="F4" s="279"/>
      <c r="G4" s="279"/>
      <c r="H4" s="83"/>
      <c r="I4" s="95"/>
      <c r="J4" s="83"/>
      <c r="K4" s="83"/>
    </row>
    <row r="5" spans="1:11" s="1" customFormat="1" ht="15" customHeight="1">
      <c r="A5" s="280" t="s">
        <v>6</v>
      </c>
      <c r="B5" s="280"/>
      <c r="C5" s="280"/>
      <c r="D5" s="280"/>
      <c r="E5" s="280"/>
      <c r="F5" s="280"/>
      <c r="G5" s="280"/>
      <c r="H5" s="83"/>
      <c r="I5" s="95"/>
      <c r="J5" s="83"/>
      <c r="K5" s="83"/>
    </row>
    <row r="6" spans="1:11" s="2" customFormat="1" ht="15" customHeight="1">
      <c r="A6" s="9"/>
      <c r="B6" s="9"/>
      <c r="C6" s="281" t="s">
        <v>1241</v>
      </c>
      <c r="D6" s="281"/>
      <c r="E6" s="281"/>
      <c r="F6" s="281"/>
      <c r="G6" s="281"/>
      <c r="H6" s="10"/>
      <c r="I6" s="95"/>
      <c r="J6" s="83"/>
      <c r="K6" s="83"/>
    </row>
    <row r="7" spans="1:11" s="1" customFormat="1" ht="15" customHeight="1">
      <c r="A7" s="11" t="s">
        <v>8</v>
      </c>
      <c r="B7" s="12"/>
      <c r="C7" s="13"/>
      <c r="D7" s="286"/>
      <c r="E7" s="286"/>
      <c r="F7" s="286"/>
      <c r="G7" s="286"/>
      <c r="H7" s="84"/>
      <c r="I7" s="95"/>
      <c r="J7" s="83"/>
      <c r="K7" s="83"/>
    </row>
    <row r="8" spans="1:11" s="1" customFormat="1" ht="15" customHeight="1">
      <c r="A8" s="11" t="s">
        <v>9</v>
      </c>
      <c r="B8" s="11" t="s">
        <v>1217</v>
      </c>
      <c r="C8" s="11"/>
      <c r="D8" s="11"/>
      <c r="E8" s="16"/>
      <c r="F8" s="11"/>
      <c r="G8" s="16"/>
      <c r="H8" s="85"/>
      <c r="I8" s="96"/>
      <c r="J8" s="97"/>
      <c r="K8" s="83"/>
    </row>
    <row r="9" spans="1:11" s="1" customFormat="1" ht="15" customHeight="1">
      <c r="A9" s="11" t="s">
        <v>11</v>
      </c>
      <c r="B9" s="289" t="s">
        <v>1218</v>
      </c>
      <c r="C9" s="289"/>
      <c r="D9" s="289"/>
      <c r="E9" s="289"/>
      <c r="F9" s="18"/>
      <c r="G9" s="19" t="s">
        <v>13</v>
      </c>
      <c r="H9" s="86" t="s">
        <v>161</v>
      </c>
      <c r="I9" s="98"/>
      <c r="J9" s="83"/>
      <c r="K9" s="83"/>
    </row>
    <row r="10" spans="1:11" s="1" customFormat="1" ht="15" customHeight="1">
      <c r="A10" s="21" t="s">
        <v>14</v>
      </c>
      <c r="B10" s="21" t="s">
        <v>16</v>
      </c>
      <c r="C10" s="21" t="s">
        <v>17</v>
      </c>
      <c r="D10" s="22" t="s">
        <v>18</v>
      </c>
      <c r="E10" s="23" t="s">
        <v>19</v>
      </c>
      <c r="F10" s="23" t="s">
        <v>20</v>
      </c>
      <c r="G10" s="21" t="s">
        <v>21</v>
      </c>
      <c r="H10" s="83"/>
      <c r="I10" s="95"/>
      <c r="J10" s="83"/>
      <c r="K10" s="83"/>
    </row>
    <row r="11" spans="1:11" s="3" customFormat="1" ht="15" customHeight="1">
      <c r="A11" s="24">
        <v>1</v>
      </c>
      <c r="B11" s="25" t="s">
        <v>23</v>
      </c>
      <c r="C11" s="26">
        <v>15</v>
      </c>
      <c r="D11" s="27">
        <v>79305</v>
      </c>
      <c r="E11" s="28">
        <f>D11*C11</f>
        <v>1189575</v>
      </c>
      <c r="F11" s="29">
        <v>0</v>
      </c>
      <c r="G11" s="30">
        <f>E11-E11*F11</f>
        <v>1189575</v>
      </c>
      <c r="H11" s="87">
        <f>D11/1.08</f>
        <v>73430.555555555547</v>
      </c>
      <c r="I11" s="95">
        <f t="shared" ref="I11:I28" si="0">H11*C11</f>
        <v>1101458.3333333333</v>
      </c>
      <c r="J11" s="99"/>
      <c r="K11" s="83"/>
    </row>
    <row r="12" spans="1:11" s="3" customFormat="1" ht="15" customHeight="1">
      <c r="A12" s="24">
        <v>2</v>
      </c>
      <c r="B12" s="25" t="s">
        <v>25</v>
      </c>
      <c r="C12" s="32"/>
      <c r="D12" s="33">
        <v>128591</v>
      </c>
      <c r="E12" s="28">
        <f t="shared" ref="E12:E28" si="1">D12*C12</f>
        <v>0</v>
      </c>
      <c r="F12" s="29">
        <v>0</v>
      </c>
      <c r="G12" s="30">
        <f t="shared" ref="G12:G28" si="2">E12-E12*F12</f>
        <v>0</v>
      </c>
      <c r="H12" s="87">
        <f t="shared" ref="H12:H28" si="3">D12/1.08</f>
        <v>119065.74074074073</v>
      </c>
      <c r="I12" s="95">
        <f t="shared" si="0"/>
        <v>0</v>
      </c>
      <c r="J12" s="99"/>
      <c r="K12" s="83"/>
    </row>
    <row r="13" spans="1:11" s="3" customFormat="1" ht="15" customHeight="1">
      <c r="A13" s="24">
        <v>3</v>
      </c>
      <c r="B13" s="25" t="s">
        <v>26</v>
      </c>
      <c r="C13" s="88"/>
      <c r="D13" s="27">
        <v>60043</v>
      </c>
      <c r="E13" s="28">
        <f t="shared" si="1"/>
        <v>0</v>
      </c>
      <c r="F13" s="29">
        <v>0</v>
      </c>
      <c r="G13" s="30">
        <f t="shared" si="2"/>
        <v>0</v>
      </c>
      <c r="H13" s="87">
        <f t="shared" si="3"/>
        <v>55595.370370370365</v>
      </c>
      <c r="I13" s="95">
        <f t="shared" si="0"/>
        <v>0</v>
      </c>
      <c r="J13" s="99"/>
      <c r="K13" s="83"/>
    </row>
    <row r="14" spans="1:11" s="3" customFormat="1" ht="15" customHeight="1">
      <c r="A14" s="24">
        <v>4</v>
      </c>
      <c r="B14" s="25" t="s">
        <v>27</v>
      </c>
      <c r="C14" s="35"/>
      <c r="D14" s="27">
        <v>115781</v>
      </c>
      <c r="E14" s="28">
        <f t="shared" si="1"/>
        <v>0</v>
      </c>
      <c r="F14" s="29">
        <v>0</v>
      </c>
      <c r="G14" s="30">
        <f t="shared" si="2"/>
        <v>0</v>
      </c>
      <c r="H14" s="87">
        <f t="shared" si="3"/>
        <v>107204.62962962962</v>
      </c>
      <c r="I14" s="95">
        <f t="shared" si="0"/>
        <v>0</v>
      </c>
      <c r="J14" s="99"/>
      <c r="K14" s="83"/>
    </row>
    <row r="15" spans="1:11" s="3" customFormat="1" ht="15" customHeight="1">
      <c r="A15" s="24">
        <v>5</v>
      </c>
      <c r="B15" s="25" t="s">
        <v>28</v>
      </c>
      <c r="C15" s="32">
        <v>15</v>
      </c>
      <c r="D15" s="27">
        <v>119943</v>
      </c>
      <c r="E15" s="28">
        <f t="shared" si="1"/>
        <v>1799145</v>
      </c>
      <c r="F15" s="29">
        <v>0</v>
      </c>
      <c r="G15" s="30">
        <f t="shared" si="2"/>
        <v>1799145</v>
      </c>
      <c r="H15" s="87">
        <f t="shared" si="3"/>
        <v>111058.33333333333</v>
      </c>
      <c r="I15" s="95">
        <f t="shared" si="0"/>
        <v>1665875</v>
      </c>
      <c r="J15" s="99"/>
      <c r="K15" s="83"/>
    </row>
    <row r="16" spans="1:11" s="3" customFormat="1" ht="15" customHeight="1">
      <c r="A16" s="24">
        <v>6</v>
      </c>
      <c r="B16" s="25" t="s">
        <v>29</v>
      </c>
      <c r="C16" s="26"/>
      <c r="D16" s="27">
        <v>94810</v>
      </c>
      <c r="E16" s="28">
        <f t="shared" si="1"/>
        <v>0</v>
      </c>
      <c r="F16" s="29">
        <v>0</v>
      </c>
      <c r="G16" s="30">
        <f t="shared" si="2"/>
        <v>0</v>
      </c>
      <c r="H16" s="87">
        <f t="shared" si="3"/>
        <v>87787.037037037036</v>
      </c>
      <c r="I16" s="95">
        <f t="shared" si="0"/>
        <v>0</v>
      </c>
      <c r="J16" s="99"/>
      <c r="K16" s="83"/>
    </row>
    <row r="17" spans="1:11" s="3" customFormat="1" ht="15" customHeight="1">
      <c r="A17" s="24">
        <v>7</v>
      </c>
      <c r="B17" s="25" t="s">
        <v>30</v>
      </c>
      <c r="C17" s="34"/>
      <c r="D17" s="27">
        <v>141396</v>
      </c>
      <c r="E17" s="28">
        <f t="shared" si="1"/>
        <v>0</v>
      </c>
      <c r="F17" s="29">
        <v>0</v>
      </c>
      <c r="G17" s="30">
        <f t="shared" si="2"/>
        <v>0</v>
      </c>
      <c r="H17" s="87">
        <f t="shared" si="3"/>
        <v>130922.22222222222</v>
      </c>
      <c r="I17" s="95">
        <f t="shared" si="0"/>
        <v>0</v>
      </c>
      <c r="J17" s="99"/>
      <c r="K17" s="83"/>
    </row>
    <row r="18" spans="1:11" s="3" customFormat="1" ht="15" customHeight="1">
      <c r="A18" s="24">
        <v>8</v>
      </c>
      <c r="B18" s="25" t="s">
        <v>31</v>
      </c>
      <c r="C18" s="26"/>
      <c r="D18" s="27">
        <v>232931</v>
      </c>
      <c r="E18" s="28">
        <f t="shared" si="1"/>
        <v>0</v>
      </c>
      <c r="F18" s="29">
        <v>0</v>
      </c>
      <c r="G18" s="30">
        <f t="shared" si="2"/>
        <v>0</v>
      </c>
      <c r="H18" s="87">
        <f t="shared" si="3"/>
        <v>215676.85185185182</v>
      </c>
      <c r="I18" s="95">
        <f t="shared" si="0"/>
        <v>0</v>
      </c>
      <c r="J18" s="99"/>
      <c r="K18" s="83"/>
    </row>
    <row r="19" spans="1:11" s="3" customFormat="1" ht="15" customHeight="1">
      <c r="A19" s="24">
        <v>9</v>
      </c>
      <c r="B19" s="36" t="s">
        <v>32</v>
      </c>
      <c r="C19" s="26"/>
      <c r="D19" s="27">
        <v>101534</v>
      </c>
      <c r="E19" s="28">
        <f t="shared" si="1"/>
        <v>0</v>
      </c>
      <c r="F19" s="29">
        <v>0</v>
      </c>
      <c r="G19" s="30">
        <f t="shared" si="2"/>
        <v>0</v>
      </c>
      <c r="H19" s="87">
        <f t="shared" si="3"/>
        <v>94012.962962962964</v>
      </c>
      <c r="I19" s="95">
        <f t="shared" si="0"/>
        <v>0</v>
      </c>
      <c r="J19" s="99"/>
      <c r="K19" s="83"/>
    </row>
    <row r="20" spans="1:11" s="3" customFormat="1" ht="15" customHeight="1">
      <c r="A20" s="24">
        <v>10</v>
      </c>
      <c r="B20" s="36" t="s">
        <v>33</v>
      </c>
      <c r="C20" s="37"/>
      <c r="D20" s="33">
        <v>110148</v>
      </c>
      <c r="E20" s="28">
        <f t="shared" si="1"/>
        <v>0</v>
      </c>
      <c r="F20" s="29">
        <v>0</v>
      </c>
      <c r="G20" s="30">
        <f t="shared" si="2"/>
        <v>0</v>
      </c>
      <c r="H20" s="87">
        <f t="shared" si="3"/>
        <v>101988.88888888888</v>
      </c>
      <c r="I20" s="95">
        <f t="shared" si="0"/>
        <v>0</v>
      </c>
      <c r="J20" s="99"/>
      <c r="K20" s="83"/>
    </row>
    <row r="21" spans="1:11" s="3" customFormat="1" ht="15" customHeight="1">
      <c r="A21" s="24">
        <v>11</v>
      </c>
      <c r="B21" s="25" t="s">
        <v>34</v>
      </c>
      <c r="C21" s="37"/>
      <c r="D21" s="27">
        <v>54198</v>
      </c>
      <c r="E21" s="28">
        <f t="shared" si="1"/>
        <v>0</v>
      </c>
      <c r="F21" s="29">
        <v>0</v>
      </c>
      <c r="G21" s="30">
        <f t="shared" si="2"/>
        <v>0</v>
      </c>
      <c r="H21" s="87">
        <f t="shared" si="3"/>
        <v>50183.333333333328</v>
      </c>
      <c r="I21" s="95">
        <f t="shared" si="0"/>
        <v>0</v>
      </c>
      <c r="J21" s="99"/>
      <c r="K21" s="83"/>
    </row>
    <row r="22" spans="1:11" s="3" customFormat="1" ht="15" customHeight="1">
      <c r="A22" s="24">
        <v>12</v>
      </c>
      <c r="B22" s="25" t="s">
        <v>35</v>
      </c>
      <c r="C22" s="37"/>
      <c r="D22" s="27">
        <v>49680</v>
      </c>
      <c r="E22" s="28">
        <f t="shared" si="1"/>
        <v>0</v>
      </c>
      <c r="F22" s="29">
        <v>0</v>
      </c>
      <c r="G22" s="30">
        <f t="shared" si="2"/>
        <v>0</v>
      </c>
      <c r="H22" s="87">
        <f t="shared" si="3"/>
        <v>46000</v>
      </c>
      <c r="I22" s="95">
        <f t="shared" si="0"/>
        <v>0</v>
      </c>
      <c r="J22" s="99"/>
      <c r="K22" s="83"/>
    </row>
    <row r="23" spans="1:11" s="3" customFormat="1" ht="15" customHeight="1">
      <c r="A23" s="24">
        <v>13</v>
      </c>
      <c r="B23" s="25" t="s">
        <v>36</v>
      </c>
      <c r="C23" s="37"/>
      <c r="D23" s="38">
        <v>64152</v>
      </c>
      <c r="E23" s="28">
        <f t="shared" si="1"/>
        <v>0</v>
      </c>
      <c r="F23" s="29">
        <v>0</v>
      </c>
      <c r="G23" s="30">
        <f t="shared" si="2"/>
        <v>0</v>
      </c>
      <c r="H23" s="87">
        <f t="shared" si="3"/>
        <v>59399.999999999993</v>
      </c>
      <c r="I23" s="95">
        <f t="shared" si="0"/>
        <v>0</v>
      </c>
      <c r="J23" s="99"/>
      <c r="K23" s="83"/>
    </row>
    <row r="24" spans="1:11" s="3" customFormat="1" ht="15" customHeight="1">
      <c r="A24" s="24">
        <v>14</v>
      </c>
      <c r="B24" s="25" t="s">
        <v>37</v>
      </c>
      <c r="C24" s="37"/>
      <c r="D24" s="38">
        <v>65934</v>
      </c>
      <c r="E24" s="28">
        <f t="shared" si="1"/>
        <v>0</v>
      </c>
      <c r="F24" s="29">
        <v>0</v>
      </c>
      <c r="G24" s="30">
        <f t="shared" si="2"/>
        <v>0</v>
      </c>
      <c r="H24" s="87">
        <f t="shared" si="3"/>
        <v>61049.999999999993</v>
      </c>
      <c r="I24" s="95">
        <f t="shared" si="0"/>
        <v>0</v>
      </c>
      <c r="J24" s="99"/>
      <c r="K24" s="83"/>
    </row>
    <row r="25" spans="1:11" s="3" customFormat="1" ht="15" customHeight="1">
      <c r="A25" s="24">
        <v>15</v>
      </c>
      <c r="B25" s="25" t="s">
        <v>38</v>
      </c>
      <c r="C25" s="37"/>
      <c r="D25" s="38">
        <v>76626</v>
      </c>
      <c r="E25" s="28">
        <f t="shared" si="1"/>
        <v>0</v>
      </c>
      <c r="F25" s="29">
        <v>0</v>
      </c>
      <c r="G25" s="30">
        <f t="shared" si="2"/>
        <v>0</v>
      </c>
      <c r="H25" s="87">
        <f t="shared" si="3"/>
        <v>70950</v>
      </c>
      <c r="I25" s="95">
        <f t="shared" si="0"/>
        <v>0</v>
      </c>
      <c r="J25" s="99"/>
      <c r="K25" s="83"/>
    </row>
    <row r="26" spans="1:11" s="3" customFormat="1" ht="15" customHeight="1">
      <c r="A26" s="24">
        <v>16</v>
      </c>
      <c r="B26" s="25" t="s">
        <v>39</v>
      </c>
      <c r="C26" s="37"/>
      <c r="D26" s="38">
        <v>80190</v>
      </c>
      <c r="E26" s="28">
        <f t="shared" si="1"/>
        <v>0</v>
      </c>
      <c r="F26" s="29">
        <v>0</v>
      </c>
      <c r="G26" s="30">
        <f t="shared" si="2"/>
        <v>0</v>
      </c>
      <c r="H26" s="87">
        <f t="shared" si="3"/>
        <v>74250</v>
      </c>
      <c r="I26" s="95">
        <f t="shared" si="0"/>
        <v>0</v>
      </c>
      <c r="J26" s="99"/>
      <c r="K26" s="83"/>
    </row>
    <row r="27" spans="1:11" s="3" customFormat="1" ht="15" customHeight="1">
      <c r="A27" s="24">
        <v>17</v>
      </c>
      <c r="B27" s="25" t="s">
        <v>40</v>
      </c>
      <c r="C27" s="37"/>
      <c r="D27" s="38">
        <v>113832</v>
      </c>
      <c r="E27" s="28">
        <f t="shared" si="1"/>
        <v>0</v>
      </c>
      <c r="F27" s="29">
        <v>0</v>
      </c>
      <c r="G27" s="30">
        <f t="shared" si="2"/>
        <v>0</v>
      </c>
      <c r="H27" s="87">
        <f t="shared" si="3"/>
        <v>105400</v>
      </c>
      <c r="I27" s="95">
        <f t="shared" si="0"/>
        <v>0</v>
      </c>
      <c r="J27" s="99"/>
      <c r="K27" s="83"/>
    </row>
    <row r="28" spans="1:11" s="3" customFormat="1" ht="15" customHeight="1">
      <c r="A28" s="24">
        <v>18</v>
      </c>
      <c r="B28" s="25" t="s">
        <v>41</v>
      </c>
      <c r="C28" s="37"/>
      <c r="D28" s="39">
        <v>98010</v>
      </c>
      <c r="E28" s="28">
        <f t="shared" si="1"/>
        <v>0</v>
      </c>
      <c r="F28" s="29">
        <v>0</v>
      </c>
      <c r="G28" s="30">
        <f t="shared" si="2"/>
        <v>0</v>
      </c>
      <c r="H28" s="87">
        <f t="shared" si="3"/>
        <v>90750</v>
      </c>
      <c r="I28" s="95">
        <f t="shared" si="0"/>
        <v>0</v>
      </c>
      <c r="J28" s="99"/>
      <c r="K28" s="83"/>
    </row>
    <row r="29" spans="1:11" s="4" customFormat="1" ht="15" customHeight="1">
      <c r="A29" s="40"/>
      <c r="B29" s="41" t="s">
        <v>42</v>
      </c>
      <c r="C29" s="42">
        <f>SUM(C11:C28)</f>
        <v>30</v>
      </c>
      <c r="D29" s="42"/>
      <c r="E29" s="43">
        <f>SUM(E11:E28)</f>
        <v>2988720</v>
      </c>
      <c r="F29" s="43"/>
      <c r="G29" s="44">
        <f>SUM(G11:G28)</f>
        <v>2988720</v>
      </c>
      <c r="H29" s="89"/>
      <c r="I29" s="100">
        <f>SUM(I11:I28)</f>
        <v>2767333.333333333</v>
      </c>
      <c r="J29" s="101"/>
      <c r="K29" s="101"/>
    </row>
    <row r="30" spans="1:11" s="5" customFormat="1" ht="30" customHeight="1">
      <c r="A30" s="46"/>
      <c r="B30" s="47"/>
      <c r="C30" s="48"/>
      <c r="D30" s="48"/>
      <c r="E30" s="49"/>
      <c r="F30" s="49"/>
      <c r="G30" s="50"/>
      <c r="H30" s="90"/>
      <c r="I30" s="102">
        <f>I29*0.08</f>
        <v>221386.66666666666</v>
      </c>
      <c r="J30" s="90"/>
      <c r="K30" s="90"/>
    </row>
    <row r="31" spans="1:11" s="6" customFormat="1" ht="15" customHeight="1">
      <c r="A31" s="283" t="s">
        <v>43</v>
      </c>
      <c r="B31" s="283"/>
      <c r="C31" s="284" t="s">
        <v>44</v>
      </c>
      <c r="D31" s="284"/>
      <c r="E31" s="54"/>
      <c r="F31" s="54"/>
      <c r="G31" s="55" t="s">
        <v>45</v>
      </c>
      <c r="H31" s="91"/>
      <c r="I31" s="103">
        <f>SUM(I29:I30)</f>
        <v>2988719.9999999995</v>
      </c>
      <c r="J31" s="91"/>
      <c r="K31" s="91"/>
    </row>
    <row r="32" spans="1:11" s="7" customFormat="1" ht="15" customHeight="1">
      <c r="H32" s="92"/>
      <c r="I32" s="104"/>
      <c r="J32" s="92"/>
      <c r="K32" s="92"/>
    </row>
  </sheetData>
  <mergeCells count="10">
    <mergeCell ref="C6:G6"/>
    <mergeCell ref="D7:G7"/>
    <mergeCell ref="B9:E9"/>
    <mergeCell ref="A31:B31"/>
    <mergeCell ref="C31:D31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8"/>
  <sheetViews>
    <sheetView topLeftCell="A423" zoomScale="83" zoomScaleNormal="83" workbookViewId="0">
      <selection activeCell="A422" sqref="A422:XFD439"/>
    </sheetView>
  </sheetViews>
  <sheetFormatPr defaultColWidth="9" defaultRowHeight="15"/>
  <cols>
    <col min="3" max="3" width="32.42578125" customWidth="1"/>
    <col min="4" max="4" width="15.42578125" customWidth="1"/>
    <col min="5" max="5" width="13.5703125" customWidth="1"/>
    <col min="6" max="6" width="17" customWidth="1"/>
    <col min="7" max="7" width="13.7109375" customWidth="1"/>
    <col min="8" max="8" width="16" customWidth="1"/>
    <col min="9" max="9" width="14.42578125" customWidth="1"/>
    <col min="10" max="10" width="15.5703125" customWidth="1"/>
  </cols>
  <sheetData>
    <row r="1" spans="1:11" s="1" customFormat="1" ht="15" customHeight="1">
      <c r="A1" s="279" t="s">
        <v>0</v>
      </c>
      <c r="B1" s="279"/>
      <c r="C1" s="279"/>
      <c r="D1" s="279"/>
      <c r="E1" s="279"/>
      <c r="F1" s="279"/>
      <c r="G1" s="279"/>
      <c r="H1" s="279"/>
      <c r="I1" s="3"/>
      <c r="J1" s="59"/>
    </row>
    <row r="2" spans="1:11" s="1" customFormat="1" ht="15" customHeight="1">
      <c r="A2" s="279" t="s">
        <v>1</v>
      </c>
      <c r="B2" s="279"/>
      <c r="C2" s="279"/>
      <c r="D2" s="279"/>
      <c r="E2" s="279"/>
      <c r="F2" s="279"/>
      <c r="G2" s="279"/>
      <c r="H2" s="279"/>
      <c r="I2" s="3"/>
      <c r="J2" s="59"/>
    </row>
    <row r="3" spans="1:11" s="1" customFormat="1" ht="15" customHeight="1">
      <c r="A3" s="279" t="s">
        <v>2</v>
      </c>
      <c r="B3" s="279"/>
      <c r="C3" s="279"/>
      <c r="D3" s="279"/>
      <c r="E3" s="279"/>
      <c r="F3" s="279"/>
      <c r="G3" s="279"/>
      <c r="H3" s="279"/>
      <c r="I3" s="3"/>
      <c r="J3" s="59"/>
    </row>
    <row r="4" spans="1:11" s="1" customFormat="1" ht="15" customHeight="1">
      <c r="A4" s="279" t="s">
        <v>4</v>
      </c>
      <c r="B4" s="279"/>
      <c r="C4" s="279"/>
      <c r="D4" s="279"/>
      <c r="E4" s="279"/>
      <c r="F4" s="279"/>
      <c r="G4" s="279"/>
      <c r="H4" s="279"/>
      <c r="I4" s="3"/>
      <c r="J4" s="59"/>
    </row>
    <row r="5" spans="1:11" s="1" customFormat="1" ht="15" customHeight="1">
      <c r="A5" s="280" t="s">
        <v>6</v>
      </c>
      <c r="B5" s="280"/>
      <c r="C5" s="280"/>
      <c r="D5" s="280"/>
      <c r="E5" s="280"/>
      <c r="F5" s="280"/>
      <c r="G5" s="280"/>
      <c r="H5" s="280"/>
      <c r="I5" s="3"/>
      <c r="J5" s="59"/>
    </row>
    <row r="6" spans="1:11" s="2" customFormat="1" ht="15" customHeight="1">
      <c r="A6" s="9"/>
      <c r="B6" s="9"/>
      <c r="C6" s="9"/>
      <c r="D6" s="281" t="s">
        <v>121</v>
      </c>
      <c r="E6" s="281"/>
      <c r="F6" s="281"/>
      <c r="G6" s="281"/>
      <c r="H6" s="281"/>
      <c r="I6" s="3"/>
      <c r="J6" s="59"/>
    </row>
    <row r="7" spans="1:11" s="1" customFormat="1" ht="27.75" customHeight="1">
      <c r="A7" s="11" t="s">
        <v>8</v>
      </c>
      <c r="B7" s="11"/>
      <c r="C7" s="282" t="s">
        <v>122</v>
      </c>
      <c r="D7" s="282"/>
      <c r="E7" s="282"/>
      <c r="F7" s="282"/>
      <c r="G7" s="282"/>
      <c r="H7" s="282"/>
      <c r="I7" s="15"/>
      <c r="J7" s="59"/>
    </row>
    <row r="8" spans="1:11" s="1" customFormat="1" ht="15" customHeight="1">
      <c r="A8" s="11" t="s">
        <v>9</v>
      </c>
      <c r="B8" s="11"/>
      <c r="C8" s="286" t="s">
        <v>123</v>
      </c>
      <c r="D8" s="286"/>
      <c r="E8" s="286"/>
      <c r="F8" s="286"/>
      <c r="G8" s="11"/>
      <c r="H8" s="16"/>
      <c r="I8" s="17"/>
      <c r="J8" s="60"/>
      <c r="K8" s="74"/>
    </row>
    <row r="9" spans="1:11" s="1" customFormat="1" ht="23.25" customHeight="1">
      <c r="A9" s="11" t="s">
        <v>11</v>
      </c>
      <c r="B9" s="11"/>
      <c r="C9" s="291" t="s">
        <v>124</v>
      </c>
      <c r="D9" s="291"/>
      <c r="E9" s="291"/>
      <c r="F9" s="291"/>
      <c r="G9" s="18"/>
      <c r="H9" s="19" t="s">
        <v>13</v>
      </c>
      <c r="I9" s="3"/>
      <c r="J9" s="59"/>
    </row>
    <row r="10" spans="1:11" s="1" customFormat="1" ht="15" customHeight="1">
      <c r="A10" s="190" t="s">
        <v>14</v>
      </c>
      <c r="B10" s="190"/>
      <c r="C10" s="222"/>
      <c r="D10" s="190" t="s">
        <v>17</v>
      </c>
      <c r="E10" s="191" t="s">
        <v>18</v>
      </c>
      <c r="F10" s="192" t="s">
        <v>19</v>
      </c>
      <c r="G10" s="192" t="s">
        <v>20</v>
      </c>
      <c r="H10" s="190" t="s">
        <v>21</v>
      </c>
      <c r="I10" s="3"/>
      <c r="J10" s="59"/>
    </row>
    <row r="11" spans="1:11" s="3" customFormat="1" ht="15" customHeight="1">
      <c r="A11" s="24">
        <v>1</v>
      </c>
      <c r="B11" s="24"/>
      <c r="C11" s="25" t="s">
        <v>23</v>
      </c>
      <c r="D11" s="26">
        <v>6</v>
      </c>
      <c r="E11" s="27">
        <v>79305</v>
      </c>
      <c r="F11" s="28">
        <f t="shared" ref="F11:F14" si="0">E11*D11</f>
        <v>475830</v>
      </c>
      <c r="G11" s="29">
        <v>0</v>
      </c>
      <c r="H11" s="30">
        <f t="shared" ref="H11:H14" si="1">F11-F11*G11</f>
        <v>475830</v>
      </c>
      <c r="I11" s="31">
        <f>E11/1.08</f>
        <v>73430.555555555547</v>
      </c>
      <c r="J11" s="59">
        <f>I11*D11</f>
        <v>440583.33333333326</v>
      </c>
      <c r="K11" s="63"/>
    </row>
    <row r="12" spans="1:11" s="3" customFormat="1" ht="15" customHeight="1">
      <c r="A12" s="24">
        <v>2</v>
      </c>
      <c r="B12" s="24"/>
      <c r="C12" s="25" t="s">
        <v>26</v>
      </c>
      <c r="D12" s="34">
        <v>6</v>
      </c>
      <c r="E12" s="27">
        <v>60043</v>
      </c>
      <c r="F12" s="28">
        <f t="shared" si="0"/>
        <v>360258</v>
      </c>
      <c r="G12" s="29">
        <v>0</v>
      </c>
      <c r="H12" s="30">
        <f t="shared" si="1"/>
        <v>360258</v>
      </c>
      <c r="I12" s="31">
        <f t="shared" ref="I12:I14" si="2">E12/1.08</f>
        <v>55595.370370370365</v>
      </c>
      <c r="J12" s="59">
        <f t="shared" ref="J12:J14" si="3">I12*D12</f>
        <v>333572.22222222219</v>
      </c>
      <c r="K12" s="63"/>
    </row>
    <row r="13" spans="1:11" s="3" customFormat="1" ht="15" customHeight="1">
      <c r="A13" s="24">
        <v>3</v>
      </c>
      <c r="B13" s="24"/>
      <c r="C13" s="25" t="s">
        <v>28</v>
      </c>
      <c r="D13" s="32">
        <v>3</v>
      </c>
      <c r="E13" s="27">
        <v>119943</v>
      </c>
      <c r="F13" s="28">
        <f t="shared" si="0"/>
        <v>359829</v>
      </c>
      <c r="G13" s="29">
        <v>0</v>
      </c>
      <c r="H13" s="30">
        <f t="shared" si="1"/>
        <v>359829</v>
      </c>
      <c r="I13" s="31">
        <f t="shared" si="2"/>
        <v>111058.33333333333</v>
      </c>
      <c r="J13" s="59">
        <f t="shared" si="3"/>
        <v>333175</v>
      </c>
      <c r="K13" s="63"/>
    </row>
    <row r="14" spans="1:11" s="3" customFormat="1" ht="15" customHeight="1">
      <c r="A14" s="14">
        <v>4</v>
      </c>
      <c r="B14" s="223"/>
      <c r="C14" s="25" t="s">
        <v>37</v>
      </c>
      <c r="D14" s="37">
        <v>6</v>
      </c>
      <c r="E14" s="38">
        <v>65934</v>
      </c>
      <c r="F14" s="156">
        <f t="shared" si="0"/>
        <v>395604</v>
      </c>
      <c r="G14" s="157">
        <v>0</v>
      </c>
      <c r="H14" s="30">
        <f t="shared" si="1"/>
        <v>395604</v>
      </c>
      <c r="I14" s="31">
        <f t="shared" si="2"/>
        <v>61049.999999999993</v>
      </c>
      <c r="J14" s="59">
        <f t="shared" si="3"/>
        <v>366299.99999999994</v>
      </c>
      <c r="K14" s="63"/>
    </row>
    <row r="15" spans="1:11" s="4" customFormat="1" ht="15" customHeight="1">
      <c r="A15" s="224"/>
      <c r="B15" s="40"/>
      <c r="C15" s="41" t="s">
        <v>42</v>
      </c>
      <c r="D15" s="42">
        <f>SUM(D11:D14)</f>
        <v>21</v>
      </c>
      <c r="E15" s="42"/>
      <c r="F15" s="43">
        <f>SUM(F11:F13)</f>
        <v>1195917</v>
      </c>
      <c r="G15" s="43"/>
      <c r="H15" s="111">
        <f>SUM(H11:H13)</f>
        <v>1195917</v>
      </c>
      <c r="I15" s="45"/>
      <c r="J15" s="64">
        <f>SUM(J11:J14)</f>
        <v>1473630.5555555555</v>
      </c>
    </row>
    <row r="16" spans="1:11" s="5" customFormat="1" ht="30" customHeight="1">
      <c r="A16" s="46"/>
      <c r="B16" s="46"/>
      <c r="C16" s="47"/>
      <c r="D16" s="48"/>
      <c r="E16" s="48"/>
      <c r="F16" s="49"/>
      <c r="G16" s="49"/>
      <c r="H16" s="50"/>
      <c r="I16" s="51"/>
      <c r="J16" s="65">
        <f>J15*0.08</f>
        <v>117890.44444444444</v>
      </c>
    </row>
    <row r="17" spans="1:11" s="6" customFormat="1" ht="15" customHeight="1">
      <c r="A17" s="283" t="s">
        <v>43</v>
      </c>
      <c r="B17" s="283"/>
      <c r="C17" s="283"/>
      <c r="D17" s="284" t="s">
        <v>44</v>
      </c>
      <c r="E17" s="284"/>
      <c r="F17" s="54"/>
      <c r="G17" s="54"/>
      <c r="H17" s="55" t="s">
        <v>45</v>
      </c>
      <c r="I17" s="56"/>
      <c r="J17" s="225">
        <f>SUM(J15:J16)</f>
        <v>1591521</v>
      </c>
    </row>
    <row r="18" spans="1:11" s="7" customFormat="1" ht="15" customHeight="1">
      <c r="J18" s="67"/>
    </row>
    <row r="22" spans="1:11" s="1" customFormat="1" ht="15" customHeight="1">
      <c r="A22" s="279" t="s">
        <v>0</v>
      </c>
      <c r="B22" s="279"/>
      <c r="C22" s="279"/>
      <c r="D22" s="279"/>
      <c r="E22" s="279"/>
      <c r="F22" s="279"/>
      <c r="G22" s="279"/>
      <c r="H22" s="279"/>
      <c r="I22" s="3"/>
      <c r="J22" s="59"/>
    </row>
    <row r="23" spans="1:11" s="1" customFormat="1" ht="15" customHeight="1">
      <c r="A23" s="279" t="s">
        <v>1</v>
      </c>
      <c r="B23" s="279"/>
      <c r="C23" s="279"/>
      <c r="D23" s="279"/>
      <c r="E23" s="279"/>
      <c r="F23" s="279"/>
      <c r="G23" s="279"/>
      <c r="H23" s="279"/>
      <c r="I23" s="3"/>
      <c r="J23" s="59"/>
    </row>
    <row r="24" spans="1:11" s="1" customFormat="1" ht="15" customHeight="1">
      <c r="A24" s="279" t="s">
        <v>2</v>
      </c>
      <c r="B24" s="279"/>
      <c r="C24" s="279"/>
      <c r="D24" s="279"/>
      <c r="E24" s="279"/>
      <c r="F24" s="279"/>
      <c r="G24" s="279"/>
      <c r="H24" s="279"/>
      <c r="I24" s="3"/>
      <c r="J24" s="59"/>
    </row>
    <row r="25" spans="1:11" s="1" customFormat="1" ht="15" customHeight="1">
      <c r="A25" s="279" t="s">
        <v>4</v>
      </c>
      <c r="B25" s="279"/>
      <c r="C25" s="279"/>
      <c r="D25" s="279"/>
      <c r="E25" s="279"/>
      <c r="F25" s="279"/>
      <c r="G25" s="279"/>
      <c r="H25" s="279"/>
      <c r="I25" s="3"/>
      <c r="J25" s="59"/>
    </row>
    <row r="26" spans="1:11" s="1" customFormat="1" ht="15" customHeight="1">
      <c r="A26" s="280" t="s">
        <v>6</v>
      </c>
      <c r="B26" s="280"/>
      <c r="C26" s="280"/>
      <c r="D26" s="280"/>
      <c r="E26" s="280"/>
      <c r="F26" s="280"/>
      <c r="G26" s="280"/>
      <c r="H26" s="280"/>
      <c r="I26" s="3"/>
      <c r="J26" s="59"/>
    </row>
    <row r="27" spans="1:11" s="2" customFormat="1" ht="15" customHeight="1">
      <c r="A27" s="9"/>
      <c r="B27" s="9"/>
      <c r="C27" s="9"/>
      <c r="D27" s="281" t="s">
        <v>121</v>
      </c>
      <c r="E27" s="281"/>
      <c r="F27" s="281"/>
      <c r="G27" s="281"/>
      <c r="H27" s="281"/>
      <c r="I27" s="3"/>
      <c r="J27" s="59"/>
    </row>
    <row r="28" spans="1:11" s="1" customFormat="1" ht="27.75" customHeight="1">
      <c r="A28" s="11" t="s">
        <v>8</v>
      </c>
      <c r="B28" s="11"/>
      <c r="C28" s="282" t="s">
        <v>122</v>
      </c>
      <c r="D28" s="282"/>
      <c r="E28" s="282"/>
      <c r="F28" s="282"/>
      <c r="G28" s="282"/>
      <c r="H28" s="282"/>
      <c r="I28" s="15"/>
      <c r="J28" s="59"/>
    </row>
    <row r="29" spans="1:11" s="1" customFormat="1" ht="15" customHeight="1">
      <c r="A29" s="11" t="s">
        <v>9</v>
      </c>
      <c r="B29" s="11"/>
      <c r="C29" s="286" t="s">
        <v>125</v>
      </c>
      <c r="D29" s="286"/>
      <c r="E29" s="286"/>
      <c r="F29" s="286"/>
      <c r="G29" s="11"/>
      <c r="H29" s="16"/>
      <c r="I29" s="17"/>
      <c r="J29" s="60"/>
      <c r="K29" s="74"/>
    </row>
    <row r="30" spans="1:11" s="1" customFormat="1" ht="23.25" customHeight="1">
      <c r="A30" s="11" t="s">
        <v>11</v>
      </c>
      <c r="B30" s="11"/>
      <c r="C30" s="291" t="s">
        <v>124</v>
      </c>
      <c r="D30" s="291"/>
      <c r="E30" s="291"/>
      <c r="F30" s="291"/>
      <c r="G30" s="18"/>
      <c r="H30" s="19" t="s">
        <v>13</v>
      </c>
      <c r="I30" s="3"/>
      <c r="J30" s="59"/>
    </row>
    <row r="31" spans="1:11" s="1" customFormat="1" ht="15" customHeight="1">
      <c r="A31" s="190" t="s">
        <v>14</v>
      </c>
      <c r="B31" s="190"/>
      <c r="C31" s="222"/>
      <c r="D31" s="190" t="s">
        <v>17</v>
      </c>
      <c r="E31" s="191" t="s">
        <v>18</v>
      </c>
      <c r="F31" s="192" t="s">
        <v>19</v>
      </c>
      <c r="G31" s="192" t="s">
        <v>20</v>
      </c>
      <c r="H31" s="190" t="s">
        <v>21</v>
      </c>
      <c r="I31" s="3"/>
      <c r="J31" s="59"/>
    </row>
    <row r="32" spans="1:11" s="3" customFormat="1" ht="15" customHeight="1">
      <c r="A32" s="24">
        <v>1</v>
      </c>
      <c r="B32" s="24"/>
      <c r="C32" s="25" t="s">
        <v>23</v>
      </c>
      <c r="D32" s="26">
        <v>3</v>
      </c>
      <c r="E32" s="27">
        <v>79305</v>
      </c>
      <c r="F32" s="28">
        <f t="shared" ref="F32:F35" si="4">E32*D32</f>
        <v>237915</v>
      </c>
      <c r="G32" s="29">
        <v>0</v>
      </c>
      <c r="H32" s="30">
        <f t="shared" ref="H32:H35" si="5">F32-F32*G32</f>
        <v>237915</v>
      </c>
      <c r="I32" s="31">
        <f>E32/1.08</f>
        <v>73430.555555555547</v>
      </c>
      <c r="J32" s="59">
        <f>I32*D32</f>
        <v>220291.66666666663</v>
      </c>
      <c r="K32" s="63"/>
    </row>
    <row r="33" spans="1:11" s="3" customFormat="1" ht="15" customHeight="1">
      <c r="A33" s="24">
        <v>2</v>
      </c>
      <c r="B33" s="24"/>
      <c r="C33" s="25" t="s">
        <v>26</v>
      </c>
      <c r="D33" s="34">
        <v>2</v>
      </c>
      <c r="E33" s="27">
        <v>60043</v>
      </c>
      <c r="F33" s="28">
        <f t="shared" si="4"/>
        <v>120086</v>
      </c>
      <c r="G33" s="29">
        <v>0</v>
      </c>
      <c r="H33" s="30">
        <f t="shared" si="5"/>
        <v>120086</v>
      </c>
      <c r="I33" s="31">
        <f t="shared" ref="I33:I35" si="6">E33/1.08</f>
        <v>55595.370370370365</v>
      </c>
      <c r="J33" s="59">
        <f t="shared" ref="J33:J35" si="7">I33*D33</f>
        <v>111190.74074074073</v>
      </c>
      <c r="K33" s="63"/>
    </row>
    <row r="34" spans="1:11" s="3" customFormat="1" ht="15" customHeight="1">
      <c r="A34" s="24">
        <v>3</v>
      </c>
      <c r="B34" s="24"/>
      <c r="C34" s="25" t="s">
        <v>28</v>
      </c>
      <c r="D34" s="32">
        <v>4</v>
      </c>
      <c r="E34" s="27">
        <v>119943</v>
      </c>
      <c r="F34" s="28">
        <f t="shared" si="4"/>
        <v>479772</v>
      </c>
      <c r="G34" s="29">
        <v>0</v>
      </c>
      <c r="H34" s="30">
        <f t="shared" si="5"/>
        <v>479772</v>
      </c>
      <c r="I34" s="31">
        <f t="shared" si="6"/>
        <v>111058.33333333333</v>
      </c>
      <c r="J34" s="59">
        <f t="shared" si="7"/>
        <v>444233.33333333331</v>
      </c>
      <c r="K34" s="63"/>
    </row>
    <row r="35" spans="1:11" s="3" customFormat="1" ht="15" customHeight="1">
      <c r="A35" s="14">
        <v>4</v>
      </c>
      <c r="B35" s="223"/>
      <c r="C35" s="25" t="s">
        <v>37</v>
      </c>
      <c r="D35" s="37"/>
      <c r="E35" s="38">
        <v>65934</v>
      </c>
      <c r="F35" s="156">
        <f t="shared" si="4"/>
        <v>0</v>
      </c>
      <c r="G35" s="157">
        <v>0</v>
      </c>
      <c r="H35" s="30">
        <f t="shared" si="5"/>
        <v>0</v>
      </c>
      <c r="I35" s="31">
        <f t="shared" si="6"/>
        <v>61049.999999999993</v>
      </c>
      <c r="J35" s="59">
        <f t="shared" si="7"/>
        <v>0</v>
      </c>
      <c r="K35" s="63"/>
    </row>
    <row r="36" spans="1:11" s="4" customFormat="1" ht="15" customHeight="1">
      <c r="A36" s="224"/>
      <c r="B36" s="40"/>
      <c r="C36" s="41" t="s">
        <v>42</v>
      </c>
      <c r="D36" s="42">
        <f>SUM(D32:D35)</f>
        <v>9</v>
      </c>
      <c r="E36" s="42"/>
      <c r="F36" s="43">
        <f>SUM(F32:F34)</f>
        <v>837773</v>
      </c>
      <c r="G36" s="43"/>
      <c r="H36" s="111">
        <f>SUM(H32:H34)</f>
        <v>837773</v>
      </c>
      <c r="I36" s="45"/>
      <c r="J36" s="64">
        <f>SUM(J32:J35)</f>
        <v>775715.74074074067</v>
      </c>
    </row>
    <row r="37" spans="1:11" s="5" customFormat="1" ht="30" customHeight="1">
      <c r="A37" s="46"/>
      <c r="B37" s="46"/>
      <c r="C37" s="47"/>
      <c r="D37" s="48"/>
      <c r="E37" s="48"/>
      <c r="F37" s="49"/>
      <c r="G37" s="49"/>
      <c r="H37" s="50"/>
      <c r="I37" s="51"/>
      <c r="J37" s="65">
        <f>J36*0.08</f>
        <v>62057.259259259255</v>
      </c>
    </row>
    <row r="38" spans="1:11" s="6" customFormat="1" ht="15" customHeight="1">
      <c r="A38" s="283" t="s">
        <v>43</v>
      </c>
      <c r="B38" s="283"/>
      <c r="C38" s="283"/>
      <c r="D38" s="284" t="s">
        <v>44</v>
      </c>
      <c r="E38" s="284"/>
      <c r="F38" s="54"/>
      <c r="G38" s="54"/>
      <c r="H38" s="55" t="s">
        <v>45</v>
      </c>
      <c r="I38" s="56"/>
      <c r="J38" s="225">
        <f>SUM(J36:J37)</f>
        <v>837772.99999999988</v>
      </c>
    </row>
    <row r="42" spans="1:11" s="1" customFormat="1" ht="15" customHeight="1">
      <c r="A42" s="279" t="s">
        <v>0</v>
      </c>
      <c r="B42" s="279"/>
      <c r="C42" s="279"/>
      <c r="D42" s="279"/>
      <c r="E42" s="279"/>
      <c r="F42" s="279"/>
      <c r="G42" s="279"/>
      <c r="H42" s="279"/>
      <c r="I42" s="3"/>
      <c r="J42" s="59"/>
    </row>
    <row r="43" spans="1:11" s="1" customFormat="1" ht="15" customHeight="1">
      <c r="A43" s="279" t="s">
        <v>1</v>
      </c>
      <c r="B43" s="279"/>
      <c r="C43" s="279"/>
      <c r="D43" s="279"/>
      <c r="E43" s="279"/>
      <c r="F43" s="279"/>
      <c r="G43" s="279"/>
      <c r="H43" s="279"/>
      <c r="I43" s="3"/>
      <c r="J43" s="59"/>
    </row>
    <row r="44" spans="1:11" s="1" customFormat="1" ht="15" customHeight="1">
      <c r="A44" s="279" t="s">
        <v>2</v>
      </c>
      <c r="B44" s="279"/>
      <c r="C44" s="279"/>
      <c r="D44" s="279"/>
      <c r="E44" s="279"/>
      <c r="F44" s="279"/>
      <c r="G44" s="279"/>
      <c r="H44" s="279"/>
      <c r="I44" s="3"/>
      <c r="J44" s="59"/>
    </row>
    <row r="45" spans="1:11" s="1" customFormat="1" ht="15" customHeight="1">
      <c r="A45" s="279" t="s">
        <v>4</v>
      </c>
      <c r="B45" s="279"/>
      <c r="C45" s="279"/>
      <c r="D45" s="279"/>
      <c r="E45" s="279"/>
      <c r="F45" s="279"/>
      <c r="G45" s="279"/>
      <c r="H45" s="279"/>
      <c r="I45" s="3"/>
      <c r="J45" s="59"/>
    </row>
    <row r="46" spans="1:11" s="1" customFormat="1" ht="15" customHeight="1">
      <c r="A46" s="280" t="s">
        <v>6</v>
      </c>
      <c r="B46" s="280"/>
      <c r="C46" s="280"/>
      <c r="D46" s="280"/>
      <c r="E46" s="280"/>
      <c r="F46" s="280"/>
      <c r="G46" s="280"/>
      <c r="H46" s="280"/>
      <c r="I46" s="3"/>
      <c r="J46" s="59"/>
    </row>
    <row r="47" spans="1:11" s="2" customFormat="1" ht="15" customHeight="1">
      <c r="A47" s="9"/>
      <c r="B47" s="9"/>
      <c r="C47" s="9"/>
      <c r="D47" s="281" t="s">
        <v>121</v>
      </c>
      <c r="E47" s="281"/>
      <c r="F47" s="281"/>
      <c r="G47" s="281"/>
      <c r="H47" s="281"/>
      <c r="I47" s="3"/>
      <c r="J47" s="59"/>
    </row>
    <row r="48" spans="1:11" s="1" customFormat="1" ht="27.75" customHeight="1">
      <c r="A48" s="11" t="s">
        <v>8</v>
      </c>
      <c r="B48" s="11"/>
      <c r="C48" s="282" t="s">
        <v>122</v>
      </c>
      <c r="D48" s="282"/>
      <c r="E48" s="282"/>
      <c r="F48" s="282"/>
      <c r="G48" s="282"/>
      <c r="H48" s="282"/>
      <c r="I48" s="15"/>
      <c r="J48" s="59"/>
    </row>
    <row r="49" spans="1:11" s="1" customFormat="1" ht="15" customHeight="1">
      <c r="A49" s="11" t="s">
        <v>9</v>
      </c>
      <c r="B49" s="11"/>
      <c r="C49" s="286" t="s">
        <v>126</v>
      </c>
      <c r="D49" s="286"/>
      <c r="E49" s="286"/>
      <c r="F49" s="286"/>
      <c r="G49" s="11"/>
      <c r="H49" s="16"/>
      <c r="I49" s="17"/>
      <c r="J49" s="60"/>
      <c r="K49" s="74"/>
    </row>
    <row r="50" spans="1:11" s="1" customFormat="1" ht="23.25" customHeight="1">
      <c r="A50" s="11" t="s">
        <v>11</v>
      </c>
      <c r="B50" s="11"/>
      <c r="C50" s="291" t="s">
        <v>127</v>
      </c>
      <c r="D50" s="291"/>
      <c r="E50" s="291"/>
      <c r="F50" s="291"/>
      <c r="G50" s="18"/>
      <c r="H50" s="19" t="s">
        <v>13</v>
      </c>
      <c r="I50" s="3"/>
      <c r="J50" s="59"/>
    </row>
    <row r="51" spans="1:11" s="1" customFormat="1" ht="15" customHeight="1">
      <c r="A51" s="190" t="s">
        <v>14</v>
      </c>
      <c r="B51" s="190"/>
      <c r="C51" s="222"/>
      <c r="D51" s="190" t="s">
        <v>17</v>
      </c>
      <c r="E51" s="191" t="s">
        <v>18</v>
      </c>
      <c r="F51" s="192" t="s">
        <v>19</v>
      </c>
      <c r="G51" s="192" t="s">
        <v>20</v>
      </c>
      <c r="H51" s="190" t="s">
        <v>21</v>
      </c>
      <c r="I51" s="3"/>
      <c r="J51" s="59"/>
    </row>
    <row r="52" spans="1:11" s="3" customFormat="1" ht="15" customHeight="1">
      <c r="A52" s="24">
        <v>1</v>
      </c>
      <c r="B52" s="24"/>
      <c r="C52" s="25" t="s">
        <v>23</v>
      </c>
      <c r="D52" s="26">
        <v>3</v>
      </c>
      <c r="E52" s="27">
        <v>79305</v>
      </c>
      <c r="F52" s="28">
        <f t="shared" ref="F52:F55" si="8">E52*D52</f>
        <v>237915</v>
      </c>
      <c r="G52" s="29">
        <v>0</v>
      </c>
      <c r="H52" s="30">
        <f t="shared" ref="H52:H55" si="9">F52-F52*G52</f>
        <v>237915</v>
      </c>
      <c r="I52" s="31">
        <f>E52/1.08</f>
        <v>73430.555555555547</v>
      </c>
      <c r="J52" s="59">
        <f>I52*D52</f>
        <v>220291.66666666663</v>
      </c>
      <c r="K52" s="63"/>
    </row>
    <row r="53" spans="1:11" s="3" customFormat="1" ht="15" customHeight="1">
      <c r="A53" s="24">
        <v>2</v>
      </c>
      <c r="B53" s="24"/>
      <c r="C53" s="25" t="s">
        <v>26</v>
      </c>
      <c r="D53" s="34">
        <v>3</v>
      </c>
      <c r="E53" s="27">
        <v>60043</v>
      </c>
      <c r="F53" s="28">
        <f t="shared" si="8"/>
        <v>180129</v>
      </c>
      <c r="G53" s="29">
        <v>0</v>
      </c>
      <c r="H53" s="30">
        <f t="shared" si="9"/>
        <v>180129</v>
      </c>
      <c r="I53" s="31">
        <f t="shared" ref="I53:I55" si="10">E53/1.08</f>
        <v>55595.370370370365</v>
      </c>
      <c r="J53" s="59">
        <f t="shared" ref="J53:J55" si="11">I53*D53</f>
        <v>166786.11111111109</v>
      </c>
      <c r="K53" s="63"/>
    </row>
    <row r="54" spans="1:11" s="3" customFormat="1" ht="15" customHeight="1">
      <c r="A54" s="24">
        <v>3</v>
      </c>
      <c r="B54" s="24"/>
      <c r="C54" s="25" t="s">
        <v>28</v>
      </c>
      <c r="D54" s="32">
        <v>4</v>
      </c>
      <c r="E54" s="27">
        <v>119943</v>
      </c>
      <c r="F54" s="28">
        <f t="shared" si="8"/>
        <v>479772</v>
      </c>
      <c r="G54" s="29">
        <v>0</v>
      </c>
      <c r="H54" s="30">
        <f t="shared" si="9"/>
        <v>479772</v>
      </c>
      <c r="I54" s="31">
        <f t="shared" si="10"/>
        <v>111058.33333333333</v>
      </c>
      <c r="J54" s="59">
        <f t="shared" si="11"/>
        <v>444233.33333333331</v>
      </c>
      <c r="K54" s="63"/>
    </row>
    <row r="55" spans="1:11" s="3" customFormat="1" ht="15" customHeight="1">
      <c r="A55" s="14">
        <v>4</v>
      </c>
      <c r="B55" s="223"/>
      <c r="C55" s="25" t="s">
        <v>37</v>
      </c>
      <c r="D55" s="37"/>
      <c r="E55" s="38">
        <v>65934</v>
      </c>
      <c r="F55" s="156">
        <f t="shared" si="8"/>
        <v>0</v>
      </c>
      <c r="G55" s="157">
        <v>0</v>
      </c>
      <c r="H55" s="30">
        <f t="shared" si="9"/>
        <v>0</v>
      </c>
      <c r="I55" s="31">
        <f t="shared" si="10"/>
        <v>61049.999999999993</v>
      </c>
      <c r="J55" s="59">
        <f t="shared" si="11"/>
        <v>0</v>
      </c>
      <c r="K55" s="63"/>
    </row>
    <row r="56" spans="1:11" s="4" customFormat="1" ht="15" customHeight="1">
      <c r="A56" s="224"/>
      <c r="B56" s="40"/>
      <c r="C56" s="41" t="s">
        <v>42</v>
      </c>
      <c r="D56" s="42">
        <f>SUM(D52:D55)</f>
        <v>10</v>
      </c>
      <c r="E56" s="42"/>
      <c r="F56" s="43">
        <f>SUM(F52:F54)</f>
        <v>897816</v>
      </c>
      <c r="G56" s="43"/>
      <c r="H56" s="111">
        <f>SUM(H52:H54)</f>
        <v>897816</v>
      </c>
      <c r="I56" s="45"/>
      <c r="J56" s="64">
        <f>SUM(J52:J55)</f>
        <v>831311.11111111101</v>
      </c>
    </row>
    <row r="57" spans="1:11" s="5" customFormat="1" ht="30" customHeight="1">
      <c r="A57" s="46"/>
      <c r="B57" s="46"/>
      <c r="C57" s="47"/>
      <c r="D57" s="48"/>
      <c r="E57" s="48"/>
      <c r="F57" s="49"/>
      <c r="G57" s="49"/>
      <c r="H57" s="50"/>
      <c r="I57" s="51"/>
      <c r="J57" s="65">
        <f>J56*0.08</f>
        <v>66504.888888888876</v>
      </c>
    </row>
    <row r="58" spans="1:11" s="6" customFormat="1" ht="15" customHeight="1">
      <c r="A58" s="283" t="s">
        <v>43</v>
      </c>
      <c r="B58" s="283"/>
      <c r="C58" s="283"/>
      <c r="D58" s="284" t="s">
        <v>44</v>
      </c>
      <c r="E58" s="284"/>
      <c r="F58" s="54"/>
      <c r="G58" s="54"/>
      <c r="H58" s="55" t="s">
        <v>45</v>
      </c>
      <c r="I58" s="56"/>
      <c r="J58" s="225">
        <f>SUM(J56:J57)</f>
        <v>897815.99999999988</v>
      </c>
    </row>
    <row r="63" spans="1:11" s="1" customFormat="1" ht="15" customHeight="1">
      <c r="A63" s="279" t="s">
        <v>0</v>
      </c>
      <c r="B63" s="279"/>
      <c r="C63" s="279"/>
      <c r="D63" s="279"/>
      <c r="E63" s="279"/>
      <c r="F63" s="279"/>
      <c r="G63" s="279"/>
      <c r="H63" s="279"/>
      <c r="I63" s="3"/>
      <c r="J63" s="59"/>
    </row>
    <row r="64" spans="1:11" s="1" customFormat="1" ht="15" customHeight="1">
      <c r="A64" s="279" t="s">
        <v>1</v>
      </c>
      <c r="B64" s="279"/>
      <c r="C64" s="279"/>
      <c r="D64" s="279"/>
      <c r="E64" s="279"/>
      <c r="F64" s="279"/>
      <c r="G64" s="279"/>
      <c r="H64" s="279"/>
      <c r="I64" s="3"/>
      <c r="J64" s="59"/>
    </row>
    <row r="65" spans="1:11" s="1" customFormat="1" ht="15" customHeight="1">
      <c r="A65" s="279" t="s">
        <v>2</v>
      </c>
      <c r="B65" s="279"/>
      <c r="C65" s="279"/>
      <c r="D65" s="279"/>
      <c r="E65" s="279"/>
      <c r="F65" s="279"/>
      <c r="G65" s="279"/>
      <c r="H65" s="279"/>
      <c r="I65" s="3"/>
      <c r="J65" s="59"/>
    </row>
    <row r="66" spans="1:11" s="1" customFormat="1" ht="15" customHeight="1">
      <c r="A66" s="279" t="s">
        <v>4</v>
      </c>
      <c r="B66" s="279"/>
      <c r="C66" s="279"/>
      <c r="D66" s="279"/>
      <c r="E66" s="279"/>
      <c r="F66" s="279"/>
      <c r="G66" s="279"/>
      <c r="H66" s="279"/>
      <c r="I66" s="3"/>
      <c r="J66" s="59"/>
    </row>
    <row r="67" spans="1:11" s="1" customFormat="1" ht="15" customHeight="1">
      <c r="A67" s="280" t="s">
        <v>6</v>
      </c>
      <c r="B67" s="280"/>
      <c r="C67" s="280"/>
      <c r="D67" s="280"/>
      <c r="E67" s="280"/>
      <c r="F67" s="280"/>
      <c r="G67" s="280"/>
      <c r="H67" s="280"/>
      <c r="I67" s="3"/>
      <c r="J67" s="59"/>
    </row>
    <row r="68" spans="1:11" s="2" customFormat="1" ht="15" customHeight="1">
      <c r="A68" s="9"/>
      <c r="B68" s="9"/>
      <c r="C68" s="9"/>
      <c r="D68" s="281" t="s">
        <v>121</v>
      </c>
      <c r="E68" s="281"/>
      <c r="F68" s="281"/>
      <c r="G68" s="281"/>
      <c r="H68" s="281"/>
      <c r="I68" s="3"/>
      <c r="J68" s="59"/>
    </row>
    <row r="69" spans="1:11" s="1" customFormat="1" ht="27.75" customHeight="1">
      <c r="A69" s="11" t="s">
        <v>8</v>
      </c>
      <c r="B69" s="11"/>
      <c r="C69" s="282" t="s">
        <v>122</v>
      </c>
      <c r="D69" s="282"/>
      <c r="E69" s="282"/>
      <c r="F69" s="282"/>
      <c r="G69" s="282"/>
      <c r="H69" s="282"/>
      <c r="I69" s="15"/>
      <c r="J69" s="59"/>
    </row>
    <row r="70" spans="1:11" s="1" customFormat="1" ht="15" customHeight="1">
      <c r="A70" s="11" t="s">
        <v>9</v>
      </c>
      <c r="B70" s="11"/>
      <c r="C70" s="286" t="s">
        <v>128</v>
      </c>
      <c r="D70" s="286"/>
      <c r="E70" s="286"/>
      <c r="F70" s="286"/>
      <c r="G70" s="11"/>
      <c r="H70" s="16"/>
      <c r="I70" s="17"/>
      <c r="J70" s="60"/>
      <c r="K70" s="74"/>
    </row>
    <row r="71" spans="1:11" s="1" customFormat="1" ht="23.25" customHeight="1">
      <c r="A71" s="11" t="s">
        <v>11</v>
      </c>
      <c r="B71" s="11"/>
      <c r="C71" s="291" t="s">
        <v>129</v>
      </c>
      <c r="D71" s="291"/>
      <c r="E71" s="291"/>
      <c r="F71" s="291"/>
      <c r="G71" s="18"/>
      <c r="H71" s="19" t="s">
        <v>13</v>
      </c>
      <c r="I71" s="3"/>
      <c r="J71" s="59"/>
    </row>
    <row r="72" spans="1:11" s="1" customFormat="1" ht="15" customHeight="1">
      <c r="A72" s="190" t="s">
        <v>14</v>
      </c>
      <c r="B72" s="190"/>
      <c r="C72" s="222"/>
      <c r="D72" s="190" t="s">
        <v>17</v>
      </c>
      <c r="E72" s="191" t="s">
        <v>18</v>
      </c>
      <c r="F72" s="192" t="s">
        <v>19</v>
      </c>
      <c r="G72" s="192" t="s">
        <v>20</v>
      </c>
      <c r="H72" s="190" t="s">
        <v>21</v>
      </c>
      <c r="I72" s="3"/>
      <c r="J72" s="59"/>
    </row>
    <row r="73" spans="1:11" s="3" customFormat="1" ht="15" customHeight="1">
      <c r="A73" s="24">
        <v>1</v>
      </c>
      <c r="B73" s="24"/>
      <c r="C73" s="25" t="s">
        <v>23</v>
      </c>
      <c r="D73" s="26">
        <v>3</v>
      </c>
      <c r="E73" s="27">
        <v>79305</v>
      </c>
      <c r="F73" s="28">
        <f t="shared" ref="F73:F76" si="12">E73*D73</f>
        <v>237915</v>
      </c>
      <c r="G73" s="29">
        <v>0</v>
      </c>
      <c r="H73" s="30">
        <f t="shared" ref="H73:H76" si="13">F73-F73*G73</f>
        <v>237915</v>
      </c>
      <c r="I73" s="31">
        <f>E73/1.08</f>
        <v>73430.555555555547</v>
      </c>
      <c r="J73" s="59">
        <f>I73*D73</f>
        <v>220291.66666666663</v>
      </c>
      <c r="K73" s="63"/>
    </row>
    <row r="74" spans="1:11" s="3" customFormat="1" ht="15" customHeight="1">
      <c r="A74" s="24">
        <v>2</v>
      </c>
      <c r="B74" s="24"/>
      <c r="C74" s="25" t="s">
        <v>26</v>
      </c>
      <c r="D74" s="34">
        <v>2</v>
      </c>
      <c r="E74" s="27">
        <v>60043</v>
      </c>
      <c r="F74" s="28">
        <f t="shared" si="12"/>
        <v>120086</v>
      </c>
      <c r="G74" s="29">
        <v>0</v>
      </c>
      <c r="H74" s="30">
        <f t="shared" si="13"/>
        <v>120086</v>
      </c>
      <c r="I74" s="31">
        <f t="shared" ref="I74:I76" si="14">E74/1.08</f>
        <v>55595.370370370365</v>
      </c>
      <c r="J74" s="59">
        <f t="shared" ref="J74:J76" si="15">I74*D74</f>
        <v>111190.74074074073</v>
      </c>
      <c r="K74" s="63"/>
    </row>
    <row r="75" spans="1:11" s="3" customFormat="1" ht="15" customHeight="1">
      <c r="A75" s="24">
        <v>3</v>
      </c>
      <c r="B75" s="24"/>
      <c r="C75" s="25" t="s">
        <v>28</v>
      </c>
      <c r="D75" s="32">
        <v>3</v>
      </c>
      <c r="E75" s="27">
        <v>119943</v>
      </c>
      <c r="F75" s="28">
        <f t="shared" si="12"/>
        <v>359829</v>
      </c>
      <c r="G75" s="29">
        <v>0</v>
      </c>
      <c r="H75" s="30">
        <f t="shared" si="13"/>
        <v>359829</v>
      </c>
      <c r="I75" s="31">
        <f t="shared" si="14"/>
        <v>111058.33333333333</v>
      </c>
      <c r="J75" s="59">
        <f t="shared" si="15"/>
        <v>333175</v>
      </c>
      <c r="K75" s="63"/>
    </row>
    <row r="76" spans="1:11" s="3" customFormat="1" ht="15" customHeight="1">
      <c r="A76" s="14">
        <v>4</v>
      </c>
      <c r="B76" s="223"/>
      <c r="C76" s="25" t="s">
        <v>37</v>
      </c>
      <c r="D76" s="37"/>
      <c r="E76" s="38">
        <v>65934</v>
      </c>
      <c r="F76" s="156">
        <f t="shared" si="12"/>
        <v>0</v>
      </c>
      <c r="G76" s="157">
        <v>0</v>
      </c>
      <c r="H76" s="30">
        <f t="shared" si="13"/>
        <v>0</v>
      </c>
      <c r="I76" s="31">
        <f t="shared" si="14"/>
        <v>61049.999999999993</v>
      </c>
      <c r="J76" s="59">
        <f t="shared" si="15"/>
        <v>0</v>
      </c>
      <c r="K76" s="63"/>
    </row>
    <row r="77" spans="1:11" s="4" customFormat="1" ht="15" customHeight="1">
      <c r="A77" s="224"/>
      <c r="B77" s="40"/>
      <c r="C77" s="41" t="s">
        <v>42</v>
      </c>
      <c r="D77" s="42">
        <f>SUM(D73:D76)</f>
        <v>8</v>
      </c>
      <c r="E77" s="42"/>
      <c r="F77" s="43">
        <f>SUM(F73:F75)</f>
        <v>717830</v>
      </c>
      <c r="G77" s="43"/>
      <c r="H77" s="111">
        <f>SUM(H73:H75)</f>
        <v>717830</v>
      </c>
      <c r="I77" s="45"/>
      <c r="J77" s="64">
        <f>SUM(J73:J76)</f>
        <v>664657.40740740742</v>
      </c>
    </row>
    <row r="78" spans="1:11" s="5" customFormat="1" ht="30" customHeight="1">
      <c r="A78" s="46"/>
      <c r="B78" s="46"/>
      <c r="C78" s="47"/>
      <c r="D78" s="48"/>
      <c r="E78" s="48"/>
      <c r="F78" s="49"/>
      <c r="G78" s="49"/>
      <c r="H78" s="50"/>
      <c r="I78" s="51"/>
      <c r="J78" s="65">
        <f>J77*0.08</f>
        <v>53172.592592592591</v>
      </c>
    </row>
    <row r="79" spans="1:11" s="6" customFormat="1" ht="15" customHeight="1">
      <c r="A79" s="283" t="s">
        <v>43</v>
      </c>
      <c r="B79" s="283"/>
      <c r="C79" s="283"/>
      <c r="D79" s="284" t="s">
        <v>44</v>
      </c>
      <c r="E79" s="284"/>
      <c r="F79" s="54"/>
      <c r="G79" s="54"/>
      <c r="H79" s="55" t="s">
        <v>45</v>
      </c>
      <c r="I79" s="56"/>
      <c r="J79" s="225">
        <f>SUM(J77:J78)</f>
        <v>717830</v>
      </c>
    </row>
    <row r="83" spans="1:11" s="1" customFormat="1" ht="15" customHeight="1">
      <c r="A83" s="279" t="s">
        <v>0</v>
      </c>
      <c r="B83" s="279"/>
      <c r="C83" s="279"/>
      <c r="D83" s="279"/>
      <c r="E83" s="279"/>
      <c r="F83" s="279"/>
      <c r="G83" s="279"/>
      <c r="H83" s="279"/>
      <c r="I83" s="3"/>
      <c r="J83" s="59"/>
    </row>
    <row r="84" spans="1:11" s="1" customFormat="1" ht="15" customHeight="1">
      <c r="A84" s="279" t="s">
        <v>1</v>
      </c>
      <c r="B84" s="279"/>
      <c r="C84" s="279"/>
      <c r="D84" s="279"/>
      <c r="E84" s="279"/>
      <c r="F84" s="279"/>
      <c r="G84" s="279"/>
      <c r="H84" s="279"/>
      <c r="I84" s="3"/>
      <c r="J84" s="59"/>
    </row>
    <row r="85" spans="1:11" s="1" customFormat="1" ht="15" customHeight="1">
      <c r="A85" s="279" t="s">
        <v>2</v>
      </c>
      <c r="B85" s="279"/>
      <c r="C85" s="279"/>
      <c r="D85" s="279"/>
      <c r="E85" s="279"/>
      <c r="F85" s="279"/>
      <c r="G85" s="279"/>
      <c r="H85" s="279"/>
      <c r="I85" s="3"/>
      <c r="J85" s="59"/>
    </row>
    <row r="86" spans="1:11" s="1" customFormat="1" ht="15" customHeight="1">
      <c r="A86" s="279" t="s">
        <v>4</v>
      </c>
      <c r="B86" s="279"/>
      <c r="C86" s="279"/>
      <c r="D86" s="279"/>
      <c r="E86" s="279"/>
      <c r="F86" s="279"/>
      <c r="G86" s="279"/>
      <c r="H86" s="279"/>
      <c r="I86" s="3"/>
      <c r="J86" s="59"/>
    </row>
    <row r="87" spans="1:11" s="1" customFormat="1" ht="15" customHeight="1">
      <c r="A87" s="280" t="s">
        <v>6</v>
      </c>
      <c r="B87" s="280"/>
      <c r="C87" s="280"/>
      <c r="D87" s="280"/>
      <c r="E87" s="280"/>
      <c r="F87" s="280"/>
      <c r="G87" s="280"/>
      <c r="H87" s="280"/>
      <c r="I87" s="3"/>
      <c r="J87" s="59"/>
    </row>
    <row r="88" spans="1:11" s="2" customFormat="1" ht="15" customHeight="1">
      <c r="A88" s="9"/>
      <c r="B88" s="9"/>
      <c r="C88" s="9"/>
      <c r="D88" s="281" t="s">
        <v>121</v>
      </c>
      <c r="E88" s="281"/>
      <c r="F88" s="281"/>
      <c r="G88" s="281"/>
      <c r="H88" s="281"/>
      <c r="I88" s="3"/>
      <c r="J88" s="59"/>
    </row>
    <row r="89" spans="1:11" s="1" customFormat="1" ht="27.75" customHeight="1">
      <c r="A89" s="11" t="s">
        <v>8</v>
      </c>
      <c r="B89" s="11"/>
      <c r="C89" s="282" t="s">
        <v>122</v>
      </c>
      <c r="D89" s="282"/>
      <c r="E89" s="282"/>
      <c r="F89" s="282"/>
      <c r="G89" s="282"/>
      <c r="H89" s="282"/>
      <c r="I89" s="15"/>
      <c r="J89" s="59"/>
    </row>
    <row r="90" spans="1:11" s="1" customFormat="1" ht="15" customHeight="1">
      <c r="A90" s="11" t="s">
        <v>9</v>
      </c>
      <c r="B90" s="11"/>
      <c r="C90" s="286" t="s">
        <v>130</v>
      </c>
      <c r="D90" s="286"/>
      <c r="E90" s="286"/>
      <c r="F90" s="286"/>
      <c r="G90" s="11"/>
      <c r="H90" s="16"/>
      <c r="I90" s="17"/>
      <c r="J90" s="60"/>
      <c r="K90" s="74"/>
    </row>
    <row r="91" spans="1:11" s="1" customFormat="1" ht="23.25" customHeight="1">
      <c r="A91" s="11" t="s">
        <v>11</v>
      </c>
      <c r="B91" s="11"/>
      <c r="C91" s="291" t="s">
        <v>124</v>
      </c>
      <c r="D91" s="291"/>
      <c r="E91" s="291"/>
      <c r="F91" s="291"/>
      <c r="G91" s="18"/>
      <c r="H91" s="19" t="s">
        <v>13</v>
      </c>
      <c r="I91" s="3"/>
      <c r="J91" s="59"/>
    </row>
    <row r="92" spans="1:11" s="1" customFormat="1" ht="15" customHeight="1">
      <c r="A92" s="190" t="s">
        <v>14</v>
      </c>
      <c r="B92" s="190"/>
      <c r="C92" s="222"/>
      <c r="D92" s="190" t="s">
        <v>17</v>
      </c>
      <c r="E92" s="191" t="s">
        <v>18</v>
      </c>
      <c r="F92" s="192" t="s">
        <v>19</v>
      </c>
      <c r="G92" s="192" t="s">
        <v>20</v>
      </c>
      <c r="H92" s="190" t="s">
        <v>21</v>
      </c>
      <c r="I92" s="3"/>
      <c r="J92" s="59"/>
    </row>
    <row r="93" spans="1:11" s="3" customFormat="1" ht="15" customHeight="1">
      <c r="A93" s="24">
        <v>1</v>
      </c>
      <c r="B93" s="24"/>
      <c r="C93" s="25" t="s">
        <v>23</v>
      </c>
      <c r="D93" s="26"/>
      <c r="E93" s="27">
        <v>79305</v>
      </c>
      <c r="F93" s="28">
        <f t="shared" ref="F93:F96" si="16">E93*D93</f>
        <v>0</v>
      </c>
      <c r="G93" s="29">
        <v>0</v>
      </c>
      <c r="H93" s="30">
        <f t="shared" ref="H93:H96" si="17">F93-F93*G93</f>
        <v>0</v>
      </c>
      <c r="I93" s="31">
        <f>E93/1.08</f>
        <v>73430.555555555547</v>
      </c>
      <c r="J93" s="59">
        <f>I93*D93</f>
        <v>0</v>
      </c>
      <c r="K93" s="63"/>
    </row>
    <row r="94" spans="1:11" s="3" customFormat="1" ht="15" customHeight="1">
      <c r="A94" s="24">
        <v>2</v>
      </c>
      <c r="B94" s="24"/>
      <c r="C94" s="25" t="s">
        <v>26</v>
      </c>
      <c r="D94" s="34">
        <v>5</v>
      </c>
      <c r="E94" s="27">
        <v>60043</v>
      </c>
      <c r="F94" s="28">
        <f t="shared" si="16"/>
        <v>300215</v>
      </c>
      <c r="G94" s="29">
        <v>0</v>
      </c>
      <c r="H94" s="30">
        <f t="shared" si="17"/>
        <v>300215</v>
      </c>
      <c r="I94" s="31">
        <f t="shared" ref="I94:I96" si="18">E94/1.08</f>
        <v>55595.370370370365</v>
      </c>
      <c r="J94" s="59">
        <f t="shared" ref="J94:J96" si="19">I94*D94</f>
        <v>277976.8518518518</v>
      </c>
      <c r="K94" s="63"/>
    </row>
    <row r="95" spans="1:11" s="3" customFormat="1" ht="15" customHeight="1">
      <c r="A95" s="24">
        <v>3</v>
      </c>
      <c r="B95" s="24"/>
      <c r="C95" s="25" t="s">
        <v>28</v>
      </c>
      <c r="D95" s="32">
        <v>9</v>
      </c>
      <c r="E95" s="27">
        <v>119943</v>
      </c>
      <c r="F95" s="28">
        <f t="shared" si="16"/>
        <v>1079487</v>
      </c>
      <c r="G95" s="29">
        <v>0</v>
      </c>
      <c r="H95" s="30">
        <f t="shared" si="17"/>
        <v>1079487</v>
      </c>
      <c r="I95" s="31">
        <f t="shared" si="18"/>
        <v>111058.33333333333</v>
      </c>
      <c r="J95" s="59">
        <f t="shared" si="19"/>
        <v>999525</v>
      </c>
      <c r="K95" s="63"/>
    </row>
    <row r="96" spans="1:11" s="3" customFormat="1" ht="15" customHeight="1">
      <c r="A96" s="14">
        <v>4</v>
      </c>
      <c r="B96" s="223"/>
      <c r="C96" s="25" t="s">
        <v>37</v>
      </c>
      <c r="D96" s="37">
        <v>2</v>
      </c>
      <c r="E96" s="38">
        <v>65934</v>
      </c>
      <c r="F96" s="156">
        <f t="shared" si="16"/>
        <v>131868</v>
      </c>
      <c r="G96" s="157">
        <v>0</v>
      </c>
      <c r="H96" s="30">
        <f t="shared" si="17"/>
        <v>131868</v>
      </c>
      <c r="I96" s="31">
        <f t="shared" si="18"/>
        <v>61049.999999999993</v>
      </c>
      <c r="J96" s="59">
        <f t="shared" si="19"/>
        <v>122099.99999999999</v>
      </c>
      <c r="K96" s="63"/>
    </row>
    <row r="97" spans="1:11" s="4" customFormat="1" ht="15" customHeight="1">
      <c r="A97" s="224"/>
      <c r="B97" s="40"/>
      <c r="C97" s="41" t="s">
        <v>42</v>
      </c>
      <c r="D97" s="42">
        <f>SUM(D93:D96)</f>
        <v>16</v>
      </c>
      <c r="E97" s="42"/>
      <c r="F97" s="43">
        <f>SUM(F93:F95)</f>
        <v>1379702</v>
      </c>
      <c r="G97" s="43"/>
      <c r="H97" s="111">
        <f>SUM(H93:H95)</f>
        <v>1379702</v>
      </c>
      <c r="I97" s="45"/>
      <c r="J97" s="64">
        <f>SUM(J93:J96)</f>
        <v>1399601.8518518517</v>
      </c>
    </row>
    <row r="98" spans="1:11" s="5" customFormat="1" ht="30" customHeight="1">
      <c r="A98" s="46"/>
      <c r="B98" s="46"/>
      <c r="C98" s="47"/>
      <c r="D98" s="48"/>
      <c r="E98" s="48"/>
      <c r="F98" s="49"/>
      <c r="G98" s="49"/>
      <c r="H98" s="50"/>
      <c r="I98" s="51"/>
      <c r="J98" s="65">
        <f>J97*0.08</f>
        <v>111968.14814814813</v>
      </c>
    </row>
    <row r="99" spans="1:11" s="6" customFormat="1" ht="15" customHeight="1">
      <c r="A99" s="283" t="s">
        <v>43</v>
      </c>
      <c r="B99" s="283"/>
      <c r="C99" s="283"/>
      <c r="D99" s="284" t="s">
        <v>44</v>
      </c>
      <c r="E99" s="284"/>
      <c r="F99" s="54"/>
      <c r="G99" s="54"/>
      <c r="H99" s="55" t="s">
        <v>45</v>
      </c>
      <c r="I99" s="56"/>
      <c r="J99" s="225">
        <f>SUM(J97:J98)</f>
        <v>1511569.9999999998</v>
      </c>
    </row>
    <row r="103" spans="1:11" s="1" customFormat="1" ht="15" customHeight="1">
      <c r="A103" s="279" t="s">
        <v>0</v>
      </c>
      <c r="B103" s="279"/>
      <c r="C103" s="279"/>
      <c r="D103" s="279"/>
      <c r="E103" s="279"/>
      <c r="F103" s="279"/>
      <c r="G103" s="279"/>
      <c r="H103" s="279"/>
      <c r="I103" s="3"/>
      <c r="J103" s="59"/>
    </row>
    <row r="104" spans="1:11" s="1" customFormat="1" ht="15" customHeight="1">
      <c r="A104" s="279" t="s">
        <v>1</v>
      </c>
      <c r="B104" s="279"/>
      <c r="C104" s="279"/>
      <c r="D104" s="279"/>
      <c r="E104" s="279"/>
      <c r="F104" s="279"/>
      <c r="G104" s="279"/>
      <c r="H104" s="279"/>
      <c r="I104" s="3"/>
      <c r="J104" s="59"/>
    </row>
    <row r="105" spans="1:11" s="1" customFormat="1" ht="15" customHeight="1">
      <c r="A105" s="279" t="s">
        <v>2</v>
      </c>
      <c r="B105" s="279"/>
      <c r="C105" s="279"/>
      <c r="D105" s="279"/>
      <c r="E105" s="279"/>
      <c r="F105" s="279"/>
      <c r="G105" s="279"/>
      <c r="H105" s="279"/>
      <c r="I105" s="3"/>
      <c r="J105" s="59"/>
    </row>
    <row r="106" spans="1:11" s="1" customFormat="1" ht="15" customHeight="1">
      <c r="A106" s="279" t="s">
        <v>4</v>
      </c>
      <c r="B106" s="279"/>
      <c r="C106" s="279"/>
      <c r="D106" s="279"/>
      <c r="E106" s="279"/>
      <c r="F106" s="279"/>
      <c r="G106" s="279"/>
      <c r="H106" s="279"/>
      <c r="I106" s="3"/>
      <c r="J106" s="59"/>
    </row>
    <row r="107" spans="1:11" s="1" customFormat="1" ht="15" customHeight="1">
      <c r="A107" s="280" t="s">
        <v>6</v>
      </c>
      <c r="B107" s="280"/>
      <c r="C107" s="280"/>
      <c r="D107" s="280"/>
      <c r="E107" s="280"/>
      <c r="F107" s="280"/>
      <c r="G107" s="280"/>
      <c r="H107" s="280"/>
      <c r="I107" s="3"/>
      <c r="J107" s="59"/>
    </row>
    <row r="108" spans="1:11" s="2" customFormat="1" ht="15" customHeight="1">
      <c r="A108" s="9"/>
      <c r="B108" s="9"/>
      <c r="C108" s="9"/>
      <c r="D108" s="281" t="s">
        <v>121</v>
      </c>
      <c r="E108" s="281"/>
      <c r="F108" s="281"/>
      <c r="G108" s="281"/>
      <c r="H108" s="281"/>
      <c r="I108" s="3"/>
      <c r="J108" s="59"/>
    </row>
    <row r="109" spans="1:11" s="1" customFormat="1" ht="27.75" customHeight="1">
      <c r="A109" s="11" t="s">
        <v>8</v>
      </c>
      <c r="B109" s="11"/>
      <c r="C109" s="282" t="s">
        <v>122</v>
      </c>
      <c r="D109" s="282"/>
      <c r="E109" s="282"/>
      <c r="F109" s="282"/>
      <c r="G109" s="282"/>
      <c r="H109" s="282"/>
      <c r="I109" s="15"/>
      <c r="J109" s="59"/>
    </row>
    <row r="110" spans="1:11" s="1" customFormat="1" ht="15" customHeight="1">
      <c r="A110" s="11" t="s">
        <v>9</v>
      </c>
      <c r="B110" s="11"/>
      <c r="C110" s="286" t="s">
        <v>131</v>
      </c>
      <c r="D110" s="286"/>
      <c r="E110" s="286"/>
      <c r="F110" s="286"/>
      <c r="G110" s="11"/>
      <c r="H110" s="16"/>
      <c r="I110" s="17"/>
      <c r="J110" s="60"/>
      <c r="K110" s="74"/>
    </row>
    <row r="111" spans="1:11" s="1" customFormat="1" ht="23.25" customHeight="1">
      <c r="A111" s="11" t="s">
        <v>11</v>
      </c>
      <c r="B111" s="11"/>
      <c r="C111" s="291" t="s">
        <v>124</v>
      </c>
      <c r="D111" s="291"/>
      <c r="E111" s="291"/>
      <c r="F111" s="291"/>
      <c r="G111" s="18"/>
      <c r="H111" s="19" t="s">
        <v>13</v>
      </c>
      <c r="I111" s="3"/>
      <c r="J111" s="59"/>
    </row>
    <row r="112" spans="1:11" s="1" customFormat="1" ht="15" customHeight="1">
      <c r="A112" s="190" t="s">
        <v>14</v>
      </c>
      <c r="B112" s="190"/>
      <c r="C112" s="222"/>
      <c r="D112" s="190" t="s">
        <v>17</v>
      </c>
      <c r="E112" s="191" t="s">
        <v>18</v>
      </c>
      <c r="F112" s="192" t="s">
        <v>19</v>
      </c>
      <c r="G112" s="192" t="s">
        <v>20</v>
      </c>
      <c r="H112" s="190" t="s">
        <v>21</v>
      </c>
      <c r="I112" s="3"/>
      <c r="J112" s="59"/>
    </row>
    <row r="113" spans="1:11" s="3" customFormat="1" ht="15" customHeight="1">
      <c r="A113" s="24">
        <v>1</v>
      </c>
      <c r="B113" s="24"/>
      <c r="C113" s="25" t="s">
        <v>23</v>
      </c>
      <c r="D113" s="26">
        <v>2</v>
      </c>
      <c r="E113" s="27">
        <v>79305</v>
      </c>
      <c r="F113" s="28">
        <f t="shared" ref="F113:F116" si="20">E113*D113</f>
        <v>158610</v>
      </c>
      <c r="G113" s="29">
        <v>0</v>
      </c>
      <c r="H113" s="30">
        <f t="shared" ref="H113:H116" si="21">F113-F113*G113</f>
        <v>158610</v>
      </c>
      <c r="I113" s="31">
        <f>E113/1.08</f>
        <v>73430.555555555547</v>
      </c>
      <c r="J113" s="59">
        <f>I113*D113</f>
        <v>146861.11111111109</v>
      </c>
      <c r="K113" s="63"/>
    </row>
    <row r="114" spans="1:11" s="3" customFormat="1" ht="15" customHeight="1">
      <c r="A114" s="24">
        <v>2</v>
      </c>
      <c r="B114" s="24"/>
      <c r="C114" s="25" t="s">
        <v>26</v>
      </c>
      <c r="D114" s="34">
        <v>2</v>
      </c>
      <c r="E114" s="27">
        <v>60043</v>
      </c>
      <c r="F114" s="28">
        <f t="shared" si="20"/>
        <v>120086</v>
      </c>
      <c r="G114" s="29">
        <v>0</v>
      </c>
      <c r="H114" s="30">
        <f t="shared" si="21"/>
        <v>120086</v>
      </c>
      <c r="I114" s="31">
        <f t="shared" ref="I114:I116" si="22">E114/1.08</f>
        <v>55595.370370370365</v>
      </c>
      <c r="J114" s="59">
        <f t="shared" ref="J114:J116" si="23">I114*D114</f>
        <v>111190.74074074073</v>
      </c>
      <c r="K114" s="63"/>
    </row>
    <row r="115" spans="1:11" s="3" customFormat="1" ht="15" customHeight="1">
      <c r="A115" s="24">
        <v>3</v>
      </c>
      <c r="B115" s="24"/>
      <c r="C115" s="25" t="s">
        <v>28</v>
      </c>
      <c r="D115" s="32">
        <v>12</v>
      </c>
      <c r="E115" s="27">
        <v>119943</v>
      </c>
      <c r="F115" s="28">
        <f t="shared" si="20"/>
        <v>1439316</v>
      </c>
      <c r="G115" s="29">
        <v>0</v>
      </c>
      <c r="H115" s="30">
        <f t="shared" si="21"/>
        <v>1439316</v>
      </c>
      <c r="I115" s="31">
        <f t="shared" si="22"/>
        <v>111058.33333333333</v>
      </c>
      <c r="J115" s="59">
        <f t="shared" si="23"/>
        <v>1332700</v>
      </c>
      <c r="K115" s="63"/>
    </row>
    <row r="116" spans="1:11" s="3" customFormat="1" ht="15" customHeight="1">
      <c r="A116" s="14">
        <v>4</v>
      </c>
      <c r="B116" s="223"/>
      <c r="C116" s="25" t="s">
        <v>37</v>
      </c>
      <c r="D116" s="37"/>
      <c r="E116" s="38">
        <v>65934</v>
      </c>
      <c r="F116" s="156">
        <f t="shared" si="20"/>
        <v>0</v>
      </c>
      <c r="G116" s="157">
        <v>0</v>
      </c>
      <c r="H116" s="30">
        <f t="shared" si="21"/>
        <v>0</v>
      </c>
      <c r="I116" s="31">
        <f t="shared" si="22"/>
        <v>61049.999999999993</v>
      </c>
      <c r="J116" s="59">
        <f t="shared" si="23"/>
        <v>0</v>
      </c>
      <c r="K116" s="63"/>
    </row>
    <row r="117" spans="1:11" s="4" customFormat="1" ht="15" customHeight="1">
      <c r="A117" s="224"/>
      <c r="B117" s="40"/>
      <c r="C117" s="41" t="s">
        <v>42</v>
      </c>
      <c r="D117" s="42">
        <f>SUM(D113:D116)</f>
        <v>16</v>
      </c>
      <c r="E117" s="42"/>
      <c r="F117" s="43">
        <f>SUM(F113:F115)</f>
        <v>1718012</v>
      </c>
      <c r="G117" s="43"/>
      <c r="H117" s="111">
        <f>SUM(H113:H115)</f>
        <v>1718012</v>
      </c>
      <c r="I117" s="45"/>
      <c r="J117" s="64">
        <f>SUM(J113:J116)</f>
        <v>1590751.8518518519</v>
      </c>
    </row>
    <row r="118" spans="1:11" s="5" customFormat="1" ht="30" customHeight="1">
      <c r="A118" s="46"/>
      <c r="B118" s="46"/>
      <c r="C118" s="47"/>
      <c r="D118" s="48"/>
      <c r="E118" s="48"/>
      <c r="F118" s="49"/>
      <c r="G118" s="49"/>
      <c r="H118" s="50"/>
      <c r="I118" s="51"/>
      <c r="J118" s="65">
        <f>J117*0.08</f>
        <v>127260.14814814816</v>
      </c>
    </row>
    <row r="119" spans="1:11" s="6" customFormat="1" ht="15" customHeight="1">
      <c r="A119" s="283" t="s">
        <v>43</v>
      </c>
      <c r="B119" s="283"/>
      <c r="C119" s="283"/>
      <c r="D119" s="284" t="s">
        <v>44</v>
      </c>
      <c r="E119" s="284"/>
      <c r="F119" s="54"/>
      <c r="G119" s="54"/>
      <c r="H119" s="55" t="s">
        <v>45</v>
      </c>
      <c r="I119" s="56"/>
      <c r="J119" s="225">
        <f>SUM(J117:J118)</f>
        <v>1718012</v>
      </c>
    </row>
    <row r="123" spans="1:11" s="1" customFormat="1" ht="15" customHeight="1">
      <c r="A123" s="279" t="s">
        <v>0</v>
      </c>
      <c r="B123" s="279"/>
      <c r="C123" s="279"/>
      <c r="D123" s="279"/>
      <c r="E123" s="279"/>
      <c r="F123" s="279"/>
      <c r="G123" s="279"/>
      <c r="H123" s="279"/>
      <c r="I123" s="3"/>
      <c r="J123" s="59"/>
    </row>
    <row r="124" spans="1:11" s="1" customFormat="1" ht="15" customHeight="1">
      <c r="A124" s="279" t="s">
        <v>1</v>
      </c>
      <c r="B124" s="279"/>
      <c r="C124" s="279"/>
      <c r="D124" s="279"/>
      <c r="E124" s="279"/>
      <c r="F124" s="279"/>
      <c r="G124" s="279"/>
      <c r="H124" s="279"/>
      <c r="I124" s="3"/>
      <c r="J124" s="59"/>
    </row>
    <row r="125" spans="1:11" s="1" customFormat="1" ht="15" customHeight="1">
      <c r="A125" s="279" t="s">
        <v>2</v>
      </c>
      <c r="B125" s="279"/>
      <c r="C125" s="279"/>
      <c r="D125" s="279"/>
      <c r="E125" s="279"/>
      <c r="F125" s="279"/>
      <c r="G125" s="279"/>
      <c r="H125" s="279"/>
      <c r="I125" s="3"/>
      <c r="J125" s="59"/>
    </row>
    <row r="126" spans="1:11" s="1" customFormat="1" ht="15" customHeight="1">
      <c r="A126" s="279" t="s">
        <v>4</v>
      </c>
      <c r="B126" s="279"/>
      <c r="C126" s="279"/>
      <c r="D126" s="279"/>
      <c r="E126" s="279"/>
      <c r="F126" s="279"/>
      <c r="G126" s="279"/>
      <c r="H126" s="279"/>
      <c r="I126" s="3"/>
      <c r="J126" s="59"/>
    </row>
    <row r="127" spans="1:11" s="1" customFormat="1" ht="15" customHeight="1">
      <c r="A127" s="280" t="s">
        <v>6</v>
      </c>
      <c r="B127" s="280"/>
      <c r="C127" s="280"/>
      <c r="D127" s="280"/>
      <c r="E127" s="280"/>
      <c r="F127" s="280"/>
      <c r="G127" s="280"/>
      <c r="H127" s="280"/>
      <c r="I127" s="3"/>
      <c r="J127" s="59"/>
    </row>
    <row r="128" spans="1:11" s="2" customFormat="1" ht="15" customHeight="1">
      <c r="A128" s="9"/>
      <c r="B128" s="9"/>
      <c r="C128" s="9"/>
      <c r="D128" s="281" t="s">
        <v>121</v>
      </c>
      <c r="E128" s="281"/>
      <c r="F128" s="281"/>
      <c r="G128" s="281"/>
      <c r="H128" s="281"/>
      <c r="I128" s="3"/>
      <c r="J128" s="59"/>
    </row>
    <row r="129" spans="1:11" s="1" customFormat="1" ht="27.75" customHeight="1">
      <c r="A129" s="11" t="s">
        <v>8</v>
      </c>
      <c r="B129" s="11"/>
      <c r="C129" s="282" t="s">
        <v>122</v>
      </c>
      <c r="D129" s="282"/>
      <c r="E129" s="282"/>
      <c r="F129" s="282"/>
      <c r="G129" s="282"/>
      <c r="H129" s="282"/>
      <c r="I129" s="15"/>
      <c r="J129" s="59"/>
    </row>
    <row r="130" spans="1:11" s="1" customFormat="1" ht="15" customHeight="1">
      <c r="A130" s="11" t="s">
        <v>9</v>
      </c>
      <c r="B130" s="11"/>
      <c r="C130" s="286" t="s">
        <v>132</v>
      </c>
      <c r="D130" s="286"/>
      <c r="E130" s="286"/>
      <c r="F130" s="286"/>
      <c r="G130" s="11"/>
      <c r="H130" s="16"/>
      <c r="I130" s="17"/>
      <c r="J130" s="60"/>
      <c r="K130" s="74"/>
    </row>
    <row r="131" spans="1:11" s="1" customFormat="1" ht="23.25" customHeight="1">
      <c r="A131" s="11" t="s">
        <v>11</v>
      </c>
      <c r="B131" s="11"/>
      <c r="C131" s="291" t="s">
        <v>133</v>
      </c>
      <c r="D131" s="291"/>
      <c r="E131" s="291"/>
      <c r="F131" s="291"/>
      <c r="G131" s="18"/>
      <c r="H131" s="19" t="s">
        <v>13</v>
      </c>
      <c r="I131" s="3"/>
      <c r="J131" s="59"/>
    </row>
    <row r="132" spans="1:11" s="1" customFormat="1" ht="15" customHeight="1">
      <c r="A132" s="190" t="s">
        <v>14</v>
      </c>
      <c r="B132" s="190"/>
      <c r="C132" s="222"/>
      <c r="D132" s="190" t="s">
        <v>17</v>
      </c>
      <c r="E132" s="191" t="s">
        <v>18</v>
      </c>
      <c r="F132" s="192" t="s">
        <v>19</v>
      </c>
      <c r="G132" s="192" t="s">
        <v>20</v>
      </c>
      <c r="H132" s="190" t="s">
        <v>21</v>
      </c>
      <c r="I132" s="3"/>
      <c r="J132" s="59"/>
    </row>
    <row r="133" spans="1:11" s="3" customFormat="1" ht="15" customHeight="1">
      <c r="A133" s="24">
        <v>1</v>
      </c>
      <c r="B133" s="24"/>
      <c r="C133" s="25" t="s">
        <v>23</v>
      </c>
      <c r="D133" s="26">
        <v>1</v>
      </c>
      <c r="E133" s="27">
        <v>79305</v>
      </c>
      <c r="F133" s="28">
        <f t="shared" ref="F133:F136" si="24">E133*D133</f>
        <v>79305</v>
      </c>
      <c r="G133" s="29">
        <v>0</v>
      </c>
      <c r="H133" s="30">
        <f t="shared" ref="H133:H136" si="25">F133-F133*G133</f>
        <v>79305</v>
      </c>
      <c r="I133" s="31">
        <f>E133/1.08</f>
        <v>73430.555555555547</v>
      </c>
      <c r="J133" s="59">
        <f>I133*D133</f>
        <v>73430.555555555547</v>
      </c>
      <c r="K133" s="63"/>
    </row>
    <row r="134" spans="1:11" s="3" customFormat="1" ht="15" customHeight="1">
      <c r="A134" s="24">
        <v>2</v>
      </c>
      <c r="B134" s="24"/>
      <c r="C134" s="25" t="s">
        <v>26</v>
      </c>
      <c r="D134" s="34">
        <v>2</v>
      </c>
      <c r="E134" s="27">
        <v>60043</v>
      </c>
      <c r="F134" s="28">
        <f t="shared" si="24"/>
        <v>120086</v>
      </c>
      <c r="G134" s="29">
        <v>0</v>
      </c>
      <c r="H134" s="30">
        <f t="shared" si="25"/>
        <v>120086</v>
      </c>
      <c r="I134" s="31">
        <f t="shared" ref="I134:I136" si="26">E134/1.08</f>
        <v>55595.370370370365</v>
      </c>
      <c r="J134" s="59">
        <f t="shared" ref="J134:J136" si="27">I134*D134</f>
        <v>111190.74074074073</v>
      </c>
      <c r="K134" s="63"/>
    </row>
    <row r="135" spans="1:11" s="3" customFormat="1" ht="15" customHeight="1">
      <c r="A135" s="24">
        <v>3</v>
      </c>
      <c r="B135" s="24"/>
      <c r="C135" s="25" t="s">
        <v>28</v>
      </c>
      <c r="D135" s="32">
        <v>3</v>
      </c>
      <c r="E135" s="27">
        <v>119943</v>
      </c>
      <c r="F135" s="28">
        <f t="shared" si="24"/>
        <v>359829</v>
      </c>
      <c r="G135" s="29">
        <v>0</v>
      </c>
      <c r="H135" s="30">
        <f t="shared" si="25"/>
        <v>359829</v>
      </c>
      <c r="I135" s="31">
        <f t="shared" si="26"/>
        <v>111058.33333333333</v>
      </c>
      <c r="J135" s="59">
        <f t="shared" si="27"/>
        <v>333175</v>
      </c>
      <c r="K135" s="63"/>
    </row>
    <row r="136" spans="1:11" s="3" customFormat="1" ht="15" customHeight="1">
      <c r="A136" s="14">
        <v>4</v>
      </c>
      <c r="B136" s="223"/>
      <c r="C136" s="25" t="s">
        <v>37</v>
      </c>
      <c r="D136" s="37">
        <v>2</v>
      </c>
      <c r="E136" s="38">
        <v>65934</v>
      </c>
      <c r="F136" s="156">
        <f t="shared" si="24"/>
        <v>131868</v>
      </c>
      <c r="G136" s="157">
        <v>0</v>
      </c>
      <c r="H136" s="30">
        <f t="shared" si="25"/>
        <v>131868</v>
      </c>
      <c r="I136" s="31">
        <f t="shared" si="26"/>
        <v>61049.999999999993</v>
      </c>
      <c r="J136" s="59">
        <f t="shared" si="27"/>
        <v>122099.99999999999</v>
      </c>
      <c r="K136" s="63"/>
    </row>
    <row r="137" spans="1:11" s="4" customFormat="1" ht="15" customHeight="1">
      <c r="A137" s="224"/>
      <c r="B137" s="40"/>
      <c r="C137" s="41" t="s">
        <v>42</v>
      </c>
      <c r="D137" s="42">
        <f>SUM(D133:D136)</f>
        <v>8</v>
      </c>
      <c r="E137" s="42"/>
      <c r="F137" s="43">
        <f>SUM(F133:F135)</f>
        <v>559220</v>
      </c>
      <c r="G137" s="43"/>
      <c r="H137" s="111">
        <f>SUM(H133:H135)</f>
        <v>559220</v>
      </c>
      <c r="I137" s="45"/>
      <c r="J137" s="64">
        <f>SUM(J133:J136)</f>
        <v>639896.29629629629</v>
      </c>
    </row>
    <row r="138" spans="1:11" s="5" customFormat="1" ht="30" customHeight="1">
      <c r="A138" s="46"/>
      <c r="B138" s="46"/>
      <c r="C138" s="47"/>
      <c r="D138" s="48"/>
      <c r="E138" s="48"/>
      <c r="F138" s="49"/>
      <c r="G138" s="49"/>
      <c r="H138" s="50"/>
      <c r="I138" s="51"/>
      <c r="J138" s="65">
        <f>J137*0.08</f>
        <v>51191.703703703708</v>
      </c>
    </row>
    <row r="139" spans="1:11" s="6" customFormat="1" ht="15" customHeight="1">
      <c r="A139" s="283" t="s">
        <v>43</v>
      </c>
      <c r="B139" s="283"/>
      <c r="C139" s="283"/>
      <c r="D139" s="284" t="s">
        <v>44</v>
      </c>
      <c r="E139" s="284"/>
      <c r="F139" s="54"/>
      <c r="G139" s="54"/>
      <c r="H139" s="55" t="s">
        <v>45</v>
      </c>
      <c r="I139" s="56"/>
      <c r="J139" s="225">
        <f>SUM(J137:J138)</f>
        <v>691088</v>
      </c>
    </row>
    <row r="144" spans="1:11" s="1" customFormat="1" ht="15" customHeight="1">
      <c r="A144" s="279" t="s">
        <v>0</v>
      </c>
      <c r="B144" s="279"/>
      <c r="C144" s="279"/>
      <c r="D144" s="279"/>
      <c r="E144" s="279"/>
      <c r="F144" s="279"/>
      <c r="G144" s="279"/>
      <c r="H144" s="279"/>
      <c r="I144" s="3"/>
      <c r="J144" s="59"/>
    </row>
    <row r="145" spans="1:11" s="1" customFormat="1" ht="15" customHeight="1">
      <c r="A145" s="279" t="s">
        <v>1</v>
      </c>
      <c r="B145" s="279"/>
      <c r="C145" s="279"/>
      <c r="D145" s="279"/>
      <c r="E145" s="279"/>
      <c r="F145" s="279"/>
      <c r="G145" s="279"/>
      <c r="H145" s="279"/>
      <c r="I145" s="3"/>
      <c r="J145" s="59"/>
    </row>
    <row r="146" spans="1:11" s="1" customFormat="1" ht="15" customHeight="1">
      <c r="A146" s="279" t="s">
        <v>2</v>
      </c>
      <c r="B146" s="279"/>
      <c r="C146" s="279"/>
      <c r="D146" s="279"/>
      <c r="E146" s="279"/>
      <c r="F146" s="279"/>
      <c r="G146" s="279"/>
      <c r="H146" s="279"/>
      <c r="I146" s="3"/>
      <c r="J146" s="59"/>
    </row>
    <row r="147" spans="1:11" s="1" customFormat="1" ht="15" customHeight="1">
      <c r="A147" s="279" t="s">
        <v>4</v>
      </c>
      <c r="B147" s="279"/>
      <c r="C147" s="279"/>
      <c r="D147" s="279"/>
      <c r="E147" s="279"/>
      <c r="F147" s="279"/>
      <c r="G147" s="279"/>
      <c r="H147" s="279"/>
      <c r="I147" s="3"/>
      <c r="J147" s="59"/>
    </row>
    <row r="148" spans="1:11" s="1" customFormat="1" ht="15" customHeight="1">
      <c r="A148" s="280" t="s">
        <v>6</v>
      </c>
      <c r="B148" s="280"/>
      <c r="C148" s="280"/>
      <c r="D148" s="280"/>
      <c r="E148" s="280"/>
      <c r="F148" s="280"/>
      <c r="G148" s="280"/>
      <c r="H148" s="280"/>
      <c r="I148" s="3"/>
      <c r="J148" s="59"/>
    </row>
    <row r="149" spans="1:11" s="2" customFormat="1" ht="15" customHeight="1">
      <c r="A149" s="9"/>
      <c r="B149" s="9"/>
      <c r="C149" s="9"/>
      <c r="D149" s="281" t="s">
        <v>121</v>
      </c>
      <c r="E149" s="281"/>
      <c r="F149" s="281"/>
      <c r="G149" s="281"/>
      <c r="H149" s="281"/>
      <c r="I149" s="3"/>
      <c r="J149" s="59"/>
    </row>
    <row r="150" spans="1:11" s="1" customFormat="1" ht="27.75" customHeight="1">
      <c r="A150" s="11" t="s">
        <v>8</v>
      </c>
      <c r="B150" s="11"/>
      <c r="C150" s="282" t="s">
        <v>122</v>
      </c>
      <c r="D150" s="282"/>
      <c r="E150" s="282"/>
      <c r="F150" s="282"/>
      <c r="G150" s="282"/>
      <c r="H150" s="282"/>
      <c r="I150" s="15"/>
      <c r="J150" s="59"/>
    </row>
    <row r="151" spans="1:11" s="1" customFormat="1" ht="15" customHeight="1">
      <c r="A151" s="11" t="s">
        <v>9</v>
      </c>
      <c r="B151" s="11"/>
      <c r="C151" s="286" t="s">
        <v>134</v>
      </c>
      <c r="D151" s="286"/>
      <c r="E151" s="286"/>
      <c r="F151" s="286"/>
      <c r="G151" s="11"/>
      <c r="H151" s="16"/>
      <c r="I151" s="17"/>
      <c r="J151" s="60"/>
      <c r="K151" s="74"/>
    </row>
    <row r="152" spans="1:11" s="1" customFormat="1" ht="23.25" customHeight="1">
      <c r="A152" s="11" t="s">
        <v>11</v>
      </c>
      <c r="B152" s="11"/>
      <c r="C152" s="291" t="s">
        <v>135</v>
      </c>
      <c r="D152" s="291"/>
      <c r="E152" s="291"/>
      <c r="F152" s="291"/>
      <c r="G152" s="18"/>
      <c r="H152" s="19" t="s">
        <v>13</v>
      </c>
      <c r="I152" s="3"/>
      <c r="J152" s="59"/>
    </row>
    <row r="153" spans="1:11" s="1" customFormat="1" ht="15" customHeight="1">
      <c r="A153" s="190" t="s">
        <v>14</v>
      </c>
      <c r="B153" s="190"/>
      <c r="C153" s="222"/>
      <c r="D153" s="190" t="s">
        <v>17</v>
      </c>
      <c r="E153" s="191" t="s">
        <v>18</v>
      </c>
      <c r="F153" s="192" t="s">
        <v>19</v>
      </c>
      <c r="G153" s="192" t="s">
        <v>20</v>
      </c>
      <c r="H153" s="190" t="s">
        <v>21</v>
      </c>
      <c r="I153" s="3"/>
      <c r="J153" s="59"/>
    </row>
    <row r="154" spans="1:11" s="3" customFormat="1" ht="15" customHeight="1">
      <c r="A154" s="24">
        <v>1</v>
      </c>
      <c r="B154" s="24"/>
      <c r="C154" s="25" t="s">
        <v>23</v>
      </c>
      <c r="D154" s="26">
        <v>4</v>
      </c>
      <c r="E154" s="27">
        <v>79305</v>
      </c>
      <c r="F154" s="28">
        <f t="shared" ref="F154:F157" si="28">E154*D154</f>
        <v>317220</v>
      </c>
      <c r="G154" s="29">
        <v>0</v>
      </c>
      <c r="H154" s="30">
        <f t="shared" ref="H154:H157" si="29">F154-F154*G154</f>
        <v>317220</v>
      </c>
      <c r="I154" s="31">
        <f>E154/1.08</f>
        <v>73430.555555555547</v>
      </c>
      <c r="J154" s="59">
        <f>I154*D154</f>
        <v>293722.22222222219</v>
      </c>
      <c r="K154" s="63"/>
    </row>
    <row r="155" spans="1:11" s="3" customFormat="1" ht="15" customHeight="1">
      <c r="A155" s="24">
        <v>2</v>
      </c>
      <c r="B155" s="24"/>
      <c r="C155" s="25" t="s">
        <v>26</v>
      </c>
      <c r="D155" s="34">
        <v>4</v>
      </c>
      <c r="E155" s="27">
        <v>60043</v>
      </c>
      <c r="F155" s="28">
        <f t="shared" si="28"/>
        <v>240172</v>
      </c>
      <c r="G155" s="29">
        <v>0</v>
      </c>
      <c r="H155" s="30">
        <f t="shared" si="29"/>
        <v>240172</v>
      </c>
      <c r="I155" s="31">
        <f t="shared" ref="I155:I157" si="30">E155/1.08</f>
        <v>55595.370370370365</v>
      </c>
      <c r="J155" s="59">
        <f t="shared" ref="J155:J157" si="31">I155*D155</f>
        <v>222381.48148148146</v>
      </c>
      <c r="K155" s="63"/>
    </row>
    <row r="156" spans="1:11" s="3" customFormat="1" ht="15" customHeight="1">
      <c r="A156" s="24">
        <v>3</v>
      </c>
      <c r="B156" s="24"/>
      <c r="C156" s="25" t="s">
        <v>28</v>
      </c>
      <c r="D156" s="32">
        <v>4</v>
      </c>
      <c r="E156" s="27">
        <v>119943</v>
      </c>
      <c r="F156" s="28">
        <f t="shared" si="28"/>
        <v>479772</v>
      </c>
      <c r="G156" s="29">
        <v>0</v>
      </c>
      <c r="H156" s="30">
        <f t="shared" si="29"/>
        <v>479772</v>
      </c>
      <c r="I156" s="31">
        <f t="shared" si="30"/>
        <v>111058.33333333333</v>
      </c>
      <c r="J156" s="59">
        <f t="shared" si="31"/>
        <v>444233.33333333331</v>
      </c>
      <c r="K156" s="63"/>
    </row>
    <row r="157" spans="1:11" s="3" customFormat="1" ht="15" customHeight="1">
      <c r="A157" s="14">
        <v>4</v>
      </c>
      <c r="B157" s="223"/>
      <c r="C157" s="25" t="s">
        <v>37</v>
      </c>
      <c r="D157" s="37">
        <v>2</v>
      </c>
      <c r="E157" s="38">
        <v>65934</v>
      </c>
      <c r="F157" s="156">
        <f t="shared" si="28"/>
        <v>131868</v>
      </c>
      <c r="G157" s="157">
        <v>0</v>
      </c>
      <c r="H157" s="30">
        <f t="shared" si="29"/>
        <v>131868</v>
      </c>
      <c r="I157" s="31">
        <f t="shared" si="30"/>
        <v>61049.999999999993</v>
      </c>
      <c r="J157" s="59">
        <f t="shared" si="31"/>
        <v>122099.99999999999</v>
      </c>
      <c r="K157" s="63"/>
    </row>
    <row r="158" spans="1:11" s="4" customFormat="1" ht="15" customHeight="1">
      <c r="A158" s="224"/>
      <c r="B158" s="40"/>
      <c r="C158" s="41" t="s">
        <v>42</v>
      </c>
      <c r="D158" s="42">
        <f>SUM(D154:D157)</f>
        <v>14</v>
      </c>
      <c r="E158" s="42"/>
      <c r="F158" s="43">
        <f>SUM(F154:F157)</f>
        <v>1169032</v>
      </c>
      <c r="G158" s="43"/>
      <c r="H158" s="111">
        <f>SUM(H154:H157)</f>
        <v>1169032</v>
      </c>
      <c r="I158" s="45"/>
      <c r="J158" s="64">
        <f>SUM(J154:J157)</f>
        <v>1082437.0370370368</v>
      </c>
    </row>
    <row r="159" spans="1:11" s="5" customFormat="1" ht="30" customHeight="1">
      <c r="A159" s="46"/>
      <c r="B159" s="46"/>
      <c r="C159" s="47"/>
      <c r="D159" s="48"/>
      <c r="E159" s="48"/>
      <c r="F159" s="49"/>
      <c r="G159" s="49"/>
      <c r="H159" s="50"/>
      <c r="I159" s="51"/>
      <c r="J159" s="65">
        <f>J158*0.08</f>
        <v>86594.962962962949</v>
      </c>
    </row>
    <row r="160" spans="1:11" s="6" customFormat="1" ht="15" customHeight="1">
      <c r="A160" s="283" t="s">
        <v>43</v>
      </c>
      <c r="B160" s="283"/>
      <c r="C160" s="283"/>
      <c r="D160" s="284" t="s">
        <v>44</v>
      </c>
      <c r="E160" s="284"/>
      <c r="F160" s="54"/>
      <c r="G160" s="54"/>
      <c r="H160" s="55" t="s">
        <v>45</v>
      </c>
      <c r="I160" s="56"/>
      <c r="J160" s="225">
        <f>SUM(J158:J159)</f>
        <v>1169031.9999999998</v>
      </c>
    </row>
    <row r="165" spans="1:11" s="1" customFormat="1" ht="15" customHeight="1">
      <c r="A165" s="279" t="s">
        <v>0</v>
      </c>
      <c r="B165" s="279"/>
      <c r="C165" s="279"/>
      <c r="D165" s="279"/>
      <c r="E165" s="279"/>
      <c r="F165" s="279"/>
      <c r="G165" s="279"/>
      <c r="H165" s="279"/>
      <c r="I165" s="3"/>
      <c r="J165" s="59"/>
    </row>
    <row r="166" spans="1:11" s="1" customFormat="1" ht="15" customHeight="1">
      <c r="A166" s="279" t="s">
        <v>1</v>
      </c>
      <c r="B166" s="279"/>
      <c r="C166" s="279"/>
      <c r="D166" s="279"/>
      <c r="E166" s="279"/>
      <c r="F166" s="279"/>
      <c r="G166" s="279"/>
      <c r="H166" s="279"/>
      <c r="I166" s="3"/>
      <c r="J166" s="59"/>
    </row>
    <row r="167" spans="1:11" s="1" customFormat="1" ht="15" customHeight="1">
      <c r="A167" s="279" t="s">
        <v>2</v>
      </c>
      <c r="B167" s="279"/>
      <c r="C167" s="279"/>
      <c r="D167" s="279"/>
      <c r="E167" s="279"/>
      <c r="F167" s="279"/>
      <c r="G167" s="279"/>
      <c r="H167" s="279"/>
      <c r="I167" s="3"/>
      <c r="J167" s="59"/>
    </row>
    <row r="168" spans="1:11" s="1" customFormat="1" ht="15" customHeight="1">
      <c r="A168" s="279" t="s">
        <v>4</v>
      </c>
      <c r="B168" s="279"/>
      <c r="C168" s="279"/>
      <c r="D168" s="279"/>
      <c r="E168" s="279"/>
      <c r="F168" s="279"/>
      <c r="G168" s="279"/>
      <c r="H168" s="279"/>
      <c r="I168" s="3"/>
      <c r="J168" s="59"/>
    </row>
    <row r="169" spans="1:11" s="1" customFormat="1" ht="15" customHeight="1">
      <c r="A169" s="280" t="s">
        <v>6</v>
      </c>
      <c r="B169" s="280"/>
      <c r="C169" s="280"/>
      <c r="D169" s="280"/>
      <c r="E169" s="280"/>
      <c r="F169" s="280"/>
      <c r="G169" s="280"/>
      <c r="H169" s="280"/>
      <c r="I169" s="3"/>
      <c r="J169" s="59"/>
    </row>
    <row r="170" spans="1:11" s="2" customFormat="1" ht="15" customHeight="1">
      <c r="A170" s="9"/>
      <c r="B170" s="9"/>
      <c r="C170" s="9"/>
      <c r="D170" s="281" t="s">
        <v>136</v>
      </c>
      <c r="E170" s="281"/>
      <c r="F170" s="281"/>
      <c r="G170" s="281"/>
      <c r="H170" s="281"/>
      <c r="I170" s="3"/>
      <c r="J170" s="59"/>
    </row>
    <row r="171" spans="1:11" s="1" customFormat="1" ht="27.75" customHeight="1">
      <c r="A171" s="11" t="s">
        <v>8</v>
      </c>
      <c r="B171" s="11"/>
      <c r="C171" s="282" t="s">
        <v>122</v>
      </c>
      <c r="D171" s="282"/>
      <c r="E171" s="282"/>
      <c r="F171" s="282"/>
      <c r="G171" s="282"/>
      <c r="H171" s="282"/>
      <c r="I171" s="15"/>
      <c r="J171" s="59"/>
    </row>
    <row r="172" spans="1:11" s="1" customFormat="1" ht="15" customHeight="1">
      <c r="A172" s="11" t="s">
        <v>9</v>
      </c>
      <c r="B172" s="11"/>
      <c r="C172" s="286" t="s">
        <v>137</v>
      </c>
      <c r="D172" s="286"/>
      <c r="E172" s="286"/>
      <c r="F172" s="286"/>
      <c r="G172" s="11"/>
      <c r="H172" s="16"/>
      <c r="I172" s="17"/>
      <c r="J172" s="60"/>
      <c r="K172" s="74"/>
    </row>
    <row r="173" spans="1:11" s="1" customFormat="1" ht="23.25" customHeight="1">
      <c r="A173" s="11" t="s">
        <v>11</v>
      </c>
      <c r="B173" s="11"/>
      <c r="C173" s="291" t="s">
        <v>138</v>
      </c>
      <c r="D173" s="291"/>
      <c r="E173" s="291"/>
      <c r="F173" s="291"/>
      <c r="G173" s="18"/>
      <c r="H173" s="19" t="s">
        <v>13</v>
      </c>
      <c r="I173" s="3"/>
      <c r="J173" s="59"/>
    </row>
    <row r="174" spans="1:11" s="1" customFormat="1" ht="15" customHeight="1">
      <c r="A174" s="190" t="s">
        <v>14</v>
      </c>
      <c r="B174" s="190"/>
      <c r="C174" s="222"/>
      <c r="D174" s="190" t="s">
        <v>17</v>
      </c>
      <c r="E174" s="191" t="s">
        <v>18</v>
      </c>
      <c r="F174" s="192" t="s">
        <v>19</v>
      </c>
      <c r="G174" s="192" t="s">
        <v>20</v>
      </c>
      <c r="H174" s="190" t="s">
        <v>21</v>
      </c>
      <c r="I174" s="3"/>
      <c r="J174" s="59"/>
    </row>
    <row r="175" spans="1:11" s="3" customFormat="1" ht="15" customHeight="1">
      <c r="A175" s="24">
        <v>1</v>
      </c>
      <c r="B175" s="24"/>
      <c r="C175" s="25" t="s">
        <v>23</v>
      </c>
      <c r="D175" s="26">
        <v>4</v>
      </c>
      <c r="E175" s="27">
        <v>79305</v>
      </c>
      <c r="F175" s="28">
        <f t="shared" ref="F175:F178" si="32">E175*D175</f>
        <v>317220</v>
      </c>
      <c r="G175" s="29">
        <v>0</v>
      </c>
      <c r="H175" s="30">
        <f t="shared" ref="H175:H178" si="33">F175-F175*G175</f>
        <v>317220</v>
      </c>
      <c r="I175" s="31">
        <f>E175/1.08</f>
        <v>73430.555555555547</v>
      </c>
      <c r="J175" s="59">
        <f>I175*D175</f>
        <v>293722.22222222219</v>
      </c>
      <c r="K175" s="63"/>
    </row>
    <row r="176" spans="1:11" s="3" customFormat="1" ht="15" customHeight="1">
      <c r="A176" s="24">
        <v>2</v>
      </c>
      <c r="B176" s="24"/>
      <c r="C176" s="25" t="s">
        <v>26</v>
      </c>
      <c r="D176" s="34">
        <v>2</v>
      </c>
      <c r="E176" s="27">
        <v>60043</v>
      </c>
      <c r="F176" s="28">
        <f t="shared" si="32"/>
        <v>120086</v>
      </c>
      <c r="G176" s="29">
        <v>0</v>
      </c>
      <c r="H176" s="30">
        <f t="shared" si="33"/>
        <v>120086</v>
      </c>
      <c r="I176" s="31">
        <f t="shared" ref="I176:I178" si="34">E176/1.08</f>
        <v>55595.370370370365</v>
      </c>
      <c r="J176" s="59">
        <f t="shared" ref="J176:J178" si="35">I176*D176</f>
        <v>111190.74074074073</v>
      </c>
      <c r="K176" s="63"/>
    </row>
    <row r="177" spans="1:11" s="3" customFormat="1" ht="15" customHeight="1">
      <c r="A177" s="24">
        <v>3</v>
      </c>
      <c r="B177" s="24"/>
      <c r="C177" s="25" t="s">
        <v>28</v>
      </c>
      <c r="D177" s="32">
        <v>4</v>
      </c>
      <c r="E177" s="27">
        <v>119943</v>
      </c>
      <c r="F177" s="28">
        <f t="shared" si="32"/>
        <v>479772</v>
      </c>
      <c r="G177" s="29">
        <v>0</v>
      </c>
      <c r="H177" s="30">
        <f t="shared" si="33"/>
        <v>479772</v>
      </c>
      <c r="I177" s="31">
        <f t="shared" si="34"/>
        <v>111058.33333333333</v>
      </c>
      <c r="J177" s="59">
        <f t="shared" si="35"/>
        <v>444233.33333333331</v>
      </c>
      <c r="K177" s="63"/>
    </row>
    <row r="178" spans="1:11" s="3" customFormat="1" ht="15" customHeight="1">
      <c r="A178" s="14">
        <v>4</v>
      </c>
      <c r="B178" s="223"/>
      <c r="C178" s="25" t="s">
        <v>37</v>
      </c>
      <c r="D178" s="37"/>
      <c r="E178" s="38">
        <v>65934</v>
      </c>
      <c r="F178" s="156">
        <f t="shared" si="32"/>
        <v>0</v>
      </c>
      <c r="G178" s="157">
        <v>0</v>
      </c>
      <c r="H178" s="30">
        <f t="shared" si="33"/>
        <v>0</v>
      </c>
      <c r="I178" s="31">
        <f t="shared" si="34"/>
        <v>61049.999999999993</v>
      </c>
      <c r="J178" s="59">
        <f t="shared" si="35"/>
        <v>0</v>
      </c>
      <c r="K178" s="63"/>
    </row>
    <row r="179" spans="1:11" s="4" customFormat="1" ht="15" customHeight="1">
      <c r="A179" s="224"/>
      <c r="B179" s="40"/>
      <c r="C179" s="41" t="s">
        <v>42</v>
      </c>
      <c r="D179" s="42">
        <f>SUM(D175:D178)</f>
        <v>10</v>
      </c>
      <c r="E179" s="42"/>
      <c r="F179" s="43">
        <f>SUM(F175:F177)</f>
        <v>917078</v>
      </c>
      <c r="G179" s="43"/>
      <c r="H179" s="111">
        <f>SUM(H175:H177)</f>
        <v>917078</v>
      </c>
      <c r="I179" s="45"/>
      <c r="J179" s="64">
        <f>SUM(J175:J178)</f>
        <v>849146.29629629618</v>
      </c>
    </row>
    <row r="180" spans="1:11" s="5" customFormat="1" ht="30" customHeight="1">
      <c r="A180" s="46"/>
      <c r="B180" s="46"/>
      <c r="C180" s="47"/>
      <c r="D180" s="48"/>
      <c r="E180" s="48"/>
      <c r="F180" s="49"/>
      <c r="G180" s="49"/>
      <c r="H180" s="50"/>
      <c r="I180" s="51"/>
      <c r="J180" s="65">
        <f>J179*0.08</f>
        <v>67931.703703703693</v>
      </c>
    </row>
    <row r="181" spans="1:11" s="6" customFormat="1" ht="15" customHeight="1">
      <c r="A181" s="283" t="s">
        <v>43</v>
      </c>
      <c r="B181" s="283"/>
      <c r="C181" s="283"/>
      <c r="D181" s="284" t="s">
        <v>44</v>
      </c>
      <c r="E181" s="284"/>
      <c r="F181" s="54"/>
      <c r="G181" s="54"/>
      <c r="H181" s="55" t="s">
        <v>45</v>
      </c>
      <c r="I181" s="56"/>
      <c r="J181" s="225">
        <f>SUM(J179:J180)</f>
        <v>917077.99999999988</v>
      </c>
    </row>
    <row r="184" spans="1:11" s="1" customFormat="1" ht="15" customHeight="1">
      <c r="A184" s="279" t="s">
        <v>0</v>
      </c>
      <c r="B184" s="279"/>
      <c r="C184" s="279"/>
      <c r="D184" s="279"/>
      <c r="E184" s="279"/>
      <c r="F184" s="279"/>
      <c r="G184" s="279"/>
      <c r="H184" s="279"/>
      <c r="I184" s="3"/>
      <c r="J184" s="59"/>
    </row>
    <row r="185" spans="1:11" s="1" customFormat="1" ht="15" customHeight="1">
      <c r="A185" s="279" t="s">
        <v>1</v>
      </c>
      <c r="B185" s="279"/>
      <c r="C185" s="279"/>
      <c r="D185" s="279"/>
      <c r="E185" s="279"/>
      <c r="F185" s="279"/>
      <c r="G185" s="279"/>
      <c r="H185" s="279"/>
      <c r="I185" s="3"/>
      <c r="J185" s="59"/>
    </row>
    <row r="186" spans="1:11" s="1" customFormat="1" ht="15" customHeight="1">
      <c r="A186" s="279" t="s">
        <v>2</v>
      </c>
      <c r="B186" s="279"/>
      <c r="C186" s="279"/>
      <c r="D186" s="279"/>
      <c r="E186" s="279"/>
      <c r="F186" s="279"/>
      <c r="G186" s="279"/>
      <c r="H186" s="279"/>
      <c r="I186" s="3"/>
      <c r="J186" s="59"/>
    </row>
    <row r="187" spans="1:11" s="1" customFormat="1" ht="15" customHeight="1">
      <c r="A187" s="279" t="s">
        <v>4</v>
      </c>
      <c r="B187" s="279"/>
      <c r="C187" s="279"/>
      <c r="D187" s="279"/>
      <c r="E187" s="279"/>
      <c r="F187" s="279"/>
      <c r="G187" s="279"/>
      <c r="H187" s="279"/>
      <c r="I187" s="3"/>
      <c r="J187" s="59"/>
    </row>
    <row r="188" spans="1:11" s="1" customFormat="1" ht="15" customHeight="1">
      <c r="A188" s="280" t="s">
        <v>6</v>
      </c>
      <c r="B188" s="280"/>
      <c r="C188" s="280"/>
      <c r="D188" s="280"/>
      <c r="E188" s="280"/>
      <c r="F188" s="280"/>
      <c r="G188" s="280"/>
      <c r="H188" s="280"/>
      <c r="I188" s="3"/>
      <c r="J188" s="59"/>
    </row>
    <row r="189" spans="1:11" s="2" customFormat="1" ht="15" customHeight="1">
      <c r="A189" s="9"/>
      <c r="B189" s="9"/>
      <c r="C189" s="9"/>
      <c r="D189" s="281" t="s">
        <v>136</v>
      </c>
      <c r="E189" s="281"/>
      <c r="F189" s="281"/>
      <c r="G189" s="281"/>
      <c r="H189" s="281"/>
      <c r="I189" s="3"/>
      <c r="J189" s="59"/>
    </row>
    <row r="190" spans="1:11" s="1" customFormat="1" ht="27.75" customHeight="1">
      <c r="A190" s="11" t="s">
        <v>8</v>
      </c>
      <c r="B190" s="11"/>
      <c r="C190" s="282" t="s">
        <v>122</v>
      </c>
      <c r="D190" s="282"/>
      <c r="E190" s="282"/>
      <c r="F190" s="282"/>
      <c r="G190" s="282"/>
      <c r="H190" s="282"/>
      <c r="I190" s="15"/>
      <c r="J190" s="59"/>
    </row>
    <row r="191" spans="1:11" s="1" customFormat="1" ht="15" customHeight="1">
      <c r="A191" s="11" t="s">
        <v>9</v>
      </c>
      <c r="B191" s="11"/>
      <c r="C191" s="286" t="s">
        <v>139</v>
      </c>
      <c r="D191" s="286"/>
      <c r="E191" s="286"/>
      <c r="F191" s="286"/>
      <c r="G191" s="11"/>
      <c r="H191" s="16"/>
      <c r="I191" s="17"/>
      <c r="J191" s="60"/>
      <c r="K191" s="74"/>
    </row>
    <row r="192" spans="1:11" s="1" customFormat="1" ht="23.25" customHeight="1">
      <c r="A192" s="11" t="s">
        <v>11</v>
      </c>
      <c r="B192" s="11"/>
      <c r="C192" s="291" t="s">
        <v>140</v>
      </c>
      <c r="D192" s="291"/>
      <c r="E192" s="291"/>
      <c r="F192" s="291"/>
      <c r="G192" s="18"/>
      <c r="H192" s="19" t="s">
        <v>13</v>
      </c>
      <c r="I192" s="3"/>
      <c r="J192" s="59"/>
    </row>
    <row r="193" spans="1:11" s="1" customFormat="1" ht="15" customHeight="1">
      <c r="A193" s="190" t="s">
        <v>14</v>
      </c>
      <c r="B193" s="190"/>
      <c r="C193" s="222"/>
      <c r="D193" s="190" t="s">
        <v>17</v>
      </c>
      <c r="E193" s="191" t="s">
        <v>18</v>
      </c>
      <c r="F193" s="192" t="s">
        <v>19</v>
      </c>
      <c r="G193" s="192" t="s">
        <v>20</v>
      </c>
      <c r="H193" s="190" t="s">
        <v>21</v>
      </c>
      <c r="I193" s="3"/>
      <c r="J193" s="59"/>
    </row>
    <row r="194" spans="1:11" s="3" customFormat="1" ht="15" customHeight="1">
      <c r="A194" s="24">
        <v>1</v>
      </c>
      <c r="B194" s="24"/>
      <c r="C194" s="25" t="s">
        <v>23</v>
      </c>
      <c r="D194" s="26">
        <v>4</v>
      </c>
      <c r="E194" s="27">
        <v>79305</v>
      </c>
      <c r="F194" s="28">
        <f t="shared" ref="F194:F197" si="36">E194*D194</f>
        <v>317220</v>
      </c>
      <c r="G194" s="29">
        <v>0</v>
      </c>
      <c r="H194" s="30">
        <f t="shared" ref="H194:H197" si="37">F194-F194*G194</f>
        <v>317220</v>
      </c>
      <c r="I194" s="31">
        <f>E194/1.08</f>
        <v>73430.555555555547</v>
      </c>
      <c r="J194" s="59">
        <f>I194*D194</f>
        <v>293722.22222222219</v>
      </c>
      <c r="K194" s="63"/>
    </row>
    <row r="195" spans="1:11" s="3" customFormat="1" ht="15" customHeight="1">
      <c r="A195" s="24">
        <v>2</v>
      </c>
      <c r="B195" s="24"/>
      <c r="C195" s="25" t="s">
        <v>26</v>
      </c>
      <c r="D195" s="34"/>
      <c r="E195" s="27">
        <v>60043</v>
      </c>
      <c r="F195" s="28">
        <f t="shared" si="36"/>
        <v>0</v>
      </c>
      <c r="G195" s="29">
        <v>0</v>
      </c>
      <c r="H195" s="30">
        <f t="shared" si="37"/>
        <v>0</v>
      </c>
      <c r="I195" s="31">
        <f t="shared" ref="I195:I197" si="38">E195/1.08</f>
        <v>55595.370370370365</v>
      </c>
      <c r="J195" s="59">
        <f t="shared" ref="J195:J197" si="39">I195*D195</f>
        <v>0</v>
      </c>
      <c r="K195" s="63"/>
    </row>
    <row r="196" spans="1:11" s="3" customFormat="1" ht="15" customHeight="1">
      <c r="A196" s="24">
        <v>3</v>
      </c>
      <c r="B196" s="24"/>
      <c r="C196" s="25" t="s">
        <v>28</v>
      </c>
      <c r="D196" s="32">
        <v>5</v>
      </c>
      <c r="E196" s="27">
        <v>119943</v>
      </c>
      <c r="F196" s="28">
        <f t="shared" si="36"/>
        <v>599715</v>
      </c>
      <c r="G196" s="29">
        <v>0</v>
      </c>
      <c r="H196" s="30">
        <f t="shared" si="37"/>
        <v>599715</v>
      </c>
      <c r="I196" s="31">
        <f t="shared" si="38"/>
        <v>111058.33333333333</v>
      </c>
      <c r="J196" s="59">
        <f t="shared" si="39"/>
        <v>555291.66666666663</v>
      </c>
      <c r="K196" s="63"/>
    </row>
    <row r="197" spans="1:11" s="3" customFormat="1" ht="15" customHeight="1">
      <c r="A197" s="14">
        <v>4</v>
      </c>
      <c r="B197" s="223"/>
      <c r="C197" s="25" t="s">
        <v>37</v>
      </c>
      <c r="D197" s="37"/>
      <c r="E197" s="38">
        <v>65934</v>
      </c>
      <c r="F197" s="156">
        <f t="shared" si="36"/>
        <v>0</v>
      </c>
      <c r="G197" s="157">
        <v>0</v>
      </c>
      <c r="H197" s="30">
        <f t="shared" si="37"/>
        <v>0</v>
      </c>
      <c r="I197" s="31">
        <f t="shared" si="38"/>
        <v>61049.999999999993</v>
      </c>
      <c r="J197" s="59">
        <f t="shared" si="39"/>
        <v>0</v>
      </c>
      <c r="K197" s="63"/>
    </row>
    <row r="198" spans="1:11" s="4" customFormat="1" ht="15" customHeight="1">
      <c r="A198" s="224"/>
      <c r="B198" s="40"/>
      <c r="C198" s="41" t="s">
        <v>42</v>
      </c>
      <c r="D198" s="42">
        <f>SUM(D194:D197)</f>
        <v>9</v>
      </c>
      <c r="E198" s="42"/>
      <c r="F198" s="43">
        <f>SUM(F194:F196)</f>
        <v>916935</v>
      </c>
      <c r="G198" s="43"/>
      <c r="H198" s="111">
        <f>SUM(H194:H196)</f>
        <v>916935</v>
      </c>
      <c r="I198" s="45"/>
      <c r="J198" s="64">
        <f>SUM(J194:J197)</f>
        <v>849013.88888888876</v>
      </c>
    </row>
    <row r="199" spans="1:11" s="5" customFormat="1" ht="30" customHeight="1">
      <c r="A199" s="46"/>
      <c r="B199" s="46"/>
      <c r="C199" s="47"/>
      <c r="D199" s="48"/>
      <c r="E199" s="48"/>
      <c r="F199" s="49"/>
      <c r="G199" s="49"/>
      <c r="H199" s="50"/>
      <c r="I199" s="51"/>
      <c r="J199" s="65">
        <f>J198*0.08</f>
        <v>67921.111111111095</v>
      </c>
    </row>
    <row r="200" spans="1:11" s="6" customFormat="1" ht="15" customHeight="1">
      <c r="A200" s="283" t="s">
        <v>43</v>
      </c>
      <c r="B200" s="283"/>
      <c r="C200" s="283"/>
      <c r="D200" s="284" t="s">
        <v>44</v>
      </c>
      <c r="E200" s="284"/>
      <c r="F200" s="54"/>
      <c r="G200" s="54"/>
      <c r="H200" s="55" t="s">
        <v>45</v>
      </c>
      <c r="I200" s="56"/>
      <c r="J200" s="225">
        <f>SUM(J198:J199)</f>
        <v>916934.99999999988</v>
      </c>
    </row>
    <row r="205" spans="1:11" s="1" customFormat="1" ht="15" customHeight="1">
      <c r="A205" s="279" t="s">
        <v>0</v>
      </c>
      <c r="B205" s="279"/>
      <c r="C205" s="279"/>
      <c r="D205" s="279"/>
      <c r="E205" s="279"/>
      <c r="F205" s="279"/>
      <c r="G205" s="279"/>
      <c r="H205" s="279"/>
      <c r="I205" s="3"/>
      <c r="J205" s="59"/>
    </row>
    <row r="206" spans="1:11" s="1" customFormat="1" ht="15" customHeight="1">
      <c r="A206" s="279" t="s">
        <v>1</v>
      </c>
      <c r="B206" s="279"/>
      <c r="C206" s="279"/>
      <c r="D206" s="279"/>
      <c r="E206" s="279"/>
      <c r="F206" s="279"/>
      <c r="G206" s="279"/>
      <c r="H206" s="279"/>
      <c r="I206" s="3"/>
      <c r="J206" s="59"/>
    </row>
    <row r="207" spans="1:11" s="1" customFormat="1" ht="15" customHeight="1">
      <c r="A207" s="279" t="s">
        <v>2</v>
      </c>
      <c r="B207" s="279"/>
      <c r="C207" s="279"/>
      <c r="D207" s="279"/>
      <c r="E207" s="279"/>
      <c r="F207" s="279"/>
      <c r="G207" s="279"/>
      <c r="H207" s="279"/>
      <c r="I207" s="3"/>
      <c r="J207" s="59"/>
    </row>
    <row r="208" spans="1:11" s="1" customFormat="1" ht="15" customHeight="1">
      <c r="A208" s="279" t="s">
        <v>4</v>
      </c>
      <c r="B208" s="279"/>
      <c r="C208" s="279"/>
      <c r="D208" s="279"/>
      <c r="E208" s="279"/>
      <c r="F208" s="279"/>
      <c r="G208" s="279"/>
      <c r="H208" s="279"/>
      <c r="I208" s="3"/>
      <c r="J208" s="59"/>
    </row>
    <row r="209" spans="1:11" s="1" customFormat="1" ht="15" customHeight="1">
      <c r="A209" s="280" t="s">
        <v>6</v>
      </c>
      <c r="B209" s="280"/>
      <c r="C209" s="280"/>
      <c r="D209" s="280"/>
      <c r="E209" s="280"/>
      <c r="F209" s="280"/>
      <c r="G209" s="280"/>
      <c r="H209" s="280"/>
      <c r="I209" s="3"/>
      <c r="J209" s="59"/>
    </row>
    <row r="210" spans="1:11" s="2" customFormat="1" ht="15" customHeight="1">
      <c r="A210" s="9"/>
      <c r="B210" s="9"/>
      <c r="C210" s="9"/>
      <c r="D210" s="281" t="s">
        <v>136</v>
      </c>
      <c r="E210" s="281"/>
      <c r="F210" s="281"/>
      <c r="G210" s="281"/>
      <c r="H210" s="281"/>
      <c r="I210" s="3"/>
      <c r="J210" s="59"/>
    </row>
    <row r="211" spans="1:11" s="1" customFormat="1" ht="27.75" customHeight="1">
      <c r="A211" s="11" t="s">
        <v>8</v>
      </c>
      <c r="B211" s="11"/>
      <c r="C211" s="282" t="s">
        <v>122</v>
      </c>
      <c r="D211" s="282"/>
      <c r="E211" s="282"/>
      <c r="F211" s="282"/>
      <c r="G211" s="282"/>
      <c r="H211" s="282"/>
      <c r="I211" s="15"/>
      <c r="J211" s="59"/>
    </row>
    <row r="212" spans="1:11" s="1" customFormat="1" ht="15" customHeight="1">
      <c r="A212" s="11" t="s">
        <v>9</v>
      </c>
      <c r="B212" s="11"/>
      <c r="C212" s="286" t="s">
        <v>141</v>
      </c>
      <c r="D212" s="286"/>
      <c r="E212" s="286"/>
      <c r="F212" s="286"/>
      <c r="G212" s="11"/>
      <c r="H212" s="16"/>
      <c r="I212" s="17"/>
      <c r="J212" s="60"/>
      <c r="K212" s="74"/>
    </row>
    <row r="213" spans="1:11" s="1" customFormat="1" ht="23.25" customHeight="1">
      <c r="A213" s="11" t="s">
        <v>11</v>
      </c>
      <c r="B213" s="11"/>
      <c r="C213" s="291" t="s">
        <v>142</v>
      </c>
      <c r="D213" s="291"/>
      <c r="E213" s="291"/>
      <c r="F213" s="291"/>
      <c r="G213" s="18"/>
      <c r="H213" s="19" t="s">
        <v>13</v>
      </c>
      <c r="I213" s="3"/>
      <c r="J213" s="59"/>
    </row>
    <row r="214" spans="1:11" s="1" customFormat="1" ht="15" customHeight="1">
      <c r="A214" s="190" t="s">
        <v>14</v>
      </c>
      <c r="B214" s="190"/>
      <c r="C214" s="222"/>
      <c r="D214" s="190" t="s">
        <v>17</v>
      </c>
      <c r="E214" s="191" t="s">
        <v>18</v>
      </c>
      <c r="F214" s="192" t="s">
        <v>19</v>
      </c>
      <c r="G214" s="192" t="s">
        <v>20</v>
      </c>
      <c r="H214" s="190" t="s">
        <v>21</v>
      </c>
      <c r="I214" s="3"/>
      <c r="J214" s="59"/>
    </row>
    <row r="215" spans="1:11" s="3" customFormat="1" ht="15" customHeight="1">
      <c r="A215" s="24">
        <v>1</v>
      </c>
      <c r="B215" s="24"/>
      <c r="C215" s="25" t="s">
        <v>23</v>
      </c>
      <c r="D215" s="26">
        <v>3</v>
      </c>
      <c r="E215" s="27">
        <v>79305</v>
      </c>
      <c r="F215" s="28">
        <f t="shared" ref="F215:F218" si="40">E215*D215</f>
        <v>237915</v>
      </c>
      <c r="G215" s="29">
        <v>0</v>
      </c>
      <c r="H215" s="30">
        <f t="shared" ref="H215:H218" si="41">F215-F215*G215</f>
        <v>237915</v>
      </c>
      <c r="I215" s="31">
        <f>E215/1.08</f>
        <v>73430.555555555547</v>
      </c>
      <c r="J215" s="59">
        <f>I215*D215</f>
        <v>220291.66666666663</v>
      </c>
      <c r="K215" s="63"/>
    </row>
    <row r="216" spans="1:11" s="3" customFormat="1" ht="15" customHeight="1">
      <c r="A216" s="24">
        <v>2</v>
      </c>
      <c r="B216" s="24"/>
      <c r="C216" s="25" t="s">
        <v>26</v>
      </c>
      <c r="D216" s="34">
        <v>5</v>
      </c>
      <c r="E216" s="27">
        <v>60043</v>
      </c>
      <c r="F216" s="28">
        <f t="shared" si="40"/>
        <v>300215</v>
      </c>
      <c r="G216" s="29">
        <v>0</v>
      </c>
      <c r="H216" s="30">
        <f t="shared" si="41"/>
        <v>300215</v>
      </c>
      <c r="I216" s="31">
        <f t="shared" ref="I216:I218" si="42">E216/1.08</f>
        <v>55595.370370370365</v>
      </c>
      <c r="J216" s="59">
        <f t="shared" ref="J216:J218" si="43">I216*D216</f>
        <v>277976.8518518518</v>
      </c>
      <c r="K216" s="63"/>
    </row>
    <row r="217" spans="1:11" s="3" customFormat="1" ht="15" customHeight="1">
      <c r="A217" s="24">
        <v>3</v>
      </c>
      <c r="B217" s="24"/>
      <c r="C217" s="25" t="s">
        <v>28</v>
      </c>
      <c r="D217" s="32">
        <v>3</v>
      </c>
      <c r="E217" s="27">
        <v>119943</v>
      </c>
      <c r="F217" s="28">
        <f t="shared" si="40"/>
        <v>359829</v>
      </c>
      <c r="G217" s="29">
        <v>0</v>
      </c>
      <c r="H217" s="30">
        <f t="shared" si="41"/>
        <v>359829</v>
      </c>
      <c r="I217" s="31">
        <f t="shared" si="42"/>
        <v>111058.33333333333</v>
      </c>
      <c r="J217" s="59">
        <f t="shared" si="43"/>
        <v>333175</v>
      </c>
      <c r="K217" s="63"/>
    </row>
    <row r="218" spans="1:11" s="3" customFormat="1" ht="15" customHeight="1">
      <c r="A218" s="14">
        <v>4</v>
      </c>
      <c r="B218" s="223"/>
      <c r="C218" s="25" t="s">
        <v>37</v>
      </c>
      <c r="D218" s="37"/>
      <c r="E218" s="38">
        <v>65934</v>
      </c>
      <c r="F218" s="156">
        <f t="shared" si="40"/>
        <v>0</v>
      </c>
      <c r="G218" s="157">
        <v>0</v>
      </c>
      <c r="H218" s="30">
        <f t="shared" si="41"/>
        <v>0</v>
      </c>
      <c r="I218" s="31">
        <f t="shared" si="42"/>
        <v>61049.999999999993</v>
      </c>
      <c r="J218" s="59">
        <f t="shared" si="43"/>
        <v>0</v>
      </c>
      <c r="K218" s="63"/>
    </row>
    <row r="219" spans="1:11" s="4" customFormat="1" ht="15" customHeight="1">
      <c r="A219" s="224"/>
      <c r="B219" s="40"/>
      <c r="C219" s="41" t="s">
        <v>42</v>
      </c>
      <c r="D219" s="42">
        <f>SUM(D215:D218)</f>
        <v>11</v>
      </c>
      <c r="E219" s="42"/>
      <c r="F219" s="43">
        <f>SUM(F215:F217)</f>
        <v>897959</v>
      </c>
      <c r="G219" s="43"/>
      <c r="H219" s="111">
        <f>SUM(H215:H217)</f>
        <v>897959</v>
      </c>
      <c r="I219" s="45"/>
      <c r="J219" s="64">
        <f>SUM(J215:J218)</f>
        <v>831443.51851851842</v>
      </c>
    </row>
    <row r="220" spans="1:11" s="5" customFormat="1" ht="30" customHeight="1">
      <c r="A220" s="46"/>
      <c r="B220" s="46"/>
      <c r="C220" s="47"/>
      <c r="D220" s="48"/>
      <c r="E220" s="48"/>
      <c r="F220" s="49"/>
      <c r="G220" s="49"/>
      <c r="H220" s="50"/>
      <c r="I220" s="51"/>
      <c r="J220" s="65">
        <f>J219*0.08</f>
        <v>66515.481481481474</v>
      </c>
    </row>
    <row r="221" spans="1:11" s="6" customFormat="1" ht="15" customHeight="1">
      <c r="A221" s="283" t="s">
        <v>43</v>
      </c>
      <c r="B221" s="283"/>
      <c r="C221" s="283"/>
      <c r="D221" s="284" t="s">
        <v>44</v>
      </c>
      <c r="E221" s="284"/>
      <c r="F221" s="54"/>
      <c r="G221" s="54"/>
      <c r="H221" s="55" t="s">
        <v>45</v>
      </c>
      <c r="I221" s="56"/>
      <c r="J221" s="225">
        <f>SUM(J219:J220)</f>
        <v>897958.99999999988</v>
      </c>
    </row>
    <row r="225" spans="1:11" s="1" customFormat="1" ht="15" customHeight="1">
      <c r="A225" s="279" t="s">
        <v>0</v>
      </c>
      <c r="B225" s="279"/>
      <c r="C225" s="279"/>
      <c r="D225" s="279"/>
      <c r="E225" s="279"/>
      <c r="F225" s="279"/>
      <c r="G225" s="279"/>
      <c r="H225" s="279"/>
      <c r="I225" s="3"/>
      <c r="J225" s="59"/>
    </row>
    <row r="226" spans="1:11" s="1" customFormat="1" ht="15" customHeight="1">
      <c r="A226" s="279" t="s">
        <v>1</v>
      </c>
      <c r="B226" s="279"/>
      <c r="C226" s="279"/>
      <c r="D226" s="279"/>
      <c r="E226" s="279"/>
      <c r="F226" s="279"/>
      <c r="G226" s="279"/>
      <c r="H226" s="279"/>
      <c r="I226" s="3"/>
      <c r="J226" s="59"/>
    </row>
    <row r="227" spans="1:11" s="1" customFormat="1" ht="15" customHeight="1">
      <c r="A227" s="279" t="s">
        <v>2</v>
      </c>
      <c r="B227" s="279"/>
      <c r="C227" s="279"/>
      <c r="D227" s="279"/>
      <c r="E227" s="279"/>
      <c r="F227" s="279"/>
      <c r="G227" s="279"/>
      <c r="H227" s="279"/>
      <c r="I227" s="3"/>
      <c r="J227" s="59"/>
    </row>
    <row r="228" spans="1:11" s="1" customFormat="1" ht="15" customHeight="1">
      <c r="A228" s="279" t="s">
        <v>4</v>
      </c>
      <c r="B228" s="279"/>
      <c r="C228" s="279"/>
      <c r="D228" s="279"/>
      <c r="E228" s="279"/>
      <c r="F228" s="279"/>
      <c r="G228" s="279"/>
      <c r="H228" s="279"/>
      <c r="I228" s="3"/>
      <c r="J228" s="59"/>
    </row>
    <row r="229" spans="1:11" s="1" customFormat="1" ht="15" customHeight="1">
      <c r="A229" s="280" t="s">
        <v>6</v>
      </c>
      <c r="B229" s="280"/>
      <c r="C229" s="280"/>
      <c r="D229" s="280"/>
      <c r="E229" s="280"/>
      <c r="F229" s="280"/>
      <c r="G229" s="280"/>
      <c r="H229" s="280"/>
      <c r="I229" s="3"/>
      <c r="J229" s="59"/>
    </row>
    <row r="230" spans="1:11" s="2" customFormat="1" ht="15" customHeight="1">
      <c r="A230" s="9"/>
      <c r="B230" s="9"/>
      <c r="C230" s="9"/>
      <c r="D230" s="281" t="s">
        <v>136</v>
      </c>
      <c r="E230" s="281"/>
      <c r="F230" s="281"/>
      <c r="G230" s="281"/>
      <c r="H230" s="281"/>
      <c r="I230" s="3"/>
      <c r="J230" s="59"/>
    </row>
    <row r="231" spans="1:11" s="1" customFormat="1" ht="27.75" customHeight="1">
      <c r="A231" s="11" t="s">
        <v>8</v>
      </c>
      <c r="B231" s="11"/>
      <c r="C231" s="282" t="s">
        <v>122</v>
      </c>
      <c r="D231" s="282"/>
      <c r="E231" s="282"/>
      <c r="F231" s="282"/>
      <c r="G231" s="282"/>
      <c r="H231" s="282"/>
      <c r="I231" s="15"/>
      <c r="J231" s="59"/>
    </row>
    <row r="232" spans="1:11" s="1" customFormat="1" ht="15" customHeight="1">
      <c r="A232" s="11" t="s">
        <v>9</v>
      </c>
      <c r="B232" s="11"/>
      <c r="C232" s="286" t="s">
        <v>143</v>
      </c>
      <c r="D232" s="286"/>
      <c r="E232" s="286"/>
      <c r="F232" s="286"/>
      <c r="G232" s="11"/>
      <c r="H232" s="16"/>
      <c r="I232" s="17"/>
      <c r="J232" s="60"/>
      <c r="K232" s="74"/>
    </row>
    <row r="233" spans="1:11" s="1" customFormat="1" ht="23.25" customHeight="1">
      <c r="A233" s="11" t="s">
        <v>11</v>
      </c>
      <c r="B233" s="11"/>
      <c r="C233" s="291" t="s">
        <v>144</v>
      </c>
      <c r="D233" s="291"/>
      <c r="E233" s="291"/>
      <c r="F233" s="291"/>
      <c r="G233" s="18"/>
      <c r="H233" s="19" t="s">
        <v>13</v>
      </c>
      <c r="I233" s="3"/>
      <c r="J233" s="59"/>
    </row>
    <row r="234" spans="1:11" s="1" customFormat="1" ht="15" customHeight="1">
      <c r="A234" s="190" t="s">
        <v>14</v>
      </c>
      <c r="B234" s="190"/>
      <c r="C234" s="222"/>
      <c r="D234" s="190" t="s">
        <v>17</v>
      </c>
      <c r="E234" s="191" t="s">
        <v>18</v>
      </c>
      <c r="F234" s="192" t="s">
        <v>19</v>
      </c>
      <c r="G234" s="192" t="s">
        <v>20</v>
      </c>
      <c r="H234" s="190" t="s">
        <v>21</v>
      </c>
      <c r="I234" s="3"/>
      <c r="J234" s="59"/>
    </row>
    <row r="235" spans="1:11" s="3" customFormat="1" ht="15" customHeight="1">
      <c r="A235" s="24">
        <v>1</v>
      </c>
      <c r="B235" s="24"/>
      <c r="C235" s="25" t="s">
        <v>23</v>
      </c>
      <c r="D235" s="26"/>
      <c r="E235" s="27">
        <v>79305</v>
      </c>
      <c r="F235" s="28">
        <f t="shared" ref="F235:F238" si="44">E235*D235</f>
        <v>0</v>
      </c>
      <c r="G235" s="29">
        <v>0</v>
      </c>
      <c r="H235" s="30">
        <f t="shared" ref="H235:H238" si="45">F235-F235*G235</f>
        <v>0</v>
      </c>
      <c r="I235" s="31">
        <f>E235/1.08</f>
        <v>73430.555555555547</v>
      </c>
      <c r="J235" s="59">
        <f>I235*D235</f>
        <v>0</v>
      </c>
      <c r="K235" s="63"/>
    </row>
    <row r="236" spans="1:11" s="3" customFormat="1" ht="15" customHeight="1">
      <c r="A236" s="24">
        <v>2</v>
      </c>
      <c r="B236" s="24"/>
      <c r="C236" s="25" t="s">
        <v>26</v>
      </c>
      <c r="D236" s="34">
        <v>4</v>
      </c>
      <c r="E236" s="27">
        <v>60043</v>
      </c>
      <c r="F236" s="28">
        <f t="shared" si="44"/>
        <v>240172</v>
      </c>
      <c r="G236" s="29">
        <v>0</v>
      </c>
      <c r="H236" s="30">
        <f t="shared" si="45"/>
        <v>240172</v>
      </c>
      <c r="I236" s="31">
        <f t="shared" ref="I236:I238" si="46">E236/1.08</f>
        <v>55595.370370370365</v>
      </c>
      <c r="J236" s="59">
        <f t="shared" ref="J236:J238" si="47">I236*D236</f>
        <v>222381.48148148146</v>
      </c>
      <c r="K236" s="63"/>
    </row>
    <row r="237" spans="1:11" s="3" customFormat="1" ht="15" customHeight="1">
      <c r="A237" s="24">
        <v>3</v>
      </c>
      <c r="B237" s="24"/>
      <c r="C237" s="25" t="s">
        <v>28</v>
      </c>
      <c r="D237" s="32">
        <v>4</v>
      </c>
      <c r="E237" s="27">
        <v>119943</v>
      </c>
      <c r="F237" s="28">
        <f t="shared" si="44"/>
        <v>479772</v>
      </c>
      <c r="G237" s="29">
        <v>0</v>
      </c>
      <c r="H237" s="30">
        <f t="shared" si="45"/>
        <v>479772</v>
      </c>
      <c r="I237" s="31">
        <f t="shared" si="46"/>
        <v>111058.33333333333</v>
      </c>
      <c r="J237" s="59">
        <f t="shared" si="47"/>
        <v>444233.33333333331</v>
      </c>
      <c r="K237" s="63"/>
    </row>
    <row r="238" spans="1:11" s="3" customFormat="1" ht="15" customHeight="1">
      <c r="A238" s="14">
        <v>4</v>
      </c>
      <c r="B238" s="223"/>
      <c r="C238" s="25" t="s">
        <v>37</v>
      </c>
      <c r="D238" s="37">
        <v>4</v>
      </c>
      <c r="E238" s="38">
        <v>65934</v>
      </c>
      <c r="F238" s="156">
        <f t="shared" si="44"/>
        <v>263736</v>
      </c>
      <c r="G238" s="157">
        <v>0</v>
      </c>
      <c r="H238" s="30">
        <f t="shared" si="45"/>
        <v>263736</v>
      </c>
      <c r="I238" s="31">
        <f t="shared" si="46"/>
        <v>61049.999999999993</v>
      </c>
      <c r="J238" s="59">
        <f t="shared" si="47"/>
        <v>244199.99999999997</v>
      </c>
      <c r="K238" s="63"/>
    </row>
    <row r="239" spans="1:11" s="4" customFormat="1" ht="15" customHeight="1">
      <c r="A239" s="224"/>
      <c r="B239" s="40"/>
      <c r="C239" s="41" t="s">
        <v>42</v>
      </c>
      <c r="D239" s="42">
        <f>SUM(D235:D238)</f>
        <v>12</v>
      </c>
      <c r="E239" s="42"/>
      <c r="F239" s="43">
        <f>SUM(F235:F237)</f>
        <v>719944</v>
      </c>
      <c r="G239" s="43"/>
      <c r="H239" s="111">
        <f>SUM(H235:H237)</f>
        <v>719944</v>
      </c>
      <c r="I239" s="45"/>
      <c r="J239" s="64">
        <f>SUM(J235:J238)</f>
        <v>910814.81481481483</v>
      </c>
    </row>
    <row r="240" spans="1:11" s="5" customFormat="1" ht="30" customHeight="1">
      <c r="A240" s="46"/>
      <c r="B240" s="46"/>
      <c r="C240" s="47"/>
      <c r="D240" s="48"/>
      <c r="E240" s="48"/>
      <c r="F240" s="49"/>
      <c r="G240" s="49"/>
      <c r="H240" s="50"/>
      <c r="I240" s="51"/>
      <c r="J240" s="65">
        <f>J239*0.08</f>
        <v>72865.185185185182</v>
      </c>
    </row>
    <row r="241" spans="1:11" s="6" customFormat="1" ht="15" customHeight="1">
      <c r="A241" s="283" t="s">
        <v>43</v>
      </c>
      <c r="B241" s="283"/>
      <c r="C241" s="283"/>
      <c r="D241" s="284" t="s">
        <v>44</v>
      </c>
      <c r="E241" s="284"/>
      <c r="F241" s="54"/>
      <c r="G241" s="54"/>
      <c r="H241" s="55" t="s">
        <v>45</v>
      </c>
      <c r="I241" s="56"/>
      <c r="J241" s="225">
        <f>SUM(J239:J240)</f>
        <v>983680</v>
      </c>
    </row>
    <row r="244" spans="1:11" s="1" customFormat="1" ht="15" customHeight="1">
      <c r="A244" s="279" t="s">
        <v>0</v>
      </c>
      <c r="B244" s="279"/>
      <c r="C244" s="279"/>
      <c r="D244" s="279"/>
      <c r="E244" s="279"/>
      <c r="F244" s="279"/>
      <c r="G244" s="279"/>
      <c r="H244" s="279"/>
      <c r="I244" s="3"/>
      <c r="J244" s="59"/>
    </row>
    <row r="245" spans="1:11" s="1" customFormat="1" ht="15" customHeight="1">
      <c r="A245" s="279" t="s">
        <v>1</v>
      </c>
      <c r="B245" s="279"/>
      <c r="C245" s="279"/>
      <c r="D245" s="279"/>
      <c r="E245" s="279"/>
      <c r="F245" s="279"/>
      <c r="G245" s="279"/>
      <c r="H245" s="279"/>
      <c r="I245" s="3"/>
      <c r="J245" s="59"/>
    </row>
    <row r="246" spans="1:11" s="1" customFormat="1" ht="15" customHeight="1">
      <c r="A246" s="279" t="s">
        <v>2</v>
      </c>
      <c r="B246" s="279"/>
      <c r="C246" s="279"/>
      <c r="D246" s="279"/>
      <c r="E246" s="279"/>
      <c r="F246" s="279"/>
      <c r="G246" s="279"/>
      <c r="H246" s="279"/>
      <c r="I246" s="3"/>
      <c r="J246" s="59"/>
    </row>
    <row r="247" spans="1:11" s="1" customFormat="1" ht="15" customHeight="1">
      <c r="A247" s="279" t="s">
        <v>4</v>
      </c>
      <c r="B247" s="279"/>
      <c r="C247" s="279"/>
      <c r="D247" s="279"/>
      <c r="E247" s="279"/>
      <c r="F247" s="279"/>
      <c r="G247" s="279"/>
      <c r="H247" s="279"/>
      <c r="I247" s="3"/>
      <c r="J247" s="59"/>
    </row>
    <row r="248" spans="1:11" s="1" customFormat="1" ht="15" customHeight="1">
      <c r="A248" s="280" t="s">
        <v>6</v>
      </c>
      <c r="B248" s="280"/>
      <c r="C248" s="280"/>
      <c r="D248" s="280"/>
      <c r="E248" s="280"/>
      <c r="F248" s="280"/>
      <c r="G248" s="280"/>
      <c r="H248" s="280"/>
      <c r="I248" s="3"/>
      <c r="J248" s="59"/>
    </row>
    <row r="249" spans="1:11" s="2" customFormat="1" ht="15" customHeight="1">
      <c r="A249" s="9"/>
      <c r="B249" s="9"/>
      <c r="C249" s="9"/>
      <c r="D249" s="281" t="s">
        <v>136</v>
      </c>
      <c r="E249" s="281"/>
      <c r="F249" s="281"/>
      <c r="G249" s="281"/>
      <c r="H249" s="281"/>
      <c r="I249" s="3"/>
      <c r="J249" s="59"/>
    </row>
    <row r="250" spans="1:11" s="1" customFormat="1" ht="27.75" customHeight="1">
      <c r="A250" s="11" t="s">
        <v>8</v>
      </c>
      <c r="B250" s="11"/>
      <c r="C250" s="282" t="s">
        <v>122</v>
      </c>
      <c r="D250" s="282"/>
      <c r="E250" s="282"/>
      <c r="F250" s="282"/>
      <c r="G250" s="282"/>
      <c r="H250" s="282"/>
      <c r="I250" s="15"/>
      <c r="J250" s="59"/>
    </row>
    <row r="251" spans="1:11" s="1" customFormat="1" ht="15" customHeight="1">
      <c r="A251" s="11" t="s">
        <v>9</v>
      </c>
      <c r="B251" s="11"/>
      <c r="C251" s="286" t="s">
        <v>145</v>
      </c>
      <c r="D251" s="286"/>
      <c r="E251" s="286"/>
      <c r="F251" s="286"/>
      <c r="G251" s="11"/>
      <c r="H251" s="16"/>
      <c r="I251" s="17"/>
      <c r="J251" s="60"/>
      <c r="K251" s="74"/>
    </row>
    <row r="252" spans="1:11" s="1" customFormat="1" ht="23.25" customHeight="1">
      <c r="A252" s="11" t="s">
        <v>11</v>
      </c>
      <c r="B252" s="11"/>
      <c r="C252" s="291" t="s">
        <v>146</v>
      </c>
      <c r="D252" s="291"/>
      <c r="E252" s="291"/>
      <c r="F252" s="291"/>
      <c r="G252" s="18"/>
      <c r="H252" s="19" t="s">
        <v>13</v>
      </c>
      <c r="I252" s="3"/>
      <c r="J252" s="59"/>
    </row>
    <row r="253" spans="1:11" s="1" customFormat="1" ht="15" customHeight="1">
      <c r="A253" s="190" t="s">
        <v>14</v>
      </c>
      <c r="B253" s="190"/>
      <c r="C253" s="222"/>
      <c r="D253" s="190" t="s">
        <v>17</v>
      </c>
      <c r="E253" s="191" t="s">
        <v>18</v>
      </c>
      <c r="F253" s="192" t="s">
        <v>19</v>
      </c>
      <c r="G253" s="192" t="s">
        <v>20</v>
      </c>
      <c r="H253" s="190" t="s">
        <v>21</v>
      </c>
      <c r="I253" s="3"/>
      <c r="J253" s="59"/>
    </row>
    <row r="254" spans="1:11" s="3" customFormat="1" ht="15" customHeight="1">
      <c r="A254" s="24">
        <v>1</v>
      </c>
      <c r="B254" s="24"/>
      <c r="C254" s="25" t="s">
        <v>23</v>
      </c>
      <c r="D254" s="26">
        <v>2</v>
      </c>
      <c r="E254" s="27">
        <v>79305</v>
      </c>
      <c r="F254" s="28">
        <f t="shared" ref="F254:F257" si="48">E254*D254</f>
        <v>158610</v>
      </c>
      <c r="G254" s="29">
        <v>0</v>
      </c>
      <c r="H254" s="30">
        <f t="shared" ref="H254:H257" si="49">F254-F254*G254</f>
        <v>158610</v>
      </c>
      <c r="I254" s="31">
        <f>E254/1.08</f>
        <v>73430.555555555547</v>
      </c>
      <c r="J254" s="59">
        <f>I254*D254</f>
        <v>146861.11111111109</v>
      </c>
      <c r="K254" s="63"/>
    </row>
    <row r="255" spans="1:11" s="3" customFormat="1" ht="15" customHeight="1">
      <c r="A255" s="24">
        <v>2</v>
      </c>
      <c r="B255" s="24"/>
      <c r="C255" s="25" t="s">
        <v>26</v>
      </c>
      <c r="D255" s="34">
        <v>2</v>
      </c>
      <c r="E255" s="27">
        <v>60043</v>
      </c>
      <c r="F255" s="28">
        <f t="shared" si="48"/>
        <v>120086</v>
      </c>
      <c r="G255" s="29">
        <v>0</v>
      </c>
      <c r="H255" s="30">
        <f t="shared" si="49"/>
        <v>120086</v>
      </c>
      <c r="I255" s="31">
        <f t="shared" ref="I255:I257" si="50">E255/1.08</f>
        <v>55595.370370370365</v>
      </c>
      <c r="J255" s="59">
        <f t="shared" ref="J255:J257" si="51">I255*D255</f>
        <v>111190.74074074073</v>
      </c>
      <c r="K255" s="63"/>
    </row>
    <row r="256" spans="1:11" s="3" customFormat="1" ht="15" customHeight="1">
      <c r="A256" s="24">
        <v>3</v>
      </c>
      <c r="B256" s="24"/>
      <c r="C256" s="25" t="s">
        <v>28</v>
      </c>
      <c r="D256" s="32">
        <v>4</v>
      </c>
      <c r="E256" s="27">
        <v>119943</v>
      </c>
      <c r="F256" s="28">
        <f t="shared" si="48"/>
        <v>479772</v>
      </c>
      <c r="G256" s="29">
        <v>0</v>
      </c>
      <c r="H256" s="30">
        <f t="shared" si="49"/>
        <v>479772</v>
      </c>
      <c r="I256" s="31">
        <f t="shared" si="50"/>
        <v>111058.33333333333</v>
      </c>
      <c r="J256" s="59">
        <f t="shared" si="51"/>
        <v>444233.33333333331</v>
      </c>
      <c r="K256" s="63"/>
    </row>
    <row r="257" spans="1:11" s="3" customFormat="1" ht="15" customHeight="1">
      <c r="A257" s="14">
        <v>4</v>
      </c>
      <c r="B257" s="223"/>
      <c r="C257" s="25" t="s">
        <v>37</v>
      </c>
      <c r="D257" s="37">
        <v>2</v>
      </c>
      <c r="E257" s="38">
        <v>65934</v>
      </c>
      <c r="F257" s="156">
        <f t="shared" si="48"/>
        <v>131868</v>
      </c>
      <c r="G257" s="157">
        <v>0</v>
      </c>
      <c r="H257" s="30">
        <f t="shared" si="49"/>
        <v>131868</v>
      </c>
      <c r="I257" s="31">
        <f t="shared" si="50"/>
        <v>61049.999999999993</v>
      </c>
      <c r="J257" s="59">
        <f t="shared" si="51"/>
        <v>122099.99999999999</v>
      </c>
      <c r="K257" s="63"/>
    </row>
    <row r="258" spans="1:11" s="4" customFormat="1" ht="15" customHeight="1">
      <c r="A258" s="224"/>
      <c r="B258" s="40"/>
      <c r="C258" s="41" t="s">
        <v>42</v>
      </c>
      <c r="D258" s="42">
        <f>SUM(D254:D257)</f>
        <v>10</v>
      </c>
      <c r="E258" s="42"/>
      <c r="F258" s="43">
        <f>SUM(F254:F256)</f>
        <v>758468</v>
      </c>
      <c r="G258" s="43"/>
      <c r="H258" s="111">
        <f>SUM(H254:H256)</f>
        <v>758468</v>
      </c>
      <c r="I258" s="45"/>
      <c r="J258" s="64">
        <f>SUM(J254:J257)</f>
        <v>824385.18518518517</v>
      </c>
    </row>
    <row r="259" spans="1:11" s="5" customFormat="1" ht="30" customHeight="1">
      <c r="A259" s="46"/>
      <c r="B259" s="46"/>
      <c r="C259" s="47"/>
      <c r="D259" s="48"/>
      <c r="E259" s="48"/>
      <c r="F259" s="49"/>
      <c r="G259" s="49"/>
      <c r="H259" s="50"/>
      <c r="I259" s="51"/>
      <c r="J259" s="65">
        <f>J258*0.08</f>
        <v>65950.814814814818</v>
      </c>
    </row>
    <row r="260" spans="1:11" s="6" customFormat="1" ht="15" customHeight="1">
      <c r="A260" s="283" t="s">
        <v>43</v>
      </c>
      <c r="B260" s="283"/>
      <c r="C260" s="283"/>
      <c r="D260" s="284" t="s">
        <v>44</v>
      </c>
      <c r="E260" s="284"/>
      <c r="F260" s="54"/>
      <c r="G260" s="54"/>
      <c r="H260" s="55" t="s">
        <v>45</v>
      </c>
      <c r="I260" s="56"/>
      <c r="J260" s="225">
        <f>SUM(J258:J259)</f>
        <v>890336</v>
      </c>
    </row>
    <row r="265" spans="1:11" s="1" customFormat="1" ht="15" customHeight="1">
      <c r="A265" s="279" t="s">
        <v>0</v>
      </c>
      <c r="B265" s="279"/>
      <c r="C265" s="279"/>
      <c r="D265" s="279"/>
      <c r="E265" s="279"/>
      <c r="F265" s="279"/>
      <c r="G265" s="279"/>
      <c r="H265" s="279"/>
      <c r="I265" s="3"/>
      <c r="J265" s="59"/>
    </row>
    <row r="266" spans="1:11" s="1" customFormat="1" ht="15" customHeight="1">
      <c r="A266" s="279" t="s">
        <v>1</v>
      </c>
      <c r="B266" s="279"/>
      <c r="C266" s="279"/>
      <c r="D266" s="279"/>
      <c r="E266" s="279"/>
      <c r="F266" s="279"/>
      <c r="G266" s="279"/>
      <c r="H266" s="279"/>
      <c r="I266" s="3"/>
      <c r="J266" s="59"/>
    </row>
    <row r="267" spans="1:11" s="1" customFormat="1" ht="15" customHeight="1">
      <c r="A267" s="279" t="s">
        <v>2</v>
      </c>
      <c r="B267" s="279"/>
      <c r="C267" s="279"/>
      <c r="D267" s="279"/>
      <c r="E267" s="279"/>
      <c r="F267" s="279"/>
      <c r="G267" s="279"/>
      <c r="H267" s="279"/>
      <c r="I267" s="3"/>
      <c r="J267" s="59"/>
    </row>
    <row r="268" spans="1:11" s="1" customFormat="1" ht="15" customHeight="1">
      <c r="A268" s="279" t="s">
        <v>4</v>
      </c>
      <c r="B268" s="279"/>
      <c r="C268" s="279"/>
      <c r="D268" s="279"/>
      <c r="E268" s="279"/>
      <c r="F268" s="279"/>
      <c r="G268" s="279"/>
      <c r="H268" s="279"/>
      <c r="I268" s="3"/>
      <c r="J268" s="59"/>
    </row>
    <row r="269" spans="1:11" s="1" customFormat="1" ht="15" customHeight="1">
      <c r="A269" s="280" t="s">
        <v>6</v>
      </c>
      <c r="B269" s="280"/>
      <c r="C269" s="280"/>
      <c r="D269" s="280"/>
      <c r="E269" s="280"/>
      <c r="F269" s="280"/>
      <c r="G269" s="280"/>
      <c r="H269" s="280"/>
      <c r="I269" s="3"/>
      <c r="J269" s="59"/>
    </row>
    <row r="270" spans="1:11" s="2" customFormat="1" ht="15" customHeight="1">
      <c r="A270" s="9"/>
      <c r="B270" s="9"/>
      <c r="C270" s="9"/>
      <c r="D270" s="281" t="s">
        <v>136</v>
      </c>
      <c r="E270" s="281"/>
      <c r="F270" s="281"/>
      <c r="G270" s="281"/>
      <c r="H270" s="281"/>
      <c r="I270" s="3"/>
      <c r="J270" s="59"/>
    </row>
    <row r="271" spans="1:11" s="1" customFormat="1" ht="27.75" customHeight="1">
      <c r="A271" s="11" t="s">
        <v>8</v>
      </c>
      <c r="B271" s="11"/>
      <c r="C271" s="282" t="s">
        <v>122</v>
      </c>
      <c r="D271" s="282"/>
      <c r="E271" s="282"/>
      <c r="F271" s="282"/>
      <c r="G271" s="282"/>
      <c r="H271" s="282"/>
      <c r="I271" s="15"/>
      <c r="J271" s="59"/>
    </row>
    <row r="272" spans="1:11" s="1" customFormat="1" ht="15" customHeight="1">
      <c r="A272" s="11" t="s">
        <v>9</v>
      </c>
      <c r="B272" s="11"/>
      <c r="C272" s="286" t="s">
        <v>147</v>
      </c>
      <c r="D272" s="286"/>
      <c r="E272" s="286"/>
      <c r="F272" s="286"/>
      <c r="G272" s="11"/>
      <c r="H272" s="16"/>
      <c r="I272" s="17"/>
      <c r="J272" s="60"/>
      <c r="K272" s="74"/>
    </row>
    <row r="273" spans="1:11" s="1" customFormat="1" ht="23.25" customHeight="1">
      <c r="A273" s="11" t="s">
        <v>11</v>
      </c>
      <c r="B273" s="11"/>
      <c r="C273" s="291" t="s">
        <v>148</v>
      </c>
      <c r="D273" s="291"/>
      <c r="E273" s="291"/>
      <c r="F273" s="291"/>
      <c r="G273" s="18"/>
      <c r="H273" s="19" t="s">
        <v>13</v>
      </c>
      <c r="I273" s="3"/>
      <c r="J273" s="59"/>
    </row>
    <row r="274" spans="1:11" s="1" customFormat="1" ht="15" customHeight="1">
      <c r="A274" s="190" t="s">
        <v>14</v>
      </c>
      <c r="B274" s="190"/>
      <c r="C274" s="222"/>
      <c r="D274" s="190" t="s">
        <v>17</v>
      </c>
      <c r="E274" s="191" t="s">
        <v>18</v>
      </c>
      <c r="F274" s="192" t="s">
        <v>19</v>
      </c>
      <c r="G274" s="192" t="s">
        <v>20</v>
      </c>
      <c r="H274" s="190" t="s">
        <v>21</v>
      </c>
      <c r="I274" s="3"/>
      <c r="J274" s="59"/>
    </row>
    <row r="275" spans="1:11" s="3" customFormat="1" ht="15" customHeight="1">
      <c r="A275" s="24">
        <v>1</v>
      </c>
      <c r="B275" s="24"/>
      <c r="C275" s="25" t="s">
        <v>23</v>
      </c>
      <c r="D275" s="26">
        <v>3</v>
      </c>
      <c r="E275" s="27">
        <v>79305</v>
      </c>
      <c r="F275" s="28">
        <f t="shared" ref="F275:F278" si="52">E275*D275</f>
        <v>237915</v>
      </c>
      <c r="G275" s="29">
        <v>0</v>
      </c>
      <c r="H275" s="30">
        <f t="shared" ref="H275:H278" si="53">F275-F275*G275</f>
        <v>237915</v>
      </c>
      <c r="I275" s="31">
        <f>E275/1.08</f>
        <v>73430.555555555547</v>
      </c>
      <c r="J275" s="59">
        <f>I275*D275</f>
        <v>220291.66666666663</v>
      </c>
      <c r="K275" s="63"/>
    </row>
    <row r="276" spans="1:11" s="3" customFormat="1" ht="15" customHeight="1">
      <c r="A276" s="24">
        <v>2</v>
      </c>
      <c r="B276" s="24"/>
      <c r="C276" s="25" t="s">
        <v>26</v>
      </c>
      <c r="D276" s="34">
        <v>3</v>
      </c>
      <c r="E276" s="27">
        <v>60043</v>
      </c>
      <c r="F276" s="28">
        <f t="shared" si="52"/>
        <v>180129</v>
      </c>
      <c r="G276" s="29">
        <v>0</v>
      </c>
      <c r="H276" s="30">
        <f t="shared" si="53"/>
        <v>180129</v>
      </c>
      <c r="I276" s="31">
        <f t="shared" ref="I276:I278" si="54">E276/1.08</f>
        <v>55595.370370370365</v>
      </c>
      <c r="J276" s="59">
        <f t="shared" ref="J276:J278" si="55">I276*D276</f>
        <v>166786.11111111109</v>
      </c>
      <c r="K276" s="63"/>
    </row>
    <row r="277" spans="1:11" s="3" customFormat="1" ht="15" customHeight="1">
      <c r="A277" s="24">
        <v>3</v>
      </c>
      <c r="B277" s="24"/>
      <c r="C277" s="25" t="s">
        <v>28</v>
      </c>
      <c r="D277" s="32">
        <v>3</v>
      </c>
      <c r="E277" s="27">
        <v>119943</v>
      </c>
      <c r="F277" s="28">
        <f t="shared" si="52"/>
        <v>359829</v>
      </c>
      <c r="G277" s="29">
        <v>0</v>
      </c>
      <c r="H277" s="30">
        <f t="shared" si="53"/>
        <v>359829</v>
      </c>
      <c r="I277" s="31">
        <f t="shared" si="54"/>
        <v>111058.33333333333</v>
      </c>
      <c r="J277" s="59">
        <f t="shared" si="55"/>
        <v>333175</v>
      </c>
      <c r="K277" s="63"/>
    </row>
    <row r="278" spans="1:11" s="3" customFormat="1" ht="15" customHeight="1">
      <c r="A278" s="14">
        <v>4</v>
      </c>
      <c r="B278" s="223"/>
      <c r="C278" s="25" t="s">
        <v>37</v>
      </c>
      <c r="D278" s="37">
        <v>2</v>
      </c>
      <c r="E278" s="38">
        <v>65934</v>
      </c>
      <c r="F278" s="156">
        <f t="shared" si="52"/>
        <v>131868</v>
      </c>
      <c r="G278" s="157">
        <v>0</v>
      </c>
      <c r="H278" s="30">
        <f t="shared" si="53"/>
        <v>131868</v>
      </c>
      <c r="I278" s="31">
        <f t="shared" si="54"/>
        <v>61049.999999999993</v>
      </c>
      <c r="J278" s="59">
        <f t="shared" si="55"/>
        <v>122099.99999999999</v>
      </c>
      <c r="K278" s="63"/>
    </row>
    <row r="279" spans="1:11" s="4" customFormat="1" ht="15" customHeight="1">
      <c r="A279" s="224"/>
      <c r="B279" s="40"/>
      <c r="C279" s="41" t="s">
        <v>42</v>
      </c>
      <c r="D279" s="42">
        <f>SUM(D275:D278)</f>
        <v>11</v>
      </c>
      <c r="E279" s="42"/>
      <c r="F279" s="43">
        <f>SUM(F275:F277)</f>
        <v>777873</v>
      </c>
      <c r="G279" s="43"/>
      <c r="H279" s="111">
        <f>SUM(H275:H277)</f>
        <v>777873</v>
      </c>
      <c r="I279" s="45"/>
      <c r="J279" s="64">
        <f>SUM(J275:J278)</f>
        <v>842352.77777777775</v>
      </c>
    </row>
    <row r="280" spans="1:11" s="5" customFormat="1" ht="30" customHeight="1">
      <c r="A280" s="46"/>
      <c r="B280" s="46"/>
      <c r="C280" s="47"/>
      <c r="D280" s="48"/>
      <c r="E280" s="48"/>
      <c r="F280" s="49"/>
      <c r="G280" s="49"/>
      <c r="H280" s="50"/>
      <c r="I280" s="51"/>
      <c r="J280" s="65">
        <f>J279*0.08</f>
        <v>67388.222222222219</v>
      </c>
    </row>
    <row r="281" spans="1:11" s="6" customFormat="1" ht="15" customHeight="1">
      <c r="A281" s="283" t="s">
        <v>43</v>
      </c>
      <c r="B281" s="283"/>
      <c r="C281" s="283"/>
      <c r="D281" s="284" t="s">
        <v>44</v>
      </c>
      <c r="E281" s="284"/>
      <c r="F281" s="54"/>
      <c r="G281" s="54"/>
      <c r="H281" s="55" t="s">
        <v>45</v>
      </c>
      <c r="I281" s="56"/>
      <c r="J281" s="225">
        <f>SUM(J279:J280)</f>
        <v>909741</v>
      </c>
    </row>
    <row r="285" spans="1:11" s="1" customFormat="1" ht="15" customHeight="1">
      <c r="A285" s="279" t="s">
        <v>0</v>
      </c>
      <c r="B285" s="279"/>
      <c r="C285" s="279"/>
      <c r="D285" s="279"/>
      <c r="E285" s="279"/>
      <c r="F285" s="279"/>
      <c r="G285" s="279"/>
      <c r="H285" s="279"/>
      <c r="I285" s="3"/>
      <c r="J285" s="59"/>
    </row>
    <row r="286" spans="1:11" s="1" customFormat="1" ht="15" customHeight="1">
      <c r="A286" s="279" t="s">
        <v>1</v>
      </c>
      <c r="B286" s="279"/>
      <c r="C286" s="279"/>
      <c r="D286" s="279"/>
      <c r="E286" s="279"/>
      <c r="F286" s="279"/>
      <c r="G286" s="279"/>
      <c r="H286" s="279"/>
      <c r="I286" s="3"/>
      <c r="J286" s="59"/>
    </row>
    <row r="287" spans="1:11" s="1" customFormat="1" ht="15" customHeight="1">
      <c r="A287" s="279" t="s">
        <v>2</v>
      </c>
      <c r="B287" s="279"/>
      <c r="C287" s="279"/>
      <c r="D287" s="279"/>
      <c r="E287" s="279"/>
      <c r="F287" s="279"/>
      <c r="G287" s="279"/>
      <c r="H287" s="279"/>
      <c r="I287" s="3"/>
      <c r="J287" s="59"/>
    </row>
    <row r="288" spans="1:11" s="1" customFormat="1" ht="15" customHeight="1">
      <c r="A288" s="279" t="s">
        <v>4</v>
      </c>
      <c r="B288" s="279"/>
      <c r="C288" s="279"/>
      <c r="D288" s="279"/>
      <c r="E288" s="279"/>
      <c r="F288" s="279"/>
      <c r="G288" s="279"/>
      <c r="H288" s="279"/>
      <c r="I288" s="3"/>
      <c r="J288" s="59"/>
    </row>
    <row r="289" spans="1:11" s="1" customFormat="1" ht="15" customHeight="1">
      <c r="A289" s="280" t="s">
        <v>6</v>
      </c>
      <c r="B289" s="280"/>
      <c r="C289" s="280"/>
      <c r="D289" s="280"/>
      <c r="E289" s="280"/>
      <c r="F289" s="280"/>
      <c r="G289" s="280"/>
      <c r="H289" s="280"/>
      <c r="I289" s="3"/>
      <c r="J289" s="59"/>
    </row>
    <row r="290" spans="1:11" s="2" customFormat="1" ht="15" customHeight="1">
      <c r="A290" s="9"/>
      <c r="B290" s="9"/>
      <c r="C290" s="9"/>
      <c r="D290" s="281" t="s">
        <v>149</v>
      </c>
      <c r="E290" s="281"/>
      <c r="F290" s="281"/>
      <c r="G290" s="281"/>
      <c r="H290" s="281"/>
      <c r="I290" s="3"/>
      <c r="J290" s="59"/>
    </row>
    <row r="291" spans="1:11" s="1" customFormat="1" ht="27.75" customHeight="1">
      <c r="A291" s="11" t="s">
        <v>8</v>
      </c>
      <c r="B291" s="11"/>
      <c r="C291" s="282" t="s">
        <v>122</v>
      </c>
      <c r="D291" s="282"/>
      <c r="E291" s="282"/>
      <c r="F291" s="282"/>
      <c r="G291" s="282"/>
      <c r="H291" s="282"/>
      <c r="I291" s="15"/>
      <c r="J291" s="59"/>
    </row>
    <row r="292" spans="1:11" s="1" customFormat="1" ht="15" customHeight="1">
      <c r="A292" s="11" t="s">
        <v>9</v>
      </c>
      <c r="B292" s="11"/>
      <c r="C292" s="286" t="s">
        <v>150</v>
      </c>
      <c r="D292" s="286"/>
      <c r="E292" s="286"/>
      <c r="F292" s="286"/>
      <c r="G292" s="11"/>
      <c r="H292" s="16"/>
      <c r="I292" s="17"/>
      <c r="J292" s="60"/>
      <c r="K292" s="74"/>
    </row>
    <row r="293" spans="1:11" s="1" customFormat="1" ht="23.25" customHeight="1">
      <c r="A293" s="11" t="s">
        <v>11</v>
      </c>
      <c r="B293" s="11"/>
      <c r="C293" s="291"/>
      <c r="D293" s="291"/>
      <c r="E293" s="291"/>
      <c r="F293" s="291"/>
      <c r="G293" s="18"/>
      <c r="H293" s="19" t="s">
        <v>13</v>
      </c>
      <c r="I293" s="3"/>
      <c r="J293" s="59"/>
    </row>
    <row r="294" spans="1:11" s="1" customFormat="1" ht="15" customHeight="1">
      <c r="A294" s="190" t="s">
        <v>14</v>
      </c>
      <c r="B294" s="190"/>
      <c r="C294" s="222"/>
      <c r="D294" s="190" t="s">
        <v>17</v>
      </c>
      <c r="E294" s="191" t="s">
        <v>18</v>
      </c>
      <c r="F294" s="192" t="s">
        <v>19</v>
      </c>
      <c r="G294" s="192" t="s">
        <v>20</v>
      </c>
      <c r="H294" s="190" t="s">
        <v>21</v>
      </c>
      <c r="I294" s="3"/>
      <c r="J294" s="59"/>
    </row>
    <row r="295" spans="1:11" s="3" customFormat="1" ht="15" customHeight="1">
      <c r="A295" s="24">
        <v>1</v>
      </c>
      <c r="B295" s="24"/>
      <c r="C295" s="25" t="s">
        <v>23</v>
      </c>
      <c r="D295" s="26">
        <v>3</v>
      </c>
      <c r="E295" s="27">
        <v>79305</v>
      </c>
      <c r="F295" s="28">
        <f t="shared" ref="F295:F298" si="56">E295*D295</f>
        <v>237915</v>
      </c>
      <c r="G295" s="29">
        <v>0</v>
      </c>
      <c r="H295" s="30">
        <f t="shared" ref="H295:H298" si="57">F295-F295*G295</f>
        <v>237915</v>
      </c>
      <c r="I295" s="31">
        <f>E295/1.08</f>
        <v>73430.555555555547</v>
      </c>
      <c r="J295" s="59">
        <f>I295*D295</f>
        <v>220291.66666666663</v>
      </c>
      <c r="K295" s="63"/>
    </row>
    <row r="296" spans="1:11" s="3" customFormat="1" ht="15" customHeight="1">
      <c r="A296" s="24">
        <v>2</v>
      </c>
      <c r="B296" s="24"/>
      <c r="C296" s="25" t="s">
        <v>26</v>
      </c>
      <c r="D296" s="34">
        <v>3</v>
      </c>
      <c r="E296" s="27">
        <v>60043</v>
      </c>
      <c r="F296" s="28">
        <f t="shared" si="56"/>
        <v>180129</v>
      </c>
      <c r="G296" s="29">
        <v>0</v>
      </c>
      <c r="H296" s="30">
        <f t="shared" si="57"/>
        <v>180129</v>
      </c>
      <c r="I296" s="31">
        <f t="shared" ref="I296:I298" si="58">E296/1.08</f>
        <v>55595.370370370365</v>
      </c>
      <c r="J296" s="59">
        <f t="shared" ref="J296:J298" si="59">I296*D296</f>
        <v>166786.11111111109</v>
      </c>
      <c r="K296" s="63"/>
    </row>
    <row r="297" spans="1:11" s="3" customFormat="1" ht="15" customHeight="1">
      <c r="A297" s="24">
        <v>3</v>
      </c>
      <c r="B297" s="24"/>
      <c r="C297" s="25" t="s">
        <v>28</v>
      </c>
      <c r="D297" s="32">
        <v>3</v>
      </c>
      <c r="E297" s="27">
        <v>119943</v>
      </c>
      <c r="F297" s="28">
        <f t="shared" si="56"/>
        <v>359829</v>
      </c>
      <c r="G297" s="29">
        <v>0</v>
      </c>
      <c r="H297" s="30">
        <f t="shared" si="57"/>
        <v>359829</v>
      </c>
      <c r="I297" s="31">
        <f t="shared" si="58"/>
        <v>111058.33333333333</v>
      </c>
      <c r="J297" s="59">
        <f t="shared" si="59"/>
        <v>333175</v>
      </c>
      <c r="K297" s="63"/>
    </row>
    <row r="298" spans="1:11" s="3" customFormat="1" ht="15" customHeight="1">
      <c r="A298" s="14">
        <v>4</v>
      </c>
      <c r="B298" s="223"/>
      <c r="C298" s="25" t="s">
        <v>37</v>
      </c>
      <c r="D298" s="37">
        <v>3</v>
      </c>
      <c r="E298" s="38">
        <v>65934</v>
      </c>
      <c r="F298" s="156">
        <f t="shared" si="56"/>
        <v>197802</v>
      </c>
      <c r="G298" s="157">
        <v>0</v>
      </c>
      <c r="H298" s="30">
        <f t="shared" si="57"/>
        <v>197802</v>
      </c>
      <c r="I298" s="31">
        <f t="shared" si="58"/>
        <v>61049.999999999993</v>
      </c>
      <c r="J298" s="59">
        <f t="shared" si="59"/>
        <v>183149.99999999997</v>
      </c>
      <c r="K298" s="63"/>
    </row>
    <row r="299" spans="1:11" s="4" customFormat="1" ht="15" customHeight="1">
      <c r="A299" s="224"/>
      <c r="B299" s="40"/>
      <c r="C299" s="41" t="s">
        <v>42</v>
      </c>
      <c r="D299" s="42">
        <f>SUM(D295:D298)</f>
        <v>12</v>
      </c>
      <c r="E299" s="42"/>
      <c r="F299" s="43">
        <f>SUM(F295:F297)</f>
        <v>777873</v>
      </c>
      <c r="G299" s="43"/>
      <c r="H299" s="111">
        <f>SUM(H295:H297)</f>
        <v>777873</v>
      </c>
      <c r="I299" s="45"/>
      <c r="J299" s="64">
        <f>SUM(J295:J298)</f>
        <v>903402.77777777775</v>
      </c>
    </row>
    <row r="300" spans="1:11" s="5" customFormat="1" ht="30" customHeight="1">
      <c r="A300" s="46"/>
      <c r="B300" s="46"/>
      <c r="C300" s="47"/>
      <c r="D300" s="48"/>
      <c r="E300" s="48"/>
      <c r="F300" s="49"/>
      <c r="G300" s="49"/>
      <c r="H300" s="50"/>
      <c r="I300" s="51"/>
      <c r="J300" s="65">
        <f>J299*0.08</f>
        <v>72272.222222222219</v>
      </c>
    </row>
    <row r="301" spans="1:11" s="6" customFormat="1" ht="15" customHeight="1">
      <c r="A301" s="283" t="s">
        <v>43</v>
      </c>
      <c r="B301" s="283"/>
      <c r="C301" s="283"/>
      <c r="D301" s="284" t="s">
        <v>44</v>
      </c>
      <c r="E301" s="284"/>
      <c r="F301" s="54"/>
      <c r="G301" s="54"/>
      <c r="H301" s="55" t="s">
        <v>45</v>
      </c>
      <c r="I301" s="56"/>
      <c r="J301" s="225">
        <f>SUM(J299:J300)</f>
        <v>975675</v>
      </c>
    </row>
    <row r="305" spans="1:11" s="1" customFormat="1" ht="15" customHeight="1">
      <c r="A305" s="279" t="s">
        <v>0</v>
      </c>
      <c r="B305" s="279"/>
      <c r="C305" s="279"/>
      <c r="D305" s="279"/>
      <c r="E305" s="279"/>
      <c r="F305" s="279"/>
      <c r="G305" s="279"/>
      <c r="H305" s="279"/>
      <c r="I305" s="3"/>
      <c r="J305" s="59"/>
    </row>
    <row r="306" spans="1:11" s="1" customFormat="1" ht="15" customHeight="1">
      <c r="A306" s="279" t="s">
        <v>1</v>
      </c>
      <c r="B306" s="279"/>
      <c r="C306" s="279"/>
      <c r="D306" s="279"/>
      <c r="E306" s="279"/>
      <c r="F306" s="279"/>
      <c r="G306" s="279"/>
      <c r="H306" s="279"/>
      <c r="I306" s="3"/>
      <c r="J306" s="59"/>
    </row>
    <row r="307" spans="1:11" s="1" customFormat="1" ht="15" customHeight="1">
      <c r="A307" s="279" t="s">
        <v>2</v>
      </c>
      <c r="B307" s="279"/>
      <c r="C307" s="279"/>
      <c r="D307" s="279"/>
      <c r="E307" s="279"/>
      <c r="F307" s="279"/>
      <c r="G307" s="279"/>
      <c r="H307" s="279"/>
      <c r="I307" s="3"/>
      <c r="J307" s="59"/>
    </row>
    <row r="308" spans="1:11" s="1" customFormat="1" ht="15" customHeight="1">
      <c r="A308" s="279" t="s">
        <v>4</v>
      </c>
      <c r="B308" s="279"/>
      <c r="C308" s="279"/>
      <c r="D308" s="279"/>
      <c r="E308" s="279"/>
      <c r="F308" s="279"/>
      <c r="G308" s="279"/>
      <c r="H308" s="279"/>
      <c r="I308" s="3"/>
      <c r="J308" s="59"/>
    </row>
    <row r="309" spans="1:11" s="1" customFormat="1" ht="15" customHeight="1">
      <c r="A309" s="280" t="s">
        <v>6</v>
      </c>
      <c r="B309" s="280"/>
      <c r="C309" s="280"/>
      <c r="D309" s="280"/>
      <c r="E309" s="280"/>
      <c r="F309" s="280"/>
      <c r="G309" s="280"/>
      <c r="H309" s="280"/>
      <c r="I309" s="3"/>
      <c r="J309" s="59"/>
    </row>
    <row r="310" spans="1:11" s="2" customFormat="1" ht="15" customHeight="1">
      <c r="A310" s="9"/>
      <c r="B310" s="9"/>
      <c r="C310" s="9"/>
      <c r="D310" s="281" t="s">
        <v>149</v>
      </c>
      <c r="E310" s="281"/>
      <c r="F310" s="281"/>
      <c r="G310" s="281"/>
      <c r="H310" s="281"/>
      <c r="I310" s="3"/>
      <c r="J310" s="59"/>
    </row>
    <row r="311" spans="1:11" s="1" customFormat="1" ht="27.75" customHeight="1">
      <c r="A311" s="11" t="s">
        <v>8</v>
      </c>
      <c r="B311" s="11"/>
      <c r="C311" s="282" t="s">
        <v>122</v>
      </c>
      <c r="D311" s="282"/>
      <c r="E311" s="282"/>
      <c r="F311" s="282"/>
      <c r="G311" s="282"/>
      <c r="H311" s="282"/>
      <c r="I311" s="15"/>
      <c r="J311" s="59"/>
    </row>
    <row r="312" spans="1:11" s="1" customFormat="1" ht="15" customHeight="1">
      <c r="A312" s="11" t="s">
        <v>9</v>
      </c>
      <c r="B312" s="11"/>
      <c r="C312" s="286" t="s">
        <v>151</v>
      </c>
      <c r="D312" s="286"/>
      <c r="E312" s="286"/>
      <c r="F312" s="286"/>
      <c r="G312" s="11"/>
      <c r="H312" s="16"/>
      <c r="I312" s="17"/>
      <c r="J312" s="60"/>
      <c r="K312" s="74"/>
    </row>
    <row r="313" spans="1:11" s="1" customFormat="1" ht="23.25" customHeight="1">
      <c r="A313" s="11" t="s">
        <v>11</v>
      </c>
      <c r="B313" s="11"/>
      <c r="C313" s="291"/>
      <c r="D313" s="291"/>
      <c r="E313" s="291"/>
      <c r="F313" s="291"/>
      <c r="G313" s="18"/>
      <c r="H313" s="19" t="s">
        <v>13</v>
      </c>
      <c r="I313" s="3"/>
      <c r="J313" s="59"/>
    </row>
    <row r="314" spans="1:11" s="1" customFormat="1" ht="15" customHeight="1">
      <c r="A314" s="190" t="s">
        <v>14</v>
      </c>
      <c r="B314" s="190"/>
      <c r="C314" s="222"/>
      <c r="D314" s="190" t="s">
        <v>17</v>
      </c>
      <c r="E314" s="191" t="s">
        <v>18</v>
      </c>
      <c r="F314" s="192" t="s">
        <v>19</v>
      </c>
      <c r="G314" s="192" t="s">
        <v>20</v>
      </c>
      <c r="H314" s="190" t="s">
        <v>21</v>
      </c>
      <c r="I314" s="3"/>
      <c r="J314" s="59"/>
    </row>
    <row r="315" spans="1:11" s="3" customFormat="1" ht="15" customHeight="1">
      <c r="A315" s="24">
        <v>1</v>
      </c>
      <c r="B315" s="24"/>
      <c r="C315" s="25" t="s">
        <v>23</v>
      </c>
      <c r="D315" s="26">
        <v>4</v>
      </c>
      <c r="E315" s="27">
        <v>79305</v>
      </c>
      <c r="F315" s="28">
        <f t="shared" ref="F315:F318" si="60">E315*D315</f>
        <v>317220</v>
      </c>
      <c r="G315" s="29">
        <v>0</v>
      </c>
      <c r="H315" s="30">
        <f t="shared" ref="H315:H318" si="61">F315-F315*G315</f>
        <v>317220</v>
      </c>
      <c r="I315" s="31">
        <f>E315/1.08</f>
        <v>73430.555555555547</v>
      </c>
      <c r="J315" s="59">
        <f>I315*D315</f>
        <v>293722.22222222219</v>
      </c>
      <c r="K315" s="63"/>
    </row>
    <row r="316" spans="1:11" s="3" customFormat="1" ht="15" customHeight="1">
      <c r="A316" s="24">
        <v>2</v>
      </c>
      <c r="B316" s="24"/>
      <c r="C316" s="25" t="s">
        <v>26</v>
      </c>
      <c r="D316" s="34">
        <v>4</v>
      </c>
      <c r="E316" s="27">
        <v>60043</v>
      </c>
      <c r="F316" s="28">
        <f t="shared" si="60"/>
        <v>240172</v>
      </c>
      <c r="G316" s="29">
        <v>0</v>
      </c>
      <c r="H316" s="30">
        <f t="shared" si="61"/>
        <v>240172</v>
      </c>
      <c r="I316" s="31">
        <f t="shared" ref="I316:I318" si="62">E316/1.08</f>
        <v>55595.370370370365</v>
      </c>
      <c r="J316" s="59">
        <f t="shared" ref="J316:J318" si="63">I316*D316</f>
        <v>222381.48148148146</v>
      </c>
      <c r="K316" s="63"/>
    </row>
    <row r="317" spans="1:11" s="3" customFormat="1" ht="15" customHeight="1">
      <c r="A317" s="24">
        <v>3</v>
      </c>
      <c r="B317" s="24"/>
      <c r="C317" s="25" t="s">
        <v>28</v>
      </c>
      <c r="D317" s="32">
        <v>4</v>
      </c>
      <c r="E317" s="27">
        <v>119943</v>
      </c>
      <c r="F317" s="28">
        <f t="shared" si="60"/>
        <v>479772</v>
      </c>
      <c r="G317" s="29">
        <v>0</v>
      </c>
      <c r="H317" s="30">
        <f t="shared" si="61"/>
        <v>479772</v>
      </c>
      <c r="I317" s="31">
        <f t="shared" si="62"/>
        <v>111058.33333333333</v>
      </c>
      <c r="J317" s="59">
        <f t="shared" si="63"/>
        <v>444233.33333333331</v>
      </c>
      <c r="K317" s="63"/>
    </row>
    <row r="318" spans="1:11" s="3" customFormat="1" ht="15" customHeight="1">
      <c r="A318" s="14">
        <v>4</v>
      </c>
      <c r="B318" s="223"/>
      <c r="C318" s="25" t="s">
        <v>37</v>
      </c>
      <c r="D318" s="37">
        <v>2</v>
      </c>
      <c r="E318" s="38">
        <v>65934</v>
      </c>
      <c r="F318" s="156">
        <f t="shared" si="60"/>
        <v>131868</v>
      </c>
      <c r="G318" s="157">
        <v>0</v>
      </c>
      <c r="H318" s="30">
        <f t="shared" si="61"/>
        <v>131868</v>
      </c>
      <c r="I318" s="31">
        <f t="shared" si="62"/>
        <v>61049.999999999993</v>
      </c>
      <c r="J318" s="59">
        <f t="shared" si="63"/>
        <v>122099.99999999999</v>
      </c>
      <c r="K318" s="63"/>
    </row>
    <row r="319" spans="1:11" s="4" customFormat="1" ht="15" customHeight="1">
      <c r="A319" s="224"/>
      <c r="B319" s="40"/>
      <c r="C319" s="41" t="s">
        <v>42</v>
      </c>
      <c r="D319" s="42">
        <f>SUM(D315:D318)</f>
        <v>14</v>
      </c>
      <c r="E319" s="42"/>
      <c r="F319" s="43">
        <f>SUM(F315:F317)</f>
        <v>1037164</v>
      </c>
      <c r="G319" s="43"/>
      <c r="H319" s="111">
        <f>SUM(H315:H317)</f>
        <v>1037164</v>
      </c>
      <c r="I319" s="45"/>
      <c r="J319" s="64">
        <f>SUM(J315:J318)</f>
        <v>1082437.0370370368</v>
      </c>
    </row>
    <row r="320" spans="1:11" s="5" customFormat="1" ht="30" customHeight="1">
      <c r="A320" s="46"/>
      <c r="B320" s="46"/>
      <c r="C320" s="47"/>
      <c r="D320" s="48"/>
      <c r="E320" s="48"/>
      <c r="F320" s="49"/>
      <c r="G320" s="49"/>
      <c r="H320" s="50"/>
      <c r="I320" s="51"/>
      <c r="J320" s="65">
        <f>J319*0.08</f>
        <v>86594.962962962949</v>
      </c>
    </row>
    <row r="321" spans="1:11" s="6" customFormat="1" ht="15" customHeight="1">
      <c r="A321" s="283" t="s">
        <v>43</v>
      </c>
      <c r="B321" s="283"/>
      <c r="C321" s="283"/>
      <c r="D321" s="284" t="s">
        <v>44</v>
      </c>
      <c r="E321" s="284"/>
      <c r="F321" s="54"/>
      <c r="G321" s="54"/>
      <c r="H321" s="55" t="s">
        <v>45</v>
      </c>
      <c r="I321" s="56"/>
      <c r="J321" s="225">
        <f>SUM(J319:J320)</f>
        <v>1169031.9999999998</v>
      </c>
    </row>
    <row r="324" spans="1:11" s="1" customFormat="1" ht="15" customHeight="1">
      <c r="A324" s="279" t="s">
        <v>0</v>
      </c>
      <c r="B324" s="279"/>
      <c r="C324" s="279"/>
      <c r="D324" s="279"/>
      <c r="E324" s="279"/>
      <c r="F324" s="279"/>
      <c r="G324" s="279"/>
      <c r="H324" s="279"/>
      <c r="I324" s="3"/>
      <c r="J324" s="59"/>
    </row>
    <row r="325" spans="1:11" s="1" customFormat="1" ht="15" customHeight="1">
      <c r="A325" s="279" t="s">
        <v>1</v>
      </c>
      <c r="B325" s="279"/>
      <c r="C325" s="279"/>
      <c r="D325" s="279"/>
      <c r="E325" s="279"/>
      <c r="F325" s="279"/>
      <c r="G325" s="279"/>
      <c r="H325" s="279"/>
      <c r="I325" s="3"/>
      <c r="J325" s="59"/>
    </row>
    <row r="326" spans="1:11" s="1" customFormat="1" ht="15" customHeight="1">
      <c r="A326" s="279" t="s">
        <v>2</v>
      </c>
      <c r="B326" s="279"/>
      <c r="C326" s="279"/>
      <c r="D326" s="279"/>
      <c r="E326" s="279"/>
      <c r="F326" s="279"/>
      <c r="G326" s="279"/>
      <c r="H326" s="279"/>
      <c r="I326" s="3"/>
      <c r="J326" s="59"/>
    </row>
    <row r="327" spans="1:11" s="1" customFormat="1" ht="15" customHeight="1">
      <c r="A327" s="279" t="s">
        <v>4</v>
      </c>
      <c r="B327" s="279"/>
      <c r="C327" s="279"/>
      <c r="D327" s="279"/>
      <c r="E327" s="279"/>
      <c r="F327" s="279"/>
      <c r="G327" s="279"/>
      <c r="H327" s="279"/>
      <c r="I327" s="3"/>
      <c r="J327" s="59"/>
    </row>
    <row r="328" spans="1:11" s="1" customFormat="1" ht="15" customHeight="1">
      <c r="A328" s="280" t="s">
        <v>6</v>
      </c>
      <c r="B328" s="280"/>
      <c r="C328" s="280"/>
      <c r="D328" s="280"/>
      <c r="E328" s="280"/>
      <c r="F328" s="280"/>
      <c r="G328" s="280"/>
      <c r="H328" s="280"/>
      <c r="I328" s="3"/>
      <c r="J328" s="59"/>
    </row>
    <row r="329" spans="1:11" s="2" customFormat="1" ht="15" customHeight="1">
      <c r="A329" s="9"/>
      <c r="B329" s="9"/>
      <c r="C329" s="9"/>
      <c r="D329" s="281" t="s">
        <v>149</v>
      </c>
      <c r="E329" s="281"/>
      <c r="F329" s="281"/>
      <c r="G329" s="281"/>
      <c r="H329" s="281"/>
      <c r="I329" s="3"/>
      <c r="J329" s="59"/>
    </row>
    <row r="330" spans="1:11" s="1" customFormat="1" ht="27.75" customHeight="1">
      <c r="A330" s="11" t="s">
        <v>8</v>
      </c>
      <c r="B330" s="11"/>
      <c r="C330" s="282" t="s">
        <v>122</v>
      </c>
      <c r="D330" s="282"/>
      <c r="E330" s="282"/>
      <c r="F330" s="282"/>
      <c r="G330" s="282"/>
      <c r="H330" s="282"/>
      <c r="I330" s="15"/>
      <c r="J330" s="59"/>
    </row>
    <row r="331" spans="1:11" s="1" customFormat="1" ht="15" customHeight="1">
      <c r="A331" s="11" t="s">
        <v>9</v>
      </c>
      <c r="B331" s="11"/>
      <c r="C331" s="286" t="s">
        <v>152</v>
      </c>
      <c r="D331" s="286"/>
      <c r="E331" s="286"/>
      <c r="F331" s="286"/>
      <c r="G331" s="11"/>
      <c r="H331" s="16"/>
      <c r="I331" s="17"/>
      <c r="J331" s="60"/>
      <c r="K331" s="74"/>
    </row>
    <row r="332" spans="1:11" s="1" customFormat="1" ht="23.25" customHeight="1">
      <c r="A332" s="11" t="s">
        <v>11</v>
      </c>
      <c r="B332" s="11"/>
      <c r="C332" s="291"/>
      <c r="D332" s="291"/>
      <c r="E332" s="291"/>
      <c r="F332" s="291"/>
      <c r="G332" s="18"/>
      <c r="H332" s="19" t="s">
        <v>13</v>
      </c>
      <c r="I332" s="3"/>
      <c r="J332" s="59"/>
    </row>
    <row r="333" spans="1:11" s="1" customFormat="1" ht="15" customHeight="1">
      <c r="A333" s="190" t="s">
        <v>14</v>
      </c>
      <c r="B333" s="190"/>
      <c r="C333" s="222"/>
      <c r="D333" s="190" t="s">
        <v>17</v>
      </c>
      <c r="E333" s="191" t="s">
        <v>18</v>
      </c>
      <c r="F333" s="192" t="s">
        <v>19</v>
      </c>
      <c r="G333" s="192" t="s">
        <v>20</v>
      </c>
      <c r="H333" s="190" t="s">
        <v>21</v>
      </c>
      <c r="I333" s="3"/>
      <c r="J333" s="59"/>
    </row>
    <row r="334" spans="1:11" s="3" customFormat="1" ht="15" customHeight="1">
      <c r="A334" s="24">
        <v>1</v>
      </c>
      <c r="B334" s="24"/>
      <c r="C334" s="25" t="s">
        <v>23</v>
      </c>
      <c r="D334" s="26"/>
      <c r="E334" s="27">
        <v>79305</v>
      </c>
      <c r="F334" s="28">
        <f t="shared" ref="F334:F337" si="64">E334*D334</f>
        <v>0</v>
      </c>
      <c r="G334" s="29">
        <v>0</v>
      </c>
      <c r="H334" s="30">
        <f t="shared" ref="H334:H337" si="65">F334-F334*G334</f>
        <v>0</v>
      </c>
      <c r="I334" s="31">
        <f>E334/1.08</f>
        <v>73430.555555555547</v>
      </c>
      <c r="J334" s="59">
        <f>I334*D334</f>
        <v>0</v>
      </c>
      <c r="K334" s="63"/>
    </row>
    <row r="335" spans="1:11" s="3" customFormat="1" ht="15" customHeight="1">
      <c r="A335" s="24">
        <v>2</v>
      </c>
      <c r="B335" s="24"/>
      <c r="C335" s="25" t="s">
        <v>26</v>
      </c>
      <c r="D335" s="34">
        <v>5</v>
      </c>
      <c r="E335" s="27">
        <v>60043</v>
      </c>
      <c r="F335" s="28">
        <f t="shared" si="64"/>
        <v>300215</v>
      </c>
      <c r="G335" s="29">
        <v>0</v>
      </c>
      <c r="H335" s="30">
        <f t="shared" si="65"/>
        <v>300215</v>
      </c>
      <c r="I335" s="31">
        <f t="shared" ref="I335:I337" si="66">E335/1.08</f>
        <v>55595.370370370365</v>
      </c>
      <c r="J335" s="59">
        <f t="shared" ref="J335:J337" si="67">I335*D335</f>
        <v>277976.8518518518</v>
      </c>
      <c r="K335" s="63"/>
    </row>
    <row r="336" spans="1:11" s="3" customFormat="1" ht="15" customHeight="1">
      <c r="A336" s="24">
        <v>3</v>
      </c>
      <c r="B336" s="24"/>
      <c r="C336" s="25" t="s">
        <v>28</v>
      </c>
      <c r="D336" s="32">
        <v>6</v>
      </c>
      <c r="E336" s="27">
        <v>119943</v>
      </c>
      <c r="F336" s="28">
        <f t="shared" si="64"/>
        <v>719658</v>
      </c>
      <c r="G336" s="29">
        <v>0</v>
      </c>
      <c r="H336" s="30">
        <f t="shared" si="65"/>
        <v>719658</v>
      </c>
      <c r="I336" s="31">
        <f t="shared" si="66"/>
        <v>111058.33333333333</v>
      </c>
      <c r="J336" s="59">
        <f t="shared" si="67"/>
        <v>666350</v>
      </c>
      <c r="K336" s="63"/>
    </row>
    <row r="337" spans="1:11" s="3" customFormat="1" ht="15" customHeight="1">
      <c r="A337" s="14">
        <v>4</v>
      </c>
      <c r="B337" s="223"/>
      <c r="C337" s="25" t="s">
        <v>37</v>
      </c>
      <c r="D337" s="37">
        <v>2</v>
      </c>
      <c r="E337" s="38">
        <v>65934</v>
      </c>
      <c r="F337" s="156">
        <f t="shared" si="64"/>
        <v>131868</v>
      </c>
      <c r="G337" s="157">
        <v>0</v>
      </c>
      <c r="H337" s="30">
        <f t="shared" si="65"/>
        <v>131868</v>
      </c>
      <c r="I337" s="31">
        <f t="shared" si="66"/>
        <v>61049.999999999993</v>
      </c>
      <c r="J337" s="59">
        <f t="shared" si="67"/>
        <v>122099.99999999999</v>
      </c>
      <c r="K337" s="63"/>
    </row>
    <row r="338" spans="1:11" s="4" customFormat="1" ht="15" customHeight="1">
      <c r="A338" s="224"/>
      <c r="B338" s="40"/>
      <c r="C338" s="41" t="s">
        <v>42</v>
      </c>
      <c r="D338" s="42">
        <f>SUM(D334:D337)</f>
        <v>13</v>
      </c>
      <c r="E338" s="42"/>
      <c r="F338" s="43">
        <f>SUM(F334:F336)</f>
        <v>1019873</v>
      </c>
      <c r="G338" s="43"/>
      <c r="H338" s="111">
        <f>SUM(H334:H336)</f>
        <v>1019873</v>
      </c>
      <c r="I338" s="45"/>
      <c r="J338" s="64">
        <f>SUM(J334:J337)</f>
        <v>1066426.8518518517</v>
      </c>
    </row>
    <row r="339" spans="1:11" s="5" customFormat="1" ht="30" customHeight="1">
      <c r="A339" s="46"/>
      <c r="B339" s="46"/>
      <c r="C339" s="47"/>
      <c r="D339" s="48"/>
      <c r="E339" s="48"/>
      <c r="F339" s="49"/>
      <c r="G339" s="49"/>
      <c r="H339" s="50"/>
      <c r="I339" s="51"/>
      <c r="J339" s="65">
        <f>J338*0.08</f>
        <v>85314.148148148131</v>
      </c>
    </row>
    <row r="340" spans="1:11" s="6" customFormat="1" ht="15" customHeight="1">
      <c r="A340" s="283" t="s">
        <v>43</v>
      </c>
      <c r="B340" s="283"/>
      <c r="C340" s="283"/>
      <c r="D340" s="284" t="s">
        <v>44</v>
      </c>
      <c r="E340" s="284"/>
      <c r="F340" s="54"/>
      <c r="G340" s="54"/>
      <c r="H340" s="55" t="s">
        <v>45</v>
      </c>
      <c r="I340" s="56"/>
      <c r="J340" s="225">
        <f>SUM(J338:J339)</f>
        <v>1151740.9999999998</v>
      </c>
    </row>
    <row r="343" spans="1:11" s="1" customFormat="1" ht="15" customHeight="1">
      <c r="A343" s="279" t="s">
        <v>0</v>
      </c>
      <c r="B343" s="279"/>
      <c r="C343" s="279"/>
      <c r="D343" s="279"/>
      <c r="E343" s="279"/>
      <c r="F343" s="279"/>
      <c r="G343" s="279"/>
      <c r="H343" s="279"/>
      <c r="I343" s="3"/>
      <c r="J343" s="59"/>
    </row>
    <row r="344" spans="1:11" s="1" customFormat="1" ht="15" customHeight="1">
      <c r="A344" s="279" t="s">
        <v>1</v>
      </c>
      <c r="B344" s="279"/>
      <c r="C344" s="279"/>
      <c r="D344" s="279"/>
      <c r="E344" s="279"/>
      <c r="F344" s="279"/>
      <c r="G344" s="279"/>
      <c r="H344" s="279"/>
      <c r="I344" s="3"/>
      <c r="J344" s="59"/>
    </row>
    <row r="345" spans="1:11" s="1" customFormat="1" ht="15" customHeight="1">
      <c r="A345" s="279" t="s">
        <v>2</v>
      </c>
      <c r="B345" s="279"/>
      <c r="C345" s="279"/>
      <c r="D345" s="279"/>
      <c r="E345" s="279"/>
      <c r="F345" s="279"/>
      <c r="G345" s="279"/>
      <c r="H345" s="279"/>
      <c r="I345" s="3"/>
      <c r="J345" s="59"/>
    </row>
    <row r="346" spans="1:11" s="1" customFormat="1" ht="15" customHeight="1">
      <c r="A346" s="279" t="s">
        <v>4</v>
      </c>
      <c r="B346" s="279"/>
      <c r="C346" s="279"/>
      <c r="D346" s="279"/>
      <c r="E346" s="279"/>
      <c r="F346" s="279"/>
      <c r="G346" s="279"/>
      <c r="H346" s="279"/>
      <c r="I346" s="3"/>
      <c r="J346" s="59"/>
    </row>
    <row r="347" spans="1:11" s="1" customFormat="1" ht="15" customHeight="1">
      <c r="A347" s="280" t="s">
        <v>6</v>
      </c>
      <c r="B347" s="280"/>
      <c r="C347" s="280"/>
      <c r="D347" s="280"/>
      <c r="E347" s="280"/>
      <c r="F347" s="280"/>
      <c r="G347" s="280"/>
      <c r="H347" s="280"/>
      <c r="I347" s="3"/>
      <c r="J347" s="59"/>
    </row>
    <row r="348" spans="1:11" s="2" customFormat="1" ht="15" customHeight="1">
      <c r="A348" s="9"/>
      <c r="B348" s="9"/>
      <c r="C348" s="9"/>
      <c r="D348" s="281" t="s">
        <v>149</v>
      </c>
      <c r="E348" s="281"/>
      <c r="F348" s="281"/>
      <c r="G348" s="281"/>
      <c r="H348" s="281"/>
      <c r="I348" s="3"/>
      <c r="J348" s="59"/>
    </row>
    <row r="349" spans="1:11" s="1" customFormat="1" ht="27.75" customHeight="1">
      <c r="A349" s="11" t="s">
        <v>8</v>
      </c>
      <c r="B349" s="11"/>
      <c r="C349" s="282" t="s">
        <v>122</v>
      </c>
      <c r="D349" s="282"/>
      <c r="E349" s="282"/>
      <c r="F349" s="282"/>
      <c r="G349" s="282"/>
      <c r="H349" s="282"/>
      <c r="I349" s="15"/>
      <c r="J349" s="59"/>
    </row>
    <row r="350" spans="1:11" s="1" customFormat="1" ht="15" customHeight="1">
      <c r="A350" s="11" t="s">
        <v>9</v>
      </c>
      <c r="B350" s="11"/>
      <c r="C350" s="286" t="s">
        <v>153</v>
      </c>
      <c r="D350" s="286"/>
      <c r="E350" s="286"/>
      <c r="F350" s="286"/>
      <c r="G350" s="11"/>
      <c r="H350" s="16"/>
      <c r="I350" s="17"/>
      <c r="J350" s="60"/>
      <c r="K350" s="74"/>
    </row>
    <row r="351" spans="1:11" s="1" customFormat="1" ht="23.25" customHeight="1">
      <c r="A351" s="11" t="s">
        <v>11</v>
      </c>
      <c r="B351" s="11"/>
      <c r="C351" s="291"/>
      <c r="D351" s="291"/>
      <c r="E351" s="291"/>
      <c r="F351" s="291"/>
      <c r="G351" s="18"/>
      <c r="H351" s="19" t="s">
        <v>13</v>
      </c>
      <c r="I351" s="3"/>
      <c r="J351" s="59"/>
    </row>
    <row r="352" spans="1:11" s="1" customFormat="1" ht="15" customHeight="1">
      <c r="A352" s="190" t="s">
        <v>14</v>
      </c>
      <c r="B352" s="190"/>
      <c r="C352" s="222"/>
      <c r="D352" s="190" t="s">
        <v>17</v>
      </c>
      <c r="E352" s="191" t="s">
        <v>18</v>
      </c>
      <c r="F352" s="192" t="s">
        <v>19</v>
      </c>
      <c r="G352" s="192" t="s">
        <v>20</v>
      </c>
      <c r="H352" s="190" t="s">
        <v>21</v>
      </c>
      <c r="I352" s="3"/>
      <c r="J352" s="59"/>
    </row>
    <row r="353" spans="1:11" s="3" customFormat="1" ht="15" customHeight="1">
      <c r="A353" s="24">
        <v>1</v>
      </c>
      <c r="B353" s="24"/>
      <c r="C353" s="25" t="s">
        <v>23</v>
      </c>
      <c r="D353" s="26">
        <v>5</v>
      </c>
      <c r="E353" s="27">
        <v>79305</v>
      </c>
      <c r="F353" s="28">
        <f t="shared" ref="F353:F356" si="68">E353*D353</f>
        <v>396525</v>
      </c>
      <c r="G353" s="29">
        <v>0</v>
      </c>
      <c r="H353" s="30">
        <f t="shared" ref="H353:H356" si="69">F353-F353*G353</f>
        <v>396525</v>
      </c>
      <c r="I353" s="31">
        <f>E353/1.08</f>
        <v>73430.555555555547</v>
      </c>
      <c r="J353" s="59">
        <f>I353*D353</f>
        <v>367152.77777777775</v>
      </c>
      <c r="K353" s="63"/>
    </row>
    <row r="354" spans="1:11" s="3" customFormat="1" ht="15" customHeight="1">
      <c r="A354" s="24">
        <v>2</v>
      </c>
      <c r="B354" s="24"/>
      <c r="C354" s="25" t="s">
        <v>26</v>
      </c>
      <c r="D354" s="34">
        <v>5</v>
      </c>
      <c r="E354" s="27">
        <v>60043</v>
      </c>
      <c r="F354" s="28">
        <f t="shared" si="68"/>
        <v>300215</v>
      </c>
      <c r="G354" s="29">
        <v>0</v>
      </c>
      <c r="H354" s="30">
        <f t="shared" si="69"/>
        <v>300215</v>
      </c>
      <c r="I354" s="31">
        <f t="shared" ref="I354:I356" si="70">E354/1.08</f>
        <v>55595.370370370365</v>
      </c>
      <c r="J354" s="59">
        <f t="shared" ref="J354:J356" si="71">I354*D354</f>
        <v>277976.8518518518</v>
      </c>
      <c r="K354" s="63"/>
    </row>
    <row r="355" spans="1:11" s="3" customFormat="1" ht="15" customHeight="1">
      <c r="A355" s="24">
        <v>3</v>
      </c>
      <c r="B355" s="24"/>
      <c r="C355" s="25" t="s">
        <v>28</v>
      </c>
      <c r="D355" s="32">
        <v>3</v>
      </c>
      <c r="E355" s="27">
        <v>119943</v>
      </c>
      <c r="F355" s="28">
        <f t="shared" si="68"/>
        <v>359829</v>
      </c>
      <c r="G355" s="29">
        <v>0</v>
      </c>
      <c r="H355" s="30">
        <f t="shared" si="69"/>
        <v>359829</v>
      </c>
      <c r="I355" s="31">
        <f t="shared" si="70"/>
        <v>111058.33333333333</v>
      </c>
      <c r="J355" s="59">
        <f t="shared" si="71"/>
        <v>333175</v>
      </c>
      <c r="K355" s="63"/>
    </row>
    <row r="356" spans="1:11" s="3" customFormat="1" ht="15" customHeight="1">
      <c r="A356" s="14">
        <v>4</v>
      </c>
      <c r="B356" s="223"/>
      <c r="C356" s="25" t="s">
        <v>37</v>
      </c>
      <c r="D356" s="37"/>
      <c r="E356" s="38">
        <v>65934</v>
      </c>
      <c r="F356" s="156">
        <f t="shared" si="68"/>
        <v>0</v>
      </c>
      <c r="G356" s="157">
        <v>0</v>
      </c>
      <c r="H356" s="30">
        <f t="shared" si="69"/>
        <v>0</v>
      </c>
      <c r="I356" s="31">
        <f t="shared" si="70"/>
        <v>61049.999999999993</v>
      </c>
      <c r="J356" s="59">
        <f t="shared" si="71"/>
        <v>0</v>
      </c>
      <c r="K356" s="63"/>
    </row>
    <row r="357" spans="1:11" s="4" customFormat="1" ht="15" customHeight="1">
      <c r="A357" s="224"/>
      <c r="B357" s="40"/>
      <c r="C357" s="41" t="s">
        <v>42</v>
      </c>
      <c r="D357" s="42">
        <f>SUM(D353:D356)</f>
        <v>13</v>
      </c>
      <c r="E357" s="42"/>
      <c r="F357" s="43">
        <f>SUM(F353:F355)</f>
        <v>1056569</v>
      </c>
      <c r="G357" s="43"/>
      <c r="H357" s="111">
        <f>SUM(H353:H355)</f>
        <v>1056569</v>
      </c>
      <c r="I357" s="45"/>
      <c r="J357" s="64">
        <f>SUM(J353:J356)</f>
        <v>978304.62962962955</v>
      </c>
    </row>
    <row r="358" spans="1:11" s="5" customFormat="1" ht="30" customHeight="1">
      <c r="A358" s="46"/>
      <c r="B358" s="46"/>
      <c r="C358" s="47"/>
      <c r="D358" s="48"/>
      <c r="E358" s="48"/>
      <c r="F358" s="49"/>
      <c r="G358" s="49"/>
      <c r="H358" s="50"/>
      <c r="I358" s="51"/>
      <c r="J358" s="65">
        <f>J357*0.08</f>
        <v>78264.370370370365</v>
      </c>
    </row>
    <row r="359" spans="1:11" s="6" customFormat="1" ht="15" customHeight="1">
      <c r="A359" s="283" t="s">
        <v>43</v>
      </c>
      <c r="B359" s="283"/>
      <c r="C359" s="283"/>
      <c r="D359" s="284" t="s">
        <v>44</v>
      </c>
      <c r="E359" s="284"/>
      <c r="F359" s="54"/>
      <c r="G359" s="54"/>
      <c r="H359" s="55" t="s">
        <v>45</v>
      </c>
      <c r="I359" s="56"/>
      <c r="J359" s="225">
        <f>SUM(J357:J358)</f>
        <v>1056569</v>
      </c>
    </row>
    <row r="363" spans="1:11" s="1" customFormat="1" ht="15" customHeight="1">
      <c r="A363" s="279" t="s">
        <v>0</v>
      </c>
      <c r="B363" s="279"/>
      <c r="C363" s="279"/>
      <c r="D363" s="279"/>
      <c r="E363" s="279"/>
      <c r="F363" s="279"/>
      <c r="G363" s="279"/>
      <c r="H363" s="279"/>
      <c r="I363" s="3"/>
      <c r="J363" s="59"/>
    </row>
    <row r="364" spans="1:11" s="1" customFormat="1" ht="15" customHeight="1">
      <c r="A364" s="279" t="s">
        <v>1</v>
      </c>
      <c r="B364" s="279"/>
      <c r="C364" s="279"/>
      <c r="D364" s="279"/>
      <c r="E364" s="279"/>
      <c r="F364" s="279"/>
      <c r="G364" s="279"/>
      <c r="H364" s="279"/>
      <c r="I364" s="3"/>
      <c r="J364" s="59"/>
    </row>
    <row r="365" spans="1:11" s="1" customFormat="1" ht="15" customHeight="1">
      <c r="A365" s="279" t="s">
        <v>2</v>
      </c>
      <c r="B365" s="279"/>
      <c r="C365" s="279"/>
      <c r="D365" s="279"/>
      <c r="E365" s="279"/>
      <c r="F365" s="279"/>
      <c r="G365" s="279"/>
      <c r="H365" s="279"/>
      <c r="I365" s="3"/>
      <c r="J365" s="59"/>
    </row>
    <row r="366" spans="1:11" s="1" customFormat="1" ht="15" customHeight="1">
      <c r="A366" s="279" t="s">
        <v>4</v>
      </c>
      <c r="B366" s="279"/>
      <c r="C366" s="279"/>
      <c r="D366" s="279"/>
      <c r="E366" s="279"/>
      <c r="F366" s="279"/>
      <c r="G366" s="279"/>
      <c r="H366" s="279"/>
      <c r="I366" s="3"/>
      <c r="J366" s="59"/>
    </row>
    <row r="367" spans="1:11" s="1" customFormat="1" ht="15" customHeight="1">
      <c r="A367" s="280" t="s">
        <v>6</v>
      </c>
      <c r="B367" s="280"/>
      <c r="C367" s="280"/>
      <c r="D367" s="280"/>
      <c r="E367" s="280"/>
      <c r="F367" s="280"/>
      <c r="G367" s="280"/>
      <c r="H367" s="280"/>
      <c r="I367" s="3"/>
      <c r="J367" s="59"/>
    </row>
    <row r="368" spans="1:11" s="2" customFormat="1" ht="15" customHeight="1">
      <c r="A368" s="9"/>
      <c r="B368" s="9"/>
      <c r="C368" s="9"/>
      <c r="D368" s="281" t="s">
        <v>154</v>
      </c>
      <c r="E368" s="281"/>
      <c r="F368" s="281"/>
      <c r="G368" s="281"/>
      <c r="H368" s="281"/>
      <c r="I368" s="3"/>
      <c r="J368" s="59"/>
    </row>
    <row r="369" spans="1:11" s="1" customFormat="1" ht="27.75" customHeight="1">
      <c r="A369" s="11" t="s">
        <v>8</v>
      </c>
      <c r="B369" s="11"/>
      <c r="C369" s="282" t="s">
        <v>122</v>
      </c>
      <c r="D369" s="282"/>
      <c r="E369" s="282"/>
      <c r="F369" s="282"/>
      <c r="G369" s="282"/>
      <c r="H369" s="282"/>
      <c r="I369" s="15"/>
      <c r="J369" s="59"/>
    </row>
    <row r="370" spans="1:11" s="1" customFormat="1" ht="15" customHeight="1">
      <c r="A370" s="11" t="s">
        <v>9</v>
      </c>
      <c r="B370" s="11"/>
      <c r="C370" s="286" t="s">
        <v>155</v>
      </c>
      <c r="D370" s="286"/>
      <c r="E370" s="286"/>
      <c r="F370" s="286"/>
      <c r="G370" s="11"/>
      <c r="H370" s="16"/>
      <c r="I370" s="17"/>
      <c r="J370" s="60"/>
      <c r="K370" s="74"/>
    </row>
    <row r="371" spans="1:11" s="1" customFormat="1" ht="23.25" customHeight="1">
      <c r="A371" s="11" t="s">
        <v>11</v>
      </c>
      <c r="B371" s="11"/>
      <c r="C371" s="291"/>
      <c r="D371" s="291"/>
      <c r="E371" s="291"/>
      <c r="F371" s="291"/>
      <c r="G371" s="18"/>
      <c r="H371" s="19" t="s">
        <v>13</v>
      </c>
      <c r="I371" s="3"/>
      <c r="J371" s="59"/>
    </row>
    <row r="372" spans="1:11" s="1" customFormat="1" ht="15" customHeight="1">
      <c r="A372" s="190" t="s">
        <v>14</v>
      </c>
      <c r="B372" s="190"/>
      <c r="C372" s="222"/>
      <c r="D372" s="190" t="s">
        <v>17</v>
      </c>
      <c r="E372" s="191" t="s">
        <v>18</v>
      </c>
      <c r="F372" s="192" t="s">
        <v>19</v>
      </c>
      <c r="G372" s="192" t="s">
        <v>20</v>
      </c>
      <c r="H372" s="190" t="s">
        <v>21</v>
      </c>
      <c r="I372" s="3"/>
      <c r="J372" s="59"/>
    </row>
    <row r="373" spans="1:11" s="3" customFormat="1" ht="15" customHeight="1">
      <c r="A373" s="24">
        <v>1</v>
      </c>
      <c r="B373" s="24"/>
      <c r="C373" s="25" t="s">
        <v>23</v>
      </c>
      <c r="D373" s="26">
        <v>29</v>
      </c>
      <c r="E373" s="27">
        <v>79305</v>
      </c>
      <c r="F373" s="28">
        <f t="shared" ref="F373:F376" si="72">E373*D373</f>
        <v>2299845</v>
      </c>
      <c r="G373" s="29">
        <v>0</v>
      </c>
      <c r="H373" s="30">
        <f t="shared" ref="H373:H376" si="73">F373-F373*G373</f>
        <v>2299845</v>
      </c>
      <c r="I373" s="31">
        <f>E373/1.08</f>
        <v>73430.555555555547</v>
      </c>
      <c r="J373" s="59">
        <f>I373*D373</f>
        <v>2129486.111111111</v>
      </c>
      <c r="K373" s="63"/>
    </row>
    <row r="374" spans="1:11" s="3" customFormat="1" ht="15" customHeight="1">
      <c r="A374" s="24">
        <v>2</v>
      </c>
      <c r="B374" s="24"/>
      <c r="C374" s="25" t="s">
        <v>26</v>
      </c>
      <c r="D374" s="34">
        <v>25</v>
      </c>
      <c r="E374" s="27">
        <v>60043</v>
      </c>
      <c r="F374" s="28">
        <f t="shared" si="72"/>
        <v>1501075</v>
      </c>
      <c r="G374" s="29">
        <v>0</v>
      </c>
      <c r="H374" s="30">
        <f t="shared" si="73"/>
        <v>1501075</v>
      </c>
      <c r="I374" s="31">
        <f t="shared" ref="I374:I376" si="74">E374/1.08</f>
        <v>55595.370370370365</v>
      </c>
      <c r="J374" s="59">
        <f t="shared" ref="J374:J376" si="75">I374*D374</f>
        <v>1389884.2592592591</v>
      </c>
      <c r="K374" s="63"/>
    </row>
    <row r="375" spans="1:11" s="3" customFormat="1" ht="15" customHeight="1">
      <c r="A375" s="24">
        <v>3</v>
      </c>
      <c r="B375" s="24"/>
      <c r="C375" s="25" t="s">
        <v>28</v>
      </c>
      <c r="D375" s="32">
        <v>50</v>
      </c>
      <c r="E375" s="27">
        <v>119943</v>
      </c>
      <c r="F375" s="28">
        <f t="shared" si="72"/>
        <v>5997150</v>
      </c>
      <c r="G375" s="29">
        <v>0</v>
      </c>
      <c r="H375" s="30">
        <f t="shared" si="73"/>
        <v>5997150</v>
      </c>
      <c r="I375" s="31">
        <f t="shared" si="74"/>
        <v>111058.33333333333</v>
      </c>
      <c r="J375" s="59">
        <f t="shared" si="75"/>
        <v>5552916.666666666</v>
      </c>
      <c r="K375" s="63"/>
    </row>
    <row r="376" spans="1:11" s="3" customFormat="1" ht="15" customHeight="1">
      <c r="A376" s="14">
        <v>4</v>
      </c>
      <c r="B376" s="223"/>
      <c r="C376" s="25" t="s">
        <v>37</v>
      </c>
      <c r="D376" s="37">
        <v>18</v>
      </c>
      <c r="E376" s="38">
        <v>65934</v>
      </c>
      <c r="F376" s="156">
        <f t="shared" si="72"/>
        <v>1186812</v>
      </c>
      <c r="G376" s="157">
        <v>0</v>
      </c>
      <c r="H376" s="30">
        <f t="shared" si="73"/>
        <v>1186812</v>
      </c>
      <c r="I376" s="31">
        <f t="shared" si="74"/>
        <v>61049.999999999993</v>
      </c>
      <c r="J376" s="59">
        <f t="shared" si="75"/>
        <v>1098899.9999999998</v>
      </c>
      <c r="K376" s="63"/>
    </row>
    <row r="377" spans="1:11" s="4" customFormat="1" ht="15" customHeight="1">
      <c r="A377" s="224"/>
      <c r="B377" s="40"/>
      <c r="C377" s="41" t="s">
        <v>42</v>
      </c>
      <c r="D377" s="42">
        <f>SUM(D373:D376)</f>
        <v>122</v>
      </c>
      <c r="E377" s="42"/>
      <c r="F377" s="43">
        <f>SUM(F373:F375)</f>
        <v>9798070</v>
      </c>
      <c r="G377" s="43"/>
      <c r="H377" s="111">
        <f>SUM(H373:H375)</f>
        <v>9798070</v>
      </c>
      <c r="I377" s="45"/>
      <c r="J377" s="64">
        <f>SUM(J373:J376)</f>
        <v>10171187.037037037</v>
      </c>
    </row>
    <row r="378" spans="1:11" s="5" customFormat="1" ht="30" customHeight="1">
      <c r="A378" s="46"/>
      <c r="B378" s="46"/>
      <c r="C378" s="47"/>
      <c r="D378" s="48"/>
      <c r="E378" s="48"/>
      <c r="F378" s="49"/>
      <c r="G378" s="49"/>
      <c r="H378" s="50"/>
      <c r="I378" s="51"/>
      <c r="J378" s="65">
        <f>J377*0.08</f>
        <v>813694.96296296304</v>
      </c>
    </row>
    <row r="379" spans="1:11" s="6" customFormat="1" ht="15" customHeight="1">
      <c r="A379" s="283" t="s">
        <v>43</v>
      </c>
      <c r="B379" s="283"/>
      <c r="C379" s="283"/>
      <c r="D379" s="284" t="s">
        <v>44</v>
      </c>
      <c r="E379" s="284"/>
      <c r="F379" s="54"/>
      <c r="G379" s="54"/>
      <c r="H379" s="55" t="s">
        <v>45</v>
      </c>
      <c r="I379" s="56"/>
      <c r="J379" s="225">
        <f>SUM(J377:J378)</f>
        <v>10984882</v>
      </c>
    </row>
    <row r="383" spans="1:11" s="1" customFormat="1" ht="15" customHeight="1">
      <c r="A383" s="279" t="s">
        <v>0</v>
      </c>
      <c r="B383" s="279"/>
      <c r="C383" s="279"/>
      <c r="D383" s="279"/>
      <c r="E383" s="279"/>
      <c r="F383" s="279"/>
      <c r="G383" s="279"/>
      <c r="H383" s="279"/>
      <c r="I383" s="3"/>
      <c r="J383" s="59"/>
    </row>
    <row r="384" spans="1:11" s="1" customFormat="1" ht="15" customHeight="1">
      <c r="A384" s="279" t="s">
        <v>1</v>
      </c>
      <c r="B384" s="279"/>
      <c r="C384" s="279"/>
      <c r="D384" s="279"/>
      <c r="E384" s="279"/>
      <c r="F384" s="279"/>
      <c r="G384" s="279"/>
      <c r="H384" s="279"/>
      <c r="I384" s="3"/>
      <c r="J384" s="59"/>
    </row>
    <row r="385" spans="1:11" s="1" customFormat="1" ht="15" customHeight="1">
      <c r="A385" s="279" t="s">
        <v>2</v>
      </c>
      <c r="B385" s="279"/>
      <c r="C385" s="279"/>
      <c r="D385" s="279"/>
      <c r="E385" s="279"/>
      <c r="F385" s="279"/>
      <c r="G385" s="279"/>
      <c r="H385" s="279"/>
      <c r="I385" s="3"/>
      <c r="J385" s="59"/>
    </row>
    <row r="386" spans="1:11" s="1" customFormat="1" ht="15" customHeight="1">
      <c r="A386" s="279" t="s">
        <v>4</v>
      </c>
      <c r="B386" s="279"/>
      <c r="C386" s="279"/>
      <c r="D386" s="279"/>
      <c r="E386" s="279"/>
      <c r="F386" s="279"/>
      <c r="G386" s="279"/>
      <c r="H386" s="279"/>
      <c r="I386" s="3"/>
      <c r="J386" s="59"/>
    </row>
    <row r="387" spans="1:11" s="1" customFormat="1" ht="15" customHeight="1">
      <c r="A387" s="280" t="s">
        <v>6</v>
      </c>
      <c r="B387" s="280"/>
      <c r="C387" s="280"/>
      <c r="D387" s="280"/>
      <c r="E387" s="280"/>
      <c r="F387" s="280"/>
      <c r="G387" s="280"/>
      <c r="H387" s="280"/>
      <c r="I387" s="3"/>
      <c r="J387" s="59"/>
    </row>
    <row r="388" spans="1:11" s="2" customFormat="1" ht="15" customHeight="1">
      <c r="A388" s="9"/>
      <c r="B388" s="9"/>
      <c r="C388" s="9"/>
      <c r="D388" s="281" t="s">
        <v>154</v>
      </c>
      <c r="E388" s="281"/>
      <c r="F388" s="281"/>
      <c r="G388" s="281"/>
      <c r="H388" s="281"/>
      <c r="I388" s="3"/>
      <c r="J388" s="59"/>
    </row>
    <row r="389" spans="1:11" s="1" customFormat="1" ht="27.75" customHeight="1">
      <c r="A389" s="11" t="s">
        <v>8</v>
      </c>
      <c r="B389" s="11"/>
      <c r="C389" s="282" t="s">
        <v>122</v>
      </c>
      <c r="D389" s="282"/>
      <c r="E389" s="282"/>
      <c r="F389" s="282"/>
      <c r="G389" s="282"/>
      <c r="H389" s="282"/>
      <c r="I389" s="15"/>
      <c r="J389" s="59"/>
    </row>
    <row r="390" spans="1:11" s="1" customFormat="1" ht="15" customHeight="1">
      <c r="A390" s="11" t="s">
        <v>9</v>
      </c>
      <c r="B390" s="11"/>
      <c r="C390" s="286" t="s">
        <v>155</v>
      </c>
      <c r="D390" s="286"/>
      <c r="E390" s="286"/>
      <c r="F390" s="286"/>
      <c r="G390" s="11"/>
      <c r="H390" s="16"/>
      <c r="I390" s="17"/>
      <c r="J390" s="60"/>
      <c r="K390" s="74"/>
    </row>
    <row r="391" spans="1:11" s="1" customFormat="1" ht="23.25" customHeight="1">
      <c r="A391" s="11" t="s">
        <v>11</v>
      </c>
      <c r="B391" s="11"/>
      <c r="C391" s="291"/>
      <c r="D391" s="291"/>
      <c r="E391" s="291"/>
      <c r="F391" s="291"/>
      <c r="G391" s="18"/>
      <c r="H391" s="19" t="s">
        <v>13</v>
      </c>
      <c r="I391" s="3"/>
      <c r="J391" s="59"/>
    </row>
    <row r="392" spans="1:11" s="1" customFormat="1" ht="15" customHeight="1">
      <c r="A392" s="190" t="s">
        <v>14</v>
      </c>
      <c r="B392" s="190"/>
      <c r="C392" s="222"/>
      <c r="D392" s="190" t="s">
        <v>17</v>
      </c>
      <c r="E392" s="191" t="s">
        <v>18</v>
      </c>
      <c r="F392" s="192" t="s">
        <v>19</v>
      </c>
      <c r="G392" s="192" t="s">
        <v>20</v>
      </c>
      <c r="H392" s="190" t="s">
        <v>21</v>
      </c>
      <c r="I392" s="3"/>
      <c r="J392" s="59"/>
    </row>
    <row r="393" spans="1:11" s="3" customFormat="1" ht="15" customHeight="1">
      <c r="A393" s="24">
        <v>1</v>
      </c>
      <c r="B393" s="24"/>
      <c r="C393" s="25" t="s">
        <v>23</v>
      </c>
      <c r="D393" s="26">
        <v>12</v>
      </c>
      <c r="E393" s="27">
        <v>79305</v>
      </c>
      <c r="F393" s="28">
        <f t="shared" ref="F393:F396" si="76">E393*D393</f>
        <v>951660</v>
      </c>
      <c r="G393" s="29">
        <v>0</v>
      </c>
      <c r="H393" s="30">
        <f t="shared" ref="H393:H396" si="77">F393-F393*G393</f>
        <v>951660</v>
      </c>
      <c r="I393" s="31">
        <f>E393/1.08</f>
        <v>73430.555555555547</v>
      </c>
      <c r="J393" s="59">
        <f>I393*D393</f>
        <v>881166.66666666651</v>
      </c>
      <c r="K393" s="63"/>
    </row>
    <row r="394" spans="1:11" s="3" customFormat="1" ht="15" customHeight="1">
      <c r="A394" s="24">
        <v>2</v>
      </c>
      <c r="B394" s="24"/>
      <c r="C394" s="25" t="s">
        <v>26</v>
      </c>
      <c r="D394" s="34">
        <v>11</v>
      </c>
      <c r="E394" s="27">
        <v>60043</v>
      </c>
      <c r="F394" s="28">
        <f t="shared" si="76"/>
        <v>660473</v>
      </c>
      <c r="G394" s="29">
        <v>0</v>
      </c>
      <c r="H394" s="30">
        <f t="shared" si="77"/>
        <v>660473</v>
      </c>
      <c r="I394" s="31">
        <f t="shared" ref="I394:I396" si="78">E394/1.08</f>
        <v>55595.370370370365</v>
      </c>
      <c r="J394" s="59">
        <f t="shared" ref="J394:J396" si="79">I394*D394</f>
        <v>611549.07407407404</v>
      </c>
      <c r="K394" s="63"/>
    </row>
    <row r="395" spans="1:11" s="3" customFormat="1" ht="15" customHeight="1">
      <c r="A395" s="24">
        <v>3</v>
      </c>
      <c r="B395" s="24"/>
      <c r="C395" s="25" t="s">
        <v>28</v>
      </c>
      <c r="D395" s="32">
        <v>28</v>
      </c>
      <c r="E395" s="27">
        <v>119943</v>
      </c>
      <c r="F395" s="28">
        <f t="shared" si="76"/>
        <v>3358404</v>
      </c>
      <c r="G395" s="29">
        <v>0</v>
      </c>
      <c r="H395" s="30">
        <f t="shared" si="77"/>
        <v>3358404</v>
      </c>
      <c r="I395" s="31">
        <f t="shared" si="78"/>
        <v>111058.33333333333</v>
      </c>
      <c r="J395" s="59">
        <f t="shared" si="79"/>
        <v>3109633.333333333</v>
      </c>
      <c r="K395" s="63"/>
    </row>
    <row r="396" spans="1:11" s="3" customFormat="1" ht="15" customHeight="1">
      <c r="A396" s="14">
        <v>4</v>
      </c>
      <c r="B396" s="223"/>
      <c r="C396" s="25" t="s">
        <v>37</v>
      </c>
      <c r="D396" s="37">
        <v>5</v>
      </c>
      <c r="E396" s="38">
        <v>65934</v>
      </c>
      <c r="F396" s="156">
        <f t="shared" si="76"/>
        <v>329670</v>
      </c>
      <c r="G396" s="157">
        <v>0</v>
      </c>
      <c r="H396" s="30">
        <f t="shared" si="77"/>
        <v>329670</v>
      </c>
      <c r="I396" s="31">
        <f t="shared" si="78"/>
        <v>61049.999999999993</v>
      </c>
      <c r="J396" s="59">
        <f t="shared" si="79"/>
        <v>305249.99999999994</v>
      </c>
      <c r="K396" s="63"/>
    </row>
    <row r="397" spans="1:11" s="4" customFormat="1" ht="15" customHeight="1">
      <c r="A397" s="224"/>
      <c r="B397" s="40"/>
      <c r="C397" s="41" t="s">
        <v>42</v>
      </c>
      <c r="D397" s="42">
        <f>SUM(D393:D396)</f>
        <v>56</v>
      </c>
      <c r="E397" s="42"/>
      <c r="F397" s="43">
        <f>SUM(F393:F395)</f>
        <v>4970537</v>
      </c>
      <c r="G397" s="43"/>
      <c r="H397" s="111">
        <f>SUM(H393:H395)</f>
        <v>4970537</v>
      </c>
      <c r="I397" s="45"/>
      <c r="J397" s="64">
        <f>SUM(J393:J396)</f>
        <v>4907599.0740740737</v>
      </c>
    </row>
    <row r="398" spans="1:11" s="5" customFormat="1" ht="30" customHeight="1">
      <c r="A398" s="46"/>
      <c r="B398" s="46"/>
      <c r="C398" s="47"/>
      <c r="D398" s="48"/>
      <c r="E398" s="48"/>
      <c r="F398" s="49"/>
      <c r="G398" s="49"/>
      <c r="H398" s="50"/>
      <c r="I398" s="51"/>
      <c r="J398" s="65">
        <f>J397*0.08</f>
        <v>392607.9259259259</v>
      </c>
    </row>
    <row r="399" spans="1:11" s="6" customFormat="1" ht="15" customHeight="1">
      <c r="A399" s="283" t="s">
        <v>43</v>
      </c>
      <c r="B399" s="283"/>
      <c r="C399" s="283"/>
      <c r="D399" s="284" t="s">
        <v>44</v>
      </c>
      <c r="E399" s="284"/>
      <c r="F399" s="54"/>
      <c r="G399" s="54"/>
      <c r="H399" s="55" t="s">
        <v>45</v>
      </c>
      <c r="I399" s="56"/>
      <c r="J399" s="225">
        <f>SUM(J397:J398)</f>
        <v>5300207</v>
      </c>
    </row>
    <row r="402" spans="1:11" s="1" customFormat="1" ht="15" customHeight="1">
      <c r="A402" s="279" t="s">
        <v>0</v>
      </c>
      <c r="B402" s="279"/>
      <c r="C402" s="279"/>
      <c r="D402" s="279"/>
      <c r="E402" s="279"/>
      <c r="F402" s="279"/>
      <c r="G402" s="279"/>
      <c r="H402" s="279"/>
      <c r="I402" s="3"/>
      <c r="J402" s="59"/>
    </row>
    <row r="403" spans="1:11" s="1" customFormat="1" ht="15" customHeight="1">
      <c r="A403" s="279" t="s">
        <v>1</v>
      </c>
      <c r="B403" s="279"/>
      <c r="C403" s="279"/>
      <c r="D403" s="279"/>
      <c r="E403" s="279"/>
      <c r="F403" s="279"/>
      <c r="G403" s="279"/>
      <c r="H403" s="279"/>
      <c r="I403" s="3"/>
      <c r="J403" s="59"/>
    </row>
    <row r="404" spans="1:11" s="1" customFormat="1" ht="15" customHeight="1">
      <c r="A404" s="279" t="s">
        <v>2</v>
      </c>
      <c r="B404" s="279"/>
      <c r="C404" s="279"/>
      <c r="D404" s="279"/>
      <c r="E404" s="279"/>
      <c r="F404" s="279"/>
      <c r="G404" s="279"/>
      <c r="H404" s="279"/>
      <c r="I404" s="3"/>
      <c r="J404" s="59"/>
    </row>
    <row r="405" spans="1:11" s="1" customFormat="1" ht="15" customHeight="1">
      <c r="A405" s="279" t="s">
        <v>4</v>
      </c>
      <c r="B405" s="279"/>
      <c r="C405" s="279"/>
      <c r="D405" s="279"/>
      <c r="E405" s="279"/>
      <c r="F405" s="279"/>
      <c r="G405" s="279"/>
      <c r="H405" s="279"/>
      <c r="I405" s="3"/>
      <c r="J405" s="59"/>
    </row>
    <row r="406" spans="1:11" s="1" customFormat="1" ht="15" customHeight="1">
      <c r="A406" s="280" t="s">
        <v>6</v>
      </c>
      <c r="B406" s="280"/>
      <c r="C406" s="280"/>
      <c r="D406" s="280"/>
      <c r="E406" s="280"/>
      <c r="F406" s="280"/>
      <c r="G406" s="280"/>
      <c r="H406" s="280"/>
      <c r="I406" s="3"/>
      <c r="J406" s="59"/>
    </row>
    <row r="407" spans="1:11" s="2" customFormat="1" ht="15" customHeight="1">
      <c r="A407" s="9"/>
      <c r="B407" s="9"/>
      <c r="C407" s="9"/>
      <c r="D407" s="281" t="s">
        <v>154</v>
      </c>
      <c r="E407" s="281"/>
      <c r="F407" s="281"/>
      <c r="G407" s="281"/>
      <c r="H407" s="281"/>
      <c r="I407" s="3"/>
      <c r="J407" s="59"/>
    </row>
    <row r="408" spans="1:11" s="1" customFormat="1" ht="27.75" customHeight="1">
      <c r="A408" s="11" t="s">
        <v>8</v>
      </c>
      <c r="B408" s="11"/>
      <c r="C408" s="282" t="s">
        <v>122</v>
      </c>
      <c r="D408" s="282"/>
      <c r="E408" s="282"/>
      <c r="F408" s="282"/>
      <c r="G408" s="282"/>
      <c r="H408" s="282"/>
      <c r="I408" s="15"/>
      <c r="J408" s="59"/>
    </row>
    <row r="409" spans="1:11" s="1" customFormat="1" ht="15" customHeight="1">
      <c r="A409" s="11" t="s">
        <v>9</v>
      </c>
      <c r="B409" s="11"/>
      <c r="C409" s="286" t="s">
        <v>155</v>
      </c>
      <c r="D409" s="286"/>
      <c r="E409" s="286"/>
      <c r="F409" s="286"/>
      <c r="G409" s="11"/>
      <c r="H409" s="16"/>
      <c r="I409" s="17"/>
      <c r="J409" s="60"/>
      <c r="K409" s="74"/>
    </row>
    <row r="410" spans="1:11" s="1" customFormat="1" ht="23.25" customHeight="1">
      <c r="A410" s="11" t="s">
        <v>11</v>
      </c>
      <c r="B410" s="11"/>
      <c r="C410" s="291"/>
      <c r="D410" s="291"/>
      <c r="E410" s="291"/>
      <c r="F410" s="291"/>
      <c r="G410" s="18"/>
      <c r="H410" s="19" t="s">
        <v>13</v>
      </c>
      <c r="I410" s="3"/>
      <c r="J410" s="59"/>
    </row>
    <row r="411" spans="1:11" s="1" customFormat="1" ht="15" customHeight="1">
      <c r="A411" s="190" t="s">
        <v>14</v>
      </c>
      <c r="B411" s="190"/>
      <c r="C411" s="222"/>
      <c r="D411" s="190" t="s">
        <v>17</v>
      </c>
      <c r="E411" s="191" t="s">
        <v>18</v>
      </c>
      <c r="F411" s="192" t="s">
        <v>19</v>
      </c>
      <c r="G411" s="192" t="s">
        <v>20</v>
      </c>
      <c r="H411" s="190" t="s">
        <v>21</v>
      </c>
      <c r="I411" s="3"/>
      <c r="J411" s="59"/>
    </row>
    <row r="412" spans="1:11" s="3" customFormat="1" ht="15" customHeight="1">
      <c r="A412" s="24">
        <v>1</v>
      </c>
      <c r="B412" s="24"/>
      <c r="C412" s="25" t="s">
        <v>23</v>
      </c>
      <c r="D412" s="26">
        <v>53</v>
      </c>
      <c r="E412" s="27">
        <v>79305</v>
      </c>
      <c r="F412" s="28">
        <f t="shared" ref="F412:F415" si="80">E412*D412</f>
        <v>4203165</v>
      </c>
      <c r="G412" s="29">
        <v>0</v>
      </c>
      <c r="H412" s="30">
        <f t="shared" ref="H412:H415" si="81">F412-F412*G412</f>
        <v>4203165</v>
      </c>
      <c r="I412" s="31">
        <f>E412/1.08</f>
        <v>73430.555555555547</v>
      </c>
      <c r="J412" s="59">
        <f>I412*D412</f>
        <v>3891819.444444444</v>
      </c>
      <c r="K412" s="63"/>
    </row>
    <row r="413" spans="1:11" s="3" customFormat="1" ht="15" customHeight="1">
      <c r="A413" s="24">
        <v>2</v>
      </c>
      <c r="B413" s="24"/>
      <c r="C413" s="25" t="s">
        <v>26</v>
      </c>
      <c r="D413" s="34">
        <v>46</v>
      </c>
      <c r="E413" s="27">
        <v>60043</v>
      </c>
      <c r="F413" s="28">
        <f t="shared" si="80"/>
        <v>2761978</v>
      </c>
      <c r="G413" s="29">
        <v>0</v>
      </c>
      <c r="H413" s="30">
        <f t="shared" si="81"/>
        <v>2761978</v>
      </c>
      <c r="I413" s="31">
        <f t="shared" ref="I413:I415" si="82">E413/1.08</f>
        <v>55595.370370370365</v>
      </c>
      <c r="J413" s="59">
        <f t="shared" ref="J413:J415" si="83">I413*D413</f>
        <v>2557387.0370370368</v>
      </c>
      <c r="K413" s="63"/>
    </row>
    <row r="414" spans="1:11" s="3" customFormat="1" ht="15" customHeight="1">
      <c r="A414" s="24">
        <v>3</v>
      </c>
      <c r="B414" s="24"/>
      <c r="C414" s="25" t="s">
        <v>28</v>
      </c>
      <c r="D414" s="32">
        <v>79</v>
      </c>
      <c r="E414" s="27">
        <v>119943</v>
      </c>
      <c r="F414" s="28">
        <f t="shared" si="80"/>
        <v>9475497</v>
      </c>
      <c r="G414" s="29">
        <v>0</v>
      </c>
      <c r="H414" s="30">
        <f t="shared" si="81"/>
        <v>9475497</v>
      </c>
      <c r="I414" s="31">
        <f t="shared" si="82"/>
        <v>111058.33333333333</v>
      </c>
      <c r="J414" s="59">
        <f t="shared" si="83"/>
        <v>8773608.3333333321</v>
      </c>
      <c r="K414" s="63"/>
    </row>
    <row r="415" spans="1:11" s="3" customFormat="1" ht="15" customHeight="1">
      <c r="A415" s="14">
        <v>4</v>
      </c>
      <c r="B415" s="223"/>
      <c r="C415" s="25" t="s">
        <v>37</v>
      </c>
      <c r="D415" s="37">
        <v>44</v>
      </c>
      <c r="E415" s="38">
        <v>65934</v>
      </c>
      <c r="F415" s="156">
        <f t="shared" si="80"/>
        <v>2901096</v>
      </c>
      <c r="G415" s="157">
        <v>0</v>
      </c>
      <c r="H415" s="30">
        <f t="shared" si="81"/>
        <v>2901096</v>
      </c>
      <c r="I415" s="31">
        <f t="shared" si="82"/>
        <v>61049.999999999993</v>
      </c>
      <c r="J415" s="59">
        <f t="shared" si="83"/>
        <v>2686199.9999999995</v>
      </c>
      <c r="K415" s="63"/>
    </row>
    <row r="416" spans="1:11" s="4" customFormat="1" ht="15" customHeight="1">
      <c r="A416" s="224"/>
      <c r="B416" s="40"/>
      <c r="C416" s="41" t="s">
        <v>42</v>
      </c>
      <c r="D416" s="42">
        <f>SUM(D412:D415)</f>
        <v>222</v>
      </c>
      <c r="E416" s="42"/>
      <c r="F416" s="43">
        <f>SUM(F412:F414)</f>
        <v>16440640</v>
      </c>
      <c r="G416" s="43"/>
      <c r="H416" s="111">
        <f>SUM(H412:H414)</f>
        <v>16440640</v>
      </c>
      <c r="I416" s="45"/>
      <c r="J416" s="64">
        <f>SUM(J412:J415)</f>
        <v>17909014.814814813</v>
      </c>
    </row>
    <row r="417" spans="1:11" s="5" customFormat="1" ht="30" customHeight="1">
      <c r="A417" s="46"/>
      <c r="B417" s="46"/>
      <c r="C417" s="47"/>
      <c r="D417" s="48"/>
      <c r="E417" s="48"/>
      <c r="F417" s="49"/>
      <c r="G417" s="49"/>
      <c r="H417" s="50"/>
      <c r="I417" s="51"/>
      <c r="J417" s="65">
        <f>J416*0.08</f>
        <v>1432721.1851851852</v>
      </c>
    </row>
    <row r="418" spans="1:11" s="6" customFormat="1" ht="15" customHeight="1">
      <c r="A418" s="283" t="s">
        <v>43</v>
      </c>
      <c r="B418" s="283"/>
      <c r="C418" s="283"/>
      <c r="D418" s="284" t="s">
        <v>44</v>
      </c>
      <c r="E418" s="284"/>
      <c r="F418" s="54"/>
      <c r="G418" s="54"/>
      <c r="H418" s="55" t="s">
        <v>45</v>
      </c>
      <c r="I418" s="56"/>
      <c r="J418" s="225">
        <f>SUM(J416:J417)</f>
        <v>19341736</v>
      </c>
    </row>
    <row r="422" spans="1:11" s="1" customFormat="1" ht="15" customHeight="1">
      <c r="A422" s="279" t="s">
        <v>0</v>
      </c>
      <c r="B422" s="279"/>
      <c r="C422" s="279"/>
      <c r="D422" s="279"/>
      <c r="E422" s="279"/>
      <c r="F422" s="279"/>
      <c r="G422" s="279"/>
      <c r="H422" s="279"/>
      <c r="I422" s="3"/>
      <c r="J422" s="59"/>
    </row>
    <row r="423" spans="1:11" s="1" customFormat="1" ht="15" customHeight="1">
      <c r="A423" s="279" t="s">
        <v>1</v>
      </c>
      <c r="B423" s="279"/>
      <c r="C423" s="279"/>
      <c r="D423" s="279"/>
      <c r="E423" s="279"/>
      <c r="F423" s="279"/>
      <c r="G423" s="279"/>
      <c r="H423" s="279"/>
      <c r="I423" s="3"/>
      <c r="J423" s="59"/>
    </row>
    <row r="424" spans="1:11" s="1" customFormat="1" ht="15" customHeight="1">
      <c r="A424" s="279" t="s">
        <v>2</v>
      </c>
      <c r="B424" s="279"/>
      <c r="C424" s="279"/>
      <c r="D424" s="279"/>
      <c r="E424" s="279"/>
      <c r="F424" s="279"/>
      <c r="G424" s="279"/>
      <c r="H424" s="279"/>
      <c r="I424" s="3"/>
      <c r="J424" s="59"/>
    </row>
    <row r="425" spans="1:11" s="1" customFormat="1" ht="15" customHeight="1">
      <c r="A425" s="279" t="s">
        <v>4</v>
      </c>
      <c r="B425" s="279"/>
      <c r="C425" s="279"/>
      <c r="D425" s="279"/>
      <c r="E425" s="279"/>
      <c r="F425" s="279"/>
      <c r="G425" s="279"/>
      <c r="H425" s="279"/>
      <c r="I425" s="3"/>
      <c r="J425" s="59"/>
    </row>
    <row r="426" spans="1:11" s="1" customFormat="1" ht="15" customHeight="1">
      <c r="A426" s="280" t="s">
        <v>6</v>
      </c>
      <c r="B426" s="280"/>
      <c r="C426" s="280"/>
      <c r="D426" s="280"/>
      <c r="E426" s="280"/>
      <c r="F426" s="280"/>
      <c r="G426" s="280"/>
      <c r="H426" s="280"/>
      <c r="I426" s="3"/>
      <c r="J426" s="59"/>
    </row>
    <row r="427" spans="1:11" s="2" customFormat="1" ht="15" customHeight="1">
      <c r="A427" s="9"/>
      <c r="B427" s="9"/>
      <c r="C427" s="9"/>
      <c r="D427" s="281" t="s">
        <v>121</v>
      </c>
      <c r="E427" s="281"/>
      <c r="F427" s="281"/>
      <c r="G427" s="281"/>
      <c r="H427" s="281"/>
      <c r="I427" s="3"/>
      <c r="J427" s="59"/>
    </row>
    <row r="428" spans="1:11" s="1" customFormat="1" ht="27.75" customHeight="1">
      <c r="A428" s="11" t="s">
        <v>8</v>
      </c>
      <c r="B428" s="11"/>
      <c r="C428" s="282" t="s">
        <v>122</v>
      </c>
      <c r="D428" s="282"/>
      <c r="E428" s="282"/>
      <c r="F428" s="282"/>
      <c r="G428" s="282"/>
      <c r="H428" s="282"/>
      <c r="I428" s="15"/>
      <c r="J428" s="59"/>
    </row>
    <row r="429" spans="1:11" s="1" customFormat="1" ht="15" customHeight="1">
      <c r="A429" s="11" t="s">
        <v>9</v>
      </c>
      <c r="B429" s="11"/>
      <c r="C429" s="286" t="s">
        <v>156</v>
      </c>
      <c r="D429" s="286"/>
      <c r="E429" s="286"/>
      <c r="F429" s="286"/>
      <c r="G429" s="11"/>
      <c r="H429" s="16"/>
      <c r="I429" s="17"/>
      <c r="J429" s="60"/>
      <c r="K429" s="74"/>
    </row>
    <row r="430" spans="1:11" s="1" customFormat="1" ht="23.25" customHeight="1">
      <c r="A430" s="11" t="s">
        <v>11</v>
      </c>
      <c r="B430" s="11"/>
      <c r="C430" s="291"/>
      <c r="D430" s="291"/>
      <c r="E430" s="291"/>
      <c r="F430" s="291"/>
      <c r="G430" s="18"/>
      <c r="H430" s="19" t="s">
        <v>13</v>
      </c>
      <c r="I430" s="3"/>
      <c r="J430" s="59"/>
    </row>
    <row r="431" spans="1:11" s="1" customFormat="1" ht="15" customHeight="1">
      <c r="A431" s="190" t="s">
        <v>14</v>
      </c>
      <c r="B431" s="190"/>
      <c r="C431" s="222"/>
      <c r="D431" s="190" t="s">
        <v>17</v>
      </c>
      <c r="E431" s="191" t="s">
        <v>18</v>
      </c>
      <c r="F431" s="192" t="s">
        <v>19</v>
      </c>
      <c r="G431" s="192" t="s">
        <v>20</v>
      </c>
      <c r="H431" s="190" t="s">
        <v>21</v>
      </c>
      <c r="I431" s="3"/>
      <c r="J431" s="59"/>
    </row>
    <row r="432" spans="1:11" s="3" customFormat="1" ht="15" customHeight="1">
      <c r="A432" s="24">
        <v>1</v>
      </c>
      <c r="B432" s="24"/>
      <c r="C432" s="25" t="s">
        <v>23</v>
      </c>
      <c r="D432" s="26">
        <v>2</v>
      </c>
      <c r="E432" s="27">
        <v>79305</v>
      </c>
      <c r="F432" s="28">
        <f t="shared" ref="F432:F435" si="84">E432*D432</f>
        <v>158610</v>
      </c>
      <c r="G432" s="29">
        <v>0</v>
      </c>
      <c r="H432" s="30">
        <f t="shared" ref="H432:H435" si="85">F432-F432*G432</f>
        <v>158610</v>
      </c>
      <c r="I432" s="31">
        <f>E432/1.08</f>
        <v>73430.555555555547</v>
      </c>
      <c r="J432" s="59">
        <f>I432*D432</f>
        <v>146861.11111111109</v>
      </c>
      <c r="K432" s="63"/>
    </row>
    <row r="433" spans="1:11" s="3" customFormat="1" ht="15" customHeight="1">
      <c r="A433" s="24">
        <v>2</v>
      </c>
      <c r="B433" s="24"/>
      <c r="C433" s="25" t="s">
        <v>26</v>
      </c>
      <c r="D433" s="34">
        <v>2</v>
      </c>
      <c r="E433" s="27">
        <v>60043</v>
      </c>
      <c r="F433" s="28">
        <f t="shared" si="84"/>
        <v>120086</v>
      </c>
      <c r="G433" s="29">
        <v>0</v>
      </c>
      <c r="H433" s="30">
        <f t="shared" si="85"/>
        <v>120086</v>
      </c>
      <c r="I433" s="31">
        <f t="shared" ref="I433:I435" si="86">E433/1.08</f>
        <v>55595.370370370365</v>
      </c>
      <c r="J433" s="59">
        <f t="shared" ref="J433:J435" si="87">I433*D433</f>
        <v>111190.74074074073</v>
      </c>
      <c r="K433" s="63"/>
    </row>
    <row r="434" spans="1:11" s="3" customFormat="1" ht="15" customHeight="1">
      <c r="A434" s="24">
        <v>3</v>
      </c>
      <c r="B434" s="24"/>
      <c r="C434" s="25" t="s">
        <v>28</v>
      </c>
      <c r="D434" s="32">
        <v>12</v>
      </c>
      <c r="E434" s="27">
        <v>119943</v>
      </c>
      <c r="F434" s="28">
        <f t="shared" si="84"/>
        <v>1439316</v>
      </c>
      <c r="G434" s="29">
        <v>0</v>
      </c>
      <c r="H434" s="30">
        <f t="shared" si="85"/>
        <v>1439316</v>
      </c>
      <c r="I434" s="31">
        <f t="shared" si="86"/>
        <v>111058.33333333333</v>
      </c>
      <c r="J434" s="59">
        <f t="shared" si="87"/>
        <v>1332700</v>
      </c>
      <c r="K434" s="63"/>
    </row>
    <row r="435" spans="1:11" s="3" customFormat="1" ht="15" customHeight="1">
      <c r="A435" s="14">
        <v>4</v>
      </c>
      <c r="B435" s="223"/>
      <c r="C435" s="25" t="s">
        <v>37</v>
      </c>
      <c r="D435" s="37">
        <v>2</v>
      </c>
      <c r="E435" s="38">
        <v>65934</v>
      </c>
      <c r="F435" s="156">
        <f t="shared" si="84"/>
        <v>131868</v>
      </c>
      <c r="G435" s="157">
        <v>0</v>
      </c>
      <c r="H435" s="30">
        <f t="shared" si="85"/>
        <v>131868</v>
      </c>
      <c r="I435" s="31">
        <f t="shared" si="86"/>
        <v>61049.999999999993</v>
      </c>
      <c r="J435" s="59">
        <f t="shared" si="87"/>
        <v>122099.99999999999</v>
      </c>
      <c r="K435" s="63"/>
    </row>
    <row r="436" spans="1:11" s="4" customFormat="1" ht="15" customHeight="1">
      <c r="A436" s="224"/>
      <c r="B436" s="40"/>
      <c r="C436" s="41" t="s">
        <v>42</v>
      </c>
      <c r="D436" s="42">
        <f>SUM(D432:D435)</f>
        <v>18</v>
      </c>
      <c r="E436" s="42"/>
      <c r="F436" s="43">
        <f>SUM(F432:F434)</f>
        <v>1718012</v>
      </c>
      <c r="G436" s="43"/>
      <c r="H436" s="111">
        <f>SUM(H432:H434)</f>
        <v>1718012</v>
      </c>
      <c r="I436" s="45"/>
      <c r="J436" s="64">
        <f>SUM(J432:J435)</f>
        <v>1712851.8518518519</v>
      </c>
    </row>
    <row r="437" spans="1:11" s="5" customFormat="1" ht="30" customHeight="1">
      <c r="A437" s="46"/>
      <c r="B437" s="46"/>
      <c r="C437" s="47"/>
      <c r="D437" s="48"/>
      <c r="E437" s="48"/>
      <c r="F437" s="49"/>
      <c r="G437" s="49"/>
      <c r="H437" s="50"/>
      <c r="I437" s="51"/>
      <c r="J437" s="65">
        <f>J436*0.08</f>
        <v>137028.14814814815</v>
      </c>
    </row>
    <row r="438" spans="1:11" s="6" customFormat="1" ht="15" customHeight="1">
      <c r="A438" s="283" t="s">
        <v>43</v>
      </c>
      <c r="B438" s="283"/>
      <c r="C438" s="283"/>
      <c r="D438" s="284" t="s">
        <v>44</v>
      </c>
      <c r="E438" s="284"/>
      <c r="F438" s="54"/>
      <c r="G438" s="54"/>
      <c r="H438" s="55" t="s">
        <v>45</v>
      </c>
      <c r="I438" s="56"/>
      <c r="J438" s="225">
        <f>SUM(J436:J437)</f>
        <v>1849880</v>
      </c>
    </row>
    <row r="442" spans="1:11" s="1" customFormat="1" ht="15" customHeight="1">
      <c r="A442" s="279" t="s">
        <v>0</v>
      </c>
      <c r="B442" s="279"/>
      <c r="C442" s="279"/>
      <c r="D442" s="279"/>
      <c r="E442" s="279"/>
      <c r="F442" s="279"/>
      <c r="G442" s="279"/>
      <c r="H442" s="279"/>
      <c r="I442" s="3"/>
      <c r="J442" s="59"/>
    </row>
    <row r="443" spans="1:11" s="1" customFormat="1" ht="15" customHeight="1">
      <c r="A443" s="279" t="s">
        <v>1</v>
      </c>
      <c r="B443" s="279"/>
      <c r="C443" s="279"/>
      <c r="D443" s="279"/>
      <c r="E443" s="279"/>
      <c r="F443" s="279"/>
      <c r="G443" s="279"/>
      <c r="H443" s="279"/>
      <c r="I443" s="3"/>
      <c r="J443" s="59"/>
    </row>
    <row r="444" spans="1:11" s="1" customFormat="1" ht="15" customHeight="1">
      <c r="A444" s="279" t="s">
        <v>2</v>
      </c>
      <c r="B444" s="279"/>
      <c r="C444" s="279"/>
      <c r="D444" s="279"/>
      <c r="E444" s="279"/>
      <c r="F444" s="279"/>
      <c r="G444" s="279"/>
      <c r="H444" s="279"/>
      <c r="I444" s="3"/>
      <c r="J444" s="59"/>
    </row>
    <row r="445" spans="1:11" s="1" customFormat="1" ht="15" customHeight="1">
      <c r="A445" s="279" t="s">
        <v>4</v>
      </c>
      <c r="B445" s="279"/>
      <c r="C445" s="279"/>
      <c r="D445" s="279"/>
      <c r="E445" s="279"/>
      <c r="F445" s="279"/>
      <c r="G445" s="279"/>
      <c r="H445" s="279"/>
      <c r="I445" s="3"/>
      <c r="J445" s="59"/>
    </row>
    <row r="446" spans="1:11" s="1" customFormat="1" ht="15" customHeight="1">
      <c r="A446" s="280" t="s">
        <v>6</v>
      </c>
      <c r="B446" s="280"/>
      <c r="C446" s="280"/>
      <c r="D446" s="280"/>
      <c r="E446" s="280"/>
      <c r="F446" s="280"/>
      <c r="G446" s="280"/>
      <c r="H446" s="280"/>
      <c r="I446" s="3"/>
      <c r="J446" s="59"/>
    </row>
    <row r="447" spans="1:11" s="2" customFormat="1" ht="15" customHeight="1">
      <c r="A447" s="9"/>
      <c r="B447" s="9"/>
      <c r="C447" s="9"/>
      <c r="D447" s="281" t="s">
        <v>121</v>
      </c>
      <c r="E447" s="281"/>
      <c r="F447" s="281"/>
      <c r="G447" s="281"/>
      <c r="H447" s="281"/>
      <c r="I447" s="3"/>
      <c r="J447" s="59"/>
    </row>
    <row r="448" spans="1:11" s="1" customFormat="1" ht="27.75" customHeight="1">
      <c r="A448" s="11" t="s">
        <v>8</v>
      </c>
      <c r="B448" s="11"/>
      <c r="C448" s="282" t="s">
        <v>122</v>
      </c>
      <c r="D448" s="282"/>
      <c r="E448" s="282"/>
      <c r="F448" s="282"/>
      <c r="G448" s="282"/>
      <c r="H448" s="282"/>
      <c r="I448" s="15"/>
      <c r="J448" s="59"/>
    </row>
    <row r="449" spans="1:11" s="1" customFormat="1" ht="15" customHeight="1">
      <c r="A449" s="11" t="s">
        <v>9</v>
      </c>
      <c r="B449" s="11"/>
      <c r="C449" s="286" t="s">
        <v>157</v>
      </c>
      <c r="D449" s="286"/>
      <c r="E449" s="286"/>
      <c r="F449" s="286"/>
      <c r="G449" s="11"/>
      <c r="H449" s="16"/>
      <c r="I449" s="17"/>
      <c r="J449" s="60"/>
      <c r="K449" s="74"/>
    </row>
    <row r="450" spans="1:11" s="1" customFormat="1" ht="23.25" customHeight="1">
      <c r="A450" s="11" t="s">
        <v>11</v>
      </c>
      <c r="B450" s="11"/>
      <c r="C450" s="291"/>
      <c r="D450" s="291"/>
      <c r="E450" s="291"/>
      <c r="F450" s="291"/>
      <c r="G450" s="18"/>
      <c r="H450" s="19" t="s">
        <v>13</v>
      </c>
      <c r="I450" s="3"/>
      <c r="J450" s="59"/>
    </row>
    <row r="451" spans="1:11" s="1" customFormat="1" ht="15" customHeight="1">
      <c r="A451" s="190" t="s">
        <v>14</v>
      </c>
      <c r="B451" s="190"/>
      <c r="C451" s="222"/>
      <c r="D451" s="190" t="s">
        <v>17</v>
      </c>
      <c r="E451" s="191" t="s">
        <v>18</v>
      </c>
      <c r="F451" s="192" t="s">
        <v>19</v>
      </c>
      <c r="G451" s="192" t="s">
        <v>20</v>
      </c>
      <c r="H451" s="190" t="s">
        <v>21</v>
      </c>
      <c r="I451" s="3"/>
      <c r="J451" s="59"/>
    </row>
    <row r="452" spans="1:11" s="3" customFormat="1" ht="15" customHeight="1">
      <c r="A452" s="24">
        <v>1</v>
      </c>
      <c r="B452" s="24"/>
      <c r="C452" s="25" t="s">
        <v>23</v>
      </c>
      <c r="D452" s="26">
        <v>1</v>
      </c>
      <c r="E452" s="27">
        <v>79305</v>
      </c>
      <c r="F452" s="28">
        <f t="shared" ref="F452:F455" si="88">E452*D452</f>
        <v>79305</v>
      </c>
      <c r="G452" s="29">
        <v>0</v>
      </c>
      <c r="H452" s="30">
        <f t="shared" ref="H452:H455" si="89">F452-F452*G452</f>
        <v>79305</v>
      </c>
      <c r="I452" s="31">
        <f>E452/1.08</f>
        <v>73430.555555555547</v>
      </c>
      <c r="J452" s="59">
        <f>I452*D452</f>
        <v>73430.555555555547</v>
      </c>
      <c r="K452" s="63"/>
    </row>
    <row r="453" spans="1:11" s="3" customFormat="1" ht="15" customHeight="1">
      <c r="A453" s="24">
        <v>2</v>
      </c>
      <c r="B453" s="24"/>
      <c r="C453" s="25" t="s">
        <v>26</v>
      </c>
      <c r="D453" s="34">
        <v>3</v>
      </c>
      <c r="E453" s="27">
        <v>60043</v>
      </c>
      <c r="F453" s="28">
        <f t="shared" si="88"/>
        <v>180129</v>
      </c>
      <c r="G453" s="29">
        <v>0</v>
      </c>
      <c r="H453" s="30">
        <f t="shared" si="89"/>
        <v>180129</v>
      </c>
      <c r="I453" s="31">
        <f t="shared" ref="I453:I455" si="90">E453/1.08</f>
        <v>55595.370370370365</v>
      </c>
      <c r="J453" s="59">
        <f t="shared" ref="J453:J455" si="91">I453*D453</f>
        <v>166786.11111111109</v>
      </c>
      <c r="K453" s="63"/>
    </row>
    <row r="454" spans="1:11" s="3" customFormat="1" ht="15" customHeight="1">
      <c r="A454" s="24">
        <v>3</v>
      </c>
      <c r="B454" s="24"/>
      <c r="C454" s="25" t="s">
        <v>28</v>
      </c>
      <c r="D454" s="32">
        <v>4</v>
      </c>
      <c r="E454" s="27">
        <v>119943</v>
      </c>
      <c r="F454" s="28">
        <f t="shared" si="88"/>
        <v>479772</v>
      </c>
      <c r="G454" s="29">
        <v>0</v>
      </c>
      <c r="H454" s="30">
        <f t="shared" si="89"/>
        <v>479772</v>
      </c>
      <c r="I454" s="31">
        <f t="shared" si="90"/>
        <v>111058.33333333333</v>
      </c>
      <c r="J454" s="59">
        <f t="shared" si="91"/>
        <v>444233.33333333331</v>
      </c>
      <c r="K454" s="63"/>
    </row>
    <row r="455" spans="1:11" s="3" customFormat="1" ht="15" customHeight="1">
      <c r="A455" s="14">
        <v>4</v>
      </c>
      <c r="B455" s="223"/>
      <c r="C455" s="25" t="s">
        <v>37</v>
      </c>
      <c r="D455" s="37"/>
      <c r="E455" s="38">
        <v>65934</v>
      </c>
      <c r="F455" s="156">
        <f t="shared" si="88"/>
        <v>0</v>
      </c>
      <c r="G455" s="157">
        <v>0</v>
      </c>
      <c r="H455" s="30">
        <f t="shared" si="89"/>
        <v>0</v>
      </c>
      <c r="I455" s="31">
        <f t="shared" si="90"/>
        <v>61049.999999999993</v>
      </c>
      <c r="J455" s="59">
        <f t="shared" si="91"/>
        <v>0</v>
      </c>
      <c r="K455" s="63"/>
    </row>
    <row r="456" spans="1:11" s="4" customFormat="1" ht="15" customHeight="1">
      <c r="A456" s="224"/>
      <c r="B456" s="40"/>
      <c r="C456" s="41" t="s">
        <v>42</v>
      </c>
      <c r="D456" s="42">
        <f>SUM(D452:D455)</f>
        <v>8</v>
      </c>
      <c r="E456" s="42"/>
      <c r="F456" s="43">
        <f>SUM(F452:F454)</f>
        <v>739206</v>
      </c>
      <c r="G456" s="43"/>
      <c r="H456" s="111">
        <f>SUM(H452:H454)</f>
        <v>739206</v>
      </c>
      <c r="I456" s="45"/>
      <c r="J456" s="64">
        <f>SUM(J452:J455)</f>
        <v>684450</v>
      </c>
    </row>
    <row r="457" spans="1:11" s="5" customFormat="1" ht="30" customHeight="1">
      <c r="A457" s="46"/>
      <c r="B457" s="46"/>
      <c r="C457" s="47"/>
      <c r="D457" s="48"/>
      <c r="E457" s="48"/>
      <c r="F457" s="49"/>
      <c r="G457" s="49"/>
      <c r="H457" s="50"/>
      <c r="I457" s="51"/>
      <c r="J457" s="65">
        <f>J456*0.08</f>
        <v>54756</v>
      </c>
    </row>
    <row r="458" spans="1:11" s="6" customFormat="1" ht="15" customHeight="1">
      <c r="A458" s="283" t="s">
        <v>43</v>
      </c>
      <c r="B458" s="283"/>
      <c r="C458" s="283"/>
      <c r="D458" s="284" t="s">
        <v>44</v>
      </c>
      <c r="E458" s="284"/>
      <c r="F458" s="54"/>
      <c r="G458" s="54"/>
      <c r="H458" s="55" t="s">
        <v>45</v>
      </c>
      <c r="I458" s="56"/>
      <c r="J458" s="225">
        <f>SUM(J456:J457)</f>
        <v>739206</v>
      </c>
    </row>
  </sheetData>
  <mergeCells count="253">
    <mergeCell ref="D447:H447"/>
    <mergeCell ref="C448:H448"/>
    <mergeCell ref="C449:F449"/>
    <mergeCell ref="C450:F450"/>
    <mergeCell ref="A458:C458"/>
    <mergeCell ref="D458:E458"/>
    <mergeCell ref="C429:F429"/>
    <mergeCell ref="C430:F430"/>
    <mergeCell ref="A438:C438"/>
    <mergeCell ref="D438:E438"/>
    <mergeCell ref="A442:H442"/>
    <mergeCell ref="A443:H443"/>
    <mergeCell ref="A444:H444"/>
    <mergeCell ref="A445:H445"/>
    <mergeCell ref="A446:H446"/>
    <mergeCell ref="A418:C418"/>
    <mergeCell ref="D418:E418"/>
    <mergeCell ref="A422:H422"/>
    <mergeCell ref="A423:H423"/>
    <mergeCell ref="A424:H424"/>
    <mergeCell ref="A425:H425"/>
    <mergeCell ref="A426:H426"/>
    <mergeCell ref="D427:H427"/>
    <mergeCell ref="C428:H428"/>
    <mergeCell ref="A402:H402"/>
    <mergeCell ref="A403:H403"/>
    <mergeCell ref="A404:H404"/>
    <mergeCell ref="A405:H405"/>
    <mergeCell ref="A406:H406"/>
    <mergeCell ref="D407:H407"/>
    <mergeCell ref="C408:H408"/>
    <mergeCell ref="C409:F409"/>
    <mergeCell ref="C410:F410"/>
    <mergeCell ref="A384:H384"/>
    <mergeCell ref="A385:H385"/>
    <mergeCell ref="A386:H386"/>
    <mergeCell ref="A387:H387"/>
    <mergeCell ref="D388:H388"/>
    <mergeCell ref="C389:H389"/>
    <mergeCell ref="C390:F390"/>
    <mergeCell ref="C391:F391"/>
    <mergeCell ref="A399:C399"/>
    <mergeCell ref="D399:E399"/>
    <mergeCell ref="A366:H366"/>
    <mergeCell ref="A367:H367"/>
    <mergeCell ref="D368:H368"/>
    <mergeCell ref="C369:H369"/>
    <mergeCell ref="C370:F370"/>
    <mergeCell ref="C371:F371"/>
    <mergeCell ref="A379:C379"/>
    <mergeCell ref="D379:E379"/>
    <mergeCell ref="A383:H383"/>
    <mergeCell ref="D348:H348"/>
    <mergeCell ref="C349:H349"/>
    <mergeCell ref="C350:F350"/>
    <mergeCell ref="C351:F351"/>
    <mergeCell ref="A359:C359"/>
    <mergeCell ref="D359:E359"/>
    <mergeCell ref="A363:H363"/>
    <mergeCell ref="A364:H364"/>
    <mergeCell ref="A365:H365"/>
    <mergeCell ref="C331:F331"/>
    <mergeCell ref="C332:F332"/>
    <mergeCell ref="A340:C340"/>
    <mergeCell ref="D340:E340"/>
    <mergeCell ref="A343:H343"/>
    <mergeCell ref="A344:H344"/>
    <mergeCell ref="A345:H345"/>
    <mergeCell ref="A346:H346"/>
    <mergeCell ref="A347:H347"/>
    <mergeCell ref="A321:C321"/>
    <mergeCell ref="D321:E321"/>
    <mergeCell ref="A324:H324"/>
    <mergeCell ref="A325:H325"/>
    <mergeCell ref="A326:H326"/>
    <mergeCell ref="A327:H327"/>
    <mergeCell ref="A328:H328"/>
    <mergeCell ref="D329:H329"/>
    <mergeCell ref="C330:H330"/>
    <mergeCell ref="A305:H305"/>
    <mergeCell ref="A306:H306"/>
    <mergeCell ref="A307:H307"/>
    <mergeCell ref="A308:H308"/>
    <mergeCell ref="A309:H309"/>
    <mergeCell ref="D310:H310"/>
    <mergeCell ref="C311:H311"/>
    <mergeCell ref="C312:F312"/>
    <mergeCell ref="C313:F313"/>
    <mergeCell ref="A286:H286"/>
    <mergeCell ref="A287:H287"/>
    <mergeCell ref="A288:H288"/>
    <mergeCell ref="A289:H289"/>
    <mergeCell ref="D290:H290"/>
    <mergeCell ref="C291:H291"/>
    <mergeCell ref="C292:F292"/>
    <mergeCell ref="C293:F293"/>
    <mergeCell ref="A301:C301"/>
    <mergeCell ref="D301:E301"/>
    <mergeCell ref="A268:H268"/>
    <mergeCell ref="A269:H269"/>
    <mergeCell ref="D270:H270"/>
    <mergeCell ref="C271:H271"/>
    <mergeCell ref="C272:F272"/>
    <mergeCell ref="C273:F273"/>
    <mergeCell ref="A281:C281"/>
    <mergeCell ref="D281:E281"/>
    <mergeCell ref="A285:H285"/>
    <mergeCell ref="D249:H249"/>
    <mergeCell ref="C250:H250"/>
    <mergeCell ref="C251:F251"/>
    <mergeCell ref="C252:F252"/>
    <mergeCell ref="A260:C260"/>
    <mergeCell ref="D260:E260"/>
    <mergeCell ref="A265:H265"/>
    <mergeCell ref="A266:H266"/>
    <mergeCell ref="A267:H267"/>
    <mergeCell ref="C232:F232"/>
    <mergeCell ref="C233:F233"/>
    <mergeCell ref="A241:C241"/>
    <mergeCell ref="D241:E241"/>
    <mergeCell ref="A244:H244"/>
    <mergeCell ref="A245:H245"/>
    <mergeCell ref="A246:H246"/>
    <mergeCell ref="A247:H247"/>
    <mergeCell ref="A248:H248"/>
    <mergeCell ref="A221:C221"/>
    <mergeCell ref="D221:E221"/>
    <mergeCell ref="A225:H225"/>
    <mergeCell ref="A226:H226"/>
    <mergeCell ref="A227:H227"/>
    <mergeCell ref="A228:H228"/>
    <mergeCell ref="A229:H229"/>
    <mergeCell ref="D230:H230"/>
    <mergeCell ref="C231:H231"/>
    <mergeCell ref="A205:H205"/>
    <mergeCell ref="A206:H206"/>
    <mergeCell ref="A207:H207"/>
    <mergeCell ref="A208:H208"/>
    <mergeCell ref="A209:H209"/>
    <mergeCell ref="D210:H210"/>
    <mergeCell ref="C211:H211"/>
    <mergeCell ref="C212:F212"/>
    <mergeCell ref="C213:F213"/>
    <mergeCell ref="A185:H185"/>
    <mergeCell ref="A186:H186"/>
    <mergeCell ref="A187:H187"/>
    <mergeCell ref="A188:H188"/>
    <mergeCell ref="D189:H189"/>
    <mergeCell ref="C190:H190"/>
    <mergeCell ref="C191:F191"/>
    <mergeCell ref="C192:F192"/>
    <mergeCell ref="A200:C200"/>
    <mergeCell ref="D200:E200"/>
    <mergeCell ref="A168:H168"/>
    <mergeCell ref="A169:H169"/>
    <mergeCell ref="D170:H170"/>
    <mergeCell ref="C171:H171"/>
    <mergeCell ref="C172:F172"/>
    <mergeCell ref="C173:F173"/>
    <mergeCell ref="A181:C181"/>
    <mergeCell ref="D181:E181"/>
    <mergeCell ref="A184:H184"/>
    <mergeCell ref="D149:H149"/>
    <mergeCell ref="C150:H150"/>
    <mergeCell ref="C151:F151"/>
    <mergeCell ref="C152:F152"/>
    <mergeCell ref="A160:C160"/>
    <mergeCell ref="D160:E160"/>
    <mergeCell ref="A165:H165"/>
    <mergeCell ref="A166:H166"/>
    <mergeCell ref="A167:H167"/>
    <mergeCell ref="C130:F130"/>
    <mergeCell ref="C131:F131"/>
    <mergeCell ref="A139:C139"/>
    <mergeCell ref="D139:E139"/>
    <mergeCell ref="A144:H144"/>
    <mergeCell ref="A145:H145"/>
    <mergeCell ref="A146:H146"/>
    <mergeCell ref="A147:H147"/>
    <mergeCell ref="A148:H148"/>
    <mergeCell ref="A119:C119"/>
    <mergeCell ref="D119:E119"/>
    <mergeCell ref="A123:H123"/>
    <mergeCell ref="A124:H124"/>
    <mergeCell ref="A125:H125"/>
    <mergeCell ref="A126:H126"/>
    <mergeCell ref="A127:H127"/>
    <mergeCell ref="D128:H128"/>
    <mergeCell ref="C129:H129"/>
    <mergeCell ref="A103:H103"/>
    <mergeCell ref="A104:H104"/>
    <mergeCell ref="A105:H105"/>
    <mergeCell ref="A106:H106"/>
    <mergeCell ref="A107:H107"/>
    <mergeCell ref="D108:H108"/>
    <mergeCell ref="C109:H109"/>
    <mergeCell ref="C110:F110"/>
    <mergeCell ref="C111:F111"/>
    <mergeCell ref="A84:H84"/>
    <mergeCell ref="A85:H85"/>
    <mergeCell ref="A86:H86"/>
    <mergeCell ref="A87:H87"/>
    <mergeCell ref="D88:H88"/>
    <mergeCell ref="C89:H89"/>
    <mergeCell ref="C90:F90"/>
    <mergeCell ref="C91:F91"/>
    <mergeCell ref="A99:C99"/>
    <mergeCell ref="D99:E99"/>
    <mergeCell ref="A66:H66"/>
    <mergeCell ref="A67:H67"/>
    <mergeCell ref="D68:H68"/>
    <mergeCell ref="C69:H69"/>
    <mergeCell ref="C70:F70"/>
    <mergeCell ref="C71:F71"/>
    <mergeCell ref="A79:C79"/>
    <mergeCell ref="D79:E79"/>
    <mergeCell ref="A83:H83"/>
    <mergeCell ref="D47:H47"/>
    <mergeCell ref="C48:H48"/>
    <mergeCell ref="C49:F49"/>
    <mergeCell ref="C50:F50"/>
    <mergeCell ref="A58:C58"/>
    <mergeCell ref="D58:E58"/>
    <mergeCell ref="A63:H63"/>
    <mergeCell ref="A64:H64"/>
    <mergeCell ref="A65:H65"/>
    <mergeCell ref="C29:F29"/>
    <mergeCell ref="C30:F30"/>
    <mergeCell ref="A38:C38"/>
    <mergeCell ref="D38:E38"/>
    <mergeCell ref="A42:H42"/>
    <mergeCell ref="A43:H43"/>
    <mergeCell ref="A44:H44"/>
    <mergeCell ref="A45:H45"/>
    <mergeCell ref="A46:H46"/>
    <mergeCell ref="A17:C17"/>
    <mergeCell ref="D17:E17"/>
    <mergeCell ref="A22:H22"/>
    <mergeCell ref="A23:H23"/>
    <mergeCell ref="A24:H24"/>
    <mergeCell ref="A25:H25"/>
    <mergeCell ref="A26:H26"/>
    <mergeCell ref="D27:H27"/>
    <mergeCell ref="C28:H28"/>
    <mergeCell ref="A1:H1"/>
    <mergeCell ref="A2:H2"/>
    <mergeCell ref="A3:H3"/>
    <mergeCell ref="A4:H4"/>
    <mergeCell ref="A5:H5"/>
    <mergeCell ref="D6:H6"/>
    <mergeCell ref="C7:H7"/>
    <mergeCell ref="C8:F8"/>
    <mergeCell ref="C9:F9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2"/>
  <sheetViews>
    <sheetView zoomScale="85" zoomScaleNormal="85" workbookViewId="0">
      <selection activeCell="C28" sqref="B28:C29"/>
    </sheetView>
  </sheetViews>
  <sheetFormatPr defaultColWidth="9" defaultRowHeight="15"/>
  <cols>
    <col min="2" max="2" width="29.85546875" customWidth="1"/>
    <col min="3" max="3" width="11.85546875" customWidth="1"/>
    <col min="4" max="4" width="14.85546875" customWidth="1"/>
    <col min="5" max="5" width="17.140625" customWidth="1"/>
    <col min="6" max="6" width="11.28515625" customWidth="1"/>
    <col min="7" max="7" width="15.7109375" customWidth="1"/>
    <col min="8" max="8" width="13.42578125" customWidth="1"/>
    <col min="9" max="9" width="15.7109375" customWidth="1"/>
    <col min="10" max="10" width="12.42578125" customWidth="1"/>
  </cols>
  <sheetData>
    <row r="2" spans="1:11" s="1" customFormat="1" ht="15" customHeight="1">
      <c r="A2" s="279" t="s">
        <v>0</v>
      </c>
      <c r="B2" s="279"/>
      <c r="C2" s="279"/>
      <c r="D2" s="279"/>
      <c r="E2" s="279"/>
      <c r="F2" s="279"/>
      <c r="G2" s="279"/>
      <c r="I2" s="78" t="s">
        <v>1219</v>
      </c>
    </row>
    <row r="3" spans="1:11" s="1" customFormat="1" ht="15" customHeight="1">
      <c r="A3" s="279" t="s">
        <v>1</v>
      </c>
      <c r="B3" s="279"/>
      <c r="C3" s="279"/>
      <c r="D3" s="279"/>
      <c r="E3" s="279"/>
      <c r="F3" s="279"/>
      <c r="G3" s="279"/>
      <c r="I3" s="79" t="s">
        <v>1220</v>
      </c>
    </row>
    <row r="4" spans="1:11" s="1" customFormat="1" ht="15" customHeight="1">
      <c r="A4" s="279" t="s">
        <v>2</v>
      </c>
      <c r="B4" s="279"/>
      <c r="C4" s="279"/>
      <c r="D4" s="279"/>
      <c r="E4" s="279"/>
      <c r="F4" s="279"/>
      <c r="G4" s="279"/>
      <c r="I4" s="71"/>
    </row>
    <row r="5" spans="1:11" s="1" customFormat="1" ht="15" customHeight="1">
      <c r="A5" s="279" t="s">
        <v>4</v>
      </c>
      <c r="B5" s="279"/>
      <c r="C5" s="279"/>
      <c r="D5" s="279"/>
      <c r="E5" s="279"/>
      <c r="F5" s="279"/>
      <c r="G5" s="279"/>
      <c r="I5" s="71"/>
    </row>
    <row r="6" spans="1:11" s="1" customFormat="1" ht="15" customHeight="1">
      <c r="A6" s="280" t="s">
        <v>6</v>
      </c>
      <c r="B6" s="280"/>
      <c r="C6" s="280"/>
      <c r="D6" s="280"/>
      <c r="E6" s="280"/>
      <c r="F6" s="280"/>
      <c r="G6" s="280"/>
      <c r="I6" s="71"/>
    </row>
    <row r="7" spans="1:11" s="2" customFormat="1" ht="15" customHeight="1">
      <c r="A7" s="9"/>
      <c r="B7" s="9"/>
      <c r="C7" s="281" t="s">
        <v>63</v>
      </c>
      <c r="D7" s="281"/>
      <c r="E7" s="281"/>
      <c r="F7" s="281"/>
      <c r="G7" s="281"/>
      <c r="I7" s="72"/>
    </row>
    <row r="8" spans="1:11" s="1" customFormat="1" ht="15" customHeight="1">
      <c r="A8" s="11" t="s">
        <v>8</v>
      </c>
      <c r="B8" s="12"/>
      <c r="C8" s="13"/>
      <c r="D8" s="286"/>
      <c r="E8" s="286"/>
      <c r="F8" s="286"/>
      <c r="G8" s="286"/>
      <c r="H8" s="68"/>
      <c r="I8" s="71"/>
    </row>
    <row r="9" spans="1:11" s="1" customFormat="1" ht="15" customHeight="1">
      <c r="A9" s="11" t="s">
        <v>9</v>
      </c>
      <c r="B9" s="306" t="s">
        <v>1221</v>
      </c>
      <c r="C9" s="306"/>
      <c r="D9" s="306"/>
      <c r="E9" s="16"/>
      <c r="F9" s="11"/>
      <c r="G9" s="16"/>
      <c r="H9" s="11"/>
      <c r="I9" s="80"/>
      <c r="J9" s="74"/>
    </row>
    <row r="10" spans="1:11" s="1" customFormat="1" ht="15" customHeight="1">
      <c r="A10" s="11" t="s">
        <v>11</v>
      </c>
      <c r="B10" s="289" t="s">
        <v>877</v>
      </c>
      <c r="C10" s="289"/>
      <c r="D10" s="289"/>
      <c r="E10" s="289"/>
      <c r="F10" s="18"/>
      <c r="G10" s="19" t="s">
        <v>13</v>
      </c>
      <c r="H10" s="69" t="s">
        <v>161</v>
      </c>
      <c r="I10" s="73">
        <v>11692</v>
      </c>
    </row>
    <row r="11" spans="1:11" s="1" customFormat="1" ht="15" customHeight="1">
      <c r="A11" s="21" t="s">
        <v>14</v>
      </c>
      <c r="B11" s="21" t="s">
        <v>16</v>
      </c>
      <c r="C11" s="21" t="s">
        <v>17</v>
      </c>
      <c r="D11" s="22" t="s">
        <v>18</v>
      </c>
      <c r="E11" s="23" t="s">
        <v>19</v>
      </c>
      <c r="F11" s="23" t="s">
        <v>20</v>
      </c>
      <c r="G11" s="21" t="s">
        <v>21</v>
      </c>
      <c r="I11" s="71"/>
    </row>
    <row r="12" spans="1:11" s="3" customFormat="1" ht="15" customHeight="1">
      <c r="A12" s="24">
        <v>1</v>
      </c>
      <c r="B12" s="25" t="s">
        <v>23</v>
      </c>
      <c r="C12" s="26"/>
      <c r="D12" s="27">
        <v>79305</v>
      </c>
      <c r="E12" s="28">
        <f>D12*C12</f>
        <v>0</v>
      </c>
      <c r="F12" s="29">
        <v>0.06</v>
      </c>
      <c r="G12" s="30">
        <f>E12-E12*F12</f>
        <v>0</v>
      </c>
      <c r="H12" s="31">
        <f>D12/1.08*0.94</f>
        <v>69024.722222222204</v>
      </c>
      <c r="I12" s="59">
        <f>H12*C12</f>
        <v>0</v>
      </c>
      <c r="J12" s="63"/>
      <c r="K12" s="81"/>
    </row>
    <row r="13" spans="1:11" s="3" customFormat="1" ht="15" customHeight="1">
      <c r="A13" s="24">
        <v>2</v>
      </c>
      <c r="B13" s="25" t="s">
        <v>25</v>
      </c>
      <c r="C13" s="32"/>
      <c r="D13" s="33">
        <v>128591</v>
      </c>
      <c r="E13" s="28">
        <f t="shared" ref="E13:E29" si="0">D13*C13</f>
        <v>0</v>
      </c>
      <c r="F13" s="29">
        <v>0.06</v>
      </c>
      <c r="G13" s="30">
        <f t="shared" ref="G13:G29" si="1">E13-E13*F13</f>
        <v>0</v>
      </c>
      <c r="H13" s="31">
        <f t="shared" ref="H13:H29" si="2">D13/1.08*0.94</f>
        <v>111921.79629629628</v>
      </c>
      <c r="I13" s="59">
        <f t="shared" ref="I13:I29" si="3">H13*C13</f>
        <v>0</v>
      </c>
      <c r="J13" s="63"/>
      <c r="K13" s="81"/>
    </row>
    <row r="14" spans="1:11" s="3" customFormat="1" ht="15" customHeight="1">
      <c r="A14" s="24">
        <v>3</v>
      </c>
      <c r="B14" s="25" t="s">
        <v>26</v>
      </c>
      <c r="C14" s="34">
        <v>10</v>
      </c>
      <c r="D14" s="27">
        <v>60043</v>
      </c>
      <c r="E14" s="28">
        <f t="shared" si="0"/>
        <v>600430</v>
      </c>
      <c r="F14" s="29">
        <v>0.06</v>
      </c>
      <c r="G14" s="30">
        <f t="shared" si="1"/>
        <v>564404.19999999995</v>
      </c>
      <c r="H14" s="31">
        <f t="shared" si="2"/>
        <v>52259.648148148139</v>
      </c>
      <c r="I14" s="59">
        <f t="shared" si="3"/>
        <v>522596.4814814814</v>
      </c>
      <c r="J14" s="63"/>
      <c r="K14" s="81"/>
    </row>
    <row r="15" spans="1:11" s="3" customFormat="1" ht="15" customHeight="1">
      <c r="A15" s="24">
        <v>4</v>
      </c>
      <c r="B15" s="25" t="s">
        <v>27</v>
      </c>
      <c r="C15" s="35"/>
      <c r="D15" s="27">
        <v>115781</v>
      </c>
      <c r="E15" s="28">
        <f t="shared" si="0"/>
        <v>0</v>
      </c>
      <c r="F15" s="29">
        <v>0.06</v>
      </c>
      <c r="G15" s="30">
        <f t="shared" si="1"/>
        <v>0</v>
      </c>
      <c r="H15" s="31">
        <f t="shared" si="2"/>
        <v>100772.35185185184</v>
      </c>
      <c r="I15" s="59">
        <f t="shared" si="3"/>
        <v>0</v>
      </c>
      <c r="J15" s="63"/>
      <c r="K15" s="81"/>
    </row>
    <row r="16" spans="1:11" s="3" customFormat="1" ht="15" customHeight="1">
      <c r="A16" s="24">
        <v>5</v>
      </c>
      <c r="B16" s="25" t="s">
        <v>28</v>
      </c>
      <c r="C16" s="32">
        <v>10</v>
      </c>
      <c r="D16" s="27">
        <v>119943</v>
      </c>
      <c r="E16" s="28">
        <f t="shared" si="0"/>
        <v>1199430</v>
      </c>
      <c r="F16" s="29">
        <v>0.06</v>
      </c>
      <c r="G16" s="30">
        <f t="shared" si="1"/>
        <v>1127464.2</v>
      </c>
      <c r="H16" s="31">
        <f>D16/1.08*0.94</f>
        <v>104394.83333333333</v>
      </c>
      <c r="I16" s="59">
        <f t="shared" si="3"/>
        <v>1043948.3333333333</v>
      </c>
      <c r="J16" s="63"/>
      <c r="K16" s="81"/>
    </row>
    <row r="17" spans="1:11" s="3" customFormat="1" ht="15" customHeight="1">
      <c r="A17" s="24">
        <v>6</v>
      </c>
      <c r="B17" s="25" t="s">
        <v>29</v>
      </c>
      <c r="C17" s="26"/>
      <c r="D17" s="27">
        <v>94810</v>
      </c>
      <c r="E17" s="28">
        <f t="shared" si="0"/>
        <v>0</v>
      </c>
      <c r="F17" s="29">
        <v>0.06</v>
      </c>
      <c r="G17" s="30">
        <f t="shared" si="1"/>
        <v>0</v>
      </c>
      <c r="H17" s="31">
        <f t="shared" si="2"/>
        <v>82519.814814814803</v>
      </c>
      <c r="I17" s="59">
        <f t="shared" si="3"/>
        <v>0</v>
      </c>
      <c r="J17" s="63"/>
      <c r="K17" s="81"/>
    </row>
    <row r="18" spans="1:11" s="3" customFormat="1" ht="15" customHeight="1">
      <c r="A18" s="24">
        <v>7</v>
      </c>
      <c r="B18" s="25" t="s">
        <v>30</v>
      </c>
      <c r="C18" s="34"/>
      <c r="D18" s="27">
        <v>141396</v>
      </c>
      <c r="E18" s="28">
        <f t="shared" si="0"/>
        <v>0</v>
      </c>
      <c r="F18" s="29">
        <v>0.06</v>
      </c>
      <c r="G18" s="30">
        <f t="shared" si="1"/>
        <v>0</v>
      </c>
      <c r="H18" s="31">
        <f t="shared" si="2"/>
        <v>123066.88888888888</v>
      </c>
      <c r="I18" s="59">
        <f t="shared" si="3"/>
        <v>0</v>
      </c>
      <c r="J18" s="63"/>
      <c r="K18" s="81"/>
    </row>
    <row r="19" spans="1:11" s="3" customFormat="1" ht="15" customHeight="1">
      <c r="A19" s="24">
        <v>8</v>
      </c>
      <c r="B19" s="25" t="s">
        <v>31</v>
      </c>
      <c r="C19" s="26"/>
      <c r="D19" s="27">
        <v>232931</v>
      </c>
      <c r="E19" s="28">
        <f t="shared" si="0"/>
        <v>0</v>
      </c>
      <c r="F19" s="29">
        <v>0.06</v>
      </c>
      <c r="G19" s="30">
        <f t="shared" si="1"/>
        <v>0</v>
      </c>
      <c r="H19" s="31">
        <f t="shared" si="2"/>
        <v>202736.2407407407</v>
      </c>
      <c r="I19" s="59">
        <f t="shared" si="3"/>
        <v>0</v>
      </c>
      <c r="J19" s="63"/>
      <c r="K19" s="81"/>
    </row>
    <row r="20" spans="1:11" s="3" customFormat="1" ht="15" customHeight="1">
      <c r="A20" s="24">
        <v>9</v>
      </c>
      <c r="B20" s="36" t="s">
        <v>32</v>
      </c>
      <c r="C20" s="26">
        <v>10</v>
      </c>
      <c r="D20" s="27">
        <v>101534</v>
      </c>
      <c r="E20" s="28">
        <f t="shared" si="0"/>
        <v>1015340</v>
      </c>
      <c r="F20" s="29">
        <v>0.06</v>
      </c>
      <c r="G20" s="30">
        <f t="shared" si="1"/>
        <v>954419.6</v>
      </c>
      <c r="H20" s="31">
        <f t="shared" si="2"/>
        <v>88372.185185185182</v>
      </c>
      <c r="I20" s="59">
        <f t="shared" si="3"/>
        <v>883721.8518518518</v>
      </c>
      <c r="J20" s="63"/>
      <c r="K20" s="81"/>
    </row>
    <row r="21" spans="1:11" s="3" customFormat="1" ht="15" customHeight="1">
      <c r="A21" s="24">
        <v>10</v>
      </c>
      <c r="B21" s="36" t="s">
        <v>33</v>
      </c>
      <c r="C21" s="37"/>
      <c r="D21" s="33">
        <v>110148</v>
      </c>
      <c r="E21" s="28">
        <f t="shared" si="0"/>
        <v>0</v>
      </c>
      <c r="F21" s="29">
        <v>0.06</v>
      </c>
      <c r="G21" s="30">
        <f t="shared" si="1"/>
        <v>0</v>
      </c>
      <c r="H21" s="31">
        <f t="shared" si="2"/>
        <v>95869.555555555533</v>
      </c>
      <c r="I21" s="59">
        <f t="shared" si="3"/>
        <v>0</v>
      </c>
      <c r="J21" s="63"/>
      <c r="K21" s="81"/>
    </row>
    <row r="22" spans="1:11" s="3" customFormat="1" ht="15" customHeight="1">
      <c r="A22" s="24">
        <v>11</v>
      </c>
      <c r="B22" s="25" t="s">
        <v>34</v>
      </c>
      <c r="C22" s="37"/>
      <c r="D22" s="27">
        <v>54198</v>
      </c>
      <c r="E22" s="28">
        <f t="shared" si="0"/>
        <v>0</v>
      </c>
      <c r="F22" s="29">
        <v>0.06</v>
      </c>
      <c r="G22" s="30">
        <f t="shared" si="1"/>
        <v>0</v>
      </c>
      <c r="H22" s="31">
        <f t="shared" si="2"/>
        <v>47172.333333333328</v>
      </c>
      <c r="I22" s="59">
        <f t="shared" si="3"/>
        <v>0</v>
      </c>
      <c r="J22" s="63"/>
      <c r="K22" s="81"/>
    </row>
    <row r="23" spans="1:11" s="3" customFormat="1" ht="15" customHeight="1">
      <c r="A23" s="24">
        <v>12</v>
      </c>
      <c r="B23" s="25" t="s">
        <v>35</v>
      </c>
      <c r="C23" s="37"/>
      <c r="D23" s="27">
        <v>49680</v>
      </c>
      <c r="E23" s="28">
        <f t="shared" si="0"/>
        <v>0</v>
      </c>
      <c r="F23" s="29">
        <v>0.06</v>
      </c>
      <c r="G23" s="30">
        <f t="shared" si="1"/>
        <v>0</v>
      </c>
      <c r="H23" s="31">
        <f t="shared" si="2"/>
        <v>43240</v>
      </c>
      <c r="I23" s="59">
        <f t="shared" si="3"/>
        <v>0</v>
      </c>
      <c r="J23" s="63"/>
      <c r="K23" s="81"/>
    </row>
    <row r="24" spans="1:11" s="3" customFormat="1" ht="15" customHeight="1">
      <c r="A24" s="24">
        <v>13</v>
      </c>
      <c r="B24" s="25" t="s">
        <v>36</v>
      </c>
      <c r="C24" s="37"/>
      <c r="D24" s="38">
        <v>64152</v>
      </c>
      <c r="E24" s="28">
        <f t="shared" si="0"/>
        <v>0</v>
      </c>
      <c r="F24" s="29">
        <v>0.06</v>
      </c>
      <c r="G24" s="30">
        <f t="shared" si="1"/>
        <v>0</v>
      </c>
      <c r="H24" s="31">
        <f t="shared" si="2"/>
        <v>55835.999999999993</v>
      </c>
      <c r="I24" s="59">
        <f t="shared" si="3"/>
        <v>0</v>
      </c>
      <c r="J24" s="63"/>
      <c r="K24" s="81"/>
    </row>
    <row r="25" spans="1:11" s="3" customFormat="1" ht="15" customHeight="1">
      <c r="A25" s="24">
        <v>14</v>
      </c>
      <c r="B25" s="25" t="s">
        <v>37</v>
      </c>
      <c r="C25" s="37"/>
      <c r="D25" s="38">
        <v>65934</v>
      </c>
      <c r="E25" s="28">
        <f t="shared" si="0"/>
        <v>0</v>
      </c>
      <c r="F25" s="29">
        <v>0.06</v>
      </c>
      <c r="G25" s="30">
        <f t="shared" si="1"/>
        <v>0</v>
      </c>
      <c r="H25" s="31">
        <f t="shared" si="2"/>
        <v>57386.999999999993</v>
      </c>
      <c r="I25" s="59">
        <f t="shared" si="3"/>
        <v>0</v>
      </c>
      <c r="J25" s="63"/>
      <c r="K25" s="81"/>
    </row>
    <row r="26" spans="1:11" s="3" customFormat="1" ht="15" customHeight="1">
      <c r="A26" s="24">
        <v>15</v>
      </c>
      <c r="B26" s="25" t="s">
        <v>38</v>
      </c>
      <c r="C26" s="37"/>
      <c r="D26" s="38">
        <v>76626</v>
      </c>
      <c r="E26" s="28">
        <f t="shared" si="0"/>
        <v>0</v>
      </c>
      <c r="F26" s="29">
        <v>0.06</v>
      </c>
      <c r="G26" s="30">
        <f t="shared" si="1"/>
        <v>0</v>
      </c>
      <c r="H26" s="31">
        <f t="shared" si="2"/>
        <v>66693</v>
      </c>
      <c r="I26" s="59">
        <f t="shared" si="3"/>
        <v>0</v>
      </c>
      <c r="J26" s="63"/>
      <c r="K26" s="81"/>
    </row>
    <row r="27" spans="1:11" s="3" customFormat="1" ht="15" customHeight="1">
      <c r="A27" s="24">
        <v>16</v>
      </c>
      <c r="B27" s="25" t="s">
        <v>39</v>
      </c>
      <c r="C27" s="37"/>
      <c r="D27" s="38">
        <v>80190</v>
      </c>
      <c r="E27" s="28">
        <f t="shared" si="0"/>
        <v>0</v>
      </c>
      <c r="F27" s="29">
        <v>0.06</v>
      </c>
      <c r="G27" s="30">
        <f t="shared" si="1"/>
        <v>0</v>
      </c>
      <c r="H27" s="31">
        <f t="shared" si="2"/>
        <v>69795</v>
      </c>
      <c r="I27" s="59">
        <f t="shared" si="3"/>
        <v>0</v>
      </c>
      <c r="J27" s="63"/>
      <c r="K27" s="81"/>
    </row>
    <row r="28" spans="1:11" s="3" customFormat="1" ht="15" customHeight="1">
      <c r="A28" s="24">
        <v>17</v>
      </c>
      <c r="B28" s="25" t="s">
        <v>40</v>
      </c>
      <c r="C28" s="37"/>
      <c r="D28" s="38">
        <v>113832</v>
      </c>
      <c r="E28" s="28">
        <f t="shared" si="0"/>
        <v>0</v>
      </c>
      <c r="F28" s="29">
        <v>0.06</v>
      </c>
      <c r="G28" s="30">
        <f t="shared" si="1"/>
        <v>0</v>
      </c>
      <c r="H28" s="31">
        <f t="shared" si="2"/>
        <v>99076</v>
      </c>
      <c r="I28" s="59">
        <f t="shared" si="3"/>
        <v>0</v>
      </c>
      <c r="J28" s="63"/>
      <c r="K28" s="81"/>
    </row>
    <row r="29" spans="1:11" s="3" customFormat="1" ht="15" customHeight="1">
      <c r="A29" s="24">
        <v>18</v>
      </c>
      <c r="B29" s="25" t="s">
        <v>41</v>
      </c>
      <c r="C29" s="37"/>
      <c r="D29" s="39">
        <v>98010</v>
      </c>
      <c r="E29" s="28">
        <f t="shared" si="0"/>
        <v>0</v>
      </c>
      <c r="F29" s="29">
        <v>0.06</v>
      </c>
      <c r="G29" s="30">
        <f t="shared" si="1"/>
        <v>0</v>
      </c>
      <c r="H29" s="31">
        <f t="shared" si="2"/>
        <v>85305</v>
      </c>
      <c r="I29" s="59">
        <f t="shared" si="3"/>
        <v>0</v>
      </c>
      <c r="J29" s="63"/>
      <c r="K29" s="81"/>
    </row>
    <row r="30" spans="1:11" s="4" customFormat="1" ht="15" customHeight="1">
      <c r="A30" s="40"/>
      <c r="B30" s="41" t="s">
        <v>42</v>
      </c>
      <c r="C30" s="42">
        <f>SUM(C12:C29)</f>
        <v>30</v>
      </c>
      <c r="D30" s="42"/>
      <c r="E30" s="43">
        <f>SUM(E12:E29)</f>
        <v>2815200</v>
      </c>
      <c r="F30" s="43"/>
      <c r="G30" s="44">
        <f>SUM(G12:G29)</f>
        <v>2646288</v>
      </c>
      <c r="H30" s="45"/>
      <c r="I30" s="64">
        <f>SUM(I12:I29)</f>
        <v>2450266.6666666665</v>
      </c>
    </row>
    <row r="31" spans="1:11" s="5" customFormat="1" ht="30" customHeight="1">
      <c r="A31" s="46"/>
      <c r="B31" s="47"/>
      <c r="C31" s="48"/>
      <c r="D31" s="48"/>
      <c r="E31" s="49"/>
      <c r="F31" s="49"/>
      <c r="G31" s="50"/>
      <c r="I31" s="75">
        <f>I30*0.08</f>
        <v>196021.33333333331</v>
      </c>
    </row>
    <row r="32" spans="1:11" s="6" customFormat="1" ht="15" customHeight="1">
      <c r="A32" s="283" t="s">
        <v>43</v>
      </c>
      <c r="B32" s="283"/>
      <c r="C32" s="284" t="s">
        <v>44</v>
      </c>
      <c r="D32" s="284"/>
      <c r="E32" s="54"/>
      <c r="F32" s="54"/>
      <c r="G32" s="55" t="s">
        <v>45</v>
      </c>
      <c r="I32" s="76">
        <f>SUM(I30:I31)</f>
        <v>2646288</v>
      </c>
    </row>
  </sheetData>
  <mergeCells count="11">
    <mergeCell ref="C7:G7"/>
    <mergeCell ref="D8:G8"/>
    <mergeCell ref="B9:D9"/>
    <mergeCell ref="B10:E10"/>
    <mergeCell ref="A32:B32"/>
    <mergeCell ref="C32:D32"/>
    <mergeCell ref="A2:G2"/>
    <mergeCell ref="A3:G3"/>
    <mergeCell ref="A4:G4"/>
    <mergeCell ref="A5:G5"/>
    <mergeCell ref="A6:G6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topLeftCell="A4" workbookViewId="0">
      <selection activeCell="H17" sqref="H17"/>
    </sheetView>
  </sheetViews>
  <sheetFormatPr defaultColWidth="9" defaultRowHeight="15"/>
  <cols>
    <col min="2" max="2" width="29.140625" customWidth="1"/>
    <col min="3" max="3" width="15.7109375" customWidth="1"/>
    <col min="4" max="4" width="16.42578125" customWidth="1"/>
    <col min="5" max="5" width="18.85546875" customWidth="1"/>
    <col min="6" max="6" width="15.7109375" customWidth="1"/>
    <col min="7" max="7" width="15.140625" customWidth="1"/>
    <col min="8" max="8" width="15.7109375" customWidth="1"/>
    <col min="9" max="9" width="12.5703125" customWidth="1"/>
  </cols>
  <sheetData>
    <row r="1" spans="1:10" s="1" customFormat="1" ht="15" customHeight="1">
      <c r="A1" s="279" t="s">
        <v>0</v>
      </c>
      <c r="B1" s="279"/>
      <c r="C1" s="279"/>
      <c r="D1" s="279"/>
      <c r="E1" s="279"/>
      <c r="F1" s="279"/>
      <c r="G1" s="279"/>
      <c r="I1" s="71"/>
    </row>
    <row r="2" spans="1:10" s="1" customFormat="1" ht="15" customHeight="1">
      <c r="A2" s="279" t="s">
        <v>1</v>
      </c>
      <c r="B2" s="279"/>
      <c r="C2" s="279"/>
      <c r="D2" s="279"/>
      <c r="E2" s="279"/>
      <c r="F2" s="279"/>
      <c r="G2" s="279"/>
      <c r="I2" s="71"/>
    </row>
    <row r="3" spans="1:10" s="1" customFormat="1" ht="15" customHeight="1">
      <c r="A3" s="279" t="s">
        <v>2</v>
      </c>
      <c r="B3" s="279"/>
      <c r="C3" s="279"/>
      <c r="D3" s="279"/>
      <c r="E3" s="279"/>
      <c r="F3" s="279"/>
      <c r="G3" s="279"/>
      <c r="I3" s="71"/>
    </row>
    <row r="4" spans="1:10" s="1" customFormat="1" ht="15" customHeight="1">
      <c r="A4" s="279" t="s">
        <v>4</v>
      </c>
      <c r="B4" s="279"/>
      <c r="C4" s="279"/>
      <c r="D4" s="279"/>
      <c r="E4" s="279"/>
      <c r="F4" s="279"/>
      <c r="G4" s="279"/>
      <c r="I4" s="71"/>
    </row>
    <row r="5" spans="1:10" s="1" customFormat="1" ht="15" customHeight="1">
      <c r="A5" s="280" t="s">
        <v>6</v>
      </c>
      <c r="B5" s="280"/>
      <c r="C5" s="280"/>
      <c r="D5" s="280"/>
      <c r="E5" s="280"/>
      <c r="F5" s="280"/>
      <c r="G5" s="280"/>
      <c r="I5" s="71"/>
    </row>
    <row r="6" spans="1:10" s="2" customFormat="1" ht="15" customHeight="1">
      <c r="A6" s="9"/>
      <c r="B6" s="9"/>
      <c r="C6" s="281" t="s">
        <v>1189</v>
      </c>
      <c r="D6" s="281"/>
      <c r="E6" s="281"/>
      <c r="F6" s="281"/>
      <c r="G6" s="281"/>
      <c r="I6" s="72"/>
    </row>
    <row r="7" spans="1:10" s="1" customFormat="1" ht="15" customHeight="1">
      <c r="A7" s="11" t="s">
        <v>8</v>
      </c>
      <c r="B7" s="12"/>
      <c r="C7" s="13"/>
      <c r="D7" s="286"/>
      <c r="E7" s="286"/>
      <c r="F7" s="286"/>
      <c r="G7" s="286"/>
      <c r="H7" s="68"/>
      <c r="I7" s="71"/>
    </row>
    <row r="8" spans="1:10" s="1" customFormat="1" ht="15" customHeight="1">
      <c r="A8" s="11" t="s">
        <v>9</v>
      </c>
      <c r="B8" s="286" t="s">
        <v>1222</v>
      </c>
      <c r="C8" s="286"/>
      <c r="D8" s="11"/>
      <c r="E8" s="16"/>
      <c r="F8" s="11"/>
      <c r="G8" s="16"/>
      <c r="H8" s="69" t="s">
        <v>1223</v>
      </c>
      <c r="I8" s="73"/>
      <c r="J8" s="74"/>
    </row>
    <row r="9" spans="1:10" s="1" customFormat="1" ht="18" customHeight="1">
      <c r="A9" s="11" t="s">
        <v>11</v>
      </c>
      <c r="B9" s="289" t="s">
        <v>1224</v>
      </c>
      <c r="C9" s="289"/>
      <c r="D9" s="289"/>
      <c r="E9" s="289"/>
      <c r="F9" s="18"/>
      <c r="G9" s="19" t="s">
        <v>13</v>
      </c>
      <c r="I9" s="71"/>
    </row>
    <row r="10" spans="1:10" s="1" customFormat="1" ht="15" customHeight="1">
      <c r="A10" s="21" t="s">
        <v>14</v>
      </c>
      <c r="B10" s="21" t="s">
        <v>16</v>
      </c>
      <c r="C10" s="21" t="s">
        <v>17</v>
      </c>
      <c r="D10" s="22" t="s">
        <v>18</v>
      </c>
      <c r="E10" s="23" t="s">
        <v>19</v>
      </c>
      <c r="F10" s="23" t="s">
        <v>20</v>
      </c>
      <c r="G10" s="21" t="s">
        <v>21</v>
      </c>
      <c r="H10" s="70" t="s">
        <v>490</v>
      </c>
      <c r="I10" s="71"/>
    </row>
    <row r="11" spans="1:10" s="3" customFormat="1" ht="15" customHeight="1">
      <c r="A11" s="24">
        <v>1</v>
      </c>
      <c r="B11" s="25" t="s">
        <v>23</v>
      </c>
      <c r="C11" s="26">
        <v>7</v>
      </c>
      <c r="D11" s="27">
        <v>79305</v>
      </c>
      <c r="E11" s="28">
        <f>D11*C11</f>
        <v>555135</v>
      </c>
      <c r="F11" s="29">
        <v>0.05</v>
      </c>
      <c r="G11" s="30">
        <f>E11-E11*F11</f>
        <v>527378.25</v>
      </c>
      <c r="H11" s="31">
        <f>D11/1.08*0.95</f>
        <v>69759.027777777766</v>
      </c>
      <c r="I11" s="59">
        <f>H11*C11</f>
        <v>488313.19444444438</v>
      </c>
      <c r="J11" s="63"/>
    </row>
    <row r="12" spans="1:10" s="3" customFormat="1" ht="15" customHeight="1">
      <c r="A12" s="24">
        <v>2</v>
      </c>
      <c r="B12" s="25" t="s">
        <v>25</v>
      </c>
      <c r="C12" s="32"/>
      <c r="D12" s="33">
        <v>128591</v>
      </c>
      <c r="E12" s="28">
        <f t="shared" ref="E12:E28" si="0">D12*C12</f>
        <v>0</v>
      </c>
      <c r="F12" s="29">
        <v>0.05</v>
      </c>
      <c r="G12" s="30">
        <f t="shared" ref="G12:G28" si="1">E12-E12*F12</f>
        <v>0</v>
      </c>
      <c r="H12" s="31">
        <f t="shared" ref="H12:H28" si="2">D12/1.08*0.95</f>
        <v>113112.45370370369</v>
      </c>
      <c r="I12" s="59">
        <f t="shared" ref="I12:I28" si="3">H12*C12</f>
        <v>0</v>
      </c>
      <c r="J12" s="63"/>
    </row>
    <row r="13" spans="1:10" s="3" customFormat="1" ht="15" customHeight="1">
      <c r="A13" s="24">
        <v>3</v>
      </c>
      <c r="B13" s="25" t="s">
        <v>26</v>
      </c>
      <c r="C13" s="34"/>
      <c r="D13" s="27">
        <v>60043</v>
      </c>
      <c r="E13" s="28">
        <f t="shared" si="0"/>
        <v>0</v>
      </c>
      <c r="F13" s="29">
        <v>0.05</v>
      </c>
      <c r="G13" s="30">
        <f t="shared" si="1"/>
        <v>0</v>
      </c>
      <c r="H13" s="31">
        <f t="shared" si="2"/>
        <v>52815.601851851847</v>
      </c>
      <c r="I13" s="59">
        <f t="shared" si="3"/>
        <v>0</v>
      </c>
      <c r="J13" s="63"/>
    </row>
    <row r="14" spans="1:10" s="3" customFormat="1" ht="15" customHeight="1">
      <c r="A14" s="24">
        <v>4</v>
      </c>
      <c r="B14" s="25" t="s">
        <v>27</v>
      </c>
      <c r="C14" s="35"/>
      <c r="D14" s="27">
        <v>115781</v>
      </c>
      <c r="E14" s="28">
        <f t="shared" si="0"/>
        <v>0</v>
      </c>
      <c r="F14" s="29">
        <v>0.05</v>
      </c>
      <c r="G14" s="30">
        <f t="shared" si="1"/>
        <v>0</v>
      </c>
      <c r="H14" s="31">
        <f t="shared" si="2"/>
        <v>101844.39814814813</v>
      </c>
      <c r="I14" s="59">
        <f t="shared" si="3"/>
        <v>0</v>
      </c>
      <c r="J14" s="63"/>
    </row>
    <row r="15" spans="1:10" s="3" customFormat="1" ht="15" customHeight="1">
      <c r="A15" s="24">
        <v>5</v>
      </c>
      <c r="B15" s="25" t="s">
        <v>28</v>
      </c>
      <c r="C15" s="32"/>
      <c r="D15" s="27">
        <v>119943</v>
      </c>
      <c r="E15" s="28">
        <f t="shared" si="0"/>
        <v>0</v>
      </c>
      <c r="F15" s="29">
        <v>0.05</v>
      </c>
      <c r="G15" s="30">
        <f t="shared" si="1"/>
        <v>0</v>
      </c>
      <c r="H15" s="31">
        <f t="shared" si="2"/>
        <v>105505.41666666666</v>
      </c>
      <c r="I15" s="59">
        <f t="shared" si="3"/>
        <v>0</v>
      </c>
      <c r="J15" s="63"/>
    </row>
    <row r="16" spans="1:10" s="3" customFormat="1" ht="15" customHeight="1">
      <c r="A16" s="24">
        <v>6</v>
      </c>
      <c r="B16" s="25" t="s">
        <v>29</v>
      </c>
      <c r="C16" s="26"/>
      <c r="D16" s="27">
        <v>94810</v>
      </c>
      <c r="E16" s="28">
        <f t="shared" si="0"/>
        <v>0</v>
      </c>
      <c r="F16" s="29">
        <v>0.05</v>
      </c>
      <c r="G16" s="30">
        <f t="shared" si="1"/>
        <v>0</v>
      </c>
      <c r="H16" s="31">
        <f t="shared" si="2"/>
        <v>83397.685185185182</v>
      </c>
      <c r="I16" s="59">
        <f t="shared" si="3"/>
        <v>0</v>
      </c>
      <c r="J16" s="63"/>
    </row>
    <row r="17" spans="1:10" s="3" customFormat="1" ht="15" customHeight="1">
      <c r="A17" s="24">
        <v>7</v>
      </c>
      <c r="B17" s="25" t="s">
        <v>30</v>
      </c>
      <c r="C17" s="34"/>
      <c r="D17" s="27">
        <v>141396</v>
      </c>
      <c r="E17" s="28">
        <f t="shared" si="0"/>
        <v>0</v>
      </c>
      <c r="F17" s="29">
        <v>0.05</v>
      </c>
      <c r="G17" s="30">
        <f t="shared" si="1"/>
        <v>0</v>
      </c>
      <c r="H17" s="31">
        <f t="shared" si="2"/>
        <v>124376.11111111111</v>
      </c>
      <c r="I17" s="59">
        <f t="shared" si="3"/>
        <v>0</v>
      </c>
      <c r="J17" s="63"/>
    </row>
    <row r="18" spans="1:10" s="3" customFormat="1" ht="15" customHeight="1">
      <c r="A18" s="24">
        <v>8</v>
      </c>
      <c r="B18" s="25" t="s">
        <v>31</v>
      </c>
      <c r="C18" s="26"/>
      <c r="D18" s="27">
        <v>232931</v>
      </c>
      <c r="E18" s="28">
        <f t="shared" si="0"/>
        <v>0</v>
      </c>
      <c r="F18" s="29">
        <v>0.05</v>
      </c>
      <c r="G18" s="30">
        <f t="shared" si="1"/>
        <v>0</v>
      </c>
      <c r="H18" s="31">
        <f t="shared" si="2"/>
        <v>204893.00925925921</v>
      </c>
      <c r="I18" s="59">
        <f t="shared" si="3"/>
        <v>0</v>
      </c>
      <c r="J18" s="63"/>
    </row>
    <row r="19" spans="1:10" s="3" customFormat="1" ht="15" customHeight="1">
      <c r="A19" s="24">
        <v>9</v>
      </c>
      <c r="B19" s="36" t="s">
        <v>32</v>
      </c>
      <c r="C19" s="26">
        <v>7</v>
      </c>
      <c r="D19" s="27">
        <v>101534</v>
      </c>
      <c r="E19" s="28">
        <f t="shared" si="0"/>
        <v>710738</v>
      </c>
      <c r="F19" s="29">
        <v>0.05</v>
      </c>
      <c r="G19" s="30">
        <f t="shared" si="1"/>
        <v>675201.1</v>
      </c>
      <c r="H19" s="31">
        <f t="shared" si="2"/>
        <v>89312.314814814818</v>
      </c>
      <c r="I19" s="59">
        <f t="shared" si="3"/>
        <v>625186.20370370371</v>
      </c>
      <c r="J19" s="63"/>
    </row>
    <row r="20" spans="1:10" s="3" customFormat="1" ht="15" customHeight="1">
      <c r="A20" s="24">
        <v>10</v>
      </c>
      <c r="B20" s="36" t="s">
        <v>33</v>
      </c>
      <c r="C20" s="37"/>
      <c r="D20" s="33">
        <v>110148</v>
      </c>
      <c r="E20" s="28">
        <f t="shared" si="0"/>
        <v>0</v>
      </c>
      <c r="F20" s="29">
        <v>0.05</v>
      </c>
      <c r="G20" s="30">
        <f t="shared" si="1"/>
        <v>0</v>
      </c>
      <c r="H20" s="31">
        <f t="shared" si="2"/>
        <v>96889.444444444423</v>
      </c>
      <c r="I20" s="59">
        <f t="shared" si="3"/>
        <v>0</v>
      </c>
      <c r="J20" s="63"/>
    </row>
    <row r="21" spans="1:10" s="3" customFormat="1" ht="15" customHeight="1">
      <c r="A21" s="24">
        <v>11</v>
      </c>
      <c r="B21" s="25" t="s">
        <v>34</v>
      </c>
      <c r="C21" s="37"/>
      <c r="D21" s="27">
        <v>54198</v>
      </c>
      <c r="E21" s="28">
        <f t="shared" si="0"/>
        <v>0</v>
      </c>
      <c r="F21" s="29">
        <v>0.05</v>
      </c>
      <c r="G21" s="30">
        <f t="shared" si="1"/>
        <v>0</v>
      </c>
      <c r="H21" s="31">
        <f t="shared" si="2"/>
        <v>47674.166666666657</v>
      </c>
      <c r="I21" s="59">
        <f t="shared" si="3"/>
        <v>0</v>
      </c>
      <c r="J21" s="63"/>
    </row>
    <row r="22" spans="1:10" s="3" customFormat="1" ht="15" customHeight="1">
      <c r="A22" s="24">
        <v>12</v>
      </c>
      <c r="B22" s="25" t="s">
        <v>35</v>
      </c>
      <c r="C22" s="37">
        <v>7</v>
      </c>
      <c r="D22" s="27">
        <v>49680</v>
      </c>
      <c r="E22" s="28">
        <f t="shared" si="0"/>
        <v>347760</v>
      </c>
      <c r="F22" s="29">
        <v>0.05</v>
      </c>
      <c r="G22" s="30">
        <f t="shared" si="1"/>
        <v>330372</v>
      </c>
      <c r="H22" s="31">
        <f t="shared" si="2"/>
        <v>43700</v>
      </c>
      <c r="I22" s="59">
        <f t="shared" si="3"/>
        <v>305900</v>
      </c>
      <c r="J22" s="63"/>
    </row>
    <row r="23" spans="1:10" s="3" customFormat="1" ht="15" customHeight="1">
      <c r="A23" s="24">
        <v>13</v>
      </c>
      <c r="B23" s="25" t="s">
        <v>36</v>
      </c>
      <c r="C23" s="37"/>
      <c r="D23" s="38">
        <v>64152</v>
      </c>
      <c r="E23" s="28">
        <f t="shared" si="0"/>
        <v>0</v>
      </c>
      <c r="F23" s="29">
        <v>0.05</v>
      </c>
      <c r="G23" s="30">
        <f t="shared" si="1"/>
        <v>0</v>
      </c>
      <c r="H23" s="31">
        <f t="shared" si="2"/>
        <v>56429.999999999993</v>
      </c>
      <c r="I23" s="59">
        <f t="shared" si="3"/>
        <v>0</v>
      </c>
      <c r="J23" s="63"/>
    </row>
    <row r="24" spans="1:10" s="3" customFormat="1" ht="15" customHeight="1">
      <c r="A24" s="24">
        <v>14</v>
      </c>
      <c r="B24" s="25" t="s">
        <v>37</v>
      </c>
      <c r="C24" s="37"/>
      <c r="D24" s="38">
        <v>65934</v>
      </c>
      <c r="E24" s="28">
        <f t="shared" si="0"/>
        <v>0</v>
      </c>
      <c r="F24" s="29">
        <v>0.05</v>
      </c>
      <c r="G24" s="30">
        <f t="shared" si="1"/>
        <v>0</v>
      </c>
      <c r="H24" s="31">
        <f t="shared" si="2"/>
        <v>57997.499999999993</v>
      </c>
      <c r="I24" s="59">
        <f t="shared" si="3"/>
        <v>0</v>
      </c>
      <c r="J24" s="63"/>
    </row>
    <row r="25" spans="1:10" s="3" customFormat="1" ht="15" customHeight="1">
      <c r="A25" s="24">
        <v>15</v>
      </c>
      <c r="B25" s="25" t="s">
        <v>38</v>
      </c>
      <c r="C25" s="37"/>
      <c r="D25" s="38">
        <v>76626</v>
      </c>
      <c r="E25" s="28">
        <f t="shared" si="0"/>
        <v>0</v>
      </c>
      <c r="F25" s="29">
        <v>0.05</v>
      </c>
      <c r="G25" s="30">
        <f t="shared" si="1"/>
        <v>0</v>
      </c>
      <c r="H25" s="31">
        <f t="shared" si="2"/>
        <v>67402.5</v>
      </c>
      <c r="I25" s="59">
        <f t="shared" si="3"/>
        <v>0</v>
      </c>
      <c r="J25" s="63"/>
    </row>
    <row r="26" spans="1:10" s="3" customFormat="1" ht="15" customHeight="1">
      <c r="A26" s="24">
        <v>16</v>
      </c>
      <c r="B26" s="25" t="s">
        <v>39</v>
      </c>
      <c r="C26" s="37">
        <v>7</v>
      </c>
      <c r="D26" s="38">
        <v>80190</v>
      </c>
      <c r="E26" s="28">
        <f t="shared" si="0"/>
        <v>561330</v>
      </c>
      <c r="F26" s="29">
        <v>0.05</v>
      </c>
      <c r="G26" s="30">
        <f t="shared" si="1"/>
        <v>533263.5</v>
      </c>
      <c r="H26" s="31">
        <f t="shared" si="2"/>
        <v>70537.5</v>
      </c>
      <c r="I26" s="59">
        <f t="shared" si="3"/>
        <v>493762.5</v>
      </c>
      <c r="J26" s="63"/>
    </row>
    <row r="27" spans="1:10" s="3" customFormat="1" ht="15" customHeight="1">
      <c r="A27" s="24">
        <v>17</v>
      </c>
      <c r="B27" s="25" t="s">
        <v>40</v>
      </c>
      <c r="C27" s="37"/>
      <c r="D27" s="38">
        <v>113832</v>
      </c>
      <c r="E27" s="28">
        <f t="shared" si="0"/>
        <v>0</v>
      </c>
      <c r="F27" s="29">
        <v>0.05</v>
      </c>
      <c r="G27" s="30">
        <f t="shared" si="1"/>
        <v>0</v>
      </c>
      <c r="H27" s="31">
        <f t="shared" si="2"/>
        <v>100130</v>
      </c>
      <c r="I27" s="59">
        <f t="shared" si="3"/>
        <v>0</v>
      </c>
      <c r="J27" s="63"/>
    </row>
    <row r="28" spans="1:10" s="3" customFormat="1" ht="15" customHeight="1">
      <c r="A28" s="24">
        <v>18</v>
      </c>
      <c r="B28" s="25" t="s">
        <v>41</v>
      </c>
      <c r="C28" s="37"/>
      <c r="D28" s="39">
        <v>98010</v>
      </c>
      <c r="E28" s="28">
        <f t="shared" si="0"/>
        <v>0</v>
      </c>
      <c r="F28" s="29">
        <v>0.05</v>
      </c>
      <c r="G28" s="30">
        <f t="shared" si="1"/>
        <v>0</v>
      </c>
      <c r="H28" s="31">
        <f t="shared" si="2"/>
        <v>86212.5</v>
      </c>
      <c r="I28" s="59">
        <f t="shared" si="3"/>
        <v>0</v>
      </c>
      <c r="J28" s="63"/>
    </row>
    <row r="29" spans="1:10" s="4" customFormat="1" ht="15" customHeight="1">
      <c r="A29" s="40"/>
      <c r="B29" s="41" t="s">
        <v>42</v>
      </c>
      <c r="C29" s="42">
        <f>SUM(C11:C28)</f>
        <v>28</v>
      </c>
      <c r="D29" s="42"/>
      <c r="E29" s="43">
        <f>SUM(E11:E28)</f>
        <v>2174963</v>
      </c>
      <c r="F29" s="43"/>
      <c r="G29" s="44">
        <f>SUM(G11:G28)</f>
        <v>2066214.85</v>
      </c>
      <c r="H29" s="45"/>
      <c r="I29" s="64">
        <f>SUM(I11:I28)</f>
        <v>1913161.8981481481</v>
      </c>
    </row>
    <row r="30" spans="1:10" s="5" customFormat="1" ht="30" customHeight="1">
      <c r="A30" s="46"/>
      <c r="B30" s="47"/>
      <c r="C30" s="48"/>
      <c r="D30" s="48"/>
      <c r="E30" s="49"/>
      <c r="F30" s="49"/>
      <c r="G30" s="50"/>
      <c r="I30" s="75">
        <f>I29*0.08</f>
        <v>153052.95185185186</v>
      </c>
    </row>
    <row r="31" spans="1:10" s="6" customFormat="1" ht="15" customHeight="1">
      <c r="A31" s="283" t="s">
        <v>43</v>
      </c>
      <c r="B31" s="283"/>
      <c r="C31" s="284" t="s">
        <v>44</v>
      </c>
      <c r="D31" s="284"/>
      <c r="E31" s="54"/>
      <c r="F31" s="54"/>
      <c r="G31" s="55" t="s">
        <v>45</v>
      </c>
      <c r="I31" s="76">
        <f>SUM(I29:I30)</f>
        <v>2066214.8499999999</v>
      </c>
    </row>
  </sheetData>
  <mergeCells count="11">
    <mergeCell ref="C6:G6"/>
    <mergeCell ref="D7:G7"/>
    <mergeCell ref="B8:C8"/>
    <mergeCell ref="B9:E9"/>
    <mergeCell ref="A31:B31"/>
    <mergeCell ref="C31:D31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3"/>
  <sheetViews>
    <sheetView topLeftCell="A4" workbookViewId="0">
      <selection activeCell="J42" sqref="J42"/>
    </sheetView>
  </sheetViews>
  <sheetFormatPr defaultColWidth="9" defaultRowHeight="15"/>
  <cols>
    <col min="2" max="2" width="35.5703125" customWidth="1"/>
    <col min="3" max="3" width="11.85546875" customWidth="1"/>
    <col min="4" max="4" width="14.85546875" customWidth="1"/>
    <col min="5" max="5" width="17.140625" customWidth="1"/>
    <col min="6" max="6" width="11.28515625" customWidth="1"/>
    <col min="7" max="7" width="15.7109375" customWidth="1"/>
    <col min="8" max="8" width="13.42578125" style="8" customWidth="1"/>
    <col min="9" max="9" width="15.7109375" style="8" customWidth="1"/>
    <col min="10" max="12" width="9.140625" style="8"/>
  </cols>
  <sheetData>
    <row r="2" spans="1:12" s="1" customFormat="1" ht="15" customHeight="1">
      <c r="A2" s="279" t="s">
        <v>0</v>
      </c>
      <c r="B2" s="279"/>
      <c r="C2" s="279"/>
      <c r="D2" s="279"/>
      <c r="E2" s="279"/>
      <c r="F2" s="279"/>
      <c r="G2" s="279"/>
      <c r="H2" s="3"/>
      <c r="I2" s="57"/>
      <c r="J2" s="3"/>
      <c r="K2" s="3"/>
      <c r="L2" s="3"/>
    </row>
    <row r="3" spans="1:12" s="1" customFormat="1" ht="15" customHeight="1">
      <c r="A3" s="279" t="s">
        <v>1</v>
      </c>
      <c r="B3" s="279"/>
      <c r="C3" s="279"/>
      <c r="D3" s="279"/>
      <c r="E3" s="279"/>
      <c r="F3" s="279"/>
      <c r="G3" s="279"/>
      <c r="H3" s="3"/>
      <c r="I3" s="58"/>
      <c r="J3" s="3"/>
      <c r="K3" s="3"/>
      <c r="L3" s="3"/>
    </row>
    <row r="4" spans="1:12" s="1" customFormat="1" ht="15" customHeight="1">
      <c r="A4" s="279" t="s">
        <v>2</v>
      </c>
      <c r="B4" s="279"/>
      <c r="C4" s="279"/>
      <c r="D4" s="279"/>
      <c r="E4" s="279"/>
      <c r="F4" s="279"/>
      <c r="G4" s="279"/>
      <c r="H4" s="3"/>
      <c r="I4" s="59"/>
      <c r="J4" s="3"/>
      <c r="K4" s="3"/>
      <c r="L4" s="3"/>
    </row>
    <row r="5" spans="1:12" s="1" customFormat="1" ht="15" customHeight="1">
      <c r="A5" s="279" t="s">
        <v>4</v>
      </c>
      <c r="B5" s="279"/>
      <c r="C5" s="279"/>
      <c r="D5" s="279"/>
      <c r="E5" s="279"/>
      <c r="F5" s="279"/>
      <c r="G5" s="279"/>
      <c r="H5" s="3"/>
      <c r="I5" s="59"/>
      <c r="J5" s="3"/>
      <c r="K5" s="3"/>
      <c r="L5" s="3"/>
    </row>
    <row r="6" spans="1:12" s="1" customFormat="1" ht="15" customHeight="1">
      <c r="A6" s="280" t="s">
        <v>6</v>
      </c>
      <c r="B6" s="280"/>
      <c r="C6" s="280"/>
      <c r="D6" s="280"/>
      <c r="E6" s="280"/>
      <c r="F6" s="280"/>
      <c r="G6" s="280"/>
      <c r="H6" s="3"/>
      <c r="I6" s="59"/>
      <c r="J6" s="3"/>
      <c r="K6" s="3"/>
      <c r="L6" s="3"/>
    </row>
    <row r="7" spans="1:12" s="2" customFormat="1" ht="15" customHeight="1">
      <c r="A7" s="9"/>
      <c r="B7" s="9"/>
      <c r="C7" s="281" t="s">
        <v>1225</v>
      </c>
      <c r="D7" s="281"/>
      <c r="E7" s="281"/>
      <c r="F7" s="281"/>
      <c r="G7" s="281"/>
      <c r="H7" s="10"/>
      <c r="I7" s="59"/>
      <c r="J7" s="3"/>
      <c r="K7" s="3"/>
      <c r="L7" s="3"/>
    </row>
    <row r="8" spans="1:12" s="1" customFormat="1" ht="15" customHeight="1">
      <c r="A8" s="11" t="s">
        <v>8</v>
      </c>
      <c r="B8" s="12"/>
      <c r="C8" s="13"/>
      <c r="D8" s="286"/>
      <c r="E8" s="286"/>
      <c r="F8" s="286"/>
      <c r="G8" s="286"/>
      <c r="H8" s="15"/>
      <c r="I8" s="59"/>
      <c r="J8" s="3"/>
      <c r="K8" s="3"/>
      <c r="L8" s="3"/>
    </row>
    <row r="9" spans="1:12" s="1" customFormat="1" ht="15" customHeight="1">
      <c r="A9" s="11" t="s">
        <v>9</v>
      </c>
      <c r="B9" s="286" t="s">
        <v>1226</v>
      </c>
      <c r="C9" s="286"/>
      <c r="D9" s="286"/>
      <c r="E9" s="16"/>
      <c r="F9" s="11"/>
      <c r="G9" s="16"/>
      <c r="H9" s="17"/>
      <c r="I9" s="60"/>
      <c r="J9" s="61"/>
      <c r="K9" s="3"/>
      <c r="L9" s="3"/>
    </row>
    <row r="10" spans="1:12" s="1" customFormat="1" ht="15" customHeight="1">
      <c r="A10" s="11" t="s">
        <v>11</v>
      </c>
      <c r="B10" s="289"/>
      <c r="C10" s="289"/>
      <c r="D10" s="289"/>
      <c r="E10" s="289"/>
      <c r="F10" s="18"/>
      <c r="G10" s="19" t="s">
        <v>13</v>
      </c>
      <c r="H10" s="20" t="s">
        <v>161</v>
      </c>
      <c r="I10" s="62"/>
      <c r="J10" s="3"/>
      <c r="K10" s="3"/>
      <c r="L10" s="3"/>
    </row>
    <row r="11" spans="1:12" s="1" customFormat="1" ht="15" customHeight="1">
      <c r="A11" s="21" t="s">
        <v>14</v>
      </c>
      <c r="B11" s="21" t="s">
        <v>16</v>
      </c>
      <c r="C11" s="21" t="s">
        <v>17</v>
      </c>
      <c r="D11" s="22" t="s">
        <v>18</v>
      </c>
      <c r="E11" s="23" t="s">
        <v>19</v>
      </c>
      <c r="F11" s="23" t="s">
        <v>20</v>
      </c>
      <c r="G11" s="21" t="s">
        <v>21</v>
      </c>
      <c r="H11" s="3"/>
      <c r="I11" s="59"/>
      <c r="J11" s="3"/>
      <c r="K11" s="3"/>
      <c r="L11" s="3"/>
    </row>
    <row r="12" spans="1:12" s="3" customFormat="1" ht="15" customHeight="1">
      <c r="A12" s="24">
        <v>1</v>
      </c>
      <c r="B12" s="25" t="s">
        <v>23</v>
      </c>
      <c r="C12" s="26"/>
      <c r="D12" s="27">
        <v>79305</v>
      </c>
      <c r="E12" s="28">
        <f>D12*C12</f>
        <v>0</v>
      </c>
      <c r="F12" s="29">
        <v>0.05</v>
      </c>
      <c r="G12" s="30">
        <f>E12-E12*F12</f>
        <v>0</v>
      </c>
      <c r="H12" s="31">
        <f>D12/1.08*0.95</f>
        <v>69759.027777777766</v>
      </c>
      <c r="I12" s="59">
        <f t="shared" ref="I12:I29" si="0">H12*C12</f>
        <v>0</v>
      </c>
      <c r="J12" s="63"/>
    </row>
    <row r="13" spans="1:12" s="3" customFormat="1" ht="15" customHeight="1">
      <c r="A13" s="24">
        <v>2</v>
      </c>
      <c r="B13" s="25" t="s">
        <v>25</v>
      </c>
      <c r="C13" s="32"/>
      <c r="D13" s="33">
        <v>128591</v>
      </c>
      <c r="E13" s="28">
        <f t="shared" ref="E13:E29" si="1">D13*C13</f>
        <v>0</v>
      </c>
      <c r="F13" s="29">
        <v>0.05</v>
      </c>
      <c r="G13" s="30">
        <f t="shared" ref="G13:G29" si="2">E13-E13*F13</f>
        <v>0</v>
      </c>
      <c r="H13" s="31">
        <f t="shared" ref="H13:H29" si="3">D13/1.08*0.95</f>
        <v>113112.45370370369</v>
      </c>
      <c r="I13" s="59">
        <f t="shared" si="0"/>
        <v>0</v>
      </c>
      <c r="J13" s="63"/>
    </row>
    <row r="14" spans="1:12" s="3" customFormat="1" ht="15" customHeight="1">
      <c r="A14" s="24">
        <v>3</v>
      </c>
      <c r="B14" s="25" t="s">
        <v>26</v>
      </c>
      <c r="C14" s="34"/>
      <c r="D14" s="27">
        <v>60043</v>
      </c>
      <c r="E14" s="28">
        <f t="shared" si="1"/>
        <v>0</v>
      </c>
      <c r="F14" s="29">
        <v>0.05</v>
      </c>
      <c r="G14" s="30">
        <f t="shared" si="2"/>
        <v>0</v>
      </c>
      <c r="H14" s="31">
        <f t="shared" si="3"/>
        <v>52815.601851851847</v>
      </c>
      <c r="I14" s="59">
        <f t="shared" si="0"/>
        <v>0</v>
      </c>
      <c r="J14" s="63"/>
    </row>
    <row r="15" spans="1:12" s="3" customFormat="1" ht="15" customHeight="1">
      <c r="A15" s="24">
        <v>4</v>
      </c>
      <c r="B15" s="25" t="s">
        <v>27</v>
      </c>
      <c r="C15" s="35"/>
      <c r="D15" s="27">
        <v>115781</v>
      </c>
      <c r="E15" s="28">
        <f t="shared" si="1"/>
        <v>0</v>
      </c>
      <c r="F15" s="29">
        <v>0.05</v>
      </c>
      <c r="G15" s="30">
        <f t="shared" si="2"/>
        <v>0</v>
      </c>
      <c r="H15" s="31">
        <f t="shared" si="3"/>
        <v>101844.39814814813</v>
      </c>
      <c r="I15" s="59">
        <f t="shared" si="0"/>
        <v>0</v>
      </c>
      <c r="J15" s="63"/>
    </row>
    <row r="16" spans="1:12" s="3" customFormat="1" ht="15" customHeight="1">
      <c r="A16" s="24">
        <v>5</v>
      </c>
      <c r="B16" s="25" t="s">
        <v>28</v>
      </c>
      <c r="C16" s="32"/>
      <c r="D16" s="27">
        <v>119943</v>
      </c>
      <c r="E16" s="28">
        <f t="shared" si="1"/>
        <v>0</v>
      </c>
      <c r="F16" s="29">
        <v>0.05</v>
      </c>
      <c r="G16" s="30">
        <f t="shared" si="2"/>
        <v>0</v>
      </c>
      <c r="H16" s="31">
        <f t="shared" si="3"/>
        <v>105505.41666666666</v>
      </c>
      <c r="I16" s="59">
        <f t="shared" si="0"/>
        <v>0</v>
      </c>
      <c r="J16" s="63"/>
    </row>
    <row r="17" spans="1:12" s="3" customFormat="1" ht="15" customHeight="1">
      <c r="A17" s="24">
        <v>6</v>
      </c>
      <c r="B17" s="25" t="s">
        <v>29</v>
      </c>
      <c r="C17" s="26"/>
      <c r="D17" s="27">
        <v>94810</v>
      </c>
      <c r="E17" s="28">
        <f t="shared" si="1"/>
        <v>0</v>
      </c>
      <c r="F17" s="29">
        <v>0.05</v>
      </c>
      <c r="G17" s="30">
        <f t="shared" si="2"/>
        <v>0</v>
      </c>
      <c r="H17" s="31">
        <f t="shared" si="3"/>
        <v>83397.685185185182</v>
      </c>
      <c r="I17" s="59">
        <f t="shared" si="0"/>
        <v>0</v>
      </c>
      <c r="J17" s="63"/>
    </row>
    <row r="18" spans="1:12" s="3" customFormat="1" ht="15" customHeight="1">
      <c r="A18" s="24">
        <v>7</v>
      </c>
      <c r="B18" s="25" t="s">
        <v>30</v>
      </c>
      <c r="C18" s="34"/>
      <c r="D18" s="27">
        <v>141396</v>
      </c>
      <c r="E18" s="28">
        <f t="shared" si="1"/>
        <v>0</v>
      </c>
      <c r="F18" s="29">
        <v>0.05</v>
      </c>
      <c r="G18" s="30">
        <f t="shared" si="2"/>
        <v>0</v>
      </c>
      <c r="H18" s="31">
        <f t="shared" si="3"/>
        <v>124376.11111111111</v>
      </c>
      <c r="I18" s="59">
        <f t="shared" si="0"/>
        <v>0</v>
      </c>
      <c r="J18" s="63"/>
    </row>
    <row r="19" spans="1:12" s="3" customFormat="1" ht="15" customHeight="1">
      <c r="A19" s="24">
        <v>8</v>
      </c>
      <c r="B19" s="25" t="s">
        <v>31</v>
      </c>
      <c r="C19" s="26"/>
      <c r="D19" s="27">
        <v>232931</v>
      </c>
      <c r="E19" s="28">
        <f t="shared" si="1"/>
        <v>0</v>
      </c>
      <c r="F19" s="29">
        <v>0.05</v>
      </c>
      <c r="G19" s="30">
        <f t="shared" si="2"/>
        <v>0</v>
      </c>
      <c r="H19" s="31">
        <f t="shared" si="3"/>
        <v>204893.00925925921</v>
      </c>
      <c r="I19" s="59">
        <f t="shared" si="0"/>
        <v>0</v>
      </c>
      <c r="J19" s="63"/>
    </row>
    <row r="20" spans="1:12" s="3" customFormat="1" ht="15" customHeight="1">
      <c r="A20" s="24">
        <v>9</v>
      </c>
      <c r="B20" s="36" t="s">
        <v>32</v>
      </c>
      <c r="C20" s="26"/>
      <c r="D20" s="27">
        <v>101534</v>
      </c>
      <c r="E20" s="28">
        <f t="shared" si="1"/>
        <v>0</v>
      </c>
      <c r="F20" s="29">
        <v>0.05</v>
      </c>
      <c r="G20" s="30">
        <f t="shared" si="2"/>
        <v>0</v>
      </c>
      <c r="H20" s="31">
        <f t="shared" si="3"/>
        <v>89312.314814814818</v>
      </c>
      <c r="I20" s="59">
        <f t="shared" si="0"/>
        <v>0</v>
      </c>
      <c r="J20" s="63"/>
    </row>
    <row r="21" spans="1:12" s="3" customFormat="1" ht="15" customHeight="1">
      <c r="A21" s="24">
        <v>10</v>
      </c>
      <c r="B21" s="36" t="s">
        <v>33</v>
      </c>
      <c r="C21" s="37"/>
      <c r="D21" s="33">
        <v>110148</v>
      </c>
      <c r="E21" s="28">
        <f t="shared" si="1"/>
        <v>0</v>
      </c>
      <c r="F21" s="29">
        <v>0.05</v>
      </c>
      <c r="G21" s="30">
        <f t="shared" si="2"/>
        <v>0</v>
      </c>
      <c r="H21" s="31">
        <f t="shared" si="3"/>
        <v>96889.444444444423</v>
      </c>
      <c r="I21" s="59">
        <f t="shared" si="0"/>
        <v>0</v>
      </c>
      <c r="J21" s="63"/>
    </row>
    <row r="22" spans="1:12" s="3" customFormat="1" ht="15" customHeight="1">
      <c r="A22" s="24">
        <v>11</v>
      </c>
      <c r="B22" s="25" t="s">
        <v>34</v>
      </c>
      <c r="C22" s="37"/>
      <c r="D22" s="27">
        <v>54198</v>
      </c>
      <c r="E22" s="28">
        <f t="shared" si="1"/>
        <v>0</v>
      </c>
      <c r="F22" s="29">
        <v>0.05</v>
      </c>
      <c r="G22" s="30">
        <f t="shared" si="2"/>
        <v>0</v>
      </c>
      <c r="H22" s="31">
        <f t="shared" si="3"/>
        <v>47674.166666666657</v>
      </c>
      <c r="I22" s="59">
        <f t="shared" si="0"/>
        <v>0</v>
      </c>
      <c r="J22" s="63"/>
    </row>
    <row r="23" spans="1:12" s="3" customFormat="1" ht="15" customHeight="1">
      <c r="A23" s="24">
        <v>12</v>
      </c>
      <c r="B23" s="25" t="s">
        <v>35</v>
      </c>
      <c r="C23" s="37"/>
      <c r="D23" s="27">
        <v>49680</v>
      </c>
      <c r="E23" s="28">
        <f t="shared" si="1"/>
        <v>0</v>
      </c>
      <c r="F23" s="29">
        <v>0.05</v>
      </c>
      <c r="G23" s="30">
        <f t="shared" si="2"/>
        <v>0</v>
      </c>
      <c r="H23" s="31">
        <f t="shared" si="3"/>
        <v>43700</v>
      </c>
      <c r="I23" s="59">
        <f t="shared" si="0"/>
        <v>0</v>
      </c>
      <c r="J23" s="63"/>
    </row>
    <row r="24" spans="1:12" s="3" customFormat="1" ht="15" customHeight="1">
      <c r="A24" s="24">
        <v>13</v>
      </c>
      <c r="B24" s="25" t="s">
        <v>36</v>
      </c>
      <c r="C24" s="37"/>
      <c r="D24" s="38">
        <v>64152</v>
      </c>
      <c r="E24" s="28">
        <f t="shared" si="1"/>
        <v>0</v>
      </c>
      <c r="F24" s="29">
        <v>0.05</v>
      </c>
      <c r="G24" s="30">
        <f t="shared" si="2"/>
        <v>0</v>
      </c>
      <c r="H24" s="31">
        <f t="shared" si="3"/>
        <v>56429.999999999993</v>
      </c>
      <c r="I24" s="59">
        <f t="shared" si="0"/>
        <v>0</v>
      </c>
      <c r="J24" s="63"/>
    </row>
    <row r="25" spans="1:12" s="3" customFormat="1" ht="15" customHeight="1">
      <c r="A25" s="24">
        <v>14</v>
      </c>
      <c r="B25" s="25" t="s">
        <v>37</v>
      </c>
      <c r="C25" s="37"/>
      <c r="D25" s="38">
        <v>65934</v>
      </c>
      <c r="E25" s="28">
        <f t="shared" si="1"/>
        <v>0</v>
      </c>
      <c r="F25" s="29">
        <v>0.05</v>
      </c>
      <c r="G25" s="30">
        <f t="shared" si="2"/>
        <v>0</v>
      </c>
      <c r="H25" s="31">
        <f t="shared" si="3"/>
        <v>57997.499999999993</v>
      </c>
      <c r="I25" s="59">
        <f t="shared" si="0"/>
        <v>0</v>
      </c>
      <c r="J25" s="63"/>
    </row>
    <row r="26" spans="1:12" s="3" customFormat="1" ht="15" customHeight="1">
      <c r="A26" s="24">
        <v>15</v>
      </c>
      <c r="B26" s="25" t="s">
        <v>38</v>
      </c>
      <c r="C26" s="37"/>
      <c r="D26" s="38">
        <v>76626</v>
      </c>
      <c r="E26" s="28">
        <f t="shared" si="1"/>
        <v>0</v>
      </c>
      <c r="F26" s="29">
        <v>0.05</v>
      </c>
      <c r="G26" s="30">
        <f t="shared" si="2"/>
        <v>0</v>
      </c>
      <c r="H26" s="31">
        <f t="shared" si="3"/>
        <v>67402.5</v>
      </c>
      <c r="I26" s="59">
        <f t="shared" si="0"/>
        <v>0</v>
      </c>
      <c r="J26" s="63"/>
    </row>
    <row r="27" spans="1:12" s="3" customFormat="1" ht="15" customHeight="1">
      <c r="A27" s="24">
        <v>16</v>
      </c>
      <c r="B27" s="25" t="s">
        <v>39</v>
      </c>
      <c r="C27" s="37"/>
      <c r="D27" s="38">
        <v>80190</v>
      </c>
      <c r="E27" s="28">
        <f t="shared" si="1"/>
        <v>0</v>
      </c>
      <c r="F27" s="29">
        <v>0.05</v>
      </c>
      <c r="G27" s="30">
        <f t="shared" si="2"/>
        <v>0</v>
      </c>
      <c r="H27" s="31">
        <f t="shared" si="3"/>
        <v>70537.5</v>
      </c>
      <c r="I27" s="59">
        <f t="shared" si="0"/>
        <v>0</v>
      </c>
      <c r="J27" s="63"/>
    </row>
    <row r="28" spans="1:12" s="3" customFormat="1" ht="15" customHeight="1">
      <c r="A28" s="24">
        <v>17</v>
      </c>
      <c r="B28" s="25" t="s">
        <v>40</v>
      </c>
      <c r="C28" s="37"/>
      <c r="D28" s="38">
        <v>113832</v>
      </c>
      <c r="E28" s="28">
        <f t="shared" si="1"/>
        <v>0</v>
      </c>
      <c r="F28" s="29">
        <v>0.05</v>
      </c>
      <c r="G28" s="30">
        <f t="shared" si="2"/>
        <v>0</v>
      </c>
      <c r="H28" s="31">
        <f t="shared" si="3"/>
        <v>100130</v>
      </c>
      <c r="I28" s="59">
        <f t="shared" si="0"/>
        <v>0</v>
      </c>
      <c r="J28" s="63"/>
    </row>
    <row r="29" spans="1:12" s="3" customFormat="1" ht="15" customHeight="1">
      <c r="A29" s="24">
        <v>18</v>
      </c>
      <c r="B29" s="25" t="s">
        <v>41</v>
      </c>
      <c r="C29" s="37"/>
      <c r="D29" s="39">
        <v>98010</v>
      </c>
      <c r="E29" s="28">
        <f t="shared" si="1"/>
        <v>0</v>
      </c>
      <c r="F29" s="29">
        <v>0.05</v>
      </c>
      <c r="G29" s="30">
        <f t="shared" si="2"/>
        <v>0</v>
      </c>
      <c r="H29" s="31">
        <f t="shared" si="3"/>
        <v>86212.5</v>
      </c>
      <c r="I29" s="59">
        <f t="shared" si="0"/>
        <v>0</v>
      </c>
      <c r="J29" s="63"/>
    </row>
    <row r="30" spans="1:12" s="4" customFormat="1" ht="15" customHeight="1">
      <c r="A30" s="40"/>
      <c r="B30" s="41" t="s">
        <v>42</v>
      </c>
      <c r="C30" s="42">
        <f>SUM(C12:C29)</f>
        <v>0</v>
      </c>
      <c r="D30" s="42"/>
      <c r="E30" s="43">
        <f>SUM(E12:E29)</f>
        <v>0</v>
      </c>
      <c r="F30" s="43"/>
      <c r="G30" s="44">
        <f>SUM(G12:G29)</f>
        <v>0</v>
      </c>
      <c r="H30" s="45"/>
      <c r="I30" s="64">
        <f>SUM(I12:I29)</f>
        <v>0</v>
      </c>
    </row>
    <row r="31" spans="1:12" s="5" customFormat="1" ht="30" customHeight="1">
      <c r="A31" s="46"/>
      <c r="B31" s="47"/>
      <c r="C31" s="48"/>
      <c r="D31" s="48"/>
      <c r="E31" s="49"/>
      <c r="F31" s="49"/>
      <c r="G31" s="50"/>
      <c r="H31" s="51"/>
      <c r="I31" s="65">
        <f>I30*0.1</f>
        <v>0</v>
      </c>
      <c r="J31" s="51"/>
      <c r="K31" s="51"/>
      <c r="L31" s="51"/>
    </row>
    <row r="32" spans="1:12" s="6" customFormat="1" ht="15" customHeight="1">
      <c r="A32" s="283" t="s">
        <v>43</v>
      </c>
      <c r="B32" s="283"/>
      <c r="C32" s="284" t="s">
        <v>44</v>
      </c>
      <c r="D32" s="284"/>
      <c r="E32" s="54"/>
      <c r="F32" s="54"/>
      <c r="G32" s="55" t="s">
        <v>45</v>
      </c>
      <c r="H32" s="56"/>
      <c r="I32" s="66">
        <f>SUM(I30:I31)</f>
        <v>0</v>
      </c>
      <c r="J32" s="56"/>
      <c r="K32" s="56"/>
      <c r="L32" s="56"/>
    </row>
    <row r="33" spans="9:9" s="7" customFormat="1" ht="15" customHeight="1">
      <c r="I33" s="67"/>
    </row>
  </sheetData>
  <mergeCells count="11">
    <mergeCell ref="C7:G7"/>
    <mergeCell ref="D8:G8"/>
    <mergeCell ref="B9:D9"/>
    <mergeCell ref="B10:E10"/>
    <mergeCell ref="A32:B32"/>
    <mergeCell ref="C32:D32"/>
    <mergeCell ref="A2:G2"/>
    <mergeCell ref="A3:G3"/>
    <mergeCell ref="A4:G4"/>
    <mergeCell ref="A5:G5"/>
    <mergeCell ref="A6:G6"/>
  </mergeCells>
  <pageMargins left="0.7" right="0.7" top="0.75" bottom="0.75" header="0.3" footer="0.3"/>
  <pageSetup paperSize="9"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zoomScale="91" zoomScaleNormal="91" zoomScaleSheetLayoutView="40" workbookViewId="0">
      <selection activeCell="H13" sqref="H13"/>
    </sheetView>
  </sheetViews>
  <sheetFormatPr defaultColWidth="9" defaultRowHeight="15"/>
  <cols>
    <col min="1" max="1" width="5.85546875" customWidth="1"/>
    <col min="2" max="2" width="28" customWidth="1"/>
    <col min="3" max="3" width="10.5703125" customWidth="1"/>
    <col min="4" max="4" width="12.5703125" customWidth="1"/>
    <col min="5" max="5" width="16.140625" customWidth="1"/>
    <col min="6" max="6" width="10.42578125" customWidth="1"/>
    <col min="7" max="7" width="14" customWidth="1"/>
    <col min="8" max="8" width="15.140625" customWidth="1"/>
    <col min="9" max="9" width="16.5703125" style="189" customWidth="1"/>
    <col min="10" max="10" width="18.5703125" customWidth="1"/>
    <col min="11" max="11" width="31.85546875" customWidth="1"/>
    <col min="12" max="12" width="28.5703125" customWidth="1"/>
  </cols>
  <sheetData>
    <row r="1" spans="1:10" s="1" customFormat="1" ht="15" customHeight="1">
      <c r="A1" s="279" t="s">
        <v>0</v>
      </c>
      <c r="B1" s="279"/>
      <c r="C1" s="279"/>
      <c r="D1" s="279"/>
      <c r="E1" s="279"/>
      <c r="F1" s="279"/>
      <c r="G1" s="279"/>
      <c r="I1" s="71"/>
    </row>
    <row r="2" spans="1:10" s="1" customFormat="1" ht="15" customHeight="1">
      <c r="A2" s="279" t="s">
        <v>1</v>
      </c>
      <c r="B2" s="279"/>
      <c r="C2" s="279"/>
      <c r="D2" s="279"/>
      <c r="E2" s="279"/>
      <c r="F2" s="279"/>
      <c r="G2" s="279"/>
      <c r="I2" s="71"/>
    </row>
    <row r="3" spans="1:10" s="1" customFormat="1" ht="15" customHeight="1">
      <c r="A3" s="279" t="s">
        <v>2</v>
      </c>
      <c r="B3" s="279"/>
      <c r="C3" s="279"/>
      <c r="D3" s="279"/>
      <c r="E3" s="279"/>
      <c r="F3" s="279"/>
      <c r="G3" s="279"/>
      <c r="I3" s="71"/>
    </row>
    <row r="4" spans="1:10" s="1" customFormat="1" ht="15" customHeight="1">
      <c r="A4" s="279" t="s">
        <v>4</v>
      </c>
      <c r="B4" s="279"/>
      <c r="C4" s="279"/>
      <c r="D4" s="279"/>
      <c r="E4" s="279"/>
      <c r="F4" s="279"/>
      <c r="G4" s="279"/>
      <c r="I4" s="71"/>
    </row>
    <row r="5" spans="1:10" s="1" customFormat="1" ht="15" customHeight="1">
      <c r="A5" s="280" t="s">
        <v>6</v>
      </c>
      <c r="B5" s="280"/>
      <c r="C5" s="280"/>
      <c r="D5" s="280"/>
      <c r="E5" s="280"/>
      <c r="F5" s="280"/>
      <c r="G5" s="280"/>
      <c r="I5" s="71"/>
    </row>
    <row r="6" spans="1:10" s="2" customFormat="1" ht="15" customHeight="1">
      <c r="A6" s="9"/>
      <c r="B6" s="9"/>
      <c r="C6" s="281" t="s">
        <v>158</v>
      </c>
      <c r="D6" s="281"/>
      <c r="E6" s="281"/>
      <c r="F6" s="281"/>
      <c r="G6" s="281"/>
      <c r="I6" s="72"/>
    </row>
    <row r="7" spans="1:10" s="1" customFormat="1" ht="15" customHeight="1">
      <c r="A7" s="11" t="s">
        <v>8</v>
      </c>
      <c r="B7" s="12"/>
      <c r="C7" s="13"/>
      <c r="D7" s="286"/>
      <c r="E7" s="286"/>
      <c r="F7" s="286"/>
      <c r="G7" s="286"/>
      <c r="H7" s="68"/>
      <c r="I7" s="71"/>
    </row>
    <row r="8" spans="1:10" s="1" customFormat="1" ht="15" customHeight="1">
      <c r="A8" s="11" t="s">
        <v>9</v>
      </c>
      <c r="B8" s="11"/>
      <c r="C8" s="11" t="s">
        <v>159</v>
      </c>
      <c r="D8" s="11"/>
      <c r="E8" s="16"/>
      <c r="F8" s="11"/>
      <c r="G8" s="16"/>
      <c r="H8" s="11"/>
      <c r="I8" s="80"/>
      <c r="J8" s="74"/>
    </row>
    <row r="9" spans="1:10" s="1" customFormat="1" ht="15" customHeight="1">
      <c r="A9" s="11" t="s">
        <v>11</v>
      </c>
      <c r="B9" s="289" t="s">
        <v>160</v>
      </c>
      <c r="C9" s="289"/>
      <c r="D9" s="289"/>
      <c r="E9" s="289"/>
      <c r="F9" s="18"/>
      <c r="G9" s="19" t="s">
        <v>13</v>
      </c>
      <c r="H9" s="69" t="s">
        <v>161</v>
      </c>
      <c r="I9" s="73"/>
    </row>
    <row r="10" spans="1:10" s="1" customFormat="1" ht="15" customHeight="1">
      <c r="A10" s="190" t="s">
        <v>14</v>
      </c>
      <c r="B10" s="190" t="s">
        <v>16</v>
      </c>
      <c r="C10" s="190" t="s">
        <v>17</v>
      </c>
      <c r="D10" s="191" t="s">
        <v>18</v>
      </c>
      <c r="E10" s="192" t="s">
        <v>19</v>
      </c>
      <c r="F10" s="192" t="s">
        <v>20</v>
      </c>
      <c r="G10" s="190" t="s">
        <v>21</v>
      </c>
      <c r="I10" s="71"/>
    </row>
    <row r="11" spans="1:10" s="3" customFormat="1" ht="15" customHeight="1">
      <c r="A11" s="24">
        <v>1</v>
      </c>
      <c r="B11" s="25" t="s">
        <v>23</v>
      </c>
      <c r="C11" s="26"/>
      <c r="D11" s="27">
        <v>80775</v>
      </c>
      <c r="E11" s="28">
        <f>D11*C11</f>
        <v>0</v>
      </c>
      <c r="F11" s="29">
        <v>0.06</v>
      </c>
      <c r="G11" s="30">
        <f>E11-E11*F11</f>
        <v>0</v>
      </c>
      <c r="H11" s="31">
        <f>D11/1.1*0.94</f>
        <v>69025.909090909088</v>
      </c>
      <c r="I11" s="221">
        <f t="shared" ref="I11:I23" si="0">H11*C11</f>
        <v>0</v>
      </c>
      <c r="J11" s="63"/>
    </row>
    <row r="12" spans="1:10" s="3" customFormat="1" ht="15" customHeight="1">
      <c r="A12" s="24">
        <v>2</v>
      </c>
      <c r="B12" s="25" t="s">
        <v>25</v>
      </c>
      <c r="C12" s="32"/>
      <c r="D12" s="27">
        <v>130973</v>
      </c>
      <c r="E12" s="28">
        <f t="shared" ref="E12:E28" si="1">D12*C12</f>
        <v>0</v>
      </c>
      <c r="F12" s="29">
        <v>0.06</v>
      </c>
      <c r="G12" s="30">
        <f t="shared" ref="G12:G28" si="2">E12-E12*F12</f>
        <v>0</v>
      </c>
      <c r="H12" s="31">
        <f t="shared" ref="H12:H28" si="3">D12/1.1*0.94</f>
        <v>111922.38181818181</v>
      </c>
      <c r="I12" s="59">
        <f t="shared" si="0"/>
        <v>0</v>
      </c>
      <c r="J12" s="63"/>
    </row>
    <row r="13" spans="1:10" s="3" customFormat="1" ht="15" customHeight="1">
      <c r="A13" s="24">
        <v>3</v>
      </c>
      <c r="B13" s="25" t="s">
        <v>26</v>
      </c>
      <c r="C13" s="34"/>
      <c r="D13" s="27">
        <v>61155</v>
      </c>
      <c r="E13" s="28">
        <f t="shared" si="1"/>
        <v>0</v>
      </c>
      <c r="F13" s="29">
        <v>0.06</v>
      </c>
      <c r="G13" s="30">
        <f t="shared" si="2"/>
        <v>0</v>
      </c>
      <c r="H13" s="31">
        <f t="shared" si="3"/>
        <v>52259.727272727272</v>
      </c>
      <c r="I13" s="221">
        <f t="shared" si="0"/>
        <v>0</v>
      </c>
      <c r="J13" s="63"/>
    </row>
    <row r="14" spans="1:10" s="3" customFormat="1" ht="15" customHeight="1">
      <c r="A14" s="24">
        <v>4</v>
      </c>
      <c r="B14" s="25" t="s">
        <v>27</v>
      </c>
      <c r="C14" s="35"/>
      <c r="D14" s="27">
        <v>117926</v>
      </c>
      <c r="E14" s="28">
        <f t="shared" si="1"/>
        <v>0</v>
      </c>
      <c r="F14" s="29">
        <v>0.06</v>
      </c>
      <c r="G14" s="30">
        <f t="shared" si="2"/>
        <v>0</v>
      </c>
      <c r="H14" s="31">
        <f t="shared" si="3"/>
        <v>100773.12727272726</v>
      </c>
      <c r="I14" s="59">
        <f t="shared" si="0"/>
        <v>0</v>
      </c>
      <c r="J14" s="63"/>
    </row>
    <row r="15" spans="1:10" s="3" customFormat="1" ht="15" customHeight="1">
      <c r="A15" s="24">
        <v>5</v>
      </c>
      <c r="B15" s="25" t="s">
        <v>28</v>
      </c>
      <c r="C15" s="32"/>
      <c r="D15" s="27">
        <v>122163</v>
      </c>
      <c r="E15" s="28">
        <f t="shared" si="1"/>
        <v>0</v>
      </c>
      <c r="F15" s="29">
        <v>0.06</v>
      </c>
      <c r="G15" s="30">
        <f t="shared" si="2"/>
        <v>0</v>
      </c>
      <c r="H15" s="31">
        <f t="shared" si="3"/>
        <v>104393.83636363635</v>
      </c>
      <c r="I15" s="221">
        <f t="shared" si="0"/>
        <v>0</v>
      </c>
      <c r="J15" s="63"/>
    </row>
    <row r="16" spans="1:10" s="3" customFormat="1" ht="15" customHeight="1">
      <c r="A16" s="24">
        <v>6</v>
      </c>
      <c r="B16" s="25" t="s">
        <v>29</v>
      </c>
      <c r="C16" s="26"/>
      <c r="D16" s="27">
        <v>96566</v>
      </c>
      <c r="E16" s="28">
        <f t="shared" si="1"/>
        <v>0</v>
      </c>
      <c r="F16" s="29">
        <v>0.06</v>
      </c>
      <c r="G16" s="30">
        <f t="shared" si="2"/>
        <v>0</v>
      </c>
      <c r="H16" s="31">
        <f t="shared" si="3"/>
        <v>82520.036363636347</v>
      </c>
      <c r="I16" s="59">
        <f t="shared" si="0"/>
        <v>0</v>
      </c>
      <c r="J16" s="63"/>
    </row>
    <row r="17" spans="1:10" s="3" customFormat="1" ht="15" customHeight="1">
      <c r="A17" s="24">
        <v>7</v>
      </c>
      <c r="B17" s="25" t="s">
        <v>30</v>
      </c>
      <c r="C17" s="34"/>
      <c r="D17" s="27">
        <v>144014</v>
      </c>
      <c r="E17" s="28">
        <f t="shared" si="1"/>
        <v>0</v>
      </c>
      <c r="F17" s="29">
        <v>0.06</v>
      </c>
      <c r="G17" s="30">
        <f t="shared" si="2"/>
        <v>0</v>
      </c>
      <c r="H17" s="31">
        <f t="shared" si="3"/>
        <v>123066.50909090908</v>
      </c>
      <c r="I17" s="59">
        <f t="shared" si="0"/>
        <v>0</v>
      </c>
      <c r="J17" s="63"/>
    </row>
    <row r="18" spans="1:10" s="3" customFormat="1" ht="15" customHeight="1">
      <c r="A18" s="24">
        <v>8</v>
      </c>
      <c r="B18" s="25" t="s">
        <v>31</v>
      </c>
      <c r="C18" s="26"/>
      <c r="D18" s="27">
        <v>237245</v>
      </c>
      <c r="E18" s="28">
        <f t="shared" si="1"/>
        <v>0</v>
      </c>
      <c r="F18" s="29">
        <v>0.06</v>
      </c>
      <c r="G18" s="30">
        <f t="shared" si="2"/>
        <v>0</v>
      </c>
      <c r="H18" s="31">
        <f t="shared" si="3"/>
        <v>202736.63636363632</v>
      </c>
      <c r="I18" s="59">
        <f t="shared" si="0"/>
        <v>0</v>
      </c>
      <c r="J18" s="63"/>
    </row>
    <row r="19" spans="1:10" s="3" customFormat="1" ht="15" customHeight="1">
      <c r="A19" s="24">
        <v>9</v>
      </c>
      <c r="B19" s="36" t="s">
        <v>32</v>
      </c>
      <c r="C19" s="26"/>
      <c r="D19" s="27">
        <v>103413.75</v>
      </c>
      <c r="E19" s="28">
        <f t="shared" si="1"/>
        <v>0</v>
      </c>
      <c r="F19" s="29">
        <v>0.06</v>
      </c>
      <c r="G19" s="30">
        <f t="shared" si="2"/>
        <v>0</v>
      </c>
      <c r="H19" s="31">
        <f t="shared" si="3"/>
        <v>88371.749999999985</v>
      </c>
      <c r="I19" s="221">
        <f t="shared" si="0"/>
        <v>0</v>
      </c>
      <c r="J19" s="63"/>
    </row>
    <row r="20" spans="1:10" s="3" customFormat="1" ht="15" customHeight="1">
      <c r="A20" s="24">
        <v>10</v>
      </c>
      <c r="B20" s="36" t="s">
        <v>33</v>
      </c>
      <c r="C20" s="37"/>
      <c r="D20" s="27">
        <v>112188</v>
      </c>
      <c r="E20" s="28">
        <f t="shared" si="1"/>
        <v>0</v>
      </c>
      <c r="F20" s="29">
        <v>0.06</v>
      </c>
      <c r="G20" s="30">
        <f t="shared" si="2"/>
        <v>0</v>
      </c>
      <c r="H20" s="31">
        <f t="shared" si="3"/>
        <v>95869.745454545438</v>
      </c>
      <c r="I20" s="59">
        <f t="shared" si="0"/>
        <v>0</v>
      </c>
      <c r="J20" s="63"/>
    </row>
    <row r="21" spans="1:10" s="3" customFormat="1" ht="15" customHeight="1">
      <c r="A21" s="24">
        <v>11</v>
      </c>
      <c r="B21" s="25" t="s">
        <v>34</v>
      </c>
      <c r="C21" s="37"/>
      <c r="D21" s="27">
        <v>55200</v>
      </c>
      <c r="E21" s="28">
        <f t="shared" si="1"/>
        <v>0</v>
      </c>
      <c r="F21" s="29">
        <v>0.06</v>
      </c>
      <c r="G21" s="30">
        <f t="shared" si="2"/>
        <v>0</v>
      </c>
      <c r="H21" s="31">
        <f>D21/1.1*0.93</f>
        <v>46669.090909090904</v>
      </c>
      <c r="I21" s="59">
        <f t="shared" si="0"/>
        <v>0</v>
      </c>
      <c r="J21" s="63"/>
    </row>
    <row r="22" spans="1:10" s="3" customFormat="1" ht="15" customHeight="1">
      <c r="A22" s="24">
        <v>12</v>
      </c>
      <c r="B22" s="25" t="s">
        <v>35</v>
      </c>
      <c r="C22" s="37"/>
      <c r="D22" s="27">
        <v>50600</v>
      </c>
      <c r="E22" s="28">
        <f t="shared" si="1"/>
        <v>0</v>
      </c>
      <c r="F22" s="29">
        <v>0.06</v>
      </c>
      <c r="G22" s="30">
        <f t="shared" si="2"/>
        <v>0</v>
      </c>
      <c r="H22" s="31">
        <f t="shared" si="3"/>
        <v>43239.999999999993</v>
      </c>
      <c r="I22" s="59">
        <f t="shared" si="0"/>
        <v>0</v>
      </c>
      <c r="J22" s="63"/>
    </row>
    <row r="23" spans="1:10" s="3" customFormat="1" ht="15" customHeight="1">
      <c r="A23" s="24">
        <v>13</v>
      </c>
      <c r="B23" s="25" t="s">
        <v>36</v>
      </c>
      <c r="C23" s="37"/>
      <c r="D23" s="39">
        <v>65340</v>
      </c>
      <c r="E23" s="28">
        <f t="shared" si="1"/>
        <v>0</v>
      </c>
      <c r="F23" s="29">
        <v>0.06</v>
      </c>
      <c r="G23" s="30">
        <f t="shared" si="2"/>
        <v>0</v>
      </c>
      <c r="H23" s="31">
        <f t="shared" si="3"/>
        <v>55835.999999999993</v>
      </c>
      <c r="I23" s="59">
        <f t="shared" si="0"/>
        <v>0</v>
      </c>
      <c r="J23" s="63"/>
    </row>
    <row r="24" spans="1:10" s="3" customFormat="1" ht="15" customHeight="1">
      <c r="A24" s="24">
        <v>14</v>
      </c>
      <c r="B24" s="25" t="s">
        <v>37</v>
      </c>
      <c r="C24" s="37"/>
      <c r="D24" s="39">
        <v>67155</v>
      </c>
      <c r="E24" s="28">
        <f t="shared" si="1"/>
        <v>0</v>
      </c>
      <c r="F24" s="29">
        <v>0.06</v>
      </c>
      <c r="G24" s="30">
        <f t="shared" si="2"/>
        <v>0</v>
      </c>
      <c r="H24" s="31">
        <f t="shared" si="3"/>
        <v>57386.999999999993</v>
      </c>
      <c r="I24" s="59">
        <f t="shared" ref="I24:I28" si="4">H24*C24</f>
        <v>0</v>
      </c>
      <c r="J24" s="63"/>
    </row>
    <row r="25" spans="1:10" s="3" customFormat="1" ht="15" customHeight="1">
      <c r="A25" s="24">
        <v>15</v>
      </c>
      <c r="B25" s="25" t="s">
        <v>38</v>
      </c>
      <c r="C25" s="37"/>
      <c r="D25" s="39">
        <v>78045</v>
      </c>
      <c r="E25" s="28">
        <f t="shared" si="1"/>
        <v>0</v>
      </c>
      <c r="F25" s="29">
        <v>0.06</v>
      </c>
      <c r="G25" s="30">
        <f t="shared" si="2"/>
        <v>0</v>
      </c>
      <c r="H25" s="31">
        <f t="shared" si="3"/>
        <v>66693</v>
      </c>
      <c r="I25" s="59">
        <f t="shared" si="4"/>
        <v>0</v>
      </c>
      <c r="J25" s="63"/>
    </row>
    <row r="26" spans="1:10" s="3" customFormat="1" ht="15" customHeight="1">
      <c r="A26" s="24">
        <v>16</v>
      </c>
      <c r="B26" s="25" t="s">
        <v>39</v>
      </c>
      <c r="C26" s="37"/>
      <c r="D26" s="39">
        <v>81675</v>
      </c>
      <c r="E26" s="28">
        <f t="shared" si="1"/>
        <v>0</v>
      </c>
      <c r="F26" s="29">
        <v>0.06</v>
      </c>
      <c r="G26" s="30">
        <f t="shared" si="2"/>
        <v>0</v>
      </c>
      <c r="H26" s="31">
        <f t="shared" si="3"/>
        <v>69795</v>
      </c>
      <c r="I26" s="59">
        <f t="shared" si="4"/>
        <v>0</v>
      </c>
      <c r="J26" s="63"/>
    </row>
    <row r="27" spans="1:10" s="3" customFormat="1" ht="15" customHeight="1">
      <c r="A27" s="24">
        <v>17</v>
      </c>
      <c r="B27" s="25" t="s">
        <v>40</v>
      </c>
      <c r="C27" s="37"/>
      <c r="D27" s="38">
        <v>115940</v>
      </c>
      <c r="E27" s="28">
        <f t="shared" si="1"/>
        <v>0</v>
      </c>
      <c r="F27" s="29">
        <v>0.06</v>
      </c>
      <c r="G27" s="30">
        <f t="shared" si="2"/>
        <v>0</v>
      </c>
      <c r="H27" s="31">
        <f t="shared" si="3"/>
        <v>99075.999999999985</v>
      </c>
      <c r="I27" s="59">
        <f t="shared" si="4"/>
        <v>0</v>
      </c>
      <c r="J27" s="63"/>
    </row>
    <row r="28" spans="1:10" s="3" customFormat="1" ht="15" customHeight="1">
      <c r="A28" s="24">
        <v>18</v>
      </c>
      <c r="B28" s="25" t="s">
        <v>41</v>
      </c>
      <c r="C28" s="37"/>
      <c r="D28" s="39">
        <v>99825</v>
      </c>
      <c r="E28" s="28">
        <f t="shared" si="1"/>
        <v>0</v>
      </c>
      <c r="F28" s="29">
        <v>0.06</v>
      </c>
      <c r="G28" s="30">
        <f t="shared" si="2"/>
        <v>0</v>
      </c>
      <c r="H28" s="31">
        <f t="shared" si="3"/>
        <v>85304.999999999985</v>
      </c>
      <c r="I28" s="59">
        <f t="shared" si="4"/>
        <v>0</v>
      </c>
      <c r="J28" s="63"/>
    </row>
    <row r="29" spans="1:10" s="4" customFormat="1" ht="15" customHeight="1">
      <c r="A29" s="40"/>
      <c r="B29" s="41" t="s">
        <v>42</v>
      </c>
      <c r="C29" s="42">
        <f>SUM(C11:C28)</f>
        <v>0</v>
      </c>
      <c r="D29" s="42"/>
      <c r="E29" s="43">
        <f>SUM(E11:E28)</f>
        <v>0</v>
      </c>
      <c r="F29" s="43"/>
      <c r="G29" s="44">
        <f>SUM(G11:G28)</f>
        <v>0</v>
      </c>
      <c r="H29" s="45"/>
      <c r="I29" s="64">
        <f>SUM(I11:I28)</f>
        <v>0</v>
      </c>
    </row>
    <row r="30" spans="1:10" s="5" customFormat="1" ht="30" customHeight="1">
      <c r="A30" s="46"/>
      <c r="B30" s="47"/>
      <c r="C30" s="48"/>
      <c r="D30" s="48"/>
      <c r="E30" s="49"/>
      <c r="F30" s="49"/>
      <c r="G30" s="50"/>
      <c r="I30" s="75">
        <f>I29*0.08</f>
        <v>0</v>
      </c>
    </row>
    <row r="31" spans="1:10" s="6" customFormat="1" ht="15" customHeight="1">
      <c r="A31" s="283" t="s">
        <v>43</v>
      </c>
      <c r="B31" s="283"/>
      <c r="C31" s="284" t="s">
        <v>44</v>
      </c>
      <c r="D31" s="284"/>
      <c r="E31" s="54"/>
      <c r="F31" s="54"/>
      <c r="G31" s="55" t="s">
        <v>45</v>
      </c>
      <c r="I31" s="76">
        <f>SUM(I29:I30)</f>
        <v>0</v>
      </c>
    </row>
    <row r="32" spans="1:10" s="7" customFormat="1" ht="15" customHeight="1">
      <c r="I32" s="67"/>
    </row>
    <row r="33" spans="9:9" s="7" customFormat="1" ht="15" customHeight="1">
      <c r="I33" s="67"/>
    </row>
    <row r="34" spans="9:9" ht="15" customHeight="1"/>
    <row r="35" spans="9:9" ht="15" customHeight="1"/>
    <row r="36" spans="9:9" ht="15" customHeight="1"/>
    <row r="37" spans="9:9" ht="15" customHeight="1"/>
    <row r="38" spans="9:9" ht="15" customHeight="1"/>
    <row r="39" spans="9:9" ht="15" customHeight="1"/>
    <row r="40" spans="9:9" ht="15" customHeight="1"/>
  </sheetData>
  <mergeCells count="10">
    <mergeCell ref="C6:G6"/>
    <mergeCell ref="D7:G7"/>
    <mergeCell ref="B9:E9"/>
    <mergeCell ref="A31:B31"/>
    <mergeCell ref="C31:D31"/>
    <mergeCell ref="A1:G1"/>
    <mergeCell ref="A2:G2"/>
    <mergeCell ref="A3:G3"/>
    <mergeCell ref="A4:G4"/>
    <mergeCell ref="A5:G5"/>
  </mergeCells>
  <pageMargins left="0" right="0" top="0" bottom="0" header="0" footer="0"/>
  <pageSetup paperSize="9" scale="80" orientation="portrait"/>
  <colBreaks count="1" manualBreakCount="1">
    <brk id="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542"/>
  <sheetViews>
    <sheetView topLeftCell="A1483" zoomScale="93" zoomScaleNormal="93" zoomScaleSheetLayoutView="40" workbookViewId="0">
      <selection activeCell="D1481" sqref="D1481"/>
    </sheetView>
  </sheetViews>
  <sheetFormatPr defaultColWidth="9" defaultRowHeight="15"/>
  <cols>
    <col min="1" max="1" width="5.85546875" customWidth="1"/>
    <col min="2" max="2" width="45.5703125" customWidth="1"/>
    <col min="3" max="3" width="13.85546875" customWidth="1"/>
    <col min="4" max="4" width="17.42578125" customWidth="1"/>
    <col min="5" max="5" width="19.42578125" customWidth="1"/>
    <col min="6" max="6" width="31.7109375" customWidth="1"/>
    <col min="7" max="7" width="15.42578125" customWidth="1"/>
    <col min="8" max="9" width="15.140625" style="82" customWidth="1"/>
    <col min="10" max="10" width="16.5703125" style="189" customWidth="1"/>
    <col min="11" max="11" width="18.5703125" customWidth="1"/>
    <col min="12" max="12" width="31.85546875" customWidth="1"/>
    <col min="13" max="13" width="28.5703125" customWidth="1"/>
  </cols>
  <sheetData>
    <row r="2" spans="1:11" s="1" customFormat="1" ht="15" customHeight="1">
      <c r="A2" s="279" t="s">
        <v>0</v>
      </c>
      <c r="B2" s="279"/>
      <c r="C2" s="279"/>
      <c r="D2" s="279"/>
      <c r="E2" s="279"/>
      <c r="F2" s="279"/>
      <c r="G2" s="279"/>
      <c r="J2" s="71"/>
    </row>
    <row r="3" spans="1:11" s="1" customFormat="1" ht="15" customHeight="1">
      <c r="A3" s="279" t="s">
        <v>1</v>
      </c>
      <c r="B3" s="279"/>
      <c r="C3" s="279"/>
      <c r="D3" s="279"/>
      <c r="E3" s="279"/>
      <c r="F3" s="279"/>
      <c r="G3" s="279"/>
      <c r="J3" s="71"/>
    </row>
    <row r="4" spans="1:11" s="1" customFormat="1" ht="15" customHeight="1">
      <c r="A4" s="279" t="s">
        <v>2</v>
      </c>
      <c r="B4" s="279"/>
      <c r="C4" s="279"/>
      <c r="D4" s="279"/>
      <c r="E4" s="279"/>
      <c r="F4" s="279"/>
      <c r="G4" s="279"/>
      <c r="J4" s="71"/>
    </row>
    <row r="5" spans="1:11" s="1" customFormat="1" ht="15" customHeight="1">
      <c r="A5" s="279" t="s">
        <v>4</v>
      </c>
      <c r="B5" s="279"/>
      <c r="C5" s="279"/>
      <c r="D5" s="279"/>
      <c r="E5" s="279"/>
      <c r="F5" s="279"/>
      <c r="G5" s="279"/>
      <c r="J5" s="71"/>
    </row>
    <row r="6" spans="1:11" s="1" customFormat="1" ht="15" customHeight="1">
      <c r="A6" s="280" t="s">
        <v>6</v>
      </c>
      <c r="B6" s="280"/>
      <c r="C6" s="280"/>
      <c r="D6" s="280"/>
      <c r="E6" s="280"/>
      <c r="F6" s="280"/>
      <c r="G6" s="280"/>
      <c r="J6" s="71"/>
    </row>
    <row r="7" spans="1:11" s="2" customFormat="1" ht="15" customHeight="1">
      <c r="A7" s="9"/>
      <c r="B7" s="9"/>
      <c r="C7" s="281" t="s">
        <v>162</v>
      </c>
      <c r="D7" s="281"/>
      <c r="E7" s="281"/>
      <c r="F7" s="281"/>
      <c r="G7" s="281"/>
      <c r="J7" s="72"/>
    </row>
    <row r="8" spans="1:11" s="1" customFormat="1" ht="15" customHeight="1">
      <c r="A8" s="11" t="s">
        <v>8</v>
      </c>
      <c r="B8" s="12"/>
      <c r="C8" s="202"/>
      <c r="D8" s="286"/>
      <c r="E8" s="286"/>
      <c r="F8" s="286"/>
      <c r="G8" s="286"/>
      <c r="H8" s="68"/>
      <c r="I8" s="68"/>
      <c r="J8" s="71"/>
    </row>
    <row r="9" spans="1:11" s="1" customFormat="1" ht="15" customHeight="1">
      <c r="A9" s="11" t="s">
        <v>9</v>
      </c>
      <c r="B9" s="286" t="s">
        <v>163</v>
      </c>
      <c r="C9" s="286"/>
      <c r="D9" s="286"/>
      <c r="E9" s="286"/>
      <c r="F9" s="11"/>
      <c r="G9" s="16"/>
      <c r="H9" s="11"/>
      <c r="I9" s="11"/>
      <c r="J9" s="80"/>
      <c r="K9" s="74"/>
    </row>
    <row r="10" spans="1:11" s="1" customFormat="1" ht="15" customHeight="1">
      <c r="A10" s="11" t="s">
        <v>11</v>
      </c>
      <c r="B10" s="294" t="s">
        <v>164</v>
      </c>
      <c r="C10" s="294"/>
      <c r="D10" s="294"/>
      <c r="E10" s="294"/>
      <c r="F10" s="18"/>
      <c r="G10" s="19"/>
      <c r="H10" s="69"/>
      <c r="I10" s="69"/>
      <c r="J10" s="73"/>
    </row>
    <row r="11" spans="1:11" s="1" customFormat="1" ht="15" customHeight="1">
      <c r="A11" s="190" t="s">
        <v>14</v>
      </c>
      <c r="B11" s="190" t="s">
        <v>16</v>
      </c>
      <c r="C11" s="203" t="s">
        <v>17</v>
      </c>
      <c r="D11" s="191" t="s">
        <v>18</v>
      </c>
      <c r="E11" s="192" t="s">
        <v>19</v>
      </c>
      <c r="F11" s="192" t="s">
        <v>20</v>
      </c>
      <c r="G11" s="190" t="s">
        <v>21</v>
      </c>
      <c r="J11" s="71"/>
    </row>
    <row r="12" spans="1:11" s="3" customFormat="1" ht="15" customHeight="1">
      <c r="A12" s="24">
        <v>1</v>
      </c>
      <c r="B12" s="25" t="s">
        <v>23</v>
      </c>
      <c r="C12" s="167">
        <v>15</v>
      </c>
      <c r="D12" s="27">
        <v>79305</v>
      </c>
      <c r="E12" s="28">
        <f t="shared" ref="E12:E29" si="0">D12*C12</f>
        <v>1189575</v>
      </c>
      <c r="F12" s="29">
        <v>0</v>
      </c>
      <c r="G12" s="30">
        <f t="shared" ref="G12:G29" si="1">E12-E12*F12</f>
        <v>1189575</v>
      </c>
      <c r="H12" s="31">
        <f>D12/1.08</f>
        <v>73430.555555555547</v>
      </c>
      <c r="I12" s="31"/>
      <c r="J12" s="59">
        <f t="shared" ref="J12:J29" si="2">H12*C12</f>
        <v>1101458.3333333333</v>
      </c>
      <c r="K12" s="63"/>
    </row>
    <row r="13" spans="1:11" s="3" customFormat="1" ht="15" customHeight="1">
      <c r="A13" s="24">
        <v>2</v>
      </c>
      <c r="B13" s="25" t="s">
        <v>25</v>
      </c>
      <c r="C13" s="204">
        <v>5</v>
      </c>
      <c r="D13" s="27">
        <v>128591</v>
      </c>
      <c r="E13" s="28">
        <f t="shared" si="0"/>
        <v>642955</v>
      </c>
      <c r="F13" s="29">
        <v>0</v>
      </c>
      <c r="G13" s="30">
        <f t="shared" si="1"/>
        <v>642955</v>
      </c>
      <c r="H13" s="31">
        <f t="shared" ref="H13:H15" si="3">D13/1.08</f>
        <v>119065.74074074073</v>
      </c>
      <c r="I13" s="31"/>
      <c r="J13" s="59">
        <f t="shared" si="2"/>
        <v>595328.70370370359</v>
      </c>
      <c r="K13" s="63"/>
    </row>
    <row r="14" spans="1:11" s="3" customFormat="1" ht="15" customHeight="1">
      <c r="A14" s="24">
        <v>3</v>
      </c>
      <c r="B14" s="25" t="s">
        <v>26</v>
      </c>
      <c r="C14" s="205"/>
      <c r="D14" s="27">
        <v>60043</v>
      </c>
      <c r="E14" s="28">
        <f t="shared" si="0"/>
        <v>0</v>
      </c>
      <c r="F14" s="29">
        <v>0</v>
      </c>
      <c r="G14" s="30">
        <f t="shared" si="1"/>
        <v>0</v>
      </c>
      <c r="H14" s="31">
        <f t="shared" si="3"/>
        <v>55595.370370370365</v>
      </c>
      <c r="I14" s="31"/>
      <c r="J14" s="59">
        <f t="shared" si="2"/>
        <v>0</v>
      </c>
      <c r="K14" s="63"/>
    </row>
    <row r="15" spans="1:11" s="3" customFormat="1" ht="15" customHeight="1">
      <c r="A15" s="24">
        <v>4</v>
      </c>
      <c r="B15" s="25" t="s">
        <v>27</v>
      </c>
      <c r="C15" s="206"/>
      <c r="D15" s="27">
        <v>115781</v>
      </c>
      <c r="E15" s="28">
        <f t="shared" si="0"/>
        <v>0</v>
      </c>
      <c r="F15" s="29">
        <v>0</v>
      </c>
      <c r="G15" s="30">
        <f t="shared" si="1"/>
        <v>0</v>
      </c>
      <c r="H15" s="31">
        <f t="shared" si="3"/>
        <v>107204.62962962962</v>
      </c>
      <c r="I15" s="31"/>
      <c r="J15" s="59">
        <f t="shared" si="2"/>
        <v>0</v>
      </c>
      <c r="K15" s="63"/>
    </row>
    <row r="16" spans="1:11" s="3" customFormat="1" ht="15" customHeight="1">
      <c r="A16" s="24">
        <v>5</v>
      </c>
      <c r="B16" s="121" t="s">
        <v>28</v>
      </c>
      <c r="C16" s="209">
        <v>30</v>
      </c>
      <c r="D16" s="33">
        <v>119943</v>
      </c>
      <c r="E16" s="123">
        <f t="shared" si="0"/>
        <v>3598290</v>
      </c>
      <c r="F16" s="124">
        <v>0.25</v>
      </c>
      <c r="G16" s="125">
        <f t="shared" si="1"/>
        <v>2698717.5</v>
      </c>
      <c r="H16" s="128">
        <f>D16/1.08*0.75</f>
        <v>83293.75</v>
      </c>
      <c r="I16" s="31"/>
      <c r="J16" s="59">
        <f t="shared" si="2"/>
        <v>2498812.5</v>
      </c>
      <c r="K16" s="63"/>
    </row>
    <row r="17" spans="1:11" s="3" customFormat="1" ht="15" customHeight="1">
      <c r="A17" s="24">
        <v>6</v>
      </c>
      <c r="B17" s="25" t="s">
        <v>29</v>
      </c>
      <c r="C17" s="167"/>
      <c r="D17" s="27">
        <v>94810</v>
      </c>
      <c r="E17" s="28">
        <f t="shared" si="0"/>
        <v>0</v>
      </c>
      <c r="F17" s="29">
        <v>0</v>
      </c>
      <c r="G17" s="30">
        <f t="shared" si="1"/>
        <v>0</v>
      </c>
      <c r="H17" s="31">
        <f t="shared" ref="H17:H28" si="4">D17/1.08</f>
        <v>87787.037037037036</v>
      </c>
      <c r="I17" s="31"/>
      <c r="J17" s="59">
        <f t="shared" si="2"/>
        <v>0</v>
      </c>
      <c r="K17" s="63"/>
    </row>
    <row r="18" spans="1:11" s="3" customFormat="1" ht="15" customHeight="1">
      <c r="A18" s="24">
        <v>7</v>
      </c>
      <c r="B18" s="25" t="s">
        <v>30</v>
      </c>
      <c r="C18" s="207"/>
      <c r="D18" s="27">
        <v>141396</v>
      </c>
      <c r="E18" s="28">
        <f t="shared" si="0"/>
        <v>0</v>
      </c>
      <c r="F18" s="29">
        <v>0</v>
      </c>
      <c r="G18" s="30">
        <f t="shared" si="1"/>
        <v>0</v>
      </c>
      <c r="H18" s="31">
        <f t="shared" si="4"/>
        <v>130922.22222222222</v>
      </c>
      <c r="I18" s="31"/>
      <c r="J18" s="59">
        <f t="shared" si="2"/>
        <v>0</v>
      </c>
      <c r="K18" s="63"/>
    </row>
    <row r="19" spans="1:11" s="3" customFormat="1" ht="15" customHeight="1">
      <c r="A19" s="24">
        <v>8</v>
      </c>
      <c r="B19" s="25" t="s">
        <v>31</v>
      </c>
      <c r="C19" s="167"/>
      <c r="D19" s="27">
        <v>232931</v>
      </c>
      <c r="E19" s="28">
        <f t="shared" si="0"/>
        <v>0</v>
      </c>
      <c r="F19" s="29">
        <v>0</v>
      </c>
      <c r="G19" s="30">
        <f t="shared" si="1"/>
        <v>0</v>
      </c>
      <c r="H19" s="31">
        <f t="shared" si="4"/>
        <v>215676.85185185182</v>
      </c>
      <c r="I19" s="31"/>
      <c r="J19" s="59">
        <f t="shared" si="2"/>
        <v>0</v>
      </c>
      <c r="K19" s="63"/>
    </row>
    <row r="20" spans="1:11" s="3" customFormat="1" ht="15" customHeight="1">
      <c r="A20" s="24">
        <v>9</v>
      </c>
      <c r="B20" s="36" t="s">
        <v>32</v>
      </c>
      <c r="C20" s="167"/>
      <c r="D20" s="27">
        <v>101534</v>
      </c>
      <c r="E20" s="28">
        <f t="shared" si="0"/>
        <v>0</v>
      </c>
      <c r="F20" s="29">
        <v>0</v>
      </c>
      <c r="G20" s="30">
        <f t="shared" si="1"/>
        <v>0</v>
      </c>
      <c r="H20" s="31">
        <f t="shared" si="4"/>
        <v>94012.962962962964</v>
      </c>
      <c r="I20" s="31"/>
      <c r="J20" s="59">
        <f t="shared" si="2"/>
        <v>0</v>
      </c>
      <c r="K20" s="63"/>
    </row>
    <row r="21" spans="1:11" s="3" customFormat="1" ht="15" customHeight="1">
      <c r="A21" s="24">
        <v>10</v>
      </c>
      <c r="B21" s="36" t="s">
        <v>33</v>
      </c>
      <c r="C21" s="208"/>
      <c r="D21" s="33">
        <v>110148</v>
      </c>
      <c r="E21" s="28">
        <f t="shared" si="0"/>
        <v>0</v>
      </c>
      <c r="F21" s="29">
        <v>0</v>
      </c>
      <c r="G21" s="30">
        <f t="shared" si="1"/>
        <v>0</v>
      </c>
      <c r="H21" s="31">
        <f t="shared" si="4"/>
        <v>101988.88888888888</v>
      </c>
      <c r="I21" s="31"/>
      <c r="J21" s="59">
        <f t="shared" si="2"/>
        <v>0</v>
      </c>
      <c r="K21" s="63"/>
    </row>
    <row r="22" spans="1:11" s="3" customFormat="1" ht="15" customHeight="1">
      <c r="A22" s="24">
        <v>11</v>
      </c>
      <c r="B22" s="121" t="s">
        <v>34</v>
      </c>
      <c r="C22" s="209">
        <v>5</v>
      </c>
      <c r="D22" s="27">
        <v>54198</v>
      </c>
      <c r="E22" s="123">
        <f t="shared" si="0"/>
        <v>270990</v>
      </c>
      <c r="F22" s="29">
        <v>0</v>
      </c>
      <c r="G22" s="125">
        <f t="shared" si="1"/>
        <v>270990</v>
      </c>
      <c r="H22" s="31">
        <f t="shared" si="4"/>
        <v>50183.333333333328</v>
      </c>
      <c r="I22" s="128"/>
      <c r="J22" s="59">
        <f t="shared" si="2"/>
        <v>250916.66666666663</v>
      </c>
      <c r="K22" s="63"/>
    </row>
    <row r="23" spans="1:11" s="3" customFormat="1" ht="15" customHeight="1">
      <c r="A23" s="24">
        <v>12</v>
      </c>
      <c r="B23" s="25" t="s">
        <v>35</v>
      </c>
      <c r="C23" s="208">
        <v>5</v>
      </c>
      <c r="D23" s="27">
        <v>49680</v>
      </c>
      <c r="E23" s="28">
        <f t="shared" si="0"/>
        <v>248400</v>
      </c>
      <c r="F23" s="29">
        <v>0</v>
      </c>
      <c r="G23" s="30">
        <f t="shared" si="1"/>
        <v>248400</v>
      </c>
      <c r="H23" s="31">
        <f t="shared" si="4"/>
        <v>46000</v>
      </c>
      <c r="I23" s="31"/>
      <c r="J23" s="59">
        <f t="shared" si="2"/>
        <v>230000</v>
      </c>
      <c r="K23" s="63"/>
    </row>
    <row r="24" spans="1:11" s="3" customFormat="1" ht="15" customHeight="1">
      <c r="A24" s="24">
        <v>13</v>
      </c>
      <c r="B24" s="25" t="s">
        <v>36</v>
      </c>
      <c r="C24" s="208"/>
      <c r="D24" s="38">
        <v>64152</v>
      </c>
      <c r="E24" s="28">
        <f t="shared" si="0"/>
        <v>0</v>
      </c>
      <c r="F24" s="29">
        <v>0</v>
      </c>
      <c r="G24" s="30">
        <f t="shared" si="1"/>
        <v>0</v>
      </c>
      <c r="H24" s="31">
        <f t="shared" si="4"/>
        <v>59399.999999999993</v>
      </c>
      <c r="I24" s="31"/>
      <c r="J24" s="59">
        <f t="shared" si="2"/>
        <v>0</v>
      </c>
      <c r="K24" s="63"/>
    </row>
    <row r="25" spans="1:11" s="3" customFormat="1" ht="15" customHeight="1">
      <c r="A25" s="24">
        <v>14</v>
      </c>
      <c r="B25" s="121" t="s">
        <v>37</v>
      </c>
      <c r="C25" s="209"/>
      <c r="D25" s="38">
        <v>65934</v>
      </c>
      <c r="E25" s="123">
        <f t="shared" si="0"/>
        <v>0</v>
      </c>
      <c r="F25" s="124">
        <v>0</v>
      </c>
      <c r="G25" s="125">
        <f t="shared" si="1"/>
        <v>0</v>
      </c>
      <c r="H25" s="31">
        <f t="shared" si="4"/>
        <v>61049.999999999993</v>
      </c>
      <c r="I25" s="128"/>
      <c r="J25" s="59">
        <f t="shared" si="2"/>
        <v>0</v>
      </c>
      <c r="K25" s="63"/>
    </row>
    <row r="26" spans="1:11" s="3" customFormat="1" ht="15" customHeight="1">
      <c r="A26" s="24">
        <v>15</v>
      </c>
      <c r="B26" s="25" t="s">
        <v>38</v>
      </c>
      <c r="C26" s="208">
        <v>3</v>
      </c>
      <c r="D26" s="38">
        <v>76626</v>
      </c>
      <c r="E26" s="28">
        <f t="shared" si="0"/>
        <v>229878</v>
      </c>
      <c r="F26" s="29">
        <v>0</v>
      </c>
      <c r="G26" s="30">
        <f t="shared" si="1"/>
        <v>229878</v>
      </c>
      <c r="H26" s="31">
        <f t="shared" si="4"/>
        <v>70950</v>
      </c>
      <c r="I26" s="31"/>
      <c r="J26" s="59">
        <f t="shared" si="2"/>
        <v>212850</v>
      </c>
      <c r="K26" s="63"/>
    </row>
    <row r="27" spans="1:11" s="3" customFormat="1" ht="15" customHeight="1">
      <c r="A27" s="24">
        <v>16</v>
      </c>
      <c r="B27" s="25" t="s">
        <v>39</v>
      </c>
      <c r="C27" s="208">
        <v>3</v>
      </c>
      <c r="D27" s="38">
        <v>80190</v>
      </c>
      <c r="E27" s="28">
        <f t="shared" si="0"/>
        <v>240570</v>
      </c>
      <c r="F27" s="29">
        <v>0</v>
      </c>
      <c r="G27" s="30">
        <f t="shared" si="1"/>
        <v>240570</v>
      </c>
      <c r="H27" s="31">
        <f t="shared" si="4"/>
        <v>74250</v>
      </c>
      <c r="I27" s="31"/>
      <c r="J27" s="59">
        <f t="shared" si="2"/>
        <v>222750</v>
      </c>
      <c r="K27" s="63"/>
    </row>
    <row r="28" spans="1:11" s="3" customFormat="1" ht="15" customHeight="1">
      <c r="A28" s="24">
        <v>17</v>
      </c>
      <c r="B28" s="25" t="s">
        <v>40</v>
      </c>
      <c r="C28" s="208"/>
      <c r="D28" s="38">
        <v>113832</v>
      </c>
      <c r="E28" s="28">
        <f t="shared" si="0"/>
        <v>0</v>
      </c>
      <c r="F28" s="29">
        <v>0</v>
      </c>
      <c r="G28" s="30">
        <f t="shared" si="1"/>
        <v>0</v>
      </c>
      <c r="H28" s="31">
        <f t="shared" si="4"/>
        <v>105400</v>
      </c>
      <c r="I28" s="31"/>
      <c r="J28" s="59">
        <f t="shared" si="2"/>
        <v>0</v>
      </c>
      <c r="K28" s="63"/>
    </row>
    <row r="29" spans="1:11" s="3" customFormat="1" ht="15" customHeight="1">
      <c r="A29" s="24">
        <v>18</v>
      </c>
      <c r="B29" s="121" t="s">
        <v>41</v>
      </c>
      <c r="C29" s="209"/>
      <c r="D29" s="39">
        <v>98010</v>
      </c>
      <c r="E29" s="123">
        <f t="shared" si="0"/>
        <v>0</v>
      </c>
      <c r="F29" s="124">
        <v>0.23</v>
      </c>
      <c r="G29" s="125">
        <f t="shared" si="1"/>
        <v>0</v>
      </c>
      <c r="H29" s="128">
        <f>D29/1.08*0.77</f>
        <v>69877.5</v>
      </c>
      <c r="I29" s="128"/>
      <c r="J29" s="59">
        <f t="shared" si="2"/>
        <v>0</v>
      </c>
      <c r="K29" s="63"/>
    </row>
    <row r="30" spans="1:11" s="4" customFormat="1" ht="15" customHeight="1">
      <c r="A30" s="40"/>
      <c r="B30" s="41" t="s">
        <v>42</v>
      </c>
      <c r="C30" s="210">
        <f>SUM(C12:C29)</f>
        <v>66</v>
      </c>
      <c r="D30" s="39">
        <v>205306</v>
      </c>
      <c r="E30" s="43">
        <f>SUM(E12:E29)</f>
        <v>6420658</v>
      </c>
      <c r="F30" s="43"/>
      <c r="G30" s="44">
        <f>SUM(G12:G29)</f>
        <v>5521085.5</v>
      </c>
      <c r="H30" s="45"/>
      <c r="I30" s="45"/>
      <c r="J30" s="64">
        <f>SUM(J12:J29)</f>
        <v>5112116.2037037043</v>
      </c>
    </row>
    <row r="31" spans="1:11" s="5" customFormat="1" ht="30" customHeight="1">
      <c r="A31" s="46"/>
      <c r="B31" s="47"/>
      <c r="C31" s="211"/>
      <c r="D31" s="39">
        <v>335661</v>
      </c>
      <c r="E31" s="49"/>
      <c r="F31" s="49"/>
      <c r="G31" s="50"/>
      <c r="J31" s="75">
        <f>J30*0.08</f>
        <v>408969.29629629635</v>
      </c>
    </row>
    <row r="32" spans="1:11" s="6" customFormat="1" ht="15" customHeight="1">
      <c r="A32" s="283" t="s">
        <v>43</v>
      </c>
      <c r="B32" s="283"/>
      <c r="C32" s="284" t="s">
        <v>44</v>
      </c>
      <c r="D32" s="284"/>
      <c r="E32" s="54"/>
      <c r="F32" s="54"/>
      <c r="G32" s="55" t="s">
        <v>45</v>
      </c>
      <c r="J32" s="76">
        <f>SUM(J30:J31)</f>
        <v>5521085.5000000009</v>
      </c>
    </row>
    <row r="34" spans="1:11">
      <c r="B34" s="131" t="s">
        <v>165</v>
      </c>
      <c r="C34" s="131" t="s">
        <v>166</v>
      </c>
      <c r="D34" s="131"/>
      <c r="E34" s="131" t="s">
        <v>167</v>
      </c>
    </row>
    <row r="35" spans="1:11" ht="18.75">
      <c r="B35" s="212" t="s">
        <v>168</v>
      </c>
      <c r="C35" s="213" t="s">
        <v>166</v>
      </c>
      <c r="D35" s="214"/>
      <c r="E35" s="214"/>
      <c r="F35" s="214"/>
      <c r="G35" s="212" t="s">
        <v>167</v>
      </c>
    </row>
    <row r="39" spans="1:11" s="1" customFormat="1" ht="15" customHeight="1">
      <c r="A39" s="279" t="s">
        <v>0</v>
      </c>
      <c r="B39" s="279"/>
      <c r="C39" s="279"/>
      <c r="D39" s="279"/>
      <c r="E39" s="279"/>
      <c r="F39" s="279"/>
      <c r="G39" s="279"/>
      <c r="J39" s="71"/>
    </row>
    <row r="40" spans="1:11" s="1" customFormat="1" ht="15" customHeight="1">
      <c r="A40" s="279" t="s">
        <v>1</v>
      </c>
      <c r="B40" s="279"/>
      <c r="C40" s="279"/>
      <c r="D40" s="279"/>
      <c r="E40" s="279"/>
      <c r="F40" s="279"/>
      <c r="G40" s="279"/>
      <c r="J40" s="71"/>
    </row>
    <row r="41" spans="1:11" s="1" customFormat="1" ht="15" customHeight="1">
      <c r="A41" s="279" t="s">
        <v>2</v>
      </c>
      <c r="B41" s="279"/>
      <c r="C41" s="279"/>
      <c r="D41" s="279"/>
      <c r="E41" s="279"/>
      <c r="F41" s="279"/>
      <c r="G41" s="279"/>
      <c r="J41" s="71"/>
    </row>
    <row r="42" spans="1:11" s="1" customFormat="1" ht="15" customHeight="1">
      <c r="A42" s="279" t="s">
        <v>4</v>
      </c>
      <c r="B42" s="279"/>
      <c r="C42" s="279"/>
      <c r="D42" s="279"/>
      <c r="E42" s="279"/>
      <c r="F42" s="279"/>
      <c r="G42" s="279"/>
      <c r="J42" s="71"/>
    </row>
    <row r="43" spans="1:11" s="1" customFormat="1" ht="15" customHeight="1">
      <c r="A43" s="280" t="s">
        <v>6</v>
      </c>
      <c r="B43" s="280"/>
      <c r="C43" s="280"/>
      <c r="D43" s="280"/>
      <c r="E43" s="280"/>
      <c r="F43" s="280"/>
      <c r="G43" s="280"/>
      <c r="J43" s="71"/>
    </row>
    <row r="44" spans="1:11" s="2" customFormat="1" ht="15" customHeight="1">
      <c r="A44" s="9"/>
      <c r="B44" s="9"/>
      <c r="C44" s="281" t="s">
        <v>162</v>
      </c>
      <c r="D44" s="281"/>
      <c r="E44" s="281"/>
      <c r="F44" s="281"/>
      <c r="G44" s="281"/>
      <c r="J44" s="72"/>
    </row>
    <row r="45" spans="1:11" s="1" customFormat="1" ht="15" customHeight="1">
      <c r="A45" s="11" t="s">
        <v>8</v>
      </c>
      <c r="B45" s="12"/>
      <c r="C45" s="202"/>
      <c r="D45" s="286"/>
      <c r="E45" s="286"/>
      <c r="F45" s="286"/>
      <c r="G45" s="286"/>
      <c r="H45" s="68"/>
      <c r="I45" s="68"/>
      <c r="J45" s="71"/>
    </row>
    <row r="46" spans="1:11" s="1" customFormat="1" ht="15" customHeight="1">
      <c r="A46" s="11" t="s">
        <v>9</v>
      </c>
      <c r="B46" s="286" t="s">
        <v>169</v>
      </c>
      <c r="C46" s="286"/>
      <c r="D46" s="286"/>
      <c r="E46" s="286"/>
      <c r="F46" s="11"/>
      <c r="G46" s="16"/>
      <c r="H46" s="11"/>
      <c r="I46" s="11"/>
      <c r="J46" s="80"/>
      <c r="K46" s="74"/>
    </row>
    <row r="47" spans="1:11" s="1" customFormat="1" ht="15" customHeight="1">
      <c r="A47" s="11" t="s">
        <v>11</v>
      </c>
      <c r="B47" s="295" t="s">
        <v>170</v>
      </c>
      <c r="C47" s="295"/>
      <c r="D47" s="295"/>
      <c r="E47" s="295"/>
      <c r="F47" s="18"/>
      <c r="G47" s="19"/>
      <c r="H47" s="69"/>
      <c r="I47" s="69"/>
      <c r="J47" s="73"/>
    </row>
    <row r="48" spans="1:11" s="1" customFormat="1" ht="15" customHeight="1">
      <c r="A48" s="190" t="s">
        <v>14</v>
      </c>
      <c r="B48" s="190" t="s">
        <v>16</v>
      </c>
      <c r="C48" s="203" t="s">
        <v>17</v>
      </c>
      <c r="D48" s="191" t="s">
        <v>18</v>
      </c>
      <c r="E48" s="192" t="s">
        <v>19</v>
      </c>
      <c r="F48" s="192" t="s">
        <v>20</v>
      </c>
      <c r="G48" s="190" t="s">
        <v>21</v>
      </c>
      <c r="J48" s="71"/>
    </row>
    <row r="49" spans="1:11" s="3" customFormat="1" ht="15" customHeight="1">
      <c r="A49" s="24">
        <v>1</v>
      </c>
      <c r="B49" s="25" t="s">
        <v>23</v>
      </c>
      <c r="C49" s="167">
        <v>8</v>
      </c>
      <c r="D49" s="27">
        <v>79305</v>
      </c>
      <c r="E49" s="28">
        <f t="shared" ref="E49:E66" si="5">D49*C49</f>
        <v>634440</v>
      </c>
      <c r="F49" s="29">
        <v>0</v>
      </c>
      <c r="G49" s="30">
        <f t="shared" ref="G49:G66" si="6">E49-E49*F49</f>
        <v>634440</v>
      </c>
      <c r="H49" s="31">
        <f>D49/1.08</f>
        <v>73430.555555555547</v>
      </c>
      <c r="I49" s="31"/>
      <c r="J49" s="59">
        <f t="shared" ref="J49:J66" si="7">H49*C49</f>
        <v>587444.44444444438</v>
      </c>
      <c r="K49" s="63"/>
    </row>
    <row r="50" spans="1:11" s="3" customFormat="1" ht="15" customHeight="1">
      <c r="A50" s="24">
        <v>2</v>
      </c>
      <c r="B50" s="25" t="s">
        <v>25</v>
      </c>
      <c r="C50" s="204">
        <v>2</v>
      </c>
      <c r="D50" s="27">
        <v>128591</v>
      </c>
      <c r="E50" s="28">
        <f t="shared" si="5"/>
        <v>257182</v>
      </c>
      <c r="F50" s="29">
        <v>0</v>
      </c>
      <c r="G50" s="30">
        <f t="shared" si="6"/>
        <v>257182</v>
      </c>
      <c r="H50" s="31">
        <f t="shared" ref="H50:H52" si="8">D50/1.08</f>
        <v>119065.74074074073</v>
      </c>
      <c r="I50" s="31"/>
      <c r="J50" s="59">
        <f t="shared" si="7"/>
        <v>238131.48148148146</v>
      </c>
      <c r="K50" s="63"/>
    </row>
    <row r="51" spans="1:11" s="3" customFormat="1" ht="15" customHeight="1">
      <c r="A51" s="24">
        <v>3</v>
      </c>
      <c r="B51" s="25" t="s">
        <v>26</v>
      </c>
      <c r="C51" s="205"/>
      <c r="D51" s="27">
        <v>60043</v>
      </c>
      <c r="E51" s="28">
        <f t="shared" si="5"/>
        <v>0</v>
      </c>
      <c r="F51" s="29">
        <v>0</v>
      </c>
      <c r="G51" s="30">
        <f t="shared" si="6"/>
        <v>0</v>
      </c>
      <c r="H51" s="31">
        <f t="shared" si="8"/>
        <v>55595.370370370365</v>
      </c>
      <c r="I51" s="31"/>
      <c r="J51" s="59">
        <f t="shared" si="7"/>
        <v>0</v>
      </c>
      <c r="K51" s="63"/>
    </row>
    <row r="52" spans="1:11" s="3" customFormat="1" ht="15" customHeight="1">
      <c r="A52" s="24">
        <v>4</v>
      </c>
      <c r="B52" s="25" t="s">
        <v>27</v>
      </c>
      <c r="C52" s="206"/>
      <c r="D52" s="27">
        <v>115781</v>
      </c>
      <c r="E52" s="28">
        <f t="shared" si="5"/>
        <v>0</v>
      </c>
      <c r="F52" s="29">
        <v>0</v>
      </c>
      <c r="G52" s="30">
        <f t="shared" si="6"/>
        <v>0</v>
      </c>
      <c r="H52" s="31">
        <f t="shared" si="8"/>
        <v>107204.62962962962</v>
      </c>
      <c r="I52" s="31"/>
      <c r="J52" s="59">
        <f t="shared" si="7"/>
        <v>0</v>
      </c>
      <c r="K52" s="63"/>
    </row>
    <row r="53" spans="1:11" s="3" customFormat="1" ht="15" customHeight="1">
      <c r="A53" s="24">
        <v>5</v>
      </c>
      <c r="B53" s="121" t="s">
        <v>28</v>
      </c>
      <c r="C53" s="209"/>
      <c r="D53" s="33">
        <v>119943</v>
      </c>
      <c r="E53" s="123">
        <f t="shared" si="5"/>
        <v>0</v>
      </c>
      <c r="F53" s="124">
        <v>0.25</v>
      </c>
      <c r="G53" s="125">
        <f t="shared" si="6"/>
        <v>0</v>
      </c>
      <c r="H53" s="128">
        <f>D53/1.08*0.75</f>
        <v>83293.75</v>
      </c>
      <c r="I53" s="31"/>
      <c r="J53" s="59">
        <f t="shared" si="7"/>
        <v>0</v>
      </c>
      <c r="K53" s="63"/>
    </row>
    <row r="54" spans="1:11" s="3" customFormat="1" ht="15" customHeight="1">
      <c r="A54" s="24">
        <v>6</v>
      </c>
      <c r="B54" s="25" t="s">
        <v>29</v>
      </c>
      <c r="C54" s="167"/>
      <c r="D54" s="27">
        <v>94810</v>
      </c>
      <c r="E54" s="28">
        <f t="shared" si="5"/>
        <v>0</v>
      </c>
      <c r="F54" s="29">
        <v>0</v>
      </c>
      <c r="G54" s="30">
        <f t="shared" si="6"/>
        <v>0</v>
      </c>
      <c r="H54" s="31">
        <f t="shared" ref="H54:H65" si="9">D54/1.08</f>
        <v>87787.037037037036</v>
      </c>
      <c r="I54" s="31"/>
      <c r="J54" s="59">
        <f t="shared" si="7"/>
        <v>0</v>
      </c>
      <c r="K54" s="63"/>
    </row>
    <row r="55" spans="1:11" s="3" customFormat="1" ht="15" customHeight="1">
      <c r="A55" s="24">
        <v>7</v>
      </c>
      <c r="B55" s="25" t="s">
        <v>30</v>
      </c>
      <c r="C55" s="207"/>
      <c r="D55" s="27">
        <v>141396</v>
      </c>
      <c r="E55" s="28">
        <f t="shared" si="5"/>
        <v>0</v>
      </c>
      <c r="F55" s="29">
        <v>0</v>
      </c>
      <c r="G55" s="30">
        <f t="shared" si="6"/>
        <v>0</v>
      </c>
      <c r="H55" s="31">
        <f t="shared" si="9"/>
        <v>130922.22222222222</v>
      </c>
      <c r="I55" s="31"/>
      <c r="J55" s="59">
        <f t="shared" si="7"/>
        <v>0</v>
      </c>
      <c r="K55" s="63"/>
    </row>
    <row r="56" spans="1:11" s="3" customFormat="1" ht="15" customHeight="1">
      <c r="A56" s="24">
        <v>8</v>
      </c>
      <c r="B56" s="25" t="s">
        <v>31</v>
      </c>
      <c r="C56" s="167"/>
      <c r="D56" s="27">
        <v>232931</v>
      </c>
      <c r="E56" s="28">
        <f t="shared" si="5"/>
        <v>0</v>
      </c>
      <c r="F56" s="29">
        <v>0</v>
      </c>
      <c r="G56" s="30">
        <f t="shared" si="6"/>
        <v>0</v>
      </c>
      <c r="H56" s="31">
        <f t="shared" si="9"/>
        <v>215676.85185185182</v>
      </c>
      <c r="I56" s="31"/>
      <c r="J56" s="59">
        <f t="shared" si="7"/>
        <v>0</v>
      </c>
      <c r="K56" s="63"/>
    </row>
    <row r="57" spans="1:11" s="3" customFormat="1" ht="15" customHeight="1">
      <c r="A57" s="24">
        <v>9</v>
      </c>
      <c r="B57" s="36" t="s">
        <v>32</v>
      </c>
      <c r="C57" s="167"/>
      <c r="D57" s="27">
        <v>101534</v>
      </c>
      <c r="E57" s="28">
        <f t="shared" si="5"/>
        <v>0</v>
      </c>
      <c r="F57" s="29">
        <v>0</v>
      </c>
      <c r="G57" s="30">
        <f t="shared" si="6"/>
        <v>0</v>
      </c>
      <c r="H57" s="31">
        <f t="shared" si="9"/>
        <v>94012.962962962964</v>
      </c>
      <c r="I57" s="31"/>
      <c r="J57" s="59">
        <f t="shared" si="7"/>
        <v>0</v>
      </c>
      <c r="K57" s="63"/>
    </row>
    <row r="58" spans="1:11" s="3" customFormat="1" ht="15" customHeight="1">
      <c r="A58" s="24">
        <v>10</v>
      </c>
      <c r="B58" s="36" t="s">
        <v>33</v>
      </c>
      <c r="C58" s="208"/>
      <c r="D58" s="33">
        <v>110148</v>
      </c>
      <c r="E58" s="28">
        <f t="shared" si="5"/>
        <v>0</v>
      </c>
      <c r="F58" s="29">
        <v>0</v>
      </c>
      <c r="G58" s="30">
        <f t="shared" si="6"/>
        <v>0</v>
      </c>
      <c r="H58" s="31">
        <f t="shared" si="9"/>
        <v>101988.88888888888</v>
      </c>
      <c r="I58" s="31"/>
      <c r="J58" s="59">
        <f t="shared" si="7"/>
        <v>0</v>
      </c>
      <c r="K58" s="63"/>
    </row>
    <row r="59" spans="1:11" s="3" customFormat="1" ht="15" customHeight="1">
      <c r="A59" s="24">
        <v>11</v>
      </c>
      <c r="B59" s="121" t="s">
        <v>34</v>
      </c>
      <c r="C59" s="209"/>
      <c r="D59" s="27">
        <v>54198</v>
      </c>
      <c r="E59" s="123">
        <f t="shared" si="5"/>
        <v>0</v>
      </c>
      <c r="F59" s="29">
        <v>0</v>
      </c>
      <c r="G59" s="125">
        <f t="shared" si="6"/>
        <v>0</v>
      </c>
      <c r="H59" s="31">
        <f t="shared" si="9"/>
        <v>50183.333333333328</v>
      </c>
      <c r="I59" s="128"/>
      <c r="J59" s="59">
        <f t="shared" si="7"/>
        <v>0</v>
      </c>
      <c r="K59" s="63"/>
    </row>
    <row r="60" spans="1:11" s="3" customFormat="1" ht="15" customHeight="1">
      <c r="A60" s="24">
        <v>12</v>
      </c>
      <c r="B60" s="25" t="s">
        <v>35</v>
      </c>
      <c r="C60" s="208"/>
      <c r="D60" s="27">
        <v>49680</v>
      </c>
      <c r="E60" s="28">
        <f t="shared" si="5"/>
        <v>0</v>
      </c>
      <c r="F60" s="29">
        <v>0</v>
      </c>
      <c r="G60" s="30">
        <f t="shared" si="6"/>
        <v>0</v>
      </c>
      <c r="H60" s="31">
        <f t="shared" si="9"/>
        <v>46000</v>
      </c>
      <c r="I60" s="31"/>
      <c r="J60" s="59">
        <f t="shared" si="7"/>
        <v>0</v>
      </c>
      <c r="K60" s="63"/>
    </row>
    <row r="61" spans="1:11" s="3" customFormat="1" ht="15" customHeight="1">
      <c r="A61" s="24">
        <v>13</v>
      </c>
      <c r="B61" s="25" t="s">
        <v>36</v>
      </c>
      <c r="C61" s="208"/>
      <c r="D61" s="38">
        <v>64152</v>
      </c>
      <c r="E61" s="28">
        <f t="shared" si="5"/>
        <v>0</v>
      </c>
      <c r="F61" s="29">
        <v>0</v>
      </c>
      <c r="G61" s="30">
        <f t="shared" si="6"/>
        <v>0</v>
      </c>
      <c r="H61" s="31">
        <f t="shared" si="9"/>
        <v>59399.999999999993</v>
      </c>
      <c r="I61" s="31"/>
      <c r="J61" s="59">
        <f t="shared" si="7"/>
        <v>0</v>
      </c>
      <c r="K61" s="63"/>
    </row>
    <row r="62" spans="1:11" s="3" customFormat="1" ht="15" customHeight="1">
      <c r="A62" s="24">
        <v>14</v>
      </c>
      <c r="B62" s="121" t="s">
        <v>37</v>
      </c>
      <c r="C62" s="209"/>
      <c r="D62" s="38">
        <v>65934</v>
      </c>
      <c r="E62" s="123">
        <f t="shared" si="5"/>
        <v>0</v>
      </c>
      <c r="F62" s="124">
        <v>0</v>
      </c>
      <c r="G62" s="125">
        <f t="shared" si="6"/>
        <v>0</v>
      </c>
      <c r="H62" s="31">
        <f t="shared" si="9"/>
        <v>61049.999999999993</v>
      </c>
      <c r="I62" s="128"/>
      <c r="J62" s="59">
        <f t="shared" si="7"/>
        <v>0</v>
      </c>
      <c r="K62" s="63"/>
    </row>
    <row r="63" spans="1:11" s="3" customFormat="1" ht="15" customHeight="1">
      <c r="A63" s="24">
        <v>15</v>
      </c>
      <c r="B63" s="25" t="s">
        <v>38</v>
      </c>
      <c r="C63" s="208"/>
      <c r="D63" s="38">
        <v>76626</v>
      </c>
      <c r="E63" s="28">
        <f t="shared" si="5"/>
        <v>0</v>
      </c>
      <c r="F63" s="29">
        <v>0</v>
      </c>
      <c r="G63" s="30">
        <f t="shared" si="6"/>
        <v>0</v>
      </c>
      <c r="H63" s="31">
        <f t="shared" si="9"/>
        <v>70950</v>
      </c>
      <c r="I63" s="31"/>
      <c r="J63" s="59">
        <f t="shared" si="7"/>
        <v>0</v>
      </c>
      <c r="K63" s="63"/>
    </row>
    <row r="64" spans="1:11" s="3" customFormat="1" ht="15" customHeight="1">
      <c r="A64" s="24">
        <v>16</v>
      </c>
      <c r="B64" s="25" t="s">
        <v>39</v>
      </c>
      <c r="C64" s="208"/>
      <c r="D64" s="38">
        <v>80190</v>
      </c>
      <c r="E64" s="28">
        <f t="shared" si="5"/>
        <v>0</v>
      </c>
      <c r="F64" s="29">
        <v>0</v>
      </c>
      <c r="G64" s="30">
        <f t="shared" si="6"/>
        <v>0</v>
      </c>
      <c r="H64" s="31">
        <f t="shared" si="9"/>
        <v>74250</v>
      </c>
      <c r="I64" s="31"/>
      <c r="J64" s="59">
        <f t="shared" si="7"/>
        <v>0</v>
      </c>
      <c r="K64" s="63"/>
    </row>
    <row r="65" spans="1:11" s="3" customFormat="1" ht="15" customHeight="1">
      <c r="A65" s="24">
        <v>17</v>
      </c>
      <c r="B65" s="25" t="s">
        <v>40</v>
      </c>
      <c r="C65" s="208"/>
      <c r="D65" s="38">
        <v>113832</v>
      </c>
      <c r="E65" s="28">
        <f t="shared" si="5"/>
        <v>0</v>
      </c>
      <c r="F65" s="29">
        <v>0</v>
      </c>
      <c r="G65" s="30">
        <f t="shared" si="6"/>
        <v>0</v>
      </c>
      <c r="H65" s="31">
        <f t="shared" si="9"/>
        <v>105400</v>
      </c>
      <c r="I65" s="31"/>
      <c r="J65" s="59">
        <f t="shared" si="7"/>
        <v>0</v>
      </c>
      <c r="K65" s="63"/>
    </row>
    <row r="66" spans="1:11" s="3" customFormat="1" ht="15" customHeight="1">
      <c r="A66" s="24">
        <v>18</v>
      </c>
      <c r="B66" s="121" t="s">
        <v>41</v>
      </c>
      <c r="C66" s="209"/>
      <c r="D66" s="39">
        <v>98010</v>
      </c>
      <c r="E66" s="123">
        <f t="shared" si="5"/>
        <v>0</v>
      </c>
      <c r="F66" s="124">
        <v>0.23</v>
      </c>
      <c r="G66" s="125">
        <f t="shared" si="6"/>
        <v>0</v>
      </c>
      <c r="H66" s="128">
        <f>D66/1.08*0.77</f>
        <v>69877.5</v>
      </c>
      <c r="I66" s="128"/>
      <c r="J66" s="59">
        <f t="shared" si="7"/>
        <v>0</v>
      </c>
      <c r="K66" s="63"/>
    </row>
    <row r="67" spans="1:11" s="4" customFormat="1" ht="15" customHeight="1">
      <c r="A67" s="40"/>
      <c r="B67" s="41" t="s">
        <v>42</v>
      </c>
      <c r="C67" s="210">
        <f>SUM(C49:C66)</f>
        <v>10</v>
      </c>
      <c r="D67" s="39">
        <v>205306</v>
      </c>
      <c r="E67" s="43">
        <f>SUM(E49:E66)</f>
        <v>891622</v>
      </c>
      <c r="F67" s="43"/>
      <c r="G67" s="44">
        <f>SUM(G49:G66)</f>
        <v>891622</v>
      </c>
      <c r="H67" s="45"/>
      <c r="I67" s="45"/>
      <c r="J67" s="64">
        <f>SUM(J49:J66)</f>
        <v>825575.92592592584</v>
      </c>
    </row>
    <row r="68" spans="1:11" s="5" customFormat="1" ht="30" customHeight="1">
      <c r="A68" s="46"/>
      <c r="B68" s="47"/>
      <c r="C68" s="211"/>
      <c r="D68" s="39">
        <v>335661</v>
      </c>
      <c r="E68" s="49"/>
      <c r="F68" s="49"/>
      <c r="G68" s="50"/>
      <c r="J68" s="75">
        <f>J67*0.08</f>
        <v>66046.074074074073</v>
      </c>
    </row>
    <row r="69" spans="1:11" s="6" customFormat="1" ht="15" customHeight="1">
      <c r="A69" s="283" t="s">
        <v>43</v>
      </c>
      <c r="B69" s="283"/>
      <c r="C69" s="284" t="s">
        <v>44</v>
      </c>
      <c r="D69" s="284"/>
      <c r="E69" s="54"/>
      <c r="F69" s="54"/>
      <c r="G69" s="55" t="s">
        <v>45</v>
      </c>
      <c r="J69" s="76">
        <f>SUM(J67:J68)</f>
        <v>891621.99999999988</v>
      </c>
    </row>
    <row r="71" spans="1:11">
      <c r="B71" s="131" t="s">
        <v>165</v>
      </c>
      <c r="C71" s="131" t="s">
        <v>166</v>
      </c>
      <c r="D71" s="131"/>
      <c r="E71" s="131" t="s">
        <v>167</v>
      </c>
    </row>
    <row r="72" spans="1:11" ht="18.75">
      <c r="B72" s="212" t="s">
        <v>168</v>
      </c>
      <c r="C72" s="213" t="s">
        <v>166</v>
      </c>
      <c r="D72" s="214"/>
      <c r="E72" s="214"/>
      <c r="F72" s="214"/>
      <c r="G72" s="212" t="s">
        <v>167</v>
      </c>
    </row>
    <row r="76" spans="1:11" s="1" customFormat="1" ht="15" customHeight="1">
      <c r="A76" s="279" t="s">
        <v>0</v>
      </c>
      <c r="B76" s="279"/>
      <c r="C76" s="279"/>
      <c r="D76" s="279"/>
      <c r="E76" s="279"/>
      <c r="F76" s="279"/>
      <c r="G76" s="279"/>
      <c r="J76" s="71"/>
    </row>
    <row r="77" spans="1:11" s="1" customFormat="1" ht="15" customHeight="1">
      <c r="A77" s="279" t="s">
        <v>1</v>
      </c>
      <c r="B77" s="279"/>
      <c r="C77" s="279"/>
      <c r="D77" s="279"/>
      <c r="E77" s="279"/>
      <c r="F77" s="279"/>
      <c r="G77" s="279"/>
      <c r="J77" s="71"/>
    </row>
    <row r="78" spans="1:11" s="1" customFormat="1" ht="15" customHeight="1">
      <c r="A78" s="279" t="s">
        <v>2</v>
      </c>
      <c r="B78" s="279"/>
      <c r="C78" s="279"/>
      <c r="D78" s="279"/>
      <c r="E78" s="279"/>
      <c r="F78" s="279"/>
      <c r="G78" s="279"/>
      <c r="J78" s="71"/>
    </row>
    <row r="79" spans="1:11" s="1" customFormat="1" ht="15" customHeight="1">
      <c r="A79" s="279" t="s">
        <v>4</v>
      </c>
      <c r="B79" s="279"/>
      <c r="C79" s="279"/>
      <c r="D79" s="279"/>
      <c r="E79" s="279"/>
      <c r="F79" s="279"/>
      <c r="G79" s="279"/>
      <c r="J79" s="71"/>
    </row>
    <row r="80" spans="1:11" s="1" customFormat="1" ht="15" customHeight="1">
      <c r="A80" s="280" t="s">
        <v>6</v>
      </c>
      <c r="B80" s="280"/>
      <c r="C80" s="280"/>
      <c r="D80" s="280"/>
      <c r="E80" s="280"/>
      <c r="F80" s="280"/>
      <c r="G80" s="280"/>
      <c r="J80" s="71"/>
    </row>
    <row r="81" spans="1:11" s="2" customFormat="1" ht="15" customHeight="1">
      <c r="A81" s="9"/>
      <c r="B81" s="9"/>
      <c r="C81" s="281" t="s">
        <v>162</v>
      </c>
      <c r="D81" s="281"/>
      <c r="E81" s="281"/>
      <c r="F81" s="281"/>
      <c r="G81" s="281"/>
      <c r="J81" s="72"/>
    </row>
    <row r="82" spans="1:11" s="1" customFormat="1" ht="15" customHeight="1">
      <c r="A82" s="11" t="s">
        <v>8</v>
      </c>
      <c r="B82" s="12"/>
      <c r="C82" s="202"/>
      <c r="D82" s="286"/>
      <c r="E82" s="286"/>
      <c r="F82" s="286"/>
      <c r="G82" s="286"/>
      <c r="H82" s="68"/>
      <c r="I82" s="68"/>
      <c r="J82" s="71"/>
    </row>
    <row r="83" spans="1:11" s="1" customFormat="1" ht="15" customHeight="1">
      <c r="A83" s="11" t="s">
        <v>9</v>
      </c>
      <c r="B83" s="286" t="s">
        <v>171</v>
      </c>
      <c r="C83" s="286"/>
      <c r="D83" s="286"/>
      <c r="E83" s="286"/>
      <c r="F83" s="11"/>
      <c r="G83" s="16"/>
      <c r="H83" s="11"/>
      <c r="I83" s="11"/>
      <c r="J83" s="80"/>
      <c r="K83" s="74"/>
    </row>
    <row r="84" spans="1:11" s="1" customFormat="1" ht="15" customHeight="1">
      <c r="A84" s="11" t="s">
        <v>11</v>
      </c>
      <c r="B84" s="295" t="s">
        <v>172</v>
      </c>
      <c r="C84" s="295"/>
      <c r="D84" s="295"/>
      <c r="E84" s="295"/>
      <c r="F84" s="18"/>
      <c r="G84" s="19"/>
      <c r="H84" s="69"/>
      <c r="I84" s="69"/>
      <c r="J84" s="73"/>
    </row>
    <row r="85" spans="1:11" s="1" customFormat="1" ht="15" customHeight="1">
      <c r="A85" s="190" t="s">
        <v>14</v>
      </c>
      <c r="B85" s="190" t="s">
        <v>16</v>
      </c>
      <c r="C85" s="203" t="s">
        <v>17</v>
      </c>
      <c r="D85" s="191" t="s">
        <v>18</v>
      </c>
      <c r="E85" s="192" t="s">
        <v>19</v>
      </c>
      <c r="F85" s="192" t="s">
        <v>20</v>
      </c>
      <c r="G85" s="190" t="s">
        <v>21</v>
      </c>
      <c r="J85" s="71"/>
    </row>
    <row r="86" spans="1:11" s="3" customFormat="1" ht="15" customHeight="1">
      <c r="A86" s="24">
        <v>1</v>
      </c>
      <c r="B86" s="25" t="s">
        <v>23</v>
      </c>
      <c r="C86" s="167">
        <v>6</v>
      </c>
      <c r="D86" s="27">
        <v>79305</v>
      </c>
      <c r="E86" s="28">
        <f t="shared" ref="E86:E103" si="10">D86*C86</f>
        <v>475830</v>
      </c>
      <c r="F86" s="29">
        <v>0</v>
      </c>
      <c r="G86" s="30">
        <f t="shared" ref="G86:G103" si="11">E86-E86*F86</f>
        <v>475830</v>
      </c>
      <c r="H86" s="31">
        <f>D86/1.08</f>
        <v>73430.555555555547</v>
      </c>
      <c r="I86" s="31"/>
      <c r="J86" s="59">
        <f t="shared" ref="J86:J103" si="12">H86*C86</f>
        <v>440583.33333333326</v>
      </c>
      <c r="K86" s="63"/>
    </row>
    <row r="87" spans="1:11" s="3" customFormat="1" ht="15" customHeight="1">
      <c r="A87" s="24">
        <v>2</v>
      </c>
      <c r="B87" s="25" t="s">
        <v>25</v>
      </c>
      <c r="C87" s="204">
        <v>2</v>
      </c>
      <c r="D87" s="27">
        <v>128591</v>
      </c>
      <c r="E87" s="28">
        <f t="shared" si="10"/>
        <v>257182</v>
      </c>
      <c r="F87" s="29">
        <v>0</v>
      </c>
      <c r="G87" s="30">
        <f t="shared" si="11"/>
        <v>257182</v>
      </c>
      <c r="H87" s="31">
        <f t="shared" ref="H87:H89" si="13">D87/1.08</f>
        <v>119065.74074074073</v>
      </c>
      <c r="I87" s="31"/>
      <c r="J87" s="59">
        <f t="shared" si="12"/>
        <v>238131.48148148146</v>
      </c>
      <c r="K87" s="63"/>
    </row>
    <row r="88" spans="1:11" s="3" customFormat="1" ht="15" customHeight="1">
      <c r="A88" s="24">
        <v>3</v>
      </c>
      <c r="B88" s="25" t="s">
        <v>26</v>
      </c>
      <c r="C88" s="205"/>
      <c r="D88" s="27">
        <v>60043</v>
      </c>
      <c r="E88" s="28">
        <f t="shared" si="10"/>
        <v>0</v>
      </c>
      <c r="F88" s="29">
        <v>0</v>
      </c>
      <c r="G88" s="30">
        <f t="shared" si="11"/>
        <v>0</v>
      </c>
      <c r="H88" s="31">
        <f t="shared" si="13"/>
        <v>55595.370370370365</v>
      </c>
      <c r="I88" s="31"/>
      <c r="J88" s="59">
        <f t="shared" si="12"/>
        <v>0</v>
      </c>
      <c r="K88" s="63"/>
    </row>
    <row r="89" spans="1:11" s="3" customFormat="1" ht="15" customHeight="1">
      <c r="A89" s="24">
        <v>4</v>
      </c>
      <c r="B89" s="25" t="s">
        <v>27</v>
      </c>
      <c r="C89" s="206"/>
      <c r="D89" s="27">
        <v>115781</v>
      </c>
      <c r="E89" s="28">
        <f t="shared" si="10"/>
        <v>0</v>
      </c>
      <c r="F89" s="29">
        <v>0</v>
      </c>
      <c r="G89" s="30">
        <f t="shared" si="11"/>
        <v>0</v>
      </c>
      <c r="H89" s="31">
        <f t="shared" si="13"/>
        <v>107204.62962962962</v>
      </c>
      <c r="I89" s="31"/>
      <c r="J89" s="59">
        <f t="shared" si="12"/>
        <v>0</v>
      </c>
      <c r="K89" s="63"/>
    </row>
    <row r="90" spans="1:11" s="3" customFormat="1" ht="15" customHeight="1">
      <c r="A90" s="24">
        <v>5</v>
      </c>
      <c r="B90" s="121" t="s">
        <v>28</v>
      </c>
      <c r="C90" s="209"/>
      <c r="D90" s="33">
        <v>119943</v>
      </c>
      <c r="E90" s="123">
        <f t="shared" si="10"/>
        <v>0</v>
      </c>
      <c r="F90" s="124">
        <v>0.25</v>
      </c>
      <c r="G90" s="125">
        <f t="shared" si="11"/>
        <v>0</v>
      </c>
      <c r="H90" s="128">
        <f>D90/1.08*0.75</f>
        <v>83293.75</v>
      </c>
      <c r="I90" s="31"/>
      <c r="J90" s="59">
        <f t="shared" si="12"/>
        <v>0</v>
      </c>
      <c r="K90" s="63"/>
    </row>
    <row r="91" spans="1:11" s="3" customFormat="1" ht="15" customHeight="1">
      <c r="A91" s="24">
        <v>6</v>
      </c>
      <c r="B91" s="25" t="s">
        <v>29</v>
      </c>
      <c r="C91" s="167"/>
      <c r="D91" s="27">
        <v>94810</v>
      </c>
      <c r="E91" s="28">
        <f t="shared" si="10"/>
        <v>0</v>
      </c>
      <c r="F91" s="29">
        <v>0</v>
      </c>
      <c r="G91" s="30">
        <f t="shared" si="11"/>
        <v>0</v>
      </c>
      <c r="H91" s="31">
        <f t="shared" ref="H91:H102" si="14">D91/1.08</f>
        <v>87787.037037037036</v>
      </c>
      <c r="I91" s="31"/>
      <c r="J91" s="59">
        <f t="shared" si="12"/>
        <v>0</v>
      </c>
      <c r="K91" s="63"/>
    </row>
    <row r="92" spans="1:11" s="3" customFormat="1" ht="15" customHeight="1">
      <c r="A92" s="24">
        <v>7</v>
      </c>
      <c r="B92" s="25" t="s">
        <v>30</v>
      </c>
      <c r="C92" s="207"/>
      <c r="D92" s="27">
        <v>141396</v>
      </c>
      <c r="E92" s="28">
        <f t="shared" si="10"/>
        <v>0</v>
      </c>
      <c r="F92" s="29">
        <v>0</v>
      </c>
      <c r="G92" s="30">
        <f t="shared" si="11"/>
        <v>0</v>
      </c>
      <c r="H92" s="31">
        <f t="shared" si="14"/>
        <v>130922.22222222222</v>
      </c>
      <c r="I92" s="31"/>
      <c r="J92" s="59">
        <f t="shared" si="12"/>
        <v>0</v>
      </c>
      <c r="K92" s="63"/>
    </row>
    <row r="93" spans="1:11" s="3" customFormat="1" ht="15" customHeight="1">
      <c r="A93" s="24">
        <v>8</v>
      </c>
      <c r="B93" s="25" t="s">
        <v>31</v>
      </c>
      <c r="C93" s="167"/>
      <c r="D93" s="27">
        <v>232931</v>
      </c>
      <c r="E93" s="28">
        <f t="shared" si="10"/>
        <v>0</v>
      </c>
      <c r="F93" s="29">
        <v>0</v>
      </c>
      <c r="G93" s="30">
        <f t="shared" si="11"/>
        <v>0</v>
      </c>
      <c r="H93" s="31">
        <f t="shared" si="14"/>
        <v>215676.85185185182</v>
      </c>
      <c r="I93" s="31"/>
      <c r="J93" s="59">
        <f t="shared" si="12"/>
        <v>0</v>
      </c>
      <c r="K93" s="63"/>
    </row>
    <row r="94" spans="1:11" s="3" customFormat="1" ht="15" customHeight="1">
      <c r="A94" s="24">
        <v>9</v>
      </c>
      <c r="B94" s="36" t="s">
        <v>32</v>
      </c>
      <c r="C94" s="167"/>
      <c r="D94" s="27">
        <v>101534</v>
      </c>
      <c r="E94" s="28">
        <f t="shared" si="10"/>
        <v>0</v>
      </c>
      <c r="F94" s="29">
        <v>0</v>
      </c>
      <c r="G94" s="30">
        <f t="shared" si="11"/>
        <v>0</v>
      </c>
      <c r="H94" s="31">
        <f t="shared" si="14"/>
        <v>94012.962962962964</v>
      </c>
      <c r="I94" s="31"/>
      <c r="J94" s="59">
        <f t="shared" si="12"/>
        <v>0</v>
      </c>
      <c r="K94" s="63"/>
    </row>
    <row r="95" spans="1:11" s="3" customFormat="1" ht="15" customHeight="1">
      <c r="A95" s="24">
        <v>10</v>
      </c>
      <c r="B95" s="36" t="s">
        <v>33</v>
      </c>
      <c r="C95" s="208"/>
      <c r="D95" s="33">
        <v>110148</v>
      </c>
      <c r="E95" s="28">
        <f t="shared" si="10"/>
        <v>0</v>
      </c>
      <c r="F95" s="29">
        <v>0</v>
      </c>
      <c r="G95" s="30">
        <f t="shared" si="11"/>
        <v>0</v>
      </c>
      <c r="H95" s="31">
        <f t="shared" si="14"/>
        <v>101988.88888888888</v>
      </c>
      <c r="I95" s="31"/>
      <c r="J95" s="59">
        <f t="shared" si="12"/>
        <v>0</v>
      </c>
      <c r="K95" s="63"/>
    </row>
    <row r="96" spans="1:11" s="3" customFormat="1" ht="15" customHeight="1">
      <c r="A96" s="24">
        <v>11</v>
      </c>
      <c r="B96" s="121" t="s">
        <v>34</v>
      </c>
      <c r="C96" s="209">
        <v>6</v>
      </c>
      <c r="D96" s="27">
        <v>54198</v>
      </c>
      <c r="E96" s="123">
        <f t="shared" si="10"/>
        <v>325188</v>
      </c>
      <c r="F96" s="29">
        <v>0</v>
      </c>
      <c r="G96" s="125">
        <f t="shared" si="11"/>
        <v>325188</v>
      </c>
      <c r="H96" s="31">
        <f t="shared" si="14"/>
        <v>50183.333333333328</v>
      </c>
      <c r="I96" s="128"/>
      <c r="J96" s="59">
        <f t="shared" si="12"/>
        <v>301100</v>
      </c>
      <c r="K96" s="63"/>
    </row>
    <row r="97" spans="1:11" s="3" customFormat="1" ht="15" customHeight="1">
      <c r="A97" s="24">
        <v>12</v>
      </c>
      <c r="B97" s="25" t="s">
        <v>35</v>
      </c>
      <c r="C97" s="208">
        <v>3</v>
      </c>
      <c r="D97" s="27">
        <v>49680</v>
      </c>
      <c r="E97" s="28">
        <f t="shared" si="10"/>
        <v>149040</v>
      </c>
      <c r="F97" s="29">
        <v>0</v>
      </c>
      <c r="G97" s="30">
        <f t="shared" si="11"/>
        <v>149040</v>
      </c>
      <c r="H97" s="31">
        <f t="shared" si="14"/>
        <v>46000</v>
      </c>
      <c r="I97" s="31"/>
      <c r="J97" s="59">
        <f t="shared" si="12"/>
        <v>138000</v>
      </c>
      <c r="K97" s="63"/>
    </row>
    <row r="98" spans="1:11" s="3" customFormat="1" ht="15" customHeight="1">
      <c r="A98" s="24">
        <v>13</v>
      </c>
      <c r="B98" s="25" t="s">
        <v>36</v>
      </c>
      <c r="C98" s="208"/>
      <c r="D98" s="38">
        <v>64152</v>
      </c>
      <c r="E98" s="28">
        <f t="shared" si="10"/>
        <v>0</v>
      </c>
      <c r="F98" s="29">
        <v>0</v>
      </c>
      <c r="G98" s="30">
        <f t="shared" si="11"/>
        <v>0</v>
      </c>
      <c r="H98" s="31">
        <f t="shared" si="14"/>
        <v>59399.999999999993</v>
      </c>
      <c r="I98" s="31"/>
      <c r="J98" s="59">
        <f t="shared" si="12"/>
        <v>0</v>
      </c>
      <c r="K98" s="63"/>
    </row>
    <row r="99" spans="1:11" s="3" customFormat="1" ht="15" customHeight="1">
      <c r="A99" s="24">
        <v>14</v>
      </c>
      <c r="B99" s="121" t="s">
        <v>37</v>
      </c>
      <c r="C99" s="209"/>
      <c r="D99" s="38">
        <v>65934</v>
      </c>
      <c r="E99" s="123">
        <f t="shared" si="10"/>
        <v>0</v>
      </c>
      <c r="F99" s="124">
        <v>0</v>
      </c>
      <c r="G99" s="125">
        <f t="shared" si="11"/>
        <v>0</v>
      </c>
      <c r="H99" s="31">
        <f t="shared" si="14"/>
        <v>61049.999999999993</v>
      </c>
      <c r="I99" s="128"/>
      <c r="J99" s="59">
        <f t="shared" si="12"/>
        <v>0</v>
      </c>
      <c r="K99" s="63"/>
    </row>
    <row r="100" spans="1:11" s="3" customFormat="1" ht="15" customHeight="1">
      <c r="A100" s="24">
        <v>15</v>
      </c>
      <c r="B100" s="25" t="s">
        <v>38</v>
      </c>
      <c r="C100" s="208"/>
      <c r="D100" s="38">
        <v>76626</v>
      </c>
      <c r="E100" s="28">
        <f t="shared" si="10"/>
        <v>0</v>
      </c>
      <c r="F100" s="29">
        <v>0</v>
      </c>
      <c r="G100" s="30">
        <f t="shared" si="11"/>
        <v>0</v>
      </c>
      <c r="H100" s="31">
        <f t="shared" si="14"/>
        <v>70950</v>
      </c>
      <c r="I100" s="31"/>
      <c r="J100" s="59">
        <f t="shared" si="12"/>
        <v>0</v>
      </c>
      <c r="K100" s="63"/>
    </row>
    <row r="101" spans="1:11" s="3" customFormat="1" ht="15" customHeight="1">
      <c r="A101" s="24">
        <v>16</v>
      </c>
      <c r="B101" s="25" t="s">
        <v>39</v>
      </c>
      <c r="C101" s="208"/>
      <c r="D101" s="38">
        <v>80190</v>
      </c>
      <c r="E101" s="28">
        <f t="shared" si="10"/>
        <v>0</v>
      </c>
      <c r="F101" s="29">
        <v>0</v>
      </c>
      <c r="G101" s="30">
        <f t="shared" si="11"/>
        <v>0</v>
      </c>
      <c r="H101" s="31">
        <f t="shared" si="14"/>
        <v>74250</v>
      </c>
      <c r="I101" s="31"/>
      <c r="J101" s="59">
        <f t="shared" si="12"/>
        <v>0</v>
      </c>
      <c r="K101" s="63"/>
    </row>
    <row r="102" spans="1:11" s="3" customFormat="1" ht="15" customHeight="1">
      <c r="A102" s="24">
        <v>17</v>
      </c>
      <c r="B102" s="25" t="s">
        <v>40</v>
      </c>
      <c r="C102" s="208"/>
      <c r="D102" s="38">
        <v>113832</v>
      </c>
      <c r="E102" s="28">
        <f t="shared" si="10"/>
        <v>0</v>
      </c>
      <c r="F102" s="29">
        <v>0</v>
      </c>
      <c r="G102" s="30">
        <f t="shared" si="11"/>
        <v>0</v>
      </c>
      <c r="H102" s="31">
        <f t="shared" si="14"/>
        <v>105400</v>
      </c>
      <c r="I102" s="31"/>
      <c r="J102" s="59">
        <f t="shared" si="12"/>
        <v>0</v>
      </c>
      <c r="K102" s="63"/>
    </row>
    <row r="103" spans="1:11" s="3" customFormat="1" ht="15" customHeight="1">
      <c r="A103" s="24">
        <v>18</v>
      </c>
      <c r="B103" s="121" t="s">
        <v>41</v>
      </c>
      <c r="C103" s="209"/>
      <c r="D103" s="39">
        <v>98010</v>
      </c>
      <c r="E103" s="123">
        <f t="shared" si="10"/>
        <v>0</v>
      </c>
      <c r="F103" s="124">
        <v>0.23</v>
      </c>
      <c r="G103" s="125">
        <f t="shared" si="11"/>
        <v>0</v>
      </c>
      <c r="H103" s="128">
        <f>D103/1.08*0.77</f>
        <v>69877.5</v>
      </c>
      <c r="I103" s="128"/>
      <c r="J103" s="59">
        <f t="shared" si="12"/>
        <v>0</v>
      </c>
      <c r="K103" s="63"/>
    </row>
    <row r="104" spans="1:11" s="4" customFormat="1" ht="15" customHeight="1">
      <c r="A104" s="40"/>
      <c r="B104" s="41" t="s">
        <v>42</v>
      </c>
      <c r="C104" s="210">
        <f>SUM(C86:C103)</f>
        <v>17</v>
      </c>
      <c r="D104" s="39">
        <v>205306</v>
      </c>
      <c r="E104" s="43">
        <f>SUM(E86:E103)</f>
        <v>1207240</v>
      </c>
      <c r="F104" s="43"/>
      <c r="G104" s="44">
        <f>SUM(G86:G103)</f>
        <v>1207240</v>
      </c>
      <c r="H104" s="45"/>
      <c r="I104" s="45"/>
      <c r="J104" s="64">
        <f>SUM(J86:J103)</f>
        <v>1117814.8148148148</v>
      </c>
    </row>
    <row r="105" spans="1:11" s="5" customFormat="1" ht="30" customHeight="1">
      <c r="A105" s="46"/>
      <c r="B105" s="47"/>
      <c r="C105" s="211"/>
      <c r="D105" s="39">
        <v>335661</v>
      </c>
      <c r="E105" s="49"/>
      <c r="F105" s="49"/>
      <c r="G105" s="50"/>
      <c r="J105" s="75">
        <f>J104*0.08</f>
        <v>89425.185185185182</v>
      </c>
    </row>
    <row r="106" spans="1:11" s="6" customFormat="1" ht="15" customHeight="1">
      <c r="A106" s="283" t="s">
        <v>43</v>
      </c>
      <c r="B106" s="283"/>
      <c r="C106" s="284" t="s">
        <v>44</v>
      </c>
      <c r="D106" s="284"/>
      <c r="E106" s="54"/>
      <c r="F106" s="54"/>
      <c r="G106" s="55" t="s">
        <v>45</v>
      </c>
      <c r="J106" s="76">
        <f>SUM(J104:J105)</f>
        <v>1207240</v>
      </c>
    </row>
    <row r="108" spans="1:11">
      <c r="B108" s="131" t="s">
        <v>165</v>
      </c>
      <c r="C108" s="131" t="s">
        <v>166</v>
      </c>
      <c r="D108" s="131"/>
      <c r="E108" s="131" t="s">
        <v>167</v>
      </c>
    </row>
    <row r="109" spans="1:11" ht="18.75">
      <c r="B109" s="212" t="s">
        <v>168</v>
      </c>
      <c r="C109" s="213" t="s">
        <v>166</v>
      </c>
      <c r="D109" s="214"/>
      <c r="E109" s="214"/>
      <c r="F109" s="214"/>
      <c r="G109" s="212" t="s">
        <v>167</v>
      </c>
    </row>
    <row r="114" spans="1:11" s="1" customFormat="1" ht="15" customHeight="1">
      <c r="A114" s="279" t="s">
        <v>0</v>
      </c>
      <c r="B114" s="279"/>
      <c r="C114" s="279"/>
      <c r="D114" s="279"/>
      <c r="E114" s="279"/>
      <c r="F114" s="279"/>
      <c r="G114" s="279"/>
      <c r="J114" s="71"/>
    </row>
    <row r="115" spans="1:11" s="1" customFormat="1" ht="15" customHeight="1">
      <c r="A115" s="279" t="s">
        <v>1</v>
      </c>
      <c r="B115" s="279"/>
      <c r="C115" s="279"/>
      <c r="D115" s="279"/>
      <c r="E115" s="279"/>
      <c r="F115" s="279"/>
      <c r="G115" s="279"/>
      <c r="J115" s="71"/>
    </row>
    <row r="116" spans="1:11" s="1" customFormat="1" ht="15" customHeight="1">
      <c r="A116" s="279" t="s">
        <v>2</v>
      </c>
      <c r="B116" s="279"/>
      <c r="C116" s="279"/>
      <c r="D116" s="279"/>
      <c r="E116" s="279"/>
      <c r="F116" s="279"/>
      <c r="G116" s="279"/>
      <c r="J116" s="71"/>
    </row>
    <row r="117" spans="1:11" s="1" customFormat="1" ht="15" customHeight="1">
      <c r="A117" s="279" t="s">
        <v>4</v>
      </c>
      <c r="B117" s="279"/>
      <c r="C117" s="279"/>
      <c r="D117" s="279"/>
      <c r="E117" s="279"/>
      <c r="F117" s="279"/>
      <c r="G117" s="279"/>
      <c r="J117" s="71"/>
    </row>
    <row r="118" spans="1:11" s="1" customFormat="1" ht="15" customHeight="1">
      <c r="A118" s="280" t="s">
        <v>6</v>
      </c>
      <c r="B118" s="280"/>
      <c r="C118" s="280"/>
      <c r="D118" s="280"/>
      <c r="E118" s="280"/>
      <c r="F118" s="280"/>
      <c r="G118" s="280"/>
      <c r="J118" s="71"/>
    </row>
    <row r="119" spans="1:11" s="2" customFormat="1" ht="15" customHeight="1">
      <c r="A119" s="9"/>
      <c r="B119" s="9"/>
      <c r="C119" s="281" t="s">
        <v>162</v>
      </c>
      <c r="D119" s="281"/>
      <c r="E119" s="281"/>
      <c r="F119" s="281"/>
      <c r="G119" s="281"/>
      <c r="J119" s="72"/>
    </row>
    <row r="120" spans="1:11" s="1" customFormat="1" ht="15" customHeight="1">
      <c r="A120" s="11" t="s">
        <v>8</v>
      </c>
      <c r="B120" s="12"/>
      <c r="C120" s="202"/>
      <c r="D120" s="286"/>
      <c r="E120" s="286"/>
      <c r="F120" s="286"/>
      <c r="G120" s="286"/>
      <c r="H120" s="68"/>
      <c r="I120" s="68"/>
      <c r="J120" s="71"/>
    </row>
    <row r="121" spans="1:11" s="1" customFormat="1" ht="15" customHeight="1">
      <c r="A121" s="11" t="s">
        <v>9</v>
      </c>
      <c r="B121" s="286" t="s">
        <v>173</v>
      </c>
      <c r="C121" s="286"/>
      <c r="D121" s="286"/>
      <c r="E121" s="286"/>
      <c r="F121" s="11"/>
      <c r="G121" s="16"/>
      <c r="H121" s="11"/>
      <c r="I121" s="11"/>
      <c r="J121" s="80"/>
      <c r="K121" s="74"/>
    </row>
    <row r="122" spans="1:11" s="1" customFormat="1" ht="15" customHeight="1">
      <c r="A122" s="11" t="s">
        <v>11</v>
      </c>
      <c r="B122" s="216" t="s">
        <v>174</v>
      </c>
      <c r="C122" s="216"/>
      <c r="D122" s="216"/>
      <c r="E122" s="216"/>
      <c r="F122" s="18"/>
      <c r="G122" s="19"/>
      <c r="H122" s="69"/>
      <c r="I122" s="69"/>
      <c r="J122" s="73"/>
    </row>
    <row r="123" spans="1:11" s="1" customFormat="1" ht="15" customHeight="1">
      <c r="A123" s="190" t="s">
        <v>14</v>
      </c>
      <c r="B123" s="190" t="s">
        <v>16</v>
      </c>
      <c r="C123" s="203" t="s">
        <v>17</v>
      </c>
      <c r="D123" s="191" t="s">
        <v>18</v>
      </c>
      <c r="E123" s="192" t="s">
        <v>19</v>
      </c>
      <c r="F123" s="192" t="s">
        <v>20</v>
      </c>
      <c r="G123" s="190" t="s">
        <v>21</v>
      </c>
      <c r="J123" s="71"/>
    </row>
    <row r="124" spans="1:11" s="3" customFormat="1" ht="15" customHeight="1">
      <c r="A124" s="24">
        <v>1</v>
      </c>
      <c r="B124" s="25" t="s">
        <v>23</v>
      </c>
      <c r="C124" s="167">
        <v>5</v>
      </c>
      <c r="D124" s="27">
        <v>79305</v>
      </c>
      <c r="E124" s="28">
        <f t="shared" ref="E124:E141" si="15">D124*C124</f>
        <v>396525</v>
      </c>
      <c r="F124" s="29">
        <v>0</v>
      </c>
      <c r="G124" s="30">
        <f t="shared" ref="G124:G141" si="16">E124-E124*F124</f>
        <v>396525</v>
      </c>
      <c r="H124" s="31">
        <f>D124/1.08</f>
        <v>73430.555555555547</v>
      </c>
      <c r="I124" s="31"/>
      <c r="J124" s="59">
        <f t="shared" ref="J124:J141" si="17">H124*C124</f>
        <v>367152.77777777775</v>
      </c>
      <c r="K124" s="63"/>
    </row>
    <row r="125" spans="1:11" s="3" customFormat="1" ht="15" customHeight="1">
      <c r="A125" s="24">
        <v>2</v>
      </c>
      <c r="B125" s="25" t="s">
        <v>25</v>
      </c>
      <c r="C125" s="204">
        <v>3</v>
      </c>
      <c r="D125" s="27">
        <v>128591</v>
      </c>
      <c r="E125" s="28">
        <f t="shared" si="15"/>
        <v>385773</v>
      </c>
      <c r="F125" s="29">
        <v>0</v>
      </c>
      <c r="G125" s="30">
        <f t="shared" si="16"/>
        <v>385773</v>
      </c>
      <c r="H125" s="31">
        <f t="shared" ref="H125:H127" si="18">D125/1.08</f>
        <v>119065.74074074073</v>
      </c>
      <c r="I125" s="31"/>
      <c r="J125" s="59">
        <f t="shared" si="17"/>
        <v>357197.22222222219</v>
      </c>
      <c r="K125" s="63"/>
    </row>
    <row r="126" spans="1:11" s="3" customFormat="1" ht="15" customHeight="1">
      <c r="A126" s="24">
        <v>3</v>
      </c>
      <c r="B126" s="25" t="s">
        <v>26</v>
      </c>
      <c r="C126" s="205"/>
      <c r="D126" s="27">
        <v>60043</v>
      </c>
      <c r="E126" s="28">
        <f t="shared" si="15"/>
        <v>0</v>
      </c>
      <c r="F126" s="29">
        <v>0</v>
      </c>
      <c r="G126" s="30">
        <f t="shared" si="16"/>
        <v>0</v>
      </c>
      <c r="H126" s="31">
        <f t="shared" si="18"/>
        <v>55595.370370370365</v>
      </c>
      <c r="I126" s="31"/>
      <c r="J126" s="59">
        <f t="shared" si="17"/>
        <v>0</v>
      </c>
      <c r="K126" s="63"/>
    </row>
    <row r="127" spans="1:11" s="3" customFormat="1" ht="15" customHeight="1">
      <c r="A127" s="24">
        <v>4</v>
      </c>
      <c r="B127" s="25" t="s">
        <v>27</v>
      </c>
      <c r="C127" s="206"/>
      <c r="D127" s="27">
        <v>115781</v>
      </c>
      <c r="E127" s="28">
        <f t="shared" si="15"/>
        <v>0</v>
      </c>
      <c r="F127" s="29">
        <v>0</v>
      </c>
      <c r="G127" s="30">
        <f t="shared" si="16"/>
        <v>0</v>
      </c>
      <c r="H127" s="31">
        <f t="shared" si="18"/>
        <v>107204.62962962962</v>
      </c>
      <c r="I127" s="31"/>
      <c r="J127" s="59">
        <f t="shared" si="17"/>
        <v>0</v>
      </c>
      <c r="K127" s="63"/>
    </row>
    <row r="128" spans="1:11" s="3" customFormat="1" ht="15" customHeight="1">
      <c r="A128" s="24">
        <v>5</v>
      </c>
      <c r="B128" s="121" t="s">
        <v>28</v>
      </c>
      <c r="C128" s="209">
        <v>5</v>
      </c>
      <c r="D128" s="33">
        <v>119943</v>
      </c>
      <c r="E128" s="123">
        <f t="shared" si="15"/>
        <v>599715</v>
      </c>
      <c r="F128" s="124">
        <v>0.25</v>
      </c>
      <c r="G128" s="125">
        <f t="shared" si="16"/>
        <v>449786.25</v>
      </c>
      <c r="H128" s="128">
        <f>D128/1.08*0.75</f>
        <v>83293.75</v>
      </c>
      <c r="I128" s="31"/>
      <c r="J128" s="59">
        <f t="shared" si="17"/>
        <v>416468.75</v>
      </c>
      <c r="K128" s="63"/>
    </row>
    <row r="129" spans="1:11" s="3" customFormat="1" ht="15" customHeight="1">
      <c r="A129" s="24">
        <v>6</v>
      </c>
      <c r="B129" s="25" t="s">
        <v>29</v>
      </c>
      <c r="C129" s="167"/>
      <c r="D129" s="27">
        <v>94810</v>
      </c>
      <c r="E129" s="28">
        <f t="shared" si="15"/>
        <v>0</v>
      </c>
      <c r="F129" s="29">
        <v>0</v>
      </c>
      <c r="G129" s="30">
        <f t="shared" si="16"/>
        <v>0</v>
      </c>
      <c r="H129" s="31">
        <f t="shared" ref="H129:H140" si="19">D129/1.08</f>
        <v>87787.037037037036</v>
      </c>
      <c r="I129" s="31"/>
      <c r="J129" s="59">
        <f t="shared" si="17"/>
        <v>0</v>
      </c>
      <c r="K129" s="63"/>
    </row>
    <row r="130" spans="1:11" s="3" customFormat="1" ht="15" customHeight="1">
      <c r="A130" s="24">
        <v>7</v>
      </c>
      <c r="B130" s="25" t="s">
        <v>30</v>
      </c>
      <c r="C130" s="207"/>
      <c r="D130" s="27">
        <v>141396</v>
      </c>
      <c r="E130" s="28">
        <f t="shared" si="15"/>
        <v>0</v>
      </c>
      <c r="F130" s="29">
        <v>0</v>
      </c>
      <c r="G130" s="30">
        <f t="shared" si="16"/>
        <v>0</v>
      </c>
      <c r="H130" s="31">
        <f t="shared" si="19"/>
        <v>130922.22222222222</v>
      </c>
      <c r="I130" s="31"/>
      <c r="J130" s="59">
        <f t="shared" si="17"/>
        <v>0</v>
      </c>
      <c r="K130" s="63"/>
    </row>
    <row r="131" spans="1:11" s="3" customFormat="1" ht="15" customHeight="1">
      <c r="A131" s="24">
        <v>8</v>
      </c>
      <c r="B131" s="25" t="s">
        <v>31</v>
      </c>
      <c r="C131" s="167"/>
      <c r="D131" s="27">
        <v>232931</v>
      </c>
      <c r="E131" s="28">
        <f t="shared" si="15"/>
        <v>0</v>
      </c>
      <c r="F131" s="29">
        <v>0</v>
      </c>
      <c r="G131" s="30">
        <f t="shared" si="16"/>
        <v>0</v>
      </c>
      <c r="H131" s="31">
        <f t="shared" si="19"/>
        <v>215676.85185185182</v>
      </c>
      <c r="I131" s="31"/>
      <c r="J131" s="59">
        <f t="shared" si="17"/>
        <v>0</v>
      </c>
      <c r="K131" s="63"/>
    </row>
    <row r="132" spans="1:11" s="3" customFormat="1" ht="15" customHeight="1">
      <c r="A132" s="24">
        <v>9</v>
      </c>
      <c r="B132" s="36" t="s">
        <v>32</v>
      </c>
      <c r="C132" s="167"/>
      <c r="D132" s="27">
        <v>101534</v>
      </c>
      <c r="E132" s="28">
        <f t="shared" si="15"/>
        <v>0</v>
      </c>
      <c r="F132" s="29">
        <v>0</v>
      </c>
      <c r="G132" s="30">
        <f t="shared" si="16"/>
        <v>0</v>
      </c>
      <c r="H132" s="31">
        <f t="shared" si="19"/>
        <v>94012.962962962964</v>
      </c>
      <c r="I132" s="31"/>
      <c r="J132" s="59">
        <f t="shared" si="17"/>
        <v>0</v>
      </c>
      <c r="K132" s="63"/>
    </row>
    <row r="133" spans="1:11" s="3" customFormat="1" ht="15" customHeight="1">
      <c r="A133" s="24">
        <v>10</v>
      </c>
      <c r="B133" s="36" t="s">
        <v>33</v>
      </c>
      <c r="C133" s="208"/>
      <c r="D133" s="33">
        <v>110148</v>
      </c>
      <c r="E133" s="28">
        <f t="shared" si="15"/>
        <v>0</v>
      </c>
      <c r="F133" s="29">
        <v>0</v>
      </c>
      <c r="G133" s="30">
        <f t="shared" si="16"/>
        <v>0</v>
      </c>
      <c r="H133" s="31">
        <f t="shared" si="19"/>
        <v>101988.88888888888</v>
      </c>
      <c r="I133" s="31"/>
      <c r="J133" s="59">
        <f t="shared" si="17"/>
        <v>0</v>
      </c>
      <c r="K133" s="63"/>
    </row>
    <row r="134" spans="1:11" s="3" customFormat="1" ht="15" customHeight="1">
      <c r="A134" s="24">
        <v>11</v>
      </c>
      <c r="B134" s="121" t="s">
        <v>34</v>
      </c>
      <c r="C134" s="209"/>
      <c r="D134" s="27">
        <v>54198</v>
      </c>
      <c r="E134" s="123">
        <f t="shared" si="15"/>
        <v>0</v>
      </c>
      <c r="F134" s="29">
        <v>0</v>
      </c>
      <c r="G134" s="125">
        <f t="shared" si="16"/>
        <v>0</v>
      </c>
      <c r="H134" s="31">
        <f t="shared" si="19"/>
        <v>50183.333333333328</v>
      </c>
      <c r="I134" s="128"/>
      <c r="J134" s="59">
        <f t="shared" si="17"/>
        <v>0</v>
      </c>
      <c r="K134" s="63"/>
    </row>
    <row r="135" spans="1:11" s="3" customFormat="1" ht="15" customHeight="1">
      <c r="A135" s="24">
        <v>12</v>
      </c>
      <c r="B135" s="25" t="s">
        <v>35</v>
      </c>
      <c r="C135" s="208">
        <v>5</v>
      </c>
      <c r="D135" s="27">
        <v>49680</v>
      </c>
      <c r="E135" s="28">
        <f t="shared" si="15"/>
        <v>248400</v>
      </c>
      <c r="F135" s="29">
        <v>0</v>
      </c>
      <c r="G135" s="30">
        <f t="shared" si="16"/>
        <v>248400</v>
      </c>
      <c r="H135" s="31">
        <f t="shared" si="19"/>
        <v>46000</v>
      </c>
      <c r="I135" s="31"/>
      <c r="J135" s="59">
        <f t="shared" si="17"/>
        <v>230000</v>
      </c>
      <c r="K135" s="63"/>
    </row>
    <row r="136" spans="1:11" s="3" customFormat="1" ht="15" customHeight="1">
      <c r="A136" s="24">
        <v>13</v>
      </c>
      <c r="B136" s="25" t="s">
        <v>36</v>
      </c>
      <c r="C136" s="208"/>
      <c r="D136" s="38">
        <v>64152</v>
      </c>
      <c r="E136" s="28">
        <f t="shared" si="15"/>
        <v>0</v>
      </c>
      <c r="F136" s="29">
        <v>0</v>
      </c>
      <c r="G136" s="30">
        <f t="shared" si="16"/>
        <v>0</v>
      </c>
      <c r="H136" s="31">
        <f t="shared" si="19"/>
        <v>59399.999999999993</v>
      </c>
      <c r="I136" s="31"/>
      <c r="J136" s="59">
        <f t="shared" si="17"/>
        <v>0</v>
      </c>
      <c r="K136" s="63"/>
    </row>
    <row r="137" spans="1:11" s="3" customFormat="1" ht="15" customHeight="1">
      <c r="A137" s="24">
        <v>14</v>
      </c>
      <c r="B137" s="121" t="s">
        <v>37</v>
      </c>
      <c r="C137" s="209"/>
      <c r="D137" s="38">
        <v>65934</v>
      </c>
      <c r="E137" s="123">
        <f t="shared" si="15"/>
        <v>0</v>
      </c>
      <c r="F137" s="124">
        <v>0</v>
      </c>
      <c r="G137" s="125">
        <f t="shared" si="16"/>
        <v>0</v>
      </c>
      <c r="H137" s="31">
        <f t="shared" si="19"/>
        <v>61049.999999999993</v>
      </c>
      <c r="I137" s="128"/>
      <c r="J137" s="59">
        <f t="shared" si="17"/>
        <v>0</v>
      </c>
      <c r="K137" s="63"/>
    </row>
    <row r="138" spans="1:11" s="3" customFormat="1" ht="15" customHeight="1">
      <c r="A138" s="24">
        <v>15</v>
      </c>
      <c r="B138" s="25" t="s">
        <v>38</v>
      </c>
      <c r="C138" s="208"/>
      <c r="D138" s="38">
        <v>76626</v>
      </c>
      <c r="E138" s="28">
        <f t="shared" si="15"/>
        <v>0</v>
      </c>
      <c r="F138" s="29">
        <v>0</v>
      </c>
      <c r="G138" s="30">
        <f t="shared" si="16"/>
        <v>0</v>
      </c>
      <c r="H138" s="31">
        <f t="shared" si="19"/>
        <v>70950</v>
      </c>
      <c r="I138" s="31"/>
      <c r="J138" s="59">
        <f t="shared" si="17"/>
        <v>0</v>
      </c>
      <c r="K138" s="63"/>
    </row>
    <row r="139" spans="1:11" s="3" customFormat="1" ht="15" customHeight="1">
      <c r="A139" s="24">
        <v>16</v>
      </c>
      <c r="B139" s="25" t="s">
        <v>39</v>
      </c>
      <c r="C139" s="208"/>
      <c r="D139" s="38">
        <v>80190</v>
      </c>
      <c r="E139" s="28">
        <f t="shared" si="15"/>
        <v>0</v>
      </c>
      <c r="F139" s="29">
        <v>0</v>
      </c>
      <c r="G139" s="30">
        <f t="shared" si="16"/>
        <v>0</v>
      </c>
      <c r="H139" s="31">
        <f t="shared" si="19"/>
        <v>74250</v>
      </c>
      <c r="I139" s="31"/>
      <c r="J139" s="59">
        <f t="shared" si="17"/>
        <v>0</v>
      </c>
      <c r="K139" s="63"/>
    </row>
    <row r="140" spans="1:11" s="3" customFormat="1" ht="15" customHeight="1">
      <c r="A140" s="24">
        <v>17</v>
      </c>
      <c r="B140" s="25" t="s">
        <v>40</v>
      </c>
      <c r="C140" s="208"/>
      <c r="D140" s="38">
        <v>113832</v>
      </c>
      <c r="E140" s="28">
        <f t="shared" si="15"/>
        <v>0</v>
      </c>
      <c r="F140" s="29">
        <v>0</v>
      </c>
      <c r="G140" s="30">
        <f t="shared" si="16"/>
        <v>0</v>
      </c>
      <c r="H140" s="31">
        <f t="shared" si="19"/>
        <v>105400</v>
      </c>
      <c r="I140" s="31"/>
      <c r="J140" s="59">
        <f t="shared" si="17"/>
        <v>0</v>
      </c>
      <c r="K140" s="63"/>
    </row>
    <row r="141" spans="1:11" s="3" customFormat="1" ht="15" customHeight="1">
      <c r="A141" s="24">
        <v>18</v>
      </c>
      <c r="B141" s="121" t="s">
        <v>41</v>
      </c>
      <c r="C141" s="209"/>
      <c r="D141" s="39">
        <v>98010</v>
      </c>
      <c r="E141" s="123">
        <f t="shared" si="15"/>
        <v>0</v>
      </c>
      <c r="F141" s="124">
        <v>0.23</v>
      </c>
      <c r="G141" s="125">
        <f t="shared" si="16"/>
        <v>0</v>
      </c>
      <c r="H141" s="128">
        <f>D141/1.08*0.77</f>
        <v>69877.5</v>
      </c>
      <c r="I141" s="128"/>
      <c r="J141" s="59">
        <f t="shared" si="17"/>
        <v>0</v>
      </c>
      <c r="K141" s="63"/>
    </row>
    <row r="142" spans="1:11" s="4" customFormat="1" ht="15" customHeight="1">
      <c r="A142" s="40"/>
      <c r="B142" s="41" t="s">
        <v>42</v>
      </c>
      <c r="C142" s="210">
        <f>SUM(C124:C141)</f>
        <v>18</v>
      </c>
      <c r="D142" s="39">
        <v>205306</v>
      </c>
      <c r="E142" s="43">
        <f>SUM(E124:E141)</f>
        <v>1630413</v>
      </c>
      <c r="F142" s="43"/>
      <c r="G142" s="44">
        <f>SUM(G124:G141)</f>
        <v>1480484.25</v>
      </c>
      <c r="H142" s="45"/>
      <c r="I142" s="45"/>
      <c r="J142" s="64">
        <f>SUM(J124:J141)</f>
        <v>1370818.75</v>
      </c>
    </row>
    <row r="143" spans="1:11" s="5" customFormat="1" ht="30" customHeight="1">
      <c r="A143" s="46"/>
      <c r="B143" s="47"/>
      <c r="C143" s="211"/>
      <c r="D143" s="39">
        <v>335661</v>
      </c>
      <c r="E143" s="49"/>
      <c r="F143" s="49"/>
      <c r="G143" s="50"/>
      <c r="J143" s="75">
        <f>J142*0.08</f>
        <v>109665.5</v>
      </c>
    </row>
    <row r="144" spans="1:11" s="6" customFormat="1" ht="15" customHeight="1">
      <c r="A144" s="283" t="s">
        <v>43</v>
      </c>
      <c r="B144" s="283"/>
      <c r="C144" s="284" t="s">
        <v>44</v>
      </c>
      <c r="D144" s="284"/>
      <c r="E144" s="54"/>
      <c r="F144" s="54"/>
      <c r="G144" s="55" t="s">
        <v>45</v>
      </c>
      <c r="J144" s="76">
        <f>SUM(J142:J143)</f>
        <v>1480484.25</v>
      </c>
    </row>
    <row r="146" spans="1:11">
      <c r="B146" s="131" t="s">
        <v>165</v>
      </c>
      <c r="C146" s="131" t="s">
        <v>166</v>
      </c>
      <c r="D146" s="131"/>
      <c r="E146" s="131" t="s">
        <v>167</v>
      </c>
    </row>
    <row r="147" spans="1:11" ht="18.75">
      <c r="B147" s="212" t="s">
        <v>168</v>
      </c>
      <c r="C147" s="213" t="s">
        <v>166</v>
      </c>
      <c r="D147" s="214"/>
      <c r="E147" s="214"/>
      <c r="F147" s="214"/>
      <c r="G147" s="212" t="s">
        <v>167</v>
      </c>
    </row>
    <row r="152" spans="1:11" s="1" customFormat="1" ht="15" customHeight="1">
      <c r="A152" s="279" t="s">
        <v>0</v>
      </c>
      <c r="B152" s="279"/>
      <c r="C152" s="279"/>
      <c r="D152" s="279"/>
      <c r="E152" s="279"/>
      <c r="F152" s="279"/>
      <c r="G152" s="279"/>
      <c r="J152" s="71"/>
    </row>
    <row r="153" spans="1:11" s="1" customFormat="1" ht="15" customHeight="1">
      <c r="A153" s="279" t="s">
        <v>1</v>
      </c>
      <c r="B153" s="279"/>
      <c r="C153" s="279"/>
      <c r="D153" s="279"/>
      <c r="E153" s="279"/>
      <c r="F153" s="279"/>
      <c r="G153" s="279"/>
      <c r="J153" s="71"/>
    </row>
    <row r="154" spans="1:11" s="1" customFormat="1" ht="15" customHeight="1">
      <c r="A154" s="279" t="s">
        <v>2</v>
      </c>
      <c r="B154" s="279"/>
      <c r="C154" s="279"/>
      <c r="D154" s="279"/>
      <c r="E154" s="279"/>
      <c r="F154" s="279"/>
      <c r="G154" s="279"/>
      <c r="J154" s="71"/>
    </row>
    <row r="155" spans="1:11" s="1" customFormat="1" ht="15" customHeight="1">
      <c r="A155" s="279" t="s">
        <v>4</v>
      </c>
      <c r="B155" s="279"/>
      <c r="C155" s="279"/>
      <c r="D155" s="279"/>
      <c r="E155" s="279"/>
      <c r="F155" s="279"/>
      <c r="G155" s="279"/>
      <c r="J155" s="71"/>
    </row>
    <row r="156" spans="1:11" s="1" customFormat="1" ht="15" customHeight="1">
      <c r="A156" s="280" t="s">
        <v>6</v>
      </c>
      <c r="B156" s="280"/>
      <c r="C156" s="280"/>
      <c r="D156" s="280"/>
      <c r="E156" s="280"/>
      <c r="F156" s="280"/>
      <c r="G156" s="280"/>
      <c r="J156" s="71"/>
    </row>
    <row r="157" spans="1:11" s="2" customFormat="1" ht="15" customHeight="1">
      <c r="A157" s="9"/>
      <c r="B157" s="9"/>
      <c r="C157" s="281" t="s">
        <v>175</v>
      </c>
      <c r="D157" s="281"/>
      <c r="E157" s="281"/>
      <c r="F157" s="281"/>
      <c r="G157" s="281"/>
      <c r="J157" s="72"/>
    </row>
    <row r="158" spans="1:11" s="1" customFormat="1" ht="15" customHeight="1">
      <c r="A158" s="11" t="s">
        <v>8</v>
      </c>
      <c r="B158" s="12"/>
      <c r="C158" s="202"/>
      <c r="D158" s="286"/>
      <c r="E158" s="286"/>
      <c r="F158" s="286"/>
      <c r="G158" s="286"/>
      <c r="H158" s="68"/>
      <c r="I158" s="68"/>
      <c r="J158" s="71"/>
    </row>
    <row r="159" spans="1:11" s="1" customFormat="1" ht="15" customHeight="1">
      <c r="A159" s="11" t="s">
        <v>9</v>
      </c>
      <c r="B159" s="286" t="s">
        <v>176</v>
      </c>
      <c r="C159" s="286"/>
      <c r="D159" s="286"/>
      <c r="E159" s="286"/>
      <c r="F159" s="11"/>
      <c r="G159" s="16"/>
      <c r="H159" s="11"/>
      <c r="I159" s="11"/>
      <c r="J159" s="80"/>
      <c r="K159" s="74"/>
    </row>
    <row r="160" spans="1:11" s="1" customFormat="1" ht="15" customHeight="1">
      <c r="A160" s="11" t="s">
        <v>11</v>
      </c>
      <c r="B160" s="216"/>
      <c r="C160" s="216"/>
      <c r="D160" s="216"/>
      <c r="E160" s="216"/>
      <c r="F160" s="18"/>
      <c r="G160" s="19"/>
      <c r="H160" s="69"/>
      <c r="I160" s="69"/>
      <c r="J160" s="73"/>
    </row>
    <row r="161" spans="1:11" s="1" customFormat="1" ht="15" customHeight="1">
      <c r="A161" s="190" t="s">
        <v>14</v>
      </c>
      <c r="B161" s="190" t="s">
        <v>16</v>
      </c>
      <c r="C161" s="203" t="s">
        <v>17</v>
      </c>
      <c r="D161" s="191" t="s">
        <v>18</v>
      </c>
      <c r="E161" s="192" t="s">
        <v>19</v>
      </c>
      <c r="F161" s="192" t="s">
        <v>20</v>
      </c>
      <c r="G161" s="190" t="s">
        <v>21</v>
      </c>
      <c r="J161" s="71"/>
    </row>
    <row r="162" spans="1:11" s="3" customFormat="1" ht="15" customHeight="1">
      <c r="A162" s="24">
        <v>1</v>
      </c>
      <c r="B162" s="25" t="s">
        <v>23</v>
      </c>
      <c r="C162" s="167">
        <v>5</v>
      </c>
      <c r="D162" s="27">
        <v>79305</v>
      </c>
      <c r="E162" s="28">
        <f t="shared" ref="E162:E179" si="20">D162*C162</f>
        <v>396525</v>
      </c>
      <c r="F162" s="29">
        <v>0</v>
      </c>
      <c r="G162" s="30">
        <f t="shared" ref="G162:G179" si="21">E162-E162*F162</f>
        <v>396525</v>
      </c>
      <c r="H162" s="31">
        <f>D162/1.08</f>
        <v>73430.555555555547</v>
      </c>
      <c r="I162" s="31"/>
      <c r="J162" s="59">
        <f t="shared" ref="J162:J179" si="22">H162*C162</f>
        <v>367152.77777777775</v>
      </c>
      <c r="K162" s="63"/>
    </row>
    <row r="163" spans="1:11" s="3" customFormat="1" ht="15" customHeight="1">
      <c r="A163" s="24">
        <v>2</v>
      </c>
      <c r="B163" s="25" t="s">
        <v>25</v>
      </c>
      <c r="C163" s="204">
        <v>3</v>
      </c>
      <c r="D163" s="27">
        <v>128591</v>
      </c>
      <c r="E163" s="28">
        <f t="shared" si="20"/>
        <v>385773</v>
      </c>
      <c r="F163" s="29">
        <v>0</v>
      </c>
      <c r="G163" s="30">
        <f t="shared" si="21"/>
        <v>385773</v>
      </c>
      <c r="H163" s="31">
        <f t="shared" ref="H163:H165" si="23">D163/1.08</f>
        <v>119065.74074074073</v>
      </c>
      <c r="I163" s="31"/>
      <c r="J163" s="59">
        <f t="shared" si="22"/>
        <v>357197.22222222219</v>
      </c>
      <c r="K163" s="63"/>
    </row>
    <row r="164" spans="1:11" s="3" customFormat="1" ht="15" customHeight="1">
      <c r="A164" s="24">
        <v>3</v>
      </c>
      <c r="B164" s="25" t="s">
        <v>26</v>
      </c>
      <c r="C164" s="205"/>
      <c r="D164" s="27">
        <v>60043</v>
      </c>
      <c r="E164" s="28">
        <f t="shared" si="20"/>
        <v>0</v>
      </c>
      <c r="F164" s="29">
        <v>0</v>
      </c>
      <c r="G164" s="30">
        <f t="shared" si="21"/>
        <v>0</v>
      </c>
      <c r="H164" s="31">
        <f t="shared" si="23"/>
        <v>55595.370370370365</v>
      </c>
      <c r="I164" s="31"/>
      <c r="J164" s="59">
        <f t="shared" si="22"/>
        <v>0</v>
      </c>
      <c r="K164" s="63"/>
    </row>
    <row r="165" spans="1:11" s="3" customFormat="1" ht="15" customHeight="1">
      <c r="A165" s="24">
        <v>4</v>
      </c>
      <c r="B165" s="25" t="s">
        <v>27</v>
      </c>
      <c r="C165" s="206"/>
      <c r="D165" s="27">
        <v>115781</v>
      </c>
      <c r="E165" s="28">
        <f t="shared" si="20"/>
        <v>0</v>
      </c>
      <c r="F165" s="29">
        <v>0</v>
      </c>
      <c r="G165" s="30">
        <f t="shared" si="21"/>
        <v>0</v>
      </c>
      <c r="H165" s="31">
        <f t="shared" si="23"/>
        <v>107204.62962962962</v>
      </c>
      <c r="I165" s="31"/>
      <c r="J165" s="59">
        <f t="shared" si="22"/>
        <v>0</v>
      </c>
      <c r="K165" s="63"/>
    </row>
    <row r="166" spans="1:11" s="3" customFormat="1" ht="15" customHeight="1">
      <c r="A166" s="24">
        <v>5</v>
      </c>
      <c r="B166" s="121" t="s">
        <v>28</v>
      </c>
      <c r="C166" s="209"/>
      <c r="D166" s="33">
        <v>119943</v>
      </c>
      <c r="E166" s="123">
        <f t="shared" si="20"/>
        <v>0</v>
      </c>
      <c r="F166" s="124">
        <v>0.25</v>
      </c>
      <c r="G166" s="125">
        <f t="shared" si="21"/>
        <v>0</v>
      </c>
      <c r="H166" s="128">
        <f>D166/1.08*0.75</f>
        <v>83293.75</v>
      </c>
      <c r="I166" s="31"/>
      <c r="J166" s="59">
        <f t="shared" si="22"/>
        <v>0</v>
      </c>
      <c r="K166" s="63"/>
    </row>
    <row r="167" spans="1:11" s="3" customFormat="1" ht="15" customHeight="1">
      <c r="A167" s="24">
        <v>6</v>
      </c>
      <c r="B167" s="25" t="s">
        <v>29</v>
      </c>
      <c r="C167" s="167"/>
      <c r="D167" s="27">
        <v>94810</v>
      </c>
      <c r="E167" s="28">
        <f t="shared" si="20"/>
        <v>0</v>
      </c>
      <c r="F167" s="29">
        <v>0</v>
      </c>
      <c r="G167" s="30">
        <f t="shared" si="21"/>
        <v>0</v>
      </c>
      <c r="H167" s="31">
        <f t="shared" ref="H167:H178" si="24">D167/1.08</f>
        <v>87787.037037037036</v>
      </c>
      <c r="I167" s="31"/>
      <c r="J167" s="59">
        <f t="shared" si="22"/>
        <v>0</v>
      </c>
      <c r="K167" s="63"/>
    </row>
    <row r="168" spans="1:11" s="3" customFormat="1" ht="15" customHeight="1">
      <c r="A168" s="24">
        <v>7</v>
      </c>
      <c r="B168" s="25" t="s">
        <v>30</v>
      </c>
      <c r="C168" s="207"/>
      <c r="D168" s="27">
        <v>141396</v>
      </c>
      <c r="E168" s="28">
        <f t="shared" si="20"/>
        <v>0</v>
      </c>
      <c r="F168" s="29">
        <v>0</v>
      </c>
      <c r="G168" s="30">
        <f t="shared" si="21"/>
        <v>0</v>
      </c>
      <c r="H168" s="31">
        <f t="shared" si="24"/>
        <v>130922.22222222222</v>
      </c>
      <c r="I168" s="31"/>
      <c r="J168" s="59">
        <f t="shared" si="22"/>
        <v>0</v>
      </c>
      <c r="K168" s="63"/>
    </row>
    <row r="169" spans="1:11" s="3" customFormat="1" ht="15" customHeight="1">
      <c r="A169" s="24">
        <v>8</v>
      </c>
      <c r="B169" s="25" t="s">
        <v>31</v>
      </c>
      <c r="C169" s="167"/>
      <c r="D169" s="27">
        <v>232931</v>
      </c>
      <c r="E169" s="28">
        <f t="shared" si="20"/>
        <v>0</v>
      </c>
      <c r="F169" s="29">
        <v>0</v>
      </c>
      <c r="G169" s="30">
        <f t="shared" si="21"/>
        <v>0</v>
      </c>
      <c r="H169" s="31">
        <f t="shared" si="24"/>
        <v>215676.85185185182</v>
      </c>
      <c r="I169" s="31"/>
      <c r="J169" s="59">
        <f t="shared" si="22"/>
        <v>0</v>
      </c>
      <c r="K169" s="63"/>
    </row>
    <row r="170" spans="1:11" s="3" customFormat="1" ht="15" customHeight="1">
      <c r="A170" s="24">
        <v>9</v>
      </c>
      <c r="B170" s="36" t="s">
        <v>32</v>
      </c>
      <c r="C170" s="167"/>
      <c r="D170" s="27">
        <v>101534</v>
      </c>
      <c r="E170" s="28">
        <f t="shared" si="20"/>
        <v>0</v>
      </c>
      <c r="F170" s="29">
        <v>0</v>
      </c>
      <c r="G170" s="30">
        <f t="shared" si="21"/>
        <v>0</v>
      </c>
      <c r="H170" s="31">
        <f t="shared" si="24"/>
        <v>94012.962962962964</v>
      </c>
      <c r="I170" s="31"/>
      <c r="J170" s="59">
        <f t="shared" si="22"/>
        <v>0</v>
      </c>
      <c r="K170" s="63"/>
    </row>
    <row r="171" spans="1:11" s="3" customFormat="1" ht="15" customHeight="1">
      <c r="A171" s="24">
        <v>10</v>
      </c>
      <c r="B171" s="36" t="s">
        <v>33</v>
      </c>
      <c r="C171" s="208"/>
      <c r="D171" s="33">
        <v>110148</v>
      </c>
      <c r="E171" s="28">
        <f t="shared" si="20"/>
        <v>0</v>
      </c>
      <c r="F171" s="29">
        <v>0</v>
      </c>
      <c r="G171" s="30">
        <f t="shared" si="21"/>
        <v>0</v>
      </c>
      <c r="H171" s="31">
        <f t="shared" si="24"/>
        <v>101988.88888888888</v>
      </c>
      <c r="I171" s="31"/>
      <c r="J171" s="59">
        <f t="shared" si="22"/>
        <v>0</v>
      </c>
      <c r="K171" s="63"/>
    </row>
    <row r="172" spans="1:11" s="3" customFormat="1" ht="15" customHeight="1">
      <c r="A172" s="24">
        <v>11</v>
      </c>
      <c r="B172" s="121" t="s">
        <v>34</v>
      </c>
      <c r="C172" s="209">
        <v>5</v>
      </c>
      <c r="D172" s="27">
        <v>54198</v>
      </c>
      <c r="E172" s="123">
        <f t="shared" si="20"/>
        <v>270990</v>
      </c>
      <c r="F172" s="29">
        <v>0</v>
      </c>
      <c r="G172" s="125">
        <f t="shared" si="21"/>
        <v>270990</v>
      </c>
      <c r="H172" s="31">
        <f t="shared" si="24"/>
        <v>50183.333333333328</v>
      </c>
      <c r="I172" s="128"/>
      <c r="J172" s="59">
        <f t="shared" si="22"/>
        <v>250916.66666666663</v>
      </c>
      <c r="K172" s="63"/>
    </row>
    <row r="173" spans="1:11" s="3" customFormat="1" ht="15" customHeight="1">
      <c r="A173" s="24">
        <v>12</v>
      </c>
      <c r="B173" s="25" t="s">
        <v>35</v>
      </c>
      <c r="C173" s="208">
        <v>5</v>
      </c>
      <c r="D173" s="27">
        <v>49680</v>
      </c>
      <c r="E173" s="28">
        <f t="shared" si="20"/>
        <v>248400</v>
      </c>
      <c r="F173" s="29">
        <v>0</v>
      </c>
      <c r="G173" s="30">
        <f t="shared" si="21"/>
        <v>248400</v>
      </c>
      <c r="H173" s="31">
        <f t="shared" si="24"/>
        <v>46000</v>
      </c>
      <c r="I173" s="31"/>
      <c r="J173" s="59">
        <f t="shared" si="22"/>
        <v>230000</v>
      </c>
      <c r="K173" s="63"/>
    </row>
    <row r="174" spans="1:11" s="3" customFormat="1" ht="15" customHeight="1">
      <c r="A174" s="24">
        <v>13</v>
      </c>
      <c r="B174" s="25" t="s">
        <v>36</v>
      </c>
      <c r="C174" s="208"/>
      <c r="D174" s="38">
        <v>64152</v>
      </c>
      <c r="E174" s="28">
        <f t="shared" si="20"/>
        <v>0</v>
      </c>
      <c r="F174" s="29">
        <v>0</v>
      </c>
      <c r="G174" s="30">
        <f t="shared" si="21"/>
        <v>0</v>
      </c>
      <c r="H174" s="31">
        <f t="shared" si="24"/>
        <v>59399.999999999993</v>
      </c>
      <c r="I174" s="31"/>
      <c r="J174" s="59">
        <f t="shared" si="22"/>
        <v>0</v>
      </c>
      <c r="K174" s="63"/>
    </row>
    <row r="175" spans="1:11" s="3" customFormat="1" ht="15" customHeight="1">
      <c r="A175" s="24">
        <v>14</v>
      </c>
      <c r="B175" s="121" t="s">
        <v>37</v>
      </c>
      <c r="C175" s="209"/>
      <c r="D175" s="38">
        <v>65934</v>
      </c>
      <c r="E175" s="123">
        <f t="shared" si="20"/>
        <v>0</v>
      </c>
      <c r="F175" s="124">
        <v>0</v>
      </c>
      <c r="G175" s="125">
        <f t="shared" si="21"/>
        <v>0</v>
      </c>
      <c r="H175" s="31">
        <f t="shared" si="24"/>
        <v>61049.999999999993</v>
      </c>
      <c r="I175" s="128"/>
      <c r="J175" s="59">
        <f t="shared" si="22"/>
        <v>0</v>
      </c>
      <c r="K175" s="63"/>
    </row>
    <row r="176" spans="1:11" s="3" customFormat="1" ht="15" customHeight="1">
      <c r="A176" s="24">
        <v>15</v>
      </c>
      <c r="B176" s="25" t="s">
        <v>38</v>
      </c>
      <c r="C176" s="208"/>
      <c r="D176" s="38">
        <v>76626</v>
      </c>
      <c r="E176" s="28">
        <f t="shared" si="20"/>
        <v>0</v>
      </c>
      <c r="F176" s="29">
        <v>0</v>
      </c>
      <c r="G176" s="30">
        <f t="shared" si="21"/>
        <v>0</v>
      </c>
      <c r="H176" s="31">
        <f t="shared" si="24"/>
        <v>70950</v>
      </c>
      <c r="I176" s="31"/>
      <c r="J176" s="59">
        <f t="shared" si="22"/>
        <v>0</v>
      </c>
      <c r="K176" s="63"/>
    </row>
    <row r="177" spans="1:11" s="3" customFormat="1" ht="15" customHeight="1">
      <c r="A177" s="24">
        <v>16</v>
      </c>
      <c r="B177" s="25" t="s">
        <v>39</v>
      </c>
      <c r="C177" s="208"/>
      <c r="D177" s="38">
        <v>80190</v>
      </c>
      <c r="E177" s="28">
        <f t="shared" si="20"/>
        <v>0</v>
      </c>
      <c r="F177" s="29">
        <v>0</v>
      </c>
      <c r="G177" s="30">
        <f t="shared" si="21"/>
        <v>0</v>
      </c>
      <c r="H177" s="31">
        <f t="shared" si="24"/>
        <v>74250</v>
      </c>
      <c r="I177" s="31"/>
      <c r="J177" s="59">
        <f t="shared" si="22"/>
        <v>0</v>
      </c>
      <c r="K177" s="63"/>
    </row>
    <row r="178" spans="1:11" s="3" customFormat="1" ht="15" customHeight="1">
      <c r="A178" s="24">
        <v>17</v>
      </c>
      <c r="B178" s="25" t="s">
        <v>40</v>
      </c>
      <c r="C178" s="208"/>
      <c r="D178" s="38">
        <v>113832</v>
      </c>
      <c r="E178" s="28">
        <f t="shared" si="20"/>
        <v>0</v>
      </c>
      <c r="F178" s="29">
        <v>0</v>
      </c>
      <c r="G178" s="30">
        <f t="shared" si="21"/>
        <v>0</v>
      </c>
      <c r="H178" s="31">
        <f t="shared" si="24"/>
        <v>105400</v>
      </c>
      <c r="I178" s="31"/>
      <c r="J178" s="59">
        <f t="shared" si="22"/>
        <v>0</v>
      </c>
      <c r="K178" s="63"/>
    </row>
    <row r="179" spans="1:11" s="3" customFormat="1" ht="15" customHeight="1">
      <c r="A179" s="24">
        <v>18</v>
      </c>
      <c r="B179" s="121" t="s">
        <v>41</v>
      </c>
      <c r="C179" s="209"/>
      <c r="D179" s="39">
        <v>98010</v>
      </c>
      <c r="E179" s="123">
        <f t="shared" si="20"/>
        <v>0</v>
      </c>
      <c r="F179" s="124">
        <v>0.23</v>
      </c>
      <c r="G179" s="125">
        <f t="shared" si="21"/>
        <v>0</v>
      </c>
      <c r="H179" s="128">
        <f>D179/1.08*0.77</f>
        <v>69877.5</v>
      </c>
      <c r="I179" s="128"/>
      <c r="J179" s="59">
        <f t="shared" si="22"/>
        <v>0</v>
      </c>
      <c r="K179" s="63"/>
    </row>
    <row r="180" spans="1:11" s="4" customFormat="1" ht="15" customHeight="1">
      <c r="A180" s="40"/>
      <c r="B180" s="41" t="s">
        <v>42</v>
      </c>
      <c r="C180" s="210">
        <f>SUM(C162:C179)</f>
        <v>18</v>
      </c>
      <c r="D180" s="39">
        <v>205306</v>
      </c>
      <c r="E180" s="43">
        <f>SUM(E162:E179)</f>
        <v>1301688</v>
      </c>
      <c r="F180" s="43"/>
      <c r="G180" s="44">
        <f>SUM(G162:G179)</f>
        <v>1301688</v>
      </c>
      <c r="H180" s="45"/>
      <c r="I180" s="45"/>
      <c r="J180" s="64">
        <f>SUM(J162:J179)</f>
        <v>1205266.6666666665</v>
      </c>
    </row>
    <row r="181" spans="1:11" s="5" customFormat="1" ht="30" customHeight="1">
      <c r="A181" s="46"/>
      <c r="B181" s="47"/>
      <c r="C181" s="211"/>
      <c r="D181" s="39">
        <v>335661</v>
      </c>
      <c r="E181" s="49"/>
      <c r="F181" s="49"/>
      <c r="G181" s="50"/>
      <c r="J181" s="75">
        <f>J180*0.08</f>
        <v>96421.333333333328</v>
      </c>
    </row>
    <row r="182" spans="1:11" s="6" customFormat="1" ht="15" customHeight="1">
      <c r="A182" s="283" t="s">
        <v>43</v>
      </c>
      <c r="B182" s="283"/>
      <c r="C182" s="284" t="s">
        <v>44</v>
      </c>
      <c r="D182" s="284"/>
      <c r="E182" s="54"/>
      <c r="F182" s="54"/>
      <c r="G182" s="55" t="s">
        <v>45</v>
      </c>
      <c r="J182" s="76">
        <f>SUM(J180:J181)</f>
        <v>1301687.9999999998</v>
      </c>
    </row>
    <row r="184" spans="1:11">
      <c r="B184" s="131" t="s">
        <v>165</v>
      </c>
      <c r="C184" s="131" t="s">
        <v>166</v>
      </c>
      <c r="D184" s="131"/>
      <c r="E184" s="131" t="s">
        <v>167</v>
      </c>
    </row>
    <row r="185" spans="1:11" ht="18.75">
      <c r="B185" s="212" t="s">
        <v>168</v>
      </c>
      <c r="C185" s="213" t="s">
        <v>166</v>
      </c>
      <c r="D185" s="214"/>
      <c r="E185" s="214"/>
      <c r="F185" s="214"/>
      <c r="G185" s="212" t="s">
        <v>167</v>
      </c>
    </row>
    <row r="191" spans="1:11" s="1" customFormat="1" ht="15" customHeight="1">
      <c r="A191" s="279" t="s">
        <v>0</v>
      </c>
      <c r="B191" s="279"/>
      <c r="C191" s="279"/>
      <c r="D191" s="279"/>
      <c r="E191" s="279"/>
      <c r="F191" s="279"/>
      <c r="G191" s="279"/>
      <c r="J191" s="71"/>
    </row>
    <row r="192" spans="1:11" s="1" customFormat="1" ht="15" customHeight="1">
      <c r="A192" s="279" t="s">
        <v>1</v>
      </c>
      <c r="B192" s="279"/>
      <c r="C192" s="279"/>
      <c r="D192" s="279"/>
      <c r="E192" s="279"/>
      <c r="F192" s="279"/>
      <c r="G192" s="279"/>
      <c r="J192" s="71"/>
    </row>
    <row r="193" spans="1:11" s="1" customFormat="1" ht="15" customHeight="1">
      <c r="A193" s="279" t="s">
        <v>2</v>
      </c>
      <c r="B193" s="279"/>
      <c r="C193" s="279"/>
      <c r="D193" s="279"/>
      <c r="E193" s="279"/>
      <c r="F193" s="279"/>
      <c r="G193" s="279"/>
      <c r="J193" s="71"/>
    </row>
    <row r="194" spans="1:11" s="1" customFormat="1" ht="15" customHeight="1">
      <c r="A194" s="279" t="s">
        <v>4</v>
      </c>
      <c r="B194" s="279"/>
      <c r="C194" s="279"/>
      <c r="D194" s="279"/>
      <c r="E194" s="279"/>
      <c r="F194" s="279"/>
      <c r="G194" s="279"/>
      <c r="J194" s="71"/>
    </row>
    <row r="195" spans="1:11" s="1" customFormat="1" ht="15" customHeight="1">
      <c r="A195" s="280" t="s">
        <v>6</v>
      </c>
      <c r="B195" s="280"/>
      <c r="C195" s="280"/>
      <c r="D195" s="280"/>
      <c r="E195" s="280"/>
      <c r="F195" s="280"/>
      <c r="G195" s="280"/>
      <c r="J195" s="71"/>
    </row>
    <row r="196" spans="1:11" s="2" customFormat="1" ht="15" customHeight="1">
      <c r="A196" s="9"/>
      <c r="B196" s="9"/>
      <c r="C196" s="281" t="s">
        <v>175</v>
      </c>
      <c r="D196" s="281"/>
      <c r="E196" s="281"/>
      <c r="F196" s="281"/>
      <c r="G196" s="281"/>
      <c r="J196" s="72"/>
    </row>
    <row r="197" spans="1:11" s="1" customFormat="1" ht="15" customHeight="1">
      <c r="A197" s="11" t="s">
        <v>8</v>
      </c>
      <c r="B197" s="12"/>
      <c r="C197" s="202"/>
      <c r="D197" s="286"/>
      <c r="E197" s="286"/>
      <c r="F197" s="286"/>
      <c r="G197" s="286"/>
      <c r="H197" s="68"/>
      <c r="I197" s="68"/>
      <c r="J197" s="71"/>
    </row>
    <row r="198" spans="1:11" s="1" customFormat="1" ht="15" customHeight="1">
      <c r="A198" s="11" t="s">
        <v>9</v>
      </c>
      <c r="B198" s="286" t="s">
        <v>177</v>
      </c>
      <c r="C198" s="286"/>
      <c r="D198" s="286"/>
      <c r="E198" s="286"/>
      <c r="F198" s="11"/>
      <c r="G198" s="16"/>
      <c r="H198" s="11"/>
      <c r="I198" s="11"/>
      <c r="J198" s="80"/>
      <c r="K198" s="74"/>
    </row>
    <row r="199" spans="1:11" s="1" customFormat="1" ht="15" customHeight="1">
      <c r="A199" s="11" t="s">
        <v>11</v>
      </c>
      <c r="B199" s="216"/>
      <c r="C199" s="216"/>
      <c r="D199" s="216"/>
      <c r="E199" s="216"/>
      <c r="F199" s="18"/>
      <c r="G199" s="19"/>
      <c r="H199" s="69"/>
      <c r="I199" s="69"/>
      <c r="J199" s="73"/>
    </row>
    <row r="200" spans="1:11" s="1" customFormat="1" ht="15" customHeight="1">
      <c r="A200" s="190" t="s">
        <v>14</v>
      </c>
      <c r="B200" s="190" t="s">
        <v>16</v>
      </c>
      <c r="C200" s="203" t="s">
        <v>17</v>
      </c>
      <c r="D200" s="191" t="s">
        <v>18</v>
      </c>
      <c r="E200" s="192" t="s">
        <v>19</v>
      </c>
      <c r="F200" s="192" t="s">
        <v>20</v>
      </c>
      <c r="G200" s="190" t="s">
        <v>21</v>
      </c>
      <c r="J200" s="71"/>
    </row>
    <row r="201" spans="1:11" s="3" customFormat="1" ht="15" customHeight="1">
      <c r="A201" s="24">
        <v>1</v>
      </c>
      <c r="B201" s="25" t="s">
        <v>23</v>
      </c>
      <c r="C201" s="167">
        <v>8</v>
      </c>
      <c r="D201" s="27">
        <v>79305</v>
      </c>
      <c r="E201" s="28">
        <f t="shared" ref="E201:E218" si="25">D201*C201</f>
        <v>634440</v>
      </c>
      <c r="F201" s="29">
        <v>0</v>
      </c>
      <c r="G201" s="30">
        <f t="shared" ref="G201:G218" si="26">E201-E201*F201</f>
        <v>634440</v>
      </c>
      <c r="H201" s="31">
        <f>D201/1.08</f>
        <v>73430.555555555547</v>
      </c>
      <c r="I201" s="31"/>
      <c r="J201" s="59">
        <f t="shared" ref="J201:J218" si="27">H201*C201</f>
        <v>587444.44444444438</v>
      </c>
      <c r="K201" s="63"/>
    </row>
    <row r="202" spans="1:11" s="3" customFormat="1" ht="15" customHeight="1">
      <c r="A202" s="24">
        <v>2</v>
      </c>
      <c r="B202" s="25" t="s">
        <v>25</v>
      </c>
      <c r="C202" s="204">
        <v>3</v>
      </c>
      <c r="D202" s="27">
        <v>128591</v>
      </c>
      <c r="E202" s="28">
        <f t="shared" si="25"/>
        <v>385773</v>
      </c>
      <c r="F202" s="29">
        <v>0</v>
      </c>
      <c r="G202" s="30">
        <f t="shared" si="26"/>
        <v>385773</v>
      </c>
      <c r="H202" s="31">
        <f t="shared" ref="H202:H204" si="28">D202/1.08</f>
        <v>119065.74074074073</v>
      </c>
      <c r="I202" s="31"/>
      <c r="J202" s="59">
        <f t="shared" si="27"/>
        <v>357197.22222222219</v>
      </c>
      <c r="K202" s="63"/>
    </row>
    <row r="203" spans="1:11" s="3" customFormat="1" ht="15" customHeight="1">
      <c r="A203" s="24">
        <v>3</v>
      </c>
      <c r="B203" s="25" t="s">
        <v>26</v>
      </c>
      <c r="C203" s="205"/>
      <c r="D203" s="27">
        <v>60043</v>
      </c>
      <c r="E203" s="28">
        <f t="shared" si="25"/>
        <v>0</v>
      </c>
      <c r="F203" s="29">
        <v>0</v>
      </c>
      <c r="G203" s="30">
        <f t="shared" si="26"/>
        <v>0</v>
      </c>
      <c r="H203" s="31">
        <f t="shared" si="28"/>
        <v>55595.370370370365</v>
      </c>
      <c r="I203" s="31"/>
      <c r="J203" s="59">
        <f t="shared" si="27"/>
        <v>0</v>
      </c>
      <c r="K203" s="63"/>
    </row>
    <row r="204" spans="1:11" s="3" customFormat="1" ht="15" customHeight="1">
      <c r="A204" s="24">
        <v>4</v>
      </c>
      <c r="B204" s="25" t="s">
        <v>27</v>
      </c>
      <c r="C204" s="206"/>
      <c r="D204" s="27">
        <v>115781</v>
      </c>
      <c r="E204" s="28">
        <f t="shared" si="25"/>
        <v>0</v>
      </c>
      <c r="F204" s="29">
        <v>0</v>
      </c>
      <c r="G204" s="30">
        <f t="shared" si="26"/>
        <v>0</v>
      </c>
      <c r="H204" s="31">
        <f t="shared" si="28"/>
        <v>107204.62962962962</v>
      </c>
      <c r="I204" s="31"/>
      <c r="J204" s="59">
        <f t="shared" si="27"/>
        <v>0</v>
      </c>
      <c r="K204" s="63"/>
    </row>
    <row r="205" spans="1:11" s="3" customFormat="1" ht="15" customHeight="1">
      <c r="A205" s="24">
        <v>5</v>
      </c>
      <c r="B205" s="121" t="s">
        <v>28</v>
      </c>
      <c r="C205" s="209"/>
      <c r="D205" s="33">
        <v>119943</v>
      </c>
      <c r="E205" s="123">
        <f t="shared" si="25"/>
        <v>0</v>
      </c>
      <c r="F205" s="124">
        <v>0.25</v>
      </c>
      <c r="G205" s="125">
        <f t="shared" si="26"/>
        <v>0</v>
      </c>
      <c r="H205" s="128">
        <f>D205/1.08*0.75</f>
        <v>83293.75</v>
      </c>
      <c r="I205" s="31"/>
      <c r="J205" s="59">
        <f t="shared" si="27"/>
        <v>0</v>
      </c>
      <c r="K205" s="63"/>
    </row>
    <row r="206" spans="1:11" s="3" customFormat="1" ht="15" customHeight="1">
      <c r="A206" s="24">
        <v>6</v>
      </c>
      <c r="B206" s="25" t="s">
        <v>29</v>
      </c>
      <c r="C206" s="167"/>
      <c r="D206" s="27">
        <v>94810</v>
      </c>
      <c r="E206" s="28">
        <f t="shared" si="25"/>
        <v>0</v>
      </c>
      <c r="F206" s="29">
        <v>0</v>
      </c>
      <c r="G206" s="30">
        <f t="shared" si="26"/>
        <v>0</v>
      </c>
      <c r="H206" s="31">
        <f t="shared" ref="H206:H217" si="29">D206/1.08</f>
        <v>87787.037037037036</v>
      </c>
      <c r="I206" s="31"/>
      <c r="J206" s="59">
        <f t="shared" si="27"/>
        <v>0</v>
      </c>
      <c r="K206" s="63"/>
    </row>
    <row r="207" spans="1:11" s="3" customFormat="1" ht="15" customHeight="1">
      <c r="A207" s="24">
        <v>7</v>
      </c>
      <c r="B207" s="25" t="s">
        <v>30</v>
      </c>
      <c r="C207" s="207"/>
      <c r="D207" s="27">
        <v>141396</v>
      </c>
      <c r="E207" s="28">
        <f t="shared" si="25"/>
        <v>0</v>
      </c>
      <c r="F207" s="29">
        <v>0</v>
      </c>
      <c r="G207" s="30">
        <f t="shared" si="26"/>
        <v>0</v>
      </c>
      <c r="H207" s="31">
        <f t="shared" si="29"/>
        <v>130922.22222222222</v>
      </c>
      <c r="I207" s="31"/>
      <c r="J207" s="59">
        <f t="shared" si="27"/>
        <v>0</v>
      </c>
      <c r="K207" s="63"/>
    </row>
    <row r="208" spans="1:11" s="3" customFormat="1" ht="15" customHeight="1">
      <c r="A208" s="24">
        <v>8</v>
      </c>
      <c r="B208" s="25" t="s">
        <v>31</v>
      </c>
      <c r="C208" s="167"/>
      <c r="D208" s="27">
        <v>232931</v>
      </c>
      <c r="E208" s="28">
        <f t="shared" si="25"/>
        <v>0</v>
      </c>
      <c r="F208" s="29">
        <v>0</v>
      </c>
      <c r="G208" s="30">
        <f t="shared" si="26"/>
        <v>0</v>
      </c>
      <c r="H208" s="31">
        <f t="shared" si="29"/>
        <v>215676.85185185182</v>
      </c>
      <c r="I208" s="31"/>
      <c r="J208" s="59">
        <f t="shared" si="27"/>
        <v>0</v>
      </c>
      <c r="K208" s="63"/>
    </row>
    <row r="209" spans="1:11" s="3" customFormat="1" ht="15" customHeight="1">
      <c r="A209" s="24">
        <v>9</v>
      </c>
      <c r="B209" s="36" t="s">
        <v>32</v>
      </c>
      <c r="C209" s="167"/>
      <c r="D209" s="27">
        <v>101534</v>
      </c>
      <c r="E209" s="28">
        <f t="shared" si="25"/>
        <v>0</v>
      </c>
      <c r="F209" s="29">
        <v>0</v>
      </c>
      <c r="G209" s="30">
        <f t="shared" si="26"/>
        <v>0</v>
      </c>
      <c r="H209" s="31">
        <f t="shared" si="29"/>
        <v>94012.962962962964</v>
      </c>
      <c r="I209" s="31"/>
      <c r="J209" s="59">
        <f t="shared" si="27"/>
        <v>0</v>
      </c>
      <c r="K209" s="63"/>
    </row>
    <row r="210" spans="1:11" s="3" customFormat="1" ht="15" customHeight="1">
      <c r="A210" s="24">
        <v>10</v>
      </c>
      <c r="B210" s="36" t="s">
        <v>33</v>
      </c>
      <c r="C210" s="208"/>
      <c r="D210" s="33">
        <v>110148</v>
      </c>
      <c r="E210" s="28">
        <f t="shared" si="25"/>
        <v>0</v>
      </c>
      <c r="F210" s="29">
        <v>0</v>
      </c>
      <c r="G210" s="30">
        <f t="shared" si="26"/>
        <v>0</v>
      </c>
      <c r="H210" s="31">
        <f t="shared" si="29"/>
        <v>101988.88888888888</v>
      </c>
      <c r="I210" s="31"/>
      <c r="J210" s="59">
        <f t="shared" si="27"/>
        <v>0</v>
      </c>
      <c r="K210" s="63"/>
    </row>
    <row r="211" spans="1:11" s="3" customFormat="1" ht="15" customHeight="1">
      <c r="A211" s="24">
        <v>11</v>
      </c>
      <c r="B211" s="121" t="s">
        <v>34</v>
      </c>
      <c r="C211" s="209">
        <v>3</v>
      </c>
      <c r="D211" s="27">
        <v>54198</v>
      </c>
      <c r="E211" s="123">
        <f t="shared" si="25"/>
        <v>162594</v>
      </c>
      <c r="F211" s="29">
        <v>0</v>
      </c>
      <c r="G211" s="125">
        <f t="shared" si="26"/>
        <v>162594</v>
      </c>
      <c r="H211" s="31">
        <f t="shared" si="29"/>
        <v>50183.333333333328</v>
      </c>
      <c r="I211" s="128"/>
      <c r="J211" s="59">
        <f t="shared" si="27"/>
        <v>150550</v>
      </c>
      <c r="K211" s="63"/>
    </row>
    <row r="212" spans="1:11" s="3" customFormat="1" ht="15" customHeight="1">
      <c r="A212" s="24">
        <v>12</v>
      </c>
      <c r="B212" s="25" t="s">
        <v>35</v>
      </c>
      <c r="C212" s="208">
        <v>3</v>
      </c>
      <c r="D212" s="27">
        <v>49680</v>
      </c>
      <c r="E212" s="28">
        <f t="shared" si="25"/>
        <v>149040</v>
      </c>
      <c r="F212" s="29">
        <v>0</v>
      </c>
      <c r="G212" s="30">
        <f t="shared" si="26"/>
        <v>149040</v>
      </c>
      <c r="H212" s="31">
        <f t="shared" si="29"/>
        <v>46000</v>
      </c>
      <c r="I212" s="31"/>
      <c r="J212" s="59">
        <f t="shared" si="27"/>
        <v>138000</v>
      </c>
      <c r="K212" s="63"/>
    </row>
    <row r="213" spans="1:11" s="3" customFormat="1" ht="15" customHeight="1">
      <c r="A213" s="24">
        <v>13</v>
      </c>
      <c r="B213" s="25" t="s">
        <v>36</v>
      </c>
      <c r="C213" s="208"/>
      <c r="D213" s="38">
        <v>64152</v>
      </c>
      <c r="E213" s="28">
        <f t="shared" si="25"/>
        <v>0</v>
      </c>
      <c r="F213" s="29">
        <v>0</v>
      </c>
      <c r="G213" s="30">
        <f t="shared" si="26"/>
        <v>0</v>
      </c>
      <c r="H213" s="31">
        <f t="shared" si="29"/>
        <v>59399.999999999993</v>
      </c>
      <c r="I213" s="31"/>
      <c r="J213" s="59">
        <f t="shared" si="27"/>
        <v>0</v>
      </c>
      <c r="K213" s="63"/>
    </row>
    <row r="214" spans="1:11" s="3" customFormat="1" ht="15" customHeight="1">
      <c r="A214" s="24">
        <v>14</v>
      </c>
      <c r="B214" s="121" t="s">
        <v>37</v>
      </c>
      <c r="C214" s="209"/>
      <c r="D214" s="38">
        <v>65934</v>
      </c>
      <c r="E214" s="123">
        <f t="shared" si="25"/>
        <v>0</v>
      </c>
      <c r="F214" s="124">
        <v>0</v>
      </c>
      <c r="G214" s="125">
        <f t="shared" si="26"/>
        <v>0</v>
      </c>
      <c r="H214" s="31">
        <f t="shared" si="29"/>
        <v>61049.999999999993</v>
      </c>
      <c r="I214" s="128"/>
      <c r="J214" s="59">
        <f t="shared" si="27"/>
        <v>0</v>
      </c>
      <c r="K214" s="63"/>
    </row>
    <row r="215" spans="1:11" s="3" customFormat="1" ht="15" customHeight="1">
      <c r="A215" s="24">
        <v>15</v>
      </c>
      <c r="B215" s="25" t="s">
        <v>38</v>
      </c>
      <c r="C215" s="208"/>
      <c r="D215" s="38">
        <v>76626</v>
      </c>
      <c r="E215" s="28">
        <f t="shared" si="25"/>
        <v>0</v>
      </c>
      <c r="F215" s="29">
        <v>0</v>
      </c>
      <c r="G215" s="30">
        <f t="shared" si="26"/>
        <v>0</v>
      </c>
      <c r="H215" s="31">
        <f t="shared" si="29"/>
        <v>70950</v>
      </c>
      <c r="I215" s="31"/>
      <c r="J215" s="59">
        <f t="shared" si="27"/>
        <v>0</v>
      </c>
      <c r="K215" s="63"/>
    </row>
    <row r="216" spans="1:11" s="3" customFormat="1" ht="15" customHeight="1">
      <c r="A216" s="24">
        <v>16</v>
      </c>
      <c r="B216" s="25" t="s">
        <v>39</v>
      </c>
      <c r="C216" s="208"/>
      <c r="D216" s="38">
        <v>80190</v>
      </c>
      <c r="E216" s="28">
        <f t="shared" si="25"/>
        <v>0</v>
      </c>
      <c r="F216" s="29">
        <v>0</v>
      </c>
      <c r="G216" s="30">
        <f t="shared" si="26"/>
        <v>0</v>
      </c>
      <c r="H216" s="31">
        <f t="shared" si="29"/>
        <v>74250</v>
      </c>
      <c r="I216" s="31"/>
      <c r="J216" s="59">
        <f t="shared" si="27"/>
        <v>0</v>
      </c>
      <c r="K216" s="63"/>
    </row>
    <row r="217" spans="1:11" s="3" customFormat="1" ht="15" customHeight="1">
      <c r="A217" s="24">
        <v>17</v>
      </c>
      <c r="B217" s="25" t="s">
        <v>40</v>
      </c>
      <c r="C217" s="208"/>
      <c r="D217" s="38">
        <v>113832</v>
      </c>
      <c r="E217" s="28">
        <f t="shared" si="25"/>
        <v>0</v>
      </c>
      <c r="F217" s="29">
        <v>0</v>
      </c>
      <c r="G217" s="30">
        <f t="shared" si="26"/>
        <v>0</v>
      </c>
      <c r="H217" s="31">
        <f t="shared" si="29"/>
        <v>105400</v>
      </c>
      <c r="I217" s="31"/>
      <c r="J217" s="59">
        <f t="shared" si="27"/>
        <v>0</v>
      </c>
      <c r="K217" s="63"/>
    </row>
    <row r="218" spans="1:11" s="3" customFormat="1" ht="15" customHeight="1">
      <c r="A218" s="24">
        <v>18</v>
      </c>
      <c r="B218" s="121" t="s">
        <v>41</v>
      </c>
      <c r="C218" s="209"/>
      <c r="D218" s="39">
        <v>98010</v>
      </c>
      <c r="E218" s="123">
        <f t="shared" si="25"/>
        <v>0</v>
      </c>
      <c r="F218" s="124">
        <v>0.23</v>
      </c>
      <c r="G218" s="125">
        <f t="shared" si="26"/>
        <v>0</v>
      </c>
      <c r="H218" s="128">
        <f>D218/1.08*0.77</f>
        <v>69877.5</v>
      </c>
      <c r="I218" s="128"/>
      <c r="J218" s="59">
        <f t="shared" si="27"/>
        <v>0</v>
      </c>
      <c r="K218" s="63"/>
    </row>
    <row r="219" spans="1:11" s="4" customFormat="1" ht="15" customHeight="1">
      <c r="A219" s="40"/>
      <c r="B219" s="41" t="s">
        <v>42</v>
      </c>
      <c r="C219" s="210">
        <f>SUM(C201:C218)</f>
        <v>17</v>
      </c>
      <c r="D219" s="39">
        <v>205306</v>
      </c>
      <c r="E219" s="43">
        <f>SUM(E201:E218)</f>
        <v>1331847</v>
      </c>
      <c r="F219" s="43"/>
      <c r="G219" s="44">
        <f>SUM(G201:G218)</f>
        <v>1331847</v>
      </c>
      <c r="H219" s="45"/>
      <c r="I219" s="45"/>
      <c r="J219" s="64">
        <f>SUM(J201:J218)</f>
        <v>1233191.6666666665</v>
      </c>
    </row>
    <row r="220" spans="1:11" s="5" customFormat="1" ht="30" customHeight="1">
      <c r="A220" s="46"/>
      <c r="B220" s="47"/>
      <c r="C220" s="211"/>
      <c r="D220" s="39">
        <v>335661</v>
      </c>
      <c r="E220" s="49"/>
      <c r="F220" s="49"/>
      <c r="G220" s="50"/>
      <c r="J220" s="75">
        <f>J219*0.08</f>
        <v>98655.333333333328</v>
      </c>
    </row>
    <row r="221" spans="1:11" s="6" customFormat="1" ht="15" customHeight="1">
      <c r="A221" s="283" t="s">
        <v>43</v>
      </c>
      <c r="B221" s="283"/>
      <c r="C221" s="284" t="s">
        <v>44</v>
      </c>
      <c r="D221" s="284"/>
      <c r="E221" s="54"/>
      <c r="F221" s="54"/>
      <c r="G221" s="55" t="s">
        <v>45</v>
      </c>
      <c r="J221" s="76">
        <f>SUM(J219:J220)</f>
        <v>1331846.9999999998</v>
      </c>
    </row>
    <row r="223" spans="1:11">
      <c r="B223" s="131" t="s">
        <v>165</v>
      </c>
      <c r="C223" s="131" t="s">
        <v>166</v>
      </c>
      <c r="D223" s="131"/>
      <c r="E223" s="131" t="s">
        <v>167</v>
      </c>
    </row>
    <row r="224" spans="1:11" ht="18.75">
      <c r="B224" s="212" t="s">
        <v>168</v>
      </c>
      <c r="C224" s="213" t="s">
        <v>166</v>
      </c>
      <c r="D224" s="214"/>
      <c r="E224" s="214"/>
      <c r="F224" s="214"/>
      <c r="G224" s="212" t="s">
        <v>167</v>
      </c>
    </row>
    <row r="229" spans="1:11" s="1" customFormat="1" ht="15" customHeight="1">
      <c r="A229" s="279" t="s">
        <v>0</v>
      </c>
      <c r="B229" s="279"/>
      <c r="C229" s="279"/>
      <c r="D229" s="279"/>
      <c r="E229" s="279"/>
      <c r="F229" s="279"/>
      <c r="G229" s="279"/>
      <c r="J229" s="71"/>
    </row>
    <row r="230" spans="1:11" s="1" customFormat="1" ht="15" customHeight="1">
      <c r="A230" s="279" t="s">
        <v>1</v>
      </c>
      <c r="B230" s="279"/>
      <c r="C230" s="279"/>
      <c r="D230" s="279"/>
      <c r="E230" s="279"/>
      <c r="F230" s="279"/>
      <c r="G230" s="279"/>
      <c r="J230" s="71"/>
    </row>
    <row r="231" spans="1:11" s="1" customFormat="1" ht="15" customHeight="1">
      <c r="A231" s="279" t="s">
        <v>2</v>
      </c>
      <c r="B231" s="279"/>
      <c r="C231" s="279"/>
      <c r="D231" s="279"/>
      <c r="E231" s="279"/>
      <c r="F231" s="279"/>
      <c r="G231" s="279"/>
      <c r="J231" s="71"/>
    </row>
    <row r="232" spans="1:11" s="1" customFormat="1" ht="15" customHeight="1">
      <c r="A232" s="279" t="s">
        <v>4</v>
      </c>
      <c r="B232" s="279"/>
      <c r="C232" s="279"/>
      <c r="D232" s="279"/>
      <c r="E232" s="279"/>
      <c r="F232" s="279"/>
      <c r="G232" s="279"/>
      <c r="J232" s="71"/>
    </row>
    <row r="233" spans="1:11" s="1" customFormat="1" ht="15" customHeight="1">
      <c r="A233" s="280" t="s">
        <v>6</v>
      </c>
      <c r="B233" s="280"/>
      <c r="C233" s="280"/>
      <c r="D233" s="280"/>
      <c r="E233" s="280"/>
      <c r="F233" s="280"/>
      <c r="G233" s="280"/>
      <c r="J233" s="71"/>
    </row>
    <row r="234" spans="1:11" s="2" customFormat="1" ht="15" customHeight="1">
      <c r="A234" s="9"/>
      <c r="B234" s="9"/>
      <c r="C234" s="281" t="s">
        <v>175</v>
      </c>
      <c r="D234" s="281"/>
      <c r="E234" s="281"/>
      <c r="F234" s="281"/>
      <c r="G234" s="281"/>
      <c r="J234" s="72"/>
    </row>
    <row r="235" spans="1:11" s="1" customFormat="1" ht="15" customHeight="1">
      <c r="A235" s="11" t="s">
        <v>8</v>
      </c>
      <c r="B235" s="12"/>
      <c r="C235" s="202"/>
      <c r="D235" s="286"/>
      <c r="E235" s="286"/>
      <c r="F235" s="286"/>
      <c r="G235" s="286"/>
      <c r="H235" s="68"/>
      <c r="I235" s="68"/>
      <c r="J235" s="71"/>
    </row>
    <row r="236" spans="1:11" s="1" customFormat="1" ht="15" customHeight="1">
      <c r="A236" s="11" t="s">
        <v>9</v>
      </c>
      <c r="B236" s="286" t="s">
        <v>178</v>
      </c>
      <c r="C236" s="286"/>
      <c r="D236" s="286"/>
      <c r="E236" s="286"/>
      <c r="F236" s="11"/>
      <c r="G236" s="16"/>
      <c r="H236" s="11"/>
      <c r="I236" s="11"/>
      <c r="J236" s="80"/>
      <c r="K236" s="74"/>
    </row>
    <row r="237" spans="1:11" s="1" customFormat="1" ht="15" customHeight="1">
      <c r="A237" s="11" t="s">
        <v>11</v>
      </c>
      <c r="B237" s="216"/>
      <c r="C237" s="216"/>
      <c r="D237" s="216"/>
      <c r="E237" s="216"/>
      <c r="F237" s="18"/>
      <c r="G237" s="19"/>
      <c r="H237" s="69"/>
      <c r="I237" s="69"/>
      <c r="J237" s="73"/>
    </row>
    <row r="238" spans="1:11" s="1" customFormat="1" ht="15" customHeight="1">
      <c r="A238" s="190" t="s">
        <v>14</v>
      </c>
      <c r="B238" s="190" t="s">
        <v>16</v>
      </c>
      <c r="C238" s="203" t="s">
        <v>17</v>
      </c>
      <c r="D238" s="191" t="s">
        <v>18</v>
      </c>
      <c r="E238" s="192" t="s">
        <v>19</v>
      </c>
      <c r="F238" s="192" t="s">
        <v>20</v>
      </c>
      <c r="G238" s="190" t="s">
        <v>21</v>
      </c>
      <c r="J238" s="71"/>
    </row>
    <row r="239" spans="1:11" s="3" customFormat="1" ht="15" customHeight="1">
      <c r="A239" s="24">
        <v>1</v>
      </c>
      <c r="B239" s="25" t="s">
        <v>23</v>
      </c>
      <c r="C239" s="167">
        <v>15</v>
      </c>
      <c r="D239" s="27">
        <v>79305</v>
      </c>
      <c r="E239" s="28">
        <f t="shared" ref="E239:E256" si="30">D239*C239</f>
        <v>1189575</v>
      </c>
      <c r="F239" s="29">
        <v>0</v>
      </c>
      <c r="G239" s="30">
        <f t="shared" ref="G239:G256" si="31">E239-E239*F239</f>
        <v>1189575</v>
      </c>
      <c r="H239" s="31">
        <f>D239/1.08</f>
        <v>73430.555555555547</v>
      </c>
      <c r="I239" s="31"/>
      <c r="J239" s="59">
        <f t="shared" ref="J239:J256" si="32">H239*C239</f>
        <v>1101458.3333333333</v>
      </c>
      <c r="K239" s="63"/>
    </row>
    <row r="240" spans="1:11" s="3" customFormat="1" ht="15" customHeight="1">
      <c r="A240" s="24">
        <v>2</v>
      </c>
      <c r="B240" s="25" t="s">
        <v>25</v>
      </c>
      <c r="C240" s="204">
        <v>2</v>
      </c>
      <c r="D240" s="27">
        <v>128591</v>
      </c>
      <c r="E240" s="28">
        <f t="shared" si="30"/>
        <v>257182</v>
      </c>
      <c r="F240" s="29">
        <v>0</v>
      </c>
      <c r="G240" s="30">
        <f t="shared" si="31"/>
        <v>257182</v>
      </c>
      <c r="H240" s="31">
        <f t="shared" ref="H240:H242" si="33">D240/1.08</f>
        <v>119065.74074074073</v>
      </c>
      <c r="I240" s="31"/>
      <c r="J240" s="59">
        <f t="shared" si="32"/>
        <v>238131.48148148146</v>
      </c>
      <c r="K240" s="63"/>
    </row>
    <row r="241" spans="1:11" s="3" customFormat="1" ht="15" customHeight="1">
      <c r="A241" s="24">
        <v>3</v>
      </c>
      <c r="B241" s="25" t="s">
        <v>26</v>
      </c>
      <c r="C241" s="205"/>
      <c r="D241" s="27">
        <v>60043</v>
      </c>
      <c r="E241" s="28">
        <f t="shared" si="30"/>
        <v>0</v>
      </c>
      <c r="F241" s="29">
        <v>0</v>
      </c>
      <c r="G241" s="30">
        <f t="shared" si="31"/>
        <v>0</v>
      </c>
      <c r="H241" s="31">
        <f t="shared" si="33"/>
        <v>55595.370370370365</v>
      </c>
      <c r="I241" s="31"/>
      <c r="J241" s="59">
        <f t="shared" si="32"/>
        <v>0</v>
      </c>
      <c r="K241" s="63"/>
    </row>
    <row r="242" spans="1:11" s="3" customFormat="1" ht="15" customHeight="1">
      <c r="A242" s="24">
        <v>4</v>
      </c>
      <c r="B242" s="25" t="s">
        <v>27</v>
      </c>
      <c r="C242" s="206"/>
      <c r="D242" s="27">
        <v>115781</v>
      </c>
      <c r="E242" s="28">
        <f t="shared" si="30"/>
        <v>0</v>
      </c>
      <c r="F242" s="29">
        <v>0</v>
      </c>
      <c r="G242" s="30">
        <f t="shared" si="31"/>
        <v>0</v>
      </c>
      <c r="H242" s="31">
        <f t="shared" si="33"/>
        <v>107204.62962962962</v>
      </c>
      <c r="I242" s="31"/>
      <c r="J242" s="59">
        <f t="shared" si="32"/>
        <v>0</v>
      </c>
      <c r="K242" s="63"/>
    </row>
    <row r="243" spans="1:11" s="3" customFormat="1" ht="15" customHeight="1">
      <c r="A243" s="24">
        <v>5</v>
      </c>
      <c r="B243" s="121" t="s">
        <v>28</v>
      </c>
      <c r="C243" s="209"/>
      <c r="D243" s="33">
        <v>119943</v>
      </c>
      <c r="E243" s="123">
        <f t="shared" si="30"/>
        <v>0</v>
      </c>
      <c r="F243" s="124">
        <v>0.25</v>
      </c>
      <c r="G243" s="125">
        <f t="shared" si="31"/>
        <v>0</v>
      </c>
      <c r="H243" s="128">
        <f>D243/1.08*0.75</f>
        <v>83293.75</v>
      </c>
      <c r="I243" s="31"/>
      <c r="J243" s="59">
        <f t="shared" si="32"/>
        <v>0</v>
      </c>
      <c r="K243" s="63"/>
    </row>
    <row r="244" spans="1:11" s="3" customFormat="1" ht="15" customHeight="1">
      <c r="A244" s="24">
        <v>6</v>
      </c>
      <c r="B244" s="25" t="s">
        <v>29</v>
      </c>
      <c r="C244" s="167"/>
      <c r="D244" s="27">
        <v>94810</v>
      </c>
      <c r="E244" s="28">
        <f t="shared" si="30"/>
        <v>0</v>
      </c>
      <c r="F244" s="29">
        <v>0</v>
      </c>
      <c r="G244" s="30">
        <f t="shared" si="31"/>
        <v>0</v>
      </c>
      <c r="H244" s="31">
        <f t="shared" ref="H244:H255" si="34">D244/1.08</f>
        <v>87787.037037037036</v>
      </c>
      <c r="I244" s="31"/>
      <c r="J244" s="59">
        <f t="shared" si="32"/>
        <v>0</v>
      </c>
      <c r="K244" s="63"/>
    </row>
    <row r="245" spans="1:11" s="3" customFormat="1" ht="15" customHeight="1">
      <c r="A245" s="24">
        <v>7</v>
      </c>
      <c r="B245" s="25" t="s">
        <v>30</v>
      </c>
      <c r="C245" s="207"/>
      <c r="D245" s="27">
        <v>141396</v>
      </c>
      <c r="E245" s="28">
        <f t="shared" si="30"/>
        <v>0</v>
      </c>
      <c r="F245" s="29">
        <v>0</v>
      </c>
      <c r="G245" s="30">
        <f t="shared" si="31"/>
        <v>0</v>
      </c>
      <c r="H245" s="31">
        <f t="shared" si="34"/>
        <v>130922.22222222222</v>
      </c>
      <c r="I245" s="31"/>
      <c r="J245" s="59">
        <f t="shared" si="32"/>
        <v>0</v>
      </c>
      <c r="K245" s="63"/>
    </row>
    <row r="246" spans="1:11" s="3" customFormat="1" ht="15" customHeight="1">
      <c r="A246" s="24">
        <v>8</v>
      </c>
      <c r="B246" s="25" t="s">
        <v>31</v>
      </c>
      <c r="C246" s="167"/>
      <c r="D246" s="27">
        <v>232931</v>
      </c>
      <c r="E246" s="28">
        <f t="shared" si="30"/>
        <v>0</v>
      </c>
      <c r="F246" s="29">
        <v>0</v>
      </c>
      <c r="G246" s="30">
        <f t="shared" si="31"/>
        <v>0</v>
      </c>
      <c r="H246" s="31">
        <f t="shared" si="34"/>
        <v>215676.85185185182</v>
      </c>
      <c r="I246" s="31"/>
      <c r="J246" s="59">
        <f t="shared" si="32"/>
        <v>0</v>
      </c>
      <c r="K246" s="63"/>
    </row>
    <row r="247" spans="1:11" s="3" customFormat="1" ht="15" customHeight="1">
      <c r="A247" s="24">
        <v>9</v>
      </c>
      <c r="B247" s="36" t="s">
        <v>32</v>
      </c>
      <c r="C247" s="167"/>
      <c r="D247" s="27">
        <v>101534</v>
      </c>
      <c r="E247" s="28">
        <f t="shared" si="30"/>
        <v>0</v>
      </c>
      <c r="F247" s="29">
        <v>0</v>
      </c>
      <c r="G247" s="30">
        <f t="shared" si="31"/>
        <v>0</v>
      </c>
      <c r="H247" s="31">
        <f t="shared" si="34"/>
        <v>94012.962962962964</v>
      </c>
      <c r="I247" s="31"/>
      <c r="J247" s="59">
        <f t="shared" si="32"/>
        <v>0</v>
      </c>
      <c r="K247" s="63"/>
    </row>
    <row r="248" spans="1:11" s="3" customFormat="1" ht="15" customHeight="1">
      <c r="A248" s="24">
        <v>10</v>
      </c>
      <c r="B248" s="36" t="s">
        <v>33</v>
      </c>
      <c r="C248" s="208"/>
      <c r="D248" s="33">
        <v>110148</v>
      </c>
      <c r="E248" s="28">
        <f t="shared" si="30"/>
        <v>0</v>
      </c>
      <c r="F248" s="29">
        <v>0</v>
      </c>
      <c r="G248" s="30">
        <f t="shared" si="31"/>
        <v>0</v>
      </c>
      <c r="H248" s="31">
        <f t="shared" si="34"/>
        <v>101988.88888888888</v>
      </c>
      <c r="I248" s="31"/>
      <c r="J248" s="59">
        <f t="shared" si="32"/>
        <v>0</v>
      </c>
      <c r="K248" s="63"/>
    </row>
    <row r="249" spans="1:11" s="3" customFormat="1" ht="15" customHeight="1">
      <c r="A249" s="24">
        <v>11</v>
      </c>
      <c r="B249" s="121" t="s">
        <v>34</v>
      </c>
      <c r="C249" s="209">
        <v>2</v>
      </c>
      <c r="D249" s="27">
        <v>54198</v>
      </c>
      <c r="E249" s="123">
        <f t="shared" si="30"/>
        <v>108396</v>
      </c>
      <c r="F249" s="29">
        <v>0</v>
      </c>
      <c r="G249" s="125">
        <f t="shared" si="31"/>
        <v>108396</v>
      </c>
      <c r="H249" s="31">
        <f t="shared" si="34"/>
        <v>50183.333333333328</v>
      </c>
      <c r="I249" s="128"/>
      <c r="J249" s="59">
        <f t="shared" si="32"/>
        <v>100366.66666666666</v>
      </c>
      <c r="K249" s="63"/>
    </row>
    <row r="250" spans="1:11" s="3" customFormat="1" ht="15" customHeight="1">
      <c r="A250" s="24">
        <v>12</v>
      </c>
      <c r="B250" s="25" t="s">
        <v>35</v>
      </c>
      <c r="C250" s="208"/>
      <c r="D250" s="27">
        <v>49680</v>
      </c>
      <c r="E250" s="28">
        <f t="shared" si="30"/>
        <v>0</v>
      </c>
      <c r="F250" s="29">
        <v>0</v>
      </c>
      <c r="G250" s="30">
        <f t="shared" si="31"/>
        <v>0</v>
      </c>
      <c r="H250" s="31">
        <f t="shared" si="34"/>
        <v>46000</v>
      </c>
      <c r="I250" s="31"/>
      <c r="J250" s="59">
        <f t="shared" si="32"/>
        <v>0</v>
      </c>
      <c r="K250" s="63"/>
    </row>
    <row r="251" spans="1:11" s="3" customFormat="1" ht="15" customHeight="1">
      <c r="A251" s="24">
        <v>13</v>
      </c>
      <c r="B251" s="25" t="s">
        <v>36</v>
      </c>
      <c r="C251" s="208">
        <v>2</v>
      </c>
      <c r="D251" s="38">
        <v>64152</v>
      </c>
      <c r="E251" s="28">
        <f t="shared" si="30"/>
        <v>128304</v>
      </c>
      <c r="F251" s="29">
        <v>0</v>
      </c>
      <c r="G251" s="30">
        <f t="shared" si="31"/>
        <v>128304</v>
      </c>
      <c r="H251" s="31">
        <f t="shared" si="34"/>
        <v>59399.999999999993</v>
      </c>
      <c r="I251" s="31"/>
      <c r="J251" s="59">
        <f t="shared" si="32"/>
        <v>118799.99999999999</v>
      </c>
      <c r="K251" s="63"/>
    </row>
    <row r="252" spans="1:11" s="3" customFormat="1" ht="15" customHeight="1">
      <c r="A252" s="24">
        <v>14</v>
      </c>
      <c r="B252" s="121" t="s">
        <v>37</v>
      </c>
      <c r="C252" s="209">
        <v>2</v>
      </c>
      <c r="D252" s="38">
        <v>65934</v>
      </c>
      <c r="E252" s="123">
        <f t="shared" si="30"/>
        <v>131868</v>
      </c>
      <c r="F252" s="124">
        <v>0</v>
      </c>
      <c r="G252" s="125">
        <f t="shared" si="31"/>
        <v>131868</v>
      </c>
      <c r="H252" s="31">
        <f t="shared" si="34"/>
        <v>61049.999999999993</v>
      </c>
      <c r="I252" s="128"/>
      <c r="J252" s="59">
        <f t="shared" si="32"/>
        <v>122099.99999999999</v>
      </c>
      <c r="K252" s="63"/>
    </row>
    <row r="253" spans="1:11" s="3" customFormat="1" ht="15" customHeight="1">
      <c r="A253" s="24">
        <v>15</v>
      </c>
      <c r="B253" s="25" t="s">
        <v>38</v>
      </c>
      <c r="C253" s="208">
        <v>2</v>
      </c>
      <c r="D253" s="38">
        <v>76626</v>
      </c>
      <c r="E253" s="28">
        <f t="shared" si="30"/>
        <v>153252</v>
      </c>
      <c r="F253" s="29">
        <v>0</v>
      </c>
      <c r="G253" s="30">
        <f t="shared" si="31"/>
        <v>153252</v>
      </c>
      <c r="H253" s="31">
        <f t="shared" si="34"/>
        <v>70950</v>
      </c>
      <c r="I253" s="31"/>
      <c r="J253" s="59">
        <f t="shared" si="32"/>
        <v>141900</v>
      </c>
      <c r="K253" s="63"/>
    </row>
    <row r="254" spans="1:11" s="3" customFormat="1" ht="15" customHeight="1">
      <c r="A254" s="24">
        <v>16</v>
      </c>
      <c r="B254" s="25" t="s">
        <v>39</v>
      </c>
      <c r="C254" s="208"/>
      <c r="D254" s="38">
        <v>80190</v>
      </c>
      <c r="E254" s="28">
        <f t="shared" si="30"/>
        <v>0</v>
      </c>
      <c r="F254" s="29">
        <v>0</v>
      </c>
      <c r="G254" s="30">
        <f t="shared" si="31"/>
        <v>0</v>
      </c>
      <c r="H254" s="31">
        <f t="shared" si="34"/>
        <v>74250</v>
      </c>
      <c r="I254" s="31"/>
      <c r="J254" s="59">
        <f t="shared" si="32"/>
        <v>0</v>
      </c>
      <c r="K254" s="63"/>
    </row>
    <row r="255" spans="1:11" s="3" customFormat="1" ht="15" customHeight="1">
      <c r="A255" s="24">
        <v>17</v>
      </c>
      <c r="B255" s="25" t="s">
        <v>40</v>
      </c>
      <c r="C255" s="208"/>
      <c r="D255" s="38">
        <v>113832</v>
      </c>
      <c r="E255" s="28">
        <f t="shared" si="30"/>
        <v>0</v>
      </c>
      <c r="F255" s="29">
        <v>0</v>
      </c>
      <c r="G255" s="30">
        <f t="shared" si="31"/>
        <v>0</v>
      </c>
      <c r="H255" s="31">
        <f t="shared" si="34"/>
        <v>105400</v>
      </c>
      <c r="I255" s="31"/>
      <c r="J255" s="59">
        <f t="shared" si="32"/>
        <v>0</v>
      </c>
      <c r="K255" s="63"/>
    </row>
    <row r="256" spans="1:11" s="3" customFormat="1" ht="15" customHeight="1">
      <c r="A256" s="24">
        <v>18</v>
      </c>
      <c r="B256" s="121" t="s">
        <v>41</v>
      </c>
      <c r="C256" s="209"/>
      <c r="D256" s="39">
        <v>98010</v>
      </c>
      <c r="E256" s="123">
        <f t="shared" si="30"/>
        <v>0</v>
      </c>
      <c r="F256" s="124">
        <v>0.23</v>
      </c>
      <c r="G256" s="125">
        <f t="shared" si="31"/>
        <v>0</v>
      </c>
      <c r="H256" s="128">
        <f>D256/1.08*0.77</f>
        <v>69877.5</v>
      </c>
      <c r="I256" s="128"/>
      <c r="J256" s="59">
        <f t="shared" si="32"/>
        <v>0</v>
      </c>
      <c r="K256" s="63"/>
    </row>
    <row r="257" spans="1:10" s="4" customFormat="1" ht="15" customHeight="1">
      <c r="A257" s="40"/>
      <c r="B257" s="41" t="s">
        <v>42</v>
      </c>
      <c r="C257" s="210">
        <f>SUM(C239:C256)</f>
        <v>25</v>
      </c>
      <c r="D257" s="39">
        <v>205306</v>
      </c>
      <c r="E257" s="43">
        <f>SUM(E239:E256)</f>
        <v>1968577</v>
      </c>
      <c r="F257" s="43"/>
      <c r="G257" s="44">
        <f>SUM(G239:G256)</f>
        <v>1968577</v>
      </c>
      <c r="H257" s="45"/>
      <c r="I257" s="45"/>
      <c r="J257" s="64">
        <f>SUM(J239:J256)</f>
        <v>1822756.4814814816</v>
      </c>
    </row>
    <row r="258" spans="1:10" s="5" customFormat="1" ht="30" customHeight="1">
      <c r="A258" s="46"/>
      <c r="B258" s="47"/>
      <c r="C258" s="211"/>
      <c r="D258" s="39">
        <v>335661</v>
      </c>
      <c r="E258" s="49"/>
      <c r="F258" s="49"/>
      <c r="G258" s="50"/>
      <c r="J258" s="75">
        <f>J257*0.08</f>
        <v>145820.51851851854</v>
      </c>
    </row>
    <row r="259" spans="1:10" s="6" customFormat="1" ht="15" customHeight="1">
      <c r="A259" s="283" t="s">
        <v>43</v>
      </c>
      <c r="B259" s="283"/>
      <c r="C259" s="284" t="s">
        <v>44</v>
      </c>
      <c r="D259" s="284"/>
      <c r="E259" s="54"/>
      <c r="F259" s="54"/>
      <c r="G259" s="55" t="s">
        <v>45</v>
      </c>
      <c r="J259" s="76">
        <f>SUM(J257:J258)</f>
        <v>1968577</v>
      </c>
    </row>
    <row r="261" spans="1:10">
      <c r="B261" s="131" t="s">
        <v>165</v>
      </c>
      <c r="C261" s="131" t="s">
        <v>166</v>
      </c>
      <c r="D261" s="131"/>
      <c r="E261" s="131" t="s">
        <v>167</v>
      </c>
    </row>
    <row r="262" spans="1:10" ht="18.75">
      <c r="B262" s="212" t="s">
        <v>168</v>
      </c>
      <c r="C262" s="213" t="s">
        <v>166</v>
      </c>
      <c r="D262" s="214"/>
      <c r="E262" s="214"/>
      <c r="F262" s="214"/>
      <c r="G262" s="212" t="s">
        <v>167</v>
      </c>
    </row>
    <row r="267" spans="1:10" s="1" customFormat="1" ht="15" customHeight="1">
      <c r="A267" s="279" t="s">
        <v>0</v>
      </c>
      <c r="B267" s="279"/>
      <c r="C267" s="279"/>
      <c r="D267" s="279"/>
      <c r="E267" s="279"/>
      <c r="F267" s="279"/>
      <c r="G267" s="279"/>
      <c r="J267" s="71"/>
    </row>
    <row r="268" spans="1:10" s="1" customFormat="1" ht="15" customHeight="1">
      <c r="A268" s="279" t="s">
        <v>1</v>
      </c>
      <c r="B268" s="279"/>
      <c r="C268" s="279"/>
      <c r="D268" s="279"/>
      <c r="E268" s="279"/>
      <c r="F268" s="279"/>
      <c r="G268" s="279"/>
      <c r="J268" s="71"/>
    </row>
    <row r="269" spans="1:10" s="1" customFormat="1" ht="15" customHeight="1">
      <c r="A269" s="279" t="s">
        <v>2</v>
      </c>
      <c r="B269" s="279"/>
      <c r="C269" s="279"/>
      <c r="D269" s="279"/>
      <c r="E269" s="279"/>
      <c r="F269" s="279"/>
      <c r="G269" s="279"/>
      <c r="J269" s="71"/>
    </row>
    <row r="270" spans="1:10" s="1" customFormat="1" ht="15" customHeight="1">
      <c r="A270" s="279" t="s">
        <v>4</v>
      </c>
      <c r="B270" s="279"/>
      <c r="C270" s="279"/>
      <c r="D270" s="279"/>
      <c r="E270" s="279"/>
      <c r="F270" s="279"/>
      <c r="G270" s="279"/>
      <c r="J270" s="71"/>
    </row>
    <row r="271" spans="1:10" s="1" customFormat="1" ht="15" customHeight="1">
      <c r="A271" s="280" t="s">
        <v>6</v>
      </c>
      <c r="B271" s="280"/>
      <c r="C271" s="280"/>
      <c r="D271" s="280"/>
      <c r="E271" s="280"/>
      <c r="F271" s="280"/>
      <c r="G271" s="280"/>
      <c r="J271" s="71"/>
    </row>
    <row r="272" spans="1:10" s="2" customFormat="1" ht="15" customHeight="1">
      <c r="A272" s="9"/>
      <c r="B272" s="9"/>
      <c r="C272" s="281" t="s">
        <v>175</v>
      </c>
      <c r="D272" s="281"/>
      <c r="E272" s="281"/>
      <c r="F272" s="281"/>
      <c r="G272" s="281"/>
      <c r="J272" s="72"/>
    </row>
    <row r="273" spans="1:11" s="1" customFormat="1" ht="15" customHeight="1">
      <c r="A273" s="11" t="s">
        <v>8</v>
      </c>
      <c r="B273" s="12"/>
      <c r="C273" s="202"/>
      <c r="D273" s="286"/>
      <c r="E273" s="286"/>
      <c r="F273" s="286"/>
      <c r="G273" s="286"/>
      <c r="H273" s="68"/>
      <c r="I273" s="68"/>
      <c r="J273" s="71"/>
    </row>
    <row r="274" spans="1:11" s="1" customFormat="1" ht="15" customHeight="1">
      <c r="A274" s="11" t="s">
        <v>9</v>
      </c>
      <c r="B274" s="286" t="s">
        <v>179</v>
      </c>
      <c r="C274" s="286"/>
      <c r="D274" s="286"/>
      <c r="E274" s="286"/>
      <c r="F274" s="11"/>
      <c r="G274" s="16"/>
      <c r="H274" s="11"/>
      <c r="I274" s="11"/>
      <c r="J274" s="80"/>
      <c r="K274" s="74"/>
    </row>
    <row r="275" spans="1:11" s="1" customFormat="1" ht="15" customHeight="1">
      <c r="A275" s="11" t="s">
        <v>11</v>
      </c>
      <c r="B275" s="216"/>
      <c r="C275" s="216"/>
      <c r="D275" s="216"/>
      <c r="E275" s="216"/>
      <c r="F275" s="18"/>
      <c r="G275" s="19"/>
      <c r="H275" s="69"/>
      <c r="I275" s="69"/>
      <c r="J275" s="73"/>
    </row>
    <row r="276" spans="1:11" s="1" customFormat="1" ht="15" customHeight="1">
      <c r="A276" s="190" t="s">
        <v>14</v>
      </c>
      <c r="B276" s="190" t="s">
        <v>16</v>
      </c>
      <c r="C276" s="203" t="s">
        <v>17</v>
      </c>
      <c r="D276" s="191" t="s">
        <v>18</v>
      </c>
      <c r="E276" s="192" t="s">
        <v>19</v>
      </c>
      <c r="F276" s="192" t="s">
        <v>20</v>
      </c>
      <c r="G276" s="190" t="s">
        <v>21</v>
      </c>
      <c r="J276" s="71"/>
    </row>
    <row r="277" spans="1:11" s="3" customFormat="1" ht="15" customHeight="1">
      <c r="A277" s="24">
        <v>1</v>
      </c>
      <c r="B277" s="25" t="s">
        <v>23</v>
      </c>
      <c r="C277" s="167">
        <v>10</v>
      </c>
      <c r="D277" s="27">
        <v>79305</v>
      </c>
      <c r="E277" s="28">
        <f t="shared" ref="E277:E294" si="35">D277*C277</f>
        <v>793050</v>
      </c>
      <c r="F277" s="29">
        <v>0</v>
      </c>
      <c r="G277" s="30">
        <f t="shared" ref="G277:G294" si="36">E277-E277*F277</f>
        <v>793050</v>
      </c>
      <c r="H277" s="31">
        <f>D277/1.08</f>
        <v>73430.555555555547</v>
      </c>
      <c r="I277" s="31"/>
      <c r="J277" s="59">
        <f t="shared" ref="J277:J294" si="37">H277*C277</f>
        <v>734305.5555555555</v>
      </c>
      <c r="K277" s="63"/>
    </row>
    <row r="278" spans="1:11" s="3" customFormat="1" ht="15" customHeight="1">
      <c r="A278" s="24">
        <v>2</v>
      </c>
      <c r="B278" s="25" t="s">
        <v>25</v>
      </c>
      <c r="C278" s="204">
        <v>10</v>
      </c>
      <c r="D278" s="27">
        <v>128591</v>
      </c>
      <c r="E278" s="28">
        <f t="shared" si="35"/>
        <v>1285910</v>
      </c>
      <c r="F278" s="29">
        <v>0</v>
      </c>
      <c r="G278" s="30">
        <f t="shared" si="36"/>
        <v>1285910</v>
      </c>
      <c r="H278" s="31">
        <f t="shared" ref="H278:H280" si="38">D278/1.08</f>
        <v>119065.74074074073</v>
      </c>
      <c r="I278" s="31"/>
      <c r="J278" s="59">
        <f t="shared" si="37"/>
        <v>1190657.4074074072</v>
      </c>
      <c r="K278" s="63"/>
    </row>
    <row r="279" spans="1:11" s="3" customFormat="1" ht="15" customHeight="1">
      <c r="A279" s="24">
        <v>3</v>
      </c>
      <c r="B279" s="25" t="s">
        <v>26</v>
      </c>
      <c r="C279" s="205"/>
      <c r="D279" s="27">
        <v>60043</v>
      </c>
      <c r="E279" s="28">
        <f t="shared" si="35"/>
        <v>0</v>
      </c>
      <c r="F279" s="29">
        <v>0</v>
      </c>
      <c r="G279" s="30">
        <f t="shared" si="36"/>
        <v>0</v>
      </c>
      <c r="H279" s="31">
        <f t="shared" si="38"/>
        <v>55595.370370370365</v>
      </c>
      <c r="I279" s="31"/>
      <c r="J279" s="59">
        <f t="shared" si="37"/>
        <v>0</v>
      </c>
      <c r="K279" s="63"/>
    </row>
    <row r="280" spans="1:11" s="3" customFormat="1" ht="15" customHeight="1">
      <c r="A280" s="24">
        <v>4</v>
      </c>
      <c r="B280" s="25" t="s">
        <v>27</v>
      </c>
      <c r="C280" s="206"/>
      <c r="D280" s="27">
        <v>115781</v>
      </c>
      <c r="E280" s="28">
        <f t="shared" si="35"/>
        <v>0</v>
      </c>
      <c r="F280" s="29">
        <v>0</v>
      </c>
      <c r="G280" s="30">
        <f t="shared" si="36"/>
        <v>0</v>
      </c>
      <c r="H280" s="31">
        <f t="shared" si="38"/>
        <v>107204.62962962962</v>
      </c>
      <c r="I280" s="31"/>
      <c r="J280" s="59">
        <f t="shared" si="37"/>
        <v>0</v>
      </c>
      <c r="K280" s="63"/>
    </row>
    <row r="281" spans="1:11" s="3" customFormat="1" ht="15" customHeight="1">
      <c r="A281" s="24">
        <v>5</v>
      </c>
      <c r="B281" s="121" t="s">
        <v>28</v>
      </c>
      <c r="C281" s="209"/>
      <c r="D281" s="33">
        <v>119943</v>
      </c>
      <c r="E281" s="123">
        <f t="shared" si="35"/>
        <v>0</v>
      </c>
      <c r="F281" s="124">
        <v>0.25</v>
      </c>
      <c r="G281" s="125">
        <f t="shared" si="36"/>
        <v>0</v>
      </c>
      <c r="H281" s="128">
        <f>D281/1.08*0.75</f>
        <v>83293.75</v>
      </c>
      <c r="I281" s="31"/>
      <c r="J281" s="59">
        <f t="shared" si="37"/>
        <v>0</v>
      </c>
      <c r="K281" s="63"/>
    </row>
    <row r="282" spans="1:11" s="3" customFormat="1" ht="15" customHeight="1">
      <c r="A282" s="24">
        <v>6</v>
      </c>
      <c r="B282" s="25" t="s">
        <v>29</v>
      </c>
      <c r="C282" s="167"/>
      <c r="D282" s="27">
        <v>94810</v>
      </c>
      <c r="E282" s="28">
        <f t="shared" si="35"/>
        <v>0</v>
      </c>
      <c r="F282" s="29">
        <v>0</v>
      </c>
      <c r="G282" s="30">
        <f t="shared" si="36"/>
        <v>0</v>
      </c>
      <c r="H282" s="31">
        <f t="shared" ref="H282:H293" si="39">D282/1.08</f>
        <v>87787.037037037036</v>
      </c>
      <c r="I282" s="31"/>
      <c r="J282" s="59">
        <f t="shared" si="37"/>
        <v>0</v>
      </c>
      <c r="K282" s="63"/>
    </row>
    <row r="283" spans="1:11" s="3" customFormat="1" ht="15" customHeight="1">
      <c r="A283" s="24">
        <v>7</v>
      </c>
      <c r="B283" s="25" t="s">
        <v>30</v>
      </c>
      <c r="C283" s="207"/>
      <c r="D283" s="27">
        <v>141396</v>
      </c>
      <c r="E283" s="28">
        <f t="shared" si="35"/>
        <v>0</v>
      </c>
      <c r="F283" s="29">
        <v>0</v>
      </c>
      <c r="G283" s="30">
        <f t="shared" si="36"/>
        <v>0</v>
      </c>
      <c r="H283" s="31">
        <f t="shared" si="39"/>
        <v>130922.22222222222</v>
      </c>
      <c r="I283" s="31"/>
      <c r="J283" s="59">
        <f t="shared" si="37"/>
        <v>0</v>
      </c>
      <c r="K283" s="63"/>
    </row>
    <row r="284" spans="1:11" s="3" customFormat="1" ht="15" customHeight="1">
      <c r="A284" s="24">
        <v>8</v>
      </c>
      <c r="B284" s="25" t="s">
        <v>31</v>
      </c>
      <c r="C284" s="167"/>
      <c r="D284" s="27">
        <v>232931</v>
      </c>
      <c r="E284" s="28">
        <f t="shared" si="35"/>
        <v>0</v>
      </c>
      <c r="F284" s="29">
        <v>0</v>
      </c>
      <c r="G284" s="30">
        <f t="shared" si="36"/>
        <v>0</v>
      </c>
      <c r="H284" s="31">
        <f t="shared" si="39"/>
        <v>215676.85185185182</v>
      </c>
      <c r="I284" s="31"/>
      <c r="J284" s="59">
        <f t="shared" si="37"/>
        <v>0</v>
      </c>
      <c r="K284" s="63"/>
    </row>
    <row r="285" spans="1:11" s="3" customFormat="1" ht="15" customHeight="1">
      <c r="A285" s="24">
        <v>9</v>
      </c>
      <c r="B285" s="36" t="s">
        <v>32</v>
      </c>
      <c r="C285" s="167"/>
      <c r="D285" s="27">
        <v>101534</v>
      </c>
      <c r="E285" s="28">
        <f t="shared" si="35"/>
        <v>0</v>
      </c>
      <c r="F285" s="29">
        <v>0</v>
      </c>
      <c r="G285" s="30">
        <f t="shared" si="36"/>
        <v>0</v>
      </c>
      <c r="H285" s="31">
        <f t="shared" si="39"/>
        <v>94012.962962962964</v>
      </c>
      <c r="I285" s="31"/>
      <c r="J285" s="59">
        <f t="shared" si="37"/>
        <v>0</v>
      </c>
      <c r="K285" s="63"/>
    </row>
    <row r="286" spans="1:11" s="3" customFormat="1" ht="15" customHeight="1">
      <c r="A286" s="24">
        <v>10</v>
      </c>
      <c r="B286" s="36" t="s">
        <v>33</v>
      </c>
      <c r="C286" s="208"/>
      <c r="D286" s="33">
        <v>110148</v>
      </c>
      <c r="E286" s="28">
        <f t="shared" si="35"/>
        <v>0</v>
      </c>
      <c r="F286" s="29">
        <v>0</v>
      </c>
      <c r="G286" s="30">
        <f t="shared" si="36"/>
        <v>0</v>
      </c>
      <c r="H286" s="31">
        <f t="shared" si="39"/>
        <v>101988.88888888888</v>
      </c>
      <c r="I286" s="31"/>
      <c r="J286" s="59">
        <f t="shared" si="37"/>
        <v>0</v>
      </c>
      <c r="K286" s="63"/>
    </row>
    <row r="287" spans="1:11" s="3" customFormat="1" ht="15" customHeight="1">
      <c r="A287" s="24">
        <v>11</v>
      </c>
      <c r="B287" s="121" t="s">
        <v>34</v>
      </c>
      <c r="C287" s="209"/>
      <c r="D287" s="27">
        <v>54198</v>
      </c>
      <c r="E287" s="123">
        <f t="shared" si="35"/>
        <v>0</v>
      </c>
      <c r="F287" s="29">
        <v>0</v>
      </c>
      <c r="G287" s="125">
        <f t="shared" si="36"/>
        <v>0</v>
      </c>
      <c r="H287" s="31">
        <f t="shared" si="39"/>
        <v>50183.333333333328</v>
      </c>
      <c r="I287" s="128"/>
      <c r="J287" s="59">
        <f t="shared" si="37"/>
        <v>0</v>
      </c>
      <c r="K287" s="63"/>
    </row>
    <row r="288" spans="1:11" s="3" customFormat="1" ht="15" customHeight="1">
      <c r="A288" s="24">
        <v>12</v>
      </c>
      <c r="B288" s="25" t="s">
        <v>35</v>
      </c>
      <c r="C288" s="208"/>
      <c r="D288" s="27">
        <v>49680</v>
      </c>
      <c r="E288" s="28">
        <f t="shared" si="35"/>
        <v>0</v>
      </c>
      <c r="F288" s="29">
        <v>0</v>
      </c>
      <c r="G288" s="30">
        <f t="shared" si="36"/>
        <v>0</v>
      </c>
      <c r="H288" s="31">
        <f t="shared" si="39"/>
        <v>46000</v>
      </c>
      <c r="I288" s="31"/>
      <c r="J288" s="59">
        <f t="shared" si="37"/>
        <v>0</v>
      </c>
      <c r="K288" s="63"/>
    </row>
    <row r="289" spans="1:11" s="3" customFormat="1" ht="15" customHeight="1">
      <c r="A289" s="24">
        <v>13</v>
      </c>
      <c r="B289" s="25" t="s">
        <v>36</v>
      </c>
      <c r="C289" s="208"/>
      <c r="D289" s="38">
        <v>64152</v>
      </c>
      <c r="E289" s="28">
        <f t="shared" si="35"/>
        <v>0</v>
      </c>
      <c r="F289" s="29">
        <v>0</v>
      </c>
      <c r="G289" s="30">
        <f t="shared" si="36"/>
        <v>0</v>
      </c>
      <c r="H289" s="31">
        <f t="shared" si="39"/>
        <v>59399.999999999993</v>
      </c>
      <c r="I289" s="31"/>
      <c r="J289" s="59">
        <f t="shared" si="37"/>
        <v>0</v>
      </c>
      <c r="K289" s="63"/>
    </row>
    <row r="290" spans="1:11" s="3" customFormat="1" ht="15" customHeight="1">
      <c r="A290" s="24">
        <v>14</v>
      </c>
      <c r="B290" s="121" t="s">
        <v>37</v>
      </c>
      <c r="C290" s="209"/>
      <c r="D290" s="38">
        <v>65934</v>
      </c>
      <c r="E290" s="123">
        <f t="shared" si="35"/>
        <v>0</v>
      </c>
      <c r="F290" s="124">
        <v>0</v>
      </c>
      <c r="G290" s="125">
        <f t="shared" si="36"/>
        <v>0</v>
      </c>
      <c r="H290" s="31">
        <f t="shared" si="39"/>
        <v>61049.999999999993</v>
      </c>
      <c r="I290" s="128"/>
      <c r="J290" s="59">
        <f t="shared" si="37"/>
        <v>0</v>
      </c>
      <c r="K290" s="63"/>
    </row>
    <row r="291" spans="1:11" s="3" customFormat="1" ht="15" customHeight="1">
      <c r="A291" s="24">
        <v>15</v>
      </c>
      <c r="B291" s="25" t="s">
        <v>38</v>
      </c>
      <c r="C291" s="208"/>
      <c r="D291" s="38">
        <v>76626</v>
      </c>
      <c r="E291" s="28">
        <f t="shared" si="35"/>
        <v>0</v>
      </c>
      <c r="F291" s="29">
        <v>0</v>
      </c>
      <c r="G291" s="30">
        <f t="shared" si="36"/>
        <v>0</v>
      </c>
      <c r="H291" s="31">
        <f t="shared" si="39"/>
        <v>70950</v>
      </c>
      <c r="I291" s="31"/>
      <c r="J291" s="59">
        <f t="shared" si="37"/>
        <v>0</v>
      </c>
      <c r="K291" s="63"/>
    </row>
    <row r="292" spans="1:11" s="3" customFormat="1" ht="15" customHeight="1">
      <c r="A292" s="24">
        <v>16</v>
      </c>
      <c r="B292" s="25" t="s">
        <v>39</v>
      </c>
      <c r="C292" s="208"/>
      <c r="D292" s="38">
        <v>80190</v>
      </c>
      <c r="E292" s="28">
        <f t="shared" si="35"/>
        <v>0</v>
      </c>
      <c r="F292" s="29">
        <v>0</v>
      </c>
      <c r="G292" s="30">
        <f t="shared" si="36"/>
        <v>0</v>
      </c>
      <c r="H292" s="31">
        <f t="shared" si="39"/>
        <v>74250</v>
      </c>
      <c r="I292" s="31"/>
      <c r="J292" s="59">
        <f t="shared" si="37"/>
        <v>0</v>
      </c>
      <c r="K292" s="63"/>
    </row>
    <row r="293" spans="1:11" s="3" customFormat="1" ht="15" customHeight="1">
      <c r="A293" s="24">
        <v>17</v>
      </c>
      <c r="B293" s="25" t="s">
        <v>40</v>
      </c>
      <c r="C293" s="208"/>
      <c r="D293" s="38">
        <v>113832</v>
      </c>
      <c r="E293" s="28">
        <f t="shared" si="35"/>
        <v>0</v>
      </c>
      <c r="F293" s="29">
        <v>0</v>
      </c>
      <c r="G293" s="30">
        <f t="shared" si="36"/>
        <v>0</v>
      </c>
      <c r="H293" s="31">
        <f t="shared" si="39"/>
        <v>105400</v>
      </c>
      <c r="I293" s="31"/>
      <c r="J293" s="59">
        <f t="shared" si="37"/>
        <v>0</v>
      </c>
      <c r="K293" s="63"/>
    </row>
    <row r="294" spans="1:11" s="3" customFormat="1" ht="15" customHeight="1">
      <c r="A294" s="24">
        <v>18</v>
      </c>
      <c r="B294" s="121" t="s">
        <v>41</v>
      </c>
      <c r="C294" s="209"/>
      <c r="D294" s="39">
        <v>98010</v>
      </c>
      <c r="E294" s="123">
        <f t="shared" si="35"/>
        <v>0</v>
      </c>
      <c r="F294" s="124">
        <v>0.23</v>
      </c>
      <c r="G294" s="125">
        <f t="shared" si="36"/>
        <v>0</v>
      </c>
      <c r="H294" s="128">
        <f>D294/1.08*0.77</f>
        <v>69877.5</v>
      </c>
      <c r="I294" s="128"/>
      <c r="J294" s="59">
        <f t="shared" si="37"/>
        <v>0</v>
      </c>
      <c r="K294" s="63"/>
    </row>
    <row r="295" spans="1:11" s="4" customFormat="1" ht="15" customHeight="1">
      <c r="A295" s="40"/>
      <c r="B295" s="41" t="s">
        <v>42</v>
      </c>
      <c r="C295" s="210">
        <f>SUM(C277:C294)</f>
        <v>20</v>
      </c>
      <c r="D295" s="39">
        <v>205306</v>
      </c>
      <c r="E295" s="43">
        <f>SUM(E277:E294)</f>
        <v>2078960</v>
      </c>
      <c r="F295" s="43"/>
      <c r="G295" s="44">
        <f>SUM(G277:G294)</f>
        <v>2078960</v>
      </c>
      <c r="H295" s="45"/>
      <c r="I295" s="45"/>
      <c r="J295" s="64">
        <f>SUM(J277:J294)</f>
        <v>1924962.9629629627</v>
      </c>
    </row>
    <row r="296" spans="1:11" s="5" customFormat="1" ht="30" customHeight="1">
      <c r="A296" s="46"/>
      <c r="B296" s="47"/>
      <c r="C296" s="211"/>
      <c r="D296" s="39">
        <v>335661</v>
      </c>
      <c r="E296" s="49"/>
      <c r="F296" s="49"/>
      <c r="G296" s="50"/>
      <c r="J296" s="75">
        <f>J295*0.08</f>
        <v>153997.03703703702</v>
      </c>
    </row>
    <row r="297" spans="1:11" s="6" customFormat="1" ht="15" customHeight="1">
      <c r="A297" s="283" t="s">
        <v>43</v>
      </c>
      <c r="B297" s="283"/>
      <c r="C297" s="284" t="s">
        <v>44</v>
      </c>
      <c r="D297" s="284"/>
      <c r="E297" s="54"/>
      <c r="F297" s="54"/>
      <c r="G297" s="55" t="s">
        <v>45</v>
      </c>
      <c r="J297" s="76">
        <f>SUM(J295:J296)</f>
        <v>2078959.9999999998</v>
      </c>
    </row>
    <row r="299" spans="1:11">
      <c r="B299" s="131" t="s">
        <v>165</v>
      </c>
      <c r="C299" s="131" t="s">
        <v>166</v>
      </c>
      <c r="D299" s="131"/>
      <c r="E299" s="131" t="s">
        <v>167</v>
      </c>
    </row>
    <row r="300" spans="1:11" ht="18.75">
      <c r="B300" s="212" t="s">
        <v>168</v>
      </c>
      <c r="C300" s="213" t="s">
        <v>166</v>
      </c>
      <c r="D300" s="214"/>
      <c r="E300" s="214"/>
      <c r="F300" s="214"/>
      <c r="G300" s="212" t="s">
        <v>167</v>
      </c>
    </row>
    <row r="305" spans="1:11" s="1" customFormat="1" ht="15" customHeight="1">
      <c r="A305" s="279" t="s">
        <v>0</v>
      </c>
      <c r="B305" s="279"/>
      <c r="C305" s="279"/>
      <c r="D305" s="279"/>
      <c r="E305" s="279"/>
      <c r="F305" s="279"/>
      <c r="G305" s="279"/>
      <c r="J305" s="71"/>
    </row>
    <row r="306" spans="1:11" s="1" customFormat="1" ht="15" customHeight="1">
      <c r="A306" s="279" t="s">
        <v>1</v>
      </c>
      <c r="B306" s="279"/>
      <c r="C306" s="279"/>
      <c r="D306" s="279"/>
      <c r="E306" s="279"/>
      <c r="F306" s="279"/>
      <c r="G306" s="279"/>
      <c r="J306" s="71"/>
    </row>
    <row r="307" spans="1:11" s="1" customFormat="1" ht="15" customHeight="1">
      <c r="A307" s="279" t="s">
        <v>2</v>
      </c>
      <c r="B307" s="279"/>
      <c r="C307" s="279"/>
      <c r="D307" s="279"/>
      <c r="E307" s="279"/>
      <c r="F307" s="279"/>
      <c r="G307" s="279"/>
      <c r="J307" s="71"/>
    </row>
    <row r="308" spans="1:11" s="1" customFormat="1" ht="15" customHeight="1">
      <c r="A308" s="279" t="s">
        <v>4</v>
      </c>
      <c r="B308" s="279"/>
      <c r="C308" s="279"/>
      <c r="D308" s="279"/>
      <c r="E308" s="279"/>
      <c r="F308" s="279"/>
      <c r="G308" s="279"/>
      <c r="J308" s="71"/>
    </row>
    <row r="309" spans="1:11" s="1" customFormat="1" ht="15" customHeight="1">
      <c r="A309" s="280" t="s">
        <v>6</v>
      </c>
      <c r="B309" s="280"/>
      <c r="C309" s="280"/>
      <c r="D309" s="280"/>
      <c r="E309" s="280"/>
      <c r="F309" s="280"/>
      <c r="G309" s="280"/>
      <c r="J309" s="71"/>
    </row>
    <row r="310" spans="1:11" s="2" customFormat="1" ht="15" customHeight="1">
      <c r="A310" s="9"/>
      <c r="B310" s="9"/>
      <c r="C310" s="281" t="s">
        <v>180</v>
      </c>
      <c r="D310" s="281"/>
      <c r="E310" s="281"/>
      <c r="F310" s="281"/>
      <c r="G310" s="281"/>
      <c r="J310" s="72"/>
    </row>
    <row r="311" spans="1:11" s="1" customFormat="1" ht="15" customHeight="1">
      <c r="A311" s="11" t="s">
        <v>8</v>
      </c>
      <c r="B311" s="12"/>
      <c r="C311" s="202"/>
      <c r="D311" s="286"/>
      <c r="E311" s="286"/>
      <c r="F311" s="286"/>
      <c r="G311" s="286"/>
      <c r="H311" s="68"/>
      <c r="I311" s="68"/>
      <c r="J311" s="71"/>
    </row>
    <row r="312" spans="1:11" s="1" customFormat="1" ht="15" customHeight="1">
      <c r="A312" s="11" t="s">
        <v>9</v>
      </c>
      <c r="B312" s="286" t="s">
        <v>181</v>
      </c>
      <c r="C312" s="286"/>
      <c r="D312" s="286"/>
      <c r="E312" s="286"/>
      <c r="F312" s="11"/>
      <c r="G312" s="16"/>
      <c r="H312" s="11"/>
      <c r="I312" s="11"/>
      <c r="J312" s="80"/>
      <c r="K312" s="74"/>
    </row>
    <row r="313" spans="1:11" s="1" customFormat="1" ht="15" customHeight="1">
      <c r="A313" s="11" t="s">
        <v>11</v>
      </c>
      <c r="B313" s="216"/>
      <c r="C313" s="216"/>
      <c r="D313" s="216"/>
      <c r="E313" s="216"/>
      <c r="F313" s="18"/>
      <c r="G313" s="19"/>
      <c r="H313" s="69"/>
      <c r="I313" s="69"/>
      <c r="J313" s="73"/>
    </row>
    <row r="314" spans="1:11" s="1" customFormat="1" ht="15" customHeight="1">
      <c r="A314" s="190" t="s">
        <v>14</v>
      </c>
      <c r="B314" s="190" t="s">
        <v>16</v>
      </c>
      <c r="C314" s="203" t="s">
        <v>17</v>
      </c>
      <c r="D314" s="191" t="s">
        <v>18</v>
      </c>
      <c r="E314" s="192" t="s">
        <v>19</v>
      </c>
      <c r="F314" s="192" t="s">
        <v>20</v>
      </c>
      <c r="G314" s="190" t="s">
        <v>21</v>
      </c>
      <c r="J314" s="71"/>
    </row>
    <row r="315" spans="1:11" s="3" customFormat="1" ht="15" customHeight="1">
      <c r="A315" s="24">
        <v>1</v>
      </c>
      <c r="B315" s="25" t="s">
        <v>23</v>
      </c>
      <c r="C315" s="167">
        <v>10</v>
      </c>
      <c r="D315" s="27">
        <v>79305</v>
      </c>
      <c r="E315" s="28">
        <f t="shared" ref="E315:E332" si="40">D315*C315</f>
        <v>793050</v>
      </c>
      <c r="F315" s="29">
        <v>0</v>
      </c>
      <c r="G315" s="30">
        <f t="shared" ref="G315:G332" si="41">E315-E315*F315</f>
        <v>793050</v>
      </c>
      <c r="H315" s="31">
        <f>D315/1.08</f>
        <v>73430.555555555547</v>
      </c>
      <c r="I315" s="31"/>
      <c r="J315" s="59">
        <f t="shared" ref="J315:J332" si="42">H315*C315</f>
        <v>734305.5555555555</v>
      </c>
      <c r="K315" s="63"/>
    </row>
    <row r="316" spans="1:11" s="3" customFormat="1" ht="15" customHeight="1">
      <c r="A316" s="24">
        <v>2</v>
      </c>
      <c r="B316" s="25" t="s">
        <v>25</v>
      </c>
      <c r="C316" s="204">
        <v>5</v>
      </c>
      <c r="D316" s="27">
        <v>128591</v>
      </c>
      <c r="E316" s="28">
        <f t="shared" si="40"/>
        <v>642955</v>
      </c>
      <c r="F316" s="29">
        <v>0</v>
      </c>
      <c r="G316" s="30">
        <f t="shared" si="41"/>
        <v>642955</v>
      </c>
      <c r="H316" s="31">
        <f t="shared" ref="H316:H318" si="43">D316/1.08</f>
        <v>119065.74074074073</v>
      </c>
      <c r="I316" s="31"/>
      <c r="J316" s="59">
        <f t="shared" si="42"/>
        <v>595328.70370370359</v>
      </c>
      <c r="K316" s="63"/>
    </row>
    <row r="317" spans="1:11" s="3" customFormat="1" ht="15" customHeight="1">
      <c r="A317" s="24">
        <v>3</v>
      </c>
      <c r="B317" s="25" t="s">
        <v>26</v>
      </c>
      <c r="C317" s="205"/>
      <c r="D317" s="27">
        <v>60043</v>
      </c>
      <c r="E317" s="28">
        <f t="shared" si="40"/>
        <v>0</v>
      </c>
      <c r="F317" s="29">
        <v>0</v>
      </c>
      <c r="G317" s="30">
        <f t="shared" si="41"/>
        <v>0</v>
      </c>
      <c r="H317" s="31">
        <f t="shared" si="43"/>
        <v>55595.370370370365</v>
      </c>
      <c r="I317" s="31"/>
      <c r="J317" s="59">
        <f t="shared" si="42"/>
        <v>0</v>
      </c>
      <c r="K317" s="63"/>
    </row>
    <row r="318" spans="1:11" s="3" customFormat="1" ht="15" customHeight="1">
      <c r="A318" s="24">
        <v>4</v>
      </c>
      <c r="B318" s="25" t="s">
        <v>27</v>
      </c>
      <c r="C318" s="206"/>
      <c r="D318" s="27">
        <v>115781</v>
      </c>
      <c r="E318" s="28">
        <f t="shared" si="40"/>
        <v>0</v>
      </c>
      <c r="F318" s="29">
        <v>0</v>
      </c>
      <c r="G318" s="30">
        <f t="shared" si="41"/>
        <v>0</v>
      </c>
      <c r="H318" s="31">
        <f t="shared" si="43"/>
        <v>107204.62962962962</v>
      </c>
      <c r="I318" s="31"/>
      <c r="J318" s="59">
        <f t="shared" si="42"/>
        <v>0</v>
      </c>
      <c r="K318" s="63"/>
    </row>
    <row r="319" spans="1:11" s="3" customFormat="1" ht="15" customHeight="1">
      <c r="A319" s="24">
        <v>5</v>
      </c>
      <c r="B319" s="121" t="s">
        <v>28</v>
      </c>
      <c r="C319" s="209">
        <v>3</v>
      </c>
      <c r="D319" s="33">
        <v>119943</v>
      </c>
      <c r="E319" s="123">
        <f t="shared" si="40"/>
        <v>359829</v>
      </c>
      <c r="F319" s="124">
        <v>0.25</v>
      </c>
      <c r="G319" s="125">
        <f t="shared" si="41"/>
        <v>269871.75</v>
      </c>
      <c r="H319" s="128">
        <f>D319/1.08*0.75</f>
        <v>83293.75</v>
      </c>
      <c r="I319" s="31"/>
      <c r="J319" s="59">
        <f t="shared" si="42"/>
        <v>249881.25</v>
      </c>
      <c r="K319" s="63"/>
    </row>
    <row r="320" spans="1:11" s="3" customFormat="1" ht="15" customHeight="1">
      <c r="A320" s="24">
        <v>6</v>
      </c>
      <c r="B320" s="25" t="s">
        <v>29</v>
      </c>
      <c r="C320" s="167"/>
      <c r="D320" s="27">
        <v>94810</v>
      </c>
      <c r="E320" s="28">
        <f t="shared" si="40"/>
        <v>0</v>
      </c>
      <c r="F320" s="29">
        <v>0</v>
      </c>
      <c r="G320" s="30">
        <f t="shared" si="41"/>
        <v>0</v>
      </c>
      <c r="H320" s="31">
        <f t="shared" ref="H320:H331" si="44">D320/1.08</f>
        <v>87787.037037037036</v>
      </c>
      <c r="I320" s="31"/>
      <c r="J320" s="59">
        <f t="shared" si="42"/>
        <v>0</v>
      </c>
      <c r="K320" s="63"/>
    </row>
    <row r="321" spans="1:11" s="3" customFormat="1" ht="15" customHeight="1">
      <c r="A321" s="24">
        <v>7</v>
      </c>
      <c r="B321" s="25" t="s">
        <v>30</v>
      </c>
      <c r="C321" s="207"/>
      <c r="D321" s="27">
        <v>141396</v>
      </c>
      <c r="E321" s="28">
        <f t="shared" si="40"/>
        <v>0</v>
      </c>
      <c r="F321" s="29">
        <v>0</v>
      </c>
      <c r="G321" s="30">
        <f t="shared" si="41"/>
        <v>0</v>
      </c>
      <c r="H321" s="31">
        <f t="shared" si="44"/>
        <v>130922.22222222222</v>
      </c>
      <c r="I321" s="31"/>
      <c r="J321" s="59">
        <f t="shared" si="42"/>
        <v>0</v>
      </c>
      <c r="K321" s="63"/>
    </row>
    <row r="322" spans="1:11" s="3" customFormat="1" ht="15" customHeight="1">
      <c r="A322" s="24">
        <v>8</v>
      </c>
      <c r="B322" s="25" t="s">
        <v>31</v>
      </c>
      <c r="C322" s="167"/>
      <c r="D322" s="27">
        <v>232931</v>
      </c>
      <c r="E322" s="28">
        <f t="shared" si="40"/>
        <v>0</v>
      </c>
      <c r="F322" s="29">
        <v>0</v>
      </c>
      <c r="G322" s="30">
        <f t="shared" si="41"/>
        <v>0</v>
      </c>
      <c r="H322" s="31">
        <f t="shared" si="44"/>
        <v>215676.85185185182</v>
      </c>
      <c r="I322" s="31"/>
      <c r="J322" s="59">
        <f t="shared" si="42"/>
        <v>0</v>
      </c>
      <c r="K322" s="63"/>
    </row>
    <row r="323" spans="1:11" s="3" customFormat="1" ht="15" customHeight="1">
      <c r="A323" s="24">
        <v>9</v>
      </c>
      <c r="B323" s="36" t="s">
        <v>32</v>
      </c>
      <c r="C323" s="167"/>
      <c r="D323" s="27">
        <v>101534</v>
      </c>
      <c r="E323" s="28">
        <f t="shared" si="40"/>
        <v>0</v>
      </c>
      <c r="F323" s="29">
        <v>0</v>
      </c>
      <c r="G323" s="30">
        <f t="shared" si="41"/>
        <v>0</v>
      </c>
      <c r="H323" s="31">
        <f t="shared" si="44"/>
        <v>94012.962962962964</v>
      </c>
      <c r="I323" s="31"/>
      <c r="J323" s="59">
        <f t="shared" si="42"/>
        <v>0</v>
      </c>
      <c r="K323" s="63"/>
    </row>
    <row r="324" spans="1:11" s="3" customFormat="1" ht="15" customHeight="1">
      <c r="A324" s="24">
        <v>10</v>
      </c>
      <c r="B324" s="36" t="s">
        <v>33</v>
      </c>
      <c r="C324" s="208"/>
      <c r="D324" s="33">
        <v>110148</v>
      </c>
      <c r="E324" s="28">
        <f t="shared" si="40"/>
        <v>0</v>
      </c>
      <c r="F324" s="29">
        <v>0</v>
      </c>
      <c r="G324" s="30">
        <f t="shared" si="41"/>
        <v>0</v>
      </c>
      <c r="H324" s="31">
        <f t="shared" si="44"/>
        <v>101988.88888888888</v>
      </c>
      <c r="I324" s="31"/>
      <c r="J324" s="59">
        <f t="shared" si="42"/>
        <v>0</v>
      </c>
      <c r="K324" s="63"/>
    </row>
    <row r="325" spans="1:11" s="3" customFormat="1" ht="15" customHeight="1">
      <c r="A325" s="24">
        <v>11</v>
      </c>
      <c r="B325" s="121" t="s">
        <v>34</v>
      </c>
      <c r="C325" s="209">
        <v>5</v>
      </c>
      <c r="D325" s="27">
        <v>54198</v>
      </c>
      <c r="E325" s="123">
        <f t="shared" si="40"/>
        <v>270990</v>
      </c>
      <c r="F325" s="29">
        <v>0</v>
      </c>
      <c r="G325" s="125">
        <f t="shared" si="41"/>
        <v>270990</v>
      </c>
      <c r="H325" s="31">
        <f t="shared" si="44"/>
        <v>50183.333333333328</v>
      </c>
      <c r="I325" s="128"/>
      <c r="J325" s="59">
        <f t="shared" si="42"/>
        <v>250916.66666666663</v>
      </c>
      <c r="K325" s="63"/>
    </row>
    <row r="326" spans="1:11" s="3" customFormat="1" ht="15" customHeight="1">
      <c r="A326" s="24">
        <v>12</v>
      </c>
      <c r="B326" s="25" t="s">
        <v>35</v>
      </c>
      <c r="C326" s="208">
        <v>5</v>
      </c>
      <c r="D326" s="27">
        <v>49680</v>
      </c>
      <c r="E326" s="28">
        <f t="shared" si="40"/>
        <v>248400</v>
      </c>
      <c r="F326" s="29">
        <v>0</v>
      </c>
      <c r="G326" s="30">
        <f t="shared" si="41"/>
        <v>248400</v>
      </c>
      <c r="H326" s="31">
        <f t="shared" si="44"/>
        <v>46000</v>
      </c>
      <c r="I326" s="31"/>
      <c r="J326" s="59">
        <f t="shared" si="42"/>
        <v>230000</v>
      </c>
      <c r="K326" s="63"/>
    </row>
    <row r="327" spans="1:11" s="3" customFormat="1" ht="15" customHeight="1">
      <c r="A327" s="24">
        <v>13</v>
      </c>
      <c r="B327" s="25" t="s">
        <v>36</v>
      </c>
      <c r="C327" s="208"/>
      <c r="D327" s="38">
        <v>64152</v>
      </c>
      <c r="E327" s="28">
        <f t="shared" si="40"/>
        <v>0</v>
      </c>
      <c r="F327" s="29">
        <v>0</v>
      </c>
      <c r="G327" s="30">
        <f t="shared" si="41"/>
        <v>0</v>
      </c>
      <c r="H327" s="31">
        <f t="shared" si="44"/>
        <v>59399.999999999993</v>
      </c>
      <c r="I327" s="31"/>
      <c r="J327" s="59">
        <f t="shared" si="42"/>
        <v>0</v>
      </c>
      <c r="K327" s="63"/>
    </row>
    <row r="328" spans="1:11" s="3" customFormat="1" ht="15" customHeight="1">
      <c r="A328" s="24">
        <v>14</v>
      </c>
      <c r="B328" s="121" t="s">
        <v>37</v>
      </c>
      <c r="C328" s="209"/>
      <c r="D328" s="38">
        <v>65934</v>
      </c>
      <c r="E328" s="123">
        <f t="shared" si="40"/>
        <v>0</v>
      </c>
      <c r="F328" s="124">
        <v>0</v>
      </c>
      <c r="G328" s="125">
        <f t="shared" si="41"/>
        <v>0</v>
      </c>
      <c r="H328" s="31">
        <f t="shared" si="44"/>
        <v>61049.999999999993</v>
      </c>
      <c r="I328" s="128"/>
      <c r="J328" s="59">
        <f t="shared" si="42"/>
        <v>0</v>
      </c>
      <c r="K328" s="63"/>
    </row>
    <row r="329" spans="1:11" s="3" customFormat="1" ht="15" customHeight="1">
      <c r="A329" s="24">
        <v>15</v>
      </c>
      <c r="B329" s="25" t="s">
        <v>38</v>
      </c>
      <c r="C329" s="208"/>
      <c r="D329" s="38">
        <v>76626</v>
      </c>
      <c r="E329" s="28">
        <f t="shared" si="40"/>
        <v>0</v>
      </c>
      <c r="F329" s="29">
        <v>0</v>
      </c>
      <c r="G329" s="30">
        <f t="shared" si="41"/>
        <v>0</v>
      </c>
      <c r="H329" s="31">
        <f t="shared" si="44"/>
        <v>70950</v>
      </c>
      <c r="I329" s="31"/>
      <c r="J329" s="59">
        <f t="shared" si="42"/>
        <v>0</v>
      </c>
      <c r="K329" s="63"/>
    </row>
    <row r="330" spans="1:11" s="3" customFormat="1" ht="15" customHeight="1">
      <c r="A330" s="24">
        <v>16</v>
      </c>
      <c r="B330" s="25" t="s">
        <v>39</v>
      </c>
      <c r="C330" s="208"/>
      <c r="D330" s="38">
        <v>80190</v>
      </c>
      <c r="E330" s="28">
        <f t="shared" si="40"/>
        <v>0</v>
      </c>
      <c r="F330" s="29">
        <v>0</v>
      </c>
      <c r="G330" s="30">
        <f t="shared" si="41"/>
        <v>0</v>
      </c>
      <c r="H330" s="31">
        <f t="shared" si="44"/>
        <v>74250</v>
      </c>
      <c r="I330" s="31"/>
      <c r="J330" s="59">
        <f t="shared" si="42"/>
        <v>0</v>
      </c>
      <c r="K330" s="63"/>
    </row>
    <row r="331" spans="1:11" s="3" customFormat="1" ht="15" customHeight="1">
      <c r="A331" s="24">
        <v>17</v>
      </c>
      <c r="B331" s="25" t="s">
        <v>40</v>
      </c>
      <c r="C331" s="208"/>
      <c r="D331" s="38">
        <v>113832</v>
      </c>
      <c r="E331" s="28">
        <f t="shared" si="40"/>
        <v>0</v>
      </c>
      <c r="F331" s="29">
        <v>0</v>
      </c>
      <c r="G331" s="30">
        <f t="shared" si="41"/>
        <v>0</v>
      </c>
      <c r="H331" s="31">
        <f t="shared" si="44"/>
        <v>105400</v>
      </c>
      <c r="I331" s="31"/>
      <c r="J331" s="59">
        <f t="shared" si="42"/>
        <v>0</v>
      </c>
      <c r="K331" s="63"/>
    </row>
    <row r="332" spans="1:11" s="3" customFormat="1" ht="15" customHeight="1">
      <c r="A332" s="24">
        <v>18</v>
      </c>
      <c r="B332" s="121" t="s">
        <v>41</v>
      </c>
      <c r="C332" s="209"/>
      <c r="D332" s="39">
        <v>98010</v>
      </c>
      <c r="E332" s="123">
        <f t="shared" si="40"/>
        <v>0</v>
      </c>
      <c r="F332" s="124">
        <v>0.23</v>
      </c>
      <c r="G332" s="125">
        <f t="shared" si="41"/>
        <v>0</v>
      </c>
      <c r="H332" s="128">
        <f>D332/1.08*0.77</f>
        <v>69877.5</v>
      </c>
      <c r="I332" s="128"/>
      <c r="J332" s="59">
        <f t="shared" si="42"/>
        <v>0</v>
      </c>
      <c r="K332" s="63"/>
    </row>
    <row r="333" spans="1:11" s="4" customFormat="1" ht="15" customHeight="1">
      <c r="A333" s="40"/>
      <c r="B333" s="41" t="s">
        <v>42</v>
      </c>
      <c r="C333" s="210">
        <f>SUM(C315:C332)</f>
        <v>28</v>
      </c>
      <c r="D333" s="39">
        <v>205306</v>
      </c>
      <c r="E333" s="43">
        <f>SUM(E315:E332)</f>
        <v>2315224</v>
      </c>
      <c r="F333" s="43"/>
      <c r="G333" s="44">
        <f>SUM(G315:G332)</f>
        <v>2225266.75</v>
      </c>
      <c r="H333" s="45"/>
      <c r="I333" s="45"/>
      <c r="J333" s="64">
        <f>SUM(J315:J332)</f>
        <v>2060432.1759259258</v>
      </c>
    </row>
    <row r="334" spans="1:11" s="5" customFormat="1" ht="30" customHeight="1">
      <c r="A334" s="46"/>
      <c r="B334" s="47"/>
      <c r="C334" s="211"/>
      <c r="D334" s="39">
        <v>335661</v>
      </c>
      <c r="E334" s="49"/>
      <c r="F334" s="49"/>
      <c r="G334" s="50"/>
      <c r="J334" s="75">
        <f>J333*0.08</f>
        <v>164834.57407407407</v>
      </c>
    </row>
    <row r="335" spans="1:11" s="6" customFormat="1" ht="15" customHeight="1">
      <c r="A335" s="283" t="s">
        <v>43</v>
      </c>
      <c r="B335" s="283"/>
      <c r="C335" s="284" t="s">
        <v>44</v>
      </c>
      <c r="D335" s="284"/>
      <c r="E335" s="54"/>
      <c r="F335" s="54"/>
      <c r="G335" s="55" t="s">
        <v>45</v>
      </c>
      <c r="J335" s="76">
        <f>SUM(J333:J334)</f>
        <v>2225266.75</v>
      </c>
    </row>
    <row r="337" spans="1:11">
      <c r="B337" s="131" t="s">
        <v>165</v>
      </c>
      <c r="C337" s="131" t="s">
        <v>166</v>
      </c>
      <c r="D337" s="131"/>
      <c r="E337" s="131" t="s">
        <v>167</v>
      </c>
    </row>
    <row r="338" spans="1:11" ht="18.75">
      <c r="B338" s="212" t="s">
        <v>168</v>
      </c>
      <c r="C338" s="213" t="s">
        <v>166</v>
      </c>
      <c r="D338" s="214"/>
      <c r="E338" s="214"/>
      <c r="F338" s="214"/>
      <c r="G338" s="212" t="s">
        <v>167</v>
      </c>
    </row>
    <row r="342" spans="1:11" s="1" customFormat="1" ht="15" customHeight="1">
      <c r="A342" s="279" t="s">
        <v>0</v>
      </c>
      <c r="B342" s="279"/>
      <c r="C342" s="279"/>
      <c r="D342" s="279"/>
      <c r="E342" s="279"/>
      <c r="F342" s="279"/>
      <c r="G342" s="279"/>
      <c r="J342" s="71"/>
    </row>
    <row r="343" spans="1:11" s="1" customFormat="1" ht="15" customHeight="1">
      <c r="A343" s="279" t="s">
        <v>1</v>
      </c>
      <c r="B343" s="279"/>
      <c r="C343" s="279"/>
      <c r="D343" s="279"/>
      <c r="E343" s="279"/>
      <c r="F343" s="279"/>
      <c r="G343" s="279"/>
      <c r="J343" s="71"/>
    </row>
    <row r="344" spans="1:11" s="1" customFormat="1" ht="15" customHeight="1">
      <c r="A344" s="279" t="s">
        <v>2</v>
      </c>
      <c r="B344" s="279"/>
      <c r="C344" s="279"/>
      <c r="D344" s="279"/>
      <c r="E344" s="279"/>
      <c r="F344" s="279"/>
      <c r="G344" s="279"/>
      <c r="J344" s="71"/>
    </row>
    <row r="345" spans="1:11" s="1" customFormat="1" ht="15" customHeight="1">
      <c r="A345" s="279" t="s">
        <v>4</v>
      </c>
      <c r="B345" s="279"/>
      <c r="C345" s="279"/>
      <c r="D345" s="279"/>
      <c r="E345" s="279"/>
      <c r="F345" s="279"/>
      <c r="G345" s="279"/>
      <c r="J345" s="71"/>
    </row>
    <row r="346" spans="1:11" s="1" customFormat="1" ht="15" customHeight="1">
      <c r="A346" s="280" t="s">
        <v>6</v>
      </c>
      <c r="B346" s="280"/>
      <c r="C346" s="280"/>
      <c r="D346" s="280"/>
      <c r="E346" s="280"/>
      <c r="F346" s="280"/>
      <c r="G346" s="280"/>
      <c r="J346" s="71"/>
    </row>
    <row r="347" spans="1:11" s="2" customFormat="1" ht="15" customHeight="1">
      <c r="A347" s="9"/>
      <c r="B347" s="9"/>
      <c r="C347" s="281" t="s">
        <v>180</v>
      </c>
      <c r="D347" s="281"/>
      <c r="E347" s="281"/>
      <c r="F347" s="281"/>
      <c r="G347" s="281"/>
      <c r="J347" s="72"/>
    </row>
    <row r="348" spans="1:11" s="1" customFormat="1" ht="15" customHeight="1">
      <c r="A348" s="11" t="s">
        <v>8</v>
      </c>
      <c r="B348" s="12"/>
      <c r="C348" s="202"/>
      <c r="D348" s="286"/>
      <c r="E348" s="286"/>
      <c r="F348" s="286"/>
      <c r="G348" s="286"/>
      <c r="H348" s="68"/>
      <c r="I348" s="68"/>
      <c r="J348" s="71"/>
    </row>
    <row r="349" spans="1:11" s="1" customFormat="1" ht="15" customHeight="1">
      <c r="A349" s="11" t="s">
        <v>9</v>
      </c>
      <c r="B349" s="286" t="s">
        <v>182</v>
      </c>
      <c r="C349" s="286"/>
      <c r="D349" s="286"/>
      <c r="E349" s="286"/>
      <c r="F349" s="11"/>
      <c r="G349" s="16"/>
      <c r="H349" s="11"/>
      <c r="I349" s="11"/>
      <c r="J349" s="80"/>
      <c r="K349" s="74"/>
    </row>
    <row r="350" spans="1:11" s="1" customFormat="1" ht="15" customHeight="1">
      <c r="A350" s="11" t="s">
        <v>11</v>
      </c>
      <c r="B350" s="216"/>
      <c r="C350" s="216"/>
      <c r="D350" s="216"/>
      <c r="E350" s="216"/>
      <c r="F350" s="18"/>
      <c r="G350" s="19"/>
      <c r="H350" s="69"/>
      <c r="I350" s="69"/>
      <c r="J350" s="73"/>
    </row>
    <row r="351" spans="1:11" s="1" customFormat="1" ht="15" customHeight="1">
      <c r="A351" s="190" t="s">
        <v>14</v>
      </c>
      <c r="B351" s="190" t="s">
        <v>16</v>
      </c>
      <c r="C351" s="203" t="s">
        <v>17</v>
      </c>
      <c r="D351" s="191" t="s">
        <v>18</v>
      </c>
      <c r="E351" s="192" t="s">
        <v>19</v>
      </c>
      <c r="F351" s="192" t="s">
        <v>20</v>
      </c>
      <c r="G351" s="190" t="s">
        <v>21</v>
      </c>
      <c r="J351" s="71"/>
    </row>
    <row r="352" spans="1:11" s="3" customFormat="1" ht="15" customHeight="1">
      <c r="A352" s="24">
        <v>1</v>
      </c>
      <c r="B352" s="25" t="s">
        <v>23</v>
      </c>
      <c r="C352" s="167">
        <v>10</v>
      </c>
      <c r="D352" s="27">
        <v>79305</v>
      </c>
      <c r="E352" s="28">
        <f t="shared" ref="E352:E369" si="45">D352*C352</f>
        <v>793050</v>
      </c>
      <c r="F352" s="29">
        <v>0</v>
      </c>
      <c r="G352" s="30">
        <f t="shared" ref="G352:G369" si="46">E352-E352*F352</f>
        <v>793050</v>
      </c>
      <c r="H352" s="31">
        <f>D352/1.08</f>
        <v>73430.555555555547</v>
      </c>
      <c r="I352" s="31"/>
      <c r="J352" s="59">
        <f t="shared" ref="J352:J369" si="47">H352*C352</f>
        <v>734305.5555555555</v>
      </c>
      <c r="K352" s="63"/>
    </row>
    <row r="353" spans="1:11" s="3" customFormat="1" ht="15" customHeight="1">
      <c r="A353" s="24">
        <v>2</v>
      </c>
      <c r="B353" s="25" t="s">
        <v>25</v>
      </c>
      <c r="C353" s="204">
        <v>3</v>
      </c>
      <c r="D353" s="27">
        <v>128591</v>
      </c>
      <c r="E353" s="28">
        <f t="shared" si="45"/>
        <v>385773</v>
      </c>
      <c r="F353" s="29">
        <v>0</v>
      </c>
      <c r="G353" s="30">
        <f t="shared" si="46"/>
        <v>385773</v>
      </c>
      <c r="H353" s="31">
        <f t="shared" ref="H353:H355" si="48">D353/1.08</f>
        <v>119065.74074074073</v>
      </c>
      <c r="I353" s="31"/>
      <c r="J353" s="59">
        <f t="shared" si="47"/>
        <v>357197.22222222219</v>
      </c>
      <c r="K353" s="63"/>
    </row>
    <row r="354" spans="1:11" s="3" customFormat="1" ht="15" customHeight="1">
      <c r="A354" s="24">
        <v>3</v>
      </c>
      <c r="B354" s="25" t="s">
        <v>26</v>
      </c>
      <c r="C354" s="205"/>
      <c r="D354" s="27">
        <v>60043</v>
      </c>
      <c r="E354" s="28">
        <f t="shared" si="45"/>
        <v>0</v>
      </c>
      <c r="F354" s="29">
        <v>0</v>
      </c>
      <c r="G354" s="30">
        <f t="shared" si="46"/>
        <v>0</v>
      </c>
      <c r="H354" s="31">
        <f t="shared" si="48"/>
        <v>55595.370370370365</v>
      </c>
      <c r="I354" s="31"/>
      <c r="J354" s="59">
        <f t="shared" si="47"/>
        <v>0</v>
      </c>
      <c r="K354" s="63"/>
    </row>
    <row r="355" spans="1:11" s="3" customFormat="1" ht="15" customHeight="1">
      <c r="A355" s="24">
        <v>4</v>
      </c>
      <c r="B355" s="25" t="s">
        <v>27</v>
      </c>
      <c r="C355" s="206"/>
      <c r="D355" s="27">
        <v>115781</v>
      </c>
      <c r="E355" s="28">
        <f t="shared" si="45"/>
        <v>0</v>
      </c>
      <c r="F355" s="29">
        <v>0</v>
      </c>
      <c r="G355" s="30">
        <f t="shared" si="46"/>
        <v>0</v>
      </c>
      <c r="H355" s="31">
        <f t="shared" si="48"/>
        <v>107204.62962962962</v>
      </c>
      <c r="I355" s="31"/>
      <c r="J355" s="59">
        <f t="shared" si="47"/>
        <v>0</v>
      </c>
      <c r="K355" s="63"/>
    </row>
    <row r="356" spans="1:11" s="3" customFormat="1" ht="15" customHeight="1">
      <c r="A356" s="24">
        <v>5</v>
      </c>
      <c r="B356" s="121" t="s">
        <v>28</v>
      </c>
      <c r="C356" s="209"/>
      <c r="D356" s="33">
        <v>119943</v>
      </c>
      <c r="E356" s="123">
        <f t="shared" si="45"/>
        <v>0</v>
      </c>
      <c r="F356" s="124">
        <v>0.25</v>
      </c>
      <c r="G356" s="125">
        <f t="shared" si="46"/>
        <v>0</v>
      </c>
      <c r="H356" s="128">
        <f>D356/1.08*0.75</f>
        <v>83293.75</v>
      </c>
      <c r="I356" s="31"/>
      <c r="J356" s="59">
        <f t="shared" si="47"/>
        <v>0</v>
      </c>
      <c r="K356" s="63"/>
    </row>
    <row r="357" spans="1:11" s="3" customFormat="1" ht="15" customHeight="1">
      <c r="A357" s="24">
        <v>6</v>
      </c>
      <c r="B357" s="25" t="s">
        <v>29</v>
      </c>
      <c r="C357" s="167"/>
      <c r="D357" s="27">
        <v>94810</v>
      </c>
      <c r="E357" s="28">
        <f t="shared" si="45"/>
        <v>0</v>
      </c>
      <c r="F357" s="29">
        <v>0</v>
      </c>
      <c r="G357" s="30">
        <f t="shared" si="46"/>
        <v>0</v>
      </c>
      <c r="H357" s="31">
        <f t="shared" ref="H357:H368" si="49">D357/1.08</f>
        <v>87787.037037037036</v>
      </c>
      <c r="I357" s="31"/>
      <c r="J357" s="59">
        <f t="shared" si="47"/>
        <v>0</v>
      </c>
      <c r="K357" s="63"/>
    </row>
    <row r="358" spans="1:11" s="3" customFormat="1" ht="15" customHeight="1">
      <c r="A358" s="24">
        <v>7</v>
      </c>
      <c r="B358" s="25" t="s">
        <v>30</v>
      </c>
      <c r="C358" s="207"/>
      <c r="D358" s="27">
        <v>141396</v>
      </c>
      <c r="E358" s="28">
        <f t="shared" si="45"/>
        <v>0</v>
      </c>
      <c r="F358" s="29">
        <v>0</v>
      </c>
      <c r="G358" s="30">
        <f t="shared" si="46"/>
        <v>0</v>
      </c>
      <c r="H358" s="31">
        <f t="shared" si="49"/>
        <v>130922.22222222222</v>
      </c>
      <c r="I358" s="31"/>
      <c r="J358" s="59">
        <f t="shared" si="47"/>
        <v>0</v>
      </c>
      <c r="K358" s="63"/>
    </row>
    <row r="359" spans="1:11" s="3" customFormat="1" ht="15" customHeight="1">
      <c r="A359" s="24">
        <v>8</v>
      </c>
      <c r="B359" s="25" t="s">
        <v>31</v>
      </c>
      <c r="C359" s="167"/>
      <c r="D359" s="27">
        <v>232931</v>
      </c>
      <c r="E359" s="28">
        <f t="shared" si="45"/>
        <v>0</v>
      </c>
      <c r="F359" s="29">
        <v>0</v>
      </c>
      <c r="G359" s="30">
        <f t="shared" si="46"/>
        <v>0</v>
      </c>
      <c r="H359" s="31">
        <f t="shared" si="49"/>
        <v>215676.85185185182</v>
      </c>
      <c r="I359" s="31"/>
      <c r="J359" s="59">
        <f t="shared" si="47"/>
        <v>0</v>
      </c>
      <c r="K359" s="63"/>
    </row>
    <row r="360" spans="1:11" s="3" customFormat="1" ht="15" customHeight="1">
      <c r="A360" s="24">
        <v>9</v>
      </c>
      <c r="B360" s="36" t="s">
        <v>32</v>
      </c>
      <c r="C360" s="167"/>
      <c r="D360" s="27">
        <v>101534</v>
      </c>
      <c r="E360" s="28">
        <f t="shared" si="45"/>
        <v>0</v>
      </c>
      <c r="F360" s="29">
        <v>0</v>
      </c>
      <c r="G360" s="30">
        <f t="shared" si="46"/>
        <v>0</v>
      </c>
      <c r="H360" s="31">
        <f t="shared" si="49"/>
        <v>94012.962962962964</v>
      </c>
      <c r="I360" s="31"/>
      <c r="J360" s="59">
        <f t="shared" si="47"/>
        <v>0</v>
      </c>
      <c r="K360" s="63"/>
    </row>
    <row r="361" spans="1:11" s="3" customFormat="1" ht="15" customHeight="1">
      <c r="A361" s="24">
        <v>10</v>
      </c>
      <c r="B361" s="36" t="s">
        <v>33</v>
      </c>
      <c r="C361" s="208"/>
      <c r="D361" s="33">
        <v>110148</v>
      </c>
      <c r="E361" s="28">
        <f t="shared" si="45"/>
        <v>0</v>
      </c>
      <c r="F361" s="29">
        <v>0</v>
      </c>
      <c r="G361" s="30">
        <f t="shared" si="46"/>
        <v>0</v>
      </c>
      <c r="H361" s="31">
        <f t="shared" si="49"/>
        <v>101988.88888888888</v>
      </c>
      <c r="I361" s="31"/>
      <c r="J361" s="59">
        <f t="shared" si="47"/>
        <v>0</v>
      </c>
      <c r="K361" s="63"/>
    </row>
    <row r="362" spans="1:11" s="3" customFormat="1" ht="15" customHeight="1">
      <c r="A362" s="24">
        <v>11</v>
      </c>
      <c r="B362" s="121" t="s">
        <v>34</v>
      </c>
      <c r="C362" s="209"/>
      <c r="D362" s="27">
        <v>54198</v>
      </c>
      <c r="E362" s="123">
        <f t="shared" si="45"/>
        <v>0</v>
      </c>
      <c r="F362" s="29">
        <v>0</v>
      </c>
      <c r="G362" s="125">
        <f t="shared" si="46"/>
        <v>0</v>
      </c>
      <c r="H362" s="31">
        <f t="shared" si="49"/>
        <v>50183.333333333328</v>
      </c>
      <c r="I362" s="128"/>
      <c r="J362" s="59">
        <f t="shared" si="47"/>
        <v>0</v>
      </c>
      <c r="K362" s="63"/>
    </row>
    <row r="363" spans="1:11" s="3" customFormat="1" ht="15" customHeight="1">
      <c r="A363" s="24">
        <v>12</v>
      </c>
      <c r="B363" s="25" t="s">
        <v>35</v>
      </c>
      <c r="C363" s="208"/>
      <c r="D363" s="27">
        <v>49680</v>
      </c>
      <c r="E363" s="28">
        <f t="shared" si="45"/>
        <v>0</v>
      </c>
      <c r="F363" s="29">
        <v>0</v>
      </c>
      <c r="G363" s="30">
        <f t="shared" si="46"/>
        <v>0</v>
      </c>
      <c r="H363" s="31">
        <f t="shared" si="49"/>
        <v>46000</v>
      </c>
      <c r="I363" s="31"/>
      <c r="J363" s="59">
        <f t="shared" si="47"/>
        <v>0</v>
      </c>
      <c r="K363" s="63"/>
    </row>
    <row r="364" spans="1:11" s="3" customFormat="1" ht="15" customHeight="1">
      <c r="A364" s="24">
        <v>13</v>
      </c>
      <c r="B364" s="25" t="s">
        <v>36</v>
      </c>
      <c r="C364" s="208"/>
      <c r="D364" s="38">
        <v>64152</v>
      </c>
      <c r="E364" s="28">
        <f t="shared" si="45"/>
        <v>0</v>
      </c>
      <c r="F364" s="29">
        <v>0</v>
      </c>
      <c r="G364" s="30">
        <f t="shared" si="46"/>
        <v>0</v>
      </c>
      <c r="H364" s="31">
        <f t="shared" si="49"/>
        <v>59399.999999999993</v>
      </c>
      <c r="I364" s="31"/>
      <c r="J364" s="59">
        <f t="shared" si="47"/>
        <v>0</v>
      </c>
      <c r="K364" s="63"/>
    </row>
    <row r="365" spans="1:11" s="3" customFormat="1" ht="15" customHeight="1">
      <c r="A365" s="24">
        <v>14</v>
      </c>
      <c r="B365" s="121" t="s">
        <v>37</v>
      </c>
      <c r="C365" s="209"/>
      <c r="D365" s="38">
        <v>65934</v>
      </c>
      <c r="E365" s="123">
        <f t="shared" si="45"/>
        <v>0</v>
      </c>
      <c r="F365" s="124">
        <v>0</v>
      </c>
      <c r="G365" s="125">
        <f t="shared" si="46"/>
        <v>0</v>
      </c>
      <c r="H365" s="31">
        <f t="shared" si="49"/>
        <v>61049.999999999993</v>
      </c>
      <c r="I365" s="128"/>
      <c r="J365" s="59">
        <f t="shared" si="47"/>
        <v>0</v>
      </c>
      <c r="K365" s="63"/>
    </row>
    <row r="366" spans="1:11" s="3" customFormat="1" ht="15" customHeight="1">
      <c r="A366" s="24">
        <v>15</v>
      </c>
      <c r="B366" s="25" t="s">
        <v>38</v>
      </c>
      <c r="C366" s="208"/>
      <c r="D366" s="38">
        <v>76626</v>
      </c>
      <c r="E366" s="28">
        <f t="shared" si="45"/>
        <v>0</v>
      </c>
      <c r="F366" s="29">
        <v>0</v>
      </c>
      <c r="G366" s="30">
        <f t="shared" si="46"/>
        <v>0</v>
      </c>
      <c r="H366" s="31">
        <f t="shared" si="49"/>
        <v>70950</v>
      </c>
      <c r="I366" s="31"/>
      <c r="J366" s="59">
        <f t="shared" si="47"/>
        <v>0</v>
      </c>
      <c r="K366" s="63"/>
    </row>
    <row r="367" spans="1:11" s="3" customFormat="1" ht="15" customHeight="1">
      <c r="A367" s="24">
        <v>16</v>
      </c>
      <c r="B367" s="25" t="s">
        <v>39</v>
      </c>
      <c r="C367" s="208"/>
      <c r="D367" s="38">
        <v>80190</v>
      </c>
      <c r="E367" s="28">
        <f t="shared" si="45"/>
        <v>0</v>
      </c>
      <c r="F367" s="29">
        <v>0</v>
      </c>
      <c r="G367" s="30">
        <f t="shared" si="46"/>
        <v>0</v>
      </c>
      <c r="H367" s="31">
        <f t="shared" si="49"/>
        <v>74250</v>
      </c>
      <c r="I367" s="31"/>
      <c r="J367" s="59">
        <f t="shared" si="47"/>
        <v>0</v>
      </c>
      <c r="K367" s="63"/>
    </row>
    <row r="368" spans="1:11" s="3" customFormat="1" ht="15" customHeight="1">
      <c r="A368" s="24">
        <v>17</v>
      </c>
      <c r="B368" s="25" t="s">
        <v>40</v>
      </c>
      <c r="C368" s="208"/>
      <c r="D368" s="38">
        <v>113832</v>
      </c>
      <c r="E368" s="28">
        <f t="shared" si="45"/>
        <v>0</v>
      </c>
      <c r="F368" s="29">
        <v>0</v>
      </c>
      <c r="G368" s="30">
        <f t="shared" si="46"/>
        <v>0</v>
      </c>
      <c r="H368" s="31">
        <f t="shared" si="49"/>
        <v>105400</v>
      </c>
      <c r="I368" s="31"/>
      <c r="J368" s="59">
        <f t="shared" si="47"/>
        <v>0</v>
      </c>
      <c r="K368" s="63"/>
    </row>
    <row r="369" spans="1:11" s="3" customFormat="1" ht="15" customHeight="1">
      <c r="A369" s="24">
        <v>18</v>
      </c>
      <c r="B369" s="121" t="s">
        <v>41</v>
      </c>
      <c r="C369" s="209">
        <v>3</v>
      </c>
      <c r="D369" s="39">
        <v>98010</v>
      </c>
      <c r="E369" s="123">
        <f t="shared" si="45"/>
        <v>294030</v>
      </c>
      <c r="F369" s="124">
        <v>0.23</v>
      </c>
      <c r="G369" s="125">
        <f t="shared" si="46"/>
        <v>226403.09999999998</v>
      </c>
      <c r="H369" s="128">
        <f>D369/1.08*0.77</f>
        <v>69877.5</v>
      </c>
      <c r="I369" s="128"/>
      <c r="J369" s="59">
        <f t="shared" si="47"/>
        <v>209632.5</v>
      </c>
      <c r="K369" s="63"/>
    </row>
    <row r="370" spans="1:11" s="4" customFormat="1" ht="15" customHeight="1">
      <c r="A370" s="40"/>
      <c r="B370" s="41" t="s">
        <v>42</v>
      </c>
      <c r="C370" s="210">
        <f>SUM(C352:C369)</f>
        <v>16</v>
      </c>
      <c r="D370" s="39">
        <v>205306</v>
      </c>
      <c r="E370" s="43">
        <f>SUM(E352:E369)</f>
        <v>1472853</v>
      </c>
      <c r="F370" s="43"/>
      <c r="G370" s="44">
        <f>SUM(G352:G369)</f>
        <v>1405226.1</v>
      </c>
      <c r="H370" s="45"/>
      <c r="I370" s="45"/>
      <c r="J370" s="64">
        <f>SUM(J352:J369)</f>
        <v>1301135.2777777778</v>
      </c>
    </row>
    <row r="371" spans="1:11" s="5" customFormat="1" ht="30" customHeight="1">
      <c r="A371" s="46"/>
      <c r="B371" s="47"/>
      <c r="C371" s="211"/>
      <c r="D371" s="39">
        <v>335661</v>
      </c>
      <c r="E371" s="49"/>
      <c r="F371" s="49"/>
      <c r="G371" s="50"/>
      <c r="J371" s="75">
        <f>J370*0.08</f>
        <v>104090.82222222222</v>
      </c>
    </row>
    <row r="372" spans="1:11" s="6" customFormat="1" ht="15" customHeight="1">
      <c r="A372" s="283" t="s">
        <v>43</v>
      </c>
      <c r="B372" s="283"/>
      <c r="C372" s="284" t="s">
        <v>44</v>
      </c>
      <c r="D372" s="284"/>
      <c r="E372" s="54"/>
      <c r="F372" s="54"/>
      <c r="G372" s="55" t="s">
        <v>45</v>
      </c>
      <c r="J372" s="76">
        <f>SUM(J370:J371)</f>
        <v>1405226.1</v>
      </c>
    </row>
    <row r="374" spans="1:11">
      <c r="B374" s="131" t="s">
        <v>165</v>
      </c>
      <c r="C374" s="131" t="s">
        <v>166</v>
      </c>
      <c r="D374" s="131"/>
      <c r="E374" s="131" t="s">
        <v>167</v>
      </c>
    </row>
    <row r="375" spans="1:11" ht="18.75">
      <c r="B375" s="212" t="s">
        <v>168</v>
      </c>
      <c r="C375" s="213" t="s">
        <v>166</v>
      </c>
      <c r="D375" s="214"/>
      <c r="E375" s="214"/>
      <c r="F375" s="214"/>
      <c r="G375" s="212" t="s">
        <v>167</v>
      </c>
    </row>
    <row r="379" spans="1:11" s="1" customFormat="1" ht="15" customHeight="1">
      <c r="A379" s="279" t="s">
        <v>0</v>
      </c>
      <c r="B379" s="279"/>
      <c r="C379" s="279"/>
      <c r="D379" s="279"/>
      <c r="E379" s="279"/>
      <c r="F379" s="279"/>
      <c r="G379" s="279"/>
      <c r="J379" s="71"/>
    </row>
    <row r="380" spans="1:11" s="1" customFormat="1" ht="15" customHeight="1">
      <c r="A380" s="279" t="s">
        <v>1</v>
      </c>
      <c r="B380" s="279"/>
      <c r="C380" s="279"/>
      <c r="D380" s="279"/>
      <c r="E380" s="279"/>
      <c r="F380" s="279"/>
      <c r="G380" s="279"/>
      <c r="J380" s="71"/>
    </row>
    <row r="381" spans="1:11" s="1" customFormat="1" ht="15" customHeight="1">
      <c r="A381" s="279" t="s">
        <v>2</v>
      </c>
      <c r="B381" s="279"/>
      <c r="C381" s="279"/>
      <c r="D381" s="279"/>
      <c r="E381" s="279"/>
      <c r="F381" s="279"/>
      <c r="G381" s="279"/>
      <c r="J381" s="71"/>
    </row>
    <row r="382" spans="1:11" s="1" customFormat="1" ht="15" customHeight="1">
      <c r="A382" s="279" t="s">
        <v>4</v>
      </c>
      <c r="B382" s="279"/>
      <c r="C382" s="279"/>
      <c r="D382" s="279"/>
      <c r="E382" s="279"/>
      <c r="F382" s="279"/>
      <c r="G382" s="279"/>
      <c r="J382" s="71"/>
    </row>
    <row r="383" spans="1:11" s="1" customFormat="1" ht="15" customHeight="1">
      <c r="A383" s="280" t="s">
        <v>6</v>
      </c>
      <c r="B383" s="280"/>
      <c r="C383" s="280"/>
      <c r="D383" s="280"/>
      <c r="E383" s="280"/>
      <c r="F383" s="280"/>
      <c r="G383" s="280"/>
      <c r="J383" s="71"/>
    </row>
    <row r="384" spans="1:11" s="2" customFormat="1" ht="15" customHeight="1">
      <c r="A384" s="9"/>
      <c r="B384" s="9"/>
      <c r="C384" s="281" t="s">
        <v>180</v>
      </c>
      <c r="D384" s="281"/>
      <c r="E384" s="281"/>
      <c r="F384" s="281"/>
      <c r="G384" s="281"/>
      <c r="J384" s="72"/>
    </row>
    <row r="385" spans="1:11" s="1" customFormat="1" ht="15" customHeight="1">
      <c r="A385" s="11" t="s">
        <v>8</v>
      </c>
      <c r="B385" s="12"/>
      <c r="C385" s="202"/>
      <c r="D385" s="286"/>
      <c r="E385" s="286"/>
      <c r="F385" s="286"/>
      <c r="G385" s="286"/>
      <c r="H385" s="68"/>
      <c r="I385" s="68"/>
      <c r="J385" s="71"/>
    </row>
    <row r="386" spans="1:11" s="1" customFormat="1" ht="15" customHeight="1">
      <c r="A386" s="11" t="s">
        <v>9</v>
      </c>
      <c r="B386" s="286" t="s">
        <v>183</v>
      </c>
      <c r="C386" s="286"/>
      <c r="D386" s="286"/>
      <c r="E386" s="286"/>
      <c r="F386" s="11"/>
      <c r="G386" s="16"/>
      <c r="H386" s="11"/>
      <c r="I386" s="11"/>
      <c r="J386" s="80"/>
      <c r="K386" s="74"/>
    </row>
    <row r="387" spans="1:11" s="1" customFormat="1" ht="15" customHeight="1">
      <c r="A387" s="11" t="s">
        <v>11</v>
      </c>
      <c r="B387" s="216"/>
      <c r="C387" s="216"/>
      <c r="D387" s="216"/>
      <c r="E387" s="216"/>
      <c r="F387" s="18"/>
      <c r="G387" s="19"/>
      <c r="H387" s="69"/>
      <c r="I387" s="69"/>
      <c r="J387" s="73"/>
    </row>
    <row r="388" spans="1:11" s="1" customFormat="1" ht="15" customHeight="1">
      <c r="A388" s="190" t="s">
        <v>14</v>
      </c>
      <c r="B388" s="190" t="s">
        <v>16</v>
      </c>
      <c r="C388" s="203" t="s">
        <v>17</v>
      </c>
      <c r="D388" s="191" t="s">
        <v>18</v>
      </c>
      <c r="E388" s="192" t="s">
        <v>19</v>
      </c>
      <c r="F388" s="192" t="s">
        <v>20</v>
      </c>
      <c r="G388" s="190" t="s">
        <v>21</v>
      </c>
      <c r="J388" s="71"/>
    </row>
    <row r="389" spans="1:11" s="3" customFormat="1" ht="15" customHeight="1">
      <c r="A389" s="24">
        <v>1</v>
      </c>
      <c r="B389" s="25" t="s">
        <v>23</v>
      </c>
      <c r="C389" s="167">
        <v>5</v>
      </c>
      <c r="D389" s="27">
        <v>79305</v>
      </c>
      <c r="E389" s="28">
        <f t="shared" ref="E389:E406" si="50">D389*C389</f>
        <v>396525</v>
      </c>
      <c r="F389" s="29">
        <v>0</v>
      </c>
      <c r="G389" s="30">
        <f t="shared" ref="G389:G406" si="51">E389-E389*F389</f>
        <v>396525</v>
      </c>
      <c r="H389" s="31">
        <f>D389/1.08</f>
        <v>73430.555555555547</v>
      </c>
      <c r="I389" s="31"/>
      <c r="J389" s="59">
        <f t="shared" ref="J389:J406" si="52">H389*C389</f>
        <v>367152.77777777775</v>
      </c>
      <c r="K389" s="63"/>
    </row>
    <row r="390" spans="1:11" s="3" customFormat="1" ht="15" customHeight="1">
      <c r="A390" s="24">
        <v>2</v>
      </c>
      <c r="B390" s="25" t="s">
        <v>25</v>
      </c>
      <c r="C390" s="204">
        <v>2</v>
      </c>
      <c r="D390" s="27">
        <v>128591</v>
      </c>
      <c r="E390" s="28">
        <f t="shared" si="50"/>
        <v>257182</v>
      </c>
      <c r="F390" s="29">
        <v>0</v>
      </c>
      <c r="G390" s="30">
        <f t="shared" si="51"/>
        <v>257182</v>
      </c>
      <c r="H390" s="31">
        <f t="shared" ref="H390:H392" si="53">D390/1.08</f>
        <v>119065.74074074073</v>
      </c>
      <c r="I390" s="31"/>
      <c r="J390" s="59">
        <f t="shared" si="52"/>
        <v>238131.48148148146</v>
      </c>
      <c r="K390" s="63"/>
    </row>
    <row r="391" spans="1:11" s="3" customFormat="1" ht="15" customHeight="1">
      <c r="A391" s="24">
        <v>3</v>
      </c>
      <c r="B391" s="25" t="s">
        <v>26</v>
      </c>
      <c r="C391" s="205"/>
      <c r="D391" s="27">
        <v>60043</v>
      </c>
      <c r="E391" s="28">
        <f t="shared" si="50"/>
        <v>0</v>
      </c>
      <c r="F391" s="29">
        <v>0</v>
      </c>
      <c r="G391" s="30">
        <f t="shared" si="51"/>
        <v>0</v>
      </c>
      <c r="H391" s="31">
        <f t="shared" si="53"/>
        <v>55595.370370370365</v>
      </c>
      <c r="I391" s="31"/>
      <c r="J391" s="59">
        <f t="shared" si="52"/>
        <v>0</v>
      </c>
      <c r="K391" s="63"/>
    </row>
    <row r="392" spans="1:11" s="3" customFormat="1" ht="15" customHeight="1">
      <c r="A392" s="24">
        <v>4</v>
      </c>
      <c r="B392" s="25" t="s">
        <v>27</v>
      </c>
      <c r="C392" s="206"/>
      <c r="D392" s="27">
        <v>115781</v>
      </c>
      <c r="E392" s="28">
        <f t="shared" si="50"/>
        <v>0</v>
      </c>
      <c r="F392" s="29">
        <v>0</v>
      </c>
      <c r="G392" s="30">
        <f t="shared" si="51"/>
        <v>0</v>
      </c>
      <c r="H392" s="31">
        <f t="shared" si="53"/>
        <v>107204.62962962962</v>
      </c>
      <c r="I392" s="31"/>
      <c r="J392" s="59">
        <f t="shared" si="52"/>
        <v>0</v>
      </c>
      <c r="K392" s="63"/>
    </row>
    <row r="393" spans="1:11" s="3" customFormat="1" ht="15" customHeight="1">
      <c r="A393" s="24">
        <v>5</v>
      </c>
      <c r="B393" s="121" t="s">
        <v>28</v>
      </c>
      <c r="C393" s="209">
        <v>6</v>
      </c>
      <c r="D393" s="33">
        <v>119943</v>
      </c>
      <c r="E393" s="123">
        <f t="shared" si="50"/>
        <v>719658</v>
      </c>
      <c r="F393" s="124">
        <v>0.25</v>
      </c>
      <c r="G393" s="125">
        <f t="shared" si="51"/>
        <v>539743.5</v>
      </c>
      <c r="H393" s="128">
        <f>D393/1.08*0.75</f>
        <v>83293.75</v>
      </c>
      <c r="I393" s="31"/>
      <c r="J393" s="59">
        <f t="shared" si="52"/>
        <v>499762.5</v>
      </c>
      <c r="K393" s="63"/>
    </row>
    <row r="394" spans="1:11" s="3" customFormat="1" ht="15" customHeight="1">
      <c r="A394" s="24">
        <v>6</v>
      </c>
      <c r="B394" s="25" t="s">
        <v>29</v>
      </c>
      <c r="C394" s="167"/>
      <c r="D394" s="27">
        <v>94810</v>
      </c>
      <c r="E394" s="28">
        <f t="shared" si="50"/>
        <v>0</v>
      </c>
      <c r="F394" s="29">
        <v>0</v>
      </c>
      <c r="G394" s="30">
        <f t="shared" si="51"/>
        <v>0</v>
      </c>
      <c r="H394" s="31">
        <f t="shared" ref="H394:H405" si="54">D394/1.08</f>
        <v>87787.037037037036</v>
      </c>
      <c r="I394" s="31"/>
      <c r="J394" s="59">
        <f t="shared" si="52"/>
        <v>0</v>
      </c>
      <c r="K394" s="63"/>
    </row>
    <row r="395" spans="1:11" s="3" customFormat="1" ht="15" customHeight="1">
      <c r="A395" s="24">
        <v>7</v>
      </c>
      <c r="B395" s="25" t="s">
        <v>30</v>
      </c>
      <c r="C395" s="207"/>
      <c r="D395" s="27">
        <v>141396</v>
      </c>
      <c r="E395" s="28">
        <f t="shared" si="50"/>
        <v>0</v>
      </c>
      <c r="F395" s="29">
        <v>0</v>
      </c>
      <c r="G395" s="30">
        <f t="shared" si="51"/>
        <v>0</v>
      </c>
      <c r="H395" s="31">
        <f t="shared" si="54"/>
        <v>130922.22222222222</v>
      </c>
      <c r="I395" s="31"/>
      <c r="J395" s="59">
        <f t="shared" si="52"/>
        <v>0</v>
      </c>
      <c r="K395" s="63"/>
    </row>
    <row r="396" spans="1:11" s="3" customFormat="1" ht="15" customHeight="1">
      <c r="A396" s="24">
        <v>8</v>
      </c>
      <c r="B396" s="25" t="s">
        <v>31</v>
      </c>
      <c r="C396" s="167"/>
      <c r="D396" s="27">
        <v>232931</v>
      </c>
      <c r="E396" s="28">
        <f t="shared" si="50"/>
        <v>0</v>
      </c>
      <c r="F396" s="29">
        <v>0</v>
      </c>
      <c r="G396" s="30">
        <f t="shared" si="51"/>
        <v>0</v>
      </c>
      <c r="H396" s="31">
        <f t="shared" si="54"/>
        <v>215676.85185185182</v>
      </c>
      <c r="I396" s="31"/>
      <c r="J396" s="59">
        <f t="shared" si="52"/>
        <v>0</v>
      </c>
      <c r="K396" s="63"/>
    </row>
    <row r="397" spans="1:11" s="3" customFormat="1" ht="15" customHeight="1">
      <c r="A397" s="24">
        <v>9</v>
      </c>
      <c r="B397" s="36" t="s">
        <v>32</v>
      </c>
      <c r="C397" s="167"/>
      <c r="D397" s="27">
        <v>101534</v>
      </c>
      <c r="E397" s="28">
        <f t="shared" si="50"/>
        <v>0</v>
      </c>
      <c r="F397" s="29">
        <v>0</v>
      </c>
      <c r="G397" s="30">
        <f t="shared" si="51"/>
        <v>0</v>
      </c>
      <c r="H397" s="31">
        <f t="shared" si="54"/>
        <v>94012.962962962964</v>
      </c>
      <c r="I397" s="31"/>
      <c r="J397" s="59">
        <f t="shared" si="52"/>
        <v>0</v>
      </c>
      <c r="K397" s="63"/>
    </row>
    <row r="398" spans="1:11" s="3" customFormat="1" ht="15" customHeight="1">
      <c r="A398" s="24">
        <v>10</v>
      </c>
      <c r="B398" s="36" t="s">
        <v>33</v>
      </c>
      <c r="C398" s="208"/>
      <c r="D398" s="33">
        <v>110148</v>
      </c>
      <c r="E398" s="28">
        <f t="shared" si="50"/>
        <v>0</v>
      </c>
      <c r="F398" s="29">
        <v>0</v>
      </c>
      <c r="G398" s="30">
        <f t="shared" si="51"/>
        <v>0</v>
      </c>
      <c r="H398" s="31">
        <f t="shared" si="54"/>
        <v>101988.88888888888</v>
      </c>
      <c r="I398" s="31"/>
      <c r="J398" s="59">
        <f t="shared" si="52"/>
        <v>0</v>
      </c>
      <c r="K398" s="63"/>
    </row>
    <row r="399" spans="1:11" s="3" customFormat="1" ht="15" customHeight="1">
      <c r="A399" s="24">
        <v>11</v>
      </c>
      <c r="B399" s="121" t="s">
        <v>34</v>
      </c>
      <c r="C399" s="209">
        <v>5</v>
      </c>
      <c r="D399" s="27">
        <v>54198</v>
      </c>
      <c r="E399" s="123">
        <f t="shared" si="50"/>
        <v>270990</v>
      </c>
      <c r="F399" s="29">
        <v>0</v>
      </c>
      <c r="G399" s="125">
        <f t="shared" si="51"/>
        <v>270990</v>
      </c>
      <c r="H399" s="31">
        <f t="shared" si="54"/>
        <v>50183.333333333328</v>
      </c>
      <c r="I399" s="128"/>
      <c r="J399" s="59">
        <f t="shared" si="52"/>
        <v>250916.66666666663</v>
      </c>
      <c r="K399" s="63"/>
    </row>
    <row r="400" spans="1:11" s="3" customFormat="1" ht="15" customHeight="1">
      <c r="A400" s="24">
        <v>12</v>
      </c>
      <c r="B400" s="25" t="s">
        <v>35</v>
      </c>
      <c r="C400" s="208">
        <v>2</v>
      </c>
      <c r="D400" s="27">
        <v>49680</v>
      </c>
      <c r="E400" s="28">
        <f t="shared" si="50"/>
        <v>99360</v>
      </c>
      <c r="F400" s="29">
        <v>0</v>
      </c>
      <c r="G400" s="30">
        <f t="shared" si="51"/>
        <v>99360</v>
      </c>
      <c r="H400" s="31">
        <f t="shared" si="54"/>
        <v>46000</v>
      </c>
      <c r="I400" s="31"/>
      <c r="J400" s="59">
        <f t="shared" si="52"/>
        <v>92000</v>
      </c>
      <c r="K400" s="63"/>
    </row>
    <row r="401" spans="1:11" s="3" customFormat="1" ht="15" customHeight="1">
      <c r="A401" s="24">
        <v>13</v>
      </c>
      <c r="B401" s="25" t="s">
        <v>36</v>
      </c>
      <c r="C401" s="208"/>
      <c r="D401" s="38">
        <v>64152</v>
      </c>
      <c r="E401" s="28">
        <f t="shared" si="50"/>
        <v>0</v>
      </c>
      <c r="F401" s="29">
        <v>0</v>
      </c>
      <c r="G401" s="30">
        <f t="shared" si="51"/>
        <v>0</v>
      </c>
      <c r="H401" s="31">
        <f t="shared" si="54"/>
        <v>59399.999999999993</v>
      </c>
      <c r="I401" s="31"/>
      <c r="J401" s="59">
        <f t="shared" si="52"/>
        <v>0</v>
      </c>
      <c r="K401" s="63"/>
    </row>
    <row r="402" spans="1:11" s="3" customFormat="1" ht="15" customHeight="1">
      <c r="A402" s="24">
        <v>14</v>
      </c>
      <c r="B402" s="121" t="s">
        <v>37</v>
      </c>
      <c r="C402" s="209"/>
      <c r="D402" s="38">
        <v>65934</v>
      </c>
      <c r="E402" s="123">
        <f t="shared" si="50"/>
        <v>0</v>
      </c>
      <c r="F402" s="124">
        <v>0</v>
      </c>
      <c r="G402" s="125">
        <f t="shared" si="51"/>
        <v>0</v>
      </c>
      <c r="H402" s="31">
        <f t="shared" si="54"/>
        <v>61049.999999999993</v>
      </c>
      <c r="I402" s="128"/>
      <c r="J402" s="59">
        <f t="shared" si="52"/>
        <v>0</v>
      </c>
      <c r="K402" s="63"/>
    </row>
    <row r="403" spans="1:11" s="3" customFormat="1" ht="15" customHeight="1">
      <c r="A403" s="24">
        <v>15</v>
      </c>
      <c r="B403" s="25" t="s">
        <v>38</v>
      </c>
      <c r="C403" s="208"/>
      <c r="D403" s="38">
        <v>76626</v>
      </c>
      <c r="E403" s="28">
        <f t="shared" si="50"/>
        <v>0</v>
      </c>
      <c r="F403" s="29">
        <v>0</v>
      </c>
      <c r="G403" s="30">
        <f t="shared" si="51"/>
        <v>0</v>
      </c>
      <c r="H403" s="31">
        <f t="shared" si="54"/>
        <v>70950</v>
      </c>
      <c r="I403" s="31"/>
      <c r="J403" s="59">
        <f t="shared" si="52"/>
        <v>0</v>
      </c>
      <c r="K403" s="63"/>
    </row>
    <row r="404" spans="1:11" s="3" customFormat="1" ht="15" customHeight="1">
      <c r="A404" s="24">
        <v>16</v>
      </c>
      <c r="B404" s="25" t="s">
        <v>39</v>
      </c>
      <c r="C404" s="208"/>
      <c r="D404" s="38">
        <v>80190</v>
      </c>
      <c r="E404" s="28">
        <f t="shared" si="50"/>
        <v>0</v>
      </c>
      <c r="F404" s="29">
        <v>0</v>
      </c>
      <c r="G404" s="30">
        <f t="shared" si="51"/>
        <v>0</v>
      </c>
      <c r="H404" s="31">
        <f t="shared" si="54"/>
        <v>74250</v>
      </c>
      <c r="I404" s="31"/>
      <c r="J404" s="59">
        <f t="shared" si="52"/>
        <v>0</v>
      </c>
      <c r="K404" s="63"/>
    </row>
    <row r="405" spans="1:11" s="3" customFormat="1" ht="15" customHeight="1">
      <c r="A405" s="24">
        <v>17</v>
      </c>
      <c r="B405" s="25" t="s">
        <v>40</v>
      </c>
      <c r="C405" s="208"/>
      <c r="D405" s="38">
        <v>113832</v>
      </c>
      <c r="E405" s="28">
        <f t="shared" si="50"/>
        <v>0</v>
      </c>
      <c r="F405" s="29">
        <v>0</v>
      </c>
      <c r="G405" s="30">
        <f t="shared" si="51"/>
        <v>0</v>
      </c>
      <c r="H405" s="31">
        <f t="shared" si="54"/>
        <v>105400</v>
      </c>
      <c r="I405" s="31"/>
      <c r="J405" s="59">
        <f t="shared" si="52"/>
        <v>0</v>
      </c>
      <c r="K405" s="63"/>
    </row>
    <row r="406" spans="1:11" s="3" customFormat="1" ht="15" customHeight="1">
      <c r="A406" s="24">
        <v>18</v>
      </c>
      <c r="B406" s="121" t="s">
        <v>41</v>
      </c>
      <c r="C406" s="209"/>
      <c r="D406" s="39">
        <v>98010</v>
      </c>
      <c r="E406" s="123">
        <f t="shared" si="50"/>
        <v>0</v>
      </c>
      <c r="F406" s="124">
        <v>0.23</v>
      </c>
      <c r="G406" s="125">
        <f t="shared" si="51"/>
        <v>0</v>
      </c>
      <c r="H406" s="128">
        <f>D406/1.08*0.77</f>
        <v>69877.5</v>
      </c>
      <c r="I406" s="128"/>
      <c r="J406" s="59">
        <f t="shared" si="52"/>
        <v>0</v>
      </c>
      <c r="K406" s="63"/>
    </row>
    <row r="407" spans="1:11" s="4" customFormat="1" ht="15" customHeight="1">
      <c r="A407" s="40"/>
      <c r="B407" s="41" t="s">
        <v>42</v>
      </c>
      <c r="C407" s="210">
        <f>SUM(C389:C406)</f>
        <v>20</v>
      </c>
      <c r="D407" s="39">
        <v>205306</v>
      </c>
      <c r="E407" s="43">
        <f>SUM(E389:E406)</f>
        <v>1743715</v>
      </c>
      <c r="F407" s="43"/>
      <c r="G407" s="44">
        <f>SUM(G389:G406)</f>
        <v>1563800.5</v>
      </c>
      <c r="H407" s="45"/>
      <c r="I407" s="45"/>
      <c r="J407" s="64">
        <f>SUM(J389:J406)</f>
        <v>1447963.4259259258</v>
      </c>
    </row>
    <row r="408" spans="1:11" s="5" customFormat="1" ht="30" customHeight="1">
      <c r="A408" s="46"/>
      <c r="B408" s="47"/>
      <c r="C408" s="211"/>
      <c r="D408" s="39">
        <v>335661</v>
      </c>
      <c r="E408" s="49"/>
      <c r="F408" s="49"/>
      <c r="G408" s="50"/>
      <c r="J408" s="75">
        <f>J407*0.08</f>
        <v>115837.07407407407</v>
      </c>
    </row>
    <row r="409" spans="1:11" s="6" customFormat="1" ht="15" customHeight="1">
      <c r="A409" s="283" t="s">
        <v>43</v>
      </c>
      <c r="B409" s="283"/>
      <c r="C409" s="284" t="s">
        <v>44</v>
      </c>
      <c r="D409" s="284"/>
      <c r="E409" s="54"/>
      <c r="F409" s="54"/>
      <c r="G409" s="55" t="s">
        <v>45</v>
      </c>
      <c r="J409" s="76">
        <f>SUM(J407:J408)</f>
        <v>1563800.5</v>
      </c>
    </row>
    <row r="411" spans="1:11">
      <c r="B411" s="131" t="s">
        <v>165</v>
      </c>
      <c r="C411" s="131" t="s">
        <v>166</v>
      </c>
      <c r="D411" s="131"/>
      <c r="E411" s="131" t="s">
        <v>167</v>
      </c>
    </row>
    <row r="412" spans="1:11" ht="18.75">
      <c r="B412" s="212" t="s">
        <v>168</v>
      </c>
      <c r="C412" s="213" t="s">
        <v>166</v>
      </c>
      <c r="D412" s="214"/>
      <c r="E412" s="214"/>
      <c r="F412" s="214"/>
      <c r="G412" s="212" t="s">
        <v>167</v>
      </c>
    </row>
    <row r="417" spans="1:11" s="1" customFormat="1" ht="15" customHeight="1">
      <c r="A417" s="279" t="s">
        <v>0</v>
      </c>
      <c r="B417" s="279"/>
      <c r="C417" s="279"/>
      <c r="D417" s="279"/>
      <c r="E417" s="279"/>
      <c r="F417" s="279"/>
      <c r="G417" s="279"/>
      <c r="J417" s="71"/>
    </row>
    <row r="418" spans="1:11" s="1" customFormat="1" ht="15" customHeight="1">
      <c r="A418" s="279" t="s">
        <v>1</v>
      </c>
      <c r="B418" s="279"/>
      <c r="C418" s="279"/>
      <c r="D418" s="279"/>
      <c r="E418" s="279"/>
      <c r="F418" s="279"/>
      <c r="G418" s="279"/>
      <c r="J418" s="71"/>
    </row>
    <row r="419" spans="1:11" s="1" customFormat="1" ht="15" customHeight="1">
      <c r="A419" s="279" t="s">
        <v>2</v>
      </c>
      <c r="B419" s="279"/>
      <c r="C419" s="279"/>
      <c r="D419" s="279"/>
      <c r="E419" s="279"/>
      <c r="F419" s="279"/>
      <c r="G419" s="279"/>
      <c r="J419" s="71"/>
    </row>
    <row r="420" spans="1:11" s="1" customFormat="1" ht="15" customHeight="1">
      <c r="A420" s="279" t="s">
        <v>4</v>
      </c>
      <c r="B420" s="279"/>
      <c r="C420" s="279"/>
      <c r="D420" s="279"/>
      <c r="E420" s="279"/>
      <c r="F420" s="279"/>
      <c r="G420" s="279"/>
      <c r="J420" s="71"/>
    </row>
    <row r="421" spans="1:11" s="1" customFormat="1" ht="15" customHeight="1">
      <c r="A421" s="280" t="s">
        <v>6</v>
      </c>
      <c r="B421" s="280"/>
      <c r="C421" s="280"/>
      <c r="D421" s="280"/>
      <c r="E421" s="280"/>
      <c r="F421" s="280"/>
      <c r="G421" s="280"/>
      <c r="J421" s="71"/>
    </row>
    <row r="422" spans="1:11" s="2" customFormat="1" ht="15" customHeight="1">
      <c r="A422" s="9"/>
      <c r="B422" s="9"/>
      <c r="C422" s="281" t="s">
        <v>184</v>
      </c>
      <c r="D422" s="281"/>
      <c r="E422" s="281"/>
      <c r="F422" s="281"/>
      <c r="G422" s="281"/>
      <c r="J422" s="72"/>
    </row>
    <row r="423" spans="1:11" s="1" customFormat="1" ht="15" customHeight="1">
      <c r="A423" s="11" t="s">
        <v>8</v>
      </c>
      <c r="B423" s="12"/>
      <c r="C423" s="202"/>
      <c r="D423" s="286"/>
      <c r="E423" s="286"/>
      <c r="F423" s="286"/>
      <c r="G423" s="286"/>
      <c r="H423" s="68"/>
      <c r="I423" s="68"/>
      <c r="J423" s="71"/>
    </row>
    <row r="424" spans="1:11" s="1" customFormat="1" ht="15" customHeight="1">
      <c r="A424" s="11" t="s">
        <v>9</v>
      </c>
      <c r="B424" s="286" t="s">
        <v>185</v>
      </c>
      <c r="C424" s="286"/>
      <c r="D424" s="286"/>
      <c r="E424" s="286"/>
      <c r="F424" s="11"/>
      <c r="G424" s="16"/>
      <c r="H424" s="11"/>
      <c r="I424" s="11"/>
      <c r="J424" s="80"/>
      <c r="K424" s="74"/>
    </row>
    <row r="425" spans="1:11" s="1" customFormat="1" ht="15" customHeight="1">
      <c r="A425" s="11" t="s">
        <v>11</v>
      </c>
      <c r="B425" s="217" t="s">
        <v>186</v>
      </c>
      <c r="C425" s="216"/>
      <c r="D425" s="216"/>
      <c r="E425" s="216"/>
      <c r="F425" s="18"/>
      <c r="G425" s="19"/>
      <c r="H425" s="69"/>
      <c r="I425" s="69"/>
      <c r="J425" s="73"/>
    </row>
    <row r="426" spans="1:11" s="1" customFormat="1" ht="15" customHeight="1">
      <c r="A426" s="190" t="s">
        <v>14</v>
      </c>
      <c r="B426" s="190" t="s">
        <v>16</v>
      </c>
      <c r="C426" s="203" t="s">
        <v>17</v>
      </c>
      <c r="D426" s="191" t="s">
        <v>18</v>
      </c>
      <c r="E426" s="192" t="s">
        <v>19</v>
      </c>
      <c r="F426" s="192" t="s">
        <v>20</v>
      </c>
      <c r="G426" s="190" t="s">
        <v>21</v>
      </c>
      <c r="J426" s="71"/>
    </row>
    <row r="427" spans="1:11" s="3" customFormat="1" ht="15" customHeight="1">
      <c r="A427" s="24">
        <v>1</v>
      </c>
      <c r="B427" s="25" t="s">
        <v>23</v>
      </c>
      <c r="C427" s="167">
        <v>3</v>
      </c>
      <c r="D427" s="27">
        <v>79305</v>
      </c>
      <c r="E427" s="28">
        <f t="shared" ref="E427:E444" si="55">D427*C427</f>
        <v>237915</v>
      </c>
      <c r="F427" s="29">
        <v>0</v>
      </c>
      <c r="G427" s="30">
        <f t="shared" ref="G427:G444" si="56">E427-E427*F427</f>
        <v>237915</v>
      </c>
      <c r="H427" s="31">
        <f>D427/1.08</f>
        <v>73430.555555555547</v>
      </c>
      <c r="I427" s="31"/>
      <c r="J427" s="59">
        <f t="shared" ref="J427:J444" si="57">H427*C427</f>
        <v>220291.66666666663</v>
      </c>
      <c r="K427" s="63"/>
    </row>
    <row r="428" spans="1:11" s="3" customFormat="1" ht="15" customHeight="1">
      <c r="A428" s="24">
        <v>2</v>
      </c>
      <c r="B428" s="25" t="s">
        <v>25</v>
      </c>
      <c r="C428" s="204">
        <v>2</v>
      </c>
      <c r="D428" s="27">
        <v>128591</v>
      </c>
      <c r="E428" s="28">
        <f t="shared" si="55"/>
        <v>257182</v>
      </c>
      <c r="F428" s="29">
        <v>0</v>
      </c>
      <c r="G428" s="30">
        <f t="shared" si="56"/>
        <v>257182</v>
      </c>
      <c r="H428" s="31">
        <f t="shared" ref="H428:H430" si="58">D428/1.08</f>
        <v>119065.74074074073</v>
      </c>
      <c r="I428" s="31"/>
      <c r="J428" s="59">
        <f t="shared" si="57"/>
        <v>238131.48148148146</v>
      </c>
      <c r="K428" s="63"/>
    </row>
    <row r="429" spans="1:11" s="3" customFormat="1" ht="15" customHeight="1">
      <c r="A429" s="24">
        <v>3</v>
      </c>
      <c r="B429" s="25" t="s">
        <v>26</v>
      </c>
      <c r="C429" s="205"/>
      <c r="D429" s="27">
        <v>60043</v>
      </c>
      <c r="E429" s="28">
        <f t="shared" si="55"/>
        <v>0</v>
      </c>
      <c r="F429" s="29">
        <v>0</v>
      </c>
      <c r="G429" s="30">
        <f t="shared" si="56"/>
        <v>0</v>
      </c>
      <c r="H429" s="31">
        <f t="shared" si="58"/>
        <v>55595.370370370365</v>
      </c>
      <c r="I429" s="31"/>
      <c r="J429" s="59">
        <f t="shared" si="57"/>
        <v>0</v>
      </c>
      <c r="K429" s="63"/>
    </row>
    <row r="430" spans="1:11" s="3" customFormat="1" ht="15" customHeight="1">
      <c r="A430" s="24">
        <v>4</v>
      </c>
      <c r="B430" s="25" t="s">
        <v>27</v>
      </c>
      <c r="C430" s="206"/>
      <c r="D430" s="27">
        <v>115781</v>
      </c>
      <c r="E430" s="28">
        <f t="shared" si="55"/>
        <v>0</v>
      </c>
      <c r="F430" s="29">
        <v>0</v>
      </c>
      <c r="G430" s="30">
        <f t="shared" si="56"/>
        <v>0</v>
      </c>
      <c r="H430" s="31">
        <f t="shared" si="58"/>
        <v>107204.62962962962</v>
      </c>
      <c r="I430" s="31"/>
      <c r="J430" s="59">
        <f t="shared" si="57"/>
        <v>0</v>
      </c>
      <c r="K430" s="63"/>
    </row>
    <row r="431" spans="1:11" s="3" customFormat="1" ht="15" customHeight="1">
      <c r="A431" s="24">
        <v>5</v>
      </c>
      <c r="B431" s="121" t="s">
        <v>28</v>
      </c>
      <c r="C431" s="209"/>
      <c r="D431" s="33">
        <v>119943</v>
      </c>
      <c r="E431" s="123">
        <f t="shared" si="55"/>
        <v>0</v>
      </c>
      <c r="F431" s="124">
        <v>0.25</v>
      </c>
      <c r="G431" s="125">
        <f t="shared" si="56"/>
        <v>0</v>
      </c>
      <c r="H431" s="128">
        <f>D431/1.08*0.75</f>
        <v>83293.75</v>
      </c>
      <c r="I431" s="31"/>
      <c r="J431" s="59">
        <f t="shared" si="57"/>
        <v>0</v>
      </c>
      <c r="K431" s="63"/>
    </row>
    <row r="432" spans="1:11" s="3" customFormat="1" ht="15" customHeight="1">
      <c r="A432" s="24">
        <v>6</v>
      </c>
      <c r="B432" s="25" t="s">
        <v>29</v>
      </c>
      <c r="C432" s="167"/>
      <c r="D432" s="27">
        <v>94810</v>
      </c>
      <c r="E432" s="28">
        <f t="shared" si="55"/>
        <v>0</v>
      </c>
      <c r="F432" s="29">
        <v>0</v>
      </c>
      <c r="G432" s="30">
        <f t="shared" si="56"/>
        <v>0</v>
      </c>
      <c r="H432" s="31">
        <f t="shared" ref="H432:H443" si="59">D432/1.08</f>
        <v>87787.037037037036</v>
      </c>
      <c r="I432" s="31"/>
      <c r="J432" s="59">
        <f t="shared" si="57"/>
        <v>0</v>
      </c>
      <c r="K432" s="63"/>
    </row>
    <row r="433" spans="1:11" s="3" customFormat="1" ht="15" customHeight="1">
      <c r="A433" s="24">
        <v>7</v>
      </c>
      <c r="B433" s="25" t="s">
        <v>30</v>
      </c>
      <c r="C433" s="207"/>
      <c r="D433" s="27">
        <v>141396</v>
      </c>
      <c r="E433" s="28">
        <f t="shared" si="55"/>
        <v>0</v>
      </c>
      <c r="F433" s="29">
        <v>0</v>
      </c>
      <c r="G433" s="30">
        <f t="shared" si="56"/>
        <v>0</v>
      </c>
      <c r="H433" s="31">
        <f t="shared" si="59"/>
        <v>130922.22222222222</v>
      </c>
      <c r="I433" s="31"/>
      <c r="J433" s="59">
        <f t="shared" si="57"/>
        <v>0</v>
      </c>
      <c r="K433" s="63"/>
    </row>
    <row r="434" spans="1:11" s="3" customFormat="1" ht="15" customHeight="1">
      <c r="A434" s="24">
        <v>8</v>
      </c>
      <c r="B434" s="25" t="s">
        <v>31</v>
      </c>
      <c r="C434" s="167"/>
      <c r="D434" s="27">
        <v>232931</v>
      </c>
      <c r="E434" s="28">
        <f t="shared" si="55"/>
        <v>0</v>
      </c>
      <c r="F434" s="29">
        <v>0</v>
      </c>
      <c r="G434" s="30">
        <f t="shared" si="56"/>
        <v>0</v>
      </c>
      <c r="H434" s="31">
        <f t="shared" si="59"/>
        <v>215676.85185185182</v>
      </c>
      <c r="I434" s="31"/>
      <c r="J434" s="59">
        <f t="shared" si="57"/>
        <v>0</v>
      </c>
      <c r="K434" s="63"/>
    </row>
    <row r="435" spans="1:11" s="3" customFormat="1" ht="15" customHeight="1">
      <c r="A435" s="24">
        <v>9</v>
      </c>
      <c r="B435" s="36" t="s">
        <v>32</v>
      </c>
      <c r="C435" s="167"/>
      <c r="D435" s="27">
        <v>101534</v>
      </c>
      <c r="E435" s="28">
        <f t="shared" si="55"/>
        <v>0</v>
      </c>
      <c r="F435" s="29">
        <v>0</v>
      </c>
      <c r="G435" s="30">
        <f t="shared" si="56"/>
        <v>0</v>
      </c>
      <c r="H435" s="31">
        <f t="shared" si="59"/>
        <v>94012.962962962964</v>
      </c>
      <c r="I435" s="31"/>
      <c r="J435" s="59">
        <f t="shared" si="57"/>
        <v>0</v>
      </c>
      <c r="K435" s="63"/>
    </row>
    <row r="436" spans="1:11" s="3" customFormat="1" ht="15" customHeight="1">
      <c r="A436" s="24">
        <v>10</v>
      </c>
      <c r="B436" s="36" t="s">
        <v>33</v>
      </c>
      <c r="C436" s="208"/>
      <c r="D436" s="33">
        <v>110148</v>
      </c>
      <c r="E436" s="28">
        <f t="shared" si="55"/>
        <v>0</v>
      </c>
      <c r="F436" s="29">
        <v>0</v>
      </c>
      <c r="G436" s="30">
        <f t="shared" si="56"/>
        <v>0</v>
      </c>
      <c r="H436" s="31">
        <f t="shared" si="59"/>
        <v>101988.88888888888</v>
      </c>
      <c r="I436" s="31"/>
      <c r="J436" s="59">
        <f t="shared" si="57"/>
        <v>0</v>
      </c>
      <c r="K436" s="63"/>
    </row>
    <row r="437" spans="1:11" s="3" customFormat="1" ht="15" customHeight="1">
      <c r="A437" s="24">
        <v>11</v>
      </c>
      <c r="B437" s="121" t="s">
        <v>34</v>
      </c>
      <c r="C437" s="209">
        <v>3</v>
      </c>
      <c r="D437" s="27">
        <v>54198</v>
      </c>
      <c r="E437" s="123">
        <f t="shared" si="55"/>
        <v>162594</v>
      </c>
      <c r="F437" s="29">
        <v>0</v>
      </c>
      <c r="G437" s="125">
        <f t="shared" si="56"/>
        <v>162594</v>
      </c>
      <c r="H437" s="31">
        <f t="shared" si="59"/>
        <v>50183.333333333328</v>
      </c>
      <c r="I437" s="128"/>
      <c r="J437" s="59">
        <f t="shared" si="57"/>
        <v>150550</v>
      </c>
      <c r="K437" s="63"/>
    </row>
    <row r="438" spans="1:11" s="3" customFormat="1" ht="15" customHeight="1">
      <c r="A438" s="24">
        <v>12</v>
      </c>
      <c r="B438" s="25" t="s">
        <v>35</v>
      </c>
      <c r="C438" s="208">
        <v>5</v>
      </c>
      <c r="D438" s="27">
        <v>49680</v>
      </c>
      <c r="E438" s="28">
        <f t="shared" si="55"/>
        <v>248400</v>
      </c>
      <c r="F438" s="29">
        <v>0</v>
      </c>
      <c r="G438" s="30">
        <f t="shared" si="56"/>
        <v>248400</v>
      </c>
      <c r="H438" s="31">
        <f t="shared" si="59"/>
        <v>46000</v>
      </c>
      <c r="I438" s="31"/>
      <c r="J438" s="59">
        <f t="shared" si="57"/>
        <v>230000</v>
      </c>
      <c r="K438" s="63"/>
    </row>
    <row r="439" spans="1:11" s="3" customFormat="1" ht="15" customHeight="1">
      <c r="A439" s="24">
        <v>13</v>
      </c>
      <c r="B439" s="25" t="s">
        <v>36</v>
      </c>
      <c r="C439" s="208"/>
      <c r="D439" s="38">
        <v>64152</v>
      </c>
      <c r="E439" s="28">
        <f t="shared" si="55"/>
        <v>0</v>
      </c>
      <c r="F439" s="29">
        <v>0</v>
      </c>
      <c r="G439" s="30">
        <f t="shared" si="56"/>
        <v>0</v>
      </c>
      <c r="H439" s="31">
        <f t="shared" si="59"/>
        <v>59399.999999999993</v>
      </c>
      <c r="I439" s="31"/>
      <c r="J439" s="59">
        <f t="shared" si="57"/>
        <v>0</v>
      </c>
      <c r="K439" s="63"/>
    </row>
    <row r="440" spans="1:11" s="3" customFormat="1" ht="15" customHeight="1">
      <c r="A440" s="24">
        <v>14</v>
      </c>
      <c r="B440" s="121" t="s">
        <v>37</v>
      </c>
      <c r="C440" s="209"/>
      <c r="D440" s="38">
        <v>65934</v>
      </c>
      <c r="E440" s="123">
        <f t="shared" si="55"/>
        <v>0</v>
      </c>
      <c r="F440" s="124">
        <v>0</v>
      </c>
      <c r="G440" s="125">
        <f t="shared" si="56"/>
        <v>0</v>
      </c>
      <c r="H440" s="31">
        <f t="shared" si="59"/>
        <v>61049.999999999993</v>
      </c>
      <c r="I440" s="128"/>
      <c r="J440" s="59">
        <f t="shared" si="57"/>
        <v>0</v>
      </c>
      <c r="K440" s="63"/>
    </row>
    <row r="441" spans="1:11" s="3" customFormat="1" ht="15" customHeight="1">
      <c r="A441" s="24">
        <v>15</v>
      </c>
      <c r="B441" s="25" t="s">
        <v>38</v>
      </c>
      <c r="C441" s="208"/>
      <c r="D441" s="38">
        <v>76626</v>
      </c>
      <c r="E441" s="28">
        <f t="shared" si="55"/>
        <v>0</v>
      </c>
      <c r="F441" s="29">
        <v>0</v>
      </c>
      <c r="G441" s="30">
        <f t="shared" si="56"/>
        <v>0</v>
      </c>
      <c r="H441" s="31">
        <f t="shared" si="59"/>
        <v>70950</v>
      </c>
      <c r="I441" s="31"/>
      <c r="J441" s="59">
        <f t="shared" si="57"/>
        <v>0</v>
      </c>
      <c r="K441" s="63"/>
    </row>
    <row r="442" spans="1:11" s="3" customFormat="1" ht="15" customHeight="1">
      <c r="A442" s="24">
        <v>16</v>
      </c>
      <c r="B442" s="25" t="s">
        <v>39</v>
      </c>
      <c r="C442" s="208"/>
      <c r="D442" s="38">
        <v>80190</v>
      </c>
      <c r="E442" s="28">
        <f t="shared" si="55"/>
        <v>0</v>
      </c>
      <c r="F442" s="29">
        <v>0</v>
      </c>
      <c r="G442" s="30">
        <f t="shared" si="56"/>
        <v>0</v>
      </c>
      <c r="H442" s="31">
        <f t="shared" si="59"/>
        <v>74250</v>
      </c>
      <c r="I442" s="31"/>
      <c r="J442" s="59">
        <f t="shared" si="57"/>
        <v>0</v>
      </c>
      <c r="K442" s="63"/>
    </row>
    <row r="443" spans="1:11" s="3" customFormat="1" ht="15" customHeight="1">
      <c r="A443" s="24">
        <v>17</v>
      </c>
      <c r="B443" s="25" t="s">
        <v>40</v>
      </c>
      <c r="C443" s="208"/>
      <c r="D443" s="38">
        <v>113832</v>
      </c>
      <c r="E443" s="28">
        <f t="shared" si="55"/>
        <v>0</v>
      </c>
      <c r="F443" s="29">
        <v>0</v>
      </c>
      <c r="G443" s="30">
        <f t="shared" si="56"/>
        <v>0</v>
      </c>
      <c r="H443" s="31">
        <f t="shared" si="59"/>
        <v>105400</v>
      </c>
      <c r="I443" s="31"/>
      <c r="J443" s="59">
        <f t="shared" si="57"/>
        <v>0</v>
      </c>
      <c r="K443" s="63"/>
    </row>
    <row r="444" spans="1:11" s="3" customFormat="1" ht="15" customHeight="1">
      <c r="A444" s="24">
        <v>18</v>
      </c>
      <c r="B444" s="121" t="s">
        <v>41</v>
      </c>
      <c r="C444" s="209"/>
      <c r="D444" s="39">
        <v>98010</v>
      </c>
      <c r="E444" s="123">
        <f t="shared" si="55"/>
        <v>0</v>
      </c>
      <c r="F444" s="124">
        <v>0.23</v>
      </c>
      <c r="G444" s="125">
        <f t="shared" si="56"/>
        <v>0</v>
      </c>
      <c r="H444" s="128">
        <f>D444/1.08*0.77</f>
        <v>69877.5</v>
      </c>
      <c r="I444" s="128"/>
      <c r="J444" s="59">
        <f t="shared" si="57"/>
        <v>0</v>
      </c>
      <c r="K444" s="63"/>
    </row>
    <row r="445" spans="1:11" s="4" customFormat="1" ht="15" customHeight="1">
      <c r="A445" s="40"/>
      <c r="B445" s="41" t="s">
        <v>42</v>
      </c>
      <c r="C445" s="210">
        <f>SUM(C427:C444)</f>
        <v>13</v>
      </c>
      <c r="D445" s="39">
        <v>205306</v>
      </c>
      <c r="E445" s="43">
        <f>SUM(E427:E444)</f>
        <v>906091</v>
      </c>
      <c r="F445" s="43"/>
      <c r="G445" s="44">
        <f>SUM(G427:G444)</f>
        <v>906091</v>
      </c>
      <c r="H445" s="45"/>
      <c r="I445" s="45"/>
      <c r="J445" s="64">
        <f>SUM(J427:J444)</f>
        <v>838973.14814814809</v>
      </c>
    </row>
    <row r="446" spans="1:11" s="5" customFormat="1" ht="30" customHeight="1">
      <c r="A446" s="46"/>
      <c r="B446" s="47"/>
      <c r="C446" s="211"/>
      <c r="D446" s="39">
        <v>335661</v>
      </c>
      <c r="E446" s="49"/>
      <c r="F446" s="49"/>
      <c r="G446" s="50"/>
      <c r="J446" s="75">
        <f>J445*0.08</f>
        <v>67117.851851851854</v>
      </c>
    </row>
    <row r="447" spans="1:11" s="6" customFormat="1" ht="15" customHeight="1">
      <c r="A447" s="283" t="s">
        <v>43</v>
      </c>
      <c r="B447" s="283"/>
      <c r="C447" s="284" t="s">
        <v>44</v>
      </c>
      <c r="D447" s="284"/>
      <c r="E447" s="54"/>
      <c r="F447" s="54"/>
      <c r="G447" s="55" t="s">
        <v>45</v>
      </c>
      <c r="J447" s="76">
        <f>SUM(J445:J446)</f>
        <v>906091</v>
      </c>
    </row>
    <row r="449" spans="1:11">
      <c r="B449" s="131" t="s">
        <v>165</v>
      </c>
      <c r="C449" s="131" t="s">
        <v>166</v>
      </c>
      <c r="D449" s="131"/>
      <c r="E449" s="131" t="s">
        <v>167</v>
      </c>
    </row>
    <row r="450" spans="1:11" ht="18.75">
      <c r="B450" s="212" t="s">
        <v>168</v>
      </c>
      <c r="C450" s="213" t="s">
        <v>166</v>
      </c>
      <c r="D450" s="214"/>
      <c r="E450" s="214"/>
      <c r="F450" s="214"/>
      <c r="G450" s="212" t="s">
        <v>167</v>
      </c>
    </row>
    <row r="456" spans="1:11" s="1" customFormat="1" ht="15" customHeight="1">
      <c r="A456" s="279" t="s">
        <v>0</v>
      </c>
      <c r="B456" s="279"/>
      <c r="C456" s="279"/>
      <c r="D456" s="279"/>
      <c r="E456" s="279"/>
      <c r="F456" s="279"/>
      <c r="G456" s="279"/>
      <c r="J456" s="71"/>
    </row>
    <row r="457" spans="1:11" s="1" customFormat="1" ht="15" customHeight="1">
      <c r="A457" s="279" t="s">
        <v>1</v>
      </c>
      <c r="B457" s="279"/>
      <c r="C457" s="279"/>
      <c r="D457" s="279"/>
      <c r="E457" s="279"/>
      <c r="F457" s="279"/>
      <c r="G457" s="279"/>
      <c r="J457" s="71"/>
    </row>
    <row r="458" spans="1:11" s="1" customFormat="1" ht="15" customHeight="1">
      <c r="A458" s="279" t="s">
        <v>2</v>
      </c>
      <c r="B458" s="279"/>
      <c r="C458" s="279"/>
      <c r="D458" s="279"/>
      <c r="E458" s="279"/>
      <c r="F458" s="279"/>
      <c r="G458" s="279"/>
      <c r="J458" s="71"/>
    </row>
    <row r="459" spans="1:11" s="1" customFormat="1" ht="15" customHeight="1">
      <c r="A459" s="279" t="s">
        <v>4</v>
      </c>
      <c r="B459" s="279"/>
      <c r="C459" s="279"/>
      <c r="D459" s="279"/>
      <c r="E459" s="279"/>
      <c r="F459" s="279"/>
      <c r="G459" s="279"/>
      <c r="J459" s="71"/>
    </row>
    <row r="460" spans="1:11" s="1" customFormat="1" ht="15" customHeight="1">
      <c r="A460" s="280" t="s">
        <v>6</v>
      </c>
      <c r="B460" s="280"/>
      <c r="C460" s="280"/>
      <c r="D460" s="280"/>
      <c r="E460" s="280"/>
      <c r="F460" s="280"/>
      <c r="G460" s="280"/>
      <c r="J460" s="71"/>
    </row>
    <row r="461" spans="1:11" s="2" customFormat="1" ht="15" customHeight="1">
      <c r="A461" s="9"/>
      <c r="B461" s="9"/>
      <c r="C461" s="281" t="s">
        <v>184</v>
      </c>
      <c r="D461" s="281"/>
      <c r="E461" s="281"/>
      <c r="F461" s="281"/>
      <c r="G461" s="281"/>
      <c r="J461" s="72"/>
    </row>
    <row r="462" spans="1:11" s="1" customFormat="1" ht="15" customHeight="1">
      <c r="A462" s="11" t="s">
        <v>8</v>
      </c>
      <c r="B462" s="12"/>
      <c r="C462" s="202"/>
      <c r="D462" s="286"/>
      <c r="E462" s="286"/>
      <c r="F462" s="286"/>
      <c r="G462" s="286"/>
      <c r="H462" s="68"/>
      <c r="I462" s="68"/>
      <c r="J462" s="71"/>
    </row>
    <row r="463" spans="1:11" s="1" customFormat="1" ht="15" customHeight="1">
      <c r="A463" s="11" t="s">
        <v>9</v>
      </c>
      <c r="B463" s="286" t="s">
        <v>187</v>
      </c>
      <c r="C463" s="286"/>
      <c r="D463" s="286"/>
      <c r="E463" s="286"/>
      <c r="F463" s="11"/>
      <c r="G463" s="16"/>
      <c r="H463" s="11"/>
      <c r="I463" s="11"/>
      <c r="J463" s="80"/>
      <c r="K463" s="74"/>
    </row>
    <row r="464" spans="1:11" s="1" customFormat="1" ht="15" customHeight="1">
      <c r="A464" s="11" t="s">
        <v>11</v>
      </c>
      <c r="B464" s="218" t="s">
        <v>188</v>
      </c>
      <c r="C464" s="216"/>
      <c r="D464" s="216"/>
      <c r="E464" s="216"/>
      <c r="F464" s="18"/>
      <c r="G464" s="19"/>
      <c r="H464" s="69"/>
      <c r="I464" s="69"/>
      <c r="J464" s="73"/>
    </row>
    <row r="465" spans="1:11" s="1" customFormat="1" ht="15" customHeight="1">
      <c r="A465" s="190" t="s">
        <v>14</v>
      </c>
      <c r="B465" s="190" t="s">
        <v>16</v>
      </c>
      <c r="C465" s="203" t="s">
        <v>17</v>
      </c>
      <c r="D465" s="191" t="s">
        <v>18</v>
      </c>
      <c r="E465" s="192" t="s">
        <v>19</v>
      </c>
      <c r="F465" s="192" t="s">
        <v>20</v>
      </c>
      <c r="G465" s="190" t="s">
        <v>21</v>
      </c>
      <c r="J465" s="71"/>
    </row>
    <row r="466" spans="1:11" s="3" customFormat="1" ht="15" customHeight="1">
      <c r="A466" s="24">
        <v>1</v>
      </c>
      <c r="B466" s="25" t="s">
        <v>23</v>
      </c>
      <c r="C466" s="167">
        <v>10</v>
      </c>
      <c r="D466" s="27">
        <v>79305</v>
      </c>
      <c r="E466" s="28">
        <f t="shared" ref="E466:E483" si="60">D466*C466</f>
        <v>793050</v>
      </c>
      <c r="F466" s="29">
        <v>0</v>
      </c>
      <c r="G466" s="30">
        <f t="shared" ref="G466:G483" si="61">E466-E466*F466</f>
        <v>793050</v>
      </c>
      <c r="H466" s="31">
        <f>D466/1.08</f>
        <v>73430.555555555547</v>
      </c>
      <c r="I466" s="31"/>
      <c r="J466" s="59">
        <f t="shared" ref="J466:J483" si="62">H466*C466</f>
        <v>734305.5555555555</v>
      </c>
      <c r="K466" s="63"/>
    </row>
    <row r="467" spans="1:11" s="3" customFormat="1" ht="15" customHeight="1">
      <c r="A467" s="24">
        <v>2</v>
      </c>
      <c r="B467" s="25" t="s">
        <v>25</v>
      </c>
      <c r="C467" s="204">
        <v>10</v>
      </c>
      <c r="D467" s="27">
        <v>128591</v>
      </c>
      <c r="E467" s="28">
        <f t="shared" si="60"/>
        <v>1285910</v>
      </c>
      <c r="F467" s="29">
        <v>0</v>
      </c>
      <c r="G467" s="30">
        <f t="shared" si="61"/>
        <v>1285910</v>
      </c>
      <c r="H467" s="31">
        <f t="shared" ref="H467:H469" si="63">D467/1.08</f>
        <v>119065.74074074073</v>
      </c>
      <c r="I467" s="31"/>
      <c r="J467" s="59">
        <f t="shared" si="62"/>
        <v>1190657.4074074072</v>
      </c>
      <c r="K467" s="63"/>
    </row>
    <row r="468" spans="1:11" s="3" customFormat="1" ht="15" customHeight="1">
      <c r="A468" s="24">
        <v>3</v>
      </c>
      <c r="B468" s="25" t="s">
        <v>26</v>
      </c>
      <c r="C468" s="205"/>
      <c r="D468" s="27">
        <v>60043</v>
      </c>
      <c r="E468" s="28">
        <f t="shared" si="60"/>
        <v>0</v>
      </c>
      <c r="F468" s="29">
        <v>0</v>
      </c>
      <c r="G468" s="30">
        <f t="shared" si="61"/>
        <v>0</v>
      </c>
      <c r="H468" s="31">
        <f t="shared" si="63"/>
        <v>55595.370370370365</v>
      </c>
      <c r="I468" s="31"/>
      <c r="J468" s="59">
        <f t="shared" si="62"/>
        <v>0</v>
      </c>
      <c r="K468" s="63"/>
    </row>
    <row r="469" spans="1:11" s="3" customFormat="1" ht="15" customHeight="1">
      <c r="A469" s="24">
        <v>4</v>
      </c>
      <c r="B469" s="25" t="s">
        <v>27</v>
      </c>
      <c r="C469" s="206"/>
      <c r="D469" s="27">
        <v>115781</v>
      </c>
      <c r="E469" s="28">
        <f t="shared" si="60"/>
        <v>0</v>
      </c>
      <c r="F469" s="29">
        <v>0</v>
      </c>
      <c r="G469" s="30">
        <f t="shared" si="61"/>
        <v>0</v>
      </c>
      <c r="H469" s="31">
        <f t="shared" si="63"/>
        <v>107204.62962962962</v>
      </c>
      <c r="I469" s="31"/>
      <c r="J469" s="59">
        <f t="shared" si="62"/>
        <v>0</v>
      </c>
      <c r="K469" s="63"/>
    </row>
    <row r="470" spans="1:11" s="3" customFormat="1" ht="15" customHeight="1">
      <c r="A470" s="24">
        <v>5</v>
      </c>
      <c r="B470" s="121" t="s">
        <v>28</v>
      </c>
      <c r="C470" s="209"/>
      <c r="D470" s="33">
        <v>119943</v>
      </c>
      <c r="E470" s="123">
        <f t="shared" si="60"/>
        <v>0</v>
      </c>
      <c r="F470" s="124">
        <v>0.25</v>
      </c>
      <c r="G470" s="125">
        <f t="shared" si="61"/>
        <v>0</v>
      </c>
      <c r="H470" s="128">
        <f>D470/1.08*0.75</f>
        <v>83293.75</v>
      </c>
      <c r="I470" s="31"/>
      <c r="J470" s="59">
        <f t="shared" si="62"/>
        <v>0</v>
      </c>
      <c r="K470" s="63"/>
    </row>
    <row r="471" spans="1:11" s="3" customFormat="1" ht="15" customHeight="1">
      <c r="A471" s="24">
        <v>6</v>
      </c>
      <c r="B471" s="25" t="s">
        <v>29</v>
      </c>
      <c r="C471" s="167"/>
      <c r="D471" s="27">
        <v>94810</v>
      </c>
      <c r="E471" s="28">
        <f t="shared" si="60"/>
        <v>0</v>
      </c>
      <c r="F471" s="29">
        <v>0</v>
      </c>
      <c r="G471" s="30">
        <f t="shared" si="61"/>
        <v>0</v>
      </c>
      <c r="H471" s="31">
        <f t="shared" ref="H471:H482" si="64">D471/1.08</f>
        <v>87787.037037037036</v>
      </c>
      <c r="I471" s="31"/>
      <c r="J471" s="59">
        <f t="shared" si="62"/>
        <v>0</v>
      </c>
      <c r="K471" s="63"/>
    </row>
    <row r="472" spans="1:11" s="3" customFormat="1" ht="15" customHeight="1">
      <c r="A472" s="24">
        <v>7</v>
      </c>
      <c r="B472" s="25" t="s">
        <v>30</v>
      </c>
      <c r="C472" s="207"/>
      <c r="D472" s="27">
        <v>141396</v>
      </c>
      <c r="E472" s="28">
        <f t="shared" si="60"/>
        <v>0</v>
      </c>
      <c r="F472" s="29">
        <v>0</v>
      </c>
      <c r="G472" s="30">
        <f t="shared" si="61"/>
        <v>0</v>
      </c>
      <c r="H472" s="31">
        <f t="shared" si="64"/>
        <v>130922.22222222222</v>
      </c>
      <c r="I472" s="31"/>
      <c r="J472" s="59">
        <f t="shared" si="62"/>
        <v>0</v>
      </c>
      <c r="K472" s="63"/>
    </row>
    <row r="473" spans="1:11" s="3" customFormat="1" ht="15" customHeight="1">
      <c r="A473" s="24">
        <v>8</v>
      </c>
      <c r="B473" s="25" t="s">
        <v>31</v>
      </c>
      <c r="C473" s="167"/>
      <c r="D473" s="27">
        <v>232931</v>
      </c>
      <c r="E473" s="28">
        <f t="shared" si="60"/>
        <v>0</v>
      </c>
      <c r="F473" s="29">
        <v>0</v>
      </c>
      <c r="G473" s="30">
        <f t="shared" si="61"/>
        <v>0</v>
      </c>
      <c r="H473" s="31">
        <f t="shared" si="64"/>
        <v>215676.85185185182</v>
      </c>
      <c r="I473" s="31"/>
      <c r="J473" s="59">
        <f t="shared" si="62"/>
        <v>0</v>
      </c>
      <c r="K473" s="63"/>
    </row>
    <row r="474" spans="1:11" s="3" customFormat="1" ht="15" customHeight="1">
      <c r="A474" s="24">
        <v>9</v>
      </c>
      <c r="B474" s="36" t="s">
        <v>32</v>
      </c>
      <c r="C474" s="167"/>
      <c r="D474" s="27">
        <v>101534</v>
      </c>
      <c r="E474" s="28">
        <f t="shared" si="60"/>
        <v>0</v>
      </c>
      <c r="F474" s="29">
        <v>0</v>
      </c>
      <c r="G474" s="30">
        <f t="shared" si="61"/>
        <v>0</v>
      </c>
      <c r="H474" s="31">
        <f t="shared" si="64"/>
        <v>94012.962962962964</v>
      </c>
      <c r="I474" s="31"/>
      <c r="J474" s="59">
        <f t="shared" si="62"/>
        <v>0</v>
      </c>
      <c r="K474" s="63"/>
    </row>
    <row r="475" spans="1:11" s="3" customFormat="1" ht="15" customHeight="1">
      <c r="A475" s="24">
        <v>10</v>
      </c>
      <c r="B475" s="36" t="s">
        <v>33</v>
      </c>
      <c r="C475" s="208"/>
      <c r="D475" s="33">
        <v>110148</v>
      </c>
      <c r="E475" s="28">
        <f t="shared" si="60"/>
        <v>0</v>
      </c>
      <c r="F475" s="29">
        <v>0</v>
      </c>
      <c r="G475" s="30">
        <f t="shared" si="61"/>
        <v>0</v>
      </c>
      <c r="H475" s="31">
        <f t="shared" si="64"/>
        <v>101988.88888888888</v>
      </c>
      <c r="I475" s="31"/>
      <c r="J475" s="59">
        <f t="shared" si="62"/>
        <v>0</v>
      </c>
      <c r="K475" s="63"/>
    </row>
    <row r="476" spans="1:11" s="3" customFormat="1" ht="15" customHeight="1">
      <c r="A476" s="24">
        <v>11</v>
      </c>
      <c r="B476" s="121" t="s">
        <v>34</v>
      </c>
      <c r="C476" s="209"/>
      <c r="D476" s="27">
        <v>54198</v>
      </c>
      <c r="E476" s="123">
        <f t="shared" si="60"/>
        <v>0</v>
      </c>
      <c r="F476" s="29">
        <v>0</v>
      </c>
      <c r="G476" s="125">
        <f t="shared" si="61"/>
        <v>0</v>
      </c>
      <c r="H476" s="31">
        <f t="shared" si="64"/>
        <v>50183.333333333328</v>
      </c>
      <c r="I476" s="128"/>
      <c r="J476" s="59">
        <f t="shared" si="62"/>
        <v>0</v>
      </c>
      <c r="K476" s="63"/>
    </row>
    <row r="477" spans="1:11" s="3" customFormat="1" ht="15" customHeight="1">
      <c r="A477" s="24">
        <v>12</v>
      </c>
      <c r="B477" s="25" t="s">
        <v>35</v>
      </c>
      <c r="C477" s="208">
        <v>5</v>
      </c>
      <c r="D477" s="27">
        <v>49680</v>
      </c>
      <c r="E477" s="28">
        <f t="shared" si="60"/>
        <v>248400</v>
      </c>
      <c r="F477" s="29">
        <v>0</v>
      </c>
      <c r="G477" s="30">
        <f t="shared" si="61"/>
        <v>248400</v>
      </c>
      <c r="H477" s="31">
        <f t="shared" si="64"/>
        <v>46000</v>
      </c>
      <c r="I477" s="31"/>
      <c r="J477" s="59">
        <f t="shared" si="62"/>
        <v>230000</v>
      </c>
      <c r="K477" s="63"/>
    </row>
    <row r="478" spans="1:11" s="3" customFormat="1" ht="15" customHeight="1">
      <c r="A478" s="24">
        <v>13</v>
      </c>
      <c r="B478" s="25" t="s">
        <v>36</v>
      </c>
      <c r="C478" s="208"/>
      <c r="D478" s="38">
        <v>64152</v>
      </c>
      <c r="E478" s="28">
        <f t="shared" si="60"/>
        <v>0</v>
      </c>
      <c r="F478" s="29">
        <v>0</v>
      </c>
      <c r="G478" s="30">
        <f t="shared" si="61"/>
        <v>0</v>
      </c>
      <c r="H478" s="31">
        <f t="shared" si="64"/>
        <v>59399.999999999993</v>
      </c>
      <c r="I478" s="31"/>
      <c r="J478" s="59">
        <f t="shared" si="62"/>
        <v>0</v>
      </c>
      <c r="K478" s="63"/>
    </row>
    <row r="479" spans="1:11" s="3" customFormat="1" ht="15" customHeight="1">
      <c r="A479" s="24">
        <v>14</v>
      </c>
      <c r="B479" s="121" t="s">
        <v>37</v>
      </c>
      <c r="C479" s="209"/>
      <c r="D479" s="38">
        <v>65934</v>
      </c>
      <c r="E479" s="123">
        <f t="shared" si="60"/>
        <v>0</v>
      </c>
      <c r="F479" s="124">
        <v>0</v>
      </c>
      <c r="G479" s="125">
        <f t="shared" si="61"/>
        <v>0</v>
      </c>
      <c r="H479" s="31">
        <f t="shared" si="64"/>
        <v>61049.999999999993</v>
      </c>
      <c r="I479" s="128"/>
      <c r="J479" s="59">
        <f t="shared" si="62"/>
        <v>0</v>
      </c>
      <c r="K479" s="63"/>
    </row>
    <row r="480" spans="1:11" s="3" customFormat="1" ht="15" customHeight="1">
      <c r="A480" s="24">
        <v>15</v>
      </c>
      <c r="B480" s="25" t="s">
        <v>38</v>
      </c>
      <c r="C480" s="208"/>
      <c r="D480" s="38">
        <v>76626</v>
      </c>
      <c r="E480" s="28">
        <f t="shared" si="60"/>
        <v>0</v>
      </c>
      <c r="F480" s="29">
        <v>0</v>
      </c>
      <c r="G480" s="30">
        <f t="shared" si="61"/>
        <v>0</v>
      </c>
      <c r="H480" s="31">
        <f t="shared" si="64"/>
        <v>70950</v>
      </c>
      <c r="I480" s="31"/>
      <c r="J480" s="59">
        <f t="shared" si="62"/>
        <v>0</v>
      </c>
      <c r="K480" s="63"/>
    </row>
    <row r="481" spans="1:11" s="3" customFormat="1" ht="15" customHeight="1">
      <c r="A481" s="24">
        <v>16</v>
      </c>
      <c r="B481" s="25" t="s">
        <v>39</v>
      </c>
      <c r="C481" s="208"/>
      <c r="D481" s="38">
        <v>80190</v>
      </c>
      <c r="E481" s="28">
        <f t="shared" si="60"/>
        <v>0</v>
      </c>
      <c r="F481" s="29">
        <v>0</v>
      </c>
      <c r="G481" s="30">
        <f t="shared" si="61"/>
        <v>0</v>
      </c>
      <c r="H481" s="31">
        <f t="shared" si="64"/>
        <v>74250</v>
      </c>
      <c r="I481" s="31"/>
      <c r="J481" s="59">
        <f t="shared" si="62"/>
        <v>0</v>
      </c>
      <c r="K481" s="63"/>
    </row>
    <row r="482" spans="1:11" s="3" customFormat="1" ht="15" customHeight="1">
      <c r="A482" s="24">
        <v>17</v>
      </c>
      <c r="B482" s="25" t="s">
        <v>40</v>
      </c>
      <c r="C482" s="208"/>
      <c r="D482" s="38">
        <v>113832</v>
      </c>
      <c r="E482" s="28">
        <f t="shared" si="60"/>
        <v>0</v>
      </c>
      <c r="F482" s="29">
        <v>0</v>
      </c>
      <c r="G482" s="30">
        <f t="shared" si="61"/>
        <v>0</v>
      </c>
      <c r="H482" s="31">
        <f t="shared" si="64"/>
        <v>105400</v>
      </c>
      <c r="I482" s="31"/>
      <c r="J482" s="59">
        <f t="shared" si="62"/>
        <v>0</v>
      </c>
      <c r="K482" s="63"/>
    </row>
    <row r="483" spans="1:11" s="3" customFormat="1" ht="15" customHeight="1">
      <c r="A483" s="24">
        <v>18</v>
      </c>
      <c r="B483" s="121" t="s">
        <v>41</v>
      </c>
      <c r="C483" s="209"/>
      <c r="D483" s="39">
        <v>98010</v>
      </c>
      <c r="E483" s="123">
        <f t="shared" si="60"/>
        <v>0</v>
      </c>
      <c r="F483" s="124">
        <v>0.23</v>
      </c>
      <c r="G483" s="125">
        <f t="shared" si="61"/>
        <v>0</v>
      </c>
      <c r="H483" s="128">
        <f>D483/1.08*0.77</f>
        <v>69877.5</v>
      </c>
      <c r="I483" s="128"/>
      <c r="J483" s="59">
        <f t="shared" si="62"/>
        <v>0</v>
      </c>
      <c r="K483" s="63"/>
    </row>
    <row r="484" spans="1:11" s="4" customFormat="1" ht="15" customHeight="1">
      <c r="A484" s="40"/>
      <c r="B484" s="41" t="s">
        <v>42</v>
      </c>
      <c r="C484" s="210">
        <f>SUM(C466:C483)</f>
        <v>25</v>
      </c>
      <c r="D484" s="39">
        <v>205306</v>
      </c>
      <c r="E484" s="43">
        <f>SUM(E466:E483)</f>
        <v>2327360</v>
      </c>
      <c r="F484" s="43"/>
      <c r="G484" s="44">
        <f>SUM(G466:G483)</f>
        <v>2327360</v>
      </c>
      <c r="H484" s="45"/>
      <c r="I484" s="45"/>
      <c r="J484" s="64">
        <f>SUM(J466:J483)</f>
        <v>2154962.9629629627</v>
      </c>
    </row>
    <row r="485" spans="1:11" s="5" customFormat="1" ht="30" customHeight="1">
      <c r="A485" s="46"/>
      <c r="B485" s="47"/>
      <c r="C485" s="211"/>
      <c r="D485" s="39">
        <v>335661</v>
      </c>
      <c r="E485" s="49"/>
      <c r="F485" s="49"/>
      <c r="G485" s="50"/>
      <c r="J485" s="75">
        <f>J484*0.08</f>
        <v>172397.03703703702</v>
      </c>
    </row>
    <row r="486" spans="1:11" s="6" customFormat="1" ht="15" customHeight="1">
      <c r="A486" s="283" t="s">
        <v>43</v>
      </c>
      <c r="B486" s="283"/>
      <c r="C486" s="284" t="s">
        <v>44</v>
      </c>
      <c r="D486" s="284"/>
      <c r="E486" s="54"/>
      <c r="F486" s="54"/>
      <c r="G486" s="55" t="s">
        <v>45</v>
      </c>
      <c r="J486" s="76">
        <f>SUM(J484:J485)</f>
        <v>2327359.9999999995</v>
      </c>
    </row>
    <row r="488" spans="1:11">
      <c r="B488" s="131" t="s">
        <v>165</v>
      </c>
      <c r="C488" s="131" t="s">
        <v>166</v>
      </c>
      <c r="D488" s="131"/>
      <c r="E488" s="131" t="s">
        <v>167</v>
      </c>
    </row>
    <row r="489" spans="1:11" ht="18.75">
      <c r="B489" s="212" t="s">
        <v>168</v>
      </c>
      <c r="C489" s="213" t="s">
        <v>166</v>
      </c>
      <c r="D489" s="214"/>
      <c r="E489" s="214"/>
      <c r="F489" s="214"/>
      <c r="G489" s="212" t="s">
        <v>167</v>
      </c>
    </row>
    <row r="494" spans="1:11" s="1" customFormat="1" ht="15" customHeight="1">
      <c r="A494" s="279" t="s">
        <v>0</v>
      </c>
      <c r="B494" s="279"/>
      <c r="C494" s="279"/>
      <c r="D494" s="279"/>
      <c r="E494" s="279"/>
      <c r="F494" s="279"/>
      <c r="G494" s="279"/>
      <c r="J494" s="71"/>
    </row>
    <row r="495" spans="1:11" s="1" customFormat="1" ht="15" customHeight="1">
      <c r="A495" s="279" t="s">
        <v>1</v>
      </c>
      <c r="B495" s="279"/>
      <c r="C495" s="279"/>
      <c r="D495" s="279"/>
      <c r="E495" s="279"/>
      <c r="F495" s="279"/>
      <c r="G495" s="279"/>
      <c r="J495" s="71"/>
    </row>
    <row r="496" spans="1:11" s="1" customFormat="1" ht="15" customHeight="1">
      <c r="A496" s="279" t="s">
        <v>2</v>
      </c>
      <c r="B496" s="279"/>
      <c r="C496" s="279"/>
      <c r="D496" s="279"/>
      <c r="E496" s="279"/>
      <c r="F496" s="279"/>
      <c r="G496" s="279"/>
      <c r="J496" s="71"/>
    </row>
    <row r="497" spans="1:11" s="1" customFormat="1" ht="15" customHeight="1">
      <c r="A497" s="279" t="s">
        <v>4</v>
      </c>
      <c r="B497" s="279"/>
      <c r="C497" s="279"/>
      <c r="D497" s="279"/>
      <c r="E497" s="279"/>
      <c r="F497" s="279"/>
      <c r="G497" s="279"/>
      <c r="J497" s="71"/>
    </row>
    <row r="498" spans="1:11" s="1" customFormat="1" ht="15" customHeight="1">
      <c r="A498" s="280" t="s">
        <v>6</v>
      </c>
      <c r="B498" s="280"/>
      <c r="C498" s="280"/>
      <c r="D498" s="280"/>
      <c r="E498" s="280"/>
      <c r="F498" s="280"/>
      <c r="G498" s="280"/>
      <c r="J498" s="71"/>
    </row>
    <row r="499" spans="1:11" s="2" customFormat="1" ht="15" customHeight="1">
      <c r="A499" s="9"/>
      <c r="B499" s="9"/>
      <c r="C499" s="281" t="s">
        <v>184</v>
      </c>
      <c r="D499" s="281"/>
      <c r="E499" s="281"/>
      <c r="F499" s="281"/>
      <c r="G499" s="281"/>
      <c r="J499" s="72"/>
    </row>
    <row r="500" spans="1:11" s="1" customFormat="1" ht="15" customHeight="1">
      <c r="A500" s="11" t="s">
        <v>8</v>
      </c>
      <c r="B500" s="12"/>
      <c r="C500" s="202"/>
      <c r="D500" s="286"/>
      <c r="E500" s="286"/>
      <c r="F500" s="286"/>
      <c r="G500" s="286"/>
      <c r="H500" s="68"/>
      <c r="I500" s="68"/>
      <c r="J500" s="71"/>
    </row>
    <row r="501" spans="1:11" s="1" customFormat="1" ht="15" customHeight="1">
      <c r="A501" s="11" t="s">
        <v>9</v>
      </c>
      <c r="B501" s="286" t="s">
        <v>169</v>
      </c>
      <c r="C501" s="286"/>
      <c r="D501" s="286"/>
      <c r="E501" s="286"/>
      <c r="F501" s="11"/>
      <c r="G501" s="16"/>
      <c r="H501" s="11"/>
      <c r="I501" s="11"/>
      <c r="J501" s="80"/>
      <c r="K501" s="74"/>
    </row>
    <row r="502" spans="1:11" s="1" customFormat="1" ht="21" customHeight="1">
      <c r="A502" s="11" t="s">
        <v>11</v>
      </c>
      <c r="B502" s="296" t="s">
        <v>170</v>
      </c>
      <c r="C502" s="296"/>
      <c r="D502" s="296"/>
      <c r="E502" s="216"/>
      <c r="F502" s="18"/>
      <c r="G502" s="19"/>
      <c r="H502" s="69"/>
      <c r="I502" s="69"/>
      <c r="J502" s="73"/>
    </row>
    <row r="503" spans="1:11" s="1" customFormat="1" ht="15" customHeight="1">
      <c r="A503" s="190" t="s">
        <v>14</v>
      </c>
      <c r="B503" s="190" t="s">
        <v>16</v>
      </c>
      <c r="C503" s="203" t="s">
        <v>17</v>
      </c>
      <c r="D503" s="191" t="s">
        <v>18</v>
      </c>
      <c r="E503" s="192" t="s">
        <v>19</v>
      </c>
      <c r="F503" s="192" t="s">
        <v>20</v>
      </c>
      <c r="G503" s="190" t="s">
        <v>21</v>
      </c>
      <c r="J503" s="71"/>
    </row>
    <row r="504" spans="1:11" s="3" customFormat="1" ht="15" customHeight="1">
      <c r="A504" s="24">
        <v>1</v>
      </c>
      <c r="B504" s="25" t="s">
        <v>23</v>
      </c>
      <c r="C504" s="167"/>
      <c r="D504" s="27">
        <v>79305</v>
      </c>
      <c r="E504" s="28">
        <f t="shared" ref="E504:E521" si="65">D504*C504</f>
        <v>0</v>
      </c>
      <c r="F504" s="29">
        <v>0</v>
      </c>
      <c r="G504" s="30">
        <f t="shared" ref="G504:G521" si="66">E504-E504*F504</f>
        <v>0</v>
      </c>
      <c r="H504" s="31">
        <f>D504/1.08</f>
        <v>73430.555555555547</v>
      </c>
      <c r="I504" s="31"/>
      <c r="J504" s="59">
        <f t="shared" ref="J504:J521" si="67">H504*C504</f>
        <v>0</v>
      </c>
      <c r="K504" s="63"/>
    </row>
    <row r="505" spans="1:11" s="3" customFormat="1" ht="15" customHeight="1">
      <c r="A505" s="24">
        <v>2</v>
      </c>
      <c r="B505" s="25" t="s">
        <v>25</v>
      </c>
      <c r="C505" s="204"/>
      <c r="D505" s="27">
        <v>128591</v>
      </c>
      <c r="E505" s="28">
        <f t="shared" si="65"/>
        <v>0</v>
      </c>
      <c r="F505" s="29">
        <v>0</v>
      </c>
      <c r="G505" s="30">
        <f t="shared" si="66"/>
        <v>0</v>
      </c>
      <c r="H505" s="31">
        <f t="shared" ref="H505:H507" si="68">D505/1.08</f>
        <v>119065.74074074073</v>
      </c>
      <c r="I505" s="31"/>
      <c r="J505" s="59">
        <f t="shared" si="67"/>
        <v>0</v>
      </c>
      <c r="K505" s="63"/>
    </row>
    <row r="506" spans="1:11" s="3" customFormat="1" ht="15" customHeight="1">
      <c r="A506" s="24">
        <v>3</v>
      </c>
      <c r="B506" s="25" t="s">
        <v>26</v>
      </c>
      <c r="C506" s="205"/>
      <c r="D506" s="27">
        <v>60043</v>
      </c>
      <c r="E506" s="28">
        <f t="shared" si="65"/>
        <v>0</v>
      </c>
      <c r="F506" s="29">
        <v>0</v>
      </c>
      <c r="G506" s="30">
        <f t="shared" si="66"/>
        <v>0</v>
      </c>
      <c r="H506" s="31">
        <f t="shared" si="68"/>
        <v>55595.370370370365</v>
      </c>
      <c r="I506" s="31"/>
      <c r="J506" s="59">
        <f t="shared" si="67"/>
        <v>0</v>
      </c>
      <c r="K506" s="63"/>
    </row>
    <row r="507" spans="1:11" s="3" customFormat="1" ht="15" customHeight="1">
      <c r="A507" s="24">
        <v>4</v>
      </c>
      <c r="B507" s="25" t="s">
        <v>27</v>
      </c>
      <c r="C507" s="206"/>
      <c r="D507" s="27">
        <v>115781</v>
      </c>
      <c r="E507" s="28">
        <f t="shared" si="65"/>
        <v>0</v>
      </c>
      <c r="F507" s="29">
        <v>0</v>
      </c>
      <c r="G507" s="30">
        <f t="shared" si="66"/>
        <v>0</v>
      </c>
      <c r="H507" s="31">
        <f t="shared" si="68"/>
        <v>107204.62962962962</v>
      </c>
      <c r="I507" s="31"/>
      <c r="J507" s="59">
        <f t="shared" si="67"/>
        <v>0</v>
      </c>
      <c r="K507" s="63"/>
    </row>
    <row r="508" spans="1:11" s="3" customFormat="1" ht="15" customHeight="1">
      <c r="A508" s="24">
        <v>5</v>
      </c>
      <c r="B508" s="121" t="s">
        <v>28</v>
      </c>
      <c r="C508" s="209">
        <v>6</v>
      </c>
      <c r="D508" s="33">
        <v>119943</v>
      </c>
      <c r="E508" s="123">
        <f t="shared" si="65"/>
        <v>719658</v>
      </c>
      <c r="F508" s="124">
        <v>0.25</v>
      </c>
      <c r="G508" s="125">
        <f t="shared" si="66"/>
        <v>539743.5</v>
      </c>
      <c r="H508" s="128">
        <f>D508/1.08*0.75</f>
        <v>83293.75</v>
      </c>
      <c r="I508" s="31"/>
      <c r="J508" s="59">
        <f t="shared" si="67"/>
        <v>499762.5</v>
      </c>
      <c r="K508" s="63"/>
    </row>
    <row r="509" spans="1:11" s="3" customFormat="1" ht="15" customHeight="1">
      <c r="A509" s="24">
        <v>6</v>
      </c>
      <c r="B509" s="25" t="s">
        <v>29</v>
      </c>
      <c r="C509" s="167"/>
      <c r="D509" s="27">
        <v>94810</v>
      </c>
      <c r="E509" s="28">
        <f t="shared" si="65"/>
        <v>0</v>
      </c>
      <c r="F509" s="29">
        <v>0</v>
      </c>
      <c r="G509" s="30">
        <f t="shared" si="66"/>
        <v>0</v>
      </c>
      <c r="H509" s="31">
        <f t="shared" ref="H509:H520" si="69">D509/1.08</f>
        <v>87787.037037037036</v>
      </c>
      <c r="I509" s="31"/>
      <c r="J509" s="59">
        <f t="shared" si="67"/>
        <v>0</v>
      </c>
      <c r="K509" s="63"/>
    </row>
    <row r="510" spans="1:11" s="3" customFormat="1" ht="15" customHeight="1">
      <c r="A510" s="24">
        <v>7</v>
      </c>
      <c r="B510" s="25" t="s">
        <v>30</v>
      </c>
      <c r="C510" s="207"/>
      <c r="D510" s="27">
        <v>141396</v>
      </c>
      <c r="E510" s="28">
        <f t="shared" si="65"/>
        <v>0</v>
      </c>
      <c r="F510" s="29">
        <v>0</v>
      </c>
      <c r="G510" s="30">
        <f t="shared" si="66"/>
        <v>0</v>
      </c>
      <c r="H510" s="31">
        <f t="shared" si="69"/>
        <v>130922.22222222222</v>
      </c>
      <c r="I510" s="31"/>
      <c r="J510" s="59">
        <f t="shared" si="67"/>
        <v>0</v>
      </c>
      <c r="K510" s="63"/>
    </row>
    <row r="511" spans="1:11" s="3" customFormat="1" ht="15" customHeight="1">
      <c r="A511" s="24">
        <v>8</v>
      </c>
      <c r="B511" s="25" t="s">
        <v>31</v>
      </c>
      <c r="C511" s="167"/>
      <c r="D511" s="27">
        <v>232931</v>
      </c>
      <c r="E511" s="28">
        <f t="shared" si="65"/>
        <v>0</v>
      </c>
      <c r="F511" s="29">
        <v>0</v>
      </c>
      <c r="G511" s="30">
        <f t="shared" si="66"/>
        <v>0</v>
      </c>
      <c r="H511" s="31">
        <f t="shared" si="69"/>
        <v>215676.85185185182</v>
      </c>
      <c r="I511" s="31"/>
      <c r="J511" s="59">
        <f t="shared" si="67"/>
        <v>0</v>
      </c>
      <c r="K511" s="63"/>
    </row>
    <row r="512" spans="1:11" s="3" customFormat="1" ht="15" customHeight="1">
      <c r="A512" s="24">
        <v>9</v>
      </c>
      <c r="B512" s="36" t="s">
        <v>32</v>
      </c>
      <c r="C512" s="167"/>
      <c r="D512" s="27">
        <v>101534</v>
      </c>
      <c r="E512" s="28">
        <f t="shared" si="65"/>
        <v>0</v>
      </c>
      <c r="F512" s="29">
        <v>0</v>
      </c>
      <c r="G512" s="30">
        <f t="shared" si="66"/>
        <v>0</v>
      </c>
      <c r="H512" s="31">
        <f t="shared" si="69"/>
        <v>94012.962962962964</v>
      </c>
      <c r="I512" s="31"/>
      <c r="J512" s="59">
        <f t="shared" si="67"/>
        <v>0</v>
      </c>
      <c r="K512" s="63"/>
    </row>
    <row r="513" spans="1:11" s="3" customFormat="1" ht="15" customHeight="1">
      <c r="A513" s="24">
        <v>10</v>
      </c>
      <c r="B513" s="36" t="s">
        <v>33</v>
      </c>
      <c r="C513" s="208"/>
      <c r="D513" s="33">
        <v>110148</v>
      </c>
      <c r="E513" s="28">
        <f t="shared" si="65"/>
        <v>0</v>
      </c>
      <c r="F513" s="29">
        <v>0</v>
      </c>
      <c r="G513" s="30">
        <f t="shared" si="66"/>
        <v>0</v>
      </c>
      <c r="H513" s="31">
        <f t="shared" si="69"/>
        <v>101988.88888888888</v>
      </c>
      <c r="I513" s="31"/>
      <c r="J513" s="59">
        <f t="shared" si="67"/>
        <v>0</v>
      </c>
      <c r="K513" s="63"/>
    </row>
    <row r="514" spans="1:11" s="3" customFormat="1" ht="15" customHeight="1">
      <c r="A514" s="24">
        <v>11</v>
      </c>
      <c r="B514" s="121" t="s">
        <v>34</v>
      </c>
      <c r="C514" s="209"/>
      <c r="D514" s="27">
        <v>54198</v>
      </c>
      <c r="E514" s="123">
        <f t="shared" si="65"/>
        <v>0</v>
      </c>
      <c r="F514" s="29">
        <v>0</v>
      </c>
      <c r="G514" s="125">
        <f t="shared" si="66"/>
        <v>0</v>
      </c>
      <c r="H514" s="31">
        <f t="shared" si="69"/>
        <v>50183.333333333328</v>
      </c>
      <c r="I514" s="128"/>
      <c r="J514" s="59">
        <f t="shared" si="67"/>
        <v>0</v>
      </c>
      <c r="K514" s="63"/>
    </row>
    <row r="515" spans="1:11" s="3" customFormat="1" ht="15" customHeight="1">
      <c r="A515" s="24">
        <v>12</v>
      </c>
      <c r="B515" s="25" t="s">
        <v>35</v>
      </c>
      <c r="C515" s="208"/>
      <c r="D515" s="27">
        <v>49680</v>
      </c>
      <c r="E515" s="28">
        <f t="shared" si="65"/>
        <v>0</v>
      </c>
      <c r="F515" s="29">
        <v>0</v>
      </c>
      <c r="G515" s="30">
        <f t="shared" si="66"/>
        <v>0</v>
      </c>
      <c r="H515" s="31">
        <f t="shared" si="69"/>
        <v>46000</v>
      </c>
      <c r="I515" s="31"/>
      <c r="J515" s="59">
        <f t="shared" si="67"/>
        <v>0</v>
      </c>
      <c r="K515" s="63"/>
    </row>
    <row r="516" spans="1:11" s="3" customFormat="1" ht="15" customHeight="1">
      <c r="A516" s="24">
        <v>13</v>
      </c>
      <c r="B516" s="25" t="s">
        <v>36</v>
      </c>
      <c r="C516" s="208"/>
      <c r="D516" s="38">
        <v>64152</v>
      </c>
      <c r="E516" s="28">
        <f t="shared" si="65"/>
        <v>0</v>
      </c>
      <c r="F516" s="29">
        <v>0</v>
      </c>
      <c r="G516" s="30">
        <f t="shared" si="66"/>
        <v>0</v>
      </c>
      <c r="H516" s="31">
        <f t="shared" si="69"/>
        <v>59399.999999999993</v>
      </c>
      <c r="I516" s="31"/>
      <c r="J516" s="59">
        <f t="shared" si="67"/>
        <v>0</v>
      </c>
      <c r="K516" s="63"/>
    </row>
    <row r="517" spans="1:11" s="3" customFormat="1" ht="15" customHeight="1">
      <c r="A517" s="24">
        <v>14</v>
      </c>
      <c r="B517" s="121" t="s">
        <v>37</v>
      </c>
      <c r="C517" s="209"/>
      <c r="D517" s="38">
        <v>65934</v>
      </c>
      <c r="E517" s="123">
        <f t="shared" si="65"/>
        <v>0</v>
      </c>
      <c r="F517" s="124">
        <v>0</v>
      </c>
      <c r="G517" s="125">
        <f t="shared" si="66"/>
        <v>0</v>
      </c>
      <c r="H517" s="31">
        <f t="shared" si="69"/>
        <v>61049.999999999993</v>
      </c>
      <c r="I517" s="128"/>
      <c r="J517" s="59">
        <f t="shared" si="67"/>
        <v>0</v>
      </c>
      <c r="K517" s="63"/>
    </row>
    <row r="518" spans="1:11" s="3" customFormat="1" ht="15" customHeight="1">
      <c r="A518" s="24">
        <v>15</v>
      </c>
      <c r="B518" s="25" t="s">
        <v>38</v>
      </c>
      <c r="C518" s="208">
        <v>2</v>
      </c>
      <c r="D518" s="38">
        <v>76626</v>
      </c>
      <c r="E518" s="28">
        <f t="shared" si="65"/>
        <v>153252</v>
      </c>
      <c r="F518" s="29">
        <v>0</v>
      </c>
      <c r="G518" s="30">
        <f t="shared" si="66"/>
        <v>153252</v>
      </c>
      <c r="H518" s="31">
        <f t="shared" si="69"/>
        <v>70950</v>
      </c>
      <c r="I518" s="31"/>
      <c r="J518" s="59">
        <f t="shared" si="67"/>
        <v>141900</v>
      </c>
      <c r="K518" s="63"/>
    </row>
    <row r="519" spans="1:11" s="3" customFormat="1" ht="15" customHeight="1">
      <c r="A519" s="24">
        <v>16</v>
      </c>
      <c r="B519" s="25" t="s">
        <v>39</v>
      </c>
      <c r="C519" s="208">
        <v>2</v>
      </c>
      <c r="D519" s="38">
        <v>80190</v>
      </c>
      <c r="E519" s="28">
        <f t="shared" si="65"/>
        <v>160380</v>
      </c>
      <c r="F519" s="29">
        <v>0</v>
      </c>
      <c r="G519" s="30">
        <f t="shared" si="66"/>
        <v>160380</v>
      </c>
      <c r="H519" s="31">
        <f t="shared" si="69"/>
        <v>74250</v>
      </c>
      <c r="I519" s="31"/>
      <c r="J519" s="59">
        <f t="shared" si="67"/>
        <v>148500</v>
      </c>
      <c r="K519" s="63"/>
    </row>
    <row r="520" spans="1:11" s="3" customFormat="1" ht="15" customHeight="1">
      <c r="A520" s="24">
        <v>17</v>
      </c>
      <c r="B520" s="25" t="s">
        <v>40</v>
      </c>
      <c r="C520" s="208"/>
      <c r="D520" s="38">
        <v>113832</v>
      </c>
      <c r="E520" s="28">
        <f t="shared" si="65"/>
        <v>0</v>
      </c>
      <c r="F520" s="29">
        <v>0</v>
      </c>
      <c r="G520" s="30">
        <f t="shared" si="66"/>
        <v>0</v>
      </c>
      <c r="H520" s="31">
        <f t="shared" si="69"/>
        <v>105400</v>
      </c>
      <c r="I520" s="31"/>
      <c r="J520" s="59">
        <f t="shared" si="67"/>
        <v>0</v>
      </c>
      <c r="K520" s="63"/>
    </row>
    <row r="521" spans="1:11" s="3" customFormat="1" ht="15" customHeight="1">
      <c r="A521" s="24">
        <v>18</v>
      </c>
      <c r="B521" s="121" t="s">
        <v>41</v>
      </c>
      <c r="C521" s="209"/>
      <c r="D521" s="39">
        <v>98010</v>
      </c>
      <c r="E521" s="123">
        <f t="shared" si="65"/>
        <v>0</v>
      </c>
      <c r="F521" s="124">
        <v>0.23</v>
      </c>
      <c r="G521" s="125">
        <f t="shared" si="66"/>
        <v>0</v>
      </c>
      <c r="H521" s="128">
        <f>D521/1.08*0.77</f>
        <v>69877.5</v>
      </c>
      <c r="I521" s="128"/>
      <c r="J521" s="59">
        <f t="shared" si="67"/>
        <v>0</v>
      </c>
      <c r="K521" s="63"/>
    </row>
    <row r="522" spans="1:11" s="4" customFormat="1" ht="15" customHeight="1">
      <c r="A522" s="40"/>
      <c r="B522" s="41" t="s">
        <v>42</v>
      </c>
      <c r="C522" s="210">
        <f>SUM(C504:C521)</f>
        <v>10</v>
      </c>
      <c r="D522" s="39">
        <v>205306</v>
      </c>
      <c r="E522" s="43">
        <f>SUM(E504:E521)</f>
        <v>1033290</v>
      </c>
      <c r="F522" s="43"/>
      <c r="G522" s="44">
        <f>SUM(G504:G521)</f>
        <v>853375.5</v>
      </c>
      <c r="H522" s="45"/>
      <c r="I522" s="45"/>
      <c r="J522" s="64">
        <f>SUM(J504:J521)</f>
        <v>790162.5</v>
      </c>
    </row>
    <row r="523" spans="1:11" s="5" customFormat="1" ht="30" customHeight="1">
      <c r="A523" s="46"/>
      <c r="B523" s="47"/>
      <c r="C523" s="211"/>
      <c r="D523" s="39">
        <v>335661</v>
      </c>
      <c r="E523" s="49"/>
      <c r="F523" s="49"/>
      <c r="G523" s="50"/>
      <c r="J523" s="75">
        <f>J522*0.08</f>
        <v>63213</v>
      </c>
    </row>
    <row r="524" spans="1:11" s="6" customFormat="1" ht="15" customHeight="1">
      <c r="A524" s="283" t="s">
        <v>43</v>
      </c>
      <c r="B524" s="283"/>
      <c r="C524" s="284" t="s">
        <v>44</v>
      </c>
      <c r="D524" s="284"/>
      <c r="E524" s="54"/>
      <c r="F524" s="54"/>
      <c r="G524" s="55" t="s">
        <v>45</v>
      </c>
      <c r="J524" s="76">
        <f>SUM(J522:J523)</f>
        <v>853375.5</v>
      </c>
    </row>
    <row r="526" spans="1:11">
      <c r="B526" s="131" t="s">
        <v>165</v>
      </c>
      <c r="C526" s="131" t="s">
        <v>166</v>
      </c>
      <c r="D526" s="131"/>
      <c r="E526" s="131" t="s">
        <v>167</v>
      </c>
    </row>
    <row r="527" spans="1:11" ht="18.75">
      <c r="B527" s="212" t="s">
        <v>168</v>
      </c>
      <c r="C527" s="213" t="s">
        <v>166</v>
      </c>
      <c r="D527" s="214"/>
      <c r="E527" s="214"/>
      <c r="F527" s="214"/>
      <c r="G527" s="212" t="s">
        <v>167</v>
      </c>
    </row>
    <row r="531" spans="1:11" s="1" customFormat="1" ht="15" customHeight="1">
      <c r="A531" s="279" t="s">
        <v>0</v>
      </c>
      <c r="B531" s="279"/>
      <c r="C531" s="279"/>
      <c r="D531" s="279"/>
      <c r="E531" s="279"/>
      <c r="F531" s="279"/>
      <c r="G531" s="279"/>
      <c r="J531" s="71"/>
    </row>
    <row r="532" spans="1:11" s="1" customFormat="1" ht="15" customHeight="1">
      <c r="A532" s="279" t="s">
        <v>1</v>
      </c>
      <c r="B532" s="279"/>
      <c r="C532" s="279"/>
      <c r="D532" s="279"/>
      <c r="E532" s="279"/>
      <c r="F532" s="279"/>
      <c r="G532" s="279"/>
      <c r="J532" s="71"/>
    </row>
    <row r="533" spans="1:11" s="1" customFormat="1" ht="15" customHeight="1">
      <c r="A533" s="279" t="s">
        <v>2</v>
      </c>
      <c r="B533" s="279"/>
      <c r="C533" s="279"/>
      <c r="D533" s="279"/>
      <c r="E533" s="279"/>
      <c r="F533" s="279"/>
      <c r="G533" s="279"/>
      <c r="J533" s="71"/>
    </row>
    <row r="534" spans="1:11" s="1" customFormat="1" ht="15" customHeight="1">
      <c r="A534" s="279" t="s">
        <v>4</v>
      </c>
      <c r="B534" s="279"/>
      <c r="C534" s="279"/>
      <c r="D534" s="279"/>
      <c r="E534" s="279"/>
      <c r="F534" s="279"/>
      <c r="G534" s="279"/>
      <c r="J534" s="71"/>
    </row>
    <row r="535" spans="1:11" s="1" customFormat="1" ht="15" customHeight="1">
      <c r="A535" s="280" t="s">
        <v>6</v>
      </c>
      <c r="B535" s="280"/>
      <c r="C535" s="280"/>
      <c r="D535" s="280"/>
      <c r="E535" s="280"/>
      <c r="F535" s="280"/>
      <c r="G535" s="280"/>
      <c r="J535" s="71"/>
    </row>
    <row r="536" spans="1:11" s="2" customFormat="1" ht="15" customHeight="1">
      <c r="A536" s="9"/>
      <c r="B536" s="9"/>
      <c r="C536" s="281" t="s">
        <v>184</v>
      </c>
      <c r="D536" s="281"/>
      <c r="E536" s="281"/>
      <c r="F536" s="281"/>
      <c r="G536" s="281"/>
      <c r="J536" s="72"/>
    </row>
    <row r="537" spans="1:11" s="1" customFormat="1" ht="15" customHeight="1">
      <c r="A537" s="11" t="s">
        <v>8</v>
      </c>
      <c r="B537" s="12"/>
      <c r="C537" s="202"/>
      <c r="D537" s="286"/>
      <c r="E537" s="286"/>
      <c r="F537" s="286"/>
      <c r="G537" s="286"/>
      <c r="H537" s="68"/>
      <c r="I537" s="68"/>
      <c r="J537" s="71"/>
    </row>
    <row r="538" spans="1:11" s="1" customFormat="1" ht="15" customHeight="1">
      <c r="A538" s="11" t="s">
        <v>9</v>
      </c>
      <c r="B538" s="286" t="s">
        <v>189</v>
      </c>
      <c r="C538" s="286"/>
      <c r="D538" s="286"/>
      <c r="E538" s="286"/>
      <c r="F538" s="11"/>
      <c r="G538" s="16"/>
      <c r="H538" s="11"/>
      <c r="I538" s="11"/>
      <c r="J538" s="80"/>
      <c r="K538" s="74"/>
    </row>
    <row r="539" spans="1:11" s="1" customFormat="1" ht="21" customHeight="1">
      <c r="A539" s="11" t="s">
        <v>11</v>
      </c>
      <c r="B539" s="297" t="s">
        <v>190</v>
      </c>
      <c r="C539" s="297"/>
      <c r="D539" s="297"/>
      <c r="E539" s="297"/>
      <c r="F539" s="18"/>
      <c r="G539" s="19"/>
      <c r="H539" s="69"/>
      <c r="I539" s="69"/>
      <c r="J539" s="73"/>
    </row>
    <row r="540" spans="1:11" s="1" customFormat="1" ht="15" customHeight="1">
      <c r="A540" s="190" t="s">
        <v>14</v>
      </c>
      <c r="B540" s="190" t="s">
        <v>16</v>
      </c>
      <c r="C540" s="203" t="s">
        <v>17</v>
      </c>
      <c r="D540" s="191" t="s">
        <v>18</v>
      </c>
      <c r="E540" s="192" t="s">
        <v>19</v>
      </c>
      <c r="F540" s="192" t="s">
        <v>20</v>
      </c>
      <c r="G540" s="190" t="s">
        <v>21</v>
      </c>
      <c r="J540" s="71"/>
    </row>
    <row r="541" spans="1:11" s="3" customFormat="1" ht="15" customHeight="1">
      <c r="A541" s="24">
        <v>1</v>
      </c>
      <c r="B541" s="25" t="s">
        <v>23</v>
      </c>
      <c r="C541" s="167"/>
      <c r="D541" s="27">
        <v>79305</v>
      </c>
      <c r="E541" s="28">
        <f t="shared" ref="E541:E558" si="70">D541*C541</f>
        <v>0</v>
      </c>
      <c r="F541" s="29">
        <v>0</v>
      </c>
      <c r="G541" s="30">
        <f t="shared" ref="G541:G558" si="71">E541-E541*F541</f>
        <v>0</v>
      </c>
      <c r="H541" s="31">
        <f>D541/1.08</f>
        <v>73430.555555555547</v>
      </c>
      <c r="I541" s="31"/>
      <c r="J541" s="59">
        <f t="shared" ref="J541:J558" si="72">H541*C541</f>
        <v>0</v>
      </c>
      <c r="K541" s="63"/>
    </row>
    <row r="542" spans="1:11" s="3" customFormat="1" ht="15" customHeight="1">
      <c r="A542" s="24">
        <v>2</v>
      </c>
      <c r="B542" s="25" t="s">
        <v>25</v>
      </c>
      <c r="C542" s="204"/>
      <c r="D542" s="27">
        <v>128591</v>
      </c>
      <c r="E542" s="28">
        <f t="shared" si="70"/>
        <v>0</v>
      </c>
      <c r="F542" s="29">
        <v>0</v>
      </c>
      <c r="G542" s="30">
        <f t="shared" si="71"/>
        <v>0</v>
      </c>
      <c r="H542" s="31">
        <f t="shared" ref="H542:H544" si="73">D542/1.08</f>
        <v>119065.74074074073</v>
      </c>
      <c r="I542" s="31"/>
      <c r="J542" s="59">
        <f t="shared" si="72"/>
        <v>0</v>
      </c>
      <c r="K542" s="63"/>
    </row>
    <row r="543" spans="1:11" s="3" customFormat="1" ht="15" customHeight="1">
      <c r="A543" s="24">
        <v>3</v>
      </c>
      <c r="B543" s="25" t="s">
        <v>26</v>
      </c>
      <c r="C543" s="205"/>
      <c r="D543" s="27">
        <v>60043</v>
      </c>
      <c r="E543" s="28">
        <f t="shared" si="70"/>
        <v>0</v>
      </c>
      <c r="F543" s="29">
        <v>0</v>
      </c>
      <c r="G543" s="30">
        <f t="shared" si="71"/>
        <v>0</v>
      </c>
      <c r="H543" s="31">
        <f t="shared" si="73"/>
        <v>55595.370370370365</v>
      </c>
      <c r="I543" s="31"/>
      <c r="J543" s="59">
        <f t="shared" si="72"/>
        <v>0</v>
      </c>
      <c r="K543" s="63"/>
    </row>
    <row r="544" spans="1:11" s="3" customFormat="1" ht="15" customHeight="1">
      <c r="A544" s="24">
        <v>4</v>
      </c>
      <c r="B544" s="25" t="s">
        <v>27</v>
      </c>
      <c r="C544" s="206"/>
      <c r="D544" s="27">
        <v>115781</v>
      </c>
      <c r="E544" s="28">
        <f t="shared" si="70"/>
        <v>0</v>
      </c>
      <c r="F544" s="29">
        <v>0</v>
      </c>
      <c r="G544" s="30">
        <f t="shared" si="71"/>
        <v>0</v>
      </c>
      <c r="H544" s="31">
        <f t="shared" si="73"/>
        <v>107204.62962962962</v>
      </c>
      <c r="I544" s="31"/>
      <c r="J544" s="59">
        <f t="shared" si="72"/>
        <v>0</v>
      </c>
      <c r="K544" s="63"/>
    </row>
    <row r="545" spans="1:11" s="3" customFormat="1" ht="15" customHeight="1">
      <c r="A545" s="24">
        <v>5</v>
      </c>
      <c r="B545" s="121" t="s">
        <v>28</v>
      </c>
      <c r="C545" s="209">
        <v>15</v>
      </c>
      <c r="D545" s="33">
        <v>119943</v>
      </c>
      <c r="E545" s="123">
        <f t="shared" si="70"/>
        <v>1799145</v>
      </c>
      <c r="F545" s="124">
        <v>0.25</v>
      </c>
      <c r="G545" s="125">
        <f t="shared" si="71"/>
        <v>1349358.75</v>
      </c>
      <c r="H545" s="128">
        <f>D545/1.08*0.75</f>
        <v>83293.75</v>
      </c>
      <c r="I545" s="31"/>
      <c r="J545" s="59">
        <f t="shared" si="72"/>
        <v>1249406.25</v>
      </c>
      <c r="K545" s="63"/>
    </row>
    <row r="546" spans="1:11" s="3" customFormat="1" ht="15" customHeight="1">
      <c r="A546" s="24">
        <v>6</v>
      </c>
      <c r="B546" s="25" t="s">
        <v>29</v>
      </c>
      <c r="C546" s="167"/>
      <c r="D546" s="27">
        <v>94810</v>
      </c>
      <c r="E546" s="28">
        <f t="shared" si="70"/>
        <v>0</v>
      </c>
      <c r="F546" s="29">
        <v>0</v>
      </c>
      <c r="G546" s="30">
        <f t="shared" si="71"/>
        <v>0</v>
      </c>
      <c r="H546" s="31">
        <f t="shared" ref="H546:H557" si="74">D546/1.08</f>
        <v>87787.037037037036</v>
      </c>
      <c r="I546" s="31"/>
      <c r="J546" s="59">
        <f t="shared" si="72"/>
        <v>0</v>
      </c>
      <c r="K546" s="63"/>
    </row>
    <row r="547" spans="1:11" s="3" customFormat="1" ht="15" customHeight="1">
      <c r="A547" s="24">
        <v>7</v>
      </c>
      <c r="B547" s="25" t="s">
        <v>30</v>
      </c>
      <c r="C547" s="207"/>
      <c r="D547" s="27">
        <v>141396</v>
      </c>
      <c r="E547" s="28">
        <f t="shared" si="70"/>
        <v>0</v>
      </c>
      <c r="F547" s="29">
        <v>0</v>
      </c>
      <c r="G547" s="30">
        <f t="shared" si="71"/>
        <v>0</v>
      </c>
      <c r="H547" s="31">
        <f t="shared" si="74"/>
        <v>130922.22222222222</v>
      </c>
      <c r="I547" s="31"/>
      <c r="J547" s="59">
        <f t="shared" si="72"/>
        <v>0</v>
      </c>
      <c r="K547" s="63"/>
    </row>
    <row r="548" spans="1:11" s="3" customFormat="1" ht="15" customHeight="1">
      <c r="A548" s="24">
        <v>8</v>
      </c>
      <c r="B548" s="25" t="s">
        <v>31</v>
      </c>
      <c r="C548" s="167"/>
      <c r="D548" s="27">
        <v>232931</v>
      </c>
      <c r="E548" s="28">
        <f t="shared" si="70"/>
        <v>0</v>
      </c>
      <c r="F548" s="29">
        <v>0</v>
      </c>
      <c r="G548" s="30">
        <f t="shared" si="71"/>
        <v>0</v>
      </c>
      <c r="H548" s="31">
        <f t="shared" si="74"/>
        <v>215676.85185185182</v>
      </c>
      <c r="I548" s="31"/>
      <c r="J548" s="59">
        <f t="shared" si="72"/>
        <v>0</v>
      </c>
      <c r="K548" s="63"/>
    </row>
    <row r="549" spans="1:11" s="3" customFormat="1" ht="15" customHeight="1">
      <c r="A549" s="24">
        <v>9</v>
      </c>
      <c r="B549" s="36" t="s">
        <v>32</v>
      </c>
      <c r="C549" s="167"/>
      <c r="D549" s="27">
        <v>101534</v>
      </c>
      <c r="E549" s="28">
        <f t="shared" si="70"/>
        <v>0</v>
      </c>
      <c r="F549" s="29">
        <v>0</v>
      </c>
      <c r="G549" s="30">
        <f t="shared" si="71"/>
        <v>0</v>
      </c>
      <c r="H549" s="31">
        <f t="shared" si="74"/>
        <v>94012.962962962964</v>
      </c>
      <c r="I549" s="31"/>
      <c r="J549" s="59">
        <f t="shared" si="72"/>
        <v>0</v>
      </c>
      <c r="K549" s="63"/>
    </row>
    <row r="550" spans="1:11" s="3" customFormat="1" ht="15" customHeight="1">
      <c r="A550" s="24">
        <v>10</v>
      </c>
      <c r="B550" s="36" t="s">
        <v>33</v>
      </c>
      <c r="C550" s="208"/>
      <c r="D550" s="33">
        <v>110148</v>
      </c>
      <c r="E550" s="28">
        <f t="shared" si="70"/>
        <v>0</v>
      </c>
      <c r="F550" s="29">
        <v>0</v>
      </c>
      <c r="G550" s="30">
        <f t="shared" si="71"/>
        <v>0</v>
      </c>
      <c r="H550" s="31">
        <f t="shared" si="74"/>
        <v>101988.88888888888</v>
      </c>
      <c r="I550" s="31"/>
      <c r="J550" s="59">
        <f t="shared" si="72"/>
        <v>0</v>
      </c>
      <c r="K550" s="63"/>
    </row>
    <row r="551" spans="1:11" s="3" customFormat="1" ht="15" customHeight="1">
      <c r="A551" s="24">
        <v>11</v>
      </c>
      <c r="B551" s="121" t="s">
        <v>34</v>
      </c>
      <c r="C551" s="209"/>
      <c r="D551" s="27">
        <v>54198</v>
      </c>
      <c r="E551" s="123">
        <f t="shared" si="70"/>
        <v>0</v>
      </c>
      <c r="F551" s="29">
        <v>0</v>
      </c>
      <c r="G551" s="125">
        <f t="shared" si="71"/>
        <v>0</v>
      </c>
      <c r="H551" s="31">
        <f t="shared" si="74"/>
        <v>50183.333333333328</v>
      </c>
      <c r="I551" s="128"/>
      <c r="J551" s="59">
        <f t="shared" si="72"/>
        <v>0</v>
      </c>
      <c r="K551" s="63"/>
    </row>
    <row r="552" spans="1:11" s="3" customFormat="1" ht="15" customHeight="1">
      <c r="A552" s="24">
        <v>12</v>
      </c>
      <c r="B552" s="25" t="s">
        <v>35</v>
      </c>
      <c r="C552" s="208"/>
      <c r="D552" s="27">
        <v>49680</v>
      </c>
      <c r="E552" s="28">
        <f t="shared" si="70"/>
        <v>0</v>
      </c>
      <c r="F552" s="29">
        <v>0</v>
      </c>
      <c r="G552" s="30">
        <f t="shared" si="71"/>
        <v>0</v>
      </c>
      <c r="H552" s="31">
        <f t="shared" si="74"/>
        <v>46000</v>
      </c>
      <c r="I552" s="31"/>
      <c r="J552" s="59">
        <f t="shared" si="72"/>
        <v>0</v>
      </c>
      <c r="K552" s="63"/>
    </row>
    <row r="553" spans="1:11" s="3" customFormat="1" ht="15" customHeight="1">
      <c r="A553" s="24">
        <v>13</v>
      </c>
      <c r="B553" s="25" t="s">
        <v>36</v>
      </c>
      <c r="C553" s="208"/>
      <c r="D553" s="38">
        <v>64152</v>
      </c>
      <c r="E553" s="28">
        <f t="shared" si="70"/>
        <v>0</v>
      </c>
      <c r="F553" s="29">
        <v>0</v>
      </c>
      <c r="G553" s="30">
        <f t="shared" si="71"/>
        <v>0</v>
      </c>
      <c r="H553" s="31">
        <f t="shared" si="74"/>
        <v>59399.999999999993</v>
      </c>
      <c r="I553" s="31"/>
      <c r="J553" s="59">
        <f t="shared" si="72"/>
        <v>0</v>
      </c>
      <c r="K553" s="63"/>
    </row>
    <row r="554" spans="1:11" s="3" customFormat="1" ht="15" customHeight="1">
      <c r="A554" s="24">
        <v>14</v>
      </c>
      <c r="B554" s="121" t="s">
        <v>37</v>
      </c>
      <c r="C554" s="209"/>
      <c r="D554" s="38">
        <v>65934</v>
      </c>
      <c r="E554" s="123">
        <f t="shared" si="70"/>
        <v>0</v>
      </c>
      <c r="F554" s="124">
        <v>0</v>
      </c>
      <c r="G554" s="125">
        <f t="shared" si="71"/>
        <v>0</v>
      </c>
      <c r="H554" s="31">
        <f t="shared" si="74"/>
        <v>61049.999999999993</v>
      </c>
      <c r="I554" s="128"/>
      <c r="J554" s="59">
        <f t="shared" si="72"/>
        <v>0</v>
      </c>
      <c r="K554" s="63"/>
    </row>
    <row r="555" spans="1:11" s="3" customFormat="1" ht="15" customHeight="1">
      <c r="A555" s="24">
        <v>15</v>
      </c>
      <c r="B555" s="25" t="s">
        <v>38</v>
      </c>
      <c r="C555" s="208"/>
      <c r="D555" s="38">
        <v>76626</v>
      </c>
      <c r="E555" s="28">
        <f t="shared" si="70"/>
        <v>0</v>
      </c>
      <c r="F555" s="29">
        <v>0</v>
      </c>
      <c r="G555" s="30">
        <f t="shared" si="71"/>
        <v>0</v>
      </c>
      <c r="H555" s="31">
        <f t="shared" si="74"/>
        <v>70950</v>
      </c>
      <c r="I555" s="31"/>
      <c r="J555" s="59">
        <f t="shared" si="72"/>
        <v>0</v>
      </c>
      <c r="K555" s="63"/>
    </row>
    <row r="556" spans="1:11" s="3" customFormat="1" ht="15" customHeight="1">
      <c r="A556" s="24">
        <v>16</v>
      </c>
      <c r="B556" s="25" t="s">
        <v>39</v>
      </c>
      <c r="C556" s="208"/>
      <c r="D556" s="38">
        <v>80190</v>
      </c>
      <c r="E556" s="28">
        <f t="shared" si="70"/>
        <v>0</v>
      </c>
      <c r="F556" s="29">
        <v>0</v>
      </c>
      <c r="G556" s="30">
        <f t="shared" si="71"/>
        <v>0</v>
      </c>
      <c r="H556" s="31">
        <f t="shared" si="74"/>
        <v>74250</v>
      </c>
      <c r="I556" s="31"/>
      <c r="J556" s="59">
        <f t="shared" si="72"/>
        <v>0</v>
      </c>
      <c r="K556" s="63"/>
    </row>
    <row r="557" spans="1:11" s="3" customFormat="1" ht="15" customHeight="1">
      <c r="A557" s="24">
        <v>17</v>
      </c>
      <c r="B557" s="25" t="s">
        <v>40</v>
      </c>
      <c r="C557" s="208"/>
      <c r="D557" s="38">
        <v>113832</v>
      </c>
      <c r="E557" s="28">
        <f t="shared" si="70"/>
        <v>0</v>
      </c>
      <c r="F557" s="29">
        <v>0</v>
      </c>
      <c r="G557" s="30">
        <f t="shared" si="71"/>
        <v>0</v>
      </c>
      <c r="H557" s="31">
        <f t="shared" si="74"/>
        <v>105400</v>
      </c>
      <c r="I557" s="31"/>
      <c r="J557" s="59">
        <f t="shared" si="72"/>
        <v>0</v>
      </c>
      <c r="K557" s="63"/>
    </row>
    <row r="558" spans="1:11" s="3" customFormat="1" ht="15" customHeight="1">
      <c r="A558" s="24">
        <v>18</v>
      </c>
      <c r="B558" s="121" t="s">
        <v>41</v>
      </c>
      <c r="C558" s="209"/>
      <c r="D558" s="39">
        <v>98010</v>
      </c>
      <c r="E558" s="123">
        <f t="shared" si="70"/>
        <v>0</v>
      </c>
      <c r="F558" s="124">
        <v>0.23</v>
      </c>
      <c r="G558" s="125">
        <f t="shared" si="71"/>
        <v>0</v>
      </c>
      <c r="H558" s="128">
        <f>D558/1.08*0.77</f>
        <v>69877.5</v>
      </c>
      <c r="I558" s="128"/>
      <c r="J558" s="59">
        <f t="shared" si="72"/>
        <v>0</v>
      </c>
      <c r="K558" s="63"/>
    </row>
    <row r="559" spans="1:11" s="4" customFormat="1" ht="15" customHeight="1">
      <c r="A559" s="40"/>
      <c r="B559" s="41" t="s">
        <v>42</v>
      </c>
      <c r="C559" s="210">
        <f>SUM(C541:C558)</f>
        <v>15</v>
      </c>
      <c r="D559" s="39">
        <v>205306</v>
      </c>
      <c r="E559" s="43">
        <f>SUM(E541:E558)</f>
        <v>1799145</v>
      </c>
      <c r="F559" s="43"/>
      <c r="G559" s="44">
        <f>SUM(G541:G558)</f>
        <v>1349358.75</v>
      </c>
      <c r="H559" s="45"/>
      <c r="I559" s="45"/>
      <c r="J559" s="64">
        <f>SUM(J541:J558)</f>
        <v>1249406.25</v>
      </c>
    </row>
    <row r="560" spans="1:11" s="5" customFormat="1" ht="30" customHeight="1">
      <c r="A560" s="46"/>
      <c r="B560" s="47"/>
      <c r="C560" s="211"/>
      <c r="D560" s="39">
        <v>335661</v>
      </c>
      <c r="E560" s="49"/>
      <c r="F560" s="49"/>
      <c r="G560" s="50"/>
      <c r="J560" s="75">
        <f>J559*0.08</f>
        <v>99952.5</v>
      </c>
    </row>
    <row r="561" spans="1:11" s="6" customFormat="1" ht="15" customHeight="1">
      <c r="A561" s="283" t="s">
        <v>43</v>
      </c>
      <c r="B561" s="283"/>
      <c r="C561" s="284" t="s">
        <v>44</v>
      </c>
      <c r="D561" s="284"/>
      <c r="E561" s="54"/>
      <c r="F561" s="54"/>
      <c r="G561" s="55" t="s">
        <v>45</v>
      </c>
      <c r="J561" s="76">
        <f>SUM(J559:J560)</f>
        <v>1349358.75</v>
      </c>
    </row>
    <row r="563" spans="1:11">
      <c r="B563" s="131" t="s">
        <v>165</v>
      </c>
      <c r="C563" s="131" t="s">
        <v>166</v>
      </c>
      <c r="D563" s="131"/>
      <c r="E563" s="131" t="s">
        <v>167</v>
      </c>
    </row>
    <row r="564" spans="1:11" ht="18.75">
      <c r="B564" s="212" t="s">
        <v>168</v>
      </c>
      <c r="C564" s="213" t="s">
        <v>166</v>
      </c>
      <c r="D564" s="214"/>
      <c r="E564" s="214"/>
      <c r="F564" s="214"/>
      <c r="G564" s="212" t="s">
        <v>167</v>
      </c>
    </row>
    <row r="569" spans="1:11" s="1" customFormat="1" ht="15" customHeight="1">
      <c r="A569" s="279" t="s">
        <v>0</v>
      </c>
      <c r="B569" s="279"/>
      <c r="C569" s="279"/>
      <c r="D569" s="279"/>
      <c r="E569" s="279"/>
      <c r="F569" s="279"/>
      <c r="G569" s="279"/>
      <c r="J569" s="71"/>
    </row>
    <row r="570" spans="1:11" s="1" customFormat="1" ht="15" customHeight="1">
      <c r="A570" s="279" t="s">
        <v>1</v>
      </c>
      <c r="B570" s="279"/>
      <c r="C570" s="279"/>
      <c r="D570" s="279"/>
      <c r="E570" s="279"/>
      <c r="F570" s="279"/>
      <c r="G570" s="279"/>
      <c r="J570" s="71"/>
    </row>
    <row r="571" spans="1:11" s="1" customFormat="1" ht="15" customHeight="1">
      <c r="A571" s="279" t="s">
        <v>2</v>
      </c>
      <c r="B571" s="279"/>
      <c r="C571" s="279"/>
      <c r="D571" s="279"/>
      <c r="E571" s="279"/>
      <c r="F571" s="279"/>
      <c r="G571" s="279"/>
      <c r="J571" s="71"/>
    </row>
    <row r="572" spans="1:11" s="1" customFormat="1" ht="15" customHeight="1">
      <c r="A572" s="279" t="s">
        <v>4</v>
      </c>
      <c r="B572" s="279"/>
      <c r="C572" s="279"/>
      <c r="D572" s="279"/>
      <c r="E572" s="279"/>
      <c r="F572" s="279"/>
      <c r="G572" s="279"/>
      <c r="J572" s="71"/>
    </row>
    <row r="573" spans="1:11" s="1" customFormat="1" ht="15" customHeight="1">
      <c r="A573" s="280" t="s">
        <v>6</v>
      </c>
      <c r="B573" s="280"/>
      <c r="C573" s="280"/>
      <c r="D573" s="280"/>
      <c r="E573" s="280"/>
      <c r="F573" s="280"/>
      <c r="G573" s="280"/>
      <c r="J573" s="71"/>
    </row>
    <row r="574" spans="1:11" s="2" customFormat="1" ht="15" customHeight="1">
      <c r="A574" s="9"/>
      <c r="B574" s="9"/>
      <c r="C574" s="281" t="s">
        <v>184</v>
      </c>
      <c r="D574" s="281"/>
      <c r="E574" s="281"/>
      <c r="F574" s="281"/>
      <c r="G574" s="281"/>
      <c r="J574" s="72"/>
    </row>
    <row r="575" spans="1:11" s="1" customFormat="1" ht="15" customHeight="1">
      <c r="A575" s="11" t="s">
        <v>8</v>
      </c>
      <c r="B575" s="12"/>
      <c r="C575" s="202"/>
      <c r="D575" s="286"/>
      <c r="E575" s="286"/>
      <c r="F575" s="286"/>
      <c r="G575" s="286"/>
      <c r="H575" s="68"/>
      <c r="I575" s="68"/>
      <c r="J575" s="71"/>
    </row>
    <row r="576" spans="1:11" s="1" customFormat="1" ht="15" customHeight="1">
      <c r="A576" s="11" t="s">
        <v>9</v>
      </c>
      <c r="B576" s="286" t="s">
        <v>189</v>
      </c>
      <c r="C576" s="286"/>
      <c r="D576" s="286"/>
      <c r="E576" s="286"/>
      <c r="F576" s="11"/>
      <c r="G576" s="16"/>
      <c r="H576" s="11"/>
      <c r="I576" s="11"/>
      <c r="J576" s="80"/>
      <c r="K576" s="74"/>
    </row>
    <row r="577" spans="1:11" s="1" customFormat="1" ht="21" customHeight="1">
      <c r="A577" s="11" t="s">
        <v>11</v>
      </c>
      <c r="B577" s="297" t="s">
        <v>190</v>
      </c>
      <c r="C577" s="297"/>
      <c r="D577" s="297"/>
      <c r="E577" s="297"/>
      <c r="F577" s="18"/>
      <c r="G577" s="19"/>
      <c r="H577" s="69"/>
      <c r="I577" s="69"/>
      <c r="J577" s="73"/>
    </row>
    <row r="578" spans="1:11" s="1" customFormat="1" ht="15" customHeight="1">
      <c r="A578" s="190" t="s">
        <v>14</v>
      </c>
      <c r="B578" s="190" t="s">
        <v>16</v>
      </c>
      <c r="C578" s="203" t="s">
        <v>17</v>
      </c>
      <c r="D578" s="191" t="s">
        <v>18</v>
      </c>
      <c r="E578" s="192" t="s">
        <v>19</v>
      </c>
      <c r="F578" s="192" t="s">
        <v>20</v>
      </c>
      <c r="G578" s="190" t="s">
        <v>21</v>
      </c>
      <c r="J578" s="71"/>
    </row>
    <row r="579" spans="1:11" s="3" customFormat="1" ht="15" customHeight="1">
      <c r="A579" s="24">
        <v>1</v>
      </c>
      <c r="B579" s="25" t="s">
        <v>23</v>
      </c>
      <c r="C579" s="167"/>
      <c r="D579" s="27">
        <v>79305</v>
      </c>
      <c r="E579" s="28">
        <f t="shared" ref="E579:E596" si="75">D579*C579</f>
        <v>0</v>
      </c>
      <c r="F579" s="29">
        <v>0</v>
      </c>
      <c r="G579" s="30">
        <f t="shared" ref="G579:G596" si="76">E579-E579*F579</f>
        <v>0</v>
      </c>
      <c r="H579" s="31">
        <f>D579/1.08</f>
        <v>73430.555555555547</v>
      </c>
      <c r="I579" s="31"/>
      <c r="J579" s="59">
        <f t="shared" ref="J579:J596" si="77">H579*C579</f>
        <v>0</v>
      </c>
      <c r="K579" s="63"/>
    </row>
    <row r="580" spans="1:11" s="3" customFormat="1" ht="15" customHeight="1">
      <c r="A580" s="24">
        <v>2</v>
      </c>
      <c r="B580" s="25" t="s">
        <v>25</v>
      </c>
      <c r="C580" s="204">
        <v>3</v>
      </c>
      <c r="D580" s="27">
        <v>128591</v>
      </c>
      <c r="E580" s="28">
        <f t="shared" si="75"/>
        <v>385773</v>
      </c>
      <c r="F580" s="29">
        <v>0</v>
      </c>
      <c r="G580" s="30">
        <f t="shared" si="76"/>
        <v>385773</v>
      </c>
      <c r="H580" s="31">
        <f t="shared" ref="H580:H582" si="78">D580/1.08</f>
        <v>119065.74074074073</v>
      </c>
      <c r="I580" s="31"/>
      <c r="J580" s="59">
        <f t="shared" si="77"/>
        <v>357197.22222222219</v>
      </c>
      <c r="K580" s="63"/>
    </row>
    <row r="581" spans="1:11" s="3" customFormat="1" ht="15" customHeight="1">
      <c r="A581" s="24">
        <v>3</v>
      </c>
      <c r="B581" s="25" t="s">
        <v>26</v>
      </c>
      <c r="C581" s="205"/>
      <c r="D581" s="27">
        <v>60043</v>
      </c>
      <c r="E581" s="28">
        <f t="shared" si="75"/>
        <v>0</v>
      </c>
      <c r="F581" s="29">
        <v>0</v>
      </c>
      <c r="G581" s="30">
        <f t="shared" si="76"/>
        <v>0</v>
      </c>
      <c r="H581" s="31">
        <f t="shared" si="78"/>
        <v>55595.370370370365</v>
      </c>
      <c r="I581" s="31"/>
      <c r="J581" s="59">
        <f t="shared" si="77"/>
        <v>0</v>
      </c>
      <c r="K581" s="63"/>
    </row>
    <row r="582" spans="1:11" s="3" customFormat="1" ht="15" customHeight="1">
      <c r="A582" s="24">
        <v>4</v>
      </c>
      <c r="B582" s="25" t="s">
        <v>27</v>
      </c>
      <c r="C582" s="206"/>
      <c r="D582" s="27">
        <v>115781</v>
      </c>
      <c r="E582" s="28">
        <f t="shared" si="75"/>
        <v>0</v>
      </c>
      <c r="F582" s="29">
        <v>0</v>
      </c>
      <c r="G582" s="30">
        <f t="shared" si="76"/>
        <v>0</v>
      </c>
      <c r="H582" s="31">
        <f t="shared" si="78"/>
        <v>107204.62962962962</v>
      </c>
      <c r="I582" s="31"/>
      <c r="J582" s="59">
        <f t="shared" si="77"/>
        <v>0</v>
      </c>
      <c r="K582" s="63"/>
    </row>
    <row r="583" spans="1:11" s="3" customFormat="1" ht="15" customHeight="1">
      <c r="A583" s="24">
        <v>5</v>
      </c>
      <c r="B583" s="121" t="s">
        <v>28</v>
      </c>
      <c r="C583" s="209"/>
      <c r="D583" s="33">
        <v>119943</v>
      </c>
      <c r="E583" s="123">
        <f t="shared" si="75"/>
        <v>0</v>
      </c>
      <c r="F583" s="124">
        <v>0.25</v>
      </c>
      <c r="G583" s="125">
        <f t="shared" si="76"/>
        <v>0</v>
      </c>
      <c r="H583" s="128">
        <f>D583/1.08*0.75</f>
        <v>83293.75</v>
      </c>
      <c r="I583" s="31"/>
      <c r="J583" s="59">
        <f t="shared" si="77"/>
        <v>0</v>
      </c>
      <c r="K583" s="63"/>
    </row>
    <row r="584" spans="1:11" s="3" customFormat="1" ht="15" customHeight="1">
      <c r="A584" s="24">
        <v>6</v>
      </c>
      <c r="B584" s="25" t="s">
        <v>29</v>
      </c>
      <c r="C584" s="167"/>
      <c r="D584" s="27">
        <v>94810</v>
      </c>
      <c r="E584" s="28">
        <f t="shared" si="75"/>
        <v>0</v>
      </c>
      <c r="F584" s="29">
        <v>0</v>
      </c>
      <c r="G584" s="30">
        <f t="shared" si="76"/>
        <v>0</v>
      </c>
      <c r="H584" s="31">
        <f t="shared" ref="H584:H595" si="79">D584/1.08</f>
        <v>87787.037037037036</v>
      </c>
      <c r="I584" s="31"/>
      <c r="J584" s="59">
        <f t="shared" si="77"/>
        <v>0</v>
      </c>
      <c r="K584" s="63"/>
    </row>
    <row r="585" spans="1:11" s="3" customFormat="1" ht="15" customHeight="1">
      <c r="A585" s="24">
        <v>7</v>
      </c>
      <c r="B585" s="25" t="s">
        <v>30</v>
      </c>
      <c r="C585" s="207"/>
      <c r="D585" s="27">
        <v>141396</v>
      </c>
      <c r="E585" s="28">
        <f t="shared" si="75"/>
        <v>0</v>
      </c>
      <c r="F585" s="29">
        <v>0</v>
      </c>
      <c r="G585" s="30">
        <f t="shared" si="76"/>
        <v>0</v>
      </c>
      <c r="H585" s="31">
        <f t="shared" si="79"/>
        <v>130922.22222222222</v>
      </c>
      <c r="I585" s="31"/>
      <c r="J585" s="59">
        <f t="shared" si="77"/>
        <v>0</v>
      </c>
      <c r="K585" s="63"/>
    </row>
    <row r="586" spans="1:11" s="3" customFormat="1" ht="15" customHeight="1">
      <c r="A586" s="24">
        <v>8</v>
      </c>
      <c r="B586" s="25" t="s">
        <v>31</v>
      </c>
      <c r="C586" s="167"/>
      <c r="D586" s="27">
        <v>232931</v>
      </c>
      <c r="E586" s="28">
        <f t="shared" si="75"/>
        <v>0</v>
      </c>
      <c r="F586" s="29">
        <v>0</v>
      </c>
      <c r="G586" s="30">
        <f t="shared" si="76"/>
        <v>0</v>
      </c>
      <c r="H586" s="31">
        <f t="shared" si="79"/>
        <v>215676.85185185182</v>
      </c>
      <c r="I586" s="31"/>
      <c r="J586" s="59">
        <f t="shared" si="77"/>
        <v>0</v>
      </c>
      <c r="K586" s="63"/>
    </row>
    <row r="587" spans="1:11" s="3" customFormat="1" ht="15" customHeight="1">
      <c r="A587" s="24">
        <v>9</v>
      </c>
      <c r="B587" s="36" t="s">
        <v>32</v>
      </c>
      <c r="C587" s="167"/>
      <c r="D587" s="27">
        <v>101534</v>
      </c>
      <c r="E587" s="28">
        <f t="shared" si="75"/>
        <v>0</v>
      </c>
      <c r="F587" s="29">
        <v>0</v>
      </c>
      <c r="G587" s="30">
        <f t="shared" si="76"/>
        <v>0</v>
      </c>
      <c r="H587" s="31">
        <f t="shared" si="79"/>
        <v>94012.962962962964</v>
      </c>
      <c r="I587" s="31"/>
      <c r="J587" s="59">
        <f t="shared" si="77"/>
        <v>0</v>
      </c>
      <c r="K587" s="63"/>
    </row>
    <row r="588" spans="1:11" s="3" customFormat="1" ht="15" customHeight="1">
      <c r="A588" s="24">
        <v>10</v>
      </c>
      <c r="B588" s="36" t="s">
        <v>33</v>
      </c>
      <c r="C588" s="208"/>
      <c r="D588" s="33">
        <v>110148</v>
      </c>
      <c r="E588" s="28">
        <f t="shared" si="75"/>
        <v>0</v>
      </c>
      <c r="F588" s="29">
        <v>0</v>
      </c>
      <c r="G588" s="30">
        <f t="shared" si="76"/>
        <v>0</v>
      </c>
      <c r="H588" s="31">
        <f t="shared" si="79"/>
        <v>101988.88888888888</v>
      </c>
      <c r="I588" s="31"/>
      <c r="J588" s="59">
        <f t="shared" si="77"/>
        <v>0</v>
      </c>
      <c r="K588" s="63"/>
    </row>
    <row r="589" spans="1:11" s="3" customFormat="1" ht="15" customHeight="1">
      <c r="A589" s="24">
        <v>11</v>
      </c>
      <c r="B589" s="121" t="s">
        <v>34</v>
      </c>
      <c r="C589" s="209"/>
      <c r="D589" s="27">
        <v>54198</v>
      </c>
      <c r="E589" s="123">
        <f t="shared" si="75"/>
        <v>0</v>
      </c>
      <c r="F589" s="29">
        <v>0</v>
      </c>
      <c r="G589" s="125">
        <f t="shared" si="76"/>
        <v>0</v>
      </c>
      <c r="H589" s="31">
        <f t="shared" si="79"/>
        <v>50183.333333333328</v>
      </c>
      <c r="I589" s="128"/>
      <c r="J589" s="59">
        <f t="shared" si="77"/>
        <v>0</v>
      </c>
      <c r="K589" s="63"/>
    </row>
    <row r="590" spans="1:11" s="3" customFormat="1" ht="15" customHeight="1">
      <c r="A590" s="24">
        <v>12</v>
      </c>
      <c r="B590" s="25" t="s">
        <v>35</v>
      </c>
      <c r="C590" s="208">
        <v>5</v>
      </c>
      <c r="D590" s="27">
        <v>49680</v>
      </c>
      <c r="E590" s="28">
        <f t="shared" si="75"/>
        <v>248400</v>
      </c>
      <c r="F590" s="29">
        <v>0</v>
      </c>
      <c r="G590" s="30">
        <f t="shared" si="76"/>
        <v>248400</v>
      </c>
      <c r="H590" s="31">
        <f t="shared" si="79"/>
        <v>46000</v>
      </c>
      <c r="I590" s="31"/>
      <c r="J590" s="59">
        <f t="shared" si="77"/>
        <v>230000</v>
      </c>
      <c r="K590" s="63"/>
    </row>
    <row r="591" spans="1:11" s="3" customFormat="1" ht="15" customHeight="1">
      <c r="A591" s="24">
        <v>13</v>
      </c>
      <c r="B591" s="25" t="s">
        <v>36</v>
      </c>
      <c r="C591" s="208"/>
      <c r="D591" s="38">
        <v>64152</v>
      </c>
      <c r="E591" s="28">
        <f t="shared" si="75"/>
        <v>0</v>
      </c>
      <c r="F591" s="29">
        <v>0</v>
      </c>
      <c r="G591" s="30">
        <f t="shared" si="76"/>
        <v>0</v>
      </c>
      <c r="H591" s="31">
        <f t="shared" si="79"/>
        <v>59399.999999999993</v>
      </c>
      <c r="I591" s="31"/>
      <c r="J591" s="59">
        <f t="shared" si="77"/>
        <v>0</v>
      </c>
      <c r="K591" s="63"/>
    </row>
    <row r="592" spans="1:11" s="3" customFormat="1" ht="15" customHeight="1">
      <c r="A592" s="24">
        <v>14</v>
      </c>
      <c r="B592" s="121" t="s">
        <v>37</v>
      </c>
      <c r="C592" s="209"/>
      <c r="D592" s="38">
        <v>65934</v>
      </c>
      <c r="E592" s="123">
        <f t="shared" si="75"/>
        <v>0</v>
      </c>
      <c r="F592" s="124">
        <v>0</v>
      </c>
      <c r="G592" s="125">
        <f t="shared" si="76"/>
        <v>0</v>
      </c>
      <c r="H592" s="31">
        <f t="shared" si="79"/>
        <v>61049.999999999993</v>
      </c>
      <c r="I592" s="128"/>
      <c r="J592" s="59">
        <f t="shared" si="77"/>
        <v>0</v>
      </c>
      <c r="K592" s="63"/>
    </row>
    <row r="593" spans="1:11" s="3" customFormat="1" ht="15" customHeight="1">
      <c r="A593" s="24">
        <v>15</v>
      </c>
      <c r="B593" s="25" t="s">
        <v>38</v>
      </c>
      <c r="C593" s="208"/>
      <c r="D593" s="38">
        <v>76626</v>
      </c>
      <c r="E593" s="28">
        <f t="shared" si="75"/>
        <v>0</v>
      </c>
      <c r="F593" s="29">
        <v>0</v>
      </c>
      <c r="G593" s="30">
        <f t="shared" si="76"/>
        <v>0</v>
      </c>
      <c r="H593" s="31">
        <f t="shared" si="79"/>
        <v>70950</v>
      </c>
      <c r="I593" s="31"/>
      <c r="J593" s="59">
        <f t="shared" si="77"/>
        <v>0</v>
      </c>
      <c r="K593" s="63"/>
    </row>
    <row r="594" spans="1:11" s="3" customFormat="1" ht="15" customHeight="1">
      <c r="A594" s="24">
        <v>16</v>
      </c>
      <c r="B594" s="25" t="s">
        <v>39</v>
      </c>
      <c r="C594" s="208"/>
      <c r="D594" s="38">
        <v>80190</v>
      </c>
      <c r="E594" s="28">
        <f t="shared" si="75"/>
        <v>0</v>
      </c>
      <c r="F594" s="29">
        <v>0</v>
      </c>
      <c r="G594" s="30">
        <f t="shared" si="76"/>
        <v>0</v>
      </c>
      <c r="H594" s="31">
        <f t="shared" si="79"/>
        <v>74250</v>
      </c>
      <c r="I594" s="31"/>
      <c r="J594" s="59">
        <f t="shared" si="77"/>
        <v>0</v>
      </c>
      <c r="K594" s="63"/>
    </row>
    <row r="595" spans="1:11" s="3" customFormat="1" ht="15" customHeight="1">
      <c r="A595" s="24">
        <v>17</v>
      </c>
      <c r="B595" s="25" t="s">
        <v>40</v>
      </c>
      <c r="C595" s="208"/>
      <c r="D595" s="38">
        <v>113832</v>
      </c>
      <c r="E595" s="28">
        <f t="shared" si="75"/>
        <v>0</v>
      </c>
      <c r="F595" s="29">
        <v>0</v>
      </c>
      <c r="G595" s="30">
        <f t="shared" si="76"/>
        <v>0</v>
      </c>
      <c r="H595" s="31">
        <f t="shared" si="79"/>
        <v>105400</v>
      </c>
      <c r="I595" s="31"/>
      <c r="J595" s="59">
        <f t="shared" si="77"/>
        <v>0</v>
      </c>
      <c r="K595" s="63"/>
    </row>
    <row r="596" spans="1:11" s="3" customFormat="1" ht="15" customHeight="1">
      <c r="A596" s="24">
        <v>18</v>
      </c>
      <c r="B596" s="121" t="s">
        <v>41</v>
      </c>
      <c r="C596" s="209"/>
      <c r="D596" s="39">
        <v>98010</v>
      </c>
      <c r="E596" s="123">
        <f t="shared" si="75"/>
        <v>0</v>
      </c>
      <c r="F596" s="124">
        <v>0.23</v>
      </c>
      <c r="G596" s="125">
        <f t="shared" si="76"/>
        <v>0</v>
      </c>
      <c r="H596" s="128">
        <f>D596/1.08*0.77</f>
        <v>69877.5</v>
      </c>
      <c r="I596" s="128"/>
      <c r="J596" s="59">
        <f t="shared" si="77"/>
        <v>0</v>
      </c>
      <c r="K596" s="63"/>
    </row>
    <row r="597" spans="1:11" s="4" customFormat="1" ht="15" customHeight="1">
      <c r="A597" s="40"/>
      <c r="B597" s="41" t="s">
        <v>42</v>
      </c>
      <c r="C597" s="210">
        <f>SUM(C579:C596)</f>
        <v>8</v>
      </c>
      <c r="D597" s="39">
        <v>205306</v>
      </c>
      <c r="E597" s="43">
        <f>SUM(E579:E596)</f>
        <v>634173</v>
      </c>
      <c r="F597" s="43"/>
      <c r="G597" s="44">
        <f>SUM(G579:G596)</f>
        <v>634173</v>
      </c>
      <c r="H597" s="45"/>
      <c r="I597" s="45"/>
      <c r="J597" s="64">
        <f>SUM(J579:J596)</f>
        <v>587197.22222222225</v>
      </c>
    </row>
    <row r="598" spans="1:11" s="5" customFormat="1" ht="30" customHeight="1">
      <c r="A598" s="46"/>
      <c r="B598" s="47"/>
      <c r="C598" s="211"/>
      <c r="D598" s="39">
        <v>335661</v>
      </c>
      <c r="E598" s="49"/>
      <c r="F598" s="49"/>
      <c r="G598" s="50"/>
      <c r="J598" s="75">
        <f>J597*0.08</f>
        <v>46975.777777777781</v>
      </c>
    </row>
    <row r="599" spans="1:11" s="6" customFormat="1" ht="15" customHeight="1">
      <c r="A599" s="283" t="s">
        <v>43</v>
      </c>
      <c r="B599" s="283"/>
      <c r="C599" s="284" t="s">
        <v>44</v>
      </c>
      <c r="D599" s="284"/>
      <c r="E599" s="54"/>
      <c r="F599" s="54"/>
      <c r="G599" s="55" t="s">
        <v>45</v>
      </c>
      <c r="J599" s="76">
        <f>SUM(J597:J598)</f>
        <v>634173</v>
      </c>
    </row>
    <row r="601" spans="1:11">
      <c r="B601" s="131" t="s">
        <v>165</v>
      </c>
      <c r="C601" s="131" t="s">
        <v>166</v>
      </c>
      <c r="D601" s="131"/>
      <c r="E601" s="131" t="s">
        <v>167</v>
      </c>
    </row>
    <row r="602" spans="1:11" ht="18.75">
      <c r="B602" s="212" t="s">
        <v>168</v>
      </c>
      <c r="C602" s="213" t="s">
        <v>166</v>
      </c>
      <c r="D602" s="214"/>
      <c r="E602" s="214"/>
      <c r="F602" s="214"/>
      <c r="G602" s="212" t="s">
        <v>167</v>
      </c>
    </row>
    <row r="606" spans="1:11" s="1" customFormat="1" ht="15" customHeight="1">
      <c r="A606" s="279" t="s">
        <v>0</v>
      </c>
      <c r="B606" s="279"/>
      <c r="C606" s="279"/>
      <c r="D606" s="279"/>
      <c r="E606" s="279"/>
      <c r="F606" s="279"/>
      <c r="G606" s="279"/>
      <c r="J606" s="71"/>
    </row>
    <row r="607" spans="1:11" s="1" customFormat="1" ht="15" customHeight="1">
      <c r="A607" s="279" t="s">
        <v>1</v>
      </c>
      <c r="B607" s="279"/>
      <c r="C607" s="279"/>
      <c r="D607" s="279"/>
      <c r="E607" s="279"/>
      <c r="F607" s="279"/>
      <c r="G607" s="279"/>
      <c r="J607" s="71"/>
    </row>
    <row r="608" spans="1:11" s="1" customFormat="1" ht="15" customHeight="1">
      <c r="A608" s="279" t="s">
        <v>2</v>
      </c>
      <c r="B608" s="279"/>
      <c r="C608" s="279"/>
      <c r="D608" s="279"/>
      <c r="E608" s="279"/>
      <c r="F608" s="279"/>
      <c r="G608" s="279"/>
      <c r="J608" s="71"/>
    </row>
    <row r="609" spans="1:11" s="1" customFormat="1" ht="15" customHeight="1">
      <c r="A609" s="279" t="s">
        <v>4</v>
      </c>
      <c r="B609" s="279"/>
      <c r="C609" s="279"/>
      <c r="D609" s="279"/>
      <c r="E609" s="279"/>
      <c r="F609" s="279"/>
      <c r="G609" s="279"/>
      <c r="J609" s="71"/>
    </row>
    <row r="610" spans="1:11" s="1" customFormat="1" ht="15" customHeight="1">
      <c r="A610" s="280" t="s">
        <v>6</v>
      </c>
      <c r="B610" s="280"/>
      <c r="C610" s="280"/>
      <c r="D610" s="280"/>
      <c r="E610" s="280"/>
      <c r="F610" s="280"/>
      <c r="G610" s="280"/>
      <c r="J610" s="71"/>
    </row>
    <row r="611" spans="1:11" s="2" customFormat="1" ht="15" customHeight="1">
      <c r="A611" s="9"/>
      <c r="B611" s="9"/>
      <c r="C611" s="281" t="s">
        <v>184</v>
      </c>
      <c r="D611" s="281"/>
      <c r="E611" s="281"/>
      <c r="F611" s="281"/>
      <c r="G611" s="281"/>
      <c r="J611" s="72"/>
    </row>
    <row r="612" spans="1:11" s="1" customFormat="1" ht="15" customHeight="1">
      <c r="A612" s="11" t="s">
        <v>8</v>
      </c>
      <c r="B612" s="12"/>
      <c r="C612" s="202"/>
      <c r="D612" s="286"/>
      <c r="E612" s="286"/>
      <c r="F612" s="286"/>
      <c r="G612" s="286"/>
      <c r="H612" s="68"/>
      <c r="I612" s="68"/>
      <c r="J612" s="71"/>
    </row>
    <row r="613" spans="1:11" s="1" customFormat="1" ht="15" customHeight="1">
      <c r="A613" s="11" t="s">
        <v>9</v>
      </c>
      <c r="B613" s="286" t="s">
        <v>191</v>
      </c>
      <c r="C613" s="286"/>
      <c r="D613" s="286"/>
      <c r="E613" s="286"/>
      <c r="F613" s="11"/>
      <c r="G613" s="16"/>
      <c r="H613" s="11"/>
      <c r="I613" s="11"/>
      <c r="J613" s="80"/>
      <c r="K613" s="74"/>
    </row>
    <row r="614" spans="1:11" s="1" customFormat="1" ht="21" customHeight="1">
      <c r="A614" s="11" t="s">
        <v>11</v>
      </c>
      <c r="B614" s="219" t="s">
        <v>192</v>
      </c>
      <c r="C614" s="220"/>
      <c r="D614" s="220"/>
      <c r="E614" s="220"/>
      <c r="F614" s="18"/>
      <c r="G614" s="19"/>
      <c r="H614" s="69"/>
      <c r="I614" s="69"/>
      <c r="J614" s="73"/>
    </row>
    <row r="615" spans="1:11" s="1" customFormat="1" ht="15" customHeight="1">
      <c r="A615" s="190" t="s">
        <v>14</v>
      </c>
      <c r="B615" s="190" t="s">
        <v>16</v>
      </c>
      <c r="C615" s="203" t="s">
        <v>17</v>
      </c>
      <c r="D615" s="191" t="s">
        <v>18</v>
      </c>
      <c r="E615" s="192" t="s">
        <v>19</v>
      </c>
      <c r="F615" s="192" t="s">
        <v>20</v>
      </c>
      <c r="G615" s="190" t="s">
        <v>21</v>
      </c>
      <c r="J615" s="71"/>
    </row>
    <row r="616" spans="1:11" s="3" customFormat="1" ht="15" customHeight="1">
      <c r="A616" s="24">
        <v>1</v>
      </c>
      <c r="B616" s="25" t="s">
        <v>23</v>
      </c>
      <c r="C616" s="167">
        <v>5</v>
      </c>
      <c r="D616" s="27">
        <v>79305</v>
      </c>
      <c r="E616" s="28">
        <f t="shared" ref="E616:E633" si="80">D616*C616</f>
        <v>396525</v>
      </c>
      <c r="F616" s="29">
        <v>0</v>
      </c>
      <c r="G616" s="30">
        <f t="shared" ref="G616:G633" si="81">E616-E616*F616</f>
        <v>396525</v>
      </c>
      <c r="H616" s="31">
        <f>D616/1.08</f>
        <v>73430.555555555547</v>
      </c>
      <c r="I616" s="31"/>
      <c r="J616" s="59">
        <f t="shared" ref="J616:J633" si="82">H616*C616</f>
        <v>367152.77777777775</v>
      </c>
      <c r="K616" s="63"/>
    </row>
    <row r="617" spans="1:11" s="3" customFormat="1" ht="15" customHeight="1">
      <c r="A617" s="24">
        <v>2</v>
      </c>
      <c r="B617" s="25" t="s">
        <v>25</v>
      </c>
      <c r="C617" s="204">
        <v>2</v>
      </c>
      <c r="D617" s="27">
        <v>128591</v>
      </c>
      <c r="E617" s="28">
        <f t="shared" si="80"/>
        <v>257182</v>
      </c>
      <c r="F617" s="29">
        <v>0</v>
      </c>
      <c r="G617" s="30">
        <f t="shared" si="81"/>
        <v>257182</v>
      </c>
      <c r="H617" s="31">
        <f t="shared" ref="H617:H619" si="83">D617/1.08</f>
        <v>119065.74074074073</v>
      </c>
      <c r="I617" s="31"/>
      <c r="J617" s="59">
        <f t="shared" si="82"/>
        <v>238131.48148148146</v>
      </c>
      <c r="K617" s="63"/>
    </row>
    <row r="618" spans="1:11" s="3" customFormat="1" ht="15" customHeight="1">
      <c r="A618" s="24">
        <v>3</v>
      </c>
      <c r="B618" s="25" t="s">
        <v>26</v>
      </c>
      <c r="C618" s="205"/>
      <c r="D618" s="27">
        <v>60043</v>
      </c>
      <c r="E618" s="28">
        <f t="shared" si="80"/>
        <v>0</v>
      </c>
      <c r="F618" s="29">
        <v>0</v>
      </c>
      <c r="G618" s="30">
        <f t="shared" si="81"/>
        <v>0</v>
      </c>
      <c r="H618" s="31">
        <f t="shared" si="83"/>
        <v>55595.370370370365</v>
      </c>
      <c r="I618" s="31"/>
      <c r="J618" s="59">
        <f t="shared" si="82"/>
        <v>0</v>
      </c>
      <c r="K618" s="63"/>
    </row>
    <row r="619" spans="1:11" s="3" customFormat="1" ht="15" customHeight="1">
      <c r="A619" s="24">
        <v>4</v>
      </c>
      <c r="B619" s="25" t="s">
        <v>27</v>
      </c>
      <c r="C619" s="206"/>
      <c r="D619" s="27">
        <v>115781</v>
      </c>
      <c r="E619" s="28">
        <f t="shared" si="80"/>
        <v>0</v>
      </c>
      <c r="F619" s="29">
        <v>0</v>
      </c>
      <c r="G619" s="30">
        <f t="shared" si="81"/>
        <v>0</v>
      </c>
      <c r="H619" s="31">
        <f t="shared" si="83"/>
        <v>107204.62962962962</v>
      </c>
      <c r="I619" s="31"/>
      <c r="J619" s="59">
        <f t="shared" si="82"/>
        <v>0</v>
      </c>
      <c r="K619" s="63"/>
    </row>
    <row r="620" spans="1:11" s="3" customFormat="1" ht="15" customHeight="1">
      <c r="A620" s="24">
        <v>5</v>
      </c>
      <c r="B620" s="121" t="s">
        <v>28</v>
      </c>
      <c r="C620" s="209"/>
      <c r="D620" s="33">
        <v>119943</v>
      </c>
      <c r="E620" s="123">
        <f t="shared" si="80"/>
        <v>0</v>
      </c>
      <c r="F620" s="124">
        <v>0.25</v>
      </c>
      <c r="G620" s="125">
        <f t="shared" si="81"/>
        <v>0</v>
      </c>
      <c r="H620" s="128">
        <f>D620/1.08*0.75</f>
        <v>83293.75</v>
      </c>
      <c r="I620" s="31"/>
      <c r="J620" s="59">
        <f t="shared" si="82"/>
        <v>0</v>
      </c>
      <c r="K620" s="63"/>
    </row>
    <row r="621" spans="1:11" s="3" customFormat="1" ht="15" customHeight="1">
      <c r="A621" s="24">
        <v>6</v>
      </c>
      <c r="B621" s="25" t="s">
        <v>29</v>
      </c>
      <c r="C621" s="167"/>
      <c r="D621" s="27">
        <v>94810</v>
      </c>
      <c r="E621" s="28">
        <f t="shared" si="80"/>
        <v>0</v>
      </c>
      <c r="F621" s="29">
        <v>0</v>
      </c>
      <c r="G621" s="30">
        <f t="shared" si="81"/>
        <v>0</v>
      </c>
      <c r="H621" s="31">
        <f t="shared" ref="H621:H632" si="84">D621/1.08</f>
        <v>87787.037037037036</v>
      </c>
      <c r="I621" s="31"/>
      <c r="J621" s="59">
        <f t="shared" si="82"/>
        <v>0</v>
      </c>
      <c r="K621" s="63"/>
    </row>
    <row r="622" spans="1:11" s="3" customFormat="1" ht="15" customHeight="1">
      <c r="A622" s="24">
        <v>7</v>
      </c>
      <c r="B622" s="25" t="s">
        <v>30</v>
      </c>
      <c r="C622" s="207"/>
      <c r="D622" s="27">
        <v>141396</v>
      </c>
      <c r="E622" s="28">
        <f t="shared" si="80"/>
        <v>0</v>
      </c>
      <c r="F622" s="29">
        <v>0</v>
      </c>
      <c r="G622" s="30">
        <f t="shared" si="81"/>
        <v>0</v>
      </c>
      <c r="H622" s="31">
        <f t="shared" si="84"/>
        <v>130922.22222222222</v>
      </c>
      <c r="I622" s="31"/>
      <c r="J622" s="59">
        <f t="shared" si="82"/>
        <v>0</v>
      </c>
      <c r="K622" s="63"/>
    </row>
    <row r="623" spans="1:11" s="3" customFormat="1" ht="15" customHeight="1">
      <c r="A623" s="24">
        <v>8</v>
      </c>
      <c r="B623" s="25" t="s">
        <v>31</v>
      </c>
      <c r="C623" s="167"/>
      <c r="D623" s="27">
        <v>232931</v>
      </c>
      <c r="E623" s="28">
        <f t="shared" si="80"/>
        <v>0</v>
      </c>
      <c r="F623" s="29">
        <v>0</v>
      </c>
      <c r="G623" s="30">
        <f t="shared" si="81"/>
        <v>0</v>
      </c>
      <c r="H623" s="31">
        <f t="shared" si="84"/>
        <v>215676.85185185182</v>
      </c>
      <c r="I623" s="31"/>
      <c r="J623" s="59">
        <f t="shared" si="82"/>
        <v>0</v>
      </c>
      <c r="K623" s="63"/>
    </row>
    <row r="624" spans="1:11" s="3" customFormat="1" ht="15" customHeight="1">
      <c r="A624" s="24">
        <v>9</v>
      </c>
      <c r="B624" s="36" t="s">
        <v>32</v>
      </c>
      <c r="C624" s="167"/>
      <c r="D624" s="27">
        <v>101534</v>
      </c>
      <c r="E624" s="28">
        <f t="shared" si="80"/>
        <v>0</v>
      </c>
      <c r="F624" s="29">
        <v>0</v>
      </c>
      <c r="G624" s="30">
        <f t="shared" si="81"/>
        <v>0</v>
      </c>
      <c r="H624" s="31">
        <f t="shared" si="84"/>
        <v>94012.962962962964</v>
      </c>
      <c r="I624" s="31"/>
      <c r="J624" s="59">
        <f t="shared" si="82"/>
        <v>0</v>
      </c>
      <c r="K624" s="63"/>
    </row>
    <row r="625" spans="1:11" s="3" customFormat="1" ht="15" customHeight="1">
      <c r="A625" s="24">
        <v>10</v>
      </c>
      <c r="B625" s="36" t="s">
        <v>33</v>
      </c>
      <c r="C625" s="208"/>
      <c r="D625" s="33">
        <v>110148</v>
      </c>
      <c r="E625" s="28">
        <f t="shared" si="80"/>
        <v>0</v>
      </c>
      <c r="F625" s="29">
        <v>0</v>
      </c>
      <c r="G625" s="30">
        <f t="shared" si="81"/>
        <v>0</v>
      </c>
      <c r="H625" s="31">
        <f t="shared" si="84"/>
        <v>101988.88888888888</v>
      </c>
      <c r="I625" s="31"/>
      <c r="J625" s="59">
        <f t="shared" si="82"/>
        <v>0</v>
      </c>
      <c r="K625" s="63"/>
    </row>
    <row r="626" spans="1:11" s="3" customFormat="1" ht="15" customHeight="1">
      <c r="A626" s="24">
        <v>11</v>
      </c>
      <c r="B626" s="121" t="s">
        <v>34</v>
      </c>
      <c r="C626" s="209"/>
      <c r="D626" s="27">
        <v>54198</v>
      </c>
      <c r="E626" s="123">
        <f t="shared" si="80"/>
        <v>0</v>
      </c>
      <c r="F626" s="29">
        <v>0</v>
      </c>
      <c r="G626" s="125">
        <f t="shared" si="81"/>
        <v>0</v>
      </c>
      <c r="H626" s="31">
        <f t="shared" si="84"/>
        <v>50183.333333333328</v>
      </c>
      <c r="I626" s="128"/>
      <c r="J626" s="59">
        <f t="shared" si="82"/>
        <v>0</v>
      </c>
      <c r="K626" s="63"/>
    </row>
    <row r="627" spans="1:11" s="3" customFormat="1" ht="15" customHeight="1">
      <c r="A627" s="24">
        <v>12</v>
      </c>
      <c r="B627" s="25" t="s">
        <v>35</v>
      </c>
      <c r="C627" s="208">
        <v>10</v>
      </c>
      <c r="D627" s="27">
        <v>49680</v>
      </c>
      <c r="E627" s="28">
        <f t="shared" si="80"/>
        <v>496800</v>
      </c>
      <c r="F627" s="29">
        <v>0</v>
      </c>
      <c r="G627" s="30">
        <f t="shared" si="81"/>
        <v>496800</v>
      </c>
      <c r="H627" s="31">
        <f t="shared" si="84"/>
        <v>46000</v>
      </c>
      <c r="I627" s="31"/>
      <c r="J627" s="59">
        <f t="shared" si="82"/>
        <v>460000</v>
      </c>
      <c r="K627" s="63"/>
    </row>
    <row r="628" spans="1:11" s="3" customFormat="1" ht="15" customHeight="1">
      <c r="A628" s="24">
        <v>13</v>
      </c>
      <c r="B628" s="25" t="s">
        <v>36</v>
      </c>
      <c r="C628" s="208"/>
      <c r="D628" s="38">
        <v>64152</v>
      </c>
      <c r="E628" s="28">
        <f t="shared" si="80"/>
        <v>0</v>
      </c>
      <c r="F628" s="29">
        <v>0</v>
      </c>
      <c r="G628" s="30">
        <f t="shared" si="81"/>
        <v>0</v>
      </c>
      <c r="H628" s="31">
        <f t="shared" si="84"/>
        <v>59399.999999999993</v>
      </c>
      <c r="I628" s="31"/>
      <c r="J628" s="59">
        <f t="shared" si="82"/>
        <v>0</v>
      </c>
      <c r="K628" s="63"/>
    </row>
    <row r="629" spans="1:11" s="3" customFormat="1" ht="15" customHeight="1">
      <c r="A629" s="24">
        <v>14</v>
      </c>
      <c r="B629" s="121" t="s">
        <v>37</v>
      </c>
      <c r="C629" s="209"/>
      <c r="D629" s="38">
        <v>65934</v>
      </c>
      <c r="E629" s="123">
        <f t="shared" si="80"/>
        <v>0</v>
      </c>
      <c r="F629" s="124">
        <v>0</v>
      </c>
      <c r="G629" s="125">
        <f t="shared" si="81"/>
        <v>0</v>
      </c>
      <c r="H629" s="31">
        <f t="shared" si="84"/>
        <v>61049.999999999993</v>
      </c>
      <c r="I629" s="128"/>
      <c r="J629" s="59">
        <f t="shared" si="82"/>
        <v>0</v>
      </c>
      <c r="K629" s="63"/>
    </row>
    <row r="630" spans="1:11" s="3" customFormat="1" ht="15" customHeight="1">
      <c r="A630" s="24">
        <v>15</v>
      </c>
      <c r="B630" s="25" t="s">
        <v>38</v>
      </c>
      <c r="C630" s="208">
        <v>3</v>
      </c>
      <c r="D630" s="38">
        <v>76626</v>
      </c>
      <c r="E630" s="28">
        <f t="shared" si="80"/>
        <v>229878</v>
      </c>
      <c r="F630" s="29">
        <v>0</v>
      </c>
      <c r="G630" s="30">
        <f t="shared" si="81"/>
        <v>229878</v>
      </c>
      <c r="H630" s="31">
        <f t="shared" si="84"/>
        <v>70950</v>
      </c>
      <c r="I630" s="31"/>
      <c r="J630" s="59">
        <f t="shared" si="82"/>
        <v>212850</v>
      </c>
      <c r="K630" s="63"/>
    </row>
    <row r="631" spans="1:11" s="3" customFormat="1" ht="15" customHeight="1">
      <c r="A631" s="24">
        <v>16</v>
      </c>
      <c r="B631" s="25" t="s">
        <v>39</v>
      </c>
      <c r="C631" s="208"/>
      <c r="D631" s="38">
        <v>80190</v>
      </c>
      <c r="E631" s="28">
        <f t="shared" si="80"/>
        <v>0</v>
      </c>
      <c r="F631" s="29">
        <v>0</v>
      </c>
      <c r="G631" s="30">
        <f t="shared" si="81"/>
        <v>0</v>
      </c>
      <c r="H631" s="31">
        <f t="shared" si="84"/>
        <v>74250</v>
      </c>
      <c r="I631" s="31"/>
      <c r="J631" s="59">
        <f t="shared" si="82"/>
        <v>0</v>
      </c>
      <c r="K631" s="63"/>
    </row>
    <row r="632" spans="1:11" s="3" customFormat="1" ht="15" customHeight="1">
      <c r="A632" s="24">
        <v>17</v>
      </c>
      <c r="B632" s="25" t="s">
        <v>40</v>
      </c>
      <c r="C632" s="208"/>
      <c r="D632" s="38">
        <v>113832</v>
      </c>
      <c r="E632" s="28">
        <f t="shared" si="80"/>
        <v>0</v>
      </c>
      <c r="F632" s="29">
        <v>0</v>
      </c>
      <c r="G632" s="30">
        <f t="shared" si="81"/>
        <v>0</v>
      </c>
      <c r="H632" s="31">
        <f t="shared" si="84"/>
        <v>105400</v>
      </c>
      <c r="I632" s="31"/>
      <c r="J632" s="59">
        <f t="shared" si="82"/>
        <v>0</v>
      </c>
      <c r="K632" s="63"/>
    </row>
    <row r="633" spans="1:11" s="3" customFormat="1" ht="15" customHeight="1">
      <c r="A633" s="24">
        <v>18</v>
      </c>
      <c r="B633" s="121" t="s">
        <v>41</v>
      </c>
      <c r="C633" s="209"/>
      <c r="D633" s="39">
        <v>98010</v>
      </c>
      <c r="E633" s="123">
        <f t="shared" si="80"/>
        <v>0</v>
      </c>
      <c r="F633" s="124">
        <v>0.23</v>
      </c>
      <c r="G633" s="125">
        <f t="shared" si="81"/>
        <v>0</v>
      </c>
      <c r="H633" s="128">
        <f>D633/1.08*0.77</f>
        <v>69877.5</v>
      </c>
      <c r="I633" s="128"/>
      <c r="J633" s="59">
        <f t="shared" si="82"/>
        <v>0</v>
      </c>
      <c r="K633" s="63"/>
    </row>
    <row r="634" spans="1:11" s="4" customFormat="1" ht="15" customHeight="1">
      <c r="A634" s="40"/>
      <c r="B634" s="41" t="s">
        <v>42</v>
      </c>
      <c r="C634" s="210">
        <f>SUM(C616:C633)</f>
        <v>20</v>
      </c>
      <c r="D634" s="39">
        <v>205306</v>
      </c>
      <c r="E634" s="43">
        <f>SUM(E616:E633)</f>
        <v>1380385</v>
      </c>
      <c r="F634" s="43"/>
      <c r="G634" s="44">
        <f>SUM(G616:G633)</f>
        <v>1380385</v>
      </c>
      <c r="H634" s="45"/>
      <c r="I634" s="45"/>
      <c r="J634" s="64">
        <f>SUM(J616:J633)</f>
        <v>1278134.2592592593</v>
      </c>
    </row>
    <row r="635" spans="1:11" s="5" customFormat="1" ht="30" customHeight="1">
      <c r="A635" s="46"/>
      <c r="B635" s="47"/>
      <c r="C635" s="211"/>
      <c r="D635" s="39">
        <v>335661</v>
      </c>
      <c r="E635" s="49"/>
      <c r="F635" s="49"/>
      <c r="G635" s="50"/>
      <c r="J635" s="75">
        <f>J634*0.08</f>
        <v>102250.74074074074</v>
      </c>
    </row>
    <row r="636" spans="1:11" s="6" customFormat="1" ht="15" customHeight="1">
      <c r="A636" s="283" t="s">
        <v>43</v>
      </c>
      <c r="B636" s="283"/>
      <c r="C636" s="284" t="s">
        <v>44</v>
      </c>
      <c r="D636" s="284"/>
      <c r="E636" s="54"/>
      <c r="F636" s="54"/>
      <c r="G636" s="55" t="s">
        <v>45</v>
      </c>
      <c r="J636" s="76">
        <f>SUM(J634:J635)</f>
        <v>1380385</v>
      </c>
    </row>
    <row r="638" spans="1:11">
      <c r="B638" s="131" t="s">
        <v>165</v>
      </c>
      <c r="C638" s="131" t="s">
        <v>166</v>
      </c>
      <c r="D638" s="131"/>
      <c r="E638" s="131" t="s">
        <v>167</v>
      </c>
    </row>
    <row r="639" spans="1:11" ht="18.75">
      <c r="B639" s="212" t="s">
        <v>168</v>
      </c>
      <c r="C639" s="213" t="s">
        <v>166</v>
      </c>
      <c r="D639" s="214"/>
      <c r="E639" s="214"/>
      <c r="F639" s="214"/>
      <c r="G639" s="212" t="s">
        <v>167</v>
      </c>
    </row>
    <row r="643" spans="1:11" s="1" customFormat="1" ht="15" customHeight="1">
      <c r="A643" s="279" t="s">
        <v>0</v>
      </c>
      <c r="B643" s="279"/>
      <c r="C643" s="279"/>
      <c r="D643" s="279"/>
      <c r="E643" s="279"/>
      <c r="F643" s="279"/>
      <c r="G643" s="279"/>
      <c r="J643" s="71"/>
    </row>
    <row r="644" spans="1:11" s="1" customFormat="1" ht="15" customHeight="1">
      <c r="A644" s="279" t="s">
        <v>1</v>
      </c>
      <c r="B644" s="279"/>
      <c r="C644" s="279"/>
      <c r="D644" s="279"/>
      <c r="E644" s="279"/>
      <c r="F644" s="279"/>
      <c r="G644" s="279"/>
      <c r="J644" s="71"/>
    </row>
    <row r="645" spans="1:11" s="1" customFormat="1" ht="15" customHeight="1">
      <c r="A645" s="279" t="s">
        <v>2</v>
      </c>
      <c r="B645" s="279"/>
      <c r="C645" s="279"/>
      <c r="D645" s="279"/>
      <c r="E645" s="279"/>
      <c r="F645" s="279"/>
      <c r="G645" s="279"/>
      <c r="J645" s="71"/>
    </row>
    <row r="646" spans="1:11" s="1" customFormat="1" ht="15" customHeight="1">
      <c r="A646" s="279" t="s">
        <v>4</v>
      </c>
      <c r="B646" s="279"/>
      <c r="C646" s="279"/>
      <c r="D646" s="279"/>
      <c r="E646" s="279"/>
      <c r="F646" s="279"/>
      <c r="G646" s="279"/>
      <c r="J646" s="71"/>
    </row>
    <row r="647" spans="1:11" s="1" customFormat="1" ht="15" customHeight="1">
      <c r="A647" s="280" t="s">
        <v>6</v>
      </c>
      <c r="B647" s="280"/>
      <c r="C647" s="280"/>
      <c r="D647" s="280"/>
      <c r="E647" s="280"/>
      <c r="F647" s="280"/>
      <c r="G647" s="280"/>
      <c r="J647" s="71"/>
    </row>
    <row r="648" spans="1:11" s="2" customFormat="1" ht="15" customHeight="1">
      <c r="A648" s="9"/>
      <c r="B648" s="9"/>
      <c r="C648" s="281" t="s">
        <v>193</v>
      </c>
      <c r="D648" s="281"/>
      <c r="E648" s="281"/>
      <c r="F648" s="281"/>
      <c r="G648" s="281"/>
      <c r="J648" s="72"/>
    </row>
    <row r="649" spans="1:11" s="1" customFormat="1" ht="15" customHeight="1">
      <c r="A649" s="11" t="s">
        <v>8</v>
      </c>
      <c r="B649" s="12"/>
      <c r="C649" s="202"/>
      <c r="D649" s="286"/>
      <c r="E649" s="286"/>
      <c r="F649" s="286"/>
      <c r="G649" s="286"/>
      <c r="H649" s="68"/>
      <c r="I649" s="68"/>
      <c r="J649" s="71"/>
    </row>
    <row r="650" spans="1:11" s="1" customFormat="1" ht="15" customHeight="1">
      <c r="A650" s="11" t="s">
        <v>9</v>
      </c>
      <c r="B650" s="286" t="s">
        <v>194</v>
      </c>
      <c r="C650" s="286"/>
      <c r="D650" s="286"/>
      <c r="E650" s="286"/>
      <c r="F650" s="11"/>
      <c r="G650" s="16"/>
      <c r="H650" s="11"/>
      <c r="I650" s="11"/>
      <c r="J650" s="80"/>
      <c r="K650" s="74"/>
    </row>
    <row r="651" spans="1:11" s="1" customFormat="1" ht="21" customHeight="1">
      <c r="A651" s="11" t="s">
        <v>11</v>
      </c>
      <c r="B651" s="219"/>
      <c r="C651" s="220"/>
      <c r="D651" s="220"/>
      <c r="E651" s="220"/>
      <c r="F651" s="18"/>
      <c r="G651" s="19"/>
      <c r="H651" s="69"/>
      <c r="I651" s="69"/>
      <c r="J651" s="73"/>
    </row>
    <row r="652" spans="1:11" s="1" customFormat="1" ht="15" customHeight="1">
      <c r="A652" s="190" t="s">
        <v>14</v>
      </c>
      <c r="B652" s="190" t="s">
        <v>16</v>
      </c>
      <c r="C652" s="203" t="s">
        <v>17</v>
      </c>
      <c r="D652" s="191" t="s">
        <v>18</v>
      </c>
      <c r="E652" s="192" t="s">
        <v>19</v>
      </c>
      <c r="F652" s="192" t="s">
        <v>20</v>
      </c>
      <c r="G652" s="190" t="s">
        <v>21</v>
      </c>
      <c r="J652" s="71"/>
    </row>
    <row r="653" spans="1:11" s="3" customFormat="1" ht="15" customHeight="1">
      <c r="A653" s="24">
        <v>1</v>
      </c>
      <c r="B653" s="25" t="s">
        <v>23</v>
      </c>
      <c r="C653" s="167">
        <v>10</v>
      </c>
      <c r="D653" s="27">
        <v>79305</v>
      </c>
      <c r="E653" s="28">
        <f t="shared" ref="E653:E670" si="85">D653*C653</f>
        <v>793050</v>
      </c>
      <c r="F653" s="29">
        <v>0</v>
      </c>
      <c r="G653" s="30">
        <f t="shared" ref="G653:G670" si="86">E653-E653*F653</f>
        <v>793050</v>
      </c>
      <c r="H653" s="31">
        <f>D653/1.08</f>
        <v>73430.555555555547</v>
      </c>
      <c r="I653" s="31"/>
      <c r="J653" s="59">
        <f t="shared" ref="J653:J670" si="87">H653*C653</f>
        <v>734305.5555555555</v>
      </c>
      <c r="K653" s="63"/>
    </row>
    <row r="654" spans="1:11" s="3" customFormat="1" ht="15" customHeight="1">
      <c r="A654" s="24">
        <v>2</v>
      </c>
      <c r="B654" s="25" t="s">
        <v>25</v>
      </c>
      <c r="C654" s="204"/>
      <c r="D654" s="27">
        <v>128591</v>
      </c>
      <c r="E654" s="28">
        <f t="shared" si="85"/>
        <v>0</v>
      </c>
      <c r="F654" s="29">
        <v>0</v>
      </c>
      <c r="G654" s="30">
        <f t="shared" si="86"/>
        <v>0</v>
      </c>
      <c r="H654" s="31">
        <f t="shared" ref="H654:H656" si="88">D654/1.08</f>
        <v>119065.74074074073</v>
      </c>
      <c r="I654" s="31"/>
      <c r="J654" s="59">
        <f t="shared" si="87"/>
        <v>0</v>
      </c>
      <c r="K654" s="63"/>
    </row>
    <row r="655" spans="1:11" s="3" customFormat="1" ht="15" customHeight="1">
      <c r="A655" s="24">
        <v>3</v>
      </c>
      <c r="B655" s="25" t="s">
        <v>26</v>
      </c>
      <c r="C655" s="205"/>
      <c r="D655" s="27">
        <v>60043</v>
      </c>
      <c r="E655" s="28">
        <f t="shared" si="85"/>
        <v>0</v>
      </c>
      <c r="F655" s="29">
        <v>0</v>
      </c>
      <c r="G655" s="30">
        <f t="shared" si="86"/>
        <v>0</v>
      </c>
      <c r="H655" s="31">
        <f t="shared" si="88"/>
        <v>55595.370370370365</v>
      </c>
      <c r="I655" s="31"/>
      <c r="J655" s="59">
        <f t="shared" si="87"/>
        <v>0</v>
      </c>
      <c r="K655" s="63"/>
    </row>
    <row r="656" spans="1:11" s="3" customFormat="1" ht="15" customHeight="1">
      <c r="A656" s="24">
        <v>4</v>
      </c>
      <c r="B656" s="25" t="s">
        <v>27</v>
      </c>
      <c r="C656" s="206"/>
      <c r="D656" s="27">
        <v>115781</v>
      </c>
      <c r="E656" s="28">
        <f t="shared" si="85"/>
        <v>0</v>
      </c>
      <c r="F656" s="29">
        <v>0</v>
      </c>
      <c r="G656" s="30">
        <f t="shared" si="86"/>
        <v>0</v>
      </c>
      <c r="H656" s="31">
        <f t="shared" si="88"/>
        <v>107204.62962962962</v>
      </c>
      <c r="I656" s="31"/>
      <c r="J656" s="59">
        <f t="shared" si="87"/>
        <v>0</v>
      </c>
      <c r="K656" s="63"/>
    </row>
    <row r="657" spans="1:11" s="3" customFormat="1" ht="15" customHeight="1">
      <c r="A657" s="24">
        <v>5</v>
      </c>
      <c r="B657" s="121" t="s">
        <v>28</v>
      </c>
      <c r="C657" s="209">
        <v>20</v>
      </c>
      <c r="D657" s="33">
        <v>119943</v>
      </c>
      <c r="E657" s="123">
        <f t="shared" si="85"/>
        <v>2398860</v>
      </c>
      <c r="F657" s="124">
        <v>0.25</v>
      </c>
      <c r="G657" s="125">
        <f t="shared" si="86"/>
        <v>1799145</v>
      </c>
      <c r="H657" s="128">
        <f>D657/1.08*0.75</f>
        <v>83293.75</v>
      </c>
      <c r="I657" s="31"/>
      <c r="J657" s="59">
        <f t="shared" si="87"/>
        <v>1665875</v>
      </c>
      <c r="K657" s="63"/>
    </row>
    <row r="658" spans="1:11" s="3" customFormat="1" ht="15" customHeight="1">
      <c r="A658" s="24">
        <v>6</v>
      </c>
      <c r="B658" s="25" t="s">
        <v>29</v>
      </c>
      <c r="C658" s="167"/>
      <c r="D658" s="27">
        <v>94810</v>
      </c>
      <c r="E658" s="28">
        <f t="shared" si="85"/>
        <v>0</v>
      </c>
      <c r="F658" s="29">
        <v>0</v>
      </c>
      <c r="G658" s="30">
        <f t="shared" si="86"/>
        <v>0</v>
      </c>
      <c r="H658" s="31">
        <f t="shared" ref="H658:H669" si="89">D658/1.08</f>
        <v>87787.037037037036</v>
      </c>
      <c r="I658" s="31"/>
      <c r="J658" s="59">
        <f t="shared" si="87"/>
        <v>0</v>
      </c>
      <c r="K658" s="63"/>
    </row>
    <row r="659" spans="1:11" s="3" customFormat="1" ht="15" customHeight="1">
      <c r="A659" s="24">
        <v>7</v>
      </c>
      <c r="B659" s="25" t="s">
        <v>30</v>
      </c>
      <c r="C659" s="207"/>
      <c r="D659" s="27">
        <v>141396</v>
      </c>
      <c r="E659" s="28">
        <f t="shared" si="85"/>
        <v>0</v>
      </c>
      <c r="F659" s="29">
        <v>0</v>
      </c>
      <c r="G659" s="30">
        <f t="shared" si="86"/>
        <v>0</v>
      </c>
      <c r="H659" s="31">
        <f t="shared" si="89"/>
        <v>130922.22222222222</v>
      </c>
      <c r="I659" s="31"/>
      <c r="J659" s="59">
        <f t="shared" si="87"/>
        <v>0</v>
      </c>
      <c r="K659" s="63"/>
    </row>
    <row r="660" spans="1:11" s="3" customFormat="1" ht="15" customHeight="1">
      <c r="A660" s="24">
        <v>8</v>
      </c>
      <c r="B660" s="25" t="s">
        <v>31</v>
      </c>
      <c r="C660" s="167"/>
      <c r="D660" s="27">
        <v>232931</v>
      </c>
      <c r="E660" s="28">
        <f t="shared" si="85"/>
        <v>0</v>
      </c>
      <c r="F660" s="29">
        <v>0</v>
      </c>
      <c r="G660" s="30">
        <f t="shared" si="86"/>
        <v>0</v>
      </c>
      <c r="H660" s="31">
        <f t="shared" si="89"/>
        <v>215676.85185185182</v>
      </c>
      <c r="I660" s="31"/>
      <c r="J660" s="59">
        <f t="shared" si="87"/>
        <v>0</v>
      </c>
      <c r="K660" s="63"/>
    </row>
    <row r="661" spans="1:11" s="3" customFormat="1" ht="15" customHeight="1">
      <c r="A661" s="24">
        <v>9</v>
      </c>
      <c r="B661" s="36" t="s">
        <v>32</v>
      </c>
      <c r="C661" s="167"/>
      <c r="D661" s="27">
        <v>101534</v>
      </c>
      <c r="E661" s="28">
        <f t="shared" si="85"/>
        <v>0</v>
      </c>
      <c r="F661" s="29">
        <v>0</v>
      </c>
      <c r="G661" s="30">
        <f t="shared" si="86"/>
        <v>0</v>
      </c>
      <c r="H661" s="31">
        <f t="shared" si="89"/>
        <v>94012.962962962964</v>
      </c>
      <c r="I661" s="31"/>
      <c r="J661" s="59">
        <f t="shared" si="87"/>
        <v>0</v>
      </c>
      <c r="K661" s="63"/>
    </row>
    <row r="662" spans="1:11" s="3" customFormat="1" ht="15" customHeight="1">
      <c r="A662" s="24">
        <v>10</v>
      </c>
      <c r="B662" s="36" t="s">
        <v>33</v>
      </c>
      <c r="C662" s="208"/>
      <c r="D662" s="33">
        <v>110148</v>
      </c>
      <c r="E662" s="28">
        <f t="shared" si="85"/>
        <v>0</v>
      </c>
      <c r="F662" s="29">
        <v>0</v>
      </c>
      <c r="G662" s="30">
        <f t="shared" si="86"/>
        <v>0</v>
      </c>
      <c r="H662" s="31">
        <f t="shared" si="89"/>
        <v>101988.88888888888</v>
      </c>
      <c r="I662" s="31"/>
      <c r="J662" s="59">
        <f t="shared" si="87"/>
        <v>0</v>
      </c>
      <c r="K662" s="63"/>
    </row>
    <row r="663" spans="1:11" s="3" customFormat="1" ht="15" customHeight="1">
      <c r="A663" s="24">
        <v>11</v>
      </c>
      <c r="B663" s="121" t="s">
        <v>34</v>
      </c>
      <c r="C663" s="209"/>
      <c r="D663" s="27">
        <v>54198</v>
      </c>
      <c r="E663" s="123">
        <f t="shared" si="85"/>
        <v>0</v>
      </c>
      <c r="F663" s="29">
        <v>0</v>
      </c>
      <c r="G663" s="125">
        <f t="shared" si="86"/>
        <v>0</v>
      </c>
      <c r="H663" s="31">
        <f t="shared" si="89"/>
        <v>50183.333333333328</v>
      </c>
      <c r="I663" s="128"/>
      <c r="J663" s="59">
        <f t="shared" si="87"/>
        <v>0</v>
      </c>
      <c r="K663" s="63"/>
    </row>
    <row r="664" spans="1:11" s="3" customFormat="1" ht="15" customHeight="1">
      <c r="A664" s="24">
        <v>12</v>
      </c>
      <c r="B664" s="25" t="s">
        <v>35</v>
      </c>
      <c r="C664" s="208"/>
      <c r="D664" s="27">
        <v>49680</v>
      </c>
      <c r="E664" s="28">
        <f t="shared" si="85"/>
        <v>0</v>
      </c>
      <c r="F664" s="29">
        <v>0</v>
      </c>
      <c r="G664" s="30">
        <f t="shared" si="86"/>
        <v>0</v>
      </c>
      <c r="H664" s="31">
        <f t="shared" si="89"/>
        <v>46000</v>
      </c>
      <c r="I664" s="31"/>
      <c r="J664" s="59">
        <f t="shared" si="87"/>
        <v>0</v>
      </c>
      <c r="K664" s="63"/>
    </row>
    <row r="665" spans="1:11" s="3" customFormat="1" ht="15" customHeight="1">
      <c r="A665" s="24">
        <v>13</v>
      </c>
      <c r="B665" s="25" t="s">
        <v>36</v>
      </c>
      <c r="C665" s="208"/>
      <c r="D665" s="38">
        <v>64152</v>
      </c>
      <c r="E665" s="28">
        <f t="shared" si="85"/>
        <v>0</v>
      </c>
      <c r="F665" s="29">
        <v>0</v>
      </c>
      <c r="G665" s="30">
        <f t="shared" si="86"/>
        <v>0</v>
      </c>
      <c r="H665" s="31">
        <f t="shared" si="89"/>
        <v>59399.999999999993</v>
      </c>
      <c r="I665" s="31"/>
      <c r="J665" s="59">
        <f t="shared" si="87"/>
        <v>0</v>
      </c>
      <c r="K665" s="63"/>
    </row>
    <row r="666" spans="1:11" s="3" customFormat="1" ht="15" customHeight="1">
      <c r="A666" s="24">
        <v>14</v>
      </c>
      <c r="B666" s="121" t="s">
        <v>37</v>
      </c>
      <c r="C666" s="209"/>
      <c r="D666" s="38">
        <v>65934</v>
      </c>
      <c r="E666" s="123">
        <f t="shared" si="85"/>
        <v>0</v>
      </c>
      <c r="F666" s="124">
        <v>0</v>
      </c>
      <c r="G666" s="125">
        <f t="shared" si="86"/>
        <v>0</v>
      </c>
      <c r="H666" s="31">
        <f t="shared" si="89"/>
        <v>61049.999999999993</v>
      </c>
      <c r="I666" s="128"/>
      <c r="J666" s="59">
        <f t="shared" si="87"/>
        <v>0</v>
      </c>
      <c r="K666" s="63"/>
    </row>
    <row r="667" spans="1:11" s="3" customFormat="1" ht="15" customHeight="1">
      <c r="A667" s="24">
        <v>15</v>
      </c>
      <c r="B667" s="25" t="s">
        <v>38</v>
      </c>
      <c r="C667" s="208">
        <v>5</v>
      </c>
      <c r="D667" s="38">
        <v>76626</v>
      </c>
      <c r="E667" s="28">
        <f t="shared" si="85"/>
        <v>383130</v>
      </c>
      <c r="F667" s="29">
        <v>0</v>
      </c>
      <c r="G667" s="30">
        <f t="shared" si="86"/>
        <v>383130</v>
      </c>
      <c r="H667" s="31">
        <f t="shared" si="89"/>
        <v>70950</v>
      </c>
      <c r="I667" s="31"/>
      <c r="J667" s="59">
        <f t="shared" si="87"/>
        <v>354750</v>
      </c>
      <c r="K667" s="63"/>
    </row>
    <row r="668" spans="1:11" s="3" customFormat="1" ht="15" customHeight="1">
      <c r="A668" s="24">
        <v>16</v>
      </c>
      <c r="B668" s="25" t="s">
        <v>39</v>
      </c>
      <c r="C668" s="208"/>
      <c r="D668" s="38">
        <v>80190</v>
      </c>
      <c r="E668" s="28">
        <f t="shared" si="85"/>
        <v>0</v>
      </c>
      <c r="F668" s="29">
        <v>0</v>
      </c>
      <c r="G668" s="30">
        <f t="shared" si="86"/>
        <v>0</v>
      </c>
      <c r="H668" s="31">
        <f t="shared" si="89"/>
        <v>74250</v>
      </c>
      <c r="I668" s="31"/>
      <c r="J668" s="59">
        <f t="shared" si="87"/>
        <v>0</v>
      </c>
      <c r="K668" s="63"/>
    </row>
    <row r="669" spans="1:11" s="3" customFormat="1" ht="15" customHeight="1">
      <c r="A669" s="24">
        <v>17</v>
      </c>
      <c r="B669" s="25" t="s">
        <v>40</v>
      </c>
      <c r="C669" s="208"/>
      <c r="D669" s="38">
        <v>113832</v>
      </c>
      <c r="E669" s="28">
        <f t="shared" si="85"/>
        <v>0</v>
      </c>
      <c r="F669" s="29">
        <v>0</v>
      </c>
      <c r="G669" s="30">
        <f t="shared" si="86"/>
        <v>0</v>
      </c>
      <c r="H669" s="31">
        <f t="shared" si="89"/>
        <v>105400</v>
      </c>
      <c r="I669" s="31"/>
      <c r="J669" s="59">
        <f t="shared" si="87"/>
        <v>0</v>
      </c>
      <c r="K669" s="63"/>
    </row>
    <row r="670" spans="1:11" s="3" customFormat="1" ht="15" customHeight="1">
      <c r="A670" s="24">
        <v>18</v>
      </c>
      <c r="B670" s="121" t="s">
        <v>41</v>
      </c>
      <c r="C670" s="209"/>
      <c r="D670" s="39">
        <v>98010</v>
      </c>
      <c r="E670" s="123">
        <f t="shared" si="85"/>
        <v>0</v>
      </c>
      <c r="F670" s="124">
        <v>0.23</v>
      </c>
      <c r="G670" s="125">
        <f t="shared" si="86"/>
        <v>0</v>
      </c>
      <c r="H670" s="128">
        <f>D670/1.08*0.77</f>
        <v>69877.5</v>
      </c>
      <c r="I670" s="128"/>
      <c r="J670" s="59">
        <f t="shared" si="87"/>
        <v>0</v>
      </c>
      <c r="K670" s="63"/>
    </row>
    <row r="671" spans="1:11" s="4" customFormat="1" ht="15" customHeight="1">
      <c r="A671" s="40"/>
      <c r="B671" s="41" t="s">
        <v>42</v>
      </c>
      <c r="C671" s="210">
        <f>SUM(C653:C670)</f>
        <v>35</v>
      </c>
      <c r="D671" s="39">
        <v>205306</v>
      </c>
      <c r="E671" s="43">
        <f>SUM(E653:E670)</f>
        <v>3575040</v>
      </c>
      <c r="F671" s="43"/>
      <c r="G671" s="44">
        <f>SUM(G653:G670)</f>
        <v>2975325</v>
      </c>
      <c r="H671" s="45"/>
      <c r="I671" s="45"/>
      <c r="J671" s="64">
        <f>SUM(J653:J670)</f>
        <v>2754930.5555555555</v>
      </c>
    </row>
    <row r="672" spans="1:11" s="5" customFormat="1" ht="30" customHeight="1">
      <c r="A672" s="46"/>
      <c r="B672" s="47"/>
      <c r="C672" s="211"/>
      <c r="D672" s="39">
        <v>335661</v>
      </c>
      <c r="E672" s="49"/>
      <c r="F672" s="49"/>
      <c r="G672" s="50"/>
      <c r="J672" s="75">
        <f>J671*0.08</f>
        <v>220394.44444444444</v>
      </c>
    </row>
    <row r="673" spans="1:11" s="6" customFormat="1" ht="15" customHeight="1">
      <c r="A673" s="283" t="s">
        <v>43</v>
      </c>
      <c r="B673" s="283"/>
      <c r="C673" s="284" t="s">
        <v>44</v>
      </c>
      <c r="D673" s="284"/>
      <c r="E673" s="54"/>
      <c r="F673" s="54"/>
      <c r="G673" s="55" t="s">
        <v>45</v>
      </c>
      <c r="J673" s="76">
        <f>SUM(J671:J672)</f>
        <v>2975325</v>
      </c>
    </row>
    <row r="675" spans="1:11">
      <c r="B675" s="131" t="s">
        <v>165</v>
      </c>
      <c r="C675" s="131" t="s">
        <v>166</v>
      </c>
      <c r="D675" s="131"/>
      <c r="E675" s="131" t="s">
        <v>167</v>
      </c>
    </row>
    <row r="676" spans="1:11" ht="18.75">
      <c r="B676" s="212" t="s">
        <v>168</v>
      </c>
      <c r="C676" s="213" t="s">
        <v>166</v>
      </c>
      <c r="D676" s="214"/>
      <c r="E676" s="214"/>
      <c r="F676" s="214"/>
      <c r="G676" s="212" t="s">
        <v>167</v>
      </c>
    </row>
    <row r="680" spans="1:11" s="1" customFormat="1" ht="15" customHeight="1">
      <c r="A680" s="279" t="s">
        <v>0</v>
      </c>
      <c r="B680" s="279"/>
      <c r="C680" s="279"/>
      <c r="D680" s="279"/>
      <c r="E680" s="279"/>
      <c r="F680" s="279"/>
      <c r="G680" s="279"/>
      <c r="J680" s="71"/>
    </row>
    <row r="681" spans="1:11" s="1" customFormat="1" ht="15" customHeight="1">
      <c r="A681" s="279" t="s">
        <v>1</v>
      </c>
      <c r="B681" s="279"/>
      <c r="C681" s="279"/>
      <c r="D681" s="279"/>
      <c r="E681" s="279"/>
      <c r="F681" s="279"/>
      <c r="G681" s="279"/>
      <c r="J681" s="71"/>
    </row>
    <row r="682" spans="1:11" s="1" customFormat="1" ht="15" customHeight="1">
      <c r="A682" s="279" t="s">
        <v>2</v>
      </c>
      <c r="B682" s="279"/>
      <c r="C682" s="279"/>
      <c r="D682" s="279"/>
      <c r="E682" s="279"/>
      <c r="F682" s="279"/>
      <c r="G682" s="279"/>
      <c r="J682" s="71"/>
    </row>
    <row r="683" spans="1:11" s="1" customFormat="1" ht="15" customHeight="1">
      <c r="A683" s="279" t="s">
        <v>4</v>
      </c>
      <c r="B683" s="279"/>
      <c r="C683" s="279"/>
      <c r="D683" s="279"/>
      <c r="E683" s="279"/>
      <c r="F683" s="279"/>
      <c r="G683" s="279"/>
      <c r="J683" s="71"/>
    </row>
    <row r="684" spans="1:11" s="1" customFormat="1" ht="15" customHeight="1">
      <c r="A684" s="280" t="s">
        <v>6</v>
      </c>
      <c r="B684" s="280"/>
      <c r="C684" s="280"/>
      <c r="D684" s="280"/>
      <c r="E684" s="280"/>
      <c r="F684" s="280"/>
      <c r="G684" s="280"/>
      <c r="J684" s="71"/>
    </row>
    <row r="685" spans="1:11" s="2" customFormat="1" ht="15" customHeight="1">
      <c r="A685" s="9"/>
      <c r="B685" s="9"/>
      <c r="C685" s="281" t="s">
        <v>193</v>
      </c>
      <c r="D685" s="281"/>
      <c r="E685" s="281"/>
      <c r="F685" s="281"/>
      <c r="G685" s="281"/>
      <c r="J685" s="72"/>
    </row>
    <row r="686" spans="1:11" s="1" customFormat="1" ht="15" customHeight="1">
      <c r="A686" s="11" t="s">
        <v>8</v>
      </c>
      <c r="B686" s="12"/>
      <c r="C686" s="202"/>
      <c r="D686" s="286"/>
      <c r="E686" s="286"/>
      <c r="F686" s="286"/>
      <c r="G686" s="286"/>
      <c r="H686" s="68"/>
      <c r="I686" s="68"/>
      <c r="J686" s="71"/>
    </row>
    <row r="687" spans="1:11" s="1" customFormat="1" ht="15" customHeight="1">
      <c r="A687" s="11" t="s">
        <v>9</v>
      </c>
      <c r="B687" s="286" t="s">
        <v>195</v>
      </c>
      <c r="C687" s="286"/>
      <c r="D687" s="286"/>
      <c r="E687" s="286"/>
      <c r="F687" s="11"/>
      <c r="G687" s="16"/>
      <c r="H687" s="11"/>
      <c r="I687" s="11"/>
      <c r="J687" s="80"/>
      <c r="K687" s="74"/>
    </row>
    <row r="688" spans="1:11" s="1" customFormat="1" ht="21" customHeight="1">
      <c r="A688" s="11" t="s">
        <v>11</v>
      </c>
      <c r="B688" s="219"/>
      <c r="C688" s="220"/>
      <c r="D688" s="220"/>
      <c r="E688" s="220"/>
      <c r="F688" s="18"/>
      <c r="G688" s="19"/>
      <c r="H688" s="69"/>
      <c r="I688" s="69"/>
      <c r="J688" s="73"/>
    </row>
    <row r="689" spans="1:11" s="1" customFormat="1" ht="15" customHeight="1">
      <c r="A689" s="190" t="s">
        <v>14</v>
      </c>
      <c r="B689" s="190" t="s">
        <v>16</v>
      </c>
      <c r="C689" s="203" t="s">
        <v>17</v>
      </c>
      <c r="D689" s="191" t="s">
        <v>18</v>
      </c>
      <c r="E689" s="192" t="s">
        <v>19</v>
      </c>
      <c r="F689" s="192" t="s">
        <v>20</v>
      </c>
      <c r="G689" s="190" t="s">
        <v>21</v>
      </c>
      <c r="J689" s="71"/>
    </row>
    <row r="690" spans="1:11" s="3" customFormat="1" ht="15" customHeight="1">
      <c r="A690" s="24">
        <v>1</v>
      </c>
      <c r="B690" s="25" t="s">
        <v>23</v>
      </c>
      <c r="C690" s="167">
        <v>3</v>
      </c>
      <c r="D690" s="27">
        <v>79305</v>
      </c>
      <c r="E690" s="28">
        <f t="shared" ref="E690:E707" si="90">D690*C690</f>
        <v>237915</v>
      </c>
      <c r="F690" s="29">
        <v>0</v>
      </c>
      <c r="G690" s="30">
        <f t="shared" ref="G690:G707" si="91">E690-E690*F690</f>
        <v>237915</v>
      </c>
      <c r="H690" s="31">
        <f>D690/1.08</f>
        <v>73430.555555555547</v>
      </c>
      <c r="I690" s="31"/>
      <c r="J690" s="59">
        <f t="shared" ref="J690:J707" si="92">H690*C690</f>
        <v>220291.66666666663</v>
      </c>
      <c r="K690" s="63"/>
    </row>
    <row r="691" spans="1:11" s="3" customFormat="1" ht="15" customHeight="1">
      <c r="A691" s="24">
        <v>2</v>
      </c>
      <c r="B691" s="25" t="s">
        <v>25</v>
      </c>
      <c r="C691" s="204">
        <v>3</v>
      </c>
      <c r="D691" s="27">
        <v>128591</v>
      </c>
      <c r="E691" s="28">
        <f t="shared" si="90"/>
        <v>385773</v>
      </c>
      <c r="F691" s="29">
        <v>0</v>
      </c>
      <c r="G691" s="30">
        <f t="shared" si="91"/>
        <v>385773</v>
      </c>
      <c r="H691" s="31">
        <f t="shared" ref="H691:H693" si="93">D691/1.08</f>
        <v>119065.74074074073</v>
      </c>
      <c r="I691" s="31"/>
      <c r="J691" s="59">
        <f t="shared" si="92"/>
        <v>357197.22222222219</v>
      </c>
      <c r="K691" s="63"/>
    </row>
    <row r="692" spans="1:11" s="3" customFormat="1" ht="15" customHeight="1">
      <c r="A692" s="24">
        <v>3</v>
      </c>
      <c r="B692" s="25" t="s">
        <v>26</v>
      </c>
      <c r="C692" s="205"/>
      <c r="D692" s="27">
        <v>60043</v>
      </c>
      <c r="E692" s="28">
        <f t="shared" si="90"/>
        <v>0</v>
      </c>
      <c r="F692" s="29">
        <v>0</v>
      </c>
      <c r="G692" s="30">
        <f t="shared" si="91"/>
        <v>0</v>
      </c>
      <c r="H692" s="31">
        <f t="shared" si="93"/>
        <v>55595.370370370365</v>
      </c>
      <c r="I692" s="31"/>
      <c r="J692" s="59">
        <f t="shared" si="92"/>
        <v>0</v>
      </c>
      <c r="K692" s="63"/>
    </row>
    <row r="693" spans="1:11" s="3" customFormat="1" ht="15" customHeight="1">
      <c r="A693" s="24">
        <v>4</v>
      </c>
      <c r="B693" s="25" t="s">
        <v>27</v>
      </c>
      <c r="C693" s="206"/>
      <c r="D693" s="27">
        <v>115781</v>
      </c>
      <c r="E693" s="28">
        <f t="shared" si="90"/>
        <v>0</v>
      </c>
      <c r="F693" s="29">
        <v>0</v>
      </c>
      <c r="G693" s="30">
        <f t="shared" si="91"/>
        <v>0</v>
      </c>
      <c r="H693" s="31">
        <f t="shared" si="93"/>
        <v>107204.62962962962</v>
      </c>
      <c r="I693" s="31"/>
      <c r="J693" s="59">
        <f t="shared" si="92"/>
        <v>0</v>
      </c>
      <c r="K693" s="63"/>
    </row>
    <row r="694" spans="1:11" s="3" customFormat="1" ht="15" customHeight="1">
      <c r="A694" s="24">
        <v>5</v>
      </c>
      <c r="B694" s="121" t="s">
        <v>28</v>
      </c>
      <c r="C694" s="209"/>
      <c r="D694" s="33">
        <v>119943</v>
      </c>
      <c r="E694" s="123">
        <f t="shared" si="90"/>
        <v>0</v>
      </c>
      <c r="F694" s="124">
        <v>0.25</v>
      </c>
      <c r="G694" s="125">
        <f t="shared" si="91"/>
        <v>0</v>
      </c>
      <c r="H694" s="128">
        <f>D694/1.08*0.75</f>
        <v>83293.75</v>
      </c>
      <c r="I694" s="31"/>
      <c r="J694" s="59">
        <f t="shared" si="92"/>
        <v>0</v>
      </c>
      <c r="K694" s="63"/>
    </row>
    <row r="695" spans="1:11" s="3" customFormat="1" ht="15" customHeight="1">
      <c r="A695" s="24">
        <v>6</v>
      </c>
      <c r="B695" s="25" t="s">
        <v>29</v>
      </c>
      <c r="C695" s="167"/>
      <c r="D695" s="27">
        <v>94810</v>
      </c>
      <c r="E695" s="28">
        <f t="shared" si="90"/>
        <v>0</v>
      </c>
      <c r="F695" s="29">
        <v>0</v>
      </c>
      <c r="G695" s="30">
        <f t="shared" si="91"/>
        <v>0</v>
      </c>
      <c r="H695" s="31">
        <f t="shared" ref="H695:H706" si="94">D695/1.08</f>
        <v>87787.037037037036</v>
      </c>
      <c r="I695" s="31"/>
      <c r="J695" s="59">
        <f t="shared" si="92"/>
        <v>0</v>
      </c>
      <c r="K695" s="63"/>
    </row>
    <row r="696" spans="1:11" s="3" customFormat="1" ht="15" customHeight="1">
      <c r="A696" s="24">
        <v>7</v>
      </c>
      <c r="B696" s="25" t="s">
        <v>30</v>
      </c>
      <c r="C696" s="207"/>
      <c r="D696" s="27">
        <v>141396</v>
      </c>
      <c r="E696" s="28">
        <f t="shared" si="90"/>
        <v>0</v>
      </c>
      <c r="F696" s="29">
        <v>0</v>
      </c>
      <c r="G696" s="30">
        <f t="shared" si="91"/>
        <v>0</v>
      </c>
      <c r="H696" s="31">
        <f t="shared" si="94"/>
        <v>130922.22222222222</v>
      </c>
      <c r="I696" s="31"/>
      <c r="J696" s="59">
        <f t="shared" si="92"/>
        <v>0</v>
      </c>
      <c r="K696" s="63"/>
    </row>
    <row r="697" spans="1:11" s="3" customFormat="1" ht="15" customHeight="1">
      <c r="A697" s="24">
        <v>8</v>
      </c>
      <c r="B697" s="25" t="s">
        <v>31</v>
      </c>
      <c r="C697" s="167"/>
      <c r="D697" s="27">
        <v>232931</v>
      </c>
      <c r="E697" s="28">
        <f t="shared" si="90"/>
        <v>0</v>
      </c>
      <c r="F697" s="29">
        <v>0</v>
      </c>
      <c r="G697" s="30">
        <f t="shared" si="91"/>
        <v>0</v>
      </c>
      <c r="H697" s="31">
        <f t="shared" si="94"/>
        <v>215676.85185185182</v>
      </c>
      <c r="I697" s="31"/>
      <c r="J697" s="59">
        <f t="shared" si="92"/>
        <v>0</v>
      </c>
      <c r="K697" s="63"/>
    </row>
    <row r="698" spans="1:11" s="3" customFormat="1" ht="15" customHeight="1">
      <c r="A698" s="24">
        <v>9</v>
      </c>
      <c r="B698" s="36" t="s">
        <v>32</v>
      </c>
      <c r="C698" s="167"/>
      <c r="D698" s="27">
        <v>101534</v>
      </c>
      <c r="E698" s="28">
        <f t="shared" si="90"/>
        <v>0</v>
      </c>
      <c r="F698" s="29">
        <v>0</v>
      </c>
      <c r="G698" s="30">
        <f t="shared" si="91"/>
        <v>0</v>
      </c>
      <c r="H698" s="31">
        <f t="shared" si="94"/>
        <v>94012.962962962964</v>
      </c>
      <c r="I698" s="31"/>
      <c r="J698" s="59">
        <f t="shared" si="92"/>
        <v>0</v>
      </c>
      <c r="K698" s="63"/>
    </row>
    <row r="699" spans="1:11" s="3" customFormat="1" ht="15" customHeight="1">
      <c r="A699" s="24">
        <v>10</v>
      </c>
      <c r="B699" s="36" t="s">
        <v>33</v>
      </c>
      <c r="C699" s="208"/>
      <c r="D699" s="33">
        <v>110148</v>
      </c>
      <c r="E699" s="28">
        <f t="shared" si="90"/>
        <v>0</v>
      </c>
      <c r="F699" s="29">
        <v>0</v>
      </c>
      <c r="G699" s="30">
        <f t="shared" si="91"/>
        <v>0</v>
      </c>
      <c r="H699" s="31">
        <f t="shared" si="94"/>
        <v>101988.88888888888</v>
      </c>
      <c r="I699" s="31"/>
      <c r="J699" s="59">
        <f t="shared" si="92"/>
        <v>0</v>
      </c>
      <c r="K699" s="63"/>
    </row>
    <row r="700" spans="1:11" s="3" customFormat="1" ht="15" customHeight="1">
      <c r="A700" s="24">
        <v>11</v>
      </c>
      <c r="B700" s="121" t="s">
        <v>34</v>
      </c>
      <c r="C700" s="209">
        <v>3</v>
      </c>
      <c r="D700" s="27">
        <v>54198</v>
      </c>
      <c r="E700" s="123">
        <f t="shared" si="90"/>
        <v>162594</v>
      </c>
      <c r="F700" s="29">
        <v>0</v>
      </c>
      <c r="G700" s="125">
        <f t="shared" si="91"/>
        <v>162594</v>
      </c>
      <c r="H700" s="31">
        <f t="shared" si="94"/>
        <v>50183.333333333328</v>
      </c>
      <c r="I700" s="128"/>
      <c r="J700" s="59">
        <f t="shared" si="92"/>
        <v>150550</v>
      </c>
      <c r="K700" s="63"/>
    </row>
    <row r="701" spans="1:11" s="3" customFormat="1" ht="15" customHeight="1">
      <c r="A701" s="24">
        <v>12</v>
      </c>
      <c r="B701" s="25" t="s">
        <v>35</v>
      </c>
      <c r="C701" s="208">
        <v>6</v>
      </c>
      <c r="D701" s="27">
        <v>49680</v>
      </c>
      <c r="E701" s="28">
        <f t="shared" si="90"/>
        <v>298080</v>
      </c>
      <c r="F701" s="29">
        <v>0</v>
      </c>
      <c r="G701" s="30">
        <f t="shared" si="91"/>
        <v>298080</v>
      </c>
      <c r="H701" s="31">
        <f t="shared" si="94"/>
        <v>46000</v>
      </c>
      <c r="I701" s="31"/>
      <c r="J701" s="59">
        <f t="shared" si="92"/>
        <v>276000</v>
      </c>
      <c r="K701" s="63"/>
    </row>
    <row r="702" spans="1:11" s="3" customFormat="1" ht="15" customHeight="1">
      <c r="A702" s="24">
        <v>13</v>
      </c>
      <c r="B702" s="25" t="s">
        <v>36</v>
      </c>
      <c r="C702" s="208"/>
      <c r="D702" s="38">
        <v>64152</v>
      </c>
      <c r="E702" s="28">
        <f t="shared" si="90"/>
        <v>0</v>
      </c>
      <c r="F702" s="29">
        <v>0</v>
      </c>
      <c r="G702" s="30">
        <f t="shared" si="91"/>
        <v>0</v>
      </c>
      <c r="H702" s="31">
        <f t="shared" si="94"/>
        <v>59399.999999999993</v>
      </c>
      <c r="I702" s="31"/>
      <c r="J702" s="59">
        <f t="shared" si="92"/>
        <v>0</v>
      </c>
      <c r="K702" s="63"/>
    </row>
    <row r="703" spans="1:11" s="3" customFormat="1" ht="15" customHeight="1">
      <c r="A703" s="24">
        <v>14</v>
      </c>
      <c r="B703" s="121" t="s">
        <v>37</v>
      </c>
      <c r="C703" s="209"/>
      <c r="D703" s="38">
        <v>65934</v>
      </c>
      <c r="E703" s="123">
        <f t="shared" si="90"/>
        <v>0</v>
      </c>
      <c r="F703" s="124">
        <v>0</v>
      </c>
      <c r="G703" s="125">
        <f t="shared" si="91"/>
        <v>0</v>
      </c>
      <c r="H703" s="31">
        <f t="shared" si="94"/>
        <v>61049.999999999993</v>
      </c>
      <c r="I703" s="128"/>
      <c r="J703" s="59">
        <f t="shared" si="92"/>
        <v>0</v>
      </c>
      <c r="K703" s="63"/>
    </row>
    <row r="704" spans="1:11" s="3" customFormat="1" ht="15" customHeight="1">
      <c r="A704" s="24">
        <v>15</v>
      </c>
      <c r="B704" s="25" t="s">
        <v>38</v>
      </c>
      <c r="C704" s="208"/>
      <c r="D704" s="38">
        <v>76626</v>
      </c>
      <c r="E704" s="28">
        <f t="shared" si="90"/>
        <v>0</v>
      </c>
      <c r="F704" s="29">
        <v>0</v>
      </c>
      <c r="G704" s="30">
        <f t="shared" si="91"/>
        <v>0</v>
      </c>
      <c r="H704" s="31">
        <f t="shared" si="94"/>
        <v>70950</v>
      </c>
      <c r="I704" s="31"/>
      <c r="J704" s="59">
        <f t="shared" si="92"/>
        <v>0</v>
      </c>
      <c r="K704" s="63"/>
    </row>
    <row r="705" spans="1:11" s="3" customFormat="1" ht="15" customHeight="1">
      <c r="A705" s="24">
        <v>16</v>
      </c>
      <c r="B705" s="25" t="s">
        <v>39</v>
      </c>
      <c r="C705" s="208"/>
      <c r="D705" s="38">
        <v>80190</v>
      </c>
      <c r="E705" s="28">
        <f t="shared" si="90"/>
        <v>0</v>
      </c>
      <c r="F705" s="29">
        <v>0</v>
      </c>
      <c r="G705" s="30">
        <f t="shared" si="91"/>
        <v>0</v>
      </c>
      <c r="H705" s="31">
        <f t="shared" si="94"/>
        <v>74250</v>
      </c>
      <c r="I705" s="31"/>
      <c r="J705" s="59">
        <f t="shared" si="92"/>
        <v>0</v>
      </c>
      <c r="K705" s="63"/>
    </row>
    <row r="706" spans="1:11" s="3" customFormat="1" ht="15" customHeight="1">
      <c r="A706" s="24">
        <v>17</v>
      </c>
      <c r="B706" s="25" t="s">
        <v>40</v>
      </c>
      <c r="C706" s="208"/>
      <c r="D706" s="38">
        <v>113832</v>
      </c>
      <c r="E706" s="28">
        <f t="shared" si="90"/>
        <v>0</v>
      </c>
      <c r="F706" s="29">
        <v>0</v>
      </c>
      <c r="G706" s="30">
        <f t="shared" si="91"/>
        <v>0</v>
      </c>
      <c r="H706" s="31">
        <f t="shared" si="94"/>
        <v>105400</v>
      </c>
      <c r="I706" s="31"/>
      <c r="J706" s="59">
        <f t="shared" si="92"/>
        <v>0</v>
      </c>
      <c r="K706" s="63"/>
    </row>
    <row r="707" spans="1:11" s="3" customFormat="1" ht="15" customHeight="1">
      <c r="A707" s="24">
        <v>18</v>
      </c>
      <c r="B707" s="121" t="s">
        <v>41</v>
      </c>
      <c r="C707" s="209"/>
      <c r="D707" s="39">
        <v>98010</v>
      </c>
      <c r="E707" s="123">
        <f t="shared" si="90"/>
        <v>0</v>
      </c>
      <c r="F707" s="124">
        <v>0.23</v>
      </c>
      <c r="G707" s="125">
        <f t="shared" si="91"/>
        <v>0</v>
      </c>
      <c r="H707" s="128">
        <f>D707/1.08*0.77</f>
        <v>69877.5</v>
      </c>
      <c r="I707" s="128"/>
      <c r="J707" s="59">
        <f t="shared" si="92"/>
        <v>0</v>
      </c>
      <c r="K707" s="63"/>
    </row>
    <row r="708" spans="1:11" s="4" customFormat="1" ht="15" customHeight="1">
      <c r="A708" s="40"/>
      <c r="B708" s="41" t="s">
        <v>42</v>
      </c>
      <c r="C708" s="210">
        <f>SUM(C690:C707)</f>
        <v>15</v>
      </c>
      <c r="D708" s="39">
        <v>205306</v>
      </c>
      <c r="E708" s="43">
        <f>SUM(E690:E707)</f>
        <v>1084362</v>
      </c>
      <c r="F708" s="43"/>
      <c r="G708" s="44">
        <f>SUM(G690:G707)</f>
        <v>1084362</v>
      </c>
      <c r="H708" s="45"/>
      <c r="I708" s="45"/>
      <c r="J708" s="64">
        <f>SUM(J690:J707)</f>
        <v>1004038.8888888888</v>
      </c>
    </row>
    <row r="709" spans="1:11" s="5" customFormat="1" ht="30" customHeight="1">
      <c r="A709" s="46"/>
      <c r="B709" s="47"/>
      <c r="C709" s="211"/>
      <c r="D709" s="39">
        <v>335661</v>
      </c>
      <c r="E709" s="49"/>
      <c r="F709" s="49"/>
      <c r="G709" s="50"/>
      <c r="J709" s="75">
        <f>J708*0.08</f>
        <v>80323.111111111109</v>
      </c>
    </row>
    <row r="710" spans="1:11" s="6" customFormat="1" ht="15" customHeight="1">
      <c r="A710" s="283" t="s">
        <v>43</v>
      </c>
      <c r="B710" s="283"/>
      <c r="C710" s="284" t="s">
        <v>44</v>
      </c>
      <c r="D710" s="284"/>
      <c r="E710" s="54"/>
      <c r="F710" s="54"/>
      <c r="G710" s="55" t="s">
        <v>45</v>
      </c>
      <c r="J710" s="76">
        <f>SUM(J708:J709)</f>
        <v>1084361.9999999998</v>
      </c>
    </row>
    <row r="712" spans="1:11">
      <c r="B712" s="131" t="s">
        <v>165</v>
      </c>
      <c r="C712" s="131" t="s">
        <v>166</v>
      </c>
      <c r="D712" s="131"/>
      <c r="E712" s="131" t="s">
        <v>167</v>
      </c>
    </row>
    <row r="713" spans="1:11" ht="18.75">
      <c r="B713" s="212" t="s">
        <v>168</v>
      </c>
      <c r="C713" s="213" t="s">
        <v>166</v>
      </c>
      <c r="D713" s="214"/>
      <c r="E713" s="214"/>
      <c r="F713" s="214"/>
      <c r="G713" s="212" t="s">
        <v>167</v>
      </c>
    </row>
    <row r="718" spans="1:11" s="1" customFormat="1" ht="15" customHeight="1">
      <c r="A718" s="279" t="s">
        <v>0</v>
      </c>
      <c r="B718" s="279"/>
      <c r="C718" s="279"/>
      <c r="D718" s="279"/>
      <c r="E718" s="279"/>
      <c r="F718" s="279"/>
      <c r="G718" s="279"/>
      <c r="J718" s="71"/>
    </row>
    <row r="719" spans="1:11" s="1" customFormat="1" ht="15" customHeight="1">
      <c r="A719" s="279" t="s">
        <v>1</v>
      </c>
      <c r="B719" s="279"/>
      <c r="C719" s="279"/>
      <c r="D719" s="279"/>
      <c r="E719" s="279"/>
      <c r="F719" s="279"/>
      <c r="G719" s="279"/>
      <c r="J719" s="71"/>
    </row>
    <row r="720" spans="1:11" s="1" customFormat="1" ht="15" customHeight="1">
      <c r="A720" s="279" t="s">
        <v>2</v>
      </c>
      <c r="B720" s="279"/>
      <c r="C720" s="279"/>
      <c r="D720" s="279"/>
      <c r="E720" s="279"/>
      <c r="F720" s="279"/>
      <c r="G720" s="279"/>
      <c r="J720" s="71"/>
    </row>
    <row r="721" spans="1:11" s="1" customFormat="1" ht="15" customHeight="1">
      <c r="A721" s="279" t="s">
        <v>4</v>
      </c>
      <c r="B721" s="279"/>
      <c r="C721" s="279"/>
      <c r="D721" s="279"/>
      <c r="E721" s="279"/>
      <c r="F721" s="279"/>
      <c r="G721" s="279"/>
      <c r="J721" s="71"/>
    </row>
    <row r="722" spans="1:11" s="1" customFormat="1" ht="15" customHeight="1">
      <c r="A722" s="280" t="s">
        <v>6</v>
      </c>
      <c r="B722" s="280"/>
      <c r="C722" s="280"/>
      <c r="D722" s="280"/>
      <c r="E722" s="280"/>
      <c r="F722" s="280"/>
      <c r="G722" s="280"/>
      <c r="J722" s="71"/>
    </row>
    <row r="723" spans="1:11" s="2" customFormat="1" ht="15" customHeight="1">
      <c r="A723" s="9"/>
      <c r="B723" s="9"/>
      <c r="C723" s="281" t="s">
        <v>193</v>
      </c>
      <c r="D723" s="281"/>
      <c r="E723" s="281"/>
      <c r="F723" s="281"/>
      <c r="G723" s="281"/>
      <c r="J723" s="72"/>
    </row>
    <row r="724" spans="1:11" s="1" customFormat="1" ht="15" customHeight="1">
      <c r="A724" s="11" t="s">
        <v>8</v>
      </c>
      <c r="B724" s="12"/>
      <c r="C724" s="202"/>
      <c r="D724" s="286"/>
      <c r="E724" s="286"/>
      <c r="F724" s="286"/>
      <c r="G724" s="286"/>
      <c r="H724" s="68"/>
      <c r="I724" s="68"/>
      <c r="J724" s="71"/>
    </row>
    <row r="725" spans="1:11" s="1" customFormat="1" ht="15" customHeight="1">
      <c r="A725" s="11" t="s">
        <v>9</v>
      </c>
      <c r="B725" s="286" t="s">
        <v>196</v>
      </c>
      <c r="C725" s="286"/>
      <c r="D725" s="286"/>
      <c r="E725" s="286"/>
      <c r="F725" s="11"/>
      <c r="G725" s="16"/>
      <c r="H725" s="11"/>
      <c r="I725" s="11"/>
      <c r="J725" s="80"/>
      <c r="K725" s="74"/>
    </row>
    <row r="726" spans="1:11" s="1" customFormat="1" ht="21" customHeight="1">
      <c r="A726" s="11" t="s">
        <v>11</v>
      </c>
      <c r="B726" s="219"/>
      <c r="C726" s="220"/>
      <c r="D726" s="220"/>
      <c r="E726" s="220"/>
      <c r="F726" s="18"/>
      <c r="G726" s="19"/>
      <c r="H726" s="69"/>
      <c r="I726" s="69"/>
      <c r="J726" s="73"/>
    </row>
    <row r="727" spans="1:11" s="1" customFormat="1" ht="15" customHeight="1">
      <c r="A727" s="190" t="s">
        <v>14</v>
      </c>
      <c r="B727" s="190" t="s">
        <v>16</v>
      </c>
      <c r="C727" s="203" t="s">
        <v>17</v>
      </c>
      <c r="D727" s="191" t="s">
        <v>18</v>
      </c>
      <c r="E727" s="192" t="s">
        <v>19</v>
      </c>
      <c r="F727" s="192" t="s">
        <v>20</v>
      </c>
      <c r="G727" s="190" t="s">
        <v>21</v>
      </c>
      <c r="J727" s="71"/>
    </row>
    <row r="728" spans="1:11" s="3" customFormat="1" ht="15" customHeight="1">
      <c r="A728" s="24">
        <v>1</v>
      </c>
      <c r="B728" s="25" t="s">
        <v>23</v>
      </c>
      <c r="C728" s="167">
        <v>5</v>
      </c>
      <c r="D728" s="27">
        <v>79305</v>
      </c>
      <c r="E728" s="28">
        <f t="shared" ref="E728:E745" si="95">D728*C728</f>
        <v>396525</v>
      </c>
      <c r="F728" s="29">
        <v>0</v>
      </c>
      <c r="G728" s="30">
        <f t="shared" ref="G728:G745" si="96">E728-E728*F728</f>
        <v>396525</v>
      </c>
      <c r="H728" s="31">
        <f>D728/1.08</f>
        <v>73430.555555555547</v>
      </c>
      <c r="I728" s="31"/>
      <c r="J728" s="59">
        <f t="shared" ref="J728:J745" si="97">H728*C728</f>
        <v>367152.77777777775</v>
      </c>
      <c r="K728" s="63"/>
    </row>
    <row r="729" spans="1:11" s="3" customFormat="1" ht="15" customHeight="1">
      <c r="A729" s="24">
        <v>2</v>
      </c>
      <c r="B729" s="25" t="s">
        <v>25</v>
      </c>
      <c r="C729" s="204">
        <v>3</v>
      </c>
      <c r="D729" s="27">
        <v>128591</v>
      </c>
      <c r="E729" s="28">
        <f t="shared" si="95"/>
        <v>385773</v>
      </c>
      <c r="F729" s="29">
        <v>0</v>
      </c>
      <c r="G729" s="30">
        <f t="shared" si="96"/>
        <v>385773</v>
      </c>
      <c r="H729" s="31">
        <f t="shared" ref="H729:H731" si="98">D729/1.08</f>
        <v>119065.74074074073</v>
      </c>
      <c r="I729" s="31"/>
      <c r="J729" s="59">
        <f t="shared" si="97"/>
        <v>357197.22222222219</v>
      </c>
      <c r="K729" s="63"/>
    </row>
    <row r="730" spans="1:11" s="3" customFormat="1" ht="15" customHeight="1">
      <c r="A730" s="24">
        <v>3</v>
      </c>
      <c r="B730" s="25" t="s">
        <v>26</v>
      </c>
      <c r="C730" s="205"/>
      <c r="D730" s="27">
        <v>60043</v>
      </c>
      <c r="E730" s="28">
        <f t="shared" si="95"/>
        <v>0</v>
      </c>
      <c r="F730" s="29">
        <v>0</v>
      </c>
      <c r="G730" s="30">
        <f t="shared" si="96"/>
        <v>0</v>
      </c>
      <c r="H730" s="31">
        <f t="shared" si="98"/>
        <v>55595.370370370365</v>
      </c>
      <c r="I730" s="31"/>
      <c r="J730" s="59">
        <f t="shared" si="97"/>
        <v>0</v>
      </c>
      <c r="K730" s="63"/>
    </row>
    <row r="731" spans="1:11" s="3" customFormat="1" ht="15" customHeight="1">
      <c r="A731" s="24">
        <v>4</v>
      </c>
      <c r="B731" s="25" t="s">
        <v>27</v>
      </c>
      <c r="C731" s="206"/>
      <c r="D731" s="27">
        <v>115781</v>
      </c>
      <c r="E731" s="28">
        <f t="shared" si="95"/>
        <v>0</v>
      </c>
      <c r="F731" s="29">
        <v>0</v>
      </c>
      <c r="G731" s="30">
        <f t="shared" si="96"/>
        <v>0</v>
      </c>
      <c r="H731" s="31">
        <f t="shared" si="98"/>
        <v>107204.62962962962</v>
      </c>
      <c r="I731" s="31"/>
      <c r="J731" s="59">
        <f t="shared" si="97"/>
        <v>0</v>
      </c>
      <c r="K731" s="63"/>
    </row>
    <row r="732" spans="1:11" s="3" customFormat="1" ht="15" customHeight="1">
      <c r="A732" s="24">
        <v>5</v>
      </c>
      <c r="B732" s="121" t="s">
        <v>28</v>
      </c>
      <c r="C732" s="209"/>
      <c r="D732" s="33">
        <v>119943</v>
      </c>
      <c r="E732" s="123">
        <f t="shared" si="95"/>
        <v>0</v>
      </c>
      <c r="F732" s="124">
        <v>0.25</v>
      </c>
      <c r="G732" s="125">
        <f t="shared" si="96"/>
        <v>0</v>
      </c>
      <c r="H732" s="128">
        <f>D732/1.08*0.75</f>
        <v>83293.75</v>
      </c>
      <c r="I732" s="31"/>
      <c r="J732" s="59">
        <f t="shared" si="97"/>
        <v>0</v>
      </c>
      <c r="K732" s="63"/>
    </row>
    <row r="733" spans="1:11" s="3" customFormat="1" ht="15" customHeight="1">
      <c r="A733" s="24">
        <v>6</v>
      </c>
      <c r="B733" s="25" t="s">
        <v>29</v>
      </c>
      <c r="C733" s="167"/>
      <c r="D733" s="27">
        <v>94810</v>
      </c>
      <c r="E733" s="28">
        <f t="shared" si="95"/>
        <v>0</v>
      </c>
      <c r="F733" s="29">
        <v>0</v>
      </c>
      <c r="G733" s="30">
        <f t="shared" si="96"/>
        <v>0</v>
      </c>
      <c r="H733" s="31">
        <f t="shared" ref="H733:H744" si="99">D733/1.08</f>
        <v>87787.037037037036</v>
      </c>
      <c r="I733" s="31"/>
      <c r="J733" s="59">
        <f t="shared" si="97"/>
        <v>0</v>
      </c>
      <c r="K733" s="63"/>
    </row>
    <row r="734" spans="1:11" s="3" customFormat="1" ht="15" customHeight="1">
      <c r="A734" s="24">
        <v>7</v>
      </c>
      <c r="B734" s="25" t="s">
        <v>30</v>
      </c>
      <c r="C734" s="207"/>
      <c r="D734" s="27">
        <v>141396</v>
      </c>
      <c r="E734" s="28">
        <f t="shared" si="95"/>
        <v>0</v>
      </c>
      <c r="F734" s="29">
        <v>0</v>
      </c>
      <c r="G734" s="30">
        <f t="shared" si="96"/>
        <v>0</v>
      </c>
      <c r="H734" s="31">
        <f t="shared" si="99"/>
        <v>130922.22222222222</v>
      </c>
      <c r="I734" s="31"/>
      <c r="J734" s="59">
        <f t="shared" si="97"/>
        <v>0</v>
      </c>
      <c r="K734" s="63"/>
    </row>
    <row r="735" spans="1:11" s="3" customFormat="1" ht="15" customHeight="1">
      <c r="A735" s="24">
        <v>8</v>
      </c>
      <c r="B735" s="25" t="s">
        <v>31</v>
      </c>
      <c r="C735" s="167"/>
      <c r="D735" s="27">
        <v>232931</v>
      </c>
      <c r="E735" s="28">
        <f t="shared" si="95"/>
        <v>0</v>
      </c>
      <c r="F735" s="29">
        <v>0</v>
      </c>
      <c r="G735" s="30">
        <f t="shared" si="96"/>
        <v>0</v>
      </c>
      <c r="H735" s="31">
        <f t="shared" si="99"/>
        <v>215676.85185185182</v>
      </c>
      <c r="I735" s="31"/>
      <c r="J735" s="59">
        <f t="shared" si="97"/>
        <v>0</v>
      </c>
      <c r="K735" s="63"/>
    </row>
    <row r="736" spans="1:11" s="3" customFormat="1" ht="15" customHeight="1">
      <c r="A736" s="24">
        <v>9</v>
      </c>
      <c r="B736" s="36" t="s">
        <v>32</v>
      </c>
      <c r="C736" s="167"/>
      <c r="D736" s="27">
        <v>101534</v>
      </c>
      <c r="E736" s="28">
        <f t="shared" si="95"/>
        <v>0</v>
      </c>
      <c r="F736" s="29">
        <v>0</v>
      </c>
      <c r="G736" s="30">
        <f t="shared" si="96"/>
        <v>0</v>
      </c>
      <c r="H736" s="31">
        <f t="shared" si="99"/>
        <v>94012.962962962964</v>
      </c>
      <c r="I736" s="31"/>
      <c r="J736" s="59">
        <f t="shared" si="97"/>
        <v>0</v>
      </c>
      <c r="K736" s="63"/>
    </row>
    <row r="737" spans="1:11" s="3" customFormat="1" ht="15" customHeight="1">
      <c r="A737" s="24">
        <v>10</v>
      </c>
      <c r="B737" s="36" t="s">
        <v>33</v>
      </c>
      <c r="C737" s="208"/>
      <c r="D737" s="33">
        <v>110148</v>
      </c>
      <c r="E737" s="28">
        <f t="shared" si="95"/>
        <v>0</v>
      </c>
      <c r="F737" s="29">
        <v>0</v>
      </c>
      <c r="G737" s="30">
        <f t="shared" si="96"/>
        <v>0</v>
      </c>
      <c r="H737" s="31">
        <f t="shared" si="99"/>
        <v>101988.88888888888</v>
      </c>
      <c r="I737" s="31"/>
      <c r="J737" s="59">
        <f t="shared" si="97"/>
        <v>0</v>
      </c>
      <c r="K737" s="63"/>
    </row>
    <row r="738" spans="1:11" s="3" customFormat="1" ht="15" customHeight="1">
      <c r="A738" s="24">
        <v>11</v>
      </c>
      <c r="B738" s="121" t="s">
        <v>34</v>
      </c>
      <c r="C738" s="209"/>
      <c r="D738" s="27">
        <v>54198</v>
      </c>
      <c r="E738" s="123">
        <f t="shared" si="95"/>
        <v>0</v>
      </c>
      <c r="F738" s="29">
        <v>0</v>
      </c>
      <c r="G738" s="125">
        <f t="shared" si="96"/>
        <v>0</v>
      </c>
      <c r="H738" s="31">
        <f t="shared" si="99"/>
        <v>50183.333333333328</v>
      </c>
      <c r="I738" s="128"/>
      <c r="J738" s="59">
        <f t="shared" si="97"/>
        <v>0</v>
      </c>
      <c r="K738" s="63"/>
    </row>
    <row r="739" spans="1:11" s="3" customFormat="1" ht="15" customHeight="1">
      <c r="A739" s="24">
        <v>12</v>
      </c>
      <c r="B739" s="25" t="s">
        <v>35</v>
      </c>
      <c r="C739" s="208">
        <v>5</v>
      </c>
      <c r="D739" s="27">
        <v>49680</v>
      </c>
      <c r="E739" s="28">
        <f t="shared" si="95"/>
        <v>248400</v>
      </c>
      <c r="F739" s="29">
        <v>0</v>
      </c>
      <c r="G739" s="30">
        <f t="shared" si="96"/>
        <v>248400</v>
      </c>
      <c r="H739" s="31">
        <f t="shared" si="99"/>
        <v>46000</v>
      </c>
      <c r="I739" s="31"/>
      <c r="J739" s="59">
        <f t="shared" si="97"/>
        <v>230000</v>
      </c>
      <c r="K739" s="63"/>
    </row>
    <row r="740" spans="1:11" s="3" customFormat="1" ht="15" customHeight="1">
      <c r="A740" s="24">
        <v>13</v>
      </c>
      <c r="B740" s="25" t="s">
        <v>36</v>
      </c>
      <c r="C740" s="208"/>
      <c r="D740" s="38">
        <v>64152</v>
      </c>
      <c r="E740" s="28">
        <f t="shared" si="95"/>
        <v>0</v>
      </c>
      <c r="F740" s="29">
        <v>0</v>
      </c>
      <c r="G740" s="30">
        <f t="shared" si="96"/>
        <v>0</v>
      </c>
      <c r="H740" s="31">
        <f t="shared" si="99"/>
        <v>59399.999999999993</v>
      </c>
      <c r="I740" s="31"/>
      <c r="J740" s="59">
        <f t="shared" si="97"/>
        <v>0</v>
      </c>
      <c r="K740" s="63"/>
    </row>
    <row r="741" spans="1:11" s="3" customFormat="1" ht="15" customHeight="1">
      <c r="A741" s="24">
        <v>14</v>
      </c>
      <c r="B741" s="121" t="s">
        <v>37</v>
      </c>
      <c r="C741" s="209"/>
      <c r="D741" s="38">
        <v>65934</v>
      </c>
      <c r="E741" s="123">
        <f t="shared" si="95"/>
        <v>0</v>
      </c>
      <c r="F741" s="124">
        <v>0</v>
      </c>
      <c r="G741" s="125">
        <f t="shared" si="96"/>
        <v>0</v>
      </c>
      <c r="H741" s="31">
        <f t="shared" si="99"/>
        <v>61049.999999999993</v>
      </c>
      <c r="I741" s="128"/>
      <c r="J741" s="59">
        <f t="shared" si="97"/>
        <v>0</v>
      </c>
      <c r="K741" s="63"/>
    </row>
    <row r="742" spans="1:11" s="3" customFormat="1" ht="15" customHeight="1">
      <c r="A742" s="24">
        <v>15</v>
      </c>
      <c r="B742" s="25" t="s">
        <v>38</v>
      </c>
      <c r="C742" s="208"/>
      <c r="D742" s="38">
        <v>76626</v>
      </c>
      <c r="E742" s="28">
        <f t="shared" si="95"/>
        <v>0</v>
      </c>
      <c r="F742" s="29">
        <v>0</v>
      </c>
      <c r="G742" s="30">
        <f t="shared" si="96"/>
        <v>0</v>
      </c>
      <c r="H742" s="31">
        <f t="shared" si="99"/>
        <v>70950</v>
      </c>
      <c r="I742" s="31"/>
      <c r="J742" s="59">
        <f t="shared" si="97"/>
        <v>0</v>
      </c>
      <c r="K742" s="63"/>
    </row>
    <row r="743" spans="1:11" s="3" customFormat="1" ht="15" customHeight="1">
      <c r="A743" s="24">
        <v>16</v>
      </c>
      <c r="B743" s="25" t="s">
        <v>39</v>
      </c>
      <c r="C743" s="208">
        <v>3</v>
      </c>
      <c r="D743" s="38">
        <v>80190</v>
      </c>
      <c r="E743" s="28">
        <f t="shared" si="95"/>
        <v>240570</v>
      </c>
      <c r="F743" s="29">
        <v>0</v>
      </c>
      <c r="G743" s="30">
        <f t="shared" si="96"/>
        <v>240570</v>
      </c>
      <c r="H743" s="31">
        <f t="shared" si="99"/>
        <v>74250</v>
      </c>
      <c r="I743" s="31"/>
      <c r="J743" s="59">
        <f t="shared" si="97"/>
        <v>222750</v>
      </c>
      <c r="K743" s="63"/>
    </row>
    <row r="744" spans="1:11" s="3" customFormat="1" ht="15" customHeight="1">
      <c r="A744" s="24">
        <v>17</v>
      </c>
      <c r="B744" s="25" t="s">
        <v>40</v>
      </c>
      <c r="C744" s="208"/>
      <c r="D744" s="38">
        <v>113832</v>
      </c>
      <c r="E744" s="28">
        <f t="shared" si="95"/>
        <v>0</v>
      </c>
      <c r="F744" s="29">
        <v>0</v>
      </c>
      <c r="G744" s="30">
        <f t="shared" si="96"/>
        <v>0</v>
      </c>
      <c r="H744" s="31">
        <f t="shared" si="99"/>
        <v>105400</v>
      </c>
      <c r="I744" s="31"/>
      <c r="J744" s="59">
        <f t="shared" si="97"/>
        <v>0</v>
      </c>
      <c r="K744" s="63"/>
    </row>
    <row r="745" spans="1:11" s="3" customFormat="1" ht="15" customHeight="1">
      <c r="A745" s="24">
        <v>18</v>
      </c>
      <c r="B745" s="121" t="s">
        <v>41</v>
      </c>
      <c r="C745" s="209"/>
      <c r="D745" s="39">
        <v>98010</v>
      </c>
      <c r="E745" s="123">
        <f t="shared" si="95"/>
        <v>0</v>
      </c>
      <c r="F745" s="124">
        <v>0.23</v>
      </c>
      <c r="G745" s="125">
        <f t="shared" si="96"/>
        <v>0</v>
      </c>
      <c r="H745" s="128">
        <f>D745/1.08*0.77</f>
        <v>69877.5</v>
      </c>
      <c r="I745" s="128"/>
      <c r="J745" s="59">
        <f t="shared" si="97"/>
        <v>0</v>
      </c>
      <c r="K745" s="63"/>
    </row>
    <row r="746" spans="1:11" s="4" customFormat="1" ht="15" customHeight="1">
      <c r="A746" s="40"/>
      <c r="B746" s="41" t="s">
        <v>42</v>
      </c>
      <c r="C746" s="210">
        <f>SUM(C728:C745)</f>
        <v>16</v>
      </c>
      <c r="D746" s="39">
        <v>205306</v>
      </c>
      <c r="E746" s="43">
        <f>SUM(E728:E745)</f>
        <v>1271268</v>
      </c>
      <c r="F746" s="43"/>
      <c r="G746" s="44">
        <f>SUM(G728:G745)</f>
        <v>1271268</v>
      </c>
      <c r="H746" s="45"/>
      <c r="I746" s="45"/>
      <c r="J746" s="64">
        <f>SUM(J728:J745)</f>
        <v>1177100</v>
      </c>
    </row>
    <row r="747" spans="1:11" s="5" customFormat="1" ht="30" customHeight="1">
      <c r="A747" s="46"/>
      <c r="B747" s="47"/>
      <c r="C747" s="211"/>
      <c r="D747" s="39">
        <v>335661</v>
      </c>
      <c r="E747" s="49"/>
      <c r="F747" s="49"/>
      <c r="G747" s="50"/>
      <c r="J747" s="75">
        <f>J746*0.08</f>
        <v>94168</v>
      </c>
    </row>
    <row r="748" spans="1:11" s="6" customFormat="1" ht="15" customHeight="1">
      <c r="A748" s="283" t="s">
        <v>43</v>
      </c>
      <c r="B748" s="283"/>
      <c r="C748" s="284" t="s">
        <v>44</v>
      </c>
      <c r="D748" s="284"/>
      <c r="E748" s="54"/>
      <c r="F748" s="54"/>
      <c r="G748" s="55" t="s">
        <v>45</v>
      </c>
      <c r="J748" s="76">
        <f>SUM(J746:J747)</f>
        <v>1271268</v>
      </c>
    </row>
    <row r="750" spans="1:11">
      <c r="B750" s="131" t="s">
        <v>165</v>
      </c>
      <c r="C750" s="131" t="s">
        <v>166</v>
      </c>
      <c r="D750" s="131"/>
      <c r="E750" s="131" t="s">
        <v>167</v>
      </c>
    </row>
    <row r="751" spans="1:11" ht="18.75">
      <c r="B751" s="212" t="s">
        <v>168</v>
      </c>
      <c r="C751" s="213" t="s">
        <v>166</v>
      </c>
      <c r="D751" s="214"/>
      <c r="E751" s="214"/>
      <c r="F751" s="214"/>
      <c r="G751" s="212" t="s">
        <v>167</v>
      </c>
    </row>
    <row r="756" spans="1:11" s="1" customFormat="1" ht="15" customHeight="1">
      <c r="A756" s="279" t="s">
        <v>0</v>
      </c>
      <c r="B756" s="279"/>
      <c r="C756" s="279"/>
      <c r="D756" s="279"/>
      <c r="E756" s="279"/>
      <c r="F756" s="279"/>
      <c r="G756" s="279"/>
      <c r="J756" s="71"/>
    </row>
    <row r="757" spans="1:11" s="1" customFormat="1" ht="15" customHeight="1">
      <c r="A757" s="279" t="s">
        <v>1</v>
      </c>
      <c r="B757" s="279"/>
      <c r="C757" s="279"/>
      <c r="D757" s="279"/>
      <c r="E757" s="279"/>
      <c r="F757" s="279"/>
      <c r="G757" s="279"/>
      <c r="J757" s="71"/>
    </row>
    <row r="758" spans="1:11" s="1" customFormat="1" ht="15" customHeight="1">
      <c r="A758" s="279" t="s">
        <v>2</v>
      </c>
      <c r="B758" s="279"/>
      <c r="C758" s="279"/>
      <c r="D758" s="279"/>
      <c r="E758" s="279"/>
      <c r="F758" s="279"/>
      <c r="G758" s="279"/>
      <c r="J758" s="71"/>
    </row>
    <row r="759" spans="1:11" s="1" customFormat="1" ht="15" customHeight="1">
      <c r="A759" s="279" t="s">
        <v>4</v>
      </c>
      <c r="B759" s="279"/>
      <c r="C759" s="279"/>
      <c r="D759" s="279"/>
      <c r="E759" s="279"/>
      <c r="F759" s="279"/>
      <c r="G759" s="279"/>
      <c r="J759" s="71"/>
    </row>
    <row r="760" spans="1:11" s="1" customFormat="1" ht="15" customHeight="1">
      <c r="A760" s="280" t="s">
        <v>6</v>
      </c>
      <c r="B760" s="280"/>
      <c r="C760" s="280"/>
      <c r="D760" s="280"/>
      <c r="E760" s="280"/>
      <c r="F760" s="280"/>
      <c r="G760" s="280"/>
      <c r="J760" s="71"/>
    </row>
    <row r="761" spans="1:11" s="2" customFormat="1" ht="15" customHeight="1">
      <c r="A761" s="9"/>
      <c r="B761" s="9"/>
      <c r="C761" s="281" t="s">
        <v>197</v>
      </c>
      <c r="D761" s="281"/>
      <c r="E761" s="281"/>
      <c r="F761" s="281"/>
      <c r="G761" s="281"/>
      <c r="J761" s="72"/>
    </row>
    <row r="762" spans="1:11" s="1" customFormat="1" ht="15" customHeight="1">
      <c r="A762" s="11" t="s">
        <v>8</v>
      </c>
      <c r="B762" s="12"/>
      <c r="C762" s="202"/>
      <c r="D762" s="286"/>
      <c r="E762" s="286"/>
      <c r="F762" s="286"/>
      <c r="G762" s="286"/>
      <c r="H762" s="68"/>
      <c r="I762" s="68"/>
      <c r="J762" s="71"/>
    </row>
    <row r="763" spans="1:11" s="1" customFormat="1" ht="15" customHeight="1">
      <c r="A763" s="11" t="s">
        <v>9</v>
      </c>
      <c r="B763" s="286" t="s">
        <v>198</v>
      </c>
      <c r="C763" s="286"/>
      <c r="D763" s="286"/>
      <c r="E763" s="286"/>
      <c r="F763" s="11"/>
      <c r="G763" s="16"/>
      <c r="H763" s="11"/>
      <c r="I763" s="11"/>
      <c r="J763" s="80"/>
      <c r="K763" s="74"/>
    </row>
    <row r="764" spans="1:11" s="1" customFormat="1" ht="21" customHeight="1">
      <c r="A764" s="11" t="s">
        <v>11</v>
      </c>
      <c r="B764" s="219"/>
      <c r="C764" s="220"/>
      <c r="D764" s="220"/>
      <c r="E764" s="220"/>
      <c r="F764" s="18"/>
      <c r="G764" s="19"/>
      <c r="H764" s="69"/>
      <c r="I764" s="69"/>
      <c r="J764" s="73"/>
    </row>
    <row r="765" spans="1:11" s="1" customFormat="1" ht="15" customHeight="1">
      <c r="A765" s="190" t="s">
        <v>14</v>
      </c>
      <c r="B765" s="190" t="s">
        <v>16</v>
      </c>
      <c r="C765" s="203" t="s">
        <v>17</v>
      </c>
      <c r="D765" s="191" t="s">
        <v>18</v>
      </c>
      <c r="E765" s="192" t="s">
        <v>19</v>
      </c>
      <c r="F765" s="192" t="s">
        <v>20</v>
      </c>
      <c r="G765" s="190" t="s">
        <v>21</v>
      </c>
      <c r="J765" s="71"/>
    </row>
    <row r="766" spans="1:11" s="3" customFormat="1" ht="15" customHeight="1">
      <c r="A766" s="24">
        <v>1</v>
      </c>
      <c r="B766" s="25" t="s">
        <v>23</v>
      </c>
      <c r="C766" s="167">
        <v>10</v>
      </c>
      <c r="D766" s="27">
        <v>79305</v>
      </c>
      <c r="E766" s="28">
        <f t="shared" ref="E766:E783" si="100">D766*C766</f>
        <v>793050</v>
      </c>
      <c r="F766" s="29">
        <v>0</v>
      </c>
      <c r="G766" s="30">
        <f t="shared" ref="G766:G783" si="101">E766-E766*F766</f>
        <v>793050</v>
      </c>
      <c r="H766" s="31">
        <f>D766/1.08</f>
        <v>73430.555555555547</v>
      </c>
      <c r="I766" s="31"/>
      <c r="J766" s="59">
        <f t="shared" ref="J766:J783" si="102">H766*C766</f>
        <v>734305.5555555555</v>
      </c>
      <c r="K766" s="63"/>
    </row>
    <row r="767" spans="1:11" s="3" customFormat="1" ht="15" customHeight="1">
      <c r="A767" s="24">
        <v>2</v>
      </c>
      <c r="B767" s="25" t="s">
        <v>25</v>
      </c>
      <c r="C767" s="204"/>
      <c r="D767" s="27">
        <v>128591</v>
      </c>
      <c r="E767" s="28">
        <f t="shared" si="100"/>
        <v>0</v>
      </c>
      <c r="F767" s="29">
        <v>0</v>
      </c>
      <c r="G767" s="30">
        <f t="shared" si="101"/>
        <v>0</v>
      </c>
      <c r="H767" s="31">
        <f t="shared" ref="H767:H769" si="103">D767/1.08</f>
        <v>119065.74074074073</v>
      </c>
      <c r="I767" s="31"/>
      <c r="J767" s="59">
        <f t="shared" si="102"/>
        <v>0</v>
      </c>
      <c r="K767" s="63"/>
    </row>
    <row r="768" spans="1:11" s="3" customFormat="1" ht="15" customHeight="1">
      <c r="A768" s="24">
        <v>3</v>
      </c>
      <c r="B768" s="25" t="s">
        <v>26</v>
      </c>
      <c r="C768" s="205"/>
      <c r="D768" s="27">
        <v>60043</v>
      </c>
      <c r="E768" s="28">
        <f t="shared" si="100"/>
        <v>0</v>
      </c>
      <c r="F768" s="29">
        <v>0</v>
      </c>
      <c r="G768" s="30">
        <f t="shared" si="101"/>
        <v>0</v>
      </c>
      <c r="H768" s="31">
        <f t="shared" si="103"/>
        <v>55595.370370370365</v>
      </c>
      <c r="I768" s="31"/>
      <c r="J768" s="59">
        <f t="shared" si="102"/>
        <v>0</v>
      </c>
      <c r="K768" s="63"/>
    </row>
    <row r="769" spans="1:11" s="3" customFormat="1" ht="15" customHeight="1">
      <c r="A769" s="24">
        <v>4</v>
      </c>
      <c r="B769" s="25" t="s">
        <v>27</v>
      </c>
      <c r="C769" s="206"/>
      <c r="D769" s="27">
        <v>115781</v>
      </c>
      <c r="E769" s="28">
        <f t="shared" si="100"/>
        <v>0</v>
      </c>
      <c r="F769" s="29">
        <v>0</v>
      </c>
      <c r="G769" s="30">
        <f t="shared" si="101"/>
        <v>0</v>
      </c>
      <c r="H769" s="31">
        <f t="shared" si="103"/>
        <v>107204.62962962962</v>
      </c>
      <c r="I769" s="31"/>
      <c r="J769" s="59">
        <f t="shared" si="102"/>
        <v>0</v>
      </c>
      <c r="K769" s="63"/>
    </row>
    <row r="770" spans="1:11" s="3" customFormat="1" ht="15" customHeight="1">
      <c r="A770" s="24">
        <v>5</v>
      </c>
      <c r="B770" s="121" t="s">
        <v>28</v>
      </c>
      <c r="C770" s="209"/>
      <c r="D770" s="33">
        <v>119943</v>
      </c>
      <c r="E770" s="123">
        <f t="shared" si="100"/>
        <v>0</v>
      </c>
      <c r="F770" s="124">
        <v>0.25</v>
      </c>
      <c r="G770" s="125">
        <f t="shared" si="101"/>
        <v>0</v>
      </c>
      <c r="H770" s="128">
        <f>D770/1.08*0.75</f>
        <v>83293.75</v>
      </c>
      <c r="I770" s="31"/>
      <c r="J770" s="59">
        <f t="shared" si="102"/>
        <v>0</v>
      </c>
      <c r="K770" s="63"/>
    </row>
    <row r="771" spans="1:11" s="3" customFormat="1" ht="15" customHeight="1">
      <c r="A771" s="24">
        <v>6</v>
      </c>
      <c r="B771" s="25" t="s">
        <v>29</v>
      </c>
      <c r="C771" s="167"/>
      <c r="D771" s="27">
        <v>94810</v>
      </c>
      <c r="E771" s="28">
        <f t="shared" si="100"/>
        <v>0</v>
      </c>
      <c r="F771" s="29">
        <v>0</v>
      </c>
      <c r="G771" s="30">
        <f t="shared" si="101"/>
        <v>0</v>
      </c>
      <c r="H771" s="31">
        <f t="shared" ref="H771:H782" si="104">D771/1.08</f>
        <v>87787.037037037036</v>
      </c>
      <c r="I771" s="31"/>
      <c r="J771" s="59">
        <f t="shared" si="102"/>
        <v>0</v>
      </c>
      <c r="K771" s="63"/>
    </row>
    <row r="772" spans="1:11" s="3" customFormat="1" ht="15" customHeight="1">
      <c r="A772" s="24">
        <v>7</v>
      </c>
      <c r="B772" s="25" t="s">
        <v>30</v>
      </c>
      <c r="C772" s="207"/>
      <c r="D772" s="27">
        <v>141396</v>
      </c>
      <c r="E772" s="28">
        <f t="shared" si="100"/>
        <v>0</v>
      </c>
      <c r="F772" s="29">
        <v>0</v>
      </c>
      <c r="G772" s="30">
        <f t="shared" si="101"/>
        <v>0</v>
      </c>
      <c r="H772" s="31">
        <f t="shared" si="104"/>
        <v>130922.22222222222</v>
      </c>
      <c r="I772" s="31"/>
      <c r="J772" s="59">
        <f t="shared" si="102"/>
        <v>0</v>
      </c>
      <c r="K772" s="63"/>
    </row>
    <row r="773" spans="1:11" s="3" customFormat="1" ht="15" customHeight="1">
      <c r="A773" s="24">
        <v>8</v>
      </c>
      <c r="B773" s="25" t="s">
        <v>31</v>
      </c>
      <c r="C773" s="167"/>
      <c r="D773" s="27">
        <v>232931</v>
      </c>
      <c r="E773" s="28">
        <f t="shared" si="100"/>
        <v>0</v>
      </c>
      <c r="F773" s="29">
        <v>0</v>
      </c>
      <c r="G773" s="30">
        <f t="shared" si="101"/>
        <v>0</v>
      </c>
      <c r="H773" s="31">
        <f t="shared" si="104"/>
        <v>215676.85185185182</v>
      </c>
      <c r="I773" s="31"/>
      <c r="J773" s="59">
        <f t="shared" si="102"/>
        <v>0</v>
      </c>
      <c r="K773" s="63"/>
    </row>
    <row r="774" spans="1:11" s="3" customFormat="1" ht="15" customHeight="1">
      <c r="A774" s="24">
        <v>9</v>
      </c>
      <c r="B774" s="36" t="s">
        <v>32</v>
      </c>
      <c r="C774" s="167"/>
      <c r="D774" s="27">
        <v>101534</v>
      </c>
      <c r="E774" s="28">
        <f t="shared" si="100"/>
        <v>0</v>
      </c>
      <c r="F774" s="29">
        <v>0</v>
      </c>
      <c r="G774" s="30">
        <f t="shared" si="101"/>
        <v>0</v>
      </c>
      <c r="H774" s="31">
        <f t="shared" si="104"/>
        <v>94012.962962962964</v>
      </c>
      <c r="I774" s="31"/>
      <c r="J774" s="59">
        <f t="shared" si="102"/>
        <v>0</v>
      </c>
      <c r="K774" s="63"/>
    </row>
    <row r="775" spans="1:11" s="3" customFormat="1" ht="15" customHeight="1">
      <c r="A775" s="24">
        <v>10</v>
      </c>
      <c r="B775" s="36" t="s">
        <v>33</v>
      </c>
      <c r="C775" s="208"/>
      <c r="D775" s="33">
        <v>110148</v>
      </c>
      <c r="E775" s="28">
        <f t="shared" si="100"/>
        <v>0</v>
      </c>
      <c r="F775" s="29">
        <v>0</v>
      </c>
      <c r="G775" s="30">
        <f t="shared" si="101"/>
        <v>0</v>
      </c>
      <c r="H775" s="31">
        <f t="shared" si="104"/>
        <v>101988.88888888888</v>
      </c>
      <c r="I775" s="31"/>
      <c r="J775" s="59">
        <f t="shared" si="102"/>
        <v>0</v>
      </c>
      <c r="K775" s="63"/>
    </row>
    <row r="776" spans="1:11" s="3" customFormat="1" ht="15" customHeight="1">
      <c r="A776" s="24">
        <v>11</v>
      </c>
      <c r="B776" s="121" t="s">
        <v>34</v>
      </c>
      <c r="C776" s="209"/>
      <c r="D776" s="27">
        <v>54198</v>
      </c>
      <c r="E776" s="123">
        <f t="shared" si="100"/>
        <v>0</v>
      </c>
      <c r="F776" s="29">
        <v>0</v>
      </c>
      <c r="G776" s="125">
        <f t="shared" si="101"/>
        <v>0</v>
      </c>
      <c r="H776" s="31">
        <f t="shared" si="104"/>
        <v>50183.333333333328</v>
      </c>
      <c r="I776" s="128"/>
      <c r="J776" s="59">
        <f t="shared" si="102"/>
        <v>0</v>
      </c>
      <c r="K776" s="63"/>
    </row>
    <row r="777" spans="1:11" s="3" customFormat="1" ht="15" customHeight="1">
      <c r="A777" s="24">
        <v>12</v>
      </c>
      <c r="B777" s="25" t="s">
        <v>35</v>
      </c>
      <c r="C777" s="208">
        <v>5</v>
      </c>
      <c r="D777" s="27">
        <v>49680</v>
      </c>
      <c r="E777" s="28">
        <f t="shared" si="100"/>
        <v>248400</v>
      </c>
      <c r="F777" s="29">
        <v>0</v>
      </c>
      <c r="G777" s="30">
        <f t="shared" si="101"/>
        <v>248400</v>
      </c>
      <c r="H777" s="31">
        <f t="shared" si="104"/>
        <v>46000</v>
      </c>
      <c r="I777" s="31"/>
      <c r="J777" s="59">
        <f t="shared" si="102"/>
        <v>230000</v>
      </c>
      <c r="K777" s="63"/>
    </row>
    <row r="778" spans="1:11" s="3" customFormat="1" ht="15" customHeight="1">
      <c r="A778" s="24">
        <v>13</v>
      </c>
      <c r="B778" s="25" t="s">
        <v>36</v>
      </c>
      <c r="C778" s="208"/>
      <c r="D778" s="38">
        <v>64152</v>
      </c>
      <c r="E778" s="28">
        <f t="shared" si="100"/>
        <v>0</v>
      </c>
      <c r="F778" s="29">
        <v>0</v>
      </c>
      <c r="G778" s="30">
        <f t="shared" si="101"/>
        <v>0</v>
      </c>
      <c r="H778" s="31">
        <f t="shared" si="104"/>
        <v>59399.999999999993</v>
      </c>
      <c r="I778" s="31"/>
      <c r="J778" s="59">
        <f t="shared" si="102"/>
        <v>0</v>
      </c>
      <c r="K778" s="63"/>
    </row>
    <row r="779" spans="1:11" s="3" customFormat="1" ht="15" customHeight="1">
      <c r="A779" s="24">
        <v>14</v>
      </c>
      <c r="B779" s="121" t="s">
        <v>37</v>
      </c>
      <c r="C779" s="209"/>
      <c r="D779" s="38">
        <v>65934</v>
      </c>
      <c r="E779" s="123">
        <f t="shared" si="100"/>
        <v>0</v>
      </c>
      <c r="F779" s="124">
        <v>0</v>
      </c>
      <c r="G779" s="125">
        <f t="shared" si="101"/>
        <v>0</v>
      </c>
      <c r="H779" s="31">
        <f t="shared" si="104"/>
        <v>61049.999999999993</v>
      </c>
      <c r="I779" s="128"/>
      <c r="J779" s="59">
        <f t="shared" si="102"/>
        <v>0</v>
      </c>
      <c r="K779" s="63"/>
    </row>
    <row r="780" spans="1:11" s="3" customFormat="1" ht="15" customHeight="1">
      <c r="A780" s="24">
        <v>15</v>
      </c>
      <c r="B780" s="25" t="s">
        <v>38</v>
      </c>
      <c r="C780" s="208"/>
      <c r="D780" s="38">
        <v>76626</v>
      </c>
      <c r="E780" s="28">
        <f t="shared" si="100"/>
        <v>0</v>
      </c>
      <c r="F780" s="29">
        <v>0</v>
      </c>
      <c r="G780" s="30">
        <f t="shared" si="101"/>
        <v>0</v>
      </c>
      <c r="H780" s="31">
        <f t="shared" si="104"/>
        <v>70950</v>
      </c>
      <c r="I780" s="31"/>
      <c r="J780" s="59">
        <f t="shared" si="102"/>
        <v>0</v>
      </c>
      <c r="K780" s="63"/>
    </row>
    <row r="781" spans="1:11" s="3" customFormat="1" ht="15" customHeight="1">
      <c r="A781" s="24">
        <v>16</v>
      </c>
      <c r="B781" s="25" t="s">
        <v>39</v>
      </c>
      <c r="C781" s="208"/>
      <c r="D781" s="38">
        <v>80190</v>
      </c>
      <c r="E781" s="28">
        <f t="shared" si="100"/>
        <v>0</v>
      </c>
      <c r="F781" s="29">
        <v>0</v>
      </c>
      <c r="G781" s="30">
        <f t="shared" si="101"/>
        <v>0</v>
      </c>
      <c r="H781" s="31">
        <f t="shared" si="104"/>
        <v>74250</v>
      </c>
      <c r="I781" s="31"/>
      <c r="J781" s="59">
        <f t="shared" si="102"/>
        <v>0</v>
      </c>
      <c r="K781" s="63"/>
    </row>
    <row r="782" spans="1:11" s="3" customFormat="1" ht="15" customHeight="1">
      <c r="A782" s="24">
        <v>17</v>
      </c>
      <c r="B782" s="25" t="s">
        <v>40</v>
      </c>
      <c r="C782" s="208"/>
      <c r="D782" s="38">
        <v>113832</v>
      </c>
      <c r="E782" s="28">
        <f t="shared" si="100"/>
        <v>0</v>
      </c>
      <c r="F782" s="29">
        <v>0</v>
      </c>
      <c r="G782" s="30">
        <f t="shared" si="101"/>
        <v>0</v>
      </c>
      <c r="H782" s="31">
        <f t="shared" si="104"/>
        <v>105400</v>
      </c>
      <c r="I782" s="31"/>
      <c r="J782" s="59">
        <f t="shared" si="102"/>
        <v>0</v>
      </c>
      <c r="K782" s="63"/>
    </row>
    <row r="783" spans="1:11" s="3" customFormat="1" ht="15" customHeight="1">
      <c r="A783" s="24">
        <v>18</v>
      </c>
      <c r="B783" s="121" t="s">
        <v>41</v>
      </c>
      <c r="C783" s="209"/>
      <c r="D783" s="39">
        <v>98010</v>
      </c>
      <c r="E783" s="123">
        <f t="shared" si="100"/>
        <v>0</v>
      </c>
      <c r="F783" s="124">
        <v>0.23</v>
      </c>
      <c r="G783" s="125">
        <f t="shared" si="101"/>
        <v>0</v>
      </c>
      <c r="H783" s="128">
        <f>D783/1.08*0.77</f>
        <v>69877.5</v>
      </c>
      <c r="I783" s="128"/>
      <c r="J783" s="59">
        <f t="shared" si="102"/>
        <v>0</v>
      </c>
      <c r="K783" s="63"/>
    </row>
    <row r="784" spans="1:11" s="4" customFormat="1" ht="15" customHeight="1">
      <c r="A784" s="40"/>
      <c r="B784" s="41" t="s">
        <v>42</v>
      </c>
      <c r="C784" s="210">
        <f>SUM(C766:C783)</f>
        <v>15</v>
      </c>
      <c r="D784" s="39">
        <v>205306</v>
      </c>
      <c r="E784" s="43">
        <f>SUM(E766:E783)</f>
        <v>1041450</v>
      </c>
      <c r="F784" s="43"/>
      <c r="G784" s="44">
        <f>SUM(G766:G783)</f>
        <v>1041450</v>
      </c>
      <c r="H784" s="45"/>
      <c r="I784" s="45"/>
      <c r="J784" s="64">
        <f>SUM(J766:J783)</f>
        <v>964305.5555555555</v>
      </c>
    </row>
    <row r="785" spans="1:11" s="5" customFormat="1" ht="30" customHeight="1">
      <c r="A785" s="46"/>
      <c r="B785" s="47"/>
      <c r="C785" s="211"/>
      <c r="D785" s="39">
        <v>335661</v>
      </c>
      <c r="E785" s="49"/>
      <c r="F785" s="49"/>
      <c r="G785" s="50"/>
      <c r="J785" s="75">
        <f>J784*0.08</f>
        <v>77144.444444444438</v>
      </c>
    </row>
    <row r="786" spans="1:11" s="6" customFormat="1" ht="15" customHeight="1">
      <c r="A786" s="283" t="s">
        <v>43</v>
      </c>
      <c r="B786" s="283"/>
      <c r="C786" s="284" t="s">
        <v>44</v>
      </c>
      <c r="D786" s="284"/>
      <c r="E786" s="54"/>
      <c r="F786" s="54"/>
      <c r="G786" s="55" t="s">
        <v>45</v>
      </c>
      <c r="J786" s="76">
        <f>SUM(J784:J785)</f>
        <v>1041450</v>
      </c>
    </row>
    <row r="788" spans="1:11">
      <c r="B788" s="131" t="s">
        <v>165</v>
      </c>
      <c r="C788" s="131" t="s">
        <v>166</v>
      </c>
      <c r="D788" s="131"/>
      <c r="E788" s="131" t="s">
        <v>167</v>
      </c>
    </row>
    <row r="789" spans="1:11" ht="18.75">
      <c r="B789" s="212" t="s">
        <v>168</v>
      </c>
      <c r="C789" s="213" t="s">
        <v>166</v>
      </c>
      <c r="D789" s="214"/>
      <c r="E789" s="214"/>
      <c r="F789" s="214"/>
      <c r="G789" s="212" t="s">
        <v>167</v>
      </c>
    </row>
    <row r="793" spans="1:11" s="1" customFormat="1" ht="15" customHeight="1">
      <c r="A793" s="279" t="s">
        <v>0</v>
      </c>
      <c r="B793" s="279"/>
      <c r="C793" s="279"/>
      <c r="D793" s="279"/>
      <c r="E793" s="279"/>
      <c r="F793" s="279"/>
      <c r="G793" s="279"/>
      <c r="J793" s="71"/>
    </row>
    <row r="794" spans="1:11" s="1" customFormat="1" ht="15" customHeight="1">
      <c r="A794" s="279" t="s">
        <v>1</v>
      </c>
      <c r="B794" s="279"/>
      <c r="C794" s="279"/>
      <c r="D794" s="279"/>
      <c r="E794" s="279"/>
      <c r="F794" s="279"/>
      <c r="G794" s="279"/>
      <c r="J794" s="71"/>
    </row>
    <row r="795" spans="1:11" s="1" customFormat="1" ht="15" customHeight="1">
      <c r="A795" s="279" t="s">
        <v>2</v>
      </c>
      <c r="B795" s="279"/>
      <c r="C795" s="279"/>
      <c r="D795" s="279"/>
      <c r="E795" s="279"/>
      <c r="F795" s="279"/>
      <c r="G795" s="279"/>
      <c r="J795" s="71"/>
    </row>
    <row r="796" spans="1:11" s="1" customFormat="1" ht="15" customHeight="1">
      <c r="A796" s="279" t="s">
        <v>4</v>
      </c>
      <c r="B796" s="279"/>
      <c r="C796" s="279"/>
      <c r="D796" s="279"/>
      <c r="E796" s="279"/>
      <c r="F796" s="279"/>
      <c r="G796" s="279"/>
      <c r="J796" s="71"/>
    </row>
    <row r="797" spans="1:11" s="1" customFormat="1" ht="15" customHeight="1">
      <c r="A797" s="280" t="s">
        <v>6</v>
      </c>
      <c r="B797" s="280"/>
      <c r="C797" s="280"/>
      <c r="D797" s="280"/>
      <c r="E797" s="280"/>
      <c r="F797" s="280"/>
      <c r="G797" s="280"/>
      <c r="J797" s="71"/>
    </row>
    <row r="798" spans="1:11" s="2" customFormat="1" ht="15" customHeight="1">
      <c r="A798" s="9"/>
      <c r="B798" s="9"/>
      <c r="C798" s="281" t="s">
        <v>197</v>
      </c>
      <c r="D798" s="281"/>
      <c r="E798" s="281"/>
      <c r="F798" s="281"/>
      <c r="G798" s="281"/>
      <c r="J798" s="72"/>
    </row>
    <row r="799" spans="1:11" s="1" customFormat="1" ht="15" customHeight="1">
      <c r="A799" s="11" t="s">
        <v>8</v>
      </c>
      <c r="B799" s="12"/>
      <c r="C799" s="202"/>
      <c r="D799" s="286"/>
      <c r="E799" s="286"/>
      <c r="F799" s="286"/>
      <c r="G799" s="286"/>
      <c r="H799" s="68"/>
      <c r="I799" s="68"/>
      <c r="J799" s="71"/>
    </row>
    <row r="800" spans="1:11" s="1" customFormat="1" ht="15" customHeight="1">
      <c r="A800" s="11" t="s">
        <v>9</v>
      </c>
      <c r="B800" s="286" t="s">
        <v>199</v>
      </c>
      <c r="C800" s="286"/>
      <c r="D800" s="286"/>
      <c r="E800" s="286"/>
      <c r="F800" s="11"/>
      <c r="G800" s="16"/>
      <c r="H800" s="11"/>
      <c r="I800" s="11"/>
      <c r="J800" s="80"/>
      <c r="K800" s="74"/>
    </row>
    <row r="801" spans="1:11" s="1" customFormat="1" ht="21" customHeight="1">
      <c r="A801" s="11" t="s">
        <v>11</v>
      </c>
      <c r="B801" s="219"/>
      <c r="C801" s="220"/>
      <c r="D801" s="220"/>
      <c r="E801" s="220"/>
      <c r="F801" s="18"/>
      <c r="G801" s="19"/>
      <c r="H801" s="69"/>
      <c r="I801" s="69"/>
      <c r="J801" s="73"/>
    </row>
    <row r="802" spans="1:11" s="1" customFormat="1" ht="15" customHeight="1">
      <c r="A802" s="190" t="s">
        <v>14</v>
      </c>
      <c r="B802" s="190" t="s">
        <v>16</v>
      </c>
      <c r="C802" s="203" t="s">
        <v>17</v>
      </c>
      <c r="D802" s="191" t="s">
        <v>18</v>
      </c>
      <c r="E802" s="192" t="s">
        <v>19</v>
      </c>
      <c r="F802" s="192" t="s">
        <v>20</v>
      </c>
      <c r="G802" s="190" t="s">
        <v>21</v>
      </c>
      <c r="J802" s="71"/>
    </row>
    <row r="803" spans="1:11" s="3" customFormat="1" ht="15" customHeight="1">
      <c r="A803" s="24">
        <v>1</v>
      </c>
      <c r="B803" s="25" t="s">
        <v>23</v>
      </c>
      <c r="C803" s="167">
        <v>5</v>
      </c>
      <c r="D803" s="27">
        <v>79305</v>
      </c>
      <c r="E803" s="28">
        <f t="shared" ref="E803:E820" si="105">D803*C803</f>
        <v>396525</v>
      </c>
      <c r="F803" s="29">
        <v>0</v>
      </c>
      <c r="G803" s="30">
        <f t="shared" ref="G803:G820" si="106">E803-E803*F803</f>
        <v>396525</v>
      </c>
      <c r="H803" s="31">
        <f>D803/1.08</f>
        <v>73430.555555555547</v>
      </c>
      <c r="I803" s="31"/>
      <c r="J803" s="59">
        <f t="shared" ref="J803:J820" si="107">H803*C803</f>
        <v>367152.77777777775</v>
      </c>
      <c r="K803" s="63"/>
    </row>
    <row r="804" spans="1:11" s="3" customFormat="1" ht="15" customHeight="1">
      <c r="A804" s="24">
        <v>2</v>
      </c>
      <c r="B804" s="25" t="s">
        <v>25</v>
      </c>
      <c r="C804" s="204">
        <v>3</v>
      </c>
      <c r="D804" s="27">
        <v>128591</v>
      </c>
      <c r="E804" s="28">
        <f t="shared" si="105"/>
        <v>385773</v>
      </c>
      <c r="F804" s="29">
        <v>0</v>
      </c>
      <c r="G804" s="30">
        <f t="shared" si="106"/>
        <v>385773</v>
      </c>
      <c r="H804" s="31">
        <f t="shared" ref="H804:H806" si="108">D804/1.08</f>
        <v>119065.74074074073</v>
      </c>
      <c r="I804" s="31"/>
      <c r="J804" s="59">
        <f t="shared" si="107"/>
        <v>357197.22222222219</v>
      </c>
      <c r="K804" s="63"/>
    </row>
    <row r="805" spans="1:11" s="3" customFormat="1" ht="15" customHeight="1">
      <c r="A805" s="24">
        <v>3</v>
      </c>
      <c r="B805" s="25" t="s">
        <v>26</v>
      </c>
      <c r="C805" s="205"/>
      <c r="D805" s="27">
        <v>60043</v>
      </c>
      <c r="E805" s="28">
        <f t="shared" si="105"/>
        <v>0</v>
      </c>
      <c r="F805" s="29">
        <v>0</v>
      </c>
      <c r="G805" s="30">
        <f t="shared" si="106"/>
        <v>0</v>
      </c>
      <c r="H805" s="31">
        <f t="shared" si="108"/>
        <v>55595.370370370365</v>
      </c>
      <c r="I805" s="31"/>
      <c r="J805" s="59">
        <f t="shared" si="107"/>
        <v>0</v>
      </c>
      <c r="K805" s="63"/>
    </row>
    <row r="806" spans="1:11" s="3" customFormat="1" ht="15" customHeight="1">
      <c r="A806" s="24">
        <v>4</v>
      </c>
      <c r="B806" s="25" t="s">
        <v>27</v>
      </c>
      <c r="C806" s="206"/>
      <c r="D806" s="27">
        <v>115781</v>
      </c>
      <c r="E806" s="28">
        <f t="shared" si="105"/>
        <v>0</v>
      </c>
      <c r="F806" s="29">
        <v>0</v>
      </c>
      <c r="G806" s="30">
        <f t="shared" si="106"/>
        <v>0</v>
      </c>
      <c r="H806" s="31">
        <f t="shared" si="108"/>
        <v>107204.62962962962</v>
      </c>
      <c r="I806" s="31"/>
      <c r="J806" s="59">
        <f t="shared" si="107"/>
        <v>0</v>
      </c>
      <c r="K806" s="63"/>
    </row>
    <row r="807" spans="1:11" s="3" customFormat="1" ht="15" customHeight="1">
      <c r="A807" s="24">
        <v>5</v>
      </c>
      <c r="B807" s="121" t="s">
        <v>28</v>
      </c>
      <c r="C807" s="209">
        <v>5</v>
      </c>
      <c r="D807" s="33">
        <v>119943</v>
      </c>
      <c r="E807" s="123">
        <f t="shared" si="105"/>
        <v>599715</v>
      </c>
      <c r="F807" s="124">
        <v>0.25</v>
      </c>
      <c r="G807" s="125">
        <f t="shared" si="106"/>
        <v>449786.25</v>
      </c>
      <c r="H807" s="128">
        <f>D807/1.08*0.75</f>
        <v>83293.75</v>
      </c>
      <c r="I807" s="31"/>
      <c r="J807" s="59">
        <f t="shared" si="107"/>
        <v>416468.75</v>
      </c>
      <c r="K807" s="63"/>
    </row>
    <row r="808" spans="1:11" s="3" customFormat="1" ht="15" customHeight="1">
      <c r="A808" s="24">
        <v>6</v>
      </c>
      <c r="B808" s="25" t="s">
        <v>29</v>
      </c>
      <c r="C808" s="167"/>
      <c r="D808" s="27">
        <v>94810</v>
      </c>
      <c r="E808" s="28">
        <f t="shared" si="105"/>
        <v>0</v>
      </c>
      <c r="F808" s="29">
        <v>0</v>
      </c>
      <c r="G808" s="30">
        <f t="shared" si="106"/>
        <v>0</v>
      </c>
      <c r="H808" s="31">
        <f t="shared" ref="H808:H819" si="109">D808/1.08</f>
        <v>87787.037037037036</v>
      </c>
      <c r="I808" s="31"/>
      <c r="J808" s="59">
        <f t="shared" si="107"/>
        <v>0</v>
      </c>
      <c r="K808" s="63"/>
    </row>
    <row r="809" spans="1:11" s="3" customFormat="1" ht="15" customHeight="1">
      <c r="A809" s="24">
        <v>7</v>
      </c>
      <c r="B809" s="25" t="s">
        <v>30</v>
      </c>
      <c r="C809" s="207"/>
      <c r="D809" s="27">
        <v>141396</v>
      </c>
      <c r="E809" s="28">
        <f t="shared" si="105"/>
        <v>0</v>
      </c>
      <c r="F809" s="29">
        <v>0</v>
      </c>
      <c r="G809" s="30">
        <f t="shared" si="106"/>
        <v>0</v>
      </c>
      <c r="H809" s="31">
        <f t="shared" si="109"/>
        <v>130922.22222222222</v>
      </c>
      <c r="I809" s="31"/>
      <c r="J809" s="59">
        <f t="shared" si="107"/>
        <v>0</v>
      </c>
      <c r="K809" s="63"/>
    </row>
    <row r="810" spans="1:11" s="3" customFormat="1" ht="15" customHeight="1">
      <c r="A810" s="24">
        <v>8</v>
      </c>
      <c r="B810" s="25" t="s">
        <v>31</v>
      </c>
      <c r="C810" s="167"/>
      <c r="D810" s="27">
        <v>232931</v>
      </c>
      <c r="E810" s="28">
        <f t="shared" si="105"/>
        <v>0</v>
      </c>
      <c r="F810" s="29">
        <v>0</v>
      </c>
      <c r="G810" s="30">
        <f t="shared" si="106"/>
        <v>0</v>
      </c>
      <c r="H810" s="31">
        <f t="shared" si="109"/>
        <v>215676.85185185182</v>
      </c>
      <c r="I810" s="31"/>
      <c r="J810" s="59">
        <f t="shared" si="107"/>
        <v>0</v>
      </c>
      <c r="K810" s="63"/>
    </row>
    <row r="811" spans="1:11" s="3" customFormat="1" ht="15" customHeight="1">
      <c r="A811" s="24">
        <v>9</v>
      </c>
      <c r="B811" s="36" t="s">
        <v>32</v>
      </c>
      <c r="C811" s="167"/>
      <c r="D811" s="27">
        <v>101534</v>
      </c>
      <c r="E811" s="28">
        <f t="shared" si="105"/>
        <v>0</v>
      </c>
      <c r="F811" s="29">
        <v>0</v>
      </c>
      <c r="G811" s="30">
        <f t="shared" si="106"/>
        <v>0</v>
      </c>
      <c r="H811" s="31">
        <f t="shared" si="109"/>
        <v>94012.962962962964</v>
      </c>
      <c r="I811" s="31"/>
      <c r="J811" s="59">
        <f t="shared" si="107"/>
        <v>0</v>
      </c>
      <c r="K811" s="63"/>
    </row>
    <row r="812" spans="1:11" s="3" customFormat="1" ht="15" customHeight="1">
      <c r="A812" s="24">
        <v>10</v>
      </c>
      <c r="B812" s="36" t="s">
        <v>33</v>
      </c>
      <c r="C812" s="208"/>
      <c r="D812" s="33">
        <v>110148</v>
      </c>
      <c r="E812" s="28">
        <f t="shared" si="105"/>
        <v>0</v>
      </c>
      <c r="F812" s="29">
        <v>0</v>
      </c>
      <c r="G812" s="30">
        <f t="shared" si="106"/>
        <v>0</v>
      </c>
      <c r="H812" s="31">
        <f t="shared" si="109"/>
        <v>101988.88888888888</v>
      </c>
      <c r="I812" s="31"/>
      <c r="J812" s="59">
        <f t="shared" si="107"/>
        <v>0</v>
      </c>
      <c r="K812" s="63"/>
    </row>
    <row r="813" spans="1:11" s="3" customFormat="1" ht="15" customHeight="1">
      <c r="A813" s="24">
        <v>11</v>
      </c>
      <c r="B813" s="121" t="s">
        <v>34</v>
      </c>
      <c r="C813" s="209"/>
      <c r="D813" s="27">
        <v>54198</v>
      </c>
      <c r="E813" s="123">
        <f t="shared" si="105"/>
        <v>0</v>
      </c>
      <c r="F813" s="29">
        <v>0</v>
      </c>
      <c r="G813" s="125">
        <f t="shared" si="106"/>
        <v>0</v>
      </c>
      <c r="H813" s="31">
        <f t="shared" si="109"/>
        <v>50183.333333333328</v>
      </c>
      <c r="I813" s="128"/>
      <c r="J813" s="59">
        <f t="shared" si="107"/>
        <v>0</v>
      </c>
      <c r="K813" s="63"/>
    </row>
    <row r="814" spans="1:11" s="3" customFormat="1" ht="15" customHeight="1">
      <c r="A814" s="24">
        <v>12</v>
      </c>
      <c r="B814" s="25" t="s">
        <v>35</v>
      </c>
      <c r="C814" s="208">
        <v>3</v>
      </c>
      <c r="D814" s="27">
        <v>49680</v>
      </c>
      <c r="E814" s="28">
        <f t="shared" si="105"/>
        <v>149040</v>
      </c>
      <c r="F814" s="29">
        <v>0</v>
      </c>
      <c r="G814" s="30">
        <f t="shared" si="106"/>
        <v>149040</v>
      </c>
      <c r="H814" s="31">
        <f t="shared" si="109"/>
        <v>46000</v>
      </c>
      <c r="I814" s="31"/>
      <c r="J814" s="59">
        <f t="shared" si="107"/>
        <v>138000</v>
      </c>
      <c r="K814" s="63"/>
    </row>
    <row r="815" spans="1:11" s="3" customFormat="1" ht="15" customHeight="1">
      <c r="A815" s="24">
        <v>13</v>
      </c>
      <c r="B815" s="25" t="s">
        <v>36</v>
      </c>
      <c r="C815" s="208"/>
      <c r="D815" s="38">
        <v>64152</v>
      </c>
      <c r="E815" s="28">
        <f t="shared" si="105"/>
        <v>0</v>
      </c>
      <c r="F815" s="29">
        <v>0</v>
      </c>
      <c r="G815" s="30">
        <f t="shared" si="106"/>
        <v>0</v>
      </c>
      <c r="H815" s="31">
        <f t="shared" si="109"/>
        <v>59399.999999999993</v>
      </c>
      <c r="I815" s="31"/>
      <c r="J815" s="59">
        <f t="shared" si="107"/>
        <v>0</v>
      </c>
      <c r="K815" s="63"/>
    </row>
    <row r="816" spans="1:11" s="3" customFormat="1" ht="15" customHeight="1">
      <c r="A816" s="24">
        <v>14</v>
      </c>
      <c r="B816" s="121" t="s">
        <v>37</v>
      </c>
      <c r="C816" s="209"/>
      <c r="D816" s="38">
        <v>65934</v>
      </c>
      <c r="E816" s="123">
        <f t="shared" si="105"/>
        <v>0</v>
      </c>
      <c r="F816" s="124">
        <v>0</v>
      </c>
      <c r="G816" s="125">
        <f t="shared" si="106"/>
        <v>0</v>
      </c>
      <c r="H816" s="31">
        <f t="shared" si="109"/>
        <v>61049.999999999993</v>
      </c>
      <c r="I816" s="128"/>
      <c r="J816" s="59">
        <f t="shared" si="107"/>
        <v>0</v>
      </c>
      <c r="K816" s="63"/>
    </row>
    <row r="817" spans="1:11" s="3" customFormat="1" ht="15" customHeight="1">
      <c r="A817" s="24">
        <v>15</v>
      </c>
      <c r="B817" s="25" t="s">
        <v>38</v>
      </c>
      <c r="C817" s="208"/>
      <c r="D817" s="38">
        <v>76626</v>
      </c>
      <c r="E817" s="28">
        <f t="shared" si="105"/>
        <v>0</v>
      </c>
      <c r="F817" s="29">
        <v>0</v>
      </c>
      <c r="G817" s="30">
        <f t="shared" si="106"/>
        <v>0</v>
      </c>
      <c r="H817" s="31">
        <f t="shared" si="109"/>
        <v>70950</v>
      </c>
      <c r="I817" s="31"/>
      <c r="J817" s="59">
        <f t="shared" si="107"/>
        <v>0</v>
      </c>
      <c r="K817" s="63"/>
    </row>
    <row r="818" spans="1:11" s="3" customFormat="1" ht="15" customHeight="1">
      <c r="A818" s="24">
        <v>16</v>
      </c>
      <c r="B818" s="25" t="s">
        <v>39</v>
      </c>
      <c r="C818" s="208">
        <v>5</v>
      </c>
      <c r="D818" s="38">
        <v>80190</v>
      </c>
      <c r="E818" s="28">
        <f t="shared" si="105"/>
        <v>400950</v>
      </c>
      <c r="F818" s="29">
        <v>0</v>
      </c>
      <c r="G818" s="30">
        <f t="shared" si="106"/>
        <v>400950</v>
      </c>
      <c r="H818" s="31">
        <f t="shared" si="109"/>
        <v>74250</v>
      </c>
      <c r="I818" s="31"/>
      <c r="J818" s="59">
        <f t="shared" si="107"/>
        <v>371250</v>
      </c>
      <c r="K818" s="63"/>
    </row>
    <row r="819" spans="1:11" s="3" customFormat="1" ht="15" customHeight="1">
      <c r="A819" s="24">
        <v>17</v>
      </c>
      <c r="B819" s="25" t="s">
        <v>40</v>
      </c>
      <c r="C819" s="208"/>
      <c r="D819" s="38">
        <v>113832</v>
      </c>
      <c r="E819" s="28">
        <f t="shared" si="105"/>
        <v>0</v>
      </c>
      <c r="F819" s="29">
        <v>0</v>
      </c>
      <c r="G819" s="30">
        <f t="shared" si="106"/>
        <v>0</v>
      </c>
      <c r="H819" s="31">
        <f t="shared" si="109"/>
        <v>105400</v>
      </c>
      <c r="I819" s="31"/>
      <c r="J819" s="59">
        <f t="shared" si="107"/>
        <v>0</v>
      </c>
      <c r="K819" s="63"/>
    </row>
    <row r="820" spans="1:11" s="3" customFormat="1" ht="15" customHeight="1">
      <c r="A820" s="24">
        <v>18</v>
      </c>
      <c r="B820" s="121" t="s">
        <v>41</v>
      </c>
      <c r="C820" s="209"/>
      <c r="D820" s="39">
        <v>98010</v>
      </c>
      <c r="E820" s="123">
        <f t="shared" si="105"/>
        <v>0</v>
      </c>
      <c r="F820" s="124">
        <v>0.23</v>
      </c>
      <c r="G820" s="125">
        <f t="shared" si="106"/>
        <v>0</v>
      </c>
      <c r="H820" s="128">
        <f>D820/1.08*0.77</f>
        <v>69877.5</v>
      </c>
      <c r="I820" s="128"/>
      <c r="J820" s="59">
        <f t="shared" si="107"/>
        <v>0</v>
      </c>
      <c r="K820" s="63"/>
    </row>
    <row r="821" spans="1:11" s="4" customFormat="1" ht="15" customHeight="1">
      <c r="A821" s="40"/>
      <c r="B821" s="41" t="s">
        <v>42</v>
      </c>
      <c r="C821" s="210">
        <f>SUM(C803:C820)</f>
        <v>21</v>
      </c>
      <c r="D821" s="39">
        <v>205306</v>
      </c>
      <c r="E821" s="43">
        <f>SUM(E803:E820)</f>
        <v>1932003</v>
      </c>
      <c r="F821" s="43"/>
      <c r="G821" s="44">
        <f>SUM(G803:G820)</f>
        <v>1782074.25</v>
      </c>
      <c r="H821" s="45"/>
      <c r="I821" s="45"/>
      <c r="J821" s="64">
        <f>SUM(J803:J820)</f>
        <v>1650068.75</v>
      </c>
    </row>
    <row r="822" spans="1:11" s="5" customFormat="1" ht="30" customHeight="1">
      <c r="A822" s="46"/>
      <c r="B822" s="47"/>
      <c r="C822" s="211"/>
      <c r="D822" s="39">
        <v>335661</v>
      </c>
      <c r="E822" s="49"/>
      <c r="F822" s="49"/>
      <c r="G822" s="50"/>
      <c r="J822" s="75">
        <f>J821*0.08</f>
        <v>132005.5</v>
      </c>
    </row>
    <row r="823" spans="1:11" s="6" customFormat="1" ht="15" customHeight="1">
      <c r="A823" s="283" t="s">
        <v>43</v>
      </c>
      <c r="B823" s="283"/>
      <c r="C823" s="284" t="s">
        <v>44</v>
      </c>
      <c r="D823" s="284"/>
      <c r="E823" s="54"/>
      <c r="F823" s="54"/>
      <c r="G823" s="55" t="s">
        <v>45</v>
      </c>
      <c r="J823" s="76">
        <f>SUM(J821:J822)</f>
        <v>1782074.25</v>
      </c>
    </row>
    <row r="825" spans="1:11">
      <c r="B825" s="131" t="s">
        <v>165</v>
      </c>
      <c r="C825" s="131" t="s">
        <v>166</v>
      </c>
      <c r="D825" s="131"/>
      <c r="E825" s="131" t="s">
        <v>167</v>
      </c>
    </row>
    <row r="826" spans="1:11" ht="18.75">
      <c r="B826" s="212" t="s">
        <v>168</v>
      </c>
      <c r="C826" s="213" t="s">
        <v>166</v>
      </c>
      <c r="D826" s="214"/>
      <c r="E826" s="214"/>
      <c r="F826" s="214"/>
      <c r="G826" s="212" t="s">
        <v>167</v>
      </c>
    </row>
    <row r="831" spans="1:11" s="1" customFormat="1" ht="15" customHeight="1">
      <c r="A831" s="279" t="s">
        <v>0</v>
      </c>
      <c r="B831" s="279"/>
      <c r="C831" s="279"/>
      <c r="D831" s="279"/>
      <c r="E831" s="279"/>
      <c r="F831" s="279"/>
      <c r="G831" s="279"/>
      <c r="J831" s="71"/>
    </row>
    <row r="832" spans="1:11" s="1" customFormat="1" ht="15" customHeight="1">
      <c r="A832" s="279" t="s">
        <v>1</v>
      </c>
      <c r="B832" s="279"/>
      <c r="C832" s="279"/>
      <c r="D832" s="279"/>
      <c r="E832" s="279"/>
      <c r="F832" s="279"/>
      <c r="G832" s="279"/>
      <c r="J832" s="71"/>
    </row>
    <row r="833" spans="1:11" s="1" customFormat="1" ht="15" customHeight="1">
      <c r="A833" s="279" t="s">
        <v>2</v>
      </c>
      <c r="B833" s="279"/>
      <c r="C833" s="279"/>
      <c r="D833" s="279"/>
      <c r="E833" s="279"/>
      <c r="F833" s="279"/>
      <c r="G833" s="279"/>
      <c r="J833" s="71"/>
    </row>
    <row r="834" spans="1:11" s="1" customFormat="1" ht="15" customHeight="1">
      <c r="A834" s="279" t="s">
        <v>4</v>
      </c>
      <c r="B834" s="279"/>
      <c r="C834" s="279"/>
      <c r="D834" s="279"/>
      <c r="E834" s="279"/>
      <c r="F834" s="279"/>
      <c r="G834" s="279"/>
      <c r="J834" s="71"/>
    </row>
    <row r="835" spans="1:11" s="1" customFormat="1" ht="15" customHeight="1">
      <c r="A835" s="280" t="s">
        <v>6</v>
      </c>
      <c r="B835" s="280"/>
      <c r="C835" s="280"/>
      <c r="D835" s="280"/>
      <c r="E835" s="280"/>
      <c r="F835" s="280"/>
      <c r="G835" s="280"/>
      <c r="J835" s="71"/>
    </row>
    <row r="836" spans="1:11" s="2" customFormat="1" ht="15" customHeight="1">
      <c r="A836" s="9"/>
      <c r="B836" s="9"/>
      <c r="C836" s="281" t="s">
        <v>197</v>
      </c>
      <c r="D836" s="281"/>
      <c r="E836" s="281"/>
      <c r="F836" s="281"/>
      <c r="G836" s="281"/>
      <c r="J836" s="72"/>
    </row>
    <row r="837" spans="1:11" s="1" customFormat="1" ht="15" customHeight="1">
      <c r="A837" s="11" t="s">
        <v>8</v>
      </c>
      <c r="B837" s="12"/>
      <c r="C837" s="202"/>
      <c r="D837" s="286"/>
      <c r="E837" s="286"/>
      <c r="F837" s="286"/>
      <c r="G837" s="286"/>
      <c r="H837" s="68"/>
      <c r="I837" s="68"/>
      <c r="J837" s="71"/>
    </row>
    <row r="838" spans="1:11" s="1" customFormat="1" ht="15" customHeight="1">
      <c r="A838" s="11" t="s">
        <v>9</v>
      </c>
      <c r="B838" s="286" t="s">
        <v>200</v>
      </c>
      <c r="C838" s="286"/>
      <c r="D838" s="286"/>
      <c r="E838" s="286"/>
      <c r="F838" s="11"/>
      <c r="G838" s="16"/>
      <c r="H838" s="11"/>
      <c r="I838" s="11"/>
      <c r="J838" s="80"/>
      <c r="K838" s="74"/>
    </row>
    <row r="839" spans="1:11" s="1" customFormat="1" ht="21" customHeight="1">
      <c r="A839" s="11" t="s">
        <v>11</v>
      </c>
      <c r="B839" s="219"/>
      <c r="C839" s="220"/>
      <c r="D839" s="220"/>
      <c r="E839" s="220"/>
      <c r="F839" s="18"/>
      <c r="G839" s="19"/>
      <c r="H839" s="69"/>
      <c r="I839" s="69"/>
      <c r="J839" s="73"/>
    </row>
    <row r="840" spans="1:11" s="1" customFormat="1" ht="15" customHeight="1">
      <c r="A840" s="190" t="s">
        <v>14</v>
      </c>
      <c r="B840" s="190" t="s">
        <v>16</v>
      </c>
      <c r="C840" s="203" t="s">
        <v>17</v>
      </c>
      <c r="D840" s="191" t="s">
        <v>18</v>
      </c>
      <c r="E840" s="192" t="s">
        <v>19</v>
      </c>
      <c r="F840" s="192" t="s">
        <v>20</v>
      </c>
      <c r="G840" s="190" t="s">
        <v>21</v>
      </c>
      <c r="J840" s="71"/>
    </row>
    <row r="841" spans="1:11" s="3" customFormat="1" ht="15" customHeight="1">
      <c r="A841" s="24">
        <v>1</v>
      </c>
      <c r="B841" s="25" t="s">
        <v>23</v>
      </c>
      <c r="C841" s="167">
        <v>5</v>
      </c>
      <c r="D841" s="27">
        <v>79305</v>
      </c>
      <c r="E841" s="28">
        <f t="shared" ref="E841:E858" si="110">D841*C841</f>
        <v>396525</v>
      </c>
      <c r="F841" s="29">
        <v>0</v>
      </c>
      <c r="G841" s="30">
        <f t="shared" ref="G841:G858" si="111">E841-E841*F841</f>
        <v>396525</v>
      </c>
      <c r="H841" s="31">
        <f>D841/1.08</f>
        <v>73430.555555555547</v>
      </c>
      <c r="I841" s="31"/>
      <c r="J841" s="59">
        <f t="shared" ref="J841:J858" si="112">H841*C841</f>
        <v>367152.77777777775</v>
      </c>
      <c r="K841" s="63"/>
    </row>
    <row r="842" spans="1:11" s="3" customFormat="1" ht="15" customHeight="1">
      <c r="A842" s="24">
        <v>2</v>
      </c>
      <c r="B842" s="25" t="s">
        <v>25</v>
      </c>
      <c r="C842" s="204"/>
      <c r="D842" s="27">
        <v>128591</v>
      </c>
      <c r="E842" s="28">
        <f t="shared" si="110"/>
        <v>0</v>
      </c>
      <c r="F842" s="29">
        <v>0</v>
      </c>
      <c r="G842" s="30">
        <f t="shared" si="111"/>
        <v>0</v>
      </c>
      <c r="H842" s="31">
        <f t="shared" ref="H842:H844" si="113">D842/1.08</f>
        <v>119065.74074074073</v>
      </c>
      <c r="I842" s="31"/>
      <c r="J842" s="59">
        <f t="shared" si="112"/>
        <v>0</v>
      </c>
      <c r="K842" s="63"/>
    </row>
    <row r="843" spans="1:11" s="3" customFormat="1" ht="15" customHeight="1">
      <c r="A843" s="24">
        <v>3</v>
      </c>
      <c r="B843" s="25" t="s">
        <v>26</v>
      </c>
      <c r="C843" s="205"/>
      <c r="D843" s="27">
        <v>60043</v>
      </c>
      <c r="E843" s="28">
        <f t="shared" si="110"/>
        <v>0</v>
      </c>
      <c r="F843" s="29">
        <v>0</v>
      </c>
      <c r="G843" s="30">
        <f t="shared" si="111"/>
        <v>0</v>
      </c>
      <c r="H843" s="31">
        <f t="shared" si="113"/>
        <v>55595.370370370365</v>
      </c>
      <c r="I843" s="31"/>
      <c r="J843" s="59">
        <f t="shared" si="112"/>
        <v>0</v>
      </c>
      <c r="K843" s="63"/>
    </row>
    <row r="844" spans="1:11" s="3" customFormat="1" ht="15" customHeight="1">
      <c r="A844" s="24">
        <v>4</v>
      </c>
      <c r="B844" s="25" t="s">
        <v>27</v>
      </c>
      <c r="C844" s="206"/>
      <c r="D844" s="27">
        <v>115781</v>
      </c>
      <c r="E844" s="28">
        <f t="shared" si="110"/>
        <v>0</v>
      </c>
      <c r="F844" s="29">
        <v>0</v>
      </c>
      <c r="G844" s="30">
        <f t="shared" si="111"/>
        <v>0</v>
      </c>
      <c r="H844" s="31">
        <f t="shared" si="113"/>
        <v>107204.62962962962</v>
      </c>
      <c r="I844" s="31"/>
      <c r="J844" s="59">
        <f t="shared" si="112"/>
        <v>0</v>
      </c>
      <c r="K844" s="63"/>
    </row>
    <row r="845" spans="1:11" s="3" customFormat="1" ht="15" customHeight="1">
      <c r="A845" s="24">
        <v>5</v>
      </c>
      <c r="B845" s="121" t="s">
        <v>28</v>
      </c>
      <c r="C845" s="209">
        <v>7</v>
      </c>
      <c r="D845" s="33">
        <v>119943</v>
      </c>
      <c r="E845" s="123">
        <f t="shared" si="110"/>
        <v>839601</v>
      </c>
      <c r="F845" s="124">
        <v>0.25</v>
      </c>
      <c r="G845" s="125">
        <f t="shared" si="111"/>
        <v>629700.75</v>
      </c>
      <c r="H845" s="128">
        <f>D845/1.08*0.75</f>
        <v>83293.75</v>
      </c>
      <c r="I845" s="31"/>
      <c r="J845" s="59">
        <f t="shared" si="112"/>
        <v>583056.25</v>
      </c>
      <c r="K845" s="63"/>
    </row>
    <row r="846" spans="1:11" s="3" customFormat="1" ht="15" customHeight="1">
      <c r="A846" s="24">
        <v>6</v>
      </c>
      <c r="B846" s="25" t="s">
        <v>29</v>
      </c>
      <c r="C846" s="167"/>
      <c r="D846" s="27">
        <v>94810</v>
      </c>
      <c r="E846" s="28">
        <f t="shared" si="110"/>
        <v>0</v>
      </c>
      <c r="F846" s="29">
        <v>0</v>
      </c>
      <c r="G846" s="30">
        <f t="shared" si="111"/>
        <v>0</v>
      </c>
      <c r="H846" s="31">
        <f t="shared" ref="H846:H857" si="114">D846/1.08</f>
        <v>87787.037037037036</v>
      </c>
      <c r="I846" s="31"/>
      <c r="J846" s="59">
        <f t="shared" si="112"/>
        <v>0</v>
      </c>
      <c r="K846" s="63"/>
    </row>
    <row r="847" spans="1:11" s="3" customFormat="1" ht="15" customHeight="1">
      <c r="A847" s="24">
        <v>7</v>
      </c>
      <c r="B847" s="25" t="s">
        <v>30</v>
      </c>
      <c r="C847" s="207"/>
      <c r="D847" s="27">
        <v>141396</v>
      </c>
      <c r="E847" s="28">
        <f t="shared" si="110"/>
        <v>0</v>
      </c>
      <c r="F847" s="29">
        <v>0</v>
      </c>
      <c r="G847" s="30">
        <f t="shared" si="111"/>
        <v>0</v>
      </c>
      <c r="H847" s="31">
        <f t="shared" si="114"/>
        <v>130922.22222222222</v>
      </c>
      <c r="I847" s="31"/>
      <c r="J847" s="59">
        <f t="shared" si="112"/>
        <v>0</v>
      </c>
      <c r="K847" s="63"/>
    </row>
    <row r="848" spans="1:11" s="3" customFormat="1" ht="15" customHeight="1">
      <c r="A848" s="24">
        <v>8</v>
      </c>
      <c r="B848" s="25" t="s">
        <v>31</v>
      </c>
      <c r="C848" s="167"/>
      <c r="D848" s="27">
        <v>232931</v>
      </c>
      <c r="E848" s="28">
        <f t="shared" si="110"/>
        <v>0</v>
      </c>
      <c r="F848" s="29">
        <v>0</v>
      </c>
      <c r="G848" s="30">
        <f t="shared" si="111"/>
        <v>0</v>
      </c>
      <c r="H848" s="31">
        <f t="shared" si="114"/>
        <v>215676.85185185182</v>
      </c>
      <c r="I848" s="31"/>
      <c r="J848" s="59">
        <f t="shared" si="112"/>
        <v>0</v>
      </c>
      <c r="K848" s="63"/>
    </row>
    <row r="849" spans="1:11" s="3" customFormat="1" ht="15" customHeight="1">
      <c r="A849" s="24">
        <v>9</v>
      </c>
      <c r="B849" s="36" t="s">
        <v>32</v>
      </c>
      <c r="C849" s="167"/>
      <c r="D849" s="27">
        <v>101534</v>
      </c>
      <c r="E849" s="28">
        <f t="shared" si="110"/>
        <v>0</v>
      </c>
      <c r="F849" s="29">
        <v>0</v>
      </c>
      <c r="G849" s="30">
        <f t="shared" si="111"/>
        <v>0</v>
      </c>
      <c r="H849" s="31">
        <f t="shared" si="114"/>
        <v>94012.962962962964</v>
      </c>
      <c r="I849" s="31"/>
      <c r="J849" s="59">
        <f t="shared" si="112"/>
        <v>0</v>
      </c>
      <c r="K849" s="63"/>
    </row>
    <row r="850" spans="1:11" s="3" customFormat="1" ht="15" customHeight="1">
      <c r="A850" s="24">
        <v>10</v>
      </c>
      <c r="B850" s="36" t="s">
        <v>33</v>
      </c>
      <c r="C850" s="208"/>
      <c r="D850" s="33">
        <v>110148</v>
      </c>
      <c r="E850" s="28">
        <f t="shared" si="110"/>
        <v>0</v>
      </c>
      <c r="F850" s="29">
        <v>0</v>
      </c>
      <c r="G850" s="30">
        <f t="shared" si="111"/>
        <v>0</v>
      </c>
      <c r="H850" s="31">
        <f t="shared" si="114"/>
        <v>101988.88888888888</v>
      </c>
      <c r="I850" s="31"/>
      <c r="J850" s="59">
        <f t="shared" si="112"/>
        <v>0</v>
      </c>
      <c r="K850" s="63"/>
    </row>
    <row r="851" spans="1:11" s="3" customFormat="1" ht="15" customHeight="1">
      <c r="A851" s="24">
        <v>11</v>
      </c>
      <c r="B851" s="121" t="s">
        <v>34</v>
      </c>
      <c r="C851" s="209"/>
      <c r="D851" s="27">
        <v>54198</v>
      </c>
      <c r="E851" s="123">
        <f t="shared" si="110"/>
        <v>0</v>
      </c>
      <c r="F851" s="29">
        <v>0</v>
      </c>
      <c r="G851" s="125">
        <f t="shared" si="111"/>
        <v>0</v>
      </c>
      <c r="H851" s="31">
        <f t="shared" si="114"/>
        <v>50183.333333333328</v>
      </c>
      <c r="I851" s="128"/>
      <c r="J851" s="59">
        <f t="shared" si="112"/>
        <v>0</v>
      </c>
      <c r="K851" s="63"/>
    </row>
    <row r="852" spans="1:11" s="3" customFormat="1" ht="15" customHeight="1">
      <c r="A852" s="24">
        <v>12</v>
      </c>
      <c r="B852" s="25" t="s">
        <v>35</v>
      </c>
      <c r="C852" s="208"/>
      <c r="D852" s="27">
        <v>49680</v>
      </c>
      <c r="E852" s="28">
        <f t="shared" si="110"/>
        <v>0</v>
      </c>
      <c r="F852" s="29">
        <v>0</v>
      </c>
      <c r="G852" s="30">
        <f t="shared" si="111"/>
        <v>0</v>
      </c>
      <c r="H852" s="31">
        <f t="shared" si="114"/>
        <v>46000</v>
      </c>
      <c r="I852" s="31"/>
      <c r="J852" s="59">
        <f t="shared" si="112"/>
        <v>0</v>
      </c>
      <c r="K852" s="63"/>
    </row>
    <row r="853" spans="1:11" s="3" customFormat="1" ht="15" customHeight="1">
      <c r="A853" s="24">
        <v>13</v>
      </c>
      <c r="B853" s="25" t="s">
        <v>36</v>
      </c>
      <c r="C853" s="208"/>
      <c r="D853" s="38">
        <v>64152</v>
      </c>
      <c r="E853" s="28">
        <f t="shared" si="110"/>
        <v>0</v>
      </c>
      <c r="F853" s="29">
        <v>0</v>
      </c>
      <c r="G853" s="30">
        <f t="shared" si="111"/>
        <v>0</v>
      </c>
      <c r="H853" s="31">
        <f t="shared" si="114"/>
        <v>59399.999999999993</v>
      </c>
      <c r="I853" s="31"/>
      <c r="J853" s="59">
        <f t="shared" si="112"/>
        <v>0</v>
      </c>
      <c r="K853" s="63"/>
    </row>
    <row r="854" spans="1:11" s="3" customFormat="1" ht="15" customHeight="1">
      <c r="A854" s="24">
        <v>14</v>
      </c>
      <c r="B854" s="121" t="s">
        <v>37</v>
      </c>
      <c r="C854" s="209"/>
      <c r="D854" s="38">
        <v>65934</v>
      </c>
      <c r="E854" s="123">
        <f t="shared" si="110"/>
        <v>0</v>
      </c>
      <c r="F854" s="124">
        <v>0</v>
      </c>
      <c r="G854" s="125">
        <f t="shared" si="111"/>
        <v>0</v>
      </c>
      <c r="H854" s="31">
        <f t="shared" si="114"/>
        <v>61049.999999999993</v>
      </c>
      <c r="I854" s="128"/>
      <c r="J854" s="59">
        <f t="shared" si="112"/>
        <v>0</v>
      </c>
      <c r="K854" s="63"/>
    </row>
    <row r="855" spans="1:11" s="3" customFormat="1" ht="15" customHeight="1">
      <c r="A855" s="24">
        <v>15</v>
      </c>
      <c r="B855" s="25" t="s">
        <v>38</v>
      </c>
      <c r="C855" s="208"/>
      <c r="D855" s="38">
        <v>76626</v>
      </c>
      <c r="E855" s="28">
        <f t="shared" si="110"/>
        <v>0</v>
      </c>
      <c r="F855" s="29">
        <v>0</v>
      </c>
      <c r="G855" s="30">
        <f t="shared" si="111"/>
        <v>0</v>
      </c>
      <c r="H855" s="31">
        <f t="shared" si="114"/>
        <v>70950</v>
      </c>
      <c r="I855" s="31"/>
      <c r="J855" s="59">
        <f t="shared" si="112"/>
        <v>0</v>
      </c>
      <c r="K855" s="63"/>
    </row>
    <row r="856" spans="1:11" s="3" customFormat="1" ht="15" customHeight="1">
      <c r="A856" s="24">
        <v>16</v>
      </c>
      <c r="B856" s="25" t="s">
        <v>39</v>
      </c>
      <c r="C856" s="208">
        <v>5</v>
      </c>
      <c r="D856" s="38">
        <v>80190</v>
      </c>
      <c r="E856" s="28">
        <f t="shared" si="110"/>
        <v>400950</v>
      </c>
      <c r="F856" s="29">
        <v>0</v>
      </c>
      <c r="G856" s="30">
        <f t="shared" si="111"/>
        <v>400950</v>
      </c>
      <c r="H856" s="31">
        <f t="shared" si="114"/>
        <v>74250</v>
      </c>
      <c r="I856" s="31"/>
      <c r="J856" s="59">
        <f t="shared" si="112"/>
        <v>371250</v>
      </c>
      <c r="K856" s="63"/>
    </row>
    <row r="857" spans="1:11" s="3" customFormat="1" ht="15" customHeight="1">
      <c r="A857" s="24">
        <v>17</v>
      </c>
      <c r="B857" s="25" t="s">
        <v>40</v>
      </c>
      <c r="C857" s="208"/>
      <c r="D857" s="38">
        <v>113832</v>
      </c>
      <c r="E857" s="28">
        <f t="shared" si="110"/>
        <v>0</v>
      </c>
      <c r="F857" s="29">
        <v>0</v>
      </c>
      <c r="G857" s="30">
        <f t="shared" si="111"/>
        <v>0</v>
      </c>
      <c r="H857" s="31">
        <f t="shared" si="114"/>
        <v>105400</v>
      </c>
      <c r="I857" s="31"/>
      <c r="J857" s="59">
        <f t="shared" si="112"/>
        <v>0</v>
      </c>
      <c r="K857" s="63"/>
    </row>
    <row r="858" spans="1:11" s="3" customFormat="1" ht="15" customHeight="1">
      <c r="A858" s="24">
        <v>18</v>
      </c>
      <c r="B858" s="121" t="s">
        <v>41</v>
      </c>
      <c r="C858" s="209"/>
      <c r="D858" s="39">
        <v>98010</v>
      </c>
      <c r="E858" s="123">
        <f t="shared" si="110"/>
        <v>0</v>
      </c>
      <c r="F858" s="124">
        <v>0.23</v>
      </c>
      <c r="G858" s="125">
        <f t="shared" si="111"/>
        <v>0</v>
      </c>
      <c r="H858" s="128">
        <f>D858/1.08*0.77</f>
        <v>69877.5</v>
      </c>
      <c r="I858" s="128"/>
      <c r="J858" s="59">
        <f t="shared" si="112"/>
        <v>0</v>
      </c>
      <c r="K858" s="63"/>
    </row>
    <row r="859" spans="1:11" s="4" customFormat="1" ht="15" customHeight="1">
      <c r="A859" s="40"/>
      <c r="B859" s="41" t="s">
        <v>42</v>
      </c>
      <c r="C859" s="210">
        <f>SUM(C841:C858)</f>
        <v>17</v>
      </c>
      <c r="D859" s="39">
        <v>205306</v>
      </c>
      <c r="E859" s="43">
        <f>SUM(E841:E858)</f>
        <v>1637076</v>
      </c>
      <c r="F859" s="43"/>
      <c r="G859" s="44">
        <f>SUM(G841:G858)</f>
        <v>1427175.75</v>
      </c>
      <c r="H859" s="45"/>
      <c r="I859" s="45"/>
      <c r="J859" s="64">
        <f>SUM(J841:J858)</f>
        <v>1321459.0277777778</v>
      </c>
    </row>
    <row r="860" spans="1:11" s="5" customFormat="1" ht="30" customHeight="1">
      <c r="A860" s="46"/>
      <c r="B860" s="47"/>
      <c r="C860" s="211"/>
      <c r="D860" s="39">
        <v>335661</v>
      </c>
      <c r="E860" s="49"/>
      <c r="F860" s="49"/>
      <c r="G860" s="50"/>
      <c r="J860" s="75">
        <f>J859*0.08</f>
        <v>105716.72222222222</v>
      </c>
    </row>
    <row r="861" spans="1:11" s="6" customFormat="1" ht="15" customHeight="1">
      <c r="A861" s="283" t="s">
        <v>43</v>
      </c>
      <c r="B861" s="283"/>
      <c r="C861" s="284" t="s">
        <v>44</v>
      </c>
      <c r="D861" s="284"/>
      <c r="E861" s="54"/>
      <c r="F861" s="54"/>
      <c r="G861" s="55" t="s">
        <v>45</v>
      </c>
      <c r="J861" s="76">
        <f>SUM(J859:J860)</f>
        <v>1427175.75</v>
      </c>
    </row>
    <row r="863" spans="1:11">
      <c r="B863" s="131" t="s">
        <v>165</v>
      </c>
      <c r="C863" s="131" t="s">
        <v>166</v>
      </c>
      <c r="D863" s="131"/>
      <c r="E863" s="131" t="s">
        <v>167</v>
      </c>
    </row>
    <row r="864" spans="1:11" ht="18.75">
      <c r="B864" s="212" t="s">
        <v>168</v>
      </c>
      <c r="C864" s="213" t="s">
        <v>166</v>
      </c>
      <c r="D864" s="214"/>
      <c r="E864" s="214"/>
      <c r="F864" s="214"/>
      <c r="G864" s="212" t="s">
        <v>167</v>
      </c>
    </row>
    <row r="868" spans="1:11" s="1" customFormat="1" ht="15" customHeight="1">
      <c r="A868" s="279" t="s">
        <v>0</v>
      </c>
      <c r="B868" s="279"/>
      <c r="C868" s="279"/>
      <c r="D868" s="279"/>
      <c r="E868" s="279"/>
      <c r="F868" s="279"/>
      <c r="G868" s="279"/>
      <c r="J868" s="71"/>
    </row>
    <row r="869" spans="1:11" s="1" customFormat="1" ht="15" customHeight="1">
      <c r="A869" s="279" t="s">
        <v>1</v>
      </c>
      <c r="B869" s="279"/>
      <c r="C869" s="279"/>
      <c r="D869" s="279"/>
      <c r="E869" s="279"/>
      <c r="F869" s="279"/>
      <c r="G869" s="279"/>
      <c r="J869" s="71"/>
    </row>
    <row r="870" spans="1:11" s="1" customFormat="1" ht="15" customHeight="1">
      <c r="A870" s="279" t="s">
        <v>2</v>
      </c>
      <c r="B870" s="279"/>
      <c r="C870" s="279"/>
      <c r="D870" s="279"/>
      <c r="E870" s="279"/>
      <c r="F870" s="279"/>
      <c r="G870" s="279"/>
      <c r="J870" s="71"/>
    </row>
    <row r="871" spans="1:11" s="1" customFormat="1" ht="15" customHeight="1">
      <c r="A871" s="279" t="s">
        <v>4</v>
      </c>
      <c r="B871" s="279"/>
      <c r="C871" s="279"/>
      <c r="D871" s="279"/>
      <c r="E871" s="279"/>
      <c r="F871" s="279"/>
      <c r="G871" s="279"/>
      <c r="J871" s="71"/>
    </row>
    <row r="872" spans="1:11" s="1" customFormat="1" ht="15" customHeight="1">
      <c r="A872" s="280" t="s">
        <v>6</v>
      </c>
      <c r="B872" s="280"/>
      <c r="C872" s="280"/>
      <c r="D872" s="280"/>
      <c r="E872" s="280"/>
      <c r="F872" s="280"/>
      <c r="G872" s="280"/>
      <c r="J872" s="71"/>
    </row>
    <row r="873" spans="1:11" s="2" customFormat="1" ht="15" customHeight="1">
      <c r="A873" s="9"/>
      <c r="B873" s="9"/>
      <c r="C873" s="281" t="s">
        <v>197</v>
      </c>
      <c r="D873" s="281"/>
      <c r="E873" s="281"/>
      <c r="F873" s="281"/>
      <c r="G873" s="281"/>
      <c r="J873" s="72"/>
    </row>
    <row r="874" spans="1:11" s="1" customFormat="1" ht="15" customHeight="1">
      <c r="A874" s="11" t="s">
        <v>8</v>
      </c>
      <c r="B874" s="12"/>
      <c r="C874" s="202"/>
      <c r="D874" s="286"/>
      <c r="E874" s="286"/>
      <c r="F874" s="286"/>
      <c r="G874" s="286"/>
      <c r="H874" s="68"/>
      <c r="I874" s="68"/>
      <c r="J874" s="71"/>
    </row>
    <row r="875" spans="1:11" s="1" customFormat="1" ht="15" customHeight="1">
      <c r="A875" s="11" t="s">
        <v>9</v>
      </c>
      <c r="B875" s="286" t="s">
        <v>201</v>
      </c>
      <c r="C875" s="286"/>
      <c r="D875" s="286"/>
      <c r="E875" s="286"/>
      <c r="F875" s="11"/>
      <c r="G875" s="16"/>
      <c r="H875" s="11"/>
      <c r="I875" s="11"/>
      <c r="J875" s="80"/>
      <c r="K875" s="74"/>
    </row>
    <row r="876" spans="1:11" s="1" customFormat="1" ht="21" customHeight="1">
      <c r="A876" s="11" t="s">
        <v>11</v>
      </c>
      <c r="B876" s="219"/>
      <c r="C876" s="220"/>
      <c r="D876" s="220"/>
      <c r="E876" s="220"/>
      <c r="F876" s="18"/>
      <c r="G876" s="19"/>
      <c r="H876" s="69"/>
      <c r="I876" s="69"/>
      <c r="J876" s="73"/>
    </row>
    <row r="877" spans="1:11" s="1" customFormat="1" ht="15" customHeight="1">
      <c r="A877" s="190" t="s">
        <v>14</v>
      </c>
      <c r="B877" s="190" t="s">
        <v>16</v>
      </c>
      <c r="C877" s="203" t="s">
        <v>17</v>
      </c>
      <c r="D877" s="191" t="s">
        <v>18</v>
      </c>
      <c r="E877" s="192" t="s">
        <v>19</v>
      </c>
      <c r="F877" s="192" t="s">
        <v>20</v>
      </c>
      <c r="G877" s="190" t="s">
        <v>21</v>
      </c>
      <c r="J877" s="71"/>
    </row>
    <row r="878" spans="1:11" s="3" customFormat="1" ht="15" customHeight="1">
      <c r="A878" s="24">
        <v>1</v>
      </c>
      <c r="B878" s="25" t="s">
        <v>23</v>
      </c>
      <c r="C878" s="167">
        <v>6</v>
      </c>
      <c r="D878" s="27">
        <v>79305</v>
      </c>
      <c r="E878" s="28">
        <f t="shared" ref="E878:E895" si="115">D878*C878</f>
        <v>475830</v>
      </c>
      <c r="F878" s="29">
        <v>0</v>
      </c>
      <c r="G878" s="30">
        <f t="shared" ref="G878:G895" si="116">E878-E878*F878</f>
        <v>475830</v>
      </c>
      <c r="H878" s="31">
        <f>D878/1.08</f>
        <v>73430.555555555547</v>
      </c>
      <c r="I878" s="31"/>
      <c r="J878" s="59">
        <f t="shared" ref="J878:J895" si="117">H878*C878</f>
        <v>440583.33333333326</v>
      </c>
      <c r="K878" s="63"/>
    </row>
    <row r="879" spans="1:11" s="3" customFormat="1" ht="15" customHeight="1">
      <c r="A879" s="24">
        <v>2</v>
      </c>
      <c r="B879" s="25" t="s">
        <v>25</v>
      </c>
      <c r="C879" s="204">
        <v>4</v>
      </c>
      <c r="D879" s="27">
        <v>128591</v>
      </c>
      <c r="E879" s="28">
        <f t="shared" si="115"/>
        <v>514364</v>
      </c>
      <c r="F879" s="29">
        <v>0</v>
      </c>
      <c r="G879" s="30">
        <f t="shared" si="116"/>
        <v>514364</v>
      </c>
      <c r="H879" s="31">
        <f t="shared" ref="H879:H881" si="118">D879/1.08</f>
        <v>119065.74074074073</v>
      </c>
      <c r="I879" s="31"/>
      <c r="J879" s="59">
        <f t="shared" si="117"/>
        <v>476262.96296296292</v>
      </c>
      <c r="K879" s="63"/>
    </row>
    <row r="880" spans="1:11" s="3" customFormat="1" ht="15" customHeight="1">
      <c r="A880" s="24">
        <v>3</v>
      </c>
      <c r="B880" s="25" t="s">
        <v>26</v>
      </c>
      <c r="C880" s="205"/>
      <c r="D880" s="27">
        <v>60043</v>
      </c>
      <c r="E880" s="28">
        <f t="shared" si="115"/>
        <v>0</v>
      </c>
      <c r="F880" s="29">
        <v>0</v>
      </c>
      <c r="G880" s="30">
        <f t="shared" si="116"/>
        <v>0</v>
      </c>
      <c r="H880" s="31">
        <f t="shared" si="118"/>
        <v>55595.370370370365</v>
      </c>
      <c r="I880" s="31"/>
      <c r="J880" s="59">
        <f t="shared" si="117"/>
        <v>0</v>
      </c>
      <c r="K880" s="63"/>
    </row>
    <row r="881" spans="1:11" s="3" customFormat="1" ht="15" customHeight="1">
      <c r="A881" s="24">
        <v>4</v>
      </c>
      <c r="B881" s="25" t="s">
        <v>27</v>
      </c>
      <c r="C881" s="206"/>
      <c r="D881" s="27">
        <v>115781</v>
      </c>
      <c r="E881" s="28">
        <f t="shared" si="115"/>
        <v>0</v>
      </c>
      <c r="F881" s="29">
        <v>0</v>
      </c>
      <c r="G881" s="30">
        <f t="shared" si="116"/>
        <v>0</v>
      </c>
      <c r="H881" s="31">
        <f t="shared" si="118"/>
        <v>107204.62962962962</v>
      </c>
      <c r="I881" s="31"/>
      <c r="J881" s="59">
        <f t="shared" si="117"/>
        <v>0</v>
      </c>
      <c r="K881" s="63"/>
    </row>
    <row r="882" spans="1:11" s="3" customFormat="1" ht="15" customHeight="1">
      <c r="A882" s="24">
        <v>5</v>
      </c>
      <c r="B882" s="121" t="s">
        <v>28</v>
      </c>
      <c r="C882" s="209"/>
      <c r="D882" s="33">
        <v>119943</v>
      </c>
      <c r="E882" s="123">
        <f t="shared" si="115"/>
        <v>0</v>
      </c>
      <c r="F882" s="124">
        <v>0.25</v>
      </c>
      <c r="G882" s="125">
        <f t="shared" si="116"/>
        <v>0</v>
      </c>
      <c r="H882" s="128">
        <f>D882/1.08*0.75</f>
        <v>83293.75</v>
      </c>
      <c r="I882" s="31"/>
      <c r="J882" s="59">
        <f t="shared" si="117"/>
        <v>0</v>
      </c>
      <c r="K882" s="63"/>
    </row>
    <row r="883" spans="1:11" s="3" customFormat="1" ht="15" customHeight="1">
      <c r="A883" s="24">
        <v>6</v>
      </c>
      <c r="B883" s="25" t="s">
        <v>29</v>
      </c>
      <c r="C883" s="167"/>
      <c r="D883" s="27">
        <v>94810</v>
      </c>
      <c r="E883" s="28">
        <f t="shared" si="115"/>
        <v>0</v>
      </c>
      <c r="F883" s="29">
        <v>0</v>
      </c>
      <c r="G883" s="30">
        <f t="shared" si="116"/>
        <v>0</v>
      </c>
      <c r="H883" s="31">
        <f t="shared" ref="H883:H894" si="119">D883/1.08</f>
        <v>87787.037037037036</v>
      </c>
      <c r="I883" s="31"/>
      <c r="J883" s="59">
        <f t="shared" si="117"/>
        <v>0</v>
      </c>
      <c r="K883" s="63"/>
    </row>
    <row r="884" spans="1:11" s="3" customFormat="1" ht="15" customHeight="1">
      <c r="A884" s="24">
        <v>7</v>
      </c>
      <c r="B884" s="25" t="s">
        <v>30</v>
      </c>
      <c r="C884" s="207"/>
      <c r="D884" s="27">
        <v>141396</v>
      </c>
      <c r="E884" s="28">
        <f t="shared" si="115"/>
        <v>0</v>
      </c>
      <c r="F884" s="29">
        <v>0</v>
      </c>
      <c r="G884" s="30">
        <f t="shared" si="116"/>
        <v>0</v>
      </c>
      <c r="H884" s="31">
        <f t="shared" si="119"/>
        <v>130922.22222222222</v>
      </c>
      <c r="I884" s="31"/>
      <c r="J884" s="59">
        <f t="shared" si="117"/>
        <v>0</v>
      </c>
      <c r="K884" s="63"/>
    </row>
    <row r="885" spans="1:11" s="3" customFormat="1" ht="15" customHeight="1">
      <c r="A885" s="24">
        <v>8</v>
      </c>
      <c r="B885" s="25" t="s">
        <v>31</v>
      </c>
      <c r="C885" s="167"/>
      <c r="D885" s="27">
        <v>232931</v>
      </c>
      <c r="E885" s="28">
        <f t="shared" si="115"/>
        <v>0</v>
      </c>
      <c r="F885" s="29">
        <v>0</v>
      </c>
      <c r="G885" s="30">
        <f t="shared" si="116"/>
        <v>0</v>
      </c>
      <c r="H885" s="31">
        <f t="shared" si="119"/>
        <v>215676.85185185182</v>
      </c>
      <c r="I885" s="31"/>
      <c r="J885" s="59">
        <f t="shared" si="117"/>
        <v>0</v>
      </c>
      <c r="K885" s="63"/>
    </row>
    <row r="886" spans="1:11" s="3" customFormat="1" ht="15" customHeight="1">
      <c r="A886" s="24">
        <v>9</v>
      </c>
      <c r="B886" s="36" t="s">
        <v>32</v>
      </c>
      <c r="C886" s="167"/>
      <c r="D886" s="27">
        <v>101534</v>
      </c>
      <c r="E886" s="28">
        <f t="shared" si="115"/>
        <v>0</v>
      </c>
      <c r="F886" s="29">
        <v>0</v>
      </c>
      <c r="G886" s="30">
        <f t="shared" si="116"/>
        <v>0</v>
      </c>
      <c r="H886" s="31">
        <f t="shared" si="119"/>
        <v>94012.962962962964</v>
      </c>
      <c r="I886" s="31"/>
      <c r="J886" s="59">
        <f t="shared" si="117"/>
        <v>0</v>
      </c>
      <c r="K886" s="63"/>
    </row>
    <row r="887" spans="1:11" s="3" customFormat="1" ht="15" customHeight="1">
      <c r="A887" s="24">
        <v>10</v>
      </c>
      <c r="B887" s="36" t="s">
        <v>33</v>
      </c>
      <c r="C887" s="208"/>
      <c r="D887" s="33">
        <v>110148</v>
      </c>
      <c r="E887" s="28">
        <f t="shared" si="115"/>
        <v>0</v>
      </c>
      <c r="F887" s="29">
        <v>0</v>
      </c>
      <c r="G887" s="30">
        <f t="shared" si="116"/>
        <v>0</v>
      </c>
      <c r="H887" s="31">
        <f t="shared" si="119"/>
        <v>101988.88888888888</v>
      </c>
      <c r="I887" s="31"/>
      <c r="J887" s="59">
        <f t="shared" si="117"/>
        <v>0</v>
      </c>
      <c r="K887" s="63"/>
    </row>
    <row r="888" spans="1:11" s="3" customFormat="1" ht="15" customHeight="1">
      <c r="A888" s="24">
        <v>11</v>
      </c>
      <c r="B888" s="121" t="s">
        <v>34</v>
      </c>
      <c r="C888" s="209">
        <v>5</v>
      </c>
      <c r="D888" s="27">
        <v>54198</v>
      </c>
      <c r="E888" s="123">
        <f t="shared" si="115"/>
        <v>270990</v>
      </c>
      <c r="F888" s="29">
        <v>0</v>
      </c>
      <c r="G888" s="125">
        <f t="shared" si="116"/>
        <v>270990</v>
      </c>
      <c r="H888" s="31">
        <f t="shared" si="119"/>
        <v>50183.333333333328</v>
      </c>
      <c r="I888" s="128"/>
      <c r="J888" s="59">
        <f t="shared" si="117"/>
        <v>250916.66666666663</v>
      </c>
      <c r="K888" s="63"/>
    </row>
    <row r="889" spans="1:11" s="3" customFormat="1" ht="15" customHeight="1">
      <c r="A889" s="24">
        <v>12</v>
      </c>
      <c r="B889" s="25" t="s">
        <v>35</v>
      </c>
      <c r="C889" s="208">
        <v>4</v>
      </c>
      <c r="D889" s="27">
        <v>49680</v>
      </c>
      <c r="E889" s="28">
        <f t="shared" si="115"/>
        <v>198720</v>
      </c>
      <c r="F889" s="29">
        <v>0</v>
      </c>
      <c r="G889" s="30">
        <f t="shared" si="116"/>
        <v>198720</v>
      </c>
      <c r="H889" s="31">
        <f t="shared" si="119"/>
        <v>46000</v>
      </c>
      <c r="I889" s="31"/>
      <c r="J889" s="59">
        <f t="shared" si="117"/>
        <v>184000</v>
      </c>
      <c r="K889" s="63"/>
    </row>
    <row r="890" spans="1:11" s="3" customFormat="1" ht="15" customHeight="1">
      <c r="A890" s="24">
        <v>13</v>
      </c>
      <c r="B890" s="25" t="s">
        <v>36</v>
      </c>
      <c r="C890" s="208">
        <v>4</v>
      </c>
      <c r="D890" s="38">
        <v>64152</v>
      </c>
      <c r="E890" s="28">
        <f t="shared" si="115"/>
        <v>256608</v>
      </c>
      <c r="F890" s="29">
        <v>0</v>
      </c>
      <c r="G890" s="30">
        <f t="shared" si="116"/>
        <v>256608</v>
      </c>
      <c r="H890" s="31">
        <f t="shared" si="119"/>
        <v>59399.999999999993</v>
      </c>
      <c r="I890" s="31"/>
      <c r="J890" s="59">
        <f t="shared" si="117"/>
        <v>237599.99999999997</v>
      </c>
      <c r="K890" s="63"/>
    </row>
    <row r="891" spans="1:11" s="3" customFormat="1" ht="15" customHeight="1">
      <c r="A891" s="24">
        <v>14</v>
      </c>
      <c r="B891" s="121" t="s">
        <v>37</v>
      </c>
      <c r="C891" s="209">
        <v>3</v>
      </c>
      <c r="D891" s="38">
        <v>65934</v>
      </c>
      <c r="E891" s="123">
        <f t="shared" si="115"/>
        <v>197802</v>
      </c>
      <c r="F891" s="124">
        <v>0</v>
      </c>
      <c r="G891" s="125">
        <f t="shared" si="116"/>
        <v>197802</v>
      </c>
      <c r="H891" s="31">
        <f t="shared" si="119"/>
        <v>61049.999999999993</v>
      </c>
      <c r="I891" s="128"/>
      <c r="J891" s="59">
        <f t="shared" si="117"/>
        <v>183149.99999999997</v>
      </c>
      <c r="K891" s="63"/>
    </row>
    <row r="892" spans="1:11" s="3" customFormat="1" ht="15" customHeight="1">
      <c r="A892" s="24">
        <v>15</v>
      </c>
      <c r="B892" s="25" t="s">
        <v>38</v>
      </c>
      <c r="C892" s="208"/>
      <c r="D892" s="38">
        <v>76626</v>
      </c>
      <c r="E892" s="28">
        <f t="shared" si="115"/>
        <v>0</v>
      </c>
      <c r="F892" s="29">
        <v>0</v>
      </c>
      <c r="G892" s="30">
        <f t="shared" si="116"/>
        <v>0</v>
      </c>
      <c r="H892" s="31">
        <f t="shared" si="119"/>
        <v>70950</v>
      </c>
      <c r="I892" s="31"/>
      <c r="J892" s="59">
        <f t="shared" si="117"/>
        <v>0</v>
      </c>
      <c r="K892" s="63"/>
    </row>
    <row r="893" spans="1:11" s="3" customFormat="1" ht="15" customHeight="1">
      <c r="A893" s="24">
        <v>16</v>
      </c>
      <c r="B893" s="25" t="s">
        <v>39</v>
      </c>
      <c r="C893" s="208"/>
      <c r="D893" s="38">
        <v>80190</v>
      </c>
      <c r="E893" s="28">
        <f t="shared" si="115"/>
        <v>0</v>
      </c>
      <c r="F893" s="29">
        <v>0</v>
      </c>
      <c r="G893" s="30">
        <f t="shared" si="116"/>
        <v>0</v>
      </c>
      <c r="H893" s="31">
        <f t="shared" si="119"/>
        <v>74250</v>
      </c>
      <c r="I893" s="31"/>
      <c r="J893" s="59">
        <f t="shared" si="117"/>
        <v>0</v>
      </c>
      <c r="K893" s="63"/>
    </row>
    <row r="894" spans="1:11" s="3" customFormat="1" ht="15" customHeight="1">
      <c r="A894" s="24">
        <v>17</v>
      </c>
      <c r="B894" s="25" t="s">
        <v>40</v>
      </c>
      <c r="C894" s="208"/>
      <c r="D894" s="38">
        <v>113832</v>
      </c>
      <c r="E894" s="28">
        <f t="shared" si="115"/>
        <v>0</v>
      </c>
      <c r="F894" s="29">
        <v>0</v>
      </c>
      <c r="G894" s="30">
        <f t="shared" si="116"/>
        <v>0</v>
      </c>
      <c r="H894" s="31">
        <f t="shared" si="119"/>
        <v>105400</v>
      </c>
      <c r="I894" s="31"/>
      <c r="J894" s="59">
        <f t="shared" si="117"/>
        <v>0</v>
      </c>
      <c r="K894" s="63"/>
    </row>
    <row r="895" spans="1:11" s="3" customFormat="1" ht="15" customHeight="1">
      <c r="A895" s="24">
        <v>18</v>
      </c>
      <c r="B895" s="121" t="s">
        <v>41</v>
      </c>
      <c r="C895" s="209"/>
      <c r="D895" s="39">
        <v>98010</v>
      </c>
      <c r="E895" s="123">
        <f t="shared" si="115"/>
        <v>0</v>
      </c>
      <c r="F895" s="124">
        <v>0.23</v>
      </c>
      <c r="G895" s="125">
        <f t="shared" si="116"/>
        <v>0</v>
      </c>
      <c r="H895" s="128">
        <f>D895/1.08*0.77</f>
        <v>69877.5</v>
      </c>
      <c r="I895" s="128"/>
      <c r="J895" s="59">
        <f t="shared" si="117"/>
        <v>0</v>
      </c>
      <c r="K895" s="63"/>
    </row>
    <row r="896" spans="1:11" s="4" customFormat="1" ht="15" customHeight="1">
      <c r="A896" s="40"/>
      <c r="B896" s="41" t="s">
        <v>42</v>
      </c>
      <c r="C896" s="210">
        <f>SUM(C878:C895)</f>
        <v>26</v>
      </c>
      <c r="D896" s="39">
        <v>205306</v>
      </c>
      <c r="E896" s="43">
        <f>SUM(E878:E895)</f>
        <v>1914314</v>
      </c>
      <c r="F896" s="43"/>
      <c r="G896" s="44">
        <f>SUM(G878:G895)</f>
        <v>1914314</v>
      </c>
      <c r="H896" s="45"/>
      <c r="I896" s="45"/>
      <c r="J896" s="64">
        <f>SUM(J878:J895)</f>
        <v>1772512.9629629627</v>
      </c>
    </row>
    <row r="897" spans="1:11" s="5" customFormat="1" ht="30" customHeight="1">
      <c r="A897" s="46"/>
      <c r="B897" s="47"/>
      <c r="C897" s="211"/>
      <c r="D897" s="39">
        <v>335661</v>
      </c>
      <c r="E897" s="49"/>
      <c r="F897" s="49"/>
      <c r="G897" s="50"/>
      <c r="J897" s="75">
        <f>J896*0.08</f>
        <v>141801.03703703702</v>
      </c>
    </row>
    <row r="898" spans="1:11" s="6" customFormat="1" ht="15" customHeight="1">
      <c r="A898" s="283" t="s">
        <v>43</v>
      </c>
      <c r="B898" s="283"/>
      <c r="C898" s="284" t="s">
        <v>44</v>
      </c>
      <c r="D898" s="284"/>
      <c r="E898" s="54"/>
      <c r="F898" s="54"/>
      <c r="G898" s="55" t="s">
        <v>45</v>
      </c>
      <c r="J898" s="76">
        <f>SUM(J896:J897)</f>
        <v>1914313.9999999998</v>
      </c>
    </row>
    <row r="900" spans="1:11">
      <c r="B900" s="131" t="s">
        <v>165</v>
      </c>
      <c r="C900" s="131" t="s">
        <v>166</v>
      </c>
      <c r="D900" s="131"/>
      <c r="E900" s="131" t="s">
        <v>167</v>
      </c>
    </row>
    <row r="901" spans="1:11" ht="18.75">
      <c r="B901" s="212" t="s">
        <v>168</v>
      </c>
      <c r="C901" s="213" t="s">
        <v>166</v>
      </c>
      <c r="D901" s="214"/>
      <c r="E901" s="214"/>
    </row>
    <row r="905" spans="1:11" s="1" customFormat="1" ht="15" customHeight="1">
      <c r="A905" s="279" t="s">
        <v>0</v>
      </c>
      <c r="B905" s="279"/>
      <c r="C905" s="279"/>
      <c r="D905" s="279"/>
      <c r="E905" s="279"/>
      <c r="F905" s="279"/>
      <c r="G905" s="279"/>
      <c r="J905" s="71"/>
    </row>
    <row r="906" spans="1:11" s="1" customFormat="1" ht="15" customHeight="1">
      <c r="A906" s="279" t="s">
        <v>1</v>
      </c>
      <c r="B906" s="279"/>
      <c r="C906" s="279"/>
      <c r="D906" s="279"/>
      <c r="E906" s="279"/>
      <c r="F906" s="279"/>
      <c r="G906" s="279"/>
      <c r="J906" s="71"/>
    </row>
    <row r="907" spans="1:11" s="1" customFormat="1" ht="15" customHeight="1">
      <c r="A907" s="279" t="s">
        <v>2</v>
      </c>
      <c r="B907" s="279"/>
      <c r="C907" s="279"/>
      <c r="D907" s="279"/>
      <c r="E907" s="279"/>
      <c r="F907" s="279"/>
      <c r="G907" s="279"/>
      <c r="J907" s="71"/>
    </row>
    <row r="908" spans="1:11" s="1" customFormat="1" ht="15" customHeight="1">
      <c r="A908" s="279" t="s">
        <v>4</v>
      </c>
      <c r="B908" s="279"/>
      <c r="C908" s="279"/>
      <c r="D908" s="279"/>
      <c r="E908" s="279"/>
      <c r="F908" s="279"/>
      <c r="G908" s="279"/>
      <c r="J908" s="71"/>
    </row>
    <row r="909" spans="1:11" s="1" customFormat="1" ht="15" customHeight="1">
      <c r="A909" s="280" t="s">
        <v>6</v>
      </c>
      <c r="B909" s="280"/>
      <c r="C909" s="280"/>
      <c r="D909" s="280"/>
      <c r="E909" s="280"/>
      <c r="F909" s="280"/>
      <c r="G909" s="280"/>
      <c r="J909" s="71"/>
    </row>
    <row r="910" spans="1:11" s="2" customFormat="1" ht="15" customHeight="1">
      <c r="A910" s="9"/>
      <c r="B910" s="9"/>
      <c r="C910" s="281" t="s">
        <v>197</v>
      </c>
      <c r="D910" s="281"/>
      <c r="E910" s="281"/>
      <c r="F910" s="281"/>
      <c r="G910" s="281"/>
      <c r="J910" s="72"/>
    </row>
    <row r="911" spans="1:11" s="1" customFormat="1" ht="15" customHeight="1">
      <c r="A911" s="11" t="s">
        <v>8</v>
      </c>
      <c r="B911" s="12"/>
      <c r="C911" s="202"/>
      <c r="D911" s="286"/>
      <c r="E911" s="286"/>
      <c r="F911" s="286"/>
      <c r="G911" s="286"/>
      <c r="H911" s="68"/>
      <c r="I911" s="68"/>
      <c r="J911" s="71"/>
    </row>
    <row r="912" spans="1:11" s="1" customFormat="1" ht="15" customHeight="1">
      <c r="A912" s="11" t="s">
        <v>9</v>
      </c>
      <c r="B912" s="286" t="s">
        <v>202</v>
      </c>
      <c r="C912" s="286"/>
      <c r="D912" s="286"/>
      <c r="E912" s="286"/>
      <c r="F912" s="11"/>
      <c r="G912" s="16"/>
      <c r="H912" s="11"/>
      <c r="I912" s="11"/>
      <c r="J912" s="80"/>
      <c r="K912" s="74"/>
    </row>
    <row r="913" spans="1:11" s="1" customFormat="1" ht="21" customHeight="1">
      <c r="A913" s="11" t="s">
        <v>11</v>
      </c>
      <c r="B913" s="219"/>
      <c r="C913" s="220"/>
      <c r="D913" s="220"/>
      <c r="E913" s="220"/>
      <c r="F913" s="18"/>
      <c r="G913" s="19"/>
      <c r="H913" s="69"/>
      <c r="I913" s="69"/>
      <c r="J913" s="73"/>
    </row>
    <row r="914" spans="1:11" s="1" customFormat="1" ht="15" customHeight="1">
      <c r="A914" s="190" t="s">
        <v>14</v>
      </c>
      <c r="B914" s="190" t="s">
        <v>16</v>
      </c>
      <c r="C914" s="203" t="s">
        <v>17</v>
      </c>
      <c r="D914" s="191" t="s">
        <v>18</v>
      </c>
      <c r="E914" s="192" t="s">
        <v>19</v>
      </c>
      <c r="F914" s="192" t="s">
        <v>20</v>
      </c>
      <c r="G914" s="190" t="s">
        <v>21</v>
      </c>
      <c r="J914" s="71"/>
    </row>
    <row r="915" spans="1:11" s="3" customFormat="1" ht="15" customHeight="1">
      <c r="A915" s="24">
        <v>1</v>
      </c>
      <c r="B915" s="25" t="s">
        <v>23</v>
      </c>
      <c r="C915" s="167">
        <v>15</v>
      </c>
      <c r="D915" s="27">
        <v>79305</v>
      </c>
      <c r="E915" s="28">
        <f t="shared" ref="E915:E932" si="120">D915*C915</f>
        <v>1189575</v>
      </c>
      <c r="F915" s="29">
        <v>0</v>
      </c>
      <c r="G915" s="30">
        <f t="shared" ref="G915:G932" si="121">E915-E915*F915</f>
        <v>1189575</v>
      </c>
      <c r="H915" s="31">
        <f>D915/1.08</f>
        <v>73430.555555555547</v>
      </c>
      <c r="I915" s="31"/>
      <c r="J915" s="59">
        <f t="shared" ref="J915:J932" si="122">H915*C915</f>
        <v>1101458.3333333333</v>
      </c>
      <c r="K915" s="63"/>
    </row>
    <row r="916" spans="1:11" s="3" customFormat="1" ht="15" customHeight="1">
      <c r="A916" s="24">
        <v>2</v>
      </c>
      <c r="B916" s="25" t="s">
        <v>25</v>
      </c>
      <c r="C916" s="204">
        <v>10</v>
      </c>
      <c r="D916" s="27">
        <v>128591</v>
      </c>
      <c r="E916" s="28">
        <f t="shared" si="120"/>
        <v>1285910</v>
      </c>
      <c r="F916" s="29">
        <v>0</v>
      </c>
      <c r="G916" s="30">
        <f t="shared" si="121"/>
        <v>1285910</v>
      </c>
      <c r="H916" s="31">
        <f t="shared" ref="H916:H918" si="123">D916/1.08</f>
        <v>119065.74074074073</v>
      </c>
      <c r="I916" s="31"/>
      <c r="J916" s="59">
        <f t="shared" si="122"/>
        <v>1190657.4074074072</v>
      </c>
      <c r="K916" s="63"/>
    </row>
    <row r="917" spans="1:11" s="3" customFormat="1" ht="15" customHeight="1">
      <c r="A917" s="24">
        <v>3</v>
      </c>
      <c r="B917" s="25" t="s">
        <v>26</v>
      </c>
      <c r="C917" s="205"/>
      <c r="D917" s="27">
        <v>60043</v>
      </c>
      <c r="E917" s="28">
        <f t="shared" si="120"/>
        <v>0</v>
      </c>
      <c r="F917" s="29">
        <v>0</v>
      </c>
      <c r="G917" s="30">
        <f t="shared" si="121"/>
        <v>0</v>
      </c>
      <c r="H917" s="31">
        <f t="shared" si="123"/>
        <v>55595.370370370365</v>
      </c>
      <c r="I917" s="31"/>
      <c r="J917" s="59">
        <f t="shared" si="122"/>
        <v>0</v>
      </c>
      <c r="K917" s="63"/>
    </row>
    <row r="918" spans="1:11" s="3" customFormat="1" ht="15" customHeight="1">
      <c r="A918" s="24">
        <v>4</v>
      </c>
      <c r="B918" s="25" t="s">
        <v>27</v>
      </c>
      <c r="C918" s="206"/>
      <c r="D918" s="27">
        <v>115781</v>
      </c>
      <c r="E918" s="28">
        <f t="shared" si="120"/>
        <v>0</v>
      </c>
      <c r="F918" s="29">
        <v>0</v>
      </c>
      <c r="G918" s="30">
        <f t="shared" si="121"/>
        <v>0</v>
      </c>
      <c r="H918" s="31">
        <f t="shared" si="123"/>
        <v>107204.62962962962</v>
      </c>
      <c r="I918" s="31"/>
      <c r="J918" s="59">
        <f t="shared" si="122"/>
        <v>0</v>
      </c>
      <c r="K918" s="63"/>
    </row>
    <row r="919" spans="1:11" s="3" customFormat="1" ht="15" customHeight="1">
      <c r="A919" s="24">
        <v>5</v>
      </c>
      <c r="B919" s="121" t="s">
        <v>28</v>
      </c>
      <c r="C919" s="209"/>
      <c r="D919" s="33">
        <v>119943</v>
      </c>
      <c r="E919" s="123">
        <f t="shared" si="120"/>
        <v>0</v>
      </c>
      <c r="F919" s="124">
        <v>0.25</v>
      </c>
      <c r="G919" s="125">
        <f t="shared" si="121"/>
        <v>0</v>
      </c>
      <c r="H919" s="128">
        <f>D919/1.08*0.75</f>
        <v>83293.75</v>
      </c>
      <c r="I919" s="31"/>
      <c r="J919" s="59">
        <f t="shared" si="122"/>
        <v>0</v>
      </c>
      <c r="K919" s="63"/>
    </row>
    <row r="920" spans="1:11" s="3" customFormat="1" ht="15" customHeight="1">
      <c r="A920" s="24">
        <v>6</v>
      </c>
      <c r="B920" s="25" t="s">
        <v>29</v>
      </c>
      <c r="C920" s="167"/>
      <c r="D920" s="27">
        <v>94810</v>
      </c>
      <c r="E920" s="28">
        <f t="shared" si="120"/>
        <v>0</v>
      </c>
      <c r="F920" s="29">
        <v>0</v>
      </c>
      <c r="G920" s="30">
        <f t="shared" si="121"/>
        <v>0</v>
      </c>
      <c r="H920" s="31">
        <f t="shared" ref="H920:H931" si="124">D920/1.08</f>
        <v>87787.037037037036</v>
      </c>
      <c r="I920" s="31"/>
      <c r="J920" s="59">
        <f t="shared" si="122"/>
        <v>0</v>
      </c>
      <c r="K920" s="63"/>
    </row>
    <row r="921" spans="1:11" s="3" customFormat="1" ht="15" customHeight="1">
      <c r="A921" s="24">
        <v>7</v>
      </c>
      <c r="B921" s="25" t="s">
        <v>30</v>
      </c>
      <c r="C921" s="207"/>
      <c r="D921" s="27">
        <v>141396</v>
      </c>
      <c r="E921" s="28">
        <f t="shared" si="120"/>
        <v>0</v>
      </c>
      <c r="F921" s="29">
        <v>0</v>
      </c>
      <c r="G921" s="30">
        <f t="shared" si="121"/>
        <v>0</v>
      </c>
      <c r="H921" s="31">
        <f t="shared" si="124"/>
        <v>130922.22222222222</v>
      </c>
      <c r="I921" s="31"/>
      <c r="J921" s="59">
        <f t="shared" si="122"/>
        <v>0</v>
      </c>
      <c r="K921" s="63"/>
    </row>
    <row r="922" spans="1:11" s="3" customFormat="1" ht="15" customHeight="1">
      <c r="A922" s="24">
        <v>8</v>
      </c>
      <c r="B922" s="25" t="s">
        <v>31</v>
      </c>
      <c r="C922" s="167"/>
      <c r="D922" s="27">
        <v>232931</v>
      </c>
      <c r="E922" s="28">
        <f t="shared" si="120"/>
        <v>0</v>
      </c>
      <c r="F922" s="29">
        <v>0</v>
      </c>
      <c r="G922" s="30">
        <f t="shared" si="121"/>
        <v>0</v>
      </c>
      <c r="H922" s="31">
        <f t="shared" si="124"/>
        <v>215676.85185185182</v>
      </c>
      <c r="I922" s="31"/>
      <c r="J922" s="59">
        <f t="shared" si="122"/>
        <v>0</v>
      </c>
      <c r="K922" s="63"/>
    </row>
    <row r="923" spans="1:11" s="3" customFormat="1" ht="15" customHeight="1">
      <c r="A923" s="24">
        <v>9</v>
      </c>
      <c r="B923" s="36" t="s">
        <v>32</v>
      </c>
      <c r="C923" s="167"/>
      <c r="D923" s="27">
        <v>101534</v>
      </c>
      <c r="E923" s="28">
        <f t="shared" si="120"/>
        <v>0</v>
      </c>
      <c r="F923" s="29">
        <v>0</v>
      </c>
      <c r="G923" s="30">
        <f t="shared" si="121"/>
        <v>0</v>
      </c>
      <c r="H923" s="31">
        <f t="shared" si="124"/>
        <v>94012.962962962964</v>
      </c>
      <c r="I923" s="31"/>
      <c r="J923" s="59">
        <f t="shared" si="122"/>
        <v>0</v>
      </c>
      <c r="K923" s="63"/>
    </row>
    <row r="924" spans="1:11" s="3" customFormat="1" ht="15" customHeight="1">
      <c r="A924" s="24">
        <v>10</v>
      </c>
      <c r="B924" s="36" t="s">
        <v>33</v>
      </c>
      <c r="C924" s="208"/>
      <c r="D924" s="33">
        <v>110148</v>
      </c>
      <c r="E924" s="28">
        <f t="shared" si="120"/>
        <v>0</v>
      </c>
      <c r="F924" s="29">
        <v>0</v>
      </c>
      <c r="G924" s="30">
        <f t="shared" si="121"/>
        <v>0</v>
      </c>
      <c r="H924" s="31">
        <f t="shared" si="124"/>
        <v>101988.88888888888</v>
      </c>
      <c r="I924" s="31"/>
      <c r="J924" s="59">
        <f t="shared" si="122"/>
        <v>0</v>
      </c>
      <c r="K924" s="63"/>
    </row>
    <row r="925" spans="1:11" s="3" customFormat="1" ht="15" customHeight="1">
      <c r="A925" s="24">
        <v>11</v>
      </c>
      <c r="B925" s="121" t="s">
        <v>34</v>
      </c>
      <c r="C925" s="209"/>
      <c r="D925" s="27">
        <v>54198</v>
      </c>
      <c r="E925" s="123">
        <f t="shared" si="120"/>
        <v>0</v>
      </c>
      <c r="F925" s="29">
        <v>0</v>
      </c>
      <c r="G925" s="125">
        <f t="shared" si="121"/>
        <v>0</v>
      </c>
      <c r="H925" s="31">
        <f t="shared" si="124"/>
        <v>50183.333333333328</v>
      </c>
      <c r="I925" s="128"/>
      <c r="J925" s="59">
        <f t="shared" si="122"/>
        <v>0</v>
      </c>
      <c r="K925" s="63"/>
    </row>
    <row r="926" spans="1:11" s="3" customFormat="1" ht="15" customHeight="1">
      <c r="A926" s="24">
        <v>12</v>
      </c>
      <c r="B926" s="25" t="s">
        <v>35</v>
      </c>
      <c r="C926" s="208">
        <v>10</v>
      </c>
      <c r="D926" s="27">
        <v>49680</v>
      </c>
      <c r="E926" s="28">
        <f t="shared" si="120"/>
        <v>496800</v>
      </c>
      <c r="F926" s="29">
        <v>0</v>
      </c>
      <c r="G926" s="30">
        <f t="shared" si="121"/>
        <v>496800</v>
      </c>
      <c r="H926" s="31">
        <f t="shared" si="124"/>
        <v>46000</v>
      </c>
      <c r="I926" s="31"/>
      <c r="J926" s="59">
        <f t="shared" si="122"/>
        <v>460000</v>
      </c>
      <c r="K926" s="63"/>
    </row>
    <row r="927" spans="1:11" s="3" customFormat="1" ht="15" customHeight="1">
      <c r="A927" s="24">
        <v>13</v>
      </c>
      <c r="B927" s="25" t="s">
        <v>36</v>
      </c>
      <c r="C927" s="208">
        <v>5</v>
      </c>
      <c r="D927" s="38">
        <v>64152</v>
      </c>
      <c r="E927" s="28">
        <f t="shared" si="120"/>
        <v>320760</v>
      </c>
      <c r="F927" s="29">
        <v>0</v>
      </c>
      <c r="G927" s="30">
        <f t="shared" si="121"/>
        <v>320760</v>
      </c>
      <c r="H927" s="31">
        <f t="shared" si="124"/>
        <v>59399.999999999993</v>
      </c>
      <c r="I927" s="31"/>
      <c r="J927" s="59">
        <f t="shared" si="122"/>
        <v>296999.99999999994</v>
      </c>
      <c r="K927" s="63"/>
    </row>
    <row r="928" spans="1:11" s="3" customFormat="1" ht="15" customHeight="1">
      <c r="A928" s="24">
        <v>14</v>
      </c>
      <c r="B928" s="121" t="s">
        <v>37</v>
      </c>
      <c r="C928" s="209">
        <v>5</v>
      </c>
      <c r="D928" s="38">
        <v>65934</v>
      </c>
      <c r="E928" s="123">
        <f t="shared" si="120"/>
        <v>329670</v>
      </c>
      <c r="F928" s="124">
        <v>0</v>
      </c>
      <c r="G928" s="125">
        <f t="shared" si="121"/>
        <v>329670</v>
      </c>
      <c r="H928" s="31">
        <f t="shared" si="124"/>
        <v>61049.999999999993</v>
      </c>
      <c r="I928" s="128"/>
      <c r="J928" s="59">
        <f t="shared" si="122"/>
        <v>305249.99999999994</v>
      </c>
      <c r="K928" s="63"/>
    </row>
    <row r="929" spans="1:11" s="3" customFormat="1" ht="15" customHeight="1">
      <c r="A929" s="24">
        <v>15</v>
      </c>
      <c r="B929" s="25" t="s">
        <v>38</v>
      </c>
      <c r="C929" s="208"/>
      <c r="D929" s="38">
        <v>76626</v>
      </c>
      <c r="E929" s="28">
        <f t="shared" si="120"/>
        <v>0</v>
      </c>
      <c r="F929" s="29">
        <v>0</v>
      </c>
      <c r="G929" s="30">
        <f t="shared" si="121"/>
        <v>0</v>
      </c>
      <c r="H929" s="31">
        <f t="shared" si="124"/>
        <v>70950</v>
      </c>
      <c r="I929" s="31"/>
      <c r="J929" s="59">
        <f t="shared" si="122"/>
        <v>0</v>
      </c>
      <c r="K929" s="63"/>
    </row>
    <row r="930" spans="1:11" s="3" customFormat="1" ht="15" customHeight="1">
      <c r="A930" s="24">
        <v>16</v>
      </c>
      <c r="B930" s="25" t="s">
        <v>39</v>
      </c>
      <c r="C930" s="208"/>
      <c r="D930" s="38">
        <v>80190</v>
      </c>
      <c r="E930" s="28">
        <f t="shared" si="120"/>
        <v>0</v>
      </c>
      <c r="F930" s="29">
        <v>0</v>
      </c>
      <c r="G930" s="30">
        <f t="shared" si="121"/>
        <v>0</v>
      </c>
      <c r="H930" s="31">
        <f t="shared" si="124"/>
        <v>74250</v>
      </c>
      <c r="I930" s="31"/>
      <c r="J930" s="59">
        <f t="shared" si="122"/>
        <v>0</v>
      </c>
      <c r="K930" s="63"/>
    </row>
    <row r="931" spans="1:11" s="3" customFormat="1" ht="15" customHeight="1">
      <c r="A931" s="24">
        <v>17</v>
      </c>
      <c r="B931" s="25" t="s">
        <v>40</v>
      </c>
      <c r="C931" s="208"/>
      <c r="D931" s="38">
        <v>113832</v>
      </c>
      <c r="E931" s="28">
        <f t="shared" si="120"/>
        <v>0</v>
      </c>
      <c r="F931" s="29">
        <v>0</v>
      </c>
      <c r="G931" s="30">
        <f t="shared" si="121"/>
        <v>0</v>
      </c>
      <c r="H931" s="31">
        <f t="shared" si="124"/>
        <v>105400</v>
      </c>
      <c r="I931" s="31"/>
      <c r="J931" s="59">
        <f t="shared" si="122"/>
        <v>0</v>
      </c>
      <c r="K931" s="63"/>
    </row>
    <row r="932" spans="1:11" s="3" customFormat="1" ht="15" customHeight="1">
      <c r="A932" s="24">
        <v>18</v>
      </c>
      <c r="B932" s="121" t="s">
        <v>41</v>
      </c>
      <c r="C932" s="209"/>
      <c r="D932" s="39">
        <v>98010</v>
      </c>
      <c r="E932" s="123">
        <f t="shared" si="120"/>
        <v>0</v>
      </c>
      <c r="F932" s="124">
        <v>0.23</v>
      </c>
      <c r="G932" s="125">
        <f t="shared" si="121"/>
        <v>0</v>
      </c>
      <c r="H932" s="128">
        <f>D932/1.08*0.77</f>
        <v>69877.5</v>
      </c>
      <c r="I932" s="128"/>
      <c r="J932" s="59">
        <f t="shared" si="122"/>
        <v>0</v>
      </c>
      <c r="K932" s="63"/>
    </row>
    <row r="933" spans="1:11" s="4" customFormat="1" ht="15" customHeight="1">
      <c r="A933" s="40"/>
      <c r="B933" s="41" t="s">
        <v>42</v>
      </c>
      <c r="C933" s="210">
        <f>SUM(C915:C932)</f>
        <v>45</v>
      </c>
      <c r="D933" s="39">
        <v>205306</v>
      </c>
      <c r="E933" s="43">
        <f>SUM(E915:E932)</f>
        <v>3622715</v>
      </c>
      <c r="F933" s="43"/>
      <c r="G933" s="44">
        <f>SUM(G915:G932)</f>
        <v>3622715</v>
      </c>
      <c r="H933" s="45"/>
      <c r="I933" s="45"/>
      <c r="J933" s="64">
        <f>SUM(J915:J932)</f>
        <v>3354365.7407407407</v>
      </c>
    </row>
    <row r="934" spans="1:11" s="5" customFormat="1" ht="30" customHeight="1">
      <c r="A934" s="46"/>
      <c r="B934" s="47"/>
      <c r="C934" s="211"/>
      <c r="D934" s="39">
        <v>335661</v>
      </c>
      <c r="E934" s="49"/>
      <c r="F934" s="49"/>
      <c r="G934" s="50"/>
      <c r="J934" s="75">
        <f>J933*0.08</f>
        <v>268349.25925925927</v>
      </c>
    </row>
    <row r="935" spans="1:11" s="6" customFormat="1" ht="15" customHeight="1">
      <c r="A935" s="283" t="s">
        <v>43</v>
      </c>
      <c r="B935" s="283"/>
      <c r="C935" s="284" t="s">
        <v>44</v>
      </c>
      <c r="D935" s="284"/>
      <c r="E935" s="54"/>
      <c r="F935" s="54"/>
      <c r="G935" s="55" t="s">
        <v>45</v>
      </c>
      <c r="J935" s="76">
        <f>SUM(J933:J934)</f>
        <v>3622715</v>
      </c>
    </row>
    <row r="937" spans="1:11">
      <c r="B937" s="131" t="s">
        <v>165</v>
      </c>
      <c r="C937" s="131" t="s">
        <v>166</v>
      </c>
      <c r="D937" s="131"/>
      <c r="E937" s="131" t="s">
        <v>167</v>
      </c>
    </row>
    <row r="938" spans="1:11" ht="18.75">
      <c r="B938" s="212" t="s">
        <v>168</v>
      </c>
      <c r="C938" s="213" t="s">
        <v>166</v>
      </c>
      <c r="D938" s="214"/>
      <c r="E938" s="214"/>
    </row>
    <row r="944" spans="1:11" s="1" customFormat="1" ht="15" customHeight="1">
      <c r="A944" s="279" t="s">
        <v>0</v>
      </c>
      <c r="B944" s="279"/>
      <c r="C944" s="279"/>
      <c r="D944" s="279"/>
      <c r="E944" s="279"/>
      <c r="F944" s="279"/>
      <c r="G944" s="279"/>
      <c r="J944" s="71"/>
    </row>
    <row r="945" spans="1:11" s="1" customFormat="1" ht="15" customHeight="1">
      <c r="A945" s="279" t="s">
        <v>1</v>
      </c>
      <c r="B945" s="279"/>
      <c r="C945" s="279"/>
      <c r="D945" s="279"/>
      <c r="E945" s="279"/>
      <c r="F945" s="279"/>
      <c r="G945" s="279"/>
      <c r="J945" s="71"/>
    </row>
    <row r="946" spans="1:11" s="1" customFormat="1" ht="15" customHeight="1">
      <c r="A946" s="279" t="s">
        <v>2</v>
      </c>
      <c r="B946" s="279"/>
      <c r="C946" s="279"/>
      <c r="D946" s="279"/>
      <c r="E946" s="279"/>
      <c r="F946" s="279"/>
      <c r="G946" s="279"/>
      <c r="J946" s="71"/>
    </row>
    <row r="947" spans="1:11" s="1" customFormat="1" ht="15" customHeight="1">
      <c r="A947" s="279" t="s">
        <v>4</v>
      </c>
      <c r="B947" s="279"/>
      <c r="C947" s="279"/>
      <c r="D947" s="279"/>
      <c r="E947" s="279"/>
      <c r="F947" s="279"/>
      <c r="G947" s="279"/>
      <c r="J947" s="71"/>
    </row>
    <row r="948" spans="1:11" s="1" customFormat="1" ht="15" customHeight="1">
      <c r="A948" s="280" t="s">
        <v>6</v>
      </c>
      <c r="B948" s="280"/>
      <c r="C948" s="280"/>
      <c r="D948" s="280"/>
      <c r="E948" s="280"/>
      <c r="F948" s="280"/>
      <c r="G948" s="280"/>
      <c r="J948" s="71"/>
    </row>
    <row r="949" spans="1:11" s="2" customFormat="1" ht="15" customHeight="1">
      <c r="A949" s="9"/>
      <c r="B949" s="9"/>
      <c r="C949" s="281" t="s">
        <v>203</v>
      </c>
      <c r="D949" s="281"/>
      <c r="E949" s="281"/>
      <c r="F949" s="281"/>
      <c r="G949" s="281"/>
      <c r="J949" s="72"/>
    </row>
    <row r="950" spans="1:11" s="1" customFormat="1" ht="15" customHeight="1">
      <c r="A950" s="11" t="s">
        <v>8</v>
      </c>
      <c r="B950" s="12"/>
      <c r="C950" s="202"/>
      <c r="D950" s="286"/>
      <c r="E950" s="286"/>
      <c r="F950" s="286"/>
      <c r="G950" s="286"/>
      <c r="H950" s="68"/>
      <c r="I950" s="68"/>
      <c r="J950" s="71"/>
    </row>
    <row r="951" spans="1:11" s="1" customFormat="1" ht="15" customHeight="1">
      <c r="A951" s="11" t="s">
        <v>9</v>
      </c>
      <c r="B951" s="286" t="s">
        <v>204</v>
      </c>
      <c r="C951" s="286"/>
      <c r="D951" s="286"/>
      <c r="E951" s="286"/>
      <c r="F951" s="11"/>
      <c r="G951" s="16"/>
      <c r="H951" s="11"/>
      <c r="I951" s="11"/>
      <c r="J951" s="80"/>
      <c r="K951" s="74"/>
    </row>
    <row r="952" spans="1:11" s="1" customFormat="1" ht="21" customHeight="1">
      <c r="A952" s="11" t="s">
        <v>11</v>
      </c>
      <c r="B952" s="219"/>
      <c r="C952" s="220"/>
      <c r="D952" s="220"/>
      <c r="E952" s="220"/>
      <c r="F952" s="18"/>
      <c r="G952" s="19"/>
      <c r="H952" s="69"/>
      <c r="I952" s="69"/>
      <c r="J952" s="73"/>
    </row>
    <row r="953" spans="1:11" s="1" customFormat="1" ht="15" customHeight="1">
      <c r="A953" s="190" t="s">
        <v>14</v>
      </c>
      <c r="B953" s="190" t="s">
        <v>16</v>
      </c>
      <c r="C953" s="203" t="s">
        <v>17</v>
      </c>
      <c r="D953" s="191" t="s">
        <v>18</v>
      </c>
      <c r="E953" s="192" t="s">
        <v>19</v>
      </c>
      <c r="F953" s="192" t="s">
        <v>20</v>
      </c>
      <c r="G953" s="190" t="s">
        <v>21</v>
      </c>
      <c r="J953" s="71"/>
    </row>
    <row r="954" spans="1:11" s="3" customFormat="1" ht="15" customHeight="1">
      <c r="A954" s="24">
        <v>1</v>
      </c>
      <c r="B954" s="25" t="s">
        <v>23</v>
      </c>
      <c r="C954" s="167">
        <v>20</v>
      </c>
      <c r="D954" s="27">
        <v>79305</v>
      </c>
      <c r="E954" s="28">
        <f t="shared" ref="E954:E971" si="125">D954*C954</f>
        <v>1586100</v>
      </c>
      <c r="F954" s="29">
        <v>0</v>
      </c>
      <c r="G954" s="30">
        <f t="shared" ref="G954:G971" si="126">E954-E954*F954</f>
        <v>1586100</v>
      </c>
      <c r="H954" s="31">
        <f>D954/1.08</f>
        <v>73430.555555555547</v>
      </c>
      <c r="I954" s="31"/>
      <c r="J954" s="59">
        <f t="shared" ref="J954:J971" si="127">H954*C954</f>
        <v>1468611.111111111</v>
      </c>
      <c r="K954" s="63"/>
    </row>
    <row r="955" spans="1:11" s="3" customFormat="1" ht="15" customHeight="1">
      <c r="A955" s="24">
        <v>2</v>
      </c>
      <c r="B955" s="25" t="s">
        <v>25</v>
      </c>
      <c r="C955" s="204"/>
      <c r="D955" s="27">
        <v>128591</v>
      </c>
      <c r="E955" s="28">
        <f t="shared" si="125"/>
        <v>0</v>
      </c>
      <c r="F955" s="29">
        <v>0</v>
      </c>
      <c r="G955" s="30">
        <f t="shared" si="126"/>
        <v>0</v>
      </c>
      <c r="H955" s="31">
        <f t="shared" ref="H955:H957" si="128">D955/1.08</f>
        <v>119065.74074074073</v>
      </c>
      <c r="I955" s="31"/>
      <c r="J955" s="59">
        <f t="shared" si="127"/>
        <v>0</v>
      </c>
      <c r="K955" s="63"/>
    </row>
    <row r="956" spans="1:11" s="3" customFormat="1" ht="15" customHeight="1">
      <c r="A956" s="24">
        <v>3</v>
      </c>
      <c r="B956" s="25" t="s">
        <v>26</v>
      </c>
      <c r="C956" s="205"/>
      <c r="D956" s="27">
        <v>60043</v>
      </c>
      <c r="E956" s="28">
        <f t="shared" si="125"/>
        <v>0</v>
      </c>
      <c r="F956" s="29">
        <v>0</v>
      </c>
      <c r="G956" s="30">
        <f t="shared" si="126"/>
        <v>0</v>
      </c>
      <c r="H956" s="31">
        <f t="shared" si="128"/>
        <v>55595.370370370365</v>
      </c>
      <c r="I956" s="31"/>
      <c r="J956" s="59">
        <f t="shared" si="127"/>
        <v>0</v>
      </c>
      <c r="K956" s="63"/>
    </row>
    <row r="957" spans="1:11" s="3" customFormat="1" ht="15" customHeight="1">
      <c r="A957" s="24">
        <v>4</v>
      </c>
      <c r="B957" s="25" t="s">
        <v>27</v>
      </c>
      <c r="C957" s="206"/>
      <c r="D957" s="27">
        <v>115781</v>
      </c>
      <c r="E957" s="28">
        <f t="shared" si="125"/>
        <v>0</v>
      </c>
      <c r="F957" s="29">
        <v>0</v>
      </c>
      <c r="G957" s="30">
        <f t="shared" si="126"/>
        <v>0</v>
      </c>
      <c r="H957" s="31">
        <f t="shared" si="128"/>
        <v>107204.62962962962</v>
      </c>
      <c r="I957" s="31"/>
      <c r="J957" s="59">
        <f t="shared" si="127"/>
        <v>0</v>
      </c>
      <c r="K957" s="63"/>
    </row>
    <row r="958" spans="1:11" s="3" customFormat="1" ht="15" customHeight="1">
      <c r="A958" s="24">
        <v>5</v>
      </c>
      <c r="B958" s="121" t="s">
        <v>28</v>
      </c>
      <c r="C958" s="209">
        <v>15</v>
      </c>
      <c r="D958" s="33">
        <v>119943</v>
      </c>
      <c r="E958" s="123">
        <f t="shared" si="125"/>
        <v>1799145</v>
      </c>
      <c r="F958" s="124">
        <v>0.25</v>
      </c>
      <c r="G958" s="125">
        <f t="shared" si="126"/>
        <v>1349358.75</v>
      </c>
      <c r="H958" s="128">
        <f>D958/1.08*0.75</f>
        <v>83293.75</v>
      </c>
      <c r="I958" s="31"/>
      <c r="J958" s="59">
        <f t="shared" si="127"/>
        <v>1249406.25</v>
      </c>
      <c r="K958" s="63"/>
    </row>
    <row r="959" spans="1:11" s="3" customFormat="1" ht="15" customHeight="1">
      <c r="A959" s="24">
        <v>6</v>
      </c>
      <c r="B959" s="25" t="s">
        <v>29</v>
      </c>
      <c r="C959" s="167"/>
      <c r="D959" s="27">
        <v>94810</v>
      </c>
      <c r="E959" s="28">
        <f t="shared" si="125"/>
        <v>0</v>
      </c>
      <c r="F959" s="29">
        <v>0</v>
      </c>
      <c r="G959" s="30">
        <f t="shared" si="126"/>
        <v>0</v>
      </c>
      <c r="H959" s="31">
        <f t="shared" ref="H959:H970" si="129">D959/1.08</f>
        <v>87787.037037037036</v>
      </c>
      <c r="I959" s="31"/>
      <c r="J959" s="59">
        <f t="shared" si="127"/>
        <v>0</v>
      </c>
      <c r="K959" s="63"/>
    </row>
    <row r="960" spans="1:11" s="3" customFormat="1" ht="15" customHeight="1">
      <c r="A960" s="24">
        <v>7</v>
      </c>
      <c r="B960" s="25" t="s">
        <v>30</v>
      </c>
      <c r="C960" s="207"/>
      <c r="D960" s="27">
        <v>141396</v>
      </c>
      <c r="E960" s="28">
        <f t="shared" si="125"/>
        <v>0</v>
      </c>
      <c r="F960" s="29">
        <v>0</v>
      </c>
      <c r="G960" s="30">
        <f t="shared" si="126"/>
        <v>0</v>
      </c>
      <c r="H960" s="31">
        <f t="shared" si="129"/>
        <v>130922.22222222222</v>
      </c>
      <c r="I960" s="31"/>
      <c r="J960" s="59">
        <f t="shared" si="127"/>
        <v>0</v>
      </c>
      <c r="K960" s="63"/>
    </row>
    <row r="961" spans="1:11" s="3" customFormat="1" ht="15" customHeight="1">
      <c r="A961" s="24">
        <v>8</v>
      </c>
      <c r="B961" s="25" t="s">
        <v>31</v>
      </c>
      <c r="C961" s="167"/>
      <c r="D961" s="27">
        <v>232931</v>
      </c>
      <c r="E961" s="28">
        <f t="shared" si="125"/>
        <v>0</v>
      </c>
      <c r="F961" s="29">
        <v>0</v>
      </c>
      <c r="G961" s="30">
        <f t="shared" si="126"/>
        <v>0</v>
      </c>
      <c r="H961" s="31">
        <f t="shared" si="129"/>
        <v>215676.85185185182</v>
      </c>
      <c r="I961" s="31"/>
      <c r="J961" s="59">
        <f t="shared" si="127"/>
        <v>0</v>
      </c>
      <c r="K961" s="63"/>
    </row>
    <row r="962" spans="1:11" s="3" customFormat="1" ht="15" customHeight="1">
      <c r="A962" s="24">
        <v>9</v>
      </c>
      <c r="B962" s="36" t="s">
        <v>32</v>
      </c>
      <c r="C962" s="167"/>
      <c r="D962" s="27">
        <v>101534</v>
      </c>
      <c r="E962" s="28">
        <f t="shared" si="125"/>
        <v>0</v>
      </c>
      <c r="F962" s="29">
        <v>0</v>
      </c>
      <c r="G962" s="30">
        <f t="shared" si="126"/>
        <v>0</v>
      </c>
      <c r="H962" s="31">
        <f t="shared" si="129"/>
        <v>94012.962962962964</v>
      </c>
      <c r="I962" s="31"/>
      <c r="J962" s="59">
        <f t="shared" si="127"/>
        <v>0</v>
      </c>
      <c r="K962" s="63"/>
    </row>
    <row r="963" spans="1:11" s="3" customFormat="1" ht="15" customHeight="1">
      <c r="A963" s="24">
        <v>10</v>
      </c>
      <c r="B963" s="36" t="s">
        <v>33</v>
      </c>
      <c r="C963" s="208"/>
      <c r="D963" s="33">
        <v>110148</v>
      </c>
      <c r="E963" s="28">
        <f t="shared" si="125"/>
        <v>0</v>
      </c>
      <c r="F963" s="29">
        <v>0</v>
      </c>
      <c r="G963" s="30">
        <f t="shared" si="126"/>
        <v>0</v>
      </c>
      <c r="H963" s="31">
        <f t="shared" si="129"/>
        <v>101988.88888888888</v>
      </c>
      <c r="I963" s="31"/>
      <c r="J963" s="59">
        <f t="shared" si="127"/>
        <v>0</v>
      </c>
      <c r="K963" s="63"/>
    </row>
    <row r="964" spans="1:11" s="3" customFormat="1" ht="15" customHeight="1">
      <c r="A964" s="24">
        <v>11</v>
      </c>
      <c r="B964" s="121" t="s">
        <v>34</v>
      </c>
      <c r="C964" s="209"/>
      <c r="D964" s="27">
        <v>54198</v>
      </c>
      <c r="E964" s="123">
        <f t="shared" si="125"/>
        <v>0</v>
      </c>
      <c r="F964" s="29">
        <v>0</v>
      </c>
      <c r="G964" s="125">
        <f t="shared" si="126"/>
        <v>0</v>
      </c>
      <c r="H964" s="31">
        <f t="shared" si="129"/>
        <v>50183.333333333328</v>
      </c>
      <c r="I964" s="128"/>
      <c r="J964" s="59">
        <f t="shared" si="127"/>
        <v>0</v>
      </c>
      <c r="K964" s="63"/>
    </row>
    <row r="965" spans="1:11" s="3" customFormat="1" ht="15" customHeight="1">
      <c r="A965" s="24">
        <v>12</v>
      </c>
      <c r="B965" s="25" t="s">
        <v>35</v>
      </c>
      <c r="C965" s="208">
        <v>4</v>
      </c>
      <c r="D965" s="27">
        <v>49680</v>
      </c>
      <c r="E965" s="28">
        <f t="shared" si="125"/>
        <v>198720</v>
      </c>
      <c r="F965" s="29">
        <v>0</v>
      </c>
      <c r="G965" s="30">
        <f t="shared" si="126"/>
        <v>198720</v>
      </c>
      <c r="H965" s="31">
        <f t="shared" si="129"/>
        <v>46000</v>
      </c>
      <c r="I965" s="31"/>
      <c r="J965" s="59">
        <f t="shared" si="127"/>
        <v>184000</v>
      </c>
      <c r="K965" s="63"/>
    </row>
    <row r="966" spans="1:11" s="3" customFormat="1" ht="15" customHeight="1">
      <c r="A966" s="24">
        <v>13</v>
      </c>
      <c r="B966" s="25" t="s">
        <v>36</v>
      </c>
      <c r="C966" s="208"/>
      <c r="D966" s="38">
        <v>64152</v>
      </c>
      <c r="E966" s="28">
        <f t="shared" si="125"/>
        <v>0</v>
      </c>
      <c r="F966" s="29">
        <v>0</v>
      </c>
      <c r="G966" s="30">
        <f t="shared" si="126"/>
        <v>0</v>
      </c>
      <c r="H966" s="31">
        <f t="shared" si="129"/>
        <v>59399.999999999993</v>
      </c>
      <c r="I966" s="31"/>
      <c r="J966" s="59">
        <f t="shared" si="127"/>
        <v>0</v>
      </c>
      <c r="K966" s="63"/>
    </row>
    <row r="967" spans="1:11" s="3" customFormat="1" ht="15" customHeight="1">
      <c r="A967" s="24">
        <v>14</v>
      </c>
      <c r="B967" s="121" t="s">
        <v>37</v>
      </c>
      <c r="C967" s="209"/>
      <c r="D967" s="38">
        <v>65934</v>
      </c>
      <c r="E967" s="123">
        <f t="shared" si="125"/>
        <v>0</v>
      </c>
      <c r="F967" s="124">
        <v>0</v>
      </c>
      <c r="G967" s="125">
        <f t="shared" si="126"/>
        <v>0</v>
      </c>
      <c r="H967" s="31">
        <f t="shared" si="129"/>
        <v>61049.999999999993</v>
      </c>
      <c r="I967" s="128"/>
      <c r="J967" s="59">
        <f t="shared" si="127"/>
        <v>0</v>
      </c>
      <c r="K967" s="63"/>
    </row>
    <row r="968" spans="1:11" s="3" customFormat="1" ht="15" customHeight="1">
      <c r="A968" s="24">
        <v>15</v>
      </c>
      <c r="B968" s="25" t="s">
        <v>38</v>
      </c>
      <c r="C968" s="208"/>
      <c r="D968" s="38">
        <v>76626</v>
      </c>
      <c r="E968" s="28">
        <f t="shared" si="125"/>
        <v>0</v>
      </c>
      <c r="F968" s="29">
        <v>0</v>
      </c>
      <c r="G968" s="30">
        <f t="shared" si="126"/>
        <v>0</v>
      </c>
      <c r="H968" s="31">
        <f t="shared" si="129"/>
        <v>70950</v>
      </c>
      <c r="I968" s="31"/>
      <c r="J968" s="59">
        <f t="shared" si="127"/>
        <v>0</v>
      </c>
      <c r="K968" s="63"/>
    </row>
    <row r="969" spans="1:11" s="3" customFormat="1" ht="15" customHeight="1">
      <c r="A969" s="24">
        <v>16</v>
      </c>
      <c r="B969" s="25" t="s">
        <v>39</v>
      </c>
      <c r="C969" s="208"/>
      <c r="D969" s="38">
        <v>80190</v>
      </c>
      <c r="E969" s="28">
        <f t="shared" si="125"/>
        <v>0</v>
      </c>
      <c r="F969" s="29">
        <v>0</v>
      </c>
      <c r="G969" s="30">
        <f t="shared" si="126"/>
        <v>0</v>
      </c>
      <c r="H969" s="31">
        <f t="shared" si="129"/>
        <v>74250</v>
      </c>
      <c r="I969" s="31"/>
      <c r="J969" s="59">
        <f t="shared" si="127"/>
        <v>0</v>
      </c>
      <c r="K969" s="63"/>
    </row>
    <row r="970" spans="1:11" s="3" customFormat="1" ht="15" customHeight="1">
      <c r="A970" s="24">
        <v>17</v>
      </c>
      <c r="B970" s="25" t="s">
        <v>40</v>
      </c>
      <c r="C970" s="208"/>
      <c r="D970" s="38">
        <v>113832</v>
      </c>
      <c r="E970" s="28">
        <f t="shared" si="125"/>
        <v>0</v>
      </c>
      <c r="F970" s="29">
        <v>0</v>
      </c>
      <c r="G970" s="30">
        <f t="shared" si="126"/>
        <v>0</v>
      </c>
      <c r="H970" s="31">
        <f t="shared" si="129"/>
        <v>105400</v>
      </c>
      <c r="I970" s="31"/>
      <c r="J970" s="59">
        <f t="shared" si="127"/>
        <v>0</v>
      </c>
      <c r="K970" s="63"/>
    </row>
    <row r="971" spans="1:11" s="3" customFormat="1" ht="15" customHeight="1">
      <c r="A971" s="24">
        <v>18</v>
      </c>
      <c r="B971" s="121" t="s">
        <v>41</v>
      </c>
      <c r="C971" s="209"/>
      <c r="D971" s="39">
        <v>98010</v>
      </c>
      <c r="E971" s="123">
        <f t="shared" si="125"/>
        <v>0</v>
      </c>
      <c r="F971" s="124">
        <v>0.23</v>
      </c>
      <c r="G971" s="125">
        <f t="shared" si="126"/>
        <v>0</v>
      </c>
      <c r="H971" s="128">
        <f>D971/1.08*0.77</f>
        <v>69877.5</v>
      </c>
      <c r="I971" s="128"/>
      <c r="J971" s="59">
        <f t="shared" si="127"/>
        <v>0</v>
      </c>
      <c r="K971" s="63"/>
    </row>
    <row r="972" spans="1:11" s="4" customFormat="1" ht="15" customHeight="1">
      <c r="A972" s="40"/>
      <c r="B972" s="41" t="s">
        <v>42</v>
      </c>
      <c r="C972" s="210">
        <f>SUM(C954:C971)</f>
        <v>39</v>
      </c>
      <c r="D972" s="39">
        <v>205306</v>
      </c>
      <c r="E972" s="43">
        <f>SUM(E954:E971)</f>
        <v>3583965</v>
      </c>
      <c r="F972" s="43"/>
      <c r="G972" s="44">
        <f>SUM(G954:G971)</f>
        <v>3134178.75</v>
      </c>
      <c r="H972" s="45"/>
      <c r="I972" s="45"/>
      <c r="J972" s="64">
        <f>SUM(J954:J971)</f>
        <v>2902017.361111111</v>
      </c>
    </row>
    <row r="973" spans="1:11" s="5" customFormat="1" ht="30" customHeight="1">
      <c r="A973" s="46"/>
      <c r="B973" s="47"/>
      <c r="C973" s="211"/>
      <c r="D973" s="39">
        <v>335661</v>
      </c>
      <c r="E973" s="49"/>
      <c r="F973" s="49"/>
      <c r="G973" s="50"/>
      <c r="J973" s="75">
        <f>J972*0.08</f>
        <v>232161.38888888888</v>
      </c>
    </row>
    <row r="974" spans="1:11" s="6" customFormat="1" ht="15" customHeight="1">
      <c r="A974" s="283" t="s">
        <v>43</v>
      </c>
      <c r="B974" s="283"/>
      <c r="C974" s="284" t="s">
        <v>44</v>
      </c>
      <c r="D974" s="284"/>
      <c r="E974" s="54"/>
      <c r="F974" s="54"/>
      <c r="G974" s="55" t="s">
        <v>45</v>
      </c>
      <c r="J974" s="76">
        <f>SUM(J972:J973)</f>
        <v>3134178.75</v>
      </c>
    </row>
    <row r="976" spans="1:11">
      <c r="B976" s="131" t="s">
        <v>165</v>
      </c>
      <c r="C976" s="131" t="s">
        <v>166</v>
      </c>
      <c r="D976" s="131"/>
      <c r="E976" s="131" t="s">
        <v>167</v>
      </c>
    </row>
    <row r="977" spans="1:11" ht="18.75">
      <c r="B977" s="212" t="s">
        <v>168</v>
      </c>
      <c r="C977" s="213" t="s">
        <v>166</v>
      </c>
      <c r="D977" s="214"/>
      <c r="E977" s="214"/>
    </row>
    <row r="980" spans="1:11" ht="19.5" customHeight="1"/>
    <row r="981" spans="1:11" s="1" customFormat="1" ht="15" customHeight="1">
      <c r="A981" s="279" t="s">
        <v>0</v>
      </c>
      <c r="B981" s="279"/>
      <c r="C981" s="279"/>
      <c r="D981" s="279"/>
      <c r="E981" s="279"/>
      <c r="F981" s="279"/>
      <c r="G981" s="279"/>
      <c r="J981" s="71"/>
    </row>
    <row r="982" spans="1:11" s="1" customFormat="1" ht="15" customHeight="1">
      <c r="A982" s="279" t="s">
        <v>1</v>
      </c>
      <c r="B982" s="279"/>
      <c r="C982" s="279"/>
      <c r="D982" s="279"/>
      <c r="E982" s="279"/>
      <c r="F982" s="279"/>
      <c r="G982" s="279"/>
      <c r="J982" s="71"/>
    </row>
    <row r="983" spans="1:11" s="1" customFormat="1" ht="15" customHeight="1">
      <c r="A983" s="279" t="s">
        <v>2</v>
      </c>
      <c r="B983" s="279"/>
      <c r="C983" s="279"/>
      <c r="D983" s="279"/>
      <c r="E983" s="279"/>
      <c r="F983" s="279"/>
      <c r="G983" s="279"/>
      <c r="J983" s="71"/>
    </row>
    <row r="984" spans="1:11" s="1" customFormat="1" ht="15" customHeight="1">
      <c r="A984" s="279" t="s">
        <v>4</v>
      </c>
      <c r="B984" s="279"/>
      <c r="C984" s="279"/>
      <c r="D984" s="279"/>
      <c r="E984" s="279"/>
      <c r="F984" s="279"/>
      <c r="G984" s="279"/>
      <c r="J984" s="71"/>
    </row>
    <row r="985" spans="1:11" s="1" customFormat="1" ht="15" customHeight="1">
      <c r="A985" s="280" t="s">
        <v>6</v>
      </c>
      <c r="B985" s="280"/>
      <c r="C985" s="280"/>
      <c r="D985" s="280"/>
      <c r="E985" s="280"/>
      <c r="F985" s="280"/>
      <c r="G985" s="280"/>
      <c r="J985" s="71"/>
    </row>
    <row r="986" spans="1:11" s="2" customFormat="1" ht="15" customHeight="1">
      <c r="A986" s="9"/>
      <c r="B986" s="9"/>
      <c r="C986" s="281" t="s">
        <v>205</v>
      </c>
      <c r="D986" s="281"/>
      <c r="E986" s="281"/>
      <c r="F986" s="281"/>
      <c r="G986" s="281"/>
      <c r="J986" s="72"/>
    </row>
    <row r="987" spans="1:11" s="1" customFormat="1" ht="15" customHeight="1">
      <c r="A987" s="11" t="s">
        <v>8</v>
      </c>
      <c r="B987" s="12"/>
      <c r="C987" s="202"/>
      <c r="D987" s="286"/>
      <c r="E987" s="286"/>
      <c r="F987" s="286"/>
      <c r="G987" s="286"/>
      <c r="H987" s="68"/>
      <c r="I987" s="68"/>
      <c r="J987" s="71"/>
    </row>
    <row r="988" spans="1:11" s="1" customFormat="1" ht="15" customHeight="1">
      <c r="A988" s="11" t="s">
        <v>9</v>
      </c>
      <c r="B988" s="286" t="s">
        <v>206</v>
      </c>
      <c r="C988" s="286"/>
      <c r="D988" s="286"/>
      <c r="E988" s="286"/>
      <c r="F988" s="11"/>
      <c r="G988" s="16"/>
      <c r="H988" s="11"/>
      <c r="I988" s="11"/>
      <c r="J988" s="80"/>
      <c r="K988" s="74"/>
    </row>
    <row r="989" spans="1:11" s="1" customFormat="1" ht="21" customHeight="1">
      <c r="A989" s="11" t="s">
        <v>11</v>
      </c>
      <c r="B989" s="219"/>
      <c r="C989" s="220"/>
      <c r="D989" s="220"/>
      <c r="E989" s="220"/>
      <c r="F989" s="18"/>
      <c r="G989" s="19"/>
      <c r="H989" s="69"/>
      <c r="I989" s="69"/>
      <c r="J989" s="73"/>
    </row>
    <row r="990" spans="1:11" s="1" customFormat="1" ht="15" customHeight="1">
      <c r="A990" s="190" t="s">
        <v>14</v>
      </c>
      <c r="B990" s="190" t="s">
        <v>16</v>
      </c>
      <c r="C990" s="203" t="s">
        <v>17</v>
      </c>
      <c r="D990" s="191" t="s">
        <v>18</v>
      </c>
      <c r="E990" s="192" t="s">
        <v>19</v>
      </c>
      <c r="F990" s="192" t="s">
        <v>20</v>
      </c>
      <c r="G990" s="190" t="s">
        <v>21</v>
      </c>
      <c r="J990" s="71"/>
    </row>
    <row r="991" spans="1:11" s="3" customFormat="1" ht="15" customHeight="1">
      <c r="A991" s="24">
        <v>1</v>
      </c>
      <c r="B991" s="25" t="s">
        <v>23</v>
      </c>
      <c r="C991" s="167">
        <v>6</v>
      </c>
      <c r="D991" s="27">
        <v>79305</v>
      </c>
      <c r="E991" s="28">
        <f t="shared" ref="E991:E1008" si="130">D991*C991</f>
        <v>475830</v>
      </c>
      <c r="F991" s="29">
        <v>0</v>
      </c>
      <c r="G991" s="30">
        <f t="shared" ref="G991:G1008" si="131">E991-E991*F991</f>
        <v>475830</v>
      </c>
      <c r="H991" s="31">
        <f>D991/1.08</f>
        <v>73430.555555555547</v>
      </c>
      <c r="I991" s="31"/>
      <c r="J991" s="59">
        <f t="shared" ref="J991:J1008" si="132">H991*C991</f>
        <v>440583.33333333326</v>
      </c>
      <c r="K991" s="63"/>
    </row>
    <row r="992" spans="1:11" s="3" customFormat="1" ht="15" customHeight="1">
      <c r="A992" s="24">
        <v>2</v>
      </c>
      <c r="B992" s="25" t="s">
        <v>25</v>
      </c>
      <c r="C992" s="204">
        <v>2</v>
      </c>
      <c r="D992" s="27">
        <v>128591</v>
      </c>
      <c r="E992" s="28">
        <f t="shared" si="130"/>
        <v>257182</v>
      </c>
      <c r="F992" s="29">
        <v>0</v>
      </c>
      <c r="G992" s="30">
        <f t="shared" si="131"/>
        <v>257182</v>
      </c>
      <c r="H992" s="31">
        <f t="shared" ref="H992:H994" si="133">D992/1.08</f>
        <v>119065.74074074073</v>
      </c>
      <c r="I992" s="31"/>
      <c r="J992" s="59">
        <f t="shared" si="132"/>
        <v>238131.48148148146</v>
      </c>
      <c r="K992" s="63"/>
    </row>
    <row r="993" spans="1:11" s="3" customFormat="1" ht="15" customHeight="1">
      <c r="A993" s="24">
        <v>3</v>
      </c>
      <c r="B993" s="25" t="s">
        <v>26</v>
      </c>
      <c r="C993" s="205"/>
      <c r="D993" s="27">
        <v>60043</v>
      </c>
      <c r="E993" s="28">
        <f t="shared" si="130"/>
        <v>0</v>
      </c>
      <c r="F993" s="29">
        <v>0</v>
      </c>
      <c r="G993" s="30">
        <f t="shared" si="131"/>
        <v>0</v>
      </c>
      <c r="H993" s="31">
        <f t="shared" si="133"/>
        <v>55595.370370370365</v>
      </c>
      <c r="I993" s="31"/>
      <c r="J993" s="59">
        <f t="shared" si="132"/>
        <v>0</v>
      </c>
      <c r="K993" s="63"/>
    </row>
    <row r="994" spans="1:11" s="3" customFormat="1" ht="15" customHeight="1">
      <c r="A994" s="24">
        <v>4</v>
      </c>
      <c r="B994" s="25" t="s">
        <v>27</v>
      </c>
      <c r="C994" s="206"/>
      <c r="D994" s="27">
        <v>115781</v>
      </c>
      <c r="E994" s="28">
        <f t="shared" si="130"/>
        <v>0</v>
      </c>
      <c r="F994" s="29">
        <v>0</v>
      </c>
      <c r="G994" s="30">
        <f t="shared" si="131"/>
        <v>0</v>
      </c>
      <c r="H994" s="31">
        <f t="shared" si="133"/>
        <v>107204.62962962962</v>
      </c>
      <c r="I994" s="31"/>
      <c r="J994" s="59">
        <f t="shared" si="132"/>
        <v>0</v>
      </c>
      <c r="K994" s="63"/>
    </row>
    <row r="995" spans="1:11" s="3" customFormat="1" ht="15" customHeight="1">
      <c r="A995" s="24">
        <v>5</v>
      </c>
      <c r="B995" s="121" t="s">
        <v>28</v>
      </c>
      <c r="C995" s="209">
        <v>6</v>
      </c>
      <c r="D995" s="33">
        <v>119943</v>
      </c>
      <c r="E995" s="123">
        <f t="shared" si="130"/>
        <v>719658</v>
      </c>
      <c r="F995" s="124">
        <v>0.25</v>
      </c>
      <c r="G995" s="125">
        <f t="shared" si="131"/>
        <v>539743.5</v>
      </c>
      <c r="H995" s="128">
        <f>D995/1.08*0.75</f>
        <v>83293.75</v>
      </c>
      <c r="I995" s="31"/>
      <c r="J995" s="59">
        <f t="shared" si="132"/>
        <v>499762.5</v>
      </c>
      <c r="K995" s="63"/>
    </row>
    <row r="996" spans="1:11" s="3" customFormat="1" ht="15" customHeight="1">
      <c r="A996" s="24">
        <v>6</v>
      </c>
      <c r="B996" s="25" t="s">
        <v>29</v>
      </c>
      <c r="C996" s="167"/>
      <c r="D996" s="27">
        <v>94810</v>
      </c>
      <c r="E996" s="28">
        <f t="shared" si="130"/>
        <v>0</v>
      </c>
      <c r="F996" s="29">
        <v>0</v>
      </c>
      <c r="G996" s="30">
        <f t="shared" si="131"/>
        <v>0</v>
      </c>
      <c r="H996" s="31">
        <f t="shared" ref="H996:H1007" si="134">D996/1.08</f>
        <v>87787.037037037036</v>
      </c>
      <c r="I996" s="31"/>
      <c r="J996" s="59">
        <f t="shared" si="132"/>
        <v>0</v>
      </c>
      <c r="K996" s="63"/>
    </row>
    <row r="997" spans="1:11" s="3" customFormat="1" ht="15" customHeight="1">
      <c r="A997" s="24">
        <v>7</v>
      </c>
      <c r="B997" s="25" t="s">
        <v>30</v>
      </c>
      <c r="C997" s="207"/>
      <c r="D997" s="27">
        <v>141396</v>
      </c>
      <c r="E997" s="28">
        <f t="shared" si="130"/>
        <v>0</v>
      </c>
      <c r="F997" s="29">
        <v>0</v>
      </c>
      <c r="G997" s="30">
        <f t="shared" si="131"/>
        <v>0</v>
      </c>
      <c r="H997" s="31">
        <f t="shared" si="134"/>
        <v>130922.22222222222</v>
      </c>
      <c r="I997" s="31"/>
      <c r="J997" s="59">
        <f t="shared" si="132"/>
        <v>0</v>
      </c>
      <c r="K997" s="63"/>
    </row>
    <row r="998" spans="1:11" s="3" customFormat="1" ht="15" customHeight="1">
      <c r="A998" s="24">
        <v>8</v>
      </c>
      <c r="B998" s="25" t="s">
        <v>31</v>
      </c>
      <c r="C998" s="167"/>
      <c r="D998" s="27">
        <v>232931</v>
      </c>
      <c r="E998" s="28">
        <f t="shared" si="130"/>
        <v>0</v>
      </c>
      <c r="F998" s="29">
        <v>0</v>
      </c>
      <c r="G998" s="30">
        <f t="shared" si="131"/>
        <v>0</v>
      </c>
      <c r="H998" s="31">
        <f t="shared" si="134"/>
        <v>215676.85185185182</v>
      </c>
      <c r="I998" s="31"/>
      <c r="J998" s="59">
        <f t="shared" si="132"/>
        <v>0</v>
      </c>
      <c r="K998" s="63"/>
    </row>
    <row r="999" spans="1:11" s="3" customFormat="1" ht="15" customHeight="1">
      <c r="A999" s="24">
        <v>9</v>
      </c>
      <c r="B999" s="36" t="s">
        <v>32</v>
      </c>
      <c r="C999" s="167"/>
      <c r="D999" s="27">
        <v>101534</v>
      </c>
      <c r="E999" s="28">
        <f t="shared" si="130"/>
        <v>0</v>
      </c>
      <c r="F999" s="29">
        <v>0</v>
      </c>
      <c r="G999" s="30">
        <f t="shared" si="131"/>
        <v>0</v>
      </c>
      <c r="H999" s="31">
        <f t="shared" si="134"/>
        <v>94012.962962962964</v>
      </c>
      <c r="I999" s="31"/>
      <c r="J999" s="59">
        <f t="shared" si="132"/>
        <v>0</v>
      </c>
      <c r="K999" s="63"/>
    </row>
    <row r="1000" spans="1:11" s="3" customFormat="1" ht="15" customHeight="1">
      <c r="A1000" s="24">
        <v>10</v>
      </c>
      <c r="B1000" s="36" t="s">
        <v>33</v>
      </c>
      <c r="C1000" s="208"/>
      <c r="D1000" s="33">
        <v>110148</v>
      </c>
      <c r="E1000" s="28">
        <f t="shared" si="130"/>
        <v>0</v>
      </c>
      <c r="F1000" s="29">
        <v>0</v>
      </c>
      <c r="G1000" s="30">
        <f t="shared" si="131"/>
        <v>0</v>
      </c>
      <c r="H1000" s="31">
        <f t="shared" si="134"/>
        <v>101988.88888888888</v>
      </c>
      <c r="I1000" s="31"/>
      <c r="J1000" s="59">
        <f t="shared" si="132"/>
        <v>0</v>
      </c>
      <c r="K1000" s="63"/>
    </row>
    <row r="1001" spans="1:11" s="3" customFormat="1" ht="15" customHeight="1">
      <c r="A1001" s="24">
        <v>11</v>
      </c>
      <c r="B1001" s="121" t="s">
        <v>34</v>
      </c>
      <c r="C1001" s="209"/>
      <c r="D1001" s="27">
        <v>54198</v>
      </c>
      <c r="E1001" s="123">
        <f t="shared" si="130"/>
        <v>0</v>
      </c>
      <c r="F1001" s="29">
        <v>0</v>
      </c>
      <c r="G1001" s="125">
        <f t="shared" si="131"/>
        <v>0</v>
      </c>
      <c r="H1001" s="31">
        <f t="shared" si="134"/>
        <v>50183.333333333328</v>
      </c>
      <c r="I1001" s="128"/>
      <c r="J1001" s="59">
        <f t="shared" si="132"/>
        <v>0</v>
      </c>
      <c r="K1001" s="63"/>
    </row>
    <row r="1002" spans="1:11" s="3" customFormat="1" ht="15" customHeight="1">
      <c r="A1002" s="24">
        <v>12</v>
      </c>
      <c r="B1002" s="25" t="s">
        <v>35</v>
      </c>
      <c r="C1002" s="208">
        <v>5</v>
      </c>
      <c r="D1002" s="27">
        <v>49680</v>
      </c>
      <c r="E1002" s="28">
        <f t="shared" si="130"/>
        <v>248400</v>
      </c>
      <c r="F1002" s="29">
        <v>0</v>
      </c>
      <c r="G1002" s="30">
        <f t="shared" si="131"/>
        <v>248400</v>
      </c>
      <c r="H1002" s="31">
        <f t="shared" si="134"/>
        <v>46000</v>
      </c>
      <c r="I1002" s="31"/>
      <c r="J1002" s="59">
        <f t="shared" si="132"/>
        <v>230000</v>
      </c>
      <c r="K1002" s="63"/>
    </row>
    <row r="1003" spans="1:11" s="3" customFormat="1" ht="15" customHeight="1">
      <c r="A1003" s="24">
        <v>13</v>
      </c>
      <c r="B1003" s="25" t="s">
        <v>36</v>
      </c>
      <c r="C1003" s="208"/>
      <c r="D1003" s="38">
        <v>64152</v>
      </c>
      <c r="E1003" s="28">
        <f t="shared" si="130"/>
        <v>0</v>
      </c>
      <c r="F1003" s="29">
        <v>0</v>
      </c>
      <c r="G1003" s="30">
        <f t="shared" si="131"/>
        <v>0</v>
      </c>
      <c r="H1003" s="31">
        <f t="shared" si="134"/>
        <v>59399.999999999993</v>
      </c>
      <c r="I1003" s="31"/>
      <c r="J1003" s="59">
        <f t="shared" si="132"/>
        <v>0</v>
      </c>
      <c r="K1003" s="63"/>
    </row>
    <row r="1004" spans="1:11" s="3" customFormat="1" ht="15" customHeight="1">
      <c r="A1004" s="24">
        <v>14</v>
      </c>
      <c r="B1004" s="121" t="s">
        <v>37</v>
      </c>
      <c r="C1004" s="209"/>
      <c r="D1004" s="38">
        <v>65934</v>
      </c>
      <c r="E1004" s="123">
        <f t="shared" si="130"/>
        <v>0</v>
      </c>
      <c r="F1004" s="124">
        <v>0</v>
      </c>
      <c r="G1004" s="125">
        <f t="shared" si="131"/>
        <v>0</v>
      </c>
      <c r="H1004" s="31">
        <f t="shared" si="134"/>
        <v>61049.999999999993</v>
      </c>
      <c r="I1004" s="128"/>
      <c r="J1004" s="59">
        <f t="shared" si="132"/>
        <v>0</v>
      </c>
      <c r="K1004" s="63"/>
    </row>
    <row r="1005" spans="1:11" s="3" customFormat="1" ht="15" customHeight="1">
      <c r="A1005" s="24">
        <v>15</v>
      </c>
      <c r="B1005" s="25" t="s">
        <v>38</v>
      </c>
      <c r="C1005" s="208"/>
      <c r="D1005" s="38">
        <v>76626</v>
      </c>
      <c r="E1005" s="28">
        <f t="shared" si="130"/>
        <v>0</v>
      </c>
      <c r="F1005" s="29">
        <v>0</v>
      </c>
      <c r="G1005" s="30">
        <f t="shared" si="131"/>
        <v>0</v>
      </c>
      <c r="H1005" s="31">
        <f t="shared" si="134"/>
        <v>70950</v>
      </c>
      <c r="I1005" s="31"/>
      <c r="J1005" s="59">
        <f t="shared" si="132"/>
        <v>0</v>
      </c>
      <c r="K1005" s="63"/>
    </row>
    <row r="1006" spans="1:11" s="3" customFormat="1" ht="15" customHeight="1">
      <c r="A1006" s="24">
        <v>16</v>
      </c>
      <c r="B1006" s="25" t="s">
        <v>39</v>
      </c>
      <c r="C1006" s="208"/>
      <c r="D1006" s="38">
        <v>80190</v>
      </c>
      <c r="E1006" s="28">
        <f t="shared" si="130"/>
        <v>0</v>
      </c>
      <c r="F1006" s="29">
        <v>0</v>
      </c>
      <c r="G1006" s="30">
        <f t="shared" si="131"/>
        <v>0</v>
      </c>
      <c r="H1006" s="31">
        <f t="shared" si="134"/>
        <v>74250</v>
      </c>
      <c r="I1006" s="31"/>
      <c r="J1006" s="59">
        <f t="shared" si="132"/>
        <v>0</v>
      </c>
      <c r="K1006" s="63"/>
    </row>
    <row r="1007" spans="1:11" s="3" customFormat="1" ht="15" customHeight="1">
      <c r="A1007" s="24">
        <v>17</v>
      </c>
      <c r="B1007" s="25" t="s">
        <v>40</v>
      </c>
      <c r="C1007" s="208"/>
      <c r="D1007" s="38">
        <v>113832</v>
      </c>
      <c r="E1007" s="28">
        <f t="shared" si="130"/>
        <v>0</v>
      </c>
      <c r="F1007" s="29">
        <v>0</v>
      </c>
      <c r="G1007" s="30">
        <f t="shared" si="131"/>
        <v>0</v>
      </c>
      <c r="H1007" s="31">
        <f t="shared" si="134"/>
        <v>105400</v>
      </c>
      <c r="I1007" s="31"/>
      <c r="J1007" s="59">
        <f t="shared" si="132"/>
        <v>0</v>
      </c>
      <c r="K1007" s="63"/>
    </row>
    <row r="1008" spans="1:11" s="3" customFormat="1" ht="15" customHeight="1">
      <c r="A1008" s="24">
        <v>18</v>
      </c>
      <c r="B1008" s="121" t="s">
        <v>41</v>
      </c>
      <c r="C1008" s="209"/>
      <c r="D1008" s="39">
        <v>98010</v>
      </c>
      <c r="E1008" s="123">
        <f t="shared" si="130"/>
        <v>0</v>
      </c>
      <c r="F1008" s="124">
        <v>0.23</v>
      </c>
      <c r="G1008" s="125">
        <f t="shared" si="131"/>
        <v>0</v>
      </c>
      <c r="H1008" s="128">
        <f>D1008/1.08*0.77</f>
        <v>69877.5</v>
      </c>
      <c r="I1008" s="128"/>
      <c r="J1008" s="59">
        <f t="shared" si="132"/>
        <v>0</v>
      </c>
      <c r="K1008" s="63"/>
    </row>
    <row r="1009" spans="1:10" s="4" customFormat="1" ht="15" customHeight="1">
      <c r="A1009" s="40"/>
      <c r="B1009" s="41" t="s">
        <v>42</v>
      </c>
      <c r="C1009" s="210">
        <f>SUM(C991:C1008)</f>
        <v>19</v>
      </c>
      <c r="D1009" s="39">
        <v>205306</v>
      </c>
      <c r="E1009" s="43">
        <f>SUM(E991:E1008)</f>
        <v>1701070</v>
      </c>
      <c r="F1009" s="43"/>
      <c r="G1009" s="44">
        <f>SUM(G991:G1008)</f>
        <v>1521155.5</v>
      </c>
      <c r="H1009" s="45"/>
      <c r="I1009" s="45"/>
      <c r="J1009" s="64">
        <f>SUM(J991:J1008)</f>
        <v>1408477.3148148148</v>
      </c>
    </row>
    <row r="1010" spans="1:10" s="5" customFormat="1" ht="30" customHeight="1">
      <c r="A1010" s="46"/>
      <c r="B1010" s="47"/>
      <c r="C1010" s="211"/>
      <c r="D1010" s="39">
        <v>335661</v>
      </c>
      <c r="E1010" s="49"/>
      <c r="F1010" s="49"/>
      <c r="G1010" s="50"/>
      <c r="J1010" s="75">
        <f>J1009*0.08</f>
        <v>112678.18518518518</v>
      </c>
    </row>
    <row r="1011" spans="1:10" s="6" customFormat="1" ht="15" customHeight="1">
      <c r="A1011" s="283" t="s">
        <v>43</v>
      </c>
      <c r="B1011" s="283"/>
      <c r="C1011" s="284" t="s">
        <v>44</v>
      </c>
      <c r="D1011" s="284"/>
      <c r="E1011" s="54"/>
      <c r="F1011" s="54"/>
      <c r="G1011" s="55" t="s">
        <v>45</v>
      </c>
      <c r="J1011" s="76">
        <f>SUM(J1009:J1010)</f>
        <v>1521155.5</v>
      </c>
    </row>
    <row r="1013" spans="1:10">
      <c r="B1013" s="131" t="s">
        <v>165</v>
      </c>
      <c r="C1013" s="131" t="s">
        <v>166</v>
      </c>
      <c r="D1013" s="131"/>
      <c r="E1013" s="131" t="s">
        <v>167</v>
      </c>
    </row>
    <row r="1014" spans="1:10" ht="18.75">
      <c r="B1014" s="212" t="s">
        <v>168</v>
      </c>
      <c r="C1014" s="213" t="s">
        <v>166</v>
      </c>
      <c r="D1014" s="214"/>
      <c r="E1014" s="214"/>
    </row>
    <row r="1019" spans="1:10" ht="19.5" customHeight="1"/>
    <row r="1020" spans="1:10" s="1" customFormat="1" ht="15" customHeight="1">
      <c r="A1020" s="279" t="s">
        <v>0</v>
      </c>
      <c r="B1020" s="279"/>
      <c r="C1020" s="279"/>
      <c r="D1020" s="279"/>
      <c r="E1020" s="279"/>
      <c r="F1020" s="279"/>
      <c r="G1020" s="279"/>
      <c r="J1020" s="71"/>
    </row>
    <row r="1021" spans="1:10" s="1" customFormat="1" ht="15" customHeight="1">
      <c r="A1021" s="279" t="s">
        <v>1</v>
      </c>
      <c r="B1021" s="279"/>
      <c r="C1021" s="279"/>
      <c r="D1021" s="279"/>
      <c r="E1021" s="279"/>
      <c r="F1021" s="279"/>
      <c r="G1021" s="279"/>
      <c r="J1021" s="71"/>
    </row>
    <row r="1022" spans="1:10" s="1" customFormat="1" ht="15" customHeight="1">
      <c r="A1022" s="279" t="s">
        <v>2</v>
      </c>
      <c r="B1022" s="279"/>
      <c r="C1022" s="279"/>
      <c r="D1022" s="279"/>
      <c r="E1022" s="279"/>
      <c r="F1022" s="279"/>
      <c r="G1022" s="279"/>
      <c r="J1022" s="71"/>
    </row>
    <row r="1023" spans="1:10" s="1" customFormat="1" ht="15" customHeight="1">
      <c r="A1023" s="279" t="s">
        <v>4</v>
      </c>
      <c r="B1023" s="279"/>
      <c r="C1023" s="279"/>
      <c r="D1023" s="279"/>
      <c r="E1023" s="279"/>
      <c r="F1023" s="279"/>
      <c r="G1023" s="279"/>
      <c r="J1023" s="71"/>
    </row>
    <row r="1024" spans="1:10" s="1" customFormat="1" ht="15" customHeight="1">
      <c r="A1024" s="280" t="s">
        <v>6</v>
      </c>
      <c r="B1024" s="280"/>
      <c r="C1024" s="280"/>
      <c r="D1024" s="280"/>
      <c r="E1024" s="280"/>
      <c r="F1024" s="280"/>
      <c r="G1024" s="280"/>
      <c r="J1024" s="71"/>
    </row>
    <row r="1025" spans="1:11" s="2" customFormat="1" ht="15" customHeight="1">
      <c r="A1025" s="9"/>
      <c r="B1025" s="9"/>
      <c r="C1025" s="281" t="s">
        <v>205</v>
      </c>
      <c r="D1025" s="281"/>
      <c r="E1025" s="281"/>
      <c r="F1025" s="281"/>
      <c r="G1025" s="281"/>
      <c r="J1025" s="72"/>
    </row>
    <row r="1026" spans="1:11" s="1" customFormat="1" ht="15" customHeight="1">
      <c r="A1026" s="11" t="s">
        <v>8</v>
      </c>
      <c r="B1026" s="12"/>
      <c r="C1026" s="202"/>
      <c r="D1026" s="286"/>
      <c r="E1026" s="286"/>
      <c r="F1026" s="286"/>
      <c r="G1026" s="286"/>
      <c r="H1026" s="68"/>
      <c r="I1026" s="68"/>
      <c r="J1026" s="71"/>
    </row>
    <row r="1027" spans="1:11" s="1" customFormat="1" ht="15" customHeight="1">
      <c r="A1027" s="11" t="s">
        <v>9</v>
      </c>
      <c r="B1027" s="286" t="s">
        <v>207</v>
      </c>
      <c r="C1027" s="286"/>
      <c r="D1027" s="286"/>
      <c r="E1027" s="286"/>
      <c r="F1027" s="11"/>
      <c r="G1027" s="16"/>
      <c r="H1027" s="11"/>
      <c r="I1027" s="11"/>
      <c r="J1027" s="80"/>
      <c r="K1027" s="74"/>
    </row>
    <row r="1028" spans="1:11" s="1" customFormat="1" ht="21" customHeight="1">
      <c r="A1028" s="11" t="s">
        <v>11</v>
      </c>
      <c r="B1028" s="219"/>
      <c r="C1028" s="220"/>
      <c r="D1028" s="220"/>
      <c r="E1028" s="220"/>
      <c r="F1028" s="18"/>
      <c r="G1028" s="19"/>
      <c r="H1028" s="69"/>
      <c r="I1028" s="69"/>
      <c r="J1028" s="73"/>
    </row>
    <row r="1029" spans="1:11" s="1" customFormat="1" ht="15" customHeight="1">
      <c r="A1029" s="190" t="s">
        <v>14</v>
      </c>
      <c r="B1029" s="190" t="s">
        <v>16</v>
      </c>
      <c r="C1029" s="203" t="s">
        <v>17</v>
      </c>
      <c r="D1029" s="191" t="s">
        <v>18</v>
      </c>
      <c r="E1029" s="192" t="s">
        <v>19</v>
      </c>
      <c r="F1029" s="192" t="s">
        <v>20</v>
      </c>
      <c r="G1029" s="190" t="s">
        <v>21</v>
      </c>
      <c r="J1029" s="71"/>
    </row>
    <row r="1030" spans="1:11" s="3" customFormat="1" ht="15" customHeight="1">
      <c r="A1030" s="24">
        <v>1</v>
      </c>
      <c r="B1030" s="25" t="s">
        <v>23</v>
      </c>
      <c r="C1030" s="167"/>
      <c r="D1030" s="27">
        <v>79305</v>
      </c>
      <c r="E1030" s="28">
        <f t="shared" ref="E1030:E1047" si="135">D1030*C1030</f>
        <v>0</v>
      </c>
      <c r="F1030" s="29">
        <v>0</v>
      </c>
      <c r="G1030" s="30">
        <f t="shared" ref="G1030:G1047" si="136">E1030-E1030*F1030</f>
        <v>0</v>
      </c>
      <c r="H1030" s="31">
        <f>D1030/1.08</f>
        <v>73430.555555555547</v>
      </c>
      <c r="I1030" s="31"/>
      <c r="J1030" s="59">
        <f t="shared" ref="J1030:J1047" si="137">H1030*C1030</f>
        <v>0</v>
      </c>
      <c r="K1030" s="63"/>
    </row>
    <row r="1031" spans="1:11" s="3" customFormat="1" ht="15" customHeight="1">
      <c r="A1031" s="24">
        <v>2</v>
      </c>
      <c r="B1031" s="25" t="s">
        <v>25</v>
      </c>
      <c r="C1031" s="204"/>
      <c r="D1031" s="27">
        <v>128591</v>
      </c>
      <c r="E1031" s="28">
        <f t="shared" si="135"/>
        <v>0</v>
      </c>
      <c r="F1031" s="29">
        <v>0</v>
      </c>
      <c r="G1031" s="30">
        <f t="shared" si="136"/>
        <v>0</v>
      </c>
      <c r="H1031" s="31">
        <f t="shared" ref="H1031:H1033" si="138">D1031/1.08</f>
        <v>119065.74074074073</v>
      </c>
      <c r="I1031" s="31"/>
      <c r="J1031" s="59">
        <f t="shared" si="137"/>
        <v>0</v>
      </c>
      <c r="K1031" s="63"/>
    </row>
    <row r="1032" spans="1:11" s="3" customFormat="1" ht="15" customHeight="1">
      <c r="A1032" s="24">
        <v>3</v>
      </c>
      <c r="B1032" s="25" t="s">
        <v>26</v>
      </c>
      <c r="C1032" s="205"/>
      <c r="D1032" s="27">
        <v>60043</v>
      </c>
      <c r="E1032" s="28">
        <f t="shared" si="135"/>
        <v>0</v>
      </c>
      <c r="F1032" s="29">
        <v>0</v>
      </c>
      <c r="G1032" s="30">
        <f t="shared" si="136"/>
        <v>0</v>
      </c>
      <c r="H1032" s="31">
        <f t="shared" si="138"/>
        <v>55595.370370370365</v>
      </c>
      <c r="I1032" s="31"/>
      <c r="J1032" s="59">
        <f t="shared" si="137"/>
        <v>0</v>
      </c>
      <c r="K1032" s="63"/>
    </row>
    <row r="1033" spans="1:11" s="3" customFormat="1" ht="15" customHeight="1">
      <c r="A1033" s="24">
        <v>4</v>
      </c>
      <c r="B1033" s="25" t="s">
        <v>27</v>
      </c>
      <c r="C1033" s="206"/>
      <c r="D1033" s="27">
        <v>115781</v>
      </c>
      <c r="E1033" s="28">
        <f t="shared" si="135"/>
        <v>0</v>
      </c>
      <c r="F1033" s="29">
        <v>0</v>
      </c>
      <c r="G1033" s="30">
        <f t="shared" si="136"/>
        <v>0</v>
      </c>
      <c r="H1033" s="31">
        <f t="shared" si="138"/>
        <v>107204.62962962962</v>
      </c>
      <c r="I1033" s="31"/>
      <c r="J1033" s="59">
        <f t="shared" si="137"/>
        <v>0</v>
      </c>
      <c r="K1033" s="63"/>
    </row>
    <row r="1034" spans="1:11" s="3" customFormat="1" ht="15" customHeight="1">
      <c r="A1034" s="24">
        <v>5</v>
      </c>
      <c r="B1034" s="121" t="s">
        <v>28</v>
      </c>
      <c r="C1034" s="209">
        <v>10</v>
      </c>
      <c r="D1034" s="33">
        <v>119943</v>
      </c>
      <c r="E1034" s="123">
        <f t="shared" si="135"/>
        <v>1199430</v>
      </c>
      <c r="F1034" s="124">
        <v>0.25</v>
      </c>
      <c r="G1034" s="125">
        <f t="shared" si="136"/>
        <v>899572.5</v>
      </c>
      <c r="H1034" s="128">
        <f>D1034/1.08*0.75</f>
        <v>83293.75</v>
      </c>
      <c r="I1034" s="31"/>
      <c r="J1034" s="59">
        <f t="shared" si="137"/>
        <v>832937.5</v>
      </c>
      <c r="K1034" s="63"/>
    </row>
    <row r="1035" spans="1:11" s="3" customFormat="1" ht="15" customHeight="1">
      <c r="A1035" s="24">
        <v>6</v>
      </c>
      <c r="B1035" s="25" t="s">
        <v>29</v>
      </c>
      <c r="C1035" s="167"/>
      <c r="D1035" s="27">
        <v>94810</v>
      </c>
      <c r="E1035" s="28">
        <f t="shared" si="135"/>
        <v>0</v>
      </c>
      <c r="F1035" s="29">
        <v>0</v>
      </c>
      <c r="G1035" s="30">
        <f t="shared" si="136"/>
        <v>0</v>
      </c>
      <c r="H1035" s="31">
        <f t="shared" ref="H1035:H1046" si="139">D1035/1.08</f>
        <v>87787.037037037036</v>
      </c>
      <c r="I1035" s="31"/>
      <c r="J1035" s="59">
        <f t="shared" si="137"/>
        <v>0</v>
      </c>
      <c r="K1035" s="63"/>
    </row>
    <row r="1036" spans="1:11" s="3" customFormat="1" ht="15" customHeight="1">
      <c r="A1036" s="24">
        <v>7</v>
      </c>
      <c r="B1036" s="25" t="s">
        <v>30</v>
      </c>
      <c r="C1036" s="207"/>
      <c r="D1036" s="27">
        <v>141396</v>
      </c>
      <c r="E1036" s="28">
        <f t="shared" si="135"/>
        <v>0</v>
      </c>
      <c r="F1036" s="29">
        <v>0</v>
      </c>
      <c r="G1036" s="30">
        <f t="shared" si="136"/>
        <v>0</v>
      </c>
      <c r="H1036" s="31">
        <f t="shared" si="139"/>
        <v>130922.22222222222</v>
      </c>
      <c r="I1036" s="31"/>
      <c r="J1036" s="59">
        <f t="shared" si="137"/>
        <v>0</v>
      </c>
      <c r="K1036" s="63"/>
    </row>
    <row r="1037" spans="1:11" s="3" customFormat="1" ht="15" customHeight="1">
      <c r="A1037" s="24">
        <v>8</v>
      </c>
      <c r="B1037" s="25" t="s">
        <v>31</v>
      </c>
      <c r="C1037" s="167"/>
      <c r="D1037" s="27">
        <v>232931</v>
      </c>
      <c r="E1037" s="28">
        <f t="shared" si="135"/>
        <v>0</v>
      </c>
      <c r="F1037" s="29">
        <v>0</v>
      </c>
      <c r="G1037" s="30">
        <f t="shared" si="136"/>
        <v>0</v>
      </c>
      <c r="H1037" s="31">
        <f t="shared" si="139"/>
        <v>215676.85185185182</v>
      </c>
      <c r="I1037" s="31"/>
      <c r="J1037" s="59">
        <f t="shared" si="137"/>
        <v>0</v>
      </c>
      <c r="K1037" s="63"/>
    </row>
    <row r="1038" spans="1:11" s="3" customFormat="1" ht="15" customHeight="1">
      <c r="A1038" s="24">
        <v>9</v>
      </c>
      <c r="B1038" s="36" t="s">
        <v>32</v>
      </c>
      <c r="C1038" s="167"/>
      <c r="D1038" s="27">
        <v>101534</v>
      </c>
      <c r="E1038" s="28">
        <f t="shared" si="135"/>
        <v>0</v>
      </c>
      <c r="F1038" s="29">
        <v>0</v>
      </c>
      <c r="G1038" s="30">
        <f t="shared" si="136"/>
        <v>0</v>
      </c>
      <c r="H1038" s="31">
        <f t="shared" si="139"/>
        <v>94012.962962962964</v>
      </c>
      <c r="I1038" s="31"/>
      <c r="J1038" s="59">
        <f t="shared" si="137"/>
        <v>0</v>
      </c>
      <c r="K1038" s="63"/>
    </row>
    <row r="1039" spans="1:11" s="3" customFormat="1" ht="15" customHeight="1">
      <c r="A1039" s="24">
        <v>10</v>
      </c>
      <c r="B1039" s="36" t="s">
        <v>33</v>
      </c>
      <c r="C1039" s="208"/>
      <c r="D1039" s="33">
        <v>110148</v>
      </c>
      <c r="E1039" s="28">
        <f t="shared" si="135"/>
        <v>0</v>
      </c>
      <c r="F1039" s="29">
        <v>0</v>
      </c>
      <c r="G1039" s="30">
        <f t="shared" si="136"/>
        <v>0</v>
      </c>
      <c r="H1039" s="31">
        <f t="shared" si="139"/>
        <v>101988.88888888888</v>
      </c>
      <c r="I1039" s="31"/>
      <c r="J1039" s="59">
        <f t="shared" si="137"/>
        <v>0</v>
      </c>
      <c r="K1039" s="63"/>
    </row>
    <row r="1040" spans="1:11" s="3" customFormat="1" ht="15" customHeight="1">
      <c r="A1040" s="24">
        <v>11</v>
      </c>
      <c r="B1040" s="121" t="s">
        <v>34</v>
      </c>
      <c r="C1040" s="209"/>
      <c r="D1040" s="27">
        <v>54198</v>
      </c>
      <c r="E1040" s="123">
        <f t="shared" si="135"/>
        <v>0</v>
      </c>
      <c r="F1040" s="29">
        <v>0</v>
      </c>
      <c r="G1040" s="125">
        <f t="shared" si="136"/>
        <v>0</v>
      </c>
      <c r="H1040" s="31">
        <f t="shared" si="139"/>
        <v>50183.333333333328</v>
      </c>
      <c r="I1040" s="128"/>
      <c r="J1040" s="59">
        <f t="shared" si="137"/>
        <v>0</v>
      </c>
      <c r="K1040" s="63"/>
    </row>
    <row r="1041" spans="1:11" s="3" customFormat="1" ht="15" customHeight="1">
      <c r="A1041" s="24">
        <v>12</v>
      </c>
      <c r="B1041" s="25" t="s">
        <v>35</v>
      </c>
      <c r="C1041" s="208"/>
      <c r="D1041" s="27">
        <v>49680</v>
      </c>
      <c r="E1041" s="28">
        <f t="shared" si="135"/>
        <v>0</v>
      </c>
      <c r="F1041" s="29">
        <v>0</v>
      </c>
      <c r="G1041" s="30">
        <f t="shared" si="136"/>
        <v>0</v>
      </c>
      <c r="H1041" s="31">
        <f t="shared" si="139"/>
        <v>46000</v>
      </c>
      <c r="I1041" s="31"/>
      <c r="J1041" s="59">
        <f t="shared" si="137"/>
        <v>0</v>
      </c>
      <c r="K1041" s="63"/>
    </row>
    <row r="1042" spans="1:11" s="3" customFormat="1" ht="15" customHeight="1">
      <c r="A1042" s="24">
        <v>13</v>
      </c>
      <c r="B1042" s="25" t="s">
        <v>36</v>
      </c>
      <c r="C1042" s="208"/>
      <c r="D1042" s="38">
        <v>64152</v>
      </c>
      <c r="E1042" s="28">
        <f t="shared" si="135"/>
        <v>0</v>
      </c>
      <c r="F1042" s="29">
        <v>0</v>
      </c>
      <c r="G1042" s="30">
        <f t="shared" si="136"/>
        <v>0</v>
      </c>
      <c r="H1042" s="31">
        <f t="shared" si="139"/>
        <v>59399.999999999993</v>
      </c>
      <c r="I1042" s="31"/>
      <c r="J1042" s="59">
        <f t="shared" si="137"/>
        <v>0</v>
      </c>
      <c r="K1042" s="63"/>
    </row>
    <row r="1043" spans="1:11" s="3" customFormat="1" ht="15" customHeight="1">
      <c r="A1043" s="24">
        <v>14</v>
      </c>
      <c r="B1043" s="121" t="s">
        <v>37</v>
      </c>
      <c r="C1043" s="209"/>
      <c r="D1043" s="38">
        <v>65934</v>
      </c>
      <c r="E1043" s="123">
        <f t="shared" si="135"/>
        <v>0</v>
      </c>
      <c r="F1043" s="124">
        <v>0</v>
      </c>
      <c r="G1043" s="125">
        <f t="shared" si="136"/>
        <v>0</v>
      </c>
      <c r="H1043" s="31">
        <f t="shared" si="139"/>
        <v>61049.999999999993</v>
      </c>
      <c r="I1043" s="128"/>
      <c r="J1043" s="59">
        <f t="shared" si="137"/>
        <v>0</v>
      </c>
      <c r="K1043" s="63"/>
    </row>
    <row r="1044" spans="1:11" s="3" customFormat="1" ht="15" customHeight="1">
      <c r="A1044" s="24">
        <v>15</v>
      </c>
      <c r="B1044" s="25" t="s">
        <v>38</v>
      </c>
      <c r="C1044" s="208"/>
      <c r="D1044" s="38">
        <v>76626</v>
      </c>
      <c r="E1044" s="28">
        <f t="shared" si="135"/>
        <v>0</v>
      </c>
      <c r="F1044" s="29">
        <v>0</v>
      </c>
      <c r="G1044" s="30">
        <f t="shared" si="136"/>
        <v>0</v>
      </c>
      <c r="H1044" s="31">
        <f t="shared" si="139"/>
        <v>70950</v>
      </c>
      <c r="I1044" s="31"/>
      <c r="J1044" s="59">
        <f t="shared" si="137"/>
        <v>0</v>
      </c>
      <c r="K1044" s="63"/>
    </row>
    <row r="1045" spans="1:11" s="3" customFormat="1" ht="15" customHeight="1">
      <c r="A1045" s="24">
        <v>16</v>
      </c>
      <c r="B1045" s="25" t="s">
        <v>39</v>
      </c>
      <c r="C1045" s="208"/>
      <c r="D1045" s="38">
        <v>80190</v>
      </c>
      <c r="E1045" s="28">
        <f t="shared" si="135"/>
        <v>0</v>
      </c>
      <c r="F1045" s="29">
        <v>0</v>
      </c>
      <c r="G1045" s="30">
        <f t="shared" si="136"/>
        <v>0</v>
      </c>
      <c r="H1045" s="31">
        <f t="shared" si="139"/>
        <v>74250</v>
      </c>
      <c r="I1045" s="31"/>
      <c r="J1045" s="59">
        <f t="shared" si="137"/>
        <v>0</v>
      </c>
      <c r="K1045" s="63"/>
    </row>
    <row r="1046" spans="1:11" s="3" customFormat="1" ht="15" customHeight="1">
      <c r="A1046" s="24">
        <v>17</v>
      </c>
      <c r="B1046" s="25" t="s">
        <v>40</v>
      </c>
      <c r="C1046" s="208"/>
      <c r="D1046" s="38">
        <v>113832</v>
      </c>
      <c r="E1046" s="28">
        <f t="shared" si="135"/>
        <v>0</v>
      </c>
      <c r="F1046" s="29">
        <v>0</v>
      </c>
      <c r="G1046" s="30">
        <f t="shared" si="136"/>
        <v>0</v>
      </c>
      <c r="H1046" s="31">
        <f t="shared" si="139"/>
        <v>105400</v>
      </c>
      <c r="I1046" s="31"/>
      <c r="J1046" s="59">
        <f t="shared" si="137"/>
        <v>0</v>
      </c>
      <c r="K1046" s="63"/>
    </row>
    <row r="1047" spans="1:11" s="3" customFormat="1" ht="15" customHeight="1">
      <c r="A1047" s="24">
        <v>18</v>
      </c>
      <c r="B1047" s="121" t="s">
        <v>41</v>
      </c>
      <c r="C1047" s="209"/>
      <c r="D1047" s="39">
        <v>98010</v>
      </c>
      <c r="E1047" s="123">
        <f t="shared" si="135"/>
        <v>0</v>
      </c>
      <c r="F1047" s="124">
        <v>0.23</v>
      </c>
      <c r="G1047" s="125">
        <f t="shared" si="136"/>
        <v>0</v>
      </c>
      <c r="H1047" s="128">
        <f>D1047/1.08*0.77</f>
        <v>69877.5</v>
      </c>
      <c r="I1047" s="128"/>
      <c r="J1047" s="59">
        <f t="shared" si="137"/>
        <v>0</v>
      </c>
      <c r="K1047" s="63"/>
    </row>
    <row r="1048" spans="1:11" s="4" customFormat="1" ht="15" customHeight="1">
      <c r="A1048" s="40"/>
      <c r="B1048" s="41" t="s">
        <v>42</v>
      </c>
      <c r="C1048" s="210">
        <f>SUM(C1030:C1047)</f>
        <v>10</v>
      </c>
      <c r="D1048" s="39">
        <v>205306</v>
      </c>
      <c r="E1048" s="43">
        <f>SUM(E1030:E1047)</f>
        <v>1199430</v>
      </c>
      <c r="F1048" s="43"/>
      <c r="G1048" s="44">
        <f>SUM(G1030:G1047)</f>
        <v>899572.5</v>
      </c>
      <c r="H1048" s="45"/>
      <c r="I1048" s="45"/>
      <c r="J1048" s="64">
        <f>SUM(J1030:J1047)</f>
        <v>832937.5</v>
      </c>
    </row>
    <row r="1049" spans="1:11" s="5" customFormat="1" ht="30" customHeight="1">
      <c r="A1049" s="46"/>
      <c r="B1049" s="47"/>
      <c r="C1049" s="211"/>
      <c r="D1049" s="39">
        <v>335661</v>
      </c>
      <c r="E1049" s="49"/>
      <c r="F1049" s="49"/>
      <c r="G1049" s="50"/>
      <c r="J1049" s="75">
        <f>J1048*0.08</f>
        <v>66635</v>
      </c>
    </row>
    <row r="1050" spans="1:11" s="6" customFormat="1" ht="15" customHeight="1">
      <c r="A1050" s="283" t="s">
        <v>43</v>
      </c>
      <c r="B1050" s="283"/>
      <c r="C1050" s="284" t="s">
        <v>44</v>
      </c>
      <c r="D1050" s="284"/>
      <c r="E1050" s="54"/>
      <c r="F1050" s="54"/>
      <c r="G1050" s="55" t="s">
        <v>45</v>
      </c>
      <c r="J1050" s="76">
        <f>SUM(J1048:J1049)</f>
        <v>899572.5</v>
      </c>
    </row>
    <row r="1052" spans="1:11">
      <c r="B1052" s="131" t="s">
        <v>165</v>
      </c>
      <c r="C1052" s="131" t="s">
        <v>166</v>
      </c>
      <c r="D1052" s="131"/>
      <c r="E1052" s="131" t="s">
        <v>167</v>
      </c>
    </row>
    <row r="1053" spans="1:11" ht="18.75">
      <c r="B1053" s="212" t="s">
        <v>168</v>
      </c>
      <c r="C1053" s="213" t="s">
        <v>166</v>
      </c>
      <c r="D1053" s="214"/>
      <c r="E1053" s="214"/>
    </row>
    <row r="1058" spans="1:11" s="1" customFormat="1" ht="15" customHeight="1">
      <c r="A1058" s="279" t="s">
        <v>0</v>
      </c>
      <c r="B1058" s="279"/>
      <c r="C1058" s="279"/>
      <c r="D1058" s="279"/>
      <c r="E1058" s="279"/>
      <c r="F1058" s="279"/>
      <c r="G1058" s="279"/>
      <c r="J1058" s="71"/>
    </row>
    <row r="1059" spans="1:11" s="1" customFormat="1" ht="15" customHeight="1">
      <c r="A1059" s="279" t="s">
        <v>1</v>
      </c>
      <c r="B1059" s="279"/>
      <c r="C1059" s="279"/>
      <c r="D1059" s="279"/>
      <c r="E1059" s="279"/>
      <c r="F1059" s="279"/>
      <c r="G1059" s="279"/>
      <c r="J1059" s="71"/>
    </row>
    <row r="1060" spans="1:11" s="1" customFormat="1" ht="15" customHeight="1">
      <c r="A1060" s="279" t="s">
        <v>2</v>
      </c>
      <c r="B1060" s="279"/>
      <c r="C1060" s="279"/>
      <c r="D1060" s="279"/>
      <c r="E1060" s="279"/>
      <c r="F1060" s="279"/>
      <c r="G1060" s="279"/>
      <c r="J1060" s="71"/>
    </row>
    <row r="1061" spans="1:11" s="1" customFormat="1" ht="15" customHeight="1">
      <c r="A1061" s="279" t="s">
        <v>4</v>
      </c>
      <c r="B1061" s="279"/>
      <c r="C1061" s="279"/>
      <c r="D1061" s="279"/>
      <c r="E1061" s="279"/>
      <c r="F1061" s="279"/>
      <c r="G1061" s="279"/>
      <c r="J1061" s="71"/>
    </row>
    <row r="1062" spans="1:11" s="1" customFormat="1" ht="15" customHeight="1">
      <c r="A1062" s="280" t="s">
        <v>6</v>
      </c>
      <c r="B1062" s="280"/>
      <c r="C1062" s="280"/>
      <c r="D1062" s="280"/>
      <c r="E1062" s="280"/>
      <c r="F1062" s="280"/>
      <c r="G1062" s="280"/>
      <c r="J1062" s="71"/>
    </row>
    <row r="1063" spans="1:11" s="2" customFormat="1" ht="15" customHeight="1">
      <c r="A1063" s="9"/>
      <c r="B1063" s="9"/>
      <c r="C1063" s="281" t="s">
        <v>205</v>
      </c>
      <c r="D1063" s="281"/>
      <c r="E1063" s="281"/>
      <c r="F1063" s="281"/>
      <c r="G1063" s="281"/>
      <c r="J1063" s="72"/>
    </row>
    <row r="1064" spans="1:11" s="1" customFormat="1" ht="15" customHeight="1">
      <c r="A1064" s="11" t="s">
        <v>8</v>
      </c>
      <c r="B1064" s="12"/>
      <c r="C1064" s="202"/>
      <c r="D1064" s="286"/>
      <c r="E1064" s="286"/>
      <c r="F1064" s="286"/>
      <c r="G1064" s="286"/>
      <c r="H1064" s="68"/>
      <c r="I1064" s="68"/>
      <c r="J1064" s="71"/>
    </row>
    <row r="1065" spans="1:11" s="1" customFormat="1" ht="15" customHeight="1">
      <c r="A1065" s="11" t="s">
        <v>9</v>
      </c>
      <c r="B1065" s="286" t="s">
        <v>169</v>
      </c>
      <c r="C1065" s="286"/>
      <c r="D1065" s="286"/>
      <c r="E1065" s="286"/>
      <c r="F1065" s="11"/>
      <c r="G1065" s="16"/>
      <c r="H1065" s="11"/>
      <c r="I1065" s="11"/>
      <c r="J1065" s="80"/>
      <c r="K1065" s="74"/>
    </row>
    <row r="1066" spans="1:11" s="1" customFormat="1" ht="21" customHeight="1">
      <c r="A1066" s="11" t="s">
        <v>11</v>
      </c>
      <c r="B1066" s="219"/>
      <c r="C1066" s="220"/>
      <c r="D1066" s="220"/>
      <c r="E1066" s="220"/>
      <c r="F1066" s="18"/>
      <c r="G1066" s="19"/>
      <c r="H1066" s="69"/>
      <c r="I1066" s="69"/>
      <c r="J1066" s="73"/>
    </row>
    <row r="1067" spans="1:11" s="1" customFormat="1" ht="15" customHeight="1">
      <c r="A1067" s="190" t="s">
        <v>14</v>
      </c>
      <c r="B1067" s="190" t="s">
        <v>16</v>
      </c>
      <c r="C1067" s="203" t="s">
        <v>17</v>
      </c>
      <c r="D1067" s="191" t="s">
        <v>18</v>
      </c>
      <c r="E1067" s="192" t="s">
        <v>19</v>
      </c>
      <c r="F1067" s="192" t="s">
        <v>20</v>
      </c>
      <c r="G1067" s="190" t="s">
        <v>21</v>
      </c>
      <c r="J1067" s="71"/>
    </row>
    <row r="1068" spans="1:11" s="3" customFormat="1" ht="15" customHeight="1">
      <c r="A1068" s="24">
        <v>1</v>
      </c>
      <c r="B1068" s="25" t="s">
        <v>23</v>
      </c>
      <c r="C1068" s="167"/>
      <c r="D1068" s="27">
        <v>79305</v>
      </c>
      <c r="E1068" s="28">
        <f t="shared" ref="E1068:E1085" si="140">D1068*C1068</f>
        <v>0</v>
      </c>
      <c r="F1068" s="29">
        <v>0</v>
      </c>
      <c r="G1068" s="30">
        <f t="shared" ref="G1068:G1085" si="141">E1068-E1068*F1068</f>
        <v>0</v>
      </c>
      <c r="H1068" s="31">
        <f>D1068/1.08</f>
        <v>73430.555555555547</v>
      </c>
      <c r="I1068" s="31"/>
      <c r="J1068" s="59">
        <f t="shared" ref="J1068:J1085" si="142">H1068*C1068</f>
        <v>0</v>
      </c>
      <c r="K1068" s="63"/>
    </row>
    <row r="1069" spans="1:11" s="3" customFormat="1" ht="15" customHeight="1">
      <c r="A1069" s="24">
        <v>2</v>
      </c>
      <c r="B1069" s="25" t="s">
        <v>25</v>
      </c>
      <c r="C1069" s="204"/>
      <c r="D1069" s="27">
        <v>128591</v>
      </c>
      <c r="E1069" s="28">
        <f t="shared" si="140"/>
        <v>0</v>
      </c>
      <c r="F1069" s="29">
        <v>0</v>
      </c>
      <c r="G1069" s="30">
        <f t="shared" si="141"/>
        <v>0</v>
      </c>
      <c r="H1069" s="31">
        <f t="shared" ref="H1069:H1071" si="143">D1069/1.08</f>
        <v>119065.74074074073</v>
      </c>
      <c r="I1069" s="31"/>
      <c r="J1069" s="59">
        <f t="shared" si="142"/>
        <v>0</v>
      </c>
      <c r="K1069" s="63"/>
    </row>
    <row r="1070" spans="1:11" s="3" customFormat="1" ht="15" customHeight="1">
      <c r="A1070" s="24">
        <v>3</v>
      </c>
      <c r="B1070" s="25" t="s">
        <v>26</v>
      </c>
      <c r="C1070" s="205"/>
      <c r="D1070" s="27">
        <v>60043</v>
      </c>
      <c r="E1070" s="28">
        <f t="shared" si="140"/>
        <v>0</v>
      </c>
      <c r="F1070" s="29">
        <v>0</v>
      </c>
      <c r="G1070" s="30">
        <f t="shared" si="141"/>
        <v>0</v>
      </c>
      <c r="H1070" s="31">
        <f t="shared" si="143"/>
        <v>55595.370370370365</v>
      </c>
      <c r="I1070" s="31"/>
      <c r="J1070" s="59">
        <f t="shared" si="142"/>
        <v>0</v>
      </c>
      <c r="K1070" s="63"/>
    </row>
    <row r="1071" spans="1:11" s="3" customFormat="1" ht="15" customHeight="1">
      <c r="A1071" s="24">
        <v>4</v>
      </c>
      <c r="B1071" s="25" t="s">
        <v>27</v>
      </c>
      <c r="C1071" s="206"/>
      <c r="D1071" s="27">
        <v>115781</v>
      </c>
      <c r="E1071" s="28">
        <f t="shared" si="140"/>
        <v>0</v>
      </c>
      <c r="F1071" s="29">
        <v>0</v>
      </c>
      <c r="G1071" s="30">
        <f t="shared" si="141"/>
        <v>0</v>
      </c>
      <c r="H1071" s="31">
        <f t="shared" si="143"/>
        <v>107204.62962962962</v>
      </c>
      <c r="I1071" s="31"/>
      <c r="J1071" s="59">
        <f t="shared" si="142"/>
        <v>0</v>
      </c>
      <c r="K1071" s="63"/>
    </row>
    <row r="1072" spans="1:11" s="3" customFormat="1" ht="15" customHeight="1">
      <c r="A1072" s="24">
        <v>5</v>
      </c>
      <c r="B1072" s="121" t="s">
        <v>28</v>
      </c>
      <c r="C1072" s="209">
        <v>10</v>
      </c>
      <c r="D1072" s="33">
        <v>119943</v>
      </c>
      <c r="E1072" s="123">
        <f t="shared" si="140"/>
        <v>1199430</v>
      </c>
      <c r="F1072" s="124">
        <v>0.25</v>
      </c>
      <c r="G1072" s="125">
        <f t="shared" si="141"/>
        <v>899572.5</v>
      </c>
      <c r="H1072" s="128">
        <f>D1072/1.08*0.75</f>
        <v>83293.75</v>
      </c>
      <c r="I1072" s="31"/>
      <c r="J1072" s="59">
        <f t="shared" si="142"/>
        <v>832937.5</v>
      </c>
      <c r="K1072" s="63"/>
    </row>
    <row r="1073" spans="1:11" s="3" customFormat="1" ht="15" customHeight="1">
      <c r="A1073" s="24">
        <v>6</v>
      </c>
      <c r="B1073" s="25" t="s">
        <v>29</v>
      </c>
      <c r="C1073" s="167"/>
      <c r="D1073" s="27">
        <v>94810</v>
      </c>
      <c r="E1073" s="28">
        <f t="shared" si="140"/>
        <v>0</v>
      </c>
      <c r="F1073" s="29">
        <v>0</v>
      </c>
      <c r="G1073" s="30">
        <f t="shared" si="141"/>
        <v>0</v>
      </c>
      <c r="H1073" s="31">
        <f t="shared" ref="H1073:H1084" si="144">D1073/1.08</f>
        <v>87787.037037037036</v>
      </c>
      <c r="I1073" s="31"/>
      <c r="J1073" s="59">
        <f t="shared" si="142"/>
        <v>0</v>
      </c>
      <c r="K1073" s="63"/>
    </row>
    <row r="1074" spans="1:11" s="3" customFormat="1" ht="15" customHeight="1">
      <c r="A1074" s="24">
        <v>7</v>
      </c>
      <c r="B1074" s="25" t="s">
        <v>30</v>
      </c>
      <c r="C1074" s="207"/>
      <c r="D1074" s="27">
        <v>141396</v>
      </c>
      <c r="E1074" s="28">
        <f t="shared" si="140"/>
        <v>0</v>
      </c>
      <c r="F1074" s="29">
        <v>0</v>
      </c>
      <c r="G1074" s="30">
        <f t="shared" si="141"/>
        <v>0</v>
      </c>
      <c r="H1074" s="31">
        <f t="shared" si="144"/>
        <v>130922.22222222222</v>
      </c>
      <c r="I1074" s="31"/>
      <c r="J1074" s="59">
        <f t="shared" si="142"/>
        <v>0</v>
      </c>
      <c r="K1074" s="63"/>
    </row>
    <row r="1075" spans="1:11" s="3" customFormat="1" ht="15" customHeight="1">
      <c r="A1075" s="24">
        <v>8</v>
      </c>
      <c r="B1075" s="25" t="s">
        <v>31</v>
      </c>
      <c r="C1075" s="167"/>
      <c r="D1075" s="27">
        <v>232931</v>
      </c>
      <c r="E1075" s="28">
        <f t="shared" si="140"/>
        <v>0</v>
      </c>
      <c r="F1075" s="29">
        <v>0</v>
      </c>
      <c r="G1075" s="30">
        <f t="shared" si="141"/>
        <v>0</v>
      </c>
      <c r="H1075" s="31">
        <f t="shared" si="144"/>
        <v>215676.85185185182</v>
      </c>
      <c r="I1075" s="31"/>
      <c r="J1075" s="59">
        <f t="shared" si="142"/>
        <v>0</v>
      </c>
      <c r="K1075" s="63"/>
    </row>
    <row r="1076" spans="1:11" s="3" customFormat="1" ht="15" customHeight="1">
      <c r="A1076" s="24">
        <v>9</v>
      </c>
      <c r="B1076" s="36" t="s">
        <v>32</v>
      </c>
      <c r="C1076" s="167"/>
      <c r="D1076" s="27">
        <v>101534</v>
      </c>
      <c r="E1076" s="28">
        <f t="shared" si="140"/>
        <v>0</v>
      </c>
      <c r="F1076" s="29">
        <v>0</v>
      </c>
      <c r="G1076" s="30">
        <f t="shared" si="141"/>
        <v>0</v>
      </c>
      <c r="H1076" s="31">
        <f t="shared" si="144"/>
        <v>94012.962962962964</v>
      </c>
      <c r="I1076" s="31"/>
      <c r="J1076" s="59">
        <f t="shared" si="142"/>
        <v>0</v>
      </c>
      <c r="K1076" s="63"/>
    </row>
    <row r="1077" spans="1:11" s="3" customFormat="1" ht="15" customHeight="1">
      <c r="A1077" s="24">
        <v>10</v>
      </c>
      <c r="B1077" s="36" t="s">
        <v>33</v>
      </c>
      <c r="C1077" s="208"/>
      <c r="D1077" s="33">
        <v>110148</v>
      </c>
      <c r="E1077" s="28">
        <f t="shared" si="140"/>
        <v>0</v>
      </c>
      <c r="F1077" s="29">
        <v>0</v>
      </c>
      <c r="G1077" s="30">
        <f t="shared" si="141"/>
        <v>0</v>
      </c>
      <c r="H1077" s="31">
        <f t="shared" si="144"/>
        <v>101988.88888888888</v>
      </c>
      <c r="I1077" s="31"/>
      <c r="J1077" s="59">
        <f t="shared" si="142"/>
        <v>0</v>
      </c>
      <c r="K1077" s="63"/>
    </row>
    <row r="1078" spans="1:11" s="3" customFormat="1" ht="15" customHeight="1">
      <c r="A1078" s="24">
        <v>11</v>
      </c>
      <c r="B1078" s="121" t="s">
        <v>34</v>
      </c>
      <c r="C1078" s="209"/>
      <c r="D1078" s="27">
        <v>54198</v>
      </c>
      <c r="E1078" s="123">
        <f t="shared" si="140"/>
        <v>0</v>
      </c>
      <c r="F1078" s="29">
        <v>0</v>
      </c>
      <c r="G1078" s="125">
        <f t="shared" si="141"/>
        <v>0</v>
      </c>
      <c r="H1078" s="31">
        <f t="shared" si="144"/>
        <v>50183.333333333328</v>
      </c>
      <c r="I1078" s="128"/>
      <c r="J1078" s="59">
        <f t="shared" si="142"/>
        <v>0</v>
      </c>
      <c r="K1078" s="63"/>
    </row>
    <row r="1079" spans="1:11" s="3" customFormat="1" ht="15" customHeight="1">
      <c r="A1079" s="24">
        <v>12</v>
      </c>
      <c r="B1079" s="25" t="s">
        <v>35</v>
      </c>
      <c r="C1079" s="208"/>
      <c r="D1079" s="27">
        <v>49680</v>
      </c>
      <c r="E1079" s="28">
        <f t="shared" si="140"/>
        <v>0</v>
      </c>
      <c r="F1079" s="29">
        <v>0</v>
      </c>
      <c r="G1079" s="30">
        <f t="shared" si="141"/>
        <v>0</v>
      </c>
      <c r="H1079" s="31">
        <f t="shared" si="144"/>
        <v>46000</v>
      </c>
      <c r="I1079" s="31"/>
      <c r="J1079" s="59">
        <f t="shared" si="142"/>
        <v>0</v>
      </c>
      <c r="K1079" s="63"/>
    </row>
    <row r="1080" spans="1:11" s="3" customFormat="1" ht="15" customHeight="1">
      <c r="A1080" s="24">
        <v>13</v>
      </c>
      <c r="B1080" s="25" t="s">
        <v>36</v>
      </c>
      <c r="C1080" s="208"/>
      <c r="D1080" s="38">
        <v>64152</v>
      </c>
      <c r="E1080" s="28">
        <f t="shared" si="140"/>
        <v>0</v>
      </c>
      <c r="F1080" s="29">
        <v>0</v>
      </c>
      <c r="G1080" s="30">
        <f t="shared" si="141"/>
        <v>0</v>
      </c>
      <c r="H1080" s="31">
        <f t="shared" si="144"/>
        <v>59399.999999999993</v>
      </c>
      <c r="I1080" s="31"/>
      <c r="J1080" s="59">
        <f t="shared" si="142"/>
        <v>0</v>
      </c>
      <c r="K1080" s="63"/>
    </row>
    <row r="1081" spans="1:11" s="3" customFormat="1" ht="15" customHeight="1">
      <c r="A1081" s="24">
        <v>14</v>
      </c>
      <c r="B1081" s="121" t="s">
        <v>37</v>
      </c>
      <c r="C1081" s="209"/>
      <c r="D1081" s="38">
        <v>65934</v>
      </c>
      <c r="E1081" s="123">
        <f t="shared" si="140"/>
        <v>0</v>
      </c>
      <c r="F1081" s="124">
        <v>0</v>
      </c>
      <c r="G1081" s="125">
        <f t="shared" si="141"/>
        <v>0</v>
      </c>
      <c r="H1081" s="31">
        <f t="shared" si="144"/>
        <v>61049.999999999993</v>
      </c>
      <c r="I1081" s="128"/>
      <c r="J1081" s="59">
        <f t="shared" si="142"/>
        <v>0</v>
      </c>
      <c r="K1081" s="63"/>
    </row>
    <row r="1082" spans="1:11" s="3" customFormat="1" ht="15" customHeight="1">
      <c r="A1082" s="24">
        <v>15</v>
      </c>
      <c r="B1082" s="25" t="s">
        <v>38</v>
      </c>
      <c r="C1082" s="208"/>
      <c r="D1082" s="38">
        <v>76626</v>
      </c>
      <c r="E1082" s="28">
        <f t="shared" si="140"/>
        <v>0</v>
      </c>
      <c r="F1082" s="29">
        <v>0</v>
      </c>
      <c r="G1082" s="30">
        <f t="shared" si="141"/>
        <v>0</v>
      </c>
      <c r="H1082" s="31">
        <f t="shared" si="144"/>
        <v>70950</v>
      </c>
      <c r="I1082" s="31"/>
      <c r="J1082" s="59">
        <f t="shared" si="142"/>
        <v>0</v>
      </c>
      <c r="K1082" s="63"/>
    </row>
    <row r="1083" spans="1:11" s="3" customFormat="1" ht="15" customHeight="1">
      <c r="A1083" s="24">
        <v>16</v>
      </c>
      <c r="B1083" s="25" t="s">
        <v>39</v>
      </c>
      <c r="C1083" s="208"/>
      <c r="D1083" s="38">
        <v>80190</v>
      </c>
      <c r="E1083" s="28">
        <f t="shared" si="140"/>
        <v>0</v>
      </c>
      <c r="F1083" s="29">
        <v>0</v>
      </c>
      <c r="G1083" s="30">
        <f t="shared" si="141"/>
        <v>0</v>
      </c>
      <c r="H1083" s="31">
        <f t="shared" si="144"/>
        <v>74250</v>
      </c>
      <c r="I1083" s="31"/>
      <c r="J1083" s="59">
        <f t="shared" si="142"/>
        <v>0</v>
      </c>
      <c r="K1083" s="63"/>
    </row>
    <row r="1084" spans="1:11" s="3" customFormat="1" ht="15" customHeight="1">
      <c r="A1084" s="24">
        <v>17</v>
      </c>
      <c r="B1084" s="25" t="s">
        <v>40</v>
      </c>
      <c r="C1084" s="208"/>
      <c r="D1084" s="38">
        <v>113832</v>
      </c>
      <c r="E1084" s="28">
        <f t="shared" si="140"/>
        <v>0</v>
      </c>
      <c r="F1084" s="29">
        <v>0</v>
      </c>
      <c r="G1084" s="30">
        <f t="shared" si="141"/>
        <v>0</v>
      </c>
      <c r="H1084" s="31">
        <f t="shared" si="144"/>
        <v>105400</v>
      </c>
      <c r="I1084" s="31"/>
      <c r="J1084" s="59">
        <f t="shared" si="142"/>
        <v>0</v>
      </c>
      <c r="K1084" s="63"/>
    </row>
    <row r="1085" spans="1:11" s="3" customFormat="1" ht="15" customHeight="1">
      <c r="A1085" s="24">
        <v>18</v>
      </c>
      <c r="B1085" s="121" t="s">
        <v>41</v>
      </c>
      <c r="C1085" s="209"/>
      <c r="D1085" s="39">
        <v>98010</v>
      </c>
      <c r="E1085" s="123">
        <f t="shared" si="140"/>
        <v>0</v>
      </c>
      <c r="F1085" s="124">
        <v>0.23</v>
      </c>
      <c r="G1085" s="125">
        <f t="shared" si="141"/>
        <v>0</v>
      </c>
      <c r="H1085" s="128">
        <f>D1085/1.08*0.77</f>
        <v>69877.5</v>
      </c>
      <c r="I1085" s="128"/>
      <c r="J1085" s="59">
        <f t="shared" si="142"/>
        <v>0</v>
      </c>
      <c r="K1085" s="63"/>
    </row>
    <row r="1086" spans="1:11" s="4" customFormat="1" ht="15" customHeight="1">
      <c r="A1086" s="40"/>
      <c r="B1086" s="41" t="s">
        <v>42</v>
      </c>
      <c r="C1086" s="210">
        <f>SUM(C1068:C1085)</f>
        <v>10</v>
      </c>
      <c r="D1086" s="39">
        <v>205306</v>
      </c>
      <c r="E1086" s="43">
        <f>SUM(E1068:E1085)</f>
        <v>1199430</v>
      </c>
      <c r="F1086" s="43"/>
      <c r="G1086" s="44">
        <f>SUM(G1068:G1085)</f>
        <v>899572.5</v>
      </c>
      <c r="H1086" s="45"/>
      <c r="I1086" s="45"/>
      <c r="J1086" s="64">
        <f>SUM(J1068:J1085)</f>
        <v>832937.5</v>
      </c>
    </row>
    <row r="1087" spans="1:11" s="5" customFormat="1" ht="30" customHeight="1">
      <c r="A1087" s="46"/>
      <c r="B1087" s="47"/>
      <c r="C1087" s="211"/>
      <c r="D1087" s="39">
        <v>335661</v>
      </c>
      <c r="E1087" s="49"/>
      <c r="F1087" s="49"/>
      <c r="G1087" s="50"/>
      <c r="J1087" s="75">
        <f>J1086*0.08</f>
        <v>66635</v>
      </c>
    </row>
    <row r="1088" spans="1:11" s="6" customFormat="1" ht="15" customHeight="1">
      <c r="A1088" s="283" t="s">
        <v>43</v>
      </c>
      <c r="B1088" s="283"/>
      <c r="C1088" s="284" t="s">
        <v>44</v>
      </c>
      <c r="D1088" s="284"/>
      <c r="E1088" s="54"/>
      <c r="F1088" s="54"/>
      <c r="G1088" s="55" t="s">
        <v>45</v>
      </c>
      <c r="J1088" s="76">
        <f>SUM(J1086:J1087)</f>
        <v>899572.5</v>
      </c>
    </row>
    <row r="1090" spans="1:11">
      <c r="B1090" s="131" t="s">
        <v>165</v>
      </c>
      <c r="C1090" s="131" t="s">
        <v>166</v>
      </c>
      <c r="D1090" s="131"/>
      <c r="E1090" s="131" t="s">
        <v>167</v>
      </c>
    </row>
    <row r="1091" spans="1:11" ht="18.75">
      <c r="B1091" s="212" t="s">
        <v>168</v>
      </c>
      <c r="C1091" s="213" t="s">
        <v>166</v>
      </c>
      <c r="D1091" s="214"/>
      <c r="E1091" s="214"/>
    </row>
    <row r="1096" spans="1:11" s="1" customFormat="1" ht="15" customHeight="1">
      <c r="A1096" s="279" t="s">
        <v>0</v>
      </c>
      <c r="B1096" s="279"/>
      <c r="C1096" s="279"/>
      <c r="D1096" s="279"/>
      <c r="E1096" s="279"/>
      <c r="F1096" s="279"/>
      <c r="G1096" s="279"/>
      <c r="J1096" s="71"/>
    </row>
    <row r="1097" spans="1:11" s="1" customFormat="1" ht="15" customHeight="1">
      <c r="A1097" s="279" t="s">
        <v>1</v>
      </c>
      <c r="B1097" s="279"/>
      <c r="C1097" s="279"/>
      <c r="D1097" s="279"/>
      <c r="E1097" s="279"/>
      <c r="F1097" s="279"/>
      <c r="G1097" s="279"/>
      <c r="J1097" s="71"/>
    </row>
    <row r="1098" spans="1:11" s="1" customFormat="1" ht="15" customHeight="1">
      <c r="A1098" s="279" t="s">
        <v>2</v>
      </c>
      <c r="B1098" s="279"/>
      <c r="C1098" s="279"/>
      <c r="D1098" s="279"/>
      <c r="E1098" s="279"/>
      <c r="F1098" s="279"/>
      <c r="G1098" s="279"/>
      <c r="J1098" s="71"/>
    </row>
    <row r="1099" spans="1:11" s="1" customFormat="1" ht="15" customHeight="1">
      <c r="A1099" s="279" t="s">
        <v>4</v>
      </c>
      <c r="B1099" s="279"/>
      <c r="C1099" s="279"/>
      <c r="D1099" s="279"/>
      <c r="E1099" s="279"/>
      <c r="F1099" s="279"/>
      <c r="G1099" s="279"/>
      <c r="J1099" s="71"/>
    </row>
    <row r="1100" spans="1:11" s="1" customFormat="1" ht="15" customHeight="1">
      <c r="A1100" s="280" t="s">
        <v>6</v>
      </c>
      <c r="B1100" s="280"/>
      <c r="C1100" s="280"/>
      <c r="D1100" s="280"/>
      <c r="E1100" s="280"/>
      <c r="F1100" s="280"/>
      <c r="G1100" s="280"/>
      <c r="J1100" s="71"/>
    </row>
    <row r="1101" spans="1:11" s="2" customFormat="1" ht="15" customHeight="1">
      <c r="A1101" s="9"/>
      <c r="B1101" s="9"/>
      <c r="C1101" s="281" t="s">
        <v>205</v>
      </c>
      <c r="D1101" s="281"/>
      <c r="E1101" s="281"/>
      <c r="F1101" s="281"/>
      <c r="G1101" s="281"/>
      <c r="J1101" s="72"/>
    </row>
    <row r="1102" spans="1:11" s="1" customFormat="1" ht="15" customHeight="1">
      <c r="A1102" s="11" t="s">
        <v>8</v>
      </c>
      <c r="B1102" s="12"/>
      <c r="C1102" s="202"/>
      <c r="D1102" s="286"/>
      <c r="E1102" s="286"/>
      <c r="F1102" s="286"/>
      <c r="G1102" s="286"/>
      <c r="H1102" s="68"/>
      <c r="I1102" s="68"/>
      <c r="J1102" s="71"/>
    </row>
    <row r="1103" spans="1:11" s="1" customFormat="1" ht="15" customHeight="1">
      <c r="A1103" s="11" t="s">
        <v>9</v>
      </c>
      <c r="B1103" s="286" t="s">
        <v>183</v>
      </c>
      <c r="C1103" s="286"/>
      <c r="D1103" s="286"/>
      <c r="E1103" s="286"/>
      <c r="F1103" s="11"/>
      <c r="G1103" s="16"/>
      <c r="H1103" s="11"/>
      <c r="I1103" s="11"/>
      <c r="J1103" s="80"/>
      <c r="K1103" s="74"/>
    </row>
    <row r="1104" spans="1:11" s="1" customFormat="1" ht="21" customHeight="1">
      <c r="A1104" s="11" t="s">
        <v>11</v>
      </c>
      <c r="B1104" s="219"/>
      <c r="C1104" s="220"/>
      <c r="D1104" s="220"/>
      <c r="E1104" s="220"/>
      <c r="F1104" s="18"/>
      <c r="G1104" s="19"/>
      <c r="H1104" s="69"/>
      <c r="I1104" s="69"/>
      <c r="J1104" s="73"/>
    </row>
    <row r="1105" spans="1:11" s="1" customFormat="1" ht="15" customHeight="1">
      <c r="A1105" s="190" t="s">
        <v>14</v>
      </c>
      <c r="B1105" s="190" t="s">
        <v>16</v>
      </c>
      <c r="C1105" s="203" t="s">
        <v>17</v>
      </c>
      <c r="D1105" s="191" t="s">
        <v>18</v>
      </c>
      <c r="E1105" s="192" t="s">
        <v>19</v>
      </c>
      <c r="F1105" s="192" t="s">
        <v>20</v>
      </c>
      <c r="G1105" s="190" t="s">
        <v>21</v>
      </c>
      <c r="J1105" s="71"/>
    </row>
    <row r="1106" spans="1:11" s="3" customFormat="1" ht="15" customHeight="1">
      <c r="A1106" s="24">
        <v>1</v>
      </c>
      <c r="B1106" s="25" t="s">
        <v>23</v>
      </c>
      <c r="C1106" s="167"/>
      <c r="D1106" s="27">
        <v>79305</v>
      </c>
      <c r="E1106" s="28">
        <f t="shared" ref="E1106:E1123" si="145">D1106*C1106</f>
        <v>0</v>
      </c>
      <c r="F1106" s="29">
        <v>0</v>
      </c>
      <c r="G1106" s="30">
        <f t="shared" ref="G1106:G1123" si="146">E1106-E1106*F1106</f>
        <v>0</v>
      </c>
      <c r="H1106" s="31">
        <f>D1106/1.08</f>
        <v>73430.555555555547</v>
      </c>
      <c r="I1106" s="31"/>
      <c r="J1106" s="59">
        <f t="shared" ref="J1106:J1123" si="147">H1106*C1106</f>
        <v>0</v>
      </c>
      <c r="K1106" s="63"/>
    </row>
    <row r="1107" spans="1:11" s="3" customFormat="1" ht="15" customHeight="1">
      <c r="A1107" s="24">
        <v>2</v>
      </c>
      <c r="B1107" s="25" t="s">
        <v>25</v>
      </c>
      <c r="C1107" s="204"/>
      <c r="D1107" s="27">
        <v>128591</v>
      </c>
      <c r="E1107" s="28">
        <f t="shared" si="145"/>
        <v>0</v>
      </c>
      <c r="F1107" s="29">
        <v>0</v>
      </c>
      <c r="G1107" s="30">
        <f t="shared" si="146"/>
        <v>0</v>
      </c>
      <c r="H1107" s="31">
        <f t="shared" ref="H1107:H1109" si="148">D1107/1.08</f>
        <v>119065.74074074073</v>
      </c>
      <c r="I1107" s="31"/>
      <c r="J1107" s="59">
        <f t="shared" si="147"/>
        <v>0</v>
      </c>
      <c r="K1107" s="63"/>
    </row>
    <row r="1108" spans="1:11" s="3" customFormat="1" ht="15" customHeight="1">
      <c r="A1108" s="24">
        <v>3</v>
      </c>
      <c r="B1108" s="25" t="s">
        <v>26</v>
      </c>
      <c r="C1108" s="205"/>
      <c r="D1108" s="27">
        <v>60043</v>
      </c>
      <c r="E1108" s="28">
        <f t="shared" si="145"/>
        <v>0</v>
      </c>
      <c r="F1108" s="29">
        <v>0</v>
      </c>
      <c r="G1108" s="30">
        <f t="shared" si="146"/>
        <v>0</v>
      </c>
      <c r="H1108" s="31">
        <f t="shared" si="148"/>
        <v>55595.370370370365</v>
      </c>
      <c r="I1108" s="31"/>
      <c r="J1108" s="59">
        <f t="shared" si="147"/>
        <v>0</v>
      </c>
      <c r="K1108" s="63"/>
    </row>
    <row r="1109" spans="1:11" s="3" customFormat="1" ht="15" customHeight="1">
      <c r="A1109" s="24">
        <v>4</v>
      </c>
      <c r="B1109" s="25" t="s">
        <v>27</v>
      </c>
      <c r="C1109" s="206"/>
      <c r="D1109" s="27">
        <v>115781</v>
      </c>
      <c r="E1109" s="28">
        <f t="shared" si="145"/>
        <v>0</v>
      </c>
      <c r="F1109" s="29">
        <v>0</v>
      </c>
      <c r="G1109" s="30">
        <f t="shared" si="146"/>
        <v>0</v>
      </c>
      <c r="H1109" s="31">
        <f t="shared" si="148"/>
        <v>107204.62962962962</v>
      </c>
      <c r="I1109" s="31"/>
      <c r="J1109" s="59">
        <f t="shared" si="147"/>
        <v>0</v>
      </c>
      <c r="K1109" s="63"/>
    </row>
    <row r="1110" spans="1:11" s="3" customFormat="1" ht="15" customHeight="1">
      <c r="A1110" s="24">
        <v>5</v>
      </c>
      <c r="B1110" s="121" t="s">
        <v>28</v>
      </c>
      <c r="C1110" s="209">
        <v>10</v>
      </c>
      <c r="D1110" s="33">
        <v>119943</v>
      </c>
      <c r="E1110" s="123">
        <f t="shared" si="145"/>
        <v>1199430</v>
      </c>
      <c r="F1110" s="124">
        <v>0.25</v>
      </c>
      <c r="G1110" s="125">
        <f t="shared" si="146"/>
        <v>899572.5</v>
      </c>
      <c r="H1110" s="128">
        <f>D1110/1.08*0.75</f>
        <v>83293.75</v>
      </c>
      <c r="I1110" s="31"/>
      <c r="J1110" s="59">
        <f t="shared" si="147"/>
        <v>832937.5</v>
      </c>
      <c r="K1110" s="63"/>
    </row>
    <row r="1111" spans="1:11" s="3" customFormat="1" ht="15" customHeight="1">
      <c r="A1111" s="24">
        <v>6</v>
      </c>
      <c r="B1111" s="25" t="s">
        <v>29</v>
      </c>
      <c r="C1111" s="167"/>
      <c r="D1111" s="27">
        <v>94810</v>
      </c>
      <c r="E1111" s="28">
        <f t="shared" si="145"/>
        <v>0</v>
      </c>
      <c r="F1111" s="29">
        <v>0</v>
      </c>
      <c r="G1111" s="30">
        <f t="shared" si="146"/>
        <v>0</v>
      </c>
      <c r="H1111" s="31">
        <f t="shared" ref="H1111:H1122" si="149">D1111/1.08</f>
        <v>87787.037037037036</v>
      </c>
      <c r="I1111" s="31"/>
      <c r="J1111" s="59">
        <f t="shared" si="147"/>
        <v>0</v>
      </c>
      <c r="K1111" s="63"/>
    </row>
    <row r="1112" spans="1:11" s="3" customFormat="1" ht="15" customHeight="1">
      <c r="A1112" s="24">
        <v>7</v>
      </c>
      <c r="B1112" s="25" t="s">
        <v>30</v>
      </c>
      <c r="C1112" s="207"/>
      <c r="D1112" s="27">
        <v>141396</v>
      </c>
      <c r="E1112" s="28">
        <f t="shared" si="145"/>
        <v>0</v>
      </c>
      <c r="F1112" s="29">
        <v>0</v>
      </c>
      <c r="G1112" s="30">
        <f t="shared" si="146"/>
        <v>0</v>
      </c>
      <c r="H1112" s="31">
        <f t="shared" si="149"/>
        <v>130922.22222222222</v>
      </c>
      <c r="I1112" s="31"/>
      <c r="J1112" s="59">
        <f t="shared" si="147"/>
        <v>0</v>
      </c>
      <c r="K1112" s="63"/>
    </row>
    <row r="1113" spans="1:11" s="3" customFormat="1" ht="15" customHeight="1">
      <c r="A1113" s="24">
        <v>8</v>
      </c>
      <c r="B1113" s="25" t="s">
        <v>31</v>
      </c>
      <c r="C1113" s="167"/>
      <c r="D1113" s="27">
        <v>232931</v>
      </c>
      <c r="E1113" s="28">
        <f t="shared" si="145"/>
        <v>0</v>
      </c>
      <c r="F1113" s="29">
        <v>0</v>
      </c>
      <c r="G1113" s="30">
        <f t="shared" si="146"/>
        <v>0</v>
      </c>
      <c r="H1113" s="31">
        <f t="shared" si="149"/>
        <v>215676.85185185182</v>
      </c>
      <c r="I1113" s="31"/>
      <c r="J1113" s="59">
        <f t="shared" si="147"/>
        <v>0</v>
      </c>
      <c r="K1113" s="63"/>
    </row>
    <row r="1114" spans="1:11" s="3" customFormat="1" ht="15" customHeight="1">
      <c r="A1114" s="24">
        <v>9</v>
      </c>
      <c r="B1114" s="36" t="s">
        <v>32</v>
      </c>
      <c r="C1114" s="167"/>
      <c r="D1114" s="27">
        <v>101534</v>
      </c>
      <c r="E1114" s="28">
        <f t="shared" si="145"/>
        <v>0</v>
      </c>
      <c r="F1114" s="29">
        <v>0</v>
      </c>
      <c r="G1114" s="30">
        <f t="shared" si="146"/>
        <v>0</v>
      </c>
      <c r="H1114" s="31">
        <f t="shared" si="149"/>
        <v>94012.962962962964</v>
      </c>
      <c r="I1114" s="31"/>
      <c r="J1114" s="59">
        <f t="shared" si="147"/>
        <v>0</v>
      </c>
      <c r="K1114" s="63"/>
    </row>
    <row r="1115" spans="1:11" s="3" customFormat="1" ht="15" customHeight="1">
      <c r="A1115" s="24">
        <v>10</v>
      </c>
      <c r="B1115" s="36" t="s">
        <v>33</v>
      </c>
      <c r="C1115" s="208"/>
      <c r="D1115" s="33">
        <v>110148</v>
      </c>
      <c r="E1115" s="28">
        <f t="shared" si="145"/>
        <v>0</v>
      </c>
      <c r="F1115" s="29">
        <v>0</v>
      </c>
      <c r="G1115" s="30">
        <f t="shared" si="146"/>
        <v>0</v>
      </c>
      <c r="H1115" s="31">
        <f t="shared" si="149"/>
        <v>101988.88888888888</v>
      </c>
      <c r="I1115" s="31"/>
      <c r="J1115" s="59">
        <f t="shared" si="147"/>
        <v>0</v>
      </c>
      <c r="K1115" s="63"/>
    </row>
    <row r="1116" spans="1:11" s="3" customFormat="1" ht="15" customHeight="1">
      <c r="A1116" s="24">
        <v>11</v>
      </c>
      <c r="B1116" s="121" t="s">
        <v>34</v>
      </c>
      <c r="C1116" s="209"/>
      <c r="D1116" s="27">
        <v>54198</v>
      </c>
      <c r="E1116" s="123">
        <f t="shared" si="145"/>
        <v>0</v>
      </c>
      <c r="F1116" s="29">
        <v>0</v>
      </c>
      <c r="G1116" s="125">
        <f t="shared" si="146"/>
        <v>0</v>
      </c>
      <c r="H1116" s="31">
        <f t="shared" si="149"/>
        <v>50183.333333333328</v>
      </c>
      <c r="I1116" s="128"/>
      <c r="J1116" s="59">
        <f t="shared" si="147"/>
        <v>0</v>
      </c>
      <c r="K1116" s="63"/>
    </row>
    <row r="1117" spans="1:11" s="3" customFormat="1" ht="15" customHeight="1">
      <c r="A1117" s="24">
        <v>12</v>
      </c>
      <c r="B1117" s="25" t="s">
        <v>35</v>
      </c>
      <c r="C1117" s="208"/>
      <c r="D1117" s="27">
        <v>49680</v>
      </c>
      <c r="E1117" s="28">
        <f t="shared" si="145"/>
        <v>0</v>
      </c>
      <c r="F1117" s="29">
        <v>0</v>
      </c>
      <c r="G1117" s="30">
        <f t="shared" si="146"/>
        <v>0</v>
      </c>
      <c r="H1117" s="31">
        <f t="shared" si="149"/>
        <v>46000</v>
      </c>
      <c r="I1117" s="31"/>
      <c r="J1117" s="59">
        <f t="shared" si="147"/>
        <v>0</v>
      </c>
      <c r="K1117" s="63"/>
    </row>
    <row r="1118" spans="1:11" s="3" customFormat="1" ht="15" customHeight="1">
      <c r="A1118" s="24">
        <v>13</v>
      </c>
      <c r="B1118" s="25" t="s">
        <v>36</v>
      </c>
      <c r="C1118" s="208"/>
      <c r="D1118" s="38">
        <v>64152</v>
      </c>
      <c r="E1118" s="28">
        <f t="shared" si="145"/>
        <v>0</v>
      </c>
      <c r="F1118" s="29">
        <v>0</v>
      </c>
      <c r="G1118" s="30">
        <f t="shared" si="146"/>
        <v>0</v>
      </c>
      <c r="H1118" s="31">
        <f t="shared" si="149"/>
        <v>59399.999999999993</v>
      </c>
      <c r="I1118" s="31"/>
      <c r="J1118" s="59">
        <f t="shared" si="147"/>
        <v>0</v>
      </c>
      <c r="K1118" s="63"/>
    </row>
    <row r="1119" spans="1:11" s="3" customFormat="1" ht="15" customHeight="1">
      <c r="A1119" s="24">
        <v>14</v>
      </c>
      <c r="B1119" s="121" t="s">
        <v>37</v>
      </c>
      <c r="C1119" s="209"/>
      <c r="D1119" s="38">
        <v>65934</v>
      </c>
      <c r="E1119" s="123">
        <f t="shared" si="145"/>
        <v>0</v>
      </c>
      <c r="F1119" s="124">
        <v>0</v>
      </c>
      <c r="G1119" s="125">
        <f t="shared" si="146"/>
        <v>0</v>
      </c>
      <c r="H1119" s="31">
        <f t="shared" si="149"/>
        <v>61049.999999999993</v>
      </c>
      <c r="I1119" s="128"/>
      <c r="J1119" s="59">
        <f t="shared" si="147"/>
        <v>0</v>
      </c>
      <c r="K1119" s="63"/>
    </row>
    <row r="1120" spans="1:11" s="3" customFormat="1" ht="15" customHeight="1">
      <c r="A1120" s="24">
        <v>15</v>
      </c>
      <c r="B1120" s="25" t="s">
        <v>38</v>
      </c>
      <c r="C1120" s="208"/>
      <c r="D1120" s="38">
        <v>76626</v>
      </c>
      <c r="E1120" s="28">
        <f t="shared" si="145"/>
        <v>0</v>
      </c>
      <c r="F1120" s="29">
        <v>0</v>
      </c>
      <c r="G1120" s="30">
        <f t="shared" si="146"/>
        <v>0</v>
      </c>
      <c r="H1120" s="31">
        <f t="shared" si="149"/>
        <v>70950</v>
      </c>
      <c r="I1120" s="31"/>
      <c r="J1120" s="59">
        <f t="shared" si="147"/>
        <v>0</v>
      </c>
      <c r="K1120" s="63"/>
    </row>
    <row r="1121" spans="1:11" s="3" customFormat="1" ht="15" customHeight="1">
      <c r="A1121" s="24">
        <v>16</v>
      </c>
      <c r="B1121" s="25" t="s">
        <v>39</v>
      </c>
      <c r="C1121" s="208"/>
      <c r="D1121" s="38">
        <v>80190</v>
      </c>
      <c r="E1121" s="28">
        <f t="shared" si="145"/>
        <v>0</v>
      </c>
      <c r="F1121" s="29">
        <v>0</v>
      </c>
      <c r="G1121" s="30">
        <f t="shared" si="146"/>
        <v>0</v>
      </c>
      <c r="H1121" s="31">
        <f t="shared" si="149"/>
        <v>74250</v>
      </c>
      <c r="I1121" s="31"/>
      <c r="J1121" s="59">
        <f t="shared" si="147"/>
        <v>0</v>
      </c>
      <c r="K1121" s="63"/>
    </row>
    <row r="1122" spans="1:11" s="3" customFormat="1" ht="15" customHeight="1">
      <c r="A1122" s="24">
        <v>17</v>
      </c>
      <c r="B1122" s="25" t="s">
        <v>40</v>
      </c>
      <c r="C1122" s="208"/>
      <c r="D1122" s="38">
        <v>113832</v>
      </c>
      <c r="E1122" s="28">
        <f t="shared" si="145"/>
        <v>0</v>
      </c>
      <c r="F1122" s="29">
        <v>0</v>
      </c>
      <c r="G1122" s="30">
        <f t="shared" si="146"/>
        <v>0</v>
      </c>
      <c r="H1122" s="31">
        <f t="shared" si="149"/>
        <v>105400</v>
      </c>
      <c r="I1122" s="31"/>
      <c r="J1122" s="59">
        <f t="shared" si="147"/>
        <v>0</v>
      </c>
      <c r="K1122" s="63"/>
    </row>
    <row r="1123" spans="1:11" s="3" customFormat="1" ht="15" customHeight="1">
      <c r="A1123" s="24">
        <v>18</v>
      </c>
      <c r="B1123" s="121" t="s">
        <v>41</v>
      </c>
      <c r="C1123" s="209"/>
      <c r="D1123" s="39">
        <v>98010</v>
      </c>
      <c r="E1123" s="123">
        <f t="shared" si="145"/>
        <v>0</v>
      </c>
      <c r="F1123" s="124">
        <v>0.23</v>
      </c>
      <c r="G1123" s="125">
        <f t="shared" si="146"/>
        <v>0</v>
      </c>
      <c r="H1123" s="128">
        <f>D1123/1.08*0.77</f>
        <v>69877.5</v>
      </c>
      <c r="I1123" s="128"/>
      <c r="J1123" s="59">
        <f t="shared" si="147"/>
        <v>0</v>
      </c>
      <c r="K1123" s="63"/>
    </row>
    <row r="1124" spans="1:11" s="4" customFormat="1" ht="15" customHeight="1">
      <c r="A1124" s="40"/>
      <c r="B1124" s="41" t="s">
        <v>42</v>
      </c>
      <c r="C1124" s="210">
        <f>SUM(C1106:C1123)</f>
        <v>10</v>
      </c>
      <c r="D1124" s="39">
        <v>205306</v>
      </c>
      <c r="E1124" s="43">
        <f>SUM(E1106:E1123)</f>
        <v>1199430</v>
      </c>
      <c r="F1124" s="43"/>
      <c r="G1124" s="44">
        <f>SUM(G1106:G1123)</f>
        <v>899572.5</v>
      </c>
      <c r="H1124" s="45"/>
      <c r="I1124" s="45"/>
      <c r="J1124" s="64">
        <f>SUM(J1106:J1123)</f>
        <v>832937.5</v>
      </c>
    </row>
    <row r="1125" spans="1:11" s="5" customFormat="1" ht="30" customHeight="1">
      <c r="A1125" s="46"/>
      <c r="B1125" s="47"/>
      <c r="C1125" s="211"/>
      <c r="D1125" s="39">
        <v>335661</v>
      </c>
      <c r="E1125" s="49"/>
      <c r="F1125" s="49"/>
      <c r="G1125" s="50"/>
      <c r="J1125" s="75">
        <f>J1124*0.08</f>
        <v>66635</v>
      </c>
    </row>
    <row r="1126" spans="1:11" s="6" customFormat="1" ht="15" customHeight="1">
      <c r="A1126" s="283" t="s">
        <v>43</v>
      </c>
      <c r="B1126" s="283"/>
      <c r="C1126" s="284" t="s">
        <v>44</v>
      </c>
      <c r="D1126" s="284"/>
      <c r="E1126" s="54"/>
      <c r="F1126" s="54"/>
      <c r="G1126" s="55" t="s">
        <v>45</v>
      </c>
      <c r="J1126" s="76">
        <f>SUM(J1124:J1125)</f>
        <v>899572.5</v>
      </c>
    </row>
    <row r="1128" spans="1:11">
      <c r="B1128" s="131" t="s">
        <v>165</v>
      </c>
      <c r="C1128" s="131" t="s">
        <v>166</v>
      </c>
      <c r="D1128" s="131"/>
      <c r="E1128" s="131" t="s">
        <v>167</v>
      </c>
    </row>
    <row r="1129" spans="1:11" ht="18.75">
      <c r="B1129" s="212" t="s">
        <v>168</v>
      </c>
      <c r="C1129" s="213" t="s">
        <v>166</v>
      </c>
      <c r="D1129" s="214"/>
      <c r="E1129" s="214"/>
    </row>
    <row r="1134" spans="1:11" s="1" customFormat="1" ht="15" customHeight="1">
      <c r="A1134" s="279" t="s">
        <v>0</v>
      </c>
      <c r="B1134" s="279"/>
      <c r="C1134" s="279"/>
      <c r="D1134" s="279"/>
      <c r="E1134" s="279"/>
      <c r="F1134" s="279"/>
      <c r="G1134" s="279"/>
      <c r="J1134" s="71"/>
    </row>
    <row r="1135" spans="1:11" s="1" customFormat="1" ht="15" customHeight="1">
      <c r="A1135" s="279" t="s">
        <v>1</v>
      </c>
      <c r="B1135" s="279"/>
      <c r="C1135" s="279"/>
      <c r="D1135" s="279"/>
      <c r="E1135" s="279"/>
      <c r="F1135" s="279"/>
      <c r="G1135" s="279"/>
      <c r="J1135" s="71"/>
    </row>
    <row r="1136" spans="1:11" s="1" customFormat="1" ht="15" customHeight="1">
      <c r="A1136" s="279" t="s">
        <v>2</v>
      </c>
      <c r="B1136" s="279"/>
      <c r="C1136" s="279"/>
      <c r="D1136" s="279"/>
      <c r="E1136" s="279"/>
      <c r="F1136" s="279"/>
      <c r="G1136" s="279"/>
      <c r="J1136" s="71"/>
    </row>
    <row r="1137" spans="1:11" s="1" customFormat="1" ht="15" customHeight="1">
      <c r="A1137" s="279" t="s">
        <v>4</v>
      </c>
      <c r="B1137" s="279"/>
      <c r="C1137" s="279"/>
      <c r="D1137" s="279"/>
      <c r="E1137" s="279"/>
      <c r="F1137" s="279"/>
      <c r="G1137" s="279"/>
      <c r="J1137" s="71"/>
    </row>
    <row r="1138" spans="1:11" s="1" customFormat="1" ht="15" customHeight="1">
      <c r="A1138" s="280" t="s">
        <v>6</v>
      </c>
      <c r="B1138" s="280"/>
      <c r="C1138" s="280"/>
      <c r="D1138" s="280"/>
      <c r="E1138" s="280"/>
      <c r="F1138" s="280"/>
      <c r="G1138" s="280"/>
      <c r="J1138" s="71"/>
    </row>
    <row r="1139" spans="1:11" s="2" customFormat="1" ht="15" customHeight="1">
      <c r="A1139" s="9"/>
      <c r="B1139" s="9"/>
      <c r="C1139" s="281" t="s">
        <v>205</v>
      </c>
      <c r="D1139" s="281"/>
      <c r="E1139" s="281"/>
      <c r="F1139" s="281"/>
      <c r="G1139" s="281"/>
      <c r="J1139" s="72"/>
    </row>
    <row r="1140" spans="1:11" s="1" customFormat="1" ht="15" customHeight="1">
      <c r="A1140" s="11" t="s">
        <v>8</v>
      </c>
      <c r="B1140" s="12"/>
      <c r="C1140" s="202"/>
      <c r="D1140" s="286"/>
      <c r="E1140" s="286"/>
      <c r="F1140" s="286"/>
      <c r="G1140" s="286"/>
      <c r="H1140" s="68"/>
      <c r="I1140" s="68"/>
      <c r="J1140" s="71"/>
    </row>
    <row r="1141" spans="1:11" s="1" customFormat="1" ht="15" customHeight="1">
      <c r="A1141" s="11" t="s">
        <v>9</v>
      </c>
      <c r="B1141" s="286" t="s">
        <v>173</v>
      </c>
      <c r="C1141" s="286"/>
      <c r="D1141" s="286"/>
      <c r="E1141" s="286"/>
      <c r="F1141" s="11"/>
      <c r="G1141" s="16"/>
      <c r="H1141" s="11"/>
      <c r="I1141" s="11"/>
      <c r="J1141" s="80"/>
      <c r="K1141" s="74"/>
    </row>
    <row r="1142" spans="1:11" s="1" customFormat="1" ht="21" customHeight="1">
      <c r="A1142" s="11" t="s">
        <v>11</v>
      </c>
      <c r="B1142" s="219"/>
      <c r="C1142" s="220"/>
      <c r="D1142" s="220"/>
      <c r="E1142" s="220"/>
      <c r="F1142" s="18"/>
      <c r="G1142" s="19"/>
      <c r="H1142" s="69"/>
      <c r="I1142" s="69"/>
      <c r="J1142" s="73"/>
    </row>
    <row r="1143" spans="1:11" s="1" customFormat="1" ht="15" customHeight="1">
      <c r="A1143" s="190" t="s">
        <v>14</v>
      </c>
      <c r="B1143" s="190" t="s">
        <v>16</v>
      </c>
      <c r="C1143" s="203" t="s">
        <v>17</v>
      </c>
      <c r="D1143" s="191" t="s">
        <v>18</v>
      </c>
      <c r="E1143" s="192" t="s">
        <v>19</v>
      </c>
      <c r="F1143" s="192" t="s">
        <v>20</v>
      </c>
      <c r="G1143" s="190" t="s">
        <v>21</v>
      </c>
      <c r="J1143" s="71"/>
    </row>
    <row r="1144" spans="1:11" s="3" customFormat="1" ht="15" customHeight="1">
      <c r="A1144" s="24">
        <v>1</v>
      </c>
      <c r="B1144" s="25" t="s">
        <v>23</v>
      </c>
      <c r="C1144" s="167"/>
      <c r="D1144" s="27">
        <v>79305</v>
      </c>
      <c r="E1144" s="28">
        <f t="shared" ref="E1144:E1161" si="150">D1144*C1144</f>
        <v>0</v>
      </c>
      <c r="F1144" s="29">
        <v>0</v>
      </c>
      <c r="G1144" s="30">
        <f t="shared" ref="G1144:G1161" si="151">E1144-E1144*F1144</f>
        <v>0</v>
      </c>
      <c r="H1144" s="31">
        <f>D1144/1.08</f>
        <v>73430.555555555547</v>
      </c>
      <c r="I1144" s="31"/>
      <c r="J1144" s="59">
        <f t="shared" ref="J1144:J1161" si="152">H1144*C1144</f>
        <v>0</v>
      </c>
      <c r="K1144" s="63"/>
    </row>
    <row r="1145" spans="1:11" s="3" customFormat="1" ht="15" customHeight="1">
      <c r="A1145" s="24">
        <v>2</v>
      </c>
      <c r="B1145" s="25" t="s">
        <v>25</v>
      </c>
      <c r="C1145" s="204"/>
      <c r="D1145" s="27">
        <v>128591</v>
      </c>
      <c r="E1145" s="28">
        <f t="shared" si="150"/>
        <v>0</v>
      </c>
      <c r="F1145" s="29">
        <v>0</v>
      </c>
      <c r="G1145" s="30">
        <f t="shared" si="151"/>
        <v>0</v>
      </c>
      <c r="H1145" s="31">
        <f t="shared" ref="H1145:H1147" si="153">D1145/1.08</f>
        <v>119065.74074074073</v>
      </c>
      <c r="I1145" s="31"/>
      <c r="J1145" s="59">
        <f t="shared" si="152"/>
        <v>0</v>
      </c>
      <c r="K1145" s="63"/>
    </row>
    <row r="1146" spans="1:11" s="3" customFormat="1" ht="15" customHeight="1">
      <c r="A1146" s="24">
        <v>3</v>
      </c>
      <c r="B1146" s="25" t="s">
        <v>26</v>
      </c>
      <c r="C1146" s="205"/>
      <c r="D1146" s="27">
        <v>60043</v>
      </c>
      <c r="E1146" s="28">
        <f t="shared" si="150"/>
        <v>0</v>
      </c>
      <c r="F1146" s="29">
        <v>0</v>
      </c>
      <c r="G1146" s="30">
        <f t="shared" si="151"/>
        <v>0</v>
      </c>
      <c r="H1146" s="31">
        <f t="shared" si="153"/>
        <v>55595.370370370365</v>
      </c>
      <c r="I1146" s="31"/>
      <c r="J1146" s="59">
        <f t="shared" si="152"/>
        <v>0</v>
      </c>
      <c r="K1146" s="63"/>
    </row>
    <row r="1147" spans="1:11" s="3" customFormat="1" ht="15" customHeight="1">
      <c r="A1147" s="24">
        <v>4</v>
      </c>
      <c r="B1147" s="25" t="s">
        <v>27</v>
      </c>
      <c r="C1147" s="206"/>
      <c r="D1147" s="27">
        <v>115781</v>
      </c>
      <c r="E1147" s="28">
        <f t="shared" si="150"/>
        <v>0</v>
      </c>
      <c r="F1147" s="29">
        <v>0</v>
      </c>
      <c r="G1147" s="30">
        <f t="shared" si="151"/>
        <v>0</v>
      </c>
      <c r="H1147" s="31">
        <f t="shared" si="153"/>
        <v>107204.62962962962</v>
      </c>
      <c r="I1147" s="31"/>
      <c r="J1147" s="59">
        <f t="shared" si="152"/>
        <v>0</v>
      </c>
      <c r="K1147" s="63"/>
    </row>
    <row r="1148" spans="1:11" s="3" customFormat="1" ht="15" customHeight="1">
      <c r="A1148" s="24">
        <v>5</v>
      </c>
      <c r="B1148" s="121" t="s">
        <v>28</v>
      </c>
      <c r="C1148" s="209">
        <v>10</v>
      </c>
      <c r="D1148" s="33">
        <v>119943</v>
      </c>
      <c r="E1148" s="123">
        <f t="shared" si="150"/>
        <v>1199430</v>
      </c>
      <c r="F1148" s="124">
        <v>0.25</v>
      </c>
      <c r="G1148" s="125">
        <f t="shared" si="151"/>
        <v>899572.5</v>
      </c>
      <c r="H1148" s="128">
        <f>D1148/1.08*0.75</f>
        <v>83293.75</v>
      </c>
      <c r="I1148" s="31"/>
      <c r="J1148" s="59">
        <f t="shared" si="152"/>
        <v>832937.5</v>
      </c>
      <c r="K1148" s="63"/>
    </row>
    <row r="1149" spans="1:11" s="3" customFormat="1" ht="15" customHeight="1">
      <c r="A1149" s="24">
        <v>6</v>
      </c>
      <c r="B1149" s="25" t="s">
        <v>29</v>
      </c>
      <c r="C1149" s="167"/>
      <c r="D1149" s="27">
        <v>94810</v>
      </c>
      <c r="E1149" s="28">
        <f t="shared" si="150"/>
        <v>0</v>
      </c>
      <c r="F1149" s="29">
        <v>0</v>
      </c>
      <c r="G1149" s="30">
        <f t="shared" si="151"/>
        <v>0</v>
      </c>
      <c r="H1149" s="31">
        <f t="shared" ref="H1149:H1160" si="154">D1149/1.08</f>
        <v>87787.037037037036</v>
      </c>
      <c r="I1149" s="31"/>
      <c r="J1149" s="59">
        <f t="shared" si="152"/>
        <v>0</v>
      </c>
      <c r="K1149" s="63"/>
    </row>
    <row r="1150" spans="1:11" s="3" customFormat="1" ht="15" customHeight="1">
      <c r="A1150" s="24">
        <v>7</v>
      </c>
      <c r="B1150" s="25" t="s">
        <v>30</v>
      </c>
      <c r="C1150" s="207"/>
      <c r="D1150" s="27">
        <v>141396</v>
      </c>
      <c r="E1150" s="28">
        <f t="shared" si="150"/>
        <v>0</v>
      </c>
      <c r="F1150" s="29">
        <v>0</v>
      </c>
      <c r="G1150" s="30">
        <f t="shared" si="151"/>
        <v>0</v>
      </c>
      <c r="H1150" s="31">
        <f t="shared" si="154"/>
        <v>130922.22222222222</v>
      </c>
      <c r="I1150" s="31"/>
      <c r="J1150" s="59">
        <f t="shared" si="152"/>
        <v>0</v>
      </c>
      <c r="K1150" s="63"/>
    </row>
    <row r="1151" spans="1:11" s="3" customFormat="1" ht="15" customHeight="1">
      <c r="A1151" s="24">
        <v>8</v>
      </c>
      <c r="B1151" s="25" t="s">
        <v>31</v>
      </c>
      <c r="C1151" s="167"/>
      <c r="D1151" s="27">
        <v>232931</v>
      </c>
      <c r="E1151" s="28">
        <f t="shared" si="150"/>
        <v>0</v>
      </c>
      <c r="F1151" s="29">
        <v>0</v>
      </c>
      <c r="G1151" s="30">
        <f t="shared" si="151"/>
        <v>0</v>
      </c>
      <c r="H1151" s="31">
        <f t="shared" si="154"/>
        <v>215676.85185185182</v>
      </c>
      <c r="I1151" s="31"/>
      <c r="J1151" s="59">
        <f t="shared" si="152"/>
        <v>0</v>
      </c>
      <c r="K1151" s="63"/>
    </row>
    <row r="1152" spans="1:11" s="3" customFormat="1" ht="15" customHeight="1">
      <c r="A1152" s="24">
        <v>9</v>
      </c>
      <c r="B1152" s="36" t="s">
        <v>32</v>
      </c>
      <c r="C1152" s="167"/>
      <c r="D1152" s="27">
        <v>101534</v>
      </c>
      <c r="E1152" s="28">
        <f t="shared" si="150"/>
        <v>0</v>
      </c>
      <c r="F1152" s="29">
        <v>0</v>
      </c>
      <c r="G1152" s="30">
        <f t="shared" si="151"/>
        <v>0</v>
      </c>
      <c r="H1152" s="31">
        <f t="shared" si="154"/>
        <v>94012.962962962964</v>
      </c>
      <c r="I1152" s="31"/>
      <c r="J1152" s="59">
        <f t="shared" si="152"/>
        <v>0</v>
      </c>
      <c r="K1152" s="63"/>
    </row>
    <row r="1153" spans="1:11" s="3" customFormat="1" ht="15" customHeight="1">
      <c r="A1153" s="24">
        <v>10</v>
      </c>
      <c r="B1153" s="36" t="s">
        <v>33</v>
      </c>
      <c r="C1153" s="208"/>
      <c r="D1153" s="33">
        <v>110148</v>
      </c>
      <c r="E1153" s="28">
        <f t="shared" si="150"/>
        <v>0</v>
      </c>
      <c r="F1153" s="29">
        <v>0</v>
      </c>
      <c r="G1153" s="30">
        <f t="shared" si="151"/>
        <v>0</v>
      </c>
      <c r="H1153" s="31">
        <f t="shared" si="154"/>
        <v>101988.88888888888</v>
      </c>
      <c r="I1153" s="31"/>
      <c r="J1153" s="59">
        <f t="shared" si="152"/>
        <v>0</v>
      </c>
      <c r="K1153" s="63"/>
    </row>
    <row r="1154" spans="1:11" s="3" customFormat="1" ht="15" customHeight="1">
      <c r="A1154" s="24">
        <v>11</v>
      </c>
      <c r="B1154" s="121" t="s">
        <v>34</v>
      </c>
      <c r="C1154" s="209"/>
      <c r="D1154" s="27">
        <v>54198</v>
      </c>
      <c r="E1154" s="123">
        <f t="shared" si="150"/>
        <v>0</v>
      </c>
      <c r="F1154" s="29">
        <v>0</v>
      </c>
      <c r="G1154" s="125">
        <f t="shared" si="151"/>
        <v>0</v>
      </c>
      <c r="H1154" s="31">
        <f t="shared" si="154"/>
        <v>50183.333333333328</v>
      </c>
      <c r="I1154" s="128"/>
      <c r="J1154" s="59">
        <f t="shared" si="152"/>
        <v>0</v>
      </c>
      <c r="K1154" s="63"/>
    </row>
    <row r="1155" spans="1:11" s="3" customFormat="1" ht="15" customHeight="1">
      <c r="A1155" s="24">
        <v>12</v>
      </c>
      <c r="B1155" s="25" t="s">
        <v>35</v>
      </c>
      <c r="C1155" s="208"/>
      <c r="D1155" s="27">
        <v>49680</v>
      </c>
      <c r="E1155" s="28">
        <f t="shared" si="150"/>
        <v>0</v>
      </c>
      <c r="F1155" s="29">
        <v>0</v>
      </c>
      <c r="G1155" s="30">
        <f t="shared" si="151"/>
        <v>0</v>
      </c>
      <c r="H1155" s="31">
        <f t="shared" si="154"/>
        <v>46000</v>
      </c>
      <c r="I1155" s="31"/>
      <c r="J1155" s="59">
        <f t="shared" si="152"/>
        <v>0</v>
      </c>
      <c r="K1155" s="63"/>
    </row>
    <row r="1156" spans="1:11" s="3" customFormat="1" ht="15" customHeight="1">
      <c r="A1156" s="24">
        <v>13</v>
      </c>
      <c r="B1156" s="25" t="s">
        <v>36</v>
      </c>
      <c r="C1156" s="208"/>
      <c r="D1156" s="38">
        <v>64152</v>
      </c>
      <c r="E1156" s="28">
        <f t="shared" si="150"/>
        <v>0</v>
      </c>
      <c r="F1156" s="29">
        <v>0</v>
      </c>
      <c r="G1156" s="30">
        <f t="shared" si="151"/>
        <v>0</v>
      </c>
      <c r="H1156" s="31">
        <f t="shared" si="154"/>
        <v>59399.999999999993</v>
      </c>
      <c r="I1156" s="31"/>
      <c r="J1156" s="59">
        <f t="shared" si="152"/>
        <v>0</v>
      </c>
      <c r="K1156" s="63"/>
    </row>
    <row r="1157" spans="1:11" s="3" customFormat="1" ht="15" customHeight="1">
      <c r="A1157" s="24">
        <v>14</v>
      </c>
      <c r="B1157" s="121" t="s">
        <v>37</v>
      </c>
      <c r="C1157" s="209"/>
      <c r="D1157" s="38">
        <v>65934</v>
      </c>
      <c r="E1157" s="123">
        <f t="shared" si="150"/>
        <v>0</v>
      </c>
      <c r="F1157" s="124">
        <v>0</v>
      </c>
      <c r="G1157" s="125">
        <f t="shared" si="151"/>
        <v>0</v>
      </c>
      <c r="H1157" s="31">
        <f t="shared" si="154"/>
        <v>61049.999999999993</v>
      </c>
      <c r="I1157" s="128"/>
      <c r="J1157" s="59">
        <f t="shared" si="152"/>
        <v>0</v>
      </c>
      <c r="K1157" s="63"/>
    </row>
    <row r="1158" spans="1:11" s="3" customFormat="1" ht="15" customHeight="1">
      <c r="A1158" s="24">
        <v>15</v>
      </c>
      <c r="B1158" s="25" t="s">
        <v>38</v>
      </c>
      <c r="C1158" s="208"/>
      <c r="D1158" s="38">
        <v>76626</v>
      </c>
      <c r="E1158" s="28">
        <f t="shared" si="150"/>
        <v>0</v>
      </c>
      <c r="F1158" s="29">
        <v>0</v>
      </c>
      <c r="G1158" s="30">
        <f t="shared" si="151"/>
        <v>0</v>
      </c>
      <c r="H1158" s="31">
        <f t="shared" si="154"/>
        <v>70950</v>
      </c>
      <c r="I1158" s="31"/>
      <c r="J1158" s="59">
        <f t="shared" si="152"/>
        <v>0</v>
      </c>
      <c r="K1158" s="63"/>
    </row>
    <row r="1159" spans="1:11" s="3" customFormat="1" ht="15" customHeight="1">
      <c r="A1159" s="24">
        <v>16</v>
      </c>
      <c r="B1159" s="25" t="s">
        <v>39</v>
      </c>
      <c r="C1159" s="208"/>
      <c r="D1159" s="38">
        <v>80190</v>
      </c>
      <c r="E1159" s="28">
        <f t="shared" si="150"/>
        <v>0</v>
      </c>
      <c r="F1159" s="29">
        <v>0</v>
      </c>
      <c r="G1159" s="30">
        <f t="shared" si="151"/>
        <v>0</v>
      </c>
      <c r="H1159" s="31">
        <f t="shared" si="154"/>
        <v>74250</v>
      </c>
      <c r="I1159" s="31"/>
      <c r="J1159" s="59">
        <f t="shared" si="152"/>
        <v>0</v>
      </c>
      <c r="K1159" s="63"/>
    </row>
    <row r="1160" spans="1:11" s="3" customFormat="1" ht="15" customHeight="1">
      <c r="A1160" s="24">
        <v>17</v>
      </c>
      <c r="B1160" s="25" t="s">
        <v>40</v>
      </c>
      <c r="C1160" s="208"/>
      <c r="D1160" s="38">
        <v>113832</v>
      </c>
      <c r="E1160" s="28">
        <f t="shared" si="150"/>
        <v>0</v>
      </c>
      <c r="F1160" s="29">
        <v>0</v>
      </c>
      <c r="G1160" s="30">
        <f t="shared" si="151"/>
        <v>0</v>
      </c>
      <c r="H1160" s="31">
        <f t="shared" si="154"/>
        <v>105400</v>
      </c>
      <c r="I1160" s="31"/>
      <c r="J1160" s="59">
        <f t="shared" si="152"/>
        <v>0</v>
      </c>
      <c r="K1160" s="63"/>
    </row>
    <row r="1161" spans="1:11" s="3" customFormat="1" ht="15" customHeight="1">
      <c r="A1161" s="24">
        <v>18</v>
      </c>
      <c r="B1161" s="121" t="s">
        <v>41</v>
      </c>
      <c r="C1161" s="209"/>
      <c r="D1161" s="39">
        <v>98010</v>
      </c>
      <c r="E1161" s="123">
        <f t="shared" si="150"/>
        <v>0</v>
      </c>
      <c r="F1161" s="124">
        <v>0.23</v>
      </c>
      <c r="G1161" s="125">
        <f t="shared" si="151"/>
        <v>0</v>
      </c>
      <c r="H1161" s="128">
        <f>D1161/1.08*0.77</f>
        <v>69877.5</v>
      </c>
      <c r="I1161" s="128"/>
      <c r="J1161" s="59">
        <f t="shared" si="152"/>
        <v>0</v>
      </c>
      <c r="K1161" s="63"/>
    </row>
    <row r="1162" spans="1:11" s="4" customFormat="1" ht="15" customHeight="1">
      <c r="A1162" s="40"/>
      <c r="B1162" s="41" t="s">
        <v>42</v>
      </c>
      <c r="C1162" s="210">
        <f>SUM(C1144:C1161)</f>
        <v>10</v>
      </c>
      <c r="D1162" s="39">
        <v>205306</v>
      </c>
      <c r="E1162" s="43">
        <f>SUM(E1144:E1161)</f>
        <v>1199430</v>
      </c>
      <c r="F1162" s="43"/>
      <c r="G1162" s="44">
        <f>SUM(G1144:G1161)</f>
        <v>899572.5</v>
      </c>
      <c r="H1162" s="45"/>
      <c r="I1162" s="45"/>
      <c r="J1162" s="64">
        <f>SUM(J1144:J1161)</f>
        <v>832937.5</v>
      </c>
    </row>
    <row r="1163" spans="1:11" s="5" customFormat="1" ht="30" customHeight="1">
      <c r="A1163" s="46"/>
      <c r="B1163" s="47"/>
      <c r="C1163" s="211"/>
      <c r="D1163" s="39">
        <v>335661</v>
      </c>
      <c r="E1163" s="49"/>
      <c r="F1163" s="49"/>
      <c r="G1163" s="50"/>
      <c r="J1163" s="75">
        <f>J1162*0.08</f>
        <v>66635</v>
      </c>
    </row>
    <row r="1164" spans="1:11" s="6" customFormat="1" ht="15" customHeight="1">
      <c r="A1164" s="283" t="s">
        <v>43</v>
      </c>
      <c r="B1164" s="283"/>
      <c r="C1164" s="284" t="s">
        <v>44</v>
      </c>
      <c r="D1164" s="284"/>
      <c r="E1164" s="54"/>
      <c r="F1164" s="54"/>
      <c r="G1164" s="55" t="s">
        <v>45</v>
      </c>
      <c r="J1164" s="76">
        <f>SUM(J1162:J1163)</f>
        <v>899572.5</v>
      </c>
    </row>
    <row r="1166" spans="1:11">
      <c r="B1166" s="131" t="s">
        <v>165</v>
      </c>
      <c r="C1166" s="131" t="s">
        <v>166</v>
      </c>
      <c r="D1166" s="131"/>
      <c r="E1166" s="131" t="s">
        <v>167</v>
      </c>
    </row>
    <row r="1167" spans="1:11" ht="18.75">
      <c r="B1167" s="212" t="s">
        <v>168</v>
      </c>
      <c r="C1167" s="213" t="s">
        <v>166</v>
      </c>
      <c r="D1167" s="214"/>
      <c r="E1167" s="214"/>
    </row>
    <row r="1172" spans="1:11" s="1" customFormat="1" ht="15" customHeight="1">
      <c r="A1172" s="279" t="s">
        <v>0</v>
      </c>
      <c r="B1172" s="279"/>
      <c r="C1172" s="279"/>
      <c r="D1172" s="279"/>
      <c r="E1172" s="279"/>
      <c r="F1172" s="279"/>
      <c r="G1172" s="279"/>
      <c r="J1172" s="71"/>
    </row>
    <row r="1173" spans="1:11" s="1" customFormat="1" ht="15" customHeight="1">
      <c r="A1173" s="279" t="s">
        <v>1</v>
      </c>
      <c r="B1173" s="279"/>
      <c r="C1173" s="279"/>
      <c r="D1173" s="279"/>
      <c r="E1173" s="279"/>
      <c r="F1173" s="279"/>
      <c r="G1173" s="279"/>
      <c r="J1173" s="71"/>
    </row>
    <row r="1174" spans="1:11" s="1" customFormat="1" ht="15" customHeight="1">
      <c r="A1174" s="279" t="s">
        <v>2</v>
      </c>
      <c r="B1174" s="279"/>
      <c r="C1174" s="279"/>
      <c r="D1174" s="279"/>
      <c r="E1174" s="279"/>
      <c r="F1174" s="279"/>
      <c r="G1174" s="279"/>
      <c r="J1174" s="71"/>
    </row>
    <row r="1175" spans="1:11" s="1" customFormat="1" ht="15" customHeight="1">
      <c r="A1175" s="279" t="s">
        <v>4</v>
      </c>
      <c r="B1175" s="279"/>
      <c r="C1175" s="279"/>
      <c r="D1175" s="279"/>
      <c r="E1175" s="279"/>
      <c r="F1175" s="279"/>
      <c r="G1175" s="279"/>
      <c r="J1175" s="71"/>
    </row>
    <row r="1176" spans="1:11" s="1" customFormat="1" ht="15" customHeight="1">
      <c r="A1176" s="280" t="s">
        <v>6</v>
      </c>
      <c r="B1176" s="280"/>
      <c r="C1176" s="280"/>
      <c r="D1176" s="280"/>
      <c r="E1176" s="280"/>
      <c r="F1176" s="280"/>
      <c r="G1176" s="280"/>
      <c r="J1176" s="71"/>
    </row>
    <row r="1177" spans="1:11" s="2" customFormat="1" ht="15" customHeight="1">
      <c r="A1177" s="9"/>
      <c r="B1177" s="9"/>
      <c r="C1177" s="281" t="s">
        <v>205</v>
      </c>
      <c r="D1177" s="281"/>
      <c r="E1177" s="281"/>
      <c r="F1177" s="281"/>
      <c r="G1177" s="281"/>
      <c r="J1177" s="72"/>
    </row>
    <row r="1178" spans="1:11" s="1" customFormat="1" ht="15" customHeight="1">
      <c r="A1178" s="11" t="s">
        <v>8</v>
      </c>
      <c r="B1178" s="12"/>
      <c r="C1178" s="202"/>
      <c r="D1178" s="286"/>
      <c r="E1178" s="286"/>
      <c r="F1178" s="286"/>
      <c r="G1178" s="286"/>
      <c r="H1178" s="68"/>
      <c r="I1178" s="68"/>
      <c r="J1178" s="71"/>
    </row>
    <row r="1179" spans="1:11" s="1" customFormat="1" ht="15" customHeight="1">
      <c r="A1179" s="11" t="s">
        <v>9</v>
      </c>
      <c r="B1179" s="286" t="s">
        <v>208</v>
      </c>
      <c r="C1179" s="286"/>
      <c r="D1179" s="286"/>
      <c r="E1179" s="286"/>
      <c r="F1179" s="11"/>
      <c r="G1179" s="16"/>
      <c r="H1179" s="11"/>
      <c r="I1179" s="11"/>
      <c r="J1179" s="80"/>
      <c r="K1179" s="74"/>
    </row>
    <row r="1180" spans="1:11" s="1" customFormat="1" ht="21" customHeight="1">
      <c r="A1180" s="11" t="s">
        <v>11</v>
      </c>
      <c r="B1180" s="219"/>
      <c r="C1180" s="220"/>
      <c r="D1180" s="220"/>
      <c r="E1180" s="220"/>
      <c r="F1180" s="18"/>
      <c r="G1180" s="19"/>
      <c r="H1180" s="69"/>
      <c r="I1180" s="69"/>
      <c r="J1180" s="73"/>
    </row>
    <row r="1181" spans="1:11" s="1" customFormat="1" ht="15" customHeight="1">
      <c r="A1181" s="190" t="s">
        <v>14</v>
      </c>
      <c r="B1181" s="190" t="s">
        <v>16</v>
      </c>
      <c r="C1181" s="203" t="s">
        <v>17</v>
      </c>
      <c r="D1181" s="191" t="s">
        <v>18</v>
      </c>
      <c r="E1181" s="192" t="s">
        <v>19</v>
      </c>
      <c r="F1181" s="192" t="s">
        <v>20</v>
      </c>
      <c r="G1181" s="190" t="s">
        <v>21</v>
      </c>
      <c r="J1181" s="71"/>
    </row>
    <row r="1182" spans="1:11" s="3" customFormat="1" ht="15" customHeight="1">
      <c r="A1182" s="24">
        <v>1</v>
      </c>
      <c r="B1182" s="25" t="s">
        <v>23</v>
      </c>
      <c r="C1182" s="167"/>
      <c r="D1182" s="27">
        <v>79305</v>
      </c>
      <c r="E1182" s="28">
        <f t="shared" ref="E1182:E1199" si="155">D1182*C1182</f>
        <v>0</v>
      </c>
      <c r="F1182" s="29">
        <v>0</v>
      </c>
      <c r="G1182" s="30">
        <f t="shared" ref="G1182:G1199" si="156">E1182-E1182*F1182</f>
        <v>0</v>
      </c>
      <c r="H1182" s="31">
        <f>D1182/1.08</f>
        <v>73430.555555555547</v>
      </c>
      <c r="I1182" s="31"/>
      <c r="J1182" s="59">
        <f t="shared" ref="J1182:J1199" si="157">H1182*C1182</f>
        <v>0</v>
      </c>
      <c r="K1182" s="63"/>
    </row>
    <row r="1183" spans="1:11" s="3" customFormat="1" ht="15" customHeight="1">
      <c r="A1183" s="24">
        <v>2</v>
      </c>
      <c r="B1183" s="25" t="s">
        <v>25</v>
      </c>
      <c r="C1183" s="204"/>
      <c r="D1183" s="27">
        <v>128591</v>
      </c>
      <c r="E1183" s="28">
        <f t="shared" si="155"/>
        <v>0</v>
      </c>
      <c r="F1183" s="29">
        <v>0</v>
      </c>
      <c r="G1183" s="30">
        <f t="shared" si="156"/>
        <v>0</v>
      </c>
      <c r="H1183" s="31">
        <f t="shared" ref="H1183:H1185" si="158">D1183/1.08</f>
        <v>119065.74074074073</v>
      </c>
      <c r="I1183" s="31"/>
      <c r="J1183" s="59">
        <f t="shared" si="157"/>
        <v>0</v>
      </c>
      <c r="K1183" s="63"/>
    </row>
    <row r="1184" spans="1:11" s="3" customFormat="1" ht="15" customHeight="1">
      <c r="A1184" s="24">
        <v>3</v>
      </c>
      <c r="B1184" s="25" t="s">
        <v>26</v>
      </c>
      <c r="C1184" s="205"/>
      <c r="D1184" s="27">
        <v>60043</v>
      </c>
      <c r="E1184" s="28">
        <f t="shared" si="155"/>
        <v>0</v>
      </c>
      <c r="F1184" s="29">
        <v>0</v>
      </c>
      <c r="G1184" s="30">
        <f t="shared" si="156"/>
        <v>0</v>
      </c>
      <c r="H1184" s="31">
        <f t="shared" si="158"/>
        <v>55595.370370370365</v>
      </c>
      <c r="I1184" s="31"/>
      <c r="J1184" s="59">
        <f t="shared" si="157"/>
        <v>0</v>
      </c>
      <c r="K1184" s="63"/>
    </row>
    <row r="1185" spans="1:11" s="3" customFormat="1" ht="15" customHeight="1">
      <c r="A1185" s="24">
        <v>4</v>
      </c>
      <c r="B1185" s="25" t="s">
        <v>27</v>
      </c>
      <c r="C1185" s="206"/>
      <c r="D1185" s="27">
        <v>115781</v>
      </c>
      <c r="E1185" s="28">
        <f t="shared" si="155"/>
        <v>0</v>
      </c>
      <c r="F1185" s="29">
        <v>0</v>
      </c>
      <c r="G1185" s="30">
        <f t="shared" si="156"/>
        <v>0</v>
      </c>
      <c r="H1185" s="31">
        <f t="shared" si="158"/>
        <v>107204.62962962962</v>
      </c>
      <c r="I1185" s="31"/>
      <c r="J1185" s="59">
        <f t="shared" si="157"/>
        <v>0</v>
      </c>
      <c r="K1185" s="63"/>
    </row>
    <row r="1186" spans="1:11" s="3" customFormat="1" ht="15" customHeight="1">
      <c r="A1186" s="24">
        <v>5</v>
      </c>
      <c r="B1186" s="121" t="s">
        <v>28</v>
      </c>
      <c r="C1186" s="209">
        <v>15</v>
      </c>
      <c r="D1186" s="33">
        <v>119943</v>
      </c>
      <c r="E1186" s="123">
        <f t="shared" si="155"/>
        <v>1799145</v>
      </c>
      <c r="F1186" s="124">
        <v>0.25</v>
      </c>
      <c r="G1186" s="125">
        <f t="shared" si="156"/>
        <v>1349358.75</v>
      </c>
      <c r="H1186" s="128">
        <f>D1186/1.08*0.75</f>
        <v>83293.75</v>
      </c>
      <c r="I1186" s="31"/>
      <c r="J1186" s="59">
        <f t="shared" si="157"/>
        <v>1249406.25</v>
      </c>
      <c r="K1186" s="63"/>
    </row>
    <row r="1187" spans="1:11" s="3" customFormat="1" ht="15" customHeight="1">
      <c r="A1187" s="24">
        <v>6</v>
      </c>
      <c r="B1187" s="25" t="s">
        <v>29</v>
      </c>
      <c r="C1187" s="167"/>
      <c r="D1187" s="27">
        <v>94810</v>
      </c>
      <c r="E1187" s="28">
        <f t="shared" si="155"/>
        <v>0</v>
      </c>
      <c r="F1187" s="29">
        <v>0</v>
      </c>
      <c r="G1187" s="30">
        <f t="shared" si="156"/>
        <v>0</v>
      </c>
      <c r="H1187" s="31">
        <f t="shared" ref="H1187:H1198" si="159">D1187/1.08</f>
        <v>87787.037037037036</v>
      </c>
      <c r="I1187" s="31"/>
      <c r="J1187" s="59">
        <f t="shared" si="157"/>
        <v>0</v>
      </c>
      <c r="K1187" s="63"/>
    </row>
    <row r="1188" spans="1:11" s="3" customFormat="1" ht="15" customHeight="1">
      <c r="A1188" s="24">
        <v>7</v>
      </c>
      <c r="B1188" s="25" t="s">
        <v>30</v>
      </c>
      <c r="C1188" s="207"/>
      <c r="D1188" s="27">
        <v>141396</v>
      </c>
      <c r="E1188" s="28">
        <f t="shared" si="155"/>
        <v>0</v>
      </c>
      <c r="F1188" s="29">
        <v>0</v>
      </c>
      <c r="G1188" s="30">
        <f t="shared" si="156"/>
        <v>0</v>
      </c>
      <c r="H1188" s="31">
        <f t="shared" si="159"/>
        <v>130922.22222222222</v>
      </c>
      <c r="I1188" s="31"/>
      <c r="J1188" s="59">
        <f t="shared" si="157"/>
        <v>0</v>
      </c>
      <c r="K1188" s="63"/>
    </row>
    <row r="1189" spans="1:11" s="3" customFormat="1" ht="15" customHeight="1">
      <c r="A1189" s="24">
        <v>8</v>
      </c>
      <c r="B1189" s="25" t="s">
        <v>31</v>
      </c>
      <c r="C1189" s="167"/>
      <c r="D1189" s="27">
        <v>232931</v>
      </c>
      <c r="E1189" s="28">
        <f t="shared" si="155"/>
        <v>0</v>
      </c>
      <c r="F1189" s="29">
        <v>0</v>
      </c>
      <c r="G1189" s="30">
        <f t="shared" si="156"/>
        <v>0</v>
      </c>
      <c r="H1189" s="31">
        <f t="shared" si="159"/>
        <v>215676.85185185182</v>
      </c>
      <c r="I1189" s="31"/>
      <c r="J1189" s="59">
        <f t="shared" si="157"/>
        <v>0</v>
      </c>
      <c r="K1189" s="63"/>
    </row>
    <row r="1190" spans="1:11" s="3" customFormat="1" ht="15" customHeight="1">
      <c r="A1190" s="24">
        <v>9</v>
      </c>
      <c r="B1190" s="36" t="s">
        <v>32</v>
      </c>
      <c r="C1190" s="167"/>
      <c r="D1190" s="27">
        <v>101534</v>
      </c>
      <c r="E1190" s="28">
        <f t="shared" si="155"/>
        <v>0</v>
      </c>
      <c r="F1190" s="29">
        <v>0</v>
      </c>
      <c r="G1190" s="30">
        <f t="shared" si="156"/>
        <v>0</v>
      </c>
      <c r="H1190" s="31">
        <f t="shared" si="159"/>
        <v>94012.962962962964</v>
      </c>
      <c r="I1190" s="31"/>
      <c r="J1190" s="59">
        <f t="shared" si="157"/>
        <v>0</v>
      </c>
      <c r="K1190" s="63"/>
    </row>
    <row r="1191" spans="1:11" s="3" customFormat="1" ht="15" customHeight="1">
      <c r="A1191" s="24">
        <v>10</v>
      </c>
      <c r="B1191" s="36" t="s">
        <v>33</v>
      </c>
      <c r="C1191" s="208"/>
      <c r="D1191" s="33">
        <v>110148</v>
      </c>
      <c r="E1191" s="28">
        <f t="shared" si="155"/>
        <v>0</v>
      </c>
      <c r="F1191" s="29">
        <v>0</v>
      </c>
      <c r="G1191" s="30">
        <f t="shared" si="156"/>
        <v>0</v>
      </c>
      <c r="H1191" s="31">
        <f t="shared" si="159"/>
        <v>101988.88888888888</v>
      </c>
      <c r="I1191" s="31"/>
      <c r="J1191" s="59">
        <f t="shared" si="157"/>
        <v>0</v>
      </c>
      <c r="K1191" s="63"/>
    </row>
    <row r="1192" spans="1:11" s="3" customFormat="1" ht="15" customHeight="1">
      <c r="A1192" s="24">
        <v>11</v>
      </c>
      <c r="B1192" s="121" t="s">
        <v>34</v>
      </c>
      <c r="C1192" s="209"/>
      <c r="D1192" s="27">
        <v>54198</v>
      </c>
      <c r="E1192" s="123">
        <f t="shared" si="155"/>
        <v>0</v>
      </c>
      <c r="F1192" s="29">
        <v>0</v>
      </c>
      <c r="G1192" s="125">
        <f t="shared" si="156"/>
        <v>0</v>
      </c>
      <c r="H1192" s="31">
        <f t="shared" si="159"/>
        <v>50183.333333333328</v>
      </c>
      <c r="I1192" s="128"/>
      <c r="J1192" s="59">
        <f t="shared" si="157"/>
        <v>0</v>
      </c>
      <c r="K1192" s="63"/>
    </row>
    <row r="1193" spans="1:11" s="3" customFormat="1" ht="15" customHeight="1">
      <c r="A1193" s="24">
        <v>12</v>
      </c>
      <c r="B1193" s="25" t="s">
        <v>35</v>
      </c>
      <c r="C1193" s="208"/>
      <c r="D1193" s="27">
        <v>49680</v>
      </c>
      <c r="E1193" s="28">
        <f t="shared" si="155"/>
        <v>0</v>
      </c>
      <c r="F1193" s="29">
        <v>0</v>
      </c>
      <c r="G1193" s="30">
        <f t="shared" si="156"/>
        <v>0</v>
      </c>
      <c r="H1193" s="31">
        <f t="shared" si="159"/>
        <v>46000</v>
      </c>
      <c r="I1193" s="31"/>
      <c r="J1193" s="59">
        <f t="shared" si="157"/>
        <v>0</v>
      </c>
      <c r="K1193" s="63"/>
    </row>
    <row r="1194" spans="1:11" s="3" customFormat="1" ht="15" customHeight="1">
      <c r="A1194" s="24">
        <v>13</v>
      </c>
      <c r="B1194" s="25" t="s">
        <v>36</v>
      </c>
      <c r="C1194" s="208"/>
      <c r="D1194" s="38">
        <v>64152</v>
      </c>
      <c r="E1194" s="28">
        <f t="shared" si="155"/>
        <v>0</v>
      </c>
      <c r="F1194" s="29">
        <v>0</v>
      </c>
      <c r="G1194" s="30">
        <f t="shared" si="156"/>
        <v>0</v>
      </c>
      <c r="H1194" s="31">
        <f t="shared" si="159"/>
        <v>59399.999999999993</v>
      </c>
      <c r="I1194" s="31"/>
      <c r="J1194" s="59">
        <f t="shared" si="157"/>
        <v>0</v>
      </c>
      <c r="K1194" s="63"/>
    </row>
    <row r="1195" spans="1:11" s="3" customFormat="1" ht="15" customHeight="1">
      <c r="A1195" s="24">
        <v>14</v>
      </c>
      <c r="B1195" s="121" t="s">
        <v>37</v>
      </c>
      <c r="C1195" s="209"/>
      <c r="D1195" s="38">
        <v>65934</v>
      </c>
      <c r="E1195" s="123">
        <f t="shared" si="155"/>
        <v>0</v>
      </c>
      <c r="F1195" s="124">
        <v>0</v>
      </c>
      <c r="G1195" s="125">
        <f t="shared" si="156"/>
        <v>0</v>
      </c>
      <c r="H1195" s="31">
        <f t="shared" si="159"/>
        <v>61049.999999999993</v>
      </c>
      <c r="I1195" s="128"/>
      <c r="J1195" s="59">
        <f t="shared" si="157"/>
        <v>0</v>
      </c>
      <c r="K1195" s="63"/>
    </row>
    <row r="1196" spans="1:11" s="3" customFormat="1" ht="15" customHeight="1">
      <c r="A1196" s="24">
        <v>15</v>
      </c>
      <c r="B1196" s="25" t="s">
        <v>38</v>
      </c>
      <c r="C1196" s="208"/>
      <c r="D1196" s="38">
        <v>76626</v>
      </c>
      <c r="E1196" s="28">
        <f t="shared" si="155"/>
        <v>0</v>
      </c>
      <c r="F1196" s="29">
        <v>0</v>
      </c>
      <c r="G1196" s="30">
        <f t="shared" si="156"/>
        <v>0</v>
      </c>
      <c r="H1196" s="31">
        <f t="shared" si="159"/>
        <v>70950</v>
      </c>
      <c r="I1196" s="31"/>
      <c r="J1196" s="59">
        <f t="shared" si="157"/>
        <v>0</v>
      </c>
      <c r="K1196" s="63"/>
    </row>
    <row r="1197" spans="1:11" s="3" customFormat="1" ht="15" customHeight="1">
      <c r="A1197" s="24">
        <v>16</v>
      </c>
      <c r="B1197" s="25" t="s">
        <v>39</v>
      </c>
      <c r="C1197" s="208"/>
      <c r="D1197" s="38">
        <v>80190</v>
      </c>
      <c r="E1197" s="28">
        <f t="shared" si="155"/>
        <v>0</v>
      </c>
      <c r="F1197" s="29">
        <v>0</v>
      </c>
      <c r="G1197" s="30">
        <f t="shared" si="156"/>
        <v>0</v>
      </c>
      <c r="H1197" s="31">
        <f t="shared" si="159"/>
        <v>74250</v>
      </c>
      <c r="I1197" s="31"/>
      <c r="J1197" s="59">
        <f t="shared" si="157"/>
        <v>0</v>
      </c>
      <c r="K1197" s="63"/>
    </row>
    <row r="1198" spans="1:11" s="3" customFormat="1" ht="15" customHeight="1">
      <c r="A1198" s="24">
        <v>17</v>
      </c>
      <c r="B1198" s="25" t="s">
        <v>40</v>
      </c>
      <c r="C1198" s="208"/>
      <c r="D1198" s="38">
        <v>113832</v>
      </c>
      <c r="E1198" s="28">
        <f t="shared" si="155"/>
        <v>0</v>
      </c>
      <c r="F1198" s="29">
        <v>0</v>
      </c>
      <c r="G1198" s="30">
        <f t="shared" si="156"/>
        <v>0</v>
      </c>
      <c r="H1198" s="31">
        <f t="shared" si="159"/>
        <v>105400</v>
      </c>
      <c r="I1198" s="31"/>
      <c r="J1198" s="59">
        <f t="shared" si="157"/>
        <v>0</v>
      </c>
      <c r="K1198" s="63"/>
    </row>
    <row r="1199" spans="1:11" s="3" customFormat="1" ht="15" customHeight="1">
      <c r="A1199" s="24">
        <v>18</v>
      </c>
      <c r="B1199" s="121" t="s">
        <v>41</v>
      </c>
      <c r="C1199" s="209"/>
      <c r="D1199" s="39">
        <v>98010</v>
      </c>
      <c r="E1199" s="123">
        <f t="shared" si="155"/>
        <v>0</v>
      </c>
      <c r="F1199" s="124">
        <v>0.23</v>
      </c>
      <c r="G1199" s="125">
        <f t="shared" si="156"/>
        <v>0</v>
      </c>
      <c r="H1199" s="128">
        <f>D1199/1.08*0.77</f>
        <v>69877.5</v>
      </c>
      <c r="I1199" s="128"/>
      <c r="J1199" s="59">
        <f t="shared" si="157"/>
        <v>0</v>
      </c>
      <c r="K1199" s="63"/>
    </row>
    <row r="1200" spans="1:11" s="4" customFormat="1" ht="15" customHeight="1">
      <c r="A1200" s="40"/>
      <c r="B1200" s="41" t="s">
        <v>42</v>
      </c>
      <c r="C1200" s="210">
        <f>SUM(C1182:C1199)</f>
        <v>15</v>
      </c>
      <c r="D1200" s="39">
        <v>205306</v>
      </c>
      <c r="E1200" s="43">
        <f>SUM(E1182:E1199)</f>
        <v>1799145</v>
      </c>
      <c r="F1200" s="43"/>
      <c r="G1200" s="44">
        <f>SUM(G1182:G1199)</f>
        <v>1349358.75</v>
      </c>
      <c r="H1200" s="45"/>
      <c r="I1200" s="45"/>
      <c r="J1200" s="64">
        <f>SUM(J1182:J1199)</f>
        <v>1249406.25</v>
      </c>
    </row>
    <row r="1201" spans="1:11" s="5" customFormat="1" ht="30" customHeight="1">
      <c r="A1201" s="46"/>
      <c r="B1201" s="47"/>
      <c r="C1201" s="211"/>
      <c r="D1201" s="39">
        <v>335661</v>
      </c>
      <c r="E1201" s="49"/>
      <c r="F1201" s="49"/>
      <c r="G1201" s="50"/>
      <c r="J1201" s="75">
        <f>J1200*0.08</f>
        <v>99952.5</v>
      </c>
    </row>
    <row r="1202" spans="1:11" s="6" customFormat="1" ht="15" customHeight="1">
      <c r="A1202" s="283" t="s">
        <v>43</v>
      </c>
      <c r="B1202" s="283"/>
      <c r="C1202" s="284" t="s">
        <v>44</v>
      </c>
      <c r="D1202" s="284"/>
      <c r="E1202" s="54"/>
      <c r="F1202" s="54"/>
      <c r="G1202" s="55" t="s">
        <v>45</v>
      </c>
      <c r="J1202" s="76">
        <f>SUM(J1200:J1201)</f>
        <v>1349358.75</v>
      </c>
    </row>
    <row r="1204" spans="1:11">
      <c r="B1204" s="131" t="s">
        <v>165</v>
      </c>
      <c r="C1204" s="131" t="s">
        <v>166</v>
      </c>
      <c r="D1204" s="131"/>
      <c r="E1204" s="131" t="s">
        <v>167</v>
      </c>
    </row>
    <row r="1205" spans="1:11" ht="18.75">
      <c r="B1205" s="212" t="s">
        <v>168</v>
      </c>
      <c r="C1205" s="213" t="s">
        <v>166</v>
      </c>
      <c r="D1205" s="214"/>
      <c r="E1205" s="214"/>
    </row>
    <row r="1209" spans="1:11" s="1" customFormat="1" ht="15" customHeight="1">
      <c r="A1209" s="279" t="s">
        <v>0</v>
      </c>
      <c r="B1209" s="279"/>
      <c r="C1209" s="279"/>
      <c r="D1209" s="279"/>
      <c r="E1209" s="279"/>
      <c r="F1209" s="279"/>
      <c r="G1209" s="279"/>
      <c r="J1209" s="71"/>
    </row>
    <row r="1210" spans="1:11" s="1" customFormat="1" ht="15" customHeight="1">
      <c r="A1210" s="279" t="s">
        <v>1</v>
      </c>
      <c r="B1210" s="279"/>
      <c r="C1210" s="279"/>
      <c r="D1210" s="279"/>
      <c r="E1210" s="279"/>
      <c r="F1210" s="279"/>
      <c r="G1210" s="279"/>
      <c r="J1210" s="71"/>
    </row>
    <row r="1211" spans="1:11" s="1" customFormat="1" ht="15" customHeight="1">
      <c r="A1211" s="279" t="s">
        <v>2</v>
      </c>
      <c r="B1211" s="279"/>
      <c r="C1211" s="279"/>
      <c r="D1211" s="279"/>
      <c r="E1211" s="279"/>
      <c r="F1211" s="279"/>
      <c r="G1211" s="279"/>
      <c r="J1211" s="71"/>
    </row>
    <row r="1212" spans="1:11" s="1" customFormat="1" ht="15" customHeight="1">
      <c r="A1212" s="279" t="s">
        <v>4</v>
      </c>
      <c r="B1212" s="279"/>
      <c r="C1212" s="279"/>
      <c r="D1212" s="279"/>
      <c r="E1212" s="279"/>
      <c r="F1212" s="279"/>
      <c r="G1212" s="279"/>
      <c r="J1212" s="71"/>
    </row>
    <row r="1213" spans="1:11" s="1" customFormat="1" ht="15" customHeight="1">
      <c r="A1213" s="280" t="s">
        <v>6</v>
      </c>
      <c r="B1213" s="280"/>
      <c r="C1213" s="280"/>
      <c r="D1213" s="280"/>
      <c r="E1213" s="280"/>
      <c r="F1213" s="280"/>
      <c r="G1213" s="280"/>
      <c r="J1213" s="71"/>
    </row>
    <row r="1214" spans="1:11" s="2" customFormat="1" ht="15" customHeight="1">
      <c r="A1214" s="9"/>
      <c r="B1214" s="9"/>
      <c r="C1214" s="281" t="s">
        <v>205</v>
      </c>
      <c r="D1214" s="281"/>
      <c r="E1214" s="281"/>
      <c r="F1214" s="281"/>
      <c r="G1214" s="281"/>
      <c r="J1214" s="72"/>
    </row>
    <row r="1215" spans="1:11" s="1" customFormat="1" ht="15" customHeight="1">
      <c r="A1215" s="11" t="s">
        <v>8</v>
      </c>
      <c r="B1215" s="12"/>
      <c r="C1215" s="202"/>
      <c r="D1215" s="286"/>
      <c r="E1215" s="286"/>
      <c r="F1215" s="286"/>
      <c r="G1215" s="286"/>
      <c r="H1215" s="68"/>
      <c r="I1215" s="68"/>
      <c r="J1215" s="71"/>
    </row>
    <row r="1216" spans="1:11" s="1" customFormat="1" ht="15" customHeight="1">
      <c r="A1216" s="11" t="s">
        <v>9</v>
      </c>
      <c r="B1216" s="286" t="s">
        <v>181</v>
      </c>
      <c r="C1216" s="286"/>
      <c r="D1216" s="286"/>
      <c r="E1216" s="286"/>
      <c r="F1216" s="11"/>
      <c r="G1216" s="16"/>
      <c r="H1216" s="11"/>
      <c r="I1216" s="11"/>
      <c r="J1216" s="80"/>
      <c r="K1216" s="74"/>
    </row>
    <row r="1217" spans="1:11" s="1" customFormat="1" ht="21" customHeight="1">
      <c r="A1217" s="11" t="s">
        <v>11</v>
      </c>
      <c r="B1217" s="219"/>
      <c r="C1217" s="220"/>
      <c r="D1217" s="220"/>
      <c r="E1217" s="220"/>
      <c r="F1217" s="18"/>
      <c r="G1217" s="19"/>
      <c r="H1217" s="69"/>
      <c r="I1217" s="69"/>
      <c r="J1217" s="73"/>
    </row>
    <row r="1218" spans="1:11" s="1" customFormat="1" ht="15" customHeight="1">
      <c r="A1218" s="190" t="s">
        <v>14</v>
      </c>
      <c r="B1218" s="190" t="s">
        <v>16</v>
      </c>
      <c r="C1218" s="203" t="s">
        <v>17</v>
      </c>
      <c r="D1218" s="191" t="s">
        <v>18</v>
      </c>
      <c r="E1218" s="192" t="s">
        <v>19</v>
      </c>
      <c r="F1218" s="192" t="s">
        <v>20</v>
      </c>
      <c r="G1218" s="190" t="s">
        <v>21</v>
      </c>
      <c r="J1218" s="71"/>
    </row>
    <row r="1219" spans="1:11" s="3" customFormat="1" ht="15" customHeight="1">
      <c r="A1219" s="24">
        <v>1</v>
      </c>
      <c r="B1219" s="25" t="s">
        <v>23</v>
      </c>
      <c r="C1219" s="167"/>
      <c r="D1219" s="27">
        <v>79305</v>
      </c>
      <c r="E1219" s="28">
        <f t="shared" ref="E1219:E1236" si="160">D1219*C1219</f>
        <v>0</v>
      </c>
      <c r="F1219" s="29">
        <v>0</v>
      </c>
      <c r="G1219" s="30">
        <f t="shared" ref="G1219:G1236" si="161">E1219-E1219*F1219</f>
        <v>0</v>
      </c>
      <c r="H1219" s="31">
        <f>D1219/1.08</f>
        <v>73430.555555555547</v>
      </c>
      <c r="I1219" s="31"/>
      <c r="J1219" s="59">
        <f t="shared" ref="J1219:J1236" si="162">H1219*C1219</f>
        <v>0</v>
      </c>
      <c r="K1219" s="63"/>
    </row>
    <row r="1220" spans="1:11" s="3" customFormat="1" ht="15" customHeight="1">
      <c r="A1220" s="24">
        <v>2</v>
      </c>
      <c r="B1220" s="25" t="s">
        <v>25</v>
      </c>
      <c r="C1220" s="204"/>
      <c r="D1220" s="27">
        <v>128591</v>
      </c>
      <c r="E1220" s="28">
        <f t="shared" si="160"/>
        <v>0</v>
      </c>
      <c r="F1220" s="29">
        <v>0</v>
      </c>
      <c r="G1220" s="30">
        <f t="shared" si="161"/>
        <v>0</v>
      </c>
      <c r="H1220" s="31">
        <f t="shared" ref="H1220:H1222" si="163">D1220/1.08</f>
        <v>119065.74074074073</v>
      </c>
      <c r="I1220" s="31"/>
      <c r="J1220" s="59">
        <f t="shared" si="162"/>
        <v>0</v>
      </c>
      <c r="K1220" s="63"/>
    </row>
    <row r="1221" spans="1:11" s="3" customFormat="1" ht="15" customHeight="1">
      <c r="A1221" s="24">
        <v>3</v>
      </c>
      <c r="B1221" s="25" t="s">
        <v>26</v>
      </c>
      <c r="C1221" s="205"/>
      <c r="D1221" s="27">
        <v>60043</v>
      </c>
      <c r="E1221" s="28">
        <f t="shared" si="160"/>
        <v>0</v>
      </c>
      <c r="F1221" s="29">
        <v>0</v>
      </c>
      <c r="G1221" s="30">
        <f t="shared" si="161"/>
        <v>0</v>
      </c>
      <c r="H1221" s="31">
        <f t="shared" si="163"/>
        <v>55595.370370370365</v>
      </c>
      <c r="I1221" s="31"/>
      <c r="J1221" s="59">
        <f t="shared" si="162"/>
        <v>0</v>
      </c>
      <c r="K1221" s="63"/>
    </row>
    <row r="1222" spans="1:11" s="3" customFormat="1" ht="15" customHeight="1">
      <c r="A1222" s="24">
        <v>4</v>
      </c>
      <c r="B1222" s="25" t="s">
        <v>27</v>
      </c>
      <c r="C1222" s="206"/>
      <c r="D1222" s="27">
        <v>115781</v>
      </c>
      <c r="E1222" s="28">
        <f t="shared" si="160"/>
        <v>0</v>
      </c>
      <c r="F1222" s="29">
        <v>0</v>
      </c>
      <c r="G1222" s="30">
        <f t="shared" si="161"/>
        <v>0</v>
      </c>
      <c r="H1222" s="31">
        <f t="shared" si="163"/>
        <v>107204.62962962962</v>
      </c>
      <c r="I1222" s="31"/>
      <c r="J1222" s="59">
        <f t="shared" si="162"/>
        <v>0</v>
      </c>
      <c r="K1222" s="63"/>
    </row>
    <row r="1223" spans="1:11" s="3" customFormat="1" ht="15" customHeight="1">
      <c r="A1223" s="24">
        <v>5</v>
      </c>
      <c r="B1223" s="121" t="s">
        <v>28</v>
      </c>
      <c r="C1223" s="209">
        <v>10</v>
      </c>
      <c r="D1223" s="33">
        <v>119943</v>
      </c>
      <c r="E1223" s="123">
        <f t="shared" si="160"/>
        <v>1199430</v>
      </c>
      <c r="F1223" s="124">
        <v>0.25</v>
      </c>
      <c r="G1223" s="125">
        <f t="shared" si="161"/>
        <v>899572.5</v>
      </c>
      <c r="H1223" s="128">
        <f>D1223/1.08*0.75</f>
        <v>83293.75</v>
      </c>
      <c r="I1223" s="31"/>
      <c r="J1223" s="59">
        <f t="shared" si="162"/>
        <v>832937.5</v>
      </c>
      <c r="K1223" s="63"/>
    </row>
    <row r="1224" spans="1:11" s="3" customFormat="1" ht="15" customHeight="1">
      <c r="A1224" s="24">
        <v>6</v>
      </c>
      <c r="B1224" s="25" t="s">
        <v>29</v>
      </c>
      <c r="C1224" s="167"/>
      <c r="D1224" s="27">
        <v>94810</v>
      </c>
      <c r="E1224" s="28">
        <f t="shared" si="160"/>
        <v>0</v>
      </c>
      <c r="F1224" s="29">
        <v>0</v>
      </c>
      <c r="G1224" s="30">
        <f t="shared" si="161"/>
        <v>0</v>
      </c>
      <c r="H1224" s="31">
        <f t="shared" ref="H1224:H1235" si="164">D1224/1.08</f>
        <v>87787.037037037036</v>
      </c>
      <c r="I1224" s="31"/>
      <c r="J1224" s="59">
        <f t="shared" si="162"/>
        <v>0</v>
      </c>
      <c r="K1224" s="63"/>
    </row>
    <row r="1225" spans="1:11" s="3" customFormat="1" ht="15" customHeight="1">
      <c r="A1225" s="24">
        <v>7</v>
      </c>
      <c r="B1225" s="25" t="s">
        <v>30</v>
      </c>
      <c r="C1225" s="207"/>
      <c r="D1225" s="27">
        <v>141396</v>
      </c>
      <c r="E1225" s="28">
        <f t="shared" si="160"/>
        <v>0</v>
      </c>
      <c r="F1225" s="29">
        <v>0</v>
      </c>
      <c r="G1225" s="30">
        <f t="shared" si="161"/>
        <v>0</v>
      </c>
      <c r="H1225" s="31">
        <f t="shared" si="164"/>
        <v>130922.22222222222</v>
      </c>
      <c r="I1225" s="31"/>
      <c r="J1225" s="59">
        <f t="shared" si="162"/>
        <v>0</v>
      </c>
      <c r="K1225" s="63"/>
    </row>
    <row r="1226" spans="1:11" s="3" customFormat="1" ht="15" customHeight="1">
      <c r="A1226" s="24">
        <v>8</v>
      </c>
      <c r="B1226" s="25" t="s">
        <v>31</v>
      </c>
      <c r="C1226" s="167"/>
      <c r="D1226" s="27">
        <v>232931</v>
      </c>
      <c r="E1226" s="28">
        <f t="shared" si="160"/>
        <v>0</v>
      </c>
      <c r="F1226" s="29">
        <v>0</v>
      </c>
      <c r="G1226" s="30">
        <f t="shared" si="161"/>
        <v>0</v>
      </c>
      <c r="H1226" s="31">
        <f t="shared" si="164"/>
        <v>215676.85185185182</v>
      </c>
      <c r="I1226" s="31"/>
      <c r="J1226" s="59">
        <f t="shared" si="162"/>
        <v>0</v>
      </c>
      <c r="K1226" s="63"/>
    </row>
    <row r="1227" spans="1:11" s="3" customFormat="1" ht="15" customHeight="1">
      <c r="A1227" s="24">
        <v>9</v>
      </c>
      <c r="B1227" s="36" t="s">
        <v>32</v>
      </c>
      <c r="C1227" s="167"/>
      <c r="D1227" s="27">
        <v>101534</v>
      </c>
      <c r="E1227" s="28">
        <f t="shared" si="160"/>
        <v>0</v>
      </c>
      <c r="F1227" s="29">
        <v>0</v>
      </c>
      <c r="G1227" s="30">
        <f t="shared" si="161"/>
        <v>0</v>
      </c>
      <c r="H1227" s="31">
        <f t="shared" si="164"/>
        <v>94012.962962962964</v>
      </c>
      <c r="I1227" s="31"/>
      <c r="J1227" s="59">
        <f t="shared" si="162"/>
        <v>0</v>
      </c>
      <c r="K1227" s="63"/>
    </row>
    <row r="1228" spans="1:11" s="3" customFormat="1" ht="15" customHeight="1">
      <c r="A1228" s="24">
        <v>10</v>
      </c>
      <c r="B1228" s="36" t="s">
        <v>33</v>
      </c>
      <c r="C1228" s="208"/>
      <c r="D1228" s="33">
        <v>110148</v>
      </c>
      <c r="E1228" s="28">
        <f t="shared" si="160"/>
        <v>0</v>
      </c>
      <c r="F1228" s="29">
        <v>0</v>
      </c>
      <c r="G1228" s="30">
        <f t="shared" si="161"/>
        <v>0</v>
      </c>
      <c r="H1228" s="31">
        <f t="shared" si="164"/>
        <v>101988.88888888888</v>
      </c>
      <c r="I1228" s="31"/>
      <c r="J1228" s="59">
        <f t="shared" si="162"/>
        <v>0</v>
      </c>
      <c r="K1228" s="63"/>
    </row>
    <row r="1229" spans="1:11" s="3" customFormat="1" ht="15" customHeight="1">
      <c r="A1229" s="24">
        <v>11</v>
      </c>
      <c r="B1229" s="121" t="s">
        <v>34</v>
      </c>
      <c r="C1229" s="209"/>
      <c r="D1229" s="27">
        <v>54198</v>
      </c>
      <c r="E1229" s="123">
        <f t="shared" si="160"/>
        <v>0</v>
      </c>
      <c r="F1229" s="29">
        <v>0</v>
      </c>
      <c r="G1229" s="125">
        <f t="shared" si="161"/>
        <v>0</v>
      </c>
      <c r="H1229" s="31">
        <f t="shared" si="164"/>
        <v>50183.333333333328</v>
      </c>
      <c r="I1229" s="128"/>
      <c r="J1229" s="59">
        <f t="shared" si="162"/>
        <v>0</v>
      </c>
      <c r="K1229" s="63"/>
    </row>
    <row r="1230" spans="1:11" s="3" customFormat="1" ht="15" customHeight="1">
      <c r="A1230" s="24">
        <v>12</v>
      </c>
      <c r="B1230" s="25" t="s">
        <v>35</v>
      </c>
      <c r="C1230" s="208"/>
      <c r="D1230" s="27">
        <v>49680</v>
      </c>
      <c r="E1230" s="28">
        <f t="shared" si="160"/>
        <v>0</v>
      </c>
      <c r="F1230" s="29">
        <v>0</v>
      </c>
      <c r="G1230" s="30">
        <f t="shared" si="161"/>
        <v>0</v>
      </c>
      <c r="H1230" s="31">
        <f t="shared" si="164"/>
        <v>46000</v>
      </c>
      <c r="I1230" s="31"/>
      <c r="J1230" s="59">
        <f t="shared" si="162"/>
        <v>0</v>
      </c>
      <c r="K1230" s="63"/>
    </row>
    <row r="1231" spans="1:11" s="3" customFormat="1" ht="15" customHeight="1">
      <c r="A1231" s="24">
        <v>13</v>
      </c>
      <c r="B1231" s="25" t="s">
        <v>36</v>
      </c>
      <c r="C1231" s="208"/>
      <c r="D1231" s="38">
        <v>64152</v>
      </c>
      <c r="E1231" s="28">
        <f t="shared" si="160"/>
        <v>0</v>
      </c>
      <c r="F1231" s="29">
        <v>0</v>
      </c>
      <c r="G1231" s="30">
        <f t="shared" si="161"/>
        <v>0</v>
      </c>
      <c r="H1231" s="31">
        <f t="shared" si="164"/>
        <v>59399.999999999993</v>
      </c>
      <c r="I1231" s="31"/>
      <c r="J1231" s="59">
        <f t="shared" si="162"/>
        <v>0</v>
      </c>
      <c r="K1231" s="63"/>
    </row>
    <row r="1232" spans="1:11" s="3" customFormat="1" ht="15" customHeight="1">
      <c r="A1232" s="24">
        <v>14</v>
      </c>
      <c r="B1232" s="121" t="s">
        <v>37</v>
      </c>
      <c r="C1232" s="209"/>
      <c r="D1232" s="38">
        <v>65934</v>
      </c>
      <c r="E1232" s="123">
        <f t="shared" si="160"/>
        <v>0</v>
      </c>
      <c r="F1232" s="124">
        <v>0</v>
      </c>
      <c r="G1232" s="125">
        <f t="shared" si="161"/>
        <v>0</v>
      </c>
      <c r="H1232" s="31">
        <f t="shared" si="164"/>
        <v>61049.999999999993</v>
      </c>
      <c r="I1232" s="128"/>
      <c r="J1232" s="59">
        <f t="shared" si="162"/>
        <v>0</v>
      </c>
      <c r="K1232" s="63"/>
    </row>
    <row r="1233" spans="1:11" s="3" customFormat="1" ht="15" customHeight="1">
      <c r="A1233" s="24">
        <v>15</v>
      </c>
      <c r="B1233" s="25" t="s">
        <v>38</v>
      </c>
      <c r="C1233" s="208"/>
      <c r="D1233" s="38">
        <v>76626</v>
      </c>
      <c r="E1233" s="28">
        <f t="shared" si="160"/>
        <v>0</v>
      </c>
      <c r="F1233" s="29">
        <v>0</v>
      </c>
      <c r="G1233" s="30">
        <f t="shared" si="161"/>
        <v>0</v>
      </c>
      <c r="H1233" s="31">
        <f t="shared" si="164"/>
        <v>70950</v>
      </c>
      <c r="I1233" s="31"/>
      <c r="J1233" s="59">
        <f t="shared" si="162"/>
        <v>0</v>
      </c>
      <c r="K1233" s="63"/>
    </row>
    <row r="1234" spans="1:11" s="3" customFormat="1" ht="15" customHeight="1">
      <c r="A1234" s="24">
        <v>16</v>
      </c>
      <c r="B1234" s="25" t="s">
        <v>39</v>
      </c>
      <c r="C1234" s="208"/>
      <c r="D1234" s="38">
        <v>80190</v>
      </c>
      <c r="E1234" s="28">
        <f t="shared" si="160"/>
        <v>0</v>
      </c>
      <c r="F1234" s="29">
        <v>0</v>
      </c>
      <c r="G1234" s="30">
        <f t="shared" si="161"/>
        <v>0</v>
      </c>
      <c r="H1234" s="31">
        <f t="shared" si="164"/>
        <v>74250</v>
      </c>
      <c r="I1234" s="31"/>
      <c r="J1234" s="59">
        <f t="shared" si="162"/>
        <v>0</v>
      </c>
      <c r="K1234" s="63"/>
    </row>
    <row r="1235" spans="1:11" s="3" customFormat="1" ht="15" customHeight="1">
      <c r="A1235" s="24">
        <v>17</v>
      </c>
      <c r="B1235" s="25" t="s">
        <v>40</v>
      </c>
      <c r="C1235" s="208"/>
      <c r="D1235" s="38">
        <v>113832</v>
      </c>
      <c r="E1235" s="28">
        <f t="shared" si="160"/>
        <v>0</v>
      </c>
      <c r="F1235" s="29">
        <v>0</v>
      </c>
      <c r="G1235" s="30">
        <f t="shared" si="161"/>
        <v>0</v>
      </c>
      <c r="H1235" s="31">
        <f t="shared" si="164"/>
        <v>105400</v>
      </c>
      <c r="I1235" s="31"/>
      <c r="J1235" s="59">
        <f t="shared" si="162"/>
        <v>0</v>
      </c>
      <c r="K1235" s="63"/>
    </row>
    <row r="1236" spans="1:11" s="3" customFormat="1" ht="15" customHeight="1">
      <c r="A1236" s="24">
        <v>18</v>
      </c>
      <c r="B1236" s="121" t="s">
        <v>41</v>
      </c>
      <c r="C1236" s="209"/>
      <c r="D1236" s="39">
        <v>98010</v>
      </c>
      <c r="E1236" s="123">
        <f t="shared" si="160"/>
        <v>0</v>
      </c>
      <c r="F1236" s="124">
        <v>0.23</v>
      </c>
      <c r="G1236" s="125">
        <f t="shared" si="161"/>
        <v>0</v>
      </c>
      <c r="H1236" s="128">
        <f>D1236/1.08*0.77</f>
        <v>69877.5</v>
      </c>
      <c r="I1236" s="128"/>
      <c r="J1236" s="59">
        <f t="shared" si="162"/>
        <v>0</v>
      </c>
      <c r="K1236" s="63"/>
    </row>
    <row r="1237" spans="1:11" s="4" customFormat="1" ht="15" customHeight="1">
      <c r="A1237" s="40"/>
      <c r="B1237" s="41" t="s">
        <v>42</v>
      </c>
      <c r="C1237" s="210">
        <f>SUM(C1219:C1236)</f>
        <v>10</v>
      </c>
      <c r="D1237" s="39">
        <v>205306</v>
      </c>
      <c r="E1237" s="43">
        <f>SUM(E1219:E1236)</f>
        <v>1199430</v>
      </c>
      <c r="F1237" s="43"/>
      <c r="G1237" s="44">
        <f>SUM(G1219:G1236)</f>
        <v>899572.5</v>
      </c>
      <c r="H1237" s="45"/>
      <c r="I1237" s="45"/>
      <c r="J1237" s="64">
        <f>SUM(J1219:J1236)</f>
        <v>832937.5</v>
      </c>
    </row>
    <row r="1238" spans="1:11" s="5" customFormat="1" ht="30" customHeight="1">
      <c r="A1238" s="46"/>
      <c r="B1238" s="47"/>
      <c r="C1238" s="211"/>
      <c r="D1238" s="39">
        <v>335661</v>
      </c>
      <c r="E1238" s="49"/>
      <c r="F1238" s="49"/>
      <c r="G1238" s="50"/>
      <c r="J1238" s="75">
        <f>J1237*0.08</f>
        <v>66635</v>
      </c>
    </row>
    <row r="1239" spans="1:11" s="6" customFormat="1" ht="15" customHeight="1">
      <c r="A1239" s="283" t="s">
        <v>43</v>
      </c>
      <c r="B1239" s="283"/>
      <c r="C1239" s="284" t="s">
        <v>44</v>
      </c>
      <c r="D1239" s="284"/>
      <c r="E1239" s="54"/>
      <c r="F1239" s="54"/>
      <c r="G1239" s="55" t="s">
        <v>45</v>
      </c>
      <c r="J1239" s="76">
        <f>SUM(J1237:J1238)</f>
        <v>899572.5</v>
      </c>
    </row>
    <row r="1241" spans="1:11">
      <c r="B1241" s="131" t="s">
        <v>165</v>
      </c>
      <c r="C1241" s="131" t="s">
        <v>166</v>
      </c>
      <c r="D1241" s="131"/>
      <c r="E1241" s="131" t="s">
        <v>167</v>
      </c>
    </row>
    <row r="1242" spans="1:11" ht="18.75">
      <c r="B1242" s="212" t="s">
        <v>168</v>
      </c>
      <c r="C1242" s="213" t="s">
        <v>166</v>
      </c>
      <c r="D1242" s="214"/>
      <c r="E1242" s="214"/>
    </row>
    <row r="1246" spans="1:11" s="1" customFormat="1" ht="15" customHeight="1">
      <c r="A1246" s="279" t="s">
        <v>0</v>
      </c>
      <c r="B1246" s="279"/>
      <c r="C1246" s="279"/>
      <c r="D1246" s="279"/>
      <c r="E1246" s="279"/>
      <c r="F1246" s="279"/>
      <c r="G1246" s="279"/>
      <c r="J1246" s="71"/>
    </row>
    <row r="1247" spans="1:11" s="1" customFormat="1" ht="15" customHeight="1">
      <c r="A1247" s="279" t="s">
        <v>1</v>
      </c>
      <c r="B1247" s="279"/>
      <c r="C1247" s="279"/>
      <c r="D1247" s="279"/>
      <c r="E1247" s="279"/>
      <c r="F1247" s="279"/>
      <c r="G1247" s="279"/>
      <c r="J1247" s="71"/>
    </row>
    <row r="1248" spans="1:11" s="1" customFormat="1" ht="15" customHeight="1">
      <c r="A1248" s="279" t="s">
        <v>2</v>
      </c>
      <c r="B1248" s="279"/>
      <c r="C1248" s="279"/>
      <c r="D1248" s="279"/>
      <c r="E1248" s="279"/>
      <c r="F1248" s="279"/>
      <c r="G1248" s="279"/>
      <c r="J1248" s="71"/>
    </row>
    <row r="1249" spans="1:11" s="1" customFormat="1" ht="15" customHeight="1">
      <c r="A1249" s="279" t="s">
        <v>4</v>
      </c>
      <c r="B1249" s="279"/>
      <c r="C1249" s="279"/>
      <c r="D1249" s="279"/>
      <c r="E1249" s="279"/>
      <c r="F1249" s="279"/>
      <c r="G1249" s="279"/>
      <c r="J1249" s="71"/>
    </row>
    <row r="1250" spans="1:11" s="1" customFormat="1" ht="15" customHeight="1">
      <c r="A1250" s="280" t="s">
        <v>6</v>
      </c>
      <c r="B1250" s="280"/>
      <c r="C1250" s="280"/>
      <c r="D1250" s="280"/>
      <c r="E1250" s="280"/>
      <c r="F1250" s="280"/>
      <c r="G1250" s="280"/>
      <c r="J1250" s="71"/>
    </row>
    <row r="1251" spans="1:11" s="2" customFormat="1" ht="15" customHeight="1">
      <c r="A1251" s="9"/>
      <c r="B1251" s="9"/>
      <c r="C1251" s="281" t="s">
        <v>205</v>
      </c>
      <c r="D1251" s="281"/>
      <c r="E1251" s="281"/>
      <c r="F1251" s="281"/>
      <c r="G1251" s="281"/>
      <c r="J1251" s="72"/>
    </row>
    <row r="1252" spans="1:11" s="1" customFormat="1" ht="15" customHeight="1">
      <c r="A1252" s="11" t="s">
        <v>8</v>
      </c>
      <c r="B1252" s="12"/>
      <c r="C1252" s="202"/>
      <c r="D1252" s="286"/>
      <c r="E1252" s="286"/>
      <c r="F1252" s="286"/>
      <c r="G1252" s="286"/>
      <c r="H1252" s="68"/>
      <c r="I1252" s="68"/>
      <c r="J1252" s="71"/>
    </row>
    <row r="1253" spans="1:11" s="1" customFormat="1" ht="15" customHeight="1">
      <c r="A1253" s="11" t="s">
        <v>9</v>
      </c>
      <c r="B1253" s="286" t="s">
        <v>209</v>
      </c>
      <c r="C1253" s="286"/>
      <c r="D1253" s="286"/>
      <c r="E1253" s="286"/>
      <c r="F1253" s="11"/>
      <c r="G1253" s="16"/>
      <c r="H1253" s="11"/>
      <c r="I1253" s="11"/>
      <c r="J1253" s="80"/>
      <c r="K1253" s="74"/>
    </row>
    <row r="1254" spans="1:11" s="1" customFormat="1" ht="21" customHeight="1">
      <c r="A1254" s="11" t="s">
        <v>11</v>
      </c>
      <c r="B1254" s="219"/>
      <c r="C1254" s="220"/>
      <c r="D1254" s="220"/>
      <c r="E1254" s="220"/>
      <c r="F1254" s="18"/>
      <c r="G1254" s="19"/>
      <c r="H1254" s="69"/>
      <c r="I1254" s="69"/>
      <c r="J1254" s="73"/>
    </row>
    <row r="1255" spans="1:11" s="1" customFormat="1" ht="15" customHeight="1">
      <c r="A1255" s="190" t="s">
        <v>14</v>
      </c>
      <c r="B1255" s="190" t="s">
        <v>16</v>
      </c>
      <c r="C1255" s="203" t="s">
        <v>17</v>
      </c>
      <c r="D1255" s="191" t="s">
        <v>18</v>
      </c>
      <c r="E1255" s="192" t="s">
        <v>19</v>
      </c>
      <c r="F1255" s="192" t="s">
        <v>20</v>
      </c>
      <c r="G1255" s="190" t="s">
        <v>21</v>
      </c>
      <c r="J1255" s="71"/>
    </row>
    <row r="1256" spans="1:11" s="3" customFormat="1" ht="15" customHeight="1">
      <c r="A1256" s="24">
        <v>1</v>
      </c>
      <c r="B1256" s="25" t="s">
        <v>23</v>
      </c>
      <c r="C1256" s="167"/>
      <c r="D1256" s="27">
        <v>79305</v>
      </c>
      <c r="E1256" s="28">
        <f t="shared" ref="E1256:E1273" si="165">D1256*C1256</f>
        <v>0</v>
      </c>
      <c r="F1256" s="29">
        <v>0</v>
      </c>
      <c r="G1256" s="30">
        <f t="shared" ref="G1256:G1273" si="166">E1256-E1256*F1256</f>
        <v>0</v>
      </c>
      <c r="H1256" s="31">
        <f>D1256/1.08</f>
        <v>73430.555555555547</v>
      </c>
      <c r="I1256" s="31"/>
      <c r="J1256" s="59">
        <f t="shared" ref="J1256:J1273" si="167">H1256*C1256</f>
        <v>0</v>
      </c>
      <c r="K1256" s="63"/>
    </row>
    <row r="1257" spans="1:11" s="3" customFormat="1" ht="15" customHeight="1">
      <c r="A1257" s="24">
        <v>2</v>
      </c>
      <c r="B1257" s="25" t="s">
        <v>25</v>
      </c>
      <c r="C1257" s="204"/>
      <c r="D1257" s="27">
        <v>128591</v>
      </c>
      <c r="E1257" s="28">
        <f t="shared" si="165"/>
        <v>0</v>
      </c>
      <c r="F1257" s="29">
        <v>0</v>
      </c>
      <c r="G1257" s="30">
        <f t="shared" si="166"/>
        <v>0</v>
      </c>
      <c r="H1257" s="31">
        <f t="shared" ref="H1257:H1259" si="168">D1257/1.08</f>
        <v>119065.74074074073</v>
      </c>
      <c r="I1257" s="31"/>
      <c r="J1257" s="59">
        <f t="shared" si="167"/>
        <v>0</v>
      </c>
      <c r="K1257" s="63"/>
    </row>
    <row r="1258" spans="1:11" s="3" customFormat="1" ht="15" customHeight="1">
      <c r="A1258" s="24">
        <v>3</v>
      </c>
      <c r="B1258" s="25" t="s">
        <v>26</v>
      </c>
      <c r="C1258" s="205"/>
      <c r="D1258" s="27">
        <v>60043</v>
      </c>
      <c r="E1258" s="28">
        <f t="shared" si="165"/>
        <v>0</v>
      </c>
      <c r="F1258" s="29">
        <v>0</v>
      </c>
      <c r="G1258" s="30">
        <f t="shared" si="166"/>
        <v>0</v>
      </c>
      <c r="H1258" s="31">
        <f t="shared" si="168"/>
        <v>55595.370370370365</v>
      </c>
      <c r="I1258" s="31"/>
      <c r="J1258" s="59">
        <f t="shared" si="167"/>
        <v>0</v>
      </c>
      <c r="K1258" s="63"/>
    </row>
    <row r="1259" spans="1:11" s="3" customFormat="1" ht="15" customHeight="1">
      <c r="A1259" s="24">
        <v>4</v>
      </c>
      <c r="B1259" s="25" t="s">
        <v>27</v>
      </c>
      <c r="C1259" s="206"/>
      <c r="D1259" s="27">
        <v>115781</v>
      </c>
      <c r="E1259" s="28">
        <f t="shared" si="165"/>
        <v>0</v>
      </c>
      <c r="F1259" s="29">
        <v>0</v>
      </c>
      <c r="G1259" s="30">
        <f t="shared" si="166"/>
        <v>0</v>
      </c>
      <c r="H1259" s="31">
        <f t="shared" si="168"/>
        <v>107204.62962962962</v>
      </c>
      <c r="I1259" s="31"/>
      <c r="J1259" s="59">
        <f t="shared" si="167"/>
        <v>0</v>
      </c>
      <c r="K1259" s="63"/>
    </row>
    <row r="1260" spans="1:11" s="3" customFormat="1" ht="15" customHeight="1">
      <c r="A1260" s="24">
        <v>5</v>
      </c>
      <c r="B1260" s="121" t="s">
        <v>28</v>
      </c>
      <c r="C1260" s="209">
        <v>10</v>
      </c>
      <c r="D1260" s="33">
        <v>119943</v>
      </c>
      <c r="E1260" s="123">
        <f t="shared" si="165"/>
        <v>1199430</v>
      </c>
      <c r="F1260" s="124">
        <v>0.25</v>
      </c>
      <c r="G1260" s="125">
        <f t="shared" si="166"/>
        <v>899572.5</v>
      </c>
      <c r="H1260" s="128">
        <f>D1260/1.08*0.75</f>
        <v>83293.75</v>
      </c>
      <c r="I1260" s="31"/>
      <c r="J1260" s="59">
        <f t="shared" si="167"/>
        <v>832937.5</v>
      </c>
      <c r="K1260" s="63"/>
    </row>
    <row r="1261" spans="1:11" s="3" customFormat="1" ht="15" customHeight="1">
      <c r="A1261" s="24">
        <v>6</v>
      </c>
      <c r="B1261" s="25" t="s">
        <v>29</v>
      </c>
      <c r="C1261" s="167"/>
      <c r="D1261" s="27">
        <v>94810</v>
      </c>
      <c r="E1261" s="28">
        <f t="shared" si="165"/>
        <v>0</v>
      </c>
      <c r="F1261" s="29">
        <v>0</v>
      </c>
      <c r="G1261" s="30">
        <f t="shared" si="166"/>
        <v>0</v>
      </c>
      <c r="H1261" s="31">
        <f t="shared" ref="H1261:H1272" si="169">D1261/1.08</f>
        <v>87787.037037037036</v>
      </c>
      <c r="I1261" s="31"/>
      <c r="J1261" s="59">
        <f t="shared" si="167"/>
        <v>0</v>
      </c>
      <c r="K1261" s="63"/>
    </row>
    <row r="1262" spans="1:11" s="3" customFormat="1" ht="15" customHeight="1">
      <c r="A1262" s="24">
        <v>7</v>
      </c>
      <c r="B1262" s="25" t="s">
        <v>30</v>
      </c>
      <c r="C1262" s="207"/>
      <c r="D1262" s="27">
        <v>141396</v>
      </c>
      <c r="E1262" s="28">
        <f t="shared" si="165"/>
        <v>0</v>
      </c>
      <c r="F1262" s="29">
        <v>0</v>
      </c>
      <c r="G1262" s="30">
        <f t="shared" si="166"/>
        <v>0</v>
      </c>
      <c r="H1262" s="31">
        <f t="shared" si="169"/>
        <v>130922.22222222222</v>
      </c>
      <c r="I1262" s="31"/>
      <c r="J1262" s="59">
        <f t="shared" si="167"/>
        <v>0</v>
      </c>
      <c r="K1262" s="63"/>
    </row>
    <row r="1263" spans="1:11" s="3" customFormat="1" ht="15" customHeight="1">
      <c r="A1263" s="24">
        <v>8</v>
      </c>
      <c r="B1263" s="25" t="s">
        <v>31</v>
      </c>
      <c r="C1263" s="167"/>
      <c r="D1263" s="27">
        <v>232931</v>
      </c>
      <c r="E1263" s="28">
        <f t="shared" si="165"/>
        <v>0</v>
      </c>
      <c r="F1263" s="29">
        <v>0</v>
      </c>
      <c r="G1263" s="30">
        <f t="shared" si="166"/>
        <v>0</v>
      </c>
      <c r="H1263" s="31">
        <f t="shared" si="169"/>
        <v>215676.85185185182</v>
      </c>
      <c r="I1263" s="31"/>
      <c r="J1263" s="59">
        <f t="shared" si="167"/>
        <v>0</v>
      </c>
      <c r="K1263" s="63"/>
    </row>
    <row r="1264" spans="1:11" s="3" customFormat="1" ht="15" customHeight="1">
      <c r="A1264" s="24">
        <v>9</v>
      </c>
      <c r="B1264" s="36" t="s">
        <v>32</v>
      </c>
      <c r="C1264" s="167"/>
      <c r="D1264" s="27">
        <v>101534</v>
      </c>
      <c r="E1264" s="28">
        <f t="shared" si="165"/>
        <v>0</v>
      </c>
      <c r="F1264" s="29">
        <v>0</v>
      </c>
      <c r="G1264" s="30">
        <f t="shared" si="166"/>
        <v>0</v>
      </c>
      <c r="H1264" s="31">
        <f t="shared" si="169"/>
        <v>94012.962962962964</v>
      </c>
      <c r="I1264" s="31"/>
      <c r="J1264" s="59">
        <f t="shared" si="167"/>
        <v>0</v>
      </c>
      <c r="K1264" s="63"/>
    </row>
    <row r="1265" spans="1:11" s="3" customFormat="1" ht="15" customHeight="1">
      <c r="A1265" s="24">
        <v>10</v>
      </c>
      <c r="B1265" s="36" t="s">
        <v>33</v>
      </c>
      <c r="C1265" s="208"/>
      <c r="D1265" s="33">
        <v>110148</v>
      </c>
      <c r="E1265" s="28">
        <f t="shared" si="165"/>
        <v>0</v>
      </c>
      <c r="F1265" s="29">
        <v>0</v>
      </c>
      <c r="G1265" s="30">
        <f t="shared" si="166"/>
        <v>0</v>
      </c>
      <c r="H1265" s="31">
        <f t="shared" si="169"/>
        <v>101988.88888888888</v>
      </c>
      <c r="I1265" s="31"/>
      <c r="J1265" s="59">
        <f t="shared" si="167"/>
        <v>0</v>
      </c>
      <c r="K1265" s="63"/>
    </row>
    <row r="1266" spans="1:11" s="3" customFormat="1" ht="15" customHeight="1">
      <c r="A1266" s="24">
        <v>11</v>
      </c>
      <c r="B1266" s="121" t="s">
        <v>34</v>
      </c>
      <c r="C1266" s="209"/>
      <c r="D1266" s="27">
        <v>54198</v>
      </c>
      <c r="E1266" s="123">
        <f t="shared" si="165"/>
        <v>0</v>
      </c>
      <c r="F1266" s="29">
        <v>0</v>
      </c>
      <c r="G1266" s="125">
        <f t="shared" si="166"/>
        <v>0</v>
      </c>
      <c r="H1266" s="31">
        <f t="shared" si="169"/>
        <v>50183.333333333328</v>
      </c>
      <c r="I1266" s="128"/>
      <c r="J1266" s="59">
        <f t="shared" si="167"/>
        <v>0</v>
      </c>
      <c r="K1266" s="63"/>
    </row>
    <row r="1267" spans="1:11" s="3" customFormat="1" ht="15" customHeight="1">
      <c r="A1267" s="24">
        <v>12</v>
      </c>
      <c r="B1267" s="25" t="s">
        <v>35</v>
      </c>
      <c r="C1267" s="208"/>
      <c r="D1267" s="27">
        <v>49680</v>
      </c>
      <c r="E1267" s="28">
        <f t="shared" si="165"/>
        <v>0</v>
      </c>
      <c r="F1267" s="29">
        <v>0</v>
      </c>
      <c r="G1267" s="30">
        <f t="shared" si="166"/>
        <v>0</v>
      </c>
      <c r="H1267" s="31">
        <f t="shared" si="169"/>
        <v>46000</v>
      </c>
      <c r="I1267" s="31"/>
      <c r="J1267" s="59">
        <f t="shared" si="167"/>
        <v>0</v>
      </c>
      <c r="K1267" s="63"/>
    </row>
    <row r="1268" spans="1:11" s="3" customFormat="1" ht="15" customHeight="1">
      <c r="A1268" s="24">
        <v>13</v>
      </c>
      <c r="B1268" s="25" t="s">
        <v>36</v>
      </c>
      <c r="C1268" s="208"/>
      <c r="D1268" s="38">
        <v>64152</v>
      </c>
      <c r="E1268" s="28">
        <f t="shared" si="165"/>
        <v>0</v>
      </c>
      <c r="F1268" s="29">
        <v>0</v>
      </c>
      <c r="G1268" s="30">
        <f t="shared" si="166"/>
        <v>0</v>
      </c>
      <c r="H1268" s="31">
        <f t="shared" si="169"/>
        <v>59399.999999999993</v>
      </c>
      <c r="I1268" s="31"/>
      <c r="J1268" s="59">
        <f t="shared" si="167"/>
        <v>0</v>
      </c>
      <c r="K1268" s="63"/>
    </row>
    <row r="1269" spans="1:11" s="3" customFormat="1" ht="15" customHeight="1">
      <c r="A1269" s="24">
        <v>14</v>
      </c>
      <c r="B1269" s="121" t="s">
        <v>37</v>
      </c>
      <c r="C1269" s="209"/>
      <c r="D1269" s="38">
        <v>65934</v>
      </c>
      <c r="E1269" s="123">
        <f t="shared" si="165"/>
        <v>0</v>
      </c>
      <c r="F1269" s="124">
        <v>0</v>
      </c>
      <c r="G1269" s="125">
        <f t="shared" si="166"/>
        <v>0</v>
      </c>
      <c r="H1269" s="31">
        <f t="shared" si="169"/>
        <v>61049.999999999993</v>
      </c>
      <c r="I1269" s="128"/>
      <c r="J1269" s="59">
        <f t="shared" si="167"/>
        <v>0</v>
      </c>
      <c r="K1269" s="63"/>
    </row>
    <row r="1270" spans="1:11" s="3" customFormat="1" ht="15" customHeight="1">
      <c r="A1270" s="24">
        <v>15</v>
      </c>
      <c r="B1270" s="25" t="s">
        <v>38</v>
      </c>
      <c r="C1270" s="208"/>
      <c r="D1270" s="38">
        <v>76626</v>
      </c>
      <c r="E1270" s="28">
        <f t="shared" si="165"/>
        <v>0</v>
      </c>
      <c r="F1270" s="29">
        <v>0</v>
      </c>
      <c r="G1270" s="30">
        <f t="shared" si="166"/>
        <v>0</v>
      </c>
      <c r="H1270" s="31">
        <f t="shared" si="169"/>
        <v>70950</v>
      </c>
      <c r="I1270" s="31"/>
      <c r="J1270" s="59">
        <f t="shared" si="167"/>
        <v>0</v>
      </c>
      <c r="K1270" s="63"/>
    </row>
    <row r="1271" spans="1:11" s="3" customFormat="1" ht="15" customHeight="1">
      <c r="A1271" s="24">
        <v>16</v>
      </c>
      <c r="B1271" s="25" t="s">
        <v>39</v>
      </c>
      <c r="C1271" s="208"/>
      <c r="D1271" s="38">
        <v>80190</v>
      </c>
      <c r="E1271" s="28">
        <f t="shared" si="165"/>
        <v>0</v>
      </c>
      <c r="F1271" s="29">
        <v>0</v>
      </c>
      <c r="G1271" s="30">
        <f t="shared" si="166"/>
        <v>0</v>
      </c>
      <c r="H1271" s="31">
        <f t="shared" si="169"/>
        <v>74250</v>
      </c>
      <c r="I1271" s="31"/>
      <c r="J1271" s="59">
        <f t="shared" si="167"/>
        <v>0</v>
      </c>
      <c r="K1271" s="63"/>
    </row>
    <row r="1272" spans="1:11" s="3" customFormat="1" ht="15" customHeight="1">
      <c r="A1272" s="24">
        <v>17</v>
      </c>
      <c r="B1272" s="25" t="s">
        <v>40</v>
      </c>
      <c r="C1272" s="208"/>
      <c r="D1272" s="38">
        <v>113832</v>
      </c>
      <c r="E1272" s="28">
        <f t="shared" si="165"/>
        <v>0</v>
      </c>
      <c r="F1272" s="29">
        <v>0</v>
      </c>
      <c r="G1272" s="30">
        <f t="shared" si="166"/>
        <v>0</v>
      </c>
      <c r="H1272" s="31">
        <f t="shared" si="169"/>
        <v>105400</v>
      </c>
      <c r="I1272" s="31"/>
      <c r="J1272" s="59">
        <f t="shared" si="167"/>
        <v>0</v>
      </c>
      <c r="K1272" s="63"/>
    </row>
    <row r="1273" spans="1:11" s="3" customFormat="1" ht="15" customHeight="1">
      <c r="A1273" s="24">
        <v>18</v>
      </c>
      <c r="B1273" s="121" t="s">
        <v>41</v>
      </c>
      <c r="C1273" s="209"/>
      <c r="D1273" s="39">
        <v>98010</v>
      </c>
      <c r="E1273" s="123">
        <f t="shared" si="165"/>
        <v>0</v>
      </c>
      <c r="F1273" s="124">
        <v>0.23</v>
      </c>
      <c r="G1273" s="125">
        <f t="shared" si="166"/>
        <v>0</v>
      </c>
      <c r="H1273" s="128">
        <f>D1273/1.08*0.77</f>
        <v>69877.5</v>
      </c>
      <c r="I1273" s="128"/>
      <c r="J1273" s="59">
        <f t="shared" si="167"/>
        <v>0</v>
      </c>
      <c r="K1273" s="63"/>
    </row>
    <row r="1274" spans="1:11" s="4" customFormat="1" ht="15" customHeight="1">
      <c r="A1274" s="40"/>
      <c r="B1274" s="41" t="s">
        <v>42</v>
      </c>
      <c r="C1274" s="210">
        <f>SUM(C1256:C1273)</f>
        <v>10</v>
      </c>
      <c r="D1274" s="39">
        <v>205306</v>
      </c>
      <c r="E1274" s="43">
        <f>SUM(E1256:E1273)</f>
        <v>1199430</v>
      </c>
      <c r="F1274" s="43"/>
      <c r="G1274" s="44">
        <f>SUM(G1256:G1273)</f>
        <v>899572.5</v>
      </c>
      <c r="H1274" s="45"/>
      <c r="I1274" s="45"/>
      <c r="J1274" s="64">
        <f>SUM(J1256:J1273)</f>
        <v>832937.5</v>
      </c>
    </row>
    <row r="1275" spans="1:11" s="5" customFormat="1" ht="30" customHeight="1">
      <c r="A1275" s="46"/>
      <c r="B1275" s="47"/>
      <c r="C1275" s="211"/>
      <c r="D1275" s="39">
        <v>335661</v>
      </c>
      <c r="E1275" s="49"/>
      <c r="F1275" s="49"/>
      <c r="G1275" s="50"/>
      <c r="J1275" s="75">
        <f>J1274*0.08</f>
        <v>66635</v>
      </c>
    </row>
    <row r="1276" spans="1:11" s="6" customFormat="1" ht="15" customHeight="1">
      <c r="A1276" s="283" t="s">
        <v>43</v>
      </c>
      <c r="B1276" s="283"/>
      <c r="C1276" s="284" t="s">
        <v>44</v>
      </c>
      <c r="D1276" s="284"/>
      <c r="E1276" s="54"/>
      <c r="F1276" s="54"/>
      <c r="G1276" s="55" t="s">
        <v>45</v>
      </c>
      <c r="J1276" s="76">
        <f>SUM(J1274:J1275)</f>
        <v>899572.5</v>
      </c>
    </row>
    <row r="1278" spans="1:11">
      <c r="B1278" s="131" t="s">
        <v>165</v>
      </c>
      <c r="C1278" s="131" t="s">
        <v>166</v>
      </c>
      <c r="D1278" s="131"/>
      <c r="E1278" s="131" t="s">
        <v>167</v>
      </c>
    </row>
    <row r="1279" spans="1:11" ht="18.75">
      <c r="B1279" s="212" t="s">
        <v>168</v>
      </c>
      <c r="C1279" s="213" t="s">
        <v>166</v>
      </c>
      <c r="D1279" s="214"/>
      <c r="E1279" s="214"/>
    </row>
    <row r="1284" spans="1:11" s="1" customFormat="1" ht="15" customHeight="1">
      <c r="A1284" s="279" t="s">
        <v>0</v>
      </c>
      <c r="B1284" s="279"/>
      <c r="C1284" s="279"/>
      <c r="D1284" s="279"/>
      <c r="E1284" s="279"/>
      <c r="F1284" s="279"/>
      <c r="G1284" s="279"/>
      <c r="J1284" s="71"/>
    </row>
    <row r="1285" spans="1:11" s="1" customFormat="1" ht="15" customHeight="1">
      <c r="A1285" s="279" t="s">
        <v>1</v>
      </c>
      <c r="B1285" s="279"/>
      <c r="C1285" s="279"/>
      <c r="D1285" s="279"/>
      <c r="E1285" s="279"/>
      <c r="F1285" s="279"/>
      <c r="G1285" s="279"/>
      <c r="J1285" s="71"/>
    </row>
    <row r="1286" spans="1:11" s="1" customFormat="1" ht="15" customHeight="1">
      <c r="A1286" s="279" t="s">
        <v>2</v>
      </c>
      <c r="B1286" s="279"/>
      <c r="C1286" s="279"/>
      <c r="D1286" s="279"/>
      <c r="E1286" s="279"/>
      <c r="F1286" s="279"/>
      <c r="G1286" s="279"/>
      <c r="J1286" s="71"/>
    </row>
    <row r="1287" spans="1:11" s="1" customFormat="1" ht="15" customHeight="1">
      <c r="A1287" s="279" t="s">
        <v>4</v>
      </c>
      <c r="B1287" s="279"/>
      <c r="C1287" s="279"/>
      <c r="D1287" s="279"/>
      <c r="E1287" s="279"/>
      <c r="F1287" s="279"/>
      <c r="G1287" s="279"/>
      <c r="J1287" s="71"/>
    </row>
    <row r="1288" spans="1:11" s="1" customFormat="1" ht="15" customHeight="1">
      <c r="A1288" s="280" t="s">
        <v>6</v>
      </c>
      <c r="B1288" s="280"/>
      <c r="C1288" s="280"/>
      <c r="D1288" s="280"/>
      <c r="E1288" s="280"/>
      <c r="F1288" s="280"/>
      <c r="G1288" s="280"/>
      <c r="J1288" s="71"/>
    </row>
    <row r="1289" spans="1:11" s="2" customFormat="1" ht="15" customHeight="1">
      <c r="A1289" s="9"/>
      <c r="B1289" s="9"/>
      <c r="C1289" s="281" t="s">
        <v>205</v>
      </c>
      <c r="D1289" s="281"/>
      <c r="E1289" s="281"/>
      <c r="F1289" s="281"/>
      <c r="G1289" s="281"/>
      <c r="J1289" s="72"/>
    </row>
    <row r="1290" spans="1:11" s="1" customFormat="1" ht="15" customHeight="1">
      <c r="A1290" s="11" t="s">
        <v>8</v>
      </c>
      <c r="B1290" s="12"/>
      <c r="C1290" s="202"/>
      <c r="D1290" s="286"/>
      <c r="E1290" s="286"/>
      <c r="F1290" s="286"/>
      <c r="G1290" s="286"/>
      <c r="H1290" s="68"/>
      <c r="I1290" s="68"/>
      <c r="J1290" s="71"/>
    </row>
    <row r="1291" spans="1:11" s="1" customFormat="1" ht="15" customHeight="1">
      <c r="A1291" s="11" t="s">
        <v>9</v>
      </c>
      <c r="B1291" s="286" t="s">
        <v>210</v>
      </c>
      <c r="C1291" s="286"/>
      <c r="D1291" s="286"/>
      <c r="E1291" s="286"/>
      <c r="F1291" s="11"/>
      <c r="G1291" s="16"/>
      <c r="H1291" s="11"/>
      <c r="I1291" s="11"/>
      <c r="J1291" s="80"/>
      <c r="K1291" s="74"/>
    </row>
    <row r="1292" spans="1:11" s="1" customFormat="1" ht="21" customHeight="1">
      <c r="A1292" s="11" t="s">
        <v>11</v>
      </c>
      <c r="B1292" s="219"/>
      <c r="C1292" s="220"/>
      <c r="D1292" s="220"/>
      <c r="E1292" s="220"/>
      <c r="F1292" s="18"/>
      <c r="G1292" s="19"/>
      <c r="H1292" s="69"/>
      <c r="I1292" s="69"/>
      <c r="J1292" s="73"/>
    </row>
    <row r="1293" spans="1:11" s="1" customFormat="1" ht="15" customHeight="1">
      <c r="A1293" s="190" t="s">
        <v>14</v>
      </c>
      <c r="B1293" s="190" t="s">
        <v>16</v>
      </c>
      <c r="C1293" s="203" t="s">
        <v>17</v>
      </c>
      <c r="D1293" s="191" t="s">
        <v>18</v>
      </c>
      <c r="E1293" s="192" t="s">
        <v>19</v>
      </c>
      <c r="F1293" s="192" t="s">
        <v>20</v>
      </c>
      <c r="G1293" s="190" t="s">
        <v>21</v>
      </c>
      <c r="J1293" s="71"/>
    </row>
    <row r="1294" spans="1:11" s="3" customFormat="1" ht="15" customHeight="1">
      <c r="A1294" s="24">
        <v>1</v>
      </c>
      <c r="B1294" s="25" t="s">
        <v>23</v>
      </c>
      <c r="C1294" s="167"/>
      <c r="D1294" s="27">
        <v>79305</v>
      </c>
      <c r="E1294" s="28">
        <f t="shared" ref="E1294:E1311" si="170">D1294*C1294</f>
        <v>0</v>
      </c>
      <c r="F1294" s="29">
        <v>0</v>
      </c>
      <c r="G1294" s="30">
        <f t="shared" ref="G1294:G1311" si="171">E1294-E1294*F1294</f>
        <v>0</v>
      </c>
      <c r="H1294" s="31">
        <f>D1294/1.08</f>
        <v>73430.555555555547</v>
      </c>
      <c r="I1294" s="31"/>
      <c r="J1294" s="59">
        <f t="shared" ref="J1294:J1311" si="172">H1294*C1294</f>
        <v>0</v>
      </c>
      <c r="K1294" s="63"/>
    </row>
    <row r="1295" spans="1:11" s="3" customFormat="1" ht="15" customHeight="1">
      <c r="A1295" s="24">
        <v>2</v>
      </c>
      <c r="B1295" s="25" t="s">
        <v>25</v>
      </c>
      <c r="C1295" s="204"/>
      <c r="D1295" s="27">
        <v>128591</v>
      </c>
      <c r="E1295" s="28">
        <f t="shared" si="170"/>
        <v>0</v>
      </c>
      <c r="F1295" s="29">
        <v>0</v>
      </c>
      <c r="G1295" s="30">
        <f t="shared" si="171"/>
        <v>0</v>
      </c>
      <c r="H1295" s="31">
        <f t="shared" ref="H1295:H1297" si="173">D1295/1.08</f>
        <v>119065.74074074073</v>
      </c>
      <c r="I1295" s="31"/>
      <c r="J1295" s="59">
        <f t="shared" si="172"/>
        <v>0</v>
      </c>
      <c r="K1295" s="63"/>
    </row>
    <row r="1296" spans="1:11" s="3" customFormat="1" ht="15" customHeight="1">
      <c r="A1296" s="24">
        <v>3</v>
      </c>
      <c r="B1296" s="25" t="s">
        <v>26</v>
      </c>
      <c r="C1296" s="205"/>
      <c r="D1296" s="27">
        <v>60043</v>
      </c>
      <c r="E1296" s="28">
        <f t="shared" si="170"/>
        <v>0</v>
      </c>
      <c r="F1296" s="29">
        <v>0</v>
      </c>
      <c r="G1296" s="30">
        <f t="shared" si="171"/>
        <v>0</v>
      </c>
      <c r="H1296" s="31">
        <f t="shared" si="173"/>
        <v>55595.370370370365</v>
      </c>
      <c r="I1296" s="31"/>
      <c r="J1296" s="59">
        <f t="shared" si="172"/>
        <v>0</v>
      </c>
      <c r="K1296" s="63"/>
    </row>
    <row r="1297" spans="1:11" s="3" customFormat="1" ht="15" customHeight="1">
      <c r="A1297" s="24">
        <v>4</v>
      </c>
      <c r="B1297" s="25" t="s">
        <v>27</v>
      </c>
      <c r="C1297" s="206"/>
      <c r="D1297" s="27">
        <v>115781</v>
      </c>
      <c r="E1297" s="28">
        <f t="shared" si="170"/>
        <v>0</v>
      </c>
      <c r="F1297" s="29">
        <v>0</v>
      </c>
      <c r="G1297" s="30">
        <f t="shared" si="171"/>
        <v>0</v>
      </c>
      <c r="H1297" s="31">
        <f t="shared" si="173"/>
        <v>107204.62962962962</v>
      </c>
      <c r="I1297" s="31"/>
      <c r="J1297" s="59">
        <f t="shared" si="172"/>
        <v>0</v>
      </c>
      <c r="K1297" s="63"/>
    </row>
    <row r="1298" spans="1:11" s="3" customFormat="1" ht="15" customHeight="1">
      <c r="A1298" s="24">
        <v>5</v>
      </c>
      <c r="B1298" s="121" t="s">
        <v>28</v>
      </c>
      <c r="C1298" s="209">
        <v>10</v>
      </c>
      <c r="D1298" s="33">
        <v>119943</v>
      </c>
      <c r="E1298" s="123">
        <f t="shared" si="170"/>
        <v>1199430</v>
      </c>
      <c r="F1298" s="124">
        <v>0.25</v>
      </c>
      <c r="G1298" s="125">
        <f t="shared" si="171"/>
        <v>899572.5</v>
      </c>
      <c r="H1298" s="128">
        <f>D1298/1.08*0.75</f>
        <v>83293.75</v>
      </c>
      <c r="I1298" s="31"/>
      <c r="J1298" s="59">
        <f t="shared" si="172"/>
        <v>832937.5</v>
      </c>
      <c r="K1298" s="63"/>
    </row>
    <row r="1299" spans="1:11" s="3" customFormat="1" ht="15" customHeight="1">
      <c r="A1299" s="24">
        <v>6</v>
      </c>
      <c r="B1299" s="25" t="s">
        <v>29</v>
      </c>
      <c r="C1299" s="167"/>
      <c r="D1299" s="27">
        <v>94810</v>
      </c>
      <c r="E1299" s="28">
        <f t="shared" si="170"/>
        <v>0</v>
      </c>
      <c r="F1299" s="29">
        <v>0</v>
      </c>
      <c r="G1299" s="30">
        <f t="shared" si="171"/>
        <v>0</v>
      </c>
      <c r="H1299" s="31">
        <f t="shared" ref="H1299:H1310" si="174">D1299/1.08</f>
        <v>87787.037037037036</v>
      </c>
      <c r="I1299" s="31"/>
      <c r="J1299" s="59">
        <f t="shared" si="172"/>
        <v>0</v>
      </c>
      <c r="K1299" s="63"/>
    </row>
    <row r="1300" spans="1:11" s="3" customFormat="1" ht="15" customHeight="1">
      <c r="A1300" s="24">
        <v>7</v>
      </c>
      <c r="B1300" s="25" t="s">
        <v>30</v>
      </c>
      <c r="C1300" s="207"/>
      <c r="D1300" s="27">
        <v>141396</v>
      </c>
      <c r="E1300" s="28">
        <f t="shared" si="170"/>
        <v>0</v>
      </c>
      <c r="F1300" s="29">
        <v>0</v>
      </c>
      <c r="G1300" s="30">
        <f t="shared" si="171"/>
        <v>0</v>
      </c>
      <c r="H1300" s="31">
        <f t="shared" si="174"/>
        <v>130922.22222222222</v>
      </c>
      <c r="I1300" s="31"/>
      <c r="J1300" s="59">
        <f t="shared" si="172"/>
        <v>0</v>
      </c>
      <c r="K1300" s="63"/>
    </row>
    <row r="1301" spans="1:11" s="3" customFormat="1" ht="15" customHeight="1">
      <c r="A1301" s="24">
        <v>8</v>
      </c>
      <c r="B1301" s="25" t="s">
        <v>31</v>
      </c>
      <c r="C1301" s="167"/>
      <c r="D1301" s="27">
        <v>232931</v>
      </c>
      <c r="E1301" s="28">
        <f t="shared" si="170"/>
        <v>0</v>
      </c>
      <c r="F1301" s="29">
        <v>0</v>
      </c>
      <c r="G1301" s="30">
        <f t="shared" si="171"/>
        <v>0</v>
      </c>
      <c r="H1301" s="31">
        <f t="shared" si="174"/>
        <v>215676.85185185182</v>
      </c>
      <c r="I1301" s="31"/>
      <c r="J1301" s="59">
        <f t="shared" si="172"/>
        <v>0</v>
      </c>
      <c r="K1301" s="63"/>
    </row>
    <row r="1302" spans="1:11" s="3" customFormat="1" ht="15" customHeight="1">
      <c r="A1302" s="24">
        <v>9</v>
      </c>
      <c r="B1302" s="36" t="s">
        <v>32</v>
      </c>
      <c r="C1302" s="167"/>
      <c r="D1302" s="27">
        <v>101534</v>
      </c>
      <c r="E1302" s="28">
        <f t="shared" si="170"/>
        <v>0</v>
      </c>
      <c r="F1302" s="29">
        <v>0</v>
      </c>
      <c r="G1302" s="30">
        <f t="shared" si="171"/>
        <v>0</v>
      </c>
      <c r="H1302" s="31">
        <f t="shared" si="174"/>
        <v>94012.962962962964</v>
      </c>
      <c r="I1302" s="31"/>
      <c r="J1302" s="59">
        <f t="shared" si="172"/>
        <v>0</v>
      </c>
      <c r="K1302" s="63"/>
    </row>
    <row r="1303" spans="1:11" s="3" customFormat="1" ht="15" customHeight="1">
      <c r="A1303" s="24">
        <v>10</v>
      </c>
      <c r="B1303" s="36" t="s">
        <v>33</v>
      </c>
      <c r="C1303" s="208"/>
      <c r="D1303" s="33">
        <v>110148</v>
      </c>
      <c r="E1303" s="28">
        <f t="shared" si="170"/>
        <v>0</v>
      </c>
      <c r="F1303" s="29">
        <v>0</v>
      </c>
      <c r="G1303" s="30">
        <f t="shared" si="171"/>
        <v>0</v>
      </c>
      <c r="H1303" s="31">
        <f t="shared" si="174"/>
        <v>101988.88888888888</v>
      </c>
      <c r="I1303" s="31"/>
      <c r="J1303" s="59">
        <f t="shared" si="172"/>
        <v>0</v>
      </c>
      <c r="K1303" s="63"/>
    </row>
    <row r="1304" spans="1:11" s="3" customFormat="1" ht="15" customHeight="1">
      <c r="A1304" s="24">
        <v>11</v>
      </c>
      <c r="B1304" s="121" t="s">
        <v>34</v>
      </c>
      <c r="C1304" s="209"/>
      <c r="D1304" s="27">
        <v>54198</v>
      </c>
      <c r="E1304" s="123">
        <f t="shared" si="170"/>
        <v>0</v>
      </c>
      <c r="F1304" s="29">
        <v>0</v>
      </c>
      <c r="G1304" s="125">
        <f t="shared" si="171"/>
        <v>0</v>
      </c>
      <c r="H1304" s="31">
        <f t="shared" si="174"/>
        <v>50183.333333333328</v>
      </c>
      <c r="I1304" s="128"/>
      <c r="J1304" s="59">
        <f t="shared" si="172"/>
        <v>0</v>
      </c>
      <c r="K1304" s="63"/>
    </row>
    <row r="1305" spans="1:11" s="3" customFormat="1" ht="15" customHeight="1">
      <c r="A1305" s="24">
        <v>12</v>
      </c>
      <c r="B1305" s="25" t="s">
        <v>35</v>
      </c>
      <c r="C1305" s="208"/>
      <c r="D1305" s="27">
        <v>49680</v>
      </c>
      <c r="E1305" s="28">
        <f t="shared" si="170"/>
        <v>0</v>
      </c>
      <c r="F1305" s="29">
        <v>0</v>
      </c>
      <c r="G1305" s="30">
        <f t="shared" si="171"/>
        <v>0</v>
      </c>
      <c r="H1305" s="31">
        <f t="shared" si="174"/>
        <v>46000</v>
      </c>
      <c r="I1305" s="31"/>
      <c r="J1305" s="59">
        <f t="shared" si="172"/>
        <v>0</v>
      </c>
      <c r="K1305" s="63"/>
    </row>
    <row r="1306" spans="1:11" s="3" customFormat="1" ht="15" customHeight="1">
      <c r="A1306" s="24">
        <v>13</v>
      </c>
      <c r="B1306" s="25" t="s">
        <v>36</v>
      </c>
      <c r="C1306" s="208"/>
      <c r="D1306" s="38">
        <v>64152</v>
      </c>
      <c r="E1306" s="28">
        <f t="shared" si="170"/>
        <v>0</v>
      </c>
      <c r="F1306" s="29">
        <v>0</v>
      </c>
      <c r="G1306" s="30">
        <f t="shared" si="171"/>
        <v>0</v>
      </c>
      <c r="H1306" s="31">
        <f t="shared" si="174"/>
        <v>59399.999999999993</v>
      </c>
      <c r="I1306" s="31"/>
      <c r="J1306" s="59">
        <f t="shared" si="172"/>
        <v>0</v>
      </c>
      <c r="K1306" s="63"/>
    </row>
    <row r="1307" spans="1:11" s="3" customFormat="1" ht="15" customHeight="1">
      <c r="A1307" s="24">
        <v>14</v>
      </c>
      <c r="B1307" s="121" t="s">
        <v>37</v>
      </c>
      <c r="C1307" s="209"/>
      <c r="D1307" s="38">
        <v>65934</v>
      </c>
      <c r="E1307" s="123">
        <f t="shared" si="170"/>
        <v>0</v>
      </c>
      <c r="F1307" s="124">
        <v>0</v>
      </c>
      <c r="G1307" s="125">
        <f t="shared" si="171"/>
        <v>0</v>
      </c>
      <c r="H1307" s="31">
        <f t="shared" si="174"/>
        <v>61049.999999999993</v>
      </c>
      <c r="I1307" s="128"/>
      <c r="J1307" s="59">
        <f t="shared" si="172"/>
        <v>0</v>
      </c>
      <c r="K1307" s="63"/>
    </row>
    <row r="1308" spans="1:11" s="3" customFormat="1" ht="15" customHeight="1">
      <c r="A1308" s="24">
        <v>15</v>
      </c>
      <c r="B1308" s="25" t="s">
        <v>38</v>
      </c>
      <c r="C1308" s="208"/>
      <c r="D1308" s="38">
        <v>76626</v>
      </c>
      <c r="E1308" s="28">
        <f t="shared" si="170"/>
        <v>0</v>
      </c>
      <c r="F1308" s="29">
        <v>0</v>
      </c>
      <c r="G1308" s="30">
        <f t="shared" si="171"/>
        <v>0</v>
      </c>
      <c r="H1308" s="31">
        <f t="shared" si="174"/>
        <v>70950</v>
      </c>
      <c r="I1308" s="31"/>
      <c r="J1308" s="59">
        <f t="shared" si="172"/>
        <v>0</v>
      </c>
      <c r="K1308" s="63"/>
    </row>
    <row r="1309" spans="1:11" s="3" customFormat="1" ht="15" customHeight="1">
      <c r="A1309" s="24">
        <v>16</v>
      </c>
      <c r="B1309" s="25" t="s">
        <v>39</v>
      </c>
      <c r="C1309" s="208"/>
      <c r="D1309" s="38">
        <v>80190</v>
      </c>
      <c r="E1309" s="28">
        <f t="shared" si="170"/>
        <v>0</v>
      </c>
      <c r="F1309" s="29">
        <v>0</v>
      </c>
      <c r="G1309" s="30">
        <f t="shared" si="171"/>
        <v>0</v>
      </c>
      <c r="H1309" s="31">
        <f t="shared" si="174"/>
        <v>74250</v>
      </c>
      <c r="I1309" s="31"/>
      <c r="J1309" s="59">
        <f t="shared" si="172"/>
        <v>0</v>
      </c>
      <c r="K1309" s="63"/>
    </row>
    <row r="1310" spans="1:11" s="3" customFormat="1" ht="15" customHeight="1">
      <c r="A1310" s="24">
        <v>17</v>
      </c>
      <c r="B1310" s="25" t="s">
        <v>40</v>
      </c>
      <c r="C1310" s="208"/>
      <c r="D1310" s="38">
        <v>113832</v>
      </c>
      <c r="E1310" s="28">
        <f t="shared" si="170"/>
        <v>0</v>
      </c>
      <c r="F1310" s="29">
        <v>0</v>
      </c>
      <c r="G1310" s="30">
        <f t="shared" si="171"/>
        <v>0</v>
      </c>
      <c r="H1310" s="31">
        <f t="shared" si="174"/>
        <v>105400</v>
      </c>
      <c r="I1310" s="31"/>
      <c r="J1310" s="59">
        <f t="shared" si="172"/>
        <v>0</v>
      </c>
      <c r="K1310" s="63"/>
    </row>
    <row r="1311" spans="1:11" s="3" customFormat="1" ht="15" customHeight="1">
      <c r="A1311" s="24">
        <v>18</v>
      </c>
      <c r="B1311" s="121" t="s">
        <v>41</v>
      </c>
      <c r="C1311" s="209"/>
      <c r="D1311" s="39">
        <v>98010</v>
      </c>
      <c r="E1311" s="123">
        <f t="shared" si="170"/>
        <v>0</v>
      </c>
      <c r="F1311" s="124">
        <v>0.23</v>
      </c>
      <c r="G1311" s="125">
        <f t="shared" si="171"/>
        <v>0</v>
      </c>
      <c r="H1311" s="128">
        <f>D1311/1.08*0.77</f>
        <v>69877.5</v>
      </c>
      <c r="I1311" s="128"/>
      <c r="J1311" s="59">
        <f t="shared" si="172"/>
        <v>0</v>
      </c>
      <c r="K1311" s="63"/>
    </row>
    <row r="1312" spans="1:11" s="4" customFormat="1" ht="15" customHeight="1">
      <c r="A1312" s="40"/>
      <c r="B1312" s="41" t="s">
        <v>42</v>
      </c>
      <c r="C1312" s="210">
        <f>SUM(C1294:C1311)</f>
        <v>10</v>
      </c>
      <c r="D1312" s="39">
        <v>205306</v>
      </c>
      <c r="E1312" s="43">
        <f>SUM(E1294:E1311)</f>
        <v>1199430</v>
      </c>
      <c r="F1312" s="43"/>
      <c r="G1312" s="44">
        <f>SUM(G1294:G1311)</f>
        <v>899572.5</v>
      </c>
      <c r="H1312" s="45"/>
      <c r="I1312" s="45"/>
      <c r="J1312" s="64">
        <f>SUM(J1294:J1311)</f>
        <v>832937.5</v>
      </c>
    </row>
    <row r="1313" spans="1:11" s="5" customFormat="1" ht="30" customHeight="1">
      <c r="A1313" s="46"/>
      <c r="B1313" s="47"/>
      <c r="C1313" s="211"/>
      <c r="D1313" s="39">
        <v>335661</v>
      </c>
      <c r="E1313" s="49"/>
      <c r="F1313" s="49"/>
      <c r="G1313" s="50"/>
      <c r="J1313" s="75">
        <f>J1312*0.08</f>
        <v>66635</v>
      </c>
    </row>
    <row r="1314" spans="1:11" s="6" customFormat="1" ht="15" customHeight="1">
      <c r="A1314" s="283" t="s">
        <v>43</v>
      </c>
      <c r="B1314" s="283"/>
      <c r="C1314" s="284" t="s">
        <v>44</v>
      </c>
      <c r="D1314" s="284"/>
      <c r="E1314" s="54"/>
      <c r="F1314" s="54"/>
      <c r="G1314" s="55" t="s">
        <v>45</v>
      </c>
      <c r="J1314" s="76">
        <f>SUM(J1312:J1313)</f>
        <v>899572.5</v>
      </c>
    </row>
    <row r="1316" spans="1:11">
      <c r="B1316" s="131" t="s">
        <v>165</v>
      </c>
      <c r="C1316" s="131" t="s">
        <v>166</v>
      </c>
      <c r="D1316" s="131"/>
      <c r="E1316" s="131" t="s">
        <v>167</v>
      </c>
    </row>
    <row r="1317" spans="1:11" ht="18.75">
      <c r="B1317" s="212" t="s">
        <v>168</v>
      </c>
      <c r="C1317" s="213" t="s">
        <v>166</v>
      </c>
      <c r="D1317" s="214"/>
      <c r="E1317" s="214"/>
    </row>
    <row r="1321" spans="1:11" s="1" customFormat="1" ht="15" customHeight="1">
      <c r="A1321" s="279" t="s">
        <v>0</v>
      </c>
      <c r="B1321" s="279"/>
      <c r="C1321" s="279"/>
      <c r="D1321" s="279"/>
      <c r="E1321" s="279"/>
      <c r="F1321" s="279"/>
      <c r="G1321" s="279"/>
      <c r="J1321" s="71"/>
    </row>
    <row r="1322" spans="1:11" s="1" customFormat="1" ht="15" customHeight="1">
      <c r="A1322" s="279" t="s">
        <v>1</v>
      </c>
      <c r="B1322" s="279"/>
      <c r="C1322" s="279"/>
      <c r="D1322" s="279"/>
      <c r="E1322" s="279"/>
      <c r="F1322" s="279"/>
      <c r="G1322" s="279"/>
      <c r="J1322" s="71"/>
    </row>
    <row r="1323" spans="1:11" s="1" customFormat="1" ht="15" customHeight="1">
      <c r="A1323" s="279" t="s">
        <v>2</v>
      </c>
      <c r="B1323" s="279"/>
      <c r="C1323" s="279"/>
      <c r="D1323" s="279"/>
      <c r="E1323" s="279"/>
      <c r="F1323" s="279"/>
      <c r="G1323" s="279"/>
      <c r="J1323" s="71"/>
    </row>
    <row r="1324" spans="1:11" s="1" customFormat="1" ht="15" customHeight="1">
      <c r="A1324" s="279" t="s">
        <v>4</v>
      </c>
      <c r="B1324" s="279"/>
      <c r="C1324" s="279"/>
      <c r="D1324" s="279"/>
      <c r="E1324" s="279"/>
      <c r="F1324" s="279"/>
      <c r="G1324" s="279"/>
      <c r="J1324" s="71"/>
    </row>
    <row r="1325" spans="1:11" s="1" customFormat="1" ht="15" customHeight="1">
      <c r="A1325" s="280" t="s">
        <v>6</v>
      </c>
      <c r="B1325" s="280"/>
      <c r="C1325" s="280"/>
      <c r="D1325" s="280"/>
      <c r="E1325" s="280"/>
      <c r="F1325" s="280"/>
      <c r="G1325" s="280"/>
      <c r="J1325" s="71"/>
    </row>
    <row r="1326" spans="1:11" s="2" customFormat="1" ht="15" customHeight="1">
      <c r="A1326" s="9"/>
      <c r="B1326" s="9"/>
      <c r="C1326" s="281" t="s">
        <v>205</v>
      </c>
      <c r="D1326" s="281"/>
      <c r="E1326" s="281"/>
      <c r="F1326" s="281"/>
      <c r="G1326" s="281"/>
      <c r="J1326" s="72"/>
    </row>
    <row r="1327" spans="1:11" s="1" customFormat="1" ht="15" customHeight="1">
      <c r="A1327" s="11" t="s">
        <v>8</v>
      </c>
      <c r="B1327" s="12"/>
      <c r="C1327" s="202"/>
      <c r="D1327" s="286"/>
      <c r="E1327" s="286"/>
      <c r="F1327" s="286"/>
      <c r="G1327" s="286"/>
      <c r="H1327" s="68"/>
      <c r="I1327" s="68"/>
      <c r="J1327" s="71"/>
    </row>
    <row r="1328" spans="1:11" s="1" customFormat="1" ht="15" customHeight="1">
      <c r="A1328" s="11" t="s">
        <v>9</v>
      </c>
      <c r="B1328" s="286" t="s">
        <v>191</v>
      </c>
      <c r="C1328" s="286"/>
      <c r="D1328" s="286"/>
      <c r="E1328" s="286"/>
      <c r="F1328" s="11"/>
      <c r="G1328" s="16"/>
      <c r="H1328" s="11"/>
      <c r="I1328" s="11"/>
      <c r="J1328" s="80"/>
      <c r="K1328" s="74"/>
    </row>
    <row r="1329" spans="1:11" s="1" customFormat="1" ht="21" customHeight="1">
      <c r="A1329" s="11" t="s">
        <v>11</v>
      </c>
      <c r="B1329" s="219"/>
      <c r="C1329" s="220"/>
      <c r="D1329" s="220"/>
      <c r="E1329" s="220"/>
      <c r="F1329" s="18"/>
      <c r="G1329" s="19"/>
      <c r="H1329" s="69"/>
      <c r="I1329" s="69"/>
      <c r="J1329" s="73"/>
    </row>
    <row r="1330" spans="1:11" s="1" customFormat="1" ht="15" customHeight="1">
      <c r="A1330" s="190" t="s">
        <v>14</v>
      </c>
      <c r="B1330" s="190" t="s">
        <v>16</v>
      </c>
      <c r="C1330" s="203" t="s">
        <v>17</v>
      </c>
      <c r="D1330" s="191" t="s">
        <v>18</v>
      </c>
      <c r="E1330" s="192" t="s">
        <v>19</v>
      </c>
      <c r="F1330" s="192" t="s">
        <v>20</v>
      </c>
      <c r="G1330" s="190" t="s">
        <v>21</v>
      </c>
      <c r="J1330" s="71"/>
    </row>
    <row r="1331" spans="1:11" s="3" customFormat="1" ht="15" customHeight="1">
      <c r="A1331" s="24">
        <v>1</v>
      </c>
      <c r="B1331" s="25" t="s">
        <v>23</v>
      </c>
      <c r="C1331" s="167"/>
      <c r="D1331" s="27">
        <v>79305</v>
      </c>
      <c r="E1331" s="28">
        <f t="shared" ref="E1331:E1348" si="175">D1331*C1331</f>
        <v>0</v>
      </c>
      <c r="F1331" s="29">
        <v>0</v>
      </c>
      <c r="G1331" s="30">
        <f t="shared" ref="G1331:G1348" si="176">E1331-E1331*F1331</f>
        <v>0</v>
      </c>
      <c r="H1331" s="31">
        <f>D1331/1.08</f>
        <v>73430.555555555547</v>
      </c>
      <c r="I1331" s="31"/>
      <c r="J1331" s="59">
        <f t="shared" ref="J1331:J1348" si="177">H1331*C1331</f>
        <v>0</v>
      </c>
      <c r="K1331" s="63"/>
    </row>
    <row r="1332" spans="1:11" s="3" customFormat="1" ht="15" customHeight="1">
      <c r="A1332" s="24">
        <v>2</v>
      </c>
      <c r="B1332" s="25" t="s">
        <v>25</v>
      </c>
      <c r="C1332" s="204"/>
      <c r="D1332" s="27">
        <v>128591</v>
      </c>
      <c r="E1332" s="28">
        <f t="shared" si="175"/>
        <v>0</v>
      </c>
      <c r="F1332" s="29">
        <v>0</v>
      </c>
      <c r="G1332" s="30">
        <f t="shared" si="176"/>
        <v>0</v>
      </c>
      <c r="H1332" s="31">
        <f t="shared" ref="H1332:H1334" si="178">D1332/1.08</f>
        <v>119065.74074074073</v>
      </c>
      <c r="I1332" s="31"/>
      <c r="J1332" s="59">
        <f t="shared" si="177"/>
        <v>0</v>
      </c>
      <c r="K1332" s="63"/>
    </row>
    <row r="1333" spans="1:11" s="3" customFormat="1" ht="15" customHeight="1">
      <c r="A1333" s="24">
        <v>3</v>
      </c>
      <c r="B1333" s="25" t="s">
        <v>26</v>
      </c>
      <c r="C1333" s="205"/>
      <c r="D1333" s="27">
        <v>60043</v>
      </c>
      <c r="E1333" s="28">
        <f t="shared" si="175"/>
        <v>0</v>
      </c>
      <c r="F1333" s="29">
        <v>0</v>
      </c>
      <c r="G1333" s="30">
        <f t="shared" si="176"/>
        <v>0</v>
      </c>
      <c r="H1333" s="31">
        <f t="shared" si="178"/>
        <v>55595.370370370365</v>
      </c>
      <c r="I1333" s="31"/>
      <c r="J1333" s="59">
        <f t="shared" si="177"/>
        <v>0</v>
      </c>
      <c r="K1333" s="63"/>
    </row>
    <row r="1334" spans="1:11" s="3" customFormat="1" ht="15" customHeight="1">
      <c r="A1334" s="24">
        <v>4</v>
      </c>
      <c r="B1334" s="25" t="s">
        <v>27</v>
      </c>
      <c r="C1334" s="206"/>
      <c r="D1334" s="27">
        <v>115781</v>
      </c>
      <c r="E1334" s="28">
        <f t="shared" si="175"/>
        <v>0</v>
      </c>
      <c r="F1334" s="29">
        <v>0</v>
      </c>
      <c r="G1334" s="30">
        <f t="shared" si="176"/>
        <v>0</v>
      </c>
      <c r="H1334" s="31">
        <f t="shared" si="178"/>
        <v>107204.62962962962</v>
      </c>
      <c r="I1334" s="31"/>
      <c r="J1334" s="59">
        <f t="shared" si="177"/>
        <v>0</v>
      </c>
      <c r="K1334" s="63"/>
    </row>
    <row r="1335" spans="1:11" s="3" customFormat="1" ht="15" customHeight="1">
      <c r="A1335" s="24">
        <v>5</v>
      </c>
      <c r="B1335" s="121" t="s">
        <v>28</v>
      </c>
      <c r="C1335" s="209">
        <v>10</v>
      </c>
      <c r="D1335" s="33">
        <v>119943</v>
      </c>
      <c r="E1335" s="123">
        <f t="shared" si="175"/>
        <v>1199430</v>
      </c>
      <c r="F1335" s="124">
        <v>0.25</v>
      </c>
      <c r="G1335" s="125">
        <f t="shared" si="176"/>
        <v>899572.5</v>
      </c>
      <c r="H1335" s="128">
        <f>D1335/1.08*0.75</f>
        <v>83293.75</v>
      </c>
      <c r="I1335" s="31"/>
      <c r="J1335" s="59">
        <f t="shared" si="177"/>
        <v>832937.5</v>
      </c>
      <c r="K1335" s="63"/>
    </row>
    <row r="1336" spans="1:11" s="3" customFormat="1" ht="15" customHeight="1">
      <c r="A1336" s="24">
        <v>6</v>
      </c>
      <c r="B1336" s="25" t="s">
        <v>29</v>
      </c>
      <c r="C1336" s="167"/>
      <c r="D1336" s="27">
        <v>94810</v>
      </c>
      <c r="E1336" s="28">
        <f t="shared" si="175"/>
        <v>0</v>
      </c>
      <c r="F1336" s="29">
        <v>0</v>
      </c>
      <c r="G1336" s="30">
        <f t="shared" si="176"/>
        <v>0</v>
      </c>
      <c r="H1336" s="31">
        <f t="shared" ref="H1336:H1347" si="179">D1336/1.08</f>
        <v>87787.037037037036</v>
      </c>
      <c r="I1336" s="31"/>
      <c r="J1336" s="59">
        <f t="shared" si="177"/>
        <v>0</v>
      </c>
      <c r="K1336" s="63"/>
    </row>
    <row r="1337" spans="1:11" s="3" customFormat="1" ht="15" customHeight="1">
      <c r="A1337" s="24">
        <v>7</v>
      </c>
      <c r="B1337" s="25" t="s">
        <v>30</v>
      </c>
      <c r="C1337" s="207"/>
      <c r="D1337" s="27">
        <v>141396</v>
      </c>
      <c r="E1337" s="28">
        <f t="shared" si="175"/>
        <v>0</v>
      </c>
      <c r="F1337" s="29">
        <v>0</v>
      </c>
      <c r="G1337" s="30">
        <f t="shared" si="176"/>
        <v>0</v>
      </c>
      <c r="H1337" s="31">
        <f t="shared" si="179"/>
        <v>130922.22222222222</v>
      </c>
      <c r="I1337" s="31"/>
      <c r="J1337" s="59">
        <f t="shared" si="177"/>
        <v>0</v>
      </c>
      <c r="K1337" s="63"/>
    </row>
    <row r="1338" spans="1:11" s="3" customFormat="1" ht="15" customHeight="1">
      <c r="A1338" s="24">
        <v>8</v>
      </c>
      <c r="B1338" s="25" t="s">
        <v>31</v>
      </c>
      <c r="C1338" s="167"/>
      <c r="D1338" s="27">
        <v>232931</v>
      </c>
      <c r="E1338" s="28">
        <f t="shared" si="175"/>
        <v>0</v>
      </c>
      <c r="F1338" s="29">
        <v>0</v>
      </c>
      <c r="G1338" s="30">
        <f t="shared" si="176"/>
        <v>0</v>
      </c>
      <c r="H1338" s="31">
        <f t="shared" si="179"/>
        <v>215676.85185185182</v>
      </c>
      <c r="I1338" s="31"/>
      <c r="J1338" s="59">
        <f t="shared" si="177"/>
        <v>0</v>
      </c>
      <c r="K1338" s="63"/>
    </row>
    <row r="1339" spans="1:11" s="3" customFormat="1" ht="15" customHeight="1">
      <c r="A1339" s="24">
        <v>9</v>
      </c>
      <c r="B1339" s="36" t="s">
        <v>32</v>
      </c>
      <c r="C1339" s="167"/>
      <c r="D1339" s="27">
        <v>101534</v>
      </c>
      <c r="E1339" s="28">
        <f t="shared" si="175"/>
        <v>0</v>
      </c>
      <c r="F1339" s="29">
        <v>0</v>
      </c>
      <c r="G1339" s="30">
        <f t="shared" si="176"/>
        <v>0</v>
      </c>
      <c r="H1339" s="31">
        <f t="shared" si="179"/>
        <v>94012.962962962964</v>
      </c>
      <c r="I1339" s="31"/>
      <c r="J1339" s="59">
        <f t="shared" si="177"/>
        <v>0</v>
      </c>
      <c r="K1339" s="63"/>
    </row>
    <row r="1340" spans="1:11" s="3" customFormat="1" ht="15" customHeight="1">
      <c r="A1340" s="24">
        <v>10</v>
      </c>
      <c r="B1340" s="36" t="s">
        <v>33</v>
      </c>
      <c r="C1340" s="208"/>
      <c r="D1340" s="33">
        <v>110148</v>
      </c>
      <c r="E1340" s="28">
        <f t="shared" si="175"/>
        <v>0</v>
      </c>
      <c r="F1340" s="29">
        <v>0</v>
      </c>
      <c r="G1340" s="30">
        <f t="shared" si="176"/>
        <v>0</v>
      </c>
      <c r="H1340" s="31">
        <f t="shared" si="179"/>
        <v>101988.88888888888</v>
      </c>
      <c r="I1340" s="31"/>
      <c r="J1340" s="59">
        <f t="shared" si="177"/>
        <v>0</v>
      </c>
      <c r="K1340" s="63"/>
    </row>
    <row r="1341" spans="1:11" s="3" customFormat="1" ht="15" customHeight="1">
      <c r="A1341" s="24">
        <v>11</v>
      </c>
      <c r="B1341" s="121" t="s">
        <v>34</v>
      </c>
      <c r="C1341" s="209"/>
      <c r="D1341" s="27">
        <v>54198</v>
      </c>
      <c r="E1341" s="123">
        <f t="shared" si="175"/>
        <v>0</v>
      </c>
      <c r="F1341" s="29">
        <v>0</v>
      </c>
      <c r="G1341" s="125">
        <f t="shared" si="176"/>
        <v>0</v>
      </c>
      <c r="H1341" s="31">
        <f t="shared" si="179"/>
        <v>50183.333333333328</v>
      </c>
      <c r="I1341" s="128"/>
      <c r="J1341" s="59">
        <f t="shared" si="177"/>
        <v>0</v>
      </c>
      <c r="K1341" s="63"/>
    </row>
    <row r="1342" spans="1:11" s="3" customFormat="1" ht="15" customHeight="1">
      <c r="A1342" s="24">
        <v>12</v>
      </c>
      <c r="B1342" s="25" t="s">
        <v>35</v>
      </c>
      <c r="C1342" s="208"/>
      <c r="D1342" s="27">
        <v>49680</v>
      </c>
      <c r="E1342" s="28">
        <f t="shared" si="175"/>
        <v>0</v>
      </c>
      <c r="F1342" s="29">
        <v>0</v>
      </c>
      <c r="G1342" s="30">
        <f t="shared" si="176"/>
        <v>0</v>
      </c>
      <c r="H1342" s="31">
        <f t="shared" si="179"/>
        <v>46000</v>
      </c>
      <c r="I1342" s="31"/>
      <c r="J1342" s="59">
        <f t="shared" si="177"/>
        <v>0</v>
      </c>
      <c r="K1342" s="63"/>
    </row>
    <row r="1343" spans="1:11" s="3" customFormat="1" ht="15" customHeight="1">
      <c r="A1343" s="24">
        <v>13</v>
      </c>
      <c r="B1343" s="25" t="s">
        <v>36</v>
      </c>
      <c r="C1343" s="208"/>
      <c r="D1343" s="38">
        <v>64152</v>
      </c>
      <c r="E1343" s="28">
        <f t="shared" si="175"/>
        <v>0</v>
      </c>
      <c r="F1343" s="29">
        <v>0</v>
      </c>
      <c r="G1343" s="30">
        <f t="shared" si="176"/>
        <v>0</v>
      </c>
      <c r="H1343" s="31">
        <f t="shared" si="179"/>
        <v>59399.999999999993</v>
      </c>
      <c r="I1343" s="31"/>
      <c r="J1343" s="59">
        <f t="shared" si="177"/>
        <v>0</v>
      </c>
      <c r="K1343" s="63"/>
    </row>
    <row r="1344" spans="1:11" s="3" customFormat="1" ht="15" customHeight="1">
      <c r="A1344" s="24">
        <v>14</v>
      </c>
      <c r="B1344" s="121" t="s">
        <v>37</v>
      </c>
      <c r="C1344" s="209"/>
      <c r="D1344" s="38">
        <v>65934</v>
      </c>
      <c r="E1344" s="123">
        <f t="shared" si="175"/>
        <v>0</v>
      </c>
      <c r="F1344" s="124">
        <v>0</v>
      </c>
      <c r="G1344" s="125">
        <f t="shared" si="176"/>
        <v>0</v>
      </c>
      <c r="H1344" s="31">
        <f t="shared" si="179"/>
        <v>61049.999999999993</v>
      </c>
      <c r="I1344" s="128"/>
      <c r="J1344" s="59">
        <f t="shared" si="177"/>
        <v>0</v>
      </c>
      <c r="K1344" s="63"/>
    </row>
    <row r="1345" spans="1:11" s="3" customFormat="1" ht="15" customHeight="1">
      <c r="A1345" s="24">
        <v>15</v>
      </c>
      <c r="B1345" s="25" t="s">
        <v>38</v>
      </c>
      <c r="C1345" s="208"/>
      <c r="D1345" s="38">
        <v>76626</v>
      </c>
      <c r="E1345" s="28">
        <f t="shared" si="175"/>
        <v>0</v>
      </c>
      <c r="F1345" s="29">
        <v>0</v>
      </c>
      <c r="G1345" s="30">
        <f t="shared" si="176"/>
        <v>0</v>
      </c>
      <c r="H1345" s="31">
        <f t="shared" si="179"/>
        <v>70950</v>
      </c>
      <c r="I1345" s="31"/>
      <c r="J1345" s="59">
        <f t="shared" si="177"/>
        <v>0</v>
      </c>
      <c r="K1345" s="63"/>
    </row>
    <row r="1346" spans="1:11" s="3" customFormat="1" ht="15" customHeight="1">
      <c r="A1346" s="24">
        <v>16</v>
      </c>
      <c r="B1346" s="25" t="s">
        <v>39</v>
      </c>
      <c r="C1346" s="208"/>
      <c r="D1346" s="38">
        <v>80190</v>
      </c>
      <c r="E1346" s="28">
        <f t="shared" si="175"/>
        <v>0</v>
      </c>
      <c r="F1346" s="29">
        <v>0</v>
      </c>
      <c r="G1346" s="30">
        <f t="shared" si="176"/>
        <v>0</v>
      </c>
      <c r="H1346" s="31">
        <f t="shared" si="179"/>
        <v>74250</v>
      </c>
      <c r="I1346" s="31"/>
      <c r="J1346" s="59">
        <f t="shared" si="177"/>
        <v>0</v>
      </c>
      <c r="K1346" s="63"/>
    </row>
    <row r="1347" spans="1:11" s="3" customFormat="1" ht="15" customHeight="1">
      <c r="A1347" s="24">
        <v>17</v>
      </c>
      <c r="B1347" s="25" t="s">
        <v>40</v>
      </c>
      <c r="C1347" s="208"/>
      <c r="D1347" s="38">
        <v>113832</v>
      </c>
      <c r="E1347" s="28">
        <f t="shared" si="175"/>
        <v>0</v>
      </c>
      <c r="F1347" s="29">
        <v>0</v>
      </c>
      <c r="G1347" s="30">
        <f t="shared" si="176"/>
        <v>0</v>
      </c>
      <c r="H1347" s="31">
        <f t="shared" si="179"/>
        <v>105400</v>
      </c>
      <c r="I1347" s="31"/>
      <c r="J1347" s="59">
        <f t="shared" si="177"/>
        <v>0</v>
      </c>
      <c r="K1347" s="63"/>
    </row>
    <row r="1348" spans="1:11" s="3" customFormat="1" ht="15" customHeight="1">
      <c r="A1348" s="24">
        <v>18</v>
      </c>
      <c r="B1348" s="121" t="s">
        <v>41</v>
      </c>
      <c r="C1348" s="209"/>
      <c r="D1348" s="39">
        <v>98010</v>
      </c>
      <c r="E1348" s="123">
        <f t="shared" si="175"/>
        <v>0</v>
      </c>
      <c r="F1348" s="124">
        <v>0.23</v>
      </c>
      <c r="G1348" s="125">
        <f t="shared" si="176"/>
        <v>0</v>
      </c>
      <c r="H1348" s="128">
        <f>D1348/1.08*0.77</f>
        <v>69877.5</v>
      </c>
      <c r="I1348" s="128"/>
      <c r="J1348" s="59">
        <f t="shared" si="177"/>
        <v>0</v>
      </c>
      <c r="K1348" s="63"/>
    </row>
    <row r="1349" spans="1:11" s="4" customFormat="1" ht="15" customHeight="1">
      <c r="A1349" s="40"/>
      <c r="B1349" s="41" t="s">
        <v>42</v>
      </c>
      <c r="C1349" s="210">
        <f>SUM(C1331:C1348)</f>
        <v>10</v>
      </c>
      <c r="D1349" s="39">
        <v>205306</v>
      </c>
      <c r="E1349" s="43">
        <f>SUM(E1331:E1348)</f>
        <v>1199430</v>
      </c>
      <c r="F1349" s="43"/>
      <c r="G1349" s="44">
        <f>SUM(G1331:G1348)</f>
        <v>899572.5</v>
      </c>
      <c r="H1349" s="45"/>
      <c r="I1349" s="45"/>
      <c r="J1349" s="64">
        <f>SUM(J1331:J1348)</f>
        <v>832937.5</v>
      </c>
    </row>
    <row r="1350" spans="1:11" s="5" customFormat="1" ht="30" customHeight="1">
      <c r="A1350" s="46"/>
      <c r="B1350" s="47"/>
      <c r="C1350" s="211"/>
      <c r="D1350" s="39">
        <v>335661</v>
      </c>
      <c r="E1350" s="49"/>
      <c r="F1350" s="49"/>
      <c r="G1350" s="50"/>
      <c r="J1350" s="75">
        <f>J1349*0.08</f>
        <v>66635</v>
      </c>
    </row>
    <row r="1351" spans="1:11" s="6" customFormat="1" ht="15" customHeight="1">
      <c r="A1351" s="283" t="s">
        <v>43</v>
      </c>
      <c r="B1351" s="283"/>
      <c r="C1351" s="284" t="s">
        <v>44</v>
      </c>
      <c r="D1351" s="284"/>
      <c r="E1351" s="54"/>
      <c r="F1351" s="54"/>
      <c r="G1351" s="55" t="s">
        <v>45</v>
      </c>
      <c r="J1351" s="76">
        <f>SUM(J1349:J1350)</f>
        <v>899572.5</v>
      </c>
    </row>
    <row r="1353" spans="1:11">
      <c r="B1353" s="131" t="s">
        <v>165</v>
      </c>
      <c r="C1353" s="131" t="s">
        <v>166</v>
      </c>
      <c r="D1353" s="131"/>
      <c r="E1353" s="131" t="s">
        <v>167</v>
      </c>
    </row>
    <row r="1354" spans="1:11" ht="18.75">
      <c r="B1354" s="212" t="s">
        <v>168</v>
      </c>
      <c r="C1354" s="213" t="s">
        <v>166</v>
      </c>
      <c r="D1354" s="214"/>
      <c r="E1354" s="214"/>
    </row>
    <row r="1359" spans="1:11" s="1" customFormat="1" ht="15" customHeight="1">
      <c r="A1359" s="279" t="s">
        <v>0</v>
      </c>
      <c r="B1359" s="279"/>
      <c r="C1359" s="279"/>
      <c r="D1359" s="279"/>
      <c r="E1359" s="279"/>
      <c r="F1359" s="279"/>
      <c r="G1359" s="279"/>
      <c r="J1359" s="71"/>
    </row>
    <row r="1360" spans="1:11" s="1" customFormat="1" ht="15" customHeight="1">
      <c r="A1360" s="279" t="s">
        <v>1</v>
      </c>
      <c r="B1360" s="279"/>
      <c r="C1360" s="279"/>
      <c r="D1360" s="279"/>
      <c r="E1360" s="279"/>
      <c r="F1360" s="279"/>
      <c r="G1360" s="279"/>
      <c r="J1360" s="71"/>
    </row>
    <row r="1361" spans="1:11" s="1" customFormat="1" ht="15" customHeight="1">
      <c r="A1361" s="279" t="s">
        <v>2</v>
      </c>
      <c r="B1361" s="279"/>
      <c r="C1361" s="279"/>
      <c r="D1361" s="279"/>
      <c r="E1361" s="279"/>
      <c r="F1361" s="279"/>
      <c r="G1361" s="279"/>
      <c r="J1361" s="71"/>
    </row>
    <row r="1362" spans="1:11" s="1" customFormat="1" ht="15" customHeight="1">
      <c r="A1362" s="279" t="s">
        <v>4</v>
      </c>
      <c r="B1362" s="279"/>
      <c r="C1362" s="279"/>
      <c r="D1362" s="279"/>
      <c r="E1362" s="279"/>
      <c r="F1362" s="279"/>
      <c r="G1362" s="279"/>
      <c r="J1362" s="71"/>
    </row>
    <row r="1363" spans="1:11" s="1" customFormat="1" ht="15" customHeight="1">
      <c r="A1363" s="280" t="s">
        <v>6</v>
      </c>
      <c r="B1363" s="280"/>
      <c r="C1363" s="280"/>
      <c r="D1363" s="280"/>
      <c r="E1363" s="280"/>
      <c r="F1363" s="280"/>
      <c r="G1363" s="280"/>
      <c r="J1363" s="71"/>
    </row>
    <row r="1364" spans="1:11" s="2" customFormat="1" ht="15" customHeight="1">
      <c r="A1364" s="9"/>
      <c r="B1364" s="9"/>
      <c r="C1364" s="281" t="s">
        <v>205</v>
      </c>
      <c r="D1364" s="281"/>
      <c r="E1364" s="281"/>
      <c r="F1364" s="281"/>
      <c r="G1364" s="281"/>
      <c r="J1364" s="72"/>
    </row>
    <row r="1365" spans="1:11" s="1" customFormat="1" ht="15" customHeight="1">
      <c r="A1365" s="11" t="s">
        <v>8</v>
      </c>
      <c r="B1365" s="12"/>
      <c r="C1365" s="202"/>
      <c r="D1365" s="286"/>
      <c r="E1365" s="286"/>
      <c r="F1365" s="286"/>
      <c r="G1365" s="286"/>
      <c r="H1365" s="68"/>
      <c r="I1365" s="68"/>
      <c r="J1365" s="71"/>
    </row>
    <row r="1366" spans="1:11" s="1" customFormat="1" ht="15" customHeight="1">
      <c r="A1366" s="11" t="s">
        <v>9</v>
      </c>
      <c r="B1366" s="286" t="s">
        <v>199</v>
      </c>
      <c r="C1366" s="286"/>
      <c r="D1366" s="286"/>
      <c r="E1366" s="286"/>
      <c r="F1366" s="11"/>
      <c r="G1366" s="16"/>
      <c r="H1366" s="11"/>
      <c r="I1366" s="11"/>
      <c r="J1366" s="80"/>
      <c r="K1366" s="74"/>
    </row>
    <row r="1367" spans="1:11" s="1" customFormat="1" ht="21" customHeight="1">
      <c r="A1367" s="11" t="s">
        <v>11</v>
      </c>
      <c r="B1367" s="219"/>
      <c r="C1367" s="220"/>
      <c r="D1367" s="220"/>
      <c r="E1367" s="220"/>
      <c r="F1367" s="18"/>
      <c r="G1367" s="19"/>
      <c r="H1367" s="69"/>
      <c r="I1367" s="69"/>
      <c r="J1367" s="73"/>
    </row>
    <row r="1368" spans="1:11" s="1" customFormat="1" ht="15" customHeight="1">
      <c r="A1368" s="190" t="s">
        <v>14</v>
      </c>
      <c r="B1368" s="190" t="s">
        <v>16</v>
      </c>
      <c r="C1368" s="203" t="s">
        <v>17</v>
      </c>
      <c r="D1368" s="191" t="s">
        <v>18</v>
      </c>
      <c r="E1368" s="192" t="s">
        <v>19</v>
      </c>
      <c r="F1368" s="192" t="s">
        <v>20</v>
      </c>
      <c r="G1368" s="190" t="s">
        <v>21</v>
      </c>
      <c r="J1368" s="71"/>
    </row>
    <row r="1369" spans="1:11" s="3" customFormat="1" ht="15" customHeight="1">
      <c r="A1369" s="24">
        <v>1</v>
      </c>
      <c r="B1369" s="25" t="s">
        <v>23</v>
      </c>
      <c r="C1369" s="167">
        <v>6</v>
      </c>
      <c r="D1369" s="27">
        <v>79305</v>
      </c>
      <c r="E1369" s="28">
        <f t="shared" ref="E1369:E1386" si="180">D1369*C1369</f>
        <v>475830</v>
      </c>
      <c r="F1369" s="29">
        <v>0</v>
      </c>
      <c r="G1369" s="30">
        <f t="shared" ref="G1369:G1386" si="181">E1369-E1369*F1369</f>
        <v>475830</v>
      </c>
      <c r="H1369" s="31">
        <f>D1369/1.08</f>
        <v>73430.555555555547</v>
      </c>
      <c r="I1369" s="31"/>
      <c r="J1369" s="59">
        <f t="shared" ref="J1369:J1386" si="182">H1369*C1369</f>
        <v>440583.33333333326</v>
      </c>
      <c r="K1369" s="63"/>
    </row>
    <row r="1370" spans="1:11" s="3" customFormat="1" ht="15" customHeight="1">
      <c r="A1370" s="24">
        <v>2</v>
      </c>
      <c r="B1370" s="25" t="s">
        <v>25</v>
      </c>
      <c r="C1370" s="204">
        <v>3</v>
      </c>
      <c r="D1370" s="27">
        <v>128591</v>
      </c>
      <c r="E1370" s="28">
        <f t="shared" si="180"/>
        <v>385773</v>
      </c>
      <c r="F1370" s="29">
        <v>0</v>
      </c>
      <c r="G1370" s="30">
        <f t="shared" si="181"/>
        <v>385773</v>
      </c>
      <c r="H1370" s="31">
        <f t="shared" ref="H1370:H1372" si="183">D1370/1.08</f>
        <v>119065.74074074073</v>
      </c>
      <c r="I1370" s="31"/>
      <c r="J1370" s="59">
        <f t="shared" si="182"/>
        <v>357197.22222222219</v>
      </c>
      <c r="K1370" s="63"/>
    </row>
    <row r="1371" spans="1:11" s="3" customFormat="1" ht="15" customHeight="1">
      <c r="A1371" s="24">
        <v>3</v>
      </c>
      <c r="B1371" s="25" t="s">
        <v>26</v>
      </c>
      <c r="C1371" s="205"/>
      <c r="D1371" s="27">
        <v>60043</v>
      </c>
      <c r="E1371" s="28">
        <f t="shared" si="180"/>
        <v>0</v>
      </c>
      <c r="F1371" s="29">
        <v>0</v>
      </c>
      <c r="G1371" s="30">
        <f t="shared" si="181"/>
        <v>0</v>
      </c>
      <c r="H1371" s="31">
        <f t="shared" si="183"/>
        <v>55595.370370370365</v>
      </c>
      <c r="I1371" s="31"/>
      <c r="J1371" s="59">
        <f t="shared" si="182"/>
        <v>0</v>
      </c>
      <c r="K1371" s="63"/>
    </row>
    <row r="1372" spans="1:11" s="3" customFormat="1" ht="15" customHeight="1">
      <c r="A1372" s="24">
        <v>4</v>
      </c>
      <c r="B1372" s="25" t="s">
        <v>27</v>
      </c>
      <c r="C1372" s="206"/>
      <c r="D1372" s="27">
        <v>115781</v>
      </c>
      <c r="E1372" s="28">
        <f t="shared" si="180"/>
        <v>0</v>
      </c>
      <c r="F1372" s="29">
        <v>0</v>
      </c>
      <c r="G1372" s="30">
        <f t="shared" si="181"/>
        <v>0</v>
      </c>
      <c r="H1372" s="31">
        <f t="shared" si="183"/>
        <v>107204.62962962962</v>
      </c>
      <c r="I1372" s="31"/>
      <c r="J1372" s="59">
        <f t="shared" si="182"/>
        <v>0</v>
      </c>
      <c r="K1372" s="63"/>
    </row>
    <row r="1373" spans="1:11" s="3" customFormat="1" ht="15" customHeight="1">
      <c r="A1373" s="24">
        <v>5</v>
      </c>
      <c r="B1373" s="121" t="s">
        <v>28</v>
      </c>
      <c r="C1373" s="209"/>
      <c r="D1373" s="33">
        <v>119943</v>
      </c>
      <c r="E1373" s="123">
        <f t="shared" si="180"/>
        <v>0</v>
      </c>
      <c r="F1373" s="124">
        <v>0.25</v>
      </c>
      <c r="G1373" s="125">
        <f t="shared" si="181"/>
        <v>0</v>
      </c>
      <c r="H1373" s="128">
        <f>D1373/1.08*0.75</f>
        <v>83293.75</v>
      </c>
      <c r="I1373" s="31"/>
      <c r="J1373" s="59">
        <f t="shared" si="182"/>
        <v>0</v>
      </c>
      <c r="K1373" s="63"/>
    </row>
    <row r="1374" spans="1:11" s="3" customFormat="1" ht="15" customHeight="1">
      <c r="A1374" s="24">
        <v>6</v>
      </c>
      <c r="B1374" s="25" t="s">
        <v>29</v>
      </c>
      <c r="C1374" s="167"/>
      <c r="D1374" s="27">
        <v>94810</v>
      </c>
      <c r="E1374" s="28">
        <f t="shared" si="180"/>
        <v>0</v>
      </c>
      <c r="F1374" s="29">
        <v>0</v>
      </c>
      <c r="G1374" s="30">
        <f t="shared" si="181"/>
        <v>0</v>
      </c>
      <c r="H1374" s="31">
        <f t="shared" ref="H1374:H1385" si="184">D1374/1.08</f>
        <v>87787.037037037036</v>
      </c>
      <c r="I1374" s="31"/>
      <c r="J1374" s="59">
        <f t="shared" si="182"/>
        <v>0</v>
      </c>
      <c r="K1374" s="63"/>
    </row>
    <row r="1375" spans="1:11" s="3" customFormat="1" ht="15" customHeight="1">
      <c r="A1375" s="24">
        <v>7</v>
      </c>
      <c r="B1375" s="25" t="s">
        <v>30</v>
      </c>
      <c r="C1375" s="207"/>
      <c r="D1375" s="27">
        <v>141396</v>
      </c>
      <c r="E1375" s="28">
        <f t="shared" si="180"/>
        <v>0</v>
      </c>
      <c r="F1375" s="29">
        <v>0</v>
      </c>
      <c r="G1375" s="30">
        <f t="shared" si="181"/>
        <v>0</v>
      </c>
      <c r="H1375" s="31">
        <f t="shared" si="184"/>
        <v>130922.22222222222</v>
      </c>
      <c r="I1375" s="31"/>
      <c r="J1375" s="59">
        <f t="shared" si="182"/>
        <v>0</v>
      </c>
      <c r="K1375" s="63"/>
    </row>
    <row r="1376" spans="1:11" s="3" customFormat="1" ht="15" customHeight="1">
      <c r="A1376" s="24">
        <v>8</v>
      </c>
      <c r="B1376" s="25" t="s">
        <v>31</v>
      </c>
      <c r="C1376" s="167"/>
      <c r="D1376" s="27">
        <v>232931</v>
      </c>
      <c r="E1376" s="28">
        <f t="shared" si="180"/>
        <v>0</v>
      </c>
      <c r="F1376" s="29">
        <v>0</v>
      </c>
      <c r="G1376" s="30">
        <f t="shared" si="181"/>
        <v>0</v>
      </c>
      <c r="H1376" s="31">
        <f t="shared" si="184"/>
        <v>215676.85185185182</v>
      </c>
      <c r="I1376" s="31"/>
      <c r="J1376" s="59">
        <f t="shared" si="182"/>
        <v>0</v>
      </c>
      <c r="K1376" s="63"/>
    </row>
    <row r="1377" spans="1:11" s="3" customFormat="1" ht="15" customHeight="1">
      <c r="A1377" s="24">
        <v>9</v>
      </c>
      <c r="B1377" s="36" t="s">
        <v>32</v>
      </c>
      <c r="C1377" s="167"/>
      <c r="D1377" s="27">
        <v>101534</v>
      </c>
      <c r="E1377" s="28">
        <f t="shared" si="180"/>
        <v>0</v>
      </c>
      <c r="F1377" s="29">
        <v>0</v>
      </c>
      <c r="G1377" s="30">
        <f t="shared" si="181"/>
        <v>0</v>
      </c>
      <c r="H1377" s="31">
        <f t="shared" si="184"/>
        <v>94012.962962962964</v>
      </c>
      <c r="I1377" s="31"/>
      <c r="J1377" s="59">
        <f t="shared" si="182"/>
        <v>0</v>
      </c>
      <c r="K1377" s="63"/>
    </row>
    <row r="1378" spans="1:11" s="3" customFormat="1" ht="15" customHeight="1">
      <c r="A1378" s="24">
        <v>10</v>
      </c>
      <c r="B1378" s="36" t="s">
        <v>33</v>
      </c>
      <c r="C1378" s="208"/>
      <c r="D1378" s="33">
        <v>110148</v>
      </c>
      <c r="E1378" s="28">
        <f t="shared" si="180"/>
        <v>0</v>
      </c>
      <c r="F1378" s="29">
        <v>0</v>
      </c>
      <c r="G1378" s="30">
        <f t="shared" si="181"/>
        <v>0</v>
      </c>
      <c r="H1378" s="31">
        <f t="shared" si="184"/>
        <v>101988.88888888888</v>
      </c>
      <c r="I1378" s="31"/>
      <c r="J1378" s="59">
        <f t="shared" si="182"/>
        <v>0</v>
      </c>
      <c r="K1378" s="63"/>
    </row>
    <row r="1379" spans="1:11" s="3" customFormat="1" ht="15" customHeight="1">
      <c r="A1379" s="24">
        <v>11</v>
      </c>
      <c r="B1379" s="121" t="s">
        <v>34</v>
      </c>
      <c r="C1379" s="209"/>
      <c r="D1379" s="27">
        <v>54198</v>
      </c>
      <c r="E1379" s="123">
        <f t="shared" si="180"/>
        <v>0</v>
      </c>
      <c r="F1379" s="29">
        <v>0</v>
      </c>
      <c r="G1379" s="125">
        <f t="shared" si="181"/>
        <v>0</v>
      </c>
      <c r="H1379" s="31">
        <f t="shared" si="184"/>
        <v>50183.333333333328</v>
      </c>
      <c r="I1379" s="128"/>
      <c r="J1379" s="59">
        <f t="shared" si="182"/>
        <v>0</v>
      </c>
      <c r="K1379" s="63"/>
    </row>
    <row r="1380" spans="1:11" s="3" customFormat="1" ht="15" customHeight="1">
      <c r="A1380" s="24">
        <v>12</v>
      </c>
      <c r="B1380" s="25" t="s">
        <v>35</v>
      </c>
      <c r="C1380" s="208"/>
      <c r="D1380" s="27">
        <v>49680</v>
      </c>
      <c r="E1380" s="28">
        <f t="shared" si="180"/>
        <v>0</v>
      </c>
      <c r="F1380" s="29">
        <v>0</v>
      </c>
      <c r="G1380" s="30">
        <f t="shared" si="181"/>
        <v>0</v>
      </c>
      <c r="H1380" s="31">
        <f t="shared" si="184"/>
        <v>46000</v>
      </c>
      <c r="I1380" s="31"/>
      <c r="J1380" s="59">
        <f t="shared" si="182"/>
        <v>0</v>
      </c>
      <c r="K1380" s="63"/>
    </row>
    <row r="1381" spans="1:11" s="3" customFormat="1" ht="15" customHeight="1">
      <c r="A1381" s="24">
        <v>13</v>
      </c>
      <c r="B1381" s="25" t="s">
        <v>36</v>
      </c>
      <c r="C1381" s="208"/>
      <c r="D1381" s="38">
        <v>64152</v>
      </c>
      <c r="E1381" s="28">
        <f t="shared" si="180"/>
        <v>0</v>
      </c>
      <c r="F1381" s="29">
        <v>0</v>
      </c>
      <c r="G1381" s="30">
        <f t="shared" si="181"/>
        <v>0</v>
      </c>
      <c r="H1381" s="31">
        <f t="shared" si="184"/>
        <v>59399.999999999993</v>
      </c>
      <c r="I1381" s="31"/>
      <c r="J1381" s="59">
        <f t="shared" si="182"/>
        <v>0</v>
      </c>
      <c r="K1381" s="63"/>
    </row>
    <row r="1382" spans="1:11" s="3" customFormat="1" ht="15" customHeight="1">
      <c r="A1382" s="24">
        <v>14</v>
      </c>
      <c r="B1382" s="121" t="s">
        <v>37</v>
      </c>
      <c r="C1382" s="209"/>
      <c r="D1382" s="38">
        <v>65934</v>
      </c>
      <c r="E1382" s="123">
        <f t="shared" si="180"/>
        <v>0</v>
      </c>
      <c r="F1382" s="124">
        <v>0</v>
      </c>
      <c r="G1382" s="125">
        <f t="shared" si="181"/>
        <v>0</v>
      </c>
      <c r="H1382" s="31">
        <f t="shared" si="184"/>
        <v>61049.999999999993</v>
      </c>
      <c r="I1382" s="128"/>
      <c r="J1382" s="59">
        <f t="shared" si="182"/>
        <v>0</v>
      </c>
      <c r="K1382" s="63"/>
    </row>
    <row r="1383" spans="1:11" s="3" customFormat="1" ht="15" customHeight="1">
      <c r="A1383" s="24">
        <v>15</v>
      </c>
      <c r="B1383" s="25" t="s">
        <v>38</v>
      </c>
      <c r="C1383" s="208"/>
      <c r="D1383" s="38">
        <v>76626</v>
      </c>
      <c r="E1383" s="28">
        <f t="shared" si="180"/>
        <v>0</v>
      </c>
      <c r="F1383" s="29">
        <v>0</v>
      </c>
      <c r="G1383" s="30">
        <f t="shared" si="181"/>
        <v>0</v>
      </c>
      <c r="H1383" s="31">
        <f t="shared" si="184"/>
        <v>70950</v>
      </c>
      <c r="I1383" s="31"/>
      <c r="J1383" s="59">
        <f t="shared" si="182"/>
        <v>0</v>
      </c>
      <c r="K1383" s="63"/>
    </row>
    <row r="1384" spans="1:11" s="3" customFormat="1" ht="15" customHeight="1">
      <c r="A1384" s="24">
        <v>16</v>
      </c>
      <c r="B1384" s="25" t="s">
        <v>39</v>
      </c>
      <c r="C1384" s="208"/>
      <c r="D1384" s="38">
        <v>80190</v>
      </c>
      <c r="E1384" s="28">
        <f t="shared" si="180"/>
        <v>0</v>
      </c>
      <c r="F1384" s="29">
        <v>0</v>
      </c>
      <c r="G1384" s="30">
        <f t="shared" si="181"/>
        <v>0</v>
      </c>
      <c r="H1384" s="31">
        <f t="shared" si="184"/>
        <v>74250</v>
      </c>
      <c r="I1384" s="31"/>
      <c r="J1384" s="59">
        <f t="shared" si="182"/>
        <v>0</v>
      </c>
      <c r="K1384" s="63"/>
    </row>
    <row r="1385" spans="1:11" s="3" customFormat="1" ht="15" customHeight="1">
      <c r="A1385" s="24">
        <v>17</v>
      </c>
      <c r="B1385" s="25" t="s">
        <v>40</v>
      </c>
      <c r="C1385" s="208"/>
      <c r="D1385" s="38">
        <v>113832</v>
      </c>
      <c r="E1385" s="28">
        <f t="shared" si="180"/>
        <v>0</v>
      </c>
      <c r="F1385" s="29">
        <v>0</v>
      </c>
      <c r="G1385" s="30">
        <f t="shared" si="181"/>
        <v>0</v>
      </c>
      <c r="H1385" s="31">
        <f t="shared" si="184"/>
        <v>105400</v>
      </c>
      <c r="I1385" s="31"/>
      <c r="J1385" s="59">
        <f t="shared" si="182"/>
        <v>0</v>
      </c>
      <c r="K1385" s="63"/>
    </row>
    <row r="1386" spans="1:11" s="3" customFormat="1" ht="15" customHeight="1">
      <c r="A1386" s="24">
        <v>18</v>
      </c>
      <c r="B1386" s="121" t="s">
        <v>41</v>
      </c>
      <c r="C1386" s="209"/>
      <c r="D1386" s="39">
        <v>98010</v>
      </c>
      <c r="E1386" s="123">
        <f t="shared" si="180"/>
        <v>0</v>
      </c>
      <c r="F1386" s="124">
        <v>0.23</v>
      </c>
      <c r="G1386" s="125">
        <f t="shared" si="181"/>
        <v>0</v>
      </c>
      <c r="H1386" s="128">
        <f>D1386/1.08*0.77</f>
        <v>69877.5</v>
      </c>
      <c r="I1386" s="128"/>
      <c r="J1386" s="59">
        <f t="shared" si="182"/>
        <v>0</v>
      </c>
      <c r="K1386" s="63"/>
    </row>
    <row r="1387" spans="1:11" s="4" customFormat="1" ht="15" customHeight="1">
      <c r="A1387" s="40"/>
      <c r="B1387" s="41" t="s">
        <v>42</v>
      </c>
      <c r="C1387" s="210">
        <f>SUM(C1369:C1386)</f>
        <v>9</v>
      </c>
      <c r="D1387" s="39">
        <v>205306</v>
      </c>
      <c r="E1387" s="43">
        <f>SUM(E1369:E1386)</f>
        <v>861603</v>
      </c>
      <c r="F1387" s="43"/>
      <c r="G1387" s="44">
        <f>SUM(G1369:G1386)</f>
        <v>861603</v>
      </c>
      <c r="H1387" s="45"/>
      <c r="I1387" s="45"/>
      <c r="J1387" s="64">
        <f>SUM(J1369:J1386)</f>
        <v>797780.5555555555</v>
      </c>
    </row>
    <row r="1388" spans="1:11" s="5" customFormat="1" ht="30" customHeight="1">
      <c r="A1388" s="46"/>
      <c r="B1388" s="47"/>
      <c r="C1388" s="211"/>
      <c r="D1388" s="39">
        <v>335661</v>
      </c>
      <c r="E1388" s="49"/>
      <c r="F1388" s="49"/>
      <c r="G1388" s="50"/>
      <c r="J1388" s="75">
        <f>J1387*0.08</f>
        <v>63822.444444444445</v>
      </c>
    </row>
    <row r="1389" spans="1:11" s="6" customFormat="1" ht="15" customHeight="1">
      <c r="A1389" s="283" t="s">
        <v>43</v>
      </c>
      <c r="B1389" s="283"/>
      <c r="C1389" s="284" t="s">
        <v>44</v>
      </c>
      <c r="D1389" s="284"/>
      <c r="E1389" s="54"/>
      <c r="F1389" s="54"/>
      <c r="G1389" s="55" t="s">
        <v>45</v>
      </c>
      <c r="J1389" s="76">
        <f>SUM(J1387:J1388)</f>
        <v>861603</v>
      </c>
    </row>
    <row r="1391" spans="1:11">
      <c r="B1391" s="131" t="s">
        <v>165</v>
      </c>
      <c r="C1391" s="131" t="s">
        <v>166</v>
      </c>
      <c r="D1391" s="131"/>
      <c r="E1391" s="131" t="s">
        <v>167</v>
      </c>
    </row>
    <row r="1392" spans="1:11" ht="18.75">
      <c r="B1392" s="212" t="s">
        <v>168</v>
      </c>
      <c r="C1392" s="213" t="s">
        <v>166</v>
      </c>
      <c r="D1392" s="214"/>
      <c r="E1392" s="214"/>
    </row>
    <row r="1397" spans="1:11" s="1" customFormat="1" ht="15" customHeight="1">
      <c r="A1397" s="279" t="s">
        <v>0</v>
      </c>
      <c r="B1397" s="279"/>
      <c r="C1397" s="279"/>
      <c r="D1397" s="279"/>
      <c r="E1397" s="279"/>
      <c r="F1397" s="279"/>
      <c r="G1397" s="279"/>
      <c r="J1397" s="71"/>
    </row>
    <row r="1398" spans="1:11" s="1" customFormat="1" ht="15" customHeight="1">
      <c r="A1398" s="279" t="s">
        <v>1</v>
      </c>
      <c r="B1398" s="279"/>
      <c r="C1398" s="279"/>
      <c r="D1398" s="279"/>
      <c r="E1398" s="279"/>
      <c r="F1398" s="279"/>
      <c r="G1398" s="279"/>
      <c r="J1398" s="71"/>
    </row>
    <row r="1399" spans="1:11" s="1" customFormat="1" ht="15" customHeight="1">
      <c r="A1399" s="279" t="s">
        <v>2</v>
      </c>
      <c r="B1399" s="279"/>
      <c r="C1399" s="279"/>
      <c r="D1399" s="279"/>
      <c r="E1399" s="279"/>
      <c r="F1399" s="279"/>
      <c r="G1399" s="279"/>
      <c r="J1399" s="71"/>
    </row>
    <row r="1400" spans="1:11" s="1" customFormat="1" ht="15" customHeight="1">
      <c r="A1400" s="279" t="s">
        <v>4</v>
      </c>
      <c r="B1400" s="279"/>
      <c r="C1400" s="279"/>
      <c r="D1400" s="279"/>
      <c r="E1400" s="279"/>
      <c r="F1400" s="279"/>
      <c r="G1400" s="279"/>
      <c r="J1400" s="71"/>
    </row>
    <row r="1401" spans="1:11" s="1" customFormat="1" ht="15" customHeight="1">
      <c r="A1401" s="280" t="s">
        <v>6</v>
      </c>
      <c r="B1401" s="280"/>
      <c r="C1401" s="280"/>
      <c r="D1401" s="280"/>
      <c r="E1401" s="280"/>
      <c r="F1401" s="280"/>
      <c r="G1401" s="280"/>
      <c r="J1401" s="71"/>
    </row>
    <row r="1402" spans="1:11" s="2" customFormat="1" ht="15" customHeight="1">
      <c r="A1402" s="9"/>
      <c r="B1402" s="9"/>
      <c r="C1402" s="281" t="s">
        <v>205</v>
      </c>
      <c r="D1402" s="281"/>
      <c r="E1402" s="281"/>
      <c r="F1402" s="281"/>
      <c r="G1402" s="281"/>
      <c r="J1402" s="72"/>
    </row>
    <row r="1403" spans="1:11" s="1" customFormat="1" ht="15" customHeight="1">
      <c r="A1403" s="11" t="s">
        <v>8</v>
      </c>
      <c r="B1403" s="12"/>
      <c r="C1403" s="202"/>
      <c r="D1403" s="286"/>
      <c r="E1403" s="286"/>
      <c r="F1403" s="286"/>
      <c r="G1403" s="286"/>
      <c r="H1403" s="68"/>
      <c r="I1403" s="68"/>
      <c r="J1403" s="71"/>
    </row>
    <row r="1404" spans="1:11" s="1" customFormat="1" ht="15" customHeight="1">
      <c r="A1404" s="11" t="s">
        <v>9</v>
      </c>
      <c r="B1404" s="286" t="s">
        <v>209</v>
      </c>
      <c r="C1404" s="286"/>
      <c r="D1404" s="286"/>
      <c r="E1404" s="286"/>
      <c r="F1404" s="11"/>
      <c r="G1404" s="16"/>
      <c r="H1404" s="11"/>
      <c r="I1404" s="11"/>
      <c r="J1404" s="80"/>
      <c r="K1404" s="74"/>
    </row>
    <row r="1405" spans="1:11" s="1" customFormat="1" ht="21" customHeight="1">
      <c r="A1405" s="11" t="s">
        <v>11</v>
      </c>
      <c r="B1405" s="219"/>
      <c r="C1405" s="220"/>
      <c r="D1405" s="220"/>
      <c r="E1405" s="220"/>
      <c r="F1405" s="18"/>
      <c r="G1405" s="19"/>
      <c r="H1405" s="69"/>
      <c r="I1405" s="69"/>
      <c r="J1405" s="73"/>
    </row>
    <row r="1406" spans="1:11" s="1" customFormat="1" ht="15" customHeight="1">
      <c r="A1406" s="190" t="s">
        <v>14</v>
      </c>
      <c r="B1406" s="190" t="s">
        <v>16</v>
      </c>
      <c r="C1406" s="203" t="s">
        <v>17</v>
      </c>
      <c r="D1406" s="191" t="s">
        <v>18</v>
      </c>
      <c r="E1406" s="192" t="s">
        <v>19</v>
      </c>
      <c r="F1406" s="192" t="s">
        <v>20</v>
      </c>
      <c r="G1406" s="190" t="s">
        <v>21</v>
      </c>
      <c r="J1406" s="71"/>
    </row>
    <row r="1407" spans="1:11" s="3" customFormat="1" ht="15" customHeight="1">
      <c r="A1407" s="24">
        <v>1</v>
      </c>
      <c r="B1407" s="25" t="s">
        <v>23</v>
      </c>
      <c r="C1407" s="167">
        <v>10</v>
      </c>
      <c r="D1407" s="27">
        <v>79305</v>
      </c>
      <c r="E1407" s="28">
        <f t="shared" ref="E1407:E1424" si="185">D1407*C1407</f>
        <v>793050</v>
      </c>
      <c r="F1407" s="29">
        <v>0</v>
      </c>
      <c r="G1407" s="30">
        <f t="shared" ref="G1407:G1424" si="186">E1407-E1407*F1407</f>
        <v>793050</v>
      </c>
      <c r="H1407" s="31">
        <f>D1407/1.08</f>
        <v>73430.555555555547</v>
      </c>
      <c r="I1407" s="31"/>
      <c r="J1407" s="59">
        <f t="shared" ref="J1407:J1424" si="187">H1407*C1407</f>
        <v>734305.5555555555</v>
      </c>
      <c r="K1407" s="63"/>
    </row>
    <row r="1408" spans="1:11" s="3" customFormat="1" ht="15" customHeight="1">
      <c r="A1408" s="24">
        <v>2</v>
      </c>
      <c r="B1408" s="25" t="s">
        <v>25</v>
      </c>
      <c r="C1408" s="204">
        <v>4</v>
      </c>
      <c r="D1408" s="27">
        <v>128591</v>
      </c>
      <c r="E1408" s="28">
        <f t="shared" si="185"/>
        <v>514364</v>
      </c>
      <c r="F1408" s="29">
        <v>0</v>
      </c>
      <c r="G1408" s="30">
        <f t="shared" si="186"/>
        <v>514364</v>
      </c>
      <c r="H1408" s="31">
        <f t="shared" ref="H1408:H1410" si="188">D1408/1.08</f>
        <v>119065.74074074073</v>
      </c>
      <c r="I1408" s="31"/>
      <c r="J1408" s="59">
        <f t="shared" si="187"/>
        <v>476262.96296296292</v>
      </c>
      <c r="K1408" s="63"/>
    </row>
    <row r="1409" spans="1:11" s="3" customFormat="1" ht="15" customHeight="1">
      <c r="A1409" s="24">
        <v>3</v>
      </c>
      <c r="B1409" s="25" t="s">
        <v>26</v>
      </c>
      <c r="C1409" s="205"/>
      <c r="D1409" s="27">
        <v>60043</v>
      </c>
      <c r="E1409" s="28">
        <f t="shared" si="185"/>
        <v>0</v>
      </c>
      <c r="F1409" s="29">
        <v>0</v>
      </c>
      <c r="G1409" s="30">
        <f t="shared" si="186"/>
        <v>0</v>
      </c>
      <c r="H1409" s="31">
        <f t="shared" si="188"/>
        <v>55595.370370370365</v>
      </c>
      <c r="I1409" s="31"/>
      <c r="J1409" s="59">
        <f t="shared" si="187"/>
        <v>0</v>
      </c>
      <c r="K1409" s="63"/>
    </row>
    <row r="1410" spans="1:11" s="3" customFormat="1" ht="15" customHeight="1">
      <c r="A1410" s="24">
        <v>4</v>
      </c>
      <c r="B1410" s="25" t="s">
        <v>27</v>
      </c>
      <c r="C1410" s="206"/>
      <c r="D1410" s="27">
        <v>115781</v>
      </c>
      <c r="E1410" s="28">
        <f t="shared" si="185"/>
        <v>0</v>
      </c>
      <c r="F1410" s="29">
        <v>0</v>
      </c>
      <c r="G1410" s="30">
        <f t="shared" si="186"/>
        <v>0</v>
      </c>
      <c r="H1410" s="31">
        <f t="shared" si="188"/>
        <v>107204.62962962962</v>
      </c>
      <c r="I1410" s="31"/>
      <c r="J1410" s="59">
        <f t="shared" si="187"/>
        <v>0</v>
      </c>
      <c r="K1410" s="63"/>
    </row>
    <row r="1411" spans="1:11" s="3" customFormat="1" ht="15" customHeight="1">
      <c r="A1411" s="24">
        <v>5</v>
      </c>
      <c r="B1411" s="121" t="s">
        <v>28</v>
      </c>
      <c r="C1411" s="209"/>
      <c r="D1411" s="33">
        <v>119943</v>
      </c>
      <c r="E1411" s="123">
        <f t="shared" si="185"/>
        <v>0</v>
      </c>
      <c r="F1411" s="124">
        <v>0.25</v>
      </c>
      <c r="G1411" s="125">
        <f t="shared" si="186"/>
        <v>0</v>
      </c>
      <c r="H1411" s="128">
        <f>D1411/1.08*0.75</f>
        <v>83293.75</v>
      </c>
      <c r="I1411" s="31"/>
      <c r="J1411" s="59">
        <f t="shared" si="187"/>
        <v>0</v>
      </c>
      <c r="K1411" s="63"/>
    </row>
    <row r="1412" spans="1:11" s="3" customFormat="1" ht="15" customHeight="1">
      <c r="A1412" s="24">
        <v>6</v>
      </c>
      <c r="B1412" s="25" t="s">
        <v>29</v>
      </c>
      <c r="C1412" s="167"/>
      <c r="D1412" s="27">
        <v>94810</v>
      </c>
      <c r="E1412" s="28">
        <f t="shared" si="185"/>
        <v>0</v>
      </c>
      <c r="F1412" s="29">
        <v>0</v>
      </c>
      <c r="G1412" s="30">
        <f t="shared" si="186"/>
        <v>0</v>
      </c>
      <c r="H1412" s="31">
        <f t="shared" ref="H1412:H1423" si="189">D1412/1.08</f>
        <v>87787.037037037036</v>
      </c>
      <c r="I1412" s="31"/>
      <c r="J1412" s="59">
        <f t="shared" si="187"/>
        <v>0</v>
      </c>
      <c r="K1412" s="63"/>
    </row>
    <row r="1413" spans="1:11" s="3" customFormat="1" ht="15" customHeight="1">
      <c r="A1413" s="24">
        <v>7</v>
      </c>
      <c r="B1413" s="25" t="s">
        <v>30</v>
      </c>
      <c r="C1413" s="207"/>
      <c r="D1413" s="27">
        <v>141396</v>
      </c>
      <c r="E1413" s="28">
        <f t="shared" si="185"/>
        <v>0</v>
      </c>
      <c r="F1413" s="29">
        <v>0</v>
      </c>
      <c r="G1413" s="30">
        <f t="shared" si="186"/>
        <v>0</v>
      </c>
      <c r="H1413" s="31">
        <f t="shared" si="189"/>
        <v>130922.22222222222</v>
      </c>
      <c r="I1413" s="31"/>
      <c r="J1413" s="59">
        <f t="shared" si="187"/>
        <v>0</v>
      </c>
      <c r="K1413" s="63"/>
    </row>
    <row r="1414" spans="1:11" s="3" customFormat="1" ht="15" customHeight="1">
      <c r="A1414" s="24">
        <v>8</v>
      </c>
      <c r="B1414" s="25" t="s">
        <v>31</v>
      </c>
      <c r="C1414" s="167"/>
      <c r="D1414" s="27">
        <v>232931</v>
      </c>
      <c r="E1414" s="28">
        <f t="shared" si="185"/>
        <v>0</v>
      </c>
      <c r="F1414" s="29">
        <v>0</v>
      </c>
      <c r="G1414" s="30">
        <f t="shared" si="186"/>
        <v>0</v>
      </c>
      <c r="H1414" s="31">
        <f t="shared" si="189"/>
        <v>215676.85185185182</v>
      </c>
      <c r="I1414" s="31"/>
      <c r="J1414" s="59">
        <f t="shared" si="187"/>
        <v>0</v>
      </c>
      <c r="K1414" s="63"/>
    </row>
    <row r="1415" spans="1:11" s="3" customFormat="1" ht="15" customHeight="1">
      <c r="A1415" s="24">
        <v>9</v>
      </c>
      <c r="B1415" s="36" t="s">
        <v>32</v>
      </c>
      <c r="C1415" s="167"/>
      <c r="D1415" s="27">
        <v>101534</v>
      </c>
      <c r="E1415" s="28">
        <f t="shared" si="185"/>
        <v>0</v>
      </c>
      <c r="F1415" s="29">
        <v>0</v>
      </c>
      <c r="G1415" s="30">
        <f t="shared" si="186"/>
        <v>0</v>
      </c>
      <c r="H1415" s="31">
        <f t="shared" si="189"/>
        <v>94012.962962962964</v>
      </c>
      <c r="I1415" s="31"/>
      <c r="J1415" s="59">
        <f t="shared" si="187"/>
        <v>0</v>
      </c>
      <c r="K1415" s="63"/>
    </row>
    <row r="1416" spans="1:11" s="3" customFormat="1" ht="15" customHeight="1">
      <c r="A1416" s="24">
        <v>10</v>
      </c>
      <c r="B1416" s="36" t="s">
        <v>33</v>
      </c>
      <c r="C1416" s="208"/>
      <c r="D1416" s="33">
        <v>110148</v>
      </c>
      <c r="E1416" s="28">
        <f t="shared" si="185"/>
        <v>0</v>
      </c>
      <c r="F1416" s="29">
        <v>0</v>
      </c>
      <c r="G1416" s="30">
        <f t="shared" si="186"/>
        <v>0</v>
      </c>
      <c r="H1416" s="31">
        <f t="shared" si="189"/>
        <v>101988.88888888888</v>
      </c>
      <c r="I1416" s="31"/>
      <c r="J1416" s="59">
        <f t="shared" si="187"/>
        <v>0</v>
      </c>
      <c r="K1416" s="63"/>
    </row>
    <row r="1417" spans="1:11" s="3" customFormat="1" ht="15" customHeight="1">
      <c r="A1417" s="24">
        <v>11</v>
      </c>
      <c r="B1417" s="121" t="s">
        <v>34</v>
      </c>
      <c r="C1417" s="209">
        <v>5</v>
      </c>
      <c r="D1417" s="27">
        <v>54198</v>
      </c>
      <c r="E1417" s="123">
        <f t="shared" si="185"/>
        <v>270990</v>
      </c>
      <c r="F1417" s="29">
        <v>0</v>
      </c>
      <c r="G1417" s="125">
        <f t="shared" si="186"/>
        <v>270990</v>
      </c>
      <c r="H1417" s="31">
        <f t="shared" si="189"/>
        <v>50183.333333333328</v>
      </c>
      <c r="I1417" s="128"/>
      <c r="J1417" s="59">
        <f t="shared" si="187"/>
        <v>250916.66666666663</v>
      </c>
      <c r="K1417" s="63"/>
    </row>
    <row r="1418" spans="1:11" s="3" customFormat="1" ht="15" customHeight="1">
      <c r="A1418" s="24">
        <v>12</v>
      </c>
      <c r="B1418" s="25" t="s">
        <v>35</v>
      </c>
      <c r="C1418" s="208"/>
      <c r="D1418" s="27">
        <v>49680</v>
      </c>
      <c r="E1418" s="28">
        <f t="shared" si="185"/>
        <v>0</v>
      </c>
      <c r="F1418" s="29">
        <v>0</v>
      </c>
      <c r="G1418" s="30">
        <f t="shared" si="186"/>
        <v>0</v>
      </c>
      <c r="H1418" s="31">
        <f t="shared" si="189"/>
        <v>46000</v>
      </c>
      <c r="I1418" s="31"/>
      <c r="J1418" s="59">
        <f t="shared" si="187"/>
        <v>0</v>
      </c>
      <c r="K1418" s="63"/>
    </row>
    <row r="1419" spans="1:11" s="3" customFormat="1" ht="15" customHeight="1">
      <c r="A1419" s="24">
        <v>13</v>
      </c>
      <c r="B1419" s="25" t="s">
        <v>36</v>
      </c>
      <c r="C1419" s="208"/>
      <c r="D1419" s="38">
        <v>64152</v>
      </c>
      <c r="E1419" s="28">
        <f t="shared" si="185"/>
        <v>0</v>
      </c>
      <c r="F1419" s="29">
        <v>0</v>
      </c>
      <c r="G1419" s="30">
        <f t="shared" si="186"/>
        <v>0</v>
      </c>
      <c r="H1419" s="31">
        <f t="shared" si="189"/>
        <v>59399.999999999993</v>
      </c>
      <c r="I1419" s="31"/>
      <c r="J1419" s="59">
        <f t="shared" si="187"/>
        <v>0</v>
      </c>
      <c r="K1419" s="63"/>
    </row>
    <row r="1420" spans="1:11" s="3" customFormat="1" ht="15" customHeight="1">
      <c r="A1420" s="24">
        <v>14</v>
      </c>
      <c r="B1420" s="121" t="s">
        <v>37</v>
      </c>
      <c r="C1420" s="209"/>
      <c r="D1420" s="38">
        <v>65934</v>
      </c>
      <c r="E1420" s="123">
        <f t="shared" si="185"/>
        <v>0</v>
      </c>
      <c r="F1420" s="124">
        <v>0</v>
      </c>
      <c r="G1420" s="125">
        <f t="shared" si="186"/>
        <v>0</v>
      </c>
      <c r="H1420" s="31">
        <f t="shared" si="189"/>
        <v>61049.999999999993</v>
      </c>
      <c r="I1420" s="128"/>
      <c r="J1420" s="59">
        <f t="shared" si="187"/>
        <v>0</v>
      </c>
      <c r="K1420" s="63"/>
    </row>
    <row r="1421" spans="1:11" s="3" customFormat="1" ht="15" customHeight="1">
      <c r="A1421" s="24">
        <v>15</v>
      </c>
      <c r="B1421" s="25" t="s">
        <v>38</v>
      </c>
      <c r="C1421" s="208"/>
      <c r="D1421" s="38">
        <v>76626</v>
      </c>
      <c r="E1421" s="28">
        <f t="shared" si="185"/>
        <v>0</v>
      </c>
      <c r="F1421" s="29">
        <v>0</v>
      </c>
      <c r="G1421" s="30">
        <f t="shared" si="186"/>
        <v>0</v>
      </c>
      <c r="H1421" s="31">
        <f t="shared" si="189"/>
        <v>70950</v>
      </c>
      <c r="I1421" s="31"/>
      <c r="J1421" s="59">
        <f t="shared" si="187"/>
        <v>0</v>
      </c>
      <c r="K1421" s="63"/>
    </row>
    <row r="1422" spans="1:11" s="3" customFormat="1" ht="15" customHeight="1">
      <c r="A1422" s="24">
        <v>16</v>
      </c>
      <c r="B1422" s="25" t="s">
        <v>39</v>
      </c>
      <c r="C1422" s="208"/>
      <c r="D1422" s="38">
        <v>80190</v>
      </c>
      <c r="E1422" s="28">
        <f t="shared" si="185"/>
        <v>0</v>
      </c>
      <c r="F1422" s="29">
        <v>0</v>
      </c>
      <c r="G1422" s="30">
        <f t="shared" si="186"/>
        <v>0</v>
      </c>
      <c r="H1422" s="31">
        <f t="shared" si="189"/>
        <v>74250</v>
      </c>
      <c r="I1422" s="31"/>
      <c r="J1422" s="59">
        <f t="shared" si="187"/>
        <v>0</v>
      </c>
      <c r="K1422" s="63"/>
    </row>
    <row r="1423" spans="1:11" s="3" customFormat="1" ht="15" customHeight="1">
      <c r="A1423" s="24">
        <v>17</v>
      </c>
      <c r="B1423" s="25" t="s">
        <v>40</v>
      </c>
      <c r="C1423" s="208"/>
      <c r="D1423" s="38">
        <v>113832</v>
      </c>
      <c r="E1423" s="28">
        <f t="shared" si="185"/>
        <v>0</v>
      </c>
      <c r="F1423" s="29">
        <v>0</v>
      </c>
      <c r="G1423" s="30">
        <f t="shared" si="186"/>
        <v>0</v>
      </c>
      <c r="H1423" s="31">
        <f t="shared" si="189"/>
        <v>105400</v>
      </c>
      <c r="I1423" s="31"/>
      <c r="J1423" s="59">
        <f t="shared" si="187"/>
        <v>0</v>
      </c>
      <c r="K1423" s="63"/>
    </row>
    <row r="1424" spans="1:11" s="3" customFormat="1" ht="15" customHeight="1">
      <c r="A1424" s="24">
        <v>18</v>
      </c>
      <c r="B1424" s="121" t="s">
        <v>41</v>
      </c>
      <c r="C1424" s="209"/>
      <c r="D1424" s="39">
        <v>98010</v>
      </c>
      <c r="E1424" s="123">
        <f t="shared" si="185"/>
        <v>0</v>
      </c>
      <c r="F1424" s="124">
        <v>0.23</v>
      </c>
      <c r="G1424" s="125">
        <f t="shared" si="186"/>
        <v>0</v>
      </c>
      <c r="H1424" s="128">
        <f>D1424/1.08*0.77</f>
        <v>69877.5</v>
      </c>
      <c r="I1424" s="128"/>
      <c r="J1424" s="59">
        <f t="shared" si="187"/>
        <v>0</v>
      </c>
      <c r="K1424" s="63"/>
    </row>
    <row r="1425" spans="1:10" s="4" customFormat="1" ht="15" customHeight="1">
      <c r="A1425" s="40"/>
      <c r="B1425" s="41" t="s">
        <v>42</v>
      </c>
      <c r="C1425" s="210">
        <f>SUM(C1407:C1424)</f>
        <v>19</v>
      </c>
      <c r="D1425" s="39">
        <v>205306</v>
      </c>
      <c r="E1425" s="43">
        <f>SUM(E1407:E1424)</f>
        <v>1578404</v>
      </c>
      <c r="F1425" s="43"/>
      <c r="G1425" s="44">
        <f>SUM(G1407:G1424)</f>
        <v>1578404</v>
      </c>
      <c r="H1425" s="45"/>
      <c r="I1425" s="45"/>
      <c r="J1425" s="64">
        <f>SUM(J1407:J1424)</f>
        <v>1461485.1851851852</v>
      </c>
    </row>
    <row r="1426" spans="1:10" s="5" customFormat="1" ht="30" customHeight="1">
      <c r="A1426" s="46"/>
      <c r="B1426" s="47"/>
      <c r="C1426" s="211"/>
      <c r="D1426" s="39">
        <v>335661</v>
      </c>
      <c r="E1426" s="49"/>
      <c r="F1426" s="49"/>
      <c r="G1426" s="50"/>
      <c r="J1426" s="75">
        <f>J1425*0.08</f>
        <v>116918.81481481482</v>
      </c>
    </row>
    <row r="1427" spans="1:10" s="6" customFormat="1" ht="15" customHeight="1">
      <c r="A1427" s="283" t="s">
        <v>43</v>
      </c>
      <c r="B1427" s="283"/>
      <c r="C1427" s="284" t="s">
        <v>44</v>
      </c>
      <c r="D1427" s="284"/>
      <c r="E1427" s="54"/>
      <c r="F1427" s="54"/>
      <c r="G1427" s="55" t="s">
        <v>45</v>
      </c>
      <c r="J1427" s="76">
        <f>SUM(J1425:J1426)</f>
        <v>1578404</v>
      </c>
    </row>
    <row r="1429" spans="1:10">
      <c r="B1429" s="131" t="s">
        <v>165</v>
      </c>
      <c r="C1429" s="131" t="s">
        <v>166</v>
      </c>
      <c r="D1429" s="131"/>
      <c r="E1429" s="131" t="s">
        <v>167</v>
      </c>
    </row>
    <row r="1430" spans="1:10" ht="18.75">
      <c r="B1430" s="212" t="s">
        <v>168</v>
      </c>
      <c r="C1430" s="213" t="s">
        <v>166</v>
      </c>
      <c r="D1430" s="214"/>
      <c r="E1430" s="214"/>
    </row>
    <row r="1435" spans="1:10" s="1" customFormat="1" ht="15" customHeight="1">
      <c r="A1435" s="279" t="s">
        <v>0</v>
      </c>
      <c r="B1435" s="279"/>
      <c r="C1435" s="279"/>
      <c r="D1435" s="279"/>
      <c r="E1435" s="279"/>
      <c r="F1435" s="279"/>
      <c r="G1435" s="279"/>
      <c r="J1435" s="71"/>
    </row>
    <row r="1436" spans="1:10" s="1" customFormat="1" ht="15" customHeight="1">
      <c r="A1436" s="279" t="s">
        <v>1</v>
      </c>
      <c r="B1436" s="279"/>
      <c r="C1436" s="279"/>
      <c r="D1436" s="279"/>
      <c r="E1436" s="279"/>
      <c r="F1436" s="279"/>
      <c r="G1436" s="279"/>
      <c r="J1436" s="71"/>
    </row>
    <row r="1437" spans="1:10" s="1" customFormat="1" ht="15" customHeight="1">
      <c r="A1437" s="279" t="s">
        <v>2</v>
      </c>
      <c r="B1437" s="279"/>
      <c r="C1437" s="279"/>
      <c r="D1437" s="279"/>
      <c r="E1437" s="279"/>
      <c r="F1437" s="279"/>
      <c r="G1437" s="279"/>
      <c r="J1437" s="71"/>
    </row>
    <row r="1438" spans="1:10" s="1" customFormat="1" ht="15" customHeight="1">
      <c r="A1438" s="279" t="s">
        <v>4</v>
      </c>
      <c r="B1438" s="279"/>
      <c r="C1438" s="279"/>
      <c r="D1438" s="279"/>
      <c r="E1438" s="279"/>
      <c r="F1438" s="279"/>
      <c r="G1438" s="279"/>
      <c r="J1438" s="71"/>
    </row>
    <row r="1439" spans="1:10" s="1" customFormat="1" ht="15" customHeight="1">
      <c r="A1439" s="280" t="s">
        <v>6</v>
      </c>
      <c r="B1439" s="280"/>
      <c r="C1439" s="280"/>
      <c r="D1439" s="280"/>
      <c r="E1439" s="280"/>
      <c r="F1439" s="280"/>
      <c r="G1439" s="280"/>
      <c r="J1439" s="71"/>
    </row>
    <row r="1440" spans="1:10" s="2" customFormat="1" ht="15" customHeight="1">
      <c r="A1440" s="9"/>
      <c r="B1440" s="9"/>
      <c r="C1440" s="281" t="s">
        <v>205</v>
      </c>
      <c r="D1440" s="281"/>
      <c r="E1440" s="281"/>
      <c r="F1440" s="281"/>
      <c r="G1440" s="281"/>
      <c r="J1440" s="72"/>
    </row>
    <row r="1441" spans="1:11" s="1" customFormat="1" ht="15" customHeight="1">
      <c r="A1441" s="11" t="s">
        <v>8</v>
      </c>
      <c r="B1441" s="12"/>
      <c r="C1441" s="202"/>
      <c r="D1441" s="286"/>
      <c r="E1441" s="286"/>
      <c r="F1441" s="286"/>
      <c r="G1441" s="286"/>
      <c r="H1441" s="68"/>
      <c r="I1441" s="68"/>
      <c r="J1441" s="71"/>
    </row>
    <row r="1442" spans="1:11" s="1" customFormat="1" ht="15" customHeight="1">
      <c r="A1442" s="11" t="s">
        <v>9</v>
      </c>
      <c r="B1442" s="286" t="s">
        <v>211</v>
      </c>
      <c r="C1442" s="286"/>
      <c r="D1442" s="286"/>
      <c r="E1442" s="286"/>
      <c r="F1442" s="11"/>
      <c r="G1442" s="16"/>
      <c r="H1442" s="11"/>
      <c r="I1442" s="11"/>
      <c r="J1442" s="80"/>
      <c r="K1442" s="74"/>
    </row>
    <row r="1443" spans="1:11" s="1" customFormat="1" ht="21" customHeight="1">
      <c r="A1443" s="11" t="s">
        <v>11</v>
      </c>
      <c r="B1443" s="219"/>
      <c r="C1443" s="220"/>
      <c r="D1443" s="220"/>
      <c r="E1443" s="220"/>
      <c r="F1443" s="18"/>
      <c r="G1443" s="19"/>
      <c r="H1443" s="69"/>
      <c r="I1443" s="69"/>
      <c r="J1443" s="73"/>
    </row>
    <row r="1444" spans="1:11" s="1" customFormat="1" ht="15" customHeight="1">
      <c r="A1444" s="190" t="s">
        <v>14</v>
      </c>
      <c r="B1444" s="190" t="s">
        <v>16</v>
      </c>
      <c r="C1444" s="203" t="s">
        <v>17</v>
      </c>
      <c r="D1444" s="191" t="s">
        <v>18</v>
      </c>
      <c r="E1444" s="192" t="s">
        <v>19</v>
      </c>
      <c r="F1444" s="192" t="s">
        <v>20</v>
      </c>
      <c r="G1444" s="190" t="s">
        <v>21</v>
      </c>
      <c r="J1444" s="71"/>
    </row>
    <row r="1445" spans="1:11" s="3" customFormat="1" ht="15" customHeight="1">
      <c r="A1445" s="24">
        <v>1</v>
      </c>
      <c r="B1445" s="25" t="s">
        <v>23</v>
      </c>
      <c r="C1445" s="167">
        <v>5</v>
      </c>
      <c r="D1445" s="27">
        <v>79305</v>
      </c>
      <c r="E1445" s="28">
        <f t="shared" ref="E1445:E1462" si="190">D1445*C1445</f>
        <v>396525</v>
      </c>
      <c r="F1445" s="29">
        <v>0</v>
      </c>
      <c r="G1445" s="30">
        <f t="shared" ref="G1445:G1462" si="191">E1445-E1445*F1445</f>
        <v>396525</v>
      </c>
      <c r="H1445" s="31">
        <f>D1445/1.08</f>
        <v>73430.555555555547</v>
      </c>
      <c r="I1445" s="31"/>
      <c r="J1445" s="59">
        <f t="shared" ref="J1445:J1462" si="192">H1445*C1445</f>
        <v>367152.77777777775</v>
      </c>
      <c r="K1445" s="63"/>
    </row>
    <row r="1446" spans="1:11" s="3" customFormat="1" ht="15" customHeight="1">
      <c r="A1446" s="24">
        <v>2</v>
      </c>
      <c r="B1446" s="25" t="s">
        <v>25</v>
      </c>
      <c r="C1446" s="204">
        <v>5</v>
      </c>
      <c r="D1446" s="27">
        <v>128591</v>
      </c>
      <c r="E1446" s="28">
        <f t="shared" si="190"/>
        <v>642955</v>
      </c>
      <c r="F1446" s="29">
        <v>0</v>
      </c>
      <c r="G1446" s="30">
        <f t="shared" si="191"/>
        <v>642955</v>
      </c>
      <c r="H1446" s="31">
        <f t="shared" ref="H1446:H1448" si="193">D1446/1.08</f>
        <v>119065.74074074073</v>
      </c>
      <c r="I1446" s="31"/>
      <c r="J1446" s="59">
        <f t="shared" si="192"/>
        <v>595328.70370370359</v>
      </c>
      <c r="K1446" s="63"/>
    </row>
    <row r="1447" spans="1:11" s="3" customFormat="1" ht="15" customHeight="1">
      <c r="A1447" s="24">
        <v>3</v>
      </c>
      <c r="B1447" s="25" t="s">
        <v>26</v>
      </c>
      <c r="C1447" s="205"/>
      <c r="D1447" s="27">
        <v>60043</v>
      </c>
      <c r="E1447" s="28">
        <f t="shared" si="190"/>
        <v>0</v>
      </c>
      <c r="F1447" s="29">
        <v>0</v>
      </c>
      <c r="G1447" s="30">
        <f t="shared" si="191"/>
        <v>0</v>
      </c>
      <c r="H1447" s="31">
        <f t="shared" si="193"/>
        <v>55595.370370370365</v>
      </c>
      <c r="I1447" s="31"/>
      <c r="J1447" s="59">
        <f t="shared" si="192"/>
        <v>0</v>
      </c>
      <c r="K1447" s="63"/>
    </row>
    <row r="1448" spans="1:11" s="3" customFormat="1" ht="15" customHeight="1">
      <c r="A1448" s="24">
        <v>4</v>
      </c>
      <c r="B1448" s="25" t="s">
        <v>27</v>
      </c>
      <c r="C1448" s="206"/>
      <c r="D1448" s="27">
        <v>115781</v>
      </c>
      <c r="E1448" s="28">
        <f t="shared" si="190"/>
        <v>0</v>
      </c>
      <c r="F1448" s="29">
        <v>0</v>
      </c>
      <c r="G1448" s="30">
        <f t="shared" si="191"/>
        <v>0</v>
      </c>
      <c r="H1448" s="31">
        <f t="shared" si="193"/>
        <v>107204.62962962962</v>
      </c>
      <c r="I1448" s="31"/>
      <c r="J1448" s="59">
        <f t="shared" si="192"/>
        <v>0</v>
      </c>
      <c r="K1448" s="63"/>
    </row>
    <row r="1449" spans="1:11" s="3" customFormat="1" ht="15" customHeight="1">
      <c r="A1449" s="24">
        <v>5</v>
      </c>
      <c r="B1449" s="121" t="s">
        <v>28</v>
      </c>
      <c r="C1449" s="209"/>
      <c r="D1449" s="33">
        <v>119943</v>
      </c>
      <c r="E1449" s="123">
        <f t="shared" si="190"/>
        <v>0</v>
      </c>
      <c r="F1449" s="124">
        <v>0.25</v>
      </c>
      <c r="G1449" s="125">
        <f t="shared" si="191"/>
        <v>0</v>
      </c>
      <c r="H1449" s="128">
        <f>D1449/1.08*0.75</f>
        <v>83293.75</v>
      </c>
      <c r="I1449" s="31"/>
      <c r="J1449" s="59">
        <f t="shared" si="192"/>
        <v>0</v>
      </c>
      <c r="K1449" s="63"/>
    </row>
    <row r="1450" spans="1:11" s="3" customFormat="1" ht="15" customHeight="1">
      <c r="A1450" s="24">
        <v>6</v>
      </c>
      <c r="B1450" s="25" t="s">
        <v>29</v>
      </c>
      <c r="C1450" s="167"/>
      <c r="D1450" s="27">
        <v>94810</v>
      </c>
      <c r="E1450" s="28">
        <f t="shared" si="190"/>
        <v>0</v>
      </c>
      <c r="F1450" s="29">
        <v>0</v>
      </c>
      <c r="G1450" s="30">
        <f t="shared" si="191"/>
        <v>0</v>
      </c>
      <c r="H1450" s="31">
        <f t="shared" ref="H1450:H1461" si="194">D1450/1.08</f>
        <v>87787.037037037036</v>
      </c>
      <c r="I1450" s="31"/>
      <c r="J1450" s="59">
        <f t="shared" si="192"/>
        <v>0</v>
      </c>
      <c r="K1450" s="63"/>
    </row>
    <row r="1451" spans="1:11" s="3" customFormat="1" ht="15" customHeight="1">
      <c r="A1451" s="24">
        <v>7</v>
      </c>
      <c r="B1451" s="25" t="s">
        <v>30</v>
      </c>
      <c r="C1451" s="207"/>
      <c r="D1451" s="27">
        <v>141396</v>
      </c>
      <c r="E1451" s="28">
        <f t="shared" si="190"/>
        <v>0</v>
      </c>
      <c r="F1451" s="29">
        <v>0</v>
      </c>
      <c r="G1451" s="30">
        <f t="shared" si="191"/>
        <v>0</v>
      </c>
      <c r="H1451" s="31">
        <f t="shared" si="194"/>
        <v>130922.22222222222</v>
      </c>
      <c r="I1451" s="31"/>
      <c r="J1451" s="59">
        <f t="shared" si="192"/>
        <v>0</v>
      </c>
      <c r="K1451" s="63"/>
    </row>
    <row r="1452" spans="1:11" s="3" customFormat="1" ht="15" customHeight="1">
      <c r="A1452" s="24">
        <v>8</v>
      </c>
      <c r="B1452" s="25" t="s">
        <v>31</v>
      </c>
      <c r="C1452" s="167"/>
      <c r="D1452" s="27">
        <v>232931</v>
      </c>
      <c r="E1452" s="28">
        <f t="shared" si="190"/>
        <v>0</v>
      </c>
      <c r="F1452" s="29">
        <v>0</v>
      </c>
      <c r="G1452" s="30">
        <f t="shared" si="191"/>
        <v>0</v>
      </c>
      <c r="H1452" s="31">
        <f t="shared" si="194"/>
        <v>215676.85185185182</v>
      </c>
      <c r="I1452" s="31"/>
      <c r="J1452" s="59">
        <f t="shared" si="192"/>
        <v>0</v>
      </c>
      <c r="K1452" s="63"/>
    </row>
    <row r="1453" spans="1:11" s="3" customFormat="1" ht="15" customHeight="1">
      <c r="A1453" s="24">
        <v>9</v>
      </c>
      <c r="B1453" s="36" t="s">
        <v>32</v>
      </c>
      <c r="C1453" s="167"/>
      <c r="D1453" s="27">
        <v>101534</v>
      </c>
      <c r="E1453" s="28">
        <f t="shared" si="190"/>
        <v>0</v>
      </c>
      <c r="F1453" s="29">
        <v>0</v>
      </c>
      <c r="G1453" s="30">
        <f t="shared" si="191"/>
        <v>0</v>
      </c>
      <c r="H1453" s="31">
        <f t="shared" si="194"/>
        <v>94012.962962962964</v>
      </c>
      <c r="I1453" s="31"/>
      <c r="J1453" s="59">
        <f t="shared" si="192"/>
        <v>0</v>
      </c>
      <c r="K1453" s="63"/>
    </row>
    <row r="1454" spans="1:11" s="3" customFormat="1" ht="15" customHeight="1">
      <c r="A1454" s="24">
        <v>10</v>
      </c>
      <c r="B1454" s="36" t="s">
        <v>33</v>
      </c>
      <c r="C1454" s="208"/>
      <c r="D1454" s="33">
        <v>110148</v>
      </c>
      <c r="E1454" s="28">
        <f t="shared" si="190"/>
        <v>0</v>
      </c>
      <c r="F1454" s="29">
        <v>0</v>
      </c>
      <c r="G1454" s="30">
        <f t="shared" si="191"/>
        <v>0</v>
      </c>
      <c r="H1454" s="31">
        <f t="shared" si="194"/>
        <v>101988.88888888888</v>
      </c>
      <c r="I1454" s="31"/>
      <c r="J1454" s="59">
        <f t="shared" si="192"/>
        <v>0</v>
      </c>
      <c r="K1454" s="63"/>
    </row>
    <row r="1455" spans="1:11" s="3" customFormat="1" ht="15" customHeight="1">
      <c r="A1455" s="24">
        <v>11</v>
      </c>
      <c r="B1455" s="121" t="s">
        <v>34</v>
      </c>
      <c r="C1455" s="209"/>
      <c r="D1455" s="27">
        <v>54198</v>
      </c>
      <c r="E1455" s="123">
        <f t="shared" si="190"/>
        <v>0</v>
      </c>
      <c r="F1455" s="29">
        <v>0</v>
      </c>
      <c r="G1455" s="125">
        <f t="shared" si="191"/>
        <v>0</v>
      </c>
      <c r="H1455" s="31">
        <f t="shared" si="194"/>
        <v>50183.333333333328</v>
      </c>
      <c r="I1455" s="128"/>
      <c r="J1455" s="59">
        <f t="shared" si="192"/>
        <v>0</v>
      </c>
      <c r="K1455" s="63"/>
    </row>
    <row r="1456" spans="1:11" s="3" customFormat="1" ht="15" customHeight="1">
      <c r="A1456" s="24">
        <v>12</v>
      </c>
      <c r="B1456" s="25" t="s">
        <v>35</v>
      </c>
      <c r="C1456" s="208">
        <v>10</v>
      </c>
      <c r="D1456" s="27">
        <v>49680</v>
      </c>
      <c r="E1456" s="28">
        <f t="shared" si="190"/>
        <v>496800</v>
      </c>
      <c r="F1456" s="29">
        <v>0</v>
      </c>
      <c r="G1456" s="30">
        <f t="shared" si="191"/>
        <v>496800</v>
      </c>
      <c r="H1456" s="31">
        <f t="shared" si="194"/>
        <v>46000</v>
      </c>
      <c r="I1456" s="31"/>
      <c r="J1456" s="59">
        <f t="shared" si="192"/>
        <v>460000</v>
      </c>
      <c r="K1456" s="63"/>
    </row>
    <row r="1457" spans="1:11" s="3" customFormat="1" ht="15" customHeight="1">
      <c r="A1457" s="24">
        <v>13</v>
      </c>
      <c r="B1457" s="25" t="s">
        <v>36</v>
      </c>
      <c r="C1457" s="208"/>
      <c r="D1457" s="38">
        <v>64152</v>
      </c>
      <c r="E1457" s="28">
        <f t="shared" si="190"/>
        <v>0</v>
      </c>
      <c r="F1457" s="29">
        <v>0</v>
      </c>
      <c r="G1457" s="30">
        <f t="shared" si="191"/>
        <v>0</v>
      </c>
      <c r="H1457" s="31">
        <f t="shared" si="194"/>
        <v>59399.999999999993</v>
      </c>
      <c r="I1457" s="31"/>
      <c r="J1457" s="59">
        <f t="shared" si="192"/>
        <v>0</v>
      </c>
      <c r="K1457" s="63"/>
    </row>
    <row r="1458" spans="1:11" s="3" customFormat="1" ht="15" customHeight="1">
      <c r="A1458" s="24">
        <v>14</v>
      </c>
      <c r="B1458" s="121" t="s">
        <v>37</v>
      </c>
      <c r="C1458" s="209"/>
      <c r="D1458" s="38">
        <v>65934</v>
      </c>
      <c r="E1458" s="123">
        <f t="shared" si="190"/>
        <v>0</v>
      </c>
      <c r="F1458" s="124">
        <v>0</v>
      </c>
      <c r="G1458" s="125">
        <f t="shared" si="191"/>
        <v>0</v>
      </c>
      <c r="H1458" s="31">
        <f t="shared" si="194"/>
        <v>61049.999999999993</v>
      </c>
      <c r="I1458" s="128"/>
      <c r="J1458" s="59">
        <f t="shared" si="192"/>
        <v>0</v>
      </c>
      <c r="K1458" s="63"/>
    </row>
    <row r="1459" spans="1:11" s="3" customFormat="1" ht="15" customHeight="1">
      <c r="A1459" s="24">
        <v>15</v>
      </c>
      <c r="B1459" s="25" t="s">
        <v>38</v>
      </c>
      <c r="C1459" s="208"/>
      <c r="D1459" s="38">
        <v>76626</v>
      </c>
      <c r="E1459" s="28">
        <f t="shared" si="190"/>
        <v>0</v>
      </c>
      <c r="F1459" s="29">
        <v>0</v>
      </c>
      <c r="G1459" s="30">
        <f t="shared" si="191"/>
        <v>0</v>
      </c>
      <c r="H1459" s="31">
        <f t="shared" si="194"/>
        <v>70950</v>
      </c>
      <c r="I1459" s="31"/>
      <c r="J1459" s="59">
        <f t="shared" si="192"/>
        <v>0</v>
      </c>
      <c r="K1459" s="63"/>
    </row>
    <row r="1460" spans="1:11" s="3" customFormat="1" ht="15" customHeight="1">
      <c r="A1460" s="24">
        <v>16</v>
      </c>
      <c r="B1460" s="25" t="s">
        <v>39</v>
      </c>
      <c r="C1460" s="208"/>
      <c r="D1460" s="38">
        <v>80190</v>
      </c>
      <c r="E1460" s="28">
        <f t="shared" si="190"/>
        <v>0</v>
      </c>
      <c r="F1460" s="29">
        <v>0</v>
      </c>
      <c r="G1460" s="30">
        <f t="shared" si="191"/>
        <v>0</v>
      </c>
      <c r="H1460" s="31">
        <f t="shared" si="194"/>
        <v>74250</v>
      </c>
      <c r="I1460" s="31"/>
      <c r="J1460" s="59">
        <f t="shared" si="192"/>
        <v>0</v>
      </c>
      <c r="K1460" s="63"/>
    </row>
    <row r="1461" spans="1:11" s="3" customFormat="1" ht="15" customHeight="1">
      <c r="A1461" s="24">
        <v>17</v>
      </c>
      <c r="B1461" s="25" t="s">
        <v>40</v>
      </c>
      <c r="C1461" s="208"/>
      <c r="D1461" s="38">
        <v>113832</v>
      </c>
      <c r="E1461" s="28">
        <f t="shared" si="190"/>
        <v>0</v>
      </c>
      <c r="F1461" s="29">
        <v>0</v>
      </c>
      <c r="G1461" s="30">
        <f t="shared" si="191"/>
        <v>0</v>
      </c>
      <c r="H1461" s="31">
        <f t="shared" si="194"/>
        <v>105400</v>
      </c>
      <c r="I1461" s="31"/>
      <c r="J1461" s="59">
        <f t="shared" si="192"/>
        <v>0</v>
      </c>
      <c r="K1461" s="63"/>
    </row>
    <row r="1462" spans="1:11" s="3" customFormat="1" ht="15" customHeight="1">
      <c r="A1462" s="24">
        <v>18</v>
      </c>
      <c r="B1462" s="121" t="s">
        <v>41</v>
      </c>
      <c r="C1462" s="209"/>
      <c r="D1462" s="39">
        <v>98010</v>
      </c>
      <c r="E1462" s="123">
        <f t="shared" si="190"/>
        <v>0</v>
      </c>
      <c r="F1462" s="124">
        <v>0.23</v>
      </c>
      <c r="G1462" s="125">
        <f t="shared" si="191"/>
        <v>0</v>
      </c>
      <c r="H1462" s="128">
        <f>D1462/1.08*0.77</f>
        <v>69877.5</v>
      </c>
      <c r="I1462" s="128"/>
      <c r="J1462" s="59">
        <f t="shared" si="192"/>
        <v>0</v>
      </c>
      <c r="K1462" s="63"/>
    </row>
    <row r="1463" spans="1:11" s="4" customFormat="1" ht="15" customHeight="1">
      <c r="A1463" s="40"/>
      <c r="B1463" s="41" t="s">
        <v>42</v>
      </c>
      <c r="C1463" s="210">
        <f>SUM(C1445:C1462)</f>
        <v>20</v>
      </c>
      <c r="D1463" s="39">
        <v>205306</v>
      </c>
      <c r="E1463" s="43">
        <f>SUM(E1445:E1462)</f>
        <v>1536280</v>
      </c>
      <c r="F1463" s="43"/>
      <c r="G1463" s="44">
        <f>SUM(G1445:G1462)</f>
        <v>1536280</v>
      </c>
      <c r="H1463" s="45"/>
      <c r="I1463" s="45"/>
      <c r="J1463" s="64">
        <f>SUM(J1445:J1462)</f>
        <v>1422481.4814814813</v>
      </c>
    </row>
    <row r="1464" spans="1:11" s="5" customFormat="1" ht="30" customHeight="1">
      <c r="A1464" s="46"/>
      <c r="B1464" s="47"/>
      <c r="C1464" s="211"/>
      <c r="D1464" s="39">
        <v>335661</v>
      </c>
      <c r="E1464" s="49"/>
      <c r="F1464" s="49"/>
      <c r="G1464" s="50"/>
      <c r="J1464" s="75">
        <f>J1463*0.08</f>
        <v>113798.51851851851</v>
      </c>
    </row>
    <row r="1465" spans="1:11" s="6" customFormat="1" ht="15" customHeight="1">
      <c r="A1465" s="283" t="s">
        <v>43</v>
      </c>
      <c r="B1465" s="283"/>
      <c r="C1465" s="284" t="s">
        <v>44</v>
      </c>
      <c r="D1465" s="284"/>
      <c r="E1465" s="54"/>
      <c r="F1465" s="54"/>
      <c r="G1465" s="55" t="s">
        <v>45</v>
      </c>
      <c r="J1465" s="76">
        <f>SUM(J1463:J1464)</f>
        <v>1536279.9999999998</v>
      </c>
    </row>
    <row r="1467" spans="1:11">
      <c r="B1467" s="131" t="s">
        <v>165</v>
      </c>
      <c r="C1467" s="131" t="s">
        <v>166</v>
      </c>
      <c r="D1467" s="131"/>
      <c r="E1467" s="131" t="s">
        <v>167</v>
      </c>
    </row>
    <row r="1468" spans="1:11" ht="18.75">
      <c r="B1468" s="212" t="s">
        <v>168</v>
      </c>
      <c r="C1468" s="213" t="s">
        <v>166</v>
      </c>
      <c r="D1468" s="214"/>
      <c r="E1468" s="214"/>
    </row>
    <row r="1472" spans="1:11" s="1" customFormat="1" ht="15" customHeight="1">
      <c r="A1472" s="279" t="s">
        <v>0</v>
      </c>
      <c r="B1472" s="279"/>
      <c r="C1472" s="279"/>
      <c r="D1472" s="279"/>
      <c r="E1472" s="279"/>
      <c r="F1472" s="279"/>
      <c r="G1472" s="279"/>
      <c r="J1472" s="71"/>
    </row>
    <row r="1473" spans="1:11" s="1" customFormat="1" ht="15" customHeight="1">
      <c r="A1473" s="279" t="s">
        <v>1</v>
      </c>
      <c r="B1473" s="279"/>
      <c r="C1473" s="279"/>
      <c r="D1473" s="279"/>
      <c r="E1473" s="279"/>
      <c r="F1473" s="279"/>
      <c r="G1473" s="279"/>
      <c r="J1473" s="71"/>
    </row>
    <row r="1474" spans="1:11" s="1" customFormat="1" ht="15" customHeight="1">
      <c r="A1474" s="279" t="s">
        <v>2</v>
      </c>
      <c r="B1474" s="279"/>
      <c r="C1474" s="279"/>
      <c r="D1474" s="279"/>
      <c r="E1474" s="279"/>
      <c r="F1474" s="279"/>
      <c r="G1474" s="279"/>
      <c r="J1474" s="71"/>
    </row>
    <row r="1475" spans="1:11" s="1" customFormat="1" ht="15" customHeight="1">
      <c r="A1475" s="279" t="s">
        <v>4</v>
      </c>
      <c r="B1475" s="279"/>
      <c r="C1475" s="279"/>
      <c r="D1475" s="279"/>
      <c r="E1475" s="279"/>
      <c r="F1475" s="279"/>
      <c r="G1475" s="279"/>
      <c r="J1475" s="71"/>
    </row>
    <row r="1476" spans="1:11" s="1" customFormat="1" ht="15" customHeight="1">
      <c r="A1476" s="280" t="s">
        <v>6</v>
      </c>
      <c r="B1476" s="280"/>
      <c r="C1476" s="280"/>
      <c r="D1476" s="280"/>
      <c r="E1476" s="280"/>
      <c r="F1476" s="280"/>
      <c r="G1476" s="280"/>
      <c r="J1476" s="71"/>
    </row>
    <row r="1477" spans="1:11" s="2" customFormat="1" ht="15" customHeight="1">
      <c r="A1477" s="9"/>
      <c r="B1477" s="9"/>
      <c r="C1477" s="292" t="s">
        <v>1249</v>
      </c>
      <c r="D1477" s="281"/>
      <c r="E1477" s="281"/>
      <c r="F1477" s="281"/>
      <c r="G1477" s="281"/>
      <c r="J1477" s="72"/>
    </row>
    <row r="1478" spans="1:11" s="1" customFormat="1" ht="15" customHeight="1">
      <c r="A1478" s="11" t="s">
        <v>8</v>
      </c>
      <c r="B1478" s="12"/>
      <c r="C1478" s="202"/>
      <c r="D1478" s="286"/>
      <c r="E1478" s="286"/>
      <c r="F1478" s="286"/>
      <c r="G1478" s="286"/>
      <c r="H1478" s="68"/>
      <c r="I1478" s="68"/>
      <c r="J1478" s="71"/>
    </row>
    <row r="1479" spans="1:11" s="1" customFormat="1" ht="15" customHeight="1">
      <c r="A1479" s="11" t="s">
        <v>9</v>
      </c>
      <c r="B1479" s="293" t="s">
        <v>199</v>
      </c>
      <c r="C1479" s="286"/>
      <c r="D1479" s="286"/>
      <c r="E1479" s="286"/>
      <c r="F1479" s="11"/>
      <c r="G1479" s="16"/>
      <c r="H1479" s="11"/>
      <c r="I1479" s="11"/>
      <c r="J1479" s="80"/>
      <c r="K1479" s="74"/>
    </row>
    <row r="1480" spans="1:11" s="1" customFormat="1" ht="21" customHeight="1">
      <c r="A1480" s="11" t="s">
        <v>11</v>
      </c>
      <c r="B1480" s="219"/>
      <c r="C1480" s="220"/>
      <c r="D1480" s="220"/>
      <c r="E1480" s="220"/>
      <c r="F1480" s="258"/>
      <c r="G1480" s="19"/>
      <c r="H1480" s="69"/>
      <c r="I1480" s="69"/>
      <c r="J1480" s="73"/>
    </row>
    <row r="1481" spans="1:11" s="1" customFormat="1" ht="15" customHeight="1">
      <c r="A1481" s="190" t="s">
        <v>14</v>
      </c>
      <c r="B1481" s="190" t="s">
        <v>16</v>
      </c>
      <c r="C1481" s="203" t="s">
        <v>17</v>
      </c>
      <c r="D1481" s="191" t="s">
        <v>18</v>
      </c>
      <c r="E1481" s="192" t="s">
        <v>19</v>
      </c>
      <c r="F1481" s="192" t="s">
        <v>20</v>
      </c>
      <c r="G1481" s="190" t="s">
        <v>21</v>
      </c>
      <c r="J1481" s="71"/>
    </row>
    <row r="1482" spans="1:11" s="3" customFormat="1" ht="15" customHeight="1">
      <c r="A1482" s="24">
        <v>1</v>
      </c>
      <c r="B1482" s="25" t="s">
        <v>23</v>
      </c>
      <c r="C1482" s="167"/>
      <c r="D1482" s="27">
        <v>79305</v>
      </c>
      <c r="E1482" s="28">
        <f t="shared" ref="E1482:E1499" si="195">D1482*C1482</f>
        <v>0</v>
      </c>
      <c r="F1482" s="29">
        <v>0</v>
      </c>
      <c r="G1482" s="30">
        <f t="shared" ref="G1482:G1499" si="196">E1482-E1482*F1482</f>
        <v>0</v>
      </c>
      <c r="H1482" s="31">
        <f>D1482/1.08</f>
        <v>73430.555555555547</v>
      </c>
      <c r="I1482" s="31"/>
      <c r="J1482" s="59">
        <f t="shared" ref="J1482:J1499" si="197">H1482*C1482</f>
        <v>0</v>
      </c>
      <c r="K1482" s="63"/>
    </row>
    <row r="1483" spans="1:11" s="3" customFormat="1" ht="15" customHeight="1">
      <c r="A1483" s="24">
        <v>2</v>
      </c>
      <c r="B1483" s="25" t="s">
        <v>25</v>
      </c>
      <c r="C1483" s="204"/>
      <c r="D1483" s="27">
        <v>128591</v>
      </c>
      <c r="E1483" s="28">
        <f t="shared" si="195"/>
        <v>0</v>
      </c>
      <c r="F1483" s="29">
        <v>0</v>
      </c>
      <c r="G1483" s="30">
        <f t="shared" si="196"/>
        <v>0</v>
      </c>
      <c r="H1483" s="31">
        <f t="shared" ref="H1483:H1485" si="198">D1483/1.08</f>
        <v>119065.74074074073</v>
      </c>
      <c r="I1483" s="31"/>
      <c r="J1483" s="59">
        <f t="shared" si="197"/>
        <v>0</v>
      </c>
      <c r="K1483" s="63"/>
    </row>
    <row r="1484" spans="1:11" s="3" customFormat="1" ht="15" customHeight="1">
      <c r="A1484" s="24">
        <v>3</v>
      </c>
      <c r="B1484" s="25" t="s">
        <v>26</v>
      </c>
      <c r="C1484" s="205"/>
      <c r="D1484" s="27">
        <v>60043</v>
      </c>
      <c r="E1484" s="28">
        <f t="shared" si="195"/>
        <v>0</v>
      </c>
      <c r="F1484" s="29">
        <v>0</v>
      </c>
      <c r="G1484" s="30">
        <f t="shared" si="196"/>
        <v>0</v>
      </c>
      <c r="H1484" s="31">
        <f t="shared" si="198"/>
        <v>55595.370370370365</v>
      </c>
      <c r="I1484" s="31"/>
      <c r="J1484" s="59">
        <f t="shared" si="197"/>
        <v>0</v>
      </c>
      <c r="K1484" s="63"/>
    </row>
    <row r="1485" spans="1:11" s="3" customFormat="1" ht="15" customHeight="1">
      <c r="A1485" s="24">
        <v>4</v>
      </c>
      <c r="B1485" s="25" t="s">
        <v>27</v>
      </c>
      <c r="C1485" s="206"/>
      <c r="D1485" s="27">
        <v>115781</v>
      </c>
      <c r="E1485" s="28">
        <f t="shared" si="195"/>
        <v>0</v>
      </c>
      <c r="F1485" s="29">
        <v>0</v>
      </c>
      <c r="G1485" s="30">
        <f t="shared" si="196"/>
        <v>0</v>
      </c>
      <c r="H1485" s="31">
        <f t="shared" si="198"/>
        <v>107204.62962962962</v>
      </c>
      <c r="I1485" s="31"/>
      <c r="J1485" s="59">
        <f t="shared" si="197"/>
        <v>0</v>
      </c>
      <c r="K1485" s="63"/>
    </row>
    <row r="1486" spans="1:11" s="3" customFormat="1" ht="15" customHeight="1">
      <c r="A1486" s="24">
        <v>5</v>
      </c>
      <c r="B1486" s="121" t="s">
        <v>28</v>
      </c>
      <c r="C1486" s="209">
        <v>10</v>
      </c>
      <c r="D1486" s="33">
        <v>119943</v>
      </c>
      <c r="E1486" s="123">
        <f t="shared" si="195"/>
        <v>1199430</v>
      </c>
      <c r="F1486" s="124">
        <v>0.25</v>
      </c>
      <c r="G1486" s="125">
        <f t="shared" si="196"/>
        <v>899572.5</v>
      </c>
      <c r="H1486" s="128">
        <f>D1486/1.08*0.75</f>
        <v>83293.75</v>
      </c>
      <c r="I1486" s="31"/>
      <c r="J1486" s="59">
        <f t="shared" si="197"/>
        <v>832937.5</v>
      </c>
      <c r="K1486" s="63"/>
    </row>
    <row r="1487" spans="1:11" s="3" customFormat="1" ht="15" customHeight="1">
      <c r="A1487" s="24">
        <v>6</v>
      </c>
      <c r="B1487" s="25" t="s">
        <v>29</v>
      </c>
      <c r="C1487" s="167"/>
      <c r="D1487" s="27">
        <v>94810</v>
      </c>
      <c r="E1487" s="28">
        <f t="shared" si="195"/>
        <v>0</v>
      </c>
      <c r="F1487" s="29">
        <v>0</v>
      </c>
      <c r="G1487" s="30">
        <f t="shared" si="196"/>
        <v>0</v>
      </c>
      <c r="H1487" s="31">
        <f t="shared" ref="H1487:H1498" si="199">D1487/1.08</f>
        <v>87787.037037037036</v>
      </c>
      <c r="I1487" s="31"/>
      <c r="J1487" s="59">
        <f t="shared" si="197"/>
        <v>0</v>
      </c>
      <c r="K1487" s="63"/>
    </row>
    <row r="1488" spans="1:11" s="3" customFormat="1" ht="15" customHeight="1">
      <c r="A1488" s="24">
        <v>7</v>
      </c>
      <c r="B1488" s="25" t="s">
        <v>30</v>
      </c>
      <c r="C1488" s="207"/>
      <c r="D1488" s="27">
        <v>141396</v>
      </c>
      <c r="E1488" s="28">
        <f t="shared" si="195"/>
        <v>0</v>
      </c>
      <c r="F1488" s="29">
        <v>0</v>
      </c>
      <c r="G1488" s="30">
        <f t="shared" si="196"/>
        <v>0</v>
      </c>
      <c r="H1488" s="31">
        <f t="shared" si="199"/>
        <v>130922.22222222222</v>
      </c>
      <c r="I1488" s="31"/>
      <c r="J1488" s="59">
        <f t="shared" si="197"/>
        <v>0</v>
      </c>
      <c r="K1488" s="63"/>
    </row>
    <row r="1489" spans="1:11" s="3" customFormat="1" ht="15" customHeight="1">
      <c r="A1489" s="24">
        <v>8</v>
      </c>
      <c r="B1489" s="25" t="s">
        <v>31</v>
      </c>
      <c r="C1489" s="167"/>
      <c r="D1489" s="27">
        <v>232931</v>
      </c>
      <c r="E1489" s="28">
        <f t="shared" si="195"/>
        <v>0</v>
      </c>
      <c r="F1489" s="29">
        <v>0</v>
      </c>
      <c r="G1489" s="30">
        <f t="shared" si="196"/>
        <v>0</v>
      </c>
      <c r="H1489" s="31">
        <f t="shared" si="199"/>
        <v>215676.85185185182</v>
      </c>
      <c r="I1489" s="31"/>
      <c r="J1489" s="59">
        <f t="shared" si="197"/>
        <v>0</v>
      </c>
      <c r="K1489" s="63"/>
    </row>
    <row r="1490" spans="1:11" s="3" customFormat="1" ht="15" customHeight="1">
      <c r="A1490" s="24">
        <v>9</v>
      </c>
      <c r="B1490" s="36" t="s">
        <v>32</v>
      </c>
      <c r="C1490" s="167"/>
      <c r="D1490" s="27">
        <v>101534</v>
      </c>
      <c r="E1490" s="28">
        <f t="shared" si="195"/>
        <v>0</v>
      </c>
      <c r="F1490" s="29">
        <v>0</v>
      </c>
      <c r="G1490" s="30">
        <f t="shared" si="196"/>
        <v>0</v>
      </c>
      <c r="H1490" s="31">
        <f t="shared" si="199"/>
        <v>94012.962962962964</v>
      </c>
      <c r="I1490" s="31"/>
      <c r="J1490" s="59">
        <f t="shared" si="197"/>
        <v>0</v>
      </c>
      <c r="K1490" s="63"/>
    </row>
    <row r="1491" spans="1:11" s="3" customFormat="1" ht="15" customHeight="1">
      <c r="A1491" s="24">
        <v>10</v>
      </c>
      <c r="B1491" s="36" t="s">
        <v>33</v>
      </c>
      <c r="C1491" s="208"/>
      <c r="D1491" s="33">
        <v>110148</v>
      </c>
      <c r="E1491" s="28">
        <f t="shared" si="195"/>
        <v>0</v>
      </c>
      <c r="F1491" s="29">
        <v>0</v>
      </c>
      <c r="G1491" s="30">
        <f t="shared" si="196"/>
        <v>0</v>
      </c>
      <c r="H1491" s="31">
        <f t="shared" si="199"/>
        <v>101988.88888888888</v>
      </c>
      <c r="I1491" s="31"/>
      <c r="J1491" s="59">
        <f t="shared" si="197"/>
        <v>0</v>
      </c>
      <c r="K1491" s="63"/>
    </row>
    <row r="1492" spans="1:11" s="3" customFormat="1" ht="15" customHeight="1">
      <c r="A1492" s="24">
        <v>11</v>
      </c>
      <c r="B1492" s="121" t="s">
        <v>34</v>
      </c>
      <c r="C1492" s="209">
        <v>6</v>
      </c>
      <c r="D1492" s="27">
        <v>54198</v>
      </c>
      <c r="E1492" s="123">
        <f t="shared" si="195"/>
        <v>325188</v>
      </c>
      <c r="F1492" s="29">
        <v>0</v>
      </c>
      <c r="G1492" s="125">
        <f t="shared" si="196"/>
        <v>325188</v>
      </c>
      <c r="H1492" s="31">
        <f t="shared" si="199"/>
        <v>50183.333333333328</v>
      </c>
      <c r="I1492" s="128"/>
      <c r="J1492" s="59">
        <f t="shared" si="197"/>
        <v>301100</v>
      </c>
      <c r="K1492" s="63"/>
    </row>
    <row r="1493" spans="1:11" s="3" customFormat="1" ht="15" customHeight="1">
      <c r="A1493" s="24">
        <v>12</v>
      </c>
      <c r="B1493" s="25" t="s">
        <v>35</v>
      </c>
      <c r="C1493" s="208"/>
      <c r="D1493" s="27">
        <v>49680</v>
      </c>
      <c r="E1493" s="28">
        <f t="shared" si="195"/>
        <v>0</v>
      </c>
      <c r="F1493" s="29">
        <v>0</v>
      </c>
      <c r="G1493" s="30">
        <f t="shared" si="196"/>
        <v>0</v>
      </c>
      <c r="H1493" s="31">
        <f t="shared" si="199"/>
        <v>46000</v>
      </c>
      <c r="I1493" s="31"/>
      <c r="J1493" s="59">
        <f t="shared" si="197"/>
        <v>0</v>
      </c>
      <c r="K1493" s="63"/>
    </row>
    <row r="1494" spans="1:11" s="3" customFormat="1" ht="15" customHeight="1">
      <c r="A1494" s="24">
        <v>13</v>
      </c>
      <c r="B1494" s="25" t="s">
        <v>36</v>
      </c>
      <c r="C1494" s="208"/>
      <c r="D1494" s="38">
        <v>64152</v>
      </c>
      <c r="E1494" s="28">
        <f t="shared" si="195"/>
        <v>0</v>
      </c>
      <c r="F1494" s="29">
        <v>0</v>
      </c>
      <c r="G1494" s="30">
        <f t="shared" si="196"/>
        <v>0</v>
      </c>
      <c r="H1494" s="31">
        <f t="shared" si="199"/>
        <v>59399.999999999993</v>
      </c>
      <c r="I1494" s="31"/>
      <c r="J1494" s="59">
        <f t="shared" si="197"/>
        <v>0</v>
      </c>
      <c r="K1494" s="63"/>
    </row>
    <row r="1495" spans="1:11" s="3" customFormat="1" ht="15" customHeight="1">
      <c r="A1495" s="24">
        <v>14</v>
      </c>
      <c r="B1495" s="121" t="s">
        <v>37</v>
      </c>
      <c r="C1495" s="209"/>
      <c r="D1495" s="38">
        <v>65934</v>
      </c>
      <c r="E1495" s="123">
        <f t="shared" si="195"/>
        <v>0</v>
      </c>
      <c r="F1495" s="124">
        <v>0</v>
      </c>
      <c r="G1495" s="125">
        <f t="shared" si="196"/>
        <v>0</v>
      </c>
      <c r="H1495" s="31">
        <f t="shared" si="199"/>
        <v>61049.999999999993</v>
      </c>
      <c r="I1495" s="128"/>
      <c r="J1495" s="59">
        <f t="shared" si="197"/>
        <v>0</v>
      </c>
      <c r="K1495" s="63"/>
    </row>
    <row r="1496" spans="1:11" s="3" customFormat="1" ht="15" customHeight="1">
      <c r="A1496" s="24">
        <v>15</v>
      </c>
      <c r="B1496" s="25" t="s">
        <v>38</v>
      </c>
      <c r="C1496" s="208"/>
      <c r="D1496" s="38">
        <v>76626</v>
      </c>
      <c r="E1496" s="28">
        <f t="shared" si="195"/>
        <v>0</v>
      </c>
      <c r="F1496" s="29">
        <v>0</v>
      </c>
      <c r="G1496" s="30">
        <f t="shared" si="196"/>
        <v>0</v>
      </c>
      <c r="H1496" s="31">
        <f t="shared" si="199"/>
        <v>70950</v>
      </c>
      <c r="I1496" s="31"/>
      <c r="J1496" s="59">
        <f t="shared" si="197"/>
        <v>0</v>
      </c>
      <c r="K1496" s="63"/>
    </row>
    <row r="1497" spans="1:11" s="3" customFormat="1" ht="15" customHeight="1">
      <c r="A1497" s="24">
        <v>16</v>
      </c>
      <c r="B1497" s="25" t="s">
        <v>39</v>
      </c>
      <c r="C1497" s="208"/>
      <c r="D1497" s="38">
        <v>80190</v>
      </c>
      <c r="E1497" s="28">
        <f t="shared" si="195"/>
        <v>0</v>
      </c>
      <c r="F1497" s="29">
        <v>0</v>
      </c>
      <c r="G1497" s="30">
        <f t="shared" si="196"/>
        <v>0</v>
      </c>
      <c r="H1497" s="31">
        <f t="shared" si="199"/>
        <v>74250</v>
      </c>
      <c r="I1497" s="31"/>
      <c r="J1497" s="59">
        <f t="shared" si="197"/>
        <v>0</v>
      </c>
      <c r="K1497" s="63"/>
    </row>
    <row r="1498" spans="1:11" s="3" customFormat="1" ht="15" customHeight="1">
      <c r="A1498" s="24">
        <v>17</v>
      </c>
      <c r="B1498" s="25" t="s">
        <v>40</v>
      </c>
      <c r="C1498" s="208"/>
      <c r="D1498" s="38">
        <v>113832</v>
      </c>
      <c r="E1498" s="28">
        <f t="shared" si="195"/>
        <v>0</v>
      </c>
      <c r="F1498" s="29">
        <v>0</v>
      </c>
      <c r="G1498" s="30">
        <f t="shared" si="196"/>
        <v>0</v>
      </c>
      <c r="H1498" s="31">
        <f t="shared" si="199"/>
        <v>105400</v>
      </c>
      <c r="I1498" s="31"/>
      <c r="J1498" s="59">
        <f t="shared" si="197"/>
        <v>0</v>
      </c>
      <c r="K1498" s="63"/>
    </row>
    <row r="1499" spans="1:11" s="3" customFormat="1" ht="15" customHeight="1">
      <c r="A1499" s="24">
        <v>18</v>
      </c>
      <c r="B1499" s="121" t="s">
        <v>41</v>
      </c>
      <c r="C1499" s="209"/>
      <c r="D1499" s="39">
        <v>98010</v>
      </c>
      <c r="E1499" s="123">
        <f t="shared" si="195"/>
        <v>0</v>
      </c>
      <c r="F1499" s="124">
        <v>0.23</v>
      </c>
      <c r="G1499" s="125">
        <f t="shared" si="196"/>
        <v>0</v>
      </c>
      <c r="H1499" s="128">
        <f>D1499/1.08*0.77</f>
        <v>69877.5</v>
      </c>
      <c r="I1499" s="128"/>
      <c r="J1499" s="59">
        <f t="shared" si="197"/>
        <v>0</v>
      </c>
      <c r="K1499" s="63"/>
    </row>
    <row r="1500" spans="1:11" s="4" customFormat="1" ht="15" customHeight="1">
      <c r="A1500" s="40"/>
      <c r="B1500" s="41" t="s">
        <v>42</v>
      </c>
      <c r="C1500" s="210">
        <f>SUM(C1482:C1499)</f>
        <v>16</v>
      </c>
      <c r="D1500" s="39">
        <v>205306</v>
      </c>
      <c r="E1500" s="43">
        <f>SUM(E1482:E1499)</f>
        <v>1524618</v>
      </c>
      <c r="F1500" s="43"/>
      <c r="G1500" s="44">
        <f>SUM(G1482:G1499)</f>
        <v>1224760.5</v>
      </c>
      <c r="H1500" s="45"/>
      <c r="I1500" s="45"/>
      <c r="J1500" s="64">
        <f>SUM(J1482:J1499)</f>
        <v>1134037.5</v>
      </c>
    </row>
    <row r="1501" spans="1:11" s="5" customFormat="1" ht="30" customHeight="1">
      <c r="A1501" s="46"/>
      <c r="B1501" s="47"/>
      <c r="C1501" s="211"/>
      <c r="D1501" s="39">
        <v>335661</v>
      </c>
      <c r="E1501" s="49"/>
      <c r="F1501" s="49"/>
      <c r="G1501" s="50"/>
      <c r="J1501" s="75">
        <f>J1500*0.08</f>
        <v>90723</v>
      </c>
    </row>
    <row r="1502" spans="1:11" s="6" customFormat="1" ht="15" customHeight="1">
      <c r="A1502" s="283" t="s">
        <v>43</v>
      </c>
      <c r="B1502" s="283"/>
      <c r="C1502" s="284" t="s">
        <v>44</v>
      </c>
      <c r="D1502" s="284"/>
      <c r="E1502" s="54"/>
      <c r="F1502" s="54"/>
      <c r="G1502" s="55" t="s">
        <v>45</v>
      </c>
      <c r="J1502" s="76">
        <f>SUM(J1500:J1501)</f>
        <v>1224760.5</v>
      </c>
    </row>
    <row r="1504" spans="1:11">
      <c r="B1504" s="131" t="s">
        <v>165</v>
      </c>
      <c r="C1504" s="131" t="s">
        <v>166</v>
      </c>
      <c r="D1504" s="131"/>
      <c r="E1504" s="131" t="s">
        <v>167</v>
      </c>
    </row>
    <row r="1505" spans="1:11" ht="18.75">
      <c r="B1505" s="212" t="s">
        <v>168</v>
      </c>
      <c r="C1505" s="213" t="s">
        <v>166</v>
      </c>
      <c r="D1505" s="214"/>
      <c r="E1505" s="214"/>
    </row>
    <row r="1509" spans="1:11" s="1" customFormat="1" ht="15" customHeight="1">
      <c r="A1509" s="279" t="s">
        <v>0</v>
      </c>
      <c r="B1509" s="279"/>
      <c r="C1509" s="279"/>
      <c r="D1509" s="279"/>
      <c r="E1509" s="279"/>
      <c r="F1509" s="279"/>
      <c r="G1509" s="279"/>
      <c r="J1509" s="71"/>
    </row>
    <row r="1510" spans="1:11" s="1" customFormat="1" ht="15" customHeight="1">
      <c r="A1510" s="279" t="s">
        <v>1</v>
      </c>
      <c r="B1510" s="279"/>
      <c r="C1510" s="279"/>
      <c r="D1510" s="279"/>
      <c r="E1510" s="279"/>
      <c r="F1510" s="279"/>
      <c r="G1510" s="279"/>
      <c r="J1510" s="71"/>
    </row>
    <row r="1511" spans="1:11" s="1" customFormat="1" ht="15" customHeight="1">
      <c r="A1511" s="279" t="s">
        <v>2</v>
      </c>
      <c r="B1511" s="279"/>
      <c r="C1511" s="279"/>
      <c r="D1511" s="279"/>
      <c r="E1511" s="279"/>
      <c r="F1511" s="279"/>
      <c r="G1511" s="279"/>
      <c r="J1511" s="71"/>
    </row>
    <row r="1512" spans="1:11" s="1" customFormat="1" ht="15" customHeight="1">
      <c r="A1512" s="279" t="s">
        <v>4</v>
      </c>
      <c r="B1512" s="279"/>
      <c r="C1512" s="279"/>
      <c r="D1512" s="279"/>
      <c r="E1512" s="279"/>
      <c r="F1512" s="279"/>
      <c r="G1512" s="279"/>
      <c r="J1512" s="71"/>
    </row>
    <row r="1513" spans="1:11" s="1" customFormat="1" ht="15" customHeight="1">
      <c r="A1513" s="280" t="s">
        <v>6</v>
      </c>
      <c r="B1513" s="280"/>
      <c r="C1513" s="280"/>
      <c r="D1513" s="280"/>
      <c r="E1513" s="280"/>
      <c r="F1513" s="280"/>
      <c r="G1513" s="280"/>
      <c r="J1513" s="71"/>
    </row>
    <row r="1514" spans="1:11" s="2" customFormat="1" ht="15" customHeight="1">
      <c r="A1514" s="9"/>
      <c r="B1514" s="9"/>
      <c r="C1514" s="292" t="s">
        <v>1249</v>
      </c>
      <c r="D1514" s="281"/>
      <c r="E1514" s="281"/>
      <c r="F1514" s="281"/>
      <c r="G1514" s="281"/>
      <c r="J1514" s="72"/>
    </row>
    <row r="1515" spans="1:11" s="1" customFormat="1" ht="15" customHeight="1">
      <c r="A1515" s="11" t="s">
        <v>8</v>
      </c>
      <c r="B1515" s="12"/>
      <c r="C1515" s="202"/>
      <c r="D1515" s="286"/>
      <c r="E1515" s="286"/>
      <c r="F1515" s="286"/>
      <c r="G1515" s="286"/>
      <c r="H1515" s="68"/>
      <c r="I1515" s="68"/>
      <c r="J1515" s="71"/>
    </row>
    <row r="1516" spans="1:11" s="1" customFormat="1" ht="15" customHeight="1">
      <c r="A1516" s="11" t="s">
        <v>9</v>
      </c>
      <c r="B1516" s="293" t="s">
        <v>195</v>
      </c>
      <c r="C1516" s="286"/>
      <c r="D1516" s="286"/>
      <c r="E1516" s="286"/>
      <c r="F1516" s="11"/>
      <c r="G1516" s="16"/>
      <c r="H1516" s="11"/>
      <c r="I1516" s="11"/>
      <c r="J1516" s="80"/>
      <c r="K1516" s="74"/>
    </row>
    <row r="1517" spans="1:11" s="1" customFormat="1" ht="21" customHeight="1">
      <c r="A1517" s="11" t="s">
        <v>11</v>
      </c>
      <c r="B1517" s="219"/>
      <c r="C1517" s="220"/>
      <c r="D1517" s="220"/>
      <c r="E1517" s="220"/>
      <c r="F1517" s="258"/>
      <c r="G1517" s="19"/>
      <c r="H1517" s="69"/>
      <c r="I1517" s="69"/>
      <c r="J1517" s="73"/>
    </row>
    <row r="1518" spans="1:11" s="1" customFormat="1" ht="15" customHeight="1">
      <c r="A1518" s="190" t="s">
        <v>14</v>
      </c>
      <c r="B1518" s="190" t="s">
        <v>16</v>
      </c>
      <c r="C1518" s="203" t="s">
        <v>17</v>
      </c>
      <c r="D1518" s="191" t="s">
        <v>18</v>
      </c>
      <c r="E1518" s="192" t="s">
        <v>19</v>
      </c>
      <c r="F1518" s="192" t="s">
        <v>20</v>
      </c>
      <c r="G1518" s="190" t="s">
        <v>21</v>
      </c>
      <c r="J1518" s="71"/>
    </row>
    <row r="1519" spans="1:11" s="3" customFormat="1" ht="15" customHeight="1">
      <c r="A1519" s="24">
        <v>1</v>
      </c>
      <c r="B1519" s="25" t="s">
        <v>23</v>
      </c>
      <c r="C1519" s="167">
        <v>3</v>
      </c>
      <c r="D1519" s="27">
        <v>79305</v>
      </c>
      <c r="E1519" s="28">
        <f t="shared" ref="E1519:E1536" si="200">D1519*C1519</f>
        <v>237915</v>
      </c>
      <c r="F1519" s="29">
        <v>0</v>
      </c>
      <c r="G1519" s="30">
        <f t="shared" ref="G1519:G1536" si="201">E1519-E1519*F1519</f>
        <v>237915</v>
      </c>
      <c r="H1519" s="31">
        <f>D1519/1.08</f>
        <v>73430.555555555547</v>
      </c>
      <c r="I1519" s="31"/>
      <c r="J1519" s="59">
        <f t="shared" ref="J1519:J1536" si="202">H1519*C1519</f>
        <v>220291.66666666663</v>
      </c>
      <c r="K1519" s="63"/>
    </row>
    <row r="1520" spans="1:11" s="3" customFormat="1" ht="15" customHeight="1">
      <c r="A1520" s="24">
        <v>2</v>
      </c>
      <c r="B1520" s="25" t="s">
        <v>25</v>
      </c>
      <c r="C1520" s="204">
        <v>3</v>
      </c>
      <c r="D1520" s="27">
        <v>128591</v>
      </c>
      <c r="E1520" s="28">
        <f t="shared" si="200"/>
        <v>385773</v>
      </c>
      <c r="F1520" s="29">
        <v>0</v>
      </c>
      <c r="G1520" s="30">
        <f t="shared" si="201"/>
        <v>385773</v>
      </c>
      <c r="H1520" s="31">
        <f t="shared" ref="H1520:H1522" si="203">D1520/1.08</f>
        <v>119065.74074074073</v>
      </c>
      <c r="I1520" s="31"/>
      <c r="J1520" s="59">
        <f t="shared" si="202"/>
        <v>357197.22222222219</v>
      </c>
      <c r="K1520" s="63"/>
    </row>
    <row r="1521" spans="1:11" s="3" customFormat="1" ht="15" customHeight="1">
      <c r="A1521" s="24">
        <v>3</v>
      </c>
      <c r="B1521" s="25" t="s">
        <v>26</v>
      </c>
      <c r="C1521" s="205"/>
      <c r="D1521" s="27">
        <v>60043</v>
      </c>
      <c r="E1521" s="28">
        <f t="shared" si="200"/>
        <v>0</v>
      </c>
      <c r="F1521" s="29">
        <v>0</v>
      </c>
      <c r="G1521" s="30">
        <f t="shared" si="201"/>
        <v>0</v>
      </c>
      <c r="H1521" s="31">
        <f t="shared" si="203"/>
        <v>55595.370370370365</v>
      </c>
      <c r="I1521" s="31"/>
      <c r="J1521" s="59">
        <f t="shared" si="202"/>
        <v>0</v>
      </c>
      <c r="K1521" s="63"/>
    </row>
    <row r="1522" spans="1:11" s="3" customFormat="1" ht="15" customHeight="1">
      <c r="A1522" s="24">
        <v>4</v>
      </c>
      <c r="B1522" s="25" t="s">
        <v>27</v>
      </c>
      <c r="C1522" s="206"/>
      <c r="D1522" s="27">
        <v>115781</v>
      </c>
      <c r="E1522" s="28">
        <f t="shared" si="200"/>
        <v>0</v>
      </c>
      <c r="F1522" s="29">
        <v>0</v>
      </c>
      <c r="G1522" s="30">
        <f t="shared" si="201"/>
        <v>0</v>
      </c>
      <c r="H1522" s="31">
        <f t="shared" si="203"/>
        <v>107204.62962962962</v>
      </c>
      <c r="I1522" s="31"/>
      <c r="J1522" s="59">
        <f t="shared" si="202"/>
        <v>0</v>
      </c>
      <c r="K1522" s="63"/>
    </row>
    <row r="1523" spans="1:11" s="3" customFormat="1" ht="15" customHeight="1">
      <c r="A1523" s="24">
        <v>5</v>
      </c>
      <c r="B1523" s="121" t="s">
        <v>28</v>
      </c>
      <c r="C1523" s="209">
        <v>3</v>
      </c>
      <c r="D1523" s="33">
        <v>119943</v>
      </c>
      <c r="E1523" s="123">
        <f t="shared" si="200"/>
        <v>359829</v>
      </c>
      <c r="F1523" s="124">
        <v>0.25</v>
      </c>
      <c r="G1523" s="125">
        <f t="shared" si="201"/>
        <v>269871.75</v>
      </c>
      <c r="H1523" s="128">
        <f>D1523/1.08*0.75</f>
        <v>83293.75</v>
      </c>
      <c r="I1523" s="31"/>
      <c r="J1523" s="59">
        <f t="shared" si="202"/>
        <v>249881.25</v>
      </c>
      <c r="K1523" s="63"/>
    </row>
    <row r="1524" spans="1:11" s="3" customFormat="1" ht="15" customHeight="1">
      <c r="A1524" s="24">
        <v>6</v>
      </c>
      <c r="B1524" s="25" t="s">
        <v>29</v>
      </c>
      <c r="C1524" s="167"/>
      <c r="D1524" s="27">
        <v>94810</v>
      </c>
      <c r="E1524" s="28">
        <f t="shared" si="200"/>
        <v>0</v>
      </c>
      <c r="F1524" s="29">
        <v>0</v>
      </c>
      <c r="G1524" s="30">
        <f t="shared" si="201"/>
        <v>0</v>
      </c>
      <c r="H1524" s="31">
        <f t="shared" ref="H1524:H1535" si="204">D1524/1.08</f>
        <v>87787.037037037036</v>
      </c>
      <c r="I1524" s="31"/>
      <c r="J1524" s="59">
        <f t="shared" si="202"/>
        <v>0</v>
      </c>
      <c r="K1524" s="63"/>
    </row>
    <row r="1525" spans="1:11" s="3" customFormat="1" ht="15" customHeight="1">
      <c r="A1525" s="24">
        <v>7</v>
      </c>
      <c r="B1525" s="25" t="s">
        <v>30</v>
      </c>
      <c r="C1525" s="207"/>
      <c r="D1525" s="27">
        <v>141396</v>
      </c>
      <c r="E1525" s="28">
        <f t="shared" si="200"/>
        <v>0</v>
      </c>
      <c r="F1525" s="29">
        <v>0</v>
      </c>
      <c r="G1525" s="30">
        <f t="shared" si="201"/>
        <v>0</v>
      </c>
      <c r="H1525" s="31">
        <f t="shared" si="204"/>
        <v>130922.22222222222</v>
      </c>
      <c r="I1525" s="31"/>
      <c r="J1525" s="59">
        <f t="shared" si="202"/>
        <v>0</v>
      </c>
      <c r="K1525" s="63"/>
    </row>
    <row r="1526" spans="1:11" s="3" customFormat="1" ht="15" customHeight="1">
      <c r="A1526" s="24">
        <v>8</v>
      </c>
      <c r="B1526" s="25" t="s">
        <v>31</v>
      </c>
      <c r="C1526" s="167"/>
      <c r="D1526" s="27">
        <v>232931</v>
      </c>
      <c r="E1526" s="28">
        <f t="shared" si="200"/>
        <v>0</v>
      </c>
      <c r="F1526" s="29">
        <v>0</v>
      </c>
      <c r="G1526" s="30">
        <f t="shared" si="201"/>
        <v>0</v>
      </c>
      <c r="H1526" s="31">
        <f t="shared" si="204"/>
        <v>215676.85185185182</v>
      </c>
      <c r="I1526" s="31"/>
      <c r="J1526" s="59">
        <f t="shared" si="202"/>
        <v>0</v>
      </c>
      <c r="K1526" s="63"/>
    </row>
    <row r="1527" spans="1:11" s="3" customFormat="1" ht="15" customHeight="1">
      <c r="A1527" s="24">
        <v>9</v>
      </c>
      <c r="B1527" s="36" t="s">
        <v>32</v>
      </c>
      <c r="C1527" s="167"/>
      <c r="D1527" s="27">
        <v>101534</v>
      </c>
      <c r="E1527" s="28">
        <f t="shared" si="200"/>
        <v>0</v>
      </c>
      <c r="F1527" s="29">
        <v>0</v>
      </c>
      <c r="G1527" s="30">
        <f t="shared" si="201"/>
        <v>0</v>
      </c>
      <c r="H1527" s="31">
        <f t="shared" si="204"/>
        <v>94012.962962962964</v>
      </c>
      <c r="I1527" s="31"/>
      <c r="J1527" s="59">
        <f t="shared" si="202"/>
        <v>0</v>
      </c>
      <c r="K1527" s="63"/>
    </row>
    <row r="1528" spans="1:11" s="3" customFormat="1" ht="15" customHeight="1">
      <c r="A1528" s="24">
        <v>10</v>
      </c>
      <c r="B1528" s="36" t="s">
        <v>33</v>
      </c>
      <c r="C1528" s="208"/>
      <c r="D1528" s="33">
        <v>110148</v>
      </c>
      <c r="E1528" s="28">
        <f t="shared" si="200"/>
        <v>0</v>
      </c>
      <c r="F1528" s="29">
        <v>0</v>
      </c>
      <c r="G1528" s="30">
        <f t="shared" si="201"/>
        <v>0</v>
      </c>
      <c r="H1528" s="31">
        <f t="shared" si="204"/>
        <v>101988.88888888888</v>
      </c>
      <c r="I1528" s="31"/>
      <c r="J1528" s="59">
        <f t="shared" si="202"/>
        <v>0</v>
      </c>
      <c r="K1528" s="63"/>
    </row>
    <row r="1529" spans="1:11" s="3" customFormat="1" ht="15" customHeight="1">
      <c r="A1529" s="24">
        <v>11</v>
      </c>
      <c r="B1529" s="121" t="s">
        <v>34</v>
      </c>
      <c r="C1529" s="209">
        <v>2</v>
      </c>
      <c r="D1529" s="27">
        <v>54198</v>
      </c>
      <c r="E1529" s="123">
        <f t="shared" si="200"/>
        <v>108396</v>
      </c>
      <c r="F1529" s="29">
        <v>0</v>
      </c>
      <c r="G1529" s="125">
        <f t="shared" si="201"/>
        <v>108396</v>
      </c>
      <c r="H1529" s="31">
        <f t="shared" si="204"/>
        <v>50183.333333333328</v>
      </c>
      <c r="I1529" s="128"/>
      <c r="J1529" s="59">
        <f t="shared" si="202"/>
        <v>100366.66666666666</v>
      </c>
      <c r="K1529" s="63"/>
    </row>
    <row r="1530" spans="1:11" s="3" customFormat="1" ht="15" customHeight="1">
      <c r="A1530" s="24">
        <v>12</v>
      </c>
      <c r="B1530" s="25" t="s">
        <v>35</v>
      </c>
      <c r="C1530" s="208"/>
      <c r="D1530" s="27">
        <v>49680</v>
      </c>
      <c r="E1530" s="28">
        <f t="shared" si="200"/>
        <v>0</v>
      </c>
      <c r="F1530" s="29">
        <v>0</v>
      </c>
      <c r="G1530" s="30">
        <f t="shared" si="201"/>
        <v>0</v>
      </c>
      <c r="H1530" s="31">
        <f t="shared" si="204"/>
        <v>46000</v>
      </c>
      <c r="I1530" s="31"/>
      <c r="J1530" s="59">
        <f t="shared" si="202"/>
        <v>0</v>
      </c>
      <c r="K1530" s="63"/>
    </row>
    <row r="1531" spans="1:11" s="3" customFormat="1" ht="15" customHeight="1">
      <c r="A1531" s="24">
        <v>13</v>
      </c>
      <c r="B1531" s="25" t="s">
        <v>36</v>
      </c>
      <c r="C1531" s="208"/>
      <c r="D1531" s="38">
        <v>64152</v>
      </c>
      <c r="E1531" s="28">
        <f t="shared" si="200"/>
        <v>0</v>
      </c>
      <c r="F1531" s="29">
        <v>0</v>
      </c>
      <c r="G1531" s="30">
        <f t="shared" si="201"/>
        <v>0</v>
      </c>
      <c r="H1531" s="31">
        <f t="shared" si="204"/>
        <v>59399.999999999993</v>
      </c>
      <c r="I1531" s="31"/>
      <c r="J1531" s="59">
        <f t="shared" si="202"/>
        <v>0</v>
      </c>
      <c r="K1531" s="63"/>
    </row>
    <row r="1532" spans="1:11" s="3" customFormat="1" ht="15" customHeight="1">
      <c r="A1532" s="24">
        <v>14</v>
      </c>
      <c r="B1532" s="121" t="s">
        <v>37</v>
      </c>
      <c r="C1532" s="209"/>
      <c r="D1532" s="38">
        <v>65934</v>
      </c>
      <c r="E1532" s="123">
        <f t="shared" si="200"/>
        <v>0</v>
      </c>
      <c r="F1532" s="124">
        <v>0</v>
      </c>
      <c r="G1532" s="125">
        <f t="shared" si="201"/>
        <v>0</v>
      </c>
      <c r="H1532" s="31">
        <f t="shared" si="204"/>
        <v>61049.999999999993</v>
      </c>
      <c r="I1532" s="128"/>
      <c r="J1532" s="59">
        <f t="shared" si="202"/>
        <v>0</v>
      </c>
      <c r="K1532" s="63"/>
    </row>
    <row r="1533" spans="1:11" s="3" customFormat="1" ht="15" customHeight="1">
      <c r="A1533" s="24">
        <v>15</v>
      </c>
      <c r="B1533" s="25" t="s">
        <v>38</v>
      </c>
      <c r="C1533" s="208"/>
      <c r="D1533" s="38">
        <v>76626</v>
      </c>
      <c r="E1533" s="28">
        <f t="shared" si="200"/>
        <v>0</v>
      </c>
      <c r="F1533" s="29">
        <v>0</v>
      </c>
      <c r="G1533" s="30">
        <f t="shared" si="201"/>
        <v>0</v>
      </c>
      <c r="H1533" s="31">
        <f t="shared" si="204"/>
        <v>70950</v>
      </c>
      <c r="I1533" s="31"/>
      <c r="J1533" s="59">
        <f t="shared" si="202"/>
        <v>0</v>
      </c>
      <c r="K1533" s="63"/>
    </row>
    <row r="1534" spans="1:11" s="3" customFormat="1" ht="15" customHeight="1">
      <c r="A1534" s="24">
        <v>16</v>
      </c>
      <c r="B1534" s="25" t="s">
        <v>39</v>
      </c>
      <c r="C1534" s="208"/>
      <c r="D1534" s="38">
        <v>80190</v>
      </c>
      <c r="E1534" s="28">
        <f t="shared" si="200"/>
        <v>0</v>
      </c>
      <c r="F1534" s="29">
        <v>0</v>
      </c>
      <c r="G1534" s="30">
        <f t="shared" si="201"/>
        <v>0</v>
      </c>
      <c r="H1534" s="31">
        <f t="shared" si="204"/>
        <v>74250</v>
      </c>
      <c r="I1534" s="31"/>
      <c r="J1534" s="59">
        <f t="shared" si="202"/>
        <v>0</v>
      </c>
      <c r="K1534" s="63"/>
    </row>
    <row r="1535" spans="1:11" s="3" customFormat="1" ht="15" customHeight="1">
      <c r="A1535" s="24">
        <v>17</v>
      </c>
      <c r="B1535" s="25" t="s">
        <v>40</v>
      </c>
      <c r="C1535" s="208"/>
      <c r="D1535" s="38">
        <v>113832</v>
      </c>
      <c r="E1535" s="28">
        <f t="shared" si="200"/>
        <v>0</v>
      </c>
      <c r="F1535" s="29">
        <v>0</v>
      </c>
      <c r="G1535" s="30">
        <f t="shared" si="201"/>
        <v>0</v>
      </c>
      <c r="H1535" s="31">
        <f t="shared" si="204"/>
        <v>105400</v>
      </c>
      <c r="I1535" s="31"/>
      <c r="J1535" s="59">
        <f t="shared" si="202"/>
        <v>0</v>
      </c>
      <c r="K1535" s="63"/>
    </row>
    <row r="1536" spans="1:11" s="3" customFormat="1" ht="15" customHeight="1">
      <c r="A1536" s="24">
        <v>18</v>
      </c>
      <c r="B1536" s="121" t="s">
        <v>41</v>
      </c>
      <c r="C1536" s="209"/>
      <c r="D1536" s="39">
        <v>98010</v>
      </c>
      <c r="E1536" s="123">
        <f t="shared" si="200"/>
        <v>0</v>
      </c>
      <c r="F1536" s="124">
        <v>0.23</v>
      </c>
      <c r="G1536" s="125">
        <f t="shared" si="201"/>
        <v>0</v>
      </c>
      <c r="H1536" s="128">
        <f>D1536/1.08*0.77</f>
        <v>69877.5</v>
      </c>
      <c r="I1536" s="128"/>
      <c r="J1536" s="59">
        <f t="shared" si="202"/>
        <v>0</v>
      </c>
      <c r="K1536" s="63"/>
    </row>
    <row r="1537" spans="1:10" s="4" customFormat="1" ht="15" customHeight="1">
      <c r="A1537" s="40"/>
      <c r="B1537" s="41" t="s">
        <v>42</v>
      </c>
      <c r="C1537" s="210">
        <f>SUM(C1519:C1536)</f>
        <v>11</v>
      </c>
      <c r="D1537" s="39">
        <v>205306</v>
      </c>
      <c r="E1537" s="43">
        <f>SUM(E1519:E1536)</f>
        <v>1091913</v>
      </c>
      <c r="F1537" s="43"/>
      <c r="G1537" s="44">
        <f>SUM(G1519:G1536)</f>
        <v>1001955.75</v>
      </c>
      <c r="H1537" s="45"/>
      <c r="I1537" s="45"/>
      <c r="J1537" s="64">
        <f>SUM(J1519:J1536)</f>
        <v>927736.80555555539</v>
      </c>
    </row>
    <row r="1538" spans="1:10" s="5" customFormat="1" ht="30" customHeight="1">
      <c r="A1538" s="46"/>
      <c r="B1538" s="47"/>
      <c r="C1538" s="211"/>
      <c r="D1538" s="39">
        <v>335661</v>
      </c>
      <c r="E1538" s="49"/>
      <c r="F1538" s="49"/>
      <c r="G1538" s="50"/>
      <c r="J1538" s="75">
        <f>J1537*0.08</f>
        <v>74218.944444444438</v>
      </c>
    </row>
    <row r="1539" spans="1:10" s="6" customFormat="1" ht="15" customHeight="1">
      <c r="A1539" s="283" t="s">
        <v>43</v>
      </c>
      <c r="B1539" s="283"/>
      <c r="C1539" s="284" t="s">
        <v>44</v>
      </c>
      <c r="D1539" s="284"/>
      <c r="E1539" s="54"/>
      <c r="F1539" s="54"/>
      <c r="G1539" s="55" t="s">
        <v>45</v>
      </c>
      <c r="J1539" s="76">
        <f>SUM(J1537:J1538)</f>
        <v>1001955.7499999998</v>
      </c>
    </row>
    <row r="1541" spans="1:10">
      <c r="B1541" s="131" t="s">
        <v>165</v>
      </c>
      <c r="C1541" s="131" t="s">
        <v>166</v>
      </c>
      <c r="D1541" s="131"/>
      <c r="E1541" s="131" t="s">
        <v>167</v>
      </c>
    </row>
    <row r="1542" spans="1:10" ht="18.75">
      <c r="B1542" s="212" t="s">
        <v>168</v>
      </c>
      <c r="C1542" s="213" t="s">
        <v>166</v>
      </c>
      <c r="D1542" s="214"/>
      <c r="E1542" s="214"/>
    </row>
  </sheetData>
  <mergeCells count="416">
    <mergeCell ref="A1435:G1435"/>
    <mergeCell ref="A1436:G1436"/>
    <mergeCell ref="A1437:G1437"/>
    <mergeCell ref="A1438:G1438"/>
    <mergeCell ref="A1439:G1439"/>
    <mergeCell ref="C1440:G1440"/>
    <mergeCell ref="D1441:G1441"/>
    <mergeCell ref="B1442:E1442"/>
    <mergeCell ref="A1465:B1465"/>
    <mergeCell ref="C1465:D1465"/>
    <mergeCell ref="A1397:G1397"/>
    <mergeCell ref="A1398:G1398"/>
    <mergeCell ref="A1399:G1399"/>
    <mergeCell ref="A1400:G1400"/>
    <mergeCell ref="A1401:G1401"/>
    <mergeCell ref="C1402:G1402"/>
    <mergeCell ref="D1403:G1403"/>
    <mergeCell ref="B1404:E1404"/>
    <mergeCell ref="A1427:B1427"/>
    <mergeCell ref="C1427:D1427"/>
    <mergeCell ref="A1359:G1359"/>
    <mergeCell ref="A1360:G1360"/>
    <mergeCell ref="A1361:G1361"/>
    <mergeCell ref="A1362:G1362"/>
    <mergeCell ref="A1363:G1363"/>
    <mergeCell ref="C1364:G1364"/>
    <mergeCell ref="D1365:G1365"/>
    <mergeCell ref="B1366:E1366"/>
    <mergeCell ref="A1389:B1389"/>
    <mergeCell ref="C1389:D1389"/>
    <mergeCell ref="A1321:G1321"/>
    <mergeCell ref="A1322:G1322"/>
    <mergeCell ref="A1323:G1323"/>
    <mergeCell ref="A1324:G1324"/>
    <mergeCell ref="A1325:G1325"/>
    <mergeCell ref="C1326:G1326"/>
    <mergeCell ref="D1327:G1327"/>
    <mergeCell ref="B1328:E1328"/>
    <mergeCell ref="A1351:B1351"/>
    <mergeCell ref="C1351:D1351"/>
    <mergeCell ref="A1284:G1284"/>
    <mergeCell ref="A1285:G1285"/>
    <mergeCell ref="A1286:G1286"/>
    <mergeCell ref="A1287:G1287"/>
    <mergeCell ref="A1288:G1288"/>
    <mergeCell ref="C1289:G1289"/>
    <mergeCell ref="D1290:G1290"/>
    <mergeCell ref="B1291:E1291"/>
    <mergeCell ref="A1314:B1314"/>
    <mergeCell ref="C1314:D1314"/>
    <mergeCell ref="A1246:G1246"/>
    <mergeCell ref="A1247:G1247"/>
    <mergeCell ref="A1248:G1248"/>
    <mergeCell ref="A1249:G1249"/>
    <mergeCell ref="A1250:G1250"/>
    <mergeCell ref="C1251:G1251"/>
    <mergeCell ref="D1252:G1252"/>
    <mergeCell ref="B1253:E1253"/>
    <mergeCell ref="A1276:B1276"/>
    <mergeCell ref="C1276:D1276"/>
    <mergeCell ref="A1209:G1209"/>
    <mergeCell ref="A1210:G1210"/>
    <mergeCell ref="A1211:G1211"/>
    <mergeCell ref="A1212:G1212"/>
    <mergeCell ref="A1213:G1213"/>
    <mergeCell ref="C1214:G1214"/>
    <mergeCell ref="D1215:G1215"/>
    <mergeCell ref="B1216:E1216"/>
    <mergeCell ref="A1239:B1239"/>
    <mergeCell ref="C1239:D1239"/>
    <mergeCell ref="A1172:G1172"/>
    <mergeCell ref="A1173:G1173"/>
    <mergeCell ref="A1174:G1174"/>
    <mergeCell ref="A1175:G1175"/>
    <mergeCell ref="A1176:G1176"/>
    <mergeCell ref="C1177:G1177"/>
    <mergeCell ref="D1178:G1178"/>
    <mergeCell ref="B1179:E1179"/>
    <mergeCell ref="A1202:B1202"/>
    <mergeCell ref="C1202:D1202"/>
    <mergeCell ref="A1134:G1134"/>
    <mergeCell ref="A1135:G1135"/>
    <mergeCell ref="A1136:G1136"/>
    <mergeCell ref="A1137:G1137"/>
    <mergeCell ref="A1138:G1138"/>
    <mergeCell ref="C1139:G1139"/>
    <mergeCell ref="D1140:G1140"/>
    <mergeCell ref="B1141:E1141"/>
    <mergeCell ref="A1164:B1164"/>
    <mergeCell ref="C1164:D1164"/>
    <mergeCell ref="A1096:G1096"/>
    <mergeCell ref="A1097:G1097"/>
    <mergeCell ref="A1098:G1098"/>
    <mergeCell ref="A1099:G1099"/>
    <mergeCell ref="A1100:G1100"/>
    <mergeCell ref="C1101:G1101"/>
    <mergeCell ref="D1102:G1102"/>
    <mergeCell ref="B1103:E1103"/>
    <mergeCell ref="A1126:B1126"/>
    <mergeCell ref="C1126:D1126"/>
    <mergeCell ref="A1058:G1058"/>
    <mergeCell ref="A1059:G1059"/>
    <mergeCell ref="A1060:G1060"/>
    <mergeCell ref="A1061:G1061"/>
    <mergeCell ref="A1062:G1062"/>
    <mergeCell ref="C1063:G1063"/>
    <mergeCell ref="D1064:G1064"/>
    <mergeCell ref="B1065:E1065"/>
    <mergeCell ref="A1088:B1088"/>
    <mergeCell ref="C1088:D1088"/>
    <mergeCell ref="A1020:G1020"/>
    <mergeCell ref="A1021:G1021"/>
    <mergeCell ref="A1022:G1022"/>
    <mergeCell ref="A1023:G1023"/>
    <mergeCell ref="A1024:G1024"/>
    <mergeCell ref="C1025:G1025"/>
    <mergeCell ref="D1026:G1026"/>
    <mergeCell ref="B1027:E1027"/>
    <mergeCell ref="A1050:B1050"/>
    <mergeCell ref="C1050:D1050"/>
    <mergeCell ref="A981:G981"/>
    <mergeCell ref="A982:G982"/>
    <mergeCell ref="A983:G983"/>
    <mergeCell ref="A984:G984"/>
    <mergeCell ref="A985:G985"/>
    <mergeCell ref="C986:G986"/>
    <mergeCell ref="D987:G987"/>
    <mergeCell ref="B988:E988"/>
    <mergeCell ref="A1011:B1011"/>
    <mergeCell ref="C1011:D1011"/>
    <mergeCell ref="A944:G944"/>
    <mergeCell ref="A945:G945"/>
    <mergeCell ref="A946:G946"/>
    <mergeCell ref="A947:G947"/>
    <mergeCell ref="A948:G948"/>
    <mergeCell ref="C949:G949"/>
    <mergeCell ref="D950:G950"/>
    <mergeCell ref="B951:E951"/>
    <mergeCell ref="A974:B974"/>
    <mergeCell ref="C974:D974"/>
    <mergeCell ref="A905:G905"/>
    <mergeCell ref="A906:G906"/>
    <mergeCell ref="A907:G907"/>
    <mergeCell ref="A908:G908"/>
    <mergeCell ref="A909:G909"/>
    <mergeCell ref="C910:G910"/>
    <mergeCell ref="D911:G911"/>
    <mergeCell ref="B912:E912"/>
    <mergeCell ref="A935:B935"/>
    <mergeCell ref="C935:D935"/>
    <mergeCell ref="A868:G868"/>
    <mergeCell ref="A869:G869"/>
    <mergeCell ref="A870:G870"/>
    <mergeCell ref="A871:G871"/>
    <mergeCell ref="A872:G872"/>
    <mergeCell ref="C873:G873"/>
    <mergeCell ref="D874:G874"/>
    <mergeCell ref="B875:E875"/>
    <mergeCell ref="A898:B898"/>
    <mergeCell ref="C898:D898"/>
    <mergeCell ref="A831:G831"/>
    <mergeCell ref="A832:G832"/>
    <mergeCell ref="A833:G833"/>
    <mergeCell ref="A834:G834"/>
    <mergeCell ref="A835:G835"/>
    <mergeCell ref="C836:G836"/>
    <mergeCell ref="D837:G837"/>
    <mergeCell ref="B838:E838"/>
    <mergeCell ref="A861:B861"/>
    <mergeCell ref="C861:D861"/>
    <mergeCell ref="A793:G793"/>
    <mergeCell ref="A794:G794"/>
    <mergeCell ref="A795:G795"/>
    <mergeCell ref="A796:G796"/>
    <mergeCell ref="A797:G797"/>
    <mergeCell ref="C798:G798"/>
    <mergeCell ref="D799:G799"/>
    <mergeCell ref="B800:E800"/>
    <mergeCell ref="A823:B823"/>
    <mergeCell ref="C823:D823"/>
    <mergeCell ref="A756:G756"/>
    <mergeCell ref="A757:G757"/>
    <mergeCell ref="A758:G758"/>
    <mergeCell ref="A759:G759"/>
    <mergeCell ref="A760:G760"/>
    <mergeCell ref="C761:G761"/>
    <mergeCell ref="D762:G762"/>
    <mergeCell ref="B763:E763"/>
    <mergeCell ref="A786:B786"/>
    <mergeCell ref="C786:D786"/>
    <mergeCell ref="A718:G718"/>
    <mergeCell ref="A719:G719"/>
    <mergeCell ref="A720:G720"/>
    <mergeCell ref="A721:G721"/>
    <mergeCell ref="A722:G722"/>
    <mergeCell ref="C723:G723"/>
    <mergeCell ref="D724:G724"/>
    <mergeCell ref="B725:E725"/>
    <mergeCell ref="A748:B748"/>
    <mergeCell ref="C748:D748"/>
    <mergeCell ref="A681:G681"/>
    <mergeCell ref="A682:G682"/>
    <mergeCell ref="A683:G683"/>
    <mergeCell ref="A684:G684"/>
    <mergeCell ref="C685:G685"/>
    <mergeCell ref="D686:G686"/>
    <mergeCell ref="B687:E687"/>
    <mergeCell ref="A710:B710"/>
    <mergeCell ref="C710:D710"/>
    <mergeCell ref="A645:G645"/>
    <mergeCell ref="A646:G646"/>
    <mergeCell ref="A647:G647"/>
    <mergeCell ref="C648:G648"/>
    <mergeCell ref="D649:G649"/>
    <mergeCell ref="B650:E650"/>
    <mergeCell ref="A673:B673"/>
    <mergeCell ref="C673:D673"/>
    <mergeCell ref="A680:G680"/>
    <mergeCell ref="A609:G609"/>
    <mergeCell ref="A610:G610"/>
    <mergeCell ref="C611:G611"/>
    <mergeCell ref="D612:G612"/>
    <mergeCell ref="B613:E613"/>
    <mergeCell ref="A636:B636"/>
    <mergeCell ref="C636:D636"/>
    <mergeCell ref="A643:G643"/>
    <mergeCell ref="A644:G644"/>
    <mergeCell ref="C574:G574"/>
    <mergeCell ref="D575:G575"/>
    <mergeCell ref="B576:E576"/>
    <mergeCell ref="B577:E577"/>
    <mergeCell ref="A599:B599"/>
    <mergeCell ref="C599:D599"/>
    <mergeCell ref="A606:G606"/>
    <mergeCell ref="A607:G607"/>
    <mergeCell ref="A608:G608"/>
    <mergeCell ref="B538:E538"/>
    <mergeCell ref="B539:E539"/>
    <mergeCell ref="A561:B561"/>
    <mergeCell ref="C561:D561"/>
    <mergeCell ref="A569:G569"/>
    <mergeCell ref="A570:G570"/>
    <mergeCell ref="A571:G571"/>
    <mergeCell ref="A572:G572"/>
    <mergeCell ref="A573:G573"/>
    <mergeCell ref="A524:B524"/>
    <mergeCell ref="C524:D524"/>
    <mergeCell ref="A531:G531"/>
    <mergeCell ref="A532:G532"/>
    <mergeCell ref="A533:G533"/>
    <mergeCell ref="A534:G534"/>
    <mergeCell ref="A535:G535"/>
    <mergeCell ref="C536:G536"/>
    <mergeCell ref="D537:G537"/>
    <mergeCell ref="A494:G494"/>
    <mergeCell ref="A495:G495"/>
    <mergeCell ref="A496:G496"/>
    <mergeCell ref="A497:G497"/>
    <mergeCell ref="A498:G498"/>
    <mergeCell ref="C499:G499"/>
    <mergeCell ref="D500:G500"/>
    <mergeCell ref="B501:E501"/>
    <mergeCell ref="B502:D502"/>
    <mergeCell ref="A456:G456"/>
    <mergeCell ref="A457:G457"/>
    <mergeCell ref="A458:G458"/>
    <mergeCell ref="A459:G459"/>
    <mergeCell ref="A460:G460"/>
    <mergeCell ref="C461:G461"/>
    <mergeCell ref="D462:G462"/>
    <mergeCell ref="B463:E463"/>
    <mergeCell ref="A486:B486"/>
    <mergeCell ref="C486:D486"/>
    <mergeCell ref="A417:G417"/>
    <mergeCell ref="A418:G418"/>
    <mergeCell ref="A419:G419"/>
    <mergeCell ref="A420:G420"/>
    <mergeCell ref="A421:G421"/>
    <mergeCell ref="C422:G422"/>
    <mergeCell ref="D423:G423"/>
    <mergeCell ref="B424:E424"/>
    <mergeCell ref="A447:B447"/>
    <mergeCell ref="C447:D447"/>
    <mergeCell ref="A379:G379"/>
    <mergeCell ref="A380:G380"/>
    <mergeCell ref="A381:G381"/>
    <mergeCell ref="A382:G382"/>
    <mergeCell ref="A383:G383"/>
    <mergeCell ref="C384:G384"/>
    <mergeCell ref="D385:G385"/>
    <mergeCell ref="B386:E386"/>
    <mergeCell ref="A409:B409"/>
    <mergeCell ref="C409:D409"/>
    <mergeCell ref="A342:G342"/>
    <mergeCell ref="A343:G343"/>
    <mergeCell ref="A344:G344"/>
    <mergeCell ref="A345:G345"/>
    <mergeCell ref="A346:G346"/>
    <mergeCell ref="C347:G347"/>
    <mergeCell ref="D348:G348"/>
    <mergeCell ref="B349:E349"/>
    <mergeCell ref="A372:B372"/>
    <mergeCell ref="C372:D372"/>
    <mergeCell ref="A305:G305"/>
    <mergeCell ref="A306:G306"/>
    <mergeCell ref="A307:G307"/>
    <mergeCell ref="A308:G308"/>
    <mergeCell ref="A309:G309"/>
    <mergeCell ref="C310:G310"/>
    <mergeCell ref="D311:G311"/>
    <mergeCell ref="B312:E312"/>
    <mergeCell ref="A335:B335"/>
    <mergeCell ref="C335:D335"/>
    <mergeCell ref="A267:G267"/>
    <mergeCell ref="A268:G268"/>
    <mergeCell ref="A269:G269"/>
    <mergeCell ref="A270:G270"/>
    <mergeCell ref="A271:G271"/>
    <mergeCell ref="C272:G272"/>
    <mergeCell ref="D273:G273"/>
    <mergeCell ref="B274:E274"/>
    <mergeCell ref="A297:B297"/>
    <mergeCell ref="C297:D297"/>
    <mergeCell ref="A229:G229"/>
    <mergeCell ref="A230:G230"/>
    <mergeCell ref="A231:G231"/>
    <mergeCell ref="A232:G232"/>
    <mergeCell ref="A233:G233"/>
    <mergeCell ref="C234:G234"/>
    <mergeCell ref="D235:G235"/>
    <mergeCell ref="B236:E236"/>
    <mergeCell ref="A259:B259"/>
    <mergeCell ref="C259:D259"/>
    <mergeCell ref="A192:G192"/>
    <mergeCell ref="A193:G193"/>
    <mergeCell ref="A194:G194"/>
    <mergeCell ref="A195:G195"/>
    <mergeCell ref="C196:G196"/>
    <mergeCell ref="D197:G197"/>
    <mergeCell ref="B198:E198"/>
    <mergeCell ref="A221:B221"/>
    <mergeCell ref="C221:D221"/>
    <mergeCell ref="A154:G154"/>
    <mergeCell ref="A155:G155"/>
    <mergeCell ref="A156:G156"/>
    <mergeCell ref="C157:G157"/>
    <mergeCell ref="D158:G158"/>
    <mergeCell ref="B159:E159"/>
    <mergeCell ref="A182:B182"/>
    <mergeCell ref="C182:D182"/>
    <mergeCell ref="A191:G191"/>
    <mergeCell ref="A117:G117"/>
    <mergeCell ref="A118:G118"/>
    <mergeCell ref="C119:G119"/>
    <mergeCell ref="D120:G120"/>
    <mergeCell ref="B121:E121"/>
    <mergeCell ref="A144:B144"/>
    <mergeCell ref="C144:D144"/>
    <mergeCell ref="A152:G152"/>
    <mergeCell ref="A153:G153"/>
    <mergeCell ref="C81:G81"/>
    <mergeCell ref="D82:G82"/>
    <mergeCell ref="B83:E83"/>
    <mergeCell ref="B84:E84"/>
    <mergeCell ref="A106:B106"/>
    <mergeCell ref="C106:D106"/>
    <mergeCell ref="A114:G114"/>
    <mergeCell ref="A115:G115"/>
    <mergeCell ref="A116:G116"/>
    <mergeCell ref="B46:E46"/>
    <mergeCell ref="B47:E47"/>
    <mergeCell ref="A69:B69"/>
    <mergeCell ref="C69:D69"/>
    <mergeCell ref="A76:G76"/>
    <mergeCell ref="A77:G77"/>
    <mergeCell ref="A78:G78"/>
    <mergeCell ref="A79:G79"/>
    <mergeCell ref="A80:G80"/>
    <mergeCell ref="A32:B32"/>
    <mergeCell ref="C32:D32"/>
    <mergeCell ref="A39:G39"/>
    <mergeCell ref="A40:G40"/>
    <mergeCell ref="A41:G41"/>
    <mergeCell ref="A42:G42"/>
    <mergeCell ref="A43:G43"/>
    <mergeCell ref="C44:G44"/>
    <mergeCell ref="D45:G45"/>
    <mergeCell ref="A2:G2"/>
    <mergeCell ref="A3:G3"/>
    <mergeCell ref="A4:G4"/>
    <mergeCell ref="A5:G5"/>
    <mergeCell ref="A6:G6"/>
    <mergeCell ref="C7:G7"/>
    <mergeCell ref="D8:G8"/>
    <mergeCell ref="B9:E9"/>
    <mergeCell ref="B10:E10"/>
    <mergeCell ref="A1472:G1472"/>
    <mergeCell ref="A1473:G1473"/>
    <mergeCell ref="A1474:G1474"/>
    <mergeCell ref="A1475:G1475"/>
    <mergeCell ref="A1476:G1476"/>
    <mergeCell ref="C1477:G1477"/>
    <mergeCell ref="D1478:G1478"/>
    <mergeCell ref="B1479:E1479"/>
    <mergeCell ref="A1502:B1502"/>
    <mergeCell ref="C1502:D1502"/>
    <mergeCell ref="A1509:G1509"/>
    <mergeCell ref="A1510:G1510"/>
    <mergeCell ref="A1511:G1511"/>
    <mergeCell ref="A1512:G1512"/>
    <mergeCell ref="A1513:G1513"/>
    <mergeCell ref="C1514:G1514"/>
    <mergeCell ref="D1515:G1515"/>
    <mergeCell ref="B1516:E1516"/>
    <mergeCell ref="A1539:B1539"/>
    <mergeCell ref="C1539:D1539"/>
  </mergeCells>
  <pageMargins left="0" right="0" top="0" bottom="0" header="0" footer="0"/>
  <pageSetup paperSize="9" scale="80" orientation="portrait"/>
  <colBreaks count="1" manualBreakCount="1">
    <brk id="6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85"/>
  <sheetViews>
    <sheetView topLeftCell="A3082" zoomScale="95" zoomScaleNormal="95" zoomScaleSheetLayoutView="30" workbookViewId="0">
      <selection activeCell="J3072" sqref="J3072"/>
    </sheetView>
  </sheetViews>
  <sheetFormatPr defaultColWidth="9" defaultRowHeight="18.75"/>
  <cols>
    <col min="1" max="1" width="5.85546875" customWidth="1"/>
    <col min="2" max="2" width="42.140625" customWidth="1"/>
    <col min="3" max="3" width="10.5703125" style="201" customWidth="1"/>
    <col min="4" max="4" width="12.5703125" customWidth="1"/>
    <col min="5" max="5" width="16.140625" customWidth="1"/>
    <col min="6" max="6" width="10.42578125" customWidth="1"/>
    <col min="7" max="7" width="14" customWidth="1"/>
    <col min="8" max="9" width="15.140625" customWidth="1"/>
    <col min="10" max="10" width="16.5703125" style="189" customWidth="1"/>
    <col min="11" max="11" width="18.5703125" customWidth="1"/>
    <col min="12" max="12" width="31.85546875" customWidth="1"/>
    <col min="13" max="13" width="28.5703125" customWidth="1"/>
  </cols>
  <sheetData>
    <row r="1" spans="1:11" s="1" customFormat="1" ht="15.75">
      <c r="A1" s="279" t="s">
        <v>1</v>
      </c>
      <c r="B1" s="279"/>
      <c r="C1" s="279"/>
      <c r="D1" s="279"/>
      <c r="E1" s="279"/>
      <c r="F1" s="279"/>
      <c r="G1" s="279"/>
      <c r="J1" s="71"/>
    </row>
    <row r="2" spans="1:11" s="1" customFormat="1" ht="15.75">
      <c r="A2" s="279" t="s">
        <v>2</v>
      </c>
      <c r="B2" s="279"/>
      <c r="C2" s="279"/>
      <c r="D2" s="279"/>
      <c r="E2" s="279"/>
      <c r="F2" s="279"/>
      <c r="G2" s="279"/>
      <c r="J2" s="71"/>
    </row>
    <row r="3" spans="1:11" s="1" customFormat="1" ht="15.75">
      <c r="A3" s="279" t="s">
        <v>4</v>
      </c>
      <c r="B3" s="279"/>
      <c r="C3" s="279"/>
      <c r="D3" s="279"/>
      <c r="E3" s="279"/>
      <c r="F3" s="279"/>
      <c r="G3" s="279"/>
      <c r="J3" s="71"/>
    </row>
    <row r="4" spans="1:11" s="1" customFormat="1" ht="15.75">
      <c r="A4" s="280" t="s">
        <v>6</v>
      </c>
      <c r="B4" s="280"/>
      <c r="C4" s="280"/>
      <c r="D4" s="280"/>
      <c r="E4" s="280"/>
      <c r="F4" s="280"/>
      <c r="G4" s="280"/>
      <c r="J4" s="71"/>
    </row>
    <row r="5" spans="1:11" s="2" customFormat="1" ht="27.75">
      <c r="A5" s="9"/>
      <c r="B5" s="9"/>
      <c r="C5" s="281" t="s">
        <v>175</v>
      </c>
      <c r="D5" s="281"/>
      <c r="E5" s="281"/>
      <c r="F5" s="281"/>
      <c r="G5" s="281"/>
      <c r="J5" s="72"/>
    </row>
    <row r="6" spans="1:11" s="1" customFormat="1">
      <c r="A6" s="11" t="s">
        <v>8</v>
      </c>
      <c r="B6" s="12"/>
      <c r="C6" s="202"/>
      <c r="D6" s="286"/>
      <c r="E6" s="286"/>
      <c r="F6" s="286"/>
      <c r="G6" s="286"/>
      <c r="H6" s="68"/>
      <c r="I6" s="68"/>
      <c r="J6" s="71"/>
    </row>
    <row r="7" spans="1:11" s="1" customFormat="1" ht="15.75">
      <c r="A7" s="11" t="s">
        <v>9</v>
      </c>
      <c r="B7" s="286" t="s">
        <v>212</v>
      </c>
      <c r="C7" s="286"/>
      <c r="D7" s="286"/>
      <c r="E7" s="286"/>
      <c r="F7" s="11"/>
      <c r="G7" s="16"/>
      <c r="H7" s="11"/>
      <c r="I7" s="11"/>
      <c r="J7" s="80"/>
      <c r="K7" s="74"/>
    </row>
    <row r="8" spans="1:11" s="1" customFormat="1" ht="15.75">
      <c r="A8" s="11" t="s">
        <v>11</v>
      </c>
      <c r="B8" s="289" t="s">
        <v>213</v>
      </c>
      <c r="C8" s="289"/>
      <c r="D8" s="289"/>
      <c r="E8" s="289"/>
      <c r="F8" s="18"/>
      <c r="G8" s="19" t="s">
        <v>13</v>
      </c>
      <c r="H8" s="69" t="s">
        <v>161</v>
      </c>
      <c r="I8" s="69"/>
      <c r="J8" s="73"/>
    </row>
    <row r="9" spans="1:11" s="1" customFormat="1">
      <c r="A9" s="190" t="s">
        <v>14</v>
      </c>
      <c r="B9" s="190"/>
      <c r="C9" s="203" t="s">
        <v>17</v>
      </c>
      <c r="D9" s="191" t="s">
        <v>18</v>
      </c>
      <c r="E9" s="192" t="s">
        <v>19</v>
      </c>
      <c r="F9" s="192" t="s">
        <v>20</v>
      </c>
      <c r="G9" s="190" t="s">
        <v>21</v>
      </c>
      <c r="J9" s="71"/>
    </row>
    <row r="10" spans="1:11" s="3" customFormat="1">
      <c r="A10" s="24">
        <v>1</v>
      </c>
      <c r="B10" s="25" t="s">
        <v>23</v>
      </c>
      <c r="C10" s="167"/>
      <c r="D10" s="27">
        <v>79305</v>
      </c>
      <c r="E10" s="28">
        <f t="shared" ref="E10:E27" si="0">D10*C10</f>
        <v>0</v>
      </c>
      <c r="F10" s="29">
        <v>0</v>
      </c>
      <c r="G10" s="30">
        <f t="shared" ref="G10:G27" si="1">E10-E10*F10</f>
        <v>0</v>
      </c>
      <c r="H10" s="31">
        <f>D10/1.08</f>
        <v>73430.555555555547</v>
      </c>
      <c r="I10" s="31"/>
      <c r="J10" s="59">
        <f t="shared" ref="J10:J27" si="2">H10*C10</f>
        <v>0</v>
      </c>
      <c r="K10" s="63"/>
    </row>
    <row r="11" spans="1:11" s="3" customFormat="1">
      <c r="A11" s="24">
        <v>2</v>
      </c>
      <c r="B11" s="25" t="s">
        <v>25</v>
      </c>
      <c r="C11" s="204"/>
      <c r="D11" s="33">
        <v>128591</v>
      </c>
      <c r="E11" s="28">
        <f t="shared" si="0"/>
        <v>0</v>
      </c>
      <c r="F11" s="29">
        <v>0</v>
      </c>
      <c r="G11" s="30">
        <f t="shared" si="1"/>
        <v>0</v>
      </c>
      <c r="H11" s="31">
        <f t="shared" ref="H11:H13" si="3">D11/1.08</f>
        <v>119065.74074074073</v>
      </c>
      <c r="I11" s="31"/>
      <c r="J11" s="59">
        <f t="shared" si="2"/>
        <v>0</v>
      </c>
      <c r="K11" s="63"/>
    </row>
    <row r="12" spans="1:11" s="3" customFormat="1">
      <c r="A12" s="24">
        <v>3</v>
      </c>
      <c r="B12" s="25" t="s">
        <v>26</v>
      </c>
      <c r="C12" s="205"/>
      <c r="D12" s="27">
        <v>60043</v>
      </c>
      <c r="E12" s="28">
        <f t="shared" si="0"/>
        <v>0</v>
      </c>
      <c r="F12" s="29">
        <v>0</v>
      </c>
      <c r="G12" s="30">
        <f t="shared" si="1"/>
        <v>0</v>
      </c>
      <c r="H12" s="31">
        <f t="shared" si="3"/>
        <v>55595.370370370365</v>
      </c>
      <c r="I12" s="31"/>
      <c r="J12" s="59">
        <f t="shared" si="2"/>
        <v>0</v>
      </c>
      <c r="K12" s="63"/>
    </row>
    <row r="13" spans="1:11" s="3" customFormat="1">
      <c r="A13" s="24">
        <v>4</v>
      </c>
      <c r="B13" s="25" t="s">
        <v>27</v>
      </c>
      <c r="C13" s="206"/>
      <c r="D13" s="27">
        <v>115781</v>
      </c>
      <c r="E13" s="28">
        <f t="shared" si="0"/>
        <v>0</v>
      </c>
      <c r="F13" s="29">
        <v>0</v>
      </c>
      <c r="G13" s="30">
        <f t="shared" si="1"/>
        <v>0</v>
      </c>
      <c r="H13" s="31">
        <f t="shared" si="3"/>
        <v>107204.62962962962</v>
      </c>
      <c r="I13" s="31"/>
      <c r="J13" s="59">
        <f t="shared" si="2"/>
        <v>0</v>
      </c>
      <c r="K13" s="63"/>
    </row>
    <row r="14" spans="1:11" s="3" customFormat="1">
      <c r="A14" s="24">
        <v>5</v>
      </c>
      <c r="B14" s="25" t="s">
        <v>28</v>
      </c>
      <c r="C14" s="204">
        <v>4</v>
      </c>
      <c r="D14" s="27">
        <v>119943</v>
      </c>
      <c r="E14" s="28">
        <f t="shared" si="0"/>
        <v>479772</v>
      </c>
      <c r="F14" s="124">
        <v>0.25</v>
      </c>
      <c r="G14" s="125">
        <f t="shared" si="1"/>
        <v>359829</v>
      </c>
      <c r="H14" s="31">
        <f>D14/1.08*0.75</f>
        <v>83293.75</v>
      </c>
      <c r="I14" s="31"/>
      <c r="J14" s="59">
        <f t="shared" si="2"/>
        <v>333175</v>
      </c>
      <c r="K14" s="63"/>
    </row>
    <row r="15" spans="1:11" s="3" customFormat="1">
      <c r="A15" s="24">
        <v>6</v>
      </c>
      <c r="B15" s="25" t="s">
        <v>29</v>
      </c>
      <c r="C15" s="167"/>
      <c r="D15" s="27">
        <v>94810</v>
      </c>
      <c r="E15" s="28">
        <f t="shared" si="0"/>
        <v>0</v>
      </c>
      <c r="F15" s="29">
        <v>0</v>
      </c>
      <c r="G15" s="30">
        <f t="shared" si="1"/>
        <v>0</v>
      </c>
      <c r="H15" s="31">
        <f t="shared" ref="H15:H26" si="4">D15/1.08</f>
        <v>87787.037037037036</v>
      </c>
      <c r="I15" s="31"/>
      <c r="J15" s="59">
        <f t="shared" si="2"/>
        <v>0</v>
      </c>
      <c r="K15" s="63"/>
    </row>
    <row r="16" spans="1:11" s="3" customFormat="1">
      <c r="A16" s="24">
        <v>7</v>
      </c>
      <c r="B16" s="25" t="s">
        <v>30</v>
      </c>
      <c r="C16" s="207"/>
      <c r="D16" s="27">
        <v>141396</v>
      </c>
      <c r="E16" s="28">
        <f t="shared" si="0"/>
        <v>0</v>
      </c>
      <c r="F16" s="29">
        <v>0</v>
      </c>
      <c r="G16" s="30">
        <f t="shared" si="1"/>
        <v>0</v>
      </c>
      <c r="H16" s="31">
        <f t="shared" si="4"/>
        <v>130922.22222222222</v>
      </c>
      <c r="I16" s="31"/>
      <c r="J16" s="59">
        <f t="shared" si="2"/>
        <v>0</v>
      </c>
      <c r="K16" s="63"/>
    </row>
    <row r="17" spans="1:11" s="3" customFormat="1">
      <c r="A17" s="24">
        <v>8</v>
      </c>
      <c r="B17" s="25" t="s">
        <v>31</v>
      </c>
      <c r="C17" s="167"/>
      <c r="D17" s="27">
        <v>232931</v>
      </c>
      <c r="E17" s="28">
        <f t="shared" si="0"/>
        <v>0</v>
      </c>
      <c r="F17" s="29">
        <v>0</v>
      </c>
      <c r="G17" s="30">
        <f t="shared" si="1"/>
        <v>0</v>
      </c>
      <c r="H17" s="31">
        <f t="shared" si="4"/>
        <v>215676.85185185182</v>
      </c>
      <c r="I17" s="31"/>
      <c r="J17" s="59">
        <f t="shared" si="2"/>
        <v>0</v>
      </c>
      <c r="K17" s="63"/>
    </row>
    <row r="18" spans="1:11" s="3" customFormat="1">
      <c r="A18" s="24">
        <v>9</v>
      </c>
      <c r="B18" s="36" t="s">
        <v>32</v>
      </c>
      <c r="C18" s="167"/>
      <c r="D18" s="27">
        <v>101534</v>
      </c>
      <c r="E18" s="28">
        <f t="shared" si="0"/>
        <v>0</v>
      </c>
      <c r="F18" s="29">
        <v>0</v>
      </c>
      <c r="G18" s="30">
        <f t="shared" si="1"/>
        <v>0</v>
      </c>
      <c r="H18" s="31">
        <f t="shared" si="4"/>
        <v>94012.962962962964</v>
      </c>
      <c r="I18" s="31"/>
      <c r="J18" s="59">
        <f t="shared" si="2"/>
        <v>0</v>
      </c>
      <c r="K18" s="63"/>
    </row>
    <row r="19" spans="1:11" s="3" customFormat="1">
      <c r="A19" s="24">
        <v>10</v>
      </c>
      <c r="B19" s="36" t="s">
        <v>33</v>
      </c>
      <c r="C19" s="208"/>
      <c r="D19" s="33">
        <v>110148</v>
      </c>
      <c r="E19" s="28">
        <f t="shared" si="0"/>
        <v>0</v>
      </c>
      <c r="F19" s="29">
        <v>0</v>
      </c>
      <c r="G19" s="30">
        <f t="shared" si="1"/>
        <v>0</v>
      </c>
      <c r="H19" s="31">
        <f t="shared" si="4"/>
        <v>101988.88888888888</v>
      </c>
      <c r="I19" s="31"/>
      <c r="J19" s="59">
        <f t="shared" si="2"/>
        <v>0</v>
      </c>
      <c r="K19" s="63"/>
    </row>
    <row r="20" spans="1:11" s="3" customFormat="1">
      <c r="A20" s="24">
        <v>11</v>
      </c>
      <c r="B20" s="121" t="s">
        <v>34</v>
      </c>
      <c r="C20" s="209"/>
      <c r="D20" s="27">
        <v>54198</v>
      </c>
      <c r="E20" s="123">
        <f t="shared" si="0"/>
        <v>0</v>
      </c>
      <c r="F20" s="29">
        <v>0</v>
      </c>
      <c r="G20" s="125">
        <f t="shared" si="1"/>
        <v>0</v>
      </c>
      <c r="H20" s="31">
        <f t="shared" si="4"/>
        <v>50183.333333333328</v>
      </c>
      <c r="I20" s="128"/>
      <c r="J20" s="59">
        <f t="shared" si="2"/>
        <v>0</v>
      </c>
      <c r="K20" s="63"/>
    </row>
    <row r="21" spans="1:11" s="3" customFormat="1">
      <c r="A21" s="24">
        <v>12</v>
      </c>
      <c r="B21" s="25" t="s">
        <v>35</v>
      </c>
      <c r="C21" s="208"/>
      <c r="D21" s="27">
        <v>49680</v>
      </c>
      <c r="E21" s="28">
        <f t="shared" si="0"/>
        <v>0</v>
      </c>
      <c r="F21" s="29">
        <v>0</v>
      </c>
      <c r="G21" s="30">
        <f t="shared" si="1"/>
        <v>0</v>
      </c>
      <c r="H21" s="31">
        <f t="shared" si="4"/>
        <v>46000</v>
      </c>
      <c r="I21" s="31"/>
      <c r="J21" s="59">
        <f t="shared" si="2"/>
        <v>0</v>
      </c>
      <c r="K21" s="63"/>
    </row>
    <row r="22" spans="1:11" s="3" customFormat="1">
      <c r="A22" s="24">
        <v>13</v>
      </c>
      <c r="B22" s="25" t="s">
        <v>36</v>
      </c>
      <c r="C22" s="208"/>
      <c r="D22" s="38">
        <v>64152</v>
      </c>
      <c r="E22" s="28">
        <f t="shared" si="0"/>
        <v>0</v>
      </c>
      <c r="F22" s="29">
        <v>0</v>
      </c>
      <c r="G22" s="30">
        <f t="shared" si="1"/>
        <v>0</v>
      </c>
      <c r="H22" s="31">
        <f t="shared" si="4"/>
        <v>59399.999999999993</v>
      </c>
      <c r="I22" s="31"/>
      <c r="J22" s="59">
        <f t="shared" si="2"/>
        <v>0</v>
      </c>
      <c r="K22" s="63"/>
    </row>
    <row r="23" spans="1:11" s="3" customFormat="1">
      <c r="A23" s="24">
        <v>14</v>
      </c>
      <c r="B23" s="121" t="s">
        <v>37</v>
      </c>
      <c r="C23" s="209"/>
      <c r="D23" s="38">
        <v>65934</v>
      </c>
      <c r="E23" s="123">
        <f t="shared" si="0"/>
        <v>0</v>
      </c>
      <c r="F23" s="124">
        <v>0</v>
      </c>
      <c r="G23" s="125">
        <f t="shared" si="1"/>
        <v>0</v>
      </c>
      <c r="H23" s="31">
        <f t="shared" si="4"/>
        <v>61049.999999999993</v>
      </c>
      <c r="I23" s="128"/>
      <c r="J23" s="59">
        <f t="shared" si="2"/>
        <v>0</v>
      </c>
      <c r="K23" s="63"/>
    </row>
    <row r="24" spans="1:11" s="3" customFormat="1">
      <c r="A24" s="24">
        <v>15</v>
      </c>
      <c r="B24" s="25" t="s">
        <v>38</v>
      </c>
      <c r="C24" s="208">
        <v>4</v>
      </c>
      <c r="D24" s="38">
        <v>76626</v>
      </c>
      <c r="E24" s="28">
        <f t="shared" si="0"/>
        <v>306504</v>
      </c>
      <c r="F24" s="29">
        <v>0</v>
      </c>
      <c r="G24" s="30">
        <f t="shared" si="1"/>
        <v>306504</v>
      </c>
      <c r="H24" s="31">
        <f t="shared" si="4"/>
        <v>70950</v>
      </c>
      <c r="I24" s="31"/>
      <c r="J24" s="59">
        <f t="shared" si="2"/>
        <v>283800</v>
      </c>
      <c r="K24" s="63"/>
    </row>
    <row r="25" spans="1:11" s="3" customFormat="1">
      <c r="A25" s="24">
        <v>16</v>
      </c>
      <c r="B25" s="25" t="s">
        <v>39</v>
      </c>
      <c r="C25" s="208"/>
      <c r="D25" s="38">
        <v>80190</v>
      </c>
      <c r="E25" s="28">
        <f t="shared" si="0"/>
        <v>0</v>
      </c>
      <c r="F25" s="29">
        <v>0</v>
      </c>
      <c r="G25" s="30">
        <f t="shared" si="1"/>
        <v>0</v>
      </c>
      <c r="H25" s="31">
        <f t="shared" si="4"/>
        <v>74250</v>
      </c>
      <c r="I25" s="31"/>
      <c r="J25" s="59">
        <f t="shared" si="2"/>
        <v>0</v>
      </c>
      <c r="K25" s="63"/>
    </row>
    <row r="26" spans="1:11" s="3" customFormat="1">
      <c r="A26" s="24">
        <v>17</v>
      </c>
      <c r="B26" s="25" t="s">
        <v>40</v>
      </c>
      <c r="C26" s="208"/>
      <c r="D26" s="38">
        <v>113832</v>
      </c>
      <c r="E26" s="28">
        <f t="shared" si="0"/>
        <v>0</v>
      </c>
      <c r="F26" s="29">
        <v>0</v>
      </c>
      <c r="G26" s="30">
        <f t="shared" si="1"/>
        <v>0</v>
      </c>
      <c r="H26" s="31">
        <f t="shared" si="4"/>
        <v>105400</v>
      </c>
      <c r="I26" s="31"/>
      <c r="J26" s="59">
        <f t="shared" si="2"/>
        <v>0</v>
      </c>
      <c r="K26" s="63"/>
    </row>
    <row r="27" spans="1:11" s="3" customFormat="1">
      <c r="A27" s="24">
        <v>18</v>
      </c>
      <c r="B27" s="121" t="s">
        <v>41</v>
      </c>
      <c r="C27" s="209"/>
      <c r="D27" s="39">
        <v>98010</v>
      </c>
      <c r="E27" s="123">
        <f t="shared" si="0"/>
        <v>0</v>
      </c>
      <c r="F27" s="124">
        <v>0.23</v>
      </c>
      <c r="G27" s="125">
        <f t="shared" si="1"/>
        <v>0</v>
      </c>
      <c r="H27" s="31">
        <f>D27/1.08*0.77</f>
        <v>69877.5</v>
      </c>
      <c r="I27" s="128"/>
      <c r="J27" s="59">
        <f t="shared" si="2"/>
        <v>0</v>
      </c>
      <c r="K27" s="63"/>
    </row>
    <row r="28" spans="1:11" s="4" customFormat="1" ht="21">
      <c r="A28" s="40"/>
      <c r="B28" s="41" t="s">
        <v>42</v>
      </c>
      <c r="C28" s="210">
        <f>SUM(C10:C27)</f>
        <v>8</v>
      </c>
      <c r="D28" s="39">
        <v>205306</v>
      </c>
      <c r="E28" s="43">
        <f>SUM(E10:E27)</f>
        <v>786276</v>
      </c>
      <c r="F28" s="43"/>
      <c r="G28" s="44">
        <f>SUM(G10:G27)</f>
        <v>666333</v>
      </c>
      <c r="H28" s="45"/>
      <c r="I28" s="45"/>
      <c r="J28" s="64">
        <f>SUM(J10:J27)</f>
        <v>616975</v>
      </c>
    </row>
    <row r="29" spans="1:11" s="5" customFormat="1" ht="31.5">
      <c r="A29" s="46"/>
      <c r="B29" s="47"/>
      <c r="C29" s="211"/>
      <c r="D29" s="39">
        <v>335661</v>
      </c>
      <c r="E29" s="49"/>
      <c r="F29" s="49"/>
      <c r="G29" s="50"/>
      <c r="J29" s="75">
        <f>J28*0.08</f>
        <v>49358</v>
      </c>
    </row>
    <row r="30" spans="1:11" s="6" customFormat="1" ht="31.5">
      <c r="A30" s="283" t="s">
        <v>43</v>
      </c>
      <c r="B30" s="283"/>
      <c r="C30" s="284" t="s">
        <v>44</v>
      </c>
      <c r="D30" s="284"/>
      <c r="E30" s="54"/>
      <c r="F30" s="54"/>
      <c r="G30" s="55" t="s">
        <v>45</v>
      </c>
      <c r="J30" s="76">
        <f>SUM(J28:J29)</f>
        <v>666333</v>
      </c>
    </row>
    <row r="32" spans="1:11" ht="15">
      <c r="B32" s="131" t="s">
        <v>165</v>
      </c>
      <c r="C32" s="131" t="s">
        <v>166</v>
      </c>
      <c r="D32" s="131"/>
      <c r="E32" s="131" t="s">
        <v>167</v>
      </c>
    </row>
    <row r="33" spans="1:11">
      <c r="B33" s="212" t="s">
        <v>168</v>
      </c>
      <c r="C33" s="213" t="s">
        <v>166</v>
      </c>
      <c r="D33" s="214"/>
      <c r="E33" s="214"/>
      <c r="F33" s="214"/>
      <c r="G33" s="212" t="s">
        <v>167</v>
      </c>
    </row>
    <row r="36" spans="1:11" s="1" customFormat="1" ht="15.75">
      <c r="A36" s="279" t="s">
        <v>1</v>
      </c>
      <c r="B36" s="279"/>
      <c r="C36" s="279"/>
      <c r="D36" s="279"/>
      <c r="E36" s="279"/>
      <c r="F36" s="279"/>
      <c r="G36" s="279"/>
      <c r="J36" s="71"/>
    </row>
    <row r="37" spans="1:11" s="1" customFormat="1" ht="15.75">
      <c r="A37" s="279" t="s">
        <v>2</v>
      </c>
      <c r="B37" s="279"/>
      <c r="C37" s="279"/>
      <c r="D37" s="279"/>
      <c r="E37" s="279"/>
      <c r="F37" s="279"/>
      <c r="G37" s="279"/>
      <c r="J37" s="71"/>
    </row>
    <row r="38" spans="1:11" s="1" customFormat="1" ht="15.75">
      <c r="A38" s="279" t="s">
        <v>4</v>
      </c>
      <c r="B38" s="279"/>
      <c r="C38" s="279"/>
      <c r="D38" s="279"/>
      <c r="E38" s="279"/>
      <c r="F38" s="279"/>
      <c r="G38" s="279"/>
      <c r="J38" s="71"/>
    </row>
    <row r="39" spans="1:11" s="1" customFormat="1" ht="15.75">
      <c r="A39" s="280" t="s">
        <v>6</v>
      </c>
      <c r="B39" s="280"/>
      <c r="C39" s="280"/>
      <c r="D39" s="280"/>
      <c r="E39" s="280"/>
      <c r="F39" s="280"/>
      <c r="G39" s="280"/>
      <c r="J39" s="71"/>
    </row>
    <row r="40" spans="1:11" s="2" customFormat="1" ht="27.75">
      <c r="A40" s="9"/>
      <c r="B40" s="9"/>
      <c r="C40" s="281" t="s">
        <v>175</v>
      </c>
      <c r="D40" s="281"/>
      <c r="E40" s="281"/>
      <c r="F40" s="281"/>
      <c r="G40" s="281"/>
      <c r="J40" s="72"/>
    </row>
    <row r="41" spans="1:11" s="1" customFormat="1">
      <c r="A41" s="11" t="s">
        <v>8</v>
      </c>
      <c r="B41" s="12"/>
      <c r="C41" s="202"/>
      <c r="D41" s="286"/>
      <c r="E41" s="286"/>
      <c r="F41" s="286"/>
      <c r="G41" s="286"/>
      <c r="H41" s="68"/>
      <c r="I41" s="68"/>
      <c r="J41" s="71"/>
    </row>
    <row r="42" spans="1:11" s="1" customFormat="1" ht="15.75">
      <c r="A42" s="11" t="s">
        <v>9</v>
      </c>
      <c r="B42" s="286" t="s">
        <v>214</v>
      </c>
      <c r="C42" s="286"/>
      <c r="D42" s="286"/>
      <c r="E42" s="286"/>
      <c r="F42" s="11"/>
      <c r="G42" s="16"/>
      <c r="H42" s="11"/>
      <c r="I42" s="11"/>
      <c r="J42" s="80"/>
      <c r="K42" s="74"/>
    </row>
    <row r="43" spans="1:11" s="1" customFormat="1" ht="15.75">
      <c r="A43" s="11" t="s">
        <v>11</v>
      </c>
      <c r="B43" s="289"/>
      <c r="C43" s="289"/>
      <c r="D43" s="289"/>
      <c r="E43" s="289"/>
      <c r="F43" s="18"/>
      <c r="G43" s="19" t="s">
        <v>13</v>
      </c>
      <c r="H43" s="69" t="s">
        <v>161</v>
      </c>
      <c r="I43" s="69"/>
      <c r="J43" s="73"/>
    </row>
    <row r="44" spans="1:11" s="1" customFormat="1">
      <c r="A44" s="190" t="s">
        <v>14</v>
      </c>
      <c r="B44" s="190"/>
      <c r="C44" s="203" t="s">
        <v>17</v>
      </c>
      <c r="D44" s="191" t="s">
        <v>18</v>
      </c>
      <c r="E44" s="192" t="s">
        <v>19</v>
      </c>
      <c r="F44" s="192" t="s">
        <v>20</v>
      </c>
      <c r="G44" s="190" t="s">
        <v>21</v>
      </c>
      <c r="J44" s="71"/>
    </row>
    <row r="45" spans="1:11" s="3" customFormat="1">
      <c r="A45" s="24">
        <v>1</v>
      </c>
      <c r="B45" s="25" t="s">
        <v>23</v>
      </c>
      <c r="C45" s="167"/>
      <c r="D45" s="27">
        <v>79305</v>
      </c>
      <c r="E45" s="28">
        <f t="shared" ref="E45:E62" si="5">D45*C45</f>
        <v>0</v>
      </c>
      <c r="F45" s="29">
        <v>0</v>
      </c>
      <c r="G45" s="30">
        <f t="shared" ref="G45:G62" si="6">E45-E45*F45</f>
        <v>0</v>
      </c>
      <c r="H45" s="31">
        <f>D45/1.08</f>
        <v>73430.555555555547</v>
      </c>
      <c r="I45" s="31"/>
      <c r="J45" s="59">
        <f t="shared" ref="J45:J62" si="7">H45*C45</f>
        <v>0</v>
      </c>
      <c r="K45" s="63"/>
    </row>
    <row r="46" spans="1:11" s="3" customFormat="1">
      <c r="A46" s="24">
        <v>2</v>
      </c>
      <c r="B46" s="25" t="s">
        <v>25</v>
      </c>
      <c r="C46" s="204"/>
      <c r="D46" s="33">
        <v>128591</v>
      </c>
      <c r="E46" s="28">
        <f t="shared" si="5"/>
        <v>0</v>
      </c>
      <c r="F46" s="29">
        <v>0</v>
      </c>
      <c r="G46" s="30">
        <f t="shared" si="6"/>
        <v>0</v>
      </c>
      <c r="H46" s="31">
        <f t="shared" ref="H46:H48" si="8">D46/1.08</f>
        <v>119065.74074074073</v>
      </c>
      <c r="I46" s="31"/>
      <c r="J46" s="59">
        <f t="shared" si="7"/>
        <v>0</v>
      </c>
      <c r="K46" s="63"/>
    </row>
    <row r="47" spans="1:11" s="3" customFormat="1">
      <c r="A47" s="24">
        <v>3</v>
      </c>
      <c r="B47" s="25" t="s">
        <v>26</v>
      </c>
      <c r="C47" s="205"/>
      <c r="D47" s="27">
        <v>60043</v>
      </c>
      <c r="E47" s="28">
        <f t="shared" si="5"/>
        <v>0</v>
      </c>
      <c r="F47" s="29">
        <v>0</v>
      </c>
      <c r="G47" s="30">
        <f t="shared" si="6"/>
        <v>0</v>
      </c>
      <c r="H47" s="31">
        <f t="shared" si="8"/>
        <v>55595.370370370365</v>
      </c>
      <c r="I47" s="31"/>
      <c r="J47" s="59">
        <f t="shared" si="7"/>
        <v>0</v>
      </c>
      <c r="K47" s="63"/>
    </row>
    <row r="48" spans="1:11" s="3" customFormat="1">
      <c r="A48" s="24">
        <v>4</v>
      </c>
      <c r="B48" s="25" t="s">
        <v>27</v>
      </c>
      <c r="C48" s="206"/>
      <c r="D48" s="27">
        <v>115781</v>
      </c>
      <c r="E48" s="28">
        <f t="shared" si="5"/>
        <v>0</v>
      </c>
      <c r="F48" s="29">
        <v>0</v>
      </c>
      <c r="G48" s="30">
        <f t="shared" si="6"/>
        <v>0</v>
      </c>
      <c r="H48" s="31">
        <f t="shared" si="8"/>
        <v>107204.62962962962</v>
      </c>
      <c r="I48" s="31"/>
      <c r="J48" s="59">
        <f t="shared" si="7"/>
        <v>0</v>
      </c>
      <c r="K48" s="63"/>
    </row>
    <row r="49" spans="1:11" s="3" customFormat="1">
      <c r="A49" s="24">
        <v>5</v>
      </c>
      <c r="B49" s="25" t="s">
        <v>28</v>
      </c>
      <c r="C49" s="204">
        <v>6</v>
      </c>
      <c r="D49" s="27">
        <v>119943</v>
      </c>
      <c r="E49" s="28">
        <f t="shared" si="5"/>
        <v>719658</v>
      </c>
      <c r="F49" s="124">
        <v>0.25</v>
      </c>
      <c r="G49" s="125">
        <f t="shared" si="6"/>
        <v>539743.5</v>
      </c>
      <c r="H49" s="31">
        <f>D49/1.08*0.75</f>
        <v>83293.75</v>
      </c>
      <c r="I49" s="31"/>
      <c r="J49" s="59">
        <f t="shared" si="7"/>
        <v>499762.5</v>
      </c>
      <c r="K49" s="63"/>
    </row>
    <row r="50" spans="1:11" s="3" customFormat="1">
      <c r="A50" s="24">
        <v>6</v>
      </c>
      <c r="B50" s="25" t="s">
        <v>29</v>
      </c>
      <c r="C50" s="167"/>
      <c r="D50" s="27">
        <v>94810</v>
      </c>
      <c r="E50" s="28">
        <f t="shared" si="5"/>
        <v>0</v>
      </c>
      <c r="F50" s="29">
        <v>0</v>
      </c>
      <c r="G50" s="30">
        <f t="shared" si="6"/>
        <v>0</v>
      </c>
      <c r="H50" s="31">
        <f t="shared" ref="H50:H61" si="9">D50/1.08</f>
        <v>87787.037037037036</v>
      </c>
      <c r="I50" s="31"/>
      <c r="J50" s="59">
        <f t="shared" si="7"/>
        <v>0</v>
      </c>
      <c r="K50" s="63"/>
    </row>
    <row r="51" spans="1:11" s="3" customFormat="1">
      <c r="A51" s="24">
        <v>7</v>
      </c>
      <c r="B51" s="25" t="s">
        <v>30</v>
      </c>
      <c r="C51" s="207"/>
      <c r="D51" s="27">
        <v>141396</v>
      </c>
      <c r="E51" s="28">
        <f t="shared" si="5"/>
        <v>0</v>
      </c>
      <c r="F51" s="29">
        <v>0</v>
      </c>
      <c r="G51" s="30">
        <f t="shared" si="6"/>
        <v>0</v>
      </c>
      <c r="H51" s="31">
        <f t="shared" si="9"/>
        <v>130922.22222222222</v>
      </c>
      <c r="I51" s="31"/>
      <c r="J51" s="59">
        <f t="shared" si="7"/>
        <v>0</v>
      </c>
      <c r="K51" s="63"/>
    </row>
    <row r="52" spans="1:11" s="3" customFormat="1">
      <c r="A52" s="24">
        <v>8</v>
      </c>
      <c r="B52" s="25" t="s">
        <v>31</v>
      </c>
      <c r="C52" s="167"/>
      <c r="D52" s="27">
        <v>232931</v>
      </c>
      <c r="E52" s="28">
        <f t="shared" si="5"/>
        <v>0</v>
      </c>
      <c r="F52" s="29">
        <v>0</v>
      </c>
      <c r="G52" s="30">
        <f t="shared" si="6"/>
        <v>0</v>
      </c>
      <c r="H52" s="31">
        <f t="shared" si="9"/>
        <v>215676.85185185182</v>
      </c>
      <c r="I52" s="31"/>
      <c r="J52" s="59">
        <f t="shared" si="7"/>
        <v>0</v>
      </c>
      <c r="K52" s="63"/>
    </row>
    <row r="53" spans="1:11" s="3" customFormat="1">
      <c r="A53" s="24">
        <v>9</v>
      </c>
      <c r="B53" s="36" t="s">
        <v>32</v>
      </c>
      <c r="C53" s="167"/>
      <c r="D53" s="27">
        <v>101534</v>
      </c>
      <c r="E53" s="28">
        <f t="shared" si="5"/>
        <v>0</v>
      </c>
      <c r="F53" s="29">
        <v>0</v>
      </c>
      <c r="G53" s="30">
        <f t="shared" si="6"/>
        <v>0</v>
      </c>
      <c r="H53" s="31">
        <f t="shared" si="9"/>
        <v>94012.962962962964</v>
      </c>
      <c r="I53" s="31"/>
      <c r="J53" s="59">
        <f t="shared" si="7"/>
        <v>0</v>
      </c>
      <c r="K53" s="63"/>
    </row>
    <row r="54" spans="1:11" s="3" customFormat="1">
      <c r="A54" s="24">
        <v>10</v>
      </c>
      <c r="B54" s="36" t="s">
        <v>33</v>
      </c>
      <c r="C54" s="208"/>
      <c r="D54" s="33">
        <v>110148</v>
      </c>
      <c r="E54" s="28">
        <f t="shared" si="5"/>
        <v>0</v>
      </c>
      <c r="F54" s="29">
        <v>0</v>
      </c>
      <c r="G54" s="30">
        <f t="shared" si="6"/>
        <v>0</v>
      </c>
      <c r="H54" s="31">
        <f t="shared" si="9"/>
        <v>101988.88888888888</v>
      </c>
      <c r="I54" s="31"/>
      <c r="J54" s="59">
        <f t="shared" si="7"/>
        <v>0</v>
      </c>
      <c r="K54" s="63"/>
    </row>
    <row r="55" spans="1:11" s="3" customFormat="1">
      <c r="A55" s="24">
        <v>11</v>
      </c>
      <c r="B55" s="121" t="s">
        <v>34</v>
      </c>
      <c r="C55" s="209"/>
      <c r="D55" s="27">
        <v>54198</v>
      </c>
      <c r="E55" s="123">
        <f t="shared" si="5"/>
        <v>0</v>
      </c>
      <c r="F55" s="29">
        <v>0</v>
      </c>
      <c r="G55" s="125">
        <f t="shared" si="6"/>
        <v>0</v>
      </c>
      <c r="H55" s="31">
        <f t="shared" si="9"/>
        <v>50183.333333333328</v>
      </c>
      <c r="I55" s="128"/>
      <c r="J55" s="59">
        <f t="shared" si="7"/>
        <v>0</v>
      </c>
      <c r="K55" s="63"/>
    </row>
    <row r="56" spans="1:11" s="3" customFormat="1">
      <c r="A56" s="24">
        <v>12</v>
      </c>
      <c r="B56" s="25" t="s">
        <v>35</v>
      </c>
      <c r="C56" s="208"/>
      <c r="D56" s="27">
        <v>49680</v>
      </c>
      <c r="E56" s="28">
        <f t="shared" si="5"/>
        <v>0</v>
      </c>
      <c r="F56" s="29">
        <v>0</v>
      </c>
      <c r="G56" s="30">
        <f t="shared" si="6"/>
        <v>0</v>
      </c>
      <c r="H56" s="31">
        <f t="shared" si="9"/>
        <v>46000</v>
      </c>
      <c r="I56" s="31"/>
      <c r="J56" s="59">
        <f t="shared" si="7"/>
        <v>0</v>
      </c>
      <c r="K56" s="63"/>
    </row>
    <row r="57" spans="1:11" s="3" customFormat="1">
      <c r="A57" s="24">
        <v>13</v>
      </c>
      <c r="B57" s="25" t="s">
        <v>36</v>
      </c>
      <c r="C57" s="208"/>
      <c r="D57" s="38">
        <v>64152</v>
      </c>
      <c r="E57" s="28">
        <f t="shared" si="5"/>
        <v>0</v>
      </c>
      <c r="F57" s="29">
        <v>0</v>
      </c>
      <c r="G57" s="30">
        <f t="shared" si="6"/>
        <v>0</v>
      </c>
      <c r="H57" s="31">
        <f t="shared" si="9"/>
        <v>59399.999999999993</v>
      </c>
      <c r="I57" s="31"/>
      <c r="J57" s="59">
        <f t="shared" si="7"/>
        <v>0</v>
      </c>
      <c r="K57" s="63"/>
    </row>
    <row r="58" spans="1:11" s="3" customFormat="1">
      <c r="A58" s="24">
        <v>14</v>
      </c>
      <c r="B58" s="121" t="s">
        <v>37</v>
      </c>
      <c r="C58" s="209"/>
      <c r="D58" s="38">
        <v>65934</v>
      </c>
      <c r="E58" s="123">
        <f t="shared" si="5"/>
        <v>0</v>
      </c>
      <c r="F58" s="124">
        <v>0</v>
      </c>
      <c r="G58" s="125">
        <f t="shared" si="6"/>
        <v>0</v>
      </c>
      <c r="H58" s="31">
        <f t="shared" si="9"/>
        <v>61049.999999999993</v>
      </c>
      <c r="I58" s="128"/>
      <c r="J58" s="59">
        <f t="shared" si="7"/>
        <v>0</v>
      </c>
      <c r="K58" s="63"/>
    </row>
    <row r="59" spans="1:11" s="3" customFormat="1">
      <c r="A59" s="24">
        <v>15</v>
      </c>
      <c r="B59" s="25" t="s">
        <v>38</v>
      </c>
      <c r="C59" s="208"/>
      <c r="D59" s="38">
        <v>76626</v>
      </c>
      <c r="E59" s="28">
        <f t="shared" si="5"/>
        <v>0</v>
      </c>
      <c r="F59" s="29">
        <v>0</v>
      </c>
      <c r="G59" s="30">
        <f t="shared" si="6"/>
        <v>0</v>
      </c>
      <c r="H59" s="31">
        <f t="shared" si="9"/>
        <v>70950</v>
      </c>
      <c r="I59" s="31"/>
      <c r="J59" s="59">
        <f t="shared" si="7"/>
        <v>0</v>
      </c>
      <c r="K59" s="63"/>
    </row>
    <row r="60" spans="1:11" s="3" customFormat="1">
      <c r="A60" s="24">
        <v>16</v>
      </c>
      <c r="B60" s="25" t="s">
        <v>39</v>
      </c>
      <c r="C60" s="208"/>
      <c r="D60" s="38">
        <v>80190</v>
      </c>
      <c r="E60" s="28">
        <f t="shared" si="5"/>
        <v>0</v>
      </c>
      <c r="F60" s="29">
        <v>0</v>
      </c>
      <c r="G60" s="30">
        <f t="shared" si="6"/>
        <v>0</v>
      </c>
      <c r="H60" s="31">
        <f t="shared" si="9"/>
        <v>74250</v>
      </c>
      <c r="I60" s="31"/>
      <c r="J60" s="59">
        <f t="shared" si="7"/>
        <v>0</v>
      </c>
      <c r="K60" s="63"/>
    </row>
    <row r="61" spans="1:11" s="3" customFormat="1">
      <c r="A61" s="24">
        <v>17</v>
      </c>
      <c r="B61" s="25" t="s">
        <v>40</v>
      </c>
      <c r="C61" s="208"/>
      <c r="D61" s="38">
        <v>113832</v>
      </c>
      <c r="E61" s="28">
        <f t="shared" si="5"/>
        <v>0</v>
      </c>
      <c r="F61" s="29">
        <v>0</v>
      </c>
      <c r="G61" s="30">
        <f t="shared" si="6"/>
        <v>0</v>
      </c>
      <c r="H61" s="31">
        <f t="shared" si="9"/>
        <v>105400</v>
      </c>
      <c r="I61" s="31"/>
      <c r="J61" s="59">
        <f t="shared" si="7"/>
        <v>0</v>
      </c>
      <c r="K61" s="63"/>
    </row>
    <row r="62" spans="1:11" s="3" customFormat="1">
      <c r="A62" s="24">
        <v>18</v>
      </c>
      <c r="B62" s="121" t="s">
        <v>41</v>
      </c>
      <c r="C62" s="209"/>
      <c r="D62" s="39">
        <v>98010</v>
      </c>
      <c r="E62" s="123">
        <f t="shared" si="5"/>
        <v>0</v>
      </c>
      <c r="F62" s="124">
        <v>0.23</v>
      </c>
      <c r="G62" s="125">
        <f t="shared" si="6"/>
        <v>0</v>
      </c>
      <c r="H62" s="31">
        <f>D62/1.08*0.77</f>
        <v>69877.5</v>
      </c>
      <c r="I62" s="128"/>
      <c r="J62" s="59">
        <f t="shared" si="7"/>
        <v>0</v>
      </c>
      <c r="K62" s="63"/>
    </row>
    <row r="63" spans="1:11" s="4" customFormat="1" ht="21">
      <c r="A63" s="40"/>
      <c r="B63" s="41" t="s">
        <v>42</v>
      </c>
      <c r="C63" s="210">
        <f>SUM(C45:C62)</f>
        <v>6</v>
      </c>
      <c r="D63" s="39">
        <v>205306</v>
      </c>
      <c r="E63" s="43">
        <f>SUM(E45:E62)</f>
        <v>719658</v>
      </c>
      <c r="F63" s="43"/>
      <c r="G63" s="44">
        <f>SUM(G45:G62)</f>
        <v>539743.5</v>
      </c>
      <c r="H63" s="45"/>
      <c r="I63" s="45"/>
      <c r="J63" s="64">
        <f>SUM(J45:J62)</f>
        <v>499762.5</v>
      </c>
    </row>
    <row r="64" spans="1:11" s="5" customFormat="1" ht="31.5">
      <c r="A64" s="46"/>
      <c r="B64" s="47"/>
      <c r="C64" s="211"/>
      <c r="D64" s="39">
        <v>335661</v>
      </c>
      <c r="E64" s="49"/>
      <c r="F64" s="49"/>
      <c r="G64" s="50"/>
      <c r="J64" s="75">
        <f>J63*0.08</f>
        <v>39981</v>
      </c>
    </row>
    <row r="65" spans="1:11" s="6" customFormat="1" ht="31.5">
      <c r="A65" s="283" t="s">
        <v>43</v>
      </c>
      <c r="B65" s="283"/>
      <c r="C65" s="284" t="s">
        <v>44</v>
      </c>
      <c r="D65" s="284"/>
      <c r="E65" s="54"/>
      <c r="F65" s="54"/>
      <c r="G65" s="55" t="s">
        <v>45</v>
      </c>
      <c r="J65" s="76">
        <f>SUM(J63:J64)</f>
        <v>539743.5</v>
      </c>
    </row>
    <row r="67" spans="1:11" ht="15">
      <c r="B67" s="131" t="s">
        <v>165</v>
      </c>
      <c r="C67" s="131" t="s">
        <v>166</v>
      </c>
      <c r="D67" s="131"/>
      <c r="E67" s="131" t="s">
        <v>167</v>
      </c>
    </row>
    <row r="68" spans="1:11">
      <c r="B68" s="212" t="s">
        <v>168</v>
      </c>
      <c r="C68" s="213" t="s">
        <v>166</v>
      </c>
      <c r="D68" s="214"/>
      <c r="E68" s="214"/>
      <c r="F68" s="214"/>
      <c r="G68" s="212" t="s">
        <v>167</v>
      </c>
    </row>
    <row r="71" spans="1:11" s="1" customFormat="1" ht="15.75">
      <c r="A71" s="279" t="s">
        <v>1</v>
      </c>
      <c r="B71" s="279"/>
      <c r="C71" s="279"/>
      <c r="D71" s="279"/>
      <c r="E71" s="279"/>
      <c r="F71" s="279"/>
      <c r="G71" s="279"/>
      <c r="J71" s="71"/>
    </row>
    <row r="72" spans="1:11" s="1" customFormat="1" ht="15.75">
      <c r="A72" s="279" t="s">
        <v>2</v>
      </c>
      <c r="B72" s="279"/>
      <c r="C72" s="279"/>
      <c r="D72" s="279"/>
      <c r="E72" s="279"/>
      <c r="F72" s="279"/>
      <c r="G72" s="279"/>
      <c r="J72" s="71"/>
    </row>
    <row r="73" spans="1:11" s="1" customFormat="1" ht="15.75">
      <c r="A73" s="279" t="s">
        <v>4</v>
      </c>
      <c r="B73" s="279"/>
      <c r="C73" s="279"/>
      <c r="D73" s="279"/>
      <c r="E73" s="279"/>
      <c r="F73" s="279"/>
      <c r="G73" s="279"/>
      <c r="J73" s="71"/>
    </row>
    <row r="74" spans="1:11" s="1" customFormat="1" ht="15.75">
      <c r="A74" s="280" t="s">
        <v>6</v>
      </c>
      <c r="B74" s="280"/>
      <c r="C74" s="280"/>
      <c r="D74" s="280"/>
      <c r="E74" s="280"/>
      <c r="F74" s="280"/>
      <c r="G74" s="280"/>
      <c r="J74" s="71"/>
    </row>
    <row r="75" spans="1:11" s="2" customFormat="1" ht="27.75">
      <c r="A75" s="9"/>
      <c r="B75" s="9"/>
      <c r="C75" s="281" t="s">
        <v>175</v>
      </c>
      <c r="D75" s="281"/>
      <c r="E75" s="281"/>
      <c r="F75" s="281"/>
      <c r="G75" s="281"/>
      <c r="J75" s="72"/>
    </row>
    <row r="76" spans="1:11" s="1" customFormat="1">
      <c r="A76" s="11" t="s">
        <v>8</v>
      </c>
      <c r="B76" s="12"/>
      <c r="C76" s="202"/>
      <c r="D76" s="286"/>
      <c r="E76" s="286"/>
      <c r="F76" s="286"/>
      <c r="G76" s="286"/>
      <c r="H76" s="68"/>
      <c r="I76" s="68"/>
      <c r="J76" s="71"/>
    </row>
    <row r="77" spans="1:11" s="1" customFormat="1" ht="15.75">
      <c r="A77" s="11" t="s">
        <v>9</v>
      </c>
      <c r="B77" s="286" t="s">
        <v>215</v>
      </c>
      <c r="C77" s="286"/>
      <c r="D77" s="286"/>
      <c r="E77" s="286"/>
      <c r="F77" s="11"/>
      <c r="G77" s="16"/>
      <c r="H77" s="11"/>
      <c r="I77" s="11"/>
      <c r="J77" s="80"/>
      <c r="K77" s="74"/>
    </row>
    <row r="78" spans="1:11" s="1" customFormat="1" ht="15.75">
      <c r="A78" s="11" t="s">
        <v>11</v>
      </c>
      <c r="B78" s="289"/>
      <c r="C78" s="289"/>
      <c r="D78" s="289"/>
      <c r="E78" s="289"/>
      <c r="F78" s="18"/>
      <c r="G78" s="19" t="s">
        <v>13</v>
      </c>
      <c r="H78" s="69" t="s">
        <v>161</v>
      </c>
      <c r="I78" s="69"/>
      <c r="J78" s="73"/>
    </row>
    <row r="79" spans="1:11" s="1" customFormat="1">
      <c r="A79" s="190" t="s">
        <v>14</v>
      </c>
      <c r="B79" s="190"/>
      <c r="C79" s="203" t="s">
        <v>17</v>
      </c>
      <c r="D79" s="191" t="s">
        <v>18</v>
      </c>
      <c r="E79" s="192" t="s">
        <v>19</v>
      </c>
      <c r="F79" s="192" t="s">
        <v>20</v>
      </c>
      <c r="G79" s="190" t="s">
        <v>21</v>
      </c>
      <c r="J79" s="71"/>
    </row>
    <row r="80" spans="1:11" s="3" customFormat="1">
      <c r="A80" s="24">
        <v>1</v>
      </c>
      <c r="B80" s="25" t="s">
        <v>23</v>
      </c>
      <c r="C80" s="167">
        <v>6</v>
      </c>
      <c r="D80" s="27">
        <v>79305</v>
      </c>
      <c r="E80" s="28">
        <f t="shared" ref="E80:E97" si="10">D80*C80</f>
        <v>475830</v>
      </c>
      <c r="F80" s="29">
        <v>0</v>
      </c>
      <c r="G80" s="30">
        <f t="shared" ref="G80:G97" si="11">E80-E80*F80</f>
        <v>475830</v>
      </c>
      <c r="H80" s="31">
        <f>D80/1.08</f>
        <v>73430.555555555547</v>
      </c>
      <c r="I80" s="31"/>
      <c r="J80" s="59">
        <f t="shared" ref="J80:J97" si="12">H80*C80</f>
        <v>440583.33333333326</v>
      </c>
      <c r="K80" s="63"/>
    </row>
    <row r="81" spans="1:11" s="3" customFormat="1">
      <c r="A81" s="24">
        <v>2</v>
      </c>
      <c r="B81" s="25" t="s">
        <v>25</v>
      </c>
      <c r="C81" s="204">
        <v>3</v>
      </c>
      <c r="D81" s="33">
        <v>128591</v>
      </c>
      <c r="E81" s="28">
        <f t="shared" si="10"/>
        <v>385773</v>
      </c>
      <c r="F81" s="29">
        <v>0</v>
      </c>
      <c r="G81" s="30">
        <f t="shared" si="11"/>
        <v>385773</v>
      </c>
      <c r="H81" s="31">
        <f t="shared" ref="H81:H83" si="13">D81/1.08</f>
        <v>119065.74074074073</v>
      </c>
      <c r="I81" s="31"/>
      <c r="J81" s="59">
        <f t="shared" si="12"/>
        <v>357197.22222222219</v>
      </c>
      <c r="K81" s="63"/>
    </row>
    <row r="82" spans="1:11" s="3" customFormat="1">
      <c r="A82" s="24">
        <v>3</v>
      </c>
      <c r="B82" s="25" t="s">
        <v>26</v>
      </c>
      <c r="C82" s="205"/>
      <c r="D82" s="27">
        <v>60043</v>
      </c>
      <c r="E82" s="28">
        <f t="shared" si="10"/>
        <v>0</v>
      </c>
      <c r="F82" s="29">
        <v>0</v>
      </c>
      <c r="G82" s="30">
        <f t="shared" si="11"/>
        <v>0</v>
      </c>
      <c r="H82" s="31">
        <f t="shared" si="13"/>
        <v>55595.370370370365</v>
      </c>
      <c r="I82" s="31"/>
      <c r="J82" s="59">
        <f t="shared" si="12"/>
        <v>0</v>
      </c>
      <c r="K82" s="63"/>
    </row>
    <row r="83" spans="1:11" s="3" customFormat="1">
      <c r="A83" s="24">
        <v>4</v>
      </c>
      <c r="B83" s="25" t="s">
        <v>27</v>
      </c>
      <c r="C83" s="206"/>
      <c r="D83" s="27">
        <v>115781</v>
      </c>
      <c r="E83" s="28">
        <f t="shared" si="10"/>
        <v>0</v>
      </c>
      <c r="F83" s="29">
        <v>0</v>
      </c>
      <c r="G83" s="30">
        <f t="shared" si="11"/>
        <v>0</v>
      </c>
      <c r="H83" s="31">
        <f t="shared" si="13"/>
        <v>107204.62962962962</v>
      </c>
      <c r="I83" s="31"/>
      <c r="J83" s="59">
        <f t="shared" si="12"/>
        <v>0</v>
      </c>
      <c r="K83" s="63"/>
    </row>
    <row r="84" spans="1:11" s="3" customFormat="1">
      <c r="A84" s="24">
        <v>5</v>
      </c>
      <c r="B84" s="25" t="s">
        <v>28</v>
      </c>
      <c r="C84" s="204">
        <v>3</v>
      </c>
      <c r="D84" s="27">
        <v>119943</v>
      </c>
      <c r="E84" s="28">
        <f t="shared" si="10"/>
        <v>359829</v>
      </c>
      <c r="F84" s="124">
        <v>0.25</v>
      </c>
      <c r="G84" s="125">
        <f t="shared" si="11"/>
        <v>269871.75</v>
      </c>
      <c r="H84" s="31">
        <f>D84/1.08*0.75</f>
        <v>83293.75</v>
      </c>
      <c r="I84" s="31"/>
      <c r="J84" s="59">
        <f t="shared" si="12"/>
        <v>249881.25</v>
      </c>
      <c r="K84" s="63"/>
    </row>
    <row r="85" spans="1:11" s="3" customFormat="1">
      <c r="A85" s="24">
        <v>6</v>
      </c>
      <c r="B85" s="25" t="s">
        <v>29</v>
      </c>
      <c r="C85" s="167"/>
      <c r="D85" s="27">
        <v>94810</v>
      </c>
      <c r="E85" s="28">
        <f t="shared" si="10"/>
        <v>0</v>
      </c>
      <c r="F85" s="29">
        <v>0</v>
      </c>
      <c r="G85" s="30">
        <f t="shared" si="11"/>
        <v>0</v>
      </c>
      <c r="H85" s="31">
        <f t="shared" ref="H85:H96" si="14">D85/1.08</f>
        <v>87787.037037037036</v>
      </c>
      <c r="I85" s="31"/>
      <c r="J85" s="59">
        <f t="shared" si="12"/>
        <v>0</v>
      </c>
      <c r="K85" s="63"/>
    </row>
    <row r="86" spans="1:11" s="3" customFormat="1">
      <c r="A86" s="24">
        <v>7</v>
      </c>
      <c r="B86" s="25" t="s">
        <v>30</v>
      </c>
      <c r="C86" s="207"/>
      <c r="D86" s="27">
        <v>141396</v>
      </c>
      <c r="E86" s="28">
        <f t="shared" si="10"/>
        <v>0</v>
      </c>
      <c r="F86" s="29">
        <v>0</v>
      </c>
      <c r="G86" s="30">
        <f t="shared" si="11"/>
        <v>0</v>
      </c>
      <c r="H86" s="31">
        <f t="shared" si="14"/>
        <v>130922.22222222222</v>
      </c>
      <c r="I86" s="31"/>
      <c r="J86" s="59">
        <f t="shared" si="12"/>
        <v>0</v>
      </c>
      <c r="K86" s="63"/>
    </row>
    <row r="87" spans="1:11" s="3" customFormat="1">
      <c r="A87" s="24">
        <v>8</v>
      </c>
      <c r="B87" s="25" t="s">
        <v>31</v>
      </c>
      <c r="C87" s="167"/>
      <c r="D87" s="27">
        <v>232931</v>
      </c>
      <c r="E87" s="28">
        <f t="shared" si="10"/>
        <v>0</v>
      </c>
      <c r="F87" s="29">
        <v>0</v>
      </c>
      <c r="G87" s="30">
        <f t="shared" si="11"/>
        <v>0</v>
      </c>
      <c r="H87" s="31">
        <f t="shared" si="14"/>
        <v>215676.85185185182</v>
      </c>
      <c r="I87" s="31"/>
      <c r="J87" s="59">
        <f t="shared" si="12"/>
        <v>0</v>
      </c>
      <c r="K87" s="63"/>
    </row>
    <row r="88" spans="1:11" s="3" customFormat="1">
      <c r="A88" s="24">
        <v>9</v>
      </c>
      <c r="B88" s="36" t="s">
        <v>32</v>
      </c>
      <c r="C88" s="167"/>
      <c r="D88" s="27">
        <v>101534</v>
      </c>
      <c r="E88" s="28">
        <f t="shared" si="10"/>
        <v>0</v>
      </c>
      <c r="F88" s="29">
        <v>0</v>
      </c>
      <c r="G88" s="30">
        <f t="shared" si="11"/>
        <v>0</v>
      </c>
      <c r="H88" s="31">
        <f t="shared" si="14"/>
        <v>94012.962962962964</v>
      </c>
      <c r="I88" s="31"/>
      <c r="J88" s="59">
        <f t="shared" si="12"/>
        <v>0</v>
      </c>
      <c r="K88" s="63"/>
    </row>
    <row r="89" spans="1:11" s="3" customFormat="1">
      <c r="A89" s="24">
        <v>10</v>
      </c>
      <c r="B89" s="36" t="s">
        <v>33</v>
      </c>
      <c r="C89" s="208"/>
      <c r="D89" s="33">
        <v>110148</v>
      </c>
      <c r="E89" s="28">
        <f t="shared" si="10"/>
        <v>0</v>
      </c>
      <c r="F89" s="29">
        <v>0</v>
      </c>
      <c r="G89" s="30">
        <f t="shared" si="11"/>
        <v>0</v>
      </c>
      <c r="H89" s="31">
        <f t="shared" si="14"/>
        <v>101988.88888888888</v>
      </c>
      <c r="I89" s="31"/>
      <c r="J89" s="59">
        <f t="shared" si="12"/>
        <v>0</v>
      </c>
      <c r="K89" s="63"/>
    </row>
    <row r="90" spans="1:11" s="3" customFormat="1">
      <c r="A90" s="24">
        <v>11</v>
      </c>
      <c r="B90" s="121" t="s">
        <v>34</v>
      </c>
      <c r="C90" s="209">
        <v>3</v>
      </c>
      <c r="D90" s="27">
        <v>54198</v>
      </c>
      <c r="E90" s="123">
        <f t="shared" si="10"/>
        <v>162594</v>
      </c>
      <c r="F90" s="29">
        <v>0</v>
      </c>
      <c r="G90" s="125">
        <f t="shared" si="11"/>
        <v>162594</v>
      </c>
      <c r="H90" s="31">
        <f t="shared" si="14"/>
        <v>50183.333333333328</v>
      </c>
      <c r="I90" s="128"/>
      <c r="J90" s="59">
        <f t="shared" si="12"/>
        <v>150550</v>
      </c>
      <c r="K90" s="63"/>
    </row>
    <row r="91" spans="1:11" s="3" customFormat="1">
      <c r="A91" s="24">
        <v>12</v>
      </c>
      <c r="B91" s="25" t="s">
        <v>35</v>
      </c>
      <c r="C91" s="208"/>
      <c r="D91" s="27">
        <v>49680</v>
      </c>
      <c r="E91" s="28">
        <f t="shared" si="10"/>
        <v>0</v>
      </c>
      <c r="F91" s="29">
        <v>0</v>
      </c>
      <c r="G91" s="30">
        <f t="shared" si="11"/>
        <v>0</v>
      </c>
      <c r="H91" s="31">
        <f t="shared" si="14"/>
        <v>46000</v>
      </c>
      <c r="I91" s="31"/>
      <c r="J91" s="59">
        <f t="shared" si="12"/>
        <v>0</v>
      </c>
      <c r="K91" s="63"/>
    </row>
    <row r="92" spans="1:11" s="3" customFormat="1">
      <c r="A92" s="24">
        <v>13</v>
      </c>
      <c r="B92" s="25" t="s">
        <v>36</v>
      </c>
      <c r="C92" s="208"/>
      <c r="D92" s="38">
        <v>64152</v>
      </c>
      <c r="E92" s="28">
        <f t="shared" si="10"/>
        <v>0</v>
      </c>
      <c r="F92" s="29">
        <v>0</v>
      </c>
      <c r="G92" s="30">
        <f t="shared" si="11"/>
        <v>0</v>
      </c>
      <c r="H92" s="31">
        <f t="shared" si="14"/>
        <v>59399.999999999993</v>
      </c>
      <c r="I92" s="31"/>
      <c r="J92" s="59">
        <f t="shared" si="12"/>
        <v>0</v>
      </c>
      <c r="K92" s="63"/>
    </row>
    <row r="93" spans="1:11" s="3" customFormat="1">
      <c r="A93" s="24">
        <v>14</v>
      </c>
      <c r="B93" s="121" t="s">
        <v>37</v>
      </c>
      <c r="C93" s="209"/>
      <c r="D93" s="38">
        <v>65934</v>
      </c>
      <c r="E93" s="123">
        <f t="shared" si="10"/>
        <v>0</v>
      </c>
      <c r="F93" s="124">
        <v>0</v>
      </c>
      <c r="G93" s="125">
        <f t="shared" si="11"/>
        <v>0</v>
      </c>
      <c r="H93" s="31">
        <f t="shared" si="14"/>
        <v>61049.999999999993</v>
      </c>
      <c r="I93" s="128"/>
      <c r="J93" s="59">
        <f t="shared" si="12"/>
        <v>0</v>
      </c>
      <c r="K93" s="63"/>
    </row>
    <row r="94" spans="1:11" s="3" customFormat="1">
      <c r="A94" s="24">
        <v>15</v>
      </c>
      <c r="B94" s="25" t="s">
        <v>38</v>
      </c>
      <c r="C94" s="208"/>
      <c r="D94" s="38">
        <v>76626</v>
      </c>
      <c r="E94" s="28">
        <f t="shared" si="10"/>
        <v>0</v>
      </c>
      <c r="F94" s="29">
        <v>0</v>
      </c>
      <c r="G94" s="30">
        <f t="shared" si="11"/>
        <v>0</v>
      </c>
      <c r="H94" s="31">
        <f t="shared" si="14"/>
        <v>70950</v>
      </c>
      <c r="I94" s="31"/>
      <c r="J94" s="59">
        <f t="shared" si="12"/>
        <v>0</v>
      </c>
      <c r="K94" s="63"/>
    </row>
    <row r="95" spans="1:11" s="3" customFormat="1">
      <c r="A95" s="24">
        <v>16</v>
      </c>
      <c r="B95" s="25" t="s">
        <v>39</v>
      </c>
      <c r="C95" s="208"/>
      <c r="D95" s="38">
        <v>80190</v>
      </c>
      <c r="E95" s="28">
        <f t="shared" si="10"/>
        <v>0</v>
      </c>
      <c r="F95" s="29">
        <v>0</v>
      </c>
      <c r="G95" s="30">
        <f t="shared" si="11"/>
        <v>0</v>
      </c>
      <c r="H95" s="31">
        <f t="shared" si="14"/>
        <v>74250</v>
      </c>
      <c r="I95" s="31"/>
      <c r="J95" s="59">
        <f t="shared" si="12"/>
        <v>0</v>
      </c>
      <c r="K95" s="63"/>
    </row>
    <row r="96" spans="1:11" s="3" customFormat="1">
      <c r="A96" s="24">
        <v>17</v>
      </c>
      <c r="B96" s="25" t="s">
        <v>40</v>
      </c>
      <c r="C96" s="208"/>
      <c r="D96" s="38">
        <v>113832</v>
      </c>
      <c r="E96" s="28">
        <f t="shared" si="10"/>
        <v>0</v>
      </c>
      <c r="F96" s="29">
        <v>0</v>
      </c>
      <c r="G96" s="30">
        <f t="shared" si="11"/>
        <v>0</v>
      </c>
      <c r="H96" s="31">
        <f t="shared" si="14"/>
        <v>105400</v>
      </c>
      <c r="I96" s="31"/>
      <c r="J96" s="59">
        <f t="shared" si="12"/>
        <v>0</v>
      </c>
      <c r="K96" s="63"/>
    </row>
    <row r="97" spans="1:11" s="3" customFormat="1">
      <c r="A97" s="24">
        <v>18</v>
      </c>
      <c r="B97" s="121" t="s">
        <v>41</v>
      </c>
      <c r="C97" s="209"/>
      <c r="D97" s="39">
        <v>98010</v>
      </c>
      <c r="E97" s="123">
        <f t="shared" si="10"/>
        <v>0</v>
      </c>
      <c r="F97" s="124">
        <v>0.23</v>
      </c>
      <c r="G97" s="125">
        <f t="shared" si="11"/>
        <v>0</v>
      </c>
      <c r="H97" s="31">
        <f>D97/1.08*0.77</f>
        <v>69877.5</v>
      </c>
      <c r="I97" s="128"/>
      <c r="J97" s="59">
        <f t="shared" si="12"/>
        <v>0</v>
      </c>
      <c r="K97" s="63"/>
    </row>
    <row r="98" spans="1:11" s="4" customFormat="1" ht="21">
      <c r="A98" s="40"/>
      <c r="B98" s="41" t="s">
        <v>42</v>
      </c>
      <c r="C98" s="210">
        <f>SUM(C80:C97)</f>
        <v>15</v>
      </c>
      <c r="D98" s="39">
        <v>205306</v>
      </c>
      <c r="E98" s="43">
        <f>SUM(E80:E97)</f>
        <v>1384026</v>
      </c>
      <c r="F98" s="43"/>
      <c r="G98" s="44">
        <f>SUM(G80:G97)</f>
        <v>1294068.75</v>
      </c>
      <c r="H98" s="45"/>
      <c r="I98" s="45"/>
      <c r="J98" s="64">
        <f>SUM(J80:J97)</f>
        <v>1198211.8055555555</v>
      </c>
    </row>
    <row r="99" spans="1:11" s="5" customFormat="1" ht="31.5">
      <c r="A99" s="46"/>
      <c r="B99" s="47"/>
      <c r="C99" s="211"/>
      <c r="D99" s="39">
        <v>335661</v>
      </c>
      <c r="E99" s="49"/>
      <c r="F99" s="49"/>
      <c r="G99" s="50"/>
      <c r="J99" s="75">
        <f>J98*0.08</f>
        <v>95856.944444444438</v>
      </c>
    </row>
    <row r="100" spans="1:11" s="6" customFormat="1" ht="31.5">
      <c r="A100" s="283" t="s">
        <v>43</v>
      </c>
      <c r="B100" s="283"/>
      <c r="C100" s="284" t="s">
        <v>44</v>
      </c>
      <c r="D100" s="284"/>
      <c r="E100" s="54"/>
      <c r="F100" s="54"/>
      <c r="G100" s="55" t="s">
        <v>45</v>
      </c>
      <c r="J100" s="76">
        <f>SUM(J98:J99)</f>
        <v>1294068.75</v>
      </c>
    </row>
    <row r="102" spans="1:11" ht="15">
      <c r="B102" s="131" t="s">
        <v>165</v>
      </c>
      <c r="C102" s="131" t="s">
        <v>166</v>
      </c>
      <c r="D102" s="131"/>
      <c r="E102" s="131" t="s">
        <v>167</v>
      </c>
    </row>
    <row r="103" spans="1:11">
      <c r="B103" s="212" t="s">
        <v>168</v>
      </c>
      <c r="C103" s="213" t="s">
        <v>166</v>
      </c>
      <c r="D103" s="214"/>
      <c r="E103" s="214"/>
      <c r="F103" s="214"/>
      <c r="G103" s="212" t="s">
        <v>167</v>
      </c>
    </row>
    <row r="106" spans="1:11" s="1" customFormat="1" ht="15.75">
      <c r="A106" s="279" t="s">
        <v>1</v>
      </c>
      <c r="B106" s="279"/>
      <c r="C106" s="279"/>
      <c r="D106" s="279"/>
      <c r="E106" s="279"/>
      <c r="F106" s="279"/>
      <c r="G106" s="279"/>
      <c r="J106" s="71"/>
    </row>
    <row r="107" spans="1:11" s="1" customFormat="1" ht="15.75">
      <c r="A107" s="279" t="s">
        <v>2</v>
      </c>
      <c r="B107" s="279"/>
      <c r="C107" s="279"/>
      <c r="D107" s="279"/>
      <c r="E107" s="279"/>
      <c r="F107" s="279"/>
      <c r="G107" s="279"/>
      <c r="J107" s="71"/>
    </row>
    <row r="108" spans="1:11" s="1" customFormat="1" ht="15.75">
      <c r="A108" s="279" t="s">
        <v>4</v>
      </c>
      <c r="B108" s="279"/>
      <c r="C108" s="279"/>
      <c r="D108" s="279"/>
      <c r="E108" s="279"/>
      <c r="F108" s="279"/>
      <c r="G108" s="279"/>
      <c r="J108" s="71"/>
    </row>
    <row r="109" spans="1:11" s="1" customFormat="1" ht="15.75">
      <c r="A109" s="280" t="s">
        <v>6</v>
      </c>
      <c r="B109" s="280"/>
      <c r="C109" s="280"/>
      <c r="D109" s="280"/>
      <c r="E109" s="280"/>
      <c r="F109" s="280"/>
      <c r="G109" s="280"/>
      <c r="J109" s="71"/>
    </row>
    <row r="110" spans="1:11" s="2" customFormat="1" ht="27.75">
      <c r="A110" s="9"/>
      <c r="B110" s="9"/>
      <c r="C110" s="281" t="s">
        <v>216</v>
      </c>
      <c r="D110" s="281"/>
      <c r="E110" s="281"/>
      <c r="F110" s="281"/>
      <c r="G110" s="281"/>
      <c r="J110" s="72"/>
    </row>
    <row r="111" spans="1:11" s="1" customFormat="1">
      <c r="A111" s="11" t="s">
        <v>8</v>
      </c>
      <c r="B111" s="12"/>
      <c r="C111" s="202"/>
      <c r="D111" s="286"/>
      <c r="E111" s="286"/>
      <c r="F111" s="286"/>
      <c r="G111" s="286"/>
      <c r="H111" s="68"/>
      <c r="I111" s="68"/>
      <c r="J111" s="71"/>
    </row>
    <row r="112" spans="1:11" s="1" customFormat="1" ht="15.75">
      <c r="A112" s="11" t="s">
        <v>9</v>
      </c>
      <c r="B112" s="286" t="s">
        <v>217</v>
      </c>
      <c r="C112" s="286"/>
      <c r="D112" s="286"/>
      <c r="E112" s="286"/>
      <c r="F112" s="11"/>
      <c r="G112" s="16"/>
      <c r="H112" s="11"/>
      <c r="I112" s="11"/>
      <c r="J112" s="80"/>
      <c r="K112" s="74"/>
    </row>
    <row r="113" spans="1:11" s="1" customFormat="1" ht="15.75">
      <c r="A113" s="11" t="s">
        <v>11</v>
      </c>
      <c r="B113" s="289"/>
      <c r="C113" s="289"/>
      <c r="D113" s="289"/>
      <c r="E113" s="289"/>
      <c r="F113" s="18"/>
      <c r="G113" s="19" t="s">
        <v>13</v>
      </c>
      <c r="H113" s="69" t="s">
        <v>161</v>
      </c>
      <c r="I113" s="69"/>
      <c r="J113" s="73"/>
    </row>
    <row r="114" spans="1:11" s="1" customFormat="1">
      <c r="A114" s="190" t="s">
        <v>14</v>
      </c>
      <c r="B114" s="190"/>
      <c r="C114" s="203" t="s">
        <v>17</v>
      </c>
      <c r="D114" s="191" t="s">
        <v>18</v>
      </c>
      <c r="E114" s="192" t="s">
        <v>19</v>
      </c>
      <c r="F114" s="192" t="s">
        <v>20</v>
      </c>
      <c r="G114" s="190" t="s">
        <v>21</v>
      </c>
      <c r="J114" s="71"/>
    </row>
    <row r="115" spans="1:11" s="3" customFormat="1">
      <c r="A115" s="24">
        <v>1</v>
      </c>
      <c r="B115" s="25" t="s">
        <v>23</v>
      </c>
      <c r="C115" s="167"/>
      <c r="D115" s="27">
        <v>79305</v>
      </c>
      <c r="E115" s="28">
        <f t="shared" ref="E115:E132" si="15">D115*C115</f>
        <v>0</v>
      </c>
      <c r="F115" s="29">
        <v>0</v>
      </c>
      <c r="G115" s="30">
        <f t="shared" ref="G115:G132" si="16">E115-E115*F115</f>
        <v>0</v>
      </c>
      <c r="H115" s="31">
        <f>D115/1.08</f>
        <v>73430.555555555547</v>
      </c>
      <c r="I115" s="31"/>
      <c r="J115" s="59">
        <f t="shared" ref="J115:J132" si="17">H115*C115</f>
        <v>0</v>
      </c>
      <c r="K115" s="63"/>
    </row>
    <row r="116" spans="1:11" s="3" customFormat="1">
      <c r="A116" s="24">
        <v>2</v>
      </c>
      <c r="B116" s="25" t="s">
        <v>25</v>
      </c>
      <c r="C116" s="204"/>
      <c r="D116" s="33">
        <v>128591</v>
      </c>
      <c r="E116" s="28">
        <f t="shared" si="15"/>
        <v>0</v>
      </c>
      <c r="F116" s="29">
        <v>0</v>
      </c>
      <c r="G116" s="30">
        <f t="shared" si="16"/>
        <v>0</v>
      </c>
      <c r="H116" s="31">
        <f t="shared" ref="H116:H118" si="18">D116/1.08</f>
        <v>119065.74074074073</v>
      </c>
      <c r="I116" s="31"/>
      <c r="J116" s="59">
        <f t="shared" si="17"/>
        <v>0</v>
      </c>
      <c r="K116" s="63"/>
    </row>
    <row r="117" spans="1:11" s="3" customFormat="1">
      <c r="A117" s="24">
        <v>3</v>
      </c>
      <c r="B117" s="25" t="s">
        <v>26</v>
      </c>
      <c r="C117" s="205"/>
      <c r="D117" s="27">
        <v>60043</v>
      </c>
      <c r="E117" s="28">
        <f t="shared" si="15"/>
        <v>0</v>
      </c>
      <c r="F117" s="29">
        <v>0</v>
      </c>
      <c r="G117" s="30">
        <f t="shared" si="16"/>
        <v>0</v>
      </c>
      <c r="H117" s="31">
        <f t="shared" si="18"/>
        <v>55595.370370370365</v>
      </c>
      <c r="I117" s="31"/>
      <c r="J117" s="59">
        <f t="shared" si="17"/>
        <v>0</v>
      </c>
      <c r="K117" s="63"/>
    </row>
    <row r="118" spans="1:11" s="3" customFormat="1">
      <c r="A118" s="24">
        <v>4</v>
      </c>
      <c r="B118" s="25" t="s">
        <v>27</v>
      </c>
      <c r="C118" s="206"/>
      <c r="D118" s="27">
        <v>115781</v>
      </c>
      <c r="E118" s="28">
        <f t="shared" si="15"/>
        <v>0</v>
      </c>
      <c r="F118" s="29">
        <v>0</v>
      </c>
      <c r="G118" s="30">
        <f t="shared" si="16"/>
        <v>0</v>
      </c>
      <c r="H118" s="31">
        <f t="shared" si="18"/>
        <v>107204.62962962962</v>
      </c>
      <c r="I118" s="31"/>
      <c r="J118" s="59">
        <f t="shared" si="17"/>
        <v>0</v>
      </c>
      <c r="K118" s="63"/>
    </row>
    <row r="119" spans="1:11" s="3" customFormat="1">
      <c r="A119" s="24">
        <v>5</v>
      </c>
      <c r="B119" s="25" t="s">
        <v>28</v>
      </c>
      <c r="C119" s="204">
        <v>10</v>
      </c>
      <c r="D119" s="27">
        <v>119943</v>
      </c>
      <c r="E119" s="28">
        <f t="shared" si="15"/>
        <v>1199430</v>
      </c>
      <c r="F119" s="124">
        <v>0.25</v>
      </c>
      <c r="G119" s="125">
        <f t="shared" si="16"/>
        <v>899572.5</v>
      </c>
      <c r="H119" s="31">
        <f>D119/1.08*0.75</f>
        <v>83293.75</v>
      </c>
      <c r="I119" s="31"/>
      <c r="J119" s="59">
        <f t="shared" si="17"/>
        <v>832937.5</v>
      </c>
      <c r="K119" s="63"/>
    </row>
    <row r="120" spans="1:11" s="3" customFormat="1">
      <c r="A120" s="24">
        <v>6</v>
      </c>
      <c r="B120" s="25" t="s">
        <v>29</v>
      </c>
      <c r="C120" s="167"/>
      <c r="D120" s="27">
        <v>94810</v>
      </c>
      <c r="E120" s="28">
        <f t="shared" si="15"/>
        <v>0</v>
      </c>
      <c r="F120" s="29">
        <v>0</v>
      </c>
      <c r="G120" s="30">
        <f t="shared" si="16"/>
        <v>0</v>
      </c>
      <c r="H120" s="31">
        <f t="shared" ref="H120:H131" si="19">D120/1.08</f>
        <v>87787.037037037036</v>
      </c>
      <c r="I120" s="31"/>
      <c r="J120" s="59">
        <f t="shared" si="17"/>
        <v>0</v>
      </c>
      <c r="K120" s="63"/>
    </row>
    <row r="121" spans="1:11" s="3" customFormat="1">
      <c r="A121" s="24">
        <v>7</v>
      </c>
      <c r="B121" s="25" t="s">
        <v>30</v>
      </c>
      <c r="C121" s="207"/>
      <c r="D121" s="27">
        <v>141396</v>
      </c>
      <c r="E121" s="28">
        <f t="shared" si="15"/>
        <v>0</v>
      </c>
      <c r="F121" s="29">
        <v>0</v>
      </c>
      <c r="G121" s="30">
        <f t="shared" si="16"/>
        <v>0</v>
      </c>
      <c r="H121" s="31">
        <f t="shared" si="19"/>
        <v>130922.22222222222</v>
      </c>
      <c r="I121" s="31"/>
      <c r="J121" s="59">
        <f t="shared" si="17"/>
        <v>0</v>
      </c>
      <c r="K121" s="63"/>
    </row>
    <row r="122" spans="1:11" s="3" customFormat="1">
      <c r="A122" s="24">
        <v>8</v>
      </c>
      <c r="B122" s="25" t="s">
        <v>31</v>
      </c>
      <c r="C122" s="167"/>
      <c r="D122" s="27">
        <v>232931</v>
      </c>
      <c r="E122" s="28">
        <f t="shared" si="15"/>
        <v>0</v>
      </c>
      <c r="F122" s="29">
        <v>0</v>
      </c>
      <c r="G122" s="30">
        <f t="shared" si="16"/>
        <v>0</v>
      </c>
      <c r="H122" s="31">
        <f t="shared" si="19"/>
        <v>215676.85185185182</v>
      </c>
      <c r="I122" s="31"/>
      <c r="J122" s="59">
        <f t="shared" si="17"/>
        <v>0</v>
      </c>
      <c r="K122" s="63"/>
    </row>
    <row r="123" spans="1:11" s="3" customFormat="1">
      <c r="A123" s="24">
        <v>9</v>
      </c>
      <c r="B123" s="36" t="s">
        <v>32</v>
      </c>
      <c r="C123" s="167"/>
      <c r="D123" s="27">
        <v>101534</v>
      </c>
      <c r="E123" s="28">
        <f t="shared" si="15"/>
        <v>0</v>
      </c>
      <c r="F123" s="29">
        <v>0</v>
      </c>
      <c r="G123" s="30">
        <f t="shared" si="16"/>
        <v>0</v>
      </c>
      <c r="H123" s="31">
        <f t="shared" si="19"/>
        <v>94012.962962962964</v>
      </c>
      <c r="I123" s="31"/>
      <c r="J123" s="59">
        <f t="shared" si="17"/>
        <v>0</v>
      </c>
      <c r="K123" s="63"/>
    </row>
    <row r="124" spans="1:11" s="3" customFormat="1">
      <c r="A124" s="24">
        <v>10</v>
      </c>
      <c r="B124" s="36" t="s">
        <v>33</v>
      </c>
      <c r="C124" s="208"/>
      <c r="D124" s="33">
        <v>110148</v>
      </c>
      <c r="E124" s="28">
        <f t="shared" si="15"/>
        <v>0</v>
      </c>
      <c r="F124" s="29">
        <v>0</v>
      </c>
      <c r="G124" s="30">
        <f t="shared" si="16"/>
        <v>0</v>
      </c>
      <c r="H124" s="31">
        <f t="shared" si="19"/>
        <v>101988.88888888888</v>
      </c>
      <c r="I124" s="31"/>
      <c r="J124" s="59">
        <f t="shared" si="17"/>
        <v>0</v>
      </c>
      <c r="K124" s="63"/>
    </row>
    <row r="125" spans="1:11" s="3" customFormat="1">
      <c r="A125" s="24">
        <v>11</v>
      </c>
      <c r="B125" s="121" t="s">
        <v>34</v>
      </c>
      <c r="C125" s="209"/>
      <c r="D125" s="27">
        <v>54198</v>
      </c>
      <c r="E125" s="123">
        <f t="shared" si="15"/>
        <v>0</v>
      </c>
      <c r="F125" s="29">
        <v>0</v>
      </c>
      <c r="G125" s="125">
        <f t="shared" si="16"/>
        <v>0</v>
      </c>
      <c r="H125" s="31">
        <f t="shared" si="19"/>
        <v>50183.333333333328</v>
      </c>
      <c r="I125" s="128"/>
      <c r="J125" s="59">
        <f t="shared" si="17"/>
        <v>0</v>
      </c>
      <c r="K125" s="63"/>
    </row>
    <row r="126" spans="1:11" s="3" customFormat="1">
      <c r="A126" s="24">
        <v>12</v>
      </c>
      <c r="B126" s="25" t="s">
        <v>35</v>
      </c>
      <c r="C126" s="208"/>
      <c r="D126" s="27">
        <v>49680</v>
      </c>
      <c r="E126" s="28">
        <f t="shared" si="15"/>
        <v>0</v>
      </c>
      <c r="F126" s="29">
        <v>0</v>
      </c>
      <c r="G126" s="30">
        <f t="shared" si="16"/>
        <v>0</v>
      </c>
      <c r="H126" s="31">
        <f t="shared" si="19"/>
        <v>46000</v>
      </c>
      <c r="I126" s="31"/>
      <c r="J126" s="59">
        <f t="shared" si="17"/>
        <v>0</v>
      </c>
      <c r="K126" s="63"/>
    </row>
    <row r="127" spans="1:11" s="3" customFormat="1">
      <c r="A127" s="24">
        <v>13</v>
      </c>
      <c r="B127" s="25" t="s">
        <v>36</v>
      </c>
      <c r="C127" s="208"/>
      <c r="D127" s="38">
        <v>64152</v>
      </c>
      <c r="E127" s="28">
        <f t="shared" si="15"/>
        <v>0</v>
      </c>
      <c r="F127" s="29">
        <v>0</v>
      </c>
      <c r="G127" s="30">
        <f t="shared" si="16"/>
        <v>0</v>
      </c>
      <c r="H127" s="31">
        <f t="shared" si="19"/>
        <v>59399.999999999993</v>
      </c>
      <c r="I127" s="31"/>
      <c r="J127" s="59">
        <f t="shared" si="17"/>
        <v>0</v>
      </c>
      <c r="K127" s="63"/>
    </row>
    <row r="128" spans="1:11" s="3" customFormat="1">
      <c r="A128" s="24">
        <v>14</v>
      </c>
      <c r="B128" s="121" t="s">
        <v>37</v>
      </c>
      <c r="C128" s="209"/>
      <c r="D128" s="38">
        <v>65934</v>
      </c>
      <c r="E128" s="123">
        <f t="shared" si="15"/>
        <v>0</v>
      </c>
      <c r="F128" s="124">
        <v>0</v>
      </c>
      <c r="G128" s="125">
        <f t="shared" si="16"/>
        <v>0</v>
      </c>
      <c r="H128" s="31">
        <f t="shared" si="19"/>
        <v>61049.999999999993</v>
      </c>
      <c r="I128" s="128"/>
      <c r="J128" s="59">
        <f t="shared" si="17"/>
        <v>0</v>
      </c>
      <c r="K128" s="63"/>
    </row>
    <row r="129" spans="1:11" s="3" customFormat="1">
      <c r="A129" s="24">
        <v>15</v>
      </c>
      <c r="B129" s="25" t="s">
        <v>38</v>
      </c>
      <c r="C129" s="208"/>
      <c r="D129" s="38">
        <v>76626</v>
      </c>
      <c r="E129" s="28">
        <f t="shared" si="15"/>
        <v>0</v>
      </c>
      <c r="F129" s="29">
        <v>0</v>
      </c>
      <c r="G129" s="30">
        <f t="shared" si="16"/>
        <v>0</v>
      </c>
      <c r="H129" s="31">
        <f t="shared" si="19"/>
        <v>70950</v>
      </c>
      <c r="I129" s="31"/>
      <c r="J129" s="59">
        <f t="shared" si="17"/>
        <v>0</v>
      </c>
      <c r="K129" s="63"/>
    </row>
    <row r="130" spans="1:11" s="3" customFormat="1">
      <c r="A130" s="24">
        <v>16</v>
      </c>
      <c r="B130" s="25" t="s">
        <v>39</v>
      </c>
      <c r="C130" s="208"/>
      <c r="D130" s="38">
        <v>80190</v>
      </c>
      <c r="E130" s="28">
        <f t="shared" si="15"/>
        <v>0</v>
      </c>
      <c r="F130" s="29">
        <v>0</v>
      </c>
      <c r="G130" s="30">
        <f t="shared" si="16"/>
        <v>0</v>
      </c>
      <c r="H130" s="31">
        <f t="shared" si="19"/>
        <v>74250</v>
      </c>
      <c r="I130" s="31"/>
      <c r="J130" s="59">
        <f t="shared" si="17"/>
        <v>0</v>
      </c>
      <c r="K130" s="63"/>
    </row>
    <row r="131" spans="1:11" s="3" customFormat="1">
      <c r="A131" s="24">
        <v>17</v>
      </c>
      <c r="B131" s="25" t="s">
        <v>40</v>
      </c>
      <c r="C131" s="208"/>
      <c r="D131" s="38">
        <v>113832</v>
      </c>
      <c r="E131" s="28">
        <f t="shared" si="15"/>
        <v>0</v>
      </c>
      <c r="F131" s="29">
        <v>0</v>
      </c>
      <c r="G131" s="30">
        <f t="shared" si="16"/>
        <v>0</v>
      </c>
      <c r="H131" s="31">
        <f t="shared" si="19"/>
        <v>105400</v>
      </c>
      <c r="I131" s="31"/>
      <c r="J131" s="59">
        <f t="shared" si="17"/>
        <v>0</v>
      </c>
      <c r="K131" s="63"/>
    </row>
    <row r="132" spans="1:11" s="3" customFormat="1">
      <c r="A132" s="24">
        <v>18</v>
      </c>
      <c r="B132" s="121" t="s">
        <v>41</v>
      </c>
      <c r="C132" s="209"/>
      <c r="D132" s="39">
        <v>98010</v>
      </c>
      <c r="E132" s="123">
        <f t="shared" si="15"/>
        <v>0</v>
      </c>
      <c r="F132" s="124">
        <v>0.23</v>
      </c>
      <c r="G132" s="125">
        <f t="shared" si="16"/>
        <v>0</v>
      </c>
      <c r="H132" s="31">
        <f>D132/1.08*0.77</f>
        <v>69877.5</v>
      </c>
      <c r="I132" s="128"/>
      <c r="J132" s="59">
        <f t="shared" si="17"/>
        <v>0</v>
      </c>
      <c r="K132" s="63"/>
    </row>
    <row r="133" spans="1:11" s="4" customFormat="1" ht="21">
      <c r="A133" s="40"/>
      <c r="B133" s="41" t="s">
        <v>42</v>
      </c>
      <c r="C133" s="210">
        <f>SUM(C115:C132)</f>
        <v>10</v>
      </c>
      <c r="D133" s="39">
        <v>205306</v>
      </c>
      <c r="E133" s="43">
        <f>SUM(E115:E132)</f>
        <v>1199430</v>
      </c>
      <c r="F133" s="43"/>
      <c r="G133" s="44">
        <f>SUM(G115:G132)</f>
        <v>899572.5</v>
      </c>
      <c r="H133" s="45"/>
      <c r="I133" s="45"/>
      <c r="J133" s="64">
        <f>SUM(J115:J132)</f>
        <v>832937.5</v>
      </c>
    </row>
    <row r="134" spans="1:11" s="5" customFormat="1" ht="31.5">
      <c r="A134" s="46"/>
      <c r="B134" s="47"/>
      <c r="C134" s="211"/>
      <c r="D134" s="39">
        <v>335661</v>
      </c>
      <c r="E134" s="49"/>
      <c r="F134" s="49"/>
      <c r="G134" s="50"/>
      <c r="J134" s="75">
        <f>J133*0.08</f>
        <v>66635</v>
      </c>
    </row>
    <row r="135" spans="1:11" s="6" customFormat="1" ht="31.5">
      <c r="A135" s="283" t="s">
        <v>43</v>
      </c>
      <c r="B135" s="283"/>
      <c r="C135" s="284" t="s">
        <v>44</v>
      </c>
      <c r="D135" s="284"/>
      <c r="E135" s="54"/>
      <c r="F135" s="54"/>
      <c r="G135" s="55" t="s">
        <v>45</v>
      </c>
      <c r="J135" s="76">
        <f>SUM(J133:J134)</f>
        <v>899572.5</v>
      </c>
    </row>
    <row r="137" spans="1:11" ht="15">
      <c r="B137" s="131" t="s">
        <v>165</v>
      </c>
      <c r="C137" s="131" t="s">
        <v>166</v>
      </c>
      <c r="D137" s="131"/>
      <c r="E137" s="131" t="s">
        <v>167</v>
      </c>
    </row>
    <row r="138" spans="1:11">
      <c r="B138" s="212" t="s">
        <v>168</v>
      </c>
      <c r="C138" s="213" t="s">
        <v>166</v>
      </c>
      <c r="D138" s="214"/>
      <c r="E138" s="214"/>
      <c r="F138" s="214"/>
      <c r="G138" s="212" t="s">
        <v>167</v>
      </c>
    </row>
    <row r="141" spans="1:11" s="1" customFormat="1" ht="15.75">
      <c r="A141" s="279" t="s">
        <v>1</v>
      </c>
      <c r="B141" s="279"/>
      <c r="C141" s="279"/>
      <c r="D141" s="279"/>
      <c r="E141" s="279"/>
      <c r="F141" s="279"/>
      <c r="G141" s="279"/>
      <c r="J141" s="71"/>
    </row>
    <row r="142" spans="1:11" s="1" customFormat="1" ht="15.75">
      <c r="A142" s="279" t="s">
        <v>2</v>
      </c>
      <c r="B142" s="279"/>
      <c r="C142" s="279"/>
      <c r="D142" s="279"/>
      <c r="E142" s="279"/>
      <c r="F142" s="279"/>
      <c r="G142" s="279"/>
      <c r="J142" s="71"/>
    </row>
    <row r="143" spans="1:11" s="1" customFormat="1" ht="15.75">
      <c r="A143" s="279" t="s">
        <v>4</v>
      </c>
      <c r="B143" s="279"/>
      <c r="C143" s="279"/>
      <c r="D143" s="279"/>
      <c r="E143" s="279"/>
      <c r="F143" s="279"/>
      <c r="G143" s="279"/>
      <c r="J143" s="71"/>
    </row>
    <row r="144" spans="1:11" s="1" customFormat="1" ht="15.75">
      <c r="A144" s="280" t="s">
        <v>6</v>
      </c>
      <c r="B144" s="280"/>
      <c r="C144" s="280"/>
      <c r="D144" s="280"/>
      <c r="E144" s="280"/>
      <c r="F144" s="280"/>
      <c r="G144" s="280"/>
      <c r="J144" s="71"/>
    </row>
    <row r="145" spans="1:11" s="2" customFormat="1" ht="27.75">
      <c r="A145" s="9"/>
      <c r="B145" s="9"/>
      <c r="C145" s="281" t="s">
        <v>218</v>
      </c>
      <c r="D145" s="281"/>
      <c r="E145" s="281"/>
      <c r="F145" s="281"/>
      <c r="G145" s="281"/>
      <c r="J145" s="72"/>
    </row>
    <row r="146" spans="1:11" s="1" customFormat="1">
      <c r="A146" s="11" t="s">
        <v>8</v>
      </c>
      <c r="B146" s="12"/>
      <c r="C146" s="202"/>
      <c r="D146" s="286"/>
      <c r="E146" s="286"/>
      <c r="F146" s="286"/>
      <c r="G146" s="286"/>
      <c r="H146" s="68"/>
      <c r="I146" s="68"/>
      <c r="J146" s="71"/>
    </row>
    <row r="147" spans="1:11" s="1" customFormat="1" ht="15.75">
      <c r="A147" s="11" t="s">
        <v>9</v>
      </c>
      <c r="B147" s="286" t="s">
        <v>219</v>
      </c>
      <c r="C147" s="286"/>
      <c r="D147" s="286"/>
      <c r="E147" s="286"/>
      <c r="F147" s="11"/>
      <c r="G147" s="16"/>
      <c r="H147" s="11"/>
      <c r="I147" s="11"/>
      <c r="J147" s="80"/>
      <c r="K147" s="74"/>
    </row>
    <row r="148" spans="1:11" s="1" customFormat="1" ht="15.75">
      <c r="A148" s="11" t="s">
        <v>11</v>
      </c>
      <c r="B148" s="289" t="s">
        <v>220</v>
      </c>
      <c r="C148" s="289"/>
      <c r="D148" s="289"/>
      <c r="E148" s="289"/>
      <c r="F148" s="18"/>
      <c r="G148" s="19" t="s">
        <v>13</v>
      </c>
      <c r="H148" s="69" t="s">
        <v>161</v>
      </c>
      <c r="I148" s="69"/>
      <c r="J148" s="73"/>
    </row>
    <row r="149" spans="1:11" s="1" customFormat="1">
      <c r="A149" s="190" t="s">
        <v>14</v>
      </c>
      <c r="B149" s="190"/>
      <c r="C149" s="203" t="s">
        <v>17</v>
      </c>
      <c r="D149" s="191" t="s">
        <v>18</v>
      </c>
      <c r="E149" s="192" t="s">
        <v>19</v>
      </c>
      <c r="F149" s="192" t="s">
        <v>20</v>
      </c>
      <c r="G149" s="190" t="s">
        <v>21</v>
      </c>
      <c r="J149" s="71"/>
    </row>
    <row r="150" spans="1:11" s="3" customFormat="1">
      <c r="A150" s="24">
        <v>1</v>
      </c>
      <c r="B150" s="25" t="s">
        <v>23</v>
      </c>
      <c r="C150" s="167">
        <v>5</v>
      </c>
      <c r="D150" s="27">
        <v>79305</v>
      </c>
      <c r="E150" s="28">
        <f t="shared" ref="E150:E167" si="20">D150*C150</f>
        <v>396525</v>
      </c>
      <c r="F150" s="29">
        <v>0</v>
      </c>
      <c r="G150" s="30">
        <f t="shared" ref="G150:G167" si="21">E150-E150*F150</f>
        <v>396525</v>
      </c>
      <c r="H150" s="31">
        <f>D150/1.08</f>
        <v>73430.555555555547</v>
      </c>
      <c r="I150" s="31"/>
      <c r="J150" s="59">
        <f t="shared" ref="J150:J167" si="22">H150*C150</f>
        <v>367152.77777777775</v>
      </c>
      <c r="K150" s="63"/>
    </row>
    <row r="151" spans="1:11" s="3" customFormat="1">
      <c r="A151" s="24">
        <v>2</v>
      </c>
      <c r="B151" s="25" t="s">
        <v>25</v>
      </c>
      <c r="C151" s="204"/>
      <c r="D151" s="33">
        <v>128591</v>
      </c>
      <c r="E151" s="28">
        <f t="shared" si="20"/>
        <v>0</v>
      </c>
      <c r="F151" s="29">
        <v>0</v>
      </c>
      <c r="G151" s="30">
        <f t="shared" si="21"/>
        <v>0</v>
      </c>
      <c r="H151" s="31">
        <f t="shared" ref="H151:H153" si="23">D151/1.08</f>
        <v>119065.74074074073</v>
      </c>
      <c r="I151" s="31"/>
      <c r="J151" s="59">
        <f t="shared" si="22"/>
        <v>0</v>
      </c>
      <c r="K151" s="63"/>
    </row>
    <row r="152" spans="1:11" s="3" customFormat="1">
      <c r="A152" s="24">
        <v>3</v>
      </c>
      <c r="B152" s="25" t="s">
        <v>26</v>
      </c>
      <c r="C152" s="205"/>
      <c r="D152" s="27">
        <v>60043</v>
      </c>
      <c r="E152" s="28">
        <f t="shared" si="20"/>
        <v>0</v>
      </c>
      <c r="F152" s="29">
        <v>0</v>
      </c>
      <c r="G152" s="30">
        <f t="shared" si="21"/>
        <v>0</v>
      </c>
      <c r="H152" s="31">
        <f t="shared" si="23"/>
        <v>55595.370370370365</v>
      </c>
      <c r="I152" s="31"/>
      <c r="J152" s="59">
        <f t="shared" si="22"/>
        <v>0</v>
      </c>
      <c r="K152" s="63"/>
    </row>
    <row r="153" spans="1:11" s="3" customFormat="1">
      <c r="A153" s="24">
        <v>4</v>
      </c>
      <c r="B153" s="25" t="s">
        <v>27</v>
      </c>
      <c r="C153" s="206"/>
      <c r="D153" s="27">
        <v>115781</v>
      </c>
      <c r="E153" s="28">
        <f t="shared" si="20"/>
        <v>0</v>
      </c>
      <c r="F153" s="29">
        <v>0</v>
      </c>
      <c r="G153" s="30">
        <f t="shared" si="21"/>
        <v>0</v>
      </c>
      <c r="H153" s="31">
        <f t="shared" si="23"/>
        <v>107204.62962962962</v>
      </c>
      <c r="I153" s="31"/>
      <c r="J153" s="59">
        <f t="shared" si="22"/>
        <v>0</v>
      </c>
      <c r="K153" s="63"/>
    </row>
    <row r="154" spans="1:11" s="3" customFormat="1">
      <c r="A154" s="24">
        <v>5</v>
      </c>
      <c r="B154" s="25" t="s">
        <v>28</v>
      </c>
      <c r="C154" s="204">
        <v>3</v>
      </c>
      <c r="D154" s="27">
        <v>119943</v>
      </c>
      <c r="E154" s="28">
        <f t="shared" si="20"/>
        <v>359829</v>
      </c>
      <c r="F154" s="124">
        <v>0.25</v>
      </c>
      <c r="G154" s="125">
        <f t="shared" si="21"/>
        <v>269871.75</v>
      </c>
      <c r="H154" s="31">
        <f>D154/1.08*0.75</f>
        <v>83293.75</v>
      </c>
      <c r="I154" s="31"/>
      <c r="J154" s="59">
        <f t="shared" si="22"/>
        <v>249881.25</v>
      </c>
      <c r="K154" s="63"/>
    </row>
    <row r="155" spans="1:11" s="3" customFormat="1">
      <c r="A155" s="24">
        <v>6</v>
      </c>
      <c r="B155" s="25" t="s">
        <v>29</v>
      </c>
      <c r="C155" s="167"/>
      <c r="D155" s="27">
        <v>94810</v>
      </c>
      <c r="E155" s="28">
        <f t="shared" si="20"/>
        <v>0</v>
      </c>
      <c r="F155" s="29">
        <v>0</v>
      </c>
      <c r="G155" s="30">
        <f t="shared" si="21"/>
        <v>0</v>
      </c>
      <c r="H155" s="31">
        <f t="shared" ref="H155:H166" si="24">D155/1.08</f>
        <v>87787.037037037036</v>
      </c>
      <c r="I155" s="31"/>
      <c r="J155" s="59">
        <f t="shared" si="22"/>
        <v>0</v>
      </c>
      <c r="K155" s="63"/>
    </row>
    <row r="156" spans="1:11" s="3" customFormat="1">
      <c r="A156" s="24">
        <v>7</v>
      </c>
      <c r="B156" s="25" t="s">
        <v>30</v>
      </c>
      <c r="C156" s="207"/>
      <c r="D156" s="27">
        <v>141396</v>
      </c>
      <c r="E156" s="28">
        <f t="shared" si="20"/>
        <v>0</v>
      </c>
      <c r="F156" s="29">
        <v>0</v>
      </c>
      <c r="G156" s="30">
        <f t="shared" si="21"/>
        <v>0</v>
      </c>
      <c r="H156" s="31">
        <f t="shared" si="24"/>
        <v>130922.22222222222</v>
      </c>
      <c r="I156" s="31"/>
      <c r="J156" s="59">
        <f t="shared" si="22"/>
        <v>0</v>
      </c>
      <c r="K156" s="63"/>
    </row>
    <row r="157" spans="1:11" s="3" customFormat="1">
      <c r="A157" s="24">
        <v>8</v>
      </c>
      <c r="B157" s="25" t="s">
        <v>31</v>
      </c>
      <c r="C157" s="167"/>
      <c r="D157" s="27">
        <v>232931</v>
      </c>
      <c r="E157" s="28">
        <f t="shared" si="20"/>
        <v>0</v>
      </c>
      <c r="F157" s="29">
        <v>0</v>
      </c>
      <c r="G157" s="30">
        <f t="shared" si="21"/>
        <v>0</v>
      </c>
      <c r="H157" s="31">
        <f t="shared" si="24"/>
        <v>215676.85185185182</v>
      </c>
      <c r="I157" s="31"/>
      <c r="J157" s="59">
        <f t="shared" si="22"/>
        <v>0</v>
      </c>
      <c r="K157" s="63"/>
    </row>
    <row r="158" spans="1:11" s="3" customFormat="1">
      <c r="A158" s="24">
        <v>9</v>
      </c>
      <c r="B158" s="36" t="s">
        <v>32</v>
      </c>
      <c r="C158" s="167"/>
      <c r="D158" s="27">
        <v>101534</v>
      </c>
      <c r="E158" s="28">
        <f t="shared" si="20"/>
        <v>0</v>
      </c>
      <c r="F158" s="29">
        <v>0</v>
      </c>
      <c r="G158" s="30">
        <f t="shared" si="21"/>
        <v>0</v>
      </c>
      <c r="H158" s="31">
        <f t="shared" si="24"/>
        <v>94012.962962962964</v>
      </c>
      <c r="I158" s="31"/>
      <c r="J158" s="59">
        <f t="shared" si="22"/>
        <v>0</v>
      </c>
      <c r="K158" s="63"/>
    </row>
    <row r="159" spans="1:11" s="3" customFormat="1">
      <c r="A159" s="24">
        <v>10</v>
      </c>
      <c r="B159" s="36" t="s">
        <v>33</v>
      </c>
      <c r="C159" s="208"/>
      <c r="D159" s="33">
        <v>110148</v>
      </c>
      <c r="E159" s="28">
        <f t="shared" si="20"/>
        <v>0</v>
      </c>
      <c r="F159" s="29">
        <v>0</v>
      </c>
      <c r="G159" s="30">
        <f t="shared" si="21"/>
        <v>0</v>
      </c>
      <c r="H159" s="31">
        <f t="shared" si="24"/>
        <v>101988.88888888888</v>
      </c>
      <c r="I159" s="31"/>
      <c r="J159" s="59">
        <f t="shared" si="22"/>
        <v>0</v>
      </c>
      <c r="K159" s="63"/>
    </row>
    <row r="160" spans="1:11" s="3" customFormat="1">
      <c r="A160" s="24">
        <v>11</v>
      </c>
      <c r="B160" s="121" t="s">
        <v>34</v>
      </c>
      <c r="C160" s="209"/>
      <c r="D160" s="27">
        <v>54198</v>
      </c>
      <c r="E160" s="123">
        <f t="shared" si="20"/>
        <v>0</v>
      </c>
      <c r="F160" s="29">
        <v>0</v>
      </c>
      <c r="G160" s="125">
        <f t="shared" si="21"/>
        <v>0</v>
      </c>
      <c r="H160" s="31">
        <f t="shared" si="24"/>
        <v>50183.333333333328</v>
      </c>
      <c r="I160" s="128"/>
      <c r="J160" s="59">
        <f t="shared" si="22"/>
        <v>0</v>
      </c>
      <c r="K160" s="63"/>
    </row>
    <row r="161" spans="1:11" s="3" customFormat="1">
      <c r="A161" s="24">
        <v>12</v>
      </c>
      <c r="B161" s="25" t="s">
        <v>35</v>
      </c>
      <c r="C161" s="208"/>
      <c r="D161" s="27">
        <v>49680</v>
      </c>
      <c r="E161" s="28">
        <f t="shared" si="20"/>
        <v>0</v>
      </c>
      <c r="F161" s="29">
        <v>0</v>
      </c>
      <c r="G161" s="30">
        <f t="shared" si="21"/>
        <v>0</v>
      </c>
      <c r="H161" s="31">
        <f t="shared" si="24"/>
        <v>46000</v>
      </c>
      <c r="I161" s="31"/>
      <c r="J161" s="59">
        <f t="shared" si="22"/>
        <v>0</v>
      </c>
      <c r="K161" s="63"/>
    </row>
    <row r="162" spans="1:11" s="3" customFormat="1">
      <c r="A162" s="24">
        <v>13</v>
      </c>
      <c r="B162" s="25" t="s">
        <v>36</v>
      </c>
      <c r="C162" s="208"/>
      <c r="D162" s="38">
        <v>64152</v>
      </c>
      <c r="E162" s="28">
        <f t="shared" si="20"/>
        <v>0</v>
      </c>
      <c r="F162" s="29">
        <v>0</v>
      </c>
      <c r="G162" s="30">
        <f t="shared" si="21"/>
        <v>0</v>
      </c>
      <c r="H162" s="31">
        <f t="shared" si="24"/>
        <v>59399.999999999993</v>
      </c>
      <c r="I162" s="31"/>
      <c r="J162" s="59">
        <f t="shared" si="22"/>
        <v>0</v>
      </c>
      <c r="K162" s="63"/>
    </row>
    <row r="163" spans="1:11" s="3" customFormat="1">
      <c r="A163" s="24">
        <v>14</v>
      </c>
      <c r="B163" s="121" t="s">
        <v>37</v>
      </c>
      <c r="C163" s="209"/>
      <c r="D163" s="38">
        <v>65934</v>
      </c>
      <c r="E163" s="123">
        <f t="shared" si="20"/>
        <v>0</v>
      </c>
      <c r="F163" s="124">
        <v>0</v>
      </c>
      <c r="G163" s="125">
        <f t="shared" si="21"/>
        <v>0</v>
      </c>
      <c r="H163" s="31">
        <f t="shared" si="24"/>
        <v>61049.999999999993</v>
      </c>
      <c r="I163" s="128"/>
      <c r="J163" s="59">
        <f t="shared" si="22"/>
        <v>0</v>
      </c>
      <c r="K163" s="63"/>
    </row>
    <row r="164" spans="1:11" s="3" customFormat="1">
      <c r="A164" s="24">
        <v>15</v>
      </c>
      <c r="B164" s="25" t="s">
        <v>38</v>
      </c>
      <c r="C164" s="208"/>
      <c r="D164" s="38">
        <v>76626</v>
      </c>
      <c r="E164" s="28">
        <f t="shared" si="20"/>
        <v>0</v>
      </c>
      <c r="F164" s="29">
        <v>0</v>
      </c>
      <c r="G164" s="30">
        <f t="shared" si="21"/>
        <v>0</v>
      </c>
      <c r="H164" s="31">
        <f t="shared" si="24"/>
        <v>70950</v>
      </c>
      <c r="I164" s="31"/>
      <c r="J164" s="59">
        <f t="shared" si="22"/>
        <v>0</v>
      </c>
      <c r="K164" s="63"/>
    </row>
    <row r="165" spans="1:11" s="3" customFormat="1">
      <c r="A165" s="24">
        <v>16</v>
      </c>
      <c r="B165" s="25" t="s">
        <v>39</v>
      </c>
      <c r="C165" s="208"/>
      <c r="D165" s="38">
        <v>80190</v>
      </c>
      <c r="E165" s="28">
        <f t="shared" si="20"/>
        <v>0</v>
      </c>
      <c r="F165" s="29">
        <v>0</v>
      </c>
      <c r="G165" s="30">
        <f t="shared" si="21"/>
        <v>0</v>
      </c>
      <c r="H165" s="31">
        <f t="shared" si="24"/>
        <v>74250</v>
      </c>
      <c r="I165" s="31"/>
      <c r="J165" s="59">
        <f t="shared" si="22"/>
        <v>0</v>
      </c>
      <c r="K165" s="63"/>
    </row>
    <row r="166" spans="1:11" s="3" customFormat="1">
      <c r="A166" s="24">
        <v>17</v>
      </c>
      <c r="B166" s="25" t="s">
        <v>40</v>
      </c>
      <c r="C166" s="208"/>
      <c r="D166" s="38">
        <v>113832</v>
      </c>
      <c r="E166" s="28">
        <f t="shared" si="20"/>
        <v>0</v>
      </c>
      <c r="F166" s="29">
        <v>0</v>
      </c>
      <c r="G166" s="30">
        <f t="shared" si="21"/>
        <v>0</v>
      </c>
      <c r="H166" s="31">
        <f t="shared" si="24"/>
        <v>105400</v>
      </c>
      <c r="I166" s="31"/>
      <c r="J166" s="59">
        <f t="shared" si="22"/>
        <v>0</v>
      </c>
      <c r="K166" s="63"/>
    </row>
    <row r="167" spans="1:11" s="3" customFormat="1">
      <c r="A167" s="24">
        <v>18</v>
      </c>
      <c r="B167" s="121" t="s">
        <v>41</v>
      </c>
      <c r="C167" s="209"/>
      <c r="D167" s="39">
        <v>98010</v>
      </c>
      <c r="E167" s="123">
        <f t="shared" si="20"/>
        <v>0</v>
      </c>
      <c r="F167" s="124">
        <v>0.23</v>
      </c>
      <c r="G167" s="125">
        <f t="shared" si="21"/>
        <v>0</v>
      </c>
      <c r="H167" s="31">
        <f>D167/1.08*0.77</f>
        <v>69877.5</v>
      </c>
      <c r="I167" s="128"/>
      <c r="J167" s="59">
        <f t="shared" si="22"/>
        <v>0</v>
      </c>
      <c r="K167" s="63"/>
    </row>
    <row r="168" spans="1:11" s="4" customFormat="1" ht="21">
      <c r="A168" s="40"/>
      <c r="B168" s="41" t="s">
        <v>42</v>
      </c>
      <c r="C168" s="210">
        <f>SUM(C150:C167)</f>
        <v>8</v>
      </c>
      <c r="D168" s="39">
        <v>205306</v>
      </c>
      <c r="E168" s="43">
        <f>SUM(E150:E167)</f>
        <v>756354</v>
      </c>
      <c r="F168" s="43"/>
      <c r="G168" s="44">
        <f>SUM(G150:G167)</f>
        <v>666396.75</v>
      </c>
      <c r="H168" s="45"/>
      <c r="I168" s="45"/>
      <c r="J168" s="64">
        <f>SUM(J150:J167)</f>
        <v>617034.02777777775</v>
      </c>
    </row>
    <row r="169" spans="1:11" s="5" customFormat="1" ht="31.5">
      <c r="A169" s="46"/>
      <c r="B169" s="47"/>
      <c r="C169" s="211"/>
      <c r="D169" s="39">
        <v>335661</v>
      </c>
      <c r="E169" s="49"/>
      <c r="F169" s="49"/>
      <c r="G169" s="50"/>
      <c r="J169" s="75">
        <f>J168*0.08</f>
        <v>49362.722222222219</v>
      </c>
    </row>
    <row r="170" spans="1:11" s="6" customFormat="1" ht="31.5">
      <c r="A170" s="283" t="s">
        <v>43</v>
      </c>
      <c r="B170" s="283"/>
      <c r="C170" s="284" t="s">
        <v>44</v>
      </c>
      <c r="D170" s="284"/>
      <c r="E170" s="54"/>
      <c r="F170" s="54"/>
      <c r="G170" s="55" t="s">
        <v>45</v>
      </c>
      <c r="J170" s="76">
        <f>SUM(J168:J169)</f>
        <v>666396.75</v>
      </c>
    </row>
    <row r="172" spans="1:11" ht="15">
      <c r="B172" s="131" t="s">
        <v>165</v>
      </c>
      <c r="C172" s="131" t="s">
        <v>166</v>
      </c>
      <c r="D172" s="131"/>
      <c r="E172" s="131" t="s">
        <v>167</v>
      </c>
    </row>
    <row r="173" spans="1:11">
      <c r="B173" s="212" t="s">
        <v>168</v>
      </c>
      <c r="C173" s="213" t="s">
        <v>166</v>
      </c>
      <c r="D173" s="214"/>
      <c r="E173" s="214"/>
      <c r="F173" s="214"/>
      <c r="G173" s="212" t="s">
        <v>167</v>
      </c>
    </row>
    <row r="177" spans="1:11" s="1" customFormat="1" ht="15.75">
      <c r="A177" s="279" t="s">
        <v>1</v>
      </c>
      <c r="B177" s="279"/>
      <c r="C177" s="279"/>
      <c r="D177" s="279"/>
      <c r="E177" s="279"/>
      <c r="F177" s="279"/>
      <c r="G177" s="279"/>
      <c r="J177" s="71"/>
    </row>
    <row r="178" spans="1:11" s="1" customFormat="1" ht="15.75">
      <c r="A178" s="279" t="s">
        <v>2</v>
      </c>
      <c r="B178" s="279"/>
      <c r="C178" s="279"/>
      <c r="D178" s="279"/>
      <c r="E178" s="279"/>
      <c r="F178" s="279"/>
      <c r="G178" s="279"/>
      <c r="J178" s="71"/>
    </row>
    <row r="179" spans="1:11" s="1" customFormat="1" ht="15.75">
      <c r="A179" s="279" t="s">
        <v>4</v>
      </c>
      <c r="B179" s="279"/>
      <c r="C179" s="279"/>
      <c r="D179" s="279"/>
      <c r="E179" s="279"/>
      <c r="F179" s="279"/>
      <c r="G179" s="279"/>
      <c r="J179" s="71"/>
    </row>
    <row r="180" spans="1:11" s="1" customFormat="1" ht="15.75">
      <c r="A180" s="280" t="s">
        <v>6</v>
      </c>
      <c r="B180" s="280"/>
      <c r="C180" s="280"/>
      <c r="D180" s="280"/>
      <c r="E180" s="280"/>
      <c r="F180" s="280"/>
      <c r="G180" s="280"/>
      <c r="J180" s="71"/>
    </row>
    <row r="181" spans="1:11" s="2" customFormat="1" ht="27.75">
      <c r="A181" s="9"/>
      <c r="B181" s="9"/>
      <c r="C181" s="281" t="s">
        <v>162</v>
      </c>
      <c r="D181" s="281"/>
      <c r="E181" s="281"/>
      <c r="F181" s="281"/>
      <c r="G181" s="281"/>
      <c r="J181" s="72"/>
    </row>
    <row r="182" spans="1:11" s="1" customFormat="1">
      <c r="A182" s="11" t="s">
        <v>8</v>
      </c>
      <c r="B182" s="12"/>
      <c r="C182" s="202"/>
      <c r="D182" s="286"/>
      <c r="E182" s="286"/>
      <c r="F182" s="286"/>
      <c r="G182" s="286"/>
      <c r="H182" s="68"/>
      <c r="I182" s="68"/>
      <c r="J182" s="71"/>
    </row>
    <row r="183" spans="1:11" s="1" customFormat="1" ht="15.75">
      <c r="A183" s="11" t="s">
        <v>9</v>
      </c>
      <c r="B183" s="286" t="s">
        <v>221</v>
      </c>
      <c r="C183" s="286"/>
      <c r="D183" s="286"/>
      <c r="E183" s="286"/>
      <c r="F183" s="11"/>
      <c r="G183" s="16"/>
      <c r="H183" s="11"/>
      <c r="I183" s="11"/>
      <c r="J183" s="80"/>
      <c r="K183" s="74"/>
    </row>
    <row r="184" spans="1:11" s="1" customFormat="1" ht="15.75">
      <c r="A184" s="11" t="s">
        <v>11</v>
      </c>
      <c r="B184" s="289"/>
      <c r="C184" s="289"/>
      <c r="D184" s="289"/>
      <c r="E184" s="289"/>
      <c r="F184" s="18"/>
      <c r="G184" s="19" t="s">
        <v>13</v>
      </c>
      <c r="H184" s="69" t="s">
        <v>161</v>
      </c>
      <c r="I184" s="69"/>
      <c r="J184" s="73"/>
    </row>
    <row r="185" spans="1:11" s="1" customFormat="1">
      <c r="A185" s="190" t="s">
        <v>14</v>
      </c>
      <c r="B185" s="190"/>
      <c r="C185" s="203" t="s">
        <v>17</v>
      </c>
      <c r="D185" s="191" t="s">
        <v>18</v>
      </c>
      <c r="E185" s="192" t="s">
        <v>19</v>
      </c>
      <c r="F185" s="192" t="s">
        <v>20</v>
      </c>
      <c r="G185" s="190" t="s">
        <v>21</v>
      </c>
      <c r="J185" s="71"/>
    </row>
    <row r="186" spans="1:11" s="3" customFormat="1">
      <c r="A186" s="24">
        <v>1</v>
      </c>
      <c r="B186" s="25" t="s">
        <v>23</v>
      </c>
      <c r="C186" s="167"/>
      <c r="D186" s="27">
        <v>79305</v>
      </c>
      <c r="E186" s="28">
        <f t="shared" ref="E186:E203" si="25">D186*C186</f>
        <v>0</v>
      </c>
      <c r="F186" s="29">
        <v>0</v>
      </c>
      <c r="G186" s="30">
        <f t="shared" ref="G186:G203" si="26">E186-E186*F186</f>
        <v>0</v>
      </c>
      <c r="H186" s="31">
        <f>D186/1.08</f>
        <v>73430.555555555547</v>
      </c>
      <c r="I186" s="31"/>
      <c r="J186" s="59">
        <f t="shared" ref="J186:J203" si="27">H186*C186</f>
        <v>0</v>
      </c>
      <c r="K186" s="63"/>
    </row>
    <row r="187" spans="1:11" s="3" customFormat="1">
      <c r="A187" s="24">
        <v>2</v>
      </c>
      <c r="B187" s="25" t="s">
        <v>25</v>
      </c>
      <c r="C187" s="204"/>
      <c r="D187" s="33">
        <v>128591</v>
      </c>
      <c r="E187" s="28">
        <f t="shared" si="25"/>
        <v>0</v>
      </c>
      <c r="F187" s="29">
        <v>0</v>
      </c>
      <c r="G187" s="30">
        <f t="shared" si="26"/>
        <v>0</v>
      </c>
      <c r="H187" s="31">
        <f t="shared" ref="H187:H189" si="28">D187/1.08</f>
        <v>119065.74074074073</v>
      </c>
      <c r="I187" s="31"/>
      <c r="J187" s="59">
        <f t="shared" si="27"/>
        <v>0</v>
      </c>
      <c r="K187" s="63"/>
    </row>
    <row r="188" spans="1:11" s="3" customFormat="1">
      <c r="A188" s="24">
        <v>3</v>
      </c>
      <c r="B188" s="25" t="s">
        <v>26</v>
      </c>
      <c r="C188" s="205"/>
      <c r="D188" s="27">
        <v>60043</v>
      </c>
      <c r="E188" s="28">
        <f t="shared" si="25"/>
        <v>0</v>
      </c>
      <c r="F188" s="29">
        <v>0</v>
      </c>
      <c r="G188" s="30">
        <f t="shared" si="26"/>
        <v>0</v>
      </c>
      <c r="H188" s="31">
        <f t="shared" si="28"/>
        <v>55595.370370370365</v>
      </c>
      <c r="I188" s="31"/>
      <c r="J188" s="59">
        <f t="shared" si="27"/>
        <v>0</v>
      </c>
      <c r="K188" s="63"/>
    </row>
    <row r="189" spans="1:11" s="3" customFormat="1">
      <c r="A189" s="24">
        <v>4</v>
      </c>
      <c r="B189" s="25" t="s">
        <v>27</v>
      </c>
      <c r="C189" s="206"/>
      <c r="D189" s="27">
        <v>115781</v>
      </c>
      <c r="E189" s="28">
        <f t="shared" si="25"/>
        <v>0</v>
      </c>
      <c r="F189" s="29">
        <v>0</v>
      </c>
      <c r="G189" s="30">
        <f t="shared" si="26"/>
        <v>0</v>
      </c>
      <c r="H189" s="31">
        <f t="shared" si="28"/>
        <v>107204.62962962962</v>
      </c>
      <c r="I189" s="31"/>
      <c r="J189" s="59">
        <f t="shared" si="27"/>
        <v>0</v>
      </c>
      <c r="K189" s="63"/>
    </row>
    <row r="190" spans="1:11" s="3" customFormat="1">
      <c r="A190" s="24">
        <v>5</v>
      </c>
      <c r="B190" s="25" t="s">
        <v>28</v>
      </c>
      <c r="C190" s="204">
        <v>10</v>
      </c>
      <c r="D190" s="27">
        <v>119943</v>
      </c>
      <c r="E190" s="28">
        <f t="shared" si="25"/>
        <v>1199430</v>
      </c>
      <c r="F190" s="124">
        <v>0.25</v>
      </c>
      <c r="G190" s="125">
        <f t="shared" si="26"/>
        <v>899572.5</v>
      </c>
      <c r="H190" s="31">
        <f>D190/1.08*0.75</f>
        <v>83293.75</v>
      </c>
      <c r="I190" s="31"/>
      <c r="J190" s="59">
        <f t="shared" si="27"/>
        <v>832937.5</v>
      </c>
      <c r="K190" s="63"/>
    </row>
    <row r="191" spans="1:11" s="3" customFormat="1">
      <c r="A191" s="24">
        <v>6</v>
      </c>
      <c r="B191" s="25" t="s">
        <v>29</v>
      </c>
      <c r="C191" s="167"/>
      <c r="D191" s="27">
        <v>94810</v>
      </c>
      <c r="E191" s="28">
        <f t="shared" si="25"/>
        <v>0</v>
      </c>
      <c r="F191" s="29">
        <v>0</v>
      </c>
      <c r="G191" s="30">
        <f t="shared" si="26"/>
        <v>0</v>
      </c>
      <c r="H191" s="31">
        <f t="shared" ref="H191:H202" si="29">D191/1.08</f>
        <v>87787.037037037036</v>
      </c>
      <c r="I191" s="31"/>
      <c r="J191" s="59">
        <f t="shared" si="27"/>
        <v>0</v>
      </c>
      <c r="K191" s="63"/>
    </row>
    <row r="192" spans="1:11" s="3" customFormat="1">
      <c r="A192" s="24">
        <v>7</v>
      </c>
      <c r="B192" s="25" t="s">
        <v>30</v>
      </c>
      <c r="C192" s="207"/>
      <c r="D192" s="27">
        <v>141396</v>
      </c>
      <c r="E192" s="28">
        <f t="shared" si="25"/>
        <v>0</v>
      </c>
      <c r="F192" s="29">
        <v>0</v>
      </c>
      <c r="G192" s="30">
        <f t="shared" si="26"/>
        <v>0</v>
      </c>
      <c r="H192" s="31">
        <f t="shared" si="29"/>
        <v>130922.22222222222</v>
      </c>
      <c r="I192" s="31"/>
      <c r="J192" s="59">
        <f t="shared" si="27"/>
        <v>0</v>
      </c>
      <c r="K192" s="63"/>
    </row>
    <row r="193" spans="1:11" s="3" customFormat="1">
      <c r="A193" s="24">
        <v>8</v>
      </c>
      <c r="B193" s="25" t="s">
        <v>31</v>
      </c>
      <c r="C193" s="167"/>
      <c r="D193" s="27">
        <v>232931</v>
      </c>
      <c r="E193" s="28">
        <f t="shared" si="25"/>
        <v>0</v>
      </c>
      <c r="F193" s="29">
        <v>0</v>
      </c>
      <c r="G193" s="30">
        <f t="shared" si="26"/>
        <v>0</v>
      </c>
      <c r="H193" s="31">
        <f t="shared" si="29"/>
        <v>215676.85185185182</v>
      </c>
      <c r="I193" s="31"/>
      <c r="J193" s="59">
        <f t="shared" si="27"/>
        <v>0</v>
      </c>
      <c r="K193" s="63"/>
    </row>
    <row r="194" spans="1:11" s="3" customFormat="1">
      <c r="A194" s="24">
        <v>9</v>
      </c>
      <c r="B194" s="36" t="s">
        <v>32</v>
      </c>
      <c r="C194" s="167"/>
      <c r="D194" s="27">
        <v>101534</v>
      </c>
      <c r="E194" s="28">
        <f t="shared" si="25"/>
        <v>0</v>
      </c>
      <c r="F194" s="29">
        <v>0</v>
      </c>
      <c r="G194" s="30">
        <f t="shared" si="26"/>
        <v>0</v>
      </c>
      <c r="H194" s="31">
        <f t="shared" si="29"/>
        <v>94012.962962962964</v>
      </c>
      <c r="I194" s="31"/>
      <c r="J194" s="59">
        <f t="shared" si="27"/>
        <v>0</v>
      </c>
      <c r="K194" s="63"/>
    </row>
    <row r="195" spans="1:11" s="3" customFormat="1">
      <c r="A195" s="24">
        <v>10</v>
      </c>
      <c r="B195" s="36" t="s">
        <v>33</v>
      </c>
      <c r="C195" s="208"/>
      <c r="D195" s="33">
        <v>110148</v>
      </c>
      <c r="E195" s="28">
        <f t="shared" si="25"/>
        <v>0</v>
      </c>
      <c r="F195" s="29">
        <v>0</v>
      </c>
      <c r="G195" s="30">
        <f t="shared" si="26"/>
        <v>0</v>
      </c>
      <c r="H195" s="31">
        <f t="shared" si="29"/>
        <v>101988.88888888888</v>
      </c>
      <c r="I195" s="31"/>
      <c r="J195" s="59">
        <f t="shared" si="27"/>
        <v>0</v>
      </c>
      <c r="K195" s="63"/>
    </row>
    <row r="196" spans="1:11" s="3" customFormat="1">
      <c r="A196" s="24">
        <v>11</v>
      </c>
      <c r="B196" s="121" t="s">
        <v>34</v>
      </c>
      <c r="C196" s="209"/>
      <c r="D196" s="27">
        <v>54198</v>
      </c>
      <c r="E196" s="123">
        <f t="shared" si="25"/>
        <v>0</v>
      </c>
      <c r="F196" s="29">
        <v>0</v>
      </c>
      <c r="G196" s="125">
        <f t="shared" si="26"/>
        <v>0</v>
      </c>
      <c r="H196" s="31">
        <f t="shared" si="29"/>
        <v>50183.333333333328</v>
      </c>
      <c r="I196" s="128"/>
      <c r="J196" s="59">
        <f t="shared" si="27"/>
        <v>0</v>
      </c>
      <c r="K196" s="63"/>
    </row>
    <row r="197" spans="1:11" s="3" customFormat="1">
      <c r="A197" s="24">
        <v>12</v>
      </c>
      <c r="B197" s="25" t="s">
        <v>35</v>
      </c>
      <c r="C197" s="208"/>
      <c r="D197" s="27">
        <v>49680</v>
      </c>
      <c r="E197" s="28">
        <f t="shared" si="25"/>
        <v>0</v>
      </c>
      <c r="F197" s="29">
        <v>0</v>
      </c>
      <c r="G197" s="30">
        <f t="shared" si="26"/>
        <v>0</v>
      </c>
      <c r="H197" s="31">
        <f t="shared" si="29"/>
        <v>46000</v>
      </c>
      <c r="I197" s="31"/>
      <c r="J197" s="59">
        <f t="shared" si="27"/>
        <v>0</v>
      </c>
      <c r="K197" s="63"/>
    </row>
    <row r="198" spans="1:11" s="3" customFormat="1">
      <c r="A198" s="24">
        <v>13</v>
      </c>
      <c r="B198" s="25" t="s">
        <v>36</v>
      </c>
      <c r="C198" s="208"/>
      <c r="D198" s="38">
        <v>64152</v>
      </c>
      <c r="E198" s="28">
        <f t="shared" si="25"/>
        <v>0</v>
      </c>
      <c r="F198" s="29">
        <v>0</v>
      </c>
      <c r="G198" s="30">
        <f t="shared" si="26"/>
        <v>0</v>
      </c>
      <c r="H198" s="31">
        <f t="shared" si="29"/>
        <v>59399.999999999993</v>
      </c>
      <c r="I198" s="31"/>
      <c r="J198" s="59">
        <f t="shared" si="27"/>
        <v>0</v>
      </c>
      <c r="K198" s="63"/>
    </row>
    <row r="199" spans="1:11" s="3" customFormat="1">
      <c r="A199" s="24">
        <v>14</v>
      </c>
      <c r="B199" s="121" t="s">
        <v>37</v>
      </c>
      <c r="C199" s="209"/>
      <c r="D199" s="38">
        <v>65934</v>
      </c>
      <c r="E199" s="123">
        <f t="shared" si="25"/>
        <v>0</v>
      </c>
      <c r="F199" s="124">
        <v>0</v>
      </c>
      <c r="G199" s="125">
        <f t="shared" si="26"/>
        <v>0</v>
      </c>
      <c r="H199" s="31">
        <f t="shared" si="29"/>
        <v>61049.999999999993</v>
      </c>
      <c r="I199" s="128"/>
      <c r="J199" s="59">
        <f t="shared" si="27"/>
        <v>0</v>
      </c>
      <c r="K199" s="63"/>
    </row>
    <row r="200" spans="1:11" s="3" customFormat="1">
      <c r="A200" s="24">
        <v>15</v>
      </c>
      <c r="B200" s="25" t="s">
        <v>38</v>
      </c>
      <c r="C200" s="208"/>
      <c r="D200" s="38">
        <v>76626</v>
      </c>
      <c r="E200" s="28">
        <f t="shared" si="25"/>
        <v>0</v>
      </c>
      <c r="F200" s="29">
        <v>0</v>
      </c>
      <c r="G200" s="30">
        <f t="shared" si="26"/>
        <v>0</v>
      </c>
      <c r="H200" s="31">
        <f t="shared" si="29"/>
        <v>70950</v>
      </c>
      <c r="I200" s="31"/>
      <c r="J200" s="59">
        <f t="shared" si="27"/>
        <v>0</v>
      </c>
      <c r="K200" s="63"/>
    </row>
    <row r="201" spans="1:11" s="3" customFormat="1">
      <c r="A201" s="24">
        <v>16</v>
      </c>
      <c r="B201" s="25" t="s">
        <v>39</v>
      </c>
      <c r="C201" s="208"/>
      <c r="D201" s="38">
        <v>80190</v>
      </c>
      <c r="E201" s="28">
        <f t="shared" si="25"/>
        <v>0</v>
      </c>
      <c r="F201" s="29">
        <v>0</v>
      </c>
      <c r="G201" s="30">
        <f t="shared" si="26"/>
        <v>0</v>
      </c>
      <c r="H201" s="31">
        <f t="shared" si="29"/>
        <v>74250</v>
      </c>
      <c r="I201" s="31"/>
      <c r="J201" s="59">
        <f t="shared" si="27"/>
        <v>0</v>
      </c>
      <c r="K201" s="63"/>
    </row>
    <row r="202" spans="1:11" s="3" customFormat="1">
      <c r="A202" s="24">
        <v>17</v>
      </c>
      <c r="B202" s="25" t="s">
        <v>40</v>
      </c>
      <c r="C202" s="208"/>
      <c r="D202" s="38">
        <v>113832</v>
      </c>
      <c r="E202" s="28">
        <f t="shared" si="25"/>
        <v>0</v>
      </c>
      <c r="F202" s="29">
        <v>0</v>
      </c>
      <c r="G202" s="30">
        <f t="shared" si="26"/>
        <v>0</v>
      </c>
      <c r="H202" s="31">
        <f t="shared" si="29"/>
        <v>105400</v>
      </c>
      <c r="I202" s="31"/>
      <c r="J202" s="59">
        <f t="shared" si="27"/>
        <v>0</v>
      </c>
      <c r="K202" s="63"/>
    </row>
    <row r="203" spans="1:11" s="3" customFormat="1">
      <c r="A203" s="24">
        <v>18</v>
      </c>
      <c r="B203" s="121" t="s">
        <v>41</v>
      </c>
      <c r="C203" s="209"/>
      <c r="D203" s="39">
        <v>98010</v>
      </c>
      <c r="E203" s="123">
        <f t="shared" si="25"/>
        <v>0</v>
      </c>
      <c r="F203" s="124">
        <v>0.23</v>
      </c>
      <c r="G203" s="125">
        <f t="shared" si="26"/>
        <v>0</v>
      </c>
      <c r="H203" s="31">
        <f>D203/1.08*0.77</f>
        <v>69877.5</v>
      </c>
      <c r="I203" s="128"/>
      <c r="J203" s="59">
        <f t="shared" si="27"/>
        <v>0</v>
      </c>
      <c r="K203" s="63"/>
    </row>
    <row r="204" spans="1:11" s="4" customFormat="1" ht="21">
      <c r="A204" s="40"/>
      <c r="B204" s="41" t="s">
        <v>42</v>
      </c>
      <c r="C204" s="210">
        <f>SUM(C186:C203)</f>
        <v>10</v>
      </c>
      <c r="D204" s="39">
        <v>205306</v>
      </c>
      <c r="E204" s="43">
        <f>SUM(E186:E203)</f>
        <v>1199430</v>
      </c>
      <c r="F204" s="43"/>
      <c r="G204" s="44">
        <f>SUM(G186:G203)</f>
        <v>899572.5</v>
      </c>
      <c r="H204" s="45"/>
      <c r="I204" s="45"/>
      <c r="J204" s="64">
        <f>SUM(J186:J203)</f>
        <v>832937.5</v>
      </c>
    </row>
    <row r="205" spans="1:11" s="5" customFormat="1" ht="31.5">
      <c r="A205" s="46"/>
      <c r="B205" s="47"/>
      <c r="C205" s="211"/>
      <c r="D205" s="39">
        <v>335661</v>
      </c>
      <c r="E205" s="49"/>
      <c r="F205" s="49"/>
      <c r="G205" s="50"/>
      <c r="J205" s="75">
        <f>J204*0.08</f>
        <v>66635</v>
      </c>
    </row>
    <row r="206" spans="1:11" s="6" customFormat="1" ht="31.5">
      <c r="A206" s="283" t="s">
        <v>43</v>
      </c>
      <c r="B206" s="283"/>
      <c r="C206" s="284" t="s">
        <v>44</v>
      </c>
      <c r="D206" s="284"/>
      <c r="E206" s="54"/>
      <c r="F206" s="54"/>
      <c r="G206" s="55" t="s">
        <v>45</v>
      </c>
      <c r="J206" s="76">
        <f>SUM(J204:J205)</f>
        <v>899572.5</v>
      </c>
    </row>
    <row r="208" spans="1:11" ht="15">
      <c r="B208" s="131" t="s">
        <v>165</v>
      </c>
      <c r="C208" s="131" t="s">
        <v>166</v>
      </c>
      <c r="D208" s="131"/>
      <c r="E208" s="131" t="s">
        <v>167</v>
      </c>
    </row>
    <row r="209" spans="1:11">
      <c r="B209" s="212" t="s">
        <v>168</v>
      </c>
      <c r="C209" s="213" t="s">
        <v>166</v>
      </c>
      <c r="D209" s="214"/>
      <c r="E209" s="214"/>
      <c r="F209" s="214"/>
      <c r="G209" s="212" t="s">
        <v>167</v>
      </c>
    </row>
    <row r="213" spans="1:11" s="1" customFormat="1" ht="15.75">
      <c r="A213" s="279" t="s">
        <v>1</v>
      </c>
      <c r="B213" s="279"/>
      <c r="C213" s="279"/>
      <c r="D213" s="279"/>
      <c r="E213" s="279"/>
      <c r="F213" s="279"/>
      <c r="G213" s="279"/>
      <c r="J213" s="71"/>
    </row>
    <row r="214" spans="1:11" s="1" customFormat="1" ht="15.75">
      <c r="A214" s="279" t="s">
        <v>2</v>
      </c>
      <c r="B214" s="279"/>
      <c r="C214" s="279"/>
      <c r="D214" s="279"/>
      <c r="E214" s="279"/>
      <c r="F214" s="279"/>
      <c r="G214" s="279"/>
      <c r="J214" s="71"/>
    </row>
    <row r="215" spans="1:11" s="1" customFormat="1" ht="15.75">
      <c r="A215" s="279" t="s">
        <v>4</v>
      </c>
      <c r="B215" s="279"/>
      <c r="C215" s="279"/>
      <c r="D215" s="279"/>
      <c r="E215" s="279"/>
      <c r="F215" s="279"/>
      <c r="G215" s="279"/>
      <c r="J215" s="71"/>
    </row>
    <row r="216" spans="1:11" s="1" customFormat="1" ht="15.75">
      <c r="A216" s="280" t="s">
        <v>6</v>
      </c>
      <c r="B216" s="280"/>
      <c r="C216" s="280"/>
      <c r="D216" s="280"/>
      <c r="E216" s="280"/>
      <c r="F216" s="280"/>
      <c r="G216" s="280"/>
      <c r="J216" s="71"/>
    </row>
    <row r="217" spans="1:11" s="2" customFormat="1" ht="27.75">
      <c r="A217" s="9"/>
      <c r="B217" s="9"/>
      <c r="C217" s="281" t="s">
        <v>162</v>
      </c>
      <c r="D217" s="281"/>
      <c r="E217" s="281"/>
      <c r="F217" s="281"/>
      <c r="G217" s="281"/>
      <c r="J217" s="72"/>
    </row>
    <row r="218" spans="1:11" s="1" customFormat="1">
      <c r="A218" s="11" t="s">
        <v>8</v>
      </c>
      <c r="B218" s="12"/>
      <c r="C218" s="202"/>
      <c r="D218" s="286"/>
      <c r="E218" s="286"/>
      <c r="F218" s="286"/>
      <c r="G218" s="286"/>
      <c r="H218" s="68"/>
      <c r="I218" s="68"/>
      <c r="J218" s="71"/>
    </row>
    <row r="219" spans="1:11" s="1" customFormat="1" ht="15.75">
      <c r="A219" s="11" t="s">
        <v>9</v>
      </c>
      <c r="B219" s="286" t="s">
        <v>222</v>
      </c>
      <c r="C219" s="286"/>
      <c r="D219" s="286"/>
      <c r="E219" s="286"/>
      <c r="F219" s="11"/>
      <c r="G219" s="16"/>
      <c r="H219" s="11"/>
      <c r="I219" s="11"/>
      <c r="J219" s="80"/>
      <c r="K219" s="74"/>
    </row>
    <row r="220" spans="1:11" s="1" customFormat="1" ht="15.75">
      <c r="A220" s="11" t="s">
        <v>11</v>
      </c>
      <c r="B220" s="289"/>
      <c r="C220" s="289"/>
      <c r="D220" s="289"/>
      <c r="E220" s="289"/>
      <c r="F220" s="18"/>
      <c r="G220" s="19" t="s">
        <v>13</v>
      </c>
      <c r="H220" s="69" t="s">
        <v>161</v>
      </c>
      <c r="I220" s="69"/>
      <c r="J220" s="73"/>
    </row>
    <row r="221" spans="1:11" s="1" customFormat="1">
      <c r="A221" s="190" t="s">
        <v>14</v>
      </c>
      <c r="B221" s="190"/>
      <c r="C221" s="203" t="s">
        <v>17</v>
      </c>
      <c r="D221" s="191" t="s">
        <v>18</v>
      </c>
      <c r="E221" s="192" t="s">
        <v>19</v>
      </c>
      <c r="F221" s="192" t="s">
        <v>20</v>
      </c>
      <c r="G221" s="190" t="s">
        <v>21</v>
      </c>
      <c r="J221" s="71"/>
    </row>
    <row r="222" spans="1:11" s="3" customFormat="1">
      <c r="A222" s="24">
        <v>1</v>
      </c>
      <c r="B222" s="25" t="s">
        <v>23</v>
      </c>
      <c r="C222" s="167">
        <v>3</v>
      </c>
      <c r="D222" s="27">
        <v>79305</v>
      </c>
      <c r="E222" s="28">
        <f t="shared" ref="E222:E239" si="30">D222*C222</f>
        <v>237915</v>
      </c>
      <c r="F222" s="29">
        <v>0</v>
      </c>
      <c r="G222" s="30">
        <f t="shared" ref="G222:G239" si="31">E222-E222*F222</f>
        <v>237915</v>
      </c>
      <c r="H222" s="31">
        <f>D222/1.08</f>
        <v>73430.555555555547</v>
      </c>
      <c r="I222" s="31"/>
      <c r="J222" s="59">
        <f t="shared" ref="J222:J239" si="32">H222*C222</f>
        <v>220291.66666666663</v>
      </c>
      <c r="K222" s="63"/>
    </row>
    <row r="223" spans="1:11" s="3" customFormat="1">
      <c r="A223" s="24">
        <v>2</v>
      </c>
      <c r="B223" s="25" t="s">
        <v>25</v>
      </c>
      <c r="C223" s="204"/>
      <c r="D223" s="33">
        <v>128591</v>
      </c>
      <c r="E223" s="28">
        <f t="shared" si="30"/>
        <v>0</v>
      </c>
      <c r="F223" s="29">
        <v>0</v>
      </c>
      <c r="G223" s="30">
        <f t="shared" si="31"/>
        <v>0</v>
      </c>
      <c r="H223" s="31">
        <f t="shared" ref="H223:H225" si="33">D223/1.08</f>
        <v>119065.74074074073</v>
      </c>
      <c r="I223" s="31"/>
      <c r="J223" s="59">
        <f t="shared" si="32"/>
        <v>0</v>
      </c>
      <c r="K223" s="63"/>
    </row>
    <row r="224" spans="1:11" s="3" customFormat="1">
      <c r="A224" s="24">
        <v>3</v>
      </c>
      <c r="B224" s="25" t="s">
        <v>26</v>
      </c>
      <c r="C224" s="205"/>
      <c r="D224" s="27">
        <v>60043</v>
      </c>
      <c r="E224" s="28">
        <f t="shared" si="30"/>
        <v>0</v>
      </c>
      <c r="F224" s="29">
        <v>0</v>
      </c>
      <c r="G224" s="30">
        <f t="shared" si="31"/>
        <v>0</v>
      </c>
      <c r="H224" s="31">
        <f t="shared" si="33"/>
        <v>55595.370370370365</v>
      </c>
      <c r="I224" s="31"/>
      <c r="J224" s="59">
        <f t="shared" si="32"/>
        <v>0</v>
      </c>
      <c r="K224" s="63"/>
    </row>
    <row r="225" spans="1:11" s="3" customFormat="1">
      <c r="A225" s="24">
        <v>4</v>
      </c>
      <c r="B225" s="25" t="s">
        <v>27</v>
      </c>
      <c r="C225" s="206"/>
      <c r="D225" s="27">
        <v>115781</v>
      </c>
      <c r="E225" s="28">
        <f t="shared" si="30"/>
        <v>0</v>
      </c>
      <c r="F225" s="29">
        <v>0</v>
      </c>
      <c r="G225" s="30">
        <f t="shared" si="31"/>
        <v>0</v>
      </c>
      <c r="H225" s="31">
        <f t="shared" si="33"/>
        <v>107204.62962962962</v>
      </c>
      <c r="I225" s="31"/>
      <c r="J225" s="59">
        <f t="shared" si="32"/>
        <v>0</v>
      </c>
      <c r="K225" s="63"/>
    </row>
    <row r="226" spans="1:11" s="3" customFormat="1">
      <c r="A226" s="24">
        <v>5</v>
      </c>
      <c r="B226" s="25" t="s">
        <v>28</v>
      </c>
      <c r="C226" s="204">
        <v>12</v>
      </c>
      <c r="D226" s="27">
        <v>119943</v>
      </c>
      <c r="E226" s="28">
        <f t="shared" si="30"/>
        <v>1439316</v>
      </c>
      <c r="F226" s="124">
        <v>0.25</v>
      </c>
      <c r="G226" s="125">
        <f t="shared" si="31"/>
        <v>1079487</v>
      </c>
      <c r="H226" s="31">
        <f>D226/1.08*0.75</f>
        <v>83293.75</v>
      </c>
      <c r="I226" s="31"/>
      <c r="J226" s="59">
        <f t="shared" si="32"/>
        <v>999525</v>
      </c>
      <c r="K226" s="63"/>
    </row>
    <row r="227" spans="1:11" s="3" customFormat="1">
      <c r="A227" s="24">
        <v>6</v>
      </c>
      <c r="B227" s="25" t="s">
        <v>29</v>
      </c>
      <c r="C227" s="167"/>
      <c r="D227" s="27">
        <v>94810</v>
      </c>
      <c r="E227" s="28">
        <f t="shared" si="30"/>
        <v>0</v>
      </c>
      <c r="F227" s="29">
        <v>0</v>
      </c>
      <c r="G227" s="30">
        <f t="shared" si="31"/>
        <v>0</v>
      </c>
      <c r="H227" s="31">
        <f t="shared" ref="H227:H238" si="34">D227/1.08</f>
        <v>87787.037037037036</v>
      </c>
      <c r="I227" s="31"/>
      <c r="J227" s="59">
        <f t="shared" si="32"/>
        <v>0</v>
      </c>
      <c r="K227" s="63"/>
    </row>
    <row r="228" spans="1:11" s="3" customFormat="1">
      <c r="A228" s="24">
        <v>7</v>
      </c>
      <c r="B228" s="25" t="s">
        <v>30</v>
      </c>
      <c r="C228" s="207"/>
      <c r="D228" s="27">
        <v>141396</v>
      </c>
      <c r="E228" s="28">
        <f t="shared" si="30"/>
        <v>0</v>
      </c>
      <c r="F228" s="29">
        <v>0</v>
      </c>
      <c r="G228" s="30">
        <f t="shared" si="31"/>
        <v>0</v>
      </c>
      <c r="H228" s="31">
        <f t="shared" si="34"/>
        <v>130922.22222222222</v>
      </c>
      <c r="I228" s="31"/>
      <c r="J228" s="59">
        <f t="shared" si="32"/>
        <v>0</v>
      </c>
      <c r="K228" s="63"/>
    </row>
    <row r="229" spans="1:11" s="3" customFormat="1">
      <c r="A229" s="24">
        <v>8</v>
      </c>
      <c r="B229" s="25" t="s">
        <v>31</v>
      </c>
      <c r="C229" s="167"/>
      <c r="D229" s="27">
        <v>232931</v>
      </c>
      <c r="E229" s="28">
        <f t="shared" si="30"/>
        <v>0</v>
      </c>
      <c r="F229" s="29">
        <v>0</v>
      </c>
      <c r="G229" s="30">
        <f t="shared" si="31"/>
        <v>0</v>
      </c>
      <c r="H229" s="31">
        <f t="shared" si="34"/>
        <v>215676.85185185182</v>
      </c>
      <c r="I229" s="31"/>
      <c r="J229" s="59">
        <f t="shared" si="32"/>
        <v>0</v>
      </c>
      <c r="K229" s="63"/>
    </row>
    <row r="230" spans="1:11" s="3" customFormat="1">
      <c r="A230" s="24">
        <v>9</v>
      </c>
      <c r="B230" s="36" t="s">
        <v>32</v>
      </c>
      <c r="C230" s="167"/>
      <c r="D230" s="27">
        <v>101534</v>
      </c>
      <c r="E230" s="28">
        <f t="shared" si="30"/>
        <v>0</v>
      </c>
      <c r="F230" s="29">
        <v>0</v>
      </c>
      <c r="G230" s="30">
        <f t="shared" si="31"/>
        <v>0</v>
      </c>
      <c r="H230" s="31">
        <f t="shared" si="34"/>
        <v>94012.962962962964</v>
      </c>
      <c r="I230" s="31"/>
      <c r="J230" s="59">
        <f t="shared" si="32"/>
        <v>0</v>
      </c>
      <c r="K230" s="63"/>
    </row>
    <row r="231" spans="1:11" s="3" customFormat="1">
      <c r="A231" s="24">
        <v>10</v>
      </c>
      <c r="B231" s="36" t="s">
        <v>33</v>
      </c>
      <c r="C231" s="208"/>
      <c r="D231" s="33">
        <v>110148</v>
      </c>
      <c r="E231" s="28">
        <f t="shared" si="30"/>
        <v>0</v>
      </c>
      <c r="F231" s="29">
        <v>0</v>
      </c>
      <c r="G231" s="30">
        <f t="shared" si="31"/>
        <v>0</v>
      </c>
      <c r="H231" s="31">
        <f t="shared" si="34"/>
        <v>101988.88888888888</v>
      </c>
      <c r="I231" s="31"/>
      <c r="J231" s="59">
        <f t="shared" si="32"/>
        <v>0</v>
      </c>
      <c r="K231" s="63"/>
    </row>
    <row r="232" spans="1:11" s="3" customFormat="1">
      <c r="A232" s="24">
        <v>11</v>
      </c>
      <c r="B232" s="121" t="s">
        <v>34</v>
      </c>
      <c r="C232" s="209"/>
      <c r="D232" s="27">
        <v>54198</v>
      </c>
      <c r="E232" s="123">
        <f t="shared" si="30"/>
        <v>0</v>
      </c>
      <c r="F232" s="29">
        <v>0</v>
      </c>
      <c r="G232" s="125">
        <f t="shared" si="31"/>
        <v>0</v>
      </c>
      <c r="H232" s="31">
        <f t="shared" si="34"/>
        <v>50183.333333333328</v>
      </c>
      <c r="I232" s="128"/>
      <c r="J232" s="59">
        <f t="shared" si="32"/>
        <v>0</v>
      </c>
      <c r="K232" s="63"/>
    </row>
    <row r="233" spans="1:11" s="3" customFormat="1">
      <c r="A233" s="24">
        <v>12</v>
      </c>
      <c r="B233" s="25" t="s">
        <v>35</v>
      </c>
      <c r="C233" s="208"/>
      <c r="D233" s="27">
        <v>49680</v>
      </c>
      <c r="E233" s="28">
        <f t="shared" si="30"/>
        <v>0</v>
      </c>
      <c r="F233" s="29">
        <v>0</v>
      </c>
      <c r="G233" s="30">
        <f t="shared" si="31"/>
        <v>0</v>
      </c>
      <c r="H233" s="31">
        <f t="shared" si="34"/>
        <v>46000</v>
      </c>
      <c r="I233" s="31"/>
      <c r="J233" s="59">
        <f t="shared" si="32"/>
        <v>0</v>
      </c>
      <c r="K233" s="63"/>
    </row>
    <row r="234" spans="1:11" s="3" customFormat="1">
      <c r="A234" s="24">
        <v>13</v>
      </c>
      <c r="B234" s="25" t="s">
        <v>36</v>
      </c>
      <c r="C234" s="208"/>
      <c r="D234" s="38">
        <v>64152</v>
      </c>
      <c r="E234" s="28">
        <f t="shared" si="30"/>
        <v>0</v>
      </c>
      <c r="F234" s="29">
        <v>0</v>
      </c>
      <c r="G234" s="30">
        <f t="shared" si="31"/>
        <v>0</v>
      </c>
      <c r="H234" s="31">
        <f t="shared" si="34"/>
        <v>59399.999999999993</v>
      </c>
      <c r="I234" s="31"/>
      <c r="J234" s="59">
        <f t="shared" si="32"/>
        <v>0</v>
      </c>
      <c r="K234" s="63"/>
    </row>
    <row r="235" spans="1:11" s="3" customFormat="1">
      <c r="A235" s="24">
        <v>14</v>
      </c>
      <c r="B235" s="121" t="s">
        <v>37</v>
      </c>
      <c r="C235" s="209"/>
      <c r="D235" s="38">
        <v>65934</v>
      </c>
      <c r="E235" s="123">
        <f t="shared" si="30"/>
        <v>0</v>
      </c>
      <c r="F235" s="124">
        <v>0</v>
      </c>
      <c r="G235" s="125">
        <f t="shared" si="31"/>
        <v>0</v>
      </c>
      <c r="H235" s="31">
        <f t="shared" si="34"/>
        <v>61049.999999999993</v>
      </c>
      <c r="I235" s="128"/>
      <c r="J235" s="59">
        <f t="shared" si="32"/>
        <v>0</v>
      </c>
      <c r="K235" s="63"/>
    </row>
    <row r="236" spans="1:11" s="3" customFormat="1">
      <c r="A236" s="24">
        <v>15</v>
      </c>
      <c r="B236" s="25" t="s">
        <v>38</v>
      </c>
      <c r="C236" s="208"/>
      <c r="D236" s="38">
        <v>76626</v>
      </c>
      <c r="E236" s="28">
        <f t="shared" si="30"/>
        <v>0</v>
      </c>
      <c r="F236" s="29">
        <v>0</v>
      </c>
      <c r="G236" s="30">
        <f t="shared" si="31"/>
        <v>0</v>
      </c>
      <c r="H236" s="31">
        <f t="shared" si="34"/>
        <v>70950</v>
      </c>
      <c r="I236" s="31"/>
      <c r="J236" s="59">
        <f t="shared" si="32"/>
        <v>0</v>
      </c>
      <c r="K236" s="63"/>
    </row>
    <row r="237" spans="1:11" s="3" customFormat="1">
      <c r="A237" s="24">
        <v>16</v>
      </c>
      <c r="B237" s="25" t="s">
        <v>39</v>
      </c>
      <c r="C237" s="208"/>
      <c r="D237" s="38">
        <v>80190</v>
      </c>
      <c r="E237" s="28">
        <f t="shared" si="30"/>
        <v>0</v>
      </c>
      <c r="F237" s="29">
        <v>0</v>
      </c>
      <c r="G237" s="30">
        <f t="shared" si="31"/>
        <v>0</v>
      </c>
      <c r="H237" s="31">
        <f t="shared" si="34"/>
        <v>74250</v>
      </c>
      <c r="I237" s="31"/>
      <c r="J237" s="59">
        <f t="shared" si="32"/>
        <v>0</v>
      </c>
      <c r="K237" s="63"/>
    </row>
    <row r="238" spans="1:11" s="3" customFormat="1">
      <c r="A238" s="24">
        <v>17</v>
      </c>
      <c r="B238" s="25" t="s">
        <v>40</v>
      </c>
      <c r="C238" s="208"/>
      <c r="D238" s="38">
        <v>113832</v>
      </c>
      <c r="E238" s="28">
        <f t="shared" si="30"/>
        <v>0</v>
      </c>
      <c r="F238" s="29">
        <v>0</v>
      </c>
      <c r="G238" s="30">
        <f t="shared" si="31"/>
        <v>0</v>
      </c>
      <c r="H238" s="31">
        <f t="shared" si="34"/>
        <v>105400</v>
      </c>
      <c r="I238" s="31"/>
      <c r="J238" s="59">
        <f t="shared" si="32"/>
        <v>0</v>
      </c>
      <c r="K238" s="63"/>
    </row>
    <row r="239" spans="1:11" s="3" customFormat="1">
      <c r="A239" s="24">
        <v>18</v>
      </c>
      <c r="B239" s="121" t="s">
        <v>41</v>
      </c>
      <c r="C239" s="209"/>
      <c r="D239" s="39">
        <v>98010</v>
      </c>
      <c r="E239" s="123">
        <f t="shared" si="30"/>
        <v>0</v>
      </c>
      <c r="F239" s="124">
        <v>0.23</v>
      </c>
      <c r="G239" s="125">
        <f t="shared" si="31"/>
        <v>0</v>
      </c>
      <c r="H239" s="31">
        <f>D239/1.08*0.77</f>
        <v>69877.5</v>
      </c>
      <c r="I239" s="128"/>
      <c r="J239" s="59">
        <f t="shared" si="32"/>
        <v>0</v>
      </c>
      <c r="K239" s="63"/>
    </row>
    <row r="240" spans="1:11" s="4" customFormat="1" ht="21">
      <c r="A240" s="40"/>
      <c r="B240" s="41" t="s">
        <v>42</v>
      </c>
      <c r="C240" s="210">
        <f>SUM(C222:C239)</f>
        <v>15</v>
      </c>
      <c r="D240" s="39">
        <v>205306</v>
      </c>
      <c r="E240" s="43">
        <f>SUM(E222:E239)</f>
        <v>1677231</v>
      </c>
      <c r="F240" s="43"/>
      <c r="G240" s="44">
        <f>SUM(G222:G239)</f>
        <v>1317402</v>
      </c>
      <c r="H240" s="45"/>
      <c r="I240" s="45"/>
      <c r="J240" s="64">
        <f>SUM(J222:J239)</f>
        <v>1219816.6666666665</v>
      </c>
    </row>
    <row r="241" spans="1:11" s="5" customFormat="1" ht="31.5">
      <c r="A241" s="46"/>
      <c r="B241" s="47"/>
      <c r="C241" s="211"/>
      <c r="D241" s="39">
        <v>335661</v>
      </c>
      <c r="E241" s="49"/>
      <c r="F241" s="49"/>
      <c r="G241" s="50"/>
      <c r="J241" s="75">
        <f>J240*0.08</f>
        <v>97585.333333333328</v>
      </c>
    </row>
    <row r="242" spans="1:11" s="6" customFormat="1" ht="31.5">
      <c r="A242" s="283" t="s">
        <v>43</v>
      </c>
      <c r="B242" s="283"/>
      <c r="C242" s="284" t="s">
        <v>44</v>
      </c>
      <c r="D242" s="284"/>
      <c r="E242" s="54"/>
      <c r="F242" s="54"/>
      <c r="G242" s="55" t="s">
        <v>45</v>
      </c>
      <c r="J242" s="76">
        <f>SUM(J240:J241)</f>
        <v>1317401.9999999998</v>
      </c>
    </row>
    <row r="244" spans="1:11" ht="15">
      <c r="B244" s="131" t="s">
        <v>165</v>
      </c>
      <c r="C244" s="131" t="s">
        <v>166</v>
      </c>
      <c r="D244" s="131"/>
      <c r="E244" s="131" t="s">
        <v>167</v>
      </c>
    </row>
    <row r="245" spans="1:11">
      <c r="B245" s="212" t="s">
        <v>168</v>
      </c>
      <c r="C245" s="213" t="s">
        <v>166</v>
      </c>
      <c r="D245" s="214"/>
      <c r="E245" s="214"/>
      <c r="F245" s="214"/>
      <c r="G245" s="212" t="s">
        <v>167</v>
      </c>
    </row>
    <row r="248" spans="1:11" s="1" customFormat="1" ht="15.75">
      <c r="A248" s="279" t="s">
        <v>1</v>
      </c>
      <c r="B248" s="279"/>
      <c r="C248" s="279"/>
      <c r="D248" s="279"/>
      <c r="E248" s="279"/>
      <c r="F248" s="279"/>
      <c r="G248" s="279"/>
      <c r="J248" s="71"/>
    </row>
    <row r="249" spans="1:11" s="1" customFormat="1" ht="15.75">
      <c r="A249" s="279" t="s">
        <v>2</v>
      </c>
      <c r="B249" s="279"/>
      <c r="C249" s="279"/>
      <c r="D249" s="279"/>
      <c r="E249" s="279"/>
      <c r="F249" s="279"/>
      <c r="G249" s="279"/>
      <c r="J249" s="71"/>
    </row>
    <row r="250" spans="1:11" s="1" customFormat="1" ht="15.75">
      <c r="A250" s="279" t="s">
        <v>4</v>
      </c>
      <c r="B250" s="279"/>
      <c r="C250" s="279"/>
      <c r="D250" s="279"/>
      <c r="E250" s="279"/>
      <c r="F250" s="279"/>
      <c r="G250" s="279"/>
      <c r="J250" s="71"/>
    </row>
    <row r="251" spans="1:11" s="1" customFormat="1" ht="15.75">
      <c r="A251" s="280" t="s">
        <v>6</v>
      </c>
      <c r="B251" s="280"/>
      <c r="C251" s="280"/>
      <c r="D251" s="280"/>
      <c r="E251" s="280"/>
      <c r="F251" s="280"/>
      <c r="G251" s="280"/>
      <c r="J251" s="71"/>
    </row>
    <row r="252" spans="1:11" s="2" customFormat="1" ht="27.75">
      <c r="A252" s="9"/>
      <c r="B252" s="9"/>
      <c r="C252" s="281" t="s">
        <v>162</v>
      </c>
      <c r="D252" s="281"/>
      <c r="E252" s="281"/>
      <c r="F252" s="281"/>
      <c r="G252" s="281"/>
      <c r="J252" s="72"/>
    </row>
    <row r="253" spans="1:11" s="1" customFormat="1">
      <c r="A253" s="11" t="s">
        <v>8</v>
      </c>
      <c r="B253" s="12"/>
      <c r="C253" s="202"/>
      <c r="D253" s="286"/>
      <c r="E253" s="286"/>
      <c r="F253" s="286"/>
      <c r="G253" s="286"/>
      <c r="H253" s="68"/>
      <c r="I253" s="68"/>
      <c r="J253" s="71"/>
    </row>
    <row r="254" spans="1:11" s="1" customFormat="1" ht="15.75">
      <c r="A254" s="11" t="s">
        <v>9</v>
      </c>
      <c r="B254" s="286" t="s">
        <v>223</v>
      </c>
      <c r="C254" s="286"/>
      <c r="D254" s="286"/>
      <c r="E254" s="286"/>
      <c r="F254" s="11"/>
      <c r="G254" s="16"/>
      <c r="H254" s="11"/>
      <c r="I254" s="11"/>
      <c r="J254" s="80"/>
      <c r="K254" s="74"/>
    </row>
    <row r="255" spans="1:11" s="1" customFormat="1" ht="15.75">
      <c r="A255" s="11" t="s">
        <v>11</v>
      </c>
      <c r="B255" s="289"/>
      <c r="C255" s="289"/>
      <c r="D255" s="289"/>
      <c r="E255" s="289"/>
      <c r="F255" s="18"/>
      <c r="G255" s="19" t="s">
        <v>13</v>
      </c>
      <c r="H255" s="69" t="s">
        <v>161</v>
      </c>
      <c r="I255" s="69"/>
      <c r="J255" s="73"/>
    </row>
    <row r="256" spans="1:11" s="1" customFormat="1">
      <c r="A256" s="190" t="s">
        <v>14</v>
      </c>
      <c r="B256" s="190"/>
      <c r="C256" s="203" t="s">
        <v>17</v>
      </c>
      <c r="D256" s="191" t="s">
        <v>18</v>
      </c>
      <c r="E256" s="192" t="s">
        <v>19</v>
      </c>
      <c r="F256" s="192" t="s">
        <v>20</v>
      </c>
      <c r="G256" s="190" t="s">
        <v>21</v>
      </c>
      <c r="J256" s="71"/>
    </row>
    <row r="257" spans="1:11" s="3" customFormat="1">
      <c r="A257" s="24">
        <v>1</v>
      </c>
      <c r="B257" s="25" t="s">
        <v>23</v>
      </c>
      <c r="C257" s="167"/>
      <c r="D257" s="27">
        <v>79305</v>
      </c>
      <c r="E257" s="28">
        <f t="shared" ref="E257:E274" si="35">D257*C257</f>
        <v>0</v>
      </c>
      <c r="F257" s="29">
        <v>0</v>
      </c>
      <c r="G257" s="30">
        <f t="shared" ref="G257:G274" si="36">E257-E257*F257</f>
        <v>0</v>
      </c>
      <c r="H257" s="31">
        <f>D257/1.08</f>
        <v>73430.555555555547</v>
      </c>
      <c r="I257" s="31"/>
      <c r="J257" s="59">
        <f t="shared" ref="J257:J274" si="37">H257*C257</f>
        <v>0</v>
      </c>
      <c r="K257" s="63"/>
    </row>
    <row r="258" spans="1:11" s="3" customFormat="1">
      <c r="A258" s="24">
        <v>2</v>
      </c>
      <c r="B258" s="25" t="s">
        <v>25</v>
      </c>
      <c r="C258" s="204"/>
      <c r="D258" s="33">
        <v>128591</v>
      </c>
      <c r="E258" s="28">
        <f t="shared" si="35"/>
        <v>0</v>
      </c>
      <c r="F258" s="29">
        <v>0</v>
      </c>
      <c r="G258" s="30">
        <f t="shared" si="36"/>
        <v>0</v>
      </c>
      <c r="H258" s="31">
        <f t="shared" ref="H258:H260" si="38">D258/1.08</f>
        <v>119065.74074074073</v>
      </c>
      <c r="I258" s="31"/>
      <c r="J258" s="59">
        <f t="shared" si="37"/>
        <v>0</v>
      </c>
      <c r="K258" s="63"/>
    </row>
    <row r="259" spans="1:11" s="3" customFormat="1">
      <c r="A259" s="24">
        <v>3</v>
      </c>
      <c r="B259" s="25" t="s">
        <v>26</v>
      </c>
      <c r="C259" s="205"/>
      <c r="D259" s="27">
        <v>60043</v>
      </c>
      <c r="E259" s="28">
        <f t="shared" si="35"/>
        <v>0</v>
      </c>
      <c r="F259" s="29">
        <v>0</v>
      </c>
      <c r="G259" s="30">
        <f t="shared" si="36"/>
        <v>0</v>
      </c>
      <c r="H259" s="31">
        <f t="shared" si="38"/>
        <v>55595.370370370365</v>
      </c>
      <c r="I259" s="31"/>
      <c r="J259" s="59">
        <f t="shared" si="37"/>
        <v>0</v>
      </c>
      <c r="K259" s="63"/>
    </row>
    <row r="260" spans="1:11" s="3" customFormat="1">
      <c r="A260" s="24">
        <v>4</v>
      </c>
      <c r="B260" s="25" t="s">
        <v>27</v>
      </c>
      <c r="C260" s="206"/>
      <c r="D260" s="27">
        <v>115781</v>
      </c>
      <c r="E260" s="28">
        <f t="shared" si="35"/>
        <v>0</v>
      </c>
      <c r="F260" s="29">
        <v>0</v>
      </c>
      <c r="G260" s="30">
        <f t="shared" si="36"/>
        <v>0</v>
      </c>
      <c r="H260" s="31">
        <f t="shared" si="38"/>
        <v>107204.62962962962</v>
      </c>
      <c r="I260" s="31"/>
      <c r="J260" s="59">
        <f t="shared" si="37"/>
        <v>0</v>
      </c>
      <c r="K260" s="63"/>
    </row>
    <row r="261" spans="1:11" s="3" customFormat="1">
      <c r="A261" s="24">
        <v>5</v>
      </c>
      <c r="B261" s="25" t="s">
        <v>28</v>
      </c>
      <c r="C261" s="204">
        <v>3</v>
      </c>
      <c r="D261" s="27">
        <v>119943</v>
      </c>
      <c r="E261" s="28">
        <f t="shared" si="35"/>
        <v>359829</v>
      </c>
      <c r="F261" s="124">
        <v>0.25</v>
      </c>
      <c r="G261" s="125">
        <f t="shared" si="36"/>
        <v>269871.75</v>
      </c>
      <c r="H261" s="31">
        <f>D261/1.08*0.75</f>
        <v>83293.75</v>
      </c>
      <c r="I261" s="31"/>
      <c r="J261" s="59">
        <f t="shared" si="37"/>
        <v>249881.25</v>
      </c>
      <c r="K261" s="63"/>
    </row>
    <row r="262" spans="1:11" s="3" customFormat="1">
      <c r="A262" s="24">
        <v>6</v>
      </c>
      <c r="B262" s="25" t="s">
        <v>29</v>
      </c>
      <c r="C262" s="167"/>
      <c r="D262" s="27">
        <v>94810</v>
      </c>
      <c r="E262" s="28">
        <f t="shared" si="35"/>
        <v>0</v>
      </c>
      <c r="F262" s="29">
        <v>0</v>
      </c>
      <c r="G262" s="30">
        <f t="shared" si="36"/>
        <v>0</v>
      </c>
      <c r="H262" s="31">
        <f t="shared" ref="H262:H273" si="39">D262/1.08</f>
        <v>87787.037037037036</v>
      </c>
      <c r="I262" s="31"/>
      <c r="J262" s="59">
        <f t="shared" si="37"/>
        <v>0</v>
      </c>
      <c r="K262" s="63"/>
    </row>
    <row r="263" spans="1:11" s="3" customFormat="1">
      <c r="A263" s="24">
        <v>7</v>
      </c>
      <c r="B263" s="25" t="s">
        <v>30</v>
      </c>
      <c r="C263" s="207"/>
      <c r="D263" s="27">
        <v>141396</v>
      </c>
      <c r="E263" s="28">
        <f t="shared" si="35"/>
        <v>0</v>
      </c>
      <c r="F263" s="29">
        <v>0</v>
      </c>
      <c r="G263" s="30">
        <f t="shared" si="36"/>
        <v>0</v>
      </c>
      <c r="H263" s="31">
        <f t="shared" si="39"/>
        <v>130922.22222222222</v>
      </c>
      <c r="I263" s="31"/>
      <c r="J263" s="59">
        <f t="shared" si="37"/>
        <v>0</v>
      </c>
      <c r="K263" s="63"/>
    </row>
    <row r="264" spans="1:11" s="3" customFormat="1">
      <c r="A264" s="24">
        <v>8</v>
      </c>
      <c r="B264" s="25" t="s">
        <v>31</v>
      </c>
      <c r="C264" s="167"/>
      <c r="D264" s="27">
        <v>232931</v>
      </c>
      <c r="E264" s="28">
        <f t="shared" si="35"/>
        <v>0</v>
      </c>
      <c r="F264" s="29">
        <v>0</v>
      </c>
      <c r="G264" s="30">
        <f t="shared" si="36"/>
        <v>0</v>
      </c>
      <c r="H264" s="31">
        <f t="shared" si="39"/>
        <v>215676.85185185182</v>
      </c>
      <c r="I264" s="31"/>
      <c r="J264" s="59">
        <f t="shared" si="37"/>
        <v>0</v>
      </c>
      <c r="K264" s="63"/>
    </row>
    <row r="265" spans="1:11" s="3" customFormat="1">
      <c r="A265" s="24">
        <v>9</v>
      </c>
      <c r="B265" s="36" t="s">
        <v>32</v>
      </c>
      <c r="C265" s="167"/>
      <c r="D265" s="27">
        <v>101534</v>
      </c>
      <c r="E265" s="28">
        <f t="shared" si="35"/>
        <v>0</v>
      </c>
      <c r="F265" s="29">
        <v>0</v>
      </c>
      <c r="G265" s="30">
        <f t="shared" si="36"/>
        <v>0</v>
      </c>
      <c r="H265" s="31">
        <f t="shared" si="39"/>
        <v>94012.962962962964</v>
      </c>
      <c r="I265" s="31"/>
      <c r="J265" s="59">
        <f t="shared" si="37"/>
        <v>0</v>
      </c>
      <c r="K265" s="63"/>
    </row>
    <row r="266" spans="1:11" s="3" customFormat="1">
      <c r="A266" s="24">
        <v>10</v>
      </c>
      <c r="B266" s="36" t="s">
        <v>33</v>
      </c>
      <c r="C266" s="208"/>
      <c r="D266" s="33">
        <v>110148</v>
      </c>
      <c r="E266" s="28">
        <f t="shared" si="35"/>
        <v>0</v>
      </c>
      <c r="F266" s="29">
        <v>0</v>
      </c>
      <c r="G266" s="30">
        <f t="shared" si="36"/>
        <v>0</v>
      </c>
      <c r="H266" s="31">
        <f t="shared" si="39"/>
        <v>101988.88888888888</v>
      </c>
      <c r="I266" s="31"/>
      <c r="J266" s="59">
        <f t="shared" si="37"/>
        <v>0</v>
      </c>
      <c r="K266" s="63"/>
    </row>
    <row r="267" spans="1:11" s="3" customFormat="1">
      <c r="A267" s="24">
        <v>11</v>
      </c>
      <c r="B267" s="121" t="s">
        <v>34</v>
      </c>
      <c r="C267" s="209">
        <v>3</v>
      </c>
      <c r="D267" s="27">
        <v>54198</v>
      </c>
      <c r="E267" s="123">
        <f t="shared" si="35"/>
        <v>162594</v>
      </c>
      <c r="F267" s="29">
        <v>0</v>
      </c>
      <c r="G267" s="125">
        <f t="shared" si="36"/>
        <v>162594</v>
      </c>
      <c r="H267" s="31">
        <f t="shared" si="39"/>
        <v>50183.333333333328</v>
      </c>
      <c r="I267" s="128"/>
      <c r="J267" s="59">
        <f t="shared" si="37"/>
        <v>150550</v>
      </c>
      <c r="K267" s="63"/>
    </row>
    <row r="268" spans="1:11" s="3" customFormat="1">
      <c r="A268" s="24">
        <v>12</v>
      </c>
      <c r="B268" s="25" t="s">
        <v>35</v>
      </c>
      <c r="C268" s="208"/>
      <c r="D268" s="27">
        <v>49680</v>
      </c>
      <c r="E268" s="28">
        <f t="shared" si="35"/>
        <v>0</v>
      </c>
      <c r="F268" s="29">
        <v>0</v>
      </c>
      <c r="G268" s="30">
        <f t="shared" si="36"/>
        <v>0</v>
      </c>
      <c r="H268" s="31">
        <f t="shared" si="39"/>
        <v>46000</v>
      </c>
      <c r="I268" s="31"/>
      <c r="J268" s="59">
        <f t="shared" si="37"/>
        <v>0</v>
      </c>
      <c r="K268" s="63"/>
    </row>
    <row r="269" spans="1:11" s="3" customFormat="1">
      <c r="A269" s="24">
        <v>13</v>
      </c>
      <c r="B269" s="25" t="s">
        <v>36</v>
      </c>
      <c r="C269" s="208"/>
      <c r="D269" s="38">
        <v>64152</v>
      </c>
      <c r="E269" s="28">
        <f t="shared" si="35"/>
        <v>0</v>
      </c>
      <c r="F269" s="29">
        <v>0</v>
      </c>
      <c r="G269" s="30">
        <f t="shared" si="36"/>
        <v>0</v>
      </c>
      <c r="H269" s="31">
        <f t="shared" si="39"/>
        <v>59399.999999999993</v>
      </c>
      <c r="I269" s="31"/>
      <c r="J269" s="59">
        <f t="shared" si="37"/>
        <v>0</v>
      </c>
      <c r="K269" s="63"/>
    </row>
    <row r="270" spans="1:11" s="3" customFormat="1">
      <c r="A270" s="24">
        <v>14</v>
      </c>
      <c r="B270" s="121" t="s">
        <v>37</v>
      </c>
      <c r="C270" s="209"/>
      <c r="D270" s="38">
        <v>65934</v>
      </c>
      <c r="E270" s="123">
        <f t="shared" si="35"/>
        <v>0</v>
      </c>
      <c r="F270" s="124">
        <v>0</v>
      </c>
      <c r="G270" s="125">
        <f t="shared" si="36"/>
        <v>0</v>
      </c>
      <c r="H270" s="31">
        <f t="shared" si="39"/>
        <v>61049.999999999993</v>
      </c>
      <c r="I270" s="128"/>
      <c r="J270" s="59">
        <f t="shared" si="37"/>
        <v>0</v>
      </c>
      <c r="K270" s="63"/>
    </row>
    <row r="271" spans="1:11" s="3" customFormat="1">
      <c r="A271" s="24">
        <v>15</v>
      </c>
      <c r="B271" s="25" t="s">
        <v>38</v>
      </c>
      <c r="C271" s="208"/>
      <c r="D271" s="38">
        <v>76626</v>
      </c>
      <c r="E271" s="28">
        <f t="shared" si="35"/>
        <v>0</v>
      </c>
      <c r="F271" s="29">
        <v>0</v>
      </c>
      <c r="G271" s="30">
        <f t="shared" si="36"/>
        <v>0</v>
      </c>
      <c r="H271" s="31">
        <f t="shared" si="39"/>
        <v>70950</v>
      </c>
      <c r="I271" s="31"/>
      <c r="J271" s="59">
        <f t="shared" si="37"/>
        <v>0</v>
      </c>
      <c r="K271" s="63"/>
    </row>
    <row r="272" spans="1:11" s="3" customFormat="1">
      <c r="A272" s="24">
        <v>16</v>
      </c>
      <c r="B272" s="25" t="s">
        <v>39</v>
      </c>
      <c r="C272" s="208"/>
      <c r="D272" s="38">
        <v>80190</v>
      </c>
      <c r="E272" s="28">
        <f t="shared" si="35"/>
        <v>0</v>
      </c>
      <c r="F272" s="29">
        <v>0</v>
      </c>
      <c r="G272" s="30">
        <f t="shared" si="36"/>
        <v>0</v>
      </c>
      <c r="H272" s="31">
        <f t="shared" si="39"/>
        <v>74250</v>
      </c>
      <c r="I272" s="31"/>
      <c r="J272" s="59">
        <f t="shared" si="37"/>
        <v>0</v>
      </c>
      <c r="K272" s="63"/>
    </row>
    <row r="273" spans="1:11" s="3" customFormat="1">
      <c r="A273" s="24">
        <v>17</v>
      </c>
      <c r="B273" s="25" t="s">
        <v>40</v>
      </c>
      <c r="C273" s="208"/>
      <c r="D273" s="38">
        <v>113832</v>
      </c>
      <c r="E273" s="28">
        <f t="shared" si="35"/>
        <v>0</v>
      </c>
      <c r="F273" s="29">
        <v>0</v>
      </c>
      <c r="G273" s="30">
        <f t="shared" si="36"/>
        <v>0</v>
      </c>
      <c r="H273" s="31">
        <f t="shared" si="39"/>
        <v>105400</v>
      </c>
      <c r="I273" s="31"/>
      <c r="J273" s="59">
        <f t="shared" si="37"/>
        <v>0</v>
      </c>
      <c r="K273" s="63"/>
    </row>
    <row r="274" spans="1:11" s="3" customFormat="1">
      <c r="A274" s="24">
        <v>18</v>
      </c>
      <c r="B274" s="121" t="s">
        <v>41</v>
      </c>
      <c r="C274" s="209"/>
      <c r="D274" s="39">
        <v>98010</v>
      </c>
      <c r="E274" s="123">
        <f t="shared" si="35"/>
        <v>0</v>
      </c>
      <c r="F274" s="124">
        <v>0.23</v>
      </c>
      <c r="G274" s="125">
        <f t="shared" si="36"/>
        <v>0</v>
      </c>
      <c r="H274" s="31">
        <f>D274/1.08*0.77</f>
        <v>69877.5</v>
      </c>
      <c r="I274" s="128"/>
      <c r="J274" s="59">
        <f t="shared" si="37"/>
        <v>0</v>
      </c>
      <c r="K274" s="63"/>
    </row>
    <row r="275" spans="1:11" s="4" customFormat="1" ht="21">
      <c r="A275" s="40"/>
      <c r="B275" s="41" t="s">
        <v>42</v>
      </c>
      <c r="C275" s="210">
        <f>SUM(C257:C274)</f>
        <v>6</v>
      </c>
      <c r="D275" s="39">
        <v>205306</v>
      </c>
      <c r="E275" s="43">
        <f>SUM(E257:E274)</f>
        <v>522423</v>
      </c>
      <c r="F275" s="43"/>
      <c r="G275" s="44">
        <f>SUM(G257:G274)</f>
        <v>432465.75</v>
      </c>
      <c r="H275" s="45"/>
      <c r="I275" s="45"/>
      <c r="J275" s="64">
        <f>SUM(J257:J274)</f>
        <v>400431.25</v>
      </c>
    </row>
    <row r="276" spans="1:11" s="5" customFormat="1" ht="31.5">
      <c r="A276" s="46"/>
      <c r="B276" s="47"/>
      <c r="C276" s="211"/>
      <c r="D276" s="39">
        <v>335661</v>
      </c>
      <c r="E276" s="49"/>
      <c r="F276" s="49"/>
      <c r="G276" s="50"/>
      <c r="J276" s="75">
        <f>J275*0.08</f>
        <v>32034.5</v>
      </c>
    </row>
    <row r="277" spans="1:11" s="6" customFormat="1" ht="31.5">
      <c r="A277" s="283" t="s">
        <v>43</v>
      </c>
      <c r="B277" s="283"/>
      <c r="C277" s="284" t="s">
        <v>44</v>
      </c>
      <c r="D277" s="284"/>
      <c r="E277" s="54"/>
      <c r="F277" s="54"/>
      <c r="G277" s="55" t="s">
        <v>45</v>
      </c>
      <c r="J277" s="76">
        <f>SUM(J275:J276)</f>
        <v>432465.75</v>
      </c>
    </row>
    <row r="279" spans="1:11" ht="15">
      <c r="B279" s="131" t="s">
        <v>165</v>
      </c>
      <c r="C279" s="131" t="s">
        <v>166</v>
      </c>
      <c r="D279" s="131"/>
      <c r="E279" s="131" t="s">
        <v>167</v>
      </c>
    </row>
    <row r="280" spans="1:11">
      <c r="B280" s="212" t="s">
        <v>168</v>
      </c>
      <c r="C280" s="213" t="s">
        <v>166</v>
      </c>
      <c r="D280" s="214"/>
      <c r="E280" s="214"/>
      <c r="F280" s="214"/>
      <c r="G280" s="212" t="s">
        <v>167</v>
      </c>
    </row>
    <row r="283" spans="1:11" s="1" customFormat="1" ht="15.75">
      <c r="A283" s="279" t="s">
        <v>1</v>
      </c>
      <c r="B283" s="279"/>
      <c r="C283" s="279"/>
      <c r="D283" s="279"/>
      <c r="E283" s="279"/>
      <c r="F283" s="279"/>
      <c r="G283" s="279"/>
      <c r="J283" s="71"/>
    </row>
    <row r="284" spans="1:11" s="1" customFormat="1" ht="15.75">
      <c r="A284" s="279" t="s">
        <v>2</v>
      </c>
      <c r="B284" s="279"/>
      <c r="C284" s="279"/>
      <c r="D284" s="279"/>
      <c r="E284" s="279"/>
      <c r="F284" s="279"/>
      <c r="G284" s="279"/>
      <c r="J284" s="71"/>
    </row>
    <row r="285" spans="1:11" s="1" customFormat="1" ht="15.75">
      <c r="A285" s="279" t="s">
        <v>4</v>
      </c>
      <c r="B285" s="279"/>
      <c r="C285" s="279"/>
      <c r="D285" s="279"/>
      <c r="E285" s="279"/>
      <c r="F285" s="279"/>
      <c r="G285" s="279"/>
      <c r="J285" s="71"/>
    </row>
    <row r="286" spans="1:11" s="1" customFormat="1" ht="15.75">
      <c r="A286" s="280" t="s">
        <v>6</v>
      </c>
      <c r="B286" s="280"/>
      <c r="C286" s="280"/>
      <c r="D286" s="280"/>
      <c r="E286" s="280"/>
      <c r="F286" s="280"/>
      <c r="G286" s="280"/>
      <c r="J286" s="71"/>
    </row>
    <row r="287" spans="1:11" s="2" customFormat="1" ht="27.75">
      <c r="A287" s="9"/>
      <c r="B287" s="9"/>
      <c r="C287" s="281" t="s">
        <v>218</v>
      </c>
      <c r="D287" s="281"/>
      <c r="E287" s="281"/>
      <c r="F287" s="281"/>
      <c r="G287" s="281"/>
      <c r="J287" s="72"/>
    </row>
    <row r="288" spans="1:11" s="1" customFormat="1">
      <c r="A288" s="11" t="s">
        <v>8</v>
      </c>
      <c r="B288" s="12"/>
      <c r="C288" s="202"/>
      <c r="D288" s="286"/>
      <c r="E288" s="286"/>
      <c r="F288" s="286"/>
      <c r="G288" s="286"/>
      <c r="H288" s="68"/>
      <c r="I288" s="68"/>
      <c r="J288" s="71"/>
    </row>
    <row r="289" spans="1:11" s="1" customFormat="1" ht="15.75">
      <c r="A289" s="11" t="s">
        <v>9</v>
      </c>
      <c r="B289" s="286" t="s">
        <v>224</v>
      </c>
      <c r="C289" s="286"/>
      <c r="D289" s="286"/>
      <c r="E289" s="286"/>
      <c r="F289" s="11"/>
      <c r="G289" s="16"/>
      <c r="H289" s="11"/>
      <c r="I289" s="11"/>
      <c r="J289" s="80"/>
      <c r="K289" s="74"/>
    </row>
    <row r="290" spans="1:11" s="1" customFormat="1" ht="15.75">
      <c r="A290" s="11" t="s">
        <v>11</v>
      </c>
      <c r="B290" s="289"/>
      <c r="C290" s="289"/>
      <c r="D290" s="289"/>
      <c r="E290" s="289"/>
      <c r="F290" s="18"/>
      <c r="G290" s="19" t="s">
        <v>13</v>
      </c>
      <c r="H290" s="69" t="s">
        <v>161</v>
      </c>
      <c r="I290" s="69"/>
      <c r="J290" s="73"/>
    </row>
    <row r="291" spans="1:11" s="1" customFormat="1">
      <c r="A291" s="190" t="s">
        <v>14</v>
      </c>
      <c r="B291" s="190"/>
      <c r="C291" s="203" t="s">
        <v>17</v>
      </c>
      <c r="D291" s="191" t="s">
        <v>18</v>
      </c>
      <c r="E291" s="192" t="s">
        <v>19</v>
      </c>
      <c r="F291" s="192" t="s">
        <v>20</v>
      </c>
      <c r="G291" s="190" t="s">
        <v>21</v>
      </c>
      <c r="J291" s="71"/>
    </row>
    <row r="292" spans="1:11" s="3" customFormat="1">
      <c r="A292" s="24">
        <v>1</v>
      </c>
      <c r="B292" s="25" t="s">
        <v>23</v>
      </c>
      <c r="C292" s="167"/>
      <c r="D292" s="27">
        <v>79305</v>
      </c>
      <c r="E292" s="28">
        <f t="shared" ref="E292:E309" si="40">D292*C292</f>
        <v>0</v>
      </c>
      <c r="F292" s="29">
        <v>0</v>
      </c>
      <c r="G292" s="30">
        <f t="shared" ref="G292:G309" si="41">E292-E292*F292</f>
        <v>0</v>
      </c>
      <c r="H292" s="31">
        <f>D292/1.08</f>
        <v>73430.555555555547</v>
      </c>
      <c r="I292" s="31"/>
      <c r="J292" s="59">
        <f t="shared" ref="J292:J309" si="42">H292*C292</f>
        <v>0</v>
      </c>
      <c r="K292" s="63"/>
    </row>
    <row r="293" spans="1:11" s="3" customFormat="1">
      <c r="A293" s="24">
        <v>2</v>
      </c>
      <c r="B293" s="25" t="s">
        <v>25</v>
      </c>
      <c r="C293" s="204">
        <v>2</v>
      </c>
      <c r="D293" s="33">
        <v>128591</v>
      </c>
      <c r="E293" s="28">
        <f t="shared" si="40"/>
        <v>257182</v>
      </c>
      <c r="F293" s="29">
        <v>0</v>
      </c>
      <c r="G293" s="30">
        <f t="shared" si="41"/>
        <v>257182</v>
      </c>
      <c r="H293" s="31">
        <f t="shared" ref="H293:H295" si="43">D293/1.08</f>
        <v>119065.74074074073</v>
      </c>
      <c r="I293" s="31"/>
      <c r="J293" s="59">
        <f t="shared" si="42"/>
        <v>238131.48148148146</v>
      </c>
      <c r="K293" s="63"/>
    </row>
    <row r="294" spans="1:11" s="3" customFormat="1">
      <c r="A294" s="24">
        <v>3</v>
      </c>
      <c r="B294" s="25" t="s">
        <v>26</v>
      </c>
      <c r="C294" s="205"/>
      <c r="D294" s="27">
        <v>60043</v>
      </c>
      <c r="E294" s="28">
        <f t="shared" si="40"/>
        <v>0</v>
      </c>
      <c r="F294" s="29">
        <v>0</v>
      </c>
      <c r="G294" s="30">
        <f t="shared" si="41"/>
        <v>0</v>
      </c>
      <c r="H294" s="31">
        <f t="shared" si="43"/>
        <v>55595.370370370365</v>
      </c>
      <c r="I294" s="31"/>
      <c r="J294" s="59">
        <f t="shared" si="42"/>
        <v>0</v>
      </c>
      <c r="K294" s="63"/>
    </row>
    <row r="295" spans="1:11" s="3" customFormat="1">
      <c r="A295" s="24">
        <v>4</v>
      </c>
      <c r="B295" s="25" t="s">
        <v>27</v>
      </c>
      <c r="C295" s="206"/>
      <c r="D295" s="27">
        <v>115781</v>
      </c>
      <c r="E295" s="28">
        <f t="shared" si="40"/>
        <v>0</v>
      </c>
      <c r="F295" s="29">
        <v>0</v>
      </c>
      <c r="G295" s="30">
        <f t="shared" si="41"/>
        <v>0</v>
      </c>
      <c r="H295" s="31">
        <f t="shared" si="43"/>
        <v>107204.62962962962</v>
      </c>
      <c r="I295" s="31"/>
      <c r="J295" s="59">
        <f t="shared" si="42"/>
        <v>0</v>
      </c>
      <c r="K295" s="63"/>
    </row>
    <row r="296" spans="1:11" s="3" customFormat="1">
      <c r="A296" s="24">
        <v>5</v>
      </c>
      <c r="B296" s="25" t="s">
        <v>28</v>
      </c>
      <c r="C296" s="204">
        <v>4</v>
      </c>
      <c r="D296" s="27">
        <v>119943</v>
      </c>
      <c r="E296" s="28">
        <f t="shared" si="40"/>
        <v>479772</v>
      </c>
      <c r="F296" s="124">
        <v>0.25</v>
      </c>
      <c r="G296" s="125">
        <f t="shared" si="41"/>
        <v>359829</v>
      </c>
      <c r="H296" s="31">
        <f>D296/1.08*0.75</f>
        <v>83293.75</v>
      </c>
      <c r="I296" s="31"/>
      <c r="J296" s="59">
        <f t="shared" si="42"/>
        <v>333175</v>
      </c>
      <c r="K296" s="63"/>
    </row>
    <row r="297" spans="1:11" s="3" customFormat="1">
      <c r="A297" s="24">
        <v>6</v>
      </c>
      <c r="B297" s="25" t="s">
        <v>29</v>
      </c>
      <c r="C297" s="167"/>
      <c r="D297" s="27">
        <v>94810</v>
      </c>
      <c r="E297" s="28">
        <f t="shared" si="40"/>
        <v>0</v>
      </c>
      <c r="F297" s="29">
        <v>0</v>
      </c>
      <c r="G297" s="30">
        <f t="shared" si="41"/>
        <v>0</v>
      </c>
      <c r="H297" s="31">
        <f t="shared" ref="H297:H308" si="44">D297/1.08</f>
        <v>87787.037037037036</v>
      </c>
      <c r="I297" s="31"/>
      <c r="J297" s="59">
        <f t="shared" si="42"/>
        <v>0</v>
      </c>
      <c r="K297" s="63"/>
    </row>
    <row r="298" spans="1:11" s="3" customFormat="1">
      <c r="A298" s="24">
        <v>7</v>
      </c>
      <c r="B298" s="25" t="s">
        <v>30</v>
      </c>
      <c r="C298" s="207"/>
      <c r="D298" s="27">
        <v>141396</v>
      </c>
      <c r="E298" s="28">
        <f t="shared" si="40"/>
        <v>0</v>
      </c>
      <c r="F298" s="29">
        <v>0</v>
      </c>
      <c r="G298" s="30">
        <f t="shared" si="41"/>
        <v>0</v>
      </c>
      <c r="H298" s="31">
        <f t="shared" si="44"/>
        <v>130922.22222222222</v>
      </c>
      <c r="I298" s="31"/>
      <c r="J298" s="59">
        <f t="shared" si="42"/>
        <v>0</v>
      </c>
      <c r="K298" s="63"/>
    </row>
    <row r="299" spans="1:11" s="3" customFormat="1">
      <c r="A299" s="24">
        <v>8</v>
      </c>
      <c r="B299" s="25" t="s">
        <v>31</v>
      </c>
      <c r="C299" s="167"/>
      <c r="D299" s="27">
        <v>232931</v>
      </c>
      <c r="E299" s="28">
        <f t="shared" si="40"/>
        <v>0</v>
      </c>
      <c r="F299" s="29">
        <v>0</v>
      </c>
      <c r="G299" s="30">
        <f t="shared" si="41"/>
        <v>0</v>
      </c>
      <c r="H299" s="31">
        <f t="shared" si="44"/>
        <v>215676.85185185182</v>
      </c>
      <c r="I299" s="31"/>
      <c r="J299" s="59">
        <f t="shared" si="42"/>
        <v>0</v>
      </c>
      <c r="K299" s="63"/>
    </row>
    <row r="300" spans="1:11" s="3" customFormat="1">
      <c r="A300" s="24">
        <v>9</v>
      </c>
      <c r="B300" s="36" t="s">
        <v>32</v>
      </c>
      <c r="C300" s="167"/>
      <c r="D300" s="27">
        <v>101534</v>
      </c>
      <c r="E300" s="28">
        <f t="shared" si="40"/>
        <v>0</v>
      </c>
      <c r="F300" s="29">
        <v>0</v>
      </c>
      <c r="G300" s="30">
        <f t="shared" si="41"/>
        <v>0</v>
      </c>
      <c r="H300" s="31">
        <f t="shared" si="44"/>
        <v>94012.962962962964</v>
      </c>
      <c r="I300" s="31"/>
      <c r="J300" s="59">
        <f t="shared" si="42"/>
        <v>0</v>
      </c>
      <c r="K300" s="63"/>
    </row>
    <row r="301" spans="1:11" s="3" customFormat="1">
      <c r="A301" s="24">
        <v>10</v>
      </c>
      <c r="B301" s="36" t="s">
        <v>33</v>
      </c>
      <c r="C301" s="208"/>
      <c r="D301" s="33">
        <v>110148</v>
      </c>
      <c r="E301" s="28">
        <f t="shared" si="40"/>
        <v>0</v>
      </c>
      <c r="F301" s="29">
        <v>0</v>
      </c>
      <c r="G301" s="30">
        <f t="shared" si="41"/>
        <v>0</v>
      </c>
      <c r="H301" s="31">
        <f t="shared" si="44"/>
        <v>101988.88888888888</v>
      </c>
      <c r="I301" s="31"/>
      <c r="J301" s="59">
        <f t="shared" si="42"/>
        <v>0</v>
      </c>
      <c r="K301" s="63"/>
    </row>
    <row r="302" spans="1:11" s="3" customFormat="1">
      <c r="A302" s="24">
        <v>11</v>
      </c>
      <c r="B302" s="121" t="s">
        <v>34</v>
      </c>
      <c r="C302" s="209"/>
      <c r="D302" s="27">
        <v>54198</v>
      </c>
      <c r="E302" s="123">
        <f t="shared" si="40"/>
        <v>0</v>
      </c>
      <c r="F302" s="29">
        <v>0</v>
      </c>
      <c r="G302" s="125">
        <f t="shared" si="41"/>
        <v>0</v>
      </c>
      <c r="H302" s="31">
        <f t="shared" si="44"/>
        <v>50183.333333333328</v>
      </c>
      <c r="I302" s="128"/>
      <c r="J302" s="59">
        <f t="shared" si="42"/>
        <v>0</v>
      </c>
      <c r="K302" s="63"/>
    </row>
    <row r="303" spans="1:11" s="3" customFormat="1">
      <c r="A303" s="24">
        <v>12</v>
      </c>
      <c r="B303" s="25" t="s">
        <v>35</v>
      </c>
      <c r="C303" s="208"/>
      <c r="D303" s="27">
        <v>49680</v>
      </c>
      <c r="E303" s="28">
        <f t="shared" si="40"/>
        <v>0</v>
      </c>
      <c r="F303" s="29">
        <v>0</v>
      </c>
      <c r="G303" s="30">
        <f t="shared" si="41"/>
        <v>0</v>
      </c>
      <c r="H303" s="31">
        <f t="shared" si="44"/>
        <v>46000</v>
      </c>
      <c r="I303" s="31"/>
      <c r="J303" s="59">
        <f t="shared" si="42"/>
        <v>0</v>
      </c>
      <c r="K303" s="63"/>
    </row>
    <row r="304" spans="1:11" s="3" customFormat="1">
      <c r="A304" s="24">
        <v>13</v>
      </c>
      <c r="B304" s="25" t="s">
        <v>36</v>
      </c>
      <c r="C304" s="208"/>
      <c r="D304" s="38">
        <v>64152</v>
      </c>
      <c r="E304" s="28">
        <f t="shared" si="40"/>
        <v>0</v>
      </c>
      <c r="F304" s="29">
        <v>0</v>
      </c>
      <c r="G304" s="30">
        <f t="shared" si="41"/>
        <v>0</v>
      </c>
      <c r="H304" s="31">
        <f t="shared" si="44"/>
        <v>59399.999999999993</v>
      </c>
      <c r="I304" s="31"/>
      <c r="J304" s="59">
        <f t="shared" si="42"/>
        <v>0</v>
      </c>
      <c r="K304" s="63"/>
    </row>
    <row r="305" spans="1:11" s="3" customFormat="1">
      <c r="A305" s="24">
        <v>14</v>
      </c>
      <c r="B305" s="121" t="s">
        <v>37</v>
      </c>
      <c r="C305" s="209"/>
      <c r="D305" s="38">
        <v>65934</v>
      </c>
      <c r="E305" s="123">
        <f t="shared" si="40"/>
        <v>0</v>
      </c>
      <c r="F305" s="124">
        <v>0</v>
      </c>
      <c r="G305" s="125">
        <f t="shared" si="41"/>
        <v>0</v>
      </c>
      <c r="H305" s="31">
        <f t="shared" si="44"/>
        <v>61049.999999999993</v>
      </c>
      <c r="I305" s="128"/>
      <c r="J305" s="59">
        <f t="shared" si="42"/>
        <v>0</v>
      </c>
      <c r="K305" s="63"/>
    </row>
    <row r="306" spans="1:11" s="3" customFormat="1">
      <c r="A306" s="24">
        <v>15</v>
      </c>
      <c r="B306" s="25" t="s">
        <v>38</v>
      </c>
      <c r="C306" s="208"/>
      <c r="D306" s="38">
        <v>76626</v>
      </c>
      <c r="E306" s="28">
        <f t="shared" si="40"/>
        <v>0</v>
      </c>
      <c r="F306" s="29">
        <v>0</v>
      </c>
      <c r="G306" s="30">
        <f t="shared" si="41"/>
        <v>0</v>
      </c>
      <c r="H306" s="31">
        <f t="shared" si="44"/>
        <v>70950</v>
      </c>
      <c r="I306" s="31"/>
      <c r="J306" s="59">
        <f t="shared" si="42"/>
        <v>0</v>
      </c>
      <c r="K306" s="63"/>
    </row>
    <row r="307" spans="1:11" s="3" customFormat="1">
      <c r="A307" s="24">
        <v>16</v>
      </c>
      <c r="B307" s="25" t="s">
        <v>39</v>
      </c>
      <c r="C307" s="208"/>
      <c r="D307" s="38">
        <v>80190</v>
      </c>
      <c r="E307" s="28">
        <f t="shared" si="40"/>
        <v>0</v>
      </c>
      <c r="F307" s="29">
        <v>0</v>
      </c>
      <c r="G307" s="30">
        <f t="shared" si="41"/>
        <v>0</v>
      </c>
      <c r="H307" s="31">
        <f t="shared" si="44"/>
        <v>74250</v>
      </c>
      <c r="I307" s="31"/>
      <c r="J307" s="59">
        <f t="shared" si="42"/>
        <v>0</v>
      </c>
      <c r="K307" s="63"/>
    </row>
    <row r="308" spans="1:11" s="3" customFormat="1">
      <c r="A308" s="24">
        <v>17</v>
      </c>
      <c r="B308" s="25" t="s">
        <v>40</v>
      </c>
      <c r="C308" s="208"/>
      <c r="D308" s="38">
        <v>113832</v>
      </c>
      <c r="E308" s="28">
        <f t="shared" si="40"/>
        <v>0</v>
      </c>
      <c r="F308" s="29">
        <v>0</v>
      </c>
      <c r="G308" s="30">
        <f t="shared" si="41"/>
        <v>0</v>
      </c>
      <c r="H308" s="31">
        <f t="shared" si="44"/>
        <v>105400</v>
      </c>
      <c r="I308" s="31"/>
      <c r="J308" s="59">
        <f t="shared" si="42"/>
        <v>0</v>
      </c>
      <c r="K308" s="63"/>
    </row>
    <row r="309" spans="1:11" s="3" customFormat="1">
      <c r="A309" s="24">
        <v>18</v>
      </c>
      <c r="B309" s="121" t="s">
        <v>41</v>
      </c>
      <c r="C309" s="209"/>
      <c r="D309" s="39">
        <v>98010</v>
      </c>
      <c r="E309" s="123">
        <f t="shared" si="40"/>
        <v>0</v>
      </c>
      <c r="F309" s="124">
        <v>0.23</v>
      </c>
      <c r="G309" s="125">
        <f t="shared" si="41"/>
        <v>0</v>
      </c>
      <c r="H309" s="31">
        <f>D309/1.08*0.77</f>
        <v>69877.5</v>
      </c>
      <c r="I309" s="128"/>
      <c r="J309" s="59">
        <f t="shared" si="42"/>
        <v>0</v>
      </c>
      <c r="K309" s="63"/>
    </row>
    <row r="310" spans="1:11" s="4" customFormat="1" ht="21">
      <c r="A310" s="40"/>
      <c r="B310" s="41" t="s">
        <v>42</v>
      </c>
      <c r="C310" s="210">
        <f>SUM(C292:C309)</f>
        <v>6</v>
      </c>
      <c r="D310" s="39">
        <v>205306</v>
      </c>
      <c r="E310" s="43">
        <f>SUM(E292:E309)</f>
        <v>736954</v>
      </c>
      <c r="F310" s="43"/>
      <c r="G310" s="44">
        <f>SUM(G292:G309)</f>
        <v>617011</v>
      </c>
      <c r="H310" s="45"/>
      <c r="I310" s="45"/>
      <c r="J310" s="64">
        <f>SUM(J292:J309)</f>
        <v>571306.48148148146</v>
      </c>
    </row>
    <row r="311" spans="1:11" s="5" customFormat="1" ht="31.5">
      <c r="A311" s="46"/>
      <c r="B311" s="47"/>
      <c r="C311" s="211"/>
      <c r="D311" s="39">
        <v>335661</v>
      </c>
      <c r="E311" s="49"/>
      <c r="F311" s="49"/>
      <c r="G311" s="50"/>
      <c r="J311" s="75">
        <f>J310*0.08</f>
        <v>45704.518518518518</v>
      </c>
    </row>
    <row r="312" spans="1:11" s="6" customFormat="1" ht="31.5">
      <c r="A312" s="283" t="s">
        <v>43</v>
      </c>
      <c r="B312" s="283"/>
      <c r="C312" s="284" t="s">
        <v>44</v>
      </c>
      <c r="D312" s="284"/>
      <c r="E312" s="54"/>
      <c r="F312" s="54"/>
      <c r="G312" s="55" t="s">
        <v>45</v>
      </c>
      <c r="J312" s="76">
        <f>SUM(J310:J311)</f>
        <v>617011</v>
      </c>
    </row>
    <row r="314" spans="1:11" ht="15">
      <c r="B314" s="131" t="s">
        <v>165</v>
      </c>
      <c r="C314" s="131" t="s">
        <v>166</v>
      </c>
      <c r="D314" s="131"/>
      <c r="E314" s="131" t="s">
        <v>167</v>
      </c>
    </row>
    <row r="315" spans="1:11">
      <c r="B315" s="212" t="s">
        <v>168</v>
      </c>
      <c r="C315" s="213" t="s">
        <v>166</v>
      </c>
      <c r="D315" s="214"/>
      <c r="E315" s="214"/>
      <c r="F315" s="214"/>
      <c r="G315" s="212" t="s">
        <v>167</v>
      </c>
    </row>
    <row r="319" spans="1:11" s="1" customFormat="1" ht="15.75">
      <c r="A319" s="279" t="s">
        <v>1</v>
      </c>
      <c r="B319" s="279"/>
      <c r="C319" s="279"/>
      <c r="D319" s="279"/>
      <c r="E319" s="279"/>
      <c r="F319" s="279"/>
      <c r="G319" s="279"/>
      <c r="J319" s="71"/>
    </row>
    <row r="320" spans="1:11" s="1" customFormat="1" ht="15.75">
      <c r="A320" s="279" t="s">
        <v>2</v>
      </c>
      <c r="B320" s="279"/>
      <c r="C320" s="279"/>
      <c r="D320" s="279"/>
      <c r="E320" s="279"/>
      <c r="F320" s="279"/>
      <c r="G320" s="279"/>
      <c r="J320" s="71"/>
    </row>
    <row r="321" spans="1:11" s="1" customFormat="1" ht="15.75">
      <c r="A321" s="279" t="s">
        <v>4</v>
      </c>
      <c r="B321" s="279"/>
      <c r="C321" s="279"/>
      <c r="D321" s="279"/>
      <c r="E321" s="279"/>
      <c r="F321" s="279"/>
      <c r="G321" s="279"/>
      <c r="J321" s="71"/>
    </row>
    <row r="322" spans="1:11" s="1" customFormat="1" ht="15.75">
      <c r="A322" s="280" t="s">
        <v>6</v>
      </c>
      <c r="B322" s="280"/>
      <c r="C322" s="280"/>
      <c r="D322" s="280"/>
      <c r="E322" s="280"/>
      <c r="F322" s="280"/>
      <c r="G322" s="280"/>
      <c r="J322" s="71"/>
    </row>
    <row r="323" spans="1:11" s="2" customFormat="1" ht="27.75">
      <c r="A323" s="9"/>
      <c r="B323" s="9"/>
      <c r="C323" s="281" t="s">
        <v>162</v>
      </c>
      <c r="D323" s="281"/>
      <c r="E323" s="281"/>
      <c r="F323" s="281"/>
      <c r="G323" s="281"/>
      <c r="J323" s="72"/>
    </row>
    <row r="324" spans="1:11" s="1" customFormat="1">
      <c r="A324" s="11" t="s">
        <v>8</v>
      </c>
      <c r="B324" s="12"/>
      <c r="C324" s="202"/>
      <c r="D324" s="286"/>
      <c r="E324" s="286"/>
      <c r="F324" s="286"/>
      <c r="G324" s="286"/>
      <c r="H324" s="68"/>
      <c r="I324" s="68"/>
      <c r="J324" s="71"/>
    </row>
    <row r="325" spans="1:11" s="1" customFormat="1" ht="15.75">
      <c r="A325" s="11" t="s">
        <v>9</v>
      </c>
      <c r="B325" s="286" t="s">
        <v>225</v>
      </c>
      <c r="C325" s="286"/>
      <c r="D325" s="286"/>
      <c r="E325" s="286"/>
      <c r="F325" s="11"/>
      <c r="G325" s="16"/>
      <c r="H325" s="11"/>
      <c r="I325" s="11"/>
      <c r="J325" s="80"/>
      <c r="K325" s="74"/>
    </row>
    <row r="326" spans="1:11" s="1" customFormat="1" ht="15.75">
      <c r="A326" s="11" t="s">
        <v>11</v>
      </c>
      <c r="B326" s="289"/>
      <c r="C326" s="289"/>
      <c r="D326" s="289"/>
      <c r="E326" s="289"/>
      <c r="F326" s="18"/>
      <c r="G326" s="19" t="s">
        <v>13</v>
      </c>
      <c r="H326" s="69" t="s">
        <v>161</v>
      </c>
      <c r="I326" s="69"/>
      <c r="J326" s="73"/>
    </row>
    <row r="327" spans="1:11" s="1" customFormat="1">
      <c r="A327" s="190" t="s">
        <v>14</v>
      </c>
      <c r="B327" s="190"/>
      <c r="C327" s="203" t="s">
        <v>17</v>
      </c>
      <c r="D327" s="191" t="s">
        <v>18</v>
      </c>
      <c r="E327" s="192" t="s">
        <v>19</v>
      </c>
      <c r="F327" s="192" t="s">
        <v>20</v>
      </c>
      <c r="G327" s="190" t="s">
        <v>21</v>
      </c>
      <c r="J327" s="71"/>
    </row>
    <row r="328" spans="1:11" s="3" customFormat="1">
      <c r="A328" s="24">
        <v>1</v>
      </c>
      <c r="B328" s="25" t="s">
        <v>23</v>
      </c>
      <c r="C328" s="167">
        <v>4</v>
      </c>
      <c r="D328" s="27">
        <v>79305</v>
      </c>
      <c r="E328" s="28">
        <f t="shared" ref="E328:E345" si="45">D328*C328</f>
        <v>317220</v>
      </c>
      <c r="F328" s="29">
        <v>0</v>
      </c>
      <c r="G328" s="30">
        <f t="shared" ref="G328:G345" si="46">E328-E328*F328</f>
        <v>317220</v>
      </c>
      <c r="H328" s="31">
        <f>D328/1.08</f>
        <v>73430.555555555547</v>
      </c>
      <c r="I328" s="31"/>
      <c r="J328" s="59">
        <f t="shared" ref="J328:J345" si="47">H328*C328</f>
        <v>293722.22222222219</v>
      </c>
      <c r="K328" s="63"/>
    </row>
    <row r="329" spans="1:11" s="3" customFormat="1">
      <c r="A329" s="24">
        <v>2</v>
      </c>
      <c r="B329" s="25" t="s">
        <v>25</v>
      </c>
      <c r="C329" s="204"/>
      <c r="D329" s="33">
        <v>128591</v>
      </c>
      <c r="E329" s="28">
        <f t="shared" si="45"/>
        <v>0</v>
      </c>
      <c r="F329" s="29">
        <v>0</v>
      </c>
      <c r="G329" s="30">
        <f t="shared" si="46"/>
        <v>0</v>
      </c>
      <c r="H329" s="31">
        <f t="shared" ref="H329:H331" si="48">D329/1.08</f>
        <v>119065.74074074073</v>
      </c>
      <c r="I329" s="31"/>
      <c r="J329" s="59">
        <f t="shared" si="47"/>
        <v>0</v>
      </c>
      <c r="K329" s="63"/>
    </row>
    <row r="330" spans="1:11" s="3" customFormat="1">
      <c r="A330" s="24">
        <v>3</v>
      </c>
      <c r="B330" s="25" t="s">
        <v>26</v>
      </c>
      <c r="C330" s="205"/>
      <c r="D330" s="27">
        <v>60043</v>
      </c>
      <c r="E330" s="28">
        <f t="shared" si="45"/>
        <v>0</v>
      </c>
      <c r="F330" s="29">
        <v>0</v>
      </c>
      <c r="G330" s="30">
        <f t="shared" si="46"/>
        <v>0</v>
      </c>
      <c r="H330" s="31">
        <f t="shared" si="48"/>
        <v>55595.370370370365</v>
      </c>
      <c r="I330" s="31"/>
      <c r="J330" s="59">
        <f t="shared" si="47"/>
        <v>0</v>
      </c>
      <c r="K330" s="63"/>
    </row>
    <row r="331" spans="1:11" s="3" customFormat="1">
      <c r="A331" s="24">
        <v>4</v>
      </c>
      <c r="B331" s="25" t="s">
        <v>27</v>
      </c>
      <c r="C331" s="206"/>
      <c r="D331" s="27">
        <v>115781</v>
      </c>
      <c r="E331" s="28">
        <f t="shared" si="45"/>
        <v>0</v>
      </c>
      <c r="F331" s="29">
        <v>0</v>
      </c>
      <c r="G331" s="30">
        <f t="shared" si="46"/>
        <v>0</v>
      </c>
      <c r="H331" s="31">
        <f t="shared" si="48"/>
        <v>107204.62962962962</v>
      </c>
      <c r="I331" s="31"/>
      <c r="J331" s="59">
        <f t="shared" si="47"/>
        <v>0</v>
      </c>
      <c r="K331" s="63"/>
    </row>
    <row r="332" spans="1:11" s="3" customFormat="1">
      <c r="A332" s="24">
        <v>5</v>
      </c>
      <c r="B332" s="25" t="s">
        <v>28</v>
      </c>
      <c r="C332" s="204">
        <v>5</v>
      </c>
      <c r="D332" s="27">
        <v>119943</v>
      </c>
      <c r="E332" s="28">
        <f t="shared" si="45"/>
        <v>599715</v>
      </c>
      <c r="F332" s="124">
        <v>0.25</v>
      </c>
      <c r="G332" s="125">
        <f t="shared" si="46"/>
        <v>449786.25</v>
      </c>
      <c r="H332" s="31">
        <f>D332/1.08*0.75</f>
        <v>83293.75</v>
      </c>
      <c r="I332" s="31"/>
      <c r="J332" s="59">
        <f t="shared" si="47"/>
        <v>416468.75</v>
      </c>
      <c r="K332" s="63"/>
    </row>
    <row r="333" spans="1:11" s="3" customFormat="1">
      <c r="A333" s="24">
        <v>6</v>
      </c>
      <c r="B333" s="25" t="s">
        <v>29</v>
      </c>
      <c r="C333" s="167"/>
      <c r="D333" s="27">
        <v>94810</v>
      </c>
      <c r="E333" s="28">
        <f t="shared" si="45"/>
        <v>0</v>
      </c>
      <c r="F333" s="29">
        <v>0</v>
      </c>
      <c r="G333" s="30">
        <f t="shared" si="46"/>
        <v>0</v>
      </c>
      <c r="H333" s="31">
        <f t="shared" ref="H333:H344" si="49">D333/1.08</f>
        <v>87787.037037037036</v>
      </c>
      <c r="I333" s="31"/>
      <c r="J333" s="59">
        <f t="shared" si="47"/>
        <v>0</v>
      </c>
      <c r="K333" s="63"/>
    </row>
    <row r="334" spans="1:11" s="3" customFormat="1">
      <c r="A334" s="24">
        <v>7</v>
      </c>
      <c r="B334" s="25" t="s">
        <v>30</v>
      </c>
      <c r="C334" s="207"/>
      <c r="D334" s="27">
        <v>141396</v>
      </c>
      <c r="E334" s="28">
        <f t="shared" si="45"/>
        <v>0</v>
      </c>
      <c r="F334" s="29">
        <v>0</v>
      </c>
      <c r="G334" s="30">
        <f t="shared" si="46"/>
        <v>0</v>
      </c>
      <c r="H334" s="31">
        <f t="shared" si="49"/>
        <v>130922.22222222222</v>
      </c>
      <c r="I334" s="31"/>
      <c r="J334" s="59">
        <f t="shared" si="47"/>
        <v>0</v>
      </c>
      <c r="K334" s="63"/>
    </row>
    <row r="335" spans="1:11" s="3" customFormat="1">
      <c r="A335" s="24">
        <v>8</v>
      </c>
      <c r="B335" s="25" t="s">
        <v>31</v>
      </c>
      <c r="C335" s="167"/>
      <c r="D335" s="27">
        <v>232931</v>
      </c>
      <c r="E335" s="28">
        <f t="shared" si="45"/>
        <v>0</v>
      </c>
      <c r="F335" s="29">
        <v>0</v>
      </c>
      <c r="G335" s="30">
        <f t="shared" si="46"/>
        <v>0</v>
      </c>
      <c r="H335" s="31">
        <f t="shared" si="49"/>
        <v>215676.85185185182</v>
      </c>
      <c r="I335" s="31"/>
      <c r="J335" s="59">
        <f t="shared" si="47"/>
        <v>0</v>
      </c>
      <c r="K335" s="63"/>
    </row>
    <row r="336" spans="1:11" s="3" customFormat="1">
      <c r="A336" s="24">
        <v>9</v>
      </c>
      <c r="B336" s="36" t="s">
        <v>32</v>
      </c>
      <c r="C336" s="167"/>
      <c r="D336" s="27">
        <v>101534</v>
      </c>
      <c r="E336" s="28">
        <f t="shared" si="45"/>
        <v>0</v>
      </c>
      <c r="F336" s="29">
        <v>0</v>
      </c>
      <c r="G336" s="30">
        <f t="shared" si="46"/>
        <v>0</v>
      </c>
      <c r="H336" s="31">
        <f t="shared" si="49"/>
        <v>94012.962962962964</v>
      </c>
      <c r="I336" s="31"/>
      <c r="J336" s="59">
        <f t="shared" si="47"/>
        <v>0</v>
      </c>
      <c r="K336" s="63"/>
    </row>
    <row r="337" spans="1:11" s="3" customFormat="1">
      <c r="A337" s="24">
        <v>10</v>
      </c>
      <c r="B337" s="36" t="s">
        <v>33</v>
      </c>
      <c r="C337" s="208">
        <v>4</v>
      </c>
      <c r="D337" s="33">
        <v>110148</v>
      </c>
      <c r="E337" s="28">
        <f t="shared" si="45"/>
        <v>440592</v>
      </c>
      <c r="F337" s="29">
        <v>0</v>
      </c>
      <c r="G337" s="30">
        <f t="shared" si="46"/>
        <v>440592</v>
      </c>
      <c r="H337" s="31">
        <f t="shared" si="49"/>
        <v>101988.88888888888</v>
      </c>
      <c r="I337" s="31"/>
      <c r="J337" s="59">
        <f t="shared" si="47"/>
        <v>407955.5555555555</v>
      </c>
      <c r="K337" s="63"/>
    </row>
    <row r="338" spans="1:11" s="3" customFormat="1">
      <c r="A338" s="24">
        <v>11</v>
      </c>
      <c r="B338" s="121" t="s">
        <v>34</v>
      </c>
      <c r="C338" s="209"/>
      <c r="D338" s="27">
        <v>54198</v>
      </c>
      <c r="E338" s="123">
        <f t="shared" si="45"/>
        <v>0</v>
      </c>
      <c r="F338" s="29">
        <v>0</v>
      </c>
      <c r="G338" s="125">
        <f t="shared" si="46"/>
        <v>0</v>
      </c>
      <c r="H338" s="31">
        <f t="shared" si="49"/>
        <v>50183.333333333328</v>
      </c>
      <c r="I338" s="128"/>
      <c r="J338" s="59">
        <f t="shared" si="47"/>
        <v>0</v>
      </c>
      <c r="K338" s="63"/>
    </row>
    <row r="339" spans="1:11" s="3" customFormat="1">
      <c r="A339" s="24">
        <v>12</v>
      </c>
      <c r="B339" s="25" t="s">
        <v>35</v>
      </c>
      <c r="C339" s="208"/>
      <c r="D339" s="27">
        <v>49680</v>
      </c>
      <c r="E339" s="28">
        <f t="shared" si="45"/>
        <v>0</v>
      </c>
      <c r="F339" s="29">
        <v>0</v>
      </c>
      <c r="G339" s="30">
        <f t="shared" si="46"/>
        <v>0</v>
      </c>
      <c r="H339" s="31">
        <f t="shared" si="49"/>
        <v>46000</v>
      </c>
      <c r="I339" s="31"/>
      <c r="J339" s="59">
        <f t="shared" si="47"/>
        <v>0</v>
      </c>
      <c r="K339" s="63"/>
    </row>
    <row r="340" spans="1:11" s="3" customFormat="1">
      <c r="A340" s="24">
        <v>13</v>
      </c>
      <c r="B340" s="25" t="s">
        <v>36</v>
      </c>
      <c r="C340" s="208"/>
      <c r="D340" s="38">
        <v>64152</v>
      </c>
      <c r="E340" s="28">
        <f t="shared" si="45"/>
        <v>0</v>
      </c>
      <c r="F340" s="29">
        <v>0</v>
      </c>
      <c r="G340" s="30">
        <f t="shared" si="46"/>
        <v>0</v>
      </c>
      <c r="H340" s="31">
        <f t="shared" si="49"/>
        <v>59399.999999999993</v>
      </c>
      <c r="I340" s="31"/>
      <c r="J340" s="59">
        <f t="shared" si="47"/>
        <v>0</v>
      </c>
      <c r="K340" s="63"/>
    </row>
    <row r="341" spans="1:11" s="3" customFormat="1">
      <c r="A341" s="24">
        <v>14</v>
      </c>
      <c r="B341" s="121" t="s">
        <v>37</v>
      </c>
      <c r="C341" s="209"/>
      <c r="D341" s="38">
        <v>65934</v>
      </c>
      <c r="E341" s="123">
        <f t="shared" si="45"/>
        <v>0</v>
      </c>
      <c r="F341" s="124">
        <v>0</v>
      </c>
      <c r="G341" s="125">
        <f t="shared" si="46"/>
        <v>0</v>
      </c>
      <c r="H341" s="31">
        <f t="shared" si="49"/>
        <v>61049.999999999993</v>
      </c>
      <c r="I341" s="128"/>
      <c r="J341" s="59">
        <f t="shared" si="47"/>
        <v>0</v>
      </c>
      <c r="K341" s="63"/>
    </row>
    <row r="342" spans="1:11" s="3" customFormat="1">
      <c r="A342" s="24">
        <v>15</v>
      </c>
      <c r="B342" s="25" t="s">
        <v>38</v>
      </c>
      <c r="C342" s="208">
        <v>4</v>
      </c>
      <c r="D342" s="38">
        <v>76626</v>
      </c>
      <c r="E342" s="28">
        <f t="shared" si="45"/>
        <v>306504</v>
      </c>
      <c r="F342" s="29">
        <v>0</v>
      </c>
      <c r="G342" s="30">
        <f t="shared" si="46"/>
        <v>306504</v>
      </c>
      <c r="H342" s="31">
        <f t="shared" si="49"/>
        <v>70950</v>
      </c>
      <c r="I342" s="31"/>
      <c r="J342" s="59">
        <f t="shared" si="47"/>
        <v>283800</v>
      </c>
      <c r="K342" s="63"/>
    </row>
    <row r="343" spans="1:11" s="3" customFormat="1">
      <c r="A343" s="24">
        <v>16</v>
      </c>
      <c r="B343" s="25" t="s">
        <v>39</v>
      </c>
      <c r="C343" s="208"/>
      <c r="D343" s="38">
        <v>80190</v>
      </c>
      <c r="E343" s="28">
        <f t="shared" si="45"/>
        <v>0</v>
      </c>
      <c r="F343" s="29">
        <v>0</v>
      </c>
      <c r="G343" s="30">
        <f t="shared" si="46"/>
        <v>0</v>
      </c>
      <c r="H343" s="31">
        <f t="shared" si="49"/>
        <v>74250</v>
      </c>
      <c r="I343" s="31"/>
      <c r="J343" s="59">
        <f t="shared" si="47"/>
        <v>0</v>
      </c>
      <c r="K343" s="63"/>
    </row>
    <row r="344" spans="1:11" s="3" customFormat="1">
      <c r="A344" s="24">
        <v>17</v>
      </c>
      <c r="B344" s="25" t="s">
        <v>40</v>
      </c>
      <c r="C344" s="208"/>
      <c r="D344" s="38">
        <v>113832</v>
      </c>
      <c r="E344" s="28">
        <f t="shared" si="45"/>
        <v>0</v>
      </c>
      <c r="F344" s="29">
        <v>0</v>
      </c>
      <c r="G344" s="30">
        <f t="shared" si="46"/>
        <v>0</v>
      </c>
      <c r="H344" s="31">
        <f t="shared" si="49"/>
        <v>105400</v>
      </c>
      <c r="I344" s="31"/>
      <c r="J344" s="59">
        <f t="shared" si="47"/>
        <v>0</v>
      </c>
      <c r="K344" s="63"/>
    </row>
    <row r="345" spans="1:11" s="3" customFormat="1">
      <c r="A345" s="24">
        <v>18</v>
      </c>
      <c r="B345" s="121" t="s">
        <v>41</v>
      </c>
      <c r="C345" s="209"/>
      <c r="D345" s="39">
        <v>98010</v>
      </c>
      <c r="E345" s="123">
        <f t="shared" si="45"/>
        <v>0</v>
      </c>
      <c r="F345" s="124">
        <v>0.23</v>
      </c>
      <c r="G345" s="125">
        <f t="shared" si="46"/>
        <v>0</v>
      </c>
      <c r="H345" s="31">
        <f>D345/1.08*0.77</f>
        <v>69877.5</v>
      </c>
      <c r="I345" s="128"/>
      <c r="J345" s="59">
        <f t="shared" si="47"/>
        <v>0</v>
      </c>
      <c r="K345" s="63"/>
    </row>
    <row r="346" spans="1:11" s="4" customFormat="1" ht="21">
      <c r="A346" s="40"/>
      <c r="B346" s="41" t="s">
        <v>42</v>
      </c>
      <c r="C346" s="210">
        <f>SUM(C328:C345)</f>
        <v>17</v>
      </c>
      <c r="D346" s="39">
        <v>205306</v>
      </c>
      <c r="E346" s="43">
        <f>SUM(E328:E345)</f>
        <v>1664031</v>
      </c>
      <c r="F346" s="43"/>
      <c r="G346" s="44">
        <f>SUM(G328:G345)</f>
        <v>1514102.25</v>
      </c>
      <c r="H346" s="45"/>
      <c r="I346" s="45"/>
      <c r="J346" s="64">
        <f>SUM(J328:J345)</f>
        <v>1401946.5277777778</v>
      </c>
    </row>
    <row r="347" spans="1:11" s="5" customFormat="1" ht="31.5">
      <c r="A347" s="46"/>
      <c r="B347" s="47"/>
      <c r="C347" s="211"/>
      <c r="D347" s="39">
        <v>335661</v>
      </c>
      <c r="E347" s="49"/>
      <c r="F347" s="49"/>
      <c r="G347" s="50"/>
      <c r="J347" s="75">
        <f>J346*0.08</f>
        <v>112155.72222222222</v>
      </c>
    </row>
    <row r="348" spans="1:11" s="6" customFormat="1" ht="31.5">
      <c r="A348" s="283" t="s">
        <v>43</v>
      </c>
      <c r="B348" s="283"/>
      <c r="C348" s="284" t="s">
        <v>44</v>
      </c>
      <c r="D348" s="284"/>
      <c r="E348" s="54"/>
      <c r="F348" s="54"/>
      <c r="G348" s="55" t="s">
        <v>45</v>
      </c>
      <c r="J348" s="76">
        <f>SUM(J346:J347)</f>
        <v>1514102.25</v>
      </c>
    </row>
    <row r="350" spans="1:11" ht="15">
      <c r="B350" s="131" t="s">
        <v>165</v>
      </c>
      <c r="C350" s="131" t="s">
        <v>166</v>
      </c>
      <c r="D350" s="131"/>
      <c r="E350" s="131" t="s">
        <v>167</v>
      </c>
    </row>
    <row r="351" spans="1:11">
      <c r="B351" s="212" t="s">
        <v>168</v>
      </c>
      <c r="C351" s="213" t="s">
        <v>166</v>
      </c>
      <c r="D351" s="214"/>
      <c r="E351" s="214"/>
      <c r="F351" s="214"/>
      <c r="G351" s="212" t="s">
        <v>167</v>
      </c>
    </row>
    <row r="355" spans="1:11" s="1" customFormat="1" ht="15.75">
      <c r="A355" s="279" t="s">
        <v>1</v>
      </c>
      <c r="B355" s="279"/>
      <c r="C355" s="279"/>
      <c r="D355" s="279"/>
      <c r="E355" s="279"/>
      <c r="F355" s="279"/>
      <c r="G355" s="279"/>
      <c r="J355" s="71"/>
    </row>
    <row r="356" spans="1:11" s="1" customFormat="1" ht="15.75">
      <c r="A356" s="279" t="s">
        <v>2</v>
      </c>
      <c r="B356" s="279"/>
      <c r="C356" s="279"/>
      <c r="D356" s="279"/>
      <c r="E356" s="279"/>
      <c r="F356" s="279"/>
      <c r="G356" s="279"/>
      <c r="J356" s="71"/>
    </row>
    <row r="357" spans="1:11" s="1" customFormat="1" ht="15.75">
      <c r="A357" s="279" t="s">
        <v>4</v>
      </c>
      <c r="B357" s="279"/>
      <c r="C357" s="279"/>
      <c r="D357" s="279"/>
      <c r="E357" s="279"/>
      <c r="F357" s="279"/>
      <c r="G357" s="279"/>
      <c r="J357" s="71"/>
    </row>
    <row r="358" spans="1:11" s="1" customFormat="1" ht="15.75">
      <c r="A358" s="280" t="s">
        <v>6</v>
      </c>
      <c r="B358" s="280"/>
      <c r="C358" s="280"/>
      <c r="D358" s="280"/>
      <c r="E358" s="280"/>
      <c r="F358" s="280"/>
      <c r="G358" s="280"/>
      <c r="J358" s="71"/>
    </row>
    <row r="359" spans="1:11" s="2" customFormat="1" ht="27.75">
      <c r="A359" s="9"/>
      <c r="B359" s="9"/>
      <c r="C359" s="281" t="s">
        <v>175</v>
      </c>
      <c r="D359" s="281"/>
      <c r="E359" s="281"/>
      <c r="F359" s="281"/>
      <c r="G359" s="281"/>
      <c r="J359" s="72"/>
    </row>
    <row r="360" spans="1:11" s="1" customFormat="1">
      <c r="A360" s="11" t="s">
        <v>8</v>
      </c>
      <c r="B360" s="12"/>
      <c r="C360" s="202"/>
      <c r="D360" s="286"/>
      <c r="E360" s="286"/>
      <c r="F360" s="286"/>
      <c r="G360" s="286"/>
      <c r="H360" s="68"/>
      <c r="I360" s="68"/>
      <c r="J360" s="71"/>
    </row>
    <row r="361" spans="1:11" s="1" customFormat="1" ht="15.75">
      <c r="A361" s="11" t="s">
        <v>9</v>
      </c>
      <c r="B361" s="286" t="s">
        <v>226</v>
      </c>
      <c r="C361" s="286"/>
      <c r="D361" s="286"/>
      <c r="E361" s="286"/>
      <c r="F361" s="11"/>
      <c r="G361" s="16"/>
      <c r="H361" s="11"/>
      <c r="I361" s="11"/>
      <c r="J361" s="80"/>
      <c r="K361" s="74"/>
    </row>
    <row r="362" spans="1:11" s="1" customFormat="1" ht="15.75">
      <c r="A362" s="11" t="s">
        <v>11</v>
      </c>
      <c r="B362" s="289"/>
      <c r="C362" s="289"/>
      <c r="D362" s="289"/>
      <c r="E362" s="289"/>
      <c r="F362" s="18"/>
      <c r="G362" s="19" t="s">
        <v>13</v>
      </c>
      <c r="H362" s="69" t="s">
        <v>161</v>
      </c>
      <c r="I362" s="69"/>
      <c r="J362" s="73"/>
    </row>
    <row r="363" spans="1:11" s="1" customFormat="1">
      <c r="A363" s="190" t="s">
        <v>14</v>
      </c>
      <c r="B363" s="190"/>
      <c r="C363" s="203" t="s">
        <v>17</v>
      </c>
      <c r="D363" s="191" t="s">
        <v>18</v>
      </c>
      <c r="E363" s="192" t="s">
        <v>19</v>
      </c>
      <c r="F363" s="192" t="s">
        <v>20</v>
      </c>
      <c r="G363" s="190" t="s">
        <v>21</v>
      </c>
      <c r="J363" s="71"/>
    </row>
    <row r="364" spans="1:11" s="3" customFormat="1">
      <c r="A364" s="24">
        <v>1</v>
      </c>
      <c r="B364" s="25" t="s">
        <v>23</v>
      </c>
      <c r="C364" s="167">
        <v>5</v>
      </c>
      <c r="D364" s="27">
        <v>79305</v>
      </c>
      <c r="E364" s="28">
        <f t="shared" ref="E364:E381" si="50">D364*C364</f>
        <v>396525</v>
      </c>
      <c r="F364" s="29">
        <v>0</v>
      </c>
      <c r="G364" s="30">
        <f t="shared" ref="G364:G381" si="51">E364-E364*F364</f>
        <v>396525</v>
      </c>
      <c r="H364" s="31">
        <f>D364/1.08</f>
        <v>73430.555555555547</v>
      </c>
      <c r="I364" s="31"/>
      <c r="J364" s="59">
        <f t="shared" ref="J364:J381" si="52">H364*C364</f>
        <v>367152.77777777775</v>
      </c>
      <c r="K364" s="63"/>
    </row>
    <row r="365" spans="1:11" s="3" customFormat="1">
      <c r="A365" s="24">
        <v>2</v>
      </c>
      <c r="B365" s="25" t="s">
        <v>25</v>
      </c>
      <c r="C365" s="204"/>
      <c r="D365" s="33">
        <v>128591</v>
      </c>
      <c r="E365" s="28">
        <f t="shared" si="50"/>
        <v>0</v>
      </c>
      <c r="F365" s="29">
        <v>0</v>
      </c>
      <c r="G365" s="30">
        <f t="shared" si="51"/>
        <v>0</v>
      </c>
      <c r="H365" s="31">
        <f t="shared" ref="H365:H367" si="53">D365/1.08</f>
        <v>119065.74074074073</v>
      </c>
      <c r="I365" s="31"/>
      <c r="J365" s="59">
        <f t="shared" si="52"/>
        <v>0</v>
      </c>
      <c r="K365" s="63"/>
    </row>
    <row r="366" spans="1:11" s="3" customFormat="1">
      <c r="A366" s="24">
        <v>3</v>
      </c>
      <c r="B366" s="25" t="s">
        <v>26</v>
      </c>
      <c r="C366" s="205"/>
      <c r="D366" s="27">
        <v>60043</v>
      </c>
      <c r="E366" s="28">
        <f t="shared" si="50"/>
        <v>0</v>
      </c>
      <c r="F366" s="29">
        <v>0</v>
      </c>
      <c r="G366" s="30">
        <f t="shared" si="51"/>
        <v>0</v>
      </c>
      <c r="H366" s="31">
        <f t="shared" si="53"/>
        <v>55595.370370370365</v>
      </c>
      <c r="I366" s="31"/>
      <c r="J366" s="59">
        <f t="shared" si="52"/>
        <v>0</v>
      </c>
      <c r="K366" s="63"/>
    </row>
    <row r="367" spans="1:11" s="3" customFormat="1">
      <c r="A367" s="24">
        <v>4</v>
      </c>
      <c r="B367" s="25" t="s">
        <v>27</v>
      </c>
      <c r="C367" s="206"/>
      <c r="D367" s="27">
        <v>115781</v>
      </c>
      <c r="E367" s="28">
        <f t="shared" si="50"/>
        <v>0</v>
      </c>
      <c r="F367" s="29">
        <v>0</v>
      </c>
      <c r="G367" s="30">
        <f t="shared" si="51"/>
        <v>0</v>
      </c>
      <c r="H367" s="31">
        <f t="shared" si="53"/>
        <v>107204.62962962962</v>
      </c>
      <c r="I367" s="31"/>
      <c r="J367" s="59">
        <f t="shared" si="52"/>
        <v>0</v>
      </c>
      <c r="K367" s="63"/>
    </row>
    <row r="368" spans="1:11" s="3" customFormat="1">
      <c r="A368" s="24">
        <v>5</v>
      </c>
      <c r="B368" s="25" t="s">
        <v>28</v>
      </c>
      <c r="C368" s="204">
        <v>5</v>
      </c>
      <c r="D368" s="27">
        <v>119943</v>
      </c>
      <c r="E368" s="28">
        <f t="shared" si="50"/>
        <v>599715</v>
      </c>
      <c r="F368" s="124">
        <v>0.25</v>
      </c>
      <c r="G368" s="125">
        <f t="shared" si="51"/>
        <v>449786.25</v>
      </c>
      <c r="H368" s="31">
        <f>D368/1.08*0.75</f>
        <v>83293.75</v>
      </c>
      <c r="I368" s="31"/>
      <c r="J368" s="59">
        <f t="shared" si="52"/>
        <v>416468.75</v>
      </c>
      <c r="K368" s="63"/>
    </row>
    <row r="369" spans="1:11" s="3" customFormat="1">
      <c r="A369" s="24">
        <v>6</v>
      </c>
      <c r="B369" s="25" t="s">
        <v>29</v>
      </c>
      <c r="C369" s="167"/>
      <c r="D369" s="27">
        <v>94810</v>
      </c>
      <c r="E369" s="28">
        <f t="shared" si="50"/>
        <v>0</v>
      </c>
      <c r="F369" s="29">
        <v>0</v>
      </c>
      <c r="G369" s="30">
        <f t="shared" si="51"/>
        <v>0</v>
      </c>
      <c r="H369" s="31">
        <f t="shared" ref="H369:H380" si="54">D369/1.08</f>
        <v>87787.037037037036</v>
      </c>
      <c r="I369" s="31"/>
      <c r="J369" s="59">
        <f t="shared" si="52"/>
        <v>0</v>
      </c>
      <c r="K369" s="63"/>
    </row>
    <row r="370" spans="1:11" s="3" customFormat="1">
      <c r="A370" s="24">
        <v>7</v>
      </c>
      <c r="B370" s="25" t="s">
        <v>30</v>
      </c>
      <c r="C370" s="207"/>
      <c r="D370" s="27">
        <v>141396</v>
      </c>
      <c r="E370" s="28">
        <f t="shared" si="50"/>
        <v>0</v>
      </c>
      <c r="F370" s="29">
        <v>0</v>
      </c>
      <c r="G370" s="30">
        <f t="shared" si="51"/>
        <v>0</v>
      </c>
      <c r="H370" s="31">
        <f t="shared" si="54"/>
        <v>130922.22222222222</v>
      </c>
      <c r="I370" s="31"/>
      <c r="J370" s="59">
        <f t="shared" si="52"/>
        <v>0</v>
      </c>
      <c r="K370" s="63"/>
    </row>
    <row r="371" spans="1:11" s="3" customFormat="1">
      <c r="A371" s="24">
        <v>8</v>
      </c>
      <c r="B371" s="25" t="s">
        <v>31</v>
      </c>
      <c r="C371" s="167"/>
      <c r="D371" s="27">
        <v>232931</v>
      </c>
      <c r="E371" s="28">
        <f t="shared" si="50"/>
        <v>0</v>
      </c>
      <c r="F371" s="29">
        <v>0</v>
      </c>
      <c r="G371" s="30">
        <f t="shared" si="51"/>
        <v>0</v>
      </c>
      <c r="H371" s="31">
        <f t="shared" si="54"/>
        <v>215676.85185185182</v>
      </c>
      <c r="I371" s="31"/>
      <c r="J371" s="59">
        <f t="shared" si="52"/>
        <v>0</v>
      </c>
      <c r="K371" s="63"/>
    </row>
    <row r="372" spans="1:11" s="3" customFormat="1">
      <c r="A372" s="24">
        <v>9</v>
      </c>
      <c r="B372" s="36" t="s">
        <v>32</v>
      </c>
      <c r="C372" s="167"/>
      <c r="D372" s="27">
        <v>101534</v>
      </c>
      <c r="E372" s="28">
        <f t="shared" si="50"/>
        <v>0</v>
      </c>
      <c r="F372" s="29">
        <v>0</v>
      </c>
      <c r="G372" s="30">
        <f t="shared" si="51"/>
        <v>0</v>
      </c>
      <c r="H372" s="31">
        <f t="shared" si="54"/>
        <v>94012.962962962964</v>
      </c>
      <c r="I372" s="31"/>
      <c r="J372" s="59">
        <f t="shared" si="52"/>
        <v>0</v>
      </c>
      <c r="K372" s="63"/>
    </row>
    <row r="373" spans="1:11" s="3" customFormat="1">
      <c r="A373" s="24">
        <v>10</v>
      </c>
      <c r="B373" s="36" t="s">
        <v>33</v>
      </c>
      <c r="C373" s="208"/>
      <c r="D373" s="33">
        <v>110148</v>
      </c>
      <c r="E373" s="28">
        <f t="shared" si="50"/>
        <v>0</v>
      </c>
      <c r="F373" s="29">
        <v>0</v>
      </c>
      <c r="G373" s="30">
        <f t="shared" si="51"/>
        <v>0</v>
      </c>
      <c r="H373" s="31">
        <f t="shared" si="54"/>
        <v>101988.88888888888</v>
      </c>
      <c r="I373" s="31"/>
      <c r="J373" s="59">
        <f t="shared" si="52"/>
        <v>0</v>
      </c>
      <c r="K373" s="63"/>
    </row>
    <row r="374" spans="1:11" s="3" customFormat="1">
      <c r="A374" s="24">
        <v>11</v>
      </c>
      <c r="B374" s="121" t="s">
        <v>34</v>
      </c>
      <c r="C374" s="209"/>
      <c r="D374" s="27">
        <v>54198</v>
      </c>
      <c r="E374" s="123">
        <f t="shared" si="50"/>
        <v>0</v>
      </c>
      <c r="F374" s="29">
        <v>0</v>
      </c>
      <c r="G374" s="125">
        <f t="shared" si="51"/>
        <v>0</v>
      </c>
      <c r="H374" s="31">
        <f t="shared" si="54"/>
        <v>50183.333333333328</v>
      </c>
      <c r="I374" s="128"/>
      <c r="J374" s="59">
        <f t="shared" si="52"/>
        <v>0</v>
      </c>
      <c r="K374" s="63"/>
    </row>
    <row r="375" spans="1:11" s="3" customFormat="1">
      <c r="A375" s="24">
        <v>12</v>
      </c>
      <c r="B375" s="25" t="s">
        <v>35</v>
      </c>
      <c r="C375" s="208"/>
      <c r="D375" s="27">
        <v>49680</v>
      </c>
      <c r="E375" s="28">
        <f t="shared" si="50"/>
        <v>0</v>
      </c>
      <c r="F375" s="29">
        <v>0</v>
      </c>
      <c r="G375" s="30">
        <f t="shared" si="51"/>
        <v>0</v>
      </c>
      <c r="H375" s="31">
        <f t="shared" si="54"/>
        <v>46000</v>
      </c>
      <c r="I375" s="31"/>
      <c r="J375" s="59">
        <f t="shared" si="52"/>
        <v>0</v>
      </c>
      <c r="K375" s="63"/>
    </row>
    <row r="376" spans="1:11" s="3" customFormat="1">
      <c r="A376" s="24">
        <v>13</v>
      </c>
      <c r="B376" s="25" t="s">
        <v>36</v>
      </c>
      <c r="C376" s="208"/>
      <c r="D376" s="38">
        <v>64152</v>
      </c>
      <c r="E376" s="28">
        <f t="shared" si="50"/>
        <v>0</v>
      </c>
      <c r="F376" s="29">
        <v>0</v>
      </c>
      <c r="G376" s="30">
        <f t="shared" si="51"/>
        <v>0</v>
      </c>
      <c r="H376" s="31">
        <f t="shared" si="54"/>
        <v>59399.999999999993</v>
      </c>
      <c r="I376" s="31"/>
      <c r="J376" s="59">
        <f t="shared" si="52"/>
        <v>0</v>
      </c>
      <c r="K376" s="63"/>
    </row>
    <row r="377" spans="1:11" s="3" customFormat="1">
      <c r="A377" s="24">
        <v>14</v>
      </c>
      <c r="B377" s="121" t="s">
        <v>37</v>
      </c>
      <c r="C377" s="209"/>
      <c r="D377" s="38">
        <v>65934</v>
      </c>
      <c r="E377" s="123">
        <f t="shared" si="50"/>
        <v>0</v>
      </c>
      <c r="F377" s="124">
        <v>0</v>
      </c>
      <c r="G377" s="125">
        <f t="shared" si="51"/>
        <v>0</v>
      </c>
      <c r="H377" s="31">
        <f t="shared" si="54"/>
        <v>61049.999999999993</v>
      </c>
      <c r="I377" s="128"/>
      <c r="J377" s="59">
        <f t="shared" si="52"/>
        <v>0</v>
      </c>
      <c r="K377" s="63"/>
    </row>
    <row r="378" spans="1:11" s="3" customFormat="1">
      <c r="A378" s="24">
        <v>15</v>
      </c>
      <c r="B378" s="25" t="s">
        <v>38</v>
      </c>
      <c r="C378" s="208"/>
      <c r="D378" s="38">
        <v>76626</v>
      </c>
      <c r="E378" s="28">
        <f t="shared" si="50"/>
        <v>0</v>
      </c>
      <c r="F378" s="29">
        <v>0</v>
      </c>
      <c r="G378" s="30">
        <f t="shared" si="51"/>
        <v>0</v>
      </c>
      <c r="H378" s="31">
        <f t="shared" si="54"/>
        <v>70950</v>
      </c>
      <c r="I378" s="31"/>
      <c r="J378" s="59">
        <f t="shared" si="52"/>
        <v>0</v>
      </c>
      <c r="K378" s="63"/>
    </row>
    <row r="379" spans="1:11" s="3" customFormat="1">
      <c r="A379" s="24">
        <v>16</v>
      </c>
      <c r="B379" s="25" t="s">
        <v>39</v>
      </c>
      <c r="C379" s="208"/>
      <c r="D379" s="38">
        <v>80190</v>
      </c>
      <c r="E379" s="28">
        <f t="shared" si="50"/>
        <v>0</v>
      </c>
      <c r="F379" s="29">
        <v>0</v>
      </c>
      <c r="G379" s="30">
        <f t="shared" si="51"/>
        <v>0</v>
      </c>
      <c r="H379" s="31">
        <f t="shared" si="54"/>
        <v>74250</v>
      </c>
      <c r="I379" s="31"/>
      <c r="J379" s="59">
        <f t="shared" si="52"/>
        <v>0</v>
      </c>
      <c r="K379" s="63"/>
    </row>
    <row r="380" spans="1:11" s="3" customFormat="1">
      <c r="A380" s="24">
        <v>17</v>
      </c>
      <c r="B380" s="25" t="s">
        <v>40</v>
      </c>
      <c r="C380" s="208"/>
      <c r="D380" s="38">
        <v>113832</v>
      </c>
      <c r="E380" s="28">
        <f t="shared" si="50"/>
        <v>0</v>
      </c>
      <c r="F380" s="29">
        <v>0</v>
      </c>
      <c r="G380" s="30">
        <f t="shared" si="51"/>
        <v>0</v>
      </c>
      <c r="H380" s="31">
        <f t="shared" si="54"/>
        <v>105400</v>
      </c>
      <c r="I380" s="31"/>
      <c r="J380" s="59">
        <f t="shared" si="52"/>
        <v>0</v>
      </c>
      <c r="K380" s="63"/>
    </row>
    <row r="381" spans="1:11" s="3" customFormat="1">
      <c r="A381" s="24">
        <v>18</v>
      </c>
      <c r="B381" s="121" t="s">
        <v>41</v>
      </c>
      <c r="C381" s="209"/>
      <c r="D381" s="39">
        <v>98010</v>
      </c>
      <c r="E381" s="123">
        <f t="shared" si="50"/>
        <v>0</v>
      </c>
      <c r="F381" s="124">
        <v>0.23</v>
      </c>
      <c r="G381" s="125">
        <f t="shared" si="51"/>
        <v>0</v>
      </c>
      <c r="H381" s="31">
        <f>D381/1.08*0.77</f>
        <v>69877.5</v>
      </c>
      <c r="I381" s="128"/>
      <c r="J381" s="59">
        <f t="shared" si="52"/>
        <v>0</v>
      </c>
      <c r="K381" s="63"/>
    </row>
    <row r="382" spans="1:11" s="4" customFormat="1" ht="21">
      <c r="A382" s="40"/>
      <c r="B382" s="41" t="s">
        <v>42</v>
      </c>
      <c r="C382" s="210">
        <f>SUM(C364:C381)</f>
        <v>10</v>
      </c>
      <c r="D382" s="39">
        <v>205306</v>
      </c>
      <c r="E382" s="43">
        <f>SUM(E364:E381)</f>
        <v>996240</v>
      </c>
      <c r="F382" s="43"/>
      <c r="G382" s="44">
        <f>SUM(G364:G381)</f>
        <v>846311.25</v>
      </c>
      <c r="H382" s="45"/>
      <c r="I382" s="45"/>
      <c r="J382" s="64">
        <f>SUM(J364:J381)</f>
        <v>783621.52777777775</v>
      </c>
    </row>
    <row r="383" spans="1:11" s="5" customFormat="1" ht="31.5">
      <c r="A383" s="46"/>
      <c r="B383" s="47"/>
      <c r="C383" s="211"/>
      <c r="D383" s="39">
        <v>335661</v>
      </c>
      <c r="E383" s="49"/>
      <c r="F383" s="49"/>
      <c r="G383" s="50"/>
      <c r="J383" s="75">
        <f>J382*0.08</f>
        <v>62689.722222222219</v>
      </c>
    </row>
    <row r="384" spans="1:11" s="6" customFormat="1" ht="31.5">
      <c r="A384" s="283" t="s">
        <v>43</v>
      </c>
      <c r="B384" s="283"/>
      <c r="C384" s="284" t="s">
        <v>44</v>
      </c>
      <c r="D384" s="284"/>
      <c r="E384" s="54"/>
      <c r="F384" s="54"/>
      <c r="G384" s="55" t="s">
        <v>45</v>
      </c>
      <c r="J384" s="76">
        <f>SUM(J382:J383)</f>
        <v>846311.25</v>
      </c>
    </row>
    <row r="386" spans="1:11" ht="15">
      <c r="B386" s="131" t="s">
        <v>165</v>
      </c>
      <c r="C386" s="131" t="s">
        <v>166</v>
      </c>
      <c r="D386" s="131"/>
      <c r="E386" s="131" t="s">
        <v>167</v>
      </c>
    </row>
    <row r="387" spans="1:11">
      <c r="B387" s="212" t="s">
        <v>168</v>
      </c>
      <c r="C387" s="213" t="s">
        <v>166</v>
      </c>
      <c r="D387" s="214"/>
      <c r="E387" s="214"/>
      <c r="F387" s="214"/>
      <c r="G387" s="212" t="s">
        <v>167</v>
      </c>
    </row>
    <row r="390" spans="1:11" s="1" customFormat="1" ht="15.75">
      <c r="A390" s="279" t="s">
        <v>1</v>
      </c>
      <c r="B390" s="279"/>
      <c r="C390" s="279"/>
      <c r="D390" s="279"/>
      <c r="E390" s="279"/>
      <c r="F390" s="279"/>
      <c r="G390" s="279"/>
      <c r="J390" s="71"/>
    </row>
    <row r="391" spans="1:11" s="1" customFormat="1" ht="15.75">
      <c r="A391" s="279" t="s">
        <v>2</v>
      </c>
      <c r="B391" s="279"/>
      <c r="C391" s="279"/>
      <c r="D391" s="279"/>
      <c r="E391" s="279"/>
      <c r="F391" s="279"/>
      <c r="G391" s="279"/>
      <c r="J391" s="71"/>
    </row>
    <row r="392" spans="1:11" s="1" customFormat="1" ht="15.75">
      <c r="A392" s="279" t="s">
        <v>4</v>
      </c>
      <c r="B392" s="279"/>
      <c r="C392" s="279"/>
      <c r="D392" s="279"/>
      <c r="E392" s="279"/>
      <c r="F392" s="279"/>
      <c r="G392" s="279"/>
      <c r="J392" s="71"/>
    </row>
    <row r="393" spans="1:11" s="1" customFormat="1" ht="15.75">
      <c r="A393" s="280" t="s">
        <v>6</v>
      </c>
      <c r="B393" s="280"/>
      <c r="C393" s="280"/>
      <c r="D393" s="280"/>
      <c r="E393" s="280"/>
      <c r="F393" s="280"/>
      <c r="G393" s="280"/>
      <c r="J393" s="71"/>
    </row>
    <row r="394" spans="1:11" s="2" customFormat="1" ht="27.75">
      <c r="A394" s="9"/>
      <c r="B394" s="9"/>
      <c r="C394" s="281" t="s">
        <v>175</v>
      </c>
      <c r="D394" s="281"/>
      <c r="E394" s="281"/>
      <c r="F394" s="281"/>
      <c r="G394" s="281"/>
      <c r="J394" s="72"/>
    </row>
    <row r="395" spans="1:11" s="1" customFormat="1">
      <c r="A395" s="11" t="s">
        <v>8</v>
      </c>
      <c r="B395" s="12"/>
      <c r="C395" s="202"/>
      <c r="D395" s="286"/>
      <c r="E395" s="286"/>
      <c r="F395" s="286"/>
      <c r="G395" s="286"/>
      <c r="H395" s="68"/>
      <c r="I395" s="68"/>
      <c r="J395" s="71"/>
    </row>
    <row r="396" spans="1:11" s="1" customFormat="1" ht="15.75">
      <c r="A396" s="11" t="s">
        <v>9</v>
      </c>
      <c r="B396" s="286" t="s">
        <v>227</v>
      </c>
      <c r="C396" s="286"/>
      <c r="D396" s="286"/>
      <c r="E396" s="286"/>
      <c r="F396" s="11"/>
      <c r="G396" s="16"/>
      <c r="H396" s="11"/>
      <c r="I396" s="11"/>
      <c r="J396" s="80"/>
      <c r="K396" s="74"/>
    </row>
    <row r="397" spans="1:11" s="1" customFormat="1" ht="15.75">
      <c r="A397" s="11" t="s">
        <v>11</v>
      </c>
      <c r="B397" s="289"/>
      <c r="C397" s="289"/>
      <c r="D397" s="289"/>
      <c r="E397" s="289"/>
      <c r="F397" s="18"/>
      <c r="G397" s="19" t="s">
        <v>13</v>
      </c>
      <c r="H397" s="69" t="s">
        <v>161</v>
      </c>
      <c r="I397" s="69"/>
      <c r="J397" s="73"/>
    </row>
    <row r="398" spans="1:11" s="1" customFormat="1">
      <c r="A398" s="190" t="s">
        <v>14</v>
      </c>
      <c r="B398" s="190"/>
      <c r="C398" s="203" t="s">
        <v>17</v>
      </c>
      <c r="D398" s="191" t="s">
        <v>18</v>
      </c>
      <c r="E398" s="192" t="s">
        <v>19</v>
      </c>
      <c r="F398" s="192" t="s">
        <v>20</v>
      </c>
      <c r="G398" s="190" t="s">
        <v>21</v>
      </c>
      <c r="J398" s="71"/>
    </row>
    <row r="399" spans="1:11" s="3" customFormat="1">
      <c r="A399" s="24">
        <v>1</v>
      </c>
      <c r="B399" s="25" t="s">
        <v>23</v>
      </c>
      <c r="C399" s="167"/>
      <c r="D399" s="27">
        <v>79305</v>
      </c>
      <c r="E399" s="28">
        <f t="shared" ref="E399:E416" si="55">D399*C399</f>
        <v>0</v>
      </c>
      <c r="F399" s="29">
        <v>0</v>
      </c>
      <c r="G399" s="30">
        <f t="shared" ref="G399:G416" si="56">E399-E399*F399</f>
        <v>0</v>
      </c>
      <c r="H399" s="31">
        <f>D399/1.08</f>
        <v>73430.555555555547</v>
      </c>
      <c r="I399" s="31"/>
      <c r="J399" s="59">
        <f t="shared" ref="J399:J416" si="57">H399*C399</f>
        <v>0</v>
      </c>
      <c r="K399" s="63"/>
    </row>
    <row r="400" spans="1:11" s="3" customFormat="1">
      <c r="A400" s="24">
        <v>2</v>
      </c>
      <c r="B400" s="25" t="s">
        <v>25</v>
      </c>
      <c r="C400" s="204"/>
      <c r="D400" s="33">
        <v>128591</v>
      </c>
      <c r="E400" s="28">
        <f t="shared" si="55"/>
        <v>0</v>
      </c>
      <c r="F400" s="29">
        <v>0</v>
      </c>
      <c r="G400" s="30">
        <f t="shared" si="56"/>
        <v>0</v>
      </c>
      <c r="H400" s="31">
        <f t="shared" ref="H400:H402" si="58">D400/1.08</f>
        <v>119065.74074074073</v>
      </c>
      <c r="I400" s="31"/>
      <c r="J400" s="59">
        <f t="shared" si="57"/>
        <v>0</v>
      </c>
      <c r="K400" s="63"/>
    </row>
    <row r="401" spans="1:11" s="3" customFormat="1">
      <c r="A401" s="24">
        <v>3</v>
      </c>
      <c r="B401" s="25" t="s">
        <v>26</v>
      </c>
      <c r="C401" s="205"/>
      <c r="D401" s="27">
        <v>60043</v>
      </c>
      <c r="E401" s="28">
        <f t="shared" si="55"/>
        <v>0</v>
      </c>
      <c r="F401" s="29">
        <v>0</v>
      </c>
      <c r="G401" s="30">
        <f t="shared" si="56"/>
        <v>0</v>
      </c>
      <c r="H401" s="31">
        <f t="shared" si="58"/>
        <v>55595.370370370365</v>
      </c>
      <c r="I401" s="31"/>
      <c r="J401" s="59">
        <f t="shared" si="57"/>
        <v>0</v>
      </c>
      <c r="K401" s="63"/>
    </row>
    <row r="402" spans="1:11" s="3" customFormat="1">
      <c r="A402" s="24">
        <v>4</v>
      </c>
      <c r="B402" s="25" t="s">
        <v>27</v>
      </c>
      <c r="C402" s="206"/>
      <c r="D402" s="27">
        <v>115781</v>
      </c>
      <c r="E402" s="28">
        <f t="shared" si="55"/>
        <v>0</v>
      </c>
      <c r="F402" s="29">
        <v>0</v>
      </c>
      <c r="G402" s="30">
        <f t="shared" si="56"/>
        <v>0</v>
      </c>
      <c r="H402" s="31">
        <f t="shared" si="58"/>
        <v>107204.62962962962</v>
      </c>
      <c r="I402" s="31"/>
      <c r="J402" s="59">
        <f t="shared" si="57"/>
        <v>0</v>
      </c>
      <c r="K402" s="63"/>
    </row>
    <row r="403" spans="1:11" s="3" customFormat="1">
      <c r="A403" s="24">
        <v>5</v>
      </c>
      <c r="B403" s="25" t="s">
        <v>28</v>
      </c>
      <c r="C403" s="204">
        <v>10</v>
      </c>
      <c r="D403" s="27">
        <v>119943</v>
      </c>
      <c r="E403" s="28">
        <f t="shared" si="55"/>
        <v>1199430</v>
      </c>
      <c r="F403" s="124">
        <v>0.25</v>
      </c>
      <c r="G403" s="125">
        <f t="shared" si="56"/>
        <v>899572.5</v>
      </c>
      <c r="H403" s="31">
        <f>D403/1.08*0.75</f>
        <v>83293.75</v>
      </c>
      <c r="I403" s="31"/>
      <c r="J403" s="59">
        <f t="shared" si="57"/>
        <v>832937.5</v>
      </c>
      <c r="K403" s="63"/>
    </row>
    <row r="404" spans="1:11" s="3" customFormat="1">
      <c r="A404" s="24">
        <v>6</v>
      </c>
      <c r="B404" s="25" t="s">
        <v>29</v>
      </c>
      <c r="C404" s="167"/>
      <c r="D404" s="27">
        <v>94810</v>
      </c>
      <c r="E404" s="28">
        <f t="shared" si="55"/>
        <v>0</v>
      </c>
      <c r="F404" s="29">
        <v>0</v>
      </c>
      <c r="G404" s="30">
        <f t="shared" si="56"/>
        <v>0</v>
      </c>
      <c r="H404" s="31">
        <f t="shared" ref="H404:H415" si="59">D404/1.08</f>
        <v>87787.037037037036</v>
      </c>
      <c r="I404" s="31"/>
      <c r="J404" s="59">
        <f t="shared" si="57"/>
        <v>0</v>
      </c>
      <c r="K404" s="63"/>
    </row>
    <row r="405" spans="1:11" s="3" customFormat="1">
      <c r="A405" s="24">
        <v>7</v>
      </c>
      <c r="B405" s="25" t="s">
        <v>30</v>
      </c>
      <c r="C405" s="207"/>
      <c r="D405" s="27">
        <v>141396</v>
      </c>
      <c r="E405" s="28">
        <f t="shared" si="55"/>
        <v>0</v>
      </c>
      <c r="F405" s="29">
        <v>0</v>
      </c>
      <c r="G405" s="30">
        <f t="shared" si="56"/>
        <v>0</v>
      </c>
      <c r="H405" s="31">
        <f t="shared" si="59"/>
        <v>130922.22222222222</v>
      </c>
      <c r="I405" s="31"/>
      <c r="J405" s="59">
        <f t="shared" si="57"/>
        <v>0</v>
      </c>
      <c r="K405" s="63"/>
    </row>
    <row r="406" spans="1:11" s="3" customFormat="1">
      <c r="A406" s="24">
        <v>8</v>
      </c>
      <c r="B406" s="25" t="s">
        <v>31</v>
      </c>
      <c r="C406" s="167"/>
      <c r="D406" s="27">
        <v>232931</v>
      </c>
      <c r="E406" s="28">
        <f t="shared" si="55"/>
        <v>0</v>
      </c>
      <c r="F406" s="29">
        <v>0</v>
      </c>
      <c r="G406" s="30">
        <f t="shared" si="56"/>
        <v>0</v>
      </c>
      <c r="H406" s="31">
        <f t="shared" si="59"/>
        <v>215676.85185185182</v>
      </c>
      <c r="I406" s="31"/>
      <c r="J406" s="59">
        <f t="shared" si="57"/>
        <v>0</v>
      </c>
      <c r="K406" s="63"/>
    </row>
    <row r="407" spans="1:11" s="3" customFormat="1">
      <c r="A407" s="24">
        <v>9</v>
      </c>
      <c r="B407" s="36" t="s">
        <v>32</v>
      </c>
      <c r="C407" s="167"/>
      <c r="D407" s="27">
        <v>101534</v>
      </c>
      <c r="E407" s="28">
        <f t="shared" si="55"/>
        <v>0</v>
      </c>
      <c r="F407" s="29">
        <v>0</v>
      </c>
      <c r="G407" s="30">
        <f t="shared" si="56"/>
        <v>0</v>
      </c>
      <c r="H407" s="31">
        <f t="shared" si="59"/>
        <v>94012.962962962964</v>
      </c>
      <c r="I407" s="31"/>
      <c r="J407" s="59">
        <f t="shared" si="57"/>
        <v>0</v>
      </c>
      <c r="K407" s="63"/>
    </row>
    <row r="408" spans="1:11" s="3" customFormat="1">
      <c r="A408" s="24">
        <v>10</v>
      </c>
      <c r="B408" s="36" t="s">
        <v>33</v>
      </c>
      <c r="C408" s="208"/>
      <c r="D408" s="33">
        <v>110148</v>
      </c>
      <c r="E408" s="28">
        <f t="shared" si="55"/>
        <v>0</v>
      </c>
      <c r="F408" s="29">
        <v>0</v>
      </c>
      <c r="G408" s="30">
        <f t="shared" si="56"/>
        <v>0</v>
      </c>
      <c r="H408" s="31">
        <f t="shared" si="59"/>
        <v>101988.88888888888</v>
      </c>
      <c r="I408" s="31"/>
      <c r="J408" s="59">
        <f t="shared" si="57"/>
        <v>0</v>
      </c>
      <c r="K408" s="63"/>
    </row>
    <row r="409" spans="1:11" s="3" customFormat="1">
      <c r="A409" s="24">
        <v>11</v>
      </c>
      <c r="B409" s="121" t="s">
        <v>34</v>
      </c>
      <c r="C409" s="209"/>
      <c r="D409" s="27">
        <v>54198</v>
      </c>
      <c r="E409" s="123">
        <f t="shared" si="55"/>
        <v>0</v>
      </c>
      <c r="F409" s="29">
        <v>0</v>
      </c>
      <c r="G409" s="125">
        <f t="shared" si="56"/>
        <v>0</v>
      </c>
      <c r="H409" s="31">
        <f t="shared" si="59"/>
        <v>50183.333333333328</v>
      </c>
      <c r="I409" s="128"/>
      <c r="J409" s="59">
        <f t="shared" si="57"/>
        <v>0</v>
      </c>
      <c r="K409" s="63"/>
    </row>
    <row r="410" spans="1:11" s="3" customFormat="1">
      <c r="A410" s="24">
        <v>12</v>
      </c>
      <c r="B410" s="25" t="s">
        <v>35</v>
      </c>
      <c r="C410" s="208"/>
      <c r="D410" s="27">
        <v>49680</v>
      </c>
      <c r="E410" s="28">
        <f t="shared" si="55"/>
        <v>0</v>
      </c>
      <c r="F410" s="29">
        <v>0</v>
      </c>
      <c r="G410" s="30">
        <f t="shared" si="56"/>
        <v>0</v>
      </c>
      <c r="H410" s="31">
        <f t="shared" si="59"/>
        <v>46000</v>
      </c>
      <c r="I410" s="31"/>
      <c r="J410" s="59">
        <f t="shared" si="57"/>
        <v>0</v>
      </c>
      <c r="K410" s="63"/>
    </row>
    <row r="411" spans="1:11" s="3" customFormat="1">
      <c r="A411" s="24">
        <v>13</v>
      </c>
      <c r="B411" s="25" t="s">
        <v>36</v>
      </c>
      <c r="C411" s="208"/>
      <c r="D411" s="38">
        <v>64152</v>
      </c>
      <c r="E411" s="28">
        <f t="shared" si="55"/>
        <v>0</v>
      </c>
      <c r="F411" s="29">
        <v>0</v>
      </c>
      <c r="G411" s="30">
        <f t="shared" si="56"/>
        <v>0</v>
      </c>
      <c r="H411" s="31">
        <f t="shared" si="59"/>
        <v>59399.999999999993</v>
      </c>
      <c r="I411" s="31"/>
      <c r="J411" s="59">
        <f t="shared" si="57"/>
        <v>0</v>
      </c>
      <c r="K411" s="63"/>
    </row>
    <row r="412" spans="1:11" s="3" customFormat="1">
      <c r="A412" s="24">
        <v>14</v>
      </c>
      <c r="B412" s="121" t="s">
        <v>37</v>
      </c>
      <c r="C412" s="209"/>
      <c r="D412" s="38">
        <v>65934</v>
      </c>
      <c r="E412" s="123">
        <f t="shared" si="55"/>
        <v>0</v>
      </c>
      <c r="F412" s="124">
        <v>0</v>
      </c>
      <c r="G412" s="125">
        <f t="shared" si="56"/>
        <v>0</v>
      </c>
      <c r="H412" s="31">
        <f t="shared" si="59"/>
        <v>61049.999999999993</v>
      </c>
      <c r="I412" s="128"/>
      <c r="J412" s="59">
        <f t="shared" si="57"/>
        <v>0</v>
      </c>
      <c r="K412" s="63"/>
    </row>
    <row r="413" spans="1:11" s="3" customFormat="1">
      <c r="A413" s="24">
        <v>15</v>
      </c>
      <c r="B413" s="25" t="s">
        <v>38</v>
      </c>
      <c r="C413" s="208"/>
      <c r="D413" s="38">
        <v>76626</v>
      </c>
      <c r="E413" s="28">
        <f t="shared" si="55"/>
        <v>0</v>
      </c>
      <c r="F413" s="29">
        <v>0</v>
      </c>
      <c r="G413" s="30">
        <f t="shared" si="56"/>
        <v>0</v>
      </c>
      <c r="H413" s="31">
        <f t="shared" si="59"/>
        <v>70950</v>
      </c>
      <c r="I413" s="31"/>
      <c r="J413" s="59">
        <f t="shared" si="57"/>
        <v>0</v>
      </c>
      <c r="K413" s="63"/>
    </row>
    <row r="414" spans="1:11" s="3" customFormat="1">
      <c r="A414" s="24">
        <v>16</v>
      </c>
      <c r="B414" s="25" t="s">
        <v>39</v>
      </c>
      <c r="C414" s="208"/>
      <c r="D414" s="38">
        <v>80190</v>
      </c>
      <c r="E414" s="28">
        <f t="shared" si="55"/>
        <v>0</v>
      </c>
      <c r="F414" s="29">
        <v>0</v>
      </c>
      <c r="G414" s="30">
        <f t="shared" si="56"/>
        <v>0</v>
      </c>
      <c r="H414" s="31">
        <f t="shared" si="59"/>
        <v>74250</v>
      </c>
      <c r="I414" s="31"/>
      <c r="J414" s="59">
        <f t="shared" si="57"/>
        <v>0</v>
      </c>
      <c r="K414" s="63"/>
    </row>
    <row r="415" spans="1:11" s="3" customFormat="1">
      <c r="A415" s="24">
        <v>17</v>
      </c>
      <c r="B415" s="25" t="s">
        <v>40</v>
      </c>
      <c r="C415" s="208"/>
      <c r="D415" s="38">
        <v>113832</v>
      </c>
      <c r="E415" s="28">
        <f t="shared" si="55"/>
        <v>0</v>
      </c>
      <c r="F415" s="29">
        <v>0</v>
      </c>
      <c r="G415" s="30">
        <f t="shared" si="56"/>
        <v>0</v>
      </c>
      <c r="H415" s="31">
        <f t="shared" si="59"/>
        <v>105400</v>
      </c>
      <c r="I415" s="31"/>
      <c r="J415" s="59">
        <f t="shared" si="57"/>
        <v>0</v>
      </c>
      <c r="K415" s="63"/>
    </row>
    <row r="416" spans="1:11" s="3" customFormat="1">
      <c r="A416" s="24">
        <v>18</v>
      </c>
      <c r="B416" s="121" t="s">
        <v>41</v>
      </c>
      <c r="C416" s="209"/>
      <c r="D416" s="39">
        <v>98010</v>
      </c>
      <c r="E416" s="123">
        <f t="shared" si="55"/>
        <v>0</v>
      </c>
      <c r="F416" s="124">
        <v>0.23</v>
      </c>
      <c r="G416" s="125">
        <f t="shared" si="56"/>
        <v>0</v>
      </c>
      <c r="H416" s="31">
        <f>D416/1.08*0.77</f>
        <v>69877.5</v>
      </c>
      <c r="I416" s="128"/>
      <c r="J416" s="59">
        <f t="shared" si="57"/>
        <v>0</v>
      </c>
      <c r="K416" s="63"/>
    </row>
    <row r="417" spans="1:11" s="4" customFormat="1" ht="21">
      <c r="A417" s="40"/>
      <c r="B417" s="41" t="s">
        <v>42</v>
      </c>
      <c r="C417" s="210">
        <f>SUM(C399:C416)</f>
        <v>10</v>
      </c>
      <c r="D417" s="39">
        <v>205306</v>
      </c>
      <c r="E417" s="43">
        <f>SUM(E399:E416)</f>
        <v>1199430</v>
      </c>
      <c r="F417" s="43"/>
      <c r="G417" s="44">
        <f>SUM(G399:G416)</f>
        <v>899572.5</v>
      </c>
      <c r="H417" s="45"/>
      <c r="I417" s="45"/>
      <c r="J417" s="64">
        <f>SUM(J399:J416)</f>
        <v>832937.5</v>
      </c>
    </row>
    <row r="418" spans="1:11" s="5" customFormat="1" ht="31.5">
      <c r="A418" s="46"/>
      <c r="B418" s="47"/>
      <c r="C418" s="211"/>
      <c r="D418" s="39">
        <v>335661</v>
      </c>
      <c r="E418" s="49"/>
      <c r="F418" s="49"/>
      <c r="G418" s="50"/>
      <c r="J418" s="75">
        <f>J417*0.08</f>
        <v>66635</v>
      </c>
    </row>
    <row r="419" spans="1:11" s="6" customFormat="1" ht="31.5">
      <c r="A419" s="283" t="s">
        <v>43</v>
      </c>
      <c r="B419" s="283"/>
      <c r="C419" s="284" t="s">
        <v>44</v>
      </c>
      <c r="D419" s="284"/>
      <c r="E419" s="54"/>
      <c r="F419" s="54"/>
      <c r="G419" s="55" t="s">
        <v>45</v>
      </c>
      <c r="J419" s="76">
        <f>SUM(J417:J418)</f>
        <v>899572.5</v>
      </c>
    </row>
    <row r="421" spans="1:11" ht="15">
      <c r="B421" s="131" t="s">
        <v>165</v>
      </c>
      <c r="C421" s="131" t="s">
        <v>166</v>
      </c>
      <c r="D421" s="131"/>
      <c r="E421" s="131" t="s">
        <v>167</v>
      </c>
    </row>
    <row r="422" spans="1:11">
      <c r="B422" s="212" t="s">
        <v>168</v>
      </c>
      <c r="C422" s="213" t="s">
        <v>166</v>
      </c>
      <c r="D422" s="214"/>
      <c r="E422" s="214"/>
      <c r="F422" s="214"/>
      <c r="G422" s="212" t="s">
        <v>167</v>
      </c>
    </row>
    <row r="425" spans="1:11" s="1" customFormat="1" ht="15.75">
      <c r="A425" s="279" t="s">
        <v>1</v>
      </c>
      <c r="B425" s="279"/>
      <c r="C425" s="279"/>
      <c r="D425" s="279"/>
      <c r="E425" s="279"/>
      <c r="F425" s="279"/>
      <c r="G425" s="279"/>
      <c r="J425" s="71"/>
    </row>
    <row r="426" spans="1:11" s="1" customFormat="1" ht="15.75">
      <c r="A426" s="279" t="s">
        <v>2</v>
      </c>
      <c r="B426" s="279"/>
      <c r="C426" s="279"/>
      <c r="D426" s="279"/>
      <c r="E426" s="279"/>
      <c r="F426" s="279"/>
      <c r="G426" s="279"/>
      <c r="J426" s="71"/>
    </row>
    <row r="427" spans="1:11" s="1" customFormat="1" ht="15.75">
      <c r="A427" s="279" t="s">
        <v>4</v>
      </c>
      <c r="B427" s="279"/>
      <c r="C427" s="279"/>
      <c r="D427" s="279"/>
      <c r="E427" s="279"/>
      <c r="F427" s="279"/>
      <c r="G427" s="279"/>
      <c r="J427" s="71"/>
    </row>
    <row r="428" spans="1:11" s="1" customFormat="1" ht="15.75">
      <c r="A428" s="280" t="s">
        <v>6</v>
      </c>
      <c r="B428" s="280"/>
      <c r="C428" s="280"/>
      <c r="D428" s="280"/>
      <c r="E428" s="280"/>
      <c r="F428" s="280"/>
      <c r="G428" s="280"/>
      <c r="J428" s="71"/>
    </row>
    <row r="429" spans="1:11" s="2" customFormat="1" ht="27.75">
      <c r="A429" s="9"/>
      <c r="B429" s="9"/>
      <c r="C429" s="281" t="s">
        <v>175</v>
      </c>
      <c r="D429" s="281"/>
      <c r="E429" s="281"/>
      <c r="F429" s="281"/>
      <c r="G429" s="281"/>
      <c r="J429" s="72"/>
    </row>
    <row r="430" spans="1:11" s="1" customFormat="1">
      <c r="A430" s="11" t="s">
        <v>8</v>
      </c>
      <c r="B430" s="12"/>
      <c r="C430" s="202"/>
      <c r="D430" s="286"/>
      <c r="E430" s="286"/>
      <c r="F430" s="286"/>
      <c r="G430" s="286"/>
      <c r="H430" s="68"/>
      <c r="I430" s="68"/>
      <c r="J430" s="71"/>
    </row>
    <row r="431" spans="1:11" s="1" customFormat="1" ht="15.75">
      <c r="A431" s="11" t="s">
        <v>9</v>
      </c>
      <c r="B431" s="286" t="s">
        <v>228</v>
      </c>
      <c r="C431" s="286"/>
      <c r="D431" s="286"/>
      <c r="E431" s="286"/>
      <c r="F431" s="11"/>
      <c r="G431" s="16"/>
      <c r="H431" s="11"/>
      <c r="I431" s="11"/>
      <c r="J431" s="80"/>
      <c r="K431" s="74"/>
    </row>
    <row r="432" spans="1:11" s="1" customFormat="1" ht="15.75">
      <c r="A432" s="11" t="s">
        <v>11</v>
      </c>
      <c r="B432" s="289"/>
      <c r="C432" s="289"/>
      <c r="D432" s="289"/>
      <c r="E432" s="289"/>
      <c r="F432" s="18"/>
      <c r="G432" s="19" t="s">
        <v>13</v>
      </c>
      <c r="H432" s="69" t="s">
        <v>161</v>
      </c>
      <c r="I432" s="69"/>
      <c r="J432" s="73"/>
    </row>
    <row r="433" spans="1:11" s="1" customFormat="1">
      <c r="A433" s="190" t="s">
        <v>14</v>
      </c>
      <c r="B433" s="190"/>
      <c r="C433" s="203" t="s">
        <v>17</v>
      </c>
      <c r="D433" s="191" t="s">
        <v>18</v>
      </c>
      <c r="E433" s="192" t="s">
        <v>19</v>
      </c>
      <c r="F433" s="192" t="s">
        <v>20</v>
      </c>
      <c r="G433" s="190" t="s">
        <v>21</v>
      </c>
      <c r="J433" s="71"/>
    </row>
    <row r="434" spans="1:11" s="3" customFormat="1">
      <c r="A434" s="24">
        <v>1</v>
      </c>
      <c r="B434" s="25" t="s">
        <v>23</v>
      </c>
      <c r="C434" s="167">
        <v>10</v>
      </c>
      <c r="D434" s="27">
        <v>79305</v>
      </c>
      <c r="E434" s="28">
        <f t="shared" ref="E434:E451" si="60">D434*C434</f>
        <v>793050</v>
      </c>
      <c r="F434" s="29">
        <v>0</v>
      </c>
      <c r="G434" s="30">
        <f t="shared" ref="G434:G451" si="61">E434-E434*F434</f>
        <v>793050</v>
      </c>
      <c r="H434" s="31">
        <f>D434/1.08</f>
        <v>73430.555555555547</v>
      </c>
      <c r="I434" s="31"/>
      <c r="J434" s="59">
        <f t="shared" ref="J434:J451" si="62">H434*C434</f>
        <v>734305.5555555555</v>
      </c>
      <c r="K434" s="63"/>
    </row>
    <row r="435" spans="1:11" s="3" customFormat="1">
      <c r="A435" s="24">
        <v>2</v>
      </c>
      <c r="B435" s="25" t="s">
        <v>25</v>
      </c>
      <c r="C435" s="204"/>
      <c r="D435" s="33">
        <v>128591</v>
      </c>
      <c r="E435" s="28">
        <f t="shared" si="60"/>
        <v>0</v>
      </c>
      <c r="F435" s="29">
        <v>0</v>
      </c>
      <c r="G435" s="30">
        <f t="shared" si="61"/>
        <v>0</v>
      </c>
      <c r="H435" s="31">
        <f t="shared" ref="H435:H437" si="63">D435/1.08</f>
        <v>119065.74074074073</v>
      </c>
      <c r="I435" s="31"/>
      <c r="J435" s="59">
        <f t="shared" si="62"/>
        <v>0</v>
      </c>
      <c r="K435" s="63"/>
    </row>
    <row r="436" spans="1:11" s="3" customFormat="1">
      <c r="A436" s="24">
        <v>3</v>
      </c>
      <c r="B436" s="25" t="s">
        <v>26</v>
      </c>
      <c r="C436" s="205"/>
      <c r="D436" s="27">
        <v>60043</v>
      </c>
      <c r="E436" s="28">
        <f t="shared" si="60"/>
        <v>0</v>
      </c>
      <c r="F436" s="29">
        <v>0</v>
      </c>
      <c r="G436" s="30">
        <f t="shared" si="61"/>
        <v>0</v>
      </c>
      <c r="H436" s="31">
        <f t="shared" si="63"/>
        <v>55595.370370370365</v>
      </c>
      <c r="I436" s="31"/>
      <c r="J436" s="59">
        <f t="shared" si="62"/>
        <v>0</v>
      </c>
      <c r="K436" s="63"/>
    </row>
    <row r="437" spans="1:11" s="3" customFormat="1">
      <c r="A437" s="24">
        <v>4</v>
      </c>
      <c r="B437" s="25" t="s">
        <v>27</v>
      </c>
      <c r="C437" s="206"/>
      <c r="D437" s="27">
        <v>115781</v>
      </c>
      <c r="E437" s="28">
        <f t="shared" si="60"/>
        <v>0</v>
      </c>
      <c r="F437" s="29">
        <v>0</v>
      </c>
      <c r="G437" s="30">
        <f t="shared" si="61"/>
        <v>0</v>
      </c>
      <c r="H437" s="31">
        <f t="shared" si="63"/>
        <v>107204.62962962962</v>
      </c>
      <c r="I437" s="31"/>
      <c r="J437" s="59">
        <f t="shared" si="62"/>
        <v>0</v>
      </c>
      <c r="K437" s="63"/>
    </row>
    <row r="438" spans="1:11" s="3" customFormat="1">
      <c r="A438" s="24">
        <v>5</v>
      </c>
      <c r="B438" s="25" t="s">
        <v>28</v>
      </c>
      <c r="C438" s="204"/>
      <c r="D438" s="27">
        <v>119943</v>
      </c>
      <c r="E438" s="28">
        <f t="shared" si="60"/>
        <v>0</v>
      </c>
      <c r="F438" s="124">
        <v>0.25</v>
      </c>
      <c r="G438" s="125">
        <f t="shared" si="61"/>
        <v>0</v>
      </c>
      <c r="H438" s="31">
        <f>D438/1.08*0.75</f>
        <v>83293.75</v>
      </c>
      <c r="I438" s="31"/>
      <c r="J438" s="59">
        <f t="shared" si="62"/>
        <v>0</v>
      </c>
      <c r="K438" s="63"/>
    </row>
    <row r="439" spans="1:11" s="3" customFormat="1">
      <c r="A439" s="24">
        <v>6</v>
      </c>
      <c r="B439" s="25" t="s">
        <v>29</v>
      </c>
      <c r="C439" s="167"/>
      <c r="D439" s="27">
        <v>94810</v>
      </c>
      <c r="E439" s="28">
        <f t="shared" si="60"/>
        <v>0</v>
      </c>
      <c r="F439" s="29">
        <v>0</v>
      </c>
      <c r="G439" s="30">
        <f t="shared" si="61"/>
        <v>0</v>
      </c>
      <c r="H439" s="31">
        <f t="shared" ref="H439:H450" si="64">D439/1.08</f>
        <v>87787.037037037036</v>
      </c>
      <c r="I439" s="31"/>
      <c r="J439" s="59">
        <f t="shared" si="62"/>
        <v>0</v>
      </c>
      <c r="K439" s="63"/>
    </row>
    <row r="440" spans="1:11" s="3" customFormat="1">
      <c r="A440" s="24">
        <v>7</v>
      </c>
      <c r="B440" s="25" t="s">
        <v>30</v>
      </c>
      <c r="C440" s="207"/>
      <c r="D440" s="27">
        <v>141396</v>
      </c>
      <c r="E440" s="28">
        <f t="shared" si="60"/>
        <v>0</v>
      </c>
      <c r="F440" s="29">
        <v>0</v>
      </c>
      <c r="G440" s="30">
        <f t="shared" si="61"/>
        <v>0</v>
      </c>
      <c r="H440" s="31">
        <f t="shared" si="64"/>
        <v>130922.22222222222</v>
      </c>
      <c r="I440" s="31"/>
      <c r="J440" s="59">
        <f t="shared" si="62"/>
        <v>0</v>
      </c>
      <c r="K440" s="63"/>
    </row>
    <row r="441" spans="1:11" s="3" customFormat="1">
      <c r="A441" s="24">
        <v>8</v>
      </c>
      <c r="B441" s="25" t="s">
        <v>31</v>
      </c>
      <c r="C441" s="167"/>
      <c r="D441" s="27">
        <v>232931</v>
      </c>
      <c r="E441" s="28">
        <f t="shared" si="60"/>
        <v>0</v>
      </c>
      <c r="F441" s="29">
        <v>0</v>
      </c>
      <c r="G441" s="30">
        <f t="shared" si="61"/>
        <v>0</v>
      </c>
      <c r="H441" s="31">
        <f t="shared" si="64"/>
        <v>215676.85185185182</v>
      </c>
      <c r="I441" s="31"/>
      <c r="J441" s="59">
        <f t="shared" si="62"/>
        <v>0</v>
      </c>
      <c r="K441" s="63"/>
    </row>
    <row r="442" spans="1:11" s="3" customFormat="1">
      <c r="A442" s="24">
        <v>9</v>
      </c>
      <c r="B442" s="36" t="s">
        <v>32</v>
      </c>
      <c r="C442" s="167"/>
      <c r="D442" s="27">
        <v>101534</v>
      </c>
      <c r="E442" s="28">
        <f t="shared" si="60"/>
        <v>0</v>
      </c>
      <c r="F442" s="29">
        <v>0</v>
      </c>
      <c r="G442" s="30">
        <f t="shared" si="61"/>
        <v>0</v>
      </c>
      <c r="H442" s="31">
        <f t="shared" si="64"/>
        <v>94012.962962962964</v>
      </c>
      <c r="I442" s="31"/>
      <c r="J442" s="59">
        <f t="shared" si="62"/>
        <v>0</v>
      </c>
      <c r="K442" s="63"/>
    </row>
    <row r="443" spans="1:11" s="3" customFormat="1">
      <c r="A443" s="24">
        <v>10</v>
      </c>
      <c r="B443" s="36" t="s">
        <v>33</v>
      </c>
      <c r="C443" s="208"/>
      <c r="D443" s="33">
        <v>110148</v>
      </c>
      <c r="E443" s="28">
        <f t="shared" si="60"/>
        <v>0</v>
      </c>
      <c r="F443" s="29">
        <v>0</v>
      </c>
      <c r="G443" s="30">
        <f t="shared" si="61"/>
        <v>0</v>
      </c>
      <c r="H443" s="31">
        <f t="shared" si="64"/>
        <v>101988.88888888888</v>
      </c>
      <c r="I443" s="31"/>
      <c r="J443" s="59">
        <f t="shared" si="62"/>
        <v>0</v>
      </c>
      <c r="K443" s="63"/>
    </row>
    <row r="444" spans="1:11" s="3" customFormat="1">
      <c r="A444" s="24">
        <v>11</v>
      </c>
      <c r="B444" s="121" t="s">
        <v>34</v>
      </c>
      <c r="C444" s="209"/>
      <c r="D444" s="27">
        <v>54198</v>
      </c>
      <c r="E444" s="123">
        <f t="shared" si="60"/>
        <v>0</v>
      </c>
      <c r="F444" s="29">
        <v>0</v>
      </c>
      <c r="G444" s="125">
        <f t="shared" si="61"/>
        <v>0</v>
      </c>
      <c r="H444" s="31">
        <f t="shared" si="64"/>
        <v>50183.333333333328</v>
      </c>
      <c r="I444" s="128"/>
      <c r="J444" s="59">
        <f t="shared" si="62"/>
        <v>0</v>
      </c>
      <c r="K444" s="63"/>
    </row>
    <row r="445" spans="1:11" s="3" customFormat="1">
      <c r="A445" s="24">
        <v>12</v>
      </c>
      <c r="B445" s="25" t="s">
        <v>35</v>
      </c>
      <c r="C445" s="208"/>
      <c r="D445" s="27">
        <v>49680</v>
      </c>
      <c r="E445" s="28">
        <f t="shared" si="60"/>
        <v>0</v>
      </c>
      <c r="F445" s="29">
        <v>0</v>
      </c>
      <c r="G445" s="30">
        <f t="shared" si="61"/>
        <v>0</v>
      </c>
      <c r="H445" s="31">
        <f t="shared" si="64"/>
        <v>46000</v>
      </c>
      <c r="I445" s="31"/>
      <c r="J445" s="59">
        <f t="shared" si="62"/>
        <v>0</v>
      </c>
      <c r="K445" s="63"/>
    </row>
    <row r="446" spans="1:11" s="3" customFormat="1">
      <c r="A446" s="24">
        <v>13</v>
      </c>
      <c r="B446" s="25" t="s">
        <v>36</v>
      </c>
      <c r="C446" s="208"/>
      <c r="D446" s="38">
        <v>64152</v>
      </c>
      <c r="E446" s="28">
        <f t="shared" si="60"/>
        <v>0</v>
      </c>
      <c r="F446" s="29">
        <v>0</v>
      </c>
      <c r="G446" s="30">
        <f t="shared" si="61"/>
        <v>0</v>
      </c>
      <c r="H446" s="31">
        <f t="shared" si="64"/>
        <v>59399.999999999993</v>
      </c>
      <c r="I446" s="31"/>
      <c r="J446" s="59">
        <f t="shared" si="62"/>
        <v>0</v>
      </c>
      <c r="K446" s="63"/>
    </row>
    <row r="447" spans="1:11" s="3" customFormat="1">
      <c r="A447" s="24">
        <v>14</v>
      </c>
      <c r="B447" s="121" t="s">
        <v>37</v>
      </c>
      <c r="C447" s="209"/>
      <c r="D447" s="38">
        <v>65934</v>
      </c>
      <c r="E447" s="123">
        <f t="shared" si="60"/>
        <v>0</v>
      </c>
      <c r="F447" s="124">
        <v>0</v>
      </c>
      <c r="G447" s="125">
        <f t="shared" si="61"/>
        <v>0</v>
      </c>
      <c r="H447" s="31">
        <f t="shared" si="64"/>
        <v>61049.999999999993</v>
      </c>
      <c r="I447" s="128"/>
      <c r="J447" s="59">
        <f t="shared" si="62"/>
        <v>0</v>
      </c>
      <c r="K447" s="63"/>
    </row>
    <row r="448" spans="1:11" s="3" customFormat="1">
      <c r="A448" s="24">
        <v>15</v>
      </c>
      <c r="B448" s="25" t="s">
        <v>38</v>
      </c>
      <c r="C448" s="208"/>
      <c r="D448" s="38">
        <v>76626</v>
      </c>
      <c r="E448" s="28">
        <f t="shared" si="60"/>
        <v>0</v>
      </c>
      <c r="F448" s="29">
        <v>0</v>
      </c>
      <c r="G448" s="30">
        <f t="shared" si="61"/>
        <v>0</v>
      </c>
      <c r="H448" s="31">
        <f t="shared" si="64"/>
        <v>70950</v>
      </c>
      <c r="I448" s="31"/>
      <c r="J448" s="59">
        <f t="shared" si="62"/>
        <v>0</v>
      </c>
      <c r="K448" s="63"/>
    </row>
    <row r="449" spans="1:11" s="3" customFormat="1">
      <c r="A449" s="24">
        <v>16</v>
      </c>
      <c r="B449" s="25" t="s">
        <v>39</v>
      </c>
      <c r="C449" s="208"/>
      <c r="D449" s="38">
        <v>80190</v>
      </c>
      <c r="E449" s="28">
        <f t="shared" si="60"/>
        <v>0</v>
      </c>
      <c r="F449" s="29">
        <v>0</v>
      </c>
      <c r="G449" s="30">
        <f t="shared" si="61"/>
        <v>0</v>
      </c>
      <c r="H449" s="31">
        <f t="shared" si="64"/>
        <v>74250</v>
      </c>
      <c r="I449" s="31"/>
      <c r="J449" s="59">
        <f t="shared" si="62"/>
        <v>0</v>
      </c>
      <c r="K449" s="63"/>
    </row>
    <row r="450" spans="1:11" s="3" customFormat="1">
      <c r="A450" s="24">
        <v>17</v>
      </c>
      <c r="B450" s="25" t="s">
        <v>40</v>
      </c>
      <c r="C450" s="208"/>
      <c r="D450" s="38">
        <v>113832</v>
      </c>
      <c r="E450" s="28">
        <f t="shared" si="60"/>
        <v>0</v>
      </c>
      <c r="F450" s="29">
        <v>0</v>
      </c>
      <c r="G450" s="30">
        <f t="shared" si="61"/>
        <v>0</v>
      </c>
      <c r="H450" s="31">
        <f t="shared" si="64"/>
        <v>105400</v>
      </c>
      <c r="I450" s="31"/>
      <c r="J450" s="59">
        <f t="shared" si="62"/>
        <v>0</v>
      </c>
      <c r="K450" s="63"/>
    </row>
    <row r="451" spans="1:11" s="3" customFormat="1">
      <c r="A451" s="24">
        <v>18</v>
      </c>
      <c r="B451" s="121" t="s">
        <v>41</v>
      </c>
      <c r="C451" s="209"/>
      <c r="D451" s="39">
        <v>98010</v>
      </c>
      <c r="E451" s="123">
        <f t="shared" si="60"/>
        <v>0</v>
      </c>
      <c r="F451" s="124">
        <v>0.23</v>
      </c>
      <c r="G451" s="125">
        <f t="shared" si="61"/>
        <v>0</v>
      </c>
      <c r="H451" s="31">
        <f>D451/1.08*0.77</f>
        <v>69877.5</v>
      </c>
      <c r="I451" s="128"/>
      <c r="J451" s="59">
        <f t="shared" si="62"/>
        <v>0</v>
      </c>
      <c r="K451" s="63"/>
    </row>
    <row r="452" spans="1:11" s="4" customFormat="1" ht="21">
      <c r="A452" s="40"/>
      <c r="B452" s="41" t="s">
        <v>42</v>
      </c>
      <c r="C452" s="210">
        <f>SUM(C434:C451)</f>
        <v>10</v>
      </c>
      <c r="D452" s="39">
        <v>205306</v>
      </c>
      <c r="E452" s="43">
        <f>SUM(E434:E451)</f>
        <v>793050</v>
      </c>
      <c r="F452" s="43"/>
      <c r="G452" s="44">
        <f>SUM(G434:G451)</f>
        <v>793050</v>
      </c>
      <c r="H452" s="45"/>
      <c r="I452" s="45"/>
      <c r="J452" s="64">
        <f>SUM(J434:J451)</f>
        <v>734305.5555555555</v>
      </c>
    </row>
    <row r="453" spans="1:11" s="5" customFormat="1" ht="31.5">
      <c r="A453" s="46"/>
      <c r="B453" s="47"/>
      <c r="C453" s="211"/>
      <c r="D453" s="39">
        <v>335661</v>
      </c>
      <c r="E453" s="49"/>
      <c r="F453" s="49"/>
      <c r="G453" s="50"/>
      <c r="J453" s="75">
        <f>J452*0.08</f>
        <v>58744.444444444438</v>
      </c>
    </row>
    <row r="454" spans="1:11" s="6" customFormat="1" ht="31.5">
      <c r="A454" s="283" t="s">
        <v>43</v>
      </c>
      <c r="B454" s="283"/>
      <c r="C454" s="284" t="s">
        <v>44</v>
      </c>
      <c r="D454" s="284"/>
      <c r="E454" s="54"/>
      <c r="F454" s="54"/>
      <c r="G454" s="55" t="s">
        <v>45</v>
      </c>
      <c r="J454" s="76">
        <f>SUM(J452:J453)</f>
        <v>793050</v>
      </c>
    </row>
    <row r="456" spans="1:11" ht="15">
      <c r="B456" s="131" t="s">
        <v>165</v>
      </c>
      <c r="C456" s="131" t="s">
        <v>166</v>
      </c>
      <c r="D456" s="131"/>
      <c r="E456" s="131" t="s">
        <v>167</v>
      </c>
    </row>
    <row r="457" spans="1:11">
      <c r="B457" s="212" t="s">
        <v>168</v>
      </c>
      <c r="C457" s="213" t="s">
        <v>166</v>
      </c>
      <c r="D457" s="214"/>
      <c r="E457" s="214"/>
      <c r="F457" s="214"/>
      <c r="G457" s="212" t="s">
        <v>167</v>
      </c>
    </row>
    <row r="461" spans="1:11" s="1" customFormat="1" ht="15.75">
      <c r="A461" s="279" t="s">
        <v>1</v>
      </c>
      <c r="B461" s="279"/>
      <c r="C461" s="279"/>
      <c r="D461" s="279"/>
      <c r="E461" s="279"/>
      <c r="F461" s="279"/>
      <c r="G461" s="279"/>
      <c r="J461" s="71"/>
    </row>
    <row r="462" spans="1:11" s="1" customFormat="1" ht="15.75">
      <c r="A462" s="279" t="s">
        <v>2</v>
      </c>
      <c r="B462" s="279"/>
      <c r="C462" s="279"/>
      <c r="D462" s="279"/>
      <c r="E462" s="279"/>
      <c r="F462" s="279"/>
      <c r="G462" s="279"/>
      <c r="J462" s="71"/>
    </row>
    <row r="463" spans="1:11" s="1" customFormat="1" ht="15.75">
      <c r="A463" s="279" t="s">
        <v>4</v>
      </c>
      <c r="B463" s="279"/>
      <c r="C463" s="279"/>
      <c r="D463" s="279"/>
      <c r="E463" s="279"/>
      <c r="F463" s="279"/>
      <c r="G463" s="279"/>
      <c r="J463" s="71"/>
    </row>
    <row r="464" spans="1:11" s="1" customFormat="1" ht="15.75">
      <c r="A464" s="280" t="s">
        <v>6</v>
      </c>
      <c r="B464" s="280"/>
      <c r="C464" s="280"/>
      <c r="D464" s="280"/>
      <c r="E464" s="280"/>
      <c r="F464" s="280"/>
      <c r="G464" s="280"/>
      <c r="J464" s="71"/>
    </row>
    <row r="465" spans="1:11" s="2" customFormat="1" ht="27.75">
      <c r="A465" s="9"/>
      <c r="B465" s="9"/>
      <c r="C465" s="281" t="s">
        <v>175</v>
      </c>
      <c r="D465" s="281"/>
      <c r="E465" s="281"/>
      <c r="F465" s="281"/>
      <c r="G465" s="281"/>
      <c r="J465" s="72"/>
    </row>
    <row r="466" spans="1:11" s="1" customFormat="1">
      <c r="A466" s="11" t="s">
        <v>8</v>
      </c>
      <c r="B466" s="12"/>
      <c r="C466" s="202"/>
      <c r="D466" s="286"/>
      <c r="E466" s="286"/>
      <c r="F466" s="286"/>
      <c r="G466" s="286"/>
      <c r="H466" s="68"/>
      <c r="I466" s="68"/>
      <c r="J466" s="71"/>
    </row>
    <row r="467" spans="1:11" s="1" customFormat="1" ht="15.75">
      <c r="A467" s="11" t="s">
        <v>9</v>
      </c>
      <c r="B467" s="286" t="s">
        <v>229</v>
      </c>
      <c r="C467" s="286"/>
      <c r="D467" s="286"/>
      <c r="E467" s="286"/>
      <c r="F467" s="11"/>
      <c r="G467" s="16"/>
      <c r="H467" s="11"/>
      <c r="I467" s="11"/>
      <c r="J467" s="80"/>
      <c r="K467" s="74"/>
    </row>
    <row r="468" spans="1:11" s="1" customFormat="1" ht="15.75">
      <c r="A468" s="11" t="s">
        <v>11</v>
      </c>
      <c r="B468" s="289"/>
      <c r="C468" s="289"/>
      <c r="D468" s="289"/>
      <c r="E468" s="289"/>
      <c r="F468" s="18"/>
      <c r="G468" s="19" t="s">
        <v>13</v>
      </c>
      <c r="H468" s="69" t="s">
        <v>161</v>
      </c>
      <c r="I468" s="69"/>
      <c r="J468" s="73"/>
    </row>
    <row r="469" spans="1:11" s="1" customFormat="1">
      <c r="A469" s="190" t="s">
        <v>14</v>
      </c>
      <c r="B469" s="190"/>
      <c r="C469" s="203" t="s">
        <v>17</v>
      </c>
      <c r="D469" s="191" t="s">
        <v>18</v>
      </c>
      <c r="E469" s="192" t="s">
        <v>19</v>
      </c>
      <c r="F469" s="192" t="s">
        <v>20</v>
      </c>
      <c r="G469" s="190" t="s">
        <v>21</v>
      </c>
      <c r="J469" s="71"/>
    </row>
    <row r="470" spans="1:11" s="3" customFormat="1">
      <c r="A470" s="24">
        <v>1</v>
      </c>
      <c r="B470" s="25" t="s">
        <v>23</v>
      </c>
      <c r="C470" s="167">
        <v>3</v>
      </c>
      <c r="D470" s="27">
        <v>79305</v>
      </c>
      <c r="E470" s="28">
        <f t="shared" ref="E470:E487" si="65">D470*C470</f>
        <v>237915</v>
      </c>
      <c r="F470" s="29">
        <v>0</v>
      </c>
      <c r="G470" s="30">
        <f t="shared" ref="G470:G487" si="66">E470-E470*F470</f>
        <v>237915</v>
      </c>
      <c r="H470" s="31">
        <f>D470/1.08</f>
        <v>73430.555555555547</v>
      </c>
      <c r="I470" s="31"/>
      <c r="J470" s="59">
        <f t="shared" ref="J470:J487" si="67">H470*C470</f>
        <v>220291.66666666663</v>
      </c>
      <c r="K470" s="63"/>
    </row>
    <row r="471" spans="1:11" s="3" customFormat="1">
      <c r="A471" s="24">
        <v>2</v>
      </c>
      <c r="B471" s="25" t="s">
        <v>25</v>
      </c>
      <c r="C471" s="204"/>
      <c r="D471" s="33">
        <v>128591</v>
      </c>
      <c r="E471" s="28">
        <f t="shared" si="65"/>
        <v>0</v>
      </c>
      <c r="F471" s="29">
        <v>0</v>
      </c>
      <c r="G471" s="30">
        <f t="shared" si="66"/>
        <v>0</v>
      </c>
      <c r="H471" s="31">
        <f t="shared" ref="H471:H473" si="68">D471/1.08</f>
        <v>119065.74074074073</v>
      </c>
      <c r="I471" s="31"/>
      <c r="J471" s="59">
        <f t="shared" si="67"/>
        <v>0</v>
      </c>
      <c r="K471" s="63"/>
    </row>
    <row r="472" spans="1:11" s="3" customFormat="1">
      <c r="A472" s="24">
        <v>3</v>
      </c>
      <c r="B472" s="25" t="s">
        <v>26</v>
      </c>
      <c r="C472" s="205"/>
      <c r="D472" s="27">
        <v>60043</v>
      </c>
      <c r="E472" s="28">
        <f t="shared" si="65"/>
        <v>0</v>
      </c>
      <c r="F472" s="29">
        <v>0</v>
      </c>
      <c r="G472" s="30">
        <f t="shared" si="66"/>
        <v>0</v>
      </c>
      <c r="H472" s="31">
        <f t="shared" si="68"/>
        <v>55595.370370370365</v>
      </c>
      <c r="I472" s="31"/>
      <c r="J472" s="59">
        <f t="shared" si="67"/>
        <v>0</v>
      </c>
      <c r="K472" s="63"/>
    </row>
    <row r="473" spans="1:11" s="3" customFormat="1">
      <c r="A473" s="24">
        <v>4</v>
      </c>
      <c r="B473" s="25" t="s">
        <v>27</v>
      </c>
      <c r="C473" s="206"/>
      <c r="D473" s="27">
        <v>115781</v>
      </c>
      <c r="E473" s="28">
        <f t="shared" si="65"/>
        <v>0</v>
      </c>
      <c r="F473" s="29">
        <v>0</v>
      </c>
      <c r="G473" s="30">
        <f t="shared" si="66"/>
        <v>0</v>
      </c>
      <c r="H473" s="31">
        <f t="shared" si="68"/>
        <v>107204.62962962962</v>
      </c>
      <c r="I473" s="31"/>
      <c r="J473" s="59">
        <f t="shared" si="67"/>
        <v>0</v>
      </c>
      <c r="K473" s="63"/>
    </row>
    <row r="474" spans="1:11" s="3" customFormat="1">
      <c r="A474" s="24">
        <v>5</v>
      </c>
      <c r="B474" s="25" t="s">
        <v>28</v>
      </c>
      <c r="C474" s="204">
        <v>7</v>
      </c>
      <c r="D474" s="27">
        <v>119943</v>
      </c>
      <c r="E474" s="28">
        <f t="shared" si="65"/>
        <v>839601</v>
      </c>
      <c r="F474" s="124">
        <v>0.25</v>
      </c>
      <c r="G474" s="125">
        <f t="shared" si="66"/>
        <v>629700.75</v>
      </c>
      <c r="H474" s="31">
        <f>D474/1.08*0.75</f>
        <v>83293.75</v>
      </c>
      <c r="I474" s="31"/>
      <c r="J474" s="59">
        <f t="shared" si="67"/>
        <v>583056.25</v>
      </c>
      <c r="K474" s="63"/>
    </row>
    <row r="475" spans="1:11" s="3" customFormat="1">
      <c r="A475" s="24">
        <v>6</v>
      </c>
      <c r="B475" s="25" t="s">
        <v>29</v>
      </c>
      <c r="C475" s="167"/>
      <c r="D475" s="27">
        <v>94810</v>
      </c>
      <c r="E475" s="28">
        <f t="shared" si="65"/>
        <v>0</v>
      </c>
      <c r="F475" s="29">
        <v>0</v>
      </c>
      <c r="G475" s="30">
        <f t="shared" si="66"/>
        <v>0</v>
      </c>
      <c r="H475" s="31">
        <f t="shared" ref="H475:H486" si="69">D475/1.08</f>
        <v>87787.037037037036</v>
      </c>
      <c r="I475" s="31"/>
      <c r="J475" s="59">
        <f t="shared" si="67"/>
        <v>0</v>
      </c>
      <c r="K475" s="63"/>
    </row>
    <row r="476" spans="1:11" s="3" customFormat="1">
      <c r="A476" s="24">
        <v>7</v>
      </c>
      <c r="B476" s="25" t="s">
        <v>30</v>
      </c>
      <c r="C476" s="207"/>
      <c r="D476" s="27">
        <v>141396</v>
      </c>
      <c r="E476" s="28">
        <f t="shared" si="65"/>
        <v>0</v>
      </c>
      <c r="F476" s="29">
        <v>0</v>
      </c>
      <c r="G476" s="30">
        <f t="shared" si="66"/>
        <v>0</v>
      </c>
      <c r="H476" s="31">
        <f t="shared" si="69"/>
        <v>130922.22222222222</v>
      </c>
      <c r="I476" s="31"/>
      <c r="J476" s="59">
        <f t="shared" si="67"/>
        <v>0</v>
      </c>
      <c r="K476" s="63"/>
    </row>
    <row r="477" spans="1:11" s="3" customFormat="1">
      <c r="A477" s="24">
        <v>8</v>
      </c>
      <c r="B477" s="25" t="s">
        <v>31</v>
      </c>
      <c r="C477" s="167"/>
      <c r="D477" s="27">
        <v>232931</v>
      </c>
      <c r="E477" s="28">
        <f t="shared" si="65"/>
        <v>0</v>
      </c>
      <c r="F477" s="29">
        <v>0</v>
      </c>
      <c r="G477" s="30">
        <f t="shared" si="66"/>
        <v>0</v>
      </c>
      <c r="H477" s="31">
        <f t="shared" si="69"/>
        <v>215676.85185185182</v>
      </c>
      <c r="I477" s="31"/>
      <c r="J477" s="59">
        <f t="shared" si="67"/>
        <v>0</v>
      </c>
      <c r="K477" s="63"/>
    </row>
    <row r="478" spans="1:11" s="3" customFormat="1">
      <c r="A478" s="24">
        <v>9</v>
      </c>
      <c r="B478" s="36" t="s">
        <v>32</v>
      </c>
      <c r="C478" s="167"/>
      <c r="D478" s="27">
        <v>101534</v>
      </c>
      <c r="E478" s="28">
        <f t="shared" si="65"/>
        <v>0</v>
      </c>
      <c r="F478" s="29">
        <v>0</v>
      </c>
      <c r="G478" s="30">
        <f t="shared" si="66"/>
        <v>0</v>
      </c>
      <c r="H478" s="31">
        <f t="shared" si="69"/>
        <v>94012.962962962964</v>
      </c>
      <c r="I478" s="31"/>
      <c r="J478" s="59">
        <f t="shared" si="67"/>
        <v>0</v>
      </c>
      <c r="K478" s="63"/>
    </row>
    <row r="479" spans="1:11" s="3" customFormat="1">
      <c r="A479" s="24">
        <v>10</v>
      </c>
      <c r="B479" s="36" t="s">
        <v>33</v>
      </c>
      <c r="C479" s="208"/>
      <c r="D479" s="33">
        <v>110148</v>
      </c>
      <c r="E479" s="28">
        <f t="shared" si="65"/>
        <v>0</v>
      </c>
      <c r="F479" s="29">
        <v>0</v>
      </c>
      <c r="G479" s="30">
        <f t="shared" si="66"/>
        <v>0</v>
      </c>
      <c r="H479" s="31">
        <f t="shared" si="69"/>
        <v>101988.88888888888</v>
      </c>
      <c r="I479" s="31"/>
      <c r="J479" s="59">
        <f t="shared" si="67"/>
        <v>0</v>
      </c>
      <c r="K479" s="63"/>
    </row>
    <row r="480" spans="1:11" s="3" customFormat="1">
      <c r="A480" s="24">
        <v>11</v>
      </c>
      <c r="B480" s="121" t="s">
        <v>34</v>
      </c>
      <c r="C480" s="209">
        <v>5</v>
      </c>
      <c r="D480" s="27">
        <v>54198</v>
      </c>
      <c r="E480" s="123">
        <f t="shared" si="65"/>
        <v>270990</v>
      </c>
      <c r="F480" s="29">
        <v>0</v>
      </c>
      <c r="G480" s="125">
        <f t="shared" si="66"/>
        <v>270990</v>
      </c>
      <c r="H480" s="31">
        <f t="shared" si="69"/>
        <v>50183.333333333328</v>
      </c>
      <c r="I480" s="128"/>
      <c r="J480" s="59">
        <f t="shared" si="67"/>
        <v>250916.66666666663</v>
      </c>
      <c r="K480" s="63"/>
    </row>
    <row r="481" spans="1:11" s="3" customFormat="1">
      <c r="A481" s="24">
        <v>12</v>
      </c>
      <c r="B481" s="25" t="s">
        <v>35</v>
      </c>
      <c r="C481" s="208"/>
      <c r="D481" s="27">
        <v>49680</v>
      </c>
      <c r="E481" s="28">
        <f t="shared" si="65"/>
        <v>0</v>
      </c>
      <c r="F481" s="29">
        <v>0</v>
      </c>
      <c r="G481" s="30">
        <f t="shared" si="66"/>
        <v>0</v>
      </c>
      <c r="H481" s="31">
        <f t="shared" si="69"/>
        <v>46000</v>
      </c>
      <c r="I481" s="31"/>
      <c r="J481" s="59">
        <f t="shared" si="67"/>
        <v>0</v>
      </c>
      <c r="K481" s="63"/>
    </row>
    <row r="482" spans="1:11" s="3" customFormat="1">
      <c r="A482" s="24">
        <v>13</v>
      </c>
      <c r="B482" s="25" t="s">
        <v>36</v>
      </c>
      <c r="C482" s="208"/>
      <c r="D482" s="38">
        <v>64152</v>
      </c>
      <c r="E482" s="28">
        <f t="shared" si="65"/>
        <v>0</v>
      </c>
      <c r="F482" s="29">
        <v>0</v>
      </c>
      <c r="G482" s="30">
        <f t="shared" si="66"/>
        <v>0</v>
      </c>
      <c r="H482" s="31">
        <f t="shared" si="69"/>
        <v>59399.999999999993</v>
      </c>
      <c r="I482" s="31"/>
      <c r="J482" s="59">
        <f t="shared" si="67"/>
        <v>0</v>
      </c>
      <c r="K482" s="63"/>
    </row>
    <row r="483" spans="1:11" s="3" customFormat="1">
      <c r="A483" s="24">
        <v>14</v>
      </c>
      <c r="B483" s="121" t="s">
        <v>37</v>
      </c>
      <c r="C483" s="209"/>
      <c r="D483" s="38">
        <v>65934</v>
      </c>
      <c r="E483" s="123">
        <f t="shared" si="65"/>
        <v>0</v>
      </c>
      <c r="F483" s="124">
        <v>0</v>
      </c>
      <c r="G483" s="125">
        <f t="shared" si="66"/>
        <v>0</v>
      </c>
      <c r="H483" s="31">
        <f t="shared" si="69"/>
        <v>61049.999999999993</v>
      </c>
      <c r="I483" s="128"/>
      <c r="J483" s="59">
        <f t="shared" si="67"/>
        <v>0</v>
      </c>
      <c r="K483" s="63"/>
    </row>
    <row r="484" spans="1:11" s="3" customFormat="1">
      <c r="A484" s="24">
        <v>15</v>
      </c>
      <c r="B484" s="25" t="s">
        <v>38</v>
      </c>
      <c r="C484" s="208"/>
      <c r="D484" s="38">
        <v>76626</v>
      </c>
      <c r="E484" s="28">
        <f t="shared" si="65"/>
        <v>0</v>
      </c>
      <c r="F484" s="29">
        <v>0</v>
      </c>
      <c r="G484" s="30">
        <f t="shared" si="66"/>
        <v>0</v>
      </c>
      <c r="H484" s="31">
        <f t="shared" si="69"/>
        <v>70950</v>
      </c>
      <c r="I484" s="31"/>
      <c r="J484" s="59">
        <f t="shared" si="67"/>
        <v>0</v>
      </c>
      <c r="K484" s="63"/>
    </row>
    <row r="485" spans="1:11" s="3" customFormat="1">
      <c r="A485" s="24">
        <v>16</v>
      </c>
      <c r="B485" s="25" t="s">
        <v>39</v>
      </c>
      <c r="C485" s="208"/>
      <c r="D485" s="38">
        <v>80190</v>
      </c>
      <c r="E485" s="28">
        <f t="shared" si="65"/>
        <v>0</v>
      </c>
      <c r="F485" s="29">
        <v>0</v>
      </c>
      <c r="G485" s="30">
        <f t="shared" si="66"/>
        <v>0</v>
      </c>
      <c r="H485" s="31">
        <f t="shared" si="69"/>
        <v>74250</v>
      </c>
      <c r="I485" s="31"/>
      <c r="J485" s="59">
        <f t="shared" si="67"/>
        <v>0</v>
      </c>
      <c r="K485" s="63"/>
    </row>
    <row r="486" spans="1:11" s="3" customFormat="1">
      <c r="A486" s="24">
        <v>17</v>
      </c>
      <c r="B486" s="25" t="s">
        <v>40</v>
      </c>
      <c r="C486" s="208"/>
      <c r="D486" s="38">
        <v>113832</v>
      </c>
      <c r="E486" s="28">
        <f t="shared" si="65"/>
        <v>0</v>
      </c>
      <c r="F486" s="29">
        <v>0</v>
      </c>
      <c r="G486" s="30">
        <f t="shared" si="66"/>
        <v>0</v>
      </c>
      <c r="H486" s="31">
        <f t="shared" si="69"/>
        <v>105400</v>
      </c>
      <c r="I486" s="31"/>
      <c r="J486" s="59">
        <f t="shared" si="67"/>
        <v>0</v>
      </c>
      <c r="K486" s="63"/>
    </row>
    <row r="487" spans="1:11" s="3" customFormat="1">
      <c r="A487" s="24">
        <v>18</v>
      </c>
      <c r="B487" s="121" t="s">
        <v>41</v>
      </c>
      <c r="C487" s="209"/>
      <c r="D487" s="39">
        <v>98010</v>
      </c>
      <c r="E487" s="123">
        <f t="shared" si="65"/>
        <v>0</v>
      </c>
      <c r="F487" s="124">
        <v>0.23</v>
      </c>
      <c r="G487" s="125">
        <f t="shared" si="66"/>
        <v>0</v>
      </c>
      <c r="H487" s="31">
        <f>D487/1.08*0.77</f>
        <v>69877.5</v>
      </c>
      <c r="I487" s="128"/>
      <c r="J487" s="59">
        <f t="shared" si="67"/>
        <v>0</v>
      </c>
      <c r="K487" s="63"/>
    </row>
    <row r="488" spans="1:11" s="4" customFormat="1" ht="21">
      <c r="A488" s="40"/>
      <c r="B488" s="41" t="s">
        <v>42</v>
      </c>
      <c r="C488" s="210">
        <f>SUM(C470:C487)</f>
        <v>15</v>
      </c>
      <c r="D488" s="39">
        <v>205306</v>
      </c>
      <c r="E488" s="43">
        <f>SUM(E470:E487)</f>
        <v>1348506</v>
      </c>
      <c r="F488" s="43"/>
      <c r="G488" s="44">
        <f>SUM(G470:G487)</f>
        <v>1138605.75</v>
      </c>
      <c r="H488" s="45"/>
      <c r="I488" s="45"/>
      <c r="J488" s="64">
        <f>SUM(J470:J487)</f>
        <v>1054264.5833333333</v>
      </c>
    </row>
    <row r="489" spans="1:11" s="5" customFormat="1" ht="31.5">
      <c r="A489" s="46"/>
      <c r="B489" s="47"/>
      <c r="C489" s="211"/>
      <c r="D489" s="39">
        <v>335661</v>
      </c>
      <c r="E489" s="49"/>
      <c r="F489" s="49"/>
      <c r="G489" s="50"/>
      <c r="J489" s="75">
        <f>J488*0.08</f>
        <v>84341.166666666657</v>
      </c>
    </row>
    <row r="490" spans="1:11" s="6" customFormat="1" ht="31.5">
      <c r="A490" s="283" t="s">
        <v>43</v>
      </c>
      <c r="B490" s="283"/>
      <c r="C490" s="284" t="s">
        <v>44</v>
      </c>
      <c r="D490" s="284"/>
      <c r="E490" s="54"/>
      <c r="F490" s="54"/>
      <c r="G490" s="55" t="s">
        <v>45</v>
      </c>
      <c r="J490" s="76">
        <f>SUM(J488:J489)</f>
        <v>1138605.75</v>
      </c>
    </row>
    <row r="492" spans="1:11" ht="15">
      <c r="B492" s="131" t="s">
        <v>165</v>
      </c>
      <c r="C492" s="131" t="s">
        <v>166</v>
      </c>
      <c r="D492" s="131"/>
      <c r="E492" s="131" t="s">
        <v>167</v>
      </c>
    </row>
    <row r="493" spans="1:11">
      <c r="B493" s="212" t="s">
        <v>168</v>
      </c>
      <c r="C493" s="213" t="s">
        <v>166</v>
      </c>
      <c r="D493" s="214"/>
      <c r="E493" s="214"/>
      <c r="F493" s="214"/>
      <c r="G493" s="212" t="s">
        <v>167</v>
      </c>
    </row>
    <row r="496" spans="1:11" s="1" customFormat="1" ht="15.75">
      <c r="A496" s="279" t="s">
        <v>1</v>
      </c>
      <c r="B496" s="279"/>
      <c r="C496" s="279"/>
      <c r="D496" s="279"/>
      <c r="E496" s="279"/>
      <c r="F496" s="279"/>
      <c r="G496" s="279"/>
      <c r="J496" s="71"/>
    </row>
    <row r="497" spans="1:11" s="1" customFormat="1" ht="15.75">
      <c r="A497" s="279" t="s">
        <v>2</v>
      </c>
      <c r="B497" s="279"/>
      <c r="C497" s="279"/>
      <c r="D497" s="279"/>
      <c r="E497" s="279"/>
      <c r="F497" s="279"/>
      <c r="G497" s="279"/>
      <c r="J497" s="71"/>
    </row>
    <row r="498" spans="1:11" s="1" customFormat="1" ht="15.75">
      <c r="A498" s="279" t="s">
        <v>4</v>
      </c>
      <c r="B498" s="279"/>
      <c r="C498" s="279"/>
      <c r="D498" s="279"/>
      <c r="E498" s="279"/>
      <c r="F498" s="279"/>
      <c r="G498" s="279"/>
      <c r="J498" s="71"/>
    </row>
    <row r="499" spans="1:11" s="1" customFormat="1" ht="15.75">
      <c r="A499" s="280" t="s">
        <v>6</v>
      </c>
      <c r="B499" s="280"/>
      <c r="C499" s="280"/>
      <c r="D499" s="280"/>
      <c r="E499" s="280"/>
      <c r="F499" s="280"/>
      <c r="G499" s="280"/>
      <c r="J499" s="71"/>
    </row>
    <row r="500" spans="1:11" s="2" customFormat="1" ht="27.75">
      <c r="A500" s="9"/>
      <c r="B500" s="9"/>
      <c r="C500" s="281" t="s">
        <v>175</v>
      </c>
      <c r="D500" s="281"/>
      <c r="E500" s="281"/>
      <c r="F500" s="281"/>
      <c r="G500" s="281"/>
      <c r="J500" s="72"/>
    </row>
    <row r="501" spans="1:11" s="1" customFormat="1">
      <c r="A501" s="11" t="s">
        <v>8</v>
      </c>
      <c r="B501" s="12"/>
      <c r="C501" s="202"/>
      <c r="D501" s="286"/>
      <c r="E501" s="286"/>
      <c r="F501" s="286"/>
      <c r="G501" s="286"/>
      <c r="H501" s="68"/>
      <c r="I501" s="68"/>
      <c r="J501" s="71"/>
    </row>
    <row r="502" spans="1:11" s="1" customFormat="1" ht="15.75">
      <c r="A502" s="11" t="s">
        <v>9</v>
      </c>
      <c r="B502" s="286" t="s">
        <v>230</v>
      </c>
      <c r="C502" s="286"/>
      <c r="D502" s="286"/>
      <c r="E502" s="286"/>
      <c r="F502" s="11"/>
      <c r="G502" s="16"/>
      <c r="H502" s="11"/>
      <c r="I502" s="11"/>
      <c r="J502" s="80"/>
      <c r="K502" s="74"/>
    </row>
    <row r="503" spans="1:11" s="1" customFormat="1" ht="15.75">
      <c r="A503" s="11" t="s">
        <v>11</v>
      </c>
      <c r="B503" s="289"/>
      <c r="C503" s="289"/>
      <c r="D503" s="289"/>
      <c r="E503" s="289"/>
      <c r="F503" s="18"/>
      <c r="G503" s="19" t="s">
        <v>13</v>
      </c>
      <c r="H503" s="69" t="s">
        <v>161</v>
      </c>
      <c r="I503" s="69"/>
      <c r="J503" s="73"/>
    </row>
    <row r="504" spans="1:11" s="1" customFormat="1">
      <c r="A504" s="190" t="s">
        <v>14</v>
      </c>
      <c r="B504" s="190"/>
      <c r="C504" s="203" t="s">
        <v>17</v>
      </c>
      <c r="D504" s="191" t="s">
        <v>18</v>
      </c>
      <c r="E504" s="192" t="s">
        <v>19</v>
      </c>
      <c r="F504" s="192" t="s">
        <v>20</v>
      </c>
      <c r="G504" s="190" t="s">
        <v>21</v>
      </c>
      <c r="J504" s="71"/>
    </row>
    <row r="505" spans="1:11" s="3" customFormat="1">
      <c r="A505" s="24">
        <v>1</v>
      </c>
      <c r="B505" s="25" t="s">
        <v>23</v>
      </c>
      <c r="C505" s="167">
        <v>5</v>
      </c>
      <c r="D505" s="27">
        <v>79305</v>
      </c>
      <c r="E505" s="28">
        <f t="shared" ref="E505:E522" si="70">D505*C505</f>
        <v>396525</v>
      </c>
      <c r="F505" s="29">
        <v>0</v>
      </c>
      <c r="G505" s="30">
        <f t="shared" ref="G505:G522" si="71">E505-E505*F505</f>
        <v>396525</v>
      </c>
      <c r="H505" s="31">
        <f>D505/1.08</f>
        <v>73430.555555555547</v>
      </c>
      <c r="I505" s="31"/>
      <c r="J505" s="59">
        <f t="shared" ref="J505:J522" si="72">H505*C505</f>
        <v>367152.77777777775</v>
      </c>
      <c r="K505" s="63"/>
    </row>
    <row r="506" spans="1:11" s="3" customFormat="1">
      <c r="A506" s="24">
        <v>2</v>
      </c>
      <c r="B506" s="25" t="s">
        <v>25</v>
      </c>
      <c r="C506" s="204">
        <v>5</v>
      </c>
      <c r="D506" s="33">
        <v>128591</v>
      </c>
      <c r="E506" s="28">
        <f t="shared" si="70"/>
        <v>642955</v>
      </c>
      <c r="F506" s="29">
        <v>0</v>
      </c>
      <c r="G506" s="30">
        <f t="shared" si="71"/>
        <v>642955</v>
      </c>
      <c r="H506" s="31">
        <f t="shared" ref="H506:H508" si="73">D506/1.08</f>
        <v>119065.74074074073</v>
      </c>
      <c r="I506" s="31"/>
      <c r="J506" s="59">
        <f t="shared" si="72"/>
        <v>595328.70370370359</v>
      </c>
      <c r="K506" s="63"/>
    </row>
    <row r="507" spans="1:11" s="3" customFormat="1">
      <c r="A507" s="24">
        <v>3</v>
      </c>
      <c r="B507" s="25" t="s">
        <v>26</v>
      </c>
      <c r="C507" s="205"/>
      <c r="D507" s="27">
        <v>60043</v>
      </c>
      <c r="E507" s="28">
        <f t="shared" si="70"/>
        <v>0</v>
      </c>
      <c r="F507" s="29">
        <v>0</v>
      </c>
      <c r="G507" s="30">
        <f t="shared" si="71"/>
        <v>0</v>
      </c>
      <c r="H507" s="31">
        <f t="shared" si="73"/>
        <v>55595.370370370365</v>
      </c>
      <c r="I507" s="31"/>
      <c r="J507" s="59">
        <f t="shared" si="72"/>
        <v>0</v>
      </c>
      <c r="K507" s="63"/>
    </row>
    <row r="508" spans="1:11" s="3" customFormat="1">
      <c r="A508" s="24">
        <v>4</v>
      </c>
      <c r="B508" s="25" t="s">
        <v>27</v>
      </c>
      <c r="C508" s="206"/>
      <c r="D508" s="27">
        <v>115781</v>
      </c>
      <c r="E508" s="28">
        <f t="shared" si="70"/>
        <v>0</v>
      </c>
      <c r="F508" s="29">
        <v>0</v>
      </c>
      <c r="G508" s="30">
        <f t="shared" si="71"/>
        <v>0</v>
      </c>
      <c r="H508" s="31">
        <f t="shared" si="73"/>
        <v>107204.62962962962</v>
      </c>
      <c r="I508" s="31"/>
      <c r="J508" s="59">
        <f t="shared" si="72"/>
        <v>0</v>
      </c>
      <c r="K508" s="63"/>
    </row>
    <row r="509" spans="1:11" s="3" customFormat="1">
      <c r="A509" s="24">
        <v>5</v>
      </c>
      <c r="B509" s="25" t="s">
        <v>28</v>
      </c>
      <c r="C509" s="204">
        <v>5</v>
      </c>
      <c r="D509" s="27">
        <v>119943</v>
      </c>
      <c r="E509" s="28">
        <f t="shared" si="70"/>
        <v>599715</v>
      </c>
      <c r="F509" s="124">
        <v>0.25</v>
      </c>
      <c r="G509" s="125">
        <f t="shared" si="71"/>
        <v>449786.25</v>
      </c>
      <c r="H509" s="31">
        <f>D509/1.08*0.75</f>
        <v>83293.75</v>
      </c>
      <c r="I509" s="31"/>
      <c r="J509" s="59">
        <f t="shared" si="72"/>
        <v>416468.75</v>
      </c>
      <c r="K509" s="63"/>
    </row>
    <row r="510" spans="1:11" s="3" customFormat="1">
      <c r="A510" s="24">
        <v>6</v>
      </c>
      <c r="B510" s="25" t="s">
        <v>29</v>
      </c>
      <c r="C510" s="167"/>
      <c r="D510" s="27">
        <v>94810</v>
      </c>
      <c r="E510" s="28">
        <f t="shared" si="70"/>
        <v>0</v>
      </c>
      <c r="F510" s="29">
        <v>0</v>
      </c>
      <c r="G510" s="30">
        <f t="shared" si="71"/>
        <v>0</v>
      </c>
      <c r="H510" s="31">
        <f t="shared" ref="H510:H521" si="74">D510/1.08</f>
        <v>87787.037037037036</v>
      </c>
      <c r="I510" s="31"/>
      <c r="J510" s="59">
        <f t="shared" si="72"/>
        <v>0</v>
      </c>
      <c r="K510" s="63"/>
    </row>
    <row r="511" spans="1:11" s="3" customFormat="1">
      <c r="A511" s="24">
        <v>7</v>
      </c>
      <c r="B511" s="25" t="s">
        <v>30</v>
      </c>
      <c r="C511" s="207"/>
      <c r="D511" s="27">
        <v>141396</v>
      </c>
      <c r="E511" s="28">
        <f t="shared" si="70"/>
        <v>0</v>
      </c>
      <c r="F511" s="29">
        <v>0</v>
      </c>
      <c r="G511" s="30">
        <f t="shared" si="71"/>
        <v>0</v>
      </c>
      <c r="H511" s="31">
        <f t="shared" si="74"/>
        <v>130922.22222222222</v>
      </c>
      <c r="I511" s="31"/>
      <c r="J511" s="59">
        <f t="shared" si="72"/>
        <v>0</v>
      </c>
      <c r="K511" s="63"/>
    </row>
    <row r="512" spans="1:11" s="3" customFormat="1">
      <c r="A512" s="24">
        <v>8</v>
      </c>
      <c r="B512" s="25" t="s">
        <v>31</v>
      </c>
      <c r="C512" s="167"/>
      <c r="D512" s="27">
        <v>232931</v>
      </c>
      <c r="E512" s="28">
        <f t="shared" si="70"/>
        <v>0</v>
      </c>
      <c r="F512" s="29">
        <v>0</v>
      </c>
      <c r="G512" s="30">
        <f t="shared" si="71"/>
        <v>0</v>
      </c>
      <c r="H512" s="31">
        <f t="shared" si="74"/>
        <v>215676.85185185182</v>
      </c>
      <c r="I512" s="31"/>
      <c r="J512" s="59">
        <f t="shared" si="72"/>
        <v>0</v>
      </c>
      <c r="K512" s="63"/>
    </row>
    <row r="513" spans="1:11" s="3" customFormat="1">
      <c r="A513" s="24">
        <v>9</v>
      </c>
      <c r="B513" s="36" t="s">
        <v>32</v>
      </c>
      <c r="C513" s="167"/>
      <c r="D513" s="27">
        <v>101534</v>
      </c>
      <c r="E513" s="28">
        <f t="shared" si="70"/>
        <v>0</v>
      </c>
      <c r="F513" s="29">
        <v>0</v>
      </c>
      <c r="G513" s="30">
        <f t="shared" si="71"/>
        <v>0</v>
      </c>
      <c r="H513" s="31">
        <f t="shared" si="74"/>
        <v>94012.962962962964</v>
      </c>
      <c r="I513" s="31"/>
      <c r="J513" s="59">
        <f t="shared" si="72"/>
        <v>0</v>
      </c>
      <c r="K513" s="63"/>
    </row>
    <row r="514" spans="1:11" s="3" customFormat="1">
      <c r="A514" s="24">
        <v>10</v>
      </c>
      <c r="B514" s="36" t="s">
        <v>33</v>
      </c>
      <c r="C514" s="208"/>
      <c r="D514" s="33">
        <v>110148</v>
      </c>
      <c r="E514" s="28">
        <f t="shared" si="70"/>
        <v>0</v>
      </c>
      <c r="F514" s="29">
        <v>0</v>
      </c>
      <c r="G514" s="30">
        <f t="shared" si="71"/>
        <v>0</v>
      </c>
      <c r="H514" s="31">
        <f t="shared" si="74"/>
        <v>101988.88888888888</v>
      </c>
      <c r="I514" s="31"/>
      <c r="J514" s="59">
        <f t="shared" si="72"/>
        <v>0</v>
      </c>
      <c r="K514" s="63"/>
    </row>
    <row r="515" spans="1:11" s="3" customFormat="1">
      <c r="A515" s="24">
        <v>11</v>
      </c>
      <c r="B515" s="121" t="s">
        <v>34</v>
      </c>
      <c r="C515" s="209"/>
      <c r="D515" s="27">
        <v>54198</v>
      </c>
      <c r="E515" s="123">
        <f t="shared" si="70"/>
        <v>0</v>
      </c>
      <c r="F515" s="29">
        <v>0</v>
      </c>
      <c r="G515" s="125">
        <f t="shared" si="71"/>
        <v>0</v>
      </c>
      <c r="H515" s="31">
        <f t="shared" si="74"/>
        <v>50183.333333333328</v>
      </c>
      <c r="I515" s="128"/>
      <c r="J515" s="59">
        <f t="shared" si="72"/>
        <v>0</v>
      </c>
      <c r="K515" s="63"/>
    </row>
    <row r="516" spans="1:11" s="3" customFormat="1">
      <c r="A516" s="24">
        <v>12</v>
      </c>
      <c r="B516" s="25" t="s">
        <v>35</v>
      </c>
      <c r="C516" s="208"/>
      <c r="D516" s="27">
        <v>49680</v>
      </c>
      <c r="E516" s="28">
        <f t="shared" si="70"/>
        <v>0</v>
      </c>
      <c r="F516" s="29">
        <v>0</v>
      </c>
      <c r="G516" s="30">
        <f t="shared" si="71"/>
        <v>0</v>
      </c>
      <c r="H516" s="31">
        <f t="shared" si="74"/>
        <v>46000</v>
      </c>
      <c r="I516" s="31"/>
      <c r="J516" s="59">
        <f t="shared" si="72"/>
        <v>0</v>
      </c>
      <c r="K516" s="63"/>
    </row>
    <row r="517" spans="1:11" s="3" customFormat="1">
      <c r="A517" s="24">
        <v>13</v>
      </c>
      <c r="B517" s="25" t="s">
        <v>36</v>
      </c>
      <c r="C517" s="208">
        <v>5</v>
      </c>
      <c r="D517" s="38">
        <v>64152</v>
      </c>
      <c r="E517" s="28">
        <f t="shared" si="70"/>
        <v>320760</v>
      </c>
      <c r="F517" s="29">
        <v>0</v>
      </c>
      <c r="G517" s="30">
        <f t="shared" si="71"/>
        <v>320760</v>
      </c>
      <c r="H517" s="31">
        <f t="shared" si="74"/>
        <v>59399.999999999993</v>
      </c>
      <c r="I517" s="31"/>
      <c r="J517" s="59">
        <f t="shared" si="72"/>
        <v>296999.99999999994</v>
      </c>
      <c r="K517" s="63"/>
    </row>
    <row r="518" spans="1:11" s="3" customFormat="1">
      <c r="A518" s="24">
        <v>14</v>
      </c>
      <c r="B518" s="121" t="s">
        <v>37</v>
      </c>
      <c r="C518" s="209"/>
      <c r="D518" s="38">
        <v>65934</v>
      </c>
      <c r="E518" s="123">
        <f t="shared" si="70"/>
        <v>0</v>
      </c>
      <c r="F518" s="124">
        <v>0</v>
      </c>
      <c r="G518" s="125">
        <f t="shared" si="71"/>
        <v>0</v>
      </c>
      <c r="H518" s="31">
        <f t="shared" si="74"/>
        <v>61049.999999999993</v>
      </c>
      <c r="I518" s="128"/>
      <c r="J518" s="59">
        <f t="shared" si="72"/>
        <v>0</v>
      </c>
      <c r="K518" s="63"/>
    </row>
    <row r="519" spans="1:11" s="3" customFormat="1">
      <c r="A519" s="24">
        <v>15</v>
      </c>
      <c r="B519" s="25" t="s">
        <v>38</v>
      </c>
      <c r="C519" s="208"/>
      <c r="D519" s="38">
        <v>76626</v>
      </c>
      <c r="E519" s="28">
        <f t="shared" si="70"/>
        <v>0</v>
      </c>
      <c r="F519" s="29">
        <v>0</v>
      </c>
      <c r="G519" s="30">
        <f t="shared" si="71"/>
        <v>0</v>
      </c>
      <c r="H519" s="31">
        <f t="shared" si="74"/>
        <v>70950</v>
      </c>
      <c r="I519" s="31"/>
      <c r="J519" s="59">
        <f t="shared" si="72"/>
        <v>0</v>
      </c>
      <c r="K519" s="63"/>
    </row>
    <row r="520" spans="1:11" s="3" customFormat="1">
      <c r="A520" s="24">
        <v>16</v>
      </c>
      <c r="B520" s="25" t="s">
        <v>39</v>
      </c>
      <c r="C520" s="208"/>
      <c r="D520" s="38">
        <v>80190</v>
      </c>
      <c r="E520" s="28">
        <f t="shared" si="70"/>
        <v>0</v>
      </c>
      <c r="F520" s="29">
        <v>0</v>
      </c>
      <c r="G520" s="30">
        <f t="shared" si="71"/>
        <v>0</v>
      </c>
      <c r="H520" s="31">
        <f t="shared" si="74"/>
        <v>74250</v>
      </c>
      <c r="I520" s="31"/>
      <c r="J520" s="59">
        <f t="shared" si="72"/>
        <v>0</v>
      </c>
      <c r="K520" s="63"/>
    </row>
    <row r="521" spans="1:11" s="3" customFormat="1">
      <c r="A521" s="24">
        <v>17</v>
      </c>
      <c r="B521" s="25" t="s">
        <v>40</v>
      </c>
      <c r="C521" s="208"/>
      <c r="D521" s="38">
        <v>113832</v>
      </c>
      <c r="E521" s="28">
        <f t="shared" si="70"/>
        <v>0</v>
      </c>
      <c r="F521" s="29">
        <v>0</v>
      </c>
      <c r="G521" s="30">
        <f t="shared" si="71"/>
        <v>0</v>
      </c>
      <c r="H521" s="31">
        <f t="shared" si="74"/>
        <v>105400</v>
      </c>
      <c r="I521" s="31"/>
      <c r="J521" s="59">
        <f t="shared" si="72"/>
        <v>0</v>
      </c>
      <c r="K521" s="63"/>
    </row>
    <row r="522" spans="1:11" s="3" customFormat="1">
      <c r="A522" s="24">
        <v>18</v>
      </c>
      <c r="B522" s="121" t="s">
        <v>41</v>
      </c>
      <c r="C522" s="209"/>
      <c r="D522" s="39">
        <v>98010</v>
      </c>
      <c r="E522" s="123">
        <f t="shared" si="70"/>
        <v>0</v>
      </c>
      <c r="F522" s="124">
        <v>0.23</v>
      </c>
      <c r="G522" s="125">
        <f t="shared" si="71"/>
        <v>0</v>
      </c>
      <c r="H522" s="31">
        <f>D522/1.08*0.77</f>
        <v>69877.5</v>
      </c>
      <c r="I522" s="128"/>
      <c r="J522" s="59">
        <f t="shared" si="72"/>
        <v>0</v>
      </c>
      <c r="K522" s="63"/>
    </row>
    <row r="523" spans="1:11" s="4" customFormat="1" ht="21">
      <c r="A523" s="40"/>
      <c r="B523" s="41" t="s">
        <v>42</v>
      </c>
      <c r="C523" s="210">
        <f>SUM(C505:C522)</f>
        <v>20</v>
      </c>
      <c r="D523" s="39">
        <v>205306</v>
      </c>
      <c r="E523" s="43">
        <f>SUM(E505:E522)</f>
        <v>1959955</v>
      </c>
      <c r="F523" s="43"/>
      <c r="G523" s="44">
        <f>SUM(G505:G522)</f>
        <v>1810026.25</v>
      </c>
      <c r="H523" s="45"/>
      <c r="I523" s="45"/>
      <c r="J523" s="64">
        <f>SUM(J505:J522)</f>
        <v>1675950.2314814813</v>
      </c>
    </row>
    <row r="524" spans="1:11" s="5" customFormat="1" ht="31.5">
      <c r="A524" s="46"/>
      <c r="B524" s="47"/>
      <c r="C524" s="211"/>
      <c r="D524" s="39">
        <v>335661</v>
      </c>
      <c r="E524" s="49"/>
      <c r="F524" s="49"/>
      <c r="G524" s="50"/>
      <c r="J524" s="75">
        <f>J523*0.08</f>
        <v>134076.01851851851</v>
      </c>
    </row>
    <row r="525" spans="1:11" s="6" customFormat="1" ht="31.5">
      <c r="A525" s="283" t="s">
        <v>43</v>
      </c>
      <c r="B525" s="283"/>
      <c r="C525" s="284" t="s">
        <v>44</v>
      </c>
      <c r="D525" s="284"/>
      <c r="E525" s="54"/>
      <c r="F525" s="54"/>
      <c r="G525" s="55" t="s">
        <v>45</v>
      </c>
      <c r="J525" s="76">
        <f>SUM(J523:J524)</f>
        <v>1810026.2499999998</v>
      </c>
    </row>
    <row r="527" spans="1:11" ht="15">
      <c r="B527" s="131" t="s">
        <v>165</v>
      </c>
      <c r="C527" s="131" t="s">
        <v>166</v>
      </c>
      <c r="D527" s="131"/>
      <c r="E527" s="131" t="s">
        <v>167</v>
      </c>
    </row>
    <row r="528" spans="1:11">
      <c r="B528" s="212" t="s">
        <v>168</v>
      </c>
      <c r="C528" s="213" t="s">
        <v>166</v>
      </c>
      <c r="D528" s="214"/>
      <c r="E528" s="214"/>
      <c r="F528" s="214"/>
      <c r="G528" s="212" t="s">
        <v>167</v>
      </c>
    </row>
    <row r="531" spans="1:11" s="1" customFormat="1" ht="15.75">
      <c r="A531" s="279" t="s">
        <v>1</v>
      </c>
      <c r="B531" s="279"/>
      <c r="C531" s="279"/>
      <c r="D531" s="279"/>
      <c r="E531" s="279"/>
      <c r="F531" s="279"/>
      <c r="G531" s="279"/>
      <c r="J531" s="71"/>
    </row>
    <row r="532" spans="1:11" s="1" customFormat="1" ht="15.75">
      <c r="A532" s="279" t="s">
        <v>2</v>
      </c>
      <c r="B532" s="279"/>
      <c r="C532" s="279"/>
      <c r="D532" s="279"/>
      <c r="E532" s="279"/>
      <c r="F532" s="279"/>
      <c r="G532" s="279"/>
      <c r="J532" s="71"/>
    </row>
    <row r="533" spans="1:11" s="1" customFormat="1" ht="15.75">
      <c r="A533" s="279" t="s">
        <v>4</v>
      </c>
      <c r="B533" s="279"/>
      <c r="C533" s="279"/>
      <c r="D533" s="279"/>
      <c r="E533" s="279"/>
      <c r="F533" s="279"/>
      <c r="G533" s="279"/>
      <c r="J533" s="71"/>
    </row>
    <row r="534" spans="1:11" s="1" customFormat="1" ht="15.75">
      <c r="A534" s="280" t="s">
        <v>6</v>
      </c>
      <c r="B534" s="280"/>
      <c r="C534" s="280"/>
      <c r="D534" s="280"/>
      <c r="E534" s="280"/>
      <c r="F534" s="280"/>
      <c r="G534" s="280"/>
      <c r="J534" s="71"/>
    </row>
    <row r="535" spans="1:11" s="2" customFormat="1" ht="27.75">
      <c r="A535" s="9"/>
      <c r="B535" s="9"/>
      <c r="C535" s="281" t="s">
        <v>175</v>
      </c>
      <c r="D535" s="281"/>
      <c r="E535" s="281"/>
      <c r="F535" s="281"/>
      <c r="G535" s="281"/>
      <c r="J535" s="72"/>
    </row>
    <row r="536" spans="1:11" s="1" customFormat="1">
      <c r="A536" s="11" t="s">
        <v>8</v>
      </c>
      <c r="B536" s="12"/>
      <c r="C536" s="202"/>
      <c r="D536" s="286"/>
      <c r="E536" s="286"/>
      <c r="F536" s="286"/>
      <c r="G536" s="286"/>
      <c r="H536" s="68"/>
      <c r="I536" s="68"/>
      <c r="J536" s="71"/>
    </row>
    <row r="537" spans="1:11" s="1" customFormat="1" ht="15.75">
      <c r="A537" s="11" t="s">
        <v>9</v>
      </c>
      <c r="B537" s="286" t="s">
        <v>231</v>
      </c>
      <c r="C537" s="286"/>
      <c r="D537" s="286"/>
      <c r="E537" s="286"/>
      <c r="F537" s="11"/>
      <c r="G537" s="16"/>
      <c r="H537" s="11"/>
      <c r="I537" s="11"/>
      <c r="J537" s="80"/>
      <c r="K537" s="74"/>
    </row>
    <row r="538" spans="1:11" s="1" customFormat="1" ht="15.75">
      <c r="A538" s="11" t="s">
        <v>11</v>
      </c>
      <c r="B538" s="289"/>
      <c r="C538" s="289"/>
      <c r="D538" s="289"/>
      <c r="E538" s="289"/>
      <c r="F538" s="18"/>
      <c r="G538" s="19" t="s">
        <v>13</v>
      </c>
      <c r="H538" s="69" t="s">
        <v>161</v>
      </c>
      <c r="I538" s="69"/>
      <c r="J538" s="73"/>
    </row>
    <row r="539" spans="1:11" s="1" customFormat="1">
      <c r="A539" s="190" t="s">
        <v>14</v>
      </c>
      <c r="B539" s="190"/>
      <c r="C539" s="203" t="s">
        <v>17</v>
      </c>
      <c r="D539" s="191" t="s">
        <v>18</v>
      </c>
      <c r="E539" s="192" t="s">
        <v>19</v>
      </c>
      <c r="F539" s="192" t="s">
        <v>20</v>
      </c>
      <c r="G539" s="190" t="s">
        <v>21</v>
      </c>
      <c r="J539" s="71"/>
    </row>
    <row r="540" spans="1:11" s="3" customFormat="1">
      <c r="A540" s="24">
        <v>1</v>
      </c>
      <c r="B540" s="25" t="s">
        <v>23</v>
      </c>
      <c r="C540" s="167"/>
      <c r="D540" s="27">
        <v>79305</v>
      </c>
      <c r="E540" s="28">
        <f t="shared" ref="E540:E557" si="75">D540*C540</f>
        <v>0</v>
      </c>
      <c r="F540" s="29">
        <v>0</v>
      </c>
      <c r="G540" s="30">
        <f t="shared" ref="G540:G557" si="76">E540-E540*F540</f>
        <v>0</v>
      </c>
      <c r="H540" s="31">
        <f>D540/1.08</f>
        <v>73430.555555555547</v>
      </c>
      <c r="I540" s="31"/>
      <c r="J540" s="59">
        <f t="shared" ref="J540:J557" si="77">H540*C540</f>
        <v>0</v>
      </c>
      <c r="K540" s="63"/>
    </row>
    <row r="541" spans="1:11" s="3" customFormat="1">
      <c r="A541" s="24">
        <v>2</v>
      </c>
      <c r="B541" s="25" t="s">
        <v>25</v>
      </c>
      <c r="C541" s="204"/>
      <c r="D541" s="33">
        <v>128591</v>
      </c>
      <c r="E541" s="28">
        <f t="shared" si="75"/>
        <v>0</v>
      </c>
      <c r="F541" s="29">
        <v>0</v>
      </c>
      <c r="G541" s="30">
        <f t="shared" si="76"/>
        <v>0</v>
      </c>
      <c r="H541" s="31">
        <f t="shared" ref="H541:H543" si="78">D541/1.08</f>
        <v>119065.74074074073</v>
      </c>
      <c r="I541" s="31"/>
      <c r="J541" s="59">
        <f t="shared" si="77"/>
        <v>0</v>
      </c>
      <c r="K541" s="63"/>
    </row>
    <row r="542" spans="1:11" s="3" customFormat="1">
      <c r="A542" s="24">
        <v>3</v>
      </c>
      <c r="B542" s="25" t="s">
        <v>26</v>
      </c>
      <c r="C542" s="205"/>
      <c r="D542" s="27">
        <v>60043</v>
      </c>
      <c r="E542" s="28">
        <f t="shared" si="75"/>
        <v>0</v>
      </c>
      <c r="F542" s="29">
        <v>0</v>
      </c>
      <c r="G542" s="30">
        <f t="shared" si="76"/>
        <v>0</v>
      </c>
      <c r="H542" s="31">
        <f t="shared" si="78"/>
        <v>55595.370370370365</v>
      </c>
      <c r="I542" s="31"/>
      <c r="J542" s="59">
        <f t="shared" si="77"/>
        <v>0</v>
      </c>
      <c r="K542" s="63"/>
    </row>
    <row r="543" spans="1:11" s="3" customFormat="1">
      <c r="A543" s="24">
        <v>4</v>
      </c>
      <c r="B543" s="25" t="s">
        <v>27</v>
      </c>
      <c r="C543" s="206"/>
      <c r="D543" s="27">
        <v>115781</v>
      </c>
      <c r="E543" s="28">
        <f t="shared" si="75"/>
        <v>0</v>
      </c>
      <c r="F543" s="29">
        <v>0</v>
      </c>
      <c r="G543" s="30">
        <f t="shared" si="76"/>
        <v>0</v>
      </c>
      <c r="H543" s="31">
        <f t="shared" si="78"/>
        <v>107204.62962962962</v>
      </c>
      <c r="I543" s="31"/>
      <c r="J543" s="59">
        <f t="shared" si="77"/>
        <v>0</v>
      </c>
      <c r="K543" s="63"/>
    </row>
    <row r="544" spans="1:11" s="3" customFormat="1">
      <c r="A544" s="24">
        <v>5</v>
      </c>
      <c r="B544" s="25" t="s">
        <v>28</v>
      </c>
      <c r="C544" s="204">
        <v>6</v>
      </c>
      <c r="D544" s="27">
        <v>119943</v>
      </c>
      <c r="E544" s="28">
        <f t="shared" si="75"/>
        <v>719658</v>
      </c>
      <c r="F544" s="124">
        <v>0.25</v>
      </c>
      <c r="G544" s="125">
        <f t="shared" si="76"/>
        <v>539743.5</v>
      </c>
      <c r="H544" s="31">
        <f>D544/1.08*0.75</f>
        <v>83293.75</v>
      </c>
      <c r="I544" s="31"/>
      <c r="J544" s="59">
        <f t="shared" si="77"/>
        <v>499762.5</v>
      </c>
      <c r="K544" s="63"/>
    </row>
    <row r="545" spans="1:11" s="3" customFormat="1">
      <c r="A545" s="24">
        <v>6</v>
      </c>
      <c r="B545" s="25" t="s">
        <v>29</v>
      </c>
      <c r="C545" s="167"/>
      <c r="D545" s="27">
        <v>94810</v>
      </c>
      <c r="E545" s="28">
        <f t="shared" si="75"/>
        <v>0</v>
      </c>
      <c r="F545" s="29">
        <v>0</v>
      </c>
      <c r="G545" s="30">
        <f t="shared" si="76"/>
        <v>0</v>
      </c>
      <c r="H545" s="31">
        <f t="shared" ref="H545:H556" si="79">D545/1.08</f>
        <v>87787.037037037036</v>
      </c>
      <c r="I545" s="31"/>
      <c r="J545" s="59">
        <f t="shared" si="77"/>
        <v>0</v>
      </c>
      <c r="K545" s="63"/>
    </row>
    <row r="546" spans="1:11" s="3" customFormat="1">
      <c r="A546" s="24">
        <v>7</v>
      </c>
      <c r="B546" s="25" t="s">
        <v>30</v>
      </c>
      <c r="C546" s="207"/>
      <c r="D546" s="27">
        <v>141396</v>
      </c>
      <c r="E546" s="28">
        <f t="shared" si="75"/>
        <v>0</v>
      </c>
      <c r="F546" s="29">
        <v>0</v>
      </c>
      <c r="G546" s="30">
        <f t="shared" si="76"/>
        <v>0</v>
      </c>
      <c r="H546" s="31">
        <f t="shared" si="79"/>
        <v>130922.22222222222</v>
      </c>
      <c r="I546" s="31"/>
      <c r="J546" s="59">
        <f t="shared" si="77"/>
        <v>0</v>
      </c>
      <c r="K546" s="63"/>
    </row>
    <row r="547" spans="1:11" s="3" customFormat="1">
      <c r="A547" s="24">
        <v>8</v>
      </c>
      <c r="B547" s="25" t="s">
        <v>31</v>
      </c>
      <c r="C547" s="167"/>
      <c r="D547" s="27">
        <v>232931</v>
      </c>
      <c r="E547" s="28">
        <f t="shared" si="75"/>
        <v>0</v>
      </c>
      <c r="F547" s="29">
        <v>0</v>
      </c>
      <c r="G547" s="30">
        <f t="shared" si="76"/>
        <v>0</v>
      </c>
      <c r="H547" s="31">
        <f t="shared" si="79"/>
        <v>215676.85185185182</v>
      </c>
      <c r="I547" s="31"/>
      <c r="J547" s="59">
        <f t="shared" si="77"/>
        <v>0</v>
      </c>
      <c r="K547" s="63"/>
    </row>
    <row r="548" spans="1:11" s="3" customFormat="1">
      <c r="A548" s="24">
        <v>9</v>
      </c>
      <c r="B548" s="36" t="s">
        <v>32</v>
      </c>
      <c r="C548" s="167"/>
      <c r="D548" s="27">
        <v>101534</v>
      </c>
      <c r="E548" s="28">
        <f t="shared" si="75"/>
        <v>0</v>
      </c>
      <c r="F548" s="29">
        <v>0</v>
      </c>
      <c r="G548" s="30">
        <f t="shared" si="76"/>
        <v>0</v>
      </c>
      <c r="H548" s="31">
        <f t="shared" si="79"/>
        <v>94012.962962962964</v>
      </c>
      <c r="I548" s="31"/>
      <c r="J548" s="59">
        <f t="shared" si="77"/>
        <v>0</v>
      </c>
      <c r="K548" s="63"/>
    </row>
    <row r="549" spans="1:11" s="3" customFormat="1">
      <c r="A549" s="24">
        <v>10</v>
      </c>
      <c r="B549" s="36" t="s">
        <v>33</v>
      </c>
      <c r="C549" s="208"/>
      <c r="D549" s="33">
        <v>110148</v>
      </c>
      <c r="E549" s="28">
        <f t="shared" si="75"/>
        <v>0</v>
      </c>
      <c r="F549" s="29">
        <v>0</v>
      </c>
      <c r="G549" s="30">
        <f t="shared" si="76"/>
        <v>0</v>
      </c>
      <c r="H549" s="31">
        <f t="shared" si="79"/>
        <v>101988.88888888888</v>
      </c>
      <c r="I549" s="31"/>
      <c r="J549" s="59">
        <f t="shared" si="77"/>
        <v>0</v>
      </c>
      <c r="K549" s="63"/>
    </row>
    <row r="550" spans="1:11" s="3" customFormat="1">
      <c r="A550" s="24">
        <v>11</v>
      </c>
      <c r="B550" s="121" t="s">
        <v>34</v>
      </c>
      <c r="C550" s="209"/>
      <c r="D550" s="27">
        <v>54198</v>
      </c>
      <c r="E550" s="123">
        <f t="shared" si="75"/>
        <v>0</v>
      </c>
      <c r="F550" s="29">
        <v>0</v>
      </c>
      <c r="G550" s="125">
        <f t="shared" si="76"/>
        <v>0</v>
      </c>
      <c r="H550" s="31">
        <f t="shared" si="79"/>
        <v>50183.333333333328</v>
      </c>
      <c r="I550" s="128"/>
      <c r="J550" s="59">
        <f t="shared" si="77"/>
        <v>0</v>
      </c>
      <c r="K550" s="63"/>
    </row>
    <row r="551" spans="1:11" s="3" customFormat="1">
      <c r="A551" s="24">
        <v>12</v>
      </c>
      <c r="B551" s="25" t="s">
        <v>35</v>
      </c>
      <c r="C551" s="208"/>
      <c r="D551" s="27">
        <v>49680</v>
      </c>
      <c r="E551" s="28">
        <f t="shared" si="75"/>
        <v>0</v>
      </c>
      <c r="F551" s="29">
        <v>0</v>
      </c>
      <c r="G551" s="30">
        <f t="shared" si="76"/>
        <v>0</v>
      </c>
      <c r="H551" s="31">
        <f t="shared" si="79"/>
        <v>46000</v>
      </c>
      <c r="I551" s="31"/>
      <c r="J551" s="59">
        <f t="shared" si="77"/>
        <v>0</v>
      </c>
      <c r="K551" s="63"/>
    </row>
    <row r="552" spans="1:11" s="3" customFormat="1">
      <c r="A552" s="24">
        <v>13</v>
      </c>
      <c r="B552" s="25" t="s">
        <v>36</v>
      </c>
      <c r="C552" s="208"/>
      <c r="D552" s="38">
        <v>64152</v>
      </c>
      <c r="E552" s="28">
        <f t="shared" si="75"/>
        <v>0</v>
      </c>
      <c r="F552" s="29">
        <v>0</v>
      </c>
      <c r="G552" s="30">
        <f t="shared" si="76"/>
        <v>0</v>
      </c>
      <c r="H552" s="31">
        <f t="shared" si="79"/>
        <v>59399.999999999993</v>
      </c>
      <c r="I552" s="31"/>
      <c r="J552" s="59">
        <f t="shared" si="77"/>
        <v>0</v>
      </c>
      <c r="K552" s="63"/>
    </row>
    <row r="553" spans="1:11" s="3" customFormat="1">
      <c r="A553" s="24">
        <v>14</v>
      </c>
      <c r="B553" s="121" t="s">
        <v>37</v>
      </c>
      <c r="C553" s="209"/>
      <c r="D553" s="38">
        <v>65934</v>
      </c>
      <c r="E553" s="123">
        <f t="shared" si="75"/>
        <v>0</v>
      </c>
      <c r="F553" s="124">
        <v>0</v>
      </c>
      <c r="G553" s="125">
        <f t="shared" si="76"/>
        <v>0</v>
      </c>
      <c r="H553" s="31">
        <f t="shared" si="79"/>
        <v>61049.999999999993</v>
      </c>
      <c r="I553" s="128"/>
      <c r="J553" s="59">
        <f t="shared" si="77"/>
        <v>0</v>
      </c>
      <c r="K553" s="63"/>
    </row>
    <row r="554" spans="1:11" s="3" customFormat="1">
      <c r="A554" s="24">
        <v>15</v>
      </c>
      <c r="B554" s="25" t="s">
        <v>38</v>
      </c>
      <c r="C554" s="208"/>
      <c r="D554" s="38">
        <v>76626</v>
      </c>
      <c r="E554" s="28">
        <f t="shared" si="75"/>
        <v>0</v>
      </c>
      <c r="F554" s="29">
        <v>0</v>
      </c>
      <c r="G554" s="30">
        <f t="shared" si="76"/>
        <v>0</v>
      </c>
      <c r="H554" s="31">
        <f t="shared" si="79"/>
        <v>70950</v>
      </c>
      <c r="I554" s="31"/>
      <c r="J554" s="59">
        <f t="shared" si="77"/>
        <v>0</v>
      </c>
      <c r="K554" s="63"/>
    </row>
    <row r="555" spans="1:11" s="3" customFormat="1">
      <c r="A555" s="24">
        <v>16</v>
      </c>
      <c r="B555" s="25" t="s">
        <v>39</v>
      </c>
      <c r="C555" s="208"/>
      <c r="D555" s="38">
        <v>80190</v>
      </c>
      <c r="E555" s="28">
        <f t="shared" si="75"/>
        <v>0</v>
      </c>
      <c r="F555" s="29">
        <v>0</v>
      </c>
      <c r="G555" s="30">
        <f t="shared" si="76"/>
        <v>0</v>
      </c>
      <c r="H555" s="31">
        <f t="shared" si="79"/>
        <v>74250</v>
      </c>
      <c r="I555" s="31"/>
      <c r="J555" s="59">
        <f t="shared" si="77"/>
        <v>0</v>
      </c>
      <c r="K555" s="63"/>
    </row>
    <row r="556" spans="1:11" s="3" customFormat="1">
      <c r="A556" s="24">
        <v>17</v>
      </c>
      <c r="B556" s="25" t="s">
        <v>40</v>
      </c>
      <c r="C556" s="208"/>
      <c r="D556" s="38">
        <v>113832</v>
      </c>
      <c r="E556" s="28">
        <f t="shared" si="75"/>
        <v>0</v>
      </c>
      <c r="F556" s="29">
        <v>0</v>
      </c>
      <c r="G556" s="30">
        <f t="shared" si="76"/>
        <v>0</v>
      </c>
      <c r="H556" s="31">
        <f t="shared" si="79"/>
        <v>105400</v>
      </c>
      <c r="I556" s="31"/>
      <c r="J556" s="59">
        <f t="shared" si="77"/>
        <v>0</v>
      </c>
      <c r="K556" s="63"/>
    </row>
    <row r="557" spans="1:11" s="3" customFormat="1">
      <c r="A557" s="24">
        <v>18</v>
      </c>
      <c r="B557" s="121" t="s">
        <v>41</v>
      </c>
      <c r="C557" s="209"/>
      <c r="D557" s="39">
        <v>98010</v>
      </c>
      <c r="E557" s="123">
        <f t="shared" si="75"/>
        <v>0</v>
      </c>
      <c r="F557" s="124">
        <v>0.23</v>
      </c>
      <c r="G557" s="125">
        <f t="shared" si="76"/>
        <v>0</v>
      </c>
      <c r="H557" s="31">
        <f>D557/1.08*0.77</f>
        <v>69877.5</v>
      </c>
      <c r="I557" s="128"/>
      <c r="J557" s="59">
        <f t="shared" si="77"/>
        <v>0</v>
      </c>
      <c r="K557" s="63"/>
    </row>
    <row r="558" spans="1:11" s="4" customFormat="1" ht="21">
      <c r="A558" s="40"/>
      <c r="B558" s="41" t="s">
        <v>42</v>
      </c>
      <c r="C558" s="210">
        <f>SUM(C540:C557)</f>
        <v>6</v>
      </c>
      <c r="D558" s="39">
        <v>205306</v>
      </c>
      <c r="E558" s="43">
        <f>SUM(E540:E557)</f>
        <v>719658</v>
      </c>
      <c r="F558" s="43"/>
      <c r="G558" s="44">
        <f>SUM(G540:G557)</f>
        <v>539743.5</v>
      </c>
      <c r="H558" s="45"/>
      <c r="I558" s="45"/>
      <c r="J558" s="64">
        <f>SUM(J540:J557)</f>
        <v>499762.5</v>
      </c>
    </row>
    <row r="559" spans="1:11" s="5" customFormat="1" ht="31.5">
      <c r="A559" s="46"/>
      <c r="B559" s="47"/>
      <c r="C559" s="211"/>
      <c r="D559" s="39">
        <v>335661</v>
      </c>
      <c r="E559" s="49"/>
      <c r="F559" s="49"/>
      <c r="G559" s="50"/>
      <c r="J559" s="75">
        <f>J558*0.08</f>
        <v>39981</v>
      </c>
    </row>
    <row r="560" spans="1:11" s="6" customFormat="1" ht="31.5">
      <c r="A560" s="283" t="s">
        <v>43</v>
      </c>
      <c r="B560" s="283"/>
      <c r="C560" s="284" t="s">
        <v>44</v>
      </c>
      <c r="D560" s="284"/>
      <c r="E560" s="54"/>
      <c r="F560" s="54"/>
      <c r="G560" s="55" t="s">
        <v>45</v>
      </c>
      <c r="J560" s="76">
        <f>SUM(J558:J559)</f>
        <v>539743.5</v>
      </c>
    </row>
    <row r="562" spans="1:11" ht="15">
      <c r="B562" s="131" t="s">
        <v>165</v>
      </c>
      <c r="C562" s="131" t="s">
        <v>166</v>
      </c>
      <c r="D562" s="131"/>
      <c r="E562" s="131" t="s">
        <v>167</v>
      </c>
    </row>
    <row r="563" spans="1:11">
      <c r="B563" s="212" t="s">
        <v>168</v>
      </c>
      <c r="C563" s="213" t="s">
        <v>166</v>
      </c>
      <c r="D563" s="214"/>
      <c r="E563" s="214"/>
      <c r="F563" s="214"/>
      <c r="G563" s="212" t="s">
        <v>167</v>
      </c>
    </row>
    <row r="567" spans="1:11" s="1" customFormat="1" ht="15.75">
      <c r="A567" s="279" t="s">
        <v>1</v>
      </c>
      <c r="B567" s="279"/>
      <c r="C567" s="279"/>
      <c r="D567" s="279"/>
      <c r="E567" s="279"/>
      <c r="F567" s="279"/>
      <c r="G567" s="279"/>
      <c r="J567" s="71"/>
    </row>
    <row r="568" spans="1:11" s="1" customFormat="1" ht="15.75">
      <c r="A568" s="279" t="s">
        <v>2</v>
      </c>
      <c r="B568" s="279"/>
      <c r="C568" s="279"/>
      <c r="D568" s="279"/>
      <c r="E568" s="279"/>
      <c r="F568" s="279"/>
      <c r="G568" s="279"/>
      <c r="J568" s="71"/>
    </row>
    <row r="569" spans="1:11" s="1" customFormat="1" ht="15.75">
      <c r="A569" s="279" t="s">
        <v>4</v>
      </c>
      <c r="B569" s="279"/>
      <c r="C569" s="279"/>
      <c r="D569" s="279"/>
      <c r="E569" s="279"/>
      <c r="F569" s="279"/>
      <c r="G569" s="279"/>
      <c r="J569" s="71"/>
    </row>
    <row r="570" spans="1:11" s="1" customFormat="1" ht="15.75">
      <c r="A570" s="280" t="s">
        <v>6</v>
      </c>
      <c r="B570" s="280"/>
      <c r="C570" s="280"/>
      <c r="D570" s="280"/>
      <c r="E570" s="280"/>
      <c r="F570" s="280"/>
      <c r="G570" s="280"/>
      <c r="J570" s="71"/>
    </row>
    <row r="571" spans="1:11" s="2" customFormat="1" ht="27.75">
      <c r="A571" s="9"/>
      <c r="B571" s="9"/>
      <c r="C571" s="281" t="s">
        <v>175</v>
      </c>
      <c r="D571" s="281"/>
      <c r="E571" s="281"/>
      <c r="F571" s="281"/>
      <c r="G571" s="281"/>
      <c r="J571" s="72"/>
    </row>
    <row r="572" spans="1:11" s="1" customFormat="1">
      <c r="A572" s="11" t="s">
        <v>8</v>
      </c>
      <c r="B572" s="12"/>
      <c r="C572" s="202"/>
      <c r="D572" s="286"/>
      <c r="E572" s="286"/>
      <c r="F572" s="286"/>
      <c r="G572" s="286"/>
      <c r="H572" s="68"/>
      <c r="I572" s="68"/>
      <c r="J572" s="71"/>
    </row>
    <row r="573" spans="1:11" s="1" customFormat="1" ht="15.75">
      <c r="A573" s="11" t="s">
        <v>9</v>
      </c>
      <c r="B573" s="286" t="s">
        <v>232</v>
      </c>
      <c r="C573" s="286"/>
      <c r="D573" s="286"/>
      <c r="E573" s="286"/>
      <c r="F573" s="11"/>
      <c r="G573" s="16"/>
      <c r="H573" s="11"/>
      <c r="I573" s="11"/>
      <c r="J573" s="80"/>
      <c r="K573" s="74"/>
    </row>
    <row r="574" spans="1:11" s="1" customFormat="1" ht="15.75">
      <c r="A574" s="11" t="s">
        <v>11</v>
      </c>
      <c r="B574" s="289"/>
      <c r="C574" s="289"/>
      <c r="D574" s="289"/>
      <c r="E574" s="289"/>
      <c r="F574" s="18"/>
      <c r="G574" s="19" t="s">
        <v>13</v>
      </c>
      <c r="H574" s="69" t="s">
        <v>161</v>
      </c>
      <c r="I574" s="69"/>
      <c r="J574" s="73"/>
    </row>
    <row r="575" spans="1:11" s="1" customFormat="1">
      <c r="A575" s="190" t="s">
        <v>14</v>
      </c>
      <c r="B575" s="190"/>
      <c r="C575" s="203" t="s">
        <v>17</v>
      </c>
      <c r="D575" s="191" t="s">
        <v>18</v>
      </c>
      <c r="E575" s="192" t="s">
        <v>19</v>
      </c>
      <c r="F575" s="192" t="s">
        <v>20</v>
      </c>
      <c r="G575" s="190" t="s">
        <v>21</v>
      </c>
      <c r="J575" s="71"/>
    </row>
    <row r="576" spans="1:11" s="3" customFormat="1">
      <c r="A576" s="24">
        <v>1</v>
      </c>
      <c r="B576" s="25" t="s">
        <v>23</v>
      </c>
      <c r="C576" s="167"/>
      <c r="D576" s="27">
        <v>79305</v>
      </c>
      <c r="E576" s="28">
        <f t="shared" ref="E576:E593" si="80">D576*C576</f>
        <v>0</v>
      </c>
      <c r="F576" s="29">
        <v>0</v>
      </c>
      <c r="G576" s="30">
        <f t="shared" ref="G576:G593" si="81">E576-E576*F576</f>
        <v>0</v>
      </c>
      <c r="H576" s="31">
        <f>D576/1.08</f>
        <v>73430.555555555547</v>
      </c>
      <c r="I576" s="31"/>
      <c r="J576" s="59">
        <f t="shared" ref="J576:J593" si="82">H576*C576</f>
        <v>0</v>
      </c>
      <c r="K576" s="63"/>
    </row>
    <row r="577" spans="1:11" s="3" customFormat="1">
      <c r="A577" s="24">
        <v>2</v>
      </c>
      <c r="B577" s="25" t="s">
        <v>25</v>
      </c>
      <c r="C577" s="204"/>
      <c r="D577" s="33">
        <v>128591</v>
      </c>
      <c r="E577" s="28">
        <f t="shared" si="80"/>
        <v>0</v>
      </c>
      <c r="F577" s="29">
        <v>0</v>
      </c>
      <c r="G577" s="30">
        <f t="shared" si="81"/>
        <v>0</v>
      </c>
      <c r="H577" s="31">
        <f t="shared" ref="H577:H579" si="83">D577/1.08</f>
        <v>119065.74074074073</v>
      </c>
      <c r="I577" s="31"/>
      <c r="J577" s="59">
        <f t="shared" si="82"/>
        <v>0</v>
      </c>
      <c r="K577" s="63"/>
    </row>
    <row r="578" spans="1:11" s="3" customFormat="1">
      <c r="A578" s="24">
        <v>3</v>
      </c>
      <c r="B578" s="25" t="s">
        <v>26</v>
      </c>
      <c r="C578" s="205"/>
      <c r="D578" s="27">
        <v>60043</v>
      </c>
      <c r="E578" s="28">
        <f t="shared" si="80"/>
        <v>0</v>
      </c>
      <c r="F578" s="29">
        <v>0</v>
      </c>
      <c r="G578" s="30">
        <f t="shared" si="81"/>
        <v>0</v>
      </c>
      <c r="H578" s="31">
        <f t="shared" si="83"/>
        <v>55595.370370370365</v>
      </c>
      <c r="I578" s="31"/>
      <c r="J578" s="59">
        <f t="shared" si="82"/>
        <v>0</v>
      </c>
      <c r="K578" s="63"/>
    </row>
    <row r="579" spans="1:11" s="3" customFormat="1">
      <c r="A579" s="24">
        <v>4</v>
      </c>
      <c r="B579" s="25" t="s">
        <v>27</v>
      </c>
      <c r="C579" s="206"/>
      <c r="D579" s="27">
        <v>115781</v>
      </c>
      <c r="E579" s="28">
        <f t="shared" si="80"/>
        <v>0</v>
      </c>
      <c r="F579" s="29">
        <v>0</v>
      </c>
      <c r="G579" s="30">
        <f t="shared" si="81"/>
        <v>0</v>
      </c>
      <c r="H579" s="31">
        <f t="shared" si="83"/>
        <v>107204.62962962962</v>
      </c>
      <c r="I579" s="31"/>
      <c r="J579" s="59">
        <f t="shared" si="82"/>
        <v>0</v>
      </c>
      <c r="K579" s="63"/>
    </row>
    <row r="580" spans="1:11" s="3" customFormat="1">
      <c r="A580" s="24">
        <v>5</v>
      </c>
      <c r="B580" s="25" t="s">
        <v>28</v>
      </c>
      <c r="C580" s="204">
        <v>5</v>
      </c>
      <c r="D580" s="27">
        <v>119943</v>
      </c>
      <c r="E580" s="28">
        <f t="shared" si="80"/>
        <v>599715</v>
      </c>
      <c r="F580" s="124">
        <v>0.25</v>
      </c>
      <c r="G580" s="125">
        <f t="shared" si="81"/>
        <v>449786.25</v>
      </c>
      <c r="H580" s="31">
        <f>D580/1.08*0.75</f>
        <v>83293.75</v>
      </c>
      <c r="I580" s="31"/>
      <c r="J580" s="59">
        <f t="shared" si="82"/>
        <v>416468.75</v>
      </c>
      <c r="K580" s="63"/>
    </row>
    <row r="581" spans="1:11" s="3" customFormat="1">
      <c r="A581" s="24">
        <v>6</v>
      </c>
      <c r="B581" s="25" t="s">
        <v>29</v>
      </c>
      <c r="C581" s="167"/>
      <c r="D581" s="27">
        <v>94810</v>
      </c>
      <c r="E581" s="28">
        <f t="shared" si="80"/>
        <v>0</v>
      </c>
      <c r="F581" s="29">
        <v>0</v>
      </c>
      <c r="G581" s="30">
        <f t="shared" si="81"/>
        <v>0</v>
      </c>
      <c r="H581" s="31">
        <f t="shared" ref="H581:H592" si="84">D581/1.08</f>
        <v>87787.037037037036</v>
      </c>
      <c r="I581" s="31"/>
      <c r="J581" s="59">
        <f t="shared" si="82"/>
        <v>0</v>
      </c>
      <c r="K581" s="63"/>
    </row>
    <row r="582" spans="1:11" s="3" customFormat="1">
      <c r="A582" s="24">
        <v>7</v>
      </c>
      <c r="B582" s="25" t="s">
        <v>30</v>
      </c>
      <c r="C582" s="207"/>
      <c r="D582" s="27">
        <v>141396</v>
      </c>
      <c r="E582" s="28">
        <f t="shared" si="80"/>
        <v>0</v>
      </c>
      <c r="F582" s="29">
        <v>0</v>
      </c>
      <c r="G582" s="30">
        <f t="shared" si="81"/>
        <v>0</v>
      </c>
      <c r="H582" s="31">
        <f t="shared" si="84"/>
        <v>130922.22222222222</v>
      </c>
      <c r="I582" s="31"/>
      <c r="J582" s="59">
        <f t="shared" si="82"/>
        <v>0</v>
      </c>
      <c r="K582" s="63"/>
    </row>
    <row r="583" spans="1:11" s="3" customFormat="1">
      <c r="A583" s="24">
        <v>8</v>
      </c>
      <c r="B583" s="25" t="s">
        <v>31</v>
      </c>
      <c r="C583" s="167"/>
      <c r="D583" s="27">
        <v>232931</v>
      </c>
      <c r="E583" s="28">
        <f t="shared" si="80"/>
        <v>0</v>
      </c>
      <c r="F583" s="29">
        <v>0</v>
      </c>
      <c r="G583" s="30">
        <f t="shared" si="81"/>
        <v>0</v>
      </c>
      <c r="H583" s="31">
        <f t="shared" si="84"/>
        <v>215676.85185185182</v>
      </c>
      <c r="I583" s="31"/>
      <c r="J583" s="59">
        <f t="shared" si="82"/>
        <v>0</v>
      </c>
      <c r="K583" s="63"/>
    </row>
    <row r="584" spans="1:11" s="3" customFormat="1">
      <c r="A584" s="24">
        <v>9</v>
      </c>
      <c r="B584" s="36" t="s">
        <v>32</v>
      </c>
      <c r="C584" s="167"/>
      <c r="D584" s="27">
        <v>101534</v>
      </c>
      <c r="E584" s="28">
        <f t="shared" si="80"/>
        <v>0</v>
      </c>
      <c r="F584" s="29">
        <v>0</v>
      </c>
      <c r="G584" s="30">
        <f t="shared" si="81"/>
        <v>0</v>
      </c>
      <c r="H584" s="31">
        <f t="shared" si="84"/>
        <v>94012.962962962964</v>
      </c>
      <c r="I584" s="31"/>
      <c r="J584" s="59">
        <f t="shared" si="82"/>
        <v>0</v>
      </c>
      <c r="K584" s="63"/>
    </row>
    <row r="585" spans="1:11" s="3" customFormat="1">
      <c r="A585" s="24">
        <v>10</v>
      </c>
      <c r="B585" s="36" t="s">
        <v>33</v>
      </c>
      <c r="C585" s="208"/>
      <c r="D585" s="33">
        <v>110148</v>
      </c>
      <c r="E585" s="28">
        <f t="shared" si="80"/>
        <v>0</v>
      </c>
      <c r="F585" s="29">
        <v>0</v>
      </c>
      <c r="G585" s="30">
        <f t="shared" si="81"/>
        <v>0</v>
      </c>
      <c r="H585" s="31">
        <f t="shared" si="84"/>
        <v>101988.88888888888</v>
      </c>
      <c r="I585" s="31"/>
      <c r="J585" s="59">
        <f t="shared" si="82"/>
        <v>0</v>
      </c>
      <c r="K585" s="63"/>
    </row>
    <row r="586" spans="1:11" s="3" customFormat="1">
      <c r="A586" s="24">
        <v>11</v>
      </c>
      <c r="B586" s="121" t="s">
        <v>34</v>
      </c>
      <c r="C586" s="209">
        <v>3</v>
      </c>
      <c r="D586" s="27">
        <v>54198</v>
      </c>
      <c r="E586" s="123">
        <f t="shared" si="80"/>
        <v>162594</v>
      </c>
      <c r="F586" s="29">
        <v>0</v>
      </c>
      <c r="G586" s="125">
        <f t="shared" si="81"/>
        <v>162594</v>
      </c>
      <c r="H586" s="31">
        <f t="shared" si="84"/>
        <v>50183.333333333328</v>
      </c>
      <c r="I586" s="128"/>
      <c r="J586" s="59">
        <f t="shared" si="82"/>
        <v>150550</v>
      </c>
      <c r="K586" s="63"/>
    </row>
    <row r="587" spans="1:11" s="3" customFormat="1">
      <c r="A587" s="24">
        <v>12</v>
      </c>
      <c r="B587" s="25" t="s">
        <v>35</v>
      </c>
      <c r="C587" s="208"/>
      <c r="D587" s="27">
        <v>49680</v>
      </c>
      <c r="E587" s="28">
        <f t="shared" si="80"/>
        <v>0</v>
      </c>
      <c r="F587" s="29">
        <v>0</v>
      </c>
      <c r="G587" s="30">
        <f t="shared" si="81"/>
        <v>0</v>
      </c>
      <c r="H587" s="31">
        <f t="shared" si="84"/>
        <v>46000</v>
      </c>
      <c r="I587" s="31"/>
      <c r="J587" s="59">
        <f t="shared" si="82"/>
        <v>0</v>
      </c>
      <c r="K587" s="63"/>
    </row>
    <row r="588" spans="1:11" s="3" customFormat="1">
      <c r="A588" s="24">
        <v>13</v>
      </c>
      <c r="B588" s="25" t="s">
        <v>36</v>
      </c>
      <c r="C588" s="208"/>
      <c r="D588" s="38">
        <v>64152</v>
      </c>
      <c r="E588" s="28">
        <f t="shared" si="80"/>
        <v>0</v>
      </c>
      <c r="F588" s="29">
        <v>0</v>
      </c>
      <c r="G588" s="30">
        <f t="shared" si="81"/>
        <v>0</v>
      </c>
      <c r="H588" s="31">
        <f t="shared" si="84"/>
        <v>59399.999999999993</v>
      </c>
      <c r="I588" s="31"/>
      <c r="J588" s="59">
        <f t="shared" si="82"/>
        <v>0</v>
      </c>
      <c r="K588" s="63"/>
    </row>
    <row r="589" spans="1:11" s="3" customFormat="1">
      <c r="A589" s="24">
        <v>14</v>
      </c>
      <c r="B589" s="121" t="s">
        <v>37</v>
      </c>
      <c r="C589" s="209"/>
      <c r="D589" s="38">
        <v>65934</v>
      </c>
      <c r="E589" s="123">
        <f t="shared" si="80"/>
        <v>0</v>
      </c>
      <c r="F589" s="124">
        <v>0</v>
      </c>
      <c r="G589" s="125">
        <f t="shared" si="81"/>
        <v>0</v>
      </c>
      <c r="H589" s="31">
        <f t="shared" si="84"/>
        <v>61049.999999999993</v>
      </c>
      <c r="I589" s="128"/>
      <c r="J589" s="59">
        <f t="shared" si="82"/>
        <v>0</v>
      </c>
      <c r="K589" s="63"/>
    </row>
    <row r="590" spans="1:11" s="3" customFormat="1">
      <c r="A590" s="24">
        <v>15</v>
      </c>
      <c r="B590" s="25" t="s">
        <v>38</v>
      </c>
      <c r="C590" s="208"/>
      <c r="D590" s="38">
        <v>76626</v>
      </c>
      <c r="E590" s="28">
        <f t="shared" si="80"/>
        <v>0</v>
      </c>
      <c r="F590" s="29">
        <v>0</v>
      </c>
      <c r="G590" s="30">
        <f t="shared" si="81"/>
        <v>0</v>
      </c>
      <c r="H590" s="31">
        <f t="shared" si="84"/>
        <v>70950</v>
      </c>
      <c r="I590" s="31"/>
      <c r="J590" s="59">
        <f t="shared" si="82"/>
        <v>0</v>
      </c>
      <c r="K590" s="63"/>
    </row>
    <row r="591" spans="1:11" s="3" customFormat="1">
      <c r="A591" s="24">
        <v>16</v>
      </c>
      <c r="B591" s="25" t="s">
        <v>39</v>
      </c>
      <c r="C591" s="208"/>
      <c r="D591" s="38">
        <v>80190</v>
      </c>
      <c r="E591" s="28">
        <f t="shared" si="80"/>
        <v>0</v>
      </c>
      <c r="F591" s="29">
        <v>0</v>
      </c>
      <c r="G591" s="30">
        <f t="shared" si="81"/>
        <v>0</v>
      </c>
      <c r="H591" s="31">
        <f t="shared" si="84"/>
        <v>74250</v>
      </c>
      <c r="I591" s="31"/>
      <c r="J591" s="59">
        <f t="shared" si="82"/>
        <v>0</v>
      </c>
      <c r="K591" s="63"/>
    </row>
    <row r="592" spans="1:11" s="3" customFormat="1">
      <c r="A592" s="24">
        <v>17</v>
      </c>
      <c r="B592" s="25" t="s">
        <v>40</v>
      </c>
      <c r="C592" s="208"/>
      <c r="D592" s="38">
        <v>113832</v>
      </c>
      <c r="E592" s="28">
        <f t="shared" si="80"/>
        <v>0</v>
      </c>
      <c r="F592" s="29">
        <v>0</v>
      </c>
      <c r="G592" s="30">
        <f t="shared" si="81"/>
        <v>0</v>
      </c>
      <c r="H592" s="31">
        <f t="shared" si="84"/>
        <v>105400</v>
      </c>
      <c r="I592" s="31"/>
      <c r="J592" s="59">
        <f t="shared" si="82"/>
        <v>0</v>
      </c>
      <c r="K592" s="63"/>
    </row>
    <row r="593" spans="1:11" s="3" customFormat="1">
      <c r="A593" s="24">
        <v>18</v>
      </c>
      <c r="B593" s="121" t="s">
        <v>41</v>
      </c>
      <c r="C593" s="209"/>
      <c r="D593" s="39">
        <v>98010</v>
      </c>
      <c r="E593" s="123">
        <f t="shared" si="80"/>
        <v>0</v>
      </c>
      <c r="F593" s="124">
        <v>0.23</v>
      </c>
      <c r="G593" s="125">
        <f t="shared" si="81"/>
        <v>0</v>
      </c>
      <c r="H593" s="31">
        <f>D593/1.08*0.77</f>
        <v>69877.5</v>
      </c>
      <c r="I593" s="128"/>
      <c r="J593" s="59">
        <f t="shared" si="82"/>
        <v>0</v>
      </c>
      <c r="K593" s="63"/>
    </row>
    <row r="594" spans="1:11" s="4" customFormat="1" ht="21">
      <c r="A594" s="40"/>
      <c r="B594" s="41" t="s">
        <v>42</v>
      </c>
      <c r="C594" s="210">
        <f>SUM(C576:C593)</f>
        <v>8</v>
      </c>
      <c r="D594" s="39">
        <v>205306</v>
      </c>
      <c r="E594" s="43">
        <f>SUM(E576:E593)</f>
        <v>762309</v>
      </c>
      <c r="F594" s="43"/>
      <c r="G594" s="44">
        <f>SUM(G576:G593)</f>
        <v>612380.25</v>
      </c>
      <c r="H594" s="45"/>
      <c r="I594" s="45"/>
      <c r="J594" s="64">
        <f>SUM(J576:J593)</f>
        <v>567018.75</v>
      </c>
    </row>
    <row r="595" spans="1:11" s="5" customFormat="1" ht="31.5">
      <c r="A595" s="46"/>
      <c r="B595" s="47"/>
      <c r="C595" s="211"/>
      <c r="D595" s="39">
        <v>335661</v>
      </c>
      <c r="E595" s="49"/>
      <c r="F595" s="49"/>
      <c r="G595" s="50"/>
      <c r="J595" s="75">
        <f>J594*0.08</f>
        <v>45361.5</v>
      </c>
    </row>
    <row r="596" spans="1:11" s="6" customFormat="1" ht="31.5">
      <c r="A596" s="283" t="s">
        <v>43</v>
      </c>
      <c r="B596" s="283"/>
      <c r="C596" s="284" t="s">
        <v>44</v>
      </c>
      <c r="D596" s="284"/>
      <c r="E596" s="54"/>
      <c r="F596" s="54"/>
      <c r="G596" s="55" t="s">
        <v>45</v>
      </c>
      <c r="J596" s="76">
        <f>SUM(J594:J595)</f>
        <v>612380.25</v>
      </c>
    </row>
    <row r="598" spans="1:11" ht="15">
      <c r="B598" s="131" t="s">
        <v>165</v>
      </c>
      <c r="C598" s="131" t="s">
        <v>166</v>
      </c>
      <c r="D598" s="131"/>
      <c r="E598" s="131" t="s">
        <v>167</v>
      </c>
    </row>
    <row r="599" spans="1:11">
      <c r="B599" s="212" t="s">
        <v>168</v>
      </c>
      <c r="C599" s="213" t="s">
        <v>166</v>
      </c>
      <c r="D599" s="214"/>
      <c r="E599" s="214"/>
      <c r="F599" s="214"/>
      <c r="G599" s="212" t="s">
        <v>167</v>
      </c>
    </row>
    <row r="602" spans="1:11" ht="15.75">
      <c r="A602" s="279" t="s">
        <v>1</v>
      </c>
      <c r="B602" s="279"/>
      <c r="C602" s="279"/>
      <c r="D602" s="279"/>
      <c r="E602" s="279"/>
      <c r="F602" s="279"/>
      <c r="G602" s="279"/>
      <c r="H602" s="1"/>
      <c r="I602" s="1"/>
      <c r="J602" s="71"/>
    </row>
    <row r="603" spans="1:11" ht="15.75">
      <c r="A603" s="279" t="s">
        <v>2</v>
      </c>
      <c r="B603" s="279"/>
      <c r="C603" s="279"/>
      <c r="D603" s="279"/>
      <c r="E603" s="279"/>
      <c r="F603" s="279"/>
      <c r="G603" s="279"/>
      <c r="H603" s="1"/>
      <c r="I603" s="1"/>
      <c r="J603" s="71"/>
    </row>
    <row r="604" spans="1:11" ht="15.75">
      <c r="A604" s="279" t="s">
        <v>4</v>
      </c>
      <c r="B604" s="279"/>
      <c r="C604" s="279"/>
      <c r="D604" s="279"/>
      <c r="E604" s="279"/>
      <c r="F604" s="279"/>
      <c r="G604" s="279"/>
      <c r="H604" s="1"/>
      <c r="I604" s="1"/>
      <c r="J604" s="71"/>
    </row>
    <row r="605" spans="1:11" ht="15.75">
      <c r="A605" s="280" t="s">
        <v>6</v>
      </c>
      <c r="B605" s="280"/>
      <c r="C605" s="280"/>
      <c r="D605" s="280"/>
      <c r="E605" s="280"/>
      <c r="F605" s="280"/>
      <c r="G605" s="280"/>
      <c r="H605" s="1"/>
      <c r="I605" s="1"/>
      <c r="J605" s="71"/>
    </row>
    <row r="606" spans="1:11" ht="27.75">
      <c r="A606" s="9"/>
      <c r="B606" s="9"/>
      <c r="C606" s="281" t="s">
        <v>180</v>
      </c>
      <c r="D606" s="281"/>
      <c r="E606" s="281"/>
      <c r="F606" s="281"/>
      <c r="G606" s="281"/>
      <c r="H606" s="2"/>
      <c r="I606" s="2"/>
      <c r="J606" s="72"/>
    </row>
    <row r="607" spans="1:11">
      <c r="A607" s="11" t="s">
        <v>8</v>
      </c>
      <c r="B607" s="12"/>
      <c r="C607" s="202"/>
      <c r="D607" s="286"/>
      <c r="E607" s="286"/>
      <c r="F607" s="286"/>
      <c r="G607" s="286"/>
      <c r="H607" s="68"/>
      <c r="I607" s="68"/>
      <c r="J607" s="71"/>
    </row>
    <row r="608" spans="1:11" ht="15.75">
      <c r="A608" s="11" t="s">
        <v>9</v>
      </c>
      <c r="B608" s="286" t="s">
        <v>233</v>
      </c>
      <c r="C608" s="286"/>
      <c r="D608" s="286"/>
      <c r="E608" s="286"/>
      <c r="F608" s="11"/>
      <c r="G608" s="16"/>
      <c r="H608" s="11"/>
      <c r="I608" s="11"/>
      <c r="J608" s="80"/>
    </row>
    <row r="609" spans="1:10" ht="15.75">
      <c r="A609" s="11" t="s">
        <v>11</v>
      </c>
      <c r="B609" s="289"/>
      <c r="C609" s="289"/>
      <c r="D609" s="289"/>
      <c r="E609" s="289"/>
      <c r="F609" s="18"/>
      <c r="G609" s="19" t="s">
        <v>13</v>
      </c>
      <c r="H609" s="69" t="s">
        <v>161</v>
      </c>
      <c r="I609" s="69"/>
      <c r="J609" s="73"/>
    </row>
    <row r="610" spans="1:10">
      <c r="A610" s="190" t="s">
        <v>14</v>
      </c>
      <c r="B610" s="190"/>
      <c r="C610" s="203" t="s">
        <v>17</v>
      </c>
      <c r="D610" s="191" t="s">
        <v>18</v>
      </c>
      <c r="E610" s="192" t="s">
        <v>19</v>
      </c>
      <c r="F610" s="192" t="s">
        <v>20</v>
      </c>
      <c r="G610" s="190" t="s">
        <v>21</v>
      </c>
      <c r="H610" s="1"/>
      <c r="I610" s="1"/>
      <c r="J610" s="71"/>
    </row>
    <row r="611" spans="1:10">
      <c r="A611" s="24">
        <v>1</v>
      </c>
      <c r="B611" s="25" t="s">
        <v>23</v>
      </c>
      <c r="C611" s="167">
        <v>3</v>
      </c>
      <c r="D611" s="27">
        <v>79305</v>
      </c>
      <c r="E611" s="28">
        <f t="shared" ref="E611:E628" si="85">D611*C611</f>
        <v>237915</v>
      </c>
      <c r="F611" s="29">
        <v>0</v>
      </c>
      <c r="G611" s="30">
        <f t="shared" ref="G611:G628" si="86">E611-E611*F611</f>
        <v>237915</v>
      </c>
      <c r="H611" s="31">
        <f>D611/1.08</f>
        <v>73430.555555555547</v>
      </c>
      <c r="I611" s="31"/>
      <c r="J611" s="59">
        <f t="shared" ref="J611:J628" si="87">H611*C611</f>
        <v>220291.66666666663</v>
      </c>
    </row>
    <row r="612" spans="1:10">
      <c r="A612" s="24">
        <v>2</v>
      </c>
      <c r="B612" s="25" t="s">
        <v>25</v>
      </c>
      <c r="C612" s="204"/>
      <c r="D612" s="33">
        <v>128591</v>
      </c>
      <c r="E612" s="28">
        <f t="shared" si="85"/>
        <v>0</v>
      </c>
      <c r="F612" s="29">
        <v>0</v>
      </c>
      <c r="G612" s="30">
        <f t="shared" si="86"/>
        <v>0</v>
      </c>
      <c r="H612" s="31">
        <f t="shared" ref="H612:H614" si="88">D612/1.08</f>
        <v>119065.74074074073</v>
      </c>
      <c r="I612" s="31"/>
      <c r="J612" s="59">
        <f t="shared" si="87"/>
        <v>0</v>
      </c>
    </row>
    <row r="613" spans="1:10">
      <c r="A613" s="24">
        <v>3</v>
      </c>
      <c r="B613" s="25" t="s">
        <v>26</v>
      </c>
      <c r="C613" s="205"/>
      <c r="D613" s="27">
        <v>60043</v>
      </c>
      <c r="E613" s="28">
        <f t="shared" si="85"/>
        <v>0</v>
      </c>
      <c r="F613" s="29">
        <v>0</v>
      </c>
      <c r="G613" s="30">
        <f t="shared" si="86"/>
        <v>0</v>
      </c>
      <c r="H613" s="31">
        <f t="shared" si="88"/>
        <v>55595.370370370365</v>
      </c>
      <c r="I613" s="31"/>
      <c r="J613" s="59">
        <f t="shared" si="87"/>
        <v>0</v>
      </c>
    </row>
    <row r="614" spans="1:10">
      <c r="A614" s="24">
        <v>4</v>
      </c>
      <c r="B614" s="25" t="s">
        <v>27</v>
      </c>
      <c r="C614" s="206"/>
      <c r="D614" s="27">
        <v>115781</v>
      </c>
      <c r="E614" s="28">
        <f t="shared" si="85"/>
        <v>0</v>
      </c>
      <c r="F614" s="29">
        <v>0</v>
      </c>
      <c r="G614" s="30">
        <f t="shared" si="86"/>
        <v>0</v>
      </c>
      <c r="H614" s="31">
        <f t="shared" si="88"/>
        <v>107204.62962962962</v>
      </c>
      <c r="I614" s="31"/>
      <c r="J614" s="59">
        <f t="shared" si="87"/>
        <v>0</v>
      </c>
    </row>
    <row r="615" spans="1:10">
      <c r="A615" s="24">
        <v>5</v>
      </c>
      <c r="B615" s="25" t="s">
        <v>28</v>
      </c>
      <c r="C615" s="204">
        <v>3</v>
      </c>
      <c r="D615" s="27">
        <v>119943</v>
      </c>
      <c r="E615" s="28">
        <f t="shared" si="85"/>
        <v>359829</v>
      </c>
      <c r="F615" s="124">
        <v>0.25</v>
      </c>
      <c r="G615" s="125">
        <f t="shared" si="86"/>
        <v>269871.75</v>
      </c>
      <c r="H615" s="31">
        <f>D615/1.08*0.75</f>
        <v>83293.75</v>
      </c>
      <c r="I615" s="31"/>
      <c r="J615" s="59">
        <f t="shared" si="87"/>
        <v>249881.25</v>
      </c>
    </row>
    <row r="616" spans="1:10">
      <c r="A616" s="24">
        <v>6</v>
      </c>
      <c r="B616" s="25" t="s">
        <v>29</v>
      </c>
      <c r="C616" s="167"/>
      <c r="D616" s="27">
        <v>94810</v>
      </c>
      <c r="E616" s="28">
        <f t="shared" si="85"/>
        <v>0</v>
      </c>
      <c r="F616" s="29">
        <v>0</v>
      </c>
      <c r="G616" s="30">
        <f t="shared" si="86"/>
        <v>0</v>
      </c>
      <c r="H616" s="31">
        <f t="shared" ref="H616:H627" si="89">D616/1.08</f>
        <v>87787.037037037036</v>
      </c>
      <c r="I616" s="31"/>
      <c r="J616" s="59">
        <f t="shared" si="87"/>
        <v>0</v>
      </c>
    </row>
    <row r="617" spans="1:10">
      <c r="A617" s="24">
        <v>7</v>
      </c>
      <c r="B617" s="25" t="s">
        <v>30</v>
      </c>
      <c r="C617" s="207"/>
      <c r="D617" s="27">
        <v>141396</v>
      </c>
      <c r="E617" s="28">
        <f t="shared" si="85"/>
        <v>0</v>
      </c>
      <c r="F617" s="29">
        <v>0</v>
      </c>
      <c r="G617" s="30">
        <f t="shared" si="86"/>
        <v>0</v>
      </c>
      <c r="H617" s="31">
        <f t="shared" si="89"/>
        <v>130922.22222222222</v>
      </c>
      <c r="I617" s="31"/>
      <c r="J617" s="59">
        <f t="shared" si="87"/>
        <v>0</v>
      </c>
    </row>
    <row r="618" spans="1:10">
      <c r="A618" s="24">
        <v>8</v>
      </c>
      <c r="B618" s="25" t="s">
        <v>31</v>
      </c>
      <c r="C618" s="167"/>
      <c r="D618" s="27">
        <v>232931</v>
      </c>
      <c r="E618" s="28">
        <f t="shared" si="85"/>
        <v>0</v>
      </c>
      <c r="F618" s="29">
        <v>0</v>
      </c>
      <c r="G618" s="30">
        <f t="shared" si="86"/>
        <v>0</v>
      </c>
      <c r="H618" s="31">
        <f t="shared" si="89"/>
        <v>215676.85185185182</v>
      </c>
      <c r="I618" s="31"/>
      <c r="J618" s="59">
        <f t="shared" si="87"/>
        <v>0</v>
      </c>
    </row>
    <row r="619" spans="1:10">
      <c r="A619" s="24">
        <v>9</v>
      </c>
      <c r="B619" s="36" t="s">
        <v>32</v>
      </c>
      <c r="C619" s="167"/>
      <c r="D619" s="27">
        <v>101534</v>
      </c>
      <c r="E619" s="28">
        <f t="shared" si="85"/>
        <v>0</v>
      </c>
      <c r="F619" s="29">
        <v>0</v>
      </c>
      <c r="G619" s="30">
        <f t="shared" si="86"/>
        <v>0</v>
      </c>
      <c r="H619" s="31">
        <f t="shared" si="89"/>
        <v>94012.962962962964</v>
      </c>
      <c r="I619" s="31"/>
      <c r="J619" s="59">
        <f t="shared" si="87"/>
        <v>0</v>
      </c>
    </row>
    <row r="620" spans="1:10">
      <c r="A620" s="24">
        <v>10</v>
      </c>
      <c r="B620" s="36" t="s">
        <v>33</v>
      </c>
      <c r="C620" s="208"/>
      <c r="D620" s="33">
        <v>110148</v>
      </c>
      <c r="E620" s="28">
        <f t="shared" si="85"/>
        <v>0</v>
      </c>
      <c r="F620" s="29">
        <v>0</v>
      </c>
      <c r="G620" s="30">
        <f t="shared" si="86"/>
        <v>0</v>
      </c>
      <c r="H620" s="31">
        <f t="shared" si="89"/>
        <v>101988.88888888888</v>
      </c>
      <c r="I620" s="31"/>
      <c r="J620" s="59">
        <f t="shared" si="87"/>
        <v>0</v>
      </c>
    </row>
    <row r="621" spans="1:10">
      <c r="A621" s="24">
        <v>11</v>
      </c>
      <c r="B621" s="121" t="s">
        <v>34</v>
      </c>
      <c r="C621" s="209">
        <v>3</v>
      </c>
      <c r="D621" s="27">
        <v>54198</v>
      </c>
      <c r="E621" s="123">
        <f t="shared" si="85"/>
        <v>162594</v>
      </c>
      <c r="F621" s="29">
        <v>0</v>
      </c>
      <c r="G621" s="125">
        <f t="shared" si="86"/>
        <v>162594</v>
      </c>
      <c r="H621" s="31">
        <f t="shared" si="89"/>
        <v>50183.333333333328</v>
      </c>
      <c r="I621" s="128"/>
      <c r="J621" s="59">
        <f t="shared" si="87"/>
        <v>150550</v>
      </c>
    </row>
    <row r="622" spans="1:10">
      <c r="A622" s="24">
        <v>12</v>
      </c>
      <c r="B622" s="25" t="s">
        <v>35</v>
      </c>
      <c r="C622" s="208"/>
      <c r="D622" s="27">
        <v>49680</v>
      </c>
      <c r="E622" s="28">
        <f t="shared" si="85"/>
        <v>0</v>
      </c>
      <c r="F622" s="29">
        <v>0</v>
      </c>
      <c r="G622" s="30">
        <f t="shared" si="86"/>
        <v>0</v>
      </c>
      <c r="H622" s="31">
        <f t="shared" si="89"/>
        <v>46000</v>
      </c>
      <c r="I622" s="31"/>
      <c r="J622" s="59">
        <f t="shared" si="87"/>
        <v>0</v>
      </c>
    </row>
    <row r="623" spans="1:10">
      <c r="A623" s="24">
        <v>13</v>
      </c>
      <c r="B623" s="25" t="s">
        <v>36</v>
      </c>
      <c r="C623" s="208"/>
      <c r="D623" s="38">
        <v>64152</v>
      </c>
      <c r="E623" s="28">
        <f t="shared" si="85"/>
        <v>0</v>
      </c>
      <c r="F623" s="29">
        <v>0</v>
      </c>
      <c r="G623" s="30">
        <f t="shared" si="86"/>
        <v>0</v>
      </c>
      <c r="H623" s="31">
        <f t="shared" si="89"/>
        <v>59399.999999999993</v>
      </c>
      <c r="I623" s="31"/>
      <c r="J623" s="59">
        <f t="shared" si="87"/>
        <v>0</v>
      </c>
    </row>
    <row r="624" spans="1:10">
      <c r="A624" s="24">
        <v>14</v>
      </c>
      <c r="B624" s="121" t="s">
        <v>37</v>
      </c>
      <c r="C624" s="209"/>
      <c r="D624" s="38">
        <v>65934</v>
      </c>
      <c r="E624" s="123">
        <f t="shared" si="85"/>
        <v>0</v>
      </c>
      <c r="F624" s="124">
        <v>0</v>
      </c>
      <c r="G624" s="125">
        <f t="shared" si="86"/>
        <v>0</v>
      </c>
      <c r="H624" s="31">
        <f t="shared" si="89"/>
        <v>61049.999999999993</v>
      </c>
      <c r="I624" s="128"/>
      <c r="J624" s="59">
        <f t="shared" si="87"/>
        <v>0</v>
      </c>
    </row>
    <row r="625" spans="1:10">
      <c r="A625" s="24">
        <v>15</v>
      </c>
      <c r="B625" s="25" t="s">
        <v>38</v>
      </c>
      <c r="C625" s="208"/>
      <c r="D625" s="38">
        <v>76626</v>
      </c>
      <c r="E625" s="28">
        <f t="shared" si="85"/>
        <v>0</v>
      </c>
      <c r="F625" s="29">
        <v>0</v>
      </c>
      <c r="G625" s="30">
        <f t="shared" si="86"/>
        <v>0</v>
      </c>
      <c r="H625" s="31">
        <f t="shared" si="89"/>
        <v>70950</v>
      </c>
      <c r="I625" s="31"/>
      <c r="J625" s="59">
        <f t="shared" si="87"/>
        <v>0</v>
      </c>
    </row>
    <row r="626" spans="1:10">
      <c r="A626" s="24">
        <v>16</v>
      </c>
      <c r="B626" s="25" t="s">
        <v>39</v>
      </c>
      <c r="C626" s="208"/>
      <c r="D626" s="38">
        <v>80190</v>
      </c>
      <c r="E626" s="28">
        <f t="shared" si="85"/>
        <v>0</v>
      </c>
      <c r="F626" s="29">
        <v>0</v>
      </c>
      <c r="G626" s="30">
        <f t="shared" si="86"/>
        <v>0</v>
      </c>
      <c r="H626" s="31">
        <f t="shared" si="89"/>
        <v>74250</v>
      </c>
      <c r="I626" s="31"/>
      <c r="J626" s="59">
        <f t="shared" si="87"/>
        <v>0</v>
      </c>
    </row>
    <row r="627" spans="1:10">
      <c r="A627" s="24">
        <v>17</v>
      </c>
      <c r="B627" s="25" t="s">
        <v>40</v>
      </c>
      <c r="C627" s="208"/>
      <c r="D627" s="38">
        <v>113832</v>
      </c>
      <c r="E627" s="28">
        <f t="shared" si="85"/>
        <v>0</v>
      </c>
      <c r="F627" s="29">
        <v>0</v>
      </c>
      <c r="G627" s="30">
        <f t="shared" si="86"/>
        <v>0</v>
      </c>
      <c r="H627" s="31">
        <f t="shared" si="89"/>
        <v>105400</v>
      </c>
      <c r="I627" s="31"/>
      <c r="J627" s="59">
        <f t="shared" si="87"/>
        <v>0</v>
      </c>
    </row>
    <row r="628" spans="1:10">
      <c r="A628" s="24">
        <v>18</v>
      </c>
      <c r="B628" s="121" t="s">
        <v>41</v>
      </c>
      <c r="C628" s="209"/>
      <c r="D628" s="39">
        <v>98010</v>
      </c>
      <c r="E628" s="123">
        <f t="shared" si="85"/>
        <v>0</v>
      </c>
      <c r="F628" s="124">
        <v>0.23</v>
      </c>
      <c r="G628" s="125">
        <f t="shared" si="86"/>
        <v>0</v>
      </c>
      <c r="H628" s="31">
        <f>D628/1.08*0.77</f>
        <v>69877.5</v>
      </c>
      <c r="I628" s="128"/>
      <c r="J628" s="59">
        <f t="shared" si="87"/>
        <v>0</v>
      </c>
    </row>
    <row r="629" spans="1:10" ht="21">
      <c r="A629" s="40"/>
      <c r="B629" s="41" t="s">
        <v>42</v>
      </c>
      <c r="C629" s="210">
        <f>SUM(C611:C628)</f>
        <v>9</v>
      </c>
      <c r="D629" s="39">
        <v>205306</v>
      </c>
      <c r="E629" s="43">
        <f>SUM(E611:E628)</f>
        <v>760338</v>
      </c>
      <c r="F629" s="43"/>
      <c r="G629" s="44">
        <f>SUM(G611:G628)</f>
        <v>670380.75</v>
      </c>
      <c r="H629" s="45"/>
      <c r="I629" s="45"/>
      <c r="J629" s="64">
        <f>SUM(J611:J628)</f>
        <v>620722.91666666663</v>
      </c>
    </row>
    <row r="630" spans="1:10" ht="31.5">
      <c r="A630" s="46"/>
      <c r="B630" s="47"/>
      <c r="C630" s="211"/>
      <c r="D630" s="39">
        <v>335661</v>
      </c>
      <c r="E630" s="49"/>
      <c r="F630" s="49"/>
      <c r="G630" s="50"/>
      <c r="H630" s="5"/>
      <c r="I630" s="5"/>
      <c r="J630" s="75">
        <f>J629*0.08</f>
        <v>49657.833333333328</v>
      </c>
    </row>
    <row r="631" spans="1:10" ht="31.5">
      <c r="A631" s="283" t="s">
        <v>43</v>
      </c>
      <c r="B631" s="283"/>
      <c r="C631" s="284" t="s">
        <v>44</v>
      </c>
      <c r="D631" s="284"/>
      <c r="E631" s="54"/>
      <c r="F631" s="54"/>
      <c r="G631" s="55" t="s">
        <v>45</v>
      </c>
      <c r="H631" s="6"/>
      <c r="I631" s="6"/>
      <c r="J631" s="76">
        <f>SUM(J629:J630)</f>
        <v>670380.75</v>
      </c>
    </row>
    <row r="633" spans="1:10" ht="15">
      <c r="B633" s="131" t="s">
        <v>165</v>
      </c>
      <c r="C633" s="131" t="s">
        <v>166</v>
      </c>
      <c r="D633" s="131"/>
      <c r="E633" s="131" t="s">
        <v>167</v>
      </c>
    </row>
    <row r="634" spans="1:10">
      <c r="B634" s="212" t="s">
        <v>168</v>
      </c>
      <c r="C634" s="213" t="s">
        <v>166</v>
      </c>
      <c r="D634" s="214"/>
      <c r="E634" s="214"/>
      <c r="F634" s="214"/>
      <c r="G634" s="212" t="s">
        <v>167</v>
      </c>
    </row>
    <row r="636" spans="1:10" ht="15.75">
      <c r="A636" s="279" t="s">
        <v>0</v>
      </c>
      <c r="B636" s="279"/>
      <c r="C636" s="279"/>
      <c r="D636" s="279"/>
      <c r="E636" s="279"/>
      <c r="F636" s="279"/>
      <c r="G636" s="279"/>
    </row>
    <row r="637" spans="1:10" ht="15.75">
      <c r="A637" s="279" t="s">
        <v>1</v>
      </c>
      <c r="B637" s="279"/>
      <c r="C637" s="279"/>
      <c r="D637" s="279"/>
      <c r="E637" s="279"/>
      <c r="F637" s="279"/>
      <c r="G637" s="279"/>
      <c r="H637" s="1"/>
      <c r="I637" s="1"/>
      <c r="J637" s="71"/>
    </row>
    <row r="638" spans="1:10" ht="15.75">
      <c r="A638" s="279" t="s">
        <v>2</v>
      </c>
      <c r="B638" s="279"/>
      <c r="C638" s="279"/>
      <c r="D638" s="279"/>
      <c r="E638" s="279"/>
      <c r="F638" s="279"/>
      <c r="G638" s="279"/>
      <c r="H638" s="1"/>
      <c r="I638" s="1"/>
      <c r="J638" s="71"/>
    </row>
    <row r="639" spans="1:10" ht="15.75">
      <c r="A639" s="279" t="s">
        <v>4</v>
      </c>
      <c r="B639" s="279"/>
      <c r="C639" s="279"/>
      <c r="D639" s="279"/>
      <c r="E639" s="279"/>
      <c r="F639" s="279"/>
      <c r="G639" s="279"/>
      <c r="H639" s="1"/>
      <c r="I639" s="1"/>
      <c r="J639" s="71"/>
    </row>
    <row r="640" spans="1:10" ht="15.75">
      <c r="A640" s="280" t="s">
        <v>6</v>
      </c>
      <c r="B640" s="280"/>
      <c r="C640" s="280"/>
      <c r="D640" s="280"/>
      <c r="E640" s="280"/>
      <c r="F640" s="280"/>
      <c r="G640" s="280"/>
      <c r="H640" s="1"/>
      <c r="I640" s="1"/>
      <c r="J640" s="71"/>
    </row>
    <row r="641" spans="1:10" ht="27.75">
      <c r="A641" s="9"/>
      <c r="B641" s="9"/>
      <c r="C641" s="281" t="s">
        <v>180</v>
      </c>
      <c r="D641" s="281"/>
      <c r="E641" s="281"/>
      <c r="F641" s="281"/>
      <c r="G641" s="281"/>
      <c r="H641" s="2"/>
      <c r="I641" s="2"/>
      <c r="J641" s="72"/>
    </row>
    <row r="642" spans="1:10">
      <c r="A642" s="11" t="s">
        <v>8</v>
      </c>
      <c r="B642" s="12"/>
      <c r="C642" s="202"/>
      <c r="D642" s="286"/>
      <c r="E642" s="286"/>
      <c r="F642" s="286"/>
      <c r="G642" s="286"/>
      <c r="H642" s="68"/>
      <c r="I642" s="68"/>
      <c r="J642" s="71"/>
    </row>
    <row r="643" spans="1:10" ht="15.75">
      <c r="A643" s="11" t="s">
        <v>9</v>
      </c>
      <c r="B643" s="286" t="s">
        <v>234</v>
      </c>
      <c r="C643" s="286"/>
      <c r="D643" s="286"/>
      <c r="E643" s="286"/>
      <c r="F643" s="11"/>
      <c r="G643" s="16"/>
      <c r="H643" s="11"/>
      <c r="I643" s="11"/>
      <c r="J643" s="80"/>
    </row>
    <row r="644" spans="1:10" ht="15.75">
      <c r="A644" s="11" t="s">
        <v>11</v>
      </c>
      <c r="B644" s="289"/>
      <c r="C644" s="289"/>
      <c r="D644" s="289"/>
      <c r="E644" s="289"/>
      <c r="F644" s="18"/>
      <c r="G644" s="19" t="s">
        <v>13</v>
      </c>
      <c r="H644" s="69" t="s">
        <v>161</v>
      </c>
      <c r="I644" s="69"/>
      <c r="J644" s="73"/>
    </row>
    <row r="645" spans="1:10">
      <c r="A645" s="190" t="s">
        <v>14</v>
      </c>
      <c r="B645" s="190"/>
      <c r="C645" s="203" t="s">
        <v>17</v>
      </c>
      <c r="D645" s="191" t="s">
        <v>18</v>
      </c>
      <c r="E645" s="192" t="s">
        <v>19</v>
      </c>
      <c r="F645" s="192" t="s">
        <v>20</v>
      </c>
      <c r="G645" s="190" t="s">
        <v>21</v>
      </c>
      <c r="H645" s="1"/>
      <c r="I645" s="1"/>
      <c r="J645" s="71"/>
    </row>
    <row r="646" spans="1:10">
      <c r="A646" s="24">
        <v>1</v>
      </c>
      <c r="B646" s="25" t="s">
        <v>23</v>
      </c>
      <c r="C646" s="167"/>
      <c r="D646" s="27">
        <v>79305</v>
      </c>
      <c r="E646" s="28">
        <f t="shared" ref="E646:E663" si="90">D646*C646</f>
        <v>0</v>
      </c>
      <c r="F646" s="29">
        <v>0</v>
      </c>
      <c r="G646" s="30">
        <f t="shared" ref="G646:G663" si="91">E646-E646*F646</f>
        <v>0</v>
      </c>
      <c r="H646" s="31">
        <f>D646/1.08</f>
        <v>73430.555555555547</v>
      </c>
      <c r="I646" s="31"/>
      <c r="J646" s="59">
        <f t="shared" ref="J646:J663" si="92">H646*C646</f>
        <v>0</v>
      </c>
    </row>
    <row r="647" spans="1:10">
      <c r="A647" s="24">
        <v>2</v>
      </c>
      <c r="B647" s="25" t="s">
        <v>25</v>
      </c>
      <c r="C647" s="204"/>
      <c r="D647" s="33">
        <v>128591</v>
      </c>
      <c r="E647" s="28">
        <f t="shared" si="90"/>
        <v>0</v>
      </c>
      <c r="F647" s="29">
        <v>0</v>
      </c>
      <c r="G647" s="30">
        <f t="shared" si="91"/>
        <v>0</v>
      </c>
      <c r="H647" s="31">
        <f t="shared" ref="H647:H649" si="93">D647/1.08</f>
        <v>119065.74074074073</v>
      </c>
      <c r="I647" s="31"/>
      <c r="J647" s="59">
        <f t="shared" si="92"/>
        <v>0</v>
      </c>
    </row>
    <row r="648" spans="1:10">
      <c r="A648" s="24">
        <v>3</v>
      </c>
      <c r="B648" s="25" t="s">
        <v>26</v>
      </c>
      <c r="C648" s="205"/>
      <c r="D648" s="27">
        <v>60043</v>
      </c>
      <c r="E648" s="28">
        <f t="shared" si="90"/>
        <v>0</v>
      </c>
      <c r="F648" s="29">
        <v>0</v>
      </c>
      <c r="G648" s="30">
        <f t="shared" si="91"/>
        <v>0</v>
      </c>
      <c r="H648" s="31">
        <f t="shared" si="93"/>
        <v>55595.370370370365</v>
      </c>
      <c r="I648" s="31"/>
      <c r="J648" s="59">
        <f t="shared" si="92"/>
        <v>0</v>
      </c>
    </row>
    <row r="649" spans="1:10">
      <c r="A649" s="24">
        <v>4</v>
      </c>
      <c r="B649" s="25" t="s">
        <v>27</v>
      </c>
      <c r="C649" s="206"/>
      <c r="D649" s="27">
        <v>115781</v>
      </c>
      <c r="E649" s="28">
        <f t="shared" si="90"/>
        <v>0</v>
      </c>
      <c r="F649" s="29">
        <v>0</v>
      </c>
      <c r="G649" s="30">
        <f t="shared" si="91"/>
        <v>0</v>
      </c>
      <c r="H649" s="31">
        <f t="shared" si="93"/>
        <v>107204.62962962962</v>
      </c>
      <c r="I649" s="31"/>
      <c r="J649" s="59">
        <f t="shared" si="92"/>
        <v>0</v>
      </c>
    </row>
    <row r="650" spans="1:10">
      <c r="A650" s="24">
        <v>5</v>
      </c>
      <c r="B650" s="25" t="s">
        <v>28</v>
      </c>
      <c r="C650" s="204">
        <v>5</v>
      </c>
      <c r="D650" s="27">
        <v>119943</v>
      </c>
      <c r="E650" s="28">
        <f t="shared" si="90"/>
        <v>599715</v>
      </c>
      <c r="F650" s="124">
        <v>0.25</v>
      </c>
      <c r="G650" s="125">
        <f t="shared" si="91"/>
        <v>449786.25</v>
      </c>
      <c r="H650" s="31">
        <f>D650/1.08*0.75</f>
        <v>83293.75</v>
      </c>
      <c r="I650" s="31"/>
      <c r="J650" s="59">
        <f t="shared" si="92"/>
        <v>416468.75</v>
      </c>
    </row>
    <row r="651" spans="1:10">
      <c r="A651" s="24">
        <v>6</v>
      </c>
      <c r="B651" s="25" t="s">
        <v>29</v>
      </c>
      <c r="C651" s="167"/>
      <c r="D651" s="27">
        <v>94810</v>
      </c>
      <c r="E651" s="28">
        <f t="shared" si="90"/>
        <v>0</v>
      </c>
      <c r="F651" s="29">
        <v>0</v>
      </c>
      <c r="G651" s="30">
        <f t="shared" si="91"/>
        <v>0</v>
      </c>
      <c r="H651" s="31">
        <f t="shared" ref="H651:H662" si="94">D651/1.08</f>
        <v>87787.037037037036</v>
      </c>
      <c r="I651" s="31"/>
      <c r="J651" s="59">
        <f t="shared" si="92"/>
        <v>0</v>
      </c>
    </row>
    <row r="652" spans="1:10">
      <c r="A652" s="24">
        <v>7</v>
      </c>
      <c r="B652" s="25" t="s">
        <v>30</v>
      </c>
      <c r="C652" s="207"/>
      <c r="D652" s="27">
        <v>141396</v>
      </c>
      <c r="E652" s="28">
        <f t="shared" si="90"/>
        <v>0</v>
      </c>
      <c r="F652" s="29">
        <v>0</v>
      </c>
      <c r="G652" s="30">
        <f t="shared" si="91"/>
        <v>0</v>
      </c>
      <c r="H652" s="31">
        <f t="shared" si="94"/>
        <v>130922.22222222222</v>
      </c>
      <c r="I652" s="31"/>
      <c r="J652" s="59">
        <f t="shared" si="92"/>
        <v>0</v>
      </c>
    </row>
    <row r="653" spans="1:10">
      <c r="A653" s="24">
        <v>8</v>
      </c>
      <c r="B653" s="25" t="s">
        <v>31</v>
      </c>
      <c r="C653" s="167"/>
      <c r="D653" s="27">
        <v>232931</v>
      </c>
      <c r="E653" s="28">
        <f t="shared" si="90"/>
        <v>0</v>
      </c>
      <c r="F653" s="29">
        <v>0</v>
      </c>
      <c r="G653" s="30">
        <f t="shared" si="91"/>
        <v>0</v>
      </c>
      <c r="H653" s="31">
        <f t="shared" si="94"/>
        <v>215676.85185185182</v>
      </c>
      <c r="I653" s="31"/>
      <c r="J653" s="59">
        <f t="shared" si="92"/>
        <v>0</v>
      </c>
    </row>
    <row r="654" spans="1:10">
      <c r="A654" s="24">
        <v>9</v>
      </c>
      <c r="B654" s="36" t="s">
        <v>32</v>
      </c>
      <c r="C654" s="167"/>
      <c r="D654" s="27">
        <v>101534</v>
      </c>
      <c r="E654" s="28">
        <f t="shared" si="90"/>
        <v>0</v>
      </c>
      <c r="F654" s="29">
        <v>0</v>
      </c>
      <c r="G654" s="30">
        <f t="shared" si="91"/>
        <v>0</v>
      </c>
      <c r="H654" s="31">
        <f t="shared" si="94"/>
        <v>94012.962962962964</v>
      </c>
      <c r="I654" s="31"/>
      <c r="J654" s="59">
        <f t="shared" si="92"/>
        <v>0</v>
      </c>
    </row>
    <row r="655" spans="1:10">
      <c r="A655" s="24">
        <v>10</v>
      </c>
      <c r="B655" s="36" t="s">
        <v>33</v>
      </c>
      <c r="C655" s="208"/>
      <c r="D655" s="33">
        <v>110148</v>
      </c>
      <c r="E655" s="28">
        <f t="shared" si="90"/>
        <v>0</v>
      </c>
      <c r="F655" s="29">
        <v>0</v>
      </c>
      <c r="G655" s="30">
        <f t="shared" si="91"/>
        <v>0</v>
      </c>
      <c r="H655" s="31">
        <f t="shared" si="94"/>
        <v>101988.88888888888</v>
      </c>
      <c r="I655" s="31"/>
      <c r="J655" s="59">
        <f t="shared" si="92"/>
        <v>0</v>
      </c>
    </row>
    <row r="656" spans="1:10">
      <c r="A656" s="24">
        <v>11</v>
      </c>
      <c r="B656" s="121" t="s">
        <v>34</v>
      </c>
      <c r="C656" s="209">
        <v>5</v>
      </c>
      <c r="D656" s="27">
        <v>54198</v>
      </c>
      <c r="E656" s="123">
        <f t="shared" si="90"/>
        <v>270990</v>
      </c>
      <c r="F656" s="29">
        <v>0</v>
      </c>
      <c r="G656" s="125">
        <f t="shared" si="91"/>
        <v>270990</v>
      </c>
      <c r="H656" s="31">
        <f t="shared" si="94"/>
        <v>50183.333333333328</v>
      </c>
      <c r="I656" s="128"/>
      <c r="J656" s="59">
        <f t="shared" si="92"/>
        <v>250916.66666666663</v>
      </c>
    </row>
    <row r="657" spans="1:10">
      <c r="A657" s="24">
        <v>12</v>
      </c>
      <c r="B657" s="25" t="s">
        <v>35</v>
      </c>
      <c r="C657" s="208"/>
      <c r="D657" s="27">
        <v>49680</v>
      </c>
      <c r="E657" s="28">
        <f t="shared" si="90"/>
        <v>0</v>
      </c>
      <c r="F657" s="29">
        <v>0</v>
      </c>
      <c r="G657" s="30">
        <f t="shared" si="91"/>
        <v>0</v>
      </c>
      <c r="H657" s="31">
        <f t="shared" si="94"/>
        <v>46000</v>
      </c>
      <c r="I657" s="31"/>
      <c r="J657" s="59">
        <f t="shared" si="92"/>
        <v>0</v>
      </c>
    </row>
    <row r="658" spans="1:10">
      <c r="A658" s="24">
        <v>13</v>
      </c>
      <c r="B658" s="25" t="s">
        <v>36</v>
      </c>
      <c r="C658" s="208"/>
      <c r="D658" s="38">
        <v>64152</v>
      </c>
      <c r="E658" s="28">
        <f t="shared" si="90"/>
        <v>0</v>
      </c>
      <c r="F658" s="29">
        <v>0</v>
      </c>
      <c r="G658" s="30">
        <f t="shared" si="91"/>
        <v>0</v>
      </c>
      <c r="H658" s="31">
        <f t="shared" si="94"/>
        <v>59399.999999999993</v>
      </c>
      <c r="I658" s="31"/>
      <c r="J658" s="59">
        <f t="shared" si="92"/>
        <v>0</v>
      </c>
    </row>
    <row r="659" spans="1:10">
      <c r="A659" s="24">
        <v>14</v>
      </c>
      <c r="B659" s="121" t="s">
        <v>37</v>
      </c>
      <c r="C659" s="209">
        <v>5</v>
      </c>
      <c r="D659" s="38">
        <v>65934</v>
      </c>
      <c r="E659" s="123">
        <f t="shared" si="90"/>
        <v>329670</v>
      </c>
      <c r="F659" s="124">
        <v>0</v>
      </c>
      <c r="G659" s="125">
        <f t="shared" si="91"/>
        <v>329670</v>
      </c>
      <c r="H659" s="31">
        <f t="shared" si="94"/>
        <v>61049.999999999993</v>
      </c>
      <c r="I659" s="128"/>
      <c r="J659" s="59">
        <f t="shared" si="92"/>
        <v>305249.99999999994</v>
      </c>
    </row>
    <row r="660" spans="1:10">
      <c r="A660" s="24">
        <v>15</v>
      </c>
      <c r="B660" s="25" t="s">
        <v>38</v>
      </c>
      <c r="C660" s="208"/>
      <c r="D660" s="38">
        <v>76626</v>
      </c>
      <c r="E660" s="28">
        <f t="shared" si="90"/>
        <v>0</v>
      </c>
      <c r="F660" s="29">
        <v>0</v>
      </c>
      <c r="G660" s="30">
        <f t="shared" si="91"/>
        <v>0</v>
      </c>
      <c r="H660" s="31">
        <f t="shared" si="94"/>
        <v>70950</v>
      </c>
      <c r="I660" s="31"/>
      <c r="J660" s="59">
        <f t="shared" si="92"/>
        <v>0</v>
      </c>
    </row>
    <row r="661" spans="1:10">
      <c r="A661" s="24">
        <v>16</v>
      </c>
      <c r="B661" s="25" t="s">
        <v>39</v>
      </c>
      <c r="C661" s="208"/>
      <c r="D661" s="38">
        <v>80190</v>
      </c>
      <c r="E661" s="28">
        <f t="shared" si="90"/>
        <v>0</v>
      </c>
      <c r="F661" s="29">
        <v>0</v>
      </c>
      <c r="G661" s="30">
        <f t="shared" si="91"/>
        <v>0</v>
      </c>
      <c r="H661" s="31">
        <f t="shared" si="94"/>
        <v>74250</v>
      </c>
      <c r="I661" s="31"/>
      <c r="J661" s="59">
        <f t="shared" si="92"/>
        <v>0</v>
      </c>
    </row>
    <row r="662" spans="1:10">
      <c r="A662" s="24">
        <v>17</v>
      </c>
      <c r="B662" s="25" t="s">
        <v>40</v>
      </c>
      <c r="C662" s="208"/>
      <c r="D662" s="38">
        <v>113832</v>
      </c>
      <c r="E662" s="28">
        <f t="shared" si="90"/>
        <v>0</v>
      </c>
      <c r="F662" s="29">
        <v>0</v>
      </c>
      <c r="G662" s="30">
        <f t="shared" si="91"/>
        <v>0</v>
      </c>
      <c r="H662" s="31">
        <f t="shared" si="94"/>
        <v>105400</v>
      </c>
      <c r="I662" s="31"/>
      <c r="J662" s="59">
        <f t="shared" si="92"/>
        <v>0</v>
      </c>
    </row>
    <row r="663" spans="1:10">
      <c r="A663" s="24">
        <v>18</v>
      </c>
      <c r="B663" s="121" t="s">
        <v>41</v>
      </c>
      <c r="C663" s="209"/>
      <c r="D663" s="39">
        <v>98010</v>
      </c>
      <c r="E663" s="123">
        <f t="shared" si="90"/>
        <v>0</v>
      </c>
      <c r="F663" s="124">
        <v>0.23</v>
      </c>
      <c r="G663" s="125">
        <f t="shared" si="91"/>
        <v>0</v>
      </c>
      <c r="H663" s="31">
        <f>D663/1.08*0.77</f>
        <v>69877.5</v>
      </c>
      <c r="I663" s="128"/>
      <c r="J663" s="59">
        <f t="shared" si="92"/>
        <v>0</v>
      </c>
    </row>
    <row r="664" spans="1:10" ht="21">
      <c r="A664" s="40"/>
      <c r="B664" s="41" t="s">
        <v>42</v>
      </c>
      <c r="C664" s="210">
        <f>SUM(C646:C663)</f>
        <v>15</v>
      </c>
      <c r="D664" s="39">
        <v>205306</v>
      </c>
      <c r="E664" s="43">
        <f>SUM(E646:E663)</f>
        <v>1200375</v>
      </c>
      <c r="F664" s="43"/>
      <c r="G664" s="44">
        <f>SUM(G646:G663)</f>
        <v>1050446.25</v>
      </c>
      <c r="H664" s="45"/>
      <c r="I664" s="45"/>
      <c r="J664" s="64">
        <f>SUM(J646:J663)</f>
        <v>972635.41666666651</v>
      </c>
    </row>
    <row r="665" spans="1:10" ht="31.5">
      <c r="A665" s="46"/>
      <c r="B665" s="47"/>
      <c r="C665" s="211"/>
      <c r="D665" s="39">
        <v>335661</v>
      </c>
      <c r="E665" s="49"/>
      <c r="F665" s="49"/>
      <c r="G665" s="50"/>
      <c r="H665" s="5"/>
      <c r="I665" s="5"/>
      <c r="J665" s="75">
        <f>J664*0.08</f>
        <v>77810.833333333328</v>
      </c>
    </row>
    <row r="666" spans="1:10" ht="31.5">
      <c r="A666" s="283" t="s">
        <v>43</v>
      </c>
      <c r="B666" s="283"/>
      <c r="C666" s="284" t="s">
        <v>44</v>
      </c>
      <c r="D666" s="284"/>
      <c r="E666" s="54"/>
      <c r="F666" s="54"/>
      <c r="G666" s="55" t="s">
        <v>45</v>
      </c>
      <c r="H666" s="6"/>
      <c r="I666" s="6"/>
      <c r="J666" s="76">
        <f>SUM(J664:J665)</f>
        <v>1050446.2499999998</v>
      </c>
    </row>
    <row r="667" spans="1:10" ht="15">
      <c r="B667" s="131" t="s">
        <v>165</v>
      </c>
      <c r="C667" s="131" t="s">
        <v>166</v>
      </c>
      <c r="D667" s="131"/>
      <c r="E667" s="131" t="s">
        <v>167</v>
      </c>
    </row>
    <row r="668" spans="1:10">
      <c r="B668" s="212" t="s">
        <v>168</v>
      </c>
      <c r="C668" s="213" t="s">
        <v>166</v>
      </c>
      <c r="D668" s="214"/>
      <c r="E668" s="214"/>
      <c r="F668" s="214"/>
      <c r="G668" s="212" t="s">
        <v>167</v>
      </c>
    </row>
    <row r="669" spans="1:10" ht="15.75">
      <c r="A669" s="279" t="s">
        <v>0</v>
      </c>
      <c r="B669" s="279"/>
      <c r="C669" s="279"/>
      <c r="D669" s="279"/>
      <c r="E669" s="279"/>
      <c r="F669" s="279"/>
      <c r="G669" s="279"/>
    </row>
    <row r="670" spans="1:10" ht="15.75">
      <c r="A670" s="279" t="s">
        <v>1</v>
      </c>
      <c r="B670" s="279"/>
      <c r="C670" s="279"/>
      <c r="D670" s="279"/>
      <c r="E670" s="279"/>
      <c r="F670" s="279"/>
      <c r="G670" s="279"/>
      <c r="H670" s="1"/>
      <c r="I670" s="1"/>
      <c r="J670" s="71"/>
    </row>
    <row r="671" spans="1:10" ht="15.75">
      <c r="A671" s="279" t="s">
        <v>2</v>
      </c>
      <c r="B671" s="279"/>
      <c r="C671" s="279"/>
      <c r="D671" s="279"/>
      <c r="E671" s="279"/>
      <c r="F671" s="279"/>
      <c r="G671" s="279"/>
      <c r="H671" s="1"/>
      <c r="I671" s="1"/>
      <c r="J671" s="71"/>
    </row>
    <row r="672" spans="1:10" ht="15.75">
      <c r="A672" s="279" t="s">
        <v>4</v>
      </c>
      <c r="B672" s="279"/>
      <c r="C672" s="279"/>
      <c r="D672" s="279"/>
      <c r="E672" s="279"/>
      <c r="F672" s="279"/>
      <c r="G672" s="279"/>
      <c r="H672" s="1"/>
      <c r="I672" s="1"/>
      <c r="J672" s="71"/>
    </row>
    <row r="673" spans="1:10" ht="15.75">
      <c r="A673" s="280" t="s">
        <v>6</v>
      </c>
      <c r="B673" s="280"/>
      <c r="C673" s="280"/>
      <c r="D673" s="280"/>
      <c r="E673" s="280"/>
      <c r="F673" s="280"/>
      <c r="G673" s="280"/>
      <c r="H673" s="1"/>
      <c r="I673" s="1"/>
      <c r="J673" s="71"/>
    </row>
    <row r="674" spans="1:10" ht="27.75">
      <c r="A674" s="9"/>
      <c r="B674" s="9"/>
      <c r="C674" s="281" t="s">
        <v>180</v>
      </c>
      <c r="D674" s="281"/>
      <c r="E674" s="281"/>
      <c r="F674" s="281"/>
      <c r="G674" s="281"/>
      <c r="H674" s="2"/>
      <c r="I674" s="2"/>
      <c r="J674" s="72"/>
    </row>
    <row r="675" spans="1:10">
      <c r="A675" s="11" t="s">
        <v>8</v>
      </c>
      <c r="B675" s="12"/>
      <c r="C675" s="202"/>
      <c r="D675" s="286"/>
      <c r="E675" s="286"/>
      <c r="F675" s="286"/>
      <c r="G675" s="286"/>
      <c r="H675" s="68"/>
      <c r="I675" s="68"/>
      <c r="J675" s="71"/>
    </row>
    <row r="676" spans="1:10" ht="15.75">
      <c r="A676" s="11" t="s">
        <v>9</v>
      </c>
      <c r="B676" s="286" t="s">
        <v>235</v>
      </c>
      <c r="C676" s="286"/>
      <c r="D676" s="286"/>
      <c r="E676" s="286"/>
      <c r="F676" s="11"/>
      <c r="G676" s="16"/>
      <c r="H676" s="11"/>
      <c r="I676" s="11"/>
      <c r="J676" s="80"/>
    </row>
    <row r="677" spans="1:10" ht="15.75">
      <c r="A677" s="11" t="s">
        <v>11</v>
      </c>
      <c r="B677" s="289"/>
      <c r="C677" s="289"/>
      <c r="D677" s="289"/>
      <c r="E677" s="289"/>
      <c r="F677" s="18"/>
      <c r="G677" s="19" t="s">
        <v>13</v>
      </c>
      <c r="H677" s="69" t="s">
        <v>161</v>
      </c>
      <c r="I677" s="69"/>
      <c r="J677" s="73"/>
    </row>
    <row r="678" spans="1:10">
      <c r="A678" s="190" t="s">
        <v>14</v>
      </c>
      <c r="B678" s="190"/>
      <c r="C678" s="203" t="s">
        <v>17</v>
      </c>
      <c r="D678" s="191" t="s">
        <v>18</v>
      </c>
      <c r="E678" s="192" t="s">
        <v>19</v>
      </c>
      <c r="F678" s="192" t="s">
        <v>20</v>
      </c>
      <c r="G678" s="190" t="s">
        <v>21</v>
      </c>
      <c r="H678" s="1"/>
      <c r="I678" s="1"/>
      <c r="J678" s="71"/>
    </row>
    <row r="679" spans="1:10">
      <c r="A679" s="24">
        <v>1</v>
      </c>
      <c r="B679" s="25" t="s">
        <v>23</v>
      </c>
      <c r="C679" s="167">
        <v>5</v>
      </c>
      <c r="D679" s="27">
        <v>79305</v>
      </c>
      <c r="E679" s="28">
        <f t="shared" ref="E679:E696" si="95">D679*C679</f>
        <v>396525</v>
      </c>
      <c r="F679" s="29">
        <v>0</v>
      </c>
      <c r="G679" s="30">
        <f t="shared" ref="G679:G696" si="96">E679-E679*F679</f>
        <v>396525</v>
      </c>
      <c r="H679" s="31">
        <f>D679/1.08</f>
        <v>73430.555555555547</v>
      </c>
      <c r="I679" s="31"/>
      <c r="J679" s="59">
        <f t="shared" ref="J679:J696" si="97">H679*C679</f>
        <v>367152.77777777775</v>
      </c>
    </row>
    <row r="680" spans="1:10">
      <c r="A680" s="24">
        <v>2</v>
      </c>
      <c r="B680" s="25" t="s">
        <v>25</v>
      </c>
      <c r="C680" s="204"/>
      <c r="D680" s="33">
        <v>128591</v>
      </c>
      <c r="E680" s="28">
        <f t="shared" si="95"/>
        <v>0</v>
      </c>
      <c r="F680" s="29">
        <v>0</v>
      </c>
      <c r="G680" s="30">
        <f t="shared" si="96"/>
        <v>0</v>
      </c>
      <c r="H680" s="31">
        <f t="shared" ref="H680:H682" si="98">D680/1.08</f>
        <v>119065.74074074073</v>
      </c>
      <c r="I680" s="31"/>
      <c r="J680" s="59">
        <f t="shared" si="97"/>
        <v>0</v>
      </c>
    </row>
    <row r="681" spans="1:10">
      <c r="A681" s="24">
        <v>3</v>
      </c>
      <c r="B681" s="25" t="s">
        <v>26</v>
      </c>
      <c r="C681" s="205"/>
      <c r="D681" s="27">
        <v>60043</v>
      </c>
      <c r="E681" s="28">
        <f t="shared" si="95"/>
        <v>0</v>
      </c>
      <c r="F681" s="29">
        <v>0</v>
      </c>
      <c r="G681" s="30">
        <f t="shared" si="96"/>
        <v>0</v>
      </c>
      <c r="H681" s="31">
        <f t="shared" si="98"/>
        <v>55595.370370370365</v>
      </c>
      <c r="I681" s="31"/>
      <c r="J681" s="59">
        <f t="shared" si="97"/>
        <v>0</v>
      </c>
    </row>
    <row r="682" spans="1:10">
      <c r="A682" s="24">
        <v>4</v>
      </c>
      <c r="B682" s="25" t="s">
        <v>27</v>
      </c>
      <c r="C682" s="206"/>
      <c r="D682" s="27">
        <v>115781</v>
      </c>
      <c r="E682" s="28">
        <f t="shared" si="95"/>
        <v>0</v>
      </c>
      <c r="F682" s="29">
        <v>0</v>
      </c>
      <c r="G682" s="30">
        <f t="shared" si="96"/>
        <v>0</v>
      </c>
      <c r="H682" s="31">
        <f t="shared" si="98"/>
        <v>107204.62962962962</v>
      </c>
      <c r="I682" s="31"/>
      <c r="J682" s="59">
        <f t="shared" si="97"/>
        <v>0</v>
      </c>
    </row>
    <row r="683" spans="1:10">
      <c r="A683" s="24">
        <v>5</v>
      </c>
      <c r="B683" s="25" t="s">
        <v>28</v>
      </c>
      <c r="C683" s="204"/>
      <c r="D683" s="27">
        <v>119943</v>
      </c>
      <c r="E683" s="28">
        <f t="shared" si="95"/>
        <v>0</v>
      </c>
      <c r="F683" s="124">
        <v>0.25</v>
      </c>
      <c r="G683" s="125">
        <f t="shared" si="96"/>
        <v>0</v>
      </c>
      <c r="H683" s="31">
        <f>D683/1.08*0.75</f>
        <v>83293.75</v>
      </c>
      <c r="I683" s="31"/>
      <c r="J683" s="59">
        <f t="shared" si="97"/>
        <v>0</v>
      </c>
    </row>
    <row r="684" spans="1:10">
      <c r="A684" s="24">
        <v>6</v>
      </c>
      <c r="B684" s="25" t="s">
        <v>29</v>
      </c>
      <c r="C684" s="167"/>
      <c r="D684" s="27">
        <v>94810</v>
      </c>
      <c r="E684" s="28">
        <f t="shared" si="95"/>
        <v>0</v>
      </c>
      <c r="F684" s="29">
        <v>0</v>
      </c>
      <c r="G684" s="30">
        <f t="shared" si="96"/>
        <v>0</v>
      </c>
      <c r="H684" s="31">
        <f t="shared" ref="H684:H695" si="99">D684/1.08</f>
        <v>87787.037037037036</v>
      </c>
      <c r="I684" s="31"/>
      <c r="J684" s="59">
        <f t="shared" si="97"/>
        <v>0</v>
      </c>
    </row>
    <row r="685" spans="1:10">
      <c r="A685" s="24">
        <v>7</v>
      </c>
      <c r="B685" s="25" t="s">
        <v>30</v>
      </c>
      <c r="C685" s="207"/>
      <c r="D685" s="27">
        <v>141396</v>
      </c>
      <c r="E685" s="28">
        <f t="shared" si="95"/>
        <v>0</v>
      </c>
      <c r="F685" s="29">
        <v>0</v>
      </c>
      <c r="G685" s="30">
        <f t="shared" si="96"/>
        <v>0</v>
      </c>
      <c r="H685" s="31">
        <f t="shared" si="99"/>
        <v>130922.22222222222</v>
      </c>
      <c r="I685" s="31"/>
      <c r="J685" s="59">
        <f t="shared" si="97"/>
        <v>0</v>
      </c>
    </row>
    <row r="686" spans="1:10">
      <c r="A686" s="24">
        <v>8</v>
      </c>
      <c r="B686" s="25" t="s">
        <v>31</v>
      </c>
      <c r="C686" s="167"/>
      <c r="D686" s="27">
        <v>232931</v>
      </c>
      <c r="E686" s="28">
        <f t="shared" si="95"/>
        <v>0</v>
      </c>
      <c r="F686" s="29">
        <v>0</v>
      </c>
      <c r="G686" s="30">
        <f t="shared" si="96"/>
        <v>0</v>
      </c>
      <c r="H686" s="31">
        <f t="shared" si="99"/>
        <v>215676.85185185182</v>
      </c>
      <c r="I686" s="31"/>
      <c r="J686" s="59">
        <f t="shared" si="97"/>
        <v>0</v>
      </c>
    </row>
    <row r="687" spans="1:10">
      <c r="A687" s="24">
        <v>9</v>
      </c>
      <c r="B687" s="36" t="s">
        <v>32</v>
      </c>
      <c r="C687" s="167"/>
      <c r="D687" s="27">
        <v>101534</v>
      </c>
      <c r="E687" s="28">
        <f t="shared" si="95"/>
        <v>0</v>
      </c>
      <c r="F687" s="29">
        <v>0</v>
      </c>
      <c r="G687" s="30">
        <f t="shared" si="96"/>
        <v>0</v>
      </c>
      <c r="H687" s="31">
        <f t="shared" si="99"/>
        <v>94012.962962962964</v>
      </c>
      <c r="I687" s="31"/>
      <c r="J687" s="59">
        <f t="shared" si="97"/>
        <v>0</v>
      </c>
    </row>
    <row r="688" spans="1:10">
      <c r="A688" s="24">
        <v>10</v>
      </c>
      <c r="B688" s="36" t="s">
        <v>33</v>
      </c>
      <c r="C688" s="208"/>
      <c r="D688" s="33">
        <v>110148</v>
      </c>
      <c r="E688" s="28">
        <f t="shared" si="95"/>
        <v>0</v>
      </c>
      <c r="F688" s="29">
        <v>0</v>
      </c>
      <c r="G688" s="30">
        <f t="shared" si="96"/>
        <v>0</v>
      </c>
      <c r="H688" s="31">
        <f t="shared" si="99"/>
        <v>101988.88888888888</v>
      </c>
      <c r="I688" s="31"/>
      <c r="J688" s="59">
        <f t="shared" si="97"/>
        <v>0</v>
      </c>
    </row>
    <row r="689" spans="1:10">
      <c r="A689" s="24">
        <v>11</v>
      </c>
      <c r="B689" s="121" t="s">
        <v>34</v>
      </c>
      <c r="C689" s="209">
        <v>3</v>
      </c>
      <c r="D689" s="27">
        <v>54198</v>
      </c>
      <c r="E689" s="123">
        <f t="shared" si="95"/>
        <v>162594</v>
      </c>
      <c r="F689" s="29">
        <v>0</v>
      </c>
      <c r="G689" s="125">
        <f t="shared" si="96"/>
        <v>162594</v>
      </c>
      <c r="H689" s="31">
        <f t="shared" si="99"/>
        <v>50183.333333333328</v>
      </c>
      <c r="I689" s="128"/>
      <c r="J689" s="59">
        <f t="shared" si="97"/>
        <v>150550</v>
      </c>
    </row>
    <row r="690" spans="1:10">
      <c r="A690" s="24">
        <v>12</v>
      </c>
      <c r="B690" s="25" t="s">
        <v>35</v>
      </c>
      <c r="C690" s="208"/>
      <c r="D690" s="27">
        <v>49680</v>
      </c>
      <c r="E690" s="28">
        <f t="shared" si="95"/>
        <v>0</v>
      </c>
      <c r="F690" s="29">
        <v>0</v>
      </c>
      <c r="G690" s="30">
        <f t="shared" si="96"/>
        <v>0</v>
      </c>
      <c r="H690" s="31">
        <f t="shared" si="99"/>
        <v>46000</v>
      </c>
      <c r="I690" s="31"/>
      <c r="J690" s="59">
        <f t="shared" si="97"/>
        <v>0</v>
      </c>
    </row>
    <row r="691" spans="1:10">
      <c r="A691" s="24">
        <v>13</v>
      </c>
      <c r="B691" s="25" t="s">
        <v>36</v>
      </c>
      <c r="C691" s="208"/>
      <c r="D691" s="38">
        <v>64152</v>
      </c>
      <c r="E691" s="28">
        <f t="shared" si="95"/>
        <v>0</v>
      </c>
      <c r="F691" s="29">
        <v>0</v>
      </c>
      <c r="G691" s="30">
        <f t="shared" si="96"/>
        <v>0</v>
      </c>
      <c r="H691" s="31">
        <f t="shared" si="99"/>
        <v>59399.999999999993</v>
      </c>
      <c r="I691" s="31"/>
      <c r="J691" s="59">
        <f t="shared" si="97"/>
        <v>0</v>
      </c>
    </row>
    <row r="692" spans="1:10">
      <c r="A692" s="24">
        <v>14</v>
      </c>
      <c r="B692" s="121" t="s">
        <v>37</v>
      </c>
      <c r="C692" s="209"/>
      <c r="D692" s="38">
        <v>65934</v>
      </c>
      <c r="E692" s="123">
        <f t="shared" si="95"/>
        <v>0</v>
      </c>
      <c r="F692" s="124">
        <v>0</v>
      </c>
      <c r="G692" s="125">
        <f t="shared" si="96"/>
        <v>0</v>
      </c>
      <c r="H692" s="31">
        <f t="shared" si="99"/>
        <v>61049.999999999993</v>
      </c>
      <c r="I692" s="128"/>
      <c r="J692" s="59">
        <f t="shared" si="97"/>
        <v>0</v>
      </c>
    </row>
    <row r="693" spans="1:10">
      <c r="A693" s="24">
        <v>15</v>
      </c>
      <c r="B693" s="25" t="s">
        <v>38</v>
      </c>
      <c r="C693" s="208"/>
      <c r="D693" s="38">
        <v>76626</v>
      </c>
      <c r="E693" s="28">
        <f t="shared" si="95"/>
        <v>0</v>
      </c>
      <c r="F693" s="29">
        <v>0</v>
      </c>
      <c r="G693" s="30">
        <f t="shared" si="96"/>
        <v>0</v>
      </c>
      <c r="H693" s="31">
        <f t="shared" si="99"/>
        <v>70950</v>
      </c>
      <c r="I693" s="31"/>
      <c r="J693" s="59">
        <f t="shared" si="97"/>
        <v>0</v>
      </c>
    </row>
    <row r="694" spans="1:10">
      <c r="A694" s="24">
        <v>16</v>
      </c>
      <c r="B694" s="25" t="s">
        <v>39</v>
      </c>
      <c r="C694" s="208"/>
      <c r="D694" s="38">
        <v>80190</v>
      </c>
      <c r="E694" s="28">
        <f t="shared" si="95"/>
        <v>0</v>
      </c>
      <c r="F694" s="29">
        <v>0</v>
      </c>
      <c r="G694" s="30">
        <f t="shared" si="96"/>
        <v>0</v>
      </c>
      <c r="H694" s="31">
        <f t="shared" si="99"/>
        <v>74250</v>
      </c>
      <c r="I694" s="31"/>
      <c r="J694" s="59">
        <f t="shared" si="97"/>
        <v>0</v>
      </c>
    </row>
    <row r="695" spans="1:10">
      <c r="A695" s="24">
        <v>17</v>
      </c>
      <c r="B695" s="25" t="s">
        <v>40</v>
      </c>
      <c r="C695" s="208"/>
      <c r="D695" s="38">
        <v>113832</v>
      </c>
      <c r="E695" s="28">
        <f t="shared" si="95"/>
        <v>0</v>
      </c>
      <c r="F695" s="29">
        <v>0</v>
      </c>
      <c r="G695" s="30">
        <f t="shared" si="96"/>
        <v>0</v>
      </c>
      <c r="H695" s="31">
        <f t="shared" si="99"/>
        <v>105400</v>
      </c>
      <c r="I695" s="31"/>
      <c r="J695" s="59">
        <f t="shared" si="97"/>
        <v>0</v>
      </c>
    </row>
    <row r="696" spans="1:10">
      <c r="A696" s="24">
        <v>18</v>
      </c>
      <c r="B696" s="121" t="s">
        <v>41</v>
      </c>
      <c r="C696" s="209"/>
      <c r="D696" s="39">
        <v>98010</v>
      </c>
      <c r="E696" s="123">
        <f t="shared" si="95"/>
        <v>0</v>
      </c>
      <c r="F696" s="124">
        <v>0.23</v>
      </c>
      <c r="G696" s="125">
        <f t="shared" si="96"/>
        <v>0</v>
      </c>
      <c r="H696" s="31">
        <f>D696/1.08*0.77</f>
        <v>69877.5</v>
      </c>
      <c r="I696" s="128"/>
      <c r="J696" s="59">
        <f t="shared" si="97"/>
        <v>0</v>
      </c>
    </row>
    <row r="697" spans="1:10" ht="21">
      <c r="A697" s="40"/>
      <c r="B697" s="41" t="s">
        <v>42</v>
      </c>
      <c r="C697" s="210">
        <f>SUM(C679:C696)</f>
        <v>8</v>
      </c>
      <c r="D697" s="39">
        <v>205306</v>
      </c>
      <c r="E697" s="43">
        <f>SUM(E679:E696)</f>
        <v>559119</v>
      </c>
      <c r="F697" s="43"/>
      <c r="G697" s="44">
        <f>SUM(G679:G696)</f>
        <v>559119</v>
      </c>
      <c r="H697" s="45"/>
      <c r="I697" s="45"/>
      <c r="J697" s="64">
        <f>SUM(J679:J696)</f>
        <v>517702.77777777775</v>
      </c>
    </row>
    <row r="698" spans="1:10" ht="31.5">
      <c r="A698" s="46"/>
      <c r="B698" s="47"/>
      <c r="C698" s="211"/>
      <c r="D698" s="39">
        <v>335661</v>
      </c>
      <c r="E698" s="49"/>
      <c r="F698" s="49"/>
      <c r="G698" s="50"/>
      <c r="H698" s="5"/>
      <c r="I698" s="5"/>
      <c r="J698" s="75">
        <f>J697*0.08</f>
        <v>41416.222222222219</v>
      </c>
    </row>
    <row r="699" spans="1:10" ht="31.5">
      <c r="A699" s="283" t="s">
        <v>43</v>
      </c>
      <c r="B699" s="283"/>
      <c r="C699" s="284" t="s">
        <v>44</v>
      </c>
      <c r="D699" s="284"/>
      <c r="E699" s="54"/>
      <c r="F699" s="54"/>
      <c r="G699" s="55" t="s">
        <v>45</v>
      </c>
      <c r="H699" s="6"/>
      <c r="I699" s="6"/>
      <c r="J699" s="76">
        <f>SUM(J697:J698)</f>
        <v>559119</v>
      </c>
    </row>
    <row r="700" spans="1:10" ht="15">
      <c r="B700" s="131" t="s">
        <v>165</v>
      </c>
      <c r="C700" s="131" t="s">
        <v>166</v>
      </c>
      <c r="D700" s="131"/>
      <c r="E700" s="131" t="s">
        <v>167</v>
      </c>
    </row>
    <row r="701" spans="1:10">
      <c r="B701" s="212" t="s">
        <v>168</v>
      </c>
      <c r="C701" s="213" t="s">
        <v>166</v>
      </c>
      <c r="D701" s="214"/>
      <c r="E701" s="214"/>
      <c r="F701" s="214"/>
      <c r="G701" s="212" t="s">
        <v>167</v>
      </c>
    </row>
    <row r="702" spans="1:10" ht="15.75">
      <c r="A702" s="279" t="s">
        <v>0</v>
      </c>
      <c r="B702" s="279"/>
      <c r="C702" s="279"/>
      <c r="D702" s="279"/>
      <c r="E702" s="279"/>
      <c r="F702" s="279"/>
      <c r="G702" s="279"/>
    </row>
    <row r="703" spans="1:10" ht="15.75">
      <c r="A703" s="279" t="s">
        <v>1</v>
      </c>
      <c r="B703" s="279"/>
      <c r="C703" s="279"/>
      <c r="D703" s="279"/>
      <c r="E703" s="279"/>
      <c r="F703" s="279"/>
      <c r="G703" s="279"/>
      <c r="H703" s="1"/>
      <c r="I703" s="1"/>
      <c r="J703" s="71"/>
    </row>
    <row r="704" spans="1:10" ht="15.75">
      <c r="A704" s="279" t="s">
        <v>2</v>
      </c>
      <c r="B704" s="279"/>
      <c r="C704" s="279"/>
      <c r="D704" s="279"/>
      <c r="E704" s="279"/>
      <c r="F704" s="279"/>
      <c r="G704" s="279"/>
      <c r="H704" s="1"/>
      <c r="I704" s="1"/>
      <c r="J704" s="71"/>
    </row>
    <row r="705" spans="1:10" ht="15.75">
      <c r="A705" s="279" t="s">
        <v>4</v>
      </c>
      <c r="B705" s="279"/>
      <c r="C705" s="279"/>
      <c r="D705" s="279"/>
      <c r="E705" s="279"/>
      <c r="F705" s="279"/>
      <c r="G705" s="279"/>
      <c r="H705" s="1"/>
      <c r="I705" s="1"/>
      <c r="J705" s="71"/>
    </row>
    <row r="706" spans="1:10" ht="15.75">
      <c r="A706" s="280" t="s">
        <v>6</v>
      </c>
      <c r="B706" s="280"/>
      <c r="C706" s="280"/>
      <c r="D706" s="280"/>
      <c r="E706" s="280"/>
      <c r="F706" s="280"/>
      <c r="G706" s="280"/>
      <c r="H706" s="1"/>
      <c r="I706" s="1"/>
      <c r="J706" s="71"/>
    </row>
    <row r="707" spans="1:10" ht="27.75">
      <c r="A707" s="9"/>
      <c r="B707" s="9"/>
      <c r="C707" s="281" t="s">
        <v>180</v>
      </c>
      <c r="D707" s="281"/>
      <c r="E707" s="281"/>
      <c r="F707" s="281"/>
      <c r="G707" s="281"/>
      <c r="H707" s="2"/>
      <c r="I707" s="2"/>
      <c r="J707" s="72"/>
    </row>
    <row r="708" spans="1:10">
      <c r="A708" s="11" t="s">
        <v>8</v>
      </c>
      <c r="B708" s="12"/>
      <c r="C708" s="202"/>
      <c r="D708" s="286"/>
      <c r="E708" s="286"/>
      <c r="F708" s="286"/>
      <c r="G708" s="286"/>
      <c r="H708" s="68"/>
      <c r="I708" s="68"/>
      <c r="J708" s="71"/>
    </row>
    <row r="709" spans="1:10" ht="15.75">
      <c r="A709" s="11" t="s">
        <v>9</v>
      </c>
      <c r="B709" s="286" t="s">
        <v>236</v>
      </c>
      <c r="C709" s="286"/>
      <c r="D709" s="286"/>
      <c r="E709" s="286"/>
      <c r="F709" s="11"/>
      <c r="G709" s="16"/>
      <c r="H709" s="11"/>
      <c r="I709" s="11"/>
      <c r="J709" s="80"/>
    </row>
    <row r="710" spans="1:10" ht="15.75">
      <c r="A710" s="11" t="s">
        <v>11</v>
      </c>
      <c r="B710" s="289"/>
      <c r="C710" s="289"/>
      <c r="D710" s="289"/>
      <c r="E710" s="289"/>
      <c r="F710" s="18"/>
      <c r="G710" s="19" t="s">
        <v>13</v>
      </c>
      <c r="H710" s="69" t="s">
        <v>161</v>
      </c>
      <c r="I710" s="69"/>
      <c r="J710" s="73"/>
    </row>
    <row r="711" spans="1:10">
      <c r="A711" s="190" t="s">
        <v>14</v>
      </c>
      <c r="B711" s="190"/>
      <c r="C711" s="203" t="s">
        <v>17</v>
      </c>
      <c r="D711" s="191" t="s">
        <v>18</v>
      </c>
      <c r="E711" s="192" t="s">
        <v>19</v>
      </c>
      <c r="F711" s="192" t="s">
        <v>20</v>
      </c>
      <c r="G711" s="190" t="s">
        <v>21</v>
      </c>
      <c r="H711" s="1"/>
      <c r="I711" s="1"/>
      <c r="J711" s="71"/>
    </row>
    <row r="712" spans="1:10">
      <c r="A712" s="24">
        <v>1</v>
      </c>
      <c r="B712" s="25" t="s">
        <v>23</v>
      </c>
      <c r="C712" s="167">
        <v>5</v>
      </c>
      <c r="D712" s="27">
        <v>79305</v>
      </c>
      <c r="E712" s="28">
        <f t="shared" ref="E712:E729" si="100">D712*C712</f>
        <v>396525</v>
      </c>
      <c r="F712" s="29">
        <v>0</v>
      </c>
      <c r="G712" s="30">
        <f t="shared" ref="G712:G729" si="101">E712-E712*F712</f>
        <v>396525</v>
      </c>
      <c r="H712" s="31">
        <f>D712/1.08</f>
        <v>73430.555555555547</v>
      </c>
      <c r="I712" s="31"/>
      <c r="J712" s="59">
        <f t="shared" ref="J712:J729" si="102">H712*C712</f>
        <v>367152.77777777775</v>
      </c>
    </row>
    <row r="713" spans="1:10">
      <c r="A713" s="24">
        <v>2</v>
      </c>
      <c r="B713" s="25" t="s">
        <v>25</v>
      </c>
      <c r="C713" s="204">
        <v>3</v>
      </c>
      <c r="D713" s="33">
        <v>128591</v>
      </c>
      <c r="E713" s="28">
        <f t="shared" si="100"/>
        <v>385773</v>
      </c>
      <c r="F713" s="29">
        <v>0</v>
      </c>
      <c r="G713" s="30">
        <f t="shared" si="101"/>
        <v>385773</v>
      </c>
      <c r="H713" s="31">
        <f t="shared" ref="H713:H715" si="103">D713/1.08</f>
        <v>119065.74074074073</v>
      </c>
      <c r="I713" s="31"/>
      <c r="J713" s="59">
        <f t="shared" si="102"/>
        <v>357197.22222222219</v>
      </c>
    </row>
    <row r="714" spans="1:10">
      <c r="A714" s="24">
        <v>3</v>
      </c>
      <c r="B714" s="25" t="s">
        <v>26</v>
      </c>
      <c r="C714" s="205"/>
      <c r="D714" s="27">
        <v>60043</v>
      </c>
      <c r="E714" s="28">
        <f t="shared" si="100"/>
        <v>0</v>
      </c>
      <c r="F714" s="29">
        <v>0</v>
      </c>
      <c r="G714" s="30">
        <f t="shared" si="101"/>
        <v>0</v>
      </c>
      <c r="H714" s="31">
        <f t="shared" si="103"/>
        <v>55595.370370370365</v>
      </c>
      <c r="I714" s="31"/>
      <c r="J714" s="59">
        <f t="shared" si="102"/>
        <v>0</v>
      </c>
    </row>
    <row r="715" spans="1:10">
      <c r="A715" s="24">
        <v>4</v>
      </c>
      <c r="B715" s="25" t="s">
        <v>27</v>
      </c>
      <c r="C715" s="206"/>
      <c r="D715" s="27">
        <v>115781</v>
      </c>
      <c r="E715" s="28">
        <f t="shared" si="100"/>
        <v>0</v>
      </c>
      <c r="F715" s="29">
        <v>0</v>
      </c>
      <c r="G715" s="30">
        <f t="shared" si="101"/>
        <v>0</v>
      </c>
      <c r="H715" s="31">
        <f t="shared" si="103"/>
        <v>107204.62962962962</v>
      </c>
      <c r="I715" s="31"/>
      <c r="J715" s="59">
        <f t="shared" si="102"/>
        <v>0</v>
      </c>
    </row>
    <row r="716" spans="1:10">
      <c r="A716" s="24">
        <v>5</v>
      </c>
      <c r="B716" s="25" t="s">
        <v>28</v>
      </c>
      <c r="C716" s="204">
        <v>3</v>
      </c>
      <c r="D716" s="27">
        <v>119943</v>
      </c>
      <c r="E716" s="28">
        <f t="shared" si="100"/>
        <v>359829</v>
      </c>
      <c r="F716" s="124">
        <v>0.25</v>
      </c>
      <c r="G716" s="125">
        <f t="shared" si="101"/>
        <v>269871.75</v>
      </c>
      <c r="H716" s="31">
        <f>D716/1.08*0.75</f>
        <v>83293.75</v>
      </c>
      <c r="I716" s="31"/>
      <c r="J716" s="59">
        <f t="shared" si="102"/>
        <v>249881.25</v>
      </c>
    </row>
    <row r="717" spans="1:10">
      <c r="A717" s="24">
        <v>6</v>
      </c>
      <c r="B717" s="25" t="s">
        <v>29</v>
      </c>
      <c r="C717" s="167"/>
      <c r="D717" s="27">
        <v>94810</v>
      </c>
      <c r="E717" s="28">
        <f t="shared" si="100"/>
        <v>0</v>
      </c>
      <c r="F717" s="29">
        <v>0</v>
      </c>
      <c r="G717" s="30">
        <f t="shared" si="101"/>
        <v>0</v>
      </c>
      <c r="H717" s="31">
        <f t="shared" ref="H717:H728" si="104">D717/1.08</f>
        <v>87787.037037037036</v>
      </c>
      <c r="I717" s="31"/>
      <c r="J717" s="59">
        <f t="shared" si="102"/>
        <v>0</v>
      </c>
    </row>
    <row r="718" spans="1:10">
      <c r="A718" s="24">
        <v>7</v>
      </c>
      <c r="B718" s="25" t="s">
        <v>30</v>
      </c>
      <c r="C718" s="207"/>
      <c r="D718" s="27">
        <v>141396</v>
      </c>
      <c r="E718" s="28">
        <f t="shared" si="100"/>
        <v>0</v>
      </c>
      <c r="F718" s="29">
        <v>0</v>
      </c>
      <c r="G718" s="30">
        <f t="shared" si="101"/>
        <v>0</v>
      </c>
      <c r="H718" s="31">
        <f t="shared" si="104"/>
        <v>130922.22222222222</v>
      </c>
      <c r="I718" s="31"/>
      <c r="J718" s="59">
        <f t="shared" si="102"/>
        <v>0</v>
      </c>
    </row>
    <row r="719" spans="1:10">
      <c r="A719" s="24">
        <v>8</v>
      </c>
      <c r="B719" s="25" t="s">
        <v>31</v>
      </c>
      <c r="C719" s="167"/>
      <c r="D719" s="27">
        <v>232931</v>
      </c>
      <c r="E719" s="28">
        <f t="shared" si="100"/>
        <v>0</v>
      </c>
      <c r="F719" s="29">
        <v>0</v>
      </c>
      <c r="G719" s="30">
        <f t="shared" si="101"/>
        <v>0</v>
      </c>
      <c r="H719" s="31">
        <f t="shared" si="104"/>
        <v>215676.85185185182</v>
      </c>
      <c r="I719" s="31"/>
      <c r="J719" s="59">
        <f t="shared" si="102"/>
        <v>0</v>
      </c>
    </row>
    <row r="720" spans="1:10">
      <c r="A720" s="24">
        <v>9</v>
      </c>
      <c r="B720" s="36" t="s">
        <v>32</v>
      </c>
      <c r="C720" s="167"/>
      <c r="D720" s="27">
        <v>101534</v>
      </c>
      <c r="E720" s="28">
        <f t="shared" si="100"/>
        <v>0</v>
      </c>
      <c r="F720" s="29">
        <v>0</v>
      </c>
      <c r="G720" s="30">
        <f t="shared" si="101"/>
        <v>0</v>
      </c>
      <c r="H720" s="31">
        <f t="shared" si="104"/>
        <v>94012.962962962964</v>
      </c>
      <c r="I720" s="31"/>
      <c r="J720" s="59">
        <f t="shared" si="102"/>
        <v>0</v>
      </c>
    </row>
    <row r="721" spans="1:10">
      <c r="A721" s="24">
        <v>10</v>
      </c>
      <c r="B721" s="36" t="s">
        <v>33</v>
      </c>
      <c r="C721" s="208"/>
      <c r="D721" s="33">
        <v>110148</v>
      </c>
      <c r="E721" s="28">
        <f t="shared" si="100"/>
        <v>0</v>
      </c>
      <c r="F721" s="29">
        <v>0</v>
      </c>
      <c r="G721" s="30">
        <f t="shared" si="101"/>
        <v>0</v>
      </c>
      <c r="H721" s="31">
        <f t="shared" si="104"/>
        <v>101988.88888888888</v>
      </c>
      <c r="I721" s="31"/>
      <c r="J721" s="59">
        <f t="shared" si="102"/>
        <v>0</v>
      </c>
    </row>
    <row r="722" spans="1:10">
      <c r="A722" s="24">
        <v>11</v>
      </c>
      <c r="B722" s="121" t="s">
        <v>34</v>
      </c>
      <c r="C722" s="209">
        <v>5</v>
      </c>
      <c r="D722" s="27">
        <v>54198</v>
      </c>
      <c r="E722" s="123">
        <f t="shared" si="100"/>
        <v>270990</v>
      </c>
      <c r="F722" s="29">
        <v>0</v>
      </c>
      <c r="G722" s="125">
        <f t="shared" si="101"/>
        <v>270990</v>
      </c>
      <c r="H722" s="31">
        <f t="shared" si="104"/>
        <v>50183.333333333328</v>
      </c>
      <c r="I722" s="128"/>
      <c r="J722" s="59">
        <f t="shared" si="102"/>
        <v>250916.66666666663</v>
      </c>
    </row>
    <row r="723" spans="1:10">
      <c r="A723" s="24">
        <v>12</v>
      </c>
      <c r="B723" s="25" t="s">
        <v>35</v>
      </c>
      <c r="C723" s="208">
        <v>2</v>
      </c>
      <c r="D723" s="27">
        <v>49680</v>
      </c>
      <c r="E723" s="28">
        <f t="shared" si="100"/>
        <v>99360</v>
      </c>
      <c r="F723" s="29">
        <v>0</v>
      </c>
      <c r="G723" s="30">
        <f t="shared" si="101"/>
        <v>99360</v>
      </c>
      <c r="H723" s="31">
        <f t="shared" si="104"/>
        <v>46000</v>
      </c>
      <c r="I723" s="31"/>
      <c r="J723" s="59">
        <f t="shared" si="102"/>
        <v>92000</v>
      </c>
    </row>
    <row r="724" spans="1:10">
      <c r="A724" s="24">
        <v>13</v>
      </c>
      <c r="B724" s="25" t="s">
        <v>36</v>
      </c>
      <c r="C724" s="208">
        <v>2</v>
      </c>
      <c r="D724" s="38">
        <v>64152</v>
      </c>
      <c r="E724" s="28">
        <f t="shared" si="100"/>
        <v>128304</v>
      </c>
      <c r="F724" s="29">
        <v>0</v>
      </c>
      <c r="G724" s="30">
        <f t="shared" si="101"/>
        <v>128304</v>
      </c>
      <c r="H724" s="31">
        <f t="shared" si="104"/>
        <v>59399.999999999993</v>
      </c>
      <c r="I724" s="31"/>
      <c r="J724" s="59">
        <f t="shared" si="102"/>
        <v>118799.99999999999</v>
      </c>
    </row>
    <row r="725" spans="1:10">
      <c r="A725" s="24">
        <v>14</v>
      </c>
      <c r="B725" s="121" t="s">
        <v>37</v>
      </c>
      <c r="C725" s="209">
        <v>2</v>
      </c>
      <c r="D725" s="38">
        <v>65934</v>
      </c>
      <c r="E725" s="123">
        <f t="shared" si="100"/>
        <v>131868</v>
      </c>
      <c r="F725" s="124">
        <v>0</v>
      </c>
      <c r="G725" s="125">
        <f t="shared" si="101"/>
        <v>131868</v>
      </c>
      <c r="H725" s="31">
        <f t="shared" si="104"/>
        <v>61049.999999999993</v>
      </c>
      <c r="I725" s="128"/>
      <c r="J725" s="59">
        <f t="shared" si="102"/>
        <v>122099.99999999999</v>
      </c>
    </row>
    <row r="726" spans="1:10">
      <c r="A726" s="24">
        <v>15</v>
      </c>
      <c r="B726" s="25" t="s">
        <v>38</v>
      </c>
      <c r="C726" s="208"/>
      <c r="D726" s="38">
        <v>76626</v>
      </c>
      <c r="E726" s="28">
        <f t="shared" si="100"/>
        <v>0</v>
      </c>
      <c r="F726" s="29">
        <v>0</v>
      </c>
      <c r="G726" s="30">
        <f t="shared" si="101"/>
        <v>0</v>
      </c>
      <c r="H726" s="31">
        <f t="shared" si="104"/>
        <v>70950</v>
      </c>
      <c r="I726" s="31"/>
      <c r="J726" s="59">
        <f t="shared" si="102"/>
        <v>0</v>
      </c>
    </row>
    <row r="727" spans="1:10">
      <c r="A727" s="24">
        <v>16</v>
      </c>
      <c r="B727" s="25" t="s">
        <v>39</v>
      </c>
      <c r="C727" s="208"/>
      <c r="D727" s="38">
        <v>80190</v>
      </c>
      <c r="E727" s="28">
        <f t="shared" si="100"/>
        <v>0</v>
      </c>
      <c r="F727" s="29">
        <v>0</v>
      </c>
      <c r="G727" s="30">
        <f t="shared" si="101"/>
        <v>0</v>
      </c>
      <c r="H727" s="31">
        <f t="shared" si="104"/>
        <v>74250</v>
      </c>
      <c r="I727" s="31"/>
      <c r="J727" s="59">
        <f t="shared" si="102"/>
        <v>0</v>
      </c>
    </row>
    <row r="728" spans="1:10">
      <c r="A728" s="24">
        <v>17</v>
      </c>
      <c r="B728" s="25" t="s">
        <v>40</v>
      </c>
      <c r="C728" s="208"/>
      <c r="D728" s="38">
        <v>113832</v>
      </c>
      <c r="E728" s="28">
        <f t="shared" si="100"/>
        <v>0</v>
      </c>
      <c r="F728" s="29">
        <v>0</v>
      </c>
      <c r="G728" s="30">
        <f t="shared" si="101"/>
        <v>0</v>
      </c>
      <c r="H728" s="31">
        <f t="shared" si="104"/>
        <v>105400</v>
      </c>
      <c r="I728" s="31"/>
      <c r="J728" s="59">
        <f t="shared" si="102"/>
        <v>0</v>
      </c>
    </row>
    <row r="729" spans="1:10">
      <c r="A729" s="24">
        <v>18</v>
      </c>
      <c r="B729" s="121" t="s">
        <v>41</v>
      </c>
      <c r="C729" s="209"/>
      <c r="D729" s="39">
        <v>98010</v>
      </c>
      <c r="E729" s="123">
        <f t="shared" si="100"/>
        <v>0</v>
      </c>
      <c r="F729" s="124">
        <v>0.23</v>
      </c>
      <c r="G729" s="125">
        <f t="shared" si="101"/>
        <v>0</v>
      </c>
      <c r="H729" s="31">
        <f>D729/1.08*0.77</f>
        <v>69877.5</v>
      </c>
      <c r="I729" s="128"/>
      <c r="J729" s="59">
        <f t="shared" si="102"/>
        <v>0</v>
      </c>
    </row>
    <row r="730" spans="1:10" ht="21">
      <c r="A730" s="40"/>
      <c r="B730" s="41" t="s">
        <v>42</v>
      </c>
      <c r="C730" s="210">
        <f>SUM(C712:C729)</f>
        <v>22</v>
      </c>
      <c r="D730" s="39">
        <v>205306</v>
      </c>
      <c r="E730" s="43">
        <f>SUM(E712:E729)</f>
        <v>1772649</v>
      </c>
      <c r="F730" s="43"/>
      <c r="G730" s="44">
        <f>SUM(G712:G729)</f>
        <v>1682691.75</v>
      </c>
      <c r="H730" s="45"/>
      <c r="I730" s="45"/>
      <c r="J730" s="64">
        <f>SUM(J712:J729)</f>
        <v>1558047.9166666665</v>
      </c>
    </row>
    <row r="731" spans="1:10" ht="31.5">
      <c r="A731" s="46"/>
      <c r="B731" s="47"/>
      <c r="C731" s="211"/>
      <c r="D731" s="39">
        <v>335661</v>
      </c>
      <c r="E731" s="49"/>
      <c r="F731" s="49"/>
      <c r="G731" s="50"/>
      <c r="H731" s="5"/>
      <c r="I731" s="5"/>
      <c r="J731" s="75">
        <f>J730*0.08</f>
        <v>124643.83333333333</v>
      </c>
    </row>
    <row r="732" spans="1:10" ht="31.5">
      <c r="A732" s="283" t="s">
        <v>43</v>
      </c>
      <c r="B732" s="283"/>
      <c r="C732" s="284" t="s">
        <v>44</v>
      </c>
      <c r="D732" s="284"/>
      <c r="E732" s="54"/>
      <c r="F732" s="54"/>
      <c r="G732" s="55" t="s">
        <v>45</v>
      </c>
      <c r="H732" s="6"/>
      <c r="I732" s="6"/>
      <c r="J732" s="76">
        <f>SUM(J730:J731)</f>
        <v>1682691.7499999998</v>
      </c>
    </row>
    <row r="733" spans="1:10" ht="15">
      <c r="B733" s="131" t="s">
        <v>165</v>
      </c>
      <c r="C733" s="131" t="s">
        <v>166</v>
      </c>
      <c r="D733" s="131"/>
      <c r="E733" s="131" t="s">
        <v>167</v>
      </c>
    </row>
    <row r="734" spans="1:10">
      <c r="B734" s="212" t="s">
        <v>168</v>
      </c>
      <c r="C734" s="213" t="s">
        <v>166</v>
      </c>
      <c r="D734" s="214"/>
      <c r="E734" s="214"/>
      <c r="F734" s="214"/>
      <c r="G734" s="212" t="s">
        <v>167</v>
      </c>
    </row>
    <row r="735" spans="1:10" ht="15.75">
      <c r="A735" s="279" t="s">
        <v>0</v>
      </c>
      <c r="B735" s="279"/>
      <c r="C735" s="279"/>
      <c r="D735" s="279"/>
      <c r="E735" s="279"/>
      <c r="F735" s="279"/>
      <c r="G735" s="279"/>
    </row>
    <row r="736" spans="1:10" ht="15.75">
      <c r="A736" s="279" t="s">
        <v>1</v>
      </c>
      <c r="B736" s="279"/>
      <c r="C736" s="279"/>
      <c r="D736" s="279"/>
      <c r="E736" s="279"/>
      <c r="F736" s="279"/>
      <c r="G736" s="279"/>
      <c r="H736" s="1"/>
      <c r="I736" s="1"/>
      <c r="J736" s="71"/>
    </row>
    <row r="737" spans="1:10" ht="15.75">
      <c r="A737" s="279" t="s">
        <v>2</v>
      </c>
      <c r="B737" s="279"/>
      <c r="C737" s="279"/>
      <c r="D737" s="279"/>
      <c r="E737" s="279"/>
      <c r="F737" s="279"/>
      <c r="G737" s="279"/>
      <c r="H737" s="1"/>
      <c r="I737" s="1"/>
      <c r="J737" s="71"/>
    </row>
    <row r="738" spans="1:10" ht="15.75">
      <c r="A738" s="279" t="s">
        <v>4</v>
      </c>
      <c r="B738" s="279"/>
      <c r="C738" s="279"/>
      <c r="D738" s="279"/>
      <c r="E738" s="279"/>
      <c r="F738" s="279"/>
      <c r="G738" s="279"/>
      <c r="H738" s="1"/>
      <c r="I738" s="1"/>
      <c r="J738" s="71"/>
    </row>
    <row r="739" spans="1:10" ht="15.75">
      <c r="A739" s="280" t="s">
        <v>6</v>
      </c>
      <c r="B739" s="280"/>
      <c r="C739" s="280"/>
      <c r="D739" s="280"/>
      <c r="E739" s="280"/>
      <c r="F739" s="280"/>
      <c r="G739" s="280"/>
      <c r="H739" s="1"/>
      <c r="I739" s="1"/>
      <c r="J739" s="71"/>
    </row>
    <row r="740" spans="1:10" ht="27.75">
      <c r="A740" s="9"/>
      <c r="B740" s="9"/>
      <c r="C740" s="281" t="s">
        <v>237</v>
      </c>
      <c r="D740" s="281"/>
      <c r="E740" s="281"/>
      <c r="F740" s="281"/>
      <c r="G740" s="281"/>
      <c r="H740" s="2"/>
      <c r="I740" s="2"/>
      <c r="J740" s="72"/>
    </row>
    <row r="741" spans="1:10">
      <c r="A741" s="11" t="s">
        <v>8</v>
      </c>
      <c r="B741" s="12"/>
      <c r="C741" s="202"/>
      <c r="D741" s="286"/>
      <c r="E741" s="286"/>
      <c r="F741" s="286"/>
      <c r="G741" s="286"/>
      <c r="H741" s="68"/>
      <c r="I741" s="68"/>
      <c r="J741" s="71"/>
    </row>
    <row r="742" spans="1:10" ht="15.75">
      <c r="A742" s="11" t="s">
        <v>9</v>
      </c>
      <c r="B742" s="286" t="s">
        <v>238</v>
      </c>
      <c r="C742" s="286"/>
      <c r="D742" s="286"/>
      <c r="E742" s="286"/>
      <c r="F742" s="11"/>
      <c r="G742" s="16"/>
      <c r="H742" s="11"/>
      <c r="I742" s="11"/>
      <c r="J742" s="80"/>
    </row>
    <row r="743" spans="1:10" ht="15.75">
      <c r="A743" s="11" t="s">
        <v>11</v>
      </c>
      <c r="B743" s="289"/>
      <c r="C743" s="289"/>
      <c r="D743" s="289"/>
      <c r="E743" s="289"/>
      <c r="F743" s="18"/>
      <c r="G743" s="19" t="s">
        <v>13</v>
      </c>
      <c r="H743" s="69" t="s">
        <v>161</v>
      </c>
      <c r="I743" s="69"/>
      <c r="J743" s="73"/>
    </row>
    <row r="744" spans="1:10">
      <c r="A744" s="190" t="s">
        <v>14</v>
      </c>
      <c r="B744" s="190"/>
      <c r="C744" s="203" t="s">
        <v>17</v>
      </c>
      <c r="D744" s="191" t="s">
        <v>18</v>
      </c>
      <c r="E744" s="192" t="s">
        <v>19</v>
      </c>
      <c r="F744" s="192" t="s">
        <v>20</v>
      </c>
      <c r="G744" s="190" t="s">
        <v>21</v>
      </c>
      <c r="H744" s="1"/>
      <c r="I744" s="1"/>
      <c r="J744" s="71"/>
    </row>
    <row r="745" spans="1:10">
      <c r="A745" s="24">
        <v>1</v>
      </c>
      <c r="B745" s="25" t="s">
        <v>23</v>
      </c>
      <c r="C745" s="167">
        <v>8</v>
      </c>
      <c r="D745" s="27">
        <v>79305</v>
      </c>
      <c r="E745" s="28">
        <f t="shared" ref="E745:E762" si="105">D745*C745</f>
        <v>634440</v>
      </c>
      <c r="F745" s="29">
        <v>0</v>
      </c>
      <c r="G745" s="30">
        <f t="shared" ref="G745:G762" si="106">E745-E745*F745</f>
        <v>634440</v>
      </c>
      <c r="H745" s="31">
        <f>D745/1.08</f>
        <v>73430.555555555547</v>
      </c>
      <c r="I745" s="31"/>
      <c r="J745" s="59">
        <f t="shared" ref="J745:J762" si="107">H745*C745</f>
        <v>587444.44444444438</v>
      </c>
    </row>
    <row r="746" spans="1:10">
      <c r="A746" s="24">
        <v>2</v>
      </c>
      <c r="B746" s="25" t="s">
        <v>25</v>
      </c>
      <c r="C746" s="204"/>
      <c r="D746" s="33">
        <v>128591</v>
      </c>
      <c r="E746" s="28">
        <f t="shared" si="105"/>
        <v>0</v>
      </c>
      <c r="F746" s="29">
        <v>0</v>
      </c>
      <c r="G746" s="30">
        <f t="shared" si="106"/>
        <v>0</v>
      </c>
      <c r="H746" s="31">
        <f t="shared" ref="H746:H748" si="108">D746/1.08</f>
        <v>119065.74074074073</v>
      </c>
      <c r="I746" s="31"/>
      <c r="J746" s="59">
        <f t="shared" si="107"/>
        <v>0</v>
      </c>
    </row>
    <row r="747" spans="1:10">
      <c r="A747" s="24">
        <v>3</v>
      </c>
      <c r="B747" s="25" t="s">
        <v>26</v>
      </c>
      <c r="C747" s="205"/>
      <c r="D747" s="27">
        <v>60043</v>
      </c>
      <c r="E747" s="28">
        <f t="shared" si="105"/>
        <v>0</v>
      </c>
      <c r="F747" s="29">
        <v>0</v>
      </c>
      <c r="G747" s="30">
        <f t="shared" si="106"/>
        <v>0</v>
      </c>
      <c r="H747" s="31">
        <f t="shared" si="108"/>
        <v>55595.370370370365</v>
      </c>
      <c r="I747" s="31"/>
      <c r="J747" s="59">
        <f t="shared" si="107"/>
        <v>0</v>
      </c>
    </row>
    <row r="748" spans="1:10">
      <c r="A748" s="24">
        <v>4</v>
      </c>
      <c r="B748" s="25" t="s">
        <v>27</v>
      </c>
      <c r="C748" s="206"/>
      <c r="D748" s="27">
        <v>115781</v>
      </c>
      <c r="E748" s="28">
        <f t="shared" si="105"/>
        <v>0</v>
      </c>
      <c r="F748" s="29">
        <v>0</v>
      </c>
      <c r="G748" s="30">
        <f t="shared" si="106"/>
        <v>0</v>
      </c>
      <c r="H748" s="31">
        <f t="shared" si="108"/>
        <v>107204.62962962962</v>
      </c>
      <c r="I748" s="31"/>
      <c r="J748" s="59">
        <f t="shared" si="107"/>
        <v>0</v>
      </c>
    </row>
    <row r="749" spans="1:10">
      <c r="A749" s="24">
        <v>5</v>
      </c>
      <c r="B749" s="25" t="s">
        <v>28</v>
      </c>
      <c r="C749" s="204">
        <v>2</v>
      </c>
      <c r="D749" s="27">
        <v>119943</v>
      </c>
      <c r="E749" s="28">
        <f t="shared" si="105"/>
        <v>239886</v>
      </c>
      <c r="F749" s="124">
        <v>0.25</v>
      </c>
      <c r="G749" s="125">
        <f t="shared" si="106"/>
        <v>179914.5</v>
      </c>
      <c r="H749" s="31">
        <f>D749/1.08*0.75</f>
        <v>83293.75</v>
      </c>
      <c r="I749" s="31"/>
      <c r="J749" s="59">
        <f t="shared" si="107"/>
        <v>166587.5</v>
      </c>
    </row>
    <row r="750" spans="1:10">
      <c r="A750" s="24">
        <v>6</v>
      </c>
      <c r="B750" s="25" t="s">
        <v>29</v>
      </c>
      <c r="C750" s="167"/>
      <c r="D750" s="27">
        <v>94810</v>
      </c>
      <c r="E750" s="28">
        <f t="shared" si="105"/>
        <v>0</v>
      </c>
      <c r="F750" s="29">
        <v>0</v>
      </c>
      <c r="G750" s="30">
        <f t="shared" si="106"/>
        <v>0</v>
      </c>
      <c r="H750" s="31">
        <f t="shared" ref="H750:H761" si="109">D750/1.08</f>
        <v>87787.037037037036</v>
      </c>
      <c r="I750" s="31"/>
      <c r="J750" s="59">
        <f t="shared" si="107"/>
        <v>0</v>
      </c>
    </row>
    <row r="751" spans="1:10">
      <c r="A751" s="24">
        <v>7</v>
      </c>
      <c r="B751" s="25" t="s">
        <v>30</v>
      </c>
      <c r="C751" s="207"/>
      <c r="D751" s="27">
        <v>141396</v>
      </c>
      <c r="E751" s="28">
        <f t="shared" si="105"/>
        <v>0</v>
      </c>
      <c r="F751" s="29">
        <v>0</v>
      </c>
      <c r="G751" s="30">
        <f t="shared" si="106"/>
        <v>0</v>
      </c>
      <c r="H751" s="31">
        <f t="shared" si="109"/>
        <v>130922.22222222222</v>
      </c>
      <c r="I751" s="31"/>
      <c r="J751" s="59">
        <f t="shared" si="107"/>
        <v>0</v>
      </c>
    </row>
    <row r="752" spans="1:10">
      <c r="A752" s="24">
        <v>8</v>
      </c>
      <c r="B752" s="25" t="s">
        <v>31</v>
      </c>
      <c r="C752" s="167"/>
      <c r="D752" s="27">
        <v>232931</v>
      </c>
      <c r="E752" s="28">
        <f t="shared" si="105"/>
        <v>0</v>
      </c>
      <c r="F752" s="29">
        <v>0</v>
      </c>
      <c r="G752" s="30">
        <f t="shared" si="106"/>
        <v>0</v>
      </c>
      <c r="H752" s="31">
        <f t="shared" si="109"/>
        <v>215676.85185185182</v>
      </c>
      <c r="I752" s="31"/>
      <c r="J752" s="59">
        <f t="shared" si="107"/>
        <v>0</v>
      </c>
    </row>
    <row r="753" spans="1:10">
      <c r="A753" s="24">
        <v>9</v>
      </c>
      <c r="B753" s="36" t="s">
        <v>32</v>
      </c>
      <c r="C753" s="167"/>
      <c r="D753" s="27">
        <v>101534</v>
      </c>
      <c r="E753" s="28">
        <f t="shared" si="105"/>
        <v>0</v>
      </c>
      <c r="F753" s="29">
        <v>0</v>
      </c>
      <c r="G753" s="30">
        <f t="shared" si="106"/>
        <v>0</v>
      </c>
      <c r="H753" s="31">
        <f t="shared" si="109"/>
        <v>94012.962962962964</v>
      </c>
      <c r="I753" s="31"/>
      <c r="J753" s="59">
        <f t="shared" si="107"/>
        <v>0</v>
      </c>
    </row>
    <row r="754" spans="1:10">
      <c r="A754" s="24">
        <v>10</v>
      </c>
      <c r="B754" s="36" t="s">
        <v>33</v>
      </c>
      <c r="C754" s="208"/>
      <c r="D754" s="33">
        <v>110148</v>
      </c>
      <c r="E754" s="28">
        <f t="shared" si="105"/>
        <v>0</v>
      </c>
      <c r="F754" s="29">
        <v>0</v>
      </c>
      <c r="G754" s="30">
        <f t="shared" si="106"/>
        <v>0</v>
      </c>
      <c r="H754" s="31">
        <f t="shared" si="109"/>
        <v>101988.88888888888</v>
      </c>
      <c r="I754" s="31"/>
      <c r="J754" s="59">
        <f t="shared" si="107"/>
        <v>0</v>
      </c>
    </row>
    <row r="755" spans="1:10">
      <c r="A755" s="24">
        <v>11</v>
      </c>
      <c r="B755" s="121" t="s">
        <v>34</v>
      </c>
      <c r="C755" s="209"/>
      <c r="D755" s="27">
        <v>54198</v>
      </c>
      <c r="E755" s="123">
        <f t="shared" si="105"/>
        <v>0</v>
      </c>
      <c r="F755" s="29">
        <v>0</v>
      </c>
      <c r="G755" s="125">
        <f t="shared" si="106"/>
        <v>0</v>
      </c>
      <c r="H755" s="31">
        <f t="shared" si="109"/>
        <v>50183.333333333328</v>
      </c>
      <c r="I755" s="128"/>
      <c r="J755" s="59">
        <f t="shared" si="107"/>
        <v>0</v>
      </c>
    </row>
    <row r="756" spans="1:10">
      <c r="A756" s="24">
        <v>12</v>
      </c>
      <c r="B756" s="25" t="s">
        <v>35</v>
      </c>
      <c r="C756" s="208"/>
      <c r="D756" s="27">
        <v>49680</v>
      </c>
      <c r="E756" s="28">
        <f t="shared" si="105"/>
        <v>0</v>
      </c>
      <c r="F756" s="29">
        <v>0</v>
      </c>
      <c r="G756" s="30">
        <f t="shared" si="106"/>
        <v>0</v>
      </c>
      <c r="H756" s="31">
        <f t="shared" si="109"/>
        <v>46000</v>
      </c>
      <c r="I756" s="31"/>
      <c r="J756" s="59">
        <f t="shared" si="107"/>
        <v>0</v>
      </c>
    </row>
    <row r="757" spans="1:10">
      <c r="A757" s="24">
        <v>13</v>
      </c>
      <c r="B757" s="25" t="s">
        <v>36</v>
      </c>
      <c r="C757" s="208"/>
      <c r="D757" s="38">
        <v>64152</v>
      </c>
      <c r="E757" s="28">
        <f t="shared" si="105"/>
        <v>0</v>
      </c>
      <c r="F757" s="29">
        <v>0</v>
      </c>
      <c r="G757" s="30">
        <f t="shared" si="106"/>
        <v>0</v>
      </c>
      <c r="H757" s="31">
        <f t="shared" si="109"/>
        <v>59399.999999999993</v>
      </c>
      <c r="I757" s="31"/>
      <c r="J757" s="59">
        <f t="shared" si="107"/>
        <v>0</v>
      </c>
    </row>
    <row r="758" spans="1:10">
      <c r="A758" s="24">
        <v>14</v>
      </c>
      <c r="B758" s="121" t="s">
        <v>37</v>
      </c>
      <c r="C758" s="209"/>
      <c r="D758" s="38">
        <v>65934</v>
      </c>
      <c r="E758" s="123">
        <f t="shared" si="105"/>
        <v>0</v>
      </c>
      <c r="F758" s="124">
        <v>0</v>
      </c>
      <c r="G758" s="125">
        <f t="shared" si="106"/>
        <v>0</v>
      </c>
      <c r="H758" s="31">
        <f t="shared" si="109"/>
        <v>61049.999999999993</v>
      </c>
      <c r="I758" s="128"/>
      <c r="J758" s="59">
        <f t="shared" si="107"/>
        <v>0</v>
      </c>
    </row>
    <row r="759" spans="1:10">
      <c r="A759" s="24">
        <v>15</v>
      </c>
      <c r="B759" s="25" t="s">
        <v>38</v>
      </c>
      <c r="C759" s="208"/>
      <c r="D759" s="38">
        <v>76626</v>
      </c>
      <c r="E759" s="28">
        <f t="shared" si="105"/>
        <v>0</v>
      </c>
      <c r="F759" s="29">
        <v>0</v>
      </c>
      <c r="G759" s="30">
        <f t="shared" si="106"/>
        <v>0</v>
      </c>
      <c r="H759" s="31">
        <f t="shared" si="109"/>
        <v>70950</v>
      </c>
      <c r="I759" s="31"/>
      <c r="J759" s="59">
        <f t="shared" si="107"/>
        <v>0</v>
      </c>
    </row>
    <row r="760" spans="1:10">
      <c r="A760" s="24">
        <v>16</v>
      </c>
      <c r="B760" s="25" t="s">
        <v>39</v>
      </c>
      <c r="C760" s="208"/>
      <c r="D760" s="38">
        <v>80190</v>
      </c>
      <c r="E760" s="28">
        <f t="shared" si="105"/>
        <v>0</v>
      </c>
      <c r="F760" s="29">
        <v>0</v>
      </c>
      <c r="G760" s="30">
        <f t="shared" si="106"/>
        <v>0</v>
      </c>
      <c r="H760" s="31">
        <f t="shared" si="109"/>
        <v>74250</v>
      </c>
      <c r="I760" s="31"/>
      <c r="J760" s="59">
        <f t="shared" si="107"/>
        <v>0</v>
      </c>
    </row>
    <row r="761" spans="1:10">
      <c r="A761" s="24">
        <v>17</v>
      </c>
      <c r="B761" s="25" t="s">
        <v>40</v>
      </c>
      <c r="C761" s="208"/>
      <c r="D761" s="38">
        <v>113832</v>
      </c>
      <c r="E761" s="28">
        <f t="shared" si="105"/>
        <v>0</v>
      </c>
      <c r="F761" s="29">
        <v>0</v>
      </c>
      <c r="G761" s="30">
        <f t="shared" si="106"/>
        <v>0</v>
      </c>
      <c r="H761" s="31">
        <f t="shared" si="109"/>
        <v>105400</v>
      </c>
      <c r="I761" s="31"/>
      <c r="J761" s="59">
        <f t="shared" si="107"/>
        <v>0</v>
      </c>
    </row>
    <row r="762" spans="1:10">
      <c r="A762" s="24">
        <v>18</v>
      </c>
      <c r="B762" s="121" t="s">
        <v>41</v>
      </c>
      <c r="C762" s="209"/>
      <c r="D762" s="39">
        <v>98010</v>
      </c>
      <c r="E762" s="123">
        <f t="shared" si="105"/>
        <v>0</v>
      </c>
      <c r="F762" s="124">
        <v>0.23</v>
      </c>
      <c r="G762" s="125">
        <f t="shared" si="106"/>
        <v>0</v>
      </c>
      <c r="H762" s="31">
        <f>D762/1.08*0.77</f>
        <v>69877.5</v>
      </c>
      <c r="I762" s="128"/>
      <c r="J762" s="59">
        <f t="shared" si="107"/>
        <v>0</v>
      </c>
    </row>
    <row r="763" spans="1:10" ht="21">
      <c r="A763" s="40"/>
      <c r="B763" s="41" t="s">
        <v>42</v>
      </c>
      <c r="C763" s="210">
        <f>SUM(C745:C762)</f>
        <v>10</v>
      </c>
      <c r="D763" s="39">
        <v>205306</v>
      </c>
      <c r="E763" s="43">
        <f>SUM(E745:E762)</f>
        <v>874326</v>
      </c>
      <c r="F763" s="43"/>
      <c r="G763" s="44">
        <f>SUM(G745:G762)</f>
        <v>814354.5</v>
      </c>
      <c r="H763" s="45"/>
      <c r="I763" s="45"/>
      <c r="J763" s="64">
        <f>SUM(J745:J762)</f>
        <v>754031.94444444438</v>
      </c>
    </row>
    <row r="764" spans="1:10" ht="31.5">
      <c r="A764" s="46"/>
      <c r="B764" s="47"/>
      <c r="C764" s="211"/>
      <c r="D764" s="39">
        <v>335661</v>
      </c>
      <c r="E764" s="49"/>
      <c r="F764" s="49"/>
      <c r="G764" s="50"/>
      <c r="H764" s="5"/>
      <c r="I764" s="5"/>
      <c r="J764" s="75">
        <f>J763*0.08</f>
        <v>60322.555555555555</v>
      </c>
    </row>
    <row r="765" spans="1:10" ht="31.5">
      <c r="A765" s="283" t="s">
        <v>43</v>
      </c>
      <c r="B765" s="283"/>
      <c r="C765" s="284" t="s">
        <v>44</v>
      </c>
      <c r="D765" s="284"/>
      <c r="E765" s="54"/>
      <c r="F765" s="54"/>
      <c r="G765" s="55" t="s">
        <v>45</v>
      </c>
      <c r="H765" s="6"/>
      <c r="I765" s="6"/>
      <c r="J765" s="76">
        <f>SUM(J763:J764)</f>
        <v>814354.49999999988</v>
      </c>
    </row>
    <row r="766" spans="1:10" ht="15">
      <c r="B766" s="131" t="s">
        <v>165</v>
      </c>
      <c r="C766" s="131" t="s">
        <v>166</v>
      </c>
      <c r="D766" s="131"/>
      <c r="E766" s="131" t="s">
        <v>167</v>
      </c>
    </row>
    <row r="767" spans="1:10">
      <c r="B767" s="212" t="s">
        <v>168</v>
      </c>
      <c r="C767" s="213" t="s">
        <v>166</v>
      </c>
      <c r="D767" s="214"/>
      <c r="E767" s="214"/>
      <c r="F767" s="214"/>
      <c r="G767" s="212" t="s">
        <v>167</v>
      </c>
    </row>
    <row r="768" spans="1:10" ht="15.75">
      <c r="A768" s="279" t="s">
        <v>0</v>
      </c>
      <c r="B768" s="279"/>
      <c r="C768" s="279"/>
      <c r="D768" s="279"/>
      <c r="E768" s="279"/>
      <c r="F768" s="279"/>
      <c r="G768" s="279"/>
    </row>
    <row r="769" spans="1:10" ht="15.75">
      <c r="A769" s="279" t="s">
        <v>1</v>
      </c>
      <c r="B769" s="279"/>
      <c r="C769" s="279"/>
      <c r="D769" s="279"/>
      <c r="E769" s="279"/>
      <c r="F769" s="279"/>
      <c r="G769" s="279"/>
      <c r="H769" s="1"/>
      <c r="I769" s="1"/>
      <c r="J769" s="71"/>
    </row>
    <row r="770" spans="1:10" ht="15.75">
      <c r="A770" s="279" t="s">
        <v>2</v>
      </c>
      <c r="B770" s="279"/>
      <c r="C770" s="279"/>
      <c r="D770" s="279"/>
      <c r="E770" s="279"/>
      <c r="F770" s="279"/>
      <c r="G770" s="279"/>
      <c r="H770" s="1"/>
      <c r="I770" s="1"/>
      <c r="J770" s="71"/>
    </row>
    <row r="771" spans="1:10" ht="15.75">
      <c r="A771" s="279" t="s">
        <v>4</v>
      </c>
      <c r="B771" s="279"/>
      <c r="C771" s="279"/>
      <c r="D771" s="279"/>
      <c r="E771" s="279"/>
      <c r="F771" s="279"/>
      <c r="G771" s="279"/>
      <c r="H771" s="1"/>
      <c r="I771" s="1"/>
      <c r="J771" s="71"/>
    </row>
    <row r="772" spans="1:10" ht="15.75">
      <c r="A772" s="280" t="s">
        <v>6</v>
      </c>
      <c r="B772" s="280"/>
      <c r="C772" s="280"/>
      <c r="D772" s="280"/>
      <c r="E772" s="280"/>
      <c r="F772" s="280"/>
      <c r="G772" s="280"/>
      <c r="H772" s="1"/>
      <c r="I772" s="1"/>
      <c r="J772" s="71"/>
    </row>
    <row r="773" spans="1:10" ht="27.75">
      <c r="A773" s="9"/>
      <c r="B773" s="9"/>
      <c r="C773" s="281" t="s">
        <v>237</v>
      </c>
      <c r="D773" s="281"/>
      <c r="E773" s="281"/>
      <c r="F773" s="281"/>
      <c r="G773" s="281"/>
      <c r="H773" s="2"/>
      <c r="I773" s="2"/>
      <c r="J773" s="72"/>
    </row>
    <row r="774" spans="1:10">
      <c r="A774" s="11" t="s">
        <v>8</v>
      </c>
      <c r="B774" s="12"/>
      <c r="C774" s="202"/>
      <c r="D774" s="286"/>
      <c r="E774" s="286"/>
      <c r="F774" s="286"/>
      <c r="G774" s="286"/>
      <c r="H774" s="68"/>
      <c r="I774" s="68"/>
      <c r="J774" s="71"/>
    </row>
    <row r="775" spans="1:10" ht="15.75">
      <c r="A775" s="11" t="s">
        <v>9</v>
      </c>
      <c r="B775" s="286" t="s">
        <v>239</v>
      </c>
      <c r="C775" s="286"/>
      <c r="D775" s="286"/>
      <c r="E775" s="286"/>
      <c r="F775" s="11"/>
      <c r="G775" s="16"/>
      <c r="H775" s="11"/>
      <c r="I775" s="11"/>
      <c r="J775" s="80"/>
    </row>
    <row r="776" spans="1:10" ht="15.75">
      <c r="A776" s="11" t="s">
        <v>11</v>
      </c>
      <c r="B776" s="289"/>
      <c r="C776" s="289"/>
      <c r="D776" s="289"/>
      <c r="E776" s="289"/>
      <c r="F776" s="18"/>
      <c r="G776" s="19" t="s">
        <v>13</v>
      </c>
      <c r="H776" s="69" t="s">
        <v>161</v>
      </c>
      <c r="I776" s="69"/>
      <c r="J776" s="73"/>
    </row>
    <row r="777" spans="1:10">
      <c r="A777" s="190" t="s">
        <v>14</v>
      </c>
      <c r="B777" s="190"/>
      <c r="C777" s="203" t="s">
        <v>17</v>
      </c>
      <c r="D777" s="191" t="s">
        <v>18</v>
      </c>
      <c r="E777" s="192" t="s">
        <v>19</v>
      </c>
      <c r="F777" s="192" t="s">
        <v>20</v>
      </c>
      <c r="G777" s="190" t="s">
        <v>21</v>
      </c>
      <c r="H777" s="1"/>
      <c r="I777" s="1"/>
      <c r="J777" s="71"/>
    </row>
    <row r="778" spans="1:10">
      <c r="A778" s="24">
        <v>1</v>
      </c>
      <c r="B778" s="25" t="s">
        <v>23</v>
      </c>
      <c r="C778" s="167">
        <v>10</v>
      </c>
      <c r="D778" s="27">
        <v>79305</v>
      </c>
      <c r="E778" s="28">
        <f t="shared" ref="E778:E795" si="110">D778*C778</f>
        <v>793050</v>
      </c>
      <c r="F778" s="29">
        <v>0</v>
      </c>
      <c r="G778" s="30">
        <f t="shared" ref="G778:G795" si="111">E778-E778*F778</f>
        <v>793050</v>
      </c>
      <c r="H778" s="31">
        <f>D778/1.08</f>
        <v>73430.555555555547</v>
      </c>
      <c r="I778" s="31"/>
      <c r="J778" s="59">
        <f t="shared" ref="J778:J795" si="112">H778*C778</f>
        <v>734305.5555555555</v>
      </c>
    </row>
    <row r="779" spans="1:10">
      <c r="A779" s="24">
        <v>2</v>
      </c>
      <c r="B779" s="25" t="s">
        <v>25</v>
      </c>
      <c r="C779" s="204"/>
      <c r="D779" s="33">
        <v>128591</v>
      </c>
      <c r="E779" s="28">
        <f t="shared" si="110"/>
        <v>0</v>
      </c>
      <c r="F779" s="29">
        <v>0</v>
      </c>
      <c r="G779" s="30">
        <f t="shared" si="111"/>
        <v>0</v>
      </c>
      <c r="H779" s="31">
        <f t="shared" ref="H779:H781" si="113">D779/1.08</f>
        <v>119065.74074074073</v>
      </c>
      <c r="I779" s="31"/>
      <c r="J779" s="59">
        <f t="shared" si="112"/>
        <v>0</v>
      </c>
    </row>
    <row r="780" spans="1:10">
      <c r="A780" s="24">
        <v>3</v>
      </c>
      <c r="B780" s="25" t="s">
        <v>26</v>
      </c>
      <c r="C780" s="205"/>
      <c r="D780" s="27">
        <v>60043</v>
      </c>
      <c r="E780" s="28">
        <f t="shared" si="110"/>
        <v>0</v>
      </c>
      <c r="F780" s="29">
        <v>0</v>
      </c>
      <c r="G780" s="30">
        <f t="shared" si="111"/>
        <v>0</v>
      </c>
      <c r="H780" s="31">
        <f t="shared" si="113"/>
        <v>55595.370370370365</v>
      </c>
      <c r="I780" s="31"/>
      <c r="J780" s="59">
        <f t="shared" si="112"/>
        <v>0</v>
      </c>
    </row>
    <row r="781" spans="1:10">
      <c r="A781" s="24">
        <v>4</v>
      </c>
      <c r="B781" s="25" t="s">
        <v>27</v>
      </c>
      <c r="C781" s="206"/>
      <c r="D781" s="27">
        <v>115781</v>
      </c>
      <c r="E781" s="28">
        <f t="shared" si="110"/>
        <v>0</v>
      </c>
      <c r="F781" s="29">
        <v>0</v>
      </c>
      <c r="G781" s="30">
        <f t="shared" si="111"/>
        <v>0</v>
      </c>
      <c r="H781" s="31">
        <f t="shared" si="113"/>
        <v>107204.62962962962</v>
      </c>
      <c r="I781" s="31"/>
      <c r="J781" s="59">
        <f t="shared" si="112"/>
        <v>0</v>
      </c>
    </row>
    <row r="782" spans="1:10">
      <c r="A782" s="24">
        <v>5</v>
      </c>
      <c r="B782" s="25" t="s">
        <v>28</v>
      </c>
      <c r="C782" s="204">
        <v>10</v>
      </c>
      <c r="D782" s="27">
        <v>119943</v>
      </c>
      <c r="E782" s="28">
        <f t="shared" si="110"/>
        <v>1199430</v>
      </c>
      <c r="F782" s="124">
        <v>0.25</v>
      </c>
      <c r="G782" s="125">
        <f t="shared" si="111"/>
        <v>899572.5</v>
      </c>
      <c r="H782" s="31">
        <f>D782/1.08*0.75</f>
        <v>83293.75</v>
      </c>
      <c r="I782" s="31"/>
      <c r="J782" s="59">
        <f t="shared" si="112"/>
        <v>832937.5</v>
      </c>
    </row>
    <row r="783" spans="1:10">
      <c r="A783" s="24">
        <v>6</v>
      </c>
      <c r="B783" s="25" t="s">
        <v>29</v>
      </c>
      <c r="C783" s="167"/>
      <c r="D783" s="27">
        <v>94810</v>
      </c>
      <c r="E783" s="28">
        <f t="shared" si="110"/>
        <v>0</v>
      </c>
      <c r="F783" s="29">
        <v>0</v>
      </c>
      <c r="G783" s="30">
        <f t="shared" si="111"/>
        <v>0</v>
      </c>
      <c r="H783" s="31">
        <f t="shared" ref="H783:H794" si="114">D783/1.08</f>
        <v>87787.037037037036</v>
      </c>
      <c r="I783" s="31"/>
      <c r="J783" s="59">
        <f t="shared" si="112"/>
        <v>0</v>
      </c>
    </row>
    <row r="784" spans="1:10">
      <c r="A784" s="24">
        <v>7</v>
      </c>
      <c r="B784" s="25" t="s">
        <v>30</v>
      </c>
      <c r="C784" s="207"/>
      <c r="D784" s="27">
        <v>141396</v>
      </c>
      <c r="E784" s="28">
        <f t="shared" si="110"/>
        <v>0</v>
      </c>
      <c r="F784" s="29">
        <v>0</v>
      </c>
      <c r="G784" s="30">
        <f t="shared" si="111"/>
        <v>0</v>
      </c>
      <c r="H784" s="31">
        <f t="shared" si="114"/>
        <v>130922.22222222222</v>
      </c>
      <c r="I784" s="31"/>
      <c r="J784" s="59">
        <f t="shared" si="112"/>
        <v>0</v>
      </c>
    </row>
    <row r="785" spans="1:10">
      <c r="A785" s="24">
        <v>8</v>
      </c>
      <c r="B785" s="25" t="s">
        <v>31</v>
      </c>
      <c r="C785" s="167"/>
      <c r="D785" s="27">
        <v>232931</v>
      </c>
      <c r="E785" s="28">
        <f t="shared" si="110"/>
        <v>0</v>
      </c>
      <c r="F785" s="29">
        <v>0</v>
      </c>
      <c r="G785" s="30">
        <f t="shared" si="111"/>
        <v>0</v>
      </c>
      <c r="H785" s="31">
        <f t="shared" si="114"/>
        <v>215676.85185185182</v>
      </c>
      <c r="I785" s="31"/>
      <c r="J785" s="59">
        <f t="shared" si="112"/>
        <v>0</v>
      </c>
    </row>
    <row r="786" spans="1:10">
      <c r="A786" s="24">
        <v>9</v>
      </c>
      <c r="B786" s="36" t="s">
        <v>32</v>
      </c>
      <c r="C786" s="167"/>
      <c r="D786" s="27">
        <v>101534</v>
      </c>
      <c r="E786" s="28">
        <f t="shared" si="110"/>
        <v>0</v>
      </c>
      <c r="F786" s="29">
        <v>0</v>
      </c>
      <c r="G786" s="30">
        <f t="shared" si="111"/>
        <v>0</v>
      </c>
      <c r="H786" s="31">
        <f t="shared" si="114"/>
        <v>94012.962962962964</v>
      </c>
      <c r="I786" s="31"/>
      <c r="J786" s="59">
        <f t="shared" si="112"/>
        <v>0</v>
      </c>
    </row>
    <row r="787" spans="1:10">
      <c r="A787" s="24">
        <v>10</v>
      </c>
      <c r="B787" s="36" t="s">
        <v>33</v>
      </c>
      <c r="C787" s="208"/>
      <c r="D787" s="33">
        <v>110148</v>
      </c>
      <c r="E787" s="28">
        <f t="shared" si="110"/>
        <v>0</v>
      </c>
      <c r="F787" s="29">
        <v>0</v>
      </c>
      <c r="G787" s="30">
        <f t="shared" si="111"/>
        <v>0</v>
      </c>
      <c r="H787" s="31">
        <f t="shared" si="114"/>
        <v>101988.88888888888</v>
      </c>
      <c r="I787" s="31"/>
      <c r="J787" s="59">
        <f t="shared" si="112"/>
        <v>0</v>
      </c>
    </row>
    <row r="788" spans="1:10">
      <c r="A788" s="24">
        <v>11</v>
      </c>
      <c r="B788" s="121" t="s">
        <v>34</v>
      </c>
      <c r="C788" s="209">
        <v>10</v>
      </c>
      <c r="D788" s="27">
        <v>54198</v>
      </c>
      <c r="E788" s="123">
        <f t="shared" si="110"/>
        <v>541980</v>
      </c>
      <c r="F788" s="29">
        <v>0</v>
      </c>
      <c r="G788" s="125">
        <f t="shared" si="111"/>
        <v>541980</v>
      </c>
      <c r="H788" s="31">
        <f t="shared" si="114"/>
        <v>50183.333333333328</v>
      </c>
      <c r="I788" s="128"/>
      <c r="J788" s="59">
        <f t="shared" si="112"/>
        <v>501833.33333333326</v>
      </c>
    </row>
    <row r="789" spans="1:10">
      <c r="A789" s="24">
        <v>12</v>
      </c>
      <c r="B789" s="25" t="s">
        <v>35</v>
      </c>
      <c r="C789" s="208"/>
      <c r="D789" s="27">
        <v>49680</v>
      </c>
      <c r="E789" s="28">
        <f t="shared" si="110"/>
        <v>0</v>
      </c>
      <c r="F789" s="29">
        <v>0</v>
      </c>
      <c r="G789" s="30">
        <f t="shared" si="111"/>
        <v>0</v>
      </c>
      <c r="H789" s="31">
        <f t="shared" si="114"/>
        <v>46000</v>
      </c>
      <c r="I789" s="31"/>
      <c r="J789" s="59">
        <f t="shared" si="112"/>
        <v>0</v>
      </c>
    </row>
    <row r="790" spans="1:10">
      <c r="A790" s="24">
        <v>13</v>
      </c>
      <c r="B790" s="25" t="s">
        <v>36</v>
      </c>
      <c r="C790" s="208"/>
      <c r="D790" s="38">
        <v>64152</v>
      </c>
      <c r="E790" s="28">
        <f t="shared" si="110"/>
        <v>0</v>
      </c>
      <c r="F790" s="29">
        <v>0</v>
      </c>
      <c r="G790" s="30">
        <f t="shared" si="111"/>
        <v>0</v>
      </c>
      <c r="H790" s="31">
        <f t="shared" si="114"/>
        <v>59399.999999999993</v>
      </c>
      <c r="I790" s="31"/>
      <c r="J790" s="59">
        <f t="shared" si="112"/>
        <v>0</v>
      </c>
    </row>
    <row r="791" spans="1:10">
      <c r="A791" s="24">
        <v>14</v>
      </c>
      <c r="B791" s="121" t="s">
        <v>37</v>
      </c>
      <c r="C791" s="209"/>
      <c r="D791" s="38">
        <v>65934</v>
      </c>
      <c r="E791" s="123">
        <f t="shared" si="110"/>
        <v>0</v>
      </c>
      <c r="F791" s="124">
        <v>0</v>
      </c>
      <c r="G791" s="125">
        <f t="shared" si="111"/>
        <v>0</v>
      </c>
      <c r="H791" s="31">
        <f t="shared" si="114"/>
        <v>61049.999999999993</v>
      </c>
      <c r="I791" s="128"/>
      <c r="J791" s="59">
        <f t="shared" si="112"/>
        <v>0</v>
      </c>
    </row>
    <row r="792" spans="1:10">
      <c r="A792" s="24">
        <v>15</v>
      </c>
      <c r="B792" s="25" t="s">
        <v>38</v>
      </c>
      <c r="C792" s="208"/>
      <c r="D792" s="38">
        <v>76626</v>
      </c>
      <c r="E792" s="28">
        <f t="shared" si="110"/>
        <v>0</v>
      </c>
      <c r="F792" s="29">
        <v>0</v>
      </c>
      <c r="G792" s="30">
        <f t="shared" si="111"/>
        <v>0</v>
      </c>
      <c r="H792" s="31">
        <f t="shared" si="114"/>
        <v>70950</v>
      </c>
      <c r="I792" s="31"/>
      <c r="J792" s="59">
        <f t="shared" si="112"/>
        <v>0</v>
      </c>
    </row>
    <row r="793" spans="1:10">
      <c r="A793" s="24">
        <v>16</v>
      </c>
      <c r="B793" s="25" t="s">
        <v>39</v>
      </c>
      <c r="C793" s="208"/>
      <c r="D793" s="38">
        <v>80190</v>
      </c>
      <c r="E793" s="28">
        <f t="shared" si="110"/>
        <v>0</v>
      </c>
      <c r="F793" s="29">
        <v>0</v>
      </c>
      <c r="G793" s="30">
        <f t="shared" si="111"/>
        <v>0</v>
      </c>
      <c r="H793" s="31">
        <f t="shared" si="114"/>
        <v>74250</v>
      </c>
      <c r="I793" s="31"/>
      <c r="J793" s="59">
        <f t="shared" si="112"/>
        <v>0</v>
      </c>
    </row>
    <row r="794" spans="1:10">
      <c r="A794" s="24">
        <v>17</v>
      </c>
      <c r="B794" s="25" t="s">
        <v>40</v>
      </c>
      <c r="C794" s="208"/>
      <c r="D794" s="38">
        <v>113832</v>
      </c>
      <c r="E794" s="28">
        <f t="shared" si="110"/>
        <v>0</v>
      </c>
      <c r="F794" s="29">
        <v>0</v>
      </c>
      <c r="G794" s="30">
        <f t="shared" si="111"/>
        <v>0</v>
      </c>
      <c r="H794" s="31">
        <f t="shared" si="114"/>
        <v>105400</v>
      </c>
      <c r="I794" s="31"/>
      <c r="J794" s="59">
        <f t="shared" si="112"/>
        <v>0</v>
      </c>
    </row>
    <row r="795" spans="1:10">
      <c r="A795" s="24">
        <v>18</v>
      </c>
      <c r="B795" s="121" t="s">
        <v>41</v>
      </c>
      <c r="C795" s="209"/>
      <c r="D795" s="39">
        <v>98010</v>
      </c>
      <c r="E795" s="123">
        <f t="shared" si="110"/>
        <v>0</v>
      </c>
      <c r="F795" s="124">
        <v>0.23</v>
      </c>
      <c r="G795" s="125">
        <f t="shared" si="111"/>
        <v>0</v>
      </c>
      <c r="H795" s="31">
        <f>D795/1.08*0.77</f>
        <v>69877.5</v>
      </c>
      <c r="I795" s="128"/>
      <c r="J795" s="59">
        <f t="shared" si="112"/>
        <v>0</v>
      </c>
    </row>
    <row r="796" spans="1:10" ht="21">
      <c r="A796" s="40"/>
      <c r="B796" s="41" t="s">
        <v>42</v>
      </c>
      <c r="C796" s="210">
        <f>SUM(C778:C795)</f>
        <v>30</v>
      </c>
      <c r="D796" s="39">
        <v>205306</v>
      </c>
      <c r="E796" s="43">
        <f>SUM(E778:E795)</f>
        <v>2534460</v>
      </c>
      <c r="F796" s="43"/>
      <c r="G796" s="44">
        <f>SUM(G778:G795)</f>
        <v>2234602.5</v>
      </c>
      <c r="H796" s="45"/>
      <c r="I796" s="45"/>
      <c r="J796" s="64">
        <f>SUM(J778:J795)</f>
        <v>2069076.3888888888</v>
      </c>
    </row>
    <row r="797" spans="1:10" ht="31.5">
      <c r="A797" s="46"/>
      <c r="B797" s="47"/>
      <c r="C797" s="211"/>
      <c r="D797" s="39">
        <v>335661</v>
      </c>
      <c r="E797" s="49"/>
      <c r="F797" s="49"/>
      <c r="G797" s="50"/>
      <c r="H797" s="5"/>
      <c r="I797" s="5"/>
      <c r="J797" s="75">
        <f>J796*0.08</f>
        <v>165526.11111111109</v>
      </c>
    </row>
    <row r="798" spans="1:10" ht="31.5">
      <c r="A798" s="283" t="s">
        <v>43</v>
      </c>
      <c r="B798" s="283"/>
      <c r="C798" s="284" t="s">
        <v>44</v>
      </c>
      <c r="D798" s="284"/>
      <c r="E798" s="54"/>
      <c r="F798" s="54"/>
      <c r="G798" s="55" t="s">
        <v>45</v>
      </c>
      <c r="H798" s="6"/>
      <c r="I798" s="6"/>
      <c r="J798" s="76">
        <f>SUM(J796:J797)</f>
        <v>2234602.5</v>
      </c>
    </row>
    <row r="799" spans="1:10" ht="15">
      <c r="B799" s="131" t="s">
        <v>165</v>
      </c>
      <c r="C799" s="131" t="s">
        <v>166</v>
      </c>
      <c r="D799" s="131"/>
      <c r="E799" s="131" t="s">
        <v>167</v>
      </c>
    </row>
    <row r="800" spans="1:10">
      <c r="B800" s="212" t="s">
        <v>168</v>
      </c>
      <c r="C800" s="213" t="s">
        <v>166</v>
      </c>
      <c r="D800" s="214"/>
      <c r="E800" s="214"/>
      <c r="F800" s="214"/>
      <c r="G800" s="212" t="s">
        <v>167</v>
      </c>
    </row>
    <row r="801" spans="1:10" ht="15.75">
      <c r="A801" s="279" t="s">
        <v>0</v>
      </c>
      <c r="B801" s="279"/>
      <c r="C801" s="279"/>
      <c r="D801" s="279"/>
      <c r="E801" s="279"/>
      <c r="F801" s="279"/>
      <c r="G801" s="279"/>
    </row>
    <row r="802" spans="1:10" ht="15.75">
      <c r="A802" s="279" t="s">
        <v>1</v>
      </c>
      <c r="B802" s="279"/>
      <c r="C802" s="279"/>
      <c r="D802" s="279"/>
      <c r="E802" s="279"/>
      <c r="F802" s="279"/>
      <c r="G802" s="279"/>
      <c r="H802" s="1"/>
      <c r="I802" s="1"/>
      <c r="J802" s="71"/>
    </row>
    <row r="803" spans="1:10" ht="15.75">
      <c r="A803" s="279" t="s">
        <v>2</v>
      </c>
      <c r="B803" s="279"/>
      <c r="C803" s="279"/>
      <c r="D803" s="279"/>
      <c r="E803" s="279"/>
      <c r="F803" s="279"/>
      <c r="G803" s="279"/>
      <c r="H803" s="1"/>
      <c r="I803" s="1"/>
      <c r="J803" s="71"/>
    </row>
    <row r="804" spans="1:10" ht="15.75">
      <c r="A804" s="279" t="s">
        <v>4</v>
      </c>
      <c r="B804" s="279"/>
      <c r="C804" s="279"/>
      <c r="D804" s="279"/>
      <c r="E804" s="279"/>
      <c r="F804" s="279"/>
      <c r="G804" s="279"/>
      <c r="H804" s="1"/>
      <c r="I804" s="1"/>
      <c r="J804" s="71"/>
    </row>
    <row r="805" spans="1:10" ht="15.75">
      <c r="A805" s="280" t="s">
        <v>6</v>
      </c>
      <c r="B805" s="280"/>
      <c r="C805" s="280"/>
      <c r="D805" s="280"/>
      <c r="E805" s="280"/>
      <c r="F805" s="280"/>
      <c r="G805" s="280"/>
      <c r="H805" s="1"/>
      <c r="I805" s="1"/>
      <c r="J805" s="71"/>
    </row>
    <row r="806" spans="1:10" ht="27.75">
      <c r="A806" s="9"/>
      <c r="B806" s="9"/>
      <c r="C806" s="281" t="s">
        <v>237</v>
      </c>
      <c r="D806" s="281"/>
      <c r="E806" s="281"/>
      <c r="F806" s="281"/>
      <c r="G806" s="281"/>
      <c r="H806" s="2"/>
      <c r="I806" s="2"/>
      <c r="J806" s="72"/>
    </row>
    <row r="807" spans="1:10">
      <c r="A807" s="11" t="s">
        <v>8</v>
      </c>
      <c r="B807" s="12"/>
      <c r="C807" s="202"/>
      <c r="D807" s="286"/>
      <c r="E807" s="286"/>
      <c r="F807" s="286"/>
      <c r="G807" s="286"/>
      <c r="H807" s="68"/>
      <c r="I807" s="68"/>
      <c r="J807" s="71"/>
    </row>
    <row r="808" spans="1:10" ht="15.75">
      <c r="A808" s="11" t="s">
        <v>9</v>
      </c>
      <c r="B808" s="286" t="s">
        <v>240</v>
      </c>
      <c r="C808" s="286"/>
      <c r="D808" s="286"/>
      <c r="E808" s="286"/>
      <c r="F808" s="11"/>
      <c r="G808" s="16"/>
      <c r="H808" s="11"/>
      <c r="I808" s="11"/>
      <c r="J808" s="80"/>
    </row>
    <row r="809" spans="1:10" ht="15.75">
      <c r="A809" s="11" t="s">
        <v>11</v>
      </c>
      <c r="B809" s="289"/>
      <c r="C809" s="289"/>
      <c r="D809" s="289"/>
      <c r="E809" s="289"/>
      <c r="F809" s="18"/>
      <c r="G809" s="19" t="s">
        <v>13</v>
      </c>
      <c r="H809" s="69" t="s">
        <v>161</v>
      </c>
      <c r="I809" s="69"/>
      <c r="J809" s="73"/>
    </row>
    <row r="810" spans="1:10">
      <c r="A810" s="190" t="s">
        <v>14</v>
      </c>
      <c r="B810" s="190"/>
      <c r="C810" s="203" t="s">
        <v>17</v>
      </c>
      <c r="D810" s="191" t="s">
        <v>18</v>
      </c>
      <c r="E810" s="192" t="s">
        <v>19</v>
      </c>
      <c r="F810" s="192" t="s">
        <v>20</v>
      </c>
      <c r="G810" s="190" t="s">
        <v>21</v>
      </c>
      <c r="H810" s="1"/>
      <c r="I810" s="1"/>
      <c r="J810" s="71"/>
    </row>
    <row r="811" spans="1:10">
      <c r="A811" s="24">
        <v>1</v>
      </c>
      <c r="B811" s="25" t="s">
        <v>23</v>
      </c>
      <c r="C811" s="167">
        <v>5</v>
      </c>
      <c r="D811" s="27">
        <v>79305</v>
      </c>
      <c r="E811" s="28">
        <f t="shared" ref="E811:E828" si="115">D811*C811</f>
        <v>396525</v>
      </c>
      <c r="F811" s="29">
        <v>0</v>
      </c>
      <c r="G811" s="30">
        <f t="shared" ref="G811:G828" si="116">E811-E811*F811</f>
        <v>396525</v>
      </c>
      <c r="H811" s="31">
        <f>D811/1.08</f>
        <v>73430.555555555547</v>
      </c>
      <c r="I811" s="31"/>
      <c r="J811" s="59">
        <f t="shared" ref="J811:J828" si="117">H811*C811</f>
        <v>367152.77777777775</v>
      </c>
    </row>
    <row r="812" spans="1:10">
      <c r="A812" s="24">
        <v>2</v>
      </c>
      <c r="B812" s="25" t="s">
        <v>25</v>
      </c>
      <c r="C812" s="204"/>
      <c r="D812" s="33">
        <v>128591</v>
      </c>
      <c r="E812" s="28">
        <f t="shared" si="115"/>
        <v>0</v>
      </c>
      <c r="F812" s="29">
        <v>0</v>
      </c>
      <c r="G812" s="30">
        <f t="shared" si="116"/>
        <v>0</v>
      </c>
      <c r="H812" s="31">
        <f t="shared" ref="H812:H814" si="118">D812/1.08</f>
        <v>119065.74074074073</v>
      </c>
      <c r="I812" s="31"/>
      <c r="J812" s="59">
        <f t="shared" si="117"/>
        <v>0</v>
      </c>
    </row>
    <row r="813" spans="1:10">
      <c r="A813" s="24">
        <v>3</v>
      </c>
      <c r="B813" s="25" t="s">
        <v>26</v>
      </c>
      <c r="C813" s="205"/>
      <c r="D813" s="27">
        <v>60043</v>
      </c>
      <c r="E813" s="28">
        <f t="shared" si="115"/>
        <v>0</v>
      </c>
      <c r="F813" s="29">
        <v>0</v>
      </c>
      <c r="G813" s="30">
        <f t="shared" si="116"/>
        <v>0</v>
      </c>
      <c r="H813" s="31">
        <f t="shared" si="118"/>
        <v>55595.370370370365</v>
      </c>
      <c r="I813" s="31"/>
      <c r="J813" s="59">
        <f t="shared" si="117"/>
        <v>0</v>
      </c>
    </row>
    <row r="814" spans="1:10">
      <c r="A814" s="24">
        <v>4</v>
      </c>
      <c r="B814" s="25" t="s">
        <v>27</v>
      </c>
      <c r="C814" s="206"/>
      <c r="D814" s="27">
        <v>115781</v>
      </c>
      <c r="E814" s="28">
        <f t="shared" si="115"/>
        <v>0</v>
      </c>
      <c r="F814" s="29">
        <v>0</v>
      </c>
      <c r="G814" s="30">
        <f t="shared" si="116"/>
        <v>0</v>
      </c>
      <c r="H814" s="31">
        <f t="shared" si="118"/>
        <v>107204.62962962962</v>
      </c>
      <c r="I814" s="31"/>
      <c r="J814" s="59">
        <f t="shared" si="117"/>
        <v>0</v>
      </c>
    </row>
    <row r="815" spans="1:10">
      <c r="A815" s="24">
        <v>5</v>
      </c>
      <c r="B815" s="25" t="s">
        <v>28</v>
      </c>
      <c r="C815" s="204">
        <v>2</v>
      </c>
      <c r="D815" s="27">
        <v>119943</v>
      </c>
      <c r="E815" s="28">
        <f t="shared" si="115"/>
        <v>239886</v>
      </c>
      <c r="F815" s="124">
        <v>0.25</v>
      </c>
      <c r="G815" s="125">
        <f t="shared" si="116"/>
        <v>179914.5</v>
      </c>
      <c r="H815" s="31">
        <f>D815/1.08*0.75</f>
        <v>83293.75</v>
      </c>
      <c r="I815" s="31"/>
      <c r="J815" s="59">
        <f t="shared" si="117"/>
        <v>166587.5</v>
      </c>
    </row>
    <row r="816" spans="1:10">
      <c r="A816" s="24">
        <v>6</v>
      </c>
      <c r="B816" s="25" t="s">
        <v>29</v>
      </c>
      <c r="C816" s="167"/>
      <c r="D816" s="27">
        <v>94810</v>
      </c>
      <c r="E816" s="28">
        <f t="shared" si="115"/>
        <v>0</v>
      </c>
      <c r="F816" s="29">
        <v>0</v>
      </c>
      <c r="G816" s="30">
        <f t="shared" si="116"/>
        <v>0</v>
      </c>
      <c r="H816" s="31">
        <f t="shared" ref="H816:H827" si="119">D816/1.08</f>
        <v>87787.037037037036</v>
      </c>
      <c r="I816" s="31"/>
      <c r="J816" s="59">
        <f t="shared" si="117"/>
        <v>0</v>
      </c>
    </row>
    <row r="817" spans="1:10">
      <c r="A817" s="24">
        <v>7</v>
      </c>
      <c r="B817" s="25" t="s">
        <v>30</v>
      </c>
      <c r="C817" s="207"/>
      <c r="D817" s="27">
        <v>141396</v>
      </c>
      <c r="E817" s="28">
        <f t="shared" si="115"/>
        <v>0</v>
      </c>
      <c r="F817" s="29">
        <v>0</v>
      </c>
      <c r="G817" s="30">
        <f t="shared" si="116"/>
        <v>0</v>
      </c>
      <c r="H817" s="31">
        <f t="shared" si="119"/>
        <v>130922.22222222222</v>
      </c>
      <c r="I817" s="31"/>
      <c r="J817" s="59">
        <f t="shared" si="117"/>
        <v>0</v>
      </c>
    </row>
    <row r="818" spans="1:10">
      <c r="A818" s="24">
        <v>8</v>
      </c>
      <c r="B818" s="25" t="s">
        <v>31</v>
      </c>
      <c r="C818" s="167"/>
      <c r="D818" s="27">
        <v>232931</v>
      </c>
      <c r="E818" s="28">
        <f t="shared" si="115"/>
        <v>0</v>
      </c>
      <c r="F818" s="29">
        <v>0</v>
      </c>
      <c r="G818" s="30">
        <f t="shared" si="116"/>
        <v>0</v>
      </c>
      <c r="H818" s="31">
        <f t="shared" si="119"/>
        <v>215676.85185185182</v>
      </c>
      <c r="I818" s="31"/>
      <c r="J818" s="59">
        <f t="shared" si="117"/>
        <v>0</v>
      </c>
    </row>
    <row r="819" spans="1:10">
      <c r="A819" s="24">
        <v>9</v>
      </c>
      <c r="B819" s="36" t="s">
        <v>32</v>
      </c>
      <c r="C819" s="167"/>
      <c r="D819" s="27">
        <v>101534</v>
      </c>
      <c r="E819" s="28">
        <f t="shared" si="115"/>
        <v>0</v>
      </c>
      <c r="F819" s="29">
        <v>0</v>
      </c>
      <c r="G819" s="30">
        <f t="shared" si="116"/>
        <v>0</v>
      </c>
      <c r="H819" s="31">
        <f t="shared" si="119"/>
        <v>94012.962962962964</v>
      </c>
      <c r="I819" s="31"/>
      <c r="J819" s="59">
        <f t="shared" si="117"/>
        <v>0</v>
      </c>
    </row>
    <row r="820" spans="1:10">
      <c r="A820" s="24">
        <v>10</v>
      </c>
      <c r="B820" s="36" t="s">
        <v>33</v>
      </c>
      <c r="C820" s="208"/>
      <c r="D820" s="33">
        <v>110148</v>
      </c>
      <c r="E820" s="28">
        <f t="shared" si="115"/>
        <v>0</v>
      </c>
      <c r="F820" s="29">
        <v>0</v>
      </c>
      <c r="G820" s="30">
        <f t="shared" si="116"/>
        <v>0</v>
      </c>
      <c r="H820" s="31">
        <f t="shared" si="119"/>
        <v>101988.88888888888</v>
      </c>
      <c r="I820" s="31"/>
      <c r="J820" s="59">
        <f t="shared" si="117"/>
        <v>0</v>
      </c>
    </row>
    <row r="821" spans="1:10">
      <c r="A821" s="24">
        <v>11</v>
      </c>
      <c r="B821" s="121" t="s">
        <v>34</v>
      </c>
      <c r="C821" s="209">
        <v>5</v>
      </c>
      <c r="D821" s="27">
        <v>54198</v>
      </c>
      <c r="E821" s="123">
        <f t="shared" si="115"/>
        <v>270990</v>
      </c>
      <c r="F821" s="29">
        <v>0</v>
      </c>
      <c r="G821" s="125">
        <f t="shared" si="116"/>
        <v>270990</v>
      </c>
      <c r="H821" s="31">
        <f t="shared" si="119"/>
        <v>50183.333333333328</v>
      </c>
      <c r="I821" s="128"/>
      <c r="J821" s="59">
        <f t="shared" si="117"/>
        <v>250916.66666666663</v>
      </c>
    </row>
    <row r="822" spans="1:10">
      <c r="A822" s="24">
        <v>12</v>
      </c>
      <c r="B822" s="25" t="s">
        <v>35</v>
      </c>
      <c r="C822" s="208"/>
      <c r="D822" s="27">
        <v>49680</v>
      </c>
      <c r="E822" s="28">
        <f t="shared" si="115"/>
        <v>0</v>
      </c>
      <c r="F822" s="29">
        <v>0</v>
      </c>
      <c r="G822" s="30">
        <f t="shared" si="116"/>
        <v>0</v>
      </c>
      <c r="H822" s="31">
        <f t="shared" si="119"/>
        <v>46000</v>
      </c>
      <c r="I822" s="31"/>
      <c r="J822" s="59">
        <f t="shared" si="117"/>
        <v>0</v>
      </c>
    </row>
    <row r="823" spans="1:10">
      <c r="A823" s="24">
        <v>13</v>
      </c>
      <c r="B823" s="25" t="s">
        <v>36</v>
      </c>
      <c r="C823" s="208"/>
      <c r="D823" s="38">
        <v>64152</v>
      </c>
      <c r="E823" s="28">
        <f t="shared" si="115"/>
        <v>0</v>
      </c>
      <c r="F823" s="29">
        <v>0</v>
      </c>
      <c r="G823" s="30">
        <f t="shared" si="116"/>
        <v>0</v>
      </c>
      <c r="H823" s="31">
        <f t="shared" si="119"/>
        <v>59399.999999999993</v>
      </c>
      <c r="I823" s="31"/>
      <c r="J823" s="59">
        <f t="shared" si="117"/>
        <v>0</v>
      </c>
    </row>
    <row r="824" spans="1:10">
      <c r="A824" s="24">
        <v>14</v>
      </c>
      <c r="B824" s="121" t="s">
        <v>37</v>
      </c>
      <c r="C824" s="209"/>
      <c r="D824" s="38">
        <v>65934</v>
      </c>
      <c r="E824" s="123">
        <f t="shared" si="115"/>
        <v>0</v>
      </c>
      <c r="F824" s="124">
        <v>0</v>
      </c>
      <c r="G824" s="125">
        <f t="shared" si="116"/>
        <v>0</v>
      </c>
      <c r="H824" s="31">
        <f t="shared" si="119"/>
        <v>61049.999999999993</v>
      </c>
      <c r="I824" s="128"/>
      <c r="J824" s="59">
        <f t="shared" si="117"/>
        <v>0</v>
      </c>
    </row>
    <row r="825" spans="1:10">
      <c r="A825" s="24">
        <v>15</v>
      </c>
      <c r="B825" s="25" t="s">
        <v>38</v>
      </c>
      <c r="C825" s="208"/>
      <c r="D825" s="38">
        <v>76626</v>
      </c>
      <c r="E825" s="28">
        <f t="shared" si="115"/>
        <v>0</v>
      </c>
      <c r="F825" s="29">
        <v>0</v>
      </c>
      <c r="G825" s="30">
        <f t="shared" si="116"/>
        <v>0</v>
      </c>
      <c r="H825" s="31">
        <f t="shared" si="119"/>
        <v>70950</v>
      </c>
      <c r="I825" s="31"/>
      <c r="J825" s="59">
        <f t="shared" si="117"/>
        <v>0</v>
      </c>
    </row>
    <row r="826" spans="1:10">
      <c r="A826" s="24">
        <v>16</v>
      </c>
      <c r="B826" s="25" t="s">
        <v>39</v>
      </c>
      <c r="C826" s="208"/>
      <c r="D826" s="38">
        <v>80190</v>
      </c>
      <c r="E826" s="28">
        <f t="shared" si="115"/>
        <v>0</v>
      </c>
      <c r="F826" s="29">
        <v>0</v>
      </c>
      <c r="G826" s="30">
        <f t="shared" si="116"/>
        <v>0</v>
      </c>
      <c r="H826" s="31">
        <f t="shared" si="119"/>
        <v>74250</v>
      </c>
      <c r="I826" s="31"/>
      <c r="J826" s="59">
        <f t="shared" si="117"/>
        <v>0</v>
      </c>
    </row>
    <row r="827" spans="1:10">
      <c r="A827" s="24">
        <v>17</v>
      </c>
      <c r="B827" s="25" t="s">
        <v>40</v>
      </c>
      <c r="C827" s="208"/>
      <c r="D827" s="38">
        <v>113832</v>
      </c>
      <c r="E827" s="28">
        <f t="shared" si="115"/>
        <v>0</v>
      </c>
      <c r="F827" s="29">
        <v>0</v>
      </c>
      <c r="G827" s="30">
        <f t="shared" si="116"/>
        <v>0</v>
      </c>
      <c r="H827" s="31">
        <f t="shared" si="119"/>
        <v>105400</v>
      </c>
      <c r="I827" s="31"/>
      <c r="J827" s="59">
        <f t="shared" si="117"/>
        <v>0</v>
      </c>
    </row>
    <row r="828" spans="1:10">
      <c r="A828" s="24">
        <v>18</v>
      </c>
      <c r="B828" s="121" t="s">
        <v>41</v>
      </c>
      <c r="C828" s="209"/>
      <c r="D828" s="39">
        <v>98010</v>
      </c>
      <c r="E828" s="123">
        <f t="shared" si="115"/>
        <v>0</v>
      </c>
      <c r="F828" s="124">
        <v>0.23</v>
      </c>
      <c r="G828" s="125">
        <f t="shared" si="116"/>
        <v>0</v>
      </c>
      <c r="H828" s="31">
        <f>D828/1.08*0.77</f>
        <v>69877.5</v>
      </c>
      <c r="I828" s="128"/>
      <c r="J828" s="59">
        <f t="shared" si="117"/>
        <v>0</v>
      </c>
    </row>
    <row r="829" spans="1:10" ht="21">
      <c r="A829" s="40"/>
      <c r="B829" s="41" t="s">
        <v>42</v>
      </c>
      <c r="C829" s="210">
        <f>SUM(C811:C828)</f>
        <v>12</v>
      </c>
      <c r="D829" s="39">
        <v>205306</v>
      </c>
      <c r="E829" s="43">
        <f>SUM(E811:E828)</f>
        <v>907401</v>
      </c>
      <c r="F829" s="43"/>
      <c r="G829" s="44">
        <f>SUM(G811:G828)</f>
        <v>847429.5</v>
      </c>
      <c r="H829" s="45"/>
      <c r="I829" s="45"/>
      <c r="J829" s="64">
        <f>SUM(J811:J828)</f>
        <v>784656.94444444438</v>
      </c>
    </row>
    <row r="830" spans="1:10" ht="31.5">
      <c r="A830" s="46"/>
      <c r="B830" s="47"/>
      <c r="C830" s="211"/>
      <c r="D830" s="39">
        <v>335661</v>
      </c>
      <c r="E830" s="49"/>
      <c r="F830" s="49"/>
      <c r="G830" s="50"/>
      <c r="H830" s="5"/>
      <c r="I830" s="5"/>
      <c r="J830" s="75">
        <f>J829*0.08</f>
        <v>62772.555555555555</v>
      </c>
    </row>
    <row r="831" spans="1:10" ht="31.5">
      <c r="A831" s="283" t="s">
        <v>43</v>
      </c>
      <c r="B831" s="283"/>
      <c r="C831" s="284" t="s">
        <v>44</v>
      </c>
      <c r="D831" s="284"/>
      <c r="E831" s="54"/>
      <c r="F831" s="54"/>
      <c r="G831" s="55" t="s">
        <v>45</v>
      </c>
      <c r="H831" s="6"/>
      <c r="I831" s="6"/>
      <c r="J831" s="76">
        <f>SUM(J829:J830)</f>
        <v>847429.49999999988</v>
      </c>
    </row>
    <row r="832" spans="1:10" ht="15">
      <c r="B832" s="131" t="s">
        <v>165</v>
      </c>
      <c r="C832" s="131" t="s">
        <v>166</v>
      </c>
      <c r="D832" s="131"/>
      <c r="E832" s="131" t="s">
        <v>167</v>
      </c>
    </row>
    <row r="833" spans="1:10">
      <c r="B833" s="212" t="s">
        <v>168</v>
      </c>
      <c r="C833" s="213" t="s">
        <v>166</v>
      </c>
      <c r="D833" s="214"/>
      <c r="E833" s="214"/>
      <c r="F833" s="214"/>
      <c r="G833" s="212" t="s">
        <v>167</v>
      </c>
    </row>
    <row r="834" spans="1:10" ht="15.75">
      <c r="A834" s="279" t="s">
        <v>0</v>
      </c>
      <c r="B834" s="279"/>
      <c r="C834" s="279"/>
      <c r="D834" s="279"/>
      <c r="E834" s="279"/>
      <c r="F834" s="279"/>
      <c r="G834" s="279"/>
    </row>
    <row r="835" spans="1:10" ht="15.75">
      <c r="A835" s="279" t="s">
        <v>1</v>
      </c>
      <c r="B835" s="279"/>
      <c r="C835" s="279"/>
      <c r="D835" s="279"/>
      <c r="E835" s="279"/>
      <c r="F835" s="279"/>
      <c r="G835" s="279"/>
      <c r="H835" s="1"/>
      <c r="I835" s="1"/>
      <c r="J835" s="71"/>
    </row>
    <row r="836" spans="1:10" ht="15.75">
      <c r="A836" s="279" t="s">
        <v>2</v>
      </c>
      <c r="B836" s="279"/>
      <c r="C836" s="279"/>
      <c r="D836" s="279"/>
      <c r="E836" s="279"/>
      <c r="F836" s="279"/>
      <c r="G836" s="279"/>
      <c r="H836" s="1"/>
      <c r="I836" s="1"/>
      <c r="J836" s="71"/>
    </row>
    <row r="837" spans="1:10" ht="15.75">
      <c r="A837" s="279" t="s">
        <v>4</v>
      </c>
      <c r="B837" s="279"/>
      <c r="C837" s="279"/>
      <c r="D837" s="279"/>
      <c r="E837" s="279"/>
      <c r="F837" s="279"/>
      <c r="G837" s="279"/>
      <c r="H837" s="1"/>
      <c r="I837" s="1"/>
      <c r="J837" s="71"/>
    </row>
    <row r="838" spans="1:10" ht="15.75">
      <c r="A838" s="280" t="s">
        <v>6</v>
      </c>
      <c r="B838" s="280"/>
      <c r="C838" s="280"/>
      <c r="D838" s="280"/>
      <c r="E838" s="280"/>
      <c r="F838" s="280"/>
      <c r="G838" s="280"/>
      <c r="H838" s="1"/>
      <c r="I838" s="1"/>
      <c r="J838" s="71"/>
    </row>
    <row r="839" spans="1:10" ht="27.75">
      <c r="A839" s="9"/>
      <c r="B839" s="9"/>
      <c r="C839" s="281" t="s">
        <v>237</v>
      </c>
      <c r="D839" s="281"/>
      <c r="E839" s="281"/>
      <c r="F839" s="281"/>
      <c r="G839" s="281"/>
      <c r="H839" s="2"/>
      <c r="I839" s="2"/>
      <c r="J839" s="72"/>
    </row>
    <row r="840" spans="1:10">
      <c r="A840" s="11" t="s">
        <v>8</v>
      </c>
      <c r="B840" s="12"/>
      <c r="C840" s="202"/>
      <c r="D840" s="286"/>
      <c r="E840" s="286"/>
      <c r="F840" s="286"/>
      <c r="G840" s="286"/>
      <c r="H840" s="68"/>
      <c r="I840" s="68"/>
      <c r="J840" s="71"/>
    </row>
    <row r="841" spans="1:10" ht="15.75">
      <c r="A841" s="11" t="s">
        <v>9</v>
      </c>
      <c r="B841" s="286" t="s">
        <v>241</v>
      </c>
      <c r="C841" s="286"/>
      <c r="D841" s="286"/>
      <c r="E841" s="286"/>
      <c r="F841" s="11"/>
      <c r="G841" s="16"/>
      <c r="H841" s="11"/>
      <c r="I841" s="11"/>
      <c r="J841" s="80"/>
    </row>
    <row r="842" spans="1:10" ht="15.75">
      <c r="A842" s="11" t="s">
        <v>11</v>
      </c>
      <c r="B842" s="289"/>
      <c r="C842" s="289"/>
      <c r="D842" s="289"/>
      <c r="E842" s="289"/>
      <c r="F842" s="18"/>
      <c r="G842" s="19" t="s">
        <v>13</v>
      </c>
      <c r="H842" s="69" t="s">
        <v>161</v>
      </c>
      <c r="I842" s="69"/>
      <c r="J842" s="73"/>
    </row>
    <row r="843" spans="1:10">
      <c r="A843" s="190" t="s">
        <v>14</v>
      </c>
      <c r="B843" s="190"/>
      <c r="C843" s="203" t="s">
        <v>17</v>
      </c>
      <c r="D843" s="191" t="s">
        <v>18</v>
      </c>
      <c r="E843" s="192" t="s">
        <v>19</v>
      </c>
      <c r="F843" s="192" t="s">
        <v>20</v>
      </c>
      <c r="G843" s="190" t="s">
        <v>21</v>
      </c>
      <c r="H843" s="1"/>
      <c r="I843" s="1"/>
      <c r="J843" s="71"/>
    </row>
    <row r="844" spans="1:10">
      <c r="A844" s="24">
        <v>1</v>
      </c>
      <c r="B844" s="25" t="s">
        <v>23</v>
      </c>
      <c r="C844" s="167"/>
      <c r="D844" s="27">
        <v>79305</v>
      </c>
      <c r="E844" s="28">
        <f t="shared" ref="E844:E861" si="120">D844*C844</f>
        <v>0</v>
      </c>
      <c r="F844" s="29">
        <v>0</v>
      </c>
      <c r="G844" s="30">
        <f t="shared" ref="G844:G861" si="121">E844-E844*F844</f>
        <v>0</v>
      </c>
      <c r="H844" s="31">
        <f>D844/1.08</f>
        <v>73430.555555555547</v>
      </c>
      <c r="I844" s="31"/>
      <c r="J844" s="59">
        <f t="shared" ref="J844:J861" si="122">H844*C844</f>
        <v>0</v>
      </c>
    </row>
    <row r="845" spans="1:10">
      <c r="A845" s="24">
        <v>2</v>
      </c>
      <c r="B845" s="25" t="s">
        <v>25</v>
      </c>
      <c r="C845" s="204"/>
      <c r="D845" s="33">
        <v>128591</v>
      </c>
      <c r="E845" s="28">
        <f t="shared" si="120"/>
        <v>0</v>
      </c>
      <c r="F845" s="29">
        <v>0</v>
      </c>
      <c r="G845" s="30">
        <f t="shared" si="121"/>
        <v>0</v>
      </c>
      <c r="H845" s="31">
        <f t="shared" ref="H845:H847" si="123">D845/1.08</f>
        <v>119065.74074074073</v>
      </c>
      <c r="I845" s="31"/>
      <c r="J845" s="59">
        <f t="shared" si="122"/>
        <v>0</v>
      </c>
    </row>
    <row r="846" spans="1:10">
      <c r="A846" s="24">
        <v>3</v>
      </c>
      <c r="B846" s="25" t="s">
        <v>26</v>
      </c>
      <c r="C846" s="205"/>
      <c r="D846" s="27">
        <v>60043</v>
      </c>
      <c r="E846" s="28">
        <f t="shared" si="120"/>
        <v>0</v>
      </c>
      <c r="F846" s="29">
        <v>0</v>
      </c>
      <c r="G846" s="30">
        <f t="shared" si="121"/>
        <v>0</v>
      </c>
      <c r="H846" s="31">
        <f t="shared" si="123"/>
        <v>55595.370370370365</v>
      </c>
      <c r="I846" s="31"/>
      <c r="J846" s="59">
        <f t="shared" si="122"/>
        <v>0</v>
      </c>
    </row>
    <row r="847" spans="1:10">
      <c r="A847" s="24">
        <v>4</v>
      </c>
      <c r="B847" s="25" t="s">
        <v>27</v>
      </c>
      <c r="C847" s="206"/>
      <c r="D847" s="27">
        <v>115781</v>
      </c>
      <c r="E847" s="28">
        <f t="shared" si="120"/>
        <v>0</v>
      </c>
      <c r="F847" s="29">
        <v>0</v>
      </c>
      <c r="G847" s="30">
        <f t="shared" si="121"/>
        <v>0</v>
      </c>
      <c r="H847" s="31">
        <f t="shared" si="123"/>
        <v>107204.62962962962</v>
      </c>
      <c r="I847" s="31"/>
      <c r="J847" s="59">
        <f t="shared" si="122"/>
        <v>0</v>
      </c>
    </row>
    <row r="848" spans="1:10">
      <c r="A848" s="24">
        <v>5</v>
      </c>
      <c r="B848" s="25" t="s">
        <v>28</v>
      </c>
      <c r="C848" s="204"/>
      <c r="D848" s="27">
        <v>119943</v>
      </c>
      <c r="E848" s="28">
        <f t="shared" si="120"/>
        <v>0</v>
      </c>
      <c r="F848" s="124">
        <v>0.25</v>
      </c>
      <c r="G848" s="125">
        <f t="shared" si="121"/>
        <v>0</v>
      </c>
      <c r="H848" s="31">
        <f>D848/1.08*0.75</f>
        <v>83293.75</v>
      </c>
      <c r="I848" s="31"/>
      <c r="J848" s="59">
        <f t="shared" si="122"/>
        <v>0</v>
      </c>
    </row>
    <row r="849" spans="1:10">
      <c r="A849" s="24">
        <v>6</v>
      </c>
      <c r="B849" s="25" t="s">
        <v>29</v>
      </c>
      <c r="C849" s="167"/>
      <c r="D849" s="27">
        <v>94810</v>
      </c>
      <c r="E849" s="28">
        <f t="shared" si="120"/>
        <v>0</v>
      </c>
      <c r="F849" s="29">
        <v>0</v>
      </c>
      <c r="G849" s="30">
        <f t="shared" si="121"/>
        <v>0</v>
      </c>
      <c r="H849" s="31">
        <f t="shared" ref="H849:H860" si="124">D849/1.08</f>
        <v>87787.037037037036</v>
      </c>
      <c r="I849" s="31"/>
      <c r="J849" s="59">
        <f t="shared" si="122"/>
        <v>0</v>
      </c>
    </row>
    <row r="850" spans="1:10">
      <c r="A850" s="24">
        <v>7</v>
      </c>
      <c r="B850" s="25" t="s">
        <v>30</v>
      </c>
      <c r="C850" s="207"/>
      <c r="D850" s="27">
        <v>141396</v>
      </c>
      <c r="E850" s="28">
        <f t="shared" si="120"/>
        <v>0</v>
      </c>
      <c r="F850" s="29">
        <v>0</v>
      </c>
      <c r="G850" s="30">
        <f t="shared" si="121"/>
        <v>0</v>
      </c>
      <c r="H850" s="31">
        <f t="shared" si="124"/>
        <v>130922.22222222222</v>
      </c>
      <c r="I850" s="31"/>
      <c r="J850" s="59">
        <f t="shared" si="122"/>
        <v>0</v>
      </c>
    </row>
    <row r="851" spans="1:10">
      <c r="A851" s="24">
        <v>8</v>
      </c>
      <c r="B851" s="25" t="s">
        <v>31</v>
      </c>
      <c r="C851" s="167"/>
      <c r="D851" s="27">
        <v>232931</v>
      </c>
      <c r="E851" s="28">
        <f t="shared" si="120"/>
        <v>0</v>
      </c>
      <c r="F851" s="29">
        <v>0</v>
      </c>
      <c r="G851" s="30">
        <f t="shared" si="121"/>
        <v>0</v>
      </c>
      <c r="H851" s="31">
        <f t="shared" si="124"/>
        <v>215676.85185185182</v>
      </c>
      <c r="I851" s="31"/>
      <c r="J851" s="59">
        <f t="shared" si="122"/>
        <v>0</v>
      </c>
    </row>
    <row r="852" spans="1:10">
      <c r="A852" s="24">
        <v>9</v>
      </c>
      <c r="B852" s="36" t="s">
        <v>32</v>
      </c>
      <c r="C852" s="167"/>
      <c r="D852" s="27">
        <v>101534</v>
      </c>
      <c r="E852" s="28">
        <f t="shared" si="120"/>
        <v>0</v>
      </c>
      <c r="F852" s="29">
        <v>0</v>
      </c>
      <c r="G852" s="30">
        <f t="shared" si="121"/>
        <v>0</v>
      </c>
      <c r="H852" s="31">
        <f t="shared" si="124"/>
        <v>94012.962962962964</v>
      </c>
      <c r="I852" s="31"/>
      <c r="J852" s="59">
        <f t="shared" si="122"/>
        <v>0</v>
      </c>
    </row>
    <row r="853" spans="1:10">
      <c r="A853" s="24">
        <v>10</v>
      </c>
      <c r="B853" s="36" t="s">
        <v>33</v>
      </c>
      <c r="C853" s="208"/>
      <c r="D853" s="33">
        <v>110148</v>
      </c>
      <c r="E853" s="28">
        <f t="shared" si="120"/>
        <v>0</v>
      </c>
      <c r="F853" s="29">
        <v>0</v>
      </c>
      <c r="G853" s="30">
        <f t="shared" si="121"/>
        <v>0</v>
      </c>
      <c r="H853" s="31">
        <f t="shared" si="124"/>
        <v>101988.88888888888</v>
      </c>
      <c r="I853" s="31"/>
      <c r="J853" s="59">
        <f t="shared" si="122"/>
        <v>0</v>
      </c>
    </row>
    <row r="854" spans="1:10">
      <c r="A854" s="24">
        <v>11</v>
      </c>
      <c r="B854" s="121" t="s">
        <v>34</v>
      </c>
      <c r="C854" s="209">
        <v>5</v>
      </c>
      <c r="D854" s="27">
        <v>54198</v>
      </c>
      <c r="E854" s="123">
        <f t="shared" si="120"/>
        <v>270990</v>
      </c>
      <c r="F854" s="29">
        <v>0</v>
      </c>
      <c r="G854" s="125">
        <f t="shared" si="121"/>
        <v>270990</v>
      </c>
      <c r="H854" s="31">
        <f t="shared" si="124"/>
        <v>50183.333333333328</v>
      </c>
      <c r="I854" s="128"/>
      <c r="J854" s="59">
        <f t="shared" si="122"/>
        <v>250916.66666666663</v>
      </c>
    </row>
    <row r="855" spans="1:10">
      <c r="A855" s="24">
        <v>12</v>
      </c>
      <c r="B855" s="25" t="s">
        <v>35</v>
      </c>
      <c r="C855" s="208"/>
      <c r="D855" s="27">
        <v>49680</v>
      </c>
      <c r="E855" s="28">
        <f t="shared" si="120"/>
        <v>0</v>
      </c>
      <c r="F855" s="29">
        <v>0</v>
      </c>
      <c r="G855" s="30">
        <f t="shared" si="121"/>
        <v>0</v>
      </c>
      <c r="H855" s="31">
        <f t="shared" si="124"/>
        <v>46000</v>
      </c>
      <c r="I855" s="31"/>
      <c r="J855" s="59">
        <f t="shared" si="122"/>
        <v>0</v>
      </c>
    </row>
    <row r="856" spans="1:10">
      <c r="A856" s="24">
        <v>13</v>
      </c>
      <c r="B856" s="25" t="s">
        <v>36</v>
      </c>
      <c r="C856" s="208"/>
      <c r="D856" s="38">
        <v>64152</v>
      </c>
      <c r="E856" s="28">
        <f t="shared" si="120"/>
        <v>0</v>
      </c>
      <c r="F856" s="29">
        <v>0</v>
      </c>
      <c r="G856" s="30">
        <f t="shared" si="121"/>
        <v>0</v>
      </c>
      <c r="H856" s="31">
        <f t="shared" si="124"/>
        <v>59399.999999999993</v>
      </c>
      <c r="I856" s="31"/>
      <c r="J856" s="59">
        <f t="shared" si="122"/>
        <v>0</v>
      </c>
    </row>
    <row r="857" spans="1:10">
      <c r="A857" s="24">
        <v>14</v>
      </c>
      <c r="B857" s="121" t="s">
        <v>37</v>
      </c>
      <c r="C857" s="209"/>
      <c r="D857" s="38">
        <v>65934</v>
      </c>
      <c r="E857" s="123">
        <f t="shared" si="120"/>
        <v>0</v>
      </c>
      <c r="F857" s="124">
        <v>0</v>
      </c>
      <c r="G857" s="125">
        <f t="shared" si="121"/>
        <v>0</v>
      </c>
      <c r="H857" s="31">
        <f t="shared" si="124"/>
        <v>61049.999999999993</v>
      </c>
      <c r="I857" s="128"/>
      <c r="J857" s="59">
        <f t="shared" si="122"/>
        <v>0</v>
      </c>
    </row>
    <row r="858" spans="1:10">
      <c r="A858" s="24">
        <v>15</v>
      </c>
      <c r="B858" s="25" t="s">
        <v>38</v>
      </c>
      <c r="C858" s="208"/>
      <c r="D858" s="38">
        <v>76626</v>
      </c>
      <c r="E858" s="28">
        <f t="shared" si="120"/>
        <v>0</v>
      </c>
      <c r="F858" s="29">
        <v>0</v>
      </c>
      <c r="G858" s="30">
        <f t="shared" si="121"/>
        <v>0</v>
      </c>
      <c r="H858" s="31">
        <f t="shared" si="124"/>
        <v>70950</v>
      </c>
      <c r="I858" s="31"/>
      <c r="J858" s="59">
        <f t="shared" si="122"/>
        <v>0</v>
      </c>
    </row>
    <row r="859" spans="1:10">
      <c r="A859" s="24">
        <v>16</v>
      </c>
      <c r="B859" s="25" t="s">
        <v>39</v>
      </c>
      <c r="C859" s="208"/>
      <c r="D859" s="38">
        <v>80190</v>
      </c>
      <c r="E859" s="28">
        <f t="shared" si="120"/>
        <v>0</v>
      </c>
      <c r="F859" s="29">
        <v>0</v>
      </c>
      <c r="G859" s="30">
        <f t="shared" si="121"/>
        <v>0</v>
      </c>
      <c r="H859" s="31">
        <f t="shared" si="124"/>
        <v>74250</v>
      </c>
      <c r="I859" s="31"/>
      <c r="J859" s="59">
        <f t="shared" si="122"/>
        <v>0</v>
      </c>
    </row>
    <row r="860" spans="1:10">
      <c r="A860" s="24">
        <v>17</v>
      </c>
      <c r="B860" s="25" t="s">
        <v>40</v>
      </c>
      <c r="C860" s="208"/>
      <c r="D860" s="38">
        <v>113832</v>
      </c>
      <c r="E860" s="28">
        <f t="shared" si="120"/>
        <v>0</v>
      </c>
      <c r="F860" s="29">
        <v>0</v>
      </c>
      <c r="G860" s="30">
        <f t="shared" si="121"/>
        <v>0</v>
      </c>
      <c r="H860" s="31">
        <f t="shared" si="124"/>
        <v>105400</v>
      </c>
      <c r="I860" s="31"/>
      <c r="J860" s="59">
        <f t="shared" si="122"/>
        <v>0</v>
      </c>
    </row>
    <row r="861" spans="1:10">
      <c r="A861" s="24">
        <v>18</v>
      </c>
      <c r="B861" s="121" t="s">
        <v>41</v>
      </c>
      <c r="C861" s="209"/>
      <c r="D861" s="39">
        <v>98010</v>
      </c>
      <c r="E861" s="123">
        <f t="shared" si="120"/>
        <v>0</v>
      </c>
      <c r="F861" s="124">
        <v>0.23</v>
      </c>
      <c r="G861" s="125">
        <f t="shared" si="121"/>
        <v>0</v>
      </c>
      <c r="H861" s="31">
        <f>D861/1.08*0.77</f>
        <v>69877.5</v>
      </c>
      <c r="I861" s="128"/>
      <c r="J861" s="59">
        <f t="shared" si="122"/>
        <v>0</v>
      </c>
    </row>
    <row r="862" spans="1:10" ht="21">
      <c r="A862" s="40"/>
      <c r="B862" s="41" t="s">
        <v>42</v>
      </c>
      <c r="C862" s="210">
        <f>SUM(C844:C861)</f>
        <v>5</v>
      </c>
      <c r="D862" s="39">
        <v>205306</v>
      </c>
      <c r="E862" s="43">
        <f>SUM(E844:E861)</f>
        <v>270990</v>
      </c>
      <c r="F862" s="43"/>
      <c r="G862" s="44">
        <f>SUM(G844:G861)</f>
        <v>270990</v>
      </c>
      <c r="H862" s="45"/>
      <c r="I862" s="45"/>
      <c r="J862" s="64">
        <f>SUM(J844:J861)</f>
        <v>250916.66666666663</v>
      </c>
    </row>
    <row r="863" spans="1:10" ht="31.5">
      <c r="A863" s="46"/>
      <c r="B863" s="47"/>
      <c r="C863" s="211"/>
      <c r="D863" s="39">
        <v>335661</v>
      </c>
      <c r="E863" s="49"/>
      <c r="F863" s="49"/>
      <c r="G863" s="50"/>
      <c r="H863" s="5"/>
      <c r="I863" s="5"/>
      <c r="J863" s="75">
        <f>J862*0.08</f>
        <v>20073.333333333332</v>
      </c>
    </row>
    <row r="864" spans="1:10" ht="31.5">
      <c r="A864" s="283" t="s">
        <v>43</v>
      </c>
      <c r="B864" s="283"/>
      <c r="C864" s="284" t="s">
        <v>44</v>
      </c>
      <c r="D864" s="284"/>
      <c r="E864" s="54"/>
      <c r="F864" s="54"/>
      <c r="G864" s="55" t="s">
        <v>45</v>
      </c>
      <c r="H864" s="6"/>
      <c r="I864" s="6"/>
      <c r="J864" s="76">
        <f>SUM(J862:J863)</f>
        <v>270989.99999999994</v>
      </c>
    </row>
    <row r="865" spans="1:10" ht="15">
      <c r="B865" s="131" t="s">
        <v>165</v>
      </c>
      <c r="C865" s="131" t="s">
        <v>166</v>
      </c>
      <c r="D865" s="131"/>
      <c r="E865" s="131" t="s">
        <v>167</v>
      </c>
    </row>
    <row r="866" spans="1:10">
      <c r="B866" s="212" t="s">
        <v>168</v>
      </c>
      <c r="C866" s="213" t="s">
        <v>166</v>
      </c>
      <c r="D866" s="214"/>
      <c r="E866" s="214"/>
      <c r="F866" s="214"/>
      <c r="G866" s="212" t="s">
        <v>167</v>
      </c>
    </row>
    <row r="867" spans="1:10" ht="15.75">
      <c r="A867" s="279" t="s">
        <v>0</v>
      </c>
      <c r="B867" s="279"/>
      <c r="C867" s="279"/>
      <c r="D867" s="279"/>
      <c r="E867" s="279"/>
      <c r="F867" s="279"/>
      <c r="G867" s="279"/>
    </row>
    <row r="868" spans="1:10" ht="15.75">
      <c r="A868" s="279" t="s">
        <v>1</v>
      </c>
      <c r="B868" s="279"/>
      <c r="C868" s="279"/>
      <c r="D868" s="279"/>
      <c r="E868" s="279"/>
      <c r="F868" s="279"/>
      <c r="G868" s="279"/>
      <c r="H868" s="1"/>
      <c r="I868" s="1"/>
      <c r="J868" s="71"/>
    </row>
    <row r="869" spans="1:10" ht="15.75">
      <c r="A869" s="279" t="s">
        <v>2</v>
      </c>
      <c r="B869" s="279"/>
      <c r="C869" s="279"/>
      <c r="D869" s="279"/>
      <c r="E869" s="279"/>
      <c r="F869" s="279"/>
      <c r="G869" s="279"/>
      <c r="H869" s="1"/>
      <c r="I869" s="1"/>
      <c r="J869" s="71"/>
    </row>
    <row r="870" spans="1:10" ht="15.75">
      <c r="A870" s="279" t="s">
        <v>4</v>
      </c>
      <c r="B870" s="279"/>
      <c r="C870" s="279"/>
      <c r="D870" s="279"/>
      <c r="E870" s="279"/>
      <c r="F870" s="279"/>
      <c r="G870" s="279"/>
      <c r="H870" s="1"/>
      <c r="I870" s="1"/>
      <c r="J870" s="71"/>
    </row>
    <row r="871" spans="1:10" ht="15.75">
      <c r="A871" s="280" t="s">
        <v>6</v>
      </c>
      <c r="B871" s="280"/>
      <c r="C871" s="280"/>
      <c r="D871" s="280"/>
      <c r="E871" s="280"/>
      <c r="F871" s="280"/>
      <c r="G871" s="280"/>
      <c r="H871" s="1"/>
      <c r="I871" s="1"/>
      <c r="J871" s="71"/>
    </row>
    <row r="872" spans="1:10" ht="27.75">
      <c r="A872" s="9"/>
      <c r="B872" s="9"/>
      <c r="C872" s="281" t="s">
        <v>237</v>
      </c>
      <c r="D872" s="281"/>
      <c r="E872" s="281"/>
      <c r="F872" s="281"/>
      <c r="G872" s="281"/>
      <c r="H872" s="2"/>
      <c r="I872" s="2"/>
      <c r="J872" s="72"/>
    </row>
    <row r="873" spans="1:10">
      <c r="A873" s="11" t="s">
        <v>8</v>
      </c>
      <c r="B873" s="12"/>
      <c r="C873" s="202"/>
      <c r="D873" s="286"/>
      <c r="E873" s="286"/>
      <c r="F873" s="286"/>
      <c r="G873" s="286"/>
      <c r="H873" s="68"/>
      <c r="I873" s="68"/>
      <c r="J873" s="71"/>
    </row>
    <row r="874" spans="1:10" ht="15.75">
      <c r="A874" s="11" t="s">
        <v>9</v>
      </c>
      <c r="B874" s="286" t="s">
        <v>241</v>
      </c>
      <c r="C874" s="286"/>
      <c r="D874" s="286"/>
      <c r="E874" s="286"/>
      <c r="F874" s="11"/>
      <c r="G874" s="16"/>
      <c r="H874" s="11"/>
      <c r="I874" s="11"/>
      <c r="J874" s="80"/>
    </row>
    <row r="875" spans="1:10" ht="15.75">
      <c r="A875" s="11" t="s">
        <v>11</v>
      </c>
      <c r="B875" s="289"/>
      <c r="C875" s="289"/>
      <c r="D875" s="289"/>
      <c r="E875" s="289"/>
      <c r="F875" s="18"/>
      <c r="G875" s="19" t="s">
        <v>13</v>
      </c>
      <c r="H875" s="69" t="s">
        <v>161</v>
      </c>
      <c r="I875" s="69"/>
      <c r="J875" s="73"/>
    </row>
    <row r="876" spans="1:10">
      <c r="A876" s="190" t="s">
        <v>14</v>
      </c>
      <c r="B876" s="190"/>
      <c r="C876" s="203" t="s">
        <v>17</v>
      </c>
      <c r="D876" s="191" t="s">
        <v>18</v>
      </c>
      <c r="E876" s="192" t="s">
        <v>19</v>
      </c>
      <c r="F876" s="192" t="s">
        <v>20</v>
      </c>
      <c r="G876" s="190" t="s">
        <v>21</v>
      </c>
      <c r="H876" s="1"/>
      <c r="I876" s="1"/>
      <c r="J876" s="71"/>
    </row>
    <row r="877" spans="1:10">
      <c r="A877" s="24">
        <v>1</v>
      </c>
      <c r="B877" s="25" t="s">
        <v>23</v>
      </c>
      <c r="C877" s="167">
        <v>5</v>
      </c>
      <c r="D877" s="27">
        <v>79305</v>
      </c>
      <c r="E877" s="28">
        <f t="shared" ref="E877:E894" si="125">D877*C877</f>
        <v>396525</v>
      </c>
      <c r="F877" s="29">
        <v>0</v>
      </c>
      <c r="G877" s="30">
        <f t="shared" ref="G877:G894" si="126">E877-E877*F877</f>
        <v>396525</v>
      </c>
      <c r="H877" s="31">
        <f>D877/1.08</f>
        <v>73430.555555555547</v>
      </c>
      <c r="I877" s="31"/>
      <c r="J877" s="59">
        <f t="shared" ref="J877:J894" si="127">H877*C877</f>
        <v>367152.77777777775</v>
      </c>
    </row>
    <row r="878" spans="1:10">
      <c r="A878" s="24">
        <v>2</v>
      </c>
      <c r="B878" s="25" t="s">
        <v>25</v>
      </c>
      <c r="C878" s="204"/>
      <c r="D878" s="33">
        <v>128591</v>
      </c>
      <c r="E878" s="28">
        <f t="shared" si="125"/>
        <v>0</v>
      </c>
      <c r="F878" s="29">
        <v>0</v>
      </c>
      <c r="G878" s="30">
        <f t="shared" si="126"/>
        <v>0</v>
      </c>
      <c r="H878" s="31">
        <f t="shared" ref="H878:H880" si="128">D878/1.08</f>
        <v>119065.74074074073</v>
      </c>
      <c r="I878" s="31"/>
      <c r="J878" s="59">
        <f t="shared" si="127"/>
        <v>0</v>
      </c>
    </row>
    <row r="879" spans="1:10">
      <c r="A879" s="24">
        <v>3</v>
      </c>
      <c r="B879" s="25" t="s">
        <v>26</v>
      </c>
      <c r="C879" s="205"/>
      <c r="D879" s="27">
        <v>60043</v>
      </c>
      <c r="E879" s="28">
        <f t="shared" si="125"/>
        <v>0</v>
      </c>
      <c r="F879" s="29">
        <v>0</v>
      </c>
      <c r="G879" s="30">
        <f t="shared" si="126"/>
        <v>0</v>
      </c>
      <c r="H879" s="31">
        <f t="shared" si="128"/>
        <v>55595.370370370365</v>
      </c>
      <c r="I879" s="31"/>
      <c r="J879" s="59">
        <f t="shared" si="127"/>
        <v>0</v>
      </c>
    </row>
    <row r="880" spans="1:10">
      <c r="A880" s="24">
        <v>4</v>
      </c>
      <c r="B880" s="25" t="s">
        <v>27</v>
      </c>
      <c r="C880" s="206"/>
      <c r="D880" s="27">
        <v>115781</v>
      </c>
      <c r="E880" s="28">
        <f t="shared" si="125"/>
        <v>0</v>
      </c>
      <c r="F880" s="29">
        <v>0</v>
      </c>
      <c r="G880" s="30">
        <f t="shared" si="126"/>
        <v>0</v>
      </c>
      <c r="H880" s="31">
        <f t="shared" si="128"/>
        <v>107204.62962962962</v>
      </c>
      <c r="I880" s="31"/>
      <c r="J880" s="59">
        <f t="shared" si="127"/>
        <v>0</v>
      </c>
    </row>
    <row r="881" spans="1:10">
      <c r="A881" s="24">
        <v>5</v>
      </c>
      <c r="B881" s="25" t="s">
        <v>28</v>
      </c>
      <c r="C881" s="204">
        <v>8</v>
      </c>
      <c r="D881" s="27">
        <v>119943</v>
      </c>
      <c r="E881" s="28">
        <f t="shared" si="125"/>
        <v>959544</v>
      </c>
      <c r="F881" s="124">
        <v>0.25</v>
      </c>
      <c r="G881" s="125">
        <f t="shared" si="126"/>
        <v>719658</v>
      </c>
      <c r="H881" s="31">
        <f>D881/1.08*0.75</f>
        <v>83293.75</v>
      </c>
      <c r="I881" s="31"/>
      <c r="J881" s="59">
        <f t="shared" si="127"/>
        <v>666350</v>
      </c>
    </row>
    <row r="882" spans="1:10">
      <c r="A882" s="24">
        <v>6</v>
      </c>
      <c r="B882" s="25" t="s">
        <v>29</v>
      </c>
      <c r="C882" s="167"/>
      <c r="D882" s="27">
        <v>94810</v>
      </c>
      <c r="E882" s="28">
        <f t="shared" si="125"/>
        <v>0</v>
      </c>
      <c r="F882" s="29">
        <v>0</v>
      </c>
      <c r="G882" s="30">
        <f t="shared" si="126"/>
        <v>0</v>
      </c>
      <c r="H882" s="31">
        <f t="shared" ref="H882:H893" si="129">D882/1.08</f>
        <v>87787.037037037036</v>
      </c>
      <c r="I882" s="31"/>
      <c r="J882" s="59">
        <f t="shared" si="127"/>
        <v>0</v>
      </c>
    </row>
    <row r="883" spans="1:10">
      <c r="A883" s="24">
        <v>7</v>
      </c>
      <c r="B883" s="25" t="s">
        <v>30</v>
      </c>
      <c r="C883" s="207"/>
      <c r="D883" s="27">
        <v>141396</v>
      </c>
      <c r="E883" s="28">
        <f t="shared" si="125"/>
        <v>0</v>
      </c>
      <c r="F883" s="29">
        <v>0</v>
      </c>
      <c r="G883" s="30">
        <f t="shared" si="126"/>
        <v>0</v>
      </c>
      <c r="H883" s="31">
        <f t="shared" si="129"/>
        <v>130922.22222222222</v>
      </c>
      <c r="I883" s="31"/>
      <c r="J883" s="59">
        <f t="shared" si="127"/>
        <v>0</v>
      </c>
    </row>
    <row r="884" spans="1:10">
      <c r="A884" s="24">
        <v>8</v>
      </c>
      <c r="B884" s="25" t="s">
        <v>31</v>
      </c>
      <c r="C884" s="167"/>
      <c r="D884" s="27">
        <v>232931</v>
      </c>
      <c r="E884" s="28">
        <f t="shared" si="125"/>
        <v>0</v>
      </c>
      <c r="F884" s="29">
        <v>0</v>
      </c>
      <c r="G884" s="30">
        <f t="shared" si="126"/>
        <v>0</v>
      </c>
      <c r="H884" s="31">
        <f t="shared" si="129"/>
        <v>215676.85185185182</v>
      </c>
      <c r="I884" s="31"/>
      <c r="J884" s="59">
        <f t="shared" si="127"/>
        <v>0</v>
      </c>
    </row>
    <row r="885" spans="1:10">
      <c r="A885" s="24">
        <v>9</v>
      </c>
      <c r="B885" s="36" t="s">
        <v>32</v>
      </c>
      <c r="C885" s="167"/>
      <c r="D885" s="27">
        <v>101534</v>
      </c>
      <c r="E885" s="28">
        <f t="shared" si="125"/>
        <v>0</v>
      </c>
      <c r="F885" s="29">
        <v>0</v>
      </c>
      <c r="G885" s="30">
        <f t="shared" si="126"/>
        <v>0</v>
      </c>
      <c r="H885" s="31">
        <f t="shared" si="129"/>
        <v>94012.962962962964</v>
      </c>
      <c r="I885" s="31"/>
      <c r="J885" s="59">
        <f t="shared" si="127"/>
        <v>0</v>
      </c>
    </row>
    <row r="886" spans="1:10">
      <c r="A886" s="24">
        <v>10</v>
      </c>
      <c r="B886" s="36" t="s">
        <v>33</v>
      </c>
      <c r="C886" s="208"/>
      <c r="D886" s="33">
        <v>110148</v>
      </c>
      <c r="E886" s="28">
        <f t="shared" si="125"/>
        <v>0</v>
      </c>
      <c r="F886" s="29">
        <v>0</v>
      </c>
      <c r="G886" s="30">
        <f t="shared" si="126"/>
        <v>0</v>
      </c>
      <c r="H886" s="31">
        <f t="shared" si="129"/>
        <v>101988.88888888888</v>
      </c>
      <c r="I886" s="31"/>
      <c r="J886" s="59">
        <f t="shared" si="127"/>
        <v>0</v>
      </c>
    </row>
    <row r="887" spans="1:10">
      <c r="A887" s="24">
        <v>11</v>
      </c>
      <c r="B887" s="121" t="s">
        <v>34</v>
      </c>
      <c r="C887" s="209"/>
      <c r="D887" s="27">
        <v>54198</v>
      </c>
      <c r="E887" s="123">
        <f t="shared" si="125"/>
        <v>0</v>
      </c>
      <c r="F887" s="29">
        <v>0</v>
      </c>
      <c r="G887" s="125">
        <f t="shared" si="126"/>
        <v>0</v>
      </c>
      <c r="H887" s="31">
        <f t="shared" si="129"/>
        <v>50183.333333333328</v>
      </c>
      <c r="I887" s="128"/>
      <c r="J887" s="59">
        <f t="shared" si="127"/>
        <v>0</v>
      </c>
    </row>
    <row r="888" spans="1:10">
      <c r="A888" s="24">
        <v>12</v>
      </c>
      <c r="B888" s="25" t="s">
        <v>35</v>
      </c>
      <c r="C888" s="208"/>
      <c r="D888" s="27">
        <v>49680</v>
      </c>
      <c r="E888" s="28">
        <f t="shared" si="125"/>
        <v>0</v>
      </c>
      <c r="F888" s="29">
        <v>0</v>
      </c>
      <c r="G888" s="30">
        <f t="shared" si="126"/>
        <v>0</v>
      </c>
      <c r="H888" s="31">
        <f t="shared" si="129"/>
        <v>46000</v>
      </c>
      <c r="I888" s="31"/>
      <c r="J888" s="59">
        <f t="shared" si="127"/>
        <v>0</v>
      </c>
    </row>
    <row r="889" spans="1:10">
      <c r="A889" s="24">
        <v>13</v>
      </c>
      <c r="B889" s="25" t="s">
        <v>36</v>
      </c>
      <c r="C889" s="208"/>
      <c r="D889" s="38">
        <v>64152</v>
      </c>
      <c r="E889" s="28">
        <f t="shared" si="125"/>
        <v>0</v>
      </c>
      <c r="F889" s="29">
        <v>0</v>
      </c>
      <c r="G889" s="30">
        <f t="shared" si="126"/>
        <v>0</v>
      </c>
      <c r="H889" s="31">
        <f t="shared" si="129"/>
        <v>59399.999999999993</v>
      </c>
      <c r="I889" s="31"/>
      <c r="J889" s="59">
        <f t="shared" si="127"/>
        <v>0</v>
      </c>
    </row>
    <row r="890" spans="1:10">
      <c r="A890" s="24">
        <v>14</v>
      </c>
      <c r="B890" s="121" t="s">
        <v>37</v>
      </c>
      <c r="C890" s="209"/>
      <c r="D890" s="38">
        <v>65934</v>
      </c>
      <c r="E890" s="123">
        <f t="shared" si="125"/>
        <v>0</v>
      </c>
      <c r="F890" s="124">
        <v>0</v>
      </c>
      <c r="G890" s="125">
        <f t="shared" si="126"/>
        <v>0</v>
      </c>
      <c r="H890" s="31">
        <f t="shared" si="129"/>
        <v>61049.999999999993</v>
      </c>
      <c r="I890" s="128"/>
      <c r="J890" s="59">
        <f t="shared" si="127"/>
        <v>0</v>
      </c>
    </row>
    <row r="891" spans="1:10">
      <c r="A891" s="24">
        <v>15</v>
      </c>
      <c r="B891" s="25" t="s">
        <v>38</v>
      </c>
      <c r="C891" s="208"/>
      <c r="D891" s="38">
        <v>76626</v>
      </c>
      <c r="E891" s="28">
        <f t="shared" si="125"/>
        <v>0</v>
      </c>
      <c r="F891" s="29">
        <v>0</v>
      </c>
      <c r="G891" s="30">
        <f t="shared" si="126"/>
        <v>0</v>
      </c>
      <c r="H891" s="31">
        <f t="shared" si="129"/>
        <v>70950</v>
      </c>
      <c r="I891" s="31"/>
      <c r="J891" s="59">
        <f t="shared" si="127"/>
        <v>0</v>
      </c>
    </row>
    <row r="892" spans="1:10">
      <c r="A892" s="24">
        <v>16</v>
      </c>
      <c r="B892" s="25" t="s">
        <v>39</v>
      </c>
      <c r="C892" s="208"/>
      <c r="D892" s="38">
        <v>80190</v>
      </c>
      <c r="E892" s="28">
        <f t="shared" si="125"/>
        <v>0</v>
      </c>
      <c r="F892" s="29">
        <v>0</v>
      </c>
      <c r="G892" s="30">
        <f t="shared" si="126"/>
        <v>0</v>
      </c>
      <c r="H892" s="31">
        <f t="shared" si="129"/>
        <v>74250</v>
      </c>
      <c r="I892" s="31"/>
      <c r="J892" s="59">
        <f t="shared" si="127"/>
        <v>0</v>
      </c>
    </row>
    <row r="893" spans="1:10">
      <c r="A893" s="24">
        <v>17</v>
      </c>
      <c r="B893" s="25" t="s">
        <v>40</v>
      </c>
      <c r="C893" s="208"/>
      <c r="D893" s="38">
        <v>113832</v>
      </c>
      <c r="E893" s="28">
        <f t="shared" si="125"/>
        <v>0</v>
      </c>
      <c r="F893" s="29">
        <v>0</v>
      </c>
      <c r="G893" s="30">
        <f t="shared" si="126"/>
        <v>0</v>
      </c>
      <c r="H893" s="31">
        <f t="shared" si="129"/>
        <v>105400</v>
      </c>
      <c r="I893" s="31"/>
      <c r="J893" s="59">
        <f t="shared" si="127"/>
        <v>0</v>
      </c>
    </row>
    <row r="894" spans="1:10">
      <c r="A894" s="24">
        <v>18</v>
      </c>
      <c r="B894" s="121" t="s">
        <v>41</v>
      </c>
      <c r="C894" s="209"/>
      <c r="D894" s="39">
        <v>98010</v>
      </c>
      <c r="E894" s="123">
        <f t="shared" si="125"/>
        <v>0</v>
      </c>
      <c r="F894" s="124">
        <v>0.23</v>
      </c>
      <c r="G894" s="125">
        <f t="shared" si="126"/>
        <v>0</v>
      </c>
      <c r="H894" s="31">
        <f>D894/1.08*0.77</f>
        <v>69877.5</v>
      </c>
      <c r="I894" s="128"/>
      <c r="J894" s="59">
        <f t="shared" si="127"/>
        <v>0</v>
      </c>
    </row>
    <row r="895" spans="1:10" ht="21">
      <c r="A895" s="40"/>
      <c r="B895" s="41" t="s">
        <v>42</v>
      </c>
      <c r="C895" s="210">
        <f>SUM(C877:C894)</f>
        <v>13</v>
      </c>
      <c r="D895" s="39">
        <v>205306</v>
      </c>
      <c r="E895" s="43">
        <f>SUM(E877:E894)</f>
        <v>1356069</v>
      </c>
      <c r="F895" s="43"/>
      <c r="G895" s="44">
        <f>SUM(G877:G894)</f>
        <v>1116183</v>
      </c>
      <c r="H895" s="45"/>
      <c r="I895" s="45"/>
      <c r="J895" s="64">
        <f>SUM(J877:J894)</f>
        <v>1033502.7777777778</v>
      </c>
    </row>
    <row r="896" spans="1:10" ht="31.5">
      <c r="A896" s="46"/>
      <c r="B896" s="47"/>
      <c r="C896" s="211"/>
      <c r="D896" s="39">
        <v>335661</v>
      </c>
      <c r="E896" s="49"/>
      <c r="F896" s="49"/>
      <c r="G896" s="50"/>
      <c r="H896" s="5"/>
      <c r="I896" s="5"/>
      <c r="J896" s="75">
        <f>J895*0.08</f>
        <v>82680.222222222219</v>
      </c>
    </row>
    <row r="897" spans="1:10" ht="31.5">
      <c r="A897" s="283" t="s">
        <v>43</v>
      </c>
      <c r="B897" s="283"/>
      <c r="C897" s="284" t="s">
        <v>44</v>
      </c>
      <c r="D897" s="284"/>
      <c r="E897" s="54"/>
      <c r="F897" s="54"/>
      <c r="G897" s="55" t="s">
        <v>45</v>
      </c>
      <c r="H897" s="6"/>
      <c r="I897" s="6"/>
      <c r="J897" s="76">
        <f>SUM(J895:J896)</f>
        <v>1116183</v>
      </c>
    </row>
    <row r="898" spans="1:10" ht="15">
      <c r="B898" s="131" t="s">
        <v>165</v>
      </c>
      <c r="C898" s="131" t="s">
        <v>166</v>
      </c>
      <c r="D898" s="131"/>
      <c r="E898" s="131" t="s">
        <v>167</v>
      </c>
    </row>
    <row r="899" spans="1:10">
      <c r="B899" s="212" t="s">
        <v>168</v>
      </c>
      <c r="C899" s="213" t="s">
        <v>166</v>
      </c>
      <c r="D899" s="214"/>
      <c r="E899" s="214"/>
      <c r="F899" s="214"/>
      <c r="G899" s="212" t="s">
        <v>167</v>
      </c>
    </row>
    <row r="900" spans="1:10" ht="15.75">
      <c r="A900" s="279" t="s">
        <v>0</v>
      </c>
      <c r="B900" s="279"/>
      <c r="C900" s="279"/>
      <c r="D900" s="279"/>
      <c r="E900" s="279"/>
      <c r="F900" s="279"/>
      <c r="G900" s="279"/>
    </row>
    <row r="901" spans="1:10" ht="15.75">
      <c r="A901" s="279" t="s">
        <v>1</v>
      </c>
      <c r="B901" s="279"/>
      <c r="C901" s="279"/>
      <c r="D901" s="279"/>
      <c r="E901" s="279"/>
      <c r="F901" s="279"/>
      <c r="G901" s="279"/>
      <c r="H901" s="1"/>
      <c r="I901" s="1"/>
      <c r="J901" s="71"/>
    </row>
    <row r="902" spans="1:10" ht="15.75">
      <c r="A902" s="279" t="s">
        <v>2</v>
      </c>
      <c r="B902" s="279"/>
      <c r="C902" s="279"/>
      <c r="D902" s="279"/>
      <c r="E902" s="279"/>
      <c r="F902" s="279"/>
      <c r="G902" s="279"/>
      <c r="H902" s="1"/>
      <c r="I902" s="1"/>
      <c r="J902" s="71"/>
    </row>
    <row r="903" spans="1:10" ht="15.75">
      <c r="A903" s="279" t="s">
        <v>4</v>
      </c>
      <c r="B903" s="279"/>
      <c r="C903" s="279"/>
      <c r="D903" s="279"/>
      <c r="E903" s="279"/>
      <c r="F903" s="279"/>
      <c r="G903" s="279"/>
      <c r="H903" s="1"/>
      <c r="I903" s="1"/>
      <c r="J903" s="71"/>
    </row>
    <row r="904" spans="1:10" ht="15.75">
      <c r="A904" s="280" t="s">
        <v>6</v>
      </c>
      <c r="B904" s="280"/>
      <c r="C904" s="280"/>
      <c r="D904" s="280"/>
      <c r="E904" s="280"/>
      <c r="F904" s="280"/>
      <c r="G904" s="280"/>
      <c r="H904" s="1"/>
      <c r="I904" s="1"/>
      <c r="J904" s="71"/>
    </row>
    <row r="905" spans="1:10" ht="27.75">
      <c r="A905" s="9"/>
      <c r="B905" s="9"/>
      <c r="C905" s="281" t="s">
        <v>242</v>
      </c>
      <c r="D905" s="281"/>
      <c r="E905" s="281"/>
      <c r="F905" s="281"/>
      <c r="G905" s="281"/>
      <c r="H905" s="2"/>
      <c r="I905" s="2"/>
      <c r="J905" s="72"/>
    </row>
    <row r="906" spans="1:10">
      <c r="A906" s="11" t="s">
        <v>8</v>
      </c>
      <c r="B906" s="12"/>
      <c r="C906" s="202"/>
      <c r="D906" s="286"/>
      <c r="E906" s="286"/>
      <c r="F906" s="286"/>
      <c r="G906" s="286"/>
      <c r="H906" s="68"/>
      <c r="I906" s="68"/>
      <c r="J906" s="71"/>
    </row>
    <row r="907" spans="1:10" ht="15.75">
      <c r="A907" s="11" t="s">
        <v>9</v>
      </c>
      <c r="B907" s="286" t="s">
        <v>243</v>
      </c>
      <c r="C907" s="286"/>
      <c r="D907" s="286"/>
      <c r="E907" s="286"/>
      <c r="F907" s="11"/>
      <c r="G907" s="16"/>
      <c r="H907" s="11"/>
      <c r="I907" s="11"/>
      <c r="J907" s="80"/>
    </row>
    <row r="908" spans="1:10" ht="15.75">
      <c r="A908" s="11" t="s">
        <v>11</v>
      </c>
      <c r="B908" s="289" t="s">
        <v>244</v>
      </c>
      <c r="C908" s="289"/>
      <c r="D908" s="289"/>
      <c r="E908" s="289"/>
      <c r="F908" s="18"/>
      <c r="G908" s="19" t="s">
        <v>13</v>
      </c>
      <c r="H908" s="69" t="s">
        <v>161</v>
      </c>
      <c r="I908" s="69"/>
      <c r="J908" s="73"/>
    </row>
    <row r="909" spans="1:10">
      <c r="A909" s="190" t="s">
        <v>14</v>
      </c>
      <c r="B909" s="190"/>
      <c r="C909" s="203" t="s">
        <v>17</v>
      </c>
      <c r="D909" s="191" t="s">
        <v>18</v>
      </c>
      <c r="E909" s="192" t="s">
        <v>19</v>
      </c>
      <c r="F909" s="192" t="s">
        <v>20</v>
      </c>
      <c r="G909" s="190" t="s">
        <v>21</v>
      </c>
      <c r="H909" s="1"/>
      <c r="I909" s="1"/>
      <c r="J909" s="71"/>
    </row>
    <row r="910" spans="1:10">
      <c r="A910" s="24">
        <v>1</v>
      </c>
      <c r="B910" s="25" t="s">
        <v>23</v>
      </c>
      <c r="C910" s="167">
        <v>5</v>
      </c>
      <c r="D910" s="27">
        <v>79305</v>
      </c>
      <c r="E910" s="28">
        <f t="shared" ref="E910:E927" si="130">D910*C910</f>
        <v>396525</v>
      </c>
      <c r="F910" s="29">
        <v>0</v>
      </c>
      <c r="G910" s="30">
        <f t="shared" ref="G910:G927" si="131">E910-E910*F910</f>
        <v>396525</v>
      </c>
      <c r="H910" s="31">
        <f>D910/1.08</f>
        <v>73430.555555555547</v>
      </c>
      <c r="I910" s="31"/>
      <c r="J910" s="59">
        <f t="shared" ref="J910:J927" si="132">H910*C910</f>
        <v>367152.77777777775</v>
      </c>
    </row>
    <row r="911" spans="1:10">
      <c r="A911" s="24">
        <v>2</v>
      </c>
      <c r="B911" s="25" t="s">
        <v>25</v>
      </c>
      <c r="C911" s="204">
        <v>3</v>
      </c>
      <c r="D911" s="33">
        <v>128591</v>
      </c>
      <c r="E911" s="28">
        <f t="shared" si="130"/>
        <v>385773</v>
      </c>
      <c r="F911" s="29">
        <v>0</v>
      </c>
      <c r="G911" s="30">
        <f t="shared" si="131"/>
        <v>385773</v>
      </c>
      <c r="H911" s="31">
        <f t="shared" ref="H911:H913" si="133">D911/1.08</f>
        <v>119065.74074074073</v>
      </c>
      <c r="I911" s="31"/>
      <c r="J911" s="59">
        <f t="shared" si="132"/>
        <v>357197.22222222219</v>
      </c>
    </row>
    <row r="912" spans="1:10">
      <c r="A912" s="24">
        <v>3</v>
      </c>
      <c r="B912" s="25" t="s">
        <v>26</v>
      </c>
      <c r="C912" s="205"/>
      <c r="D912" s="27">
        <v>60043</v>
      </c>
      <c r="E912" s="28">
        <f t="shared" si="130"/>
        <v>0</v>
      </c>
      <c r="F912" s="29">
        <v>0</v>
      </c>
      <c r="G912" s="30">
        <f t="shared" si="131"/>
        <v>0</v>
      </c>
      <c r="H912" s="31">
        <f t="shared" si="133"/>
        <v>55595.370370370365</v>
      </c>
      <c r="I912" s="31"/>
      <c r="J912" s="59">
        <f t="shared" si="132"/>
        <v>0</v>
      </c>
    </row>
    <row r="913" spans="1:10">
      <c r="A913" s="24">
        <v>4</v>
      </c>
      <c r="B913" s="25" t="s">
        <v>27</v>
      </c>
      <c r="C913" s="206"/>
      <c r="D913" s="27">
        <v>115781</v>
      </c>
      <c r="E913" s="28">
        <f t="shared" si="130"/>
        <v>0</v>
      </c>
      <c r="F913" s="29">
        <v>0</v>
      </c>
      <c r="G913" s="30">
        <f t="shared" si="131"/>
        <v>0</v>
      </c>
      <c r="H913" s="31">
        <f t="shared" si="133"/>
        <v>107204.62962962962</v>
      </c>
      <c r="I913" s="31"/>
      <c r="J913" s="59">
        <f t="shared" si="132"/>
        <v>0</v>
      </c>
    </row>
    <row r="914" spans="1:10">
      <c r="A914" s="24">
        <v>5</v>
      </c>
      <c r="B914" s="25" t="s">
        <v>28</v>
      </c>
      <c r="C914" s="204">
        <v>10</v>
      </c>
      <c r="D914" s="27">
        <v>119943</v>
      </c>
      <c r="E914" s="28">
        <f t="shared" si="130"/>
        <v>1199430</v>
      </c>
      <c r="F914" s="124">
        <v>0.25</v>
      </c>
      <c r="G914" s="125">
        <f t="shared" si="131"/>
        <v>899572.5</v>
      </c>
      <c r="H914" s="31">
        <f>D914/1.08*0.75</f>
        <v>83293.75</v>
      </c>
      <c r="I914" s="31"/>
      <c r="J914" s="59">
        <f t="shared" si="132"/>
        <v>832937.5</v>
      </c>
    </row>
    <row r="915" spans="1:10">
      <c r="A915" s="24">
        <v>6</v>
      </c>
      <c r="B915" s="25" t="s">
        <v>29</v>
      </c>
      <c r="C915" s="167"/>
      <c r="D915" s="27">
        <v>94810</v>
      </c>
      <c r="E915" s="28">
        <f t="shared" si="130"/>
        <v>0</v>
      </c>
      <c r="F915" s="29">
        <v>0</v>
      </c>
      <c r="G915" s="30">
        <f t="shared" si="131"/>
        <v>0</v>
      </c>
      <c r="H915" s="31">
        <f t="shared" ref="H915:H926" si="134">D915/1.08</f>
        <v>87787.037037037036</v>
      </c>
      <c r="I915" s="31"/>
      <c r="J915" s="59">
        <f t="shared" si="132"/>
        <v>0</v>
      </c>
    </row>
    <row r="916" spans="1:10">
      <c r="A916" s="24">
        <v>7</v>
      </c>
      <c r="B916" s="25" t="s">
        <v>30</v>
      </c>
      <c r="C916" s="207"/>
      <c r="D916" s="27">
        <v>141396</v>
      </c>
      <c r="E916" s="28">
        <f t="shared" si="130"/>
        <v>0</v>
      </c>
      <c r="F916" s="29">
        <v>0</v>
      </c>
      <c r="G916" s="30">
        <f t="shared" si="131"/>
        <v>0</v>
      </c>
      <c r="H916" s="31">
        <f t="shared" si="134"/>
        <v>130922.22222222222</v>
      </c>
      <c r="I916" s="31"/>
      <c r="J916" s="59">
        <f t="shared" si="132"/>
        <v>0</v>
      </c>
    </row>
    <row r="917" spans="1:10">
      <c r="A917" s="24">
        <v>8</v>
      </c>
      <c r="B917" s="25" t="s">
        <v>31</v>
      </c>
      <c r="C917" s="167"/>
      <c r="D917" s="27">
        <v>232931</v>
      </c>
      <c r="E917" s="28">
        <f t="shared" si="130"/>
        <v>0</v>
      </c>
      <c r="F917" s="29">
        <v>0</v>
      </c>
      <c r="G917" s="30">
        <f t="shared" si="131"/>
        <v>0</v>
      </c>
      <c r="H917" s="31">
        <f t="shared" si="134"/>
        <v>215676.85185185182</v>
      </c>
      <c r="I917" s="31"/>
      <c r="J917" s="59">
        <f t="shared" si="132"/>
        <v>0</v>
      </c>
    </row>
    <row r="918" spans="1:10">
      <c r="A918" s="24">
        <v>9</v>
      </c>
      <c r="B918" s="36" t="s">
        <v>32</v>
      </c>
      <c r="C918" s="167"/>
      <c r="D918" s="27">
        <v>101534</v>
      </c>
      <c r="E918" s="28">
        <f t="shared" si="130"/>
        <v>0</v>
      </c>
      <c r="F918" s="29">
        <v>0</v>
      </c>
      <c r="G918" s="30">
        <f t="shared" si="131"/>
        <v>0</v>
      </c>
      <c r="H918" s="31">
        <f t="shared" si="134"/>
        <v>94012.962962962964</v>
      </c>
      <c r="I918" s="31"/>
      <c r="J918" s="59">
        <f t="shared" si="132"/>
        <v>0</v>
      </c>
    </row>
    <row r="919" spans="1:10">
      <c r="A919" s="24">
        <v>10</v>
      </c>
      <c r="B919" s="36" t="s">
        <v>33</v>
      </c>
      <c r="C919" s="208"/>
      <c r="D919" s="33">
        <v>110148</v>
      </c>
      <c r="E919" s="28">
        <f t="shared" si="130"/>
        <v>0</v>
      </c>
      <c r="F919" s="29">
        <v>0</v>
      </c>
      <c r="G919" s="30">
        <f t="shared" si="131"/>
        <v>0</v>
      </c>
      <c r="H919" s="31">
        <f t="shared" si="134"/>
        <v>101988.88888888888</v>
      </c>
      <c r="I919" s="31"/>
      <c r="J919" s="59">
        <f t="shared" si="132"/>
        <v>0</v>
      </c>
    </row>
    <row r="920" spans="1:10">
      <c r="A920" s="24">
        <v>11</v>
      </c>
      <c r="B920" s="121" t="s">
        <v>34</v>
      </c>
      <c r="C920" s="209">
        <v>5</v>
      </c>
      <c r="D920" s="27">
        <v>54198</v>
      </c>
      <c r="E920" s="123">
        <f t="shared" si="130"/>
        <v>270990</v>
      </c>
      <c r="F920" s="29">
        <v>0</v>
      </c>
      <c r="G920" s="125">
        <f t="shared" si="131"/>
        <v>270990</v>
      </c>
      <c r="H920" s="31">
        <f t="shared" si="134"/>
        <v>50183.333333333328</v>
      </c>
      <c r="I920" s="128"/>
      <c r="J920" s="59">
        <f t="shared" si="132"/>
        <v>250916.66666666663</v>
      </c>
    </row>
    <row r="921" spans="1:10">
      <c r="A921" s="24">
        <v>12</v>
      </c>
      <c r="B921" s="25" t="s">
        <v>35</v>
      </c>
      <c r="C921" s="208"/>
      <c r="D921" s="27">
        <v>49680</v>
      </c>
      <c r="E921" s="28">
        <f t="shared" si="130"/>
        <v>0</v>
      </c>
      <c r="F921" s="29">
        <v>0</v>
      </c>
      <c r="G921" s="30">
        <f t="shared" si="131"/>
        <v>0</v>
      </c>
      <c r="H921" s="31">
        <f t="shared" si="134"/>
        <v>46000</v>
      </c>
      <c r="I921" s="31"/>
      <c r="J921" s="59">
        <f t="shared" si="132"/>
        <v>0</v>
      </c>
    </row>
    <row r="922" spans="1:10">
      <c r="A922" s="24">
        <v>13</v>
      </c>
      <c r="B922" s="25" t="s">
        <v>36</v>
      </c>
      <c r="C922" s="208"/>
      <c r="D922" s="38">
        <v>64152</v>
      </c>
      <c r="E922" s="28">
        <f t="shared" si="130"/>
        <v>0</v>
      </c>
      <c r="F922" s="29">
        <v>0</v>
      </c>
      <c r="G922" s="30">
        <f t="shared" si="131"/>
        <v>0</v>
      </c>
      <c r="H922" s="31">
        <f t="shared" si="134"/>
        <v>59399.999999999993</v>
      </c>
      <c r="I922" s="31"/>
      <c r="J922" s="59">
        <f t="shared" si="132"/>
        <v>0</v>
      </c>
    </row>
    <row r="923" spans="1:10">
      <c r="A923" s="24">
        <v>14</v>
      </c>
      <c r="B923" s="121" t="s">
        <v>37</v>
      </c>
      <c r="C923" s="209">
        <v>3</v>
      </c>
      <c r="D923" s="38">
        <v>65934</v>
      </c>
      <c r="E923" s="123">
        <f t="shared" si="130"/>
        <v>197802</v>
      </c>
      <c r="F923" s="124">
        <v>0</v>
      </c>
      <c r="G923" s="125">
        <f t="shared" si="131"/>
        <v>197802</v>
      </c>
      <c r="H923" s="31">
        <f t="shared" si="134"/>
        <v>61049.999999999993</v>
      </c>
      <c r="I923" s="128"/>
      <c r="J923" s="59">
        <f t="shared" si="132"/>
        <v>183149.99999999997</v>
      </c>
    </row>
    <row r="924" spans="1:10">
      <c r="A924" s="24">
        <v>15</v>
      </c>
      <c r="B924" s="25" t="s">
        <v>38</v>
      </c>
      <c r="C924" s="208"/>
      <c r="D924" s="38">
        <v>76626</v>
      </c>
      <c r="E924" s="28">
        <f t="shared" si="130"/>
        <v>0</v>
      </c>
      <c r="F924" s="29">
        <v>0</v>
      </c>
      <c r="G924" s="30">
        <f t="shared" si="131"/>
        <v>0</v>
      </c>
      <c r="H924" s="31">
        <f t="shared" si="134"/>
        <v>70950</v>
      </c>
      <c r="I924" s="31"/>
      <c r="J924" s="59">
        <f t="shared" si="132"/>
        <v>0</v>
      </c>
    </row>
    <row r="925" spans="1:10">
      <c r="A925" s="24">
        <v>16</v>
      </c>
      <c r="B925" s="25" t="s">
        <v>39</v>
      </c>
      <c r="C925" s="208"/>
      <c r="D925" s="38">
        <v>80190</v>
      </c>
      <c r="E925" s="28">
        <f t="shared" si="130"/>
        <v>0</v>
      </c>
      <c r="F925" s="29">
        <v>0</v>
      </c>
      <c r="G925" s="30">
        <f t="shared" si="131"/>
        <v>0</v>
      </c>
      <c r="H925" s="31">
        <f t="shared" si="134"/>
        <v>74250</v>
      </c>
      <c r="I925" s="31"/>
      <c r="J925" s="59">
        <f t="shared" si="132"/>
        <v>0</v>
      </c>
    </row>
    <row r="926" spans="1:10">
      <c r="A926" s="24">
        <v>17</v>
      </c>
      <c r="B926" s="25" t="s">
        <v>40</v>
      </c>
      <c r="C926" s="208"/>
      <c r="D926" s="38">
        <v>113832</v>
      </c>
      <c r="E926" s="28">
        <f t="shared" si="130"/>
        <v>0</v>
      </c>
      <c r="F926" s="29">
        <v>0</v>
      </c>
      <c r="G926" s="30">
        <f t="shared" si="131"/>
        <v>0</v>
      </c>
      <c r="H926" s="31">
        <f t="shared" si="134"/>
        <v>105400</v>
      </c>
      <c r="I926" s="31"/>
      <c r="J926" s="59">
        <f t="shared" si="132"/>
        <v>0</v>
      </c>
    </row>
    <row r="927" spans="1:10">
      <c r="A927" s="24">
        <v>18</v>
      </c>
      <c r="B927" s="121" t="s">
        <v>41</v>
      </c>
      <c r="C927" s="209"/>
      <c r="D927" s="39">
        <v>98010</v>
      </c>
      <c r="E927" s="123">
        <f t="shared" si="130"/>
        <v>0</v>
      </c>
      <c r="F927" s="124">
        <v>0.23</v>
      </c>
      <c r="G927" s="125">
        <f t="shared" si="131"/>
        <v>0</v>
      </c>
      <c r="H927" s="31">
        <f>D927/1.08*0.77</f>
        <v>69877.5</v>
      </c>
      <c r="I927" s="128"/>
      <c r="J927" s="59">
        <f t="shared" si="132"/>
        <v>0</v>
      </c>
    </row>
    <row r="928" spans="1:10" ht="21">
      <c r="A928" s="40"/>
      <c r="B928" s="41" t="s">
        <v>42</v>
      </c>
      <c r="C928" s="210">
        <f>SUM(C910:C927)</f>
        <v>26</v>
      </c>
      <c r="D928" s="39">
        <v>205306</v>
      </c>
      <c r="E928" s="43">
        <f>SUM(E910:E927)</f>
        <v>2450520</v>
      </c>
      <c r="F928" s="43"/>
      <c r="G928" s="44">
        <f>SUM(G910:G927)</f>
        <v>2150662.5</v>
      </c>
      <c r="H928" s="45"/>
      <c r="I928" s="45"/>
      <c r="J928" s="64">
        <f>SUM(J910:J927)</f>
        <v>1991354.1666666665</v>
      </c>
    </row>
    <row r="929" spans="1:10" ht="31.5">
      <c r="A929" s="46"/>
      <c r="B929" s="47"/>
      <c r="C929" s="211"/>
      <c r="D929" s="39">
        <v>335661</v>
      </c>
      <c r="E929" s="49"/>
      <c r="F929" s="49"/>
      <c r="G929" s="50"/>
      <c r="H929" s="5"/>
      <c r="I929" s="5"/>
      <c r="J929" s="75">
        <f>J928*0.08</f>
        <v>159308.33333333331</v>
      </c>
    </row>
    <row r="930" spans="1:10" ht="31.5">
      <c r="A930" s="283" t="s">
        <v>43</v>
      </c>
      <c r="B930" s="283"/>
      <c r="C930" s="284" t="s">
        <v>44</v>
      </c>
      <c r="D930" s="284"/>
      <c r="E930" s="54"/>
      <c r="F930" s="54"/>
      <c r="G930" s="55" t="s">
        <v>45</v>
      </c>
      <c r="H930" s="6"/>
      <c r="I930" s="6"/>
      <c r="J930" s="76">
        <f>SUM(J928:J929)</f>
        <v>2150662.5</v>
      </c>
    </row>
    <row r="931" spans="1:10" ht="15">
      <c r="B931" s="131" t="s">
        <v>165</v>
      </c>
      <c r="C931" s="131" t="s">
        <v>166</v>
      </c>
      <c r="D931" s="131"/>
      <c r="E931" s="131" t="s">
        <v>167</v>
      </c>
    </row>
    <row r="932" spans="1:10">
      <c r="B932" s="212" t="s">
        <v>168</v>
      </c>
      <c r="C932" s="213" t="s">
        <v>166</v>
      </c>
      <c r="D932" s="214"/>
      <c r="E932" s="214"/>
      <c r="F932" s="214"/>
      <c r="G932" s="212" t="s">
        <v>167</v>
      </c>
    </row>
    <row r="933" spans="1:10" ht="15.75">
      <c r="A933" s="279" t="s">
        <v>0</v>
      </c>
      <c r="B933" s="279"/>
      <c r="C933" s="279"/>
      <c r="D933" s="279"/>
      <c r="E933" s="279"/>
      <c r="F933" s="279"/>
      <c r="G933" s="279"/>
    </row>
    <row r="934" spans="1:10" ht="15.75">
      <c r="A934" s="279" t="s">
        <v>1</v>
      </c>
      <c r="B934" s="279"/>
      <c r="C934" s="279"/>
      <c r="D934" s="279"/>
      <c r="E934" s="279"/>
      <c r="F934" s="279"/>
      <c r="G934" s="279"/>
      <c r="H934" s="1"/>
      <c r="I934" s="1"/>
      <c r="J934" s="71"/>
    </row>
    <row r="935" spans="1:10" ht="15.75">
      <c r="A935" s="279" t="s">
        <v>2</v>
      </c>
      <c r="B935" s="279"/>
      <c r="C935" s="279"/>
      <c r="D935" s="279"/>
      <c r="E935" s="279"/>
      <c r="F935" s="279"/>
      <c r="G935" s="279"/>
      <c r="H935" s="1"/>
      <c r="I935" s="1"/>
      <c r="J935" s="71"/>
    </row>
    <row r="936" spans="1:10" ht="15.75">
      <c r="A936" s="279" t="s">
        <v>4</v>
      </c>
      <c r="B936" s="279"/>
      <c r="C936" s="279"/>
      <c r="D936" s="279"/>
      <c r="E936" s="279"/>
      <c r="F936" s="279"/>
      <c r="G936" s="279"/>
      <c r="H936" s="1"/>
      <c r="I936" s="1"/>
      <c r="J936" s="71"/>
    </row>
    <row r="937" spans="1:10" ht="15.75">
      <c r="A937" s="280" t="s">
        <v>6</v>
      </c>
      <c r="B937" s="280"/>
      <c r="C937" s="280"/>
      <c r="D937" s="280"/>
      <c r="E937" s="280"/>
      <c r="F937" s="280"/>
      <c r="G937" s="280"/>
      <c r="H937" s="1"/>
      <c r="I937" s="1"/>
      <c r="J937" s="71"/>
    </row>
    <row r="938" spans="1:10" ht="27.75">
      <c r="A938" s="9"/>
      <c r="B938" s="9"/>
      <c r="C938" s="281" t="s">
        <v>242</v>
      </c>
      <c r="D938" s="281"/>
      <c r="E938" s="281"/>
      <c r="F938" s="281"/>
      <c r="G938" s="281"/>
      <c r="H938" s="2"/>
      <c r="I938" s="2"/>
      <c r="J938" s="72"/>
    </row>
    <row r="939" spans="1:10">
      <c r="A939" s="11" t="s">
        <v>8</v>
      </c>
      <c r="B939" s="12"/>
      <c r="C939" s="202"/>
      <c r="D939" s="286"/>
      <c r="E939" s="286"/>
      <c r="F939" s="286"/>
      <c r="G939" s="286"/>
      <c r="H939" s="68"/>
      <c r="I939" s="68"/>
      <c r="J939" s="71"/>
    </row>
    <row r="940" spans="1:10" ht="15.75">
      <c r="A940" s="11" t="s">
        <v>9</v>
      </c>
      <c r="B940" s="286" t="s">
        <v>245</v>
      </c>
      <c r="C940" s="286"/>
      <c r="D940" s="286"/>
      <c r="E940" s="286"/>
      <c r="F940" s="11"/>
      <c r="G940" s="16"/>
      <c r="H940" s="11"/>
      <c r="I940" s="11"/>
      <c r="J940" s="80"/>
    </row>
    <row r="941" spans="1:10" ht="15.75">
      <c r="A941" s="11" t="s">
        <v>11</v>
      </c>
      <c r="B941" s="289"/>
      <c r="C941" s="289"/>
      <c r="D941" s="289"/>
      <c r="E941" s="289"/>
      <c r="F941" s="18"/>
      <c r="G941" s="19" t="s">
        <v>13</v>
      </c>
      <c r="H941" s="69" t="s">
        <v>161</v>
      </c>
      <c r="I941" s="69"/>
      <c r="J941" s="73"/>
    </row>
    <row r="942" spans="1:10">
      <c r="A942" s="190" t="s">
        <v>14</v>
      </c>
      <c r="B942" s="190"/>
      <c r="C942" s="203" t="s">
        <v>17</v>
      </c>
      <c r="D942" s="191" t="s">
        <v>18</v>
      </c>
      <c r="E942" s="192" t="s">
        <v>19</v>
      </c>
      <c r="F942" s="192" t="s">
        <v>20</v>
      </c>
      <c r="G942" s="190" t="s">
        <v>21</v>
      </c>
      <c r="H942" s="1"/>
      <c r="I942" s="1"/>
      <c r="J942" s="71"/>
    </row>
    <row r="943" spans="1:10">
      <c r="A943" s="24">
        <v>1</v>
      </c>
      <c r="B943" s="25" t="s">
        <v>23</v>
      </c>
      <c r="C943" s="167">
        <v>2</v>
      </c>
      <c r="D943" s="27">
        <v>79305</v>
      </c>
      <c r="E943" s="28">
        <f t="shared" ref="E943:E960" si="135">D943*C943</f>
        <v>158610</v>
      </c>
      <c r="F943" s="29">
        <v>0</v>
      </c>
      <c r="G943" s="30">
        <f t="shared" ref="G943:G960" si="136">E943-E943*F943</f>
        <v>158610</v>
      </c>
      <c r="H943" s="31">
        <f>D943/1.08</f>
        <v>73430.555555555547</v>
      </c>
      <c r="I943" s="31"/>
      <c r="J943" s="59">
        <f t="shared" ref="J943:J960" si="137">H943*C943</f>
        <v>146861.11111111109</v>
      </c>
    </row>
    <row r="944" spans="1:10">
      <c r="A944" s="24">
        <v>2</v>
      </c>
      <c r="B944" s="25" t="s">
        <v>25</v>
      </c>
      <c r="C944" s="204"/>
      <c r="D944" s="33">
        <v>128591</v>
      </c>
      <c r="E944" s="28">
        <f t="shared" si="135"/>
        <v>0</v>
      </c>
      <c r="F944" s="29">
        <v>0</v>
      </c>
      <c r="G944" s="30">
        <f t="shared" si="136"/>
        <v>0</v>
      </c>
      <c r="H944" s="31">
        <f t="shared" ref="H944:H946" si="138">D944/1.08</f>
        <v>119065.74074074073</v>
      </c>
      <c r="I944" s="31"/>
      <c r="J944" s="59">
        <f t="shared" si="137"/>
        <v>0</v>
      </c>
    </row>
    <row r="945" spans="1:10">
      <c r="A945" s="24">
        <v>3</v>
      </c>
      <c r="B945" s="25" t="s">
        <v>26</v>
      </c>
      <c r="C945" s="205"/>
      <c r="D945" s="27">
        <v>60043</v>
      </c>
      <c r="E945" s="28">
        <f t="shared" si="135"/>
        <v>0</v>
      </c>
      <c r="F945" s="29">
        <v>0</v>
      </c>
      <c r="G945" s="30">
        <f t="shared" si="136"/>
        <v>0</v>
      </c>
      <c r="H945" s="31">
        <f t="shared" si="138"/>
        <v>55595.370370370365</v>
      </c>
      <c r="I945" s="31"/>
      <c r="J945" s="59">
        <f t="shared" si="137"/>
        <v>0</v>
      </c>
    </row>
    <row r="946" spans="1:10">
      <c r="A946" s="24">
        <v>4</v>
      </c>
      <c r="B946" s="25" t="s">
        <v>27</v>
      </c>
      <c r="C946" s="206"/>
      <c r="D946" s="27">
        <v>115781</v>
      </c>
      <c r="E946" s="28">
        <f t="shared" si="135"/>
        <v>0</v>
      </c>
      <c r="F946" s="29">
        <v>0</v>
      </c>
      <c r="G946" s="30">
        <f t="shared" si="136"/>
        <v>0</v>
      </c>
      <c r="H946" s="31">
        <f t="shared" si="138"/>
        <v>107204.62962962962</v>
      </c>
      <c r="I946" s="31"/>
      <c r="J946" s="59">
        <f t="shared" si="137"/>
        <v>0</v>
      </c>
    </row>
    <row r="947" spans="1:10">
      <c r="A947" s="24">
        <v>5</v>
      </c>
      <c r="B947" s="25" t="s">
        <v>28</v>
      </c>
      <c r="C947" s="204">
        <v>3</v>
      </c>
      <c r="D947" s="27">
        <v>119943</v>
      </c>
      <c r="E947" s="28">
        <f t="shared" si="135"/>
        <v>359829</v>
      </c>
      <c r="F947" s="124">
        <v>0.25</v>
      </c>
      <c r="G947" s="125">
        <f t="shared" si="136"/>
        <v>269871.75</v>
      </c>
      <c r="H947" s="31">
        <f>D947/1.08*0.75</f>
        <v>83293.75</v>
      </c>
      <c r="I947" s="31"/>
      <c r="J947" s="59">
        <f t="shared" si="137"/>
        <v>249881.25</v>
      </c>
    </row>
    <row r="948" spans="1:10">
      <c r="A948" s="24">
        <v>6</v>
      </c>
      <c r="B948" s="25" t="s">
        <v>29</v>
      </c>
      <c r="C948" s="167"/>
      <c r="D948" s="27">
        <v>94810</v>
      </c>
      <c r="E948" s="28">
        <f t="shared" si="135"/>
        <v>0</v>
      </c>
      <c r="F948" s="29">
        <v>0</v>
      </c>
      <c r="G948" s="30">
        <f t="shared" si="136"/>
        <v>0</v>
      </c>
      <c r="H948" s="31">
        <f t="shared" ref="H948:H959" si="139">D948/1.08</f>
        <v>87787.037037037036</v>
      </c>
      <c r="I948" s="31"/>
      <c r="J948" s="59">
        <f t="shared" si="137"/>
        <v>0</v>
      </c>
    </row>
    <row r="949" spans="1:10">
      <c r="A949" s="24">
        <v>7</v>
      </c>
      <c r="B949" s="25" t="s">
        <v>30</v>
      </c>
      <c r="C949" s="207"/>
      <c r="D949" s="27">
        <v>141396</v>
      </c>
      <c r="E949" s="28">
        <f t="shared" si="135"/>
        <v>0</v>
      </c>
      <c r="F949" s="29">
        <v>0</v>
      </c>
      <c r="G949" s="30">
        <f t="shared" si="136"/>
        <v>0</v>
      </c>
      <c r="H949" s="31">
        <f t="shared" si="139"/>
        <v>130922.22222222222</v>
      </c>
      <c r="I949" s="31"/>
      <c r="J949" s="59">
        <f t="shared" si="137"/>
        <v>0</v>
      </c>
    </row>
    <row r="950" spans="1:10">
      <c r="A950" s="24">
        <v>8</v>
      </c>
      <c r="B950" s="25" t="s">
        <v>31</v>
      </c>
      <c r="C950" s="167"/>
      <c r="D950" s="27">
        <v>232931</v>
      </c>
      <c r="E950" s="28">
        <f t="shared" si="135"/>
        <v>0</v>
      </c>
      <c r="F950" s="29">
        <v>0</v>
      </c>
      <c r="G950" s="30">
        <f t="shared" si="136"/>
        <v>0</v>
      </c>
      <c r="H950" s="31">
        <f t="shared" si="139"/>
        <v>215676.85185185182</v>
      </c>
      <c r="I950" s="31"/>
      <c r="J950" s="59">
        <f t="shared" si="137"/>
        <v>0</v>
      </c>
    </row>
    <row r="951" spans="1:10">
      <c r="A951" s="24">
        <v>9</v>
      </c>
      <c r="B951" s="36" t="s">
        <v>32</v>
      </c>
      <c r="C951" s="167"/>
      <c r="D951" s="27">
        <v>101534</v>
      </c>
      <c r="E951" s="28">
        <f t="shared" si="135"/>
        <v>0</v>
      </c>
      <c r="F951" s="29">
        <v>0</v>
      </c>
      <c r="G951" s="30">
        <f t="shared" si="136"/>
        <v>0</v>
      </c>
      <c r="H951" s="31">
        <f t="shared" si="139"/>
        <v>94012.962962962964</v>
      </c>
      <c r="I951" s="31"/>
      <c r="J951" s="59">
        <f t="shared" si="137"/>
        <v>0</v>
      </c>
    </row>
    <row r="952" spans="1:10">
      <c r="A952" s="24">
        <v>10</v>
      </c>
      <c r="B952" s="36" t="s">
        <v>33</v>
      </c>
      <c r="C952" s="208"/>
      <c r="D952" s="33">
        <v>110148</v>
      </c>
      <c r="E952" s="28">
        <f t="shared" si="135"/>
        <v>0</v>
      </c>
      <c r="F952" s="29">
        <v>0</v>
      </c>
      <c r="G952" s="30">
        <f t="shared" si="136"/>
        <v>0</v>
      </c>
      <c r="H952" s="31">
        <f t="shared" si="139"/>
        <v>101988.88888888888</v>
      </c>
      <c r="I952" s="31"/>
      <c r="J952" s="59">
        <f t="shared" si="137"/>
        <v>0</v>
      </c>
    </row>
    <row r="953" spans="1:10">
      <c r="A953" s="24">
        <v>11</v>
      </c>
      <c r="B953" s="121" t="s">
        <v>34</v>
      </c>
      <c r="C953" s="209">
        <v>4</v>
      </c>
      <c r="D953" s="27">
        <v>54198</v>
      </c>
      <c r="E953" s="123">
        <f t="shared" si="135"/>
        <v>216792</v>
      </c>
      <c r="F953" s="29">
        <v>0</v>
      </c>
      <c r="G953" s="125">
        <f t="shared" si="136"/>
        <v>216792</v>
      </c>
      <c r="H953" s="31">
        <f t="shared" si="139"/>
        <v>50183.333333333328</v>
      </c>
      <c r="I953" s="128"/>
      <c r="J953" s="59">
        <f t="shared" si="137"/>
        <v>200733.33333333331</v>
      </c>
    </row>
    <row r="954" spans="1:10">
      <c r="A954" s="24">
        <v>12</v>
      </c>
      <c r="B954" s="25" t="s">
        <v>35</v>
      </c>
      <c r="C954" s="208"/>
      <c r="D954" s="27">
        <v>49680</v>
      </c>
      <c r="E954" s="28">
        <f t="shared" si="135"/>
        <v>0</v>
      </c>
      <c r="F954" s="29">
        <v>0</v>
      </c>
      <c r="G954" s="30">
        <f t="shared" si="136"/>
        <v>0</v>
      </c>
      <c r="H954" s="31">
        <f t="shared" si="139"/>
        <v>46000</v>
      </c>
      <c r="I954" s="31"/>
      <c r="J954" s="59">
        <f t="shared" si="137"/>
        <v>0</v>
      </c>
    </row>
    <row r="955" spans="1:10">
      <c r="A955" s="24">
        <v>13</v>
      </c>
      <c r="B955" s="25" t="s">
        <v>36</v>
      </c>
      <c r="C955" s="208">
        <v>2</v>
      </c>
      <c r="D955" s="38">
        <v>64152</v>
      </c>
      <c r="E955" s="28">
        <f t="shared" si="135"/>
        <v>128304</v>
      </c>
      <c r="F955" s="29">
        <v>0</v>
      </c>
      <c r="G955" s="30">
        <f t="shared" si="136"/>
        <v>128304</v>
      </c>
      <c r="H955" s="31">
        <f t="shared" si="139"/>
        <v>59399.999999999993</v>
      </c>
      <c r="I955" s="31"/>
      <c r="J955" s="59">
        <f t="shared" si="137"/>
        <v>118799.99999999999</v>
      </c>
    </row>
    <row r="956" spans="1:10">
      <c r="A956" s="24">
        <v>14</v>
      </c>
      <c r="B956" s="121" t="s">
        <v>37</v>
      </c>
      <c r="C956" s="209"/>
      <c r="D956" s="38">
        <v>65934</v>
      </c>
      <c r="E956" s="123">
        <f t="shared" si="135"/>
        <v>0</v>
      </c>
      <c r="F956" s="124">
        <v>0</v>
      </c>
      <c r="G956" s="125">
        <f t="shared" si="136"/>
        <v>0</v>
      </c>
      <c r="H956" s="31">
        <f t="shared" si="139"/>
        <v>61049.999999999993</v>
      </c>
      <c r="I956" s="128"/>
      <c r="J956" s="59">
        <f t="shared" si="137"/>
        <v>0</v>
      </c>
    </row>
    <row r="957" spans="1:10">
      <c r="A957" s="24">
        <v>15</v>
      </c>
      <c r="B957" s="25" t="s">
        <v>38</v>
      </c>
      <c r="C957" s="208">
        <v>2</v>
      </c>
      <c r="D957" s="38">
        <v>76626</v>
      </c>
      <c r="E957" s="28">
        <f t="shared" si="135"/>
        <v>153252</v>
      </c>
      <c r="F957" s="29">
        <v>0</v>
      </c>
      <c r="G957" s="30">
        <f t="shared" si="136"/>
        <v>153252</v>
      </c>
      <c r="H957" s="31">
        <f t="shared" si="139"/>
        <v>70950</v>
      </c>
      <c r="I957" s="31"/>
      <c r="J957" s="59">
        <f t="shared" si="137"/>
        <v>141900</v>
      </c>
    </row>
    <row r="958" spans="1:10">
      <c r="A958" s="24">
        <v>16</v>
      </c>
      <c r="B958" s="25" t="s">
        <v>39</v>
      </c>
      <c r="C958" s="208"/>
      <c r="D958" s="38">
        <v>80190</v>
      </c>
      <c r="E958" s="28">
        <f t="shared" si="135"/>
        <v>0</v>
      </c>
      <c r="F958" s="29">
        <v>0</v>
      </c>
      <c r="G958" s="30">
        <f t="shared" si="136"/>
        <v>0</v>
      </c>
      <c r="H958" s="31">
        <f t="shared" si="139"/>
        <v>74250</v>
      </c>
      <c r="I958" s="31"/>
      <c r="J958" s="59">
        <f t="shared" si="137"/>
        <v>0</v>
      </c>
    </row>
    <row r="959" spans="1:10">
      <c r="A959" s="24">
        <v>17</v>
      </c>
      <c r="B959" s="25" t="s">
        <v>40</v>
      </c>
      <c r="C959" s="208">
        <v>3</v>
      </c>
      <c r="D959" s="38">
        <v>113832</v>
      </c>
      <c r="E959" s="28">
        <f t="shared" si="135"/>
        <v>341496</v>
      </c>
      <c r="F959" s="29">
        <v>0</v>
      </c>
      <c r="G959" s="30">
        <f t="shared" si="136"/>
        <v>341496</v>
      </c>
      <c r="H959" s="31">
        <f t="shared" si="139"/>
        <v>105400</v>
      </c>
      <c r="I959" s="31"/>
      <c r="J959" s="59">
        <f t="shared" si="137"/>
        <v>316200</v>
      </c>
    </row>
    <row r="960" spans="1:10">
      <c r="A960" s="24">
        <v>18</v>
      </c>
      <c r="B960" s="121" t="s">
        <v>41</v>
      </c>
      <c r="C960" s="209"/>
      <c r="D960" s="39">
        <v>98010</v>
      </c>
      <c r="E960" s="123">
        <f t="shared" si="135"/>
        <v>0</v>
      </c>
      <c r="F960" s="124">
        <v>0.23</v>
      </c>
      <c r="G960" s="125">
        <f t="shared" si="136"/>
        <v>0</v>
      </c>
      <c r="H960" s="31">
        <f>D960/1.08*0.77</f>
        <v>69877.5</v>
      </c>
      <c r="I960" s="128"/>
      <c r="J960" s="59">
        <f t="shared" si="137"/>
        <v>0</v>
      </c>
    </row>
    <row r="961" spans="1:10" ht="21">
      <c r="A961" s="40"/>
      <c r="B961" s="41" t="s">
        <v>42</v>
      </c>
      <c r="C961" s="210">
        <f>SUM(C943:C960)</f>
        <v>16</v>
      </c>
      <c r="D961" s="39">
        <v>205306</v>
      </c>
      <c r="E961" s="43">
        <f>SUM(E943:E960)</f>
        <v>1358283</v>
      </c>
      <c r="F961" s="43"/>
      <c r="G961" s="44">
        <f>SUM(G943:G960)</f>
        <v>1268325.75</v>
      </c>
      <c r="H961" s="45"/>
      <c r="I961" s="45"/>
      <c r="J961" s="64">
        <f>SUM(J943:J960)</f>
        <v>1174375.6944444445</v>
      </c>
    </row>
    <row r="962" spans="1:10" ht="31.5">
      <c r="A962" s="46"/>
      <c r="B962" s="47"/>
      <c r="C962" s="211"/>
      <c r="D962" s="39">
        <v>335661</v>
      </c>
      <c r="E962" s="49"/>
      <c r="F962" s="49"/>
      <c r="G962" s="50"/>
      <c r="H962" s="5"/>
      <c r="I962" s="5"/>
      <c r="J962" s="75">
        <f>J961*0.08</f>
        <v>93950.055555555562</v>
      </c>
    </row>
    <row r="963" spans="1:10" ht="31.5">
      <c r="A963" s="283" t="s">
        <v>43</v>
      </c>
      <c r="B963" s="283"/>
      <c r="C963" s="284" t="s">
        <v>44</v>
      </c>
      <c r="D963" s="284"/>
      <c r="E963" s="54"/>
      <c r="F963" s="54"/>
      <c r="G963" s="55" t="s">
        <v>45</v>
      </c>
      <c r="H963" s="6"/>
      <c r="I963" s="6"/>
      <c r="J963" s="76">
        <f>SUM(J961:J962)</f>
        <v>1268325.75</v>
      </c>
    </row>
    <row r="964" spans="1:10" ht="15">
      <c r="B964" s="131" t="s">
        <v>165</v>
      </c>
      <c r="C964" s="131" t="s">
        <v>166</v>
      </c>
      <c r="D964" s="131"/>
      <c r="E964" s="131" t="s">
        <v>167</v>
      </c>
    </row>
    <row r="965" spans="1:10">
      <c r="B965" s="212" t="s">
        <v>168</v>
      </c>
      <c r="C965" s="213" t="s">
        <v>166</v>
      </c>
      <c r="D965" s="214"/>
      <c r="E965" s="214"/>
      <c r="F965" s="214"/>
      <c r="G965" s="212" t="s">
        <v>167</v>
      </c>
    </row>
    <row r="966" spans="1:10" ht="15.75">
      <c r="A966" s="279" t="s">
        <v>0</v>
      </c>
      <c r="B966" s="279"/>
      <c r="C966" s="279"/>
      <c r="D966" s="279"/>
      <c r="E966" s="279"/>
      <c r="F966" s="279"/>
      <c r="G966" s="279"/>
    </row>
    <row r="967" spans="1:10" ht="15.75">
      <c r="A967" s="279" t="s">
        <v>1</v>
      </c>
      <c r="B967" s="279"/>
      <c r="C967" s="279"/>
      <c r="D967" s="279"/>
      <c r="E967" s="279"/>
      <c r="F967" s="279"/>
      <c r="G967" s="279"/>
      <c r="H967" s="1"/>
      <c r="I967" s="1"/>
      <c r="J967" s="71"/>
    </row>
    <row r="968" spans="1:10" ht="15.75">
      <c r="A968" s="279" t="s">
        <v>2</v>
      </c>
      <c r="B968" s="279"/>
      <c r="C968" s="279"/>
      <c r="D968" s="279"/>
      <c r="E968" s="279"/>
      <c r="F968" s="279"/>
      <c r="G968" s="279"/>
      <c r="H968" s="1"/>
      <c r="I968" s="1"/>
      <c r="J968" s="71"/>
    </row>
    <row r="969" spans="1:10" ht="15.75">
      <c r="A969" s="279" t="s">
        <v>4</v>
      </c>
      <c r="B969" s="279"/>
      <c r="C969" s="279"/>
      <c r="D969" s="279"/>
      <c r="E969" s="279"/>
      <c r="F969" s="279"/>
      <c r="G969" s="279"/>
      <c r="H969" s="1"/>
      <c r="I969" s="1"/>
      <c r="J969" s="71"/>
    </row>
    <row r="970" spans="1:10" ht="15.75">
      <c r="A970" s="280" t="s">
        <v>6</v>
      </c>
      <c r="B970" s="280"/>
      <c r="C970" s="280"/>
      <c r="D970" s="280"/>
      <c r="E970" s="280"/>
      <c r="F970" s="280"/>
      <c r="G970" s="280"/>
      <c r="H970" s="1"/>
      <c r="I970" s="1"/>
      <c r="J970" s="71"/>
    </row>
    <row r="971" spans="1:10" ht="27.75">
      <c r="A971" s="9"/>
      <c r="B971" s="9"/>
      <c r="C971" s="281" t="s">
        <v>242</v>
      </c>
      <c r="D971" s="281"/>
      <c r="E971" s="281"/>
      <c r="F971" s="281"/>
      <c r="G971" s="281"/>
      <c r="H971" s="2"/>
      <c r="I971" s="2"/>
      <c r="J971" s="72"/>
    </row>
    <row r="972" spans="1:10">
      <c r="A972" s="11" t="s">
        <v>8</v>
      </c>
      <c r="B972" s="12"/>
      <c r="C972" s="202"/>
      <c r="D972" s="286"/>
      <c r="E972" s="286"/>
      <c r="F972" s="286"/>
      <c r="G972" s="286"/>
      <c r="H972" s="68"/>
      <c r="I972" s="68"/>
      <c r="J972" s="71"/>
    </row>
    <row r="973" spans="1:10" ht="15.75">
      <c r="A973" s="11" t="s">
        <v>9</v>
      </c>
      <c r="B973" s="286" t="s">
        <v>246</v>
      </c>
      <c r="C973" s="286"/>
      <c r="D973" s="286"/>
      <c r="E973" s="286"/>
      <c r="F973" s="11"/>
      <c r="G973" s="16"/>
      <c r="H973" s="11"/>
      <c r="I973" s="11"/>
      <c r="J973" s="80"/>
    </row>
    <row r="974" spans="1:10" ht="15.75">
      <c r="A974" s="11" t="s">
        <v>11</v>
      </c>
      <c r="B974" s="289"/>
      <c r="C974" s="289"/>
      <c r="D974" s="289"/>
      <c r="E974" s="289"/>
      <c r="F974" s="18"/>
      <c r="G974" s="19" t="s">
        <v>13</v>
      </c>
      <c r="H974" s="69" t="s">
        <v>161</v>
      </c>
      <c r="I974" s="69"/>
      <c r="J974" s="73"/>
    </row>
    <row r="975" spans="1:10">
      <c r="A975" s="190" t="s">
        <v>14</v>
      </c>
      <c r="B975" s="190"/>
      <c r="C975" s="203" t="s">
        <v>17</v>
      </c>
      <c r="D975" s="191" t="s">
        <v>18</v>
      </c>
      <c r="E975" s="192" t="s">
        <v>19</v>
      </c>
      <c r="F975" s="192" t="s">
        <v>20</v>
      </c>
      <c r="G975" s="190" t="s">
        <v>21</v>
      </c>
      <c r="H975" s="1"/>
      <c r="I975" s="1"/>
      <c r="J975" s="71"/>
    </row>
    <row r="976" spans="1:10">
      <c r="A976" s="24">
        <v>1</v>
      </c>
      <c r="B976" s="25" t="s">
        <v>23</v>
      </c>
      <c r="C976" s="167"/>
      <c r="D976" s="27">
        <v>79305</v>
      </c>
      <c r="E976" s="28">
        <f t="shared" ref="E976:E993" si="140">D976*C976</f>
        <v>0</v>
      </c>
      <c r="F976" s="29">
        <v>0</v>
      </c>
      <c r="G976" s="30">
        <f t="shared" ref="G976:G993" si="141">E976-E976*F976</f>
        <v>0</v>
      </c>
      <c r="H976" s="31">
        <f>D976/1.08</f>
        <v>73430.555555555547</v>
      </c>
      <c r="I976" s="31"/>
      <c r="J976" s="59">
        <f t="shared" ref="J976:J993" si="142">H976*C976</f>
        <v>0</v>
      </c>
    </row>
    <row r="977" spans="1:10">
      <c r="A977" s="24">
        <v>2</v>
      </c>
      <c r="B977" s="25" t="s">
        <v>25</v>
      </c>
      <c r="C977" s="204"/>
      <c r="D977" s="33">
        <v>128591</v>
      </c>
      <c r="E977" s="28">
        <f t="shared" si="140"/>
        <v>0</v>
      </c>
      <c r="F977" s="29">
        <v>0</v>
      </c>
      <c r="G977" s="30">
        <f t="shared" si="141"/>
        <v>0</v>
      </c>
      <c r="H977" s="31">
        <f t="shared" ref="H977:H979" si="143">D977/1.08</f>
        <v>119065.74074074073</v>
      </c>
      <c r="I977" s="31"/>
      <c r="J977" s="59">
        <f t="shared" si="142"/>
        <v>0</v>
      </c>
    </row>
    <row r="978" spans="1:10">
      <c r="A978" s="24">
        <v>3</v>
      </c>
      <c r="B978" s="25" t="s">
        <v>26</v>
      </c>
      <c r="C978" s="205"/>
      <c r="D978" s="27">
        <v>60043</v>
      </c>
      <c r="E978" s="28">
        <f t="shared" si="140"/>
        <v>0</v>
      </c>
      <c r="F978" s="29">
        <v>0</v>
      </c>
      <c r="G978" s="30">
        <f t="shared" si="141"/>
        <v>0</v>
      </c>
      <c r="H978" s="31">
        <f t="shared" si="143"/>
        <v>55595.370370370365</v>
      </c>
      <c r="I978" s="31"/>
      <c r="J978" s="59">
        <f t="shared" si="142"/>
        <v>0</v>
      </c>
    </row>
    <row r="979" spans="1:10">
      <c r="A979" s="24">
        <v>4</v>
      </c>
      <c r="B979" s="25" t="s">
        <v>27</v>
      </c>
      <c r="C979" s="206"/>
      <c r="D979" s="27">
        <v>115781</v>
      </c>
      <c r="E979" s="28">
        <f t="shared" si="140"/>
        <v>0</v>
      </c>
      <c r="F979" s="29">
        <v>0</v>
      </c>
      <c r="G979" s="30">
        <f t="shared" si="141"/>
        <v>0</v>
      </c>
      <c r="H979" s="31">
        <f t="shared" si="143"/>
        <v>107204.62962962962</v>
      </c>
      <c r="I979" s="31"/>
      <c r="J979" s="59">
        <f t="shared" si="142"/>
        <v>0</v>
      </c>
    </row>
    <row r="980" spans="1:10">
      <c r="A980" s="24">
        <v>5</v>
      </c>
      <c r="B980" s="25" t="s">
        <v>28</v>
      </c>
      <c r="C980" s="204">
        <v>2</v>
      </c>
      <c r="D980" s="27">
        <v>119943</v>
      </c>
      <c r="E980" s="28">
        <f t="shared" si="140"/>
        <v>239886</v>
      </c>
      <c r="F980" s="124">
        <v>0.25</v>
      </c>
      <c r="G980" s="125">
        <f t="shared" si="141"/>
        <v>179914.5</v>
      </c>
      <c r="H980" s="31">
        <f>D980/1.08*0.75</f>
        <v>83293.75</v>
      </c>
      <c r="I980" s="31"/>
      <c r="J980" s="59">
        <f t="shared" si="142"/>
        <v>166587.5</v>
      </c>
    </row>
    <row r="981" spans="1:10">
      <c r="A981" s="24">
        <v>6</v>
      </c>
      <c r="B981" s="25" t="s">
        <v>29</v>
      </c>
      <c r="C981" s="167"/>
      <c r="D981" s="27">
        <v>94810</v>
      </c>
      <c r="E981" s="28">
        <f t="shared" si="140"/>
        <v>0</v>
      </c>
      <c r="F981" s="29">
        <v>0</v>
      </c>
      <c r="G981" s="30">
        <f t="shared" si="141"/>
        <v>0</v>
      </c>
      <c r="H981" s="31">
        <f t="shared" ref="H981:H992" si="144">D981/1.08</f>
        <v>87787.037037037036</v>
      </c>
      <c r="I981" s="31"/>
      <c r="J981" s="59">
        <f t="shared" si="142"/>
        <v>0</v>
      </c>
    </row>
    <row r="982" spans="1:10">
      <c r="A982" s="24">
        <v>7</v>
      </c>
      <c r="B982" s="25" t="s">
        <v>30</v>
      </c>
      <c r="C982" s="207"/>
      <c r="D982" s="27">
        <v>141396</v>
      </c>
      <c r="E982" s="28">
        <f t="shared" si="140"/>
        <v>0</v>
      </c>
      <c r="F982" s="29">
        <v>0</v>
      </c>
      <c r="G982" s="30">
        <f t="shared" si="141"/>
        <v>0</v>
      </c>
      <c r="H982" s="31">
        <f t="shared" si="144"/>
        <v>130922.22222222222</v>
      </c>
      <c r="I982" s="31"/>
      <c r="J982" s="59">
        <f t="shared" si="142"/>
        <v>0</v>
      </c>
    </row>
    <row r="983" spans="1:10">
      <c r="A983" s="24">
        <v>8</v>
      </c>
      <c r="B983" s="25" t="s">
        <v>31</v>
      </c>
      <c r="C983" s="167"/>
      <c r="D983" s="27">
        <v>232931</v>
      </c>
      <c r="E983" s="28">
        <f t="shared" si="140"/>
        <v>0</v>
      </c>
      <c r="F983" s="29">
        <v>0</v>
      </c>
      <c r="G983" s="30">
        <f t="shared" si="141"/>
        <v>0</v>
      </c>
      <c r="H983" s="31">
        <f t="shared" si="144"/>
        <v>215676.85185185182</v>
      </c>
      <c r="I983" s="31"/>
      <c r="J983" s="59">
        <f t="shared" si="142"/>
        <v>0</v>
      </c>
    </row>
    <row r="984" spans="1:10">
      <c r="A984" s="24">
        <v>9</v>
      </c>
      <c r="B984" s="36" t="s">
        <v>32</v>
      </c>
      <c r="C984" s="167"/>
      <c r="D984" s="27">
        <v>101534</v>
      </c>
      <c r="E984" s="28">
        <f t="shared" si="140"/>
        <v>0</v>
      </c>
      <c r="F984" s="29">
        <v>0</v>
      </c>
      <c r="G984" s="30">
        <f t="shared" si="141"/>
        <v>0</v>
      </c>
      <c r="H984" s="31">
        <f t="shared" si="144"/>
        <v>94012.962962962964</v>
      </c>
      <c r="I984" s="31"/>
      <c r="J984" s="59">
        <f t="shared" si="142"/>
        <v>0</v>
      </c>
    </row>
    <row r="985" spans="1:10">
      <c r="A985" s="24">
        <v>10</v>
      </c>
      <c r="B985" s="36" t="s">
        <v>33</v>
      </c>
      <c r="C985" s="208"/>
      <c r="D985" s="33">
        <v>110148</v>
      </c>
      <c r="E985" s="28">
        <f t="shared" si="140"/>
        <v>0</v>
      </c>
      <c r="F985" s="29">
        <v>0</v>
      </c>
      <c r="G985" s="30">
        <f t="shared" si="141"/>
        <v>0</v>
      </c>
      <c r="H985" s="31">
        <f t="shared" si="144"/>
        <v>101988.88888888888</v>
      </c>
      <c r="I985" s="31"/>
      <c r="J985" s="59">
        <f t="shared" si="142"/>
        <v>0</v>
      </c>
    </row>
    <row r="986" spans="1:10">
      <c r="A986" s="24">
        <v>11</v>
      </c>
      <c r="B986" s="121" t="s">
        <v>34</v>
      </c>
      <c r="C986" s="209"/>
      <c r="D986" s="27">
        <v>54198</v>
      </c>
      <c r="E986" s="123">
        <f t="shared" si="140"/>
        <v>0</v>
      </c>
      <c r="F986" s="29">
        <v>0</v>
      </c>
      <c r="G986" s="125">
        <f t="shared" si="141"/>
        <v>0</v>
      </c>
      <c r="H986" s="31">
        <f t="shared" si="144"/>
        <v>50183.333333333328</v>
      </c>
      <c r="I986" s="128"/>
      <c r="J986" s="59">
        <f t="shared" si="142"/>
        <v>0</v>
      </c>
    </row>
    <row r="987" spans="1:10">
      <c r="A987" s="24">
        <v>12</v>
      </c>
      <c r="B987" s="25" t="s">
        <v>35</v>
      </c>
      <c r="C987" s="208">
        <v>2</v>
      </c>
      <c r="D987" s="27">
        <v>49680</v>
      </c>
      <c r="E987" s="28">
        <f t="shared" si="140"/>
        <v>99360</v>
      </c>
      <c r="F987" s="29">
        <v>0</v>
      </c>
      <c r="G987" s="30">
        <f t="shared" si="141"/>
        <v>99360</v>
      </c>
      <c r="H987" s="31">
        <f t="shared" si="144"/>
        <v>46000</v>
      </c>
      <c r="I987" s="31"/>
      <c r="J987" s="59">
        <f t="shared" si="142"/>
        <v>92000</v>
      </c>
    </row>
    <row r="988" spans="1:10">
      <c r="A988" s="24">
        <v>13</v>
      </c>
      <c r="B988" s="25" t="s">
        <v>36</v>
      </c>
      <c r="C988" s="208">
        <v>5</v>
      </c>
      <c r="D988" s="38">
        <v>64152</v>
      </c>
      <c r="E988" s="28">
        <f t="shared" si="140"/>
        <v>320760</v>
      </c>
      <c r="F988" s="29">
        <v>0</v>
      </c>
      <c r="G988" s="30">
        <f t="shared" si="141"/>
        <v>320760</v>
      </c>
      <c r="H988" s="31">
        <f t="shared" si="144"/>
        <v>59399.999999999993</v>
      </c>
      <c r="I988" s="31"/>
      <c r="J988" s="59">
        <f t="shared" si="142"/>
        <v>296999.99999999994</v>
      </c>
    </row>
    <row r="989" spans="1:10">
      <c r="A989" s="24">
        <v>14</v>
      </c>
      <c r="B989" s="121" t="s">
        <v>37</v>
      </c>
      <c r="C989" s="209"/>
      <c r="D989" s="38">
        <v>65934</v>
      </c>
      <c r="E989" s="123">
        <f t="shared" si="140"/>
        <v>0</v>
      </c>
      <c r="F989" s="124">
        <v>0</v>
      </c>
      <c r="G989" s="125">
        <f t="shared" si="141"/>
        <v>0</v>
      </c>
      <c r="H989" s="31">
        <f t="shared" si="144"/>
        <v>61049.999999999993</v>
      </c>
      <c r="I989" s="128"/>
      <c r="J989" s="59">
        <f t="shared" si="142"/>
        <v>0</v>
      </c>
    </row>
    <row r="990" spans="1:10">
      <c r="A990" s="24">
        <v>15</v>
      </c>
      <c r="B990" s="25" t="s">
        <v>38</v>
      </c>
      <c r="C990" s="208">
        <v>2</v>
      </c>
      <c r="D990" s="38">
        <v>76626</v>
      </c>
      <c r="E990" s="28">
        <f t="shared" si="140"/>
        <v>153252</v>
      </c>
      <c r="F990" s="29">
        <v>0</v>
      </c>
      <c r="G990" s="30">
        <f t="shared" si="141"/>
        <v>153252</v>
      </c>
      <c r="H990" s="31">
        <f t="shared" si="144"/>
        <v>70950</v>
      </c>
      <c r="I990" s="31"/>
      <c r="J990" s="59">
        <f t="shared" si="142"/>
        <v>141900</v>
      </c>
    </row>
    <row r="991" spans="1:10">
      <c r="A991" s="24">
        <v>16</v>
      </c>
      <c r="B991" s="25" t="s">
        <v>39</v>
      </c>
      <c r="C991" s="208"/>
      <c r="D991" s="38">
        <v>80190</v>
      </c>
      <c r="E991" s="28">
        <f t="shared" si="140"/>
        <v>0</v>
      </c>
      <c r="F991" s="29">
        <v>0</v>
      </c>
      <c r="G991" s="30">
        <f t="shared" si="141"/>
        <v>0</v>
      </c>
      <c r="H991" s="31">
        <f t="shared" si="144"/>
        <v>74250</v>
      </c>
      <c r="I991" s="31"/>
      <c r="J991" s="59">
        <f t="shared" si="142"/>
        <v>0</v>
      </c>
    </row>
    <row r="992" spans="1:10">
      <c r="A992" s="24">
        <v>17</v>
      </c>
      <c r="B992" s="25" t="s">
        <v>40</v>
      </c>
      <c r="C992" s="208">
        <v>3</v>
      </c>
      <c r="D992" s="38">
        <v>113832</v>
      </c>
      <c r="E992" s="28">
        <f t="shared" si="140"/>
        <v>341496</v>
      </c>
      <c r="F992" s="29">
        <v>0</v>
      </c>
      <c r="G992" s="30">
        <f t="shared" si="141"/>
        <v>341496</v>
      </c>
      <c r="H992" s="31">
        <f t="shared" si="144"/>
        <v>105400</v>
      </c>
      <c r="I992" s="31"/>
      <c r="J992" s="59">
        <f t="shared" si="142"/>
        <v>316200</v>
      </c>
    </row>
    <row r="993" spans="1:10">
      <c r="A993" s="24">
        <v>18</v>
      </c>
      <c r="B993" s="121" t="s">
        <v>41</v>
      </c>
      <c r="C993" s="209">
        <v>3</v>
      </c>
      <c r="D993" s="39">
        <v>98010</v>
      </c>
      <c r="E993" s="123">
        <f t="shared" si="140"/>
        <v>294030</v>
      </c>
      <c r="F993" s="124">
        <v>0.23</v>
      </c>
      <c r="G993" s="125">
        <f t="shared" si="141"/>
        <v>226403.09999999998</v>
      </c>
      <c r="H993" s="31">
        <f>D993/1.08*0.77</f>
        <v>69877.5</v>
      </c>
      <c r="I993" s="128"/>
      <c r="J993" s="59">
        <f t="shared" si="142"/>
        <v>209632.5</v>
      </c>
    </row>
    <row r="994" spans="1:10" ht="21">
      <c r="A994" s="40"/>
      <c r="B994" s="41" t="s">
        <v>42</v>
      </c>
      <c r="C994" s="210">
        <f>SUM(C976:C993)</f>
        <v>17</v>
      </c>
      <c r="D994" s="39">
        <v>205306</v>
      </c>
      <c r="E994" s="43">
        <f>SUM(E976:E993)</f>
        <v>1448784</v>
      </c>
      <c r="F994" s="43"/>
      <c r="G994" s="44">
        <f>SUM(G976:G993)</f>
        <v>1321185.6000000001</v>
      </c>
      <c r="H994" s="45"/>
      <c r="I994" s="45"/>
      <c r="J994" s="64">
        <f>SUM(J976:J993)</f>
        <v>1223320</v>
      </c>
    </row>
    <row r="995" spans="1:10" ht="31.5">
      <c r="A995" s="46"/>
      <c r="B995" s="47"/>
      <c r="C995" s="211"/>
      <c r="D995" s="39">
        <v>335661</v>
      </c>
      <c r="E995" s="49"/>
      <c r="F995" s="49"/>
      <c r="G995" s="50"/>
      <c r="H995" s="5"/>
      <c r="I995" s="5"/>
      <c r="J995" s="75">
        <f>J994*0.08</f>
        <v>97865.600000000006</v>
      </c>
    </row>
    <row r="996" spans="1:10" ht="31.5">
      <c r="A996" s="283" t="s">
        <v>43</v>
      </c>
      <c r="B996" s="283"/>
      <c r="C996" s="284" t="s">
        <v>44</v>
      </c>
      <c r="D996" s="284"/>
      <c r="E996" s="54"/>
      <c r="F996" s="54"/>
      <c r="G996" s="55" t="s">
        <v>45</v>
      </c>
      <c r="H996" s="6"/>
      <c r="I996" s="6"/>
      <c r="J996" s="76">
        <f>SUM(J994:J995)</f>
        <v>1321185.6000000001</v>
      </c>
    </row>
    <row r="997" spans="1:10" ht="15">
      <c r="B997" s="131" t="s">
        <v>165</v>
      </c>
      <c r="C997" s="131" t="s">
        <v>166</v>
      </c>
      <c r="D997" s="131"/>
      <c r="E997" s="131" t="s">
        <v>167</v>
      </c>
    </row>
    <row r="998" spans="1:10">
      <c r="B998" s="212" t="s">
        <v>168</v>
      </c>
      <c r="C998" s="213" t="s">
        <v>166</v>
      </c>
      <c r="D998" s="214"/>
      <c r="E998" s="214"/>
      <c r="F998" s="214"/>
      <c r="G998" s="212" t="s">
        <v>167</v>
      </c>
    </row>
    <row r="999" spans="1:10" ht="15.75">
      <c r="A999" s="279" t="s">
        <v>0</v>
      </c>
      <c r="B999" s="279"/>
      <c r="C999" s="279"/>
      <c r="D999" s="279"/>
      <c r="E999" s="279"/>
      <c r="F999" s="279"/>
      <c r="G999" s="279"/>
    </row>
    <row r="1000" spans="1:10" ht="15.75">
      <c r="A1000" s="279" t="s">
        <v>1</v>
      </c>
      <c r="B1000" s="279"/>
      <c r="C1000" s="279"/>
      <c r="D1000" s="279"/>
      <c r="E1000" s="279"/>
      <c r="F1000" s="279"/>
      <c r="G1000" s="279"/>
      <c r="H1000" s="1"/>
      <c r="I1000" s="1"/>
      <c r="J1000" s="71"/>
    </row>
    <row r="1001" spans="1:10" ht="15.75">
      <c r="A1001" s="279" t="s">
        <v>2</v>
      </c>
      <c r="B1001" s="279"/>
      <c r="C1001" s="279"/>
      <c r="D1001" s="279"/>
      <c r="E1001" s="279"/>
      <c r="F1001" s="279"/>
      <c r="G1001" s="279"/>
      <c r="H1001" s="1"/>
      <c r="I1001" s="1"/>
      <c r="J1001" s="71"/>
    </row>
    <row r="1002" spans="1:10" ht="15.75">
      <c r="A1002" s="279" t="s">
        <v>4</v>
      </c>
      <c r="B1002" s="279"/>
      <c r="C1002" s="279"/>
      <c r="D1002" s="279"/>
      <c r="E1002" s="279"/>
      <c r="F1002" s="279"/>
      <c r="G1002" s="279"/>
      <c r="H1002" s="1"/>
      <c r="I1002" s="1"/>
      <c r="J1002" s="71"/>
    </row>
    <row r="1003" spans="1:10" ht="15.75">
      <c r="A1003" s="280" t="s">
        <v>6</v>
      </c>
      <c r="B1003" s="280"/>
      <c r="C1003" s="280"/>
      <c r="D1003" s="280"/>
      <c r="E1003" s="280"/>
      <c r="F1003" s="280"/>
      <c r="G1003" s="280"/>
      <c r="H1003" s="1"/>
      <c r="I1003" s="1"/>
      <c r="J1003" s="71"/>
    </row>
    <row r="1004" spans="1:10" ht="27.75">
      <c r="A1004" s="9"/>
      <c r="B1004" s="9"/>
      <c r="C1004" s="281" t="s">
        <v>242</v>
      </c>
      <c r="D1004" s="281"/>
      <c r="E1004" s="281"/>
      <c r="F1004" s="281"/>
      <c r="G1004" s="281"/>
      <c r="H1004" s="2"/>
      <c r="I1004" s="2"/>
      <c r="J1004" s="72"/>
    </row>
    <row r="1005" spans="1:10">
      <c r="A1005" s="11" t="s">
        <v>8</v>
      </c>
      <c r="B1005" s="12"/>
      <c r="C1005" s="202"/>
      <c r="D1005" s="286"/>
      <c r="E1005" s="286"/>
      <c r="F1005" s="286"/>
      <c r="G1005" s="286"/>
      <c r="H1005" s="68"/>
      <c r="I1005" s="68"/>
      <c r="J1005" s="71"/>
    </row>
    <row r="1006" spans="1:10" ht="15.75">
      <c r="A1006" s="11" t="s">
        <v>9</v>
      </c>
      <c r="B1006" s="286" t="s">
        <v>247</v>
      </c>
      <c r="C1006" s="286"/>
      <c r="D1006" s="286"/>
      <c r="E1006" s="286"/>
      <c r="F1006" s="11"/>
      <c r="G1006" s="16"/>
      <c r="H1006" s="11"/>
      <c r="I1006" s="11"/>
      <c r="J1006" s="80"/>
    </row>
    <row r="1007" spans="1:10" ht="15.75">
      <c r="A1007" s="11" t="s">
        <v>11</v>
      </c>
      <c r="B1007" s="289"/>
      <c r="C1007" s="289"/>
      <c r="D1007" s="289"/>
      <c r="E1007" s="289"/>
      <c r="F1007" s="18"/>
      <c r="G1007" s="19" t="s">
        <v>13</v>
      </c>
      <c r="H1007" s="69" t="s">
        <v>161</v>
      </c>
      <c r="I1007" s="69"/>
      <c r="J1007" s="73"/>
    </row>
    <row r="1008" spans="1:10">
      <c r="A1008" s="190" t="s">
        <v>14</v>
      </c>
      <c r="B1008" s="190"/>
      <c r="C1008" s="203" t="s">
        <v>17</v>
      </c>
      <c r="D1008" s="191" t="s">
        <v>18</v>
      </c>
      <c r="E1008" s="192" t="s">
        <v>19</v>
      </c>
      <c r="F1008" s="192" t="s">
        <v>20</v>
      </c>
      <c r="G1008" s="190" t="s">
        <v>21</v>
      </c>
      <c r="H1008" s="1"/>
      <c r="I1008" s="1"/>
      <c r="J1008" s="71"/>
    </row>
    <row r="1009" spans="1:10">
      <c r="A1009" s="24">
        <v>1</v>
      </c>
      <c r="B1009" s="25" t="s">
        <v>23</v>
      </c>
      <c r="C1009" s="167">
        <v>5</v>
      </c>
      <c r="D1009" s="27">
        <v>79305</v>
      </c>
      <c r="E1009" s="28">
        <f t="shared" ref="E1009:E1026" si="145">D1009*C1009</f>
        <v>396525</v>
      </c>
      <c r="F1009" s="29">
        <v>0</v>
      </c>
      <c r="G1009" s="30">
        <f t="shared" ref="G1009:G1026" si="146">E1009-E1009*F1009</f>
        <v>396525</v>
      </c>
      <c r="H1009" s="31">
        <f>D1009/1.08</f>
        <v>73430.555555555547</v>
      </c>
      <c r="I1009" s="31"/>
      <c r="J1009" s="59">
        <f t="shared" ref="J1009:J1026" si="147">H1009*C1009</f>
        <v>367152.77777777775</v>
      </c>
    </row>
    <row r="1010" spans="1:10">
      <c r="A1010" s="24">
        <v>2</v>
      </c>
      <c r="B1010" s="25" t="s">
        <v>25</v>
      </c>
      <c r="C1010" s="204"/>
      <c r="D1010" s="33">
        <v>128591</v>
      </c>
      <c r="E1010" s="28">
        <f t="shared" si="145"/>
        <v>0</v>
      </c>
      <c r="F1010" s="29">
        <v>0</v>
      </c>
      <c r="G1010" s="30">
        <f t="shared" si="146"/>
        <v>0</v>
      </c>
      <c r="H1010" s="31">
        <f t="shared" ref="H1010:H1012" si="148">D1010/1.08</f>
        <v>119065.74074074073</v>
      </c>
      <c r="I1010" s="31"/>
      <c r="J1010" s="59">
        <f t="shared" si="147"/>
        <v>0</v>
      </c>
    </row>
    <row r="1011" spans="1:10">
      <c r="A1011" s="24">
        <v>3</v>
      </c>
      <c r="B1011" s="25" t="s">
        <v>26</v>
      </c>
      <c r="C1011" s="205"/>
      <c r="D1011" s="27">
        <v>60043</v>
      </c>
      <c r="E1011" s="28">
        <f t="shared" si="145"/>
        <v>0</v>
      </c>
      <c r="F1011" s="29">
        <v>0</v>
      </c>
      <c r="G1011" s="30">
        <f t="shared" si="146"/>
        <v>0</v>
      </c>
      <c r="H1011" s="31">
        <f t="shared" si="148"/>
        <v>55595.370370370365</v>
      </c>
      <c r="I1011" s="31"/>
      <c r="J1011" s="59">
        <f t="shared" si="147"/>
        <v>0</v>
      </c>
    </row>
    <row r="1012" spans="1:10">
      <c r="A1012" s="24">
        <v>4</v>
      </c>
      <c r="B1012" s="25" t="s">
        <v>27</v>
      </c>
      <c r="C1012" s="206"/>
      <c r="D1012" s="27">
        <v>115781</v>
      </c>
      <c r="E1012" s="28">
        <f t="shared" si="145"/>
        <v>0</v>
      </c>
      <c r="F1012" s="29">
        <v>0</v>
      </c>
      <c r="G1012" s="30">
        <f t="shared" si="146"/>
        <v>0</v>
      </c>
      <c r="H1012" s="31">
        <f t="shared" si="148"/>
        <v>107204.62962962962</v>
      </c>
      <c r="I1012" s="31"/>
      <c r="J1012" s="59">
        <f t="shared" si="147"/>
        <v>0</v>
      </c>
    </row>
    <row r="1013" spans="1:10">
      <c r="A1013" s="24">
        <v>5</v>
      </c>
      <c r="B1013" s="25" t="s">
        <v>28</v>
      </c>
      <c r="C1013" s="204">
        <v>2</v>
      </c>
      <c r="D1013" s="27">
        <v>119943</v>
      </c>
      <c r="E1013" s="28">
        <f t="shared" si="145"/>
        <v>239886</v>
      </c>
      <c r="F1013" s="124">
        <v>0.25</v>
      </c>
      <c r="G1013" s="125">
        <f t="shared" si="146"/>
        <v>179914.5</v>
      </c>
      <c r="H1013" s="31">
        <f>D1013/1.08*0.75</f>
        <v>83293.75</v>
      </c>
      <c r="I1013" s="31"/>
      <c r="J1013" s="59">
        <f t="shared" si="147"/>
        <v>166587.5</v>
      </c>
    </row>
    <row r="1014" spans="1:10">
      <c r="A1014" s="24">
        <v>6</v>
      </c>
      <c r="B1014" s="25" t="s">
        <v>29</v>
      </c>
      <c r="C1014" s="167"/>
      <c r="D1014" s="27">
        <v>94810</v>
      </c>
      <c r="E1014" s="28">
        <f t="shared" si="145"/>
        <v>0</v>
      </c>
      <c r="F1014" s="29">
        <v>0</v>
      </c>
      <c r="G1014" s="30">
        <f t="shared" si="146"/>
        <v>0</v>
      </c>
      <c r="H1014" s="31">
        <f t="shared" ref="H1014:H1025" si="149">D1014/1.08</f>
        <v>87787.037037037036</v>
      </c>
      <c r="I1014" s="31"/>
      <c r="J1014" s="59">
        <f t="shared" si="147"/>
        <v>0</v>
      </c>
    </row>
    <row r="1015" spans="1:10">
      <c r="A1015" s="24">
        <v>7</v>
      </c>
      <c r="B1015" s="25" t="s">
        <v>30</v>
      </c>
      <c r="C1015" s="207"/>
      <c r="D1015" s="27">
        <v>141396</v>
      </c>
      <c r="E1015" s="28">
        <f t="shared" si="145"/>
        <v>0</v>
      </c>
      <c r="F1015" s="29">
        <v>0</v>
      </c>
      <c r="G1015" s="30">
        <f t="shared" si="146"/>
        <v>0</v>
      </c>
      <c r="H1015" s="31">
        <f t="shared" si="149"/>
        <v>130922.22222222222</v>
      </c>
      <c r="I1015" s="31"/>
      <c r="J1015" s="59">
        <f t="shared" si="147"/>
        <v>0</v>
      </c>
    </row>
    <row r="1016" spans="1:10">
      <c r="A1016" s="24">
        <v>8</v>
      </c>
      <c r="B1016" s="25" t="s">
        <v>31</v>
      </c>
      <c r="C1016" s="167"/>
      <c r="D1016" s="27">
        <v>232931</v>
      </c>
      <c r="E1016" s="28">
        <f t="shared" si="145"/>
        <v>0</v>
      </c>
      <c r="F1016" s="29">
        <v>0</v>
      </c>
      <c r="G1016" s="30">
        <f t="shared" si="146"/>
        <v>0</v>
      </c>
      <c r="H1016" s="31">
        <f t="shared" si="149"/>
        <v>215676.85185185182</v>
      </c>
      <c r="I1016" s="31"/>
      <c r="J1016" s="59">
        <f t="shared" si="147"/>
        <v>0</v>
      </c>
    </row>
    <row r="1017" spans="1:10">
      <c r="A1017" s="24">
        <v>9</v>
      </c>
      <c r="B1017" s="36" t="s">
        <v>32</v>
      </c>
      <c r="C1017" s="167"/>
      <c r="D1017" s="27">
        <v>101534</v>
      </c>
      <c r="E1017" s="28">
        <f t="shared" si="145"/>
        <v>0</v>
      </c>
      <c r="F1017" s="29">
        <v>0</v>
      </c>
      <c r="G1017" s="30">
        <f t="shared" si="146"/>
        <v>0</v>
      </c>
      <c r="H1017" s="31">
        <f t="shared" si="149"/>
        <v>94012.962962962964</v>
      </c>
      <c r="I1017" s="31"/>
      <c r="J1017" s="59">
        <f t="shared" si="147"/>
        <v>0</v>
      </c>
    </row>
    <row r="1018" spans="1:10">
      <c r="A1018" s="24">
        <v>10</v>
      </c>
      <c r="B1018" s="36" t="s">
        <v>33</v>
      </c>
      <c r="C1018" s="208"/>
      <c r="D1018" s="33">
        <v>110148</v>
      </c>
      <c r="E1018" s="28">
        <f t="shared" si="145"/>
        <v>0</v>
      </c>
      <c r="F1018" s="29">
        <v>0</v>
      </c>
      <c r="G1018" s="30">
        <f t="shared" si="146"/>
        <v>0</v>
      </c>
      <c r="H1018" s="31">
        <f t="shared" si="149"/>
        <v>101988.88888888888</v>
      </c>
      <c r="I1018" s="31"/>
      <c r="J1018" s="59">
        <f t="shared" si="147"/>
        <v>0</v>
      </c>
    </row>
    <row r="1019" spans="1:10">
      <c r="A1019" s="24">
        <v>11</v>
      </c>
      <c r="B1019" s="121" t="s">
        <v>34</v>
      </c>
      <c r="C1019" s="209">
        <v>5</v>
      </c>
      <c r="D1019" s="27">
        <v>54198</v>
      </c>
      <c r="E1019" s="123">
        <f t="shared" si="145"/>
        <v>270990</v>
      </c>
      <c r="F1019" s="29">
        <v>0</v>
      </c>
      <c r="G1019" s="125">
        <f t="shared" si="146"/>
        <v>270990</v>
      </c>
      <c r="H1019" s="31">
        <f t="shared" si="149"/>
        <v>50183.333333333328</v>
      </c>
      <c r="I1019" s="128"/>
      <c r="J1019" s="59">
        <f t="shared" si="147"/>
        <v>250916.66666666663</v>
      </c>
    </row>
    <row r="1020" spans="1:10">
      <c r="A1020" s="24">
        <v>12</v>
      </c>
      <c r="B1020" s="25" t="s">
        <v>35</v>
      </c>
      <c r="C1020" s="208"/>
      <c r="D1020" s="27">
        <v>49680</v>
      </c>
      <c r="E1020" s="28">
        <f t="shared" si="145"/>
        <v>0</v>
      </c>
      <c r="F1020" s="29">
        <v>0</v>
      </c>
      <c r="G1020" s="30">
        <f t="shared" si="146"/>
        <v>0</v>
      </c>
      <c r="H1020" s="31">
        <f t="shared" si="149"/>
        <v>46000</v>
      </c>
      <c r="I1020" s="31"/>
      <c r="J1020" s="59">
        <f t="shared" si="147"/>
        <v>0</v>
      </c>
    </row>
    <row r="1021" spans="1:10">
      <c r="A1021" s="24">
        <v>13</v>
      </c>
      <c r="B1021" s="25" t="s">
        <v>36</v>
      </c>
      <c r="C1021" s="208"/>
      <c r="D1021" s="38">
        <v>64152</v>
      </c>
      <c r="E1021" s="28">
        <f t="shared" si="145"/>
        <v>0</v>
      </c>
      <c r="F1021" s="29">
        <v>0</v>
      </c>
      <c r="G1021" s="30">
        <f t="shared" si="146"/>
        <v>0</v>
      </c>
      <c r="H1021" s="31">
        <f t="shared" si="149"/>
        <v>59399.999999999993</v>
      </c>
      <c r="I1021" s="31"/>
      <c r="J1021" s="59">
        <f t="shared" si="147"/>
        <v>0</v>
      </c>
    </row>
    <row r="1022" spans="1:10">
      <c r="A1022" s="24">
        <v>14</v>
      </c>
      <c r="B1022" s="121" t="s">
        <v>37</v>
      </c>
      <c r="C1022" s="209"/>
      <c r="D1022" s="38">
        <v>65934</v>
      </c>
      <c r="E1022" s="123">
        <f t="shared" si="145"/>
        <v>0</v>
      </c>
      <c r="F1022" s="124">
        <v>0</v>
      </c>
      <c r="G1022" s="125">
        <f t="shared" si="146"/>
        <v>0</v>
      </c>
      <c r="H1022" s="31">
        <f t="shared" si="149"/>
        <v>61049.999999999993</v>
      </c>
      <c r="I1022" s="128"/>
      <c r="J1022" s="59">
        <f t="shared" si="147"/>
        <v>0</v>
      </c>
    </row>
    <row r="1023" spans="1:10">
      <c r="A1023" s="24">
        <v>15</v>
      </c>
      <c r="B1023" s="25" t="s">
        <v>38</v>
      </c>
      <c r="C1023" s="208"/>
      <c r="D1023" s="38">
        <v>76626</v>
      </c>
      <c r="E1023" s="28">
        <f t="shared" si="145"/>
        <v>0</v>
      </c>
      <c r="F1023" s="29">
        <v>0</v>
      </c>
      <c r="G1023" s="30">
        <f t="shared" si="146"/>
        <v>0</v>
      </c>
      <c r="H1023" s="31">
        <f t="shared" si="149"/>
        <v>70950</v>
      </c>
      <c r="I1023" s="31"/>
      <c r="J1023" s="59">
        <f t="shared" si="147"/>
        <v>0</v>
      </c>
    </row>
    <row r="1024" spans="1:10">
      <c r="A1024" s="24">
        <v>16</v>
      </c>
      <c r="B1024" s="25" t="s">
        <v>39</v>
      </c>
      <c r="C1024" s="208"/>
      <c r="D1024" s="38">
        <v>80190</v>
      </c>
      <c r="E1024" s="28">
        <f t="shared" si="145"/>
        <v>0</v>
      </c>
      <c r="F1024" s="29">
        <v>0</v>
      </c>
      <c r="G1024" s="30">
        <f t="shared" si="146"/>
        <v>0</v>
      </c>
      <c r="H1024" s="31">
        <f t="shared" si="149"/>
        <v>74250</v>
      </c>
      <c r="I1024" s="31"/>
      <c r="J1024" s="59">
        <f t="shared" si="147"/>
        <v>0</v>
      </c>
    </row>
    <row r="1025" spans="1:10">
      <c r="A1025" s="24">
        <v>17</v>
      </c>
      <c r="B1025" s="25" t="s">
        <v>40</v>
      </c>
      <c r="C1025" s="208"/>
      <c r="D1025" s="38">
        <v>113832</v>
      </c>
      <c r="E1025" s="28">
        <f t="shared" si="145"/>
        <v>0</v>
      </c>
      <c r="F1025" s="29">
        <v>0</v>
      </c>
      <c r="G1025" s="30">
        <f t="shared" si="146"/>
        <v>0</v>
      </c>
      <c r="H1025" s="31">
        <f t="shared" si="149"/>
        <v>105400</v>
      </c>
      <c r="I1025" s="31"/>
      <c r="J1025" s="59">
        <f t="shared" si="147"/>
        <v>0</v>
      </c>
    </row>
    <row r="1026" spans="1:10">
      <c r="A1026" s="24">
        <v>18</v>
      </c>
      <c r="B1026" s="121" t="s">
        <v>41</v>
      </c>
      <c r="C1026" s="209"/>
      <c r="D1026" s="39">
        <v>98010</v>
      </c>
      <c r="E1026" s="123">
        <f t="shared" si="145"/>
        <v>0</v>
      </c>
      <c r="F1026" s="124">
        <v>0.23</v>
      </c>
      <c r="G1026" s="125">
        <f t="shared" si="146"/>
        <v>0</v>
      </c>
      <c r="H1026" s="31">
        <f>D1026/1.08*0.77</f>
        <v>69877.5</v>
      </c>
      <c r="I1026" s="128"/>
      <c r="J1026" s="59">
        <f t="shared" si="147"/>
        <v>0</v>
      </c>
    </row>
    <row r="1027" spans="1:10" ht="21">
      <c r="A1027" s="40"/>
      <c r="B1027" s="41" t="s">
        <v>42</v>
      </c>
      <c r="C1027" s="210">
        <f>SUM(C1009:C1026)</f>
        <v>12</v>
      </c>
      <c r="D1027" s="39">
        <v>205306</v>
      </c>
      <c r="E1027" s="43">
        <f>SUM(E1009:E1026)</f>
        <v>907401</v>
      </c>
      <c r="F1027" s="43"/>
      <c r="G1027" s="44">
        <f>SUM(G1009:G1026)</f>
        <v>847429.5</v>
      </c>
      <c r="H1027" s="45"/>
      <c r="I1027" s="45"/>
      <c r="J1027" s="64">
        <f>SUM(J1009:J1026)</f>
        <v>784656.94444444438</v>
      </c>
    </row>
    <row r="1028" spans="1:10" ht="31.5">
      <c r="A1028" s="46"/>
      <c r="B1028" s="47"/>
      <c r="C1028" s="211"/>
      <c r="D1028" s="39">
        <v>335661</v>
      </c>
      <c r="E1028" s="49"/>
      <c r="F1028" s="49"/>
      <c r="G1028" s="50"/>
      <c r="H1028" s="5"/>
      <c r="I1028" s="5"/>
      <c r="J1028" s="75">
        <f>J1027*0.08</f>
        <v>62772.555555555555</v>
      </c>
    </row>
    <row r="1029" spans="1:10" ht="31.5">
      <c r="A1029" s="283" t="s">
        <v>43</v>
      </c>
      <c r="B1029" s="283"/>
      <c r="C1029" s="284" t="s">
        <v>44</v>
      </c>
      <c r="D1029" s="284"/>
      <c r="E1029" s="54"/>
      <c r="F1029" s="54"/>
      <c r="G1029" s="55" t="s">
        <v>45</v>
      </c>
      <c r="H1029" s="6"/>
      <c r="I1029" s="6"/>
      <c r="J1029" s="76">
        <f>SUM(J1027:J1028)</f>
        <v>847429.49999999988</v>
      </c>
    </row>
    <row r="1030" spans="1:10" ht="15">
      <c r="B1030" s="131" t="s">
        <v>165</v>
      </c>
      <c r="C1030" s="131" t="s">
        <v>166</v>
      </c>
      <c r="D1030" s="131"/>
      <c r="E1030" s="131" t="s">
        <v>167</v>
      </c>
    </row>
    <row r="1031" spans="1:10">
      <c r="B1031" s="212" t="s">
        <v>168</v>
      </c>
      <c r="C1031" s="213" t="s">
        <v>166</v>
      </c>
      <c r="D1031" s="214"/>
      <c r="E1031" s="214"/>
      <c r="F1031" s="214"/>
      <c r="G1031" s="212" t="s">
        <v>167</v>
      </c>
    </row>
    <row r="1032" spans="1:10" ht="15.75">
      <c r="A1032" s="279" t="s">
        <v>0</v>
      </c>
      <c r="B1032" s="279"/>
      <c r="C1032" s="279"/>
      <c r="D1032" s="279"/>
      <c r="E1032" s="279"/>
      <c r="F1032" s="279"/>
      <c r="G1032" s="279"/>
    </row>
    <row r="1033" spans="1:10" ht="15.75">
      <c r="A1033" s="279" t="s">
        <v>1</v>
      </c>
      <c r="B1033" s="279"/>
      <c r="C1033" s="279"/>
      <c r="D1033" s="279"/>
      <c r="E1033" s="279"/>
      <c r="F1033" s="279"/>
      <c r="G1033" s="279"/>
      <c r="H1033" s="1"/>
      <c r="I1033" s="1"/>
      <c r="J1033" s="71"/>
    </row>
    <row r="1034" spans="1:10" ht="15.75">
      <c r="A1034" s="279" t="s">
        <v>2</v>
      </c>
      <c r="B1034" s="279"/>
      <c r="C1034" s="279"/>
      <c r="D1034" s="279"/>
      <c r="E1034" s="279"/>
      <c r="F1034" s="279"/>
      <c r="G1034" s="279"/>
      <c r="H1034" s="1"/>
      <c r="I1034" s="1"/>
      <c r="J1034" s="71"/>
    </row>
    <row r="1035" spans="1:10" ht="15.75">
      <c r="A1035" s="279" t="s">
        <v>4</v>
      </c>
      <c r="B1035" s="279"/>
      <c r="C1035" s="279"/>
      <c r="D1035" s="279"/>
      <c r="E1035" s="279"/>
      <c r="F1035" s="279"/>
      <c r="G1035" s="279"/>
      <c r="H1035" s="1"/>
      <c r="I1035" s="1"/>
      <c r="J1035" s="71"/>
    </row>
    <row r="1036" spans="1:10" ht="15.75">
      <c r="A1036" s="280" t="s">
        <v>6</v>
      </c>
      <c r="B1036" s="280"/>
      <c r="C1036" s="280"/>
      <c r="D1036" s="280"/>
      <c r="E1036" s="280"/>
      <c r="F1036" s="280"/>
      <c r="G1036" s="280"/>
      <c r="H1036" s="1"/>
      <c r="I1036" s="1"/>
      <c r="J1036" s="71"/>
    </row>
    <row r="1037" spans="1:10" ht="27.75">
      <c r="A1037" s="9"/>
      <c r="B1037" s="9"/>
      <c r="C1037" s="281" t="s">
        <v>248</v>
      </c>
      <c r="D1037" s="281"/>
      <c r="E1037" s="281"/>
      <c r="F1037" s="281"/>
      <c r="G1037" s="281"/>
      <c r="H1037" s="2"/>
      <c r="I1037" s="2"/>
      <c r="J1037" s="72"/>
    </row>
    <row r="1038" spans="1:10">
      <c r="A1038" s="11" t="s">
        <v>8</v>
      </c>
      <c r="B1038" s="12"/>
      <c r="C1038" s="202"/>
      <c r="D1038" s="286"/>
      <c r="E1038" s="286"/>
      <c r="F1038" s="286"/>
      <c r="G1038" s="286"/>
      <c r="H1038" s="68"/>
      <c r="I1038" s="68"/>
      <c r="J1038" s="71"/>
    </row>
    <row r="1039" spans="1:10" ht="15.75">
      <c r="A1039" s="11" t="s">
        <v>9</v>
      </c>
      <c r="B1039" s="286" t="s">
        <v>249</v>
      </c>
      <c r="C1039" s="286"/>
      <c r="D1039" s="286"/>
      <c r="E1039" s="286"/>
      <c r="F1039" s="11"/>
      <c r="G1039" s="16"/>
      <c r="H1039" s="11"/>
      <c r="I1039" s="11"/>
      <c r="J1039" s="80"/>
    </row>
    <row r="1040" spans="1:10" ht="15.75">
      <c r="A1040" s="11" t="s">
        <v>11</v>
      </c>
      <c r="B1040" s="289"/>
      <c r="C1040" s="289"/>
      <c r="D1040" s="289"/>
      <c r="E1040" s="289"/>
      <c r="F1040" s="18"/>
      <c r="G1040" s="19" t="s">
        <v>13</v>
      </c>
      <c r="H1040" s="69" t="s">
        <v>161</v>
      </c>
      <c r="I1040" s="69"/>
      <c r="J1040" s="73"/>
    </row>
    <row r="1041" spans="1:10">
      <c r="A1041" s="190" t="s">
        <v>14</v>
      </c>
      <c r="B1041" s="190"/>
      <c r="C1041" s="203" t="s">
        <v>17</v>
      </c>
      <c r="D1041" s="191" t="s">
        <v>18</v>
      </c>
      <c r="E1041" s="192" t="s">
        <v>19</v>
      </c>
      <c r="F1041" s="192" t="s">
        <v>20</v>
      </c>
      <c r="G1041" s="190" t="s">
        <v>21</v>
      </c>
      <c r="H1041" s="1"/>
      <c r="I1041" s="1"/>
      <c r="J1041" s="71"/>
    </row>
    <row r="1042" spans="1:10">
      <c r="A1042" s="24">
        <v>1</v>
      </c>
      <c r="B1042" s="25" t="s">
        <v>23</v>
      </c>
      <c r="C1042" s="167">
        <v>5</v>
      </c>
      <c r="D1042" s="27">
        <v>79305</v>
      </c>
      <c r="E1042" s="28">
        <f t="shared" ref="E1042:E1059" si="150">D1042*C1042</f>
        <v>396525</v>
      </c>
      <c r="F1042" s="29">
        <v>0</v>
      </c>
      <c r="G1042" s="30">
        <f t="shared" ref="G1042:G1059" si="151">E1042-E1042*F1042</f>
        <v>396525</v>
      </c>
      <c r="H1042" s="31">
        <f>D1042/1.08</f>
        <v>73430.555555555547</v>
      </c>
      <c r="I1042" s="31"/>
      <c r="J1042" s="59">
        <f t="shared" ref="J1042:J1059" si="152">H1042*C1042</f>
        <v>367152.77777777775</v>
      </c>
    </row>
    <row r="1043" spans="1:10">
      <c r="A1043" s="24">
        <v>2</v>
      </c>
      <c r="B1043" s="25" t="s">
        <v>25</v>
      </c>
      <c r="C1043" s="204"/>
      <c r="D1043" s="33">
        <v>128591</v>
      </c>
      <c r="E1043" s="28">
        <f t="shared" si="150"/>
        <v>0</v>
      </c>
      <c r="F1043" s="29">
        <v>0</v>
      </c>
      <c r="G1043" s="30">
        <f t="shared" si="151"/>
        <v>0</v>
      </c>
      <c r="H1043" s="31">
        <f t="shared" ref="H1043:H1045" si="153">D1043/1.08</f>
        <v>119065.74074074073</v>
      </c>
      <c r="I1043" s="31"/>
      <c r="J1043" s="59">
        <f t="shared" si="152"/>
        <v>0</v>
      </c>
    </row>
    <row r="1044" spans="1:10">
      <c r="A1044" s="24">
        <v>3</v>
      </c>
      <c r="B1044" s="25" t="s">
        <v>26</v>
      </c>
      <c r="C1044" s="205"/>
      <c r="D1044" s="27">
        <v>60043</v>
      </c>
      <c r="E1044" s="28">
        <f t="shared" si="150"/>
        <v>0</v>
      </c>
      <c r="F1044" s="29">
        <v>0</v>
      </c>
      <c r="G1044" s="30">
        <f t="shared" si="151"/>
        <v>0</v>
      </c>
      <c r="H1044" s="31">
        <f t="shared" si="153"/>
        <v>55595.370370370365</v>
      </c>
      <c r="I1044" s="31"/>
      <c r="J1044" s="59">
        <f t="shared" si="152"/>
        <v>0</v>
      </c>
    </row>
    <row r="1045" spans="1:10">
      <c r="A1045" s="24">
        <v>4</v>
      </c>
      <c r="B1045" s="25" t="s">
        <v>27</v>
      </c>
      <c r="C1045" s="206"/>
      <c r="D1045" s="27">
        <v>115781</v>
      </c>
      <c r="E1045" s="28">
        <f t="shared" si="150"/>
        <v>0</v>
      </c>
      <c r="F1045" s="29">
        <v>0</v>
      </c>
      <c r="G1045" s="30">
        <f t="shared" si="151"/>
        <v>0</v>
      </c>
      <c r="H1045" s="31">
        <f t="shared" si="153"/>
        <v>107204.62962962962</v>
      </c>
      <c r="I1045" s="31"/>
      <c r="J1045" s="59">
        <f t="shared" si="152"/>
        <v>0</v>
      </c>
    </row>
    <row r="1046" spans="1:10">
      <c r="A1046" s="24">
        <v>5</v>
      </c>
      <c r="B1046" s="25" t="s">
        <v>28</v>
      </c>
      <c r="C1046" s="204">
        <v>5</v>
      </c>
      <c r="D1046" s="27">
        <v>119943</v>
      </c>
      <c r="E1046" s="28">
        <f t="shared" si="150"/>
        <v>599715</v>
      </c>
      <c r="F1046" s="124">
        <v>0.25</v>
      </c>
      <c r="G1046" s="125">
        <f t="shared" si="151"/>
        <v>449786.25</v>
      </c>
      <c r="H1046" s="31">
        <f>D1046/1.08*0.75</f>
        <v>83293.75</v>
      </c>
      <c r="I1046" s="31"/>
      <c r="J1046" s="59">
        <f t="shared" si="152"/>
        <v>416468.75</v>
      </c>
    </row>
    <row r="1047" spans="1:10">
      <c r="A1047" s="24">
        <v>6</v>
      </c>
      <c r="B1047" s="25" t="s">
        <v>29</v>
      </c>
      <c r="C1047" s="167"/>
      <c r="D1047" s="27">
        <v>94810</v>
      </c>
      <c r="E1047" s="28">
        <f t="shared" si="150"/>
        <v>0</v>
      </c>
      <c r="F1047" s="29">
        <v>0</v>
      </c>
      <c r="G1047" s="30">
        <f t="shared" si="151"/>
        <v>0</v>
      </c>
      <c r="H1047" s="31">
        <f t="shared" ref="H1047:H1058" si="154">D1047/1.08</f>
        <v>87787.037037037036</v>
      </c>
      <c r="I1047" s="31"/>
      <c r="J1047" s="59">
        <f t="shared" si="152"/>
        <v>0</v>
      </c>
    </row>
    <row r="1048" spans="1:10">
      <c r="A1048" s="24">
        <v>7</v>
      </c>
      <c r="B1048" s="25" t="s">
        <v>30</v>
      </c>
      <c r="C1048" s="207"/>
      <c r="D1048" s="27">
        <v>141396</v>
      </c>
      <c r="E1048" s="28">
        <f t="shared" si="150"/>
        <v>0</v>
      </c>
      <c r="F1048" s="29">
        <v>0</v>
      </c>
      <c r="G1048" s="30">
        <f t="shared" si="151"/>
        <v>0</v>
      </c>
      <c r="H1048" s="31">
        <f t="shared" si="154"/>
        <v>130922.22222222222</v>
      </c>
      <c r="I1048" s="31"/>
      <c r="J1048" s="59">
        <f t="shared" si="152"/>
        <v>0</v>
      </c>
    </row>
    <row r="1049" spans="1:10">
      <c r="A1049" s="24">
        <v>8</v>
      </c>
      <c r="B1049" s="25" t="s">
        <v>31</v>
      </c>
      <c r="C1049" s="167"/>
      <c r="D1049" s="27">
        <v>232931</v>
      </c>
      <c r="E1049" s="28">
        <f t="shared" si="150"/>
        <v>0</v>
      </c>
      <c r="F1049" s="29">
        <v>0</v>
      </c>
      <c r="G1049" s="30">
        <f t="shared" si="151"/>
        <v>0</v>
      </c>
      <c r="H1049" s="31">
        <f t="shared" si="154"/>
        <v>215676.85185185182</v>
      </c>
      <c r="I1049" s="31"/>
      <c r="J1049" s="59">
        <f t="shared" si="152"/>
        <v>0</v>
      </c>
    </row>
    <row r="1050" spans="1:10">
      <c r="A1050" s="24">
        <v>9</v>
      </c>
      <c r="B1050" s="36" t="s">
        <v>32</v>
      </c>
      <c r="C1050" s="167"/>
      <c r="D1050" s="27">
        <v>101534</v>
      </c>
      <c r="E1050" s="28">
        <f t="shared" si="150"/>
        <v>0</v>
      </c>
      <c r="F1050" s="29">
        <v>0</v>
      </c>
      <c r="G1050" s="30">
        <f t="shared" si="151"/>
        <v>0</v>
      </c>
      <c r="H1050" s="31">
        <f t="shared" si="154"/>
        <v>94012.962962962964</v>
      </c>
      <c r="I1050" s="31"/>
      <c r="J1050" s="59">
        <f t="shared" si="152"/>
        <v>0</v>
      </c>
    </row>
    <row r="1051" spans="1:10">
      <c r="A1051" s="24">
        <v>10</v>
      </c>
      <c r="B1051" s="36" t="s">
        <v>33</v>
      </c>
      <c r="C1051" s="208"/>
      <c r="D1051" s="33">
        <v>110148</v>
      </c>
      <c r="E1051" s="28">
        <f t="shared" si="150"/>
        <v>0</v>
      </c>
      <c r="F1051" s="29">
        <v>0</v>
      </c>
      <c r="G1051" s="30">
        <f t="shared" si="151"/>
        <v>0</v>
      </c>
      <c r="H1051" s="31">
        <f t="shared" si="154"/>
        <v>101988.88888888888</v>
      </c>
      <c r="I1051" s="31"/>
      <c r="J1051" s="59">
        <f t="shared" si="152"/>
        <v>0</v>
      </c>
    </row>
    <row r="1052" spans="1:10">
      <c r="A1052" s="24">
        <v>11</v>
      </c>
      <c r="B1052" s="121" t="s">
        <v>34</v>
      </c>
      <c r="C1052" s="209"/>
      <c r="D1052" s="27">
        <v>54198</v>
      </c>
      <c r="E1052" s="123">
        <f t="shared" si="150"/>
        <v>0</v>
      </c>
      <c r="F1052" s="29">
        <v>0</v>
      </c>
      <c r="G1052" s="125">
        <f t="shared" si="151"/>
        <v>0</v>
      </c>
      <c r="H1052" s="31">
        <f t="shared" si="154"/>
        <v>50183.333333333328</v>
      </c>
      <c r="I1052" s="128"/>
      <c r="J1052" s="59">
        <f t="shared" si="152"/>
        <v>0</v>
      </c>
    </row>
    <row r="1053" spans="1:10">
      <c r="A1053" s="24">
        <v>12</v>
      </c>
      <c r="B1053" s="25" t="s">
        <v>35</v>
      </c>
      <c r="C1053" s="208">
        <v>5</v>
      </c>
      <c r="D1053" s="27">
        <v>49680</v>
      </c>
      <c r="E1053" s="28">
        <f t="shared" si="150"/>
        <v>248400</v>
      </c>
      <c r="F1053" s="29">
        <v>0</v>
      </c>
      <c r="G1053" s="30">
        <f t="shared" si="151"/>
        <v>248400</v>
      </c>
      <c r="H1053" s="31">
        <f t="shared" si="154"/>
        <v>46000</v>
      </c>
      <c r="I1053" s="31"/>
      <c r="J1053" s="59">
        <f t="shared" si="152"/>
        <v>230000</v>
      </c>
    </row>
    <row r="1054" spans="1:10">
      <c r="A1054" s="24">
        <v>13</v>
      </c>
      <c r="B1054" s="25" t="s">
        <v>36</v>
      </c>
      <c r="C1054" s="208"/>
      <c r="D1054" s="38">
        <v>64152</v>
      </c>
      <c r="E1054" s="28">
        <f t="shared" si="150"/>
        <v>0</v>
      </c>
      <c r="F1054" s="29">
        <v>0</v>
      </c>
      <c r="G1054" s="30">
        <f t="shared" si="151"/>
        <v>0</v>
      </c>
      <c r="H1054" s="31">
        <f t="shared" si="154"/>
        <v>59399.999999999993</v>
      </c>
      <c r="I1054" s="31"/>
      <c r="J1054" s="59">
        <f t="shared" si="152"/>
        <v>0</v>
      </c>
    </row>
    <row r="1055" spans="1:10">
      <c r="A1055" s="24">
        <v>14</v>
      </c>
      <c r="B1055" s="121" t="s">
        <v>37</v>
      </c>
      <c r="C1055" s="209"/>
      <c r="D1055" s="38">
        <v>65934</v>
      </c>
      <c r="E1055" s="123">
        <f t="shared" si="150"/>
        <v>0</v>
      </c>
      <c r="F1055" s="124">
        <v>0</v>
      </c>
      <c r="G1055" s="125">
        <f t="shared" si="151"/>
        <v>0</v>
      </c>
      <c r="H1055" s="31">
        <f t="shared" si="154"/>
        <v>61049.999999999993</v>
      </c>
      <c r="I1055" s="128"/>
      <c r="J1055" s="59">
        <f t="shared" si="152"/>
        <v>0</v>
      </c>
    </row>
    <row r="1056" spans="1:10">
      <c r="A1056" s="24">
        <v>15</v>
      </c>
      <c r="B1056" s="25" t="s">
        <v>38</v>
      </c>
      <c r="C1056" s="208"/>
      <c r="D1056" s="38">
        <v>76626</v>
      </c>
      <c r="E1056" s="28">
        <f t="shared" si="150"/>
        <v>0</v>
      </c>
      <c r="F1056" s="29">
        <v>0</v>
      </c>
      <c r="G1056" s="30">
        <f t="shared" si="151"/>
        <v>0</v>
      </c>
      <c r="H1056" s="31">
        <f t="shared" si="154"/>
        <v>70950</v>
      </c>
      <c r="I1056" s="31"/>
      <c r="J1056" s="59">
        <f t="shared" si="152"/>
        <v>0</v>
      </c>
    </row>
    <row r="1057" spans="1:10">
      <c r="A1057" s="24">
        <v>16</v>
      </c>
      <c r="B1057" s="25" t="s">
        <v>39</v>
      </c>
      <c r="C1057" s="208"/>
      <c r="D1057" s="38">
        <v>80190</v>
      </c>
      <c r="E1057" s="28">
        <f t="shared" si="150"/>
        <v>0</v>
      </c>
      <c r="F1057" s="29">
        <v>0</v>
      </c>
      <c r="G1057" s="30">
        <f t="shared" si="151"/>
        <v>0</v>
      </c>
      <c r="H1057" s="31">
        <f t="shared" si="154"/>
        <v>74250</v>
      </c>
      <c r="I1057" s="31"/>
      <c r="J1057" s="59">
        <f t="shared" si="152"/>
        <v>0</v>
      </c>
    </row>
    <row r="1058" spans="1:10">
      <c r="A1058" s="24">
        <v>17</v>
      </c>
      <c r="B1058" s="25" t="s">
        <v>40</v>
      </c>
      <c r="C1058" s="208"/>
      <c r="D1058" s="38">
        <v>113832</v>
      </c>
      <c r="E1058" s="28">
        <f t="shared" si="150"/>
        <v>0</v>
      </c>
      <c r="F1058" s="29">
        <v>0</v>
      </c>
      <c r="G1058" s="30">
        <f t="shared" si="151"/>
        <v>0</v>
      </c>
      <c r="H1058" s="31">
        <f t="shared" si="154"/>
        <v>105400</v>
      </c>
      <c r="I1058" s="31"/>
      <c r="J1058" s="59">
        <f t="shared" si="152"/>
        <v>0</v>
      </c>
    </row>
    <row r="1059" spans="1:10">
      <c r="A1059" s="24">
        <v>18</v>
      </c>
      <c r="B1059" s="121" t="s">
        <v>41</v>
      </c>
      <c r="C1059" s="209"/>
      <c r="D1059" s="39">
        <v>98010</v>
      </c>
      <c r="E1059" s="123">
        <f t="shared" si="150"/>
        <v>0</v>
      </c>
      <c r="F1059" s="124">
        <v>0.23</v>
      </c>
      <c r="G1059" s="125">
        <f t="shared" si="151"/>
        <v>0</v>
      </c>
      <c r="H1059" s="31">
        <f>D1059/1.08*0.77</f>
        <v>69877.5</v>
      </c>
      <c r="I1059" s="128"/>
      <c r="J1059" s="59">
        <f t="shared" si="152"/>
        <v>0</v>
      </c>
    </row>
    <row r="1060" spans="1:10" ht="21">
      <c r="A1060" s="40"/>
      <c r="B1060" s="41" t="s">
        <v>42</v>
      </c>
      <c r="C1060" s="210">
        <f>SUM(C1042:C1059)</f>
        <v>15</v>
      </c>
      <c r="D1060" s="39">
        <v>205306</v>
      </c>
      <c r="E1060" s="43">
        <f>SUM(E1042:E1059)</f>
        <v>1244640</v>
      </c>
      <c r="F1060" s="43"/>
      <c r="G1060" s="44">
        <f>SUM(G1042:G1059)</f>
        <v>1094711.25</v>
      </c>
      <c r="H1060" s="45"/>
      <c r="I1060" s="45"/>
      <c r="J1060" s="64">
        <f>SUM(J1042:J1059)</f>
        <v>1013621.5277777778</v>
      </c>
    </row>
    <row r="1061" spans="1:10" ht="31.5">
      <c r="A1061" s="46"/>
      <c r="B1061" s="47"/>
      <c r="C1061" s="211"/>
      <c r="D1061" s="39">
        <v>335661</v>
      </c>
      <c r="E1061" s="49"/>
      <c r="F1061" s="49"/>
      <c r="G1061" s="50"/>
      <c r="H1061" s="5"/>
      <c r="I1061" s="5"/>
      <c r="J1061" s="75">
        <f>J1060*0.08</f>
        <v>81089.722222222219</v>
      </c>
    </row>
    <row r="1062" spans="1:10" ht="31.5">
      <c r="A1062" s="283" t="s">
        <v>43</v>
      </c>
      <c r="B1062" s="283"/>
      <c r="C1062" s="284" t="s">
        <v>44</v>
      </c>
      <c r="D1062" s="284"/>
      <c r="E1062" s="54"/>
      <c r="F1062" s="54"/>
      <c r="G1062" s="55" t="s">
        <v>45</v>
      </c>
      <c r="H1062" s="6"/>
      <c r="I1062" s="6"/>
      <c r="J1062" s="76">
        <f>SUM(J1060:J1061)</f>
        <v>1094711.25</v>
      </c>
    </row>
    <row r="1063" spans="1:10" ht="15">
      <c r="B1063" s="131" t="s">
        <v>165</v>
      </c>
      <c r="C1063" s="131" t="s">
        <v>166</v>
      </c>
      <c r="D1063" s="131"/>
      <c r="E1063" s="131" t="s">
        <v>167</v>
      </c>
    </row>
    <row r="1064" spans="1:10">
      <c r="B1064" s="212" t="s">
        <v>168</v>
      </c>
      <c r="C1064" s="213" t="s">
        <v>166</v>
      </c>
      <c r="D1064" s="214"/>
      <c r="E1064" s="214"/>
      <c r="F1064" s="214"/>
      <c r="G1064" s="212" t="s">
        <v>167</v>
      </c>
    </row>
    <row r="1065" spans="1:10" ht="15.75">
      <c r="A1065" s="279" t="s">
        <v>0</v>
      </c>
      <c r="B1065" s="279"/>
      <c r="C1065" s="279"/>
      <c r="D1065" s="279"/>
      <c r="E1065" s="279"/>
      <c r="F1065" s="279"/>
      <c r="G1065" s="279"/>
    </row>
    <row r="1066" spans="1:10" ht="15.75">
      <c r="A1066" s="279" t="s">
        <v>1</v>
      </c>
      <c r="B1066" s="279"/>
      <c r="C1066" s="279"/>
      <c r="D1066" s="279"/>
      <c r="E1066" s="279"/>
      <c r="F1066" s="279"/>
      <c r="G1066" s="279"/>
      <c r="H1066" s="1"/>
      <c r="I1066" s="1"/>
      <c r="J1066" s="71"/>
    </row>
    <row r="1067" spans="1:10" ht="15.75">
      <c r="A1067" s="279" t="s">
        <v>2</v>
      </c>
      <c r="B1067" s="279"/>
      <c r="C1067" s="279"/>
      <c r="D1067" s="279"/>
      <c r="E1067" s="279"/>
      <c r="F1067" s="279"/>
      <c r="G1067" s="279"/>
      <c r="H1067" s="1"/>
      <c r="I1067" s="1"/>
      <c r="J1067" s="71"/>
    </row>
    <row r="1068" spans="1:10" ht="15.75">
      <c r="A1068" s="279" t="s">
        <v>4</v>
      </c>
      <c r="B1068" s="279"/>
      <c r="C1068" s="279"/>
      <c r="D1068" s="279"/>
      <c r="E1068" s="279"/>
      <c r="F1068" s="279"/>
      <c r="G1068" s="279"/>
      <c r="H1068" s="1"/>
      <c r="I1068" s="1"/>
      <c r="J1068" s="71"/>
    </row>
    <row r="1069" spans="1:10" ht="15.75">
      <c r="A1069" s="280" t="s">
        <v>6</v>
      </c>
      <c r="B1069" s="280"/>
      <c r="C1069" s="280"/>
      <c r="D1069" s="280"/>
      <c r="E1069" s="280"/>
      <c r="F1069" s="280"/>
      <c r="G1069" s="280"/>
      <c r="H1069" s="1"/>
      <c r="I1069" s="1"/>
      <c r="J1069" s="71"/>
    </row>
    <row r="1070" spans="1:10" ht="27.75">
      <c r="A1070" s="9"/>
      <c r="B1070" s="9"/>
      <c r="C1070" s="281" t="s">
        <v>248</v>
      </c>
      <c r="D1070" s="281"/>
      <c r="E1070" s="281"/>
      <c r="F1070" s="281"/>
      <c r="G1070" s="281"/>
      <c r="H1070" s="2"/>
      <c r="I1070" s="2"/>
      <c r="J1070" s="72"/>
    </row>
    <row r="1071" spans="1:10">
      <c r="A1071" s="11" t="s">
        <v>8</v>
      </c>
      <c r="B1071" s="12"/>
      <c r="C1071" s="202"/>
      <c r="D1071" s="286"/>
      <c r="E1071" s="286"/>
      <c r="F1071" s="286"/>
      <c r="G1071" s="286"/>
      <c r="H1071" s="68"/>
      <c r="I1071" s="68"/>
      <c r="J1071" s="71"/>
    </row>
    <row r="1072" spans="1:10" ht="15.75">
      <c r="A1072" s="11" t="s">
        <v>9</v>
      </c>
      <c r="B1072" s="286" t="s">
        <v>250</v>
      </c>
      <c r="C1072" s="286"/>
      <c r="D1072" s="286"/>
      <c r="E1072" s="286"/>
      <c r="F1072" s="11"/>
      <c r="G1072" s="16"/>
      <c r="H1072" s="11"/>
      <c r="I1072" s="11"/>
      <c r="J1072" s="80"/>
    </row>
    <row r="1073" spans="1:10" ht="15.75">
      <c r="A1073" s="11" t="s">
        <v>11</v>
      </c>
      <c r="B1073" s="289"/>
      <c r="C1073" s="289"/>
      <c r="D1073" s="289"/>
      <c r="E1073" s="289"/>
      <c r="F1073" s="18"/>
      <c r="G1073" s="19" t="s">
        <v>13</v>
      </c>
      <c r="H1073" s="69" t="s">
        <v>161</v>
      </c>
      <c r="I1073" s="69">
        <v>11616</v>
      </c>
      <c r="J1073" s="73"/>
    </row>
    <row r="1074" spans="1:10">
      <c r="A1074" s="190" t="s">
        <v>14</v>
      </c>
      <c r="B1074" s="190"/>
      <c r="C1074" s="203" t="s">
        <v>17</v>
      </c>
      <c r="D1074" s="191" t="s">
        <v>18</v>
      </c>
      <c r="E1074" s="192" t="s">
        <v>19</v>
      </c>
      <c r="F1074" s="192" t="s">
        <v>20</v>
      </c>
      <c r="G1074" s="190" t="s">
        <v>21</v>
      </c>
      <c r="H1074" s="1"/>
      <c r="I1074" s="1"/>
      <c r="J1074" s="71"/>
    </row>
    <row r="1075" spans="1:10">
      <c r="A1075" s="24">
        <v>1</v>
      </c>
      <c r="B1075" s="25" t="s">
        <v>23</v>
      </c>
      <c r="C1075" s="167"/>
      <c r="D1075" s="27">
        <v>79305</v>
      </c>
      <c r="E1075" s="28">
        <f t="shared" ref="E1075:E1092" si="155">D1075*C1075</f>
        <v>0</v>
      </c>
      <c r="F1075" s="29">
        <v>0</v>
      </c>
      <c r="G1075" s="30">
        <f t="shared" ref="G1075:G1092" si="156">E1075-E1075*F1075</f>
        <v>0</v>
      </c>
      <c r="H1075" s="31">
        <f>D1075/1.08</f>
        <v>73430.555555555547</v>
      </c>
      <c r="I1075" s="31"/>
      <c r="J1075" s="59">
        <f t="shared" ref="J1075:J1092" si="157">H1075*C1075</f>
        <v>0</v>
      </c>
    </row>
    <row r="1076" spans="1:10">
      <c r="A1076" s="24">
        <v>2</v>
      </c>
      <c r="B1076" s="25" t="s">
        <v>25</v>
      </c>
      <c r="C1076" s="204"/>
      <c r="D1076" s="33">
        <v>128591</v>
      </c>
      <c r="E1076" s="28">
        <f t="shared" si="155"/>
        <v>0</v>
      </c>
      <c r="F1076" s="29">
        <v>0</v>
      </c>
      <c r="G1076" s="30">
        <f t="shared" si="156"/>
        <v>0</v>
      </c>
      <c r="H1076" s="31">
        <f t="shared" ref="H1076:H1078" si="158">D1076/1.08</f>
        <v>119065.74074074073</v>
      </c>
      <c r="I1076" s="31"/>
      <c r="J1076" s="59">
        <f t="shared" si="157"/>
        <v>0</v>
      </c>
    </row>
    <row r="1077" spans="1:10">
      <c r="A1077" s="24">
        <v>3</v>
      </c>
      <c r="B1077" s="25" t="s">
        <v>26</v>
      </c>
      <c r="C1077" s="205"/>
      <c r="D1077" s="27">
        <v>60043</v>
      </c>
      <c r="E1077" s="28">
        <f t="shared" si="155"/>
        <v>0</v>
      </c>
      <c r="F1077" s="29">
        <v>0</v>
      </c>
      <c r="G1077" s="30">
        <f t="shared" si="156"/>
        <v>0</v>
      </c>
      <c r="H1077" s="31">
        <f t="shared" si="158"/>
        <v>55595.370370370365</v>
      </c>
      <c r="I1077" s="31"/>
      <c r="J1077" s="59">
        <f t="shared" si="157"/>
        <v>0</v>
      </c>
    </row>
    <row r="1078" spans="1:10">
      <c r="A1078" s="24">
        <v>4</v>
      </c>
      <c r="B1078" s="25" t="s">
        <v>27</v>
      </c>
      <c r="C1078" s="206"/>
      <c r="D1078" s="27">
        <v>115781</v>
      </c>
      <c r="E1078" s="28">
        <f t="shared" si="155"/>
        <v>0</v>
      </c>
      <c r="F1078" s="29">
        <v>0</v>
      </c>
      <c r="G1078" s="30">
        <f t="shared" si="156"/>
        <v>0</v>
      </c>
      <c r="H1078" s="31">
        <f t="shared" si="158"/>
        <v>107204.62962962962</v>
      </c>
      <c r="I1078" s="31"/>
      <c r="J1078" s="59">
        <f t="shared" si="157"/>
        <v>0</v>
      </c>
    </row>
    <row r="1079" spans="1:10">
      <c r="A1079" s="24">
        <v>5</v>
      </c>
      <c r="B1079" s="25" t="s">
        <v>28</v>
      </c>
      <c r="C1079" s="204">
        <v>5</v>
      </c>
      <c r="D1079" s="27">
        <v>119943</v>
      </c>
      <c r="E1079" s="28">
        <f t="shared" si="155"/>
        <v>599715</v>
      </c>
      <c r="F1079" s="124">
        <v>0.25</v>
      </c>
      <c r="G1079" s="125">
        <f t="shared" si="156"/>
        <v>449786.25</v>
      </c>
      <c r="H1079" s="31">
        <f>D1079/1.08*0.75</f>
        <v>83293.75</v>
      </c>
      <c r="I1079" s="31"/>
      <c r="J1079" s="59">
        <f t="shared" si="157"/>
        <v>416468.75</v>
      </c>
    </row>
    <row r="1080" spans="1:10">
      <c r="A1080" s="24">
        <v>6</v>
      </c>
      <c r="B1080" s="25" t="s">
        <v>29</v>
      </c>
      <c r="C1080" s="167"/>
      <c r="D1080" s="27">
        <v>94810</v>
      </c>
      <c r="E1080" s="28">
        <f t="shared" si="155"/>
        <v>0</v>
      </c>
      <c r="F1080" s="29">
        <v>0</v>
      </c>
      <c r="G1080" s="30">
        <f t="shared" si="156"/>
        <v>0</v>
      </c>
      <c r="H1080" s="31">
        <f t="shared" ref="H1080:H1091" si="159">D1080/1.08</f>
        <v>87787.037037037036</v>
      </c>
      <c r="I1080" s="31"/>
      <c r="J1080" s="59">
        <f t="shared" si="157"/>
        <v>0</v>
      </c>
    </row>
    <row r="1081" spans="1:10">
      <c r="A1081" s="24">
        <v>7</v>
      </c>
      <c r="B1081" s="25" t="s">
        <v>30</v>
      </c>
      <c r="C1081" s="207"/>
      <c r="D1081" s="27">
        <v>141396</v>
      </c>
      <c r="E1081" s="28">
        <f t="shared" si="155"/>
        <v>0</v>
      </c>
      <c r="F1081" s="29">
        <v>0</v>
      </c>
      <c r="G1081" s="30">
        <f t="shared" si="156"/>
        <v>0</v>
      </c>
      <c r="H1081" s="31">
        <f t="shared" si="159"/>
        <v>130922.22222222222</v>
      </c>
      <c r="I1081" s="31"/>
      <c r="J1081" s="59">
        <f t="shared" si="157"/>
        <v>0</v>
      </c>
    </row>
    <row r="1082" spans="1:10">
      <c r="A1082" s="24">
        <v>8</v>
      </c>
      <c r="B1082" s="25" t="s">
        <v>31</v>
      </c>
      <c r="C1082" s="167"/>
      <c r="D1082" s="27">
        <v>232931</v>
      </c>
      <c r="E1082" s="28">
        <f t="shared" si="155"/>
        <v>0</v>
      </c>
      <c r="F1082" s="29">
        <v>0</v>
      </c>
      <c r="G1082" s="30">
        <f t="shared" si="156"/>
        <v>0</v>
      </c>
      <c r="H1082" s="31">
        <f t="shared" si="159"/>
        <v>215676.85185185182</v>
      </c>
      <c r="I1082" s="31"/>
      <c r="J1082" s="59">
        <f t="shared" si="157"/>
        <v>0</v>
      </c>
    </row>
    <row r="1083" spans="1:10">
      <c r="A1083" s="24">
        <v>9</v>
      </c>
      <c r="B1083" s="36" t="s">
        <v>32</v>
      </c>
      <c r="C1083" s="167"/>
      <c r="D1083" s="27">
        <v>101534</v>
      </c>
      <c r="E1083" s="28">
        <f t="shared" si="155"/>
        <v>0</v>
      </c>
      <c r="F1083" s="29">
        <v>0</v>
      </c>
      <c r="G1083" s="30">
        <f t="shared" si="156"/>
        <v>0</v>
      </c>
      <c r="H1083" s="31">
        <f t="shared" si="159"/>
        <v>94012.962962962964</v>
      </c>
      <c r="I1083" s="31"/>
      <c r="J1083" s="59">
        <f t="shared" si="157"/>
        <v>0</v>
      </c>
    </row>
    <row r="1084" spans="1:10">
      <c r="A1084" s="24">
        <v>10</v>
      </c>
      <c r="B1084" s="36" t="s">
        <v>33</v>
      </c>
      <c r="C1084" s="208"/>
      <c r="D1084" s="33">
        <v>110148</v>
      </c>
      <c r="E1084" s="28">
        <f t="shared" si="155"/>
        <v>0</v>
      </c>
      <c r="F1084" s="29">
        <v>0</v>
      </c>
      <c r="G1084" s="30">
        <f t="shared" si="156"/>
        <v>0</v>
      </c>
      <c r="H1084" s="31">
        <f t="shared" si="159"/>
        <v>101988.88888888888</v>
      </c>
      <c r="I1084" s="31"/>
      <c r="J1084" s="59">
        <f t="shared" si="157"/>
        <v>0</v>
      </c>
    </row>
    <row r="1085" spans="1:10">
      <c r="A1085" s="24">
        <v>11</v>
      </c>
      <c r="B1085" s="121" t="s">
        <v>34</v>
      </c>
      <c r="C1085" s="209"/>
      <c r="D1085" s="27">
        <v>54198</v>
      </c>
      <c r="E1085" s="123">
        <f t="shared" si="155"/>
        <v>0</v>
      </c>
      <c r="F1085" s="29">
        <v>0</v>
      </c>
      <c r="G1085" s="125">
        <f t="shared" si="156"/>
        <v>0</v>
      </c>
      <c r="H1085" s="31">
        <f t="shared" si="159"/>
        <v>50183.333333333328</v>
      </c>
      <c r="I1085" s="128"/>
      <c r="J1085" s="59">
        <f t="shared" si="157"/>
        <v>0</v>
      </c>
    </row>
    <row r="1086" spans="1:10">
      <c r="A1086" s="24">
        <v>12</v>
      </c>
      <c r="B1086" s="25" t="s">
        <v>35</v>
      </c>
      <c r="C1086" s="208"/>
      <c r="D1086" s="27">
        <v>49680</v>
      </c>
      <c r="E1086" s="28">
        <f t="shared" si="155"/>
        <v>0</v>
      </c>
      <c r="F1086" s="29">
        <v>0</v>
      </c>
      <c r="G1086" s="30">
        <f t="shared" si="156"/>
        <v>0</v>
      </c>
      <c r="H1086" s="31">
        <f t="shared" si="159"/>
        <v>46000</v>
      </c>
      <c r="I1086" s="31"/>
      <c r="J1086" s="59">
        <f t="shared" si="157"/>
        <v>0</v>
      </c>
    </row>
    <row r="1087" spans="1:10">
      <c r="A1087" s="24">
        <v>13</v>
      </c>
      <c r="B1087" s="25" t="s">
        <v>36</v>
      </c>
      <c r="C1087" s="208"/>
      <c r="D1087" s="38">
        <v>64152</v>
      </c>
      <c r="E1087" s="28">
        <f t="shared" si="155"/>
        <v>0</v>
      </c>
      <c r="F1087" s="29">
        <v>0</v>
      </c>
      <c r="G1087" s="30">
        <f t="shared" si="156"/>
        <v>0</v>
      </c>
      <c r="H1087" s="31">
        <f t="shared" si="159"/>
        <v>59399.999999999993</v>
      </c>
      <c r="I1087" s="31"/>
      <c r="J1087" s="59">
        <f t="shared" si="157"/>
        <v>0</v>
      </c>
    </row>
    <row r="1088" spans="1:10">
      <c r="A1088" s="24">
        <v>14</v>
      </c>
      <c r="B1088" s="121" t="s">
        <v>37</v>
      </c>
      <c r="C1088" s="209"/>
      <c r="D1088" s="38">
        <v>65934</v>
      </c>
      <c r="E1088" s="123">
        <f t="shared" si="155"/>
        <v>0</v>
      </c>
      <c r="F1088" s="124">
        <v>0</v>
      </c>
      <c r="G1088" s="125">
        <f t="shared" si="156"/>
        <v>0</v>
      </c>
      <c r="H1088" s="31">
        <f t="shared" si="159"/>
        <v>61049.999999999993</v>
      </c>
      <c r="I1088" s="128"/>
      <c r="J1088" s="59">
        <f t="shared" si="157"/>
        <v>0</v>
      </c>
    </row>
    <row r="1089" spans="1:10">
      <c r="A1089" s="24">
        <v>15</v>
      </c>
      <c r="B1089" s="25" t="s">
        <v>38</v>
      </c>
      <c r="C1089" s="208"/>
      <c r="D1089" s="38">
        <v>76626</v>
      </c>
      <c r="E1089" s="28">
        <f t="shared" si="155"/>
        <v>0</v>
      </c>
      <c r="F1089" s="29">
        <v>0</v>
      </c>
      <c r="G1089" s="30">
        <f t="shared" si="156"/>
        <v>0</v>
      </c>
      <c r="H1089" s="31">
        <f t="shared" si="159"/>
        <v>70950</v>
      </c>
      <c r="I1089" s="31"/>
      <c r="J1089" s="59">
        <f t="shared" si="157"/>
        <v>0</v>
      </c>
    </row>
    <row r="1090" spans="1:10">
      <c r="A1090" s="24">
        <v>16</v>
      </c>
      <c r="B1090" s="25" t="s">
        <v>39</v>
      </c>
      <c r="C1090" s="208"/>
      <c r="D1090" s="38">
        <v>80190</v>
      </c>
      <c r="E1090" s="28">
        <f t="shared" si="155"/>
        <v>0</v>
      </c>
      <c r="F1090" s="29">
        <v>0</v>
      </c>
      <c r="G1090" s="30">
        <f t="shared" si="156"/>
        <v>0</v>
      </c>
      <c r="H1090" s="31">
        <f t="shared" si="159"/>
        <v>74250</v>
      </c>
      <c r="I1090" s="31"/>
      <c r="J1090" s="59">
        <f t="shared" si="157"/>
        <v>0</v>
      </c>
    </row>
    <row r="1091" spans="1:10">
      <c r="A1091" s="24">
        <v>17</v>
      </c>
      <c r="B1091" s="25" t="s">
        <v>40</v>
      </c>
      <c r="C1091" s="208"/>
      <c r="D1091" s="38">
        <v>113832</v>
      </c>
      <c r="E1091" s="28">
        <f t="shared" si="155"/>
        <v>0</v>
      </c>
      <c r="F1091" s="29">
        <v>0</v>
      </c>
      <c r="G1091" s="30">
        <f t="shared" si="156"/>
        <v>0</v>
      </c>
      <c r="H1091" s="31">
        <f t="shared" si="159"/>
        <v>105400</v>
      </c>
      <c r="I1091" s="31"/>
      <c r="J1091" s="59">
        <f t="shared" si="157"/>
        <v>0</v>
      </c>
    </row>
    <row r="1092" spans="1:10">
      <c r="A1092" s="24">
        <v>18</v>
      </c>
      <c r="B1092" s="121" t="s">
        <v>41</v>
      </c>
      <c r="C1092" s="209"/>
      <c r="D1092" s="39">
        <v>98010</v>
      </c>
      <c r="E1092" s="123">
        <f t="shared" si="155"/>
        <v>0</v>
      </c>
      <c r="F1092" s="124">
        <v>0.23</v>
      </c>
      <c r="G1092" s="125">
        <f t="shared" si="156"/>
        <v>0</v>
      </c>
      <c r="H1092" s="31">
        <f>D1092/1.08*0.77</f>
        <v>69877.5</v>
      </c>
      <c r="I1092" s="128"/>
      <c r="J1092" s="59">
        <f t="shared" si="157"/>
        <v>0</v>
      </c>
    </row>
    <row r="1093" spans="1:10" ht="21">
      <c r="A1093" s="40"/>
      <c r="B1093" s="41" t="s">
        <v>42</v>
      </c>
      <c r="C1093" s="210">
        <f>SUM(C1075:C1092)</f>
        <v>5</v>
      </c>
      <c r="D1093" s="39">
        <v>205306</v>
      </c>
      <c r="E1093" s="43">
        <f>SUM(E1075:E1092)</f>
        <v>599715</v>
      </c>
      <c r="F1093" s="43"/>
      <c r="G1093" s="44">
        <f>SUM(G1075:G1092)</f>
        <v>449786.25</v>
      </c>
      <c r="H1093" s="45"/>
      <c r="I1093" s="45"/>
      <c r="J1093" s="64">
        <f>SUM(J1075:J1092)</f>
        <v>416468.75</v>
      </c>
    </row>
    <row r="1094" spans="1:10" ht="31.5">
      <c r="A1094" s="46"/>
      <c r="B1094" s="47"/>
      <c r="C1094" s="211"/>
      <c r="D1094" s="39">
        <v>335661</v>
      </c>
      <c r="E1094" s="49"/>
      <c r="F1094" s="49"/>
      <c r="G1094" s="50"/>
      <c r="H1094" s="5"/>
      <c r="I1094" s="5"/>
      <c r="J1094" s="75">
        <f>J1093*0.08</f>
        <v>33317.5</v>
      </c>
    </row>
    <row r="1095" spans="1:10" ht="31.5">
      <c r="A1095" s="283" t="s">
        <v>43</v>
      </c>
      <c r="B1095" s="283"/>
      <c r="C1095" s="284" t="s">
        <v>44</v>
      </c>
      <c r="D1095" s="284"/>
      <c r="E1095" s="54"/>
      <c r="F1095" s="54"/>
      <c r="G1095" s="55" t="s">
        <v>45</v>
      </c>
      <c r="H1095" s="6"/>
      <c r="I1095" s="6"/>
      <c r="J1095" s="76">
        <f>SUM(J1093:J1094)</f>
        <v>449786.25</v>
      </c>
    </row>
    <row r="1096" spans="1:10" ht="15">
      <c r="B1096" s="131" t="s">
        <v>165</v>
      </c>
      <c r="C1096" s="131" t="s">
        <v>166</v>
      </c>
      <c r="D1096" s="131"/>
      <c r="E1096" s="131" t="s">
        <v>167</v>
      </c>
    </row>
    <row r="1097" spans="1:10">
      <c r="B1097" s="212" t="s">
        <v>168</v>
      </c>
      <c r="C1097" s="213" t="s">
        <v>166</v>
      </c>
      <c r="D1097" s="214"/>
      <c r="E1097" s="214"/>
      <c r="F1097" s="214"/>
      <c r="G1097" s="212" t="s">
        <v>167</v>
      </c>
    </row>
    <row r="1098" spans="1:10" ht="15.75">
      <c r="A1098" s="279" t="s">
        <v>0</v>
      </c>
      <c r="B1098" s="279"/>
      <c r="C1098" s="279"/>
      <c r="D1098" s="279"/>
      <c r="E1098" s="279"/>
      <c r="F1098" s="279"/>
      <c r="G1098" s="279"/>
    </row>
    <row r="1099" spans="1:10" ht="15.75">
      <c r="A1099" s="279" t="s">
        <v>1</v>
      </c>
      <c r="B1099" s="279"/>
      <c r="C1099" s="279"/>
      <c r="D1099" s="279"/>
      <c r="E1099" s="279"/>
      <c r="F1099" s="279"/>
      <c r="G1099" s="279"/>
      <c r="H1099" s="1"/>
      <c r="I1099" s="1"/>
      <c r="J1099" s="71"/>
    </row>
    <row r="1100" spans="1:10" ht="15.75">
      <c r="A1100" s="279" t="s">
        <v>2</v>
      </c>
      <c r="B1100" s="279"/>
      <c r="C1100" s="279"/>
      <c r="D1100" s="279"/>
      <c r="E1100" s="279"/>
      <c r="F1100" s="279"/>
      <c r="G1100" s="279"/>
      <c r="H1100" s="1"/>
      <c r="I1100" s="1"/>
      <c r="J1100" s="71"/>
    </row>
    <row r="1101" spans="1:10" ht="15.75">
      <c r="A1101" s="279" t="s">
        <v>4</v>
      </c>
      <c r="B1101" s="279"/>
      <c r="C1101" s="279"/>
      <c r="D1101" s="279"/>
      <c r="E1101" s="279"/>
      <c r="F1101" s="279"/>
      <c r="G1101" s="279"/>
      <c r="H1101" s="1"/>
      <c r="I1101" s="1"/>
      <c r="J1101" s="71"/>
    </row>
    <row r="1102" spans="1:10" ht="15.75">
      <c r="A1102" s="280" t="s">
        <v>6</v>
      </c>
      <c r="B1102" s="280"/>
      <c r="C1102" s="280"/>
      <c r="D1102" s="280"/>
      <c r="E1102" s="280"/>
      <c r="F1102" s="280"/>
      <c r="G1102" s="280"/>
      <c r="H1102" s="1"/>
      <c r="I1102" s="1"/>
      <c r="J1102" s="71"/>
    </row>
    <row r="1103" spans="1:10" ht="27.75">
      <c r="A1103" s="9"/>
      <c r="B1103" s="9"/>
      <c r="C1103" s="281" t="s">
        <v>248</v>
      </c>
      <c r="D1103" s="281"/>
      <c r="E1103" s="281"/>
      <c r="F1103" s="281"/>
      <c r="G1103" s="281"/>
      <c r="H1103" s="2"/>
      <c r="I1103" s="2"/>
      <c r="J1103" s="72"/>
    </row>
    <row r="1104" spans="1:10">
      <c r="A1104" s="11" t="s">
        <v>8</v>
      </c>
      <c r="B1104" s="12"/>
      <c r="C1104" s="202"/>
      <c r="D1104" s="286"/>
      <c r="E1104" s="286"/>
      <c r="F1104" s="286"/>
      <c r="G1104" s="286"/>
      <c r="H1104" s="68"/>
      <c r="I1104" s="68"/>
      <c r="J1104" s="71"/>
    </row>
    <row r="1105" spans="1:10" ht="15.75">
      <c r="A1105" s="11" t="s">
        <v>9</v>
      </c>
      <c r="B1105" s="286" t="s">
        <v>251</v>
      </c>
      <c r="C1105" s="286"/>
      <c r="D1105" s="286"/>
      <c r="E1105" s="286"/>
      <c r="F1105" s="11"/>
      <c r="G1105" s="16"/>
      <c r="H1105" s="11"/>
      <c r="I1105" s="11"/>
      <c r="J1105" s="80"/>
    </row>
    <row r="1106" spans="1:10" ht="15.75">
      <c r="A1106" s="11" t="s">
        <v>11</v>
      </c>
      <c r="B1106" s="289"/>
      <c r="C1106" s="289"/>
      <c r="D1106" s="289"/>
      <c r="E1106" s="289"/>
      <c r="F1106" s="18"/>
      <c r="G1106" s="19" t="s">
        <v>13</v>
      </c>
      <c r="H1106" s="69" t="s">
        <v>161</v>
      </c>
      <c r="I1106" s="69">
        <v>11619</v>
      </c>
      <c r="J1106" s="73"/>
    </row>
    <row r="1107" spans="1:10">
      <c r="A1107" s="190" t="s">
        <v>14</v>
      </c>
      <c r="B1107" s="190"/>
      <c r="C1107" s="203" t="s">
        <v>17</v>
      </c>
      <c r="D1107" s="191" t="s">
        <v>18</v>
      </c>
      <c r="E1107" s="192" t="s">
        <v>19</v>
      </c>
      <c r="F1107" s="192" t="s">
        <v>20</v>
      </c>
      <c r="G1107" s="190" t="s">
        <v>21</v>
      </c>
      <c r="H1107" s="1"/>
      <c r="I1107" s="1"/>
      <c r="J1107" s="71"/>
    </row>
    <row r="1108" spans="1:10">
      <c r="A1108" s="24">
        <v>1</v>
      </c>
      <c r="B1108" s="25" t="s">
        <v>23</v>
      </c>
      <c r="C1108" s="167">
        <v>5</v>
      </c>
      <c r="D1108" s="27">
        <v>79305</v>
      </c>
      <c r="E1108" s="28">
        <f t="shared" ref="E1108:E1125" si="160">D1108*C1108</f>
        <v>396525</v>
      </c>
      <c r="F1108" s="29">
        <v>0</v>
      </c>
      <c r="G1108" s="30">
        <f t="shared" ref="G1108:G1125" si="161">E1108-E1108*F1108</f>
        <v>396525</v>
      </c>
      <c r="H1108" s="31">
        <f>D1108/1.08</f>
        <v>73430.555555555547</v>
      </c>
      <c r="I1108" s="31"/>
      <c r="J1108" s="59">
        <f t="shared" ref="J1108:J1125" si="162">H1108*C1108</f>
        <v>367152.77777777775</v>
      </c>
    </row>
    <row r="1109" spans="1:10">
      <c r="A1109" s="24">
        <v>2</v>
      </c>
      <c r="B1109" s="25" t="s">
        <v>25</v>
      </c>
      <c r="C1109" s="204"/>
      <c r="D1109" s="33">
        <v>128591</v>
      </c>
      <c r="E1109" s="28">
        <f t="shared" si="160"/>
        <v>0</v>
      </c>
      <c r="F1109" s="29">
        <v>0</v>
      </c>
      <c r="G1109" s="30">
        <f t="shared" si="161"/>
        <v>0</v>
      </c>
      <c r="H1109" s="31">
        <f t="shared" ref="H1109:H1111" si="163">D1109/1.08</f>
        <v>119065.74074074073</v>
      </c>
      <c r="I1109" s="31"/>
      <c r="J1109" s="59">
        <f t="shared" si="162"/>
        <v>0</v>
      </c>
    </row>
    <row r="1110" spans="1:10">
      <c r="A1110" s="24">
        <v>3</v>
      </c>
      <c r="B1110" s="25" t="s">
        <v>26</v>
      </c>
      <c r="C1110" s="205"/>
      <c r="D1110" s="27">
        <v>60043</v>
      </c>
      <c r="E1110" s="28">
        <f t="shared" si="160"/>
        <v>0</v>
      </c>
      <c r="F1110" s="29">
        <v>0</v>
      </c>
      <c r="G1110" s="30">
        <f t="shared" si="161"/>
        <v>0</v>
      </c>
      <c r="H1110" s="31">
        <f t="shared" si="163"/>
        <v>55595.370370370365</v>
      </c>
      <c r="I1110" s="31"/>
      <c r="J1110" s="59">
        <f t="shared" si="162"/>
        <v>0</v>
      </c>
    </row>
    <row r="1111" spans="1:10">
      <c r="A1111" s="24">
        <v>4</v>
      </c>
      <c r="B1111" s="25" t="s">
        <v>27</v>
      </c>
      <c r="C1111" s="206"/>
      <c r="D1111" s="27">
        <v>115781</v>
      </c>
      <c r="E1111" s="28">
        <f t="shared" si="160"/>
        <v>0</v>
      </c>
      <c r="F1111" s="29">
        <v>0</v>
      </c>
      <c r="G1111" s="30">
        <f t="shared" si="161"/>
        <v>0</v>
      </c>
      <c r="H1111" s="31">
        <f t="shared" si="163"/>
        <v>107204.62962962962</v>
      </c>
      <c r="I1111" s="31"/>
      <c r="J1111" s="59">
        <f t="shared" si="162"/>
        <v>0</v>
      </c>
    </row>
    <row r="1112" spans="1:10">
      <c r="A1112" s="24">
        <v>5</v>
      </c>
      <c r="B1112" s="25" t="s">
        <v>28</v>
      </c>
      <c r="C1112" s="204">
        <v>5</v>
      </c>
      <c r="D1112" s="27">
        <v>119943</v>
      </c>
      <c r="E1112" s="28">
        <f t="shared" si="160"/>
        <v>599715</v>
      </c>
      <c r="F1112" s="124">
        <v>0.25</v>
      </c>
      <c r="G1112" s="125">
        <f t="shared" si="161"/>
        <v>449786.25</v>
      </c>
      <c r="H1112" s="31">
        <f>D1112/1.08*0.75</f>
        <v>83293.75</v>
      </c>
      <c r="I1112" s="31"/>
      <c r="J1112" s="59">
        <f t="shared" si="162"/>
        <v>416468.75</v>
      </c>
    </row>
    <row r="1113" spans="1:10">
      <c r="A1113" s="24">
        <v>6</v>
      </c>
      <c r="B1113" s="25" t="s">
        <v>29</v>
      </c>
      <c r="C1113" s="167"/>
      <c r="D1113" s="27">
        <v>94810</v>
      </c>
      <c r="E1113" s="28">
        <f t="shared" si="160"/>
        <v>0</v>
      </c>
      <c r="F1113" s="29">
        <v>0</v>
      </c>
      <c r="G1113" s="30">
        <f t="shared" si="161"/>
        <v>0</v>
      </c>
      <c r="H1113" s="31">
        <f t="shared" ref="H1113:H1124" si="164">D1113/1.08</f>
        <v>87787.037037037036</v>
      </c>
      <c r="I1113" s="31"/>
      <c r="J1113" s="59">
        <f t="shared" si="162"/>
        <v>0</v>
      </c>
    </row>
    <row r="1114" spans="1:10">
      <c r="A1114" s="24">
        <v>7</v>
      </c>
      <c r="B1114" s="25" t="s">
        <v>30</v>
      </c>
      <c r="C1114" s="207"/>
      <c r="D1114" s="27">
        <v>141396</v>
      </c>
      <c r="E1114" s="28">
        <f t="shared" si="160"/>
        <v>0</v>
      </c>
      <c r="F1114" s="29">
        <v>0</v>
      </c>
      <c r="G1114" s="30">
        <f t="shared" si="161"/>
        <v>0</v>
      </c>
      <c r="H1114" s="31">
        <f t="shared" si="164"/>
        <v>130922.22222222222</v>
      </c>
      <c r="I1114" s="31"/>
      <c r="J1114" s="59">
        <f t="shared" si="162"/>
        <v>0</v>
      </c>
    </row>
    <row r="1115" spans="1:10">
      <c r="A1115" s="24">
        <v>8</v>
      </c>
      <c r="B1115" s="25" t="s">
        <v>31</v>
      </c>
      <c r="C1115" s="167"/>
      <c r="D1115" s="27">
        <v>232931</v>
      </c>
      <c r="E1115" s="28">
        <f t="shared" si="160"/>
        <v>0</v>
      </c>
      <c r="F1115" s="29">
        <v>0</v>
      </c>
      <c r="G1115" s="30">
        <f t="shared" si="161"/>
        <v>0</v>
      </c>
      <c r="H1115" s="31">
        <f t="shared" si="164"/>
        <v>215676.85185185182</v>
      </c>
      <c r="I1115" s="31"/>
      <c r="J1115" s="59">
        <f t="shared" si="162"/>
        <v>0</v>
      </c>
    </row>
    <row r="1116" spans="1:10">
      <c r="A1116" s="24">
        <v>9</v>
      </c>
      <c r="B1116" s="36" t="s">
        <v>32</v>
      </c>
      <c r="C1116" s="167"/>
      <c r="D1116" s="27">
        <v>101534</v>
      </c>
      <c r="E1116" s="28">
        <f t="shared" si="160"/>
        <v>0</v>
      </c>
      <c r="F1116" s="29">
        <v>0</v>
      </c>
      <c r="G1116" s="30">
        <f t="shared" si="161"/>
        <v>0</v>
      </c>
      <c r="H1116" s="31">
        <f t="shared" si="164"/>
        <v>94012.962962962964</v>
      </c>
      <c r="I1116" s="31"/>
      <c r="J1116" s="59">
        <f t="shared" si="162"/>
        <v>0</v>
      </c>
    </row>
    <row r="1117" spans="1:10">
      <c r="A1117" s="24">
        <v>10</v>
      </c>
      <c r="B1117" s="36" t="s">
        <v>33</v>
      </c>
      <c r="C1117" s="208"/>
      <c r="D1117" s="33">
        <v>110148</v>
      </c>
      <c r="E1117" s="28">
        <f t="shared" si="160"/>
        <v>0</v>
      </c>
      <c r="F1117" s="29">
        <v>0</v>
      </c>
      <c r="G1117" s="30">
        <f t="shared" si="161"/>
        <v>0</v>
      </c>
      <c r="H1117" s="31">
        <f t="shared" si="164"/>
        <v>101988.88888888888</v>
      </c>
      <c r="I1117" s="31"/>
      <c r="J1117" s="59">
        <f t="shared" si="162"/>
        <v>0</v>
      </c>
    </row>
    <row r="1118" spans="1:10">
      <c r="A1118" s="24">
        <v>11</v>
      </c>
      <c r="B1118" s="121" t="s">
        <v>34</v>
      </c>
      <c r="C1118" s="209"/>
      <c r="D1118" s="27">
        <v>54198</v>
      </c>
      <c r="E1118" s="123">
        <f t="shared" si="160"/>
        <v>0</v>
      </c>
      <c r="F1118" s="29">
        <v>0</v>
      </c>
      <c r="G1118" s="125">
        <f t="shared" si="161"/>
        <v>0</v>
      </c>
      <c r="H1118" s="31">
        <f t="shared" si="164"/>
        <v>50183.333333333328</v>
      </c>
      <c r="I1118" s="128"/>
      <c r="J1118" s="59">
        <f t="shared" si="162"/>
        <v>0</v>
      </c>
    </row>
    <row r="1119" spans="1:10">
      <c r="A1119" s="24">
        <v>12</v>
      </c>
      <c r="B1119" s="25" t="s">
        <v>35</v>
      </c>
      <c r="C1119" s="208"/>
      <c r="D1119" s="27">
        <v>49680</v>
      </c>
      <c r="E1119" s="28">
        <f t="shared" si="160"/>
        <v>0</v>
      </c>
      <c r="F1119" s="29">
        <v>0</v>
      </c>
      <c r="G1119" s="30">
        <f t="shared" si="161"/>
        <v>0</v>
      </c>
      <c r="H1119" s="31">
        <f t="shared" si="164"/>
        <v>46000</v>
      </c>
      <c r="I1119" s="31"/>
      <c r="J1119" s="59">
        <f t="shared" si="162"/>
        <v>0</v>
      </c>
    </row>
    <row r="1120" spans="1:10">
      <c r="A1120" s="24">
        <v>13</v>
      </c>
      <c r="B1120" s="25" t="s">
        <v>36</v>
      </c>
      <c r="C1120" s="208"/>
      <c r="D1120" s="38">
        <v>64152</v>
      </c>
      <c r="E1120" s="28">
        <f t="shared" si="160"/>
        <v>0</v>
      </c>
      <c r="F1120" s="29">
        <v>0</v>
      </c>
      <c r="G1120" s="30">
        <f t="shared" si="161"/>
        <v>0</v>
      </c>
      <c r="H1120" s="31">
        <f t="shared" si="164"/>
        <v>59399.999999999993</v>
      </c>
      <c r="I1120" s="31"/>
      <c r="J1120" s="59">
        <f t="shared" si="162"/>
        <v>0</v>
      </c>
    </row>
    <row r="1121" spans="1:10">
      <c r="A1121" s="24">
        <v>14</v>
      </c>
      <c r="B1121" s="121" t="s">
        <v>37</v>
      </c>
      <c r="C1121" s="209"/>
      <c r="D1121" s="38">
        <v>65934</v>
      </c>
      <c r="E1121" s="123">
        <f t="shared" si="160"/>
        <v>0</v>
      </c>
      <c r="F1121" s="124">
        <v>0</v>
      </c>
      <c r="G1121" s="125">
        <f t="shared" si="161"/>
        <v>0</v>
      </c>
      <c r="H1121" s="31">
        <f t="shared" si="164"/>
        <v>61049.999999999993</v>
      </c>
      <c r="I1121" s="128"/>
      <c r="J1121" s="59">
        <f t="shared" si="162"/>
        <v>0</v>
      </c>
    </row>
    <row r="1122" spans="1:10">
      <c r="A1122" s="24">
        <v>15</v>
      </c>
      <c r="B1122" s="25" t="s">
        <v>38</v>
      </c>
      <c r="C1122" s="208"/>
      <c r="D1122" s="38">
        <v>76626</v>
      </c>
      <c r="E1122" s="28">
        <f t="shared" si="160"/>
        <v>0</v>
      </c>
      <c r="F1122" s="29">
        <v>0</v>
      </c>
      <c r="G1122" s="30">
        <f t="shared" si="161"/>
        <v>0</v>
      </c>
      <c r="H1122" s="31">
        <f t="shared" si="164"/>
        <v>70950</v>
      </c>
      <c r="I1122" s="31"/>
      <c r="J1122" s="59">
        <f t="shared" si="162"/>
        <v>0</v>
      </c>
    </row>
    <row r="1123" spans="1:10">
      <c r="A1123" s="24">
        <v>16</v>
      </c>
      <c r="B1123" s="25" t="s">
        <v>39</v>
      </c>
      <c r="C1123" s="208"/>
      <c r="D1123" s="38">
        <v>80190</v>
      </c>
      <c r="E1123" s="28">
        <f t="shared" si="160"/>
        <v>0</v>
      </c>
      <c r="F1123" s="29">
        <v>0</v>
      </c>
      <c r="G1123" s="30">
        <f t="shared" si="161"/>
        <v>0</v>
      </c>
      <c r="H1123" s="31">
        <f t="shared" si="164"/>
        <v>74250</v>
      </c>
      <c r="I1123" s="31"/>
      <c r="J1123" s="59">
        <f t="shared" si="162"/>
        <v>0</v>
      </c>
    </row>
    <row r="1124" spans="1:10">
      <c r="A1124" s="24">
        <v>17</v>
      </c>
      <c r="B1124" s="25" t="s">
        <v>40</v>
      </c>
      <c r="C1124" s="208"/>
      <c r="D1124" s="38">
        <v>113832</v>
      </c>
      <c r="E1124" s="28">
        <f t="shared" si="160"/>
        <v>0</v>
      </c>
      <c r="F1124" s="29">
        <v>0</v>
      </c>
      <c r="G1124" s="30">
        <f t="shared" si="161"/>
        <v>0</v>
      </c>
      <c r="H1124" s="31">
        <f t="shared" si="164"/>
        <v>105400</v>
      </c>
      <c r="I1124" s="31"/>
      <c r="J1124" s="59">
        <f t="shared" si="162"/>
        <v>0</v>
      </c>
    </row>
    <row r="1125" spans="1:10">
      <c r="A1125" s="24">
        <v>18</v>
      </c>
      <c r="B1125" s="121" t="s">
        <v>41</v>
      </c>
      <c r="C1125" s="209"/>
      <c r="D1125" s="39">
        <v>98010</v>
      </c>
      <c r="E1125" s="123">
        <f t="shared" si="160"/>
        <v>0</v>
      </c>
      <c r="F1125" s="124">
        <v>0.23</v>
      </c>
      <c r="G1125" s="125">
        <f t="shared" si="161"/>
        <v>0</v>
      </c>
      <c r="H1125" s="31">
        <f>D1125/1.08*0.77</f>
        <v>69877.5</v>
      </c>
      <c r="I1125" s="128"/>
      <c r="J1125" s="59">
        <f t="shared" si="162"/>
        <v>0</v>
      </c>
    </row>
    <row r="1126" spans="1:10" ht="21">
      <c r="A1126" s="40"/>
      <c r="B1126" s="41" t="s">
        <v>42</v>
      </c>
      <c r="C1126" s="210">
        <f>SUM(C1108:C1125)</f>
        <v>10</v>
      </c>
      <c r="D1126" s="39">
        <v>205306</v>
      </c>
      <c r="E1126" s="43">
        <f>SUM(E1108:E1125)</f>
        <v>996240</v>
      </c>
      <c r="F1126" s="43"/>
      <c r="G1126" s="44">
        <f>SUM(G1108:G1125)</f>
        <v>846311.25</v>
      </c>
      <c r="H1126" s="45"/>
      <c r="I1126" s="45"/>
      <c r="J1126" s="64">
        <f>SUM(J1108:J1125)</f>
        <v>783621.52777777775</v>
      </c>
    </row>
    <row r="1127" spans="1:10" ht="31.5">
      <c r="A1127" s="46"/>
      <c r="B1127" s="47"/>
      <c r="C1127" s="211"/>
      <c r="D1127" s="39">
        <v>335661</v>
      </c>
      <c r="E1127" s="49"/>
      <c r="F1127" s="49"/>
      <c r="G1127" s="50"/>
      <c r="H1127" s="5"/>
      <c r="I1127" s="5"/>
      <c r="J1127" s="75">
        <f>J1126*0.08</f>
        <v>62689.722222222219</v>
      </c>
    </row>
    <row r="1128" spans="1:10" ht="31.5">
      <c r="A1128" s="283" t="s">
        <v>43</v>
      </c>
      <c r="B1128" s="283"/>
      <c r="C1128" s="284" t="s">
        <v>44</v>
      </c>
      <c r="D1128" s="284"/>
      <c r="E1128" s="54"/>
      <c r="F1128" s="54"/>
      <c r="G1128" s="55" t="s">
        <v>45</v>
      </c>
      <c r="H1128" s="6"/>
      <c r="I1128" s="6"/>
      <c r="J1128" s="76">
        <f>SUM(J1126:J1127)</f>
        <v>846311.25</v>
      </c>
    </row>
    <row r="1129" spans="1:10" ht="15">
      <c r="B1129" s="131" t="s">
        <v>165</v>
      </c>
      <c r="C1129" s="131" t="s">
        <v>166</v>
      </c>
      <c r="D1129" s="131"/>
      <c r="E1129" s="131" t="s">
        <v>167</v>
      </c>
    </row>
    <row r="1130" spans="1:10">
      <c r="B1130" s="212" t="s">
        <v>168</v>
      </c>
      <c r="C1130" s="213" t="s">
        <v>166</v>
      </c>
      <c r="D1130" s="214"/>
      <c r="E1130" s="214"/>
      <c r="F1130" s="214"/>
      <c r="G1130" s="212" t="s">
        <v>167</v>
      </c>
    </row>
    <row r="1131" spans="1:10" ht="15.75">
      <c r="A1131" s="279" t="s">
        <v>0</v>
      </c>
      <c r="B1131" s="279"/>
      <c r="C1131" s="279"/>
      <c r="D1131" s="279"/>
      <c r="E1131" s="279"/>
      <c r="F1131" s="279"/>
      <c r="G1131" s="279"/>
    </row>
    <row r="1132" spans="1:10" ht="15.75">
      <c r="A1132" s="279" t="s">
        <v>1</v>
      </c>
      <c r="B1132" s="279"/>
      <c r="C1132" s="279"/>
      <c r="D1132" s="279"/>
      <c r="E1132" s="279"/>
      <c r="F1132" s="279"/>
      <c r="G1132" s="279"/>
      <c r="H1132" s="1"/>
      <c r="I1132" s="1"/>
      <c r="J1132" s="71"/>
    </row>
    <row r="1133" spans="1:10" ht="15.75">
      <c r="A1133" s="279" t="s">
        <v>2</v>
      </c>
      <c r="B1133" s="279"/>
      <c r="C1133" s="279"/>
      <c r="D1133" s="279"/>
      <c r="E1133" s="279"/>
      <c r="F1133" s="279"/>
      <c r="G1133" s="279"/>
      <c r="H1133" s="1"/>
      <c r="I1133" s="1"/>
      <c r="J1133" s="71"/>
    </row>
    <row r="1134" spans="1:10" ht="15.75">
      <c r="A1134" s="279" t="s">
        <v>4</v>
      </c>
      <c r="B1134" s="279"/>
      <c r="C1134" s="279"/>
      <c r="D1134" s="279"/>
      <c r="E1134" s="279"/>
      <c r="F1134" s="279"/>
      <c r="G1134" s="279"/>
      <c r="H1134" s="1"/>
      <c r="I1134" s="1"/>
      <c r="J1134" s="71"/>
    </row>
    <row r="1135" spans="1:10" ht="15.75">
      <c r="A1135" s="280" t="s">
        <v>6</v>
      </c>
      <c r="B1135" s="280"/>
      <c r="C1135" s="280"/>
      <c r="D1135" s="280"/>
      <c r="E1135" s="280"/>
      <c r="F1135" s="280"/>
      <c r="G1135" s="280"/>
      <c r="H1135" s="1"/>
      <c r="I1135" s="1"/>
      <c r="J1135" s="71"/>
    </row>
    <row r="1136" spans="1:10" ht="27.75">
      <c r="A1136" s="9"/>
      <c r="B1136" s="9"/>
      <c r="C1136" s="281" t="s">
        <v>248</v>
      </c>
      <c r="D1136" s="281"/>
      <c r="E1136" s="281"/>
      <c r="F1136" s="281"/>
      <c r="G1136" s="281"/>
      <c r="H1136" s="2"/>
      <c r="I1136" s="2"/>
      <c r="J1136" s="72"/>
    </row>
    <row r="1137" spans="1:10">
      <c r="A1137" s="11" t="s">
        <v>8</v>
      </c>
      <c r="B1137" s="12"/>
      <c r="C1137" s="202"/>
      <c r="D1137" s="286"/>
      <c r="E1137" s="286"/>
      <c r="F1137" s="286"/>
      <c r="G1137" s="286"/>
      <c r="H1137" s="68"/>
      <c r="I1137" s="68"/>
      <c r="J1137" s="71"/>
    </row>
    <row r="1138" spans="1:10" ht="15.75">
      <c r="A1138" s="11" t="s">
        <v>9</v>
      </c>
      <c r="B1138" s="286" t="s">
        <v>252</v>
      </c>
      <c r="C1138" s="286"/>
      <c r="D1138" s="286"/>
      <c r="E1138" s="286"/>
      <c r="F1138" s="11"/>
      <c r="G1138" s="16"/>
      <c r="H1138" s="11"/>
      <c r="I1138" s="11"/>
      <c r="J1138" s="80"/>
    </row>
    <row r="1139" spans="1:10" ht="15.75">
      <c r="A1139" s="11" t="s">
        <v>11</v>
      </c>
      <c r="B1139" s="289"/>
      <c r="C1139" s="289"/>
      <c r="D1139" s="289"/>
      <c r="E1139" s="289"/>
      <c r="F1139" s="18"/>
      <c r="G1139" s="19" t="s">
        <v>13</v>
      </c>
      <c r="H1139" s="69" t="s">
        <v>161</v>
      </c>
      <c r="I1139" s="69">
        <v>11610</v>
      </c>
      <c r="J1139" s="73"/>
    </row>
    <row r="1140" spans="1:10">
      <c r="A1140" s="190" t="s">
        <v>14</v>
      </c>
      <c r="B1140" s="190"/>
      <c r="C1140" s="203" t="s">
        <v>17</v>
      </c>
      <c r="D1140" s="191" t="s">
        <v>18</v>
      </c>
      <c r="E1140" s="192" t="s">
        <v>19</v>
      </c>
      <c r="F1140" s="192" t="s">
        <v>20</v>
      </c>
      <c r="G1140" s="190" t="s">
        <v>21</v>
      </c>
      <c r="H1140" s="1"/>
      <c r="I1140" s="1"/>
      <c r="J1140" s="71"/>
    </row>
    <row r="1141" spans="1:10">
      <c r="A1141" s="24">
        <v>1</v>
      </c>
      <c r="B1141" s="25" t="s">
        <v>23</v>
      </c>
      <c r="C1141" s="167"/>
      <c r="D1141" s="27">
        <v>79305</v>
      </c>
      <c r="E1141" s="28">
        <f t="shared" ref="E1141:E1158" si="165">D1141*C1141</f>
        <v>0</v>
      </c>
      <c r="F1141" s="29">
        <v>0</v>
      </c>
      <c r="G1141" s="30">
        <f t="shared" ref="G1141:G1158" si="166">E1141-E1141*F1141</f>
        <v>0</v>
      </c>
      <c r="H1141" s="31">
        <f>D1141/1.08</f>
        <v>73430.555555555547</v>
      </c>
      <c r="I1141" s="31"/>
      <c r="J1141" s="59">
        <f t="shared" ref="J1141:J1158" si="167">H1141*C1141</f>
        <v>0</v>
      </c>
    </row>
    <row r="1142" spans="1:10">
      <c r="A1142" s="24">
        <v>2</v>
      </c>
      <c r="B1142" s="25" t="s">
        <v>25</v>
      </c>
      <c r="C1142" s="204"/>
      <c r="D1142" s="33">
        <v>128591</v>
      </c>
      <c r="E1142" s="28">
        <f t="shared" si="165"/>
        <v>0</v>
      </c>
      <c r="F1142" s="29">
        <v>0</v>
      </c>
      <c r="G1142" s="30">
        <f t="shared" si="166"/>
        <v>0</v>
      </c>
      <c r="H1142" s="31">
        <f t="shared" ref="H1142:H1144" si="168">D1142/1.08</f>
        <v>119065.74074074073</v>
      </c>
      <c r="I1142" s="31"/>
      <c r="J1142" s="59">
        <f t="shared" si="167"/>
        <v>0</v>
      </c>
    </row>
    <row r="1143" spans="1:10">
      <c r="A1143" s="24">
        <v>3</v>
      </c>
      <c r="B1143" s="25" t="s">
        <v>26</v>
      </c>
      <c r="C1143" s="205"/>
      <c r="D1143" s="27">
        <v>60043</v>
      </c>
      <c r="E1143" s="28">
        <f t="shared" si="165"/>
        <v>0</v>
      </c>
      <c r="F1143" s="29">
        <v>0</v>
      </c>
      <c r="G1143" s="30">
        <f t="shared" si="166"/>
        <v>0</v>
      </c>
      <c r="H1143" s="31">
        <f t="shared" si="168"/>
        <v>55595.370370370365</v>
      </c>
      <c r="I1143" s="31"/>
      <c r="J1143" s="59">
        <f t="shared" si="167"/>
        <v>0</v>
      </c>
    </row>
    <row r="1144" spans="1:10">
      <c r="A1144" s="24">
        <v>4</v>
      </c>
      <c r="B1144" s="25" t="s">
        <v>27</v>
      </c>
      <c r="C1144" s="206"/>
      <c r="D1144" s="27">
        <v>115781</v>
      </c>
      <c r="E1144" s="28">
        <f t="shared" si="165"/>
        <v>0</v>
      </c>
      <c r="F1144" s="29">
        <v>0</v>
      </c>
      <c r="G1144" s="30">
        <f t="shared" si="166"/>
        <v>0</v>
      </c>
      <c r="H1144" s="31">
        <f t="shared" si="168"/>
        <v>107204.62962962962</v>
      </c>
      <c r="I1144" s="31"/>
      <c r="J1144" s="59">
        <f t="shared" si="167"/>
        <v>0</v>
      </c>
    </row>
    <row r="1145" spans="1:10">
      <c r="A1145" s="24">
        <v>5</v>
      </c>
      <c r="B1145" s="25" t="s">
        <v>28</v>
      </c>
      <c r="C1145" s="204"/>
      <c r="D1145" s="27">
        <v>119943</v>
      </c>
      <c r="E1145" s="28">
        <f t="shared" si="165"/>
        <v>0</v>
      </c>
      <c r="F1145" s="124">
        <v>0.25</v>
      </c>
      <c r="G1145" s="125">
        <f t="shared" si="166"/>
        <v>0</v>
      </c>
      <c r="H1145" s="31">
        <f>D1145/1.08*0.75</f>
        <v>83293.75</v>
      </c>
      <c r="I1145" s="31"/>
      <c r="J1145" s="59">
        <f t="shared" si="167"/>
        <v>0</v>
      </c>
    </row>
    <row r="1146" spans="1:10">
      <c r="A1146" s="24">
        <v>6</v>
      </c>
      <c r="B1146" s="25" t="s">
        <v>29</v>
      </c>
      <c r="C1146" s="167"/>
      <c r="D1146" s="27">
        <v>94810</v>
      </c>
      <c r="E1146" s="28">
        <f t="shared" si="165"/>
        <v>0</v>
      </c>
      <c r="F1146" s="29">
        <v>0</v>
      </c>
      <c r="G1146" s="30">
        <f t="shared" si="166"/>
        <v>0</v>
      </c>
      <c r="H1146" s="31">
        <f t="shared" ref="H1146:H1157" si="169">D1146/1.08</f>
        <v>87787.037037037036</v>
      </c>
      <c r="I1146" s="31"/>
      <c r="J1146" s="59">
        <f t="shared" si="167"/>
        <v>0</v>
      </c>
    </row>
    <row r="1147" spans="1:10">
      <c r="A1147" s="24">
        <v>7</v>
      </c>
      <c r="B1147" s="25" t="s">
        <v>30</v>
      </c>
      <c r="C1147" s="207"/>
      <c r="D1147" s="27">
        <v>141396</v>
      </c>
      <c r="E1147" s="28">
        <f t="shared" si="165"/>
        <v>0</v>
      </c>
      <c r="F1147" s="29">
        <v>0</v>
      </c>
      <c r="G1147" s="30">
        <f t="shared" si="166"/>
        <v>0</v>
      </c>
      <c r="H1147" s="31">
        <f t="shared" si="169"/>
        <v>130922.22222222222</v>
      </c>
      <c r="I1147" s="31"/>
      <c r="J1147" s="59">
        <f t="shared" si="167"/>
        <v>0</v>
      </c>
    </row>
    <row r="1148" spans="1:10">
      <c r="A1148" s="24">
        <v>8</v>
      </c>
      <c r="B1148" s="25" t="s">
        <v>31</v>
      </c>
      <c r="C1148" s="167"/>
      <c r="D1148" s="27">
        <v>232931</v>
      </c>
      <c r="E1148" s="28">
        <f t="shared" si="165"/>
        <v>0</v>
      </c>
      <c r="F1148" s="29">
        <v>0</v>
      </c>
      <c r="G1148" s="30">
        <f t="shared" si="166"/>
        <v>0</v>
      </c>
      <c r="H1148" s="31">
        <f t="shared" si="169"/>
        <v>215676.85185185182</v>
      </c>
      <c r="I1148" s="31"/>
      <c r="J1148" s="59">
        <f t="shared" si="167"/>
        <v>0</v>
      </c>
    </row>
    <row r="1149" spans="1:10">
      <c r="A1149" s="24">
        <v>9</v>
      </c>
      <c r="B1149" s="36" t="s">
        <v>32</v>
      </c>
      <c r="C1149" s="167"/>
      <c r="D1149" s="27">
        <v>101534</v>
      </c>
      <c r="E1149" s="28">
        <f t="shared" si="165"/>
        <v>0</v>
      </c>
      <c r="F1149" s="29">
        <v>0</v>
      </c>
      <c r="G1149" s="30">
        <f t="shared" si="166"/>
        <v>0</v>
      </c>
      <c r="H1149" s="31">
        <f t="shared" si="169"/>
        <v>94012.962962962964</v>
      </c>
      <c r="I1149" s="31"/>
      <c r="J1149" s="59">
        <f t="shared" si="167"/>
        <v>0</v>
      </c>
    </row>
    <row r="1150" spans="1:10">
      <c r="A1150" s="24">
        <v>10</v>
      </c>
      <c r="B1150" s="36" t="s">
        <v>33</v>
      </c>
      <c r="C1150" s="208"/>
      <c r="D1150" s="33">
        <v>110148</v>
      </c>
      <c r="E1150" s="28">
        <f t="shared" si="165"/>
        <v>0</v>
      </c>
      <c r="F1150" s="29">
        <v>0</v>
      </c>
      <c r="G1150" s="30">
        <f t="shared" si="166"/>
        <v>0</v>
      </c>
      <c r="H1150" s="31">
        <f t="shared" si="169"/>
        <v>101988.88888888888</v>
      </c>
      <c r="I1150" s="31"/>
      <c r="J1150" s="59">
        <f t="shared" si="167"/>
        <v>0</v>
      </c>
    </row>
    <row r="1151" spans="1:10">
      <c r="A1151" s="24">
        <v>11</v>
      </c>
      <c r="B1151" s="121" t="s">
        <v>34</v>
      </c>
      <c r="C1151" s="209">
        <v>10</v>
      </c>
      <c r="D1151" s="27">
        <v>54198</v>
      </c>
      <c r="E1151" s="123">
        <f t="shared" si="165"/>
        <v>541980</v>
      </c>
      <c r="F1151" s="29">
        <v>0</v>
      </c>
      <c r="G1151" s="125">
        <f t="shared" si="166"/>
        <v>541980</v>
      </c>
      <c r="H1151" s="31">
        <f t="shared" si="169"/>
        <v>50183.333333333328</v>
      </c>
      <c r="I1151" s="128"/>
      <c r="J1151" s="59">
        <f t="shared" si="167"/>
        <v>501833.33333333326</v>
      </c>
    </row>
    <row r="1152" spans="1:10">
      <c r="A1152" s="24">
        <v>12</v>
      </c>
      <c r="B1152" s="25" t="s">
        <v>35</v>
      </c>
      <c r="C1152" s="208"/>
      <c r="D1152" s="27">
        <v>49680</v>
      </c>
      <c r="E1152" s="28">
        <f t="shared" si="165"/>
        <v>0</v>
      </c>
      <c r="F1152" s="29">
        <v>0</v>
      </c>
      <c r="G1152" s="30">
        <f t="shared" si="166"/>
        <v>0</v>
      </c>
      <c r="H1152" s="31">
        <f t="shared" si="169"/>
        <v>46000</v>
      </c>
      <c r="I1152" s="31"/>
      <c r="J1152" s="59">
        <f t="shared" si="167"/>
        <v>0</v>
      </c>
    </row>
    <row r="1153" spans="1:10">
      <c r="A1153" s="24">
        <v>13</v>
      </c>
      <c r="B1153" s="25" t="s">
        <v>36</v>
      </c>
      <c r="C1153" s="208">
        <v>3</v>
      </c>
      <c r="D1153" s="38">
        <v>64152</v>
      </c>
      <c r="E1153" s="28">
        <f t="shared" si="165"/>
        <v>192456</v>
      </c>
      <c r="F1153" s="29">
        <v>0</v>
      </c>
      <c r="G1153" s="30">
        <f t="shared" si="166"/>
        <v>192456</v>
      </c>
      <c r="H1153" s="31">
        <f t="shared" si="169"/>
        <v>59399.999999999993</v>
      </c>
      <c r="I1153" s="31"/>
      <c r="J1153" s="59">
        <f t="shared" si="167"/>
        <v>178199.99999999997</v>
      </c>
    </row>
    <row r="1154" spans="1:10">
      <c r="A1154" s="24">
        <v>14</v>
      </c>
      <c r="B1154" s="121" t="s">
        <v>37</v>
      </c>
      <c r="C1154" s="209"/>
      <c r="D1154" s="38">
        <v>65934</v>
      </c>
      <c r="E1154" s="123">
        <f t="shared" si="165"/>
        <v>0</v>
      </c>
      <c r="F1154" s="124">
        <v>0</v>
      </c>
      <c r="G1154" s="125">
        <f t="shared" si="166"/>
        <v>0</v>
      </c>
      <c r="H1154" s="31">
        <f t="shared" si="169"/>
        <v>61049.999999999993</v>
      </c>
      <c r="I1154" s="128"/>
      <c r="J1154" s="59">
        <f t="shared" si="167"/>
        <v>0</v>
      </c>
    </row>
    <row r="1155" spans="1:10">
      <c r="A1155" s="24">
        <v>15</v>
      </c>
      <c r="B1155" s="25" t="s">
        <v>38</v>
      </c>
      <c r="C1155" s="208"/>
      <c r="D1155" s="38">
        <v>76626</v>
      </c>
      <c r="E1155" s="28">
        <f t="shared" si="165"/>
        <v>0</v>
      </c>
      <c r="F1155" s="29">
        <v>0</v>
      </c>
      <c r="G1155" s="30">
        <f t="shared" si="166"/>
        <v>0</v>
      </c>
      <c r="H1155" s="31">
        <f t="shared" si="169"/>
        <v>70950</v>
      </c>
      <c r="I1155" s="31"/>
      <c r="J1155" s="59">
        <f t="shared" si="167"/>
        <v>0</v>
      </c>
    </row>
    <row r="1156" spans="1:10">
      <c r="A1156" s="24">
        <v>16</v>
      </c>
      <c r="B1156" s="25" t="s">
        <v>39</v>
      </c>
      <c r="C1156" s="208"/>
      <c r="D1156" s="38">
        <v>80190</v>
      </c>
      <c r="E1156" s="28">
        <f t="shared" si="165"/>
        <v>0</v>
      </c>
      <c r="F1156" s="29">
        <v>0</v>
      </c>
      <c r="G1156" s="30">
        <f t="shared" si="166"/>
        <v>0</v>
      </c>
      <c r="H1156" s="31">
        <f t="shared" si="169"/>
        <v>74250</v>
      </c>
      <c r="I1156" s="31"/>
      <c r="J1156" s="59">
        <f t="shared" si="167"/>
        <v>0</v>
      </c>
    </row>
    <row r="1157" spans="1:10">
      <c r="A1157" s="24">
        <v>17</v>
      </c>
      <c r="B1157" s="25" t="s">
        <v>40</v>
      </c>
      <c r="C1157" s="208"/>
      <c r="D1157" s="38">
        <v>113832</v>
      </c>
      <c r="E1157" s="28">
        <f t="shared" si="165"/>
        <v>0</v>
      </c>
      <c r="F1157" s="29">
        <v>0</v>
      </c>
      <c r="G1157" s="30">
        <f t="shared" si="166"/>
        <v>0</v>
      </c>
      <c r="H1157" s="31">
        <f t="shared" si="169"/>
        <v>105400</v>
      </c>
      <c r="I1157" s="31"/>
      <c r="J1157" s="59">
        <f t="shared" si="167"/>
        <v>0</v>
      </c>
    </row>
    <row r="1158" spans="1:10">
      <c r="A1158" s="24">
        <v>18</v>
      </c>
      <c r="B1158" s="121" t="s">
        <v>41</v>
      </c>
      <c r="C1158" s="209"/>
      <c r="D1158" s="39">
        <v>98010</v>
      </c>
      <c r="E1158" s="123">
        <f t="shared" si="165"/>
        <v>0</v>
      </c>
      <c r="F1158" s="124">
        <v>0.23</v>
      </c>
      <c r="G1158" s="125">
        <f t="shared" si="166"/>
        <v>0</v>
      </c>
      <c r="H1158" s="31">
        <f>D1158/1.08*0.77</f>
        <v>69877.5</v>
      </c>
      <c r="I1158" s="128"/>
      <c r="J1158" s="59">
        <f t="shared" si="167"/>
        <v>0</v>
      </c>
    </row>
    <row r="1159" spans="1:10" ht="21">
      <c r="A1159" s="40"/>
      <c r="B1159" s="41" t="s">
        <v>42</v>
      </c>
      <c r="C1159" s="210">
        <f>SUM(C1141:C1158)</f>
        <v>13</v>
      </c>
      <c r="D1159" s="39">
        <v>205306</v>
      </c>
      <c r="E1159" s="43">
        <f>SUM(E1141:E1158)</f>
        <v>734436</v>
      </c>
      <c r="F1159" s="43"/>
      <c r="G1159" s="44">
        <f>SUM(G1141:G1158)</f>
        <v>734436</v>
      </c>
      <c r="H1159" s="45"/>
      <c r="I1159" s="45"/>
      <c r="J1159" s="64">
        <f>SUM(J1141:J1158)</f>
        <v>680033.33333333326</v>
      </c>
    </row>
    <row r="1160" spans="1:10" ht="31.5">
      <c r="A1160" s="46"/>
      <c r="B1160" s="47"/>
      <c r="C1160" s="211"/>
      <c r="D1160" s="39">
        <v>335661</v>
      </c>
      <c r="E1160" s="49"/>
      <c r="F1160" s="49"/>
      <c r="G1160" s="50"/>
      <c r="H1160" s="5"/>
      <c r="I1160" s="5"/>
      <c r="J1160" s="75">
        <f>J1159*0.08</f>
        <v>54402.666666666664</v>
      </c>
    </row>
    <row r="1161" spans="1:10" ht="31.5">
      <c r="A1161" s="283" t="s">
        <v>43</v>
      </c>
      <c r="B1161" s="283"/>
      <c r="C1161" s="284" t="s">
        <v>44</v>
      </c>
      <c r="D1161" s="284"/>
      <c r="E1161" s="54"/>
      <c r="F1161" s="54"/>
      <c r="G1161" s="55" t="s">
        <v>45</v>
      </c>
      <c r="H1161" s="6"/>
      <c r="I1161" s="6"/>
      <c r="J1161" s="76">
        <f>SUM(J1159:J1160)</f>
        <v>734435.99999999988</v>
      </c>
    </row>
    <row r="1162" spans="1:10" ht="15">
      <c r="B1162" s="131" t="s">
        <v>165</v>
      </c>
      <c r="C1162" s="131" t="s">
        <v>166</v>
      </c>
      <c r="D1162" s="131"/>
      <c r="E1162" s="131" t="s">
        <v>167</v>
      </c>
    </row>
    <row r="1163" spans="1:10">
      <c r="B1163" s="212" t="s">
        <v>168</v>
      </c>
      <c r="C1163" s="213" t="s">
        <v>166</v>
      </c>
      <c r="D1163" s="214"/>
      <c r="E1163" s="214"/>
      <c r="F1163" s="214"/>
      <c r="G1163" s="212" t="s">
        <v>167</v>
      </c>
    </row>
    <row r="1164" spans="1:10" ht="15.75">
      <c r="A1164" s="279" t="s">
        <v>0</v>
      </c>
      <c r="B1164" s="279"/>
      <c r="C1164" s="279"/>
      <c r="D1164" s="279"/>
      <c r="E1164" s="279"/>
      <c r="F1164" s="279"/>
      <c r="G1164" s="279"/>
    </row>
    <row r="1165" spans="1:10" ht="15.75">
      <c r="A1165" s="279" t="s">
        <v>1</v>
      </c>
      <c r="B1165" s="279"/>
      <c r="C1165" s="279"/>
      <c r="D1165" s="279"/>
      <c r="E1165" s="279"/>
      <c r="F1165" s="279"/>
      <c r="G1165" s="279"/>
      <c r="H1165" s="1"/>
      <c r="I1165" s="1"/>
      <c r="J1165" s="71"/>
    </row>
    <row r="1166" spans="1:10" ht="15.75">
      <c r="A1166" s="279" t="s">
        <v>2</v>
      </c>
      <c r="B1166" s="279"/>
      <c r="C1166" s="279"/>
      <c r="D1166" s="279"/>
      <c r="E1166" s="279"/>
      <c r="F1166" s="279"/>
      <c r="G1166" s="279"/>
      <c r="H1166" s="1"/>
      <c r="I1166" s="1"/>
      <c r="J1166" s="71"/>
    </row>
    <row r="1167" spans="1:10" ht="15.75">
      <c r="A1167" s="279" t="s">
        <v>4</v>
      </c>
      <c r="B1167" s="279"/>
      <c r="C1167" s="279"/>
      <c r="D1167" s="279"/>
      <c r="E1167" s="279"/>
      <c r="F1167" s="279"/>
      <c r="G1167" s="279"/>
      <c r="H1167" s="1"/>
      <c r="I1167" s="1"/>
      <c r="J1167" s="71"/>
    </row>
    <row r="1168" spans="1:10" ht="15.75">
      <c r="A1168" s="280" t="s">
        <v>6</v>
      </c>
      <c r="B1168" s="280"/>
      <c r="C1168" s="280"/>
      <c r="D1168" s="280"/>
      <c r="E1168" s="280"/>
      <c r="F1168" s="280"/>
      <c r="G1168" s="280"/>
      <c r="H1168" s="1"/>
      <c r="I1168" s="1"/>
      <c r="J1168" s="71"/>
    </row>
    <row r="1169" spans="1:10" ht="27.75">
      <c r="A1169" s="9"/>
      <c r="B1169" s="9"/>
      <c r="C1169" s="281" t="s">
        <v>248</v>
      </c>
      <c r="D1169" s="281"/>
      <c r="E1169" s="281"/>
      <c r="F1169" s="281"/>
      <c r="G1169" s="281"/>
      <c r="H1169" s="2"/>
      <c r="I1169" s="2"/>
      <c r="J1169" s="72"/>
    </row>
    <row r="1170" spans="1:10">
      <c r="A1170" s="11" t="s">
        <v>8</v>
      </c>
      <c r="B1170" s="12"/>
      <c r="C1170" s="202"/>
      <c r="D1170" s="286"/>
      <c r="E1170" s="286"/>
      <c r="F1170" s="286"/>
      <c r="G1170" s="286"/>
      <c r="H1170" s="68"/>
      <c r="I1170" s="68"/>
      <c r="J1170" s="71"/>
    </row>
    <row r="1171" spans="1:10" ht="15.75">
      <c r="A1171" s="11" t="s">
        <v>9</v>
      </c>
      <c r="B1171" s="286" t="s">
        <v>253</v>
      </c>
      <c r="C1171" s="286"/>
      <c r="D1171" s="286"/>
      <c r="E1171" s="286"/>
      <c r="F1171" s="11"/>
      <c r="G1171" s="16"/>
      <c r="H1171" s="11"/>
      <c r="I1171" s="11"/>
      <c r="J1171" s="80"/>
    </row>
    <row r="1172" spans="1:10" ht="15.75">
      <c r="A1172" s="11" t="s">
        <v>11</v>
      </c>
      <c r="B1172" s="289"/>
      <c r="C1172" s="289"/>
      <c r="D1172" s="289"/>
      <c r="E1172" s="289"/>
      <c r="F1172" s="18"/>
      <c r="G1172" s="19" t="s">
        <v>13</v>
      </c>
      <c r="H1172" s="69" t="s">
        <v>161</v>
      </c>
      <c r="I1172" s="69">
        <v>11611</v>
      </c>
      <c r="J1172" s="73"/>
    </row>
    <row r="1173" spans="1:10">
      <c r="A1173" s="190" t="s">
        <v>14</v>
      </c>
      <c r="B1173" s="190"/>
      <c r="C1173" s="203" t="s">
        <v>17</v>
      </c>
      <c r="D1173" s="191" t="s">
        <v>18</v>
      </c>
      <c r="E1173" s="192" t="s">
        <v>19</v>
      </c>
      <c r="F1173" s="192" t="s">
        <v>20</v>
      </c>
      <c r="G1173" s="190" t="s">
        <v>21</v>
      </c>
      <c r="H1173" s="1"/>
      <c r="I1173" s="1"/>
      <c r="J1173" s="71"/>
    </row>
    <row r="1174" spans="1:10">
      <c r="A1174" s="24">
        <v>1</v>
      </c>
      <c r="B1174" s="25" t="s">
        <v>23</v>
      </c>
      <c r="C1174" s="167"/>
      <c r="D1174" s="27">
        <v>79305</v>
      </c>
      <c r="E1174" s="28">
        <f t="shared" ref="E1174:E1191" si="170">D1174*C1174</f>
        <v>0</v>
      </c>
      <c r="F1174" s="29">
        <v>0</v>
      </c>
      <c r="G1174" s="30">
        <f t="shared" ref="G1174:G1191" si="171">E1174-E1174*F1174</f>
        <v>0</v>
      </c>
      <c r="H1174" s="31">
        <f>D1174/1.08</f>
        <v>73430.555555555547</v>
      </c>
      <c r="I1174" s="31"/>
      <c r="J1174" s="59">
        <f t="shared" ref="J1174:J1191" si="172">H1174*C1174</f>
        <v>0</v>
      </c>
    </row>
    <row r="1175" spans="1:10">
      <c r="A1175" s="24">
        <v>2</v>
      </c>
      <c r="B1175" s="25" t="s">
        <v>25</v>
      </c>
      <c r="C1175" s="204"/>
      <c r="D1175" s="33">
        <v>128591</v>
      </c>
      <c r="E1175" s="28">
        <f t="shared" si="170"/>
        <v>0</v>
      </c>
      <c r="F1175" s="29">
        <v>0</v>
      </c>
      <c r="G1175" s="30">
        <f t="shared" si="171"/>
        <v>0</v>
      </c>
      <c r="H1175" s="31">
        <f t="shared" ref="H1175:H1177" si="173">D1175/1.08</f>
        <v>119065.74074074073</v>
      </c>
      <c r="I1175" s="31"/>
      <c r="J1175" s="59">
        <f t="shared" si="172"/>
        <v>0</v>
      </c>
    </row>
    <row r="1176" spans="1:10">
      <c r="A1176" s="24">
        <v>3</v>
      </c>
      <c r="B1176" s="25" t="s">
        <v>26</v>
      </c>
      <c r="C1176" s="205"/>
      <c r="D1176" s="27">
        <v>60043</v>
      </c>
      <c r="E1176" s="28">
        <f t="shared" si="170"/>
        <v>0</v>
      </c>
      <c r="F1176" s="29">
        <v>0</v>
      </c>
      <c r="G1176" s="30">
        <f t="shared" si="171"/>
        <v>0</v>
      </c>
      <c r="H1176" s="31">
        <f t="shared" si="173"/>
        <v>55595.370370370365</v>
      </c>
      <c r="I1176" s="31"/>
      <c r="J1176" s="59">
        <f t="shared" si="172"/>
        <v>0</v>
      </c>
    </row>
    <row r="1177" spans="1:10">
      <c r="A1177" s="24">
        <v>4</v>
      </c>
      <c r="B1177" s="25" t="s">
        <v>27</v>
      </c>
      <c r="C1177" s="206"/>
      <c r="D1177" s="27">
        <v>115781</v>
      </c>
      <c r="E1177" s="28">
        <f t="shared" si="170"/>
        <v>0</v>
      </c>
      <c r="F1177" s="29">
        <v>0</v>
      </c>
      <c r="G1177" s="30">
        <f t="shared" si="171"/>
        <v>0</v>
      </c>
      <c r="H1177" s="31">
        <f t="shared" si="173"/>
        <v>107204.62962962962</v>
      </c>
      <c r="I1177" s="31"/>
      <c r="J1177" s="59">
        <f t="shared" si="172"/>
        <v>0</v>
      </c>
    </row>
    <row r="1178" spans="1:10">
      <c r="A1178" s="24">
        <v>5</v>
      </c>
      <c r="B1178" s="25" t="s">
        <v>28</v>
      </c>
      <c r="C1178" s="204">
        <v>5</v>
      </c>
      <c r="D1178" s="27">
        <v>119943</v>
      </c>
      <c r="E1178" s="28">
        <f t="shared" si="170"/>
        <v>599715</v>
      </c>
      <c r="F1178" s="124">
        <v>0.25</v>
      </c>
      <c r="G1178" s="125">
        <f t="shared" si="171"/>
        <v>449786.25</v>
      </c>
      <c r="H1178" s="31">
        <f>D1178/1.08*0.75</f>
        <v>83293.75</v>
      </c>
      <c r="I1178" s="31"/>
      <c r="J1178" s="59">
        <f t="shared" si="172"/>
        <v>416468.75</v>
      </c>
    </row>
    <row r="1179" spans="1:10">
      <c r="A1179" s="24">
        <v>6</v>
      </c>
      <c r="B1179" s="25" t="s">
        <v>29</v>
      </c>
      <c r="C1179" s="167"/>
      <c r="D1179" s="27">
        <v>94810</v>
      </c>
      <c r="E1179" s="28">
        <f t="shared" si="170"/>
        <v>0</v>
      </c>
      <c r="F1179" s="29">
        <v>0</v>
      </c>
      <c r="G1179" s="30">
        <f t="shared" si="171"/>
        <v>0</v>
      </c>
      <c r="H1179" s="31">
        <f t="shared" ref="H1179:H1190" si="174">D1179/1.08</f>
        <v>87787.037037037036</v>
      </c>
      <c r="I1179" s="31"/>
      <c r="J1179" s="59">
        <f t="shared" si="172"/>
        <v>0</v>
      </c>
    </row>
    <row r="1180" spans="1:10">
      <c r="A1180" s="24">
        <v>7</v>
      </c>
      <c r="B1180" s="25" t="s">
        <v>30</v>
      </c>
      <c r="C1180" s="207"/>
      <c r="D1180" s="27">
        <v>141396</v>
      </c>
      <c r="E1180" s="28">
        <f t="shared" si="170"/>
        <v>0</v>
      </c>
      <c r="F1180" s="29">
        <v>0</v>
      </c>
      <c r="G1180" s="30">
        <f t="shared" si="171"/>
        <v>0</v>
      </c>
      <c r="H1180" s="31">
        <f t="shared" si="174"/>
        <v>130922.22222222222</v>
      </c>
      <c r="I1180" s="31"/>
      <c r="J1180" s="59">
        <f t="shared" si="172"/>
        <v>0</v>
      </c>
    </row>
    <row r="1181" spans="1:10">
      <c r="A1181" s="24">
        <v>8</v>
      </c>
      <c r="B1181" s="25" t="s">
        <v>31</v>
      </c>
      <c r="C1181" s="167"/>
      <c r="D1181" s="27">
        <v>232931</v>
      </c>
      <c r="E1181" s="28">
        <f t="shared" si="170"/>
        <v>0</v>
      </c>
      <c r="F1181" s="29">
        <v>0</v>
      </c>
      <c r="G1181" s="30">
        <f t="shared" si="171"/>
        <v>0</v>
      </c>
      <c r="H1181" s="31">
        <f t="shared" si="174"/>
        <v>215676.85185185182</v>
      </c>
      <c r="I1181" s="31"/>
      <c r="J1181" s="59">
        <f t="shared" si="172"/>
        <v>0</v>
      </c>
    </row>
    <row r="1182" spans="1:10">
      <c r="A1182" s="24">
        <v>9</v>
      </c>
      <c r="B1182" s="36" t="s">
        <v>32</v>
      </c>
      <c r="C1182" s="167"/>
      <c r="D1182" s="27">
        <v>101534</v>
      </c>
      <c r="E1182" s="28">
        <f t="shared" si="170"/>
        <v>0</v>
      </c>
      <c r="F1182" s="29">
        <v>0</v>
      </c>
      <c r="G1182" s="30">
        <f t="shared" si="171"/>
        <v>0</v>
      </c>
      <c r="H1182" s="31">
        <f t="shared" si="174"/>
        <v>94012.962962962964</v>
      </c>
      <c r="I1182" s="31"/>
      <c r="J1182" s="59">
        <f t="shared" si="172"/>
        <v>0</v>
      </c>
    </row>
    <row r="1183" spans="1:10">
      <c r="A1183" s="24">
        <v>10</v>
      </c>
      <c r="B1183" s="36" t="s">
        <v>33</v>
      </c>
      <c r="C1183" s="208"/>
      <c r="D1183" s="33">
        <v>110148</v>
      </c>
      <c r="E1183" s="28">
        <f t="shared" si="170"/>
        <v>0</v>
      </c>
      <c r="F1183" s="29">
        <v>0</v>
      </c>
      <c r="G1183" s="30">
        <f t="shared" si="171"/>
        <v>0</v>
      </c>
      <c r="H1183" s="31">
        <f t="shared" si="174"/>
        <v>101988.88888888888</v>
      </c>
      <c r="I1183" s="31"/>
      <c r="J1183" s="59">
        <f t="shared" si="172"/>
        <v>0</v>
      </c>
    </row>
    <row r="1184" spans="1:10">
      <c r="A1184" s="24">
        <v>11</v>
      </c>
      <c r="B1184" s="121" t="s">
        <v>34</v>
      </c>
      <c r="C1184" s="209"/>
      <c r="D1184" s="27">
        <v>54198</v>
      </c>
      <c r="E1184" s="123">
        <f t="shared" si="170"/>
        <v>0</v>
      </c>
      <c r="F1184" s="29">
        <v>0</v>
      </c>
      <c r="G1184" s="125">
        <f t="shared" si="171"/>
        <v>0</v>
      </c>
      <c r="H1184" s="31">
        <f t="shared" si="174"/>
        <v>50183.333333333328</v>
      </c>
      <c r="I1184" s="128"/>
      <c r="J1184" s="59">
        <f t="shared" si="172"/>
        <v>0</v>
      </c>
    </row>
    <row r="1185" spans="1:10">
      <c r="A1185" s="24">
        <v>12</v>
      </c>
      <c r="B1185" s="25" t="s">
        <v>35</v>
      </c>
      <c r="C1185" s="208"/>
      <c r="D1185" s="27">
        <v>49680</v>
      </c>
      <c r="E1185" s="28">
        <f t="shared" si="170"/>
        <v>0</v>
      </c>
      <c r="F1185" s="29">
        <v>0</v>
      </c>
      <c r="G1185" s="30">
        <f t="shared" si="171"/>
        <v>0</v>
      </c>
      <c r="H1185" s="31">
        <f t="shared" si="174"/>
        <v>46000</v>
      </c>
      <c r="I1185" s="31"/>
      <c r="J1185" s="59">
        <f t="shared" si="172"/>
        <v>0</v>
      </c>
    </row>
    <row r="1186" spans="1:10">
      <c r="A1186" s="24">
        <v>13</v>
      </c>
      <c r="B1186" s="25" t="s">
        <v>36</v>
      </c>
      <c r="C1186" s="208">
        <v>5</v>
      </c>
      <c r="D1186" s="38">
        <v>64152</v>
      </c>
      <c r="E1186" s="28">
        <f t="shared" si="170"/>
        <v>320760</v>
      </c>
      <c r="F1186" s="29">
        <v>0</v>
      </c>
      <c r="G1186" s="30">
        <f t="shared" si="171"/>
        <v>320760</v>
      </c>
      <c r="H1186" s="31">
        <f t="shared" si="174"/>
        <v>59399.999999999993</v>
      </c>
      <c r="I1186" s="31"/>
      <c r="J1186" s="59">
        <f t="shared" si="172"/>
        <v>296999.99999999994</v>
      </c>
    </row>
    <row r="1187" spans="1:10">
      <c r="A1187" s="24">
        <v>14</v>
      </c>
      <c r="B1187" s="121" t="s">
        <v>37</v>
      </c>
      <c r="C1187" s="209">
        <v>5</v>
      </c>
      <c r="D1187" s="38">
        <v>65934</v>
      </c>
      <c r="E1187" s="123">
        <f t="shared" si="170"/>
        <v>329670</v>
      </c>
      <c r="F1187" s="124">
        <v>0</v>
      </c>
      <c r="G1187" s="125">
        <f t="shared" si="171"/>
        <v>329670</v>
      </c>
      <c r="H1187" s="31">
        <f t="shared" si="174"/>
        <v>61049.999999999993</v>
      </c>
      <c r="I1187" s="128"/>
      <c r="J1187" s="59">
        <f t="shared" si="172"/>
        <v>305249.99999999994</v>
      </c>
    </row>
    <row r="1188" spans="1:10">
      <c r="A1188" s="24">
        <v>15</v>
      </c>
      <c r="B1188" s="25" t="s">
        <v>38</v>
      </c>
      <c r="C1188" s="208"/>
      <c r="D1188" s="38">
        <v>76626</v>
      </c>
      <c r="E1188" s="28">
        <f t="shared" si="170"/>
        <v>0</v>
      </c>
      <c r="F1188" s="29">
        <v>0</v>
      </c>
      <c r="G1188" s="30">
        <f t="shared" si="171"/>
        <v>0</v>
      </c>
      <c r="H1188" s="31">
        <f t="shared" si="174"/>
        <v>70950</v>
      </c>
      <c r="I1188" s="31"/>
      <c r="J1188" s="59">
        <f t="shared" si="172"/>
        <v>0</v>
      </c>
    </row>
    <row r="1189" spans="1:10">
      <c r="A1189" s="24">
        <v>16</v>
      </c>
      <c r="B1189" s="25" t="s">
        <v>39</v>
      </c>
      <c r="C1189" s="208"/>
      <c r="D1189" s="38">
        <v>80190</v>
      </c>
      <c r="E1189" s="28">
        <f t="shared" si="170"/>
        <v>0</v>
      </c>
      <c r="F1189" s="29">
        <v>0</v>
      </c>
      <c r="G1189" s="30">
        <f t="shared" si="171"/>
        <v>0</v>
      </c>
      <c r="H1189" s="31">
        <f t="shared" si="174"/>
        <v>74250</v>
      </c>
      <c r="I1189" s="31"/>
      <c r="J1189" s="59">
        <f t="shared" si="172"/>
        <v>0</v>
      </c>
    </row>
    <row r="1190" spans="1:10">
      <c r="A1190" s="24">
        <v>17</v>
      </c>
      <c r="B1190" s="25" t="s">
        <v>40</v>
      </c>
      <c r="C1190" s="208"/>
      <c r="D1190" s="38">
        <v>113832</v>
      </c>
      <c r="E1190" s="28">
        <f t="shared" si="170"/>
        <v>0</v>
      </c>
      <c r="F1190" s="29">
        <v>0</v>
      </c>
      <c r="G1190" s="30">
        <f t="shared" si="171"/>
        <v>0</v>
      </c>
      <c r="H1190" s="31">
        <f t="shared" si="174"/>
        <v>105400</v>
      </c>
      <c r="I1190" s="31"/>
      <c r="J1190" s="59">
        <f t="shared" si="172"/>
        <v>0</v>
      </c>
    </row>
    <row r="1191" spans="1:10">
      <c r="A1191" s="24">
        <v>18</v>
      </c>
      <c r="B1191" s="121" t="s">
        <v>41</v>
      </c>
      <c r="C1191" s="209"/>
      <c r="D1191" s="39">
        <v>98010</v>
      </c>
      <c r="E1191" s="123">
        <f t="shared" si="170"/>
        <v>0</v>
      </c>
      <c r="F1191" s="124">
        <v>0.23</v>
      </c>
      <c r="G1191" s="125">
        <f t="shared" si="171"/>
        <v>0</v>
      </c>
      <c r="H1191" s="31">
        <f>D1191/1.08*0.77</f>
        <v>69877.5</v>
      </c>
      <c r="I1191" s="128"/>
      <c r="J1191" s="59">
        <f t="shared" si="172"/>
        <v>0</v>
      </c>
    </row>
    <row r="1192" spans="1:10" ht="21">
      <c r="A1192" s="40"/>
      <c r="B1192" s="41" t="s">
        <v>42</v>
      </c>
      <c r="C1192" s="210">
        <f>SUM(C1174:C1191)</f>
        <v>15</v>
      </c>
      <c r="D1192" s="39">
        <v>205306</v>
      </c>
      <c r="E1192" s="43">
        <f>SUM(E1174:E1191)</f>
        <v>1250145</v>
      </c>
      <c r="F1192" s="43"/>
      <c r="G1192" s="44">
        <f>SUM(G1174:G1191)</f>
        <v>1100216.25</v>
      </c>
      <c r="H1192" s="45"/>
      <c r="I1192" s="45"/>
      <c r="J1192" s="64">
        <f>SUM(J1174:J1191)</f>
        <v>1018718.75</v>
      </c>
    </row>
    <row r="1193" spans="1:10" ht="31.5">
      <c r="A1193" s="46"/>
      <c r="B1193" s="47"/>
      <c r="C1193" s="211"/>
      <c r="D1193" s="39">
        <v>335661</v>
      </c>
      <c r="E1193" s="49"/>
      <c r="F1193" s="49"/>
      <c r="G1193" s="50"/>
      <c r="H1193" s="5"/>
      <c r="I1193" s="5"/>
      <c r="J1193" s="75">
        <f>J1192*0.08</f>
        <v>81497.5</v>
      </c>
    </row>
    <row r="1194" spans="1:10" ht="31.5">
      <c r="A1194" s="283" t="s">
        <v>43</v>
      </c>
      <c r="B1194" s="283"/>
      <c r="C1194" s="284" t="s">
        <v>44</v>
      </c>
      <c r="D1194" s="284"/>
      <c r="E1194" s="54"/>
      <c r="F1194" s="54"/>
      <c r="G1194" s="55" t="s">
        <v>45</v>
      </c>
      <c r="H1194" s="6"/>
      <c r="I1194" s="6"/>
      <c r="J1194" s="76">
        <f>SUM(J1192:J1193)</f>
        <v>1100216.25</v>
      </c>
    </row>
    <row r="1195" spans="1:10" ht="15">
      <c r="B1195" s="131" t="s">
        <v>165</v>
      </c>
      <c r="C1195" s="131" t="s">
        <v>166</v>
      </c>
      <c r="D1195" s="131"/>
      <c r="E1195" s="131" t="s">
        <v>167</v>
      </c>
    </row>
    <row r="1196" spans="1:10">
      <c r="B1196" s="212" t="s">
        <v>168</v>
      </c>
      <c r="C1196" s="213" t="s">
        <v>166</v>
      </c>
      <c r="D1196" s="214"/>
      <c r="E1196" s="214"/>
      <c r="F1196" s="214"/>
      <c r="G1196" s="212" t="s">
        <v>167</v>
      </c>
    </row>
    <row r="1197" spans="1:10" ht="15.75">
      <c r="A1197" s="279" t="s">
        <v>0</v>
      </c>
      <c r="B1197" s="279"/>
      <c r="C1197" s="279"/>
      <c r="D1197" s="279"/>
      <c r="E1197" s="279"/>
      <c r="F1197" s="279"/>
      <c r="G1197" s="279"/>
    </row>
    <row r="1198" spans="1:10" ht="15.75">
      <c r="A1198" s="279" t="s">
        <v>1</v>
      </c>
      <c r="B1198" s="279"/>
      <c r="C1198" s="279"/>
      <c r="D1198" s="279"/>
      <c r="E1198" s="279"/>
      <c r="F1198" s="279"/>
      <c r="G1198" s="279"/>
      <c r="H1198" s="1"/>
      <c r="I1198" s="1"/>
      <c r="J1198" s="71"/>
    </row>
    <row r="1199" spans="1:10" ht="15.75">
      <c r="A1199" s="279" t="s">
        <v>2</v>
      </c>
      <c r="B1199" s="279"/>
      <c r="C1199" s="279"/>
      <c r="D1199" s="279"/>
      <c r="E1199" s="279"/>
      <c r="F1199" s="279"/>
      <c r="G1199" s="279"/>
      <c r="H1199" s="1"/>
      <c r="I1199" s="1"/>
      <c r="J1199" s="71"/>
    </row>
    <row r="1200" spans="1:10" ht="15.75">
      <c r="A1200" s="279" t="s">
        <v>4</v>
      </c>
      <c r="B1200" s="279"/>
      <c r="C1200" s="279"/>
      <c r="D1200" s="279"/>
      <c r="E1200" s="279"/>
      <c r="F1200" s="279"/>
      <c r="G1200" s="279"/>
      <c r="H1200" s="1"/>
      <c r="I1200" s="1"/>
      <c r="J1200" s="71"/>
    </row>
    <row r="1201" spans="1:10" ht="15.75">
      <c r="A1201" s="280" t="s">
        <v>6</v>
      </c>
      <c r="B1201" s="280"/>
      <c r="C1201" s="280"/>
      <c r="D1201" s="280"/>
      <c r="E1201" s="280"/>
      <c r="F1201" s="280"/>
      <c r="G1201" s="280"/>
      <c r="H1201" s="1"/>
      <c r="I1201" s="1"/>
      <c r="J1201" s="71"/>
    </row>
    <row r="1202" spans="1:10" ht="27.75">
      <c r="A1202" s="9"/>
      <c r="B1202" s="9"/>
      <c r="C1202" s="281" t="s">
        <v>248</v>
      </c>
      <c r="D1202" s="281"/>
      <c r="E1202" s="281"/>
      <c r="F1202" s="281"/>
      <c r="G1202" s="281"/>
      <c r="H1202" s="2"/>
      <c r="I1202" s="2"/>
      <c r="J1202" s="72"/>
    </row>
    <row r="1203" spans="1:10">
      <c r="A1203" s="11" t="s">
        <v>8</v>
      </c>
      <c r="B1203" s="12"/>
      <c r="C1203" s="202"/>
      <c r="D1203" s="286"/>
      <c r="E1203" s="286"/>
      <c r="F1203" s="286"/>
      <c r="G1203" s="286"/>
      <c r="H1203" s="68"/>
      <c r="I1203" s="68"/>
      <c r="J1203" s="71"/>
    </row>
    <row r="1204" spans="1:10" ht="15.75">
      <c r="A1204" s="11" t="s">
        <v>9</v>
      </c>
      <c r="B1204" s="286" t="s">
        <v>254</v>
      </c>
      <c r="C1204" s="286"/>
      <c r="D1204" s="286"/>
      <c r="E1204" s="286"/>
      <c r="F1204" s="11"/>
      <c r="G1204" s="16"/>
      <c r="H1204" s="11"/>
      <c r="I1204" s="11"/>
      <c r="J1204" s="80"/>
    </row>
    <row r="1205" spans="1:10" ht="15.75">
      <c r="A1205" s="11" t="s">
        <v>11</v>
      </c>
      <c r="B1205" s="289"/>
      <c r="C1205" s="289"/>
      <c r="D1205" s="289"/>
      <c r="E1205" s="289"/>
      <c r="F1205" s="18"/>
      <c r="G1205" s="19" t="s">
        <v>13</v>
      </c>
      <c r="H1205" s="69" t="s">
        <v>161</v>
      </c>
      <c r="I1205" s="69">
        <v>11612</v>
      </c>
      <c r="J1205" s="73"/>
    </row>
    <row r="1206" spans="1:10">
      <c r="A1206" s="190" t="s">
        <v>14</v>
      </c>
      <c r="B1206" s="190"/>
      <c r="C1206" s="203" t="s">
        <v>17</v>
      </c>
      <c r="D1206" s="191" t="s">
        <v>18</v>
      </c>
      <c r="E1206" s="192" t="s">
        <v>19</v>
      </c>
      <c r="F1206" s="192" t="s">
        <v>20</v>
      </c>
      <c r="G1206" s="190" t="s">
        <v>21</v>
      </c>
      <c r="H1206" s="1"/>
      <c r="I1206" s="1"/>
      <c r="J1206" s="71"/>
    </row>
    <row r="1207" spans="1:10">
      <c r="A1207" s="24">
        <v>1</v>
      </c>
      <c r="B1207" s="25" t="s">
        <v>23</v>
      </c>
      <c r="C1207" s="167">
        <v>5</v>
      </c>
      <c r="D1207" s="27">
        <v>79305</v>
      </c>
      <c r="E1207" s="28">
        <f t="shared" ref="E1207:E1224" si="175">D1207*C1207</f>
        <v>396525</v>
      </c>
      <c r="F1207" s="29">
        <v>0</v>
      </c>
      <c r="G1207" s="30">
        <f t="shared" ref="G1207:G1224" si="176">E1207-E1207*F1207</f>
        <v>396525</v>
      </c>
      <c r="H1207" s="31">
        <f>D1207/1.08</f>
        <v>73430.555555555547</v>
      </c>
      <c r="I1207" s="31"/>
      <c r="J1207" s="59">
        <f t="shared" ref="J1207:J1224" si="177">H1207*C1207</f>
        <v>367152.77777777775</v>
      </c>
    </row>
    <row r="1208" spans="1:10">
      <c r="A1208" s="24">
        <v>2</v>
      </c>
      <c r="B1208" s="25" t="s">
        <v>25</v>
      </c>
      <c r="C1208" s="204"/>
      <c r="D1208" s="33">
        <v>128591</v>
      </c>
      <c r="E1208" s="28">
        <f t="shared" si="175"/>
        <v>0</v>
      </c>
      <c r="F1208" s="29">
        <v>0</v>
      </c>
      <c r="G1208" s="30">
        <f t="shared" si="176"/>
        <v>0</v>
      </c>
      <c r="H1208" s="31">
        <f t="shared" ref="H1208:H1210" si="178">D1208/1.08</f>
        <v>119065.74074074073</v>
      </c>
      <c r="I1208" s="31"/>
      <c r="J1208" s="59">
        <f t="shared" si="177"/>
        <v>0</v>
      </c>
    </row>
    <row r="1209" spans="1:10">
      <c r="A1209" s="24">
        <v>3</v>
      </c>
      <c r="B1209" s="25" t="s">
        <v>26</v>
      </c>
      <c r="C1209" s="205"/>
      <c r="D1209" s="27">
        <v>60043</v>
      </c>
      <c r="E1209" s="28">
        <f t="shared" si="175"/>
        <v>0</v>
      </c>
      <c r="F1209" s="29">
        <v>0</v>
      </c>
      <c r="G1209" s="30">
        <f t="shared" si="176"/>
        <v>0</v>
      </c>
      <c r="H1209" s="31">
        <f t="shared" si="178"/>
        <v>55595.370370370365</v>
      </c>
      <c r="I1209" s="31"/>
      <c r="J1209" s="59">
        <f t="shared" si="177"/>
        <v>0</v>
      </c>
    </row>
    <row r="1210" spans="1:10">
      <c r="A1210" s="24">
        <v>4</v>
      </c>
      <c r="B1210" s="25" t="s">
        <v>27</v>
      </c>
      <c r="C1210" s="206"/>
      <c r="D1210" s="27">
        <v>115781</v>
      </c>
      <c r="E1210" s="28">
        <f t="shared" si="175"/>
        <v>0</v>
      </c>
      <c r="F1210" s="29">
        <v>0</v>
      </c>
      <c r="G1210" s="30">
        <f t="shared" si="176"/>
        <v>0</v>
      </c>
      <c r="H1210" s="31">
        <f t="shared" si="178"/>
        <v>107204.62962962962</v>
      </c>
      <c r="I1210" s="31"/>
      <c r="J1210" s="59">
        <f t="shared" si="177"/>
        <v>0</v>
      </c>
    </row>
    <row r="1211" spans="1:10">
      <c r="A1211" s="24">
        <v>5</v>
      </c>
      <c r="B1211" s="25" t="s">
        <v>28</v>
      </c>
      <c r="C1211" s="204">
        <v>5</v>
      </c>
      <c r="D1211" s="27">
        <v>119943</v>
      </c>
      <c r="E1211" s="28">
        <f t="shared" si="175"/>
        <v>599715</v>
      </c>
      <c r="F1211" s="124">
        <v>0.25</v>
      </c>
      <c r="G1211" s="125">
        <f t="shared" si="176"/>
        <v>449786.25</v>
      </c>
      <c r="H1211" s="31">
        <f>D1211/1.08*0.75</f>
        <v>83293.75</v>
      </c>
      <c r="I1211" s="31"/>
      <c r="J1211" s="59">
        <f t="shared" si="177"/>
        <v>416468.75</v>
      </c>
    </row>
    <row r="1212" spans="1:10">
      <c r="A1212" s="24">
        <v>6</v>
      </c>
      <c r="B1212" s="25" t="s">
        <v>29</v>
      </c>
      <c r="C1212" s="167"/>
      <c r="D1212" s="27">
        <v>94810</v>
      </c>
      <c r="E1212" s="28">
        <f t="shared" si="175"/>
        <v>0</v>
      </c>
      <c r="F1212" s="29">
        <v>0</v>
      </c>
      <c r="G1212" s="30">
        <f t="shared" si="176"/>
        <v>0</v>
      </c>
      <c r="H1212" s="31">
        <f t="shared" ref="H1212:H1223" si="179">D1212/1.08</f>
        <v>87787.037037037036</v>
      </c>
      <c r="I1212" s="31"/>
      <c r="J1212" s="59">
        <f t="shared" si="177"/>
        <v>0</v>
      </c>
    </row>
    <row r="1213" spans="1:10">
      <c r="A1213" s="24">
        <v>7</v>
      </c>
      <c r="B1213" s="25" t="s">
        <v>30</v>
      </c>
      <c r="C1213" s="207"/>
      <c r="D1213" s="27">
        <v>141396</v>
      </c>
      <c r="E1213" s="28">
        <f t="shared" si="175"/>
        <v>0</v>
      </c>
      <c r="F1213" s="29">
        <v>0</v>
      </c>
      <c r="G1213" s="30">
        <f t="shared" si="176"/>
        <v>0</v>
      </c>
      <c r="H1213" s="31">
        <f t="shared" si="179"/>
        <v>130922.22222222222</v>
      </c>
      <c r="I1213" s="31"/>
      <c r="J1213" s="59">
        <f t="shared" si="177"/>
        <v>0</v>
      </c>
    </row>
    <row r="1214" spans="1:10">
      <c r="A1214" s="24">
        <v>8</v>
      </c>
      <c r="B1214" s="25" t="s">
        <v>31</v>
      </c>
      <c r="C1214" s="167"/>
      <c r="D1214" s="27">
        <v>232931</v>
      </c>
      <c r="E1214" s="28">
        <f t="shared" si="175"/>
        <v>0</v>
      </c>
      <c r="F1214" s="29">
        <v>0</v>
      </c>
      <c r="G1214" s="30">
        <f t="shared" si="176"/>
        <v>0</v>
      </c>
      <c r="H1214" s="31">
        <f t="shared" si="179"/>
        <v>215676.85185185182</v>
      </c>
      <c r="I1214" s="31"/>
      <c r="J1214" s="59">
        <f t="shared" si="177"/>
        <v>0</v>
      </c>
    </row>
    <row r="1215" spans="1:10">
      <c r="A1215" s="24">
        <v>9</v>
      </c>
      <c r="B1215" s="36" t="s">
        <v>32</v>
      </c>
      <c r="C1215" s="167"/>
      <c r="D1215" s="27">
        <v>101534</v>
      </c>
      <c r="E1215" s="28">
        <f t="shared" si="175"/>
        <v>0</v>
      </c>
      <c r="F1215" s="29">
        <v>0</v>
      </c>
      <c r="G1215" s="30">
        <f t="shared" si="176"/>
        <v>0</v>
      </c>
      <c r="H1215" s="31">
        <f t="shared" si="179"/>
        <v>94012.962962962964</v>
      </c>
      <c r="I1215" s="31"/>
      <c r="J1215" s="59">
        <f t="shared" si="177"/>
        <v>0</v>
      </c>
    </row>
    <row r="1216" spans="1:10">
      <c r="A1216" s="24">
        <v>10</v>
      </c>
      <c r="B1216" s="36" t="s">
        <v>33</v>
      </c>
      <c r="C1216" s="208"/>
      <c r="D1216" s="33">
        <v>110148</v>
      </c>
      <c r="E1216" s="28">
        <f t="shared" si="175"/>
        <v>0</v>
      </c>
      <c r="F1216" s="29">
        <v>0</v>
      </c>
      <c r="G1216" s="30">
        <f t="shared" si="176"/>
        <v>0</v>
      </c>
      <c r="H1216" s="31">
        <f t="shared" si="179"/>
        <v>101988.88888888888</v>
      </c>
      <c r="I1216" s="31"/>
      <c r="J1216" s="59">
        <f t="shared" si="177"/>
        <v>0</v>
      </c>
    </row>
    <row r="1217" spans="1:10">
      <c r="A1217" s="24">
        <v>11</v>
      </c>
      <c r="B1217" s="121" t="s">
        <v>34</v>
      </c>
      <c r="C1217" s="209"/>
      <c r="D1217" s="27">
        <v>54198</v>
      </c>
      <c r="E1217" s="123">
        <f t="shared" si="175"/>
        <v>0</v>
      </c>
      <c r="F1217" s="29">
        <v>0</v>
      </c>
      <c r="G1217" s="125">
        <f t="shared" si="176"/>
        <v>0</v>
      </c>
      <c r="H1217" s="31">
        <f t="shared" si="179"/>
        <v>50183.333333333328</v>
      </c>
      <c r="I1217" s="128"/>
      <c r="J1217" s="59">
        <f t="shared" si="177"/>
        <v>0</v>
      </c>
    </row>
    <row r="1218" spans="1:10">
      <c r="A1218" s="24">
        <v>12</v>
      </c>
      <c r="B1218" s="25" t="s">
        <v>35</v>
      </c>
      <c r="C1218" s="208"/>
      <c r="D1218" s="27">
        <v>49680</v>
      </c>
      <c r="E1218" s="28">
        <f t="shared" si="175"/>
        <v>0</v>
      </c>
      <c r="F1218" s="29">
        <v>0</v>
      </c>
      <c r="G1218" s="30">
        <f t="shared" si="176"/>
        <v>0</v>
      </c>
      <c r="H1218" s="31">
        <f t="shared" si="179"/>
        <v>46000</v>
      </c>
      <c r="I1218" s="31"/>
      <c r="J1218" s="59">
        <f t="shared" si="177"/>
        <v>0</v>
      </c>
    </row>
    <row r="1219" spans="1:10">
      <c r="A1219" s="24">
        <v>13</v>
      </c>
      <c r="B1219" s="25" t="s">
        <v>36</v>
      </c>
      <c r="C1219" s="208"/>
      <c r="D1219" s="38">
        <v>64152</v>
      </c>
      <c r="E1219" s="28">
        <f t="shared" si="175"/>
        <v>0</v>
      </c>
      <c r="F1219" s="29">
        <v>0</v>
      </c>
      <c r="G1219" s="30">
        <f t="shared" si="176"/>
        <v>0</v>
      </c>
      <c r="H1219" s="31">
        <f t="shared" si="179"/>
        <v>59399.999999999993</v>
      </c>
      <c r="I1219" s="31"/>
      <c r="J1219" s="59">
        <f t="shared" si="177"/>
        <v>0</v>
      </c>
    </row>
    <row r="1220" spans="1:10">
      <c r="A1220" s="24">
        <v>14</v>
      </c>
      <c r="B1220" s="121" t="s">
        <v>37</v>
      </c>
      <c r="C1220" s="209"/>
      <c r="D1220" s="38">
        <v>65934</v>
      </c>
      <c r="E1220" s="123">
        <f t="shared" si="175"/>
        <v>0</v>
      </c>
      <c r="F1220" s="124">
        <v>0</v>
      </c>
      <c r="G1220" s="125">
        <f t="shared" si="176"/>
        <v>0</v>
      </c>
      <c r="H1220" s="31">
        <f t="shared" si="179"/>
        <v>61049.999999999993</v>
      </c>
      <c r="I1220" s="128"/>
      <c r="J1220" s="59">
        <f t="shared" si="177"/>
        <v>0</v>
      </c>
    </row>
    <row r="1221" spans="1:10">
      <c r="A1221" s="24">
        <v>15</v>
      </c>
      <c r="B1221" s="25" t="s">
        <v>38</v>
      </c>
      <c r="C1221" s="208"/>
      <c r="D1221" s="38">
        <v>76626</v>
      </c>
      <c r="E1221" s="28">
        <f t="shared" si="175"/>
        <v>0</v>
      </c>
      <c r="F1221" s="29">
        <v>0</v>
      </c>
      <c r="G1221" s="30">
        <f t="shared" si="176"/>
        <v>0</v>
      </c>
      <c r="H1221" s="31">
        <f t="shared" si="179"/>
        <v>70950</v>
      </c>
      <c r="I1221" s="31"/>
      <c r="J1221" s="59">
        <f t="shared" si="177"/>
        <v>0</v>
      </c>
    </row>
    <row r="1222" spans="1:10">
      <c r="A1222" s="24">
        <v>16</v>
      </c>
      <c r="B1222" s="25" t="s">
        <v>39</v>
      </c>
      <c r="C1222" s="208"/>
      <c r="D1222" s="38">
        <v>80190</v>
      </c>
      <c r="E1222" s="28">
        <f t="shared" si="175"/>
        <v>0</v>
      </c>
      <c r="F1222" s="29">
        <v>0</v>
      </c>
      <c r="G1222" s="30">
        <f t="shared" si="176"/>
        <v>0</v>
      </c>
      <c r="H1222" s="31">
        <f t="shared" si="179"/>
        <v>74250</v>
      </c>
      <c r="I1222" s="31"/>
      <c r="J1222" s="59">
        <f t="shared" si="177"/>
        <v>0</v>
      </c>
    </row>
    <row r="1223" spans="1:10">
      <c r="A1223" s="24">
        <v>17</v>
      </c>
      <c r="B1223" s="25" t="s">
        <v>40</v>
      </c>
      <c r="C1223" s="208"/>
      <c r="D1223" s="38">
        <v>113832</v>
      </c>
      <c r="E1223" s="28">
        <f t="shared" si="175"/>
        <v>0</v>
      </c>
      <c r="F1223" s="29">
        <v>0</v>
      </c>
      <c r="G1223" s="30">
        <f t="shared" si="176"/>
        <v>0</v>
      </c>
      <c r="H1223" s="31">
        <f t="shared" si="179"/>
        <v>105400</v>
      </c>
      <c r="I1223" s="31"/>
      <c r="J1223" s="59">
        <f t="shared" si="177"/>
        <v>0</v>
      </c>
    </row>
    <row r="1224" spans="1:10">
      <c r="A1224" s="24">
        <v>18</v>
      </c>
      <c r="B1224" s="121" t="s">
        <v>41</v>
      </c>
      <c r="C1224" s="209"/>
      <c r="D1224" s="39">
        <v>98010</v>
      </c>
      <c r="E1224" s="123">
        <f t="shared" si="175"/>
        <v>0</v>
      </c>
      <c r="F1224" s="124">
        <v>0.23</v>
      </c>
      <c r="G1224" s="125">
        <f t="shared" si="176"/>
        <v>0</v>
      </c>
      <c r="H1224" s="31">
        <f>D1224/1.08*0.77</f>
        <v>69877.5</v>
      </c>
      <c r="I1224" s="128"/>
      <c r="J1224" s="59">
        <f t="shared" si="177"/>
        <v>0</v>
      </c>
    </row>
    <row r="1225" spans="1:10" ht="21">
      <c r="A1225" s="40"/>
      <c r="B1225" s="41" t="s">
        <v>42</v>
      </c>
      <c r="C1225" s="210">
        <f>SUM(C1207:C1224)</f>
        <v>10</v>
      </c>
      <c r="D1225" s="39">
        <v>205306</v>
      </c>
      <c r="E1225" s="43">
        <f>SUM(E1207:E1224)</f>
        <v>996240</v>
      </c>
      <c r="F1225" s="43"/>
      <c r="G1225" s="44">
        <f>SUM(G1207:G1224)</f>
        <v>846311.25</v>
      </c>
      <c r="H1225" s="45"/>
      <c r="I1225" s="45"/>
      <c r="J1225" s="64">
        <f>SUM(J1207:J1224)</f>
        <v>783621.52777777775</v>
      </c>
    </row>
    <row r="1226" spans="1:10" ht="31.5">
      <c r="A1226" s="46"/>
      <c r="B1226" s="47"/>
      <c r="C1226" s="211"/>
      <c r="D1226" s="39">
        <v>335661</v>
      </c>
      <c r="E1226" s="49"/>
      <c r="F1226" s="49"/>
      <c r="G1226" s="50"/>
      <c r="H1226" s="5"/>
      <c r="I1226" s="5"/>
      <c r="J1226" s="75">
        <f>J1225*0.08</f>
        <v>62689.722222222219</v>
      </c>
    </row>
    <row r="1227" spans="1:10" ht="31.5">
      <c r="A1227" s="283" t="s">
        <v>43</v>
      </c>
      <c r="B1227" s="283"/>
      <c r="C1227" s="284" t="s">
        <v>44</v>
      </c>
      <c r="D1227" s="284"/>
      <c r="E1227" s="54"/>
      <c r="F1227" s="54"/>
      <c r="G1227" s="55" t="s">
        <v>45</v>
      </c>
      <c r="H1227" s="6"/>
      <c r="I1227" s="6"/>
      <c r="J1227" s="76">
        <f>SUM(J1225:J1226)</f>
        <v>846311.25</v>
      </c>
    </row>
    <row r="1228" spans="1:10" ht="15">
      <c r="B1228" s="131" t="s">
        <v>165</v>
      </c>
      <c r="C1228" s="131" t="s">
        <v>166</v>
      </c>
      <c r="D1228" s="131"/>
      <c r="E1228" s="131" t="s">
        <v>167</v>
      </c>
    </row>
    <row r="1229" spans="1:10">
      <c r="B1229" s="212" t="s">
        <v>168</v>
      </c>
      <c r="C1229" s="213" t="s">
        <v>166</v>
      </c>
      <c r="D1229" s="214"/>
      <c r="E1229" s="214"/>
      <c r="F1229" s="214"/>
      <c r="G1229" s="212" t="s">
        <v>167</v>
      </c>
    </row>
    <row r="1230" spans="1:10" ht="15.75">
      <c r="A1230" s="279" t="s">
        <v>0</v>
      </c>
      <c r="B1230" s="279"/>
      <c r="C1230" s="279"/>
      <c r="D1230" s="279"/>
      <c r="E1230" s="279"/>
      <c r="F1230" s="279"/>
      <c r="G1230" s="279"/>
    </row>
    <row r="1231" spans="1:10" ht="15.75">
      <c r="A1231" s="279" t="s">
        <v>1</v>
      </c>
      <c r="B1231" s="279"/>
      <c r="C1231" s="279"/>
      <c r="D1231" s="279"/>
      <c r="E1231" s="279"/>
      <c r="F1231" s="279"/>
      <c r="G1231" s="279"/>
      <c r="H1231" s="1"/>
      <c r="I1231" s="1"/>
      <c r="J1231" s="71"/>
    </row>
    <row r="1232" spans="1:10" ht="15.75">
      <c r="A1232" s="279" t="s">
        <v>2</v>
      </c>
      <c r="B1232" s="279"/>
      <c r="C1232" s="279"/>
      <c r="D1232" s="279"/>
      <c r="E1232" s="279"/>
      <c r="F1232" s="279"/>
      <c r="G1232" s="279"/>
      <c r="H1232" s="1"/>
      <c r="I1232" s="1"/>
      <c r="J1232" s="71"/>
    </row>
    <row r="1233" spans="1:10" ht="15.75">
      <c r="A1233" s="279" t="s">
        <v>4</v>
      </c>
      <c r="B1233" s="279"/>
      <c r="C1233" s="279"/>
      <c r="D1233" s="279"/>
      <c r="E1233" s="279"/>
      <c r="F1233" s="279"/>
      <c r="G1233" s="279"/>
      <c r="H1233" s="1"/>
      <c r="I1233" s="1"/>
      <c r="J1233" s="71"/>
    </row>
    <row r="1234" spans="1:10" ht="15.75">
      <c r="A1234" s="280" t="s">
        <v>6</v>
      </c>
      <c r="B1234" s="280"/>
      <c r="C1234" s="280"/>
      <c r="D1234" s="280"/>
      <c r="E1234" s="280"/>
      <c r="F1234" s="280"/>
      <c r="G1234" s="280"/>
      <c r="H1234" s="1"/>
      <c r="I1234" s="1"/>
      <c r="J1234" s="71"/>
    </row>
    <row r="1235" spans="1:10" ht="27.75">
      <c r="A1235" s="9"/>
      <c r="B1235" s="9"/>
      <c r="C1235" s="281" t="s">
        <v>248</v>
      </c>
      <c r="D1235" s="281"/>
      <c r="E1235" s="281"/>
      <c r="F1235" s="281"/>
      <c r="G1235" s="281"/>
      <c r="H1235" s="2"/>
      <c r="I1235" s="2"/>
      <c r="J1235" s="72"/>
    </row>
    <row r="1236" spans="1:10">
      <c r="A1236" s="11" t="s">
        <v>8</v>
      </c>
      <c r="B1236" s="12"/>
      <c r="C1236" s="202"/>
      <c r="D1236" s="286"/>
      <c r="E1236" s="286"/>
      <c r="F1236" s="286"/>
      <c r="G1236" s="286"/>
      <c r="H1236" s="68"/>
      <c r="I1236" s="68"/>
      <c r="J1236" s="71"/>
    </row>
    <row r="1237" spans="1:10" ht="15.75">
      <c r="A1237" s="11" t="s">
        <v>9</v>
      </c>
      <c r="B1237" s="286" t="s">
        <v>254</v>
      </c>
      <c r="C1237" s="286"/>
      <c r="D1237" s="286"/>
      <c r="E1237" s="286"/>
      <c r="F1237" s="11"/>
      <c r="G1237" s="16"/>
      <c r="H1237" s="11"/>
      <c r="I1237" s="11"/>
      <c r="J1237" s="80"/>
    </row>
    <row r="1238" spans="1:10" ht="15.75">
      <c r="A1238" s="11" t="s">
        <v>11</v>
      </c>
      <c r="B1238" s="289"/>
      <c r="C1238" s="289"/>
      <c r="D1238" s="289"/>
      <c r="E1238" s="289"/>
      <c r="F1238" s="18"/>
      <c r="G1238" s="19" t="s">
        <v>13</v>
      </c>
      <c r="H1238" s="69" t="s">
        <v>161</v>
      </c>
      <c r="I1238" s="69">
        <v>11614</v>
      </c>
      <c r="J1238" s="73"/>
    </row>
    <row r="1239" spans="1:10">
      <c r="A1239" s="190" t="s">
        <v>14</v>
      </c>
      <c r="B1239" s="190"/>
      <c r="C1239" s="203" t="s">
        <v>17</v>
      </c>
      <c r="D1239" s="191" t="s">
        <v>18</v>
      </c>
      <c r="E1239" s="192" t="s">
        <v>19</v>
      </c>
      <c r="F1239" s="192" t="s">
        <v>20</v>
      </c>
      <c r="G1239" s="190" t="s">
        <v>21</v>
      </c>
      <c r="H1239" s="1"/>
      <c r="I1239" s="1"/>
      <c r="J1239" s="71"/>
    </row>
    <row r="1240" spans="1:10">
      <c r="A1240" s="24">
        <v>1</v>
      </c>
      <c r="B1240" s="25" t="s">
        <v>23</v>
      </c>
      <c r="C1240" s="167">
        <v>3</v>
      </c>
      <c r="D1240" s="27">
        <v>79305</v>
      </c>
      <c r="E1240" s="28">
        <f t="shared" ref="E1240:E1257" si="180">D1240*C1240</f>
        <v>237915</v>
      </c>
      <c r="F1240" s="29">
        <v>0</v>
      </c>
      <c r="G1240" s="30">
        <f t="shared" ref="G1240:G1257" si="181">E1240-E1240*F1240</f>
        <v>237915</v>
      </c>
      <c r="H1240" s="31">
        <f>D1240/1.08</f>
        <v>73430.555555555547</v>
      </c>
      <c r="I1240" s="31"/>
      <c r="J1240" s="59">
        <f t="shared" ref="J1240:J1257" si="182">H1240*C1240</f>
        <v>220291.66666666663</v>
      </c>
    </row>
    <row r="1241" spans="1:10">
      <c r="A1241" s="24">
        <v>2</v>
      </c>
      <c r="B1241" s="25" t="s">
        <v>25</v>
      </c>
      <c r="C1241" s="204"/>
      <c r="D1241" s="33">
        <v>128591</v>
      </c>
      <c r="E1241" s="28">
        <f t="shared" si="180"/>
        <v>0</v>
      </c>
      <c r="F1241" s="29">
        <v>0</v>
      </c>
      <c r="G1241" s="30">
        <f t="shared" si="181"/>
        <v>0</v>
      </c>
      <c r="H1241" s="31">
        <f t="shared" ref="H1241:H1243" si="183">D1241/1.08</f>
        <v>119065.74074074073</v>
      </c>
      <c r="I1241" s="31"/>
      <c r="J1241" s="59">
        <f t="shared" si="182"/>
        <v>0</v>
      </c>
    </row>
    <row r="1242" spans="1:10">
      <c r="A1242" s="24">
        <v>3</v>
      </c>
      <c r="B1242" s="25" t="s">
        <v>26</v>
      </c>
      <c r="C1242" s="205"/>
      <c r="D1242" s="27">
        <v>60043</v>
      </c>
      <c r="E1242" s="28">
        <f t="shared" si="180"/>
        <v>0</v>
      </c>
      <c r="F1242" s="29">
        <v>0</v>
      </c>
      <c r="G1242" s="30">
        <f t="shared" si="181"/>
        <v>0</v>
      </c>
      <c r="H1242" s="31">
        <f t="shared" si="183"/>
        <v>55595.370370370365</v>
      </c>
      <c r="I1242" s="31"/>
      <c r="J1242" s="59">
        <f t="shared" si="182"/>
        <v>0</v>
      </c>
    </row>
    <row r="1243" spans="1:10">
      <c r="A1243" s="24">
        <v>4</v>
      </c>
      <c r="B1243" s="25" t="s">
        <v>27</v>
      </c>
      <c r="C1243" s="206"/>
      <c r="D1243" s="27">
        <v>115781</v>
      </c>
      <c r="E1243" s="28">
        <f t="shared" si="180"/>
        <v>0</v>
      </c>
      <c r="F1243" s="29">
        <v>0</v>
      </c>
      <c r="G1243" s="30">
        <f t="shared" si="181"/>
        <v>0</v>
      </c>
      <c r="H1243" s="31">
        <f t="shared" si="183"/>
        <v>107204.62962962962</v>
      </c>
      <c r="I1243" s="31"/>
      <c r="J1243" s="59">
        <f t="shared" si="182"/>
        <v>0</v>
      </c>
    </row>
    <row r="1244" spans="1:10">
      <c r="A1244" s="24">
        <v>5</v>
      </c>
      <c r="B1244" s="25" t="s">
        <v>28</v>
      </c>
      <c r="C1244" s="204">
        <v>5</v>
      </c>
      <c r="D1244" s="27">
        <v>119943</v>
      </c>
      <c r="E1244" s="28">
        <f t="shared" si="180"/>
        <v>599715</v>
      </c>
      <c r="F1244" s="124">
        <v>0.25</v>
      </c>
      <c r="G1244" s="125">
        <f t="shared" si="181"/>
        <v>449786.25</v>
      </c>
      <c r="H1244" s="31">
        <f>D1244/1.08*0.75</f>
        <v>83293.75</v>
      </c>
      <c r="I1244" s="31"/>
      <c r="J1244" s="59">
        <f t="shared" si="182"/>
        <v>416468.75</v>
      </c>
    </row>
    <row r="1245" spans="1:10">
      <c r="A1245" s="24">
        <v>6</v>
      </c>
      <c r="B1245" s="25" t="s">
        <v>29</v>
      </c>
      <c r="C1245" s="167"/>
      <c r="D1245" s="27">
        <v>94810</v>
      </c>
      <c r="E1245" s="28">
        <f t="shared" si="180"/>
        <v>0</v>
      </c>
      <c r="F1245" s="29">
        <v>0</v>
      </c>
      <c r="G1245" s="30">
        <f t="shared" si="181"/>
        <v>0</v>
      </c>
      <c r="H1245" s="31">
        <f t="shared" ref="H1245:H1256" si="184">D1245/1.08</f>
        <v>87787.037037037036</v>
      </c>
      <c r="I1245" s="31"/>
      <c r="J1245" s="59">
        <f t="shared" si="182"/>
        <v>0</v>
      </c>
    </row>
    <row r="1246" spans="1:10">
      <c r="A1246" s="24">
        <v>7</v>
      </c>
      <c r="B1246" s="25" t="s">
        <v>30</v>
      </c>
      <c r="C1246" s="207"/>
      <c r="D1246" s="27">
        <v>141396</v>
      </c>
      <c r="E1246" s="28">
        <f t="shared" si="180"/>
        <v>0</v>
      </c>
      <c r="F1246" s="29">
        <v>0</v>
      </c>
      <c r="G1246" s="30">
        <f t="shared" si="181"/>
        <v>0</v>
      </c>
      <c r="H1246" s="31">
        <f t="shared" si="184"/>
        <v>130922.22222222222</v>
      </c>
      <c r="I1246" s="31"/>
      <c r="J1246" s="59">
        <f t="shared" si="182"/>
        <v>0</v>
      </c>
    </row>
    <row r="1247" spans="1:10">
      <c r="A1247" s="24">
        <v>8</v>
      </c>
      <c r="B1247" s="25" t="s">
        <v>31</v>
      </c>
      <c r="C1247" s="167"/>
      <c r="D1247" s="27">
        <v>232931</v>
      </c>
      <c r="E1247" s="28">
        <f t="shared" si="180"/>
        <v>0</v>
      </c>
      <c r="F1247" s="29">
        <v>0</v>
      </c>
      <c r="G1247" s="30">
        <f t="shared" si="181"/>
        <v>0</v>
      </c>
      <c r="H1247" s="31">
        <f t="shared" si="184"/>
        <v>215676.85185185182</v>
      </c>
      <c r="I1247" s="31"/>
      <c r="J1247" s="59">
        <f t="shared" si="182"/>
        <v>0</v>
      </c>
    </row>
    <row r="1248" spans="1:10">
      <c r="A1248" s="24">
        <v>9</v>
      </c>
      <c r="B1248" s="36" t="s">
        <v>32</v>
      </c>
      <c r="C1248" s="167"/>
      <c r="D1248" s="27">
        <v>101534</v>
      </c>
      <c r="E1248" s="28">
        <f t="shared" si="180"/>
        <v>0</v>
      </c>
      <c r="F1248" s="29">
        <v>0</v>
      </c>
      <c r="G1248" s="30">
        <f t="shared" si="181"/>
        <v>0</v>
      </c>
      <c r="H1248" s="31">
        <f t="shared" si="184"/>
        <v>94012.962962962964</v>
      </c>
      <c r="I1248" s="31"/>
      <c r="J1248" s="59">
        <f t="shared" si="182"/>
        <v>0</v>
      </c>
    </row>
    <row r="1249" spans="1:10">
      <c r="A1249" s="24">
        <v>10</v>
      </c>
      <c r="B1249" s="36" t="s">
        <v>33</v>
      </c>
      <c r="C1249" s="208"/>
      <c r="D1249" s="33">
        <v>110148</v>
      </c>
      <c r="E1249" s="28">
        <f t="shared" si="180"/>
        <v>0</v>
      </c>
      <c r="F1249" s="29">
        <v>0</v>
      </c>
      <c r="G1249" s="30">
        <f t="shared" si="181"/>
        <v>0</v>
      </c>
      <c r="H1249" s="31">
        <f t="shared" si="184"/>
        <v>101988.88888888888</v>
      </c>
      <c r="I1249" s="31"/>
      <c r="J1249" s="59">
        <f t="shared" si="182"/>
        <v>0</v>
      </c>
    </row>
    <row r="1250" spans="1:10">
      <c r="A1250" s="24">
        <v>11</v>
      </c>
      <c r="B1250" s="121" t="s">
        <v>34</v>
      </c>
      <c r="C1250" s="209"/>
      <c r="D1250" s="27">
        <v>54198</v>
      </c>
      <c r="E1250" s="123">
        <f t="shared" si="180"/>
        <v>0</v>
      </c>
      <c r="F1250" s="29">
        <v>0</v>
      </c>
      <c r="G1250" s="125">
        <f t="shared" si="181"/>
        <v>0</v>
      </c>
      <c r="H1250" s="31">
        <f t="shared" si="184"/>
        <v>50183.333333333328</v>
      </c>
      <c r="I1250" s="128"/>
      <c r="J1250" s="59">
        <f t="shared" si="182"/>
        <v>0</v>
      </c>
    </row>
    <row r="1251" spans="1:10">
      <c r="A1251" s="24">
        <v>12</v>
      </c>
      <c r="B1251" s="25" t="s">
        <v>35</v>
      </c>
      <c r="C1251" s="208"/>
      <c r="D1251" s="27">
        <v>49680</v>
      </c>
      <c r="E1251" s="28">
        <f t="shared" si="180"/>
        <v>0</v>
      </c>
      <c r="F1251" s="29">
        <v>0</v>
      </c>
      <c r="G1251" s="30">
        <f t="shared" si="181"/>
        <v>0</v>
      </c>
      <c r="H1251" s="31">
        <f t="shared" si="184"/>
        <v>46000</v>
      </c>
      <c r="I1251" s="31"/>
      <c r="J1251" s="59">
        <f t="shared" si="182"/>
        <v>0</v>
      </c>
    </row>
    <row r="1252" spans="1:10">
      <c r="A1252" s="24">
        <v>13</v>
      </c>
      <c r="B1252" s="25" t="s">
        <v>36</v>
      </c>
      <c r="C1252" s="208">
        <v>3</v>
      </c>
      <c r="D1252" s="38">
        <v>64152</v>
      </c>
      <c r="E1252" s="28">
        <f t="shared" si="180"/>
        <v>192456</v>
      </c>
      <c r="F1252" s="29">
        <v>0</v>
      </c>
      <c r="G1252" s="30">
        <f t="shared" si="181"/>
        <v>192456</v>
      </c>
      <c r="H1252" s="31">
        <f t="shared" si="184"/>
        <v>59399.999999999993</v>
      </c>
      <c r="I1252" s="31"/>
      <c r="J1252" s="59">
        <f t="shared" si="182"/>
        <v>178199.99999999997</v>
      </c>
    </row>
    <row r="1253" spans="1:10">
      <c r="A1253" s="24">
        <v>14</v>
      </c>
      <c r="B1253" s="121" t="s">
        <v>37</v>
      </c>
      <c r="C1253" s="209">
        <v>5</v>
      </c>
      <c r="D1253" s="38">
        <v>65934</v>
      </c>
      <c r="E1253" s="123">
        <f t="shared" si="180"/>
        <v>329670</v>
      </c>
      <c r="F1253" s="124">
        <v>0</v>
      </c>
      <c r="G1253" s="125">
        <f t="shared" si="181"/>
        <v>329670</v>
      </c>
      <c r="H1253" s="31">
        <f t="shared" si="184"/>
        <v>61049.999999999993</v>
      </c>
      <c r="I1253" s="128"/>
      <c r="J1253" s="59">
        <f t="shared" si="182"/>
        <v>305249.99999999994</v>
      </c>
    </row>
    <row r="1254" spans="1:10">
      <c r="A1254" s="24">
        <v>15</v>
      </c>
      <c r="B1254" s="25" t="s">
        <v>38</v>
      </c>
      <c r="C1254" s="208"/>
      <c r="D1254" s="38">
        <v>76626</v>
      </c>
      <c r="E1254" s="28">
        <f t="shared" si="180"/>
        <v>0</v>
      </c>
      <c r="F1254" s="29">
        <v>0</v>
      </c>
      <c r="G1254" s="30">
        <f t="shared" si="181"/>
        <v>0</v>
      </c>
      <c r="H1254" s="31">
        <f t="shared" si="184"/>
        <v>70950</v>
      </c>
      <c r="I1254" s="31"/>
      <c r="J1254" s="59">
        <f t="shared" si="182"/>
        <v>0</v>
      </c>
    </row>
    <row r="1255" spans="1:10">
      <c r="A1255" s="24">
        <v>16</v>
      </c>
      <c r="B1255" s="25" t="s">
        <v>39</v>
      </c>
      <c r="C1255" s="208"/>
      <c r="D1255" s="38">
        <v>80190</v>
      </c>
      <c r="E1255" s="28">
        <f t="shared" si="180"/>
        <v>0</v>
      </c>
      <c r="F1255" s="29">
        <v>0</v>
      </c>
      <c r="G1255" s="30">
        <f t="shared" si="181"/>
        <v>0</v>
      </c>
      <c r="H1255" s="31">
        <f t="shared" si="184"/>
        <v>74250</v>
      </c>
      <c r="I1255" s="31"/>
      <c r="J1255" s="59">
        <f t="shared" si="182"/>
        <v>0</v>
      </c>
    </row>
    <row r="1256" spans="1:10">
      <c r="A1256" s="24">
        <v>17</v>
      </c>
      <c r="B1256" s="25" t="s">
        <v>40</v>
      </c>
      <c r="C1256" s="208"/>
      <c r="D1256" s="38">
        <v>113832</v>
      </c>
      <c r="E1256" s="28">
        <f t="shared" si="180"/>
        <v>0</v>
      </c>
      <c r="F1256" s="29">
        <v>0</v>
      </c>
      <c r="G1256" s="30">
        <f t="shared" si="181"/>
        <v>0</v>
      </c>
      <c r="H1256" s="31">
        <f t="shared" si="184"/>
        <v>105400</v>
      </c>
      <c r="I1256" s="31"/>
      <c r="J1256" s="59">
        <f t="shared" si="182"/>
        <v>0</v>
      </c>
    </row>
    <row r="1257" spans="1:10">
      <c r="A1257" s="24">
        <v>18</v>
      </c>
      <c r="B1257" s="121" t="s">
        <v>41</v>
      </c>
      <c r="C1257" s="209"/>
      <c r="D1257" s="39">
        <v>98010</v>
      </c>
      <c r="E1257" s="123">
        <f t="shared" si="180"/>
        <v>0</v>
      </c>
      <c r="F1257" s="124">
        <v>0.23</v>
      </c>
      <c r="G1257" s="125">
        <f t="shared" si="181"/>
        <v>0</v>
      </c>
      <c r="H1257" s="31">
        <f>D1257/1.08*0.77</f>
        <v>69877.5</v>
      </c>
      <c r="I1257" s="128"/>
      <c r="J1257" s="59">
        <f t="shared" si="182"/>
        <v>0</v>
      </c>
    </row>
    <row r="1258" spans="1:10" ht="21">
      <c r="A1258" s="40"/>
      <c r="B1258" s="41" t="s">
        <v>42</v>
      </c>
      <c r="C1258" s="210">
        <f>SUM(C1240:C1257)</f>
        <v>16</v>
      </c>
      <c r="D1258" s="39">
        <v>205306</v>
      </c>
      <c r="E1258" s="43">
        <f>SUM(E1240:E1257)</f>
        <v>1359756</v>
      </c>
      <c r="F1258" s="43"/>
      <c r="G1258" s="44">
        <f>SUM(G1240:G1257)</f>
        <v>1209827.25</v>
      </c>
      <c r="H1258" s="45"/>
      <c r="I1258" s="45"/>
      <c r="J1258" s="64">
        <f>SUM(J1240:J1257)</f>
        <v>1120210.4166666665</v>
      </c>
    </row>
    <row r="1259" spans="1:10" ht="31.5">
      <c r="A1259" s="46"/>
      <c r="B1259" s="47"/>
      <c r="C1259" s="211"/>
      <c r="D1259" s="39">
        <v>335661</v>
      </c>
      <c r="E1259" s="49"/>
      <c r="F1259" s="49"/>
      <c r="G1259" s="50"/>
      <c r="H1259" s="5"/>
      <c r="I1259" s="5"/>
      <c r="J1259" s="75">
        <f>J1258*0.08</f>
        <v>89616.833333333328</v>
      </c>
    </row>
    <row r="1260" spans="1:10" ht="31.5">
      <c r="A1260" s="283" t="s">
        <v>43</v>
      </c>
      <c r="B1260" s="283"/>
      <c r="C1260" s="284" t="s">
        <v>44</v>
      </c>
      <c r="D1260" s="284"/>
      <c r="E1260" s="54"/>
      <c r="F1260" s="54"/>
      <c r="G1260" s="55" t="s">
        <v>45</v>
      </c>
      <c r="H1260" s="6"/>
      <c r="I1260" s="6"/>
      <c r="J1260" s="76">
        <f>SUM(J1258:J1259)</f>
        <v>1209827.2499999998</v>
      </c>
    </row>
    <row r="1261" spans="1:10" ht="15">
      <c r="B1261" s="131" t="s">
        <v>165</v>
      </c>
      <c r="C1261" s="131" t="s">
        <v>166</v>
      </c>
      <c r="D1261" s="131"/>
      <c r="E1261" s="131" t="s">
        <v>167</v>
      </c>
    </row>
    <row r="1262" spans="1:10">
      <c r="B1262" s="212" t="s">
        <v>168</v>
      </c>
      <c r="C1262" s="213" t="s">
        <v>166</v>
      </c>
      <c r="D1262" s="214"/>
      <c r="E1262" s="214"/>
      <c r="F1262" s="214"/>
      <c r="G1262" s="212" t="s">
        <v>167</v>
      </c>
    </row>
    <row r="1263" spans="1:10" ht="15.75">
      <c r="A1263" s="279" t="s">
        <v>0</v>
      </c>
      <c r="B1263" s="279"/>
      <c r="C1263" s="279"/>
      <c r="D1263" s="279"/>
      <c r="E1263" s="279"/>
      <c r="F1263" s="279"/>
      <c r="G1263" s="279"/>
    </row>
    <row r="1264" spans="1:10" ht="15.75">
      <c r="A1264" s="279" t="s">
        <v>1</v>
      </c>
      <c r="B1264" s="279"/>
      <c r="C1264" s="279"/>
      <c r="D1264" s="279"/>
      <c r="E1264" s="279"/>
      <c r="F1264" s="279"/>
      <c r="G1264" s="279"/>
      <c r="H1264" s="1"/>
      <c r="I1264" s="1"/>
      <c r="J1264" s="71"/>
    </row>
    <row r="1265" spans="1:10" ht="15.75">
      <c r="A1265" s="279" t="s">
        <v>2</v>
      </c>
      <c r="B1265" s="279"/>
      <c r="C1265" s="279"/>
      <c r="D1265" s="279"/>
      <c r="E1265" s="279"/>
      <c r="F1265" s="279"/>
      <c r="G1265" s="279"/>
      <c r="H1265" s="1"/>
      <c r="I1265" s="1"/>
      <c r="J1265" s="71"/>
    </row>
    <row r="1266" spans="1:10" ht="15.75">
      <c r="A1266" s="279" t="s">
        <v>4</v>
      </c>
      <c r="B1266" s="279"/>
      <c r="C1266" s="279"/>
      <c r="D1266" s="279"/>
      <c r="E1266" s="279"/>
      <c r="F1266" s="279"/>
      <c r="G1266" s="279"/>
      <c r="H1266" s="1"/>
      <c r="I1266" s="1"/>
      <c r="J1266" s="71"/>
    </row>
    <row r="1267" spans="1:10" ht="15.75">
      <c r="A1267" s="280" t="s">
        <v>6</v>
      </c>
      <c r="B1267" s="280"/>
      <c r="C1267" s="280"/>
      <c r="D1267" s="280"/>
      <c r="E1267" s="280"/>
      <c r="F1267" s="280"/>
      <c r="G1267" s="280"/>
      <c r="H1267" s="1"/>
      <c r="I1267" s="1"/>
      <c r="J1267" s="71"/>
    </row>
    <row r="1268" spans="1:10" ht="27.75">
      <c r="A1268" s="9"/>
      <c r="B1268" s="9"/>
      <c r="C1268" s="281" t="s">
        <v>248</v>
      </c>
      <c r="D1268" s="281"/>
      <c r="E1268" s="281"/>
      <c r="F1268" s="281"/>
      <c r="G1268" s="281"/>
      <c r="H1268" s="2"/>
      <c r="I1268" s="2"/>
      <c r="J1268" s="72"/>
    </row>
    <row r="1269" spans="1:10">
      <c r="A1269" s="11" t="s">
        <v>8</v>
      </c>
      <c r="B1269" s="12"/>
      <c r="C1269" s="202"/>
      <c r="D1269" s="286"/>
      <c r="E1269" s="286"/>
      <c r="F1269" s="286"/>
      <c r="G1269" s="286"/>
      <c r="H1269" s="68"/>
      <c r="I1269" s="68"/>
      <c r="J1269" s="71"/>
    </row>
    <row r="1270" spans="1:10" ht="15.75">
      <c r="A1270" s="11" t="s">
        <v>9</v>
      </c>
      <c r="B1270" s="286" t="s">
        <v>255</v>
      </c>
      <c r="C1270" s="286"/>
      <c r="D1270" s="286"/>
      <c r="E1270" s="286"/>
      <c r="F1270" s="11"/>
      <c r="G1270" s="16"/>
      <c r="H1270" s="11"/>
      <c r="I1270" s="11"/>
      <c r="J1270" s="80"/>
    </row>
    <row r="1271" spans="1:10" ht="15.75">
      <c r="A1271" s="11" t="s">
        <v>11</v>
      </c>
      <c r="B1271" s="289"/>
      <c r="C1271" s="289"/>
      <c r="D1271" s="289"/>
      <c r="E1271" s="289"/>
      <c r="F1271" s="18"/>
      <c r="G1271" s="19" t="s">
        <v>13</v>
      </c>
      <c r="H1271" s="69" t="s">
        <v>161</v>
      </c>
      <c r="I1271" s="69">
        <v>11601</v>
      </c>
      <c r="J1271" s="73"/>
    </row>
    <row r="1272" spans="1:10">
      <c r="A1272" s="190" t="s">
        <v>14</v>
      </c>
      <c r="B1272" s="190"/>
      <c r="C1272" s="203" t="s">
        <v>17</v>
      </c>
      <c r="D1272" s="191" t="s">
        <v>18</v>
      </c>
      <c r="E1272" s="192" t="s">
        <v>19</v>
      </c>
      <c r="F1272" s="192" t="s">
        <v>20</v>
      </c>
      <c r="G1272" s="190" t="s">
        <v>21</v>
      </c>
      <c r="H1272" s="1"/>
      <c r="I1272" s="1"/>
      <c r="J1272" s="71"/>
    </row>
    <row r="1273" spans="1:10">
      <c r="A1273" s="24">
        <v>1</v>
      </c>
      <c r="B1273" s="25" t="s">
        <v>23</v>
      </c>
      <c r="C1273" s="167"/>
      <c r="D1273" s="27">
        <v>79305</v>
      </c>
      <c r="E1273" s="28">
        <f t="shared" ref="E1273:E1290" si="185">D1273*C1273</f>
        <v>0</v>
      </c>
      <c r="F1273" s="29">
        <v>0</v>
      </c>
      <c r="G1273" s="30">
        <f t="shared" ref="G1273:G1290" si="186">E1273-E1273*F1273</f>
        <v>0</v>
      </c>
      <c r="H1273" s="31">
        <f>D1273/1.08</f>
        <v>73430.555555555547</v>
      </c>
      <c r="I1273" s="31"/>
      <c r="J1273" s="59">
        <f t="shared" ref="J1273:J1290" si="187">H1273*C1273</f>
        <v>0</v>
      </c>
    </row>
    <row r="1274" spans="1:10">
      <c r="A1274" s="24">
        <v>2</v>
      </c>
      <c r="B1274" s="25" t="s">
        <v>25</v>
      </c>
      <c r="C1274" s="204"/>
      <c r="D1274" s="33">
        <v>128591</v>
      </c>
      <c r="E1274" s="28">
        <f t="shared" si="185"/>
        <v>0</v>
      </c>
      <c r="F1274" s="29">
        <v>0</v>
      </c>
      <c r="G1274" s="30">
        <f t="shared" si="186"/>
        <v>0</v>
      </c>
      <c r="H1274" s="31">
        <f t="shared" ref="H1274:H1276" si="188">D1274/1.08</f>
        <v>119065.74074074073</v>
      </c>
      <c r="I1274" s="31"/>
      <c r="J1274" s="59">
        <f t="shared" si="187"/>
        <v>0</v>
      </c>
    </row>
    <row r="1275" spans="1:10">
      <c r="A1275" s="24">
        <v>3</v>
      </c>
      <c r="B1275" s="25" t="s">
        <v>26</v>
      </c>
      <c r="C1275" s="205"/>
      <c r="D1275" s="27">
        <v>60043</v>
      </c>
      <c r="E1275" s="28">
        <f t="shared" si="185"/>
        <v>0</v>
      </c>
      <c r="F1275" s="29">
        <v>0</v>
      </c>
      <c r="G1275" s="30">
        <f t="shared" si="186"/>
        <v>0</v>
      </c>
      <c r="H1275" s="31">
        <f t="shared" si="188"/>
        <v>55595.370370370365</v>
      </c>
      <c r="I1275" s="31"/>
      <c r="J1275" s="59">
        <f t="shared" si="187"/>
        <v>0</v>
      </c>
    </row>
    <row r="1276" spans="1:10">
      <c r="A1276" s="24">
        <v>4</v>
      </c>
      <c r="B1276" s="25" t="s">
        <v>27</v>
      </c>
      <c r="C1276" s="206"/>
      <c r="D1276" s="27">
        <v>115781</v>
      </c>
      <c r="E1276" s="28">
        <f t="shared" si="185"/>
        <v>0</v>
      </c>
      <c r="F1276" s="29">
        <v>0</v>
      </c>
      <c r="G1276" s="30">
        <f t="shared" si="186"/>
        <v>0</v>
      </c>
      <c r="H1276" s="31">
        <f t="shared" si="188"/>
        <v>107204.62962962962</v>
      </c>
      <c r="I1276" s="31"/>
      <c r="J1276" s="59">
        <f t="shared" si="187"/>
        <v>0</v>
      </c>
    </row>
    <row r="1277" spans="1:10">
      <c r="A1277" s="24">
        <v>5</v>
      </c>
      <c r="B1277" s="25" t="s">
        <v>28</v>
      </c>
      <c r="C1277" s="204">
        <v>5</v>
      </c>
      <c r="D1277" s="27">
        <v>119943</v>
      </c>
      <c r="E1277" s="28">
        <f t="shared" si="185"/>
        <v>599715</v>
      </c>
      <c r="F1277" s="124">
        <v>0.25</v>
      </c>
      <c r="G1277" s="125">
        <f t="shared" si="186"/>
        <v>449786.25</v>
      </c>
      <c r="H1277" s="31">
        <f>D1277/1.08*0.75</f>
        <v>83293.75</v>
      </c>
      <c r="I1277" s="31"/>
      <c r="J1277" s="59">
        <f t="shared" si="187"/>
        <v>416468.75</v>
      </c>
    </row>
    <row r="1278" spans="1:10">
      <c r="A1278" s="24">
        <v>6</v>
      </c>
      <c r="B1278" s="25" t="s">
        <v>29</v>
      </c>
      <c r="C1278" s="167"/>
      <c r="D1278" s="27">
        <v>94810</v>
      </c>
      <c r="E1278" s="28">
        <f t="shared" si="185"/>
        <v>0</v>
      </c>
      <c r="F1278" s="29">
        <v>0</v>
      </c>
      <c r="G1278" s="30">
        <f t="shared" si="186"/>
        <v>0</v>
      </c>
      <c r="H1278" s="31">
        <f t="shared" ref="H1278:H1289" si="189">D1278/1.08</f>
        <v>87787.037037037036</v>
      </c>
      <c r="I1278" s="31"/>
      <c r="J1278" s="59">
        <f t="shared" si="187"/>
        <v>0</v>
      </c>
    </row>
    <row r="1279" spans="1:10">
      <c r="A1279" s="24">
        <v>7</v>
      </c>
      <c r="B1279" s="25" t="s">
        <v>30</v>
      </c>
      <c r="C1279" s="207"/>
      <c r="D1279" s="27">
        <v>141396</v>
      </c>
      <c r="E1279" s="28">
        <f t="shared" si="185"/>
        <v>0</v>
      </c>
      <c r="F1279" s="29">
        <v>0</v>
      </c>
      <c r="G1279" s="30">
        <f t="shared" si="186"/>
        <v>0</v>
      </c>
      <c r="H1279" s="31">
        <f t="shared" si="189"/>
        <v>130922.22222222222</v>
      </c>
      <c r="I1279" s="31"/>
      <c r="J1279" s="59">
        <f t="shared" si="187"/>
        <v>0</v>
      </c>
    </row>
    <row r="1280" spans="1:10">
      <c r="A1280" s="24">
        <v>8</v>
      </c>
      <c r="B1280" s="25" t="s">
        <v>31</v>
      </c>
      <c r="C1280" s="167"/>
      <c r="D1280" s="27">
        <v>232931</v>
      </c>
      <c r="E1280" s="28">
        <f t="shared" si="185"/>
        <v>0</v>
      </c>
      <c r="F1280" s="29">
        <v>0</v>
      </c>
      <c r="G1280" s="30">
        <f t="shared" si="186"/>
        <v>0</v>
      </c>
      <c r="H1280" s="31">
        <f t="shared" si="189"/>
        <v>215676.85185185182</v>
      </c>
      <c r="I1280" s="31"/>
      <c r="J1280" s="59">
        <f t="shared" si="187"/>
        <v>0</v>
      </c>
    </row>
    <row r="1281" spans="1:10">
      <c r="A1281" s="24">
        <v>9</v>
      </c>
      <c r="B1281" s="36" t="s">
        <v>32</v>
      </c>
      <c r="C1281" s="167"/>
      <c r="D1281" s="27">
        <v>101534</v>
      </c>
      <c r="E1281" s="28">
        <f t="shared" si="185"/>
        <v>0</v>
      </c>
      <c r="F1281" s="29">
        <v>0</v>
      </c>
      <c r="G1281" s="30">
        <f t="shared" si="186"/>
        <v>0</v>
      </c>
      <c r="H1281" s="31">
        <f t="shared" si="189"/>
        <v>94012.962962962964</v>
      </c>
      <c r="I1281" s="31"/>
      <c r="J1281" s="59">
        <f t="shared" si="187"/>
        <v>0</v>
      </c>
    </row>
    <row r="1282" spans="1:10">
      <c r="A1282" s="24">
        <v>10</v>
      </c>
      <c r="B1282" s="36" t="s">
        <v>33</v>
      </c>
      <c r="C1282" s="208"/>
      <c r="D1282" s="33">
        <v>110148</v>
      </c>
      <c r="E1282" s="28">
        <f t="shared" si="185"/>
        <v>0</v>
      </c>
      <c r="F1282" s="29">
        <v>0</v>
      </c>
      <c r="G1282" s="30">
        <f t="shared" si="186"/>
        <v>0</v>
      </c>
      <c r="H1282" s="31">
        <f t="shared" si="189"/>
        <v>101988.88888888888</v>
      </c>
      <c r="I1282" s="31"/>
      <c r="J1282" s="59">
        <f t="shared" si="187"/>
        <v>0</v>
      </c>
    </row>
    <row r="1283" spans="1:10">
      <c r="A1283" s="24">
        <v>11</v>
      </c>
      <c r="B1283" s="121" t="s">
        <v>34</v>
      </c>
      <c r="C1283" s="209"/>
      <c r="D1283" s="27">
        <v>54198</v>
      </c>
      <c r="E1283" s="123">
        <f t="shared" si="185"/>
        <v>0</v>
      </c>
      <c r="F1283" s="29">
        <v>0</v>
      </c>
      <c r="G1283" s="125">
        <f t="shared" si="186"/>
        <v>0</v>
      </c>
      <c r="H1283" s="31">
        <f t="shared" si="189"/>
        <v>50183.333333333328</v>
      </c>
      <c r="I1283" s="128"/>
      <c r="J1283" s="59">
        <f t="shared" si="187"/>
        <v>0</v>
      </c>
    </row>
    <row r="1284" spans="1:10">
      <c r="A1284" s="24">
        <v>12</v>
      </c>
      <c r="B1284" s="25" t="s">
        <v>35</v>
      </c>
      <c r="C1284" s="208"/>
      <c r="D1284" s="27">
        <v>49680</v>
      </c>
      <c r="E1284" s="28">
        <f t="shared" si="185"/>
        <v>0</v>
      </c>
      <c r="F1284" s="29">
        <v>0</v>
      </c>
      <c r="G1284" s="30">
        <f t="shared" si="186"/>
        <v>0</v>
      </c>
      <c r="H1284" s="31">
        <f t="shared" si="189"/>
        <v>46000</v>
      </c>
      <c r="I1284" s="31"/>
      <c r="J1284" s="59">
        <f t="shared" si="187"/>
        <v>0</v>
      </c>
    </row>
    <row r="1285" spans="1:10">
      <c r="A1285" s="24">
        <v>13</v>
      </c>
      <c r="B1285" s="25" t="s">
        <v>36</v>
      </c>
      <c r="C1285" s="208"/>
      <c r="D1285" s="38">
        <v>64152</v>
      </c>
      <c r="E1285" s="28">
        <f t="shared" si="185"/>
        <v>0</v>
      </c>
      <c r="F1285" s="29">
        <v>0</v>
      </c>
      <c r="G1285" s="30">
        <f t="shared" si="186"/>
        <v>0</v>
      </c>
      <c r="H1285" s="31">
        <f t="shared" si="189"/>
        <v>59399.999999999993</v>
      </c>
      <c r="I1285" s="31"/>
      <c r="J1285" s="59">
        <f t="shared" si="187"/>
        <v>0</v>
      </c>
    </row>
    <row r="1286" spans="1:10">
      <c r="A1286" s="24">
        <v>14</v>
      </c>
      <c r="B1286" s="121" t="s">
        <v>37</v>
      </c>
      <c r="C1286" s="209"/>
      <c r="D1286" s="38">
        <v>65934</v>
      </c>
      <c r="E1286" s="123">
        <f t="shared" si="185"/>
        <v>0</v>
      </c>
      <c r="F1286" s="124">
        <v>0</v>
      </c>
      <c r="G1286" s="125">
        <f t="shared" si="186"/>
        <v>0</v>
      </c>
      <c r="H1286" s="31">
        <f t="shared" si="189"/>
        <v>61049.999999999993</v>
      </c>
      <c r="I1286" s="128"/>
      <c r="J1286" s="59">
        <f t="shared" si="187"/>
        <v>0</v>
      </c>
    </row>
    <row r="1287" spans="1:10">
      <c r="A1287" s="24">
        <v>15</v>
      </c>
      <c r="B1287" s="25" t="s">
        <v>38</v>
      </c>
      <c r="C1287" s="208"/>
      <c r="D1287" s="38">
        <v>76626</v>
      </c>
      <c r="E1287" s="28">
        <f t="shared" si="185"/>
        <v>0</v>
      </c>
      <c r="F1287" s="29">
        <v>0</v>
      </c>
      <c r="G1287" s="30">
        <f t="shared" si="186"/>
        <v>0</v>
      </c>
      <c r="H1287" s="31">
        <f t="shared" si="189"/>
        <v>70950</v>
      </c>
      <c r="I1287" s="31"/>
      <c r="J1287" s="59">
        <f t="shared" si="187"/>
        <v>0</v>
      </c>
    </row>
    <row r="1288" spans="1:10">
      <c r="A1288" s="24">
        <v>16</v>
      </c>
      <c r="B1288" s="25" t="s">
        <v>39</v>
      </c>
      <c r="C1288" s="208"/>
      <c r="D1288" s="38">
        <v>80190</v>
      </c>
      <c r="E1288" s="28">
        <f t="shared" si="185"/>
        <v>0</v>
      </c>
      <c r="F1288" s="29">
        <v>0</v>
      </c>
      <c r="G1288" s="30">
        <f t="shared" si="186"/>
        <v>0</v>
      </c>
      <c r="H1288" s="31">
        <f t="shared" si="189"/>
        <v>74250</v>
      </c>
      <c r="I1288" s="31"/>
      <c r="J1288" s="59">
        <f t="shared" si="187"/>
        <v>0</v>
      </c>
    </row>
    <row r="1289" spans="1:10">
      <c r="A1289" s="24">
        <v>17</v>
      </c>
      <c r="B1289" s="25" t="s">
        <v>40</v>
      </c>
      <c r="C1289" s="208"/>
      <c r="D1289" s="38">
        <v>113832</v>
      </c>
      <c r="E1289" s="28">
        <f t="shared" si="185"/>
        <v>0</v>
      </c>
      <c r="F1289" s="29">
        <v>0</v>
      </c>
      <c r="G1289" s="30">
        <f t="shared" si="186"/>
        <v>0</v>
      </c>
      <c r="H1289" s="31">
        <f t="shared" si="189"/>
        <v>105400</v>
      </c>
      <c r="I1289" s="31"/>
      <c r="J1289" s="59">
        <f t="shared" si="187"/>
        <v>0</v>
      </c>
    </row>
    <row r="1290" spans="1:10">
      <c r="A1290" s="24">
        <v>18</v>
      </c>
      <c r="B1290" s="121" t="s">
        <v>41</v>
      </c>
      <c r="C1290" s="209"/>
      <c r="D1290" s="39">
        <v>98010</v>
      </c>
      <c r="E1290" s="123">
        <f t="shared" si="185"/>
        <v>0</v>
      </c>
      <c r="F1290" s="124">
        <v>0.23</v>
      </c>
      <c r="G1290" s="125">
        <f t="shared" si="186"/>
        <v>0</v>
      </c>
      <c r="H1290" s="31">
        <f>D1290/1.08*0.77</f>
        <v>69877.5</v>
      </c>
      <c r="I1290" s="128"/>
      <c r="J1290" s="59">
        <f t="shared" si="187"/>
        <v>0</v>
      </c>
    </row>
    <row r="1291" spans="1:10" ht="21">
      <c r="A1291" s="40"/>
      <c r="B1291" s="41" t="s">
        <v>42</v>
      </c>
      <c r="C1291" s="210">
        <f>SUM(C1273:C1290)</f>
        <v>5</v>
      </c>
      <c r="D1291" s="39">
        <v>205306</v>
      </c>
      <c r="E1291" s="43">
        <f>SUM(E1273:E1290)</f>
        <v>599715</v>
      </c>
      <c r="F1291" s="43"/>
      <c r="G1291" s="44">
        <f>SUM(G1273:G1290)</f>
        <v>449786.25</v>
      </c>
      <c r="H1291" s="45"/>
      <c r="I1291" s="45"/>
      <c r="J1291" s="64">
        <f>SUM(J1273:J1290)</f>
        <v>416468.75</v>
      </c>
    </row>
    <row r="1292" spans="1:10" ht="31.5">
      <c r="A1292" s="46"/>
      <c r="B1292" s="47"/>
      <c r="C1292" s="211"/>
      <c r="D1292" s="39">
        <v>335661</v>
      </c>
      <c r="E1292" s="49"/>
      <c r="F1292" s="49"/>
      <c r="G1292" s="50"/>
      <c r="H1292" s="5"/>
      <c r="I1292" s="5"/>
      <c r="J1292" s="75">
        <f>J1291*0.08</f>
        <v>33317.5</v>
      </c>
    </row>
    <row r="1293" spans="1:10" ht="31.5">
      <c r="A1293" s="283" t="s">
        <v>43</v>
      </c>
      <c r="B1293" s="283"/>
      <c r="C1293" s="284" t="s">
        <v>44</v>
      </c>
      <c r="D1293" s="284"/>
      <c r="E1293" s="54"/>
      <c r="F1293" s="54"/>
      <c r="G1293" s="55" t="s">
        <v>45</v>
      </c>
      <c r="H1293" s="6"/>
      <c r="I1293" s="6"/>
      <c r="J1293" s="76">
        <f>SUM(J1291:J1292)</f>
        <v>449786.25</v>
      </c>
    </row>
    <row r="1294" spans="1:10" ht="15">
      <c r="B1294" s="131" t="s">
        <v>165</v>
      </c>
      <c r="C1294" s="131" t="s">
        <v>166</v>
      </c>
      <c r="D1294" s="131"/>
      <c r="E1294" s="131" t="s">
        <v>167</v>
      </c>
    </row>
    <row r="1295" spans="1:10">
      <c r="B1295" s="212" t="s">
        <v>168</v>
      </c>
      <c r="C1295" s="213" t="s">
        <v>166</v>
      </c>
      <c r="D1295" s="214"/>
      <c r="E1295" s="214"/>
      <c r="F1295" s="214"/>
      <c r="G1295" s="212" t="s">
        <v>167</v>
      </c>
    </row>
    <row r="1296" spans="1:10" ht="15.75">
      <c r="A1296" s="279" t="s">
        <v>0</v>
      </c>
      <c r="B1296" s="279"/>
      <c r="C1296" s="279"/>
      <c r="D1296" s="279"/>
      <c r="E1296" s="279"/>
      <c r="F1296" s="279"/>
      <c r="G1296" s="279"/>
    </row>
    <row r="1297" spans="1:10" ht="15.75">
      <c r="A1297" s="279" t="s">
        <v>1</v>
      </c>
      <c r="B1297" s="279"/>
      <c r="C1297" s="279"/>
      <c r="D1297" s="279"/>
      <c r="E1297" s="279"/>
      <c r="F1297" s="279"/>
      <c r="G1297" s="279"/>
      <c r="H1297" s="1"/>
      <c r="I1297" s="1"/>
      <c r="J1297" s="71"/>
    </row>
    <row r="1298" spans="1:10" ht="15.75">
      <c r="A1298" s="279" t="s">
        <v>2</v>
      </c>
      <c r="B1298" s="279"/>
      <c r="C1298" s="279"/>
      <c r="D1298" s="279"/>
      <c r="E1298" s="279"/>
      <c r="F1298" s="279"/>
      <c r="G1298" s="279"/>
      <c r="H1298" s="1"/>
      <c r="I1298" s="1"/>
      <c r="J1298" s="71"/>
    </row>
    <row r="1299" spans="1:10" ht="15.75">
      <c r="A1299" s="279" t="s">
        <v>4</v>
      </c>
      <c r="B1299" s="279"/>
      <c r="C1299" s="279"/>
      <c r="D1299" s="279"/>
      <c r="E1299" s="279"/>
      <c r="F1299" s="279"/>
      <c r="G1299" s="279"/>
      <c r="H1299" s="1"/>
      <c r="I1299" s="1"/>
      <c r="J1299" s="71"/>
    </row>
    <row r="1300" spans="1:10" ht="15.75">
      <c r="A1300" s="280" t="s">
        <v>6</v>
      </c>
      <c r="B1300" s="280"/>
      <c r="C1300" s="280"/>
      <c r="D1300" s="280"/>
      <c r="E1300" s="280"/>
      <c r="F1300" s="280"/>
      <c r="G1300" s="280"/>
      <c r="H1300" s="1"/>
      <c r="I1300" s="1"/>
      <c r="J1300" s="71"/>
    </row>
    <row r="1301" spans="1:10" ht="27.75">
      <c r="A1301" s="9"/>
      <c r="B1301" s="9"/>
      <c r="C1301" s="281" t="s">
        <v>248</v>
      </c>
      <c r="D1301" s="281"/>
      <c r="E1301" s="281"/>
      <c r="F1301" s="281"/>
      <c r="G1301" s="281"/>
      <c r="H1301" s="2"/>
      <c r="I1301" s="2"/>
      <c r="J1301" s="72"/>
    </row>
    <row r="1302" spans="1:10">
      <c r="A1302" s="11" t="s">
        <v>8</v>
      </c>
      <c r="B1302" s="12"/>
      <c r="C1302" s="202"/>
      <c r="D1302" s="286"/>
      <c r="E1302" s="286"/>
      <c r="F1302" s="286"/>
      <c r="G1302" s="286"/>
      <c r="H1302" s="68"/>
      <c r="I1302" s="68"/>
      <c r="J1302" s="71"/>
    </row>
    <row r="1303" spans="1:10" ht="15.75">
      <c r="A1303" s="11" t="s">
        <v>9</v>
      </c>
      <c r="B1303" s="286" t="s">
        <v>255</v>
      </c>
      <c r="C1303" s="286"/>
      <c r="D1303" s="286"/>
      <c r="E1303" s="286"/>
      <c r="F1303" s="11"/>
      <c r="G1303" s="16"/>
      <c r="H1303" s="11"/>
      <c r="I1303" s="11"/>
      <c r="J1303" s="80"/>
    </row>
    <row r="1304" spans="1:10" ht="15.75">
      <c r="A1304" s="11" t="s">
        <v>11</v>
      </c>
      <c r="B1304" s="289"/>
      <c r="C1304" s="289"/>
      <c r="D1304" s="289"/>
      <c r="E1304" s="289"/>
      <c r="F1304" s="18"/>
      <c r="G1304" s="19" t="s">
        <v>13</v>
      </c>
      <c r="H1304" s="69" t="s">
        <v>161</v>
      </c>
      <c r="I1304" s="69">
        <v>11601</v>
      </c>
      <c r="J1304" s="73"/>
    </row>
    <row r="1305" spans="1:10">
      <c r="A1305" s="190" t="s">
        <v>14</v>
      </c>
      <c r="B1305" s="190"/>
      <c r="C1305" s="203" t="s">
        <v>17</v>
      </c>
      <c r="D1305" s="191" t="s">
        <v>18</v>
      </c>
      <c r="E1305" s="192" t="s">
        <v>19</v>
      </c>
      <c r="F1305" s="192" t="s">
        <v>20</v>
      </c>
      <c r="G1305" s="190" t="s">
        <v>21</v>
      </c>
      <c r="H1305" s="1"/>
      <c r="I1305" s="1"/>
      <c r="J1305" s="71"/>
    </row>
    <row r="1306" spans="1:10">
      <c r="A1306" s="24">
        <v>1</v>
      </c>
      <c r="B1306" s="25" t="s">
        <v>23</v>
      </c>
      <c r="C1306" s="167">
        <v>3</v>
      </c>
      <c r="D1306" s="27">
        <v>79305</v>
      </c>
      <c r="E1306" s="28">
        <f t="shared" ref="E1306:E1323" si="190">D1306*C1306</f>
        <v>237915</v>
      </c>
      <c r="F1306" s="29">
        <v>0</v>
      </c>
      <c r="G1306" s="30">
        <f t="shared" ref="G1306:G1323" si="191">E1306-E1306*F1306</f>
        <v>237915</v>
      </c>
      <c r="H1306" s="31">
        <f>D1306/1.08</f>
        <v>73430.555555555547</v>
      </c>
      <c r="I1306" s="31"/>
      <c r="J1306" s="59">
        <f t="shared" ref="J1306:J1323" si="192">H1306*C1306</f>
        <v>220291.66666666663</v>
      </c>
    </row>
    <row r="1307" spans="1:10">
      <c r="A1307" s="24">
        <v>2</v>
      </c>
      <c r="B1307" s="25" t="s">
        <v>25</v>
      </c>
      <c r="C1307" s="204"/>
      <c r="D1307" s="33">
        <v>128591</v>
      </c>
      <c r="E1307" s="28">
        <f t="shared" si="190"/>
        <v>0</v>
      </c>
      <c r="F1307" s="29">
        <v>0</v>
      </c>
      <c r="G1307" s="30">
        <f t="shared" si="191"/>
        <v>0</v>
      </c>
      <c r="H1307" s="31">
        <f t="shared" ref="H1307:H1309" si="193">D1307/1.08</f>
        <v>119065.74074074073</v>
      </c>
      <c r="I1307" s="31"/>
      <c r="J1307" s="59">
        <f t="shared" si="192"/>
        <v>0</v>
      </c>
    </row>
    <row r="1308" spans="1:10">
      <c r="A1308" s="24">
        <v>3</v>
      </c>
      <c r="B1308" s="25" t="s">
        <v>26</v>
      </c>
      <c r="C1308" s="205"/>
      <c r="D1308" s="27">
        <v>60043</v>
      </c>
      <c r="E1308" s="28">
        <f t="shared" si="190"/>
        <v>0</v>
      </c>
      <c r="F1308" s="29">
        <v>0</v>
      </c>
      <c r="G1308" s="30">
        <f t="shared" si="191"/>
        <v>0</v>
      </c>
      <c r="H1308" s="31">
        <f t="shared" si="193"/>
        <v>55595.370370370365</v>
      </c>
      <c r="I1308" s="31"/>
      <c r="J1308" s="59">
        <f t="shared" si="192"/>
        <v>0</v>
      </c>
    </row>
    <row r="1309" spans="1:10">
      <c r="A1309" s="24">
        <v>4</v>
      </c>
      <c r="B1309" s="25" t="s">
        <v>27</v>
      </c>
      <c r="C1309" s="206"/>
      <c r="D1309" s="27">
        <v>115781</v>
      </c>
      <c r="E1309" s="28">
        <f t="shared" si="190"/>
        <v>0</v>
      </c>
      <c r="F1309" s="29">
        <v>0</v>
      </c>
      <c r="G1309" s="30">
        <f t="shared" si="191"/>
        <v>0</v>
      </c>
      <c r="H1309" s="31">
        <f t="shared" si="193"/>
        <v>107204.62962962962</v>
      </c>
      <c r="I1309" s="31"/>
      <c r="J1309" s="59">
        <f t="shared" si="192"/>
        <v>0</v>
      </c>
    </row>
    <row r="1310" spans="1:10">
      <c r="A1310" s="24">
        <v>5</v>
      </c>
      <c r="B1310" s="25" t="s">
        <v>28</v>
      </c>
      <c r="C1310" s="204">
        <v>3</v>
      </c>
      <c r="D1310" s="27">
        <v>119943</v>
      </c>
      <c r="E1310" s="28">
        <f t="shared" si="190"/>
        <v>359829</v>
      </c>
      <c r="F1310" s="124">
        <v>0.25</v>
      </c>
      <c r="G1310" s="125">
        <f t="shared" si="191"/>
        <v>269871.75</v>
      </c>
      <c r="H1310" s="31">
        <f>D1310/1.08*0.75</f>
        <v>83293.75</v>
      </c>
      <c r="I1310" s="31"/>
      <c r="J1310" s="59">
        <f t="shared" si="192"/>
        <v>249881.25</v>
      </c>
    </row>
    <row r="1311" spans="1:10">
      <c r="A1311" s="24">
        <v>6</v>
      </c>
      <c r="B1311" s="25" t="s">
        <v>29</v>
      </c>
      <c r="C1311" s="167"/>
      <c r="D1311" s="27">
        <v>94810</v>
      </c>
      <c r="E1311" s="28">
        <f t="shared" si="190"/>
        <v>0</v>
      </c>
      <c r="F1311" s="29">
        <v>0</v>
      </c>
      <c r="G1311" s="30">
        <f t="shared" si="191"/>
        <v>0</v>
      </c>
      <c r="H1311" s="31">
        <f t="shared" ref="H1311:H1322" si="194">D1311/1.08</f>
        <v>87787.037037037036</v>
      </c>
      <c r="I1311" s="31"/>
      <c r="J1311" s="59">
        <f t="shared" si="192"/>
        <v>0</v>
      </c>
    </row>
    <row r="1312" spans="1:10">
      <c r="A1312" s="24">
        <v>7</v>
      </c>
      <c r="B1312" s="25" t="s">
        <v>30</v>
      </c>
      <c r="C1312" s="207"/>
      <c r="D1312" s="27">
        <v>141396</v>
      </c>
      <c r="E1312" s="28">
        <f t="shared" si="190"/>
        <v>0</v>
      </c>
      <c r="F1312" s="29">
        <v>0</v>
      </c>
      <c r="G1312" s="30">
        <f t="shared" si="191"/>
        <v>0</v>
      </c>
      <c r="H1312" s="31">
        <f t="shared" si="194"/>
        <v>130922.22222222222</v>
      </c>
      <c r="I1312" s="31"/>
      <c r="J1312" s="59">
        <f t="shared" si="192"/>
        <v>0</v>
      </c>
    </row>
    <row r="1313" spans="1:10">
      <c r="A1313" s="24">
        <v>8</v>
      </c>
      <c r="B1313" s="25" t="s">
        <v>31</v>
      </c>
      <c r="C1313" s="167"/>
      <c r="D1313" s="27">
        <v>232931</v>
      </c>
      <c r="E1313" s="28">
        <f t="shared" si="190"/>
        <v>0</v>
      </c>
      <c r="F1313" s="29">
        <v>0</v>
      </c>
      <c r="G1313" s="30">
        <f t="shared" si="191"/>
        <v>0</v>
      </c>
      <c r="H1313" s="31">
        <f t="shared" si="194"/>
        <v>215676.85185185182</v>
      </c>
      <c r="I1313" s="31"/>
      <c r="J1313" s="59">
        <f t="shared" si="192"/>
        <v>0</v>
      </c>
    </row>
    <row r="1314" spans="1:10">
      <c r="A1314" s="24">
        <v>9</v>
      </c>
      <c r="B1314" s="36" t="s">
        <v>32</v>
      </c>
      <c r="C1314" s="167"/>
      <c r="D1314" s="27">
        <v>101534</v>
      </c>
      <c r="E1314" s="28">
        <f t="shared" si="190"/>
        <v>0</v>
      </c>
      <c r="F1314" s="29">
        <v>0</v>
      </c>
      <c r="G1314" s="30">
        <f t="shared" si="191"/>
        <v>0</v>
      </c>
      <c r="H1314" s="31">
        <f t="shared" si="194"/>
        <v>94012.962962962964</v>
      </c>
      <c r="I1314" s="31"/>
      <c r="J1314" s="59">
        <f t="shared" si="192"/>
        <v>0</v>
      </c>
    </row>
    <row r="1315" spans="1:10">
      <c r="A1315" s="24">
        <v>10</v>
      </c>
      <c r="B1315" s="36" t="s">
        <v>33</v>
      </c>
      <c r="C1315" s="208"/>
      <c r="D1315" s="33">
        <v>110148</v>
      </c>
      <c r="E1315" s="28">
        <f t="shared" si="190"/>
        <v>0</v>
      </c>
      <c r="F1315" s="29">
        <v>0</v>
      </c>
      <c r="G1315" s="30">
        <f t="shared" si="191"/>
        <v>0</v>
      </c>
      <c r="H1315" s="31">
        <f t="shared" si="194"/>
        <v>101988.88888888888</v>
      </c>
      <c r="I1315" s="31"/>
      <c r="J1315" s="59">
        <f t="shared" si="192"/>
        <v>0</v>
      </c>
    </row>
    <row r="1316" spans="1:10">
      <c r="A1316" s="24">
        <v>11</v>
      </c>
      <c r="B1316" s="121" t="s">
        <v>34</v>
      </c>
      <c r="C1316" s="209"/>
      <c r="D1316" s="27">
        <v>54198</v>
      </c>
      <c r="E1316" s="123">
        <f t="shared" si="190"/>
        <v>0</v>
      </c>
      <c r="F1316" s="29">
        <v>0</v>
      </c>
      <c r="G1316" s="125">
        <f t="shared" si="191"/>
        <v>0</v>
      </c>
      <c r="H1316" s="31">
        <f t="shared" si="194"/>
        <v>50183.333333333328</v>
      </c>
      <c r="I1316" s="128"/>
      <c r="J1316" s="59">
        <f t="shared" si="192"/>
        <v>0</v>
      </c>
    </row>
    <row r="1317" spans="1:10">
      <c r="A1317" s="24">
        <v>12</v>
      </c>
      <c r="B1317" s="25" t="s">
        <v>35</v>
      </c>
      <c r="C1317" s="208"/>
      <c r="D1317" s="27">
        <v>49680</v>
      </c>
      <c r="E1317" s="28">
        <f t="shared" si="190"/>
        <v>0</v>
      </c>
      <c r="F1317" s="29">
        <v>0</v>
      </c>
      <c r="G1317" s="30">
        <f t="shared" si="191"/>
        <v>0</v>
      </c>
      <c r="H1317" s="31">
        <f t="shared" si="194"/>
        <v>46000</v>
      </c>
      <c r="I1317" s="31"/>
      <c r="J1317" s="59">
        <f t="shared" si="192"/>
        <v>0</v>
      </c>
    </row>
    <row r="1318" spans="1:10">
      <c r="A1318" s="24">
        <v>13</v>
      </c>
      <c r="B1318" s="25" t="s">
        <v>36</v>
      </c>
      <c r="C1318" s="208"/>
      <c r="D1318" s="38">
        <v>64152</v>
      </c>
      <c r="E1318" s="28">
        <f t="shared" si="190"/>
        <v>0</v>
      </c>
      <c r="F1318" s="29">
        <v>0</v>
      </c>
      <c r="G1318" s="30">
        <f t="shared" si="191"/>
        <v>0</v>
      </c>
      <c r="H1318" s="31">
        <f t="shared" si="194"/>
        <v>59399.999999999993</v>
      </c>
      <c r="I1318" s="31"/>
      <c r="J1318" s="59">
        <f t="shared" si="192"/>
        <v>0</v>
      </c>
    </row>
    <row r="1319" spans="1:10">
      <c r="A1319" s="24">
        <v>14</v>
      </c>
      <c r="B1319" s="121" t="s">
        <v>37</v>
      </c>
      <c r="C1319" s="209"/>
      <c r="D1319" s="38">
        <v>65934</v>
      </c>
      <c r="E1319" s="123">
        <f t="shared" si="190"/>
        <v>0</v>
      </c>
      <c r="F1319" s="124">
        <v>0</v>
      </c>
      <c r="G1319" s="125">
        <f t="shared" si="191"/>
        <v>0</v>
      </c>
      <c r="H1319" s="31">
        <f t="shared" si="194"/>
        <v>61049.999999999993</v>
      </c>
      <c r="I1319" s="128"/>
      <c r="J1319" s="59">
        <f t="shared" si="192"/>
        <v>0</v>
      </c>
    </row>
    <row r="1320" spans="1:10">
      <c r="A1320" s="24">
        <v>15</v>
      </c>
      <c r="B1320" s="25" t="s">
        <v>38</v>
      </c>
      <c r="C1320" s="208"/>
      <c r="D1320" s="38">
        <v>76626</v>
      </c>
      <c r="E1320" s="28">
        <f t="shared" si="190"/>
        <v>0</v>
      </c>
      <c r="F1320" s="29">
        <v>0</v>
      </c>
      <c r="G1320" s="30">
        <f t="shared" si="191"/>
        <v>0</v>
      </c>
      <c r="H1320" s="31">
        <f t="shared" si="194"/>
        <v>70950</v>
      </c>
      <c r="I1320" s="31"/>
      <c r="J1320" s="59">
        <f t="shared" si="192"/>
        <v>0</v>
      </c>
    </row>
    <row r="1321" spans="1:10">
      <c r="A1321" s="24">
        <v>16</v>
      </c>
      <c r="B1321" s="25" t="s">
        <v>39</v>
      </c>
      <c r="C1321" s="208"/>
      <c r="D1321" s="38">
        <v>80190</v>
      </c>
      <c r="E1321" s="28">
        <f t="shared" si="190"/>
        <v>0</v>
      </c>
      <c r="F1321" s="29">
        <v>0</v>
      </c>
      <c r="G1321" s="30">
        <f t="shared" si="191"/>
        <v>0</v>
      </c>
      <c r="H1321" s="31">
        <f t="shared" si="194"/>
        <v>74250</v>
      </c>
      <c r="I1321" s="31"/>
      <c r="J1321" s="59">
        <f t="shared" si="192"/>
        <v>0</v>
      </c>
    </row>
    <row r="1322" spans="1:10">
      <c r="A1322" s="24">
        <v>17</v>
      </c>
      <c r="B1322" s="25" t="s">
        <v>40</v>
      </c>
      <c r="C1322" s="208"/>
      <c r="D1322" s="38">
        <v>113832</v>
      </c>
      <c r="E1322" s="28">
        <f t="shared" si="190"/>
        <v>0</v>
      </c>
      <c r="F1322" s="29">
        <v>0</v>
      </c>
      <c r="G1322" s="30">
        <f t="shared" si="191"/>
        <v>0</v>
      </c>
      <c r="H1322" s="31">
        <f t="shared" si="194"/>
        <v>105400</v>
      </c>
      <c r="I1322" s="31"/>
      <c r="J1322" s="59">
        <f t="shared" si="192"/>
        <v>0</v>
      </c>
    </row>
    <row r="1323" spans="1:10">
      <c r="A1323" s="24">
        <v>18</v>
      </c>
      <c r="B1323" s="121" t="s">
        <v>41</v>
      </c>
      <c r="C1323" s="209"/>
      <c r="D1323" s="39">
        <v>98010</v>
      </c>
      <c r="E1323" s="123">
        <f t="shared" si="190"/>
        <v>0</v>
      </c>
      <c r="F1323" s="124">
        <v>0.23</v>
      </c>
      <c r="G1323" s="125">
        <f t="shared" si="191"/>
        <v>0</v>
      </c>
      <c r="H1323" s="31">
        <f>D1323/1.08*0.77</f>
        <v>69877.5</v>
      </c>
      <c r="I1323" s="128"/>
      <c r="J1323" s="59">
        <f t="shared" si="192"/>
        <v>0</v>
      </c>
    </row>
    <row r="1324" spans="1:10" ht="21">
      <c r="A1324" s="40"/>
      <c r="B1324" s="41" t="s">
        <v>42</v>
      </c>
      <c r="C1324" s="210">
        <f>SUM(C1306:C1323)</f>
        <v>6</v>
      </c>
      <c r="D1324" s="39">
        <v>205306</v>
      </c>
      <c r="E1324" s="43">
        <f>SUM(E1306:E1323)</f>
        <v>597744</v>
      </c>
      <c r="F1324" s="43"/>
      <c r="G1324" s="44">
        <f>SUM(G1306:G1323)</f>
        <v>507786.75</v>
      </c>
      <c r="H1324" s="45"/>
      <c r="I1324" s="45"/>
      <c r="J1324" s="64">
        <f>SUM(J1306:J1323)</f>
        <v>470172.91666666663</v>
      </c>
    </row>
    <row r="1325" spans="1:10" ht="31.5">
      <c r="A1325" s="46"/>
      <c r="B1325" s="47"/>
      <c r="C1325" s="211"/>
      <c r="D1325" s="39">
        <v>335661</v>
      </c>
      <c r="E1325" s="49"/>
      <c r="F1325" s="49"/>
      <c r="G1325" s="50"/>
      <c r="H1325" s="5"/>
      <c r="I1325" s="5"/>
      <c r="J1325" s="75">
        <f>J1324*0.08</f>
        <v>37613.833333333328</v>
      </c>
    </row>
    <row r="1326" spans="1:10" ht="31.5">
      <c r="A1326" s="283" t="s">
        <v>43</v>
      </c>
      <c r="B1326" s="283"/>
      <c r="C1326" s="284" t="s">
        <v>44</v>
      </c>
      <c r="D1326" s="284"/>
      <c r="E1326" s="54"/>
      <c r="F1326" s="54"/>
      <c r="G1326" s="55" t="s">
        <v>45</v>
      </c>
      <c r="H1326" s="6"/>
      <c r="I1326" s="6"/>
      <c r="J1326" s="76">
        <f>SUM(J1324:J1325)</f>
        <v>507786.74999999994</v>
      </c>
    </row>
    <row r="1327" spans="1:10" ht="15">
      <c r="B1327" s="131" t="s">
        <v>165</v>
      </c>
      <c r="C1327" s="131" t="s">
        <v>166</v>
      </c>
      <c r="D1327" s="131"/>
      <c r="E1327" s="131" t="s">
        <v>167</v>
      </c>
    </row>
    <row r="1328" spans="1:10">
      <c r="B1328" s="212" t="s">
        <v>168</v>
      </c>
      <c r="C1328" s="213" t="s">
        <v>166</v>
      </c>
      <c r="D1328" s="214"/>
      <c r="E1328" s="214"/>
      <c r="F1328" s="214"/>
      <c r="G1328" s="212" t="s">
        <v>167</v>
      </c>
    </row>
    <row r="1329" spans="1:10" ht="15.75">
      <c r="A1329" s="279" t="s">
        <v>0</v>
      </c>
      <c r="B1329" s="279"/>
      <c r="C1329" s="279"/>
      <c r="D1329" s="279"/>
      <c r="E1329" s="279"/>
      <c r="F1329" s="279"/>
      <c r="G1329" s="279"/>
    </row>
    <row r="1330" spans="1:10" ht="15.75">
      <c r="A1330" s="279" t="s">
        <v>1</v>
      </c>
      <c r="B1330" s="279"/>
      <c r="C1330" s="279"/>
      <c r="D1330" s="279"/>
      <c r="E1330" s="279"/>
      <c r="F1330" s="279"/>
      <c r="G1330" s="279"/>
      <c r="H1330" s="1"/>
      <c r="I1330" s="1"/>
      <c r="J1330" s="71"/>
    </row>
    <row r="1331" spans="1:10" ht="15.75">
      <c r="A1331" s="279" t="s">
        <v>2</v>
      </c>
      <c r="B1331" s="279"/>
      <c r="C1331" s="279"/>
      <c r="D1331" s="279"/>
      <c r="E1331" s="279"/>
      <c r="F1331" s="279"/>
      <c r="G1331" s="279"/>
      <c r="H1331" s="1"/>
      <c r="I1331" s="1"/>
      <c r="J1331" s="71"/>
    </row>
    <row r="1332" spans="1:10" ht="15.75">
      <c r="A1332" s="279" t="s">
        <v>4</v>
      </c>
      <c r="B1332" s="279"/>
      <c r="C1332" s="279"/>
      <c r="D1332" s="279"/>
      <c r="E1332" s="279"/>
      <c r="F1332" s="279"/>
      <c r="G1332" s="279"/>
      <c r="H1332" s="1"/>
      <c r="I1332" s="1"/>
      <c r="J1332" s="71"/>
    </row>
    <row r="1333" spans="1:10" ht="15.75">
      <c r="A1333" s="280" t="s">
        <v>6</v>
      </c>
      <c r="B1333" s="280"/>
      <c r="C1333" s="280"/>
      <c r="D1333" s="280"/>
      <c r="E1333" s="280"/>
      <c r="F1333" s="280"/>
      <c r="G1333" s="280"/>
      <c r="H1333" s="1"/>
      <c r="I1333" s="1"/>
      <c r="J1333" s="71"/>
    </row>
    <row r="1334" spans="1:10" ht="27.75">
      <c r="A1334" s="9"/>
      <c r="B1334" s="9"/>
      <c r="C1334" s="281" t="s">
        <v>248</v>
      </c>
      <c r="D1334" s="281"/>
      <c r="E1334" s="281"/>
      <c r="F1334" s="281"/>
      <c r="G1334" s="281"/>
      <c r="H1334" s="2"/>
      <c r="I1334" s="2"/>
      <c r="J1334" s="72"/>
    </row>
    <row r="1335" spans="1:10">
      <c r="A1335" s="11" t="s">
        <v>8</v>
      </c>
      <c r="B1335" s="12"/>
      <c r="C1335" s="202"/>
      <c r="D1335" s="286"/>
      <c r="E1335" s="286"/>
      <c r="F1335" s="286"/>
      <c r="G1335" s="286"/>
      <c r="H1335" s="68"/>
      <c r="I1335" s="68"/>
      <c r="J1335" s="71"/>
    </row>
    <row r="1336" spans="1:10" ht="15.75">
      <c r="A1336" s="11" t="s">
        <v>9</v>
      </c>
      <c r="B1336" s="286" t="s">
        <v>256</v>
      </c>
      <c r="C1336" s="286"/>
      <c r="D1336" s="286"/>
      <c r="E1336" s="286"/>
      <c r="F1336" s="11"/>
      <c r="G1336" s="16"/>
      <c r="H1336" s="11"/>
      <c r="I1336" s="11"/>
      <c r="J1336" s="80"/>
    </row>
    <row r="1337" spans="1:10" ht="15.75">
      <c r="A1337" s="11" t="s">
        <v>11</v>
      </c>
      <c r="B1337" s="289"/>
      <c r="C1337" s="289"/>
      <c r="D1337" s="289"/>
      <c r="E1337" s="289"/>
      <c r="F1337" s="18"/>
      <c r="G1337" s="19" t="s">
        <v>13</v>
      </c>
      <c r="H1337" s="69" t="s">
        <v>161</v>
      </c>
      <c r="I1337" s="69">
        <v>11600</v>
      </c>
      <c r="J1337" s="73"/>
    </row>
    <row r="1338" spans="1:10">
      <c r="A1338" s="190" t="s">
        <v>14</v>
      </c>
      <c r="B1338" s="190"/>
      <c r="C1338" s="203" t="s">
        <v>17</v>
      </c>
      <c r="D1338" s="191" t="s">
        <v>18</v>
      </c>
      <c r="E1338" s="192" t="s">
        <v>19</v>
      </c>
      <c r="F1338" s="192" t="s">
        <v>20</v>
      </c>
      <c r="G1338" s="190" t="s">
        <v>21</v>
      </c>
      <c r="H1338" s="1"/>
      <c r="I1338" s="1"/>
      <c r="J1338" s="71"/>
    </row>
    <row r="1339" spans="1:10">
      <c r="A1339" s="24">
        <v>1</v>
      </c>
      <c r="B1339" s="25" t="s">
        <v>23</v>
      </c>
      <c r="C1339" s="167">
        <v>3</v>
      </c>
      <c r="D1339" s="27">
        <v>79305</v>
      </c>
      <c r="E1339" s="28">
        <f t="shared" ref="E1339:E1356" si="195">D1339*C1339</f>
        <v>237915</v>
      </c>
      <c r="F1339" s="29">
        <v>0</v>
      </c>
      <c r="G1339" s="30">
        <f t="shared" ref="G1339:G1356" si="196">E1339-E1339*F1339</f>
        <v>237915</v>
      </c>
      <c r="H1339" s="31">
        <f>D1339/1.08</f>
        <v>73430.555555555547</v>
      </c>
      <c r="I1339" s="31"/>
      <c r="J1339" s="59">
        <f t="shared" ref="J1339:J1356" si="197">H1339*C1339</f>
        <v>220291.66666666663</v>
      </c>
    </row>
    <row r="1340" spans="1:10">
      <c r="A1340" s="24">
        <v>2</v>
      </c>
      <c r="B1340" s="25" t="s">
        <v>25</v>
      </c>
      <c r="C1340" s="204"/>
      <c r="D1340" s="33">
        <v>128591</v>
      </c>
      <c r="E1340" s="28">
        <f t="shared" si="195"/>
        <v>0</v>
      </c>
      <c r="F1340" s="29">
        <v>0</v>
      </c>
      <c r="G1340" s="30">
        <f t="shared" si="196"/>
        <v>0</v>
      </c>
      <c r="H1340" s="31">
        <f t="shared" ref="H1340:H1342" si="198">D1340/1.08</f>
        <v>119065.74074074073</v>
      </c>
      <c r="I1340" s="31"/>
      <c r="J1340" s="59">
        <f t="shared" si="197"/>
        <v>0</v>
      </c>
    </row>
    <row r="1341" spans="1:10">
      <c r="A1341" s="24">
        <v>3</v>
      </c>
      <c r="B1341" s="25" t="s">
        <v>26</v>
      </c>
      <c r="C1341" s="205"/>
      <c r="D1341" s="27">
        <v>60043</v>
      </c>
      <c r="E1341" s="28">
        <f t="shared" si="195"/>
        <v>0</v>
      </c>
      <c r="F1341" s="29">
        <v>0</v>
      </c>
      <c r="G1341" s="30">
        <f t="shared" si="196"/>
        <v>0</v>
      </c>
      <c r="H1341" s="31">
        <f t="shared" si="198"/>
        <v>55595.370370370365</v>
      </c>
      <c r="I1341" s="31"/>
      <c r="J1341" s="59">
        <f t="shared" si="197"/>
        <v>0</v>
      </c>
    </row>
    <row r="1342" spans="1:10">
      <c r="A1342" s="24">
        <v>4</v>
      </c>
      <c r="B1342" s="25" t="s">
        <v>27</v>
      </c>
      <c r="C1342" s="206"/>
      <c r="D1342" s="27">
        <v>115781</v>
      </c>
      <c r="E1342" s="28">
        <f t="shared" si="195"/>
        <v>0</v>
      </c>
      <c r="F1342" s="29">
        <v>0</v>
      </c>
      <c r="G1342" s="30">
        <f t="shared" si="196"/>
        <v>0</v>
      </c>
      <c r="H1342" s="31">
        <f t="shared" si="198"/>
        <v>107204.62962962962</v>
      </c>
      <c r="I1342" s="31"/>
      <c r="J1342" s="59">
        <f t="shared" si="197"/>
        <v>0</v>
      </c>
    </row>
    <row r="1343" spans="1:10">
      <c r="A1343" s="24">
        <v>5</v>
      </c>
      <c r="B1343" s="25" t="s">
        <v>28</v>
      </c>
      <c r="C1343" s="204">
        <v>3</v>
      </c>
      <c r="D1343" s="27">
        <v>119943</v>
      </c>
      <c r="E1343" s="28">
        <f t="shared" si="195"/>
        <v>359829</v>
      </c>
      <c r="F1343" s="124">
        <v>0.25</v>
      </c>
      <c r="G1343" s="125">
        <f t="shared" si="196"/>
        <v>269871.75</v>
      </c>
      <c r="H1343" s="31">
        <f>D1343/1.08*0.75</f>
        <v>83293.75</v>
      </c>
      <c r="I1343" s="31"/>
      <c r="J1343" s="59">
        <f t="shared" si="197"/>
        <v>249881.25</v>
      </c>
    </row>
    <row r="1344" spans="1:10">
      <c r="A1344" s="24">
        <v>6</v>
      </c>
      <c r="B1344" s="25" t="s">
        <v>29</v>
      </c>
      <c r="C1344" s="167"/>
      <c r="D1344" s="27">
        <v>94810</v>
      </c>
      <c r="E1344" s="28">
        <f t="shared" si="195"/>
        <v>0</v>
      </c>
      <c r="F1344" s="29">
        <v>0</v>
      </c>
      <c r="G1344" s="30">
        <f t="shared" si="196"/>
        <v>0</v>
      </c>
      <c r="H1344" s="31">
        <f t="shared" ref="H1344:H1355" si="199">D1344/1.08</f>
        <v>87787.037037037036</v>
      </c>
      <c r="I1344" s="31"/>
      <c r="J1344" s="59">
        <f t="shared" si="197"/>
        <v>0</v>
      </c>
    </row>
    <row r="1345" spans="1:10">
      <c r="A1345" s="24">
        <v>7</v>
      </c>
      <c r="B1345" s="25" t="s">
        <v>30</v>
      </c>
      <c r="C1345" s="207"/>
      <c r="D1345" s="27">
        <v>141396</v>
      </c>
      <c r="E1345" s="28">
        <f t="shared" si="195"/>
        <v>0</v>
      </c>
      <c r="F1345" s="29">
        <v>0</v>
      </c>
      <c r="G1345" s="30">
        <f t="shared" si="196"/>
        <v>0</v>
      </c>
      <c r="H1345" s="31">
        <f t="shared" si="199"/>
        <v>130922.22222222222</v>
      </c>
      <c r="I1345" s="31"/>
      <c r="J1345" s="59">
        <f t="shared" si="197"/>
        <v>0</v>
      </c>
    </row>
    <row r="1346" spans="1:10">
      <c r="A1346" s="24">
        <v>8</v>
      </c>
      <c r="B1346" s="25" t="s">
        <v>31</v>
      </c>
      <c r="C1346" s="167"/>
      <c r="D1346" s="27">
        <v>232931</v>
      </c>
      <c r="E1346" s="28">
        <f t="shared" si="195"/>
        <v>0</v>
      </c>
      <c r="F1346" s="29">
        <v>0</v>
      </c>
      <c r="G1346" s="30">
        <f t="shared" si="196"/>
        <v>0</v>
      </c>
      <c r="H1346" s="31">
        <f t="shared" si="199"/>
        <v>215676.85185185182</v>
      </c>
      <c r="I1346" s="31"/>
      <c r="J1346" s="59">
        <f t="shared" si="197"/>
        <v>0</v>
      </c>
    </row>
    <row r="1347" spans="1:10">
      <c r="A1347" s="24">
        <v>9</v>
      </c>
      <c r="B1347" s="36" t="s">
        <v>32</v>
      </c>
      <c r="C1347" s="167"/>
      <c r="D1347" s="27">
        <v>101534</v>
      </c>
      <c r="E1347" s="28">
        <f t="shared" si="195"/>
        <v>0</v>
      </c>
      <c r="F1347" s="29">
        <v>0</v>
      </c>
      <c r="G1347" s="30">
        <f t="shared" si="196"/>
        <v>0</v>
      </c>
      <c r="H1347" s="31">
        <f t="shared" si="199"/>
        <v>94012.962962962964</v>
      </c>
      <c r="I1347" s="31"/>
      <c r="J1347" s="59">
        <f t="shared" si="197"/>
        <v>0</v>
      </c>
    </row>
    <row r="1348" spans="1:10">
      <c r="A1348" s="24">
        <v>10</v>
      </c>
      <c r="B1348" s="36" t="s">
        <v>33</v>
      </c>
      <c r="C1348" s="208"/>
      <c r="D1348" s="33">
        <v>110148</v>
      </c>
      <c r="E1348" s="28">
        <f t="shared" si="195"/>
        <v>0</v>
      </c>
      <c r="F1348" s="29">
        <v>0</v>
      </c>
      <c r="G1348" s="30">
        <f t="shared" si="196"/>
        <v>0</v>
      </c>
      <c r="H1348" s="31">
        <f t="shared" si="199"/>
        <v>101988.88888888888</v>
      </c>
      <c r="I1348" s="31"/>
      <c r="J1348" s="59">
        <f t="shared" si="197"/>
        <v>0</v>
      </c>
    </row>
    <row r="1349" spans="1:10">
      <c r="A1349" s="24">
        <v>11</v>
      </c>
      <c r="B1349" s="121" t="s">
        <v>34</v>
      </c>
      <c r="C1349" s="209"/>
      <c r="D1349" s="27">
        <v>54198</v>
      </c>
      <c r="E1349" s="123">
        <f t="shared" si="195"/>
        <v>0</v>
      </c>
      <c r="F1349" s="29">
        <v>0</v>
      </c>
      <c r="G1349" s="125">
        <f t="shared" si="196"/>
        <v>0</v>
      </c>
      <c r="H1349" s="31">
        <f t="shared" si="199"/>
        <v>50183.333333333328</v>
      </c>
      <c r="I1349" s="128"/>
      <c r="J1349" s="59">
        <f t="shared" si="197"/>
        <v>0</v>
      </c>
    </row>
    <row r="1350" spans="1:10">
      <c r="A1350" s="24">
        <v>12</v>
      </c>
      <c r="B1350" s="25" t="s">
        <v>35</v>
      </c>
      <c r="C1350" s="208"/>
      <c r="D1350" s="27">
        <v>49680</v>
      </c>
      <c r="E1350" s="28">
        <f t="shared" si="195"/>
        <v>0</v>
      </c>
      <c r="F1350" s="29">
        <v>0</v>
      </c>
      <c r="G1350" s="30">
        <f t="shared" si="196"/>
        <v>0</v>
      </c>
      <c r="H1350" s="31">
        <f t="shared" si="199"/>
        <v>46000</v>
      </c>
      <c r="I1350" s="31"/>
      <c r="J1350" s="59">
        <f t="shared" si="197"/>
        <v>0</v>
      </c>
    </row>
    <row r="1351" spans="1:10">
      <c r="A1351" s="24">
        <v>13</v>
      </c>
      <c r="B1351" s="25" t="s">
        <v>36</v>
      </c>
      <c r="C1351" s="208"/>
      <c r="D1351" s="38">
        <v>64152</v>
      </c>
      <c r="E1351" s="28">
        <f t="shared" si="195"/>
        <v>0</v>
      </c>
      <c r="F1351" s="29">
        <v>0</v>
      </c>
      <c r="G1351" s="30">
        <f t="shared" si="196"/>
        <v>0</v>
      </c>
      <c r="H1351" s="31">
        <f t="shared" si="199"/>
        <v>59399.999999999993</v>
      </c>
      <c r="I1351" s="31"/>
      <c r="J1351" s="59">
        <f t="shared" si="197"/>
        <v>0</v>
      </c>
    </row>
    <row r="1352" spans="1:10">
      <c r="A1352" s="24">
        <v>14</v>
      </c>
      <c r="B1352" s="121" t="s">
        <v>37</v>
      </c>
      <c r="C1352" s="209"/>
      <c r="D1352" s="38">
        <v>65934</v>
      </c>
      <c r="E1352" s="123">
        <f t="shared" si="195"/>
        <v>0</v>
      </c>
      <c r="F1352" s="124">
        <v>0</v>
      </c>
      <c r="G1352" s="125">
        <f t="shared" si="196"/>
        <v>0</v>
      </c>
      <c r="H1352" s="31">
        <f t="shared" si="199"/>
        <v>61049.999999999993</v>
      </c>
      <c r="I1352" s="128"/>
      <c r="J1352" s="59">
        <f t="shared" si="197"/>
        <v>0</v>
      </c>
    </row>
    <row r="1353" spans="1:10">
      <c r="A1353" s="24">
        <v>15</v>
      </c>
      <c r="B1353" s="25" t="s">
        <v>38</v>
      </c>
      <c r="C1353" s="208"/>
      <c r="D1353" s="38">
        <v>76626</v>
      </c>
      <c r="E1353" s="28">
        <f t="shared" si="195"/>
        <v>0</v>
      </c>
      <c r="F1353" s="29">
        <v>0</v>
      </c>
      <c r="G1353" s="30">
        <f t="shared" si="196"/>
        <v>0</v>
      </c>
      <c r="H1353" s="31">
        <f t="shared" si="199"/>
        <v>70950</v>
      </c>
      <c r="I1353" s="31"/>
      <c r="J1353" s="59">
        <f t="shared" si="197"/>
        <v>0</v>
      </c>
    </row>
    <row r="1354" spans="1:10">
      <c r="A1354" s="24">
        <v>16</v>
      </c>
      <c r="B1354" s="25" t="s">
        <v>39</v>
      </c>
      <c r="C1354" s="208"/>
      <c r="D1354" s="38">
        <v>80190</v>
      </c>
      <c r="E1354" s="28">
        <f t="shared" si="195"/>
        <v>0</v>
      </c>
      <c r="F1354" s="29">
        <v>0</v>
      </c>
      <c r="G1354" s="30">
        <f t="shared" si="196"/>
        <v>0</v>
      </c>
      <c r="H1354" s="31">
        <f t="shared" si="199"/>
        <v>74250</v>
      </c>
      <c r="I1354" s="31"/>
      <c r="J1354" s="59">
        <f t="shared" si="197"/>
        <v>0</v>
      </c>
    </row>
    <row r="1355" spans="1:10">
      <c r="A1355" s="24">
        <v>17</v>
      </c>
      <c r="B1355" s="25" t="s">
        <v>40</v>
      </c>
      <c r="C1355" s="208"/>
      <c r="D1355" s="38">
        <v>113832</v>
      </c>
      <c r="E1355" s="28">
        <f t="shared" si="195"/>
        <v>0</v>
      </c>
      <c r="F1355" s="29">
        <v>0</v>
      </c>
      <c r="G1355" s="30">
        <f t="shared" si="196"/>
        <v>0</v>
      </c>
      <c r="H1355" s="31">
        <f t="shared" si="199"/>
        <v>105400</v>
      </c>
      <c r="I1355" s="31"/>
      <c r="J1355" s="59">
        <f t="shared" si="197"/>
        <v>0</v>
      </c>
    </row>
    <row r="1356" spans="1:10">
      <c r="A1356" s="24">
        <v>18</v>
      </c>
      <c r="B1356" s="121" t="s">
        <v>41</v>
      </c>
      <c r="C1356" s="209"/>
      <c r="D1356" s="39">
        <v>98010</v>
      </c>
      <c r="E1356" s="123">
        <f t="shared" si="195"/>
        <v>0</v>
      </c>
      <c r="F1356" s="124">
        <v>0.23</v>
      </c>
      <c r="G1356" s="125">
        <f t="shared" si="196"/>
        <v>0</v>
      </c>
      <c r="H1356" s="31">
        <f>D1356/1.08*0.77</f>
        <v>69877.5</v>
      </c>
      <c r="I1356" s="128"/>
      <c r="J1356" s="59">
        <f t="shared" si="197"/>
        <v>0</v>
      </c>
    </row>
    <row r="1357" spans="1:10" ht="21">
      <c r="A1357" s="40"/>
      <c r="B1357" s="41" t="s">
        <v>42</v>
      </c>
      <c r="C1357" s="210">
        <f>SUM(C1339:C1356)</f>
        <v>6</v>
      </c>
      <c r="D1357" s="39">
        <v>205306</v>
      </c>
      <c r="E1357" s="43">
        <f>SUM(E1339:E1356)</f>
        <v>597744</v>
      </c>
      <c r="F1357" s="43"/>
      <c r="G1357" s="44">
        <f>SUM(G1339:G1356)</f>
        <v>507786.75</v>
      </c>
      <c r="H1357" s="45"/>
      <c r="I1357" s="45"/>
      <c r="J1357" s="64">
        <f>SUM(J1339:J1356)</f>
        <v>470172.91666666663</v>
      </c>
    </row>
    <row r="1358" spans="1:10" ht="31.5">
      <c r="A1358" s="46"/>
      <c r="B1358" s="47"/>
      <c r="C1358" s="211"/>
      <c r="D1358" s="39">
        <v>335661</v>
      </c>
      <c r="E1358" s="49"/>
      <c r="F1358" s="49"/>
      <c r="G1358" s="50"/>
      <c r="H1358" s="5"/>
      <c r="I1358" s="5"/>
      <c r="J1358" s="75">
        <f>J1357*0.08</f>
        <v>37613.833333333328</v>
      </c>
    </row>
    <row r="1359" spans="1:10" ht="31.5">
      <c r="A1359" s="283" t="s">
        <v>43</v>
      </c>
      <c r="B1359" s="283"/>
      <c r="C1359" s="284" t="s">
        <v>44</v>
      </c>
      <c r="D1359" s="284"/>
      <c r="E1359" s="54"/>
      <c r="F1359" s="54"/>
      <c r="G1359" s="55" t="s">
        <v>45</v>
      </c>
      <c r="H1359" s="6"/>
      <c r="I1359" s="6"/>
      <c r="J1359" s="76">
        <f>SUM(J1357:J1358)</f>
        <v>507786.74999999994</v>
      </c>
    </row>
    <row r="1360" spans="1:10" ht="15">
      <c r="B1360" s="131" t="s">
        <v>165</v>
      </c>
      <c r="C1360" s="131" t="s">
        <v>166</v>
      </c>
      <c r="D1360" s="131"/>
      <c r="E1360" s="131" t="s">
        <v>167</v>
      </c>
    </row>
    <row r="1361" spans="1:10">
      <c r="B1361" s="212" t="s">
        <v>168</v>
      </c>
      <c r="C1361" s="213" t="s">
        <v>166</v>
      </c>
      <c r="D1361" s="214"/>
      <c r="E1361" s="214"/>
      <c r="F1361" s="214"/>
      <c r="G1361" s="212" t="s">
        <v>167</v>
      </c>
    </row>
    <row r="1362" spans="1:10" ht="15.75">
      <c r="A1362" s="279" t="s">
        <v>0</v>
      </c>
      <c r="B1362" s="279"/>
      <c r="C1362" s="279"/>
      <c r="D1362" s="279"/>
      <c r="E1362" s="279"/>
      <c r="F1362" s="279"/>
      <c r="G1362" s="279"/>
    </row>
    <row r="1363" spans="1:10" ht="15.75">
      <c r="A1363" s="279" t="s">
        <v>1</v>
      </c>
      <c r="B1363" s="279"/>
      <c r="C1363" s="279"/>
      <c r="D1363" s="279"/>
      <c r="E1363" s="279"/>
      <c r="F1363" s="279"/>
      <c r="G1363" s="279"/>
      <c r="H1363" s="1"/>
      <c r="I1363" s="1"/>
      <c r="J1363" s="71"/>
    </row>
    <row r="1364" spans="1:10" ht="15.75">
      <c r="A1364" s="279" t="s">
        <v>2</v>
      </c>
      <c r="B1364" s="279"/>
      <c r="C1364" s="279"/>
      <c r="D1364" s="279"/>
      <c r="E1364" s="279"/>
      <c r="F1364" s="279"/>
      <c r="G1364" s="279"/>
      <c r="H1364" s="1"/>
      <c r="I1364" s="1"/>
      <c r="J1364" s="71"/>
    </row>
    <row r="1365" spans="1:10" ht="15.75">
      <c r="A1365" s="279" t="s">
        <v>4</v>
      </c>
      <c r="B1365" s="279"/>
      <c r="C1365" s="279"/>
      <c r="D1365" s="279"/>
      <c r="E1365" s="279"/>
      <c r="F1365" s="279"/>
      <c r="G1365" s="279"/>
      <c r="H1365" s="1"/>
      <c r="I1365" s="1"/>
      <c r="J1365" s="71"/>
    </row>
    <row r="1366" spans="1:10" ht="15.75">
      <c r="A1366" s="280" t="s">
        <v>6</v>
      </c>
      <c r="B1366" s="280"/>
      <c r="C1366" s="280"/>
      <c r="D1366" s="280"/>
      <c r="E1366" s="280"/>
      <c r="F1366" s="280"/>
      <c r="G1366" s="280"/>
      <c r="H1366" s="1"/>
      <c r="I1366" s="1"/>
      <c r="J1366" s="71"/>
    </row>
    <row r="1367" spans="1:10" ht="27.75">
      <c r="A1367" s="9"/>
      <c r="B1367" s="9"/>
      <c r="C1367" s="281" t="s">
        <v>248</v>
      </c>
      <c r="D1367" s="281"/>
      <c r="E1367" s="281"/>
      <c r="F1367" s="281"/>
      <c r="G1367" s="281"/>
      <c r="H1367" s="2"/>
      <c r="I1367" s="2"/>
      <c r="J1367" s="72"/>
    </row>
    <row r="1368" spans="1:10">
      <c r="A1368" s="11" t="s">
        <v>8</v>
      </c>
      <c r="B1368" s="12"/>
      <c r="C1368" s="202"/>
      <c r="D1368" s="286"/>
      <c r="E1368" s="286"/>
      <c r="F1368" s="286"/>
      <c r="G1368" s="286"/>
      <c r="H1368" s="68"/>
      <c r="I1368" s="68"/>
      <c r="J1368" s="71"/>
    </row>
    <row r="1369" spans="1:10" ht="15.75">
      <c r="A1369" s="11" t="s">
        <v>9</v>
      </c>
      <c r="B1369" s="286" t="s">
        <v>257</v>
      </c>
      <c r="C1369" s="286"/>
      <c r="D1369" s="286"/>
      <c r="E1369" s="286"/>
      <c r="F1369" s="11"/>
      <c r="G1369" s="16"/>
      <c r="H1369" s="11"/>
      <c r="I1369" s="11"/>
      <c r="J1369" s="80"/>
    </row>
    <row r="1370" spans="1:10" ht="15.75">
      <c r="A1370" s="11" t="s">
        <v>11</v>
      </c>
      <c r="B1370" s="289"/>
      <c r="C1370" s="289"/>
      <c r="D1370" s="289"/>
      <c r="E1370" s="289"/>
      <c r="F1370" s="18"/>
      <c r="G1370" s="19" t="s">
        <v>13</v>
      </c>
      <c r="H1370" s="69" t="s">
        <v>161</v>
      </c>
      <c r="I1370" s="69">
        <v>11597</v>
      </c>
      <c r="J1370" s="73"/>
    </row>
    <row r="1371" spans="1:10">
      <c r="A1371" s="190" t="s">
        <v>14</v>
      </c>
      <c r="B1371" s="190"/>
      <c r="C1371" s="203" t="s">
        <v>17</v>
      </c>
      <c r="D1371" s="191" t="s">
        <v>18</v>
      </c>
      <c r="E1371" s="192" t="s">
        <v>19</v>
      </c>
      <c r="F1371" s="192" t="s">
        <v>20</v>
      </c>
      <c r="G1371" s="190" t="s">
        <v>21</v>
      </c>
      <c r="H1371" s="1"/>
      <c r="I1371" s="1"/>
      <c r="J1371" s="71"/>
    </row>
    <row r="1372" spans="1:10">
      <c r="A1372" s="24">
        <v>1</v>
      </c>
      <c r="B1372" s="25" t="s">
        <v>23</v>
      </c>
      <c r="C1372" s="167"/>
      <c r="D1372" s="27">
        <v>79305</v>
      </c>
      <c r="E1372" s="28">
        <f t="shared" ref="E1372:E1389" si="200">D1372*C1372</f>
        <v>0</v>
      </c>
      <c r="F1372" s="29">
        <v>0</v>
      </c>
      <c r="G1372" s="30">
        <f t="shared" ref="G1372:G1389" si="201">E1372-E1372*F1372</f>
        <v>0</v>
      </c>
      <c r="H1372" s="31">
        <f>D1372/1.08</f>
        <v>73430.555555555547</v>
      </c>
      <c r="I1372" s="31"/>
      <c r="J1372" s="59">
        <f t="shared" ref="J1372:J1389" si="202">H1372*C1372</f>
        <v>0</v>
      </c>
    </row>
    <row r="1373" spans="1:10">
      <c r="A1373" s="24">
        <v>2</v>
      </c>
      <c r="B1373" s="25" t="s">
        <v>25</v>
      </c>
      <c r="C1373" s="204"/>
      <c r="D1373" s="33">
        <v>128591</v>
      </c>
      <c r="E1373" s="28">
        <f t="shared" si="200"/>
        <v>0</v>
      </c>
      <c r="F1373" s="29">
        <v>0</v>
      </c>
      <c r="G1373" s="30">
        <f t="shared" si="201"/>
        <v>0</v>
      </c>
      <c r="H1373" s="31">
        <f t="shared" ref="H1373:H1375" si="203">D1373/1.08</f>
        <v>119065.74074074073</v>
      </c>
      <c r="I1373" s="31"/>
      <c r="J1373" s="59">
        <f t="shared" si="202"/>
        <v>0</v>
      </c>
    </row>
    <row r="1374" spans="1:10">
      <c r="A1374" s="24">
        <v>3</v>
      </c>
      <c r="B1374" s="25" t="s">
        <v>26</v>
      </c>
      <c r="C1374" s="205"/>
      <c r="D1374" s="27">
        <v>60043</v>
      </c>
      <c r="E1374" s="28">
        <f t="shared" si="200"/>
        <v>0</v>
      </c>
      <c r="F1374" s="29">
        <v>0</v>
      </c>
      <c r="G1374" s="30">
        <f t="shared" si="201"/>
        <v>0</v>
      </c>
      <c r="H1374" s="31">
        <f t="shared" si="203"/>
        <v>55595.370370370365</v>
      </c>
      <c r="I1374" s="31"/>
      <c r="J1374" s="59">
        <f t="shared" si="202"/>
        <v>0</v>
      </c>
    </row>
    <row r="1375" spans="1:10">
      <c r="A1375" s="24">
        <v>4</v>
      </c>
      <c r="B1375" s="25" t="s">
        <v>27</v>
      </c>
      <c r="C1375" s="206"/>
      <c r="D1375" s="27">
        <v>115781</v>
      </c>
      <c r="E1375" s="28">
        <f t="shared" si="200"/>
        <v>0</v>
      </c>
      <c r="F1375" s="29">
        <v>0</v>
      </c>
      <c r="G1375" s="30">
        <f t="shared" si="201"/>
        <v>0</v>
      </c>
      <c r="H1375" s="31">
        <f t="shared" si="203"/>
        <v>107204.62962962962</v>
      </c>
      <c r="I1375" s="31"/>
      <c r="J1375" s="59">
        <f t="shared" si="202"/>
        <v>0</v>
      </c>
    </row>
    <row r="1376" spans="1:10">
      <c r="A1376" s="24">
        <v>5</v>
      </c>
      <c r="B1376" s="25" t="s">
        <v>28</v>
      </c>
      <c r="C1376" s="204">
        <v>4</v>
      </c>
      <c r="D1376" s="27">
        <v>119943</v>
      </c>
      <c r="E1376" s="28">
        <f t="shared" si="200"/>
        <v>479772</v>
      </c>
      <c r="F1376" s="124">
        <v>0.25</v>
      </c>
      <c r="G1376" s="125">
        <f t="shared" si="201"/>
        <v>359829</v>
      </c>
      <c r="H1376" s="31">
        <f>D1376/1.08*0.75</f>
        <v>83293.75</v>
      </c>
      <c r="I1376" s="31"/>
      <c r="J1376" s="59">
        <f t="shared" si="202"/>
        <v>333175</v>
      </c>
    </row>
    <row r="1377" spans="1:10">
      <c r="A1377" s="24">
        <v>6</v>
      </c>
      <c r="B1377" s="25" t="s">
        <v>29</v>
      </c>
      <c r="C1377" s="167"/>
      <c r="D1377" s="27">
        <v>94810</v>
      </c>
      <c r="E1377" s="28">
        <f t="shared" si="200"/>
        <v>0</v>
      </c>
      <c r="F1377" s="29">
        <v>0</v>
      </c>
      <c r="G1377" s="30">
        <f t="shared" si="201"/>
        <v>0</v>
      </c>
      <c r="H1377" s="31">
        <f t="shared" ref="H1377:H1388" si="204">D1377/1.08</f>
        <v>87787.037037037036</v>
      </c>
      <c r="I1377" s="31"/>
      <c r="J1377" s="59">
        <f t="shared" si="202"/>
        <v>0</v>
      </c>
    </row>
    <row r="1378" spans="1:10">
      <c r="A1378" s="24">
        <v>7</v>
      </c>
      <c r="B1378" s="25" t="s">
        <v>30</v>
      </c>
      <c r="C1378" s="207"/>
      <c r="D1378" s="27">
        <v>141396</v>
      </c>
      <c r="E1378" s="28">
        <f t="shared" si="200"/>
        <v>0</v>
      </c>
      <c r="F1378" s="29">
        <v>0</v>
      </c>
      <c r="G1378" s="30">
        <f t="shared" si="201"/>
        <v>0</v>
      </c>
      <c r="H1378" s="31">
        <f t="shared" si="204"/>
        <v>130922.22222222222</v>
      </c>
      <c r="I1378" s="31"/>
      <c r="J1378" s="59">
        <f t="shared" si="202"/>
        <v>0</v>
      </c>
    </row>
    <row r="1379" spans="1:10">
      <c r="A1379" s="24">
        <v>8</v>
      </c>
      <c r="B1379" s="25" t="s">
        <v>31</v>
      </c>
      <c r="C1379" s="167"/>
      <c r="D1379" s="27">
        <v>232931</v>
      </c>
      <c r="E1379" s="28">
        <f t="shared" si="200"/>
        <v>0</v>
      </c>
      <c r="F1379" s="29">
        <v>0</v>
      </c>
      <c r="G1379" s="30">
        <f t="shared" si="201"/>
        <v>0</v>
      </c>
      <c r="H1379" s="31">
        <f t="shared" si="204"/>
        <v>215676.85185185182</v>
      </c>
      <c r="I1379" s="31"/>
      <c r="J1379" s="59">
        <f t="shared" si="202"/>
        <v>0</v>
      </c>
    </row>
    <row r="1380" spans="1:10">
      <c r="A1380" s="24">
        <v>9</v>
      </c>
      <c r="B1380" s="36" t="s">
        <v>32</v>
      </c>
      <c r="C1380" s="167"/>
      <c r="D1380" s="27">
        <v>101534</v>
      </c>
      <c r="E1380" s="28">
        <f t="shared" si="200"/>
        <v>0</v>
      </c>
      <c r="F1380" s="29">
        <v>0</v>
      </c>
      <c r="G1380" s="30">
        <f t="shared" si="201"/>
        <v>0</v>
      </c>
      <c r="H1380" s="31">
        <f t="shared" si="204"/>
        <v>94012.962962962964</v>
      </c>
      <c r="I1380" s="31"/>
      <c r="J1380" s="59">
        <f t="shared" si="202"/>
        <v>0</v>
      </c>
    </row>
    <row r="1381" spans="1:10">
      <c r="A1381" s="24">
        <v>10</v>
      </c>
      <c r="B1381" s="36" t="s">
        <v>33</v>
      </c>
      <c r="C1381" s="208"/>
      <c r="D1381" s="33">
        <v>110148</v>
      </c>
      <c r="E1381" s="28">
        <f t="shared" si="200"/>
        <v>0</v>
      </c>
      <c r="F1381" s="29">
        <v>0</v>
      </c>
      <c r="G1381" s="30">
        <f t="shared" si="201"/>
        <v>0</v>
      </c>
      <c r="H1381" s="31">
        <f t="shared" si="204"/>
        <v>101988.88888888888</v>
      </c>
      <c r="I1381" s="31"/>
      <c r="J1381" s="59">
        <f t="shared" si="202"/>
        <v>0</v>
      </c>
    </row>
    <row r="1382" spans="1:10">
      <c r="A1382" s="24">
        <v>11</v>
      </c>
      <c r="B1382" s="121" t="s">
        <v>34</v>
      </c>
      <c r="C1382" s="209">
        <v>4</v>
      </c>
      <c r="D1382" s="27">
        <v>54198</v>
      </c>
      <c r="E1382" s="123">
        <f t="shared" si="200"/>
        <v>216792</v>
      </c>
      <c r="F1382" s="29">
        <v>0</v>
      </c>
      <c r="G1382" s="125">
        <f t="shared" si="201"/>
        <v>216792</v>
      </c>
      <c r="H1382" s="31">
        <f t="shared" si="204"/>
        <v>50183.333333333328</v>
      </c>
      <c r="I1382" s="128"/>
      <c r="J1382" s="59">
        <f t="shared" si="202"/>
        <v>200733.33333333331</v>
      </c>
    </row>
    <row r="1383" spans="1:10">
      <c r="A1383" s="24">
        <v>12</v>
      </c>
      <c r="B1383" s="25" t="s">
        <v>35</v>
      </c>
      <c r="C1383" s="208"/>
      <c r="D1383" s="27">
        <v>49680</v>
      </c>
      <c r="E1383" s="28">
        <f t="shared" si="200"/>
        <v>0</v>
      </c>
      <c r="F1383" s="29">
        <v>0</v>
      </c>
      <c r="G1383" s="30">
        <f t="shared" si="201"/>
        <v>0</v>
      </c>
      <c r="H1383" s="31">
        <f t="shared" si="204"/>
        <v>46000</v>
      </c>
      <c r="I1383" s="31"/>
      <c r="J1383" s="59">
        <f t="shared" si="202"/>
        <v>0</v>
      </c>
    </row>
    <row r="1384" spans="1:10">
      <c r="A1384" s="24">
        <v>13</v>
      </c>
      <c r="B1384" s="25" t="s">
        <v>36</v>
      </c>
      <c r="C1384" s="208"/>
      <c r="D1384" s="38">
        <v>64152</v>
      </c>
      <c r="E1384" s="28">
        <f t="shared" si="200"/>
        <v>0</v>
      </c>
      <c r="F1384" s="29">
        <v>0</v>
      </c>
      <c r="G1384" s="30">
        <f t="shared" si="201"/>
        <v>0</v>
      </c>
      <c r="H1384" s="31">
        <f t="shared" si="204"/>
        <v>59399.999999999993</v>
      </c>
      <c r="I1384" s="31"/>
      <c r="J1384" s="59">
        <f t="shared" si="202"/>
        <v>0</v>
      </c>
    </row>
    <row r="1385" spans="1:10">
      <c r="A1385" s="24">
        <v>14</v>
      </c>
      <c r="B1385" s="121" t="s">
        <v>37</v>
      </c>
      <c r="C1385" s="209"/>
      <c r="D1385" s="38">
        <v>65934</v>
      </c>
      <c r="E1385" s="123">
        <f t="shared" si="200"/>
        <v>0</v>
      </c>
      <c r="F1385" s="124">
        <v>0</v>
      </c>
      <c r="G1385" s="125">
        <f t="shared" si="201"/>
        <v>0</v>
      </c>
      <c r="H1385" s="31">
        <f t="shared" si="204"/>
        <v>61049.999999999993</v>
      </c>
      <c r="I1385" s="128"/>
      <c r="J1385" s="59">
        <f t="shared" si="202"/>
        <v>0</v>
      </c>
    </row>
    <row r="1386" spans="1:10">
      <c r="A1386" s="24">
        <v>15</v>
      </c>
      <c r="B1386" s="25" t="s">
        <v>38</v>
      </c>
      <c r="C1386" s="208"/>
      <c r="D1386" s="38">
        <v>76626</v>
      </c>
      <c r="E1386" s="28">
        <f t="shared" si="200"/>
        <v>0</v>
      </c>
      <c r="F1386" s="29">
        <v>0</v>
      </c>
      <c r="G1386" s="30">
        <f t="shared" si="201"/>
        <v>0</v>
      </c>
      <c r="H1386" s="31">
        <f t="shared" si="204"/>
        <v>70950</v>
      </c>
      <c r="I1386" s="31"/>
      <c r="J1386" s="59">
        <f t="shared" si="202"/>
        <v>0</v>
      </c>
    </row>
    <row r="1387" spans="1:10">
      <c r="A1387" s="24">
        <v>16</v>
      </c>
      <c r="B1387" s="25" t="s">
        <v>39</v>
      </c>
      <c r="C1387" s="208"/>
      <c r="D1387" s="38">
        <v>80190</v>
      </c>
      <c r="E1387" s="28">
        <f t="shared" si="200"/>
        <v>0</v>
      </c>
      <c r="F1387" s="29">
        <v>0</v>
      </c>
      <c r="G1387" s="30">
        <f t="shared" si="201"/>
        <v>0</v>
      </c>
      <c r="H1387" s="31">
        <f t="shared" si="204"/>
        <v>74250</v>
      </c>
      <c r="I1387" s="31"/>
      <c r="J1387" s="59">
        <f t="shared" si="202"/>
        <v>0</v>
      </c>
    </row>
    <row r="1388" spans="1:10">
      <c r="A1388" s="24">
        <v>17</v>
      </c>
      <c r="B1388" s="25" t="s">
        <v>40</v>
      </c>
      <c r="C1388" s="208"/>
      <c r="D1388" s="38">
        <v>113832</v>
      </c>
      <c r="E1388" s="28">
        <f t="shared" si="200"/>
        <v>0</v>
      </c>
      <c r="F1388" s="29">
        <v>0</v>
      </c>
      <c r="G1388" s="30">
        <f t="shared" si="201"/>
        <v>0</v>
      </c>
      <c r="H1388" s="31">
        <f t="shared" si="204"/>
        <v>105400</v>
      </c>
      <c r="I1388" s="31"/>
      <c r="J1388" s="59">
        <f t="shared" si="202"/>
        <v>0</v>
      </c>
    </row>
    <row r="1389" spans="1:10">
      <c r="A1389" s="24">
        <v>18</v>
      </c>
      <c r="B1389" s="121" t="s">
        <v>41</v>
      </c>
      <c r="C1389" s="209">
        <v>6</v>
      </c>
      <c r="D1389" s="39">
        <v>98010</v>
      </c>
      <c r="E1389" s="123">
        <f t="shared" si="200"/>
        <v>588060</v>
      </c>
      <c r="F1389" s="124">
        <v>0.23</v>
      </c>
      <c r="G1389" s="125">
        <f t="shared" si="201"/>
        <v>452806.19999999995</v>
      </c>
      <c r="H1389" s="31">
        <f>D1389/1.08*0.77</f>
        <v>69877.5</v>
      </c>
      <c r="I1389" s="128"/>
      <c r="J1389" s="59">
        <f t="shared" si="202"/>
        <v>419265</v>
      </c>
    </row>
    <row r="1390" spans="1:10" ht="21">
      <c r="A1390" s="40"/>
      <c r="B1390" s="41" t="s">
        <v>42</v>
      </c>
      <c r="C1390" s="210">
        <f>SUM(C1372:C1389)</f>
        <v>14</v>
      </c>
      <c r="D1390" s="39">
        <v>205306</v>
      </c>
      <c r="E1390" s="43">
        <f>SUM(E1372:E1389)</f>
        <v>1284624</v>
      </c>
      <c r="F1390" s="43"/>
      <c r="G1390" s="44">
        <f>SUM(G1372:G1389)</f>
        <v>1029427.2</v>
      </c>
      <c r="H1390" s="45"/>
      <c r="I1390" s="45"/>
      <c r="J1390" s="64">
        <f>SUM(J1372:J1389)</f>
        <v>953173.33333333326</v>
      </c>
    </row>
    <row r="1391" spans="1:10" ht="31.5">
      <c r="A1391" s="46"/>
      <c r="B1391" s="47"/>
      <c r="C1391" s="211"/>
      <c r="D1391" s="39">
        <v>335661</v>
      </c>
      <c r="E1391" s="49"/>
      <c r="F1391" s="49"/>
      <c r="G1391" s="50"/>
      <c r="H1391" s="5"/>
      <c r="I1391" s="5"/>
      <c r="J1391" s="75">
        <f>J1390*0.08</f>
        <v>76253.866666666669</v>
      </c>
    </row>
    <row r="1392" spans="1:10" ht="31.5">
      <c r="A1392" s="283" t="s">
        <v>43</v>
      </c>
      <c r="B1392" s="283"/>
      <c r="C1392" s="284" t="s">
        <v>44</v>
      </c>
      <c r="D1392" s="284"/>
      <c r="E1392" s="54"/>
      <c r="F1392" s="54"/>
      <c r="G1392" s="55" t="s">
        <v>45</v>
      </c>
      <c r="H1392" s="6"/>
      <c r="I1392" s="6"/>
      <c r="J1392" s="76">
        <f>SUM(J1390:J1391)</f>
        <v>1029427.2</v>
      </c>
    </row>
    <row r="1393" spans="1:10" ht="15">
      <c r="B1393" s="131" t="s">
        <v>165</v>
      </c>
      <c r="C1393" s="131" t="s">
        <v>166</v>
      </c>
      <c r="D1393" s="131"/>
      <c r="E1393" s="131" t="s">
        <v>167</v>
      </c>
    </row>
    <row r="1394" spans="1:10">
      <c r="B1394" s="212" t="s">
        <v>168</v>
      </c>
      <c r="C1394" s="213" t="s">
        <v>166</v>
      </c>
      <c r="D1394" s="214"/>
      <c r="E1394" s="214"/>
      <c r="F1394" s="214"/>
      <c r="G1394" s="212" t="s">
        <v>167</v>
      </c>
    </row>
    <row r="1395" spans="1:10" ht="15.75">
      <c r="A1395" s="279" t="s">
        <v>0</v>
      </c>
      <c r="B1395" s="279"/>
      <c r="C1395" s="279"/>
      <c r="D1395" s="279"/>
      <c r="E1395" s="279"/>
      <c r="F1395" s="279"/>
      <c r="G1395" s="279"/>
    </row>
    <row r="1396" spans="1:10" ht="15.75">
      <c r="A1396" s="279" t="s">
        <v>1</v>
      </c>
      <c r="B1396" s="279"/>
      <c r="C1396" s="279"/>
      <c r="D1396" s="279"/>
      <c r="E1396" s="279"/>
      <c r="F1396" s="279"/>
      <c r="G1396" s="279"/>
      <c r="H1396" s="1"/>
      <c r="I1396" s="1"/>
      <c r="J1396" s="71"/>
    </row>
    <row r="1397" spans="1:10" ht="15.75">
      <c r="A1397" s="279" t="s">
        <v>2</v>
      </c>
      <c r="B1397" s="279"/>
      <c r="C1397" s="279"/>
      <c r="D1397" s="279"/>
      <c r="E1397" s="279"/>
      <c r="F1397" s="279"/>
      <c r="G1397" s="279"/>
      <c r="H1397" s="1"/>
      <c r="I1397" s="1"/>
      <c r="J1397" s="71"/>
    </row>
    <row r="1398" spans="1:10" ht="15.75">
      <c r="A1398" s="279" t="s">
        <v>4</v>
      </c>
      <c r="B1398" s="279"/>
      <c r="C1398" s="279"/>
      <c r="D1398" s="279"/>
      <c r="E1398" s="279"/>
      <c r="F1398" s="279"/>
      <c r="G1398" s="279"/>
      <c r="H1398" s="1"/>
      <c r="I1398" s="1"/>
      <c r="J1398" s="71"/>
    </row>
    <row r="1399" spans="1:10" ht="15.75">
      <c r="A1399" s="280" t="s">
        <v>6</v>
      </c>
      <c r="B1399" s="280"/>
      <c r="C1399" s="280"/>
      <c r="D1399" s="280"/>
      <c r="E1399" s="280"/>
      <c r="F1399" s="280"/>
      <c r="G1399" s="280"/>
      <c r="H1399" s="1"/>
      <c r="I1399" s="1"/>
      <c r="J1399" s="71"/>
    </row>
    <row r="1400" spans="1:10" ht="27.75">
      <c r="A1400" s="9"/>
      <c r="B1400" s="9"/>
      <c r="C1400" s="281" t="s">
        <v>248</v>
      </c>
      <c r="D1400" s="281"/>
      <c r="E1400" s="281"/>
      <c r="F1400" s="281"/>
      <c r="G1400" s="281"/>
      <c r="H1400" s="2"/>
      <c r="I1400" s="2"/>
      <c r="J1400" s="72"/>
    </row>
    <row r="1401" spans="1:10">
      <c r="A1401" s="11" t="s">
        <v>8</v>
      </c>
      <c r="B1401" s="12"/>
      <c r="C1401" s="202"/>
      <c r="D1401" s="286"/>
      <c r="E1401" s="286"/>
      <c r="F1401" s="286"/>
      <c r="G1401" s="286"/>
      <c r="H1401" s="68"/>
      <c r="I1401" s="68"/>
      <c r="J1401" s="71"/>
    </row>
    <row r="1402" spans="1:10" ht="15.75">
      <c r="A1402" s="11" t="s">
        <v>9</v>
      </c>
      <c r="B1402" s="286" t="s">
        <v>258</v>
      </c>
      <c r="C1402" s="286"/>
      <c r="D1402" s="286"/>
      <c r="E1402" s="286"/>
      <c r="F1402" s="11"/>
      <c r="G1402" s="16"/>
      <c r="H1402" s="11"/>
      <c r="I1402" s="11"/>
      <c r="J1402" s="80"/>
    </row>
    <row r="1403" spans="1:10" ht="15.75">
      <c r="A1403" s="11" t="s">
        <v>11</v>
      </c>
      <c r="B1403" s="289"/>
      <c r="C1403" s="289"/>
      <c r="D1403" s="289"/>
      <c r="E1403" s="289"/>
      <c r="F1403" s="18"/>
      <c r="G1403" s="19" t="s">
        <v>13</v>
      </c>
      <c r="H1403" s="69" t="s">
        <v>161</v>
      </c>
      <c r="I1403" s="69">
        <v>11629</v>
      </c>
      <c r="J1403" s="73"/>
    </row>
    <row r="1404" spans="1:10">
      <c r="A1404" s="190" t="s">
        <v>14</v>
      </c>
      <c r="B1404" s="190"/>
      <c r="C1404" s="203" t="s">
        <v>17</v>
      </c>
      <c r="D1404" s="191" t="s">
        <v>18</v>
      </c>
      <c r="E1404" s="192" t="s">
        <v>19</v>
      </c>
      <c r="F1404" s="192" t="s">
        <v>20</v>
      </c>
      <c r="G1404" s="190" t="s">
        <v>21</v>
      </c>
      <c r="H1404" s="1"/>
      <c r="I1404" s="1"/>
      <c r="J1404" s="71"/>
    </row>
    <row r="1405" spans="1:10">
      <c r="A1405" s="24">
        <v>1</v>
      </c>
      <c r="B1405" s="25" t="s">
        <v>23</v>
      </c>
      <c r="C1405" s="167">
        <v>10</v>
      </c>
      <c r="D1405" s="27">
        <v>79305</v>
      </c>
      <c r="E1405" s="28">
        <f t="shared" ref="E1405:E1422" si="205">D1405*C1405</f>
        <v>793050</v>
      </c>
      <c r="F1405" s="29">
        <v>0</v>
      </c>
      <c r="G1405" s="30">
        <f t="shared" ref="G1405:G1422" si="206">E1405-E1405*F1405</f>
        <v>793050</v>
      </c>
      <c r="H1405" s="31">
        <f>D1405/1.08</f>
        <v>73430.555555555547</v>
      </c>
      <c r="I1405" s="31"/>
      <c r="J1405" s="59">
        <f t="shared" ref="J1405:J1422" si="207">H1405*C1405</f>
        <v>734305.5555555555</v>
      </c>
    </row>
    <row r="1406" spans="1:10">
      <c r="A1406" s="24">
        <v>2</v>
      </c>
      <c r="B1406" s="25" t="s">
        <v>25</v>
      </c>
      <c r="C1406" s="204"/>
      <c r="D1406" s="33">
        <v>128591</v>
      </c>
      <c r="E1406" s="28">
        <f t="shared" si="205"/>
        <v>0</v>
      </c>
      <c r="F1406" s="29">
        <v>0</v>
      </c>
      <c r="G1406" s="30">
        <f t="shared" si="206"/>
        <v>0</v>
      </c>
      <c r="H1406" s="31">
        <f t="shared" ref="H1406:H1408" si="208">D1406/1.08</f>
        <v>119065.74074074073</v>
      </c>
      <c r="I1406" s="31"/>
      <c r="J1406" s="59">
        <f t="shared" si="207"/>
        <v>0</v>
      </c>
    </row>
    <row r="1407" spans="1:10">
      <c r="A1407" s="24">
        <v>3</v>
      </c>
      <c r="B1407" s="25" t="s">
        <v>26</v>
      </c>
      <c r="C1407" s="205"/>
      <c r="D1407" s="27">
        <v>60043</v>
      </c>
      <c r="E1407" s="28">
        <f t="shared" si="205"/>
        <v>0</v>
      </c>
      <c r="F1407" s="29">
        <v>0</v>
      </c>
      <c r="G1407" s="30">
        <f t="shared" si="206"/>
        <v>0</v>
      </c>
      <c r="H1407" s="31">
        <f t="shared" si="208"/>
        <v>55595.370370370365</v>
      </c>
      <c r="I1407" s="31"/>
      <c r="J1407" s="59">
        <f t="shared" si="207"/>
        <v>0</v>
      </c>
    </row>
    <row r="1408" spans="1:10">
      <c r="A1408" s="24">
        <v>4</v>
      </c>
      <c r="B1408" s="25" t="s">
        <v>27</v>
      </c>
      <c r="C1408" s="206"/>
      <c r="D1408" s="27">
        <v>115781</v>
      </c>
      <c r="E1408" s="28">
        <f t="shared" si="205"/>
        <v>0</v>
      </c>
      <c r="F1408" s="29">
        <v>0</v>
      </c>
      <c r="G1408" s="30">
        <f t="shared" si="206"/>
        <v>0</v>
      </c>
      <c r="H1408" s="31">
        <f t="shared" si="208"/>
        <v>107204.62962962962</v>
      </c>
      <c r="I1408" s="31"/>
      <c r="J1408" s="59">
        <f t="shared" si="207"/>
        <v>0</v>
      </c>
    </row>
    <row r="1409" spans="1:10">
      <c r="A1409" s="24">
        <v>5</v>
      </c>
      <c r="B1409" s="25" t="s">
        <v>28</v>
      </c>
      <c r="C1409" s="204">
        <v>3</v>
      </c>
      <c r="D1409" s="27">
        <v>119943</v>
      </c>
      <c r="E1409" s="28">
        <f t="shared" si="205"/>
        <v>359829</v>
      </c>
      <c r="F1409" s="124">
        <v>0.25</v>
      </c>
      <c r="G1409" s="125">
        <f t="shared" si="206"/>
        <v>269871.75</v>
      </c>
      <c r="H1409" s="31">
        <f>D1409/1.08*0.75</f>
        <v>83293.75</v>
      </c>
      <c r="I1409" s="31"/>
      <c r="J1409" s="59">
        <f t="shared" si="207"/>
        <v>249881.25</v>
      </c>
    </row>
    <row r="1410" spans="1:10">
      <c r="A1410" s="24">
        <v>6</v>
      </c>
      <c r="B1410" s="25" t="s">
        <v>29</v>
      </c>
      <c r="C1410" s="167"/>
      <c r="D1410" s="27">
        <v>94810</v>
      </c>
      <c r="E1410" s="28">
        <f t="shared" si="205"/>
        <v>0</v>
      </c>
      <c r="F1410" s="29">
        <v>0</v>
      </c>
      <c r="G1410" s="30">
        <f t="shared" si="206"/>
        <v>0</v>
      </c>
      <c r="H1410" s="31">
        <f t="shared" ref="H1410:H1421" si="209">D1410/1.08</f>
        <v>87787.037037037036</v>
      </c>
      <c r="I1410" s="31"/>
      <c r="J1410" s="59">
        <f t="shared" si="207"/>
        <v>0</v>
      </c>
    </row>
    <row r="1411" spans="1:10">
      <c r="A1411" s="24">
        <v>7</v>
      </c>
      <c r="B1411" s="25" t="s">
        <v>30</v>
      </c>
      <c r="C1411" s="207"/>
      <c r="D1411" s="27">
        <v>141396</v>
      </c>
      <c r="E1411" s="28">
        <f t="shared" si="205"/>
        <v>0</v>
      </c>
      <c r="F1411" s="29">
        <v>0</v>
      </c>
      <c r="G1411" s="30">
        <f t="shared" si="206"/>
        <v>0</v>
      </c>
      <c r="H1411" s="31">
        <f t="shared" si="209"/>
        <v>130922.22222222222</v>
      </c>
      <c r="I1411" s="31"/>
      <c r="J1411" s="59">
        <f t="shared" si="207"/>
        <v>0</v>
      </c>
    </row>
    <row r="1412" spans="1:10">
      <c r="A1412" s="24">
        <v>8</v>
      </c>
      <c r="B1412" s="25" t="s">
        <v>31</v>
      </c>
      <c r="C1412" s="167"/>
      <c r="D1412" s="27">
        <v>232931</v>
      </c>
      <c r="E1412" s="28">
        <f t="shared" si="205"/>
        <v>0</v>
      </c>
      <c r="F1412" s="29">
        <v>0</v>
      </c>
      <c r="G1412" s="30">
        <f t="shared" si="206"/>
        <v>0</v>
      </c>
      <c r="H1412" s="31">
        <f t="shared" si="209"/>
        <v>215676.85185185182</v>
      </c>
      <c r="I1412" s="31"/>
      <c r="J1412" s="59">
        <f t="shared" si="207"/>
        <v>0</v>
      </c>
    </row>
    <row r="1413" spans="1:10">
      <c r="A1413" s="24">
        <v>9</v>
      </c>
      <c r="B1413" s="36" t="s">
        <v>32</v>
      </c>
      <c r="C1413" s="167"/>
      <c r="D1413" s="27">
        <v>101534</v>
      </c>
      <c r="E1413" s="28">
        <f t="shared" si="205"/>
        <v>0</v>
      </c>
      <c r="F1413" s="29">
        <v>0</v>
      </c>
      <c r="G1413" s="30">
        <f t="shared" si="206"/>
        <v>0</v>
      </c>
      <c r="H1413" s="31">
        <f t="shared" si="209"/>
        <v>94012.962962962964</v>
      </c>
      <c r="I1413" s="31"/>
      <c r="J1413" s="59">
        <f t="shared" si="207"/>
        <v>0</v>
      </c>
    </row>
    <row r="1414" spans="1:10">
      <c r="A1414" s="24">
        <v>10</v>
      </c>
      <c r="B1414" s="36" t="s">
        <v>33</v>
      </c>
      <c r="C1414" s="208"/>
      <c r="D1414" s="33">
        <v>110148</v>
      </c>
      <c r="E1414" s="28">
        <f t="shared" si="205"/>
        <v>0</v>
      </c>
      <c r="F1414" s="29">
        <v>0</v>
      </c>
      <c r="G1414" s="30">
        <f t="shared" si="206"/>
        <v>0</v>
      </c>
      <c r="H1414" s="31">
        <f t="shared" si="209"/>
        <v>101988.88888888888</v>
      </c>
      <c r="I1414" s="31"/>
      <c r="J1414" s="59">
        <f t="shared" si="207"/>
        <v>0</v>
      </c>
    </row>
    <row r="1415" spans="1:10">
      <c r="A1415" s="24">
        <v>11</v>
      </c>
      <c r="B1415" s="121" t="s">
        <v>34</v>
      </c>
      <c r="C1415" s="209">
        <v>5</v>
      </c>
      <c r="D1415" s="27">
        <v>54198</v>
      </c>
      <c r="E1415" s="123">
        <f t="shared" si="205"/>
        <v>270990</v>
      </c>
      <c r="F1415" s="29">
        <v>0</v>
      </c>
      <c r="G1415" s="125">
        <f t="shared" si="206"/>
        <v>270990</v>
      </c>
      <c r="H1415" s="31">
        <f t="shared" si="209"/>
        <v>50183.333333333328</v>
      </c>
      <c r="I1415" s="128"/>
      <c r="J1415" s="59">
        <f t="shared" si="207"/>
        <v>250916.66666666663</v>
      </c>
    </row>
    <row r="1416" spans="1:10">
      <c r="A1416" s="24">
        <v>12</v>
      </c>
      <c r="B1416" s="25" t="s">
        <v>35</v>
      </c>
      <c r="C1416" s="208"/>
      <c r="D1416" s="27">
        <v>49680</v>
      </c>
      <c r="E1416" s="28">
        <f t="shared" si="205"/>
        <v>0</v>
      </c>
      <c r="F1416" s="29">
        <v>0</v>
      </c>
      <c r="G1416" s="30">
        <f t="shared" si="206"/>
        <v>0</v>
      </c>
      <c r="H1416" s="31">
        <f t="shared" si="209"/>
        <v>46000</v>
      </c>
      <c r="I1416" s="31"/>
      <c r="J1416" s="59">
        <f t="shared" si="207"/>
        <v>0</v>
      </c>
    </row>
    <row r="1417" spans="1:10">
      <c r="A1417" s="24">
        <v>13</v>
      </c>
      <c r="B1417" s="25" t="s">
        <v>36</v>
      </c>
      <c r="C1417" s="208"/>
      <c r="D1417" s="38">
        <v>64152</v>
      </c>
      <c r="E1417" s="28">
        <f t="shared" si="205"/>
        <v>0</v>
      </c>
      <c r="F1417" s="29">
        <v>0</v>
      </c>
      <c r="G1417" s="30">
        <f t="shared" si="206"/>
        <v>0</v>
      </c>
      <c r="H1417" s="31">
        <f t="shared" si="209"/>
        <v>59399.999999999993</v>
      </c>
      <c r="I1417" s="31"/>
      <c r="J1417" s="59">
        <f t="shared" si="207"/>
        <v>0</v>
      </c>
    </row>
    <row r="1418" spans="1:10">
      <c r="A1418" s="24">
        <v>14</v>
      </c>
      <c r="B1418" s="121" t="s">
        <v>37</v>
      </c>
      <c r="C1418" s="209"/>
      <c r="D1418" s="38">
        <v>65934</v>
      </c>
      <c r="E1418" s="123">
        <f t="shared" si="205"/>
        <v>0</v>
      </c>
      <c r="F1418" s="124">
        <v>0</v>
      </c>
      <c r="G1418" s="125">
        <f t="shared" si="206"/>
        <v>0</v>
      </c>
      <c r="H1418" s="31">
        <f t="shared" si="209"/>
        <v>61049.999999999993</v>
      </c>
      <c r="I1418" s="128"/>
      <c r="J1418" s="59">
        <f t="shared" si="207"/>
        <v>0</v>
      </c>
    </row>
    <row r="1419" spans="1:10">
      <c r="A1419" s="24">
        <v>15</v>
      </c>
      <c r="B1419" s="25" t="s">
        <v>38</v>
      </c>
      <c r="C1419" s="208"/>
      <c r="D1419" s="38">
        <v>76626</v>
      </c>
      <c r="E1419" s="28">
        <f t="shared" si="205"/>
        <v>0</v>
      </c>
      <c r="F1419" s="29">
        <v>0</v>
      </c>
      <c r="G1419" s="30">
        <f t="shared" si="206"/>
        <v>0</v>
      </c>
      <c r="H1419" s="31">
        <f t="shared" si="209"/>
        <v>70950</v>
      </c>
      <c r="I1419" s="31"/>
      <c r="J1419" s="59">
        <f t="shared" si="207"/>
        <v>0</v>
      </c>
    </row>
    <row r="1420" spans="1:10">
      <c r="A1420" s="24">
        <v>16</v>
      </c>
      <c r="B1420" s="25" t="s">
        <v>39</v>
      </c>
      <c r="C1420" s="208"/>
      <c r="D1420" s="38">
        <v>80190</v>
      </c>
      <c r="E1420" s="28">
        <f t="shared" si="205"/>
        <v>0</v>
      </c>
      <c r="F1420" s="29">
        <v>0</v>
      </c>
      <c r="G1420" s="30">
        <f t="shared" si="206"/>
        <v>0</v>
      </c>
      <c r="H1420" s="31">
        <f t="shared" si="209"/>
        <v>74250</v>
      </c>
      <c r="I1420" s="31"/>
      <c r="J1420" s="59">
        <f t="shared" si="207"/>
        <v>0</v>
      </c>
    </row>
    <row r="1421" spans="1:10">
      <c r="A1421" s="24">
        <v>17</v>
      </c>
      <c r="B1421" s="25" t="s">
        <v>40</v>
      </c>
      <c r="C1421" s="208"/>
      <c r="D1421" s="38">
        <v>113832</v>
      </c>
      <c r="E1421" s="28">
        <f t="shared" si="205"/>
        <v>0</v>
      </c>
      <c r="F1421" s="29">
        <v>0</v>
      </c>
      <c r="G1421" s="30">
        <f t="shared" si="206"/>
        <v>0</v>
      </c>
      <c r="H1421" s="31">
        <f t="shared" si="209"/>
        <v>105400</v>
      </c>
      <c r="I1421" s="31"/>
      <c r="J1421" s="59">
        <f t="shared" si="207"/>
        <v>0</v>
      </c>
    </row>
    <row r="1422" spans="1:10">
      <c r="A1422" s="24">
        <v>18</v>
      </c>
      <c r="B1422" s="121" t="s">
        <v>41</v>
      </c>
      <c r="C1422" s="209"/>
      <c r="D1422" s="39">
        <v>98010</v>
      </c>
      <c r="E1422" s="123">
        <f t="shared" si="205"/>
        <v>0</v>
      </c>
      <c r="F1422" s="124">
        <v>0.23</v>
      </c>
      <c r="G1422" s="125">
        <f t="shared" si="206"/>
        <v>0</v>
      </c>
      <c r="H1422" s="31">
        <f>D1422/1.08*0.77</f>
        <v>69877.5</v>
      </c>
      <c r="I1422" s="128"/>
      <c r="J1422" s="59">
        <f t="shared" si="207"/>
        <v>0</v>
      </c>
    </row>
    <row r="1423" spans="1:10" ht="21">
      <c r="A1423" s="40"/>
      <c r="B1423" s="41" t="s">
        <v>42</v>
      </c>
      <c r="C1423" s="210">
        <f>SUM(C1405:C1422)</f>
        <v>18</v>
      </c>
      <c r="D1423" s="39">
        <v>205306</v>
      </c>
      <c r="E1423" s="43">
        <f>SUM(E1405:E1422)</f>
        <v>1423869</v>
      </c>
      <c r="F1423" s="43"/>
      <c r="G1423" s="44">
        <f>SUM(G1405:G1422)</f>
        <v>1333911.75</v>
      </c>
      <c r="H1423" s="45"/>
      <c r="I1423" s="45"/>
      <c r="J1423" s="64">
        <f>SUM(J1405:J1422)</f>
        <v>1235103.472222222</v>
      </c>
    </row>
    <row r="1424" spans="1:10" ht="31.5">
      <c r="A1424" s="46"/>
      <c r="B1424" s="47"/>
      <c r="C1424" s="211"/>
      <c r="D1424" s="39">
        <v>335661</v>
      </c>
      <c r="E1424" s="49"/>
      <c r="F1424" s="49"/>
      <c r="G1424" s="50"/>
      <c r="H1424" s="5"/>
      <c r="I1424" s="5"/>
      <c r="J1424" s="75">
        <f>J1423*0.08</f>
        <v>98808.277777777766</v>
      </c>
    </row>
    <row r="1425" spans="1:10" ht="31.5">
      <c r="A1425" s="283" t="s">
        <v>43</v>
      </c>
      <c r="B1425" s="283"/>
      <c r="C1425" s="284" t="s">
        <v>44</v>
      </c>
      <c r="D1425" s="284"/>
      <c r="E1425" s="54"/>
      <c r="F1425" s="54"/>
      <c r="G1425" s="55" t="s">
        <v>45</v>
      </c>
      <c r="H1425" s="6"/>
      <c r="I1425" s="6"/>
      <c r="J1425" s="76">
        <f>SUM(J1423:J1424)</f>
        <v>1333911.7499999998</v>
      </c>
    </row>
    <row r="1426" spans="1:10" ht="15">
      <c r="B1426" s="131" t="s">
        <v>165</v>
      </c>
      <c r="C1426" s="131" t="s">
        <v>166</v>
      </c>
      <c r="D1426" s="131"/>
      <c r="E1426" s="131" t="s">
        <v>167</v>
      </c>
    </row>
    <row r="1427" spans="1:10">
      <c r="B1427" s="212" t="s">
        <v>168</v>
      </c>
      <c r="C1427" s="213" t="s">
        <v>166</v>
      </c>
      <c r="D1427" s="214"/>
      <c r="E1427" s="214"/>
      <c r="F1427" s="214"/>
      <c r="G1427" s="212" t="s">
        <v>167</v>
      </c>
    </row>
    <row r="1428" spans="1:10" ht="15.75">
      <c r="A1428" s="279" t="s">
        <v>0</v>
      </c>
      <c r="B1428" s="279"/>
      <c r="C1428" s="279"/>
      <c r="D1428" s="279"/>
      <c r="E1428" s="279"/>
      <c r="F1428" s="279"/>
      <c r="G1428" s="279"/>
    </row>
    <row r="1429" spans="1:10" ht="15.75">
      <c r="A1429" s="279" t="s">
        <v>1</v>
      </c>
      <c r="B1429" s="279"/>
      <c r="C1429" s="279"/>
      <c r="D1429" s="279"/>
      <c r="E1429" s="279"/>
      <c r="F1429" s="279"/>
      <c r="G1429" s="279"/>
      <c r="H1429" s="1"/>
      <c r="I1429" s="1"/>
      <c r="J1429" s="71"/>
    </row>
    <row r="1430" spans="1:10" ht="15.75">
      <c r="A1430" s="279" t="s">
        <v>2</v>
      </c>
      <c r="B1430" s="279"/>
      <c r="C1430" s="279"/>
      <c r="D1430" s="279"/>
      <c r="E1430" s="279"/>
      <c r="F1430" s="279"/>
      <c r="G1430" s="279"/>
      <c r="H1430" s="1"/>
      <c r="I1430" s="1"/>
      <c r="J1430" s="71"/>
    </row>
    <row r="1431" spans="1:10" ht="15.75">
      <c r="A1431" s="279" t="s">
        <v>4</v>
      </c>
      <c r="B1431" s="279"/>
      <c r="C1431" s="279"/>
      <c r="D1431" s="279"/>
      <c r="E1431" s="279"/>
      <c r="F1431" s="279"/>
      <c r="G1431" s="279"/>
      <c r="H1431" s="1"/>
      <c r="I1431" s="1"/>
      <c r="J1431" s="71"/>
    </row>
    <row r="1432" spans="1:10" ht="15.75">
      <c r="A1432" s="280" t="s">
        <v>6</v>
      </c>
      <c r="B1432" s="280"/>
      <c r="C1432" s="280"/>
      <c r="D1432" s="280"/>
      <c r="E1432" s="280"/>
      <c r="F1432" s="280"/>
      <c r="G1432" s="280"/>
      <c r="H1432" s="1"/>
      <c r="I1432" s="1"/>
      <c r="J1432" s="71"/>
    </row>
    <row r="1433" spans="1:10" ht="27.75">
      <c r="A1433" s="9"/>
      <c r="B1433" s="9"/>
      <c r="C1433" s="281" t="s">
        <v>248</v>
      </c>
      <c r="D1433" s="281"/>
      <c r="E1433" s="281"/>
      <c r="F1433" s="281"/>
      <c r="G1433" s="281"/>
      <c r="H1433" s="2"/>
      <c r="I1433" s="2"/>
      <c r="J1433" s="72"/>
    </row>
    <row r="1434" spans="1:10">
      <c r="A1434" s="11" t="s">
        <v>8</v>
      </c>
      <c r="B1434" s="12"/>
      <c r="C1434" s="202"/>
      <c r="D1434" s="286"/>
      <c r="E1434" s="286"/>
      <c r="F1434" s="286"/>
      <c r="G1434" s="286"/>
      <c r="H1434" s="68"/>
      <c r="I1434" s="68"/>
      <c r="J1434" s="71"/>
    </row>
    <row r="1435" spans="1:10" ht="15.75">
      <c r="A1435" s="11" t="s">
        <v>9</v>
      </c>
      <c r="B1435" s="286" t="s">
        <v>259</v>
      </c>
      <c r="C1435" s="286"/>
      <c r="D1435" s="286"/>
      <c r="E1435" s="286"/>
      <c r="F1435" s="11"/>
      <c r="G1435" s="16"/>
      <c r="H1435" s="11"/>
      <c r="I1435" s="11"/>
      <c r="J1435" s="80"/>
    </row>
    <row r="1436" spans="1:10" ht="15.75">
      <c r="A1436" s="11" t="s">
        <v>11</v>
      </c>
      <c r="B1436" s="289" t="s">
        <v>244</v>
      </c>
      <c r="C1436" s="289"/>
      <c r="D1436" s="289"/>
      <c r="E1436" s="289"/>
      <c r="F1436" s="18"/>
      <c r="G1436" s="19" t="s">
        <v>13</v>
      </c>
      <c r="H1436" s="69" t="s">
        <v>161</v>
      </c>
      <c r="I1436" s="69">
        <v>11628</v>
      </c>
      <c r="J1436" s="73"/>
    </row>
    <row r="1437" spans="1:10">
      <c r="A1437" s="190" t="s">
        <v>14</v>
      </c>
      <c r="B1437" s="190"/>
      <c r="C1437" s="203" t="s">
        <v>17</v>
      </c>
      <c r="D1437" s="191" t="s">
        <v>18</v>
      </c>
      <c r="E1437" s="192" t="s">
        <v>19</v>
      </c>
      <c r="F1437" s="192" t="s">
        <v>20</v>
      </c>
      <c r="G1437" s="190" t="s">
        <v>21</v>
      </c>
      <c r="H1437" s="1"/>
      <c r="I1437" s="1"/>
      <c r="J1437" s="71"/>
    </row>
    <row r="1438" spans="1:10">
      <c r="A1438" s="24">
        <v>1</v>
      </c>
      <c r="B1438" s="25" t="s">
        <v>23</v>
      </c>
      <c r="C1438" s="167">
        <v>10</v>
      </c>
      <c r="D1438" s="27">
        <v>79305</v>
      </c>
      <c r="E1438" s="28">
        <f t="shared" ref="E1438:E1455" si="210">D1438*C1438</f>
        <v>793050</v>
      </c>
      <c r="F1438" s="29">
        <v>0</v>
      </c>
      <c r="G1438" s="30">
        <f t="shared" ref="G1438:G1455" si="211">E1438-E1438*F1438</f>
        <v>793050</v>
      </c>
      <c r="H1438" s="31">
        <f>D1438/1.08</f>
        <v>73430.555555555547</v>
      </c>
      <c r="I1438" s="31"/>
      <c r="J1438" s="59">
        <f t="shared" ref="J1438:J1455" si="212">H1438*C1438</f>
        <v>734305.5555555555</v>
      </c>
    </row>
    <row r="1439" spans="1:10">
      <c r="A1439" s="24">
        <v>2</v>
      </c>
      <c r="B1439" s="25" t="s">
        <v>25</v>
      </c>
      <c r="C1439" s="204"/>
      <c r="D1439" s="33">
        <v>128591</v>
      </c>
      <c r="E1439" s="28">
        <f t="shared" si="210"/>
        <v>0</v>
      </c>
      <c r="F1439" s="29">
        <v>0</v>
      </c>
      <c r="G1439" s="30">
        <f t="shared" si="211"/>
        <v>0</v>
      </c>
      <c r="H1439" s="31">
        <f t="shared" ref="H1439:H1441" si="213">D1439/1.08</f>
        <v>119065.74074074073</v>
      </c>
      <c r="I1439" s="31"/>
      <c r="J1439" s="59">
        <f t="shared" si="212"/>
        <v>0</v>
      </c>
    </row>
    <row r="1440" spans="1:10">
      <c r="A1440" s="24">
        <v>3</v>
      </c>
      <c r="B1440" s="25" t="s">
        <v>26</v>
      </c>
      <c r="C1440" s="205"/>
      <c r="D1440" s="27">
        <v>60043</v>
      </c>
      <c r="E1440" s="28">
        <f t="shared" si="210"/>
        <v>0</v>
      </c>
      <c r="F1440" s="29">
        <v>0</v>
      </c>
      <c r="G1440" s="30">
        <f t="shared" si="211"/>
        <v>0</v>
      </c>
      <c r="H1440" s="31">
        <f t="shared" si="213"/>
        <v>55595.370370370365</v>
      </c>
      <c r="I1440" s="31"/>
      <c r="J1440" s="59">
        <f t="shared" si="212"/>
        <v>0</v>
      </c>
    </row>
    <row r="1441" spans="1:10">
      <c r="A1441" s="24">
        <v>4</v>
      </c>
      <c r="B1441" s="25" t="s">
        <v>27</v>
      </c>
      <c r="C1441" s="206"/>
      <c r="D1441" s="27">
        <v>115781</v>
      </c>
      <c r="E1441" s="28">
        <f t="shared" si="210"/>
        <v>0</v>
      </c>
      <c r="F1441" s="29">
        <v>0</v>
      </c>
      <c r="G1441" s="30">
        <f t="shared" si="211"/>
        <v>0</v>
      </c>
      <c r="H1441" s="31">
        <f t="shared" si="213"/>
        <v>107204.62962962962</v>
      </c>
      <c r="I1441" s="31"/>
      <c r="J1441" s="59">
        <f t="shared" si="212"/>
        <v>0</v>
      </c>
    </row>
    <row r="1442" spans="1:10">
      <c r="A1442" s="24">
        <v>5</v>
      </c>
      <c r="B1442" s="25" t="s">
        <v>28</v>
      </c>
      <c r="C1442" s="204">
        <v>7</v>
      </c>
      <c r="D1442" s="27">
        <v>119943</v>
      </c>
      <c r="E1442" s="28">
        <f t="shared" si="210"/>
        <v>839601</v>
      </c>
      <c r="F1442" s="124">
        <v>0.25</v>
      </c>
      <c r="G1442" s="125">
        <f t="shared" si="211"/>
        <v>629700.75</v>
      </c>
      <c r="H1442" s="31">
        <f>D1442/1.08*0.75</f>
        <v>83293.75</v>
      </c>
      <c r="I1442" s="31"/>
      <c r="J1442" s="59">
        <f t="shared" si="212"/>
        <v>583056.25</v>
      </c>
    </row>
    <row r="1443" spans="1:10">
      <c r="A1443" s="24">
        <v>6</v>
      </c>
      <c r="B1443" s="25" t="s">
        <v>29</v>
      </c>
      <c r="C1443" s="167"/>
      <c r="D1443" s="27">
        <v>94810</v>
      </c>
      <c r="E1443" s="28">
        <f t="shared" si="210"/>
        <v>0</v>
      </c>
      <c r="F1443" s="29">
        <v>0</v>
      </c>
      <c r="G1443" s="30">
        <f t="shared" si="211"/>
        <v>0</v>
      </c>
      <c r="H1443" s="31">
        <f t="shared" ref="H1443:H1454" si="214">D1443/1.08</f>
        <v>87787.037037037036</v>
      </c>
      <c r="I1443" s="31"/>
      <c r="J1443" s="59">
        <f t="shared" si="212"/>
        <v>0</v>
      </c>
    </row>
    <row r="1444" spans="1:10">
      <c r="A1444" s="24">
        <v>7</v>
      </c>
      <c r="B1444" s="25" t="s">
        <v>30</v>
      </c>
      <c r="C1444" s="207"/>
      <c r="D1444" s="27">
        <v>141396</v>
      </c>
      <c r="E1444" s="28">
        <f t="shared" si="210"/>
        <v>0</v>
      </c>
      <c r="F1444" s="29">
        <v>0</v>
      </c>
      <c r="G1444" s="30">
        <f t="shared" si="211"/>
        <v>0</v>
      </c>
      <c r="H1444" s="31">
        <f t="shared" si="214"/>
        <v>130922.22222222222</v>
      </c>
      <c r="I1444" s="31"/>
      <c r="J1444" s="59">
        <f t="shared" si="212"/>
        <v>0</v>
      </c>
    </row>
    <row r="1445" spans="1:10">
      <c r="A1445" s="24">
        <v>8</v>
      </c>
      <c r="B1445" s="25" t="s">
        <v>31</v>
      </c>
      <c r="C1445" s="167"/>
      <c r="D1445" s="27">
        <v>232931</v>
      </c>
      <c r="E1445" s="28">
        <f t="shared" si="210"/>
        <v>0</v>
      </c>
      <c r="F1445" s="29">
        <v>0</v>
      </c>
      <c r="G1445" s="30">
        <f t="shared" si="211"/>
        <v>0</v>
      </c>
      <c r="H1445" s="31">
        <f t="shared" si="214"/>
        <v>215676.85185185182</v>
      </c>
      <c r="I1445" s="31"/>
      <c r="J1445" s="59">
        <f t="shared" si="212"/>
        <v>0</v>
      </c>
    </row>
    <row r="1446" spans="1:10">
      <c r="A1446" s="24">
        <v>9</v>
      </c>
      <c r="B1446" s="36" t="s">
        <v>32</v>
      </c>
      <c r="C1446" s="167"/>
      <c r="D1446" s="27">
        <v>101534</v>
      </c>
      <c r="E1446" s="28">
        <f t="shared" si="210"/>
        <v>0</v>
      </c>
      <c r="F1446" s="29">
        <v>0</v>
      </c>
      <c r="G1446" s="30">
        <f t="shared" si="211"/>
        <v>0</v>
      </c>
      <c r="H1446" s="31">
        <f t="shared" si="214"/>
        <v>94012.962962962964</v>
      </c>
      <c r="I1446" s="31"/>
      <c r="J1446" s="59">
        <f t="shared" si="212"/>
        <v>0</v>
      </c>
    </row>
    <row r="1447" spans="1:10">
      <c r="A1447" s="24">
        <v>10</v>
      </c>
      <c r="B1447" s="36" t="s">
        <v>33</v>
      </c>
      <c r="C1447" s="208"/>
      <c r="D1447" s="33">
        <v>110148</v>
      </c>
      <c r="E1447" s="28">
        <f t="shared" si="210"/>
        <v>0</v>
      </c>
      <c r="F1447" s="29">
        <v>0</v>
      </c>
      <c r="G1447" s="30">
        <f t="shared" si="211"/>
        <v>0</v>
      </c>
      <c r="H1447" s="31">
        <f t="shared" si="214"/>
        <v>101988.88888888888</v>
      </c>
      <c r="I1447" s="31"/>
      <c r="J1447" s="59">
        <f t="shared" si="212"/>
        <v>0</v>
      </c>
    </row>
    <row r="1448" spans="1:10">
      <c r="A1448" s="24">
        <v>11</v>
      </c>
      <c r="B1448" s="121" t="s">
        <v>34</v>
      </c>
      <c r="C1448" s="209">
        <v>5</v>
      </c>
      <c r="D1448" s="27">
        <v>54198</v>
      </c>
      <c r="E1448" s="123">
        <f t="shared" si="210"/>
        <v>270990</v>
      </c>
      <c r="F1448" s="29">
        <v>0</v>
      </c>
      <c r="G1448" s="125">
        <f t="shared" si="211"/>
        <v>270990</v>
      </c>
      <c r="H1448" s="31">
        <f t="shared" si="214"/>
        <v>50183.333333333328</v>
      </c>
      <c r="I1448" s="128"/>
      <c r="J1448" s="59">
        <f t="shared" si="212"/>
        <v>250916.66666666663</v>
      </c>
    </row>
    <row r="1449" spans="1:10">
      <c r="A1449" s="24">
        <v>12</v>
      </c>
      <c r="B1449" s="25" t="s">
        <v>35</v>
      </c>
      <c r="C1449" s="208"/>
      <c r="D1449" s="27">
        <v>49680</v>
      </c>
      <c r="E1449" s="28">
        <f t="shared" si="210"/>
        <v>0</v>
      </c>
      <c r="F1449" s="29">
        <v>0</v>
      </c>
      <c r="G1449" s="30">
        <f t="shared" si="211"/>
        <v>0</v>
      </c>
      <c r="H1449" s="31">
        <f t="shared" si="214"/>
        <v>46000</v>
      </c>
      <c r="I1449" s="31"/>
      <c r="J1449" s="59">
        <f t="shared" si="212"/>
        <v>0</v>
      </c>
    </row>
    <row r="1450" spans="1:10">
      <c r="A1450" s="24">
        <v>13</v>
      </c>
      <c r="B1450" s="25" t="s">
        <v>36</v>
      </c>
      <c r="C1450" s="208">
        <v>5</v>
      </c>
      <c r="D1450" s="38">
        <v>64152</v>
      </c>
      <c r="E1450" s="28">
        <f t="shared" si="210"/>
        <v>320760</v>
      </c>
      <c r="F1450" s="29">
        <v>0</v>
      </c>
      <c r="G1450" s="30">
        <f t="shared" si="211"/>
        <v>320760</v>
      </c>
      <c r="H1450" s="31">
        <f t="shared" si="214"/>
        <v>59399.999999999993</v>
      </c>
      <c r="I1450" s="31"/>
      <c r="J1450" s="59">
        <f t="shared" si="212"/>
        <v>296999.99999999994</v>
      </c>
    </row>
    <row r="1451" spans="1:10">
      <c r="A1451" s="24">
        <v>14</v>
      </c>
      <c r="B1451" s="121" t="s">
        <v>37</v>
      </c>
      <c r="C1451" s="209"/>
      <c r="D1451" s="38">
        <v>65934</v>
      </c>
      <c r="E1451" s="123">
        <f t="shared" si="210"/>
        <v>0</v>
      </c>
      <c r="F1451" s="124">
        <v>0</v>
      </c>
      <c r="G1451" s="125">
        <f t="shared" si="211"/>
        <v>0</v>
      </c>
      <c r="H1451" s="31">
        <f t="shared" si="214"/>
        <v>61049.999999999993</v>
      </c>
      <c r="I1451" s="128"/>
      <c r="J1451" s="59">
        <f t="shared" si="212"/>
        <v>0</v>
      </c>
    </row>
    <row r="1452" spans="1:10">
      <c r="A1452" s="24">
        <v>15</v>
      </c>
      <c r="B1452" s="25" t="s">
        <v>38</v>
      </c>
      <c r="C1452" s="208"/>
      <c r="D1452" s="38">
        <v>76626</v>
      </c>
      <c r="E1452" s="28">
        <f t="shared" si="210"/>
        <v>0</v>
      </c>
      <c r="F1452" s="29">
        <v>0</v>
      </c>
      <c r="G1452" s="30">
        <f t="shared" si="211"/>
        <v>0</v>
      </c>
      <c r="H1452" s="31">
        <f t="shared" si="214"/>
        <v>70950</v>
      </c>
      <c r="I1452" s="31"/>
      <c r="J1452" s="59">
        <f t="shared" si="212"/>
        <v>0</v>
      </c>
    </row>
    <row r="1453" spans="1:10">
      <c r="A1453" s="24">
        <v>16</v>
      </c>
      <c r="B1453" s="25" t="s">
        <v>39</v>
      </c>
      <c r="C1453" s="208"/>
      <c r="D1453" s="38">
        <v>80190</v>
      </c>
      <c r="E1453" s="28">
        <f t="shared" si="210"/>
        <v>0</v>
      </c>
      <c r="F1453" s="29">
        <v>0</v>
      </c>
      <c r="G1453" s="30">
        <f t="shared" si="211"/>
        <v>0</v>
      </c>
      <c r="H1453" s="31">
        <f t="shared" si="214"/>
        <v>74250</v>
      </c>
      <c r="I1453" s="31"/>
      <c r="J1453" s="59">
        <f t="shared" si="212"/>
        <v>0</v>
      </c>
    </row>
    <row r="1454" spans="1:10">
      <c r="A1454" s="24">
        <v>17</v>
      </c>
      <c r="B1454" s="25" t="s">
        <v>40</v>
      </c>
      <c r="C1454" s="208"/>
      <c r="D1454" s="38">
        <v>113832</v>
      </c>
      <c r="E1454" s="28">
        <f t="shared" si="210"/>
        <v>0</v>
      </c>
      <c r="F1454" s="29">
        <v>0</v>
      </c>
      <c r="G1454" s="30">
        <f t="shared" si="211"/>
        <v>0</v>
      </c>
      <c r="H1454" s="31">
        <f t="shared" si="214"/>
        <v>105400</v>
      </c>
      <c r="I1454" s="31"/>
      <c r="J1454" s="59">
        <f t="shared" si="212"/>
        <v>0</v>
      </c>
    </row>
    <row r="1455" spans="1:10">
      <c r="A1455" s="24">
        <v>18</v>
      </c>
      <c r="B1455" s="121" t="s">
        <v>41</v>
      </c>
      <c r="C1455" s="209"/>
      <c r="D1455" s="39">
        <v>98010</v>
      </c>
      <c r="E1455" s="123">
        <f t="shared" si="210"/>
        <v>0</v>
      </c>
      <c r="F1455" s="124">
        <v>0.23</v>
      </c>
      <c r="G1455" s="125">
        <f t="shared" si="211"/>
        <v>0</v>
      </c>
      <c r="H1455" s="31">
        <f>D1455/1.08*0.77</f>
        <v>69877.5</v>
      </c>
      <c r="I1455" s="128"/>
      <c r="J1455" s="59">
        <f t="shared" si="212"/>
        <v>0</v>
      </c>
    </row>
    <row r="1456" spans="1:10" ht="21">
      <c r="A1456" s="40"/>
      <c r="B1456" s="41" t="s">
        <v>42</v>
      </c>
      <c r="C1456" s="210">
        <f>SUM(C1438:C1455)</f>
        <v>27</v>
      </c>
      <c r="D1456" s="39">
        <v>205306</v>
      </c>
      <c r="E1456" s="43">
        <f>SUM(E1438:E1455)</f>
        <v>2224401</v>
      </c>
      <c r="F1456" s="43"/>
      <c r="G1456" s="44">
        <f>SUM(G1438:G1455)</f>
        <v>2014500.75</v>
      </c>
      <c r="H1456" s="45"/>
      <c r="I1456" s="45"/>
      <c r="J1456" s="64">
        <f>SUM(J1438:J1455)</f>
        <v>1865278.472222222</v>
      </c>
    </row>
    <row r="1457" spans="1:10" ht="31.5">
      <c r="A1457" s="46"/>
      <c r="B1457" s="47"/>
      <c r="C1457" s="211"/>
      <c r="D1457" s="39">
        <v>335661</v>
      </c>
      <c r="E1457" s="49"/>
      <c r="F1457" s="49"/>
      <c r="G1457" s="50"/>
      <c r="H1457" s="5"/>
      <c r="I1457" s="5"/>
      <c r="J1457" s="75">
        <f>J1456*0.08</f>
        <v>149222.27777777775</v>
      </c>
    </row>
    <row r="1458" spans="1:10" ht="31.5">
      <c r="A1458" s="283" t="s">
        <v>43</v>
      </c>
      <c r="B1458" s="283"/>
      <c r="C1458" s="284" t="s">
        <v>44</v>
      </c>
      <c r="D1458" s="284"/>
      <c r="E1458" s="54"/>
      <c r="F1458" s="54"/>
      <c r="G1458" s="55" t="s">
        <v>45</v>
      </c>
      <c r="H1458" s="6"/>
      <c r="I1458" s="6"/>
      <c r="J1458" s="76">
        <f>SUM(J1456:J1457)</f>
        <v>2014500.7499999998</v>
      </c>
    </row>
    <row r="1459" spans="1:10" ht="15">
      <c r="B1459" s="131" t="s">
        <v>165</v>
      </c>
      <c r="C1459" s="131" t="s">
        <v>166</v>
      </c>
      <c r="D1459" s="131"/>
      <c r="E1459" s="131" t="s">
        <v>167</v>
      </c>
    </row>
    <row r="1460" spans="1:10">
      <c r="B1460" s="212" t="s">
        <v>168</v>
      </c>
      <c r="C1460" s="213" t="s">
        <v>166</v>
      </c>
      <c r="D1460" s="214"/>
      <c r="E1460" s="214"/>
      <c r="F1460" s="214"/>
      <c r="G1460" s="212" t="s">
        <v>167</v>
      </c>
    </row>
    <row r="1461" spans="1:10" ht="15.75">
      <c r="A1461" s="279" t="s">
        <v>0</v>
      </c>
      <c r="B1461" s="279"/>
      <c r="C1461" s="279"/>
      <c r="D1461" s="279"/>
      <c r="E1461" s="279"/>
      <c r="F1461" s="279"/>
      <c r="G1461" s="279"/>
    </row>
    <row r="1462" spans="1:10" ht="15.75">
      <c r="A1462" s="279" t="s">
        <v>1</v>
      </c>
      <c r="B1462" s="279"/>
      <c r="C1462" s="279"/>
      <c r="D1462" s="279"/>
      <c r="E1462" s="279"/>
      <c r="F1462" s="279"/>
      <c r="G1462" s="279"/>
      <c r="H1462" s="1"/>
      <c r="I1462" s="1"/>
      <c r="J1462" s="71"/>
    </row>
    <row r="1463" spans="1:10" ht="15.75">
      <c r="A1463" s="279" t="s">
        <v>2</v>
      </c>
      <c r="B1463" s="279"/>
      <c r="C1463" s="279"/>
      <c r="D1463" s="279"/>
      <c r="E1463" s="279"/>
      <c r="F1463" s="279"/>
      <c r="G1463" s="279"/>
      <c r="H1463" s="1"/>
      <c r="I1463" s="1"/>
      <c r="J1463" s="71"/>
    </row>
    <row r="1464" spans="1:10" ht="15.75">
      <c r="A1464" s="279" t="s">
        <v>4</v>
      </c>
      <c r="B1464" s="279"/>
      <c r="C1464" s="279"/>
      <c r="D1464" s="279"/>
      <c r="E1464" s="279"/>
      <c r="F1464" s="279"/>
      <c r="G1464" s="279"/>
      <c r="H1464" s="1"/>
      <c r="I1464" s="1"/>
      <c r="J1464" s="71"/>
    </row>
    <row r="1465" spans="1:10" ht="15.75">
      <c r="A1465" s="280" t="s">
        <v>6</v>
      </c>
      <c r="B1465" s="280"/>
      <c r="C1465" s="280"/>
      <c r="D1465" s="280"/>
      <c r="E1465" s="280"/>
      <c r="F1465" s="280"/>
      <c r="G1465" s="280"/>
      <c r="H1465" s="1"/>
      <c r="I1465" s="1"/>
      <c r="J1465" s="71"/>
    </row>
    <row r="1466" spans="1:10" ht="27.75">
      <c r="A1466" s="9"/>
      <c r="B1466" s="9"/>
      <c r="C1466" s="281" t="s">
        <v>248</v>
      </c>
      <c r="D1466" s="281"/>
      <c r="E1466" s="281"/>
      <c r="F1466" s="281"/>
      <c r="G1466" s="281"/>
      <c r="H1466" s="2"/>
      <c r="I1466" s="2"/>
      <c r="J1466" s="72"/>
    </row>
    <row r="1467" spans="1:10">
      <c r="A1467" s="11" t="s">
        <v>8</v>
      </c>
      <c r="B1467" s="12"/>
      <c r="C1467" s="202"/>
      <c r="D1467" s="286"/>
      <c r="E1467" s="286"/>
      <c r="F1467" s="286"/>
      <c r="G1467" s="286"/>
      <c r="H1467" s="68"/>
      <c r="I1467" s="68"/>
      <c r="J1467" s="71"/>
    </row>
    <row r="1468" spans="1:10" ht="15.75">
      <c r="A1468" s="11" t="s">
        <v>9</v>
      </c>
      <c r="B1468" s="286" t="s">
        <v>260</v>
      </c>
      <c r="C1468" s="286"/>
      <c r="D1468" s="286"/>
      <c r="E1468" s="286"/>
      <c r="F1468" s="11"/>
      <c r="G1468" s="16"/>
      <c r="H1468" s="11"/>
      <c r="I1468" s="11"/>
      <c r="J1468" s="80"/>
    </row>
    <row r="1469" spans="1:10" ht="15.75">
      <c r="A1469" s="11" t="s">
        <v>11</v>
      </c>
      <c r="B1469" s="289"/>
      <c r="C1469" s="289"/>
      <c r="D1469" s="289"/>
      <c r="E1469" s="289"/>
      <c r="F1469" s="18"/>
      <c r="G1469" s="19" t="s">
        <v>13</v>
      </c>
      <c r="H1469" s="69" t="s">
        <v>161</v>
      </c>
      <c r="I1469" s="69">
        <v>11608</v>
      </c>
      <c r="J1469" s="73"/>
    </row>
    <row r="1470" spans="1:10">
      <c r="A1470" s="190" t="s">
        <v>14</v>
      </c>
      <c r="B1470" s="190"/>
      <c r="C1470" s="203" t="s">
        <v>17</v>
      </c>
      <c r="D1470" s="191" t="s">
        <v>18</v>
      </c>
      <c r="E1470" s="192" t="s">
        <v>19</v>
      </c>
      <c r="F1470" s="192" t="s">
        <v>20</v>
      </c>
      <c r="G1470" s="190" t="s">
        <v>21</v>
      </c>
      <c r="H1470" s="1"/>
      <c r="I1470" s="1"/>
      <c r="J1470" s="71"/>
    </row>
    <row r="1471" spans="1:10">
      <c r="A1471" s="24">
        <v>1</v>
      </c>
      <c r="B1471" s="25" t="s">
        <v>23</v>
      </c>
      <c r="C1471" s="167">
        <v>3</v>
      </c>
      <c r="D1471" s="27">
        <v>79305</v>
      </c>
      <c r="E1471" s="28">
        <f t="shared" ref="E1471:E1488" si="215">D1471*C1471</f>
        <v>237915</v>
      </c>
      <c r="F1471" s="29">
        <v>0</v>
      </c>
      <c r="G1471" s="30">
        <f t="shared" ref="G1471:G1488" si="216">E1471-E1471*F1471</f>
        <v>237915</v>
      </c>
      <c r="H1471" s="31">
        <f>D1471/1.08</f>
        <v>73430.555555555547</v>
      </c>
      <c r="I1471" s="31"/>
      <c r="J1471" s="59">
        <f t="shared" ref="J1471:J1488" si="217">H1471*C1471</f>
        <v>220291.66666666663</v>
      </c>
    </row>
    <row r="1472" spans="1:10">
      <c r="A1472" s="24">
        <v>2</v>
      </c>
      <c r="B1472" s="25" t="s">
        <v>25</v>
      </c>
      <c r="C1472" s="204">
        <v>2</v>
      </c>
      <c r="D1472" s="33">
        <v>128591</v>
      </c>
      <c r="E1472" s="28">
        <f t="shared" si="215"/>
        <v>257182</v>
      </c>
      <c r="F1472" s="29">
        <v>0</v>
      </c>
      <c r="G1472" s="30">
        <f t="shared" si="216"/>
        <v>257182</v>
      </c>
      <c r="H1472" s="31">
        <f t="shared" ref="H1472:H1474" si="218">D1472/1.08</f>
        <v>119065.74074074073</v>
      </c>
      <c r="I1472" s="31"/>
      <c r="J1472" s="59">
        <f t="shared" si="217"/>
        <v>238131.48148148146</v>
      </c>
    </row>
    <row r="1473" spans="1:10">
      <c r="A1473" s="24">
        <v>3</v>
      </c>
      <c r="B1473" s="25" t="s">
        <v>26</v>
      </c>
      <c r="C1473" s="205"/>
      <c r="D1473" s="27">
        <v>60043</v>
      </c>
      <c r="E1473" s="28">
        <f t="shared" si="215"/>
        <v>0</v>
      </c>
      <c r="F1473" s="29">
        <v>0</v>
      </c>
      <c r="G1473" s="30">
        <f t="shared" si="216"/>
        <v>0</v>
      </c>
      <c r="H1473" s="31">
        <f t="shared" si="218"/>
        <v>55595.370370370365</v>
      </c>
      <c r="I1473" s="31"/>
      <c r="J1473" s="59">
        <f t="shared" si="217"/>
        <v>0</v>
      </c>
    </row>
    <row r="1474" spans="1:10">
      <c r="A1474" s="24">
        <v>4</v>
      </c>
      <c r="B1474" s="25" t="s">
        <v>27</v>
      </c>
      <c r="C1474" s="206"/>
      <c r="D1474" s="27">
        <v>115781</v>
      </c>
      <c r="E1474" s="28">
        <f t="shared" si="215"/>
        <v>0</v>
      </c>
      <c r="F1474" s="29">
        <v>0</v>
      </c>
      <c r="G1474" s="30">
        <f t="shared" si="216"/>
        <v>0</v>
      </c>
      <c r="H1474" s="31">
        <f t="shared" si="218"/>
        <v>107204.62962962962</v>
      </c>
      <c r="I1474" s="31"/>
      <c r="J1474" s="59">
        <f t="shared" si="217"/>
        <v>0</v>
      </c>
    </row>
    <row r="1475" spans="1:10">
      <c r="A1475" s="24">
        <v>5</v>
      </c>
      <c r="B1475" s="25" t="s">
        <v>28</v>
      </c>
      <c r="C1475" s="204"/>
      <c r="D1475" s="27">
        <v>119943</v>
      </c>
      <c r="E1475" s="28">
        <f t="shared" si="215"/>
        <v>0</v>
      </c>
      <c r="F1475" s="124">
        <v>0.25</v>
      </c>
      <c r="G1475" s="125">
        <f t="shared" si="216"/>
        <v>0</v>
      </c>
      <c r="H1475" s="31">
        <f>D1475/1.08*0.75</f>
        <v>83293.75</v>
      </c>
      <c r="I1475" s="31"/>
      <c r="J1475" s="59">
        <f t="shared" si="217"/>
        <v>0</v>
      </c>
    </row>
    <row r="1476" spans="1:10">
      <c r="A1476" s="24">
        <v>6</v>
      </c>
      <c r="B1476" s="25" t="s">
        <v>29</v>
      </c>
      <c r="C1476" s="167"/>
      <c r="D1476" s="27">
        <v>94810</v>
      </c>
      <c r="E1476" s="28">
        <f t="shared" si="215"/>
        <v>0</v>
      </c>
      <c r="F1476" s="29">
        <v>0</v>
      </c>
      <c r="G1476" s="30">
        <f t="shared" si="216"/>
        <v>0</v>
      </c>
      <c r="H1476" s="31">
        <f t="shared" ref="H1476:H1487" si="219">D1476/1.08</f>
        <v>87787.037037037036</v>
      </c>
      <c r="I1476" s="31"/>
      <c r="J1476" s="59">
        <f t="shared" si="217"/>
        <v>0</v>
      </c>
    </row>
    <row r="1477" spans="1:10">
      <c r="A1477" s="24">
        <v>7</v>
      </c>
      <c r="B1477" s="25" t="s">
        <v>30</v>
      </c>
      <c r="C1477" s="207"/>
      <c r="D1477" s="27">
        <v>141396</v>
      </c>
      <c r="E1477" s="28">
        <f t="shared" si="215"/>
        <v>0</v>
      </c>
      <c r="F1477" s="29">
        <v>0</v>
      </c>
      <c r="G1477" s="30">
        <f t="shared" si="216"/>
        <v>0</v>
      </c>
      <c r="H1477" s="31">
        <f t="shared" si="219"/>
        <v>130922.22222222222</v>
      </c>
      <c r="I1477" s="31"/>
      <c r="J1477" s="59">
        <f t="shared" si="217"/>
        <v>0</v>
      </c>
    </row>
    <row r="1478" spans="1:10">
      <c r="A1478" s="24">
        <v>8</v>
      </c>
      <c r="B1478" s="25" t="s">
        <v>31</v>
      </c>
      <c r="C1478" s="167"/>
      <c r="D1478" s="27">
        <v>232931</v>
      </c>
      <c r="E1478" s="28">
        <f t="shared" si="215"/>
        <v>0</v>
      </c>
      <c r="F1478" s="29">
        <v>0</v>
      </c>
      <c r="G1478" s="30">
        <f t="shared" si="216"/>
        <v>0</v>
      </c>
      <c r="H1478" s="31">
        <f t="shared" si="219"/>
        <v>215676.85185185182</v>
      </c>
      <c r="I1478" s="31"/>
      <c r="J1478" s="59">
        <f t="shared" si="217"/>
        <v>0</v>
      </c>
    </row>
    <row r="1479" spans="1:10">
      <c r="A1479" s="24">
        <v>9</v>
      </c>
      <c r="B1479" s="36" t="s">
        <v>32</v>
      </c>
      <c r="C1479" s="167"/>
      <c r="D1479" s="27">
        <v>101534</v>
      </c>
      <c r="E1479" s="28">
        <f t="shared" si="215"/>
        <v>0</v>
      </c>
      <c r="F1479" s="29">
        <v>0</v>
      </c>
      <c r="G1479" s="30">
        <f t="shared" si="216"/>
        <v>0</v>
      </c>
      <c r="H1479" s="31">
        <f t="shared" si="219"/>
        <v>94012.962962962964</v>
      </c>
      <c r="I1479" s="31"/>
      <c r="J1479" s="59">
        <f t="shared" si="217"/>
        <v>0</v>
      </c>
    </row>
    <row r="1480" spans="1:10">
      <c r="A1480" s="24">
        <v>10</v>
      </c>
      <c r="B1480" s="36" t="s">
        <v>33</v>
      </c>
      <c r="C1480" s="208"/>
      <c r="D1480" s="33">
        <v>110148</v>
      </c>
      <c r="E1480" s="28">
        <f t="shared" si="215"/>
        <v>0</v>
      </c>
      <c r="F1480" s="29">
        <v>0</v>
      </c>
      <c r="G1480" s="30">
        <f t="shared" si="216"/>
        <v>0</v>
      </c>
      <c r="H1480" s="31">
        <f t="shared" si="219"/>
        <v>101988.88888888888</v>
      </c>
      <c r="I1480" s="31"/>
      <c r="J1480" s="59">
        <f t="shared" si="217"/>
        <v>0</v>
      </c>
    </row>
    <row r="1481" spans="1:10">
      <c r="A1481" s="24">
        <v>11</v>
      </c>
      <c r="B1481" s="121" t="s">
        <v>34</v>
      </c>
      <c r="C1481" s="209"/>
      <c r="D1481" s="27">
        <v>54198</v>
      </c>
      <c r="E1481" s="123">
        <f t="shared" si="215"/>
        <v>0</v>
      </c>
      <c r="F1481" s="29">
        <v>0</v>
      </c>
      <c r="G1481" s="125">
        <f t="shared" si="216"/>
        <v>0</v>
      </c>
      <c r="H1481" s="31">
        <f t="shared" si="219"/>
        <v>50183.333333333328</v>
      </c>
      <c r="I1481" s="128"/>
      <c r="J1481" s="59">
        <f t="shared" si="217"/>
        <v>0</v>
      </c>
    </row>
    <row r="1482" spans="1:10">
      <c r="A1482" s="24">
        <v>12</v>
      </c>
      <c r="B1482" s="25" t="s">
        <v>35</v>
      </c>
      <c r="C1482" s="208"/>
      <c r="D1482" s="27">
        <v>49680</v>
      </c>
      <c r="E1482" s="28">
        <f t="shared" si="215"/>
        <v>0</v>
      </c>
      <c r="F1482" s="29">
        <v>0</v>
      </c>
      <c r="G1482" s="30">
        <f t="shared" si="216"/>
        <v>0</v>
      </c>
      <c r="H1482" s="31">
        <f t="shared" si="219"/>
        <v>46000</v>
      </c>
      <c r="I1482" s="31"/>
      <c r="J1482" s="59">
        <f t="shared" si="217"/>
        <v>0</v>
      </c>
    </row>
    <row r="1483" spans="1:10">
      <c r="A1483" s="24">
        <v>13</v>
      </c>
      <c r="B1483" s="25" t="s">
        <v>36</v>
      </c>
      <c r="C1483" s="208"/>
      <c r="D1483" s="38">
        <v>64152</v>
      </c>
      <c r="E1483" s="28">
        <f t="shared" si="215"/>
        <v>0</v>
      </c>
      <c r="F1483" s="29">
        <v>0</v>
      </c>
      <c r="G1483" s="30">
        <f t="shared" si="216"/>
        <v>0</v>
      </c>
      <c r="H1483" s="31">
        <f t="shared" si="219"/>
        <v>59399.999999999993</v>
      </c>
      <c r="I1483" s="31"/>
      <c r="J1483" s="59">
        <f t="shared" si="217"/>
        <v>0</v>
      </c>
    </row>
    <row r="1484" spans="1:10">
      <c r="A1484" s="24">
        <v>14</v>
      </c>
      <c r="B1484" s="121" t="s">
        <v>37</v>
      </c>
      <c r="C1484" s="209"/>
      <c r="D1484" s="38">
        <v>65934</v>
      </c>
      <c r="E1484" s="123">
        <f t="shared" si="215"/>
        <v>0</v>
      </c>
      <c r="F1484" s="124">
        <v>0</v>
      </c>
      <c r="G1484" s="125">
        <f t="shared" si="216"/>
        <v>0</v>
      </c>
      <c r="H1484" s="31">
        <f t="shared" si="219"/>
        <v>61049.999999999993</v>
      </c>
      <c r="I1484" s="128"/>
      <c r="J1484" s="59">
        <f t="shared" si="217"/>
        <v>0</v>
      </c>
    </row>
    <row r="1485" spans="1:10">
      <c r="A1485" s="24">
        <v>15</v>
      </c>
      <c r="B1485" s="25" t="s">
        <v>38</v>
      </c>
      <c r="C1485" s="208"/>
      <c r="D1485" s="38">
        <v>76626</v>
      </c>
      <c r="E1485" s="28">
        <f t="shared" si="215"/>
        <v>0</v>
      </c>
      <c r="F1485" s="29">
        <v>0</v>
      </c>
      <c r="G1485" s="30">
        <f t="shared" si="216"/>
        <v>0</v>
      </c>
      <c r="H1485" s="31">
        <f t="shared" si="219"/>
        <v>70950</v>
      </c>
      <c r="I1485" s="31"/>
      <c r="J1485" s="59">
        <f t="shared" si="217"/>
        <v>0</v>
      </c>
    </row>
    <row r="1486" spans="1:10">
      <c r="A1486" s="24">
        <v>16</v>
      </c>
      <c r="B1486" s="25" t="s">
        <v>39</v>
      </c>
      <c r="C1486" s="208"/>
      <c r="D1486" s="38">
        <v>80190</v>
      </c>
      <c r="E1486" s="28">
        <f t="shared" si="215"/>
        <v>0</v>
      </c>
      <c r="F1486" s="29">
        <v>0</v>
      </c>
      <c r="G1486" s="30">
        <f t="shared" si="216"/>
        <v>0</v>
      </c>
      <c r="H1486" s="31">
        <f t="shared" si="219"/>
        <v>74250</v>
      </c>
      <c r="I1486" s="31"/>
      <c r="J1486" s="59">
        <f t="shared" si="217"/>
        <v>0</v>
      </c>
    </row>
    <row r="1487" spans="1:10">
      <c r="A1487" s="24">
        <v>17</v>
      </c>
      <c r="B1487" s="25" t="s">
        <v>40</v>
      </c>
      <c r="C1487" s="208"/>
      <c r="D1487" s="38">
        <v>113832</v>
      </c>
      <c r="E1487" s="28">
        <f t="shared" si="215"/>
        <v>0</v>
      </c>
      <c r="F1487" s="29">
        <v>0</v>
      </c>
      <c r="G1487" s="30">
        <f t="shared" si="216"/>
        <v>0</v>
      </c>
      <c r="H1487" s="31">
        <f t="shared" si="219"/>
        <v>105400</v>
      </c>
      <c r="I1487" s="31"/>
      <c r="J1487" s="59">
        <f t="shared" si="217"/>
        <v>0</v>
      </c>
    </row>
    <row r="1488" spans="1:10">
      <c r="A1488" s="24">
        <v>18</v>
      </c>
      <c r="B1488" s="121" t="s">
        <v>41</v>
      </c>
      <c r="C1488" s="209"/>
      <c r="D1488" s="39">
        <v>98010</v>
      </c>
      <c r="E1488" s="123">
        <f t="shared" si="215"/>
        <v>0</v>
      </c>
      <c r="F1488" s="124">
        <v>0.23</v>
      </c>
      <c r="G1488" s="125">
        <f t="shared" si="216"/>
        <v>0</v>
      </c>
      <c r="H1488" s="31">
        <f>D1488/1.08*0.77</f>
        <v>69877.5</v>
      </c>
      <c r="I1488" s="128"/>
      <c r="J1488" s="59">
        <f t="shared" si="217"/>
        <v>0</v>
      </c>
    </row>
    <row r="1489" spans="1:10" ht="21">
      <c r="A1489" s="40"/>
      <c r="B1489" s="41" t="s">
        <v>42</v>
      </c>
      <c r="C1489" s="210">
        <f>SUM(C1471:C1488)</f>
        <v>5</v>
      </c>
      <c r="D1489" s="39">
        <v>205306</v>
      </c>
      <c r="E1489" s="43">
        <f>SUM(E1471:E1488)</f>
        <v>495097</v>
      </c>
      <c r="F1489" s="43"/>
      <c r="G1489" s="44">
        <f>SUM(G1471:G1488)</f>
        <v>495097</v>
      </c>
      <c r="H1489" s="45"/>
      <c r="I1489" s="45"/>
      <c r="J1489" s="64">
        <f>SUM(J1471:J1488)</f>
        <v>458423.14814814809</v>
      </c>
    </row>
    <row r="1490" spans="1:10" ht="31.5">
      <c r="A1490" s="46"/>
      <c r="B1490" s="47"/>
      <c r="C1490" s="211"/>
      <c r="D1490" s="39">
        <v>335661</v>
      </c>
      <c r="E1490" s="49"/>
      <c r="F1490" s="49"/>
      <c r="G1490" s="50"/>
      <c r="H1490" s="5"/>
      <c r="I1490" s="5"/>
      <c r="J1490" s="75">
        <f>J1489*0.08</f>
        <v>36673.851851851847</v>
      </c>
    </row>
    <row r="1491" spans="1:10" ht="31.5">
      <c r="A1491" s="283" t="s">
        <v>43</v>
      </c>
      <c r="B1491" s="283"/>
      <c r="C1491" s="284" t="s">
        <v>44</v>
      </c>
      <c r="D1491" s="284"/>
      <c r="E1491" s="54"/>
      <c r="F1491" s="54"/>
      <c r="G1491" s="55" t="s">
        <v>45</v>
      </c>
      <c r="H1491" s="6"/>
      <c r="I1491" s="6"/>
      <c r="J1491" s="76">
        <f>SUM(J1489:J1490)</f>
        <v>495096.99999999994</v>
      </c>
    </row>
    <row r="1492" spans="1:10" ht="15">
      <c r="B1492" s="131" t="s">
        <v>165</v>
      </c>
      <c r="C1492" s="131" t="s">
        <v>166</v>
      </c>
      <c r="D1492" s="131"/>
      <c r="E1492" s="131" t="s">
        <v>167</v>
      </c>
    </row>
    <row r="1493" spans="1:10">
      <c r="B1493" s="212" t="s">
        <v>168</v>
      </c>
      <c r="C1493" s="213" t="s">
        <v>166</v>
      </c>
      <c r="D1493" s="214"/>
      <c r="E1493" s="214"/>
      <c r="F1493" s="214"/>
      <c r="G1493" s="212" t="s">
        <v>167</v>
      </c>
    </row>
    <row r="1494" spans="1:10" ht="15.75">
      <c r="A1494" s="279" t="s">
        <v>0</v>
      </c>
      <c r="B1494" s="279"/>
      <c r="C1494" s="279"/>
      <c r="D1494" s="279"/>
      <c r="E1494" s="279"/>
      <c r="F1494" s="279"/>
      <c r="G1494" s="279"/>
    </row>
    <row r="1495" spans="1:10" ht="15.75">
      <c r="A1495" s="279" t="s">
        <v>1</v>
      </c>
      <c r="B1495" s="279"/>
      <c r="C1495" s="279"/>
      <c r="D1495" s="279"/>
      <c r="E1495" s="279"/>
      <c r="F1495" s="279"/>
      <c r="G1495" s="279"/>
      <c r="H1495" s="1"/>
      <c r="I1495" s="1"/>
      <c r="J1495" s="71"/>
    </row>
    <row r="1496" spans="1:10" ht="15.75">
      <c r="A1496" s="279" t="s">
        <v>2</v>
      </c>
      <c r="B1496" s="279"/>
      <c r="C1496" s="279"/>
      <c r="D1496" s="279"/>
      <c r="E1496" s="279"/>
      <c r="F1496" s="279"/>
      <c r="G1496" s="279"/>
      <c r="H1496" s="1"/>
      <c r="I1496" s="1"/>
      <c r="J1496" s="71"/>
    </row>
    <row r="1497" spans="1:10" ht="15.75">
      <c r="A1497" s="279" t="s">
        <v>4</v>
      </c>
      <c r="B1497" s="279"/>
      <c r="C1497" s="279"/>
      <c r="D1497" s="279"/>
      <c r="E1497" s="279"/>
      <c r="F1497" s="279"/>
      <c r="G1497" s="279"/>
      <c r="H1497" s="1"/>
      <c r="I1497" s="1"/>
      <c r="J1497" s="71"/>
    </row>
    <row r="1498" spans="1:10" ht="15.75">
      <c r="A1498" s="280" t="s">
        <v>6</v>
      </c>
      <c r="B1498" s="280"/>
      <c r="C1498" s="280"/>
      <c r="D1498" s="280"/>
      <c r="E1498" s="280"/>
      <c r="F1498" s="280"/>
      <c r="G1498" s="280"/>
      <c r="H1498" s="1"/>
      <c r="I1498" s="1"/>
      <c r="J1498" s="71"/>
    </row>
    <row r="1499" spans="1:10" ht="27.75">
      <c r="A1499" s="9"/>
      <c r="B1499" s="9"/>
      <c r="C1499" s="281" t="s">
        <v>248</v>
      </c>
      <c r="D1499" s="281"/>
      <c r="E1499" s="281"/>
      <c r="F1499" s="281"/>
      <c r="G1499" s="281"/>
      <c r="H1499" s="2"/>
      <c r="I1499" s="2"/>
      <c r="J1499" s="72"/>
    </row>
    <row r="1500" spans="1:10">
      <c r="A1500" s="11" t="s">
        <v>8</v>
      </c>
      <c r="B1500" s="12"/>
      <c r="C1500" s="202"/>
      <c r="D1500" s="286"/>
      <c r="E1500" s="286"/>
      <c r="F1500" s="286"/>
      <c r="G1500" s="286"/>
      <c r="H1500" s="68"/>
      <c r="I1500" s="68"/>
      <c r="J1500" s="71"/>
    </row>
    <row r="1501" spans="1:10" ht="15.75">
      <c r="A1501" s="11" t="s">
        <v>9</v>
      </c>
      <c r="B1501" s="286" t="s">
        <v>261</v>
      </c>
      <c r="C1501" s="286"/>
      <c r="D1501" s="286"/>
      <c r="E1501" s="286"/>
      <c r="F1501" s="11"/>
      <c r="G1501" s="16"/>
      <c r="H1501" s="11"/>
      <c r="I1501" s="11"/>
      <c r="J1501" s="80"/>
    </row>
    <row r="1502" spans="1:10" ht="15.75">
      <c r="A1502" s="11" t="s">
        <v>11</v>
      </c>
      <c r="B1502" s="289"/>
      <c r="C1502" s="289"/>
      <c r="D1502" s="289"/>
      <c r="E1502" s="289"/>
      <c r="F1502" s="18"/>
      <c r="G1502" s="19" t="s">
        <v>13</v>
      </c>
      <c r="H1502" s="69" t="s">
        <v>161</v>
      </c>
      <c r="I1502" s="69">
        <v>11606</v>
      </c>
      <c r="J1502" s="73"/>
    </row>
    <row r="1503" spans="1:10">
      <c r="A1503" s="190" t="s">
        <v>14</v>
      </c>
      <c r="B1503" s="190"/>
      <c r="C1503" s="203" t="s">
        <v>17</v>
      </c>
      <c r="D1503" s="191" t="s">
        <v>18</v>
      </c>
      <c r="E1503" s="192" t="s">
        <v>19</v>
      </c>
      <c r="F1503" s="192" t="s">
        <v>20</v>
      </c>
      <c r="G1503" s="190" t="s">
        <v>21</v>
      </c>
      <c r="H1503" s="1"/>
      <c r="I1503" s="1"/>
      <c r="J1503" s="71"/>
    </row>
    <row r="1504" spans="1:10">
      <c r="A1504" s="24">
        <v>1</v>
      </c>
      <c r="B1504" s="25" t="s">
        <v>23</v>
      </c>
      <c r="C1504" s="167">
        <v>3</v>
      </c>
      <c r="D1504" s="27">
        <v>79305</v>
      </c>
      <c r="E1504" s="28">
        <f t="shared" ref="E1504:E1521" si="220">D1504*C1504</f>
        <v>237915</v>
      </c>
      <c r="F1504" s="29">
        <v>0</v>
      </c>
      <c r="G1504" s="30">
        <f t="shared" ref="G1504:G1521" si="221">E1504-E1504*F1504</f>
        <v>237915</v>
      </c>
      <c r="H1504" s="31">
        <f>D1504/1.08</f>
        <v>73430.555555555547</v>
      </c>
      <c r="I1504" s="31"/>
      <c r="J1504" s="59">
        <f t="shared" ref="J1504:J1521" si="222">H1504*C1504</f>
        <v>220291.66666666663</v>
      </c>
    </row>
    <row r="1505" spans="1:10">
      <c r="A1505" s="24">
        <v>2</v>
      </c>
      <c r="B1505" s="25" t="s">
        <v>25</v>
      </c>
      <c r="C1505" s="204">
        <v>3</v>
      </c>
      <c r="D1505" s="33">
        <v>128591</v>
      </c>
      <c r="E1505" s="28">
        <f t="shared" si="220"/>
        <v>385773</v>
      </c>
      <c r="F1505" s="29">
        <v>0</v>
      </c>
      <c r="G1505" s="30">
        <f t="shared" si="221"/>
        <v>385773</v>
      </c>
      <c r="H1505" s="31">
        <f t="shared" ref="H1505:H1507" si="223">D1505/1.08</f>
        <v>119065.74074074073</v>
      </c>
      <c r="I1505" s="31"/>
      <c r="J1505" s="59">
        <f t="shared" si="222"/>
        <v>357197.22222222219</v>
      </c>
    </row>
    <row r="1506" spans="1:10">
      <c r="A1506" s="24">
        <v>3</v>
      </c>
      <c r="B1506" s="25" t="s">
        <v>26</v>
      </c>
      <c r="C1506" s="205"/>
      <c r="D1506" s="27">
        <v>60043</v>
      </c>
      <c r="E1506" s="28">
        <f t="shared" si="220"/>
        <v>0</v>
      </c>
      <c r="F1506" s="29">
        <v>0</v>
      </c>
      <c r="G1506" s="30">
        <f t="shared" si="221"/>
        <v>0</v>
      </c>
      <c r="H1506" s="31">
        <f t="shared" si="223"/>
        <v>55595.370370370365</v>
      </c>
      <c r="I1506" s="31"/>
      <c r="J1506" s="59">
        <f t="shared" si="222"/>
        <v>0</v>
      </c>
    </row>
    <row r="1507" spans="1:10">
      <c r="A1507" s="24">
        <v>4</v>
      </c>
      <c r="B1507" s="25" t="s">
        <v>27</v>
      </c>
      <c r="C1507" s="206"/>
      <c r="D1507" s="27">
        <v>115781</v>
      </c>
      <c r="E1507" s="28">
        <f t="shared" si="220"/>
        <v>0</v>
      </c>
      <c r="F1507" s="29">
        <v>0</v>
      </c>
      <c r="G1507" s="30">
        <f t="shared" si="221"/>
        <v>0</v>
      </c>
      <c r="H1507" s="31">
        <f t="shared" si="223"/>
        <v>107204.62962962962</v>
      </c>
      <c r="I1507" s="31"/>
      <c r="J1507" s="59">
        <f t="shared" si="222"/>
        <v>0</v>
      </c>
    </row>
    <row r="1508" spans="1:10">
      <c r="A1508" s="24">
        <v>5</v>
      </c>
      <c r="B1508" s="25" t="s">
        <v>28</v>
      </c>
      <c r="C1508" s="204">
        <v>3</v>
      </c>
      <c r="D1508" s="27">
        <v>119943</v>
      </c>
      <c r="E1508" s="28">
        <f t="shared" si="220"/>
        <v>359829</v>
      </c>
      <c r="F1508" s="124">
        <v>0.25</v>
      </c>
      <c r="G1508" s="125">
        <f t="shared" si="221"/>
        <v>269871.75</v>
      </c>
      <c r="H1508" s="31">
        <f>D1508/1.08*0.75</f>
        <v>83293.75</v>
      </c>
      <c r="I1508" s="31"/>
      <c r="J1508" s="59">
        <f t="shared" si="222"/>
        <v>249881.25</v>
      </c>
    </row>
    <row r="1509" spans="1:10">
      <c r="A1509" s="24">
        <v>6</v>
      </c>
      <c r="B1509" s="25" t="s">
        <v>29</v>
      </c>
      <c r="C1509" s="167"/>
      <c r="D1509" s="27">
        <v>94810</v>
      </c>
      <c r="E1509" s="28">
        <f t="shared" si="220"/>
        <v>0</v>
      </c>
      <c r="F1509" s="29">
        <v>0</v>
      </c>
      <c r="G1509" s="30">
        <f t="shared" si="221"/>
        <v>0</v>
      </c>
      <c r="H1509" s="31">
        <f t="shared" ref="H1509:H1520" si="224">D1509/1.08</f>
        <v>87787.037037037036</v>
      </c>
      <c r="I1509" s="31"/>
      <c r="J1509" s="59">
        <f t="shared" si="222"/>
        <v>0</v>
      </c>
    </row>
    <row r="1510" spans="1:10">
      <c r="A1510" s="24">
        <v>7</v>
      </c>
      <c r="B1510" s="25" t="s">
        <v>30</v>
      </c>
      <c r="C1510" s="207"/>
      <c r="D1510" s="27">
        <v>141396</v>
      </c>
      <c r="E1510" s="28">
        <f t="shared" si="220"/>
        <v>0</v>
      </c>
      <c r="F1510" s="29">
        <v>0</v>
      </c>
      <c r="G1510" s="30">
        <f t="shared" si="221"/>
        <v>0</v>
      </c>
      <c r="H1510" s="31">
        <f t="shared" si="224"/>
        <v>130922.22222222222</v>
      </c>
      <c r="I1510" s="31"/>
      <c r="J1510" s="59">
        <f t="shared" si="222"/>
        <v>0</v>
      </c>
    </row>
    <row r="1511" spans="1:10">
      <c r="A1511" s="24">
        <v>8</v>
      </c>
      <c r="B1511" s="25" t="s">
        <v>31</v>
      </c>
      <c r="C1511" s="167"/>
      <c r="D1511" s="27">
        <v>232931</v>
      </c>
      <c r="E1511" s="28">
        <f t="shared" si="220"/>
        <v>0</v>
      </c>
      <c r="F1511" s="29">
        <v>0</v>
      </c>
      <c r="G1511" s="30">
        <f t="shared" si="221"/>
        <v>0</v>
      </c>
      <c r="H1511" s="31">
        <f t="shared" si="224"/>
        <v>215676.85185185182</v>
      </c>
      <c r="I1511" s="31"/>
      <c r="J1511" s="59">
        <f t="shared" si="222"/>
        <v>0</v>
      </c>
    </row>
    <row r="1512" spans="1:10">
      <c r="A1512" s="24">
        <v>9</v>
      </c>
      <c r="B1512" s="36" t="s">
        <v>32</v>
      </c>
      <c r="C1512" s="167"/>
      <c r="D1512" s="27">
        <v>101534</v>
      </c>
      <c r="E1512" s="28">
        <f t="shared" si="220"/>
        <v>0</v>
      </c>
      <c r="F1512" s="29">
        <v>0</v>
      </c>
      <c r="G1512" s="30">
        <f t="shared" si="221"/>
        <v>0</v>
      </c>
      <c r="H1512" s="31">
        <f t="shared" si="224"/>
        <v>94012.962962962964</v>
      </c>
      <c r="I1512" s="31"/>
      <c r="J1512" s="59">
        <f t="shared" si="222"/>
        <v>0</v>
      </c>
    </row>
    <row r="1513" spans="1:10">
      <c r="A1513" s="24">
        <v>10</v>
      </c>
      <c r="B1513" s="36" t="s">
        <v>33</v>
      </c>
      <c r="C1513" s="208">
        <v>3</v>
      </c>
      <c r="D1513" s="33">
        <v>110148</v>
      </c>
      <c r="E1513" s="28">
        <f t="shared" si="220"/>
        <v>330444</v>
      </c>
      <c r="F1513" s="29">
        <v>0</v>
      </c>
      <c r="G1513" s="30">
        <f t="shared" si="221"/>
        <v>330444</v>
      </c>
      <c r="H1513" s="31">
        <f t="shared" si="224"/>
        <v>101988.88888888888</v>
      </c>
      <c r="I1513" s="31"/>
      <c r="J1513" s="59">
        <f t="shared" si="222"/>
        <v>305966.66666666663</v>
      </c>
    </row>
    <row r="1514" spans="1:10">
      <c r="A1514" s="24">
        <v>11</v>
      </c>
      <c r="B1514" s="121" t="s">
        <v>34</v>
      </c>
      <c r="C1514" s="209">
        <v>3</v>
      </c>
      <c r="D1514" s="27">
        <v>54198</v>
      </c>
      <c r="E1514" s="123">
        <f t="shared" si="220"/>
        <v>162594</v>
      </c>
      <c r="F1514" s="29">
        <v>0</v>
      </c>
      <c r="G1514" s="125">
        <f t="shared" si="221"/>
        <v>162594</v>
      </c>
      <c r="H1514" s="31">
        <f t="shared" si="224"/>
        <v>50183.333333333328</v>
      </c>
      <c r="I1514" s="128"/>
      <c r="J1514" s="59">
        <f t="shared" si="222"/>
        <v>150550</v>
      </c>
    </row>
    <row r="1515" spans="1:10">
      <c r="A1515" s="24">
        <v>12</v>
      </c>
      <c r="B1515" s="25" t="s">
        <v>35</v>
      </c>
      <c r="C1515" s="208">
        <v>3</v>
      </c>
      <c r="D1515" s="27">
        <v>49680</v>
      </c>
      <c r="E1515" s="28">
        <f t="shared" si="220"/>
        <v>149040</v>
      </c>
      <c r="F1515" s="29">
        <v>0</v>
      </c>
      <c r="G1515" s="30">
        <f t="shared" si="221"/>
        <v>149040</v>
      </c>
      <c r="H1515" s="31">
        <f t="shared" si="224"/>
        <v>46000</v>
      </c>
      <c r="I1515" s="31"/>
      <c r="J1515" s="59">
        <f t="shared" si="222"/>
        <v>138000</v>
      </c>
    </row>
    <row r="1516" spans="1:10">
      <c r="A1516" s="24">
        <v>13</v>
      </c>
      <c r="B1516" s="25" t="s">
        <v>36</v>
      </c>
      <c r="C1516" s="208">
        <v>3</v>
      </c>
      <c r="D1516" s="38">
        <v>64152</v>
      </c>
      <c r="E1516" s="28">
        <f t="shared" si="220"/>
        <v>192456</v>
      </c>
      <c r="F1516" s="29">
        <v>0</v>
      </c>
      <c r="G1516" s="30">
        <f t="shared" si="221"/>
        <v>192456</v>
      </c>
      <c r="H1516" s="31">
        <f t="shared" si="224"/>
        <v>59399.999999999993</v>
      </c>
      <c r="I1516" s="31"/>
      <c r="J1516" s="59">
        <f t="shared" si="222"/>
        <v>178199.99999999997</v>
      </c>
    </row>
    <row r="1517" spans="1:10">
      <c r="A1517" s="24">
        <v>14</v>
      </c>
      <c r="B1517" s="121" t="s">
        <v>37</v>
      </c>
      <c r="C1517" s="209">
        <v>3</v>
      </c>
      <c r="D1517" s="38">
        <v>65934</v>
      </c>
      <c r="E1517" s="123">
        <f t="shared" si="220"/>
        <v>197802</v>
      </c>
      <c r="F1517" s="124">
        <v>0</v>
      </c>
      <c r="G1517" s="125">
        <f t="shared" si="221"/>
        <v>197802</v>
      </c>
      <c r="H1517" s="31">
        <f t="shared" si="224"/>
        <v>61049.999999999993</v>
      </c>
      <c r="I1517" s="128"/>
      <c r="J1517" s="59">
        <f t="shared" si="222"/>
        <v>183149.99999999997</v>
      </c>
    </row>
    <row r="1518" spans="1:10">
      <c r="A1518" s="24">
        <v>15</v>
      </c>
      <c r="B1518" s="25" t="s">
        <v>38</v>
      </c>
      <c r="C1518" s="208"/>
      <c r="D1518" s="38">
        <v>76626</v>
      </c>
      <c r="E1518" s="28">
        <f t="shared" si="220"/>
        <v>0</v>
      </c>
      <c r="F1518" s="29">
        <v>0</v>
      </c>
      <c r="G1518" s="30">
        <f t="shared" si="221"/>
        <v>0</v>
      </c>
      <c r="H1518" s="31">
        <f t="shared" si="224"/>
        <v>70950</v>
      </c>
      <c r="I1518" s="31"/>
      <c r="J1518" s="59">
        <f t="shared" si="222"/>
        <v>0</v>
      </c>
    </row>
    <row r="1519" spans="1:10">
      <c r="A1519" s="24">
        <v>16</v>
      </c>
      <c r="B1519" s="25" t="s">
        <v>39</v>
      </c>
      <c r="C1519" s="208"/>
      <c r="D1519" s="38">
        <v>80190</v>
      </c>
      <c r="E1519" s="28">
        <f t="shared" si="220"/>
        <v>0</v>
      </c>
      <c r="F1519" s="29">
        <v>0</v>
      </c>
      <c r="G1519" s="30">
        <f t="shared" si="221"/>
        <v>0</v>
      </c>
      <c r="H1519" s="31">
        <f t="shared" si="224"/>
        <v>74250</v>
      </c>
      <c r="I1519" s="31"/>
      <c r="J1519" s="59">
        <f t="shared" si="222"/>
        <v>0</v>
      </c>
    </row>
    <row r="1520" spans="1:10">
      <c r="A1520" s="24">
        <v>17</v>
      </c>
      <c r="B1520" s="25" t="s">
        <v>40</v>
      </c>
      <c r="C1520" s="208"/>
      <c r="D1520" s="38">
        <v>113832</v>
      </c>
      <c r="E1520" s="28">
        <f t="shared" si="220"/>
        <v>0</v>
      </c>
      <c r="F1520" s="29">
        <v>0</v>
      </c>
      <c r="G1520" s="30">
        <f t="shared" si="221"/>
        <v>0</v>
      </c>
      <c r="H1520" s="31">
        <f t="shared" si="224"/>
        <v>105400</v>
      </c>
      <c r="I1520" s="31"/>
      <c r="J1520" s="59">
        <f t="shared" si="222"/>
        <v>0</v>
      </c>
    </row>
    <row r="1521" spans="1:10">
      <c r="A1521" s="24">
        <v>18</v>
      </c>
      <c r="B1521" s="121" t="s">
        <v>41</v>
      </c>
      <c r="C1521" s="209"/>
      <c r="D1521" s="39">
        <v>98010</v>
      </c>
      <c r="E1521" s="123">
        <f t="shared" si="220"/>
        <v>0</v>
      </c>
      <c r="F1521" s="124">
        <v>0.23</v>
      </c>
      <c r="G1521" s="125">
        <f t="shared" si="221"/>
        <v>0</v>
      </c>
      <c r="H1521" s="31">
        <f>D1521/1.08*0.77</f>
        <v>69877.5</v>
      </c>
      <c r="I1521" s="128"/>
      <c r="J1521" s="59">
        <f t="shared" si="222"/>
        <v>0</v>
      </c>
    </row>
    <row r="1522" spans="1:10" ht="21">
      <c r="A1522" s="40"/>
      <c r="B1522" s="41" t="s">
        <v>42</v>
      </c>
      <c r="C1522" s="210">
        <f>SUM(C1504:C1521)</f>
        <v>24</v>
      </c>
      <c r="D1522" s="39">
        <v>205306</v>
      </c>
      <c r="E1522" s="43">
        <f>SUM(E1504:E1521)</f>
        <v>2015853</v>
      </c>
      <c r="F1522" s="43"/>
      <c r="G1522" s="44">
        <f>SUM(G1504:G1521)</f>
        <v>1925895.75</v>
      </c>
      <c r="H1522" s="45"/>
      <c r="I1522" s="45"/>
      <c r="J1522" s="64">
        <f>SUM(J1504:J1521)</f>
        <v>1783236.8055555555</v>
      </c>
    </row>
    <row r="1523" spans="1:10" ht="31.5">
      <c r="A1523" s="46"/>
      <c r="B1523" s="47"/>
      <c r="C1523" s="211"/>
      <c r="D1523" s="39">
        <v>335661</v>
      </c>
      <c r="E1523" s="49"/>
      <c r="F1523" s="49"/>
      <c r="G1523" s="50"/>
      <c r="H1523" s="5"/>
      <c r="I1523" s="5"/>
      <c r="J1523" s="75">
        <f>J1522*0.08</f>
        <v>142658.94444444444</v>
      </c>
    </row>
    <row r="1524" spans="1:10" ht="31.5">
      <c r="A1524" s="283" t="s">
        <v>43</v>
      </c>
      <c r="B1524" s="283"/>
      <c r="C1524" s="284" t="s">
        <v>44</v>
      </c>
      <c r="D1524" s="284"/>
      <c r="E1524" s="54"/>
      <c r="F1524" s="54"/>
      <c r="G1524" s="55" t="s">
        <v>45</v>
      </c>
      <c r="H1524" s="6"/>
      <c r="I1524" s="6"/>
      <c r="J1524" s="76">
        <f>SUM(J1522:J1523)</f>
        <v>1925895.75</v>
      </c>
    </row>
    <row r="1525" spans="1:10" ht="15">
      <c r="B1525" s="131" t="s">
        <v>165</v>
      </c>
      <c r="C1525" s="131" t="s">
        <v>166</v>
      </c>
      <c r="D1525" s="131"/>
      <c r="E1525" s="131" t="s">
        <v>167</v>
      </c>
    </row>
    <row r="1526" spans="1:10">
      <c r="B1526" s="212" t="s">
        <v>168</v>
      </c>
      <c r="C1526" s="213" t="s">
        <v>166</v>
      </c>
      <c r="D1526" s="214"/>
      <c r="E1526" s="214"/>
      <c r="F1526" s="214"/>
      <c r="G1526" s="212" t="s">
        <v>167</v>
      </c>
    </row>
    <row r="1527" spans="1:10" ht="15.75">
      <c r="A1527" s="279" t="s">
        <v>0</v>
      </c>
      <c r="B1527" s="279"/>
      <c r="C1527" s="279"/>
      <c r="D1527" s="279"/>
      <c r="E1527" s="279"/>
      <c r="F1527" s="279"/>
      <c r="G1527" s="279"/>
    </row>
    <row r="1528" spans="1:10" ht="15.75">
      <c r="A1528" s="279" t="s">
        <v>1</v>
      </c>
      <c r="B1528" s="279"/>
      <c r="C1528" s="279"/>
      <c r="D1528" s="279"/>
      <c r="E1528" s="279"/>
      <c r="F1528" s="279"/>
      <c r="G1528" s="279"/>
      <c r="H1528" s="1"/>
      <c r="I1528" s="1"/>
      <c r="J1528" s="71"/>
    </row>
    <row r="1529" spans="1:10" ht="15.75">
      <c r="A1529" s="279" t="s">
        <v>2</v>
      </c>
      <c r="B1529" s="279"/>
      <c r="C1529" s="279"/>
      <c r="D1529" s="279"/>
      <c r="E1529" s="279"/>
      <c r="F1529" s="279"/>
      <c r="G1529" s="279"/>
      <c r="H1529" s="1"/>
      <c r="I1529" s="1"/>
      <c r="J1529" s="71"/>
    </row>
    <row r="1530" spans="1:10" ht="15.75">
      <c r="A1530" s="279" t="s">
        <v>4</v>
      </c>
      <c r="B1530" s="279"/>
      <c r="C1530" s="279"/>
      <c r="D1530" s="279"/>
      <c r="E1530" s="279"/>
      <c r="F1530" s="279"/>
      <c r="G1530" s="279"/>
      <c r="H1530" s="1"/>
      <c r="I1530" s="1"/>
      <c r="J1530" s="71"/>
    </row>
    <row r="1531" spans="1:10" ht="15.75">
      <c r="A1531" s="280" t="s">
        <v>6</v>
      </c>
      <c r="B1531" s="280"/>
      <c r="C1531" s="280"/>
      <c r="D1531" s="280"/>
      <c r="E1531" s="280"/>
      <c r="F1531" s="280"/>
      <c r="G1531" s="280"/>
      <c r="H1531" s="1"/>
      <c r="I1531" s="1"/>
      <c r="J1531" s="71"/>
    </row>
    <row r="1532" spans="1:10" ht="27.75">
      <c r="A1532" s="9"/>
      <c r="B1532" s="9"/>
      <c r="C1532" s="281" t="s">
        <v>248</v>
      </c>
      <c r="D1532" s="281"/>
      <c r="E1532" s="281"/>
      <c r="F1532" s="281"/>
      <c r="G1532" s="281"/>
      <c r="H1532" s="2"/>
      <c r="I1532" s="2"/>
      <c r="J1532" s="72"/>
    </row>
    <row r="1533" spans="1:10">
      <c r="A1533" s="11" t="s">
        <v>8</v>
      </c>
      <c r="B1533" s="12"/>
      <c r="C1533" s="202"/>
      <c r="D1533" s="286"/>
      <c r="E1533" s="286"/>
      <c r="F1533" s="286"/>
      <c r="G1533" s="286"/>
      <c r="H1533" s="68"/>
      <c r="I1533" s="68"/>
      <c r="J1533" s="71"/>
    </row>
    <row r="1534" spans="1:10" ht="15.75">
      <c r="A1534" s="11" t="s">
        <v>9</v>
      </c>
      <c r="B1534" s="286" t="s">
        <v>262</v>
      </c>
      <c r="C1534" s="286"/>
      <c r="D1534" s="286"/>
      <c r="E1534" s="286"/>
      <c r="F1534" s="11"/>
      <c r="G1534" s="16"/>
      <c r="H1534" s="11"/>
      <c r="I1534" s="11"/>
      <c r="J1534" s="80"/>
    </row>
    <row r="1535" spans="1:10" ht="15.75">
      <c r="A1535" s="11" t="s">
        <v>11</v>
      </c>
      <c r="B1535" s="289"/>
      <c r="C1535" s="289"/>
      <c r="D1535" s="289"/>
      <c r="E1535" s="289"/>
      <c r="F1535" s="18"/>
      <c r="G1535" s="19" t="s">
        <v>13</v>
      </c>
      <c r="H1535" s="69" t="s">
        <v>161</v>
      </c>
      <c r="I1535" s="69">
        <v>11607</v>
      </c>
      <c r="J1535" s="73"/>
    </row>
    <row r="1536" spans="1:10">
      <c r="A1536" s="190" t="s">
        <v>14</v>
      </c>
      <c r="B1536" s="190"/>
      <c r="C1536" s="203" t="s">
        <v>17</v>
      </c>
      <c r="D1536" s="191" t="s">
        <v>18</v>
      </c>
      <c r="E1536" s="192" t="s">
        <v>19</v>
      </c>
      <c r="F1536" s="192" t="s">
        <v>20</v>
      </c>
      <c r="G1536" s="190" t="s">
        <v>21</v>
      </c>
      <c r="H1536" s="1"/>
      <c r="I1536" s="1"/>
      <c r="J1536" s="71"/>
    </row>
    <row r="1537" spans="1:10">
      <c r="A1537" s="24">
        <v>1</v>
      </c>
      <c r="B1537" s="25" t="s">
        <v>23</v>
      </c>
      <c r="C1537" s="167">
        <v>3</v>
      </c>
      <c r="D1537" s="27">
        <v>79305</v>
      </c>
      <c r="E1537" s="28">
        <f t="shared" ref="E1537:E1554" si="225">D1537*C1537</f>
        <v>237915</v>
      </c>
      <c r="F1537" s="29">
        <v>0</v>
      </c>
      <c r="G1537" s="30">
        <f t="shared" ref="G1537:G1554" si="226">E1537-E1537*F1537</f>
        <v>237915</v>
      </c>
      <c r="H1537" s="31">
        <f>D1537/1.08</f>
        <v>73430.555555555547</v>
      </c>
      <c r="I1537" s="31"/>
      <c r="J1537" s="59">
        <f t="shared" ref="J1537:J1554" si="227">H1537*C1537</f>
        <v>220291.66666666663</v>
      </c>
    </row>
    <row r="1538" spans="1:10">
      <c r="A1538" s="24">
        <v>2</v>
      </c>
      <c r="B1538" s="25" t="s">
        <v>25</v>
      </c>
      <c r="C1538" s="204"/>
      <c r="D1538" s="33">
        <v>128591</v>
      </c>
      <c r="E1538" s="28">
        <f t="shared" si="225"/>
        <v>0</v>
      </c>
      <c r="F1538" s="29">
        <v>0</v>
      </c>
      <c r="G1538" s="30">
        <f t="shared" si="226"/>
        <v>0</v>
      </c>
      <c r="H1538" s="31">
        <f t="shared" ref="H1538:H1540" si="228">D1538/1.08</f>
        <v>119065.74074074073</v>
      </c>
      <c r="I1538" s="31"/>
      <c r="J1538" s="59">
        <f t="shared" si="227"/>
        <v>0</v>
      </c>
    </row>
    <row r="1539" spans="1:10">
      <c r="A1539" s="24">
        <v>3</v>
      </c>
      <c r="B1539" s="25" t="s">
        <v>26</v>
      </c>
      <c r="C1539" s="205"/>
      <c r="D1539" s="27">
        <v>60043</v>
      </c>
      <c r="E1539" s="28">
        <f t="shared" si="225"/>
        <v>0</v>
      </c>
      <c r="F1539" s="29">
        <v>0</v>
      </c>
      <c r="G1539" s="30">
        <f t="shared" si="226"/>
        <v>0</v>
      </c>
      <c r="H1539" s="31">
        <f t="shared" si="228"/>
        <v>55595.370370370365</v>
      </c>
      <c r="I1539" s="31"/>
      <c r="J1539" s="59">
        <f t="shared" si="227"/>
        <v>0</v>
      </c>
    </row>
    <row r="1540" spans="1:10">
      <c r="A1540" s="24">
        <v>4</v>
      </c>
      <c r="B1540" s="25" t="s">
        <v>27</v>
      </c>
      <c r="C1540" s="206"/>
      <c r="D1540" s="27">
        <v>115781</v>
      </c>
      <c r="E1540" s="28">
        <f t="shared" si="225"/>
        <v>0</v>
      </c>
      <c r="F1540" s="29">
        <v>0</v>
      </c>
      <c r="G1540" s="30">
        <f t="shared" si="226"/>
        <v>0</v>
      </c>
      <c r="H1540" s="31">
        <f t="shared" si="228"/>
        <v>107204.62962962962</v>
      </c>
      <c r="I1540" s="31"/>
      <c r="J1540" s="59">
        <f t="shared" si="227"/>
        <v>0</v>
      </c>
    </row>
    <row r="1541" spans="1:10">
      <c r="A1541" s="24">
        <v>5</v>
      </c>
      <c r="B1541" s="25" t="s">
        <v>28</v>
      </c>
      <c r="C1541" s="204">
        <v>3</v>
      </c>
      <c r="D1541" s="27">
        <v>119943</v>
      </c>
      <c r="E1541" s="28">
        <f t="shared" si="225"/>
        <v>359829</v>
      </c>
      <c r="F1541" s="124">
        <v>0.25</v>
      </c>
      <c r="G1541" s="125">
        <f t="shared" si="226"/>
        <v>269871.75</v>
      </c>
      <c r="H1541" s="31">
        <f>D1541/1.08*0.75</f>
        <v>83293.75</v>
      </c>
      <c r="I1541" s="31"/>
      <c r="J1541" s="59">
        <f t="shared" si="227"/>
        <v>249881.25</v>
      </c>
    </row>
    <row r="1542" spans="1:10">
      <c r="A1542" s="24">
        <v>6</v>
      </c>
      <c r="B1542" s="25" t="s">
        <v>29</v>
      </c>
      <c r="C1542" s="167"/>
      <c r="D1542" s="27">
        <v>94810</v>
      </c>
      <c r="E1542" s="28">
        <f t="shared" si="225"/>
        <v>0</v>
      </c>
      <c r="F1542" s="29">
        <v>0</v>
      </c>
      <c r="G1542" s="30">
        <f t="shared" si="226"/>
        <v>0</v>
      </c>
      <c r="H1542" s="31">
        <f t="shared" ref="H1542:H1553" si="229">D1542/1.08</f>
        <v>87787.037037037036</v>
      </c>
      <c r="I1542" s="31"/>
      <c r="J1542" s="59">
        <f t="shared" si="227"/>
        <v>0</v>
      </c>
    </row>
    <row r="1543" spans="1:10">
      <c r="A1543" s="24">
        <v>7</v>
      </c>
      <c r="B1543" s="25" t="s">
        <v>30</v>
      </c>
      <c r="C1543" s="207"/>
      <c r="D1543" s="27">
        <v>141396</v>
      </c>
      <c r="E1543" s="28">
        <f t="shared" si="225"/>
        <v>0</v>
      </c>
      <c r="F1543" s="29">
        <v>0</v>
      </c>
      <c r="G1543" s="30">
        <f t="shared" si="226"/>
        <v>0</v>
      </c>
      <c r="H1543" s="31">
        <f t="shared" si="229"/>
        <v>130922.22222222222</v>
      </c>
      <c r="I1543" s="31"/>
      <c r="J1543" s="59">
        <f t="shared" si="227"/>
        <v>0</v>
      </c>
    </row>
    <row r="1544" spans="1:10">
      <c r="A1544" s="24">
        <v>8</v>
      </c>
      <c r="B1544" s="25" t="s">
        <v>31</v>
      </c>
      <c r="C1544" s="167"/>
      <c r="D1544" s="27">
        <v>232931</v>
      </c>
      <c r="E1544" s="28">
        <f t="shared" si="225"/>
        <v>0</v>
      </c>
      <c r="F1544" s="29">
        <v>0</v>
      </c>
      <c r="G1544" s="30">
        <f t="shared" si="226"/>
        <v>0</v>
      </c>
      <c r="H1544" s="31">
        <f t="shared" si="229"/>
        <v>215676.85185185182</v>
      </c>
      <c r="I1544" s="31"/>
      <c r="J1544" s="59">
        <f t="shared" si="227"/>
        <v>0</v>
      </c>
    </row>
    <row r="1545" spans="1:10">
      <c r="A1545" s="24">
        <v>9</v>
      </c>
      <c r="B1545" s="36" t="s">
        <v>32</v>
      </c>
      <c r="C1545" s="167"/>
      <c r="D1545" s="27">
        <v>101534</v>
      </c>
      <c r="E1545" s="28">
        <f t="shared" si="225"/>
        <v>0</v>
      </c>
      <c r="F1545" s="29">
        <v>0</v>
      </c>
      <c r="G1545" s="30">
        <f t="shared" si="226"/>
        <v>0</v>
      </c>
      <c r="H1545" s="31">
        <f t="shared" si="229"/>
        <v>94012.962962962964</v>
      </c>
      <c r="I1545" s="31"/>
      <c r="J1545" s="59">
        <f t="shared" si="227"/>
        <v>0</v>
      </c>
    </row>
    <row r="1546" spans="1:10">
      <c r="A1546" s="24">
        <v>10</v>
      </c>
      <c r="B1546" s="36" t="s">
        <v>33</v>
      </c>
      <c r="C1546" s="208"/>
      <c r="D1546" s="33">
        <v>110148</v>
      </c>
      <c r="E1546" s="28">
        <f t="shared" si="225"/>
        <v>0</v>
      </c>
      <c r="F1546" s="29">
        <v>0</v>
      </c>
      <c r="G1546" s="30">
        <f t="shared" si="226"/>
        <v>0</v>
      </c>
      <c r="H1546" s="31">
        <f t="shared" si="229"/>
        <v>101988.88888888888</v>
      </c>
      <c r="I1546" s="31"/>
      <c r="J1546" s="59">
        <f t="shared" si="227"/>
        <v>0</v>
      </c>
    </row>
    <row r="1547" spans="1:10">
      <c r="A1547" s="24">
        <v>11</v>
      </c>
      <c r="B1547" s="121" t="s">
        <v>34</v>
      </c>
      <c r="C1547" s="209"/>
      <c r="D1547" s="27">
        <v>54198</v>
      </c>
      <c r="E1547" s="123">
        <f t="shared" si="225"/>
        <v>0</v>
      </c>
      <c r="F1547" s="29">
        <v>0</v>
      </c>
      <c r="G1547" s="125">
        <f t="shared" si="226"/>
        <v>0</v>
      </c>
      <c r="H1547" s="31">
        <f t="shared" si="229"/>
        <v>50183.333333333328</v>
      </c>
      <c r="I1547" s="128"/>
      <c r="J1547" s="59">
        <f t="shared" si="227"/>
        <v>0</v>
      </c>
    </row>
    <row r="1548" spans="1:10">
      <c r="A1548" s="24">
        <v>12</v>
      </c>
      <c r="B1548" s="25" t="s">
        <v>35</v>
      </c>
      <c r="C1548" s="208"/>
      <c r="D1548" s="27">
        <v>49680</v>
      </c>
      <c r="E1548" s="28">
        <f t="shared" si="225"/>
        <v>0</v>
      </c>
      <c r="F1548" s="29">
        <v>0</v>
      </c>
      <c r="G1548" s="30">
        <f t="shared" si="226"/>
        <v>0</v>
      </c>
      <c r="H1548" s="31">
        <f t="shared" si="229"/>
        <v>46000</v>
      </c>
      <c r="I1548" s="31"/>
      <c r="J1548" s="59">
        <f t="shared" si="227"/>
        <v>0</v>
      </c>
    </row>
    <row r="1549" spans="1:10">
      <c r="A1549" s="24">
        <v>13</v>
      </c>
      <c r="B1549" s="25" t="s">
        <v>36</v>
      </c>
      <c r="C1549" s="208"/>
      <c r="D1549" s="38">
        <v>64152</v>
      </c>
      <c r="E1549" s="28">
        <f t="shared" si="225"/>
        <v>0</v>
      </c>
      <c r="F1549" s="29">
        <v>0</v>
      </c>
      <c r="G1549" s="30">
        <f t="shared" si="226"/>
        <v>0</v>
      </c>
      <c r="H1549" s="31">
        <f t="shared" si="229"/>
        <v>59399.999999999993</v>
      </c>
      <c r="I1549" s="31"/>
      <c r="J1549" s="59">
        <f t="shared" si="227"/>
        <v>0</v>
      </c>
    </row>
    <row r="1550" spans="1:10">
      <c r="A1550" s="24">
        <v>14</v>
      </c>
      <c r="B1550" s="121" t="s">
        <v>37</v>
      </c>
      <c r="C1550" s="209"/>
      <c r="D1550" s="38">
        <v>65934</v>
      </c>
      <c r="E1550" s="123">
        <f t="shared" si="225"/>
        <v>0</v>
      </c>
      <c r="F1550" s="124">
        <v>0</v>
      </c>
      <c r="G1550" s="125">
        <f t="shared" si="226"/>
        <v>0</v>
      </c>
      <c r="H1550" s="31">
        <f t="shared" si="229"/>
        <v>61049.999999999993</v>
      </c>
      <c r="I1550" s="128"/>
      <c r="J1550" s="59">
        <f t="shared" si="227"/>
        <v>0</v>
      </c>
    </row>
    <row r="1551" spans="1:10">
      <c r="A1551" s="24">
        <v>15</v>
      </c>
      <c r="B1551" s="25" t="s">
        <v>38</v>
      </c>
      <c r="C1551" s="208"/>
      <c r="D1551" s="38">
        <v>76626</v>
      </c>
      <c r="E1551" s="28">
        <f t="shared" si="225"/>
        <v>0</v>
      </c>
      <c r="F1551" s="29">
        <v>0</v>
      </c>
      <c r="G1551" s="30">
        <f t="shared" si="226"/>
        <v>0</v>
      </c>
      <c r="H1551" s="31">
        <f t="shared" si="229"/>
        <v>70950</v>
      </c>
      <c r="I1551" s="31"/>
      <c r="J1551" s="59">
        <f t="shared" si="227"/>
        <v>0</v>
      </c>
    </row>
    <row r="1552" spans="1:10">
      <c r="A1552" s="24">
        <v>16</v>
      </c>
      <c r="B1552" s="25" t="s">
        <v>39</v>
      </c>
      <c r="C1552" s="208"/>
      <c r="D1552" s="38">
        <v>80190</v>
      </c>
      <c r="E1552" s="28">
        <f t="shared" si="225"/>
        <v>0</v>
      </c>
      <c r="F1552" s="29">
        <v>0</v>
      </c>
      <c r="G1552" s="30">
        <f t="shared" si="226"/>
        <v>0</v>
      </c>
      <c r="H1552" s="31">
        <f t="shared" si="229"/>
        <v>74250</v>
      </c>
      <c r="I1552" s="31"/>
      <c r="J1552" s="59">
        <f t="shared" si="227"/>
        <v>0</v>
      </c>
    </row>
    <row r="1553" spans="1:10">
      <c r="A1553" s="24">
        <v>17</v>
      </c>
      <c r="B1553" s="25" t="s">
        <v>40</v>
      </c>
      <c r="C1553" s="208"/>
      <c r="D1553" s="38">
        <v>113832</v>
      </c>
      <c r="E1553" s="28">
        <f t="shared" si="225"/>
        <v>0</v>
      </c>
      <c r="F1553" s="29">
        <v>0</v>
      </c>
      <c r="G1553" s="30">
        <f t="shared" si="226"/>
        <v>0</v>
      </c>
      <c r="H1553" s="31">
        <f t="shared" si="229"/>
        <v>105400</v>
      </c>
      <c r="I1553" s="31"/>
      <c r="J1553" s="59">
        <f t="shared" si="227"/>
        <v>0</v>
      </c>
    </row>
    <row r="1554" spans="1:10">
      <c r="A1554" s="24">
        <v>18</v>
      </c>
      <c r="B1554" s="121" t="s">
        <v>41</v>
      </c>
      <c r="C1554" s="209"/>
      <c r="D1554" s="39">
        <v>98010</v>
      </c>
      <c r="E1554" s="123">
        <f t="shared" si="225"/>
        <v>0</v>
      </c>
      <c r="F1554" s="124">
        <v>0.23</v>
      </c>
      <c r="G1554" s="125">
        <f t="shared" si="226"/>
        <v>0</v>
      </c>
      <c r="H1554" s="31">
        <f>D1554/1.08*0.77</f>
        <v>69877.5</v>
      </c>
      <c r="I1554" s="128"/>
      <c r="J1554" s="59">
        <f t="shared" si="227"/>
        <v>0</v>
      </c>
    </row>
    <row r="1555" spans="1:10" ht="21">
      <c r="A1555" s="40"/>
      <c r="B1555" s="41" t="s">
        <v>42</v>
      </c>
      <c r="C1555" s="210">
        <f>SUM(C1537:C1554)</f>
        <v>6</v>
      </c>
      <c r="D1555" s="39">
        <v>205306</v>
      </c>
      <c r="E1555" s="43">
        <f>SUM(E1537:E1554)</f>
        <v>597744</v>
      </c>
      <c r="F1555" s="43"/>
      <c r="G1555" s="44">
        <f>SUM(G1537:G1554)</f>
        <v>507786.75</v>
      </c>
      <c r="H1555" s="45"/>
      <c r="I1555" s="45"/>
      <c r="J1555" s="64">
        <f>SUM(J1537:J1554)</f>
        <v>470172.91666666663</v>
      </c>
    </row>
    <row r="1556" spans="1:10" ht="31.5">
      <c r="A1556" s="46"/>
      <c r="B1556" s="47"/>
      <c r="C1556" s="211"/>
      <c r="D1556" s="39">
        <v>335661</v>
      </c>
      <c r="E1556" s="49"/>
      <c r="F1556" s="49"/>
      <c r="G1556" s="50"/>
      <c r="H1556" s="5"/>
      <c r="I1556" s="5"/>
      <c r="J1556" s="75">
        <f>J1555*0.08</f>
        <v>37613.833333333328</v>
      </c>
    </row>
    <row r="1557" spans="1:10" ht="31.5">
      <c r="A1557" s="283" t="s">
        <v>43</v>
      </c>
      <c r="B1557" s="283"/>
      <c r="C1557" s="284" t="s">
        <v>44</v>
      </c>
      <c r="D1557" s="284"/>
      <c r="E1557" s="54"/>
      <c r="F1557" s="54"/>
      <c r="G1557" s="55" t="s">
        <v>45</v>
      </c>
      <c r="H1557" s="6"/>
      <c r="I1557" s="6"/>
      <c r="J1557" s="76">
        <f>SUM(J1555:J1556)</f>
        <v>507786.74999999994</v>
      </c>
    </row>
    <row r="1558" spans="1:10" ht="15">
      <c r="B1558" s="131" t="s">
        <v>165</v>
      </c>
      <c r="C1558" s="131" t="s">
        <v>166</v>
      </c>
      <c r="D1558" s="131"/>
      <c r="E1558" s="131" t="s">
        <v>167</v>
      </c>
    </row>
    <row r="1559" spans="1:10">
      <c r="B1559" s="212" t="s">
        <v>168</v>
      </c>
      <c r="C1559" s="213" t="s">
        <v>166</v>
      </c>
      <c r="D1559" s="214"/>
      <c r="E1559" s="214"/>
      <c r="F1559" s="214"/>
      <c r="G1559" s="212" t="s">
        <v>167</v>
      </c>
    </row>
    <row r="1560" spans="1:10" ht="15.75">
      <c r="A1560" s="279" t="s">
        <v>0</v>
      </c>
      <c r="B1560" s="279"/>
      <c r="C1560" s="279"/>
      <c r="D1560" s="279"/>
      <c r="E1560" s="279"/>
      <c r="F1560" s="279"/>
      <c r="G1560" s="279"/>
    </row>
    <row r="1561" spans="1:10" ht="15.75">
      <c r="A1561" s="279" t="s">
        <v>1</v>
      </c>
      <c r="B1561" s="279"/>
      <c r="C1561" s="279"/>
      <c r="D1561" s="279"/>
      <c r="E1561" s="279"/>
      <c r="F1561" s="279"/>
      <c r="G1561" s="279"/>
      <c r="H1561" s="1"/>
      <c r="I1561" s="1"/>
      <c r="J1561" s="71"/>
    </row>
    <row r="1562" spans="1:10" ht="15.75">
      <c r="A1562" s="279" t="s">
        <v>2</v>
      </c>
      <c r="B1562" s="279"/>
      <c r="C1562" s="279"/>
      <c r="D1562" s="279"/>
      <c r="E1562" s="279"/>
      <c r="F1562" s="279"/>
      <c r="G1562" s="279"/>
      <c r="H1562" s="1"/>
      <c r="I1562" s="1"/>
      <c r="J1562" s="71"/>
    </row>
    <row r="1563" spans="1:10" ht="15.75">
      <c r="A1563" s="279" t="s">
        <v>4</v>
      </c>
      <c r="B1563" s="279"/>
      <c r="C1563" s="279"/>
      <c r="D1563" s="279"/>
      <c r="E1563" s="279"/>
      <c r="F1563" s="279"/>
      <c r="G1563" s="279"/>
      <c r="H1563" s="1"/>
      <c r="I1563" s="1"/>
      <c r="J1563" s="71"/>
    </row>
    <row r="1564" spans="1:10" ht="15.75">
      <c r="A1564" s="280" t="s">
        <v>6</v>
      </c>
      <c r="B1564" s="280"/>
      <c r="C1564" s="280"/>
      <c r="D1564" s="280"/>
      <c r="E1564" s="280"/>
      <c r="F1564" s="280"/>
      <c r="G1564" s="280"/>
      <c r="H1564" s="1"/>
      <c r="I1564" s="1"/>
      <c r="J1564" s="71"/>
    </row>
    <row r="1565" spans="1:10" ht="27.75">
      <c r="A1565" s="9"/>
      <c r="B1565" s="9"/>
      <c r="C1565" s="281" t="s">
        <v>248</v>
      </c>
      <c r="D1565" s="281"/>
      <c r="E1565" s="281"/>
      <c r="F1565" s="281"/>
      <c r="G1565" s="281"/>
      <c r="H1565" s="2"/>
      <c r="I1565" s="2"/>
      <c r="J1565" s="72"/>
    </row>
    <row r="1566" spans="1:10">
      <c r="A1566" s="11" t="s">
        <v>8</v>
      </c>
      <c r="B1566" s="12"/>
      <c r="C1566" s="202"/>
      <c r="D1566" s="286"/>
      <c r="E1566" s="286"/>
      <c r="F1566" s="286"/>
      <c r="G1566" s="286"/>
      <c r="H1566" s="68"/>
      <c r="I1566" s="68"/>
      <c r="J1566" s="71"/>
    </row>
    <row r="1567" spans="1:10" ht="15.75">
      <c r="A1567" s="11" t="s">
        <v>9</v>
      </c>
      <c r="B1567" s="286" t="s">
        <v>263</v>
      </c>
      <c r="C1567" s="286"/>
      <c r="D1567" s="286"/>
      <c r="E1567" s="286"/>
      <c r="F1567" s="11"/>
      <c r="G1567" s="16"/>
      <c r="H1567" s="11"/>
      <c r="I1567" s="11"/>
      <c r="J1567" s="80"/>
    </row>
    <row r="1568" spans="1:10" ht="15.75">
      <c r="A1568" s="11" t="s">
        <v>11</v>
      </c>
      <c r="B1568" s="289"/>
      <c r="C1568" s="289"/>
      <c r="D1568" s="289"/>
      <c r="E1568" s="289"/>
      <c r="F1568" s="18"/>
      <c r="G1568" s="19" t="s">
        <v>13</v>
      </c>
      <c r="H1568" s="69" t="s">
        <v>161</v>
      </c>
      <c r="I1568" s="69">
        <v>11605</v>
      </c>
      <c r="J1568" s="73"/>
    </row>
    <row r="1569" spans="1:13">
      <c r="A1569" s="190" t="s">
        <v>14</v>
      </c>
      <c r="B1569" s="190"/>
      <c r="C1569" s="203" t="s">
        <v>17</v>
      </c>
      <c r="D1569" s="191" t="s">
        <v>18</v>
      </c>
      <c r="E1569" s="192" t="s">
        <v>19</v>
      </c>
      <c r="F1569" s="192" t="s">
        <v>20</v>
      </c>
      <c r="G1569" s="190" t="s">
        <v>21</v>
      </c>
      <c r="H1569" s="1"/>
      <c r="I1569" s="1"/>
      <c r="J1569" s="71"/>
    </row>
    <row r="1570" spans="1:13">
      <c r="A1570" s="24">
        <v>1</v>
      </c>
      <c r="B1570" s="25" t="s">
        <v>23</v>
      </c>
      <c r="C1570" s="167">
        <v>2</v>
      </c>
      <c r="D1570" s="27">
        <v>79305</v>
      </c>
      <c r="E1570" s="28">
        <f t="shared" ref="E1570:E1587" si="230">D1570*C1570</f>
        <v>158610</v>
      </c>
      <c r="F1570" s="29">
        <v>0</v>
      </c>
      <c r="G1570" s="30">
        <f t="shared" ref="G1570:G1587" si="231">E1570-E1570*F1570</f>
        <v>158610</v>
      </c>
      <c r="H1570" s="31">
        <f>D1570/1.08</f>
        <v>73430.555555555547</v>
      </c>
      <c r="I1570" s="31"/>
      <c r="J1570" s="59">
        <f t="shared" ref="J1570:J1587" si="232">H1570*C1570</f>
        <v>146861.11111111109</v>
      </c>
    </row>
    <row r="1571" spans="1:13">
      <c r="A1571" s="24">
        <v>2</v>
      </c>
      <c r="B1571" s="25" t="s">
        <v>25</v>
      </c>
      <c r="C1571" s="204"/>
      <c r="D1571" s="33">
        <v>128591</v>
      </c>
      <c r="E1571" s="28">
        <f t="shared" si="230"/>
        <v>0</v>
      </c>
      <c r="F1571" s="29">
        <v>0</v>
      </c>
      <c r="G1571" s="30">
        <f t="shared" si="231"/>
        <v>0</v>
      </c>
      <c r="H1571" s="31">
        <f t="shared" ref="H1571:H1573" si="233">D1571/1.08</f>
        <v>119065.74074074073</v>
      </c>
      <c r="I1571" s="31"/>
      <c r="J1571" s="59">
        <f t="shared" si="232"/>
        <v>0</v>
      </c>
    </row>
    <row r="1572" spans="1:13">
      <c r="A1572" s="24">
        <v>3</v>
      </c>
      <c r="B1572" s="25" t="s">
        <v>26</v>
      </c>
      <c r="C1572" s="205"/>
      <c r="D1572" s="27">
        <v>60043</v>
      </c>
      <c r="E1572" s="28">
        <f t="shared" si="230"/>
        <v>0</v>
      </c>
      <c r="F1572" s="29">
        <v>0</v>
      </c>
      <c r="G1572" s="30">
        <f t="shared" si="231"/>
        <v>0</v>
      </c>
      <c r="H1572" s="31">
        <f t="shared" si="233"/>
        <v>55595.370370370365</v>
      </c>
      <c r="I1572" s="31"/>
      <c r="J1572" s="59">
        <f t="shared" si="232"/>
        <v>0</v>
      </c>
    </row>
    <row r="1573" spans="1:13">
      <c r="A1573" s="24">
        <v>4</v>
      </c>
      <c r="B1573" s="25" t="s">
        <v>27</v>
      </c>
      <c r="C1573" s="206"/>
      <c r="D1573" s="27">
        <v>115781</v>
      </c>
      <c r="E1573" s="28">
        <f t="shared" si="230"/>
        <v>0</v>
      </c>
      <c r="F1573" s="29">
        <v>0</v>
      </c>
      <c r="G1573" s="30">
        <f t="shared" si="231"/>
        <v>0</v>
      </c>
      <c r="H1573" s="31">
        <f t="shared" si="233"/>
        <v>107204.62962962962</v>
      </c>
      <c r="I1573" s="31"/>
      <c r="J1573" s="59">
        <f t="shared" si="232"/>
        <v>0</v>
      </c>
    </row>
    <row r="1574" spans="1:13">
      <c r="A1574" s="24">
        <v>5</v>
      </c>
      <c r="B1574" s="25" t="s">
        <v>28</v>
      </c>
      <c r="C1574" s="204">
        <v>5</v>
      </c>
      <c r="D1574" s="27">
        <v>119943</v>
      </c>
      <c r="E1574" s="28">
        <f t="shared" si="230"/>
        <v>599715</v>
      </c>
      <c r="F1574" s="124">
        <v>0.25</v>
      </c>
      <c r="G1574" s="125">
        <f t="shared" si="231"/>
        <v>449786.25</v>
      </c>
      <c r="H1574" s="31">
        <f>D1574/1.08*0.75</f>
        <v>83293.75</v>
      </c>
      <c r="I1574" s="31"/>
      <c r="J1574" s="59">
        <f t="shared" si="232"/>
        <v>416468.75</v>
      </c>
    </row>
    <row r="1575" spans="1:13">
      <c r="A1575" s="24">
        <v>6</v>
      </c>
      <c r="B1575" s="25" t="s">
        <v>29</v>
      </c>
      <c r="C1575" s="167"/>
      <c r="D1575" s="27">
        <v>94810</v>
      </c>
      <c r="E1575" s="28">
        <f t="shared" si="230"/>
        <v>0</v>
      </c>
      <c r="F1575" s="29">
        <v>0</v>
      </c>
      <c r="G1575" s="30">
        <f t="shared" si="231"/>
        <v>0</v>
      </c>
      <c r="H1575" s="31">
        <f t="shared" ref="H1575:H1586" si="234">D1575/1.08</f>
        <v>87787.037037037036</v>
      </c>
      <c r="I1575" s="31"/>
      <c r="J1575" s="59">
        <f t="shared" si="232"/>
        <v>0</v>
      </c>
      <c r="M1575" s="215"/>
    </row>
    <row r="1576" spans="1:13">
      <c r="A1576" s="24">
        <v>7</v>
      </c>
      <c r="B1576" s="25" t="s">
        <v>30</v>
      </c>
      <c r="C1576" s="207"/>
      <c r="D1576" s="27">
        <v>141396</v>
      </c>
      <c r="E1576" s="28">
        <f t="shared" si="230"/>
        <v>0</v>
      </c>
      <c r="F1576" s="29">
        <v>0</v>
      </c>
      <c r="G1576" s="30">
        <f t="shared" si="231"/>
        <v>0</v>
      </c>
      <c r="H1576" s="31">
        <f t="shared" si="234"/>
        <v>130922.22222222222</v>
      </c>
      <c r="I1576" s="31"/>
      <c r="J1576" s="59">
        <f t="shared" si="232"/>
        <v>0</v>
      </c>
    </row>
    <row r="1577" spans="1:13">
      <c r="A1577" s="24">
        <v>8</v>
      </c>
      <c r="B1577" s="25" t="s">
        <v>31</v>
      </c>
      <c r="C1577" s="167"/>
      <c r="D1577" s="27">
        <v>232931</v>
      </c>
      <c r="E1577" s="28">
        <f t="shared" si="230"/>
        <v>0</v>
      </c>
      <c r="F1577" s="29">
        <v>0</v>
      </c>
      <c r="G1577" s="30">
        <f t="shared" si="231"/>
        <v>0</v>
      </c>
      <c r="H1577" s="31">
        <f t="shared" si="234"/>
        <v>215676.85185185182</v>
      </c>
      <c r="I1577" s="31"/>
      <c r="J1577" s="59">
        <f t="shared" si="232"/>
        <v>0</v>
      </c>
    </row>
    <row r="1578" spans="1:13">
      <c r="A1578" s="24">
        <v>9</v>
      </c>
      <c r="B1578" s="36" t="s">
        <v>32</v>
      </c>
      <c r="C1578" s="167"/>
      <c r="D1578" s="27">
        <v>101534</v>
      </c>
      <c r="E1578" s="28">
        <f t="shared" si="230"/>
        <v>0</v>
      </c>
      <c r="F1578" s="29">
        <v>0</v>
      </c>
      <c r="G1578" s="30">
        <f t="shared" si="231"/>
        <v>0</v>
      </c>
      <c r="H1578" s="31">
        <f t="shared" si="234"/>
        <v>94012.962962962964</v>
      </c>
      <c r="I1578" s="31"/>
      <c r="J1578" s="59">
        <f t="shared" si="232"/>
        <v>0</v>
      </c>
    </row>
    <row r="1579" spans="1:13">
      <c r="A1579" s="24">
        <v>10</v>
      </c>
      <c r="B1579" s="36" t="s">
        <v>33</v>
      </c>
      <c r="C1579" s="208"/>
      <c r="D1579" s="33">
        <v>110148</v>
      </c>
      <c r="E1579" s="28">
        <f t="shared" si="230"/>
        <v>0</v>
      </c>
      <c r="F1579" s="29">
        <v>0</v>
      </c>
      <c r="G1579" s="30">
        <f t="shared" si="231"/>
        <v>0</v>
      </c>
      <c r="H1579" s="31">
        <f t="shared" si="234"/>
        <v>101988.88888888888</v>
      </c>
      <c r="I1579" s="31"/>
      <c r="J1579" s="59">
        <f t="shared" si="232"/>
        <v>0</v>
      </c>
    </row>
    <row r="1580" spans="1:13">
      <c r="A1580" s="24">
        <v>11</v>
      </c>
      <c r="B1580" s="121" t="s">
        <v>34</v>
      </c>
      <c r="C1580" s="209">
        <v>2</v>
      </c>
      <c r="D1580" s="27">
        <v>54198</v>
      </c>
      <c r="E1580" s="123">
        <f t="shared" si="230"/>
        <v>108396</v>
      </c>
      <c r="F1580" s="29">
        <v>0</v>
      </c>
      <c r="G1580" s="125">
        <f t="shared" si="231"/>
        <v>108396</v>
      </c>
      <c r="H1580" s="31">
        <f t="shared" si="234"/>
        <v>50183.333333333328</v>
      </c>
      <c r="I1580" s="128"/>
      <c r="J1580" s="59">
        <f t="shared" si="232"/>
        <v>100366.66666666666</v>
      </c>
    </row>
    <row r="1581" spans="1:13">
      <c r="A1581" s="24">
        <v>12</v>
      </c>
      <c r="B1581" s="25" t="s">
        <v>35</v>
      </c>
      <c r="C1581" s="208"/>
      <c r="D1581" s="27">
        <v>49680</v>
      </c>
      <c r="E1581" s="28">
        <f t="shared" si="230"/>
        <v>0</v>
      </c>
      <c r="F1581" s="29">
        <v>0</v>
      </c>
      <c r="G1581" s="30">
        <f t="shared" si="231"/>
        <v>0</v>
      </c>
      <c r="H1581" s="31">
        <f t="shared" si="234"/>
        <v>46000</v>
      </c>
      <c r="I1581" s="31"/>
      <c r="J1581" s="59">
        <f t="shared" si="232"/>
        <v>0</v>
      </c>
    </row>
    <row r="1582" spans="1:13">
      <c r="A1582" s="24">
        <v>13</v>
      </c>
      <c r="B1582" s="25" t="s">
        <v>36</v>
      </c>
      <c r="C1582" s="208"/>
      <c r="D1582" s="38">
        <v>64152</v>
      </c>
      <c r="E1582" s="28">
        <f t="shared" si="230"/>
        <v>0</v>
      </c>
      <c r="F1582" s="29">
        <v>0</v>
      </c>
      <c r="G1582" s="30">
        <f t="shared" si="231"/>
        <v>0</v>
      </c>
      <c r="H1582" s="31">
        <f t="shared" si="234"/>
        <v>59399.999999999993</v>
      </c>
      <c r="I1582" s="31"/>
      <c r="J1582" s="59">
        <f t="shared" si="232"/>
        <v>0</v>
      </c>
    </row>
    <row r="1583" spans="1:13">
      <c r="A1583" s="24">
        <v>14</v>
      </c>
      <c r="B1583" s="121" t="s">
        <v>37</v>
      </c>
      <c r="C1583" s="209"/>
      <c r="D1583" s="38">
        <v>65934</v>
      </c>
      <c r="E1583" s="123">
        <f t="shared" si="230"/>
        <v>0</v>
      </c>
      <c r="F1583" s="124">
        <v>0</v>
      </c>
      <c r="G1583" s="125">
        <f t="shared" si="231"/>
        <v>0</v>
      </c>
      <c r="H1583" s="31">
        <f t="shared" si="234"/>
        <v>61049.999999999993</v>
      </c>
      <c r="I1583" s="128"/>
      <c r="J1583" s="59">
        <f t="shared" si="232"/>
        <v>0</v>
      </c>
    </row>
    <row r="1584" spans="1:13">
      <c r="A1584" s="24">
        <v>15</v>
      </c>
      <c r="B1584" s="25" t="s">
        <v>38</v>
      </c>
      <c r="C1584" s="208"/>
      <c r="D1584" s="38">
        <v>76626</v>
      </c>
      <c r="E1584" s="28">
        <f t="shared" si="230"/>
        <v>0</v>
      </c>
      <c r="F1584" s="29">
        <v>0</v>
      </c>
      <c r="G1584" s="30">
        <f t="shared" si="231"/>
        <v>0</v>
      </c>
      <c r="H1584" s="31">
        <f t="shared" si="234"/>
        <v>70950</v>
      </c>
      <c r="I1584" s="31"/>
      <c r="J1584" s="59">
        <f t="shared" si="232"/>
        <v>0</v>
      </c>
    </row>
    <row r="1585" spans="1:10">
      <c r="A1585" s="24">
        <v>16</v>
      </c>
      <c r="B1585" s="25" t="s">
        <v>39</v>
      </c>
      <c r="C1585" s="208"/>
      <c r="D1585" s="38">
        <v>80190</v>
      </c>
      <c r="E1585" s="28">
        <f t="shared" si="230"/>
        <v>0</v>
      </c>
      <c r="F1585" s="29">
        <v>0</v>
      </c>
      <c r="G1585" s="30">
        <f t="shared" si="231"/>
        <v>0</v>
      </c>
      <c r="H1585" s="31">
        <f t="shared" si="234"/>
        <v>74250</v>
      </c>
      <c r="I1585" s="31"/>
      <c r="J1585" s="59">
        <f t="shared" si="232"/>
        <v>0</v>
      </c>
    </row>
    <row r="1586" spans="1:10">
      <c r="A1586" s="24">
        <v>17</v>
      </c>
      <c r="B1586" s="25" t="s">
        <v>40</v>
      </c>
      <c r="C1586" s="208"/>
      <c r="D1586" s="38">
        <v>113832</v>
      </c>
      <c r="E1586" s="28">
        <f t="shared" si="230"/>
        <v>0</v>
      </c>
      <c r="F1586" s="29">
        <v>0</v>
      </c>
      <c r="G1586" s="30">
        <f t="shared" si="231"/>
        <v>0</v>
      </c>
      <c r="H1586" s="31">
        <f t="shared" si="234"/>
        <v>105400</v>
      </c>
      <c r="I1586" s="31"/>
      <c r="J1586" s="59">
        <f t="shared" si="232"/>
        <v>0</v>
      </c>
    </row>
    <row r="1587" spans="1:10">
      <c r="A1587" s="24">
        <v>18</v>
      </c>
      <c r="B1587" s="121" t="s">
        <v>41</v>
      </c>
      <c r="C1587" s="209"/>
      <c r="D1587" s="39">
        <v>98010</v>
      </c>
      <c r="E1587" s="123">
        <f t="shared" si="230"/>
        <v>0</v>
      </c>
      <c r="F1587" s="124">
        <v>0.23</v>
      </c>
      <c r="G1587" s="125">
        <f t="shared" si="231"/>
        <v>0</v>
      </c>
      <c r="H1587" s="31">
        <f>D1587/1.08*0.77</f>
        <v>69877.5</v>
      </c>
      <c r="I1587" s="128"/>
      <c r="J1587" s="59">
        <f t="shared" si="232"/>
        <v>0</v>
      </c>
    </row>
    <row r="1588" spans="1:10" ht="21">
      <c r="A1588" s="40"/>
      <c r="B1588" s="41" t="s">
        <v>42</v>
      </c>
      <c r="C1588" s="210">
        <f>SUM(C1570:C1587)</f>
        <v>9</v>
      </c>
      <c r="D1588" s="39">
        <v>205306</v>
      </c>
      <c r="E1588" s="43">
        <f>SUM(E1570:E1587)</f>
        <v>866721</v>
      </c>
      <c r="F1588" s="43"/>
      <c r="G1588" s="44">
        <f>SUM(G1570:G1587)</f>
        <v>716792.25</v>
      </c>
      <c r="H1588" s="45"/>
      <c r="I1588" s="45"/>
      <c r="J1588" s="64">
        <f>SUM(J1570:J1587)</f>
        <v>663696.52777777775</v>
      </c>
    </row>
    <row r="1589" spans="1:10" ht="31.5">
      <c r="A1589" s="46"/>
      <c r="B1589" s="47"/>
      <c r="C1589" s="211"/>
      <c r="D1589" s="39">
        <v>335661</v>
      </c>
      <c r="E1589" s="49"/>
      <c r="F1589" s="49"/>
      <c r="G1589" s="50"/>
      <c r="H1589" s="5"/>
      <c r="I1589" s="5"/>
      <c r="J1589" s="75">
        <f>J1588*0.08</f>
        <v>53095.722222222219</v>
      </c>
    </row>
    <row r="1590" spans="1:10" ht="31.5">
      <c r="A1590" s="283" t="s">
        <v>43</v>
      </c>
      <c r="B1590" s="283"/>
      <c r="C1590" s="284" t="s">
        <v>44</v>
      </c>
      <c r="D1590" s="284"/>
      <c r="E1590" s="54"/>
      <c r="F1590" s="54"/>
      <c r="G1590" s="55" t="s">
        <v>45</v>
      </c>
      <c r="H1590" s="6"/>
      <c r="I1590" s="6"/>
      <c r="J1590" s="76">
        <f>SUM(J1588:J1589)</f>
        <v>716792.25</v>
      </c>
    </row>
    <row r="1591" spans="1:10" ht="15">
      <c r="B1591" s="131" t="s">
        <v>165</v>
      </c>
      <c r="C1591" s="131" t="s">
        <v>166</v>
      </c>
      <c r="D1591" s="131"/>
      <c r="E1591" s="131" t="s">
        <v>167</v>
      </c>
    </row>
    <row r="1592" spans="1:10">
      <c r="B1592" s="212" t="s">
        <v>168</v>
      </c>
      <c r="C1592" s="213" t="s">
        <v>166</v>
      </c>
      <c r="D1592" s="214"/>
      <c r="E1592" s="214"/>
      <c r="F1592" s="214"/>
      <c r="G1592" s="212" t="s">
        <v>167</v>
      </c>
    </row>
    <row r="1593" spans="1:10" ht="15.75">
      <c r="A1593" s="279" t="s">
        <v>0</v>
      </c>
      <c r="B1593" s="279"/>
      <c r="C1593" s="279"/>
      <c r="D1593" s="279"/>
      <c r="E1593" s="279"/>
      <c r="F1593" s="279"/>
      <c r="G1593" s="279"/>
    </row>
    <row r="1594" spans="1:10" ht="15.75">
      <c r="A1594" s="279" t="s">
        <v>1</v>
      </c>
      <c r="B1594" s="279"/>
      <c r="C1594" s="279"/>
      <c r="D1594" s="279"/>
      <c r="E1594" s="279"/>
      <c r="F1594" s="279"/>
      <c r="G1594" s="279"/>
      <c r="H1594" s="1"/>
      <c r="I1594" s="1"/>
      <c r="J1594" s="71"/>
    </row>
    <row r="1595" spans="1:10" ht="15.75">
      <c r="A1595" s="279" t="s">
        <v>2</v>
      </c>
      <c r="B1595" s="279"/>
      <c r="C1595" s="279"/>
      <c r="D1595" s="279"/>
      <c r="E1595" s="279"/>
      <c r="F1595" s="279"/>
      <c r="G1595" s="279"/>
      <c r="H1595" s="1"/>
      <c r="I1595" s="1"/>
      <c r="J1595" s="71"/>
    </row>
    <row r="1596" spans="1:10" ht="15.75">
      <c r="A1596" s="279" t="s">
        <v>4</v>
      </c>
      <c r="B1596" s="279"/>
      <c r="C1596" s="279"/>
      <c r="D1596" s="279"/>
      <c r="E1596" s="279"/>
      <c r="F1596" s="279"/>
      <c r="G1596" s="279"/>
      <c r="H1596" s="1"/>
      <c r="I1596" s="1"/>
      <c r="J1596" s="71"/>
    </row>
    <row r="1597" spans="1:10" ht="15.75">
      <c r="A1597" s="280" t="s">
        <v>6</v>
      </c>
      <c r="B1597" s="280"/>
      <c r="C1597" s="280"/>
      <c r="D1597" s="280"/>
      <c r="E1597" s="280"/>
      <c r="F1597" s="280"/>
      <c r="G1597" s="280"/>
      <c r="H1597" s="1"/>
      <c r="I1597" s="1"/>
      <c r="J1597" s="71"/>
    </row>
    <row r="1598" spans="1:10" ht="27.75">
      <c r="A1598" s="9"/>
      <c r="B1598" s="9"/>
      <c r="C1598" s="281" t="s">
        <v>248</v>
      </c>
      <c r="D1598" s="281"/>
      <c r="E1598" s="281"/>
      <c r="F1598" s="281"/>
      <c r="G1598" s="281"/>
      <c r="H1598" s="2"/>
      <c r="I1598" s="2"/>
      <c r="J1598" s="72"/>
    </row>
    <row r="1599" spans="1:10">
      <c r="A1599" s="11" t="s">
        <v>8</v>
      </c>
      <c r="B1599" s="12"/>
      <c r="C1599" s="202"/>
      <c r="D1599" s="286"/>
      <c r="E1599" s="286"/>
      <c r="F1599" s="286"/>
      <c r="G1599" s="286"/>
      <c r="H1599" s="68"/>
      <c r="I1599" s="68"/>
      <c r="J1599" s="71"/>
    </row>
    <row r="1600" spans="1:10" ht="15.75">
      <c r="A1600" s="11" t="s">
        <v>9</v>
      </c>
      <c r="B1600" s="286" t="s">
        <v>264</v>
      </c>
      <c r="C1600" s="286"/>
      <c r="D1600" s="286"/>
      <c r="E1600" s="286"/>
      <c r="F1600" s="11"/>
      <c r="G1600" s="16"/>
      <c r="H1600" s="11"/>
      <c r="I1600" s="11"/>
      <c r="J1600" s="80"/>
    </row>
    <row r="1601" spans="1:10" ht="15.75">
      <c r="A1601" s="11" t="s">
        <v>11</v>
      </c>
      <c r="B1601" s="289"/>
      <c r="C1601" s="289"/>
      <c r="D1601" s="289"/>
      <c r="E1601" s="289"/>
      <c r="F1601" s="18"/>
      <c r="G1601" s="19" t="s">
        <v>13</v>
      </c>
      <c r="H1601" s="69" t="s">
        <v>161</v>
      </c>
      <c r="I1601" s="69">
        <v>11603</v>
      </c>
      <c r="J1601" s="73"/>
    </row>
    <row r="1602" spans="1:10">
      <c r="A1602" s="190" t="s">
        <v>14</v>
      </c>
      <c r="B1602" s="190"/>
      <c r="C1602" s="203" t="s">
        <v>17</v>
      </c>
      <c r="D1602" s="191" t="s">
        <v>18</v>
      </c>
      <c r="E1602" s="192" t="s">
        <v>19</v>
      </c>
      <c r="F1602" s="192" t="s">
        <v>20</v>
      </c>
      <c r="G1602" s="190" t="s">
        <v>21</v>
      </c>
      <c r="H1602" s="1"/>
      <c r="I1602" s="1"/>
      <c r="J1602" s="71"/>
    </row>
    <row r="1603" spans="1:10">
      <c r="A1603" s="24">
        <v>1</v>
      </c>
      <c r="B1603" s="25" t="s">
        <v>23</v>
      </c>
      <c r="C1603" s="167">
        <v>5</v>
      </c>
      <c r="D1603" s="27">
        <v>79305</v>
      </c>
      <c r="E1603" s="28">
        <f t="shared" ref="E1603:E1620" si="235">D1603*C1603</f>
        <v>396525</v>
      </c>
      <c r="F1603" s="29">
        <v>0</v>
      </c>
      <c r="G1603" s="30">
        <f t="shared" ref="G1603:G1620" si="236">E1603-E1603*F1603</f>
        <v>396525</v>
      </c>
      <c r="H1603" s="31">
        <f>D1603/1.08</f>
        <v>73430.555555555547</v>
      </c>
      <c r="I1603" s="31"/>
      <c r="J1603" s="59">
        <f t="shared" ref="J1603:J1620" si="237">H1603*C1603</f>
        <v>367152.77777777775</v>
      </c>
    </row>
    <row r="1604" spans="1:10">
      <c r="A1604" s="24">
        <v>2</v>
      </c>
      <c r="B1604" s="25" t="s">
        <v>25</v>
      </c>
      <c r="C1604" s="204"/>
      <c r="D1604" s="33">
        <v>128591</v>
      </c>
      <c r="E1604" s="28">
        <f t="shared" si="235"/>
        <v>0</v>
      </c>
      <c r="F1604" s="29">
        <v>0</v>
      </c>
      <c r="G1604" s="30">
        <f t="shared" si="236"/>
        <v>0</v>
      </c>
      <c r="H1604" s="31">
        <f t="shared" ref="H1604:H1606" si="238">D1604/1.08</f>
        <v>119065.74074074073</v>
      </c>
      <c r="I1604" s="31"/>
      <c r="J1604" s="59">
        <f t="shared" si="237"/>
        <v>0</v>
      </c>
    </row>
    <row r="1605" spans="1:10">
      <c r="A1605" s="24">
        <v>3</v>
      </c>
      <c r="B1605" s="25" t="s">
        <v>26</v>
      </c>
      <c r="C1605" s="205"/>
      <c r="D1605" s="27">
        <v>60043</v>
      </c>
      <c r="E1605" s="28">
        <f t="shared" si="235"/>
        <v>0</v>
      </c>
      <c r="F1605" s="29">
        <v>0</v>
      </c>
      <c r="G1605" s="30">
        <f t="shared" si="236"/>
        <v>0</v>
      </c>
      <c r="H1605" s="31">
        <f t="shared" si="238"/>
        <v>55595.370370370365</v>
      </c>
      <c r="I1605" s="31"/>
      <c r="J1605" s="59">
        <f t="shared" si="237"/>
        <v>0</v>
      </c>
    </row>
    <row r="1606" spans="1:10">
      <c r="A1606" s="24">
        <v>4</v>
      </c>
      <c r="B1606" s="25" t="s">
        <v>27</v>
      </c>
      <c r="C1606" s="206"/>
      <c r="D1606" s="27">
        <v>115781</v>
      </c>
      <c r="E1606" s="28">
        <f t="shared" si="235"/>
        <v>0</v>
      </c>
      <c r="F1606" s="29">
        <v>0</v>
      </c>
      <c r="G1606" s="30">
        <f t="shared" si="236"/>
        <v>0</v>
      </c>
      <c r="H1606" s="31">
        <f t="shared" si="238"/>
        <v>107204.62962962962</v>
      </c>
      <c r="I1606" s="31"/>
      <c r="J1606" s="59">
        <f t="shared" si="237"/>
        <v>0</v>
      </c>
    </row>
    <row r="1607" spans="1:10">
      <c r="A1607" s="24">
        <v>5</v>
      </c>
      <c r="B1607" s="25" t="s">
        <v>28</v>
      </c>
      <c r="C1607" s="204">
        <v>3</v>
      </c>
      <c r="D1607" s="27">
        <v>119943</v>
      </c>
      <c r="E1607" s="28">
        <f t="shared" si="235"/>
        <v>359829</v>
      </c>
      <c r="F1607" s="124">
        <v>0.25</v>
      </c>
      <c r="G1607" s="125">
        <f t="shared" si="236"/>
        <v>269871.75</v>
      </c>
      <c r="H1607" s="31">
        <f>D1607/1.08*0.75</f>
        <v>83293.75</v>
      </c>
      <c r="I1607" s="31"/>
      <c r="J1607" s="59">
        <f t="shared" si="237"/>
        <v>249881.25</v>
      </c>
    </row>
    <row r="1608" spans="1:10">
      <c r="A1608" s="24">
        <v>6</v>
      </c>
      <c r="B1608" s="25" t="s">
        <v>29</v>
      </c>
      <c r="C1608" s="167"/>
      <c r="D1608" s="27">
        <v>94810</v>
      </c>
      <c r="E1608" s="28">
        <f t="shared" si="235"/>
        <v>0</v>
      </c>
      <c r="F1608" s="29">
        <v>0</v>
      </c>
      <c r="G1608" s="30">
        <f t="shared" si="236"/>
        <v>0</v>
      </c>
      <c r="H1608" s="31">
        <f t="shared" ref="H1608:H1619" si="239">D1608/1.08</f>
        <v>87787.037037037036</v>
      </c>
      <c r="I1608" s="31"/>
      <c r="J1608" s="59">
        <f t="shared" si="237"/>
        <v>0</v>
      </c>
    </row>
    <row r="1609" spans="1:10">
      <c r="A1609" s="24">
        <v>7</v>
      </c>
      <c r="B1609" s="25" t="s">
        <v>30</v>
      </c>
      <c r="C1609" s="207"/>
      <c r="D1609" s="27">
        <v>141396</v>
      </c>
      <c r="E1609" s="28">
        <f t="shared" si="235"/>
        <v>0</v>
      </c>
      <c r="F1609" s="29">
        <v>0</v>
      </c>
      <c r="G1609" s="30">
        <f t="shared" si="236"/>
        <v>0</v>
      </c>
      <c r="H1609" s="31">
        <f t="shared" si="239"/>
        <v>130922.22222222222</v>
      </c>
      <c r="I1609" s="31"/>
      <c r="J1609" s="59">
        <f t="shared" si="237"/>
        <v>0</v>
      </c>
    </row>
    <row r="1610" spans="1:10">
      <c r="A1610" s="24">
        <v>8</v>
      </c>
      <c r="B1610" s="25" t="s">
        <v>31</v>
      </c>
      <c r="C1610" s="167"/>
      <c r="D1610" s="27">
        <v>232931</v>
      </c>
      <c r="E1610" s="28">
        <f t="shared" si="235"/>
        <v>0</v>
      </c>
      <c r="F1610" s="29">
        <v>0</v>
      </c>
      <c r="G1610" s="30">
        <f t="shared" si="236"/>
        <v>0</v>
      </c>
      <c r="H1610" s="31">
        <f t="shared" si="239"/>
        <v>215676.85185185182</v>
      </c>
      <c r="I1610" s="31"/>
      <c r="J1610" s="59">
        <f t="shared" si="237"/>
        <v>0</v>
      </c>
    </row>
    <row r="1611" spans="1:10">
      <c r="A1611" s="24">
        <v>9</v>
      </c>
      <c r="B1611" s="36" t="s">
        <v>32</v>
      </c>
      <c r="C1611" s="167"/>
      <c r="D1611" s="27">
        <v>101534</v>
      </c>
      <c r="E1611" s="28">
        <f t="shared" si="235"/>
        <v>0</v>
      </c>
      <c r="F1611" s="29">
        <v>0</v>
      </c>
      <c r="G1611" s="30">
        <f t="shared" si="236"/>
        <v>0</v>
      </c>
      <c r="H1611" s="31">
        <f t="shared" si="239"/>
        <v>94012.962962962964</v>
      </c>
      <c r="I1611" s="31"/>
      <c r="J1611" s="59">
        <f t="shared" si="237"/>
        <v>0</v>
      </c>
    </row>
    <row r="1612" spans="1:10">
      <c r="A1612" s="24">
        <v>10</v>
      </c>
      <c r="B1612" s="36" t="s">
        <v>33</v>
      </c>
      <c r="C1612" s="208"/>
      <c r="D1612" s="33">
        <v>110148</v>
      </c>
      <c r="E1612" s="28">
        <f t="shared" si="235"/>
        <v>0</v>
      </c>
      <c r="F1612" s="29">
        <v>0</v>
      </c>
      <c r="G1612" s="30">
        <f t="shared" si="236"/>
        <v>0</v>
      </c>
      <c r="H1612" s="31">
        <f t="shared" si="239"/>
        <v>101988.88888888888</v>
      </c>
      <c r="I1612" s="31"/>
      <c r="J1612" s="59">
        <f t="shared" si="237"/>
        <v>0</v>
      </c>
    </row>
    <row r="1613" spans="1:10">
      <c r="A1613" s="24">
        <v>11</v>
      </c>
      <c r="B1613" s="121" t="s">
        <v>34</v>
      </c>
      <c r="C1613" s="209"/>
      <c r="D1613" s="27">
        <v>54198</v>
      </c>
      <c r="E1613" s="123">
        <f t="shared" si="235"/>
        <v>0</v>
      </c>
      <c r="F1613" s="29">
        <v>0</v>
      </c>
      <c r="G1613" s="125">
        <f t="shared" si="236"/>
        <v>0</v>
      </c>
      <c r="H1613" s="31">
        <f t="shared" si="239"/>
        <v>50183.333333333328</v>
      </c>
      <c r="I1613" s="128"/>
      <c r="J1613" s="59">
        <f t="shared" si="237"/>
        <v>0</v>
      </c>
    </row>
    <row r="1614" spans="1:10">
      <c r="A1614" s="24">
        <v>12</v>
      </c>
      <c r="B1614" s="25" t="s">
        <v>35</v>
      </c>
      <c r="C1614" s="208"/>
      <c r="D1614" s="27">
        <v>49680</v>
      </c>
      <c r="E1614" s="28">
        <f t="shared" si="235"/>
        <v>0</v>
      </c>
      <c r="F1614" s="29">
        <v>0</v>
      </c>
      <c r="G1614" s="30">
        <f t="shared" si="236"/>
        <v>0</v>
      </c>
      <c r="H1614" s="31">
        <f t="shared" si="239"/>
        <v>46000</v>
      </c>
      <c r="I1614" s="31"/>
      <c r="J1614" s="59">
        <f t="shared" si="237"/>
        <v>0</v>
      </c>
    </row>
    <row r="1615" spans="1:10">
      <c r="A1615" s="24">
        <v>13</v>
      </c>
      <c r="B1615" s="25" t="s">
        <v>36</v>
      </c>
      <c r="C1615" s="208"/>
      <c r="D1615" s="38">
        <v>64152</v>
      </c>
      <c r="E1615" s="28">
        <f t="shared" si="235"/>
        <v>0</v>
      </c>
      <c r="F1615" s="29">
        <v>0</v>
      </c>
      <c r="G1615" s="30">
        <f t="shared" si="236"/>
        <v>0</v>
      </c>
      <c r="H1615" s="31">
        <f t="shared" si="239"/>
        <v>59399.999999999993</v>
      </c>
      <c r="I1615" s="31"/>
      <c r="J1615" s="59">
        <f t="shared" si="237"/>
        <v>0</v>
      </c>
    </row>
    <row r="1616" spans="1:10">
      <c r="A1616" s="24">
        <v>14</v>
      </c>
      <c r="B1616" s="121" t="s">
        <v>37</v>
      </c>
      <c r="C1616" s="209"/>
      <c r="D1616" s="38">
        <v>65934</v>
      </c>
      <c r="E1616" s="123">
        <f t="shared" si="235"/>
        <v>0</v>
      </c>
      <c r="F1616" s="124">
        <v>0</v>
      </c>
      <c r="G1616" s="125">
        <f t="shared" si="236"/>
        <v>0</v>
      </c>
      <c r="H1616" s="31">
        <f t="shared" si="239"/>
        <v>61049.999999999993</v>
      </c>
      <c r="I1616" s="128"/>
      <c r="J1616" s="59">
        <f t="shared" si="237"/>
        <v>0</v>
      </c>
    </row>
    <row r="1617" spans="1:10">
      <c r="A1617" s="24">
        <v>15</v>
      </c>
      <c r="B1617" s="25" t="s">
        <v>38</v>
      </c>
      <c r="C1617" s="208"/>
      <c r="D1617" s="38">
        <v>76626</v>
      </c>
      <c r="E1617" s="28">
        <f t="shared" si="235"/>
        <v>0</v>
      </c>
      <c r="F1617" s="29">
        <v>0</v>
      </c>
      <c r="G1617" s="30">
        <f t="shared" si="236"/>
        <v>0</v>
      </c>
      <c r="H1617" s="31">
        <f t="shared" si="239"/>
        <v>70950</v>
      </c>
      <c r="I1617" s="31"/>
      <c r="J1617" s="59">
        <f t="shared" si="237"/>
        <v>0</v>
      </c>
    </row>
    <row r="1618" spans="1:10">
      <c r="A1618" s="24">
        <v>16</v>
      </c>
      <c r="B1618" s="25" t="s">
        <v>39</v>
      </c>
      <c r="C1618" s="208"/>
      <c r="D1618" s="38">
        <v>80190</v>
      </c>
      <c r="E1618" s="28">
        <f t="shared" si="235"/>
        <v>0</v>
      </c>
      <c r="F1618" s="29">
        <v>0</v>
      </c>
      <c r="G1618" s="30">
        <f t="shared" si="236"/>
        <v>0</v>
      </c>
      <c r="H1618" s="31">
        <f t="shared" si="239"/>
        <v>74250</v>
      </c>
      <c r="I1618" s="31"/>
      <c r="J1618" s="59">
        <f t="shared" si="237"/>
        <v>0</v>
      </c>
    </row>
    <row r="1619" spans="1:10">
      <c r="A1619" s="24">
        <v>17</v>
      </c>
      <c r="B1619" s="25" t="s">
        <v>40</v>
      </c>
      <c r="C1619" s="208"/>
      <c r="D1619" s="38">
        <v>113832</v>
      </c>
      <c r="E1619" s="28">
        <f t="shared" si="235"/>
        <v>0</v>
      </c>
      <c r="F1619" s="29">
        <v>0</v>
      </c>
      <c r="G1619" s="30">
        <f t="shared" si="236"/>
        <v>0</v>
      </c>
      <c r="H1619" s="31">
        <f t="shared" si="239"/>
        <v>105400</v>
      </c>
      <c r="I1619" s="31"/>
      <c r="J1619" s="59">
        <f t="shared" si="237"/>
        <v>0</v>
      </c>
    </row>
    <row r="1620" spans="1:10">
      <c r="A1620" s="24">
        <v>18</v>
      </c>
      <c r="B1620" s="121" t="s">
        <v>41</v>
      </c>
      <c r="C1620" s="209"/>
      <c r="D1620" s="39">
        <v>98010</v>
      </c>
      <c r="E1620" s="123">
        <f t="shared" si="235"/>
        <v>0</v>
      </c>
      <c r="F1620" s="124">
        <v>0.23</v>
      </c>
      <c r="G1620" s="125">
        <f t="shared" si="236"/>
        <v>0</v>
      </c>
      <c r="H1620" s="31">
        <f>D1620/1.08*0.77</f>
        <v>69877.5</v>
      </c>
      <c r="I1620" s="128"/>
      <c r="J1620" s="59">
        <f t="shared" si="237"/>
        <v>0</v>
      </c>
    </row>
    <row r="1621" spans="1:10" ht="21">
      <c r="A1621" s="40"/>
      <c r="B1621" s="41" t="s">
        <v>42</v>
      </c>
      <c r="C1621" s="210">
        <f>SUM(C1603:C1620)</f>
        <v>8</v>
      </c>
      <c r="D1621" s="39">
        <v>205306</v>
      </c>
      <c r="E1621" s="43">
        <f>SUM(E1603:E1620)</f>
        <v>756354</v>
      </c>
      <c r="F1621" s="43"/>
      <c r="G1621" s="44">
        <f>SUM(G1603:G1620)</f>
        <v>666396.75</v>
      </c>
      <c r="H1621" s="45"/>
      <c r="I1621" s="45"/>
      <c r="J1621" s="64">
        <f>SUM(J1603:J1620)</f>
        <v>617034.02777777775</v>
      </c>
    </row>
    <row r="1622" spans="1:10" ht="31.5">
      <c r="A1622" s="46"/>
      <c r="B1622" s="47"/>
      <c r="C1622" s="211"/>
      <c r="D1622" s="39">
        <v>335661</v>
      </c>
      <c r="E1622" s="49"/>
      <c r="F1622" s="49"/>
      <c r="G1622" s="50"/>
      <c r="H1622" s="5"/>
      <c r="I1622" s="5"/>
      <c r="J1622" s="75">
        <f>J1621*0.08</f>
        <v>49362.722222222219</v>
      </c>
    </row>
    <row r="1623" spans="1:10" ht="31.5">
      <c r="A1623" s="283" t="s">
        <v>43</v>
      </c>
      <c r="B1623" s="283"/>
      <c r="C1623" s="284" t="s">
        <v>44</v>
      </c>
      <c r="D1623" s="284"/>
      <c r="E1623" s="54"/>
      <c r="F1623" s="54"/>
      <c r="G1623" s="55" t="s">
        <v>45</v>
      </c>
      <c r="H1623" s="6"/>
      <c r="I1623" s="6"/>
      <c r="J1623" s="76">
        <f>SUM(J1621:J1622)</f>
        <v>666396.75</v>
      </c>
    </row>
    <row r="1625" spans="1:10" ht="15">
      <c r="B1625" s="131" t="s">
        <v>165</v>
      </c>
      <c r="C1625" s="131" t="s">
        <v>166</v>
      </c>
      <c r="D1625" s="131"/>
      <c r="E1625" s="131" t="s">
        <v>167</v>
      </c>
    </row>
    <row r="1626" spans="1:10">
      <c r="B1626" s="212" t="s">
        <v>168</v>
      </c>
      <c r="C1626" s="213" t="s">
        <v>166</v>
      </c>
      <c r="D1626" s="214"/>
      <c r="E1626" s="214"/>
      <c r="F1626" s="214"/>
      <c r="G1626" s="212" t="s">
        <v>167</v>
      </c>
    </row>
    <row r="1628" spans="1:10" ht="15.75">
      <c r="A1628" s="279" t="s">
        <v>0</v>
      </c>
      <c r="B1628" s="279"/>
      <c r="C1628" s="279"/>
      <c r="D1628" s="279"/>
      <c r="E1628" s="279"/>
      <c r="F1628" s="279"/>
      <c r="G1628" s="279"/>
    </row>
    <row r="1629" spans="1:10" ht="15.75">
      <c r="A1629" s="279" t="s">
        <v>1</v>
      </c>
      <c r="B1629" s="279"/>
      <c r="C1629" s="279"/>
      <c r="D1629" s="279"/>
      <c r="E1629" s="279"/>
      <c r="F1629" s="279"/>
      <c r="G1629" s="279"/>
      <c r="H1629" s="1"/>
      <c r="I1629" s="1"/>
      <c r="J1629" s="71"/>
    </row>
    <row r="1630" spans="1:10" ht="15.75">
      <c r="A1630" s="279" t="s">
        <v>2</v>
      </c>
      <c r="B1630" s="279"/>
      <c r="C1630" s="279"/>
      <c r="D1630" s="279"/>
      <c r="E1630" s="279"/>
      <c r="F1630" s="279"/>
      <c r="G1630" s="279"/>
      <c r="H1630" s="1"/>
      <c r="I1630" s="1"/>
      <c r="J1630" s="71"/>
    </row>
    <row r="1631" spans="1:10" ht="15.75">
      <c r="A1631" s="279" t="s">
        <v>4</v>
      </c>
      <c r="B1631" s="279"/>
      <c r="C1631" s="279"/>
      <c r="D1631" s="279"/>
      <c r="E1631" s="279"/>
      <c r="F1631" s="279"/>
      <c r="G1631" s="279"/>
      <c r="H1631" s="1"/>
      <c r="I1631" s="1"/>
      <c r="J1631" s="71"/>
    </row>
    <row r="1632" spans="1:10" ht="15.75">
      <c r="A1632" s="280" t="s">
        <v>6</v>
      </c>
      <c r="B1632" s="280"/>
      <c r="C1632" s="280"/>
      <c r="D1632" s="280"/>
      <c r="E1632" s="280"/>
      <c r="F1632" s="280"/>
      <c r="G1632" s="280"/>
      <c r="H1632" s="1"/>
      <c r="I1632" s="1"/>
      <c r="J1632" s="71"/>
    </row>
    <row r="1633" spans="1:10" ht="27.75">
      <c r="A1633" s="9"/>
      <c r="B1633" s="9"/>
      <c r="C1633" s="281" t="s">
        <v>265</v>
      </c>
      <c r="D1633" s="281"/>
      <c r="E1633" s="281"/>
      <c r="F1633" s="281"/>
      <c r="G1633" s="281"/>
      <c r="H1633" s="2"/>
      <c r="I1633" s="2"/>
      <c r="J1633" s="72"/>
    </row>
    <row r="1634" spans="1:10">
      <c r="A1634" s="11" t="s">
        <v>8</v>
      </c>
      <c r="B1634" s="12"/>
      <c r="C1634" s="202"/>
      <c r="D1634" s="286"/>
      <c r="E1634" s="286"/>
      <c r="F1634" s="286"/>
      <c r="G1634" s="286"/>
      <c r="H1634" s="68"/>
      <c r="I1634" s="68"/>
      <c r="J1634" s="71"/>
    </row>
    <row r="1635" spans="1:10" ht="15.75">
      <c r="A1635" s="11" t="s">
        <v>9</v>
      </c>
      <c r="B1635" s="286" t="s">
        <v>266</v>
      </c>
      <c r="C1635" s="286"/>
      <c r="D1635" s="286"/>
      <c r="E1635" s="286"/>
      <c r="F1635" s="11"/>
      <c r="G1635" s="16"/>
      <c r="H1635" s="11"/>
      <c r="I1635" s="11"/>
      <c r="J1635" s="80"/>
    </row>
    <row r="1636" spans="1:10" ht="15.75">
      <c r="A1636" s="11" t="s">
        <v>11</v>
      </c>
      <c r="B1636" s="289"/>
      <c r="C1636" s="289"/>
      <c r="D1636" s="289"/>
      <c r="E1636" s="289"/>
      <c r="F1636" s="18"/>
      <c r="G1636" s="19" t="s">
        <v>13</v>
      </c>
      <c r="H1636" s="69" t="s">
        <v>161</v>
      </c>
      <c r="I1636" s="69">
        <v>11603</v>
      </c>
      <c r="J1636" s="73"/>
    </row>
    <row r="1637" spans="1:10">
      <c r="A1637" s="190" t="s">
        <v>14</v>
      </c>
      <c r="B1637" s="190"/>
      <c r="C1637" s="203" t="s">
        <v>17</v>
      </c>
      <c r="D1637" s="191" t="s">
        <v>18</v>
      </c>
      <c r="E1637" s="192" t="s">
        <v>19</v>
      </c>
      <c r="F1637" s="192" t="s">
        <v>20</v>
      </c>
      <c r="G1637" s="190" t="s">
        <v>21</v>
      </c>
      <c r="H1637" s="1"/>
      <c r="I1637" s="1"/>
      <c r="J1637" s="71"/>
    </row>
    <row r="1638" spans="1:10">
      <c r="A1638" s="24">
        <v>1</v>
      </c>
      <c r="B1638" s="25" t="s">
        <v>23</v>
      </c>
      <c r="C1638" s="167"/>
      <c r="D1638" s="27">
        <v>79305</v>
      </c>
      <c r="E1638" s="28">
        <f t="shared" ref="E1638:E1655" si="240">D1638*C1638</f>
        <v>0</v>
      </c>
      <c r="F1638" s="29">
        <v>0</v>
      </c>
      <c r="G1638" s="30">
        <f t="shared" ref="G1638:G1655" si="241">E1638-E1638*F1638</f>
        <v>0</v>
      </c>
      <c r="H1638" s="31">
        <f>D1638/1.08</f>
        <v>73430.555555555547</v>
      </c>
      <c r="I1638" s="31"/>
      <c r="J1638" s="59">
        <f t="shared" ref="J1638:J1655" si="242">H1638*C1638</f>
        <v>0</v>
      </c>
    </row>
    <row r="1639" spans="1:10">
      <c r="A1639" s="24">
        <v>2</v>
      </c>
      <c r="B1639" s="25" t="s">
        <v>25</v>
      </c>
      <c r="C1639" s="204"/>
      <c r="D1639" s="33">
        <v>128591</v>
      </c>
      <c r="E1639" s="28">
        <f t="shared" si="240"/>
        <v>0</v>
      </c>
      <c r="F1639" s="29">
        <v>0</v>
      </c>
      <c r="G1639" s="30">
        <f t="shared" si="241"/>
        <v>0</v>
      </c>
      <c r="H1639" s="31">
        <f t="shared" ref="H1639:H1641" si="243">D1639/1.08</f>
        <v>119065.74074074073</v>
      </c>
      <c r="I1639" s="31"/>
      <c r="J1639" s="59">
        <f t="shared" si="242"/>
        <v>0</v>
      </c>
    </row>
    <row r="1640" spans="1:10">
      <c r="A1640" s="24">
        <v>3</v>
      </c>
      <c r="B1640" s="25" t="s">
        <v>26</v>
      </c>
      <c r="C1640" s="205"/>
      <c r="D1640" s="27">
        <v>60043</v>
      </c>
      <c r="E1640" s="28">
        <f t="shared" si="240"/>
        <v>0</v>
      </c>
      <c r="F1640" s="29">
        <v>0</v>
      </c>
      <c r="G1640" s="30">
        <f t="shared" si="241"/>
        <v>0</v>
      </c>
      <c r="H1640" s="31">
        <f t="shared" si="243"/>
        <v>55595.370370370365</v>
      </c>
      <c r="I1640" s="31"/>
      <c r="J1640" s="59">
        <f t="shared" si="242"/>
        <v>0</v>
      </c>
    </row>
    <row r="1641" spans="1:10">
      <c r="A1641" s="24">
        <v>4</v>
      </c>
      <c r="B1641" s="25" t="s">
        <v>27</v>
      </c>
      <c r="C1641" s="206"/>
      <c r="D1641" s="27">
        <v>115781</v>
      </c>
      <c r="E1641" s="28">
        <f t="shared" si="240"/>
        <v>0</v>
      </c>
      <c r="F1641" s="29">
        <v>0</v>
      </c>
      <c r="G1641" s="30">
        <f t="shared" si="241"/>
        <v>0</v>
      </c>
      <c r="H1641" s="31">
        <f t="shared" si="243"/>
        <v>107204.62962962962</v>
      </c>
      <c r="I1641" s="31"/>
      <c r="J1641" s="59">
        <f t="shared" si="242"/>
        <v>0</v>
      </c>
    </row>
    <row r="1642" spans="1:10">
      <c r="A1642" s="24">
        <v>5</v>
      </c>
      <c r="B1642" s="25" t="s">
        <v>28</v>
      </c>
      <c r="C1642" s="204">
        <v>5</v>
      </c>
      <c r="D1642" s="27">
        <v>119943</v>
      </c>
      <c r="E1642" s="28">
        <f t="shared" si="240"/>
        <v>599715</v>
      </c>
      <c r="F1642" s="124">
        <v>0.25</v>
      </c>
      <c r="G1642" s="125">
        <f t="shared" si="241"/>
        <v>449786.25</v>
      </c>
      <c r="H1642" s="31">
        <f>D1642/1.08*0.75</f>
        <v>83293.75</v>
      </c>
      <c r="I1642" s="31"/>
      <c r="J1642" s="59">
        <f t="shared" si="242"/>
        <v>416468.75</v>
      </c>
    </row>
    <row r="1643" spans="1:10">
      <c r="A1643" s="24">
        <v>6</v>
      </c>
      <c r="B1643" s="25" t="s">
        <v>29</v>
      </c>
      <c r="C1643" s="167"/>
      <c r="D1643" s="27">
        <v>94810</v>
      </c>
      <c r="E1643" s="28">
        <f t="shared" si="240"/>
        <v>0</v>
      </c>
      <c r="F1643" s="29">
        <v>0</v>
      </c>
      <c r="G1643" s="30">
        <f t="shared" si="241"/>
        <v>0</v>
      </c>
      <c r="H1643" s="31">
        <f t="shared" ref="H1643:H1654" si="244">D1643/1.08</f>
        <v>87787.037037037036</v>
      </c>
      <c r="I1643" s="31"/>
      <c r="J1643" s="59">
        <f t="shared" si="242"/>
        <v>0</v>
      </c>
    </row>
    <row r="1644" spans="1:10">
      <c r="A1644" s="24">
        <v>7</v>
      </c>
      <c r="B1644" s="25" t="s">
        <v>30</v>
      </c>
      <c r="C1644" s="207"/>
      <c r="D1644" s="27">
        <v>141396</v>
      </c>
      <c r="E1644" s="28">
        <f t="shared" si="240"/>
        <v>0</v>
      </c>
      <c r="F1644" s="29">
        <v>0</v>
      </c>
      <c r="G1644" s="30">
        <f t="shared" si="241"/>
        <v>0</v>
      </c>
      <c r="H1644" s="31">
        <f t="shared" si="244"/>
        <v>130922.22222222222</v>
      </c>
      <c r="I1644" s="31"/>
      <c r="J1644" s="59">
        <f t="shared" si="242"/>
        <v>0</v>
      </c>
    </row>
    <row r="1645" spans="1:10">
      <c r="A1645" s="24">
        <v>8</v>
      </c>
      <c r="B1645" s="25" t="s">
        <v>31</v>
      </c>
      <c r="C1645" s="167"/>
      <c r="D1645" s="27">
        <v>232931</v>
      </c>
      <c r="E1645" s="28">
        <f t="shared" si="240"/>
        <v>0</v>
      </c>
      <c r="F1645" s="29">
        <v>0</v>
      </c>
      <c r="G1645" s="30">
        <f t="shared" si="241"/>
        <v>0</v>
      </c>
      <c r="H1645" s="31">
        <f t="shared" si="244"/>
        <v>215676.85185185182</v>
      </c>
      <c r="I1645" s="31"/>
      <c r="J1645" s="59">
        <f t="shared" si="242"/>
        <v>0</v>
      </c>
    </row>
    <row r="1646" spans="1:10">
      <c r="A1646" s="24">
        <v>9</v>
      </c>
      <c r="B1646" s="36" t="s">
        <v>32</v>
      </c>
      <c r="C1646" s="167"/>
      <c r="D1646" s="27">
        <v>101534</v>
      </c>
      <c r="E1646" s="28">
        <f t="shared" si="240"/>
        <v>0</v>
      </c>
      <c r="F1646" s="29">
        <v>0</v>
      </c>
      <c r="G1646" s="30">
        <f t="shared" si="241"/>
        <v>0</v>
      </c>
      <c r="H1646" s="31">
        <f t="shared" si="244"/>
        <v>94012.962962962964</v>
      </c>
      <c r="I1646" s="31"/>
      <c r="J1646" s="59">
        <f t="shared" si="242"/>
        <v>0</v>
      </c>
    </row>
    <row r="1647" spans="1:10">
      <c r="A1647" s="24">
        <v>10</v>
      </c>
      <c r="B1647" s="36" t="s">
        <v>33</v>
      </c>
      <c r="C1647" s="208"/>
      <c r="D1647" s="33">
        <v>110148</v>
      </c>
      <c r="E1647" s="28">
        <f t="shared" si="240"/>
        <v>0</v>
      </c>
      <c r="F1647" s="29">
        <v>0</v>
      </c>
      <c r="G1647" s="30">
        <f t="shared" si="241"/>
        <v>0</v>
      </c>
      <c r="H1647" s="31">
        <f t="shared" si="244"/>
        <v>101988.88888888888</v>
      </c>
      <c r="I1647" s="31"/>
      <c r="J1647" s="59">
        <f t="shared" si="242"/>
        <v>0</v>
      </c>
    </row>
    <row r="1648" spans="1:10">
      <c r="A1648" s="24">
        <v>11</v>
      </c>
      <c r="B1648" s="121" t="s">
        <v>34</v>
      </c>
      <c r="C1648" s="209">
        <v>5</v>
      </c>
      <c r="D1648" s="27">
        <v>54198</v>
      </c>
      <c r="E1648" s="123">
        <f t="shared" si="240"/>
        <v>270990</v>
      </c>
      <c r="F1648" s="29">
        <v>0</v>
      </c>
      <c r="G1648" s="125">
        <f t="shared" si="241"/>
        <v>270990</v>
      </c>
      <c r="H1648" s="31">
        <f t="shared" si="244"/>
        <v>50183.333333333328</v>
      </c>
      <c r="I1648" s="128"/>
      <c r="J1648" s="59">
        <f t="shared" si="242"/>
        <v>250916.66666666663</v>
      </c>
    </row>
    <row r="1649" spans="1:10">
      <c r="A1649" s="24">
        <v>12</v>
      </c>
      <c r="B1649" s="25" t="s">
        <v>35</v>
      </c>
      <c r="C1649" s="208"/>
      <c r="D1649" s="27">
        <v>49680</v>
      </c>
      <c r="E1649" s="28">
        <f t="shared" si="240"/>
        <v>0</v>
      </c>
      <c r="F1649" s="29">
        <v>0</v>
      </c>
      <c r="G1649" s="30">
        <f t="shared" si="241"/>
        <v>0</v>
      </c>
      <c r="H1649" s="31">
        <f t="shared" si="244"/>
        <v>46000</v>
      </c>
      <c r="I1649" s="31"/>
      <c r="J1649" s="59">
        <f t="shared" si="242"/>
        <v>0</v>
      </c>
    </row>
    <row r="1650" spans="1:10">
      <c r="A1650" s="24">
        <v>13</v>
      </c>
      <c r="B1650" s="25" t="s">
        <v>36</v>
      </c>
      <c r="C1650" s="208"/>
      <c r="D1650" s="38">
        <v>64152</v>
      </c>
      <c r="E1650" s="28">
        <f t="shared" si="240"/>
        <v>0</v>
      </c>
      <c r="F1650" s="29">
        <v>0</v>
      </c>
      <c r="G1650" s="30">
        <f t="shared" si="241"/>
        <v>0</v>
      </c>
      <c r="H1650" s="31">
        <f t="shared" si="244"/>
        <v>59399.999999999993</v>
      </c>
      <c r="I1650" s="31"/>
      <c r="J1650" s="59">
        <f t="shared" si="242"/>
        <v>0</v>
      </c>
    </row>
    <row r="1651" spans="1:10">
      <c r="A1651" s="24">
        <v>14</v>
      </c>
      <c r="B1651" s="121" t="s">
        <v>37</v>
      </c>
      <c r="C1651" s="209"/>
      <c r="D1651" s="38">
        <v>65934</v>
      </c>
      <c r="E1651" s="123">
        <f t="shared" si="240"/>
        <v>0</v>
      </c>
      <c r="F1651" s="124">
        <v>0</v>
      </c>
      <c r="G1651" s="125">
        <f t="shared" si="241"/>
        <v>0</v>
      </c>
      <c r="H1651" s="31">
        <f t="shared" si="244"/>
        <v>61049.999999999993</v>
      </c>
      <c r="I1651" s="128"/>
      <c r="J1651" s="59">
        <f t="shared" si="242"/>
        <v>0</v>
      </c>
    </row>
    <row r="1652" spans="1:10">
      <c r="A1652" s="24">
        <v>15</v>
      </c>
      <c r="B1652" s="25" t="s">
        <v>38</v>
      </c>
      <c r="C1652" s="208"/>
      <c r="D1652" s="38">
        <v>76626</v>
      </c>
      <c r="E1652" s="28">
        <f t="shared" si="240"/>
        <v>0</v>
      </c>
      <c r="F1652" s="29">
        <v>0</v>
      </c>
      <c r="G1652" s="30">
        <f t="shared" si="241"/>
        <v>0</v>
      </c>
      <c r="H1652" s="31">
        <f t="shared" si="244"/>
        <v>70950</v>
      </c>
      <c r="I1652" s="31"/>
      <c r="J1652" s="59">
        <f t="shared" si="242"/>
        <v>0</v>
      </c>
    </row>
    <row r="1653" spans="1:10">
      <c r="A1653" s="24">
        <v>16</v>
      </c>
      <c r="B1653" s="25" t="s">
        <v>39</v>
      </c>
      <c r="C1653" s="208"/>
      <c r="D1653" s="38">
        <v>80190</v>
      </c>
      <c r="E1653" s="28">
        <f t="shared" si="240"/>
        <v>0</v>
      </c>
      <c r="F1653" s="29">
        <v>0</v>
      </c>
      <c r="G1653" s="30">
        <f t="shared" si="241"/>
        <v>0</v>
      </c>
      <c r="H1653" s="31">
        <f t="shared" si="244"/>
        <v>74250</v>
      </c>
      <c r="I1653" s="31"/>
      <c r="J1653" s="59">
        <f t="shared" si="242"/>
        <v>0</v>
      </c>
    </row>
    <row r="1654" spans="1:10">
      <c r="A1654" s="24">
        <v>17</v>
      </c>
      <c r="B1654" s="25" t="s">
        <v>40</v>
      </c>
      <c r="C1654" s="208"/>
      <c r="D1654" s="38">
        <v>113832</v>
      </c>
      <c r="E1654" s="28">
        <f t="shared" si="240"/>
        <v>0</v>
      </c>
      <c r="F1654" s="29">
        <v>0</v>
      </c>
      <c r="G1654" s="30">
        <f t="shared" si="241"/>
        <v>0</v>
      </c>
      <c r="H1654" s="31">
        <f t="shared" si="244"/>
        <v>105400</v>
      </c>
      <c r="I1654" s="31"/>
      <c r="J1654" s="59">
        <f t="shared" si="242"/>
        <v>0</v>
      </c>
    </row>
    <row r="1655" spans="1:10">
      <c r="A1655" s="24">
        <v>18</v>
      </c>
      <c r="B1655" s="121" t="s">
        <v>41</v>
      </c>
      <c r="C1655" s="209"/>
      <c r="D1655" s="39">
        <v>98010</v>
      </c>
      <c r="E1655" s="123">
        <f t="shared" si="240"/>
        <v>0</v>
      </c>
      <c r="F1655" s="124">
        <v>0.23</v>
      </c>
      <c r="G1655" s="125">
        <f t="shared" si="241"/>
        <v>0</v>
      </c>
      <c r="H1655" s="31">
        <f>D1655/1.08*0.77</f>
        <v>69877.5</v>
      </c>
      <c r="I1655" s="128"/>
      <c r="J1655" s="59">
        <f t="shared" si="242"/>
        <v>0</v>
      </c>
    </row>
    <row r="1656" spans="1:10" ht="21">
      <c r="A1656" s="40"/>
      <c r="B1656" s="41" t="s">
        <v>42</v>
      </c>
      <c r="C1656" s="210">
        <f>SUM(C1638:C1655)</f>
        <v>10</v>
      </c>
      <c r="D1656" s="39">
        <v>205306</v>
      </c>
      <c r="E1656" s="43">
        <f>SUM(E1638:E1655)</f>
        <v>870705</v>
      </c>
      <c r="F1656" s="43"/>
      <c r="G1656" s="44">
        <f>SUM(G1638:G1655)</f>
        <v>720776.25</v>
      </c>
      <c r="H1656" s="45"/>
      <c r="I1656" s="45"/>
      <c r="J1656" s="64">
        <f>SUM(J1638:J1655)</f>
        <v>667385.41666666663</v>
      </c>
    </row>
    <row r="1657" spans="1:10" ht="31.5">
      <c r="A1657" s="46"/>
      <c r="B1657" s="47"/>
      <c r="C1657" s="211"/>
      <c r="D1657" s="39">
        <v>335661</v>
      </c>
      <c r="E1657" s="49"/>
      <c r="F1657" s="49"/>
      <c r="G1657" s="50"/>
      <c r="H1657" s="5"/>
      <c r="I1657" s="5"/>
      <c r="J1657" s="75">
        <f>J1656*0.08</f>
        <v>53390.833333333328</v>
      </c>
    </row>
    <row r="1658" spans="1:10" ht="31.5">
      <c r="A1658" s="283" t="s">
        <v>43</v>
      </c>
      <c r="B1658" s="283"/>
      <c r="C1658" s="284" t="s">
        <v>44</v>
      </c>
      <c r="D1658" s="284"/>
      <c r="E1658" s="54"/>
      <c r="F1658" s="54"/>
      <c r="G1658" s="55" t="s">
        <v>45</v>
      </c>
      <c r="H1658" s="6"/>
      <c r="I1658" s="6"/>
      <c r="J1658" s="76">
        <f>SUM(J1656:J1657)</f>
        <v>720776.25</v>
      </c>
    </row>
    <row r="1659" spans="1:10" ht="15">
      <c r="B1659" s="131" t="s">
        <v>165</v>
      </c>
      <c r="C1659" s="131" t="s">
        <v>166</v>
      </c>
      <c r="D1659" s="131"/>
      <c r="E1659" s="131" t="s">
        <v>167</v>
      </c>
    </row>
    <row r="1660" spans="1:10">
      <c r="B1660" s="212" t="s">
        <v>168</v>
      </c>
      <c r="C1660" s="213" t="s">
        <v>166</v>
      </c>
      <c r="D1660" s="214"/>
      <c r="E1660" s="214"/>
      <c r="F1660" s="214"/>
      <c r="G1660" s="212" t="s">
        <v>167</v>
      </c>
    </row>
    <row r="1663" spans="1:10" ht="15.75">
      <c r="A1663" s="279" t="s">
        <v>0</v>
      </c>
      <c r="B1663" s="279"/>
      <c r="C1663" s="279"/>
      <c r="D1663" s="279"/>
      <c r="E1663" s="279"/>
      <c r="F1663" s="279"/>
      <c r="G1663" s="279"/>
    </row>
    <row r="1664" spans="1:10" ht="15.75">
      <c r="A1664" s="279" t="s">
        <v>1</v>
      </c>
      <c r="B1664" s="279"/>
      <c r="C1664" s="279"/>
      <c r="D1664" s="279"/>
      <c r="E1664" s="279"/>
      <c r="F1664" s="279"/>
      <c r="G1664" s="279"/>
      <c r="H1664" s="1"/>
      <c r="I1664" s="1"/>
      <c r="J1664" s="71"/>
    </row>
    <row r="1665" spans="1:10" ht="15.75">
      <c r="A1665" s="279" t="s">
        <v>2</v>
      </c>
      <c r="B1665" s="279"/>
      <c r="C1665" s="279"/>
      <c r="D1665" s="279"/>
      <c r="E1665" s="279"/>
      <c r="F1665" s="279"/>
      <c r="G1665" s="279"/>
      <c r="H1665" s="1"/>
      <c r="I1665" s="1"/>
      <c r="J1665" s="71"/>
    </row>
    <row r="1666" spans="1:10" ht="15.75">
      <c r="A1666" s="279" t="s">
        <v>4</v>
      </c>
      <c r="B1666" s="279"/>
      <c r="C1666" s="279"/>
      <c r="D1666" s="279"/>
      <c r="E1666" s="279"/>
      <c r="F1666" s="279"/>
      <c r="G1666" s="279"/>
      <c r="H1666" s="1"/>
      <c r="I1666" s="1"/>
      <c r="J1666" s="71"/>
    </row>
    <row r="1667" spans="1:10" ht="15.75">
      <c r="A1667" s="280" t="s">
        <v>6</v>
      </c>
      <c r="B1667" s="280"/>
      <c r="C1667" s="280"/>
      <c r="D1667" s="280"/>
      <c r="E1667" s="280"/>
      <c r="F1667" s="280"/>
      <c r="G1667" s="280"/>
      <c r="H1667" s="1"/>
      <c r="I1667" s="1"/>
      <c r="J1667" s="71"/>
    </row>
    <row r="1668" spans="1:10" ht="27.75">
      <c r="A1668" s="9"/>
      <c r="B1668" s="9"/>
      <c r="C1668" s="281" t="s">
        <v>265</v>
      </c>
      <c r="D1668" s="281"/>
      <c r="E1668" s="281"/>
      <c r="F1668" s="281"/>
      <c r="G1668" s="281"/>
      <c r="H1668" s="2"/>
      <c r="I1668" s="2"/>
      <c r="J1668" s="72"/>
    </row>
    <row r="1669" spans="1:10">
      <c r="A1669" s="11" t="s">
        <v>8</v>
      </c>
      <c r="B1669" s="12"/>
      <c r="C1669" s="202"/>
      <c r="D1669" s="286"/>
      <c r="E1669" s="286"/>
      <c r="F1669" s="286"/>
      <c r="G1669" s="286"/>
      <c r="H1669" s="68"/>
      <c r="I1669" s="68"/>
      <c r="J1669" s="71"/>
    </row>
    <row r="1670" spans="1:10" ht="15.75">
      <c r="A1670" s="11" t="s">
        <v>9</v>
      </c>
      <c r="B1670" s="286" t="s">
        <v>267</v>
      </c>
      <c r="C1670" s="286"/>
      <c r="D1670" s="286"/>
      <c r="E1670" s="286"/>
      <c r="F1670" s="11"/>
      <c r="G1670" s="16"/>
      <c r="H1670" s="11"/>
      <c r="I1670" s="11"/>
      <c r="J1670" s="80"/>
    </row>
    <row r="1671" spans="1:10" ht="15.75">
      <c r="A1671" s="11" t="s">
        <v>11</v>
      </c>
      <c r="B1671" s="289" t="s">
        <v>213</v>
      </c>
      <c r="C1671" s="289"/>
      <c r="D1671" s="289"/>
      <c r="E1671" s="289"/>
      <c r="F1671" s="18"/>
      <c r="G1671" s="19" t="s">
        <v>13</v>
      </c>
      <c r="H1671" s="69" t="s">
        <v>161</v>
      </c>
      <c r="I1671" s="69">
        <v>11603</v>
      </c>
      <c r="J1671" s="73"/>
    </row>
    <row r="1672" spans="1:10">
      <c r="A1672" s="190" t="s">
        <v>14</v>
      </c>
      <c r="B1672" s="190"/>
      <c r="C1672" s="203" t="s">
        <v>17</v>
      </c>
      <c r="D1672" s="191" t="s">
        <v>18</v>
      </c>
      <c r="E1672" s="192" t="s">
        <v>19</v>
      </c>
      <c r="F1672" s="192" t="s">
        <v>20</v>
      </c>
      <c r="G1672" s="190" t="s">
        <v>21</v>
      </c>
      <c r="H1672" s="1"/>
      <c r="I1672" s="1"/>
      <c r="J1672" s="71"/>
    </row>
    <row r="1673" spans="1:10">
      <c r="A1673" s="24">
        <v>1</v>
      </c>
      <c r="B1673" s="25" t="s">
        <v>23</v>
      </c>
      <c r="C1673" s="167">
        <v>5</v>
      </c>
      <c r="D1673" s="27">
        <v>79305</v>
      </c>
      <c r="E1673" s="28">
        <f t="shared" ref="E1673:E1690" si="245">D1673*C1673</f>
        <v>396525</v>
      </c>
      <c r="F1673" s="29">
        <v>0</v>
      </c>
      <c r="G1673" s="30">
        <f t="shared" ref="G1673:G1690" si="246">E1673-E1673*F1673</f>
        <v>396525</v>
      </c>
      <c r="H1673" s="31">
        <f>D1673/1.08</f>
        <v>73430.555555555547</v>
      </c>
      <c r="I1673" s="31"/>
      <c r="J1673" s="59">
        <f t="shared" ref="J1673:J1690" si="247">H1673*C1673</f>
        <v>367152.77777777775</v>
      </c>
    </row>
    <row r="1674" spans="1:10">
      <c r="A1674" s="24">
        <v>2</v>
      </c>
      <c r="B1674" s="25" t="s">
        <v>25</v>
      </c>
      <c r="C1674" s="204">
        <v>3</v>
      </c>
      <c r="D1674" s="33">
        <v>128591</v>
      </c>
      <c r="E1674" s="28">
        <f t="shared" si="245"/>
        <v>385773</v>
      </c>
      <c r="F1674" s="29">
        <v>0</v>
      </c>
      <c r="G1674" s="30">
        <f t="shared" si="246"/>
        <v>385773</v>
      </c>
      <c r="H1674" s="31">
        <f t="shared" ref="H1674:H1676" si="248">D1674/1.08</f>
        <v>119065.74074074073</v>
      </c>
      <c r="I1674" s="31"/>
      <c r="J1674" s="59">
        <f t="shared" si="247"/>
        <v>357197.22222222219</v>
      </c>
    </row>
    <row r="1675" spans="1:10">
      <c r="A1675" s="24">
        <v>3</v>
      </c>
      <c r="B1675" s="25" t="s">
        <v>26</v>
      </c>
      <c r="C1675" s="205"/>
      <c r="D1675" s="27">
        <v>60043</v>
      </c>
      <c r="E1675" s="28">
        <f t="shared" si="245"/>
        <v>0</v>
      </c>
      <c r="F1675" s="29">
        <v>0</v>
      </c>
      <c r="G1675" s="30">
        <f t="shared" si="246"/>
        <v>0</v>
      </c>
      <c r="H1675" s="31">
        <f t="shared" si="248"/>
        <v>55595.370370370365</v>
      </c>
      <c r="I1675" s="31"/>
      <c r="J1675" s="59">
        <f t="shared" si="247"/>
        <v>0</v>
      </c>
    </row>
    <row r="1676" spans="1:10">
      <c r="A1676" s="24">
        <v>4</v>
      </c>
      <c r="B1676" s="25" t="s">
        <v>27</v>
      </c>
      <c r="C1676" s="206"/>
      <c r="D1676" s="27">
        <v>115781</v>
      </c>
      <c r="E1676" s="28">
        <f t="shared" si="245"/>
        <v>0</v>
      </c>
      <c r="F1676" s="29">
        <v>0</v>
      </c>
      <c r="G1676" s="30">
        <f t="shared" si="246"/>
        <v>0</v>
      </c>
      <c r="H1676" s="31">
        <f t="shared" si="248"/>
        <v>107204.62962962962</v>
      </c>
      <c r="I1676" s="31"/>
      <c r="J1676" s="59">
        <f t="shared" si="247"/>
        <v>0</v>
      </c>
    </row>
    <row r="1677" spans="1:10">
      <c r="A1677" s="24">
        <v>5</v>
      </c>
      <c r="B1677" s="25" t="s">
        <v>28</v>
      </c>
      <c r="C1677" s="204">
        <v>5</v>
      </c>
      <c r="D1677" s="27">
        <v>119943</v>
      </c>
      <c r="E1677" s="28">
        <f t="shared" si="245"/>
        <v>599715</v>
      </c>
      <c r="F1677" s="124">
        <v>0.25</v>
      </c>
      <c r="G1677" s="125">
        <f t="shared" si="246"/>
        <v>449786.25</v>
      </c>
      <c r="H1677" s="31">
        <f>D1677/1.08*0.75</f>
        <v>83293.75</v>
      </c>
      <c r="I1677" s="31"/>
      <c r="J1677" s="59">
        <f t="shared" si="247"/>
        <v>416468.75</v>
      </c>
    </row>
    <row r="1678" spans="1:10">
      <c r="A1678" s="24">
        <v>6</v>
      </c>
      <c r="B1678" s="25" t="s">
        <v>29</v>
      </c>
      <c r="C1678" s="167"/>
      <c r="D1678" s="27">
        <v>94810</v>
      </c>
      <c r="E1678" s="28">
        <f t="shared" si="245"/>
        <v>0</v>
      </c>
      <c r="F1678" s="29">
        <v>0</v>
      </c>
      <c r="G1678" s="30">
        <f t="shared" si="246"/>
        <v>0</v>
      </c>
      <c r="H1678" s="31">
        <f t="shared" ref="H1678:H1689" si="249">D1678/1.08</f>
        <v>87787.037037037036</v>
      </c>
      <c r="I1678" s="31"/>
      <c r="J1678" s="59">
        <f t="shared" si="247"/>
        <v>0</v>
      </c>
    </row>
    <row r="1679" spans="1:10">
      <c r="A1679" s="24">
        <v>7</v>
      </c>
      <c r="B1679" s="25" t="s">
        <v>30</v>
      </c>
      <c r="C1679" s="207"/>
      <c r="D1679" s="27">
        <v>141396</v>
      </c>
      <c r="E1679" s="28">
        <f t="shared" si="245"/>
        <v>0</v>
      </c>
      <c r="F1679" s="29">
        <v>0</v>
      </c>
      <c r="G1679" s="30">
        <f t="shared" si="246"/>
        <v>0</v>
      </c>
      <c r="H1679" s="31">
        <f t="shared" si="249"/>
        <v>130922.22222222222</v>
      </c>
      <c r="I1679" s="31"/>
      <c r="J1679" s="59">
        <f t="shared" si="247"/>
        <v>0</v>
      </c>
    </row>
    <row r="1680" spans="1:10">
      <c r="A1680" s="24">
        <v>8</v>
      </c>
      <c r="B1680" s="25" t="s">
        <v>31</v>
      </c>
      <c r="C1680" s="167"/>
      <c r="D1680" s="27">
        <v>232931</v>
      </c>
      <c r="E1680" s="28">
        <f t="shared" si="245"/>
        <v>0</v>
      </c>
      <c r="F1680" s="29">
        <v>0</v>
      </c>
      <c r="G1680" s="30">
        <f t="shared" si="246"/>
        <v>0</v>
      </c>
      <c r="H1680" s="31">
        <f t="shared" si="249"/>
        <v>215676.85185185182</v>
      </c>
      <c r="I1680" s="31"/>
      <c r="J1680" s="59">
        <f t="shared" si="247"/>
        <v>0</v>
      </c>
    </row>
    <row r="1681" spans="1:10">
      <c r="A1681" s="24">
        <v>9</v>
      </c>
      <c r="B1681" s="36" t="s">
        <v>32</v>
      </c>
      <c r="C1681" s="167"/>
      <c r="D1681" s="27">
        <v>101534</v>
      </c>
      <c r="E1681" s="28">
        <f t="shared" si="245"/>
        <v>0</v>
      </c>
      <c r="F1681" s="29">
        <v>0</v>
      </c>
      <c r="G1681" s="30">
        <f t="shared" si="246"/>
        <v>0</v>
      </c>
      <c r="H1681" s="31">
        <f t="shared" si="249"/>
        <v>94012.962962962964</v>
      </c>
      <c r="I1681" s="31"/>
      <c r="J1681" s="59">
        <f t="shared" si="247"/>
        <v>0</v>
      </c>
    </row>
    <row r="1682" spans="1:10">
      <c r="A1682" s="24">
        <v>10</v>
      </c>
      <c r="B1682" s="36" t="s">
        <v>33</v>
      </c>
      <c r="C1682" s="208"/>
      <c r="D1682" s="33">
        <v>110148</v>
      </c>
      <c r="E1682" s="28">
        <f t="shared" si="245"/>
        <v>0</v>
      </c>
      <c r="F1682" s="29">
        <v>0</v>
      </c>
      <c r="G1682" s="30">
        <f t="shared" si="246"/>
        <v>0</v>
      </c>
      <c r="H1682" s="31">
        <f t="shared" si="249"/>
        <v>101988.88888888888</v>
      </c>
      <c r="I1682" s="31"/>
      <c r="J1682" s="59">
        <f t="shared" si="247"/>
        <v>0</v>
      </c>
    </row>
    <row r="1683" spans="1:10">
      <c r="A1683" s="24">
        <v>11</v>
      </c>
      <c r="B1683" s="121" t="s">
        <v>34</v>
      </c>
      <c r="C1683" s="209"/>
      <c r="D1683" s="27">
        <v>54198</v>
      </c>
      <c r="E1683" s="123">
        <f t="shared" si="245"/>
        <v>0</v>
      </c>
      <c r="F1683" s="29">
        <v>0</v>
      </c>
      <c r="G1683" s="125">
        <f t="shared" si="246"/>
        <v>0</v>
      </c>
      <c r="H1683" s="31">
        <f t="shared" si="249"/>
        <v>50183.333333333328</v>
      </c>
      <c r="I1683" s="128"/>
      <c r="J1683" s="59">
        <f t="shared" si="247"/>
        <v>0</v>
      </c>
    </row>
    <row r="1684" spans="1:10">
      <c r="A1684" s="24">
        <v>12</v>
      </c>
      <c r="B1684" s="25" t="s">
        <v>35</v>
      </c>
      <c r="C1684" s="208"/>
      <c r="D1684" s="27">
        <v>49680</v>
      </c>
      <c r="E1684" s="28">
        <f t="shared" si="245"/>
        <v>0</v>
      </c>
      <c r="F1684" s="29">
        <v>0</v>
      </c>
      <c r="G1684" s="30">
        <f t="shared" si="246"/>
        <v>0</v>
      </c>
      <c r="H1684" s="31">
        <f t="shared" si="249"/>
        <v>46000</v>
      </c>
      <c r="I1684" s="31"/>
      <c r="J1684" s="59">
        <f t="shared" si="247"/>
        <v>0</v>
      </c>
    </row>
    <row r="1685" spans="1:10">
      <c r="A1685" s="24">
        <v>13</v>
      </c>
      <c r="B1685" s="25" t="s">
        <v>36</v>
      </c>
      <c r="C1685" s="208"/>
      <c r="D1685" s="38">
        <v>64152</v>
      </c>
      <c r="E1685" s="28">
        <f t="shared" si="245"/>
        <v>0</v>
      </c>
      <c r="F1685" s="29">
        <v>0</v>
      </c>
      <c r="G1685" s="30">
        <f t="shared" si="246"/>
        <v>0</v>
      </c>
      <c r="H1685" s="31">
        <f t="shared" si="249"/>
        <v>59399.999999999993</v>
      </c>
      <c r="I1685" s="31"/>
      <c r="J1685" s="59">
        <f t="shared" si="247"/>
        <v>0</v>
      </c>
    </row>
    <row r="1686" spans="1:10">
      <c r="A1686" s="24">
        <v>14</v>
      </c>
      <c r="B1686" s="121" t="s">
        <v>37</v>
      </c>
      <c r="C1686" s="209"/>
      <c r="D1686" s="38">
        <v>65934</v>
      </c>
      <c r="E1686" s="123">
        <f t="shared" si="245"/>
        <v>0</v>
      </c>
      <c r="F1686" s="124">
        <v>0</v>
      </c>
      <c r="G1686" s="125">
        <f t="shared" si="246"/>
        <v>0</v>
      </c>
      <c r="H1686" s="31">
        <f t="shared" si="249"/>
        <v>61049.999999999993</v>
      </c>
      <c r="I1686" s="128"/>
      <c r="J1686" s="59">
        <f t="shared" si="247"/>
        <v>0</v>
      </c>
    </row>
    <row r="1687" spans="1:10">
      <c r="A1687" s="24">
        <v>15</v>
      </c>
      <c r="B1687" s="25" t="s">
        <v>38</v>
      </c>
      <c r="C1687" s="208"/>
      <c r="D1687" s="38">
        <v>76626</v>
      </c>
      <c r="E1687" s="28">
        <f t="shared" si="245"/>
        <v>0</v>
      </c>
      <c r="F1687" s="29">
        <v>0</v>
      </c>
      <c r="G1687" s="30">
        <f t="shared" si="246"/>
        <v>0</v>
      </c>
      <c r="H1687" s="31">
        <f t="shared" si="249"/>
        <v>70950</v>
      </c>
      <c r="I1687" s="31"/>
      <c r="J1687" s="59">
        <f t="shared" si="247"/>
        <v>0</v>
      </c>
    </row>
    <row r="1688" spans="1:10">
      <c r="A1688" s="24">
        <v>16</v>
      </c>
      <c r="B1688" s="25" t="s">
        <v>39</v>
      </c>
      <c r="C1688" s="208"/>
      <c r="D1688" s="38">
        <v>80190</v>
      </c>
      <c r="E1688" s="28">
        <f t="shared" si="245"/>
        <v>0</v>
      </c>
      <c r="F1688" s="29">
        <v>0</v>
      </c>
      <c r="G1688" s="30">
        <f t="shared" si="246"/>
        <v>0</v>
      </c>
      <c r="H1688" s="31">
        <f t="shared" si="249"/>
        <v>74250</v>
      </c>
      <c r="I1688" s="31"/>
      <c r="J1688" s="59">
        <f t="shared" si="247"/>
        <v>0</v>
      </c>
    </row>
    <row r="1689" spans="1:10">
      <c r="A1689" s="24">
        <v>17</v>
      </c>
      <c r="B1689" s="25" t="s">
        <v>40</v>
      </c>
      <c r="C1689" s="208"/>
      <c r="D1689" s="38">
        <v>113832</v>
      </c>
      <c r="E1689" s="28">
        <f t="shared" si="245"/>
        <v>0</v>
      </c>
      <c r="F1689" s="29">
        <v>0</v>
      </c>
      <c r="G1689" s="30">
        <f t="shared" si="246"/>
        <v>0</v>
      </c>
      <c r="H1689" s="31">
        <f t="shared" si="249"/>
        <v>105400</v>
      </c>
      <c r="I1689" s="31"/>
      <c r="J1689" s="59">
        <f t="shared" si="247"/>
        <v>0</v>
      </c>
    </row>
    <row r="1690" spans="1:10">
      <c r="A1690" s="24">
        <v>18</v>
      </c>
      <c r="B1690" s="121" t="s">
        <v>41</v>
      </c>
      <c r="C1690" s="209"/>
      <c r="D1690" s="39">
        <v>98010</v>
      </c>
      <c r="E1690" s="123">
        <f t="shared" si="245"/>
        <v>0</v>
      </c>
      <c r="F1690" s="124">
        <v>0.23</v>
      </c>
      <c r="G1690" s="125">
        <f t="shared" si="246"/>
        <v>0</v>
      </c>
      <c r="H1690" s="31">
        <f>D1690/1.08*0.77</f>
        <v>69877.5</v>
      </c>
      <c r="I1690" s="128"/>
      <c r="J1690" s="59">
        <f t="shared" si="247"/>
        <v>0</v>
      </c>
    </row>
    <row r="1691" spans="1:10" ht="21">
      <c r="A1691" s="40"/>
      <c r="B1691" s="41" t="s">
        <v>42</v>
      </c>
      <c r="C1691" s="210">
        <f>SUM(C1673:C1690)</f>
        <v>13</v>
      </c>
      <c r="D1691" s="39">
        <v>205306</v>
      </c>
      <c r="E1691" s="43">
        <f>SUM(E1673:E1690)</f>
        <v>1382013</v>
      </c>
      <c r="F1691" s="43"/>
      <c r="G1691" s="44">
        <f>SUM(G1673:G1690)</f>
        <v>1232084.25</v>
      </c>
      <c r="H1691" s="45"/>
      <c r="I1691" s="45"/>
      <c r="J1691" s="64">
        <f>SUM(J1673:J1690)</f>
        <v>1140818.75</v>
      </c>
    </row>
    <row r="1692" spans="1:10" ht="31.5">
      <c r="A1692" s="46"/>
      <c r="B1692" s="47"/>
      <c r="C1692" s="211"/>
      <c r="D1692" s="39">
        <v>335661</v>
      </c>
      <c r="E1692" s="49"/>
      <c r="F1692" s="49"/>
      <c r="G1692" s="50"/>
      <c r="H1692" s="5"/>
      <c r="I1692" s="5"/>
      <c r="J1692" s="75">
        <f>J1691*0.08</f>
        <v>91265.5</v>
      </c>
    </row>
    <row r="1693" spans="1:10" ht="31.5">
      <c r="A1693" s="283" t="s">
        <v>43</v>
      </c>
      <c r="B1693" s="283"/>
      <c r="C1693" s="284" t="s">
        <v>44</v>
      </c>
      <c r="D1693" s="284"/>
      <c r="E1693" s="54"/>
      <c r="F1693" s="54"/>
      <c r="G1693" s="55" t="s">
        <v>45</v>
      </c>
      <c r="H1693" s="6"/>
      <c r="I1693" s="6"/>
      <c r="J1693" s="76">
        <f>SUM(J1691:J1692)</f>
        <v>1232084.25</v>
      </c>
    </row>
    <row r="1694" spans="1:10" ht="15">
      <c r="B1694" s="131" t="s">
        <v>165</v>
      </c>
      <c r="C1694" s="131" t="s">
        <v>166</v>
      </c>
      <c r="D1694" s="131"/>
      <c r="E1694" s="131" t="s">
        <v>167</v>
      </c>
    </row>
    <row r="1695" spans="1:10">
      <c r="B1695" s="212" t="s">
        <v>168</v>
      </c>
      <c r="C1695" s="213" t="s">
        <v>166</v>
      </c>
      <c r="D1695" s="214"/>
      <c r="E1695" s="214"/>
      <c r="F1695" s="214"/>
      <c r="G1695" s="212" t="s">
        <v>167</v>
      </c>
    </row>
    <row r="1697" spans="1:10" ht="15.75">
      <c r="A1697" s="279" t="s">
        <v>0</v>
      </c>
      <c r="B1697" s="279"/>
      <c r="C1697" s="279"/>
      <c r="D1697" s="279"/>
      <c r="E1697" s="279"/>
      <c r="F1697" s="279"/>
      <c r="G1697" s="279"/>
    </row>
    <row r="1698" spans="1:10" ht="15.75">
      <c r="A1698" s="279" t="s">
        <v>1</v>
      </c>
      <c r="B1698" s="279"/>
      <c r="C1698" s="279"/>
      <c r="D1698" s="279"/>
      <c r="E1698" s="279"/>
      <c r="F1698" s="279"/>
      <c r="G1698" s="279"/>
      <c r="H1698" s="1"/>
      <c r="I1698" s="1"/>
      <c r="J1698" s="71"/>
    </row>
    <row r="1699" spans="1:10" ht="15.75">
      <c r="A1699" s="279" t="s">
        <v>2</v>
      </c>
      <c r="B1699" s="279"/>
      <c r="C1699" s="279"/>
      <c r="D1699" s="279"/>
      <c r="E1699" s="279"/>
      <c r="F1699" s="279"/>
      <c r="G1699" s="279"/>
      <c r="H1699" s="1"/>
      <c r="I1699" s="1"/>
      <c r="J1699" s="71"/>
    </row>
    <row r="1700" spans="1:10" ht="15.75">
      <c r="A1700" s="279" t="s">
        <v>4</v>
      </c>
      <c r="B1700" s="279"/>
      <c r="C1700" s="279"/>
      <c r="D1700" s="279"/>
      <c r="E1700" s="279"/>
      <c r="F1700" s="279"/>
      <c r="G1700" s="279"/>
      <c r="H1700" s="1"/>
      <c r="I1700" s="1"/>
      <c r="J1700" s="71"/>
    </row>
    <row r="1701" spans="1:10" ht="15.75">
      <c r="A1701" s="280" t="s">
        <v>6</v>
      </c>
      <c r="B1701" s="280"/>
      <c r="C1701" s="280"/>
      <c r="D1701" s="280"/>
      <c r="E1701" s="280"/>
      <c r="F1701" s="280"/>
      <c r="G1701" s="280"/>
      <c r="H1701" s="1"/>
      <c r="I1701" s="1"/>
      <c r="J1701" s="71"/>
    </row>
    <row r="1702" spans="1:10" ht="27.75">
      <c r="A1702" s="9"/>
      <c r="B1702" s="9"/>
      <c r="C1702" s="281" t="s">
        <v>265</v>
      </c>
      <c r="D1702" s="281"/>
      <c r="E1702" s="281"/>
      <c r="F1702" s="281"/>
      <c r="G1702" s="281"/>
      <c r="H1702" s="2"/>
      <c r="I1702" s="2"/>
      <c r="J1702" s="72"/>
    </row>
    <row r="1703" spans="1:10">
      <c r="A1703" s="11" t="s">
        <v>8</v>
      </c>
      <c r="B1703" s="12"/>
      <c r="C1703" s="202"/>
      <c r="D1703" s="286"/>
      <c r="E1703" s="286"/>
      <c r="F1703" s="286"/>
      <c r="G1703" s="286"/>
      <c r="H1703" s="68"/>
      <c r="I1703" s="68"/>
      <c r="J1703" s="71"/>
    </row>
    <row r="1704" spans="1:10" ht="15.75">
      <c r="A1704" s="11" t="s">
        <v>9</v>
      </c>
      <c r="B1704" s="286" t="s">
        <v>268</v>
      </c>
      <c r="C1704" s="286"/>
      <c r="D1704" s="286"/>
      <c r="E1704" s="286"/>
      <c r="F1704" s="11"/>
      <c r="G1704" s="16"/>
      <c r="H1704" s="11"/>
      <c r="I1704" s="11"/>
      <c r="J1704" s="80"/>
    </row>
    <row r="1705" spans="1:10" ht="15.75">
      <c r="A1705" s="11" t="s">
        <v>11</v>
      </c>
      <c r="B1705" s="289" t="s">
        <v>213</v>
      </c>
      <c r="C1705" s="289"/>
      <c r="D1705" s="289"/>
      <c r="E1705" s="289"/>
      <c r="F1705" s="18"/>
      <c r="G1705" s="19" t="s">
        <v>13</v>
      </c>
      <c r="H1705" s="69" t="s">
        <v>161</v>
      </c>
      <c r="I1705" s="69">
        <v>11603</v>
      </c>
      <c r="J1705" s="73"/>
    </row>
    <row r="1706" spans="1:10">
      <c r="A1706" s="190" t="s">
        <v>14</v>
      </c>
      <c r="B1706" s="190"/>
      <c r="C1706" s="203" t="s">
        <v>17</v>
      </c>
      <c r="D1706" s="191" t="s">
        <v>18</v>
      </c>
      <c r="E1706" s="192" t="s">
        <v>19</v>
      </c>
      <c r="F1706" s="192" t="s">
        <v>20</v>
      </c>
      <c r="G1706" s="190" t="s">
        <v>21</v>
      </c>
      <c r="H1706" s="1"/>
      <c r="I1706" s="1"/>
      <c r="J1706" s="71"/>
    </row>
    <row r="1707" spans="1:10">
      <c r="A1707" s="24">
        <v>1</v>
      </c>
      <c r="B1707" s="25" t="s">
        <v>23</v>
      </c>
      <c r="C1707" s="167"/>
      <c r="D1707" s="27">
        <v>79305</v>
      </c>
      <c r="E1707" s="28">
        <f t="shared" ref="E1707:E1724" si="250">D1707*C1707</f>
        <v>0</v>
      </c>
      <c r="F1707" s="29">
        <v>0</v>
      </c>
      <c r="G1707" s="30">
        <f t="shared" ref="G1707:G1724" si="251">E1707-E1707*F1707</f>
        <v>0</v>
      </c>
      <c r="H1707" s="31">
        <f>D1707/1.08</f>
        <v>73430.555555555547</v>
      </c>
      <c r="I1707" s="31"/>
      <c r="J1707" s="59">
        <f t="shared" ref="J1707:J1724" si="252">H1707*C1707</f>
        <v>0</v>
      </c>
    </row>
    <row r="1708" spans="1:10">
      <c r="A1708" s="24">
        <v>2</v>
      </c>
      <c r="B1708" s="25" t="s">
        <v>25</v>
      </c>
      <c r="C1708" s="204"/>
      <c r="D1708" s="33">
        <v>128591</v>
      </c>
      <c r="E1708" s="28">
        <f t="shared" si="250"/>
        <v>0</v>
      </c>
      <c r="F1708" s="29">
        <v>0</v>
      </c>
      <c r="G1708" s="30">
        <f t="shared" si="251"/>
        <v>0</v>
      </c>
      <c r="H1708" s="31">
        <f t="shared" ref="H1708:H1710" si="253">D1708/1.08</f>
        <v>119065.74074074073</v>
      </c>
      <c r="I1708" s="31"/>
      <c r="J1708" s="59">
        <f t="shared" si="252"/>
        <v>0</v>
      </c>
    </row>
    <row r="1709" spans="1:10">
      <c r="A1709" s="24">
        <v>3</v>
      </c>
      <c r="B1709" s="25" t="s">
        <v>26</v>
      </c>
      <c r="C1709" s="205"/>
      <c r="D1709" s="27">
        <v>60043</v>
      </c>
      <c r="E1709" s="28">
        <f t="shared" si="250"/>
        <v>0</v>
      </c>
      <c r="F1709" s="29">
        <v>0</v>
      </c>
      <c r="G1709" s="30">
        <f t="shared" si="251"/>
        <v>0</v>
      </c>
      <c r="H1709" s="31">
        <f t="shared" si="253"/>
        <v>55595.370370370365</v>
      </c>
      <c r="I1709" s="31"/>
      <c r="J1709" s="59">
        <f t="shared" si="252"/>
        <v>0</v>
      </c>
    </row>
    <row r="1710" spans="1:10">
      <c r="A1710" s="24">
        <v>4</v>
      </c>
      <c r="B1710" s="25" t="s">
        <v>27</v>
      </c>
      <c r="C1710" s="206"/>
      <c r="D1710" s="27">
        <v>115781</v>
      </c>
      <c r="E1710" s="28">
        <f t="shared" si="250"/>
        <v>0</v>
      </c>
      <c r="F1710" s="29">
        <v>0</v>
      </c>
      <c r="G1710" s="30">
        <f t="shared" si="251"/>
        <v>0</v>
      </c>
      <c r="H1710" s="31">
        <f t="shared" si="253"/>
        <v>107204.62962962962</v>
      </c>
      <c r="I1710" s="31"/>
      <c r="J1710" s="59">
        <f t="shared" si="252"/>
        <v>0</v>
      </c>
    </row>
    <row r="1711" spans="1:10">
      <c r="A1711" s="24">
        <v>5</v>
      </c>
      <c r="B1711" s="25" t="s">
        <v>28</v>
      </c>
      <c r="C1711" s="204">
        <v>5</v>
      </c>
      <c r="D1711" s="27">
        <v>119943</v>
      </c>
      <c r="E1711" s="28">
        <f t="shared" si="250"/>
        <v>599715</v>
      </c>
      <c r="F1711" s="124">
        <v>0.25</v>
      </c>
      <c r="G1711" s="125">
        <f t="shared" si="251"/>
        <v>449786.25</v>
      </c>
      <c r="H1711" s="31">
        <f>D1711/1.08*0.75</f>
        <v>83293.75</v>
      </c>
      <c r="I1711" s="31"/>
      <c r="J1711" s="59">
        <f t="shared" si="252"/>
        <v>416468.75</v>
      </c>
    </row>
    <row r="1712" spans="1:10">
      <c r="A1712" s="24">
        <v>6</v>
      </c>
      <c r="B1712" s="25" t="s">
        <v>29</v>
      </c>
      <c r="C1712" s="167"/>
      <c r="D1712" s="27">
        <v>94810</v>
      </c>
      <c r="E1712" s="28">
        <f t="shared" si="250"/>
        <v>0</v>
      </c>
      <c r="F1712" s="29">
        <v>0</v>
      </c>
      <c r="G1712" s="30">
        <f t="shared" si="251"/>
        <v>0</v>
      </c>
      <c r="H1712" s="31">
        <f t="shared" ref="H1712:H1723" si="254">D1712/1.08</f>
        <v>87787.037037037036</v>
      </c>
      <c r="I1712" s="31"/>
      <c r="J1712" s="59">
        <f t="shared" si="252"/>
        <v>0</v>
      </c>
    </row>
    <row r="1713" spans="1:10">
      <c r="A1713" s="24">
        <v>7</v>
      </c>
      <c r="B1713" s="25" t="s">
        <v>30</v>
      </c>
      <c r="C1713" s="207"/>
      <c r="D1713" s="27">
        <v>141396</v>
      </c>
      <c r="E1713" s="28">
        <f t="shared" si="250"/>
        <v>0</v>
      </c>
      <c r="F1713" s="29">
        <v>0</v>
      </c>
      <c r="G1713" s="30">
        <f t="shared" si="251"/>
        <v>0</v>
      </c>
      <c r="H1713" s="31">
        <f t="shared" si="254"/>
        <v>130922.22222222222</v>
      </c>
      <c r="I1713" s="31"/>
      <c r="J1713" s="59">
        <f t="shared" si="252"/>
        <v>0</v>
      </c>
    </row>
    <row r="1714" spans="1:10">
      <c r="A1714" s="24">
        <v>8</v>
      </c>
      <c r="B1714" s="25" t="s">
        <v>31</v>
      </c>
      <c r="C1714" s="167"/>
      <c r="D1714" s="27">
        <v>232931</v>
      </c>
      <c r="E1714" s="28">
        <f t="shared" si="250"/>
        <v>0</v>
      </c>
      <c r="F1714" s="29">
        <v>0</v>
      </c>
      <c r="G1714" s="30">
        <f t="shared" si="251"/>
        <v>0</v>
      </c>
      <c r="H1714" s="31">
        <f t="shared" si="254"/>
        <v>215676.85185185182</v>
      </c>
      <c r="I1714" s="31"/>
      <c r="J1714" s="59">
        <f t="shared" si="252"/>
        <v>0</v>
      </c>
    </row>
    <row r="1715" spans="1:10">
      <c r="A1715" s="24">
        <v>9</v>
      </c>
      <c r="B1715" s="36" t="s">
        <v>32</v>
      </c>
      <c r="C1715" s="167"/>
      <c r="D1715" s="27">
        <v>101534</v>
      </c>
      <c r="E1715" s="28">
        <f t="shared" si="250"/>
        <v>0</v>
      </c>
      <c r="F1715" s="29">
        <v>0</v>
      </c>
      <c r="G1715" s="30">
        <f t="shared" si="251"/>
        <v>0</v>
      </c>
      <c r="H1715" s="31">
        <f t="shared" si="254"/>
        <v>94012.962962962964</v>
      </c>
      <c r="I1715" s="31"/>
      <c r="J1715" s="59">
        <f t="shared" si="252"/>
        <v>0</v>
      </c>
    </row>
    <row r="1716" spans="1:10">
      <c r="A1716" s="24">
        <v>10</v>
      </c>
      <c r="B1716" s="36" t="s">
        <v>33</v>
      </c>
      <c r="C1716" s="208"/>
      <c r="D1716" s="33">
        <v>110148</v>
      </c>
      <c r="E1716" s="28">
        <f t="shared" si="250"/>
        <v>0</v>
      </c>
      <c r="F1716" s="29">
        <v>0</v>
      </c>
      <c r="G1716" s="30">
        <f t="shared" si="251"/>
        <v>0</v>
      </c>
      <c r="H1716" s="31">
        <f t="shared" si="254"/>
        <v>101988.88888888888</v>
      </c>
      <c r="I1716" s="31"/>
      <c r="J1716" s="59">
        <f t="shared" si="252"/>
        <v>0</v>
      </c>
    </row>
    <row r="1717" spans="1:10">
      <c r="A1717" s="24">
        <v>11</v>
      </c>
      <c r="B1717" s="121" t="s">
        <v>34</v>
      </c>
      <c r="C1717" s="209">
        <v>5</v>
      </c>
      <c r="D1717" s="27">
        <v>54198</v>
      </c>
      <c r="E1717" s="123">
        <f t="shared" si="250"/>
        <v>270990</v>
      </c>
      <c r="F1717" s="29">
        <v>0</v>
      </c>
      <c r="G1717" s="125">
        <f t="shared" si="251"/>
        <v>270990</v>
      </c>
      <c r="H1717" s="31">
        <f t="shared" si="254"/>
        <v>50183.333333333328</v>
      </c>
      <c r="I1717" s="128"/>
      <c r="J1717" s="59">
        <f t="shared" si="252"/>
        <v>250916.66666666663</v>
      </c>
    </row>
    <row r="1718" spans="1:10">
      <c r="A1718" s="24">
        <v>12</v>
      </c>
      <c r="B1718" s="25" t="s">
        <v>35</v>
      </c>
      <c r="C1718" s="208">
        <v>5</v>
      </c>
      <c r="D1718" s="27">
        <v>49680</v>
      </c>
      <c r="E1718" s="28">
        <f t="shared" si="250"/>
        <v>248400</v>
      </c>
      <c r="F1718" s="29">
        <v>0</v>
      </c>
      <c r="G1718" s="30">
        <f t="shared" si="251"/>
        <v>248400</v>
      </c>
      <c r="H1718" s="31">
        <f t="shared" si="254"/>
        <v>46000</v>
      </c>
      <c r="I1718" s="31"/>
      <c r="J1718" s="59">
        <f t="shared" si="252"/>
        <v>230000</v>
      </c>
    </row>
    <row r="1719" spans="1:10">
      <c r="A1719" s="24">
        <v>13</v>
      </c>
      <c r="B1719" s="25" t="s">
        <v>36</v>
      </c>
      <c r="C1719" s="208"/>
      <c r="D1719" s="38">
        <v>64152</v>
      </c>
      <c r="E1719" s="28">
        <f t="shared" si="250"/>
        <v>0</v>
      </c>
      <c r="F1719" s="29">
        <v>0</v>
      </c>
      <c r="G1719" s="30">
        <f t="shared" si="251"/>
        <v>0</v>
      </c>
      <c r="H1719" s="31">
        <f t="shared" si="254"/>
        <v>59399.999999999993</v>
      </c>
      <c r="I1719" s="31"/>
      <c r="J1719" s="59">
        <f t="shared" si="252"/>
        <v>0</v>
      </c>
    </row>
    <row r="1720" spans="1:10">
      <c r="A1720" s="24">
        <v>14</v>
      </c>
      <c r="B1720" s="121" t="s">
        <v>37</v>
      </c>
      <c r="C1720" s="209"/>
      <c r="D1720" s="38">
        <v>65934</v>
      </c>
      <c r="E1720" s="123">
        <f t="shared" si="250"/>
        <v>0</v>
      </c>
      <c r="F1720" s="124">
        <v>0</v>
      </c>
      <c r="G1720" s="125">
        <f t="shared" si="251"/>
        <v>0</v>
      </c>
      <c r="H1720" s="31">
        <f t="shared" si="254"/>
        <v>61049.999999999993</v>
      </c>
      <c r="I1720" s="128"/>
      <c r="J1720" s="59">
        <f t="shared" si="252"/>
        <v>0</v>
      </c>
    </row>
    <row r="1721" spans="1:10">
      <c r="A1721" s="24">
        <v>15</v>
      </c>
      <c r="B1721" s="25" t="s">
        <v>38</v>
      </c>
      <c r="C1721" s="208"/>
      <c r="D1721" s="38">
        <v>76626</v>
      </c>
      <c r="E1721" s="28">
        <f t="shared" si="250"/>
        <v>0</v>
      </c>
      <c r="F1721" s="29">
        <v>0</v>
      </c>
      <c r="G1721" s="30">
        <f t="shared" si="251"/>
        <v>0</v>
      </c>
      <c r="H1721" s="31">
        <f t="shared" si="254"/>
        <v>70950</v>
      </c>
      <c r="I1721" s="31"/>
      <c r="J1721" s="59">
        <f t="shared" si="252"/>
        <v>0</v>
      </c>
    </row>
    <row r="1722" spans="1:10">
      <c r="A1722" s="24">
        <v>16</v>
      </c>
      <c r="B1722" s="25" t="s">
        <v>39</v>
      </c>
      <c r="C1722" s="208"/>
      <c r="D1722" s="38">
        <v>80190</v>
      </c>
      <c r="E1722" s="28">
        <f t="shared" si="250"/>
        <v>0</v>
      </c>
      <c r="F1722" s="29">
        <v>0</v>
      </c>
      <c r="G1722" s="30">
        <f t="shared" si="251"/>
        <v>0</v>
      </c>
      <c r="H1722" s="31">
        <f t="shared" si="254"/>
        <v>74250</v>
      </c>
      <c r="I1722" s="31"/>
      <c r="J1722" s="59">
        <f t="shared" si="252"/>
        <v>0</v>
      </c>
    </row>
    <row r="1723" spans="1:10">
      <c r="A1723" s="24">
        <v>17</v>
      </c>
      <c r="B1723" s="25" t="s">
        <v>40</v>
      </c>
      <c r="C1723" s="208"/>
      <c r="D1723" s="38">
        <v>113832</v>
      </c>
      <c r="E1723" s="28">
        <f t="shared" si="250"/>
        <v>0</v>
      </c>
      <c r="F1723" s="29">
        <v>0</v>
      </c>
      <c r="G1723" s="30">
        <f t="shared" si="251"/>
        <v>0</v>
      </c>
      <c r="H1723" s="31">
        <f t="shared" si="254"/>
        <v>105400</v>
      </c>
      <c r="I1723" s="31"/>
      <c r="J1723" s="59">
        <f t="shared" si="252"/>
        <v>0</v>
      </c>
    </row>
    <row r="1724" spans="1:10">
      <c r="A1724" s="24">
        <v>18</v>
      </c>
      <c r="B1724" s="121" t="s">
        <v>41</v>
      </c>
      <c r="C1724" s="209"/>
      <c r="D1724" s="39">
        <v>98010</v>
      </c>
      <c r="E1724" s="123">
        <f t="shared" si="250"/>
        <v>0</v>
      </c>
      <c r="F1724" s="124">
        <v>0.23</v>
      </c>
      <c r="G1724" s="125">
        <f t="shared" si="251"/>
        <v>0</v>
      </c>
      <c r="H1724" s="31">
        <f>D1724/1.08*0.77</f>
        <v>69877.5</v>
      </c>
      <c r="I1724" s="128"/>
      <c r="J1724" s="59">
        <f t="shared" si="252"/>
        <v>0</v>
      </c>
    </row>
    <row r="1725" spans="1:10" ht="21">
      <c r="A1725" s="40"/>
      <c r="B1725" s="41" t="s">
        <v>42</v>
      </c>
      <c r="C1725" s="210">
        <f>SUM(C1707:C1724)</f>
        <v>15</v>
      </c>
      <c r="D1725" s="39">
        <v>205306</v>
      </c>
      <c r="E1725" s="43">
        <f>SUM(E1707:E1724)</f>
        <v>1119105</v>
      </c>
      <c r="F1725" s="43"/>
      <c r="G1725" s="44">
        <f>SUM(G1707:G1724)</f>
        <v>969176.25</v>
      </c>
      <c r="H1725" s="45"/>
      <c r="I1725" s="45"/>
      <c r="J1725" s="64">
        <f>SUM(J1707:J1724)</f>
        <v>897385.41666666663</v>
      </c>
    </row>
    <row r="1726" spans="1:10" ht="31.5">
      <c r="A1726" s="46"/>
      <c r="B1726" s="47"/>
      <c r="C1726" s="211"/>
      <c r="D1726" s="39">
        <v>335661</v>
      </c>
      <c r="E1726" s="49"/>
      <c r="F1726" s="49"/>
      <c r="G1726" s="50"/>
      <c r="H1726" s="5"/>
      <c r="I1726" s="5"/>
      <c r="J1726" s="75">
        <f>J1725*0.08</f>
        <v>71790.833333333328</v>
      </c>
    </row>
    <row r="1727" spans="1:10" ht="31.5">
      <c r="A1727" s="283" t="s">
        <v>43</v>
      </c>
      <c r="B1727" s="283"/>
      <c r="C1727" s="284" t="s">
        <v>44</v>
      </c>
      <c r="D1727" s="284"/>
      <c r="E1727" s="54"/>
      <c r="F1727" s="54"/>
      <c r="G1727" s="55" t="s">
        <v>45</v>
      </c>
      <c r="H1727" s="6"/>
      <c r="I1727" s="6"/>
      <c r="J1727" s="76">
        <f>SUM(J1725:J1726)</f>
        <v>969176.25</v>
      </c>
    </row>
    <row r="1729" spans="1:10" ht="15">
      <c r="B1729" s="131" t="s">
        <v>165</v>
      </c>
      <c r="C1729" s="131" t="s">
        <v>166</v>
      </c>
      <c r="D1729" s="131"/>
      <c r="E1729" s="131" t="s">
        <v>167</v>
      </c>
    </row>
    <row r="1730" spans="1:10">
      <c r="B1730" s="212" t="s">
        <v>168</v>
      </c>
      <c r="C1730" s="213" t="s">
        <v>166</v>
      </c>
      <c r="D1730" s="214"/>
      <c r="E1730" s="214"/>
      <c r="F1730" s="214"/>
      <c r="G1730" s="212" t="s">
        <v>167</v>
      </c>
    </row>
    <row r="1733" spans="1:10" ht="15.75">
      <c r="A1733" s="279" t="s">
        <v>0</v>
      </c>
      <c r="B1733" s="279"/>
      <c r="C1733" s="279"/>
      <c r="D1733" s="279"/>
      <c r="E1733" s="279"/>
      <c r="F1733" s="279"/>
      <c r="G1733" s="279"/>
    </row>
    <row r="1734" spans="1:10" ht="15.75">
      <c r="A1734" s="279" t="s">
        <v>1</v>
      </c>
      <c r="B1734" s="279"/>
      <c r="C1734" s="279"/>
      <c r="D1734" s="279"/>
      <c r="E1734" s="279"/>
      <c r="F1734" s="279"/>
      <c r="G1734" s="279"/>
      <c r="H1734" s="1"/>
      <c r="I1734" s="1"/>
      <c r="J1734" s="71"/>
    </row>
    <row r="1735" spans="1:10" ht="15.75">
      <c r="A1735" s="279" t="s">
        <v>2</v>
      </c>
      <c r="B1735" s="279"/>
      <c r="C1735" s="279"/>
      <c r="D1735" s="279"/>
      <c r="E1735" s="279"/>
      <c r="F1735" s="279"/>
      <c r="G1735" s="279"/>
      <c r="H1735" s="1"/>
      <c r="I1735" s="1"/>
      <c r="J1735" s="71"/>
    </row>
    <row r="1736" spans="1:10" ht="15.75">
      <c r="A1736" s="279" t="s">
        <v>4</v>
      </c>
      <c r="B1736" s="279"/>
      <c r="C1736" s="279"/>
      <c r="D1736" s="279"/>
      <c r="E1736" s="279"/>
      <c r="F1736" s="279"/>
      <c r="G1736" s="279"/>
      <c r="H1736" s="1"/>
      <c r="I1736" s="1"/>
      <c r="J1736" s="71"/>
    </row>
    <row r="1737" spans="1:10" ht="15.75">
      <c r="A1737" s="280" t="s">
        <v>6</v>
      </c>
      <c r="B1737" s="280"/>
      <c r="C1737" s="280"/>
      <c r="D1737" s="280"/>
      <c r="E1737" s="280"/>
      <c r="F1737" s="280"/>
      <c r="G1737" s="280"/>
      <c r="H1737" s="1"/>
      <c r="I1737" s="1"/>
      <c r="J1737" s="71"/>
    </row>
    <row r="1738" spans="1:10" ht="27.75">
      <c r="A1738" s="9"/>
      <c r="B1738" s="9"/>
      <c r="C1738" s="281" t="s">
        <v>265</v>
      </c>
      <c r="D1738" s="281"/>
      <c r="E1738" s="281"/>
      <c r="F1738" s="281"/>
      <c r="G1738" s="281"/>
      <c r="H1738" s="2"/>
      <c r="I1738" s="2"/>
      <c r="J1738" s="72"/>
    </row>
    <row r="1739" spans="1:10">
      <c r="A1739" s="11" t="s">
        <v>8</v>
      </c>
      <c r="B1739" s="12"/>
      <c r="C1739" s="202"/>
      <c r="D1739" s="286"/>
      <c r="E1739" s="286"/>
      <c r="F1739" s="286"/>
      <c r="G1739" s="286"/>
      <c r="H1739" s="68"/>
      <c r="I1739" s="68"/>
      <c r="J1739" s="71"/>
    </row>
    <row r="1740" spans="1:10" ht="15.75">
      <c r="A1740" s="11" t="s">
        <v>9</v>
      </c>
      <c r="B1740" s="286" t="s">
        <v>269</v>
      </c>
      <c r="C1740" s="286"/>
      <c r="D1740" s="286"/>
      <c r="E1740" s="286"/>
      <c r="F1740" s="11"/>
      <c r="G1740" s="16"/>
      <c r="H1740" s="11"/>
      <c r="I1740" s="11"/>
      <c r="J1740" s="80"/>
    </row>
    <row r="1741" spans="1:10" ht="15.75">
      <c r="A1741" s="11" t="s">
        <v>11</v>
      </c>
      <c r="B1741" s="289" t="s">
        <v>213</v>
      </c>
      <c r="C1741" s="289"/>
      <c r="D1741" s="289"/>
      <c r="E1741" s="289"/>
      <c r="F1741" s="18"/>
      <c r="G1741" s="19" t="s">
        <v>13</v>
      </c>
      <c r="H1741" s="69" t="s">
        <v>161</v>
      </c>
      <c r="I1741" s="69">
        <v>11603</v>
      </c>
      <c r="J1741" s="73"/>
    </row>
    <row r="1742" spans="1:10">
      <c r="A1742" s="190" t="s">
        <v>14</v>
      </c>
      <c r="B1742" s="190"/>
      <c r="C1742" s="203" t="s">
        <v>17</v>
      </c>
      <c r="D1742" s="191" t="s">
        <v>18</v>
      </c>
      <c r="E1742" s="192" t="s">
        <v>19</v>
      </c>
      <c r="F1742" s="192" t="s">
        <v>20</v>
      </c>
      <c r="G1742" s="190" t="s">
        <v>21</v>
      </c>
      <c r="H1742" s="1"/>
      <c r="I1742" s="1"/>
      <c r="J1742" s="71"/>
    </row>
    <row r="1743" spans="1:10">
      <c r="A1743" s="24">
        <v>1</v>
      </c>
      <c r="B1743" s="25" t="s">
        <v>23</v>
      </c>
      <c r="C1743" s="167">
        <v>4</v>
      </c>
      <c r="D1743" s="27">
        <v>79305</v>
      </c>
      <c r="E1743" s="28">
        <f t="shared" ref="E1743:E1760" si="255">D1743*C1743</f>
        <v>317220</v>
      </c>
      <c r="F1743" s="29">
        <v>0</v>
      </c>
      <c r="G1743" s="30">
        <f t="shared" ref="G1743:G1760" si="256">E1743-E1743*F1743</f>
        <v>317220</v>
      </c>
      <c r="H1743" s="31">
        <f>D1743/1.08</f>
        <v>73430.555555555547</v>
      </c>
      <c r="I1743" s="31"/>
      <c r="J1743" s="59">
        <f t="shared" ref="J1743:J1760" si="257">H1743*C1743</f>
        <v>293722.22222222219</v>
      </c>
    </row>
    <row r="1744" spans="1:10">
      <c r="A1744" s="24">
        <v>2</v>
      </c>
      <c r="B1744" s="25" t="s">
        <v>25</v>
      </c>
      <c r="C1744" s="204">
        <v>4</v>
      </c>
      <c r="D1744" s="33">
        <v>128591</v>
      </c>
      <c r="E1744" s="28">
        <f t="shared" si="255"/>
        <v>514364</v>
      </c>
      <c r="F1744" s="29">
        <v>0</v>
      </c>
      <c r="G1744" s="30">
        <f t="shared" si="256"/>
        <v>514364</v>
      </c>
      <c r="H1744" s="31">
        <f t="shared" ref="H1744:H1746" si="258">D1744/1.08</f>
        <v>119065.74074074073</v>
      </c>
      <c r="I1744" s="31"/>
      <c r="J1744" s="59">
        <f t="shared" si="257"/>
        <v>476262.96296296292</v>
      </c>
    </row>
    <row r="1745" spans="1:10">
      <c r="A1745" s="24">
        <v>3</v>
      </c>
      <c r="B1745" s="25" t="s">
        <v>26</v>
      </c>
      <c r="C1745" s="205"/>
      <c r="D1745" s="27">
        <v>60043</v>
      </c>
      <c r="E1745" s="28">
        <f t="shared" si="255"/>
        <v>0</v>
      </c>
      <c r="F1745" s="29">
        <v>0</v>
      </c>
      <c r="G1745" s="30">
        <f t="shared" si="256"/>
        <v>0</v>
      </c>
      <c r="H1745" s="31">
        <f t="shared" si="258"/>
        <v>55595.370370370365</v>
      </c>
      <c r="I1745" s="31"/>
      <c r="J1745" s="59">
        <f t="shared" si="257"/>
        <v>0</v>
      </c>
    </row>
    <row r="1746" spans="1:10">
      <c r="A1746" s="24">
        <v>4</v>
      </c>
      <c r="B1746" s="25" t="s">
        <v>27</v>
      </c>
      <c r="C1746" s="206"/>
      <c r="D1746" s="27">
        <v>115781</v>
      </c>
      <c r="E1746" s="28">
        <f t="shared" si="255"/>
        <v>0</v>
      </c>
      <c r="F1746" s="29">
        <v>0</v>
      </c>
      <c r="G1746" s="30">
        <f t="shared" si="256"/>
        <v>0</v>
      </c>
      <c r="H1746" s="31">
        <f t="shared" si="258"/>
        <v>107204.62962962962</v>
      </c>
      <c r="I1746" s="31"/>
      <c r="J1746" s="59">
        <f t="shared" si="257"/>
        <v>0</v>
      </c>
    </row>
    <row r="1747" spans="1:10">
      <c r="A1747" s="24">
        <v>5</v>
      </c>
      <c r="B1747" s="25" t="s">
        <v>28</v>
      </c>
      <c r="C1747" s="204"/>
      <c r="D1747" s="27">
        <v>119943</v>
      </c>
      <c r="E1747" s="28">
        <f t="shared" si="255"/>
        <v>0</v>
      </c>
      <c r="F1747" s="124">
        <v>0.25</v>
      </c>
      <c r="G1747" s="125">
        <f t="shared" si="256"/>
        <v>0</v>
      </c>
      <c r="H1747" s="31">
        <f>D1747/1.08*0.75</f>
        <v>83293.75</v>
      </c>
      <c r="I1747" s="31"/>
      <c r="J1747" s="59">
        <f t="shared" si="257"/>
        <v>0</v>
      </c>
    </row>
    <row r="1748" spans="1:10">
      <c r="A1748" s="24">
        <v>6</v>
      </c>
      <c r="B1748" s="25" t="s">
        <v>29</v>
      </c>
      <c r="C1748" s="167"/>
      <c r="D1748" s="27">
        <v>94810</v>
      </c>
      <c r="E1748" s="28">
        <f t="shared" si="255"/>
        <v>0</v>
      </c>
      <c r="F1748" s="29">
        <v>0</v>
      </c>
      <c r="G1748" s="30">
        <f t="shared" si="256"/>
        <v>0</v>
      </c>
      <c r="H1748" s="31">
        <f t="shared" ref="H1748:H1759" si="259">D1748/1.08</f>
        <v>87787.037037037036</v>
      </c>
      <c r="I1748" s="31"/>
      <c r="J1748" s="59">
        <f t="shared" si="257"/>
        <v>0</v>
      </c>
    </row>
    <row r="1749" spans="1:10">
      <c r="A1749" s="24">
        <v>7</v>
      </c>
      <c r="B1749" s="25" t="s">
        <v>30</v>
      </c>
      <c r="C1749" s="207"/>
      <c r="D1749" s="27">
        <v>141396</v>
      </c>
      <c r="E1749" s="28">
        <f t="shared" si="255"/>
        <v>0</v>
      </c>
      <c r="F1749" s="29">
        <v>0</v>
      </c>
      <c r="G1749" s="30">
        <f t="shared" si="256"/>
        <v>0</v>
      </c>
      <c r="H1749" s="31">
        <f t="shared" si="259"/>
        <v>130922.22222222222</v>
      </c>
      <c r="I1749" s="31"/>
      <c r="J1749" s="59">
        <f t="shared" si="257"/>
        <v>0</v>
      </c>
    </row>
    <row r="1750" spans="1:10">
      <c r="A1750" s="24">
        <v>8</v>
      </c>
      <c r="B1750" s="25" t="s">
        <v>31</v>
      </c>
      <c r="C1750" s="167"/>
      <c r="D1750" s="27">
        <v>232931</v>
      </c>
      <c r="E1750" s="28">
        <f t="shared" si="255"/>
        <v>0</v>
      </c>
      <c r="F1750" s="29">
        <v>0</v>
      </c>
      <c r="G1750" s="30">
        <f t="shared" si="256"/>
        <v>0</v>
      </c>
      <c r="H1750" s="31">
        <f t="shared" si="259"/>
        <v>215676.85185185182</v>
      </c>
      <c r="I1750" s="31"/>
      <c r="J1750" s="59">
        <f t="shared" si="257"/>
        <v>0</v>
      </c>
    </row>
    <row r="1751" spans="1:10">
      <c r="A1751" s="24">
        <v>9</v>
      </c>
      <c r="B1751" s="36" t="s">
        <v>32</v>
      </c>
      <c r="C1751" s="167"/>
      <c r="D1751" s="27">
        <v>101534</v>
      </c>
      <c r="E1751" s="28">
        <f t="shared" si="255"/>
        <v>0</v>
      </c>
      <c r="F1751" s="29">
        <v>0</v>
      </c>
      <c r="G1751" s="30">
        <f t="shared" si="256"/>
        <v>0</v>
      </c>
      <c r="H1751" s="31">
        <f t="shared" si="259"/>
        <v>94012.962962962964</v>
      </c>
      <c r="I1751" s="31"/>
      <c r="J1751" s="59">
        <f t="shared" si="257"/>
        <v>0</v>
      </c>
    </row>
    <row r="1752" spans="1:10">
      <c r="A1752" s="24">
        <v>10</v>
      </c>
      <c r="B1752" s="36" t="s">
        <v>33</v>
      </c>
      <c r="C1752" s="208"/>
      <c r="D1752" s="33">
        <v>110148</v>
      </c>
      <c r="E1752" s="28">
        <f t="shared" si="255"/>
        <v>0</v>
      </c>
      <c r="F1752" s="29">
        <v>0</v>
      </c>
      <c r="G1752" s="30">
        <f t="shared" si="256"/>
        <v>0</v>
      </c>
      <c r="H1752" s="31">
        <f t="shared" si="259"/>
        <v>101988.88888888888</v>
      </c>
      <c r="I1752" s="31"/>
      <c r="J1752" s="59">
        <f t="shared" si="257"/>
        <v>0</v>
      </c>
    </row>
    <row r="1753" spans="1:10">
      <c r="A1753" s="24">
        <v>11</v>
      </c>
      <c r="B1753" s="121" t="s">
        <v>34</v>
      </c>
      <c r="C1753" s="209"/>
      <c r="D1753" s="27">
        <v>54198</v>
      </c>
      <c r="E1753" s="123">
        <f t="shared" si="255"/>
        <v>0</v>
      </c>
      <c r="F1753" s="29">
        <v>0</v>
      </c>
      <c r="G1753" s="125">
        <f t="shared" si="256"/>
        <v>0</v>
      </c>
      <c r="H1753" s="31">
        <f t="shared" si="259"/>
        <v>50183.333333333328</v>
      </c>
      <c r="I1753" s="128"/>
      <c r="J1753" s="59">
        <f t="shared" si="257"/>
        <v>0</v>
      </c>
    </row>
    <row r="1754" spans="1:10">
      <c r="A1754" s="24">
        <v>12</v>
      </c>
      <c r="B1754" s="25" t="s">
        <v>35</v>
      </c>
      <c r="C1754" s="208"/>
      <c r="D1754" s="27">
        <v>49680</v>
      </c>
      <c r="E1754" s="28">
        <f t="shared" si="255"/>
        <v>0</v>
      </c>
      <c r="F1754" s="29">
        <v>0</v>
      </c>
      <c r="G1754" s="30">
        <f t="shared" si="256"/>
        <v>0</v>
      </c>
      <c r="H1754" s="31">
        <f t="shared" si="259"/>
        <v>46000</v>
      </c>
      <c r="I1754" s="31"/>
      <c r="J1754" s="59">
        <f t="shared" si="257"/>
        <v>0</v>
      </c>
    </row>
    <row r="1755" spans="1:10">
      <c r="A1755" s="24">
        <v>13</v>
      </c>
      <c r="B1755" s="25" t="s">
        <v>36</v>
      </c>
      <c r="C1755" s="208"/>
      <c r="D1755" s="38">
        <v>64152</v>
      </c>
      <c r="E1755" s="28">
        <f t="shared" si="255"/>
        <v>0</v>
      </c>
      <c r="F1755" s="29">
        <v>0</v>
      </c>
      <c r="G1755" s="30">
        <f t="shared" si="256"/>
        <v>0</v>
      </c>
      <c r="H1755" s="31">
        <f t="shared" si="259"/>
        <v>59399.999999999993</v>
      </c>
      <c r="I1755" s="31"/>
      <c r="J1755" s="59">
        <f t="shared" si="257"/>
        <v>0</v>
      </c>
    </row>
    <row r="1756" spans="1:10">
      <c r="A1756" s="24">
        <v>14</v>
      </c>
      <c r="B1756" s="121" t="s">
        <v>37</v>
      </c>
      <c r="C1756" s="209">
        <v>4</v>
      </c>
      <c r="D1756" s="38">
        <v>65934</v>
      </c>
      <c r="E1756" s="123">
        <f t="shared" si="255"/>
        <v>263736</v>
      </c>
      <c r="F1756" s="124">
        <v>0</v>
      </c>
      <c r="G1756" s="125">
        <f t="shared" si="256"/>
        <v>263736</v>
      </c>
      <c r="H1756" s="31">
        <f t="shared" si="259"/>
        <v>61049.999999999993</v>
      </c>
      <c r="I1756" s="128"/>
      <c r="J1756" s="59">
        <f t="shared" si="257"/>
        <v>244199.99999999997</v>
      </c>
    </row>
    <row r="1757" spans="1:10">
      <c r="A1757" s="24">
        <v>15</v>
      </c>
      <c r="B1757" s="25" t="s">
        <v>38</v>
      </c>
      <c r="C1757" s="208"/>
      <c r="D1757" s="38">
        <v>76626</v>
      </c>
      <c r="E1757" s="28">
        <f t="shared" si="255"/>
        <v>0</v>
      </c>
      <c r="F1757" s="29">
        <v>0</v>
      </c>
      <c r="G1757" s="30">
        <f t="shared" si="256"/>
        <v>0</v>
      </c>
      <c r="H1757" s="31">
        <f t="shared" si="259"/>
        <v>70950</v>
      </c>
      <c r="I1757" s="31"/>
      <c r="J1757" s="59">
        <f t="shared" si="257"/>
        <v>0</v>
      </c>
    </row>
    <row r="1758" spans="1:10">
      <c r="A1758" s="24">
        <v>16</v>
      </c>
      <c r="B1758" s="25" t="s">
        <v>39</v>
      </c>
      <c r="C1758" s="208"/>
      <c r="D1758" s="38">
        <v>80190</v>
      </c>
      <c r="E1758" s="28">
        <f t="shared" si="255"/>
        <v>0</v>
      </c>
      <c r="F1758" s="29">
        <v>0</v>
      </c>
      <c r="G1758" s="30">
        <f t="shared" si="256"/>
        <v>0</v>
      </c>
      <c r="H1758" s="31">
        <f t="shared" si="259"/>
        <v>74250</v>
      </c>
      <c r="I1758" s="31"/>
      <c r="J1758" s="59">
        <f t="shared" si="257"/>
        <v>0</v>
      </c>
    </row>
    <row r="1759" spans="1:10">
      <c r="A1759" s="24">
        <v>17</v>
      </c>
      <c r="B1759" s="25" t="s">
        <v>40</v>
      </c>
      <c r="C1759" s="208"/>
      <c r="D1759" s="38">
        <v>113832</v>
      </c>
      <c r="E1759" s="28">
        <f t="shared" si="255"/>
        <v>0</v>
      </c>
      <c r="F1759" s="29">
        <v>0</v>
      </c>
      <c r="G1759" s="30">
        <f t="shared" si="256"/>
        <v>0</v>
      </c>
      <c r="H1759" s="31">
        <f t="shared" si="259"/>
        <v>105400</v>
      </c>
      <c r="I1759" s="31"/>
      <c r="J1759" s="59">
        <f t="shared" si="257"/>
        <v>0</v>
      </c>
    </row>
    <row r="1760" spans="1:10">
      <c r="A1760" s="24">
        <v>18</v>
      </c>
      <c r="B1760" s="121" t="s">
        <v>41</v>
      </c>
      <c r="C1760" s="209">
        <v>4</v>
      </c>
      <c r="D1760" s="39">
        <v>98010</v>
      </c>
      <c r="E1760" s="123">
        <f t="shared" si="255"/>
        <v>392040</v>
      </c>
      <c r="F1760" s="124">
        <v>0.23</v>
      </c>
      <c r="G1760" s="125">
        <f t="shared" si="256"/>
        <v>301870.8</v>
      </c>
      <c r="H1760" s="31">
        <f>D1760/1.08*0.77</f>
        <v>69877.5</v>
      </c>
      <c r="I1760" s="128"/>
      <c r="J1760" s="59">
        <f t="shared" si="257"/>
        <v>279510</v>
      </c>
    </row>
    <row r="1761" spans="1:10" ht="21">
      <c r="A1761" s="40"/>
      <c r="B1761" s="41" t="s">
        <v>42</v>
      </c>
      <c r="C1761" s="210">
        <f>SUM(C1743:C1760)</f>
        <v>16</v>
      </c>
      <c r="D1761" s="39">
        <v>205306</v>
      </c>
      <c r="E1761" s="43">
        <f>SUM(E1743:E1760)</f>
        <v>1487360</v>
      </c>
      <c r="F1761" s="43"/>
      <c r="G1761" s="44">
        <f>SUM(G1743:G1760)</f>
        <v>1397190.8</v>
      </c>
      <c r="H1761" s="45"/>
      <c r="I1761" s="45"/>
      <c r="J1761" s="64">
        <f>SUM(J1743:J1760)</f>
        <v>1293695.1851851852</v>
      </c>
    </row>
    <row r="1762" spans="1:10" ht="31.5">
      <c r="A1762" s="46"/>
      <c r="B1762" s="47"/>
      <c r="C1762" s="211"/>
      <c r="D1762" s="39">
        <v>335661</v>
      </c>
      <c r="E1762" s="49"/>
      <c r="F1762" s="49"/>
      <c r="G1762" s="50"/>
      <c r="H1762" s="5"/>
      <c r="I1762" s="5"/>
      <c r="J1762" s="75">
        <f>J1761*0.08</f>
        <v>103495.61481481482</v>
      </c>
    </row>
    <row r="1763" spans="1:10" ht="31.5">
      <c r="A1763" s="283" t="s">
        <v>43</v>
      </c>
      <c r="B1763" s="283"/>
      <c r="C1763" s="284" t="s">
        <v>44</v>
      </c>
      <c r="D1763" s="284"/>
      <c r="E1763" s="54"/>
      <c r="F1763" s="54"/>
      <c r="G1763" s="55" t="s">
        <v>45</v>
      </c>
      <c r="H1763" s="6"/>
      <c r="I1763" s="6"/>
      <c r="J1763" s="76">
        <f>SUM(J1761:J1762)</f>
        <v>1397190.8</v>
      </c>
    </row>
    <row r="1764" spans="1:10" ht="15">
      <c r="B1764" s="131" t="s">
        <v>165</v>
      </c>
      <c r="C1764" s="131" t="s">
        <v>166</v>
      </c>
      <c r="D1764" s="131"/>
      <c r="E1764" s="131" t="s">
        <v>167</v>
      </c>
    </row>
    <row r="1765" spans="1:10">
      <c r="B1765" s="212" t="s">
        <v>168</v>
      </c>
      <c r="C1765" s="213" t="s">
        <v>166</v>
      </c>
      <c r="D1765" s="214"/>
      <c r="E1765" s="214"/>
      <c r="F1765" s="214"/>
      <c r="G1765" s="212" t="s">
        <v>167</v>
      </c>
    </row>
    <row r="1768" spans="1:10" ht="15.75">
      <c r="A1768" s="279" t="s">
        <v>0</v>
      </c>
      <c r="B1768" s="279"/>
      <c r="C1768" s="279"/>
      <c r="D1768" s="279"/>
      <c r="E1768" s="279"/>
      <c r="F1768" s="279"/>
      <c r="G1768" s="279"/>
    </row>
    <row r="1769" spans="1:10" ht="15.75">
      <c r="A1769" s="279" t="s">
        <v>1</v>
      </c>
      <c r="B1769" s="279"/>
      <c r="C1769" s="279"/>
      <c r="D1769" s="279"/>
      <c r="E1769" s="279"/>
      <c r="F1769" s="279"/>
      <c r="G1769" s="279"/>
      <c r="H1769" s="1"/>
      <c r="I1769" s="1"/>
      <c r="J1769" s="71"/>
    </row>
    <row r="1770" spans="1:10" ht="15.75">
      <c r="A1770" s="279" t="s">
        <v>2</v>
      </c>
      <c r="B1770" s="279"/>
      <c r="C1770" s="279"/>
      <c r="D1770" s="279"/>
      <c r="E1770" s="279"/>
      <c r="F1770" s="279"/>
      <c r="G1770" s="279"/>
      <c r="H1770" s="1"/>
      <c r="I1770" s="1"/>
      <c r="J1770" s="71"/>
    </row>
    <row r="1771" spans="1:10" ht="15.75">
      <c r="A1771" s="279" t="s">
        <v>4</v>
      </c>
      <c r="B1771" s="279"/>
      <c r="C1771" s="279"/>
      <c r="D1771" s="279"/>
      <c r="E1771" s="279"/>
      <c r="F1771" s="279"/>
      <c r="G1771" s="279"/>
      <c r="H1771" s="1"/>
      <c r="I1771" s="1"/>
      <c r="J1771" s="71"/>
    </row>
    <row r="1772" spans="1:10" ht="15.75">
      <c r="A1772" s="280" t="s">
        <v>6</v>
      </c>
      <c r="B1772" s="280"/>
      <c r="C1772" s="280"/>
      <c r="D1772" s="280"/>
      <c r="E1772" s="280"/>
      <c r="F1772" s="280"/>
      <c r="G1772" s="280"/>
      <c r="H1772" s="1"/>
      <c r="I1772" s="1"/>
      <c r="J1772" s="71"/>
    </row>
    <row r="1773" spans="1:10" ht="27.75">
      <c r="A1773" s="9"/>
      <c r="B1773" s="9"/>
      <c r="C1773" s="281" t="s">
        <v>265</v>
      </c>
      <c r="D1773" s="281"/>
      <c r="E1773" s="281"/>
      <c r="F1773" s="281"/>
      <c r="G1773" s="281"/>
      <c r="H1773" s="2"/>
      <c r="I1773" s="2"/>
      <c r="J1773" s="72"/>
    </row>
    <row r="1774" spans="1:10">
      <c r="A1774" s="11" t="s">
        <v>8</v>
      </c>
      <c r="B1774" s="12"/>
      <c r="C1774" s="202"/>
      <c r="D1774" s="286"/>
      <c r="E1774" s="286"/>
      <c r="F1774" s="286"/>
      <c r="G1774" s="286"/>
      <c r="H1774" s="68"/>
      <c r="I1774" s="68"/>
      <c r="J1774" s="71"/>
    </row>
    <row r="1775" spans="1:10" ht="15.75">
      <c r="A1775" s="11" t="s">
        <v>9</v>
      </c>
      <c r="B1775" s="286" t="s">
        <v>270</v>
      </c>
      <c r="C1775" s="286"/>
      <c r="D1775" s="286"/>
      <c r="E1775" s="286"/>
      <c r="F1775" s="11"/>
      <c r="G1775" s="16"/>
      <c r="H1775" s="11"/>
      <c r="I1775" s="11"/>
      <c r="J1775" s="80"/>
    </row>
    <row r="1776" spans="1:10" ht="15.75">
      <c r="A1776" s="11" t="s">
        <v>11</v>
      </c>
      <c r="B1776" s="289" t="s">
        <v>213</v>
      </c>
      <c r="C1776" s="289"/>
      <c r="D1776" s="289"/>
      <c r="E1776" s="289"/>
      <c r="F1776" s="18"/>
      <c r="G1776" s="19" t="s">
        <v>13</v>
      </c>
      <c r="H1776" s="69" t="s">
        <v>161</v>
      </c>
      <c r="I1776" s="69">
        <v>11603</v>
      </c>
      <c r="J1776" s="73"/>
    </row>
    <row r="1777" spans="1:10">
      <c r="A1777" s="190" t="s">
        <v>14</v>
      </c>
      <c r="B1777" s="190"/>
      <c r="C1777" s="203" t="s">
        <v>17</v>
      </c>
      <c r="D1777" s="191" t="s">
        <v>18</v>
      </c>
      <c r="E1777" s="192" t="s">
        <v>19</v>
      </c>
      <c r="F1777" s="192" t="s">
        <v>20</v>
      </c>
      <c r="G1777" s="190" t="s">
        <v>21</v>
      </c>
      <c r="H1777" s="1"/>
      <c r="I1777" s="1"/>
      <c r="J1777" s="71"/>
    </row>
    <row r="1778" spans="1:10">
      <c r="A1778" s="24">
        <v>1</v>
      </c>
      <c r="B1778" s="25" t="s">
        <v>23</v>
      </c>
      <c r="C1778" s="167"/>
      <c r="D1778" s="27">
        <v>79305</v>
      </c>
      <c r="E1778" s="28">
        <f t="shared" ref="E1778:E1795" si="260">D1778*C1778</f>
        <v>0</v>
      </c>
      <c r="F1778" s="29">
        <v>0</v>
      </c>
      <c r="G1778" s="30">
        <f t="shared" ref="G1778:G1795" si="261">E1778-E1778*F1778</f>
        <v>0</v>
      </c>
      <c r="H1778" s="31">
        <f>D1778/1.08</f>
        <v>73430.555555555547</v>
      </c>
      <c r="I1778" s="31"/>
      <c r="J1778" s="59">
        <f t="shared" ref="J1778:J1795" si="262">H1778*C1778</f>
        <v>0</v>
      </c>
    </row>
    <row r="1779" spans="1:10">
      <c r="A1779" s="24">
        <v>2</v>
      </c>
      <c r="B1779" s="25" t="s">
        <v>25</v>
      </c>
      <c r="C1779" s="204">
        <v>5</v>
      </c>
      <c r="D1779" s="33">
        <v>128591</v>
      </c>
      <c r="E1779" s="28">
        <f t="shared" si="260"/>
        <v>642955</v>
      </c>
      <c r="F1779" s="29">
        <v>0</v>
      </c>
      <c r="G1779" s="30">
        <f t="shared" si="261"/>
        <v>642955</v>
      </c>
      <c r="H1779" s="31">
        <f t="shared" ref="H1779:H1781" si="263">D1779/1.08</f>
        <v>119065.74074074073</v>
      </c>
      <c r="I1779" s="31"/>
      <c r="J1779" s="59">
        <f t="shared" si="262"/>
        <v>595328.70370370359</v>
      </c>
    </row>
    <row r="1780" spans="1:10">
      <c r="A1780" s="24">
        <v>3</v>
      </c>
      <c r="B1780" s="25" t="s">
        <v>26</v>
      </c>
      <c r="C1780" s="205"/>
      <c r="D1780" s="27">
        <v>60043</v>
      </c>
      <c r="E1780" s="28">
        <f t="shared" si="260"/>
        <v>0</v>
      </c>
      <c r="F1780" s="29">
        <v>0</v>
      </c>
      <c r="G1780" s="30">
        <f t="shared" si="261"/>
        <v>0</v>
      </c>
      <c r="H1780" s="31">
        <f t="shared" si="263"/>
        <v>55595.370370370365</v>
      </c>
      <c r="I1780" s="31"/>
      <c r="J1780" s="59">
        <f t="shared" si="262"/>
        <v>0</v>
      </c>
    </row>
    <row r="1781" spans="1:10">
      <c r="A1781" s="24">
        <v>4</v>
      </c>
      <c r="B1781" s="25" t="s">
        <v>27</v>
      </c>
      <c r="C1781" s="206"/>
      <c r="D1781" s="27">
        <v>115781</v>
      </c>
      <c r="E1781" s="28">
        <f t="shared" si="260"/>
        <v>0</v>
      </c>
      <c r="F1781" s="29">
        <v>0</v>
      </c>
      <c r="G1781" s="30">
        <f t="shared" si="261"/>
        <v>0</v>
      </c>
      <c r="H1781" s="31">
        <f t="shared" si="263"/>
        <v>107204.62962962962</v>
      </c>
      <c r="I1781" s="31"/>
      <c r="J1781" s="59">
        <f t="shared" si="262"/>
        <v>0</v>
      </c>
    </row>
    <row r="1782" spans="1:10">
      <c r="A1782" s="24">
        <v>5</v>
      </c>
      <c r="B1782" s="25" t="s">
        <v>28</v>
      </c>
      <c r="C1782" s="204">
        <v>5</v>
      </c>
      <c r="D1782" s="27">
        <v>119943</v>
      </c>
      <c r="E1782" s="28">
        <f t="shared" si="260"/>
        <v>599715</v>
      </c>
      <c r="F1782" s="124">
        <v>0.25</v>
      </c>
      <c r="G1782" s="125">
        <f t="shared" si="261"/>
        <v>449786.25</v>
      </c>
      <c r="H1782" s="31">
        <f>D1782/1.08*0.75</f>
        <v>83293.75</v>
      </c>
      <c r="I1782" s="31"/>
      <c r="J1782" s="59">
        <f t="shared" si="262"/>
        <v>416468.75</v>
      </c>
    </row>
    <row r="1783" spans="1:10">
      <c r="A1783" s="24">
        <v>6</v>
      </c>
      <c r="B1783" s="25" t="s">
        <v>29</v>
      </c>
      <c r="C1783" s="167"/>
      <c r="D1783" s="27">
        <v>94810</v>
      </c>
      <c r="E1783" s="28">
        <f t="shared" si="260"/>
        <v>0</v>
      </c>
      <c r="F1783" s="29">
        <v>0</v>
      </c>
      <c r="G1783" s="30">
        <f t="shared" si="261"/>
        <v>0</v>
      </c>
      <c r="H1783" s="31">
        <f t="shared" ref="H1783:H1794" si="264">D1783/1.08</f>
        <v>87787.037037037036</v>
      </c>
      <c r="I1783" s="31"/>
      <c r="J1783" s="59">
        <f t="shared" si="262"/>
        <v>0</v>
      </c>
    </row>
    <row r="1784" spans="1:10">
      <c r="A1784" s="24">
        <v>7</v>
      </c>
      <c r="B1784" s="25" t="s">
        <v>30</v>
      </c>
      <c r="C1784" s="207"/>
      <c r="D1784" s="27">
        <v>141396</v>
      </c>
      <c r="E1784" s="28">
        <f t="shared" si="260"/>
        <v>0</v>
      </c>
      <c r="F1784" s="29">
        <v>0</v>
      </c>
      <c r="G1784" s="30">
        <f t="shared" si="261"/>
        <v>0</v>
      </c>
      <c r="H1784" s="31">
        <f t="shared" si="264"/>
        <v>130922.22222222222</v>
      </c>
      <c r="I1784" s="31"/>
      <c r="J1784" s="59">
        <f t="shared" si="262"/>
        <v>0</v>
      </c>
    </row>
    <row r="1785" spans="1:10">
      <c r="A1785" s="24">
        <v>8</v>
      </c>
      <c r="B1785" s="25" t="s">
        <v>31</v>
      </c>
      <c r="C1785" s="167"/>
      <c r="D1785" s="27">
        <v>232931</v>
      </c>
      <c r="E1785" s="28">
        <f t="shared" si="260"/>
        <v>0</v>
      </c>
      <c r="F1785" s="29">
        <v>0</v>
      </c>
      <c r="G1785" s="30">
        <f t="shared" si="261"/>
        <v>0</v>
      </c>
      <c r="H1785" s="31">
        <f t="shared" si="264"/>
        <v>215676.85185185182</v>
      </c>
      <c r="I1785" s="31"/>
      <c r="J1785" s="59">
        <f t="shared" si="262"/>
        <v>0</v>
      </c>
    </row>
    <row r="1786" spans="1:10">
      <c r="A1786" s="24">
        <v>9</v>
      </c>
      <c r="B1786" s="36" t="s">
        <v>32</v>
      </c>
      <c r="C1786" s="167"/>
      <c r="D1786" s="27">
        <v>101534</v>
      </c>
      <c r="E1786" s="28">
        <f t="shared" si="260"/>
        <v>0</v>
      </c>
      <c r="F1786" s="29">
        <v>0</v>
      </c>
      <c r="G1786" s="30">
        <f t="shared" si="261"/>
        <v>0</v>
      </c>
      <c r="H1786" s="31">
        <f t="shared" si="264"/>
        <v>94012.962962962964</v>
      </c>
      <c r="I1786" s="31"/>
      <c r="J1786" s="59">
        <f t="shared" si="262"/>
        <v>0</v>
      </c>
    </row>
    <row r="1787" spans="1:10">
      <c r="A1787" s="24">
        <v>10</v>
      </c>
      <c r="B1787" s="36" t="s">
        <v>33</v>
      </c>
      <c r="C1787" s="208"/>
      <c r="D1787" s="33">
        <v>110148</v>
      </c>
      <c r="E1787" s="28">
        <f t="shared" si="260"/>
        <v>0</v>
      </c>
      <c r="F1787" s="29">
        <v>0</v>
      </c>
      <c r="G1787" s="30">
        <f t="shared" si="261"/>
        <v>0</v>
      </c>
      <c r="H1787" s="31">
        <f t="shared" si="264"/>
        <v>101988.88888888888</v>
      </c>
      <c r="I1787" s="31"/>
      <c r="J1787" s="59">
        <f t="shared" si="262"/>
        <v>0</v>
      </c>
    </row>
    <row r="1788" spans="1:10">
      <c r="A1788" s="24">
        <v>11</v>
      </c>
      <c r="B1788" s="121" t="s">
        <v>34</v>
      </c>
      <c r="C1788" s="209"/>
      <c r="D1788" s="27">
        <v>54198</v>
      </c>
      <c r="E1788" s="123">
        <f t="shared" si="260"/>
        <v>0</v>
      </c>
      <c r="F1788" s="29">
        <v>0</v>
      </c>
      <c r="G1788" s="125">
        <f t="shared" si="261"/>
        <v>0</v>
      </c>
      <c r="H1788" s="31">
        <f t="shared" si="264"/>
        <v>50183.333333333328</v>
      </c>
      <c r="I1788" s="128"/>
      <c r="J1788" s="59">
        <f t="shared" si="262"/>
        <v>0</v>
      </c>
    </row>
    <row r="1789" spans="1:10">
      <c r="A1789" s="24">
        <v>12</v>
      </c>
      <c r="B1789" s="25" t="s">
        <v>35</v>
      </c>
      <c r="C1789" s="208"/>
      <c r="D1789" s="27">
        <v>49680</v>
      </c>
      <c r="E1789" s="28">
        <f t="shared" si="260"/>
        <v>0</v>
      </c>
      <c r="F1789" s="29">
        <v>0</v>
      </c>
      <c r="G1789" s="30">
        <f t="shared" si="261"/>
        <v>0</v>
      </c>
      <c r="H1789" s="31">
        <f t="shared" si="264"/>
        <v>46000</v>
      </c>
      <c r="I1789" s="31"/>
      <c r="J1789" s="59">
        <f t="shared" si="262"/>
        <v>0</v>
      </c>
    </row>
    <row r="1790" spans="1:10">
      <c r="A1790" s="24">
        <v>13</v>
      </c>
      <c r="B1790" s="25" t="s">
        <v>36</v>
      </c>
      <c r="C1790" s="208"/>
      <c r="D1790" s="38">
        <v>64152</v>
      </c>
      <c r="E1790" s="28">
        <f t="shared" si="260"/>
        <v>0</v>
      </c>
      <c r="F1790" s="29">
        <v>0</v>
      </c>
      <c r="G1790" s="30">
        <f t="shared" si="261"/>
        <v>0</v>
      </c>
      <c r="H1790" s="31">
        <f t="shared" si="264"/>
        <v>59399.999999999993</v>
      </c>
      <c r="I1790" s="31"/>
      <c r="J1790" s="59">
        <f t="shared" si="262"/>
        <v>0</v>
      </c>
    </row>
    <row r="1791" spans="1:10">
      <c r="A1791" s="24">
        <v>14</v>
      </c>
      <c r="B1791" s="121" t="s">
        <v>37</v>
      </c>
      <c r="C1791" s="209"/>
      <c r="D1791" s="38">
        <v>65934</v>
      </c>
      <c r="E1791" s="123">
        <f t="shared" si="260"/>
        <v>0</v>
      </c>
      <c r="F1791" s="124">
        <v>0</v>
      </c>
      <c r="G1791" s="125">
        <f t="shared" si="261"/>
        <v>0</v>
      </c>
      <c r="H1791" s="31">
        <f t="shared" si="264"/>
        <v>61049.999999999993</v>
      </c>
      <c r="I1791" s="128"/>
      <c r="J1791" s="59">
        <f t="shared" si="262"/>
        <v>0</v>
      </c>
    </row>
    <row r="1792" spans="1:10">
      <c r="A1792" s="24">
        <v>15</v>
      </c>
      <c r="B1792" s="25" t="s">
        <v>38</v>
      </c>
      <c r="C1792" s="208"/>
      <c r="D1792" s="38">
        <v>76626</v>
      </c>
      <c r="E1792" s="28">
        <f t="shared" si="260"/>
        <v>0</v>
      </c>
      <c r="F1792" s="29">
        <v>0</v>
      </c>
      <c r="G1792" s="30">
        <f t="shared" si="261"/>
        <v>0</v>
      </c>
      <c r="H1792" s="31">
        <f t="shared" si="264"/>
        <v>70950</v>
      </c>
      <c r="I1792" s="31"/>
      <c r="J1792" s="59">
        <f t="shared" si="262"/>
        <v>0</v>
      </c>
    </row>
    <row r="1793" spans="1:10">
      <c r="A1793" s="24">
        <v>16</v>
      </c>
      <c r="B1793" s="25" t="s">
        <v>39</v>
      </c>
      <c r="C1793" s="208"/>
      <c r="D1793" s="38">
        <v>80190</v>
      </c>
      <c r="E1793" s="28">
        <f t="shared" si="260"/>
        <v>0</v>
      </c>
      <c r="F1793" s="29">
        <v>0</v>
      </c>
      <c r="G1793" s="30">
        <f t="shared" si="261"/>
        <v>0</v>
      </c>
      <c r="H1793" s="31">
        <f t="shared" si="264"/>
        <v>74250</v>
      </c>
      <c r="I1793" s="31"/>
      <c r="J1793" s="59">
        <f t="shared" si="262"/>
        <v>0</v>
      </c>
    </row>
    <row r="1794" spans="1:10">
      <c r="A1794" s="24">
        <v>17</v>
      </c>
      <c r="B1794" s="25" t="s">
        <v>40</v>
      </c>
      <c r="C1794" s="208">
        <v>2</v>
      </c>
      <c r="D1794" s="38">
        <v>113832</v>
      </c>
      <c r="E1794" s="28">
        <f t="shared" si="260"/>
        <v>227664</v>
      </c>
      <c r="F1794" s="29">
        <v>0</v>
      </c>
      <c r="G1794" s="30">
        <f t="shared" si="261"/>
        <v>227664</v>
      </c>
      <c r="H1794" s="31">
        <f t="shared" si="264"/>
        <v>105400</v>
      </c>
      <c r="I1794" s="31"/>
      <c r="J1794" s="59">
        <f t="shared" si="262"/>
        <v>210800</v>
      </c>
    </row>
    <row r="1795" spans="1:10">
      <c r="A1795" s="24">
        <v>18</v>
      </c>
      <c r="B1795" s="121" t="s">
        <v>41</v>
      </c>
      <c r="C1795" s="209"/>
      <c r="D1795" s="39">
        <v>98010</v>
      </c>
      <c r="E1795" s="123">
        <f t="shared" si="260"/>
        <v>0</v>
      </c>
      <c r="F1795" s="124">
        <v>0.23</v>
      </c>
      <c r="G1795" s="125">
        <f t="shared" si="261"/>
        <v>0</v>
      </c>
      <c r="H1795" s="31">
        <f>D1795/1.08*0.77</f>
        <v>69877.5</v>
      </c>
      <c r="I1795" s="128"/>
      <c r="J1795" s="59">
        <f t="shared" si="262"/>
        <v>0</v>
      </c>
    </row>
    <row r="1796" spans="1:10" ht="21">
      <c r="A1796" s="40"/>
      <c r="B1796" s="41" t="s">
        <v>42</v>
      </c>
      <c r="C1796" s="210">
        <f>SUM(C1778:C1795)</f>
        <v>12</v>
      </c>
      <c r="D1796" s="39"/>
      <c r="E1796" s="43">
        <f>SUM(E1778:E1795)</f>
        <v>1470334</v>
      </c>
      <c r="F1796" s="43"/>
      <c r="G1796" s="44">
        <f>SUM(G1778:G1795)</f>
        <v>1320405.25</v>
      </c>
      <c r="H1796" s="45"/>
      <c r="I1796" s="45"/>
      <c r="J1796" s="64">
        <f>SUM(J1778:J1795)</f>
        <v>1222597.4537037036</v>
      </c>
    </row>
    <row r="1797" spans="1:10" ht="31.5">
      <c r="A1797" s="46"/>
      <c r="B1797" s="47"/>
      <c r="C1797" s="211"/>
      <c r="D1797" s="39"/>
      <c r="E1797" s="49"/>
      <c r="F1797" s="49"/>
      <c r="G1797" s="50"/>
      <c r="H1797" s="5"/>
      <c r="I1797" s="5"/>
      <c r="J1797" s="75">
        <f>J1796*0.08</f>
        <v>97807.796296296292</v>
      </c>
    </row>
    <row r="1798" spans="1:10" ht="31.5">
      <c r="A1798" s="283" t="s">
        <v>43</v>
      </c>
      <c r="B1798" s="283"/>
      <c r="C1798" s="284" t="s">
        <v>44</v>
      </c>
      <c r="D1798" s="284"/>
      <c r="E1798" s="54"/>
      <c r="F1798" s="54"/>
      <c r="G1798" s="55" t="s">
        <v>45</v>
      </c>
      <c r="H1798" s="6"/>
      <c r="I1798" s="6"/>
      <c r="J1798" s="76">
        <f>SUM(J1796:J1797)</f>
        <v>1320405.25</v>
      </c>
    </row>
    <row r="1800" spans="1:10" ht="15">
      <c r="B1800" s="131" t="s">
        <v>165</v>
      </c>
      <c r="C1800" s="131" t="s">
        <v>166</v>
      </c>
      <c r="D1800" s="131"/>
      <c r="E1800" s="131" t="s">
        <v>167</v>
      </c>
    </row>
    <row r="1801" spans="1:10">
      <c r="B1801" s="212" t="s">
        <v>168</v>
      </c>
      <c r="C1801" s="213" t="s">
        <v>166</v>
      </c>
      <c r="D1801" s="214"/>
      <c r="E1801" s="214"/>
      <c r="F1801" s="214"/>
      <c r="G1801" s="212" t="s">
        <v>167</v>
      </c>
    </row>
    <row r="1803" spans="1:10" ht="15.75">
      <c r="A1803" s="279" t="s">
        <v>0</v>
      </c>
      <c r="B1803" s="279"/>
      <c r="C1803" s="279"/>
      <c r="D1803" s="279"/>
      <c r="E1803" s="279"/>
      <c r="F1803" s="279"/>
      <c r="G1803" s="279"/>
    </row>
    <row r="1804" spans="1:10" ht="15.75">
      <c r="A1804" s="279" t="s">
        <v>1</v>
      </c>
      <c r="B1804" s="279"/>
      <c r="C1804" s="279"/>
      <c r="D1804" s="279"/>
      <c r="E1804" s="279"/>
      <c r="F1804" s="279"/>
      <c r="G1804" s="279"/>
      <c r="H1804" s="1"/>
      <c r="I1804" s="1"/>
      <c r="J1804" s="71"/>
    </row>
    <row r="1805" spans="1:10" ht="15.75">
      <c r="A1805" s="279" t="s">
        <v>2</v>
      </c>
      <c r="B1805" s="279"/>
      <c r="C1805" s="279"/>
      <c r="D1805" s="279"/>
      <c r="E1805" s="279"/>
      <c r="F1805" s="279"/>
      <c r="G1805" s="279"/>
      <c r="H1805" s="1"/>
      <c r="I1805" s="1"/>
      <c r="J1805" s="71"/>
    </row>
    <row r="1806" spans="1:10" ht="15.75">
      <c r="A1806" s="279" t="s">
        <v>4</v>
      </c>
      <c r="B1806" s="279"/>
      <c r="C1806" s="279"/>
      <c r="D1806" s="279"/>
      <c r="E1806" s="279"/>
      <c r="F1806" s="279"/>
      <c r="G1806" s="279"/>
      <c r="H1806" s="1"/>
      <c r="I1806" s="1"/>
      <c r="J1806" s="71"/>
    </row>
    <row r="1807" spans="1:10" ht="15.75">
      <c r="A1807" s="280" t="s">
        <v>6</v>
      </c>
      <c r="B1807" s="280"/>
      <c r="C1807" s="280"/>
      <c r="D1807" s="280"/>
      <c r="E1807" s="280"/>
      <c r="F1807" s="280"/>
      <c r="G1807" s="280"/>
      <c r="H1807" s="1"/>
      <c r="I1807" s="1"/>
      <c r="J1807" s="71"/>
    </row>
    <row r="1808" spans="1:10" ht="27.75">
      <c r="A1808" s="9"/>
      <c r="B1808" s="9"/>
      <c r="C1808" s="281" t="s">
        <v>265</v>
      </c>
      <c r="D1808" s="281"/>
      <c r="E1808" s="281"/>
      <c r="F1808" s="281"/>
      <c r="G1808" s="281"/>
      <c r="H1808" s="2"/>
      <c r="I1808" s="2"/>
      <c r="J1808" s="72"/>
    </row>
    <row r="1809" spans="1:10">
      <c r="A1809" s="11" t="s">
        <v>8</v>
      </c>
      <c r="B1809" s="12"/>
      <c r="C1809" s="202"/>
      <c r="D1809" s="286"/>
      <c r="E1809" s="286"/>
      <c r="F1809" s="286"/>
      <c r="G1809" s="286"/>
      <c r="H1809" s="68"/>
      <c r="I1809" s="68"/>
      <c r="J1809" s="71"/>
    </row>
    <row r="1810" spans="1:10" ht="15.75">
      <c r="A1810" s="11" t="s">
        <v>9</v>
      </c>
      <c r="B1810" s="286" t="s">
        <v>271</v>
      </c>
      <c r="C1810" s="286"/>
      <c r="D1810" s="286"/>
      <c r="E1810" s="286"/>
      <c r="F1810" s="11"/>
      <c r="G1810" s="16"/>
      <c r="H1810" s="11"/>
      <c r="I1810" s="11"/>
      <c r="J1810" s="80"/>
    </row>
    <row r="1811" spans="1:10" ht="15.75">
      <c r="A1811" s="11" t="s">
        <v>11</v>
      </c>
      <c r="B1811" s="289"/>
      <c r="C1811" s="289"/>
      <c r="D1811" s="289"/>
      <c r="E1811" s="289"/>
      <c r="F1811" s="18"/>
      <c r="G1811" s="19" t="s">
        <v>13</v>
      </c>
      <c r="H1811" s="69" t="s">
        <v>161</v>
      </c>
      <c r="I1811" s="69">
        <v>11603</v>
      </c>
      <c r="J1811" s="73"/>
    </row>
    <row r="1812" spans="1:10">
      <c r="A1812" s="190" t="s">
        <v>14</v>
      </c>
      <c r="B1812" s="190"/>
      <c r="C1812" s="203" t="s">
        <v>17</v>
      </c>
      <c r="D1812" s="191" t="s">
        <v>18</v>
      </c>
      <c r="E1812" s="192" t="s">
        <v>19</v>
      </c>
      <c r="F1812" s="192" t="s">
        <v>20</v>
      </c>
      <c r="G1812" s="190" t="s">
        <v>21</v>
      </c>
      <c r="H1812" s="1"/>
      <c r="I1812" s="1"/>
      <c r="J1812" s="71"/>
    </row>
    <row r="1813" spans="1:10">
      <c r="A1813" s="24">
        <v>1</v>
      </c>
      <c r="B1813" s="25" t="s">
        <v>23</v>
      </c>
      <c r="C1813" s="167">
        <v>5</v>
      </c>
      <c r="D1813" s="27">
        <v>79305</v>
      </c>
      <c r="E1813" s="28">
        <f t="shared" ref="E1813:E1830" si="265">D1813*C1813</f>
        <v>396525</v>
      </c>
      <c r="F1813" s="29">
        <v>0</v>
      </c>
      <c r="G1813" s="30">
        <f t="shared" ref="G1813:G1830" si="266">E1813-E1813*F1813</f>
        <v>396525</v>
      </c>
      <c r="H1813" s="31">
        <f>D1813/1.08</f>
        <v>73430.555555555547</v>
      </c>
      <c r="I1813" s="31"/>
      <c r="J1813" s="59">
        <f t="shared" ref="J1813:J1830" si="267">H1813*C1813</f>
        <v>367152.77777777775</v>
      </c>
    </row>
    <row r="1814" spans="1:10">
      <c r="A1814" s="24">
        <v>2</v>
      </c>
      <c r="B1814" s="25" t="s">
        <v>25</v>
      </c>
      <c r="C1814" s="204"/>
      <c r="D1814" s="33">
        <v>128591</v>
      </c>
      <c r="E1814" s="28">
        <f t="shared" si="265"/>
        <v>0</v>
      </c>
      <c r="F1814" s="29">
        <v>0</v>
      </c>
      <c r="G1814" s="30">
        <f t="shared" si="266"/>
        <v>0</v>
      </c>
      <c r="H1814" s="31">
        <f t="shared" ref="H1814:H1816" si="268">D1814/1.08</f>
        <v>119065.74074074073</v>
      </c>
      <c r="I1814" s="31"/>
      <c r="J1814" s="59">
        <f t="shared" si="267"/>
        <v>0</v>
      </c>
    </row>
    <row r="1815" spans="1:10">
      <c r="A1815" s="24">
        <v>3</v>
      </c>
      <c r="B1815" s="25" t="s">
        <v>26</v>
      </c>
      <c r="C1815" s="205"/>
      <c r="D1815" s="27">
        <v>60043</v>
      </c>
      <c r="E1815" s="28">
        <f t="shared" si="265"/>
        <v>0</v>
      </c>
      <c r="F1815" s="29">
        <v>0</v>
      </c>
      <c r="G1815" s="30">
        <f t="shared" si="266"/>
        <v>0</v>
      </c>
      <c r="H1815" s="31">
        <f t="shared" si="268"/>
        <v>55595.370370370365</v>
      </c>
      <c r="I1815" s="31"/>
      <c r="J1815" s="59">
        <f t="shared" si="267"/>
        <v>0</v>
      </c>
    </row>
    <row r="1816" spans="1:10">
      <c r="A1816" s="24">
        <v>4</v>
      </c>
      <c r="B1816" s="25" t="s">
        <v>27</v>
      </c>
      <c r="C1816" s="206"/>
      <c r="D1816" s="27">
        <v>115781</v>
      </c>
      <c r="E1816" s="28">
        <f t="shared" si="265"/>
        <v>0</v>
      </c>
      <c r="F1816" s="29">
        <v>0</v>
      </c>
      <c r="G1816" s="30">
        <f t="shared" si="266"/>
        <v>0</v>
      </c>
      <c r="H1816" s="31">
        <f t="shared" si="268"/>
        <v>107204.62962962962</v>
      </c>
      <c r="I1816" s="31"/>
      <c r="J1816" s="59">
        <f t="shared" si="267"/>
        <v>0</v>
      </c>
    </row>
    <row r="1817" spans="1:10">
      <c r="A1817" s="24">
        <v>5</v>
      </c>
      <c r="B1817" s="25" t="s">
        <v>28</v>
      </c>
      <c r="C1817" s="204">
        <v>5</v>
      </c>
      <c r="D1817" s="27">
        <v>119943</v>
      </c>
      <c r="E1817" s="28">
        <f t="shared" si="265"/>
        <v>599715</v>
      </c>
      <c r="F1817" s="124">
        <v>0.25</v>
      </c>
      <c r="G1817" s="125">
        <f t="shared" si="266"/>
        <v>449786.25</v>
      </c>
      <c r="H1817" s="31">
        <f>D1817/1.08*0.75</f>
        <v>83293.75</v>
      </c>
      <c r="I1817" s="31"/>
      <c r="J1817" s="59">
        <f t="shared" si="267"/>
        <v>416468.75</v>
      </c>
    </row>
    <row r="1818" spans="1:10">
      <c r="A1818" s="24">
        <v>6</v>
      </c>
      <c r="B1818" s="25" t="s">
        <v>29</v>
      </c>
      <c r="C1818" s="167"/>
      <c r="D1818" s="27">
        <v>94810</v>
      </c>
      <c r="E1818" s="28">
        <f t="shared" si="265"/>
        <v>0</v>
      </c>
      <c r="F1818" s="29">
        <v>0</v>
      </c>
      <c r="G1818" s="30">
        <f t="shared" si="266"/>
        <v>0</v>
      </c>
      <c r="H1818" s="31">
        <f t="shared" ref="H1818:H1829" si="269">D1818/1.08</f>
        <v>87787.037037037036</v>
      </c>
      <c r="I1818" s="31"/>
      <c r="J1818" s="59">
        <f t="shared" si="267"/>
        <v>0</v>
      </c>
    </row>
    <row r="1819" spans="1:10">
      <c r="A1819" s="24">
        <v>7</v>
      </c>
      <c r="B1819" s="25" t="s">
        <v>30</v>
      </c>
      <c r="C1819" s="207"/>
      <c r="D1819" s="27">
        <v>141396</v>
      </c>
      <c r="E1819" s="28">
        <f t="shared" si="265"/>
        <v>0</v>
      </c>
      <c r="F1819" s="29">
        <v>0</v>
      </c>
      <c r="G1819" s="30">
        <f t="shared" si="266"/>
        <v>0</v>
      </c>
      <c r="H1819" s="31">
        <f t="shared" si="269"/>
        <v>130922.22222222222</v>
      </c>
      <c r="I1819" s="31"/>
      <c r="J1819" s="59">
        <f t="shared" si="267"/>
        <v>0</v>
      </c>
    </row>
    <row r="1820" spans="1:10">
      <c r="A1820" s="24">
        <v>8</v>
      </c>
      <c r="B1820" s="25" t="s">
        <v>31</v>
      </c>
      <c r="C1820" s="167"/>
      <c r="D1820" s="27">
        <v>232931</v>
      </c>
      <c r="E1820" s="28">
        <f t="shared" si="265"/>
        <v>0</v>
      </c>
      <c r="F1820" s="29">
        <v>0</v>
      </c>
      <c r="G1820" s="30">
        <f t="shared" si="266"/>
        <v>0</v>
      </c>
      <c r="H1820" s="31">
        <f t="shared" si="269"/>
        <v>215676.85185185182</v>
      </c>
      <c r="I1820" s="31"/>
      <c r="J1820" s="59">
        <f t="shared" si="267"/>
        <v>0</v>
      </c>
    </row>
    <row r="1821" spans="1:10">
      <c r="A1821" s="24">
        <v>9</v>
      </c>
      <c r="B1821" s="36" t="s">
        <v>32</v>
      </c>
      <c r="C1821" s="167"/>
      <c r="D1821" s="27">
        <v>101534</v>
      </c>
      <c r="E1821" s="28">
        <f t="shared" si="265"/>
        <v>0</v>
      </c>
      <c r="F1821" s="29">
        <v>0</v>
      </c>
      <c r="G1821" s="30">
        <f t="shared" si="266"/>
        <v>0</v>
      </c>
      <c r="H1821" s="31">
        <f t="shared" si="269"/>
        <v>94012.962962962964</v>
      </c>
      <c r="I1821" s="31"/>
      <c r="J1821" s="59">
        <f t="shared" si="267"/>
        <v>0</v>
      </c>
    </row>
    <row r="1822" spans="1:10">
      <c r="A1822" s="24">
        <v>10</v>
      </c>
      <c r="B1822" s="36" t="s">
        <v>33</v>
      </c>
      <c r="C1822" s="208"/>
      <c r="D1822" s="33">
        <v>110148</v>
      </c>
      <c r="E1822" s="28">
        <f t="shared" si="265"/>
        <v>0</v>
      </c>
      <c r="F1822" s="29">
        <v>0</v>
      </c>
      <c r="G1822" s="30">
        <f t="shared" si="266"/>
        <v>0</v>
      </c>
      <c r="H1822" s="31">
        <f t="shared" si="269"/>
        <v>101988.88888888888</v>
      </c>
      <c r="I1822" s="31"/>
      <c r="J1822" s="59">
        <f t="shared" si="267"/>
        <v>0</v>
      </c>
    </row>
    <row r="1823" spans="1:10">
      <c r="A1823" s="24">
        <v>11</v>
      </c>
      <c r="B1823" s="121" t="s">
        <v>34</v>
      </c>
      <c r="C1823" s="209">
        <v>5</v>
      </c>
      <c r="D1823" s="27">
        <v>54198</v>
      </c>
      <c r="E1823" s="123">
        <f t="shared" si="265"/>
        <v>270990</v>
      </c>
      <c r="F1823" s="29">
        <v>0</v>
      </c>
      <c r="G1823" s="125">
        <f t="shared" si="266"/>
        <v>270990</v>
      </c>
      <c r="H1823" s="31">
        <f t="shared" si="269"/>
        <v>50183.333333333328</v>
      </c>
      <c r="I1823" s="128"/>
      <c r="J1823" s="59">
        <f t="shared" si="267"/>
        <v>250916.66666666663</v>
      </c>
    </row>
    <row r="1824" spans="1:10">
      <c r="A1824" s="24">
        <v>12</v>
      </c>
      <c r="B1824" s="25" t="s">
        <v>35</v>
      </c>
      <c r="C1824" s="208"/>
      <c r="D1824" s="27">
        <v>49680</v>
      </c>
      <c r="E1824" s="28">
        <f t="shared" si="265"/>
        <v>0</v>
      </c>
      <c r="F1824" s="29">
        <v>0</v>
      </c>
      <c r="G1824" s="30">
        <f t="shared" si="266"/>
        <v>0</v>
      </c>
      <c r="H1824" s="31">
        <f t="shared" si="269"/>
        <v>46000</v>
      </c>
      <c r="I1824" s="31"/>
      <c r="J1824" s="59">
        <f t="shared" si="267"/>
        <v>0</v>
      </c>
    </row>
    <row r="1825" spans="1:10">
      <c r="A1825" s="24">
        <v>13</v>
      </c>
      <c r="B1825" s="25" t="s">
        <v>36</v>
      </c>
      <c r="C1825" s="208"/>
      <c r="D1825" s="38">
        <v>64152</v>
      </c>
      <c r="E1825" s="28">
        <f t="shared" si="265"/>
        <v>0</v>
      </c>
      <c r="F1825" s="29">
        <v>0</v>
      </c>
      <c r="G1825" s="30">
        <f t="shared" si="266"/>
        <v>0</v>
      </c>
      <c r="H1825" s="31">
        <f t="shared" si="269"/>
        <v>59399.999999999993</v>
      </c>
      <c r="I1825" s="31"/>
      <c r="J1825" s="59">
        <f t="shared" si="267"/>
        <v>0</v>
      </c>
    </row>
    <row r="1826" spans="1:10">
      <c r="A1826" s="24">
        <v>14</v>
      </c>
      <c r="B1826" s="121" t="s">
        <v>37</v>
      </c>
      <c r="C1826" s="209"/>
      <c r="D1826" s="38">
        <v>65934</v>
      </c>
      <c r="E1826" s="123">
        <f t="shared" si="265"/>
        <v>0</v>
      </c>
      <c r="F1826" s="124">
        <v>0</v>
      </c>
      <c r="G1826" s="125">
        <f t="shared" si="266"/>
        <v>0</v>
      </c>
      <c r="H1826" s="31">
        <f t="shared" si="269"/>
        <v>61049.999999999993</v>
      </c>
      <c r="I1826" s="128"/>
      <c r="J1826" s="59">
        <f t="shared" si="267"/>
        <v>0</v>
      </c>
    </row>
    <row r="1827" spans="1:10">
      <c r="A1827" s="24">
        <v>15</v>
      </c>
      <c r="B1827" s="25" t="s">
        <v>38</v>
      </c>
      <c r="C1827" s="208"/>
      <c r="D1827" s="38">
        <v>76626</v>
      </c>
      <c r="E1827" s="28">
        <f t="shared" si="265"/>
        <v>0</v>
      </c>
      <c r="F1827" s="29">
        <v>0</v>
      </c>
      <c r="G1827" s="30">
        <f t="shared" si="266"/>
        <v>0</v>
      </c>
      <c r="H1827" s="31">
        <f t="shared" si="269"/>
        <v>70950</v>
      </c>
      <c r="I1827" s="31"/>
      <c r="J1827" s="59">
        <f t="shared" si="267"/>
        <v>0</v>
      </c>
    </row>
    <row r="1828" spans="1:10">
      <c r="A1828" s="24">
        <v>16</v>
      </c>
      <c r="B1828" s="25" t="s">
        <v>39</v>
      </c>
      <c r="C1828" s="208"/>
      <c r="D1828" s="38">
        <v>80190</v>
      </c>
      <c r="E1828" s="28">
        <f t="shared" si="265"/>
        <v>0</v>
      </c>
      <c r="F1828" s="29">
        <v>0</v>
      </c>
      <c r="G1828" s="30">
        <f t="shared" si="266"/>
        <v>0</v>
      </c>
      <c r="H1828" s="31">
        <f t="shared" si="269"/>
        <v>74250</v>
      </c>
      <c r="I1828" s="31"/>
      <c r="J1828" s="59">
        <f t="shared" si="267"/>
        <v>0</v>
      </c>
    </row>
    <row r="1829" spans="1:10">
      <c r="A1829" s="24">
        <v>17</v>
      </c>
      <c r="B1829" s="25" t="s">
        <v>40</v>
      </c>
      <c r="C1829" s="208">
        <v>2</v>
      </c>
      <c r="D1829" s="38">
        <v>113832</v>
      </c>
      <c r="E1829" s="28">
        <f t="shared" si="265"/>
        <v>227664</v>
      </c>
      <c r="F1829" s="29">
        <v>0</v>
      </c>
      <c r="G1829" s="30">
        <f t="shared" si="266"/>
        <v>227664</v>
      </c>
      <c r="H1829" s="31">
        <f t="shared" si="269"/>
        <v>105400</v>
      </c>
      <c r="I1829" s="31"/>
      <c r="J1829" s="59">
        <f t="shared" si="267"/>
        <v>210800</v>
      </c>
    </row>
    <row r="1830" spans="1:10">
      <c r="A1830" s="24">
        <v>18</v>
      </c>
      <c r="B1830" s="121" t="s">
        <v>41</v>
      </c>
      <c r="C1830" s="209"/>
      <c r="D1830" s="39">
        <v>98010</v>
      </c>
      <c r="E1830" s="123">
        <f t="shared" si="265"/>
        <v>0</v>
      </c>
      <c r="F1830" s="124">
        <v>0.23</v>
      </c>
      <c r="G1830" s="125">
        <f t="shared" si="266"/>
        <v>0</v>
      </c>
      <c r="H1830" s="31">
        <f>D1830/1.08*0.77</f>
        <v>69877.5</v>
      </c>
      <c r="I1830" s="128"/>
      <c r="J1830" s="59">
        <f t="shared" si="267"/>
        <v>0</v>
      </c>
    </row>
    <row r="1831" spans="1:10" ht="21">
      <c r="A1831" s="40"/>
      <c r="B1831" s="41" t="s">
        <v>42</v>
      </c>
      <c r="C1831" s="210">
        <f>SUM(C1813:C1830)</f>
        <v>17</v>
      </c>
      <c r="D1831" s="39"/>
      <c r="E1831" s="43">
        <f>SUM(E1813:E1830)</f>
        <v>1494894</v>
      </c>
      <c r="F1831" s="43"/>
      <c r="G1831" s="44">
        <f>SUM(G1813:G1830)</f>
        <v>1344965.25</v>
      </c>
      <c r="H1831" s="45"/>
      <c r="I1831" s="45"/>
      <c r="J1831" s="64">
        <f>SUM(J1813:J1830)</f>
        <v>1245338.1944444445</v>
      </c>
    </row>
    <row r="1832" spans="1:10" ht="31.5">
      <c r="A1832" s="46"/>
      <c r="B1832" s="47"/>
      <c r="C1832" s="211"/>
      <c r="D1832" s="39"/>
      <c r="E1832" s="49"/>
      <c r="F1832" s="49"/>
      <c r="G1832" s="50"/>
      <c r="H1832" s="5"/>
      <c r="I1832" s="5"/>
      <c r="J1832" s="75">
        <f>J1831*0.08</f>
        <v>99627.055555555562</v>
      </c>
    </row>
    <row r="1833" spans="1:10" ht="31.5">
      <c r="A1833" s="283" t="s">
        <v>43</v>
      </c>
      <c r="B1833" s="283"/>
      <c r="C1833" s="284" t="s">
        <v>44</v>
      </c>
      <c r="D1833" s="284"/>
      <c r="E1833" s="54"/>
      <c r="F1833" s="54"/>
      <c r="G1833" s="55" t="s">
        <v>45</v>
      </c>
      <c r="H1833" s="6"/>
      <c r="I1833" s="6"/>
      <c r="J1833" s="76">
        <f>SUM(J1831:J1832)</f>
        <v>1344965.25</v>
      </c>
    </row>
    <row r="1834" spans="1:10" ht="15">
      <c r="B1834" s="131" t="s">
        <v>165</v>
      </c>
      <c r="C1834" s="131" t="s">
        <v>166</v>
      </c>
      <c r="D1834" s="131"/>
      <c r="E1834" s="131" t="s">
        <v>167</v>
      </c>
    </row>
    <row r="1835" spans="1:10">
      <c r="B1835" s="212" t="s">
        <v>168</v>
      </c>
      <c r="C1835" s="213" t="s">
        <v>166</v>
      </c>
      <c r="D1835" s="214"/>
      <c r="E1835" s="214"/>
      <c r="F1835" s="214"/>
      <c r="G1835" s="212" t="s">
        <v>167</v>
      </c>
    </row>
    <row r="1840" spans="1:10" ht="15.75">
      <c r="A1840" s="279" t="s">
        <v>0</v>
      </c>
      <c r="B1840" s="279"/>
      <c r="C1840" s="279"/>
      <c r="D1840" s="279"/>
      <c r="E1840" s="279"/>
      <c r="F1840" s="279"/>
      <c r="G1840" s="279"/>
    </row>
    <row r="1841" spans="1:10" ht="15.75">
      <c r="A1841" s="279" t="s">
        <v>1</v>
      </c>
      <c r="B1841" s="279"/>
      <c r="C1841" s="279"/>
      <c r="D1841" s="279"/>
      <c r="E1841" s="279"/>
      <c r="F1841" s="279"/>
      <c r="G1841" s="279"/>
      <c r="H1841" s="1"/>
      <c r="I1841" s="1"/>
      <c r="J1841" s="71"/>
    </row>
    <row r="1842" spans="1:10" ht="15.75">
      <c r="A1842" s="279" t="s">
        <v>2</v>
      </c>
      <c r="B1842" s="279"/>
      <c r="C1842" s="279"/>
      <c r="D1842" s="279"/>
      <c r="E1842" s="279"/>
      <c r="F1842" s="279"/>
      <c r="G1842" s="279"/>
      <c r="H1842" s="1"/>
      <c r="I1842" s="1"/>
      <c r="J1842" s="71"/>
    </row>
    <row r="1843" spans="1:10" ht="15.75">
      <c r="A1843" s="279" t="s">
        <v>4</v>
      </c>
      <c r="B1843" s="279"/>
      <c r="C1843" s="279"/>
      <c r="D1843" s="279"/>
      <c r="E1843" s="279"/>
      <c r="F1843" s="279"/>
      <c r="G1843" s="279"/>
      <c r="H1843" s="1"/>
      <c r="I1843" s="1"/>
      <c r="J1843" s="71"/>
    </row>
    <row r="1844" spans="1:10" ht="15.75">
      <c r="A1844" s="280" t="s">
        <v>6</v>
      </c>
      <c r="B1844" s="280"/>
      <c r="C1844" s="280"/>
      <c r="D1844" s="280"/>
      <c r="E1844" s="280"/>
      <c r="F1844" s="280"/>
      <c r="G1844" s="280"/>
      <c r="H1844" s="1"/>
      <c r="I1844" s="1"/>
      <c r="J1844" s="71"/>
    </row>
    <row r="1845" spans="1:10" ht="27.75">
      <c r="A1845" s="9"/>
      <c r="B1845" s="9"/>
      <c r="C1845" s="281" t="s">
        <v>272</v>
      </c>
      <c r="D1845" s="281"/>
      <c r="E1845" s="281"/>
      <c r="F1845" s="281"/>
      <c r="G1845" s="281"/>
      <c r="H1845" s="2"/>
      <c r="I1845" s="2"/>
      <c r="J1845" s="72"/>
    </row>
    <row r="1846" spans="1:10">
      <c r="A1846" s="11" t="s">
        <v>8</v>
      </c>
      <c r="B1846" s="12"/>
      <c r="C1846" s="202"/>
      <c r="D1846" s="286"/>
      <c r="E1846" s="286"/>
      <c r="F1846" s="286"/>
      <c r="G1846" s="286"/>
      <c r="H1846" s="68"/>
      <c r="I1846" s="68"/>
      <c r="J1846" s="71"/>
    </row>
    <row r="1847" spans="1:10" ht="15.75">
      <c r="A1847" s="11" t="s">
        <v>9</v>
      </c>
      <c r="B1847" s="286" t="s">
        <v>273</v>
      </c>
      <c r="C1847" s="286"/>
      <c r="D1847" s="286"/>
      <c r="E1847" s="286"/>
      <c r="F1847" s="11"/>
      <c r="G1847" s="16"/>
      <c r="H1847" s="11"/>
      <c r="I1847" s="11"/>
      <c r="J1847" s="80"/>
    </row>
    <row r="1848" spans="1:10" ht="15.75">
      <c r="A1848" s="11" t="s">
        <v>11</v>
      </c>
      <c r="B1848" s="289" t="s">
        <v>213</v>
      </c>
      <c r="C1848" s="289"/>
      <c r="D1848" s="289"/>
      <c r="E1848" s="289"/>
      <c r="F1848" s="18"/>
      <c r="G1848" s="19" t="s">
        <v>13</v>
      </c>
      <c r="H1848" s="69" t="s">
        <v>161</v>
      </c>
      <c r="I1848" s="69">
        <v>11603</v>
      </c>
      <c r="J1848" s="73"/>
    </row>
    <row r="1849" spans="1:10">
      <c r="A1849" s="190" t="s">
        <v>14</v>
      </c>
      <c r="B1849" s="190"/>
      <c r="C1849" s="203" t="s">
        <v>17</v>
      </c>
      <c r="D1849" s="191" t="s">
        <v>18</v>
      </c>
      <c r="E1849" s="192" t="s">
        <v>19</v>
      </c>
      <c r="F1849" s="192" t="s">
        <v>20</v>
      </c>
      <c r="G1849" s="190" t="s">
        <v>21</v>
      </c>
      <c r="H1849" s="1"/>
      <c r="I1849" s="1"/>
      <c r="J1849" s="71"/>
    </row>
    <row r="1850" spans="1:10">
      <c r="A1850" s="24">
        <v>1</v>
      </c>
      <c r="B1850" s="25" t="s">
        <v>23</v>
      </c>
      <c r="C1850" s="167">
        <v>3</v>
      </c>
      <c r="D1850" s="27">
        <v>79305</v>
      </c>
      <c r="E1850" s="28">
        <f t="shared" ref="E1850:E1867" si="270">D1850*C1850</f>
        <v>237915</v>
      </c>
      <c r="F1850" s="29">
        <v>0</v>
      </c>
      <c r="G1850" s="30">
        <f t="shared" ref="G1850:G1867" si="271">E1850-E1850*F1850</f>
        <v>237915</v>
      </c>
      <c r="H1850" s="31">
        <f>D1850/1.08</f>
        <v>73430.555555555547</v>
      </c>
      <c r="I1850" s="31"/>
      <c r="J1850" s="59">
        <f t="shared" ref="J1850:J1867" si="272">H1850*C1850</f>
        <v>220291.66666666663</v>
      </c>
    </row>
    <row r="1851" spans="1:10">
      <c r="A1851" s="24">
        <v>2</v>
      </c>
      <c r="B1851" s="25" t="s">
        <v>25</v>
      </c>
      <c r="C1851" s="204"/>
      <c r="D1851" s="33">
        <v>128591</v>
      </c>
      <c r="E1851" s="28">
        <f t="shared" si="270"/>
        <v>0</v>
      </c>
      <c r="F1851" s="29">
        <v>0</v>
      </c>
      <c r="G1851" s="30">
        <f t="shared" si="271"/>
        <v>0</v>
      </c>
      <c r="H1851" s="31">
        <f t="shared" ref="H1851:H1853" si="273">D1851/1.08</f>
        <v>119065.74074074073</v>
      </c>
      <c r="I1851" s="31"/>
      <c r="J1851" s="59">
        <f t="shared" si="272"/>
        <v>0</v>
      </c>
    </row>
    <row r="1852" spans="1:10">
      <c r="A1852" s="24">
        <v>3</v>
      </c>
      <c r="B1852" s="25" t="s">
        <v>26</v>
      </c>
      <c r="C1852" s="205"/>
      <c r="D1852" s="27">
        <v>60043</v>
      </c>
      <c r="E1852" s="28">
        <f t="shared" si="270"/>
        <v>0</v>
      </c>
      <c r="F1852" s="29">
        <v>0</v>
      </c>
      <c r="G1852" s="30">
        <f t="shared" si="271"/>
        <v>0</v>
      </c>
      <c r="H1852" s="31">
        <f t="shared" si="273"/>
        <v>55595.370370370365</v>
      </c>
      <c r="I1852" s="31"/>
      <c r="J1852" s="59">
        <f t="shared" si="272"/>
        <v>0</v>
      </c>
    </row>
    <row r="1853" spans="1:10">
      <c r="A1853" s="24">
        <v>4</v>
      </c>
      <c r="B1853" s="25" t="s">
        <v>27</v>
      </c>
      <c r="C1853" s="206"/>
      <c r="D1853" s="27">
        <v>115781</v>
      </c>
      <c r="E1853" s="28">
        <f t="shared" si="270"/>
        <v>0</v>
      </c>
      <c r="F1853" s="29">
        <v>0</v>
      </c>
      <c r="G1853" s="30">
        <f t="shared" si="271"/>
        <v>0</v>
      </c>
      <c r="H1853" s="31">
        <f t="shared" si="273"/>
        <v>107204.62962962962</v>
      </c>
      <c r="I1853" s="31"/>
      <c r="J1853" s="59">
        <f t="shared" si="272"/>
        <v>0</v>
      </c>
    </row>
    <row r="1854" spans="1:10">
      <c r="A1854" s="24">
        <v>5</v>
      </c>
      <c r="B1854" s="25" t="s">
        <v>28</v>
      </c>
      <c r="C1854" s="204"/>
      <c r="D1854" s="27">
        <v>119943</v>
      </c>
      <c r="E1854" s="28">
        <f t="shared" si="270"/>
        <v>0</v>
      </c>
      <c r="F1854" s="124">
        <v>0.25</v>
      </c>
      <c r="G1854" s="125">
        <f t="shared" si="271"/>
        <v>0</v>
      </c>
      <c r="H1854" s="31">
        <f>D1854/1.08*0.75</f>
        <v>83293.75</v>
      </c>
      <c r="I1854" s="31"/>
      <c r="J1854" s="59">
        <f t="shared" si="272"/>
        <v>0</v>
      </c>
    </row>
    <row r="1855" spans="1:10">
      <c r="A1855" s="24">
        <v>6</v>
      </c>
      <c r="B1855" s="25" t="s">
        <v>29</v>
      </c>
      <c r="C1855" s="167"/>
      <c r="D1855" s="27">
        <v>94810</v>
      </c>
      <c r="E1855" s="28">
        <f t="shared" si="270"/>
        <v>0</v>
      </c>
      <c r="F1855" s="29">
        <v>0</v>
      </c>
      <c r="G1855" s="30">
        <f t="shared" si="271"/>
        <v>0</v>
      </c>
      <c r="H1855" s="31">
        <f t="shared" ref="H1855:H1866" si="274">D1855/1.08</f>
        <v>87787.037037037036</v>
      </c>
      <c r="I1855" s="31"/>
      <c r="J1855" s="59">
        <f t="shared" si="272"/>
        <v>0</v>
      </c>
    </row>
    <row r="1856" spans="1:10">
      <c r="A1856" s="24">
        <v>7</v>
      </c>
      <c r="B1856" s="25" t="s">
        <v>30</v>
      </c>
      <c r="C1856" s="207"/>
      <c r="D1856" s="27">
        <v>141396</v>
      </c>
      <c r="E1856" s="28">
        <f t="shared" si="270"/>
        <v>0</v>
      </c>
      <c r="F1856" s="29">
        <v>0</v>
      </c>
      <c r="G1856" s="30">
        <f t="shared" si="271"/>
        <v>0</v>
      </c>
      <c r="H1856" s="31">
        <f t="shared" si="274"/>
        <v>130922.22222222222</v>
      </c>
      <c r="I1856" s="31"/>
      <c r="J1856" s="59">
        <f t="shared" si="272"/>
        <v>0</v>
      </c>
    </row>
    <row r="1857" spans="1:10">
      <c r="A1857" s="24">
        <v>8</v>
      </c>
      <c r="B1857" s="25" t="s">
        <v>31</v>
      </c>
      <c r="C1857" s="167"/>
      <c r="D1857" s="27">
        <v>232931</v>
      </c>
      <c r="E1857" s="28">
        <f t="shared" si="270"/>
        <v>0</v>
      </c>
      <c r="F1857" s="29">
        <v>0</v>
      </c>
      <c r="G1857" s="30">
        <f t="shared" si="271"/>
        <v>0</v>
      </c>
      <c r="H1857" s="31">
        <f t="shared" si="274"/>
        <v>215676.85185185182</v>
      </c>
      <c r="I1857" s="31"/>
      <c r="J1857" s="59">
        <f t="shared" si="272"/>
        <v>0</v>
      </c>
    </row>
    <row r="1858" spans="1:10">
      <c r="A1858" s="24">
        <v>9</v>
      </c>
      <c r="B1858" s="36" t="s">
        <v>32</v>
      </c>
      <c r="C1858" s="167"/>
      <c r="D1858" s="27">
        <v>101534</v>
      </c>
      <c r="E1858" s="28">
        <f t="shared" si="270"/>
        <v>0</v>
      </c>
      <c r="F1858" s="29">
        <v>0</v>
      </c>
      <c r="G1858" s="30">
        <f t="shared" si="271"/>
        <v>0</v>
      </c>
      <c r="H1858" s="31">
        <f t="shared" si="274"/>
        <v>94012.962962962964</v>
      </c>
      <c r="I1858" s="31"/>
      <c r="J1858" s="59">
        <f t="shared" si="272"/>
        <v>0</v>
      </c>
    </row>
    <row r="1859" spans="1:10">
      <c r="A1859" s="24">
        <v>10</v>
      </c>
      <c r="B1859" s="36" t="s">
        <v>33</v>
      </c>
      <c r="C1859" s="208"/>
      <c r="D1859" s="33">
        <v>110148</v>
      </c>
      <c r="E1859" s="28">
        <f t="shared" si="270"/>
        <v>0</v>
      </c>
      <c r="F1859" s="29">
        <v>0</v>
      </c>
      <c r="G1859" s="30">
        <f t="shared" si="271"/>
        <v>0</v>
      </c>
      <c r="H1859" s="31">
        <f t="shared" si="274"/>
        <v>101988.88888888888</v>
      </c>
      <c r="I1859" s="31"/>
      <c r="J1859" s="59">
        <f t="shared" si="272"/>
        <v>0</v>
      </c>
    </row>
    <row r="1860" spans="1:10">
      <c r="A1860" s="24">
        <v>11</v>
      </c>
      <c r="B1860" s="121" t="s">
        <v>34</v>
      </c>
      <c r="C1860" s="209"/>
      <c r="D1860" s="27">
        <v>54198</v>
      </c>
      <c r="E1860" s="123">
        <f t="shared" si="270"/>
        <v>0</v>
      </c>
      <c r="F1860" s="29">
        <v>0</v>
      </c>
      <c r="G1860" s="125">
        <f t="shared" si="271"/>
        <v>0</v>
      </c>
      <c r="H1860" s="31">
        <f t="shared" si="274"/>
        <v>50183.333333333328</v>
      </c>
      <c r="I1860" s="128"/>
      <c r="J1860" s="59">
        <f t="shared" si="272"/>
        <v>0</v>
      </c>
    </row>
    <row r="1861" spans="1:10">
      <c r="A1861" s="24">
        <v>12</v>
      </c>
      <c r="B1861" s="25" t="s">
        <v>35</v>
      </c>
      <c r="C1861" s="208"/>
      <c r="D1861" s="27">
        <v>49680</v>
      </c>
      <c r="E1861" s="28">
        <f t="shared" si="270"/>
        <v>0</v>
      </c>
      <c r="F1861" s="29">
        <v>0</v>
      </c>
      <c r="G1861" s="30">
        <f t="shared" si="271"/>
        <v>0</v>
      </c>
      <c r="H1861" s="31">
        <f t="shared" si="274"/>
        <v>46000</v>
      </c>
      <c r="I1861" s="31"/>
      <c r="J1861" s="59">
        <f t="shared" si="272"/>
        <v>0</v>
      </c>
    </row>
    <row r="1862" spans="1:10">
      <c r="A1862" s="24">
        <v>13</v>
      </c>
      <c r="B1862" s="25" t="s">
        <v>36</v>
      </c>
      <c r="C1862" s="208">
        <v>3</v>
      </c>
      <c r="D1862" s="38">
        <v>64152</v>
      </c>
      <c r="E1862" s="28">
        <f t="shared" si="270"/>
        <v>192456</v>
      </c>
      <c r="F1862" s="29">
        <v>0</v>
      </c>
      <c r="G1862" s="30">
        <f t="shared" si="271"/>
        <v>192456</v>
      </c>
      <c r="H1862" s="31">
        <f t="shared" si="274"/>
        <v>59399.999999999993</v>
      </c>
      <c r="I1862" s="31"/>
      <c r="J1862" s="59">
        <f t="shared" si="272"/>
        <v>178199.99999999997</v>
      </c>
    </row>
    <row r="1863" spans="1:10">
      <c r="A1863" s="24">
        <v>14</v>
      </c>
      <c r="B1863" s="121" t="s">
        <v>37</v>
      </c>
      <c r="C1863" s="209"/>
      <c r="D1863" s="38">
        <v>65934</v>
      </c>
      <c r="E1863" s="123">
        <f t="shared" si="270"/>
        <v>0</v>
      </c>
      <c r="F1863" s="124">
        <v>0</v>
      </c>
      <c r="G1863" s="125">
        <f t="shared" si="271"/>
        <v>0</v>
      </c>
      <c r="H1863" s="31">
        <f t="shared" si="274"/>
        <v>61049.999999999993</v>
      </c>
      <c r="I1863" s="128"/>
      <c r="J1863" s="59">
        <f t="shared" si="272"/>
        <v>0</v>
      </c>
    </row>
    <row r="1864" spans="1:10">
      <c r="A1864" s="24">
        <v>15</v>
      </c>
      <c r="B1864" s="25" t="s">
        <v>38</v>
      </c>
      <c r="C1864" s="208"/>
      <c r="D1864" s="38">
        <v>76626</v>
      </c>
      <c r="E1864" s="28">
        <f t="shared" si="270"/>
        <v>0</v>
      </c>
      <c r="F1864" s="29">
        <v>0</v>
      </c>
      <c r="G1864" s="30">
        <f t="shared" si="271"/>
        <v>0</v>
      </c>
      <c r="H1864" s="31">
        <f t="shared" si="274"/>
        <v>70950</v>
      </c>
      <c r="I1864" s="31"/>
      <c r="J1864" s="59">
        <f t="shared" si="272"/>
        <v>0</v>
      </c>
    </row>
    <row r="1865" spans="1:10">
      <c r="A1865" s="24">
        <v>16</v>
      </c>
      <c r="B1865" s="25" t="s">
        <v>39</v>
      </c>
      <c r="C1865" s="208">
        <v>6</v>
      </c>
      <c r="D1865" s="38">
        <v>80190</v>
      </c>
      <c r="E1865" s="28">
        <f t="shared" si="270"/>
        <v>481140</v>
      </c>
      <c r="F1865" s="29">
        <v>0</v>
      </c>
      <c r="G1865" s="30">
        <f t="shared" si="271"/>
        <v>481140</v>
      </c>
      <c r="H1865" s="31">
        <f t="shared" si="274"/>
        <v>74250</v>
      </c>
      <c r="I1865" s="31"/>
      <c r="J1865" s="59">
        <f t="shared" si="272"/>
        <v>445500</v>
      </c>
    </row>
    <row r="1866" spans="1:10">
      <c r="A1866" s="24">
        <v>17</v>
      </c>
      <c r="B1866" s="25" t="s">
        <v>40</v>
      </c>
      <c r="C1866" s="208"/>
      <c r="D1866" s="38">
        <v>113832</v>
      </c>
      <c r="E1866" s="28">
        <f t="shared" si="270"/>
        <v>0</v>
      </c>
      <c r="F1866" s="29">
        <v>0</v>
      </c>
      <c r="G1866" s="30">
        <f t="shared" si="271"/>
        <v>0</v>
      </c>
      <c r="H1866" s="31">
        <f t="shared" si="274"/>
        <v>105400</v>
      </c>
      <c r="I1866" s="31"/>
      <c r="J1866" s="59">
        <f t="shared" si="272"/>
        <v>0</v>
      </c>
    </row>
    <row r="1867" spans="1:10">
      <c r="A1867" s="24">
        <v>18</v>
      </c>
      <c r="B1867" s="121" t="s">
        <v>41</v>
      </c>
      <c r="C1867" s="209">
        <v>3</v>
      </c>
      <c r="D1867" s="39">
        <v>98010</v>
      </c>
      <c r="E1867" s="123">
        <f t="shared" si="270"/>
        <v>294030</v>
      </c>
      <c r="F1867" s="124">
        <v>0.23</v>
      </c>
      <c r="G1867" s="125">
        <f t="shared" si="271"/>
        <v>226403.09999999998</v>
      </c>
      <c r="H1867" s="31">
        <f>D1867/1.08*0.77</f>
        <v>69877.5</v>
      </c>
      <c r="I1867" s="128"/>
      <c r="J1867" s="59">
        <f t="shared" si="272"/>
        <v>209632.5</v>
      </c>
    </row>
    <row r="1868" spans="1:10" ht="21">
      <c r="A1868" s="40"/>
      <c r="B1868" s="41" t="s">
        <v>42</v>
      </c>
      <c r="C1868" s="210">
        <f>SUM(C1850:C1867)</f>
        <v>15</v>
      </c>
      <c r="D1868" s="39"/>
      <c r="E1868" s="43">
        <f>SUM(E1850:E1867)</f>
        <v>1205541</v>
      </c>
      <c r="F1868" s="43"/>
      <c r="G1868" s="44">
        <f>SUM(G1850:G1867)</f>
        <v>1137914.1000000001</v>
      </c>
      <c r="H1868" s="45"/>
      <c r="I1868" s="45"/>
      <c r="J1868" s="64">
        <f>SUM(J1850:J1867)</f>
        <v>1053624.1666666665</v>
      </c>
    </row>
    <row r="1869" spans="1:10" ht="31.5">
      <c r="A1869" s="46"/>
      <c r="B1869" s="47"/>
      <c r="C1869" s="211"/>
      <c r="D1869" s="39"/>
      <c r="E1869" s="49"/>
      <c r="F1869" s="49"/>
      <c r="G1869" s="50"/>
      <c r="H1869" s="5"/>
      <c r="I1869" s="5"/>
      <c r="J1869" s="75">
        <f>J1868*0.08</f>
        <v>84289.93333333332</v>
      </c>
    </row>
    <row r="1870" spans="1:10" ht="31.5">
      <c r="A1870" s="283" t="s">
        <v>43</v>
      </c>
      <c r="B1870" s="283"/>
      <c r="C1870" s="284" t="s">
        <v>44</v>
      </c>
      <c r="D1870" s="284"/>
      <c r="E1870" s="54"/>
      <c r="F1870" s="54"/>
      <c r="G1870" s="55" t="s">
        <v>45</v>
      </c>
      <c r="H1870" s="6"/>
      <c r="I1870" s="6"/>
      <c r="J1870" s="76">
        <f>SUM(J1868:J1869)</f>
        <v>1137914.0999999999</v>
      </c>
    </row>
    <row r="1871" spans="1:10" ht="15">
      <c r="B1871" s="131" t="s">
        <v>165</v>
      </c>
      <c r="C1871" s="131" t="s">
        <v>166</v>
      </c>
      <c r="D1871" s="131"/>
      <c r="E1871" s="131" t="s">
        <v>167</v>
      </c>
    </row>
    <row r="1872" spans="1:10">
      <c r="B1872" s="212" t="s">
        <v>168</v>
      </c>
      <c r="C1872" s="213" t="s">
        <v>166</v>
      </c>
      <c r="D1872" s="214"/>
      <c r="E1872" s="214"/>
      <c r="F1872" s="214"/>
      <c r="G1872" s="212" t="s">
        <v>167</v>
      </c>
    </row>
    <row r="1877" spans="1:10" ht="15.75">
      <c r="A1877" s="279" t="s">
        <v>0</v>
      </c>
      <c r="B1877" s="279"/>
      <c r="C1877" s="279"/>
      <c r="D1877" s="279"/>
      <c r="E1877" s="279"/>
      <c r="F1877" s="279"/>
      <c r="G1877" s="279"/>
    </row>
    <row r="1878" spans="1:10" ht="15.75">
      <c r="A1878" s="279" t="s">
        <v>1</v>
      </c>
      <c r="B1878" s="279"/>
      <c r="C1878" s="279"/>
      <c r="D1878" s="279"/>
      <c r="E1878" s="279"/>
      <c r="F1878" s="279"/>
      <c r="G1878" s="279"/>
      <c r="H1878" s="1"/>
      <c r="I1878" s="1"/>
      <c r="J1878" s="71"/>
    </row>
    <row r="1879" spans="1:10" ht="15.75">
      <c r="A1879" s="279" t="s">
        <v>2</v>
      </c>
      <c r="B1879" s="279"/>
      <c r="C1879" s="279"/>
      <c r="D1879" s="279"/>
      <c r="E1879" s="279"/>
      <c r="F1879" s="279"/>
      <c r="G1879" s="279"/>
      <c r="H1879" s="1"/>
      <c r="I1879" s="1"/>
      <c r="J1879" s="71"/>
    </row>
    <row r="1880" spans="1:10" ht="15.75">
      <c r="A1880" s="279" t="s">
        <v>4</v>
      </c>
      <c r="B1880" s="279"/>
      <c r="C1880" s="279"/>
      <c r="D1880" s="279"/>
      <c r="E1880" s="279"/>
      <c r="F1880" s="279"/>
      <c r="G1880" s="279"/>
      <c r="H1880" s="1"/>
      <c r="I1880" s="1"/>
      <c r="J1880" s="71"/>
    </row>
    <row r="1881" spans="1:10" ht="15.75">
      <c r="A1881" s="280" t="s">
        <v>6</v>
      </c>
      <c r="B1881" s="280"/>
      <c r="C1881" s="280"/>
      <c r="D1881" s="280"/>
      <c r="E1881" s="280"/>
      <c r="F1881" s="280"/>
      <c r="G1881" s="280"/>
      <c r="H1881" s="1"/>
      <c r="I1881" s="1"/>
      <c r="J1881" s="71"/>
    </row>
    <row r="1882" spans="1:10" ht="27.75">
      <c r="A1882" s="9"/>
      <c r="B1882" s="9"/>
      <c r="C1882" s="281" t="s">
        <v>272</v>
      </c>
      <c r="D1882" s="281"/>
      <c r="E1882" s="281"/>
      <c r="F1882" s="281"/>
      <c r="G1882" s="281"/>
      <c r="H1882" s="2"/>
      <c r="I1882" s="2"/>
      <c r="J1882" s="72"/>
    </row>
    <row r="1883" spans="1:10">
      <c r="A1883" s="11" t="s">
        <v>8</v>
      </c>
      <c r="B1883" s="12"/>
      <c r="C1883" s="202"/>
      <c r="D1883" s="286"/>
      <c r="E1883" s="286"/>
      <c r="F1883" s="286"/>
      <c r="G1883" s="286"/>
      <c r="H1883" s="68"/>
      <c r="I1883" s="68"/>
      <c r="J1883" s="71"/>
    </row>
    <row r="1884" spans="1:10" ht="15.75">
      <c r="A1884" s="11" t="s">
        <v>9</v>
      </c>
      <c r="B1884" s="286" t="s">
        <v>274</v>
      </c>
      <c r="C1884" s="286"/>
      <c r="D1884" s="286"/>
      <c r="E1884" s="286"/>
      <c r="F1884" s="11"/>
      <c r="G1884" s="16"/>
      <c r="H1884" s="11"/>
      <c r="I1884" s="11"/>
      <c r="J1884" s="80"/>
    </row>
    <row r="1885" spans="1:10" ht="15.75">
      <c r="A1885" s="11" t="s">
        <v>11</v>
      </c>
      <c r="B1885" s="289" t="s">
        <v>213</v>
      </c>
      <c r="C1885" s="289"/>
      <c r="D1885" s="289"/>
      <c r="E1885" s="289"/>
      <c r="F1885" s="18"/>
      <c r="G1885" s="19" t="s">
        <v>13</v>
      </c>
      <c r="H1885" s="69" t="s">
        <v>161</v>
      </c>
      <c r="I1885" s="69">
        <v>11603</v>
      </c>
      <c r="J1885" s="73"/>
    </row>
    <row r="1886" spans="1:10">
      <c r="A1886" s="190" t="s">
        <v>14</v>
      </c>
      <c r="B1886" s="190"/>
      <c r="C1886" s="203" t="s">
        <v>17</v>
      </c>
      <c r="D1886" s="191" t="s">
        <v>18</v>
      </c>
      <c r="E1886" s="192" t="s">
        <v>19</v>
      </c>
      <c r="F1886" s="192" t="s">
        <v>20</v>
      </c>
      <c r="G1886" s="190" t="s">
        <v>21</v>
      </c>
      <c r="H1886" s="1"/>
      <c r="I1886" s="1"/>
      <c r="J1886" s="71"/>
    </row>
    <row r="1887" spans="1:10">
      <c r="A1887" s="24">
        <v>1</v>
      </c>
      <c r="B1887" s="25" t="s">
        <v>23</v>
      </c>
      <c r="C1887" s="167">
        <v>2</v>
      </c>
      <c r="D1887" s="27">
        <v>79305</v>
      </c>
      <c r="E1887" s="28">
        <f t="shared" ref="E1887:E1904" si="275">D1887*C1887</f>
        <v>158610</v>
      </c>
      <c r="F1887" s="29">
        <v>0</v>
      </c>
      <c r="G1887" s="30">
        <f t="shared" ref="G1887:G1904" si="276">E1887-E1887*F1887</f>
        <v>158610</v>
      </c>
      <c r="H1887" s="31">
        <f>D1887/1.08</f>
        <v>73430.555555555547</v>
      </c>
      <c r="I1887" s="31"/>
      <c r="J1887" s="59">
        <f t="shared" ref="J1887:J1904" si="277">H1887*C1887</f>
        <v>146861.11111111109</v>
      </c>
    </row>
    <row r="1888" spans="1:10">
      <c r="A1888" s="24">
        <v>2</v>
      </c>
      <c r="B1888" s="25" t="s">
        <v>25</v>
      </c>
      <c r="C1888" s="204"/>
      <c r="D1888" s="33">
        <v>128591</v>
      </c>
      <c r="E1888" s="28">
        <f t="shared" si="275"/>
        <v>0</v>
      </c>
      <c r="F1888" s="29">
        <v>0</v>
      </c>
      <c r="G1888" s="30">
        <f t="shared" si="276"/>
        <v>0</v>
      </c>
      <c r="H1888" s="31">
        <f t="shared" ref="H1888:H1890" si="278">D1888/1.08</f>
        <v>119065.74074074073</v>
      </c>
      <c r="I1888" s="31"/>
      <c r="J1888" s="59">
        <f t="shared" si="277"/>
        <v>0</v>
      </c>
    </row>
    <row r="1889" spans="1:10">
      <c r="A1889" s="24">
        <v>3</v>
      </c>
      <c r="B1889" s="25" t="s">
        <v>26</v>
      </c>
      <c r="C1889" s="205"/>
      <c r="D1889" s="27">
        <v>60043</v>
      </c>
      <c r="E1889" s="28">
        <f t="shared" si="275"/>
        <v>0</v>
      </c>
      <c r="F1889" s="29">
        <v>0</v>
      </c>
      <c r="G1889" s="30">
        <f t="shared" si="276"/>
        <v>0</v>
      </c>
      <c r="H1889" s="31">
        <f t="shared" si="278"/>
        <v>55595.370370370365</v>
      </c>
      <c r="I1889" s="31"/>
      <c r="J1889" s="59">
        <f t="shared" si="277"/>
        <v>0</v>
      </c>
    </row>
    <row r="1890" spans="1:10">
      <c r="A1890" s="24">
        <v>4</v>
      </c>
      <c r="B1890" s="25" t="s">
        <v>27</v>
      </c>
      <c r="C1890" s="206"/>
      <c r="D1890" s="27">
        <v>115781</v>
      </c>
      <c r="E1890" s="28">
        <f t="shared" si="275"/>
        <v>0</v>
      </c>
      <c r="F1890" s="29">
        <v>0</v>
      </c>
      <c r="G1890" s="30">
        <f t="shared" si="276"/>
        <v>0</v>
      </c>
      <c r="H1890" s="31">
        <f t="shared" si="278"/>
        <v>107204.62962962962</v>
      </c>
      <c r="I1890" s="31"/>
      <c r="J1890" s="59">
        <f t="shared" si="277"/>
        <v>0</v>
      </c>
    </row>
    <row r="1891" spans="1:10">
      <c r="A1891" s="24">
        <v>5</v>
      </c>
      <c r="B1891" s="25" t="s">
        <v>28</v>
      </c>
      <c r="C1891" s="204">
        <v>5</v>
      </c>
      <c r="D1891" s="27">
        <v>119943</v>
      </c>
      <c r="E1891" s="28">
        <f t="shared" si="275"/>
        <v>599715</v>
      </c>
      <c r="F1891" s="124">
        <v>0.25</v>
      </c>
      <c r="G1891" s="125">
        <f t="shared" si="276"/>
        <v>449786.25</v>
      </c>
      <c r="H1891" s="31">
        <f>D1891/1.08*0.75</f>
        <v>83293.75</v>
      </c>
      <c r="I1891" s="31"/>
      <c r="J1891" s="59">
        <f t="shared" si="277"/>
        <v>416468.75</v>
      </c>
    </row>
    <row r="1892" spans="1:10">
      <c r="A1892" s="24">
        <v>6</v>
      </c>
      <c r="B1892" s="25" t="s">
        <v>29</v>
      </c>
      <c r="C1892" s="167"/>
      <c r="D1892" s="27">
        <v>94810</v>
      </c>
      <c r="E1892" s="28">
        <f t="shared" si="275"/>
        <v>0</v>
      </c>
      <c r="F1892" s="29">
        <v>0</v>
      </c>
      <c r="G1892" s="30">
        <f t="shared" si="276"/>
        <v>0</v>
      </c>
      <c r="H1892" s="31">
        <f t="shared" ref="H1892:H1903" si="279">D1892/1.08</f>
        <v>87787.037037037036</v>
      </c>
      <c r="I1892" s="31"/>
      <c r="J1892" s="59">
        <f t="shared" si="277"/>
        <v>0</v>
      </c>
    </row>
    <row r="1893" spans="1:10">
      <c r="A1893" s="24">
        <v>7</v>
      </c>
      <c r="B1893" s="25" t="s">
        <v>30</v>
      </c>
      <c r="C1893" s="207"/>
      <c r="D1893" s="27">
        <v>141396</v>
      </c>
      <c r="E1893" s="28">
        <f t="shared" si="275"/>
        <v>0</v>
      </c>
      <c r="F1893" s="29">
        <v>0</v>
      </c>
      <c r="G1893" s="30">
        <f t="shared" si="276"/>
        <v>0</v>
      </c>
      <c r="H1893" s="31">
        <f t="shared" si="279"/>
        <v>130922.22222222222</v>
      </c>
      <c r="I1893" s="31"/>
      <c r="J1893" s="59">
        <f t="shared" si="277"/>
        <v>0</v>
      </c>
    </row>
    <row r="1894" spans="1:10">
      <c r="A1894" s="24">
        <v>8</v>
      </c>
      <c r="B1894" s="25" t="s">
        <v>31</v>
      </c>
      <c r="C1894" s="167"/>
      <c r="D1894" s="27">
        <v>232931</v>
      </c>
      <c r="E1894" s="28">
        <f t="shared" si="275"/>
        <v>0</v>
      </c>
      <c r="F1894" s="29">
        <v>0</v>
      </c>
      <c r="G1894" s="30">
        <f t="shared" si="276"/>
        <v>0</v>
      </c>
      <c r="H1894" s="31">
        <f t="shared" si="279"/>
        <v>215676.85185185182</v>
      </c>
      <c r="I1894" s="31"/>
      <c r="J1894" s="59">
        <f t="shared" si="277"/>
        <v>0</v>
      </c>
    </row>
    <row r="1895" spans="1:10">
      <c r="A1895" s="24">
        <v>9</v>
      </c>
      <c r="B1895" s="36" t="s">
        <v>32</v>
      </c>
      <c r="C1895" s="167"/>
      <c r="D1895" s="27">
        <v>101534</v>
      </c>
      <c r="E1895" s="28">
        <f t="shared" si="275"/>
        <v>0</v>
      </c>
      <c r="F1895" s="29">
        <v>0</v>
      </c>
      <c r="G1895" s="30">
        <f t="shared" si="276"/>
        <v>0</v>
      </c>
      <c r="H1895" s="31">
        <f t="shared" si="279"/>
        <v>94012.962962962964</v>
      </c>
      <c r="I1895" s="31"/>
      <c r="J1895" s="59">
        <f t="shared" si="277"/>
        <v>0</v>
      </c>
    </row>
    <row r="1896" spans="1:10">
      <c r="A1896" s="24">
        <v>10</v>
      </c>
      <c r="B1896" s="36" t="s">
        <v>33</v>
      </c>
      <c r="C1896" s="208"/>
      <c r="D1896" s="33">
        <v>110148</v>
      </c>
      <c r="E1896" s="28">
        <f t="shared" si="275"/>
        <v>0</v>
      </c>
      <c r="F1896" s="29">
        <v>0</v>
      </c>
      <c r="G1896" s="30">
        <f t="shared" si="276"/>
        <v>0</v>
      </c>
      <c r="H1896" s="31">
        <f t="shared" si="279"/>
        <v>101988.88888888888</v>
      </c>
      <c r="I1896" s="31"/>
      <c r="J1896" s="59">
        <f t="shared" si="277"/>
        <v>0</v>
      </c>
    </row>
    <row r="1897" spans="1:10">
      <c r="A1897" s="24">
        <v>11</v>
      </c>
      <c r="B1897" s="121" t="s">
        <v>34</v>
      </c>
      <c r="C1897" s="209"/>
      <c r="D1897" s="27">
        <v>54198</v>
      </c>
      <c r="E1897" s="123">
        <f t="shared" si="275"/>
        <v>0</v>
      </c>
      <c r="F1897" s="29">
        <v>0</v>
      </c>
      <c r="G1897" s="125">
        <f t="shared" si="276"/>
        <v>0</v>
      </c>
      <c r="H1897" s="31">
        <f t="shared" si="279"/>
        <v>50183.333333333328</v>
      </c>
      <c r="I1897" s="128"/>
      <c r="J1897" s="59">
        <f t="shared" si="277"/>
        <v>0</v>
      </c>
    </row>
    <row r="1898" spans="1:10">
      <c r="A1898" s="24">
        <v>12</v>
      </c>
      <c r="B1898" s="25" t="s">
        <v>35</v>
      </c>
      <c r="C1898" s="208"/>
      <c r="D1898" s="27">
        <v>49680</v>
      </c>
      <c r="E1898" s="28">
        <f t="shared" si="275"/>
        <v>0</v>
      </c>
      <c r="F1898" s="29">
        <v>0</v>
      </c>
      <c r="G1898" s="30">
        <f t="shared" si="276"/>
        <v>0</v>
      </c>
      <c r="H1898" s="31">
        <f t="shared" si="279"/>
        <v>46000</v>
      </c>
      <c r="I1898" s="31"/>
      <c r="J1898" s="59">
        <f t="shared" si="277"/>
        <v>0</v>
      </c>
    </row>
    <row r="1899" spans="1:10">
      <c r="A1899" s="24">
        <v>13</v>
      </c>
      <c r="B1899" s="25" t="s">
        <v>36</v>
      </c>
      <c r="C1899" s="208"/>
      <c r="D1899" s="38">
        <v>64152</v>
      </c>
      <c r="E1899" s="28">
        <f t="shared" si="275"/>
        <v>0</v>
      </c>
      <c r="F1899" s="29">
        <v>0</v>
      </c>
      <c r="G1899" s="30">
        <f t="shared" si="276"/>
        <v>0</v>
      </c>
      <c r="H1899" s="31">
        <f t="shared" si="279"/>
        <v>59399.999999999993</v>
      </c>
      <c r="I1899" s="31"/>
      <c r="J1899" s="59">
        <f t="shared" si="277"/>
        <v>0</v>
      </c>
    </row>
    <row r="1900" spans="1:10">
      <c r="A1900" s="24">
        <v>14</v>
      </c>
      <c r="B1900" s="121" t="s">
        <v>37</v>
      </c>
      <c r="C1900" s="209"/>
      <c r="D1900" s="38">
        <v>65934</v>
      </c>
      <c r="E1900" s="123">
        <f t="shared" si="275"/>
        <v>0</v>
      </c>
      <c r="F1900" s="124">
        <v>0</v>
      </c>
      <c r="G1900" s="125">
        <f t="shared" si="276"/>
        <v>0</v>
      </c>
      <c r="H1900" s="31">
        <f t="shared" si="279"/>
        <v>61049.999999999993</v>
      </c>
      <c r="I1900" s="128"/>
      <c r="J1900" s="59">
        <f t="shared" si="277"/>
        <v>0</v>
      </c>
    </row>
    <row r="1901" spans="1:10">
      <c r="A1901" s="24">
        <v>15</v>
      </c>
      <c r="B1901" s="25" t="s">
        <v>38</v>
      </c>
      <c r="C1901" s="208"/>
      <c r="D1901" s="38">
        <v>76626</v>
      </c>
      <c r="E1901" s="28">
        <f t="shared" si="275"/>
        <v>0</v>
      </c>
      <c r="F1901" s="29">
        <v>0</v>
      </c>
      <c r="G1901" s="30">
        <f t="shared" si="276"/>
        <v>0</v>
      </c>
      <c r="H1901" s="31">
        <f t="shared" si="279"/>
        <v>70950</v>
      </c>
      <c r="I1901" s="31"/>
      <c r="J1901" s="59">
        <f t="shared" si="277"/>
        <v>0</v>
      </c>
    </row>
    <row r="1902" spans="1:10">
      <c r="A1902" s="24">
        <v>16</v>
      </c>
      <c r="B1902" s="25" t="s">
        <v>39</v>
      </c>
      <c r="C1902" s="208"/>
      <c r="D1902" s="38">
        <v>80190</v>
      </c>
      <c r="E1902" s="28">
        <f t="shared" si="275"/>
        <v>0</v>
      </c>
      <c r="F1902" s="29">
        <v>0</v>
      </c>
      <c r="G1902" s="30">
        <f t="shared" si="276"/>
        <v>0</v>
      </c>
      <c r="H1902" s="31">
        <f t="shared" si="279"/>
        <v>74250</v>
      </c>
      <c r="I1902" s="31"/>
      <c r="J1902" s="59">
        <f t="shared" si="277"/>
        <v>0</v>
      </c>
    </row>
    <row r="1903" spans="1:10">
      <c r="A1903" s="24">
        <v>17</v>
      </c>
      <c r="B1903" s="25" t="s">
        <v>40</v>
      </c>
      <c r="C1903" s="208"/>
      <c r="D1903" s="38">
        <v>113832</v>
      </c>
      <c r="E1903" s="28">
        <f t="shared" si="275"/>
        <v>0</v>
      </c>
      <c r="F1903" s="29">
        <v>0</v>
      </c>
      <c r="G1903" s="30">
        <f t="shared" si="276"/>
        <v>0</v>
      </c>
      <c r="H1903" s="31">
        <f t="shared" si="279"/>
        <v>105400</v>
      </c>
      <c r="I1903" s="31"/>
      <c r="J1903" s="59">
        <f t="shared" si="277"/>
        <v>0</v>
      </c>
    </row>
    <row r="1904" spans="1:10">
      <c r="A1904" s="24">
        <v>18</v>
      </c>
      <c r="B1904" s="121" t="s">
        <v>41</v>
      </c>
      <c r="C1904" s="209"/>
      <c r="D1904" s="39">
        <v>98010</v>
      </c>
      <c r="E1904" s="123">
        <f t="shared" si="275"/>
        <v>0</v>
      </c>
      <c r="F1904" s="124">
        <v>0.23</v>
      </c>
      <c r="G1904" s="125">
        <f t="shared" si="276"/>
        <v>0</v>
      </c>
      <c r="H1904" s="31">
        <f>D1904/1.08*0.77</f>
        <v>69877.5</v>
      </c>
      <c r="I1904" s="128"/>
      <c r="J1904" s="59">
        <f t="shared" si="277"/>
        <v>0</v>
      </c>
    </row>
    <row r="1905" spans="1:10" ht="21">
      <c r="A1905" s="40"/>
      <c r="B1905" s="41" t="s">
        <v>42</v>
      </c>
      <c r="C1905" s="210">
        <f>SUM(C1887:C1904)</f>
        <v>7</v>
      </c>
      <c r="D1905" s="39"/>
      <c r="E1905" s="43">
        <f>SUM(E1887:E1904)</f>
        <v>758325</v>
      </c>
      <c r="F1905" s="43"/>
      <c r="G1905" s="44">
        <f>SUM(G1887:G1904)</f>
        <v>608396.25</v>
      </c>
      <c r="H1905" s="45"/>
      <c r="I1905" s="45"/>
      <c r="J1905" s="64">
        <f>SUM(J1887:J1904)</f>
        <v>563329.86111111112</v>
      </c>
    </row>
    <row r="1906" spans="1:10" ht="31.5">
      <c r="A1906" s="46"/>
      <c r="B1906" s="47"/>
      <c r="C1906" s="211"/>
      <c r="D1906" s="39"/>
      <c r="E1906" s="49"/>
      <c r="F1906" s="49"/>
      <c r="G1906" s="50"/>
      <c r="H1906" s="5"/>
      <c r="I1906" s="5"/>
      <c r="J1906" s="75">
        <f>J1905*0.08</f>
        <v>45066.388888888891</v>
      </c>
    </row>
    <row r="1907" spans="1:10" ht="31.5">
      <c r="A1907" s="283" t="s">
        <v>43</v>
      </c>
      <c r="B1907" s="283"/>
      <c r="C1907" s="284" t="s">
        <v>44</v>
      </c>
      <c r="D1907" s="284"/>
      <c r="E1907" s="54"/>
      <c r="F1907" s="54"/>
      <c r="G1907" s="55" t="s">
        <v>45</v>
      </c>
      <c r="H1907" s="6"/>
      <c r="I1907" s="6"/>
      <c r="J1907" s="76">
        <f>SUM(J1905:J1906)</f>
        <v>608396.25</v>
      </c>
    </row>
    <row r="1908" spans="1:10" ht="15">
      <c r="B1908" s="131" t="s">
        <v>165</v>
      </c>
      <c r="C1908" s="131" t="s">
        <v>166</v>
      </c>
      <c r="D1908" s="131"/>
      <c r="E1908" s="131" t="s">
        <v>167</v>
      </c>
    </row>
    <row r="1909" spans="1:10">
      <c r="B1909" s="212" t="s">
        <v>168</v>
      </c>
      <c r="C1909" s="213" t="s">
        <v>166</v>
      </c>
      <c r="D1909" s="214"/>
      <c r="E1909" s="214"/>
      <c r="F1909" s="214"/>
      <c r="G1909" s="212" t="s">
        <v>167</v>
      </c>
    </row>
    <row r="1913" spans="1:10" ht="15.75">
      <c r="A1913" s="279" t="s">
        <v>0</v>
      </c>
      <c r="B1913" s="279"/>
      <c r="C1913" s="279"/>
      <c r="D1913" s="279"/>
      <c r="E1913" s="279"/>
      <c r="F1913" s="279"/>
      <c r="G1913" s="279"/>
    </row>
    <row r="1914" spans="1:10" ht="15.75">
      <c r="A1914" s="279" t="s">
        <v>1</v>
      </c>
      <c r="B1914" s="279"/>
      <c r="C1914" s="279"/>
      <c r="D1914" s="279"/>
      <c r="E1914" s="279"/>
      <c r="F1914" s="279"/>
      <c r="G1914" s="279"/>
      <c r="H1914" s="1"/>
      <c r="I1914" s="1"/>
      <c r="J1914" s="71"/>
    </row>
    <row r="1915" spans="1:10" ht="15.75">
      <c r="A1915" s="279" t="s">
        <v>2</v>
      </c>
      <c r="B1915" s="279"/>
      <c r="C1915" s="279"/>
      <c r="D1915" s="279"/>
      <c r="E1915" s="279"/>
      <c r="F1915" s="279"/>
      <c r="G1915" s="279"/>
      <c r="H1915" s="1"/>
      <c r="I1915" s="1"/>
      <c r="J1915" s="71"/>
    </row>
    <row r="1916" spans="1:10" ht="15.75">
      <c r="A1916" s="279" t="s">
        <v>4</v>
      </c>
      <c r="B1916" s="279"/>
      <c r="C1916" s="279"/>
      <c r="D1916" s="279"/>
      <c r="E1916" s="279"/>
      <c r="F1916" s="279"/>
      <c r="G1916" s="279"/>
      <c r="H1916" s="1"/>
      <c r="I1916" s="1"/>
      <c r="J1916" s="71"/>
    </row>
    <row r="1917" spans="1:10" ht="15.75">
      <c r="A1917" s="280" t="s">
        <v>6</v>
      </c>
      <c r="B1917" s="280"/>
      <c r="C1917" s="280"/>
      <c r="D1917" s="280"/>
      <c r="E1917" s="280"/>
      <c r="F1917" s="280"/>
      <c r="G1917" s="280"/>
      <c r="H1917" s="1"/>
      <c r="I1917" s="1"/>
      <c r="J1917" s="71"/>
    </row>
    <row r="1918" spans="1:10" ht="27.75">
      <c r="A1918" s="9"/>
      <c r="B1918" s="9"/>
      <c r="C1918" s="281" t="s">
        <v>272</v>
      </c>
      <c r="D1918" s="281"/>
      <c r="E1918" s="281"/>
      <c r="F1918" s="281"/>
      <c r="G1918" s="281"/>
      <c r="H1918" s="2"/>
      <c r="I1918" s="2"/>
      <c r="J1918" s="72"/>
    </row>
    <row r="1919" spans="1:10">
      <c r="A1919" s="11" t="s">
        <v>8</v>
      </c>
      <c r="B1919" s="12"/>
      <c r="C1919" s="202"/>
      <c r="D1919" s="286"/>
      <c r="E1919" s="286"/>
      <c r="F1919" s="286"/>
      <c r="G1919" s="286"/>
      <c r="H1919" s="68"/>
      <c r="I1919" s="68"/>
      <c r="J1919" s="71"/>
    </row>
    <row r="1920" spans="1:10" ht="15.75">
      <c r="A1920" s="11" t="s">
        <v>9</v>
      </c>
      <c r="B1920" s="286" t="s">
        <v>275</v>
      </c>
      <c r="C1920" s="286"/>
      <c r="D1920" s="286"/>
      <c r="E1920" s="286"/>
      <c r="F1920" s="11"/>
      <c r="G1920" s="16"/>
      <c r="H1920" s="11"/>
      <c r="I1920" s="11"/>
      <c r="J1920" s="80"/>
    </row>
    <row r="1921" spans="1:10" ht="15.75">
      <c r="A1921" s="11" t="s">
        <v>11</v>
      </c>
      <c r="B1921" s="289" t="s">
        <v>213</v>
      </c>
      <c r="C1921" s="289"/>
      <c r="D1921" s="289"/>
      <c r="E1921" s="289"/>
      <c r="F1921" s="18"/>
      <c r="G1921" s="19" t="s">
        <v>13</v>
      </c>
      <c r="H1921" s="69" t="s">
        <v>161</v>
      </c>
      <c r="I1921" s="69">
        <v>11603</v>
      </c>
      <c r="J1921" s="73"/>
    </row>
    <row r="1922" spans="1:10">
      <c r="A1922" s="190" t="s">
        <v>14</v>
      </c>
      <c r="B1922" s="190"/>
      <c r="C1922" s="203" t="s">
        <v>17</v>
      </c>
      <c r="D1922" s="191" t="s">
        <v>18</v>
      </c>
      <c r="E1922" s="192" t="s">
        <v>19</v>
      </c>
      <c r="F1922" s="192" t="s">
        <v>20</v>
      </c>
      <c r="G1922" s="190" t="s">
        <v>21</v>
      </c>
      <c r="H1922" s="1"/>
      <c r="I1922" s="1"/>
      <c r="J1922" s="71"/>
    </row>
    <row r="1923" spans="1:10">
      <c r="A1923" s="24">
        <v>1</v>
      </c>
      <c r="B1923" s="25" t="s">
        <v>23</v>
      </c>
      <c r="C1923" s="167">
        <v>5</v>
      </c>
      <c r="D1923" s="27">
        <v>79305</v>
      </c>
      <c r="E1923" s="28">
        <f t="shared" ref="E1923:E1940" si="280">D1923*C1923</f>
        <v>396525</v>
      </c>
      <c r="F1923" s="29">
        <v>0</v>
      </c>
      <c r="G1923" s="30">
        <f t="shared" ref="G1923:G1940" si="281">E1923-E1923*F1923</f>
        <v>396525</v>
      </c>
      <c r="H1923" s="31">
        <f>D1923/1.08</f>
        <v>73430.555555555547</v>
      </c>
      <c r="I1923" s="31"/>
      <c r="J1923" s="59">
        <f t="shared" ref="J1923:J1940" si="282">H1923*C1923</f>
        <v>367152.77777777775</v>
      </c>
    </row>
    <row r="1924" spans="1:10">
      <c r="A1924" s="24">
        <v>2</v>
      </c>
      <c r="B1924" s="25" t="s">
        <v>25</v>
      </c>
      <c r="C1924" s="204"/>
      <c r="D1924" s="33">
        <v>128591</v>
      </c>
      <c r="E1924" s="28">
        <f t="shared" si="280"/>
        <v>0</v>
      </c>
      <c r="F1924" s="29">
        <v>0</v>
      </c>
      <c r="G1924" s="30">
        <f t="shared" si="281"/>
        <v>0</v>
      </c>
      <c r="H1924" s="31">
        <f t="shared" ref="H1924:H1926" si="283">D1924/1.08</f>
        <v>119065.74074074073</v>
      </c>
      <c r="I1924" s="31"/>
      <c r="J1924" s="59">
        <f t="shared" si="282"/>
        <v>0</v>
      </c>
    </row>
    <row r="1925" spans="1:10">
      <c r="A1925" s="24">
        <v>3</v>
      </c>
      <c r="B1925" s="25" t="s">
        <v>26</v>
      </c>
      <c r="C1925" s="205"/>
      <c r="D1925" s="27">
        <v>60043</v>
      </c>
      <c r="E1925" s="28">
        <f t="shared" si="280"/>
        <v>0</v>
      </c>
      <c r="F1925" s="29">
        <v>0</v>
      </c>
      <c r="G1925" s="30">
        <f t="shared" si="281"/>
        <v>0</v>
      </c>
      <c r="H1925" s="31">
        <f t="shared" si="283"/>
        <v>55595.370370370365</v>
      </c>
      <c r="I1925" s="31"/>
      <c r="J1925" s="59">
        <f t="shared" si="282"/>
        <v>0</v>
      </c>
    </row>
    <row r="1926" spans="1:10">
      <c r="A1926" s="24">
        <v>4</v>
      </c>
      <c r="B1926" s="25" t="s">
        <v>27</v>
      </c>
      <c r="C1926" s="206"/>
      <c r="D1926" s="27">
        <v>115781</v>
      </c>
      <c r="E1926" s="28">
        <f t="shared" si="280"/>
        <v>0</v>
      </c>
      <c r="F1926" s="29">
        <v>0</v>
      </c>
      <c r="G1926" s="30">
        <f t="shared" si="281"/>
        <v>0</v>
      </c>
      <c r="H1926" s="31">
        <f t="shared" si="283"/>
        <v>107204.62962962962</v>
      </c>
      <c r="I1926" s="31"/>
      <c r="J1926" s="59">
        <f t="shared" si="282"/>
        <v>0</v>
      </c>
    </row>
    <row r="1927" spans="1:10">
      <c r="A1927" s="24">
        <v>5</v>
      </c>
      <c r="B1927" s="25" t="s">
        <v>28</v>
      </c>
      <c r="C1927" s="204">
        <v>5</v>
      </c>
      <c r="D1927" s="27">
        <v>119943</v>
      </c>
      <c r="E1927" s="28">
        <f t="shared" si="280"/>
        <v>599715</v>
      </c>
      <c r="F1927" s="124">
        <v>0.25</v>
      </c>
      <c r="G1927" s="125">
        <f t="shared" si="281"/>
        <v>449786.25</v>
      </c>
      <c r="H1927" s="31">
        <f>D1927/1.08*0.75</f>
        <v>83293.75</v>
      </c>
      <c r="I1927" s="31"/>
      <c r="J1927" s="59">
        <f t="shared" si="282"/>
        <v>416468.75</v>
      </c>
    </row>
    <row r="1928" spans="1:10">
      <c r="A1928" s="24">
        <v>6</v>
      </c>
      <c r="B1928" s="25" t="s">
        <v>29</v>
      </c>
      <c r="C1928" s="167"/>
      <c r="D1928" s="27">
        <v>94810</v>
      </c>
      <c r="E1928" s="28">
        <f t="shared" si="280"/>
        <v>0</v>
      </c>
      <c r="F1928" s="29">
        <v>0</v>
      </c>
      <c r="G1928" s="30">
        <f t="shared" si="281"/>
        <v>0</v>
      </c>
      <c r="H1928" s="31">
        <f t="shared" ref="H1928:H1939" si="284">D1928/1.08</f>
        <v>87787.037037037036</v>
      </c>
      <c r="I1928" s="31"/>
      <c r="J1928" s="59">
        <f t="shared" si="282"/>
        <v>0</v>
      </c>
    </row>
    <row r="1929" spans="1:10">
      <c r="A1929" s="24">
        <v>7</v>
      </c>
      <c r="B1929" s="25" t="s">
        <v>30</v>
      </c>
      <c r="C1929" s="207"/>
      <c r="D1929" s="27">
        <v>141396</v>
      </c>
      <c r="E1929" s="28">
        <f t="shared" si="280"/>
        <v>0</v>
      </c>
      <c r="F1929" s="29">
        <v>0</v>
      </c>
      <c r="G1929" s="30">
        <f t="shared" si="281"/>
        <v>0</v>
      </c>
      <c r="H1929" s="31">
        <f t="shared" si="284"/>
        <v>130922.22222222222</v>
      </c>
      <c r="I1929" s="31"/>
      <c r="J1929" s="59">
        <f t="shared" si="282"/>
        <v>0</v>
      </c>
    </row>
    <row r="1930" spans="1:10">
      <c r="A1930" s="24">
        <v>8</v>
      </c>
      <c r="B1930" s="25" t="s">
        <v>31</v>
      </c>
      <c r="C1930" s="167"/>
      <c r="D1930" s="27">
        <v>232931</v>
      </c>
      <c r="E1930" s="28">
        <f t="shared" si="280"/>
        <v>0</v>
      </c>
      <c r="F1930" s="29">
        <v>0</v>
      </c>
      <c r="G1930" s="30">
        <f t="shared" si="281"/>
        <v>0</v>
      </c>
      <c r="H1930" s="31">
        <f t="shared" si="284"/>
        <v>215676.85185185182</v>
      </c>
      <c r="I1930" s="31"/>
      <c r="J1930" s="59">
        <f t="shared" si="282"/>
        <v>0</v>
      </c>
    </row>
    <row r="1931" spans="1:10">
      <c r="A1931" s="24">
        <v>9</v>
      </c>
      <c r="B1931" s="36" t="s">
        <v>32</v>
      </c>
      <c r="C1931" s="167"/>
      <c r="D1931" s="27">
        <v>101534</v>
      </c>
      <c r="E1931" s="28">
        <f t="shared" si="280"/>
        <v>0</v>
      </c>
      <c r="F1931" s="29">
        <v>0</v>
      </c>
      <c r="G1931" s="30">
        <f t="shared" si="281"/>
        <v>0</v>
      </c>
      <c r="H1931" s="31">
        <f t="shared" si="284"/>
        <v>94012.962962962964</v>
      </c>
      <c r="I1931" s="31"/>
      <c r="J1931" s="59">
        <f t="shared" si="282"/>
        <v>0</v>
      </c>
    </row>
    <row r="1932" spans="1:10">
      <c r="A1932" s="24">
        <v>10</v>
      </c>
      <c r="B1932" s="36" t="s">
        <v>33</v>
      </c>
      <c r="C1932" s="208"/>
      <c r="D1932" s="33">
        <v>110148</v>
      </c>
      <c r="E1932" s="28">
        <f t="shared" si="280"/>
        <v>0</v>
      </c>
      <c r="F1932" s="29">
        <v>0</v>
      </c>
      <c r="G1932" s="30">
        <f t="shared" si="281"/>
        <v>0</v>
      </c>
      <c r="H1932" s="31">
        <f t="shared" si="284"/>
        <v>101988.88888888888</v>
      </c>
      <c r="I1932" s="31"/>
      <c r="J1932" s="59">
        <f t="shared" si="282"/>
        <v>0</v>
      </c>
    </row>
    <row r="1933" spans="1:10">
      <c r="A1933" s="24">
        <v>11</v>
      </c>
      <c r="B1933" s="121" t="s">
        <v>34</v>
      </c>
      <c r="C1933" s="209">
        <v>5</v>
      </c>
      <c r="D1933" s="27">
        <v>54198</v>
      </c>
      <c r="E1933" s="123">
        <f t="shared" si="280"/>
        <v>270990</v>
      </c>
      <c r="F1933" s="29">
        <v>0</v>
      </c>
      <c r="G1933" s="125">
        <f t="shared" si="281"/>
        <v>270990</v>
      </c>
      <c r="H1933" s="31">
        <f t="shared" si="284"/>
        <v>50183.333333333328</v>
      </c>
      <c r="I1933" s="128"/>
      <c r="J1933" s="59">
        <f t="shared" si="282"/>
        <v>250916.66666666663</v>
      </c>
    </row>
    <row r="1934" spans="1:10">
      <c r="A1934" s="24">
        <v>12</v>
      </c>
      <c r="B1934" s="25" t="s">
        <v>35</v>
      </c>
      <c r="C1934" s="208"/>
      <c r="D1934" s="27">
        <v>49680</v>
      </c>
      <c r="E1934" s="28">
        <f t="shared" si="280"/>
        <v>0</v>
      </c>
      <c r="F1934" s="29">
        <v>0</v>
      </c>
      <c r="G1934" s="30">
        <f t="shared" si="281"/>
        <v>0</v>
      </c>
      <c r="H1934" s="31">
        <f t="shared" si="284"/>
        <v>46000</v>
      </c>
      <c r="I1934" s="31"/>
      <c r="J1934" s="59">
        <f t="shared" si="282"/>
        <v>0</v>
      </c>
    </row>
    <row r="1935" spans="1:10">
      <c r="A1935" s="24">
        <v>13</v>
      </c>
      <c r="B1935" s="25" t="s">
        <v>36</v>
      </c>
      <c r="C1935" s="208">
        <v>5</v>
      </c>
      <c r="D1935" s="38">
        <v>64152</v>
      </c>
      <c r="E1935" s="28">
        <f t="shared" si="280"/>
        <v>320760</v>
      </c>
      <c r="F1935" s="29">
        <v>0</v>
      </c>
      <c r="G1935" s="30">
        <f t="shared" si="281"/>
        <v>320760</v>
      </c>
      <c r="H1935" s="31">
        <f t="shared" si="284"/>
        <v>59399.999999999993</v>
      </c>
      <c r="I1935" s="31"/>
      <c r="J1935" s="59">
        <f t="shared" si="282"/>
        <v>296999.99999999994</v>
      </c>
    </row>
    <row r="1936" spans="1:10">
      <c r="A1936" s="24">
        <v>14</v>
      </c>
      <c r="B1936" s="121" t="s">
        <v>37</v>
      </c>
      <c r="C1936" s="209"/>
      <c r="D1936" s="38">
        <v>65934</v>
      </c>
      <c r="E1936" s="123">
        <f t="shared" si="280"/>
        <v>0</v>
      </c>
      <c r="F1936" s="124">
        <v>0</v>
      </c>
      <c r="G1936" s="125">
        <f t="shared" si="281"/>
        <v>0</v>
      </c>
      <c r="H1936" s="31">
        <f t="shared" si="284"/>
        <v>61049.999999999993</v>
      </c>
      <c r="I1936" s="128"/>
      <c r="J1936" s="59">
        <f t="shared" si="282"/>
        <v>0</v>
      </c>
    </row>
    <row r="1937" spans="1:10">
      <c r="A1937" s="24">
        <v>15</v>
      </c>
      <c r="B1937" s="25" t="s">
        <v>38</v>
      </c>
      <c r="C1937" s="208"/>
      <c r="D1937" s="38">
        <v>76626</v>
      </c>
      <c r="E1937" s="28">
        <f t="shared" si="280"/>
        <v>0</v>
      </c>
      <c r="F1937" s="29">
        <v>0</v>
      </c>
      <c r="G1937" s="30">
        <f t="shared" si="281"/>
        <v>0</v>
      </c>
      <c r="H1937" s="31">
        <f t="shared" si="284"/>
        <v>70950</v>
      </c>
      <c r="I1937" s="31"/>
      <c r="J1937" s="59">
        <f t="shared" si="282"/>
        <v>0</v>
      </c>
    </row>
    <row r="1938" spans="1:10">
      <c r="A1938" s="24">
        <v>16</v>
      </c>
      <c r="B1938" s="25" t="s">
        <v>39</v>
      </c>
      <c r="C1938" s="208"/>
      <c r="D1938" s="38">
        <v>80190</v>
      </c>
      <c r="E1938" s="28">
        <f t="shared" si="280"/>
        <v>0</v>
      </c>
      <c r="F1938" s="29">
        <v>0</v>
      </c>
      <c r="G1938" s="30">
        <f t="shared" si="281"/>
        <v>0</v>
      </c>
      <c r="H1938" s="31">
        <f t="shared" si="284"/>
        <v>74250</v>
      </c>
      <c r="I1938" s="31"/>
      <c r="J1938" s="59">
        <f t="shared" si="282"/>
        <v>0</v>
      </c>
    </row>
    <row r="1939" spans="1:10">
      <c r="A1939" s="24">
        <v>17</v>
      </c>
      <c r="B1939" s="25" t="s">
        <v>40</v>
      </c>
      <c r="C1939" s="208"/>
      <c r="D1939" s="38">
        <v>113832</v>
      </c>
      <c r="E1939" s="28">
        <f t="shared" si="280"/>
        <v>0</v>
      </c>
      <c r="F1939" s="29">
        <v>0</v>
      </c>
      <c r="G1939" s="30">
        <f t="shared" si="281"/>
        <v>0</v>
      </c>
      <c r="H1939" s="31">
        <f t="shared" si="284"/>
        <v>105400</v>
      </c>
      <c r="I1939" s="31"/>
      <c r="J1939" s="59">
        <f t="shared" si="282"/>
        <v>0</v>
      </c>
    </row>
    <row r="1940" spans="1:10">
      <c r="A1940" s="24">
        <v>18</v>
      </c>
      <c r="B1940" s="121" t="s">
        <v>41</v>
      </c>
      <c r="C1940" s="209">
        <v>3</v>
      </c>
      <c r="D1940" s="39">
        <v>98010</v>
      </c>
      <c r="E1940" s="123">
        <f t="shared" si="280"/>
        <v>294030</v>
      </c>
      <c r="F1940" s="124">
        <v>0.23</v>
      </c>
      <c r="G1940" s="125">
        <f t="shared" si="281"/>
        <v>226403.09999999998</v>
      </c>
      <c r="H1940" s="31">
        <f>D1940/1.08*0.77</f>
        <v>69877.5</v>
      </c>
      <c r="I1940" s="128"/>
      <c r="J1940" s="59">
        <f t="shared" si="282"/>
        <v>209632.5</v>
      </c>
    </row>
    <row r="1941" spans="1:10" ht="21">
      <c r="A1941" s="40"/>
      <c r="B1941" s="41" t="s">
        <v>42</v>
      </c>
      <c r="C1941" s="210">
        <f>SUM(C1923:C1940)</f>
        <v>23</v>
      </c>
      <c r="D1941" s="39"/>
      <c r="E1941" s="43">
        <f>SUM(E1923:E1940)</f>
        <v>1882020</v>
      </c>
      <c r="F1941" s="43"/>
      <c r="G1941" s="44">
        <f>SUM(G1923:G1940)</f>
        <v>1664464.35</v>
      </c>
      <c r="H1941" s="45"/>
      <c r="I1941" s="45"/>
      <c r="J1941" s="64">
        <f>SUM(J1923:J1940)</f>
        <v>1541170.6944444443</v>
      </c>
    </row>
    <row r="1942" spans="1:10" ht="31.5">
      <c r="A1942" s="46"/>
      <c r="B1942" s="47"/>
      <c r="C1942" s="211"/>
      <c r="D1942" s="39"/>
      <c r="E1942" s="49"/>
      <c r="F1942" s="49"/>
      <c r="G1942" s="50"/>
      <c r="H1942" s="5"/>
      <c r="I1942" s="5"/>
      <c r="J1942" s="75">
        <f>J1941*0.08</f>
        <v>123293.65555555554</v>
      </c>
    </row>
    <row r="1943" spans="1:10" ht="31.5">
      <c r="A1943" s="283" t="s">
        <v>43</v>
      </c>
      <c r="B1943" s="283"/>
      <c r="C1943" s="284" t="s">
        <v>44</v>
      </c>
      <c r="D1943" s="284"/>
      <c r="E1943" s="54"/>
      <c r="F1943" s="54"/>
      <c r="G1943" s="55" t="s">
        <v>45</v>
      </c>
      <c r="H1943" s="6"/>
      <c r="I1943" s="6"/>
      <c r="J1943" s="76">
        <f>SUM(J1941:J1942)</f>
        <v>1664464.3499999999</v>
      </c>
    </row>
    <row r="1944" spans="1:10" ht="15">
      <c r="B1944" s="131" t="s">
        <v>165</v>
      </c>
      <c r="C1944" s="131" t="s">
        <v>166</v>
      </c>
      <c r="D1944" s="131"/>
      <c r="E1944" s="131" t="s">
        <v>167</v>
      </c>
    </row>
    <row r="1945" spans="1:10">
      <c r="B1945" s="212" t="s">
        <v>168</v>
      </c>
      <c r="C1945" s="213" t="s">
        <v>166</v>
      </c>
      <c r="D1945" s="214"/>
      <c r="E1945" s="214"/>
      <c r="F1945" s="214"/>
      <c r="G1945" s="212" t="s">
        <v>167</v>
      </c>
    </row>
    <row r="1948" spans="1:10" ht="15.75">
      <c r="A1948" s="279" t="s">
        <v>0</v>
      </c>
      <c r="B1948" s="279"/>
      <c r="C1948" s="279"/>
      <c r="D1948" s="279"/>
      <c r="E1948" s="279"/>
      <c r="F1948" s="279"/>
      <c r="G1948" s="279"/>
    </row>
    <row r="1949" spans="1:10" ht="15.75">
      <c r="A1949" s="279" t="s">
        <v>1</v>
      </c>
      <c r="B1949" s="279"/>
      <c r="C1949" s="279"/>
      <c r="D1949" s="279"/>
      <c r="E1949" s="279"/>
      <c r="F1949" s="279"/>
      <c r="G1949" s="279"/>
      <c r="H1949" s="1"/>
      <c r="I1949" s="1"/>
      <c r="J1949" s="71"/>
    </row>
    <row r="1950" spans="1:10" ht="15.75">
      <c r="A1950" s="279" t="s">
        <v>2</v>
      </c>
      <c r="B1950" s="279"/>
      <c r="C1950" s="279"/>
      <c r="D1950" s="279"/>
      <c r="E1950" s="279"/>
      <c r="F1950" s="279"/>
      <c r="G1950" s="279"/>
      <c r="H1950" s="1"/>
      <c r="I1950" s="1"/>
      <c r="J1950" s="71"/>
    </row>
    <row r="1951" spans="1:10" ht="15.75">
      <c r="A1951" s="279" t="s">
        <v>4</v>
      </c>
      <c r="B1951" s="279"/>
      <c r="C1951" s="279"/>
      <c r="D1951" s="279"/>
      <c r="E1951" s="279"/>
      <c r="F1951" s="279"/>
      <c r="G1951" s="279"/>
      <c r="H1951" s="1"/>
      <c r="I1951" s="1"/>
      <c r="J1951" s="71"/>
    </row>
    <row r="1952" spans="1:10" ht="15.75">
      <c r="A1952" s="280" t="s">
        <v>6</v>
      </c>
      <c r="B1952" s="280"/>
      <c r="C1952" s="280"/>
      <c r="D1952" s="280"/>
      <c r="E1952" s="280"/>
      <c r="F1952" s="280"/>
      <c r="G1952" s="280"/>
      <c r="H1952" s="1"/>
      <c r="I1952" s="1"/>
      <c r="J1952" s="71"/>
    </row>
    <row r="1953" spans="1:10" ht="27.75">
      <c r="A1953" s="9"/>
      <c r="B1953" s="9"/>
      <c r="C1953" s="281" t="s">
        <v>265</v>
      </c>
      <c r="D1953" s="281"/>
      <c r="E1953" s="281"/>
      <c r="F1953" s="281"/>
      <c r="G1953" s="281"/>
      <c r="H1953" s="2"/>
      <c r="I1953" s="2"/>
      <c r="J1953" s="72"/>
    </row>
    <row r="1954" spans="1:10">
      <c r="A1954" s="11" t="s">
        <v>8</v>
      </c>
      <c r="B1954" s="12"/>
      <c r="C1954" s="202"/>
      <c r="D1954" s="286"/>
      <c r="E1954" s="286"/>
      <c r="F1954" s="286"/>
      <c r="G1954" s="286"/>
      <c r="H1954" s="68"/>
      <c r="I1954" s="68"/>
      <c r="J1954" s="71"/>
    </row>
    <row r="1955" spans="1:10" ht="15.75">
      <c r="A1955" s="11" t="s">
        <v>9</v>
      </c>
      <c r="B1955" s="286" t="s">
        <v>276</v>
      </c>
      <c r="C1955" s="286"/>
      <c r="D1955" s="286"/>
      <c r="E1955" s="286"/>
      <c r="F1955" s="11"/>
      <c r="G1955" s="16"/>
      <c r="H1955" s="11"/>
      <c r="I1955" s="11"/>
      <c r="J1955" s="80"/>
    </row>
    <row r="1956" spans="1:10" ht="15.75">
      <c r="A1956" s="11" t="s">
        <v>11</v>
      </c>
      <c r="B1956" s="289"/>
      <c r="C1956" s="289"/>
      <c r="D1956" s="289"/>
      <c r="E1956" s="289"/>
      <c r="F1956" s="18"/>
      <c r="G1956" s="19" t="s">
        <v>13</v>
      </c>
      <c r="H1956" s="69" t="s">
        <v>161</v>
      </c>
      <c r="I1956" s="69">
        <v>11948</v>
      </c>
      <c r="J1956" s="73"/>
    </row>
    <row r="1957" spans="1:10">
      <c r="A1957" s="190" t="s">
        <v>14</v>
      </c>
      <c r="B1957" s="190"/>
      <c r="C1957" s="203" t="s">
        <v>17</v>
      </c>
      <c r="D1957" s="191" t="s">
        <v>18</v>
      </c>
      <c r="E1957" s="192" t="s">
        <v>19</v>
      </c>
      <c r="F1957" s="192" t="s">
        <v>20</v>
      </c>
      <c r="G1957" s="190" t="s">
        <v>21</v>
      </c>
      <c r="H1957" s="1"/>
      <c r="I1957" s="1"/>
      <c r="J1957" s="71"/>
    </row>
    <row r="1958" spans="1:10">
      <c r="A1958" s="24">
        <v>1</v>
      </c>
      <c r="B1958" s="25" t="s">
        <v>23</v>
      </c>
      <c r="C1958" s="167">
        <v>5</v>
      </c>
      <c r="D1958" s="27">
        <v>79305</v>
      </c>
      <c r="E1958" s="28">
        <f t="shared" ref="E1958:E1975" si="285">D1958*C1958</f>
        <v>396525</v>
      </c>
      <c r="F1958" s="29">
        <v>0</v>
      </c>
      <c r="G1958" s="30">
        <f t="shared" ref="G1958:G1975" si="286">E1958-E1958*F1958</f>
        <v>396525</v>
      </c>
      <c r="H1958" s="31">
        <f>D1958/1.08</f>
        <v>73430.555555555547</v>
      </c>
      <c r="I1958" s="31"/>
      <c r="J1958" s="59">
        <f t="shared" ref="J1958:J1975" si="287">H1958*C1958</f>
        <v>367152.77777777775</v>
      </c>
    </row>
    <row r="1959" spans="1:10">
      <c r="A1959" s="24">
        <v>2</v>
      </c>
      <c r="B1959" s="25" t="s">
        <v>25</v>
      </c>
      <c r="C1959" s="204"/>
      <c r="D1959" s="33">
        <v>128591</v>
      </c>
      <c r="E1959" s="28">
        <f t="shared" si="285"/>
        <v>0</v>
      </c>
      <c r="F1959" s="29">
        <v>0</v>
      </c>
      <c r="G1959" s="30">
        <f t="shared" si="286"/>
        <v>0</v>
      </c>
      <c r="H1959" s="31">
        <f t="shared" ref="H1959:H1961" si="288">D1959/1.08</f>
        <v>119065.74074074073</v>
      </c>
      <c r="I1959" s="31"/>
      <c r="J1959" s="59">
        <f t="shared" si="287"/>
        <v>0</v>
      </c>
    </row>
    <row r="1960" spans="1:10">
      <c r="A1960" s="24">
        <v>3</v>
      </c>
      <c r="B1960" s="25" t="s">
        <v>26</v>
      </c>
      <c r="C1960" s="205"/>
      <c r="D1960" s="27">
        <v>60043</v>
      </c>
      <c r="E1960" s="28">
        <f t="shared" si="285"/>
        <v>0</v>
      </c>
      <c r="F1960" s="29">
        <v>0</v>
      </c>
      <c r="G1960" s="30">
        <f t="shared" si="286"/>
        <v>0</v>
      </c>
      <c r="H1960" s="31">
        <f t="shared" si="288"/>
        <v>55595.370370370365</v>
      </c>
      <c r="I1960" s="31"/>
      <c r="J1960" s="59">
        <f t="shared" si="287"/>
        <v>0</v>
      </c>
    </row>
    <row r="1961" spans="1:10">
      <c r="A1961" s="24">
        <v>4</v>
      </c>
      <c r="B1961" s="25" t="s">
        <v>27</v>
      </c>
      <c r="C1961" s="206"/>
      <c r="D1961" s="27">
        <v>115781</v>
      </c>
      <c r="E1961" s="28">
        <f t="shared" si="285"/>
        <v>0</v>
      </c>
      <c r="F1961" s="29">
        <v>0</v>
      </c>
      <c r="G1961" s="30">
        <f t="shared" si="286"/>
        <v>0</v>
      </c>
      <c r="H1961" s="31">
        <f t="shared" si="288"/>
        <v>107204.62962962962</v>
      </c>
      <c r="I1961" s="31"/>
      <c r="J1961" s="59">
        <f t="shared" si="287"/>
        <v>0</v>
      </c>
    </row>
    <row r="1962" spans="1:10">
      <c r="A1962" s="24">
        <v>5</v>
      </c>
      <c r="B1962" s="25" t="s">
        <v>28</v>
      </c>
      <c r="C1962" s="204">
        <v>10</v>
      </c>
      <c r="D1962" s="27">
        <v>119943</v>
      </c>
      <c r="E1962" s="28">
        <f t="shared" si="285"/>
        <v>1199430</v>
      </c>
      <c r="F1962" s="124">
        <v>0.25</v>
      </c>
      <c r="G1962" s="125">
        <f t="shared" si="286"/>
        <v>899572.5</v>
      </c>
      <c r="H1962" s="31">
        <f>D1962/1.08*0.75</f>
        <v>83293.75</v>
      </c>
      <c r="I1962" s="31"/>
      <c r="J1962" s="59">
        <f t="shared" si="287"/>
        <v>832937.5</v>
      </c>
    </row>
    <row r="1963" spans="1:10">
      <c r="A1963" s="24">
        <v>6</v>
      </c>
      <c r="B1963" s="25" t="s">
        <v>29</v>
      </c>
      <c r="C1963" s="167"/>
      <c r="D1963" s="27">
        <v>94810</v>
      </c>
      <c r="E1963" s="28">
        <f t="shared" si="285"/>
        <v>0</v>
      </c>
      <c r="F1963" s="29">
        <v>0</v>
      </c>
      <c r="G1963" s="30">
        <f t="shared" si="286"/>
        <v>0</v>
      </c>
      <c r="H1963" s="31">
        <f t="shared" ref="H1963:H1974" si="289">D1963/1.08</f>
        <v>87787.037037037036</v>
      </c>
      <c r="I1963" s="31"/>
      <c r="J1963" s="59">
        <f t="shared" si="287"/>
        <v>0</v>
      </c>
    </row>
    <row r="1964" spans="1:10">
      <c r="A1964" s="24">
        <v>7</v>
      </c>
      <c r="B1964" s="25" t="s">
        <v>30</v>
      </c>
      <c r="C1964" s="207"/>
      <c r="D1964" s="27">
        <v>141396</v>
      </c>
      <c r="E1964" s="28">
        <f t="shared" si="285"/>
        <v>0</v>
      </c>
      <c r="F1964" s="29">
        <v>0</v>
      </c>
      <c r="G1964" s="30">
        <f t="shared" si="286"/>
        <v>0</v>
      </c>
      <c r="H1964" s="31">
        <f t="shared" si="289"/>
        <v>130922.22222222222</v>
      </c>
      <c r="I1964" s="31"/>
      <c r="J1964" s="59">
        <f t="shared" si="287"/>
        <v>0</v>
      </c>
    </row>
    <row r="1965" spans="1:10">
      <c r="A1965" s="24">
        <v>8</v>
      </c>
      <c r="B1965" s="25" t="s">
        <v>31</v>
      </c>
      <c r="C1965" s="167"/>
      <c r="D1965" s="27">
        <v>232931</v>
      </c>
      <c r="E1965" s="28">
        <f t="shared" si="285"/>
        <v>0</v>
      </c>
      <c r="F1965" s="29">
        <v>0</v>
      </c>
      <c r="G1965" s="30">
        <f t="shared" si="286"/>
        <v>0</v>
      </c>
      <c r="H1965" s="31">
        <f t="shared" si="289"/>
        <v>215676.85185185182</v>
      </c>
      <c r="I1965" s="31"/>
      <c r="J1965" s="59">
        <f t="shared" si="287"/>
        <v>0</v>
      </c>
    </row>
    <row r="1966" spans="1:10">
      <c r="A1966" s="24">
        <v>9</v>
      </c>
      <c r="B1966" s="36" t="s">
        <v>32</v>
      </c>
      <c r="C1966" s="167"/>
      <c r="D1966" s="27">
        <v>101534</v>
      </c>
      <c r="E1966" s="28">
        <f t="shared" si="285"/>
        <v>0</v>
      </c>
      <c r="F1966" s="29">
        <v>0</v>
      </c>
      <c r="G1966" s="30">
        <f t="shared" si="286"/>
        <v>0</v>
      </c>
      <c r="H1966" s="31">
        <f t="shared" si="289"/>
        <v>94012.962962962964</v>
      </c>
      <c r="I1966" s="31"/>
      <c r="J1966" s="59">
        <f t="shared" si="287"/>
        <v>0</v>
      </c>
    </row>
    <row r="1967" spans="1:10">
      <c r="A1967" s="24">
        <v>10</v>
      </c>
      <c r="B1967" s="36" t="s">
        <v>33</v>
      </c>
      <c r="C1967" s="208"/>
      <c r="D1967" s="33">
        <v>110148</v>
      </c>
      <c r="E1967" s="28">
        <f t="shared" si="285"/>
        <v>0</v>
      </c>
      <c r="F1967" s="29">
        <v>0</v>
      </c>
      <c r="G1967" s="30">
        <f t="shared" si="286"/>
        <v>0</v>
      </c>
      <c r="H1967" s="31">
        <f t="shared" si="289"/>
        <v>101988.88888888888</v>
      </c>
      <c r="I1967" s="31"/>
      <c r="J1967" s="59">
        <f t="shared" si="287"/>
        <v>0</v>
      </c>
    </row>
    <row r="1968" spans="1:10">
      <c r="A1968" s="24">
        <v>11</v>
      </c>
      <c r="B1968" s="121" t="s">
        <v>34</v>
      </c>
      <c r="C1968" s="209"/>
      <c r="D1968" s="27">
        <v>54198</v>
      </c>
      <c r="E1968" s="123">
        <f t="shared" si="285"/>
        <v>0</v>
      </c>
      <c r="F1968" s="29">
        <v>0</v>
      </c>
      <c r="G1968" s="125">
        <f t="shared" si="286"/>
        <v>0</v>
      </c>
      <c r="H1968" s="31">
        <f t="shared" si="289"/>
        <v>50183.333333333328</v>
      </c>
      <c r="I1968" s="128"/>
      <c r="J1968" s="59">
        <f t="shared" si="287"/>
        <v>0</v>
      </c>
    </row>
    <row r="1969" spans="1:10">
      <c r="A1969" s="24">
        <v>12</v>
      </c>
      <c r="B1969" s="25" t="s">
        <v>35</v>
      </c>
      <c r="C1969" s="208"/>
      <c r="D1969" s="27">
        <v>49680</v>
      </c>
      <c r="E1969" s="28">
        <f t="shared" si="285"/>
        <v>0</v>
      </c>
      <c r="F1969" s="29">
        <v>0</v>
      </c>
      <c r="G1969" s="30">
        <f t="shared" si="286"/>
        <v>0</v>
      </c>
      <c r="H1969" s="31">
        <f t="shared" si="289"/>
        <v>46000</v>
      </c>
      <c r="I1969" s="31"/>
      <c r="J1969" s="59">
        <f t="shared" si="287"/>
        <v>0</v>
      </c>
    </row>
    <row r="1970" spans="1:10">
      <c r="A1970" s="24">
        <v>13</v>
      </c>
      <c r="B1970" s="25" t="s">
        <v>36</v>
      </c>
      <c r="C1970" s="208"/>
      <c r="D1970" s="38">
        <v>64152</v>
      </c>
      <c r="E1970" s="28">
        <f t="shared" si="285"/>
        <v>0</v>
      </c>
      <c r="F1970" s="29">
        <v>0</v>
      </c>
      <c r="G1970" s="30">
        <f t="shared" si="286"/>
        <v>0</v>
      </c>
      <c r="H1970" s="31">
        <f t="shared" si="289"/>
        <v>59399.999999999993</v>
      </c>
      <c r="I1970" s="31"/>
      <c r="J1970" s="59">
        <f t="shared" si="287"/>
        <v>0</v>
      </c>
    </row>
    <row r="1971" spans="1:10">
      <c r="A1971" s="24">
        <v>14</v>
      </c>
      <c r="B1971" s="121" t="s">
        <v>37</v>
      </c>
      <c r="C1971" s="209"/>
      <c r="D1971" s="38">
        <v>65934</v>
      </c>
      <c r="E1971" s="123">
        <f t="shared" si="285"/>
        <v>0</v>
      </c>
      <c r="F1971" s="124">
        <v>0</v>
      </c>
      <c r="G1971" s="125">
        <f t="shared" si="286"/>
        <v>0</v>
      </c>
      <c r="H1971" s="31">
        <f t="shared" si="289"/>
        <v>61049.999999999993</v>
      </c>
      <c r="I1971" s="128"/>
      <c r="J1971" s="59">
        <f t="shared" si="287"/>
        <v>0</v>
      </c>
    </row>
    <row r="1972" spans="1:10">
      <c r="A1972" s="24">
        <v>15</v>
      </c>
      <c r="B1972" s="25" t="s">
        <v>38</v>
      </c>
      <c r="C1972" s="208"/>
      <c r="D1972" s="38">
        <v>76626</v>
      </c>
      <c r="E1972" s="28">
        <f t="shared" si="285"/>
        <v>0</v>
      </c>
      <c r="F1972" s="29">
        <v>0</v>
      </c>
      <c r="G1972" s="30">
        <f t="shared" si="286"/>
        <v>0</v>
      </c>
      <c r="H1972" s="31">
        <f t="shared" si="289"/>
        <v>70950</v>
      </c>
      <c r="I1972" s="31"/>
      <c r="J1972" s="59">
        <f t="shared" si="287"/>
        <v>0</v>
      </c>
    </row>
    <row r="1973" spans="1:10">
      <c r="A1973" s="24">
        <v>16</v>
      </c>
      <c r="B1973" s="25" t="s">
        <v>39</v>
      </c>
      <c r="C1973" s="208"/>
      <c r="D1973" s="38">
        <v>80190</v>
      </c>
      <c r="E1973" s="28">
        <f t="shared" si="285"/>
        <v>0</v>
      </c>
      <c r="F1973" s="29">
        <v>0</v>
      </c>
      <c r="G1973" s="30">
        <f t="shared" si="286"/>
        <v>0</v>
      </c>
      <c r="H1973" s="31">
        <f t="shared" si="289"/>
        <v>74250</v>
      </c>
      <c r="I1973" s="31"/>
      <c r="J1973" s="59">
        <f t="shared" si="287"/>
        <v>0</v>
      </c>
    </row>
    <row r="1974" spans="1:10">
      <c r="A1974" s="24">
        <v>17</v>
      </c>
      <c r="B1974" s="25" t="s">
        <v>40</v>
      </c>
      <c r="C1974" s="208"/>
      <c r="D1974" s="38">
        <v>113832</v>
      </c>
      <c r="E1974" s="28">
        <f t="shared" si="285"/>
        <v>0</v>
      </c>
      <c r="F1974" s="29">
        <v>0</v>
      </c>
      <c r="G1974" s="30">
        <f t="shared" si="286"/>
        <v>0</v>
      </c>
      <c r="H1974" s="31">
        <f t="shared" si="289"/>
        <v>105400</v>
      </c>
      <c r="I1974" s="31"/>
      <c r="J1974" s="59">
        <f t="shared" si="287"/>
        <v>0</v>
      </c>
    </row>
    <row r="1975" spans="1:10">
      <c r="A1975" s="24">
        <v>18</v>
      </c>
      <c r="B1975" s="121" t="s">
        <v>41</v>
      </c>
      <c r="C1975" s="209"/>
      <c r="D1975" s="39">
        <v>98010</v>
      </c>
      <c r="E1975" s="123">
        <f t="shared" si="285"/>
        <v>0</v>
      </c>
      <c r="F1975" s="124">
        <v>0.23</v>
      </c>
      <c r="G1975" s="125">
        <f t="shared" si="286"/>
        <v>0</v>
      </c>
      <c r="H1975" s="31">
        <f>D1975/1.08*0.77</f>
        <v>69877.5</v>
      </c>
      <c r="I1975" s="128"/>
      <c r="J1975" s="59">
        <f t="shared" si="287"/>
        <v>0</v>
      </c>
    </row>
    <row r="1976" spans="1:10" ht="21">
      <c r="A1976" s="40"/>
      <c r="B1976" s="41" t="s">
        <v>42</v>
      </c>
      <c r="C1976" s="210">
        <f>SUM(C1958:C1975)</f>
        <v>15</v>
      </c>
      <c r="D1976" s="39"/>
      <c r="E1976" s="43">
        <f>SUM(E1958:E1975)</f>
        <v>1595955</v>
      </c>
      <c r="F1976" s="43"/>
      <c r="G1976" s="44">
        <f>SUM(G1958:G1975)</f>
        <v>1296097.5</v>
      </c>
      <c r="H1976" s="45"/>
      <c r="I1976" s="45"/>
      <c r="J1976" s="64">
        <f>SUM(J1958:J1975)</f>
        <v>1200090.2777777778</v>
      </c>
    </row>
    <row r="1977" spans="1:10" ht="31.5">
      <c r="A1977" s="46"/>
      <c r="B1977" s="47"/>
      <c r="C1977" s="211"/>
      <c r="D1977" s="39"/>
      <c r="E1977" s="49"/>
      <c r="F1977" s="49"/>
      <c r="G1977" s="50"/>
      <c r="H1977" s="5"/>
      <c r="I1977" s="5"/>
      <c r="J1977" s="75">
        <f>J1976*0.08</f>
        <v>96007.222222222219</v>
      </c>
    </row>
    <row r="1978" spans="1:10" ht="31.5">
      <c r="A1978" s="283" t="s">
        <v>43</v>
      </c>
      <c r="B1978" s="283"/>
      <c r="C1978" s="284" t="s">
        <v>44</v>
      </c>
      <c r="D1978" s="284"/>
      <c r="E1978" s="54"/>
      <c r="F1978" s="54"/>
      <c r="G1978" s="55" t="s">
        <v>45</v>
      </c>
      <c r="H1978" s="6"/>
      <c r="I1978" s="6"/>
      <c r="J1978" s="76">
        <f>SUM(J1976:J1977)</f>
        <v>1296097.5</v>
      </c>
    </row>
    <row r="1979" spans="1:10" ht="15">
      <c r="B1979" s="131" t="s">
        <v>165</v>
      </c>
      <c r="C1979" s="131" t="s">
        <v>166</v>
      </c>
      <c r="D1979" s="131"/>
      <c r="E1979" s="131" t="s">
        <v>167</v>
      </c>
    </row>
    <row r="1980" spans="1:10">
      <c r="B1980" s="212" t="s">
        <v>168</v>
      </c>
      <c r="C1980" s="213" t="s">
        <v>166</v>
      </c>
      <c r="D1980" s="214"/>
      <c r="E1980" s="214"/>
      <c r="F1980" s="214"/>
      <c r="G1980" s="212" t="s">
        <v>167</v>
      </c>
    </row>
    <row r="1983" spans="1:10" ht="15.75">
      <c r="A1983" s="279" t="s">
        <v>0</v>
      </c>
      <c r="B1983" s="279"/>
      <c r="C1983" s="279"/>
      <c r="D1983" s="279"/>
      <c r="E1983" s="279"/>
      <c r="F1983" s="279"/>
      <c r="G1983" s="279"/>
    </row>
    <row r="1984" spans="1:10" ht="15.75">
      <c r="A1984" s="279" t="s">
        <v>1</v>
      </c>
      <c r="B1984" s="279"/>
      <c r="C1984" s="279"/>
      <c r="D1984" s="279"/>
      <c r="E1984" s="279"/>
      <c r="F1984" s="279"/>
      <c r="G1984" s="279"/>
      <c r="H1984" s="1"/>
      <c r="I1984" s="1"/>
      <c r="J1984" s="71"/>
    </row>
    <row r="1985" spans="1:10" ht="15.75">
      <c r="A1985" s="279" t="s">
        <v>2</v>
      </c>
      <c r="B1985" s="279"/>
      <c r="C1985" s="279"/>
      <c r="D1985" s="279"/>
      <c r="E1985" s="279"/>
      <c r="F1985" s="279"/>
      <c r="G1985" s="279"/>
      <c r="H1985" s="1"/>
      <c r="I1985" s="1"/>
      <c r="J1985" s="71"/>
    </row>
    <row r="1986" spans="1:10" ht="15.75">
      <c r="A1986" s="279" t="s">
        <v>4</v>
      </c>
      <c r="B1986" s="279"/>
      <c r="C1986" s="279"/>
      <c r="D1986" s="279"/>
      <c r="E1986" s="279"/>
      <c r="F1986" s="279"/>
      <c r="G1986" s="279"/>
      <c r="H1986" s="1"/>
      <c r="I1986" s="1"/>
      <c r="J1986" s="71"/>
    </row>
    <row r="1987" spans="1:10" ht="15.75">
      <c r="A1987" s="280" t="s">
        <v>6</v>
      </c>
      <c r="B1987" s="280"/>
      <c r="C1987" s="280"/>
      <c r="D1987" s="280"/>
      <c r="E1987" s="280"/>
      <c r="F1987" s="280"/>
      <c r="G1987" s="280"/>
      <c r="H1987" s="1"/>
      <c r="I1987" s="1"/>
      <c r="J1987" s="71"/>
    </row>
    <row r="1988" spans="1:10" ht="27.75">
      <c r="A1988" s="9"/>
      <c r="B1988" s="9"/>
      <c r="C1988" s="281" t="s">
        <v>265</v>
      </c>
      <c r="D1988" s="281"/>
      <c r="E1988" s="281"/>
      <c r="F1988" s="281"/>
      <c r="G1988" s="281"/>
      <c r="H1988" s="2"/>
      <c r="I1988" s="2"/>
      <c r="J1988" s="72"/>
    </row>
    <row r="1989" spans="1:10">
      <c r="A1989" s="11" t="s">
        <v>8</v>
      </c>
      <c r="B1989" s="12"/>
      <c r="C1989" s="202"/>
      <c r="D1989" s="286"/>
      <c r="E1989" s="286"/>
      <c r="F1989" s="286"/>
      <c r="G1989" s="286"/>
      <c r="H1989" s="68"/>
      <c r="I1989" s="68"/>
      <c r="J1989" s="71"/>
    </row>
    <row r="1990" spans="1:10" ht="15.75">
      <c r="A1990" s="11" t="s">
        <v>9</v>
      </c>
      <c r="B1990" s="286" t="s">
        <v>277</v>
      </c>
      <c r="C1990" s="286"/>
      <c r="D1990" s="286"/>
      <c r="E1990" s="286"/>
      <c r="F1990" s="11"/>
      <c r="G1990" s="16"/>
      <c r="H1990" s="11"/>
      <c r="I1990" s="11"/>
      <c r="J1990" s="80"/>
    </row>
    <row r="1991" spans="1:10" ht="15.75">
      <c r="A1991" s="11" t="s">
        <v>11</v>
      </c>
      <c r="B1991" s="289"/>
      <c r="C1991" s="289"/>
      <c r="D1991" s="289"/>
      <c r="E1991" s="289"/>
      <c r="F1991" s="18"/>
      <c r="G1991" s="19" t="s">
        <v>13</v>
      </c>
      <c r="H1991" s="69" t="s">
        <v>161</v>
      </c>
      <c r="I1991" s="69">
        <v>11947</v>
      </c>
      <c r="J1991" s="73"/>
    </row>
    <row r="1992" spans="1:10">
      <c r="A1992" s="190" t="s">
        <v>14</v>
      </c>
      <c r="B1992" s="190"/>
      <c r="C1992" s="203" t="s">
        <v>17</v>
      </c>
      <c r="D1992" s="191" t="s">
        <v>18</v>
      </c>
      <c r="E1992" s="192" t="s">
        <v>19</v>
      </c>
      <c r="F1992" s="192" t="s">
        <v>20</v>
      </c>
      <c r="G1992" s="190" t="s">
        <v>21</v>
      </c>
      <c r="H1992" s="1"/>
      <c r="I1992" s="1"/>
      <c r="J1992" s="71"/>
    </row>
    <row r="1993" spans="1:10">
      <c r="A1993" s="24">
        <v>1</v>
      </c>
      <c r="B1993" s="25" t="s">
        <v>23</v>
      </c>
      <c r="C1993" s="167">
        <v>3</v>
      </c>
      <c r="D1993" s="27">
        <v>79305</v>
      </c>
      <c r="E1993" s="28">
        <f t="shared" ref="E1993:E2010" si="290">D1993*C1993</f>
        <v>237915</v>
      </c>
      <c r="F1993" s="29">
        <v>0</v>
      </c>
      <c r="G1993" s="30">
        <f t="shared" ref="G1993:G2010" si="291">E1993-E1993*F1993</f>
        <v>237915</v>
      </c>
      <c r="H1993" s="31">
        <f>D1993/1.08</f>
        <v>73430.555555555547</v>
      </c>
      <c r="I1993" s="31"/>
      <c r="J1993" s="59">
        <f t="shared" ref="J1993:J2010" si="292">H1993*C1993</f>
        <v>220291.66666666663</v>
      </c>
    </row>
    <row r="1994" spans="1:10">
      <c r="A1994" s="24">
        <v>2</v>
      </c>
      <c r="B1994" s="25" t="s">
        <v>25</v>
      </c>
      <c r="C1994" s="204"/>
      <c r="D1994" s="33">
        <v>128591</v>
      </c>
      <c r="E1994" s="28">
        <f t="shared" si="290"/>
        <v>0</v>
      </c>
      <c r="F1994" s="29">
        <v>0</v>
      </c>
      <c r="G1994" s="30">
        <f t="shared" si="291"/>
        <v>0</v>
      </c>
      <c r="H1994" s="31">
        <f t="shared" ref="H1994:H1996" si="293">D1994/1.08</f>
        <v>119065.74074074073</v>
      </c>
      <c r="I1994" s="31"/>
      <c r="J1994" s="59">
        <f t="shared" si="292"/>
        <v>0</v>
      </c>
    </row>
    <row r="1995" spans="1:10">
      <c r="A1995" s="24">
        <v>3</v>
      </c>
      <c r="B1995" s="25" t="s">
        <v>26</v>
      </c>
      <c r="C1995" s="205"/>
      <c r="D1995" s="27">
        <v>60043</v>
      </c>
      <c r="E1995" s="28">
        <f t="shared" si="290"/>
        <v>0</v>
      </c>
      <c r="F1995" s="29">
        <v>0</v>
      </c>
      <c r="G1995" s="30">
        <f t="shared" si="291"/>
        <v>0</v>
      </c>
      <c r="H1995" s="31">
        <f t="shared" si="293"/>
        <v>55595.370370370365</v>
      </c>
      <c r="I1995" s="31"/>
      <c r="J1995" s="59">
        <f t="shared" si="292"/>
        <v>0</v>
      </c>
    </row>
    <row r="1996" spans="1:10">
      <c r="A1996" s="24">
        <v>4</v>
      </c>
      <c r="B1996" s="25" t="s">
        <v>27</v>
      </c>
      <c r="C1996" s="206"/>
      <c r="D1996" s="27">
        <v>115781</v>
      </c>
      <c r="E1996" s="28">
        <f t="shared" si="290"/>
        <v>0</v>
      </c>
      <c r="F1996" s="29">
        <v>0</v>
      </c>
      <c r="G1996" s="30">
        <f t="shared" si="291"/>
        <v>0</v>
      </c>
      <c r="H1996" s="31">
        <f t="shared" si="293"/>
        <v>107204.62962962962</v>
      </c>
      <c r="I1996" s="31"/>
      <c r="J1996" s="59">
        <f t="shared" si="292"/>
        <v>0</v>
      </c>
    </row>
    <row r="1997" spans="1:10">
      <c r="A1997" s="24">
        <v>5</v>
      </c>
      <c r="B1997" s="25" t="s">
        <v>28</v>
      </c>
      <c r="C1997" s="204">
        <v>6</v>
      </c>
      <c r="D1997" s="27">
        <v>119943</v>
      </c>
      <c r="E1997" s="28">
        <f t="shared" si="290"/>
        <v>719658</v>
      </c>
      <c r="F1997" s="124">
        <v>0.25</v>
      </c>
      <c r="G1997" s="125">
        <f t="shared" si="291"/>
        <v>539743.5</v>
      </c>
      <c r="H1997" s="31">
        <f>D1997/1.08*0.75</f>
        <v>83293.75</v>
      </c>
      <c r="I1997" s="31"/>
      <c r="J1997" s="59">
        <f t="shared" si="292"/>
        <v>499762.5</v>
      </c>
    </row>
    <row r="1998" spans="1:10">
      <c r="A1998" s="24">
        <v>6</v>
      </c>
      <c r="B1998" s="25" t="s">
        <v>29</v>
      </c>
      <c r="C1998" s="167"/>
      <c r="D1998" s="27">
        <v>94810</v>
      </c>
      <c r="E1998" s="28">
        <f t="shared" si="290"/>
        <v>0</v>
      </c>
      <c r="F1998" s="29">
        <v>0</v>
      </c>
      <c r="G1998" s="30">
        <f t="shared" si="291"/>
        <v>0</v>
      </c>
      <c r="H1998" s="31">
        <f t="shared" ref="H1998:H2009" si="294">D1998/1.08</f>
        <v>87787.037037037036</v>
      </c>
      <c r="I1998" s="31"/>
      <c r="J1998" s="59">
        <f t="shared" si="292"/>
        <v>0</v>
      </c>
    </row>
    <row r="1999" spans="1:10">
      <c r="A1999" s="24">
        <v>7</v>
      </c>
      <c r="B1999" s="25" t="s">
        <v>30</v>
      </c>
      <c r="C1999" s="207"/>
      <c r="D1999" s="27">
        <v>141396</v>
      </c>
      <c r="E1999" s="28">
        <f t="shared" si="290"/>
        <v>0</v>
      </c>
      <c r="F1999" s="29">
        <v>0</v>
      </c>
      <c r="G1999" s="30">
        <f t="shared" si="291"/>
        <v>0</v>
      </c>
      <c r="H1999" s="31">
        <f t="shared" si="294"/>
        <v>130922.22222222222</v>
      </c>
      <c r="I1999" s="31"/>
      <c r="J1999" s="59">
        <f t="shared" si="292"/>
        <v>0</v>
      </c>
    </row>
    <row r="2000" spans="1:10">
      <c r="A2000" s="24">
        <v>8</v>
      </c>
      <c r="B2000" s="25" t="s">
        <v>31</v>
      </c>
      <c r="C2000" s="167"/>
      <c r="D2000" s="27">
        <v>232931</v>
      </c>
      <c r="E2000" s="28">
        <f t="shared" si="290"/>
        <v>0</v>
      </c>
      <c r="F2000" s="29">
        <v>0</v>
      </c>
      <c r="G2000" s="30">
        <f t="shared" si="291"/>
        <v>0</v>
      </c>
      <c r="H2000" s="31">
        <f t="shared" si="294"/>
        <v>215676.85185185182</v>
      </c>
      <c r="I2000" s="31"/>
      <c r="J2000" s="59">
        <f t="shared" si="292"/>
        <v>0</v>
      </c>
    </row>
    <row r="2001" spans="1:10">
      <c r="A2001" s="24">
        <v>9</v>
      </c>
      <c r="B2001" s="36" t="s">
        <v>32</v>
      </c>
      <c r="C2001" s="167"/>
      <c r="D2001" s="27">
        <v>101534</v>
      </c>
      <c r="E2001" s="28">
        <f t="shared" si="290"/>
        <v>0</v>
      </c>
      <c r="F2001" s="29">
        <v>0</v>
      </c>
      <c r="G2001" s="30">
        <f t="shared" si="291"/>
        <v>0</v>
      </c>
      <c r="H2001" s="31">
        <f t="shared" si="294"/>
        <v>94012.962962962964</v>
      </c>
      <c r="I2001" s="31"/>
      <c r="J2001" s="59">
        <f t="shared" si="292"/>
        <v>0</v>
      </c>
    </row>
    <row r="2002" spans="1:10">
      <c r="A2002" s="24">
        <v>10</v>
      </c>
      <c r="B2002" s="36" t="s">
        <v>33</v>
      </c>
      <c r="C2002" s="208"/>
      <c r="D2002" s="33">
        <v>110148</v>
      </c>
      <c r="E2002" s="28">
        <f t="shared" si="290"/>
        <v>0</v>
      </c>
      <c r="F2002" s="29">
        <v>0</v>
      </c>
      <c r="G2002" s="30">
        <f t="shared" si="291"/>
        <v>0</v>
      </c>
      <c r="H2002" s="31">
        <f t="shared" si="294"/>
        <v>101988.88888888888</v>
      </c>
      <c r="I2002" s="31"/>
      <c r="J2002" s="59">
        <f t="shared" si="292"/>
        <v>0</v>
      </c>
    </row>
    <row r="2003" spans="1:10">
      <c r="A2003" s="24">
        <v>11</v>
      </c>
      <c r="B2003" s="121" t="s">
        <v>34</v>
      </c>
      <c r="C2003" s="209"/>
      <c r="D2003" s="27">
        <v>54198</v>
      </c>
      <c r="E2003" s="123">
        <f t="shared" si="290"/>
        <v>0</v>
      </c>
      <c r="F2003" s="29">
        <v>0</v>
      </c>
      <c r="G2003" s="125">
        <f t="shared" si="291"/>
        <v>0</v>
      </c>
      <c r="H2003" s="31">
        <f t="shared" si="294"/>
        <v>50183.333333333328</v>
      </c>
      <c r="I2003" s="128"/>
      <c r="J2003" s="59">
        <f t="shared" si="292"/>
        <v>0</v>
      </c>
    </row>
    <row r="2004" spans="1:10">
      <c r="A2004" s="24">
        <v>12</v>
      </c>
      <c r="B2004" s="25" t="s">
        <v>35</v>
      </c>
      <c r="C2004" s="208"/>
      <c r="D2004" s="27">
        <v>49680</v>
      </c>
      <c r="E2004" s="28">
        <f t="shared" si="290"/>
        <v>0</v>
      </c>
      <c r="F2004" s="29">
        <v>0</v>
      </c>
      <c r="G2004" s="30">
        <f t="shared" si="291"/>
        <v>0</v>
      </c>
      <c r="H2004" s="31">
        <f t="shared" si="294"/>
        <v>46000</v>
      </c>
      <c r="I2004" s="31"/>
      <c r="J2004" s="59">
        <f t="shared" si="292"/>
        <v>0</v>
      </c>
    </row>
    <row r="2005" spans="1:10">
      <c r="A2005" s="24">
        <v>13</v>
      </c>
      <c r="B2005" s="25" t="s">
        <v>36</v>
      </c>
      <c r="C2005" s="208"/>
      <c r="D2005" s="38">
        <v>64152</v>
      </c>
      <c r="E2005" s="28">
        <f t="shared" si="290"/>
        <v>0</v>
      </c>
      <c r="F2005" s="29">
        <v>0</v>
      </c>
      <c r="G2005" s="30">
        <f t="shared" si="291"/>
        <v>0</v>
      </c>
      <c r="H2005" s="31">
        <f t="shared" si="294"/>
        <v>59399.999999999993</v>
      </c>
      <c r="I2005" s="31"/>
      <c r="J2005" s="59">
        <f t="shared" si="292"/>
        <v>0</v>
      </c>
    </row>
    <row r="2006" spans="1:10">
      <c r="A2006" s="24">
        <v>14</v>
      </c>
      <c r="B2006" s="121" t="s">
        <v>37</v>
      </c>
      <c r="C2006" s="209"/>
      <c r="D2006" s="38">
        <v>65934</v>
      </c>
      <c r="E2006" s="123">
        <f t="shared" si="290"/>
        <v>0</v>
      </c>
      <c r="F2006" s="124">
        <v>0</v>
      </c>
      <c r="G2006" s="125">
        <f t="shared" si="291"/>
        <v>0</v>
      </c>
      <c r="H2006" s="31">
        <f t="shared" si="294"/>
        <v>61049.999999999993</v>
      </c>
      <c r="I2006" s="128"/>
      <c r="J2006" s="59">
        <f t="shared" si="292"/>
        <v>0</v>
      </c>
    </row>
    <row r="2007" spans="1:10">
      <c r="A2007" s="24">
        <v>15</v>
      </c>
      <c r="B2007" s="25" t="s">
        <v>38</v>
      </c>
      <c r="C2007" s="208"/>
      <c r="D2007" s="38">
        <v>76626</v>
      </c>
      <c r="E2007" s="28">
        <f t="shared" si="290"/>
        <v>0</v>
      </c>
      <c r="F2007" s="29">
        <v>0</v>
      </c>
      <c r="G2007" s="30">
        <f t="shared" si="291"/>
        <v>0</v>
      </c>
      <c r="H2007" s="31">
        <f t="shared" si="294"/>
        <v>70950</v>
      </c>
      <c r="I2007" s="31"/>
      <c r="J2007" s="59">
        <f t="shared" si="292"/>
        <v>0</v>
      </c>
    </row>
    <row r="2008" spans="1:10">
      <c r="A2008" s="24">
        <v>16</v>
      </c>
      <c r="B2008" s="25" t="s">
        <v>39</v>
      </c>
      <c r="C2008" s="208"/>
      <c r="D2008" s="38">
        <v>80190</v>
      </c>
      <c r="E2008" s="28">
        <f t="shared" si="290"/>
        <v>0</v>
      </c>
      <c r="F2008" s="29">
        <v>0</v>
      </c>
      <c r="G2008" s="30">
        <f t="shared" si="291"/>
        <v>0</v>
      </c>
      <c r="H2008" s="31">
        <f t="shared" si="294"/>
        <v>74250</v>
      </c>
      <c r="I2008" s="31"/>
      <c r="J2008" s="59">
        <f t="shared" si="292"/>
        <v>0</v>
      </c>
    </row>
    <row r="2009" spans="1:10">
      <c r="A2009" s="24">
        <v>17</v>
      </c>
      <c r="B2009" s="25" t="s">
        <v>40</v>
      </c>
      <c r="C2009" s="208"/>
      <c r="D2009" s="38">
        <v>113832</v>
      </c>
      <c r="E2009" s="28">
        <f t="shared" si="290"/>
        <v>0</v>
      </c>
      <c r="F2009" s="29">
        <v>0</v>
      </c>
      <c r="G2009" s="30">
        <f t="shared" si="291"/>
        <v>0</v>
      </c>
      <c r="H2009" s="31">
        <f t="shared" si="294"/>
        <v>105400</v>
      </c>
      <c r="I2009" s="31"/>
      <c r="J2009" s="59">
        <f t="shared" si="292"/>
        <v>0</v>
      </c>
    </row>
    <row r="2010" spans="1:10">
      <c r="A2010" s="24">
        <v>18</v>
      </c>
      <c r="B2010" s="121" t="s">
        <v>41</v>
      </c>
      <c r="C2010" s="209"/>
      <c r="D2010" s="39">
        <v>98010</v>
      </c>
      <c r="E2010" s="123">
        <f t="shared" si="290"/>
        <v>0</v>
      </c>
      <c r="F2010" s="124">
        <v>0.23</v>
      </c>
      <c r="G2010" s="125">
        <f t="shared" si="291"/>
        <v>0</v>
      </c>
      <c r="H2010" s="31">
        <f>D2010/1.08*0.77</f>
        <v>69877.5</v>
      </c>
      <c r="I2010" s="128"/>
      <c r="J2010" s="59">
        <f t="shared" si="292"/>
        <v>0</v>
      </c>
    </row>
    <row r="2011" spans="1:10" ht="21">
      <c r="A2011" s="40"/>
      <c r="B2011" s="41" t="s">
        <v>42</v>
      </c>
      <c r="C2011" s="210">
        <f>SUM(C1993:C2010)</f>
        <v>9</v>
      </c>
      <c r="D2011" s="39"/>
      <c r="E2011" s="43">
        <f>SUM(E1993:E2010)</f>
        <v>957573</v>
      </c>
      <c r="F2011" s="43"/>
      <c r="G2011" s="44">
        <f>SUM(G1993:G2010)</f>
        <v>777658.5</v>
      </c>
      <c r="H2011" s="45"/>
      <c r="I2011" s="45"/>
      <c r="J2011" s="64">
        <f>SUM(J1993:J2010)</f>
        <v>720054.16666666663</v>
      </c>
    </row>
    <row r="2012" spans="1:10" ht="31.5">
      <c r="A2012" s="46"/>
      <c r="B2012" s="47"/>
      <c r="C2012" s="211"/>
      <c r="D2012" s="39"/>
      <c r="E2012" s="49"/>
      <c r="F2012" s="49"/>
      <c r="G2012" s="50"/>
      <c r="H2012" s="5"/>
      <c r="I2012" s="5"/>
      <c r="J2012" s="75">
        <f>J2011*0.08</f>
        <v>57604.333333333328</v>
      </c>
    </row>
    <row r="2013" spans="1:10" ht="31.5">
      <c r="A2013" s="283" t="s">
        <v>43</v>
      </c>
      <c r="B2013" s="283"/>
      <c r="C2013" s="284" t="s">
        <v>44</v>
      </c>
      <c r="D2013" s="284"/>
      <c r="E2013" s="54"/>
      <c r="F2013" s="54"/>
      <c r="G2013" s="55" t="s">
        <v>45</v>
      </c>
      <c r="H2013" s="6"/>
      <c r="I2013" s="6"/>
      <c r="J2013" s="76">
        <f>SUM(J2011:J2012)</f>
        <v>777658.5</v>
      </c>
    </row>
    <row r="2014" spans="1:10" ht="15">
      <c r="B2014" s="131" t="s">
        <v>165</v>
      </c>
      <c r="C2014" s="131" t="s">
        <v>166</v>
      </c>
      <c r="D2014" s="131"/>
      <c r="E2014" s="131" t="s">
        <v>167</v>
      </c>
    </row>
    <row r="2015" spans="1:10">
      <c r="B2015" s="212" t="s">
        <v>168</v>
      </c>
      <c r="C2015" s="213" t="s">
        <v>166</v>
      </c>
      <c r="D2015" s="214"/>
      <c r="E2015" s="214"/>
      <c r="F2015" s="214"/>
      <c r="G2015" s="212" t="s">
        <v>167</v>
      </c>
    </row>
    <row r="2018" spans="1:10" ht="15.75">
      <c r="A2018" s="279" t="s">
        <v>0</v>
      </c>
      <c r="B2018" s="279"/>
      <c r="C2018" s="279"/>
      <c r="D2018" s="279"/>
      <c r="E2018" s="279"/>
      <c r="F2018" s="279"/>
      <c r="G2018" s="279"/>
    </row>
    <row r="2019" spans="1:10" ht="15.75">
      <c r="A2019" s="279" t="s">
        <v>1</v>
      </c>
      <c r="B2019" s="279"/>
      <c r="C2019" s="279"/>
      <c r="D2019" s="279"/>
      <c r="E2019" s="279"/>
      <c r="F2019" s="279"/>
      <c r="G2019" s="279"/>
      <c r="H2019" s="1"/>
      <c r="I2019" s="1"/>
      <c r="J2019" s="71"/>
    </row>
    <row r="2020" spans="1:10" ht="15.75">
      <c r="A2020" s="279" t="s">
        <v>2</v>
      </c>
      <c r="B2020" s="279"/>
      <c r="C2020" s="279"/>
      <c r="D2020" s="279"/>
      <c r="E2020" s="279"/>
      <c r="F2020" s="279"/>
      <c r="G2020" s="279"/>
      <c r="H2020" s="1"/>
      <c r="I2020" s="1"/>
      <c r="J2020" s="71"/>
    </row>
    <row r="2021" spans="1:10" ht="15.75">
      <c r="A2021" s="279" t="s">
        <v>4</v>
      </c>
      <c r="B2021" s="279"/>
      <c r="C2021" s="279"/>
      <c r="D2021" s="279"/>
      <c r="E2021" s="279"/>
      <c r="F2021" s="279"/>
      <c r="G2021" s="279"/>
      <c r="H2021" s="1"/>
      <c r="I2021" s="1"/>
      <c r="J2021" s="71"/>
    </row>
    <row r="2022" spans="1:10" ht="15.75">
      <c r="A2022" s="280" t="s">
        <v>6</v>
      </c>
      <c r="B2022" s="280"/>
      <c r="C2022" s="280"/>
      <c r="D2022" s="280"/>
      <c r="E2022" s="280"/>
      <c r="F2022" s="280"/>
      <c r="G2022" s="280"/>
      <c r="H2022" s="1"/>
      <c r="I2022" s="1"/>
      <c r="J2022" s="71"/>
    </row>
    <row r="2023" spans="1:10" ht="27.75">
      <c r="A2023" s="9"/>
      <c r="B2023" s="9"/>
      <c r="C2023" s="281" t="s">
        <v>265</v>
      </c>
      <c r="D2023" s="281"/>
      <c r="E2023" s="281"/>
      <c r="F2023" s="281"/>
      <c r="G2023" s="281"/>
      <c r="H2023" s="2"/>
      <c r="I2023" s="2"/>
      <c r="J2023" s="72"/>
    </row>
    <row r="2024" spans="1:10">
      <c r="A2024" s="11" t="s">
        <v>8</v>
      </c>
      <c r="B2024" s="12"/>
      <c r="C2024" s="202"/>
      <c r="D2024" s="286"/>
      <c r="E2024" s="286"/>
      <c r="F2024" s="286"/>
      <c r="G2024" s="286"/>
      <c r="H2024" s="68"/>
      <c r="I2024" s="68"/>
      <c r="J2024" s="71"/>
    </row>
    <row r="2025" spans="1:10" ht="15.75">
      <c r="A2025" s="11" t="s">
        <v>9</v>
      </c>
      <c r="B2025" s="286" t="s">
        <v>278</v>
      </c>
      <c r="C2025" s="286"/>
      <c r="D2025" s="286"/>
      <c r="E2025" s="286"/>
      <c r="F2025" s="11"/>
      <c r="G2025" s="16"/>
      <c r="H2025" s="11"/>
      <c r="I2025" s="11"/>
      <c r="J2025" s="80"/>
    </row>
    <row r="2026" spans="1:10" ht="15.75">
      <c r="A2026" s="11" t="s">
        <v>11</v>
      </c>
      <c r="B2026" s="289"/>
      <c r="C2026" s="289"/>
      <c r="D2026" s="289"/>
      <c r="E2026" s="289"/>
      <c r="F2026" s="18"/>
      <c r="G2026" s="19" t="s">
        <v>13</v>
      </c>
      <c r="H2026" s="69" t="s">
        <v>161</v>
      </c>
      <c r="I2026" s="69">
        <v>12088</v>
      </c>
      <c r="J2026" s="73"/>
    </row>
    <row r="2027" spans="1:10">
      <c r="A2027" s="190" t="s">
        <v>14</v>
      </c>
      <c r="B2027" s="190"/>
      <c r="C2027" s="203" t="s">
        <v>17</v>
      </c>
      <c r="D2027" s="191" t="s">
        <v>18</v>
      </c>
      <c r="E2027" s="192" t="s">
        <v>19</v>
      </c>
      <c r="F2027" s="192" t="s">
        <v>20</v>
      </c>
      <c r="G2027" s="190" t="s">
        <v>21</v>
      </c>
      <c r="H2027" s="1"/>
      <c r="I2027" s="1"/>
      <c r="J2027" s="71"/>
    </row>
    <row r="2028" spans="1:10">
      <c r="A2028" s="24">
        <v>1</v>
      </c>
      <c r="B2028" s="25" t="s">
        <v>23</v>
      </c>
      <c r="C2028" s="167"/>
      <c r="D2028" s="27">
        <v>79305</v>
      </c>
      <c r="E2028" s="28">
        <f t="shared" ref="E2028:E2045" si="295">D2028*C2028</f>
        <v>0</v>
      </c>
      <c r="F2028" s="29">
        <v>0</v>
      </c>
      <c r="G2028" s="30">
        <f t="shared" ref="G2028:G2045" si="296">E2028-E2028*F2028</f>
        <v>0</v>
      </c>
      <c r="H2028" s="31">
        <f>D2028/1.08</f>
        <v>73430.555555555547</v>
      </c>
      <c r="I2028" s="31"/>
      <c r="J2028" s="59">
        <f t="shared" ref="J2028:J2045" si="297">H2028*C2028</f>
        <v>0</v>
      </c>
    </row>
    <row r="2029" spans="1:10">
      <c r="A2029" s="24">
        <v>2</v>
      </c>
      <c r="B2029" s="25" t="s">
        <v>25</v>
      </c>
      <c r="C2029" s="204"/>
      <c r="D2029" s="33">
        <v>128591</v>
      </c>
      <c r="E2029" s="28">
        <f t="shared" si="295"/>
        <v>0</v>
      </c>
      <c r="F2029" s="29">
        <v>0</v>
      </c>
      <c r="G2029" s="30">
        <f t="shared" si="296"/>
        <v>0</v>
      </c>
      <c r="H2029" s="31">
        <f t="shared" ref="H2029:H2031" si="298">D2029/1.08</f>
        <v>119065.74074074073</v>
      </c>
      <c r="I2029" s="31"/>
      <c r="J2029" s="59">
        <f t="shared" si="297"/>
        <v>0</v>
      </c>
    </row>
    <row r="2030" spans="1:10">
      <c r="A2030" s="24">
        <v>3</v>
      </c>
      <c r="B2030" s="25" t="s">
        <v>26</v>
      </c>
      <c r="C2030" s="205"/>
      <c r="D2030" s="27">
        <v>60043</v>
      </c>
      <c r="E2030" s="28">
        <f t="shared" si="295"/>
        <v>0</v>
      </c>
      <c r="F2030" s="29">
        <v>0</v>
      </c>
      <c r="G2030" s="30">
        <f t="shared" si="296"/>
        <v>0</v>
      </c>
      <c r="H2030" s="31">
        <f t="shared" si="298"/>
        <v>55595.370370370365</v>
      </c>
      <c r="I2030" s="31"/>
      <c r="J2030" s="59">
        <f t="shared" si="297"/>
        <v>0</v>
      </c>
    </row>
    <row r="2031" spans="1:10">
      <c r="A2031" s="24">
        <v>4</v>
      </c>
      <c r="B2031" s="25" t="s">
        <v>27</v>
      </c>
      <c r="C2031" s="206"/>
      <c r="D2031" s="27">
        <v>115781</v>
      </c>
      <c r="E2031" s="28">
        <f t="shared" si="295"/>
        <v>0</v>
      </c>
      <c r="F2031" s="29">
        <v>0</v>
      </c>
      <c r="G2031" s="30">
        <f t="shared" si="296"/>
        <v>0</v>
      </c>
      <c r="H2031" s="31">
        <f t="shared" si="298"/>
        <v>107204.62962962962</v>
      </c>
      <c r="I2031" s="31"/>
      <c r="J2031" s="59">
        <f t="shared" si="297"/>
        <v>0</v>
      </c>
    </row>
    <row r="2032" spans="1:10">
      <c r="A2032" s="24">
        <v>5</v>
      </c>
      <c r="B2032" s="25" t="s">
        <v>28</v>
      </c>
      <c r="C2032" s="204">
        <v>10</v>
      </c>
      <c r="D2032" s="27">
        <v>119943</v>
      </c>
      <c r="E2032" s="28">
        <f t="shared" si="295"/>
        <v>1199430</v>
      </c>
      <c r="F2032" s="124">
        <v>0.25</v>
      </c>
      <c r="G2032" s="125">
        <f t="shared" si="296"/>
        <v>899572.5</v>
      </c>
      <c r="H2032" s="31">
        <f>D2032/1.08*0.75</f>
        <v>83293.75</v>
      </c>
      <c r="I2032" s="31"/>
      <c r="J2032" s="59">
        <f t="shared" si="297"/>
        <v>832937.5</v>
      </c>
    </row>
    <row r="2033" spans="1:10">
      <c r="A2033" s="24">
        <v>6</v>
      </c>
      <c r="B2033" s="25" t="s">
        <v>29</v>
      </c>
      <c r="C2033" s="167"/>
      <c r="D2033" s="27">
        <v>94810</v>
      </c>
      <c r="E2033" s="28">
        <f t="shared" si="295"/>
        <v>0</v>
      </c>
      <c r="F2033" s="29">
        <v>0</v>
      </c>
      <c r="G2033" s="30">
        <f t="shared" si="296"/>
        <v>0</v>
      </c>
      <c r="H2033" s="31">
        <f t="shared" ref="H2033:H2044" si="299">D2033/1.08</f>
        <v>87787.037037037036</v>
      </c>
      <c r="I2033" s="31"/>
      <c r="J2033" s="59">
        <f t="shared" si="297"/>
        <v>0</v>
      </c>
    </row>
    <row r="2034" spans="1:10">
      <c r="A2034" s="24">
        <v>7</v>
      </c>
      <c r="B2034" s="25" t="s">
        <v>30</v>
      </c>
      <c r="C2034" s="207"/>
      <c r="D2034" s="27">
        <v>141396</v>
      </c>
      <c r="E2034" s="28">
        <f t="shared" si="295"/>
        <v>0</v>
      </c>
      <c r="F2034" s="29">
        <v>0</v>
      </c>
      <c r="G2034" s="30">
        <f t="shared" si="296"/>
        <v>0</v>
      </c>
      <c r="H2034" s="31">
        <f t="shared" si="299"/>
        <v>130922.22222222222</v>
      </c>
      <c r="I2034" s="31"/>
      <c r="J2034" s="59">
        <f t="shared" si="297"/>
        <v>0</v>
      </c>
    </row>
    <row r="2035" spans="1:10">
      <c r="A2035" s="24">
        <v>8</v>
      </c>
      <c r="B2035" s="25" t="s">
        <v>31</v>
      </c>
      <c r="C2035" s="167"/>
      <c r="D2035" s="27">
        <v>232931</v>
      </c>
      <c r="E2035" s="28">
        <f t="shared" si="295"/>
        <v>0</v>
      </c>
      <c r="F2035" s="29">
        <v>0</v>
      </c>
      <c r="G2035" s="30">
        <f t="shared" si="296"/>
        <v>0</v>
      </c>
      <c r="H2035" s="31">
        <f t="shared" si="299"/>
        <v>215676.85185185182</v>
      </c>
      <c r="I2035" s="31"/>
      <c r="J2035" s="59">
        <f t="shared" si="297"/>
        <v>0</v>
      </c>
    </row>
    <row r="2036" spans="1:10">
      <c r="A2036" s="24">
        <v>9</v>
      </c>
      <c r="B2036" s="36" t="s">
        <v>32</v>
      </c>
      <c r="C2036" s="167"/>
      <c r="D2036" s="27">
        <v>101534</v>
      </c>
      <c r="E2036" s="28">
        <f t="shared" si="295"/>
        <v>0</v>
      </c>
      <c r="F2036" s="29">
        <v>0</v>
      </c>
      <c r="G2036" s="30">
        <f t="shared" si="296"/>
        <v>0</v>
      </c>
      <c r="H2036" s="31">
        <f t="shared" si="299"/>
        <v>94012.962962962964</v>
      </c>
      <c r="I2036" s="31"/>
      <c r="J2036" s="59">
        <f t="shared" si="297"/>
        <v>0</v>
      </c>
    </row>
    <row r="2037" spans="1:10">
      <c r="A2037" s="24">
        <v>10</v>
      </c>
      <c r="B2037" s="36" t="s">
        <v>33</v>
      </c>
      <c r="C2037" s="208"/>
      <c r="D2037" s="33">
        <v>110148</v>
      </c>
      <c r="E2037" s="28">
        <f t="shared" si="295"/>
        <v>0</v>
      </c>
      <c r="F2037" s="29">
        <v>0</v>
      </c>
      <c r="G2037" s="30">
        <f t="shared" si="296"/>
        <v>0</v>
      </c>
      <c r="H2037" s="31">
        <f t="shared" si="299"/>
        <v>101988.88888888888</v>
      </c>
      <c r="I2037" s="31"/>
      <c r="J2037" s="59">
        <f t="shared" si="297"/>
        <v>0</v>
      </c>
    </row>
    <row r="2038" spans="1:10">
      <c r="A2038" s="24">
        <v>11</v>
      </c>
      <c r="B2038" s="121" t="s">
        <v>34</v>
      </c>
      <c r="C2038" s="209">
        <v>5</v>
      </c>
      <c r="D2038" s="27">
        <v>54198</v>
      </c>
      <c r="E2038" s="123">
        <f t="shared" si="295"/>
        <v>270990</v>
      </c>
      <c r="F2038" s="29">
        <v>0</v>
      </c>
      <c r="G2038" s="125">
        <f t="shared" si="296"/>
        <v>270990</v>
      </c>
      <c r="H2038" s="31">
        <f t="shared" si="299"/>
        <v>50183.333333333328</v>
      </c>
      <c r="I2038" s="128"/>
      <c r="J2038" s="59">
        <f t="shared" si="297"/>
        <v>250916.66666666663</v>
      </c>
    </row>
    <row r="2039" spans="1:10">
      <c r="A2039" s="24">
        <v>12</v>
      </c>
      <c r="B2039" s="25" t="s">
        <v>35</v>
      </c>
      <c r="C2039" s="208"/>
      <c r="D2039" s="27">
        <v>49680</v>
      </c>
      <c r="E2039" s="28">
        <f t="shared" si="295"/>
        <v>0</v>
      </c>
      <c r="F2039" s="29">
        <v>0</v>
      </c>
      <c r="G2039" s="30">
        <f t="shared" si="296"/>
        <v>0</v>
      </c>
      <c r="H2039" s="31">
        <f t="shared" si="299"/>
        <v>46000</v>
      </c>
      <c r="I2039" s="31"/>
      <c r="J2039" s="59">
        <f t="shared" si="297"/>
        <v>0</v>
      </c>
    </row>
    <row r="2040" spans="1:10">
      <c r="A2040" s="24">
        <v>13</v>
      </c>
      <c r="B2040" s="25" t="s">
        <v>36</v>
      </c>
      <c r="C2040" s="208"/>
      <c r="D2040" s="38">
        <v>64152</v>
      </c>
      <c r="E2040" s="28">
        <f t="shared" si="295"/>
        <v>0</v>
      </c>
      <c r="F2040" s="29">
        <v>0</v>
      </c>
      <c r="G2040" s="30">
        <f t="shared" si="296"/>
        <v>0</v>
      </c>
      <c r="H2040" s="31">
        <f t="shared" si="299"/>
        <v>59399.999999999993</v>
      </c>
      <c r="I2040" s="31"/>
      <c r="J2040" s="59">
        <f t="shared" si="297"/>
        <v>0</v>
      </c>
    </row>
    <row r="2041" spans="1:10">
      <c r="A2041" s="24">
        <v>14</v>
      </c>
      <c r="B2041" s="121" t="s">
        <v>37</v>
      </c>
      <c r="C2041" s="209"/>
      <c r="D2041" s="38">
        <v>65934</v>
      </c>
      <c r="E2041" s="123">
        <f t="shared" si="295"/>
        <v>0</v>
      </c>
      <c r="F2041" s="124">
        <v>0</v>
      </c>
      <c r="G2041" s="125">
        <f t="shared" si="296"/>
        <v>0</v>
      </c>
      <c r="H2041" s="31">
        <f t="shared" si="299"/>
        <v>61049.999999999993</v>
      </c>
      <c r="I2041" s="128"/>
      <c r="J2041" s="59">
        <f t="shared" si="297"/>
        <v>0</v>
      </c>
    </row>
    <row r="2042" spans="1:10">
      <c r="A2042" s="24">
        <v>15</v>
      </c>
      <c r="B2042" s="25" t="s">
        <v>38</v>
      </c>
      <c r="C2042" s="208"/>
      <c r="D2042" s="38">
        <v>76626</v>
      </c>
      <c r="E2042" s="28">
        <f t="shared" si="295"/>
        <v>0</v>
      </c>
      <c r="F2042" s="29">
        <v>0</v>
      </c>
      <c r="G2042" s="30">
        <f t="shared" si="296"/>
        <v>0</v>
      </c>
      <c r="H2042" s="31">
        <f t="shared" si="299"/>
        <v>70950</v>
      </c>
      <c r="I2042" s="31"/>
      <c r="J2042" s="59">
        <f t="shared" si="297"/>
        <v>0</v>
      </c>
    </row>
    <row r="2043" spans="1:10">
      <c r="A2043" s="24">
        <v>16</v>
      </c>
      <c r="B2043" s="25" t="s">
        <v>39</v>
      </c>
      <c r="C2043" s="208"/>
      <c r="D2043" s="38">
        <v>80190</v>
      </c>
      <c r="E2043" s="28">
        <f t="shared" si="295"/>
        <v>0</v>
      </c>
      <c r="F2043" s="29">
        <v>0</v>
      </c>
      <c r="G2043" s="30">
        <f t="shared" si="296"/>
        <v>0</v>
      </c>
      <c r="H2043" s="31">
        <f t="shared" si="299"/>
        <v>74250</v>
      </c>
      <c r="I2043" s="31"/>
      <c r="J2043" s="59">
        <f t="shared" si="297"/>
        <v>0</v>
      </c>
    </row>
    <row r="2044" spans="1:10">
      <c r="A2044" s="24">
        <v>17</v>
      </c>
      <c r="B2044" s="25" t="s">
        <v>40</v>
      </c>
      <c r="C2044" s="208"/>
      <c r="D2044" s="38">
        <v>113832</v>
      </c>
      <c r="E2044" s="28">
        <f t="shared" si="295"/>
        <v>0</v>
      </c>
      <c r="F2044" s="29">
        <v>0</v>
      </c>
      <c r="G2044" s="30">
        <f t="shared" si="296"/>
        <v>0</v>
      </c>
      <c r="H2044" s="31">
        <f t="shared" si="299"/>
        <v>105400</v>
      </c>
      <c r="I2044" s="31"/>
      <c r="J2044" s="59">
        <f t="shared" si="297"/>
        <v>0</v>
      </c>
    </row>
    <row r="2045" spans="1:10">
      <c r="A2045" s="24">
        <v>18</v>
      </c>
      <c r="B2045" s="121" t="s">
        <v>41</v>
      </c>
      <c r="C2045" s="209"/>
      <c r="D2045" s="39">
        <v>98010</v>
      </c>
      <c r="E2045" s="123">
        <f t="shared" si="295"/>
        <v>0</v>
      </c>
      <c r="F2045" s="124">
        <v>0.23</v>
      </c>
      <c r="G2045" s="125">
        <f t="shared" si="296"/>
        <v>0</v>
      </c>
      <c r="H2045" s="31">
        <f>D2045/1.08*0.77</f>
        <v>69877.5</v>
      </c>
      <c r="I2045" s="128"/>
      <c r="J2045" s="59">
        <f t="shared" si="297"/>
        <v>0</v>
      </c>
    </row>
    <row r="2046" spans="1:10" ht="21">
      <c r="A2046" s="40"/>
      <c r="B2046" s="41" t="s">
        <v>42</v>
      </c>
      <c r="C2046" s="210">
        <f>SUM(C2028:C2045)</f>
        <v>15</v>
      </c>
      <c r="D2046" s="39"/>
      <c r="E2046" s="43">
        <f>SUM(E2028:E2045)</f>
        <v>1470420</v>
      </c>
      <c r="F2046" s="43"/>
      <c r="G2046" s="44">
        <f>SUM(G2028:G2045)</f>
        <v>1170562.5</v>
      </c>
      <c r="H2046" s="45"/>
      <c r="I2046" s="45"/>
      <c r="J2046" s="64">
        <f>SUM(J2028:J2045)</f>
        <v>1083854.1666666665</v>
      </c>
    </row>
    <row r="2047" spans="1:10" ht="31.5">
      <c r="A2047" s="46"/>
      <c r="B2047" s="47"/>
      <c r="C2047" s="211"/>
      <c r="D2047" s="39"/>
      <c r="E2047" s="49"/>
      <c r="F2047" s="49"/>
      <c r="G2047" s="50"/>
      <c r="H2047" s="5"/>
      <c r="I2047" s="5"/>
      <c r="J2047" s="75">
        <f>J2046*0.08</f>
        <v>86708.333333333328</v>
      </c>
    </row>
    <row r="2048" spans="1:10" ht="31.5">
      <c r="A2048" s="283" t="s">
        <v>43</v>
      </c>
      <c r="B2048" s="283"/>
      <c r="C2048" s="284" t="s">
        <v>44</v>
      </c>
      <c r="D2048" s="284"/>
      <c r="E2048" s="54"/>
      <c r="F2048" s="54"/>
      <c r="G2048" s="55" t="s">
        <v>45</v>
      </c>
      <c r="H2048" s="6"/>
      <c r="I2048" s="6"/>
      <c r="J2048" s="76">
        <f>SUM(J2046:J2047)</f>
        <v>1170562.4999999998</v>
      </c>
    </row>
    <row r="2049" spans="1:10" ht="15">
      <c r="B2049" s="131" t="s">
        <v>165</v>
      </c>
      <c r="C2049" s="131" t="s">
        <v>166</v>
      </c>
      <c r="D2049" s="131"/>
      <c r="E2049" s="131" t="s">
        <v>167</v>
      </c>
    </row>
    <row r="2050" spans="1:10">
      <c r="B2050" s="212" t="s">
        <v>168</v>
      </c>
      <c r="C2050" s="213" t="s">
        <v>166</v>
      </c>
      <c r="D2050" s="214"/>
      <c r="E2050" s="214"/>
      <c r="F2050" s="214"/>
      <c r="G2050" s="212" t="s">
        <v>167</v>
      </c>
    </row>
    <row r="2053" spans="1:10" ht="15.75">
      <c r="A2053" s="279" t="s">
        <v>0</v>
      </c>
      <c r="B2053" s="279"/>
      <c r="C2053" s="279"/>
      <c r="D2053" s="279"/>
      <c r="E2053" s="279"/>
      <c r="F2053" s="279"/>
      <c r="G2053" s="279"/>
    </row>
    <row r="2054" spans="1:10" ht="15.75">
      <c r="A2054" s="279" t="s">
        <v>1</v>
      </c>
      <c r="B2054" s="279"/>
      <c r="C2054" s="279"/>
      <c r="D2054" s="279"/>
      <c r="E2054" s="279"/>
      <c r="F2054" s="279"/>
      <c r="G2054" s="279"/>
      <c r="H2054" s="1"/>
      <c r="I2054" s="1"/>
      <c r="J2054" s="71"/>
    </row>
    <row r="2055" spans="1:10" ht="15.75">
      <c r="A2055" s="279" t="s">
        <v>2</v>
      </c>
      <c r="B2055" s="279"/>
      <c r="C2055" s="279"/>
      <c r="D2055" s="279"/>
      <c r="E2055" s="279"/>
      <c r="F2055" s="279"/>
      <c r="G2055" s="279"/>
      <c r="H2055" s="1"/>
      <c r="I2055" s="1"/>
      <c r="J2055" s="71"/>
    </row>
    <row r="2056" spans="1:10" ht="15.75">
      <c r="A2056" s="279" t="s">
        <v>4</v>
      </c>
      <c r="B2056" s="279"/>
      <c r="C2056" s="279"/>
      <c r="D2056" s="279"/>
      <c r="E2056" s="279"/>
      <c r="F2056" s="279"/>
      <c r="G2056" s="279"/>
      <c r="H2056" s="1"/>
      <c r="I2056" s="1"/>
      <c r="J2056" s="71"/>
    </row>
    <row r="2057" spans="1:10" ht="15.75">
      <c r="A2057" s="280" t="s">
        <v>6</v>
      </c>
      <c r="B2057" s="280"/>
      <c r="C2057" s="280"/>
      <c r="D2057" s="280"/>
      <c r="E2057" s="280"/>
      <c r="F2057" s="280"/>
      <c r="G2057" s="280"/>
      <c r="H2057" s="1"/>
      <c r="I2057" s="1"/>
      <c r="J2057" s="71"/>
    </row>
    <row r="2058" spans="1:10" ht="27.75">
      <c r="A2058" s="9"/>
      <c r="B2058" s="9"/>
      <c r="C2058" s="281" t="s">
        <v>265</v>
      </c>
      <c r="D2058" s="281"/>
      <c r="E2058" s="281"/>
      <c r="F2058" s="281"/>
      <c r="G2058" s="281"/>
      <c r="H2058" s="2"/>
      <c r="I2058" s="2"/>
      <c r="J2058" s="72"/>
    </row>
    <row r="2059" spans="1:10">
      <c r="A2059" s="11" t="s">
        <v>8</v>
      </c>
      <c r="B2059" s="12"/>
      <c r="C2059" s="202"/>
      <c r="D2059" s="286"/>
      <c r="E2059" s="286"/>
      <c r="F2059" s="286"/>
      <c r="G2059" s="286"/>
      <c r="H2059" s="68"/>
      <c r="I2059" s="68"/>
      <c r="J2059" s="71"/>
    </row>
    <row r="2060" spans="1:10" ht="15.75">
      <c r="A2060" s="11" t="s">
        <v>9</v>
      </c>
      <c r="B2060" s="286" t="s">
        <v>279</v>
      </c>
      <c r="C2060" s="286"/>
      <c r="D2060" s="286"/>
      <c r="E2060" s="286"/>
      <c r="F2060" s="11"/>
      <c r="G2060" s="16"/>
      <c r="H2060" s="11"/>
      <c r="I2060" s="11"/>
      <c r="J2060" s="80"/>
    </row>
    <row r="2061" spans="1:10" ht="15.75">
      <c r="A2061" s="11" t="s">
        <v>11</v>
      </c>
      <c r="B2061" s="289"/>
      <c r="C2061" s="289"/>
      <c r="D2061" s="289"/>
      <c r="E2061" s="289"/>
      <c r="F2061" s="18"/>
      <c r="G2061" s="19" t="s">
        <v>13</v>
      </c>
      <c r="H2061" s="69" t="s">
        <v>161</v>
      </c>
      <c r="I2061" s="69">
        <v>11946</v>
      </c>
      <c r="J2061" s="73"/>
    </row>
    <row r="2062" spans="1:10">
      <c r="A2062" s="190" t="s">
        <v>14</v>
      </c>
      <c r="B2062" s="190"/>
      <c r="C2062" s="203" t="s">
        <v>17</v>
      </c>
      <c r="D2062" s="191" t="s">
        <v>18</v>
      </c>
      <c r="E2062" s="192" t="s">
        <v>19</v>
      </c>
      <c r="F2062" s="192" t="s">
        <v>20</v>
      </c>
      <c r="G2062" s="190" t="s">
        <v>21</v>
      </c>
      <c r="H2062" s="1"/>
      <c r="I2062" s="1"/>
      <c r="J2062" s="71"/>
    </row>
    <row r="2063" spans="1:10">
      <c r="A2063" s="24">
        <v>1</v>
      </c>
      <c r="B2063" s="25" t="s">
        <v>23</v>
      </c>
      <c r="C2063" s="167">
        <v>3</v>
      </c>
      <c r="D2063" s="27">
        <v>79305</v>
      </c>
      <c r="E2063" s="28">
        <f t="shared" ref="E2063:E2080" si="300">D2063*C2063</f>
        <v>237915</v>
      </c>
      <c r="F2063" s="29">
        <v>0</v>
      </c>
      <c r="G2063" s="30">
        <f t="shared" ref="G2063:G2080" si="301">E2063-E2063*F2063</f>
        <v>237915</v>
      </c>
      <c r="H2063" s="31">
        <f>D2063/1.08</f>
        <v>73430.555555555547</v>
      </c>
      <c r="I2063" s="31"/>
      <c r="J2063" s="59">
        <f t="shared" ref="J2063:J2080" si="302">H2063*C2063</f>
        <v>220291.66666666663</v>
      </c>
    </row>
    <row r="2064" spans="1:10">
      <c r="A2064" s="24">
        <v>2</v>
      </c>
      <c r="B2064" s="25" t="s">
        <v>25</v>
      </c>
      <c r="C2064" s="204"/>
      <c r="D2064" s="33">
        <v>128591</v>
      </c>
      <c r="E2064" s="28">
        <f t="shared" si="300"/>
        <v>0</v>
      </c>
      <c r="F2064" s="29">
        <v>0</v>
      </c>
      <c r="G2064" s="30">
        <f t="shared" si="301"/>
        <v>0</v>
      </c>
      <c r="H2064" s="31">
        <f t="shared" ref="H2064:H2066" si="303">D2064/1.08</f>
        <v>119065.74074074073</v>
      </c>
      <c r="I2064" s="31"/>
      <c r="J2064" s="59">
        <f t="shared" si="302"/>
        <v>0</v>
      </c>
    </row>
    <row r="2065" spans="1:10">
      <c r="A2065" s="24">
        <v>3</v>
      </c>
      <c r="B2065" s="25" t="s">
        <v>26</v>
      </c>
      <c r="C2065" s="205"/>
      <c r="D2065" s="27">
        <v>60043</v>
      </c>
      <c r="E2065" s="28">
        <f t="shared" si="300"/>
        <v>0</v>
      </c>
      <c r="F2065" s="29">
        <v>0</v>
      </c>
      <c r="G2065" s="30">
        <f t="shared" si="301"/>
        <v>0</v>
      </c>
      <c r="H2065" s="31">
        <f t="shared" si="303"/>
        <v>55595.370370370365</v>
      </c>
      <c r="I2065" s="31"/>
      <c r="J2065" s="59">
        <f t="shared" si="302"/>
        <v>0</v>
      </c>
    </row>
    <row r="2066" spans="1:10">
      <c r="A2066" s="24">
        <v>4</v>
      </c>
      <c r="B2066" s="25" t="s">
        <v>27</v>
      </c>
      <c r="C2066" s="206"/>
      <c r="D2066" s="27">
        <v>115781</v>
      </c>
      <c r="E2066" s="28">
        <f t="shared" si="300"/>
        <v>0</v>
      </c>
      <c r="F2066" s="29">
        <v>0</v>
      </c>
      <c r="G2066" s="30">
        <f t="shared" si="301"/>
        <v>0</v>
      </c>
      <c r="H2066" s="31">
        <f t="shared" si="303"/>
        <v>107204.62962962962</v>
      </c>
      <c r="I2066" s="31"/>
      <c r="J2066" s="59">
        <f t="shared" si="302"/>
        <v>0</v>
      </c>
    </row>
    <row r="2067" spans="1:10">
      <c r="A2067" s="24">
        <v>5</v>
      </c>
      <c r="B2067" s="25" t="s">
        <v>28</v>
      </c>
      <c r="C2067" s="204">
        <v>5</v>
      </c>
      <c r="D2067" s="27">
        <v>119943</v>
      </c>
      <c r="E2067" s="28">
        <f t="shared" si="300"/>
        <v>599715</v>
      </c>
      <c r="F2067" s="124">
        <v>0.25</v>
      </c>
      <c r="G2067" s="125">
        <f t="shared" si="301"/>
        <v>449786.25</v>
      </c>
      <c r="H2067" s="31">
        <f>D2067/1.08*0.75</f>
        <v>83293.75</v>
      </c>
      <c r="I2067" s="31"/>
      <c r="J2067" s="59">
        <f t="shared" si="302"/>
        <v>416468.75</v>
      </c>
    </row>
    <row r="2068" spans="1:10">
      <c r="A2068" s="24">
        <v>6</v>
      </c>
      <c r="B2068" s="25" t="s">
        <v>29</v>
      </c>
      <c r="C2068" s="167"/>
      <c r="D2068" s="27">
        <v>94810</v>
      </c>
      <c r="E2068" s="28">
        <f t="shared" si="300"/>
        <v>0</v>
      </c>
      <c r="F2068" s="29">
        <v>0</v>
      </c>
      <c r="G2068" s="30">
        <f t="shared" si="301"/>
        <v>0</v>
      </c>
      <c r="H2068" s="31">
        <f t="shared" ref="H2068:H2079" si="304">D2068/1.08</f>
        <v>87787.037037037036</v>
      </c>
      <c r="I2068" s="31"/>
      <c r="J2068" s="59">
        <f t="shared" si="302"/>
        <v>0</v>
      </c>
    </row>
    <row r="2069" spans="1:10">
      <c r="A2069" s="24">
        <v>7</v>
      </c>
      <c r="B2069" s="25" t="s">
        <v>30</v>
      </c>
      <c r="C2069" s="207"/>
      <c r="D2069" s="27">
        <v>141396</v>
      </c>
      <c r="E2069" s="28">
        <f t="shared" si="300"/>
        <v>0</v>
      </c>
      <c r="F2069" s="29">
        <v>0</v>
      </c>
      <c r="G2069" s="30">
        <f t="shared" si="301"/>
        <v>0</v>
      </c>
      <c r="H2069" s="31">
        <f t="shared" si="304"/>
        <v>130922.22222222222</v>
      </c>
      <c r="I2069" s="31"/>
      <c r="J2069" s="59">
        <f t="shared" si="302"/>
        <v>0</v>
      </c>
    </row>
    <row r="2070" spans="1:10">
      <c r="A2070" s="24">
        <v>8</v>
      </c>
      <c r="B2070" s="25" t="s">
        <v>31</v>
      </c>
      <c r="C2070" s="167"/>
      <c r="D2070" s="27">
        <v>232931</v>
      </c>
      <c r="E2070" s="28">
        <f t="shared" si="300"/>
        <v>0</v>
      </c>
      <c r="F2070" s="29">
        <v>0</v>
      </c>
      <c r="G2070" s="30">
        <f t="shared" si="301"/>
        <v>0</v>
      </c>
      <c r="H2070" s="31">
        <f t="shared" si="304"/>
        <v>215676.85185185182</v>
      </c>
      <c r="I2070" s="31"/>
      <c r="J2070" s="59">
        <f t="shared" si="302"/>
        <v>0</v>
      </c>
    </row>
    <row r="2071" spans="1:10">
      <c r="A2071" s="24">
        <v>9</v>
      </c>
      <c r="B2071" s="36" t="s">
        <v>32</v>
      </c>
      <c r="C2071" s="167"/>
      <c r="D2071" s="27">
        <v>101534</v>
      </c>
      <c r="E2071" s="28">
        <f t="shared" si="300"/>
        <v>0</v>
      </c>
      <c r="F2071" s="29">
        <v>0</v>
      </c>
      <c r="G2071" s="30">
        <f t="shared" si="301"/>
        <v>0</v>
      </c>
      <c r="H2071" s="31">
        <f t="shared" si="304"/>
        <v>94012.962962962964</v>
      </c>
      <c r="I2071" s="31"/>
      <c r="J2071" s="59">
        <f t="shared" si="302"/>
        <v>0</v>
      </c>
    </row>
    <row r="2072" spans="1:10">
      <c r="A2072" s="24">
        <v>10</v>
      </c>
      <c r="B2072" s="36" t="s">
        <v>33</v>
      </c>
      <c r="C2072" s="208"/>
      <c r="D2072" s="33">
        <v>110148</v>
      </c>
      <c r="E2072" s="28">
        <f t="shared" si="300"/>
        <v>0</v>
      </c>
      <c r="F2072" s="29">
        <v>0</v>
      </c>
      <c r="G2072" s="30">
        <f t="shared" si="301"/>
        <v>0</v>
      </c>
      <c r="H2072" s="31">
        <f t="shared" si="304"/>
        <v>101988.88888888888</v>
      </c>
      <c r="I2072" s="31"/>
      <c r="J2072" s="59">
        <f t="shared" si="302"/>
        <v>0</v>
      </c>
    </row>
    <row r="2073" spans="1:10">
      <c r="A2073" s="24">
        <v>11</v>
      </c>
      <c r="B2073" s="121" t="s">
        <v>34</v>
      </c>
      <c r="C2073" s="209">
        <v>5</v>
      </c>
      <c r="D2073" s="27">
        <v>54198</v>
      </c>
      <c r="E2073" s="123">
        <f t="shared" si="300"/>
        <v>270990</v>
      </c>
      <c r="F2073" s="29">
        <v>0</v>
      </c>
      <c r="G2073" s="125">
        <f t="shared" si="301"/>
        <v>270990</v>
      </c>
      <c r="H2073" s="31">
        <f t="shared" si="304"/>
        <v>50183.333333333328</v>
      </c>
      <c r="I2073" s="128"/>
      <c r="J2073" s="59">
        <f t="shared" si="302"/>
        <v>250916.66666666663</v>
      </c>
    </row>
    <row r="2074" spans="1:10">
      <c r="A2074" s="24">
        <v>12</v>
      </c>
      <c r="B2074" s="25" t="s">
        <v>35</v>
      </c>
      <c r="C2074" s="208"/>
      <c r="D2074" s="27">
        <v>49680</v>
      </c>
      <c r="E2074" s="28">
        <f t="shared" si="300"/>
        <v>0</v>
      </c>
      <c r="F2074" s="29">
        <v>0</v>
      </c>
      <c r="G2074" s="30">
        <f t="shared" si="301"/>
        <v>0</v>
      </c>
      <c r="H2074" s="31">
        <f t="shared" si="304"/>
        <v>46000</v>
      </c>
      <c r="I2074" s="31"/>
      <c r="J2074" s="59">
        <f t="shared" si="302"/>
        <v>0</v>
      </c>
    </row>
    <row r="2075" spans="1:10">
      <c r="A2075" s="24">
        <v>13</v>
      </c>
      <c r="B2075" s="25" t="s">
        <v>36</v>
      </c>
      <c r="C2075" s="208"/>
      <c r="D2075" s="38">
        <v>64152</v>
      </c>
      <c r="E2075" s="28">
        <f t="shared" si="300"/>
        <v>0</v>
      </c>
      <c r="F2075" s="29">
        <v>0</v>
      </c>
      <c r="G2075" s="30">
        <f t="shared" si="301"/>
        <v>0</v>
      </c>
      <c r="H2075" s="31">
        <f t="shared" si="304"/>
        <v>59399.999999999993</v>
      </c>
      <c r="I2075" s="31"/>
      <c r="J2075" s="59">
        <f t="shared" si="302"/>
        <v>0</v>
      </c>
    </row>
    <row r="2076" spans="1:10">
      <c r="A2076" s="24">
        <v>14</v>
      </c>
      <c r="B2076" s="121" t="s">
        <v>37</v>
      </c>
      <c r="C2076" s="209"/>
      <c r="D2076" s="38">
        <v>65934</v>
      </c>
      <c r="E2076" s="123">
        <f t="shared" si="300"/>
        <v>0</v>
      </c>
      <c r="F2076" s="124">
        <v>0</v>
      </c>
      <c r="G2076" s="125">
        <f t="shared" si="301"/>
        <v>0</v>
      </c>
      <c r="H2076" s="31">
        <f t="shared" si="304"/>
        <v>61049.999999999993</v>
      </c>
      <c r="I2076" s="128"/>
      <c r="J2076" s="59">
        <f t="shared" si="302"/>
        <v>0</v>
      </c>
    </row>
    <row r="2077" spans="1:10">
      <c r="A2077" s="24">
        <v>15</v>
      </c>
      <c r="B2077" s="25" t="s">
        <v>38</v>
      </c>
      <c r="C2077" s="208"/>
      <c r="D2077" s="38">
        <v>76626</v>
      </c>
      <c r="E2077" s="28">
        <f t="shared" si="300"/>
        <v>0</v>
      </c>
      <c r="F2077" s="29">
        <v>0</v>
      </c>
      <c r="G2077" s="30">
        <f t="shared" si="301"/>
        <v>0</v>
      </c>
      <c r="H2077" s="31">
        <f t="shared" si="304"/>
        <v>70950</v>
      </c>
      <c r="I2077" s="31"/>
      <c r="J2077" s="59">
        <f t="shared" si="302"/>
        <v>0</v>
      </c>
    </row>
    <row r="2078" spans="1:10">
      <c r="A2078" s="24">
        <v>16</v>
      </c>
      <c r="B2078" s="25" t="s">
        <v>39</v>
      </c>
      <c r="C2078" s="208"/>
      <c r="D2078" s="38">
        <v>80190</v>
      </c>
      <c r="E2078" s="28">
        <f t="shared" si="300"/>
        <v>0</v>
      </c>
      <c r="F2078" s="29">
        <v>0</v>
      </c>
      <c r="G2078" s="30">
        <f t="shared" si="301"/>
        <v>0</v>
      </c>
      <c r="H2078" s="31">
        <f t="shared" si="304"/>
        <v>74250</v>
      </c>
      <c r="I2078" s="31"/>
      <c r="J2078" s="59">
        <f t="shared" si="302"/>
        <v>0</v>
      </c>
    </row>
    <row r="2079" spans="1:10">
      <c r="A2079" s="24">
        <v>17</v>
      </c>
      <c r="B2079" s="25" t="s">
        <v>40</v>
      </c>
      <c r="C2079" s="208"/>
      <c r="D2079" s="38">
        <v>113832</v>
      </c>
      <c r="E2079" s="28">
        <f t="shared" si="300"/>
        <v>0</v>
      </c>
      <c r="F2079" s="29">
        <v>0</v>
      </c>
      <c r="G2079" s="30">
        <f t="shared" si="301"/>
        <v>0</v>
      </c>
      <c r="H2079" s="31">
        <f t="shared" si="304"/>
        <v>105400</v>
      </c>
      <c r="I2079" s="31"/>
      <c r="J2079" s="59">
        <f t="shared" si="302"/>
        <v>0</v>
      </c>
    </row>
    <row r="2080" spans="1:10">
      <c r="A2080" s="24">
        <v>18</v>
      </c>
      <c r="B2080" s="121" t="s">
        <v>41</v>
      </c>
      <c r="C2080" s="209"/>
      <c r="D2080" s="39">
        <v>98010</v>
      </c>
      <c r="E2080" s="123">
        <f t="shared" si="300"/>
        <v>0</v>
      </c>
      <c r="F2080" s="124">
        <v>0.23</v>
      </c>
      <c r="G2080" s="125">
        <f t="shared" si="301"/>
        <v>0</v>
      </c>
      <c r="H2080" s="31">
        <f>D2080/1.08*0.77</f>
        <v>69877.5</v>
      </c>
      <c r="I2080" s="128"/>
      <c r="J2080" s="59">
        <f t="shared" si="302"/>
        <v>0</v>
      </c>
    </row>
    <row r="2081" spans="1:10" ht="21">
      <c r="A2081" s="40"/>
      <c r="B2081" s="41" t="s">
        <v>42</v>
      </c>
      <c r="C2081" s="210">
        <f>SUM(C2063:C2080)</f>
        <v>13</v>
      </c>
      <c r="D2081" s="39"/>
      <c r="E2081" s="43">
        <f>SUM(E2063:E2080)</f>
        <v>1108620</v>
      </c>
      <c r="F2081" s="43"/>
      <c r="G2081" s="44">
        <f>SUM(G2063:G2080)</f>
        <v>958691.25</v>
      </c>
      <c r="H2081" s="45"/>
      <c r="I2081" s="45"/>
      <c r="J2081" s="64">
        <f>SUM(J2063:J2080)</f>
        <v>887677.08333333326</v>
      </c>
    </row>
    <row r="2082" spans="1:10" ht="31.5">
      <c r="A2082" s="46"/>
      <c r="B2082" s="47"/>
      <c r="C2082" s="211"/>
      <c r="D2082" s="39"/>
      <c r="E2082" s="49"/>
      <c r="F2082" s="49"/>
      <c r="G2082" s="50"/>
      <c r="H2082" s="5"/>
      <c r="I2082" s="5"/>
      <c r="J2082" s="75">
        <f>J2081*0.08</f>
        <v>71014.166666666657</v>
      </c>
    </row>
    <row r="2083" spans="1:10" ht="31.5">
      <c r="A2083" s="283" t="s">
        <v>43</v>
      </c>
      <c r="B2083" s="283"/>
      <c r="C2083" s="284" t="s">
        <v>44</v>
      </c>
      <c r="D2083" s="284"/>
      <c r="E2083" s="54"/>
      <c r="F2083" s="54"/>
      <c r="G2083" s="55" t="s">
        <v>45</v>
      </c>
      <c r="H2083" s="6"/>
      <c r="I2083" s="6"/>
      <c r="J2083" s="76">
        <f>SUM(J2081:J2082)</f>
        <v>958691.24999999988</v>
      </c>
    </row>
    <row r="2084" spans="1:10" ht="15">
      <c r="B2084" s="131" t="s">
        <v>165</v>
      </c>
      <c r="C2084" s="131" t="s">
        <v>166</v>
      </c>
      <c r="D2084" s="131"/>
      <c r="E2084" s="131" t="s">
        <v>167</v>
      </c>
    </row>
    <row r="2085" spans="1:10">
      <c r="B2085" s="212" t="s">
        <v>168</v>
      </c>
      <c r="C2085" s="213" t="s">
        <v>166</v>
      </c>
      <c r="D2085" s="214"/>
      <c r="E2085" s="214"/>
      <c r="F2085" s="214"/>
      <c r="G2085" s="212" t="s">
        <v>167</v>
      </c>
    </row>
    <row r="2088" spans="1:10" ht="15.75">
      <c r="A2088" s="279" t="s">
        <v>0</v>
      </c>
      <c r="B2088" s="279"/>
      <c r="C2088" s="279"/>
      <c r="D2088" s="279"/>
      <c r="E2088" s="279"/>
      <c r="F2088" s="279"/>
      <c r="G2088" s="279"/>
    </row>
    <row r="2089" spans="1:10" ht="15.75">
      <c r="A2089" s="279" t="s">
        <v>1</v>
      </c>
      <c r="B2089" s="279"/>
      <c r="C2089" s="279"/>
      <c r="D2089" s="279"/>
      <c r="E2089" s="279"/>
      <c r="F2089" s="279"/>
      <c r="G2089" s="279"/>
      <c r="H2089" s="1"/>
      <c r="I2089" s="1"/>
      <c r="J2089" s="71"/>
    </row>
    <row r="2090" spans="1:10" ht="15.75">
      <c r="A2090" s="279" t="s">
        <v>2</v>
      </c>
      <c r="B2090" s="279"/>
      <c r="C2090" s="279"/>
      <c r="D2090" s="279"/>
      <c r="E2090" s="279"/>
      <c r="F2090" s="279"/>
      <c r="G2090" s="279"/>
      <c r="H2090" s="1"/>
      <c r="I2090" s="1"/>
      <c r="J2090" s="71"/>
    </row>
    <row r="2091" spans="1:10" ht="15.75">
      <c r="A2091" s="279" t="s">
        <v>4</v>
      </c>
      <c r="B2091" s="279"/>
      <c r="C2091" s="279"/>
      <c r="D2091" s="279"/>
      <c r="E2091" s="279"/>
      <c r="F2091" s="279"/>
      <c r="G2091" s="279"/>
      <c r="H2091" s="1"/>
      <c r="I2091" s="1"/>
      <c r="J2091" s="71"/>
    </row>
    <row r="2092" spans="1:10" ht="15.75">
      <c r="A2092" s="280" t="s">
        <v>6</v>
      </c>
      <c r="B2092" s="280"/>
      <c r="C2092" s="280"/>
      <c r="D2092" s="280"/>
      <c r="E2092" s="280"/>
      <c r="F2092" s="280"/>
      <c r="G2092" s="280"/>
      <c r="H2092" s="1"/>
      <c r="I2092" s="1"/>
      <c r="J2092" s="71"/>
    </row>
    <row r="2093" spans="1:10" ht="27.75">
      <c r="A2093" s="9"/>
      <c r="B2093" s="9"/>
      <c r="C2093" s="281" t="s">
        <v>265</v>
      </c>
      <c r="D2093" s="281"/>
      <c r="E2093" s="281"/>
      <c r="F2093" s="281"/>
      <c r="G2093" s="281"/>
      <c r="H2093" s="2"/>
      <c r="I2093" s="2"/>
      <c r="J2093" s="72"/>
    </row>
    <row r="2094" spans="1:10">
      <c r="A2094" s="11" t="s">
        <v>8</v>
      </c>
      <c r="B2094" s="12"/>
      <c r="C2094" s="202"/>
      <c r="D2094" s="286"/>
      <c r="E2094" s="286"/>
      <c r="F2094" s="286"/>
      <c r="G2094" s="286"/>
      <c r="H2094" s="68"/>
      <c r="I2094" s="68"/>
      <c r="J2094" s="71"/>
    </row>
    <row r="2095" spans="1:10" ht="15.75">
      <c r="A2095" s="11" t="s">
        <v>9</v>
      </c>
      <c r="B2095" s="286" t="s">
        <v>280</v>
      </c>
      <c r="C2095" s="286"/>
      <c r="D2095" s="286"/>
      <c r="E2095" s="286"/>
      <c r="F2095" s="11"/>
      <c r="G2095" s="16"/>
      <c r="H2095" s="11"/>
      <c r="I2095" s="11"/>
      <c r="J2095" s="80"/>
    </row>
    <row r="2096" spans="1:10" ht="15.75">
      <c r="A2096" s="11" t="s">
        <v>11</v>
      </c>
      <c r="B2096" s="289"/>
      <c r="C2096" s="289"/>
      <c r="D2096" s="289"/>
      <c r="E2096" s="289"/>
      <c r="F2096" s="18"/>
      <c r="G2096" s="19" t="s">
        <v>13</v>
      </c>
      <c r="H2096" s="69" t="s">
        <v>161</v>
      </c>
      <c r="I2096" s="69">
        <v>11944</v>
      </c>
      <c r="J2096" s="73"/>
    </row>
    <row r="2097" spans="1:10">
      <c r="A2097" s="190" t="s">
        <v>14</v>
      </c>
      <c r="B2097" s="190"/>
      <c r="C2097" s="203" t="s">
        <v>17</v>
      </c>
      <c r="D2097" s="191" t="s">
        <v>18</v>
      </c>
      <c r="E2097" s="192" t="s">
        <v>19</v>
      </c>
      <c r="F2097" s="192" t="s">
        <v>20</v>
      </c>
      <c r="G2097" s="190" t="s">
        <v>21</v>
      </c>
      <c r="H2097" s="1"/>
      <c r="I2097" s="1"/>
      <c r="J2097" s="71"/>
    </row>
    <row r="2098" spans="1:10">
      <c r="A2098" s="24">
        <v>1</v>
      </c>
      <c r="B2098" s="25" t="s">
        <v>23</v>
      </c>
      <c r="C2098" s="167"/>
      <c r="D2098" s="27">
        <v>79305</v>
      </c>
      <c r="E2098" s="28">
        <f t="shared" ref="E2098:E2115" si="305">D2098*C2098</f>
        <v>0</v>
      </c>
      <c r="F2098" s="29">
        <v>0</v>
      </c>
      <c r="G2098" s="30">
        <f t="shared" ref="G2098:G2115" si="306">E2098-E2098*F2098</f>
        <v>0</v>
      </c>
      <c r="H2098" s="31">
        <f>D2098/1.08</f>
        <v>73430.555555555547</v>
      </c>
      <c r="I2098" s="31"/>
      <c r="J2098" s="59">
        <f t="shared" ref="J2098:J2115" si="307">H2098*C2098</f>
        <v>0</v>
      </c>
    </row>
    <row r="2099" spans="1:10">
      <c r="A2099" s="24">
        <v>2</v>
      </c>
      <c r="B2099" s="25" t="s">
        <v>25</v>
      </c>
      <c r="C2099" s="204"/>
      <c r="D2099" s="33">
        <v>128591</v>
      </c>
      <c r="E2099" s="28">
        <f t="shared" si="305"/>
        <v>0</v>
      </c>
      <c r="F2099" s="29">
        <v>0</v>
      </c>
      <c r="G2099" s="30">
        <f t="shared" si="306"/>
        <v>0</v>
      </c>
      <c r="H2099" s="31">
        <f t="shared" ref="H2099:H2101" si="308">D2099/1.08</f>
        <v>119065.74074074073</v>
      </c>
      <c r="I2099" s="31"/>
      <c r="J2099" s="59">
        <f t="shared" si="307"/>
        <v>0</v>
      </c>
    </row>
    <row r="2100" spans="1:10">
      <c r="A2100" s="24">
        <v>3</v>
      </c>
      <c r="B2100" s="25" t="s">
        <v>26</v>
      </c>
      <c r="C2100" s="205"/>
      <c r="D2100" s="27">
        <v>60043</v>
      </c>
      <c r="E2100" s="28">
        <f t="shared" si="305"/>
        <v>0</v>
      </c>
      <c r="F2100" s="29">
        <v>0</v>
      </c>
      <c r="G2100" s="30">
        <f t="shared" si="306"/>
        <v>0</v>
      </c>
      <c r="H2100" s="31">
        <f t="shared" si="308"/>
        <v>55595.370370370365</v>
      </c>
      <c r="I2100" s="31"/>
      <c r="J2100" s="59">
        <f t="shared" si="307"/>
        <v>0</v>
      </c>
    </row>
    <row r="2101" spans="1:10">
      <c r="A2101" s="24">
        <v>4</v>
      </c>
      <c r="B2101" s="25" t="s">
        <v>27</v>
      </c>
      <c r="C2101" s="206"/>
      <c r="D2101" s="27">
        <v>115781</v>
      </c>
      <c r="E2101" s="28">
        <f t="shared" si="305"/>
        <v>0</v>
      </c>
      <c r="F2101" s="29">
        <v>0</v>
      </c>
      <c r="G2101" s="30">
        <f t="shared" si="306"/>
        <v>0</v>
      </c>
      <c r="H2101" s="31">
        <f t="shared" si="308"/>
        <v>107204.62962962962</v>
      </c>
      <c r="I2101" s="31"/>
      <c r="J2101" s="59">
        <f t="shared" si="307"/>
        <v>0</v>
      </c>
    </row>
    <row r="2102" spans="1:10">
      <c r="A2102" s="24">
        <v>5</v>
      </c>
      <c r="B2102" s="25" t="s">
        <v>28</v>
      </c>
      <c r="C2102" s="204">
        <v>3</v>
      </c>
      <c r="D2102" s="27">
        <v>119943</v>
      </c>
      <c r="E2102" s="28">
        <f t="shared" si="305"/>
        <v>359829</v>
      </c>
      <c r="F2102" s="124">
        <v>0.25</v>
      </c>
      <c r="G2102" s="125">
        <f t="shared" si="306"/>
        <v>269871.75</v>
      </c>
      <c r="H2102" s="31">
        <f>D2102/1.08*0.75</f>
        <v>83293.75</v>
      </c>
      <c r="I2102" s="31"/>
      <c r="J2102" s="59">
        <f t="shared" si="307"/>
        <v>249881.25</v>
      </c>
    </row>
    <row r="2103" spans="1:10">
      <c r="A2103" s="24">
        <v>6</v>
      </c>
      <c r="B2103" s="25" t="s">
        <v>29</v>
      </c>
      <c r="C2103" s="167"/>
      <c r="D2103" s="27">
        <v>94810</v>
      </c>
      <c r="E2103" s="28">
        <f t="shared" si="305"/>
        <v>0</v>
      </c>
      <c r="F2103" s="29">
        <v>0</v>
      </c>
      <c r="G2103" s="30">
        <f t="shared" si="306"/>
        <v>0</v>
      </c>
      <c r="H2103" s="31">
        <f t="shared" ref="H2103:H2114" si="309">D2103/1.08</f>
        <v>87787.037037037036</v>
      </c>
      <c r="I2103" s="31"/>
      <c r="J2103" s="59">
        <f t="shared" si="307"/>
        <v>0</v>
      </c>
    </row>
    <row r="2104" spans="1:10">
      <c r="A2104" s="24">
        <v>7</v>
      </c>
      <c r="B2104" s="25" t="s">
        <v>30</v>
      </c>
      <c r="C2104" s="207"/>
      <c r="D2104" s="27">
        <v>141396</v>
      </c>
      <c r="E2104" s="28">
        <f t="shared" si="305"/>
        <v>0</v>
      </c>
      <c r="F2104" s="29">
        <v>0</v>
      </c>
      <c r="G2104" s="30">
        <f t="shared" si="306"/>
        <v>0</v>
      </c>
      <c r="H2104" s="31">
        <f t="shared" si="309"/>
        <v>130922.22222222222</v>
      </c>
      <c r="I2104" s="31"/>
      <c r="J2104" s="59">
        <f t="shared" si="307"/>
        <v>0</v>
      </c>
    </row>
    <row r="2105" spans="1:10">
      <c r="A2105" s="24">
        <v>8</v>
      </c>
      <c r="B2105" s="25" t="s">
        <v>31</v>
      </c>
      <c r="C2105" s="167"/>
      <c r="D2105" s="27">
        <v>232931</v>
      </c>
      <c r="E2105" s="28">
        <f t="shared" si="305"/>
        <v>0</v>
      </c>
      <c r="F2105" s="29">
        <v>0</v>
      </c>
      <c r="G2105" s="30">
        <f t="shared" si="306"/>
        <v>0</v>
      </c>
      <c r="H2105" s="31">
        <f t="shared" si="309"/>
        <v>215676.85185185182</v>
      </c>
      <c r="I2105" s="31"/>
      <c r="J2105" s="59">
        <f t="shared" si="307"/>
        <v>0</v>
      </c>
    </row>
    <row r="2106" spans="1:10">
      <c r="A2106" s="24">
        <v>9</v>
      </c>
      <c r="B2106" s="36" t="s">
        <v>32</v>
      </c>
      <c r="C2106" s="167"/>
      <c r="D2106" s="27">
        <v>101534</v>
      </c>
      <c r="E2106" s="28">
        <f t="shared" si="305"/>
        <v>0</v>
      </c>
      <c r="F2106" s="29">
        <v>0</v>
      </c>
      <c r="G2106" s="30">
        <f t="shared" si="306"/>
        <v>0</v>
      </c>
      <c r="H2106" s="31">
        <f t="shared" si="309"/>
        <v>94012.962962962964</v>
      </c>
      <c r="I2106" s="31"/>
      <c r="J2106" s="59">
        <f t="shared" si="307"/>
        <v>0</v>
      </c>
    </row>
    <row r="2107" spans="1:10">
      <c r="A2107" s="24">
        <v>10</v>
      </c>
      <c r="B2107" s="36" t="s">
        <v>33</v>
      </c>
      <c r="C2107" s="208"/>
      <c r="D2107" s="33">
        <v>110148</v>
      </c>
      <c r="E2107" s="28">
        <f t="shared" si="305"/>
        <v>0</v>
      </c>
      <c r="F2107" s="29">
        <v>0</v>
      </c>
      <c r="G2107" s="30">
        <f t="shared" si="306"/>
        <v>0</v>
      </c>
      <c r="H2107" s="31">
        <f t="shared" si="309"/>
        <v>101988.88888888888</v>
      </c>
      <c r="I2107" s="31"/>
      <c r="J2107" s="59">
        <f t="shared" si="307"/>
        <v>0</v>
      </c>
    </row>
    <row r="2108" spans="1:10">
      <c r="A2108" s="24">
        <v>11</v>
      </c>
      <c r="B2108" s="121" t="s">
        <v>34</v>
      </c>
      <c r="C2108" s="209">
        <v>3</v>
      </c>
      <c r="D2108" s="27">
        <v>54198</v>
      </c>
      <c r="E2108" s="123">
        <f t="shared" si="305"/>
        <v>162594</v>
      </c>
      <c r="F2108" s="29">
        <v>0</v>
      </c>
      <c r="G2108" s="125">
        <f t="shared" si="306"/>
        <v>162594</v>
      </c>
      <c r="H2108" s="31">
        <f t="shared" si="309"/>
        <v>50183.333333333328</v>
      </c>
      <c r="I2108" s="128"/>
      <c r="J2108" s="59">
        <f t="shared" si="307"/>
        <v>150550</v>
      </c>
    </row>
    <row r="2109" spans="1:10">
      <c r="A2109" s="24">
        <v>12</v>
      </c>
      <c r="B2109" s="25" t="s">
        <v>35</v>
      </c>
      <c r="C2109" s="208"/>
      <c r="D2109" s="27">
        <v>49680</v>
      </c>
      <c r="E2109" s="28">
        <f t="shared" si="305"/>
        <v>0</v>
      </c>
      <c r="F2109" s="29">
        <v>0</v>
      </c>
      <c r="G2109" s="30">
        <f t="shared" si="306"/>
        <v>0</v>
      </c>
      <c r="H2109" s="31">
        <f t="shared" si="309"/>
        <v>46000</v>
      </c>
      <c r="I2109" s="31"/>
      <c r="J2109" s="59">
        <f t="shared" si="307"/>
        <v>0</v>
      </c>
    </row>
    <row r="2110" spans="1:10">
      <c r="A2110" s="24">
        <v>13</v>
      </c>
      <c r="B2110" s="25" t="s">
        <v>36</v>
      </c>
      <c r="C2110" s="208"/>
      <c r="D2110" s="38">
        <v>64152</v>
      </c>
      <c r="E2110" s="28">
        <f t="shared" si="305"/>
        <v>0</v>
      </c>
      <c r="F2110" s="29">
        <v>0</v>
      </c>
      <c r="G2110" s="30">
        <f t="shared" si="306"/>
        <v>0</v>
      </c>
      <c r="H2110" s="31">
        <f t="shared" si="309"/>
        <v>59399.999999999993</v>
      </c>
      <c r="I2110" s="31"/>
      <c r="J2110" s="59">
        <f t="shared" si="307"/>
        <v>0</v>
      </c>
    </row>
    <row r="2111" spans="1:10">
      <c r="A2111" s="24">
        <v>14</v>
      </c>
      <c r="B2111" s="121" t="s">
        <v>37</v>
      </c>
      <c r="C2111" s="209">
        <v>3</v>
      </c>
      <c r="D2111" s="38">
        <v>65934</v>
      </c>
      <c r="E2111" s="123">
        <f t="shared" si="305"/>
        <v>197802</v>
      </c>
      <c r="F2111" s="124">
        <v>0</v>
      </c>
      <c r="G2111" s="125">
        <f t="shared" si="306"/>
        <v>197802</v>
      </c>
      <c r="H2111" s="31">
        <f t="shared" si="309"/>
        <v>61049.999999999993</v>
      </c>
      <c r="I2111" s="128"/>
      <c r="J2111" s="59">
        <f t="shared" si="307"/>
        <v>183149.99999999997</v>
      </c>
    </row>
    <row r="2112" spans="1:10">
      <c r="A2112" s="24">
        <v>15</v>
      </c>
      <c r="B2112" s="25" t="s">
        <v>38</v>
      </c>
      <c r="C2112" s="208"/>
      <c r="D2112" s="38">
        <v>76626</v>
      </c>
      <c r="E2112" s="28">
        <f t="shared" si="305"/>
        <v>0</v>
      </c>
      <c r="F2112" s="29">
        <v>0</v>
      </c>
      <c r="G2112" s="30">
        <f t="shared" si="306"/>
        <v>0</v>
      </c>
      <c r="H2112" s="31">
        <f t="shared" si="309"/>
        <v>70950</v>
      </c>
      <c r="I2112" s="31"/>
      <c r="J2112" s="59">
        <f t="shared" si="307"/>
        <v>0</v>
      </c>
    </row>
    <row r="2113" spans="1:10">
      <c r="A2113" s="24">
        <v>16</v>
      </c>
      <c r="B2113" s="25" t="s">
        <v>39</v>
      </c>
      <c r="C2113" s="208"/>
      <c r="D2113" s="38">
        <v>80190</v>
      </c>
      <c r="E2113" s="28">
        <f t="shared" si="305"/>
        <v>0</v>
      </c>
      <c r="F2113" s="29">
        <v>0</v>
      </c>
      <c r="G2113" s="30">
        <f t="shared" si="306"/>
        <v>0</v>
      </c>
      <c r="H2113" s="31">
        <f t="shared" si="309"/>
        <v>74250</v>
      </c>
      <c r="I2113" s="31"/>
      <c r="J2113" s="59">
        <f t="shared" si="307"/>
        <v>0</v>
      </c>
    </row>
    <row r="2114" spans="1:10">
      <c r="A2114" s="24">
        <v>17</v>
      </c>
      <c r="B2114" s="25" t="s">
        <v>40</v>
      </c>
      <c r="C2114" s="208"/>
      <c r="D2114" s="38">
        <v>113832</v>
      </c>
      <c r="E2114" s="28">
        <f t="shared" si="305"/>
        <v>0</v>
      </c>
      <c r="F2114" s="29">
        <v>0</v>
      </c>
      <c r="G2114" s="30">
        <f t="shared" si="306"/>
        <v>0</v>
      </c>
      <c r="H2114" s="31">
        <f t="shared" si="309"/>
        <v>105400</v>
      </c>
      <c r="I2114" s="31"/>
      <c r="J2114" s="59">
        <f t="shared" si="307"/>
        <v>0</v>
      </c>
    </row>
    <row r="2115" spans="1:10">
      <c r="A2115" s="24">
        <v>18</v>
      </c>
      <c r="B2115" s="121" t="s">
        <v>41</v>
      </c>
      <c r="C2115" s="209"/>
      <c r="D2115" s="39">
        <v>98010</v>
      </c>
      <c r="E2115" s="123">
        <f t="shared" si="305"/>
        <v>0</v>
      </c>
      <c r="F2115" s="124">
        <v>0.23</v>
      </c>
      <c r="G2115" s="125">
        <f t="shared" si="306"/>
        <v>0</v>
      </c>
      <c r="H2115" s="31">
        <f>D2115/1.08*0.77</f>
        <v>69877.5</v>
      </c>
      <c r="I2115" s="128"/>
      <c r="J2115" s="59">
        <f t="shared" si="307"/>
        <v>0</v>
      </c>
    </row>
    <row r="2116" spans="1:10" ht="21">
      <c r="A2116" s="40"/>
      <c r="B2116" s="41" t="s">
        <v>42</v>
      </c>
      <c r="C2116" s="210">
        <f>SUM(C2098:C2115)</f>
        <v>9</v>
      </c>
      <c r="D2116" s="39"/>
      <c r="E2116" s="43">
        <f>SUM(E2098:E2115)</f>
        <v>720225</v>
      </c>
      <c r="F2116" s="43"/>
      <c r="G2116" s="44">
        <f>SUM(G2098:G2115)</f>
        <v>630267.75</v>
      </c>
      <c r="H2116" s="45"/>
      <c r="I2116" s="45"/>
      <c r="J2116" s="64">
        <f>SUM(J2098:J2115)</f>
        <v>583581.25</v>
      </c>
    </row>
    <row r="2117" spans="1:10" ht="31.5">
      <c r="A2117" s="46"/>
      <c r="B2117" s="47"/>
      <c r="C2117" s="211"/>
      <c r="D2117" s="39"/>
      <c r="E2117" s="49"/>
      <c r="F2117" s="49"/>
      <c r="G2117" s="50"/>
      <c r="H2117" s="5"/>
      <c r="I2117" s="5"/>
      <c r="J2117" s="75">
        <f>J2116*0.08</f>
        <v>46686.5</v>
      </c>
    </row>
    <row r="2118" spans="1:10" ht="31.5">
      <c r="A2118" s="283" t="s">
        <v>43</v>
      </c>
      <c r="B2118" s="283"/>
      <c r="C2118" s="284" t="s">
        <v>44</v>
      </c>
      <c r="D2118" s="284"/>
      <c r="E2118" s="54"/>
      <c r="F2118" s="54"/>
      <c r="G2118" s="55" t="s">
        <v>45</v>
      </c>
      <c r="H2118" s="6"/>
      <c r="I2118" s="6"/>
      <c r="J2118" s="76">
        <f>SUM(J2116:J2117)</f>
        <v>630267.75</v>
      </c>
    </row>
    <row r="2119" spans="1:10" ht="15">
      <c r="B2119" s="131" t="s">
        <v>165</v>
      </c>
      <c r="C2119" s="131" t="s">
        <v>166</v>
      </c>
      <c r="D2119" s="131"/>
      <c r="E2119" s="131" t="s">
        <v>167</v>
      </c>
    </row>
    <row r="2120" spans="1:10">
      <c r="B2120" s="212" t="s">
        <v>168</v>
      </c>
      <c r="C2120" s="213" t="s">
        <v>166</v>
      </c>
      <c r="D2120" s="214"/>
      <c r="E2120" s="214"/>
      <c r="F2120" s="214"/>
      <c r="G2120" s="212" t="s">
        <v>167</v>
      </c>
    </row>
    <row r="2123" spans="1:10" ht="15.75">
      <c r="A2123" s="279" t="s">
        <v>0</v>
      </c>
      <c r="B2123" s="279"/>
      <c r="C2123" s="279"/>
      <c r="D2123" s="279"/>
      <c r="E2123" s="279"/>
      <c r="F2123" s="279"/>
      <c r="G2123" s="279"/>
    </row>
    <row r="2124" spans="1:10" ht="15.75">
      <c r="A2124" s="279" t="s">
        <v>1</v>
      </c>
      <c r="B2124" s="279"/>
      <c r="C2124" s="279"/>
      <c r="D2124" s="279"/>
      <c r="E2124" s="279"/>
      <c r="F2124" s="279"/>
      <c r="G2124" s="279"/>
      <c r="H2124" s="1"/>
      <c r="I2124" s="1"/>
      <c r="J2124" s="71"/>
    </row>
    <row r="2125" spans="1:10" ht="15.75">
      <c r="A2125" s="279" t="s">
        <v>2</v>
      </c>
      <c r="B2125" s="279"/>
      <c r="C2125" s="279"/>
      <c r="D2125" s="279"/>
      <c r="E2125" s="279"/>
      <c r="F2125" s="279"/>
      <c r="G2125" s="279"/>
      <c r="H2125" s="1"/>
      <c r="I2125" s="1"/>
      <c r="J2125" s="71"/>
    </row>
    <row r="2126" spans="1:10" ht="15.75">
      <c r="A2126" s="279" t="s">
        <v>4</v>
      </c>
      <c r="B2126" s="279"/>
      <c r="C2126" s="279"/>
      <c r="D2126" s="279"/>
      <c r="E2126" s="279"/>
      <c r="F2126" s="279"/>
      <c r="G2126" s="279"/>
      <c r="H2126" s="1"/>
      <c r="I2126" s="1"/>
      <c r="J2126" s="71"/>
    </row>
    <row r="2127" spans="1:10" ht="15.75">
      <c r="A2127" s="280" t="s">
        <v>6</v>
      </c>
      <c r="B2127" s="280"/>
      <c r="C2127" s="280"/>
      <c r="D2127" s="280"/>
      <c r="E2127" s="280"/>
      <c r="F2127" s="280"/>
      <c r="G2127" s="280"/>
      <c r="H2127" s="1"/>
      <c r="I2127" s="1"/>
      <c r="J2127" s="71"/>
    </row>
    <row r="2128" spans="1:10" ht="27.75">
      <c r="A2128" s="9"/>
      <c r="B2128" s="9"/>
      <c r="C2128" s="281" t="s">
        <v>265</v>
      </c>
      <c r="D2128" s="281"/>
      <c r="E2128" s="281"/>
      <c r="F2128" s="281"/>
      <c r="G2128" s="281"/>
      <c r="H2128" s="2"/>
      <c r="I2128" s="2"/>
      <c r="J2128" s="72"/>
    </row>
    <row r="2129" spans="1:10">
      <c r="A2129" s="11" t="s">
        <v>8</v>
      </c>
      <c r="B2129" s="12"/>
      <c r="C2129" s="202"/>
      <c r="D2129" s="286"/>
      <c r="E2129" s="286"/>
      <c r="F2129" s="286"/>
      <c r="G2129" s="286"/>
      <c r="H2129" s="68"/>
      <c r="I2129" s="68"/>
      <c r="J2129" s="71"/>
    </row>
    <row r="2130" spans="1:10" ht="15.75">
      <c r="A2130" s="11" t="s">
        <v>9</v>
      </c>
      <c r="B2130" s="286" t="s">
        <v>281</v>
      </c>
      <c r="C2130" s="286"/>
      <c r="D2130" s="286"/>
      <c r="E2130" s="286"/>
      <c r="F2130" s="11"/>
      <c r="G2130" s="16"/>
      <c r="H2130" s="11"/>
      <c r="I2130" s="11"/>
      <c r="J2130" s="80"/>
    </row>
    <row r="2131" spans="1:10" ht="15.75">
      <c r="A2131" s="11" t="s">
        <v>11</v>
      </c>
      <c r="B2131" s="289"/>
      <c r="C2131" s="289"/>
      <c r="D2131" s="289"/>
      <c r="E2131" s="289"/>
      <c r="F2131" s="18"/>
      <c r="G2131" s="19" t="s">
        <v>13</v>
      </c>
      <c r="H2131" s="69" t="s">
        <v>161</v>
      </c>
      <c r="I2131" s="69">
        <v>11945</v>
      </c>
      <c r="J2131" s="73"/>
    </row>
    <row r="2132" spans="1:10">
      <c r="A2132" s="190" t="s">
        <v>14</v>
      </c>
      <c r="B2132" s="190"/>
      <c r="C2132" s="203" t="s">
        <v>17</v>
      </c>
      <c r="D2132" s="191" t="s">
        <v>18</v>
      </c>
      <c r="E2132" s="192" t="s">
        <v>19</v>
      </c>
      <c r="F2132" s="192" t="s">
        <v>20</v>
      </c>
      <c r="G2132" s="190" t="s">
        <v>21</v>
      </c>
      <c r="H2132" s="1"/>
      <c r="I2132" s="1"/>
      <c r="J2132" s="71"/>
    </row>
    <row r="2133" spans="1:10">
      <c r="A2133" s="24">
        <v>1</v>
      </c>
      <c r="B2133" s="25" t="s">
        <v>23</v>
      </c>
      <c r="C2133" s="167"/>
      <c r="D2133" s="27">
        <v>79305</v>
      </c>
      <c r="E2133" s="28">
        <f t="shared" ref="E2133:E2150" si="310">D2133*C2133</f>
        <v>0</v>
      </c>
      <c r="F2133" s="29">
        <v>0</v>
      </c>
      <c r="G2133" s="30">
        <f t="shared" ref="G2133:G2150" si="311">E2133-E2133*F2133</f>
        <v>0</v>
      </c>
      <c r="H2133" s="31">
        <f>D2133/1.08</f>
        <v>73430.555555555547</v>
      </c>
      <c r="I2133" s="31"/>
      <c r="J2133" s="59">
        <f t="shared" ref="J2133:J2150" si="312">H2133*C2133</f>
        <v>0</v>
      </c>
    </row>
    <row r="2134" spans="1:10">
      <c r="A2134" s="24">
        <v>2</v>
      </c>
      <c r="B2134" s="25" t="s">
        <v>25</v>
      </c>
      <c r="C2134" s="204">
        <v>6</v>
      </c>
      <c r="D2134" s="33">
        <v>128591</v>
      </c>
      <c r="E2134" s="28">
        <f t="shared" si="310"/>
        <v>771546</v>
      </c>
      <c r="F2134" s="29">
        <v>0</v>
      </c>
      <c r="G2134" s="30">
        <f t="shared" si="311"/>
        <v>771546</v>
      </c>
      <c r="H2134" s="31">
        <f t="shared" ref="H2134:H2136" si="313">D2134/1.08</f>
        <v>119065.74074074073</v>
      </c>
      <c r="I2134" s="31"/>
      <c r="J2134" s="59">
        <f t="shared" si="312"/>
        <v>714394.44444444438</v>
      </c>
    </row>
    <row r="2135" spans="1:10">
      <c r="A2135" s="24">
        <v>3</v>
      </c>
      <c r="B2135" s="25" t="s">
        <v>26</v>
      </c>
      <c r="C2135" s="205"/>
      <c r="D2135" s="27">
        <v>60043</v>
      </c>
      <c r="E2135" s="28">
        <f t="shared" si="310"/>
        <v>0</v>
      </c>
      <c r="F2135" s="29">
        <v>0</v>
      </c>
      <c r="G2135" s="30">
        <f t="shared" si="311"/>
        <v>0</v>
      </c>
      <c r="H2135" s="31">
        <f t="shared" si="313"/>
        <v>55595.370370370365</v>
      </c>
      <c r="I2135" s="31"/>
      <c r="J2135" s="59">
        <f t="shared" si="312"/>
        <v>0</v>
      </c>
    </row>
    <row r="2136" spans="1:10">
      <c r="A2136" s="24">
        <v>4</v>
      </c>
      <c r="B2136" s="25" t="s">
        <v>27</v>
      </c>
      <c r="C2136" s="206"/>
      <c r="D2136" s="27">
        <v>115781</v>
      </c>
      <c r="E2136" s="28">
        <f t="shared" si="310"/>
        <v>0</v>
      </c>
      <c r="F2136" s="29">
        <v>0</v>
      </c>
      <c r="G2136" s="30">
        <f t="shared" si="311"/>
        <v>0</v>
      </c>
      <c r="H2136" s="31">
        <f t="shared" si="313"/>
        <v>107204.62962962962</v>
      </c>
      <c r="I2136" s="31"/>
      <c r="J2136" s="59">
        <f t="shared" si="312"/>
        <v>0</v>
      </c>
    </row>
    <row r="2137" spans="1:10">
      <c r="A2137" s="24">
        <v>5</v>
      </c>
      <c r="B2137" s="25" t="s">
        <v>28</v>
      </c>
      <c r="C2137" s="204">
        <v>5</v>
      </c>
      <c r="D2137" s="27">
        <v>119943</v>
      </c>
      <c r="E2137" s="28">
        <f t="shared" si="310"/>
        <v>599715</v>
      </c>
      <c r="F2137" s="124">
        <v>0.25</v>
      </c>
      <c r="G2137" s="125">
        <f t="shared" si="311"/>
        <v>449786.25</v>
      </c>
      <c r="H2137" s="31">
        <f>D2137/1.08*0.75</f>
        <v>83293.75</v>
      </c>
      <c r="I2137" s="31"/>
      <c r="J2137" s="59">
        <f t="shared" si="312"/>
        <v>416468.75</v>
      </c>
    </row>
    <row r="2138" spans="1:10">
      <c r="A2138" s="24">
        <v>6</v>
      </c>
      <c r="B2138" s="25" t="s">
        <v>29</v>
      </c>
      <c r="C2138" s="167"/>
      <c r="D2138" s="27">
        <v>94810</v>
      </c>
      <c r="E2138" s="28">
        <f t="shared" si="310"/>
        <v>0</v>
      </c>
      <c r="F2138" s="29">
        <v>0</v>
      </c>
      <c r="G2138" s="30">
        <f t="shared" si="311"/>
        <v>0</v>
      </c>
      <c r="H2138" s="31">
        <f t="shared" ref="H2138:H2149" si="314">D2138/1.08</f>
        <v>87787.037037037036</v>
      </c>
      <c r="I2138" s="31"/>
      <c r="J2138" s="59">
        <f t="shared" si="312"/>
        <v>0</v>
      </c>
    </row>
    <row r="2139" spans="1:10">
      <c r="A2139" s="24">
        <v>7</v>
      </c>
      <c r="B2139" s="25" t="s">
        <v>30</v>
      </c>
      <c r="C2139" s="207"/>
      <c r="D2139" s="27">
        <v>141396</v>
      </c>
      <c r="E2139" s="28">
        <f t="shared" si="310"/>
        <v>0</v>
      </c>
      <c r="F2139" s="29">
        <v>0</v>
      </c>
      <c r="G2139" s="30">
        <f t="shared" si="311"/>
        <v>0</v>
      </c>
      <c r="H2139" s="31">
        <f t="shared" si="314"/>
        <v>130922.22222222222</v>
      </c>
      <c r="I2139" s="31"/>
      <c r="J2139" s="59">
        <f t="shared" si="312"/>
        <v>0</v>
      </c>
    </row>
    <row r="2140" spans="1:10">
      <c r="A2140" s="24">
        <v>8</v>
      </c>
      <c r="B2140" s="25" t="s">
        <v>31</v>
      </c>
      <c r="C2140" s="167"/>
      <c r="D2140" s="27">
        <v>232931</v>
      </c>
      <c r="E2140" s="28">
        <f t="shared" si="310"/>
        <v>0</v>
      </c>
      <c r="F2140" s="29">
        <v>0</v>
      </c>
      <c r="G2140" s="30">
        <f t="shared" si="311"/>
        <v>0</v>
      </c>
      <c r="H2140" s="31">
        <f t="shared" si="314"/>
        <v>215676.85185185182</v>
      </c>
      <c r="I2140" s="31"/>
      <c r="J2140" s="59">
        <f t="shared" si="312"/>
        <v>0</v>
      </c>
    </row>
    <row r="2141" spans="1:10">
      <c r="A2141" s="24">
        <v>9</v>
      </c>
      <c r="B2141" s="36" t="s">
        <v>32</v>
      </c>
      <c r="C2141" s="167"/>
      <c r="D2141" s="27">
        <v>101534</v>
      </c>
      <c r="E2141" s="28">
        <f t="shared" si="310"/>
        <v>0</v>
      </c>
      <c r="F2141" s="29">
        <v>0</v>
      </c>
      <c r="G2141" s="30">
        <f t="shared" si="311"/>
        <v>0</v>
      </c>
      <c r="H2141" s="31">
        <f t="shared" si="314"/>
        <v>94012.962962962964</v>
      </c>
      <c r="I2141" s="31"/>
      <c r="J2141" s="59">
        <f t="shared" si="312"/>
        <v>0</v>
      </c>
    </row>
    <row r="2142" spans="1:10">
      <c r="A2142" s="24">
        <v>10</v>
      </c>
      <c r="B2142" s="36" t="s">
        <v>33</v>
      </c>
      <c r="C2142" s="208"/>
      <c r="D2142" s="33">
        <v>110148</v>
      </c>
      <c r="E2142" s="28">
        <f t="shared" si="310"/>
        <v>0</v>
      </c>
      <c r="F2142" s="29">
        <v>0</v>
      </c>
      <c r="G2142" s="30">
        <f t="shared" si="311"/>
        <v>0</v>
      </c>
      <c r="H2142" s="31">
        <f t="shared" si="314"/>
        <v>101988.88888888888</v>
      </c>
      <c r="I2142" s="31"/>
      <c r="J2142" s="59">
        <f t="shared" si="312"/>
        <v>0</v>
      </c>
    </row>
    <row r="2143" spans="1:10">
      <c r="A2143" s="24">
        <v>11</v>
      </c>
      <c r="B2143" s="121" t="s">
        <v>34</v>
      </c>
      <c r="C2143" s="209"/>
      <c r="D2143" s="27">
        <v>54198</v>
      </c>
      <c r="E2143" s="123">
        <f t="shared" si="310"/>
        <v>0</v>
      </c>
      <c r="F2143" s="29">
        <v>0</v>
      </c>
      <c r="G2143" s="125">
        <f t="shared" si="311"/>
        <v>0</v>
      </c>
      <c r="H2143" s="31">
        <f t="shared" si="314"/>
        <v>50183.333333333328</v>
      </c>
      <c r="I2143" s="128"/>
      <c r="J2143" s="59">
        <f t="shared" si="312"/>
        <v>0</v>
      </c>
    </row>
    <row r="2144" spans="1:10">
      <c r="A2144" s="24">
        <v>12</v>
      </c>
      <c r="B2144" s="25" t="s">
        <v>35</v>
      </c>
      <c r="C2144" s="208">
        <v>6</v>
      </c>
      <c r="D2144" s="27">
        <v>49680</v>
      </c>
      <c r="E2144" s="28">
        <f t="shared" si="310"/>
        <v>298080</v>
      </c>
      <c r="F2144" s="29">
        <v>0</v>
      </c>
      <c r="G2144" s="30">
        <f t="shared" si="311"/>
        <v>298080</v>
      </c>
      <c r="H2144" s="31">
        <f t="shared" si="314"/>
        <v>46000</v>
      </c>
      <c r="I2144" s="31"/>
      <c r="J2144" s="59">
        <f t="shared" si="312"/>
        <v>276000</v>
      </c>
    </row>
    <row r="2145" spans="1:10">
      <c r="A2145" s="24">
        <v>13</v>
      </c>
      <c r="B2145" s="25" t="s">
        <v>36</v>
      </c>
      <c r="C2145" s="208">
        <v>5</v>
      </c>
      <c r="D2145" s="38">
        <v>64152</v>
      </c>
      <c r="E2145" s="28">
        <f t="shared" si="310"/>
        <v>320760</v>
      </c>
      <c r="F2145" s="29">
        <v>0</v>
      </c>
      <c r="G2145" s="30">
        <f t="shared" si="311"/>
        <v>320760</v>
      </c>
      <c r="H2145" s="31">
        <f t="shared" si="314"/>
        <v>59399.999999999993</v>
      </c>
      <c r="I2145" s="31"/>
      <c r="J2145" s="59">
        <f t="shared" si="312"/>
        <v>296999.99999999994</v>
      </c>
    </row>
    <row r="2146" spans="1:10">
      <c r="A2146" s="24">
        <v>14</v>
      </c>
      <c r="B2146" s="121" t="s">
        <v>37</v>
      </c>
      <c r="C2146" s="209"/>
      <c r="D2146" s="38">
        <v>65934</v>
      </c>
      <c r="E2146" s="123">
        <f t="shared" si="310"/>
        <v>0</v>
      </c>
      <c r="F2146" s="124">
        <v>0</v>
      </c>
      <c r="G2146" s="125">
        <f t="shared" si="311"/>
        <v>0</v>
      </c>
      <c r="H2146" s="31">
        <f t="shared" si="314"/>
        <v>61049.999999999993</v>
      </c>
      <c r="I2146" s="128"/>
      <c r="J2146" s="59">
        <f t="shared" si="312"/>
        <v>0</v>
      </c>
    </row>
    <row r="2147" spans="1:10">
      <c r="A2147" s="24">
        <v>15</v>
      </c>
      <c r="B2147" s="25" t="s">
        <v>38</v>
      </c>
      <c r="C2147" s="208"/>
      <c r="D2147" s="38">
        <v>76626</v>
      </c>
      <c r="E2147" s="28">
        <f t="shared" si="310"/>
        <v>0</v>
      </c>
      <c r="F2147" s="29">
        <v>0</v>
      </c>
      <c r="G2147" s="30">
        <f t="shared" si="311"/>
        <v>0</v>
      </c>
      <c r="H2147" s="31">
        <f t="shared" si="314"/>
        <v>70950</v>
      </c>
      <c r="I2147" s="31"/>
      <c r="J2147" s="59">
        <f t="shared" si="312"/>
        <v>0</v>
      </c>
    </row>
    <row r="2148" spans="1:10">
      <c r="A2148" s="24">
        <v>16</v>
      </c>
      <c r="B2148" s="25" t="s">
        <v>39</v>
      </c>
      <c r="C2148" s="208"/>
      <c r="D2148" s="38">
        <v>80190</v>
      </c>
      <c r="E2148" s="28">
        <f t="shared" si="310"/>
        <v>0</v>
      </c>
      <c r="F2148" s="29">
        <v>0</v>
      </c>
      <c r="G2148" s="30">
        <f t="shared" si="311"/>
        <v>0</v>
      </c>
      <c r="H2148" s="31">
        <f t="shared" si="314"/>
        <v>74250</v>
      </c>
      <c r="I2148" s="31"/>
      <c r="J2148" s="59">
        <f t="shared" si="312"/>
        <v>0</v>
      </c>
    </row>
    <row r="2149" spans="1:10">
      <c r="A2149" s="24">
        <v>17</v>
      </c>
      <c r="B2149" s="25" t="s">
        <v>40</v>
      </c>
      <c r="C2149" s="208"/>
      <c r="D2149" s="38">
        <v>113832</v>
      </c>
      <c r="E2149" s="28">
        <f t="shared" si="310"/>
        <v>0</v>
      </c>
      <c r="F2149" s="29">
        <v>0</v>
      </c>
      <c r="G2149" s="30">
        <f t="shared" si="311"/>
        <v>0</v>
      </c>
      <c r="H2149" s="31">
        <f t="shared" si="314"/>
        <v>105400</v>
      </c>
      <c r="I2149" s="31"/>
      <c r="J2149" s="59">
        <f t="shared" si="312"/>
        <v>0</v>
      </c>
    </row>
    <row r="2150" spans="1:10">
      <c r="A2150" s="24">
        <v>18</v>
      </c>
      <c r="B2150" s="121" t="s">
        <v>41</v>
      </c>
      <c r="C2150" s="209">
        <v>6</v>
      </c>
      <c r="D2150" s="39">
        <v>98010</v>
      </c>
      <c r="E2150" s="123">
        <f t="shared" si="310"/>
        <v>588060</v>
      </c>
      <c r="F2150" s="124">
        <v>0.23</v>
      </c>
      <c r="G2150" s="125">
        <f t="shared" si="311"/>
        <v>452806.19999999995</v>
      </c>
      <c r="H2150" s="31">
        <f>D2150/1.08*0.77</f>
        <v>69877.5</v>
      </c>
      <c r="I2150" s="128"/>
      <c r="J2150" s="59">
        <f t="shared" si="312"/>
        <v>419265</v>
      </c>
    </row>
    <row r="2151" spans="1:10" ht="21">
      <c r="A2151" s="40"/>
      <c r="B2151" s="41" t="s">
        <v>42</v>
      </c>
      <c r="C2151" s="210">
        <f>SUM(C2133:C2150)</f>
        <v>28</v>
      </c>
      <c r="D2151" s="39"/>
      <c r="E2151" s="43">
        <f>SUM(E2133:E2150)</f>
        <v>2578161</v>
      </c>
      <c r="F2151" s="43"/>
      <c r="G2151" s="44">
        <f>SUM(G2133:G2150)</f>
        <v>2292978.4500000002</v>
      </c>
      <c r="H2151" s="45"/>
      <c r="I2151" s="45"/>
      <c r="J2151" s="64">
        <f>SUM(J2133:J2150)</f>
        <v>2123128.1944444445</v>
      </c>
    </row>
    <row r="2152" spans="1:10" ht="31.5">
      <c r="A2152" s="46"/>
      <c r="B2152" s="47"/>
      <c r="C2152" s="211"/>
      <c r="D2152" s="39"/>
      <c r="E2152" s="49"/>
      <c r="F2152" s="49"/>
      <c r="G2152" s="50"/>
      <c r="H2152" s="5"/>
      <c r="I2152" s="5"/>
      <c r="J2152" s="75">
        <f>J2151*0.08</f>
        <v>169850.25555555557</v>
      </c>
    </row>
    <row r="2153" spans="1:10" ht="31.5">
      <c r="A2153" s="283" t="s">
        <v>43</v>
      </c>
      <c r="B2153" s="283"/>
      <c r="C2153" s="284" t="s">
        <v>44</v>
      </c>
      <c r="D2153" s="284"/>
      <c r="E2153" s="54"/>
      <c r="F2153" s="54"/>
      <c r="G2153" s="55" t="s">
        <v>45</v>
      </c>
      <c r="H2153" s="6"/>
      <c r="I2153" s="6"/>
      <c r="J2153" s="76">
        <f>SUM(J2151:J2152)</f>
        <v>2292978.4500000002</v>
      </c>
    </row>
    <row r="2154" spans="1:10" ht="15">
      <c r="B2154" s="131" t="s">
        <v>165</v>
      </c>
      <c r="C2154" s="131" t="s">
        <v>166</v>
      </c>
      <c r="D2154" s="131"/>
      <c r="E2154" s="131" t="s">
        <v>167</v>
      </c>
    </row>
    <row r="2155" spans="1:10">
      <c r="B2155" s="212" t="s">
        <v>168</v>
      </c>
      <c r="C2155" s="213" t="s">
        <v>166</v>
      </c>
      <c r="D2155" s="214"/>
      <c r="E2155" s="214"/>
      <c r="F2155" s="214"/>
      <c r="G2155" s="212" t="s">
        <v>167</v>
      </c>
    </row>
    <row r="2158" spans="1:10" ht="15.75">
      <c r="A2158" s="279" t="s">
        <v>0</v>
      </c>
      <c r="B2158" s="279"/>
      <c r="C2158" s="279"/>
      <c r="D2158" s="279"/>
      <c r="E2158" s="279"/>
      <c r="F2158" s="279"/>
      <c r="G2158" s="279"/>
    </row>
    <row r="2159" spans="1:10" ht="15.75">
      <c r="A2159" s="279" t="s">
        <v>1</v>
      </c>
      <c r="B2159" s="279"/>
      <c r="C2159" s="279"/>
      <c r="D2159" s="279"/>
      <c r="E2159" s="279"/>
      <c r="F2159" s="279"/>
      <c r="G2159" s="279"/>
      <c r="H2159" s="1"/>
      <c r="I2159" s="1"/>
      <c r="J2159" s="71"/>
    </row>
    <row r="2160" spans="1:10" ht="15.75">
      <c r="A2160" s="279" t="s">
        <v>2</v>
      </c>
      <c r="B2160" s="279"/>
      <c r="C2160" s="279"/>
      <c r="D2160" s="279"/>
      <c r="E2160" s="279"/>
      <c r="F2160" s="279"/>
      <c r="G2160" s="279"/>
      <c r="H2160" s="1"/>
      <c r="I2160" s="1"/>
      <c r="J2160" s="71"/>
    </row>
    <row r="2161" spans="1:10" ht="15.75">
      <c r="A2161" s="279" t="s">
        <v>4</v>
      </c>
      <c r="B2161" s="279"/>
      <c r="C2161" s="279"/>
      <c r="D2161" s="279"/>
      <c r="E2161" s="279"/>
      <c r="F2161" s="279"/>
      <c r="G2161" s="279"/>
      <c r="H2161" s="1"/>
      <c r="I2161" s="1"/>
      <c r="J2161" s="71"/>
    </row>
    <row r="2162" spans="1:10" ht="15.75">
      <c r="A2162" s="280" t="s">
        <v>6</v>
      </c>
      <c r="B2162" s="280"/>
      <c r="C2162" s="280"/>
      <c r="D2162" s="280"/>
      <c r="E2162" s="280"/>
      <c r="F2162" s="280"/>
      <c r="G2162" s="280"/>
      <c r="H2162" s="1"/>
      <c r="I2162" s="1"/>
      <c r="J2162" s="71"/>
    </row>
    <row r="2163" spans="1:10" ht="27.75">
      <c r="A2163" s="9"/>
      <c r="B2163" s="9"/>
      <c r="C2163" s="281" t="s">
        <v>265</v>
      </c>
      <c r="D2163" s="281"/>
      <c r="E2163" s="281"/>
      <c r="F2163" s="281"/>
      <c r="G2163" s="281"/>
      <c r="H2163" s="2"/>
      <c r="I2163" s="2"/>
      <c r="J2163" s="72"/>
    </row>
    <row r="2164" spans="1:10">
      <c r="A2164" s="11" t="s">
        <v>8</v>
      </c>
      <c r="B2164" s="12"/>
      <c r="C2164" s="202"/>
      <c r="D2164" s="286"/>
      <c r="E2164" s="286"/>
      <c r="F2164" s="286"/>
      <c r="G2164" s="286"/>
      <c r="H2164" s="68"/>
      <c r="I2164" s="68"/>
      <c r="J2164" s="71"/>
    </row>
    <row r="2165" spans="1:10" ht="15.75">
      <c r="A2165" s="11" t="s">
        <v>9</v>
      </c>
      <c r="B2165" s="286" t="s">
        <v>282</v>
      </c>
      <c r="C2165" s="286"/>
      <c r="D2165" s="286"/>
      <c r="E2165" s="286"/>
      <c r="F2165" s="11"/>
      <c r="G2165" s="16"/>
      <c r="H2165" s="11"/>
      <c r="I2165" s="11"/>
      <c r="J2165" s="80"/>
    </row>
    <row r="2166" spans="1:10" ht="15.75">
      <c r="A2166" s="11" t="s">
        <v>11</v>
      </c>
      <c r="B2166" s="289"/>
      <c r="C2166" s="289"/>
      <c r="D2166" s="289"/>
      <c r="E2166" s="289"/>
      <c r="F2166" s="18"/>
      <c r="G2166" s="19" t="s">
        <v>13</v>
      </c>
      <c r="H2166" s="69" t="s">
        <v>161</v>
      </c>
      <c r="I2166" s="69">
        <v>12077</v>
      </c>
      <c r="J2166" s="73"/>
    </row>
    <row r="2167" spans="1:10">
      <c r="A2167" s="190" t="s">
        <v>14</v>
      </c>
      <c r="B2167" s="190"/>
      <c r="C2167" s="203" t="s">
        <v>17</v>
      </c>
      <c r="D2167" s="191" t="s">
        <v>18</v>
      </c>
      <c r="E2167" s="192" t="s">
        <v>19</v>
      </c>
      <c r="F2167" s="192" t="s">
        <v>20</v>
      </c>
      <c r="G2167" s="190" t="s">
        <v>21</v>
      </c>
      <c r="H2167" s="1"/>
      <c r="I2167" s="1"/>
      <c r="J2167" s="71"/>
    </row>
    <row r="2168" spans="1:10">
      <c r="A2168" s="24">
        <v>1</v>
      </c>
      <c r="B2168" s="25" t="s">
        <v>23</v>
      </c>
      <c r="C2168" s="167">
        <v>4</v>
      </c>
      <c r="D2168" s="27">
        <v>79305</v>
      </c>
      <c r="E2168" s="28">
        <f t="shared" ref="E2168:E2185" si="315">D2168*C2168</f>
        <v>317220</v>
      </c>
      <c r="F2168" s="29">
        <v>0</v>
      </c>
      <c r="G2168" s="30">
        <f t="shared" ref="G2168:G2185" si="316">E2168-E2168*F2168</f>
        <v>317220</v>
      </c>
      <c r="H2168" s="31">
        <f>D2168/1.08</f>
        <v>73430.555555555547</v>
      </c>
      <c r="I2168" s="31"/>
      <c r="J2168" s="59">
        <f t="shared" ref="J2168:J2185" si="317">H2168*C2168</f>
        <v>293722.22222222219</v>
      </c>
    </row>
    <row r="2169" spans="1:10">
      <c r="A2169" s="24">
        <v>2</v>
      </c>
      <c r="B2169" s="25" t="s">
        <v>25</v>
      </c>
      <c r="C2169" s="204"/>
      <c r="D2169" s="33">
        <v>128591</v>
      </c>
      <c r="E2169" s="28">
        <f t="shared" si="315"/>
        <v>0</v>
      </c>
      <c r="F2169" s="29">
        <v>0</v>
      </c>
      <c r="G2169" s="30">
        <f t="shared" si="316"/>
        <v>0</v>
      </c>
      <c r="H2169" s="31">
        <f t="shared" ref="H2169:H2171" si="318">D2169/1.08</f>
        <v>119065.74074074073</v>
      </c>
      <c r="I2169" s="31"/>
      <c r="J2169" s="59">
        <f t="shared" si="317"/>
        <v>0</v>
      </c>
    </row>
    <row r="2170" spans="1:10">
      <c r="A2170" s="24">
        <v>3</v>
      </c>
      <c r="B2170" s="25" t="s">
        <v>26</v>
      </c>
      <c r="C2170" s="205"/>
      <c r="D2170" s="27">
        <v>60043</v>
      </c>
      <c r="E2170" s="28">
        <f t="shared" si="315"/>
        <v>0</v>
      </c>
      <c r="F2170" s="29">
        <v>0</v>
      </c>
      <c r="G2170" s="30">
        <f t="shared" si="316"/>
        <v>0</v>
      </c>
      <c r="H2170" s="31">
        <f t="shared" si="318"/>
        <v>55595.370370370365</v>
      </c>
      <c r="I2170" s="31"/>
      <c r="J2170" s="59">
        <f t="shared" si="317"/>
        <v>0</v>
      </c>
    </row>
    <row r="2171" spans="1:10">
      <c r="A2171" s="24">
        <v>4</v>
      </c>
      <c r="B2171" s="25" t="s">
        <v>27</v>
      </c>
      <c r="C2171" s="206"/>
      <c r="D2171" s="27">
        <v>115781</v>
      </c>
      <c r="E2171" s="28">
        <f t="shared" si="315"/>
        <v>0</v>
      </c>
      <c r="F2171" s="29">
        <v>0</v>
      </c>
      <c r="G2171" s="30">
        <f t="shared" si="316"/>
        <v>0</v>
      </c>
      <c r="H2171" s="31">
        <f t="shared" si="318"/>
        <v>107204.62962962962</v>
      </c>
      <c r="I2171" s="31"/>
      <c r="J2171" s="59">
        <f t="shared" si="317"/>
        <v>0</v>
      </c>
    </row>
    <row r="2172" spans="1:10">
      <c r="A2172" s="24">
        <v>5</v>
      </c>
      <c r="B2172" s="25" t="s">
        <v>28</v>
      </c>
      <c r="C2172" s="204">
        <v>4</v>
      </c>
      <c r="D2172" s="27">
        <v>119943</v>
      </c>
      <c r="E2172" s="28">
        <f t="shared" si="315"/>
        <v>479772</v>
      </c>
      <c r="F2172" s="124">
        <v>0.25</v>
      </c>
      <c r="G2172" s="125">
        <f t="shared" si="316"/>
        <v>359829</v>
      </c>
      <c r="H2172" s="31">
        <f>D2172/1.08*0.75</f>
        <v>83293.75</v>
      </c>
      <c r="I2172" s="31"/>
      <c r="J2172" s="59">
        <f t="shared" si="317"/>
        <v>333175</v>
      </c>
    </row>
    <row r="2173" spans="1:10">
      <c r="A2173" s="24">
        <v>6</v>
      </c>
      <c r="B2173" s="25" t="s">
        <v>29</v>
      </c>
      <c r="C2173" s="167"/>
      <c r="D2173" s="27">
        <v>94810</v>
      </c>
      <c r="E2173" s="28">
        <f t="shared" si="315"/>
        <v>0</v>
      </c>
      <c r="F2173" s="29">
        <v>0</v>
      </c>
      <c r="G2173" s="30">
        <f t="shared" si="316"/>
        <v>0</v>
      </c>
      <c r="H2173" s="31">
        <f t="shared" ref="H2173:H2184" si="319">D2173/1.08</f>
        <v>87787.037037037036</v>
      </c>
      <c r="I2173" s="31"/>
      <c r="J2173" s="59">
        <f t="shared" si="317"/>
        <v>0</v>
      </c>
    </row>
    <row r="2174" spans="1:10">
      <c r="A2174" s="24">
        <v>7</v>
      </c>
      <c r="B2174" s="25" t="s">
        <v>30</v>
      </c>
      <c r="C2174" s="207"/>
      <c r="D2174" s="27">
        <v>141396</v>
      </c>
      <c r="E2174" s="28">
        <f t="shared" si="315"/>
        <v>0</v>
      </c>
      <c r="F2174" s="29">
        <v>0</v>
      </c>
      <c r="G2174" s="30">
        <f t="shared" si="316"/>
        <v>0</v>
      </c>
      <c r="H2174" s="31">
        <f t="shared" si="319"/>
        <v>130922.22222222222</v>
      </c>
      <c r="I2174" s="31"/>
      <c r="J2174" s="59">
        <f t="shared" si="317"/>
        <v>0</v>
      </c>
    </row>
    <row r="2175" spans="1:10">
      <c r="A2175" s="24">
        <v>8</v>
      </c>
      <c r="B2175" s="25" t="s">
        <v>31</v>
      </c>
      <c r="C2175" s="167"/>
      <c r="D2175" s="27">
        <v>232931</v>
      </c>
      <c r="E2175" s="28">
        <f t="shared" si="315"/>
        <v>0</v>
      </c>
      <c r="F2175" s="29">
        <v>0</v>
      </c>
      <c r="G2175" s="30">
        <f t="shared" si="316"/>
        <v>0</v>
      </c>
      <c r="H2175" s="31">
        <f t="shared" si="319"/>
        <v>215676.85185185182</v>
      </c>
      <c r="I2175" s="31"/>
      <c r="J2175" s="59">
        <f t="shared" si="317"/>
        <v>0</v>
      </c>
    </row>
    <row r="2176" spans="1:10">
      <c r="A2176" s="24">
        <v>9</v>
      </c>
      <c r="B2176" s="36" t="s">
        <v>32</v>
      </c>
      <c r="C2176" s="167"/>
      <c r="D2176" s="27">
        <v>101534</v>
      </c>
      <c r="E2176" s="28">
        <f t="shared" si="315"/>
        <v>0</v>
      </c>
      <c r="F2176" s="29">
        <v>0</v>
      </c>
      <c r="G2176" s="30">
        <f t="shared" si="316"/>
        <v>0</v>
      </c>
      <c r="H2176" s="31">
        <f t="shared" si="319"/>
        <v>94012.962962962964</v>
      </c>
      <c r="I2176" s="31"/>
      <c r="J2176" s="59">
        <f t="shared" si="317"/>
        <v>0</v>
      </c>
    </row>
    <row r="2177" spans="1:10">
      <c r="A2177" s="24">
        <v>10</v>
      </c>
      <c r="B2177" s="36" t="s">
        <v>33</v>
      </c>
      <c r="C2177" s="208">
        <v>4</v>
      </c>
      <c r="D2177" s="33">
        <v>110148</v>
      </c>
      <c r="E2177" s="28">
        <f t="shared" si="315"/>
        <v>440592</v>
      </c>
      <c r="F2177" s="29">
        <v>0</v>
      </c>
      <c r="G2177" s="30">
        <f t="shared" si="316"/>
        <v>440592</v>
      </c>
      <c r="H2177" s="31">
        <f t="shared" si="319"/>
        <v>101988.88888888888</v>
      </c>
      <c r="I2177" s="31"/>
      <c r="J2177" s="59">
        <f t="shared" si="317"/>
        <v>407955.5555555555</v>
      </c>
    </row>
    <row r="2178" spans="1:10">
      <c r="A2178" s="24">
        <v>11</v>
      </c>
      <c r="B2178" s="121" t="s">
        <v>34</v>
      </c>
      <c r="C2178" s="209">
        <v>4</v>
      </c>
      <c r="D2178" s="27">
        <v>54198</v>
      </c>
      <c r="E2178" s="123">
        <f t="shared" si="315"/>
        <v>216792</v>
      </c>
      <c r="F2178" s="29">
        <v>0</v>
      </c>
      <c r="G2178" s="125">
        <f t="shared" si="316"/>
        <v>216792</v>
      </c>
      <c r="H2178" s="31">
        <f t="shared" si="319"/>
        <v>50183.333333333328</v>
      </c>
      <c r="I2178" s="128"/>
      <c r="J2178" s="59">
        <f t="shared" si="317"/>
        <v>200733.33333333331</v>
      </c>
    </row>
    <row r="2179" spans="1:10">
      <c r="A2179" s="24">
        <v>12</v>
      </c>
      <c r="B2179" s="25" t="s">
        <v>35</v>
      </c>
      <c r="C2179" s="208">
        <v>4</v>
      </c>
      <c r="D2179" s="27">
        <v>49680</v>
      </c>
      <c r="E2179" s="28">
        <f t="shared" si="315"/>
        <v>198720</v>
      </c>
      <c r="F2179" s="29">
        <v>0</v>
      </c>
      <c r="G2179" s="30">
        <f t="shared" si="316"/>
        <v>198720</v>
      </c>
      <c r="H2179" s="31">
        <f t="shared" si="319"/>
        <v>46000</v>
      </c>
      <c r="I2179" s="31"/>
      <c r="J2179" s="59">
        <f t="shared" si="317"/>
        <v>184000</v>
      </c>
    </row>
    <row r="2180" spans="1:10">
      <c r="A2180" s="24">
        <v>13</v>
      </c>
      <c r="B2180" s="25" t="s">
        <v>36</v>
      </c>
      <c r="C2180" s="208"/>
      <c r="D2180" s="38">
        <v>64152</v>
      </c>
      <c r="E2180" s="28">
        <f t="shared" si="315"/>
        <v>0</v>
      </c>
      <c r="F2180" s="29">
        <v>0</v>
      </c>
      <c r="G2180" s="30">
        <f t="shared" si="316"/>
        <v>0</v>
      </c>
      <c r="H2180" s="31">
        <f t="shared" si="319"/>
        <v>59399.999999999993</v>
      </c>
      <c r="I2180" s="31"/>
      <c r="J2180" s="59">
        <f t="shared" si="317"/>
        <v>0</v>
      </c>
    </row>
    <row r="2181" spans="1:10">
      <c r="A2181" s="24">
        <v>14</v>
      </c>
      <c r="B2181" s="121" t="s">
        <v>37</v>
      </c>
      <c r="C2181" s="209"/>
      <c r="D2181" s="38">
        <v>65934</v>
      </c>
      <c r="E2181" s="123">
        <f t="shared" si="315"/>
        <v>0</v>
      </c>
      <c r="F2181" s="124">
        <v>0</v>
      </c>
      <c r="G2181" s="125">
        <f t="shared" si="316"/>
        <v>0</v>
      </c>
      <c r="H2181" s="31">
        <f t="shared" si="319"/>
        <v>61049.999999999993</v>
      </c>
      <c r="I2181" s="128"/>
      <c r="J2181" s="59">
        <f t="shared" si="317"/>
        <v>0</v>
      </c>
    </row>
    <row r="2182" spans="1:10">
      <c r="A2182" s="24">
        <v>15</v>
      </c>
      <c r="B2182" s="25" t="s">
        <v>38</v>
      </c>
      <c r="C2182" s="208"/>
      <c r="D2182" s="38">
        <v>76626</v>
      </c>
      <c r="E2182" s="28">
        <f t="shared" si="315"/>
        <v>0</v>
      </c>
      <c r="F2182" s="29">
        <v>0</v>
      </c>
      <c r="G2182" s="30">
        <f t="shared" si="316"/>
        <v>0</v>
      </c>
      <c r="H2182" s="31">
        <f t="shared" si="319"/>
        <v>70950</v>
      </c>
      <c r="I2182" s="31"/>
      <c r="J2182" s="59">
        <f t="shared" si="317"/>
        <v>0</v>
      </c>
    </row>
    <row r="2183" spans="1:10">
      <c r="A2183" s="24">
        <v>16</v>
      </c>
      <c r="B2183" s="25" t="s">
        <v>39</v>
      </c>
      <c r="C2183" s="208">
        <v>6</v>
      </c>
      <c r="D2183" s="38">
        <v>80190</v>
      </c>
      <c r="E2183" s="28">
        <f t="shared" si="315"/>
        <v>481140</v>
      </c>
      <c r="F2183" s="29">
        <v>0</v>
      </c>
      <c r="G2183" s="30">
        <f t="shared" si="316"/>
        <v>481140</v>
      </c>
      <c r="H2183" s="31">
        <f t="shared" si="319"/>
        <v>74250</v>
      </c>
      <c r="I2183" s="31"/>
      <c r="J2183" s="59">
        <f t="shared" si="317"/>
        <v>445500</v>
      </c>
    </row>
    <row r="2184" spans="1:10">
      <c r="A2184" s="24">
        <v>17</v>
      </c>
      <c r="B2184" s="25" t="s">
        <v>40</v>
      </c>
      <c r="C2184" s="208"/>
      <c r="D2184" s="38">
        <v>113832</v>
      </c>
      <c r="E2184" s="28">
        <f t="shared" si="315"/>
        <v>0</v>
      </c>
      <c r="F2184" s="29">
        <v>0</v>
      </c>
      <c r="G2184" s="30">
        <f t="shared" si="316"/>
        <v>0</v>
      </c>
      <c r="H2184" s="31">
        <f t="shared" si="319"/>
        <v>105400</v>
      </c>
      <c r="I2184" s="31"/>
      <c r="J2184" s="59">
        <f t="shared" si="317"/>
        <v>0</v>
      </c>
    </row>
    <row r="2185" spans="1:10">
      <c r="A2185" s="24">
        <v>18</v>
      </c>
      <c r="B2185" s="121" t="s">
        <v>41</v>
      </c>
      <c r="C2185" s="209"/>
      <c r="D2185" s="39">
        <v>98010</v>
      </c>
      <c r="E2185" s="123">
        <f t="shared" si="315"/>
        <v>0</v>
      </c>
      <c r="F2185" s="124">
        <v>0.23</v>
      </c>
      <c r="G2185" s="125">
        <f t="shared" si="316"/>
        <v>0</v>
      </c>
      <c r="H2185" s="31">
        <f>D2185/1.08*0.77</f>
        <v>69877.5</v>
      </c>
      <c r="I2185" s="128"/>
      <c r="J2185" s="59">
        <f t="shared" si="317"/>
        <v>0</v>
      </c>
    </row>
    <row r="2186" spans="1:10" ht="21">
      <c r="A2186" s="40"/>
      <c r="B2186" s="41" t="s">
        <v>42</v>
      </c>
      <c r="C2186" s="210">
        <f>SUM(C2168:C2185)</f>
        <v>26</v>
      </c>
      <c r="D2186" s="39"/>
      <c r="E2186" s="43">
        <f>SUM(E2168:E2185)</f>
        <v>2134236</v>
      </c>
      <c r="F2186" s="43"/>
      <c r="G2186" s="44">
        <f>SUM(G2168:G2185)</f>
        <v>2014293</v>
      </c>
      <c r="H2186" s="45"/>
      <c r="I2186" s="45"/>
      <c r="J2186" s="64">
        <f>SUM(J2168:J2185)</f>
        <v>1865086.111111111</v>
      </c>
    </row>
    <row r="2187" spans="1:10" ht="31.5">
      <c r="A2187" s="46"/>
      <c r="B2187" s="47"/>
      <c r="C2187" s="211"/>
      <c r="D2187" s="39"/>
      <c r="E2187" s="49"/>
      <c r="F2187" s="49"/>
      <c r="G2187" s="50"/>
      <c r="H2187" s="5"/>
      <c r="I2187" s="5"/>
      <c r="J2187" s="75">
        <f>J2186*0.08</f>
        <v>149206.88888888888</v>
      </c>
    </row>
    <row r="2188" spans="1:10" ht="31.5">
      <c r="A2188" s="283" t="s">
        <v>43</v>
      </c>
      <c r="B2188" s="283"/>
      <c r="C2188" s="284" t="s">
        <v>44</v>
      </c>
      <c r="D2188" s="284"/>
      <c r="E2188" s="54"/>
      <c r="F2188" s="54"/>
      <c r="G2188" s="55" t="s">
        <v>45</v>
      </c>
      <c r="H2188" s="6"/>
      <c r="I2188" s="6"/>
      <c r="J2188" s="76">
        <f>SUM(J2186:J2187)</f>
        <v>2014293</v>
      </c>
    </row>
    <row r="2189" spans="1:10" ht="15">
      <c r="B2189" s="131" t="s">
        <v>165</v>
      </c>
      <c r="C2189" s="131" t="s">
        <v>166</v>
      </c>
      <c r="D2189" s="131"/>
      <c r="E2189" s="131" t="s">
        <v>167</v>
      </c>
    </row>
    <row r="2190" spans="1:10">
      <c r="B2190" s="212" t="s">
        <v>168</v>
      </c>
      <c r="C2190" s="213" t="s">
        <v>166</v>
      </c>
      <c r="D2190" s="214"/>
      <c r="E2190" s="214"/>
      <c r="F2190" s="214"/>
      <c r="G2190" s="212" t="s">
        <v>167</v>
      </c>
    </row>
    <row r="2193" spans="1:10" ht="15.75">
      <c r="A2193" s="279" t="s">
        <v>0</v>
      </c>
      <c r="B2193" s="279"/>
      <c r="C2193" s="279"/>
      <c r="D2193" s="279"/>
      <c r="E2193" s="279"/>
      <c r="F2193" s="279"/>
      <c r="G2193" s="279"/>
    </row>
    <row r="2194" spans="1:10" ht="15.75">
      <c r="A2194" s="279" t="s">
        <v>1</v>
      </c>
      <c r="B2194" s="279"/>
      <c r="C2194" s="279"/>
      <c r="D2194" s="279"/>
      <c r="E2194" s="279"/>
      <c r="F2194" s="279"/>
      <c r="G2194" s="279"/>
      <c r="H2194" s="1"/>
      <c r="I2194" s="1"/>
      <c r="J2194" s="71"/>
    </row>
    <row r="2195" spans="1:10" ht="15.75">
      <c r="A2195" s="279" t="s">
        <v>2</v>
      </c>
      <c r="B2195" s="279"/>
      <c r="C2195" s="279"/>
      <c r="D2195" s="279"/>
      <c r="E2195" s="279"/>
      <c r="F2195" s="279"/>
      <c r="G2195" s="279"/>
      <c r="H2195" s="1"/>
      <c r="I2195" s="1"/>
      <c r="J2195" s="71"/>
    </row>
    <row r="2196" spans="1:10" ht="15.75">
      <c r="A2196" s="279" t="s">
        <v>4</v>
      </c>
      <c r="B2196" s="279"/>
      <c r="C2196" s="279"/>
      <c r="D2196" s="279"/>
      <c r="E2196" s="279"/>
      <c r="F2196" s="279"/>
      <c r="G2196" s="279"/>
      <c r="H2196" s="1"/>
      <c r="I2196" s="1"/>
      <c r="J2196" s="71"/>
    </row>
    <row r="2197" spans="1:10" ht="15.75">
      <c r="A2197" s="280" t="s">
        <v>6</v>
      </c>
      <c r="B2197" s="280"/>
      <c r="C2197" s="280"/>
      <c r="D2197" s="280"/>
      <c r="E2197" s="280"/>
      <c r="F2197" s="280"/>
      <c r="G2197" s="280"/>
      <c r="H2197" s="1"/>
      <c r="I2197" s="1"/>
      <c r="J2197" s="71"/>
    </row>
    <row r="2198" spans="1:10" ht="27.75">
      <c r="A2198" s="9"/>
      <c r="B2198" s="9"/>
      <c r="C2198" s="281" t="s">
        <v>265</v>
      </c>
      <c r="D2198" s="281"/>
      <c r="E2198" s="281"/>
      <c r="F2198" s="281"/>
      <c r="G2198" s="281"/>
      <c r="H2198" s="2"/>
      <c r="I2198" s="2"/>
      <c r="J2198" s="72"/>
    </row>
    <row r="2199" spans="1:10">
      <c r="A2199" s="11" t="s">
        <v>8</v>
      </c>
      <c r="B2199" s="12"/>
      <c r="C2199" s="202"/>
      <c r="D2199" s="286"/>
      <c r="E2199" s="286"/>
      <c r="F2199" s="286"/>
      <c r="G2199" s="286"/>
      <c r="H2199" s="68"/>
      <c r="I2199" s="68"/>
      <c r="J2199" s="71"/>
    </row>
    <row r="2200" spans="1:10" ht="15.75">
      <c r="A2200" s="11" t="s">
        <v>9</v>
      </c>
      <c r="B2200" s="286" t="s">
        <v>283</v>
      </c>
      <c r="C2200" s="286"/>
      <c r="D2200" s="286"/>
      <c r="E2200" s="286"/>
      <c r="F2200" s="11"/>
      <c r="G2200" s="16"/>
      <c r="H2200" s="11"/>
      <c r="I2200" s="11"/>
      <c r="J2200" s="80"/>
    </row>
    <row r="2201" spans="1:10" ht="15.75">
      <c r="A2201" s="11" t="s">
        <v>11</v>
      </c>
      <c r="B2201" s="289"/>
      <c r="C2201" s="289"/>
      <c r="D2201" s="289"/>
      <c r="E2201" s="289"/>
      <c r="F2201" s="18"/>
      <c r="G2201" s="19" t="s">
        <v>13</v>
      </c>
      <c r="H2201" s="69" t="s">
        <v>161</v>
      </c>
      <c r="I2201" s="69">
        <v>12033</v>
      </c>
      <c r="J2201" s="73"/>
    </row>
    <row r="2202" spans="1:10">
      <c r="A2202" s="190" t="s">
        <v>14</v>
      </c>
      <c r="B2202" s="190"/>
      <c r="C2202" s="203" t="s">
        <v>17</v>
      </c>
      <c r="D2202" s="191" t="s">
        <v>18</v>
      </c>
      <c r="E2202" s="192" t="s">
        <v>19</v>
      </c>
      <c r="F2202" s="192" t="s">
        <v>20</v>
      </c>
      <c r="G2202" s="190" t="s">
        <v>21</v>
      </c>
      <c r="H2202" s="1"/>
      <c r="I2202" s="1"/>
      <c r="J2202" s="71"/>
    </row>
    <row r="2203" spans="1:10">
      <c r="A2203" s="24">
        <v>1</v>
      </c>
      <c r="B2203" s="25" t="s">
        <v>23</v>
      </c>
      <c r="C2203" s="167"/>
      <c r="D2203" s="27">
        <v>79305</v>
      </c>
      <c r="E2203" s="28">
        <f t="shared" ref="E2203:E2220" si="320">D2203*C2203</f>
        <v>0</v>
      </c>
      <c r="F2203" s="29">
        <v>0</v>
      </c>
      <c r="G2203" s="30">
        <f t="shared" ref="G2203:G2220" si="321">E2203-E2203*F2203</f>
        <v>0</v>
      </c>
      <c r="H2203" s="31">
        <f>D2203/1.08</f>
        <v>73430.555555555547</v>
      </c>
      <c r="I2203" s="31"/>
      <c r="J2203" s="59">
        <f t="shared" ref="J2203:J2220" si="322">H2203*C2203</f>
        <v>0</v>
      </c>
    </row>
    <row r="2204" spans="1:10">
      <c r="A2204" s="24">
        <v>2</v>
      </c>
      <c r="B2204" s="25" t="s">
        <v>25</v>
      </c>
      <c r="C2204" s="204"/>
      <c r="D2204" s="33">
        <v>128591</v>
      </c>
      <c r="E2204" s="28">
        <f t="shared" si="320"/>
        <v>0</v>
      </c>
      <c r="F2204" s="29">
        <v>0</v>
      </c>
      <c r="G2204" s="30">
        <f t="shared" si="321"/>
        <v>0</v>
      </c>
      <c r="H2204" s="31">
        <f t="shared" ref="H2204:H2206" si="323">D2204/1.08</f>
        <v>119065.74074074073</v>
      </c>
      <c r="I2204" s="31"/>
      <c r="J2204" s="59">
        <f t="shared" si="322"/>
        <v>0</v>
      </c>
    </row>
    <row r="2205" spans="1:10">
      <c r="A2205" s="24">
        <v>3</v>
      </c>
      <c r="B2205" s="25" t="s">
        <v>26</v>
      </c>
      <c r="C2205" s="205"/>
      <c r="D2205" s="27">
        <v>60043</v>
      </c>
      <c r="E2205" s="28">
        <f t="shared" si="320"/>
        <v>0</v>
      </c>
      <c r="F2205" s="29">
        <v>0</v>
      </c>
      <c r="G2205" s="30">
        <f t="shared" si="321"/>
        <v>0</v>
      </c>
      <c r="H2205" s="31">
        <f t="shared" si="323"/>
        <v>55595.370370370365</v>
      </c>
      <c r="I2205" s="31"/>
      <c r="J2205" s="59">
        <f t="shared" si="322"/>
        <v>0</v>
      </c>
    </row>
    <row r="2206" spans="1:10">
      <c r="A2206" s="24">
        <v>4</v>
      </c>
      <c r="B2206" s="25" t="s">
        <v>27</v>
      </c>
      <c r="C2206" s="206"/>
      <c r="D2206" s="27">
        <v>115781</v>
      </c>
      <c r="E2206" s="28">
        <f t="shared" si="320"/>
        <v>0</v>
      </c>
      <c r="F2206" s="29">
        <v>0</v>
      </c>
      <c r="G2206" s="30">
        <f t="shared" si="321"/>
        <v>0</v>
      </c>
      <c r="H2206" s="31">
        <f t="shared" si="323"/>
        <v>107204.62962962962</v>
      </c>
      <c r="I2206" s="31"/>
      <c r="J2206" s="59">
        <f t="shared" si="322"/>
        <v>0</v>
      </c>
    </row>
    <row r="2207" spans="1:10">
      <c r="A2207" s="24">
        <v>5</v>
      </c>
      <c r="B2207" s="25" t="s">
        <v>28</v>
      </c>
      <c r="C2207" s="204">
        <v>3</v>
      </c>
      <c r="D2207" s="27">
        <v>119943</v>
      </c>
      <c r="E2207" s="28">
        <f t="shared" si="320"/>
        <v>359829</v>
      </c>
      <c r="F2207" s="124">
        <v>0.25</v>
      </c>
      <c r="G2207" s="125">
        <f t="shared" si="321"/>
        <v>269871.75</v>
      </c>
      <c r="H2207" s="31">
        <f>D2207/1.08*0.75</f>
        <v>83293.75</v>
      </c>
      <c r="I2207" s="31"/>
      <c r="J2207" s="59">
        <f t="shared" si="322"/>
        <v>249881.25</v>
      </c>
    </row>
    <row r="2208" spans="1:10">
      <c r="A2208" s="24">
        <v>6</v>
      </c>
      <c r="B2208" s="25" t="s">
        <v>29</v>
      </c>
      <c r="C2208" s="167"/>
      <c r="D2208" s="27">
        <v>94810</v>
      </c>
      <c r="E2208" s="28">
        <f t="shared" si="320"/>
        <v>0</v>
      </c>
      <c r="F2208" s="29">
        <v>0</v>
      </c>
      <c r="G2208" s="30">
        <f t="shared" si="321"/>
        <v>0</v>
      </c>
      <c r="H2208" s="31">
        <f t="shared" ref="H2208:H2219" si="324">D2208/1.08</f>
        <v>87787.037037037036</v>
      </c>
      <c r="I2208" s="31"/>
      <c r="J2208" s="59">
        <f t="shared" si="322"/>
        <v>0</v>
      </c>
    </row>
    <row r="2209" spans="1:10">
      <c r="A2209" s="24">
        <v>7</v>
      </c>
      <c r="B2209" s="25" t="s">
        <v>30</v>
      </c>
      <c r="C2209" s="207"/>
      <c r="D2209" s="27">
        <v>141396</v>
      </c>
      <c r="E2209" s="28">
        <f t="shared" si="320"/>
        <v>0</v>
      </c>
      <c r="F2209" s="29">
        <v>0</v>
      </c>
      <c r="G2209" s="30">
        <f t="shared" si="321"/>
        <v>0</v>
      </c>
      <c r="H2209" s="31">
        <f t="shared" si="324"/>
        <v>130922.22222222222</v>
      </c>
      <c r="I2209" s="31"/>
      <c r="J2209" s="59">
        <f t="shared" si="322"/>
        <v>0</v>
      </c>
    </row>
    <row r="2210" spans="1:10">
      <c r="A2210" s="24">
        <v>8</v>
      </c>
      <c r="B2210" s="25" t="s">
        <v>31</v>
      </c>
      <c r="C2210" s="167"/>
      <c r="D2210" s="27">
        <v>232931</v>
      </c>
      <c r="E2210" s="28">
        <f t="shared" si="320"/>
        <v>0</v>
      </c>
      <c r="F2210" s="29">
        <v>0</v>
      </c>
      <c r="G2210" s="30">
        <f t="shared" si="321"/>
        <v>0</v>
      </c>
      <c r="H2210" s="31">
        <f t="shared" si="324"/>
        <v>215676.85185185182</v>
      </c>
      <c r="I2210" s="31"/>
      <c r="J2210" s="59">
        <f t="shared" si="322"/>
        <v>0</v>
      </c>
    </row>
    <row r="2211" spans="1:10">
      <c r="A2211" s="24">
        <v>9</v>
      </c>
      <c r="B2211" s="36" t="s">
        <v>32</v>
      </c>
      <c r="C2211" s="167"/>
      <c r="D2211" s="27">
        <v>101534</v>
      </c>
      <c r="E2211" s="28">
        <f t="shared" si="320"/>
        <v>0</v>
      </c>
      <c r="F2211" s="29">
        <v>0</v>
      </c>
      <c r="G2211" s="30">
        <f t="shared" si="321"/>
        <v>0</v>
      </c>
      <c r="H2211" s="31">
        <f t="shared" si="324"/>
        <v>94012.962962962964</v>
      </c>
      <c r="I2211" s="31"/>
      <c r="J2211" s="59">
        <f t="shared" si="322"/>
        <v>0</v>
      </c>
    </row>
    <row r="2212" spans="1:10">
      <c r="A2212" s="24">
        <v>10</v>
      </c>
      <c r="B2212" s="36" t="s">
        <v>33</v>
      </c>
      <c r="C2212" s="208"/>
      <c r="D2212" s="33">
        <v>110148</v>
      </c>
      <c r="E2212" s="28">
        <f t="shared" si="320"/>
        <v>0</v>
      </c>
      <c r="F2212" s="29">
        <v>0</v>
      </c>
      <c r="G2212" s="30">
        <f t="shared" si="321"/>
        <v>0</v>
      </c>
      <c r="H2212" s="31">
        <f t="shared" si="324"/>
        <v>101988.88888888888</v>
      </c>
      <c r="I2212" s="31"/>
      <c r="J2212" s="59">
        <f t="shared" si="322"/>
        <v>0</v>
      </c>
    </row>
    <row r="2213" spans="1:10">
      <c r="A2213" s="24">
        <v>11</v>
      </c>
      <c r="B2213" s="121" t="s">
        <v>34</v>
      </c>
      <c r="C2213" s="209"/>
      <c r="D2213" s="27">
        <v>54198</v>
      </c>
      <c r="E2213" s="123">
        <f t="shared" si="320"/>
        <v>0</v>
      </c>
      <c r="F2213" s="29">
        <v>0</v>
      </c>
      <c r="G2213" s="125">
        <f t="shared" si="321"/>
        <v>0</v>
      </c>
      <c r="H2213" s="31">
        <f t="shared" si="324"/>
        <v>50183.333333333328</v>
      </c>
      <c r="I2213" s="128"/>
      <c r="J2213" s="59">
        <f t="shared" si="322"/>
        <v>0</v>
      </c>
    </row>
    <row r="2214" spans="1:10">
      <c r="A2214" s="24">
        <v>12</v>
      </c>
      <c r="B2214" s="25" t="s">
        <v>35</v>
      </c>
      <c r="C2214" s="208"/>
      <c r="D2214" s="27">
        <v>49680</v>
      </c>
      <c r="E2214" s="28">
        <f t="shared" si="320"/>
        <v>0</v>
      </c>
      <c r="F2214" s="29">
        <v>0</v>
      </c>
      <c r="G2214" s="30">
        <f t="shared" si="321"/>
        <v>0</v>
      </c>
      <c r="H2214" s="31">
        <f t="shared" si="324"/>
        <v>46000</v>
      </c>
      <c r="I2214" s="31"/>
      <c r="J2214" s="59">
        <f t="shared" si="322"/>
        <v>0</v>
      </c>
    </row>
    <row r="2215" spans="1:10">
      <c r="A2215" s="24">
        <v>13</v>
      </c>
      <c r="B2215" s="25" t="s">
        <v>36</v>
      </c>
      <c r="C2215" s="208"/>
      <c r="D2215" s="38">
        <v>64152</v>
      </c>
      <c r="E2215" s="28">
        <f t="shared" si="320"/>
        <v>0</v>
      </c>
      <c r="F2215" s="29">
        <v>0</v>
      </c>
      <c r="G2215" s="30">
        <f t="shared" si="321"/>
        <v>0</v>
      </c>
      <c r="H2215" s="31">
        <f t="shared" si="324"/>
        <v>59399.999999999993</v>
      </c>
      <c r="I2215" s="31"/>
      <c r="J2215" s="59">
        <f t="shared" si="322"/>
        <v>0</v>
      </c>
    </row>
    <row r="2216" spans="1:10">
      <c r="A2216" s="24">
        <v>14</v>
      </c>
      <c r="B2216" s="121" t="s">
        <v>37</v>
      </c>
      <c r="C2216" s="209"/>
      <c r="D2216" s="38">
        <v>65934</v>
      </c>
      <c r="E2216" s="123">
        <f t="shared" si="320"/>
        <v>0</v>
      </c>
      <c r="F2216" s="124">
        <v>0</v>
      </c>
      <c r="G2216" s="125">
        <f t="shared" si="321"/>
        <v>0</v>
      </c>
      <c r="H2216" s="31">
        <f t="shared" si="324"/>
        <v>61049.999999999993</v>
      </c>
      <c r="I2216" s="128"/>
      <c r="J2216" s="59">
        <f t="shared" si="322"/>
        <v>0</v>
      </c>
    </row>
    <row r="2217" spans="1:10">
      <c r="A2217" s="24">
        <v>15</v>
      </c>
      <c r="B2217" s="25" t="s">
        <v>38</v>
      </c>
      <c r="C2217" s="208"/>
      <c r="D2217" s="38">
        <v>76626</v>
      </c>
      <c r="E2217" s="28">
        <f t="shared" si="320"/>
        <v>0</v>
      </c>
      <c r="F2217" s="29">
        <v>0</v>
      </c>
      <c r="G2217" s="30">
        <f t="shared" si="321"/>
        <v>0</v>
      </c>
      <c r="H2217" s="31">
        <f t="shared" si="324"/>
        <v>70950</v>
      </c>
      <c r="I2217" s="31"/>
      <c r="J2217" s="59">
        <f t="shared" si="322"/>
        <v>0</v>
      </c>
    </row>
    <row r="2218" spans="1:10">
      <c r="A2218" s="24">
        <v>16</v>
      </c>
      <c r="B2218" s="25" t="s">
        <v>39</v>
      </c>
      <c r="C2218" s="208"/>
      <c r="D2218" s="38">
        <v>80190</v>
      </c>
      <c r="E2218" s="28">
        <f t="shared" si="320"/>
        <v>0</v>
      </c>
      <c r="F2218" s="29">
        <v>0</v>
      </c>
      <c r="G2218" s="30">
        <f t="shared" si="321"/>
        <v>0</v>
      </c>
      <c r="H2218" s="31">
        <f t="shared" si="324"/>
        <v>74250</v>
      </c>
      <c r="I2218" s="31"/>
      <c r="J2218" s="59">
        <f t="shared" si="322"/>
        <v>0</v>
      </c>
    </row>
    <row r="2219" spans="1:10">
      <c r="A2219" s="24">
        <v>17</v>
      </c>
      <c r="B2219" s="25" t="s">
        <v>40</v>
      </c>
      <c r="C2219" s="208"/>
      <c r="D2219" s="38">
        <v>113832</v>
      </c>
      <c r="E2219" s="28">
        <f t="shared" si="320"/>
        <v>0</v>
      </c>
      <c r="F2219" s="29">
        <v>0</v>
      </c>
      <c r="G2219" s="30">
        <f t="shared" si="321"/>
        <v>0</v>
      </c>
      <c r="H2219" s="31">
        <f t="shared" si="324"/>
        <v>105400</v>
      </c>
      <c r="I2219" s="31"/>
      <c r="J2219" s="59">
        <f t="shared" si="322"/>
        <v>0</v>
      </c>
    </row>
    <row r="2220" spans="1:10">
      <c r="A2220" s="24">
        <v>18</v>
      </c>
      <c r="B2220" s="121" t="s">
        <v>41</v>
      </c>
      <c r="C2220" s="209"/>
      <c r="D2220" s="39">
        <v>98010</v>
      </c>
      <c r="E2220" s="123">
        <f t="shared" si="320"/>
        <v>0</v>
      </c>
      <c r="F2220" s="124">
        <v>0.23</v>
      </c>
      <c r="G2220" s="125">
        <f t="shared" si="321"/>
        <v>0</v>
      </c>
      <c r="H2220" s="31">
        <f>D2220/1.08*0.77</f>
        <v>69877.5</v>
      </c>
      <c r="I2220" s="128"/>
      <c r="J2220" s="59">
        <f t="shared" si="322"/>
        <v>0</v>
      </c>
    </row>
    <row r="2221" spans="1:10" ht="21">
      <c r="A2221" s="40"/>
      <c r="B2221" s="41" t="s">
        <v>42</v>
      </c>
      <c r="C2221" s="210">
        <f>SUM(C2203:C2220)</f>
        <v>3</v>
      </c>
      <c r="D2221" s="39"/>
      <c r="E2221" s="43">
        <f>SUM(E2203:E2220)</f>
        <v>359829</v>
      </c>
      <c r="F2221" s="43"/>
      <c r="G2221" s="44">
        <f>SUM(G2203:G2220)</f>
        <v>269871.75</v>
      </c>
      <c r="H2221" s="45"/>
      <c r="I2221" s="45"/>
      <c r="J2221" s="64">
        <f>SUM(J2203:J2220)</f>
        <v>249881.25</v>
      </c>
    </row>
    <row r="2222" spans="1:10" ht="31.5">
      <c r="A2222" s="46"/>
      <c r="B2222" s="47"/>
      <c r="C2222" s="211"/>
      <c r="D2222" s="39"/>
      <c r="E2222" s="49"/>
      <c r="F2222" s="49"/>
      <c r="G2222" s="50"/>
      <c r="H2222" s="5"/>
      <c r="I2222" s="5"/>
      <c r="J2222" s="75">
        <f>J2221*0.08</f>
        <v>19990.5</v>
      </c>
    </row>
    <row r="2223" spans="1:10" ht="31.5">
      <c r="A2223" s="283" t="s">
        <v>43</v>
      </c>
      <c r="B2223" s="283"/>
      <c r="C2223" s="284" t="s">
        <v>44</v>
      </c>
      <c r="D2223" s="284"/>
      <c r="E2223" s="54"/>
      <c r="F2223" s="54"/>
      <c r="G2223" s="55" t="s">
        <v>45</v>
      </c>
      <c r="H2223" s="6"/>
      <c r="I2223" s="6"/>
      <c r="J2223" s="76">
        <f>SUM(J2221:J2222)</f>
        <v>269871.75</v>
      </c>
    </row>
    <row r="2224" spans="1:10" ht="15">
      <c r="B2224" s="131" t="s">
        <v>165</v>
      </c>
      <c r="C2224" s="131" t="s">
        <v>166</v>
      </c>
      <c r="D2224" s="131"/>
      <c r="E2224" s="131" t="s">
        <v>167</v>
      </c>
    </row>
    <row r="2225" spans="1:10">
      <c r="B2225" s="212" t="s">
        <v>168</v>
      </c>
      <c r="C2225" s="213" t="s">
        <v>166</v>
      </c>
      <c r="D2225" s="214"/>
      <c r="E2225" s="214"/>
      <c r="F2225" s="214"/>
      <c r="G2225" s="212" t="s">
        <v>167</v>
      </c>
    </row>
    <row r="2228" spans="1:10" ht="15.75">
      <c r="A2228" s="279" t="s">
        <v>0</v>
      </c>
      <c r="B2228" s="279"/>
      <c r="C2228" s="279"/>
      <c r="D2228" s="279"/>
      <c r="E2228" s="279"/>
      <c r="F2228" s="279"/>
      <c r="G2228" s="279"/>
    </row>
    <row r="2229" spans="1:10" ht="15.75">
      <c r="A2229" s="279" t="s">
        <v>1</v>
      </c>
      <c r="B2229" s="279"/>
      <c r="C2229" s="279"/>
      <c r="D2229" s="279"/>
      <c r="E2229" s="279"/>
      <c r="F2229" s="279"/>
      <c r="G2229" s="279"/>
      <c r="H2229" s="1"/>
      <c r="I2229" s="1"/>
      <c r="J2229" s="71"/>
    </row>
    <row r="2230" spans="1:10" ht="15.75">
      <c r="A2230" s="279" t="s">
        <v>2</v>
      </c>
      <c r="B2230" s="279"/>
      <c r="C2230" s="279"/>
      <c r="D2230" s="279"/>
      <c r="E2230" s="279"/>
      <c r="F2230" s="279"/>
      <c r="G2230" s="279"/>
      <c r="H2230" s="1"/>
      <c r="I2230" s="1"/>
      <c r="J2230" s="71"/>
    </row>
    <row r="2231" spans="1:10" ht="15.75">
      <c r="A2231" s="279" t="s">
        <v>4</v>
      </c>
      <c r="B2231" s="279"/>
      <c r="C2231" s="279"/>
      <c r="D2231" s="279"/>
      <c r="E2231" s="279"/>
      <c r="F2231" s="279"/>
      <c r="G2231" s="279"/>
      <c r="H2231" s="1"/>
      <c r="I2231" s="1"/>
      <c r="J2231" s="71"/>
    </row>
    <row r="2232" spans="1:10" ht="15.75">
      <c r="A2232" s="280" t="s">
        <v>6</v>
      </c>
      <c r="B2232" s="280"/>
      <c r="C2232" s="280"/>
      <c r="D2232" s="280"/>
      <c r="E2232" s="280"/>
      <c r="F2232" s="280"/>
      <c r="G2232" s="280"/>
      <c r="H2232" s="1"/>
      <c r="I2232" s="1"/>
      <c r="J2232" s="71"/>
    </row>
    <row r="2233" spans="1:10" ht="27.75">
      <c r="A2233" s="9"/>
      <c r="B2233" s="9"/>
      <c r="C2233" s="281" t="s">
        <v>265</v>
      </c>
      <c r="D2233" s="281"/>
      <c r="E2233" s="281"/>
      <c r="F2233" s="281"/>
      <c r="G2233" s="281"/>
      <c r="H2233" s="2"/>
      <c r="I2233" s="2"/>
      <c r="J2233" s="72"/>
    </row>
    <row r="2234" spans="1:10">
      <c r="A2234" s="11" t="s">
        <v>8</v>
      </c>
      <c r="B2234" s="12"/>
      <c r="C2234" s="202"/>
      <c r="D2234" s="286"/>
      <c r="E2234" s="286"/>
      <c r="F2234" s="286"/>
      <c r="G2234" s="286"/>
      <c r="H2234" s="68"/>
      <c r="I2234" s="68"/>
      <c r="J2234" s="71"/>
    </row>
    <row r="2235" spans="1:10" ht="15.75">
      <c r="A2235" s="11" t="s">
        <v>9</v>
      </c>
      <c r="B2235" s="286" t="s">
        <v>284</v>
      </c>
      <c r="C2235" s="286"/>
      <c r="D2235" s="286"/>
      <c r="E2235" s="286"/>
      <c r="F2235" s="11"/>
      <c r="G2235" s="16"/>
      <c r="H2235" s="11"/>
      <c r="I2235" s="11"/>
      <c r="J2235" s="80"/>
    </row>
    <row r="2236" spans="1:10" ht="15.75">
      <c r="A2236" s="11" t="s">
        <v>11</v>
      </c>
      <c r="B2236" s="289"/>
      <c r="C2236" s="289"/>
      <c r="D2236" s="289"/>
      <c r="E2236" s="289"/>
      <c r="F2236" s="18"/>
      <c r="G2236" s="19" t="s">
        <v>13</v>
      </c>
      <c r="H2236" s="69" t="s">
        <v>161</v>
      </c>
      <c r="I2236" s="69">
        <v>12095</v>
      </c>
      <c r="J2236" s="73"/>
    </row>
    <row r="2237" spans="1:10">
      <c r="A2237" s="190" t="s">
        <v>14</v>
      </c>
      <c r="B2237" s="190"/>
      <c r="C2237" s="203" t="s">
        <v>17</v>
      </c>
      <c r="D2237" s="191" t="s">
        <v>18</v>
      </c>
      <c r="E2237" s="192" t="s">
        <v>19</v>
      </c>
      <c r="F2237" s="192" t="s">
        <v>20</v>
      </c>
      <c r="G2237" s="190" t="s">
        <v>21</v>
      </c>
      <c r="H2237" s="1"/>
      <c r="I2237" s="1"/>
      <c r="J2237" s="71"/>
    </row>
    <row r="2238" spans="1:10">
      <c r="A2238" s="24">
        <v>1</v>
      </c>
      <c r="B2238" s="25" t="s">
        <v>23</v>
      </c>
      <c r="C2238" s="167">
        <v>2</v>
      </c>
      <c r="D2238" s="27">
        <v>79305</v>
      </c>
      <c r="E2238" s="28">
        <f t="shared" ref="E2238:E2255" si="325">D2238*C2238</f>
        <v>158610</v>
      </c>
      <c r="F2238" s="29">
        <v>0</v>
      </c>
      <c r="G2238" s="30">
        <f t="shared" ref="G2238:G2255" si="326">E2238-E2238*F2238</f>
        <v>158610</v>
      </c>
      <c r="H2238" s="31">
        <f>D2238/1.08</f>
        <v>73430.555555555547</v>
      </c>
      <c r="I2238" s="31"/>
      <c r="J2238" s="59">
        <f t="shared" ref="J2238:J2255" si="327">H2238*C2238</f>
        <v>146861.11111111109</v>
      </c>
    </row>
    <row r="2239" spans="1:10">
      <c r="A2239" s="24">
        <v>2</v>
      </c>
      <c r="B2239" s="25" t="s">
        <v>25</v>
      </c>
      <c r="C2239" s="204"/>
      <c r="D2239" s="33">
        <v>128591</v>
      </c>
      <c r="E2239" s="28">
        <f t="shared" si="325"/>
        <v>0</v>
      </c>
      <c r="F2239" s="29">
        <v>0</v>
      </c>
      <c r="G2239" s="30">
        <f t="shared" si="326"/>
        <v>0</v>
      </c>
      <c r="H2239" s="31">
        <f t="shared" ref="H2239:H2241" si="328">D2239/1.08</f>
        <v>119065.74074074073</v>
      </c>
      <c r="I2239" s="31"/>
      <c r="J2239" s="59">
        <f t="shared" si="327"/>
        <v>0</v>
      </c>
    </row>
    <row r="2240" spans="1:10">
      <c r="A2240" s="24">
        <v>3</v>
      </c>
      <c r="B2240" s="25" t="s">
        <v>26</v>
      </c>
      <c r="C2240" s="205"/>
      <c r="D2240" s="27">
        <v>60043</v>
      </c>
      <c r="E2240" s="28">
        <f t="shared" si="325"/>
        <v>0</v>
      </c>
      <c r="F2240" s="29">
        <v>0</v>
      </c>
      <c r="G2240" s="30">
        <f t="shared" si="326"/>
        <v>0</v>
      </c>
      <c r="H2240" s="31">
        <f t="shared" si="328"/>
        <v>55595.370370370365</v>
      </c>
      <c r="I2240" s="31"/>
      <c r="J2240" s="59">
        <f t="shared" si="327"/>
        <v>0</v>
      </c>
    </row>
    <row r="2241" spans="1:10">
      <c r="A2241" s="24">
        <v>4</v>
      </c>
      <c r="B2241" s="25" t="s">
        <v>27</v>
      </c>
      <c r="C2241" s="206"/>
      <c r="D2241" s="27">
        <v>115781</v>
      </c>
      <c r="E2241" s="28">
        <f t="shared" si="325"/>
        <v>0</v>
      </c>
      <c r="F2241" s="29">
        <v>0</v>
      </c>
      <c r="G2241" s="30">
        <f t="shared" si="326"/>
        <v>0</v>
      </c>
      <c r="H2241" s="31">
        <f t="shared" si="328"/>
        <v>107204.62962962962</v>
      </c>
      <c r="I2241" s="31"/>
      <c r="J2241" s="59">
        <f t="shared" si="327"/>
        <v>0</v>
      </c>
    </row>
    <row r="2242" spans="1:10">
      <c r="A2242" s="24">
        <v>5</v>
      </c>
      <c r="B2242" s="25" t="s">
        <v>28</v>
      </c>
      <c r="C2242" s="204">
        <v>5</v>
      </c>
      <c r="D2242" s="27">
        <v>119943</v>
      </c>
      <c r="E2242" s="28">
        <f t="shared" si="325"/>
        <v>599715</v>
      </c>
      <c r="F2242" s="124">
        <v>0.25</v>
      </c>
      <c r="G2242" s="125">
        <f t="shared" si="326"/>
        <v>449786.25</v>
      </c>
      <c r="H2242" s="31">
        <f>D2242/1.08*0.75</f>
        <v>83293.75</v>
      </c>
      <c r="I2242" s="31"/>
      <c r="J2242" s="59">
        <f t="shared" si="327"/>
        <v>416468.75</v>
      </c>
    </row>
    <row r="2243" spans="1:10">
      <c r="A2243" s="24">
        <v>6</v>
      </c>
      <c r="B2243" s="25" t="s">
        <v>29</v>
      </c>
      <c r="C2243" s="167"/>
      <c r="D2243" s="27">
        <v>94810</v>
      </c>
      <c r="E2243" s="28">
        <f t="shared" si="325"/>
        <v>0</v>
      </c>
      <c r="F2243" s="29">
        <v>0</v>
      </c>
      <c r="G2243" s="30">
        <f t="shared" si="326"/>
        <v>0</v>
      </c>
      <c r="H2243" s="31">
        <f t="shared" ref="H2243:H2254" si="329">D2243/1.08</f>
        <v>87787.037037037036</v>
      </c>
      <c r="I2243" s="31"/>
      <c r="J2243" s="59">
        <f t="shared" si="327"/>
        <v>0</v>
      </c>
    </row>
    <row r="2244" spans="1:10">
      <c r="A2244" s="24">
        <v>7</v>
      </c>
      <c r="B2244" s="25" t="s">
        <v>30</v>
      </c>
      <c r="C2244" s="207"/>
      <c r="D2244" s="27">
        <v>141396</v>
      </c>
      <c r="E2244" s="28">
        <f t="shared" si="325"/>
        <v>0</v>
      </c>
      <c r="F2244" s="29">
        <v>0</v>
      </c>
      <c r="G2244" s="30">
        <f t="shared" si="326"/>
        <v>0</v>
      </c>
      <c r="H2244" s="31">
        <f t="shared" si="329"/>
        <v>130922.22222222222</v>
      </c>
      <c r="I2244" s="31"/>
      <c r="J2244" s="59">
        <f t="shared" si="327"/>
        <v>0</v>
      </c>
    </row>
    <row r="2245" spans="1:10">
      <c r="A2245" s="24">
        <v>8</v>
      </c>
      <c r="B2245" s="25" t="s">
        <v>31</v>
      </c>
      <c r="C2245" s="167"/>
      <c r="D2245" s="27">
        <v>232931</v>
      </c>
      <c r="E2245" s="28">
        <f t="shared" si="325"/>
        <v>0</v>
      </c>
      <c r="F2245" s="29">
        <v>0</v>
      </c>
      <c r="G2245" s="30">
        <f t="shared" si="326"/>
        <v>0</v>
      </c>
      <c r="H2245" s="31">
        <f t="shared" si="329"/>
        <v>215676.85185185182</v>
      </c>
      <c r="I2245" s="31"/>
      <c r="J2245" s="59">
        <f t="shared" si="327"/>
        <v>0</v>
      </c>
    </row>
    <row r="2246" spans="1:10">
      <c r="A2246" s="24">
        <v>9</v>
      </c>
      <c r="B2246" s="36" t="s">
        <v>32</v>
      </c>
      <c r="C2246" s="167"/>
      <c r="D2246" s="27">
        <v>101534</v>
      </c>
      <c r="E2246" s="28">
        <f t="shared" si="325"/>
        <v>0</v>
      </c>
      <c r="F2246" s="29">
        <v>0</v>
      </c>
      <c r="G2246" s="30">
        <f t="shared" si="326"/>
        <v>0</v>
      </c>
      <c r="H2246" s="31">
        <f t="shared" si="329"/>
        <v>94012.962962962964</v>
      </c>
      <c r="I2246" s="31"/>
      <c r="J2246" s="59">
        <f t="shared" si="327"/>
        <v>0</v>
      </c>
    </row>
    <row r="2247" spans="1:10">
      <c r="A2247" s="24">
        <v>10</v>
      </c>
      <c r="B2247" s="36" t="s">
        <v>33</v>
      </c>
      <c r="C2247" s="208"/>
      <c r="D2247" s="33">
        <v>110148</v>
      </c>
      <c r="E2247" s="28">
        <f t="shared" si="325"/>
        <v>0</v>
      </c>
      <c r="F2247" s="29">
        <v>0</v>
      </c>
      <c r="G2247" s="30">
        <f t="shared" si="326"/>
        <v>0</v>
      </c>
      <c r="H2247" s="31">
        <f t="shared" si="329"/>
        <v>101988.88888888888</v>
      </c>
      <c r="I2247" s="31"/>
      <c r="J2247" s="59">
        <f t="shared" si="327"/>
        <v>0</v>
      </c>
    </row>
    <row r="2248" spans="1:10">
      <c r="A2248" s="24">
        <v>11</v>
      </c>
      <c r="B2248" s="121" t="s">
        <v>34</v>
      </c>
      <c r="C2248" s="209"/>
      <c r="D2248" s="27">
        <v>54198</v>
      </c>
      <c r="E2248" s="123">
        <f t="shared" si="325"/>
        <v>0</v>
      </c>
      <c r="F2248" s="29">
        <v>0</v>
      </c>
      <c r="G2248" s="125">
        <f t="shared" si="326"/>
        <v>0</v>
      </c>
      <c r="H2248" s="31">
        <f t="shared" si="329"/>
        <v>50183.333333333328</v>
      </c>
      <c r="I2248" s="128"/>
      <c r="J2248" s="59">
        <f t="shared" si="327"/>
        <v>0</v>
      </c>
    </row>
    <row r="2249" spans="1:10">
      <c r="A2249" s="24">
        <v>12</v>
      </c>
      <c r="B2249" s="25" t="s">
        <v>35</v>
      </c>
      <c r="C2249" s="208">
        <v>3</v>
      </c>
      <c r="D2249" s="27">
        <v>49680</v>
      </c>
      <c r="E2249" s="28">
        <f t="shared" si="325"/>
        <v>149040</v>
      </c>
      <c r="F2249" s="29">
        <v>0</v>
      </c>
      <c r="G2249" s="30">
        <f t="shared" si="326"/>
        <v>149040</v>
      </c>
      <c r="H2249" s="31">
        <f t="shared" si="329"/>
        <v>46000</v>
      </c>
      <c r="I2249" s="31"/>
      <c r="J2249" s="59">
        <f t="shared" si="327"/>
        <v>138000</v>
      </c>
    </row>
    <row r="2250" spans="1:10">
      <c r="A2250" s="24">
        <v>13</v>
      </c>
      <c r="B2250" s="25" t="s">
        <v>36</v>
      </c>
      <c r="C2250" s="208"/>
      <c r="D2250" s="38">
        <v>64152</v>
      </c>
      <c r="E2250" s="28">
        <f t="shared" si="325"/>
        <v>0</v>
      </c>
      <c r="F2250" s="29">
        <v>0</v>
      </c>
      <c r="G2250" s="30">
        <f t="shared" si="326"/>
        <v>0</v>
      </c>
      <c r="H2250" s="31">
        <f t="shared" si="329"/>
        <v>59399.999999999993</v>
      </c>
      <c r="I2250" s="31"/>
      <c r="J2250" s="59">
        <f t="shared" si="327"/>
        <v>0</v>
      </c>
    </row>
    <row r="2251" spans="1:10">
      <c r="A2251" s="24">
        <v>14</v>
      </c>
      <c r="B2251" s="121" t="s">
        <v>37</v>
      </c>
      <c r="C2251" s="209"/>
      <c r="D2251" s="38">
        <v>65934</v>
      </c>
      <c r="E2251" s="123">
        <f t="shared" si="325"/>
        <v>0</v>
      </c>
      <c r="F2251" s="124">
        <v>0</v>
      </c>
      <c r="G2251" s="125">
        <f t="shared" si="326"/>
        <v>0</v>
      </c>
      <c r="H2251" s="31">
        <f t="shared" si="329"/>
        <v>61049.999999999993</v>
      </c>
      <c r="I2251" s="128"/>
      <c r="J2251" s="59">
        <f t="shared" si="327"/>
        <v>0</v>
      </c>
    </row>
    <row r="2252" spans="1:10">
      <c r="A2252" s="24">
        <v>15</v>
      </c>
      <c r="B2252" s="25" t="s">
        <v>38</v>
      </c>
      <c r="C2252" s="208"/>
      <c r="D2252" s="38">
        <v>76626</v>
      </c>
      <c r="E2252" s="28">
        <f t="shared" si="325"/>
        <v>0</v>
      </c>
      <c r="F2252" s="29">
        <v>0</v>
      </c>
      <c r="G2252" s="30">
        <f t="shared" si="326"/>
        <v>0</v>
      </c>
      <c r="H2252" s="31">
        <f t="shared" si="329"/>
        <v>70950</v>
      </c>
      <c r="I2252" s="31"/>
      <c r="J2252" s="59">
        <f t="shared" si="327"/>
        <v>0</v>
      </c>
    </row>
    <row r="2253" spans="1:10">
      <c r="A2253" s="24">
        <v>16</v>
      </c>
      <c r="B2253" s="25" t="s">
        <v>39</v>
      </c>
      <c r="C2253" s="208"/>
      <c r="D2253" s="38">
        <v>80190</v>
      </c>
      <c r="E2253" s="28">
        <f t="shared" si="325"/>
        <v>0</v>
      </c>
      <c r="F2253" s="29">
        <v>0</v>
      </c>
      <c r="G2253" s="30">
        <f t="shared" si="326"/>
        <v>0</v>
      </c>
      <c r="H2253" s="31">
        <f t="shared" si="329"/>
        <v>74250</v>
      </c>
      <c r="I2253" s="31"/>
      <c r="J2253" s="59">
        <f t="shared" si="327"/>
        <v>0</v>
      </c>
    </row>
    <row r="2254" spans="1:10">
      <c r="A2254" s="24">
        <v>17</v>
      </c>
      <c r="B2254" s="25" t="s">
        <v>40</v>
      </c>
      <c r="C2254" s="208"/>
      <c r="D2254" s="38">
        <v>113832</v>
      </c>
      <c r="E2254" s="28">
        <f t="shared" si="325"/>
        <v>0</v>
      </c>
      <c r="F2254" s="29">
        <v>0</v>
      </c>
      <c r="G2254" s="30">
        <f t="shared" si="326"/>
        <v>0</v>
      </c>
      <c r="H2254" s="31">
        <f t="shared" si="329"/>
        <v>105400</v>
      </c>
      <c r="I2254" s="31"/>
      <c r="J2254" s="59">
        <f t="shared" si="327"/>
        <v>0</v>
      </c>
    </row>
    <row r="2255" spans="1:10">
      <c r="A2255" s="24">
        <v>18</v>
      </c>
      <c r="B2255" s="121" t="s">
        <v>41</v>
      </c>
      <c r="C2255" s="209"/>
      <c r="D2255" s="39">
        <v>98010</v>
      </c>
      <c r="E2255" s="123">
        <f t="shared" si="325"/>
        <v>0</v>
      </c>
      <c r="F2255" s="124">
        <v>0.23</v>
      </c>
      <c r="G2255" s="125">
        <f t="shared" si="326"/>
        <v>0</v>
      </c>
      <c r="H2255" s="31">
        <f>D2255/1.08*0.77</f>
        <v>69877.5</v>
      </c>
      <c r="I2255" s="128"/>
      <c r="J2255" s="59">
        <f t="shared" si="327"/>
        <v>0</v>
      </c>
    </row>
    <row r="2256" spans="1:10" ht="21">
      <c r="A2256" s="40"/>
      <c r="B2256" s="41" t="s">
        <v>42</v>
      </c>
      <c r="C2256" s="210">
        <f>SUM(C2238:C2255)</f>
        <v>10</v>
      </c>
      <c r="D2256" s="39"/>
      <c r="E2256" s="43">
        <f>SUM(E2238:E2255)</f>
        <v>907365</v>
      </c>
      <c r="F2256" s="43"/>
      <c r="G2256" s="44">
        <f>SUM(G2238:G2255)</f>
        <v>757436.25</v>
      </c>
      <c r="H2256" s="45"/>
      <c r="I2256" s="45"/>
      <c r="J2256" s="64">
        <f>SUM(J2238:J2255)</f>
        <v>701329.86111111112</v>
      </c>
    </row>
    <row r="2257" spans="1:10" ht="31.5">
      <c r="A2257" s="46"/>
      <c r="B2257" s="47"/>
      <c r="C2257" s="211"/>
      <c r="D2257" s="39"/>
      <c r="E2257" s="49"/>
      <c r="F2257" s="49"/>
      <c r="G2257" s="50"/>
      <c r="H2257" s="5"/>
      <c r="I2257" s="5"/>
      <c r="J2257" s="75">
        <f>J2256*0.08</f>
        <v>56106.388888888891</v>
      </c>
    </row>
    <row r="2258" spans="1:10" ht="31.5">
      <c r="A2258" s="283" t="s">
        <v>43</v>
      </c>
      <c r="B2258" s="283"/>
      <c r="C2258" s="284" t="s">
        <v>44</v>
      </c>
      <c r="D2258" s="284"/>
      <c r="E2258" s="54"/>
      <c r="F2258" s="54"/>
      <c r="G2258" s="55" t="s">
        <v>45</v>
      </c>
      <c r="H2258" s="6"/>
      <c r="I2258" s="6"/>
      <c r="J2258" s="76">
        <f>SUM(J2256:J2257)</f>
        <v>757436.25</v>
      </c>
    </row>
    <row r="2259" spans="1:10" ht="15">
      <c r="B2259" s="131" t="s">
        <v>165</v>
      </c>
      <c r="C2259" s="131" t="s">
        <v>166</v>
      </c>
      <c r="D2259" s="131"/>
      <c r="E2259" s="131" t="s">
        <v>167</v>
      </c>
    </row>
    <row r="2260" spans="1:10">
      <c r="B2260" s="212" t="s">
        <v>168</v>
      </c>
      <c r="C2260" s="213" t="s">
        <v>166</v>
      </c>
      <c r="D2260" s="214"/>
      <c r="E2260" s="214"/>
      <c r="F2260" s="214"/>
      <c r="G2260" s="212" t="s">
        <v>167</v>
      </c>
    </row>
    <row r="2263" spans="1:10" ht="15.75">
      <c r="A2263" s="279" t="s">
        <v>0</v>
      </c>
      <c r="B2263" s="279"/>
      <c r="C2263" s="279"/>
      <c r="D2263" s="279"/>
      <c r="E2263" s="279"/>
      <c r="F2263" s="279"/>
      <c r="G2263" s="279"/>
    </row>
    <row r="2264" spans="1:10" ht="15.75">
      <c r="A2264" s="279" t="s">
        <v>1</v>
      </c>
      <c r="B2264" s="279"/>
      <c r="C2264" s="279"/>
      <c r="D2264" s="279"/>
      <c r="E2264" s="279"/>
      <c r="F2264" s="279"/>
      <c r="G2264" s="279"/>
      <c r="H2264" s="1"/>
      <c r="I2264" s="1"/>
      <c r="J2264" s="71"/>
    </row>
    <row r="2265" spans="1:10" ht="15.75">
      <c r="A2265" s="279" t="s">
        <v>2</v>
      </c>
      <c r="B2265" s="279"/>
      <c r="C2265" s="279"/>
      <c r="D2265" s="279"/>
      <c r="E2265" s="279"/>
      <c r="F2265" s="279"/>
      <c r="G2265" s="279"/>
      <c r="H2265" s="1"/>
      <c r="I2265" s="1"/>
      <c r="J2265" s="71"/>
    </row>
    <row r="2266" spans="1:10" ht="15.75">
      <c r="A2266" s="279" t="s">
        <v>4</v>
      </c>
      <c r="B2266" s="279"/>
      <c r="C2266" s="279"/>
      <c r="D2266" s="279"/>
      <c r="E2266" s="279"/>
      <c r="F2266" s="279"/>
      <c r="G2266" s="279"/>
      <c r="H2266" s="1"/>
      <c r="I2266" s="1"/>
      <c r="J2266" s="71"/>
    </row>
    <row r="2267" spans="1:10" ht="15.75">
      <c r="A2267" s="280" t="s">
        <v>6</v>
      </c>
      <c r="B2267" s="280"/>
      <c r="C2267" s="280"/>
      <c r="D2267" s="280"/>
      <c r="E2267" s="280"/>
      <c r="F2267" s="280"/>
      <c r="G2267" s="280"/>
      <c r="H2267" s="1"/>
      <c r="I2267" s="1"/>
      <c r="J2267" s="71"/>
    </row>
    <row r="2268" spans="1:10" ht="27.75">
      <c r="A2268" s="9"/>
      <c r="B2268" s="9"/>
      <c r="C2268" s="281" t="s">
        <v>265</v>
      </c>
      <c r="D2268" s="281"/>
      <c r="E2268" s="281"/>
      <c r="F2268" s="281"/>
      <c r="G2268" s="281"/>
      <c r="H2268" s="2"/>
      <c r="I2268" s="2"/>
      <c r="J2268" s="72"/>
    </row>
    <row r="2269" spans="1:10">
      <c r="A2269" s="11" t="s">
        <v>8</v>
      </c>
      <c r="B2269" s="12"/>
      <c r="C2269" s="202"/>
      <c r="D2269" s="286"/>
      <c r="E2269" s="286"/>
      <c r="F2269" s="286"/>
      <c r="G2269" s="286"/>
      <c r="H2269" s="68"/>
      <c r="I2269" s="68"/>
      <c r="J2269" s="71"/>
    </row>
    <row r="2270" spans="1:10" ht="15.75">
      <c r="A2270" s="11" t="s">
        <v>9</v>
      </c>
      <c r="B2270" s="286" t="s">
        <v>285</v>
      </c>
      <c r="C2270" s="286"/>
      <c r="D2270" s="286"/>
      <c r="E2270" s="286"/>
      <c r="F2270" s="11"/>
      <c r="G2270" s="16"/>
      <c r="H2270" s="11"/>
      <c r="I2270" s="11"/>
      <c r="J2270" s="80"/>
    </row>
    <row r="2271" spans="1:10" ht="15.75">
      <c r="A2271" s="11" t="s">
        <v>11</v>
      </c>
      <c r="B2271" s="289"/>
      <c r="C2271" s="289"/>
      <c r="D2271" s="289"/>
      <c r="E2271" s="289"/>
      <c r="F2271" s="18"/>
      <c r="G2271" s="19" t="s">
        <v>13</v>
      </c>
      <c r="H2271" s="69" t="s">
        <v>161</v>
      </c>
      <c r="I2271" s="69">
        <v>11951</v>
      </c>
      <c r="J2271" s="73"/>
    </row>
    <row r="2272" spans="1:10">
      <c r="A2272" s="190" t="s">
        <v>14</v>
      </c>
      <c r="B2272" s="190"/>
      <c r="C2272" s="203" t="s">
        <v>17</v>
      </c>
      <c r="D2272" s="191" t="s">
        <v>18</v>
      </c>
      <c r="E2272" s="192" t="s">
        <v>19</v>
      </c>
      <c r="F2272" s="192" t="s">
        <v>20</v>
      </c>
      <c r="G2272" s="190" t="s">
        <v>21</v>
      </c>
      <c r="H2272" s="1"/>
      <c r="I2272" s="1"/>
      <c r="J2272" s="71"/>
    </row>
    <row r="2273" spans="1:10">
      <c r="A2273" s="24">
        <v>1</v>
      </c>
      <c r="B2273" s="25" t="s">
        <v>23</v>
      </c>
      <c r="C2273" s="167">
        <v>3</v>
      </c>
      <c r="D2273" s="27">
        <v>79305</v>
      </c>
      <c r="E2273" s="28">
        <f t="shared" ref="E2273:E2290" si="330">D2273*C2273</f>
        <v>237915</v>
      </c>
      <c r="F2273" s="29">
        <v>0</v>
      </c>
      <c r="G2273" s="30">
        <f t="shared" ref="G2273:G2290" si="331">E2273-E2273*F2273</f>
        <v>237915</v>
      </c>
      <c r="H2273" s="31">
        <f>D2273/1.08</f>
        <v>73430.555555555547</v>
      </c>
      <c r="I2273" s="31"/>
      <c r="J2273" s="59">
        <f t="shared" ref="J2273:J2290" si="332">H2273*C2273</f>
        <v>220291.66666666663</v>
      </c>
    </row>
    <row r="2274" spans="1:10">
      <c r="A2274" s="24">
        <v>2</v>
      </c>
      <c r="B2274" s="25" t="s">
        <v>25</v>
      </c>
      <c r="C2274" s="204"/>
      <c r="D2274" s="33">
        <v>128591</v>
      </c>
      <c r="E2274" s="28">
        <f t="shared" si="330"/>
        <v>0</v>
      </c>
      <c r="F2274" s="29">
        <v>0</v>
      </c>
      <c r="G2274" s="30">
        <f t="shared" si="331"/>
        <v>0</v>
      </c>
      <c r="H2274" s="31">
        <f t="shared" ref="H2274:H2276" si="333">D2274/1.08</f>
        <v>119065.74074074073</v>
      </c>
      <c r="I2274" s="31"/>
      <c r="J2274" s="59">
        <f t="shared" si="332"/>
        <v>0</v>
      </c>
    </row>
    <row r="2275" spans="1:10">
      <c r="A2275" s="24">
        <v>3</v>
      </c>
      <c r="B2275" s="25" t="s">
        <v>26</v>
      </c>
      <c r="C2275" s="205"/>
      <c r="D2275" s="27">
        <v>60043</v>
      </c>
      <c r="E2275" s="28">
        <f t="shared" si="330"/>
        <v>0</v>
      </c>
      <c r="F2275" s="29">
        <v>0</v>
      </c>
      <c r="G2275" s="30">
        <f t="shared" si="331"/>
        <v>0</v>
      </c>
      <c r="H2275" s="31">
        <f t="shared" si="333"/>
        <v>55595.370370370365</v>
      </c>
      <c r="I2275" s="31"/>
      <c r="J2275" s="59">
        <f t="shared" si="332"/>
        <v>0</v>
      </c>
    </row>
    <row r="2276" spans="1:10">
      <c r="A2276" s="24">
        <v>4</v>
      </c>
      <c r="B2276" s="25" t="s">
        <v>27</v>
      </c>
      <c r="C2276" s="206"/>
      <c r="D2276" s="27">
        <v>115781</v>
      </c>
      <c r="E2276" s="28">
        <f t="shared" si="330"/>
        <v>0</v>
      </c>
      <c r="F2276" s="29">
        <v>0</v>
      </c>
      <c r="G2276" s="30">
        <f t="shared" si="331"/>
        <v>0</v>
      </c>
      <c r="H2276" s="31">
        <f t="shared" si="333"/>
        <v>107204.62962962962</v>
      </c>
      <c r="I2276" s="31"/>
      <c r="J2276" s="59">
        <f t="shared" si="332"/>
        <v>0</v>
      </c>
    </row>
    <row r="2277" spans="1:10">
      <c r="A2277" s="24">
        <v>5</v>
      </c>
      <c r="B2277" s="25" t="s">
        <v>28</v>
      </c>
      <c r="C2277" s="204">
        <v>2</v>
      </c>
      <c r="D2277" s="27">
        <v>119943</v>
      </c>
      <c r="E2277" s="28">
        <f t="shared" si="330"/>
        <v>239886</v>
      </c>
      <c r="F2277" s="124">
        <v>0.25</v>
      </c>
      <c r="G2277" s="125">
        <f t="shared" si="331"/>
        <v>179914.5</v>
      </c>
      <c r="H2277" s="31">
        <f>D2277/1.08*0.75</f>
        <v>83293.75</v>
      </c>
      <c r="I2277" s="31"/>
      <c r="J2277" s="59">
        <f t="shared" si="332"/>
        <v>166587.5</v>
      </c>
    </row>
    <row r="2278" spans="1:10">
      <c r="A2278" s="24">
        <v>6</v>
      </c>
      <c r="B2278" s="25" t="s">
        <v>29</v>
      </c>
      <c r="C2278" s="167"/>
      <c r="D2278" s="27">
        <v>94810</v>
      </c>
      <c r="E2278" s="28">
        <f t="shared" si="330"/>
        <v>0</v>
      </c>
      <c r="F2278" s="29">
        <v>0</v>
      </c>
      <c r="G2278" s="30">
        <f t="shared" si="331"/>
        <v>0</v>
      </c>
      <c r="H2278" s="31">
        <f t="shared" ref="H2278:H2289" si="334">D2278/1.08</f>
        <v>87787.037037037036</v>
      </c>
      <c r="I2278" s="31"/>
      <c r="J2278" s="59">
        <f t="shared" si="332"/>
        <v>0</v>
      </c>
    </row>
    <row r="2279" spans="1:10">
      <c r="A2279" s="24">
        <v>7</v>
      </c>
      <c r="B2279" s="25" t="s">
        <v>30</v>
      </c>
      <c r="C2279" s="207"/>
      <c r="D2279" s="27">
        <v>141396</v>
      </c>
      <c r="E2279" s="28">
        <f t="shared" si="330"/>
        <v>0</v>
      </c>
      <c r="F2279" s="29">
        <v>0</v>
      </c>
      <c r="G2279" s="30">
        <f t="shared" si="331"/>
        <v>0</v>
      </c>
      <c r="H2279" s="31">
        <f t="shared" si="334"/>
        <v>130922.22222222222</v>
      </c>
      <c r="I2279" s="31"/>
      <c r="J2279" s="59">
        <f t="shared" si="332"/>
        <v>0</v>
      </c>
    </row>
    <row r="2280" spans="1:10">
      <c r="A2280" s="24">
        <v>8</v>
      </c>
      <c r="B2280" s="25" t="s">
        <v>31</v>
      </c>
      <c r="C2280" s="167"/>
      <c r="D2280" s="27">
        <v>232931</v>
      </c>
      <c r="E2280" s="28">
        <f t="shared" si="330"/>
        <v>0</v>
      </c>
      <c r="F2280" s="29">
        <v>0</v>
      </c>
      <c r="G2280" s="30">
        <f t="shared" si="331"/>
        <v>0</v>
      </c>
      <c r="H2280" s="31">
        <f t="shared" si="334"/>
        <v>215676.85185185182</v>
      </c>
      <c r="I2280" s="31"/>
      <c r="J2280" s="59">
        <f t="shared" si="332"/>
        <v>0</v>
      </c>
    </row>
    <row r="2281" spans="1:10">
      <c r="A2281" s="24">
        <v>9</v>
      </c>
      <c r="B2281" s="36" t="s">
        <v>32</v>
      </c>
      <c r="C2281" s="167"/>
      <c r="D2281" s="27">
        <v>101534</v>
      </c>
      <c r="E2281" s="28">
        <f t="shared" si="330"/>
        <v>0</v>
      </c>
      <c r="F2281" s="29">
        <v>0</v>
      </c>
      <c r="G2281" s="30">
        <f t="shared" si="331"/>
        <v>0</v>
      </c>
      <c r="H2281" s="31">
        <f t="shared" si="334"/>
        <v>94012.962962962964</v>
      </c>
      <c r="I2281" s="31"/>
      <c r="J2281" s="59">
        <f t="shared" si="332"/>
        <v>0</v>
      </c>
    </row>
    <row r="2282" spans="1:10">
      <c r="A2282" s="24">
        <v>10</v>
      </c>
      <c r="B2282" s="36" t="s">
        <v>33</v>
      </c>
      <c r="C2282" s="208"/>
      <c r="D2282" s="33">
        <v>110148</v>
      </c>
      <c r="E2282" s="28">
        <f t="shared" si="330"/>
        <v>0</v>
      </c>
      <c r="F2282" s="29">
        <v>0</v>
      </c>
      <c r="G2282" s="30">
        <f t="shared" si="331"/>
        <v>0</v>
      </c>
      <c r="H2282" s="31">
        <f t="shared" si="334"/>
        <v>101988.88888888888</v>
      </c>
      <c r="I2282" s="31"/>
      <c r="J2282" s="59">
        <f t="shared" si="332"/>
        <v>0</v>
      </c>
    </row>
    <row r="2283" spans="1:10">
      <c r="A2283" s="24">
        <v>11</v>
      </c>
      <c r="B2283" s="121" t="s">
        <v>34</v>
      </c>
      <c r="C2283" s="209"/>
      <c r="D2283" s="27">
        <v>54198</v>
      </c>
      <c r="E2283" s="123">
        <f t="shared" si="330"/>
        <v>0</v>
      </c>
      <c r="F2283" s="29">
        <v>0</v>
      </c>
      <c r="G2283" s="125">
        <f t="shared" si="331"/>
        <v>0</v>
      </c>
      <c r="H2283" s="31">
        <f t="shared" si="334"/>
        <v>50183.333333333328</v>
      </c>
      <c r="I2283" s="128"/>
      <c r="J2283" s="59">
        <f t="shared" si="332"/>
        <v>0</v>
      </c>
    </row>
    <row r="2284" spans="1:10">
      <c r="A2284" s="24">
        <v>12</v>
      </c>
      <c r="B2284" s="25" t="s">
        <v>35</v>
      </c>
      <c r="C2284" s="208"/>
      <c r="D2284" s="27">
        <v>49680</v>
      </c>
      <c r="E2284" s="28">
        <f t="shared" si="330"/>
        <v>0</v>
      </c>
      <c r="F2284" s="29">
        <v>0</v>
      </c>
      <c r="G2284" s="30">
        <f t="shared" si="331"/>
        <v>0</v>
      </c>
      <c r="H2284" s="31">
        <f t="shared" si="334"/>
        <v>46000</v>
      </c>
      <c r="I2284" s="31"/>
      <c r="J2284" s="59">
        <f t="shared" si="332"/>
        <v>0</v>
      </c>
    </row>
    <row r="2285" spans="1:10">
      <c r="A2285" s="24">
        <v>13</v>
      </c>
      <c r="B2285" s="25" t="s">
        <v>36</v>
      </c>
      <c r="C2285" s="208"/>
      <c r="D2285" s="38">
        <v>64152</v>
      </c>
      <c r="E2285" s="28">
        <f t="shared" si="330"/>
        <v>0</v>
      </c>
      <c r="F2285" s="29">
        <v>0</v>
      </c>
      <c r="G2285" s="30">
        <f t="shared" si="331"/>
        <v>0</v>
      </c>
      <c r="H2285" s="31">
        <f t="shared" si="334"/>
        <v>59399.999999999993</v>
      </c>
      <c r="I2285" s="31"/>
      <c r="J2285" s="59">
        <f t="shared" si="332"/>
        <v>0</v>
      </c>
    </row>
    <row r="2286" spans="1:10">
      <c r="A2286" s="24">
        <v>14</v>
      </c>
      <c r="B2286" s="121" t="s">
        <v>37</v>
      </c>
      <c r="C2286" s="209"/>
      <c r="D2286" s="38">
        <v>65934</v>
      </c>
      <c r="E2286" s="123">
        <f t="shared" si="330"/>
        <v>0</v>
      </c>
      <c r="F2286" s="124">
        <v>0</v>
      </c>
      <c r="G2286" s="125">
        <f t="shared" si="331"/>
        <v>0</v>
      </c>
      <c r="H2286" s="31">
        <f t="shared" si="334"/>
        <v>61049.999999999993</v>
      </c>
      <c r="I2286" s="128"/>
      <c r="J2286" s="59">
        <f t="shared" si="332"/>
        <v>0</v>
      </c>
    </row>
    <row r="2287" spans="1:10">
      <c r="A2287" s="24">
        <v>15</v>
      </c>
      <c r="B2287" s="25" t="s">
        <v>38</v>
      </c>
      <c r="C2287" s="208"/>
      <c r="D2287" s="38">
        <v>76626</v>
      </c>
      <c r="E2287" s="28">
        <f t="shared" si="330"/>
        <v>0</v>
      </c>
      <c r="F2287" s="29">
        <v>0</v>
      </c>
      <c r="G2287" s="30">
        <f t="shared" si="331"/>
        <v>0</v>
      </c>
      <c r="H2287" s="31">
        <f t="shared" si="334"/>
        <v>70950</v>
      </c>
      <c r="I2287" s="31"/>
      <c r="J2287" s="59">
        <f t="shared" si="332"/>
        <v>0</v>
      </c>
    </row>
    <row r="2288" spans="1:10">
      <c r="A2288" s="24">
        <v>16</v>
      </c>
      <c r="B2288" s="25" t="s">
        <v>39</v>
      </c>
      <c r="C2288" s="208"/>
      <c r="D2288" s="38">
        <v>80190</v>
      </c>
      <c r="E2288" s="28">
        <f t="shared" si="330"/>
        <v>0</v>
      </c>
      <c r="F2288" s="29">
        <v>0</v>
      </c>
      <c r="G2288" s="30">
        <f t="shared" si="331"/>
        <v>0</v>
      </c>
      <c r="H2288" s="31">
        <f t="shared" si="334"/>
        <v>74250</v>
      </c>
      <c r="I2288" s="31"/>
      <c r="J2288" s="59">
        <f t="shared" si="332"/>
        <v>0</v>
      </c>
    </row>
    <row r="2289" spans="1:10">
      <c r="A2289" s="24">
        <v>17</v>
      </c>
      <c r="B2289" s="25" t="s">
        <v>40</v>
      </c>
      <c r="C2289" s="208"/>
      <c r="D2289" s="38">
        <v>113832</v>
      </c>
      <c r="E2289" s="28">
        <f t="shared" si="330"/>
        <v>0</v>
      </c>
      <c r="F2289" s="29">
        <v>0</v>
      </c>
      <c r="G2289" s="30">
        <f t="shared" si="331"/>
        <v>0</v>
      </c>
      <c r="H2289" s="31">
        <f t="shared" si="334"/>
        <v>105400</v>
      </c>
      <c r="I2289" s="31"/>
      <c r="J2289" s="59">
        <f t="shared" si="332"/>
        <v>0</v>
      </c>
    </row>
    <row r="2290" spans="1:10">
      <c r="A2290" s="24">
        <v>18</v>
      </c>
      <c r="B2290" s="121" t="s">
        <v>41</v>
      </c>
      <c r="C2290" s="209"/>
      <c r="D2290" s="39">
        <v>98010</v>
      </c>
      <c r="E2290" s="123">
        <f t="shared" si="330"/>
        <v>0</v>
      </c>
      <c r="F2290" s="124">
        <v>0.23</v>
      </c>
      <c r="G2290" s="125">
        <f t="shared" si="331"/>
        <v>0</v>
      </c>
      <c r="H2290" s="31">
        <f>D2290/1.08*0.77</f>
        <v>69877.5</v>
      </c>
      <c r="I2290" s="128"/>
      <c r="J2290" s="59">
        <f t="shared" si="332"/>
        <v>0</v>
      </c>
    </row>
    <row r="2291" spans="1:10" ht="21">
      <c r="A2291" s="40"/>
      <c r="B2291" s="41" t="s">
        <v>42</v>
      </c>
      <c r="C2291" s="210">
        <f>SUM(C2273:C2290)</f>
        <v>5</v>
      </c>
      <c r="D2291" s="39"/>
      <c r="E2291" s="43">
        <f>SUM(E2273:E2290)</f>
        <v>477801</v>
      </c>
      <c r="F2291" s="43"/>
      <c r="G2291" s="44">
        <f>SUM(G2273:G2290)</f>
        <v>417829.5</v>
      </c>
      <c r="H2291" s="45"/>
      <c r="I2291" s="45"/>
      <c r="J2291" s="64">
        <f>SUM(J2273:J2290)</f>
        <v>386879.16666666663</v>
      </c>
    </row>
    <row r="2292" spans="1:10" ht="31.5">
      <c r="A2292" s="46"/>
      <c r="B2292" s="47"/>
      <c r="C2292" s="211"/>
      <c r="D2292" s="39"/>
      <c r="E2292" s="49"/>
      <c r="F2292" s="49"/>
      <c r="G2292" s="50"/>
      <c r="H2292" s="5"/>
      <c r="I2292" s="5"/>
      <c r="J2292" s="75">
        <f>J2291*0.08</f>
        <v>30950.333333333332</v>
      </c>
    </row>
    <row r="2293" spans="1:10" ht="31.5">
      <c r="A2293" s="283" t="s">
        <v>43</v>
      </c>
      <c r="B2293" s="283"/>
      <c r="C2293" s="284" t="s">
        <v>44</v>
      </c>
      <c r="D2293" s="284"/>
      <c r="E2293" s="54"/>
      <c r="F2293" s="54"/>
      <c r="G2293" s="55" t="s">
        <v>45</v>
      </c>
      <c r="H2293" s="6"/>
      <c r="I2293" s="6"/>
      <c r="J2293" s="76">
        <f>SUM(J2291:J2292)</f>
        <v>417829.49999999994</v>
      </c>
    </row>
    <row r="2294" spans="1:10" ht="15">
      <c r="B2294" s="131" t="s">
        <v>165</v>
      </c>
      <c r="C2294" s="131" t="s">
        <v>166</v>
      </c>
      <c r="D2294" s="131"/>
      <c r="E2294" s="131" t="s">
        <v>167</v>
      </c>
    </row>
    <row r="2295" spans="1:10">
      <c r="B2295" s="212" t="s">
        <v>168</v>
      </c>
      <c r="C2295" s="213" t="s">
        <v>166</v>
      </c>
      <c r="D2295" s="214"/>
      <c r="E2295" s="214"/>
      <c r="F2295" s="214"/>
      <c r="G2295" s="212" t="s">
        <v>167</v>
      </c>
    </row>
    <row r="2298" spans="1:10" ht="15.75">
      <c r="A2298" s="279" t="s">
        <v>0</v>
      </c>
      <c r="B2298" s="279"/>
      <c r="C2298" s="279"/>
      <c r="D2298" s="279"/>
      <c r="E2298" s="279"/>
      <c r="F2298" s="279"/>
      <c r="G2298" s="279"/>
    </row>
    <row r="2299" spans="1:10" ht="15.75">
      <c r="A2299" s="279" t="s">
        <v>1</v>
      </c>
      <c r="B2299" s="279"/>
      <c r="C2299" s="279"/>
      <c r="D2299" s="279"/>
      <c r="E2299" s="279"/>
      <c r="F2299" s="279"/>
      <c r="G2299" s="279"/>
      <c r="H2299" s="1"/>
      <c r="I2299" s="1"/>
      <c r="J2299" s="71"/>
    </row>
    <row r="2300" spans="1:10" ht="15.75">
      <c r="A2300" s="279" t="s">
        <v>2</v>
      </c>
      <c r="B2300" s="279"/>
      <c r="C2300" s="279"/>
      <c r="D2300" s="279"/>
      <c r="E2300" s="279"/>
      <c r="F2300" s="279"/>
      <c r="G2300" s="279"/>
      <c r="H2300" s="1"/>
      <c r="I2300" s="1"/>
      <c r="J2300" s="71"/>
    </row>
    <row r="2301" spans="1:10" ht="15.75">
      <c r="A2301" s="279" t="s">
        <v>4</v>
      </c>
      <c r="B2301" s="279"/>
      <c r="C2301" s="279"/>
      <c r="D2301" s="279"/>
      <c r="E2301" s="279"/>
      <c r="F2301" s="279"/>
      <c r="G2301" s="279"/>
      <c r="H2301" s="1"/>
      <c r="I2301" s="1"/>
      <c r="J2301" s="71"/>
    </row>
    <row r="2302" spans="1:10" ht="15.75">
      <c r="A2302" s="280" t="s">
        <v>6</v>
      </c>
      <c r="B2302" s="280"/>
      <c r="C2302" s="280"/>
      <c r="D2302" s="280"/>
      <c r="E2302" s="280"/>
      <c r="F2302" s="280"/>
      <c r="G2302" s="280"/>
      <c r="H2302" s="1"/>
      <c r="I2302" s="1"/>
      <c r="J2302" s="71"/>
    </row>
    <row r="2303" spans="1:10" ht="27.75">
      <c r="A2303" s="9"/>
      <c r="B2303" s="9"/>
      <c r="C2303" s="281" t="s">
        <v>265</v>
      </c>
      <c r="D2303" s="281"/>
      <c r="E2303" s="281"/>
      <c r="F2303" s="281"/>
      <c r="G2303" s="281"/>
      <c r="H2303" s="2"/>
      <c r="I2303" s="2"/>
      <c r="J2303" s="72"/>
    </row>
    <row r="2304" spans="1:10">
      <c r="A2304" s="11" t="s">
        <v>8</v>
      </c>
      <c r="B2304" s="12"/>
      <c r="C2304" s="202"/>
      <c r="D2304" s="286"/>
      <c r="E2304" s="286"/>
      <c r="F2304" s="286"/>
      <c r="G2304" s="286"/>
      <c r="H2304" s="68"/>
      <c r="I2304" s="68"/>
      <c r="J2304" s="71"/>
    </row>
    <row r="2305" spans="1:10" ht="15.75">
      <c r="A2305" s="11" t="s">
        <v>9</v>
      </c>
      <c r="B2305" s="286" t="s">
        <v>286</v>
      </c>
      <c r="C2305" s="286"/>
      <c r="D2305" s="286"/>
      <c r="E2305" s="286"/>
      <c r="F2305" s="11"/>
      <c r="G2305" s="16"/>
      <c r="H2305" s="11"/>
      <c r="I2305" s="11"/>
      <c r="J2305" s="80"/>
    </row>
    <row r="2306" spans="1:10" ht="15.75">
      <c r="A2306" s="11" t="s">
        <v>11</v>
      </c>
      <c r="B2306" s="289"/>
      <c r="C2306" s="289"/>
      <c r="D2306" s="289"/>
      <c r="E2306" s="289"/>
      <c r="F2306" s="18"/>
      <c r="G2306" s="19" t="s">
        <v>13</v>
      </c>
      <c r="H2306" s="69" t="s">
        <v>161</v>
      </c>
      <c r="I2306" s="69">
        <v>11686</v>
      </c>
      <c r="J2306" s="73"/>
    </row>
    <row r="2307" spans="1:10">
      <c r="A2307" s="190" t="s">
        <v>14</v>
      </c>
      <c r="B2307" s="190"/>
      <c r="C2307" s="203" t="s">
        <v>17</v>
      </c>
      <c r="D2307" s="191" t="s">
        <v>18</v>
      </c>
      <c r="E2307" s="192" t="s">
        <v>19</v>
      </c>
      <c r="F2307" s="192" t="s">
        <v>20</v>
      </c>
      <c r="G2307" s="190" t="s">
        <v>21</v>
      </c>
      <c r="H2307" s="1"/>
      <c r="I2307" s="1"/>
      <c r="J2307" s="71"/>
    </row>
    <row r="2308" spans="1:10">
      <c r="A2308" s="24">
        <v>1</v>
      </c>
      <c r="B2308" s="25" t="s">
        <v>23</v>
      </c>
      <c r="C2308" s="167"/>
      <c r="D2308" s="27">
        <v>79305</v>
      </c>
      <c r="E2308" s="28">
        <f t="shared" ref="E2308:E2325" si="335">D2308*C2308</f>
        <v>0</v>
      </c>
      <c r="F2308" s="29">
        <v>0</v>
      </c>
      <c r="G2308" s="30">
        <f t="shared" ref="G2308:G2325" si="336">E2308-E2308*F2308</f>
        <v>0</v>
      </c>
      <c r="H2308" s="31">
        <f>D2308/1.08</f>
        <v>73430.555555555547</v>
      </c>
      <c r="I2308" s="31"/>
      <c r="J2308" s="59">
        <f t="shared" ref="J2308:J2325" si="337">H2308*C2308</f>
        <v>0</v>
      </c>
    </row>
    <row r="2309" spans="1:10">
      <c r="A2309" s="24">
        <v>2</v>
      </c>
      <c r="B2309" s="25" t="s">
        <v>25</v>
      </c>
      <c r="C2309" s="204"/>
      <c r="D2309" s="33">
        <v>128591</v>
      </c>
      <c r="E2309" s="28">
        <f t="shared" si="335"/>
        <v>0</v>
      </c>
      <c r="F2309" s="29">
        <v>0</v>
      </c>
      <c r="G2309" s="30">
        <f t="shared" si="336"/>
        <v>0</v>
      </c>
      <c r="H2309" s="31">
        <f t="shared" ref="H2309:H2311" si="338">D2309/1.08</f>
        <v>119065.74074074073</v>
      </c>
      <c r="I2309" s="31"/>
      <c r="J2309" s="59">
        <f t="shared" si="337"/>
        <v>0</v>
      </c>
    </row>
    <row r="2310" spans="1:10">
      <c r="A2310" s="24">
        <v>3</v>
      </c>
      <c r="B2310" s="25" t="s">
        <v>26</v>
      </c>
      <c r="C2310" s="205"/>
      <c r="D2310" s="27">
        <v>60043</v>
      </c>
      <c r="E2310" s="28">
        <f t="shared" si="335"/>
        <v>0</v>
      </c>
      <c r="F2310" s="29">
        <v>0</v>
      </c>
      <c r="G2310" s="30">
        <f t="shared" si="336"/>
        <v>0</v>
      </c>
      <c r="H2310" s="31">
        <f t="shared" si="338"/>
        <v>55595.370370370365</v>
      </c>
      <c r="I2310" s="31"/>
      <c r="J2310" s="59">
        <f t="shared" si="337"/>
        <v>0</v>
      </c>
    </row>
    <row r="2311" spans="1:10">
      <c r="A2311" s="24">
        <v>4</v>
      </c>
      <c r="B2311" s="25" t="s">
        <v>27</v>
      </c>
      <c r="C2311" s="206"/>
      <c r="D2311" s="27">
        <v>115781</v>
      </c>
      <c r="E2311" s="28">
        <f t="shared" si="335"/>
        <v>0</v>
      </c>
      <c r="F2311" s="29">
        <v>0</v>
      </c>
      <c r="G2311" s="30">
        <f t="shared" si="336"/>
        <v>0</v>
      </c>
      <c r="H2311" s="31">
        <f t="shared" si="338"/>
        <v>107204.62962962962</v>
      </c>
      <c r="I2311" s="31"/>
      <c r="J2311" s="59">
        <f t="shared" si="337"/>
        <v>0</v>
      </c>
    </row>
    <row r="2312" spans="1:10">
      <c r="A2312" s="24">
        <v>5</v>
      </c>
      <c r="B2312" s="25" t="s">
        <v>28</v>
      </c>
      <c r="C2312" s="204"/>
      <c r="D2312" s="27">
        <v>119943</v>
      </c>
      <c r="E2312" s="28">
        <f t="shared" si="335"/>
        <v>0</v>
      </c>
      <c r="F2312" s="124">
        <v>0.25</v>
      </c>
      <c r="G2312" s="125">
        <f t="shared" si="336"/>
        <v>0</v>
      </c>
      <c r="H2312" s="31">
        <f>D2312/1.08*0.75</f>
        <v>83293.75</v>
      </c>
      <c r="I2312" s="31"/>
      <c r="J2312" s="59">
        <f t="shared" si="337"/>
        <v>0</v>
      </c>
    </row>
    <row r="2313" spans="1:10">
      <c r="A2313" s="24">
        <v>6</v>
      </c>
      <c r="B2313" s="25" t="s">
        <v>29</v>
      </c>
      <c r="C2313" s="167"/>
      <c r="D2313" s="27">
        <v>94810</v>
      </c>
      <c r="E2313" s="28">
        <f t="shared" si="335"/>
        <v>0</v>
      </c>
      <c r="F2313" s="29">
        <v>0</v>
      </c>
      <c r="G2313" s="30">
        <f t="shared" si="336"/>
        <v>0</v>
      </c>
      <c r="H2313" s="31">
        <f t="shared" ref="H2313:H2324" si="339">D2313/1.08</f>
        <v>87787.037037037036</v>
      </c>
      <c r="I2313" s="31"/>
      <c r="J2313" s="59">
        <f t="shared" si="337"/>
        <v>0</v>
      </c>
    </row>
    <row r="2314" spans="1:10">
      <c r="A2314" s="24">
        <v>7</v>
      </c>
      <c r="B2314" s="25" t="s">
        <v>30</v>
      </c>
      <c r="C2314" s="207"/>
      <c r="D2314" s="27">
        <v>141396</v>
      </c>
      <c r="E2314" s="28">
        <f t="shared" si="335"/>
        <v>0</v>
      </c>
      <c r="F2314" s="29">
        <v>0</v>
      </c>
      <c r="G2314" s="30">
        <f t="shared" si="336"/>
        <v>0</v>
      </c>
      <c r="H2314" s="31">
        <f t="shared" si="339"/>
        <v>130922.22222222222</v>
      </c>
      <c r="I2314" s="31"/>
      <c r="J2314" s="59">
        <f t="shared" si="337"/>
        <v>0</v>
      </c>
    </row>
    <row r="2315" spans="1:10">
      <c r="A2315" s="24">
        <v>8</v>
      </c>
      <c r="B2315" s="25" t="s">
        <v>31</v>
      </c>
      <c r="C2315" s="167"/>
      <c r="D2315" s="27">
        <v>232931</v>
      </c>
      <c r="E2315" s="28">
        <f t="shared" si="335"/>
        <v>0</v>
      </c>
      <c r="F2315" s="29">
        <v>0</v>
      </c>
      <c r="G2315" s="30">
        <f t="shared" si="336"/>
        <v>0</v>
      </c>
      <c r="H2315" s="31">
        <f t="shared" si="339"/>
        <v>215676.85185185182</v>
      </c>
      <c r="I2315" s="31"/>
      <c r="J2315" s="59">
        <f t="shared" si="337"/>
        <v>0</v>
      </c>
    </row>
    <row r="2316" spans="1:10">
      <c r="A2316" s="24">
        <v>9</v>
      </c>
      <c r="B2316" s="36" t="s">
        <v>32</v>
      </c>
      <c r="C2316" s="167"/>
      <c r="D2316" s="27">
        <v>101534</v>
      </c>
      <c r="E2316" s="28">
        <f t="shared" si="335"/>
        <v>0</v>
      </c>
      <c r="F2316" s="29">
        <v>0</v>
      </c>
      <c r="G2316" s="30">
        <f t="shared" si="336"/>
        <v>0</v>
      </c>
      <c r="H2316" s="31">
        <f t="shared" si="339"/>
        <v>94012.962962962964</v>
      </c>
      <c r="I2316" s="31"/>
      <c r="J2316" s="59">
        <f t="shared" si="337"/>
        <v>0</v>
      </c>
    </row>
    <row r="2317" spans="1:10">
      <c r="A2317" s="24">
        <v>10</v>
      </c>
      <c r="B2317" s="36" t="s">
        <v>33</v>
      </c>
      <c r="C2317" s="208"/>
      <c r="D2317" s="33">
        <v>110148</v>
      </c>
      <c r="E2317" s="28">
        <f t="shared" si="335"/>
        <v>0</v>
      </c>
      <c r="F2317" s="29">
        <v>0</v>
      </c>
      <c r="G2317" s="30">
        <f t="shared" si="336"/>
        <v>0</v>
      </c>
      <c r="H2317" s="31">
        <f t="shared" si="339"/>
        <v>101988.88888888888</v>
      </c>
      <c r="I2317" s="31"/>
      <c r="J2317" s="59">
        <f t="shared" si="337"/>
        <v>0</v>
      </c>
    </row>
    <row r="2318" spans="1:10">
      <c r="A2318" s="24">
        <v>11</v>
      </c>
      <c r="B2318" s="121" t="s">
        <v>34</v>
      </c>
      <c r="C2318" s="209">
        <v>3</v>
      </c>
      <c r="D2318" s="27">
        <v>54198</v>
      </c>
      <c r="E2318" s="123">
        <f t="shared" si="335"/>
        <v>162594</v>
      </c>
      <c r="F2318" s="29">
        <v>0</v>
      </c>
      <c r="G2318" s="125">
        <f t="shared" si="336"/>
        <v>162594</v>
      </c>
      <c r="H2318" s="31">
        <f t="shared" si="339"/>
        <v>50183.333333333328</v>
      </c>
      <c r="I2318" s="128"/>
      <c r="J2318" s="59">
        <f t="shared" si="337"/>
        <v>150550</v>
      </c>
    </row>
    <row r="2319" spans="1:10">
      <c r="A2319" s="24">
        <v>12</v>
      </c>
      <c r="B2319" s="25" t="s">
        <v>35</v>
      </c>
      <c r="C2319" s="208"/>
      <c r="D2319" s="27">
        <v>49680</v>
      </c>
      <c r="E2319" s="28">
        <f t="shared" si="335"/>
        <v>0</v>
      </c>
      <c r="F2319" s="29">
        <v>0</v>
      </c>
      <c r="G2319" s="30">
        <f t="shared" si="336"/>
        <v>0</v>
      </c>
      <c r="H2319" s="31">
        <f t="shared" si="339"/>
        <v>46000</v>
      </c>
      <c r="I2319" s="31"/>
      <c r="J2319" s="59">
        <f t="shared" si="337"/>
        <v>0</v>
      </c>
    </row>
    <row r="2320" spans="1:10">
      <c r="A2320" s="24">
        <v>13</v>
      </c>
      <c r="B2320" s="25" t="s">
        <v>36</v>
      </c>
      <c r="C2320" s="208"/>
      <c r="D2320" s="38">
        <v>64152</v>
      </c>
      <c r="E2320" s="28">
        <f t="shared" si="335"/>
        <v>0</v>
      </c>
      <c r="F2320" s="29">
        <v>0</v>
      </c>
      <c r="G2320" s="30">
        <f t="shared" si="336"/>
        <v>0</v>
      </c>
      <c r="H2320" s="31">
        <f t="shared" si="339"/>
        <v>59399.999999999993</v>
      </c>
      <c r="I2320" s="31"/>
      <c r="J2320" s="59">
        <f t="shared" si="337"/>
        <v>0</v>
      </c>
    </row>
    <row r="2321" spans="1:10">
      <c r="A2321" s="24">
        <v>14</v>
      </c>
      <c r="B2321" s="121" t="s">
        <v>37</v>
      </c>
      <c r="C2321" s="209"/>
      <c r="D2321" s="38">
        <v>65934</v>
      </c>
      <c r="E2321" s="123">
        <f t="shared" si="335"/>
        <v>0</v>
      </c>
      <c r="F2321" s="124">
        <v>0</v>
      </c>
      <c r="G2321" s="125">
        <f t="shared" si="336"/>
        <v>0</v>
      </c>
      <c r="H2321" s="31">
        <f t="shared" si="339"/>
        <v>61049.999999999993</v>
      </c>
      <c r="I2321" s="128"/>
      <c r="J2321" s="59">
        <f t="shared" si="337"/>
        <v>0</v>
      </c>
    </row>
    <row r="2322" spans="1:10">
      <c r="A2322" s="24">
        <v>15</v>
      </c>
      <c r="B2322" s="25" t="s">
        <v>38</v>
      </c>
      <c r="C2322" s="208"/>
      <c r="D2322" s="38">
        <v>76626</v>
      </c>
      <c r="E2322" s="28">
        <f t="shared" si="335"/>
        <v>0</v>
      </c>
      <c r="F2322" s="29">
        <v>0</v>
      </c>
      <c r="G2322" s="30">
        <f t="shared" si="336"/>
        <v>0</v>
      </c>
      <c r="H2322" s="31">
        <f t="shared" si="339"/>
        <v>70950</v>
      </c>
      <c r="I2322" s="31"/>
      <c r="J2322" s="59">
        <f t="shared" si="337"/>
        <v>0</v>
      </c>
    </row>
    <row r="2323" spans="1:10">
      <c r="A2323" s="24">
        <v>16</v>
      </c>
      <c r="B2323" s="25" t="s">
        <v>39</v>
      </c>
      <c r="C2323" s="208"/>
      <c r="D2323" s="38">
        <v>80190</v>
      </c>
      <c r="E2323" s="28">
        <f t="shared" si="335"/>
        <v>0</v>
      </c>
      <c r="F2323" s="29">
        <v>0</v>
      </c>
      <c r="G2323" s="30">
        <f t="shared" si="336"/>
        <v>0</v>
      </c>
      <c r="H2323" s="31">
        <f t="shared" si="339"/>
        <v>74250</v>
      </c>
      <c r="I2323" s="31"/>
      <c r="J2323" s="59">
        <f t="shared" si="337"/>
        <v>0</v>
      </c>
    </row>
    <row r="2324" spans="1:10">
      <c r="A2324" s="24">
        <v>17</v>
      </c>
      <c r="B2324" s="25" t="s">
        <v>40</v>
      </c>
      <c r="C2324" s="208"/>
      <c r="D2324" s="38">
        <v>113832</v>
      </c>
      <c r="E2324" s="28">
        <f t="shared" si="335"/>
        <v>0</v>
      </c>
      <c r="F2324" s="29">
        <v>0</v>
      </c>
      <c r="G2324" s="30">
        <f t="shared" si="336"/>
        <v>0</v>
      </c>
      <c r="H2324" s="31">
        <f t="shared" si="339"/>
        <v>105400</v>
      </c>
      <c r="I2324" s="31"/>
      <c r="J2324" s="59">
        <f t="shared" si="337"/>
        <v>0</v>
      </c>
    </row>
    <row r="2325" spans="1:10">
      <c r="A2325" s="24">
        <v>18</v>
      </c>
      <c r="B2325" s="121" t="s">
        <v>41</v>
      </c>
      <c r="C2325" s="209">
        <v>3</v>
      </c>
      <c r="D2325" s="39">
        <v>98010</v>
      </c>
      <c r="E2325" s="123">
        <f t="shared" si="335"/>
        <v>294030</v>
      </c>
      <c r="F2325" s="124">
        <v>0.23</v>
      </c>
      <c r="G2325" s="125">
        <f t="shared" si="336"/>
        <v>226403.09999999998</v>
      </c>
      <c r="H2325" s="31">
        <f>D2325/1.08*0.77</f>
        <v>69877.5</v>
      </c>
      <c r="I2325" s="128"/>
      <c r="J2325" s="59">
        <f t="shared" si="337"/>
        <v>209632.5</v>
      </c>
    </row>
    <row r="2326" spans="1:10" ht="21">
      <c r="A2326" s="40"/>
      <c r="B2326" s="41" t="s">
        <v>42</v>
      </c>
      <c r="C2326" s="210">
        <f>SUM(C2308:C2325)</f>
        <v>6</v>
      </c>
      <c r="D2326" s="39"/>
      <c r="E2326" s="43">
        <f>SUM(E2308:E2325)</f>
        <v>456624</v>
      </c>
      <c r="F2326" s="43"/>
      <c r="G2326" s="44">
        <f>SUM(G2308:G2325)</f>
        <v>388997.1</v>
      </c>
      <c r="H2326" s="45"/>
      <c r="I2326" s="45"/>
      <c r="J2326" s="64">
        <f>SUM(J2308:J2325)</f>
        <v>360182.5</v>
      </c>
    </row>
    <row r="2327" spans="1:10" ht="31.5">
      <c r="A2327" s="46"/>
      <c r="B2327" s="47"/>
      <c r="C2327" s="211"/>
      <c r="D2327" s="39"/>
      <c r="E2327" s="49"/>
      <c r="F2327" s="49"/>
      <c r="G2327" s="50"/>
      <c r="H2327" s="5"/>
      <c r="I2327" s="5"/>
      <c r="J2327" s="75">
        <f>J2326*0.08</f>
        <v>28814.600000000002</v>
      </c>
    </row>
    <row r="2328" spans="1:10" ht="31.5">
      <c r="A2328" s="283" t="s">
        <v>43</v>
      </c>
      <c r="B2328" s="283"/>
      <c r="C2328" s="284" t="s">
        <v>44</v>
      </c>
      <c r="D2328" s="284"/>
      <c r="E2328" s="54"/>
      <c r="F2328" s="54"/>
      <c r="G2328" s="55" t="s">
        <v>45</v>
      </c>
      <c r="H2328" s="6"/>
      <c r="I2328" s="6"/>
      <c r="J2328" s="76">
        <f>SUM(J2326:J2327)</f>
        <v>388997.1</v>
      </c>
    </row>
    <row r="2329" spans="1:10" ht="15">
      <c r="B2329" s="131" t="s">
        <v>165</v>
      </c>
      <c r="C2329" s="131" t="s">
        <v>166</v>
      </c>
      <c r="D2329" s="131"/>
      <c r="E2329" s="131" t="s">
        <v>167</v>
      </c>
    </row>
    <row r="2330" spans="1:10">
      <c r="B2330" s="212" t="s">
        <v>168</v>
      </c>
      <c r="C2330" s="213" t="s">
        <v>166</v>
      </c>
      <c r="D2330" s="214"/>
      <c r="E2330" s="214"/>
      <c r="F2330" s="214"/>
      <c r="G2330" s="212" t="s">
        <v>167</v>
      </c>
    </row>
    <row r="2332" spans="1:10" ht="15.75">
      <c r="A2332" s="279" t="s">
        <v>0</v>
      </c>
      <c r="B2332" s="279"/>
      <c r="C2332" s="279"/>
      <c r="D2332" s="279"/>
      <c r="E2332" s="279"/>
      <c r="F2332" s="279"/>
      <c r="G2332" s="279"/>
    </row>
    <row r="2333" spans="1:10" ht="15.75">
      <c r="A2333" s="279" t="s">
        <v>1</v>
      </c>
      <c r="B2333" s="279"/>
      <c r="C2333" s="279"/>
      <c r="D2333" s="279"/>
      <c r="E2333" s="279"/>
      <c r="F2333" s="279"/>
      <c r="G2333" s="279"/>
      <c r="H2333" s="1"/>
      <c r="I2333" s="1"/>
      <c r="J2333" s="71"/>
    </row>
    <row r="2334" spans="1:10" ht="15.75">
      <c r="A2334" s="279" t="s">
        <v>2</v>
      </c>
      <c r="B2334" s="279"/>
      <c r="C2334" s="279"/>
      <c r="D2334" s="279"/>
      <c r="E2334" s="279"/>
      <c r="F2334" s="279"/>
      <c r="G2334" s="279"/>
      <c r="H2334" s="1"/>
      <c r="I2334" s="1"/>
      <c r="J2334" s="71"/>
    </row>
    <row r="2335" spans="1:10" ht="15.75">
      <c r="A2335" s="279" t="s">
        <v>4</v>
      </c>
      <c r="B2335" s="279"/>
      <c r="C2335" s="279"/>
      <c r="D2335" s="279"/>
      <c r="E2335" s="279"/>
      <c r="F2335" s="279"/>
      <c r="G2335" s="279"/>
      <c r="H2335" s="1"/>
      <c r="I2335" s="1"/>
      <c r="J2335" s="71"/>
    </row>
    <row r="2336" spans="1:10" ht="15.75">
      <c r="A2336" s="280" t="s">
        <v>6</v>
      </c>
      <c r="B2336" s="280"/>
      <c r="C2336" s="280"/>
      <c r="D2336" s="280"/>
      <c r="E2336" s="280"/>
      <c r="F2336" s="280"/>
      <c r="G2336" s="280"/>
      <c r="H2336" s="1"/>
      <c r="I2336" s="1"/>
      <c r="J2336" s="71"/>
    </row>
    <row r="2337" spans="1:10" ht="27.75">
      <c r="A2337" s="9"/>
      <c r="B2337" s="9"/>
      <c r="C2337" s="281" t="s">
        <v>287</v>
      </c>
      <c r="D2337" s="281"/>
      <c r="E2337" s="281"/>
      <c r="F2337" s="281"/>
      <c r="G2337" s="281"/>
      <c r="H2337" s="2"/>
      <c r="I2337" s="2"/>
      <c r="J2337" s="72"/>
    </row>
    <row r="2338" spans="1:10">
      <c r="A2338" s="11" t="s">
        <v>8</v>
      </c>
      <c r="B2338" s="12"/>
      <c r="C2338" s="202"/>
      <c r="D2338" s="286"/>
      <c r="E2338" s="286"/>
      <c r="F2338" s="286"/>
      <c r="G2338" s="286"/>
      <c r="H2338" s="68"/>
      <c r="I2338" s="68"/>
      <c r="J2338" s="71"/>
    </row>
    <row r="2339" spans="1:10" ht="15.75">
      <c r="A2339" s="11" t="s">
        <v>9</v>
      </c>
      <c r="B2339" s="286" t="s">
        <v>288</v>
      </c>
      <c r="C2339" s="286"/>
      <c r="D2339" s="286"/>
      <c r="E2339" s="286"/>
      <c r="F2339" s="11"/>
      <c r="G2339" s="16"/>
      <c r="H2339" s="11"/>
      <c r="I2339" s="11"/>
      <c r="J2339" s="80"/>
    </row>
    <row r="2340" spans="1:10" ht="15.75">
      <c r="A2340" s="11" t="s">
        <v>11</v>
      </c>
      <c r="B2340" s="289"/>
      <c r="C2340" s="289"/>
      <c r="D2340" s="289"/>
      <c r="E2340" s="289"/>
      <c r="F2340" s="18"/>
      <c r="G2340" s="19" t="s">
        <v>13</v>
      </c>
      <c r="H2340" s="69" t="s">
        <v>161</v>
      </c>
      <c r="I2340" s="69">
        <v>11690</v>
      </c>
      <c r="J2340" s="73"/>
    </row>
    <row r="2341" spans="1:10">
      <c r="A2341" s="190" t="s">
        <v>14</v>
      </c>
      <c r="B2341" s="190"/>
      <c r="C2341" s="203" t="s">
        <v>17</v>
      </c>
      <c r="D2341" s="191" t="s">
        <v>18</v>
      </c>
      <c r="E2341" s="192" t="s">
        <v>19</v>
      </c>
      <c r="F2341" s="192" t="s">
        <v>20</v>
      </c>
      <c r="G2341" s="190" t="s">
        <v>21</v>
      </c>
      <c r="H2341" s="1"/>
      <c r="I2341" s="1"/>
      <c r="J2341" s="71"/>
    </row>
    <row r="2342" spans="1:10">
      <c r="A2342" s="24">
        <v>1</v>
      </c>
      <c r="B2342" s="25" t="s">
        <v>23</v>
      </c>
      <c r="C2342" s="167"/>
      <c r="D2342" s="27">
        <v>79305</v>
      </c>
      <c r="E2342" s="28">
        <f t="shared" ref="E2342:E2359" si="340">D2342*C2342</f>
        <v>0</v>
      </c>
      <c r="F2342" s="29">
        <v>0</v>
      </c>
      <c r="G2342" s="30">
        <f t="shared" ref="G2342:G2359" si="341">E2342-E2342*F2342</f>
        <v>0</v>
      </c>
      <c r="H2342" s="31">
        <f>D2342/1.08</f>
        <v>73430.555555555547</v>
      </c>
      <c r="I2342" s="31"/>
      <c r="J2342" s="59">
        <f t="shared" ref="J2342:J2359" si="342">H2342*C2342</f>
        <v>0</v>
      </c>
    </row>
    <row r="2343" spans="1:10">
      <c r="A2343" s="24">
        <v>2</v>
      </c>
      <c r="B2343" s="25" t="s">
        <v>25</v>
      </c>
      <c r="C2343" s="204"/>
      <c r="D2343" s="33">
        <v>128591</v>
      </c>
      <c r="E2343" s="28">
        <f t="shared" si="340"/>
        <v>0</v>
      </c>
      <c r="F2343" s="29">
        <v>0</v>
      </c>
      <c r="G2343" s="30">
        <f t="shared" si="341"/>
        <v>0</v>
      </c>
      <c r="H2343" s="31">
        <f t="shared" ref="H2343:H2345" si="343">D2343/1.08</f>
        <v>119065.74074074073</v>
      </c>
      <c r="I2343" s="31"/>
      <c r="J2343" s="59">
        <f t="shared" si="342"/>
        <v>0</v>
      </c>
    </row>
    <row r="2344" spans="1:10">
      <c r="A2344" s="24">
        <v>3</v>
      </c>
      <c r="B2344" s="25" t="s">
        <v>26</v>
      </c>
      <c r="C2344" s="205"/>
      <c r="D2344" s="27">
        <v>60043</v>
      </c>
      <c r="E2344" s="28">
        <f t="shared" si="340"/>
        <v>0</v>
      </c>
      <c r="F2344" s="29">
        <v>0</v>
      </c>
      <c r="G2344" s="30">
        <f t="shared" si="341"/>
        <v>0</v>
      </c>
      <c r="H2344" s="31">
        <f t="shared" si="343"/>
        <v>55595.370370370365</v>
      </c>
      <c r="I2344" s="31"/>
      <c r="J2344" s="59">
        <f t="shared" si="342"/>
        <v>0</v>
      </c>
    </row>
    <row r="2345" spans="1:10">
      <c r="A2345" s="24">
        <v>4</v>
      </c>
      <c r="B2345" s="25" t="s">
        <v>27</v>
      </c>
      <c r="C2345" s="206"/>
      <c r="D2345" s="27">
        <v>115781</v>
      </c>
      <c r="E2345" s="28">
        <f t="shared" si="340"/>
        <v>0</v>
      </c>
      <c r="F2345" s="29">
        <v>0</v>
      </c>
      <c r="G2345" s="30">
        <f t="shared" si="341"/>
        <v>0</v>
      </c>
      <c r="H2345" s="31">
        <f t="shared" si="343"/>
        <v>107204.62962962962</v>
      </c>
      <c r="I2345" s="31"/>
      <c r="J2345" s="59">
        <f t="shared" si="342"/>
        <v>0</v>
      </c>
    </row>
    <row r="2346" spans="1:10">
      <c r="A2346" s="24">
        <v>5</v>
      </c>
      <c r="B2346" s="25" t="s">
        <v>28</v>
      </c>
      <c r="C2346" s="204">
        <v>5</v>
      </c>
      <c r="D2346" s="27">
        <v>119943</v>
      </c>
      <c r="E2346" s="28">
        <f t="shared" si="340"/>
        <v>599715</v>
      </c>
      <c r="F2346" s="124">
        <v>0.25</v>
      </c>
      <c r="G2346" s="125">
        <f t="shared" si="341"/>
        <v>449786.25</v>
      </c>
      <c r="H2346" s="31">
        <f>D2346/1.08*0.75</f>
        <v>83293.75</v>
      </c>
      <c r="I2346" s="31"/>
      <c r="J2346" s="59">
        <f t="shared" si="342"/>
        <v>416468.75</v>
      </c>
    </row>
    <row r="2347" spans="1:10">
      <c r="A2347" s="24">
        <v>6</v>
      </c>
      <c r="B2347" s="25" t="s">
        <v>29</v>
      </c>
      <c r="C2347" s="167"/>
      <c r="D2347" s="27">
        <v>94810</v>
      </c>
      <c r="E2347" s="28">
        <f t="shared" si="340"/>
        <v>0</v>
      </c>
      <c r="F2347" s="29">
        <v>0</v>
      </c>
      <c r="G2347" s="30">
        <f t="shared" si="341"/>
        <v>0</v>
      </c>
      <c r="H2347" s="31">
        <f t="shared" ref="H2347:H2358" si="344">D2347/1.08</f>
        <v>87787.037037037036</v>
      </c>
      <c r="I2347" s="31"/>
      <c r="J2347" s="59">
        <f t="shared" si="342"/>
        <v>0</v>
      </c>
    </row>
    <row r="2348" spans="1:10">
      <c r="A2348" s="24">
        <v>7</v>
      </c>
      <c r="B2348" s="25" t="s">
        <v>30</v>
      </c>
      <c r="C2348" s="207"/>
      <c r="D2348" s="27">
        <v>141396</v>
      </c>
      <c r="E2348" s="28">
        <f t="shared" si="340"/>
        <v>0</v>
      </c>
      <c r="F2348" s="29">
        <v>0</v>
      </c>
      <c r="G2348" s="30">
        <f t="shared" si="341"/>
        <v>0</v>
      </c>
      <c r="H2348" s="31">
        <f t="shared" si="344"/>
        <v>130922.22222222222</v>
      </c>
      <c r="I2348" s="31"/>
      <c r="J2348" s="59">
        <f t="shared" si="342"/>
        <v>0</v>
      </c>
    </row>
    <row r="2349" spans="1:10">
      <c r="A2349" s="24">
        <v>8</v>
      </c>
      <c r="B2349" s="25" t="s">
        <v>31</v>
      </c>
      <c r="C2349" s="167"/>
      <c r="D2349" s="27">
        <v>232931</v>
      </c>
      <c r="E2349" s="28">
        <f t="shared" si="340"/>
        <v>0</v>
      </c>
      <c r="F2349" s="29">
        <v>0</v>
      </c>
      <c r="G2349" s="30">
        <f t="shared" si="341"/>
        <v>0</v>
      </c>
      <c r="H2349" s="31">
        <f t="shared" si="344"/>
        <v>215676.85185185182</v>
      </c>
      <c r="I2349" s="31"/>
      <c r="J2349" s="59">
        <f t="shared" si="342"/>
        <v>0</v>
      </c>
    </row>
    <row r="2350" spans="1:10">
      <c r="A2350" s="24">
        <v>9</v>
      </c>
      <c r="B2350" s="36" t="s">
        <v>32</v>
      </c>
      <c r="C2350" s="167"/>
      <c r="D2350" s="27">
        <v>101534</v>
      </c>
      <c r="E2350" s="28">
        <f t="shared" si="340"/>
        <v>0</v>
      </c>
      <c r="F2350" s="29">
        <v>0</v>
      </c>
      <c r="G2350" s="30">
        <f t="shared" si="341"/>
        <v>0</v>
      </c>
      <c r="H2350" s="31">
        <f t="shared" si="344"/>
        <v>94012.962962962964</v>
      </c>
      <c r="I2350" s="31"/>
      <c r="J2350" s="59">
        <f t="shared" si="342"/>
        <v>0</v>
      </c>
    </row>
    <row r="2351" spans="1:10">
      <c r="A2351" s="24">
        <v>10</v>
      </c>
      <c r="B2351" s="36" t="s">
        <v>33</v>
      </c>
      <c r="C2351" s="208"/>
      <c r="D2351" s="33">
        <v>110148</v>
      </c>
      <c r="E2351" s="28">
        <f t="shared" si="340"/>
        <v>0</v>
      </c>
      <c r="F2351" s="29">
        <v>0</v>
      </c>
      <c r="G2351" s="30">
        <f t="shared" si="341"/>
        <v>0</v>
      </c>
      <c r="H2351" s="31">
        <f t="shared" si="344"/>
        <v>101988.88888888888</v>
      </c>
      <c r="I2351" s="31"/>
      <c r="J2351" s="59">
        <f t="shared" si="342"/>
        <v>0</v>
      </c>
    </row>
    <row r="2352" spans="1:10">
      <c r="A2352" s="24">
        <v>11</v>
      </c>
      <c r="B2352" s="121" t="s">
        <v>34</v>
      </c>
      <c r="C2352" s="209"/>
      <c r="D2352" s="27">
        <v>54198</v>
      </c>
      <c r="E2352" s="123">
        <f t="shared" si="340"/>
        <v>0</v>
      </c>
      <c r="F2352" s="29">
        <v>0</v>
      </c>
      <c r="G2352" s="125">
        <f t="shared" si="341"/>
        <v>0</v>
      </c>
      <c r="H2352" s="31">
        <f t="shared" si="344"/>
        <v>50183.333333333328</v>
      </c>
      <c r="I2352" s="128"/>
      <c r="J2352" s="59">
        <f t="shared" si="342"/>
        <v>0</v>
      </c>
    </row>
    <row r="2353" spans="1:10">
      <c r="A2353" s="24">
        <v>12</v>
      </c>
      <c r="B2353" s="25" t="s">
        <v>35</v>
      </c>
      <c r="C2353" s="208"/>
      <c r="D2353" s="27">
        <v>49680</v>
      </c>
      <c r="E2353" s="28">
        <f t="shared" si="340"/>
        <v>0</v>
      </c>
      <c r="F2353" s="29">
        <v>0</v>
      </c>
      <c r="G2353" s="30">
        <f t="shared" si="341"/>
        <v>0</v>
      </c>
      <c r="H2353" s="31">
        <f t="shared" si="344"/>
        <v>46000</v>
      </c>
      <c r="I2353" s="31"/>
      <c r="J2353" s="59">
        <f t="shared" si="342"/>
        <v>0</v>
      </c>
    </row>
    <row r="2354" spans="1:10">
      <c r="A2354" s="24">
        <v>13</v>
      </c>
      <c r="B2354" s="25" t="s">
        <v>36</v>
      </c>
      <c r="C2354" s="208"/>
      <c r="D2354" s="38">
        <v>64152</v>
      </c>
      <c r="E2354" s="28">
        <f t="shared" si="340"/>
        <v>0</v>
      </c>
      <c r="F2354" s="29">
        <v>0</v>
      </c>
      <c r="G2354" s="30">
        <f t="shared" si="341"/>
        <v>0</v>
      </c>
      <c r="H2354" s="31">
        <f t="shared" si="344"/>
        <v>59399.999999999993</v>
      </c>
      <c r="I2354" s="31"/>
      <c r="J2354" s="59">
        <f t="shared" si="342"/>
        <v>0</v>
      </c>
    </row>
    <row r="2355" spans="1:10">
      <c r="A2355" s="24">
        <v>14</v>
      </c>
      <c r="B2355" s="121" t="s">
        <v>37</v>
      </c>
      <c r="C2355" s="209"/>
      <c r="D2355" s="38">
        <v>65934</v>
      </c>
      <c r="E2355" s="123">
        <f t="shared" si="340"/>
        <v>0</v>
      </c>
      <c r="F2355" s="124">
        <v>0</v>
      </c>
      <c r="G2355" s="125">
        <f t="shared" si="341"/>
        <v>0</v>
      </c>
      <c r="H2355" s="31">
        <f t="shared" si="344"/>
        <v>61049.999999999993</v>
      </c>
      <c r="I2355" s="128"/>
      <c r="J2355" s="59">
        <f t="shared" si="342"/>
        <v>0</v>
      </c>
    </row>
    <row r="2356" spans="1:10">
      <c r="A2356" s="24">
        <v>15</v>
      </c>
      <c r="B2356" s="25" t="s">
        <v>38</v>
      </c>
      <c r="C2356" s="208"/>
      <c r="D2356" s="38">
        <v>76626</v>
      </c>
      <c r="E2356" s="28">
        <f t="shared" si="340"/>
        <v>0</v>
      </c>
      <c r="F2356" s="29">
        <v>0</v>
      </c>
      <c r="G2356" s="30">
        <f t="shared" si="341"/>
        <v>0</v>
      </c>
      <c r="H2356" s="31">
        <f t="shared" si="344"/>
        <v>70950</v>
      </c>
      <c r="I2356" s="31"/>
      <c r="J2356" s="59">
        <f t="shared" si="342"/>
        <v>0</v>
      </c>
    </row>
    <row r="2357" spans="1:10">
      <c r="A2357" s="24">
        <v>16</v>
      </c>
      <c r="B2357" s="25" t="s">
        <v>39</v>
      </c>
      <c r="C2357" s="208"/>
      <c r="D2357" s="38">
        <v>80190</v>
      </c>
      <c r="E2357" s="28">
        <f t="shared" si="340"/>
        <v>0</v>
      </c>
      <c r="F2357" s="29">
        <v>0</v>
      </c>
      <c r="G2357" s="30">
        <f t="shared" si="341"/>
        <v>0</v>
      </c>
      <c r="H2357" s="31">
        <f t="shared" si="344"/>
        <v>74250</v>
      </c>
      <c r="I2357" s="31"/>
      <c r="J2357" s="59">
        <f t="shared" si="342"/>
        <v>0</v>
      </c>
    </row>
    <row r="2358" spans="1:10">
      <c r="A2358" s="24">
        <v>17</v>
      </c>
      <c r="B2358" s="25" t="s">
        <v>40</v>
      </c>
      <c r="C2358" s="208"/>
      <c r="D2358" s="38">
        <v>113832</v>
      </c>
      <c r="E2358" s="28">
        <f t="shared" si="340"/>
        <v>0</v>
      </c>
      <c r="F2358" s="29">
        <v>0</v>
      </c>
      <c r="G2358" s="30">
        <f t="shared" si="341"/>
        <v>0</v>
      </c>
      <c r="H2358" s="31">
        <f t="shared" si="344"/>
        <v>105400</v>
      </c>
      <c r="I2358" s="31"/>
      <c r="J2358" s="59">
        <f t="shared" si="342"/>
        <v>0</v>
      </c>
    </row>
    <row r="2359" spans="1:10">
      <c r="A2359" s="24">
        <v>18</v>
      </c>
      <c r="B2359" s="121" t="s">
        <v>41</v>
      </c>
      <c r="C2359" s="209"/>
      <c r="D2359" s="39">
        <v>98010</v>
      </c>
      <c r="E2359" s="123">
        <f t="shared" si="340"/>
        <v>0</v>
      </c>
      <c r="F2359" s="124">
        <v>0.23</v>
      </c>
      <c r="G2359" s="125">
        <f t="shared" si="341"/>
        <v>0</v>
      </c>
      <c r="H2359" s="31">
        <f>D2359/1.08*0.77</f>
        <v>69877.5</v>
      </c>
      <c r="I2359" s="128"/>
      <c r="J2359" s="59">
        <f t="shared" si="342"/>
        <v>0</v>
      </c>
    </row>
    <row r="2360" spans="1:10" ht="21">
      <c r="A2360" s="40"/>
      <c r="B2360" s="41" t="s">
        <v>42</v>
      </c>
      <c r="C2360" s="210">
        <f>SUM(C2342:C2359)</f>
        <v>5</v>
      </c>
      <c r="D2360" s="39"/>
      <c r="E2360" s="43">
        <f>SUM(E2342:E2359)</f>
        <v>599715</v>
      </c>
      <c r="F2360" s="43"/>
      <c r="G2360" s="44">
        <f>SUM(G2342:G2359)</f>
        <v>449786.25</v>
      </c>
      <c r="H2360" s="45"/>
      <c r="I2360" s="45"/>
      <c r="J2360" s="64">
        <f>SUM(J2342:J2359)</f>
        <v>416468.75</v>
      </c>
    </row>
    <row r="2361" spans="1:10" ht="31.5">
      <c r="A2361" s="46"/>
      <c r="B2361" s="47"/>
      <c r="C2361" s="211"/>
      <c r="D2361" s="39"/>
      <c r="E2361" s="49"/>
      <c r="F2361" s="49"/>
      <c r="G2361" s="50"/>
      <c r="H2361" s="5"/>
      <c r="I2361" s="5"/>
      <c r="J2361" s="75">
        <f>J2360*0.08</f>
        <v>33317.5</v>
      </c>
    </row>
    <row r="2362" spans="1:10" ht="31.5">
      <c r="A2362" s="283" t="s">
        <v>43</v>
      </c>
      <c r="B2362" s="283"/>
      <c r="C2362" s="284" t="s">
        <v>44</v>
      </c>
      <c r="D2362" s="284"/>
      <c r="E2362" s="54"/>
      <c r="F2362" s="54"/>
      <c r="G2362" s="55" t="s">
        <v>45</v>
      </c>
      <c r="H2362" s="6"/>
      <c r="I2362" s="6"/>
      <c r="J2362" s="76">
        <f>SUM(J2360:J2361)</f>
        <v>449786.25</v>
      </c>
    </row>
    <row r="2363" spans="1:10" ht="15">
      <c r="B2363" s="131" t="s">
        <v>165</v>
      </c>
      <c r="C2363" s="131" t="s">
        <v>166</v>
      </c>
      <c r="D2363" s="131"/>
      <c r="E2363" s="131" t="s">
        <v>167</v>
      </c>
    </row>
    <row r="2364" spans="1:10">
      <c r="B2364" s="212" t="s">
        <v>168</v>
      </c>
      <c r="C2364" s="213" t="s">
        <v>166</v>
      </c>
      <c r="D2364" s="214"/>
      <c r="E2364" s="214"/>
      <c r="F2364" s="214"/>
      <c r="G2364" s="212" t="s">
        <v>167</v>
      </c>
    </row>
    <row r="2367" spans="1:10" ht="15.75">
      <c r="A2367" s="279" t="s">
        <v>0</v>
      </c>
      <c r="B2367" s="279"/>
      <c r="C2367" s="279"/>
      <c r="D2367" s="279"/>
      <c r="E2367" s="279"/>
      <c r="F2367" s="279"/>
      <c r="G2367" s="279"/>
    </row>
    <row r="2368" spans="1:10" ht="15.75">
      <c r="A2368" s="279" t="s">
        <v>1</v>
      </c>
      <c r="B2368" s="279"/>
      <c r="C2368" s="279"/>
      <c r="D2368" s="279"/>
      <c r="E2368" s="279"/>
      <c r="F2368" s="279"/>
      <c r="G2368" s="279"/>
      <c r="H2368" s="1"/>
      <c r="I2368" s="1"/>
      <c r="J2368" s="71"/>
    </row>
    <row r="2369" spans="1:10" ht="15.75">
      <c r="A2369" s="279" t="s">
        <v>2</v>
      </c>
      <c r="B2369" s="279"/>
      <c r="C2369" s="279"/>
      <c r="D2369" s="279"/>
      <c r="E2369" s="279"/>
      <c r="F2369" s="279"/>
      <c r="G2369" s="279"/>
      <c r="H2369" s="1"/>
      <c r="I2369" s="1"/>
      <c r="J2369" s="71"/>
    </row>
    <row r="2370" spans="1:10" ht="15.75">
      <c r="A2370" s="279" t="s">
        <v>4</v>
      </c>
      <c r="B2370" s="279"/>
      <c r="C2370" s="279"/>
      <c r="D2370" s="279"/>
      <c r="E2370" s="279"/>
      <c r="F2370" s="279"/>
      <c r="G2370" s="279"/>
      <c r="H2370" s="1"/>
      <c r="I2370" s="1"/>
      <c r="J2370" s="71"/>
    </row>
    <row r="2371" spans="1:10" ht="15.75">
      <c r="A2371" s="280" t="s">
        <v>6</v>
      </c>
      <c r="B2371" s="280"/>
      <c r="C2371" s="280"/>
      <c r="D2371" s="280"/>
      <c r="E2371" s="280"/>
      <c r="F2371" s="280"/>
      <c r="G2371" s="280"/>
      <c r="H2371" s="1"/>
      <c r="I2371" s="1"/>
      <c r="J2371" s="71"/>
    </row>
    <row r="2372" spans="1:10" ht="27.75">
      <c r="A2372" s="9"/>
      <c r="B2372" s="9"/>
      <c r="C2372" s="281" t="s">
        <v>287</v>
      </c>
      <c r="D2372" s="281"/>
      <c r="E2372" s="281"/>
      <c r="F2372" s="281"/>
      <c r="G2372" s="281"/>
      <c r="H2372" s="2"/>
      <c r="I2372" s="2"/>
      <c r="J2372" s="72"/>
    </row>
    <row r="2373" spans="1:10">
      <c r="A2373" s="11" t="s">
        <v>8</v>
      </c>
      <c r="B2373" s="12"/>
      <c r="C2373" s="202"/>
      <c r="D2373" s="286"/>
      <c r="E2373" s="286"/>
      <c r="F2373" s="286"/>
      <c r="G2373" s="286"/>
      <c r="H2373" s="68"/>
      <c r="I2373" s="68"/>
      <c r="J2373" s="71"/>
    </row>
    <row r="2374" spans="1:10" ht="15.75">
      <c r="A2374" s="11" t="s">
        <v>9</v>
      </c>
      <c r="B2374" s="286" t="s">
        <v>289</v>
      </c>
      <c r="C2374" s="286"/>
      <c r="D2374" s="286"/>
      <c r="E2374" s="286"/>
      <c r="F2374" s="11"/>
      <c r="G2374" s="16"/>
      <c r="H2374" s="11"/>
      <c r="I2374" s="11"/>
      <c r="J2374" s="80"/>
    </row>
    <row r="2375" spans="1:10" ht="15.75">
      <c r="A2375" s="11" t="s">
        <v>11</v>
      </c>
      <c r="B2375" s="289"/>
      <c r="C2375" s="289"/>
      <c r="D2375" s="289"/>
      <c r="E2375" s="289"/>
      <c r="F2375" s="18"/>
      <c r="G2375" s="19" t="s">
        <v>13</v>
      </c>
      <c r="H2375" s="69" t="s">
        <v>161</v>
      </c>
      <c r="I2375" s="69">
        <v>11658</v>
      </c>
      <c r="J2375" s="73"/>
    </row>
    <row r="2376" spans="1:10">
      <c r="A2376" s="190" t="s">
        <v>14</v>
      </c>
      <c r="B2376" s="190"/>
      <c r="C2376" s="203" t="s">
        <v>17</v>
      </c>
      <c r="D2376" s="191" t="s">
        <v>18</v>
      </c>
      <c r="E2376" s="192" t="s">
        <v>19</v>
      </c>
      <c r="F2376" s="192" t="s">
        <v>20</v>
      </c>
      <c r="G2376" s="190" t="s">
        <v>21</v>
      </c>
      <c r="H2376" s="1"/>
      <c r="I2376" s="1"/>
      <c r="J2376" s="71"/>
    </row>
    <row r="2377" spans="1:10">
      <c r="A2377" s="24">
        <v>1</v>
      </c>
      <c r="B2377" s="25" t="s">
        <v>23</v>
      </c>
      <c r="C2377" s="167"/>
      <c r="D2377" s="27">
        <v>79305</v>
      </c>
      <c r="E2377" s="28">
        <f t="shared" ref="E2377:E2394" si="345">D2377*C2377</f>
        <v>0</v>
      </c>
      <c r="F2377" s="29">
        <v>0</v>
      </c>
      <c r="G2377" s="30">
        <f t="shared" ref="G2377:G2394" si="346">E2377-E2377*F2377</f>
        <v>0</v>
      </c>
      <c r="H2377" s="31">
        <f>D2377/1.08</f>
        <v>73430.555555555547</v>
      </c>
      <c r="I2377" s="31"/>
      <c r="J2377" s="59">
        <f t="shared" ref="J2377:J2394" si="347">H2377*C2377</f>
        <v>0</v>
      </c>
    </row>
    <row r="2378" spans="1:10">
      <c r="A2378" s="24">
        <v>2</v>
      </c>
      <c r="B2378" s="25" t="s">
        <v>25</v>
      </c>
      <c r="C2378" s="204"/>
      <c r="D2378" s="33">
        <v>128591</v>
      </c>
      <c r="E2378" s="28">
        <f t="shared" si="345"/>
        <v>0</v>
      </c>
      <c r="F2378" s="29">
        <v>0</v>
      </c>
      <c r="G2378" s="30">
        <f t="shared" si="346"/>
        <v>0</v>
      </c>
      <c r="H2378" s="31">
        <f t="shared" ref="H2378:H2380" si="348">D2378/1.08</f>
        <v>119065.74074074073</v>
      </c>
      <c r="I2378" s="31"/>
      <c r="J2378" s="59">
        <f t="shared" si="347"/>
        <v>0</v>
      </c>
    </row>
    <row r="2379" spans="1:10">
      <c r="A2379" s="24">
        <v>3</v>
      </c>
      <c r="B2379" s="25" t="s">
        <v>26</v>
      </c>
      <c r="C2379" s="205"/>
      <c r="D2379" s="27">
        <v>60043</v>
      </c>
      <c r="E2379" s="28">
        <f t="shared" si="345"/>
        <v>0</v>
      </c>
      <c r="F2379" s="29">
        <v>0</v>
      </c>
      <c r="G2379" s="30">
        <f t="shared" si="346"/>
        <v>0</v>
      </c>
      <c r="H2379" s="31">
        <f t="shared" si="348"/>
        <v>55595.370370370365</v>
      </c>
      <c r="I2379" s="31"/>
      <c r="J2379" s="59">
        <f t="shared" si="347"/>
        <v>0</v>
      </c>
    </row>
    <row r="2380" spans="1:10">
      <c r="A2380" s="24">
        <v>4</v>
      </c>
      <c r="B2380" s="25" t="s">
        <v>27</v>
      </c>
      <c r="C2380" s="206"/>
      <c r="D2380" s="27">
        <v>115781</v>
      </c>
      <c r="E2380" s="28">
        <f t="shared" si="345"/>
        <v>0</v>
      </c>
      <c r="F2380" s="29">
        <v>0</v>
      </c>
      <c r="G2380" s="30">
        <f t="shared" si="346"/>
        <v>0</v>
      </c>
      <c r="H2380" s="31">
        <f t="shared" si="348"/>
        <v>107204.62962962962</v>
      </c>
      <c r="I2380" s="31"/>
      <c r="J2380" s="59">
        <f t="shared" si="347"/>
        <v>0</v>
      </c>
    </row>
    <row r="2381" spans="1:10">
      <c r="A2381" s="24">
        <v>5</v>
      </c>
      <c r="B2381" s="25" t="s">
        <v>28</v>
      </c>
      <c r="C2381" s="204">
        <v>10</v>
      </c>
      <c r="D2381" s="27">
        <v>119943</v>
      </c>
      <c r="E2381" s="28">
        <f t="shared" si="345"/>
        <v>1199430</v>
      </c>
      <c r="F2381" s="124">
        <v>0.25</v>
      </c>
      <c r="G2381" s="125">
        <f t="shared" si="346"/>
        <v>899572.5</v>
      </c>
      <c r="H2381" s="31">
        <f>D2381/1.08*0.75</f>
        <v>83293.75</v>
      </c>
      <c r="I2381" s="31"/>
      <c r="J2381" s="59">
        <f t="shared" si="347"/>
        <v>832937.5</v>
      </c>
    </row>
    <row r="2382" spans="1:10">
      <c r="A2382" s="24">
        <v>6</v>
      </c>
      <c r="B2382" s="25" t="s">
        <v>29</v>
      </c>
      <c r="C2382" s="167"/>
      <c r="D2382" s="27">
        <v>94810</v>
      </c>
      <c r="E2382" s="28">
        <f t="shared" si="345"/>
        <v>0</v>
      </c>
      <c r="F2382" s="29">
        <v>0</v>
      </c>
      <c r="G2382" s="30">
        <f t="shared" si="346"/>
        <v>0</v>
      </c>
      <c r="H2382" s="31">
        <f t="shared" ref="H2382:H2393" si="349">D2382/1.08</f>
        <v>87787.037037037036</v>
      </c>
      <c r="I2382" s="31"/>
      <c r="J2382" s="59">
        <f t="shared" si="347"/>
        <v>0</v>
      </c>
    </row>
    <row r="2383" spans="1:10">
      <c r="A2383" s="24">
        <v>7</v>
      </c>
      <c r="B2383" s="25" t="s">
        <v>30</v>
      </c>
      <c r="C2383" s="207"/>
      <c r="D2383" s="27">
        <v>141396</v>
      </c>
      <c r="E2383" s="28">
        <f t="shared" si="345"/>
        <v>0</v>
      </c>
      <c r="F2383" s="29">
        <v>0</v>
      </c>
      <c r="G2383" s="30">
        <f t="shared" si="346"/>
        <v>0</v>
      </c>
      <c r="H2383" s="31">
        <f t="shared" si="349"/>
        <v>130922.22222222222</v>
      </c>
      <c r="I2383" s="31"/>
      <c r="J2383" s="59">
        <f t="shared" si="347"/>
        <v>0</v>
      </c>
    </row>
    <row r="2384" spans="1:10">
      <c r="A2384" s="24">
        <v>8</v>
      </c>
      <c r="B2384" s="25" t="s">
        <v>31</v>
      </c>
      <c r="C2384" s="167"/>
      <c r="D2384" s="27">
        <v>232931</v>
      </c>
      <c r="E2384" s="28">
        <f t="shared" si="345"/>
        <v>0</v>
      </c>
      <c r="F2384" s="29">
        <v>0</v>
      </c>
      <c r="G2384" s="30">
        <f t="shared" si="346"/>
        <v>0</v>
      </c>
      <c r="H2384" s="31">
        <f t="shared" si="349"/>
        <v>215676.85185185182</v>
      </c>
      <c r="I2384" s="31"/>
      <c r="J2384" s="59">
        <f t="shared" si="347"/>
        <v>0</v>
      </c>
    </row>
    <row r="2385" spans="1:10">
      <c r="A2385" s="24">
        <v>9</v>
      </c>
      <c r="B2385" s="36" t="s">
        <v>32</v>
      </c>
      <c r="C2385" s="167"/>
      <c r="D2385" s="27">
        <v>101534</v>
      </c>
      <c r="E2385" s="28">
        <f t="shared" si="345"/>
        <v>0</v>
      </c>
      <c r="F2385" s="29">
        <v>0</v>
      </c>
      <c r="G2385" s="30">
        <f t="shared" si="346"/>
        <v>0</v>
      </c>
      <c r="H2385" s="31">
        <f t="shared" si="349"/>
        <v>94012.962962962964</v>
      </c>
      <c r="I2385" s="31"/>
      <c r="J2385" s="59">
        <f t="shared" si="347"/>
        <v>0</v>
      </c>
    </row>
    <row r="2386" spans="1:10">
      <c r="A2386" s="24">
        <v>10</v>
      </c>
      <c r="B2386" s="36" t="s">
        <v>33</v>
      </c>
      <c r="C2386" s="208"/>
      <c r="D2386" s="33">
        <v>110148</v>
      </c>
      <c r="E2386" s="28">
        <f t="shared" si="345"/>
        <v>0</v>
      </c>
      <c r="F2386" s="29">
        <v>0</v>
      </c>
      <c r="G2386" s="30">
        <f t="shared" si="346"/>
        <v>0</v>
      </c>
      <c r="H2386" s="31">
        <f t="shared" si="349"/>
        <v>101988.88888888888</v>
      </c>
      <c r="I2386" s="31"/>
      <c r="J2386" s="59">
        <f t="shared" si="347"/>
        <v>0</v>
      </c>
    </row>
    <row r="2387" spans="1:10">
      <c r="A2387" s="24">
        <v>11</v>
      </c>
      <c r="B2387" s="121" t="s">
        <v>34</v>
      </c>
      <c r="C2387" s="209"/>
      <c r="D2387" s="27">
        <v>54198</v>
      </c>
      <c r="E2387" s="123">
        <f t="shared" si="345"/>
        <v>0</v>
      </c>
      <c r="F2387" s="29">
        <v>0</v>
      </c>
      <c r="G2387" s="125">
        <f t="shared" si="346"/>
        <v>0</v>
      </c>
      <c r="H2387" s="31">
        <f t="shared" si="349"/>
        <v>50183.333333333328</v>
      </c>
      <c r="I2387" s="128"/>
      <c r="J2387" s="59">
        <f t="shared" si="347"/>
        <v>0</v>
      </c>
    </row>
    <row r="2388" spans="1:10">
      <c r="A2388" s="24">
        <v>12</v>
      </c>
      <c r="B2388" s="25" t="s">
        <v>35</v>
      </c>
      <c r="C2388" s="208"/>
      <c r="D2388" s="27">
        <v>49680</v>
      </c>
      <c r="E2388" s="28">
        <f t="shared" si="345"/>
        <v>0</v>
      </c>
      <c r="F2388" s="29">
        <v>0</v>
      </c>
      <c r="G2388" s="30">
        <f t="shared" si="346"/>
        <v>0</v>
      </c>
      <c r="H2388" s="31">
        <f t="shared" si="349"/>
        <v>46000</v>
      </c>
      <c r="I2388" s="31"/>
      <c r="J2388" s="59">
        <f t="shared" si="347"/>
        <v>0</v>
      </c>
    </row>
    <row r="2389" spans="1:10">
      <c r="A2389" s="24">
        <v>13</v>
      </c>
      <c r="B2389" s="25" t="s">
        <v>36</v>
      </c>
      <c r="C2389" s="208">
        <v>3</v>
      </c>
      <c r="D2389" s="38">
        <v>64152</v>
      </c>
      <c r="E2389" s="28">
        <f t="shared" si="345"/>
        <v>192456</v>
      </c>
      <c r="F2389" s="29">
        <v>0</v>
      </c>
      <c r="G2389" s="30">
        <f t="shared" si="346"/>
        <v>192456</v>
      </c>
      <c r="H2389" s="31">
        <f t="shared" si="349"/>
        <v>59399.999999999993</v>
      </c>
      <c r="I2389" s="31"/>
      <c r="J2389" s="59">
        <f t="shared" si="347"/>
        <v>178199.99999999997</v>
      </c>
    </row>
    <row r="2390" spans="1:10">
      <c r="A2390" s="24">
        <v>14</v>
      </c>
      <c r="B2390" s="121" t="s">
        <v>37</v>
      </c>
      <c r="C2390" s="209">
        <v>3</v>
      </c>
      <c r="D2390" s="38">
        <v>65934</v>
      </c>
      <c r="E2390" s="123">
        <f t="shared" si="345"/>
        <v>197802</v>
      </c>
      <c r="F2390" s="124">
        <v>0</v>
      </c>
      <c r="G2390" s="125">
        <f t="shared" si="346"/>
        <v>197802</v>
      </c>
      <c r="H2390" s="31">
        <f t="shared" si="349"/>
        <v>61049.999999999993</v>
      </c>
      <c r="I2390" s="128"/>
      <c r="J2390" s="59">
        <f t="shared" si="347"/>
        <v>183149.99999999997</v>
      </c>
    </row>
    <row r="2391" spans="1:10">
      <c r="A2391" s="24">
        <v>15</v>
      </c>
      <c r="B2391" s="25" t="s">
        <v>38</v>
      </c>
      <c r="C2391" s="208"/>
      <c r="D2391" s="38">
        <v>76626</v>
      </c>
      <c r="E2391" s="28">
        <f t="shared" si="345"/>
        <v>0</v>
      </c>
      <c r="F2391" s="29">
        <v>0</v>
      </c>
      <c r="G2391" s="30">
        <f t="shared" si="346"/>
        <v>0</v>
      </c>
      <c r="H2391" s="31">
        <f t="shared" si="349"/>
        <v>70950</v>
      </c>
      <c r="I2391" s="31"/>
      <c r="J2391" s="59">
        <f t="shared" si="347"/>
        <v>0</v>
      </c>
    </row>
    <row r="2392" spans="1:10">
      <c r="A2392" s="24">
        <v>16</v>
      </c>
      <c r="B2392" s="25" t="s">
        <v>39</v>
      </c>
      <c r="C2392" s="208">
        <v>3</v>
      </c>
      <c r="D2392" s="38">
        <v>80190</v>
      </c>
      <c r="E2392" s="28">
        <f t="shared" si="345"/>
        <v>240570</v>
      </c>
      <c r="F2392" s="29">
        <v>0</v>
      </c>
      <c r="G2392" s="30">
        <f t="shared" si="346"/>
        <v>240570</v>
      </c>
      <c r="H2392" s="31">
        <f t="shared" si="349"/>
        <v>74250</v>
      </c>
      <c r="I2392" s="31"/>
      <c r="J2392" s="59">
        <f t="shared" si="347"/>
        <v>222750</v>
      </c>
    </row>
    <row r="2393" spans="1:10">
      <c r="A2393" s="24">
        <v>17</v>
      </c>
      <c r="B2393" s="25" t="s">
        <v>40</v>
      </c>
      <c r="C2393" s="208"/>
      <c r="D2393" s="38">
        <v>113832</v>
      </c>
      <c r="E2393" s="28">
        <f t="shared" si="345"/>
        <v>0</v>
      </c>
      <c r="F2393" s="29">
        <v>0</v>
      </c>
      <c r="G2393" s="30">
        <f t="shared" si="346"/>
        <v>0</v>
      </c>
      <c r="H2393" s="31">
        <f t="shared" si="349"/>
        <v>105400</v>
      </c>
      <c r="I2393" s="31"/>
      <c r="J2393" s="59">
        <f t="shared" si="347"/>
        <v>0</v>
      </c>
    </row>
    <row r="2394" spans="1:10">
      <c r="A2394" s="24">
        <v>18</v>
      </c>
      <c r="B2394" s="121" t="s">
        <v>41</v>
      </c>
      <c r="C2394" s="209"/>
      <c r="D2394" s="39">
        <v>98010</v>
      </c>
      <c r="E2394" s="123">
        <f t="shared" si="345"/>
        <v>0</v>
      </c>
      <c r="F2394" s="124">
        <v>0.23</v>
      </c>
      <c r="G2394" s="125">
        <f t="shared" si="346"/>
        <v>0</v>
      </c>
      <c r="H2394" s="31">
        <f>D2394/1.08*0.77</f>
        <v>69877.5</v>
      </c>
      <c r="I2394" s="128"/>
      <c r="J2394" s="59">
        <f t="shared" si="347"/>
        <v>0</v>
      </c>
    </row>
    <row r="2395" spans="1:10" ht="21">
      <c r="A2395" s="40"/>
      <c r="B2395" s="41" t="s">
        <v>42</v>
      </c>
      <c r="C2395" s="210">
        <f>SUM(C2377:C2394)</f>
        <v>19</v>
      </c>
      <c r="D2395" s="39"/>
      <c r="E2395" s="43">
        <f>SUM(E2377:E2394)</f>
        <v>1830258</v>
      </c>
      <c r="F2395" s="43"/>
      <c r="G2395" s="44">
        <f>SUM(G2377:G2394)</f>
        <v>1530400.5</v>
      </c>
      <c r="H2395" s="45"/>
      <c r="I2395" s="45"/>
      <c r="J2395" s="64">
        <f>SUM(J2377:J2394)</f>
        <v>1417037.5</v>
      </c>
    </row>
    <row r="2396" spans="1:10" ht="31.5">
      <c r="A2396" s="46"/>
      <c r="B2396" s="47"/>
      <c r="C2396" s="211"/>
      <c r="D2396" s="39"/>
      <c r="E2396" s="49"/>
      <c r="F2396" s="49"/>
      <c r="G2396" s="50"/>
      <c r="H2396" s="5"/>
      <c r="I2396" s="5"/>
      <c r="J2396" s="75">
        <f>J2395*0.08</f>
        <v>113363</v>
      </c>
    </row>
    <row r="2397" spans="1:10" ht="31.5">
      <c r="A2397" s="283" t="s">
        <v>43</v>
      </c>
      <c r="B2397" s="283"/>
      <c r="C2397" s="284" t="s">
        <v>44</v>
      </c>
      <c r="D2397" s="284"/>
      <c r="E2397" s="54"/>
      <c r="F2397" s="54"/>
      <c r="G2397" s="55" t="s">
        <v>45</v>
      </c>
      <c r="H2397" s="6"/>
      <c r="I2397" s="6"/>
      <c r="J2397" s="76">
        <f>SUM(J2395:J2396)</f>
        <v>1530400.5</v>
      </c>
    </row>
    <row r="2398" spans="1:10" ht="15">
      <c r="B2398" s="131" t="s">
        <v>165</v>
      </c>
      <c r="C2398" s="131" t="s">
        <v>166</v>
      </c>
      <c r="D2398" s="131"/>
      <c r="E2398" s="131" t="s">
        <v>167</v>
      </c>
    </row>
    <row r="2399" spans="1:10">
      <c r="B2399" s="212" t="s">
        <v>168</v>
      </c>
      <c r="C2399" s="213" t="s">
        <v>166</v>
      </c>
      <c r="D2399" s="214"/>
      <c r="E2399" s="214"/>
      <c r="F2399" s="214"/>
      <c r="G2399" s="212" t="s">
        <v>167</v>
      </c>
    </row>
    <row r="2402" spans="1:10" ht="15.75">
      <c r="A2402" s="279" t="s">
        <v>0</v>
      </c>
      <c r="B2402" s="279"/>
      <c r="C2402" s="279"/>
      <c r="D2402" s="279"/>
      <c r="E2402" s="279"/>
      <c r="F2402" s="279"/>
      <c r="G2402" s="279"/>
    </row>
    <row r="2403" spans="1:10" ht="15.75">
      <c r="A2403" s="279" t="s">
        <v>1</v>
      </c>
      <c r="B2403" s="279"/>
      <c r="C2403" s="279"/>
      <c r="D2403" s="279"/>
      <c r="E2403" s="279"/>
      <c r="F2403" s="279"/>
      <c r="G2403" s="279"/>
      <c r="H2403" s="1"/>
      <c r="I2403" s="1"/>
      <c r="J2403" s="71"/>
    </row>
    <row r="2404" spans="1:10" ht="15.75">
      <c r="A2404" s="279" t="s">
        <v>2</v>
      </c>
      <c r="B2404" s="279"/>
      <c r="C2404" s="279"/>
      <c r="D2404" s="279"/>
      <c r="E2404" s="279"/>
      <c r="F2404" s="279"/>
      <c r="G2404" s="279"/>
      <c r="H2404" s="1"/>
      <c r="I2404" s="1"/>
      <c r="J2404" s="71"/>
    </row>
    <row r="2405" spans="1:10" ht="15.75">
      <c r="A2405" s="279" t="s">
        <v>4</v>
      </c>
      <c r="B2405" s="279"/>
      <c r="C2405" s="279"/>
      <c r="D2405" s="279"/>
      <c r="E2405" s="279"/>
      <c r="F2405" s="279"/>
      <c r="G2405" s="279"/>
      <c r="H2405" s="1"/>
      <c r="I2405" s="1"/>
      <c r="J2405" s="71"/>
    </row>
    <row r="2406" spans="1:10" ht="15.75">
      <c r="A2406" s="280" t="s">
        <v>6</v>
      </c>
      <c r="B2406" s="280"/>
      <c r="C2406" s="280"/>
      <c r="D2406" s="280"/>
      <c r="E2406" s="280"/>
      <c r="F2406" s="280"/>
      <c r="G2406" s="280"/>
      <c r="H2406" s="1"/>
      <c r="I2406" s="1"/>
      <c r="J2406" s="71"/>
    </row>
    <row r="2407" spans="1:10" ht="27.75">
      <c r="A2407" s="9"/>
      <c r="B2407" s="9"/>
      <c r="C2407" s="281" t="s">
        <v>287</v>
      </c>
      <c r="D2407" s="281"/>
      <c r="E2407" s="281"/>
      <c r="F2407" s="281"/>
      <c r="G2407" s="281"/>
      <c r="H2407" s="2"/>
      <c r="I2407" s="2"/>
      <c r="J2407" s="72"/>
    </row>
    <row r="2408" spans="1:10">
      <c r="A2408" s="11" t="s">
        <v>8</v>
      </c>
      <c r="B2408" s="12"/>
      <c r="C2408" s="202"/>
      <c r="D2408" s="286"/>
      <c r="E2408" s="286"/>
      <c r="F2408" s="286"/>
      <c r="G2408" s="286"/>
      <c r="H2408" s="68"/>
      <c r="I2408" s="68"/>
      <c r="J2408" s="71"/>
    </row>
    <row r="2409" spans="1:10" ht="15.75">
      <c r="A2409" s="11" t="s">
        <v>9</v>
      </c>
      <c r="B2409" s="286" t="s">
        <v>290</v>
      </c>
      <c r="C2409" s="286"/>
      <c r="D2409" s="286"/>
      <c r="E2409" s="286"/>
      <c r="F2409" s="11"/>
      <c r="G2409" s="16"/>
      <c r="H2409" s="11"/>
      <c r="I2409" s="11"/>
      <c r="J2409" s="80"/>
    </row>
    <row r="2410" spans="1:10" ht="15.75">
      <c r="A2410" s="11" t="s">
        <v>11</v>
      </c>
      <c r="B2410" s="289"/>
      <c r="C2410" s="289"/>
      <c r="D2410" s="289"/>
      <c r="E2410" s="289"/>
      <c r="F2410" s="18"/>
      <c r="G2410" s="19" t="s">
        <v>13</v>
      </c>
      <c r="H2410" s="69" t="s">
        <v>161</v>
      </c>
      <c r="I2410" s="69">
        <v>11657</v>
      </c>
      <c r="J2410" s="73"/>
    </row>
    <row r="2411" spans="1:10">
      <c r="A2411" s="190" t="s">
        <v>14</v>
      </c>
      <c r="B2411" s="190"/>
      <c r="C2411" s="203" t="s">
        <v>17</v>
      </c>
      <c r="D2411" s="191" t="s">
        <v>18</v>
      </c>
      <c r="E2411" s="192" t="s">
        <v>19</v>
      </c>
      <c r="F2411" s="192" t="s">
        <v>20</v>
      </c>
      <c r="G2411" s="190" t="s">
        <v>21</v>
      </c>
      <c r="H2411" s="1"/>
      <c r="I2411" s="1"/>
      <c r="J2411" s="71"/>
    </row>
    <row r="2412" spans="1:10">
      <c r="A2412" s="24">
        <v>1</v>
      </c>
      <c r="B2412" s="25" t="s">
        <v>23</v>
      </c>
      <c r="C2412" s="167">
        <v>5</v>
      </c>
      <c r="D2412" s="27">
        <v>79305</v>
      </c>
      <c r="E2412" s="28">
        <f t="shared" ref="E2412:E2429" si="350">D2412*C2412</f>
        <v>396525</v>
      </c>
      <c r="F2412" s="29">
        <v>0</v>
      </c>
      <c r="G2412" s="30">
        <f t="shared" ref="G2412:G2429" si="351">E2412-E2412*F2412</f>
        <v>396525</v>
      </c>
      <c r="H2412" s="31">
        <f>D2412/1.08</f>
        <v>73430.555555555547</v>
      </c>
      <c r="I2412" s="31"/>
      <c r="J2412" s="59">
        <f t="shared" ref="J2412:J2429" si="352">H2412*C2412</f>
        <v>367152.77777777775</v>
      </c>
    </row>
    <row r="2413" spans="1:10">
      <c r="A2413" s="24">
        <v>2</v>
      </c>
      <c r="B2413" s="25" t="s">
        <v>25</v>
      </c>
      <c r="C2413" s="204"/>
      <c r="D2413" s="33">
        <v>128591</v>
      </c>
      <c r="E2413" s="28">
        <f t="shared" si="350"/>
        <v>0</v>
      </c>
      <c r="F2413" s="29">
        <v>0</v>
      </c>
      <c r="G2413" s="30">
        <f t="shared" si="351"/>
        <v>0</v>
      </c>
      <c r="H2413" s="31">
        <f t="shared" ref="H2413:H2415" si="353">D2413/1.08</f>
        <v>119065.74074074073</v>
      </c>
      <c r="I2413" s="31"/>
      <c r="J2413" s="59">
        <f t="shared" si="352"/>
        <v>0</v>
      </c>
    </row>
    <row r="2414" spans="1:10">
      <c r="A2414" s="24">
        <v>3</v>
      </c>
      <c r="B2414" s="25" t="s">
        <v>26</v>
      </c>
      <c r="C2414" s="205"/>
      <c r="D2414" s="27">
        <v>60043</v>
      </c>
      <c r="E2414" s="28">
        <f t="shared" si="350"/>
        <v>0</v>
      </c>
      <c r="F2414" s="29">
        <v>0</v>
      </c>
      <c r="G2414" s="30">
        <f t="shared" si="351"/>
        <v>0</v>
      </c>
      <c r="H2414" s="31">
        <f t="shared" si="353"/>
        <v>55595.370370370365</v>
      </c>
      <c r="I2414" s="31"/>
      <c r="J2414" s="59">
        <f t="shared" si="352"/>
        <v>0</v>
      </c>
    </row>
    <row r="2415" spans="1:10">
      <c r="A2415" s="24">
        <v>4</v>
      </c>
      <c r="B2415" s="25" t="s">
        <v>27</v>
      </c>
      <c r="C2415" s="206"/>
      <c r="D2415" s="27">
        <v>115781</v>
      </c>
      <c r="E2415" s="28">
        <f t="shared" si="350"/>
        <v>0</v>
      </c>
      <c r="F2415" s="29">
        <v>0</v>
      </c>
      <c r="G2415" s="30">
        <f t="shared" si="351"/>
        <v>0</v>
      </c>
      <c r="H2415" s="31">
        <f t="shared" si="353"/>
        <v>107204.62962962962</v>
      </c>
      <c r="I2415" s="31"/>
      <c r="J2415" s="59">
        <f t="shared" si="352"/>
        <v>0</v>
      </c>
    </row>
    <row r="2416" spans="1:10">
      <c r="A2416" s="24">
        <v>5</v>
      </c>
      <c r="B2416" s="25" t="s">
        <v>28</v>
      </c>
      <c r="C2416" s="204">
        <v>10</v>
      </c>
      <c r="D2416" s="27">
        <v>119943</v>
      </c>
      <c r="E2416" s="28">
        <f t="shared" si="350"/>
        <v>1199430</v>
      </c>
      <c r="F2416" s="124">
        <v>0.25</v>
      </c>
      <c r="G2416" s="125">
        <f t="shared" si="351"/>
        <v>899572.5</v>
      </c>
      <c r="H2416" s="31">
        <f>D2416/1.08*0.75</f>
        <v>83293.75</v>
      </c>
      <c r="I2416" s="31"/>
      <c r="J2416" s="59">
        <f t="shared" si="352"/>
        <v>832937.5</v>
      </c>
    </row>
    <row r="2417" spans="1:10">
      <c r="A2417" s="24">
        <v>6</v>
      </c>
      <c r="B2417" s="25" t="s">
        <v>29</v>
      </c>
      <c r="C2417" s="167"/>
      <c r="D2417" s="27">
        <v>94810</v>
      </c>
      <c r="E2417" s="28">
        <f t="shared" si="350"/>
        <v>0</v>
      </c>
      <c r="F2417" s="29">
        <v>0</v>
      </c>
      <c r="G2417" s="30">
        <f t="shared" si="351"/>
        <v>0</v>
      </c>
      <c r="H2417" s="31">
        <f t="shared" ref="H2417:H2428" si="354">D2417/1.08</f>
        <v>87787.037037037036</v>
      </c>
      <c r="I2417" s="31"/>
      <c r="J2417" s="59">
        <f t="shared" si="352"/>
        <v>0</v>
      </c>
    </row>
    <row r="2418" spans="1:10">
      <c r="A2418" s="24">
        <v>7</v>
      </c>
      <c r="B2418" s="25" t="s">
        <v>30</v>
      </c>
      <c r="C2418" s="207"/>
      <c r="D2418" s="27">
        <v>141396</v>
      </c>
      <c r="E2418" s="28">
        <f t="shared" si="350"/>
        <v>0</v>
      </c>
      <c r="F2418" s="29">
        <v>0</v>
      </c>
      <c r="G2418" s="30">
        <f t="shared" si="351"/>
        <v>0</v>
      </c>
      <c r="H2418" s="31">
        <f t="shared" si="354"/>
        <v>130922.22222222222</v>
      </c>
      <c r="I2418" s="31"/>
      <c r="J2418" s="59">
        <f t="shared" si="352"/>
        <v>0</v>
      </c>
    </row>
    <row r="2419" spans="1:10">
      <c r="A2419" s="24">
        <v>8</v>
      </c>
      <c r="B2419" s="25" t="s">
        <v>31</v>
      </c>
      <c r="C2419" s="167"/>
      <c r="D2419" s="27">
        <v>232931</v>
      </c>
      <c r="E2419" s="28">
        <f t="shared" si="350"/>
        <v>0</v>
      </c>
      <c r="F2419" s="29">
        <v>0</v>
      </c>
      <c r="G2419" s="30">
        <f t="shared" si="351"/>
        <v>0</v>
      </c>
      <c r="H2419" s="31">
        <f t="shared" si="354"/>
        <v>215676.85185185182</v>
      </c>
      <c r="I2419" s="31"/>
      <c r="J2419" s="59">
        <f t="shared" si="352"/>
        <v>0</v>
      </c>
    </row>
    <row r="2420" spans="1:10">
      <c r="A2420" s="24">
        <v>9</v>
      </c>
      <c r="B2420" s="36" t="s">
        <v>32</v>
      </c>
      <c r="C2420" s="167"/>
      <c r="D2420" s="27">
        <v>101534</v>
      </c>
      <c r="E2420" s="28">
        <f t="shared" si="350"/>
        <v>0</v>
      </c>
      <c r="F2420" s="29">
        <v>0</v>
      </c>
      <c r="G2420" s="30">
        <f t="shared" si="351"/>
        <v>0</v>
      </c>
      <c r="H2420" s="31">
        <f t="shared" si="354"/>
        <v>94012.962962962964</v>
      </c>
      <c r="I2420" s="31"/>
      <c r="J2420" s="59">
        <f t="shared" si="352"/>
        <v>0</v>
      </c>
    </row>
    <row r="2421" spans="1:10">
      <c r="A2421" s="24">
        <v>10</v>
      </c>
      <c r="B2421" s="36" t="s">
        <v>33</v>
      </c>
      <c r="C2421" s="208"/>
      <c r="D2421" s="33">
        <v>110148</v>
      </c>
      <c r="E2421" s="28">
        <f t="shared" si="350"/>
        <v>0</v>
      </c>
      <c r="F2421" s="29">
        <v>0</v>
      </c>
      <c r="G2421" s="30">
        <f t="shared" si="351"/>
        <v>0</v>
      </c>
      <c r="H2421" s="31">
        <f t="shared" si="354"/>
        <v>101988.88888888888</v>
      </c>
      <c r="I2421" s="31"/>
      <c r="J2421" s="59">
        <f t="shared" si="352"/>
        <v>0</v>
      </c>
    </row>
    <row r="2422" spans="1:10">
      <c r="A2422" s="24">
        <v>11</v>
      </c>
      <c r="B2422" s="121" t="s">
        <v>34</v>
      </c>
      <c r="C2422" s="209"/>
      <c r="D2422" s="27">
        <v>54198</v>
      </c>
      <c r="E2422" s="123">
        <f t="shared" si="350"/>
        <v>0</v>
      </c>
      <c r="F2422" s="29">
        <v>0</v>
      </c>
      <c r="G2422" s="125">
        <f t="shared" si="351"/>
        <v>0</v>
      </c>
      <c r="H2422" s="31">
        <f t="shared" si="354"/>
        <v>50183.333333333328</v>
      </c>
      <c r="I2422" s="128"/>
      <c r="J2422" s="59">
        <f t="shared" si="352"/>
        <v>0</v>
      </c>
    </row>
    <row r="2423" spans="1:10">
      <c r="A2423" s="24">
        <v>12</v>
      </c>
      <c r="B2423" s="25" t="s">
        <v>35</v>
      </c>
      <c r="C2423" s="208"/>
      <c r="D2423" s="27">
        <v>49680</v>
      </c>
      <c r="E2423" s="28">
        <f t="shared" si="350"/>
        <v>0</v>
      </c>
      <c r="F2423" s="29">
        <v>0</v>
      </c>
      <c r="G2423" s="30">
        <f t="shared" si="351"/>
        <v>0</v>
      </c>
      <c r="H2423" s="31">
        <f t="shared" si="354"/>
        <v>46000</v>
      </c>
      <c r="I2423" s="31"/>
      <c r="J2423" s="59">
        <f t="shared" si="352"/>
        <v>0</v>
      </c>
    </row>
    <row r="2424" spans="1:10">
      <c r="A2424" s="24">
        <v>13</v>
      </c>
      <c r="B2424" s="25" t="s">
        <v>36</v>
      </c>
      <c r="C2424" s="208"/>
      <c r="D2424" s="38">
        <v>64152</v>
      </c>
      <c r="E2424" s="28">
        <f t="shared" si="350"/>
        <v>0</v>
      </c>
      <c r="F2424" s="29">
        <v>0</v>
      </c>
      <c r="G2424" s="30">
        <f t="shared" si="351"/>
        <v>0</v>
      </c>
      <c r="H2424" s="31">
        <f t="shared" si="354"/>
        <v>59399.999999999993</v>
      </c>
      <c r="I2424" s="31"/>
      <c r="J2424" s="59">
        <f t="shared" si="352"/>
        <v>0</v>
      </c>
    </row>
    <row r="2425" spans="1:10">
      <c r="A2425" s="24">
        <v>14</v>
      </c>
      <c r="B2425" s="121" t="s">
        <v>37</v>
      </c>
      <c r="C2425" s="209"/>
      <c r="D2425" s="38">
        <v>65934</v>
      </c>
      <c r="E2425" s="123">
        <f t="shared" si="350"/>
        <v>0</v>
      </c>
      <c r="F2425" s="124">
        <v>0</v>
      </c>
      <c r="G2425" s="125">
        <f t="shared" si="351"/>
        <v>0</v>
      </c>
      <c r="H2425" s="31">
        <f t="shared" si="354"/>
        <v>61049.999999999993</v>
      </c>
      <c r="I2425" s="128"/>
      <c r="J2425" s="59">
        <f t="shared" si="352"/>
        <v>0</v>
      </c>
    </row>
    <row r="2426" spans="1:10">
      <c r="A2426" s="24">
        <v>15</v>
      </c>
      <c r="B2426" s="25" t="s">
        <v>38</v>
      </c>
      <c r="C2426" s="208"/>
      <c r="D2426" s="38">
        <v>76626</v>
      </c>
      <c r="E2426" s="28">
        <f t="shared" si="350"/>
        <v>0</v>
      </c>
      <c r="F2426" s="29">
        <v>0</v>
      </c>
      <c r="G2426" s="30">
        <f t="shared" si="351"/>
        <v>0</v>
      </c>
      <c r="H2426" s="31">
        <f t="shared" si="354"/>
        <v>70950</v>
      </c>
      <c r="I2426" s="31"/>
      <c r="J2426" s="59">
        <f t="shared" si="352"/>
        <v>0</v>
      </c>
    </row>
    <row r="2427" spans="1:10">
      <c r="A2427" s="24">
        <v>16</v>
      </c>
      <c r="B2427" s="25" t="s">
        <v>39</v>
      </c>
      <c r="C2427" s="208"/>
      <c r="D2427" s="38">
        <v>80190</v>
      </c>
      <c r="E2427" s="28">
        <f t="shared" si="350"/>
        <v>0</v>
      </c>
      <c r="F2427" s="29">
        <v>0</v>
      </c>
      <c r="G2427" s="30">
        <f t="shared" si="351"/>
        <v>0</v>
      </c>
      <c r="H2427" s="31">
        <f t="shared" si="354"/>
        <v>74250</v>
      </c>
      <c r="I2427" s="31"/>
      <c r="J2427" s="59">
        <f t="shared" si="352"/>
        <v>0</v>
      </c>
    </row>
    <row r="2428" spans="1:10">
      <c r="A2428" s="24">
        <v>17</v>
      </c>
      <c r="B2428" s="25" t="s">
        <v>40</v>
      </c>
      <c r="C2428" s="208"/>
      <c r="D2428" s="38">
        <v>113832</v>
      </c>
      <c r="E2428" s="28">
        <f t="shared" si="350"/>
        <v>0</v>
      </c>
      <c r="F2428" s="29">
        <v>0</v>
      </c>
      <c r="G2428" s="30">
        <f t="shared" si="351"/>
        <v>0</v>
      </c>
      <c r="H2428" s="31">
        <f t="shared" si="354"/>
        <v>105400</v>
      </c>
      <c r="I2428" s="31"/>
      <c r="J2428" s="59">
        <f t="shared" si="352"/>
        <v>0</v>
      </c>
    </row>
    <row r="2429" spans="1:10">
      <c r="A2429" s="24">
        <v>18</v>
      </c>
      <c r="B2429" s="121" t="s">
        <v>41</v>
      </c>
      <c r="C2429" s="209"/>
      <c r="D2429" s="39">
        <v>98010</v>
      </c>
      <c r="E2429" s="123">
        <f t="shared" si="350"/>
        <v>0</v>
      </c>
      <c r="F2429" s="124">
        <v>0.23</v>
      </c>
      <c r="G2429" s="125">
        <f t="shared" si="351"/>
        <v>0</v>
      </c>
      <c r="H2429" s="31">
        <f>D2429/1.08*0.77</f>
        <v>69877.5</v>
      </c>
      <c r="I2429" s="128"/>
      <c r="J2429" s="59">
        <f t="shared" si="352"/>
        <v>0</v>
      </c>
    </row>
    <row r="2430" spans="1:10" ht="21">
      <c r="A2430" s="40"/>
      <c r="B2430" s="41" t="s">
        <v>42</v>
      </c>
      <c r="C2430" s="210">
        <f>SUM(C2412:C2429)</f>
        <v>15</v>
      </c>
      <c r="D2430" s="39"/>
      <c r="E2430" s="43">
        <f>SUM(E2412:E2429)</f>
        <v>1595955</v>
      </c>
      <c r="F2430" s="43"/>
      <c r="G2430" s="44">
        <f>SUM(G2412:G2429)</f>
        <v>1296097.5</v>
      </c>
      <c r="H2430" s="45"/>
      <c r="I2430" s="45"/>
      <c r="J2430" s="64">
        <f>SUM(J2412:J2429)</f>
        <v>1200090.2777777778</v>
      </c>
    </row>
    <row r="2431" spans="1:10" ht="31.5">
      <c r="A2431" s="46"/>
      <c r="B2431" s="47"/>
      <c r="C2431" s="211"/>
      <c r="D2431" s="39"/>
      <c r="E2431" s="49"/>
      <c r="F2431" s="49"/>
      <c r="G2431" s="50"/>
      <c r="H2431" s="5"/>
      <c r="I2431" s="5"/>
      <c r="J2431" s="75">
        <f>J2430*0.08</f>
        <v>96007.222222222219</v>
      </c>
    </row>
    <row r="2432" spans="1:10" ht="31.5">
      <c r="A2432" s="283" t="s">
        <v>43</v>
      </c>
      <c r="B2432" s="283"/>
      <c r="C2432" s="284" t="s">
        <v>44</v>
      </c>
      <c r="D2432" s="284"/>
      <c r="E2432" s="54"/>
      <c r="F2432" s="54"/>
      <c r="G2432" s="55" t="s">
        <v>45</v>
      </c>
      <c r="H2432" s="6"/>
      <c r="I2432" s="6"/>
      <c r="J2432" s="76">
        <f>SUM(J2430:J2431)</f>
        <v>1296097.5</v>
      </c>
    </row>
    <row r="2433" spans="1:10" ht="15">
      <c r="B2433" s="131" t="s">
        <v>165</v>
      </c>
      <c r="C2433" s="131" t="s">
        <v>166</v>
      </c>
      <c r="D2433" s="131"/>
      <c r="E2433" s="131" t="s">
        <v>167</v>
      </c>
    </row>
    <row r="2434" spans="1:10">
      <c r="B2434" s="212" t="s">
        <v>168</v>
      </c>
      <c r="C2434" s="213" t="s">
        <v>166</v>
      </c>
      <c r="D2434" s="214"/>
      <c r="E2434" s="214"/>
      <c r="F2434" s="214"/>
      <c r="G2434" s="212" t="s">
        <v>167</v>
      </c>
    </row>
    <row r="2437" spans="1:10" ht="15.75">
      <c r="A2437" s="279" t="s">
        <v>0</v>
      </c>
      <c r="B2437" s="279"/>
      <c r="C2437" s="279"/>
      <c r="D2437" s="279"/>
      <c r="E2437" s="279"/>
      <c r="F2437" s="279"/>
      <c r="G2437" s="279"/>
    </row>
    <row r="2438" spans="1:10" ht="15.75">
      <c r="A2438" s="279" t="s">
        <v>1</v>
      </c>
      <c r="B2438" s="279"/>
      <c r="C2438" s="279"/>
      <c r="D2438" s="279"/>
      <c r="E2438" s="279"/>
      <c r="F2438" s="279"/>
      <c r="G2438" s="279"/>
      <c r="H2438" s="1"/>
      <c r="I2438" s="1"/>
      <c r="J2438" s="71"/>
    </row>
    <row r="2439" spans="1:10" ht="15.75">
      <c r="A2439" s="279" t="s">
        <v>2</v>
      </c>
      <c r="B2439" s="279"/>
      <c r="C2439" s="279"/>
      <c r="D2439" s="279"/>
      <c r="E2439" s="279"/>
      <c r="F2439" s="279"/>
      <c r="G2439" s="279"/>
      <c r="H2439" s="1"/>
      <c r="I2439" s="1"/>
      <c r="J2439" s="71"/>
    </row>
    <row r="2440" spans="1:10" ht="15.75">
      <c r="A2440" s="279" t="s">
        <v>4</v>
      </c>
      <c r="B2440" s="279"/>
      <c r="C2440" s="279"/>
      <c r="D2440" s="279"/>
      <c r="E2440" s="279"/>
      <c r="F2440" s="279"/>
      <c r="G2440" s="279"/>
      <c r="H2440" s="1"/>
      <c r="I2440" s="1"/>
      <c r="J2440" s="71"/>
    </row>
    <row r="2441" spans="1:10" ht="15.75">
      <c r="A2441" s="280" t="s">
        <v>6</v>
      </c>
      <c r="B2441" s="280"/>
      <c r="C2441" s="280"/>
      <c r="D2441" s="280"/>
      <c r="E2441" s="280"/>
      <c r="F2441" s="280"/>
      <c r="G2441" s="280"/>
      <c r="H2441" s="1"/>
      <c r="I2441" s="1"/>
      <c r="J2441" s="71"/>
    </row>
    <row r="2442" spans="1:10" ht="27.75">
      <c r="A2442" s="9"/>
      <c r="B2442" s="9"/>
      <c r="C2442" s="281" t="s">
        <v>287</v>
      </c>
      <c r="D2442" s="281"/>
      <c r="E2442" s="281"/>
      <c r="F2442" s="281"/>
      <c r="G2442" s="281"/>
      <c r="H2442" s="2"/>
      <c r="I2442" s="2"/>
      <c r="J2442" s="72"/>
    </row>
    <row r="2443" spans="1:10">
      <c r="A2443" s="11" t="s">
        <v>8</v>
      </c>
      <c r="B2443" s="12"/>
      <c r="C2443" s="202"/>
      <c r="D2443" s="286"/>
      <c r="E2443" s="286"/>
      <c r="F2443" s="286"/>
      <c r="G2443" s="286"/>
      <c r="H2443" s="68"/>
      <c r="I2443" s="68"/>
      <c r="J2443" s="71"/>
    </row>
    <row r="2444" spans="1:10" ht="15.75">
      <c r="A2444" s="11" t="s">
        <v>9</v>
      </c>
      <c r="B2444" s="286" t="s">
        <v>291</v>
      </c>
      <c r="C2444" s="286"/>
      <c r="D2444" s="286"/>
      <c r="E2444" s="286"/>
      <c r="F2444" s="11"/>
      <c r="G2444" s="16"/>
      <c r="H2444" s="11"/>
      <c r="I2444" s="11"/>
      <c r="J2444" s="80"/>
    </row>
    <row r="2445" spans="1:10" ht="15.75">
      <c r="A2445" s="11" t="s">
        <v>11</v>
      </c>
      <c r="B2445" s="289"/>
      <c r="C2445" s="289"/>
      <c r="D2445" s="289"/>
      <c r="E2445" s="289"/>
      <c r="F2445" s="18"/>
      <c r="G2445" s="19" t="s">
        <v>13</v>
      </c>
      <c r="H2445" s="69" t="s">
        <v>161</v>
      </c>
      <c r="I2445" s="69">
        <v>11656</v>
      </c>
      <c r="J2445" s="73"/>
    </row>
    <row r="2446" spans="1:10">
      <c r="A2446" s="190" t="s">
        <v>14</v>
      </c>
      <c r="B2446" s="190"/>
      <c r="C2446" s="203" t="s">
        <v>17</v>
      </c>
      <c r="D2446" s="191" t="s">
        <v>18</v>
      </c>
      <c r="E2446" s="192" t="s">
        <v>19</v>
      </c>
      <c r="F2446" s="192" t="s">
        <v>20</v>
      </c>
      <c r="G2446" s="190" t="s">
        <v>21</v>
      </c>
      <c r="H2446" s="1"/>
      <c r="I2446" s="1"/>
      <c r="J2446" s="71"/>
    </row>
    <row r="2447" spans="1:10">
      <c r="A2447" s="24">
        <v>1</v>
      </c>
      <c r="B2447" s="25" t="s">
        <v>23</v>
      </c>
      <c r="C2447" s="167">
        <v>5</v>
      </c>
      <c r="D2447" s="27">
        <v>79305</v>
      </c>
      <c r="E2447" s="28">
        <f t="shared" ref="E2447:E2464" si="355">D2447*C2447</f>
        <v>396525</v>
      </c>
      <c r="F2447" s="29">
        <v>0</v>
      </c>
      <c r="G2447" s="30">
        <f t="shared" ref="G2447:G2464" si="356">E2447-E2447*F2447</f>
        <v>396525</v>
      </c>
      <c r="H2447" s="31">
        <f>D2447/1.08</f>
        <v>73430.555555555547</v>
      </c>
      <c r="I2447" s="31"/>
      <c r="J2447" s="59">
        <f t="shared" ref="J2447:J2464" si="357">H2447*C2447</f>
        <v>367152.77777777775</v>
      </c>
    </row>
    <row r="2448" spans="1:10">
      <c r="A2448" s="24">
        <v>2</v>
      </c>
      <c r="B2448" s="25" t="s">
        <v>25</v>
      </c>
      <c r="C2448" s="204"/>
      <c r="D2448" s="33">
        <v>128591</v>
      </c>
      <c r="E2448" s="28">
        <f t="shared" si="355"/>
        <v>0</v>
      </c>
      <c r="F2448" s="29">
        <v>0</v>
      </c>
      <c r="G2448" s="30">
        <f t="shared" si="356"/>
        <v>0</v>
      </c>
      <c r="H2448" s="31">
        <f t="shared" ref="H2448:H2450" si="358">D2448/1.08</f>
        <v>119065.74074074073</v>
      </c>
      <c r="I2448" s="31"/>
      <c r="J2448" s="59">
        <f t="shared" si="357"/>
        <v>0</v>
      </c>
    </row>
    <row r="2449" spans="1:10">
      <c r="A2449" s="24">
        <v>3</v>
      </c>
      <c r="B2449" s="25" t="s">
        <v>26</v>
      </c>
      <c r="C2449" s="205"/>
      <c r="D2449" s="27">
        <v>60043</v>
      </c>
      <c r="E2449" s="28">
        <f t="shared" si="355"/>
        <v>0</v>
      </c>
      <c r="F2449" s="29">
        <v>0</v>
      </c>
      <c r="G2449" s="30">
        <f t="shared" si="356"/>
        <v>0</v>
      </c>
      <c r="H2449" s="31">
        <f t="shared" si="358"/>
        <v>55595.370370370365</v>
      </c>
      <c r="I2449" s="31"/>
      <c r="J2449" s="59">
        <f t="shared" si="357"/>
        <v>0</v>
      </c>
    </row>
    <row r="2450" spans="1:10">
      <c r="A2450" s="24">
        <v>4</v>
      </c>
      <c r="B2450" s="25" t="s">
        <v>27</v>
      </c>
      <c r="C2450" s="206"/>
      <c r="D2450" s="27">
        <v>115781</v>
      </c>
      <c r="E2450" s="28">
        <f t="shared" si="355"/>
        <v>0</v>
      </c>
      <c r="F2450" s="29">
        <v>0</v>
      </c>
      <c r="G2450" s="30">
        <f t="shared" si="356"/>
        <v>0</v>
      </c>
      <c r="H2450" s="31">
        <f t="shared" si="358"/>
        <v>107204.62962962962</v>
      </c>
      <c r="I2450" s="31"/>
      <c r="J2450" s="59">
        <f t="shared" si="357"/>
        <v>0</v>
      </c>
    </row>
    <row r="2451" spans="1:10">
      <c r="A2451" s="24">
        <v>5</v>
      </c>
      <c r="B2451" s="25" t="s">
        <v>28</v>
      </c>
      <c r="C2451" s="204">
        <v>10</v>
      </c>
      <c r="D2451" s="27">
        <v>119943</v>
      </c>
      <c r="E2451" s="28">
        <f t="shared" si="355"/>
        <v>1199430</v>
      </c>
      <c r="F2451" s="124">
        <v>0.25</v>
      </c>
      <c r="G2451" s="125">
        <f t="shared" si="356"/>
        <v>899572.5</v>
      </c>
      <c r="H2451" s="31">
        <f>D2451/1.08*0.75</f>
        <v>83293.75</v>
      </c>
      <c r="I2451" s="31"/>
      <c r="J2451" s="59">
        <f t="shared" si="357"/>
        <v>832937.5</v>
      </c>
    </row>
    <row r="2452" spans="1:10">
      <c r="A2452" s="24">
        <v>6</v>
      </c>
      <c r="B2452" s="25" t="s">
        <v>29</v>
      </c>
      <c r="C2452" s="167"/>
      <c r="D2452" s="27">
        <v>94810</v>
      </c>
      <c r="E2452" s="28">
        <f t="shared" si="355"/>
        <v>0</v>
      </c>
      <c r="F2452" s="29">
        <v>0</v>
      </c>
      <c r="G2452" s="30">
        <f t="shared" si="356"/>
        <v>0</v>
      </c>
      <c r="H2452" s="31">
        <f t="shared" ref="H2452:H2463" si="359">D2452/1.08</f>
        <v>87787.037037037036</v>
      </c>
      <c r="I2452" s="31"/>
      <c r="J2452" s="59">
        <f t="shared" si="357"/>
        <v>0</v>
      </c>
    </row>
    <row r="2453" spans="1:10">
      <c r="A2453" s="24">
        <v>7</v>
      </c>
      <c r="B2453" s="25" t="s">
        <v>30</v>
      </c>
      <c r="C2453" s="207"/>
      <c r="D2453" s="27">
        <v>141396</v>
      </c>
      <c r="E2453" s="28">
        <f t="shared" si="355"/>
        <v>0</v>
      </c>
      <c r="F2453" s="29">
        <v>0</v>
      </c>
      <c r="G2453" s="30">
        <f t="shared" si="356"/>
        <v>0</v>
      </c>
      <c r="H2453" s="31">
        <f t="shared" si="359"/>
        <v>130922.22222222222</v>
      </c>
      <c r="I2453" s="31"/>
      <c r="J2453" s="59">
        <f t="shared" si="357"/>
        <v>0</v>
      </c>
    </row>
    <row r="2454" spans="1:10">
      <c r="A2454" s="24">
        <v>8</v>
      </c>
      <c r="B2454" s="25" t="s">
        <v>31</v>
      </c>
      <c r="C2454" s="167"/>
      <c r="D2454" s="27">
        <v>232931</v>
      </c>
      <c r="E2454" s="28">
        <f t="shared" si="355"/>
        <v>0</v>
      </c>
      <c r="F2454" s="29">
        <v>0</v>
      </c>
      <c r="G2454" s="30">
        <f t="shared" si="356"/>
        <v>0</v>
      </c>
      <c r="H2454" s="31">
        <f t="shared" si="359"/>
        <v>215676.85185185182</v>
      </c>
      <c r="I2454" s="31"/>
      <c r="J2454" s="59">
        <f t="shared" si="357"/>
        <v>0</v>
      </c>
    </row>
    <row r="2455" spans="1:10">
      <c r="A2455" s="24">
        <v>9</v>
      </c>
      <c r="B2455" s="36" t="s">
        <v>32</v>
      </c>
      <c r="C2455" s="167"/>
      <c r="D2455" s="27">
        <v>101534</v>
      </c>
      <c r="E2455" s="28">
        <f t="shared" si="355"/>
        <v>0</v>
      </c>
      <c r="F2455" s="29">
        <v>0</v>
      </c>
      <c r="G2455" s="30">
        <f t="shared" si="356"/>
        <v>0</v>
      </c>
      <c r="H2455" s="31">
        <f t="shared" si="359"/>
        <v>94012.962962962964</v>
      </c>
      <c r="I2455" s="31"/>
      <c r="J2455" s="59">
        <f t="shared" si="357"/>
        <v>0</v>
      </c>
    </row>
    <row r="2456" spans="1:10">
      <c r="A2456" s="24">
        <v>10</v>
      </c>
      <c r="B2456" s="36" t="s">
        <v>33</v>
      </c>
      <c r="C2456" s="208"/>
      <c r="D2456" s="33">
        <v>110148</v>
      </c>
      <c r="E2456" s="28">
        <f t="shared" si="355"/>
        <v>0</v>
      </c>
      <c r="F2456" s="29">
        <v>0</v>
      </c>
      <c r="G2456" s="30">
        <f t="shared" si="356"/>
        <v>0</v>
      </c>
      <c r="H2456" s="31">
        <f t="shared" si="359"/>
        <v>101988.88888888888</v>
      </c>
      <c r="I2456" s="31"/>
      <c r="J2456" s="59">
        <f t="shared" si="357"/>
        <v>0</v>
      </c>
    </row>
    <row r="2457" spans="1:10">
      <c r="A2457" s="24">
        <v>11</v>
      </c>
      <c r="B2457" s="121" t="s">
        <v>34</v>
      </c>
      <c r="C2457" s="209"/>
      <c r="D2457" s="27">
        <v>54198</v>
      </c>
      <c r="E2457" s="123">
        <f t="shared" si="355"/>
        <v>0</v>
      </c>
      <c r="F2457" s="29">
        <v>0</v>
      </c>
      <c r="G2457" s="125">
        <f t="shared" si="356"/>
        <v>0</v>
      </c>
      <c r="H2457" s="31">
        <f t="shared" si="359"/>
        <v>50183.333333333328</v>
      </c>
      <c r="I2457" s="128"/>
      <c r="J2457" s="59">
        <f t="shared" si="357"/>
        <v>0</v>
      </c>
    </row>
    <row r="2458" spans="1:10">
      <c r="A2458" s="24">
        <v>12</v>
      </c>
      <c r="B2458" s="25" t="s">
        <v>35</v>
      </c>
      <c r="C2458" s="208"/>
      <c r="D2458" s="27">
        <v>49680</v>
      </c>
      <c r="E2458" s="28">
        <f t="shared" si="355"/>
        <v>0</v>
      </c>
      <c r="F2458" s="29">
        <v>0</v>
      </c>
      <c r="G2458" s="30">
        <f t="shared" si="356"/>
        <v>0</v>
      </c>
      <c r="H2458" s="31">
        <f t="shared" si="359"/>
        <v>46000</v>
      </c>
      <c r="I2458" s="31"/>
      <c r="J2458" s="59">
        <f t="shared" si="357"/>
        <v>0</v>
      </c>
    </row>
    <row r="2459" spans="1:10">
      <c r="A2459" s="24">
        <v>13</v>
      </c>
      <c r="B2459" s="25" t="s">
        <v>36</v>
      </c>
      <c r="C2459" s="208"/>
      <c r="D2459" s="38">
        <v>64152</v>
      </c>
      <c r="E2459" s="28">
        <f t="shared" si="355"/>
        <v>0</v>
      </c>
      <c r="F2459" s="29">
        <v>0</v>
      </c>
      <c r="G2459" s="30">
        <f t="shared" si="356"/>
        <v>0</v>
      </c>
      <c r="H2459" s="31">
        <f t="shared" si="359"/>
        <v>59399.999999999993</v>
      </c>
      <c r="I2459" s="31"/>
      <c r="J2459" s="59">
        <f t="shared" si="357"/>
        <v>0</v>
      </c>
    </row>
    <row r="2460" spans="1:10">
      <c r="A2460" s="24">
        <v>14</v>
      </c>
      <c r="B2460" s="121" t="s">
        <v>37</v>
      </c>
      <c r="C2460" s="209"/>
      <c r="D2460" s="38">
        <v>65934</v>
      </c>
      <c r="E2460" s="123">
        <f t="shared" si="355"/>
        <v>0</v>
      </c>
      <c r="F2460" s="124">
        <v>0</v>
      </c>
      <c r="G2460" s="125">
        <f t="shared" si="356"/>
        <v>0</v>
      </c>
      <c r="H2460" s="31">
        <f t="shared" si="359"/>
        <v>61049.999999999993</v>
      </c>
      <c r="I2460" s="128"/>
      <c r="J2460" s="59">
        <f t="shared" si="357"/>
        <v>0</v>
      </c>
    </row>
    <row r="2461" spans="1:10">
      <c r="A2461" s="24">
        <v>15</v>
      </c>
      <c r="B2461" s="25" t="s">
        <v>38</v>
      </c>
      <c r="C2461" s="208"/>
      <c r="D2461" s="38">
        <v>76626</v>
      </c>
      <c r="E2461" s="28">
        <f t="shared" si="355"/>
        <v>0</v>
      </c>
      <c r="F2461" s="29">
        <v>0</v>
      </c>
      <c r="G2461" s="30">
        <f t="shared" si="356"/>
        <v>0</v>
      </c>
      <c r="H2461" s="31">
        <f t="shared" si="359"/>
        <v>70950</v>
      </c>
      <c r="I2461" s="31"/>
      <c r="J2461" s="59">
        <f t="shared" si="357"/>
        <v>0</v>
      </c>
    </row>
    <row r="2462" spans="1:10">
      <c r="A2462" s="24">
        <v>16</v>
      </c>
      <c r="B2462" s="25" t="s">
        <v>39</v>
      </c>
      <c r="C2462" s="208"/>
      <c r="D2462" s="38">
        <v>80190</v>
      </c>
      <c r="E2462" s="28">
        <f t="shared" si="355"/>
        <v>0</v>
      </c>
      <c r="F2462" s="29">
        <v>0</v>
      </c>
      <c r="G2462" s="30">
        <f t="shared" si="356"/>
        <v>0</v>
      </c>
      <c r="H2462" s="31">
        <f t="shared" si="359"/>
        <v>74250</v>
      </c>
      <c r="I2462" s="31"/>
      <c r="J2462" s="59">
        <f t="shared" si="357"/>
        <v>0</v>
      </c>
    </row>
    <row r="2463" spans="1:10">
      <c r="A2463" s="24">
        <v>17</v>
      </c>
      <c r="B2463" s="25" t="s">
        <v>40</v>
      </c>
      <c r="C2463" s="208"/>
      <c r="D2463" s="38">
        <v>113832</v>
      </c>
      <c r="E2463" s="28">
        <f t="shared" si="355"/>
        <v>0</v>
      </c>
      <c r="F2463" s="29">
        <v>0</v>
      </c>
      <c r="G2463" s="30">
        <f t="shared" si="356"/>
        <v>0</v>
      </c>
      <c r="H2463" s="31">
        <f t="shared" si="359"/>
        <v>105400</v>
      </c>
      <c r="I2463" s="31"/>
      <c r="J2463" s="59">
        <f t="shared" si="357"/>
        <v>0</v>
      </c>
    </row>
    <row r="2464" spans="1:10">
      <c r="A2464" s="24">
        <v>18</v>
      </c>
      <c r="B2464" s="121" t="s">
        <v>41</v>
      </c>
      <c r="C2464" s="209"/>
      <c r="D2464" s="39">
        <v>98010</v>
      </c>
      <c r="E2464" s="123">
        <f t="shared" si="355"/>
        <v>0</v>
      </c>
      <c r="F2464" s="124">
        <v>0.23</v>
      </c>
      <c r="G2464" s="125">
        <f t="shared" si="356"/>
        <v>0</v>
      </c>
      <c r="H2464" s="31">
        <f>D2464/1.08*0.77</f>
        <v>69877.5</v>
      </c>
      <c r="I2464" s="128"/>
      <c r="J2464" s="59">
        <f t="shared" si="357"/>
        <v>0</v>
      </c>
    </row>
    <row r="2465" spans="1:10" ht="21">
      <c r="A2465" s="40"/>
      <c r="B2465" s="41" t="s">
        <v>42</v>
      </c>
      <c r="C2465" s="210">
        <f>SUM(C2447:C2464)</f>
        <v>15</v>
      </c>
      <c r="D2465" s="39"/>
      <c r="E2465" s="43">
        <f>SUM(E2447:E2464)</f>
        <v>1595955</v>
      </c>
      <c r="F2465" s="43"/>
      <c r="G2465" s="44">
        <f>SUM(G2447:G2464)</f>
        <v>1296097.5</v>
      </c>
      <c r="H2465" s="45"/>
      <c r="I2465" s="45"/>
      <c r="J2465" s="64">
        <f>SUM(J2447:J2464)</f>
        <v>1200090.2777777778</v>
      </c>
    </row>
    <row r="2466" spans="1:10" ht="31.5">
      <c r="A2466" s="46"/>
      <c r="B2466" s="47"/>
      <c r="C2466" s="211"/>
      <c r="D2466" s="39"/>
      <c r="E2466" s="49"/>
      <c r="F2466" s="49"/>
      <c r="G2466" s="50"/>
      <c r="H2466" s="5"/>
      <c r="I2466" s="5"/>
      <c r="J2466" s="75">
        <f>J2465*0.08</f>
        <v>96007.222222222219</v>
      </c>
    </row>
    <row r="2467" spans="1:10" ht="31.5">
      <c r="A2467" s="283" t="s">
        <v>43</v>
      </c>
      <c r="B2467" s="283"/>
      <c r="C2467" s="284" t="s">
        <v>44</v>
      </c>
      <c r="D2467" s="284"/>
      <c r="E2467" s="54"/>
      <c r="F2467" s="54"/>
      <c r="G2467" s="55" t="s">
        <v>45</v>
      </c>
      <c r="H2467" s="6"/>
      <c r="I2467" s="6"/>
      <c r="J2467" s="76">
        <f>SUM(J2465:J2466)</f>
        <v>1296097.5</v>
      </c>
    </row>
    <row r="2468" spans="1:10" ht="15">
      <c r="B2468" s="131" t="s">
        <v>165</v>
      </c>
      <c r="C2468" s="131" t="s">
        <v>166</v>
      </c>
      <c r="D2468" s="131"/>
      <c r="E2468" s="131" t="s">
        <v>167</v>
      </c>
    </row>
    <row r="2469" spans="1:10">
      <c r="B2469" s="212" t="s">
        <v>168</v>
      </c>
      <c r="C2469" s="213" t="s">
        <v>166</v>
      </c>
      <c r="D2469" s="214"/>
      <c r="E2469" s="214"/>
      <c r="F2469" s="214"/>
      <c r="G2469" s="212" t="s">
        <v>167</v>
      </c>
    </row>
    <row r="2472" spans="1:10" ht="15.75">
      <c r="A2472" s="279" t="s">
        <v>0</v>
      </c>
      <c r="B2472" s="279"/>
      <c r="C2472" s="279"/>
      <c r="D2472" s="279"/>
      <c r="E2472" s="279"/>
      <c r="F2472" s="279"/>
      <c r="G2472" s="279"/>
    </row>
    <row r="2473" spans="1:10" ht="15.75">
      <c r="A2473" s="279" t="s">
        <v>1</v>
      </c>
      <c r="B2473" s="279"/>
      <c r="C2473" s="279"/>
      <c r="D2473" s="279"/>
      <c r="E2473" s="279"/>
      <c r="F2473" s="279"/>
      <c r="G2473" s="279"/>
      <c r="H2473" s="1"/>
      <c r="I2473" s="1"/>
      <c r="J2473" s="71"/>
    </row>
    <row r="2474" spans="1:10" ht="15.75">
      <c r="A2474" s="279" t="s">
        <v>2</v>
      </c>
      <c r="B2474" s="279"/>
      <c r="C2474" s="279"/>
      <c r="D2474" s="279"/>
      <c r="E2474" s="279"/>
      <c r="F2474" s="279"/>
      <c r="G2474" s="279"/>
      <c r="H2474" s="1"/>
      <c r="I2474" s="1"/>
      <c r="J2474" s="71"/>
    </row>
    <row r="2475" spans="1:10" ht="15.75">
      <c r="A2475" s="279" t="s">
        <v>4</v>
      </c>
      <c r="B2475" s="279"/>
      <c r="C2475" s="279"/>
      <c r="D2475" s="279"/>
      <c r="E2475" s="279"/>
      <c r="F2475" s="279"/>
      <c r="G2475" s="279"/>
      <c r="H2475" s="1"/>
      <c r="I2475" s="1"/>
      <c r="J2475" s="71"/>
    </row>
    <row r="2476" spans="1:10" ht="15.75">
      <c r="A2476" s="280" t="s">
        <v>6</v>
      </c>
      <c r="B2476" s="280"/>
      <c r="C2476" s="280"/>
      <c r="D2476" s="280"/>
      <c r="E2476" s="280"/>
      <c r="F2476" s="280"/>
      <c r="G2476" s="280"/>
      <c r="H2476" s="1"/>
      <c r="I2476" s="1"/>
      <c r="J2476" s="71"/>
    </row>
    <row r="2477" spans="1:10" ht="27.75">
      <c r="A2477" s="9"/>
      <c r="B2477" s="9"/>
      <c r="C2477" s="281" t="s">
        <v>287</v>
      </c>
      <c r="D2477" s="281"/>
      <c r="E2477" s="281"/>
      <c r="F2477" s="281"/>
      <c r="G2477" s="281"/>
      <c r="H2477" s="2"/>
      <c r="I2477" s="2"/>
      <c r="J2477" s="72"/>
    </row>
    <row r="2478" spans="1:10">
      <c r="A2478" s="11" t="s">
        <v>8</v>
      </c>
      <c r="B2478" s="12"/>
      <c r="C2478" s="202"/>
      <c r="D2478" s="286"/>
      <c r="E2478" s="286"/>
      <c r="F2478" s="286"/>
      <c r="G2478" s="286"/>
      <c r="H2478" s="68"/>
      <c r="I2478" s="68"/>
      <c r="J2478" s="71"/>
    </row>
    <row r="2479" spans="1:10" ht="15.75">
      <c r="A2479" s="11" t="s">
        <v>9</v>
      </c>
      <c r="B2479" s="286" t="s">
        <v>292</v>
      </c>
      <c r="C2479" s="286"/>
      <c r="D2479" s="286"/>
      <c r="E2479" s="286"/>
      <c r="F2479" s="11"/>
      <c r="G2479" s="16"/>
      <c r="H2479" s="11"/>
      <c r="I2479" s="11"/>
      <c r="J2479" s="80"/>
    </row>
    <row r="2480" spans="1:10" ht="15.75">
      <c r="A2480" s="11" t="s">
        <v>11</v>
      </c>
      <c r="B2480" s="289"/>
      <c r="C2480" s="289"/>
      <c r="D2480" s="289"/>
      <c r="E2480" s="289"/>
      <c r="F2480" s="18"/>
      <c r="G2480" s="19" t="s">
        <v>13</v>
      </c>
      <c r="H2480" s="69" t="s">
        <v>161</v>
      </c>
      <c r="I2480" s="69">
        <v>11655</v>
      </c>
      <c r="J2480" s="73"/>
    </row>
    <row r="2481" spans="1:10">
      <c r="A2481" s="190" t="s">
        <v>14</v>
      </c>
      <c r="B2481" s="190"/>
      <c r="C2481" s="203" t="s">
        <v>17</v>
      </c>
      <c r="D2481" s="191" t="s">
        <v>18</v>
      </c>
      <c r="E2481" s="192" t="s">
        <v>19</v>
      </c>
      <c r="F2481" s="192" t="s">
        <v>20</v>
      </c>
      <c r="G2481" s="190" t="s">
        <v>21</v>
      </c>
      <c r="H2481" s="1"/>
      <c r="I2481" s="1"/>
      <c r="J2481" s="71"/>
    </row>
    <row r="2482" spans="1:10">
      <c r="A2482" s="24">
        <v>1</v>
      </c>
      <c r="B2482" s="25" t="s">
        <v>23</v>
      </c>
      <c r="C2482" s="167">
        <v>5</v>
      </c>
      <c r="D2482" s="27">
        <v>79305</v>
      </c>
      <c r="E2482" s="28">
        <f t="shared" ref="E2482:E2499" si="360">D2482*C2482</f>
        <v>396525</v>
      </c>
      <c r="F2482" s="29">
        <v>0</v>
      </c>
      <c r="G2482" s="30">
        <f t="shared" ref="G2482:G2499" si="361">E2482-E2482*F2482</f>
        <v>396525</v>
      </c>
      <c r="H2482" s="31">
        <f>D2482/1.08</f>
        <v>73430.555555555547</v>
      </c>
      <c r="I2482" s="31"/>
      <c r="J2482" s="59">
        <f t="shared" ref="J2482:J2499" si="362">H2482*C2482</f>
        <v>367152.77777777775</v>
      </c>
    </row>
    <row r="2483" spans="1:10">
      <c r="A2483" s="24">
        <v>2</v>
      </c>
      <c r="B2483" s="25" t="s">
        <v>25</v>
      </c>
      <c r="C2483" s="204"/>
      <c r="D2483" s="33">
        <v>128591</v>
      </c>
      <c r="E2483" s="28">
        <f t="shared" si="360"/>
        <v>0</v>
      </c>
      <c r="F2483" s="29">
        <v>0</v>
      </c>
      <c r="G2483" s="30">
        <f t="shared" si="361"/>
        <v>0</v>
      </c>
      <c r="H2483" s="31">
        <f t="shared" ref="H2483:H2485" si="363">D2483/1.08</f>
        <v>119065.74074074073</v>
      </c>
      <c r="I2483" s="31"/>
      <c r="J2483" s="59">
        <f t="shared" si="362"/>
        <v>0</v>
      </c>
    </row>
    <row r="2484" spans="1:10">
      <c r="A2484" s="24">
        <v>3</v>
      </c>
      <c r="B2484" s="25" t="s">
        <v>26</v>
      </c>
      <c r="C2484" s="205"/>
      <c r="D2484" s="27">
        <v>60043</v>
      </c>
      <c r="E2484" s="28">
        <f t="shared" si="360"/>
        <v>0</v>
      </c>
      <c r="F2484" s="29">
        <v>0</v>
      </c>
      <c r="G2484" s="30">
        <f t="shared" si="361"/>
        <v>0</v>
      </c>
      <c r="H2484" s="31">
        <f t="shared" si="363"/>
        <v>55595.370370370365</v>
      </c>
      <c r="I2484" s="31"/>
      <c r="J2484" s="59">
        <f t="shared" si="362"/>
        <v>0</v>
      </c>
    </row>
    <row r="2485" spans="1:10">
      <c r="A2485" s="24">
        <v>4</v>
      </c>
      <c r="B2485" s="25" t="s">
        <v>27</v>
      </c>
      <c r="C2485" s="206"/>
      <c r="D2485" s="27">
        <v>115781</v>
      </c>
      <c r="E2485" s="28">
        <f t="shared" si="360"/>
        <v>0</v>
      </c>
      <c r="F2485" s="29">
        <v>0</v>
      </c>
      <c r="G2485" s="30">
        <f t="shared" si="361"/>
        <v>0</v>
      </c>
      <c r="H2485" s="31">
        <f t="shared" si="363"/>
        <v>107204.62962962962</v>
      </c>
      <c r="I2485" s="31"/>
      <c r="J2485" s="59">
        <f t="shared" si="362"/>
        <v>0</v>
      </c>
    </row>
    <row r="2486" spans="1:10">
      <c r="A2486" s="24">
        <v>5</v>
      </c>
      <c r="B2486" s="25" t="s">
        <v>28</v>
      </c>
      <c r="C2486" s="204">
        <v>5</v>
      </c>
      <c r="D2486" s="27">
        <v>119943</v>
      </c>
      <c r="E2486" s="28">
        <f t="shared" si="360"/>
        <v>599715</v>
      </c>
      <c r="F2486" s="124">
        <v>0.25</v>
      </c>
      <c r="G2486" s="125">
        <f t="shared" si="361"/>
        <v>449786.25</v>
      </c>
      <c r="H2486" s="31">
        <f>D2486/1.08*0.75</f>
        <v>83293.75</v>
      </c>
      <c r="I2486" s="31"/>
      <c r="J2486" s="59">
        <f t="shared" si="362"/>
        <v>416468.75</v>
      </c>
    </row>
    <row r="2487" spans="1:10">
      <c r="A2487" s="24">
        <v>6</v>
      </c>
      <c r="B2487" s="25" t="s">
        <v>29</v>
      </c>
      <c r="C2487" s="167"/>
      <c r="D2487" s="27">
        <v>94810</v>
      </c>
      <c r="E2487" s="28">
        <f t="shared" si="360"/>
        <v>0</v>
      </c>
      <c r="F2487" s="29">
        <v>0</v>
      </c>
      <c r="G2487" s="30">
        <f t="shared" si="361"/>
        <v>0</v>
      </c>
      <c r="H2487" s="31">
        <f t="shared" ref="H2487:H2498" si="364">D2487/1.08</f>
        <v>87787.037037037036</v>
      </c>
      <c r="I2487" s="31"/>
      <c r="J2487" s="59">
        <f t="shared" si="362"/>
        <v>0</v>
      </c>
    </row>
    <row r="2488" spans="1:10">
      <c r="A2488" s="24">
        <v>7</v>
      </c>
      <c r="B2488" s="25" t="s">
        <v>30</v>
      </c>
      <c r="C2488" s="207"/>
      <c r="D2488" s="27">
        <v>141396</v>
      </c>
      <c r="E2488" s="28">
        <f t="shared" si="360"/>
        <v>0</v>
      </c>
      <c r="F2488" s="29">
        <v>0</v>
      </c>
      <c r="G2488" s="30">
        <f t="shared" si="361"/>
        <v>0</v>
      </c>
      <c r="H2488" s="31">
        <f t="shared" si="364"/>
        <v>130922.22222222222</v>
      </c>
      <c r="I2488" s="31"/>
      <c r="J2488" s="59">
        <f t="shared" si="362"/>
        <v>0</v>
      </c>
    </row>
    <row r="2489" spans="1:10">
      <c r="A2489" s="24">
        <v>8</v>
      </c>
      <c r="B2489" s="25" t="s">
        <v>31</v>
      </c>
      <c r="C2489" s="167"/>
      <c r="D2489" s="27">
        <v>232931</v>
      </c>
      <c r="E2489" s="28">
        <f t="shared" si="360"/>
        <v>0</v>
      </c>
      <c r="F2489" s="29">
        <v>0</v>
      </c>
      <c r="G2489" s="30">
        <f t="shared" si="361"/>
        <v>0</v>
      </c>
      <c r="H2489" s="31">
        <f t="shared" si="364"/>
        <v>215676.85185185182</v>
      </c>
      <c r="I2489" s="31"/>
      <c r="J2489" s="59">
        <f t="shared" si="362"/>
        <v>0</v>
      </c>
    </row>
    <row r="2490" spans="1:10">
      <c r="A2490" s="24">
        <v>9</v>
      </c>
      <c r="B2490" s="36" t="s">
        <v>32</v>
      </c>
      <c r="C2490" s="167"/>
      <c r="D2490" s="27">
        <v>101534</v>
      </c>
      <c r="E2490" s="28">
        <f t="shared" si="360"/>
        <v>0</v>
      </c>
      <c r="F2490" s="29">
        <v>0</v>
      </c>
      <c r="G2490" s="30">
        <f t="shared" si="361"/>
        <v>0</v>
      </c>
      <c r="H2490" s="31">
        <f t="shared" si="364"/>
        <v>94012.962962962964</v>
      </c>
      <c r="I2490" s="31"/>
      <c r="J2490" s="59">
        <f t="shared" si="362"/>
        <v>0</v>
      </c>
    </row>
    <row r="2491" spans="1:10">
      <c r="A2491" s="24">
        <v>10</v>
      </c>
      <c r="B2491" s="36" t="s">
        <v>33</v>
      </c>
      <c r="C2491" s="208"/>
      <c r="D2491" s="33">
        <v>110148</v>
      </c>
      <c r="E2491" s="28">
        <f t="shared" si="360"/>
        <v>0</v>
      </c>
      <c r="F2491" s="29">
        <v>0</v>
      </c>
      <c r="G2491" s="30">
        <f t="shared" si="361"/>
        <v>0</v>
      </c>
      <c r="H2491" s="31">
        <f t="shared" si="364"/>
        <v>101988.88888888888</v>
      </c>
      <c r="I2491" s="31"/>
      <c r="J2491" s="59">
        <f t="shared" si="362"/>
        <v>0</v>
      </c>
    </row>
    <row r="2492" spans="1:10">
      <c r="A2492" s="24">
        <v>11</v>
      </c>
      <c r="B2492" s="121" t="s">
        <v>34</v>
      </c>
      <c r="C2492" s="209"/>
      <c r="D2492" s="27">
        <v>54198</v>
      </c>
      <c r="E2492" s="123">
        <f t="shared" si="360"/>
        <v>0</v>
      </c>
      <c r="F2492" s="29">
        <v>0</v>
      </c>
      <c r="G2492" s="125">
        <f t="shared" si="361"/>
        <v>0</v>
      </c>
      <c r="H2492" s="31">
        <f t="shared" si="364"/>
        <v>50183.333333333328</v>
      </c>
      <c r="I2492" s="128"/>
      <c r="J2492" s="59">
        <f t="shared" si="362"/>
        <v>0</v>
      </c>
    </row>
    <row r="2493" spans="1:10">
      <c r="A2493" s="24">
        <v>12</v>
      </c>
      <c r="B2493" s="25" t="s">
        <v>35</v>
      </c>
      <c r="C2493" s="208"/>
      <c r="D2493" s="27">
        <v>49680</v>
      </c>
      <c r="E2493" s="28">
        <f t="shared" si="360"/>
        <v>0</v>
      </c>
      <c r="F2493" s="29">
        <v>0</v>
      </c>
      <c r="G2493" s="30">
        <f t="shared" si="361"/>
        <v>0</v>
      </c>
      <c r="H2493" s="31">
        <f t="shared" si="364"/>
        <v>46000</v>
      </c>
      <c r="I2493" s="31"/>
      <c r="J2493" s="59">
        <f t="shared" si="362"/>
        <v>0</v>
      </c>
    </row>
    <row r="2494" spans="1:10">
      <c r="A2494" s="24">
        <v>13</v>
      </c>
      <c r="B2494" s="25" t="s">
        <v>36</v>
      </c>
      <c r="C2494" s="208"/>
      <c r="D2494" s="38">
        <v>64152</v>
      </c>
      <c r="E2494" s="28">
        <f t="shared" si="360"/>
        <v>0</v>
      </c>
      <c r="F2494" s="29">
        <v>0</v>
      </c>
      <c r="G2494" s="30">
        <f t="shared" si="361"/>
        <v>0</v>
      </c>
      <c r="H2494" s="31">
        <f t="shared" si="364"/>
        <v>59399.999999999993</v>
      </c>
      <c r="I2494" s="31"/>
      <c r="J2494" s="59">
        <f t="shared" si="362"/>
        <v>0</v>
      </c>
    </row>
    <row r="2495" spans="1:10">
      <c r="A2495" s="24">
        <v>14</v>
      </c>
      <c r="B2495" s="121" t="s">
        <v>37</v>
      </c>
      <c r="C2495" s="209"/>
      <c r="D2495" s="38">
        <v>65934</v>
      </c>
      <c r="E2495" s="123">
        <f t="shared" si="360"/>
        <v>0</v>
      </c>
      <c r="F2495" s="124">
        <v>0</v>
      </c>
      <c r="G2495" s="125">
        <f t="shared" si="361"/>
        <v>0</v>
      </c>
      <c r="H2495" s="31">
        <f t="shared" si="364"/>
        <v>61049.999999999993</v>
      </c>
      <c r="I2495" s="128"/>
      <c r="J2495" s="59">
        <f t="shared" si="362"/>
        <v>0</v>
      </c>
    </row>
    <row r="2496" spans="1:10">
      <c r="A2496" s="24">
        <v>15</v>
      </c>
      <c r="B2496" s="25" t="s">
        <v>38</v>
      </c>
      <c r="C2496" s="208"/>
      <c r="D2496" s="38">
        <v>76626</v>
      </c>
      <c r="E2496" s="28">
        <f t="shared" si="360"/>
        <v>0</v>
      </c>
      <c r="F2496" s="29">
        <v>0</v>
      </c>
      <c r="G2496" s="30">
        <f t="shared" si="361"/>
        <v>0</v>
      </c>
      <c r="H2496" s="31">
        <f t="shared" si="364"/>
        <v>70950</v>
      </c>
      <c r="I2496" s="31"/>
      <c r="J2496" s="59">
        <f t="shared" si="362"/>
        <v>0</v>
      </c>
    </row>
    <row r="2497" spans="1:10">
      <c r="A2497" s="24">
        <v>16</v>
      </c>
      <c r="B2497" s="25" t="s">
        <v>39</v>
      </c>
      <c r="C2497" s="208"/>
      <c r="D2497" s="38">
        <v>80190</v>
      </c>
      <c r="E2497" s="28">
        <f t="shared" si="360"/>
        <v>0</v>
      </c>
      <c r="F2497" s="29">
        <v>0</v>
      </c>
      <c r="G2497" s="30">
        <f t="shared" si="361"/>
        <v>0</v>
      </c>
      <c r="H2497" s="31">
        <f t="shared" si="364"/>
        <v>74250</v>
      </c>
      <c r="I2497" s="31"/>
      <c r="J2497" s="59">
        <f t="shared" si="362"/>
        <v>0</v>
      </c>
    </row>
    <row r="2498" spans="1:10">
      <c r="A2498" s="24">
        <v>17</v>
      </c>
      <c r="B2498" s="25" t="s">
        <v>40</v>
      </c>
      <c r="C2498" s="208"/>
      <c r="D2498" s="38">
        <v>113832</v>
      </c>
      <c r="E2498" s="28">
        <f t="shared" si="360"/>
        <v>0</v>
      </c>
      <c r="F2498" s="29">
        <v>0</v>
      </c>
      <c r="G2498" s="30">
        <f t="shared" si="361"/>
        <v>0</v>
      </c>
      <c r="H2498" s="31">
        <f t="shared" si="364"/>
        <v>105400</v>
      </c>
      <c r="I2498" s="31"/>
      <c r="J2498" s="59">
        <f t="shared" si="362"/>
        <v>0</v>
      </c>
    </row>
    <row r="2499" spans="1:10">
      <c r="A2499" s="24">
        <v>18</v>
      </c>
      <c r="B2499" s="121" t="s">
        <v>41</v>
      </c>
      <c r="C2499" s="209"/>
      <c r="D2499" s="39">
        <v>98010</v>
      </c>
      <c r="E2499" s="123">
        <f t="shared" si="360"/>
        <v>0</v>
      </c>
      <c r="F2499" s="124">
        <v>0.23</v>
      </c>
      <c r="G2499" s="125">
        <f t="shared" si="361"/>
        <v>0</v>
      </c>
      <c r="H2499" s="31">
        <f>D2499/1.08*0.77</f>
        <v>69877.5</v>
      </c>
      <c r="I2499" s="128"/>
      <c r="J2499" s="59">
        <f t="shared" si="362"/>
        <v>0</v>
      </c>
    </row>
    <row r="2500" spans="1:10" ht="21">
      <c r="A2500" s="40"/>
      <c r="B2500" s="41" t="s">
        <v>42</v>
      </c>
      <c r="C2500" s="210">
        <f>SUM(C2482:C2499)</f>
        <v>10</v>
      </c>
      <c r="D2500" s="39"/>
      <c r="E2500" s="43">
        <f>SUM(E2482:E2499)</f>
        <v>996240</v>
      </c>
      <c r="F2500" s="43"/>
      <c r="G2500" s="44">
        <f>SUM(G2482:G2499)</f>
        <v>846311.25</v>
      </c>
      <c r="H2500" s="45"/>
      <c r="I2500" s="45"/>
      <c r="J2500" s="64">
        <f>SUM(J2482:J2499)</f>
        <v>783621.52777777775</v>
      </c>
    </row>
    <row r="2501" spans="1:10" ht="31.5">
      <c r="A2501" s="46"/>
      <c r="B2501" s="47"/>
      <c r="C2501" s="211"/>
      <c r="D2501" s="39"/>
      <c r="E2501" s="49"/>
      <c r="F2501" s="49"/>
      <c r="G2501" s="50"/>
      <c r="H2501" s="5"/>
      <c r="I2501" s="5"/>
      <c r="J2501" s="75">
        <f>J2500*0.08</f>
        <v>62689.722222222219</v>
      </c>
    </row>
    <row r="2502" spans="1:10" ht="31.5">
      <c r="A2502" s="283" t="s">
        <v>43</v>
      </c>
      <c r="B2502" s="283"/>
      <c r="C2502" s="284" t="s">
        <v>44</v>
      </c>
      <c r="D2502" s="284"/>
      <c r="E2502" s="54"/>
      <c r="F2502" s="54"/>
      <c r="G2502" s="55" t="s">
        <v>45</v>
      </c>
      <c r="H2502" s="6"/>
      <c r="I2502" s="6"/>
      <c r="J2502" s="76">
        <f>SUM(J2500:J2501)</f>
        <v>846311.25</v>
      </c>
    </row>
    <row r="2503" spans="1:10" ht="15">
      <c r="B2503" s="131" t="s">
        <v>165</v>
      </c>
      <c r="C2503" s="131" t="s">
        <v>166</v>
      </c>
      <c r="D2503" s="131"/>
      <c r="E2503" s="131" t="s">
        <v>167</v>
      </c>
    </row>
    <row r="2504" spans="1:10">
      <c r="B2504" s="212" t="s">
        <v>168</v>
      </c>
      <c r="C2504" s="213" t="s">
        <v>166</v>
      </c>
      <c r="D2504" s="214"/>
      <c r="E2504" s="214"/>
      <c r="F2504" s="214"/>
      <c r="G2504" s="212" t="s">
        <v>167</v>
      </c>
    </row>
    <row r="2507" spans="1:10" ht="15.75">
      <c r="A2507" s="279" t="s">
        <v>0</v>
      </c>
      <c r="B2507" s="279"/>
      <c r="C2507" s="279"/>
      <c r="D2507" s="279"/>
      <c r="E2507" s="279"/>
      <c r="F2507" s="279"/>
      <c r="G2507" s="279"/>
    </row>
    <row r="2508" spans="1:10" ht="15.75">
      <c r="A2508" s="279" t="s">
        <v>1</v>
      </c>
      <c r="B2508" s="279"/>
      <c r="C2508" s="279"/>
      <c r="D2508" s="279"/>
      <c r="E2508" s="279"/>
      <c r="F2508" s="279"/>
      <c r="G2508" s="279"/>
      <c r="H2508" s="1"/>
      <c r="I2508" s="1"/>
      <c r="J2508" s="71"/>
    </row>
    <row r="2509" spans="1:10" ht="15.75">
      <c r="A2509" s="279" t="s">
        <v>2</v>
      </c>
      <c r="B2509" s="279"/>
      <c r="C2509" s="279"/>
      <c r="D2509" s="279"/>
      <c r="E2509" s="279"/>
      <c r="F2509" s="279"/>
      <c r="G2509" s="279"/>
      <c r="H2509" s="1"/>
      <c r="I2509" s="1"/>
      <c r="J2509" s="71"/>
    </row>
    <row r="2510" spans="1:10" ht="15.75">
      <c r="A2510" s="279" t="s">
        <v>4</v>
      </c>
      <c r="B2510" s="279"/>
      <c r="C2510" s="279"/>
      <c r="D2510" s="279"/>
      <c r="E2510" s="279"/>
      <c r="F2510" s="279"/>
      <c r="G2510" s="279"/>
      <c r="H2510" s="1"/>
      <c r="I2510" s="1"/>
      <c r="J2510" s="71"/>
    </row>
    <row r="2511" spans="1:10" ht="15.75">
      <c r="A2511" s="280" t="s">
        <v>6</v>
      </c>
      <c r="B2511" s="280"/>
      <c r="C2511" s="280"/>
      <c r="D2511" s="280"/>
      <c r="E2511" s="280"/>
      <c r="F2511" s="280"/>
      <c r="G2511" s="280"/>
      <c r="H2511" s="1"/>
      <c r="I2511" s="1"/>
      <c r="J2511" s="71"/>
    </row>
    <row r="2512" spans="1:10" ht="27.75">
      <c r="A2512" s="9"/>
      <c r="B2512" s="9"/>
      <c r="C2512" s="281" t="s">
        <v>287</v>
      </c>
      <c r="D2512" s="281"/>
      <c r="E2512" s="281"/>
      <c r="F2512" s="281"/>
      <c r="G2512" s="281"/>
      <c r="H2512" s="2"/>
      <c r="I2512" s="2"/>
      <c r="J2512" s="72"/>
    </row>
    <row r="2513" spans="1:10">
      <c r="A2513" s="11" t="s">
        <v>8</v>
      </c>
      <c r="B2513" s="12"/>
      <c r="C2513" s="202"/>
      <c r="D2513" s="286"/>
      <c r="E2513" s="286"/>
      <c r="F2513" s="286"/>
      <c r="G2513" s="286"/>
      <c r="H2513" s="68"/>
      <c r="I2513" s="68"/>
      <c r="J2513" s="71"/>
    </row>
    <row r="2514" spans="1:10" ht="15.75">
      <c r="A2514" s="11" t="s">
        <v>9</v>
      </c>
      <c r="B2514" s="286" t="s">
        <v>293</v>
      </c>
      <c r="C2514" s="286"/>
      <c r="D2514" s="286"/>
      <c r="E2514" s="286"/>
      <c r="F2514" s="11"/>
      <c r="G2514" s="16"/>
      <c r="H2514" s="11"/>
      <c r="I2514" s="11"/>
      <c r="J2514" s="80"/>
    </row>
    <row r="2515" spans="1:10" ht="15.75">
      <c r="A2515" s="11" t="s">
        <v>11</v>
      </c>
      <c r="B2515" s="289"/>
      <c r="C2515" s="289"/>
      <c r="D2515" s="289"/>
      <c r="E2515" s="289"/>
      <c r="F2515" s="18"/>
      <c r="G2515" s="19" t="s">
        <v>13</v>
      </c>
      <c r="H2515" s="69" t="s">
        <v>161</v>
      </c>
      <c r="I2515" s="69">
        <v>11654</v>
      </c>
      <c r="J2515" s="73"/>
    </row>
    <row r="2516" spans="1:10">
      <c r="A2516" s="190" t="s">
        <v>14</v>
      </c>
      <c r="B2516" s="190"/>
      <c r="C2516" s="203" t="s">
        <v>17</v>
      </c>
      <c r="D2516" s="191" t="s">
        <v>18</v>
      </c>
      <c r="E2516" s="192" t="s">
        <v>19</v>
      </c>
      <c r="F2516" s="192" t="s">
        <v>20</v>
      </c>
      <c r="G2516" s="190" t="s">
        <v>21</v>
      </c>
      <c r="H2516" s="1"/>
      <c r="I2516" s="1"/>
      <c r="J2516" s="71"/>
    </row>
    <row r="2517" spans="1:10">
      <c r="A2517" s="24">
        <v>1</v>
      </c>
      <c r="B2517" s="25" t="s">
        <v>23</v>
      </c>
      <c r="C2517" s="167">
        <v>6</v>
      </c>
      <c r="D2517" s="27">
        <v>79305</v>
      </c>
      <c r="E2517" s="28">
        <f t="shared" ref="E2517:E2534" si="365">D2517*C2517</f>
        <v>475830</v>
      </c>
      <c r="F2517" s="29">
        <v>0</v>
      </c>
      <c r="G2517" s="30">
        <f t="shared" ref="G2517:G2534" si="366">E2517-E2517*F2517</f>
        <v>475830</v>
      </c>
      <c r="H2517" s="31">
        <f>D2517/1.08</f>
        <v>73430.555555555547</v>
      </c>
      <c r="I2517" s="31"/>
      <c r="J2517" s="59">
        <f t="shared" ref="J2517:J2534" si="367">H2517*C2517</f>
        <v>440583.33333333326</v>
      </c>
    </row>
    <row r="2518" spans="1:10">
      <c r="A2518" s="24">
        <v>2</v>
      </c>
      <c r="B2518" s="25" t="s">
        <v>25</v>
      </c>
      <c r="C2518" s="204"/>
      <c r="D2518" s="33">
        <v>128591</v>
      </c>
      <c r="E2518" s="28">
        <f t="shared" si="365"/>
        <v>0</v>
      </c>
      <c r="F2518" s="29">
        <v>0</v>
      </c>
      <c r="G2518" s="30">
        <f t="shared" si="366"/>
        <v>0</v>
      </c>
      <c r="H2518" s="31">
        <f t="shared" ref="H2518:H2520" si="368">D2518/1.08</f>
        <v>119065.74074074073</v>
      </c>
      <c r="I2518" s="31"/>
      <c r="J2518" s="59">
        <f t="shared" si="367"/>
        <v>0</v>
      </c>
    </row>
    <row r="2519" spans="1:10">
      <c r="A2519" s="24">
        <v>3</v>
      </c>
      <c r="B2519" s="25" t="s">
        <v>26</v>
      </c>
      <c r="C2519" s="205"/>
      <c r="D2519" s="27">
        <v>60043</v>
      </c>
      <c r="E2519" s="28">
        <f t="shared" si="365"/>
        <v>0</v>
      </c>
      <c r="F2519" s="29">
        <v>0</v>
      </c>
      <c r="G2519" s="30">
        <f t="shared" si="366"/>
        <v>0</v>
      </c>
      <c r="H2519" s="31">
        <f t="shared" si="368"/>
        <v>55595.370370370365</v>
      </c>
      <c r="I2519" s="31"/>
      <c r="J2519" s="59">
        <f t="shared" si="367"/>
        <v>0</v>
      </c>
    </row>
    <row r="2520" spans="1:10">
      <c r="A2520" s="24">
        <v>4</v>
      </c>
      <c r="B2520" s="25" t="s">
        <v>27</v>
      </c>
      <c r="C2520" s="206"/>
      <c r="D2520" s="27">
        <v>115781</v>
      </c>
      <c r="E2520" s="28">
        <f t="shared" si="365"/>
        <v>0</v>
      </c>
      <c r="F2520" s="29">
        <v>0</v>
      </c>
      <c r="G2520" s="30">
        <f t="shared" si="366"/>
        <v>0</v>
      </c>
      <c r="H2520" s="31">
        <f t="shared" si="368"/>
        <v>107204.62962962962</v>
      </c>
      <c r="I2520" s="31"/>
      <c r="J2520" s="59">
        <f t="shared" si="367"/>
        <v>0</v>
      </c>
    </row>
    <row r="2521" spans="1:10">
      <c r="A2521" s="24">
        <v>5</v>
      </c>
      <c r="B2521" s="25" t="s">
        <v>28</v>
      </c>
      <c r="C2521" s="204">
        <v>10</v>
      </c>
      <c r="D2521" s="27">
        <v>119943</v>
      </c>
      <c r="E2521" s="28">
        <f t="shared" si="365"/>
        <v>1199430</v>
      </c>
      <c r="F2521" s="124">
        <v>0.25</v>
      </c>
      <c r="G2521" s="125">
        <f t="shared" si="366"/>
        <v>899572.5</v>
      </c>
      <c r="H2521" s="31">
        <f>D2521/1.08*0.75</f>
        <v>83293.75</v>
      </c>
      <c r="I2521" s="31"/>
      <c r="J2521" s="59">
        <f t="shared" si="367"/>
        <v>832937.5</v>
      </c>
    </row>
    <row r="2522" spans="1:10">
      <c r="A2522" s="24">
        <v>6</v>
      </c>
      <c r="B2522" s="25" t="s">
        <v>29</v>
      </c>
      <c r="C2522" s="167"/>
      <c r="D2522" s="27">
        <v>94810</v>
      </c>
      <c r="E2522" s="28">
        <f t="shared" si="365"/>
        <v>0</v>
      </c>
      <c r="F2522" s="29">
        <v>0</v>
      </c>
      <c r="G2522" s="30">
        <f t="shared" si="366"/>
        <v>0</v>
      </c>
      <c r="H2522" s="31">
        <f t="shared" ref="H2522:H2533" si="369">D2522/1.08</f>
        <v>87787.037037037036</v>
      </c>
      <c r="I2522" s="31"/>
      <c r="J2522" s="59">
        <f t="shared" si="367"/>
        <v>0</v>
      </c>
    </row>
    <row r="2523" spans="1:10">
      <c r="A2523" s="24">
        <v>7</v>
      </c>
      <c r="B2523" s="25" t="s">
        <v>30</v>
      </c>
      <c r="C2523" s="207"/>
      <c r="D2523" s="27">
        <v>141396</v>
      </c>
      <c r="E2523" s="28">
        <f t="shared" si="365"/>
        <v>0</v>
      </c>
      <c r="F2523" s="29">
        <v>0</v>
      </c>
      <c r="G2523" s="30">
        <f t="shared" si="366"/>
        <v>0</v>
      </c>
      <c r="H2523" s="31">
        <f t="shared" si="369"/>
        <v>130922.22222222222</v>
      </c>
      <c r="I2523" s="31"/>
      <c r="J2523" s="59">
        <f t="shared" si="367"/>
        <v>0</v>
      </c>
    </row>
    <row r="2524" spans="1:10">
      <c r="A2524" s="24">
        <v>8</v>
      </c>
      <c r="B2524" s="25" t="s">
        <v>31</v>
      </c>
      <c r="C2524" s="167"/>
      <c r="D2524" s="27">
        <v>232931</v>
      </c>
      <c r="E2524" s="28">
        <f t="shared" si="365"/>
        <v>0</v>
      </c>
      <c r="F2524" s="29">
        <v>0</v>
      </c>
      <c r="G2524" s="30">
        <f t="shared" si="366"/>
        <v>0</v>
      </c>
      <c r="H2524" s="31">
        <f t="shared" si="369"/>
        <v>215676.85185185182</v>
      </c>
      <c r="I2524" s="31"/>
      <c r="J2524" s="59">
        <f t="shared" si="367"/>
        <v>0</v>
      </c>
    </row>
    <row r="2525" spans="1:10">
      <c r="A2525" s="24">
        <v>9</v>
      </c>
      <c r="B2525" s="36" t="s">
        <v>32</v>
      </c>
      <c r="C2525" s="167"/>
      <c r="D2525" s="27">
        <v>101534</v>
      </c>
      <c r="E2525" s="28">
        <f t="shared" si="365"/>
        <v>0</v>
      </c>
      <c r="F2525" s="29">
        <v>0</v>
      </c>
      <c r="G2525" s="30">
        <f t="shared" si="366"/>
        <v>0</v>
      </c>
      <c r="H2525" s="31">
        <f t="shared" si="369"/>
        <v>94012.962962962964</v>
      </c>
      <c r="I2525" s="31"/>
      <c r="J2525" s="59">
        <f t="shared" si="367"/>
        <v>0</v>
      </c>
    </row>
    <row r="2526" spans="1:10">
      <c r="A2526" s="24">
        <v>10</v>
      </c>
      <c r="B2526" s="36" t="s">
        <v>33</v>
      </c>
      <c r="C2526" s="208"/>
      <c r="D2526" s="33">
        <v>110148</v>
      </c>
      <c r="E2526" s="28">
        <f t="shared" si="365"/>
        <v>0</v>
      </c>
      <c r="F2526" s="29">
        <v>0</v>
      </c>
      <c r="G2526" s="30">
        <f t="shared" si="366"/>
        <v>0</v>
      </c>
      <c r="H2526" s="31">
        <f t="shared" si="369"/>
        <v>101988.88888888888</v>
      </c>
      <c r="I2526" s="31"/>
      <c r="J2526" s="59">
        <f t="shared" si="367"/>
        <v>0</v>
      </c>
    </row>
    <row r="2527" spans="1:10">
      <c r="A2527" s="24">
        <v>11</v>
      </c>
      <c r="B2527" s="121" t="s">
        <v>34</v>
      </c>
      <c r="C2527" s="209">
        <v>6</v>
      </c>
      <c r="D2527" s="27">
        <v>54198</v>
      </c>
      <c r="E2527" s="123">
        <f t="shared" si="365"/>
        <v>325188</v>
      </c>
      <c r="F2527" s="29">
        <v>0</v>
      </c>
      <c r="G2527" s="125">
        <f t="shared" si="366"/>
        <v>325188</v>
      </c>
      <c r="H2527" s="31">
        <f t="shared" si="369"/>
        <v>50183.333333333328</v>
      </c>
      <c r="I2527" s="128"/>
      <c r="J2527" s="59">
        <f t="shared" si="367"/>
        <v>301100</v>
      </c>
    </row>
    <row r="2528" spans="1:10">
      <c r="A2528" s="24">
        <v>12</v>
      </c>
      <c r="B2528" s="25" t="s">
        <v>35</v>
      </c>
      <c r="C2528" s="208"/>
      <c r="D2528" s="27">
        <v>49680</v>
      </c>
      <c r="E2528" s="28">
        <f t="shared" si="365"/>
        <v>0</v>
      </c>
      <c r="F2528" s="29">
        <v>0</v>
      </c>
      <c r="G2528" s="30">
        <f t="shared" si="366"/>
        <v>0</v>
      </c>
      <c r="H2528" s="31">
        <f t="shared" si="369"/>
        <v>46000</v>
      </c>
      <c r="I2528" s="31"/>
      <c r="J2528" s="59">
        <f t="shared" si="367"/>
        <v>0</v>
      </c>
    </row>
    <row r="2529" spans="1:10">
      <c r="A2529" s="24">
        <v>13</v>
      </c>
      <c r="B2529" s="25" t="s">
        <v>36</v>
      </c>
      <c r="C2529" s="208"/>
      <c r="D2529" s="38">
        <v>64152</v>
      </c>
      <c r="E2529" s="28">
        <f t="shared" si="365"/>
        <v>0</v>
      </c>
      <c r="F2529" s="29">
        <v>0</v>
      </c>
      <c r="G2529" s="30">
        <f t="shared" si="366"/>
        <v>0</v>
      </c>
      <c r="H2529" s="31">
        <f t="shared" si="369"/>
        <v>59399.999999999993</v>
      </c>
      <c r="I2529" s="31"/>
      <c r="J2529" s="59">
        <f t="shared" si="367"/>
        <v>0</v>
      </c>
    </row>
    <row r="2530" spans="1:10">
      <c r="A2530" s="24">
        <v>14</v>
      </c>
      <c r="B2530" s="121" t="s">
        <v>37</v>
      </c>
      <c r="C2530" s="209"/>
      <c r="D2530" s="38">
        <v>65934</v>
      </c>
      <c r="E2530" s="123">
        <f t="shared" si="365"/>
        <v>0</v>
      </c>
      <c r="F2530" s="124">
        <v>0</v>
      </c>
      <c r="G2530" s="125">
        <f t="shared" si="366"/>
        <v>0</v>
      </c>
      <c r="H2530" s="31">
        <f t="shared" si="369"/>
        <v>61049.999999999993</v>
      </c>
      <c r="I2530" s="128"/>
      <c r="J2530" s="59">
        <f t="shared" si="367"/>
        <v>0</v>
      </c>
    </row>
    <row r="2531" spans="1:10">
      <c r="A2531" s="24">
        <v>15</v>
      </c>
      <c r="B2531" s="25" t="s">
        <v>38</v>
      </c>
      <c r="C2531" s="208">
        <v>6</v>
      </c>
      <c r="D2531" s="38">
        <v>76626</v>
      </c>
      <c r="E2531" s="28">
        <f t="shared" si="365"/>
        <v>459756</v>
      </c>
      <c r="F2531" s="29">
        <v>0</v>
      </c>
      <c r="G2531" s="30">
        <f t="shared" si="366"/>
        <v>459756</v>
      </c>
      <c r="H2531" s="31">
        <f t="shared" si="369"/>
        <v>70950</v>
      </c>
      <c r="I2531" s="31"/>
      <c r="J2531" s="59">
        <f t="shared" si="367"/>
        <v>425700</v>
      </c>
    </row>
    <row r="2532" spans="1:10">
      <c r="A2532" s="24">
        <v>16</v>
      </c>
      <c r="B2532" s="25" t="s">
        <v>39</v>
      </c>
      <c r="C2532" s="208"/>
      <c r="D2532" s="38">
        <v>80190</v>
      </c>
      <c r="E2532" s="28">
        <f t="shared" si="365"/>
        <v>0</v>
      </c>
      <c r="F2532" s="29">
        <v>0</v>
      </c>
      <c r="G2532" s="30">
        <f t="shared" si="366"/>
        <v>0</v>
      </c>
      <c r="H2532" s="31">
        <f t="shared" si="369"/>
        <v>74250</v>
      </c>
      <c r="I2532" s="31"/>
      <c r="J2532" s="59">
        <f t="shared" si="367"/>
        <v>0</v>
      </c>
    </row>
    <row r="2533" spans="1:10">
      <c r="A2533" s="24">
        <v>17</v>
      </c>
      <c r="B2533" s="25" t="s">
        <v>40</v>
      </c>
      <c r="C2533" s="208"/>
      <c r="D2533" s="38">
        <v>113832</v>
      </c>
      <c r="E2533" s="28">
        <f t="shared" si="365"/>
        <v>0</v>
      </c>
      <c r="F2533" s="29">
        <v>0</v>
      </c>
      <c r="G2533" s="30">
        <f t="shared" si="366"/>
        <v>0</v>
      </c>
      <c r="H2533" s="31">
        <f t="shared" si="369"/>
        <v>105400</v>
      </c>
      <c r="I2533" s="31"/>
      <c r="J2533" s="59">
        <f t="shared" si="367"/>
        <v>0</v>
      </c>
    </row>
    <row r="2534" spans="1:10">
      <c r="A2534" s="24">
        <v>18</v>
      </c>
      <c r="B2534" s="121" t="s">
        <v>41</v>
      </c>
      <c r="C2534" s="209"/>
      <c r="D2534" s="39">
        <v>98010</v>
      </c>
      <c r="E2534" s="123">
        <f t="shared" si="365"/>
        <v>0</v>
      </c>
      <c r="F2534" s="124">
        <v>0.23</v>
      </c>
      <c r="G2534" s="125">
        <f t="shared" si="366"/>
        <v>0</v>
      </c>
      <c r="H2534" s="31">
        <f>D2534/1.08*0.77</f>
        <v>69877.5</v>
      </c>
      <c r="I2534" s="128"/>
      <c r="J2534" s="59">
        <f t="shared" si="367"/>
        <v>0</v>
      </c>
    </row>
    <row r="2535" spans="1:10" ht="21">
      <c r="A2535" s="40"/>
      <c r="B2535" s="41" t="s">
        <v>42</v>
      </c>
      <c r="C2535" s="210">
        <f>SUM(C2517:C2534)</f>
        <v>28</v>
      </c>
      <c r="D2535" s="39"/>
      <c r="E2535" s="43">
        <f>SUM(E2517:E2534)</f>
        <v>2460204</v>
      </c>
      <c r="F2535" s="43"/>
      <c r="G2535" s="44">
        <f>SUM(G2517:G2534)</f>
        <v>2160346.5</v>
      </c>
      <c r="H2535" s="45"/>
      <c r="I2535" s="45"/>
      <c r="J2535" s="64">
        <f>SUM(J2517:J2534)</f>
        <v>2000320.8333333333</v>
      </c>
    </row>
    <row r="2536" spans="1:10" ht="31.5">
      <c r="A2536" s="46"/>
      <c r="B2536" s="47"/>
      <c r="C2536" s="211"/>
      <c r="D2536" s="39"/>
      <c r="E2536" s="49"/>
      <c r="F2536" s="49"/>
      <c r="G2536" s="50"/>
      <c r="H2536" s="5"/>
      <c r="I2536" s="5"/>
      <c r="J2536" s="75">
        <f>J2535*0.08</f>
        <v>160025.66666666666</v>
      </c>
    </row>
    <row r="2537" spans="1:10" ht="31.5">
      <c r="A2537" s="283" t="s">
        <v>43</v>
      </c>
      <c r="B2537" s="283"/>
      <c r="C2537" s="284" t="s">
        <v>44</v>
      </c>
      <c r="D2537" s="284"/>
      <c r="E2537" s="54"/>
      <c r="F2537" s="54"/>
      <c r="G2537" s="55" t="s">
        <v>45</v>
      </c>
      <c r="H2537" s="6"/>
      <c r="I2537" s="6"/>
      <c r="J2537" s="76">
        <f>SUM(J2535:J2536)</f>
        <v>2160346.5</v>
      </c>
    </row>
    <row r="2538" spans="1:10" ht="15">
      <c r="B2538" s="131" t="s">
        <v>165</v>
      </c>
      <c r="C2538" s="131" t="s">
        <v>166</v>
      </c>
      <c r="D2538" s="131"/>
      <c r="E2538" s="131" t="s">
        <v>167</v>
      </c>
    </row>
    <row r="2539" spans="1:10">
      <c r="B2539" s="212" t="s">
        <v>168</v>
      </c>
      <c r="C2539" s="213" t="s">
        <v>166</v>
      </c>
      <c r="D2539" s="214"/>
      <c r="E2539" s="214"/>
      <c r="F2539" s="214"/>
      <c r="G2539" s="212" t="s">
        <v>167</v>
      </c>
    </row>
    <row r="2542" spans="1:10" ht="15.75">
      <c r="A2542" s="279" t="s">
        <v>0</v>
      </c>
      <c r="B2542" s="279"/>
      <c r="C2542" s="279"/>
      <c r="D2542" s="279"/>
      <c r="E2542" s="279"/>
      <c r="F2542" s="279"/>
      <c r="G2542" s="279"/>
    </row>
    <row r="2543" spans="1:10" ht="15.75">
      <c r="A2543" s="279" t="s">
        <v>1</v>
      </c>
      <c r="B2543" s="279"/>
      <c r="C2543" s="279"/>
      <c r="D2543" s="279"/>
      <c r="E2543" s="279"/>
      <c r="F2543" s="279"/>
      <c r="G2543" s="279"/>
      <c r="H2543" s="1"/>
      <c r="I2543" s="1"/>
      <c r="J2543" s="71"/>
    </row>
    <row r="2544" spans="1:10" ht="15.75">
      <c r="A2544" s="279" t="s">
        <v>2</v>
      </c>
      <c r="B2544" s="279"/>
      <c r="C2544" s="279"/>
      <c r="D2544" s="279"/>
      <c r="E2544" s="279"/>
      <c r="F2544" s="279"/>
      <c r="G2544" s="279"/>
      <c r="H2544" s="1"/>
      <c r="I2544" s="1"/>
      <c r="J2544" s="71"/>
    </row>
    <row r="2545" spans="1:10" ht="15.75">
      <c r="A2545" s="279" t="s">
        <v>4</v>
      </c>
      <c r="B2545" s="279"/>
      <c r="C2545" s="279"/>
      <c r="D2545" s="279"/>
      <c r="E2545" s="279"/>
      <c r="F2545" s="279"/>
      <c r="G2545" s="279"/>
      <c r="H2545" s="1"/>
      <c r="I2545" s="1"/>
      <c r="J2545" s="71"/>
    </row>
    <row r="2546" spans="1:10" ht="15.75">
      <c r="A2546" s="280" t="s">
        <v>6</v>
      </c>
      <c r="B2546" s="280"/>
      <c r="C2546" s="280"/>
      <c r="D2546" s="280"/>
      <c r="E2546" s="280"/>
      <c r="F2546" s="280"/>
      <c r="G2546" s="280"/>
      <c r="H2546" s="1"/>
      <c r="I2546" s="1"/>
      <c r="J2546" s="71"/>
    </row>
    <row r="2547" spans="1:10" ht="27.75">
      <c r="A2547" s="9"/>
      <c r="B2547" s="9"/>
      <c r="C2547" s="281" t="s">
        <v>287</v>
      </c>
      <c r="D2547" s="281"/>
      <c r="E2547" s="281"/>
      <c r="F2547" s="281"/>
      <c r="G2547" s="281"/>
      <c r="H2547" s="2"/>
      <c r="I2547" s="2"/>
      <c r="J2547" s="72"/>
    </row>
    <row r="2548" spans="1:10">
      <c r="A2548" s="11" t="s">
        <v>8</v>
      </c>
      <c r="B2548" s="12"/>
      <c r="C2548" s="202"/>
      <c r="D2548" s="286"/>
      <c r="E2548" s="286"/>
      <c r="F2548" s="286"/>
      <c r="G2548" s="286"/>
      <c r="H2548" s="68"/>
      <c r="I2548" s="68"/>
      <c r="J2548" s="71"/>
    </row>
    <row r="2549" spans="1:10" ht="15.75">
      <c r="A2549" s="11" t="s">
        <v>9</v>
      </c>
      <c r="B2549" s="286" t="s">
        <v>294</v>
      </c>
      <c r="C2549" s="286"/>
      <c r="D2549" s="286"/>
      <c r="E2549" s="286"/>
      <c r="F2549" s="11"/>
      <c r="G2549" s="16"/>
      <c r="H2549" s="11"/>
      <c r="I2549" s="11"/>
      <c r="J2549" s="80"/>
    </row>
    <row r="2550" spans="1:10" ht="15.75">
      <c r="A2550" s="11" t="s">
        <v>11</v>
      </c>
      <c r="B2550" s="289"/>
      <c r="C2550" s="289"/>
      <c r="D2550" s="289"/>
      <c r="E2550" s="289"/>
      <c r="F2550" s="18"/>
      <c r="G2550" s="19" t="s">
        <v>13</v>
      </c>
      <c r="H2550" s="69" t="s">
        <v>161</v>
      </c>
      <c r="I2550" s="69">
        <v>11664</v>
      </c>
      <c r="J2550" s="73"/>
    </row>
    <row r="2551" spans="1:10">
      <c r="A2551" s="190" t="s">
        <v>14</v>
      </c>
      <c r="B2551" s="190"/>
      <c r="C2551" s="203" t="s">
        <v>17</v>
      </c>
      <c r="D2551" s="191" t="s">
        <v>18</v>
      </c>
      <c r="E2551" s="192" t="s">
        <v>19</v>
      </c>
      <c r="F2551" s="192" t="s">
        <v>20</v>
      </c>
      <c r="G2551" s="190" t="s">
        <v>21</v>
      </c>
      <c r="H2551" s="1"/>
      <c r="I2551" s="1"/>
      <c r="J2551" s="71"/>
    </row>
    <row r="2552" spans="1:10">
      <c r="A2552" s="24">
        <v>1</v>
      </c>
      <c r="B2552" s="25" t="s">
        <v>23</v>
      </c>
      <c r="C2552" s="167">
        <v>3</v>
      </c>
      <c r="D2552" s="27">
        <v>79305</v>
      </c>
      <c r="E2552" s="28">
        <f t="shared" ref="E2552:E2569" si="370">D2552*C2552</f>
        <v>237915</v>
      </c>
      <c r="F2552" s="29">
        <v>0</v>
      </c>
      <c r="G2552" s="30">
        <f t="shared" ref="G2552:G2569" si="371">E2552-E2552*F2552</f>
        <v>237915</v>
      </c>
      <c r="H2552" s="31">
        <f>D2552/1.08</f>
        <v>73430.555555555547</v>
      </c>
      <c r="I2552" s="31"/>
      <c r="J2552" s="59">
        <f t="shared" ref="J2552:J2569" si="372">H2552*C2552</f>
        <v>220291.66666666663</v>
      </c>
    </row>
    <row r="2553" spans="1:10">
      <c r="A2553" s="24">
        <v>2</v>
      </c>
      <c r="B2553" s="25" t="s">
        <v>25</v>
      </c>
      <c r="C2553" s="204"/>
      <c r="D2553" s="33">
        <v>128591</v>
      </c>
      <c r="E2553" s="28">
        <f t="shared" si="370"/>
        <v>0</v>
      </c>
      <c r="F2553" s="29">
        <v>0</v>
      </c>
      <c r="G2553" s="30">
        <f t="shared" si="371"/>
        <v>0</v>
      </c>
      <c r="H2553" s="31">
        <f t="shared" ref="H2553:H2555" si="373">D2553/1.08</f>
        <v>119065.74074074073</v>
      </c>
      <c r="I2553" s="31"/>
      <c r="J2553" s="59">
        <f t="shared" si="372"/>
        <v>0</v>
      </c>
    </row>
    <row r="2554" spans="1:10">
      <c r="A2554" s="24">
        <v>3</v>
      </c>
      <c r="B2554" s="25" t="s">
        <v>26</v>
      </c>
      <c r="C2554" s="205"/>
      <c r="D2554" s="27">
        <v>60043</v>
      </c>
      <c r="E2554" s="28">
        <f t="shared" si="370"/>
        <v>0</v>
      </c>
      <c r="F2554" s="29">
        <v>0</v>
      </c>
      <c r="G2554" s="30">
        <f t="shared" si="371"/>
        <v>0</v>
      </c>
      <c r="H2554" s="31">
        <f t="shared" si="373"/>
        <v>55595.370370370365</v>
      </c>
      <c r="I2554" s="31"/>
      <c r="J2554" s="59">
        <f t="shared" si="372"/>
        <v>0</v>
      </c>
    </row>
    <row r="2555" spans="1:10">
      <c r="A2555" s="24">
        <v>4</v>
      </c>
      <c r="B2555" s="25" t="s">
        <v>27</v>
      </c>
      <c r="C2555" s="206"/>
      <c r="D2555" s="27">
        <v>115781</v>
      </c>
      <c r="E2555" s="28">
        <f t="shared" si="370"/>
        <v>0</v>
      </c>
      <c r="F2555" s="29">
        <v>0</v>
      </c>
      <c r="G2555" s="30">
        <f t="shared" si="371"/>
        <v>0</v>
      </c>
      <c r="H2555" s="31">
        <f t="shared" si="373"/>
        <v>107204.62962962962</v>
      </c>
      <c r="I2555" s="31"/>
      <c r="J2555" s="59">
        <f t="shared" si="372"/>
        <v>0</v>
      </c>
    </row>
    <row r="2556" spans="1:10">
      <c r="A2556" s="24">
        <v>5</v>
      </c>
      <c r="B2556" s="25" t="s">
        <v>28</v>
      </c>
      <c r="C2556" s="204">
        <v>2</v>
      </c>
      <c r="D2556" s="27">
        <v>119943</v>
      </c>
      <c r="E2556" s="28">
        <f t="shared" si="370"/>
        <v>239886</v>
      </c>
      <c r="F2556" s="124">
        <v>0.25</v>
      </c>
      <c r="G2556" s="125">
        <f t="shared" si="371"/>
        <v>179914.5</v>
      </c>
      <c r="H2556" s="31">
        <f>D2556/1.08*0.75</f>
        <v>83293.75</v>
      </c>
      <c r="I2556" s="31"/>
      <c r="J2556" s="59">
        <f t="shared" si="372"/>
        <v>166587.5</v>
      </c>
    </row>
    <row r="2557" spans="1:10">
      <c r="A2557" s="24">
        <v>6</v>
      </c>
      <c r="B2557" s="25" t="s">
        <v>29</v>
      </c>
      <c r="C2557" s="167"/>
      <c r="D2557" s="27">
        <v>94810</v>
      </c>
      <c r="E2557" s="28">
        <f t="shared" si="370"/>
        <v>0</v>
      </c>
      <c r="F2557" s="29">
        <v>0</v>
      </c>
      <c r="G2557" s="30">
        <f t="shared" si="371"/>
        <v>0</v>
      </c>
      <c r="H2557" s="31">
        <f t="shared" ref="H2557:H2568" si="374">D2557/1.08</f>
        <v>87787.037037037036</v>
      </c>
      <c r="I2557" s="31"/>
      <c r="J2557" s="59">
        <f t="shared" si="372"/>
        <v>0</v>
      </c>
    </row>
    <row r="2558" spans="1:10">
      <c r="A2558" s="24">
        <v>7</v>
      </c>
      <c r="B2558" s="25" t="s">
        <v>30</v>
      </c>
      <c r="C2558" s="207"/>
      <c r="D2558" s="27">
        <v>141396</v>
      </c>
      <c r="E2558" s="28">
        <f t="shared" si="370"/>
        <v>0</v>
      </c>
      <c r="F2558" s="29">
        <v>0</v>
      </c>
      <c r="G2558" s="30">
        <f t="shared" si="371"/>
        <v>0</v>
      </c>
      <c r="H2558" s="31">
        <f t="shared" si="374"/>
        <v>130922.22222222222</v>
      </c>
      <c r="I2558" s="31"/>
      <c r="J2558" s="59">
        <f t="shared" si="372"/>
        <v>0</v>
      </c>
    </row>
    <row r="2559" spans="1:10">
      <c r="A2559" s="24">
        <v>8</v>
      </c>
      <c r="B2559" s="25" t="s">
        <v>31</v>
      </c>
      <c r="C2559" s="167"/>
      <c r="D2559" s="27">
        <v>232931</v>
      </c>
      <c r="E2559" s="28">
        <f t="shared" si="370"/>
        <v>0</v>
      </c>
      <c r="F2559" s="29">
        <v>0</v>
      </c>
      <c r="G2559" s="30">
        <f t="shared" si="371"/>
        <v>0</v>
      </c>
      <c r="H2559" s="31">
        <f t="shared" si="374"/>
        <v>215676.85185185182</v>
      </c>
      <c r="I2559" s="31"/>
      <c r="J2559" s="59">
        <f t="shared" si="372"/>
        <v>0</v>
      </c>
    </row>
    <row r="2560" spans="1:10">
      <c r="A2560" s="24">
        <v>9</v>
      </c>
      <c r="B2560" s="36" t="s">
        <v>32</v>
      </c>
      <c r="C2560" s="167"/>
      <c r="D2560" s="27">
        <v>101534</v>
      </c>
      <c r="E2560" s="28">
        <f t="shared" si="370"/>
        <v>0</v>
      </c>
      <c r="F2560" s="29">
        <v>0</v>
      </c>
      <c r="G2560" s="30">
        <f t="shared" si="371"/>
        <v>0</v>
      </c>
      <c r="H2560" s="31">
        <f t="shared" si="374"/>
        <v>94012.962962962964</v>
      </c>
      <c r="I2560" s="31"/>
      <c r="J2560" s="59">
        <f t="shared" si="372"/>
        <v>0</v>
      </c>
    </row>
    <row r="2561" spans="1:10">
      <c r="A2561" s="24">
        <v>10</v>
      </c>
      <c r="B2561" s="36" t="s">
        <v>33</v>
      </c>
      <c r="C2561" s="208"/>
      <c r="D2561" s="33">
        <v>110148</v>
      </c>
      <c r="E2561" s="28">
        <f t="shared" si="370"/>
        <v>0</v>
      </c>
      <c r="F2561" s="29">
        <v>0</v>
      </c>
      <c r="G2561" s="30">
        <f t="shared" si="371"/>
        <v>0</v>
      </c>
      <c r="H2561" s="31">
        <f t="shared" si="374"/>
        <v>101988.88888888888</v>
      </c>
      <c r="I2561" s="31"/>
      <c r="J2561" s="59">
        <f t="shared" si="372"/>
        <v>0</v>
      </c>
    </row>
    <row r="2562" spans="1:10">
      <c r="A2562" s="24">
        <v>11</v>
      </c>
      <c r="B2562" s="121" t="s">
        <v>34</v>
      </c>
      <c r="C2562" s="209"/>
      <c r="D2562" s="27">
        <v>54198</v>
      </c>
      <c r="E2562" s="123">
        <f t="shared" si="370"/>
        <v>0</v>
      </c>
      <c r="F2562" s="29">
        <v>0</v>
      </c>
      <c r="G2562" s="125">
        <f t="shared" si="371"/>
        <v>0</v>
      </c>
      <c r="H2562" s="31">
        <f t="shared" si="374"/>
        <v>50183.333333333328</v>
      </c>
      <c r="I2562" s="128"/>
      <c r="J2562" s="59">
        <f t="shared" si="372"/>
        <v>0</v>
      </c>
    </row>
    <row r="2563" spans="1:10">
      <c r="A2563" s="24">
        <v>12</v>
      </c>
      <c r="B2563" s="25" t="s">
        <v>35</v>
      </c>
      <c r="C2563" s="208"/>
      <c r="D2563" s="27">
        <v>49680</v>
      </c>
      <c r="E2563" s="28">
        <f t="shared" si="370"/>
        <v>0</v>
      </c>
      <c r="F2563" s="29">
        <v>0</v>
      </c>
      <c r="G2563" s="30">
        <f t="shared" si="371"/>
        <v>0</v>
      </c>
      <c r="H2563" s="31">
        <f t="shared" si="374"/>
        <v>46000</v>
      </c>
      <c r="I2563" s="31"/>
      <c r="J2563" s="59">
        <f t="shared" si="372"/>
        <v>0</v>
      </c>
    </row>
    <row r="2564" spans="1:10">
      <c r="A2564" s="24">
        <v>13</v>
      </c>
      <c r="B2564" s="25" t="s">
        <v>36</v>
      </c>
      <c r="C2564" s="208"/>
      <c r="D2564" s="38">
        <v>64152</v>
      </c>
      <c r="E2564" s="28">
        <f t="shared" si="370"/>
        <v>0</v>
      </c>
      <c r="F2564" s="29">
        <v>0</v>
      </c>
      <c r="G2564" s="30">
        <f t="shared" si="371"/>
        <v>0</v>
      </c>
      <c r="H2564" s="31">
        <f t="shared" si="374"/>
        <v>59399.999999999993</v>
      </c>
      <c r="I2564" s="31"/>
      <c r="J2564" s="59">
        <f t="shared" si="372"/>
        <v>0</v>
      </c>
    </row>
    <row r="2565" spans="1:10">
      <c r="A2565" s="24">
        <v>14</v>
      </c>
      <c r="B2565" s="121" t="s">
        <v>37</v>
      </c>
      <c r="C2565" s="209"/>
      <c r="D2565" s="38">
        <v>65934</v>
      </c>
      <c r="E2565" s="123">
        <f t="shared" si="370"/>
        <v>0</v>
      </c>
      <c r="F2565" s="124">
        <v>0</v>
      </c>
      <c r="G2565" s="125">
        <f t="shared" si="371"/>
        <v>0</v>
      </c>
      <c r="H2565" s="31">
        <f t="shared" si="374"/>
        <v>61049.999999999993</v>
      </c>
      <c r="I2565" s="128"/>
      <c r="J2565" s="59">
        <f t="shared" si="372"/>
        <v>0</v>
      </c>
    </row>
    <row r="2566" spans="1:10">
      <c r="A2566" s="24">
        <v>15</v>
      </c>
      <c r="B2566" s="25" t="s">
        <v>38</v>
      </c>
      <c r="C2566" s="208"/>
      <c r="D2566" s="38">
        <v>76626</v>
      </c>
      <c r="E2566" s="28">
        <f t="shared" si="370"/>
        <v>0</v>
      </c>
      <c r="F2566" s="29">
        <v>0</v>
      </c>
      <c r="G2566" s="30">
        <f t="shared" si="371"/>
        <v>0</v>
      </c>
      <c r="H2566" s="31">
        <f t="shared" si="374"/>
        <v>70950</v>
      </c>
      <c r="I2566" s="31"/>
      <c r="J2566" s="59">
        <f t="shared" si="372"/>
        <v>0</v>
      </c>
    </row>
    <row r="2567" spans="1:10">
      <c r="A2567" s="24">
        <v>16</v>
      </c>
      <c r="B2567" s="25" t="s">
        <v>39</v>
      </c>
      <c r="C2567" s="208"/>
      <c r="D2567" s="38">
        <v>80190</v>
      </c>
      <c r="E2567" s="28">
        <f t="shared" si="370"/>
        <v>0</v>
      </c>
      <c r="F2567" s="29">
        <v>0</v>
      </c>
      <c r="G2567" s="30">
        <f t="shared" si="371"/>
        <v>0</v>
      </c>
      <c r="H2567" s="31">
        <f t="shared" si="374"/>
        <v>74250</v>
      </c>
      <c r="I2567" s="31"/>
      <c r="J2567" s="59">
        <f t="shared" si="372"/>
        <v>0</v>
      </c>
    </row>
    <row r="2568" spans="1:10">
      <c r="A2568" s="24">
        <v>17</v>
      </c>
      <c r="B2568" s="25" t="s">
        <v>40</v>
      </c>
      <c r="C2568" s="208"/>
      <c r="D2568" s="38">
        <v>113832</v>
      </c>
      <c r="E2568" s="28">
        <f t="shared" si="370"/>
        <v>0</v>
      </c>
      <c r="F2568" s="29">
        <v>0</v>
      </c>
      <c r="G2568" s="30">
        <f t="shared" si="371"/>
        <v>0</v>
      </c>
      <c r="H2568" s="31">
        <f t="shared" si="374"/>
        <v>105400</v>
      </c>
      <c r="I2568" s="31"/>
      <c r="J2568" s="59">
        <f t="shared" si="372"/>
        <v>0</v>
      </c>
    </row>
    <row r="2569" spans="1:10">
      <c r="A2569" s="24">
        <v>18</v>
      </c>
      <c r="B2569" s="121" t="s">
        <v>41</v>
      </c>
      <c r="C2569" s="209">
        <v>4</v>
      </c>
      <c r="D2569" s="39">
        <v>98010</v>
      </c>
      <c r="E2569" s="123">
        <f t="shared" si="370"/>
        <v>392040</v>
      </c>
      <c r="F2569" s="124">
        <v>0.23</v>
      </c>
      <c r="G2569" s="125">
        <f t="shared" si="371"/>
        <v>301870.8</v>
      </c>
      <c r="H2569" s="31">
        <f>D2569/1.08*0.77</f>
        <v>69877.5</v>
      </c>
      <c r="I2569" s="128"/>
      <c r="J2569" s="59">
        <f t="shared" si="372"/>
        <v>279510</v>
      </c>
    </row>
    <row r="2570" spans="1:10" ht="21">
      <c r="A2570" s="40"/>
      <c r="B2570" s="41" t="s">
        <v>42</v>
      </c>
      <c r="C2570" s="210">
        <f>SUM(C2552:C2569)</f>
        <v>9</v>
      </c>
      <c r="D2570" s="39"/>
      <c r="E2570" s="43">
        <f>SUM(E2552:E2569)</f>
        <v>869841</v>
      </c>
      <c r="F2570" s="43"/>
      <c r="G2570" s="44">
        <f>SUM(G2552:G2569)</f>
        <v>719700.3</v>
      </c>
      <c r="H2570" s="45"/>
      <c r="I2570" s="45"/>
      <c r="J2570" s="64">
        <f>SUM(J2552:J2569)</f>
        <v>666389.16666666663</v>
      </c>
    </row>
    <row r="2571" spans="1:10" ht="31.5">
      <c r="A2571" s="46"/>
      <c r="B2571" s="47"/>
      <c r="C2571" s="211"/>
      <c r="D2571" s="39"/>
      <c r="E2571" s="49"/>
      <c r="F2571" s="49"/>
      <c r="G2571" s="50"/>
      <c r="H2571" s="5"/>
      <c r="I2571" s="5"/>
      <c r="J2571" s="75">
        <f>J2570*0.08</f>
        <v>53311.133333333331</v>
      </c>
    </row>
    <row r="2572" spans="1:10" ht="31.5">
      <c r="A2572" s="283" t="s">
        <v>43</v>
      </c>
      <c r="B2572" s="283"/>
      <c r="C2572" s="284" t="s">
        <v>44</v>
      </c>
      <c r="D2572" s="284"/>
      <c r="E2572" s="54"/>
      <c r="F2572" s="54"/>
      <c r="G2572" s="55" t="s">
        <v>45</v>
      </c>
      <c r="H2572" s="6"/>
      <c r="I2572" s="6"/>
      <c r="J2572" s="76">
        <f>SUM(J2570:J2571)</f>
        <v>719700.29999999993</v>
      </c>
    </row>
    <row r="2573" spans="1:10" ht="15">
      <c r="B2573" s="131" t="s">
        <v>165</v>
      </c>
      <c r="C2573" s="131" t="s">
        <v>166</v>
      </c>
      <c r="D2573" s="131"/>
      <c r="E2573" s="131" t="s">
        <v>167</v>
      </c>
    </row>
    <row r="2574" spans="1:10">
      <c r="B2574" s="212" t="s">
        <v>168</v>
      </c>
      <c r="C2574" s="213" t="s">
        <v>166</v>
      </c>
      <c r="D2574" s="214"/>
      <c r="E2574" s="214"/>
      <c r="F2574" s="214"/>
      <c r="G2574" s="212" t="s">
        <v>167</v>
      </c>
    </row>
    <row r="2577" spans="1:10" ht="15.75">
      <c r="A2577" s="279" t="s">
        <v>0</v>
      </c>
      <c r="B2577" s="279"/>
      <c r="C2577" s="279"/>
      <c r="D2577" s="279"/>
      <c r="E2577" s="279"/>
      <c r="F2577" s="279"/>
      <c r="G2577" s="279"/>
    </row>
    <row r="2578" spans="1:10" ht="15.75">
      <c r="A2578" s="279" t="s">
        <v>1</v>
      </c>
      <c r="B2578" s="279"/>
      <c r="C2578" s="279"/>
      <c r="D2578" s="279"/>
      <c r="E2578" s="279"/>
      <c r="F2578" s="279"/>
      <c r="G2578" s="279"/>
      <c r="H2578" s="1"/>
      <c r="I2578" s="1"/>
      <c r="J2578" s="71"/>
    </row>
    <row r="2579" spans="1:10" ht="15.75">
      <c r="A2579" s="279" t="s">
        <v>2</v>
      </c>
      <c r="B2579" s="279"/>
      <c r="C2579" s="279"/>
      <c r="D2579" s="279"/>
      <c r="E2579" s="279"/>
      <c r="F2579" s="279"/>
      <c r="G2579" s="279"/>
      <c r="H2579" s="1"/>
      <c r="I2579" s="1"/>
      <c r="J2579" s="71"/>
    </row>
    <row r="2580" spans="1:10" ht="15.75">
      <c r="A2580" s="279" t="s">
        <v>4</v>
      </c>
      <c r="B2580" s="279"/>
      <c r="C2580" s="279"/>
      <c r="D2580" s="279"/>
      <c r="E2580" s="279"/>
      <c r="F2580" s="279"/>
      <c r="G2580" s="279"/>
      <c r="H2580" s="1"/>
      <c r="I2580" s="1"/>
      <c r="J2580" s="71"/>
    </row>
    <row r="2581" spans="1:10" ht="15.75">
      <c r="A2581" s="280" t="s">
        <v>6</v>
      </c>
      <c r="B2581" s="280"/>
      <c r="C2581" s="280"/>
      <c r="D2581" s="280"/>
      <c r="E2581" s="280"/>
      <c r="F2581" s="280"/>
      <c r="G2581" s="280"/>
      <c r="H2581" s="1"/>
      <c r="I2581" s="1"/>
      <c r="J2581" s="71"/>
    </row>
    <row r="2582" spans="1:10" ht="27.75">
      <c r="A2582" s="9"/>
      <c r="B2582" s="9"/>
      <c r="C2582" s="281" t="s">
        <v>287</v>
      </c>
      <c r="D2582" s="281"/>
      <c r="E2582" s="281"/>
      <c r="F2582" s="281"/>
      <c r="G2582" s="281"/>
      <c r="H2582" s="2"/>
      <c r="I2582" s="2"/>
      <c r="J2582" s="72"/>
    </row>
    <row r="2583" spans="1:10">
      <c r="A2583" s="11" t="s">
        <v>8</v>
      </c>
      <c r="B2583" s="12"/>
      <c r="C2583" s="202"/>
      <c r="D2583" s="286"/>
      <c r="E2583" s="286"/>
      <c r="F2583" s="286"/>
      <c r="G2583" s="286"/>
      <c r="H2583" s="68"/>
      <c r="I2583" s="68"/>
      <c r="J2583" s="71"/>
    </row>
    <row r="2584" spans="1:10" ht="15.75">
      <c r="A2584" s="11" t="s">
        <v>9</v>
      </c>
      <c r="B2584" s="286" t="s">
        <v>295</v>
      </c>
      <c r="C2584" s="286"/>
      <c r="D2584" s="286"/>
      <c r="E2584" s="286"/>
      <c r="F2584" s="11"/>
      <c r="G2584" s="16"/>
      <c r="H2584" s="11"/>
      <c r="I2584" s="11"/>
      <c r="J2584" s="80"/>
    </row>
    <row r="2585" spans="1:10" ht="15.75">
      <c r="A2585" s="11" t="s">
        <v>11</v>
      </c>
      <c r="B2585" s="289"/>
      <c r="C2585" s="289"/>
      <c r="D2585" s="289"/>
      <c r="E2585" s="289"/>
      <c r="F2585" s="18"/>
      <c r="G2585" s="19" t="s">
        <v>13</v>
      </c>
      <c r="H2585" s="69" t="s">
        <v>161</v>
      </c>
      <c r="I2585" s="69">
        <v>11666</v>
      </c>
      <c r="J2585" s="73"/>
    </row>
    <row r="2586" spans="1:10">
      <c r="A2586" s="190" t="s">
        <v>14</v>
      </c>
      <c r="B2586" s="190"/>
      <c r="C2586" s="203" t="s">
        <v>17</v>
      </c>
      <c r="D2586" s="191" t="s">
        <v>18</v>
      </c>
      <c r="E2586" s="192" t="s">
        <v>19</v>
      </c>
      <c r="F2586" s="192" t="s">
        <v>20</v>
      </c>
      <c r="G2586" s="190" t="s">
        <v>21</v>
      </c>
      <c r="H2586" s="1"/>
      <c r="I2586" s="1"/>
      <c r="J2586" s="71"/>
    </row>
    <row r="2587" spans="1:10">
      <c r="A2587" s="24">
        <v>1</v>
      </c>
      <c r="B2587" s="25" t="s">
        <v>23</v>
      </c>
      <c r="C2587" s="167">
        <v>5</v>
      </c>
      <c r="D2587" s="27">
        <v>79305</v>
      </c>
      <c r="E2587" s="28">
        <f t="shared" ref="E2587:E2604" si="375">D2587*C2587</f>
        <v>396525</v>
      </c>
      <c r="F2587" s="29">
        <v>0</v>
      </c>
      <c r="G2587" s="30">
        <f t="shared" ref="G2587:G2604" si="376">E2587-E2587*F2587</f>
        <v>396525</v>
      </c>
      <c r="H2587" s="31">
        <f>D2587/1.08</f>
        <v>73430.555555555547</v>
      </c>
      <c r="I2587" s="31"/>
      <c r="J2587" s="59">
        <f t="shared" ref="J2587:J2604" si="377">H2587*C2587</f>
        <v>367152.77777777775</v>
      </c>
    </row>
    <row r="2588" spans="1:10">
      <c r="A2588" s="24">
        <v>2</v>
      </c>
      <c r="B2588" s="25" t="s">
        <v>25</v>
      </c>
      <c r="C2588" s="204"/>
      <c r="D2588" s="33">
        <v>128591</v>
      </c>
      <c r="E2588" s="28">
        <f t="shared" si="375"/>
        <v>0</v>
      </c>
      <c r="F2588" s="29">
        <v>0</v>
      </c>
      <c r="G2588" s="30">
        <f t="shared" si="376"/>
        <v>0</v>
      </c>
      <c r="H2588" s="31">
        <f t="shared" ref="H2588:H2590" si="378">D2588/1.08</f>
        <v>119065.74074074073</v>
      </c>
      <c r="I2588" s="31"/>
      <c r="J2588" s="59">
        <f t="shared" si="377"/>
        <v>0</v>
      </c>
    </row>
    <row r="2589" spans="1:10">
      <c r="A2589" s="24">
        <v>3</v>
      </c>
      <c r="B2589" s="25" t="s">
        <v>26</v>
      </c>
      <c r="C2589" s="205"/>
      <c r="D2589" s="27">
        <v>60043</v>
      </c>
      <c r="E2589" s="28">
        <f t="shared" si="375"/>
        <v>0</v>
      </c>
      <c r="F2589" s="29">
        <v>0</v>
      </c>
      <c r="G2589" s="30">
        <f t="shared" si="376"/>
        <v>0</v>
      </c>
      <c r="H2589" s="31">
        <f t="shared" si="378"/>
        <v>55595.370370370365</v>
      </c>
      <c r="I2589" s="31"/>
      <c r="J2589" s="59">
        <f t="shared" si="377"/>
        <v>0</v>
      </c>
    </row>
    <row r="2590" spans="1:10">
      <c r="A2590" s="24">
        <v>4</v>
      </c>
      <c r="B2590" s="25" t="s">
        <v>27</v>
      </c>
      <c r="C2590" s="206"/>
      <c r="D2590" s="27">
        <v>115781</v>
      </c>
      <c r="E2590" s="28">
        <f t="shared" si="375"/>
        <v>0</v>
      </c>
      <c r="F2590" s="29">
        <v>0</v>
      </c>
      <c r="G2590" s="30">
        <f t="shared" si="376"/>
        <v>0</v>
      </c>
      <c r="H2590" s="31">
        <f t="shared" si="378"/>
        <v>107204.62962962962</v>
      </c>
      <c r="I2590" s="31"/>
      <c r="J2590" s="59">
        <f t="shared" si="377"/>
        <v>0</v>
      </c>
    </row>
    <row r="2591" spans="1:10">
      <c r="A2591" s="24">
        <v>5</v>
      </c>
      <c r="B2591" s="25" t="s">
        <v>28</v>
      </c>
      <c r="C2591" s="204">
        <v>3</v>
      </c>
      <c r="D2591" s="27">
        <v>119943</v>
      </c>
      <c r="E2591" s="28">
        <f t="shared" si="375"/>
        <v>359829</v>
      </c>
      <c r="F2591" s="124">
        <v>0.25</v>
      </c>
      <c r="G2591" s="125">
        <f t="shared" si="376"/>
        <v>269871.75</v>
      </c>
      <c r="H2591" s="31">
        <f>D2591/1.08*0.75</f>
        <v>83293.75</v>
      </c>
      <c r="I2591" s="31"/>
      <c r="J2591" s="59">
        <f t="shared" si="377"/>
        <v>249881.25</v>
      </c>
    </row>
    <row r="2592" spans="1:10">
      <c r="A2592" s="24">
        <v>6</v>
      </c>
      <c r="B2592" s="25" t="s">
        <v>29</v>
      </c>
      <c r="C2592" s="167"/>
      <c r="D2592" s="27">
        <v>94810</v>
      </c>
      <c r="E2592" s="28">
        <f t="shared" si="375"/>
        <v>0</v>
      </c>
      <c r="F2592" s="29">
        <v>0</v>
      </c>
      <c r="G2592" s="30">
        <f t="shared" si="376"/>
        <v>0</v>
      </c>
      <c r="H2592" s="31">
        <f t="shared" ref="H2592:H2603" si="379">D2592/1.08</f>
        <v>87787.037037037036</v>
      </c>
      <c r="I2592" s="31"/>
      <c r="J2592" s="59">
        <f t="shared" si="377"/>
        <v>0</v>
      </c>
    </row>
    <row r="2593" spans="1:10">
      <c r="A2593" s="24">
        <v>7</v>
      </c>
      <c r="B2593" s="25" t="s">
        <v>30</v>
      </c>
      <c r="C2593" s="207"/>
      <c r="D2593" s="27">
        <v>141396</v>
      </c>
      <c r="E2593" s="28">
        <f t="shared" si="375"/>
        <v>0</v>
      </c>
      <c r="F2593" s="29">
        <v>0</v>
      </c>
      <c r="G2593" s="30">
        <f t="shared" si="376"/>
        <v>0</v>
      </c>
      <c r="H2593" s="31">
        <f t="shared" si="379"/>
        <v>130922.22222222222</v>
      </c>
      <c r="I2593" s="31"/>
      <c r="J2593" s="59">
        <f t="shared" si="377"/>
        <v>0</v>
      </c>
    </row>
    <row r="2594" spans="1:10">
      <c r="A2594" s="24">
        <v>8</v>
      </c>
      <c r="B2594" s="25" t="s">
        <v>31</v>
      </c>
      <c r="C2594" s="167"/>
      <c r="D2594" s="27">
        <v>232931</v>
      </c>
      <c r="E2594" s="28">
        <f t="shared" si="375"/>
        <v>0</v>
      </c>
      <c r="F2594" s="29">
        <v>0</v>
      </c>
      <c r="G2594" s="30">
        <f t="shared" si="376"/>
        <v>0</v>
      </c>
      <c r="H2594" s="31">
        <f t="shared" si="379"/>
        <v>215676.85185185182</v>
      </c>
      <c r="I2594" s="31"/>
      <c r="J2594" s="59">
        <f t="shared" si="377"/>
        <v>0</v>
      </c>
    </row>
    <row r="2595" spans="1:10">
      <c r="A2595" s="24">
        <v>9</v>
      </c>
      <c r="B2595" s="36" t="s">
        <v>32</v>
      </c>
      <c r="C2595" s="167"/>
      <c r="D2595" s="27">
        <v>101534</v>
      </c>
      <c r="E2595" s="28">
        <f t="shared" si="375"/>
        <v>0</v>
      </c>
      <c r="F2595" s="29">
        <v>0</v>
      </c>
      <c r="G2595" s="30">
        <f t="shared" si="376"/>
        <v>0</v>
      </c>
      <c r="H2595" s="31">
        <f t="shared" si="379"/>
        <v>94012.962962962964</v>
      </c>
      <c r="I2595" s="31"/>
      <c r="J2595" s="59">
        <f t="shared" si="377"/>
        <v>0</v>
      </c>
    </row>
    <row r="2596" spans="1:10">
      <c r="A2596" s="24">
        <v>10</v>
      </c>
      <c r="B2596" s="36" t="s">
        <v>33</v>
      </c>
      <c r="C2596" s="208"/>
      <c r="D2596" s="33">
        <v>110148</v>
      </c>
      <c r="E2596" s="28">
        <f t="shared" si="375"/>
        <v>0</v>
      </c>
      <c r="F2596" s="29">
        <v>0</v>
      </c>
      <c r="G2596" s="30">
        <f t="shared" si="376"/>
        <v>0</v>
      </c>
      <c r="H2596" s="31">
        <f t="shared" si="379"/>
        <v>101988.88888888888</v>
      </c>
      <c r="I2596" s="31"/>
      <c r="J2596" s="59">
        <f t="shared" si="377"/>
        <v>0</v>
      </c>
    </row>
    <row r="2597" spans="1:10">
      <c r="A2597" s="24">
        <v>11</v>
      </c>
      <c r="B2597" s="121" t="s">
        <v>34</v>
      </c>
      <c r="C2597" s="209">
        <v>3</v>
      </c>
      <c r="D2597" s="27">
        <v>54198</v>
      </c>
      <c r="E2597" s="123">
        <f t="shared" si="375"/>
        <v>162594</v>
      </c>
      <c r="F2597" s="29">
        <v>0</v>
      </c>
      <c r="G2597" s="125">
        <f t="shared" si="376"/>
        <v>162594</v>
      </c>
      <c r="H2597" s="31">
        <f t="shared" si="379"/>
        <v>50183.333333333328</v>
      </c>
      <c r="I2597" s="128"/>
      <c r="J2597" s="59">
        <f t="shared" si="377"/>
        <v>150550</v>
      </c>
    </row>
    <row r="2598" spans="1:10">
      <c r="A2598" s="24">
        <v>12</v>
      </c>
      <c r="B2598" s="25" t="s">
        <v>35</v>
      </c>
      <c r="C2598" s="208"/>
      <c r="D2598" s="27">
        <v>49680</v>
      </c>
      <c r="E2598" s="28">
        <f t="shared" si="375"/>
        <v>0</v>
      </c>
      <c r="F2598" s="29">
        <v>0</v>
      </c>
      <c r="G2598" s="30">
        <f t="shared" si="376"/>
        <v>0</v>
      </c>
      <c r="H2598" s="31">
        <f t="shared" si="379"/>
        <v>46000</v>
      </c>
      <c r="I2598" s="31"/>
      <c r="J2598" s="59">
        <f t="shared" si="377"/>
        <v>0</v>
      </c>
    </row>
    <row r="2599" spans="1:10">
      <c r="A2599" s="24">
        <v>13</v>
      </c>
      <c r="B2599" s="25" t="s">
        <v>36</v>
      </c>
      <c r="C2599" s="208"/>
      <c r="D2599" s="38">
        <v>64152</v>
      </c>
      <c r="E2599" s="28">
        <f t="shared" si="375"/>
        <v>0</v>
      </c>
      <c r="F2599" s="29">
        <v>0</v>
      </c>
      <c r="G2599" s="30">
        <f t="shared" si="376"/>
        <v>0</v>
      </c>
      <c r="H2599" s="31">
        <f t="shared" si="379"/>
        <v>59399.999999999993</v>
      </c>
      <c r="I2599" s="31"/>
      <c r="J2599" s="59">
        <f t="shared" si="377"/>
        <v>0</v>
      </c>
    </row>
    <row r="2600" spans="1:10">
      <c r="A2600" s="24">
        <v>14</v>
      </c>
      <c r="B2600" s="121" t="s">
        <v>37</v>
      </c>
      <c r="C2600" s="209"/>
      <c r="D2600" s="38">
        <v>65934</v>
      </c>
      <c r="E2600" s="123">
        <f t="shared" si="375"/>
        <v>0</v>
      </c>
      <c r="F2600" s="124">
        <v>0</v>
      </c>
      <c r="G2600" s="125">
        <f t="shared" si="376"/>
        <v>0</v>
      </c>
      <c r="H2600" s="31">
        <f t="shared" si="379"/>
        <v>61049.999999999993</v>
      </c>
      <c r="I2600" s="128"/>
      <c r="J2600" s="59">
        <f t="shared" si="377"/>
        <v>0</v>
      </c>
    </row>
    <row r="2601" spans="1:10">
      <c r="A2601" s="24">
        <v>15</v>
      </c>
      <c r="B2601" s="25" t="s">
        <v>38</v>
      </c>
      <c r="C2601" s="208"/>
      <c r="D2601" s="38">
        <v>76626</v>
      </c>
      <c r="E2601" s="28">
        <f t="shared" si="375"/>
        <v>0</v>
      </c>
      <c r="F2601" s="29">
        <v>0</v>
      </c>
      <c r="G2601" s="30">
        <f t="shared" si="376"/>
        <v>0</v>
      </c>
      <c r="H2601" s="31">
        <f t="shared" si="379"/>
        <v>70950</v>
      </c>
      <c r="I2601" s="31"/>
      <c r="J2601" s="59">
        <f t="shared" si="377"/>
        <v>0</v>
      </c>
    </row>
    <row r="2602" spans="1:10">
      <c r="A2602" s="24">
        <v>16</v>
      </c>
      <c r="B2602" s="25" t="s">
        <v>39</v>
      </c>
      <c r="C2602" s="208"/>
      <c r="D2602" s="38">
        <v>80190</v>
      </c>
      <c r="E2602" s="28">
        <f t="shared" si="375"/>
        <v>0</v>
      </c>
      <c r="F2602" s="29">
        <v>0</v>
      </c>
      <c r="G2602" s="30">
        <f t="shared" si="376"/>
        <v>0</v>
      </c>
      <c r="H2602" s="31">
        <f t="shared" si="379"/>
        <v>74250</v>
      </c>
      <c r="I2602" s="31"/>
      <c r="J2602" s="59">
        <f t="shared" si="377"/>
        <v>0</v>
      </c>
    </row>
    <row r="2603" spans="1:10">
      <c r="A2603" s="24">
        <v>17</v>
      </c>
      <c r="B2603" s="25" t="s">
        <v>40</v>
      </c>
      <c r="C2603" s="208"/>
      <c r="D2603" s="38">
        <v>113832</v>
      </c>
      <c r="E2603" s="28">
        <f t="shared" si="375"/>
        <v>0</v>
      </c>
      <c r="F2603" s="29">
        <v>0</v>
      </c>
      <c r="G2603" s="30">
        <f t="shared" si="376"/>
        <v>0</v>
      </c>
      <c r="H2603" s="31">
        <f t="shared" si="379"/>
        <v>105400</v>
      </c>
      <c r="I2603" s="31"/>
      <c r="J2603" s="59">
        <f t="shared" si="377"/>
        <v>0</v>
      </c>
    </row>
    <row r="2604" spans="1:10">
      <c r="A2604" s="24">
        <v>18</v>
      </c>
      <c r="B2604" s="121" t="s">
        <v>41</v>
      </c>
      <c r="C2604" s="209"/>
      <c r="D2604" s="39">
        <v>98010</v>
      </c>
      <c r="E2604" s="123">
        <f t="shared" si="375"/>
        <v>0</v>
      </c>
      <c r="F2604" s="124">
        <v>0.23</v>
      </c>
      <c r="G2604" s="125">
        <f t="shared" si="376"/>
        <v>0</v>
      </c>
      <c r="H2604" s="31">
        <f>D2604/1.08*0.77</f>
        <v>69877.5</v>
      </c>
      <c r="I2604" s="128"/>
      <c r="J2604" s="59">
        <f t="shared" si="377"/>
        <v>0</v>
      </c>
    </row>
    <row r="2605" spans="1:10" ht="21">
      <c r="A2605" s="40"/>
      <c r="B2605" s="41" t="s">
        <v>42</v>
      </c>
      <c r="C2605" s="210">
        <f>SUM(C2587:C2604)</f>
        <v>11</v>
      </c>
      <c r="D2605" s="39"/>
      <c r="E2605" s="43">
        <f>SUM(E2587:E2604)</f>
        <v>918948</v>
      </c>
      <c r="F2605" s="43"/>
      <c r="G2605" s="44">
        <f>SUM(G2587:G2604)</f>
        <v>828990.75</v>
      </c>
      <c r="H2605" s="45"/>
      <c r="I2605" s="45"/>
      <c r="J2605" s="64">
        <f>SUM(J2587:J2604)</f>
        <v>767584.02777777775</v>
      </c>
    </row>
    <row r="2606" spans="1:10" ht="31.5">
      <c r="A2606" s="46"/>
      <c r="B2606" s="47"/>
      <c r="C2606" s="211"/>
      <c r="D2606" s="39"/>
      <c r="E2606" s="49"/>
      <c r="F2606" s="49"/>
      <c r="G2606" s="50"/>
      <c r="H2606" s="5"/>
      <c r="I2606" s="5"/>
      <c r="J2606" s="75">
        <f>J2605*0.08</f>
        <v>61406.722222222219</v>
      </c>
    </row>
    <row r="2607" spans="1:10" ht="31.5">
      <c r="A2607" s="283" t="s">
        <v>43</v>
      </c>
      <c r="B2607" s="283"/>
      <c r="C2607" s="284" t="s">
        <v>44</v>
      </c>
      <c r="D2607" s="284"/>
      <c r="E2607" s="54"/>
      <c r="F2607" s="54"/>
      <c r="G2607" s="55" t="s">
        <v>45</v>
      </c>
      <c r="H2607" s="6"/>
      <c r="I2607" s="6"/>
      <c r="J2607" s="76">
        <f>SUM(J2605:J2606)</f>
        <v>828990.75</v>
      </c>
    </row>
    <row r="2608" spans="1:10" ht="15">
      <c r="B2608" s="131" t="s">
        <v>165</v>
      </c>
      <c r="C2608" s="131" t="s">
        <v>166</v>
      </c>
      <c r="D2608" s="131"/>
      <c r="E2608" s="131" t="s">
        <v>167</v>
      </c>
    </row>
    <row r="2609" spans="1:10">
      <c r="B2609" s="212" t="s">
        <v>168</v>
      </c>
      <c r="C2609" s="213" t="s">
        <v>166</v>
      </c>
      <c r="D2609" s="214"/>
      <c r="E2609" s="214"/>
      <c r="F2609" s="214"/>
      <c r="G2609" s="212" t="s">
        <v>167</v>
      </c>
    </row>
    <row r="2612" spans="1:10" ht="15.75">
      <c r="A2612" s="279" t="s">
        <v>0</v>
      </c>
      <c r="B2612" s="279"/>
      <c r="C2612" s="279"/>
      <c r="D2612" s="279"/>
      <c r="E2612" s="279"/>
      <c r="F2612" s="279"/>
      <c r="G2612" s="279"/>
    </row>
    <row r="2613" spans="1:10" ht="15.75">
      <c r="A2613" s="279" t="s">
        <v>1</v>
      </c>
      <c r="B2613" s="279"/>
      <c r="C2613" s="279"/>
      <c r="D2613" s="279"/>
      <c r="E2613" s="279"/>
      <c r="F2613" s="279"/>
      <c r="G2613" s="279"/>
      <c r="H2613" s="1"/>
      <c r="I2613" s="1"/>
      <c r="J2613" s="71"/>
    </row>
    <row r="2614" spans="1:10" ht="15.75">
      <c r="A2614" s="279" t="s">
        <v>2</v>
      </c>
      <c r="B2614" s="279"/>
      <c r="C2614" s="279"/>
      <c r="D2614" s="279"/>
      <c r="E2614" s="279"/>
      <c r="F2614" s="279"/>
      <c r="G2614" s="279"/>
      <c r="H2614" s="1"/>
      <c r="I2614" s="1"/>
      <c r="J2614" s="71"/>
    </row>
    <row r="2615" spans="1:10" ht="15.75">
      <c r="A2615" s="279" t="s">
        <v>4</v>
      </c>
      <c r="B2615" s="279"/>
      <c r="C2615" s="279"/>
      <c r="D2615" s="279"/>
      <c r="E2615" s="279"/>
      <c r="F2615" s="279"/>
      <c r="G2615" s="279"/>
      <c r="H2615" s="1"/>
      <c r="I2615" s="1"/>
      <c r="J2615" s="71"/>
    </row>
    <row r="2616" spans="1:10" ht="15.75">
      <c r="A2616" s="280" t="s">
        <v>6</v>
      </c>
      <c r="B2616" s="280"/>
      <c r="C2616" s="280"/>
      <c r="D2616" s="280"/>
      <c r="E2616" s="280"/>
      <c r="F2616" s="280"/>
      <c r="G2616" s="280"/>
      <c r="H2616" s="1"/>
      <c r="I2616" s="1"/>
      <c r="J2616" s="71"/>
    </row>
    <row r="2617" spans="1:10" ht="27.75">
      <c r="A2617" s="9"/>
      <c r="B2617" s="9"/>
      <c r="C2617" s="281" t="s">
        <v>287</v>
      </c>
      <c r="D2617" s="281"/>
      <c r="E2617" s="281"/>
      <c r="F2617" s="281"/>
      <c r="G2617" s="281"/>
      <c r="H2617" s="2"/>
      <c r="I2617" s="2"/>
      <c r="J2617" s="72"/>
    </row>
    <row r="2618" spans="1:10">
      <c r="A2618" s="11" t="s">
        <v>8</v>
      </c>
      <c r="B2618" s="12"/>
      <c r="C2618" s="202"/>
      <c r="D2618" s="286"/>
      <c r="E2618" s="286"/>
      <c r="F2618" s="286"/>
      <c r="G2618" s="286"/>
      <c r="H2618" s="68"/>
      <c r="I2618" s="68"/>
      <c r="J2618" s="71"/>
    </row>
    <row r="2619" spans="1:10" ht="15.75">
      <c r="A2619" s="11" t="s">
        <v>9</v>
      </c>
      <c r="B2619" s="286" t="s">
        <v>296</v>
      </c>
      <c r="C2619" s="286"/>
      <c r="D2619" s="286"/>
      <c r="E2619" s="286"/>
      <c r="F2619" s="11"/>
      <c r="G2619" s="16"/>
      <c r="H2619" s="11"/>
      <c r="I2619" s="11"/>
      <c r="J2619" s="80"/>
    </row>
    <row r="2620" spans="1:10" ht="15.75">
      <c r="A2620" s="11" t="s">
        <v>11</v>
      </c>
      <c r="B2620" s="289"/>
      <c r="C2620" s="289"/>
      <c r="D2620" s="289"/>
      <c r="E2620" s="289"/>
      <c r="F2620" s="18"/>
      <c r="G2620" s="19" t="s">
        <v>13</v>
      </c>
      <c r="H2620" s="69" t="s">
        <v>161</v>
      </c>
      <c r="I2620" s="69">
        <v>11661</v>
      </c>
      <c r="J2620" s="73"/>
    </row>
    <row r="2621" spans="1:10">
      <c r="A2621" s="190" t="s">
        <v>14</v>
      </c>
      <c r="B2621" s="190"/>
      <c r="C2621" s="203" t="s">
        <v>17</v>
      </c>
      <c r="D2621" s="191" t="s">
        <v>18</v>
      </c>
      <c r="E2621" s="192" t="s">
        <v>19</v>
      </c>
      <c r="F2621" s="192" t="s">
        <v>20</v>
      </c>
      <c r="G2621" s="190" t="s">
        <v>21</v>
      </c>
      <c r="H2621" s="1"/>
      <c r="I2621" s="1"/>
      <c r="J2621" s="71"/>
    </row>
    <row r="2622" spans="1:10">
      <c r="A2622" s="24">
        <v>1</v>
      </c>
      <c r="B2622" s="25" t="s">
        <v>23</v>
      </c>
      <c r="C2622" s="167">
        <v>3</v>
      </c>
      <c r="D2622" s="27">
        <v>79305</v>
      </c>
      <c r="E2622" s="28">
        <f t="shared" ref="E2622:E2639" si="380">D2622*C2622</f>
        <v>237915</v>
      </c>
      <c r="F2622" s="29">
        <v>0</v>
      </c>
      <c r="G2622" s="30">
        <f t="shared" ref="G2622:G2639" si="381">E2622-E2622*F2622</f>
        <v>237915</v>
      </c>
      <c r="H2622" s="31">
        <f>D2622/1.08</f>
        <v>73430.555555555547</v>
      </c>
      <c r="I2622" s="31"/>
      <c r="J2622" s="59">
        <f t="shared" ref="J2622:J2639" si="382">H2622*C2622</f>
        <v>220291.66666666663</v>
      </c>
    </row>
    <row r="2623" spans="1:10">
      <c r="A2623" s="24">
        <v>2</v>
      </c>
      <c r="B2623" s="25" t="s">
        <v>25</v>
      </c>
      <c r="C2623" s="204"/>
      <c r="D2623" s="33">
        <v>128591</v>
      </c>
      <c r="E2623" s="28">
        <f t="shared" si="380"/>
        <v>0</v>
      </c>
      <c r="F2623" s="29">
        <v>0</v>
      </c>
      <c r="G2623" s="30">
        <f t="shared" si="381"/>
        <v>0</v>
      </c>
      <c r="H2623" s="31">
        <f t="shared" ref="H2623:H2625" si="383">D2623/1.08</f>
        <v>119065.74074074073</v>
      </c>
      <c r="I2623" s="31"/>
      <c r="J2623" s="59">
        <f t="shared" si="382"/>
        <v>0</v>
      </c>
    </row>
    <row r="2624" spans="1:10">
      <c r="A2624" s="24">
        <v>3</v>
      </c>
      <c r="B2624" s="25" t="s">
        <v>26</v>
      </c>
      <c r="C2624" s="205"/>
      <c r="D2624" s="27">
        <v>60043</v>
      </c>
      <c r="E2624" s="28">
        <f t="shared" si="380"/>
        <v>0</v>
      </c>
      <c r="F2624" s="29">
        <v>0</v>
      </c>
      <c r="G2624" s="30">
        <f t="shared" si="381"/>
        <v>0</v>
      </c>
      <c r="H2624" s="31">
        <f t="shared" si="383"/>
        <v>55595.370370370365</v>
      </c>
      <c r="I2624" s="31"/>
      <c r="J2624" s="59">
        <f t="shared" si="382"/>
        <v>0</v>
      </c>
    </row>
    <row r="2625" spans="1:10">
      <c r="A2625" s="24">
        <v>4</v>
      </c>
      <c r="B2625" s="25" t="s">
        <v>27</v>
      </c>
      <c r="C2625" s="206"/>
      <c r="D2625" s="27">
        <v>115781</v>
      </c>
      <c r="E2625" s="28">
        <f t="shared" si="380"/>
        <v>0</v>
      </c>
      <c r="F2625" s="29">
        <v>0</v>
      </c>
      <c r="G2625" s="30">
        <f t="shared" si="381"/>
        <v>0</v>
      </c>
      <c r="H2625" s="31">
        <f t="shared" si="383"/>
        <v>107204.62962962962</v>
      </c>
      <c r="I2625" s="31"/>
      <c r="J2625" s="59">
        <f t="shared" si="382"/>
        <v>0</v>
      </c>
    </row>
    <row r="2626" spans="1:10">
      <c r="A2626" s="24">
        <v>5</v>
      </c>
      <c r="B2626" s="25" t="s">
        <v>28</v>
      </c>
      <c r="C2626" s="204">
        <v>3</v>
      </c>
      <c r="D2626" s="27">
        <v>119943</v>
      </c>
      <c r="E2626" s="28">
        <f t="shared" si="380"/>
        <v>359829</v>
      </c>
      <c r="F2626" s="124">
        <v>0.25</v>
      </c>
      <c r="G2626" s="125">
        <f t="shared" si="381"/>
        <v>269871.75</v>
      </c>
      <c r="H2626" s="31">
        <f>D2626/1.08*0.75</f>
        <v>83293.75</v>
      </c>
      <c r="I2626" s="31"/>
      <c r="J2626" s="59">
        <f t="shared" si="382"/>
        <v>249881.25</v>
      </c>
    </row>
    <row r="2627" spans="1:10">
      <c r="A2627" s="24">
        <v>6</v>
      </c>
      <c r="B2627" s="25" t="s">
        <v>29</v>
      </c>
      <c r="C2627" s="167"/>
      <c r="D2627" s="27">
        <v>94810</v>
      </c>
      <c r="E2627" s="28">
        <f t="shared" si="380"/>
        <v>0</v>
      </c>
      <c r="F2627" s="29">
        <v>0</v>
      </c>
      <c r="G2627" s="30">
        <f t="shared" si="381"/>
        <v>0</v>
      </c>
      <c r="H2627" s="31">
        <f t="shared" ref="H2627:H2638" si="384">D2627/1.08</f>
        <v>87787.037037037036</v>
      </c>
      <c r="I2627" s="31"/>
      <c r="J2627" s="59">
        <f t="shared" si="382"/>
        <v>0</v>
      </c>
    </row>
    <row r="2628" spans="1:10">
      <c r="A2628" s="24">
        <v>7</v>
      </c>
      <c r="B2628" s="25" t="s">
        <v>30</v>
      </c>
      <c r="C2628" s="207"/>
      <c r="D2628" s="27">
        <v>141396</v>
      </c>
      <c r="E2628" s="28">
        <f t="shared" si="380"/>
        <v>0</v>
      </c>
      <c r="F2628" s="29">
        <v>0</v>
      </c>
      <c r="G2628" s="30">
        <f t="shared" si="381"/>
        <v>0</v>
      </c>
      <c r="H2628" s="31">
        <f t="shared" si="384"/>
        <v>130922.22222222222</v>
      </c>
      <c r="I2628" s="31"/>
      <c r="J2628" s="59">
        <f t="shared" si="382"/>
        <v>0</v>
      </c>
    </row>
    <row r="2629" spans="1:10">
      <c r="A2629" s="24">
        <v>8</v>
      </c>
      <c r="B2629" s="25" t="s">
        <v>31</v>
      </c>
      <c r="C2629" s="167"/>
      <c r="D2629" s="27">
        <v>232931</v>
      </c>
      <c r="E2629" s="28">
        <f t="shared" si="380"/>
        <v>0</v>
      </c>
      <c r="F2629" s="29">
        <v>0</v>
      </c>
      <c r="G2629" s="30">
        <f t="shared" si="381"/>
        <v>0</v>
      </c>
      <c r="H2629" s="31">
        <f t="shared" si="384"/>
        <v>215676.85185185182</v>
      </c>
      <c r="I2629" s="31"/>
      <c r="J2629" s="59">
        <f t="shared" si="382"/>
        <v>0</v>
      </c>
    </row>
    <row r="2630" spans="1:10">
      <c r="A2630" s="24">
        <v>9</v>
      </c>
      <c r="B2630" s="36" t="s">
        <v>32</v>
      </c>
      <c r="C2630" s="167"/>
      <c r="D2630" s="27">
        <v>101534</v>
      </c>
      <c r="E2630" s="28">
        <f t="shared" si="380"/>
        <v>0</v>
      </c>
      <c r="F2630" s="29">
        <v>0</v>
      </c>
      <c r="G2630" s="30">
        <f t="shared" si="381"/>
        <v>0</v>
      </c>
      <c r="H2630" s="31">
        <f t="shared" si="384"/>
        <v>94012.962962962964</v>
      </c>
      <c r="I2630" s="31"/>
      <c r="J2630" s="59">
        <f t="shared" si="382"/>
        <v>0</v>
      </c>
    </row>
    <row r="2631" spans="1:10">
      <c r="A2631" s="24">
        <v>10</v>
      </c>
      <c r="B2631" s="36" t="s">
        <v>33</v>
      </c>
      <c r="C2631" s="208"/>
      <c r="D2631" s="33">
        <v>110148</v>
      </c>
      <c r="E2631" s="28">
        <f t="shared" si="380"/>
        <v>0</v>
      </c>
      <c r="F2631" s="29">
        <v>0</v>
      </c>
      <c r="G2631" s="30">
        <f t="shared" si="381"/>
        <v>0</v>
      </c>
      <c r="H2631" s="31">
        <f t="shared" si="384"/>
        <v>101988.88888888888</v>
      </c>
      <c r="I2631" s="31"/>
      <c r="J2631" s="59">
        <f t="shared" si="382"/>
        <v>0</v>
      </c>
    </row>
    <row r="2632" spans="1:10">
      <c r="A2632" s="24">
        <v>11</v>
      </c>
      <c r="B2632" s="121" t="s">
        <v>34</v>
      </c>
      <c r="C2632" s="209"/>
      <c r="D2632" s="27">
        <v>54198</v>
      </c>
      <c r="E2632" s="123">
        <f t="shared" si="380"/>
        <v>0</v>
      </c>
      <c r="F2632" s="29">
        <v>0</v>
      </c>
      <c r="G2632" s="125">
        <f t="shared" si="381"/>
        <v>0</v>
      </c>
      <c r="H2632" s="31">
        <f t="shared" si="384"/>
        <v>50183.333333333328</v>
      </c>
      <c r="I2632" s="128"/>
      <c r="J2632" s="59">
        <f t="shared" si="382"/>
        <v>0</v>
      </c>
    </row>
    <row r="2633" spans="1:10">
      <c r="A2633" s="24">
        <v>12</v>
      </c>
      <c r="B2633" s="25" t="s">
        <v>35</v>
      </c>
      <c r="C2633" s="208">
        <v>5</v>
      </c>
      <c r="D2633" s="27">
        <v>49680</v>
      </c>
      <c r="E2633" s="28">
        <f t="shared" si="380"/>
        <v>248400</v>
      </c>
      <c r="F2633" s="29">
        <v>0</v>
      </c>
      <c r="G2633" s="30">
        <f t="shared" si="381"/>
        <v>248400</v>
      </c>
      <c r="H2633" s="31">
        <f t="shared" si="384"/>
        <v>46000</v>
      </c>
      <c r="I2633" s="31"/>
      <c r="J2633" s="59">
        <f t="shared" si="382"/>
        <v>230000</v>
      </c>
    </row>
    <row r="2634" spans="1:10">
      <c r="A2634" s="24">
        <v>13</v>
      </c>
      <c r="B2634" s="25" t="s">
        <v>36</v>
      </c>
      <c r="C2634" s="208"/>
      <c r="D2634" s="38">
        <v>64152</v>
      </c>
      <c r="E2634" s="28">
        <f t="shared" si="380"/>
        <v>0</v>
      </c>
      <c r="F2634" s="29">
        <v>0</v>
      </c>
      <c r="G2634" s="30">
        <f t="shared" si="381"/>
        <v>0</v>
      </c>
      <c r="H2634" s="31">
        <f t="shared" si="384"/>
        <v>59399.999999999993</v>
      </c>
      <c r="I2634" s="31"/>
      <c r="J2634" s="59">
        <f t="shared" si="382"/>
        <v>0</v>
      </c>
    </row>
    <row r="2635" spans="1:10">
      <c r="A2635" s="24">
        <v>14</v>
      </c>
      <c r="B2635" s="121" t="s">
        <v>37</v>
      </c>
      <c r="C2635" s="209"/>
      <c r="D2635" s="38">
        <v>65934</v>
      </c>
      <c r="E2635" s="123">
        <f t="shared" si="380"/>
        <v>0</v>
      </c>
      <c r="F2635" s="124">
        <v>0</v>
      </c>
      <c r="G2635" s="125">
        <f t="shared" si="381"/>
        <v>0</v>
      </c>
      <c r="H2635" s="31">
        <f t="shared" si="384"/>
        <v>61049.999999999993</v>
      </c>
      <c r="I2635" s="128"/>
      <c r="J2635" s="59">
        <f t="shared" si="382"/>
        <v>0</v>
      </c>
    </row>
    <row r="2636" spans="1:10">
      <c r="A2636" s="24">
        <v>15</v>
      </c>
      <c r="B2636" s="25" t="s">
        <v>38</v>
      </c>
      <c r="C2636" s="208"/>
      <c r="D2636" s="38">
        <v>76626</v>
      </c>
      <c r="E2636" s="28">
        <f t="shared" si="380"/>
        <v>0</v>
      </c>
      <c r="F2636" s="29">
        <v>0</v>
      </c>
      <c r="G2636" s="30">
        <f t="shared" si="381"/>
        <v>0</v>
      </c>
      <c r="H2636" s="31">
        <f t="shared" si="384"/>
        <v>70950</v>
      </c>
      <c r="I2636" s="31"/>
      <c r="J2636" s="59">
        <f t="shared" si="382"/>
        <v>0</v>
      </c>
    </row>
    <row r="2637" spans="1:10">
      <c r="A2637" s="24">
        <v>16</v>
      </c>
      <c r="B2637" s="25" t="s">
        <v>39</v>
      </c>
      <c r="C2637" s="208"/>
      <c r="D2637" s="38">
        <v>80190</v>
      </c>
      <c r="E2637" s="28">
        <f t="shared" si="380"/>
        <v>0</v>
      </c>
      <c r="F2637" s="29">
        <v>0</v>
      </c>
      <c r="G2637" s="30">
        <f t="shared" si="381"/>
        <v>0</v>
      </c>
      <c r="H2637" s="31">
        <f t="shared" si="384"/>
        <v>74250</v>
      </c>
      <c r="I2637" s="31"/>
      <c r="J2637" s="59">
        <f t="shared" si="382"/>
        <v>0</v>
      </c>
    </row>
    <row r="2638" spans="1:10">
      <c r="A2638" s="24">
        <v>17</v>
      </c>
      <c r="B2638" s="25" t="s">
        <v>40</v>
      </c>
      <c r="C2638" s="208"/>
      <c r="D2638" s="38">
        <v>113832</v>
      </c>
      <c r="E2638" s="28">
        <f t="shared" si="380"/>
        <v>0</v>
      </c>
      <c r="F2638" s="29">
        <v>0</v>
      </c>
      <c r="G2638" s="30">
        <f t="shared" si="381"/>
        <v>0</v>
      </c>
      <c r="H2638" s="31">
        <f t="shared" si="384"/>
        <v>105400</v>
      </c>
      <c r="I2638" s="31"/>
      <c r="J2638" s="59">
        <f t="shared" si="382"/>
        <v>0</v>
      </c>
    </row>
    <row r="2639" spans="1:10">
      <c r="A2639" s="24">
        <v>18</v>
      </c>
      <c r="B2639" s="121" t="s">
        <v>41</v>
      </c>
      <c r="C2639" s="209"/>
      <c r="D2639" s="39">
        <v>98010</v>
      </c>
      <c r="E2639" s="123">
        <f t="shared" si="380"/>
        <v>0</v>
      </c>
      <c r="F2639" s="124">
        <v>0.23</v>
      </c>
      <c r="G2639" s="125">
        <f t="shared" si="381"/>
        <v>0</v>
      </c>
      <c r="H2639" s="31">
        <f>D2639/1.08*0.77</f>
        <v>69877.5</v>
      </c>
      <c r="I2639" s="128"/>
      <c r="J2639" s="59">
        <f t="shared" si="382"/>
        <v>0</v>
      </c>
    </row>
    <row r="2640" spans="1:10" ht="21">
      <c r="A2640" s="40"/>
      <c r="B2640" s="41" t="s">
        <v>42</v>
      </c>
      <c r="C2640" s="210">
        <f>SUM(C2622:C2639)</f>
        <v>11</v>
      </c>
      <c r="D2640" s="39"/>
      <c r="E2640" s="43">
        <f>SUM(E2622:E2639)</f>
        <v>846144</v>
      </c>
      <c r="F2640" s="43"/>
      <c r="G2640" s="44">
        <f>SUM(G2622:G2639)</f>
        <v>756186.75</v>
      </c>
      <c r="H2640" s="45"/>
      <c r="I2640" s="45"/>
      <c r="J2640" s="64">
        <f>SUM(J2622:J2639)</f>
        <v>700172.91666666663</v>
      </c>
    </row>
    <row r="2641" spans="1:10" ht="31.5">
      <c r="A2641" s="46"/>
      <c r="B2641" s="47"/>
      <c r="C2641" s="211"/>
      <c r="D2641" s="39"/>
      <c r="E2641" s="49"/>
      <c r="F2641" s="49"/>
      <c r="G2641" s="50"/>
      <c r="H2641" s="5"/>
      <c r="I2641" s="5"/>
      <c r="J2641" s="75">
        <f>J2640*0.08</f>
        <v>56013.833333333328</v>
      </c>
    </row>
    <row r="2642" spans="1:10" ht="31.5">
      <c r="A2642" s="283" t="s">
        <v>43</v>
      </c>
      <c r="B2642" s="283"/>
      <c r="C2642" s="284" t="s">
        <v>44</v>
      </c>
      <c r="D2642" s="284"/>
      <c r="E2642" s="54"/>
      <c r="F2642" s="54"/>
      <c r="G2642" s="55" t="s">
        <v>45</v>
      </c>
      <c r="H2642" s="6"/>
      <c r="I2642" s="6"/>
      <c r="J2642" s="76">
        <f>SUM(J2640:J2641)</f>
        <v>756186.75</v>
      </c>
    </row>
    <row r="2643" spans="1:10" ht="15">
      <c r="B2643" s="131" t="s">
        <v>165</v>
      </c>
      <c r="C2643" s="131" t="s">
        <v>166</v>
      </c>
      <c r="D2643" s="131"/>
      <c r="E2643" s="131" t="s">
        <v>167</v>
      </c>
    </row>
    <row r="2644" spans="1:10">
      <c r="B2644" s="212" t="s">
        <v>168</v>
      </c>
      <c r="C2644" s="213" t="s">
        <v>166</v>
      </c>
      <c r="D2644" s="214"/>
      <c r="E2644" s="214"/>
      <c r="F2644" s="214"/>
      <c r="G2644" s="212" t="s">
        <v>167</v>
      </c>
    </row>
    <row r="2647" spans="1:10" ht="15.75">
      <c r="A2647" s="279" t="s">
        <v>0</v>
      </c>
      <c r="B2647" s="279"/>
      <c r="C2647" s="279"/>
      <c r="D2647" s="279"/>
      <c r="E2647" s="279"/>
      <c r="F2647" s="279"/>
      <c r="G2647" s="279"/>
    </row>
    <row r="2648" spans="1:10" ht="15.75">
      <c r="A2648" s="279" t="s">
        <v>1</v>
      </c>
      <c r="B2648" s="279"/>
      <c r="C2648" s="279"/>
      <c r="D2648" s="279"/>
      <c r="E2648" s="279"/>
      <c r="F2648" s="279"/>
      <c r="G2648" s="279"/>
      <c r="H2648" s="1"/>
      <c r="I2648" s="1"/>
      <c r="J2648" s="71"/>
    </row>
    <row r="2649" spans="1:10" ht="15.75">
      <c r="A2649" s="279" t="s">
        <v>2</v>
      </c>
      <c r="B2649" s="279"/>
      <c r="C2649" s="279"/>
      <c r="D2649" s="279"/>
      <c r="E2649" s="279"/>
      <c r="F2649" s="279"/>
      <c r="G2649" s="279"/>
      <c r="H2649" s="1"/>
      <c r="I2649" s="1"/>
      <c r="J2649" s="71"/>
    </row>
    <row r="2650" spans="1:10" ht="15.75">
      <c r="A2650" s="279" t="s">
        <v>4</v>
      </c>
      <c r="B2650" s="279"/>
      <c r="C2650" s="279"/>
      <c r="D2650" s="279"/>
      <c r="E2650" s="279"/>
      <c r="F2650" s="279"/>
      <c r="G2650" s="279"/>
      <c r="H2650" s="1"/>
      <c r="I2650" s="1"/>
      <c r="J2650" s="71"/>
    </row>
    <row r="2651" spans="1:10" ht="15.75">
      <c r="A2651" s="280" t="s">
        <v>6</v>
      </c>
      <c r="B2651" s="280"/>
      <c r="C2651" s="280"/>
      <c r="D2651" s="280"/>
      <c r="E2651" s="280"/>
      <c r="F2651" s="280"/>
      <c r="G2651" s="280"/>
      <c r="H2651" s="1"/>
      <c r="I2651" s="1"/>
      <c r="J2651" s="71"/>
    </row>
    <row r="2652" spans="1:10" ht="27.75">
      <c r="A2652" s="9"/>
      <c r="B2652" s="9"/>
      <c r="C2652" s="281" t="s">
        <v>287</v>
      </c>
      <c r="D2652" s="281"/>
      <c r="E2652" s="281"/>
      <c r="F2652" s="281"/>
      <c r="G2652" s="281"/>
      <c r="H2652" s="2"/>
      <c r="I2652" s="2"/>
      <c r="J2652" s="72"/>
    </row>
    <row r="2653" spans="1:10">
      <c r="A2653" s="11" t="s">
        <v>8</v>
      </c>
      <c r="B2653" s="12"/>
      <c r="C2653" s="202"/>
      <c r="D2653" s="286"/>
      <c r="E2653" s="286"/>
      <c r="F2653" s="286"/>
      <c r="G2653" s="286"/>
      <c r="H2653" s="68"/>
      <c r="I2653" s="68"/>
      <c r="J2653" s="71"/>
    </row>
    <row r="2654" spans="1:10" ht="15.75">
      <c r="A2654" s="11" t="s">
        <v>9</v>
      </c>
      <c r="B2654" s="286" t="s">
        <v>297</v>
      </c>
      <c r="C2654" s="286"/>
      <c r="D2654" s="286"/>
      <c r="E2654" s="286"/>
      <c r="F2654" s="11"/>
      <c r="G2654" s="16"/>
      <c r="H2654" s="11"/>
      <c r="I2654" s="11"/>
      <c r="J2654" s="80"/>
    </row>
    <row r="2655" spans="1:10" ht="15.75">
      <c r="A2655" s="11" t="s">
        <v>11</v>
      </c>
      <c r="B2655" s="289"/>
      <c r="C2655" s="289"/>
      <c r="D2655" s="289"/>
      <c r="E2655" s="289"/>
      <c r="F2655" s="18"/>
      <c r="G2655" s="19" t="s">
        <v>13</v>
      </c>
      <c r="H2655" s="69" t="s">
        <v>161</v>
      </c>
      <c r="I2655" s="69">
        <v>11663</v>
      </c>
      <c r="J2655" s="73"/>
    </row>
    <row r="2656" spans="1:10">
      <c r="A2656" s="190" t="s">
        <v>14</v>
      </c>
      <c r="B2656" s="190"/>
      <c r="C2656" s="203" t="s">
        <v>17</v>
      </c>
      <c r="D2656" s="191" t="s">
        <v>18</v>
      </c>
      <c r="E2656" s="192" t="s">
        <v>19</v>
      </c>
      <c r="F2656" s="192" t="s">
        <v>20</v>
      </c>
      <c r="G2656" s="190" t="s">
        <v>21</v>
      </c>
      <c r="H2656" s="1"/>
      <c r="I2656" s="1"/>
      <c r="J2656" s="71"/>
    </row>
    <row r="2657" spans="1:10">
      <c r="A2657" s="24">
        <v>1</v>
      </c>
      <c r="B2657" s="25" t="s">
        <v>23</v>
      </c>
      <c r="C2657" s="167">
        <v>3</v>
      </c>
      <c r="D2657" s="27">
        <v>79305</v>
      </c>
      <c r="E2657" s="28">
        <f t="shared" ref="E2657:E2674" si="385">D2657*C2657</f>
        <v>237915</v>
      </c>
      <c r="F2657" s="29">
        <v>0</v>
      </c>
      <c r="G2657" s="30">
        <f t="shared" ref="G2657:G2674" si="386">E2657-E2657*F2657</f>
        <v>237915</v>
      </c>
      <c r="H2657" s="31">
        <f>D2657/1.08</f>
        <v>73430.555555555547</v>
      </c>
      <c r="I2657" s="31"/>
      <c r="J2657" s="59">
        <f t="shared" ref="J2657:J2674" si="387">H2657*C2657</f>
        <v>220291.66666666663</v>
      </c>
    </row>
    <row r="2658" spans="1:10">
      <c r="A2658" s="24">
        <v>2</v>
      </c>
      <c r="B2658" s="25" t="s">
        <v>25</v>
      </c>
      <c r="C2658" s="204"/>
      <c r="D2658" s="33">
        <v>128591</v>
      </c>
      <c r="E2658" s="28">
        <f t="shared" si="385"/>
        <v>0</v>
      </c>
      <c r="F2658" s="29">
        <v>0</v>
      </c>
      <c r="G2658" s="30">
        <f t="shared" si="386"/>
        <v>0</v>
      </c>
      <c r="H2658" s="31">
        <f t="shared" ref="H2658:H2660" si="388">D2658/1.08</f>
        <v>119065.74074074073</v>
      </c>
      <c r="I2658" s="31"/>
      <c r="J2658" s="59">
        <f t="shared" si="387"/>
        <v>0</v>
      </c>
    </row>
    <row r="2659" spans="1:10">
      <c r="A2659" s="24">
        <v>3</v>
      </c>
      <c r="B2659" s="25" t="s">
        <v>26</v>
      </c>
      <c r="C2659" s="205"/>
      <c r="D2659" s="27">
        <v>60043</v>
      </c>
      <c r="E2659" s="28">
        <f t="shared" si="385"/>
        <v>0</v>
      </c>
      <c r="F2659" s="29">
        <v>0</v>
      </c>
      <c r="G2659" s="30">
        <f t="shared" si="386"/>
        <v>0</v>
      </c>
      <c r="H2659" s="31">
        <f t="shared" si="388"/>
        <v>55595.370370370365</v>
      </c>
      <c r="I2659" s="31"/>
      <c r="J2659" s="59">
        <f t="shared" si="387"/>
        <v>0</v>
      </c>
    </row>
    <row r="2660" spans="1:10">
      <c r="A2660" s="24">
        <v>4</v>
      </c>
      <c r="B2660" s="25" t="s">
        <v>27</v>
      </c>
      <c r="C2660" s="206"/>
      <c r="D2660" s="27">
        <v>115781</v>
      </c>
      <c r="E2660" s="28">
        <f t="shared" si="385"/>
        <v>0</v>
      </c>
      <c r="F2660" s="29">
        <v>0</v>
      </c>
      <c r="G2660" s="30">
        <f t="shared" si="386"/>
        <v>0</v>
      </c>
      <c r="H2660" s="31">
        <f t="shared" si="388"/>
        <v>107204.62962962962</v>
      </c>
      <c r="I2660" s="31"/>
      <c r="J2660" s="59">
        <f t="shared" si="387"/>
        <v>0</v>
      </c>
    </row>
    <row r="2661" spans="1:10">
      <c r="A2661" s="24">
        <v>5</v>
      </c>
      <c r="B2661" s="25" t="s">
        <v>28</v>
      </c>
      <c r="C2661" s="204">
        <v>2</v>
      </c>
      <c r="D2661" s="27">
        <v>119943</v>
      </c>
      <c r="E2661" s="28">
        <f t="shared" si="385"/>
        <v>239886</v>
      </c>
      <c r="F2661" s="124">
        <v>0.25</v>
      </c>
      <c r="G2661" s="125">
        <f t="shared" si="386"/>
        <v>179914.5</v>
      </c>
      <c r="H2661" s="31">
        <f>D2661/1.08*0.75</f>
        <v>83293.75</v>
      </c>
      <c r="I2661" s="31"/>
      <c r="J2661" s="59">
        <f t="shared" si="387"/>
        <v>166587.5</v>
      </c>
    </row>
    <row r="2662" spans="1:10">
      <c r="A2662" s="24">
        <v>6</v>
      </c>
      <c r="B2662" s="25" t="s">
        <v>29</v>
      </c>
      <c r="C2662" s="167"/>
      <c r="D2662" s="27">
        <v>94810</v>
      </c>
      <c r="E2662" s="28">
        <f t="shared" si="385"/>
        <v>0</v>
      </c>
      <c r="F2662" s="29">
        <v>0</v>
      </c>
      <c r="G2662" s="30">
        <f t="shared" si="386"/>
        <v>0</v>
      </c>
      <c r="H2662" s="31">
        <f t="shared" ref="H2662:H2673" si="389">D2662/1.08</f>
        <v>87787.037037037036</v>
      </c>
      <c r="I2662" s="31"/>
      <c r="J2662" s="59">
        <f t="shared" si="387"/>
        <v>0</v>
      </c>
    </row>
    <row r="2663" spans="1:10">
      <c r="A2663" s="24">
        <v>7</v>
      </c>
      <c r="B2663" s="25" t="s">
        <v>30</v>
      </c>
      <c r="C2663" s="207"/>
      <c r="D2663" s="27">
        <v>141396</v>
      </c>
      <c r="E2663" s="28">
        <f t="shared" si="385"/>
        <v>0</v>
      </c>
      <c r="F2663" s="29">
        <v>0</v>
      </c>
      <c r="G2663" s="30">
        <f t="shared" si="386"/>
        <v>0</v>
      </c>
      <c r="H2663" s="31">
        <f t="shared" si="389"/>
        <v>130922.22222222222</v>
      </c>
      <c r="I2663" s="31"/>
      <c r="J2663" s="59">
        <f t="shared" si="387"/>
        <v>0</v>
      </c>
    </row>
    <row r="2664" spans="1:10">
      <c r="A2664" s="24">
        <v>8</v>
      </c>
      <c r="B2664" s="25" t="s">
        <v>31</v>
      </c>
      <c r="C2664" s="167"/>
      <c r="D2664" s="27">
        <v>232931</v>
      </c>
      <c r="E2664" s="28">
        <f t="shared" si="385"/>
        <v>0</v>
      </c>
      <c r="F2664" s="29">
        <v>0</v>
      </c>
      <c r="G2664" s="30">
        <f t="shared" si="386"/>
        <v>0</v>
      </c>
      <c r="H2664" s="31">
        <f t="shared" si="389"/>
        <v>215676.85185185182</v>
      </c>
      <c r="I2664" s="31"/>
      <c r="J2664" s="59">
        <f t="shared" si="387"/>
        <v>0</v>
      </c>
    </row>
    <row r="2665" spans="1:10">
      <c r="A2665" s="24">
        <v>9</v>
      </c>
      <c r="B2665" s="36" t="s">
        <v>32</v>
      </c>
      <c r="C2665" s="167"/>
      <c r="D2665" s="27">
        <v>101534</v>
      </c>
      <c r="E2665" s="28">
        <f t="shared" si="385"/>
        <v>0</v>
      </c>
      <c r="F2665" s="29">
        <v>0</v>
      </c>
      <c r="G2665" s="30">
        <f t="shared" si="386"/>
        <v>0</v>
      </c>
      <c r="H2665" s="31">
        <f t="shared" si="389"/>
        <v>94012.962962962964</v>
      </c>
      <c r="I2665" s="31"/>
      <c r="J2665" s="59">
        <f t="shared" si="387"/>
        <v>0</v>
      </c>
    </row>
    <row r="2666" spans="1:10">
      <c r="A2666" s="24">
        <v>10</v>
      </c>
      <c r="B2666" s="36" t="s">
        <v>33</v>
      </c>
      <c r="C2666" s="208"/>
      <c r="D2666" s="33">
        <v>110148</v>
      </c>
      <c r="E2666" s="28">
        <f t="shared" si="385"/>
        <v>0</v>
      </c>
      <c r="F2666" s="29">
        <v>0</v>
      </c>
      <c r="G2666" s="30">
        <f t="shared" si="386"/>
        <v>0</v>
      </c>
      <c r="H2666" s="31">
        <f t="shared" si="389"/>
        <v>101988.88888888888</v>
      </c>
      <c r="I2666" s="31"/>
      <c r="J2666" s="59">
        <f t="shared" si="387"/>
        <v>0</v>
      </c>
    </row>
    <row r="2667" spans="1:10">
      <c r="A2667" s="24">
        <v>11</v>
      </c>
      <c r="B2667" s="121" t="s">
        <v>34</v>
      </c>
      <c r="C2667" s="209"/>
      <c r="D2667" s="27">
        <v>54198</v>
      </c>
      <c r="E2667" s="123">
        <f t="shared" si="385"/>
        <v>0</v>
      </c>
      <c r="F2667" s="29">
        <v>0</v>
      </c>
      <c r="G2667" s="125">
        <f t="shared" si="386"/>
        <v>0</v>
      </c>
      <c r="H2667" s="31">
        <f t="shared" si="389"/>
        <v>50183.333333333328</v>
      </c>
      <c r="I2667" s="128"/>
      <c r="J2667" s="59">
        <f t="shared" si="387"/>
        <v>0</v>
      </c>
    </row>
    <row r="2668" spans="1:10">
      <c r="A2668" s="24">
        <v>12</v>
      </c>
      <c r="B2668" s="25" t="s">
        <v>35</v>
      </c>
      <c r="C2668" s="208">
        <v>3</v>
      </c>
      <c r="D2668" s="27">
        <v>49680</v>
      </c>
      <c r="E2668" s="28">
        <f t="shared" si="385"/>
        <v>149040</v>
      </c>
      <c r="F2668" s="29">
        <v>0</v>
      </c>
      <c r="G2668" s="30">
        <f t="shared" si="386"/>
        <v>149040</v>
      </c>
      <c r="H2668" s="31">
        <f t="shared" si="389"/>
        <v>46000</v>
      </c>
      <c r="I2668" s="31"/>
      <c r="J2668" s="59">
        <f t="shared" si="387"/>
        <v>138000</v>
      </c>
    </row>
    <row r="2669" spans="1:10">
      <c r="A2669" s="24">
        <v>13</v>
      </c>
      <c r="B2669" s="25" t="s">
        <v>36</v>
      </c>
      <c r="C2669" s="208"/>
      <c r="D2669" s="38">
        <v>64152</v>
      </c>
      <c r="E2669" s="28">
        <f t="shared" si="385"/>
        <v>0</v>
      </c>
      <c r="F2669" s="29">
        <v>0</v>
      </c>
      <c r="G2669" s="30">
        <f t="shared" si="386"/>
        <v>0</v>
      </c>
      <c r="H2669" s="31">
        <f t="shared" si="389"/>
        <v>59399.999999999993</v>
      </c>
      <c r="I2669" s="31"/>
      <c r="J2669" s="59">
        <f t="shared" si="387"/>
        <v>0</v>
      </c>
    </row>
    <row r="2670" spans="1:10">
      <c r="A2670" s="24">
        <v>14</v>
      </c>
      <c r="B2670" s="121" t="s">
        <v>37</v>
      </c>
      <c r="C2670" s="209"/>
      <c r="D2670" s="38">
        <v>65934</v>
      </c>
      <c r="E2670" s="123">
        <f t="shared" si="385"/>
        <v>0</v>
      </c>
      <c r="F2670" s="124">
        <v>0</v>
      </c>
      <c r="G2670" s="125">
        <f t="shared" si="386"/>
        <v>0</v>
      </c>
      <c r="H2670" s="31">
        <f t="shared" si="389"/>
        <v>61049.999999999993</v>
      </c>
      <c r="I2670" s="128"/>
      <c r="J2670" s="59">
        <f t="shared" si="387"/>
        <v>0</v>
      </c>
    </row>
    <row r="2671" spans="1:10">
      <c r="A2671" s="24">
        <v>15</v>
      </c>
      <c r="B2671" s="25" t="s">
        <v>38</v>
      </c>
      <c r="C2671" s="208"/>
      <c r="D2671" s="38">
        <v>76626</v>
      </c>
      <c r="E2671" s="28">
        <f t="shared" si="385"/>
        <v>0</v>
      </c>
      <c r="F2671" s="29">
        <v>0</v>
      </c>
      <c r="G2671" s="30">
        <f t="shared" si="386"/>
        <v>0</v>
      </c>
      <c r="H2671" s="31">
        <f t="shared" si="389"/>
        <v>70950</v>
      </c>
      <c r="I2671" s="31"/>
      <c r="J2671" s="59">
        <f t="shared" si="387"/>
        <v>0</v>
      </c>
    </row>
    <row r="2672" spans="1:10">
      <c r="A2672" s="24">
        <v>16</v>
      </c>
      <c r="B2672" s="25" t="s">
        <v>39</v>
      </c>
      <c r="C2672" s="208"/>
      <c r="D2672" s="38">
        <v>80190</v>
      </c>
      <c r="E2672" s="28">
        <f t="shared" si="385"/>
        <v>0</v>
      </c>
      <c r="F2672" s="29">
        <v>0</v>
      </c>
      <c r="G2672" s="30">
        <f t="shared" si="386"/>
        <v>0</v>
      </c>
      <c r="H2672" s="31">
        <f t="shared" si="389"/>
        <v>74250</v>
      </c>
      <c r="I2672" s="31"/>
      <c r="J2672" s="59">
        <f t="shared" si="387"/>
        <v>0</v>
      </c>
    </row>
    <row r="2673" spans="1:10">
      <c r="A2673" s="24">
        <v>17</v>
      </c>
      <c r="B2673" s="25" t="s">
        <v>40</v>
      </c>
      <c r="C2673" s="208"/>
      <c r="D2673" s="38">
        <v>113832</v>
      </c>
      <c r="E2673" s="28">
        <f t="shared" si="385"/>
        <v>0</v>
      </c>
      <c r="F2673" s="29">
        <v>0</v>
      </c>
      <c r="G2673" s="30">
        <f t="shared" si="386"/>
        <v>0</v>
      </c>
      <c r="H2673" s="31">
        <f t="shared" si="389"/>
        <v>105400</v>
      </c>
      <c r="I2673" s="31"/>
      <c r="J2673" s="59">
        <f t="shared" si="387"/>
        <v>0</v>
      </c>
    </row>
    <row r="2674" spans="1:10">
      <c r="A2674" s="24">
        <v>18</v>
      </c>
      <c r="B2674" s="121" t="s">
        <v>41</v>
      </c>
      <c r="C2674" s="209"/>
      <c r="D2674" s="39">
        <v>98010</v>
      </c>
      <c r="E2674" s="123">
        <f t="shared" si="385"/>
        <v>0</v>
      </c>
      <c r="F2674" s="124">
        <v>0.23</v>
      </c>
      <c r="G2674" s="125">
        <f t="shared" si="386"/>
        <v>0</v>
      </c>
      <c r="H2674" s="31">
        <f>D2674/1.08*0.77</f>
        <v>69877.5</v>
      </c>
      <c r="I2674" s="128"/>
      <c r="J2674" s="59">
        <f t="shared" si="387"/>
        <v>0</v>
      </c>
    </row>
    <row r="2675" spans="1:10" ht="21">
      <c r="A2675" s="40"/>
      <c r="B2675" s="41" t="s">
        <v>42</v>
      </c>
      <c r="C2675" s="210">
        <f>SUM(C2657:C2674)</f>
        <v>8</v>
      </c>
      <c r="D2675" s="39"/>
      <c r="E2675" s="43">
        <f>SUM(E2657:E2674)</f>
        <v>626841</v>
      </c>
      <c r="F2675" s="43"/>
      <c r="G2675" s="44">
        <f>SUM(G2657:G2674)</f>
        <v>566869.5</v>
      </c>
      <c r="H2675" s="45"/>
      <c r="I2675" s="45"/>
      <c r="J2675" s="64">
        <f>SUM(J2657:J2674)</f>
        <v>524879.16666666663</v>
      </c>
    </row>
    <row r="2676" spans="1:10" ht="31.5">
      <c r="A2676" s="46"/>
      <c r="B2676" s="47"/>
      <c r="C2676" s="211"/>
      <c r="D2676" s="39"/>
      <c r="E2676" s="49"/>
      <c r="F2676" s="49"/>
      <c r="G2676" s="50"/>
      <c r="H2676" s="5"/>
      <c r="I2676" s="5"/>
      <c r="J2676" s="75">
        <f>J2675*0.08</f>
        <v>41990.333333333328</v>
      </c>
    </row>
    <row r="2677" spans="1:10" ht="31.5">
      <c r="A2677" s="283" t="s">
        <v>43</v>
      </c>
      <c r="B2677" s="283"/>
      <c r="C2677" s="284" t="s">
        <v>44</v>
      </c>
      <c r="D2677" s="284"/>
      <c r="E2677" s="54"/>
      <c r="F2677" s="54"/>
      <c r="G2677" s="55" t="s">
        <v>45</v>
      </c>
      <c r="H2677" s="6"/>
      <c r="I2677" s="6"/>
      <c r="J2677" s="76">
        <f>SUM(J2675:J2676)</f>
        <v>566869.5</v>
      </c>
    </row>
    <row r="2678" spans="1:10" ht="15">
      <c r="B2678" s="131" t="s">
        <v>165</v>
      </c>
      <c r="C2678" s="131" t="s">
        <v>166</v>
      </c>
      <c r="D2678" s="131"/>
      <c r="E2678" s="131" t="s">
        <v>167</v>
      </c>
    </row>
    <row r="2679" spans="1:10">
      <c r="B2679" s="212" t="s">
        <v>168</v>
      </c>
      <c r="C2679" s="213" t="s">
        <v>166</v>
      </c>
      <c r="D2679" s="214"/>
      <c r="E2679" s="214"/>
      <c r="F2679" s="214"/>
      <c r="G2679" s="212" t="s">
        <v>167</v>
      </c>
    </row>
    <row r="2682" spans="1:10" ht="15.75">
      <c r="A2682" s="279" t="s">
        <v>0</v>
      </c>
      <c r="B2682" s="279"/>
      <c r="C2682" s="279"/>
      <c r="D2682" s="279"/>
      <c r="E2682" s="279"/>
      <c r="F2682" s="279"/>
      <c r="G2682" s="279"/>
    </row>
    <row r="2683" spans="1:10" ht="15.75">
      <c r="A2683" s="279" t="s">
        <v>1</v>
      </c>
      <c r="B2683" s="279"/>
      <c r="C2683" s="279"/>
      <c r="D2683" s="279"/>
      <c r="E2683" s="279"/>
      <c r="F2683" s="279"/>
      <c r="G2683" s="279"/>
      <c r="H2683" s="1"/>
      <c r="I2683" s="1"/>
      <c r="J2683" s="71"/>
    </row>
    <row r="2684" spans="1:10" ht="15.75">
      <c r="A2684" s="279" t="s">
        <v>2</v>
      </c>
      <c r="B2684" s="279"/>
      <c r="C2684" s="279"/>
      <c r="D2684" s="279"/>
      <c r="E2684" s="279"/>
      <c r="F2684" s="279"/>
      <c r="G2684" s="279"/>
      <c r="H2684" s="1"/>
      <c r="I2684" s="1"/>
      <c r="J2684" s="71"/>
    </row>
    <row r="2685" spans="1:10" ht="15.75">
      <c r="A2685" s="279" t="s">
        <v>4</v>
      </c>
      <c r="B2685" s="279"/>
      <c r="C2685" s="279"/>
      <c r="D2685" s="279"/>
      <c r="E2685" s="279"/>
      <c r="F2685" s="279"/>
      <c r="G2685" s="279"/>
      <c r="H2685" s="1"/>
      <c r="I2685" s="1"/>
      <c r="J2685" s="71"/>
    </row>
    <row r="2686" spans="1:10" ht="15.75">
      <c r="A2686" s="280" t="s">
        <v>6</v>
      </c>
      <c r="B2686" s="280"/>
      <c r="C2686" s="280"/>
      <c r="D2686" s="280"/>
      <c r="E2686" s="280"/>
      <c r="F2686" s="280"/>
      <c r="G2686" s="280"/>
      <c r="H2686" s="1"/>
      <c r="I2686" s="1"/>
      <c r="J2686" s="71"/>
    </row>
    <row r="2687" spans="1:10" ht="27.75">
      <c r="A2687" s="9"/>
      <c r="B2687" s="9"/>
      <c r="C2687" s="281" t="s">
        <v>287</v>
      </c>
      <c r="D2687" s="281"/>
      <c r="E2687" s="281"/>
      <c r="F2687" s="281"/>
      <c r="G2687" s="281"/>
      <c r="H2687" s="2"/>
      <c r="I2687" s="2"/>
      <c r="J2687" s="72"/>
    </row>
    <row r="2688" spans="1:10">
      <c r="A2688" s="11" t="s">
        <v>8</v>
      </c>
      <c r="B2688" s="12"/>
      <c r="C2688" s="202"/>
      <c r="D2688" s="286"/>
      <c r="E2688" s="286"/>
      <c r="F2688" s="286"/>
      <c r="G2688" s="286"/>
      <c r="H2688" s="68"/>
      <c r="I2688" s="68"/>
      <c r="J2688" s="71"/>
    </row>
    <row r="2689" spans="1:10" ht="15.75">
      <c r="A2689" s="11" t="s">
        <v>9</v>
      </c>
      <c r="B2689" s="286" t="s">
        <v>298</v>
      </c>
      <c r="C2689" s="286"/>
      <c r="D2689" s="286"/>
      <c r="E2689" s="286"/>
      <c r="F2689" s="11"/>
      <c r="G2689" s="16"/>
      <c r="H2689" s="11"/>
      <c r="I2689" s="11"/>
      <c r="J2689" s="80"/>
    </row>
    <row r="2690" spans="1:10" ht="15.75">
      <c r="A2690" s="11" t="s">
        <v>11</v>
      </c>
      <c r="B2690" s="289"/>
      <c r="C2690" s="289"/>
      <c r="D2690" s="289"/>
      <c r="E2690" s="289"/>
      <c r="F2690" s="18"/>
      <c r="G2690" s="19" t="s">
        <v>13</v>
      </c>
      <c r="H2690" s="69" t="s">
        <v>161</v>
      </c>
      <c r="I2690" s="69">
        <v>11669</v>
      </c>
      <c r="J2690" s="73"/>
    </row>
    <row r="2691" spans="1:10">
      <c r="A2691" s="190" t="s">
        <v>14</v>
      </c>
      <c r="B2691" s="190"/>
      <c r="C2691" s="203" t="s">
        <v>17</v>
      </c>
      <c r="D2691" s="191" t="s">
        <v>18</v>
      </c>
      <c r="E2691" s="192" t="s">
        <v>19</v>
      </c>
      <c r="F2691" s="192" t="s">
        <v>20</v>
      </c>
      <c r="G2691" s="190" t="s">
        <v>21</v>
      </c>
      <c r="H2691" s="1"/>
      <c r="I2691" s="1"/>
      <c r="J2691" s="71"/>
    </row>
    <row r="2692" spans="1:10">
      <c r="A2692" s="24">
        <v>1</v>
      </c>
      <c r="B2692" s="25" t="s">
        <v>23</v>
      </c>
      <c r="C2692" s="167"/>
      <c r="D2692" s="27">
        <v>79305</v>
      </c>
      <c r="E2692" s="28">
        <f t="shared" ref="E2692:E2709" si="390">D2692*C2692</f>
        <v>0</v>
      </c>
      <c r="F2692" s="29">
        <v>0</v>
      </c>
      <c r="G2692" s="30">
        <f t="shared" ref="G2692:G2709" si="391">E2692-E2692*F2692</f>
        <v>0</v>
      </c>
      <c r="H2692" s="31">
        <f>D2692/1.08</f>
        <v>73430.555555555547</v>
      </c>
      <c r="I2692" s="31"/>
      <c r="J2692" s="59">
        <f t="shared" ref="J2692:J2709" si="392">H2692*C2692</f>
        <v>0</v>
      </c>
    </row>
    <row r="2693" spans="1:10">
      <c r="A2693" s="24">
        <v>2</v>
      </c>
      <c r="B2693" s="25" t="s">
        <v>25</v>
      </c>
      <c r="C2693" s="204"/>
      <c r="D2693" s="33">
        <v>128591</v>
      </c>
      <c r="E2693" s="28">
        <f t="shared" si="390"/>
        <v>0</v>
      </c>
      <c r="F2693" s="29">
        <v>0</v>
      </c>
      <c r="G2693" s="30">
        <f t="shared" si="391"/>
        <v>0</v>
      </c>
      <c r="H2693" s="31">
        <f t="shared" ref="H2693:H2695" si="393">D2693/1.08</f>
        <v>119065.74074074073</v>
      </c>
      <c r="I2693" s="31"/>
      <c r="J2693" s="59">
        <f t="shared" si="392"/>
        <v>0</v>
      </c>
    </row>
    <row r="2694" spans="1:10">
      <c r="A2694" s="24">
        <v>3</v>
      </c>
      <c r="B2694" s="25" t="s">
        <v>26</v>
      </c>
      <c r="C2694" s="205"/>
      <c r="D2694" s="27">
        <v>60043</v>
      </c>
      <c r="E2694" s="28">
        <f t="shared" si="390"/>
        <v>0</v>
      </c>
      <c r="F2694" s="29">
        <v>0</v>
      </c>
      <c r="G2694" s="30">
        <f t="shared" si="391"/>
        <v>0</v>
      </c>
      <c r="H2694" s="31">
        <f t="shared" si="393"/>
        <v>55595.370370370365</v>
      </c>
      <c r="I2694" s="31"/>
      <c r="J2694" s="59">
        <f t="shared" si="392"/>
        <v>0</v>
      </c>
    </row>
    <row r="2695" spans="1:10">
      <c r="A2695" s="24">
        <v>4</v>
      </c>
      <c r="B2695" s="25" t="s">
        <v>27</v>
      </c>
      <c r="C2695" s="206"/>
      <c r="D2695" s="27">
        <v>115781</v>
      </c>
      <c r="E2695" s="28">
        <f t="shared" si="390"/>
        <v>0</v>
      </c>
      <c r="F2695" s="29">
        <v>0</v>
      </c>
      <c r="G2695" s="30">
        <f t="shared" si="391"/>
        <v>0</v>
      </c>
      <c r="H2695" s="31">
        <f t="shared" si="393"/>
        <v>107204.62962962962</v>
      </c>
      <c r="I2695" s="31"/>
      <c r="J2695" s="59">
        <f t="shared" si="392"/>
        <v>0</v>
      </c>
    </row>
    <row r="2696" spans="1:10">
      <c r="A2696" s="24">
        <v>5</v>
      </c>
      <c r="B2696" s="25" t="s">
        <v>28</v>
      </c>
      <c r="C2696" s="204">
        <v>5</v>
      </c>
      <c r="D2696" s="27">
        <v>119943</v>
      </c>
      <c r="E2696" s="28">
        <f t="shared" si="390"/>
        <v>599715</v>
      </c>
      <c r="F2696" s="124">
        <v>0.25</v>
      </c>
      <c r="G2696" s="125">
        <f t="shared" si="391"/>
        <v>449786.25</v>
      </c>
      <c r="H2696" s="31">
        <f>D2696/1.08*0.75</f>
        <v>83293.75</v>
      </c>
      <c r="I2696" s="31"/>
      <c r="J2696" s="59">
        <f t="shared" si="392"/>
        <v>416468.75</v>
      </c>
    </row>
    <row r="2697" spans="1:10">
      <c r="A2697" s="24">
        <v>6</v>
      </c>
      <c r="B2697" s="25" t="s">
        <v>29</v>
      </c>
      <c r="C2697" s="167"/>
      <c r="D2697" s="27">
        <v>94810</v>
      </c>
      <c r="E2697" s="28">
        <f t="shared" si="390"/>
        <v>0</v>
      </c>
      <c r="F2697" s="29">
        <v>0</v>
      </c>
      <c r="G2697" s="30">
        <f t="shared" si="391"/>
        <v>0</v>
      </c>
      <c r="H2697" s="31">
        <f t="shared" ref="H2697:H2708" si="394">D2697/1.08</f>
        <v>87787.037037037036</v>
      </c>
      <c r="I2697" s="31"/>
      <c r="J2697" s="59">
        <f t="shared" si="392"/>
        <v>0</v>
      </c>
    </row>
    <row r="2698" spans="1:10">
      <c r="A2698" s="24">
        <v>7</v>
      </c>
      <c r="B2698" s="25" t="s">
        <v>30</v>
      </c>
      <c r="C2698" s="207"/>
      <c r="D2698" s="27">
        <v>141396</v>
      </c>
      <c r="E2698" s="28">
        <f t="shared" si="390"/>
        <v>0</v>
      </c>
      <c r="F2698" s="29">
        <v>0</v>
      </c>
      <c r="G2698" s="30">
        <f t="shared" si="391"/>
        <v>0</v>
      </c>
      <c r="H2698" s="31">
        <f t="shared" si="394"/>
        <v>130922.22222222222</v>
      </c>
      <c r="I2698" s="31"/>
      <c r="J2698" s="59">
        <f t="shared" si="392"/>
        <v>0</v>
      </c>
    </row>
    <row r="2699" spans="1:10">
      <c r="A2699" s="24">
        <v>8</v>
      </c>
      <c r="B2699" s="25" t="s">
        <v>31</v>
      </c>
      <c r="C2699" s="167"/>
      <c r="D2699" s="27">
        <v>232931</v>
      </c>
      <c r="E2699" s="28">
        <f t="shared" si="390"/>
        <v>0</v>
      </c>
      <c r="F2699" s="29">
        <v>0</v>
      </c>
      <c r="G2699" s="30">
        <f t="shared" si="391"/>
        <v>0</v>
      </c>
      <c r="H2699" s="31">
        <f t="shared" si="394"/>
        <v>215676.85185185182</v>
      </c>
      <c r="I2699" s="31"/>
      <c r="J2699" s="59">
        <f t="shared" si="392"/>
        <v>0</v>
      </c>
    </row>
    <row r="2700" spans="1:10">
      <c r="A2700" s="24">
        <v>9</v>
      </c>
      <c r="B2700" s="36" t="s">
        <v>32</v>
      </c>
      <c r="C2700" s="167"/>
      <c r="D2700" s="27">
        <v>101534</v>
      </c>
      <c r="E2700" s="28">
        <f t="shared" si="390"/>
        <v>0</v>
      </c>
      <c r="F2700" s="29">
        <v>0</v>
      </c>
      <c r="G2700" s="30">
        <f t="shared" si="391"/>
        <v>0</v>
      </c>
      <c r="H2700" s="31">
        <f t="shared" si="394"/>
        <v>94012.962962962964</v>
      </c>
      <c r="I2700" s="31"/>
      <c r="J2700" s="59">
        <f t="shared" si="392"/>
        <v>0</v>
      </c>
    </row>
    <row r="2701" spans="1:10">
      <c r="A2701" s="24">
        <v>10</v>
      </c>
      <c r="B2701" s="36" t="s">
        <v>33</v>
      </c>
      <c r="C2701" s="208"/>
      <c r="D2701" s="33">
        <v>110148</v>
      </c>
      <c r="E2701" s="28">
        <f t="shared" si="390"/>
        <v>0</v>
      </c>
      <c r="F2701" s="29">
        <v>0</v>
      </c>
      <c r="G2701" s="30">
        <f t="shared" si="391"/>
        <v>0</v>
      </c>
      <c r="H2701" s="31">
        <f t="shared" si="394"/>
        <v>101988.88888888888</v>
      </c>
      <c r="I2701" s="31"/>
      <c r="J2701" s="59">
        <f t="shared" si="392"/>
        <v>0</v>
      </c>
    </row>
    <row r="2702" spans="1:10">
      <c r="A2702" s="24">
        <v>11</v>
      </c>
      <c r="B2702" s="121" t="s">
        <v>34</v>
      </c>
      <c r="C2702" s="209">
        <v>5</v>
      </c>
      <c r="D2702" s="27">
        <v>54198</v>
      </c>
      <c r="E2702" s="123">
        <f t="shared" si="390"/>
        <v>270990</v>
      </c>
      <c r="F2702" s="29">
        <v>0</v>
      </c>
      <c r="G2702" s="125">
        <f t="shared" si="391"/>
        <v>270990</v>
      </c>
      <c r="H2702" s="31">
        <f t="shared" si="394"/>
        <v>50183.333333333328</v>
      </c>
      <c r="I2702" s="128"/>
      <c r="J2702" s="59">
        <f t="shared" si="392"/>
        <v>250916.66666666663</v>
      </c>
    </row>
    <row r="2703" spans="1:10">
      <c r="A2703" s="24">
        <v>12</v>
      </c>
      <c r="B2703" s="25" t="s">
        <v>35</v>
      </c>
      <c r="C2703" s="208">
        <v>5</v>
      </c>
      <c r="D2703" s="27">
        <v>49680</v>
      </c>
      <c r="E2703" s="28">
        <f t="shared" si="390"/>
        <v>248400</v>
      </c>
      <c r="F2703" s="29">
        <v>0</v>
      </c>
      <c r="G2703" s="30">
        <f t="shared" si="391"/>
        <v>248400</v>
      </c>
      <c r="H2703" s="31">
        <f t="shared" si="394"/>
        <v>46000</v>
      </c>
      <c r="I2703" s="31"/>
      <c r="J2703" s="59">
        <f t="shared" si="392"/>
        <v>230000</v>
      </c>
    </row>
    <row r="2704" spans="1:10">
      <c r="A2704" s="24">
        <v>13</v>
      </c>
      <c r="B2704" s="25" t="s">
        <v>36</v>
      </c>
      <c r="C2704" s="208"/>
      <c r="D2704" s="38">
        <v>64152</v>
      </c>
      <c r="E2704" s="28">
        <f t="shared" si="390"/>
        <v>0</v>
      </c>
      <c r="F2704" s="29">
        <v>0</v>
      </c>
      <c r="G2704" s="30">
        <f t="shared" si="391"/>
        <v>0</v>
      </c>
      <c r="H2704" s="31">
        <f t="shared" si="394"/>
        <v>59399.999999999993</v>
      </c>
      <c r="I2704" s="31"/>
      <c r="J2704" s="59">
        <f t="shared" si="392"/>
        <v>0</v>
      </c>
    </row>
    <row r="2705" spans="1:10">
      <c r="A2705" s="24">
        <v>14</v>
      </c>
      <c r="B2705" s="121" t="s">
        <v>37</v>
      </c>
      <c r="C2705" s="209"/>
      <c r="D2705" s="38">
        <v>65934</v>
      </c>
      <c r="E2705" s="123">
        <f t="shared" si="390"/>
        <v>0</v>
      </c>
      <c r="F2705" s="124">
        <v>0</v>
      </c>
      <c r="G2705" s="125">
        <f t="shared" si="391"/>
        <v>0</v>
      </c>
      <c r="H2705" s="31">
        <f t="shared" si="394"/>
        <v>61049.999999999993</v>
      </c>
      <c r="I2705" s="128"/>
      <c r="J2705" s="59">
        <f t="shared" si="392"/>
        <v>0</v>
      </c>
    </row>
    <row r="2706" spans="1:10">
      <c r="A2706" s="24">
        <v>15</v>
      </c>
      <c r="B2706" s="25" t="s">
        <v>38</v>
      </c>
      <c r="C2706" s="208"/>
      <c r="D2706" s="38">
        <v>76626</v>
      </c>
      <c r="E2706" s="28">
        <f t="shared" si="390"/>
        <v>0</v>
      </c>
      <c r="F2706" s="29">
        <v>0</v>
      </c>
      <c r="G2706" s="30">
        <f t="shared" si="391"/>
        <v>0</v>
      </c>
      <c r="H2706" s="31">
        <f t="shared" si="394"/>
        <v>70950</v>
      </c>
      <c r="I2706" s="31"/>
      <c r="J2706" s="59">
        <f t="shared" si="392"/>
        <v>0</v>
      </c>
    </row>
    <row r="2707" spans="1:10">
      <c r="A2707" s="24">
        <v>16</v>
      </c>
      <c r="B2707" s="25" t="s">
        <v>39</v>
      </c>
      <c r="C2707" s="208"/>
      <c r="D2707" s="38">
        <v>80190</v>
      </c>
      <c r="E2707" s="28">
        <f t="shared" si="390"/>
        <v>0</v>
      </c>
      <c r="F2707" s="29">
        <v>0</v>
      </c>
      <c r="G2707" s="30">
        <f t="shared" si="391"/>
        <v>0</v>
      </c>
      <c r="H2707" s="31">
        <f t="shared" si="394"/>
        <v>74250</v>
      </c>
      <c r="I2707" s="31"/>
      <c r="J2707" s="59">
        <f t="shared" si="392"/>
        <v>0</v>
      </c>
    </row>
    <row r="2708" spans="1:10">
      <c r="A2708" s="24">
        <v>17</v>
      </c>
      <c r="B2708" s="25" t="s">
        <v>40</v>
      </c>
      <c r="C2708" s="208"/>
      <c r="D2708" s="38">
        <v>113832</v>
      </c>
      <c r="E2708" s="28">
        <f t="shared" si="390"/>
        <v>0</v>
      </c>
      <c r="F2708" s="29">
        <v>0</v>
      </c>
      <c r="G2708" s="30">
        <f t="shared" si="391"/>
        <v>0</v>
      </c>
      <c r="H2708" s="31">
        <f t="shared" si="394"/>
        <v>105400</v>
      </c>
      <c r="I2708" s="31"/>
      <c r="J2708" s="59">
        <f t="shared" si="392"/>
        <v>0</v>
      </c>
    </row>
    <row r="2709" spans="1:10">
      <c r="A2709" s="24">
        <v>18</v>
      </c>
      <c r="B2709" s="121" t="s">
        <v>41</v>
      </c>
      <c r="C2709" s="209"/>
      <c r="D2709" s="39">
        <v>98010</v>
      </c>
      <c r="E2709" s="123">
        <f t="shared" si="390"/>
        <v>0</v>
      </c>
      <c r="F2709" s="124">
        <v>0.23</v>
      </c>
      <c r="G2709" s="125">
        <f t="shared" si="391"/>
        <v>0</v>
      </c>
      <c r="H2709" s="31">
        <f>D2709/1.08*0.77</f>
        <v>69877.5</v>
      </c>
      <c r="I2709" s="128"/>
      <c r="J2709" s="59">
        <f t="shared" si="392"/>
        <v>0</v>
      </c>
    </row>
    <row r="2710" spans="1:10" ht="21">
      <c r="A2710" s="40"/>
      <c r="B2710" s="41" t="s">
        <v>42</v>
      </c>
      <c r="C2710" s="210">
        <f>SUM(C2692:C2709)</f>
        <v>15</v>
      </c>
      <c r="D2710" s="39"/>
      <c r="E2710" s="43">
        <f>SUM(E2692:E2709)</f>
        <v>1119105</v>
      </c>
      <c r="F2710" s="43"/>
      <c r="G2710" s="44">
        <f>SUM(G2692:G2709)</f>
        <v>969176.25</v>
      </c>
      <c r="H2710" s="45"/>
      <c r="I2710" s="45"/>
      <c r="J2710" s="64">
        <f>SUM(J2692:J2709)</f>
        <v>897385.41666666663</v>
      </c>
    </row>
    <row r="2711" spans="1:10" ht="31.5">
      <c r="A2711" s="46"/>
      <c r="B2711" s="47"/>
      <c r="C2711" s="211"/>
      <c r="D2711" s="39"/>
      <c r="E2711" s="49"/>
      <c r="F2711" s="49"/>
      <c r="G2711" s="50"/>
      <c r="H2711" s="5"/>
      <c r="I2711" s="5"/>
      <c r="J2711" s="75">
        <f>J2710*0.08</f>
        <v>71790.833333333328</v>
      </c>
    </row>
    <row r="2712" spans="1:10" ht="31.5">
      <c r="A2712" s="283" t="s">
        <v>43</v>
      </c>
      <c r="B2712" s="283"/>
      <c r="C2712" s="284" t="s">
        <v>44</v>
      </c>
      <c r="D2712" s="284"/>
      <c r="E2712" s="54"/>
      <c r="F2712" s="54"/>
      <c r="G2712" s="55" t="s">
        <v>45</v>
      </c>
      <c r="H2712" s="6"/>
      <c r="I2712" s="6"/>
      <c r="J2712" s="76">
        <f>SUM(J2710:J2711)</f>
        <v>969176.25</v>
      </c>
    </row>
    <row r="2713" spans="1:10" ht="15">
      <c r="B2713" s="131" t="s">
        <v>165</v>
      </c>
      <c r="C2713" s="131" t="s">
        <v>166</v>
      </c>
      <c r="D2713" s="131"/>
      <c r="E2713" s="131" t="s">
        <v>167</v>
      </c>
    </row>
    <row r="2714" spans="1:10">
      <c r="B2714" s="212" t="s">
        <v>168</v>
      </c>
      <c r="C2714" s="213" t="s">
        <v>166</v>
      </c>
      <c r="D2714" s="214"/>
      <c r="E2714" s="214"/>
      <c r="F2714" s="214"/>
      <c r="G2714" s="212" t="s">
        <v>167</v>
      </c>
    </row>
    <row r="2717" spans="1:10" ht="15.75">
      <c r="A2717" s="279" t="s">
        <v>0</v>
      </c>
      <c r="B2717" s="279"/>
      <c r="C2717" s="279"/>
      <c r="D2717" s="279"/>
      <c r="E2717" s="279"/>
      <c r="F2717" s="279"/>
      <c r="G2717" s="279"/>
    </row>
    <row r="2718" spans="1:10" ht="15.75">
      <c r="A2718" s="279" t="s">
        <v>1</v>
      </c>
      <c r="B2718" s="279"/>
      <c r="C2718" s="279"/>
      <c r="D2718" s="279"/>
      <c r="E2718" s="279"/>
      <c r="F2718" s="279"/>
      <c r="G2718" s="279"/>
      <c r="H2718" s="1"/>
      <c r="I2718" s="1"/>
      <c r="J2718" s="71"/>
    </row>
    <row r="2719" spans="1:10" ht="15.75">
      <c r="A2719" s="279" t="s">
        <v>2</v>
      </c>
      <c r="B2719" s="279"/>
      <c r="C2719" s="279"/>
      <c r="D2719" s="279"/>
      <c r="E2719" s="279"/>
      <c r="F2719" s="279"/>
      <c r="G2719" s="279"/>
      <c r="H2719" s="1"/>
      <c r="I2719" s="1"/>
      <c r="J2719" s="71"/>
    </row>
    <row r="2720" spans="1:10" ht="15.75">
      <c r="A2720" s="279" t="s">
        <v>4</v>
      </c>
      <c r="B2720" s="279"/>
      <c r="C2720" s="279"/>
      <c r="D2720" s="279"/>
      <c r="E2720" s="279"/>
      <c r="F2720" s="279"/>
      <c r="G2720" s="279"/>
      <c r="H2720" s="1"/>
      <c r="I2720" s="1"/>
      <c r="J2720" s="71"/>
    </row>
    <row r="2721" spans="1:10" ht="15.75">
      <c r="A2721" s="280" t="s">
        <v>6</v>
      </c>
      <c r="B2721" s="280"/>
      <c r="C2721" s="280"/>
      <c r="D2721" s="280"/>
      <c r="E2721" s="280"/>
      <c r="F2721" s="280"/>
      <c r="G2721" s="280"/>
      <c r="H2721" s="1"/>
      <c r="I2721" s="1"/>
      <c r="J2721" s="71"/>
    </row>
    <row r="2722" spans="1:10" ht="27.75">
      <c r="A2722" s="9"/>
      <c r="B2722" s="9"/>
      <c r="C2722" s="281" t="s">
        <v>287</v>
      </c>
      <c r="D2722" s="281"/>
      <c r="E2722" s="281"/>
      <c r="F2722" s="281"/>
      <c r="G2722" s="281"/>
      <c r="H2722" s="2"/>
      <c r="I2722" s="2"/>
      <c r="J2722" s="72"/>
    </row>
    <row r="2723" spans="1:10">
      <c r="A2723" s="11" t="s">
        <v>8</v>
      </c>
      <c r="B2723" s="12"/>
      <c r="C2723" s="202"/>
      <c r="D2723" s="286"/>
      <c r="E2723" s="286"/>
      <c r="F2723" s="286"/>
      <c r="G2723" s="286"/>
      <c r="H2723" s="68"/>
      <c r="I2723" s="68"/>
      <c r="J2723" s="71"/>
    </row>
    <row r="2724" spans="1:10" ht="15.75">
      <c r="A2724" s="11" t="s">
        <v>9</v>
      </c>
      <c r="B2724" s="286" t="s">
        <v>299</v>
      </c>
      <c r="C2724" s="286"/>
      <c r="D2724" s="286"/>
      <c r="E2724" s="286"/>
      <c r="F2724" s="11"/>
      <c r="G2724" s="16"/>
      <c r="H2724" s="11"/>
      <c r="I2724" s="11"/>
      <c r="J2724" s="80"/>
    </row>
    <row r="2725" spans="1:10" ht="15.75">
      <c r="A2725" s="11" t="s">
        <v>11</v>
      </c>
      <c r="B2725" s="289"/>
      <c r="C2725" s="289"/>
      <c r="D2725" s="289"/>
      <c r="E2725" s="289"/>
      <c r="F2725" s="18"/>
      <c r="G2725" s="19" t="s">
        <v>13</v>
      </c>
      <c r="H2725" s="69" t="s">
        <v>161</v>
      </c>
      <c r="I2725" s="69">
        <v>11652</v>
      </c>
      <c r="J2725" s="73"/>
    </row>
    <row r="2726" spans="1:10">
      <c r="A2726" s="190" t="s">
        <v>14</v>
      </c>
      <c r="B2726" s="190"/>
      <c r="C2726" s="203" t="s">
        <v>17</v>
      </c>
      <c r="D2726" s="191" t="s">
        <v>18</v>
      </c>
      <c r="E2726" s="192" t="s">
        <v>19</v>
      </c>
      <c r="F2726" s="192" t="s">
        <v>20</v>
      </c>
      <c r="G2726" s="190" t="s">
        <v>21</v>
      </c>
      <c r="H2726" s="1"/>
      <c r="I2726" s="1"/>
      <c r="J2726" s="71"/>
    </row>
    <row r="2727" spans="1:10">
      <c r="A2727" s="24">
        <v>1</v>
      </c>
      <c r="B2727" s="25" t="s">
        <v>23</v>
      </c>
      <c r="C2727" s="167">
        <v>5</v>
      </c>
      <c r="D2727" s="27">
        <v>79305</v>
      </c>
      <c r="E2727" s="28">
        <f t="shared" ref="E2727:E2744" si="395">D2727*C2727</f>
        <v>396525</v>
      </c>
      <c r="F2727" s="29">
        <v>0</v>
      </c>
      <c r="G2727" s="30">
        <f t="shared" ref="G2727:G2744" si="396">E2727-E2727*F2727</f>
        <v>396525</v>
      </c>
      <c r="H2727" s="31">
        <f>D2727/1.08</f>
        <v>73430.555555555547</v>
      </c>
      <c r="I2727" s="31"/>
      <c r="J2727" s="59">
        <f t="shared" ref="J2727:J2744" si="397">H2727*C2727</f>
        <v>367152.77777777775</v>
      </c>
    </row>
    <row r="2728" spans="1:10">
      <c r="A2728" s="24">
        <v>2</v>
      </c>
      <c r="B2728" s="25" t="s">
        <v>25</v>
      </c>
      <c r="C2728" s="204"/>
      <c r="D2728" s="33">
        <v>128591</v>
      </c>
      <c r="E2728" s="28">
        <f t="shared" si="395"/>
        <v>0</v>
      </c>
      <c r="F2728" s="29">
        <v>0</v>
      </c>
      <c r="G2728" s="30">
        <f t="shared" si="396"/>
        <v>0</v>
      </c>
      <c r="H2728" s="31">
        <f t="shared" ref="H2728:H2730" si="398">D2728/1.08</f>
        <v>119065.74074074073</v>
      </c>
      <c r="I2728" s="31"/>
      <c r="J2728" s="59">
        <f t="shared" si="397"/>
        <v>0</v>
      </c>
    </row>
    <row r="2729" spans="1:10">
      <c r="A2729" s="24">
        <v>3</v>
      </c>
      <c r="B2729" s="25" t="s">
        <v>26</v>
      </c>
      <c r="C2729" s="205"/>
      <c r="D2729" s="27">
        <v>60043</v>
      </c>
      <c r="E2729" s="28">
        <f t="shared" si="395"/>
        <v>0</v>
      </c>
      <c r="F2729" s="29">
        <v>0</v>
      </c>
      <c r="G2729" s="30">
        <f t="shared" si="396"/>
        <v>0</v>
      </c>
      <c r="H2729" s="31">
        <f t="shared" si="398"/>
        <v>55595.370370370365</v>
      </c>
      <c r="I2729" s="31"/>
      <c r="J2729" s="59">
        <f t="shared" si="397"/>
        <v>0</v>
      </c>
    </row>
    <row r="2730" spans="1:10">
      <c r="A2730" s="24">
        <v>4</v>
      </c>
      <c r="B2730" s="25" t="s">
        <v>27</v>
      </c>
      <c r="C2730" s="206"/>
      <c r="D2730" s="27">
        <v>115781</v>
      </c>
      <c r="E2730" s="28">
        <f t="shared" si="395"/>
        <v>0</v>
      </c>
      <c r="F2730" s="29">
        <v>0</v>
      </c>
      <c r="G2730" s="30">
        <f t="shared" si="396"/>
        <v>0</v>
      </c>
      <c r="H2730" s="31">
        <f t="shared" si="398"/>
        <v>107204.62962962962</v>
      </c>
      <c r="I2730" s="31"/>
      <c r="J2730" s="59">
        <f t="shared" si="397"/>
        <v>0</v>
      </c>
    </row>
    <row r="2731" spans="1:10">
      <c r="A2731" s="24">
        <v>5</v>
      </c>
      <c r="B2731" s="25" t="s">
        <v>28</v>
      </c>
      <c r="C2731" s="204">
        <v>5</v>
      </c>
      <c r="D2731" s="27">
        <v>119943</v>
      </c>
      <c r="E2731" s="28">
        <f t="shared" si="395"/>
        <v>599715</v>
      </c>
      <c r="F2731" s="124">
        <v>0.25</v>
      </c>
      <c r="G2731" s="125">
        <f t="shared" si="396"/>
        <v>449786.25</v>
      </c>
      <c r="H2731" s="31">
        <f>D2731/1.08*0.75</f>
        <v>83293.75</v>
      </c>
      <c r="I2731" s="31"/>
      <c r="J2731" s="59">
        <f t="shared" si="397"/>
        <v>416468.75</v>
      </c>
    </row>
    <row r="2732" spans="1:10">
      <c r="A2732" s="24">
        <v>6</v>
      </c>
      <c r="B2732" s="25" t="s">
        <v>29</v>
      </c>
      <c r="C2732" s="167"/>
      <c r="D2732" s="27">
        <v>94810</v>
      </c>
      <c r="E2732" s="28">
        <f t="shared" si="395"/>
        <v>0</v>
      </c>
      <c r="F2732" s="29">
        <v>0</v>
      </c>
      <c r="G2732" s="30">
        <f t="shared" si="396"/>
        <v>0</v>
      </c>
      <c r="H2732" s="31">
        <f t="shared" ref="H2732:H2743" si="399">D2732/1.08</f>
        <v>87787.037037037036</v>
      </c>
      <c r="I2732" s="31"/>
      <c r="J2732" s="59">
        <f t="shared" si="397"/>
        <v>0</v>
      </c>
    </row>
    <row r="2733" spans="1:10">
      <c r="A2733" s="24">
        <v>7</v>
      </c>
      <c r="B2733" s="25" t="s">
        <v>30</v>
      </c>
      <c r="C2733" s="207"/>
      <c r="D2733" s="27">
        <v>141396</v>
      </c>
      <c r="E2733" s="28">
        <f t="shared" si="395"/>
        <v>0</v>
      </c>
      <c r="F2733" s="29">
        <v>0</v>
      </c>
      <c r="G2733" s="30">
        <f t="shared" si="396"/>
        <v>0</v>
      </c>
      <c r="H2733" s="31">
        <f t="shared" si="399"/>
        <v>130922.22222222222</v>
      </c>
      <c r="I2733" s="31"/>
      <c r="J2733" s="59">
        <f t="shared" si="397"/>
        <v>0</v>
      </c>
    </row>
    <row r="2734" spans="1:10">
      <c r="A2734" s="24">
        <v>8</v>
      </c>
      <c r="B2734" s="25" t="s">
        <v>31</v>
      </c>
      <c r="C2734" s="167"/>
      <c r="D2734" s="27">
        <v>232931</v>
      </c>
      <c r="E2734" s="28">
        <f t="shared" si="395"/>
        <v>0</v>
      </c>
      <c r="F2734" s="29">
        <v>0</v>
      </c>
      <c r="G2734" s="30">
        <f t="shared" si="396"/>
        <v>0</v>
      </c>
      <c r="H2734" s="31">
        <f t="shared" si="399"/>
        <v>215676.85185185182</v>
      </c>
      <c r="I2734" s="31"/>
      <c r="J2734" s="59">
        <f t="shared" si="397"/>
        <v>0</v>
      </c>
    </row>
    <row r="2735" spans="1:10">
      <c r="A2735" s="24">
        <v>9</v>
      </c>
      <c r="B2735" s="36" t="s">
        <v>32</v>
      </c>
      <c r="C2735" s="167"/>
      <c r="D2735" s="27">
        <v>101534</v>
      </c>
      <c r="E2735" s="28">
        <f t="shared" si="395"/>
        <v>0</v>
      </c>
      <c r="F2735" s="29">
        <v>0</v>
      </c>
      <c r="G2735" s="30">
        <f t="shared" si="396"/>
        <v>0</v>
      </c>
      <c r="H2735" s="31">
        <f t="shared" si="399"/>
        <v>94012.962962962964</v>
      </c>
      <c r="I2735" s="31"/>
      <c r="J2735" s="59">
        <f t="shared" si="397"/>
        <v>0</v>
      </c>
    </row>
    <row r="2736" spans="1:10">
      <c r="A2736" s="24">
        <v>10</v>
      </c>
      <c r="B2736" s="36" t="s">
        <v>33</v>
      </c>
      <c r="C2736" s="208"/>
      <c r="D2736" s="33">
        <v>110148</v>
      </c>
      <c r="E2736" s="28">
        <f t="shared" si="395"/>
        <v>0</v>
      </c>
      <c r="F2736" s="29">
        <v>0</v>
      </c>
      <c r="G2736" s="30">
        <f t="shared" si="396"/>
        <v>0</v>
      </c>
      <c r="H2736" s="31">
        <f t="shared" si="399"/>
        <v>101988.88888888888</v>
      </c>
      <c r="I2736" s="31"/>
      <c r="J2736" s="59">
        <f t="shared" si="397"/>
        <v>0</v>
      </c>
    </row>
    <row r="2737" spans="1:10">
      <c r="A2737" s="24">
        <v>11</v>
      </c>
      <c r="B2737" s="121" t="s">
        <v>34</v>
      </c>
      <c r="C2737" s="209">
        <v>5</v>
      </c>
      <c r="D2737" s="27">
        <v>54198</v>
      </c>
      <c r="E2737" s="123">
        <f t="shared" si="395"/>
        <v>270990</v>
      </c>
      <c r="F2737" s="29">
        <v>0</v>
      </c>
      <c r="G2737" s="125">
        <f t="shared" si="396"/>
        <v>270990</v>
      </c>
      <c r="H2737" s="31">
        <f t="shared" si="399"/>
        <v>50183.333333333328</v>
      </c>
      <c r="I2737" s="128"/>
      <c r="J2737" s="59">
        <f t="shared" si="397"/>
        <v>250916.66666666663</v>
      </c>
    </row>
    <row r="2738" spans="1:10">
      <c r="A2738" s="24">
        <v>12</v>
      </c>
      <c r="B2738" s="25" t="s">
        <v>35</v>
      </c>
      <c r="C2738" s="208"/>
      <c r="D2738" s="27">
        <v>49680</v>
      </c>
      <c r="E2738" s="28">
        <f t="shared" si="395"/>
        <v>0</v>
      </c>
      <c r="F2738" s="29">
        <v>0</v>
      </c>
      <c r="G2738" s="30">
        <f t="shared" si="396"/>
        <v>0</v>
      </c>
      <c r="H2738" s="31">
        <f t="shared" si="399"/>
        <v>46000</v>
      </c>
      <c r="I2738" s="31"/>
      <c r="J2738" s="59">
        <f t="shared" si="397"/>
        <v>0</v>
      </c>
    </row>
    <row r="2739" spans="1:10">
      <c r="A2739" s="24">
        <v>13</v>
      </c>
      <c r="B2739" s="25" t="s">
        <v>36</v>
      </c>
      <c r="C2739" s="208"/>
      <c r="D2739" s="38">
        <v>64152</v>
      </c>
      <c r="E2739" s="28">
        <f t="shared" si="395"/>
        <v>0</v>
      </c>
      <c r="F2739" s="29">
        <v>0</v>
      </c>
      <c r="G2739" s="30">
        <f t="shared" si="396"/>
        <v>0</v>
      </c>
      <c r="H2739" s="31">
        <f t="shared" si="399"/>
        <v>59399.999999999993</v>
      </c>
      <c r="I2739" s="31"/>
      <c r="J2739" s="59">
        <f t="shared" si="397"/>
        <v>0</v>
      </c>
    </row>
    <row r="2740" spans="1:10">
      <c r="A2740" s="24">
        <v>14</v>
      </c>
      <c r="B2740" s="121" t="s">
        <v>37</v>
      </c>
      <c r="C2740" s="209"/>
      <c r="D2740" s="38">
        <v>65934</v>
      </c>
      <c r="E2740" s="123">
        <f t="shared" si="395"/>
        <v>0</v>
      </c>
      <c r="F2740" s="124">
        <v>0</v>
      </c>
      <c r="G2740" s="125">
        <f t="shared" si="396"/>
        <v>0</v>
      </c>
      <c r="H2740" s="31">
        <f t="shared" si="399"/>
        <v>61049.999999999993</v>
      </c>
      <c r="I2740" s="128"/>
      <c r="J2740" s="59">
        <f t="shared" si="397"/>
        <v>0</v>
      </c>
    </row>
    <row r="2741" spans="1:10">
      <c r="A2741" s="24">
        <v>15</v>
      </c>
      <c r="B2741" s="25" t="s">
        <v>38</v>
      </c>
      <c r="C2741" s="208"/>
      <c r="D2741" s="38">
        <v>76626</v>
      </c>
      <c r="E2741" s="28">
        <f t="shared" si="395"/>
        <v>0</v>
      </c>
      <c r="F2741" s="29">
        <v>0</v>
      </c>
      <c r="G2741" s="30">
        <f t="shared" si="396"/>
        <v>0</v>
      </c>
      <c r="H2741" s="31">
        <f t="shared" si="399"/>
        <v>70950</v>
      </c>
      <c r="I2741" s="31"/>
      <c r="J2741" s="59">
        <f t="shared" si="397"/>
        <v>0</v>
      </c>
    </row>
    <row r="2742" spans="1:10">
      <c r="A2742" s="24">
        <v>16</v>
      </c>
      <c r="B2742" s="25" t="s">
        <v>39</v>
      </c>
      <c r="C2742" s="208"/>
      <c r="D2742" s="38">
        <v>80190</v>
      </c>
      <c r="E2742" s="28">
        <f t="shared" si="395"/>
        <v>0</v>
      </c>
      <c r="F2742" s="29">
        <v>0</v>
      </c>
      <c r="G2742" s="30">
        <f t="shared" si="396"/>
        <v>0</v>
      </c>
      <c r="H2742" s="31">
        <f t="shared" si="399"/>
        <v>74250</v>
      </c>
      <c r="I2742" s="31"/>
      <c r="J2742" s="59">
        <f t="shared" si="397"/>
        <v>0</v>
      </c>
    </row>
    <row r="2743" spans="1:10">
      <c r="A2743" s="24">
        <v>17</v>
      </c>
      <c r="B2743" s="25" t="s">
        <v>40</v>
      </c>
      <c r="C2743" s="208"/>
      <c r="D2743" s="38">
        <v>113832</v>
      </c>
      <c r="E2743" s="28">
        <f t="shared" si="395"/>
        <v>0</v>
      </c>
      <c r="F2743" s="29">
        <v>0</v>
      </c>
      <c r="G2743" s="30">
        <f t="shared" si="396"/>
        <v>0</v>
      </c>
      <c r="H2743" s="31">
        <f t="shared" si="399"/>
        <v>105400</v>
      </c>
      <c r="I2743" s="31"/>
      <c r="J2743" s="59">
        <f t="shared" si="397"/>
        <v>0</v>
      </c>
    </row>
    <row r="2744" spans="1:10">
      <c r="A2744" s="24">
        <v>18</v>
      </c>
      <c r="B2744" s="121" t="s">
        <v>41</v>
      </c>
      <c r="C2744" s="209">
        <v>5</v>
      </c>
      <c r="D2744" s="39">
        <v>98010</v>
      </c>
      <c r="E2744" s="123">
        <f t="shared" si="395"/>
        <v>490050</v>
      </c>
      <c r="F2744" s="124">
        <v>0.23</v>
      </c>
      <c r="G2744" s="125">
        <f t="shared" si="396"/>
        <v>377338.5</v>
      </c>
      <c r="H2744" s="31">
        <f>D2744/1.08*0.77</f>
        <v>69877.5</v>
      </c>
      <c r="I2744" s="128"/>
      <c r="J2744" s="59">
        <f t="shared" si="397"/>
        <v>349387.5</v>
      </c>
    </row>
    <row r="2745" spans="1:10" ht="21">
      <c r="A2745" s="40"/>
      <c r="B2745" s="41" t="s">
        <v>42</v>
      </c>
      <c r="C2745" s="210">
        <f>SUM(C2727:C2744)</f>
        <v>20</v>
      </c>
      <c r="D2745" s="39"/>
      <c r="E2745" s="43">
        <f>SUM(E2727:E2744)</f>
        <v>1757280</v>
      </c>
      <c r="F2745" s="43"/>
      <c r="G2745" s="44">
        <f>SUM(G2727:G2744)</f>
        <v>1494639.75</v>
      </c>
      <c r="H2745" s="45"/>
      <c r="I2745" s="45"/>
      <c r="J2745" s="64">
        <f>SUM(J2727:J2744)</f>
        <v>1383925.6944444445</v>
      </c>
    </row>
    <row r="2746" spans="1:10" ht="31.5">
      <c r="A2746" s="46"/>
      <c r="B2746" s="47"/>
      <c r="C2746" s="211"/>
      <c r="D2746" s="39"/>
      <c r="E2746" s="49"/>
      <c r="F2746" s="49"/>
      <c r="G2746" s="50"/>
      <c r="H2746" s="5"/>
      <c r="I2746" s="5"/>
      <c r="J2746" s="75">
        <f>J2745*0.08</f>
        <v>110714.05555555556</v>
      </c>
    </row>
    <row r="2747" spans="1:10" ht="31.5">
      <c r="A2747" s="283" t="s">
        <v>43</v>
      </c>
      <c r="B2747" s="283"/>
      <c r="C2747" s="284" t="s">
        <v>44</v>
      </c>
      <c r="D2747" s="284"/>
      <c r="E2747" s="54"/>
      <c r="F2747" s="54"/>
      <c r="G2747" s="55" t="s">
        <v>45</v>
      </c>
      <c r="H2747" s="6"/>
      <c r="I2747" s="6"/>
      <c r="J2747" s="76">
        <f>SUM(J2745:J2746)</f>
        <v>1494639.75</v>
      </c>
    </row>
    <row r="2748" spans="1:10" ht="15">
      <c r="B2748" s="131" t="s">
        <v>165</v>
      </c>
      <c r="C2748" s="131" t="s">
        <v>166</v>
      </c>
      <c r="D2748" s="131"/>
      <c r="E2748" s="131" t="s">
        <v>167</v>
      </c>
    </row>
    <row r="2749" spans="1:10">
      <c r="B2749" s="212" t="s">
        <v>168</v>
      </c>
      <c r="C2749" s="213" t="s">
        <v>166</v>
      </c>
      <c r="D2749" s="214"/>
      <c r="E2749" s="214"/>
      <c r="F2749" s="214"/>
      <c r="G2749" s="212" t="s">
        <v>167</v>
      </c>
    </row>
    <row r="2752" spans="1:10" ht="15.75">
      <c r="A2752" s="279" t="s">
        <v>0</v>
      </c>
      <c r="B2752" s="279"/>
      <c r="C2752" s="279"/>
      <c r="D2752" s="279"/>
      <c r="E2752" s="279"/>
      <c r="F2752" s="279"/>
      <c r="G2752" s="279"/>
    </row>
    <row r="2753" spans="1:10" ht="15.75">
      <c r="A2753" s="279" t="s">
        <v>1</v>
      </c>
      <c r="B2753" s="279"/>
      <c r="C2753" s="279"/>
      <c r="D2753" s="279"/>
      <c r="E2753" s="279"/>
      <c r="F2753" s="279"/>
      <c r="G2753" s="279"/>
      <c r="H2753" s="1"/>
      <c r="I2753" s="1"/>
      <c r="J2753" s="71"/>
    </row>
    <row r="2754" spans="1:10" ht="15.75">
      <c r="A2754" s="279" t="s">
        <v>2</v>
      </c>
      <c r="B2754" s="279"/>
      <c r="C2754" s="279"/>
      <c r="D2754" s="279"/>
      <c r="E2754" s="279"/>
      <c r="F2754" s="279"/>
      <c r="G2754" s="279"/>
      <c r="H2754" s="1"/>
      <c r="I2754" s="1"/>
      <c r="J2754" s="71"/>
    </row>
    <row r="2755" spans="1:10" ht="15.75">
      <c r="A2755" s="279" t="s">
        <v>4</v>
      </c>
      <c r="B2755" s="279"/>
      <c r="C2755" s="279"/>
      <c r="D2755" s="279"/>
      <c r="E2755" s="279"/>
      <c r="F2755" s="279"/>
      <c r="G2755" s="279"/>
      <c r="H2755" s="1"/>
      <c r="I2755" s="1"/>
      <c r="J2755" s="71"/>
    </row>
    <row r="2756" spans="1:10" ht="15.75">
      <c r="A2756" s="280" t="s">
        <v>6</v>
      </c>
      <c r="B2756" s="280"/>
      <c r="C2756" s="280"/>
      <c r="D2756" s="280"/>
      <c r="E2756" s="280"/>
      <c r="F2756" s="280"/>
      <c r="G2756" s="280"/>
      <c r="H2756" s="1"/>
      <c r="I2756" s="1"/>
      <c r="J2756" s="71"/>
    </row>
    <row r="2757" spans="1:10" ht="27.75">
      <c r="A2757" s="9"/>
      <c r="B2757" s="9"/>
      <c r="C2757" s="281" t="s">
        <v>287</v>
      </c>
      <c r="D2757" s="281"/>
      <c r="E2757" s="281"/>
      <c r="F2757" s="281"/>
      <c r="G2757" s="281"/>
      <c r="H2757" s="2"/>
      <c r="I2757" s="2"/>
      <c r="J2757" s="72"/>
    </row>
    <row r="2758" spans="1:10">
      <c r="A2758" s="11" t="s">
        <v>8</v>
      </c>
      <c r="B2758" s="12"/>
      <c r="C2758" s="202"/>
      <c r="D2758" s="286"/>
      <c r="E2758" s="286"/>
      <c r="F2758" s="286"/>
      <c r="G2758" s="286"/>
      <c r="H2758" s="68"/>
      <c r="I2758" s="68"/>
      <c r="J2758" s="71"/>
    </row>
    <row r="2759" spans="1:10" ht="15.75">
      <c r="A2759" s="11" t="s">
        <v>9</v>
      </c>
      <c r="B2759" s="286" t="s">
        <v>300</v>
      </c>
      <c r="C2759" s="286"/>
      <c r="D2759" s="286"/>
      <c r="E2759" s="286"/>
      <c r="F2759" s="11"/>
      <c r="G2759" s="16"/>
      <c r="H2759" s="11"/>
      <c r="I2759" s="11"/>
      <c r="J2759" s="80"/>
    </row>
    <row r="2760" spans="1:10" ht="15.75">
      <c r="A2760" s="11" t="s">
        <v>11</v>
      </c>
      <c r="B2760" s="289"/>
      <c r="C2760" s="289"/>
      <c r="D2760" s="289"/>
      <c r="E2760" s="289"/>
      <c r="F2760" s="18"/>
      <c r="G2760" s="19" t="s">
        <v>13</v>
      </c>
      <c r="H2760" s="69" t="s">
        <v>161</v>
      </c>
      <c r="I2760" s="69">
        <v>11677</v>
      </c>
      <c r="J2760" s="73"/>
    </row>
    <row r="2761" spans="1:10">
      <c r="A2761" s="190" t="s">
        <v>14</v>
      </c>
      <c r="B2761" s="190"/>
      <c r="C2761" s="203" t="s">
        <v>17</v>
      </c>
      <c r="D2761" s="191" t="s">
        <v>18</v>
      </c>
      <c r="E2761" s="192" t="s">
        <v>19</v>
      </c>
      <c r="F2761" s="192" t="s">
        <v>20</v>
      </c>
      <c r="G2761" s="190" t="s">
        <v>21</v>
      </c>
      <c r="H2761" s="1"/>
      <c r="I2761" s="1"/>
      <c r="J2761" s="71"/>
    </row>
    <row r="2762" spans="1:10">
      <c r="A2762" s="24">
        <v>1</v>
      </c>
      <c r="B2762" s="25" t="s">
        <v>23</v>
      </c>
      <c r="C2762" s="167">
        <v>5</v>
      </c>
      <c r="D2762" s="27">
        <v>79305</v>
      </c>
      <c r="E2762" s="28">
        <f t="shared" ref="E2762:E2779" si="400">D2762*C2762</f>
        <v>396525</v>
      </c>
      <c r="F2762" s="29">
        <v>0</v>
      </c>
      <c r="G2762" s="30">
        <f t="shared" ref="G2762:G2779" si="401">E2762-E2762*F2762</f>
        <v>396525</v>
      </c>
      <c r="H2762" s="31">
        <f>D2762/1.08</f>
        <v>73430.555555555547</v>
      </c>
      <c r="I2762" s="31"/>
      <c r="J2762" s="59">
        <f t="shared" ref="J2762:J2779" si="402">H2762*C2762</f>
        <v>367152.77777777775</v>
      </c>
    </row>
    <row r="2763" spans="1:10">
      <c r="A2763" s="24">
        <v>2</v>
      </c>
      <c r="B2763" s="25" t="s">
        <v>25</v>
      </c>
      <c r="C2763" s="204"/>
      <c r="D2763" s="33">
        <v>128591</v>
      </c>
      <c r="E2763" s="28">
        <f t="shared" si="400"/>
        <v>0</v>
      </c>
      <c r="F2763" s="29">
        <v>0</v>
      </c>
      <c r="G2763" s="30">
        <f t="shared" si="401"/>
        <v>0</v>
      </c>
      <c r="H2763" s="31">
        <f t="shared" ref="H2763:H2765" si="403">D2763/1.08</f>
        <v>119065.74074074073</v>
      </c>
      <c r="I2763" s="31"/>
      <c r="J2763" s="59">
        <f t="shared" si="402"/>
        <v>0</v>
      </c>
    </row>
    <row r="2764" spans="1:10">
      <c r="A2764" s="24">
        <v>3</v>
      </c>
      <c r="B2764" s="25" t="s">
        <v>26</v>
      </c>
      <c r="C2764" s="205"/>
      <c r="D2764" s="27">
        <v>60043</v>
      </c>
      <c r="E2764" s="28">
        <f t="shared" si="400"/>
        <v>0</v>
      </c>
      <c r="F2764" s="29">
        <v>0</v>
      </c>
      <c r="G2764" s="30">
        <f t="shared" si="401"/>
        <v>0</v>
      </c>
      <c r="H2764" s="31">
        <f t="shared" si="403"/>
        <v>55595.370370370365</v>
      </c>
      <c r="I2764" s="31"/>
      <c r="J2764" s="59">
        <f t="shared" si="402"/>
        <v>0</v>
      </c>
    </row>
    <row r="2765" spans="1:10">
      <c r="A2765" s="24">
        <v>4</v>
      </c>
      <c r="B2765" s="25" t="s">
        <v>27</v>
      </c>
      <c r="C2765" s="206"/>
      <c r="D2765" s="27">
        <v>115781</v>
      </c>
      <c r="E2765" s="28">
        <f t="shared" si="400"/>
        <v>0</v>
      </c>
      <c r="F2765" s="29">
        <v>0</v>
      </c>
      <c r="G2765" s="30">
        <f t="shared" si="401"/>
        <v>0</v>
      </c>
      <c r="H2765" s="31">
        <f t="shared" si="403"/>
        <v>107204.62962962962</v>
      </c>
      <c r="I2765" s="31"/>
      <c r="J2765" s="59">
        <f t="shared" si="402"/>
        <v>0</v>
      </c>
    </row>
    <row r="2766" spans="1:10">
      <c r="A2766" s="24">
        <v>5</v>
      </c>
      <c r="B2766" s="25" t="s">
        <v>28</v>
      </c>
      <c r="C2766" s="204">
        <v>5</v>
      </c>
      <c r="D2766" s="27">
        <v>119943</v>
      </c>
      <c r="E2766" s="28">
        <f t="shared" si="400"/>
        <v>599715</v>
      </c>
      <c r="F2766" s="124">
        <v>0.25</v>
      </c>
      <c r="G2766" s="125">
        <f t="shared" si="401"/>
        <v>449786.25</v>
      </c>
      <c r="H2766" s="31">
        <f>D2766/1.08*0.75</f>
        <v>83293.75</v>
      </c>
      <c r="I2766" s="31"/>
      <c r="J2766" s="59">
        <f t="shared" si="402"/>
        <v>416468.75</v>
      </c>
    </row>
    <row r="2767" spans="1:10">
      <c r="A2767" s="24">
        <v>6</v>
      </c>
      <c r="B2767" s="25" t="s">
        <v>29</v>
      </c>
      <c r="C2767" s="167"/>
      <c r="D2767" s="27">
        <v>94810</v>
      </c>
      <c r="E2767" s="28">
        <f t="shared" si="400"/>
        <v>0</v>
      </c>
      <c r="F2767" s="29">
        <v>0</v>
      </c>
      <c r="G2767" s="30">
        <f t="shared" si="401"/>
        <v>0</v>
      </c>
      <c r="H2767" s="31">
        <f t="shared" ref="H2767:H2778" si="404">D2767/1.08</f>
        <v>87787.037037037036</v>
      </c>
      <c r="I2767" s="31"/>
      <c r="J2767" s="59">
        <f t="shared" si="402"/>
        <v>0</v>
      </c>
    </row>
    <row r="2768" spans="1:10">
      <c r="A2768" s="24">
        <v>7</v>
      </c>
      <c r="B2768" s="25" t="s">
        <v>30</v>
      </c>
      <c r="C2768" s="207"/>
      <c r="D2768" s="27">
        <v>141396</v>
      </c>
      <c r="E2768" s="28">
        <f t="shared" si="400"/>
        <v>0</v>
      </c>
      <c r="F2768" s="29">
        <v>0</v>
      </c>
      <c r="G2768" s="30">
        <f t="shared" si="401"/>
        <v>0</v>
      </c>
      <c r="H2768" s="31">
        <f t="shared" si="404"/>
        <v>130922.22222222222</v>
      </c>
      <c r="I2768" s="31"/>
      <c r="J2768" s="59">
        <f t="shared" si="402"/>
        <v>0</v>
      </c>
    </row>
    <row r="2769" spans="1:10">
      <c r="A2769" s="24">
        <v>8</v>
      </c>
      <c r="B2769" s="25" t="s">
        <v>31</v>
      </c>
      <c r="C2769" s="167"/>
      <c r="D2769" s="27">
        <v>232931</v>
      </c>
      <c r="E2769" s="28">
        <f t="shared" si="400"/>
        <v>0</v>
      </c>
      <c r="F2769" s="29">
        <v>0</v>
      </c>
      <c r="G2769" s="30">
        <f t="shared" si="401"/>
        <v>0</v>
      </c>
      <c r="H2769" s="31">
        <f t="shared" si="404"/>
        <v>215676.85185185182</v>
      </c>
      <c r="I2769" s="31"/>
      <c r="J2769" s="59">
        <f t="shared" si="402"/>
        <v>0</v>
      </c>
    </row>
    <row r="2770" spans="1:10">
      <c r="A2770" s="24">
        <v>9</v>
      </c>
      <c r="B2770" s="36" t="s">
        <v>32</v>
      </c>
      <c r="C2770" s="167"/>
      <c r="D2770" s="27">
        <v>101534</v>
      </c>
      <c r="E2770" s="28">
        <f t="shared" si="400"/>
        <v>0</v>
      </c>
      <c r="F2770" s="29">
        <v>0</v>
      </c>
      <c r="G2770" s="30">
        <f t="shared" si="401"/>
        <v>0</v>
      </c>
      <c r="H2770" s="31">
        <f t="shared" si="404"/>
        <v>94012.962962962964</v>
      </c>
      <c r="I2770" s="31"/>
      <c r="J2770" s="59">
        <f t="shared" si="402"/>
        <v>0</v>
      </c>
    </row>
    <row r="2771" spans="1:10">
      <c r="A2771" s="24">
        <v>10</v>
      </c>
      <c r="B2771" s="36" t="s">
        <v>33</v>
      </c>
      <c r="C2771" s="208"/>
      <c r="D2771" s="33">
        <v>110148</v>
      </c>
      <c r="E2771" s="28">
        <f t="shared" si="400"/>
        <v>0</v>
      </c>
      <c r="F2771" s="29">
        <v>0</v>
      </c>
      <c r="G2771" s="30">
        <f t="shared" si="401"/>
        <v>0</v>
      </c>
      <c r="H2771" s="31">
        <f t="shared" si="404"/>
        <v>101988.88888888888</v>
      </c>
      <c r="I2771" s="31"/>
      <c r="J2771" s="59">
        <f t="shared" si="402"/>
        <v>0</v>
      </c>
    </row>
    <row r="2772" spans="1:10">
      <c r="A2772" s="24">
        <v>11</v>
      </c>
      <c r="B2772" s="121" t="s">
        <v>34</v>
      </c>
      <c r="C2772" s="209">
        <v>5</v>
      </c>
      <c r="D2772" s="27">
        <v>54198</v>
      </c>
      <c r="E2772" s="123">
        <f t="shared" si="400"/>
        <v>270990</v>
      </c>
      <c r="F2772" s="29">
        <v>0</v>
      </c>
      <c r="G2772" s="125">
        <f t="shared" si="401"/>
        <v>270990</v>
      </c>
      <c r="H2772" s="31">
        <f t="shared" si="404"/>
        <v>50183.333333333328</v>
      </c>
      <c r="I2772" s="128"/>
      <c r="J2772" s="59">
        <f t="shared" si="402"/>
        <v>250916.66666666663</v>
      </c>
    </row>
    <row r="2773" spans="1:10">
      <c r="A2773" s="24">
        <v>12</v>
      </c>
      <c r="B2773" s="25" t="s">
        <v>35</v>
      </c>
      <c r="C2773" s="208"/>
      <c r="D2773" s="27">
        <v>49680</v>
      </c>
      <c r="E2773" s="28">
        <f t="shared" si="400"/>
        <v>0</v>
      </c>
      <c r="F2773" s="29">
        <v>0</v>
      </c>
      <c r="G2773" s="30">
        <f t="shared" si="401"/>
        <v>0</v>
      </c>
      <c r="H2773" s="31">
        <f t="shared" si="404"/>
        <v>46000</v>
      </c>
      <c r="I2773" s="31"/>
      <c r="J2773" s="59">
        <f t="shared" si="402"/>
        <v>0</v>
      </c>
    </row>
    <row r="2774" spans="1:10">
      <c r="A2774" s="24">
        <v>13</v>
      </c>
      <c r="B2774" s="25" t="s">
        <v>36</v>
      </c>
      <c r="C2774" s="208"/>
      <c r="D2774" s="38">
        <v>64152</v>
      </c>
      <c r="E2774" s="28">
        <f t="shared" si="400"/>
        <v>0</v>
      </c>
      <c r="F2774" s="29">
        <v>0</v>
      </c>
      <c r="G2774" s="30">
        <f t="shared" si="401"/>
        <v>0</v>
      </c>
      <c r="H2774" s="31">
        <f t="shared" si="404"/>
        <v>59399.999999999993</v>
      </c>
      <c r="I2774" s="31"/>
      <c r="J2774" s="59">
        <f t="shared" si="402"/>
        <v>0</v>
      </c>
    </row>
    <row r="2775" spans="1:10">
      <c r="A2775" s="24">
        <v>14</v>
      </c>
      <c r="B2775" s="121" t="s">
        <v>37</v>
      </c>
      <c r="C2775" s="209"/>
      <c r="D2775" s="38">
        <v>65934</v>
      </c>
      <c r="E2775" s="123">
        <f t="shared" si="400"/>
        <v>0</v>
      </c>
      <c r="F2775" s="124">
        <v>0</v>
      </c>
      <c r="G2775" s="125">
        <f t="shared" si="401"/>
        <v>0</v>
      </c>
      <c r="H2775" s="31">
        <f t="shared" si="404"/>
        <v>61049.999999999993</v>
      </c>
      <c r="I2775" s="128"/>
      <c r="J2775" s="59">
        <f t="shared" si="402"/>
        <v>0</v>
      </c>
    </row>
    <row r="2776" spans="1:10">
      <c r="A2776" s="24">
        <v>15</v>
      </c>
      <c r="B2776" s="25" t="s">
        <v>38</v>
      </c>
      <c r="C2776" s="208"/>
      <c r="D2776" s="38">
        <v>76626</v>
      </c>
      <c r="E2776" s="28">
        <f t="shared" si="400"/>
        <v>0</v>
      </c>
      <c r="F2776" s="29">
        <v>0</v>
      </c>
      <c r="G2776" s="30">
        <f t="shared" si="401"/>
        <v>0</v>
      </c>
      <c r="H2776" s="31">
        <f t="shared" si="404"/>
        <v>70950</v>
      </c>
      <c r="I2776" s="31"/>
      <c r="J2776" s="59">
        <f t="shared" si="402"/>
        <v>0</v>
      </c>
    </row>
    <row r="2777" spans="1:10">
      <c r="A2777" s="24">
        <v>16</v>
      </c>
      <c r="B2777" s="25" t="s">
        <v>39</v>
      </c>
      <c r="C2777" s="208"/>
      <c r="D2777" s="38">
        <v>80190</v>
      </c>
      <c r="E2777" s="28">
        <f t="shared" si="400"/>
        <v>0</v>
      </c>
      <c r="F2777" s="29">
        <v>0</v>
      </c>
      <c r="G2777" s="30">
        <f t="shared" si="401"/>
        <v>0</v>
      </c>
      <c r="H2777" s="31">
        <f t="shared" si="404"/>
        <v>74250</v>
      </c>
      <c r="I2777" s="31"/>
      <c r="J2777" s="59">
        <f t="shared" si="402"/>
        <v>0</v>
      </c>
    </row>
    <row r="2778" spans="1:10">
      <c r="A2778" s="24">
        <v>17</v>
      </c>
      <c r="B2778" s="25" t="s">
        <v>40</v>
      </c>
      <c r="C2778" s="208"/>
      <c r="D2778" s="38">
        <v>113832</v>
      </c>
      <c r="E2778" s="28">
        <f t="shared" si="400"/>
        <v>0</v>
      </c>
      <c r="F2778" s="29">
        <v>0</v>
      </c>
      <c r="G2778" s="30">
        <f t="shared" si="401"/>
        <v>0</v>
      </c>
      <c r="H2778" s="31">
        <f t="shared" si="404"/>
        <v>105400</v>
      </c>
      <c r="I2778" s="31"/>
      <c r="J2778" s="59">
        <f t="shared" si="402"/>
        <v>0</v>
      </c>
    </row>
    <row r="2779" spans="1:10">
      <c r="A2779" s="24">
        <v>18</v>
      </c>
      <c r="B2779" s="121" t="s">
        <v>41</v>
      </c>
      <c r="C2779" s="209"/>
      <c r="D2779" s="39">
        <v>98010</v>
      </c>
      <c r="E2779" s="123">
        <f t="shared" si="400"/>
        <v>0</v>
      </c>
      <c r="F2779" s="124">
        <v>0.23</v>
      </c>
      <c r="G2779" s="125">
        <f t="shared" si="401"/>
        <v>0</v>
      </c>
      <c r="H2779" s="31">
        <f>D2779/1.08*0.77</f>
        <v>69877.5</v>
      </c>
      <c r="I2779" s="128"/>
      <c r="J2779" s="59">
        <f t="shared" si="402"/>
        <v>0</v>
      </c>
    </row>
    <row r="2780" spans="1:10" ht="21">
      <c r="A2780" s="40"/>
      <c r="B2780" s="41" t="s">
        <v>42</v>
      </c>
      <c r="C2780" s="210">
        <f>SUM(C2762:C2779)</f>
        <v>15</v>
      </c>
      <c r="D2780" s="39"/>
      <c r="E2780" s="43">
        <f>SUM(E2762:E2779)</f>
        <v>1267230</v>
      </c>
      <c r="F2780" s="43"/>
      <c r="G2780" s="44">
        <f>SUM(G2762:G2779)</f>
        <v>1117301.25</v>
      </c>
      <c r="H2780" s="45"/>
      <c r="I2780" s="45"/>
      <c r="J2780" s="64">
        <f>SUM(J2762:J2779)</f>
        <v>1034538.1944444444</v>
      </c>
    </row>
    <row r="2781" spans="1:10" ht="31.5">
      <c r="A2781" s="46"/>
      <c r="B2781" s="47"/>
      <c r="C2781" s="211"/>
      <c r="D2781" s="39"/>
      <c r="E2781" s="49"/>
      <c r="F2781" s="49"/>
      <c r="G2781" s="50"/>
      <c r="H2781" s="5"/>
      <c r="I2781" s="5"/>
      <c r="J2781" s="75">
        <f>J2780*0.08</f>
        <v>82763.055555555547</v>
      </c>
    </row>
    <row r="2782" spans="1:10" ht="31.5">
      <c r="A2782" s="283" t="s">
        <v>43</v>
      </c>
      <c r="B2782" s="283"/>
      <c r="C2782" s="284" t="s">
        <v>44</v>
      </c>
      <c r="D2782" s="284"/>
      <c r="E2782" s="54"/>
      <c r="F2782" s="54"/>
      <c r="G2782" s="55" t="s">
        <v>45</v>
      </c>
      <c r="H2782" s="6"/>
      <c r="I2782" s="6"/>
      <c r="J2782" s="76">
        <f>SUM(J2780:J2781)</f>
        <v>1117301.25</v>
      </c>
    </row>
    <row r="2783" spans="1:10" ht="15">
      <c r="B2783" s="131" t="s">
        <v>165</v>
      </c>
      <c r="C2783" s="131" t="s">
        <v>166</v>
      </c>
      <c r="D2783" s="131"/>
      <c r="E2783" s="131" t="s">
        <v>167</v>
      </c>
    </row>
    <row r="2784" spans="1:10">
      <c r="B2784" s="212" t="s">
        <v>168</v>
      </c>
      <c r="C2784" s="213" t="s">
        <v>166</v>
      </c>
      <c r="D2784" s="214"/>
      <c r="E2784" s="214"/>
      <c r="F2784" s="214"/>
      <c r="G2784" s="212" t="s">
        <v>167</v>
      </c>
    </row>
    <row r="2787" spans="1:10" ht="15.75">
      <c r="A2787" s="279" t="s">
        <v>0</v>
      </c>
      <c r="B2787" s="279"/>
      <c r="C2787" s="279"/>
      <c r="D2787" s="279"/>
      <c r="E2787" s="279"/>
      <c r="F2787" s="279"/>
      <c r="G2787" s="279"/>
    </row>
    <row r="2788" spans="1:10" ht="15.75">
      <c r="A2788" s="279" t="s">
        <v>1</v>
      </c>
      <c r="B2788" s="279"/>
      <c r="C2788" s="279"/>
      <c r="D2788" s="279"/>
      <c r="E2788" s="279"/>
      <c r="F2788" s="279"/>
      <c r="G2788" s="279"/>
      <c r="H2788" s="1"/>
      <c r="I2788" s="1"/>
      <c r="J2788" s="71"/>
    </row>
    <row r="2789" spans="1:10" ht="15.75">
      <c r="A2789" s="279" t="s">
        <v>2</v>
      </c>
      <c r="B2789" s="279"/>
      <c r="C2789" s="279"/>
      <c r="D2789" s="279"/>
      <c r="E2789" s="279"/>
      <c r="F2789" s="279"/>
      <c r="G2789" s="279"/>
      <c r="H2789" s="1"/>
      <c r="I2789" s="1"/>
      <c r="J2789" s="71"/>
    </row>
    <row r="2790" spans="1:10" ht="15.75">
      <c r="A2790" s="279" t="s">
        <v>4</v>
      </c>
      <c r="B2790" s="279"/>
      <c r="C2790" s="279"/>
      <c r="D2790" s="279"/>
      <c r="E2790" s="279"/>
      <c r="F2790" s="279"/>
      <c r="G2790" s="279"/>
      <c r="H2790" s="1"/>
      <c r="I2790" s="1"/>
      <c r="J2790" s="71"/>
    </row>
    <row r="2791" spans="1:10" ht="15.75">
      <c r="A2791" s="280" t="s">
        <v>6</v>
      </c>
      <c r="B2791" s="280"/>
      <c r="C2791" s="280"/>
      <c r="D2791" s="280"/>
      <c r="E2791" s="280"/>
      <c r="F2791" s="280"/>
      <c r="G2791" s="280"/>
      <c r="H2791" s="1"/>
      <c r="I2791" s="1"/>
      <c r="J2791" s="71"/>
    </row>
    <row r="2792" spans="1:10" ht="27.75">
      <c r="A2792" s="9"/>
      <c r="B2792" s="9"/>
      <c r="C2792" s="281" t="s">
        <v>287</v>
      </c>
      <c r="D2792" s="281"/>
      <c r="E2792" s="281"/>
      <c r="F2792" s="281"/>
      <c r="G2792" s="281"/>
      <c r="H2792" s="2"/>
      <c r="I2792" s="2"/>
      <c r="J2792" s="72"/>
    </row>
    <row r="2793" spans="1:10">
      <c r="A2793" s="11" t="s">
        <v>8</v>
      </c>
      <c r="B2793" s="12"/>
      <c r="C2793" s="202"/>
      <c r="D2793" s="286"/>
      <c r="E2793" s="286"/>
      <c r="F2793" s="286"/>
      <c r="G2793" s="286"/>
      <c r="H2793" s="68"/>
      <c r="I2793" s="68"/>
      <c r="J2793" s="71"/>
    </row>
    <row r="2794" spans="1:10" ht="15.75">
      <c r="A2794" s="11" t="s">
        <v>9</v>
      </c>
      <c r="B2794" s="286" t="s">
        <v>301</v>
      </c>
      <c r="C2794" s="286"/>
      <c r="D2794" s="286"/>
      <c r="E2794" s="286"/>
      <c r="F2794" s="11"/>
      <c r="G2794" s="16"/>
      <c r="H2794" s="11"/>
      <c r="I2794" s="11"/>
      <c r="J2794" s="80"/>
    </row>
    <row r="2795" spans="1:10" ht="15.75">
      <c r="A2795" s="11" t="s">
        <v>11</v>
      </c>
      <c r="B2795" s="289"/>
      <c r="C2795" s="289"/>
      <c r="D2795" s="289"/>
      <c r="E2795" s="289"/>
      <c r="F2795" s="18"/>
      <c r="G2795" s="19" t="s">
        <v>13</v>
      </c>
      <c r="H2795" s="69" t="s">
        <v>161</v>
      </c>
      <c r="I2795" s="69">
        <v>11678</v>
      </c>
      <c r="J2795" s="73"/>
    </row>
    <row r="2796" spans="1:10">
      <c r="A2796" s="190" t="s">
        <v>14</v>
      </c>
      <c r="B2796" s="190"/>
      <c r="C2796" s="203" t="s">
        <v>17</v>
      </c>
      <c r="D2796" s="191" t="s">
        <v>18</v>
      </c>
      <c r="E2796" s="192" t="s">
        <v>19</v>
      </c>
      <c r="F2796" s="192" t="s">
        <v>20</v>
      </c>
      <c r="G2796" s="190" t="s">
        <v>21</v>
      </c>
      <c r="H2796" s="1"/>
      <c r="I2796" s="1"/>
      <c r="J2796" s="71"/>
    </row>
    <row r="2797" spans="1:10">
      <c r="A2797" s="24">
        <v>1</v>
      </c>
      <c r="B2797" s="25" t="s">
        <v>23</v>
      </c>
      <c r="C2797" s="167">
        <v>3</v>
      </c>
      <c r="D2797" s="27">
        <v>79305</v>
      </c>
      <c r="E2797" s="28">
        <f t="shared" ref="E2797:E2814" si="405">D2797*C2797</f>
        <v>237915</v>
      </c>
      <c r="F2797" s="29">
        <v>0</v>
      </c>
      <c r="G2797" s="30">
        <f t="shared" ref="G2797:G2814" si="406">E2797-E2797*F2797</f>
        <v>237915</v>
      </c>
      <c r="H2797" s="31">
        <f>D2797/1.08</f>
        <v>73430.555555555547</v>
      </c>
      <c r="I2797" s="31"/>
      <c r="J2797" s="59">
        <f t="shared" ref="J2797:J2814" si="407">H2797*C2797</f>
        <v>220291.66666666663</v>
      </c>
    </row>
    <row r="2798" spans="1:10">
      <c r="A2798" s="24">
        <v>2</v>
      </c>
      <c r="B2798" s="25" t="s">
        <v>25</v>
      </c>
      <c r="C2798" s="204"/>
      <c r="D2798" s="33">
        <v>128591</v>
      </c>
      <c r="E2798" s="28">
        <f t="shared" si="405"/>
        <v>0</v>
      </c>
      <c r="F2798" s="29">
        <v>0</v>
      </c>
      <c r="G2798" s="30">
        <f t="shared" si="406"/>
        <v>0</v>
      </c>
      <c r="H2798" s="31">
        <f t="shared" ref="H2798:H2800" si="408">D2798/1.08</f>
        <v>119065.74074074073</v>
      </c>
      <c r="I2798" s="31"/>
      <c r="J2798" s="59">
        <f t="shared" si="407"/>
        <v>0</v>
      </c>
    </row>
    <row r="2799" spans="1:10">
      <c r="A2799" s="24">
        <v>3</v>
      </c>
      <c r="B2799" s="25" t="s">
        <v>26</v>
      </c>
      <c r="C2799" s="205"/>
      <c r="D2799" s="27">
        <v>60043</v>
      </c>
      <c r="E2799" s="28">
        <f t="shared" si="405"/>
        <v>0</v>
      </c>
      <c r="F2799" s="29">
        <v>0</v>
      </c>
      <c r="G2799" s="30">
        <f t="shared" si="406"/>
        <v>0</v>
      </c>
      <c r="H2799" s="31">
        <f t="shared" si="408"/>
        <v>55595.370370370365</v>
      </c>
      <c r="I2799" s="31"/>
      <c r="J2799" s="59">
        <f t="shared" si="407"/>
        <v>0</v>
      </c>
    </row>
    <row r="2800" spans="1:10">
      <c r="A2800" s="24">
        <v>4</v>
      </c>
      <c r="B2800" s="25" t="s">
        <v>27</v>
      </c>
      <c r="C2800" s="206"/>
      <c r="D2800" s="27">
        <v>115781</v>
      </c>
      <c r="E2800" s="28">
        <f t="shared" si="405"/>
        <v>0</v>
      </c>
      <c r="F2800" s="29">
        <v>0</v>
      </c>
      <c r="G2800" s="30">
        <f t="shared" si="406"/>
        <v>0</v>
      </c>
      <c r="H2800" s="31">
        <f t="shared" si="408"/>
        <v>107204.62962962962</v>
      </c>
      <c r="I2800" s="31"/>
      <c r="J2800" s="59">
        <f t="shared" si="407"/>
        <v>0</v>
      </c>
    </row>
    <row r="2801" spans="1:10">
      <c r="A2801" s="24">
        <v>5</v>
      </c>
      <c r="B2801" s="25" t="s">
        <v>28</v>
      </c>
      <c r="C2801" s="204">
        <v>5</v>
      </c>
      <c r="D2801" s="27">
        <v>119943</v>
      </c>
      <c r="E2801" s="28">
        <f t="shared" si="405"/>
        <v>599715</v>
      </c>
      <c r="F2801" s="124">
        <v>0.25</v>
      </c>
      <c r="G2801" s="125">
        <f t="shared" si="406"/>
        <v>449786.25</v>
      </c>
      <c r="H2801" s="31">
        <f>D2801/1.08*0.75</f>
        <v>83293.75</v>
      </c>
      <c r="I2801" s="31"/>
      <c r="J2801" s="59">
        <f t="shared" si="407"/>
        <v>416468.75</v>
      </c>
    </row>
    <row r="2802" spans="1:10">
      <c r="A2802" s="24">
        <v>6</v>
      </c>
      <c r="B2802" s="25" t="s">
        <v>29</v>
      </c>
      <c r="C2802" s="167"/>
      <c r="D2802" s="27">
        <v>94810</v>
      </c>
      <c r="E2802" s="28">
        <f t="shared" si="405"/>
        <v>0</v>
      </c>
      <c r="F2802" s="29">
        <v>0</v>
      </c>
      <c r="G2802" s="30">
        <f t="shared" si="406"/>
        <v>0</v>
      </c>
      <c r="H2802" s="31">
        <f t="shared" ref="H2802:H2813" si="409">D2802/1.08</f>
        <v>87787.037037037036</v>
      </c>
      <c r="I2802" s="31"/>
      <c r="J2802" s="59">
        <f t="shared" si="407"/>
        <v>0</v>
      </c>
    </row>
    <row r="2803" spans="1:10">
      <c r="A2803" s="24">
        <v>7</v>
      </c>
      <c r="B2803" s="25" t="s">
        <v>30</v>
      </c>
      <c r="C2803" s="207"/>
      <c r="D2803" s="27">
        <v>141396</v>
      </c>
      <c r="E2803" s="28">
        <f t="shared" si="405"/>
        <v>0</v>
      </c>
      <c r="F2803" s="29">
        <v>0</v>
      </c>
      <c r="G2803" s="30">
        <f t="shared" si="406"/>
        <v>0</v>
      </c>
      <c r="H2803" s="31">
        <f t="shared" si="409"/>
        <v>130922.22222222222</v>
      </c>
      <c r="I2803" s="31"/>
      <c r="J2803" s="59">
        <f t="shared" si="407"/>
        <v>0</v>
      </c>
    </row>
    <row r="2804" spans="1:10">
      <c r="A2804" s="24">
        <v>8</v>
      </c>
      <c r="B2804" s="25" t="s">
        <v>31</v>
      </c>
      <c r="C2804" s="167"/>
      <c r="D2804" s="27">
        <v>232931</v>
      </c>
      <c r="E2804" s="28">
        <f t="shared" si="405"/>
        <v>0</v>
      </c>
      <c r="F2804" s="29">
        <v>0</v>
      </c>
      <c r="G2804" s="30">
        <f t="shared" si="406"/>
        <v>0</v>
      </c>
      <c r="H2804" s="31">
        <f t="shared" si="409"/>
        <v>215676.85185185182</v>
      </c>
      <c r="I2804" s="31"/>
      <c r="J2804" s="59">
        <f t="shared" si="407"/>
        <v>0</v>
      </c>
    </row>
    <row r="2805" spans="1:10">
      <c r="A2805" s="24">
        <v>9</v>
      </c>
      <c r="B2805" s="36" t="s">
        <v>32</v>
      </c>
      <c r="C2805" s="167"/>
      <c r="D2805" s="27">
        <v>101534</v>
      </c>
      <c r="E2805" s="28">
        <f t="shared" si="405"/>
        <v>0</v>
      </c>
      <c r="F2805" s="29">
        <v>0</v>
      </c>
      <c r="G2805" s="30">
        <f t="shared" si="406"/>
        <v>0</v>
      </c>
      <c r="H2805" s="31">
        <f t="shared" si="409"/>
        <v>94012.962962962964</v>
      </c>
      <c r="I2805" s="31"/>
      <c r="J2805" s="59">
        <f t="shared" si="407"/>
        <v>0</v>
      </c>
    </row>
    <row r="2806" spans="1:10">
      <c r="A2806" s="24">
        <v>10</v>
      </c>
      <c r="B2806" s="36" t="s">
        <v>33</v>
      </c>
      <c r="C2806" s="208"/>
      <c r="D2806" s="33">
        <v>110148</v>
      </c>
      <c r="E2806" s="28">
        <f t="shared" si="405"/>
        <v>0</v>
      </c>
      <c r="F2806" s="29">
        <v>0</v>
      </c>
      <c r="G2806" s="30">
        <f t="shared" si="406"/>
        <v>0</v>
      </c>
      <c r="H2806" s="31">
        <f t="shared" si="409"/>
        <v>101988.88888888888</v>
      </c>
      <c r="I2806" s="31"/>
      <c r="J2806" s="59">
        <f t="shared" si="407"/>
        <v>0</v>
      </c>
    </row>
    <row r="2807" spans="1:10">
      <c r="A2807" s="24">
        <v>11</v>
      </c>
      <c r="B2807" s="121" t="s">
        <v>34</v>
      </c>
      <c r="C2807" s="209"/>
      <c r="D2807" s="27">
        <v>54198</v>
      </c>
      <c r="E2807" s="123">
        <f t="shared" si="405"/>
        <v>0</v>
      </c>
      <c r="F2807" s="29">
        <v>0</v>
      </c>
      <c r="G2807" s="125">
        <f t="shared" si="406"/>
        <v>0</v>
      </c>
      <c r="H2807" s="31">
        <f t="shared" si="409"/>
        <v>50183.333333333328</v>
      </c>
      <c r="I2807" s="128"/>
      <c r="J2807" s="59">
        <f t="shared" si="407"/>
        <v>0</v>
      </c>
    </row>
    <row r="2808" spans="1:10">
      <c r="A2808" s="24">
        <v>12</v>
      </c>
      <c r="B2808" s="25" t="s">
        <v>35</v>
      </c>
      <c r="C2808" s="208"/>
      <c r="D2808" s="27">
        <v>49680</v>
      </c>
      <c r="E2808" s="28">
        <f t="shared" si="405"/>
        <v>0</v>
      </c>
      <c r="F2808" s="29">
        <v>0</v>
      </c>
      <c r="G2808" s="30">
        <f t="shared" si="406"/>
        <v>0</v>
      </c>
      <c r="H2808" s="31">
        <f t="shared" si="409"/>
        <v>46000</v>
      </c>
      <c r="I2808" s="31"/>
      <c r="J2808" s="59">
        <f t="shared" si="407"/>
        <v>0</v>
      </c>
    </row>
    <row r="2809" spans="1:10">
      <c r="A2809" s="24">
        <v>13</v>
      </c>
      <c r="B2809" s="25" t="s">
        <v>36</v>
      </c>
      <c r="C2809" s="208"/>
      <c r="D2809" s="38">
        <v>64152</v>
      </c>
      <c r="E2809" s="28">
        <f t="shared" si="405"/>
        <v>0</v>
      </c>
      <c r="F2809" s="29">
        <v>0</v>
      </c>
      <c r="G2809" s="30">
        <f t="shared" si="406"/>
        <v>0</v>
      </c>
      <c r="H2809" s="31">
        <f t="shared" si="409"/>
        <v>59399.999999999993</v>
      </c>
      <c r="I2809" s="31"/>
      <c r="J2809" s="59">
        <f t="shared" si="407"/>
        <v>0</v>
      </c>
    </row>
    <row r="2810" spans="1:10">
      <c r="A2810" s="24">
        <v>14</v>
      </c>
      <c r="B2810" s="121" t="s">
        <v>37</v>
      </c>
      <c r="C2810" s="209"/>
      <c r="D2810" s="38">
        <v>65934</v>
      </c>
      <c r="E2810" s="123">
        <f t="shared" si="405"/>
        <v>0</v>
      </c>
      <c r="F2810" s="124">
        <v>0</v>
      </c>
      <c r="G2810" s="125">
        <f t="shared" si="406"/>
        <v>0</v>
      </c>
      <c r="H2810" s="31">
        <f t="shared" si="409"/>
        <v>61049.999999999993</v>
      </c>
      <c r="I2810" s="128"/>
      <c r="J2810" s="59">
        <f t="shared" si="407"/>
        <v>0</v>
      </c>
    </row>
    <row r="2811" spans="1:10">
      <c r="A2811" s="24">
        <v>15</v>
      </c>
      <c r="B2811" s="25" t="s">
        <v>38</v>
      </c>
      <c r="C2811" s="208"/>
      <c r="D2811" s="38">
        <v>76626</v>
      </c>
      <c r="E2811" s="28">
        <f t="shared" si="405"/>
        <v>0</v>
      </c>
      <c r="F2811" s="29">
        <v>0</v>
      </c>
      <c r="G2811" s="30">
        <f t="shared" si="406"/>
        <v>0</v>
      </c>
      <c r="H2811" s="31">
        <f t="shared" si="409"/>
        <v>70950</v>
      </c>
      <c r="I2811" s="31"/>
      <c r="J2811" s="59">
        <f t="shared" si="407"/>
        <v>0</v>
      </c>
    </row>
    <row r="2812" spans="1:10">
      <c r="A2812" s="24">
        <v>16</v>
      </c>
      <c r="B2812" s="25" t="s">
        <v>39</v>
      </c>
      <c r="C2812" s="208"/>
      <c r="D2812" s="38">
        <v>80190</v>
      </c>
      <c r="E2812" s="28">
        <f t="shared" si="405"/>
        <v>0</v>
      </c>
      <c r="F2812" s="29">
        <v>0</v>
      </c>
      <c r="G2812" s="30">
        <f t="shared" si="406"/>
        <v>0</v>
      </c>
      <c r="H2812" s="31">
        <f t="shared" si="409"/>
        <v>74250</v>
      </c>
      <c r="I2812" s="31"/>
      <c r="J2812" s="59">
        <f t="shared" si="407"/>
        <v>0</v>
      </c>
    </row>
    <row r="2813" spans="1:10">
      <c r="A2813" s="24">
        <v>17</v>
      </c>
      <c r="B2813" s="25" t="s">
        <v>40</v>
      </c>
      <c r="C2813" s="208"/>
      <c r="D2813" s="38">
        <v>113832</v>
      </c>
      <c r="E2813" s="28">
        <f t="shared" si="405"/>
        <v>0</v>
      </c>
      <c r="F2813" s="29">
        <v>0</v>
      </c>
      <c r="G2813" s="30">
        <f t="shared" si="406"/>
        <v>0</v>
      </c>
      <c r="H2813" s="31">
        <f t="shared" si="409"/>
        <v>105400</v>
      </c>
      <c r="I2813" s="31"/>
      <c r="J2813" s="59">
        <f t="shared" si="407"/>
        <v>0</v>
      </c>
    </row>
    <row r="2814" spans="1:10">
      <c r="A2814" s="24">
        <v>18</v>
      </c>
      <c r="B2814" s="121" t="s">
        <v>41</v>
      </c>
      <c r="C2814" s="209"/>
      <c r="D2814" s="39">
        <v>98010</v>
      </c>
      <c r="E2814" s="123">
        <f t="shared" si="405"/>
        <v>0</v>
      </c>
      <c r="F2814" s="124">
        <v>0.23</v>
      </c>
      <c r="G2814" s="125">
        <f t="shared" si="406"/>
        <v>0</v>
      </c>
      <c r="H2814" s="31">
        <f>D2814/1.08*0.77</f>
        <v>69877.5</v>
      </c>
      <c r="I2814" s="128"/>
      <c r="J2814" s="59">
        <f t="shared" si="407"/>
        <v>0</v>
      </c>
    </row>
    <row r="2815" spans="1:10" ht="21">
      <c r="A2815" s="40"/>
      <c r="B2815" s="41" t="s">
        <v>42</v>
      </c>
      <c r="C2815" s="210">
        <f>SUM(C2797:C2814)</f>
        <v>8</v>
      </c>
      <c r="D2815" s="39"/>
      <c r="E2815" s="43">
        <f>SUM(E2797:E2814)</f>
        <v>837630</v>
      </c>
      <c r="F2815" s="43"/>
      <c r="G2815" s="44">
        <f>SUM(G2797:G2814)</f>
        <v>687701.25</v>
      </c>
      <c r="H2815" s="45"/>
      <c r="I2815" s="45"/>
      <c r="J2815" s="64">
        <f>SUM(J2797:J2814)</f>
        <v>636760.41666666663</v>
      </c>
    </row>
    <row r="2816" spans="1:10" ht="31.5">
      <c r="A2816" s="46"/>
      <c r="B2816" s="47"/>
      <c r="C2816" s="211"/>
      <c r="D2816" s="39"/>
      <c r="E2816" s="49"/>
      <c r="F2816" s="49"/>
      <c r="G2816" s="50"/>
      <c r="H2816" s="5"/>
      <c r="I2816" s="5"/>
      <c r="J2816" s="75">
        <f>J2815*0.08</f>
        <v>50940.833333333328</v>
      </c>
    </row>
    <row r="2817" spans="1:10" ht="31.5">
      <c r="A2817" s="283" t="s">
        <v>43</v>
      </c>
      <c r="B2817" s="283"/>
      <c r="C2817" s="284" t="s">
        <v>44</v>
      </c>
      <c r="D2817" s="284"/>
      <c r="E2817" s="54"/>
      <c r="F2817" s="54"/>
      <c r="G2817" s="55" t="s">
        <v>45</v>
      </c>
      <c r="H2817" s="6"/>
      <c r="I2817" s="6"/>
      <c r="J2817" s="76">
        <f>SUM(J2815:J2816)</f>
        <v>687701.25</v>
      </c>
    </row>
    <row r="2818" spans="1:10" ht="15">
      <c r="B2818" s="131" t="s">
        <v>165</v>
      </c>
      <c r="C2818" s="131" t="s">
        <v>166</v>
      </c>
      <c r="D2818" s="131"/>
      <c r="E2818" s="131" t="s">
        <v>167</v>
      </c>
    </row>
    <row r="2819" spans="1:10">
      <c r="B2819" s="212" t="s">
        <v>168</v>
      </c>
      <c r="C2819" s="213" t="s">
        <v>166</v>
      </c>
      <c r="D2819" s="214"/>
      <c r="E2819" s="214"/>
      <c r="F2819" s="214"/>
      <c r="G2819" s="212" t="s">
        <v>167</v>
      </c>
    </row>
    <row r="2822" spans="1:10" ht="15.75">
      <c r="A2822" s="279" t="s">
        <v>0</v>
      </c>
      <c r="B2822" s="279"/>
      <c r="C2822" s="279"/>
      <c r="D2822" s="279"/>
      <c r="E2822" s="279"/>
      <c r="F2822" s="279"/>
      <c r="G2822" s="279"/>
    </row>
    <row r="2823" spans="1:10" ht="15.75">
      <c r="A2823" s="279" t="s">
        <v>1</v>
      </c>
      <c r="B2823" s="279"/>
      <c r="C2823" s="279"/>
      <c r="D2823" s="279"/>
      <c r="E2823" s="279"/>
      <c r="F2823" s="279"/>
      <c r="G2823" s="279"/>
      <c r="H2823" s="1"/>
      <c r="I2823" s="1"/>
      <c r="J2823" s="71"/>
    </row>
    <row r="2824" spans="1:10" ht="15.75">
      <c r="A2824" s="279" t="s">
        <v>2</v>
      </c>
      <c r="B2824" s="279"/>
      <c r="C2824" s="279"/>
      <c r="D2824" s="279"/>
      <c r="E2824" s="279"/>
      <c r="F2824" s="279"/>
      <c r="G2824" s="279"/>
      <c r="H2824" s="1"/>
      <c r="I2824" s="1"/>
      <c r="J2824" s="71"/>
    </row>
    <row r="2825" spans="1:10" ht="15.75">
      <c r="A2825" s="279" t="s">
        <v>4</v>
      </c>
      <c r="B2825" s="279"/>
      <c r="C2825" s="279"/>
      <c r="D2825" s="279"/>
      <c r="E2825" s="279"/>
      <c r="F2825" s="279"/>
      <c r="G2825" s="279"/>
      <c r="H2825" s="1"/>
      <c r="I2825" s="1"/>
      <c r="J2825" s="71"/>
    </row>
    <row r="2826" spans="1:10" ht="15.75">
      <c r="A2826" s="280" t="s">
        <v>6</v>
      </c>
      <c r="B2826" s="280"/>
      <c r="C2826" s="280"/>
      <c r="D2826" s="280"/>
      <c r="E2826" s="280"/>
      <c r="F2826" s="280"/>
      <c r="G2826" s="280"/>
      <c r="H2826" s="1"/>
      <c r="I2826" s="1"/>
      <c r="J2826" s="71"/>
    </row>
    <row r="2827" spans="1:10" ht="27.75">
      <c r="A2827" s="9"/>
      <c r="B2827" s="9"/>
      <c r="C2827" s="281" t="s">
        <v>287</v>
      </c>
      <c r="D2827" s="281"/>
      <c r="E2827" s="281"/>
      <c r="F2827" s="281"/>
      <c r="G2827" s="281"/>
      <c r="H2827" s="2"/>
      <c r="I2827" s="2"/>
      <c r="J2827" s="72"/>
    </row>
    <row r="2828" spans="1:10">
      <c r="A2828" s="11" t="s">
        <v>8</v>
      </c>
      <c r="B2828" s="12"/>
      <c r="C2828" s="202"/>
      <c r="D2828" s="286"/>
      <c r="E2828" s="286"/>
      <c r="F2828" s="286"/>
      <c r="G2828" s="286"/>
      <c r="H2828" s="68"/>
      <c r="I2828" s="68"/>
      <c r="J2828" s="71"/>
    </row>
    <row r="2829" spans="1:10" ht="15.75">
      <c r="A2829" s="11" t="s">
        <v>9</v>
      </c>
      <c r="B2829" s="286" t="s">
        <v>302</v>
      </c>
      <c r="C2829" s="286"/>
      <c r="D2829" s="286"/>
      <c r="E2829" s="286"/>
      <c r="F2829" s="11"/>
      <c r="G2829" s="16"/>
      <c r="H2829" s="11"/>
      <c r="I2829" s="11"/>
      <c r="J2829" s="80"/>
    </row>
    <row r="2830" spans="1:10" ht="15.75">
      <c r="A2830" s="11" t="s">
        <v>11</v>
      </c>
      <c r="B2830" s="289"/>
      <c r="C2830" s="289"/>
      <c r="D2830" s="289"/>
      <c r="E2830" s="289"/>
      <c r="F2830" s="18"/>
      <c r="G2830" s="19" t="s">
        <v>13</v>
      </c>
      <c r="H2830" s="69" t="s">
        <v>161</v>
      </c>
      <c r="I2830" s="69">
        <v>11679</v>
      </c>
      <c r="J2830" s="73"/>
    </row>
    <row r="2831" spans="1:10">
      <c r="A2831" s="190" t="s">
        <v>14</v>
      </c>
      <c r="B2831" s="190"/>
      <c r="C2831" s="203" t="s">
        <v>17</v>
      </c>
      <c r="D2831" s="191" t="s">
        <v>18</v>
      </c>
      <c r="E2831" s="192" t="s">
        <v>19</v>
      </c>
      <c r="F2831" s="192" t="s">
        <v>20</v>
      </c>
      <c r="G2831" s="190" t="s">
        <v>21</v>
      </c>
      <c r="H2831" s="1"/>
      <c r="I2831" s="1"/>
      <c r="J2831" s="71"/>
    </row>
    <row r="2832" spans="1:10">
      <c r="A2832" s="24">
        <v>1</v>
      </c>
      <c r="B2832" s="25" t="s">
        <v>23</v>
      </c>
      <c r="C2832" s="167"/>
      <c r="D2832" s="27">
        <v>79305</v>
      </c>
      <c r="E2832" s="28">
        <f t="shared" ref="E2832:E2849" si="410">D2832*C2832</f>
        <v>0</v>
      </c>
      <c r="F2832" s="29">
        <v>0</v>
      </c>
      <c r="G2832" s="30">
        <f t="shared" ref="G2832:G2849" si="411">E2832-E2832*F2832</f>
        <v>0</v>
      </c>
      <c r="H2832" s="31">
        <f>D2832/1.08</f>
        <v>73430.555555555547</v>
      </c>
      <c r="I2832" s="31"/>
      <c r="J2832" s="59">
        <f t="shared" ref="J2832:J2849" si="412">H2832*C2832</f>
        <v>0</v>
      </c>
    </row>
    <row r="2833" spans="1:10">
      <c r="A2833" s="24">
        <v>2</v>
      </c>
      <c r="B2833" s="25" t="s">
        <v>25</v>
      </c>
      <c r="C2833" s="204"/>
      <c r="D2833" s="33">
        <v>128591</v>
      </c>
      <c r="E2833" s="28">
        <f t="shared" si="410"/>
        <v>0</v>
      </c>
      <c r="F2833" s="29">
        <v>0</v>
      </c>
      <c r="G2833" s="30">
        <f t="shared" si="411"/>
        <v>0</v>
      </c>
      <c r="H2833" s="31">
        <f t="shared" ref="H2833:H2835" si="413">D2833/1.08</f>
        <v>119065.74074074073</v>
      </c>
      <c r="I2833" s="31"/>
      <c r="J2833" s="59">
        <f t="shared" si="412"/>
        <v>0</v>
      </c>
    </row>
    <row r="2834" spans="1:10">
      <c r="A2834" s="24">
        <v>3</v>
      </c>
      <c r="B2834" s="25" t="s">
        <v>26</v>
      </c>
      <c r="C2834" s="205"/>
      <c r="D2834" s="27">
        <v>60043</v>
      </c>
      <c r="E2834" s="28">
        <f t="shared" si="410"/>
        <v>0</v>
      </c>
      <c r="F2834" s="29">
        <v>0</v>
      </c>
      <c r="G2834" s="30">
        <f t="shared" si="411"/>
        <v>0</v>
      </c>
      <c r="H2834" s="31">
        <f t="shared" si="413"/>
        <v>55595.370370370365</v>
      </c>
      <c r="I2834" s="31"/>
      <c r="J2834" s="59">
        <f t="shared" si="412"/>
        <v>0</v>
      </c>
    </row>
    <row r="2835" spans="1:10">
      <c r="A2835" s="24">
        <v>4</v>
      </c>
      <c r="B2835" s="25" t="s">
        <v>27</v>
      </c>
      <c r="C2835" s="206"/>
      <c r="D2835" s="27">
        <v>115781</v>
      </c>
      <c r="E2835" s="28">
        <f t="shared" si="410"/>
        <v>0</v>
      </c>
      <c r="F2835" s="29">
        <v>0</v>
      </c>
      <c r="G2835" s="30">
        <f t="shared" si="411"/>
        <v>0</v>
      </c>
      <c r="H2835" s="31">
        <f t="shared" si="413"/>
        <v>107204.62962962962</v>
      </c>
      <c r="I2835" s="31"/>
      <c r="J2835" s="59">
        <f t="shared" si="412"/>
        <v>0</v>
      </c>
    </row>
    <row r="2836" spans="1:10">
      <c r="A2836" s="24">
        <v>5</v>
      </c>
      <c r="B2836" s="25" t="s">
        <v>28</v>
      </c>
      <c r="C2836" s="204"/>
      <c r="D2836" s="27">
        <v>119943</v>
      </c>
      <c r="E2836" s="28">
        <f t="shared" si="410"/>
        <v>0</v>
      </c>
      <c r="F2836" s="124">
        <v>0.25</v>
      </c>
      <c r="G2836" s="125">
        <f t="shared" si="411"/>
        <v>0</v>
      </c>
      <c r="H2836" s="31">
        <f>D2836/1.08*0.75</f>
        <v>83293.75</v>
      </c>
      <c r="I2836" s="31"/>
      <c r="J2836" s="59">
        <f t="shared" si="412"/>
        <v>0</v>
      </c>
    </row>
    <row r="2837" spans="1:10">
      <c r="A2837" s="24">
        <v>6</v>
      </c>
      <c r="B2837" s="25" t="s">
        <v>29</v>
      </c>
      <c r="C2837" s="167"/>
      <c r="D2837" s="27">
        <v>94810</v>
      </c>
      <c r="E2837" s="28">
        <f t="shared" si="410"/>
        <v>0</v>
      </c>
      <c r="F2837" s="29">
        <v>0</v>
      </c>
      <c r="G2837" s="30">
        <f t="shared" si="411"/>
        <v>0</v>
      </c>
      <c r="H2837" s="31">
        <f t="shared" ref="H2837:H2848" si="414">D2837/1.08</f>
        <v>87787.037037037036</v>
      </c>
      <c r="I2837" s="31"/>
      <c r="J2837" s="59">
        <f t="shared" si="412"/>
        <v>0</v>
      </c>
    </row>
    <row r="2838" spans="1:10">
      <c r="A2838" s="24">
        <v>7</v>
      </c>
      <c r="B2838" s="25" t="s">
        <v>30</v>
      </c>
      <c r="C2838" s="207"/>
      <c r="D2838" s="27">
        <v>141396</v>
      </c>
      <c r="E2838" s="28">
        <f t="shared" si="410"/>
        <v>0</v>
      </c>
      <c r="F2838" s="29">
        <v>0</v>
      </c>
      <c r="G2838" s="30">
        <f t="shared" si="411"/>
        <v>0</v>
      </c>
      <c r="H2838" s="31">
        <f t="shared" si="414"/>
        <v>130922.22222222222</v>
      </c>
      <c r="I2838" s="31"/>
      <c r="J2838" s="59">
        <f t="shared" si="412"/>
        <v>0</v>
      </c>
    </row>
    <row r="2839" spans="1:10">
      <c r="A2839" s="24">
        <v>8</v>
      </c>
      <c r="B2839" s="25" t="s">
        <v>31</v>
      </c>
      <c r="C2839" s="167"/>
      <c r="D2839" s="27">
        <v>232931</v>
      </c>
      <c r="E2839" s="28">
        <f t="shared" si="410"/>
        <v>0</v>
      </c>
      <c r="F2839" s="29">
        <v>0</v>
      </c>
      <c r="G2839" s="30">
        <f t="shared" si="411"/>
        <v>0</v>
      </c>
      <c r="H2839" s="31">
        <f t="shared" si="414"/>
        <v>215676.85185185182</v>
      </c>
      <c r="I2839" s="31"/>
      <c r="J2839" s="59">
        <f t="shared" si="412"/>
        <v>0</v>
      </c>
    </row>
    <row r="2840" spans="1:10">
      <c r="A2840" s="24">
        <v>9</v>
      </c>
      <c r="B2840" s="36" t="s">
        <v>32</v>
      </c>
      <c r="C2840" s="167"/>
      <c r="D2840" s="27">
        <v>101534</v>
      </c>
      <c r="E2840" s="28">
        <f t="shared" si="410"/>
        <v>0</v>
      </c>
      <c r="F2840" s="29">
        <v>0</v>
      </c>
      <c r="G2840" s="30">
        <f t="shared" si="411"/>
        <v>0</v>
      </c>
      <c r="H2840" s="31">
        <f t="shared" si="414"/>
        <v>94012.962962962964</v>
      </c>
      <c r="I2840" s="31"/>
      <c r="J2840" s="59">
        <f t="shared" si="412"/>
        <v>0</v>
      </c>
    </row>
    <row r="2841" spans="1:10">
      <c r="A2841" s="24">
        <v>10</v>
      </c>
      <c r="B2841" s="36" t="s">
        <v>33</v>
      </c>
      <c r="C2841" s="208"/>
      <c r="D2841" s="33">
        <v>110148</v>
      </c>
      <c r="E2841" s="28">
        <f t="shared" si="410"/>
        <v>0</v>
      </c>
      <c r="F2841" s="29">
        <v>0</v>
      </c>
      <c r="G2841" s="30">
        <f t="shared" si="411"/>
        <v>0</v>
      </c>
      <c r="H2841" s="31">
        <f t="shared" si="414"/>
        <v>101988.88888888888</v>
      </c>
      <c r="I2841" s="31"/>
      <c r="J2841" s="59">
        <f t="shared" si="412"/>
        <v>0</v>
      </c>
    </row>
    <row r="2842" spans="1:10">
      <c r="A2842" s="24">
        <v>11</v>
      </c>
      <c r="B2842" s="121" t="s">
        <v>34</v>
      </c>
      <c r="C2842" s="209"/>
      <c r="D2842" s="27">
        <v>54198</v>
      </c>
      <c r="E2842" s="123">
        <f t="shared" si="410"/>
        <v>0</v>
      </c>
      <c r="F2842" s="29">
        <v>0</v>
      </c>
      <c r="G2842" s="125">
        <f t="shared" si="411"/>
        <v>0</v>
      </c>
      <c r="H2842" s="31">
        <f t="shared" si="414"/>
        <v>50183.333333333328</v>
      </c>
      <c r="I2842" s="128"/>
      <c r="J2842" s="59">
        <f t="shared" si="412"/>
        <v>0</v>
      </c>
    </row>
    <row r="2843" spans="1:10">
      <c r="A2843" s="24">
        <v>12</v>
      </c>
      <c r="B2843" s="25" t="s">
        <v>35</v>
      </c>
      <c r="C2843" s="208"/>
      <c r="D2843" s="27">
        <v>49680</v>
      </c>
      <c r="E2843" s="28">
        <f t="shared" si="410"/>
        <v>0</v>
      </c>
      <c r="F2843" s="29">
        <v>0</v>
      </c>
      <c r="G2843" s="30">
        <f t="shared" si="411"/>
        <v>0</v>
      </c>
      <c r="H2843" s="31">
        <f t="shared" si="414"/>
        <v>46000</v>
      </c>
      <c r="I2843" s="31"/>
      <c r="J2843" s="59">
        <f t="shared" si="412"/>
        <v>0</v>
      </c>
    </row>
    <row r="2844" spans="1:10">
      <c r="A2844" s="24">
        <v>13</v>
      </c>
      <c r="B2844" s="25" t="s">
        <v>36</v>
      </c>
      <c r="C2844" s="208"/>
      <c r="D2844" s="38">
        <v>64152</v>
      </c>
      <c r="E2844" s="28">
        <f t="shared" si="410"/>
        <v>0</v>
      </c>
      <c r="F2844" s="29">
        <v>0</v>
      </c>
      <c r="G2844" s="30">
        <f t="shared" si="411"/>
        <v>0</v>
      </c>
      <c r="H2844" s="31">
        <f t="shared" si="414"/>
        <v>59399.999999999993</v>
      </c>
      <c r="I2844" s="31"/>
      <c r="J2844" s="59">
        <f t="shared" si="412"/>
        <v>0</v>
      </c>
    </row>
    <row r="2845" spans="1:10">
      <c r="A2845" s="24">
        <v>14</v>
      </c>
      <c r="B2845" s="121" t="s">
        <v>37</v>
      </c>
      <c r="C2845" s="209"/>
      <c r="D2845" s="38">
        <v>65934</v>
      </c>
      <c r="E2845" s="123">
        <f t="shared" si="410"/>
        <v>0</v>
      </c>
      <c r="F2845" s="124">
        <v>0</v>
      </c>
      <c r="G2845" s="125">
        <f t="shared" si="411"/>
        <v>0</v>
      </c>
      <c r="H2845" s="31">
        <f t="shared" si="414"/>
        <v>61049.999999999993</v>
      </c>
      <c r="I2845" s="128"/>
      <c r="J2845" s="59">
        <f t="shared" si="412"/>
        <v>0</v>
      </c>
    </row>
    <row r="2846" spans="1:10">
      <c r="A2846" s="24">
        <v>15</v>
      </c>
      <c r="B2846" s="25" t="s">
        <v>38</v>
      </c>
      <c r="C2846" s="208"/>
      <c r="D2846" s="38">
        <v>76626</v>
      </c>
      <c r="E2846" s="28">
        <f t="shared" si="410"/>
        <v>0</v>
      </c>
      <c r="F2846" s="29">
        <v>0</v>
      </c>
      <c r="G2846" s="30">
        <f t="shared" si="411"/>
        <v>0</v>
      </c>
      <c r="H2846" s="31">
        <f t="shared" si="414"/>
        <v>70950</v>
      </c>
      <c r="I2846" s="31"/>
      <c r="J2846" s="59">
        <f t="shared" si="412"/>
        <v>0</v>
      </c>
    </row>
    <row r="2847" spans="1:10">
      <c r="A2847" s="24">
        <v>16</v>
      </c>
      <c r="B2847" s="25" t="s">
        <v>39</v>
      </c>
      <c r="C2847" s="208"/>
      <c r="D2847" s="38">
        <v>80190</v>
      </c>
      <c r="E2847" s="28">
        <f t="shared" si="410"/>
        <v>0</v>
      </c>
      <c r="F2847" s="29">
        <v>0</v>
      </c>
      <c r="G2847" s="30">
        <f t="shared" si="411"/>
        <v>0</v>
      </c>
      <c r="H2847" s="31">
        <f t="shared" si="414"/>
        <v>74250</v>
      </c>
      <c r="I2847" s="31"/>
      <c r="J2847" s="59">
        <f t="shared" si="412"/>
        <v>0</v>
      </c>
    </row>
    <row r="2848" spans="1:10">
      <c r="A2848" s="24">
        <v>17</v>
      </c>
      <c r="B2848" s="25" t="s">
        <v>40</v>
      </c>
      <c r="C2848" s="208">
        <v>5</v>
      </c>
      <c r="D2848" s="38">
        <v>113832</v>
      </c>
      <c r="E2848" s="28">
        <f t="shared" si="410"/>
        <v>569160</v>
      </c>
      <c r="F2848" s="29">
        <v>0</v>
      </c>
      <c r="G2848" s="30">
        <f t="shared" si="411"/>
        <v>569160</v>
      </c>
      <c r="H2848" s="31">
        <f t="shared" si="414"/>
        <v>105400</v>
      </c>
      <c r="I2848" s="31"/>
      <c r="J2848" s="59">
        <f t="shared" si="412"/>
        <v>527000</v>
      </c>
    </row>
    <row r="2849" spans="1:10">
      <c r="A2849" s="24">
        <v>18</v>
      </c>
      <c r="B2849" s="121" t="s">
        <v>41</v>
      </c>
      <c r="C2849" s="209">
        <v>5</v>
      </c>
      <c r="D2849" s="39">
        <v>98010</v>
      </c>
      <c r="E2849" s="123">
        <f t="shared" si="410"/>
        <v>490050</v>
      </c>
      <c r="F2849" s="124">
        <v>0.23</v>
      </c>
      <c r="G2849" s="125">
        <f t="shared" si="411"/>
        <v>377338.5</v>
      </c>
      <c r="H2849" s="31">
        <f>D2849/1.08*0.77</f>
        <v>69877.5</v>
      </c>
      <c r="I2849" s="128"/>
      <c r="J2849" s="59">
        <f t="shared" si="412"/>
        <v>349387.5</v>
      </c>
    </row>
    <row r="2850" spans="1:10" ht="21">
      <c r="A2850" s="40"/>
      <c r="B2850" s="41" t="s">
        <v>42</v>
      </c>
      <c r="C2850" s="210">
        <f>SUM(C2832:C2849)</f>
        <v>10</v>
      </c>
      <c r="D2850" s="39"/>
      <c r="E2850" s="43">
        <f>SUM(E2832:E2849)</f>
        <v>1059210</v>
      </c>
      <c r="F2850" s="43"/>
      <c r="G2850" s="44">
        <f>SUM(G2832:G2849)</f>
        <v>946498.5</v>
      </c>
      <c r="H2850" s="45"/>
      <c r="I2850" s="45"/>
      <c r="J2850" s="64">
        <f>SUM(J2832:J2849)</f>
        <v>876387.5</v>
      </c>
    </row>
    <row r="2851" spans="1:10" ht="31.5">
      <c r="A2851" s="46"/>
      <c r="B2851" s="47"/>
      <c r="C2851" s="211"/>
      <c r="D2851" s="39"/>
      <c r="E2851" s="49"/>
      <c r="F2851" s="49"/>
      <c r="G2851" s="50"/>
      <c r="H2851" s="5"/>
      <c r="I2851" s="5"/>
      <c r="J2851" s="75">
        <f>J2850*0.08</f>
        <v>70111</v>
      </c>
    </row>
    <row r="2852" spans="1:10" ht="31.5">
      <c r="A2852" s="283" t="s">
        <v>43</v>
      </c>
      <c r="B2852" s="283"/>
      <c r="C2852" s="284" t="s">
        <v>44</v>
      </c>
      <c r="D2852" s="284"/>
      <c r="E2852" s="54"/>
      <c r="F2852" s="54"/>
      <c r="G2852" s="55" t="s">
        <v>45</v>
      </c>
      <c r="H2852" s="6"/>
      <c r="I2852" s="6"/>
      <c r="J2852" s="76">
        <f>SUM(J2850:J2851)</f>
        <v>946498.5</v>
      </c>
    </row>
    <row r="2853" spans="1:10" ht="15">
      <c r="B2853" s="131" t="s">
        <v>165</v>
      </c>
      <c r="C2853" s="131" t="s">
        <v>166</v>
      </c>
      <c r="D2853" s="131"/>
      <c r="E2853" s="131" t="s">
        <v>167</v>
      </c>
    </row>
    <row r="2854" spans="1:10">
      <c r="B2854" s="212" t="s">
        <v>168</v>
      </c>
      <c r="C2854" s="213" t="s">
        <v>166</v>
      </c>
      <c r="D2854" s="214"/>
      <c r="E2854" s="214"/>
      <c r="F2854" s="214"/>
      <c r="G2854" s="212" t="s">
        <v>167</v>
      </c>
    </row>
    <row r="2857" spans="1:10" ht="15.75">
      <c r="A2857" s="279" t="s">
        <v>0</v>
      </c>
      <c r="B2857" s="279"/>
      <c r="C2857" s="279"/>
      <c r="D2857" s="279"/>
      <c r="E2857" s="279"/>
      <c r="F2857" s="279"/>
      <c r="G2857" s="279"/>
    </row>
    <row r="2858" spans="1:10" ht="15.75">
      <c r="A2858" s="279" t="s">
        <v>1</v>
      </c>
      <c r="B2858" s="279"/>
      <c r="C2858" s="279"/>
      <c r="D2858" s="279"/>
      <c r="E2858" s="279"/>
      <c r="F2858" s="279"/>
      <c r="G2858" s="279"/>
      <c r="H2858" s="1"/>
      <c r="I2858" s="1"/>
      <c r="J2858" s="71"/>
    </row>
    <row r="2859" spans="1:10" ht="15.75">
      <c r="A2859" s="279" t="s">
        <v>2</v>
      </c>
      <c r="B2859" s="279"/>
      <c r="C2859" s="279"/>
      <c r="D2859" s="279"/>
      <c r="E2859" s="279"/>
      <c r="F2859" s="279"/>
      <c r="G2859" s="279"/>
      <c r="H2859" s="1"/>
      <c r="I2859" s="1"/>
      <c r="J2859" s="71"/>
    </row>
    <row r="2860" spans="1:10" ht="15.75">
      <c r="A2860" s="279" t="s">
        <v>4</v>
      </c>
      <c r="B2860" s="279"/>
      <c r="C2860" s="279"/>
      <c r="D2860" s="279"/>
      <c r="E2860" s="279"/>
      <c r="F2860" s="279"/>
      <c r="G2860" s="279"/>
      <c r="H2860" s="1"/>
      <c r="I2860" s="1"/>
      <c r="J2860" s="71"/>
    </row>
    <row r="2861" spans="1:10" ht="15.75">
      <c r="A2861" s="280" t="s">
        <v>6</v>
      </c>
      <c r="B2861" s="280"/>
      <c r="C2861" s="280"/>
      <c r="D2861" s="280"/>
      <c r="E2861" s="280"/>
      <c r="F2861" s="280"/>
      <c r="G2861" s="280"/>
      <c r="H2861" s="1"/>
      <c r="I2861" s="1"/>
      <c r="J2861" s="71"/>
    </row>
    <row r="2862" spans="1:10" ht="27.75">
      <c r="A2862" s="9"/>
      <c r="B2862" s="9"/>
      <c r="C2862" s="281" t="s">
        <v>287</v>
      </c>
      <c r="D2862" s="281"/>
      <c r="E2862" s="281"/>
      <c r="F2862" s="281"/>
      <c r="G2862" s="281"/>
      <c r="H2862" s="2"/>
      <c r="I2862" s="2"/>
      <c r="J2862" s="72"/>
    </row>
    <row r="2863" spans="1:10">
      <c r="A2863" s="11" t="s">
        <v>8</v>
      </c>
      <c r="B2863" s="12"/>
      <c r="C2863" s="202"/>
      <c r="D2863" s="286"/>
      <c r="E2863" s="286"/>
      <c r="F2863" s="286"/>
      <c r="G2863" s="286"/>
      <c r="H2863" s="68"/>
      <c r="I2863" s="68"/>
      <c r="J2863" s="71"/>
    </row>
    <row r="2864" spans="1:10" ht="15.75">
      <c r="A2864" s="11" t="s">
        <v>9</v>
      </c>
      <c r="B2864" s="286" t="s">
        <v>303</v>
      </c>
      <c r="C2864" s="286"/>
      <c r="D2864" s="286"/>
      <c r="E2864" s="286"/>
      <c r="F2864" s="11"/>
      <c r="G2864" s="16"/>
      <c r="H2864" s="11"/>
      <c r="I2864" s="11"/>
      <c r="J2864" s="80"/>
    </row>
    <row r="2865" spans="1:10" ht="15.75">
      <c r="A2865" s="11" t="s">
        <v>11</v>
      </c>
      <c r="B2865" s="289"/>
      <c r="C2865" s="289"/>
      <c r="D2865" s="289"/>
      <c r="E2865" s="289"/>
      <c r="F2865" s="18"/>
      <c r="G2865" s="19" t="s">
        <v>13</v>
      </c>
      <c r="H2865" s="69" t="s">
        <v>161</v>
      </c>
      <c r="I2865" s="69">
        <v>11682</v>
      </c>
      <c r="J2865" s="73"/>
    </row>
    <row r="2866" spans="1:10">
      <c r="A2866" s="190" t="s">
        <v>14</v>
      </c>
      <c r="B2866" s="190"/>
      <c r="C2866" s="203" t="s">
        <v>17</v>
      </c>
      <c r="D2866" s="191" t="s">
        <v>18</v>
      </c>
      <c r="E2866" s="192" t="s">
        <v>19</v>
      </c>
      <c r="F2866" s="192" t="s">
        <v>20</v>
      </c>
      <c r="G2866" s="190" t="s">
        <v>21</v>
      </c>
      <c r="H2866" s="1"/>
      <c r="I2866" s="1"/>
      <c r="J2866" s="71"/>
    </row>
    <row r="2867" spans="1:10">
      <c r="A2867" s="24">
        <v>1</v>
      </c>
      <c r="B2867" s="25" t="s">
        <v>23</v>
      </c>
      <c r="C2867" s="167">
        <v>3</v>
      </c>
      <c r="D2867" s="27">
        <v>79305</v>
      </c>
      <c r="E2867" s="28">
        <f t="shared" ref="E2867:E2884" si="415">D2867*C2867</f>
        <v>237915</v>
      </c>
      <c r="F2867" s="29">
        <v>0</v>
      </c>
      <c r="G2867" s="30">
        <f t="shared" ref="G2867:G2884" si="416">E2867-E2867*F2867</f>
        <v>237915</v>
      </c>
      <c r="H2867" s="31">
        <f>D2867/1.08</f>
        <v>73430.555555555547</v>
      </c>
      <c r="I2867" s="31"/>
      <c r="J2867" s="59">
        <f t="shared" ref="J2867:J2884" si="417">H2867*C2867</f>
        <v>220291.66666666663</v>
      </c>
    </row>
    <row r="2868" spans="1:10">
      <c r="A2868" s="24">
        <v>2</v>
      </c>
      <c r="B2868" s="25" t="s">
        <v>25</v>
      </c>
      <c r="C2868" s="204"/>
      <c r="D2868" s="33">
        <v>128591</v>
      </c>
      <c r="E2868" s="28">
        <f t="shared" si="415"/>
        <v>0</v>
      </c>
      <c r="F2868" s="29">
        <v>0</v>
      </c>
      <c r="G2868" s="30">
        <f t="shared" si="416"/>
        <v>0</v>
      </c>
      <c r="H2868" s="31">
        <f t="shared" ref="H2868:H2870" si="418">D2868/1.08</f>
        <v>119065.74074074073</v>
      </c>
      <c r="I2868" s="31"/>
      <c r="J2868" s="59">
        <f t="shared" si="417"/>
        <v>0</v>
      </c>
    </row>
    <row r="2869" spans="1:10">
      <c r="A2869" s="24">
        <v>3</v>
      </c>
      <c r="B2869" s="25" t="s">
        <v>26</v>
      </c>
      <c r="C2869" s="205"/>
      <c r="D2869" s="27">
        <v>60043</v>
      </c>
      <c r="E2869" s="28">
        <f t="shared" si="415"/>
        <v>0</v>
      </c>
      <c r="F2869" s="29">
        <v>0</v>
      </c>
      <c r="G2869" s="30">
        <f t="shared" si="416"/>
        <v>0</v>
      </c>
      <c r="H2869" s="31">
        <f t="shared" si="418"/>
        <v>55595.370370370365</v>
      </c>
      <c r="I2869" s="31"/>
      <c r="J2869" s="59">
        <f t="shared" si="417"/>
        <v>0</v>
      </c>
    </row>
    <row r="2870" spans="1:10">
      <c r="A2870" s="24">
        <v>4</v>
      </c>
      <c r="B2870" s="25" t="s">
        <v>27</v>
      </c>
      <c r="C2870" s="206"/>
      <c r="D2870" s="27">
        <v>115781</v>
      </c>
      <c r="E2870" s="28">
        <f t="shared" si="415"/>
        <v>0</v>
      </c>
      <c r="F2870" s="29">
        <v>0</v>
      </c>
      <c r="G2870" s="30">
        <f t="shared" si="416"/>
        <v>0</v>
      </c>
      <c r="H2870" s="31">
        <f t="shared" si="418"/>
        <v>107204.62962962962</v>
      </c>
      <c r="I2870" s="31"/>
      <c r="J2870" s="59">
        <f t="shared" si="417"/>
        <v>0</v>
      </c>
    </row>
    <row r="2871" spans="1:10">
      <c r="A2871" s="24">
        <v>5</v>
      </c>
      <c r="B2871" s="25" t="s">
        <v>28</v>
      </c>
      <c r="C2871" s="204"/>
      <c r="D2871" s="27">
        <v>119943</v>
      </c>
      <c r="E2871" s="28">
        <f t="shared" si="415"/>
        <v>0</v>
      </c>
      <c r="F2871" s="124">
        <v>0.25</v>
      </c>
      <c r="G2871" s="125">
        <f t="shared" si="416"/>
        <v>0</v>
      </c>
      <c r="H2871" s="31">
        <f>D2871/1.08*0.75</f>
        <v>83293.75</v>
      </c>
      <c r="I2871" s="31"/>
      <c r="J2871" s="59">
        <f t="shared" si="417"/>
        <v>0</v>
      </c>
    </row>
    <row r="2872" spans="1:10">
      <c r="A2872" s="24">
        <v>6</v>
      </c>
      <c r="B2872" s="25" t="s">
        <v>29</v>
      </c>
      <c r="C2872" s="167"/>
      <c r="D2872" s="27">
        <v>94810</v>
      </c>
      <c r="E2872" s="28">
        <f t="shared" si="415"/>
        <v>0</v>
      </c>
      <c r="F2872" s="29">
        <v>0</v>
      </c>
      <c r="G2872" s="30">
        <f t="shared" si="416"/>
        <v>0</v>
      </c>
      <c r="H2872" s="31">
        <f t="shared" ref="H2872:H2883" si="419">D2872/1.08</f>
        <v>87787.037037037036</v>
      </c>
      <c r="I2872" s="31"/>
      <c r="J2872" s="59">
        <f t="shared" si="417"/>
        <v>0</v>
      </c>
    </row>
    <row r="2873" spans="1:10">
      <c r="A2873" s="24">
        <v>7</v>
      </c>
      <c r="B2873" s="25" t="s">
        <v>30</v>
      </c>
      <c r="C2873" s="207"/>
      <c r="D2873" s="27">
        <v>141396</v>
      </c>
      <c r="E2873" s="28">
        <f t="shared" si="415"/>
        <v>0</v>
      </c>
      <c r="F2873" s="29">
        <v>0</v>
      </c>
      <c r="G2873" s="30">
        <f t="shared" si="416"/>
        <v>0</v>
      </c>
      <c r="H2873" s="31">
        <f t="shared" si="419"/>
        <v>130922.22222222222</v>
      </c>
      <c r="I2873" s="31"/>
      <c r="J2873" s="59">
        <f t="shared" si="417"/>
        <v>0</v>
      </c>
    </row>
    <row r="2874" spans="1:10">
      <c r="A2874" s="24">
        <v>8</v>
      </c>
      <c r="B2874" s="25" t="s">
        <v>31</v>
      </c>
      <c r="C2874" s="167"/>
      <c r="D2874" s="27">
        <v>232931</v>
      </c>
      <c r="E2874" s="28">
        <f t="shared" si="415"/>
        <v>0</v>
      </c>
      <c r="F2874" s="29">
        <v>0</v>
      </c>
      <c r="G2874" s="30">
        <f t="shared" si="416"/>
        <v>0</v>
      </c>
      <c r="H2874" s="31">
        <f t="shared" si="419"/>
        <v>215676.85185185182</v>
      </c>
      <c r="I2874" s="31"/>
      <c r="J2874" s="59">
        <f t="shared" si="417"/>
        <v>0</v>
      </c>
    </row>
    <row r="2875" spans="1:10">
      <c r="A2875" s="24">
        <v>9</v>
      </c>
      <c r="B2875" s="36" t="s">
        <v>32</v>
      </c>
      <c r="C2875" s="167"/>
      <c r="D2875" s="27">
        <v>101534</v>
      </c>
      <c r="E2875" s="28">
        <f t="shared" si="415"/>
        <v>0</v>
      </c>
      <c r="F2875" s="29">
        <v>0</v>
      </c>
      <c r="G2875" s="30">
        <f t="shared" si="416"/>
        <v>0</v>
      </c>
      <c r="H2875" s="31">
        <f t="shared" si="419"/>
        <v>94012.962962962964</v>
      </c>
      <c r="I2875" s="31"/>
      <c r="J2875" s="59">
        <f t="shared" si="417"/>
        <v>0</v>
      </c>
    </row>
    <row r="2876" spans="1:10">
      <c r="A2876" s="24">
        <v>10</v>
      </c>
      <c r="B2876" s="36" t="s">
        <v>33</v>
      </c>
      <c r="C2876" s="208"/>
      <c r="D2876" s="33">
        <v>110148</v>
      </c>
      <c r="E2876" s="28">
        <f t="shared" si="415"/>
        <v>0</v>
      </c>
      <c r="F2876" s="29">
        <v>0</v>
      </c>
      <c r="G2876" s="30">
        <f t="shared" si="416"/>
        <v>0</v>
      </c>
      <c r="H2876" s="31">
        <f t="shared" si="419"/>
        <v>101988.88888888888</v>
      </c>
      <c r="I2876" s="31"/>
      <c r="J2876" s="59">
        <f t="shared" si="417"/>
        <v>0</v>
      </c>
    </row>
    <row r="2877" spans="1:10">
      <c r="A2877" s="24">
        <v>11</v>
      </c>
      <c r="B2877" s="121" t="s">
        <v>34</v>
      </c>
      <c r="C2877" s="209"/>
      <c r="D2877" s="27">
        <v>54198</v>
      </c>
      <c r="E2877" s="123">
        <f t="shared" si="415"/>
        <v>0</v>
      </c>
      <c r="F2877" s="29">
        <v>0</v>
      </c>
      <c r="G2877" s="125">
        <f t="shared" si="416"/>
        <v>0</v>
      </c>
      <c r="H2877" s="31">
        <f t="shared" si="419"/>
        <v>50183.333333333328</v>
      </c>
      <c r="I2877" s="128"/>
      <c r="J2877" s="59">
        <f t="shared" si="417"/>
        <v>0</v>
      </c>
    </row>
    <row r="2878" spans="1:10">
      <c r="A2878" s="24">
        <v>12</v>
      </c>
      <c r="B2878" s="25" t="s">
        <v>35</v>
      </c>
      <c r="C2878" s="208">
        <v>2</v>
      </c>
      <c r="D2878" s="27">
        <v>49680</v>
      </c>
      <c r="E2878" s="28">
        <f t="shared" si="415"/>
        <v>99360</v>
      </c>
      <c r="F2878" s="29">
        <v>0</v>
      </c>
      <c r="G2878" s="30">
        <f t="shared" si="416"/>
        <v>99360</v>
      </c>
      <c r="H2878" s="31">
        <f t="shared" si="419"/>
        <v>46000</v>
      </c>
      <c r="I2878" s="31"/>
      <c r="J2878" s="59">
        <f t="shared" si="417"/>
        <v>92000</v>
      </c>
    </row>
    <row r="2879" spans="1:10">
      <c r="A2879" s="24">
        <v>13</v>
      </c>
      <c r="B2879" s="25" t="s">
        <v>36</v>
      </c>
      <c r="C2879" s="208"/>
      <c r="D2879" s="38">
        <v>64152</v>
      </c>
      <c r="E2879" s="28">
        <f t="shared" si="415"/>
        <v>0</v>
      </c>
      <c r="F2879" s="29">
        <v>0</v>
      </c>
      <c r="G2879" s="30">
        <f t="shared" si="416"/>
        <v>0</v>
      </c>
      <c r="H2879" s="31">
        <f t="shared" si="419"/>
        <v>59399.999999999993</v>
      </c>
      <c r="I2879" s="31"/>
      <c r="J2879" s="59">
        <f t="shared" si="417"/>
        <v>0</v>
      </c>
    </row>
    <row r="2880" spans="1:10">
      <c r="A2880" s="24">
        <v>14</v>
      </c>
      <c r="B2880" s="121" t="s">
        <v>37</v>
      </c>
      <c r="C2880" s="209"/>
      <c r="D2880" s="38">
        <v>65934</v>
      </c>
      <c r="E2880" s="123">
        <f t="shared" si="415"/>
        <v>0</v>
      </c>
      <c r="F2880" s="124">
        <v>0</v>
      </c>
      <c r="G2880" s="125">
        <f t="shared" si="416"/>
        <v>0</v>
      </c>
      <c r="H2880" s="31">
        <f t="shared" si="419"/>
        <v>61049.999999999993</v>
      </c>
      <c r="I2880" s="128"/>
      <c r="J2880" s="59">
        <f t="shared" si="417"/>
        <v>0</v>
      </c>
    </row>
    <row r="2881" spans="1:10">
      <c r="A2881" s="24">
        <v>15</v>
      </c>
      <c r="B2881" s="25" t="s">
        <v>38</v>
      </c>
      <c r="C2881" s="208">
        <v>3</v>
      </c>
      <c r="D2881" s="38">
        <v>76626</v>
      </c>
      <c r="E2881" s="28">
        <f t="shared" si="415"/>
        <v>229878</v>
      </c>
      <c r="F2881" s="29">
        <v>0</v>
      </c>
      <c r="G2881" s="30">
        <f t="shared" si="416"/>
        <v>229878</v>
      </c>
      <c r="H2881" s="31">
        <f t="shared" si="419"/>
        <v>70950</v>
      </c>
      <c r="I2881" s="31"/>
      <c r="J2881" s="59">
        <f t="shared" si="417"/>
        <v>212850</v>
      </c>
    </row>
    <row r="2882" spans="1:10">
      <c r="A2882" s="24">
        <v>16</v>
      </c>
      <c r="B2882" s="25" t="s">
        <v>39</v>
      </c>
      <c r="C2882" s="208"/>
      <c r="D2882" s="38">
        <v>80190</v>
      </c>
      <c r="E2882" s="28">
        <f t="shared" si="415"/>
        <v>0</v>
      </c>
      <c r="F2882" s="29">
        <v>0</v>
      </c>
      <c r="G2882" s="30">
        <f t="shared" si="416"/>
        <v>0</v>
      </c>
      <c r="H2882" s="31">
        <f t="shared" si="419"/>
        <v>74250</v>
      </c>
      <c r="I2882" s="31"/>
      <c r="J2882" s="59">
        <f t="shared" si="417"/>
        <v>0</v>
      </c>
    </row>
    <row r="2883" spans="1:10">
      <c r="A2883" s="24">
        <v>17</v>
      </c>
      <c r="B2883" s="25" t="s">
        <v>40</v>
      </c>
      <c r="C2883" s="208">
        <v>2</v>
      </c>
      <c r="D2883" s="38">
        <v>113832</v>
      </c>
      <c r="E2883" s="28">
        <f t="shared" si="415"/>
        <v>227664</v>
      </c>
      <c r="F2883" s="29">
        <v>0</v>
      </c>
      <c r="G2883" s="30">
        <f t="shared" si="416"/>
        <v>227664</v>
      </c>
      <c r="H2883" s="31">
        <f t="shared" si="419"/>
        <v>105400</v>
      </c>
      <c r="I2883" s="31"/>
      <c r="J2883" s="59">
        <f t="shared" si="417"/>
        <v>210800</v>
      </c>
    </row>
    <row r="2884" spans="1:10">
      <c r="A2884" s="24">
        <v>18</v>
      </c>
      <c r="B2884" s="121" t="s">
        <v>41</v>
      </c>
      <c r="C2884" s="209">
        <v>3</v>
      </c>
      <c r="D2884" s="39">
        <v>98010</v>
      </c>
      <c r="E2884" s="123">
        <f t="shared" si="415"/>
        <v>294030</v>
      </c>
      <c r="F2884" s="124">
        <v>0.23</v>
      </c>
      <c r="G2884" s="125">
        <f t="shared" si="416"/>
        <v>226403.09999999998</v>
      </c>
      <c r="H2884" s="31">
        <f>D2884/1.08*0.77</f>
        <v>69877.5</v>
      </c>
      <c r="I2884" s="128"/>
      <c r="J2884" s="59">
        <f t="shared" si="417"/>
        <v>209632.5</v>
      </c>
    </row>
    <row r="2885" spans="1:10" ht="21">
      <c r="A2885" s="40"/>
      <c r="B2885" s="41" t="s">
        <v>42</v>
      </c>
      <c r="C2885" s="210">
        <f>SUM(C2867:C2884)</f>
        <v>13</v>
      </c>
      <c r="D2885" s="39"/>
      <c r="E2885" s="43">
        <f>SUM(E2867:E2884)</f>
        <v>1088847</v>
      </c>
      <c r="F2885" s="43"/>
      <c r="G2885" s="44">
        <f>SUM(G2867:G2884)</f>
        <v>1021220.1</v>
      </c>
      <c r="H2885" s="45"/>
      <c r="I2885" s="45"/>
      <c r="J2885" s="64">
        <f>SUM(J2867:J2884)</f>
        <v>945574.16666666663</v>
      </c>
    </row>
    <row r="2886" spans="1:10" ht="31.5">
      <c r="A2886" s="46"/>
      <c r="B2886" s="47"/>
      <c r="C2886" s="211"/>
      <c r="D2886" s="39"/>
      <c r="E2886" s="49"/>
      <c r="F2886" s="49"/>
      <c r="G2886" s="50"/>
      <c r="H2886" s="5"/>
      <c r="I2886" s="5"/>
      <c r="J2886" s="75">
        <f>J2885*0.08</f>
        <v>75645.933333333334</v>
      </c>
    </row>
    <row r="2887" spans="1:10" ht="31.5">
      <c r="A2887" s="283" t="s">
        <v>43</v>
      </c>
      <c r="B2887" s="283"/>
      <c r="C2887" s="284" t="s">
        <v>44</v>
      </c>
      <c r="D2887" s="284"/>
      <c r="E2887" s="54"/>
      <c r="F2887" s="54"/>
      <c r="G2887" s="55" t="s">
        <v>45</v>
      </c>
      <c r="H2887" s="6"/>
      <c r="I2887" s="6"/>
      <c r="J2887" s="76">
        <f>SUM(J2885:J2886)</f>
        <v>1021220.1</v>
      </c>
    </row>
    <row r="2888" spans="1:10" ht="15">
      <c r="B2888" s="131" t="s">
        <v>165</v>
      </c>
      <c r="C2888" s="131" t="s">
        <v>166</v>
      </c>
      <c r="D2888" s="131"/>
      <c r="E2888" s="131" t="s">
        <v>167</v>
      </c>
    </row>
    <row r="2889" spans="1:10">
      <c r="B2889" s="212" t="s">
        <v>168</v>
      </c>
      <c r="C2889" s="213" t="s">
        <v>166</v>
      </c>
      <c r="D2889" s="214"/>
      <c r="E2889" s="214"/>
      <c r="F2889" s="214"/>
      <c r="G2889" s="212" t="s">
        <v>167</v>
      </c>
    </row>
    <row r="2892" spans="1:10" ht="15.75">
      <c r="A2892" s="279" t="s">
        <v>0</v>
      </c>
      <c r="B2892" s="279"/>
      <c r="C2892" s="279"/>
      <c r="D2892" s="279"/>
      <c r="E2892" s="279"/>
      <c r="F2892" s="279"/>
      <c r="G2892" s="279"/>
    </row>
    <row r="2893" spans="1:10" ht="15.75">
      <c r="A2893" s="279" t="s">
        <v>1</v>
      </c>
      <c r="B2893" s="279"/>
      <c r="C2893" s="279"/>
      <c r="D2893" s="279"/>
      <c r="E2893" s="279"/>
      <c r="F2893" s="279"/>
      <c r="G2893" s="279"/>
      <c r="H2893" s="1"/>
      <c r="I2893" s="1"/>
      <c r="J2893" s="71"/>
    </row>
    <row r="2894" spans="1:10" ht="15.75">
      <c r="A2894" s="279" t="s">
        <v>2</v>
      </c>
      <c r="B2894" s="279"/>
      <c r="C2894" s="279"/>
      <c r="D2894" s="279"/>
      <c r="E2894" s="279"/>
      <c r="F2894" s="279"/>
      <c r="G2894" s="279"/>
      <c r="H2894" s="1"/>
      <c r="I2894" s="1"/>
      <c r="J2894" s="71"/>
    </row>
    <row r="2895" spans="1:10" ht="15.75">
      <c r="A2895" s="279" t="s">
        <v>4</v>
      </c>
      <c r="B2895" s="279"/>
      <c r="C2895" s="279"/>
      <c r="D2895" s="279"/>
      <c r="E2895" s="279"/>
      <c r="F2895" s="279"/>
      <c r="G2895" s="279"/>
      <c r="H2895" s="1"/>
      <c r="I2895" s="1"/>
      <c r="J2895" s="71"/>
    </row>
    <row r="2896" spans="1:10" ht="15.75">
      <c r="A2896" s="280" t="s">
        <v>6</v>
      </c>
      <c r="B2896" s="280"/>
      <c r="C2896" s="280"/>
      <c r="D2896" s="280"/>
      <c r="E2896" s="280"/>
      <c r="F2896" s="280"/>
      <c r="G2896" s="280"/>
      <c r="H2896" s="1"/>
      <c r="I2896" s="1"/>
      <c r="J2896" s="71"/>
    </row>
    <row r="2897" spans="1:10" ht="27.75">
      <c r="A2897" s="9"/>
      <c r="B2897" s="9"/>
      <c r="C2897" s="281" t="s">
        <v>287</v>
      </c>
      <c r="D2897" s="281"/>
      <c r="E2897" s="281"/>
      <c r="F2897" s="281"/>
      <c r="G2897" s="281"/>
      <c r="H2897" s="2"/>
      <c r="I2897" s="2"/>
      <c r="J2897" s="72"/>
    </row>
    <row r="2898" spans="1:10">
      <c r="A2898" s="11" t="s">
        <v>8</v>
      </c>
      <c r="B2898" s="12"/>
      <c r="C2898" s="202"/>
      <c r="D2898" s="286"/>
      <c r="E2898" s="286"/>
      <c r="F2898" s="286"/>
      <c r="G2898" s="286"/>
      <c r="H2898" s="68"/>
      <c r="I2898" s="68"/>
      <c r="J2898" s="71"/>
    </row>
    <row r="2899" spans="1:10" ht="15.75">
      <c r="A2899" s="11" t="s">
        <v>9</v>
      </c>
      <c r="B2899" s="286" t="s">
        <v>304</v>
      </c>
      <c r="C2899" s="286"/>
      <c r="D2899" s="286"/>
      <c r="E2899" s="286"/>
      <c r="F2899" s="11"/>
      <c r="G2899" s="16"/>
      <c r="H2899" s="11"/>
      <c r="I2899" s="11"/>
      <c r="J2899" s="80"/>
    </row>
    <row r="2900" spans="1:10" ht="15.75">
      <c r="A2900" s="11" t="s">
        <v>11</v>
      </c>
      <c r="B2900" s="289"/>
      <c r="C2900" s="289"/>
      <c r="D2900" s="289"/>
      <c r="E2900" s="289"/>
      <c r="F2900" s="18"/>
      <c r="G2900" s="19" t="s">
        <v>13</v>
      </c>
      <c r="H2900" s="69" t="s">
        <v>161</v>
      </c>
      <c r="I2900" s="69">
        <v>11680</v>
      </c>
      <c r="J2900" s="73"/>
    </row>
    <row r="2901" spans="1:10">
      <c r="A2901" s="190" t="s">
        <v>14</v>
      </c>
      <c r="B2901" s="190"/>
      <c r="C2901" s="203" t="s">
        <v>17</v>
      </c>
      <c r="D2901" s="191" t="s">
        <v>18</v>
      </c>
      <c r="E2901" s="192" t="s">
        <v>19</v>
      </c>
      <c r="F2901" s="192" t="s">
        <v>20</v>
      </c>
      <c r="G2901" s="190" t="s">
        <v>21</v>
      </c>
      <c r="H2901" s="1"/>
      <c r="I2901" s="1"/>
      <c r="J2901" s="71"/>
    </row>
    <row r="2902" spans="1:10">
      <c r="A2902" s="24">
        <v>1</v>
      </c>
      <c r="B2902" s="25" t="s">
        <v>23</v>
      </c>
      <c r="C2902" s="167">
        <v>2</v>
      </c>
      <c r="D2902" s="27">
        <v>79305</v>
      </c>
      <c r="E2902" s="28">
        <f t="shared" ref="E2902:E2919" si="420">D2902*C2902</f>
        <v>158610</v>
      </c>
      <c r="F2902" s="29">
        <v>0</v>
      </c>
      <c r="G2902" s="30">
        <f t="shared" ref="G2902:G2919" si="421">E2902-E2902*F2902</f>
        <v>158610</v>
      </c>
      <c r="H2902" s="31">
        <f>D2902/1.08</f>
        <v>73430.555555555547</v>
      </c>
      <c r="I2902" s="31"/>
      <c r="J2902" s="59">
        <f t="shared" ref="J2902:J2919" si="422">H2902*C2902</f>
        <v>146861.11111111109</v>
      </c>
    </row>
    <row r="2903" spans="1:10">
      <c r="A2903" s="24">
        <v>2</v>
      </c>
      <c r="B2903" s="25" t="s">
        <v>25</v>
      </c>
      <c r="C2903" s="204"/>
      <c r="D2903" s="33">
        <v>128591</v>
      </c>
      <c r="E2903" s="28">
        <f t="shared" si="420"/>
        <v>0</v>
      </c>
      <c r="F2903" s="29">
        <v>0</v>
      </c>
      <c r="G2903" s="30">
        <f t="shared" si="421"/>
        <v>0</v>
      </c>
      <c r="H2903" s="31">
        <f t="shared" ref="H2903:H2905" si="423">D2903/1.08</f>
        <v>119065.74074074073</v>
      </c>
      <c r="I2903" s="31"/>
      <c r="J2903" s="59">
        <f t="shared" si="422"/>
        <v>0</v>
      </c>
    </row>
    <row r="2904" spans="1:10">
      <c r="A2904" s="24">
        <v>3</v>
      </c>
      <c r="B2904" s="25" t="s">
        <v>26</v>
      </c>
      <c r="C2904" s="205"/>
      <c r="D2904" s="27">
        <v>60043</v>
      </c>
      <c r="E2904" s="28">
        <f t="shared" si="420"/>
        <v>0</v>
      </c>
      <c r="F2904" s="29">
        <v>0</v>
      </c>
      <c r="G2904" s="30">
        <f t="shared" si="421"/>
        <v>0</v>
      </c>
      <c r="H2904" s="31">
        <f t="shared" si="423"/>
        <v>55595.370370370365</v>
      </c>
      <c r="I2904" s="31"/>
      <c r="J2904" s="59">
        <f t="shared" si="422"/>
        <v>0</v>
      </c>
    </row>
    <row r="2905" spans="1:10">
      <c r="A2905" s="24">
        <v>4</v>
      </c>
      <c r="B2905" s="25" t="s">
        <v>27</v>
      </c>
      <c r="C2905" s="206"/>
      <c r="D2905" s="27">
        <v>115781</v>
      </c>
      <c r="E2905" s="28">
        <f t="shared" si="420"/>
        <v>0</v>
      </c>
      <c r="F2905" s="29">
        <v>0</v>
      </c>
      <c r="G2905" s="30">
        <f t="shared" si="421"/>
        <v>0</v>
      </c>
      <c r="H2905" s="31">
        <f t="shared" si="423"/>
        <v>107204.62962962962</v>
      </c>
      <c r="I2905" s="31"/>
      <c r="J2905" s="59">
        <f t="shared" si="422"/>
        <v>0</v>
      </c>
    </row>
    <row r="2906" spans="1:10">
      <c r="A2906" s="24">
        <v>5</v>
      </c>
      <c r="B2906" s="25" t="s">
        <v>28</v>
      </c>
      <c r="C2906" s="204">
        <v>2</v>
      </c>
      <c r="D2906" s="27">
        <v>119943</v>
      </c>
      <c r="E2906" s="28">
        <f t="shared" si="420"/>
        <v>239886</v>
      </c>
      <c r="F2906" s="124">
        <v>0.25</v>
      </c>
      <c r="G2906" s="125">
        <f t="shared" si="421"/>
        <v>179914.5</v>
      </c>
      <c r="H2906" s="31">
        <f>D2906/1.08*0.75</f>
        <v>83293.75</v>
      </c>
      <c r="I2906" s="31"/>
      <c r="J2906" s="59">
        <f t="shared" si="422"/>
        <v>166587.5</v>
      </c>
    </row>
    <row r="2907" spans="1:10">
      <c r="A2907" s="24">
        <v>6</v>
      </c>
      <c r="B2907" s="25" t="s">
        <v>29</v>
      </c>
      <c r="C2907" s="167"/>
      <c r="D2907" s="27">
        <v>94810</v>
      </c>
      <c r="E2907" s="28">
        <f t="shared" si="420"/>
        <v>0</v>
      </c>
      <c r="F2907" s="29">
        <v>0</v>
      </c>
      <c r="G2907" s="30">
        <f t="shared" si="421"/>
        <v>0</v>
      </c>
      <c r="H2907" s="31">
        <f t="shared" ref="H2907:H2918" si="424">D2907/1.08</f>
        <v>87787.037037037036</v>
      </c>
      <c r="I2907" s="31"/>
      <c r="J2907" s="59">
        <f t="shared" si="422"/>
        <v>0</v>
      </c>
    </row>
    <row r="2908" spans="1:10">
      <c r="A2908" s="24">
        <v>7</v>
      </c>
      <c r="B2908" s="25" t="s">
        <v>30</v>
      </c>
      <c r="C2908" s="207"/>
      <c r="D2908" s="27">
        <v>141396</v>
      </c>
      <c r="E2908" s="28">
        <f t="shared" si="420"/>
        <v>0</v>
      </c>
      <c r="F2908" s="29">
        <v>0</v>
      </c>
      <c r="G2908" s="30">
        <f t="shared" si="421"/>
        <v>0</v>
      </c>
      <c r="H2908" s="31">
        <f t="shared" si="424"/>
        <v>130922.22222222222</v>
      </c>
      <c r="I2908" s="31"/>
      <c r="J2908" s="59">
        <f t="shared" si="422"/>
        <v>0</v>
      </c>
    </row>
    <row r="2909" spans="1:10">
      <c r="A2909" s="24">
        <v>8</v>
      </c>
      <c r="B2909" s="25" t="s">
        <v>31</v>
      </c>
      <c r="C2909" s="167"/>
      <c r="D2909" s="27">
        <v>232931</v>
      </c>
      <c r="E2909" s="28">
        <f t="shared" si="420"/>
        <v>0</v>
      </c>
      <c r="F2909" s="29">
        <v>0</v>
      </c>
      <c r="G2909" s="30">
        <f t="shared" si="421"/>
        <v>0</v>
      </c>
      <c r="H2909" s="31">
        <f t="shared" si="424"/>
        <v>215676.85185185182</v>
      </c>
      <c r="I2909" s="31"/>
      <c r="J2909" s="59">
        <f t="shared" si="422"/>
        <v>0</v>
      </c>
    </row>
    <row r="2910" spans="1:10">
      <c r="A2910" s="24">
        <v>9</v>
      </c>
      <c r="B2910" s="36" t="s">
        <v>32</v>
      </c>
      <c r="C2910" s="167"/>
      <c r="D2910" s="27">
        <v>101534</v>
      </c>
      <c r="E2910" s="28">
        <f t="shared" si="420"/>
        <v>0</v>
      </c>
      <c r="F2910" s="29">
        <v>0</v>
      </c>
      <c r="G2910" s="30">
        <f t="shared" si="421"/>
        <v>0</v>
      </c>
      <c r="H2910" s="31">
        <f t="shared" si="424"/>
        <v>94012.962962962964</v>
      </c>
      <c r="I2910" s="31"/>
      <c r="J2910" s="59">
        <f t="shared" si="422"/>
        <v>0</v>
      </c>
    </row>
    <row r="2911" spans="1:10">
      <c r="A2911" s="24">
        <v>10</v>
      </c>
      <c r="B2911" s="36" t="s">
        <v>33</v>
      </c>
      <c r="C2911" s="208"/>
      <c r="D2911" s="33">
        <v>110148</v>
      </c>
      <c r="E2911" s="28">
        <f t="shared" si="420"/>
        <v>0</v>
      </c>
      <c r="F2911" s="29">
        <v>0</v>
      </c>
      <c r="G2911" s="30">
        <f t="shared" si="421"/>
        <v>0</v>
      </c>
      <c r="H2911" s="31">
        <f t="shared" si="424"/>
        <v>101988.88888888888</v>
      </c>
      <c r="I2911" s="31"/>
      <c r="J2911" s="59">
        <f t="shared" si="422"/>
        <v>0</v>
      </c>
    </row>
    <row r="2912" spans="1:10">
      <c r="A2912" s="24">
        <v>11</v>
      </c>
      <c r="B2912" s="121" t="s">
        <v>34</v>
      </c>
      <c r="C2912" s="209"/>
      <c r="D2912" s="27">
        <v>54198</v>
      </c>
      <c r="E2912" s="123">
        <f t="shared" si="420"/>
        <v>0</v>
      </c>
      <c r="F2912" s="29">
        <v>0</v>
      </c>
      <c r="G2912" s="125">
        <f t="shared" si="421"/>
        <v>0</v>
      </c>
      <c r="H2912" s="31">
        <f t="shared" si="424"/>
        <v>50183.333333333328</v>
      </c>
      <c r="I2912" s="128"/>
      <c r="J2912" s="59">
        <f t="shared" si="422"/>
        <v>0</v>
      </c>
    </row>
    <row r="2913" spans="1:10">
      <c r="A2913" s="24">
        <v>12</v>
      </c>
      <c r="B2913" s="25" t="s">
        <v>35</v>
      </c>
      <c r="C2913" s="208">
        <v>5</v>
      </c>
      <c r="D2913" s="27">
        <v>49680</v>
      </c>
      <c r="E2913" s="28">
        <f t="shared" si="420"/>
        <v>248400</v>
      </c>
      <c r="F2913" s="29">
        <v>0</v>
      </c>
      <c r="G2913" s="30">
        <f t="shared" si="421"/>
        <v>248400</v>
      </c>
      <c r="H2913" s="31">
        <f t="shared" si="424"/>
        <v>46000</v>
      </c>
      <c r="I2913" s="31"/>
      <c r="J2913" s="59">
        <f t="shared" si="422"/>
        <v>230000</v>
      </c>
    </row>
    <row r="2914" spans="1:10">
      <c r="A2914" s="24">
        <v>13</v>
      </c>
      <c r="B2914" s="25" t="s">
        <v>36</v>
      </c>
      <c r="C2914" s="208"/>
      <c r="D2914" s="38">
        <v>64152</v>
      </c>
      <c r="E2914" s="28">
        <f t="shared" si="420"/>
        <v>0</v>
      </c>
      <c r="F2914" s="29">
        <v>0</v>
      </c>
      <c r="G2914" s="30">
        <f t="shared" si="421"/>
        <v>0</v>
      </c>
      <c r="H2914" s="31">
        <f t="shared" si="424"/>
        <v>59399.999999999993</v>
      </c>
      <c r="I2914" s="31"/>
      <c r="J2914" s="59">
        <f t="shared" si="422"/>
        <v>0</v>
      </c>
    </row>
    <row r="2915" spans="1:10">
      <c r="A2915" s="24">
        <v>14</v>
      </c>
      <c r="B2915" s="121" t="s">
        <v>37</v>
      </c>
      <c r="C2915" s="209"/>
      <c r="D2915" s="38">
        <v>65934</v>
      </c>
      <c r="E2915" s="123">
        <f t="shared" si="420"/>
        <v>0</v>
      </c>
      <c r="F2915" s="124">
        <v>0</v>
      </c>
      <c r="G2915" s="125">
        <f t="shared" si="421"/>
        <v>0</v>
      </c>
      <c r="H2915" s="31">
        <f t="shared" si="424"/>
        <v>61049.999999999993</v>
      </c>
      <c r="I2915" s="128"/>
      <c r="J2915" s="59">
        <f t="shared" si="422"/>
        <v>0</v>
      </c>
    </row>
    <row r="2916" spans="1:10">
      <c r="A2916" s="24">
        <v>15</v>
      </c>
      <c r="B2916" s="25" t="s">
        <v>38</v>
      </c>
      <c r="C2916" s="208"/>
      <c r="D2916" s="38">
        <v>76626</v>
      </c>
      <c r="E2916" s="28">
        <f t="shared" si="420"/>
        <v>0</v>
      </c>
      <c r="F2916" s="29">
        <v>0</v>
      </c>
      <c r="G2916" s="30">
        <f t="shared" si="421"/>
        <v>0</v>
      </c>
      <c r="H2916" s="31">
        <f t="shared" si="424"/>
        <v>70950</v>
      </c>
      <c r="I2916" s="31"/>
      <c r="J2916" s="59">
        <f t="shared" si="422"/>
        <v>0</v>
      </c>
    </row>
    <row r="2917" spans="1:10">
      <c r="A2917" s="24">
        <v>16</v>
      </c>
      <c r="B2917" s="25" t="s">
        <v>39</v>
      </c>
      <c r="C2917" s="208"/>
      <c r="D2917" s="38">
        <v>80190</v>
      </c>
      <c r="E2917" s="28">
        <f t="shared" si="420"/>
        <v>0</v>
      </c>
      <c r="F2917" s="29">
        <v>0</v>
      </c>
      <c r="G2917" s="30">
        <f t="shared" si="421"/>
        <v>0</v>
      </c>
      <c r="H2917" s="31">
        <f t="shared" si="424"/>
        <v>74250</v>
      </c>
      <c r="I2917" s="31"/>
      <c r="J2917" s="59">
        <f t="shared" si="422"/>
        <v>0</v>
      </c>
    </row>
    <row r="2918" spans="1:10">
      <c r="A2918" s="24">
        <v>17</v>
      </c>
      <c r="B2918" s="25" t="s">
        <v>40</v>
      </c>
      <c r="C2918" s="208"/>
      <c r="D2918" s="38">
        <v>113832</v>
      </c>
      <c r="E2918" s="28">
        <f t="shared" si="420"/>
        <v>0</v>
      </c>
      <c r="F2918" s="29">
        <v>0</v>
      </c>
      <c r="G2918" s="30">
        <f t="shared" si="421"/>
        <v>0</v>
      </c>
      <c r="H2918" s="31">
        <f t="shared" si="424"/>
        <v>105400</v>
      </c>
      <c r="I2918" s="31"/>
      <c r="J2918" s="59">
        <f t="shared" si="422"/>
        <v>0</v>
      </c>
    </row>
    <row r="2919" spans="1:10">
      <c r="A2919" s="24">
        <v>18</v>
      </c>
      <c r="B2919" s="121" t="s">
        <v>41</v>
      </c>
      <c r="C2919" s="209"/>
      <c r="D2919" s="39">
        <v>98010</v>
      </c>
      <c r="E2919" s="123">
        <f t="shared" si="420"/>
        <v>0</v>
      </c>
      <c r="F2919" s="124">
        <v>0.23</v>
      </c>
      <c r="G2919" s="125">
        <f t="shared" si="421"/>
        <v>0</v>
      </c>
      <c r="H2919" s="31">
        <f>D2919/1.08*0.77</f>
        <v>69877.5</v>
      </c>
      <c r="I2919" s="128"/>
      <c r="J2919" s="59">
        <f t="shared" si="422"/>
        <v>0</v>
      </c>
    </row>
    <row r="2920" spans="1:10" ht="21">
      <c r="A2920" s="40"/>
      <c r="B2920" s="41" t="s">
        <v>42</v>
      </c>
      <c r="C2920" s="210">
        <f>SUM(C2902:C2919)</f>
        <v>9</v>
      </c>
      <c r="D2920" s="39"/>
      <c r="E2920" s="43">
        <f>SUM(E2902:E2919)</f>
        <v>646896</v>
      </c>
      <c r="F2920" s="43"/>
      <c r="G2920" s="44">
        <f>SUM(G2902:G2919)</f>
        <v>586924.5</v>
      </c>
      <c r="H2920" s="45"/>
      <c r="I2920" s="45"/>
      <c r="J2920" s="64">
        <f>SUM(J2902:J2919)</f>
        <v>543448.61111111112</v>
      </c>
    </row>
    <row r="2921" spans="1:10" ht="31.5">
      <c r="A2921" s="46"/>
      <c r="B2921" s="47"/>
      <c r="C2921" s="211"/>
      <c r="D2921" s="39"/>
      <c r="E2921" s="49"/>
      <c r="F2921" s="49"/>
      <c r="G2921" s="50"/>
      <c r="H2921" s="5"/>
      <c r="I2921" s="5"/>
      <c r="J2921" s="75">
        <f>J2920*0.08</f>
        <v>43475.888888888891</v>
      </c>
    </row>
    <row r="2922" spans="1:10" ht="31.5">
      <c r="A2922" s="283" t="s">
        <v>43</v>
      </c>
      <c r="B2922" s="283"/>
      <c r="C2922" s="284" t="s">
        <v>44</v>
      </c>
      <c r="D2922" s="284"/>
      <c r="E2922" s="54"/>
      <c r="F2922" s="54"/>
      <c r="G2922" s="55" t="s">
        <v>45</v>
      </c>
      <c r="H2922" s="6"/>
      <c r="I2922" s="6"/>
      <c r="J2922" s="76">
        <f>SUM(J2920:J2921)</f>
        <v>586924.5</v>
      </c>
    </row>
    <row r="2923" spans="1:10" ht="15">
      <c r="B2923" s="131" t="s">
        <v>165</v>
      </c>
      <c r="C2923" s="131" t="s">
        <v>166</v>
      </c>
      <c r="D2923" s="131"/>
      <c r="E2923" s="131" t="s">
        <v>167</v>
      </c>
    </row>
    <row r="2924" spans="1:10">
      <c r="B2924" s="212" t="s">
        <v>168</v>
      </c>
      <c r="C2924" s="213" t="s">
        <v>166</v>
      </c>
      <c r="D2924" s="214"/>
      <c r="E2924" s="214"/>
      <c r="F2924" s="214"/>
      <c r="G2924" s="212" t="s">
        <v>167</v>
      </c>
    </row>
    <row r="2927" spans="1:10" ht="15.75">
      <c r="A2927" s="279" t="s">
        <v>0</v>
      </c>
      <c r="B2927" s="279"/>
      <c r="C2927" s="279"/>
      <c r="D2927" s="279"/>
      <c r="E2927" s="279"/>
      <c r="F2927" s="279"/>
      <c r="G2927" s="279"/>
    </row>
    <row r="2928" spans="1:10" ht="15.75">
      <c r="A2928" s="279" t="s">
        <v>1</v>
      </c>
      <c r="B2928" s="279"/>
      <c r="C2928" s="279"/>
      <c r="D2928" s="279"/>
      <c r="E2928" s="279"/>
      <c r="F2928" s="279"/>
      <c r="G2928" s="279"/>
      <c r="H2928" s="1"/>
      <c r="I2928" s="1"/>
      <c r="J2928" s="71"/>
    </row>
    <row r="2929" spans="1:10" ht="15.75">
      <c r="A2929" s="279" t="s">
        <v>2</v>
      </c>
      <c r="B2929" s="279"/>
      <c r="C2929" s="279"/>
      <c r="D2929" s="279"/>
      <c r="E2929" s="279"/>
      <c r="F2929" s="279"/>
      <c r="G2929" s="279"/>
      <c r="H2929" s="1"/>
      <c r="I2929" s="1"/>
      <c r="J2929" s="71"/>
    </row>
    <row r="2930" spans="1:10" ht="15.75">
      <c r="A2930" s="279" t="s">
        <v>4</v>
      </c>
      <c r="B2930" s="279"/>
      <c r="C2930" s="279"/>
      <c r="D2930" s="279"/>
      <c r="E2930" s="279"/>
      <c r="F2930" s="279"/>
      <c r="G2930" s="279"/>
      <c r="H2930" s="1"/>
      <c r="I2930" s="1"/>
      <c r="J2930" s="71"/>
    </row>
    <row r="2931" spans="1:10" ht="15.75">
      <c r="A2931" s="280" t="s">
        <v>6</v>
      </c>
      <c r="B2931" s="280"/>
      <c r="C2931" s="280"/>
      <c r="D2931" s="280"/>
      <c r="E2931" s="280"/>
      <c r="F2931" s="280"/>
      <c r="G2931" s="280"/>
      <c r="H2931" s="1"/>
      <c r="I2931" s="1"/>
      <c r="J2931" s="71"/>
    </row>
    <row r="2932" spans="1:10" ht="27.75">
      <c r="A2932" s="9"/>
      <c r="B2932" s="9"/>
      <c r="C2932" s="281" t="s">
        <v>287</v>
      </c>
      <c r="D2932" s="281"/>
      <c r="E2932" s="281"/>
      <c r="F2932" s="281"/>
      <c r="G2932" s="281"/>
      <c r="H2932" s="2"/>
      <c r="I2932" s="2"/>
      <c r="J2932" s="72"/>
    </row>
    <row r="2933" spans="1:10">
      <c r="A2933" s="11" t="s">
        <v>8</v>
      </c>
      <c r="B2933" s="12"/>
      <c r="C2933" s="202"/>
      <c r="D2933" s="286"/>
      <c r="E2933" s="286"/>
      <c r="F2933" s="286"/>
      <c r="G2933" s="286"/>
      <c r="H2933" s="68"/>
      <c r="I2933" s="68"/>
      <c r="J2933" s="71"/>
    </row>
    <row r="2934" spans="1:10" ht="15.75">
      <c r="A2934" s="11" t="s">
        <v>9</v>
      </c>
      <c r="B2934" s="286" t="s">
        <v>305</v>
      </c>
      <c r="C2934" s="286"/>
      <c r="D2934" s="286"/>
      <c r="E2934" s="286"/>
      <c r="F2934" s="11"/>
      <c r="G2934" s="16"/>
      <c r="H2934" s="11"/>
      <c r="I2934" s="11"/>
      <c r="J2934" s="80"/>
    </row>
    <row r="2935" spans="1:10" ht="15.75">
      <c r="A2935" s="11" t="s">
        <v>11</v>
      </c>
      <c r="B2935" s="289"/>
      <c r="C2935" s="289"/>
      <c r="D2935" s="289"/>
      <c r="E2935" s="289"/>
      <c r="F2935" s="18"/>
      <c r="G2935" s="19" t="s">
        <v>13</v>
      </c>
      <c r="H2935" s="69" t="s">
        <v>161</v>
      </c>
      <c r="I2935" s="69">
        <v>11860</v>
      </c>
      <c r="J2935" s="73"/>
    </row>
    <row r="2936" spans="1:10">
      <c r="A2936" s="190" t="s">
        <v>14</v>
      </c>
      <c r="B2936" s="190"/>
      <c r="C2936" s="203" t="s">
        <v>17</v>
      </c>
      <c r="D2936" s="191" t="s">
        <v>18</v>
      </c>
      <c r="E2936" s="192" t="s">
        <v>19</v>
      </c>
      <c r="F2936" s="192" t="s">
        <v>20</v>
      </c>
      <c r="G2936" s="190" t="s">
        <v>21</v>
      </c>
      <c r="H2936" s="1"/>
      <c r="I2936" s="1"/>
      <c r="J2936" s="71"/>
    </row>
    <row r="2937" spans="1:10">
      <c r="A2937" s="24">
        <v>1</v>
      </c>
      <c r="B2937" s="25" t="s">
        <v>23</v>
      </c>
      <c r="C2937" s="167">
        <v>5</v>
      </c>
      <c r="D2937" s="27">
        <v>79305</v>
      </c>
      <c r="E2937" s="28">
        <f t="shared" ref="E2937:E2954" si="425">D2937*C2937</f>
        <v>396525</v>
      </c>
      <c r="F2937" s="29">
        <v>0</v>
      </c>
      <c r="G2937" s="30">
        <f t="shared" ref="G2937:G2954" si="426">E2937-E2937*F2937</f>
        <v>396525</v>
      </c>
      <c r="H2937" s="31">
        <f>D2937/1.08</f>
        <v>73430.555555555547</v>
      </c>
      <c r="I2937" s="31"/>
      <c r="J2937" s="59">
        <f t="shared" ref="J2937:J2954" si="427">H2937*C2937</f>
        <v>367152.77777777775</v>
      </c>
    </row>
    <row r="2938" spans="1:10">
      <c r="A2938" s="24">
        <v>2</v>
      </c>
      <c r="B2938" s="25" t="s">
        <v>25</v>
      </c>
      <c r="C2938" s="204">
        <v>5</v>
      </c>
      <c r="D2938" s="33">
        <v>128591</v>
      </c>
      <c r="E2938" s="28">
        <f t="shared" si="425"/>
        <v>642955</v>
      </c>
      <c r="F2938" s="29">
        <v>0</v>
      </c>
      <c r="G2938" s="30">
        <f t="shared" si="426"/>
        <v>642955</v>
      </c>
      <c r="H2938" s="31">
        <f t="shared" ref="H2938:H2940" si="428">D2938/1.08</f>
        <v>119065.74074074073</v>
      </c>
      <c r="I2938" s="31"/>
      <c r="J2938" s="59">
        <f t="shared" si="427"/>
        <v>595328.70370370359</v>
      </c>
    </row>
    <row r="2939" spans="1:10">
      <c r="A2939" s="24">
        <v>3</v>
      </c>
      <c r="B2939" s="25" t="s">
        <v>26</v>
      </c>
      <c r="C2939" s="205"/>
      <c r="D2939" s="27">
        <v>60043</v>
      </c>
      <c r="E2939" s="28">
        <f t="shared" si="425"/>
        <v>0</v>
      </c>
      <c r="F2939" s="29">
        <v>0</v>
      </c>
      <c r="G2939" s="30">
        <f t="shared" si="426"/>
        <v>0</v>
      </c>
      <c r="H2939" s="31">
        <f t="shared" si="428"/>
        <v>55595.370370370365</v>
      </c>
      <c r="I2939" s="31"/>
      <c r="J2939" s="59">
        <f t="shared" si="427"/>
        <v>0</v>
      </c>
    </row>
    <row r="2940" spans="1:10">
      <c r="A2940" s="24">
        <v>4</v>
      </c>
      <c r="B2940" s="25" t="s">
        <v>27</v>
      </c>
      <c r="C2940" s="206"/>
      <c r="D2940" s="27">
        <v>115781</v>
      </c>
      <c r="E2940" s="28">
        <f t="shared" si="425"/>
        <v>0</v>
      </c>
      <c r="F2940" s="29">
        <v>0</v>
      </c>
      <c r="G2940" s="30">
        <f t="shared" si="426"/>
        <v>0</v>
      </c>
      <c r="H2940" s="31">
        <f t="shared" si="428"/>
        <v>107204.62962962962</v>
      </c>
      <c r="I2940" s="31"/>
      <c r="J2940" s="59">
        <f t="shared" si="427"/>
        <v>0</v>
      </c>
    </row>
    <row r="2941" spans="1:10">
      <c r="A2941" s="24">
        <v>5</v>
      </c>
      <c r="B2941" s="25" t="s">
        <v>28</v>
      </c>
      <c r="C2941" s="204">
        <v>10</v>
      </c>
      <c r="D2941" s="27">
        <v>119943</v>
      </c>
      <c r="E2941" s="28">
        <f t="shared" si="425"/>
        <v>1199430</v>
      </c>
      <c r="F2941" s="124">
        <v>0.25</v>
      </c>
      <c r="G2941" s="125">
        <f t="shared" si="426"/>
        <v>899572.5</v>
      </c>
      <c r="H2941" s="31">
        <f>D2941/1.08*0.75</f>
        <v>83293.75</v>
      </c>
      <c r="I2941" s="31"/>
      <c r="J2941" s="59">
        <f t="shared" si="427"/>
        <v>832937.5</v>
      </c>
    </row>
    <row r="2942" spans="1:10">
      <c r="A2942" s="24">
        <v>6</v>
      </c>
      <c r="B2942" s="25" t="s">
        <v>29</v>
      </c>
      <c r="C2942" s="167"/>
      <c r="D2942" s="27">
        <v>94810</v>
      </c>
      <c r="E2942" s="28">
        <f t="shared" si="425"/>
        <v>0</v>
      </c>
      <c r="F2942" s="29">
        <v>0</v>
      </c>
      <c r="G2942" s="30">
        <f t="shared" si="426"/>
        <v>0</v>
      </c>
      <c r="H2942" s="31">
        <f t="shared" ref="H2942:H2953" si="429">D2942/1.08</f>
        <v>87787.037037037036</v>
      </c>
      <c r="I2942" s="31"/>
      <c r="J2942" s="59">
        <f t="shared" si="427"/>
        <v>0</v>
      </c>
    </row>
    <row r="2943" spans="1:10">
      <c r="A2943" s="24">
        <v>7</v>
      </c>
      <c r="B2943" s="25" t="s">
        <v>30</v>
      </c>
      <c r="C2943" s="207"/>
      <c r="D2943" s="27">
        <v>141396</v>
      </c>
      <c r="E2943" s="28">
        <f t="shared" si="425"/>
        <v>0</v>
      </c>
      <c r="F2943" s="29">
        <v>0</v>
      </c>
      <c r="G2943" s="30">
        <f t="shared" si="426"/>
        <v>0</v>
      </c>
      <c r="H2943" s="31">
        <f t="shared" si="429"/>
        <v>130922.22222222222</v>
      </c>
      <c r="I2943" s="31"/>
      <c r="J2943" s="59">
        <f t="shared" si="427"/>
        <v>0</v>
      </c>
    </row>
    <row r="2944" spans="1:10">
      <c r="A2944" s="24">
        <v>8</v>
      </c>
      <c r="B2944" s="25" t="s">
        <v>31</v>
      </c>
      <c r="C2944" s="167"/>
      <c r="D2944" s="27">
        <v>232931</v>
      </c>
      <c r="E2944" s="28">
        <f t="shared" si="425"/>
        <v>0</v>
      </c>
      <c r="F2944" s="29">
        <v>0</v>
      </c>
      <c r="G2944" s="30">
        <f t="shared" si="426"/>
        <v>0</v>
      </c>
      <c r="H2944" s="31">
        <f t="shared" si="429"/>
        <v>215676.85185185182</v>
      </c>
      <c r="I2944" s="31"/>
      <c r="J2944" s="59">
        <f t="shared" si="427"/>
        <v>0</v>
      </c>
    </row>
    <row r="2945" spans="1:10">
      <c r="A2945" s="24">
        <v>9</v>
      </c>
      <c r="B2945" s="36" t="s">
        <v>32</v>
      </c>
      <c r="C2945" s="167"/>
      <c r="D2945" s="27">
        <v>101534</v>
      </c>
      <c r="E2945" s="28">
        <f t="shared" si="425"/>
        <v>0</v>
      </c>
      <c r="F2945" s="29">
        <v>0</v>
      </c>
      <c r="G2945" s="30">
        <f t="shared" si="426"/>
        <v>0</v>
      </c>
      <c r="H2945" s="31">
        <f t="shared" si="429"/>
        <v>94012.962962962964</v>
      </c>
      <c r="I2945" s="31"/>
      <c r="J2945" s="59">
        <f t="shared" si="427"/>
        <v>0</v>
      </c>
    </row>
    <row r="2946" spans="1:10">
      <c r="A2946" s="24">
        <v>10</v>
      </c>
      <c r="B2946" s="36" t="s">
        <v>33</v>
      </c>
      <c r="C2946" s="208"/>
      <c r="D2946" s="33">
        <v>110148</v>
      </c>
      <c r="E2946" s="28">
        <f t="shared" si="425"/>
        <v>0</v>
      </c>
      <c r="F2946" s="29">
        <v>0</v>
      </c>
      <c r="G2946" s="30">
        <f t="shared" si="426"/>
        <v>0</v>
      </c>
      <c r="H2946" s="31">
        <f t="shared" si="429"/>
        <v>101988.88888888888</v>
      </c>
      <c r="I2946" s="31"/>
      <c r="J2946" s="59">
        <f t="shared" si="427"/>
        <v>0</v>
      </c>
    </row>
    <row r="2947" spans="1:10">
      <c r="A2947" s="24">
        <v>11</v>
      </c>
      <c r="B2947" s="121" t="s">
        <v>34</v>
      </c>
      <c r="C2947" s="209">
        <v>10</v>
      </c>
      <c r="D2947" s="27">
        <v>54198</v>
      </c>
      <c r="E2947" s="123">
        <f t="shared" si="425"/>
        <v>541980</v>
      </c>
      <c r="F2947" s="29">
        <v>0</v>
      </c>
      <c r="G2947" s="125">
        <f t="shared" si="426"/>
        <v>541980</v>
      </c>
      <c r="H2947" s="31">
        <f t="shared" si="429"/>
        <v>50183.333333333328</v>
      </c>
      <c r="I2947" s="128"/>
      <c r="J2947" s="59">
        <f t="shared" si="427"/>
        <v>501833.33333333326</v>
      </c>
    </row>
    <row r="2948" spans="1:10">
      <c r="A2948" s="24">
        <v>12</v>
      </c>
      <c r="B2948" s="25" t="s">
        <v>35</v>
      </c>
      <c r="C2948" s="208"/>
      <c r="D2948" s="27">
        <v>49680</v>
      </c>
      <c r="E2948" s="28">
        <f t="shared" si="425"/>
        <v>0</v>
      </c>
      <c r="F2948" s="29">
        <v>0</v>
      </c>
      <c r="G2948" s="30">
        <f t="shared" si="426"/>
        <v>0</v>
      </c>
      <c r="H2948" s="31">
        <f t="shared" si="429"/>
        <v>46000</v>
      </c>
      <c r="I2948" s="31"/>
      <c r="J2948" s="59">
        <f t="shared" si="427"/>
        <v>0</v>
      </c>
    </row>
    <row r="2949" spans="1:10">
      <c r="A2949" s="24">
        <v>13</v>
      </c>
      <c r="B2949" s="25" t="s">
        <v>36</v>
      </c>
      <c r="C2949" s="208">
        <v>10</v>
      </c>
      <c r="D2949" s="38">
        <v>64152</v>
      </c>
      <c r="E2949" s="28">
        <f t="shared" si="425"/>
        <v>641520</v>
      </c>
      <c r="F2949" s="29">
        <v>0</v>
      </c>
      <c r="G2949" s="30">
        <f t="shared" si="426"/>
        <v>641520</v>
      </c>
      <c r="H2949" s="31">
        <f t="shared" si="429"/>
        <v>59399.999999999993</v>
      </c>
      <c r="I2949" s="31"/>
      <c r="J2949" s="59">
        <f t="shared" si="427"/>
        <v>593999.99999999988</v>
      </c>
    </row>
    <row r="2950" spans="1:10">
      <c r="A2950" s="24">
        <v>14</v>
      </c>
      <c r="B2950" s="121" t="s">
        <v>37</v>
      </c>
      <c r="C2950" s="209">
        <v>5</v>
      </c>
      <c r="D2950" s="38">
        <v>65934</v>
      </c>
      <c r="E2950" s="123">
        <f t="shared" si="425"/>
        <v>329670</v>
      </c>
      <c r="F2950" s="124">
        <v>0</v>
      </c>
      <c r="G2950" s="125">
        <f t="shared" si="426"/>
        <v>329670</v>
      </c>
      <c r="H2950" s="31">
        <f t="shared" si="429"/>
        <v>61049.999999999993</v>
      </c>
      <c r="I2950" s="128"/>
      <c r="J2950" s="59">
        <f t="shared" si="427"/>
        <v>305249.99999999994</v>
      </c>
    </row>
    <row r="2951" spans="1:10">
      <c r="A2951" s="24">
        <v>15</v>
      </c>
      <c r="B2951" s="25" t="s">
        <v>38</v>
      </c>
      <c r="C2951" s="208"/>
      <c r="D2951" s="38">
        <v>76626</v>
      </c>
      <c r="E2951" s="28">
        <f t="shared" si="425"/>
        <v>0</v>
      </c>
      <c r="F2951" s="29">
        <v>0</v>
      </c>
      <c r="G2951" s="30">
        <f t="shared" si="426"/>
        <v>0</v>
      </c>
      <c r="H2951" s="31">
        <f t="shared" si="429"/>
        <v>70950</v>
      </c>
      <c r="I2951" s="31"/>
      <c r="J2951" s="59">
        <f t="shared" si="427"/>
        <v>0</v>
      </c>
    </row>
    <row r="2952" spans="1:10">
      <c r="A2952" s="24">
        <v>16</v>
      </c>
      <c r="B2952" s="25" t="s">
        <v>39</v>
      </c>
      <c r="C2952" s="208"/>
      <c r="D2952" s="38">
        <v>80190</v>
      </c>
      <c r="E2952" s="28">
        <f t="shared" si="425"/>
        <v>0</v>
      </c>
      <c r="F2952" s="29">
        <v>0</v>
      </c>
      <c r="G2952" s="30">
        <f t="shared" si="426"/>
        <v>0</v>
      </c>
      <c r="H2952" s="31">
        <f t="shared" si="429"/>
        <v>74250</v>
      </c>
      <c r="I2952" s="31"/>
      <c r="J2952" s="59">
        <f t="shared" si="427"/>
        <v>0</v>
      </c>
    </row>
    <row r="2953" spans="1:10">
      <c r="A2953" s="24">
        <v>17</v>
      </c>
      <c r="B2953" s="25" t="s">
        <v>40</v>
      </c>
      <c r="C2953" s="208"/>
      <c r="D2953" s="38">
        <v>113832</v>
      </c>
      <c r="E2953" s="28">
        <f t="shared" si="425"/>
        <v>0</v>
      </c>
      <c r="F2953" s="29">
        <v>0</v>
      </c>
      <c r="G2953" s="30">
        <f t="shared" si="426"/>
        <v>0</v>
      </c>
      <c r="H2953" s="31">
        <f t="shared" si="429"/>
        <v>105400</v>
      </c>
      <c r="I2953" s="31"/>
      <c r="J2953" s="59">
        <f t="shared" si="427"/>
        <v>0</v>
      </c>
    </row>
    <row r="2954" spans="1:10">
      <c r="A2954" s="24">
        <v>18</v>
      </c>
      <c r="B2954" s="121" t="s">
        <v>41</v>
      </c>
      <c r="C2954" s="209"/>
      <c r="D2954" s="39">
        <v>98010</v>
      </c>
      <c r="E2954" s="123">
        <f t="shared" si="425"/>
        <v>0</v>
      </c>
      <c r="F2954" s="124">
        <v>0.23</v>
      </c>
      <c r="G2954" s="125">
        <f t="shared" si="426"/>
        <v>0</v>
      </c>
      <c r="H2954" s="31">
        <f>D2954/1.08*0.77</f>
        <v>69877.5</v>
      </c>
      <c r="I2954" s="128"/>
      <c r="J2954" s="59">
        <f t="shared" si="427"/>
        <v>0</v>
      </c>
    </row>
    <row r="2955" spans="1:10" ht="21">
      <c r="A2955" s="40"/>
      <c r="B2955" s="41" t="s">
        <v>42</v>
      </c>
      <c r="C2955" s="210">
        <f>SUM(C2937:C2954)</f>
        <v>45</v>
      </c>
      <c r="D2955" s="39"/>
      <c r="E2955" s="43">
        <f>SUM(E2937:E2954)</f>
        <v>3752080</v>
      </c>
      <c r="F2955" s="43"/>
      <c r="G2955" s="44">
        <f>SUM(G2937:G2954)</f>
        <v>3452222.5</v>
      </c>
      <c r="H2955" s="45"/>
      <c r="I2955" s="45"/>
      <c r="J2955" s="64">
        <f>SUM(J2937:J2954)</f>
        <v>3196502.3148148144</v>
      </c>
    </row>
    <row r="2956" spans="1:10" ht="31.5">
      <c r="A2956" s="46"/>
      <c r="B2956" s="47"/>
      <c r="C2956" s="211"/>
      <c r="D2956" s="39"/>
      <c r="E2956" s="49"/>
      <c r="F2956" s="49"/>
      <c r="G2956" s="50"/>
      <c r="H2956" s="5"/>
      <c r="I2956" s="5"/>
      <c r="J2956" s="75">
        <f>J2955*0.08</f>
        <v>255720.18518518517</v>
      </c>
    </row>
    <row r="2957" spans="1:10" ht="31.5">
      <c r="A2957" s="283" t="s">
        <v>43</v>
      </c>
      <c r="B2957" s="283"/>
      <c r="C2957" s="284" t="s">
        <v>44</v>
      </c>
      <c r="D2957" s="284"/>
      <c r="E2957" s="54"/>
      <c r="F2957" s="54"/>
      <c r="G2957" s="55" t="s">
        <v>45</v>
      </c>
      <c r="H2957" s="6"/>
      <c r="I2957" s="6"/>
      <c r="J2957" s="76">
        <f>SUM(J2955:J2956)</f>
        <v>3452222.4999999995</v>
      </c>
    </row>
    <row r="2958" spans="1:10" ht="15">
      <c r="B2958" s="131" t="s">
        <v>165</v>
      </c>
      <c r="C2958" s="131" t="s">
        <v>166</v>
      </c>
      <c r="D2958" s="131"/>
      <c r="E2958" s="131" t="s">
        <v>167</v>
      </c>
    </row>
    <row r="2959" spans="1:10">
      <c r="B2959" s="212" t="s">
        <v>168</v>
      </c>
      <c r="C2959" s="213" t="s">
        <v>166</v>
      </c>
      <c r="D2959" s="214"/>
      <c r="E2959" s="214"/>
      <c r="F2959" s="214"/>
      <c r="G2959" s="212" t="s">
        <v>167</v>
      </c>
    </row>
    <row r="2963" spans="1:10" ht="15.75">
      <c r="A2963" s="279" t="s">
        <v>0</v>
      </c>
      <c r="B2963" s="279"/>
      <c r="C2963" s="279"/>
      <c r="D2963" s="279"/>
      <c r="E2963" s="279"/>
      <c r="F2963" s="279"/>
      <c r="G2963" s="279"/>
    </row>
    <row r="2964" spans="1:10" ht="15.75">
      <c r="A2964" s="279" t="s">
        <v>1</v>
      </c>
      <c r="B2964" s="279"/>
      <c r="C2964" s="279"/>
      <c r="D2964" s="279"/>
      <c r="E2964" s="279"/>
      <c r="F2964" s="279"/>
      <c r="G2964" s="279"/>
      <c r="H2964" s="1"/>
      <c r="I2964" s="1"/>
      <c r="J2964" s="71"/>
    </row>
    <row r="2965" spans="1:10" ht="15.75">
      <c r="A2965" s="279" t="s">
        <v>2</v>
      </c>
      <c r="B2965" s="279"/>
      <c r="C2965" s="279"/>
      <c r="D2965" s="279"/>
      <c r="E2965" s="279"/>
      <c r="F2965" s="279"/>
      <c r="G2965" s="279"/>
      <c r="H2965" s="1"/>
      <c r="I2965" s="1"/>
      <c r="J2965" s="71"/>
    </row>
    <row r="2966" spans="1:10" ht="15.75">
      <c r="A2966" s="279" t="s">
        <v>4</v>
      </c>
      <c r="B2966" s="279"/>
      <c r="C2966" s="279"/>
      <c r="D2966" s="279"/>
      <c r="E2966" s="279"/>
      <c r="F2966" s="279"/>
      <c r="G2966" s="279"/>
      <c r="H2966" s="1"/>
      <c r="I2966" s="1"/>
      <c r="J2966" s="71"/>
    </row>
    <row r="2967" spans="1:10" ht="15.75">
      <c r="A2967" s="280" t="s">
        <v>6</v>
      </c>
      <c r="B2967" s="280"/>
      <c r="C2967" s="280"/>
      <c r="D2967" s="280"/>
      <c r="E2967" s="280"/>
      <c r="F2967" s="280"/>
      <c r="G2967" s="280"/>
      <c r="H2967" s="1"/>
      <c r="I2967" s="1"/>
      <c r="J2967" s="71"/>
    </row>
    <row r="2968" spans="1:10" ht="27.75">
      <c r="A2968" s="9"/>
      <c r="B2968" s="9"/>
      <c r="C2968" s="281" t="s">
        <v>287</v>
      </c>
      <c r="D2968" s="281"/>
      <c r="E2968" s="281"/>
      <c r="F2968" s="281"/>
      <c r="G2968" s="281"/>
      <c r="H2968" s="2"/>
      <c r="I2968" s="2"/>
      <c r="J2968" s="72"/>
    </row>
    <row r="2969" spans="1:10">
      <c r="A2969" s="11" t="s">
        <v>8</v>
      </c>
      <c r="B2969" s="12"/>
      <c r="C2969" s="202"/>
      <c r="D2969" s="286"/>
      <c r="E2969" s="286"/>
      <c r="F2969" s="286"/>
      <c r="G2969" s="286"/>
      <c r="H2969" s="68"/>
      <c r="I2969" s="68"/>
      <c r="J2969" s="71"/>
    </row>
    <row r="2970" spans="1:10" ht="15.75">
      <c r="A2970" s="11" t="s">
        <v>9</v>
      </c>
      <c r="B2970" s="286" t="s">
        <v>306</v>
      </c>
      <c r="C2970" s="286"/>
      <c r="D2970" s="286"/>
      <c r="E2970" s="286"/>
      <c r="F2970" s="11"/>
      <c r="G2970" s="16"/>
      <c r="H2970" s="11"/>
      <c r="I2970" s="11"/>
      <c r="J2970" s="80"/>
    </row>
    <row r="2971" spans="1:10" ht="15.75">
      <c r="A2971" s="11" t="s">
        <v>11</v>
      </c>
      <c r="B2971" s="289"/>
      <c r="C2971" s="289"/>
      <c r="D2971" s="289"/>
      <c r="E2971" s="289"/>
      <c r="F2971" s="18"/>
      <c r="G2971" s="19" t="s">
        <v>13</v>
      </c>
      <c r="H2971" s="69" t="s">
        <v>161</v>
      </c>
      <c r="I2971" s="69">
        <v>11885</v>
      </c>
      <c r="J2971" s="73"/>
    </row>
    <row r="2972" spans="1:10">
      <c r="A2972" s="190" t="s">
        <v>14</v>
      </c>
      <c r="B2972" s="190"/>
      <c r="C2972" s="203" t="s">
        <v>17</v>
      </c>
      <c r="D2972" s="191" t="s">
        <v>18</v>
      </c>
      <c r="E2972" s="192" t="s">
        <v>19</v>
      </c>
      <c r="F2972" s="192" t="s">
        <v>20</v>
      </c>
      <c r="G2972" s="190" t="s">
        <v>21</v>
      </c>
      <c r="H2972" s="1"/>
      <c r="I2972" s="1"/>
      <c r="J2972" s="71"/>
    </row>
    <row r="2973" spans="1:10">
      <c r="A2973" s="24">
        <v>1</v>
      </c>
      <c r="B2973" s="25" t="s">
        <v>23</v>
      </c>
      <c r="C2973" s="167"/>
      <c r="D2973" s="27">
        <v>79305</v>
      </c>
      <c r="E2973" s="28">
        <f t="shared" ref="E2973:E2990" si="430">D2973*C2973</f>
        <v>0</v>
      </c>
      <c r="F2973" s="29">
        <v>0</v>
      </c>
      <c r="G2973" s="30">
        <f t="shared" ref="G2973:G2990" si="431">E2973-E2973*F2973</f>
        <v>0</v>
      </c>
      <c r="H2973" s="31">
        <f>D2973/1.08</f>
        <v>73430.555555555547</v>
      </c>
      <c r="I2973" s="31"/>
      <c r="J2973" s="59">
        <f t="shared" ref="J2973:J2990" si="432">H2973*C2973</f>
        <v>0</v>
      </c>
    </row>
    <row r="2974" spans="1:10">
      <c r="A2974" s="24">
        <v>2</v>
      </c>
      <c r="B2974" s="25" t="s">
        <v>25</v>
      </c>
      <c r="C2974" s="204"/>
      <c r="D2974" s="33">
        <v>128591</v>
      </c>
      <c r="E2974" s="28">
        <f t="shared" si="430"/>
        <v>0</v>
      </c>
      <c r="F2974" s="29">
        <v>0</v>
      </c>
      <c r="G2974" s="30">
        <f t="shared" si="431"/>
        <v>0</v>
      </c>
      <c r="H2974" s="31">
        <f t="shared" ref="H2974:H2976" si="433">D2974/1.08</f>
        <v>119065.74074074073</v>
      </c>
      <c r="I2974" s="31"/>
      <c r="J2974" s="59">
        <f t="shared" si="432"/>
        <v>0</v>
      </c>
    </row>
    <row r="2975" spans="1:10">
      <c r="A2975" s="24">
        <v>3</v>
      </c>
      <c r="B2975" s="25" t="s">
        <v>26</v>
      </c>
      <c r="C2975" s="205"/>
      <c r="D2975" s="27">
        <v>60043</v>
      </c>
      <c r="E2975" s="28">
        <f t="shared" si="430"/>
        <v>0</v>
      </c>
      <c r="F2975" s="29">
        <v>0</v>
      </c>
      <c r="G2975" s="30">
        <f t="shared" si="431"/>
        <v>0</v>
      </c>
      <c r="H2975" s="31">
        <f t="shared" si="433"/>
        <v>55595.370370370365</v>
      </c>
      <c r="I2975" s="31"/>
      <c r="J2975" s="59">
        <f t="shared" si="432"/>
        <v>0</v>
      </c>
    </row>
    <row r="2976" spans="1:10">
      <c r="A2976" s="24">
        <v>4</v>
      </c>
      <c r="B2976" s="25" t="s">
        <v>27</v>
      </c>
      <c r="C2976" s="206"/>
      <c r="D2976" s="27">
        <v>115781</v>
      </c>
      <c r="E2976" s="28">
        <f t="shared" si="430"/>
        <v>0</v>
      </c>
      <c r="F2976" s="29">
        <v>0</v>
      </c>
      <c r="G2976" s="30">
        <f t="shared" si="431"/>
        <v>0</v>
      </c>
      <c r="H2976" s="31">
        <f t="shared" si="433"/>
        <v>107204.62962962962</v>
      </c>
      <c r="I2976" s="31"/>
      <c r="J2976" s="59">
        <f t="shared" si="432"/>
        <v>0</v>
      </c>
    </row>
    <row r="2977" spans="1:10">
      <c r="A2977" s="24">
        <v>5</v>
      </c>
      <c r="B2977" s="25" t="s">
        <v>28</v>
      </c>
      <c r="C2977" s="204">
        <v>6</v>
      </c>
      <c r="D2977" s="27">
        <v>119943</v>
      </c>
      <c r="E2977" s="28">
        <f t="shared" si="430"/>
        <v>719658</v>
      </c>
      <c r="F2977" s="124">
        <v>0.25</v>
      </c>
      <c r="G2977" s="125">
        <f t="shared" si="431"/>
        <v>539743.5</v>
      </c>
      <c r="H2977" s="31">
        <f>D2977/1.08*0.75</f>
        <v>83293.75</v>
      </c>
      <c r="I2977" s="31"/>
      <c r="J2977" s="59">
        <f t="shared" si="432"/>
        <v>499762.5</v>
      </c>
    </row>
    <row r="2978" spans="1:10">
      <c r="A2978" s="24">
        <v>6</v>
      </c>
      <c r="B2978" s="25" t="s">
        <v>29</v>
      </c>
      <c r="C2978" s="167"/>
      <c r="D2978" s="27">
        <v>94810</v>
      </c>
      <c r="E2978" s="28">
        <f t="shared" si="430"/>
        <v>0</v>
      </c>
      <c r="F2978" s="29">
        <v>0</v>
      </c>
      <c r="G2978" s="30">
        <f t="shared" si="431"/>
        <v>0</v>
      </c>
      <c r="H2978" s="31">
        <f t="shared" ref="H2978:H2989" si="434">D2978/1.08</f>
        <v>87787.037037037036</v>
      </c>
      <c r="I2978" s="31"/>
      <c r="J2978" s="59">
        <f t="shared" si="432"/>
        <v>0</v>
      </c>
    </row>
    <row r="2979" spans="1:10">
      <c r="A2979" s="24">
        <v>7</v>
      </c>
      <c r="B2979" s="25" t="s">
        <v>30</v>
      </c>
      <c r="C2979" s="207"/>
      <c r="D2979" s="27">
        <v>141396</v>
      </c>
      <c r="E2979" s="28">
        <f t="shared" si="430"/>
        <v>0</v>
      </c>
      <c r="F2979" s="29">
        <v>0</v>
      </c>
      <c r="G2979" s="30">
        <f t="shared" si="431"/>
        <v>0</v>
      </c>
      <c r="H2979" s="31">
        <f t="shared" si="434"/>
        <v>130922.22222222222</v>
      </c>
      <c r="I2979" s="31"/>
      <c r="J2979" s="59">
        <f t="shared" si="432"/>
        <v>0</v>
      </c>
    </row>
    <row r="2980" spans="1:10">
      <c r="A2980" s="24">
        <v>8</v>
      </c>
      <c r="B2980" s="25" t="s">
        <v>31</v>
      </c>
      <c r="C2980" s="167"/>
      <c r="D2980" s="27">
        <v>232931</v>
      </c>
      <c r="E2980" s="28">
        <f t="shared" si="430"/>
        <v>0</v>
      </c>
      <c r="F2980" s="29">
        <v>0</v>
      </c>
      <c r="G2980" s="30">
        <f t="shared" si="431"/>
        <v>0</v>
      </c>
      <c r="H2980" s="31">
        <f t="shared" si="434"/>
        <v>215676.85185185182</v>
      </c>
      <c r="I2980" s="31"/>
      <c r="J2980" s="59">
        <f t="shared" si="432"/>
        <v>0</v>
      </c>
    </row>
    <row r="2981" spans="1:10">
      <c r="A2981" s="24">
        <v>9</v>
      </c>
      <c r="B2981" s="36" t="s">
        <v>32</v>
      </c>
      <c r="C2981" s="167"/>
      <c r="D2981" s="27">
        <v>101534</v>
      </c>
      <c r="E2981" s="28">
        <f t="shared" si="430"/>
        <v>0</v>
      </c>
      <c r="F2981" s="29">
        <v>0</v>
      </c>
      <c r="G2981" s="30">
        <f t="shared" si="431"/>
        <v>0</v>
      </c>
      <c r="H2981" s="31">
        <f t="shared" si="434"/>
        <v>94012.962962962964</v>
      </c>
      <c r="I2981" s="31"/>
      <c r="J2981" s="59">
        <f t="shared" si="432"/>
        <v>0</v>
      </c>
    </row>
    <row r="2982" spans="1:10">
      <c r="A2982" s="24">
        <v>10</v>
      </c>
      <c r="B2982" s="36" t="s">
        <v>33</v>
      </c>
      <c r="C2982" s="208"/>
      <c r="D2982" s="33">
        <v>110148</v>
      </c>
      <c r="E2982" s="28">
        <f t="shared" si="430"/>
        <v>0</v>
      </c>
      <c r="F2982" s="29">
        <v>0</v>
      </c>
      <c r="G2982" s="30">
        <f t="shared" si="431"/>
        <v>0</v>
      </c>
      <c r="H2982" s="31">
        <f t="shared" si="434"/>
        <v>101988.88888888888</v>
      </c>
      <c r="I2982" s="31"/>
      <c r="J2982" s="59">
        <f t="shared" si="432"/>
        <v>0</v>
      </c>
    </row>
    <row r="2983" spans="1:10">
      <c r="A2983" s="24">
        <v>11</v>
      </c>
      <c r="B2983" s="121" t="s">
        <v>34</v>
      </c>
      <c r="C2983" s="209"/>
      <c r="D2983" s="27">
        <v>54198</v>
      </c>
      <c r="E2983" s="123">
        <f t="shared" si="430"/>
        <v>0</v>
      </c>
      <c r="F2983" s="29">
        <v>0</v>
      </c>
      <c r="G2983" s="125">
        <f t="shared" si="431"/>
        <v>0</v>
      </c>
      <c r="H2983" s="31">
        <f t="shared" si="434"/>
        <v>50183.333333333328</v>
      </c>
      <c r="I2983" s="128"/>
      <c r="J2983" s="59">
        <f t="shared" si="432"/>
        <v>0</v>
      </c>
    </row>
    <row r="2984" spans="1:10">
      <c r="A2984" s="24">
        <v>12</v>
      </c>
      <c r="B2984" s="25" t="s">
        <v>35</v>
      </c>
      <c r="C2984" s="208"/>
      <c r="D2984" s="27">
        <v>49680</v>
      </c>
      <c r="E2984" s="28">
        <f t="shared" si="430"/>
        <v>0</v>
      </c>
      <c r="F2984" s="29">
        <v>0</v>
      </c>
      <c r="G2984" s="30">
        <f t="shared" si="431"/>
        <v>0</v>
      </c>
      <c r="H2984" s="31">
        <f t="shared" si="434"/>
        <v>46000</v>
      </c>
      <c r="I2984" s="31"/>
      <c r="J2984" s="59">
        <f t="shared" si="432"/>
        <v>0</v>
      </c>
    </row>
    <row r="2985" spans="1:10">
      <c r="A2985" s="24">
        <v>13</v>
      </c>
      <c r="B2985" s="25" t="s">
        <v>36</v>
      </c>
      <c r="C2985" s="208"/>
      <c r="D2985" s="38">
        <v>64152</v>
      </c>
      <c r="E2985" s="28">
        <f t="shared" si="430"/>
        <v>0</v>
      </c>
      <c r="F2985" s="29">
        <v>0</v>
      </c>
      <c r="G2985" s="30">
        <f t="shared" si="431"/>
        <v>0</v>
      </c>
      <c r="H2985" s="31">
        <f t="shared" si="434"/>
        <v>59399.999999999993</v>
      </c>
      <c r="I2985" s="31"/>
      <c r="J2985" s="59">
        <f t="shared" si="432"/>
        <v>0</v>
      </c>
    </row>
    <row r="2986" spans="1:10">
      <c r="A2986" s="24">
        <v>14</v>
      </c>
      <c r="B2986" s="121" t="s">
        <v>37</v>
      </c>
      <c r="C2986" s="209"/>
      <c r="D2986" s="38">
        <v>65934</v>
      </c>
      <c r="E2986" s="123">
        <f t="shared" si="430"/>
        <v>0</v>
      </c>
      <c r="F2986" s="124">
        <v>0</v>
      </c>
      <c r="G2986" s="125">
        <f t="shared" si="431"/>
        <v>0</v>
      </c>
      <c r="H2986" s="31">
        <f t="shared" si="434"/>
        <v>61049.999999999993</v>
      </c>
      <c r="I2986" s="128"/>
      <c r="J2986" s="59">
        <f t="shared" si="432"/>
        <v>0</v>
      </c>
    </row>
    <row r="2987" spans="1:10">
      <c r="A2987" s="24">
        <v>15</v>
      </c>
      <c r="B2987" s="25" t="s">
        <v>38</v>
      </c>
      <c r="C2987" s="208"/>
      <c r="D2987" s="38">
        <v>76626</v>
      </c>
      <c r="E2987" s="28">
        <f t="shared" si="430"/>
        <v>0</v>
      </c>
      <c r="F2987" s="29">
        <v>0</v>
      </c>
      <c r="G2987" s="30">
        <f t="shared" si="431"/>
        <v>0</v>
      </c>
      <c r="H2987" s="31">
        <f t="shared" si="434"/>
        <v>70950</v>
      </c>
      <c r="I2987" s="31"/>
      <c r="J2987" s="59">
        <f t="shared" si="432"/>
        <v>0</v>
      </c>
    </row>
    <row r="2988" spans="1:10">
      <c r="A2988" s="24">
        <v>16</v>
      </c>
      <c r="B2988" s="25" t="s">
        <v>39</v>
      </c>
      <c r="C2988" s="208"/>
      <c r="D2988" s="38">
        <v>80190</v>
      </c>
      <c r="E2988" s="28">
        <f t="shared" si="430"/>
        <v>0</v>
      </c>
      <c r="F2988" s="29">
        <v>0</v>
      </c>
      <c r="G2988" s="30">
        <f t="shared" si="431"/>
        <v>0</v>
      </c>
      <c r="H2988" s="31">
        <f t="shared" si="434"/>
        <v>74250</v>
      </c>
      <c r="I2988" s="31"/>
      <c r="J2988" s="59">
        <f t="shared" si="432"/>
        <v>0</v>
      </c>
    </row>
    <row r="2989" spans="1:10">
      <c r="A2989" s="24">
        <v>17</v>
      </c>
      <c r="B2989" s="25" t="s">
        <v>40</v>
      </c>
      <c r="C2989" s="208"/>
      <c r="D2989" s="38">
        <v>113832</v>
      </c>
      <c r="E2989" s="28">
        <f t="shared" si="430"/>
        <v>0</v>
      </c>
      <c r="F2989" s="29">
        <v>0</v>
      </c>
      <c r="G2989" s="30">
        <f t="shared" si="431"/>
        <v>0</v>
      </c>
      <c r="H2989" s="31">
        <f t="shared" si="434"/>
        <v>105400</v>
      </c>
      <c r="I2989" s="31"/>
      <c r="J2989" s="59">
        <f t="shared" si="432"/>
        <v>0</v>
      </c>
    </row>
    <row r="2990" spans="1:10">
      <c r="A2990" s="24">
        <v>18</v>
      </c>
      <c r="B2990" s="121" t="s">
        <v>41</v>
      </c>
      <c r="C2990" s="209"/>
      <c r="D2990" s="39">
        <v>98010</v>
      </c>
      <c r="E2990" s="123">
        <f t="shared" si="430"/>
        <v>0</v>
      </c>
      <c r="F2990" s="124">
        <v>0.23</v>
      </c>
      <c r="G2990" s="125">
        <f t="shared" si="431"/>
        <v>0</v>
      </c>
      <c r="H2990" s="31">
        <f>D2990/1.08*0.77</f>
        <v>69877.5</v>
      </c>
      <c r="I2990" s="128"/>
      <c r="J2990" s="59">
        <f t="shared" si="432"/>
        <v>0</v>
      </c>
    </row>
    <row r="2991" spans="1:10" ht="21">
      <c r="A2991" s="40"/>
      <c r="B2991" s="41" t="s">
        <v>42</v>
      </c>
      <c r="C2991" s="210">
        <f>SUM(C2973:C2990)</f>
        <v>6</v>
      </c>
      <c r="D2991" s="39"/>
      <c r="E2991" s="43">
        <f>SUM(E2973:E2990)</f>
        <v>719658</v>
      </c>
      <c r="F2991" s="43"/>
      <c r="G2991" s="44">
        <f>SUM(G2973:G2990)</f>
        <v>539743.5</v>
      </c>
      <c r="H2991" s="45"/>
      <c r="I2991" s="45"/>
      <c r="J2991" s="64">
        <f>SUM(J2973:J2990)</f>
        <v>499762.5</v>
      </c>
    </row>
    <row r="2992" spans="1:10" ht="31.5">
      <c r="A2992" s="46"/>
      <c r="B2992" s="47"/>
      <c r="C2992" s="211"/>
      <c r="D2992" s="39"/>
      <c r="E2992" s="49"/>
      <c r="F2992" s="49"/>
      <c r="G2992" s="50"/>
      <c r="H2992" s="5"/>
      <c r="I2992" s="5"/>
      <c r="J2992" s="75">
        <f>J2991*0.08</f>
        <v>39981</v>
      </c>
    </row>
    <row r="2993" spans="1:10" ht="31.5">
      <c r="A2993" s="283" t="s">
        <v>43</v>
      </c>
      <c r="B2993" s="283"/>
      <c r="C2993" s="284" t="s">
        <v>44</v>
      </c>
      <c r="D2993" s="284"/>
      <c r="E2993" s="54"/>
      <c r="F2993" s="54"/>
      <c r="G2993" s="55" t="s">
        <v>45</v>
      </c>
      <c r="H2993" s="6"/>
      <c r="I2993" s="6"/>
      <c r="J2993" s="76">
        <f>SUM(J2991:J2992)</f>
        <v>539743.5</v>
      </c>
    </row>
    <row r="2994" spans="1:10" ht="15">
      <c r="B2994" s="131" t="s">
        <v>165</v>
      </c>
      <c r="C2994" s="131" t="s">
        <v>166</v>
      </c>
      <c r="D2994" s="131"/>
      <c r="E2994" s="131" t="s">
        <v>167</v>
      </c>
    </row>
    <row r="2995" spans="1:10">
      <c r="B2995" s="212" t="s">
        <v>168</v>
      </c>
      <c r="C2995" s="213" t="s">
        <v>166</v>
      </c>
      <c r="D2995" s="214"/>
      <c r="E2995" s="214"/>
      <c r="F2995" s="214"/>
      <c r="G2995" s="212" t="s">
        <v>167</v>
      </c>
    </row>
    <row r="2998" spans="1:10" ht="15.75">
      <c r="A2998" s="279" t="s">
        <v>0</v>
      </c>
      <c r="B2998" s="279"/>
      <c r="C2998" s="279"/>
      <c r="D2998" s="279"/>
      <c r="E2998" s="279"/>
      <c r="F2998" s="279"/>
      <c r="G2998" s="279"/>
    </row>
    <row r="2999" spans="1:10" ht="15.75">
      <c r="A2999" s="279" t="s">
        <v>1</v>
      </c>
      <c r="B2999" s="279"/>
      <c r="C2999" s="279"/>
      <c r="D2999" s="279"/>
      <c r="E2999" s="279"/>
      <c r="F2999" s="279"/>
      <c r="G2999" s="279"/>
      <c r="H2999" s="1"/>
      <c r="I2999" s="1"/>
      <c r="J2999" s="71"/>
    </row>
    <row r="3000" spans="1:10" ht="15.75">
      <c r="A3000" s="279" t="s">
        <v>2</v>
      </c>
      <c r="B3000" s="279"/>
      <c r="C3000" s="279"/>
      <c r="D3000" s="279"/>
      <c r="E3000" s="279"/>
      <c r="F3000" s="279"/>
      <c r="G3000" s="279"/>
      <c r="H3000" s="1"/>
      <c r="I3000" s="1"/>
      <c r="J3000" s="71"/>
    </row>
    <row r="3001" spans="1:10" ht="15.75">
      <c r="A3001" s="279" t="s">
        <v>4</v>
      </c>
      <c r="B3001" s="279"/>
      <c r="C3001" s="279"/>
      <c r="D3001" s="279"/>
      <c r="E3001" s="279"/>
      <c r="F3001" s="279"/>
      <c r="G3001" s="279"/>
      <c r="H3001" s="1"/>
      <c r="I3001" s="1"/>
      <c r="J3001" s="71"/>
    </row>
    <row r="3002" spans="1:10" ht="15.75">
      <c r="A3002" s="280" t="s">
        <v>6</v>
      </c>
      <c r="B3002" s="280"/>
      <c r="C3002" s="280"/>
      <c r="D3002" s="280"/>
      <c r="E3002" s="280"/>
      <c r="F3002" s="280"/>
      <c r="G3002" s="280"/>
      <c r="H3002" s="1"/>
      <c r="I3002" s="1"/>
      <c r="J3002" s="71"/>
    </row>
    <row r="3003" spans="1:10" ht="27.75">
      <c r="A3003" s="9"/>
      <c r="B3003" s="9"/>
      <c r="C3003" s="281" t="s">
        <v>287</v>
      </c>
      <c r="D3003" s="281"/>
      <c r="E3003" s="281"/>
      <c r="F3003" s="281"/>
      <c r="G3003" s="281"/>
      <c r="H3003" s="2"/>
      <c r="I3003" s="2"/>
      <c r="J3003" s="72"/>
    </row>
    <row r="3004" spans="1:10">
      <c r="A3004" s="11" t="s">
        <v>8</v>
      </c>
      <c r="B3004" s="12"/>
      <c r="C3004" s="202"/>
      <c r="D3004" s="286"/>
      <c r="E3004" s="286"/>
      <c r="F3004" s="286"/>
      <c r="G3004" s="286"/>
      <c r="H3004" s="68"/>
      <c r="I3004" s="68"/>
      <c r="J3004" s="71"/>
    </row>
    <row r="3005" spans="1:10" ht="15.75">
      <c r="A3005" s="11" t="s">
        <v>9</v>
      </c>
      <c r="B3005" s="286" t="s">
        <v>307</v>
      </c>
      <c r="C3005" s="286"/>
      <c r="D3005" s="286"/>
      <c r="E3005" s="286"/>
      <c r="F3005" s="11"/>
      <c r="G3005" s="16"/>
      <c r="H3005" s="11"/>
      <c r="I3005" s="11"/>
      <c r="J3005" s="80"/>
    </row>
    <row r="3006" spans="1:10" ht="15.75">
      <c r="A3006" s="11" t="s">
        <v>11</v>
      </c>
      <c r="B3006" s="289"/>
      <c r="C3006" s="289"/>
      <c r="D3006" s="289"/>
      <c r="E3006" s="289"/>
      <c r="F3006" s="18"/>
      <c r="G3006" s="19" t="s">
        <v>13</v>
      </c>
      <c r="H3006" s="69" t="s">
        <v>161</v>
      </c>
      <c r="I3006" s="69"/>
      <c r="J3006" s="73"/>
    </row>
    <row r="3007" spans="1:10">
      <c r="A3007" s="190" t="s">
        <v>14</v>
      </c>
      <c r="B3007" s="190"/>
      <c r="C3007" s="203" t="s">
        <v>17</v>
      </c>
      <c r="D3007" s="191" t="s">
        <v>18</v>
      </c>
      <c r="E3007" s="192" t="s">
        <v>19</v>
      </c>
      <c r="F3007" s="192" t="s">
        <v>20</v>
      </c>
      <c r="G3007" s="190" t="s">
        <v>21</v>
      </c>
      <c r="H3007" s="1"/>
      <c r="I3007" s="1"/>
      <c r="J3007" s="71"/>
    </row>
    <row r="3008" spans="1:10">
      <c r="A3008" s="24">
        <v>1</v>
      </c>
      <c r="B3008" s="25" t="s">
        <v>23</v>
      </c>
      <c r="C3008" s="167">
        <v>10</v>
      </c>
      <c r="D3008" s="27">
        <v>79305</v>
      </c>
      <c r="E3008" s="28">
        <f t="shared" ref="E3008:E3025" si="435">D3008*C3008</f>
        <v>793050</v>
      </c>
      <c r="F3008" s="29">
        <v>0</v>
      </c>
      <c r="G3008" s="30">
        <f t="shared" ref="G3008:G3025" si="436">E3008-E3008*F3008</f>
        <v>793050</v>
      </c>
      <c r="H3008" s="31">
        <f>D3008/1.08</f>
        <v>73430.555555555547</v>
      </c>
      <c r="I3008" s="31"/>
      <c r="J3008" s="59">
        <f t="shared" ref="J3008:J3025" si="437">H3008*C3008</f>
        <v>734305.5555555555</v>
      </c>
    </row>
    <row r="3009" spans="1:10">
      <c r="A3009" s="24">
        <v>2</v>
      </c>
      <c r="B3009" s="25" t="s">
        <v>25</v>
      </c>
      <c r="C3009" s="204"/>
      <c r="D3009" s="33">
        <v>128591</v>
      </c>
      <c r="E3009" s="28">
        <f t="shared" si="435"/>
        <v>0</v>
      </c>
      <c r="F3009" s="29">
        <v>0</v>
      </c>
      <c r="G3009" s="30">
        <f t="shared" si="436"/>
        <v>0</v>
      </c>
      <c r="H3009" s="31">
        <f t="shared" ref="H3009:H3011" si="438">D3009/1.08</f>
        <v>119065.74074074073</v>
      </c>
      <c r="I3009" s="31"/>
      <c r="J3009" s="59">
        <f t="shared" si="437"/>
        <v>0</v>
      </c>
    </row>
    <row r="3010" spans="1:10">
      <c r="A3010" s="24">
        <v>3</v>
      </c>
      <c r="B3010" s="25" t="s">
        <v>26</v>
      </c>
      <c r="C3010" s="205"/>
      <c r="D3010" s="27">
        <v>60043</v>
      </c>
      <c r="E3010" s="28">
        <f t="shared" si="435"/>
        <v>0</v>
      </c>
      <c r="F3010" s="29">
        <v>0</v>
      </c>
      <c r="G3010" s="30">
        <f t="shared" si="436"/>
        <v>0</v>
      </c>
      <c r="H3010" s="31">
        <f t="shared" si="438"/>
        <v>55595.370370370365</v>
      </c>
      <c r="I3010" s="31"/>
      <c r="J3010" s="59">
        <f t="shared" si="437"/>
        <v>0</v>
      </c>
    </row>
    <row r="3011" spans="1:10">
      <c r="A3011" s="24">
        <v>4</v>
      </c>
      <c r="B3011" s="25" t="s">
        <v>27</v>
      </c>
      <c r="C3011" s="206"/>
      <c r="D3011" s="27">
        <v>115781</v>
      </c>
      <c r="E3011" s="28">
        <f t="shared" si="435"/>
        <v>0</v>
      </c>
      <c r="F3011" s="29">
        <v>0</v>
      </c>
      <c r="G3011" s="30">
        <f t="shared" si="436"/>
        <v>0</v>
      </c>
      <c r="H3011" s="31">
        <f t="shared" si="438"/>
        <v>107204.62962962962</v>
      </c>
      <c r="I3011" s="31"/>
      <c r="J3011" s="59">
        <f t="shared" si="437"/>
        <v>0</v>
      </c>
    </row>
    <row r="3012" spans="1:10">
      <c r="A3012" s="24">
        <v>5</v>
      </c>
      <c r="B3012" s="25" t="s">
        <v>28</v>
      </c>
      <c r="C3012" s="204"/>
      <c r="D3012" s="27">
        <v>119943</v>
      </c>
      <c r="E3012" s="28">
        <f t="shared" si="435"/>
        <v>0</v>
      </c>
      <c r="F3012" s="124">
        <v>0.25</v>
      </c>
      <c r="G3012" s="125">
        <f t="shared" si="436"/>
        <v>0</v>
      </c>
      <c r="H3012" s="31">
        <f>D3012/1.08*0.75</f>
        <v>83293.75</v>
      </c>
      <c r="I3012" s="31"/>
      <c r="J3012" s="59">
        <f t="shared" si="437"/>
        <v>0</v>
      </c>
    </row>
    <row r="3013" spans="1:10">
      <c r="A3013" s="24">
        <v>6</v>
      </c>
      <c r="B3013" s="25" t="s">
        <v>29</v>
      </c>
      <c r="C3013" s="167"/>
      <c r="D3013" s="27">
        <v>94810</v>
      </c>
      <c r="E3013" s="28">
        <f t="shared" si="435"/>
        <v>0</v>
      </c>
      <c r="F3013" s="29">
        <v>0</v>
      </c>
      <c r="G3013" s="30">
        <f t="shared" si="436"/>
        <v>0</v>
      </c>
      <c r="H3013" s="31">
        <f t="shared" ref="H3013:H3024" si="439">D3013/1.08</f>
        <v>87787.037037037036</v>
      </c>
      <c r="I3013" s="31"/>
      <c r="J3013" s="59">
        <f t="shared" si="437"/>
        <v>0</v>
      </c>
    </row>
    <row r="3014" spans="1:10">
      <c r="A3014" s="24">
        <v>7</v>
      </c>
      <c r="B3014" s="25" t="s">
        <v>30</v>
      </c>
      <c r="C3014" s="207"/>
      <c r="D3014" s="27">
        <v>141396</v>
      </c>
      <c r="E3014" s="28">
        <f t="shared" si="435"/>
        <v>0</v>
      </c>
      <c r="F3014" s="29">
        <v>0</v>
      </c>
      <c r="G3014" s="30">
        <f t="shared" si="436"/>
        <v>0</v>
      </c>
      <c r="H3014" s="31">
        <f t="shared" si="439"/>
        <v>130922.22222222222</v>
      </c>
      <c r="I3014" s="31"/>
      <c r="J3014" s="59">
        <f t="shared" si="437"/>
        <v>0</v>
      </c>
    </row>
    <row r="3015" spans="1:10">
      <c r="A3015" s="24">
        <v>8</v>
      </c>
      <c r="B3015" s="25" t="s">
        <v>31</v>
      </c>
      <c r="C3015" s="167"/>
      <c r="D3015" s="27">
        <v>232931</v>
      </c>
      <c r="E3015" s="28">
        <f t="shared" si="435"/>
        <v>0</v>
      </c>
      <c r="F3015" s="29">
        <v>0</v>
      </c>
      <c r="G3015" s="30">
        <f t="shared" si="436"/>
        <v>0</v>
      </c>
      <c r="H3015" s="31">
        <f t="shared" si="439"/>
        <v>215676.85185185182</v>
      </c>
      <c r="I3015" s="31"/>
      <c r="J3015" s="59">
        <f t="shared" si="437"/>
        <v>0</v>
      </c>
    </row>
    <row r="3016" spans="1:10">
      <c r="A3016" s="24">
        <v>9</v>
      </c>
      <c r="B3016" s="36" t="s">
        <v>32</v>
      </c>
      <c r="C3016" s="167"/>
      <c r="D3016" s="27">
        <v>101534</v>
      </c>
      <c r="E3016" s="28">
        <f t="shared" si="435"/>
        <v>0</v>
      </c>
      <c r="F3016" s="29">
        <v>0</v>
      </c>
      <c r="G3016" s="30">
        <f t="shared" si="436"/>
        <v>0</v>
      </c>
      <c r="H3016" s="31">
        <f t="shared" si="439"/>
        <v>94012.962962962964</v>
      </c>
      <c r="I3016" s="31"/>
      <c r="J3016" s="59">
        <f t="shared" si="437"/>
        <v>0</v>
      </c>
    </row>
    <row r="3017" spans="1:10">
      <c r="A3017" s="24">
        <v>10</v>
      </c>
      <c r="B3017" s="36" t="s">
        <v>33</v>
      </c>
      <c r="C3017" s="208"/>
      <c r="D3017" s="33">
        <v>110148</v>
      </c>
      <c r="E3017" s="28">
        <f t="shared" si="435"/>
        <v>0</v>
      </c>
      <c r="F3017" s="29">
        <v>0</v>
      </c>
      <c r="G3017" s="30">
        <f t="shared" si="436"/>
        <v>0</v>
      </c>
      <c r="H3017" s="31">
        <f t="shared" si="439"/>
        <v>101988.88888888888</v>
      </c>
      <c r="I3017" s="31"/>
      <c r="J3017" s="59">
        <f t="shared" si="437"/>
        <v>0</v>
      </c>
    </row>
    <row r="3018" spans="1:10">
      <c r="A3018" s="24">
        <v>11</v>
      </c>
      <c r="B3018" s="121" t="s">
        <v>34</v>
      </c>
      <c r="C3018" s="209">
        <v>10</v>
      </c>
      <c r="D3018" s="27">
        <v>54198</v>
      </c>
      <c r="E3018" s="123">
        <f t="shared" si="435"/>
        <v>541980</v>
      </c>
      <c r="F3018" s="29">
        <v>0</v>
      </c>
      <c r="G3018" s="125">
        <f t="shared" si="436"/>
        <v>541980</v>
      </c>
      <c r="H3018" s="31">
        <f t="shared" si="439"/>
        <v>50183.333333333328</v>
      </c>
      <c r="I3018" s="128"/>
      <c r="J3018" s="59">
        <f t="shared" si="437"/>
        <v>501833.33333333326</v>
      </c>
    </row>
    <row r="3019" spans="1:10">
      <c r="A3019" s="24">
        <v>12</v>
      </c>
      <c r="B3019" s="25" t="s">
        <v>35</v>
      </c>
      <c r="C3019" s="208"/>
      <c r="D3019" s="27">
        <v>49680</v>
      </c>
      <c r="E3019" s="28">
        <f t="shared" si="435"/>
        <v>0</v>
      </c>
      <c r="F3019" s="29">
        <v>0</v>
      </c>
      <c r="G3019" s="30">
        <f t="shared" si="436"/>
        <v>0</v>
      </c>
      <c r="H3019" s="31">
        <f t="shared" si="439"/>
        <v>46000</v>
      </c>
      <c r="I3019" s="31"/>
      <c r="J3019" s="59">
        <f t="shared" si="437"/>
        <v>0</v>
      </c>
    </row>
    <row r="3020" spans="1:10">
      <c r="A3020" s="24">
        <v>13</v>
      </c>
      <c r="B3020" s="25" t="s">
        <v>36</v>
      </c>
      <c r="C3020" s="208"/>
      <c r="D3020" s="38">
        <v>64152</v>
      </c>
      <c r="E3020" s="28">
        <f t="shared" si="435"/>
        <v>0</v>
      </c>
      <c r="F3020" s="29">
        <v>0</v>
      </c>
      <c r="G3020" s="30">
        <f t="shared" si="436"/>
        <v>0</v>
      </c>
      <c r="H3020" s="31">
        <f t="shared" si="439"/>
        <v>59399.999999999993</v>
      </c>
      <c r="I3020" s="31"/>
      <c r="J3020" s="59">
        <f t="shared" si="437"/>
        <v>0</v>
      </c>
    </row>
    <row r="3021" spans="1:10">
      <c r="A3021" s="24">
        <v>14</v>
      </c>
      <c r="B3021" s="121" t="s">
        <v>37</v>
      </c>
      <c r="C3021" s="209"/>
      <c r="D3021" s="38">
        <v>65934</v>
      </c>
      <c r="E3021" s="123">
        <f t="shared" si="435"/>
        <v>0</v>
      </c>
      <c r="F3021" s="124">
        <v>0</v>
      </c>
      <c r="G3021" s="125">
        <f t="shared" si="436"/>
        <v>0</v>
      </c>
      <c r="H3021" s="31">
        <f t="shared" si="439"/>
        <v>61049.999999999993</v>
      </c>
      <c r="I3021" s="128"/>
      <c r="J3021" s="59">
        <f t="shared" si="437"/>
        <v>0</v>
      </c>
    </row>
    <row r="3022" spans="1:10">
      <c r="A3022" s="24">
        <v>15</v>
      </c>
      <c r="B3022" s="25" t="s">
        <v>38</v>
      </c>
      <c r="C3022" s="208"/>
      <c r="D3022" s="38">
        <v>76626</v>
      </c>
      <c r="E3022" s="28">
        <f t="shared" si="435"/>
        <v>0</v>
      </c>
      <c r="F3022" s="29">
        <v>0</v>
      </c>
      <c r="G3022" s="30">
        <f t="shared" si="436"/>
        <v>0</v>
      </c>
      <c r="H3022" s="31">
        <f t="shared" si="439"/>
        <v>70950</v>
      </c>
      <c r="I3022" s="31"/>
      <c r="J3022" s="59">
        <f t="shared" si="437"/>
        <v>0</v>
      </c>
    </row>
    <row r="3023" spans="1:10">
      <c r="A3023" s="24">
        <v>16</v>
      </c>
      <c r="B3023" s="25" t="s">
        <v>39</v>
      </c>
      <c r="C3023" s="208"/>
      <c r="D3023" s="38">
        <v>80190</v>
      </c>
      <c r="E3023" s="28">
        <f t="shared" si="435"/>
        <v>0</v>
      </c>
      <c r="F3023" s="29">
        <v>0</v>
      </c>
      <c r="G3023" s="30">
        <f t="shared" si="436"/>
        <v>0</v>
      </c>
      <c r="H3023" s="31">
        <f t="shared" si="439"/>
        <v>74250</v>
      </c>
      <c r="I3023" s="31"/>
      <c r="J3023" s="59">
        <f t="shared" si="437"/>
        <v>0</v>
      </c>
    </row>
    <row r="3024" spans="1:10">
      <c r="A3024" s="24">
        <v>17</v>
      </c>
      <c r="B3024" s="25" t="s">
        <v>40</v>
      </c>
      <c r="C3024" s="208"/>
      <c r="D3024" s="38">
        <v>113832</v>
      </c>
      <c r="E3024" s="28">
        <f t="shared" si="435"/>
        <v>0</v>
      </c>
      <c r="F3024" s="29">
        <v>0</v>
      </c>
      <c r="G3024" s="30">
        <f t="shared" si="436"/>
        <v>0</v>
      </c>
      <c r="H3024" s="31">
        <f t="shared" si="439"/>
        <v>105400</v>
      </c>
      <c r="I3024" s="31"/>
      <c r="J3024" s="59">
        <f t="shared" si="437"/>
        <v>0</v>
      </c>
    </row>
    <row r="3025" spans="1:10">
      <c r="A3025" s="24">
        <v>18</v>
      </c>
      <c r="B3025" s="121" t="s">
        <v>41</v>
      </c>
      <c r="C3025" s="209"/>
      <c r="D3025" s="39">
        <v>98010</v>
      </c>
      <c r="E3025" s="123">
        <f t="shared" si="435"/>
        <v>0</v>
      </c>
      <c r="F3025" s="124">
        <v>0.23</v>
      </c>
      <c r="G3025" s="125">
        <f t="shared" si="436"/>
        <v>0</v>
      </c>
      <c r="H3025" s="31">
        <f>D3025/1.08*0.77</f>
        <v>69877.5</v>
      </c>
      <c r="I3025" s="128"/>
      <c r="J3025" s="59">
        <f t="shared" si="437"/>
        <v>0</v>
      </c>
    </row>
    <row r="3026" spans="1:10" ht="21">
      <c r="A3026" s="40"/>
      <c r="B3026" s="41" t="s">
        <v>42</v>
      </c>
      <c r="C3026" s="210">
        <f>SUM(C3008:C3025)</f>
        <v>20</v>
      </c>
      <c r="D3026" s="39"/>
      <c r="E3026" s="43">
        <f>SUM(E3008:E3025)</f>
        <v>1335030</v>
      </c>
      <c r="F3026" s="43"/>
      <c r="G3026" s="44">
        <f>SUM(G3008:G3025)</f>
        <v>1335030</v>
      </c>
      <c r="H3026" s="45"/>
      <c r="I3026" s="45"/>
      <c r="J3026" s="64">
        <f>SUM(J3008:J3025)</f>
        <v>1236138.8888888888</v>
      </c>
    </row>
    <row r="3027" spans="1:10" ht="31.5">
      <c r="A3027" s="46"/>
      <c r="B3027" s="47"/>
      <c r="C3027" s="211"/>
      <c r="D3027" s="39"/>
      <c r="E3027" s="49"/>
      <c r="F3027" s="49"/>
      <c r="G3027" s="50"/>
      <c r="H3027" s="5"/>
      <c r="I3027" s="5"/>
      <c r="J3027" s="75">
        <f>J3026*0.08</f>
        <v>98891.111111111109</v>
      </c>
    </row>
    <row r="3028" spans="1:10" ht="31.5">
      <c r="A3028" s="283" t="s">
        <v>43</v>
      </c>
      <c r="B3028" s="283"/>
      <c r="C3028" s="284" t="s">
        <v>44</v>
      </c>
      <c r="D3028" s="284"/>
      <c r="E3028" s="54"/>
      <c r="F3028" s="54"/>
      <c r="G3028" s="55" t="s">
        <v>45</v>
      </c>
      <c r="H3028" s="6"/>
      <c r="I3028" s="6"/>
      <c r="J3028" s="76">
        <f>SUM(J3026:J3027)</f>
        <v>1335029.9999999998</v>
      </c>
    </row>
    <row r="3029" spans="1:10" ht="15">
      <c r="B3029" s="131" t="s">
        <v>165</v>
      </c>
      <c r="C3029" s="131" t="s">
        <v>166</v>
      </c>
      <c r="D3029" s="131"/>
      <c r="E3029" s="131" t="s">
        <v>167</v>
      </c>
    </row>
    <row r="3030" spans="1:10">
      <c r="B3030" s="212" t="s">
        <v>168</v>
      </c>
      <c r="C3030" s="213" t="s">
        <v>166</v>
      </c>
      <c r="D3030" s="214"/>
      <c r="E3030" s="214"/>
      <c r="F3030" s="214"/>
      <c r="G3030" s="212" t="s">
        <v>167</v>
      </c>
    </row>
    <row r="3033" spans="1:10" ht="15.75">
      <c r="A3033" s="279" t="s">
        <v>0</v>
      </c>
      <c r="B3033" s="279"/>
      <c r="C3033" s="279"/>
      <c r="D3033" s="279"/>
      <c r="E3033" s="279"/>
      <c r="F3033" s="279"/>
      <c r="G3033" s="279"/>
    </row>
    <row r="3034" spans="1:10" ht="15.75">
      <c r="A3034" s="279" t="s">
        <v>1</v>
      </c>
      <c r="B3034" s="279"/>
      <c r="C3034" s="279"/>
      <c r="D3034" s="279"/>
      <c r="E3034" s="279"/>
      <c r="F3034" s="279"/>
      <c r="G3034" s="279"/>
      <c r="H3034" s="1"/>
      <c r="I3034" s="1"/>
      <c r="J3034" s="71"/>
    </row>
    <row r="3035" spans="1:10" ht="15.75">
      <c r="A3035" s="279" t="s">
        <v>2</v>
      </c>
      <c r="B3035" s="279"/>
      <c r="C3035" s="279"/>
      <c r="D3035" s="279"/>
      <c r="E3035" s="279"/>
      <c r="F3035" s="279"/>
      <c r="G3035" s="279"/>
      <c r="H3035" s="1"/>
      <c r="I3035" s="1"/>
      <c r="J3035" s="71"/>
    </row>
    <row r="3036" spans="1:10" ht="15.75">
      <c r="A3036" s="279" t="s">
        <v>4</v>
      </c>
      <c r="B3036" s="279"/>
      <c r="C3036" s="279"/>
      <c r="D3036" s="279"/>
      <c r="E3036" s="279"/>
      <c r="F3036" s="279"/>
      <c r="G3036" s="279"/>
      <c r="H3036" s="1"/>
      <c r="I3036" s="1"/>
      <c r="J3036" s="71"/>
    </row>
    <row r="3037" spans="1:10" ht="15.75">
      <c r="A3037" s="280" t="s">
        <v>6</v>
      </c>
      <c r="B3037" s="280"/>
      <c r="C3037" s="280"/>
      <c r="D3037" s="280"/>
      <c r="E3037" s="280"/>
      <c r="F3037" s="280"/>
      <c r="G3037" s="280"/>
      <c r="H3037" s="1"/>
      <c r="I3037" s="1"/>
      <c r="J3037" s="71"/>
    </row>
    <row r="3038" spans="1:10" ht="27.75">
      <c r="A3038" s="9"/>
      <c r="B3038" s="9"/>
      <c r="C3038" s="281" t="s">
        <v>287</v>
      </c>
      <c r="D3038" s="281"/>
      <c r="E3038" s="281"/>
      <c r="F3038" s="281"/>
      <c r="G3038" s="281"/>
      <c r="H3038" s="2"/>
      <c r="I3038" s="2"/>
      <c r="J3038" s="72"/>
    </row>
    <row r="3039" spans="1:10">
      <c r="A3039" s="11" t="s">
        <v>8</v>
      </c>
      <c r="B3039" s="12"/>
      <c r="C3039" s="202"/>
      <c r="D3039" s="286"/>
      <c r="E3039" s="286"/>
      <c r="F3039" s="286"/>
      <c r="G3039" s="286"/>
      <c r="H3039" s="68"/>
      <c r="I3039" s="68"/>
      <c r="J3039" s="71"/>
    </row>
    <row r="3040" spans="1:10" ht="15.75">
      <c r="A3040" s="11" t="s">
        <v>9</v>
      </c>
      <c r="B3040" s="286" t="s">
        <v>308</v>
      </c>
      <c r="C3040" s="286"/>
      <c r="D3040" s="286"/>
      <c r="E3040" s="286"/>
      <c r="F3040" s="11"/>
      <c r="G3040" s="16"/>
      <c r="H3040" s="11"/>
      <c r="I3040" s="11"/>
      <c r="J3040" s="80"/>
    </row>
    <row r="3041" spans="1:10" ht="15.75">
      <c r="A3041" s="11" t="s">
        <v>11</v>
      </c>
      <c r="B3041" s="289"/>
      <c r="C3041" s="289"/>
      <c r="D3041" s="289"/>
      <c r="E3041" s="289"/>
      <c r="F3041" s="18"/>
      <c r="G3041" s="19" t="s">
        <v>13</v>
      </c>
      <c r="H3041" s="69" t="s">
        <v>161</v>
      </c>
      <c r="I3041" s="69"/>
      <c r="J3041" s="73"/>
    </row>
    <row r="3042" spans="1:10">
      <c r="A3042" s="190" t="s">
        <v>14</v>
      </c>
      <c r="B3042" s="190"/>
      <c r="C3042" s="203" t="s">
        <v>17</v>
      </c>
      <c r="D3042" s="191" t="s">
        <v>18</v>
      </c>
      <c r="E3042" s="192" t="s">
        <v>19</v>
      </c>
      <c r="F3042" s="192" t="s">
        <v>20</v>
      </c>
      <c r="G3042" s="190" t="s">
        <v>21</v>
      </c>
      <c r="H3042" s="1"/>
      <c r="I3042" s="1"/>
      <c r="J3042" s="71"/>
    </row>
    <row r="3043" spans="1:10">
      <c r="A3043" s="24">
        <v>1</v>
      </c>
      <c r="B3043" s="25" t="s">
        <v>23</v>
      </c>
      <c r="C3043" s="167">
        <v>2</v>
      </c>
      <c r="D3043" s="27">
        <v>79305</v>
      </c>
      <c r="E3043" s="28">
        <f t="shared" ref="E3043:E3060" si="440">D3043*C3043</f>
        <v>158610</v>
      </c>
      <c r="F3043" s="29">
        <v>0</v>
      </c>
      <c r="G3043" s="30">
        <f t="shared" ref="G3043:G3060" si="441">E3043-E3043*F3043</f>
        <v>158610</v>
      </c>
      <c r="H3043" s="31">
        <f>D3043/1.08</f>
        <v>73430.555555555547</v>
      </c>
      <c r="I3043" s="31"/>
      <c r="J3043" s="59">
        <f t="shared" ref="J3043:J3060" si="442">H3043*C3043</f>
        <v>146861.11111111109</v>
      </c>
    </row>
    <row r="3044" spans="1:10">
      <c r="A3044" s="24">
        <v>2</v>
      </c>
      <c r="B3044" s="25" t="s">
        <v>25</v>
      </c>
      <c r="C3044" s="204">
        <v>2</v>
      </c>
      <c r="D3044" s="33">
        <v>128591</v>
      </c>
      <c r="E3044" s="28">
        <f t="shared" si="440"/>
        <v>257182</v>
      </c>
      <c r="F3044" s="29">
        <v>0</v>
      </c>
      <c r="G3044" s="30">
        <f t="shared" si="441"/>
        <v>257182</v>
      </c>
      <c r="H3044" s="31">
        <f t="shared" ref="H3044:H3046" si="443">D3044/1.08</f>
        <v>119065.74074074073</v>
      </c>
      <c r="I3044" s="31"/>
      <c r="J3044" s="59">
        <f t="shared" si="442"/>
        <v>238131.48148148146</v>
      </c>
    </row>
    <row r="3045" spans="1:10">
      <c r="A3045" s="24">
        <v>3</v>
      </c>
      <c r="B3045" s="25" t="s">
        <v>26</v>
      </c>
      <c r="C3045" s="205"/>
      <c r="D3045" s="27">
        <v>60043</v>
      </c>
      <c r="E3045" s="28">
        <f t="shared" si="440"/>
        <v>0</v>
      </c>
      <c r="F3045" s="29">
        <v>0</v>
      </c>
      <c r="G3045" s="30">
        <f t="shared" si="441"/>
        <v>0</v>
      </c>
      <c r="H3045" s="31">
        <f t="shared" si="443"/>
        <v>55595.370370370365</v>
      </c>
      <c r="I3045" s="31"/>
      <c r="J3045" s="59">
        <f t="shared" si="442"/>
        <v>0</v>
      </c>
    </row>
    <row r="3046" spans="1:10">
      <c r="A3046" s="24">
        <v>4</v>
      </c>
      <c r="B3046" s="25" t="s">
        <v>27</v>
      </c>
      <c r="C3046" s="206"/>
      <c r="D3046" s="27">
        <v>115781</v>
      </c>
      <c r="E3046" s="28">
        <f t="shared" si="440"/>
        <v>0</v>
      </c>
      <c r="F3046" s="29">
        <v>0</v>
      </c>
      <c r="G3046" s="30">
        <f t="shared" si="441"/>
        <v>0</v>
      </c>
      <c r="H3046" s="31">
        <f t="shared" si="443"/>
        <v>107204.62962962962</v>
      </c>
      <c r="I3046" s="31"/>
      <c r="J3046" s="59">
        <f t="shared" si="442"/>
        <v>0</v>
      </c>
    </row>
    <row r="3047" spans="1:10">
      <c r="A3047" s="24">
        <v>5</v>
      </c>
      <c r="B3047" s="25" t="s">
        <v>28</v>
      </c>
      <c r="C3047" s="204">
        <v>3</v>
      </c>
      <c r="D3047" s="27">
        <v>119943</v>
      </c>
      <c r="E3047" s="28">
        <f t="shared" si="440"/>
        <v>359829</v>
      </c>
      <c r="F3047" s="124">
        <v>0.25</v>
      </c>
      <c r="G3047" s="125">
        <f t="shared" si="441"/>
        <v>269871.75</v>
      </c>
      <c r="H3047" s="31">
        <f>D3047/1.08*0.75</f>
        <v>83293.75</v>
      </c>
      <c r="I3047" s="31"/>
      <c r="J3047" s="59">
        <f t="shared" si="442"/>
        <v>249881.25</v>
      </c>
    </row>
    <row r="3048" spans="1:10">
      <c r="A3048" s="24">
        <v>6</v>
      </c>
      <c r="B3048" s="25" t="s">
        <v>29</v>
      </c>
      <c r="C3048" s="167"/>
      <c r="D3048" s="27">
        <v>94810</v>
      </c>
      <c r="E3048" s="28">
        <f t="shared" si="440"/>
        <v>0</v>
      </c>
      <c r="F3048" s="29">
        <v>0</v>
      </c>
      <c r="G3048" s="30">
        <f t="shared" si="441"/>
        <v>0</v>
      </c>
      <c r="H3048" s="31">
        <f t="shared" ref="H3048:H3059" si="444">D3048/1.08</f>
        <v>87787.037037037036</v>
      </c>
      <c r="I3048" s="31"/>
      <c r="J3048" s="59">
        <f t="shared" si="442"/>
        <v>0</v>
      </c>
    </row>
    <row r="3049" spans="1:10">
      <c r="A3049" s="24">
        <v>7</v>
      </c>
      <c r="B3049" s="25" t="s">
        <v>30</v>
      </c>
      <c r="C3049" s="207"/>
      <c r="D3049" s="27">
        <v>141396</v>
      </c>
      <c r="E3049" s="28">
        <f t="shared" si="440"/>
        <v>0</v>
      </c>
      <c r="F3049" s="29">
        <v>0</v>
      </c>
      <c r="G3049" s="30">
        <f t="shared" si="441"/>
        <v>0</v>
      </c>
      <c r="H3049" s="31">
        <f t="shared" si="444"/>
        <v>130922.22222222222</v>
      </c>
      <c r="I3049" s="31"/>
      <c r="J3049" s="59">
        <f t="shared" si="442"/>
        <v>0</v>
      </c>
    </row>
    <row r="3050" spans="1:10">
      <c r="A3050" s="24">
        <v>8</v>
      </c>
      <c r="B3050" s="25" t="s">
        <v>31</v>
      </c>
      <c r="C3050" s="167"/>
      <c r="D3050" s="27">
        <v>232931</v>
      </c>
      <c r="E3050" s="28">
        <f t="shared" si="440"/>
        <v>0</v>
      </c>
      <c r="F3050" s="29">
        <v>0</v>
      </c>
      <c r="G3050" s="30">
        <f t="shared" si="441"/>
        <v>0</v>
      </c>
      <c r="H3050" s="31">
        <f t="shared" si="444"/>
        <v>215676.85185185182</v>
      </c>
      <c r="I3050" s="31"/>
      <c r="J3050" s="59">
        <f t="shared" si="442"/>
        <v>0</v>
      </c>
    </row>
    <row r="3051" spans="1:10">
      <c r="A3051" s="24">
        <v>9</v>
      </c>
      <c r="B3051" s="36" t="s">
        <v>32</v>
      </c>
      <c r="C3051" s="167"/>
      <c r="D3051" s="27">
        <v>101534</v>
      </c>
      <c r="E3051" s="28">
        <f t="shared" si="440"/>
        <v>0</v>
      </c>
      <c r="F3051" s="29">
        <v>0</v>
      </c>
      <c r="G3051" s="30">
        <f t="shared" si="441"/>
        <v>0</v>
      </c>
      <c r="H3051" s="31">
        <f t="shared" si="444"/>
        <v>94012.962962962964</v>
      </c>
      <c r="I3051" s="31"/>
      <c r="J3051" s="59">
        <f t="shared" si="442"/>
        <v>0</v>
      </c>
    </row>
    <row r="3052" spans="1:10">
      <c r="A3052" s="24">
        <v>10</v>
      </c>
      <c r="B3052" s="36" t="s">
        <v>33</v>
      </c>
      <c r="C3052" s="208"/>
      <c r="D3052" s="33">
        <v>110148</v>
      </c>
      <c r="E3052" s="28">
        <f t="shared" si="440"/>
        <v>0</v>
      </c>
      <c r="F3052" s="29">
        <v>0</v>
      </c>
      <c r="G3052" s="30">
        <f t="shared" si="441"/>
        <v>0</v>
      </c>
      <c r="H3052" s="31">
        <f t="shared" si="444"/>
        <v>101988.88888888888</v>
      </c>
      <c r="I3052" s="31"/>
      <c r="J3052" s="59">
        <f t="shared" si="442"/>
        <v>0</v>
      </c>
    </row>
    <row r="3053" spans="1:10">
      <c r="A3053" s="24">
        <v>11</v>
      </c>
      <c r="B3053" s="121" t="s">
        <v>34</v>
      </c>
      <c r="C3053" s="209"/>
      <c r="D3053" s="27">
        <v>54198</v>
      </c>
      <c r="E3053" s="123">
        <f t="shared" si="440"/>
        <v>0</v>
      </c>
      <c r="F3053" s="29">
        <v>0</v>
      </c>
      <c r="G3053" s="125">
        <f t="shared" si="441"/>
        <v>0</v>
      </c>
      <c r="H3053" s="31">
        <f t="shared" si="444"/>
        <v>50183.333333333328</v>
      </c>
      <c r="I3053" s="128"/>
      <c r="J3053" s="59">
        <f t="shared" si="442"/>
        <v>0</v>
      </c>
    </row>
    <row r="3054" spans="1:10">
      <c r="A3054" s="24">
        <v>12</v>
      </c>
      <c r="B3054" s="25" t="s">
        <v>35</v>
      </c>
      <c r="C3054" s="208"/>
      <c r="D3054" s="27">
        <v>49680</v>
      </c>
      <c r="E3054" s="28">
        <f t="shared" si="440"/>
        <v>0</v>
      </c>
      <c r="F3054" s="29">
        <v>0</v>
      </c>
      <c r="G3054" s="30">
        <f t="shared" si="441"/>
        <v>0</v>
      </c>
      <c r="H3054" s="31">
        <f t="shared" si="444"/>
        <v>46000</v>
      </c>
      <c r="I3054" s="31"/>
      <c r="J3054" s="59">
        <f t="shared" si="442"/>
        <v>0</v>
      </c>
    </row>
    <row r="3055" spans="1:10">
      <c r="A3055" s="24">
        <v>13</v>
      </c>
      <c r="B3055" s="25" t="s">
        <v>36</v>
      </c>
      <c r="C3055" s="208"/>
      <c r="D3055" s="38">
        <v>64152</v>
      </c>
      <c r="E3055" s="28">
        <f t="shared" si="440"/>
        <v>0</v>
      </c>
      <c r="F3055" s="29">
        <v>0</v>
      </c>
      <c r="G3055" s="30">
        <f t="shared" si="441"/>
        <v>0</v>
      </c>
      <c r="H3055" s="31">
        <f t="shared" si="444"/>
        <v>59399.999999999993</v>
      </c>
      <c r="I3055" s="31"/>
      <c r="J3055" s="59">
        <f t="shared" si="442"/>
        <v>0</v>
      </c>
    </row>
    <row r="3056" spans="1:10">
      <c r="A3056" s="24">
        <v>14</v>
      </c>
      <c r="B3056" s="121" t="s">
        <v>37</v>
      </c>
      <c r="C3056" s="209"/>
      <c r="D3056" s="38">
        <v>65934</v>
      </c>
      <c r="E3056" s="123">
        <f t="shared" si="440"/>
        <v>0</v>
      </c>
      <c r="F3056" s="124">
        <v>0</v>
      </c>
      <c r="G3056" s="125">
        <f t="shared" si="441"/>
        <v>0</v>
      </c>
      <c r="H3056" s="31">
        <f t="shared" si="444"/>
        <v>61049.999999999993</v>
      </c>
      <c r="I3056" s="128"/>
      <c r="J3056" s="59">
        <f t="shared" si="442"/>
        <v>0</v>
      </c>
    </row>
    <row r="3057" spans="1:10">
      <c r="A3057" s="24">
        <v>15</v>
      </c>
      <c r="B3057" s="25" t="s">
        <v>38</v>
      </c>
      <c r="C3057" s="208"/>
      <c r="D3057" s="38">
        <v>76626</v>
      </c>
      <c r="E3057" s="28">
        <f t="shared" si="440"/>
        <v>0</v>
      </c>
      <c r="F3057" s="29">
        <v>0</v>
      </c>
      <c r="G3057" s="30">
        <f t="shared" si="441"/>
        <v>0</v>
      </c>
      <c r="H3057" s="31">
        <f t="shared" si="444"/>
        <v>70950</v>
      </c>
      <c r="I3057" s="31"/>
      <c r="J3057" s="59">
        <f t="shared" si="442"/>
        <v>0</v>
      </c>
    </row>
    <row r="3058" spans="1:10">
      <c r="A3058" s="24">
        <v>16</v>
      </c>
      <c r="B3058" s="25" t="s">
        <v>39</v>
      </c>
      <c r="C3058" s="208"/>
      <c r="D3058" s="38">
        <v>80190</v>
      </c>
      <c r="E3058" s="28">
        <f t="shared" si="440"/>
        <v>0</v>
      </c>
      <c r="F3058" s="29">
        <v>0</v>
      </c>
      <c r="G3058" s="30">
        <f t="shared" si="441"/>
        <v>0</v>
      </c>
      <c r="H3058" s="31">
        <f t="shared" si="444"/>
        <v>74250</v>
      </c>
      <c r="I3058" s="31"/>
      <c r="J3058" s="59">
        <f t="shared" si="442"/>
        <v>0</v>
      </c>
    </row>
    <row r="3059" spans="1:10">
      <c r="A3059" s="24">
        <v>17</v>
      </c>
      <c r="B3059" s="25" t="s">
        <v>40</v>
      </c>
      <c r="C3059" s="208"/>
      <c r="D3059" s="38">
        <v>113832</v>
      </c>
      <c r="E3059" s="28">
        <f t="shared" si="440"/>
        <v>0</v>
      </c>
      <c r="F3059" s="29">
        <v>0</v>
      </c>
      <c r="G3059" s="30">
        <f t="shared" si="441"/>
        <v>0</v>
      </c>
      <c r="H3059" s="31">
        <f t="shared" si="444"/>
        <v>105400</v>
      </c>
      <c r="I3059" s="31"/>
      <c r="J3059" s="59">
        <f t="shared" si="442"/>
        <v>0</v>
      </c>
    </row>
    <row r="3060" spans="1:10">
      <c r="A3060" s="24">
        <v>18</v>
      </c>
      <c r="B3060" s="121" t="s">
        <v>41</v>
      </c>
      <c r="C3060" s="209"/>
      <c r="D3060" s="39">
        <v>98010</v>
      </c>
      <c r="E3060" s="123">
        <f t="shared" si="440"/>
        <v>0</v>
      </c>
      <c r="F3060" s="124">
        <v>0.23</v>
      </c>
      <c r="G3060" s="125">
        <f t="shared" si="441"/>
        <v>0</v>
      </c>
      <c r="H3060" s="31">
        <f>D3060/1.08*0.77</f>
        <v>69877.5</v>
      </c>
      <c r="I3060" s="128"/>
      <c r="J3060" s="59">
        <f t="shared" si="442"/>
        <v>0</v>
      </c>
    </row>
    <row r="3061" spans="1:10" ht="21">
      <c r="A3061" s="40"/>
      <c r="B3061" s="41" t="s">
        <v>42</v>
      </c>
      <c r="C3061" s="210">
        <f>SUM(C3043:C3060)</f>
        <v>7</v>
      </c>
      <c r="D3061" s="39"/>
      <c r="E3061" s="43">
        <f>SUM(E3043:E3060)</f>
        <v>775621</v>
      </c>
      <c r="F3061" s="43"/>
      <c r="G3061" s="44">
        <f>SUM(G3043:G3060)</f>
        <v>685663.75</v>
      </c>
      <c r="H3061" s="45"/>
      <c r="I3061" s="45"/>
      <c r="J3061" s="64">
        <f>SUM(J3043:J3060)</f>
        <v>634873.84259259258</v>
      </c>
    </row>
    <row r="3062" spans="1:10" ht="31.5">
      <c r="A3062" s="46"/>
      <c r="B3062" s="47"/>
      <c r="C3062" s="211"/>
      <c r="D3062" s="39"/>
      <c r="E3062" s="49"/>
      <c r="F3062" s="49"/>
      <c r="G3062" s="50"/>
      <c r="H3062" s="5"/>
      <c r="I3062" s="5"/>
      <c r="J3062" s="75">
        <f>J3061*0.08</f>
        <v>50789.907407407409</v>
      </c>
    </row>
    <row r="3063" spans="1:10" ht="31.5">
      <c r="A3063" s="283" t="s">
        <v>43</v>
      </c>
      <c r="B3063" s="283"/>
      <c r="C3063" s="284" t="s">
        <v>44</v>
      </c>
      <c r="D3063" s="284"/>
      <c r="E3063" s="54"/>
      <c r="F3063" s="54"/>
      <c r="G3063" s="55" t="s">
        <v>45</v>
      </c>
      <c r="H3063" s="6"/>
      <c r="I3063" s="6"/>
      <c r="J3063" s="76">
        <f>SUM(J3061:J3062)</f>
        <v>685663.75</v>
      </c>
    </row>
    <row r="3064" spans="1:10" ht="15">
      <c r="B3064" s="131" t="s">
        <v>165</v>
      </c>
      <c r="C3064" s="131" t="s">
        <v>166</v>
      </c>
      <c r="D3064" s="131"/>
      <c r="E3064" s="131" t="s">
        <v>167</v>
      </c>
    </row>
    <row r="3065" spans="1:10">
      <c r="B3065" s="212" t="s">
        <v>168</v>
      </c>
      <c r="C3065" s="213" t="s">
        <v>166</v>
      </c>
      <c r="D3065" s="214"/>
      <c r="E3065" s="214"/>
      <c r="F3065" s="214"/>
      <c r="G3065" s="212" t="s">
        <v>167</v>
      </c>
    </row>
    <row r="3068" spans="1:10" ht="15.75">
      <c r="A3068" s="279" t="s">
        <v>0</v>
      </c>
      <c r="B3068" s="279"/>
      <c r="C3068" s="279"/>
      <c r="D3068" s="279"/>
      <c r="E3068" s="279"/>
      <c r="F3068" s="279"/>
      <c r="G3068" s="279"/>
    </row>
    <row r="3069" spans="1:10" ht="15.75">
      <c r="A3069" s="279" t="s">
        <v>1</v>
      </c>
      <c r="B3069" s="279"/>
      <c r="C3069" s="279"/>
      <c r="D3069" s="279"/>
      <c r="E3069" s="279"/>
      <c r="F3069" s="279"/>
      <c r="G3069" s="279"/>
      <c r="H3069" s="1"/>
      <c r="I3069" s="1"/>
      <c r="J3069" s="71"/>
    </row>
    <row r="3070" spans="1:10" ht="15.75">
      <c r="A3070" s="279" t="s">
        <v>2</v>
      </c>
      <c r="B3070" s="279"/>
      <c r="C3070" s="279"/>
      <c r="D3070" s="279"/>
      <c r="E3070" s="279"/>
      <c r="F3070" s="279"/>
      <c r="G3070" s="279"/>
      <c r="H3070" s="1"/>
      <c r="I3070" s="1"/>
      <c r="J3070" s="71"/>
    </row>
    <row r="3071" spans="1:10" ht="15.75">
      <c r="A3071" s="279" t="s">
        <v>4</v>
      </c>
      <c r="B3071" s="279"/>
      <c r="C3071" s="279"/>
      <c r="D3071" s="279"/>
      <c r="E3071" s="279"/>
      <c r="F3071" s="279"/>
      <c r="G3071" s="279"/>
      <c r="H3071" s="1"/>
      <c r="I3071" s="1"/>
      <c r="J3071" s="71"/>
    </row>
    <row r="3072" spans="1:10" ht="15.75">
      <c r="A3072" s="280" t="s">
        <v>6</v>
      </c>
      <c r="B3072" s="280"/>
      <c r="C3072" s="280"/>
      <c r="D3072" s="280"/>
      <c r="E3072" s="280"/>
      <c r="F3072" s="280"/>
      <c r="G3072" s="280"/>
      <c r="H3072" s="1"/>
      <c r="I3072" s="1"/>
      <c r="J3072" s="71"/>
    </row>
    <row r="3073" spans="1:10" ht="27.75">
      <c r="A3073" s="9"/>
      <c r="B3073" s="9"/>
      <c r="C3073" s="281" t="s">
        <v>287</v>
      </c>
      <c r="D3073" s="281"/>
      <c r="E3073" s="281"/>
      <c r="F3073" s="281"/>
      <c r="G3073" s="281"/>
      <c r="H3073" s="2"/>
      <c r="I3073" s="2"/>
      <c r="J3073" s="72"/>
    </row>
    <row r="3074" spans="1:10">
      <c r="A3074" s="11" t="s">
        <v>8</v>
      </c>
      <c r="B3074" s="12"/>
      <c r="C3074" s="202"/>
      <c r="D3074" s="286"/>
      <c r="E3074" s="286"/>
      <c r="F3074" s="286"/>
      <c r="G3074" s="286"/>
      <c r="H3074" s="68"/>
      <c r="I3074" s="68"/>
      <c r="J3074" s="71"/>
    </row>
    <row r="3075" spans="1:10" ht="15.75">
      <c r="A3075" s="11" t="s">
        <v>9</v>
      </c>
      <c r="B3075" s="286" t="s">
        <v>309</v>
      </c>
      <c r="C3075" s="286"/>
      <c r="D3075" s="286"/>
      <c r="E3075" s="286"/>
      <c r="F3075" s="11"/>
      <c r="G3075" s="16"/>
      <c r="H3075" s="11"/>
      <c r="I3075" s="11"/>
      <c r="J3075" s="80"/>
    </row>
    <row r="3076" spans="1:10" ht="15.75">
      <c r="A3076" s="11" t="s">
        <v>11</v>
      </c>
      <c r="B3076" s="289"/>
      <c r="C3076" s="289"/>
      <c r="D3076" s="289"/>
      <c r="E3076" s="289"/>
      <c r="F3076" s="18"/>
      <c r="G3076" s="19" t="s">
        <v>13</v>
      </c>
      <c r="H3076" s="69" t="s">
        <v>161</v>
      </c>
      <c r="I3076" s="69"/>
      <c r="J3076" s="73"/>
    </row>
    <row r="3077" spans="1:10">
      <c r="A3077" s="190" t="s">
        <v>14</v>
      </c>
      <c r="B3077" s="190"/>
      <c r="C3077" s="203" t="s">
        <v>17</v>
      </c>
      <c r="D3077" s="191" t="s">
        <v>18</v>
      </c>
      <c r="E3077" s="192" t="s">
        <v>19</v>
      </c>
      <c r="F3077" s="192" t="s">
        <v>20</v>
      </c>
      <c r="G3077" s="190" t="s">
        <v>21</v>
      </c>
      <c r="H3077" s="1"/>
      <c r="I3077" s="1"/>
      <c r="J3077" s="71"/>
    </row>
    <row r="3078" spans="1:10">
      <c r="A3078" s="24">
        <v>1</v>
      </c>
      <c r="B3078" s="25" t="s">
        <v>23</v>
      </c>
      <c r="C3078" s="167">
        <v>5</v>
      </c>
      <c r="D3078" s="27">
        <v>79305</v>
      </c>
      <c r="E3078" s="28">
        <f t="shared" ref="E3078:E3095" si="445">D3078*C3078</f>
        <v>396525</v>
      </c>
      <c r="F3078" s="29">
        <v>0</v>
      </c>
      <c r="G3078" s="30">
        <f t="shared" ref="G3078:G3095" si="446">E3078-E3078*F3078</f>
        <v>396525</v>
      </c>
      <c r="H3078" s="31">
        <f>D3078/1.08</f>
        <v>73430.555555555547</v>
      </c>
      <c r="I3078" s="31"/>
      <c r="J3078" s="59">
        <f t="shared" ref="J3078:J3095" si="447">H3078*C3078</f>
        <v>367152.77777777775</v>
      </c>
    </row>
    <row r="3079" spans="1:10">
      <c r="A3079" s="24">
        <v>2</v>
      </c>
      <c r="B3079" s="25" t="s">
        <v>25</v>
      </c>
      <c r="C3079" s="204"/>
      <c r="D3079" s="33">
        <v>128591</v>
      </c>
      <c r="E3079" s="28">
        <f t="shared" si="445"/>
        <v>0</v>
      </c>
      <c r="F3079" s="29">
        <v>0</v>
      </c>
      <c r="G3079" s="30">
        <f t="shared" si="446"/>
        <v>0</v>
      </c>
      <c r="H3079" s="31">
        <f t="shared" ref="H3079:H3081" si="448">D3079/1.08</f>
        <v>119065.74074074073</v>
      </c>
      <c r="I3079" s="31"/>
      <c r="J3079" s="59">
        <f t="shared" si="447"/>
        <v>0</v>
      </c>
    </row>
    <row r="3080" spans="1:10">
      <c r="A3080" s="24">
        <v>3</v>
      </c>
      <c r="B3080" s="25" t="s">
        <v>26</v>
      </c>
      <c r="C3080" s="205"/>
      <c r="D3080" s="27">
        <v>60043</v>
      </c>
      <c r="E3080" s="28">
        <f t="shared" si="445"/>
        <v>0</v>
      </c>
      <c r="F3080" s="29">
        <v>0</v>
      </c>
      <c r="G3080" s="30">
        <f t="shared" si="446"/>
        <v>0</v>
      </c>
      <c r="H3080" s="31">
        <f t="shared" si="448"/>
        <v>55595.370370370365</v>
      </c>
      <c r="I3080" s="31"/>
      <c r="J3080" s="59">
        <f t="shared" si="447"/>
        <v>0</v>
      </c>
    </row>
    <row r="3081" spans="1:10">
      <c r="A3081" s="24">
        <v>4</v>
      </c>
      <c r="B3081" s="25" t="s">
        <v>27</v>
      </c>
      <c r="C3081" s="206"/>
      <c r="D3081" s="27">
        <v>115781</v>
      </c>
      <c r="E3081" s="28">
        <f t="shared" si="445"/>
        <v>0</v>
      </c>
      <c r="F3081" s="29">
        <v>0</v>
      </c>
      <c r="G3081" s="30">
        <f t="shared" si="446"/>
        <v>0</v>
      </c>
      <c r="H3081" s="31">
        <f t="shared" si="448"/>
        <v>107204.62962962962</v>
      </c>
      <c r="I3081" s="31"/>
      <c r="J3081" s="59">
        <f t="shared" si="447"/>
        <v>0</v>
      </c>
    </row>
    <row r="3082" spans="1:10">
      <c r="A3082" s="24">
        <v>5</v>
      </c>
      <c r="B3082" s="25" t="s">
        <v>28</v>
      </c>
      <c r="C3082" s="204">
        <v>3</v>
      </c>
      <c r="D3082" s="27">
        <v>119943</v>
      </c>
      <c r="E3082" s="28">
        <f t="shared" si="445"/>
        <v>359829</v>
      </c>
      <c r="F3082" s="124">
        <v>0.25</v>
      </c>
      <c r="G3082" s="125">
        <f t="shared" si="446"/>
        <v>269871.75</v>
      </c>
      <c r="H3082" s="31">
        <f>D3082/1.08*0.75</f>
        <v>83293.75</v>
      </c>
      <c r="I3082" s="31"/>
      <c r="J3082" s="59">
        <f t="shared" si="447"/>
        <v>249881.25</v>
      </c>
    </row>
    <row r="3083" spans="1:10">
      <c r="A3083" s="24">
        <v>6</v>
      </c>
      <c r="B3083" s="25" t="s">
        <v>29</v>
      </c>
      <c r="C3083" s="167"/>
      <c r="D3083" s="27">
        <v>94810</v>
      </c>
      <c r="E3083" s="28">
        <f t="shared" si="445"/>
        <v>0</v>
      </c>
      <c r="F3083" s="29">
        <v>0</v>
      </c>
      <c r="G3083" s="30">
        <f t="shared" si="446"/>
        <v>0</v>
      </c>
      <c r="H3083" s="31">
        <f t="shared" ref="H3083:H3094" si="449">D3083/1.08</f>
        <v>87787.037037037036</v>
      </c>
      <c r="I3083" s="31"/>
      <c r="J3083" s="59">
        <f t="shared" si="447"/>
        <v>0</v>
      </c>
    </row>
    <row r="3084" spans="1:10">
      <c r="A3084" s="24">
        <v>7</v>
      </c>
      <c r="B3084" s="25" t="s">
        <v>30</v>
      </c>
      <c r="C3084" s="207"/>
      <c r="D3084" s="27">
        <v>141396</v>
      </c>
      <c r="E3084" s="28">
        <f t="shared" si="445"/>
        <v>0</v>
      </c>
      <c r="F3084" s="29">
        <v>0</v>
      </c>
      <c r="G3084" s="30">
        <f t="shared" si="446"/>
        <v>0</v>
      </c>
      <c r="H3084" s="31">
        <f t="shared" si="449"/>
        <v>130922.22222222222</v>
      </c>
      <c r="I3084" s="31"/>
      <c r="J3084" s="59">
        <f t="shared" si="447"/>
        <v>0</v>
      </c>
    </row>
    <row r="3085" spans="1:10">
      <c r="A3085" s="24">
        <v>8</v>
      </c>
      <c r="B3085" s="25" t="s">
        <v>31</v>
      </c>
      <c r="C3085" s="167"/>
      <c r="D3085" s="27">
        <v>232931</v>
      </c>
      <c r="E3085" s="28">
        <f t="shared" si="445"/>
        <v>0</v>
      </c>
      <c r="F3085" s="29">
        <v>0</v>
      </c>
      <c r="G3085" s="30">
        <f t="shared" si="446"/>
        <v>0</v>
      </c>
      <c r="H3085" s="31">
        <f t="shared" si="449"/>
        <v>215676.85185185182</v>
      </c>
      <c r="I3085" s="31"/>
      <c r="J3085" s="59">
        <f t="shared" si="447"/>
        <v>0</v>
      </c>
    </row>
    <row r="3086" spans="1:10">
      <c r="A3086" s="24">
        <v>9</v>
      </c>
      <c r="B3086" s="36" t="s">
        <v>32</v>
      </c>
      <c r="C3086" s="167"/>
      <c r="D3086" s="27">
        <v>101534</v>
      </c>
      <c r="E3086" s="28">
        <f t="shared" si="445"/>
        <v>0</v>
      </c>
      <c r="F3086" s="29">
        <v>0</v>
      </c>
      <c r="G3086" s="30">
        <f t="shared" si="446"/>
        <v>0</v>
      </c>
      <c r="H3086" s="31">
        <f t="shared" si="449"/>
        <v>94012.962962962964</v>
      </c>
      <c r="I3086" s="31"/>
      <c r="J3086" s="59">
        <f t="shared" si="447"/>
        <v>0</v>
      </c>
    </row>
    <row r="3087" spans="1:10">
      <c r="A3087" s="24">
        <v>10</v>
      </c>
      <c r="B3087" s="36" t="s">
        <v>33</v>
      </c>
      <c r="C3087" s="208"/>
      <c r="D3087" s="33">
        <v>110148</v>
      </c>
      <c r="E3087" s="28">
        <f t="shared" si="445"/>
        <v>0</v>
      </c>
      <c r="F3087" s="29">
        <v>0</v>
      </c>
      <c r="G3087" s="30">
        <f t="shared" si="446"/>
        <v>0</v>
      </c>
      <c r="H3087" s="31">
        <f t="shared" si="449"/>
        <v>101988.88888888888</v>
      </c>
      <c r="I3087" s="31"/>
      <c r="J3087" s="59">
        <f t="shared" si="447"/>
        <v>0</v>
      </c>
    </row>
    <row r="3088" spans="1:10">
      <c r="A3088" s="24">
        <v>11</v>
      </c>
      <c r="B3088" s="121" t="s">
        <v>34</v>
      </c>
      <c r="C3088" s="209">
        <v>5</v>
      </c>
      <c r="D3088" s="27">
        <v>54198</v>
      </c>
      <c r="E3088" s="123">
        <f t="shared" si="445"/>
        <v>270990</v>
      </c>
      <c r="F3088" s="29">
        <v>0</v>
      </c>
      <c r="G3088" s="125">
        <f t="shared" si="446"/>
        <v>270990</v>
      </c>
      <c r="H3088" s="31">
        <f t="shared" si="449"/>
        <v>50183.333333333328</v>
      </c>
      <c r="I3088" s="128"/>
      <c r="J3088" s="59">
        <f t="shared" si="447"/>
        <v>250916.66666666663</v>
      </c>
    </row>
    <row r="3089" spans="1:10">
      <c r="A3089" s="24">
        <v>12</v>
      </c>
      <c r="B3089" s="25" t="s">
        <v>35</v>
      </c>
      <c r="C3089" s="208"/>
      <c r="D3089" s="27">
        <v>49680</v>
      </c>
      <c r="E3089" s="28">
        <f t="shared" si="445"/>
        <v>0</v>
      </c>
      <c r="F3089" s="29">
        <v>0</v>
      </c>
      <c r="G3089" s="30">
        <f t="shared" si="446"/>
        <v>0</v>
      </c>
      <c r="H3089" s="31">
        <f t="shared" si="449"/>
        <v>46000</v>
      </c>
      <c r="I3089" s="31"/>
      <c r="J3089" s="59">
        <f t="shared" si="447"/>
        <v>0</v>
      </c>
    </row>
    <row r="3090" spans="1:10">
      <c r="A3090" s="24">
        <v>13</v>
      </c>
      <c r="B3090" s="25" t="s">
        <v>36</v>
      </c>
      <c r="C3090" s="208"/>
      <c r="D3090" s="38">
        <v>64152</v>
      </c>
      <c r="E3090" s="28">
        <f t="shared" si="445"/>
        <v>0</v>
      </c>
      <c r="F3090" s="29">
        <v>0</v>
      </c>
      <c r="G3090" s="30">
        <f t="shared" si="446"/>
        <v>0</v>
      </c>
      <c r="H3090" s="31">
        <f t="shared" si="449"/>
        <v>59399.999999999993</v>
      </c>
      <c r="I3090" s="31"/>
      <c r="J3090" s="59">
        <f t="shared" si="447"/>
        <v>0</v>
      </c>
    </row>
    <row r="3091" spans="1:10">
      <c r="A3091" s="24">
        <v>14</v>
      </c>
      <c r="B3091" s="121" t="s">
        <v>37</v>
      </c>
      <c r="C3091" s="209"/>
      <c r="D3091" s="38">
        <v>65934</v>
      </c>
      <c r="E3091" s="123">
        <f t="shared" si="445"/>
        <v>0</v>
      </c>
      <c r="F3091" s="124">
        <v>0</v>
      </c>
      <c r="G3091" s="125">
        <f t="shared" si="446"/>
        <v>0</v>
      </c>
      <c r="H3091" s="31">
        <f t="shared" si="449"/>
        <v>61049.999999999993</v>
      </c>
      <c r="I3091" s="128"/>
      <c r="J3091" s="59">
        <f t="shared" si="447"/>
        <v>0</v>
      </c>
    </row>
    <row r="3092" spans="1:10">
      <c r="A3092" s="24">
        <v>15</v>
      </c>
      <c r="B3092" s="25" t="s">
        <v>38</v>
      </c>
      <c r="C3092" s="208"/>
      <c r="D3092" s="38">
        <v>76626</v>
      </c>
      <c r="E3092" s="28">
        <f t="shared" si="445"/>
        <v>0</v>
      </c>
      <c r="F3092" s="29">
        <v>0</v>
      </c>
      <c r="G3092" s="30">
        <f t="shared" si="446"/>
        <v>0</v>
      </c>
      <c r="H3092" s="31">
        <f t="shared" si="449"/>
        <v>70950</v>
      </c>
      <c r="I3092" s="31"/>
      <c r="J3092" s="59">
        <f t="shared" si="447"/>
        <v>0</v>
      </c>
    </row>
    <row r="3093" spans="1:10">
      <c r="A3093" s="24">
        <v>16</v>
      </c>
      <c r="B3093" s="25" t="s">
        <v>39</v>
      </c>
      <c r="C3093" s="208"/>
      <c r="D3093" s="38">
        <v>80190</v>
      </c>
      <c r="E3093" s="28">
        <f t="shared" si="445"/>
        <v>0</v>
      </c>
      <c r="F3093" s="29">
        <v>0</v>
      </c>
      <c r="G3093" s="30">
        <f t="shared" si="446"/>
        <v>0</v>
      </c>
      <c r="H3093" s="31">
        <f t="shared" si="449"/>
        <v>74250</v>
      </c>
      <c r="I3093" s="31"/>
      <c r="J3093" s="59">
        <f t="shared" si="447"/>
        <v>0</v>
      </c>
    </row>
    <row r="3094" spans="1:10">
      <c r="A3094" s="24">
        <v>17</v>
      </c>
      <c r="B3094" s="25" t="s">
        <v>40</v>
      </c>
      <c r="C3094" s="208"/>
      <c r="D3094" s="38">
        <v>113832</v>
      </c>
      <c r="E3094" s="28">
        <f t="shared" si="445"/>
        <v>0</v>
      </c>
      <c r="F3094" s="29">
        <v>0</v>
      </c>
      <c r="G3094" s="30">
        <f t="shared" si="446"/>
        <v>0</v>
      </c>
      <c r="H3094" s="31">
        <f t="shared" si="449"/>
        <v>105400</v>
      </c>
      <c r="I3094" s="31"/>
      <c r="J3094" s="59">
        <f t="shared" si="447"/>
        <v>0</v>
      </c>
    </row>
    <row r="3095" spans="1:10">
      <c r="A3095" s="24">
        <v>18</v>
      </c>
      <c r="B3095" s="121" t="s">
        <v>41</v>
      </c>
      <c r="C3095" s="209"/>
      <c r="D3095" s="39">
        <v>98010</v>
      </c>
      <c r="E3095" s="123">
        <f t="shared" si="445"/>
        <v>0</v>
      </c>
      <c r="F3095" s="124">
        <v>0.23</v>
      </c>
      <c r="G3095" s="125">
        <f t="shared" si="446"/>
        <v>0</v>
      </c>
      <c r="H3095" s="31">
        <f>D3095/1.08*0.77</f>
        <v>69877.5</v>
      </c>
      <c r="I3095" s="128"/>
      <c r="J3095" s="59">
        <f t="shared" si="447"/>
        <v>0</v>
      </c>
    </row>
    <row r="3096" spans="1:10" ht="21">
      <c r="A3096" s="40"/>
      <c r="B3096" s="41" t="s">
        <v>42</v>
      </c>
      <c r="C3096" s="210">
        <f>SUM(C3078:C3095)</f>
        <v>13</v>
      </c>
      <c r="D3096" s="39"/>
      <c r="E3096" s="43">
        <f>SUM(E3078:E3095)</f>
        <v>1027344</v>
      </c>
      <c r="F3096" s="43"/>
      <c r="G3096" s="44">
        <f>SUM(G3078:G3095)</f>
        <v>937386.75</v>
      </c>
      <c r="H3096" s="45"/>
      <c r="I3096" s="45"/>
      <c r="J3096" s="64">
        <f>SUM(J3078:J3095)</f>
        <v>867950.69444444438</v>
      </c>
    </row>
    <row r="3097" spans="1:10" ht="31.5">
      <c r="A3097" s="46"/>
      <c r="B3097" s="47"/>
      <c r="C3097" s="211"/>
      <c r="D3097" s="39"/>
      <c r="E3097" s="49"/>
      <c r="F3097" s="49"/>
      <c r="G3097" s="50"/>
      <c r="H3097" s="5"/>
      <c r="I3097" s="5"/>
      <c r="J3097" s="75">
        <f>J3096*0.08</f>
        <v>69436.055555555547</v>
      </c>
    </row>
    <row r="3098" spans="1:10" ht="31.5">
      <c r="A3098" s="283" t="s">
        <v>43</v>
      </c>
      <c r="B3098" s="283"/>
      <c r="C3098" s="284" t="s">
        <v>44</v>
      </c>
      <c r="D3098" s="284"/>
      <c r="E3098" s="54"/>
      <c r="F3098" s="54"/>
      <c r="G3098" s="55" t="s">
        <v>45</v>
      </c>
      <c r="H3098" s="6"/>
      <c r="I3098" s="6"/>
      <c r="J3098" s="76">
        <f>SUM(J3096:J3097)</f>
        <v>937386.74999999988</v>
      </c>
    </row>
    <row r="3099" spans="1:10" ht="15">
      <c r="B3099" s="131" t="s">
        <v>165</v>
      </c>
      <c r="C3099" s="131" t="s">
        <v>166</v>
      </c>
      <c r="D3099" s="131"/>
      <c r="E3099" s="131" t="s">
        <v>167</v>
      </c>
    </row>
    <row r="3100" spans="1:10">
      <c r="B3100" s="212" t="s">
        <v>168</v>
      </c>
      <c r="C3100" s="213" t="s">
        <v>166</v>
      </c>
      <c r="D3100" s="214"/>
      <c r="E3100" s="214"/>
      <c r="F3100" s="214"/>
      <c r="G3100" s="212" t="s">
        <v>167</v>
      </c>
    </row>
    <row r="3103" spans="1:10" ht="15.75">
      <c r="A3103" s="279" t="s">
        <v>0</v>
      </c>
      <c r="B3103" s="279"/>
      <c r="C3103" s="279"/>
      <c r="D3103" s="279"/>
      <c r="E3103" s="279"/>
      <c r="F3103" s="279"/>
      <c r="G3103" s="279"/>
    </row>
    <row r="3104" spans="1:10" ht="15.75">
      <c r="A3104" s="279" t="s">
        <v>1</v>
      </c>
      <c r="B3104" s="279"/>
      <c r="C3104" s="279"/>
      <c r="D3104" s="279"/>
      <c r="E3104" s="279"/>
      <c r="F3104" s="279"/>
      <c r="G3104" s="279"/>
      <c r="H3104" s="1"/>
      <c r="I3104" s="1"/>
      <c r="J3104" s="71"/>
    </row>
    <row r="3105" spans="1:10" ht="15.75">
      <c r="A3105" s="279" t="s">
        <v>2</v>
      </c>
      <c r="B3105" s="279"/>
      <c r="C3105" s="279"/>
      <c r="D3105" s="279"/>
      <c r="E3105" s="279"/>
      <c r="F3105" s="279"/>
      <c r="G3105" s="279"/>
      <c r="H3105" s="1"/>
      <c r="I3105" s="1"/>
      <c r="J3105" s="71"/>
    </row>
    <row r="3106" spans="1:10" ht="15.75">
      <c r="A3106" s="279" t="s">
        <v>4</v>
      </c>
      <c r="B3106" s="279"/>
      <c r="C3106" s="279"/>
      <c r="D3106" s="279"/>
      <c r="E3106" s="279"/>
      <c r="F3106" s="279"/>
      <c r="G3106" s="279"/>
      <c r="H3106" s="1"/>
      <c r="I3106" s="1"/>
      <c r="J3106" s="71"/>
    </row>
    <row r="3107" spans="1:10" ht="15.75">
      <c r="A3107" s="280" t="s">
        <v>6</v>
      </c>
      <c r="B3107" s="280"/>
      <c r="C3107" s="280"/>
      <c r="D3107" s="280"/>
      <c r="E3107" s="280"/>
      <c r="F3107" s="280"/>
      <c r="G3107" s="280"/>
      <c r="H3107" s="1"/>
      <c r="I3107" s="1"/>
      <c r="J3107" s="71"/>
    </row>
    <row r="3108" spans="1:10" ht="27.75">
      <c r="A3108" s="9"/>
      <c r="B3108" s="9"/>
      <c r="C3108" s="281" t="s">
        <v>287</v>
      </c>
      <c r="D3108" s="281"/>
      <c r="E3108" s="281"/>
      <c r="F3108" s="281"/>
      <c r="G3108" s="281"/>
      <c r="H3108" s="2"/>
      <c r="I3108" s="2"/>
      <c r="J3108" s="72"/>
    </row>
    <row r="3109" spans="1:10">
      <c r="A3109" s="11" t="s">
        <v>8</v>
      </c>
      <c r="B3109" s="12"/>
      <c r="C3109" s="202"/>
      <c r="D3109" s="286"/>
      <c r="E3109" s="286"/>
      <c r="F3109" s="286"/>
      <c r="G3109" s="286"/>
      <c r="H3109" s="68"/>
      <c r="I3109" s="68"/>
      <c r="J3109" s="71"/>
    </row>
    <row r="3110" spans="1:10" ht="15.75">
      <c r="A3110" s="11" t="s">
        <v>9</v>
      </c>
      <c r="B3110" s="286" t="s">
        <v>310</v>
      </c>
      <c r="C3110" s="286"/>
      <c r="D3110" s="286"/>
      <c r="E3110" s="286"/>
      <c r="F3110" s="11"/>
      <c r="G3110" s="16"/>
      <c r="H3110" s="11"/>
      <c r="I3110" s="11"/>
      <c r="J3110" s="80"/>
    </row>
    <row r="3111" spans="1:10" ht="15.75">
      <c r="A3111" s="11" t="s">
        <v>11</v>
      </c>
      <c r="B3111" s="289"/>
      <c r="C3111" s="289"/>
      <c r="D3111" s="289"/>
      <c r="E3111" s="289"/>
      <c r="F3111" s="18"/>
      <c r="G3111" s="19" t="s">
        <v>13</v>
      </c>
      <c r="H3111" s="69" t="s">
        <v>161</v>
      </c>
      <c r="I3111" s="69"/>
      <c r="J3111" s="73"/>
    </row>
    <row r="3112" spans="1:10">
      <c r="A3112" s="190" t="s">
        <v>14</v>
      </c>
      <c r="B3112" s="190"/>
      <c r="C3112" s="203" t="s">
        <v>17</v>
      </c>
      <c r="D3112" s="191" t="s">
        <v>18</v>
      </c>
      <c r="E3112" s="192" t="s">
        <v>19</v>
      </c>
      <c r="F3112" s="192" t="s">
        <v>20</v>
      </c>
      <c r="G3112" s="190" t="s">
        <v>21</v>
      </c>
      <c r="H3112" s="1"/>
      <c r="I3112" s="1"/>
      <c r="J3112" s="71"/>
    </row>
    <row r="3113" spans="1:10">
      <c r="A3113" s="24">
        <v>1</v>
      </c>
      <c r="B3113" s="25" t="s">
        <v>23</v>
      </c>
      <c r="C3113" s="167">
        <v>2</v>
      </c>
      <c r="D3113" s="27">
        <v>79305</v>
      </c>
      <c r="E3113" s="28">
        <f t="shared" ref="E3113:E3130" si="450">D3113*C3113</f>
        <v>158610</v>
      </c>
      <c r="F3113" s="29">
        <v>0</v>
      </c>
      <c r="G3113" s="30">
        <f t="shared" ref="G3113:G3130" si="451">E3113-E3113*F3113</f>
        <v>158610</v>
      </c>
      <c r="H3113" s="31">
        <f>D3113/1.08</f>
        <v>73430.555555555547</v>
      </c>
      <c r="I3113" s="31"/>
      <c r="J3113" s="59">
        <f t="shared" ref="J3113:J3130" si="452">H3113*C3113</f>
        <v>146861.11111111109</v>
      </c>
    </row>
    <row r="3114" spans="1:10">
      <c r="A3114" s="24">
        <v>2</v>
      </c>
      <c r="B3114" s="25" t="s">
        <v>25</v>
      </c>
      <c r="C3114" s="204">
        <v>1</v>
      </c>
      <c r="D3114" s="33">
        <v>128591</v>
      </c>
      <c r="E3114" s="28">
        <f t="shared" si="450"/>
        <v>128591</v>
      </c>
      <c r="F3114" s="29">
        <v>0</v>
      </c>
      <c r="G3114" s="30">
        <f t="shared" si="451"/>
        <v>128591</v>
      </c>
      <c r="H3114" s="31">
        <f t="shared" ref="H3114:H3116" si="453">D3114/1.08</f>
        <v>119065.74074074073</v>
      </c>
      <c r="I3114" s="31"/>
      <c r="J3114" s="59">
        <f t="shared" si="452"/>
        <v>119065.74074074073</v>
      </c>
    </row>
    <row r="3115" spans="1:10">
      <c r="A3115" s="24">
        <v>3</v>
      </c>
      <c r="B3115" s="25" t="s">
        <v>26</v>
      </c>
      <c r="C3115" s="205"/>
      <c r="D3115" s="27">
        <v>60043</v>
      </c>
      <c r="E3115" s="28">
        <f t="shared" si="450"/>
        <v>0</v>
      </c>
      <c r="F3115" s="29">
        <v>0</v>
      </c>
      <c r="G3115" s="30">
        <f t="shared" si="451"/>
        <v>0</v>
      </c>
      <c r="H3115" s="31">
        <f t="shared" si="453"/>
        <v>55595.370370370365</v>
      </c>
      <c r="I3115" s="31"/>
      <c r="J3115" s="59">
        <f t="shared" si="452"/>
        <v>0</v>
      </c>
    </row>
    <row r="3116" spans="1:10">
      <c r="A3116" s="24">
        <v>4</v>
      </c>
      <c r="B3116" s="25" t="s">
        <v>27</v>
      </c>
      <c r="C3116" s="206"/>
      <c r="D3116" s="27">
        <v>115781</v>
      </c>
      <c r="E3116" s="28">
        <f t="shared" si="450"/>
        <v>0</v>
      </c>
      <c r="F3116" s="29">
        <v>0</v>
      </c>
      <c r="G3116" s="30">
        <f t="shared" si="451"/>
        <v>0</v>
      </c>
      <c r="H3116" s="31">
        <f t="shared" si="453"/>
        <v>107204.62962962962</v>
      </c>
      <c r="I3116" s="31"/>
      <c r="J3116" s="59">
        <f t="shared" si="452"/>
        <v>0</v>
      </c>
    </row>
    <row r="3117" spans="1:10">
      <c r="A3117" s="24">
        <v>5</v>
      </c>
      <c r="B3117" s="25" t="s">
        <v>28</v>
      </c>
      <c r="C3117" s="204">
        <v>7</v>
      </c>
      <c r="D3117" s="27">
        <v>119943</v>
      </c>
      <c r="E3117" s="28">
        <f t="shared" si="450"/>
        <v>839601</v>
      </c>
      <c r="F3117" s="124">
        <v>0.25</v>
      </c>
      <c r="G3117" s="125">
        <f t="shared" si="451"/>
        <v>629700.75</v>
      </c>
      <c r="H3117" s="31">
        <f>D3117/1.08*0.75</f>
        <v>83293.75</v>
      </c>
      <c r="I3117" s="31"/>
      <c r="J3117" s="59">
        <f t="shared" si="452"/>
        <v>583056.25</v>
      </c>
    </row>
    <row r="3118" spans="1:10">
      <c r="A3118" s="24">
        <v>6</v>
      </c>
      <c r="B3118" s="25" t="s">
        <v>29</v>
      </c>
      <c r="C3118" s="167"/>
      <c r="D3118" s="27">
        <v>94810</v>
      </c>
      <c r="E3118" s="28">
        <f t="shared" si="450"/>
        <v>0</v>
      </c>
      <c r="F3118" s="29">
        <v>0</v>
      </c>
      <c r="G3118" s="30">
        <f t="shared" si="451"/>
        <v>0</v>
      </c>
      <c r="H3118" s="31">
        <f t="shared" ref="H3118:H3129" si="454">D3118/1.08</f>
        <v>87787.037037037036</v>
      </c>
      <c r="I3118" s="31"/>
      <c r="J3118" s="59">
        <f t="shared" si="452"/>
        <v>0</v>
      </c>
    </row>
    <row r="3119" spans="1:10">
      <c r="A3119" s="24">
        <v>7</v>
      </c>
      <c r="B3119" s="25" t="s">
        <v>30</v>
      </c>
      <c r="C3119" s="207"/>
      <c r="D3119" s="27">
        <v>141396</v>
      </c>
      <c r="E3119" s="28">
        <f t="shared" si="450"/>
        <v>0</v>
      </c>
      <c r="F3119" s="29">
        <v>0</v>
      </c>
      <c r="G3119" s="30">
        <f t="shared" si="451"/>
        <v>0</v>
      </c>
      <c r="H3119" s="31">
        <f t="shared" si="454"/>
        <v>130922.22222222222</v>
      </c>
      <c r="I3119" s="31"/>
      <c r="J3119" s="59">
        <f t="shared" si="452"/>
        <v>0</v>
      </c>
    </row>
    <row r="3120" spans="1:10">
      <c r="A3120" s="24">
        <v>8</v>
      </c>
      <c r="B3120" s="25" t="s">
        <v>31</v>
      </c>
      <c r="C3120" s="167"/>
      <c r="D3120" s="27">
        <v>232931</v>
      </c>
      <c r="E3120" s="28">
        <f t="shared" si="450"/>
        <v>0</v>
      </c>
      <c r="F3120" s="29">
        <v>0</v>
      </c>
      <c r="G3120" s="30">
        <f t="shared" si="451"/>
        <v>0</v>
      </c>
      <c r="H3120" s="31">
        <f t="shared" si="454"/>
        <v>215676.85185185182</v>
      </c>
      <c r="I3120" s="31"/>
      <c r="J3120" s="59">
        <f t="shared" si="452"/>
        <v>0</v>
      </c>
    </row>
    <row r="3121" spans="1:10">
      <c r="A3121" s="24">
        <v>9</v>
      </c>
      <c r="B3121" s="36" t="s">
        <v>32</v>
      </c>
      <c r="C3121" s="167"/>
      <c r="D3121" s="27">
        <v>101534</v>
      </c>
      <c r="E3121" s="28">
        <f t="shared" si="450"/>
        <v>0</v>
      </c>
      <c r="F3121" s="29">
        <v>0</v>
      </c>
      <c r="G3121" s="30">
        <f t="shared" si="451"/>
        <v>0</v>
      </c>
      <c r="H3121" s="31">
        <f t="shared" si="454"/>
        <v>94012.962962962964</v>
      </c>
      <c r="I3121" s="31"/>
      <c r="J3121" s="59">
        <f t="shared" si="452"/>
        <v>0</v>
      </c>
    </row>
    <row r="3122" spans="1:10">
      <c r="A3122" s="24">
        <v>10</v>
      </c>
      <c r="B3122" s="36" t="s">
        <v>33</v>
      </c>
      <c r="C3122" s="208"/>
      <c r="D3122" s="33">
        <v>110148</v>
      </c>
      <c r="E3122" s="28">
        <f t="shared" si="450"/>
        <v>0</v>
      </c>
      <c r="F3122" s="29">
        <v>0</v>
      </c>
      <c r="G3122" s="30">
        <f t="shared" si="451"/>
        <v>0</v>
      </c>
      <c r="H3122" s="31">
        <f t="shared" si="454"/>
        <v>101988.88888888888</v>
      </c>
      <c r="I3122" s="31"/>
      <c r="J3122" s="59">
        <f t="shared" si="452"/>
        <v>0</v>
      </c>
    </row>
    <row r="3123" spans="1:10">
      <c r="A3123" s="24">
        <v>11</v>
      </c>
      <c r="B3123" s="121" t="s">
        <v>34</v>
      </c>
      <c r="C3123" s="209"/>
      <c r="D3123" s="27">
        <v>54198</v>
      </c>
      <c r="E3123" s="123">
        <f t="shared" si="450"/>
        <v>0</v>
      </c>
      <c r="F3123" s="29">
        <v>0</v>
      </c>
      <c r="G3123" s="125">
        <f t="shared" si="451"/>
        <v>0</v>
      </c>
      <c r="H3123" s="31">
        <f t="shared" si="454"/>
        <v>50183.333333333328</v>
      </c>
      <c r="I3123" s="128"/>
      <c r="J3123" s="59">
        <f t="shared" si="452"/>
        <v>0</v>
      </c>
    </row>
    <row r="3124" spans="1:10">
      <c r="A3124" s="24">
        <v>12</v>
      </c>
      <c r="B3124" s="25" t="s">
        <v>35</v>
      </c>
      <c r="C3124" s="208"/>
      <c r="D3124" s="27">
        <v>49680</v>
      </c>
      <c r="E3124" s="28">
        <f t="shared" si="450"/>
        <v>0</v>
      </c>
      <c r="F3124" s="29">
        <v>0</v>
      </c>
      <c r="G3124" s="30">
        <f t="shared" si="451"/>
        <v>0</v>
      </c>
      <c r="H3124" s="31">
        <f t="shared" si="454"/>
        <v>46000</v>
      </c>
      <c r="I3124" s="31"/>
      <c r="J3124" s="59">
        <f t="shared" si="452"/>
        <v>0</v>
      </c>
    </row>
    <row r="3125" spans="1:10">
      <c r="A3125" s="24">
        <v>13</v>
      </c>
      <c r="B3125" s="25" t="s">
        <v>36</v>
      </c>
      <c r="C3125" s="208"/>
      <c r="D3125" s="38">
        <v>64152</v>
      </c>
      <c r="E3125" s="28">
        <f t="shared" si="450"/>
        <v>0</v>
      </c>
      <c r="F3125" s="29">
        <v>0</v>
      </c>
      <c r="G3125" s="30">
        <f t="shared" si="451"/>
        <v>0</v>
      </c>
      <c r="H3125" s="31">
        <f t="shared" si="454"/>
        <v>59399.999999999993</v>
      </c>
      <c r="I3125" s="31"/>
      <c r="J3125" s="59">
        <f t="shared" si="452"/>
        <v>0</v>
      </c>
    </row>
    <row r="3126" spans="1:10">
      <c r="A3126" s="24">
        <v>14</v>
      </c>
      <c r="B3126" s="121" t="s">
        <v>37</v>
      </c>
      <c r="C3126" s="209"/>
      <c r="D3126" s="38">
        <v>65934</v>
      </c>
      <c r="E3126" s="123">
        <f t="shared" si="450"/>
        <v>0</v>
      </c>
      <c r="F3126" s="124">
        <v>0</v>
      </c>
      <c r="G3126" s="125">
        <f t="shared" si="451"/>
        <v>0</v>
      </c>
      <c r="H3126" s="31">
        <f t="shared" si="454"/>
        <v>61049.999999999993</v>
      </c>
      <c r="I3126" s="128"/>
      <c r="J3126" s="59">
        <f t="shared" si="452"/>
        <v>0</v>
      </c>
    </row>
    <row r="3127" spans="1:10">
      <c r="A3127" s="24">
        <v>15</v>
      </c>
      <c r="B3127" s="25" t="s">
        <v>38</v>
      </c>
      <c r="C3127" s="208"/>
      <c r="D3127" s="38">
        <v>76626</v>
      </c>
      <c r="E3127" s="28">
        <f t="shared" si="450"/>
        <v>0</v>
      </c>
      <c r="F3127" s="29">
        <v>0</v>
      </c>
      <c r="G3127" s="30">
        <f t="shared" si="451"/>
        <v>0</v>
      </c>
      <c r="H3127" s="31">
        <f t="shared" si="454"/>
        <v>70950</v>
      </c>
      <c r="I3127" s="31"/>
      <c r="J3127" s="59">
        <f t="shared" si="452"/>
        <v>0</v>
      </c>
    </row>
    <row r="3128" spans="1:10">
      <c r="A3128" s="24">
        <v>16</v>
      </c>
      <c r="B3128" s="25" t="s">
        <v>39</v>
      </c>
      <c r="C3128" s="208"/>
      <c r="D3128" s="38">
        <v>80190</v>
      </c>
      <c r="E3128" s="28">
        <f t="shared" si="450"/>
        <v>0</v>
      </c>
      <c r="F3128" s="29">
        <v>0</v>
      </c>
      <c r="G3128" s="30">
        <f t="shared" si="451"/>
        <v>0</v>
      </c>
      <c r="H3128" s="31">
        <f t="shared" si="454"/>
        <v>74250</v>
      </c>
      <c r="I3128" s="31"/>
      <c r="J3128" s="59">
        <f t="shared" si="452"/>
        <v>0</v>
      </c>
    </row>
    <row r="3129" spans="1:10">
      <c r="A3129" s="24">
        <v>17</v>
      </c>
      <c r="B3129" s="25" t="s">
        <v>40</v>
      </c>
      <c r="C3129" s="208"/>
      <c r="D3129" s="38">
        <v>113832</v>
      </c>
      <c r="E3129" s="28">
        <f t="shared" si="450"/>
        <v>0</v>
      </c>
      <c r="F3129" s="29">
        <v>0</v>
      </c>
      <c r="G3129" s="30">
        <f t="shared" si="451"/>
        <v>0</v>
      </c>
      <c r="H3129" s="31">
        <f t="shared" si="454"/>
        <v>105400</v>
      </c>
      <c r="I3129" s="31"/>
      <c r="J3129" s="59">
        <f t="shared" si="452"/>
        <v>0</v>
      </c>
    </row>
    <row r="3130" spans="1:10">
      <c r="A3130" s="24">
        <v>18</v>
      </c>
      <c r="B3130" s="121" t="s">
        <v>41</v>
      </c>
      <c r="C3130" s="209"/>
      <c r="D3130" s="39">
        <v>98010</v>
      </c>
      <c r="E3130" s="123">
        <f t="shared" si="450"/>
        <v>0</v>
      </c>
      <c r="F3130" s="124">
        <v>0.23</v>
      </c>
      <c r="G3130" s="125">
        <f t="shared" si="451"/>
        <v>0</v>
      </c>
      <c r="H3130" s="31">
        <f>D3130/1.08*0.77</f>
        <v>69877.5</v>
      </c>
      <c r="I3130" s="128"/>
      <c r="J3130" s="59">
        <f t="shared" si="452"/>
        <v>0</v>
      </c>
    </row>
    <row r="3131" spans="1:10" ht="21">
      <c r="A3131" s="40"/>
      <c r="B3131" s="41" t="s">
        <v>42</v>
      </c>
      <c r="C3131" s="210">
        <f>SUM(C3113:C3130)</f>
        <v>10</v>
      </c>
      <c r="D3131" s="39"/>
      <c r="E3131" s="43">
        <f>SUM(E3113:E3130)</f>
        <v>1126802</v>
      </c>
      <c r="F3131" s="43"/>
      <c r="G3131" s="44">
        <f>SUM(G3113:G3130)</f>
        <v>916901.75</v>
      </c>
      <c r="H3131" s="45"/>
      <c r="I3131" s="45"/>
      <c r="J3131" s="64">
        <f>SUM(J3113:J3130)</f>
        <v>848983.1018518518</v>
      </c>
    </row>
    <row r="3132" spans="1:10" ht="31.5">
      <c r="A3132" s="46"/>
      <c r="B3132" s="47"/>
      <c r="C3132" s="211"/>
      <c r="D3132" s="39"/>
      <c r="E3132" s="49"/>
      <c r="F3132" s="49"/>
      <c r="G3132" s="50"/>
      <c r="H3132" s="5"/>
      <c r="I3132" s="5"/>
      <c r="J3132" s="75">
        <f>J3131*0.08</f>
        <v>67918.648148148146</v>
      </c>
    </row>
    <row r="3133" spans="1:10" ht="31.5">
      <c r="A3133" s="283" t="s">
        <v>43</v>
      </c>
      <c r="B3133" s="283"/>
      <c r="C3133" s="284" t="s">
        <v>44</v>
      </c>
      <c r="D3133" s="284"/>
      <c r="E3133" s="54"/>
      <c r="F3133" s="54"/>
      <c r="G3133" s="55" t="s">
        <v>45</v>
      </c>
      <c r="H3133" s="6"/>
      <c r="I3133" s="6"/>
      <c r="J3133" s="76">
        <f>SUM(J3131:J3132)</f>
        <v>916901.75</v>
      </c>
    </row>
    <row r="3134" spans="1:10" ht="15">
      <c r="B3134" s="131" t="s">
        <v>165</v>
      </c>
      <c r="C3134" s="131" t="s">
        <v>166</v>
      </c>
      <c r="D3134" s="131"/>
      <c r="E3134" s="131" t="s">
        <v>167</v>
      </c>
    </row>
    <row r="3135" spans="1:10">
      <c r="B3135" s="212" t="s">
        <v>168</v>
      </c>
      <c r="C3135" s="213" t="s">
        <v>166</v>
      </c>
      <c r="D3135" s="214"/>
      <c r="E3135" s="214"/>
      <c r="F3135" s="214"/>
      <c r="G3135" s="212" t="s">
        <v>167</v>
      </c>
    </row>
    <row r="3138" spans="1:10" ht="15.75">
      <c r="A3138" s="279" t="s">
        <v>0</v>
      </c>
      <c r="B3138" s="279"/>
      <c r="C3138" s="279"/>
      <c r="D3138" s="279"/>
      <c r="E3138" s="279"/>
      <c r="F3138" s="279"/>
      <c r="G3138" s="279"/>
    </row>
    <row r="3139" spans="1:10" ht="15.75">
      <c r="A3139" s="279" t="s">
        <v>1</v>
      </c>
      <c r="B3139" s="279"/>
      <c r="C3139" s="279"/>
      <c r="D3139" s="279"/>
      <c r="E3139" s="279"/>
      <c r="F3139" s="279"/>
      <c r="G3139" s="279"/>
      <c r="H3139" s="1"/>
      <c r="I3139" s="1"/>
      <c r="J3139" s="71"/>
    </row>
    <row r="3140" spans="1:10" ht="15.75">
      <c r="A3140" s="279" t="s">
        <v>2</v>
      </c>
      <c r="B3140" s="279"/>
      <c r="C3140" s="279"/>
      <c r="D3140" s="279"/>
      <c r="E3140" s="279"/>
      <c r="F3140" s="279"/>
      <c r="G3140" s="279"/>
      <c r="H3140" s="1"/>
      <c r="I3140" s="1"/>
      <c r="J3140" s="71"/>
    </row>
    <row r="3141" spans="1:10" ht="15.75">
      <c r="A3141" s="279" t="s">
        <v>4</v>
      </c>
      <c r="B3141" s="279"/>
      <c r="C3141" s="279"/>
      <c r="D3141" s="279"/>
      <c r="E3141" s="279"/>
      <c r="F3141" s="279"/>
      <c r="G3141" s="279"/>
      <c r="H3141" s="1"/>
      <c r="I3141" s="1"/>
      <c r="J3141" s="71"/>
    </row>
    <row r="3142" spans="1:10" ht="15.75">
      <c r="A3142" s="280" t="s">
        <v>6</v>
      </c>
      <c r="B3142" s="280"/>
      <c r="C3142" s="280"/>
      <c r="D3142" s="280"/>
      <c r="E3142" s="280"/>
      <c r="F3142" s="280"/>
      <c r="G3142" s="280"/>
      <c r="H3142" s="1"/>
      <c r="I3142" s="1"/>
      <c r="J3142" s="71"/>
    </row>
    <row r="3143" spans="1:10" ht="27.75">
      <c r="A3143" s="9"/>
      <c r="B3143" s="9"/>
      <c r="C3143" s="281" t="s">
        <v>287</v>
      </c>
      <c r="D3143" s="281"/>
      <c r="E3143" s="281"/>
      <c r="F3143" s="281"/>
      <c r="G3143" s="281"/>
      <c r="H3143" s="2"/>
      <c r="I3143" s="2"/>
      <c r="J3143" s="72"/>
    </row>
    <row r="3144" spans="1:10">
      <c r="A3144" s="11" t="s">
        <v>8</v>
      </c>
      <c r="B3144" s="12"/>
      <c r="C3144" s="202"/>
      <c r="D3144" s="286"/>
      <c r="E3144" s="286"/>
      <c r="F3144" s="286"/>
      <c r="G3144" s="286"/>
      <c r="H3144" s="68"/>
      <c r="I3144" s="68"/>
      <c r="J3144" s="71"/>
    </row>
    <row r="3145" spans="1:10" ht="15.75">
      <c r="A3145" s="11" t="s">
        <v>9</v>
      </c>
      <c r="B3145" s="286" t="s">
        <v>311</v>
      </c>
      <c r="C3145" s="286"/>
      <c r="D3145" s="286"/>
      <c r="E3145" s="286"/>
      <c r="F3145" s="11"/>
      <c r="G3145" s="16"/>
      <c r="H3145" s="11"/>
      <c r="I3145" s="11"/>
      <c r="J3145" s="80"/>
    </row>
    <row r="3146" spans="1:10" ht="15.75">
      <c r="A3146" s="11" t="s">
        <v>11</v>
      </c>
      <c r="B3146" s="289"/>
      <c r="C3146" s="289"/>
      <c r="D3146" s="289"/>
      <c r="E3146" s="289"/>
      <c r="F3146" s="18"/>
      <c r="G3146" s="19" t="s">
        <v>13</v>
      </c>
      <c r="H3146" s="69" t="s">
        <v>161</v>
      </c>
      <c r="I3146" s="69"/>
      <c r="J3146" s="73"/>
    </row>
    <row r="3147" spans="1:10">
      <c r="A3147" s="190" t="s">
        <v>14</v>
      </c>
      <c r="B3147" s="190"/>
      <c r="C3147" s="203" t="s">
        <v>17</v>
      </c>
      <c r="D3147" s="191" t="s">
        <v>18</v>
      </c>
      <c r="E3147" s="192" t="s">
        <v>19</v>
      </c>
      <c r="F3147" s="192" t="s">
        <v>20</v>
      </c>
      <c r="G3147" s="190" t="s">
        <v>21</v>
      </c>
      <c r="H3147" s="1"/>
      <c r="I3147" s="1"/>
      <c r="J3147" s="71"/>
    </row>
    <row r="3148" spans="1:10">
      <c r="A3148" s="24">
        <v>1</v>
      </c>
      <c r="B3148" s="25" t="s">
        <v>23</v>
      </c>
      <c r="C3148" s="167">
        <v>3</v>
      </c>
      <c r="D3148" s="27">
        <v>79305</v>
      </c>
      <c r="E3148" s="28">
        <f t="shared" ref="E3148:E3165" si="455">D3148*C3148</f>
        <v>237915</v>
      </c>
      <c r="F3148" s="29">
        <v>0</v>
      </c>
      <c r="G3148" s="30">
        <f t="shared" ref="G3148:G3165" si="456">E3148-E3148*F3148</f>
        <v>237915</v>
      </c>
      <c r="H3148" s="31">
        <f>D3148/1.08</f>
        <v>73430.555555555547</v>
      </c>
      <c r="I3148" s="31"/>
      <c r="J3148" s="59">
        <f t="shared" ref="J3148:J3165" si="457">H3148*C3148</f>
        <v>220291.66666666663</v>
      </c>
    </row>
    <row r="3149" spans="1:10">
      <c r="A3149" s="24">
        <v>2</v>
      </c>
      <c r="B3149" s="25" t="s">
        <v>25</v>
      </c>
      <c r="C3149" s="204"/>
      <c r="D3149" s="33">
        <v>128591</v>
      </c>
      <c r="E3149" s="28">
        <f t="shared" si="455"/>
        <v>0</v>
      </c>
      <c r="F3149" s="29">
        <v>0</v>
      </c>
      <c r="G3149" s="30">
        <f t="shared" si="456"/>
        <v>0</v>
      </c>
      <c r="H3149" s="31">
        <f t="shared" ref="H3149:H3151" si="458">D3149/1.08</f>
        <v>119065.74074074073</v>
      </c>
      <c r="I3149" s="31"/>
      <c r="J3149" s="59">
        <f t="shared" si="457"/>
        <v>0</v>
      </c>
    </row>
    <row r="3150" spans="1:10">
      <c r="A3150" s="24">
        <v>3</v>
      </c>
      <c r="B3150" s="25" t="s">
        <v>26</v>
      </c>
      <c r="C3150" s="205"/>
      <c r="D3150" s="27">
        <v>60043</v>
      </c>
      <c r="E3150" s="28">
        <f t="shared" si="455"/>
        <v>0</v>
      </c>
      <c r="F3150" s="29">
        <v>0</v>
      </c>
      <c r="G3150" s="30">
        <f t="shared" si="456"/>
        <v>0</v>
      </c>
      <c r="H3150" s="31">
        <f t="shared" si="458"/>
        <v>55595.370370370365</v>
      </c>
      <c r="I3150" s="31"/>
      <c r="J3150" s="59">
        <f t="shared" si="457"/>
        <v>0</v>
      </c>
    </row>
    <row r="3151" spans="1:10">
      <c r="A3151" s="24">
        <v>4</v>
      </c>
      <c r="B3151" s="25" t="s">
        <v>27</v>
      </c>
      <c r="C3151" s="206"/>
      <c r="D3151" s="27">
        <v>115781</v>
      </c>
      <c r="E3151" s="28">
        <f t="shared" si="455"/>
        <v>0</v>
      </c>
      <c r="F3151" s="29">
        <v>0</v>
      </c>
      <c r="G3151" s="30">
        <f t="shared" si="456"/>
        <v>0</v>
      </c>
      <c r="H3151" s="31">
        <f t="shared" si="458"/>
        <v>107204.62962962962</v>
      </c>
      <c r="I3151" s="31"/>
      <c r="J3151" s="59">
        <f t="shared" si="457"/>
        <v>0</v>
      </c>
    </row>
    <row r="3152" spans="1:10">
      <c r="A3152" s="24">
        <v>5</v>
      </c>
      <c r="B3152" s="25" t="s">
        <v>28</v>
      </c>
      <c r="C3152" s="204">
        <v>3</v>
      </c>
      <c r="D3152" s="27">
        <v>119943</v>
      </c>
      <c r="E3152" s="28">
        <f t="shared" si="455"/>
        <v>359829</v>
      </c>
      <c r="F3152" s="124">
        <v>0.25</v>
      </c>
      <c r="G3152" s="125">
        <f t="shared" si="456"/>
        <v>269871.75</v>
      </c>
      <c r="H3152" s="31">
        <f>D3152/1.08*0.75</f>
        <v>83293.75</v>
      </c>
      <c r="I3152" s="31"/>
      <c r="J3152" s="59">
        <f t="shared" si="457"/>
        <v>249881.25</v>
      </c>
    </row>
    <row r="3153" spans="1:10">
      <c r="A3153" s="24">
        <v>6</v>
      </c>
      <c r="B3153" s="25" t="s">
        <v>29</v>
      </c>
      <c r="C3153" s="167"/>
      <c r="D3153" s="27">
        <v>94810</v>
      </c>
      <c r="E3153" s="28">
        <f t="shared" si="455"/>
        <v>0</v>
      </c>
      <c r="F3153" s="29">
        <v>0</v>
      </c>
      <c r="G3153" s="30">
        <f t="shared" si="456"/>
        <v>0</v>
      </c>
      <c r="H3153" s="31">
        <f t="shared" ref="H3153:H3164" si="459">D3153/1.08</f>
        <v>87787.037037037036</v>
      </c>
      <c r="I3153" s="31"/>
      <c r="J3153" s="59">
        <f t="shared" si="457"/>
        <v>0</v>
      </c>
    </row>
    <row r="3154" spans="1:10">
      <c r="A3154" s="24">
        <v>7</v>
      </c>
      <c r="B3154" s="25" t="s">
        <v>30</v>
      </c>
      <c r="C3154" s="207"/>
      <c r="D3154" s="27">
        <v>141396</v>
      </c>
      <c r="E3154" s="28">
        <f t="shared" si="455"/>
        <v>0</v>
      </c>
      <c r="F3154" s="29">
        <v>0</v>
      </c>
      <c r="G3154" s="30">
        <f t="shared" si="456"/>
        <v>0</v>
      </c>
      <c r="H3154" s="31">
        <f t="shared" si="459"/>
        <v>130922.22222222222</v>
      </c>
      <c r="I3154" s="31"/>
      <c r="J3154" s="59">
        <f t="shared" si="457"/>
        <v>0</v>
      </c>
    </row>
    <row r="3155" spans="1:10">
      <c r="A3155" s="24">
        <v>8</v>
      </c>
      <c r="B3155" s="25" t="s">
        <v>31</v>
      </c>
      <c r="C3155" s="167"/>
      <c r="D3155" s="27">
        <v>232931</v>
      </c>
      <c r="E3155" s="28">
        <f t="shared" si="455"/>
        <v>0</v>
      </c>
      <c r="F3155" s="29">
        <v>0</v>
      </c>
      <c r="G3155" s="30">
        <f t="shared" si="456"/>
        <v>0</v>
      </c>
      <c r="H3155" s="31">
        <f t="shared" si="459"/>
        <v>215676.85185185182</v>
      </c>
      <c r="I3155" s="31"/>
      <c r="J3155" s="59">
        <f t="shared" si="457"/>
        <v>0</v>
      </c>
    </row>
    <row r="3156" spans="1:10">
      <c r="A3156" s="24">
        <v>9</v>
      </c>
      <c r="B3156" s="36" t="s">
        <v>32</v>
      </c>
      <c r="C3156" s="167"/>
      <c r="D3156" s="27">
        <v>101534</v>
      </c>
      <c r="E3156" s="28">
        <f t="shared" si="455"/>
        <v>0</v>
      </c>
      <c r="F3156" s="29">
        <v>0</v>
      </c>
      <c r="G3156" s="30">
        <f t="shared" si="456"/>
        <v>0</v>
      </c>
      <c r="H3156" s="31">
        <f t="shared" si="459"/>
        <v>94012.962962962964</v>
      </c>
      <c r="I3156" s="31"/>
      <c r="J3156" s="59">
        <f t="shared" si="457"/>
        <v>0</v>
      </c>
    </row>
    <row r="3157" spans="1:10">
      <c r="A3157" s="24">
        <v>10</v>
      </c>
      <c r="B3157" s="36" t="s">
        <v>33</v>
      </c>
      <c r="C3157" s="208"/>
      <c r="D3157" s="33">
        <v>110148</v>
      </c>
      <c r="E3157" s="28">
        <f t="shared" si="455"/>
        <v>0</v>
      </c>
      <c r="F3157" s="29">
        <v>0</v>
      </c>
      <c r="G3157" s="30">
        <f t="shared" si="456"/>
        <v>0</v>
      </c>
      <c r="H3157" s="31">
        <f t="shared" si="459"/>
        <v>101988.88888888888</v>
      </c>
      <c r="I3157" s="31"/>
      <c r="J3157" s="59">
        <f t="shared" si="457"/>
        <v>0</v>
      </c>
    </row>
    <row r="3158" spans="1:10">
      <c r="A3158" s="24">
        <v>11</v>
      </c>
      <c r="B3158" s="121" t="s">
        <v>34</v>
      </c>
      <c r="C3158" s="209"/>
      <c r="D3158" s="27">
        <v>54198</v>
      </c>
      <c r="E3158" s="123">
        <f t="shared" si="455"/>
        <v>0</v>
      </c>
      <c r="F3158" s="29">
        <v>0</v>
      </c>
      <c r="G3158" s="125">
        <f t="shared" si="456"/>
        <v>0</v>
      </c>
      <c r="H3158" s="31">
        <f t="shared" si="459"/>
        <v>50183.333333333328</v>
      </c>
      <c r="I3158" s="128"/>
      <c r="J3158" s="59">
        <f t="shared" si="457"/>
        <v>0</v>
      </c>
    </row>
    <row r="3159" spans="1:10">
      <c r="A3159" s="24">
        <v>12</v>
      </c>
      <c r="B3159" s="25" t="s">
        <v>35</v>
      </c>
      <c r="C3159" s="208"/>
      <c r="D3159" s="27">
        <v>49680</v>
      </c>
      <c r="E3159" s="28">
        <f t="shared" si="455"/>
        <v>0</v>
      </c>
      <c r="F3159" s="29">
        <v>0</v>
      </c>
      <c r="G3159" s="30">
        <f t="shared" si="456"/>
        <v>0</v>
      </c>
      <c r="H3159" s="31">
        <f t="shared" si="459"/>
        <v>46000</v>
      </c>
      <c r="I3159" s="31"/>
      <c r="J3159" s="59">
        <f t="shared" si="457"/>
        <v>0</v>
      </c>
    </row>
    <row r="3160" spans="1:10">
      <c r="A3160" s="24">
        <v>13</v>
      </c>
      <c r="B3160" s="25" t="s">
        <v>36</v>
      </c>
      <c r="C3160" s="208"/>
      <c r="D3160" s="38">
        <v>64152</v>
      </c>
      <c r="E3160" s="28">
        <f t="shared" si="455"/>
        <v>0</v>
      </c>
      <c r="F3160" s="29">
        <v>0</v>
      </c>
      <c r="G3160" s="30">
        <f t="shared" si="456"/>
        <v>0</v>
      </c>
      <c r="H3160" s="31">
        <f t="shared" si="459"/>
        <v>59399.999999999993</v>
      </c>
      <c r="I3160" s="31"/>
      <c r="J3160" s="59">
        <f t="shared" si="457"/>
        <v>0</v>
      </c>
    </row>
    <row r="3161" spans="1:10">
      <c r="A3161" s="24">
        <v>14</v>
      </c>
      <c r="B3161" s="121" t="s">
        <v>37</v>
      </c>
      <c r="C3161" s="209"/>
      <c r="D3161" s="38">
        <v>65934</v>
      </c>
      <c r="E3161" s="123">
        <f t="shared" si="455"/>
        <v>0</v>
      </c>
      <c r="F3161" s="124">
        <v>0</v>
      </c>
      <c r="G3161" s="125">
        <f t="shared" si="456"/>
        <v>0</v>
      </c>
      <c r="H3161" s="31">
        <f t="shared" si="459"/>
        <v>61049.999999999993</v>
      </c>
      <c r="I3161" s="128"/>
      <c r="J3161" s="59">
        <f t="shared" si="457"/>
        <v>0</v>
      </c>
    </row>
    <row r="3162" spans="1:10">
      <c r="A3162" s="24">
        <v>15</v>
      </c>
      <c r="B3162" s="25" t="s">
        <v>38</v>
      </c>
      <c r="C3162" s="208"/>
      <c r="D3162" s="38">
        <v>76626</v>
      </c>
      <c r="E3162" s="28">
        <f t="shared" si="455"/>
        <v>0</v>
      </c>
      <c r="F3162" s="29">
        <v>0</v>
      </c>
      <c r="G3162" s="30">
        <f t="shared" si="456"/>
        <v>0</v>
      </c>
      <c r="H3162" s="31">
        <f t="shared" si="459"/>
        <v>70950</v>
      </c>
      <c r="I3162" s="31"/>
      <c r="J3162" s="59">
        <f t="shared" si="457"/>
        <v>0</v>
      </c>
    </row>
    <row r="3163" spans="1:10">
      <c r="A3163" s="24">
        <v>16</v>
      </c>
      <c r="B3163" s="25" t="s">
        <v>39</v>
      </c>
      <c r="C3163" s="208"/>
      <c r="D3163" s="38">
        <v>80190</v>
      </c>
      <c r="E3163" s="28">
        <f t="shared" si="455"/>
        <v>0</v>
      </c>
      <c r="F3163" s="29">
        <v>0</v>
      </c>
      <c r="G3163" s="30">
        <f t="shared" si="456"/>
        <v>0</v>
      </c>
      <c r="H3163" s="31">
        <f t="shared" si="459"/>
        <v>74250</v>
      </c>
      <c r="I3163" s="31"/>
      <c r="J3163" s="59">
        <f t="shared" si="457"/>
        <v>0</v>
      </c>
    </row>
    <row r="3164" spans="1:10">
      <c r="A3164" s="24">
        <v>17</v>
      </c>
      <c r="B3164" s="25" t="s">
        <v>40</v>
      </c>
      <c r="C3164" s="208"/>
      <c r="D3164" s="38">
        <v>113832</v>
      </c>
      <c r="E3164" s="28">
        <f t="shared" si="455"/>
        <v>0</v>
      </c>
      <c r="F3164" s="29">
        <v>0</v>
      </c>
      <c r="G3164" s="30">
        <f t="shared" si="456"/>
        <v>0</v>
      </c>
      <c r="H3164" s="31">
        <f t="shared" si="459"/>
        <v>105400</v>
      </c>
      <c r="I3164" s="31"/>
      <c r="J3164" s="59">
        <f t="shared" si="457"/>
        <v>0</v>
      </c>
    </row>
    <row r="3165" spans="1:10">
      <c r="A3165" s="24">
        <v>18</v>
      </c>
      <c r="B3165" s="121" t="s">
        <v>41</v>
      </c>
      <c r="C3165" s="209"/>
      <c r="D3165" s="39">
        <v>98010</v>
      </c>
      <c r="E3165" s="123">
        <f t="shared" si="455"/>
        <v>0</v>
      </c>
      <c r="F3165" s="124">
        <v>0.23</v>
      </c>
      <c r="G3165" s="125">
        <f t="shared" si="456"/>
        <v>0</v>
      </c>
      <c r="H3165" s="31">
        <f>D3165/1.08*0.77</f>
        <v>69877.5</v>
      </c>
      <c r="I3165" s="128"/>
      <c r="J3165" s="59">
        <f t="shared" si="457"/>
        <v>0</v>
      </c>
    </row>
    <row r="3166" spans="1:10" ht="21">
      <c r="A3166" s="40"/>
      <c r="B3166" s="41" t="s">
        <v>42</v>
      </c>
      <c r="C3166" s="210">
        <f>SUM(C3148:C3165)</f>
        <v>6</v>
      </c>
      <c r="D3166" s="39"/>
      <c r="E3166" s="43">
        <f>SUM(E3148:E3165)</f>
        <v>597744</v>
      </c>
      <c r="F3166" s="43"/>
      <c r="G3166" s="44">
        <f>SUM(G3148:G3165)</f>
        <v>507786.75</v>
      </c>
      <c r="H3166" s="45"/>
      <c r="I3166" s="45"/>
      <c r="J3166" s="64">
        <f>SUM(J3148:J3165)</f>
        <v>470172.91666666663</v>
      </c>
    </row>
    <row r="3167" spans="1:10" ht="31.5">
      <c r="A3167" s="46"/>
      <c r="B3167" s="47"/>
      <c r="C3167" s="211"/>
      <c r="D3167" s="39"/>
      <c r="E3167" s="49"/>
      <c r="F3167" s="49"/>
      <c r="G3167" s="50"/>
      <c r="H3167" s="5"/>
      <c r="I3167" s="5"/>
      <c r="J3167" s="75">
        <f>J3166*0.08</f>
        <v>37613.833333333328</v>
      </c>
    </row>
    <row r="3168" spans="1:10" ht="31.5">
      <c r="A3168" s="283" t="s">
        <v>43</v>
      </c>
      <c r="B3168" s="283"/>
      <c r="C3168" s="284" t="s">
        <v>44</v>
      </c>
      <c r="D3168" s="284"/>
      <c r="E3168" s="54"/>
      <c r="F3168" s="54"/>
      <c r="G3168" s="55" t="s">
        <v>45</v>
      </c>
      <c r="H3168" s="6"/>
      <c r="I3168" s="6"/>
      <c r="J3168" s="76">
        <f>SUM(J3166:J3167)</f>
        <v>507786.74999999994</v>
      </c>
    </row>
    <row r="3169" spans="1:10" ht="15">
      <c r="B3169" s="131" t="s">
        <v>165</v>
      </c>
      <c r="C3169" s="131" t="s">
        <v>166</v>
      </c>
      <c r="D3169" s="131"/>
      <c r="E3169" s="131" t="s">
        <v>167</v>
      </c>
    </row>
    <row r="3170" spans="1:10">
      <c r="B3170" s="212" t="s">
        <v>168</v>
      </c>
      <c r="C3170" s="213" t="s">
        <v>166</v>
      </c>
      <c r="D3170" s="214"/>
      <c r="E3170" s="214"/>
      <c r="F3170" s="214"/>
      <c r="G3170" s="212" t="s">
        <v>167</v>
      </c>
    </row>
    <row r="3173" spans="1:10" ht="15.75">
      <c r="A3173" s="279" t="s">
        <v>0</v>
      </c>
      <c r="B3173" s="279"/>
      <c r="C3173" s="279"/>
      <c r="D3173" s="279"/>
      <c r="E3173" s="279"/>
      <c r="F3173" s="279"/>
      <c r="G3173" s="279"/>
    </row>
    <row r="3174" spans="1:10" ht="15.75">
      <c r="A3174" s="279" t="s">
        <v>1</v>
      </c>
      <c r="B3174" s="279"/>
      <c r="C3174" s="279"/>
      <c r="D3174" s="279"/>
      <c r="E3174" s="279"/>
      <c r="F3174" s="279"/>
      <c r="G3174" s="279"/>
      <c r="H3174" s="1"/>
      <c r="I3174" s="1"/>
      <c r="J3174" s="71"/>
    </row>
    <row r="3175" spans="1:10" ht="15.75">
      <c r="A3175" s="279" t="s">
        <v>2</v>
      </c>
      <c r="B3175" s="279"/>
      <c r="C3175" s="279"/>
      <c r="D3175" s="279"/>
      <c r="E3175" s="279"/>
      <c r="F3175" s="279"/>
      <c r="G3175" s="279"/>
      <c r="H3175" s="1"/>
      <c r="I3175" s="1"/>
      <c r="J3175" s="71"/>
    </row>
    <row r="3176" spans="1:10" ht="15.75">
      <c r="A3176" s="279" t="s">
        <v>4</v>
      </c>
      <c r="B3176" s="279"/>
      <c r="C3176" s="279"/>
      <c r="D3176" s="279"/>
      <c r="E3176" s="279"/>
      <c r="F3176" s="279"/>
      <c r="G3176" s="279"/>
      <c r="H3176" s="1"/>
      <c r="I3176" s="1"/>
      <c r="J3176" s="71"/>
    </row>
    <row r="3177" spans="1:10" ht="15.75">
      <c r="A3177" s="280" t="s">
        <v>6</v>
      </c>
      <c r="B3177" s="280"/>
      <c r="C3177" s="280"/>
      <c r="D3177" s="280"/>
      <c r="E3177" s="280"/>
      <c r="F3177" s="280"/>
      <c r="G3177" s="280"/>
      <c r="H3177" s="1"/>
      <c r="I3177" s="1"/>
      <c r="J3177" s="71"/>
    </row>
    <row r="3178" spans="1:10" ht="27.75">
      <c r="A3178" s="9"/>
      <c r="B3178" s="9"/>
      <c r="C3178" s="281" t="s">
        <v>312</v>
      </c>
      <c r="D3178" s="281"/>
      <c r="E3178" s="281"/>
      <c r="F3178" s="281"/>
      <c r="G3178" s="281"/>
      <c r="H3178" s="2"/>
      <c r="I3178" s="2"/>
      <c r="J3178" s="72"/>
    </row>
    <row r="3179" spans="1:10">
      <c r="A3179" s="11" t="s">
        <v>8</v>
      </c>
      <c r="B3179" s="12"/>
      <c r="C3179" s="202"/>
      <c r="D3179" s="286"/>
      <c r="E3179" s="286"/>
      <c r="F3179" s="286"/>
      <c r="G3179" s="286"/>
      <c r="H3179" s="68"/>
      <c r="I3179" s="68"/>
      <c r="J3179" s="71"/>
    </row>
    <row r="3180" spans="1:10" ht="15.75">
      <c r="A3180" s="11" t="s">
        <v>9</v>
      </c>
      <c r="B3180" s="286" t="s">
        <v>313</v>
      </c>
      <c r="C3180" s="286"/>
      <c r="D3180" s="286"/>
      <c r="E3180" s="286"/>
      <c r="F3180" s="11"/>
      <c r="G3180" s="16"/>
      <c r="H3180" s="11"/>
      <c r="I3180" s="11"/>
      <c r="J3180" s="80"/>
    </row>
    <row r="3181" spans="1:10" ht="15.75">
      <c r="A3181" s="11" t="s">
        <v>11</v>
      </c>
      <c r="B3181" s="289"/>
      <c r="C3181" s="289"/>
      <c r="D3181" s="289"/>
      <c r="E3181" s="289"/>
      <c r="F3181" s="18"/>
      <c r="G3181" s="19" t="s">
        <v>13</v>
      </c>
      <c r="H3181" s="69" t="s">
        <v>161</v>
      </c>
      <c r="I3181" s="69"/>
      <c r="J3181" s="73"/>
    </row>
    <row r="3182" spans="1:10">
      <c r="A3182" s="190" t="s">
        <v>14</v>
      </c>
      <c r="B3182" s="190"/>
      <c r="C3182" s="203" t="s">
        <v>17</v>
      </c>
      <c r="D3182" s="191" t="s">
        <v>18</v>
      </c>
      <c r="E3182" s="192" t="s">
        <v>19</v>
      </c>
      <c r="F3182" s="192" t="s">
        <v>20</v>
      </c>
      <c r="G3182" s="190" t="s">
        <v>21</v>
      </c>
      <c r="H3182" s="1"/>
      <c r="I3182" s="1"/>
      <c r="J3182" s="71"/>
    </row>
    <row r="3183" spans="1:10">
      <c r="A3183" s="24">
        <v>1</v>
      </c>
      <c r="B3183" s="25" t="s">
        <v>23</v>
      </c>
      <c r="C3183" s="167">
        <v>5</v>
      </c>
      <c r="D3183" s="27">
        <v>79305</v>
      </c>
      <c r="E3183" s="28">
        <f t="shared" ref="E3183:E3200" si="460">D3183*C3183</f>
        <v>396525</v>
      </c>
      <c r="F3183" s="29">
        <v>0</v>
      </c>
      <c r="G3183" s="30">
        <f t="shared" ref="G3183:G3200" si="461">E3183-E3183*F3183</f>
        <v>396525</v>
      </c>
      <c r="H3183" s="31">
        <f>D3183/1.08</f>
        <v>73430.555555555547</v>
      </c>
      <c r="I3183" s="31"/>
      <c r="J3183" s="59">
        <f t="shared" ref="J3183:J3200" si="462">H3183*C3183</f>
        <v>367152.77777777775</v>
      </c>
    </row>
    <row r="3184" spans="1:10">
      <c r="A3184" s="24">
        <v>2</v>
      </c>
      <c r="B3184" s="25" t="s">
        <v>25</v>
      </c>
      <c r="C3184" s="204">
        <v>5</v>
      </c>
      <c r="D3184" s="33">
        <v>128591</v>
      </c>
      <c r="E3184" s="28">
        <f t="shared" si="460"/>
        <v>642955</v>
      </c>
      <c r="F3184" s="29">
        <v>0</v>
      </c>
      <c r="G3184" s="30">
        <f t="shared" si="461"/>
        <v>642955</v>
      </c>
      <c r="H3184" s="31">
        <f t="shared" ref="H3184:H3186" si="463">D3184/1.08</f>
        <v>119065.74074074073</v>
      </c>
      <c r="I3184" s="31"/>
      <c r="J3184" s="59">
        <f t="shared" si="462"/>
        <v>595328.70370370359</v>
      </c>
    </row>
    <row r="3185" spans="1:10">
      <c r="A3185" s="24">
        <v>3</v>
      </c>
      <c r="B3185" s="25" t="s">
        <v>26</v>
      </c>
      <c r="C3185" s="205"/>
      <c r="D3185" s="27">
        <v>60043</v>
      </c>
      <c r="E3185" s="28">
        <f t="shared" si="460"/>
        <v>0</v>
      </c>
      <c r="F3185" s="29">
        <v>0</v>
      </c>
      <c r="G3185" s="30">
        <f t="shared" si="461"/>
        <v>0</v>
      </c>
      <c r="H3185" s="31">
        <f t="shared" si="463"/>
        <v>55595.370370370365</v>
      </c>
      <c r="I3185" s="31"/>
      <c r="J3185" s="59">
        <f t="shared" si="462"/>
        <v>0</v>
      </c>
    </row>
    <row r="3186" spans="1:10">
      <c r="A3186" s="24">
        <v>4</v>
      </c>
      <c r="B3186" s="25" t="s">
        <v>27</v>
      </c>
      <c r="C3186" s="206"/>
      <c r="D3186" s="27">
        <v>115781</v>
      </c>
      <c r="E3186" s="28">
        <f t="shared" si="460"/>
        <v>0</v>
      </c>
      <c r="F3186" s="29">
        <v>0</v>
      </c>
      <c r="G3186" s="30">
        <f t="shared" si="461"/>
        <v>0</v>
      </c>
      <c r="H3186" s="31">
        <f t="shared" si="463"/>
        <v>107204.62962962962</v>
      </c>
      <c r="I3186" s="31"/>
      <c r="J3186" s="59">
        <f t="shared" si="462"/>
        <v>0</v>
      </c>
    </row>
    <row r="3187" spans="1:10">
      <c r="A3187" s="24">
        <v>5</v>
      </c>
      <c r="B3187" s="25" t="s">
        <v>28</v>
      </c>
      <c r="C3187" s="204">
        <v>10</v>
      </c>
      <c r="D3187" s="27">
        <v>119943</v>
      </c>
      <c r="E3187" s="28">
        <f t="shared" si="460"/>
        <v>1199430</v>
      </c>
      <c r="F3187" s="124">
        <v>0.25</v>
      </c>
      <c r="G3187" s="125">
        <f t="shared" si="461"/>
        <v>899572.5</v>
      </c>
      <c r="H3187" s="31">
        <f>D3187/1.08*0.75</f>
        <v>83293.75</v>
      </c>
      <c r="I3187" s="31"/>
      <c r="J3187" s="59">
        <f t="shared" si="462"/>
        <v>832937.5</v>
      </c>
    </row>
    <row r="3188" spans="1:10">
      <c r="A3188" s="24">
        <v>6</v>
      </c>
      <c r="B3188" s="25" t="s">
        <v>29</v>
      </c>
      <c r="C3188" s="167"/>
      <c r="D3188" s="27">
        <v>94810</v>
      </c>
      <c r="E3188" s="28">
        <f t="shared" si="460"/>
        <v>0</v>
      </c>
      <c r="F3188" s="29">
        <v>0</v>
      </c>
      <c r="G3188" s="30">
        <f t="shared" si="461"/>
        <v>0</v>
      </c>
      <c r="H3188" s="31">
        <f t="shared" ref="H3188:H3199" si="464">D3188/1.08</f>
        <v>87787.037037037036</v>
      </c>
      <c r="I3188" s="31"/>
      <c r="J3188" s="59">
        <f t="shared" si="462"/>
        <v>0</v>
      </c>
    </row>
    <row r="3189" spans="1:10">
      <c r="A3189" s="24">
        <v>7</v>
      </c>
      <c r="B3189" s="25" t="s">
        <v>30</v>
      </c>
      <c r="C3189" s="207"/>
      <c r="D3189" s="27">
        <v>141396</v>
      </c>
      <c r="E3189" s="28">
        <f t="shared" si="460"/>
        <v>0</v>
      </c>
      <c r="F3189" s="29">
        <v>0</v>
      </c>
      <c r="G3189" s="30">
        <f t="shared" si="461"/>
        <v>0</v>
      </c>
      <c r="H3189" s="31">
        <f t="shared" si="464"/>
        <v>130922.22222222222</v>
      </c>
      <c r="I3189" s="31"/>
      <c r="J3189" s="59">
        <f t="shared" si="462"/>
        <v>0</v>
      </c>
    </row>
    <row r="3190" spans="1:10">
      <c r="A3190" s="24">
        <v>8</v>
      </c>
      <c r="B3190" s="25" t="s">
        <v>31</v>
      </c>
      <c r="C3190" s="167"/>
      <c r="D3190" s="27">
        <v>232931</v>
      </c>
      <c r="E3190" s="28">
        <f t="shared" si="460"/>
        <v>0</v>
      </c>
      <c r="F3190" s="29">
        <v>0</v>
      </c>
      <c r="G3190" s="30">
        <f t="shared" si="461"/>
        <v>0</v>
      </c>
      <c r="H3190" s="31">
        <f t="shared" si="464"/>
        <v>215676.85185185182</v>
      </c>
      <c r="I3190" s="31"/>
      <c r="J3190" s="59">
        <f t="shared" si="462"/>
        <v>0</v>
      </c>
    </row>
    <row r="3191" spans="1:10">
      <c r="A3191" s="24">
        <v>9</v>
      </c>
      <c r="B3191" s="36" t="s">
        <v>32</v>
      </c>
      <c r="C3191" s="167"/>
      <c r="D3191" s="27">
        <v>101534</v>
      </c>
      <c r="E3191" s="28">
        <f t="shared" si="460"/>
        <v>0</v>
      </c>
      <c r="F3191" s="29">
        <v>0</v>
      </c>
      <c r="G3191" s="30">
        <f t="shared" si="461"/>
        <v>0</v>
      </c>
      <c r="H3191" s="31">
        <f t="shared" si="464"/>
        <v>94012.962962962964</v>
      </c>
      <c r="I3191" s="31"/>
      <c r="J3191" s="59">
        <f t="shared" si="462"/>
        <v>0</v>
      </c>
    </row>
    <row r="3192" spans="1:10">
      <c r="A3192" s="24">
        <v>10</v>
      </c>
      <c r="B3192" s="36" t="s">
        <v>33</v>
      </c>
      <c r="C3192" s="208"/>
      <c r="D3192" s="33">
        <v>110148</v>
      </c>
      <c r="E3192" s="28">
        <f t="shared" si="460"/>
        <v>0</v>
      </c>
      <c r="F3192" s="29">
        <v>0</v>
      </c>
      <c r="G3192" s="30">
        <f t="shared" si="461"/>
        <v>0</v>
      </c>
      <c r="H3192" s="31">
        <f t="shared" si="464"/>
        <v>101988.88888888888</v>
      </c>
      <c r="I3192" s="31"/>
      <c r="J3192" s="59">
        <f t="shared" si="462"/>
        <v>0</v>
      </c>
    </row>
    <row r="3193" spans="1:10">
      <c r="A3193" s="24">
        <v>11</v>
      </c>
      <c r="B3193" s="121" t="s">
        <v>34</v>
      </c>
      <c r="C3193" s="209">
        <v>5</v>
      </c>
      <c r="D3193" s="27">
        <v>54198</v>
      </c>
      <c r="E3193" s="123">
        <f t="shared" si="460"/>
        <v>270990</v>
      </c>
      <c r="F3193" s="29">
        <v>0</v>
      </c>
      <c r="G3193" s="125">
        <f t="shared" si="461"/>
        <v>270990</v>
      </c>
      <c r="H3193" s="31">
        <f t="shared" si="464"/>
        <v>50183.333333333328</v>
      </c>
      <c r="I3193" s="128"/>
      <c r="J3193" s="59">
        <f t="shared" si="462"/>
        <v>250916.66666666663</v>
      </c>
    </row>
    <row r="3194" spans="1:10">
      <c r="A3194" s="24">
        <v>12</v>
      </c>
      <c r="B3194" s="25" t="s">
        <v>35</v>
      </c>
      <c r="C3194" s="208"/>
      <c r="D3194" s="27">
        <v>49680</v>
      </c>
      <c r="E3194" s="28">
        <f t="shared" si="460"/>
        <v>0</v>
      </c>
      <c r="F3194" s="29">
        <v>0</v>
      </c>
      <c r="G3194" s="30">
        <f t="shared" si="461"/>
        <v>0</v>
      </c>
      <c r="H3194" s="31">
        <f t="shared" si="464"/>
        <v>46000</v>
      </c>
      <c r="I3194" s="31"/>
      <c r="J3194" s="59">
        <f t="shared" si="462"/>
        <v>0</v>
      </c>
    </row>
    <row r="3195" spans="1:10">
      <c r="A3195" s="24">
        <v>13</v>
      </c>
      <c r="B3195" s="25" t="s">
        <v>36</v>
      </c>
      <c r="C3195" s="208"/>
      <c r="D3195" s="38">
        <v>64152</v>
      </c>
      <c r="E3195" s="28">
        <f t="shared" si="460"/>
        <v>0</v>
      </c>
      <c r="F3195" s="29">
        <v>0</v>
      </c>
      <c r="G3195" s="30">
        <f t="shared" si="461"/>
        <v>0</v>
      </c>
      <c r="H3195" s="31">
        <f t="shared" si="464"/>
        <v>59399.999999999993</v>
      </c>
      <c r="I3195" s="31"/>
      <c r="J3195" s="59">
        <f t="shared" si="462"/>
        <v>0</v>
      </c>
    </row>
    <row r="3196" spans="1:10">
      <c r="A3196" s="24">
        <v>14</v>
      </c>
      <c r="B3196" s="121" t="s">
        <v>37</v>
      </c>
      <c r="C3196" s="209"/>
      <c r="D3196" s="38">
        <v>65934</v>
      </c>
      <c r="E3196" s="123">
        <f t="shared" si="460"/>
        <v>0</v>
      </c>
      <c r="F3196" s="124">
        <v>0</v>
      </c>
      <c r="G3196" s="125">
        <f t="shared" si="461"/>
        <v>0</v>
      </c>
      <c r="H3196" s="31">
        <f t="shared" si="464"/>
        <v>61049.999999999993</v>
      </c>
      <c r="I3196" s="128"/>
      <c r="J3196" s="59">
        <f t="shared" si="462"/>
        <v>0</v>
      </c>
    </row>
    <row r="3197" spans="1:10">
      <c r="A3197" s="24">
        <v>15</v>
      </c>
      <c r="B3197" s="25" t="s">
        <v>38</v>
      </c>
      <c r="C3197" s="208"/>
      <c r="D3197" s="38">
        <v>76626</v>
      </c>
      <c r="E3197" s="28">
        <f t="shared" si="460"/>
        <v>0</v>
      </c>
      <c r="F3197" s="29">
        <v>0</v>
      </c>
      <c r="G3197" s="30">
        <f t="shared" si="461"/>
        <v>0</v>
      </c>
      <c r="H3197" s="31">
        <f t="shared" si="464"/>
        <v>70950</v>
      </c>
      <c r="I3197" s="31"/>
      <c r="J3197" s="59">
        <f t="shared" si="462"/>
        <v>0</v>
      </c>
    </row>
    <row r="3198" spans="1:10">
      <c r="A3198" s="24">
        <v>16</v>
      </c>
      <c r="B3198" s="25" t="s">
        <v>39</v>
      </c>
      <c r="C3198" s="208">
        <v>10</v>
      </c>
      <c r="D3198" s="38">
        <v>80190</v>
      </c>
      <c r="E3198" s="28">
        <f t="shared" si="460"/>
        <v>801900</v>
      </c>
      <c r="F3198" s="29">
        <v>0</v>
      </c>
      <c r="G3198" s="30">
        <f t="shared" si="461"/>
        <v>801900</v>
      </c>
      <c r="H3198" s="31">
        <f t="shared" si="464"/>
        <v>74250</v>
      </c>
      <c r="I3198" s="31"/>
      <c r="J3198" s="59">
        <f t="shared" si="462"/>
        <v>742500</v>
      </c>
    </row>
    <row r="3199" spans="1:10">
      <c r="A3199" s="24">
        <v>17</v>
      </c>
      <c r="B3199" s="25" t="s">
        <v>40</v>
      </c>
      <c r="C3199" s="208"/>
      <c r="D3199" s="38">
        <v>113832</v>
      </c>
      <c r="E3199" s="28">
        <f t="shared" si="460"/>
        <v>0</v>
      </c>
      <c r="F3199" s="29">
        <v>0</v>
      </c>
      <c r="G3199" s="30">
        <f t="shared" si="461"/>
        <v>0</v>
      </c>
      <c r="H3199" s="31">
        <f t="shared" si="464"/>
        <v>105400</v>
      </c>
      <c r="I3199" s="31"/>
      <c r="J3199" s="59">
        <f t="shared" si="462"/>
        <v>0</v>
      </c>
    </row>
    <row r="3200" spans="1:10">
      <c r="A3200" s="24">
        <v>18</v>
      </c>
      <c r="B3200" s="121" t="s">
        <v>41</v>
      </c>
      <c r="C3200" s="209"/>
      <c r="D3200" s="39">
        <v>98010</v>
      </c>
      <c r="E3200" s="123">
        <f t="shared" si="460"/>
        <v>0</v>
      </c>
      <c r="F3200" s="124">
        <v>0.23</v>
      </c>
      <c r="G3200" s="125">
        <f t="shared" si="461"/>
        <v>0</v>
      </c>
      <c r="H3200" s="31">
        <f>D3200/1.08*0.77</f>
        <v>69877.5</v>
      </c>
      <c r="I3200" s="128"/>
      <c r="J3200" s="59">
        <f t="shared" si="462"/>
        <v>0</v>
      </c>
    </row>
    <row r="3201" spans="1:10" ht="21">
      <c r="A3201" s="40"/>
      <c r="B3201" s="41" t="s">
        <v>42</v>
      </c>
      <c r="C3201" s="210">
        <f>SUM(C3183:C3200)</f>
        <v>35</v>
      </c>
      <c r="D3201" s="39"/>
      <c r="E3201" s="43">
        <f>SUM(E3183:E3200)</f>
        <v>3311800</v>
      </c>
      <c r="F3201" s="43"/>
      <c r="G3201" s="44">
        <f>SUM(G3183:G3200)</f>
        <v>3011942.5</v>
      </c>
      <c r="H3201" s="45"/>
      <c r="I3201" s="45"/>
      <c r="J3201" s="64">
        <f>SUM(J3183:J3200)</f>
        <v>2788835.6481481479</v>
      </c>
    </row>
    <row r="3202" spans="1:10" ht="31.5">
      <c r="A3202" s="46"/>
      <c r="B3202" s="47"/>
      <c r="C3202" s="211"/>
      <c r="D3202" s="39"/>
      <c r="E3202" s="49"/>
      <c r="F3202" s="49"/>
      <c r="G3202" s="50"/>
      <c r="H3202" s="5"/>
      <c r="I3202" s="5"/>
      <c r="J3202" s="75">
        <f>J3201*0.08</f>
        <v>223106.85185185182</v>
      </c>
    </row>
    <row r="3203" spans="1:10" ht="31.5">
      <c r="A3203" s="283" t="s">
        <v>43</v>
      </c>
      <c r="B3203" s="283"/>
      <c r="C3203" s="284" t="s">
        <v>44</v>
      </c>
      <c r="D3203" s="284"/>
      <c r="E3203" s="54"/>
      <c r="F3203" s="54"/>
      <c r="G3203" s="55" t="s">
        <v>45</v>
      </c>
      <c r="H3203" s="6"/>
      <c r="I3203" s="6"/>
      <c r="J3203" s="76">
        <f>SUM(J3201:J3202)</f>
        <v>3011942.4999999995</v>
      </c>
    </row>
    <row r="3204" spans="1:10" ht="15">
      <c r="B3204" s="131" t="s">
        <v>165</v>
      </c>
      <c r="C3204" s="131" t="s">
        <v>166</v>
      </c>
      <c r="D3204" s="131"/>
      <c r="E3204" s="131" t="s">
        <v>167</v>
      </c>
    </row>
    <row r="3205" spans="1:10">
      <c r="B3205" s="212" t="s">
        <v>168</v>
      </c>
      <c r="C3205" s="213" t="s">
        <v>166</v>
      </c>
      <c r="D3205" s="214"/>
      <c r="E3205" s="214"/>
      <c r="F3205" s="214"/>
      <c r="G3205" s="212" t="s">
        <v>167</v>
      </c>
    </row>
    <row r="3208" spans="1:10" ht="15.75">
      <c r="A3208" s="279" t="s">
        <v>0</v>
      </c>
      <c r="B3208" s="279"/>
      <c r="C3208" s="279"/>
      <c r="D3208" s="279"/>
      <c r="E3208" s="279"/>
      <c r="F3208" s="279"/>
      <c r="G3208" s="279"/>
    </row>
    <row r="3209" spans="1:10" ht="15.75">
      <c r="A3209" s="279" t="s">
        <v>1</v>
      </c>
      <c r="B3209" s="279"/>
      <c r="C3209" s="279"/>
      <c r="D3209" s="279"/>
      <c r="E3209" s="279"/>
      <c r="F3209" s="279"/>
      <c r="G3209" s="279"/>
      <c r="H3209" s="1"/>
      <c r="I3209" s="1"/>
      <c r="J3209" s="71"/>
    </row>
    <row r="3210" spans="1:10" ht="15.75">
      <c r="A3210" s="279" t="s">
        <v>2</v>
      </c>
      <c r="B3210" s="279"/>
      <c r="C3210" s="279"/>
      <c r="D3210" s="279"/>
      <c r="E3210" s="279"/>
      <c r="F3210" s="279"/>
      <c r="G3210" s="279"/>
      <c r="H3210" s="1"/>
      <c r="I3210" s="1"/>
      <c r="J3210" s="71"/>
    </row>
    <row r="3211" spans="1:10" ht="15.75">
      <c r="A3211" s="279" t="s">
        <v>4</v>
      </c>
      <c r="B3211" s="279"/>
      <c r="C3211" s="279"/>
      <c r="D3211" s="279"/>
      <c r="E3211" s="279"/>
      <c r="F3211" s="279"/>
      <c r="G3211" s="279"/>
      <c r="H3211" s="1"/>
      <c r="I3211" s="1"/>
      <c r="J3211" s="71"/>
    </row>
    <row r="3212" spans="1:10" ht="15.75">
      <c r="A3212" s="280" t="s">
        <v>6</v>
      </c>
      <c r="B3212" s="280"/>
      <c r="C3212" s="280"/>
      <c r="D3212" s="280"/>
      <c r="E3212" s="280"/>
      <c r="F3212" s="280"/>
      <c r="G3212" s="280"/>
      <c r="H3212" s="1"/>
      <c r="I3212" s="1"/>
      <c r="J3212" s="71"/>
    </row>
    <row r="3213" spans="1:10" ht="27.75">
      <c r="A3213" s="9"/>
      <c r="B3213" s="9"/>
      <c r="C3213" s="281" t="s">
        <v>265</v>
      </c>
      <c r="D3213" s="281"/>
      <c r="E3213" s="281"/>
      <c r="F3213" s="281"/>
      <c r="G3213" s="281"/>
      <c r="H3213" s="2"/>
      <c r="I3213" s="2"/>
      <c r="J3213" s="72"/>
    </row>
    <row r="3214" spans="1:10">
      <c r="A3214" s="11" t="s">
        <v>8</v>
      </c>
      <c r="B3214" s="12"/>
      <c r="C3214" s="202"/>
      <c r="D3214" s="286"/>
      <c r="E3214" s="286"/>
      <c r="F3214" s="286"/>
      <c r="G3214" s="286"/>
      <c r="H3214" s="68"/>
      <c r="I3214" s="68"/>
      <c r="J3214" s="71"/>
    </row>
    <row r="3215" spans="1:10" ht="15.75">
      <c r="A3215" s="11" t="s">
        <v>9</v>
      </c>
      <c r="B3215" s="286" t="s">
        <v>314</v>
      </c>
      <c r="C3215" s="286"/>
      <c r="D3215" s="286"/>
      <c r="E3215" s="286"/>
      <c r="F3215" s="11"/>
      <c r="G3215" s="16"/>
      <c r="H3215" s="11"/>
      <c r="I3215" s="11"/>
      <c r="J3215" s="80"/>
    </row>
    <row r="3216" spans="1:10" ht="15.75">
      <c r="A3216" s="11" t="s">
        <v>11</v>
      </c>
      <c r="B3216" s="289"/>
      <c r="C3216" s="289"/>
      <c r="D3216" s="289"/>
      <c r="E3216" s="289"/>
      <c r="F3216" s="18"/>
      <c r="G3216" s="19" t="s">
        <v>13</v>
      </c>
      <c r="H3216" s="69" t="s">
        <v>161</v>
      </c>
      <c r="I3216" s="69"/>
      <c r="J3216" s="73"/>
    </row>
    <row r="3217" spans="1:10">
      <c r="A3217" s="190" t="s">
        <v>14</v>
      </c>
      <c r="B3217" s="190"/>
      <c r="C3217" s="203" t="s">
        <v>17</v>
      </c>
      <c r="D3217" s="191" t="s">
        <v>18</v>
      </c>
      <c r="E3217" s="192" t="s">
        <v>19</v>
      </c>
      <c r="F3217" s="192" t="s">
        <v>20</v>
      </c>
      <c r="G3217" s="190" t="s">
        <v>21</v>
      </c>
      <c r="H3217" s="1"/>
      <c r="I3217" s="1"/>
      <c r="J3217" s="71"/>
    </row>
    <row r="3218" spans="1:10">
      <c r="A3218" s="24">
        <v>1</v>
      </c>
      <c r="B3218" s="25" t="s">
        <v>23</v>
      </c>
      <c r="C3218" s="167">
        <v>10</v>
      </c>
      <c r="D3218" s="27">
        <v>79305</v>
      </c>
      <c r="E3218" s="28">
        <f t="shared" ref="E3218:E3235" si="465">D3218*C3218</f>
        <v>793050</v>
      </c>
      <c r="F3218" s="29">
        <v>0</v>
      </c>
      <c r="G3218" s="30">
        <f t="shared" ref="G3218:G3235" si="466">E3218-E3218*F3218</f>
        <v>793050</v>
      </c>
      <c r="H3218" s="31">
        <f>D3218/1.08</f>
        <v>73430.555555555547</v>
      </c>
      <c r="I3218" s="31"/>
      <c r="J3218" s="59">
        <f t="shared" ref="J3218:J3235" si="467">H3218*C3218</f>
        <v>734305.5555555555</v>
      </c>
    </row>
    <row r="3219" spans="1:10">
      <c r="A3219" s="24">
        <v>2</v>
      </c>
      <c r="B3219" s="25" t="s">
        <v>25</v>
      </c>
      <c r="C3219" s="204"/>
      <c r="D3219" s="33">
        <v>128591</v>
      </c>
      <c r="E3219" s="28">
        <f t="shared" si="465"/>
        <v>0</v>
      </c>
      <c r="F3219" s="29">
        <v>0</v>
      </c>
      <c r="G3219" s="30">
        <f t="shared" si="466"/>
        <v>0</v>
      </c>
      <c r="H3219" s="31">
        <f t="shared" ref="H3219:H3221" si="468">D3219/1.08</f>
        <v>119065.74074074073</v>
      </c>
      <c r="I3219" s="31"/>
      <c r="J3219" s="59">
        <f t="shared" si="467"/>
        <v>0</v>
      </c>
    </row>
    <row r="3220" spans="1:10">
      <c r="A3220" s="24">
        <v>3</v>
      </c>
      <c r="B3220" s="25" t="s">
        <v>26</v>
      </c>
      <c r="C3220" s="205"/>
      <c r="D3220" s="27">
        <v>60043</v>
      </c>
      <c r="E3220" s="28">
        <f t="shared" si="465"/>
        <v>0</v>
      </c>
      <c r="F3220" s="29">
        <v>0</v>
      </c>
      <c r="G3220" s="30">
        <f t="shared" si="466"/>
        <v>0</v>
      </c>
      <c r="H3220" s="31">
        <f t="shared" si="468"/>
        <v>55595.370370370365</v>
      </c>
      <c r="I3220" s="31"/>
      <c r="J3220" s="59">
        <f t="shared" si="467"/>
        <v>0</v>
      </c>
    </row>
    <row r="3221" spans="1:10">
      <c r="A3221" s="24">
        <v>4</v>
      </c>
      <c r="B3221" s="25" t="s">
        <v>27</v>
      </c>
      <c r="C3221" s="206"/>
      <c r="D3221" s="27">
        <v>115781</v>
      </c>
      <c r="E3221" s="28">
        <f t="shared" si="465"/>
        <v>0</v>
      </c>
      <c r="F3221" s="29">
        <v>0</v>
      </c>
      <c r="G3221" s="30">
        <f t="shared" si="466"/>
        <v>0</v>
      </c>
      <c r="H3221" s="31">
        <f t="shared" si="468"/>
        <v>107204.62962962962</v>
      </c>
      <c r="I3221" s="31"/>
      <c r="J3221" s="59">
        <f t="shared" si="467"/>
        <v>0</v>
      </c>
    </row>
    <row r="3222" spans="1:10">
      <c r="A3222" s="24">
        <v>5</v>
      </c>
      <c r="B3222" s="25" t="s">
        <v>28</v>
      </c>
      <c r="C3222" s="204">
        <v>5</v>
      </c>
      <c r="D3222" s="27">
        <v>119943</v>
      </c>
      <c r="E3222" s="28">
        <f t="shared" si="465"/>
        <v>599715</v>
      </c>
      <c r="F3222" s="124">
        <v>0.25</v>
      </c>
      <c r="G3222" s="125">
        <f t="shared" si="466"/>
        <v>449786.25</v>
      </c>
      <c r="H3222" s="31">
        <f>D3222/1.08*0.75</f>
        <v>83293.75</v>
      </c>
      <c r="I3222" s="31"/>
      <c r="J3222" s="59">
        <f t="shared" si="467"/>
        <v>416468.75</v>
      </c>
    </row>
    <row r="3223" spans="1:10">
      <c r="A3223" s="24">
        <v>6</v>
      </c>
      <c r="B3223" s="25" t="s">
        <v>29</v>
      </c>
      <c r="C3223" s="167"/>
      <c r="D3223" s="27">
        <v>94810</v>
      </c>
      <c r="E3223" s="28">
        <f t="shared" si="465"/>
        <v>0</v>
      </c>
      <c r="F3223" s="29">
        <v>0</v>
      </c>
      <c r="G3223" s="30">
        <f t="shared" si="466"/>
        <v>0</v>
      </c>
      <c r="H3223" s="31">
        <f t="shared" ref="H3223:H3234" si="469">D3223/1.08</f>
        <v>87787.037037037036</v>
      </c>
      <c r="I3223" s="31"/>
      <c r="J3223" s="59">
        <f t="shared" si="467"/>
        <v>0</v>
      </c>
    </row>
    <row r="3224" spans="1:10">
      <c r="A3224" s="24">
        <v>7</v>
      </c>
      <c r="B3224" s="25" t="s">
        <v>30</v>
      </c>
      <c r="C3224" s="207"/>
      <c r="D3224" s="27">
        <v>141396</v>
      </c>
      <c r="E3224" s="28">
        <f t="shared" si="465"/>
        <v>0</v>
      </c>
      <c r="F3224" s="29">
        <v>0</v>
      </c>
      <c r="G3224" s="30">
        <f t="shared" si="466"/>
        <v>0</v>
      </c>
      <c r="H3224" s="31">
        <f t="shared" si="469"/>
        <v>130922.22222222222</v>
      </c>
      <c r="I3224" s="31"/>
      <c r="J3224" s="59">
        <f t="shared" si="467"/>
        <v>0</v>
      </c>
    </row>
    <row r="3225" spans="1:10">
      <c r="A3225" s="24">
        <v>8</v>
      </c>
      <c r="B3225" s="25" t="s">
        <v>31</v>
      </c>
      <c r="C3225" s="167"/>
      <c r="D3225" s="27">
        <v>232931</v>
      </c>
      <c r="E3225" s="28">
        <f t="shared" si="465"/>
        <v>0</v>
      </c>
      <c r="F3225" s="29">
        <v>0</v>
      </c>
      <c r="G3225" s="30">
        <f t="shared" si="466"/>
        <v>0</v>
      </c>
      <c r="H3225" s="31">
        <f t="shared" si="469"/>
        <v>215676.85185185182</v>
      </c>
      <c r="I3225" s="31"/>
      <c r="J3225" s="59">
        <f t="shared" si="467"/>
        <v>0</v>
      </c>
    </row>
    <row r="3226" spans="1:10">
      <c r="A3226" s="24">
        <v>9</v>
      </c>
      <c r="B3226" s="36" t="s">
        <v>32</v>
      </c>
      <c r="C3226" s="167"/>
      <c r="D3226" s="27">
        <v>101534</v>
      </c>
      <c r="E3226" s="28">
        <f t="shared" si="465"/>
        <v>0</v>
      </c>
      <c r="F3226" s="29">
        <v>0</v>
      </c>
      <c r="G3226" s="30">
        <f t="shared" si="466"/>
        <v>0</v>
      </c>
      <c r="H3226" s="31">
        <f t="shared" si="469"/>
        <v>94012.962962962964</v>
      </c>
      <c r="I3226" s="31"/>
      <c r="J3226" s="59">
        <f t="shared" si="467"/>
        <v>0</v>
      </c>
    </row>
    <row r="3227" spans="1:10">
      <c r="A3227" s="24">
        <v>10</v>
      </c>
      <c r="B3227" s="36" t="s">
        <v>33</v>
      </c>
      <c r="C3227" s="208"/>
      <c r="D3227" s="33">
        <v>110148</v>
      </c>
      <c r="E3227" s="28">
        <f t="shared" si="465"/>
        <v>0</v>
      </c>
      <c r="F3227" s="29">
        <v>0</v>
      </c>
      <c r="G3227" s="30">
        <f t="shared" si="466"/>
        <v>0</v>
      </c>
      <c r="H3227" s="31">
        <f t="shared" si="469"/>
        <v>101988.88888888888</v>
      </c>
      <c r="I3227" s="31"/>
      <c r="J3227" s="59">
        <f t="shared" si="467"/>
        <v>0</v>
      </c>
    </row>
    <row r="3228" spans="1:10">
      <c r="A3228" s="24">
        <v>11</v>
      </c>
      <c r="B3228" s="121" t="s">
        <v>34</v>
      </c>
      <c r="C3228" s="209"/>
      <c r="D3228" s="27">
        <v>54198</v>
      </c>
      <c r="E3228" s="123">
        <f t="shared" si="465"/>
        <v>0</v>
      </c>
      <c r="F3228" s="29">
        <v>0</v>
      </c>
      <c r="G3228" s="125">
        <f t="shared" si="466"/>
        <v>0</v>
      </c>
      <c r="H3228" s="31">
        <f t="shared" si="469"/>
        <v>50183.333333333328</v>
      </c>
      <c r="I3228" s="128"/>
      <c r="J3228" s="59">
        <f t="shared" si="467"/>
        <v>0</v>
      </c>
    </row>
    <row r="3229" spans="1:10">
      <c r="A3229" s="24">
        <v>12</v>
      </c>
      <c r="B3229" s="25" t="s">
        <v>35</v>
      </c>
      <c r="C3229" s="208"/>
      <c r="D3229" s="27">
        <v>49680</v>
      </c>
      <c r="E3229" s="28">
        <f t="shared" si="465"/>
        <v>0</v>
      </c>
      <c r="F3229" s="29">
        <v>0</v>
      </c>
      <c r="G3229" s="30">
        <f t="shared" si="466"/>
        <v>0</v>
      </c>
      <c r="H3229" s="31">
        <f t="shared" si="469"/>
        <v>46000</v>
      </c>
      <c r="I3229" s="31"/>
      <c r="J3229" s="59">
        <f t="shared" si="467"/>
        <v>0</v>
      </c>
    </row>
    <row r="3230" spans="1:10">
      <c r="A3230" s="24">
        <v>13</v>
      </c>
      <c r="B3230" s="25" t="s">
        <v>36</v>
      </c>
      <c r="C3230" s="208"/>
      <c r="D3230" s="38">
        <v>64152</v>
      </c>
      <c r="E3230" s="28">
        <f t="shared" si="465"/>
        <v>0</v>
      </c>
      <c r="F3230" s="29">
        <v>0</v>
      </c>
      <c r="G3230" s="30">
        <f t="shared" si="466"/>
        <v>0</v>
      </c>
      <c r="H3230" s="31">
        <f t="shared" si="469"/>
        <v>59399.999999999993</v>
      </c>
      <c r="I3230" s="31"/>
      <c r="J3230" s="59">
        <f t="shared" si="467"/>
        <v>0</v>
      </c>
    </row>
    <row r="3231" spans="1:10">
      <c r="A3231" s="24">
        <v>14</v>
      </c>
      <c r="B3231" s="121" t="s">
        <v>37</v>
      </c>
      <c r="C3231" s="209"/>
      <c r="D3231" s="38">
        <v>65934</v>
      </c>
      <c r="E3231" s="123">
        <f t="shared" si="465"/>
        <v>0</v>
      </c>
      <c r="F3231" s="124">
        <v>0</v>
      </c>
      <c r="G3231" s="125">
        <f t="shared" si="466"/>
        <v>0</v>
      </c>
      <c r="H3231" s="31">
        <f t="shared" si="469"/>
        <v>61049.999999999993</v>
      </c>
      <c r="I3231" s="128"/>
      <c r="J3231" s="59">
        <f t="shared" si="467"/>
        <v>0</v>
      </c>
    </row>
    <row r="3232" spans="1:10">
      <c r="A3232" s="24">
        <v>15</v>
      </c>
      <c r="B3232" s="25" t="s">
        <v>38</v>
      </c>
      <c r="C3232" s="208"/>
      <c r="D3232" s="38">
        <v>76626</v>
      </c>
      <c r="E3232" s="28">
        <f t="shared" si="465"/>
        <v>0</v>
      </c>
      <c r="F3232" s="29">
        <v>0</v>
      </c>
      <c r="G3232" s="30">
        <f t="shared" si="466"/>
        <v>0</v>
      </c>
      <c r="H3232" s="31">
        <f t="shared" si="469"/>
        <v>70950</v>
      </c>
      <c r="I3232" s="31"/>
      <c r="J3232" s="59">
        <f t="shared" si="467"/>
        <v>0</v>
      </c>
    </row>
    <row r="3233" spans="1:10">
      <c r="A3233" s="24">
        <v>16</v>
      </c>
      <c r="B3233" s="25" t="s">
        <v>39</v>
      </c>
      <c r="C3233" s="208"/>
      <c r="D3233" s="38">
        <v>80190</v>
      </c>
      <c r="E3233" s="28">
        <f t="shared" si="465"/>
        <v>0</v>
      </c>
      <c r="F3233" s="29">
        <v>0</v>
      </c>
      <c r="G3233" s="30">
        <f t="shared" si="466"/>
        <v>0</v>
      </c>
      <c r="H3233" s="31">
        <f t="shared" si="469"/>
        <v>74250</v>
      </c>
      <c r="I3233" s="31"/>
      <c r="J3233" s="59">
        <f t="shared" si="467"/>
        <v>0</v>
      </c>
    </row>
    <row r="3234" spans="1:10">
      <c r="A3234" s="24">
        <v>17</v>
      </c>
      <c r="B3234" s="25" t="s">
        <v>40</v>
      </c>
      <c r="C3234" s="208"/>
      <c r="D3234" s="38">
        <v>113832</v>
      </c>
      <c r="E3234" s="28">
        <f t="shared" si="465"/>
        <v>0</v>
      </c>
      <c r="F3234" s="29">
        <v>0</v>
      </c>
      <c r="G3234" s="30">
        <f t="shared" si="466"/>
        <v>0</v>
      </c>
      <c r="H3234" s="31">
        <f t="shared" si="469"/>
        <v>105400</v>
      </c>
      <c r="I3234" s="31"/>
      <c r="J3234" s="59">
        <f t="shared" si="467"/>
        <v>0</v>
      </c>
    </row>
    <row r="3235" spans="1:10">
      <c r="A3235" s="24">
        <v>18</v>
      </c>
      <c r="B3235" s="121" t="s">
        <v>41</v>
      </c>
      <c r="C3235" s="209"/>
      <c r="D3235" s="39">
        <v>98010</v>
      </c>
      <c r="E3235" s="123">
        <f t="shared" si="465"/>
        <v>0</v>
      </c>
      <c r="F3235" s="124">
        <v>0.23</v>
      </c>
      <c r="G3235" s="125">
        <f t="shared" si="466"/>
        <v>0</v>
      </c>
      <c r="H3235" s="31">
        <f>D3235/1.08*0.77</f>
        <v>69877.5</v>
      </c>
      <c r="I3235" s="128"/>
      <c r="J3235" s="59">
        <f t="shared" si="467"/>
        <v>0</v>
      </c>
    </row>
    <row r="3236" spans="1:10" ht="21">
      <c r="A3236" s="40"/>
      <c r="B3236" s="41" t="s">
        <v>42</v>
      </c>
      <c r="C3236" s="210">
        <f>SUM(C3218:C3235)</f>
        <v>15</v>
      </c>
      <c r="D3236" s="39"/>
      <c r="E3236" s="43">
        <f>SUM(E3218:E3235)</f>
        <v>1392765</v>
      </c>
      <c r="F3236" s="43"/>
      <c r="G3236" s="44">
        <f>SUM(G3218:G3235)</f>
        <v>1242836.25</v>
      </c>
      <c r="H3236" s="45"/>
      <c r="I3236" s="45"/>
      <c r="J3236" s="64">
        <f>SUM(J3218:J3235)</f>
        <v>1150774.3055555555</v>
      </c>
    </row>
    <row r="3237" spans="1:10" ht="31.5">
      <c r="A3237" s="46"/>
      <c r="B3237" s="47"/>
      <c r="C3237" s="211"/>
      <c r="D3237" s="39"/>
      <c r="E3237" s="49"/>
      <c r="F3237" s="49"/>
      <c r="G3237" s="50"/>
      <c r="H3237" s="5"/>
      <c r="I3237" s="5"/>
      <c r="J3237" s="75">
        <f>J3236*0.08</f>
        <v>92061.944444444438</v>
      </c>
    </row>
    <row r="3238" spans="1:10" ht="31.5">
      <c r="A3238" s="283" t="s">
        <v>43</v>
      </c>
      <c r="B3238" s="283"/>
      <c r="C3238" s="284" t="s">
        <v>44</v>
      </c>
      <c r="D3238" s="284"/>
      <c r="E3238" s="54"/>
      <c r="F3238" s="54"/>
      <c r="G3238" s="55" t="s">
        <v>45</v>
      </c>
      <c r="H3238" s="6"/>
      <c r="I3238" s="6"/>
      <c r="J3238" s="76">
        <f>SUM(J3236:J3237)</f>
        <v>1242836.25</v>
      </c>
    </row>
    <row r="3239" spans="1:10" ht="15">
      <c r="B3239" s="131" t="s">
        <v>165</v>
      </c>
      <c r="C3239" s="131" t="s">
        <v>166</v>
      </c>
      <c r="D3239" s="131"/>
      <c r="E3239" s="131" t="s">
        <v>167</v>
      </c>
    </row>
    <row r="3240" spans="1:10">
      <c r="B3240" s="212" t="s">
        <v>168</v>
      </c>
      <c r="C3240" s="213" t="s">
        <v>166</v>
      </c>
      <c r="D3240" s="214"/>
      <c r="E3240" s="214"/>
      <c r="F3240" s="214"/>
      <c r="G3240" s="212" t="s">
        <v>167</v>
      </c>
    </row>
    <row r="3243" spans="1:10" ht="15.75">
      <c r="A3243" s="279" t="s">
        <v>0</v>
      </c>
      <c r="B3243" s="279"/>
      <c r="C3243" s="279"/>
      <c r="D3243" s="279"/>
      <c r="E3243" s="279"/>
      <c r="F3243" s="279"/>
      <c r="G3243" s="279"/>
    </row>
    <row r="3244" spans="1:10" ht="15.75">
      <c r="A3244" s="279" t="s">
        <v>1</v>
      </c>
      <c r="B3244" s="279"/>
      <c r="C3244" s="279"/>
      <c r="D3244" s="279"/>
      <c r="E3244" s="279"/>
      <c r="F3244" s="279"/>
      <c r="G3244" s="279"/>
      <c r="H3244" s="1"/>
      <c r="I3244" s="1"/>
      <c r="J3244" s="71"/>
    </row>
    <row r="3245" spans="1:10" ht="15.75">
      <c r="A3245" s="279" t="s">
        <v>2</v>
      </c>
      <c r="B3245" s="279"/>
      <c r="C3245" s="279"/>
      <c r="D3245" s="279"/>
      <c r="E3245" s="279"/>
      <c r="F3245" s="279"/>
      <c r="G3245" s="279"/>
      <c r="H3245" s="1"/>
      <c r="I3245" s="1"/>
      <c r="J3245" s="71"/>
    </row>
    <row r="3246" spans="1:10" ht="15.75">
      <c r="A3246" s="279" t="s">
        <v>4</v>
      </c>
      <c r="B3246" s="279"/>
      <c r="C3246" s="279"/>
      <c r="D3246" s="279"/>
      <c r="E3246" s="279"/>
      <c r="F3246" s="279"/>
      <c r="G3246" s="279"/>
      <c r="H3246" s="1"/>
      <c r="I3246" s="1"/>
      <c r="J3246" s="71"/>
    </row>
    <row r="3247" spans="1:10" ht="15.75">
      <c r="A3247" s="280" t="s">
        <v>6</v>
      </c>
      <c r="B3247" s="280"/>
      <c r="C3247" s="280"/>
      <c r="D3247" s="280"/>
      <c r="E3247" s="280"/>
      <c r="F3247" s="280"/>
      <c r="G3247" s="280"/>
      <c r="H3247" s="1"/>
      <c r="I3247" s="1"/>
      <c r="J3247" s="71"/>
    </row>
    <row r="3248" spans="1:10" ht="27.75">
      <c r="A3248" s="9"/>
      <c r="B3248" s="9"/>
      <c r="C3248" s="281" t="s">
        <v>265</v>
      </c>
      <c r="D3248" s="281"/>
      <c r="E3248" s="281"/>
      <c r="F3248" s="281"/>
      <c r="G3248" s="281"/>
      <c r="H3248" s="2"/>
      <c r="I3248" s="2"/>
      <c r="J3248" s="72"/>
    </row>
    <row r="3249" spans="1:10">
      <c r="A3249" s="11" t="s">
        <v>8</v>
      </c>
      <c r="B3249" s="12"/>
      <c r="C3249" s="202"/>
      <c r="D3249" s="286"/>
      <c r="E3249" s="286"/>
      <c r="F3249" s="286"/>
      <c r="G3249" s="286"/>
      <c r="H3249" s="68"/>
      <c r="I3249" s="68"/>
      <c r="J3249" s="71"/>
    </row>
    <row r="3250" spans="1:10" ht="15.75">
      <c r="A3250" s="11" t="s">
        <v>9</v>
      </c>
      <c r="B3250" s="286" t="s">
        <v>240</v>
      </c>
      <c r="C3250" s="286"/>
      <c r="D3250" s="286"/>
      <c r="E3250" s="286"/>
      <c r="F3250" s="11"/>
      <c r="G3250" s="16"/>
      <c r="H3250" s="11"/>
      <c r="I3250" s="11"/>
      <c r="J3250" s="80"/>
    </row>
    <row r="3251" spans="1:10" ht="15.75">
      <c r="A3251" s="11" t="s">
        <v>11</v>
      </c>
      <c r="B3251" s="289"/>
      <c r="C3251" s="289"/>
      <c r="D3251" s="289"/>
      <c r="E3251" s="289"/>
      <c r="F3251" s="18"/>
      <c r="G3251" s="19" t="s">
        <v>13</v>
      </c>
      <c r="H3251" s="69" t="s">
        <v>161</v>
      </c>
      <c r="I3251" s="69"/>
      <c r="J3251" s="73"/>
    </row>
    <row r="3252" spans="1:10">
      <c r="A3252" s="190" t="s">
        <v>14</v>
      </c>
      <c r="B3252" s="190"/>
      <c r="C3252" s="203" t="s">
        <v>17</v>
      </c>
      <c r="D3252" s="191" t="s">
        <v>18</v>
      </c>
      <c r="E3252" s="192" t="s">
        <v>19</v>
      </c>
      <c r="F3252" s="192" t="s">
        <v>20</v>
      </c>
      <c r="G3252" s="190" t="s">
        <v>21</v>
      </c>
      <c r="H3252" s="1"/>
      <c r="I3252" s="1"/>
      <c r="J3252" s="71"/>
    </row>
    <row r="3253" spans="1:10">
      <c r="A3253" s="24">
        <v>1</v>
      </c>
      <c r="B3253" s="25" t="s">
        <v>23</v>
      </c>
      <c r="C3253" s="167">
        <v>3</v>
      </c>
      <c r="D3253" s="27">
        <v>79305</v>
      </c>
      <c r="E3253" s="28">
        <f t="shared" ref="E3253:E3270" si="470">D3253*C3253</f>
        <v>237915</v>
      </c>
      <c r="F3253" s="29">
        <v>0</v>
      </c>
      <c r="G3253" s="30">
        <f t="shared" ref="G3253:G3270" si="471">E3253-E3253*F3253</f>
        <v>237915</v>
      </c>
      <c r="H3253" s="31">
        <f>D3253/1.08</f>
        <v>73430.555555555547</v>
      </c>
      <c r="I3253" s="31"/>
      <c r="J3253" s="59">
        <f t="shared" ref="J3253:J3270" si="472">H3253*C3253</f>
        <v>220291.66666666663</v>
      </c>
    </row>
    <row r="3254" spans="1:10">
      <c r="A3254" s="24">
        <v>2</v>
      </c>
      <c r="B3254" s="25" t="s">
        <v>25</v>
      </c>
      <c r="C3254" s="204"/>
      <c r="D3254" s="33">
        <v>128591</v>
      </c>
      <c r="E3254" s="28">
        <f t="shared" si="470"/>
        <v>0</v>
      </c>
      <c r="F3254" s="29">
        <v>0</v>
      </c>
      <c r="G3254" s="30">
        <f t="shared" si="471"/>
        <v>0</v>
      </c>
      <c r="H3254" s="31">
        <f t="shared" ref="H3254:H3256" si="473">D3254/1.08</f>
        <v>119065.74074074073</v>
      </c>
      <c r="I3254" s="31"/>
      <c r="J3254" s="59">
        <f t="shared" si="472"/>
        <v>0</v>
      </c>
    </row>
    <row r="3255" spans="1:10">
      <c r="A3255" s="24">
        <v>3</v>
      </c>
      <c r="B3255" s="25" t="s">
        <v>26</v>
      </c>
      <c r="C3255" s="205"/>
      <c r="D3255" s="27">
        <v>60043</v>
      </c>
      <c r="E3255" s="28">
        <f t="shared" si="470"/>
        <v>0</v>
      </c>
      <c r="F3255" s="29">
        <v>0</v>
      </c>
      <c r="G3255" s="30">
        <f t="shared" si="471"/>
        <v>0</v>
      </c>
      <c r="H3255" s="31">
        <f t="shared" si="473"/>
        <v>55595.370370370365</v>
      </c>
      <c r="I3255" s="31"/>
      <c r="J3255" s="59">
        <f t="shared" si="472"/>
        <v>0</v>
      </c>
    </row>
    <row r="3256" spans="1:10">
      <c r="A3256" s="24">
        <v>4</v>
      </c>
      <c r="B3256" s="25" t="s">
        <v>27</v>
      </c>
      <c r="C3256" s="206"/>
      <c r="D3256" s="27">
        <v>115781</v>
      </c>
      <c r="E3256" s="28">
        <f t="shared" si="470"/>
        <v>0</v>
      </c>
      <c r="F3256" s="29">
        <v>0</v>
      </c>
      <c r="G3256" s="30">
        <f t="shared" si="471"/>
        <v>0</v>
      </c>
      <c r="H3256" s="31">
        <f t="shared" si="473"/>
        <v>107204.62962962962</v>
      </c>
      <c r="I3256" s="31"/>
      <c r="J3256" s="59">
        <f t="shared" si="472"/>
        <v>0</v>
      </c>
    </row>
    <row r="3257" spans="1:10">
      <c r="A3257" s="24">
        <v>5</v>
      </c>
      <c r="B3257" s="25" t="s">
        <v>28</v>
      </c>
      <c r="C3257" s="204">
        <v>2</v>
      </c>
      <c r="D3257" s="27">
        <v>119943</v>
      </c>
      <c r="E3257" s="28">
        <f t="shared" si="470"/>
        <v>239886</v>
      </c>
      <c r="F3257" s="124">
        <v>0.25</v>
      </c>
      <c r="G3257" s="125">
        <f t="shared" si="471"/>
        <v>179914.5</v>
      </c>
      <c r="H3257" s="31">
        <f>D3257/1.08*0.75</f>
        <v>83293.75</v>
      </c>
      <c r="I3257" s="31"/>
      <c r="J3257" s="59">
        <f t="shared" si="472"/>
        <v>166587.5</v>
      </c>
    </row>
    <row r="3258" spans="1:10">
      <c r="A3258" s="24">
        <v>6</v>
      </c>
      <c r="B3258" s="25" t="s">
        <v>29</v>
      </c>
      <c r="C3258" s="167"/>
      <c r="D3258" s="27">
        <v>94810</v>
      </c>
      <c r="E3258" s="28">
        <f t="shared" si="470"/>
        <v>0</v>
      </c>
      <c r="F3258" s="29">
        <v>0</v>
      </c>
      <c r="G3258" s="30">
        <f t="shared" si="471"/>
        <v>0</v>
      </c>
      <c r="H3258" s="31">
        <f t="shared" ref="H3258:H3269" si="474">D3258/1.08</f>
        <v>87787.037037037036</v>
      </c>
      <c r="I3258" s="31"/>
      <c r="J3258" s="59">
        <f t="shared" si="472"/>
        <v>0</v>
      </c>
    </row>
    <row r="3259" spans="1:10">
      <c r="A3259" s="24">
        <v>7</v>
      </c>
      <c r="B3259" s="25" t="s">
        <v>30</v>
      </c>
      <c r="C3259" s="207"/>
      <c r="D3259" s="27">
        <v>141396</v>
      </c>
      <c r="E3259" s="28">
        <f t="shared" si="470"/>
        <v>0</v>
      </c>
      <c r="F3259" s="29">
        <v>0</v>
      </c>
      <c r="G3259" s="30">
        <f t="shared" si="471"/>
        <v>0</v>
      </c>
      <c r="H3259" s="31">
        <f t="shared" si="474"/>
        <v>130922.22222222222</v>
      </c>
      <c r="I3259" s="31"/>
      <c r="J3259" s="59">
        <f t="shared" si="472"/>
        <v>0</v>
      </c>
    </row>
    <row r="3260" spans="1:10">
      <c r="A3260" s="24">
        <v>8</v>
      </c>
      <c r="B3260" s="25" t="s">
        <v>31</v>
      </c>
      <c r="C3260" s="167"/>
      <c r="D3260" s="27">
        <v>232931</v>
      </c>
      <c r="E3260" s="28">
        <f t="shared" si="470"/>
        <v>0</v>
      </c>
      <c r="F3260" s="29">
        <v>0</v>
      </c>
      <c r="G3260" s="30">
        <f t="shared" si="471"/>
        <v>0</v>
      </c>
      <c r="H3260" s="31">
        <f t="shared" si="474"/>
        <v>215676.85185185182</v>
      </c>
      <c r="I3260" s="31"/>
      <c r="J3260" s="59">
        <f t="shared" si="472"/>
        <v>0</v>
      </c>
    </row>
    <row r="3261" spans="1:10">
      <c r="A3261" s="24">
        <v>9</v>
      </c>
      <c r="B3261" s="36" t="s">
        <v>32</v>
      </c>
      <c r="C3261" s="167"/>
      <c r="D3261" s="27">
        <v>101534</v>
      </c>
      <c r="E3261" s="28">
        <f t="shared" si="470"/>
        <v>0</v>
      </c>
      <c r="F3261" s="29">
        <v>0</v>
      </c>
      <c r="G3261" s="30">
        <f t="shared" si="471"/>
        <v>0</v>
      </c>
      <c r="H3261" s="31">
        <f t="shared" si="474"/>
        <v>94012.962962962964</v>
      </c>
      <c r="I3261" s="31"/>
      <c r="J3261" s="59">
        <f t="shared" si="472"/>
        <v>0</v>
      </c>
    </row>
    <row r="3262" spans="1:10">
      <c r="A3262" s="24">
        <v>10</v>
      </c>
      <c r="B3262" s="36" t="s">
        <v>33</v>
      </c>
      <c r="C3262" s="208"/>
      <c r="D3262" s="33">
        <v>110148</v>
      </c>
      <c r="E3262" s="28">
        <f t="shared" si="470"/>
        <v>0</v>
      </c>
      <c r="F3262" s="29">
        <v>0</v>
      </c>
      <c r="G3262" s="30">
        <f t="shared" si="471"/>
        <v>0</v>
      </c>
      <c r="H3262" s="31">
        <f t="shared" si="474"/>
        <v>101988.88888888888</v>
      </c>
      <c r="I3262" s="31"/>
      <c r="J3262" s="59">
        <f t="shared" si="472"/>
        <v>0</v>
      </c>
    </row>
    <row r="3263" spans="1:10">
      <c r="A3263" s="24">
        <v>11</v>
      </c>
      <c r="B3263" s="121" t="s">
        <v>34</v>
      </c>
      <c r="C3263" s="209"/>
      <c r="D3263" s="27">
        <v>54198</v>
      </c>
      <c r="E3263" s="123">
        <f t="shared" si="470"/>
        <v>0</v>
      </c>
      <c r="F3263" s="29">
        <v>0</v>
      </c>
      <c r="G3263" s="125">
        <f t="shared" si="471"/>
        <v>0</v>
      </c>
      <c r="H3263" s="31">
        <f t="shared" si="474"/>
        <v>50183.333333333328</v>
      </c>
      <c r="I3263" s="128"/>
      <c r="J3263" s="59">
        <f t="shared" si="472"/>
        <v>0</v>
      </c>
    </row>
    <row r="3264" spans="1:10">
      <c r="A3264" s="24">
        <v>12</v>
      </c>
      <c r="B3264" s="25" t="s">
        <v>35</v>
      </c>
      <c r="C3264" s="208"/>
      <c r="D3264" s="27">
        <v>49680</v>
      </c>
      <c r="E3264" s="28">
        <f t="shared" si="470"/>
        <v>0</v>
      </c>
      <c r="F3264" s="29">
        <v>0</v>
      </c>
      <c r="G3264" s="30">
        <f t="shared" si="471"/>
        <v>0</v>
      </c>
      <c r="H3264" s="31">
        <f t="shared" si="474"/>
        <v>46000</v>
      </c>
      <c r="I3264" s="31"/>
      <c r="J3264" s="59">
        <f t="shared" si="472"/>
        <v>0</v>
      </c>
    </row>
    <row r="3265" spans="1:10">
      <c r="A3265" s="24">
        <v>13</v>
      </c>
      <c r="B3265" s="25" t="s">
        <v>36</v>
      </c>
      <c r="C3265" s="208"/>
      <c r="D3265" s="38">
        <v>64152</v>
      </c>
      <c r="E3265" s="28">
        <f t="shared" si="470"/>
        <v>0</v>
      </c>
      <c r="F3265" s="29">
        <v>0</v>
      </c>
      <c r="G3265" s="30">
        <f t="shared" si="471"/>
        <v>0</v>
      </c>
      <c r="H3265" s="31">
        <f t="shared" si="474"/>
        <v>59399.999999999993</v>
      </c>
      <c r="I3265" s="31"/>
      <c r="J3265" s="59">
        <f t="shared" si="472"/>
        <v>0</v>
      </c>
    </row>
    <row r="3266" spans="1:10">
      <c r="A3266" s="24">
        <v>14</v>
      </c>
      <c r="B3266" s="121" t="s">
        <v>37</v>
      </c>
      <c r="C3266" s="209"/>
      <c r="D3266" s="38">
        <v>65934</v>
      </c>
      <c r="E3266" s="123">
        <f t="shared" si="470"/>
        <v>0</v>
      </c>
      <c r="F3266" s="124">
        <v>0</v>
      </c>
      <c r="G3266" s="125">
        <f t="shared" si="471"/>
        <v>0</v>
      </c>
      <c r="H3266" s="31">
        <f t="shared" si="474"/>
        <v>61049.999999999993</v>
      </c>
      <c r="I3266" s="128"/>
      <c r="J3266" s="59">
        <f t="shared" si="472"/>
        <v>0</v>
      </c>
    </row>
    <row r="3267" spans="1:10">
      <c r="A3267" s="24">
        <v>15</v>
      </c>
      <c r="B3267" s="25" t="s">
        <v>38</v>
      </c>
      <c r="C3267" s="208"/>
      <c r="D3267" s="38">
        <v>76626</v>
      </c>
      <c r="E3267" s="28">
        <f t="shared" si="470"/>
        <v>0</v>
      </c>
      <c r="F3267" s="29">
        <v>0</v>
      </c>
      <c r="G3267" s="30">
        <f t="shared" si="471"/>
        <v>0</v>
      </c>
      <c r="H3267" s="31">
        <f t="shared" si="474"/>
        <v>70950</v>
      </c>
      <c r="I3267" s="31"/>
      <c r="J3267" s="59">
        <f t="shared" si="472"/>
        <v>0</v>
      </c>
    </row>
    <row r="3268" spans="1:10">
      <c r="A3268" s="24">
        <v>16</v>
      </c>
      <c r="B3268" s="25" t="s">
        <v>39</v>
      </c>
      <c r="C3268" s="208"/>
      <c r="D3268" s="38">
        <v>80190</v>
      </c>
      <c r="E3268" s="28">
        <f t="shared" si="470"/>
        <v>0</v>
      </c>
      <c r="F3268" s="29">
        <v>0</v>
      </c>
      <c r="G3268" s="30">
        <f t="shared" si="471"/>
        <v>0</v>
      </c>
      <c r="H3268" s="31">
        <f t="shared" si="474"/>
        <v>74250</v>
      </c>
      <c r="I3268" s="31"/>
      <c r="J3268" s="59">
        <f t="shared" si="472"/>
        <v>0</v>
      </c>
    </row>
    <row r="3269" spans="1:10">
      <c r="A3269" s="24">
        <v>17</v>
      </c>
      <c r="B3269" s="25" t="s">
        <v>40</v>
      </c>
      <c r="C3269" s="208"/>
      <c r="D3269" s="38">
        <v>113832</v>
      </c>
      <c r="E3269" s="28">
        <f t="shared" si="470"/>
        <v>0</v>
      </c>
      <c r="F3269" s="29">
        <v>0</v>
      </c>
      <c r="G3269" s="30">
        <f t="shared" si="471"/>
        <v>0</v>
      </c>
      <c r="H3269" s="31">
        <f t="shared" si="474"/>
        <v>105400</v>
      </c>
      <c r="I3269" s="31"/>
      <c r="J3269" s="59">
        <f t="shared" si="472"/>
        <v>0</v>
      </c>
    </row>
    <row r="3270" spans="1:10">
      <c r="A3270" s="24">
        <v>18</v>
      </c>
      <c r="B3270" s="121" t="s">
        <v>41</v>
      </c>
      <c r="C3270" s="209"/>
      <c r="D3270" s="39">
        <v>98010</v>
      </c>
      <c r="E3270" s="123">
        <f t="shared" si="470"/>
        <v>0</v>
      </c>
      <c r="F3270" s="124">
        <v>0.23</v>
      </c>
      <c r="G3270" s="125">
        <f t="shared" si="471"/>
        <v>0</v>
      </c>
      <c r="H3270" s="31">
        <f>D3270/1.08*0.77</f>
        <v>69877.5</v>
      </c>
      <c r="I3270" s="128"/>
      <c r="J3270" s="59">
        <f t="shared" si="472"/>
        <v>0</v>
      </c>
    </row>
    <row r="3271" spans="1:10" ht="21">
      <c r="A3271" s="40"/>
      <c r="B3271" s="41" t="s">
        <v>42</v>
      </c>
      <c r="C3271" s="210">
        <f>SUM(C3253:C3270)</f>
        <v>5</v>
      </c>
      <c r="D3271" s="39"/>
      <c r="E3271" s="43">
        <f>SUM(E3253:E3270)</f>
        <v>477801</v>
      </c>
      <c r="F3271" s="43"/>
      <c r="G3271" s="44">
        <f>SUM(G3253:G3270)</f>
        <v>417829.5</v>
      </c>
      <c r="H3271" s="45"/>
      <c r="I3271" s="45"/>
      <c r="J3271" s="64">
        <f>SUM(J3253:J3270)</f>
        <v>386879.16666666663</v>
      </c>
    </row>
    <row r="3272" spans="1:10" ht="31.5">
      <c r="A3272" s="46"/>
      <c r="B3272" s="47"/>
      <c r="C3272" s="211"/>
      <c r="D3272" s="39"/>
      <c r="E3272" s="49"/>
      <c r="F3272" s="49"/>
      <c r="G3272" s="50"/>
      <c r="H3272" s="5"/>
      <c r="I3272" s="5"/>
      <c r="J3272" s="75">
        <f>J3271*0.08</f>
        <v>30950.333333333332</v>
      </c>
    </row>
    <row r="3273" spans="1:10" ht="31.5">
      <c r="A3273" s="283" t="s">
        <v>43</v>
      </c>
      <c r="B3273" s="283"/>
      <c r="C3273" s="284" t="s">
        <v>44</v>
      </c>
      <c r="D3273" s="284"/>
      <c r="E3273" s="54"/>
      <c r="F3273" s="54"/>
      <c r="G3273" s="55" t="s">
        <v>45</v>
      </c>
      <c r="H3273" s="6"/>
      <c r="I3273" s="6"/>
      <c r="J3273" s="76">
        <f>SUM(J3271:J3272)</f>
        <v>417829.49999999994</v>
      </c>
    </row>
    <row r="3274" spans="1:10" ht="15">
      <c r="B3274" s="131" t="s">
        <v>165</v>
      </c>
      <c r="C3274" s="131" t="s">
        <v>166</v>
      </c>
      <c r="D3274" s="131"/>
      <c r="E3274" s="131" t="s">
        <v>167</v>
      </c>
    </row>
    <row r="3275" spans="1:10">
      <c r="B3275" s="212" t="s">
        <v>168</v>
      </c>
      <c r="C3275" s="213" t="s">
        <v>166</v>
      </c>
      <c r="D3275" s="214"/>
      <c r="E3275" s="214"/>
      <c r="F3275" s="214"/>
      <c r="G3275" s="212" t="s">
        <v>167</v>
      </c>
    </row>
    <row r="3278" spans="1:10" ht="15.75">
      <c r="A3278" s="279" t="s">
        <v>0</v>
      </c>
      <c r="B3278" s="279"/>
      <c r="C3278" s="279"/>
      <c r="D3278" s="279"/>
      <c r="E3278" s="279"/>
      <c r="F3278" s="279"/>
      <c r="G3278" s="279"/>
    </row>
    <row r="3279" spans="1:10" ht="15.75">
      <c r="A3279" s="279" t="s">
        <v>1</v>
      </c>
      <c r="B3279" s="279"/>
      <c r="C3279" s="279"/>
      <c r="D3279" s="279"/>
      <c r="E3279" s="279"/>
      <c r="F3279" s="279"/>
      <c r="G3279" s="279"/>
      <c r="H3279" s="1"/>
      <c r="I3279" s="1"/>
      <c r="J3279" s="71"/>
    </row>
    <row r="3280" spans="1:10" ht="15.75">
      <c r="A3280" s="279" t="s">
        <v>2</v>
      </c>
      <c r="B3280" s="279"/>
      <c r="C3280" s="279"/>
      <c r="D3280" s="279"/>
      <c r="E3280" s="279"/>
      <c r="F3280" s="279"/>
      <c r="G3280" s="279"/>
      <c r="H3280" s="1"/>
      <c r="I3280" s="1"/>
      <c r="J3280" s="71"/>
    </row>
    <row r="3281" spans="1:10" ht="15.75">
      <c r="A3281" s="279" t="s">
        <v>4</v>
      </c>
      <c r="B3281" s="279"/>
      <c r="C3281" s="279"/>
      <c r="D3281" s="279"/>
      <c r="E3281" s="279"/>
      <c r="F3281" s="279"/>
      <c r="G3281" s="279"/>
      <c r="H3281" s="1"/>
      <c r="I3281" s="1"/>
      <c r="J3281" s="71"/>
    </row>
    <row r="3282" spans="1:10" ht="15.75">
      <c r="A3282" s="280" t="s">
        <v>6</v>
      </c>
      <c r="B3282" s="280"/>
      <c r="C3282" s="280"/>
      <c r="D3282" s="280"/>
      <c r="E3282" s="280"/>
      <c r="F3282" s="280"/>
      <c r="G3282" s="280"/>
      <c r="H3282" s="1"/>
      <c r="I3282" s="1"/>
      <c r="J3282" s="71"/>
    </row>
    <row r="3283" spans="1:10" ht="27.75">
      <c r="A3283" s="9"/>
      <c r="B3283" s="9"/>
      <c r="C3283" s="281" t="s">
        <v>265</v>
      </c>
      <c r="D3283" s="281"/>
      <c r="E3283" s="281"/>
      <c r="F3283" s="281"/>
      <c r="G3283" s="281"/>
      <c r="H3283" s="2"/>
      <c r="I3283" s="2"/>
      <c r="J3283" s="72"/>
    </row>
    <row r="3284" spans="1:10">
      <c r="A3284" s="11" t="s">
        <v>8</v>
      </c>
      <c r="B3284" s="12"/>
      <c r="C3284" s="202"/>
      <c r="D3284" s="286"/>
      <c r="E3284" s="286"/>
      <c r="F3284" s="286"/>
      <c r="G3284" s="286"/>
      <c r="H3284" s="68"/>
      <c r="I3284" s="68"/>
      <c r="J3284" s="71"/>
    </row>
    <row r="3285" spans="1:10" ht="15.75">
      <c r="A3285" s="11" t="s">
        <v>9</v>
      </c>
      <c r="B3285" s="286" t="s">
        <v>239</v>
      </c>
      <c r="C3285" s="286"/>
      <c r="D3285" s="286"/>
      <c r="E3285" s="286"/>
      <c r="F3285" s="11"/>
      <c r="G3285" s="16"/>
      <c r="H3285" s="11"/>
      <c r="I3285" s="11"/>
      <c r="J3285" s="80"/>
    </row>
    <row r="3286" spans="1:10" ht="15.75">
      <c r="A3286" s="11" t="s">
        <v>11</v>
      </c>
      <c r="B3286" s="289"/>
      <c r="C3286" s="289"/>
      <c r="D3286" s="289"/>
      <c r="E3286" s="289"/>
      <c r="F3286" s="18"/>
      <c r="G3286" s="19" t="s">
        <v>13</v>
      </c>
      <c r="H3286" s="69" t="s">
        <v>161</v>
      </c>
      <c r="I3286" s="69"/>
      <c r="J3286" s="73"/>
    </row>
    <row r="3287" spans="1:10">
      <c r="A3287" s="190" t="s">
        <v>14</v>
      </c>
      <c r="B3287" s="190"/>
      <c r="C3287" s="203" t="s">
        <v>17</v>
      </c>
      <c r="D3287" s="191" t="s">
        <v>18</v>
      </c>
      <c r="E3287" s="192" t="s">
        <v>19</v>
      </c>
      <c r="F3287" s="192" t="s">
        <v>20</v>
      </c>
      <c r="G3287" s="190" t="s">
        <v>21</v>
      </c>
      <c r="H3287" s="1"/>
      <c r="I3287" s="1"/>
      <c r="J3287" s="71"/>
    </row>
    <row r="3288" spans="1:10">
      <c r="A3288" s="24">
        <v>1</v>
      </c>
      <c r="B3288" s="25" t="s">
        <v>23</v>
      </c>
      <c r="C3288" s="167">
        <v>10</v>
      </c>
      <c r="D3288" s="27">
        <v>79305</v>
      </c>
      <c r="E3288" s="28">
        <f t="shared" ref="E3288:E3305" si="475">D3288*C3288</f>
        <v>793050</v>
      </c>
      <c r="F3288" s="29">
        <v>0</v>
      </c>
      <c r="G3288" s="30">
        <f t="shared" ref="G3288:G3305" si="476">E3288-E3288*F3288</f>
        <v>793050</v>
      </c>
      <c r="H3288" s="31">
        <f>D3288/1.08</f>
        <v>73430.555555555547</v>
      </c>
      <c r="I3288" s="31"/>
      <c r="J3288" s="59">
        <f t="shared" ref="J3288:J3305" si="477">H3288*C3288</f>
        <v>734305.5555555555</v>
      </c>
    </row>
    <row r="3289" spans="1:10">
      <c r="A3289" s="24">
        <v>2</v>
      </c>
      <c r="B3289" s="25" t="s">
        <v>25</v>
      </c>
      <c r="C3289" s="204"/>
      <c r="D3289" s="33">
        <v>128591</v>
      </c>
      <c r="E3289" s="28">
        <f t="shared" si="475"/>
        <v>0</v>
      </c>
      <c r="F3289" s="29">
        <v>0</v>
      </c>
      <c r="G3289" s="30">
        <f t="shared" si="476"/>
        <v>0</v>
      </c>
      <c r="H3289" s="31">
        <f t="shared" ref="H3289:H3291" si="478">D3289/1.08</f>
        <v>119065.74074074073</v>
      </c>
      <c r="I3289" s="31"/>
      <c r="J3289" s="59">
        <f t="shared" si="477"/>
        <v>0</v>
      </c>
    </row>
    <row r="3290" spans="1:10">
      <c r="A3290" s="24">
        <v>3</v>
      </c>
      <c r="B3290" s="25" t="s">
        <v>26</v>
      </c>
      <c r="C3290" s="205"/>
      <c r="D3290" s="27">
        <v>60043</v>
      </c>
      <c r="E3290" s="28">
        <f t="shared" si="475"/>
        <v>0</v>
      </c>
      <c r="F3290" s="29">
        <v>0</v>
      </c>
      <c r="G3290" s="30">
        <f t="shared" si="476"/>
        <v>0</v>
      </c>
      <c r="H3290" s="31">
        <f t="shared" si="478"/>
        <v>55595.370370370365</v>
      </c>
      <c r="I3290" s="31"/>
      <c r="J3290" s="59">
        <f t="shared" si="477"/>
        <v>0</v>
      </c>
    </row>
    <row r="3291" spans="1:10">
      <c r="A3291" s="24">
        <v>4</v>
      </c>
      <c r="B3291" s="25" t="s">
        <v>27</v>
      </c>
      <c r="C3291" s="206"/>
      <c r="D3291" s="27">
        <v>115781</v>
      </c>
      <c r="E3291" s="28">
        <f t="shared" si="475"/>
        <v>0</v>
      </c>
      <c r="F3291" s="29">
        <v>0</v>
      </c>
      <c r="G3291" s="30">
        <f t="shared" si="476"/>
        <v>0</v>
      </c>
      <c r="H3291" s="31">
        <f t="shared" si="478"/>
        <v>107204.62962962962</v>
      </c>
      <c r="I3291" s="31"/>
      <c r="J3291" s="59">
        <f t="shared" si="477"/>
        <v>0</v>
      </c>
    </row>
    <row r="3292" spans="1:10">
      <c r="A3292" s="24">
        <v>5</v>
      </c>
      <c r="B3292" s="25" t="s">
        <v>28</v>
      </c>
      <c r="C3292" s="204"/>
      <c r="D3292" s="27">
        <v>119943</v>
      </c>
      <c r="E3292" s="28">
        <f t="shared" si="475"/>
        <v>0</v>
      </c>
      <c r="F3292" s="124">
        <v>0.25</v>
      </c>
      <c r="G3292" s="125">
        <f t="shared" si="476"/>
        <v>0</v>
      </c>
      <c r="H3292" s="31">
        <f>D3292/1.08*0.75</f>
        <v>83293.75</v>
      </c>
      <c r="I3292" s="31"/>
      <c r="J3292" s="59">
        <f t="shared" si="477"/>
        <v>0</v>
      </c>
    </row>
    <row r="3293" spans="1:10">
      <c r="A3293" s="24">
        <v>6</v>
      </c>
      <c r="B3293" s="25" t="s">
        <v>29</v>
      </c>
      <c r="C3293" s="167"/>
      <c r="D3293" s="27">
        <v>94810</v>
      </c>
      <c r="E3293" s="28">
        <f t="shared" si="475"/>
        <v>0</v>
      </c>
      <c r="F3293" s="29">
        <v>0</v>
      </c>
      <c r="G3293" s="30">
        <f t="shared" si="476"/>
        <v>0</v>
      </c>
      <c r="H3293" s="31">
        <f t="shared" ref="H3293:H3304" si="479">D3293/1.08</f>
        <v>87787.037037037036</v>
      </c>
      <c r="I3293" s="31"/>
      <c r="J3293" s="59">
        <f t="shared" si="477"/>
        <v>0</v>
      </c>
    </row>
    <row r="3294" spans="1:10">
      <c r="A3294" s="24">
        <v>7</v>
      </c>
      <c r="B3294" s="25" t="s">
        <v>30</v>
      </c>
      <c r="C3294" s="207"/>
      <c r="D3294" s="27">
        <v>141396</v>
      </c>
      <c r="E3294" s="28">
        <f t="shared" si="475"/>
        <v>0</v>
      </c>
      <c r="F3294" s="29">
        <v>0</v>
      </c>
      <c r="G3294" s="30">
        <f t="shared" si="476"/>
        <v>0</v>
      </c>
      <c r="H3294" s="31">
        <f t="shared" si="479"/>
        <v>130922.22222222222</v>
      </c>
      <c r="I3294" s="31"/>
      <c r="J3294" s="59">
        <f t="shared" si="477"/>
        <v>0</v>
      </c>
    </row>
    <row r="3295" spans="1:10">
      <c r="A3295" s="24">
        <v>8</v>
      </c>
      <c r="B3295" s="25" t="s">
        <v>31</v>
      </c>
      <c r="C3295" s="167"/>
      <c r="D3295" s="27">
        <v>232931</v>
      </c>
      <c r="E3295" s="28">
        <f t="shared" si="475"/>
        <v>0</v>
      </c>
      <c r="F3295" s="29">
        <v>0</v>
      </c>
      <c r="G3295" s="30">
        <f t="shared" si="476"/>
        <v>0</v>
      </c>
      <c r="H3295" s="31">
        <f t="shared" si="479"/>
        <v>215676.85185185182</v>
      </c>
      <c r="I3295" s="31"/>
      <c r="J3295" s="59">
        <f t="shared" si="477"/>
        <v>0</v>
      </c>
    </row>
    <row r="3296" spans="1:10">
      <c r="A3296" s="24">
        <v>9</v>
      </c>
      <c r="B3296" s="36" t="s">
        <v>32</v>
      </c>
      <c r="C3296" s="167"/>
      <c r="D3296" s="27">
        <v>101534</v>
      </c>
      <c r="E3296" s="28">
        <f t="shared" si="475"/>
        <v>0</v>
      </c>
      <c r="F3296" s="29">
        <v>0</v>
      </c>
      <c r="G3296" s="30">
        <f t="shared" si="476"/>
        <v>0</v>
      </c>
      <c r="H3296" s="31">
        <f t="shared" si="479"/>
        <v>94012.962962962964</v>
      </c>
      <c r="I3296" s="31"/>
      <c r="J3296" s="59">
        <f t="shared" si="477"/>
        <v>0</v>
      </c>
    </row>
    <row r="3297" spans="1:10">
      <c r="A3297" s="24">
        <v>10</v>
      </c>
      <c r="B3297" s="36" t="s">
        <v>33</v>
      </c>
      <c r="C3297" s="208"/>
      <c r="D3297" s="33">
        <v>110148</v>
      </c>
      <c r="E3297" s="28">
        <f t="shared" si="475"/>
        <v>0</v>
      </c>
      <c r="F3297" s="29">
        <v>0</v>
      </c>
      <c r="G3297" s="30">
        <f t="shared" si="476"/>
        <v>0</v>
      </c>
      <c r="H3297" s="31">
        <f t="shared" si="479"/>
        <v>101988.88888888888</v>
      </c>
      <c r="I3297" s="31"/>
      <c r="J3297" s="59">
        <f t="shared" si="477"/>
        <v>0</v>
      </c>
    </row>
    <row r="3298" spans="1:10">
      <c r="A3298" s="24">
        <v>11</v>
      </c>
      <c r="B3298" s="121" t="s">
        <v>34</v>
      </c>
      <c r="C3298" s="209">
        <v>10</v>
      </c>
      <c r="D3298" s="27">
        <v>54198</v>
      </c>
      <c r="E3298" s="123">
        <f t="shared" si="475"/>
        <v>541980</v>
      </c>
      <c r="F3298" s="29">
        <v>0</v>
      </c>
      <c r="G3298" s="125">
        <f t="shared" si="476"/>
        <v>541980</v>
      </c>
      <c r="H3298" s="31">
        <f t="shared" si="479"/>
        <v>50183.333333333328</v>
      </c>
      <c r="I3298" s="128"/>
      <c r="J3298" s="59">
        <f t="shared" si="477"/>
        <v>501833.33333333326</v>
      </c>
    </row>
    <row r="3299" spans="1:10">
      <c r="A3299" s="24">
        <v>12</v>
      </c>
      <c r="B3299" s="25" t="s">
        <v>35</v>
      </c>
      <c r="C3299" s="208"/>
      <c r="D3299" s="27">
        <v>49680</v>
      </c>
      <c r="E3299" s="28">
        <f t="shared" si="475"/>
        <v>0</v>
      </c>
      <c r="F3299" s="29">
        <v>0</v>
      </c>
      <c r="G3299" s="30">
        <f t="shared" si="476"/>
        <v>0</v>
      </c>
      <c r="H3299" s="31">
        <f t="shared" si="479"/>
        <v>46000</v>
      </c>
      <c r="I3299" s="31"/>
      <c r="J3299" s="59">
        <f t="shared" si="477"/>
        <v>0</v>
      </c>
    </row>
    <row r="3300" spans="1:10">
      <c r="A3300" s="24">
        <v>13</v>
      </c>
      <c r="B3300" s="25" t="s">
        <v>36</v>
      </c>
      <c r="C3300" s="208"/>
      <c r="D3300" s="38">
        <v>64152</v>
      </c>
      <c r="E3300" s="28">
        <f t="shared" si="475"/>
        <v>0</v>
      </c>
      <c r="F3300" s="29">
        <v>0</v>
      </c>
      <c r="G3300" s="30">
        <f t="shared" si="476"/>
        <v>0</v>
      </c>
      <c r="H3300" s="31">
        <f t="shared" si="479"/>
        <v>59399.999999999993</v>
      </c>
      <c r="I3300" s="31"/>
      <c r="J3300" s="59">
        <f t="shared" si="477"/>
        <v>0</v>
      </c>
    </row>
    <row r="3301" spans="1:10">
      <c r="A3301" s="24">
        <v>14</v>
      </c>
      <c r="B3301" s="121" t="s">
        <v>37</v>
      </c>
      <c r="C3301" s="209"/>
      <c r="D3301" s="38">
        <v>65934</v>
      </c>
      <c r="E3301" s="123">
        <f t="shared" si="475"/>
        <v>0</v>
      </c>
      <c r="F3301" s="124">
        <v>0</v>
      </c>
      <c r="G3301" s="125">
        <f t="shared" si="476"/>
        <v>0</v>
      </c>
      <c r="H3301" s="31">
        <f t="shared" si="479"/>
        <v>61049.999999999993</v>
      </c>
      <c r="I3301" s="128"/>
      <c r="J3301" s="59">
        <f t="shared" si="477"/>
        <v>0</v>
      </c>
    </row>
    <row r="3302" spans="1:10">
      <c r="A3302" s="24">
        <v>15</v>
      </c>
      <c r="B3302" s="25" t="s">
        <v>38</v>
      </c>
      <c r="C3302" s="208"/>
      <c r="D3302" s="38">
        <v>76626</v>
      </c>
      <c r="E3302" s="28">
        <f t="shared" si="475"/>
        <v>0</v>
      </c>
      <c r="F3302" s="29">
        <v>0</v>
      </c>
      <c r="G3302" s="30">
        <f t="shared" si="476"/>
        <v>0</v>
      </c>
      <c r="H3302" s="31">
        <f t="shared" si="479"/>
        <v>70950</v>
      </c>
      <c r="I3302" s="31"/>
      <c r="J3302" s="59">
        <f t="shared" si="477"/>
        <v>0</v>
      </c>
    </row>
    <row r="3303" spans="1:10">
      <c r="A3303" s="24">
        <v>16</v>
      </c>
      <c r="B3303" s="25" t="s">
        <v>39</v>
      </c>
      <c r="C3303" s="208"/>
      <c r="D3303" s="38">
        <v>80190</v>
      </c>
      <c r="E3303" s="28">
        <f t="shared" si="475"/>
        <v>0</v>
      </c>
      <c r="F3303" s="29">
        <v>0</v>
      </c>
      <c r="G3303" s="30">
        <f t="shared" si="476"/>
        <v>0</v>
      </c>
      <c r="H3303" s="31">
        <f t="shared" si="479"/>
        <v>74250</v>
      </c>
      <c r="I3303" s="31"/>
      <c r="J3303" s="59">
        <f t="shared" si="477"/>
        <v>0</v>
      </c>
    </row>
    <row r="3304" spans="1:10">
      <c r="A3304" s="24">
        <v>17</v>
      </c>
      <c r="B3304" s="25" t="s">
        <v>40</v>
      </c>
      <c r="C3304" s="208"/>
      <c r="D3304" s="38">
        <v>113832</v>
      </c>
      <c r="E3304" s="28">
        <f t="shared" si="475"/>
        <v>0</v>
      </c>
      <c r="F3304" s="29">
        <v>0</v>
      </c>
      <c r="G3304" s="30">
        <f t="shared" si="476"/>
        <v>0</v>
      </c>
      <c r="H3304" s="31">
        <f t="shared" si="479"/>
        <v>105400</v>
      </c>
      <c r="I3304" s="31"/>
      <c r="J3304" s="59">
        <f t="shared" si="477"/>
        <v>0</v>
      </c>
    </row>
    <row r="3305" spans="1:10">
      <c r="A3305" s="24">
        <v>18</v>
      </c>
      <c r="B3305" s="121" t="s">
        <v>41</v>
      </c>
      <c r="C3305" s="209"/>
      <c r="D3305" s="39">
        <v>98010</v>
      </c>
      <c r="E3305" s="123">
        <f t="shared" si="475"/>
        <v>0</v>
      </c>
      <c r="F3305" s="124">
        <v>0.23</v>
      </c>
      <c r="G3305" s="125">
        <f t="shared" si="476"/>
        <v>0</v>
      </c>
      <c r="H3305" s="31">
        <f>D3305/1.08*0.77</f>
        <v>69877.5</v>
      </c>
      <c r="I3305" s="128"/>
      <c r="J3305" s="59">
        <f t="shared" si="477"/>
        <v>0</v>
      </c>
    </row>
    <row r="3306" spans="1:10" ht="21">
      <c r="A3306" s="40"/>
      <c r="B3306" s="41" t="s">
        <v>42</v>
      </c>
      <c r="C3306" s="210">
        <f>SUM(C3288:C3305)</f>
        <v>20</v>
      </c>
      <c r="D3306" s="39"/>
      <c r="E3306" s="43">
        <f>SUM(E3288:E3305)</f>
        <v>1335030</v>
      </c>
      <c r="F3306" s="43"/>
      <c r="G3306" s="44">
        <f>SUM(G3288:G3305)</f>
        <v>1335030</v>
      </c>
      <c r="H3306" s="45"/>
      <c r="I3306" s="45"/>
      <c r="J3306" s="64">
        <f>SUM(J3288:J3305)</f>
        <v>1236138.8888888888</v>
      </c>
    </row>
    <row r="3307" spans="1:10" ht="31.5">
      <c r="A3307" s="46"/>
      <c r="B3307" s="47"/>
      <c r="C3307" s="211"/>
      <c r="D3307" s="39"/>
      <c r="E3307" s="49"/>
      <c r="F3307" s="49"/>
      <c r="G3307" s="50"/>
      <c r="H3307" s="5"/>
      <c r="I3307" s="5"/>
      <c r="J3307" s="75">
        <f>J3306*0.08</f>
        <v>98891.111111111109</v>
      </c>
    </row>
    <row r="3308" spans="1:10" ht="31.5">
      <c r="A3308" s="283" t="s">
        <v>43</v>
      </c>
      <c r="B3308" s="283"/>
      <c r="C3308" s="284" t="s">
        <v>44</v>
      </c>
      <c r="D3308" s="284"/>
      <c r="E3308" s="54"/>
      <c r="F3308" s="54"/>
      <c r="G3308" s="55" t="s">
        <v>45</v>
      </c>
      <c r="H3308" s="6"/>
      <c r="I3308" s="6"/>
      <c r="J3308" s="76">
        <f>SUM(J3306:J3307)</f>
        <v>1335029.9999999998</v>
      </c>
    </row>
    <row r="3309" spans="1:10" ht="15">
      <c r="B3309" s="131" t="s">
        <v>165</v>
      </c>
      <c r="C3309" s="131" t="s">
        <v>166</v>
      </c>
      <c r="D3309" s="131"/>
      <c r="E3309" s="131" t="s">
        <v>167</v>
      </c>
    </row>
    <row r="3310" spans="1:10">
      <c r="B3310" s="212" t="s">
        <v>168</v>
      </c>
      <c r="C3310" s="213" t="s">
        <v>166</v>
      </c>
      <c r="D3310" s="214"/>
      <c r="E3310" s="214"/>
      <c r="F3310" s="214"/>
      <c r="G3310" s="212" t="s">
        <v>167</v>
      </c>
    </row>
    <row r="3313" spans="1:10" ht="15.75">
      <c r="A3313" s="279" t="s">
        <v>0</v>
      </c>
      <c r="B3313" s="279"/>
      <c r="C3313" s="279"/>
      <c r="D3313" s="279"/>
      <c r="E3313" s="279"/>
      <c r="F3313" s="279"/>
      <c r="G3313" s="279"/>
    </row>
    <row r="3314" spans="1:10" ht="15.75">
      <c r="A3314" s="279" t="s">
        <v>1</v>
      </c>
      <c r="B3314" s="279"/>
      <c r="C3314" s="279"/>
      <c r="D3314" s="279"/>
      <c r="E3314" s="279"/>
      <c r="F3314" s="279"/>
      <c r="G3314" s="279"/>
      <c r="H3314" s="1"/>
      <c r="I3314" s="1"/>
      <c r="J3314" s="71"/>
    </row>
    <row r="3315" spans="1:10" ht="15.75">
      <c r="A3315" s="279" t="s">
        <v>2</v>
      </c>
      <c r="B3315" s="279"/>
      <c r="C3315" s="279"/>
      <c r="D3315" s="279"/>
      <c r="E3315" s="279"/>
      <c r="F3315" s="279"/>
      <c r="G3315" s="279"/>
      <c r="H3315" s="1"/>
      <c r="I3315" s="1"/>
      <c r="J3315" s="71"/>
    </row>
    <row r="3316" spans="1:10" ht="15.75">
      <c r="A3316" s="279" t="s">
        <v>4</v>
      </c>
      <c r="B3316" s="279"/>
      <c r="C3316" s="279"/>
      <c r="D3316" s="279"/>
      <c r="E3316" s="279"/>
      <c r="F3316" s="279"/>
      <c r="G3316" s="279"/>
      <c r="H3316" s="1"/>
      <c r="I3316" s="1"/>
      <c r="J3316" s="71"/>
    </row>
    <row r="3317" spans="1:10" ht="15.75">
      <c r="A3317" s="280" t="s">
        <v>6</v>
      </c>
      <c r="B3317" s="280"/>
      <c r="C3317" s="280"/>
      <c r="D3317" s="280"/>
      <c r="E3317" s="280"/>
      <c r="F3317" s="280"/>
      <c r="G3317" s="280"/>
      <c r="H3317" s="1"/>
      <c r="I3317" s="1"/>
      <c r="J3317" s="71"/>
    </row>
    <row r="3318" spans="1:10" ht="27.75">
      <c r="A3318" s="9"/>
      <c r="B3318" s="9"/>
      <c r="C3318" s="281" t="s">
        <v>265</v>
      </c>
      <c r="D3318" s="281"/>
      <c r="E3318" s="281"/>
      <c r="F3318" s="281"/>
      <c r="G3318" s="281"/>
      <c r="H3318" s="2"/>
      <c r="I3318" s="2"/>
      <c r="J3318" s="72"/>
    </row>
    <row r="3319" spans="1:10">
      <c r="A3319" s="11" t="s">
        <v>8</v>
      </c>
      <c r="B3319" s="12"/>
      <c r="C3319" s="202"/>
      <c r="D3319" s="286"/>
      <c r="E3319" s="286"/>
      <c r="F3319" s="286"/>
      <c r="G3319" s="286"/>
      <c r="H3319" s="68"/>
      <c r="I3319" s="68"/>
      <c r="J3319" s="71"/>
    </row>
    <row r="3320" spans="1:10" ht="15.75">
      <c r="A3320" s="11" t="s">
        <v>9</v>
      </c>
      <c r="B3320" s="286" t="s">
        <v>315</v>
      </c>
      <c r="C3320" s="286"/>
      <c r="D3320" s="286"/>
      <c r="E3320" s="286"/>
      <c r="F3320" s="11"/>
      <c r="G3320" s="16"/>
      <c r="H3320" s="11"/>
      <c r="I3320" s="11"/>
      <c r="J3320" s="80"/>
    </row>
    <row r="3321" spans="1:10" ht="15.75">
      <c r="A3321" s="11" t="s">
        <v>11</v>
      </c>
      <c r="B3321" s="289"/>
      <c r="C3321" s="289"/>
      <c r="D3321" s="289"/>
      <c r="E3321" s="289"/>
      <c r="F3321" s="18"/>
      <c r="G3321" s="19" t="s">
        <v>13</v>
      </c>
      <c r="H3321" s="69" t="s">
        <v>161</v>
      </c>
      <c r="I3321" s="69"/>
      <c r="J3321" s="73"/>
    </row>
    <row r="3322" spans="1:10">
      <c r="A3322" s="190" t="s">
        <v>14</v>
      </c>
      <c r="B3322" s="190"/>
      <c r="C3322" s="203" t="s">
        <v>17</v>
      </c>
      <c r="D3322" s="191" t="s">
        <v>18</v>
      </c>
      <c r="E3322" s="192" t="s">
        <v>19</v>
      </c>
      <c r="F3322" s="192" t="s">
        <v>20</v>
      </c>
      <c r="G3322" s="190" t="s">
        <v>21</v>
      </c>
      <c r="H3322" s="1"/>
      <c r="I3322" s="1"/>
      <c r="J3322" s="71"/>
    </row>
    <row r="3323" spans="1:10">
      <c r="A3323" s="24">
        <v>1</v>
      </c>
      <c r="B3323" s="25" t="s">
        <v>23</v>
      </c>
      <c r="C3323" s="167"/>
      <c r="D3323" s="27">
        <v>79305</v>
      </c>
      <c r="E3323" s="28">
        <f t="shared" ref="E3323:E3340" si="480">D3323*C3323</f>
        <v>0</v>
      </c>
      <c r="F3323" s="29">
        <v>0</v>
      </c>
      <c r="G3323" s="30">
        <f t="shared" ref="G3323:G3340" si="481">E3323-E3323*F3323</f>
        <v>0</v>
      </c>
      <c r="H3323" s="31">
        <f>D3323/1.08</f>
        <v>73430.555555555547</v>
      </c>
      <c r="I3323" s="31"/>
      <c r="J3323" s="59">
        <f t="shared" ref="J3323:J3340" si="482">H3323*C3323</f>
        <v>0</v>
      </c>
    </row>
    <row r="3324" spans="1:10">
      <c r="A3324" s="24">
        <v>2</v>
      </c>
      <c r="B3324" s="25" t="s">
        <v>25</v>
      </c>
      <c r="C3324" s="204"/>
      <c r="D3324" s="33">
        <v>128591</v>
      </c>
      <c r="E3324" s="28">
        <f t="shared" si="480"/>
        <v>0</v>
      </c>
      <c r="F3324" s="29">
        <v>0</v>
      </c>
      <c r="G3324" s="30">
        <f t="shared" si="481"/>
        <v>0</v>
      </c>
      <c r="H3324" s="31">
        <f t="shared" ref="H3324:H3326" si="483">D3324/1.08</f>
        <v>119065.74074074073</v>
      </c>
      <c r="I3324" s="31"/>
      <c r="J3324" s="59">
        <f t="shared" si="482"/>
        <v>0</v>
      </c>
    </row>
    <row r="3325" spans="1:10">
      <c r="A3325" s="24">
        <v>3</v>
      </c>
      <c r="B3325" s="25" t="s">
        <v>26</v>
      </c>
      <c r="C3325" s="205"/>
      <c r="D3325" s="27">
        <v>60043</v>
      </c>
      <c r="E3325" s="28">
        <f t="shared" si="480"/>
        <v>0</v>
      </c>
      <c r="F3325" s="29">
        <v>0</v>
      </c>
      <c r="G3325" s="30">
        <f t="shared" si="481"/>
        <v>0</v>
      </c>
      <c r="H3325" s="31">
        <f t="shared" si="483"/>
        <v>55595.370370370365</v>
      </c>
      <c r="I3325" s="31"/>
      <c r="J3325" s="59">
        <f t="shared" si="482"/>
        <v>0</v>
      </c>
    </row>
    <row r="3326" spans="1:10">
      <c r="A3326" s="24">
        <v>4</v>
      </c>
      <c r="B3326" s="25" t="s">
        <v>27</v>
      </c>
      <c r="C3326" s="206"/>
      <c r="D3326" s="27">
        <v>115781</v>
      </c>
      <c r="E3326" s="28">
        <f t="shared" si="480"/>
        <v>0</v>
      </c>
      <c r="F3326" s="29">
        <v>0</v>
      </c>
      <c r="G3326" s="30">
        <f t="shared" si="481"/>
        <v>0</v>
      </c>
      <c r="H3326" s="31">
        <f t="shared" si="483"/>
        <v>107204.62962962962</v>
      </c>
      <c r="I3326" s="31"/>
      <c r="J3326" s="59">
        <f t="shared" si="482"/>
        <v>0</v>
      </c>
    </row>
    <row r="3327" spans="1:10">
      <c r="A3327" s="24">
        <v>5</v>
      </c>
      <c r="B3327" s="25" t="s">
        <v>28</v>
      </c>
      <c r="C3327" s="204">
        <v>5</v>
      </c>
      <c r="D3327" s="27">
        <v>119943</v>
      </c>
      <c r="E3327" s="28">
        <f t="shared" si="480"/>
        <v>599715</v>
      </c>
      <c r="F3327" s="124">
        <v>0.25</v>
      </c>
      <c r="G3327" s="125">
        <f t="shared" si="481"/>
        <v>449786.25</v>
      </c>
      <c r="H3327" s="31">
        <f>D3327/1.08*0.75</f>
        <v>83293.75</v>
      </c>
      <c r="I3327" s="31"/>
      <c r="J3327" s="59">
        <f t="shared" si="482"/>
        <v>416468.75</v>
      </c>
    </row>
    <row r="3328" spans="1:10">
      <c r="A3328" s="24">
        <v>6</v>
      </c>
      <c r="B3328" s="25" t="s">
        <v>29</v>
      </c>
      <c r="C3328" s="167"/>
      <c r="D3328" s="27">
        <v>94810</v>
      </c>
      <c r="E3328" s="28">
        <f t="shared" si="480"/>
        <v>0</v>
      </c>
      <c r="F3328" s="29">
        <v>0</v>
      </c>
      <c r="G3328" s="30">
        <f t="shared" si="481"/>
        <v>0</v>
      </c>
      <c r="H3328" s="31">
        <f t="shared" ref="H3328:H3339" si="484">D3328/1.08</f>
        <v>87787.037037037036</v>
      </c>
      <c r="I3328" s="31"/>
      <c r="J3328" s="59">
        <f t="shared" si="482"/>
        <v>0</v>
      </c>
    </row>
    <row r="3329" spans="1:10">
      <c r="A3329" s="24">
        <v>7</v>
      </c>
      <c r="B3329" s="25" t="s">
        <v>30</v>
      </c>
      <c r="C3329" s="207"/>
      <c r="D3329" s="27">
        <v>141396</v>
      </c>
      <c r="E3329" s="28">
        <f t="shared" si="480"/>
        <v>0</v>
      </c>
      <c r="F3329" s="29">
        <v>0</v>
      </c>
      <c r="G3329" s="30">
        <f t="shared" si="481"/>
        <v>0</v>
      </c>
      <c r="H3329" s="31">
        <f t="shared" si="484"/>
        <v>130922.22222222222</v>
      </c>
      <c r="I3329" s="31"/>
      <c r="J3329" s="59">
        <f t="shared" si="482"/>
        <v>0</v>
      </c>
    </row>
    <row r="3330" spans="1:10">
      <c r="A3330" s="24">
        <v>8</v>
      </c>
      <c r="B3330" s="25" t="s">
        <v>31</v>
      </c>
      <c r="C3330" s="167"/>
      <c r="D3330" s="27">
        <v>232931</v>
      </c>
      <c r="E3330" s="28">
        <f t="shared" si="480"/>
        <v>0</v>
      </c>
      <c r="F3330" s="29">
        <v>0</v>
      </c>
      <c r="G3330" s="30">
        <f t="shared" si="481"/>
        <v>0</v>
      </c>
      <c r="H3330" s="31">
        <f t="shared" si="484"/>
        <v>215676.85185185182</v>
      </c>
      <c r="I3330" s="31"/>
      <c r="J3330" s="59">
        <f t="shared" si="482"/>
        <v>0</v>
      </c>
    </row>
    <row r="3331" spans="1:10">
      <c r="A3331" s="24">
        <v>9</v>
      </c>
      <c r="B3331" s="36" t="s">
        <v>32</v>
      </c>
      <c r="C3331" s="167"/>
      <c r="D3331" s="27">
        <v>101534</v>
      </c>
      <c r="E3331" s="28">
        <f t="shared" si="480"/>
        <v>0</v>
      </c>
      <c r="F3331" s="29">
        <v>0</v>
      </c>
      <c r="G3331" s="30">
        <f t="shared" si="481"/>
        <v>0</v>
      </c>
      <c r="H3331" s="31">
        <f t="shared" si="484"/>
        <v>94012.962962962964</v>
      </c>
      <c r="I3331" s="31"/>
      <c r="J3331" s="59">
        <f t="shared" si="482"/>
        <v>0</v>
      </c>
    </row>
    <row r="3332" spans="1:10">
      <c r="A3332" s="24">
        <v>10</v>
      </c>
      <c r="B3332" s="36" t="s">
        <v>33</v>
      </c>
      <c r="C3332" s="208"/>
      <c r="D3332" s="33">
        <v>110148</v>
      </c>
      <c r="E3332" s="28">
        <f t="shared" si="480"/>
        <v>0</v>
      </c>
      <c r="F3332" s="29">
        <v>0</v>
      </c>
      <c r="G3332" s="30">
        <f t="shared" si="481"/>
        <v>0</v>
      </c>
      <c r="H3332" s="31">
        <f t="shared" si="484"/>
        <v>101988.88888888888</v>
      </c>
      <c r="I3332" s="31"/>
      <c r="J3332" s="59">
        <f t="shared" si="482"/>
        <v>0</v>
      </c>
    </row>
    <row r="3333" spans="1:10">
      <c r="A3333" s="24">
        <v>11</v>
      </c>
      <c r="B3333" s="121" t="s">
        <v>34</v>
      </c>
      <c r="C3333" s="209">
        <v>5</v>
      </c>
      <c r="D3333" s="27">
        <v>54198</v>
      </c>
      <c r="E3333" s="123">
        <f t="shared" si="480"/>
        <v>270990</v>
      </c>
      <c r="F3333" s="29">
        <v>0</v>
      </c>
      <c r="G3333" s="125">
        <f t="shared" si="481"/>
        <v>270990</v>
      </c>
      <c r="H3333" s="31">
        <f t="shared" si="484"/>
        <v>50183.333333333328</v>
      </c>
      <c r="I3333" s="128"/>
      <c r="J3333" s="59">
        <f t="shared" si="482"/>
        <v>250916.66666666663</v>
      </c>
    </row>
    <row r="3334" spans="1:10">
      <c r="A3334" s="24">
        <v>12</v>
      </c>
      <c r="B3334" s="25" t="s">
        <v>35</v>
      </c>
      <c r="C3334" s="208"/>
      <c r="D3334" s="27">
        <v>49680</v>
      </c>
      <c r="E3334" s="28">
        <f t="shared" si="480"/>
        <v>0</v>
      </c>
      <c r="F3334" s="29">
        <v>0</v>
      </c>
      <c r="G3334" s="30">
        <f t="shared" si="481"/>
        <v>0</v>
      </c>
      <c r="H3334" s="31">
        <f t="shared" si="484"/>
        <v>46000</v>
      </c>
      <c r="I3334" s="31"/>
      <c r="J3334" s="59">
        <f t="shared" si="482"/>
        <v>0</v>
      </c>
    </row>
    <row r="3335" spans="1:10">
      <c r="A3335" s="24">
        <v>13</v>
      </c>
      <c r="B3335" s="25" t="s">
        <v>36</v>
      </c>
      <c r="C3335" s="208"/>
      <c r="D3335" s="38">
        <v>64152</v>
      </c>
      <c r="E3335" s="28">
        <f t="shared" si="480"/>
        <v>0</v>
      </c>
      <c r="F3335" s="29">
        <v>0</v>
      </c>
      <c r="G3335" s="30">
        <f t="shared" si="481"/>
        <v>0</v>
      </c>
      <c r="H3335" s="31">
        <f t="shared" si="484"/>
        <v>59399.999999999993</v>
      </c>
      <c r="I3335" s="31"/>
      <c r="J3335" s="59">
        <f t="shared" si="482"/>
        <v>0</v>
      </c>
    </row>
    <row r="3336" spans="1:10">
      <c r="A3336" s="24">
        <v>14</v>
      </c>
      <c r="B3336" s="121" t="s">
        <v>37</v>
      </c>
      <c r="C3336" s="209"/>
      <c r="D3336" s="38">
        <v>65934</v>
      </c>
      <c r="E3336" s="123">
        <f t="shared" si="480"/>
        <v>0</v>
      </c>
      <c r="F3336" s="124">
        <v>0</v>
      </c>
      <c r="G3336" s="125">
        <f t="shared" si="481"/>
        <v>0</v>
      </c>
      <c r="H3336" s="31">
        <f t="shared" si="484"/>
        <v>61049.999999999993</v>
      </c>
      <c r="I3336" s="128"/>
      <c r="J3336" s="59">
        <f t="shared" si="482"/>
        <v>0</v>
      </c>
    </row>
    <row r="3337" spans="1:10">
      <c r="A3337" s="24">
        <v>15</v>
      </c>
      <c r="B3337" s="25" t="s">
        <v>38</v>
      </c>
      <c r="C3337" s="208"/>
      <c r="D3337" s="38">
        <v>76626</v>
      </c>
      <c r="E3337" s="28">
        <f t="shared" si="480"/>
        <v>0</v>
      </c>
      <c r="F3337" s="29">
        <v>0</v>
      </c>
      <c r="G3337" s="30">
        <f t="shared" si="481"/>
        <v>0</v>
      </c>
      <c r="H3337" s="31">
        <f t="shared" si="484"/>
        <v>70950</v>
      </c>
      <c r="I3337" s="31"/>
      <c r="J3337" s="59">
        <f t="shared" si="482"/>
        <v>0</v>
      </c>
    </row>
    <row r="3338" spans="1:10">
      <c r="A3338" s="24">
        <v>16</v>
      </c>
      <c r="B3338" s="25" t="s">
        <v>39</v>
      </c>
      <c r="C3338" s="208"/>
      <c r="D3338" s="38">
        <v>80190</v>
      </c>
      <c r="E3338" s="28">
        <f t="shared" si="480"/>
        <v>0</v>
      </c>
      <c r="F3338" s="29">
        <v>0</v>
      </c>
      <c r="G3338" s="30">
        <f t="shared" si="481"/>
        <v>0</v>
      </c>
      <c r="H3338" s="31">
        <f t="shared" si="484"/>
        <v>74250</v>
      </c>
      <c r="I3338" s="31"/>
      <c r="J3338" s="59">
        <f t="shared" si="482"/>
        <v>0</v>
      </c>
    </row>
    <row r="3339" spans="1:10">
      <c r="A3339" s="24">
        <v>17</v>
      </c>
      <c r="B3339" s="25" t="s">
        <v>40</v>
      </c>
      <c r="C3339" s="208"/>
      <c r="D3339" s="38">
        <v>113832</v>
      </c>
      <c r="E3339" s="28">
        <f t="shared" si="480"/>
        <v>0</v>
      </c>
      <c r="F3339" s="29">
        <v>0</v>
      </c>
      <c r="G3339" s="30">
        <f t="shared" si="481"/>
        <v>0</v>
      </c>
      <c r="H3339" s="31">
        <f t="shared" si="484"/>
        <v>105400</v>
      </c>
      <c r="I3339" s="31"/>
      <c r="J3339" s="59">
        <f t="shared" si="482"/>
        <v>0</v>
      </c>
    </row>
    <row r="3340" spans="1:10">
      <c r="A3340" s="24">
        <v>18</v>
      </c>
      <c r="B3340" s="121" t="s">
        <v>41</v>
      </c>
      <c r="C3340" s="209"/>
      <c r="D3340" s="39">
        <v>98010</v>
      </c>
      <c r="E3340" s="123">
        <f t="shared" si="480"/>
        <v>0</v>
      </c>
      <c r="F3340" s="124">
        <v>0.23</v>
      </c>
      <c r="G3340" s="125">
        <f t="shared" si="481"/>
        <v>0</v>
      </c>
      <c r="H3340" s="31">
        <f>D3340/1.08*0.77</f>
        <v>69877.5</v>
      </c>
      <c r="I3340" s="128"/>
      <c r="J3340" s="59">
        <f t="shared" si="482"/>
        <v>0</v>
      </c>
    </row>
    <row r="3341" spans="1:10" ht="21">
      <c r="A3341" s="40"/>
      <c r="B3341" s="41" t="s">
        <v>42</v>
      </c>
      <c r="C3341" s="210">
        <f>SUM(C3323:C3340)</f>
        <v>10</v>
      </c>
      <c r="D3341" s="39"/>
      <c r="E3341" s="43">
        <f>SUM(E3323:E3340)</f>
        <v>870705</v>
      </c>
      <c r="F3341" s="43"/>
      <c r="G3341" s="44">
        <f>SUM(G3323:G3340)</f>
        <v>720776.25</v>
      </c>
      <c r="H3341" s="45"/>
      <c r="I3341" s="45"/>
      <c r="J3341" s="64">
        <f>SUM(J3323:J3340)</f>
        <v>667385.41666666663</v>
      </c>
    </row>
    <row r="3342" spans="1:10" ht="31.5">
      <c r="A3342" s="46"/>
      <c r="B3342" s="47"/>
      <c r="C3342" s="211"/>
      <c r="D3342" s="39"/>
      <c r="E3342" s="49"/>
      <c r="F3342" s="49"/>
      <c r="G3342" s="50"/>
      <c r="H3342" s="5"/>
      <c r="I3342" s="5"/>
      <c r="J3342" s="75">
        <f>J3341*0.08</f>
        <v>53390.833333333328</v>
      </c>
    </row>
    <row r="3343" spans="1:10" ht="31.5">
      <c r="A3343" s="283" t="s">
        <v>43</v>
      </c>
      <c r="B3343" s="283"/>
      <c r="C3343" s="284" t="s">
        <v>44</v>
      </c>
      <c r="D3343" s="284"/>
      <c r="E3343" s="54"/>
      <c r="F3343" s="54"/>
      <c r="G3343" s="55" t="s">
        <v>45</v>
      </c>
      <c r="H3343" s="6"/>
      <c r="I3343" s="6"/>
      <c r="J3343" s="76">
        <f>SUM(J3341:J3342)</f>
        <v>720776.25</v>
      </c>
    </row>
    <row r="3344" spans="1:10" ht="15">
      <c r="B3344" s="131" t="s">
        <v>165</v>
      </c>
      <c r="C3344" s="131" t="s">
        <v>166</v>
      </c>
      <c r="D3344" s="131"/>
      <c r="E3344" s="131" t="s">
        <v>167</v>
      </c>
    </row>
    <row r="3345" spans="1:10">
      <c r="B3345" s="212" t="s">
        <v>168</v>
      </c>
      <c r="C3345" s="213" t="s">
        <v>166</v>
      </c>
      <c r="D3345" s="214"/>
      <c r="E3345" s="214"/>
      <c r="F3345" s="214"/>
      <c r="G3345" s="212" t="s">
        <v>167</v>
      </c>
    </row>
    <row r="3348" spans="1:10" ht="15.75">
      <c r="A3348" s="279" t="s">
        <v>0</v>
      </c>
      <c r="B3348" s="279"/>
      <c r="C3348" s="279"/>
      <c r="D3348" s="279"/>
      <c r="E3348" s="279"/>
      <c r="F3348" s="279"/>
      <c r="G3348" s="279"/>
    </row>
    <row r="3349" spans="1:10" ht="15.75">
      <c r="A3349" s="279" t="s">
        <v>1</v>
      </c>
      <c r="B3349" s="279"/>
      <c r="C3349" s="279"/>
      <c r="D3349" s="279"/>
      <c r="E3349" s="279"/>
      <c r="F3349" s="279"/>
      <c r="G3349" s="279"/>
      <c r="H3349" s="1"/>
      <c r="I3349" s="1"/>
      <c r="J3349" s="71"/>
    </row>
    <row r="3350" spans="1:10" ht="15.75">
      <c r="A3350" s="279" t="s">
        <v>2</v>
      </c>
      <c r="B3350" s="279"/>
      <c r="C3350" s="279"/>
      <c r="D3350" s="279"/>
      <c r="E3350" s="279"/>
      <c r="F3350" s="279"/>
      <c r="G3350" s="279"/>
      <c r="H3350" s="1"/>
      <c r="I3350" s="1"/>
      <c r="J3350" s="71"/>
    </row>
    <row r="3351" spans="1:10" ht="15.75">
      <c r="A3351" s="279" t="s">
        <v>4</v>
      </c>
      <c r="B3351" s="279"/>
      <c r="C3351" s="279"/>
      <c r="D3351" s="279"/>
      <c r="E3351" s="279"/>
      <c r="F3351" s="279"/>
      <c r="G3351" s="279"/>
      <c r="H3351" s="1"/>
      <c r="I3351" s="1"/>
      <c r="J3351" s="71"/>
    </row>
    <row r="3352" spans="1:10" ht="15.75">
      <c r="A3352" s="280" t="s">
        <v>6</v>
      </c>
      <c r="B3352" s="280"/>
      <c r="C3352" s="280"/>
      <c r="D3352" s="280"/>
      <c r="E3352" s="280"/>
      <c r="F3352" s="280"/>
      <c r="G3352" s="280"/>
      <c r="H3352" s="1"/>
      <c r="I3352" s="1"/>
      <c r="J3352" s="71"/>
    </row>
    <row r="3353" spans="1:10" ht="27.75">
      <c r="A3353" s="9"/>
      <c r="B3353" s="9"/>
      <c r="C3353" s="281" t="s">
        <v>265</v>
      </c>
      <c r="D3353" s="281"/>
      <c r="E3353" s="281"/>
      <c r="F3353" s="281"/>
      <c r="G3353" s="281"/>
      <c r="H3353" s="2"/>
      <c r="I3353" s="2"/>
      <c r="J3353" s="72"/>
    </row>
    <row r="3354" spans="1:10">
      <c r="A3354" s="11" t="s">
        <v>8</v>
      </c>
      <c r="B3354" s="12"/>
      <c r="C3354" s="202"/>
      <c r="D3354" s="286"/>
      <c r="E3354" s="286"/>
      <c r="F3354" s="286"/>
      <c r="G3354" s="286"/>
      <c r="H3354" s="68"/>
      <c r="I3354" s="68"/>
      <c r="J3354" s="71"/>
    </row>
    <row r="3355" spans="1:10" ht="15.75">
      <c r="A3355" s="11" t="s">
        <v>9</v>
      </c>
      <c r="B3355" s="286" t="s">
        <v>316</v>
      </c>
      <c r="C3355" s="286"/>
      <c r="D3355" s="286"/>
      <c r="E3355" s="286"/>
      <c r="F3355" s="11"/>
      <c r="G3355" s="16"/>
      <c r="H3355" s="11"/>
      <c r="I3355" s="11"/>
      <c r="J3355" s="80"/>
    </row>
    <row r="3356" spans="1:10" ht="15.75">
      <c r="A3356" s="11" t="s">
        <v>11</v>
      </c>
      <c r="B3356" s="289"/>
      <c r="C3356" s="289"/>
      <c r="D3356" s="289"/>
      <c r="E3356" s="289"/>
      <c r="F3356" s="18"/>
      <c r="G3356" s="19" t="s">
        <v>13</v>
      </c>
      <c r="H3356" s="69" t="s">
        <v>161</v>
      </c>
      <c r="I3356" s="69"/>
      <c r="J3356" s="73"/>
    </row>
    <row r="3357" spans="1:10">
      <c r="A3357" s="190" t="s">
        <v>14</v>
      </c>
      <c r="B3357" s="190"/>
      <c r="C3357" s="203" t="s">
        <v>17</v>
      </c>
      <c r="D3357" s="191" t="s">
        <v>18</v>
      </c>
      <c r="E3357" s="192" t="s">
        <v>19</v>
      </c>
      <c r="F3357" s="192" t="s">
        <v>20</v>
      </c>
      <c r="G3357" s="190" t="s">
        <v>21</v>
      </c>
      <c r="H3357" s="1"/>
      <c r="I3357" s="1"/>
      <c r="J3357" s="71"/>
    </row>
    <row r="3358" spans="1:10">
      <c r="A3358" s="24">
        <v>1</v>
      </c>
      <c r="B3358" s="25" t="s">
        <v>23</v>
      </c>
      <c r="C3358" s="167">
        <v>3</v>
      </c>
      <c r="D3358" s="27">
        <v>79305</v>
      </c>
      <c r="E3358" s="28">
        <f t="shared" ref="E3358:E3375" si="485">D3358*C3358</f>
        <v>237915</v>
      </c>
      <c r="F3358" s="29">
        <v>0</v>
      </c>
      <c r="G3358" s="30">
        <f t="shared" ref="G3358:G3375" si="486">E3358-E3358*F3358</f>
        <v>237915</v>
      </c>
      <c r="H3358" s="31">
        <f>D3358/1.08</f>
        <v>73430.555555555547</v>
      </c>
      <c r="I3358" s="31"/>
      <c r="J3358" s="59">
        <f t="shared" ref="J3358:J3375" si="487">H3358*C3358</f>
        <v>220291.66666666663</v>
      </c>
    </row>
    <row r="3359" spans="1:10">
      <c r="A3359" s="24">
        <v>2</v>
      </c>
      <c r="B3359" s="25" t="s">
        <v>25</v>
      </c>
      <c r="C3359" s="204"/>
      <c r="D3359" s="33">
        <v>128591</v>
      </c>
      <c r="E3359" s="28">
        <f t="shared" si="485"/>
        <v>0</v>
      </c>
      <c r="F3359" s="29">
        <v>0</v>
      </c>
      <c r="G3359" s="30">
        <f t="shared" si="486"/>
        <v>0</v>
      </c>
      <c r="H3359" s="31">
        <f t="shared" ref="H3359:H3361" si="488">D3359/1.08</f>
        <v>119065.74074074073</v>
      </c>
      <c r="I3359" s="31"/>
      <c r="J3359" s="59">
        <f t="shared" si="487"/>
        <v>0</v>
      </c>
    </row>
    <row r="3360" spans="1:10">
      <c r="A3360" s="24">
        <v>3</v>
      </c>
      <c r="B3360" s="25" t="s">
        <v>26</v>
      </c>
      <c r="C3360" s="205"/>
      <c r="D3360" s="27">
        <v>60043</v>
      </c>
      <c r="E3360" s="28">
        <f t="shared" si="485"/>
        <v>0</v>
      </c>
      <c r="F3360" s="29">
        <v>0</v>
      </c>
      <c r="G3360" s="30">
        <f t="shared" si="486"/>
        <v>0</v>
      </c>
      <c r="H3360" s="31">
        <f t="shared" si="488"/>
        <v>55595.370370370365</v>
      </c>
      <c r="I3360" s="31"/>
      <c r="J3360" s="59">
        <f t="shared" si="487"/>
        <v>0</v>
      </c>
    </row>
    <row r="3361" spans="1:10">
      <c r="A3361" s="24">
        <v>4</v>
      </c>
      <c r="B3361" s="25" t="s">
        <v>27</v>
      </c>
      <c r="C3361" s="206"/>
      <c r="D3361" s="27">
        <v>115781</v>
      </c>
      <c r="E3361" s="28">
        <f t="shared" si="485"/>
        <v>0</v>
      </c>
      <c r="F3361" s="29">
        <v>0</v>
      </c>
      <c r="G3361" s="30">
        <f t="shared" si="486"/>
        <v>0</v>
      </c>
      <c r="H3361" s="31">
        <f t="shared" si="488"/>
        <v>107204.62962962962</v>
      </c>
      <c r="I3361" s="31"/>
      <c r="J3361" s="59">
        <f t="shared" si="487"/>
        <v>0</v>
      </c>
    </row>
    <row r="3362" spans="1:10">
      <c r="A3362" s="24">
        <v>5</v>
      </c>
      <c r="B3362" s="25" t="s">
        <v>28</v>
      </c>
      <c r="C3362" s="204">
        <v>3</v>
      </c>
      <c r="D3362" s="27">
        <v>119943</v>
      </c>
      <c r="E3362" s="28">
        <f t="shared" si="485"/>
        <v>359829</v>
      </c>
      <c r="F3362" s="124">
        <v>0.25</v>
      </c>
      <c r="G3362" s="125">
        <f t="shared" si="486"/>
        <v>269871.75</v>
      </c>
      <c r="H3362" s="31">
        <f>D3362/1.08*0.75</f>
        <v>83293.75</v>
      </c>
      <c r="I3362" s="31"/>
      <c r="J3362" s="59">
        <f t="shared" si="487"/>
        <v>249881.25</v>
      </c>
    </row>
    <row r="3363" spans="1:10">
      <c r="A3363" s="24">
        <v>6</v>
      </c>
      <c r="B3363" s="25" t="s">
        <v>29</v>
      </c>
      <c r="C3363" s="167"/>
      <c r="D3363" s="27">
        <v>94810</v>
      </c>
      <c r="E3363" s="28">
        <f t="shared" si="485"/>
        <v>0</v>
      </c>
      <c r="F3363" s="29">
        <v>0</v>
      </c>
      <c r="G3363" s="30">
        <f t="shared" si="486"/>
        <v>0</v>
      </c>
      <c r="H3363" s="31">
        <f t="shared" ref="H3363:H3374" si="489">D3363/1.08</f>
        <v>87787.037037037036</v>
      </c>
      <c r="I3363" s="31"/>
      <c r="J3363" s="59">
        <f t="shared" si="487"/>
        <v>0</v>
      </c>
    </row>
    <row r="3364" spans="1:10">
      <c r="A3364" s="24">
        <v>7</v>
      </c>
      <c r="B3364" s="25" t="s">
        <v>30</v>
      </c>
      <c r="C3364" s="207"/>
      <c r="D3364" s="27">
        <v>141396</v>
      </c>
      <c r="E3364" s="28">
        <f t="shared" si="485"/>
        <v>0</v>
      </c>
      <c r="F3364" s="29">
        <v>0</v>
      </c>
      <c r="G3364" s="30">
        <f t="shared" si="486"/>
        <v>0</v>
      </c>
      <c r="H3364" s="31">
        <f t="shared" si="489"/>
        <v>130922.22222222222</v>
      </c>
      <c r="I3364" s="31"/>
      <c r="J3364" s="59">
        <f t="shared" si="487"/>
        <v>0</v>
      </c>
    </row>
    <row r="3365" spans="1:10">
      <c r="A3365" s="24">
        <v>8</v>
      </c>
      <c r="B3365" s="25" t="s">
        <v>31</v>
      </c>
      <c r="C3365" s="167"/>
      <c r="D3365" s="27">
        <v>232931</v>
      </c>
      <c r="E3365" s="28">
        <f t="shared" si="485"/>
        <v>0</v>
      </c>
      <c r="F3365" s="29">
        <v>0</v>
      </c>
      <c r="G3365" s="30">
        <f t="shared" si="486"/>
        <v>0</v>
      </c>
      <c r="H3365" s="31">
        <f t="shared" si="489"/>
        <v>215676.85185185182</v>
      </c>
      <c r="I3365" s="31"/>
      <c r="J3365" s="59">
        <f t="shared" si="487"/>
        <v>0</v>
      </c>
    </row>
    <row r="3366" spans="1:10">
      <c r="A3366" s="24">
        <v>9</v>
      </c>
      <c r="B3366" s="36" t="s">
        <v>32</v>
      </c>
      <c r="C3366" s="167"/>
      <c r="D3366" s="27">
        <v>101534</v>
      </c>
      <c r="E3366" s="28">
        <f t="shared" si="485"/>
        <v>0</v>
      </c>
      <c r="F3366" s="29">
        <v>0</v>
      </c>
      <c r="G3366" s="30">
        <f t="shared" si="486"/>
        <v>0</v>
      </c>
      <c r="H3366" s="31">
        <f t="shared" si="489"/>
        <v>94012.962962962964</v>
      </c>
      <c r="I3366" s="31"/>
      <c r="J3366" s="59">
        <f t="shared" si="487"/>
        <v>0</v>
      </c>
    </row>
    <row r="3367" spans="1:10">
      <c r="A3367" s="24">
        <v>10</v>
      </c>
      <c r="B3367" s="36" t="s">
        <v>33</v>
      </c>
      <c r="C3367" s="208"/>
      <c r="D3367" s="33">
        <v>110148</v>
      </c>
      <c r="E3367" s="28">
        <f t="shared" si="485"/>
        <v>0</v>
      </c>
      <c r="F3367" s="29">
        <v>0</v>
      </c>
      <c r="G3367" s="30">
        <f t="shared" si="486"/>
        <v>0</v>
      </c>
      <c r="H3367" s="31">
        <f t="shared" si="489"/>
        <v>101988.88888888888</v>
      </c>
      <c r="I3367" s="31"/>
      <c r="J3367" s="59">
        <f t="shared" si="487"/>
        <v>0</v>
      </c>
    </row>
    <row r="3368" spans="1:10">
      <c r="A3368" s="24">
        <v>11</v>
      </c>
      <c r="B3368" s="121" t="s">
        <v>34</v>
      </c>
      <c r="C3368" s="209"/>
      <c r="D3368" s="27">
        <v>54198</v>
      </c>
      <c r="E3368" s="123">
        <f t="shared" si="485"/>
        <v>0</v>
      </c>
      <c r="F3368" s="29">
        <v>0</v>
      </c>
      <c r="G3368" s="125">
        <f t="shared" si="486"/>
        <v>0</v>
      </c>
      <c r="H3368" s="31">
        <f t="shared" si="489"/>
        <v>50183.333333333328</v>
      </c>
      <c r="I3368" s="128"/>
      <c r="J3368" s="59">
        <f t="shared" si="487"/>
        <v>0</v>
      </c>
    </row>
    <row r="3369" spans="1:10">
      <c r="A3369" s="24">
        <v>12</v>
      </c>
      <c r="B3369" s="25" t="s">
        <v>35</v>
      </c>
      <c r="C3369" s="208"/>
      <c r="D3369" s="27">
        <v>49680</v>
      </c>
      <c r="E3369" s="28">
        <f t="shared" si="485"/>
        <v>0</v>
      </c>
      <c r="F3369" s="29">
        <v>0</v>
      </c>
      <c r="G3369" s="30">
        <f t="shared" si="486"/>
        <v>0</v>
      </c>
      <c r="H3369" s="31">
        <f t="shared" si="489"/>
        <v>46000</v>
      </c>
      <c r="I3369" s="31"/>
      <c r="J3369" s="59">
        <f t="shared" si="487"/>
        <v>0</v>
      </c>
    </row>
    <row r="3370" spans="1:10">
      <c r="A3370" s="24">
        <v>13</v>
      </c>
      <c r="B3370" s="25" t="s">
        <v>36</v>
      </c>
      <c r="C3370" s="208"/>
      <c r="D3370" s="38">
        <v>64152</v>
      </c>
      <c r="E3370" s="28">
        <f t="shared" si="485"/>
        <v>0</v>
      </c>
      <c r="F3370" s="29">
        <v>0</v>
      </c>
      <c r="G3370" s="30">
        <f t="shared" si="486"/>
        <v>0</v>
      </c>
      <c r="H3370" s="31">
        <f t="shared" si="489"/>
        <v>59399.999999999993</v>
      </c>
      <c r="I3370" s="31"/>
      <c r="J3370" s="59">
        <f t="shared" si="487"/>
        <v>0</v>
      </c>
    </row>
    <row r="3371" spans="1:10">
      <c r="A3371" s="24">
        <v>14</v>
      </c>
      <c r="B3371" s="121" t="s">
        <v>37</v>
      </c>
      <c r="C3371" s="209"/>
      <c r="D3371" s="38">
        <v>65934</v>
      </c>
      <c r="E3371" s="123">
        <f t="shared" si="485"/>
        <v>0</v>
      </c>
      <c r="F3371" s="124">
        <v>0</v>
      </c>
      <c r="G3371" s="125">
        <f t="shared" si="486"/>
        <v>0</v>
      </c>
      <c r="H3371" s="31">
        <f t="shared" si="489"/>
        <v>61049.999999999993</v>
      </c>
      <c r="I3371" s="128"/>
      <c r="J3371" s="59">
        <f t="shared" si="487"/>
        <v>0</v>
      </c>
    </row>
    <row r="3372" spans="1:10">
      <c r="A3372" s="24">
        <v>15</v>
      </c>
      <c r="B3372" s="25" t="s">
        <v>38</v>
      </c>
      <c r="C3372" s="208"/>
      <c r="D3372" s="38">
        <v>76626</v>
      </c>
      <c r="E3372" s="28">
        <f t="shared" si="485"/>
        <v>0</v>
      </c>
      <c r="F3372" s="29">
        <v>0</v>
      </c>
      <c r="G3372" s="30">
        <f t="shared" si="486"/>
        <v>0</v>
      </c>
      <c r="H3372" s="31">
        <f t="shared" si="489"/>
        <v>70950</v>
      </c>
      <c r="I3372" s="31"/>
      <c r="J3372" s="59">
        <f t="shared" si="487"/>
        <v>0</v>
      </c>
    </row>
    <row r="3373" spans="1:10">
      <c r="A3373" s="24">
        <v>16</v>
      </c>
      <c r="B3373" s="25" t="s">
        <v>39</v>
      </c>
      <c r="C3373" s="208"/>
      <c r="D3373" s="38">
        <v>80190</v>
      </c>
      <c r="E3373" s="28">
        <f t="shared" si="485"/>
        <v>0</v>
      </c>
      <c r="F3373" s="29">
        <v>0</v>
      </c>
      <c r="G3373" s="30">
        <f t="shared" si="486"/>
        <v>0</v>
      </c>
      <c r="H3373" s="31">
        <f t="shared" si="489"/>
        <v>74250</v>
      </c>
      <c r="I3373" s="31"/>
      <c r="J3373" s="59">
        <f t="shared" si="487"/>
        <v>0</v>
      </c>
    </row>
    <row r="3374" spans="1:10">
      <c r="A3374" s="24">
        <v>17</v>
      </c>
      <c r="B3374" s="25" t="s">
        <v>40</v>
      </c>
      <c r="C3374" s="208"/>
      <c r="D3374" s="38">
        <v>113832</v>
      </c>
      <c r="E3374" s="28">
        <f t="shared" si="485"/>
        <v>0</v>
      </c>
      <c r="F3374" s="29">
        <v>0</v>
      </c>
      <c r="G3374" s="30">
        <f t="shared" si="486"/>
        <v>0</v>
      </c>
      <c r="H3374" s="31">
        <f t="shared" si="489"/>
        <v>105400</v>
      </c>
      <c r="I3374" s="31"/>
      <c r="J3374" s="59">
        <f t="shared" si="487"/>
        <v>0</v>
      </c>
    </row>
    <row r="3375" spans="1:10">
      <c r="A3375" s="24">
        <v>18</v>
      </c>
      <c r="B3375" s="121" t="s">
        <v>41</v>
      </c>
      <c r="C3375" s="209"/>
      <c r="D3375" s="39">
        <v>98010</v>
      </c>
      <c r="E3375" s="123">
        <f t="shared" si="485"/>
        <v>0</v>
      </c>
      <c r="F3375" s="124">
        <v>0.23</v>
      </c>
      <c r="G3375" s="125">
        <f t="shared" si="486"/>
        <v>0</v>
      </c>
      <c r="H3375" s="31">
        <f>D3375/1.08*0.77</f>
        <v>69877.5</v>
      </c>
      <c r="I3375" s="128"/>
      <c r="J3375" s="59">
        <f t="shared" si="487"/>
        <v>0</v>
      </c>
    </row>
    <row r="3376" spans="1:10" ht="21">
      <c r="A3376" s="40"/>
      <c r="B3376" s="41" t="s">
        <v>42</v>
      </c>
      <c r="C3376" s="210">
        <f>SUM(C3358:C3375)</f>
        <v>6</v>
      </c>
      <c r="D3376" s="39"/>
      <c r="E3376" s="43">
        <f>SUM(E3358:E3375)</f>
        <v>597744</v>
      </c>
      <c r="F3376" s="43"/>
      <c r="G3376" s="44">
        <f>SUM(G3358:G3375)</f>
        <v>507786.75</v>
      </c>
      <c r="H3376" s="45"/>
      <c r="I3376" s="45"/>
      <c r="J3376" s="64">
        <f>SUM(J3358:J3375)</f>
        <v>470172.91666666663</v>
      </c>
    </row>
    <row r="3377" spans="1:10" ht="31.5">
      <c r="A3377" s="46"/>
      <c r="B3377" s="47"/>
      <c r="C3377" s="211"/>
      <c r="D3377" s="39"/>
      <c r="E3377" s="49"/>
      <c r="F3377" s="49"/>
      <c r="G3377" s="50"/>
      <c r="H3377" s="5"/>
      <c r="I3377" s="5"/>
      <c r="J3377" s="75">
        <f>J3376*0.08</f>
        <v>37613.833333333328</v>
      </c>
    </row>
    <row r="3378" spans="1:10" ht="31.5">
      <c r="A3378" s="283" t="s">
        <v>43</v>
      </c>
      <c r="B3378" s="283"/>
      <c r="C3378" s="284" t="s">
        <v>44</v>
      </c>
      <c r="D3378" s="284"/>
      <c r="E3378" s="54"/>
      <c r="F3378" s="54"/>
      <c r="G3378" s="55" t="s">
        <v>45</v>
      </c>
      <c r="H3378" s="6"/>
      <c r="I3378" s="6"/>
      <c r="J3378" s="76">
        <f>SUM(J3376:J3377)</f>
        <v>507786.74999999994</v>
      </c>
    </row>
    <row r="3379" spans="1:10" ht="15">
      <c r="B3379" s="131" t="s">
        <v>165</v>
      </c>
      <c r="C3379" s="131" t="s">
        <v>166</v>
      </c>
      <c r="D3379" s="131"/>
      <c r="E3379" s="131" t="s">
        <v>167</v>
      </c>
    </row>
    <row r="3380" spans="1:10">
      <c r="B3380" s="212" t="s">
        <v>168</v>
      </c>
      <c r="C3380" s="213" t="s">
        <v>166</v>
      </c>
      <c r="D3380" s="214"/>
      <c r="E3380" s="214"/>
      <c r="F3380" s="214"/>
      <c r="G3380" s="212" t="s">
        <v>167</v>
      </c>
    </row>
    <row r="3383" spans="1:10" ht="15.75">
      <c r="A3383" s="279" t="s">
        <v>0</v>
      </c>
      <c r="B3383" s="279"/>
      <c r="C3383" s="279"/>
      <c r="D3383" s="279"/>
      <c r="E3383" s="279"/>
      <c r="F3383" s="279"/>
      <c r="G3383" s="279"/>
    </row>
    <row r="3384" spans="1:10" ht="15.75">
      <c r="A3384" s="279" t="s">
        <v>1</v>
      </c>
      <c r="B3384" s="279"/>
      <c r="C3384" s="279"/>
      <c r="D3384" s="279"/>
      <c r="E3384" s="279"/>
      <c r="F3384" s="279"/>
      <c r="G3384" s="279"/>
      <c r="H3384" s="1"/>
      <c r="I3384" s="1"/>
      <c r="J3384" s="71"/>
    </row>
    <row r="3385" spans="1:10" ht="15.75">
      <c r="A3385" s="279" t="s">
        <v>2</v>
      </c>
      <c r="B3385" s="279"/>
      <c r="C3385" s="279"/>
      <c r="D3385" s="279"/>
      <c r="E3385" s="279"/>
      <c r="F3385" s="279"/>
      <c r="G3385" s="279"/>
      <c r="H3385" s="1"/>
      <c r="I3385" s="1"/>
      <c r="J3385" s="71"/>
    </row>
    <row r="3386" spans="1:10" ht="15.75">
      <c r="A3386" s="279" t="s">
        <v>4</v>
      </c>
      <c r="B3386" s="279"/>
      <c r="C3386" s="279"/>
      <c r="D3386" s="279"/>
      <c r="E3386" s="279"/>
      <c r="F3386" s="279"/>
      <c r="G3386" s="279"/>
      <c r="H3386" s="1"/>
      <c r="I3386" s="1"/>
      <c r="J3386" s="71"/>
    </row>
    <row r="3387" spans="1:10" ht="15.75">
      <c r="A3387" s="280" t="s">
        <v>6</v>
      </c>
      <c r="B3387" s="280"/>
      <c r="C3387" s="280"/>
      <c r="D3387" s="280"/>
      <c r="E3387" s="280"/>
      <c r="F3387" s="280"/>
      <c r="G3387" s="280"/>
      <c r="H3387" s="1"/>
      <c r="I3387" s="1"/>
      <c r="J3387" s="71"/>
    </row>
    <row r="3388" spans="1:10" ht="27.75">
      <c r="A3388" s="9"/>
      <c r="B3388" s="9"/>
      <c r="C3388" s="281" t="s">
        <v>265</v>
      </c>
      <c r="D3388" s="281"/>
      <c r="E3388" s="281"/>
      <c r="F3388" s="281"/>
      <c r="G3388" s="281"/>
      <c r="H3388" s="2"/>
      <c r="I3388" s="2"/>
      <c r="J3388" s="72"/>
    </row>
    <row r="3389" spans="1:10">
      <c r="A3389" s="11" t="s">
        <v>8</v>
      </c>
      <c r="B3389" s="12"/>
      <c r="C3389" s="202"/>
      <c r="D3389" s="286"/>
      <c r="E3389" s="286"/>
      <c r="F3389" s="286"/>
      <c r="G3389" s="286"/>
      <c r="H3389" s="68"/>
      <c r="I3389" s="68"/>
      <c r="J3389" s="71"/>
    </row>
    <row r="3390" spans="1:10" ht="15.75">
      <c r="A3390" s="11" t="s">
        <v>9</v>
      </c>
      <c r="B3390" s="286" t="s">
        <v>317</v>
      </c>
      <c r="C3390" s="286"/>
      <c r="D3390" s="286"/>
      <c r="E3390" s="286"/>
      <c r="F3390" s="11"/>
      <c r="G3390" s="16"/>
      <c r="H3390" s="11"/>
      <c r="I3390" s="11"/>
      <c r="J3390" s="80"/>
    </row>
    <row r="3391" spans="1:10" ht="15.75">
      <c r="A3391" s="11" t="s">
        <v>11</v>
      </c>
      <c r="B3391" s="289"/>
      <c r="C3391" s="289"/>
      <c r="D3391" s="289"/>
      <c r="E3391" s="289"/>
      <c r="F3391" s="18"/>
      <c r="G3391" s="19" t="s">
        <v>13</v>
      </c>
      <c r="H3391" s="69" t="s">
        <v>161</v>
      </c>
      <c r="I3391" s="69"/>
      <c r="J3391" s="73"/>
    </row>
    <row r="3392" spans="1:10">
      <c r="A3392" s="190" t="s">
        <v>14</v>
      </c>
      <c r="B3392" s="190"/>
      <c r="C3392" s="203" t="s">
        <v>17</v>
      </c>
      <c r="D3392" s="191" t="s">
        <v>18</v>
      </c>
      <c r="E3392" s="192" t="s">
        <v>19</v>
      </c>
      <c r="F3392" s="192" t="s">
        <v>20</v>
      </c>
      <c r="G3392" s="190" t="s">
        <v>21</v>
      </c>
      <c r="H3392" s="1"/>
      <c r="I3392" s="1"/>
      <c r="J3392" s="71"/>
    </row>
    <row r="3393" spans="1:10">
      <c r="A3393" s="24">
        <v>1</v>
      </c>
      <c r="B3393" s="25" t="s">
        <v>23</v>
      </c>
      <c r="C3393" s="167">
        <v>6</v>
      </c>
      <c r="D3393" s="27">
        <v>79305</v>
      </c>
      <c r="E3393" s="28">
        <f t="shared" ref="E3393:E3410" si="490">D3393*C3393</f>
        <v>475830</v>
      </c>
      <c r="F3393" s="29">
        <v>0</v>
      </c>
      <c r="G3393" s="30">
        <f t="shared" ref="G3393:G3410" si="491">E3393-E3393*F3393</f>
        <v>475830</v>
      </c>
      <c r="H3393" s="31">
        <f>D3393/1.08</f>
        <v>73430.555555555547</v>
      </c>
      <c r="I3393" s="31"/>
      <c r="J3393" s="59">
        <f t="shared" ref="J3393:J3410" si="492">H3393*C3393</f>
        <v>440583.33333333326</v>
      </c>
    </row>
    <row r="3394" spans="1:10">
      <c r="A3394" s="24">
        <v>2</v>
      </c>
      <c r="B3394" s="25" t="s">
        <v>25</v>
      </c>
      <c r="C3394" s="204"/>
      <c r="D3394" s="33">
        <v>128591</v>
      </c>
      <c r="E3394" s="28">
        <f t="shared" si="490"/>
        <v>0</v>
      </c>
      <c r="F3394" s="29">
        <v>0</v>
      </c>
      <c r="G3394" s="30">
        <f t="shared" si="491"/>
        <v>0</v>
      </c>
      <c r="H3394" s="31">
        <f t="shared" ref="H3394:H3396" si="493">D3394/1.08</f>
        <v>119065.74074074073</v>
      </c>
      <c r="I3394" s="31"/>
      <c r="J3394" s="59">
        <f t="shared" si="492"/>
        <v>0</v>
      </c>
    </row>
    <row r="3395" spans="1:10">
      <c r="A3395" s="24">
        <v>3</v>
      </c>
      <c r="B3395" s="25" t="s">
        <v>26</v>
      </c>
      <c r="C3395" s="205"/>
      <c r="D3395" s="27">
        <v>60043</v>
      </c>
      <c r="E3395" s="28">
        <f t="shared" si="490"/>
        <v>0</v>
      </c>
      <c r="F3395" s="29">
        <v>0</v>
      </c>
      <c r="G3395" s="30">
        <f t="shared" si="491"/>
        <v>0</v>
      </c>
      <c r="H3395" s="31">
        <f t="shared" si="493"/>
        <v>55595.370370370365</v>
      </c>
      <c r="I3395" s="31"/>
      <c r="J3395" s="59">
        <f t="shared" si="492"/>
        <v>0</v>
      </c>
    </row>
    <row r="3396" spans="1:10">
      <c r="A3396" s="24">
        <v>4</v>
      </c>
      <c r="B3396" s="25" t="s">
        <v>27</v>
      </c>
      <c r="C3396" s="206"/>
      <c r="D3396" s="27">
        <v>115781</v>
      </c>
      <c r="E3396" s="28">
        <f t="shared" si="490"/>
        <v>0</v>
      </c>
      <c r="F3396" s="29">
        <v>0</v>
      </c>
      <c r="G3396" s="30">
        <f t="shared" si="491"/>
        <v>0</v>
      </c>
      <c r="H3396" s="31">
        <f t="shared" si="493"/>
        <v>107204.62962962962</v>
      </c>
      <c r="I3396" s="31"/>
      <c r="J3396" s="59">
        <f t="shared" si="492"/>
        <v>0</v>
      </c>
    </row>
    <row r="3397" spans="1:10">
      <c r="A3397" s="24">
        <v>5</v>
      </c>
      <c r="B3397" s="25" t="s">
        <v>28</v>
      </c>
      <c r="C3397" s="204"/>
      <c r="D3397" s="27">
        <v>119943</v>
      </c>
      <c r="E3397" s="28">
        <f t="shared" si="490"/>
        <v>0</v>
      </c>
      <c r="F3397" s="124">
        <v>0.25</v>
      </c>
      <c r="G3397" s="125">
        <f t="shared" si="491"/>
        <v>0</v>
      </c>
      <c r="H3397" s="31">
        <f>D3397/1.08*0.75</f>
        <v>83293.75</v>
      </c>
      <c r="I3397" s="31"/>
      <c r="J3397" s="59">
        <f t="shared" si="492"/>
        <v>0</v>
      </c>
    </row>
    <row r="3398" spans="1:10">
      <c r="A3398" s="24">
        <v>6</v>
      </c>
      <c r="B3398" s="25" t="s">
        <v>29</v>
      </c>
      <c r="C3398" s="167"/>
      <c r="D3398" s="27">
        <v>94810</v>
      </c>
      <c r="E3398" s="28">
        <f t="shared" si="490"/>
        <v>0</v>
      </c>
      <c r="F3398" s="29">
        <v>0</v>
      </c>
      <c r="G3398" s="30">
        <f t="shared" si="491"/>
        <v>0</v>
      </c>
      <c r="H3398" s="31">
        <f t="shared" ref="H3398:H3409" si="494">D3398/1.08</f>
        <v>87787.037037037036</v>
      </c>
      <c r="I3398" s="31"/>
      <c r="J3398" s="59">
        <f t="shared" si="492"/>
        <v>0</v>
      </c>
    </row>
    <row r="3399" spans="1:10">
      <c r="A3399" s="24">
        <v>7</v>
      </c>
      <c r="B3399" s="25" t="s">
        <v>30</v>
      </c>
      <c r="C3399" s="207"/>
      <c r="D3399" s="27">
        <v>141396</v>
      </c>
      <c r="E3399" s="28">
        <f t="shared" si="490"/>
        <v>0</v>
      </c>
      <c r="F3399" s="29">
        <v>0</v>
      </c>
      <c r="G3399" s="30">
        <f t="shared" si="491"/>
        <v>0</v>
      </c>
      <c r="H3399" s="31">
        <f t="shared" si="494"/>
        <v>130922.22222222222</v>
      </c>
      <c r="I3399" s="31"/>
      <c r="J3399" s="59">
        <f t="shared" si="492"/>
        <v>0</v>
      </c>
    </row>
    <row r="3400" spans="1:10">
      <c r="A3400" s="24">
        <v>8</v>
      </c>
      <c r="B3400" s="25" t="s">
        <v>31</v>
      </c>
      <c r="C3400" s="167"/>
      <c r="D3400" s="27">
        <v>232931</v>
      </c>
      <c r="E3400" s="28">
        <f t="shared" si="490"/>
        <v>0</v>
      </c>
      <c r="F3400" s="29">
        <v>0</v>
      </c>
      <c r="G3400" s="30">
        <f t="shared" si="491"/>
        <v>0</v>
      </c>
      <c r="H3400" s="31">
        <f t="shared" si="494"/>
        <v>215676.85185185182</v>
      </c>
      <c r="I3400" s="31"/>
      <c r="J3400" s="59">
        <f t="shared" si="492"/>
        <v>0</v>
      </c>
    </row>
    <row r="3401" spans="1:10">
      <c r="A3401" s="24">
        <v>9</v>
      </c>
      <c r="B3401" s="36" t="s">
        <v>32</v>
      </c>
      <c r="C3401" s="167"/>
      <c r="D3401" s="27">
        <v>101534</v>
      </c>
      <c r="E3401" s="28">
        <f t="shared" si="490"/>
        <v>0</v>
      </c>
      <c r="F3401" s="29">
        <v>0</v>
      </c>
      <c r="G3401" s="30">
        <f t="shared" si="491"/>
        <v>0</v>
      </c>
      <c r="H3401" s="31">
        <f t="shared" si="494"/>
        <v>94012.962962962964</v>
      </c>
      <c r="I3401" s="31"/>
      <c r="J3401" s="59">
        <f t="shared" si="492"/>
        <v>0</v>
      </c>
    </row>
    <row r="3402" spans="1:10">
      <c r="A3402" s="24">
        <v>10</v>
      </c>
      <c r="B3402" s="36" t="s">
        <v>33</v>
      </c>
      <c r="C3402" s="208"/>
      <c r="D3402" s="33">
        <v>110148</v>
      </c>
      <c r="E3402" s="28">
        <f t="shared" si="490"/>
        <v>0</v>
      </c>
      <c r="F3402" s="29">
        <v>0</v>
      </c>
      <c r="G3402" s="30">
        <f t="shared" si="491"/>
        <v>0</v>
      </c>
      <c r="H3402" s="31">
        <f t="shared" si="494"/>
        <v>101988.88888888888</v>
      </c>
      <c r="I3402" s="31"/>
      <c r="J3402" s="59">
        <f t="shared" si="492"/>
        <v>0</v>
      </c>
    </row>
    <row r="3403" spans="1:10">
      <c r="A3403" s="24">
        <v>11</v>
      </c>
      <c r="B3403" s="121" t="s">
        <v>34</v>
      </c>
      <c r="C3403" s="209"/>
      <c r="D3403" s="27">
        <v>54198</v>
      </c>
      <c r="E3403" s="123">
        <f t="shared" si="490"/>
        <v>0</v>
      </c>
      <c r="F3403" s="29">
        <v>0</v>
      </c>
      <c r="G3403" s="125">
        <f t="shared" si="491"/>
        <v>0</v>
      </c>
      <c r="H3403" s="31">
        <f t="shared" si="494"/>
        <v>50183.333333333328</v>
      </c>
      <c r="I3403" s="128"/>
      <c r="J3403" s="59">
        <f t="shared" si="492"/>
        <v>0</v>
      </c>
    </row>
    <row r="3404" spans="1:10">
      <c r="A3404" s="24">
        <v>12</v>
      </c>
      <c r="B3404" s="25" t="s">
        <v>35</v>
      </c>
      <c r="C3404" s="208"/>
      <c r="D3404" s="27">
        <v>49680</v>
      </c>
      <c r="E3404" s="28">
        <f t="shared" si="490"/>
        <v>0</v>
      </c>
      <c r="F3404" s="29">
        <v>0</v>
      </c>
      <c r="G3404" s="30">
        <f t="shared" si="491"/>
        <v>0</v>
      </c>
      <c r="H3404" s="31">
        <f t="shared" si="494"/>
        <v>46000</v>
      </c>
      <c r="I3404" s="31"/>
      <c r="J3404" s="59">
        <f t="shared" si="492"/>
        <v>0</v>
      </c>
    </row>
    <row r="3405" spans="1:10">
      <c r="A3405" s="24">
        <v>13</v>
      </c>
      <c r="B3405" s="25" t="s">
        <v>36</v>
      </c>
      <c r="C3405" s="208"/>
      <c r="D3405" s="38">
        <v>64152</v>
      </c>
      <c r="E3405" s="28">
        <f t="shared" si="490"/>
        <v>0</v>
      </c>
      <c r="F3405" s="29">
        <v>0</v>
      </c>
      <c r="G3405" s="30">
        <f t="shared" si="491"/>
        <v>0</v>
      </c>
      <c r="H3405" s="31">
        <f t="shared" si="494"/>
        <v>59399.999999999993</v>
      </c>
      <c r="I3405" s="31"/>
      <c r="J3405" s="59">
        <f t="shared" si="492"/>
        <v>0</v>
      </c>
    </row>
    <row r="3406" spans="1:10">
      <c r="A3406" s="24">
        <v>14</v>
      </c>
      <c r="B3406" s="121" t="s">
        <v>37</v>
      </c>
      <c r="C3406" s="209"/>
      <c r="D3406" s="38">
        <v>65934</v>
      </c>
      <c r="E3406" s="123">
        <f t="shared" si="490"/>
        <v>0</v>
      </c>
      <c r="F3406" s="124">
        <v>0</v>
      </c>
      <c r="G3406" s="125">
        <f t="shared" si="491"/>
        <v>0</v>
      </c>
      <c r="H3406" s="31">
        <f t="shared" si="494"/>
        <v>61049.999999999993</v>
      </c>
      <c r="I3406" s="128"/>
      <c r="J3406" s="59">
        <f t="shared" si="492"/>
        <v>0</v>
      </c>
    </row>
    <row r="3407" spans="1:10">
      <c r="A3407" s="24">
        <v>15</v>
      </c>
      <c r="B3407" s="25" t="s">
        <v>38</v>
      </c>
      <c r="C3407" s="208"/>
      <c r="D3407" s="38">
        <v>76626</v>
      </c>
      <c r="E3407" s="28">
        <f t="shared" si="490"/>
        <v>0</v>
      </c>
      <c r="F3407" s="29">
        <v>0</v>
      </c>
      <c r="G3407" s="30">
        <f t="shared" si="491"/>
        <v>0</v>
      </c>
      <c r="H3407" s="31">
        <f t="shared" si="494"/>
        <v>70950</v>
      </c>
      <c r="I3407" s="31"/>
      <c r="J3407" s="59">
        <f t="shared" si="492"/>
        <v>0</v>
      </c>
    </row>
    <row r="3408" spans="1:10">
      <c r="A3408" s="24">
        <v>16</v>
      </c>
      <c r="B3408" s="25" t="s">
        <v>39</v>
      </c>
      <c r="C3408" s="208"/>
      <c r="D3408" s="38">
        <v>80190</v>
      </c>
      <c r="E3408" s="28">
        <f t="shared" si="490"/>
        <v>0</v>
      </c>
      <c r="F3408" s="29">
        <v>0</v>
      </c>
      <c r="G3408" s="30">
        <f t="shared" si="491"/>
        <v>0</v>
      </c>
      <c r="H3408" s="31">
        <f t="shared" si="494"/>
        <v>74250</v>
      </c>
      <c r="I3408" s="31"/>
      <c r="J3408" s="59">
        <f t="shared" si="492"/>
        <v>0</v>
      </c>
    </row>
    <row r="3409" spans="1:10">
      <c r="A3409" s="24">
        <v>17</v>
      </c>
      <c r="B3409" s="25" t="s">
        <v>40</v>
      </c>
      <c r="C3409" s="208"/>
      <c r="D3409" s="38">
        <v>113832</v>
      </c>
      <c r="E3409" s="28">
        <f t="shared" si="490"/>
        <v>0</v>
      </c>
      <c r="F3409" s="29">
        <v>0</v>
      </c>
      <c r="G3409" s="30">
        <f t="shared" si="491"/>
        <v>0</v>
      </c>
      <c r="H3409" s="31">
        <f t="shared" si="494"/>
        <v>105400</v>
      </c>
      <c r="I3409" s="31"/>
      <c r="J3409" s="59">
        <f t="shared" si="492"/>
        <v>0</v>
      </c>
    </row>
    <row r="3410" spans="1:10">
      <c r="A3410" s="24">
        <v>18</v>
      </c>
      <c r="B3410" s="121" t="s">
        <v>41</v>
      </c>
      <c r="C3410" s="209"/>
      <c r="D3410" s="39">
        <v>98010</v>
      </c>
      <c r="E3410" s="123">
        <f t="shared" si="490"/>
        <v>0</v>
      </c>
      <c r="F3410" s="124">
        <v>0.23</v>
      </c>
      <c r="G3410" s="125">
        <f t="shared" si="491"/>
        <v>0</v>
      </c>
      <c r="H3410" s="31">
        <f>D3410/1.08*0.77</f>
        <v>69877.5</v>
      </c>
      <c r="I3410" s="128"/>
      <c r="J3410" s="59">
        <f t="shared" si="492"/>
        <v>0</v>
      </c>
    </row>
    <row r="3411" spans="1:10" ht="21">
      <c r="A3411" s="40"/>
      <c r="B3411" s="41" t="s">
        <v>42</v>
      </c>
      <c r="C3411" s="210">
        <f>SUM(C3393:C3410)</f>
        <v>6</v>
      </c>
      <c r="D3411" s="39"/>
      <c r="E3411" s="43">
        <f>SUM(E3393:E3410)</f>
        <v>475830</v>
      </c>
      <c r="F3411" s="43"/>
      <c r="G3411" s="44">
        <f>SUM(G3393:G3410)</f>
        <v>475830</v>
      </c>
      <c r="H3411" s="45"/>
      <c r="I3411" s="45"/>
      <c r="J3411" s="64">
        <f>SUM(J3393:J3410)</f>
        <v>440583.33333333326</v>
      </c>
    </row>
    <row r="3412" spans="1:10" ht="31.5">
      <c r="A3412" s="46"/>
      <c r="B3412" s="47"/>
      <c r="C3412" s="211"/>
      <c r="D3412" s="39"/>
      <c r="E3412" s="49"/>
      <c r="F3412" s="49"/>
      <c r="G3412" s="50"/>
      <c r="H3412" s="5"/>
      <c r="I3412" s="5"/>
      <c r="J3412" s="75">
        <f>J3411*0.08</f>
        <v>35246.666666666664</v>
      </c>
    </row>
    <row r="3413" spans="1:10" ht="31.5">
      <c r="A3413" s="283" t="s">
        <v>43</v>
      </c>
      <c r="B3413" s="283"/>
      <c r="C3413" s="284" t="s">
        <v>44</v>
      </c>
      <c r="D3413" s="284"/>
      <c r="E3413" s="54"/>
      <c r="F3413" s="54"/>
      <c r="G3413" s="55" t="s">
        <v>45</v>
      </c>
      <c r="H3413" s="6"/>
      <c r="I3413" s="6"/>
      <c r="J3413" s="76">
        <f>SUM(J3411:J3412)</f>
        <v>475829.99999999994</v>
      </c>
    </row>
    <row r="3414" spans="1:10" ht="15">
      <c r="B3414" s="131" t="s">
        <v>165</v>
      </c>
      <c r="C3414" s="131" t="s">
        <v>166</v>
      </c>
      <c r="D3414" s="131"/>
      <c r="E3414" s="131" t="s">
        <v>167</v>
      </c>
    </row>
    <row r="3415" spans="1:10">
      <c r="B3415" s="212" t="s">
        <v>168</v>
      </c>
      <c r="C3415" s="213" t="s">
        <v>166</v>
      </c>
      <c r="D3415" s="214"/>
      <c r="E3415" s="214"/>
      <c r="F3415" s="214"/>
      <c r="G3415" s="212" t="s">
        <v>167</v>
      </c>
    </row>
    <row r="3418" spans="1:10" ht="15.75">
      <c r="A3418" s="279" t="s">
        <v>0</v>
      </c>
      <c r="B3418" s="279"/>
      <c r="C3418" s="279"/>
      <c r="D3418" s="279"/>
      <c r="E3418" s="279"/>
      <c r="F3418" s="279"/>
      <c r="G3418" s="279"/>
    </row>
    <row r="3419" spans="1:10" ht="15.75">
      <c r="A3419" s="279" t="s">
        <v>1</v>
      </c>
      <c r="B3419" s="279"/>
      <c r="C3419" s="279"/>
      <c r="D3419" s="279"/>
      <c r="E3419" s="279"/>
      <c r="F3419" s="279"/>
      <c r="G3419" s="279"/>
      <c r="H3419" s="1"/>
      <c r="I3419" s="1"/>
      <c r="J3419" s="71"/>
    </row>
    <row r="3420" spans="1:10" ht="15.75">
      <c r="A3420" s="279" t="s">
        <v>2</v>
      </c>
      <c r="B3420" s="279"/>
      <c r="C3420" s="279"/>
      <c r="D3420" s="279"/>
      <c r="E3420" s="279"/>
      <c r="F3420" s="279"/>
      <c r="G3420" s="279"/>
      <c r="H3420" s="1"/>
      <c r="I3420" s="1"/>
      <c r="J3420" s="71"/>
    </row>
    <row r="3421" spans="1:10" ht="15.75">
      <c r="A3421" s="279" t="s">
        <v>4</v>
      </c>
      <c r="B3421" s="279"/>
      <c r="C3421" s="279"/>
      <c r="D3421" s="279"/>
      <c r="E3421" s="279"/>
      <c r="F3421" s="279"/>
      <c r="G3421" s="279"/>
      <c r="H3421" s="1"/>
      <c r="I3421" s="1"/>
      <c r="J3421" s="71"/>
    </row>
    <row r="3422" spans="1:10" ht="15.75">
      <c r="A3422" s="280" t="s">
        <v>6</v>
      </c>
      <c r="B3422" s="280"/>
      <c r="C3422" s="280"/>
      <c r="D3422" s="280"/>
      <c r="E3422" s="280"/>
      <c r="F3422" s="280"/>
      <c r="G3422" s="280"/>
      <c r="H3422" s="1"/>
      <c r="I3422" s="1"/>
      <c r="J3422" s="71"/>
    </row>
    <row r="3423" spans="1:10" ht="27.75">
      <c r="A3423" s="9"/>
      <c r="B3423" s="9"/>
      <c r="C3423" s="281" t="s">
        <v>265</v>
      </c>
      <c r="D3423" s="281"/>
      <c r="E3423" s="281"/>
      <c r="F3423" s="281"/>
      <c r="G3423" s="281"/>
      <c r="H3423" s="2"/>
      <c r="I3423" s="2"/>
      <c r="J3423" s="72"/>
    </row>
    <row r="3424" spans="1:10">
      <c r="A3424" s="11" t="s">
        <v>8</v>
      </c>
      <c r="B3424" s="12"/>
      <c r="C3424" s="202"/>
      <c r="D3424" s="286"/>
      <c r="E3424" s="286"/>
      <c r="F3424" s="286"/>
      <c r="G3424" s="286"/>
      <c r="H3424" s="68"/>
      <c r="I3424" s="68"/>
      <c r="J3424" s="71"/>
    </row>
    <row r="3425" spans="1:10" ht="15.75">
      <c r="A3425" s="11" t="s">
        <v>9</v>
      </c>
      <c r="B3425" s="286" t="s">
        <v>318</v>
      </c>
      <c r="C3425" s="286"/>
      <c r="D3425" s="286"/>
      <c r="E3425" s="286"/>
      <c r="F3425" s="11"/>
      <c r="G3425" s="16"/>
      <c r="H3425" s="11"/>
      <c r="I3425" s="11"/>
      <c r="J3425" s="80"/>
    </row>
    <row r="3426" spans="1:10" ht="15.75">
      <c r="A3426" s="11" t="s">
        <v>11</v>
      </c>
      <c r="B3426" s="289"/>
      <c r="C3426" s="289"/>
      <c r="D3426" s="289"/>
      <c r="E3426" s="289"/>
      <c r="F3426" s="18"/>
      <c r="G3426" s="19" t="s">
        <v>13</v>
      </c>
      <c r="H3426" s="69" t="s">
        <v>161</v>
      </c>
      <c r="I3426" s="69"/>
      <c r="J3426" s="73"/>
    </row>
    <row r="3427" spans="1:10">
      <c r="A3427" s="190" t="s">
        <v>14</v>
      </c>
      <c r="B3427" s="190"/>
      <c r="C3427" s="203" t="s">
        <v>17</v>
      </c>
      <c r="D3427" s="191" t="s">
        <v>18</v>
      </c>
      <c r="E3427" s="192" t="s">
        <v>19</v>
      </c>
      <c r="F3427" s="192" t="s">
        <v>20</v>
      </c>
      <c r="G3427" s="190" t="s">
        <v>21</v>
      </c>
      <c r="H3427" s="1"/>
      <c r="I3427" s="1"/>
      <c r="J3427" s="71"/>
    </row>
    <row r="3428" spans="1:10">
      <c r="A3428" s="24">
        <v>1</v>
      </c>
      <c r="B3428" s="25" t="s">
        <v>23</v>
      </c>
      <c r="C3428" s="167">
        <v>4</v>
      </c>
      <c r="D3428" s="27">
        <v>79305</v>
      </c>
      <c r="E3428" s="28">
        <f t="shared" ref="E3428:E3445" si="495">D3428*C3428</f>
        <v>317220</v>
      </c>
      <c r="F3428" s="29">
        <v>0</v>
      </c>
      <c r="G3428" s="30">
        <f t="shared" ref="G3428:G3445" si="496">E3428-E3428*F3428</f>
        <v>317220</v>
      </c>
      <c r="H3428" s="31">
        <f>D3428/1.08</f>
        <v>73430.555555555547</v>
      </c>
      <c r="I3428" s="31"/>
      <c r="J3428" s="59">
        <f t="shared" ref="J3428:J3445" si="497">H3428*C3428</f>
        <v>293722.22222222219</v>
      </c>
    </row>
    <row r="3429" spans="1:10">
      <c r="A3429" s="24">
        <v>2</v>
      </c>
      <c r="B3429" s="25" t="s">
        <v>25</v>
      </c>
      <c r="C3429" s="204"/>
      <c r="D3429" s="33">
        <v>128591</v>
      </c>
      <c r="E3429" s="28">
        <f t="shared" si="495"/>
        <v>0</v>
      </c>
      <c r="F3429" s="29">
        <v>0</v>
      </c>
      <c r="G3429" s="30">
        <f t="shared" si="496"/>
        <v>0</v>
      </c>
      <c r="H3429" s="31">
        <f t="shared" ref="H3429:H3431" si="498">D3429/1.08</f>
        <v>119065.74074074073</v>
      </c>
      <c r="I3429" s="31"/>
      <c r="J3429" s="59">
        <f t="shared" si="497"/>
        <v>0</v>
      </c>
    </row>
    <row r="3430" spans="1:10">
      <c r="A3430" s="24">
        <v>3</v>
      </c>
      <c r="B3430" s="25" t="s">
        <v>26</v>
      </c>
      <c r="C3430" s="205"/>
      <c r="D3430" s="27">
        <v>60043</v>
      </c>
      <c r="E3430" s="28">
        <f t="shared" si="495"/>
        <v>0</v>
      </c>
      <c r="F3430" s="29">
        <v>0</v>
      </c>
      <c r="G3430" s="30">
        <f t="shared" si="496"/>
        <v>0</v>
      </c>
      <c r="H3430" s="31">
        <f t="shared" si="498"/>
        <v>55595.370370370365</v>
      </c>
      <c r="I3430" s="31"/>
      <c r="J3430" s="59">
        <f t="shared" si="497"/>
        <v>0</v>
      </c>
    </row>
    <row r="3431" spans="1:10">
      <c r="A3431" s="24">
        <v>4</v>
      </c>
      <c r="B3431" s="25" t="s">
        <v>27</v>
      </c>
      <c r="C3431" s="206"/>
      <c r="D3431" s="27">
        <v>115781</v>
      </c>
      <c r="E3431" s="28">
        <f t="shared" si="495"/>
        <v>0</v>
      </c>
      <c r="F3431" s="29">
        <v>0</v>
      </c>
      <c r="G3431" s="30">
        <f t="shared" si="496"/>
        <v>0</v>
      </c>
      <c r="H3431" s="31">
        <f t="shared" si="498"/>
        <v>107204.62962962962</v>
      </c>
      <c r="I3431" s="31"/>
      <c r="J3431" s="59">
        <f t="shared" si="497"/>
        <v>0</v>
      </c>
    </row>
    <row r="3432" spans="1:10">
      <c r="A3432" s="24">
        <v>5</v>
      </c>
      <c r="B3432" s="25" t="s">
        <v>28</v>
      </c>
      <c r="C3432" s="204">
        <v>2</v>
      </c>
      <c r="D3432" s="27">
        <v>119943</v>
      </c>
      <c r="E3432" s="28">
        <f t="shared" si="495"/>
        <v>239886</v>
      </c>
      <c r="F3432" s="124">
        <v>0.25</v>
      </c>
      <c r="G3432" s="125">
        <f t="shared" si="496"/>
        <v>179914.5</v>
      </c>
      <c r="H3432" s="31">
        <f>D3432/1.08*0.75</f>
        <v>83293.75</v>
      </c>
      <c r="I3432" s="31"/>
      <c r="J3432" s="59">
        <f t="shared" si="497"/>
        <v>166587.5</v>
      </c>
    </row>
    <row r="3433" spans="1:10">
      <c r="A3433" s="24">
        <v>6</v>
      </c>
      <c r="B3433" s="25" t="s">
        <v>29</v>
      </c>
      <c r="C3433" s="167"/>
      <c r="D3433" s="27">
        <v>94810</v>
      </c>
      <c r="E3433" s="28">
        <f t="shared" si="495"/>
        <v>0</v>
      </c>
      <c r="F3433" s="29">
        <v>0</v>
      </c>
      <c r="G3433" s="30">
        <f t="shared" si="496"/>
        <v>0</v>
      </c>
      <c r="H3433" s="31">
        <f t="shared" ref="H3433:H3444" si="499">D3433/1.08</f>
        <v>87787.037037037036</v>
      </c>
      <c r="I3433" s="31"/>
      <c r="J3433" s="59">
        <f t="shared" si="497"/>
        <v>0</v>
      </c>
    </row>
    <row r="3434" spans="1:10">
      <c r="A3434" s="24">
        <v>7</v>
      </c>
      <c r="B3434" s="25" t="s">
        <v>30</v>
      </c>
      <c r="C3434" s="207"/>
      <c r="D3434" s="27">
        <v>141396</v>
      </c>
      <c r="E3434" s="28">
        <f t="shared" si="495"/>
        <v>0</v>
      </c>
      <c r="F3434" s="29">
        <v>0</v>
      </c>
      <c r="G3434" s="30">
        <f t="shared" si="496"/>
        <v>0</v>
      </c>
      <c r="H3434" s="31">
        <f t="shared" si="499"/>
        <v>130922.22222222222</v>
      </c>
      <c r="I3434" s="31"/>
      <c r="J3434" s="59">
        <f t="shared" si="497"/>
        <v>0</v>
      </c>
    </row>
    <row r="3435" spans="1:10">
      <c r="A3435" s="24">
        <v>8</v>
      </c>
      <c r="B3435" s="25" t="s">
        <v>31</v>
      </c>
      <c r="C3435" s="167"/>
      <c r="D3435" s="27">
        <v>232931</v>
      </c>
      <c r="E3435" s="28">
        <f t="shared" si="495"/>
        <v>0</v>
      </c>
      <c r="F3435" s="29">
        <v>0</v>
      </c>
      <c r="G3435" s="30">
        <f t="shared" si="496"/>
        <v>0</v>
      </c>
      <c r="H3435" s="31">
        <f t="shared" si="499"/>
        <v>215676.85185185182</v>
      </c>
      <c r="I3435" s="31"/>
      <c r="J3435" s="59">
        <f t="shared" si="497"/>
        <v>0</v>
      </c>
    </row>
    <row r="3436" spans="1:10">
      <c r="A3436" s="24">
        <v>9</v>
      </c>
      <c r="B3436" s="36" t="s">
        <v>32</v>
      </c>
      <c r="C3436" s="167"/>
      <c r="D3436" s="27">
        <v>101534</v>
      </c>
      <c r="E3436" s="28">
        <f t="shared" si="495"/>
        <v>0</v>
      </c>
      <c r="F3436" s="29">
        <v>0</v>
      </c>
      <c r="G3436" s="30">
        <f t="shared" si="496"/>
        <v>0</v>
      </c>
      <c r="H3436" s="31">
        <f t="shared" si="499"/>
        <v>94012.962962962964</v>
      </c>
      <c r="I3436" s="31"/>
      <c r="J3436" s="59">
        <f t="shared" si="497"/>
        <v>0</v>
      </c>
    </row>
    <row r="3437" spans="1:10">
      <c r="A3437" s="24">
        <v>10</v>
      </c>
      <c r="B3437" s="36" t="s">
        <v>33</v>
      </c>
      <c r="C3437" s="208"/>
      <c r="D3437" s="33">
        <v>110148</v>
      </c>
      <c r="E3437" s="28">
        <f t="shared" si="495"/>
        <v>0</v>
      </c>
      <c r="F3437" s="29">
        <v>0</v>
      </c>
      <c r="G3437" s="30">
        <f t="shared" si="496"/>
        <v>0</v>
      </c>
      <c r="H3437" s="31">
        <f t="shared" si="499"/>
        <v>101988.88888888888</v>
      </c>
      <c r="I3437" s="31"/>
      <c r="J3437" s="59">
        <f t="shared" si="497"/>
        <v>0</v>
      </c>
    </row>
    <row r="3438" spans="1:10">
      <c r="A3438" s="24">
        <v>11</v>
      </c>
      <c r="B3438" s="121" t="s">
        <v>34</v>
      </c>
      <c r="C3438" s="209">
        <v>4</v>
      </c>
      <c r="D3438" s="27">
        <v>54198</v>
      </c>
      <c r="E3438" s="123">
        <f t="shared" si="495"/>
        <v>216792</v>
      </c>
      <c r="F3438" s="29">
        <v>0</v>
      </c>
      <c r="G3438" s="125">
        <f t="shared" si="496"/>
        <v>216792</v>
      </c>
      <c r="H3438" s="31">
        <f t="shared" si="499"/>
        <v>50183.333333333328</v>
      </c>
      <c r="I3438" s="128"/>
      <c r="J3438" s="59">
        <f t="shared" si="497"/>
        <v>200733.33333333331</v>
      </c>
    </row>
    <row r="3439" spans="1:10">
      <c r="A3439" s="24">
        <v>12</v>
      </c>
      <c r="B3439" s="25" t="s">
        <v>35</v>
      </c>
      <c r="C3439" s="208"/>
      <c r="D3439" s="27">
        <v>49680</v>
      </c>
      <c r="E3439" s="28">
        <f t="shared" si="495"/>
        <v>0</v>
      </c>
      <c r="F3439" s="29">
        <v>0</v>
      </c>
      <c r="G3439" s="30">
        <f t="shared" si="496"/>
        <v>0</v>
      </c>
      <c r="H3439" s="31">
        <f t="shared" si="499"/>
        <v>46000</v>
      </c>
      <c r="I3439" s="31"/>
      <c r="J3439" s="59">
        <f t="shared" si="497"/>
        <v>0</v>
      </c>
    </row>
    <row r="3440" spans="1:10">
      <c r="A3440" s="24">
        <v>13</v>
      </c>
      <c r="B3440" s="25" t="s">
        <v>36</v>
      </c>
      <c r="C3440" s="208"/>
      <c r="D3440" s="38">
        <v>64152</v>
      </c>
      <c r="E3440" s="28">
        <f t="shared" si="495"/>
        <v>0</v>
      </c>
      <c r="F3440" s="29">
        <v>0</v>
      </c>
      <c r="G3440" s="30">
        <f t="shared" si="496"/>
        <v>0</v>
      </c>
      <c r="H3440" s="31">
        <f t="shared" si="499"/>
        <v>59399.999999999993</v>
      </c>
      <c r="I3440" s="31"/>
      <c r="J3440" s="59">
        <f t="shared" si="497"/>
        <v>0</v>
      </c>
    </row>
    <row r="3441" spans="1:10">
      <c r="A3441" s="24">
        <v>14</v>
      </c>
      <c r="B3441" s="121" t="s">
        <v>37</v>
      </c>
      <c r="C3441" s="209"/>
      <c r="D3441" s="38">
        <v>65934</v>
      </c>
      <c r="E3441" s="123">
        <f t="shared" si="495"/>
        <v>0</v>
      </c>
      <c r="F3441" s="124">
        <v>0</v>
      </c>
      <c r="G3441" s="125">
        <f t="shared" si="496"/>
        <v>0</v>
      </c>
      <c r="H3441" s="31">
        <f t="shared" si="499"/>
        <v>61049.999999999993</v>
      </c>
      <c r="I3441" s="128"/>
      <c r="J3441" s="59">
        <f t="shared" si="497"/>
        <v>0</v>
      </c>
    </row>
    <row r="3442" spans="1:10">
      <c r="A3442" s="24">
        <v>15</v>
      </c>
      <c r="B3442" s="25" t="s">
        <v>38</v>
      </c>
      <c r="C3442" s="208"/>
      <c r="D3442" s="38">
        <v>76626</v>
      </c>
      <c r="E3442" s="28">
        <f t="shared" si="495"/>
        <v>0</v>
      </c>
      <c r="F3442" s="29">
        <v>0</v>
      </c>
      <c r="G3442" s="30">
        <f t="shared" si="496"/>
        <v>0</v>
      </c>
      <c r="H3442" s="31">
        <f t="shared" si="499"/>
        <v>70950</v>
      </c>
      <c r="I3442" s="31"/>
      <c r="J3442" s="59">
        <f t="shared" si="497"/>
        <v>0</v>
      </c>
    </row>
    <row r="3443" spans="1:10">
      <c r="A3443" s="24">
        <v>16</v>
      </c>
      <c r="B3443" s="25" t="s">
        <v>39</v>
      </c>
      <c r="C3443" s="208"/>
      <c r="D3443" s="38">
        <v>80190</v>
      </c>
      <c r="E3443" s="28">
        <f t="shared" si="495"/>
        <v>0</v>
      </c>
      <c r="F3443" s="29">
        <v>0</v>
      </c>
      <c r="G3443" s="30">
        <f t="shared" si="496"/>
        <v>0</v>
      </c>
      <c r="H3443" s="31">
        <f t="shared" si="499"/>
        <v>74250</v>
      </c>
      <c r="I3443" s="31"/>
      <c r="J3443" s="59">
        <f t="shared" si="497"/>
        <v>0</v>
      </c>
    </row>
    <row r="3444" spans="1:10">
      <c r="A3444" s="24">
        <v>17</v>
      </c>
      <c r="B3444" s="25" t="s">
        <v>40</v>
      </c>
      <c r="C3444" s="208"/>
      <c r="D3444" s="38">
        <v>113832</v>
      </c>
      <c r="E3444" s="28">
        <f t="shared" si="495"/>
        <v>0</v>
      </c>
      <c r="F3444" s="29">
        <v>0</v>
      </c>
      <c r="G3444" s="30">
        <f t="shared" si="496"/>
        <v>0</v>
      </c>
      <c r="H3444" s="31">
        <f t="shared" si="499"/>
        <v>105400</v>
      </c>
      <c r="I3444" s="31"/>
      <c r="J3444" s="59">
        <f t="shared" si="497"/>
        <v>0</v>
      </c>
    </row>
    <row r="3445" spans="1:10">
      <c r="A3445" s="24">
        <v>18</v>
      </c>
      <c r="B3445" s="121" t="s">
        <v>41</v>
      </c>
      <c r="C3445" s="209"/>
      <c r="D3445" s="39">
        <v>98010</v>
      </c>
      <c r="E3445" s="123">
        <f t="shared" si="495"/>
        <v>0</v>
      </c>
      <c r="F3445" s="124">
        <v>0.23</v>
      </c>
      <c r="G3445" s="125">
        <f t="shared" si="496"/>
        <v>0</v>
      </c>
      <c r="H3445" s="31">
        <f>D3445/1.08*0.77</f>
        <v>69877.5</v>
      </c>
      <c r="I3445" s="128"/>
      <c r="J3445" s="59">
        <f t="shared" si="497"/>
        <v>0</v>
      </c>
    </row>
    <row r="3446" spans="1:10" ht="21">
      <c r="A3446" s="40"/>
      <c r="B3446" s="41" t="s">
        <v>42</v>
      </c>
      <c r="C3446" s="210">
        <f>SUM(C3428:C3445)</f>
        <v>10</v>
      </c>
      <c r="D3446" s="39"/>
      <c r="E3446" s="43">
        <f>SUM(E3428:E3445)</f>
        <v>773898</v>
      </c>
      <c r="F3446" s="43"/>
      <c r="G3446" s="44">
        <f>SUM(G3428:G3445)</f>
        <v>713926.5</v>
      </c>
      <c r="H3446" s="45"/>
      <c r="I3446" s="45"/>
      <c r="J3446" s="64">
        <f>SUM(J3428:J3445)</f>
        <v>661043.0555555555</v>
      </c>
    </row>
    <row r="3447" spans="1:10" ht="31.5">
      <c r="A3447" s="46"/>
      <c r="B3447" s="47"/>
      <c r="C3447" s="211"/>
      <c r="D3447" s="39"/>
      <c r="E3447" s="49"/>
      <c r="F3447" s="49"/>
      <c r="G3447" s="50"/>
      <c r="H3447" s="5"/>
      <c r="I3447" s="5"/>
      <c r="J3447" s="75">
        <f>J3446*0.08</f>
        <v>52883.444444444438</v>
      </c>
    </row>
    <row r="3448" spans="1:10" ht="31.5">
      <c r="A3448" s="283" t="s">
        <v>43</v>
      </c>
      <c r="B3448" s="283"/>
      <c r="C3448" s="284" t="s">
        <v>44</v>
      </c>
      <c r="D3448" s="284"/>
      <c r="E3448" s="54"/>
      <c r="F3448" s="54"/>
      <c r="G3448" s="55" t="s">
        <v>45</v>
      </c>
      <c r="H3448" s="6"/>
      <c r="I3448" s="6"/>
      <c r="J3448" s="76">
        <f>SUM(J3446:J3447)</f>
        <v>713926.5</v>
      </c>
    </row>
    <row r="3449" spans="1:10" ht="15">
      <c r="B3449" s="131" t="s">
        <v>165</v>
      </c>
      <c r="C3449" s="131" t="s">
        <v>166</v>
      </c>
      <c r="D3449" s="131"/>
      <c r="E3449" s="131" t="s">
        <v>167</v>
      </c>
    </row>
    <row r="3450" spans="1:10">
      <c r="B3450" s="212" t="s">
        <v>168</v>
      </c>
      <c r="C3450" s="213" t="s">
        <v>166</v>
      </c>
      <c r="D3450" s="214"/>
      <c r="E3450" s="214"/>
      <c r="F3450" s="214"/>
      <c r="G3450" s="212" t="s">
        <v>167</v>
      </c>
    </row>
    <row r="3453" spans="1:10" ht="15.75">
      <c r="A3453" s="279" t="s">
        <v>0</v>
      </c>
      <c r="B3453" s="279"/>
      <c r="C3453" s="279"/>
      <c r="D3453" s="279"/>
      <c r="E3453" s="279"/>
      <c r="F3453" s="279"/>
      <c r="G3453" s="279"/>
    </row>
    <row r="3454" spans="1:10" ht="15.75">
      <c r="A3454" s="279" t="s">
        <v>1</v>
      </c>
      <c r="B3454" s="279"/>
      <c r="C3454" s="279"/>
      <c r="D3454" s="279"/>
      <c r="E3454" s="279"/>
      <c r="F3454" s="279"/>
      <c r="G3454" s="279"/>
      <c r="H3454" s="1"/>
      <c r="I3454" s="1"/>
      <c r="J3454" s="71"/>
    </row>
    <row r="3455" spans="1:10" ht="15.75">
      <c r="A3455" s="279" t="s">
        <v>2</v>
      </c>
      <c r="B3455" s="279"/>
      <c r="C3455" s="279"/>
      <c r="D3455" s="279"/>
      <c r="E3455" s="279"/>
      <c r="F3455" s="279"/>
      <c r="G3455" s="279"/>
      <c r="H3455" s="1"/>
      <c r="I3455" s="1"/>
      <c r="J3455" s="71"/>
    </row>
    <row r="3456" spans="1:10" ht="15.75">
      <c r="A3456" s="279" t="s">
        <v>4</v>
      </c>
      <c r="B3456" s="279"/>
      <c r="C3456" s="279"/>
      <c r="D3456" s="279"/>
      <c r="E3456" s="279"/>
      <c r="F3456" s="279"/>
      <c r="G3456" s="279"/>
      <c r="H3456" s="1"/>
      <c r="I3456" s="1"/>
      <c r="J3456" s="71"/>
    </row>
    <row r="3457" spans="1:10" ht="15.75">
      <c r="A3457" s="280" t="s">
        <v>6</v>
      </c>
      <c r="B3457" s="280"/>
      <c r="C3457" s="280"/>
      <c r="D3457" s="280"/>
      <c r="E3457" s="280"/>
      <c r="F3457" s="280"/>
      <c r="G3457" s="280"/>
      <c r="H3457" s="1"/>
      <c r="I3457" s="1"/>
      <c r="J3457" s="71"/>
    </row>
    <row r="3458" spans="1:10" ht="27.75">
      <c r="A3458" s="9"/>
      <c r="B3458" s="9"/>
      <c r="C3458" s="281" t="s">
        <v>265</v>
      </c>
      <c r="D3458" s="281"/>
      <c r="E3458" s="281"/>
      <c r="F3458" s="281"/>
      <c r="G3458" s="281"/>
      <c r="H3458" s="2"/>
      <c r="I3458" s="2"/>
      <c r="J3458" s="72"/>
    </row>
    <row r="3459" spans="1:10">
      <c r="A3459" s="11" t="s">
        <v>8</v>
      </c>
      <c r="B3459" s="12"/>
      <c r="C3459" s="202"/>
      <c r="D3459" s="286"/>
      <c r="E3459" s="286"/>
      <c r="F3459" s="286"/>
      <c r="G3459" s="286"/>
      <c r="H3459" s="68"/>
      <c r="I3459" s="68"/>
      <c r="J3459" s="71"/>
    </row>
    <row r="3460" spans="1:10" ht="15.75">
      <c r="A3460" s="11" t="s">
        <v>9</v>
      </c>
      <c r="B3460" s="286" t="s">
        <v>319</v>
      </c>
      <c r="C3460" s="286"/>
      <c r="D3460" s="286"/>
      <c r="E3460" s="286"/>
      <c r="F3460" s="11"/>
      <c r="G3460" s="16"/>
      <c r="H3460" s="11"/>
      <c r="I3460" s="11"/>
      <c r="J3460" s="80"/>
    </row>
    <row r="3461" spans="1:10" ht="15.75">
      <c r="A3461" s="11" t="s">
        <v>11</v>
      </c>
      <c r="B3461" s="289"/>
      <c r="C3461" s="289"/>
      <c r="D3461" s="289"/>
      <c r="E3461" s="289"/>
      <c r="F3461" s="18"/>
      <c r="G3461" s="19" t="s">
        <v>13</v>
      </c>
      <c r="H3461" s="69" t="s">
        <v>161</v>
      </c>
      <c r="I3461" s="69"/>
      <c r="J3461" s="73"/>
    </row>
    <row r="3462" spans="1:10">
      <c r="A3462" s="190" t="s">
        <v>14</v>
      </c>
      <c r="B3462" s="190"/>
      <c r="C3462" s="203" t="s">
        <v>17</v>
      </c>
      <c r="D3462" s="191" t="s">
        <v>18</v>
      </c>
      <c r="E3462" s="192" t="s">
        <v>19</v>
      </c>
      <c r="F3462" s="192" t="s">
        <v>20</v>
      </c>
      <c r="G3462" s="190" t="s">
        <v>21</v>
      </c>
      <c r="H3462" s="1"/>
      <c r="I3462" s="1"/>
      <c r="J3462" s="71"/>
    </row>
    <row r="3463" spans="1:10">
      <c r="A3463" s="24">
        <v>1</v>
      </c>
      <c r="B3463" s="25" t="s">
        <v>23</v>
      </c>
      <c r="C3463" s="167">
        <v>3</v>
      </c>
      <c r="D3463" s="27">
        <v>79305</v>
      </c>
      <c r="E3463" s="28">
        <f t="shared" ref="E3463:E3480" si="500">D3463*C3463</f>
        <v>237915</v>
      </c>
      <c r="F3463" s="29">
        <v>0</v>
      </c>
      <c r="G3463" s="30">
        <f t="shared" ref="G3463:G3480" si="501">E3463-E3463*F3463</f>
        <v>237915</v>
      </c>
      <c r="H3463" s="31">
        <f>D3463/1.08</f>
        <v>73430.555555555547</v>
      </c>
      <c r="I3463" s="31"/>
      <c r="J3463" s="59">
        <f t="shared" ref="J3463:J3480" si="502">H3463*C3463</f>
        <v>220291.66666666663</v>
      </c>
    </row>
    <row r="3464" spans="1:10">
      <c r="A3464" s="24">
        <v>2</v>
      </c>
      <c r="B3464" s="25" t="s">
        <v>25</v>
      </c>
      <c r="C3464" s="204"/>
      <c r="D3464" s="33">
        <v>128591</v>
      </c>
      <c r="E3464" s="28">
        <f t="shared" si="500"/>
        <v>0</v>
      </c>
      <c r="F3464" s="29">
        <v>0</v>
      </c>
      <c r="G3464" s="30">
        <f t="shared" si="501"/>
        <v>0</v>
      </c>
      <c r="H3464" s="31">
        <f t="shared" ref="H3464:H3466" si="503">D3464/1.08</f>
        <v>119065.74074074073</v>
      </c>
      <c r="I3464" s="31"/>
      <c r="J3464" s="59">
        <f t="shared" si="502"/>
        <v>0</v>
      </c>
    </row>
    <row r="3465" spans="1:10">
      <c r="A3465" s="24">
        <v>3</v>
      </c>
      <c r="B3465" s="25" t="s">
        <v>26</v>
      </c>
      <c r="C3465" s="205"/>
      <c r="D3465" s="27">
        <v>60043</v>
      </c>
      <c r="E3465" s="28">
        <f t="shared" si="500"/>
        <v>0</v>
      </c>
      <c r="F3465" s="29">
        <v>0</v>
      </c>
      <c r="G3465" s="30">
        <f t="shared" si="501"/>
        <v>0</v>
      </c>
      <c r="H3465" s="31">
        <f t="shared" si="503"/>
        <v>55595.370370370365</v>
      </c>
      <c r="I3465" s="31"/>
      <c r="J3465" s="59">
        <f t="shared" si="502"/>
        <v>0</v>
      </c>
    </row>
    <row r="3466" spans="1:10">
      <c r="A3466" s="24">
        <v>4</v>
      </c>
      <c r="B3466" s="25" t="s">
        <v>27</v>
      </c>
      <c r="C3466" s="206"/>
      <c r="D3466" s="27">
        <v>115781</v>
      </c>
      <c r="E3466" s="28">
        <f t="shared" si="500"/>
        <v>0</v>
      </c>
      <c r="F3466" s="29">
        <v>0</v>
      </c>
      <c r="G3466" s="30">
        <f t="shared" si="501"/>
        <v>0</v>
      </c>
      <c r="H3466" s="31">
        <f t="shared" si="503"/>
        <v>107204.62962962962</v>
      </c>
      <c r="I3466" s="31"/>
      <c r="J3466" s="59">
        <f t="shared" si="502"/>
        <v>0</v>
      </c>
    </row>
    <row r="3467" spans="1:10">
      <c r="A3467" s="24">
        <v>5</v>
      </c>
      <c r="B3467" s="25" t="s">
        <v>28</v>
      </c>
      <c r="C3467" s="204">
        <v>3</v>
      </c>
      <c r="D3467" s="27">
        <v>119943</v>
      </c>
      <c r="E3467" s="28">
        <f t="shared" si="500"/>
        <v>359829</v>
      </c>
      <c r="F3467" s="124">
        <v>0.25</v>
      </c>
      <c r="G3467" s="125">
        <f t="shared" si="501"/>
        <v>269871.75</v>
      </c>
      <c r="H3467" s="31">
        <f>D3467/1.08*0.75</f>
        <v>83293.75</v>
      </c>
      <c r="I3467" s="31"/>
      <c r="J3467" s="59">
        <f t="shared" si="502"/>
        <v>249881.25</v>
      </c>
    </row>
    <row r="3468" spans="1:10">
      <c r="A3468" s="24">
        <v>6</v>
      </c>
      <c r="B3468" s="25" t="s">
        <v>29</v>
      </c>
      <c r="C3468" s="167"/>
      <c r="D3468" s="27">
        <v>94810</v>
      </c>
      <c r="E3468" s="28">
        <f t="shared" si="500"/>
        <v>0</v>
      </c>
      <c r="F3468" s="29">
        <v>0</v>
      </c>
      <c r="G3468" s="30">
        <f t="shared" si="501"/>
        <v>0</v>
      </c>
      <c r="H3468" s="31">
        <f t="shared" ref="H3468:H3479" si="504">D3468/1.08</f>
        <v>87787.037037037036</v>
      </c>
      <c r="I3468" s="31"/>
      <c r="J3468" s="59">
        <f t="shared" si="502"/>
        <v>0</v>
      </c>
    </row>
    <row r="3469" spans="1:10">
      <c r="A3469" s="24">
        <v>7</v>
      </c>
      <c r="B3469" s="25" t="s">
        <v>30</v>
      </c>
      <c r="C3469" s="207"/>
      <c r="D3469" s="27">
        <v>141396</v>
      </c>
      <c r="E3469" s="28">
        <f t="shared" si="500"/>
        <v>0</v>
      </c>
      <c r="F3469" s="29">
        <v>0</v>
      </c>
      <c r="G3469" s="30">
        <f t="shared" si="501"/>
        <v>0</v>
      </c>
      <c r="H3469" s="31">
        <f t="shared" si="504"/>
        <v>130922.22222222222</v>
      </c>
      <c r="I3469" s="31"/>
      <c r="J3469" s="59">
        <f t="shared" si="502"/>
        <v>0</v>
      </c>
    </row>
    <row r="3470" spans="1:10">
      <c r="A3470" s="24">
        <v>8</v>
      </c>
      <c r="B3470" s="25" t="s">
        <v>31</v>
      </c>
      <c r="C3470" s="167"/>
      <c r="D3470" s="27">
        <v>232931</v>
      </c>
      <c r="E3470" s="28">
        <f t="shared" si="500"/>
        <v>0</v>
      </c>
      <c r="F3470" s="29">
        <v>0</v>
      </c>
      <c r="G3470" s="30">
        <f t="shared" si="501"/>
        <v>0</v>
      </c>
      <c r="H3470" s="31">
        <f t="shared" si="504"/>
        <v>215676.85185185182</v>
      </c>
      <c r="I3470" s="31"/>
      <c r="J3470" s="59">
        <f t="shared" si="502"/>
        <v>0</v>
      </c>
    </row>
    <row r="3471" spans="1:10">
      <c r="A3471" s="24">
        <v>9</v>
      </c>
      <c r="B3471" s="36" t="s">
        <v>32</v>
      </c>
      <c r="C3471" s="167"/>
      <c r="D3471" s="27">
        <v>101534</v>
      </c>
      <c r="E3471" s="28">
        <f t="shared" si="500"/>
        <v>0</v>
      </c>
      <c r="F3471" s="29">
        <v>0</v>
      </c>
      <c r="G3471" s="30">
        <f t="shared" si="501"/>
        <v>0</v>
      </c>
      <c r="H3471" s="31">
        <f t="shared" si="504"/>
        <v>94012.962962962964</v>
      </c>
      <c r="I3471" s="31"/>
      <c r="J3471" s="59">
        <f t="shared" si="502"/>
        <v>0</v>
      </c>
    </row>
    <row r="3472" spans="1:10">
      <c r="A3472" s="24">
        <v>10</v>
      </c>
      <c r="B3472" s="36" t="s">
        <v>33</v>
      </c>
      <c r="C3472" s="208"/>
      <c r="D3472" s="33">
        <v>110148</v>
      </c>
      <c r="E3472" s="28">
        <f t="shared" si="500"/>
        <v>0</v>
      </c>
      <c r="F3472" s="29">
        <v>0</v>
      </c>
      <c r="G3472" s="30">
        <f t="shared" si="501"/>
        <v>0</v>
      </c>
      <c r="H3472" s="31">
        <f t="shared" si="504"/>
        <v>101988.88888888888</v>
      </c>
      <c r="I3472" s="31"/>
      <c r="J3472" s="59">
        <f t="shared" si="502"/>
        <v>0</v>
      </c>
    </row>
    <row r="3473" spans="1:10">
      <c r="A3473" s="24">
        <v>11</v>
      </c>
      <c r="B3473" s="121" t="s">
        <v>34</v>
      </c>
      <c r="C3473" s="209">
        <v>3</v>
      </c>
      <c r="D3473" s="27">
        <v>54198</v>
      </c>
      <c r="E3473" s="123">
        <f t="shared" si="500"/>
        <v>162594</v>
      </c>
      <c r="F3473" s="29">
        <v>0</v>
      </c>
      <c r="G3473" s="125">
        <f t="shared" si="501"/>
        <v>162594</v>
      </c>
      <c r="H3473" s="31">
        <f t="shared" si="504"/>
        <v>50183.333333333328</v>
      </c>
      <c r="I3473" s="128"/>
      <c r="J3473" s="59">
        <f t="shared" si="502"/>
        <v>150550</v>
      </c>
    </row>
    <row r="3474" spans="1:10">
      <c r="A3474" s="24">
        <v>12</v>
      </c>
      <c r="B3474" s="25" t="s">
        <v>35</v>
      </c>
      <c r="C3474" s="208"/>
      <c r="D3474" s="27">
        <v>49680</v>
      </c>
      <c r="E3474" s="28">
        <f t="shared" si="500"/>
        <v>0</v>
      </c>
      <c r="F3474" s="29">
        <v>0</v>
      </c>
      <c r="G3474" s="30">
        <f t="shared" si="501"/>
        <v>0</v>
      </c>
      <c r="H3474" s="31">
        <f t="shared" si="504"/>
        <v>46000</v>
      </c>
      <c r="I3474" s="31"/>
      <c r="J3474" s="59">
        <f t="shared" si="502"/>
        <v>0</v>
      </c>
    </row>
    <row r="3475" spans="1:10">
      <c r="A3475" s="24">
        <v>13</v>
      </c>
      <c r="B3475" s="25" t="s">
        <v>36</v>
      </c>
      <c r="C3475" s="208"/>
      <c r="D3475" s="38">
        <v>64152</v>
      </c>
      <c r="E3475" s="28">
        <f t="shared" si="500"/>
        <v>0</v>
      </c>
      <c r="F3475" s="29">
        <v>0</v>
      </c>
      <c r="G3475" s="30">
        <f t="shared" si="501"/>
        <v>0</v>
      </c>
      <c r="H3475" s="31">
        <f t="shared" si="504"/>
        <v>59399.999999999993</v>
      </c>
      <c r="I3475" s="31"/>
      <c r="J3475" s="59">
        <f t="shared" si="502"/>
        <v>0</v>
      </c>
    </row>
    <row r="3476" spans="1:10">
      <c r="A3476" s="24">
        <v>14</v>
      </c>
      <c r="B3476" s="121" t="s">
        <v>37</v>
      </c>
      <c r="C3476" s="209"/>
      <c r="D3476" s="38">
        <v>65934</v>
      </c>
      <c r="E3476" s="123">
        <f t="shared" si="500"/>
        <v>0</v>
      </c>
      <c r="F3476" s="124">
        <v>0</v>
      </c>
      <c r="G3476" s="125">
        <f t="shared" si="501"/>
        <v>0</v>
      </c>
      <c r="H3476" s="31">
        <f t="shared" si="504"/>
        <v>61049.999999999993</v>
      </c>
      <c r="I3476" s="128"/>
      <c r="J3476" s="59">
        <f t="shared" si="502"/>
        <v>0</v>
      </c>
    </row>
    <row r="3477" spans="1:10">
      <c r="A3477" s="24">
        <v>15</v>
      </c>
      <c r="B3477" s="25" t="s">
        <v>38</v>
      </c>
      <c r="C3477" s="208"/>
      <c r="D3477" s="38">
        <v>76626</v>
      </c>
      <c r="E3477" s="28">
        <f t="shared" si="500"/>
        <v>0</v>
      </c>
      <c r="F3477" s="29">
        <v>0</v>
      </c>
      <c r="G3477" s="30">
        <f t="shared" si="501"/>
        <v>0</v>
      </c>
      <c r="H3477" s="31">
        <f t="shared" si="504"/>
        <v>70950</v>
      </c>
      <c r="I3477" s="31"/>
      <c r="J3477" s="59">
        <f t="shared" si="502"/>
        <v>0</v>
      </c>
    </row>
    <row r="3478" spans="1:10">
      <c r="A3478" s="24">
        <v>16</v>
      </c>
      <c r="B3478" s="25" t="s">
        <v>39</v>
      </c>
      <c r="C3478" s="208"/>
      <c r="D3478" s="38">
        <v>80190</v>
      </c>
      <c r="E3478" s="28">
        <f t="shared" si="500"/>
        <v>0</v>
      </c>
      <c r="F3478" s="29">
        <v>0</v>
      </c>
      <c r="G3478" s="30">
        <f t="shared" si="501"/>
        <v>0</v>
      </c>
      <c r="H3478" s="31">
        <f t="shared" si="504"/>
        <v>74250</v>
      </c>
      <c r="I3478" s="31"/>
      <c r="J3478" s="59">
        <f t="shared" si="502"/>
        <v>0</v>
      </c>
    </row>
    <row r="3479" spans="1:10">
      <c r="A3479" s="24">
        <v>17</v>
      </c>
      <c r="B3479" s="25" t="s">
        <v>40</v>
      </c>
      <c r="C3479" s="208"/>
      <c r="D3479" s="38">
        <v>113832</v>
      </c>
      <c r="E3479" s="28">
        <f t="shared" si="500"/>
        <v>0</v>
      </c>
      <c r="F3479" s="29">
        <v>0</v>
      </c>
      <c r="G3479" s="30">
        <f t="shared" si="501"/>
        <v>0</v>
      </c>
      <c r="H3479" s="31">
        <f t="shared" si="504"/>
        <v>105400</v>
      </c>
      <c r="I3479" s="31"/>
      <c r="J3479" s="59">
        <f t="shared" si="502"/>
        <v>0</v>
      </c>
    </row>
    <row r="3480" spans="1:10">
      <c r="A3480" s="24">
        <v>18</v>
      </c>
      <c r="B3480" s="121" t="s">
        <v>41</v>
      </c>
      <c r="C3480" s="209"/>
      <c r="D3480" s="39">
        <v>98010</v>
      </c>
      <c r="E3480" s="123">
        <f t="shared" si="500"/>
        <v>0</v>
      </c>
      <c r="F3480" s="124">
        <v>0.23</v>
      </c>
      <c r="G3480" s="125">
        <f t="shared" si="501"/>
        <v>0</v>
      </c>
      <c r="H3480" s="31">
        <f>D3480/1.08*0.77</f>
        <v>69877.5</v>
      </c>
      <c r="I3480" s="128"/>
      <c r="J3480" s="59">
        <f t="shared" si="502"/>
        <v>0</v>
      </c>
    </row>
    <row r="3481" spans="1:10" ht="21">
      <c r="A3481" s="40"/>
      <c r="B3481" s="41" t="s">
        <v>42</v>
      </c>
      <c r="C3481" s="210">
        <f>SUM(C3463:C3480)</f>
        <v>9</v>
      </c>
      <c r="D3481" s="39"/>
      <c r="E3481" s="43">
        <f>SUM(E3463:E3480)</f>
        <v>760338</v>
      </c>
      <c r="F3481" s="43"/>
      <c r="G3481" s="44">
        <f>SUM(G3463:G3480)</f>
        <v>670380.75</v>
      </c>
      <c r="H3481" s="45"/>
      <c r="I3481" s="45"/>
      <c r="J3481" s="64">
        <f>SUM(J3463:J3480)</f>
        <v>620722.91666666663</v>
      </c>
    </row>
    <row r="3482" spans="1:10" ht="31.5">
      <c r="A3482" s="46"/>
      <c r="B3482" s="47"/>
      <c r="C3482" s="211"/>
      <c r="D3482" s="39"/>
      <c r="E3482" s="49"/>
      <c r="F3482" s="49"/>
      <c r="G3482" s="50"/>
      <c r="H3482" s="5"/>
      <c r="I3482" s="5"/>
      <c r="J3482" s="75">
        <f>J3481*0.08</f>
        <v>49657.833333333328</v>
      </c>
    </row>
    <row r="3483" spans="1:10" ht="31.5">
      <c r="A3483" s="283" t="s">
        <v>43</v>
      </c>
      <c r="B3483" s="283"/>
      <c r="C3483" s="284" t="s">
        <v>44</v>
      </c>
      <c r="D3483" s="284"/>
      <c r="E3483" s="54"/>
      <c r="F3483" s="54"/>
      <c r="G3483" s="55" t="s">
        <v>45</v>
      </c>
      <c r="H3483" s="6"/>
      <c r="I3483" s="6"/>
      <c r="J3483" s="76">
        <f>SUM(J3481:J3482)</f>
        <v>670380.75</v>
      </c>
    </row>
    <row r="3484" spans="1:10" ht="15">
      <c r="B3484" s="131" t="s">
        <v>165</v>
      </c>
      <c r="C3484" s="131" t="s">
        <v>166</v>
      </c>
      <c r="D3484" s="131"/>
      <c r="E3484" s="131" t="s">
        <v>167</v>
      </c>
    </row>
    <row r="3485" spans="1:10">
      <c r="B3485" s="212" t="s">
        <v>168</v>
      </c>
      <c r="C3485" s="213" t="s">
        <v>166</v>
      </c>
      <c r="D3485" s="214"/>
      <c r="E3485" s="214"/>
      <c r="F3485" s="214"/>
      <c r="G3485" s="212" t="s">
        <v>167</v>
      </c>
    </row>
    <row r="3488" spans="1:10" ht="15.75">
      <c r="A3488" s="279" t="s">
        <v>0</v>
      </c>
      <c r="B3488" s="279"/>
      <c r="C3488" s="279"/>
      <c r="D3488" s="279"/>
      <c r="E3488" s="279"/>
      <c r="F3488" s="279"/>
      <c r="G3488" s="279"/>
    </row>
    <row r="3489" spans="1:10" ht="15.75">
      <c r="A3489" s="279" t="s">
        <v>1</v>
      </c>
      <c r="B3489" s="279"/>
      <c r="C3489" s="279"/>
      <c r="D3489" s="279"/>
      <c r="E3489" s="279"/>
      <c r="F3489" s="279"/>
      <c r="G3489" s="279"/>
      <c r="H3489" s="1"/>
      <c r="I3489" s="1"/>
      <c r="J3489" s="71"/>
    </row>
    <row r="3490" spans="1:10" ht="15.75">
      <c r="A3490" s="279" t="s">
        <v>2</v>
      </c>
      <c r="B3490" s="279"/>
      <c r="C3490" s="279"/>
      <c r="D3490" s="279"/>
      <c r="E3490" s="279"/>
      <c r="F3490" s="279"/>
      <c r="G3490" s="279"/>
      <c r="H3490" s="1"/>
      <c r="I3490" s="1"/>
      <c r="J3490" s="71"/>
    </row>
    <row r="3491" spans="1:10" ht="15.75">
      <c r="A3491" s="279" t="s">
        <v>4</v>
      </c>
      <c r="B3491" s="279"/>
      <c r="C3491" s="279"/>
      <c r="D3491" s="279"/>
      <c r="E3491" s="279"/>
      <c r="F3491" s="279"/>
      <c r="G3491" s="279"/>
      <c r="H3491" s="1"/>
      <c r="I3491" s="1"/>
      <c r="J3491" s="71"/>
    </row>
    <row r="3492" spans="1:10" ht="15.75">
      <c r="A3492" s="280" t="s">
        <v>6</v>
      </c>
      <c r="B3492" s="280"/>
      <c r="C3492" s="280"/>
      <c r="D3492" s="280"/>
      <c r="E3492" s="280"/>
      <c r="F3492" s="280"/>
      <c r="G3492" s="280"/>
      <c r="H3492" s="1"/>
      <c r="I3492" s="1"/>
      <c r="J3492" s="71"/>
    </row>
    <row r="3493" spans="1:10" ht="27.75">
      <c r="A3493" s="9"/>
      <c r="B3493" s="9"/>
      <c r="C3493" s="281" t="s">
        <v>265</v>
      </c>
      <c r="D3493" s="281"/>
      <c r="E3493" s="281"/>
      <c r="F3493" s="281"/>
      <c r="G3493" s="281"/>
      <c r="H3493" s="2"/>
      <c r="I3493" s="2"/>
      <c r="J3493" s="72"/>
    </row>
    <row r="3494" spans="1:10">
      <c r="A3494" s="11" t="s">
        <v>8</v>
      </c>
      <c r="B3494" s="12"/>
      <c r="C3494" s="202"/>
      <c r="D3494" s="286"/>
      <c r="E3494" s="286"/>
      <c r="F3494" s="286"/>
      <c r="G3494" s="286"/>
      <c r="H3494" s="68"/>
      <c r="I3494" s="68"/>
      <c r="J3494" s="71"/>
    </row>
    <row r="3495" spans="1:10" ht="15.75">
      <c r="A3495" s="11" t="s">
        <v>9</v>
      </c>
      <c r="B3495" s="286" t="s">
        <v>320</v>
      </c>
      <c r="C3495" s="286"/>
      <c r="D3495" s="286"/>
      <c r="E3495" s="286"/>
      <c r="F3495" s="11"/>
      <c r="G3495" s="16"/>
      <c r="H3495" s="11"/>
      <c r="I3495" s="11"/>
      <c r="J3495" s="80"/>
    </row>
    <row r="3496" spans="1:10" ht="15.75">
      <c r="A3496" s="11" t="s">
        <v>11</v>
      </c>
      <c r="B3496" s="289"/>
      <c r="C3496" s="289"/>
      <c r="D3496" s="289"/>
      <c r="E3496" s="289"/>
      <c r="F3496" s="18"/>
      <c r="G3496" s="19" t="s">
        <v>13</v>
      </c>
      <c r="H3496" s="69" t="s">
        <v>161</v>
      </c>
      <c r="I3496" s="69"/>
      <c r="J3496" s="73"/>
    </row>
    <row r="3497" spans="1:10">
      <c r="A3497" s="190" t="s">
        <v>14</v>
      </c>
      <c r="B3497" s="190"/>
      <c r="C3497" s="203" t="s">
        <v>17</v>
      </c>
      <c r="D3497" s="191" t="s">
        <v>18</v>
      </c>
      <c r="E3497" s="192" t="s">
        <v>19</v>
      </c>
      <c r="F3497" s="192" t="s">
        <v>20</v>
      </c>
      <c r="G3497" s="190" t="s">
        <v>21</v>
      </c>
      <c r="H3497" s="1"/>
      <c r="I3497" s="1"/>
      <c r="J3497" s="71"/>
    </row>
    <row r="3498" spans="1:10">
      <c r="A3498" s="24">
        <v>1</v>
      </c>
      <c r="B3498" s="25" t="s">
        <v>23</v>
      </c>
      <c r="C3498" s="167">
        <v>4</v>
      </c>
      <c r="D3498" s="27">
        <v>79305</v>
      </c>
      <c r="E3498" s="28">
        <f t="shared" ref="E3498:E3515" si="505">D3498*C3498</f>
        <v>317220</v>
      </c>
      <c r="F3498" s="29">
        <v>0</v>
      </c>
      <c r="G3498" s="30">
        <f t="shared" ref="G3498:G3515" si="506">E3498-E3498*F3498</f>
        <v>317220</v>
      </c>
      <c r="H3498" s="31">
        <f>D3498/1.08</f>
        <v>73430.555555555547</v>
      </c>
      <c r="I3498" s="31"/>
      <c r="J3498" s="59">
        <f t="shared" ref="J3498:J3515" si="507">H3498*C3498</f>
        <v>293722.22222222219</v>
      </c>
    </row>
    <row r="3499" spans="1:10">
      <c r="A3499" s="24">
        <v>2</v>
      </c>
      <c r="B3499" s="25" t="s">
        <v>25</v>
      </c>
      <c r="C3499" s="204">
        <v>3</v>
      </c>
      <c r="D3499" s="33">
        <v>128591</v>
      </c>
      <c r="E3499" s="28">
        <f t="shared" si="505"/>
        <v>385773</v>
      </c>
      <c r="F3499" s="29">
        <v>0</v>
      </c>
      <c r="G3499" s="30">
        <f t="shared" si="506"/>
        <v>385773</v>
      </c>
      <c r="H3499" s="31">
        <f t="shared" ref="H3499:H3501" si="508">D3499/1.08</f>
        <v>119065.74074074073</v>
      </c>
      <c r="I3499" s="31"/>
      <c r="J3499" s="59">
        <f t="shared" si="507"/>
        <v>357197.22222222219</v>
      </c>
    </row>
    <row r="3500" spans="1:10">
      <c r="A3500" s="24">
        <v>3</v>
      </c>
      <c r="B3500" s="25" t="s">
        <v>26</v>
      </c>
      <c r="C3500" s="205"/>
      <c r="D3500" s="27">
        <v>60043</v>
      </c>
      <c r="E3500" s="28">
        <f t="shared" si="505"/>
        <v>0</v>
      </c>
      <c r="F3500" s="29">
        <v>0</v>
      </c>
      <c r="G3500" s="30">
        <f t="shared" si="506"/>
        <v>0</v>
      </c>
      <c r="H3500" s="31">
        <f t="shared" si="508"/>
        <v>55595.370370370365</v>
      </c>
      <c r="I3500" s="31"/>
      <c r="J3500" s="59">
        <f t="shared" si="507"/>
        <v>0</v>
      </c>
    </row>
    <row r="3501" spans="1:10">
      <c r="A3501" s="24">
        <v>4</v>
      </c>
      <c r="B3501" s="25" t="s">
        <v>27</v>
      </c>
      <c r="C3501" s="206"/>
      <c r="D3501" s="27">
        <v>115781</v>
      </c>
      <c r="E3501" s="28">
        <f t="shared" si="505"/>
        <v>0</v>
      </c>
      <c r="F3501" s="29">
        <v>0</v>
      </c>
      <c r="G3501" s="30">
        <f t="shared" si="506"/>
        <v>0</v>
      </c>
      <c r="H3501" s="31">
        <f t="shared" si="508"/>
        <v>107204.62962962962</v>
      </c>
      <c r="I3501" s="31"/>
      <c r="J3501" s="59">
        <f t="shared" si="507"/>
        <v>0</v>
      </c>
    </row>
    <row r="3502" spans="1:10">
      <c r="A3502" s="24">
        <v>5</v>
      </c>
      <c r="B3502" s="25" t="s">
        <v>28</v>
      </c>
      <c r="C3502" s="204">
        <v>3</v>
      </c>
      <c r="D3502" s="27">
        <v>119943</v>
      </c>
      <c r="E3502" s="28">
        <f t="shared" si="505"/>
        <v>359829</v>
      </c>
      <c r="F3502" s="124">
        <v>0.25</v>
      </c>
      <c r="G3502" s="125">
        <f t="shared" si="506"/>
        <v>269871.75</v>
      </c>
      <c r="H3502" s="31">
        <f>D3502/1.08*0.75</f>
        <v>83293.75</v>
      </c>
      <c r="I3502" s="31"/>
      <c r="J3502" s="59">
        <f t="shared" si="507"/>
        <v>249881.25</v>
      </c>
    </row>
    <row r="3503" spans="1:10">
      <c r="A3503" s="24">
        <v>6</v>
      </c>
      <c r="B3503" s="25" t="s">
        <v>29</v>
      </c>
      <c r="C3503" s="167"/>
      <c r="D3503" s="27">
        <v>94810</v>
      </c>
      <c r="E3503" s="28">
        <f t="shared" si="505"/>
        <v>0</v>
      </c>
      <c r="F3503" s="29">
        <v>0</v>
      </c>
      <c r="G3503" s="30">
        <f t="shared" si="506"/>
        <v>0</v>
      </c>
      <c r="H3503" s="31">
        <f t="shared" ref="H3503:H3514" si="509">D3503/1.08</f>
        <v>87787.037037037036</v>
      </c>
      <c r="I3503" s="31"/>
      <c r="J3503" s="59">
        <f t="shared" si="507"/>
        <v>0</v>
      </c>
    </row>
    <row r="3504" spans="1:10">
      <c r="A3504" s="24">
        <v>7</v>
      </c>
      <c r="B3504" s="25" t="s">
        <v>30</v>
      </c>
      <c r="C3504" s="207"/>
      <c r="D3504" s="27">
        <v>141396</v>
      </c>
      <c r="E3504" s="28">
        <f t="shared" si="505"/>
        <v>0</v>
      </c>
      <c r="F3504" s="29">
        <v>0</v>
      </c>
      <c r="G3504" s="30">
        <f t="shared" si="506"/>
        <v>0</v>
      </c>
      <c r="H3504" s="31">
        <f t="shared" si="509"/>
        <v>130922.22222222222</v>
      </c>
      <c r="I3504" s="31"/>
      <c r="J3504" s="59">
        <f t="shared" si="507"/>
        <v>0</v>
      </c>
    </row>
    <row r="3505" spans="1:10">
      <c r="A3505" s="24">
        <v>8</v>
      </c>
      <c r="B3505" s="25" t="s">
        <v>31</v>
      </c>
      <c r="C3505" s="167"/>
      <c r="D3505" s="27">
        <v>232931</v>
      </c>
      <c r="E3505" s="28">
        <f t="shared" si="505"/>
        <v>0</v>
      </c>
      <c r="F3505" s="29">
        <v>0</v>
      </c>
      <c r="G3505" s="30">
        <f t="shared" si="506"/>
        <v>0</v>
      </c>
      <c r="H3505" s="31">
        <f t="shared" si="509"/>
        <v>215676.85185185182</v>
      </c>
      <c r="I3505" s="31"/>
      <c r="J3505" s="59">
        <f t="shared" si="507"/>
        <v>0</v>
      </c>
    </row>
    <row r="3506" spans="1:10">
      <c r="A3506" s="24">
        <v>9</v>
      </c>
      <c r="B3506" s="36" t="s">
        <v>32</v>
      </c>
      <c r="C3506" s="167"/>
      <c r="D3506" s="27">
        <v>101534</v>
      </c>
      <c r="E3506" s="28">
        <f t="shared" si="505"/>
        <v>0</v>
      </c>
      <c r="F3506" s="29">
        <v>0</v>
      </c>
      <c r="G3506" s="30">
        <f t="shared" si="506"/>
        <v>0</v>
      </c>
      <c r="H3506" s="31">
        <f t="shared" si="509"/>
        <v>94012.962962962964</v>
      </c>
      <c r="I3506" s="31"/>
      <c r="J3506" s="59">
        <f t="shared" si="507"/>
        <v>0</v>
      </c>
    </row>
    <row r="3507" spans="1:10">
      <c r="A3507" s="24">
        <v>10</v>
      </c>
      <c r="B3507" s="36" t="s">
        <v>33</v>
      </c>
      <c r="C3507" s="208"/>
      <c r="D3507" s="33">
        <v>110148</v>
      </c>
      <c r="E3507" s="28">
        <f t="shared" si="505"/>
        <v>0</v>
      </c>
      <c r="F3507" s="29">
        <v>0</v>
      </c>
      <c r="G3507" s="30">
        <f t="shared" si="506"/>
        <v>0</v>
      </c>
      <c r="H3507" s="31">
        <f t="shared" si="509"/>
        <v>101988.88888888888</v>
      </c>
      <c r="I3507" s="31"/>
      <c r="J3507" s="59">
        <f t="shared" si="507"/>
        <v>0</v>
      </c>
    </row>
    <row r="3508" spans="1:10">
      <c r="A3508" s="24">
        <v>11</v>
      </c>
      <c r="B3508" s="121" t="s">
        <v>34</v>
      </c>
      <c r="C3508" s="209"/>
      <c r="D3508" s="27">
        <v>54198</v>
      </c>
      <c r="E3508" s="123">
        <f t="shared" si="505"/>
        <v>0</v>
      </c>
      <c r="F3508" s="29">
        <v>0</v>
      </c>
      <c r="G3508" s="125">
        <f t="shared" si="506"/>
        <v>0</v>
      </c>
      <c r="H3508" s="31">
        <f t="shared" si="509"/>
        <v>50183.333333333328</v>
      </c>
      <c r="I3508" s="128"/>
      <c r="J3508" s="59">
        <f t="shared" si="507"/>
        <v>0</v>
      </c>
    </row>
    <row r="3509" spans="1:10">
      <c r="A3509" s="24">
        <v>12</v>
      </c>
      <c r="B3509" s="25" t="s">
        <v>35</v>
      </c>
      <c r="C3509" s="208"/>
      <c r="D3509" s="27">
        <v>49680</v>
      </c>
      <c r="E3509" s="28">
        <f t="shared" si="505"/>
        <v>0</v>
      </c>
      <c r="F3509" s="29">
        <v>0</v>
      </c>
      <c r="G3509" s="30">
        <f t="shared" si="506"/>
        <v>0</v>
      </c>
      <c r="H3509" s="31">
        <f t="shared" si="509"/>
        <v>46000</v>
      </c>
      <c r="I3509" s="31"/>
      <c r="J3509" s="59">
        <f t="shared" si="507"/>
        <v>0</v>
      </c>
    </row>
    <row r="3510" spans="1:10">
      <c r="A3510" s="24">
        <v>13</v>
      </c>
      <c r="B3510" s="25" t="s">
        <v>36</v>
      </c>
      <c r="C3510" s="208">
        <v>4</v>
      </c>
      <c r="D3510" s="38">
        <v>64152</v>
      </c>
      <c r="E3510" s="28">
        <f t="shared" si="505"/>
        <v>256608</v>
      </c>
      <c r="F3510" s="29">
        <v>0</v>
      </c>
      <c r="G3510" s="30">
        <f t="shared" si="506"/>
        <v>256608</v>
      </c>
      <c r="H3510" s="31">
        <f t="shared" si="509"/>
        <v>59399.999999999993</v>
      </c>
      <c r="I3510" s="31"/>
      <c r="J3510" s="59">
        <f t="shared" si="507"/>
        <v>237599.99999999997</v>
      </c>
    </row>
    <row r="3511" spans="1:10">
      <c r="A3511" s="24">
        <v>14</v>
      </c>
      <c r="B3511" s="121" t="s">
        <v>37</v>
      </c>
      <c r="C3511" s="209"/>
      <c r="D3511" s="38">
        <v>65934</v>
      </c>
      <c r="E3511" s="123">
        <f t="shared" si="505"/>
        <v>0</v>
      </c>
      <c r="F3511" s="124">
        <v>0</v>
      </c>
      <c r="G3511" s="125">
        <f t="shared" si="506"/>
        <v>0</v>
      </c>
      <c r="H3511" s="31">
        <f t="shared" si="509"/>
        <v>61049.999999999993</v>
      </c>
      <c r="I3511" s="128"/>
      <c r="J3511" s="59">
        <f t="shared" si="507"/>
        <v>0</v>
      </c>
    </row>
    <row r="3512" spans="1:10">
      <c r="A3512" s="24">
        <v>15</v>
      </c>
      <c r="B3512" s="25" t="s">
        <v>38</v>
      </c>
      <c r="C3512" s="208"/>
      <c r="D3512" s="38">
        <v>76626</v>
      </c>
      <c r="E3512" s="28">
        <f t="shared" si="505"/>
        <v>0</v>
      </c>
      <c r="F3512" s="29">
        <v>0</v>
      </c>
      <c r="G3512" s="30">
        <f t="shared" si="506"/>
        <v>0</v>
      </c>
      <c r="H3512" s="31">
        <f t="shared" si="509"/>
        <v>70950</v>
      </c>
      <c r="I3512" s="31"/>
      <c r="J3512" s="59">
        <f t="shared" si="507"/>
        <v>0</v>
      </c>
    </row>
    <row r="3513" spans="1:10">
      <c r="A3513" s="24">
        <v>16</v>
      </c>
      <c r="B3513" s="25" t="s">
        <v>39</v>
      </c>
      <c r="C3513" s="208"/>
      <c r="D3513" s="38">
        <v>80190</v>
      </c>
      <c r="E3513" s="28">
        <f t="shared" si="505"/>
        <v>0</v>
      </c>
      <c r="F3513" s="29">
        <v>0</v>
      </c>
      <c r="G3513" s="30">
        <f t="shared" si="506"/>
        <v>0</v>
      </c>
      <c r="H3513" s="31">
        <f t="shared" si="509"/>
        <v>74250</v>
      </c>
      <c r="I3513" s="31"/>
      <c r="J3513" s="59">
        <f t="shared" si="507"/>
        <v>0</v>
      </c>
    </row>
    <row r="3514" spans="1:10">
      <c r="A3514" s="24">
        <v>17</v>
      </c>
      <c r="B3514" s="25" t="s">
        <v>40</v>
      </c>
      <c r="C3514" s="208"/>
      <c r="D3514" s="38">
        <v>113832</v>
      </c>
      <c r="E3514" s="28">
        <f t="shared" si="505"/>
        <v>0</v>
      </c>
      <c r="F3514" s="29">
        <v>0</v>
      </c>
      <c r="G3514" s="30">
        <f t="shared" si="506"/>
        <v>0</v>
      </c>
      <c r="H3514" s="31">
        <f t="shared" si="509"/>
        <v>105400</v>
      </c>
      <c r="I3514" s="31"/>
      <c r="J3514" s="59">
        <f t="shared" si="507"/>
        <v>0</v>
      </c>
    </row>
    <row r="3515" spans="1:10">
      <c r="A3515" s="24">
        <v>18</v>
      </c>
      <c r="B3515" s="121" t="s">
        <v>41</v>
      </c>
      <c r="C3515" s="209"/>
      <c r="D3515" s="39">
        <v>98010</v>
      </c>
      <c r="E3515" s="123">
        <f t="shared" si="505"/>
        <v>0</v>
      </c>
      <c r="F3515" s="124">
        <v>0.23</v>
      </c>
      <c r="G3515" s="125">
        <f t="shared" si="506"/>
        <v>0</v>
      </c>
      <c r="H3515" s="31">
        <f>D3515/1.08*0.77</f>
        <v>69877.5</v>
      </c>
      <c r="I3515" s="128"/>
      <c r="J3515" s="59">
        <f t="shared" si="507"/>
        <v>0</v>
      </c>
    </row>
    <row r="3516" spans="1:10" ht="21">
      <c r="A3516" s="40"/>
      <c r="B3516" s="41" t="s">
        <v>42</v>
      </c>
      <c r="C3516" s="210">
        <f>SUM(C3498:C3515)</f>
        <v>14</v>
      </c>
      <c r="D3516" s="39"/>
      <c r="E3516" s="43">
        <f>SUM(E3498:E3515)</f>
        <v>1319430</v>
      </c>
      <c r="F3516" s="43"/>
      <c r="G3516" s="44">
        <f>SUM(G3498:G3515)</f>
        <v>1229472.75</v>
      </c>
      <c r="H3516" s="45"/>
      <c r="I3516" s="45"/>
      <c r="J3516" s="64">
        <f>SUM(J3498:J3515)</f>
        <v>1138400.6944444443</v>
      </c>
    </row>
    <row r="3517" spans="1:10" ht="31.5">
      <c r="A3517" s="46"/>
      <c r="B3517" s="47"/>
      <c r="C3517" s="211"/>
      <c r="D3517" s="39"/>
      <c r="E3517" s="49"/>
      <c r="F3517" s="49"/>
      <c r="G3517" s="50"/>
      <c r="H3517" s="5"/>
      <c r="I3517" s="5"/>
      <c r="J3517" s="75">
        <f>J3516*0.08</f>
        <v>91072.055555555547</v>
      </c>
    </row>
    <row r="3518" spans="1:10" ht="31.5">
      <c r="A3518" s="283" t="s">
        <v>43</v>
      </c>
      <c r="B3518" s="283"/>
      <c r="C3518" s="284" t="s">
        <v>44</v>
      </c>
      <c r="D3518" s="284"/>
      <c r="E3518" s="54"/>
      <c r="F3518" s="54"/>
      <c r="G3518" s="55" t="s">
        <v>45</v>
      </c>
      <c r="H3518" s="6"/>
      <c r="I3518" s="6"/>
      <c r="J3518" s="76">
        <f>SUM(J3516:J3517)</f>
        <v>1229472.7499999998</v>
      </c>
    </row>
    <row r="3519" spans="1:10" ht="15">
      <c r="B3519" s="131" t="s">
        <v>165</v>
      </c>
      <c r="C3519" s="131" t="s">
        <v>166</v>
      </c>
      <c r="D3519" s="131"/>
      <c r="E3519" s="131" t="s">
        <v>167</v>
      </c>
    </row>
    <row r="3520" spans="1:10">
      <c r="B3520" s="212" t="s">
        <v>168</v>
      </c>
      <c r="C3520" s="213" t="s">
        <v>166</v>
      </c>
      <c r="D3520" s="214"/>
      <c r="E3520" s="214"/>
      <c r="F3520" s="214"/>
      <c r="G3520" s="212" t="s">
        <v>167</v>
      </c>
    </row>
    <row r="3523" spans="1:10" ht="15.75">
      <c r="A3523" s="279" t="s">
        <v>0</v>
      </c>
      <c r="B3523" s="279"/>
      <c r="C3523" s="279"/>
      <c r="D3523" s="279"/>
      <c r="E3523" s="279"/>
      <c r="F3523" s="279"/>
      <c r="G3523" s="279"/>
    </row>
    <row r="3524" spans="1:10" ht="15.75">
      <c r="A3524" s="279" t="s">
        <v>1</v>
      </c>
      <c r="B3524" s="279"/>
      <c r="C3524" s="279"/>
      <c r="D3524" s="279"/>
      <c r="E3524" s="279"/>
      <c r="F3524" s="279"/>
      <c r="G3524" s="279"/>
      <c r="H3524" s="1"/>
      <c r="I3524" s="1"/>
      <c r="J3524" s="71"/>
    </row>
    <row r="3525" spans="1:10" ht="15.75">
      <c r="A3525" s="279" t="s">
        <v>2</v>
      </c>
      <c r="B3525" s="279"/>
      <c r="C3525" s="279"/>
      <c r="D3525" s="279"/>
      <c r="E3525" s="279"/>
      <c r="F3525" s="279"/>
      <c r="G3525" s="279"/>
      <c r="H3525" s="1"/>
      <c r="I3525" s="1"/>
      <c r="J3525" s="71"/>
    </row>
    <row r="3526" spans="1:10" ht="15.75">
      <c r="A3526" s="279" t="s">
        <v>4</v>
      </c>
      <c r="B3526" s="279"/>
      <c r="C3526" s="279"/>
      <c r="D3526" s="279"/>
      <c r="E3526" s="279"/>
      <c r="F3526" s="279"/>
      <c r="G3526" s="279"/>
      <c r="H3526" s="1"/>
      <c r="I3526" s="1"/>
      <c r="J3526" s="71"/>
    </row>
    <row r="3527" spans="1:10" ht="15.75">
      <c r="A3527" s="280" t="s">
        <v>6</v>
      </c>
      <c r="B3527" s="280"/>
      <c r="C3527" s="280"/>
      <c r="D3527" s="280"/>
      <c r="E3527" s="280"/>
      <c r="F3527" s="280"/>
      <c r="G3527" s="280"/>
      <c r="H3527" s="1"/>
      <c r="I3527" s="1"/>
      <c r="J3527" s="71"/>
    </row>
    <row r="3528" spans="1:10" ht="27.75">
      <c r="A3528" s="9"/>
      <c r="B3528" s="9"/>
      <c r="C3528" s="281" t="s">
        <v>321</v>
      </c>
      <c r="D3528" s="281"/>
      <c r="E3528" s="281"/>
      <c r="F3528" s="281"/>
      <c r="G3528" s="281"/>
      <c r="H3528" s="2"/>
      <c r="I3528" s="2"/>
      <c r="J3528" s="72"/>
    </row>
    <row r="3529" spans="1:10">
      <c r="A3529" s="11" t="s">
        <v>8</v>
      </c>
      <c r="B3529" s="12"/>
      <c r="C3529" s="202"/>
      <c r="D3529" s="286"/>
      <c r="E3529" s="286"/>
      <c r="F3529" s="286"/>
      <c r="G3529" s="286"/>
      <c r="H3529" s="68"/>
      <c r="I3529" s="68"/>
      <c r="J3529" s="71"/>
    </row>
    <row r="3530" spans="1:10" ht="15.75">
      <c r="A3530" s="11" t="s">
        <v>9</v>
      </c>
      <c r="B3530" s="286" t="s">
        <v>322</v>
      </c>
      <c r="C3530" s="286"/>
      <c r="D3530" s="286"/>
      <c r="E3530" s="286"/>
      <c r="F3530" s="11"/>
      <c r="G3530" s="16"/>
      <c r="H3530" s="11"/>
      <c r="I3530" s="11"/>
      <c r="J3530" s="80"/>
    </row>
    <row r="3531" spans="1:10" ht="15.75">
      <c r="A3531" s="11" t="s">
        <v>11</v>
      </c>
      <c r="B3531" s="289"/>
      <c r="C3531" s="289"/>
      <c r="D3531" s="289"/>
      <c r="E3531" s="289"/>
      <c r="F3531" s="18"/>
      <c r="G3531" s="19" t="s">
        <v>13</v>
      </c>
      <c r="H3531" s="69" t="s">
        <v>161</v>
      </c>
      <c r="I3531" s="69"/>
      <c r="J3531" s="73"/>
    </row>
    <row r="3532" spans="1:10">
      <c r="A3532" s="190" t="s">
        <v>14</v>
      </c>
      <c r="B3532" s="190"/>
      <c r="C3532" s="203" t="s">
        <v>17</v>
      </c>
      <c r="D3532" s="191" t="s">
        <v>18</v>
      </c>
      <c r="E3532" s="192" t="s">
        <v>19</v>
      </c>
      <c r="F3532" s="192" t="s">
        <v>20</v>
      </c>
      <c r="G3532" s="190" t="s">
        <v>21</v>
      </c>
      <c r="H3532" s="1"/>
      <c r="I3532" s="1"/>
      <c r="J3532" s="71"/>
    </row>
    <row r="3533" spans="1:10">
      <c r="A3533" s="24">
        <v>1</v>
      </c>
      <c r="B3533" s="25" t="s">
        <v>23</v>
      </c>
      <c r="C3533" s="167">
        <v>6</v>
      </c>
      <c r="D3533" s="27">
        <v>79305</v>
      </c>
      <c r="E3533" s="28">
        <f t="shared" ref="E3533:E3550" si="510">D3533*C3533</f>
        <v>475830</v>
      </c>
      <c r="F3533" s="29">
        <v>0</v>
      </c>
      <c r="G3533" s="30">
        <f t="shared" ref="G3533:G3550" si="511">E3533-E3533*F3533</f>
        <v>475830</v>
      </c>
      <c r="H3533" s="31">
        <f>D3533/1.08</f>
        <v>73430.555555555547</v>
      </c>
      <c r="I3533" s="31"/>
      <c r="J3533" s="59">
        <f t="shared" ref="J3533:J3550" si="512">H3533*C3533</f>
        <v>440583.33333333326</v>
      </c>
    </row>
    <row r="3534" spans="1:10">
      <c r="A3534" s="24">
        <v>2</v>
      </c>
      <c r="B3534" s="25" t="s">
        <v>25</v>
      </c>
      <c r="C3534" s="204"/>
      <c r="D3534" s="33">
        <v>128591</v>
      </c>
      <c r="E3534" s="28">
        <f t="shared" si="510"/>
        <v>0</v>
      </c>
      <c r="F3534" s="29">
        <v>0</v>
      </c>
      <c r="G3534" s="30">
        <f t="shared" si="511"/>
        <v>0</v>
      </c>
      <c r="H3534" s="31">
        <f t="shared" ref="H3534:H3536" si="513">D3534/1.08</f>
        <v>119065.74074074073</v>
      </c>
      <c r="I3534" s="31"/>
      <c r="J3534" s="59">
        <f t="shared" si="512"/>
        <v>0</v>
      </c>
    </row>
    <row r="3535" spans="1:10">
      <c r="A3535" s="24">
        <v>3</v>
      </c>
      <c r="B3535" s="25" t="s">
        <v>26</v>
      </c>
      <c r="C3535" s="205"/>
      <c r="D3535" s="27">
        <v>60043</v>
      </c>
      <c r="E3535" s="28">
        <f t="shared" si="510"/>
        <v>0</v>
      </c>
      <c r="F3535" s="29">
        <v>0</v>
      </c>
      <c r="G3535" s="30">
        <f t="shared" si="511"/>
        <v>0</v>
      </c>
      <c r="H3535" s="31">
        <f t="shared" si="513"/>
        <v>55595.370370370365</v>
      </c>
      <c r="I3535" s="31"/>
      <c r="J3535" s="59">
        <f t="shared" si="512"/>
        <v>0</v>
      </c>
    </row>
    <row r="3536" spans="1:10">
      <c r="A3536" s="24">
        <v>4</v>
      </c>
      <c r="B3536" s="25" t="s">
        <v>27</v>
      </c>
      <c r="C3536" s="206"/>
      <c r="D3536" s="27">
        <v>115781</v>
      </c>
      <c r="E3536" s="28">
        <f t="shared" si="510"/>
        <v>0</v>
      </c>
      <c r="F3536" s="29">
        <v>0</v>
      </c>
      <c r="G3536" s="30">
        <f t="shared" si="511"/>
        <v>0</v>
      </c>
      <c r="H3536" s="31">
        <f t="shared" si="513"/>
        <v>107204.62962962962</v>
      </c>
      <c r="I3536" s="31"/>
      <c r="J3536" s="59">
        <f t="shared" si="512"/>
        <v>0</v>
      </c>
    </row>
    <row r="3537" spans="1:10">
      <c r="A3537" s="24">
        <v>5</v>
      </c>
      <c r="B3537" s="25" t="s">
        <v>28</v>
      </c>
      <c r="C3537" s="204"/>
      <c r="D3537" s="27">
        <v>119943</v>
      </c>
      <c r="E3537" s="28">
        <f t="shared" si="510"/>
        <v>0</v>
      </c>
      <c r="F3537" s="124">
        <v>0.25</v>
      </c>
      <c r="G3537" s="125">
        <f t="shared" si="511"/>
        <v>0</v>
      </c>
      <c r="H3537" s="31">
        <f>D3537/1.08*0.75</f>
        <v>83293.75</v>
      </c>
      <c r="I3537" s="31"/>
      <c r="J3537" s="59">
        <f t="shared" si="512"/>
        <v>0</v>
      </c>
    </row>
    <row r="3538" spans="1:10">
      <c r="A3538" s="24">
        <v>6</v>
      </c>
      <c r="B3538" s="25" t="s">
        <v>29</v>
      </c>
      <c r="C3538" s="167"/>
      <c r="D3538" s="27">
        <v>94810</v>
      </c>
      <c r="E3538" s="28">
        <f t="shared" si="510"/>
        <v>0</v>
      </c>
      <c r="F3538" s="29">
        <v>0</v>
      </c>
      <c r="G3538" s="30">
        <f t="shared" si="511"/>
        <v>0</v>
      </c>
      <c r="H3538" s="31">
        <f t="shared" ref="H3538:H3549" si="514">D3538/1.08</f>
        <v>87787.037037037036</v>
      </c>
      <c r="I3538" s="31"/>
      <c r="J3538" s="59">
        <f t="shared" si="512"/>
        <v>0</v>
      </c>
    </row>
    <row r="3539" spans="1:10">
      <c r="A3539" s="24">
        <v>7</v>
      </c>
      <c r="B3539" s="25" t="s">
        <v>30</v>
      </c>
      <c r="C3539" s="207"/>
      <c r="D3539" s="27">
        <v>141396</v>
      </c>
      <c r="E3539" s="28">
        <f t="shared" si="510"/>
        <v>0</v>
      </c>
      <c r="F3539" s="29">
        <v>0</v>
      </c>
      <c r="G3539" s="30">
        <f t="shared" si="511"/>
        <v>0</v>
      </c>
      <c r="H3539" s="31">
        <f t="shared" si="514"/>
        <v>130922.22222222222</v>
      </c>
      <c r="I3539" s="31"/>
      <c r="J3539" s="59">
        <f t="shared" si="512"/>
        <v>0</v>
      </c>
    </row>
    <row r="3540" spans="1:10">
      <c r="A3540" s="24">
        <v>8</v>
      </c>
      <c r="B3540" s="25" t="s">
        <v>31</v>
      </c>
      <c r="C3540" s="167"/>
      <c r="D3540" s="27">
        <v>232931</v>
      </c>
      <c r="E3540" s="28">
        <f t="shared" si="510"/>
        <v>0</v>
      </c>
      <c r="F3540" s="29">
        <v>0</v>
      </c>
      <c r="G3540" s="30">
        <f t="shared" si="511"/>
        <v>0</v>
      </c>
      <c r="H3540" s="31">
        <f t="shared" si="514"/>
        <v>215676.85185185182</v>
      </c>
      <c r="I3540" s="31"/>
      <c r="J3540" s="59">
        <f t="shared" si="512"/>
        <v>0</v>
      </c>
    </row>
    <row r="3541" spans="1:10">
      <c r="A3541" s="24">
        <v>9</v>
      </c>
      <c r="B3541" s="36" t="s">
        <v>32</v>
      </c>
      <c r="C3541" s="167"/>
      <c r="D3541" s="27">
        <v>101534</v>
      </c>
      <c r="E3541" s="28">
        <f t="shared" si="510"/>
        <v>0</v>
      </c>
      <c r="F3541" s="29">
        <v>0</v>
      </c>
      <c r="G3541" s="30">
        <f t="shared" si="511"/>
        <v>0</v>
      </c>
      <c r="H3541" s="31">
        <f t="shared" si="514"/>
        <v>94012.962962962964</v>
      </c>
      <c r="I3541" s="31"/>
      <c r="J3541" s="59">
        <f t="shared" si="512"/>
        <v>0</v>
      </c>
    </row>
    <row r="3542" spans="1:10">
      <c r="A3542" s="24">
        <v>10</v>
      </c>
      <c r="B3542" s="36" t="s">
        <v>33</v>
      </c>
      <c r="C3542" s="208"/>
      <c r="D3542" s="33">
        <v>110148</v>
      </c>
      <c r="E3542" s="28">
        <f t="shared" si="510"/>
        <v>0</v>
      </c>
      <c r="F3542" s="29">
        <v>0</v>
      </c>
      <c r="G3542" s="30">
        <f t="shared" si="511"/>
        <v>0</v>
      </c>
      <c r="H3542" s="31">
        <f t="shared" si="514"/>
        <v>101988.88888888888</v>
      </c>
      <c r="I3542" s="31"/>
      <c r="J3542" s="59">
        <f t="shared" si="512"/>
        <v>0</v>
      </c>
    </row>
    <row r="3543" spans="1:10">
      <c r="A3543" s="24">
        <v>11</v>
      </c>
      <c r="B3543" s="121" t="s">
        <v>34</v>
      </c>
      <c r="C3543" s="209">
        <v>2</v>
      </c>
      <c r="D3543" s="27">
        <v>54198</v>
      </c>
      <c r="E3543" s="123">
        <f t="shared" si="510"/>
        <v>108396</v>
      </c>
      <c r="F3543" s="29">
        <v>0</v>
      </c>
      <c r="G3543" s="125">
        <f t="shared" si="511"/>
        <v>108396</v>
      </c>
      <c r="H3543" s="31">
        <f t="shared" si="514"/>
        <v>50183.333333333328</v>
      </c>
      <c r="I3543" s="128"/>
      <c r="J3543" s="59">
        <f t="shared" si="512"/>
        <v>100366.66666666666</v>
      </c>
    </row>
    <row r="3544" spans="1:10">
      <c r="A3544" s="24">
        <v>12</v>
      </c>
      <c r="B3544" s="25" t="s">
        <v>35</v>
      </c>
      <c r="C3544" s="208"/>
      <c r="D3544" s="27">
        <v>49680</v>
      </c>
      <c r="E3544" s="28">
        <f t="shared" si="510"/>
        <v>0</v>
      </c>
      <c r="F3544" s="29">
        <v>0</v>
      </c>
      <c r="G3544" s="30">
        <f t="shared" si="511"/>
        <v>0</v>
      </c>
      <c r="H3544" s="31">
        <f t="shared" si="514"/>
        <v>46000</v>
      </c>
      <c r="I3544" s="31"/>
      <c r="J3544" s="59">
        <f t="shared" si="512"/>
        <v>0</v>
      </c>
    </row>
    <row r="3545" spans="1:10">
      <c r="A3545" s="24">
        <v>13</v>
      </c>
      <c r="B3545" s="25" t="s">
        <v>36</v>
      </c>
      <c r="C3545" s="208"/>
      <c r="D3545" s="38">
        <v>64152</v>
      </c>
      <c r="E3545" s="28">
        <f t="shared" si="510"/>
        <v>0</v>
      </c>
      <c r="F3545" s="29">
        <v>0</v>
      </c>
      <c r="G3545" s="30">
        <f t="shared" si="511"/>
        <v>0</v>
      </c>
      <c r="H3545" s="31">
        <f t="shared" si="514"/>
        <v>59399.999999999993</v>
      </c>
      <c r="I3545" s="31"/>
      <c r="J3545" s="59">
        <f t="shared" si="512"/>
        <v>0</v>
      </c>
    </row>
    <row r="3546" spans="1:10">
      <c r="A3546" s="24">
        <v>14</v>
      </c>
      <c r="B3546" s="121" t="s">
        <v>37</v>
      </c>
      <c r="C3546" s="209"/>
      <c r="D3546" s="38">
        <v>65934</v>
      </c>
      <c r="E3546" s="123">
        <f t="shared" si="510"/>
        <v>0</v>
      </c>
      <c r="F3546" s="124">
        <v>0</v>
      </c>
      <c r="G3546" s="125">
        <f t="shared" si="511"/>
        <v>0</v>
      </c>
      <c r="H3546" s="31">
        <f t="shared" si="514"/>
        <v>61049.999999999993</v>
      </c>
      <c r="I3546" s="128"/>
      <c r="J3546" s="59">
        <f t="shared" si="512"/>
        <v>0</v>
      </c>
    </row>
    <row r="3547" spans="1:10">
      <c r="A3547" s="24">
        <v>15</v>
      </c>
      <c r="B3547" s="25" t="s">
        <v>38</v>
      </c>
      <c r="C3547" s="208"/>
      <c r="D3547" s="38">
        <v>76626</v>
      </c>
      <c r="E3547" s="28">
        <f t="shared" si="510"/>
        <v>0</v>
      </c>
      <c r="F3547" s="29">
        <v>0</v>
      </c>
      <c r="G3547" s="30">
        <f t="shared" si="511"/>
        <v>0</v>
      </c>
      <c r="H3547" s="31">
        <f t="shared" si="514"/>
        <v>70950</v>
      </c>
      <c r="I3547" s="31"/>
      <c r="J3547" s="59">
        <f t="shared" si="512"/>
        <v>0</v>
      </c>
    </row>
    <row r="3548" spans="1:10">
      <c r="A3548" s="24">
        <v>16</v>
      </c>
      <c r="B3548" s="25" t="s">
        <v>39</v>
      </c>
      <c r="C3548" s="208"/>
      <c r="D3548" s="38">
        <v>80190</v>
      </c>
      <c r="E3548" s="28">
        <f t="shared" si="510"/>
        <v>0</v>
      </c>
      <c r="F3548" s="29">
        <v>0</v>
      </c>
      <c r="G3548" s="30">
        <f t="shared" si="511"/>
        <v>0</v>
      </c>
      <c r="H3548" s="31">
        <f t="shared" si="514"/>
        <v>74250</v>
      </c>
      <c r="I3548" s="31"/>
      <c r="J3548" s="59">
        <f t="shared" si="512"/>
        <v>0</v>
      </c>
    </row>
    <row r="3549" spans="1:10">
      <c r="A3549" s="24">
        <v>17</v>
      </c>
      <c r="B3549" s="25" t="s">
        <v>40</v>
      </c>
      <c r="C3549" s="208"/>
      <c r="D3549" s="38">
        <v>113832</v>
      </c>
      <c r="E3549" s="28">
        <f t="shared" si="510"/>
        <v>0</v>
      </c>
      <c r="F3549" s="29">
        <v>0</v>
      </c>
      <c r="G3549" s="30">
        <f t="shared" si="511"/>
        <v>0</v>
      </c>
      <c r="H3549" s="31">
        <f t="shared" si="514"/>
        <v>105400</v>
      </c>
      <c r="I3549" s="31"/>
      <c r="J3549" s="59">
        <f t="shared" si="512"/>
        <v>0</v>
      </c>
    </row>
    <row r="3550" spans="1:10">
      <c r="A3550" s="24">
        <v>18</v>
      </c>
      <c r="B3550" s="121" t="s">
        <v>41</v>
      </c>
      <c r="C3550" s="209">
        <v>2</v>
      </c>
      <c r="D3550" s="39">
        <v>98010</v>
      </c>
      <c r="E3550" s="123">
        <f t="shared" si="510"/>
        <v>196020</v>
      </c>
      <c r="F3550" s="124">
        <v>0.23</v>
      </c>
      <c r="G3550" s="125">
        <f t="shared" si="511"/>
        <v>150935.4</v>
      </c>
      <c r="H3550" s="31">
        <f>D3550/1.08*0.77</f>
        <v>69877.5</v>
      </c>
      <c r="I3550" s="128"/>
      <c r="J3550" s="59">
        <f t="shared" si="512"/>
        <v>139755</v>
      </c>
    </row>
    <row r="3551" spans="1:10" ht="21">
      <c r="A3551" s="40"/>
      <c r="B3551" s="41" t="s">
        <v>42</v>
      </c>
      <c r="C3551" s="210">
        <f>SUM(C3533:C3550)</f>
        <v>10</v>
      </c>
      <c r="D3551" s="39"/>
      <c r="E3551" s="43">
        <f>SUM(E3533:E3550)</f>
        <v>780246</v>
      </c>
      <c r="F3551" s="43"/>
      <c r="G3551" s="44">
        <f>SUM(G3533:G3550)</f>
        <v>735161.4</v>
      </c>
      <c r="H3551" s="45"/>
      <c r="I3551" s="45"/>
      <c r="J3551" s="64">
        <f>SUM(J3533:J3550)</f>
        <v>680704.99999999988</v>
      </c>
    </row>
    <row r="3552" spans="1:10" ht="31.5">
      <c r="A3552" s="46"/>
      <c r="B3552" s="47"/>
      <c r="C3552" s="211"/>
      <c r="D3552" s="39"/>
      <c r="E3552" s="49"/>
      <c r="F3552" s="49"/>
      <c r="G3552" s="50"/>
      <c r="H3552" s="5"/>
      <c r="I3552" s="5"/>
      <c r="J3552" s="75">
        <f>J3551*0.08</f>
        <v>54456.399999999994</v>
      </c>
    </row>
    <row r="3553" spans="1:10" ht="31.5">
      <c r="A3553" s="283" t="s">
        <v>43</v>
      </c>
      <c r="B3553" s="283"/>
      <c r="C3553" s="284" t="s">
        <v>44</v>
      </c>
      <c r="D3553" s="284"/>
      <c r="E3553" s="54"/>
      <c r="F3553" s="54"/>
      <c r="G3553" s="55" t="s">
        <v>45</v>
      </c>
      <c r="H3553" s="6"/>
      <c r="I3553" s="6"/>
      <c r="J3553" s="76">
        <f>SUM(J3551:J3552)</f>
        <v>735161.39999999991</v>
      </c>
    </row>
    <row r="3554" spans="1:10" ht="15">
      <c r="B3554" s="131" t="s">
        <v>165</v>
      </c>
      <c r="C3554" s="131" t="s">
        <v>166</v>
      </c>
      <c r="D3554" s="131"/>
      <c r="E3554" s="131" t="s">
        <v>167</v>
      </c>
    </row>
    <row r="3555" spans="1:10">
      <c r="B3555" s="212" t="s">
        <v>168</v>
      </c>
      <c r="C3555" s="213" t="s">
        <v>166</v>
      </c>
      <c r="D3555" s="214"/>
      <c r="E3555" s="214"/>
      <c r="F3555" s="214"/>
      <c r="G3555" s="212" t="s">
        <v>167</v>
      </c>
    </row>
    <row r="3558" spans="1:10" ht="15.75">
      <c r="A3558" s="279" t="s">
        <v>0</v>
      </c>
      <c r="B3558" s="279"/>
      <c r="C3558" s="279"/>
      <c r="D3558" s="279"/>
      <c r="E3558" s="279"/>
      <c r="F3558" s="279"/>
      <c r="G3558" s="279"/>
    </row>
    <row r="3559" spans="1:10" ht="15.75">
      <c r="A3559" s="279" t="s">
        <v>1</v>
      </c>
      <c r="B3559" s="279"/>
      <c r="C3559" s="279"/>
      <c r="D3559" s="279"/>
      <c r="E3559" s="279"/>
      <c r="F3559" s="279"/>
      <c r="G3559" s="279"/>
      <c r="H3559" s="1"/>
      <c r="I3559" s="1"/>
      <c r="J3559" s="71"/>
    </row>
    <row r="3560" spans="1:10" ht="15.75">
      <c r="A3560" s="279" t="s">
        <v>2</v>
      </c>
      <c r="B3560" s="279"/>
      <c r="C3560" s="279"/>
      <c r="D3560" s="279"/>
      <c r="E3560" s="279"/>
      <c r="F3560" s="279"/>
      <c r="G3560" s="279"/>
      <c r="H3560" s="1"/>
      <c r="I3560" s="1"/>
      <c r="J3560" s="71"/>
    </row>
    <row r="3561" spans="1:10" ht="15.75">
      <c r="A3561" s="279" t="s">
        <v>4</v>
      </c>
      <c r="B3561" s="279"/>
      <c r="C3561" s="279"/>
      <c r="D3561" s="279"/>
      <c r="E3561" s="279"/>
      <c r="F3561" s="279"/>
      <c r="G3561" s="279"/>
      <c r="H3561" s="1"/>
      <c r="I3561" s="1"/>
      <c r="J3561" s="71"/>
    </row>
    <row r="3562" spans="1:10" ht="15.75">
      <c r="A3562" s="280" t="s">
        <v>6</v>
      </c>
      <c r="B3562" s="280"/>
      <c r="C3562" s="280"/>
      <c r="D3562" s="280"/>
      <c r="E3562" s="280"/>
      <c r="F3562" s="280"/>
      <c r="G3562" s="280"/>
      <c r="H3562" s="1"/>
      <c r="I3562" s="1"/>
      <c r="J3562" s="71"/>
    </row>
    <row r="3563" spans="1:10" ht="27.75">
      <c r="A3563" s="9"/>
      <c r="B3563" s="9"/>
      <c r="C3563" s="281" t="s">
        <v>321</v>
      </c>
      <c r="D3563" s="281"/>
      <c r="E3563" s="281"/>
      <c r="F3563" s="281"/>
      <c r="G3563" s="281"/>
      <c r="H3563" s="2"/>
      <c r="I3563" s="2"/>
      <c r="J3563" s="72"/>
    </row>
    <row r="3564" spans="1:10">
      <c r="A3564" s="11" t="s">
        <v>8</v>
      </c>
      <c r="B3564" s="12"/>
      <c r="C3564" s="202"/>
      <c r="D3564" s="286"/>
      <c r="E3564" s="286"/>
      <c r="F3564" s="286"/>
      <c r="G3564" s="286"/>
      <c r="H3564" s="68"/>
      <c r="I3564" s="68"/>
      <c r="J3564" s="71"/>
    </row>
    <row r="3565" spans="1:10" ht="15.75">
      <c r="A3565" s="11" t="s">
        <v>9</v>
      </c>
      <c r="B3565" s="286" t="s">
        <v>323</v>
      </c>
      <c r="C3565" s="286"/>
      <c r="D3565" s="286"/>
      <c r="E3565" s="286"/>
      <c r="F3565" s="11"/>
      <c r="G3565" s="16"/>
      <c r="H3565" s="11"/>
      <c r="I3565" s="11"/>
      <c r="J3565" s="80"/>
    </row>
    <row r="3566" spans="1:10" ht="15.75">
      <c r="A3566" s="11" t="s">
        <v>11</v>
      </c>
      <c r="B3566" s="289"/>
      <c r="C3566" s="289"/>
      <c r="D3566" s="289"/>
      <c r="E3566" s="289"/>
      <c r="F3566" s="18"/>
      <c r="G3566" s="19" t="s">
        <v>13</v>
      </c>
      <c r="H3566" s="69" t="s">
        <v>161</v>
      </c>
      <c r="I3566" s="69"/>
      <c r="J3566" s="73"/>
    </row>
    <row r="3567" spans="1:10">
      <c r="A3567" s="190" t="s">
        <v>14</v>
      </c>
      <c r="B3567" s="190"/>
      <c r="C3567" s="203" t="s">
        <v>17</v>
      </c>
      <c r="D3567" s="191" t="s">
        <v>18</v>
      </c>
      <c r="E3567" s="192" t="s">
        <v>19</v>
      </c>
      <c r="F3567" s="192" t="s">
        <v>20</v>
      </c>
      <c r="G3567" s="190" t="s">
        <v>21</v>
      </c>
      <c r="H3567" s="1"/>
      <c r="I3567" s="1"/>
      <c r="J3567" s="71"/>
    </row>
    <row r="3568" spans="1:10">
      <c r="A3568" s="24">
        <v>1</v>
      </c>
      <c r="B3568" s="25" t="s">
        <v>23</v>
      </c>
      <c r="C3568" s="167"/>
      <c r="D3568" s="27">
        <v>79305</v>
      </c>
      <c r="E3568" s="28">
        <f t="shared" ref="E3568:E3585" si="515">D3568*C3568</f>
        <v>0</v>
      </c>
      <c r="F3568" s="29">
        <v>0</v>
      </c>
      <c r="G3568" s="30">
        <f t="shared" ref="G3568:G3585" si="516">E3568-E3568*F3568</f>
        <v>0</v>
      </c>
      <c r="H3568" s="31">
        <f>D3568/1.08</f>
        <v>73430.555555555547</v>
      </c>
      <c r="I3568" s="31"/>
      <c r="J3568" s="59">
        <f t="shared" ref="J3568:J3585" si="517">H3568*C3568</f>
        <v>0</v>
      </c>
    </row>
    <row r="3569" spans="1:10">
      <c r="A3569" s="24">
        <v>2</v>
      </c>
      <c r="B3569" s="25" t="s">
        <v>25</v>
      </c>
      <c r="C3569" s="204"/>
      <c r="D3569" s="33">
        <v>128591</v>
      </c>
      <c r="E3569" s="28">
        <f t="shared" si="515"/>
        <v>0</v>
      </c>
      <c r="F3569" s="29">
        <v>0</v>
      </c>
      <c r="G3569" s="30">
        <f t="shared" si="516"/>
        <v>0</v>
      </c>
      <c r="H3569" s="31">
        <f t="shared" ref="H3569:H3571" si="518">D3569/1.08</f>
        <v>119065.74074074073</v>
      </c>
      <c r="I3569" s="31"/>
      <c r="J3569" s="59">
        <f t="shared" si="517"/>
        <v>0</v>
      </c>
    </row>
    <row r="3570" spans="1:10">
      <c r="A3570" s="24">
        <v>3</v>
      </c>
      <c r="B3570" s="25" t="s">
        <v>26</v>
      </c>
      <c r="C3570" s="205"/>
      <c r="D3570" s="27">
        <v>60043</v>
      </c>
      <c r="E3570" s="28">
        <f t="shared" si="515"/>
        <v>0</v>
      </c>
      <c r="F3570" s="29">
        <v>0</v>
      </c>
      <c r="G3570" s="30">
        <f t="shared" si="516"/>
        <v>0</v>
      </c>
      <c r="H3570" s="31">
        <f t="shared" si="518"/>
        <v>55595.370370370365</v>
      </c>
      <c r="I3570" s="31"/>
      <c r="J3570" s="59">
        <f t="shared" si="517"/>
        <v>0</v>
      </c>
    </row>
    <row r="3571" spans="1:10">
      <c r="A3571" s="24">
        <v>4</v>
      </c>
      <c r="B3571" s="25" t="s">
        <v>27</v>
      </c>
      <c r="C3571" s="206"/>
      <c r="D3571" s="27">
        <v>115781</v>
      </c>
      <c r="E3571" s="28">
        <f t="shared" si="515"/>
        <v>0</v>
      </c>
      <c r="F3571" s="29">
        <v>0</v>
      </c>
      <c r="G3571" s="30">
        <f t="shared" si="516"/>
        <v>0</v>
      </c>
      <c r="H3571" s="31">
        <f t="shared" si="518"/>
        <v>107204.62962962962</v>
      </c>
      <c r="I3571" s="31"/>
      <c r="J3571" s="59">
        <f t="shared" si="517"/>
        <v>0</v>
      </c>
    </row>
    <row r="3572" spans="1:10">
      <c r="A3572" s="24">
        <v>5</v>
      </c>
      <c r="B3572" s="25" t="s">
        <v>28</v>
      </c>
      <c r="C3572" s="204">
        <v>4</v>
      </c>
      <c r="D3572" s="27">
        <v>119943</v>
      </c>
      <c r="E3572" s="28">
        <f t="shared" si="515"/>
        <v>479772</v>
      </c>
      <c r="F3572" s="124">
        <v>0.25</v>
      </c>
      <c r="G3572" s="125">
        <f t="shared" si="516"/>
        <v>359829</v>
      </c>
      <c r="H3572" s="31">
        <f>D3572/1.08*0.75</f>
        <v>83293.75</v>
      </c>
      <c r="I3572" s="31"/>
      <c r="J3572" s="59">
        <f t="shared" si="517"/>
        <v>333175</v>
      </c>
    </row>
    <row r="3573" spans="1:10">
      <c r="A3573" s="24">
        <v>6</v>
      </c>
      <c r="B3573" s="25" t="s">
        <v>29</v>
      </c>
      <c r="C3573" s="167"/>
      <c r="D3573" s="27">
        <v>94810</v>
      </c>
      <c r="E3573" s="28">
        <f t="shared" si="515"/>
        <v>0</v>
      </c>
      <c r="F3573" s="29">
        <v>0</v>
      </c>
      <c r="G3573" s="30">
        <f t="shared" si="516"/>
        <v>0</v>
      </c>
      <c r="H3573" s="31">
        <f t="shared" ref="H3573:H3584" si="519">D3573/1.08</f>
        <v>87787.037037037036</v>
      </c>
      <c r="I3573" s="31"/>
      <c r="J3573" s="59">
        <f t="shared" si="517"/>
        <v>0</v>
      </c>
    </row>
    <row r="3574" spans="1:10">
      <c r="A3574" s="24">
        <v>7</v>
      </c>
      <c r="B3574" s="25" t="s">
        <v>30</v>
      </c>
      <c r="C3574" s="207"/>
      <c r="D3574" s="27">
        <v>141396</v>
      </c>
      <c r="E3574" s="28">
        <f t="shared" si="515"/>
        <v>0</v>
      </c>
      <c r="F3574" s="29">
        <v>0</v>
      </c>
      <c r="G3574" s="30">
        <f t="shared" si="516"/>
        <v>0</v>
      </c>
      <c r="H3574" s="31">
        <f t="shared" si="519"/>
        <v>130922.22222222222</v>
      </c>
      <c r="I3574" s="31"/>
      <c r="J3574" s="59">
        <f t="shared" si="517"/>
        <v>0</v>
      </c>
    </row>
    <row r="3575" spans="1:10">
      <c r="A3575" s="24">
        <v>8</v>
      </c>
      <c r="B3575" s="25" t="s">
        <v>31</v>
      </c>
      <c r="C3575" s="167"/>
      <c r="D3575" s="27">
        <v>232931</v>
      </c>
      <c r="E3575" s="28">
        <f t="shared" si="515"/>
        <v>0</v>
      </c>
      <c r="F3575" s="29">
        <v>0</v>
      </c>
      <c r="G3575" s="30">
        <f t="shared" si="516"/>
        <v>0</v>
      </c>
      <c r="H3575" s="31">
        <f t="shared" si="519"/>
        <v>215676.85185185182</v>
      </c>
      <c r="I3575" s="31"/>
      <c r="J3575" s="59">
        <f t="shared" si="517"/>
        <v>0</v>
      </c>
    </row>
    <row r="3576" spans="1:10">
      <c r="A3576" s="24">
        <v>9</v>
      </c>
      <c r="B3576" s="36" t="s">
        <v>32</v>
      </c>
      <c r="C3576" s="167"/>
      <c r="D3576" s="27">
        <v>101534</v>
      </c>
      <c r="E3576" s="28">
        <f t="shared" si="515"/>
        <v>0</v>
      </c>
      <c r="F3576" s="29">
        <v>0</v>
      </c>
      <c r="G3576" s="30">
        <f t="shared" si="516"/>
        <v>0</v>
      </c>
      <c r="H3576" s="31">
        <f t="shared" si="519"/>
        <v>94012.962962962964</v>
      </c>
      <c r="I3576" s="31"/>
      <c r="J3576" s="59">
        <f t="shared" si="517"/>
        <v>0</v>
      </c>
    </row>
    <row r="3577" spans="1:10">
      <c r="A3577" s="24">
        <v>10</v>
      </c>
      <c r="B3577" s="36" t="s">
        <v>33</v>
      </c>
      <c r="C3577" s="208"/>
      <c r="D3577" s="33">
        <v>110148</v>
      </c>
      <c r="E3577" s="28">
        <f t="shared" si="515"/>
        <v>0</v>
      </c>
      <c r="F3577" s="29">
        <v>0</v>
      </c>
      <c r="G3577" s="30">
        <f t="shared" si="516"/>
        <v>0</v>
      </c>
      <c r="H3577" s="31">
        <f t="shared" si="519"/>
        <v>101988.88888888888</v>
      </c>
      <c r="I3577" s="31"/>
      <c r="J3577" s="59">
        <f t="shared" si="517"/>
        <v>0</v>
      </c>
    </row>
    <row r="3578" spans="1:10">
      <c r="A3578" s="24">
        <v>11</v>
      </c>
      <c r="B3578" s="121" t="s">
        <v>34</v>
      </c>
      <c r="C3578" s="209">
        <v>2</v>
      </c>
      <c r="D3578" s="27">
        <v>54198</v>
      </c>
      <c r="E3578" s="123">
        <f t="shared" si="515"/>
        <v>108396</v>
      </c>
      <c r="F3578" s="29">
        <v>0</v>
      </c>
      <c r="G3578" s="125">
        <f t="shared" si="516"/>
        <v>108396</v>
      </c>
      <c r="H3578" s="31">
        <f t="shared" si="519"/>
        <v>50183.333333333328</v>
      </c>
      <c r="I3578" s="128"/>
      <c r="J3578" s="59">
        <f t="shared" si="517"/>
        <v>100366.66666666666</v>
      </c>
    </row>
    <row r="3579" spans="1:10">
      <c r="A3579" s="24">
        <v>12</v>
      </c>
      <c r="B3579" s="25" t="s">
        <v>35</v>
      </c>
      <c r="C3579" s="208"/>
      <c r="D3579" s="27">
        <v>49680</v>
      </c>
      <c r="E3579" s="28">
        <f t="shared" si="515"/>
        <v>0</v>
      </c>
      <c r="F3579" s="29">
        <v>0</v>
      </c>
      <c r="G3579" s="30">
        <f t="shared" si="516"/>
        <v>0</v>
      </c>
      <c r="H3579" s="31">
        <f t="shared" si="519"/>
        <v>46000</v>
      </c>
      <c r="I3579" s="31"/>
      <c r="J3579" s="59">
        <f t="shared" si="517"/>
        <v>0</v>
      </c>
    </row>
    <row r="3580" spans="1:10">
      <c r="A3580" s="24">
        <v>13</v>
      </c>
      <c r="B3580" s="25" t="s">
        <v>36</v>
      </c>
      <c r="C3580" s="208"/>
      <c r="D3580" s="38">
        <v>64152</v>
      </c>
      <c r="E3580" s="28">
        <f t="shared" si="515"/>
        <v>0</v>
      </c>
      <c r="F3580" s="29">
        <v>0</v>
      </c>
      <c r="G3580" s="30">
        <f t="shared" si="516"/>
        <v>0</v>
      </c>
      <c r="H3580" s="31">
        <f t="shared" si="519"/>
        <v>59399.999999999993</v>
      </c>
      <c r="I3580" s="31"/>
      <c r="J3580" s="59">
        <f t="shared" si="517"/>
        <v>0</v>
      </c>
    </row>
    <row r="3581" spans="1:10">
      <c r="A3581" s="24">
        <v>14</v>
      </c>
      <c r="B3581" s="121" t="s">
        <v>37</v>
      </c>
      <c r="C3581" s="209"/>
      <c r="D3581" s="38">
        <v>65934</v>
      </c>
      <c r="E3581" s="123">
        <f t="shared" si="515"/>
        <v>0</v>
      </c>
      <c r="F3581" s="124">
        <v>0</v>
      </c>
      <c r="G3581" s="125">
        <f t="shared" si="516"/>
        <v>0</v>
      </c>
      <c r="H3581" s="31">
        <f t="shared" si="519"/>
        <v>61049.999999999993</v>
      </c>
      <c r="I3581" s="128"/>
      <c r="J3581" s="59">
        <f t="shared" si="517"/>
        <v>0</v>
      </c>
    </row>
    <row r="3582" spans="1:10">
      <c r="A3582" s="24">
        <v>15</v>
      </c>
      <c r="B3582" s="25" t="s">
        <v>38</v>
      </c>
      <c r="C3582" s="208"/>
      <c r="D3582" s="38">
        <v>76626</v>
      </c>
      <c r="E3582" s="28">
        <f t="shared" si="515"/>
        <v>0</v>
      </c>
      <c r="F3582" s="29">
        <v>0</v>
      </c>
      <c r="G3582" s="30">
        <f t="shared" si="516"/>
        <v>0</v>
      </c>
      <c r="H3582" s="31">
        <f t="shared" si="519"/>
        <v>70950</v>
      </c>
      <c r="I3582" s="31"/>
      <c r="J3582" s="59">
        <f t="shared" si="517"/>
        <v>0</v>
      </c>
    </row>
    <row r="3583" spans="1:10">
      <c r="A3583" s="24">
        <v>16</v>
      </c>
      <c r="B3583" s="25" t="s">
        <v>39</v>
      </c>
      <c r="C3583" s="208"/>
      <c r="D3583" s="38">
        <v>80190</v>
      </c>
      <c r="E3583" s="28">
        <f t="shared" si="515"/>
        <v>0</v>
      </c>
      <c r="F3583" s="29">
        <v>0</v>
      </c>
      <c r="G3583" s="30">
        <f t="shared" si="516"/>
        <v>0</v>
      </c>
      <c r="H3583" s="31">
        <f t="shared" si="519"/>
        <v>74250</v>
      </c>
      <c r="I3583" s="31"/>
      <c r="J3583" s="59">
        <f t="shared" si="517"/>
        <v>0</v>
      </c>
    </row>
    <row r="3584" spans="1:10">
      <c r="A3584" s="24">
        <v>17</v>
      </c>
      <c r="B3584" s="25" t="s">
        <v>40</v>
      </c>
      <c r="C3584" s="208"/>
      <c r="D3584" s="38">
        <v>113832</v>
      </c>
      <c r="E3584" s="28">
        <f t="shared" si="515"/>
        <v>0</v>
      </c>
      <c r="F3584" s="29">
        <v>0</v>
      </c>
      <c r="G3584" s="30">
        <f t="shared" si="516"/>
        <v>0</v>
      </c>
      <c r="H3584" s="31">
        <f t="shared" si="519"/>
        <v>105400</v>
      </c>
      <c r="I3584" s="31"/>
      <c r="J3584" s="59">
        <f t="shared" si="517"/>
        <v>0</v>
      </c>
    </row>
    <row r="3585" spans="1:10">
      <c r="A3585" s="24">
        <v>18</v>
      </c>
      <c r="B3585" s="121" t="s">
        <v>41</v>
      </c>
      <c r="C3585" s="209"/>
      <c r="D3585" s="39">
        <v>98010</v>
      </c>
      <c r="E3585" s="123">
        <f t="shared" si="515"/>
        <v>0</v>
      </c>
      <c r="F3585" s="124">
        <v>0.23</v>
      </c>
      <c r="G3585" s="125">
        <f t="shared" si="516"/>
        <v>0</v>
      </c>
      <c r="H3585" s="31">
        <f>D3585/1.08*0.77</f>
        <v>69877.5</v>
      </c>
      <c r="I3585" s="128"/>
      <c r="J3585" s="59">
        <f t="shared" si="517"/>
        <v>0</v>
      </c>
    </row>
    <row r="3586" spans="1:10" ht="21">
      <c r="A3586" s="40"/>
      <c r="B3586" s="41" t="s">
        <v>42</v>
      </c>
      <c r="C3586" s="210">
        <f>SUM(C3568:C3585)</f>
        <v>6</v>
      </c>
      <c r="D3586" s="39"/>
      <c r="E3586" s="43">
        <f>SUM(E3568:E3585)</f>
        <v>588168</v>
      </c>
      <c r="F3586" s="43"/>
      <c r="G3586" s="44">
        <f>SUM(G3568:G3585)</f>
        <v>468225</v>
      </c>
      <c r="H3586" s="45"/>
      <c r="I3586" s="45"/>
      <c r="J3586" s="64">
        <f>SUM(J3568:J3585)</f>
        <v>433541.66666666663</v>
      </c>
    </row>
    <row r="3587" spans="1:10" ht="31.5">
      <c r="A3587" s="46"/>
      <c r="B3587" s="47"/>
      <c r="C3587" s="211"/>
      <c r="D3587" s="39"/>
      <c r="E3587" s="49"/>
      <c r="F3587" s="49"/>
      <c r="G3587" s="50"/>
      <c r="H3587" s="5"/>
      <c r="I3587" s="5"/>
      <c r="J3587" s="75">
        <f>J3586*0.08</f>
        <v>34683.333333333328</v>
      </c>
    </row>
    <row r="3588" spans="1:10" ht="31.5">
      <c r="A3588" s="283" t="s">
        <v>43</v>
      </c>
      <c r="B3588" s="283"/>
      <c r="C3588" s="284" t="s">
        <v>44</v>
      </c>
      <c r="D3588" s="284"/>
      <c r="E3588" s="54"/>
      <c r="F3588" s="54"/>
      <c r="G3588" s="55" t="s">
        <v>45</v>
      </c>
      <c r="H3588" s="6"/>
      <c r="I3588" s="6"/>
      <c r="J3588" s="76">
        <f>SUM(J3586:J3587)</f>
        <v>468224.99999999994</v>
      </c>
    </row>
    <row r="3589" spans="1:10" ht="15">
      <c r="B3589" s="131" t="s">
        <v>165</v>
      </c>
      <c r="C3589" s="131" t="s">
        <v>166</v>
      </c>
      <c r="D3589" s="131"/>
      <c r="E3589" s="131" t="s">
        <v>167</v>
      </c>
    </row>
    <row r="3590" spans="1:10">
      <c r="B3590" s="212" t="s">
        <v>168</v>
      </c>
      <c r="C3590" s="213" t="s">
        <v>166</v>
      </c>
      <c r="D3590" s="214"/>
      <c r="E3590" s="214"/>
      <c r="F3590" s="214"/>
      <c r="G3590" s="212" t="s">
        <v>167</v>
      </c>
    </row>
    <row r="3593" spans="1:10" ht="15.75">
      <c r="A3593" s="279" t="s">
        <v>0</v>
      </c>
      <c r="B3593" s="279"/>
      <c r="C3593" s="279"/>
      <c r="D3593" s="279"/>
      <c r="E3593" s="279"/>
      <c r="F3593" s="279"/>
      <c r="G3593" s="279"/>
    </row>
    <row r="3594" spans="1:10" ht="15.75">
      <c r="A3594" s="279" t="s">
        <v>1</v>
      </c>
      <c r="B3594" s="279"/>
      <c r="C3594" s="279"/>
      <c r="D3594" s="279"/>
      <c r="E3594" s="279"/>
      <c r="F3594" s="279"/>
      <c r="G3594" s="279"/>
      <c r="H3594" s="1"/>
      <c r="I3594" s="1"/>
      <c r="J3594" s="71"/>
    </row>
    <row r="3595" spans="1:10" ht="15.75">
      <c r="A3595" s="279" t="s">
        <v>2</v>
      </c>
      <c r="B3595" s="279"/>
      <c r="C3595" s="279"/>
      <c r="D3595" s="279"/>
      <c r="E3595" s="279"/>
      <c r="F3595" s="279"/>
      <c r="G3595" s="279"/>
      <c r="H3595" s="1"/>
      <c r="I3595" s="1"/>
      <c r="J3595" s="71"/>
    </row>
    <row r="3596" spans="1:10" ht="15.75">
      <c r="A3596" s="279" t="s">
        <v>4</v>
      </c>
      <c r="B3596" s="279"/>
      <c r="C3596" s="279"/>
      <c r="D3596" s="279"/>
      <c r="E3596" s="279"/>
      <c r="F3596" s="279"/>
      <c r="G3596" s="279"/>
      <c r="H3596" s="1"/>
      <c r="I3596" s="1"/>
      <c r="J3596" s="71"/>
    </row>
    <row r="3597" spans="1:10" ht="15.75">
      <c r="A3597" s="280" t="s">
        <v>6</v>
      </c>
      <c r="B3597" s="280"/>
      <c r="C3597" s="280"/>
      <c r="D3597" s="280"/>
      <c r="E3597" s="280"/>
      <c r="F3597" s="280"/>
      <c r="G3597" s="280"/>
      <c r="H3597" s="1"/>
      <c r="I3597" s="1"/>
      <c r="J3597" s="71"/>
    </row>
    <row r="3598" spans="1:10" ht="27.75">
      <c r="A3598" s="9"/>
      <c r="B3598" s="9"/>
      <c r="C3598" s="281" t="s">
        <v>321</v>
      </c>
      <c r="D3598" s="281"/>
      <c r="E3598" s="281"/>
      <c r="F3598" s="281"/>
      <c r="G3598" s="281"/>
      <c r="H3598" s="2"/>
      <c r="I3598" s="2"/>
      <c r="J3598" s="72"/>
    </row>
    <row r="3599" spans="1:10">
      <c r="A3599" s="11" t="s">
        <v>8</v>
      </c>
      <c r="B3599" s="12"/>
      <c r="C3599" s="202"/>
      <c r="D3599" s="286"/>
      <c r="E3599" s="286"/>
      <c r="F3599" s="286"/>
      <c r="G3599" s="286"/>
      <c r="H3599" s="68"/>
      <c r="I3599" s="68"/>
      <c r="J3599" s="71"/>
    </row>
    <row r="3600" spans="1:10" ht="15.75">
      <c r="A3600" s="11" t="s">
        <v>9</v>
      </c>
      <c r="B3600" s="286" t="s">
        <v>324</v>
      </c>
      <c r="C3600" s="286"/>
      <c r="D3600" s="286"/>
      <c r="E3600" s="286"/>
      <c r="F3600" s="11"/>
      <c r="G3600" s="16"/>
      <c r="H3600" s="11"/>
      <c r="I3600" s="11"/>
      <c r="J3600" s="80"/>
    </row>
    <row r="3601" spans="1:10" ht="15.75">
      <c r="A3601" s="11" t="s">
        <v>11</v>
      </c>
      <c r="B3601" s="289"/>
      <c r="C3601" s="289"/>
      <c r="D3601" s="289"/>
      <c r="E3601" s="289"/>
      <c r="F3601" s="18"/>
      <c r="G3601" s="19" t="s">
        <v>13</v>
      </c>
      <c r="H3601" s="69" t="s">
        <v>161</v>
      </c>
      <c r="I3601" s="69">
        <v>12412</v>
      </c>
      <c r="J3601" s="73"/>
    </row>
    <row r="3602" spans="1:10">
      <c r="A3602" s="190" t="s">
        <v>14</v>
      </c>
      <c r="B3602" s="190"/>
      <c r="C3602" s="203" t="s">
        <v>17</v>
      </c>
      <c r="D3602" s="191" t="s">
        <v>18</v>
      </c>
      <c r="E3602" s="192" t="s">
        <v>19</v>
      </c>
      <c r="F3602" s="192" t="s">
        <v>20</v>
      </c>
      <c r="G3602" s="190" t="s">
        <v>21</v>
      </c>
      <c r="H3602" s="1"/>
      <c r="I3602" s="1"/>
      <c r="J3602" s="71"/>
    </row>
    <row r="3603" spans="1:10">
      <c r="A3603" s="24">
        <v>1</v>
      </c>
      <c r="B3603" s="25" t="s">
        <v>23</v>
      </c>
      <c r="C3603" s="167">
        <v>5</v>
      </c>
      <c r="D3603" s="27">
        <v>79305</v>
      </c>
      <c r="E3603" s="28">
        <f t="shared" ref="E3603:E3620" si="520">D3603*C3603</f>
        <v>396525</v>
      </c>
      <c r="F3603" s="29">
        <v>0</v>
      </c>
      <c r="G3603" s="30">
        <f t="shared" ref="G3603:G3620" si="521">E3603-E3603*F3603</f>
        <v>396525</v>
      </c>
      <c r="H3603" s="31">
        <f>D3603/1.08</f>
        <v>73430.555555555547</v>
      </c>
      <c r="I3603" s="31"/>
      <c r="J3603" s="59">
        <f t="shared" ref="J3603:J3620" si="522">H3603*C3603</f>
        <v>367152.77777777775</v>
      </c>
    </row>
    <row r="3604" spans="1:10">
      <c r="A3604" s="24">
        <v>2</v>
      </c>
      <c r="B3604" s="25" t="s">
        <v>25</v>
      </c>
      <c r="C3604" s="204"/>
      <c r="D3604" s="33">
        <v>128591</v>
      </c>
      <c r="E3604" s="28">
        <f t="shared" si="520"/>
        <v>0</v>
      </c>
      <c r="F3604" s="29">
        <v>0</v>
      </c>
      <c r="G3604" s="30">
        <f t="shared" si="521"/>
        <v>0</v>
      </c>
      <c r="H3604" s="31">
        <f t="shared" ref="H3604:H3606" si="523">D3604/1.08</f>
        <v>119065.74074074073</v>
      </c>
      <c r="I3604" s="31"/>
      <c r="J3604" s="59">
        <f t="shared" si="522"/>
        <v>0</v>
      </c>
    </row>
    <row r="3605" spans="1:10">
      <c r="A3605" s="24">
        <v>3</v>
      </c>
      <c r="B3605" s="25" t="s">
        <v>26</v>
      </c>
      <c r="C3605" s="205"/>
      <c r="D3605" s="27">
        <v>60043</v>
      </c>
      <c r="E3605" s="28">
        <f t="shared" si="520"/>
        <v>0</v>
      </c>
      <c r="F3605" s="29">
        <v>0</v>
      </c>
      <c r="G3605" s="30">
        <f t="shared" si="521"/>
        <v>0</v>
      </c>
      <c r="H3605" s="31">
        <f t="shared" si="523"/>
        <v>55595.370370370365</v>
      </c>
      <c r="I3605" s="31"/>
      <c r="J3605" s="59">
        <f t="shared" si="522"/>
        <v>0</v>
      </c>
    </row>
    <row r="3606" spans="1:10">
      <c r="A3606" s="24">
        <v>4</v>
      </c>
      <c r="B3606" s="25" t="s">
        <v>27</v>
      </c>
      <c r="C3606" s="206"/>
      <c r="D3606" s="27">
        <v>115781</v>
      </c>
      <c r="E3606" s="28">
        <f t="shared" si="520"/>
        <v>0</v>
      </c>
      <c r="F3606" s="29">
        <v>0</v>
      </c>
      <c r="G3606" s="30">
        <f t="shared" si="521"/>
        <v>0</v>
      </c>
      <c r="H3606" s="31">
        <f t="shared" si="523"/>
        <v>107204.62962962962</v>
      </c>
      <c r="I3606" s="31"/>
      <c r="J3606" s="59">
        <f t="shared" si="522"/>
        <v>0</v>
      </c>
    </row>
    <row r="3607" spans="1:10">
      <c r="A3607" s="24">
        <v>5</v>
      </c>
      <c r="B3607" s="25" t="s">
        <v>28</v>
      </c>
      <c r="C3607" s="204">
        <v>3</v>
      </c>
      <c r="D3607" s="27">
        <v>119943</v>
      </c>
      <c r="E3607" s="28">
        <f t="shared" si="520"/>
        <v>359829</v>
      </c>
      <c r="F3607" s="124">
        <v>0.25</v>
      </c>
      <c r="G3607" s="125">
        <f t="shared" si="521"/>
        <v>269871.75</v>
      </c>
      <c r="H3607" s="31">
        <f>D3607/1.08*0.75</f>
        <v>83293.75</v>
      </c>
      <c r="I3607" s="31"/>
      <c r="J3607" s="59">
        <f t="shared" si="522"/>
        <v>249881.25</v>
      </c>
    </row>
    <row r="3608" spans="1:10">
      <c r="A3608" s="24">
        <v>6</v>
      </c>
      <c r="B3608" s="25" t="s">
        <v>29</v>
      </c>
      <c r="C3608" s="167"/>
      <c r="D3608" s="27">
        <v>94810</v>
      </c>
      <c r="E3608" s="28">
        <f t="shared" si="520"/>
        <v>0</v>
      </c>
      <c r="F3608" s="29">
        <v>0</v>
      </c>
      <c r="G3608" s="30">
        <f t="shared" si="521"/>
        <v>0</v>
      </c>
      <c r="H3608" s="31">
        <f t="shared" ref="H3608:H3619" si="524">D3608/1.08</f>
        <v>87787.037037037036</v>
      </c>
      <c r="I3608" s="31"/>
      <c r="J3608" s="59">
        <f t="shared" si="522"/>
        <v>0</v>
      </c>
    </row>
    <row r="3609" spans="1:10">
      <c r="A3609" s="24">
        <v>7</v>
      </c>
      <c r="B3609" s="25" t="s">
        <v>30</v>
      </c>
      <c r="C3609" s="207"/>
      <c r="D3609" s="27">
        <v>141396</v>
      </c>
      <c r="E3609" s="28">
        <f t="shared" si="520"/>
        <v>0</v>
      </c>
      <c r="F3609" s="29">
        <v>0</v>
      </c>
      <c r="G3609" s="30">
        <f t="shared" si="521"/>
        <v>0</v>
      </c>
      <c r="H3609" s="31">
        <f t="shared" si="524"/>
        <v>130922.22222222222</v>
      </c>
      <c r="I3609" s="31"/>
      <c r="J3609" s="59">
        <f t="shared" si="522"/>
        <v>0</v>
      </c>
    </row>
    <row r="3610" spans="1:10">
      <c r="A3610" s="24">
        <v>8</v>
      </c>
      <c r="B3610" s="25" t="s">
        <v>31</v>
      </c>
      <c r="C3610" s="167"/>
      <c r="D3610" s="27">
        <v>232931</v>
      </c>
      <c r="E3610" s="28">
        <f t="shared" si="520"/>
        <v>0</v>
      </c>
      <c r="F3610" s="29">
        <v>0</v>
      </c>
      <c r="G3610" s="30">
        <f t="shared" si="521"/>
        <v>0</v>
      </c>
      <c r="H3610" s="31">
        <f t="shared" si="524"/>
        <v>215676.85185185182</v>
      </c>
      <c r="I3610" s="31"/>
      <c r="J3610" s="59">
        <f t="shared" si="522"/>
        <v>0</v>
      </c>
    </row>
    <row r="3611" spans="1:10">
      <c r="A3611" s="24">
        <v>9</v>
      </c>
      <c r="B3611" s="36" t="s">
        <v>32</v>
      </c>
      <c r="C3611" s="167"/>
      <c r="D3611" s="27">
        <v>101534</v>
      </c>
      <c r="E3611" s="28">
        <f t="shared" si="520"/>
        <v>0</v>
      </c>
      <c r="F3611" s="29">
        <v>0</v>
      </c>
      <c r="G3611" s="30">
        <f t="shared" si="521"/>
        <v>0</v>
      </c>
      <c r="H3611" s="31">
        <f t="shared" si="524"/>
        <v>94012.962962962964</v>
      </c>
      <c r="I3611" s="31"/>
      <c r="J3611" s="59">
        <f t="shared" si="522"/>
        <v>0</v>
      </c>
    </row>
    <row r="3612" spans="1:10">
      <c r="A3612" s="24">
        <v>10</v>
      </c>
      <c r="B3612" s="36" t="s">
        <v>33</v>
      </c>
      <c r="C3612" s="208"/>
      <c r="D3612" s="33">
        <v>110148</v>
      </c>
      <c r="E3612" s="28">
        <f t="shared" si="520"/>
        <v>0</v>
      </c>
      <c r="F3612" s="29">
        <v>0</v>
      </c>
      <c r="G3612" s="30">
        <f t="shared" si="521"/>
        <v>0</v>
      </c>
      <c r="H3612" s="31">
        <f t="shared" si="524"/>
        <v>101988.88888888888</v>
      </c>
      <c r="I3612" s="31"/>
      <c r="J3612" s="59">
        <f t="shared" si="522"/>
        <v>0</v>
      </c>
    </row>
    <row r="3613" spans="1:10">
      <c r="A3613" s="24">
        <v>11</v>
      </c>
      <c r="B3613" s="121" t="s">
        <v>34</v>
      </c>
      <c r="C3613" s="209">
        <v>10</v>
      </c>
      <c r="D3613" s="27">
        <v>54198</v>
      </c>
      <c r="E3613" s="123">
        <f t="shared" si="520"/>
        <v>541980</v>
      </c>
      <c r="F3613" s="29">
        <v>0</v>
      </c>
      <c r="G3613" s="125">
        <f t="shared" si="521"/>
        <v>541980</v>
      </c>
      <c r="H3613" s="31">
        <f t="shared" si="524"/>
        <v>50183.333333333328</v>
      </c>
      <c r="I3613" s="128"/>
      <c r="J3613" s="59">
        <f t="shared" si="522"/>
        <v>501833.33333333326</v>
      </c>
    </row>
    <row r="3614" spans="1:10">
      <c r="A3614" s="24">
        <v>12</v>
      </c>
      <c r="B3614" s="25" t="s">
        <v>35</v>
      </c>
      <c r="C3614" s="208"/>
      <c r="D3614" s="27">
        <v>49680</v>
      </c>
      <c r="E3614" s="28">
        <f t="shared" si="520"/>
        <v>0</v>
      </c>
      <c r="F3614" s="29">
        <v>0</v>
      </c>
      <c r="G3614" s="30">
        <f t="shared" si="521"/>
        <v>0</v>
      </c>
      <c r="H3614" s="31">
        <f t="shared" si="524"/>
        <v>46000</v>
      </c>
      <c r="I3614" s="31"/>
      <c r="J3614" s="59">
        <f t="shared" si="522"/>
        <v>0</v>
      </c>
    </row>
    <row r="3615" spans="1:10">
      <c r="A3615" s="24">
        <v>13</v>
      </c>
      <c r="B3615" s="25" t="s">
        <v>36</v>
      </c>
      <c r="C3615" s="208"/>
      <c r="D3615" s="38">
        <v>64152</v>
      </c>
      <c r="E3615" s="28">
        <f t="shared" si="520"/>
        <v>0</v>
      </c>
      <c r="F3615" s="29">
        <v>0</v>
      </c>
      <c r="G3615" s="30">
        <f t="shared" si="521"/>
        <v>0</v>
      </c>
      <c r="H3615" s="31">
        <f t="shared" si="524"/>
        <v>59399.999999999993</v>
      </c>
      <c r="I3615" s="31"/>
      <c r="J3615" s="59">
        <f t="shared" si="522"/>
        <v>0</v>
      </c>
    </row>
    <row r="3616" spans="1:10">
      <c r="A3616" s="24">
        <v>14</v>
      </c>
      <c r="B3616" s="121" t="s">
        <v>37</v>
      </c>
      <c r="C3616" s="209"/>
      <c r="D3616" s="38">
        <v>65934</v>
      </c>
      <c r="E3616" s="123">
        <f t="shared" si="520"/>
        <v>0</v>
      </c>
      <c r="F3616" s="124">
        <v>0</v>
      </c>
      <c r="G3616" s="125">
        <f t="shared" si="521"/>
        <v>0</v>
      </c>
      <c r="H3616" s="31">
        <f t="shared" si="524"/>
        <v>61049.999999999993</v>
      </c>
      <c r="I3616" s="128"/>
      <c r="J3616" s="59">
        <f t="shared" si="522"/>
        <v>0</v>
      </c>
    </row>
    <row r="3617" spans="1:10">
      <c r="A3617" s="24">
        <v>15</v>
      </c>
      <c r="B3617" s="25" t="s">
        <v>38</v>
      </c>
      <c r="C3617" s="208"/>
      <c r="D3617" s="38">
        <v>76626</v>
      </c>
      <c r="E3617" s="28">
        <f t="shared" si="520"/>
        <v>0</v>
      </c>
      <c r="F3617" s="29">
        <v>0</v>
      </c>
      <c r="G3617" s="30">
        <f t="shared" si="521"/>
        <v>0</v>
      </c>
      <c r="H3617" s="31">
        <f t="shared" si="524"/>
        <v>70950</v>
      </c>
      <c r="I3617" s="31"/>
      <c r="J3617" s="59">
        <f t="shared" si="522"/>
        <v>0</v>
      </c>
    </row>
    <row r="3618" spans="1:10">
      <c r="A3618" s="24">
        <v>16</v>
      </c>
      <c r="B3618" s="25" t="s">
        <v>39</v>
      </c>
      <c r="C3618" s="208"/>
      <c r="D3618" s="38">
        <v>80190</v>
      </c>
      <c r="E3618" s="28">
        <f t="shared" si="520"/>
        <v>0</v>
      </c>
      <c r="F3618" s="29">
        <v>0</v>
      </c>
      <c r="G3618" s="30">
        <f t="shared" si="521"/>
        <v>0</v>
      </c>
      <c r="H3618" s="31">
        <f t="shared" si="524"/>
        <v>74250</v>
      </c>
      <c r="I3618" s="31"/>
      <c r="J3618" s="59">
        <f t="shared" si="522"/>
        <v>0</v>
      </c>
    </row>
    <row r="3619" spans="1:10">
      <c r="A3619" s="24">
        <v>17</v>
      </c>
      <c r="B3619" s="25" t="s">
        <v>40</v>
      </c>
      <c r="C3619" s="208"/>
      <c r="D3619" s="38">
        <v>113832</v>
      </c>
      <c r="E3619" s="28">
        <f t="shared" si="520"/>
        <v>0</v>
      </c>
      <c r="F3619" s="29">
        <v>0</v>
      </c>
      <c r="G3619" s="30">
        <f t="shared" si="521"/>
        <v>0</v>
      </c>
      <c r="H3619" s="31">
        <f t="shared" si="524"/>
        <v>105400</v>
      </c>
      <c r="I3619" s="31"/>
      <c r="J3619" s="59">
        <f t="shared" si="522"/>
        <v>0</v>
      </c>
    </row>
    <row r="3620" spans="1:10">
      <c r="A3620" s="24">
        <v>18</v>
      </c>
      <c r="B3620" s="121" t="s">
        <v>41</v>
      </c>
      <c r="C3620" s="209"/>
      <c r="D3620" s="39">
        <v>98010</v>
      </c>
      <c r="E3620" s="123">
        <f t="shared" si="520"/>
        <v>0</v>
      </c>
      <c r="F3620" s="124">
        <v>0.23</v>
      </c>
      <c r="G3620" s="125">
        <f t="shared" si="521"/>
        <v>0</v>
      </c>
      <c r="H3620" s="31">
        <f>D3620/1.08*0.77</f>
        <v>69877.5</v>
      </c>
      <c r="I3620" s="128"/>
      <c r="J3620" s="59">
        <f t="shared" si="522"/>
        <v>0</v>
      </c>
    </row>
    <row r="3621" spans="1:10" ht="21">
      <c r="A3621" s="40"/>
      <c r="B3621" s="41" t="s">
        <v>42</v>
      </c>
      <c r="C3621" s="210">
        <f>SUM(C3603:C3620)</f>
        <v>18</v>
      </c>
      <c r="D3621" s="39"/>
      <c r="E3621" s="43">
        <f>SUM(E3603:E3620)</f>
        <v>1298334</v>
      </c>
      <c r="F3621" s="43"/>
      <c r="G3621" s="44">
        <f>SUM(G3603:G3620)</f>
        <v>1208376.75</v>
      </c>
      <c r="H3621" s="45"/>
      <c r="I3621" s="45"/>
      <c r="J3621" s="64">
        <f>SUM(J3603:J3620)</f>
        <v>1118867.361111111</v>
      </c>
    </row>
    <row r="3622" spans="1:10" ht="31.5">
      <c r="A3622" s="46"/>
      <c r="B3622" s="47"/>
      <c r="C3622" s="211"/>
      <c r="D3622" s="39"/>
      <c r="E3622" s="49"/>
      <c r="F3622" s="49"/>
      <c r="G3622" s="50"/>
      <c r="H3622" s="5"/>
      <c r="I3622" s="5"/>
      <c r="J3622" s="75">
        <f>J3621*0.08</f>
        <v>89509.388888888876</v>
      </c>
    </row>
    <row r="3623" spans="1:10" ht="31.5">
      <c r="A3623" s="283" t="s">
        <v>43</v>
      </c>
      <c r="B3623" s="283"/>
      <c r="C3623" s="284" t="s">
        <v>44</v>
      </c>
      <c r="D3623" s="284"/>
      <c r="E3623" s="54"/>
      <c r="F3623" s="54"/>
      <c r="G3623" s="55" t="s">
        <v>45</v>
      </c>
      <c r="H3623" s="6"/>
      <c r="I3623" s="6"/>
      <c r="J3623" s="76">
        <f>SUM(J3621:J3622)</f>
        <v>1208376.75</v>
      </c>
    </row>
    <row r="3624" spans="1:10" ht="15">
      <c r="B3624" s="131" t="s">
        <v>165</v>
      </c>
      <c r="C3624" s="131" t="s">
        <v>166</v>
      </c>
      <c r="D3624" s="131"/>
      <c r="E3624" s="131" t="s">
        <v>167</v>
      </c>
    </row>
    <row r="3625" spans="1:10">
      <c r="B3625" s="212" t="s">
        <v>168</v>
      </c>
      <c r="C3625" s="213" t="s">
        <v>166</v>
      </c>
      <c r="D3625" s="214"/>
      <c r="E3625" s="214"/>
      <c r="F3625" s="214"/>
      <c r="G3625" s="212" t="s">
        <v>167</v>
      </c>
    </row>
    <row r="3628" spans="1:10" ht="15.75">
      <c r="A3628" s="279" t="s">
        <v>0</v>
      </c>
      <c r="B3628" s="279"/>
      <c r="C3628" s="279"/>
      <c r="D3628" s="279"/>
      <c r="E3628" s="279"/>
      <c r="F3628" s="279"/>
      <c r="G3628" s="279"/>
    </row>
    <row r="3629" spans="1:10" ht="15.75">
      <c r="A3629" s="279" t="s">
        <v>1</v>
      </c>
      <c r="B3629" s="279"/>
      <c r="C3629" s="279"/>
      <c r="D3629" s="279"/>
      <c r="E3629" s="279"/>
      <c r="F3629" s="279"/>
      <c r="G3629" s="279"/>
      <c r="H3629" s="1"/>
      <c r="I3629" s="1"/>
      <c r="J3629" s="71"/>
    </row>
    <row r="3630" spans="1:10" ht="15.75">
      <c r="A3630" s="279" t="s">
        <v>2</v>
      </c>
      <c r="B3630" s="279"/>
      <c r="C3630" s="279"/>
      <c r="D3630" s="279"/>
      <c r="E3630" s="279"/>
      <c r="F3630" s="279"/>
      <c r="G3630" s="279"/>
      <c r="H3630" s="1"/>
      <c r="I3630" s="1"/>
      <c r="J3630" s="71"/>
    </row>
    <row r="3631" spans="1:10" ht="15.75">
      <c r="A3631" s="279" t="s">
        <v>4</v>
      </c>
      <c r="B3631" s="279"/>
      <c r="C3631" s="279"/>
      <c r="D3631" s="279"/>
      <c r="E3631" s="279"/>
      <c r="F3631" s="279"/>
      <c r="G3631" s="279"/>
      <c r="H3631" s="1"/>
      <c r="I3631" s="1"/>
      <c r="J3631" s="71"/>
    </row>
    <row r="3632" spans="1:10" ht="15.75">
      <c r="A3632" s="280" t="s">
        <v>6</v>
      </c>
      <c r="B3632" s="280"/>
      <c r="C3632" s="280"/>
      <c r="D3632" s="280"/>
      <c r="E3632" s="280"/>
      <c r="F3632" s="280"/>
      <c r="G3632" s="280"/>
      <c r="H3632" s="1"/>
      <c r="I3632" s="1"/>
      <c r="J3632" s="71"/>
    </row>
    <row r="3633" spans="1:10" ht="27.75">
      <c r="A3633" s="9"/>
      <c r="B3633" s="9"/>
      <c r="C3633" s="281" t="s">
        <v>321</v>
      </c>
      <c r="D3633" s="281"/>
      <c r="E3633" s="281"/>
      <c r="F3633" s="281"/>
      <c r="G3633" s="281"/>
      <c r="H3633" s="2"/>
      <c r="I3633" s="2"/>
      <c r="J3633" s="72"/>
    </row>
    <row r="3634" spans="1:10">
      <c r="A3634" s="11" t="s">
        <v>8</v>
      </c>
      <c r="B3634" s="12"/>
      <c r="C3634" s="202"/>
      <c r="D3634" s="286"/>
      <c r="E3634" s="286"/>
      <c r="F3634" s="286"/>
      <c r="G3634" s="286"/>
      <c r="H3634" s="68"/>
      <c r="I3634" s="68"/>
      <c r="J3634" s="71"/>
    </row>
    <row r="3635" spans="1:10" ht="15.75">
      <c r="A3635" s="11" t="s">
        <v>9</v>
      </c>
      <c r="B3635" s="286" t="s">
        <v>325</v>
      </c>
      <c r="C3635" s="286"/>
      <c r="D3635" s="286"/>
      <c r="E3635" s="286"/>
      <c r="F3635" s="11"/>
      <c r="G3635" s="16"/>
      <c r="H3635" s="11"/>
      <c r="I3635" s="11"/>
      <c r="J3635" s="80"/>
    </row>
    <row r="3636" spans="1:10" ht="15.75">
      <c r="A3636" s="11" t="s">
        <v>11</v>
      </c>
      <c r="B3636" s="289"/>
      <c r="C3636" s="289"/>
      <c r="D3636" s="289"/>
      <c r="E3636" s="289"/>
      <c r="F3636" s="18"/>
      <c r="G3636" s="19" t="s">
        <v>13</v>
      </c>
      <c r="H3636" s="69" t="s">
        <v>161</v>
      </c>
      <c r="I3636" s="69">
        <v>12412</v>
      </c>
      <c r="J3636" s="73"/>
    </row>
    <row r="3637" spans="1:10">
      <c r="A3637" s="190" t="s">
        <v>14</v>
      </c>
      <c r="B3637" s="190"/>
      <c r="C3637" s="203" t="s">
        <v>17</v>
      </c>
      <c r="D3637" s="191" t="s">
        <v>18</v>
      </c>
      <c r="E3637" s="192" t="s">
        <v>19</v>
      </c>
      <c r="F3637" s="192" t="s">
        <v>20</v>
      </c>
      <c r="G3637" s="190" t="s">
        <v>21</v>
      </c>
      <c r="H3637" s="1"/>
      <c r="I3637" s="1"/>
      <c r="J3637" s="71"/>
    </row>
    <row r="3638" spans="1:10">
      <c r="A3638" s="24">
        <v>1</v>
      </c>
      <c r="B3638" s="25" t="s">
        <v>23</v>
      </c>
      <c r="C3638" s="167"/>
      <c r="D3638" s="27">
        <v>79305</v>
      </c>
      <c r="E3638" s="28">
        <f t="shared" ref="E3638:E3655" si="525">D3638*C3638</f>
        <v>0</v>
      </c>
      <c r="F3638" s="29">
        <v>0</v>
      </c>
      <c r="G3638" s="30">
        <f t="shared" ref="G3638:G3655" si="526">E3638-E3638*F3638</f>
        <v>0</v>
      </c>
      <c r="H3638" s="31">
        <f>D3638/1.08</f>
        <v>73430.555555555547</v>
      </c>
      <c r="I3638" s="31"/>
      <c r="J3638" s="59">
        <f t="shared" ref="J3638:J3655" si="527">H3638*C3638</f>
        <v>0</v>
      </c>
    </row>
    <row r="3639" spans="1:10">
      <c r="A3639" s="24">
        <v>2</v>
      </c>
      <c r="B3639" s="25" t="s">
        <v>25</v>
      </c>
      <c r="C3639" s="204">
        <v>5</v>
      </c>
      <c r="D3639" s="33">
        <v>128591</v>
      </c>
      <c r="E3639" s="28">
        <f t="shared" si="525"/>
        <v>642955</v>
      </c>
      <c r="F3639" s="29">
        <v>0</v>
      </c>
      <c r="G3639" s="30">
        <f t="shared" si="526"/>
        <v>642955</v>
      </c>
      <c r="H3639" s="31">
        <f t="shared" ref="H3639:H3641" si="528">D3639/1.08</f>
        <v>119065.74074074073</v>
      </c>
      <c r="I3639" s="31"/>
      <c r="J3639" s="59">
        <f t="shared" si="527"/>
        <v>595328.70370370359</v>
      </c>
    </row>
    <row r="3640" spans="1:10">
      <c r="A3640" s="24">
        <v>3</v>
      </c>
      <c r="B3640" s="25" t="s">
        <v>26</v>
      </c>
      <c r="C3640" s="205"/>
      <c r="D3640" s="27">
        <v>60043</v>
      </c>
      <c r="E3640" s="28">
        <f t="shared" si="525"/>
        <v>0</v>
      </c>
      <c r="F3640" s="29">
        <v>0</v>
      </c>
      <c r="G3640" s="30">
        <f t="shared" si="526"/>
        <v>0</v>
      </c>
      <c r="H3640" s="31">
        <f t="shared" si="528"/>
        <v>55595.370370370365</v>
      </c>
      <c r="I3640" s="31"/>
      <c r="J3640" s="59">
        <f t="shared" si="527"/>
        <v>0</v>
      </c>
    </row>
    <row r="3641" spans="1:10">
      <c r="A3641" s="24">
        <v>4</v>
      </c>
      <c r="B3641" s="25" t="s">
        <v>27</v>
      </c>
      <c r="C3641" s="206"/>
      <c r="D3641" s="27">
        <v>115781</v>
      </c>
      <c r="E3641" s="28">
        <f t="shared" si="525"/>
        <v>0</v>
      </c>
      <c r="F3641" s="29">
        <v>0</v>
      </c>
      <c r="G3641" s="30">
        <f t="shared" si="526"/>
        <v>0</v>
      </c>
      <c r="H3641" s="31">
        <f t="shared" si="528"/>
        <v>107204.62962962962</v>
      </c>
      <c r="I3641" s="31"/>
      <c r="J3641" s="59">
        <f t="shared" si="527"/>
        <v>0</v>
      </c>
    </row>
    <row r="3642" spans="1:10">
      <c r="A3642" s="24">
        <v>5</v>
      </c>
      <c r="B3642" s="25" t="s">
        <v>28</v>
      </c>
      <c r="C3642" s="204">
        <v>5</v>
      </c>
      <c r="D3642" s="27">
        <v>119943</v>
      </c>
      <c r="E3642" s="28">
        <f t="shared" si="525"/>
        <v>599715</v>
      </c>
      <c r="F3642" s="124">
        <v>0.25</v>
      </c>
      <c r="G3642" s="125">
        <f t="shared" si="526"/>
        <v>449786.25</v>
      </c>
      <c r="H3642" s="31">
        <f>D3642/1.08*0.75</f>
        <v>83293.75</v>
      </c>
      <c r="I3642" s="31"/>
      <c r="J3642" s="59">
        <f t="shared" si="527"/>
        <v>416468.75</v>
      </c>
    </row>
    <row r="3643" spans="1:10">
      <c r="A3643" s="24">
        <v>6</v>
      </c>
      <c r="B3643" s="25" t="s">
        <v>29</v>
      </c>
      <c r="C3643" s="167"/>
      <c r="D3643" s="27">
        <v>94810</v>
      </c>
      <c r="E3643" s="28">
        <f t="shared" si="525"/>
        <v>0</v>
      </c>
      <c r="F3643" s="29">
        <v>0</v>
      </c>
      <c r="G3643" s="30">
        <f t="shared" si="526"/>
        <v>0</v>
      </c>
      <c r="H3643" s="31">
        <f t="shared" ref="H3643:H3654" si="529">D3643/1.08</f>
        <v>87787.037037037036</v>
      </c>
      <c r="I3643" s="31"/>
      <c r="J3643" s="59">
        <f t="shared" si="527"/>
        <v>0</v>
      </c>
    </row>
    <row r="3644" spans="1:10">
      <c r="A3644" s="24">
        <v>7</v>
      </c>
      <c r="B3644" s="25" t="s">
        <v>30</v>
      </c>
      <c r="C3644" s="207"/>
      <c r="D3644" s="27">
        <v>141396</v>
      </c>
      <c r="E3644" s="28">
        <f t="shared" si="525"/>
        <v>0</v>
      </c>
      <c r="F3644" s="29">
        <v>0</v>
      </c>
      <c r="G3644" s="30">
        <f t="shared" si="526"/>
        <v>0</v>
      </c>
      <c r="H3644" s="31">
        <f t="shared" si="529"/>
        <v>130922.22222222222</v>
      </c>
      <c r="I3644" s="31"/>
      <c r="J3644" s="59">
        <f t="shared" si="527"/>
        <v>0</v>
      </c>
    </row>
    <row r="3645" spans="1:10">
      <c r="A3645" s="24">
        <v>8</v>
      </c>
      <c r="B3645" s="25" t="s">
        <v>31</v>
      </c>
      <c r="C3645" s="167"/>
      <c r="D3645" s="27">
        <v>232931</v>
      </c>
      <c r="E3645" s="28">
        <f t="shared" si="525"/>
        <v>0</v>
      </c>
      <c r="F3645" s="29">
        <v>0</v>
      </c>
      <c r="G3645" s="30">
        <f t="shared" si="526"/>
        <v>0</v>
      </c>
      <c r="H3645" s="31">
        <f t="shared" si="529"/>
        <v>215676.85185185182</v>
      </c>
      <c r="I3645" s="31"/>
      <c r="J3645" s="59">
        <f t="shared" si="527"/>
        <v>0</v>
      </c>
    </row>
    <row r="3646" spans="1:10">
      <c r="A3646" s="24">
        <v>9</v>
      </c>
      <c r="B3646" s="36" t="s">
        <v>32</v>
      </c>
      <c r="C3646" s="167"/>
      <c r="D3646" s="27">
        <v>101534</v>
      </c>
      <c r="E3646" s="28">
        <f t="shared" si="525"/>
        <v>0</v>
      </c>
      <c r="F3646" s="29">
        <v>0</v>
      </c>
      <c r="G3646" s="30">
        <f t="shared" si="526"/>
        <v>0</v>
      </c>
      <c r="H3646" s="31">
        <f t="shared" si="529"/>
        <v>94012.962962962964</v>
      </c>
      <c r="I3646" s="31"/>
      <c r="J3646" s="59">
        <f t="shared" si="527"/>
        <v>0</v>
      </c>
    </row>
    <row r="3647" spans="1:10">
      <c r="A3647" s="24">
        <v>10</v>
      </c>
      <c r="B3647" s="36" t="s">
        <v>33</v>
      </c>
      <c r="C3647" s="208"/>
      <c r="D3647" s="33">
        <v>110148</v>
      </c>
      <c r="E3647" s="28">
        <f t="shared" si="525"/>
        <v>0</v>
      </c>
      <c r="F3647" s="29">
        <v>0</v>
      </c>
      <c r="G3647" s="30">
        <f t="shared" si="526"/>
        <v>0</v>
      </c>
      <c r="H3647" s="31">
        <f t="shared" si="529"/>
        <v>101988.88888888888</v>
      </c>
      <c r="I3647" s="31"/>
      <c r="J3647" s="59">
        <f t="shared" si="527"/>
        <v>0</v>
      </c>
    </row>
    <row r="3648" spans="1:10">
      <c r="A3648" s="24">
        <v>11</v>
      </c>
      <c r="B3648" s="121" t="s">
        <v>34</v>
      </c>
      <c r="C3648" s="209"/>
      <c r="D3648" s="27">
        <v>54198</v>
      </c>
      <c r="E3648" s="123">
        <f t="shared" si="525"/>
        <v>0</v>
      </c>
      <c r="F3648" s="29">
        <v>0</v>
      </c>
      <c r="G3648" s="125">
        <f t="shared" si="526"/>
        <v>0</v>
      </c>
      <c r="H3648" s="31">
        <f t="shared" si="529"/>
        <v>50183.333333333328</v>
      </c>
      <c r="I3648" s="128"/>
      <c r="J3648" s="59">
        <f t="shared" si="527"/>
        <v>0</v>
      </c>
    </row>
    <row r="3649" spans="1:10">
      <c r="A3649" s="24">
        <v>12</v>
      </c>
      <c r="B3649" s="25" t="s">
        <v>35</v>
      </c>
      <c r="C3649" s="208">
        <v>3</v>
      </c>
      <c r="D3649" s="27">
        <v>49680</v>
      </c>
      <c r="E3649" s="28">
        <f t="shared" si="525"/>
        <v>149040</v>
      </c>
      <c r="F3649" s="29">
        <v>0</v>
      </c>
      <c r="G3649" s="30">
        <f t="shared" si="526"/>
        <v>149040</v>
      </c>
      <c r="H3649" s="31">
        <f t="shared" si="529"/>
        <v>46000</v>
      </c>
      <c r="I3649" s="31"/>
      <c r="J3649" s="59">
        <f t="shared" si="527"/>
        <v>138000</v>
      </c>
    </row>
    <row r="3650" spans="1:10">
      <c r="A3650" s="24">
        <v>13</v>
      </c>
      <c r="B3650" s="25" t="s">
        <v>36</v>
      </c>
      <c r="C3650" s="208"/>
      <c r="D3650" s="38">
        <v>64152</v>
      </c>
      <c r="E3650" s="28">
        <f t="shared" si="525"/>
        <v>0</v>
      </c>
      <c r="F3650" s="29">
        <v>0</v>
      </c>
      <c r="G3650" s="30">
        <f t="shared" si="526"/>
        <v>0</v>
      </c>
      <c r="H3650" s="31">
        <f t="shared" si="529"/>
        <v>59399.999999999993</v>
      </c>
      <c r="I3650" s="31"/>
      <c r="J3650" s="59">
        <f t="shared" si="527"/>
        <v>0</v>
      </c>
    </row>
    <row r="3651" spans="1:10">
      <c r="A3651" s="24">
        <v>14</v>
      </c>
      <c r="B3651" s="121" t="s">
        <v>37</v>
      </c>
      <c r="C3651" s="209">
        <v>3</v>
      </c>
      <c r="D3651" s="38">
        <v>65934</v>
      </c>
      <c r="E3651" s="123">
        <f t="shared" si="525"/>
        <v>197802</v>
      </c>
      <c r="F3651" s="124">
        <v>0</v>
      </c>
      <c r="G3651" s="125">
        <f t="shared" si="526"/>
        <v>197802</v>
      </c>
      <c r="H3651" s="31">
        <f t="shared" si="529"/>
        <v>61049.999999999993</v>
      </c>
      <c r="I3651" s="128"/>
      <c r="J3651" s="59">
        <f t="shared" si="527"/>
        <v>183149.99999999997</v>
      </c>
    </row>
    <row r="3652" spans="1:10">
      <c r="A3652" s="24">
        <v>15</v>
      </c>
      <c r="B3652" s="25" t="s">
        <v>38</v>
      </c>
      <c r="C3652" s="208"/>
      <c r="D3652" s="38">
        <v>76626</v>
      </c>
      <c r="E3652" s="28">
        <f t="shared" si="525"/>
        <v>0</v>
      </c>
      <c r="F3652" s="29">
        <v>0</v>
      </c>
      <c r="G3652" s="30">
        <f t="shared" si="526"/>
        <v>0</v>
      </c>
      <c r="H3652" s="31">
        <f t="shared" si="529"/>
        <v>70950</v>
      </c>
      <c r="I3652" s="31"/>
      <c r="J3652" s="59">
        <f t="shared" si="527"/>
        <v>0</v>
      </c>
    </row>
    <row r="3653" spans="1:10">
      <c r="A3653" s="24">
        <v>16</v>
      </c>
      <c r="B3653" s="25" t="s">
        <v>39</v>
      </c>
      <c r="C3653" s="208"/>
      <c r="D3653" s="38">
        <v>80190</v>
      </c>
      <c r="E3653" s="28">
        <f t="shared" si="525"/>
        <v>0</v>
      </c>
      <c r="F3653" s="29">
        <v>0</v>
      </c>
      <c r="G3653" s="30">
        <f t="shared" si="526"/>
        <v>0</v>
      </c>
      <c r="H3653" s="31">
        <f t="shared" si="529"/>
        <v>74250</v>
      </c>
      <c r="I3653" s="31"/>
      <c r="J3653" s="59">
        <f t="shared" si="527"/>
        <v>0</v>
      </c>
    </row>
    <row r="3654" spans="1:10">
      <c r="A3654" s="24">
        <v>17</v>
      </c>
      <c r="B3654" s="25" t="s">
        <v>40</v>
      </c>
      <c r="C3654" s="208"/>
      <c r="D3654" s="38">
        <v>113832</v>
      </c>
      <c r="E3654" s="28">
        <f t="shared" si="525"/>
        <v>0</v>
      </c>
      <c r="F3654" s="29">
        <v>0</v>
      </c>
      <c r="G3654" s="30">
        <f t="shared" si="526"/>
        <v>0</v>
      </c>
      <c r="H3654" s="31">
        <f t="shared" si="529"/>
        <v>105400</v>
      </c>
      <c r="I3654" s="31"/>
      <c r="J3654" s="59">
        <f t="shared" si="527"/>
        <v>0</v>
      </c>
    </row>
    <row r="3655" spans="1:10">
      <c r="A3655" s="24">
        <v>18</v>
      </c>
      <c r="B3655" s="121" t="s">
        <v>41</v>
      </c>
      <c r="C3655" s="209"/>
      <c r="D3655" s="39">
        <v>98010</v>
      </c>
      <c r="E3655" s="123">
        <f t="shared" si="525"/>
        <v>0</v>
      </c>
      <c r="F3655" s="124">
        <v>0.23</v>
      </c>
      <c r="G3655" s="125">
        <f t="shared" si="526"/>
        <v>0</v>
      </c>
      <c r="H3655" s="31">
        <f>D3655/1.08*0.77</f>
        <v>69877.5</v>
      </c>
      <c r="I3655" s="128"/>
      <c r="J3655" s="59">
        <f t="shared" si="527"/>
        <v>0</v>
      </c>
    </row>
    <row r="3656" spans="1:10" ht="21">
      <c r="A3656" s="40"/>
      <c r="B3656" s="41" t="s">
        <v>42</v>
      </c>
      <c r="C3656" s="210">
        <f>SUM(C3638:C3655)</f>
        <v>16</v>
      </c>
      <c r="D3656" s="39"/>
      <c r="E3656" s="43">
        <f>SUM(E3638:E3655)</f>
        <v>1589512</v>
      </c>
      <c r="F3656" s="43"/>
      <c r="G3656" s="44">
        <f>SUM(G3638:G3655)</f>
        <v>1439583.25</v>
      </c>
      <c r="H3656" s="45"/>
      <c r="I3656" s="45"/>
      <c r="J3656" s="64">
        <f>SUM(J3638:J3655)</f>
        <v>1332947.4537037036</v>
      </c>
    </row>
    <row r="3657" spans="1:10" ht="31.5">
      <c r="A3657" s="46"/>
      <c r="B3657" s="47"/>
      <c r="C3657" s="211"/>
      <c r="D3657" s="39"/>
      <c r="E3657" s="49"/>
      <c r="F3657" s="49"/>
      <c r="G3657" s="50"/>
      <c r="H3657" s="5"/>
      <c r="I3657" s="5"/>
      <c r="J3657" s="75">
        <f>J3656*0.08</f>
        <v>106635.79629629629</v>
      </c>
    </row>
    <row r="3658" spans="1:10" ht="31.5">
      <c r="A3658" s="283" t="s">
        <v>43</v>
      </c>
      <c r="B3658" s="283"/>
      <c r="C3658" s="284" t="s">
        <v>44</v>
      </c>
      <c r="D3658" s="284"/>
      <c r="E3658" s="54"/>
      <c r="F3658" s="54"/>
      <c r="G3658" s="55" t="s">
        <v>45</v>
      </c>
      <c r="H3658" s="6"/>
      <c r="I3658" s="6"/>
      <c r="J3658" s="76">
        <f>SUM(J3656:J3657)</f>
        <v>1439583.25</v>
      </c>
    </row>
    <row r="3659" spans="1:10" ht="15">
      <c r="B3659" s="131" t="s">
        <v>165</v>
      </c>
      <c r="C3659" s="131" t="s">
        <v>166</v>
      </c>
      <c r="D3659" s="131"/>
      <c r="E3659" s="131" t="s">
        <v>167</v>
      </c>
    </row>
    <row r="3660" spans="1:10">
      <c r="B3660" s="212" t="s">
        <v>168</v>
      </c>
      <c r="C3660" s="213" t="s">
        <v>166</v>
      </c>
      <c r="D3660" s="214"/>
      <c r="E3660" s="214"/>
      <c r="F3660" s="214"/>
      <c r="G3660" s="212" t="s">
        <v>167</v>
      </c>
    </row>
    <row r="3663" spans="1:10" ht="15.75">
      <c r="A3663" s="279" t="s">
        <v>0</v>
      </c>
      <c r="B3663" s="279"/>
      <c r="C3663" s="279"/>
      <c r="D3663" s="279"/>
      <c r="E3663" s="279"/>
      <c r="F3663" s="279"/>
      <c r="G3663" s="279"/>
    </row>
    <row r="3664" spans="1:10" ht="15.75">
      <c r="A3664" s="279" t="s">
        <v>1</v>
      </c>
      <c r="B3664" s="279"/>
      <c r="C3664" s="279"/>
      <c r="D3664" s="279"/>
      <c r="E3664" s="279"/>
      <c r="F3664" s="279"/>
      <c r="G3664" s="279"/>
      <c r="H3664" s="1"/>
      <c r="I3664" s="1"/>
      <c r="J3664" s="71"/>
    </row>
    <row r="3665" spans="1:10" ht="15.75">
      <c r="A3665" s="279" t="s">
        <v>2</v>
      </c>
      <c r="B3665" s="279"/>
      <c r="C3665" s="279"/>
      <c r="D3665" s="279"/>
      <c r="E3665" s="279"/>
      <c r="F3665" s="279"/>
      <c r="G3665" s="279"/>
      <c r="H3665" s="1"/>
      <c r="I3665" s="1"/>
      <c r="J3665" s="71"/>
    </row>
    <row r="3666" spans="1:10" ht="15.75">
      <c r="A3666" s="279" t="s">
        <v>4</v>
      </c>
      <c r="B3666" s="279"/>
      <c r="C3666" s="279"/>
      <c r="D3666" s="279"/>
      <c r="E3666" s="279"/>
      <c r="F3666" s="279"/>
      <c r="G3666" s="279"/>
      <c r="H3666" s="1"/>
      <c r="I3666" s="1"/>
      <c r="J3666" s="71"/>
    </row>
    <row r="3667" spans="1:10" ht="15.75">
      <c r="A3667" s="280" t="s">
        <v>6</v>
      </c>
      <c r="B3667" s="280"/>
      <c r="C3667" s="280"/>
      <c r="D3667" s="280"/>
      <c r="E3667" s="280"/>
      <c r="F3667" s="280"/>
      <c r="G3667" s="280"/>
      <c r="H3667" s="1"/>
      <c r="I3667" s="1"/>
      <c r="J3667" s="71"/>
    </row>
    <row r="3668" spans="1:10" ht="27.75">
      <c r="A3668" s="9"/>
      <c r="B3668" s="9"/>
      <c r="C3668" s="281" t="s">
        <v>321</v>
      </c>
      <c r="D3668" s="281"/>
      <c r="E3668" s="281"/>
      <c r="F3668" s="281"/>
      <c r="G3668" s="281"/>
      <c r="H3668" s="2"/>
      <c r="I3668" s="2"/>
      <c r="J3668" s="72"/>
    </row>
    <row r="3669" spans="1:10">
      <c r="A3669" s="11" t="s">
        <v>8</v>
      </c>
      <c r="B3669" s="12"/>
      <c r="C3669" s="202"/>
      <c r="D3669" s="286"/>
      <c r="E3669" s="286"/>
      <c r="F3669" s="286"/>
      <c r="G3669" s="286"/>
      <c r="H3669" s="68"/>
      <c r="I3669" s="68"/>
      <c r="J3669" s="71"/>
    </row>
    <row r="3670" spans="1:10" ht="15.75">
      <c r="A3670" s="11" t="s">
        <v>9</v>
      </c>
      <c r="B3670" s="286" t="s">
        <v>325</v>
      </c>
      <c r="C3670" s="286"/>
      <c r="D3670" s="286"/>
      <c r="E3670" s="286"/>
      <c r="F3670" s="11"/>
      <c r="G3670" s="16"/>
      <c r="H3670" s="11"/>
      <c r="I3670" s="11"/>
      <c r="J3670" s="80"/>
    </row>
    <row r="3671" spans="1:10" ht="15.75">
      <c r="A3671" s="11" t="s">
        <v>11</v>
      </c>
      <c r="B3671" s="289"/>
      <c r="C3671" s="289"/>
      <c r="D3671" s="289"/>
      <c r="E3671" s="289"/>
      <c r="F3671" s="18"/>
      <c r="G3671" s="19" t="s">
        <v>13</v>
      </c>
      <c r="H3671" s="69" t="s">
        <v>161</v>
      </c>
      <c r="I3671" s="69">
        <v>12397</v>
      </c>
      <c r="J3671" s="73"/>
    </row>
    <row r="3672" spans="1:10">
      <c r="A3672" s="190" t="s">
        <v>14</v>
      </c>
      <c r="B3672" s="190"/>
      <c r="C3672" s="203" t="s">
        <v>17</v>
      </c>
      <c r="D3672" s="191" t="s">
        <v>18</v>
      </c>
      <c r="E3672" s="192" t="s">
        <v>19</v>
      </c>
      <c r="F3672" s="192" t="s">
        <v>20</v>
      </c>
      <c r="G3672" s="190" t="s">
        <v>21</v>
      </c>
      <c r="H3672" s="1"/>
      <c r="I3672" s="1"/>
      <c r="J3672" s="71"/>
    </row>
    <row r="3673" spans="1:10">
      <c r="A3673" s="24">
        <v>1</v>
      </c>
      <c r="B3673" s="25" t="s">
        <v>23</v>
      </c>
      <c r="C3673" s="167">
        <v>3</v>
      </c>
      <c r="D3673" s="27">
        <v>79305</v>
      </c>
      <c r="E3673" s="28">
        <f t="shared" ref="E3673:E3690" si="530">D3673*C3673</f>
        <v>237915</v>
      </c>
      <c r="F3673" s="29">
        <v>0</v>
      </c>
      <c r="G3673" s="30">
        <f t="shared" ref="G3673:G3690" si="531">E3673-E3673*F3673</f>
        <v>237915</v>
      </c>
      <c r="H3673" s="31">
        <f>D3673/1.08</f>
        <v>73430.555555555547</v>
      </c>
      <c r="I3673" s="31"/>
      <c r="J3673" s="59">
        <f t="shared" ref="J3673:J3690" si="532">H3673*C3673</f>
        <v>220291.66666666663</v>
      </c>
    </row>
    <row r="3674" spans="1:10">
      <c r="A3674" s="24">
        <v>2</v>
      </c>
      <c r="B3674" s="25" t="s">
        <v>25</v>
      </c>
      <c r="C3674" s="204"/>
      <c r="D3674" s="33">
        <v>128591</v>
      </c>
      <c r="E3674" s="28">
        <f t="shared" si="530"/>
        <v>0</v>
      </c>
      <c r="F3674" s="29">
        <v>0</v>
      </c>
      <c r="G3674" s="30">
        <f t="shared" si="531"/>
        <v>0</v>
      </c>
      <c r="H3674" s="31">
        <f t="shared" ref="H3674:H3676" si="533">D3674/1.08</f>
        <v>119065.74074074073</v>
      </c>
      <c r="I3674" s="31"/>
      <c r="J3674" s="59">
        <f t="shared" si="532"/>
        <v>0</v>
      </c>
    </row>
    <row r="3675" spans="1:10">
      <c r="A3675" s="24">
        <v>3</v>
      </c>
      <c r="B3675" s="25" t="s">
        <v>26</v>
      </c>
      <c r="C3675" s="205"/>
      <c r="D3675" s="27">
        <v>60043</v>
      </c>
      <c r="E3675" s="28">
        <f t="shared" si="530"/>
        <v>0</v>
      </c>
      <c r="F3675" s="29">
        <v>0</v>
      </c>
      <c r="G3675" s="30">
        <f t="shared" si="531"/>
        <v>0</v>
      </c>
      <c r="H3675" s="31">
        <f t="shared" si="533"/>
        <v>55595.370370370365</v>
      </c>
      <c r="I3675" s="31"/>
      <c r="J3675" s="59">
        <f t="shared" si="532"/>
        <v>0</v>
      </c>
    </row>
    <row r="3676" spans="1:10">
      <c r="A3676" s="24">
        <v>4</v>
      </c>
      <c r="B3676" s="25" t="s">
        <v>27</v>
      </c>
      <c r="C3676" s="206"/>
      <c r="D3676" s="27">
        <v>115781</v>
      </c>
      <c r="E3676" s="28">
        <f t="shared" si="530"/>
        <v>0</v>
      </c>
      <c r="F3676" s="29">
        <v>0</v>
      </c>
      <c r="G3676" s="30">
        <f t="shared" si="531"/>
        <v>0</v>
      </c>
      <c r="H3676" s="31">
        <f t="shared" si="533"/>
        <v>107204.62962962962</v>
      </c>
      <c r="I3676" s="31"/>
      <c r="J3676" s="59">
        <f t="shared" si="532"/>
        <v>0</v>
      </c>
    </row>
    <row r="3677" spans="1:10">
      <c r="A3677" s="24">
        <v>5</v>
      </c>
      <c r="B3677" s="25" t="s">
        <v>28</v>
      </c>
      <c r="C3677" s="204">
        <v>3</v>
      </c>
      <c r="D3677" s="27">
        <v>119943</v>
      </c>
      <c r="E3677" s="28">
        <f t="shared" si="530"/>
        <v>359829</v>
      </c>
      <c r="F3677" s="124">
        <v>0.25</v>
      </c>
      <c r="G3677" s="125">
        <f t="shared" si="531"/>
        <v>269871.75</v>
      </c>
      <c r="H3677" s="31">
        <f>D3677/1.08*0.75</f>
        <v>83293.75</v>
      </c>
      <c r="I3677" s="31"/>
      <c r="J3677" s="59">
        <f t="shared" si="532"/>
        <v>249881.25</v>
      </c>
    </row>
    <row r="3678" spans="1:10">
      <c r="A3678" s="24">
        <v>6</v>
      </c>
      <c r="B3678" s="25" t="s">
        <v>29</v>
      </c>
      <c r="C3678" s="167"/>
      <c r="D3678" s="27">
        <v>94810</v>
      </c>
      <c r="E3678" s="28">
        <f t="shared" si="530"/>
        <v>0</v>
      </c>
      <c r="F3678" s="29">
        <v>0</v>
      </c>
      <c r="G3678" s="30">
        <f t="shared" si="531"/>
        <v>0</v>
      </c>
      <c r="H3678" s="31">
        <f t="shared" ref="H3678:H3689" si="534">D3678/1.08</f>
        <v>87787.037037037036</v>
      </c>
      <c r="I3678" s="31"/>
      <c r="J3678" s="59">
        <f t="shared" si="532"/>
        <v>0</v>
      </c>
    </row>
    <row r="3679" spans="1:10">
      <c r="A3679" s="24">
        <v>7</v>
      </c>
      <c r="B3679" s="25" t="s">
        <v>30</v>
      </c>
      <c r="C3679" s="207"/>
      <c r="D3679" s="27">
        <v>141396</v>
      </c>
      <c r="E3679" s="28">
        <f t="shared" si="530"/>
        <v>0</v>
      </c>
      <c r="F3679" s="29">
        <v>0</v>
      </c>
      <c r="G3679" s="30">
        <f t="shared" si="531"/>
        <v>0</v>
      </c>
      <c r="H3679" s="31">
        <f t="shared" si="534"/>
        <v>130922.22222222222</v>
      </c>
      <c r="I3679" s="31"/>
      <c r="J3679" s="59">
        <f t="shared" si="532"/>
        <v>0</v>
      </c>
    </row>
    <row r="3680" spans="1:10">
      <c r="A3680" s="24">
        <v>8</v>
      </c>
      <c r="B3680" s="25" t="s">
        <v>31</v>
      </c>
      <c r="C3680" s="167"/>
      <c r="D3680" s="27">
        <v>232931</v>
      </c>
      <c r="E3680" s="28">
        <f t="shared" si="530"/>
        <v>0</v>
      </c>
      <c r="F3680" s="29">
        <v>0</v>
      </c>
      <c r="G3680" s="30">
        <f t="shared" si="531"/>
        <v>0</v>
      </c>
      <c r="H3680" s="31">
        <f t="shared" si="534"/>
        <v>215676.85185185182</v>
      </c>
      <c r="I3680" s="31"/>
      <c r="J3680" s="59">
        <f t="shared" si="532"/>
        <v>0</v>
      </c>
    </row>
    <row r="3681" spans="1:10">
      <c r="A3681" s="24">
        <v>9</v>
      </c>
      <c r="B3681" s="36" t="s">
        <v>32</v>
      </c>
      <c r="C3681" s="167"/>
      <c r="D3681" s="27">
        <v>101534</v>
      </c>
      <c r="E3681" s="28">
        <f t="shared" si="530"/>
        <v>0</v>
      </c>
      <c r="F3681" s="29">
        <v>0</v>
      </c>
      <c r="G3681" s="30">
        <f t="shared" si="531"/>
        <v>0</v>
      </c>
      <c r="H3681" s="31">
        <f t="shared" si="534"/>
        <v>94012.962962962964</v>
      </c>
      <c r="I3681" s="31"/>
      <c r="J3681" s="59">
        <f t="shared" si="532"/>
        <v>0</v>
      </c>
    </row>
    <row r="3682" spans="1:10">
      <c r="A3682" s="24">
        <v>10</v>
      </c>
      <c r="B3682" s="36" t="s">
        <v>33</v>
      </c>
      <c r="C3682" s="208"/>
      <c r="D3682" s="33">
        <v>110148</v>
      </c>
      <c r="E3682" s="28">
        <f t="shared" si="530"/>
        <v>0</v>
      </c>
      <c r="F3682" s="29">
        <v>0</v>
      </c>
      <c r="G3682" s="30">
        <f t="shared" si="531"/>
        <v>0</v>
      </c>
      <c r="H3682" s="31">
        <f t="shared" si="534"/>
        <v>101988.88888888888</v>
      </c>
      <c r="I3682" s="31"/>
      <c r="J3682" s="59">
        <f t="shared" si="532"/>
        <v>0</v>
      </c>
    </row>
    <row r="3683" spans="1:10">
      <c r="A3683" s="24">
        <v>11</v>
      </c>
      <c r="B3683" s="121" t="s">
        <v>34</v>
      </c>
      <c r="C3683" s="209">
        <v>3</v>
      </c>
      <c r="D3683" s="27">
        <v>54198</v>
      </c>
      <c r="E3683" s="123">
        <f t="shared" si="530"/>
        <v>162594</v>
      </c>
      <c r="F3683" s="29">
        <v>0</v>
      </c>
      <c r="G3683" s="125">
        <f t="shared" si="531"/>
        <v>162594</v>
      </c>
      <c r="H3683" s="31">
        <f t="shared" si="534"/>
        <v>50183.333333333328</v>
      </c>
      <c r="I3683" s="128"/>
      <c r="J3683" s="59">
        <f t="shared" si="532"/>
        <v>150550</v>
      </c>
    </row>
    <row r="3684" spans="1:10">
      <c r="A3684" s="24">
        <v>12</v>
      </c>
      <c r="B3684" s="25" t="s">
        <v>35</v>
      </c>
      <c r="C3684" s="208"/>
      <c r="D3684" s="27">
        <v>49680</v>
      </c>
      <c r="E3684" s="28">
        <f t="shared" si="530"/>
        <v>0</v>
      </c>
      <c r="F3684" s="29">
        <v>0</v>
      </c>
      <c r="G3684" s="30">
        <f t="shared" si="531"/>
        <v>0</v>
      </c>
      <c r="H3684" s="31">
        <f t="shared" si="534"/>
        <v>46000</v>
      </c>
      <c r="I3684" s="31"/>
      <c r="J3684" s="59">
        <f t="shared" si="532"/>
        <v>0</v>
      </c>
    </row>
    <row r="3685" spans="1:10">
      <c r="A3685" s="24">
        <v>13</v>
      </c>
      <c r="B3685" s="25" t="s">
        <v>36</v>
      </c>
      <c r="C3685" s="208"/>
      <c r="D3685" s="38">
        <v>64152</v>
      </c>
      <c r="E3685" s="28">
        <f t="shared" si="530"/>
        <v>0</v>
      </c>
      <c r="F3685" s="29">
        <v>0</v>
      </c>
      <c r="G3685" s="30">
        <f t="shared" si="531"/>
        <v>0</v>
      </c>
      <c r="H3685" s="31">
        <f t="shared" si="534"/>
        <v>59399.999999999993</v>
      </c>
      <c r="I3685" s="31"/>
      <c r="J3685" s="59">
        <f t="shared" si="532"/>
        <v>0</v>
      </c>
    </row>
    <row r="3686" spans="1:10">
      <c r="A3686" s="24">
        <v>14</v>
      </c>
      <c r="B3686" s="121" t="s">
        <v>37</v>
      </c>
      <c r="C3686" s="209"/>
      <c r="D3686" s="38">
        <v>65934</v>
      </c>
      <c r="E3686" s="123">
        <f t="shared" si="530"/>
        <v>0</v>
      </c>
      <c r="F3686" s="124">
        <v>0</v>
      </c>
      <c r="G3686" s="125">
        <f t="shared" si="531"/>
        <v>0</v>
      </c>
      <c r="H3686" s="31">
        <f t="shared" si="534"/>
        <v>61049.999999999993</v>
      </c>
      <c r="I3686" s="128"/>
      <c r="J3686" s="59">
        <f t="shared" si="532"/>
        <v>0</v>
      </c>
    </row>
    <row r="3687" spans="1:10">
      <c r="A3687" s="24">
        <v>15</v>
      </c>
      <c r="B3687" s="25" t="s">
        <v>38</v>
      </c>
      <c r="C3687" s="208"/>
      <c r="D3687" s="38">
        <v>76626</v>
      </c>
      <c r="E3687" s="28">
        <f t="shared" si="530"/>
        <v>0</v>
      </c>
      <c r="F3687" s="29">
        <v>0</v>
      </c>
      <c r="G3687" s="30">
        <f t="shared" si="531"/>
        <v>0</v>
      </c>
      <c r="H3687" s="31">
        <f t="shared" si="534"/>
        <v>70950</v>
      </c>
      <c r="I3687" s="31"/>
      <c r="J3687" s="59">
        <f t="shared" si="532"/>
        <v>0</v>
      </c>
    </row>
    <row r="3688" spans="1:10">
      <c r="A3688" s="24">
        <v>16</v>
      </c>
      <c r="B3688" s="25" t="s">
        <v>39</v>
      </c>
      <c r="C3688" s="208"/>
      <c r="D3688" s="38">
        <v>80190</v>
      </c>
      <c r="E3688" s="28">
        <f t="shared" si="530"/>
        <v>0</v>
      </c>
      <c r="F3688" s="29">
        <v>0</v>
      </c>
      <c r="G3688" s="30">
        <f t="shared" si="531"/>
        <v>0</v>
      </c>
      <c r="H3688" s="31">
        <f t="shared" si="534"/>
        <v>74250</v>
      </c>
      <c r="I3688" s="31"/>
      <c r="J3688" s="59">
        <f t="shared" si="532"/>
        <v>0</v>
      </c>
    </row>
    <row r="3689" spans="1:10">
      <c r="A3689" s="24">
        <v>17</v>
      </c>
      <c r="B3689" s="25" t="s">
        <v>40</v>
      </c>
      <c r="C3689" s="208"/>
      <c r="D3689" s="38">
        <v>113832</v>
      </c>
      <c r="E3689" s="28">
        <f t="shared" si="530"/>
        <v>0</v>
      </c>
      <c r="F3689" s="29">
        <v>0</v>
      </c>
      <c r="G3689" s="30">
        <f t="shared" si="531"/>
        <v>0</v>
      </c>
      <c r="H3689" s="31">
        <f t="shared" si="534"/>
        <v>105400</v>
      </c>
      <c r="I3689" s="31"/>
      <c r="J3689" s="59">
        <f t="shared" si="532"/>
        <v>0</v>
      </c>
    </row>
    <row r="3690" spans="1:10">
      <c r="A3690" s="24">
        <v>18</v>
      </c>
      <c r="B3690" s="121" t="s">
        <v>41</v>
      </c>
      <c r="C3690" s="209"/>
      <c r="D3690" s="39">
        <v>98010</v>
      </c>
      <c r="E3690" s="123">
        <f t="shared" si="530"/>
        <v>0</v>
      </c>
      <c r="F3690" s="124">
        <v>0.23</v>
      </c>
      <c r="G3690" s="125">
        <f t="shared" si="531"/>
        <v>0</v>
      </c>
      <c r="H3690" s="31">
        <f>D3690/1.08*0.77</f>
        <v>69877.5</v>
      </c>
      <c r="I3690" s="128"/>
      <c r="J3690" s="59">
        <f t="shared" si="532"/>
        <v>0</v>
      </c>
    </row>
    <row r="3691" spans="1:10" ht="21">
      <c r="A3691" s="40"/>
      <c r="B3691" s="41" t="s">
        <v>42</v>
      </c>
      <c r="C3691" s="210">
        <f>SUM(C3673:C3690)</f>
        <v>9</v>
      </c>
      <c r="D3691" s="39"/>
      <c r="E3691" s="43">
        <f>SUM(E3673:E3690)</f>
        <v>760338</v>
      </c>
      <c r="F3691" s="43"/>
      <c r="G3691" s="44">
        <f>SUM(G3673:G3690)</f>
        <v>670380.75</v>
      </c>
      <c r="H3691" s="45"/>
      <c r="I3691" s="45"/>
      <c r="J3691" s="64">
        <f>SUM(J3673:J3690)</f>
        <v>620722.91666666663</v>
      </c>
    </row>
    <row r="3692" spans="1:10" ht="31.5">
      <c r="A3692" s="46"/>
      <c r="B3692" s="47"/>
      <c r="C3692" s="211"/>
      <c r="D3692" s="39"/>
      <c r="E3692" s="49"/>
      <c r="F3692" s="49"/>
      <c r="G3692" s="50"/>
      <c r="H3692" s="5"/>
      <c r="I3692" s="5"/>
      <c r="J3692" s="75">
        <f>J3691*0.08</f>
        <v>49657.833333333328</v>
      </c>
    </row>
    <row r="3693" spans="1:10" ht="31.5">
      <c r="A3693" s="283" t="s">
        <v>43</v>
      </c>
      <c r="B3693" s="283"/>
      <c r="C3693" s="284" t="s">
        <v>44</v>
      </c>
      <c r="D3693" s="284"/>
      <c r="E3693" s="54"/>
      <c r="F3693" s="54"/>
      <c r="G3693" s="55" t="s">
        <v>45</v>
      </c>
      <c r="H3693" s="6"/>
      <c r="I3693" s="6"/>
      <c r="J3693" s="76">
        <f>SUM(J3691:J3692)</f>
        <v>670380.75</v>
      </c>
    </row>
    <row r="3694" spans="1:10" ht="15">
      <c r="B3694" s="131" t="s">
        <v>165</v>
      </c>
      <c r="C3694" s="131" t="s">
        <v>166</v>
      </c>
      <c r="D3694" s="131"/>
      <c r="E3694" s="131" t="s">
        <v>167</v>
      </c>
    </row>
    <row r="3695" spans="1:10">
      <c r="B3695" s="212" t="s">
        <v>168</v>
      </c>
      <c r="C3695" s="213" t="s">
        <v>166</v>
      </c>
      <c r="D3695" s="214"/>
      <c r="E3695" s="214"/>
      <c r="F3695" s="214"/>
      <c r="G3695" s="212" t="s">
        <v>167</v>
      </c>
    </row>
    <row r="3698" spans="1:10" ht="15.75">
      <c r="A3698" s="279" t="s">
        <v>0</v>
      </c>
      <c r="B3698" s="279"/>
      <c r="C3698" s="279"/>
      <c r="D3698" s="279"/>
      <c r="E3698" s="279"/>
      <c r="F3698" s="279"/>
      <c r="G3698" s="279"/>
    </row>
    <row r="3699" spans="1:10" ht="15.75">
      <c r="A3699" s="279" t="s">
        <v>1</v>
      </c>
      <c r="B3699" s="279"/>
      <c r="C3699" s="279"/>
      <c r="D3699" s="279"/>
      <c r="E3699" s="279"/>
      <c r="F3699" s="279"/>
      <c r="G3699" s="279"/>
      <c r="H3699" s="1"/>
      <c r="I3699" s="1"/>
      <c r="J3699" s="71"/>
    </row>
    <row r="3700" spans="1:10" ht="15.75">
      <c r="A3700" s="279" t="s">
        <v>2</v>
      </c>
      <c r="B3700" s="279"/>
      <c r="C3700" s="279"/>
      <c r="D3700" s="279"/>
      <c r="E3700" s="279"/>
      <c r="F3700" s="279"/>
      <c r="G3700" s="279"/>
      <c r="H3700" s="1"/>
      <c r="I3700" s="1"/>
      <c r="J3700" s="71"/>
    </row>
    <row r="3701" spans="1:10" ht="15.75">
      <c r="A3701" s="279" t="s">
        <v>4</v>
      </c>
      <c r="B3701" s="279"/>
      <c r="C3701" s="279"/>
      <c r="D3701" s="279"/>
      <c r="E3701" s="279"/>
      <c r="F3701" s="279"/>
      <c r="G3701" s="279"/>
      <c r="H3701" s="1"/>
      <c r="I3701" s="1"/>
      <c r="J3701" s="71"/>
    </row>
    <row r="3702" spans="1:10" ht="15.75">
      <c r="A3702" s="280" t="s">
        <v>6</v>
      </c>
      <c r="B3702" s="280"/>
      <c r="C3702" s="280"/>
      <c r="D3702" s="280"/>
      <c r="E3702" s="280"/>
      <c r="F3702" s="280"/>
      <c r="G3702" s="280"/>
      <c r="H3702" s="1"/>
      <c r="I3702" s="1"/>
      <c r="J3702" s="71"/>
    </row>
    <row r="3703" spans="1:10" ht="27.75">
      <c r="A3703" s="9"/>
      <c r="B3703" s="9"/>
      <c r="C3703" s="281" t="s">
        <v>321</v>
      </c>
      <c r="D3703" s="281"/>
      <c r="E3703" s="281"/>
      <c r="F3703" s="281"/>
      <c r="G3703" s="281"/>
      <c r="H3703" s="2"/>
      <c r="I3703" s="2"/>
      <c r="J3703" s="72"/>
    </row>
    <row r="3704" spans="1:10">
      <c r="A3704" s="11" t="s">
        <v>8</v>
      </c>
      <c r="B3704" s="12"/>
      <c r="C3704" s="202"/>
      <c r="D3704" s="286"/>
      <c r="E3704" s="286"/>
      <c r="F3704" s="286"/>
      <c r="G3704" s="286"/>
      <c r="H3704" s="68"/>
      <c r="I3704" s="68"/>
      <c r="J3704" s="71"/>
    </row>
    <row r="3705" spans="1:10" ht="15.75">
      <c r="A3705" s="11" t="s">
        <v>9</v>
      </c>
      <c r="B3705" s="286" t="s">
        <v>326</v>
      </c>
      <c r="C3705" s="286"/>
      <c r="D3705" s="286"/>
      <c r="E3705" s="286"/>
      <c r="F3705" s="11"/>
      <c r="G3705" s="16"/>
      <c r="H3705" s="11"/>
      <c r="I3705" s="11"/>
      <c r="J3705" s="80"/>
    </row>
    <row r="3706" spans="1:10" ht="15.75">
      <c r="A3706" s="11" t="s">
        <v>11</v>
      </c>
      <c r="B3706" s="289"/>
      <c r="C3706" s="289"/>
      <c r="D3706" s="289"/>
      <c r="E3706" s="289"/>
      <c r="F3706" s="18"/>
      <c r="G3706" s="19" t="s">
        <v>13</v>
      </c>
      <c r="H3706" s="69" t="s">
        <v>161</v>
      </c>
      <c r="I3706" s="69">
        <v>12400</v>
      </c>
      <c r="J3706" s="73"/>
    </row>
    <row r="3707" spans="1:10">
      <c r="A3707" s="190" t="s">
        <v>14</v>
      </c>
      <c r="B3707" s="190"/>
      <c r="C3707" s="203" t="s">
        <v>17</v>
      </c>
      <c r="D3707" s="191" t="s">
        <v>18</v>
      </c>
      <c r="E3707" s="192" t="s">
        <v>19</v>
      </c>
      <c r="F3707" s="192" t="s">
        <v>20</v>
      </c>
      <c r="G3707" s="190" t="s">
        <v>21</v>
      </c>
      <c r="H3707" s="1"/>
      <c r="I3707" s="1"/>
      <c r="J3707" s="71"/>
    </row>
    <row r="3708" spans="1:10">
      <c r="A3708" s="24">
        <v>1</v>
      </c>
      <c r="B3708" s="25" t="s">
        <v>23</v>
      </c>
      <c r="C3708" s="167">
        <v>6</v>
      </c>
      <c r="D3708" s="27">
        <v>79305</v>
      </c>
      <c r="E3708" s="28">
        <f t="shared" ref="E3708:E3725" si="535">D3708*C3708</f>
        <v>475830</v>
      </c>
      <c r="F3708" s="29">
        <v>0</v>
      </c>
      <c r="G3708" s="30">
        <f t="shared" ref="G3708:G3725" si="536">E3708-E3708*F3708</f>
        <v>475830</v>
      </c>
      <c r="H3708" s="31">
        <f>D3708/1.08</f>
        <v>73430.555555555547</v>
      </c>
      <c r="I3708" s="31"/>
      <c r="J3708" s="59">
        <f t="shared" ref="J3708:J3725" si="537">H3708*C3708</f>
        <v>440583.33333333326</v>
      </c>
    </row>
    <row r="3709" spans="1:10">
      <c r="A3709" s="24">
        <v>2</v>
      </c>
      <c r="B3709" s="25" t="s">
        <v>25</v>
      </c>
      <c r="C3709" s="204"/>
      <c r="D3709" s="33">
        <v>128591</v>
      </c>
      <c r="E3709" s="28">
        <f t="shared" si="535"/>
        <v>0</v>
      </c>
      <c r="F3709" s="29">
        <v>0</v>
      </c>
      <c r="G3709" s="30">
        <f t="shared" si="536"/>
        <v>0</v>
      </c>
      <c r="H3709" s="31">
        <f t="shared" ref="H3709:H3711" si="538">D3709/1.08</f>
        <v>119065.74074074073</v>
      </c>
      <c r="I3709" s="31"/>
      <c r="J3709" s="59">
        <f t="shared" si="537"/>
        <v>0</v>
      </c>
    </row>
    <row r="3710" spans="1:10">
      <c r="A3710" s="24">
        <v>3</v>
      </c>
      <c r="B3710" s="25" t="s">
        <v>26</v>
      </c>
      <c r="C3710" s="205"/>
      <c r="D3710" s="27">
        <v>60043</v>
      </c>
      <c r="E3710" s="28">
        <f t="shared" si="535"/>
        <v>0</v>
      </c>
      <c r="F3710" s="29">
        <v>0</v>
      </c>
      <c r="G3710" s="30">
        <f t="shared" si="536"/>
        <v>0</v>
      </c>
      <c r="H3710" s="31">
        <f t="shared" si="538"/>
        <v>55595.370370370365</v>
      </c>
      <c r="I3710" s="31"/>
      <c r="J3710" s="59">
        <f t="shared" si="537"/>
        <v>0</v>
      </c>
    </row>
    <row r="3711" spans="1:10">
      <c r="A3711" s="24">
        <v>4</v>
      </c>
      <c r="B3711" s="25" t="s">
        <v>27</v>
      </c>
      <c r="C3711" s="206"/>
      <c r="D3711" s="27">
        <v>115781</v>
      </c>
      <c r="E3711" s="28">
        <f t="shared" si="535"/>
        <v>0</v>
      </c>
      <c r="F3711" s="29">
        <v>0</v>
      </c>
      <c r="G3711" s="30">
        <f t="shared" si="536"/>
        <v>0</v>
      </c>
      <c r="H3711" s="31">
        <f t="shared" si="538"/>
        <v>107204.62962962962</v>
      </c>
      <c r="I3711" s="31"/>
      <c r="J3711" s="59">
        <f t="shared" si="537"/>
        <v>0</v>
      </c>
    </row>
    <row r="3712" spans="1:10">
      <c r="A3712" s="24">
        <v>5</v>
      </c>
      <c r="B3712" s="25" t="s">
        <v>28</v>
      </c>
      <c r="C3712" s="204">
        <v>5</v>
      </c>
      <c r="D3712" s="27">
        <v>119943</v>
      </c>
      <c r="E3712" s="28">
        <f t="shared" si="535"/>
        <v>599715</v>
      </c>
      <c r="F3712" s="124">
        <v>0.25</v>
      </c>
      <c r="G3712" s="125">
        <f t="shared" si="536"/>
        <v>449786.25</v>
      </c>
      <c r="H3712" s="31">
        <f>D3712/1.08*0.75</f>
        <v>83293.75</v>
      </c>
      <c r="I3712" s="31"/>
      <c r="J3712" s="59">
        <f t="shared" si="537"/>
        <v>416468.75</v>
      </c>
    </row>
    <row r="3713" spans="1:10">
      <c r="A3713" s="24">
        <v>6</v>
      </c>
      <c r="B3713" s="25" t="s">
        <v>29</v>
      </c>
      <c r="C3713" s="167"/>
      <c r="D3713" s="27">
        <v>94810</v>
      </c>
      <c r="E3713" s="28">
        <f t="shared" si="535"/>
        <v>0</v>
      </c>
      <c r="F3713" s="29">
        <v>0</v>
      </c>
      <c r="G3713" s="30">
        <f t="shared" si="536"/>
        <v>0</v>
      </c>
      <c r="H3713" s="31">
        <f t="shared" ref="H3713:H3724" si="539">D3713/1.08</f>
        <v>87787.037037037036</v>
      </c>
      <c r="I3713" s="31"/>
      <c r="J3713" s="59">
        <f t="shared" si="537"/>
        <v>0</v>
      </c>
    </row>
    <row r="3714" spans="1:10">
      <c r="A3714" s="24">
        <v>7</v>
      </c>
      <c r="B3714" s="25" t="s">
        <v>30</v>
      </c>
      <c r="C3714" s="207"/>
      <c r="D3714" s="27">
        <v>141396</v>
      </c>
      <c r="E3714" s="28">
        <f t="shared" si="535"/>
        <v>0</v>
      </c>
      <c r="F3714" s="29">
        <v>0</v>
      </c>
      <c r="G3714" s="30">
        <f t="shared" si="536"/>
        <v>0</v>
      </c>
      <c r="H3714" s="31">
        <f t="shared" si="539"/>
        <v>130922.22222222222</v>
      </c>
      <c r="I3714" s="31"/>
      <c r="J3714" s="59">
        <f t="shared" si="537"/>
        <v>0</v>
      </c>
    </row>
    <row r="3715" spans="1:10">
      <c r="A3715" s="24">
        <v>8</v>
      </c>
      <c r="B3715" s="25" t="s">
        <v>31</v>
      </c>
      <c r="C3715" s="167"/>
      <c r="D3715" s="27">
        <v>232931</v>
      </c>
      <c r="E3715" s="28">
        <f t="shared" si="535"/>
        <v>0</v>
      </c>
      <c r="F3715" s="29">
        <v>0</v>
      </c>
      <c r="G3715" s="30">
        <f t="shared" si="536"/>
        <v>0</v>
      </c>
      <c r="H3715" s="31">
        <f t="shared" si="539"/>
        <v>215676.85185185182</v>
      </c>
      <c r="I3715" s="31"/>
      <c r="J3715" s="59">
        <f t="shared" si="537"/>
        <v>0</v>
      </c>
    </row>
    <row r="3716" spans="1:10">
      <c r="A3716" s="24">
        <v>9</v>
      </c>
      <c r="B3716" s="36" t="s">
        <v>32</v>
      </c>
      <c r="C3716" s="167"/>
      <c r="D3716" s="27">
        <v>101534</v>
      </c>
      <c r="E3716" s="28">
        <f t="shared" si="535"/>
        <v>0</v>
      </c>
      <c r="F3716" s="29">
        <v>0</v>
      </c>
      <c r="G3716" s="30">
        <f t="shared" si="536"/>
        <v>0</v>
      </c>
      <c r="H3716" s="31">
        <f t="shared" si="539"/>
        <v>94012.962962962964</v>
      </c>
      <c r="I3716" s="31"/>
      <c r="J3716" s="59">
        <f t="shared" si="537"/>
        <v>0</v>
      </c>
    </row>
    <row r="3717" spans="1:10">
      <c r="A3717" s="24">
        <v>10</v>
      </c>
      <c r="B3717" s="36" t="s">
        <v>33</v>
      </c>
      <c r="C3717" s="208"/>
      <c r="D3717" s="33">
        <v>110148</v>
      </c>
      <c r="E3717" s="28">
        <f t="shared" si="535"/>
        <v>0</v>
      </c>
      <c r="F3717" s="29">
        <v>0</v>
      </c>
      <c r="G3717" s="30">
        <f t="shared" si="536"/>
        <v>0</v>
      </c>
      <c r="H3717" s="31">
        <f t="shared" si="539"/>
        <v>101988.88888888888</v>
      </c>
      <c r="I3717" s="31"/>
      <c r="J3717" s="59">
        <f t="shared" si="537"/>
        <v>0</v>
      </c>
    </row>
    <row r="3718" spans="1:10">
      <c r="A3718" s="24">
        <v>11</v>
      </c>
      <c r="B3718" s="121" t="s">
        <v>34</v>
      </c>
      <c r="C3718" s="209"/>
      <c r="D3718" s="27">
        <v>54198</v>
      </c>
      <c r="E3718" s="123">
        <f t="shared" si="535"/>
        <v>0</v>
      </c>
      <c r="F3718" s="29">
        <v>0</v>
      </c>
      <c r="G3718" s="125">
        <f t="shared" si="536"/>
        <v>0</v>
      </c>
      <c r="H3718" s="31">
        <f t="shared" si="539"/>
        <v>50183.333333333328</v>
      </c>
      <c r="I3718" s="128"/>
      <c r="J3718" s="59">
        <f t="shared" si="537"/>
        <v>0</v>
      </c>
    </row>
    <row r="3719" spans="1:10">
      <c r="A3719" s="24">
        <v>12</v>
      </c>
      <c r="B3719" s="25" t="s">
        <v>35</v>
      </c>
      <c r="C3719" s="208"/>
      <c r="D3719" s="27">
        <v>49680</v>
      </c>
      <c r="E3719" s="28">
        <f t="shared" si="535"/>
        <v>0</v>
      </c>
      <c r="F3719" s="29">
        <v>0</v>
      </c>
      <c r="G3719" s="30">
        <f t="shared" si="536"/>
        <v>0</v>
      </c>
      <c r="H3719" s="31">
        <f t="shared" si="539"/>
        <v>46000</v>
      </c>
      <c r="I3719" s="31"/>
      <c r="J3719" s="59">
        <f t="shared" si="537"/>
        <v>0</v>
      </c>
    </row>
    <row r="3720" spans="1:10">
      <c r="A3720" s="24">
        <v>13</v>
      </c>
      <c r="B3720" s="25" t="s">
        <v>36</v>
      </c>
      <c r="C3720" s="208"/>
      <c r="D3720" s="38">
        <v>64152</v>
      </c>
      <c r="E3720" s="28">
        <f t="shared" si="535"/>
        <v>0</v>
      </c>
      <c r="F3720" s="29">
        <v>0</v>
      </c>
      <c r="G3720" s="30">
        <f t="shared" si="536"/>
        <v>0</v>
      </c>
      <c r="H3720" s="31">
        <f t="shared" si="539"/>
        <v>59399.999999999993</v>
      </c>
      <c r="I3720" s="31"/>
      <c r="J3720" s="59">
        <f t="shared" si="537"/>
        <v>0</v>
      </c>
    </row>
    <row r="3721" spans="1:10">
      <c r="A3721" s="24">
        <v>14</v>
      </c>
      <c r="B3721" s="121" t="s">
        <v>37</v>
      </c>
      <c r="C3721" s="209"/>
      <c r="D3721" s="38">
        <v>65934</v>
      </c>
      <c r="E3721" s="123">
        <f t="shared" si="535"/>
        <v>0</v>
      </c>
      <c r="F3721" s="124">
        <v>0</v>
      </c>
      <c r="G3721" s="125">
        <f t="shared" si="536"/>
        <v>0</v>
      </c>
      <c r="H3721" s="31">
        <f t="shared" si="539"/>
        <v>61049.999999999993</v>
      </c>
      <c r="I3721" s="128"/>
      <c r="J3721" s="59">
        <f t="shared" si="537"/>
        <v>0</v>
      </c>
    </row>
    <row r="3722" spans="1:10">
      <c r="A3722" s="24">
        <v>15</v>
      </c>
      <c r="B3722" s="25" t="s">
        <v>38</v>
      </c>
      <c r="C3722" s="208"/>
      <c r="D3722" s="38">
        <v>76626</v>
      </c>
      <c r="E3722" s="28">
        <f t="shared" si="535"/>
        <v>0</v>
      </c>
      <c r="F3722" s="29">
        <v>0</v>
      </c>
      <c r="G3722" s="30">
        <f t="shared" si="536"/>
        <v>0</v>
      </c>
      <c r="H3722" s="31">
        <f t="shared" si="539"/>
        <v>70950</v>
      </c>
      <c r="I3722" s="31"/>
      <c r="J3722" s="59">
        <f t="shared" si="537"/>
        <v>0</v>
      </c>
    </row>
    <row r="3723" spans="1:10">
      <c r="A3723" s="24">
        <v>16</v>
      </c>
      <c r="B3723" s="25" t="s">
        <v>39</v>
      </c>
      <c r="C3723" s="208"/>
      <c r="D3723" s="38">
        <v>80190</v>
      </c>
      <c r="E3723" s="28">
        <f t="shared" si="535"/>
        <v>0</v>
      </c>
      <c r="F3723" s="29">
        <v>0</v>
      </c>
      <c r="G3723" s="30">
        <f t="shared" si="536"/>
        <v>0</v>
      </c>
      <c r="H3723" s="31">
        <f t="shared" si="539"/>
        <v>74250</v>
      </c>
      <c r="I3723" s="31"/>
      <c r="J3723" s="59">
        <f t="shared" si="537"/>
        <v>0</v>
      </c>
    </row>
    <row r="3724" spans="1:10">
      <c r="A3724" s="24">
        <v>17</v>
      </c>
      <c r="B3724" s="25" t="s">
        <v>40</v>
      </c>
      <c r="C3724" s="208"/>
      <c r="D3724" s="38">
        <v>113832</v>
      </c>
      <c r="E3724" s="28">
        <f t="shared" si="535"/>
        <v>0</v>
      </c>
      <c r="F3724" s="29">
        <v>0</v>
      </c>
      <c r="G3724" s="30">
        <f t="shared" si="536"/>
        <v>0</v>
      </c>
      <c r="H3724" s="31">
        <f t="shared" si="539"/>
        <v>105400</v>
      </c>
      <c r="I3724" s="31"/>
      <c r="J3724" s="59">
        <f t="shared" si="537"/>
        <v>0</v>
      </c>
    </row>
    <row r="3725" spans="1:10">
      <c r="A3725" s="24">
        <v>18</v>
      </c>
      <c r="B3725" s="121" t="s">
        <v>41</v>
      </c>
      <c r="C3725" s="209"/>
      <c r="D3725" s="39">
        <v>98010</v>
      </c>
      <c r="E3725" s="123">
        <f t="shared" si="535"/>
        <v>0</v>
      </c>
      <c r="F3725" s="124">
        <v>0.23</v>
      </c>
      <c r="G3725" s="125">
        <f t="shared" si="536"/>
        <v>0</v>
      </c>
      <c r="H3725" s="31">
        <f>D3725/1.08*0.77</f>
        <v>69877.5</v>
      </c>
      <c r="I3725" s="128"/>
      <c r="J3725" s="59">
        <f t="shared" si="537"/>
        <v>0</v>
      </c>
    </row>
    <row r="3726" spans="1:10" ht="21">
      <c r="A3726" s="40"/>
      <c r="B3726" s="41" t="s">
        <v>42</v>
      </c>
      <c r="C3726" s="210">
        <f>SUM(C3708:C3725)</f>
        <v>11</v>
      </c>
      <c r="D3726" s="39"/>
      <c r="E3726" s="43">
        <f>SUM(E3708:E3725)</f>
        <v>1075545</v>
      </c>
      <c r="F3726" s="43"/>
      <c r="G3726" s="44">
        <f>SUM(G3708:G3725)</f>
        <v>925616.25</v>
      </c>
      <c r="H3726" s="45"/>
      <c r="I3726" s="45"/>
      <c r="J3726" s="64">
        <f>SUM(J3708:J3725)</f>
        <v>857052.08333333326</v>
      </c>
    </row>
    <row r="3727" spans="1:10" ht="31.5">
      <c r="A3727" s="46"/>
      <c r="B3727" s="47"/>
      <c r="C3727" s="211"/>
      <c r="D3727" s="39"/>
      <c r="E3727" s="49"/>
      <c r="F3727" s="49"/>
      <c r="G3727" s="50"/>
      <c r="H3727" s="5"/>
      <c r="I3727" s="5"/>
      <c r="J3727" s="75">
        <f>J3726*0.08</f>
        <v>68564.166666666657</v>
      </c>
    </row>
    <row r="3728" spans="1:10" ht="31.5">
      <c r="A3728" s="283" t="s">
        <v>43</v>
      </c>
      <c r="B3728" s="283"/>
      <c r="C3728" s="284" t="s">
        <v>44</v>
      </c>
      <c r="D3728" s="284"/>
      <c r="E3728" s="54"/>
      <c r="F3728" s="54"/>
      <c r="G3728" s="55" t="s">
        <v>45</v>
      </c>
      <c r="H3728" s="6"/>
      <c r="I3728" s="6"/>
      <c r="J3728" s="76">
        <f>SUM(J3726:J3727)</f>
        <v>925616.24999999988</v>
      </c>
    </row>
    <row r="3729" spans="1:10" ht="15">
      <c r="B3729" s="131" t="s">
        <v>165</v>
      </c>
      <c r="C3729" s="131" t="s">
        <v>166</v>
      </c>
      <c r="D3729" s="131"/>
      <c r="E3729" s="131" t="s">
        <v>167</v>
      </c>
    </row>
    <row r="3730" spans="1:10">
      <c r="B3730" s="212" t="s">
        <v>168</v>
      </c>
      <c r="C3730" s="213" t="s">
        <v>166</v>
      </c>
      <c r="D3730" s="214"/>
      <c r="E3730" s="214"/>
      <c r="F3730" s="214"/>
      <c r="G3730" s="212" t="s">
        <v>167</v>
      </c>
    </row>
    <row r="3733" spans="1:10" ht="15.75">
      <c r="A3733" s="279" t="s">
        <v>0</v>
      </c>
      <c r="B3733" s="279"/>
      <c r="C3733" s="279"/>
      <c r="D3733" s="279"/>
      <c r="E3733" s="279"/>
      <c r="F3733" s="279"/>
      <c r="G3733" s="279"/>
    </row>
    <row r="3734" spans="1:10" ht="15.75">
      <c r="A3734" s="279" t="s">
        <v>1</v>
      </c>
      <c r="B3734" s="279"/>
      <c r="C3734" s="279"/>
      <c r="D3734" s="279"/>
      <c r="E3734" s="279"/>
      <c r="F3734" s="279"/>
      <c r="G3734" s="279"/>
      <c r="H3734" s="1"/>
      <c r="I3734" s="1"/>
      <c r="J3734" s="71"/>
    </row>
    <row r="3735" spans="1:10" ht="15.75">
      <c r="A3735" s="279" t="s">
        <v>2</v>
      </c>
      <c r="B3735" s="279"/>
      <c r="C3735" s="279"/>
      <c r="D3735" s="279"/>
      <c r="E3735" s="279"/>
      <c r="F3735" s="279"/>
      <c r="G3735" s="279"/>
      <c r="H3735" s="1"/>
      <c r="I3735" s="1"/>
      <c r="J3735" s="71"/>
    </row>
    <row r="3736" spans="1:10" ht="15.75">
      <c r="A3736" s="279" t="s">
        <v>4</v>
      </c>
      <c r="B3736" s="279"/>
      <c r="C3736" s="279"/>
      <c r="D3736" s="279"/>
      <c r="E3736" s="279"/>
      <c r="F3736" s="279"/>
      <c r="G3736" s="279"/>
      <c r="H3736" s="1"/>
      <c r="I3736" s="1"/>
      <c r="J3736" s="71"/>
    </row>
    <row r="3737" spans="1:10" ht="15.75">
      <c r="A3737" s="280" t="s">
        <v>6</v>
      </c>
      <c r="B3737" s="280"/>
      <c r="C3737" s="280"/>
      <c r="D3737" s="280"/>
      <c r="E3737" s="280"/>
      <c r="F3737" s="280"/>
      <c r="G3737" s="280"/>
      <c r="H3737" s="1"/>
      <c r="I3737" s="1"/>
      <c r="J3737" s="71"/>
    </row>
    <row r="3738" spans="1:10" ht="27.75">
      <c r="A3738" s="9"/>
      <c r="B3738" s="9"/>
      <c r="C3738" s="281" t="s">
        <v>321</v>
      </c>
      <c r="D3738" s="281"/>
      <c r="E3738" s="281"/>
      <c r="F3738" s="281"/>
      <c r="G3738" s="281"/>
      <c r="H3738" s="2"/>
      <c r="I3738" s="2"/>
      <c r="J3738" s="72"/>
    </row>
    <row r="3739" spans="1:10">
      <c r="A3739" s="11" t="s">
        <v>8</v>
      </c>
      <c r="B3739" s="12"/>
      <c r="C3739" s="202"/>
      <c r="D3739" s="286"/>
      <c r="E3739" s="286"/>
      <c r="F3739" s="286"/>
      <c r="G3739" s="286"/>
      <c r="H3739" s="68"/>
      <c r="I3739" s="68"/>
      <c r="J3739" s="71"/>
    </row>
    <row r="3740" spans="1:10" ht="15.75">
      <c r="A3740" s="11" t="s">
        <v>9</v>
      </c>
      <c r="B3740" s="286" t="s">
        <v>316</v>
      </c>
      <c r="C3740" s="286"/>
      <c r="D3740" s="286"/>
      <c r="E3740" s="286"/>
      <c r="F3740" s="11"/>
      <c r="G3740" s="16"/>
      <c r="H3740" s="11"/>
      <c r="I3740" s="11"/>
      <c r="J3740" s="80"/>
    </row>
    <row r="3741" spans="1:10" ht="15.75">
      <c r="A3741" s="11" t="s">
        <v>11</v>
      </c>
      <c r="B3741" s="289"/>
      <c r="C3741" s="289"/>
      <c r="D3741" s="289"/>
      <c r="E3741" s="289"/>
      <c r="F3741" s="18"/>
      <c r="G3741" s="19" t="s">
        <v>13</v>
      </c>
      <c r="H3741" s="69" t="s">
        <v>161</v>
      </c>
      <c r="I3741" s="69">
        <v>12402</v>
      </c>
      <c r="J3741" s="73"/>
    </row>
    <row r="3742" spans="1:10">
      <c r="A3742" s="190" t="s">
        <v>14</v>
      </c>
      <c r="B3742" s="190"/>
      <c r="C3742" s="203" t="s">
        <v>17</v>
      </c>
      <c r="D3742" s="191" t="s">
        <v>18</v>
      </c>
      <c r="E3742" s="192" t="s">
        <v>19</v>
      </c>
      <c r="F3742" s="192" t="s">
        <v>20</v>
      </c>
      <c r="G3742" s="190" t="s">
        <v>21</v>
      </c>
      <c r="H3742" s="1"/>
      <c r="I3742" s="1"/>
      <c r="J3742" s="71"/>
    </row>
    <row r="3743" spans="1:10">
      <c r="A3743" s="24">
        <v>1</v>
      </c>
      <c r="B3743" s="25" t="s">
        <v>23</v>
      </c>
      <c r="C3743" s="167">
        <v>5</v>
      </c>
      <c r="D3743" s="27">
        <v>79305</v>
      </c>
      <c r="E3743" s="28">
        <f t="shared" ref="E3743:E3760" si="540">D3743*C3743</f>
        <v>396525</v>
      </c>
      <c r="F3743" s="29">
        <v>0</v>
      </c>
      <c r="G3743" s="30">
        <f t="shared" ref="G3743:G3760" si="541">E3743-E3743*F3743</f>
        <v>396525</v>
      </c>
      <c r="H3743" s="31">
        <f>D3743/1.08</f>
        <v>73430.555555555547</v>
      </c>
      <c r="I3743" s="31"/>
      <c r="J3743" s="59">
        <f t="shared" ref="J3743:J3760" si="542">H3743*C3743</f>
        <v>367152.77777777775</v>
      </c>
    </row>
    <row r="3744" spans="1:10">
      <c r="A3744" s="24">
        <v>2</v>
      </c>
      <c r="B3744" s="25" t="s">
        <v>25</v>
      </c>
      <c r="C3744" s="204"/>
      <c r="D3744" s="33">
        <v>128591</v>
      </c>
      <c r="E3744" s="28">
        <f t="shared" si="540"/>
        <v>0</v>
      </c>
      <c r="F3744" s="29">
        <v>0</v>
      </c>
      <c r="G3744" s="30">
        <f t="shared" si="541"/>
        <v>0</v>
      </c>
      <c r="H3744" s="31">
        <f t="shared" ref="H3744:H3746" si="543">D3744/1.08</f>
        <v>119065.74074074073</v>
      </c>
      <c r="I3744" s="31"/>
      <c r="J3744" s="59">
        <f t="shared" si="542"/>
        <v>0</v>
      </c>
    </row>
    <row r="3745" spans="1:10">
      <c r="A3745" s="24">
        <v>3</v>
      </c>
      <c r="B3745" s="25" t="s">
        <v>26</v>
      </c>
      <c r="C3745" s="205"/>
      <c r="D3745" s="27">
        <v>60043</v>
      </c>
      <c r="E3745" s="28">
        <f t="shared" si="540"/>
        <v>0</v>
      </c>
      <c r="F3745" s="29">
        <v>0</v>
      </c>
      <c r="G3745" s="30">
        <f t="shared" si="541"/>
        <v>0</v>
      </c>
      <c r="H3745" s="31">
        <f t="shared" si="543"/>
        <v>55595.370370370365</v>
      </c>
      <c r="I3745" s="31"/>
      <c r="J3745" s="59">
        <f t="shared" si="542"/>
        <v>0</v>
      </c>
    </row>
    <row r="3746" spans="1:10">
      <c r="A3746" s="24">
        <v>4</v>
      </c>
      <c r="B3746" s="25" t="s">
        <v>27</v>
      </c>
      <c r="C3746" s="206"/>
      <c r="D3746" s="27">
        <v>115781</v>
      </c>
      <c r="E3746" s="28">
        <f t="shared" si="540"/>
        <v>0</v>
      </c>
      <c r="F3746" s="29">
        <v>0</v>
      </c>
      <c r="G3746" s="30">
        <f t="shared" si="541"/>
        <v>0</v>
      </c>
      <c r="H3746" s="31">
        <f t="shared" si="543"/>
        <v>107204.62962962962</v>
      </c>
      <c r="I3746" s="31"/>
      <c r="J3746" s="59">
        <f t="shared" si="542"/>
        <v>0</v>
      </c>
    </row>
    <row r="3747" spans="1:10">
      <c r="A3747" s="24">
        <v>5</v>
      </c>
      <c r="B3747" s="25" t="s">
        <v>28</v>
      </c>
      <c r="C3747" s="204"/>
      <c r="D3747" s="27">
        <v>119943</v>
      </c>
      <c r="E3747" s="28">
        <f t="shared" si="540"/>
        <v>0</v>
      </c>
      <c r="F3747" s="124">
        <v>0.25</v>
      </c>
      <c r="G3747" s="125">
        <f t="shared" si="541"/>
        <v>0</v>
      </c>
      <c r="H3747" s="31">
        <f>D3747/1.08*0.75</f>
        <v>83293.75</v>
      </c>
      <c r="I3747" s="31"/>
      <c r="J3747" s="59">
        <f t="shared" si="542"/>
        <v>0</v>
      </c>
    </row>
    <row r="3748" spans="1:10">
      <c r="A3748" s="24">
        <v>6</v>
      </c>
      <c r="B3748" s="25" t="s">
        <v>29</v>
      </c>
      <c r="C3748" s="167"/>
      <c r="D3748" s="27">
        <v>94810</v>
      </c>
      <c r="E3748" s="28">
        <f t="shared" si="540"/>
        <v>0</v>
      </c>
      <c r="F3748" s="29">
        <v>0</v>
      </c>
      <c r="G3748" s="30">
        <f t="shared" si="541"/>
        <v>0</v>
      </c>
      <c r="H3748" s="31">
        <f t="shared" ref="H3748:H3759" si="544">D3748/1.08</f>
        <v>87787.037037037036</v>
      </c>
      <c r="I3748" s="31"/>
      <c r="J3748" s="59">
        <f t="shared" si="542"/>
        <v>0</v>
      </c>
    </row>
    <row r="3749" spans="1:10">
      <c r="A3749" s="24">
        <v>7</v>
      </c>
      <c r="B3749" s="25" t="s">
        <v>30</v>
      </c>
      <c r="C3749" s="207"/>
      <c r="D3749" s="27">
        <v>141396</v>
      </c>
      <c r="E3749" s="28">
        <f t="shared" si="540"/>
        <v>0</v>
      </c>
      <c r="F3749" s="29">
        <v>0</v>
      </c>
      <c r="G3749" s="30">
        <f t="shared" si="541"/>
        <v>0</v>
      </c>
      <c r="H3749" s="31">
        <f t="shared" si="544"/>
        <v>130922.22222222222</v>
      </c>
      <c r="I3749" s="31"/>
      <c r="J3749" s="59">
        <f t="shared" si="542"/>
        <v>0</v>
      </c>
    </row>
    <row r="3750" spans="1:10">
      <c r="A3750" s="24">
        <v>8</v>
      </c>
      <c r="B3750" s="25" t="s">
        <v>31</v>
      </c>
      <c r="C3750" s="167"/>
      <c r="D3750" s="27">
        <v>232931</v>
      </c>
      <c r="E3750" s="28">
        <f t="shared" si="540"/>
        <v>0</v>
      </c>
      <c r="F3750" s="29">
        <v>0</v>
      </c>
      <c r="G3750" s="30">
        <f t="shared" si="541"/>
        <v>0</v>
      </c>
      <c r="H3750" s="31">
        <f t="shared" si="544"/>
        <v>215676.85185185182</v>
      </c>
      <c r="I3750" s="31"/>
      <c r="J3750" s="59">
        <f t="shared" si="542"/>
        <v>0</v>
      </c>
    </row>
    <row r="3751" spans="1:10">
      <c r="A3751" s="24">
        <v>9</v>
      </c>
      <c r="B3751" s="36" t="s">
        <v>32</v>
      </c>
      <c r="C3751" s="167"/>
      <c r="D3751" s="27">
        <v>101534</v>
      </c>
      <c r="E3751" s="28">
        <f t="shared" si="540"/>
        <v>0</v>
      </c>
      <c r="F3751" s="29">
        <v>0</v>
      </c>
      <c r="G3751" s="30">
        <f t="shared" si="541"/>
        <v>0</v>
      </c>
      <c r="H3751" s="31">
        <f t="shared" si="544"/>
        <v>94012.962962962964</v>
      </c>
      <c r="I3751" s="31"/>
      <c r="J3751" s="59">
        <f t="shared" si="542"/>
        <v>0</v>
      </c>
    </row>
    <row r="3752" spans="1:10">
      <c r="A3752" s="24">
        <v>10</v>
      </c>
      <c r="B3752" s="36" t="s">
        <v>33</v>
      </c>
      <c r="C3752" s="208"/>
      <c r="D3752" s="33">
        <v>110148</v>
      </c>
      <c r="E3752" s="28">
        <f t="shared" si="540"/>
        <v>0</v>
      </c>
      <c r="F3752" s="29">
        <v>0</v>
      </c>
      <c r="G3752" s="30">
        <f t="shared" si="541"/>
        <v>0</v>
      </c>
      <c r="H3752" s="31">
        <f t="shared" si="544"/>
        <v>101988.88888888888</v>
      </c>
      <c r="I3752" s="31"/>
      <c r="J3752" s="59">
        <f t="shared" si="542"/>
        <v>0</v>
      </c>
    </row>
    <row r="3753" spans="1:10">
      <c r="A3753" s="24">
        <v>11</v>
      </c>
      <c r="B3753" s="121" t="s">
        <v>34</v>
      </c>
      <c r="C3753" s="209"/>
      <c r="D3753" s="27">
        <v>54198</v>
      </c>
      <c r="E3753" s="123">
        <f t="shared" si="540"/>
        <v>0</v>
      </c>
      <c r="F3753" s="29">
        <v>0</v>
      </c>
      <c r="G3753" s="125">
        <f t="shared" si="541"/>
        <v>0</v>
      </c>
      <c r="H3753" s="31">
        <f t="shared" si="544"/>
        <v>50183.333333333328</v>
      </c>
      <c r="I3753" s="128"/>
      <c r="J3753" s="59">
        <f t="shared" si="542"/>
        <v>0</v>
      </c>
    </row>
    <row r="3754" spans="1:10">
      <c r="A3754" s="24">
        <v>12</v>
      </c>
      <c r="B3754" s="25" t="s">
        <v>35</v>
      </c>
      <c r="C3754" s="208"/>
      <c r="D3754" s="27">
        <v>49680</v>
      </c>
      <c r="E3754" s="28">
        <f t="shared" si="540"/>
        <v>0</v>
      </c>
      <c r="F3754" s="29">
        <v>0</v>
      </c>
      <c r="G3754" s="30">
        <f t="shared" si="541"/>
        <v>0</v>
      </c>
      <c r="H3754" s="31">
        <f t="shared" si="544"/>
        <v>46000</v>
      </c>
      <c r="I3754" s="31"/>
      <c r="J3754" s="59">
        <f t="shared" si="542"/>
        <v>0</v>
      </c>
    </row>
    <row r="3755" spans="1:10">
      <c r="A3755" s="24">
        <v>13</v>
      </c>
      <c r="B3755" s="25" t="s">
        <v>36</v>
      </c>
      <c r="C3755" s="208"/>
      <c r="D3755" s="38">
        <v>64152</v>
      </c>
      <c r="E3755" s="28">
        <f t="shared" si="540"/>
        <v>0</v>
      </c>
      <c r="F3755" s="29">
        <v>0</v>
      </c>
      <c r="G3755" s="30">
        <f t="shared" si="541"/>
        <v>0</v>
      </c>
      <c r="H3755" s="31">
        <f t="shared" si="544"/>
        <v>59399.999999999993</v>
      </c>
      <c r="I3755" s="31"/>
      <c r="J3755" s="59">
        <f t="shared" si="542"/>
        <v>0</v>
      </c>
    </row>
    <row r="3756" spans="1:10">
      <c r="A3756" s="24">
        <v>14</v>
      </c>
      <c r="B3756" s="121" t="s">
        <v>37</v>
      </c>
      <c r="C3756" s="209"/>
      <c r="D3756" s="38">
        <v>65934</v>
      </c>
      <c r="E3756" s="123">
        <f t="shared" si="540"/>
        <v>0</v>
      </c>
      <c r="F3756" s="124">
        <v>0</v>
      </c>
      <c r="G3756" s="125">
        <f t="shared" si="541"/>
        <v>0</v>
      </c>
      <c r="H3756" s="31">
        <f t="shared" si="544"/>
        <v>61049.999999999993</v>
      </c>
      <c r="I3756" s="128"/>
      <c r="J3756" s="59">
        <f t="shared" si="542"/>
        <v>0</v>
      </c>
    </row>
    <row r="3757" spans="1:10">
      <c r="A3757" s="24">
        <v>15</v>
      </c>
      <c r="B3757" s="25" t="s">
        <v>38</v>
      </c>
      <c r="C3757" s="208"/>
      <c r="D3757" s="38">
        <v>76626</v>
      </c>
      <c r="E3757" s="28">
        <f t="shared" si="540"/>
        <v>0</v>
      </c>
      <c r="F3757" s="29">
        <v>0</v>
      </c>
      <c r="G3757" s="30">
        <f t="shared" si="541"/>
        <v>0</v>
      </c>
      <c r="H3757" s="31">
        <f t="shared" si="544"/>
        <v>70950</v>
      </c>
      <c r="I3757" s="31"/>
      <c r="J3757" s="59">
        <f t="shared" si="542"/>
        <v>0</v>
      </c>
    </row>
    <row r="3758" spans="1:10">
      <c r="A3758" s="24">
        <v>16</v>
      </c>
      <c r="B3758" s="25" t="s">
        <v>39</v>
      </c>
      <c r="C3758" s="208"/>
      <c r="D3758" s="38">
        <v>80190</v>
      </c>
      <c r="E3758" s="28">
        <f t="shared" si="540"/>
        <v>0</v>
      </c>
      <c r="F3758" s="29">
        <v>0</v>
      </c>
      <c r="G3758" s="30">
        <f t="shared" si="541"/>
        <v>0</v>
      </c>
      <c r="H3758" s="31">
        <f t="shared" si="544"/>
        <v>74250</v>
      </c>
      <c r="I3758" s="31"/>
      <c r="J3758" s="59">
        <f t="shared" si="542"/>
        <v>0</v>
      </c>
    </row>
    <row r="3759" spans="1:10">
      <c r="A3759" s="24">
        <v>17</v>
      </c>
      <c r="B3759" s="25" t="s">
        <v>40</v>
      </c>
      <c r="C3759" s="208"/>
      <c r="D3759" s="38">
        <v>113832</v>
      </c>
      <c r="E3759" s="28">
        <f t="shared" si="540"/>
        <v>0</v>
      </c>
      <c r="F3759" s="29">
        <v>0</v>
      </c>
      <c r="G3759" s="30">
        <f t="shared" si="541"/>
        <v>0</v>
      </c>
      <c r="H3759" s="31">
        <f t="shared" si="544"/>
        <v>105400</v>
      </c>
      <c r="I3759" s="31"/>
      <c r="J3759" s="59">
        <f t="shared" si="542"/>
        <v>0</v>
      </c>
    </row>
    <row r="3760" spans="1:10">
      <c r="A3760" s="24">
        <v>18</v>
      </c>
      <c r="B3760" s="121" t="s">
        <v>41</v>
      </c>
      <c r="C3760" s="209"/>
      <c r="D3760" s="39">
        <v>98010</v>
      </c>
      <c r="E3760" s="123">
        <f t="shared" si="540"/>
        <v>0</v>
      </c>
      <c r="F3760" s="124">
        <v>0.23</v>
      </c>
      <c r="G3760" s="125">
        <f t="shared" si="541"/>
        <v>0</v>
      </c>
      <c r="H3760" s="31">
        <f>D3760/1.08*0.77</f>
        <v>69877.5</v>
      </c>
      <c r="I3760" s="128"/>
      <c r="J3760" s="59">
        <f t="shared" si="542"/>
        <v>0</v>
      </c>
    </row>
    <row r="3761" spans="1:10" ht="21">
      <c r="A3761" s="40"/>
      <c r="B3761" s="41" t="s">
        <v>42</v>
      </c>
      <c r="C3761" s="210">
        <f>SUM(C3743:C3760)</f>
        <v>5</v>
      </c>
      <c r="D3761" s="39"/>
      <c r="E3761" s="43">
        <f>SUM(E3743:E3760)</f>
        <v>396525</v>
      </c>
      <c r="F3761" s="43"/>
      <c r="G3761" s="44">
        <f>SUM(G3743:G3760)</f>
        <v>396525</v>
      </c>
      <c r="H3761" s="45"/>
      <c r="I3761" s="45"/>
      <c r="J3761" s="64">
        <f>SUM(J3743:J3760)</f>
        <v>367152.77777777775</v>
      </c>
    </row>
    <row r="3762" spans="1:10" ht="31.5">
      <c r="A3762" s="46"/>
      <c r="B3762" s="47"/>
      <c r="C3762" s="211"/>
      <c r="D3762" s="39"/>
      <c r="E3762" s="49"/>
      <c r="F3762" s="49"/>
      <c r="G3762" s="50"/>
      <c r="H3762" s="5"/>
      <c r="I3762" s="5"/>
      <c r="J3762" s="75">
        <f>J3761*0.08</f>
        <v>29372.222222222219</v>
      </c>
    </row>
    <row r="3763" spans="1:10" ht="31.5">
      <c r="A3763" s="283" t="s">
        <v>43</v>
      </c>
      <c r="B3763" s="283"/>
      <c r="C3763" s="284" t="s">
        <v>44</v>
      </c>
      <c r="D3763" s="284"/>
      <c r="E3763" s="54"/>
      <c r="F3763" s="54"/>
      <c r="G3763" s="55" t="s">
        <v>45</v>
      </c>
      <c r="H3763" s="6"/>
      <c r="I3763" s="6"/>
      <c r="J3763" s="76">
        <f>SUM(J3761:J3762)</f>
        <v>396525</v>
      </c>
    </row>
    <row r="3764" spans="1:10" ht="15">
      <c r="B3764" s="131" t="s">
        <v>165</v>
      </c>
      <c r="C3764" s="131" t="s">
        <v>166</v>
      </c>
      <c r="D3764" s="131"/>
      <c r="E3764" s="131" t="s">
        <v>167</v>
      </c>
    </row>
    <row r="3765" spans="1:10">
      <c r="B3765" s="212" t="s">
        <v>168</v>
      </c>
      <c r="C3765" s="213" t="s">
        <v>166</v>
      </c>
      <c r="D3765" s="214"/>
      <c r="E3765" s="214"/>
      <c r="F3765" s="214"/>
      <c r="G3765" s="212" t="s">
        <v>167</v>
      </c>
    </row>
    <row r="3768" spans="1:10" ht="15.75">
      <c r="A3768" s="279" t="s">
        <v>0</v>
      </c>
      <c r="B3768" s="279"/>
      <c r="C3768" s="279"/>
      <c r="D3768" s="279"/>
      <c r="E3768" s="279"/>
      <c r="F3768" s="279"/>
      <c r="G3768" s="279"/>
    </row>
    <row r="3769" spans="1:10" ht="15.75">
      <c r="A3769" s="279" t="s">
        <v>1</v>
      </c>
      <c r="B3769" s="279"/>
      <c r="C3769" s="279"/>
      <c r="D3769" s="279"/>
      <c r="E3769" s="279"/>
      <c r="F3769" s="279"/>
      <c r="G3769" s="279"/>
      <c r="H3769" s="1"/>
      <c r="I3769" s="1"/>
      <c r="J3769" s="71"/>
    </row>
    <row r="3770" spans="1:10" ht="15.75">
      <c r="A3770" s="279" t="s">
        <v>2</v>
      </c>
      <c r="B3770" s="279"/>
      <c r="C3770" s="279"/>
      <c r="D3770" s="279"/>
      <c r="E3770" s="279"/>
      <c r="F3770" s="279"/>
      <c r="G3770" s="279"/>
      <c r="H3770" s="1"/>
      <c r="I3770" s="1"/>
      <c r="J3770" s="71"/>
    </row>
    <row r="3771" spans="1:10" ht="15.75">
      <c r="A3771" s="279" t="s">
        <v>4</v>
      </c>
      <c r="B3771" s="279"/>
      <c r="C3771" s="279"/>
      <c r="D3771" s="279"/>
      <c r="E3771" s="279"/>
      <c r="F3771" s="279"/>
      <c r="G3771" s="279"/>
      <c r="H3771" s="1"/>
      <c r="I3771" s="1"/>
      <c r="J3771" s="71"/>
    </row>
    <row r="3772" spans="1:10" ht="15.75">
      <c r="A3772" s="280" t="s">
        <v>6</v>
      </c>
      <c r="B3772" s="280"/>
      <c r="C3772" s="280"/>
      <c r="D3772" s="280"/>
      <c r="E3772" s="280"/>
      <c r="F3772" s="280"/>
      <c r="G3772" s="280"/>
      <c r="H3772" s="1"/>
      <c r="I3772" s="1"/>
      <c r="J3772" s="71"/>
    </row>
    <row r="3773" spans="1:10" ht="27.75">
      <c r="A3773" s="9"/>
      <c r="B3773" s="9"/>
      <c r="C3773" s="281" t="s">
        <v>321</v>
      </c>
      <c r="D3773" s="281"/>
      <c r="E3773" s="281"/>
      <c r="F3773" s="281"/>
      <c r="G3773" s="281"/>
      <c r="H3773" s="2"/>
      <c r="I3773" s="2"/>
      <c r="J3773" s="72"/>
    </row>
    <row r="3774" spans="1:10">
      <c r="A3774" s="11" t="s">
        <v>8</v>
      </c>
      <c r="B3774" s="12"/>
      <c r="C3774" s="202"/>
      <c r="D3774" s="286"/>
      <c r="E3774" s="286"/>
      <c r="F3774" s="286"/>
      <c r="G3774" s="286"/>
      <c r="H3774" s="68"/>
      <c r="I3774" s="68"/>
      <c r="J3774" s="71"/>
    </row>
    <row r="3775" spans="1:10" ht="15.75">
      <c r="A3775" s="11" t="s">
        <v>9</v>
      </c>
      <c r="B3775" s="286" t="s">
        <v>302</v>
      </c>
      <c r="C3775" s="286"/>
      <c r="D3775" s="286"/>
      <c r="E3775" s="286"/>
      <c r="F3775" s="11"/>
      <c r="G3775" s="16"/>
      <c r="H3775" s="11"/>
      <c r="I3775" s="11"/>
      <c r="J3775" s="80"/>
    </row>
    <row r="3776" spans="1:10" ht="15.75">
      <c r="A3776" s="11" t="s">
        <v>11</v>
      </c>
      <c r="B3776" s="289"/>
      <c r="C3776" s="289"/>
      <c r="D3776" s="289"/>
      <c r="E3776" s="289"/>
      <c r="F3776" s="18"/>
      <c r="G3776" s="19" t="s">
        <v>13</v>
      </c>
      <c r="H3776" s="69" t="s">
        <v>161</v>
      </c>
      <c r="I3776" s="69">
        <v>12405</v>
      </c>
      <c r="J3776" s="73"/>
    </row>
    <row r="3777" spans="1:10">
      <c r="A3777" s="190" t="s">
        <v>14</v>
      </c>
      <c r="B3777" s="190"/>
      <c r="C3777" s="203" t="s">
        <v>17</v>
      </c>
      <c r="D3777" s="191" t="s">
        <v>18</v>
      </c>
      <c r="E3777" s="192" t="s">
        <v>19</v>
      </c>
      <c r="F3777" s="192" t="s">
        <v>20</v>
      </c>
      <c r="G3777" s="190" t="s">
        <v>21</v>
      </c>
      <c r="H3777" s="1"/>
      <c r="I3777" s="1"/>
      <c r="J3777" s="71"/>
    </row>
    <row r="3778" spans="1:10">
      <c r="A3778" s="24">
        <v>1</v>
      </c>
      <c r="B3778" s="25" t="s">
        <v>23</v>
      </c>
      <c r="C3778" s="167"/>
      <c r="D3778" s="27">
        <v>79305</v>
      </c>
      <c r="E3778" s="28">
        <f t="shared" ref="E3778:E3795" si="545">D3778*C3778</f>
        <v>0</v>
      </c>
      <c r="F3778" s="29">
        <v>0</v>
      </c>
      <c r="G3778" s="30">
        <f t="shared" ref="G3778:G3795" si="546">E3778-E3778*F3778</f>
        <v>0</v>
      </c>
      <c r="H3778" s="31">
        <f>D3778/1.08</f>
        <v>73430.555555555547</v>
      </c>
      <c r="I3778" s="31"/>
      <c r="J3778" s="59">
        <f t="shared" ref="J3778:J3795" si="547">H3778*C3778</f>
        <v>0</v>
      </c>
    </row>
    <row r="3779" spans="1:10">
      <c r="A3779" s="24">
        <v>2</v>
      </c>
      <c r="B3779" s="25" t="s">
        <v>25</v>
      </c>
      <c r="C3779" s="204"/>
      <c r="D3779" s="33">
        <v>128591</v>
      </c>
      <c r="E3779" s="28">
        <f t="shared" si="545"/>
        <v>0</v>
      </c>
      <c r="F3779" s="29">
        <v>0</v>
      </c>
      <c r="G3779" s="30">
        <f t="shared" si="546"/>
        <v>0</v>
      </c>
      <c r="H3779" s="31">
        <f t="shared" ref="H3779:H3781" si="548">D3779/1.08</f>
        <v>119065.74074074073</v>
      </c>
      <c r="I3779" s="31"/>
      <c r="J3779" s="59">
        <f t="shared" si="547"/>
        <v>0</v>
      </c>
    </row>
    <row r="3780" spans="1:10">
      <c r="A3780" s="24">
        <v>3</v>
      </c>
      <c r="B3780" s="25" t="s">
        <v>26</v>
      </c>
      <c r="C3780" s="205"/>
      <c r="D3780" s="27">
        <v>60043</v>
      </c>
      <c r="E3780" s="28">
        <f t="shared" si="545"/>
        <v>0</v>
      </c>
      <c r="F3780" s="29">
        <v>0</v>
      </c>
      <c r="G3780" s="30">
        <f t="shared" si="546"/>
        <v>0</v>
      </c>
      <c r="H3780" s="31">
        <f t="shared" si="548"/>
        <v>55595.370370370365</v>
      </c>
      <c r="I3780" s="31"/>
      <c r="J3780" s="59">
        <f t="shared" si="547"/>
        <v>0</v>
      </c>
    </row>
    <row r="3781" spans="1:10">
      <c r="A3781" s="24">
        <v>4</v>
      </c>
      <c r="B3781" s="25" t="s">
        <v>27</v>
      </c>
      <c r="C3781" s="206"/>
      <c r="D3781" s="27">
        <v>115781</v>
      </c>
      <c r="E3781" s="28">
        <f t="shared" si="545"/>
        <v>0</v>
      </c>
      <c r="F3781" s="29">
        <v>0</v>
      </c>
      <c r="G3781" s="30">
        <f t="shared" si="546"/>
        <v>0</v>
      </c>
      <c r="H3781" s="31">
        <f t="shared" si="548"/>
        <v>107204.62962962962</v>
      </c>
      <c r="I3781" s="31"/>
      <c r="J3781" s="59">
        <f t="shared" si="547"/>
        <v>0</v>
      </c>
    </row>
    <row r="3782" spans="1:10">
      <c r="A3782" s="24">
        <v>5</v>
      </c>
      <c r="B3782" s="25" t="s">
        <v>28</v>
      </c>
      <c r="C3782" s="204">
        <v>5</v>
      </c>
      <c r="D3782" s="27">
        <v>119943</v>
      </c>
      <c r="E3782" s="28">
        <f t="shared" si="545"/>
        <v>599715</v>
      </c>
      <c r="F3782" s="124">
        <v>0.25</v>
      </c>
      <c r="G3782" s="125">
        <f t="shared" si="546"/>
        <v>449786.25</v>
      </c>
      <c r="H3782" s="31">
        <f>D3782/1.08*0.75</f>
        <v>83293.75</v>
      </c>
      <c r="I3782" s="31"/>
      <c r="J3782" s="59">
        <f t="shared" si="547"/>
        <v>416468.75</v>
      </c>
    </row>
    <row r="3783" spans="1:10">
      <c r="A3783" s="24">
        <v>6</v>
      </c>
      <c r="B3783" s="25" t="s">
        <v>29</v>
      </c>
      <c r="C3783" s="167"/>
      <c r="D3783" s="27">
        <v>94810</v>
      </c>
      <c r="E3783" s="28">
        <f t="shared" si="545"/>
        <v>0</v>
      </c>
      <c r="F3783" s="29">
        <v>0</v>
      </c>
      <c r="G3783" s="30">
        <f t="shared" si="546"/>
        <v>0</v>
      </c>
      <c r="H3783" s="31">
        <f t="shared" ref="H3783:H3794" si="549">D3783/1.08</f>
        <v>87787.037037037036</v>
      </c>
      <c r="I3783" s="31"/>
      <c r="J3783" s="59">
        <f t="shared" si="547"/>
        <v>0</v>
      </c>
    </row>
    <row r="3784" spans="1:10">
      <c r="A3784" s="24">
        <v>7</v>
      </c>
      <c r="B3784" s="25" t="s">
        <v>30</v>
      </c>
      <c r="C3784" s="207"/>
      <c r="D3784" s="27">
        <v>141396</v>
      </c>
      <c r="E3784" s="28">
        <f t="shared" si="545"/>
        <v>0</v>
      </c>
      <c r="F3784" s="29">
        <v>0</v>
      </c>
      <c r="G3784" s="30">
        <f t="shared" si="546"/>
        <v>0</v>
      </c>
      <c r="H3784" s="31">
        <f t="shared" si="549"/>
        <v>130922.22222222222</v>
      </c>
      <c r="I3784" s="31"/>
      <c r="J3784" s="59">
        <f t="shared" si="547"/>
        <v>0</v>
      </c>
    </row>
    <row r="3785" spans="1:10">
      <c r="A3785" s="24">
        <v>8</v>
      </c>
      <c r="B3785" s="25" t="s">
        <v>31</v>
      </c>
      <c r="C3785" s="167"/>
      <c r="D3785" s="27">
        <v>232931</v>
      </c>
      <c r="E3785" s="28">
        <f t="shared" si="545"/>
        <v>0</v>
      </c>
      <c r="F3785" s="29">
        <v>0</v>
      </c>
      <c r="G3785" s="30">
        <f t="shared" si="546"/>
        <v>0</v>
      </c>
      <c r="H3785" s="31">
        <f t="shared" si="549"/>
        <v>215676.85185185182</v>
      </c>
      <c r="I3785" s="31"/>
      <c r="J3785" s="59">
        <f t="shared" si="547"/>
        <v>0</v>
      </c>
    </row>
    <row r="3786" spans="1:10">
      <c r="A3786" s="24">
        <v>9</v>
      </c>
      <c r="B3786" s="36" t="s">
        <v>32</v>
      </c>
      <c r="C3786" s="167"/>
      <c r="D3786" s="27">
        <v>101534</v>
      </c>
      <c r="E3786" s="28">
        <f t="shared" si="545"/>
        <v>0</v>
      </c>
      <c r="F3786" s="29">
        <v>0</v>
      </c>
      <c r="G3786" s="30">
        <f t="shared" si="546"/>
        <v>0</v>
      </c>
      <c r="H3786" s="31">
        <f t="shared" si="549"/>
        <v>94012.962962962964</v>
      </c>
      <c r="I3786" s="31"/>
      <c r="J3786" s="59">
        <f t="shared" si="547"/>
        <v>0</v>
      </c>
    </row>
    <row r="3787" spans="1:10">
      <c r="A3787" s="24">
        <v>10</v>
      </c>
      <c r="B3787" s="36" t="s">
        <v>33</v>
      </c>
      <c r="C3787" s="208"/>
      <c r="D3787" s="33">
        <v>110148</v>
      </c>
      <c r="E3787" s="28">
        <f t="shared" si="545"/>
        <v>0</v>
      </c>
      <c r="F3787" s="29">
        <v>0</v>
      </c>
      <c r="G3787" s="30">
        <f t="shared" si="546"/>
        <v>0</v>
      </c>
      <c r="H3787" s="31">
        <f t="shared" si="549"/>
        <v>101988.88888888888</v>
      </c>
      <c r="I3787" s="31"/>
      <c r="J3787" s="59">
        <f t="shared" si="547"/>
        <v>0</v>
      </c>
    </row>
    <row r="3788" spans="1:10">
      <c r="A3788" s="24">
        <v>11</v>
      </c>
      <c r="B3788" s="121" t="s">
        <v>34</v>
      </c>
      <c r="C3788" s="209">
        <v>5</v>
      </c>
      <c r="D3788" s="27">
        <v>54198</v>
      </c>
      <c r="E3788" s="123">
        <f t="shared" si="545"/>
        <v>270990</v>
      </c>
      <c r="F3788" s="29">
        <v>0</v>
      </c>
      <c r="G3788" s="125">
        <f t="shared" si="546"/>
        <v>270990</v>
      </c>
      <c r="H3788" s="31">
        <f t="shared" si="549"/>
        <v>50183.333333333328</v>
      </c>
      <c r="I3788" s="128"/>
      <c r="J3788" s="59">
        <f t="shared" si="547"/>
        <v>250916.66666666663</v>
      </c>
    </row>
    <row r="3789" spans="1:10">
      <c r="A3789" s="24">
        <v>12</v>
      </c>
      <c r="B3789" s="25" t="s">
        <v>35</v>
      </c>
      <c r="C3789" s="208"/>
      <c r="D3789" s="27">
        <v>49680</v>
      </c>
      <c r="E3789" s="28">
        <f t="shared" si="545"/>
        <v>0</v>
      </c>
      <c r="F3789" s="29">
        <v>0</v>
      </c>
      <c r="G3789" s="30">
        <f t="shared" si="546"/>
        <v>0</v>
      </c>
      <c r="H3789" s="31">
        <f t="shared" si="549"/>
        <v>46000</v>
      </c>
      <c r="I3789" s="31"/>
      <c r="J3789" s="59">
        <f t="shared" si="547"/>
        <v>0</v>
      </c>
    </row>
    <row r="3790" spans="1:10">
      <c r="A3790" s="24">
        <v>13</v>
      </c>
      <c r="B3790" s="25" t="s">
        <v>36</v>
      </c>
      <c r="C3790" s="208"/>
      <c r="D3790" s="38">
        <v>64152</v>
      </c>
      <c r="E3790" s="28">
        <f t="shared" si="545"/>
        <v>0</v>
      </c>
      <c r="F3790" s="29">
        <v>0</v>
      </c>
      <c r="G3790" s="30">
        <f t="shared" si="546"/>
        <v>0</v>
      </c>
      <c r="H3790" s="31">
        <f t="shared" si="549"/>
        <v>59399.999999999993</v>
      </c>
      <c r="I3790" s="31"/>
      <c r="J3790" s="59">
        <f t="shared" si="547"/>
        <v>0</v>
      </c>
    </row>
    <row r="3791" spans="1:10">
      <c r="A3791" s="24">
        <v>14</v>
      </c>
      <c r="B3791" s="121" t="s">
        <v>37</v>
      </c>
      <c r="C3791" s="209"/>
      <c r="D3791" s="38">
        <v>65934</v>
      </c>
      <c r="E3791" s="123">
        <f t="shared" si="545"/>
        <v>0</v>
      </c>
      <c r="F3791" s="124">
        <v>0</v>
      </c>
      <c r="G3791" s="125">
        <f t="shared" si="546"/>
        <v>0</v>
      </c>
      <c r="H3791" s="31">
        <f t="shared" si="549"/>
        <v>61049.999999999993</v>
      </c>
      <c r="I3791" s="128"/>
      <c r="J3791" s="59">
        <f t="shared" si="547"/>
        <v>0</v>
      </c>
    </row>
    <row r="3792" spans="1:10">
      <c r="A3792" s="24">
        <v>15</v>
      </c>
      <c r="B3792" s="25" t="s">
        <v>38</v>
      </c>
      <c r="C3792" s="208"/>
      <c r="D3792" s="38">
        <v>76626</v>
      </c>
      <c r="E3792" s="28">
        <f t="shared" si="545"/>
        <v>0</v>
      </c>
      <c r="F3792" s="29">
        <v>0</v>
      </c>
      <c r="G3792" s="30">
        <f t="shared" si="546"/>
        <v>0</v>
      </c>
      <c r="H3792" s="31">
        <f t="shared" si="549"/>
        <v>70950</v>
      </c>
      <c r="I3792" s="31"/>
      <c r="J3792" s="59">
        <f t="shared" si="547"/>
        <v>0</v>
      </c>
    </row>
    <row r="3793" spans="1:10">
      <c r="A3793" s="24">
        <v>16</v>
      </c>
      <c r="B3793" s="25" t="s">
        <v>39</v>
      </c>
      <c r="C3793" s="208"/>
      <c r="D3793" s="38">
        <v>80190</v>
      </c>
      <c r="E3793" s="28">
        <f t="shared" si="545"/>
        <v>0</v>
      </c>
      <c r="F3793" s="29">
        <v>0</v>
      </c>
      <c r="G3793" s="30">
        <f t="shared" si="546"/>
        <v>0</v>
      </c>
      <c r="H3793" s="31">
        <f t="shared" si="549"/>
        <v>74250</v>
      </c>
      <c r="I3793" s="31"/>
      <c r="J3793" s="59">
        <f t="shared" si="547"/>
        <v>0</v>
      </c>
    </row>
    <row r="3794" spans="1:10">
      <c r="A3794" s="24">
        <v>17</v>
      </c>
      <c r="B3794" s="25" t="s">
        <v>40</v>
      </c>
      <c r="C3794" s="208"/>
      <c r="D3794" s="38">
        <v>113832</v>
      </c>
      <c r="E3794" s="28">
        <f t="shared" si="545"/>
        <v>0</v>
      </c>
      <c r="F3794" s="29">
        <v>0</v>
      </c>
      <c r="G3794" s="30">
        <f t="shared" si="546"/>
        <v>0</v>
      </c>
      <c r="H3794" s="31">
        <f t="shared" si="549"/>
        <v>105400</v>
      </c>
      <c r="I3794" s="31"/>
      <c r="J3794" s="59">
        <f t="shared" si="547"/>
        <v>0</v>
      </c>
    </row>
    <row r="3795" spans="1:10">
      <c r="A3795" s="24">
        <v>18</v>
      </c>
      <c r="B3795" s="121" t="s">
        <v>41</v>
      </c>
      <c r="C3795" s="209"/>
      <c r="D3795" s="39">
        <v>98010</v>
      </c>
      <c r="E3795" s="123">
        <f t="shared" si="545"/>
        <v>0</v>
      </c>
      <c r="F3795" s="124">
        <v>0.23</v>
      </c>
      <c r="G3795" s="125">
        <f t="shared" si="546"/>
        <v>0</v>
      </c>
      <c r="H3795" s="31">
        <f>D3795/1.08*0.77</f>
        <v>69877.5</v>
      </c>
      <c r="I3795" s="128"/>
      <c r="J3795" s="59">
        <f t="shared" si="547"/>
        <v>0</v>
      </c>
    </row>
    <row r="3796" spans="1:10" ht="21">
      <c r="A3796" s="40"/>
      <c r="B3796" s="41" t="s">
        <v>42</v>
      </c>
      <c r="C3796" s="210">
        <f>SUM(C3778:C3795)</f>
        <v>10</v>
      </c>
      <c r="D3796" s="39"/>
      <c r="E3796" s="43">
        <f>SUM(E3778:E3795)</f>
        <v>870705</v>
      </c>
      <c r="F3796" s="43"/>
      <c r="G3796" s="44">
        <f>SUM(G3778:G3795)</f>
        <v>720776.25</v>
      </c>
      <c r="H3796" s="45"/>
      <c r="I3796" s="45"/>
      <c r="J3796" s="64">
        <f>SUM(J3778:J3795)</f>
        <v>667385.41666666663</v>
      </c>
    </row>
    <row r="3797" spans="1:10" ht="31.5">
      <c r="A3797" s="46"/>
      <c r="B3797" s="47"/>
      <c r="C3797" s="211"/>
      <c r="D3797" s="39"/>
      <c r="E3797" s="49"/>
      <c r="F3797" s="49"/>
      <c r="G3797" s="50"/>
      <c r="H3797" s="5"/>
      <c r="I3797" s="5"/>
      <c r="J3797" s="75">
        <f>J3796*0.08</f>
        <v>53390.833333333328</v>
      </c>
    </row>
    <row r="3798" spans="1:10" ht="31.5">
      <c r="A3798" s="283" t="s">
        <v>43</v>
      </c>
      <c r="B3798" s="283"/>
      <c r="C3798" s="284" t="s">
        <v>44</v>
      </c>
      <c r="D3798" s="284"/>
      <c r="E3798" s="54"/>
      <c r="F3798" s="54"/>
      <c r="G3798" s="55" t="s">
        <v>45</v>
      </c>
      <c r="H3798" s="6"/>
      <c r="I3798" s="6"/>
      <c r="J3798" s="76">
        <f>SUM(J3796:J3797)</f>
        <v>720776.25</v>
      </c>
    </row>
    <row r="3799" spans="1:10" ht="15">
      <c r="B3799" s="131" t="s">
        <v>165</v>
      </c>
      <c r="C3799" s="131" t="s">
        <v>166</v>
      </c>
      <c r="D3799" s="131"/>
      <c r="E3799" s="131" t="s">
        <v>167</v>
      </c>
    </row>
    <row r="3800" spans="1:10">
      <c r="B3800" s="212" t="s">
        <v>168</v>
      </c>
      <c r="C3800" s="213" t="s">
        <v>166</v>
      </c>
      <c r="D3800" s="214"/>
      <c r="E3800" s="214"/>
      <c r="F3800" s="214"/>
      <c r="G3800" s="212" t="s">
        <v>167</v>
      </c>
    </row>
    <row r="3802" spans="1:10" ht="15.75">
      <c r="A3802" s="279" t="s">
        <v>0</v>
      </c>
      <c r="B3802" s="279"/>
      <c r="C3802" s="279"/>
      <c r="D3802" s="279"/>
      <c r="E3802" s="279"/>
      <c r="F3802" s="279"/>
      <c r="G3802" s="279"/>
    </row>
    <row r="3803" spans="1:10" ht="15.75">
      <c r="A3803" s="279" t="s">
        <v>1</v>
      </c>
      <c r="B3803" s="279"/>
      <c r="C3803" s="279"/>
      <c r="D3803" s="279"/>
      <c r="E3803" s="279"/>
      <c r="F3803" s="279"/>
      <c r="G3803" s="279"/>
      <c r="H3803" s="1"/>
      <c r="I3803" s="1"/>
      <c r="J3803" s="71"/>
    </row>
    <row r="3804" spans="1:10" ht="15.75">
      <c r="A3804" s="279" t="s">
        <v>2</v>
      </c>
      <c r="B3804" s="279"/>
      <c r="C3804" s="279"/>
      <c r="D3804" s="279"/>
      <c r="E3804" s="279"/>
      <c r="F3804" s="279"/>
      <c r="G3804" s="279"/>
      <c r="H3804" s="1"/>
      <c r="I3804" s="1"/>
      <c r="J3804" s="71"/>
    </row>
    <row r="3805" spans="1:10" ht="15.75">
      <c r="A3805" s="279" t="s">
        <v>4</v>
      </c>
      <c r="B3805" s="279"/>
      <c r="C3805" s="279"/>
      <c r="D3805" s="279"/>
      <c r="E3805" s="279"/>
      <c r="F3805" s="279"/>
      <c r="G3805" s="279"/>
      <c r="H3805" s="1"/>
      <c r="I3805" s="1"/>
      <c r="J3805" s="71"/>
    </row>
    <row r="3806" spans="1:10" ht="15.75">
      <c r="A3806" s="280" t="s">
        <v>6</v>
      </c>
      <c r="B3806" s="280"/>
      <c r="C3806" s="280"/>
      <c r="D3806" s="280"/>
      <c r="E3806" s="280"/>
      <c r="F3806" s="280"/>
      <c r="G3806" s="280"/>
      <c r="H3806" s="1"/>
      <c r="I3806" s="1"/>
      <c r="J3806" s="71"/>
    </row>
    <row r="3807" spans="1:10" ht="27.75">
      <c r="A3807" s="9"/>
      <c r="B3807" s="9"/>
      <c r="C3807" s="281" t="s">
        <v>321</v>
      </c>
      <c r="D3807" s="281"/>
      <c r="E3807" s="281"/>
      <c r="F3807" s="281"/>
      <c r="G3807" s="281"/>
      <c r="H3807" s="2"/>
      <c r="I3807" s="2"/>
      <c r="J3807" s="72"/>
    </row>
    <row r="3808" spans="1:10">
      <c r="A3808" s="11" t="s">
        <v>8</v>
      </c>
      <c r="B3808" s="12"/>
      <c r="C3808" s="202"/>
      <c r="D3808" s="286"/>
      <c r="E3808" s="286"/>
      <c r="F3808" s="286"/>
      <c r="G3808" s="286"/>
      <c r="H3808" s="68"/>
      <c r="I3808" s="68"/>
      <c r="J3808" s="71"/>
    </row>
    <row r="3809" spans="1:10" ht="15.75">
      <c r="A3809" s="11" t="s">
        <v>9</v>
      </c>
      <c r="B3809" s="286" t="s">
        <v>327</v>
      </c>
      <c r="C3809" s="286"/>
      <c r="D3809" s="286"/>
      <c r="E3809" s="286"/>
      <c r="F3809" s="11"/>
      <c r="G3809" s="16"/>
      <c r="H3809" s="11"/>
      <c r="I3809" s="11"/>
      <c r="J3809" s="80"/>
    </row>
    <row r="3810" spans="1:10" ht="15.75">
      <c r="A3810" s="11" t="s">
        <v>11</v>
      </c>
      <c r="B3810" s="289"/>
      <c r="C3810" s="289"/>
      <c r="D3810" s="289"/>
      <c r="E3810" s="289"/>
      <c r="F3810" s="18"/>
      <c r="G3810" s="19" t="s">
        <v>13</v>
      </c>
      <c r="H3810" s="69" t="s">
        <v>161</v>
      </c>
      <c r="I3810" s="69">
        <v>12406</v>
      </c>
      <c r="J3810" s="73"/>
    </row>
    <row r="3811" spans="1:10">
      <c r="A3811" s="190" t="s">
        <v>14</v>
      </c>
      <c r="B3811" s="190"/>
      <c r="C3811" s="203" t="s">
        <v>17</v>
      </c>
      <c r="D3811" s="191" t="s">
        <v>18</v>
      </c>
      <c r="E3811" s="192" t="s">
        <v>19</v>
      </c>
      <c r="F3811" s="192" t="s">
        <v>20</v>
      </c>
      <c r="G3811" s="190" t="s">
        <v>21</v>
      </c>
      <c r="H3811" s="1"/>
      <c r="I3811" s="1"/>
      <c r="J3811" s="71"/>
    </row>
    <row r="3812" spans="1:10">
      <c r="A3812" s="24">
        <v>1</v>
      </c>
      <c r="B3812" s="25" t="s">
        <v>23</v>
      </c>
      <c r="C3812" s="167">
        <v>4</v>
      </c>
      <c r="D3812" s="27">
        <v>79305</v>
      </c>
      <c r="E3812" s="28">
        <f t="shared" ref="E3812:E3829" si="550">D3812*C3812</f>
        <v>317220</v>
      </c>
      <c r="F3812" s="29">
        <v>0</v>
      </c>
      <c r="G3812" s="30">
        <f t="shared" ref="G3812:G3829" si="551">E3812-E3812*F3812</f>
        <v>317220</v>
      </c>
      <c r="H3812" s="31">
        <f>D3812/1.08</f>
        <v>73430.555555555547</v>
      </c>
      <c r="I3812" s="31"/>
      <c r="J3812" s="59">
        <f t="shared" ref="J3812:J3829" si="552">H3812*C3812</f>
        <v>293722.22222222219</v>
      </c>
    </row>
    <row r="3813" spans="1:10">
      <c r="A3813" s="24">
        <v>2</v>
      </c>
      <c r="B3813" s="25" t="s">
        <v>25</v>
      </c>
      <c r="C3813" s="204"/>
      <c r="D3813" s="33">
        <v>128591</v>
      </c>
      <c r="E3813" s="28">
        <f t="shared" si="550"/>
        <v>0</v>
      </c>
      <c r="F3813" s="29">
        <v>0</v>
      </c>
      <c r="G3813" s="30">
        <f t="shared" si="551"/>
        <v>0</v>
      </c>
      <c r="H3813" s="31">
        <f t="shared" ref="H3813:H3815" si="553">D3813/1.08</f>
        <v>119065.74074074073</v>
      </c>
      <c r="I3813" s="31"/>
      <c r="J3813" s="59">
        <f t="shared" si="552"/>
        <v>0</v>
      </c>
    </row>
    <row r="3814" spans="1:10">
      <c r="A3814" s="24">
        <v>3</v>
      </c>
      <c r="B3814" s="25" t="s">
        <v>26</v>
      </c>
      <c r="C3814" s="205"/>
      <c r="D3814" s="27">
        <v>60043</v>
      </c>
      <c r="E3814" s="28">
        <f t="shared" si="550"/>
        <v>0</v>
      </c>
      <c r="F3814" s="29">
        <v>0</v>
      </c>
      <c r="G3814" s="30">
        <f t="shared" si="551"/>
        <v>0</v>
      </c>
      <c r="H3814" s="31">
        <f t="shared" si="553"/>
        <v>55595.370370370365</v>
      </c>
      <c r="I3814" s="31"/>
      <c r="J3814" s="59">
        <f t="shared" si="552"/>
        <v>0</v>
      </c>
    </row>
    <row r="3815" spans="1:10">
      <c r="A3815" s="24">
        <v>4</v>
      </c>
      <c r="B3815" s="25" t="s">
        <v>27</v>
      </c>
      <c r="C3815" s="206"/>
      <c r="D3815" s="27">
        <v>115781</v>
      </c>
      <c r="E3815" s="28">
        <f t="shared" si="550"/>
        <v>0</v>
      </c>
      <c r="F3815" s="29">
        <v>0</v>
      </c>
      <c r="G3815" s="30">
        <f t="shared" si="551"/>
        <v>0</v>
      </c>
      <c r="H3815" s="31">
        <f t="shared" si="553"/>
        <v>107204.62962962962</v>
      </c>
      <c r="I3815" s="31"/>
      <c r="J3815" s="59">
        <f t="shared" si="552"/>
        <v>0</v>
      </c>
    </row>
    <row r="3816" spans="1:10">
      <c r="A3816" s="24">
        <v>5</v>
      </c>
      <c r="B3816" s="25" t="s">
        <v>28</v>
      </c>
      <c r="C3816" s="204"/>
      <c r="D3816" s="27">
        <v>119943</v>
      </c>
      <c r="E3816" s="28">
        <f t="shared" si="550"/>
        <v>0</v>
      </c>
      <c r="F3816" s="124">
        <v>0.25</v>
      </c>
      <c r="G3816" s="125">
        <f t="shared" si="551"/>
        <v>0</v>
      </c>
      <c r="H3816" s="31">
        <f>D3816/1.08*0.75</f>
        <v>83293.75</v>
      </c>
      <c r="I3816" s="31"/>
      <c r="J3816" s="59">
        <f t="shared" si="552"/>
        <v>0</v>
      </c>
    </row>
    <row r="3817" spans="1:10">
      <c r="A3817" s="24">
        <v>6</v>
      </c>
      <c r="B3817" s="25" t="s">
        <v>29</v>
      </c>
      <c r="C3817" s="167"/>
      <c r="D3817" s="27">
        <v>94810</v>
      </c>
      <c r="E3817" s="28">
        <f t="shared" si="550"/>
        <v>0</v>
      </c>
      <c r="F3817" s="29">
        <v>0</v>
      </c>
      <c r="G3817" s="30">
        <f t="shared" si="551"/>
        <v>0</v>
      </c>
      <c r="H3817" s="31">
        <f t="shared" ref="H3817:H3828" si="554">D3817/1.08</f>
        <v>87787.037037037036</v>
      </c>
      <c r="I3817" s="31"/>
      <c r="J3817" s="59">
        <f t="shared" si="552"/>
        <v>0</v>
      </c>
    </row>
    <row r="3818" spans="1:10">
      <c r="A3818" s="24">
        <v>7</v>
      </c>
      <c r="B3818" s="25" t="s">
        <v>30</v>
      </c>
      <c r="C3818" s="207"/>
      <c r="D3818" s="27">
        <v>141396</v>
      </c>
      <c r="E3818" s="28">
        <f t="shared" si="550"/>
        <v>0</v>
      </c>
      <c r="F3818" s="29">
        <v>0</v>
      </c>
      <c r="G3818" s="30">
        <f t="shared" si="551"/>
        <v>0</v>
      </c>
      <c r="H3818" s="31">
        <f t="shared" si="554"/>
        <v>130922.22222222222</v>
      </c>
      <c r="I3818" s="31"/>
      <c r="J3818" s="59">
        <f t="shared" si="552"/>
        <v>0</v>
      </c>
    </row>
    <row r="3819" spans="1:10">
      <c r="A3819" s="24">
        <v>8</v>
      </c>
      <c r="B3819" s="25" t="s">
        <v>31</v>
      </c>
      <c r="C3819" s="167"/>
      <c r="D3819" s="27">
        <v>232931</v>
      </c>
      <c r="E3819" s="28">
        <f t="shared" si="550"/>
        <v>0</v>
      </c>
      <c r="F3819" s="29">
        <v>0</v>
      </c>
      <c r="G3819" s="30">
        <f t="shared" si="551"/>
        <v>0</v>
      </c>
      <c r="H3819" s="31">
        <f t="shared" si="554"/>
        <v>215676.85185185182</v>
      </c>
      <c r="I3819" s="31"/>
      <c r="J3819" s="59">
        <f t="shared" si="552"/>
        <v>0</v>
      </c>
    </row>
    <row r="3820" spans="1:10">
      <c r="A3820" s="24">
        <v>9</v>
      </c>
      <c r="B3820" s="36" t="s">
        <v>32</v>
      </c>
      <c r="C3820" s="167"/>
      <c r="D3820" s="27">
        <v>101534</v>
      </c>
      <c r="E3820" s="28">
        <f t="shared" si="550"/>
        <v>0</v>
      </c>
      <c r="F3820" s="29">
        <v>0</v>
      </c>
      <c r="G3820" s="30">
        <f t="shared" si="551"/>
        <v>0</v>
      </c>
      <c r="H3820" s="31">
        <f t="shared" si="554"/>
        <v>94012.962962962964</v>
      </c>
      <c r="I3820" s="31"/>
      <c r="J3820" s="59">
        <f t="shared" si="552"/>
        <v>0</v>
      </c>
    </row>
    <row r="3821" spans="1:10">
      <c r="A3821" s="24">
        <v>10</v>
      </c>
      <c r="B3821" s="36" t="s">
        <v>33</v>
      </c>
      <c r="C3821" s="208"/>
      <c r="D3821" s="33">
        <v>110148</v>
      </c>
      <c r="E3821" s="28">
        <f t="shared" si="550"/>
        <v>0</v>
      </c>
      <c r="F3821" s="29">
        <v>0</v>
      </c>
      <c r="G3821" s="30">
        <f t="shared" si="551"/>
        <v>0</v>
      </c>
      <c r="H3821" s="31">
        <f t="shared" si="554"/>
        <v>101988.88888888888</v>
      </c>
      <c r="I3821" s="31"/>
      <c r="J3821" s="59">
        <f t="shared" si="552"/>
        <v>0</v>
      </c>
    </row>
    <row r="3822" spans="1:10">
      <c r="A3822" s="24">
        <v>11</v>
      </c>
      <c r="B3822" s="121" t="s">
        <v>34</v>
      </c>
      <c r="C3822" s="209"/>
      <c r="D3822" s="27">
        <v>54198</v>
      </c>
      <c r="E3822" s="123">
        <f t="shared" si="550"/>
        <v>0</v>
      </c>
      <c r="F3822" s="29">
        <v>0</v>
      </c>
      <c r="G3822" s="125">
        <f t="shared" si="551"/>
        <v>0</v>
      </c>
      <c r="H3822" s="31">
        <f t="shared" si="554"/>
        <v>50183.333333333328</v>
      </c>
      <c r="I3822" s="128"/>
      <c r="J3822" s="59">
        <f t="shared" si="552"/>
        <v>0</v>
      </c>
    </row>
    <row r="3823" spans="1:10">
      <c r="A3823" s="24">
        <v>12</v>
      </c>
      <c r="B3823" s="25" t="s">
        <v>35</v>
      </c>
      <c r="C3823" s="208"/>
      <c r="D3823" s="27">
        <v>49680</v>
      </c>
      <c r="E3823" s="28">
        <f t="shared" si="550"/>
        <v>0</v>
      </c>
      <c r="F3823" s="29">
        <v>0</v>
      </c>
      <c r="G3823" s="30">
        <f t="shared" si="551"/>
        <v>0</v>
      </c>
      <c r="H3823" s="31">
        <f t="shared" si="554"/>
        <v>46000</v>
      </c>
      <c r="I3823" s="31"/>
      <c r="J3823" s="59">
        <f t="shared" si="552"/>
        <v>0</v>
      </c>
    </row>
    <row r="3824" spans="1:10">
      <c r="A3824" s="24">
        <v>13</v>
      </c>
      <c r="B3824" s="25" t="s">
        <v>36</v>
      </c>
      <c r="C3824" s="208">
        <v>2</v>
      </c>
      <c r="D3824" s="38">
        <v>64152</v>
      </c>
      <c r="E3824" s="28">
        <f t="shared" si="550"/>
        <v>128304</v>
      </c>
      <c r="F3824" s="29">
        <v>0</v>
      </c>
      <c r="G3824" s="30">
        <f t="shared" si="551"/>
        <v>128304</v>
      </c>
      <c r="H3824" s="31">
        <f t="shared" si="554"/>
        <v>59399.999999999993</v>
      </c>
      <c r="I3824" s="31"/>
      <c r="J3824" s="59">
        <f t="shared" si="552"/>
        <v>118799.99999999999</v>
      </c>
    </row>
    <row r="3825" spans="1:10">
      <c r="A3825" s="24">
        <v>14</v>
      </c>
      <c r="B3825" s="121" t="s">
        <v>37</v>
      </c>
      <c r="C3825" s="209">
        <v>1</v>
      </c>
      <c r="D3825" s="38">
        <v>65934</v>
      </c>
      <c r="E3825" s="123">
        <f t="shared" si="550"/>
        <v>65934</v>
      </c>
      <c r="F3825" s="124">
        <v>0</v>
      </c>
      <c r="G3825" s="125">
        <f t="shared" si="551"/>
        <v>65934</v>
      </c>
      <c r="H3825" s="31">
        <f t="shared" si="554"/>
        <v>61049.999999999993</v>
      </c>
      <c r="I3825" s="128"/>
      <c r="J3825" s="59">
        <f t="shared" si="552"/>
        <v>61049.999999999993</v>
      </c>
    </row>
    <row r="3826" spans="1:10">
      <c r="A3826" s="24">
        <v>15</v>
      </c>
      <c r="B3826" s="25" t="s">
        <v>38</v>
      </c>
      <c r="C3826" s="208"/>
      <c r="D3826" s="38">
        <v>76626</v>
      </c>
      <c r="E3826" s="28">
        <f t="shared" si="550"/>
        <v>0</v>
      </c>
      <c r="F3826" s="29">
        <v>0</v>
      </c>
      <c r="G3826" s="30">
        <f t="shared" si="551"/>
        <v>0</v>
      </c>
      <c r="H3826" s="31">
        <f t="shared" si="554"/>
        <v>70950</v>
      </c>
      <c r="I3826" s="31"/>
      <c r="J3826" s="59">
        <f t="shared" si="552"/>
        <v>0</v>
      </c>
    </row>
    <row r="3827" spans="1:10">
      <c r="A3827" s="24">
        <v>16</v>
      </c>
      <c r="B3827" s="25" t="s">
        <v>39</v>
      </c>
      <c r="C3827" s="208">
        <v>4</v>
      </c>
      <c r="D3827" s="38">
        <v>80190</v>
      </c>
      <c r="E3827" s="28">
        <f t="shared" si="550"/>
        <v>320760</v>
      </c>
      <c r="F3827" s="29">
        <v>0</v>
      </c>
      <c r="G3827" s="30">
        <f t="shared" si="551"/>
        <v>320760</v>
      </c>
      <c r="H3827" s="31">
        <f t="shared" si="554"/>
        <v>74250</v>
      </c>
      <c r="I3827" s="31"/>
      <c r="J3827" s="59">
        <f t="shared" si="552"/>
        <v>297000</v>
      </c>
    </row>
    <row r="3828" spans="1:10">
      <c r="A3828" s="24">
        <v>17</v>
      </c>
      <c r="B3828" s="25" t="s">
        <v>40</v>
      </c>
      <c r="C3828" s="208"/>
      <c r="D3828" s="38">
        <v>113832</v>
      </c>
      <c r="E3828" s="28">
        <f t="shared" si="550"/>
        <v>0</v>
      </c>
      <c r="F3828" s="29">
        <v>0</v>
      </c>
      <c r="G3828" s="30">
        <f t="shared" si="551"/>
        <v>0</v>
      </c>
      <c r="H3828" s="31">
        <f t="shared" si="554"/>
        <v>105400</v>
      </c>
      <c r="I3828" s="31"/>
      <c r="J3828" s="59">
        <f t="shared" si="552"/>
        <v>0</v>
      </c>
    </row>
    <row r="3829" spans="1:10">
      <c r="A3829" s="24">
        <v>18</v>
      </c>
      <c r="B3829" s="121" t="s">
        <v>41</v>
      </c>
      <c r="C3829" s="209"/>
      <c r="D3829" s="39">
        <v>98010</v>
      </c>
      <c r="E3829" s="123">
        <f t="shared" si="550"/>
        <v>0</v>
      </c>
      <c r="F3829" s="124">
        <v>0.23</v>
      </c>
      <c r="G3829" s="125">
        <f t="shared" si="551"/>
        <v>0</v>
      </c>
      <c r="H3829" s="31">
        <f>D3829/1.08*0.77</f>
        <v>69877.5</v>
      </c>
      <c r="I3829" s="128"/>
      <c r="J3829" s="59">
        <f t="shared" si="552"/>
        <v>0</v>
      </c>
    </row>
    <row r="3830" spans="1:10" ht="21">
      <c r="A3830" s="40"/>
      <c r="B3830" s="41" t="s">
        <v>42</v>
      </c>
      <c r="C3830" s="210">
        <f>SUM(C3812:C3829)</f>
        <v>11</v>
      </c>
      <c r="D3830" s="39"/>
      <c r="E3830" s="43">
        <f>SUM(E3812:E3829)</f>
        <v>832218</v>
      </c>
      <c r="F3830" s="43"/>
      <c r="G3830" s="44">
        <f>SUM(G3812:G3829)</f>
        <v>832218</v>
      </c>
      <c r="H3830" s="45"/>
      <c r="I3830" s="45"/>
      <c r="J3830" s="64">
        <f>SUM(J3812:J3829)</f>
        <v>770572.22222222225</v>
      </c>
    </row>
    <row r="3831" spans="1:10" ht="31.5">
      <c r="A3831" s="46"/>
      <c r="B3831" s="47"/>
      <c r="C3831" s="211"/>
      <c r="D3831" s="39"/>
      <c r="E3831" s="49"/>
      <c r="F3831" s="49"/>
      <c r="G3831" s="50"/>
      <c r="H3831" s="5"/>
      <c r="I3831" s="5"/>
      <c r="J3831" s="75">
        <f>J3830*0.08</f>
        <v>61645.777777777781</v>
      </c>
    </row>
    <row r="3832" spans="1:10" ht="31.5">
      <c r="A3832" s="283" t="s">
        <v>43</v>
      </c>
      <c r="B3832" s="283"/>
      <c r="C3832" s="284" t="s">
        <v>44</v>
      </c>
      <c r="D3832" s="284"/>
      <c r="E3832" s="54"/>
      <c r="F3832" s="54"/>
      <c r="G3832" s="55" t="s">
        <v>45</v>
      </c>
      <c r="H3832" s="6"/>
      <c r="I3832" s="6"/>
      <c r="J3832" s="76">
        <f>SUM(J3830:J3831)</f>
        <v>832218</v>
      </c>
    </row>
    <row r="3833" spans="1:10" ht="15">
      <c r="B3833" s="131" t="s">
        <v>165</v>
      </c>
      <c r="C3833" s="131" t="s">
        <v>166</v>
      </c>
      <c r="D3833" s="131"/>
      <c r="E3833" s="131" t="s">
        <v>167</v>
      </c>
    </row>
    <row r="3834" spans="1:10">
      <c r="B3834" s="212" t="s">
        <v>168</v>
      </c>
      <c r="C3834" s="213" t="s">
        <v>166</v>
      </c>
      <c r="D3834" s="214"/>
      <c r="E3834" s="214"/>
      <c r="F3834" s="214"/>
      <c r="G3834" s="212" t="s">
        <v>167</v>
      </c>
    </row>
    <row r="3838" spans="1:10" ht="15.75">
      <c r="A3838" s="279" t="s">
        <v>0</v>
      </c>
      <c r="B3838" s="279"/>
      <c r="C3838" s="279"/>
      <c r="D3838" s="279"/>
      <c r="E3838" s="279"/>
      <c r="F3838" s="279"/>
      <c r="G3838" s="279"/>
    </row>
    <row r="3839" spans="1:10" ht="15.75">
      <c r="A3839" s="279" t="s">
        <v>1</v>
      </c>
      <c r="B3839" s="279"/>
      <c r="C3839" s="279"/>
      <c r="D3839" s="279"/>
      <c r="E3839" s="279"/>
      <c r="F3839" s="279"/>
      <c r="G3839" s="279"/>
      <c r="H3839" s="1"/>
      <c r="I3839" s="1"/>
      <c r="J3839" s="71"/>
    </row>
    <row r="3840" spans="1:10" ht="15.75">
      <c r="A3840" s="279" t="s">
        <v>2</v>
      </c>
      <c r="B3840" s="279"/>
      <c r="C3840" s="279"/>
      <c r="D3840" s="279"/>
      <c r="E3840" s="279"/>
      <c r="F3840" s="279"/>
      <c r="G3840" s="279"/>
      <c r="H3840" s="1"/>
      <c r="I3840" s="1"/>
      <c r="J3840" s="71"/>
    </row>
    <row r="3841" spans="1:10" ht="15.75">
      <c r="A3841" s="279" t="s">
        <v>4</v>
      </c>
      <c r="B3841" s="279"/>
      <c r="C3841" s="279"/>
      <c r="D3841" s="279"/>
      <c r="E3841" s="279"/>
      <c r="F3841" s="279"/>
      <c r="G3841" s="279"/>
      <c r="H3841" s="1"/>
      <c r="I3841" s="1"/>
      <c r="J3841" s="71"/>
    </row>
    <row r="3842" spans="1:10" ht="15.75">
      <c r="A3842" s="280" t="s">
        <v>6</v>
      </c>
      <c r="B3842" s="280"/>
      <c r="C3842" s="280"/>
      <c r="D3842" s="280"/>
      <c r="E3842" s="280"/>
      <c r="F3842" s="280"/>
      <c r="G3842" s="280"/>
      <c r="H3842" s="1"/>
      <c r="I3842" s="1"/>
      <c r="J3842" s="71"/>
    </row>
    <row r="3843" spans="1:10" ht="27.75">
      <c r="A3843" s="9"/>
      <c r="B3843" s="9"/>
      <c r="C3843" s="281" t="s">
        <v>321</v>
      </c>
      <c r="D3843" s="281"/>
      <c r="E3843" s="281"/>
      <c r="F3843" s="281"/>
      <c r="G3843" s="281"/>
      <c r="H3843" s="2"/>
      <c r="I3843" s="2"/>
      <c r="J3843" s="72"/>
    </row>
    <row r="3844" spans="1:10">
      <c r="A3844" s="11" t="s">
        <v>8</v>
      </c>
      <c r="B3844" s="12"/>
      <c r="C3844" s="202"/>
      <c r="D3844" s="286"/>
      <c r="E3844" s="286"/>
      <c r="F3844" s="286"/>
      <c r="G3844" s="286"/>
      <c r="H3844" s="68"/>
      <c r="I3844" s="68"/>
      <c r="J3844" s="71"/>
    </row>
    <row r="3845" spans="1:10" ht="15.75">
      <c r="A3845" s="11" t="s">
        <v>9</v>
      </c>
      <c r="B3845" s="286" t="s">
        <v>328</v>
      </c>
      <c r="C3845" s="286"/>
      <c r="D3845" s="286"/>
      <c r="E3845" s="286"/>
      <c r="F3845" s="11"/>
      <c r="G3845" s="16"/>
      <c r="H3845" s="11"/>
      <c r="I3845" s="11"/>
      <c r="J3845" s="80"/>
    </row>
    <row r="3846" spans="1:10" ht="15.75">
      <c r="A3846" s="11" t="s">
        <v>11</v>
      </c>
      <c r="B3846" s="289"/>
      <c r="C3846" s="289"/>
      <c r="D3846" s="289"/>
      <c r="E3846" s="289"/>
      <c r="F3846" s="18"/>
      <c r="G3846" s="19" t="s">
        <v>13</v>
      </c>
      <c r="H3846" s="69" t="s">
        <v>161</v>
      </c>
      <c r="I3846" s="69">
        <v>12390</v>
      </c>
      <c r="J3846" s="73"/>
    </row>
    <row r="3847" spans="1:10">
      <c r="A3847" s="190" t="s">
        <v>14</v>
      </c>
      <c r="B3847" s="190"/>
      <c r="C3847" s="203" t="s">
        <v>17</v>
      </c>
      <c r="D3847" s="191" t="s">
        <v>18</v>
      </c>
      <c r="E3847" s="192" t="s">
        <v>19</v>
      </c>
      <c r="F3847" s="192" t="s">
        <v>20</v>
      </c>
      <c r="G3847" s="190" t="s">
        <v>21</v>
      </c>
      <c r="H3847" s="1"/>
      <c r="I3847" s="1"/>
      <c r="J3847" s="71"/>
    </row>
    <row r="3848" spans="1:10">
      <c r="A3848" s="24">
        <v>1</v>
      </c>
      <c r="B3848" s="25" t="s">
        <v>23</v>
      </c>
      <c r="C3848" s="167">
        <v>5</v>
      </c>
      <c r="D3848" s="27">
        <v>79305</v>
      </c>
      <c r="E3848" s="28">
        <f t="shared" ref="E3848:E3865" si="555">D3848*C3848</f>
        <v>396525</v>
      </c>
      <c r="F3848" s="29">
        <v>0</v>
      </c>
      <c r="G3848" s="30">
        <f t="shared" ref="G3848:G3865" si="556">E3848-E3848*F3848</f>
        <v>396525</v>
      </c>
      <c r="H3848" s="31">
        <f>D3848/1.08</f>
        <v>73430.555555555547</v>
      </c>
      <c r="I3848" s="31"/>
      <c r="J3848" s="59">
        <f t="shared" ref="J3848:J3865" si="557">H3848*C3848</f>
        <v>367152.77777777775</v>
      </c>
    </row>
    <row r="3849" spans="1:10">
      <c r="A3849" s="24">
        <v>2</v>
      </c>
      <c r="B3849" s="25" t="s">
        <v>25</v>
      </c>
      <c r="C3849" s="204"/>
      <c r="D3849" s="33">
        <v>128591</v>
      </c>
      <c r="E3849" s="28">
        <f t="shared" si="555"/>
        <v>0</v>
      </c>
      <c r="F3849" s="29">
        <v>0</v>
      </c>
      <c r="G3849" s="30">
        <f t="shared" si="556"/>
        <v>0</v>
      </c>
      <c r="H3849" s="31">
        <f t="shared" ref="H3849:H3851" si="558">D3849/1.08</f>
        <v>119065.74074074073</v>
      </c>
      <c r="I3849" s="31"/>
      <c r="J3849" s="59">
        <f t="shared" si="557"/>
        <v>0</v>
      </c>
    </row>
    <row r="3850" spans="1:10">
      <c r="A3850" s="24">
        <v>3</v>
      </c>
      <c r="B3850" s="25" t="s">
        <v>26</v>
      </c>
      <c r="C3850" s="205"/>
      <c r="D3850" s="27">
        <v>60043</v>
      </c>
      <c r="E3850" s="28">
        <f t="shared" si="555"/>
        <v>0</v>
      </c>
      <c r="F3850" s="29">
        <v>0</v>
      </c>
      <c r="G3850" s="30">
        <f t="shared" si="556"/>
        <v>0</v>
      </c>
      <c r="H3850" s="31">
        <f t="shared" si="558"/>
        <v>55595.370370370365</v>
      </c>
      <c r="I3850" s="31"/>
      <c r="J3850" s="59">
        <f t="shared" si="557"/>
        <v>0</v>
      </c>
    </row>
    <row r="3851" spans="1:10">
      <c r="A3851" s="24">
        <v>4</v>
      </c>
      <c r="B3851" s="25" t="s">
        <v>27</v>
      </c>
      <c r="C3851" s="206"/>
      <c r="D3851" s="27">
        <v>115781</v>
      </c>
      <c r="E3851" s="28">
        <f t="shared" si="555"/>
        <v>0</v>
      </c>
      <c r="F3851" s="29">
        <v>0</v>
      </c>
      <c r="G3851" s="30">
        <f t="shared" si="556"/>
        <v>0</v>
      </c>
      <c r="H3851" s="31">
        <f t="shared" si="558"/>
        <v>107204.62962962962</v>
      </c>
      <c r="I3851" s="31"/>
      <c r="J3851" s="59">
        <f t="shared" si="557"/>
        <v>0</v>
      </c>
    </row>
    <row r="3852" spans="1:10">
      <c r="A3852" s="24">
        <v>5</v>
      </c>
      <c r="B3852" s="25" t="s">
        <v>28</v>
      </c>
      <c r="C3852" s="204">
        <v>3</v>
      </c>
      <c r="D3852" s="27">
        <v>119943</v>
      </c>
      <c r="E3852" s="28">
        <f t="shared" si="555"/>
        <v>359829</v>
      </c>
      <c r="F3852" s="124">
        <v>0.25</v>
      </c>
      <c r="G3852" s="125">
        <f t="shared" si="556"/>
        <v>269871.75</v>
      </c>
      <c r="H3852" s="31">
        <f>D3852/1.08*0.75</f>
        <v>83293.75</v>
      </c>
      <c r="I3852" s="31"/>
      <c r="J3852" s="59">
        <f t="shared" si="557"/>
        <v>249881.25</v>
      </c>
    </row>
    <row r="3853" spans="1:10">
      <c r="A3853" s="24">
        <v>6</v>
      </c>
      <c r="B3853" s="25" t="s">
        <v>29</v>
      </c>
      <c r="C3853" s="167"/>
      <c r="D3853" s="27">
        <v>94810</v>
      </c>
      <c r="E3853" s="28">
        <f t="shared" si="555"/>
        <v>0</v>
      </c>
      <c r="F3853" s="29">
        <v>0</v>
      </c>
      <c r="G3853" s="30">
        <f t="shared" si="556"/>
        <v>0</v>
      </c>
      <c r="H3853" s="31">
        <f t="shared" ref="H3853:H3864" si="559">D3853/1.08</f>
        <v>87787.037037037036</v>
      </c>
      <c r="I3853" s="31"/>
      <c r="J3853" s="59">
        <f t="shared" si="557"/>
        <v>0</v>
      </c>
    </row>
    <row r="3854" spans="1:10">
      <c r="A3854" s="24">
        <v>7</v>
      </c>
      <c r="B3854" s="25" t="s">
        <v>30</v>
      </c>
      <c r="C3854" s="207"/>
      <c r="D3854" s="27">
        <v>141396</v>
      </c>
      <c r="E3854" s="28">
        <f t="shared" si="555"/>
        <v>0</v>
      </c>
      <c r="F3854" s="29">
        <v>0</v>
      </c>
      <c r="G3854" s="30">
        <f t="shared" si="556"/>
        <v>0</v>
      </c>
      <c r="H3854" s="31">
        <f t="shared" si="559"/>
        <v>130922.22222222222</v>
      </c>
      <c r="I3854" s="31"/>
      <c r="J3854" s="59">
        <f t="shared" si="557"/>
        <v>0</v>
      </c>
    </row>
    <row r="3855" spans="1:10">
      <c r="A3855" s="24">
        <v>8</v>
      </c>
      <c r="B3855" s="25" t="s">
        <v>31</v>
      </c>
      <c r="C3855" s="167"/>
      <c r="D3855" s="27">
        <v>232931</v>
      </c>
      <c r="E3855" s="28">
        <f t="shared" si="555"/>
        <v>0</v>
      </c>
      <c r="F3855" s="29">
        <v>0</v>
      </c>
      <c r="G3855" s="30">
        <f t="shared" si="556"/>
        <v>0</v>
      </c>
      <c r="H3855" s="31">
        <f t="shared" si="559"/>
        <v>215676.85185185182</v>
      </c>
      <c r="I3855" s="31"/>
      <c r="J3855" s="59">
        <f t="shared" si="557"/>
        <v>0</v>
      </c>
    </row>
    <row r="3856" spans="1:10">
      <c r="A3856" s="24">
        <v>9</v>
      </c>
      <c r="B3856" s="36" t="s">
        <v>32</v>
      </c>
      <c r="C3856" s="167"/>
      <c r="D3856" s="27">
        <v>101534</v>
      </c>
      <c r="E3856" s="28">
        <f t="shared" si="555"/>
        <v>0</v>
      </c>
      <c r="F3856" s="29">
        <v>0</v>
      </c>
      <c r="G3856" s="30">
        <f t="shared" si="556"/>
        <v>0</v>
      </c>
      <c r="H3856" s="31">
        <f t="shared" si="559"/>
        <v>94012.962962962964</v>
      </c>
      <c r="I3856" s="31"/>
      <c r="J3856" s="59">
        <f t="shared" si="557"/>
        <v>0</v>
      </c>
    </row>
    <row r="3857" spans="1:10">
      <c r="A3857" s="24">
        <v>10</v>
      </c>
      <c r="B3857" s="36" t="s">
        <v>33</v>
      </c>
      <c r="C3857" s="208"/>
      <c r="D3857" s="33">
        <v>110148</v>
      </c>
      <c r="E3857" s="28">
        <f t="shared" si="555"/>
        <v>0</v>
      </c>
      <c r="F3857" s="29">
        <v>0</v>
      </c>
      <c r="G3857" s="30">
        <f t="shared" si="556"/>
        <v>0</v>
      </c>
      <c r="H3857" s="31">
        <f t="shared" si="559"/>
        <v>101988.88888888888</v>
      </c>
      <c r="I3857" s="31"/>
      <c r="J3857" s="59">
        <f t="shared" si="557"/>
        <v>0</v>
      </c>
    </row>
    <row r="3858" spans="1:10">
      <c r="A3858" s="24">
        <v>11</v>
      </c>
      <c r="B3858" s="121" t="s">
        <v>34</v>
      </c>
      <c r="C3858" s="209">
        <v>5</v>
      </c>
      <c r="D3858" s="27">
        <v>54198</v>
      </c>
      <c r="E3858" s="123">
        <f t="shared" si="555"/>
        <v>270990</v>
      </c>
      <c r="F3858" s="29">
        <v>0</v>
      </c>
      <c r="G3858" s="125">
        <f t="shared" si="556"/>
        <v>270990</v>
      </c>
      <c r="H3858" s="31">
        <f t="shared" si="559"/>
        <v>50183.333333333328</v>
      </c>
      <c r="I3858" s="128"/>
      <c r="J3858" s="59">
        <f t="shared" si="557"/>
        <v>250916.66666666663</v>
      </c>
    </row>
    <row r="3859" spans="1:10">
      <c r="A3859" s="24">
        <v>12</v>
      </c>
      <c r="B3859" s="25" t="s">
        <v>35</v>
      </c>
      <c r="C3859" s="208"/>
      <c r="D3859" s="27">
        <v>49680</v>
      </c>
      <c r="E3859" s="28">
        <f t="shared" si="555"/>
        <v>0</v>
      </c>
      <c r="F3859" s="29">
        <v>0</v>
      </c>
      <c r="G3859" s="30">
        <f t="shared" si="556"/>
        <v>0</v>
      </c>
      <c r="H3859" s="31">
        <f t="shared" si="559"/>
        <v>46000</v>
      </c>
      <c r="I3859" s="31"/>
      <c r="J3859" s="59">
        <f t="shared" si="557"/>
        <v>0</v>
      </c>
    </row>
    <row r="3860" spans="1:10">
      <c r="A3860" s="24">
        <v>13</v>
      </c>
      <c r="B3860" s="25" t="s">
        <v>36</v>
      </c>
      <c r="C3860" s="208"/>
      <c r="D3860" s="38">
        <v>64152</v>
      </c>
      <c r="E3860" s="28">
        <f t="shared" si="555"/>
        <v>0</v>
      </c>
      <c r="F3860" s="29">
        <v>0</v>
      </c>
      <c r="G3860" s="30">
        <f t="shared" si="556"/>
        <v>0</v>
      </c>
      <c r="H3860" s="31">
        <f t="shared" si="559"/>
        <v>59399.999999999993</v>
      </c>
      <c r="I3860" s="31"/>
      <c r="J3860" s="59">
        <f t="shared" si="557"/>
        <v>0</v>
      </c>
    </row>
    <row r="3861" spans="1:10">
      <c r="A3861" s="24">
        <v>14</v>
      </c>
      <c r="B3861" s="121" t="s">
        <v>37</v>
      </c>
      <c r="C3861" s="209"/>
      <c r="D3861" s="38">
        <v>65934</v>
      </c>
      <c r="E3861" s="123">
        <f t="shared" si="555"/>
        <v>0</v>
      </c>
      <c r="F3861" s="124">
        <v>0</v>
      </c>
      <c r="G3861" s="125">
        <f t="shared" si="556"/>
        <v>0</v>
      </c>
      <c r="H3861" s="31">
        <f t="shared" si="559"/>
        <v>61049.999999999993</v>
      </c>
      <c r="I3861" s="128"/>
      <c r="J3861" s="59">
        <f t="shared" si="557"/>
        <v>0</v>
      </c>
    </row>
    <row r="3862" spans="1:10">
      <c r="A3862" s="24">
        <v>15</v>
      </c>
      <c r="B3862" s="25" t="s">
        <v>38</v>
      </c>
      <c r="C3862" s="208"/>
      <c r="D3862" s="38">
        <v>76626</v>
      </c>
      <c r="E3862" s="28">
        <f t="shared" si="555"/>
        <v>0</v>
      </c>
      <c r="F3862" s="29">
        <v>0</v>
      </c>
      <c r="G3862" s="30">
        <f t="shared" si="556"/>
        <v>0</v>
      </c>
      <c r="H3862" s="31">
        <f t="shared" si="559"/>
        <v>70950</v>
      </c>
      <c r="I3862" s="31"/>
      <c r="J3862" s="59">
        <f t="shared" si="557"/>
        <v>0</v>
      </c>
    </row>
    <row r="3863" spans="1:10">
      <c r="A3863" s="24">
        <v>16</v>
      </c>
      <c r="B3863" s="25" t="s">
        <v>39</v>
      </c>
      <c r="C3863" s="208"/>
      <c r="D3863" s="38">
        <v>80190</v>
      </c>
      <c r="E3863" s="28">
        <f t="shared" si="555"/>
        <v>0</v>
      </c>
      <c r="F3863" s="29">
        <v>0</v>
      </c>
      <c r="G3863" s="30">
        <f t="shared" si="556"/>
        <v>0</v>
      </c>
      <c r="H3863" s="31">
        <f t="shared" si="559"/>
        <v>74250</v>
      </c>
      <c r="I3863" s="31"/>
      <c r="J3863" s="59">
        <f t="shared" si="557"/>
        <v>0</v>
      </c>
    </row>
    <row r="3864" spans="1:10">
      <c r="A3864" s="24">
        <v>17</v>
      </c>
      <c r="B3864" s="25" t="s">
        <v>40</v>
      </c>
      <c r="C3864" s="208"/>
      <c r="D3864" s="38">
        <v>113832</v>
      </c>
      <c r="E3864" s="28">
        <f t="shared" si="555"/>
        <v>0</v>
      </c>
      <c r="F3864" s="29">
        <v>0</v>
      </c>
      <c r="G3864" s="30">
        <f t="shared" si="556"/>
        <v>0</v>
      </c>
      <c r="H3864" s="31">
        <f t="shared" si="559"/>
        <v>105400</v>
      </c>
      <c r="I3864" s="31"/>
      <c r="J3864" s="59">
        <f t="shared" si="557"/>
        <v>0</v>
      </c>
    </row>
    <row r="3865" spans="1:10">
      <c r="A3865" s="24">
        <v>18</v>
      </c>
      <c r="B3865" s="121" t="s">
        <v>41</v>
      </c>
      <c r="C3865" s="209"/>
      <c r="D3865" s="39">
        <v>98010</v>
      </c>
      <c r="E3865" s="123">
        <f t="shared" si="555"/>
        <v>0</v>
      </c>
      <c r="F3865" s="124">
        <v>0.23</v>
      </c>
      <c r="G3865" s="125">
        <f t="shared" si="556"/>
        <v>0</v>
      </c>
      <c r="H3865" s="31">
        <f>D3865/1.08*0.77</f>
        <v>69877.5</v>
      </c>
      <c r="I3865" s="128"/>
      <c r="J3865" s="59">
        <f t="shared" si="557"/>
        <v>0</v>
      </c>
    </row>
    <row r="3866" spans="1:10" ht="21">
      <c r="A3866" s="40"/>
      <c r="B3866" s="41" t="s">
        <v>42</v>
      </c>
      <c r="C3866" s="210">
        <f>SUM(C3848:C3865)</f>
        <v>13</v>
      </c>
      <c r="D3866" s="39"/>
      <c r="E3866" s="43">
        <f>SUM(E3848:E3865)</f>
        <v>1027344</v>
      </c>
      <c r="F3866" s="43"/>
      <c r="G3866" s="44">
        <f>SUM(G3848:G3865)</f>
        <v>937386.75</v>
      </c>
      <c r="H3866" s="45"/>
      <c r="I3866" s="45"/>
      <c r="J3866" s="64">
        <f>SUM(J3848:J3865)</f>
        <v>867950.69444444438</v>
      </c>
    </row>
    <row r="3867" spans="1:10" ht="31.5">
      <c r="A3867" s="46"/>
      <c r="B3867" s="47"/>
      <c r="C3867" s="211"/>
      <c r="D3867" s="39"/>
      <c r="E3867" s="49"/>
      <c r="F3867" s="49"/>
      <c r="G3867" s="50"/>
      <c r="H3867" s="5"/>
      <c r="I3867" s="5"/>
      <c r="J3867" s="75">
        <f>J3866*0.08</f>
        <v>69436.055555555547</v>
      </c>
    </row>
    <row r="3868" spans="1:10" ht="31.5">
      <c r="A3868" s="283" t="s">
        <v>43</v>
      </c>
      <c r="B3868" s="283"/>
      <c r="C3868" s="284" t="s">
        <v>44</v>
      </c>
      <c r="D3868" s="284"/>
      <c r="E3868" s="54"/>
      <c r="F3868" s="54"/>
      <c r="G3868" s="55" t="s">
        <v>45</v>
      </c>
      <c r="H3868" s="6"/>
      <c r="I3868" s="6"/>
      <c r="J3868" s="76">
        <f>SUM(J3866:J3867)</f>
        <v>937386.74999999988</v>
      </c>
    </row>
    <row r="3869" spans="1:10" ht="15">
      <c r="B3869" s="131" t="s">
        <v>165</v>
      </c>
      <c r="C3869" s="131" t="s">
        <v>166</v>
      </c>
      <c r="D3869" s="131"/>
      <c r="E3869" s="131" t="s">
        <v>167</v>
      </c>
    </row>
    <row r="3870" spans="1:10">
      <c r="B3870" s="212" t="s">
        <v>168</v>
      </c>
      <c r="C3870" s="213" t="s">
        <v>166</v>
      </c>
      <c r="D3870" s="214"/>
      <c r="E3870" s="214"/>
      <c r="F3870" s="214"/>
      <c r="G3870" s="212" t="s">
        <v>167</v>
      </c>
    </row>
    <row r="3873" spans="1:10" ht="15.75">
      <c r="A3873" s="279" t="s">
        <v>0</v>
      </c>
      <c r="B3873" s="279"/>
      <c r="C3873" s="279"/>
      <c r="D3873" s="279"/>
      <c r="E3873" s="279"/>
      <c r="F3873" s="279"/>
      <c r="G3873" s="279"/>
    </row>
    <row r="3874" spans="1:10" ht="15.75">
      <c r="A3874" s="279" t="s">
        <v>1</v>
      </c>
      <c r="B3874" s="279"/>
      <c r="C3874" s="279"/>
      <c r="D3874" s="279"/>
      <c r="E3874" s="279"/>
      <c r="F3874" s="279"/>
      <c r="G3874" s="279"/>
      <c r="H3874" s="1"/>
      <c r="I3874" s="1"/>
      <c r="J3874" s="71"/>
    </row>
    <row r="3875" spans="1:10" ht="15.75">
      <c r="A3875" s="279" t="s">
        <v>2</v>
      </c>
      <c r="B3875" s="279"/>
      <c r="C3875" s="279"/>
      <c r="D3875" s="279"/>
      <c r="E3875" s="279"/>
      <c r="F3875" s="279"/>
      <c r="G3875" s="279"/>
      <c r="H3875" s="1"/>
      <c r="I3875" s="1"/>
      <c r="J3875" s="71"/>
    </row>
    <row r="3876" spans="1:10" ht="15.75">
      <c r="A3876" s="279" t="s">
        <v>4</v>
      </c>
      <c r="B3876" s="279"/>
      <c r="C3876" s="279"/>
      <c r="D3876" s="279"/>
      <c r="E3876" s="279"/>
      <c r="F3876" s="279"/>
      <c r="G3876" s="279"/>
      <c r="H3876" s="1"/>
      <c r="I3876" s="1"/>
      <c r="J3876" s="71"/>
    </row>
    <row r="3877" spans="1:10" ht="15.75">
      <c r="A3877" s="280" t="s">
        <v>6</v>
      </c>
      <c r="B3877" s="280"/>
      <c r="C3877" s="280"/>
      <c r="D3877" s="280"/>
      <c r="E3877" s="280"/>
      <c r="F3877" s="280"/>
      <c r="G3877" s="280"/>
      <c r="H3877" s="1"/>
      <c r="I3877" s="1"/>
      <c r="J3877" s="71"/>
    </row>
    <row r="3878" spans="1:10" ht="27.75">
      <c r="A3878" s="9"/>
      <c r="B3878" s="9"/>
      <c r="C3878" s="281" t="s">
        <v>321</v>
      </c>
      <c r="D3878" s="281"/>
      <c r="E3878" s="281"/>
      <c r="F3878" s="281"/>
      <c r="G3878" s="281"/>
      <c r="H3878" s="2"/>
      <c r="I3878" s="2"/>
      <c r="J3878" s="72"/>
    </row>
    <row r="3879" spans="1:10">
      <c r="A3879" s="11" t="s">
        <v>8</v>
      </c>
      <c r="B3879" s="12"/>
      <c r="C3879" s="202"/>
      <c r="D3879" s="286"/>
      <c r="E3879" s="286"/>
      <c r="F3879" s="286"/>
      <c r="G3879" s="286"/>
      <c r="H3879" s="68"/>
      <c r="I3879" s="68"/>
      <c r="J3879" s="71"/>
    </row>
    <row r="3880" spans="1:10" ht="15.75">
      <c r="A3880" s="11" t="s">
        <v>9</v>
      </c>
      <c r="B3880" s="286" t="s">
        <v>329</v>
      </c>
      <c r="C3880" s="286"/>
      <c r="D3880" s="286"/>
      <c r="E3880" s="286"/>
      <c r="F3880" s="11"/>
      <c r="G3880" s="16"/>
      <c r="H3880" s="11"/>
      <c r="I3880" s="11"/>
      <c r="J3880" s="80"/>
    </row>
    <row r="3881" spans="1:10" ht="15.75">
      <c r="A3881" s="11" t="s">
        <v>11</v>
      </c>
      <c r="B3881" s="289"/>
      <c r="C3881" s="289"/>
      <c r="D3881" s="289"/>
      <c r="E3881" s="289"/>
      <c r="F3881" s="18"/>
      <c r="G3881" s="19" t="s">
        <v>13</v>
      </c>
      <c r="H3881" s="69" t="s">
        <v>161</v>
      </c>
      <c r="I3881" s="69">
        <v>12391</v>
      </c>
      <c r="J3881" s="73"/>
    </row>
    <row r="3882" spans="1:10">
      <c r="A3882" s="190" t="s">
        <v>14</v>
      </c>
      <c r="B3882" s="190"/>
      <c r="C3882" s="203" t="s">
        <v>17</v>
      </c>
      <c r="D3882" s="191" t="s">
        <v>18</v>
      </c>
      <c r="E3882" s="192" t="s">
        <v>19</v>
      </c>
      <c r="F3882" s="192" t="s">
        <v>20</v>
      </c>
      <c r="G3882" s="190" t="s">
        <v>21</v>
      </c>
      <c r="H3882" s="1"/>
      <c r="I3882" s="1"/>
      <c r="J3882" s="71"/>
    </row>
    <row r="3883" spans="1:10">
      <c r="A3883" s="24">
        <v>1</v>
      </c>
      <c r="B3883" s="25" t="s">
        <v>23</v>
      </c>
      <c r="C3883" s="167">
        <v>2</v>
      </c>
      <c r="D3883" s="27">
        <v>79305</v>
      </c>
      <c r="E3883" s="28">
        <f t="shared" ref="E3883:E3900" si="560">D3883*C3883</f>
        <v>158610</v>
      </c>
      <c r="F3883" s="29">
        <v>0</v>
      </c>
      <c r="G3883" s="30">
        <f t="shared" ref="G3883:G3900" si="561">E3883-E3883*F3883</f>
        <v>158610</v>
      </c>
      <c r="H3883" s="31">
        <f>D3883/1.08</f>
        <v>73430.555555555547</v>
      </c>
      <c r="I3883" s="31"/>
      <c r="J3883" s="59">
        <f t="shared" ref="J3883:J3900" si="562">H3883*C3883</f>
        <v>146861.11111111109</v>
      </c>
    </row>
    <row r="3884" spans="1:10">
      <c r="A3884" s="24">
        <v>2</v>
      </c>
      <c r="B3884" s="25" t="s">
        <v>25</v>
      </c>
      <c r="C3884" s="204"/>
      <c r="D3884" s="33">
        <v>128591</v>
      </c>
      <c r="E3884" s="28">
        <f t="shared" si="560"/>
        <v>0</v>
      </c>
      <c r="F3884" s="29">
        <v>0</v>
      </c>
      <c r="G3884" s="30">
        <f t="shared" si="561"/>
        <v>0</v>
      </c>
      <c r="H3884" s="31">
        <f t="shared" ref="H3884:H3886" si="563">D3884/1.08</f>
        <v>119065.74074074073</v>
      </c>
      <c r="I3884" s="31"/>
      <c r="J3884" s="59">
        <f t="shared" si="562"/>
        <v>0</v>
      </c>
    </row>
    <row r="3885" spans="1:10">
      <c r="A3885" s="24">
        <v>3</v>
      </c>
      <c r="B3885" s="25" t="s">
        <v>26</v>
      </c>
      <c r="C3885" s="205"/>
      <c r="D3885" s="27">
        <v>60043</v>
      </c>
      <c r="E3885" s="28">
        <f t="shared" si="560"/>
        <v>0</v>
      </c>
      <c r="F3885" s="29">
        <v>0</v>
      </c>
      <c r="G3885" s="30">
        <f t="shared" si="561"/>
        <v>0</v>
      </c>
      <c r="H3885" s="31">
        <f t="shared" si="563"/>
        <v>55595.370370370365</v>
      </c>
      <c r="I3885" s="31"/>
      <c r="J3885" s="59">
        <f t="shared" si="562"/>
        <v>0</v>
      </c>
    </row>
    <row r="3886" spans="1:10">
      <c r="A3886" s="24">
        <v>4</v>
      </c>
      <c r="B3886" s="25" t="s">
        <v>27</v>
      </c>
      <c r="C3886" s="206"/>
      <c r="D3886" s="27">
        <v>115781</v>
      </c>
      <c r="E3886" s="28">
        <f t="shared" si="560"/>
        <v>0</v>
      </c>
      <c r="F3886" s="29">
        <v>0</v>
      </c>
      <c r="G3886" s="30">
        <f t="shared" si="561"/>
        <v>0</v>
      </c>
      <c r="H3886" s="31">
        <f t="shared" si="563"/>
        <v>107204.62962962962</v>
      </c>
      <c r="I3886" s="31"/>
      <c r="J3886" s="59">
        <f t="shared" si="562"/>
        <v>0</v>
      </c>
    </row>
    <row r="3887" spans="1:10">
      <c r="A3887" s="24">
        <v>5</v>
      </c>
      <c r="B3887" s="25" t="s">
        <v>28</v>
      </c>
      <c r="C3887" s="204">
        <v>2</v>
      </c>
      <c r="D3887" s="27">
        <v>119943</v>
      </c>
      <c r="E3887" s="28">
        <f t="shared" si="560"/>
        <v>239886</v>
      </c>
      <c r="F3887" s="124">
        <v>0.25</v>
      </c>
      <c r="G3887" s="125">
        <f t="shared" si="561"/>
        <v>179914.5</v>
      </c>
      <c r="H3887" s="31">
        <f>D3887/1.08*0.75</f>
        <v>83293.75</v>
      </c>
      <c r="I3887" s="31"/>
      <c r="J3887" s="59">
        <f t="shared" si="562"/>
        <v>166587.5</v>
      </c>
    </row>
    <row r="3888" spans="1:10">
      <c r="A3888" s="24">
        <v>6</v>
      </c>
      <c r="B3888" s="25" t="s">
        <v>29</v>
      </c>
      <c r="C3888" s="167"/>
      <c r="D3888" s="27">
        <v>94810</v>
      </c>
      <c r="E3888" s="28">
        <f t="shared" si="560"/>
        <v>0</v>
      </c>
      <c r="F3888" s="29">
        <v>0</v>
      </c>
      <c r="G3888" s="30">
        <f t="shared" si="561"/>
        <v>0</v>
      </c>
      <c r="H3888" s="31">
        <f t="shared" ref="H3888:H3899" si="564">D3888/1.08</f>
        <v>87787.037037037036</v>
      </c>
      <c r="I3888" s="31"/>
      <c r="J3888" s="59">
        <f t="shared" si="562"/>
        <v>0</v>
      </c>
    </row>
    <row r="3889" spans="1:10">
      <c r="A3889" s="24">
        <v>7</v>
      </c>
      <c r="B3889" s="25" t="s">
        <v>30</v>
      </c>
      <c r="C3889" s="207"/>
      <c r="D3889" s="27">
        <v>141396</v>
      </c>
      <c r="E3889" s="28">
        <f t="shared" si="560"/>
        <v>0</v>
      </c>
      <c r="F3889" s="29">
        <v>0</v>
      </c>
      <c r="G3889" s="30">
        <f t="shared" si="561"/>
        <v>0</v>
      </c>
      <c r="H3889" s="31">
        <f t="shared" si="564"/>
        <v>130922.22222222222</v>
      </c>
      <c r="I3889" s="31"/>
      <c r="J3889" s="59">
        <f t="shared" si="562"/>
        <v>0</v>
      </c>
    </row>
    <row r="3890" spans="1:10">
      <c r="A3890" s="24">
        <v>8</v>
      </c>
      <c r="B3890" s="25" t="s">
        <v>31</v>
      </c>
      <c r="C3890" s="167"/>
      <c r="D3890" s="27">
        <v>232931</v>
      </c>
      <c r="E3890" s="28">
        <f t="shared" si="560"/>
        <v>0</v>
      </c>
      <c r="F3890" s="29">
        <v>0</v>
      </c>
      <c r="G3890" s="30">
        <f t="shared" si="561"/>
        <v>0</v>
      </c>
      <c r="H3890" s="31">
        <f t="shared" si="564"/>
        <v>215676.85185185182</v>
      </c>
      <c r="I3890" s="31"/>
      <c r="J3890" s="59">
        <f t="shared" si="562"/>
        <v>0</v>
      </c>
    </row>
    <row r="3891" spans="1:10">
      <c r="A3891" s="24">
        <v>9</v>
      </c>
      <c r="B3891" s="36" t="s">
        <v>32</v>
      </c>
      <c r="C3891" s="167"/>
      <c r="D3891" s="27">
        <v>101534</v>
      </c>
      <c r="E3891" s="28">
        <f t="shared" si="560"/>
        <v>0</v>
      </c>
      <c r="F3891" s="29">
        <v>0</v>
      </c>
      <c r="G3891" s="30">
        <f t="shared" si="561"/>
        <v>0</v>
      </c>
      <c r="H3891" s="31">
        <f t="shared" si="564"/>
        <v>94012.962962962964</v>
      </c>
      <c r="I3891" s="31"/>
      <c r="J3891" s="59">
        <f t="shared" si="562"/>
        <v>0</v>
      </c>
    </row>
    <row r="3892" spans="1:10">
      <c r="A3892" s="24">
        <v>10</v>
      </c>
      <c r="B3892" s="36" t="s">
        <v>33</v>
      </c>
      <c r="C3892" s="208"/>
      <c r="D3892" s="33">
        <v>110148</v>
      </c>
      <c r="E3892" s="28">
        <f t="shared" si="560"/>
        <v>0</v>
      </c>
      <c r="F3892" s="29">
        <v>0</v>
      </c>
      <c r="G3892" s="30">
        <f t="shared" si="561"/>
        <v>0</v>
      </c>
      <c r="H3892" s="31">
        <f t="shared" si="564"/>
        <v>101988.88888888888</v>
      </c>
      <c r="I3892" s="31"/>
      <c r="J3892" s="59">
        <f t="shared" si="562"/>
        <v>0</v>
      </c>
    </row>
    <row r="3893" spans="1:10">
      <c r="A3893" s="24">
        <v>11</v>
      </c>
      <c r="B3893" s="121" t="s">
        <v>34</v>
      </c>
      <c r="C3893" s="209"/>
      <c r="D3893" s="27">
        <v>54198</v>
      </c>
      <c r="E3893" s="123">
        <f t="shared" si="560"/>
        <v>0</v>
      </c>
      <c r="F3893" s="29">
        <v>0</v>
      </c>
      <c r="G3893" s="125">
        <f t="shared" si="561"/>
        <v>0</v>
      </c>
      <c r="H3893" s="31">
        <f t="shared" si="564"/>
        <v>50183.333333333328</v>
      </c>
      <c r="I3893" s="128"/>
      <c r="J3893" s="59">
        <f t="shared" si="562"/>
        <v>0</v>
      </c>
    </row>
    <row r="3894" spans="1:10">
      <c r="A3894" s="24">
        <v>12</v>
      </c>
      <c r="B3894" s="25" t="s">
        <v>35</v>
      </c>
      <c r="C3894" s="208">
        <v>5</v>
      </c>
      <c r="D3894" s="27">
        <v>49680</v>
      </c>
      <c r="E3894" s="28">
        <f t="shared" si="560"/>
        <v>248400</v>
      </c>
      <c r="F3894" s="29">
        <v>0</v>
      </c>
      <c r="G3894" s="30">
        <f t="shared" si="561"/>
        <v>248400</v>
      </c>
      <c r="H3894" s="31">
        <f t="shared" si="564"/>
        <v>46000</v>
      </c>
      <c r="I3894" s="31"/>
      <c r="J3894" s="59">
        <f t="shared" si="562"/>
        <v>230000</v>
      </c>
    </row>
    <row r="3895" spans="1:10">
      <c r="A3895" s="24">
        <v>13</v>
      </c>
      <c r="B3895" s="25" t="s">
        <v>36</v>
      </c>
      <c r="C3895" s="208">
        <v>3</v>
      </c>
      <c r="D3895" s="38">
        <v>64152</v>
      </c>
      <c r="E3895" s="28">
        <f t="shared" si="560"/>
        <v>192456</v>
      </c>
      <c r="F3895" s="29">
        <v>0</v>
      </c>
      <c r="G3895" s="30">
        <f t="shared" si="561"/>
        <v>192456</v>
      </c>
      <c r="H3895" s="31">
        <f t="shared" si="564"/>
        <v>59399.999999999993</v>
      </c>
      <c r="I3895" s="31"/>
      <c r="J3895" s="59">
        <f t="shared" si="562"/>
        <v>178199.99999999997</v>
      </c>
    </row>
    <row r="3896" spans="1:10">
      <c r="A3896" s="24">
        <v>14</v>
      </c>
      <c r="B3896" s="121" t="s">
        <v>37</v>
      </c>
      <c r="C3896" s="209">
        <v>3</v>
      </c>
      <c r="D3896" s="38">
        <v>65934</v>
      </c>
      <c r="E3896" s="123">
        <f t="shared" si="560"/>
        <v>197802</v>
      </c>
      <c r="F3896" s="124">
        <v>0</v>
      </c>
      <c r="G3896" s="125">
        <f t="shared" si="561"/>
        <v>197802</v>
      </c>
      <c r="H3896" s="31">
        <f t="shared" si="564"/>
        <v>61049.999999999993</v>
      </c>
      <c r="I3896" s="128"/>
      <c r="J3896" s="59">
        <f t="shared" si="562"/>
        <v>183149.99999999997</v>
      </c>
    </row>
    <row r="3897" spans="1:10">
      <c r="A3897" s="24">
        <v>15</v>
      </c>
      <c r="B3897" s="25" t="s">
        <v>38</v>
      </c>
      <c r="C3897" s="208">
        <v>3</v>
      </c>
      <c r="D3897" s="38">
        <v>76626</v>
      </c>
      <c r="E3897" s="28">
        <f t="shared" si="560"/>
        <v>229878</v>
      </c>
      <c r="F3897" s="29">
        <v>0</v>
      </c>
      <c r="G3897" s="30">
        <f t="shared" si="561"/>
        <v>229878</v>
      </c>
      <c r="H3897" s="31">
        <f t="shared" si="564"/>
        <v>70950</v>
      </c>
      <c r="I3897" s="31"/>
      <c r="J3897" s="59">
        <f t="shared" si="562"/>
        <v>212850</v>
      </c>
    </row>
    <row r="3898" spans="1:10">
      <c r="A3898" s="24">
        <v>16</v>
      </c>
      <c r="B3898" s="25" t="s">
        <v>39</v>
      </c>
      <c r="C3898" s="208"/>
      <c r="D3898" s="38">
        <v>80190</v>
      </c>
      <c r="E3898" s="28">
        <f t="shared" si="560"/>
        <v>0</v>
      </c>
      <c r="F3898" s="29">
        <v>0</v>
      </c>
      <c r="G3898" s="30">
        <f t="shared" si="561"/>
        <v>0</v>
      </c>
      <c r="H3898" s="31">
        <f t="shared" si="564"/>
        <v>74250</v>
      </c>
      <c r="I3898" s="31"/>
      <c r="J3898" s="59">
        <f t="shared" si="562"/>
        <v>0</v>
      </c>
    </row>
    <row r="3899" spans="1:10">
      <c r="A3899" s="24">
        <v>17</v>
      </c>
      <c r="B3899" s="25" t="s">
        <v>40</v>
      </c>
      <c r="C3899" s="208">
        <v>3</v>
      </c>
      <c r="D3899" s="38">
        <v>113832</v>
      </c>
      <c r="E3899" s="28">
        <f t="shared" si="560"/>
        <v>341496</v>
      </c>
      <c r="F3899" s="29">
        <v>0</v>
      </c>
      <c r="G3899" s="30">
        <f t="shared" si="561"/>
        <v>341496</v>
      </c>
      <c r="H3899" s="31">
        <f t="shared" si="564"/>
        <v>105400</v>
      </c>
      <c r="I3899" s="31"/>
      <c r="J3899" s="59">
        <f t="shared" si="562"/>
        <v>316200</v>
      </c>
    </row>
    <row r="3900" spans="1:10">
      <c r="A3900" s="24">
        <v>18</v>
      </c>
      <c r="B3900" s="121" t="s">
        <v>41</v>
      </c>
      <c r="C3900" s="209"/>
      <c r="D3900" s="39">
        <v>98010</v>
      </c>
      <c r="E3900" s="123">
        <f t="shared" si="560"/>
        <v>0</v>
      </c>
      <c r="F3900" s="124">
        <v>0.23</v>
      </c>
      <c r="G3900" s="125">
        <f t="shared" si="561"/>
        <v>0</v>
      </c>
      <c r="H3900" s="31">
        <f>D3900/1.08*0.77</f>
        <v>69877.5</v>
      </c>
      <c r="I3900" s="128"/>
      <c r="J3900" s="59">
        <f t="shared" si="562"/>
        <v>0</v>
      </c>
    </row>
    <row r="3901" spans="1:10" ht="21">
      <c r="A3901" s="40"/>
      <c r="B3901" s="41" t="s">
        <v>42</v>
      </c>
      <c r="C3901" s="210">
        <f>SUM(C3883:C3900)</f>
        <v>21</v>
      </c>
      <c r="D3901" s="39"/>
      <c r="E3901" s="43">
        <f>SUM(E3883:E3900)</f>
        <v>1608528</v>
      </c>
      <c r="F3901" s="43"/>
      <c r="G3901" s="44">
        <f>SUM(G3883:G3900)</f>
        <v>1548556.5</v>
      </c>
      <c r="H3901" s="45"/>
      <c r="I3901" s="45"/>
      <c r="J3901" s="64">
        <f>SUM(J3883:J3900)</f>
        <v>1433848.611111111</v>
      </c>
    </row>
    <row r="3902" spans="1:10" ht="31.5">
      <c r="A3902" s="46"/>
      <c r="B3902" s="47"/>
      <c r="C3902" s="211"/>
      <c r="D3902" s="39"/>
      <c r="E3902" s="49"/>
      <c r="F3902" s="49"/>
      <c r="G3902" s="50"/>
      <c r="H3902" s="5"/>
      <c r="I3902" s="5"/>
      <c r="J3902" s="75">
        <f>J3901*0.08</f>
        <v>114707.88888888888</v>
      </c>
    </row>
    <row r="3903" spans="1:10" ht="31.5">
      <c r="A3903" s="283" t="s">
        <v>43</v>
      </c>
      <c r="B3903" s="283"/>
      <c r="C3903" s="284" t="s">
        <v>44</v>
      </c>
      <c r="D3903" s="284"/>
      <c r="E3903" s="54"/>
      <c r="F3903" s="54"/>
      <c r="G3903" s="55" t="s">
        <v>45</v>
      </c>
      <c r="H3903" s="6"/>
      <c r="I3903" s="6"/>
      <c r="J3903" s="76">
        <f>SUM(J3901:J3902)</f>
        <v>1548556.5</v>
      </c>
    </row>
    <row r="3904" spans="1:10" ht="15">
      <c r="B3904" s="131" t="s">
        <v>165</v>
      </c>
      <c r="C3904" s="131" t="s">
        <v>166</v>
      </c>
      <c r="D3904" s="131"/>
      <c r="E3904" s="131" t="s">
        <v>167</v>
      </c>
    </row>
    <row r="3905" spans="1:10">
      <c r="B3905" s="212" t="s">
        <v>168</v>
      </c>
      <c r="C3905" s="213" t="s">
        <v>166</v>
      </c>
      <c r="D3905" s="214"/>
      <c r="E3905" s="214"/>
      <c r="F3905" s="214"/>
      <c r="G3905" s="212" t="s">
        <v>167</v>
      </c>
    </row>
    <row r="3908" spans="1:10" ht="15.75">
      <c r="A3908" s="279" t="s">
        <v>0</v>
      </c>
      <c r="B3908" s="279"/>
      <c r="C3908" s="279"/>
      <c r="D3908" s="279"/>
      <c r="E3908" s="279"/>
      <c r="F3908" s="279"/>
      <c r="G3908" s="279"/>
    </row>
    <row r="3909" spans="1:10" ht="15.75">
      <c r="A3909" s="279" t="s">
        <v>1</v>
      </c>
      <c r="B3909" s="279"/>
      <c r="C3909" s="279"/>
      <c r="D3909" s="279"/>
      <c r="E3909" s="279"/>
      <c r="F3909" s="279"/>
      <c r="G3909" s="279"/>
      <c r="H3909" s="1"/>
      <c r="I3909" s="1"/>
      <c r="J3909" s="71"/>
    </row>
    <row r="3910" spans="1:10" ht="15.75">
      <c r="A3910" s="279" t="s">
        <v>2</v>
      </c>
      <c r="B3910" s="279"/>
      <c r="C3910" s="279"/>
      <c r="D3910" s="279"/>
      <c r="E3910" s="279"/>
      <c r="F3910" s="279"/>
      <c r="G3910" s="279"/>
      <c r="H3910" s="1"/>
      <c r="I3910" s="1"/>
      <c r="J3910" s="71"/>
    </row>
    <row r="3911" spans="1:10" ht="15.75">
      <c r="A3911" s="279" t="s">
        <v>4</v>
      </c>
      <c r="B3911" s="279"/>
      <c r="C3911" s="279"/>
      <c r="D3911" s="279"/>
      <c r="E3911" s="279"/>
      <c r="F3911" s="279"/>
      <c r="G3911" s="279"/>
      <c r="H3911" s="1"/>
      <c r="I3911" s="1"/>
      <c r="J3911" s="71"/>
    </row>
    <row r="3912" spans="1:10" ht="15.75">
      <c r="A3912" s="280" t="s">
        <v>6</v>
      </c>
      <c r="B3912" s="280"/>
      <c r="C3912" s="280"/>
      <c r="D3912" s="280"/>
      <c r="E3912" s="280"/>
      <c r="F3912" s="280"/>
      <c r="G3912" s="280"/>
      <c r="H3912" s="1"/>
      <c r="I3912" s="1"/>
      <c r="J3912" s="71"/>
    </row>
    <row r="3913" spans="1:10" ht="27.75">
      <c r="A3913" s="9"/>
      <c r="B3913" s="9"/>
      <c r="C3913" s="281" t="s">
        <v>321</v>
      </c>
      <c r="D3913" s="281"/>
      <c r="E3913" s="281"/>
      <c r="F3913" s="281"/>
      <c r="G3913" s="281"/>
      <c r="H3913" s="2"/>
      <c r="I3913" s="2"/>
      <c r="J3913" s="72"/>
    </row>
    <row r="3914" spans="1:10">
      <c r="A3914" s="11" t="s">
        <v>8</v>
      </c>
      <c r="B3914" s="12"/>
      <c r="C3914" s="202"/>
      <c r="D3914" s="286"/>
      <c r="E3914" s="286"/>
      <c r="F3914" s="286"/>
      <c r="G3914" s="286"/>
      <c r="H3914" s="68"/>
      <c r="I3914" s="68"/>
      <c r="J3914" s="71"/>
    </row>
    <row r="3915" spans="1:10" ht="15.75">
      <c r="A3915" s="11" t="s">
        <v>9</v>
      </c>
      <c r="B3915" s="286" t="s">
        <v>330</v>
      </c>
      <c r="C3915" s="286"/>
      <c r="D3915" s="286"/>
      <c r="E3915" s="286"/>
      <c r="F3915" s="11"/>
      <c r="G3915" s="16"/>
      <c r="H3915" s="11"/>
      <c r="I3915" s="11"/>
      <c r="J3915" s="80"/>
    </row>
    <row r="3916" spans="1:10" ht="15.75">
      <c r="A3916" s="11" t="s">
        <v>11</v>
      </c>
      <c r="B3916" s="289"/>
      <c r="C3916" s="289"/>
      <c r="D3916" s="289"/>
      <c r="E3916" s="289"/>
      <c r="F3916" s="18"/>
      <c r="G3916" s="19" t="s">
        <v>13</v>
      </c>
      <c r="H3916" s="69" t="s">
        <v>161</v>
      </c>
      <c r="I3916" s="69">
        <v>12414</v>
      </c>
      <c r="J3916" s="73"/>
    </row>
    <row r="3917" spans="1:10">
      <c r="A3917" s="190" t="s">
        <v>14</v>
      </c>
      <c r="B3917" s="190"/>
      <c r="C3917" s="203" t="s">
        <v>17</v>
      </c>
      <c r="D3917" s="191" t="s">
        <v>18</v>
      </c>
      <c r="E3917" s="192" t="s">
        <v>19</v>
      </c>
      <c r="F3917" s="192" t="s">
        <v>20</v>
      </c>
      <c r="G3917" s="190" t="s">
        <v>21</v>
      </c>
      <c r="H3917" s="1"/>
      <c r="I3917" s="1"/>
      <c r="J3917" s="71"/>
    </row>
    <row r="3918" spans="1:10">
      <c r="A3918" s="24">
        <v>1</v>
      </c>
      <c r="B3918" s="25" t="s">
        <v>23</v>
      </c>
      <c r="C3918" s="167"/>
      <c r="D3918" s="27">
        <v>79305</v>
      </c>
      <c r="E3918" s="28">
        <f t="shared" ref="E3918:E3935" si="565">D3918*C3918</f>
        <v>0</v>
      </c>
      <c r="F3918" s="29">
        <v>0</v>
      </c>
      <c r="G3918" s="30">
        <f t="shared" ref="G3918:G3935" si="566">E3918-E3918*F3918</f>
        <v>0</v>
      </c>
      <c r="H3918" s="31">
        <f>D3918/1.08</f>
        <v>73430.555555555547</v>
      </c>
      <c r="I3918" s="31"/>
      <c r="J3918" s="59">
        <f t="shared" ref="J3918:J3935" si="567">H3918*C3918</f>
        <v>0</v>
      </c>
    </row>
    <row r="3919" spans="1:10">
      <c r="A3919" s="24">
        <v>2</v>
      </c>
      <c r="B3919" s="25" t="s">
        <v>25</v>
      </c>
      <c r="C3919" s="204"/>
      <c r="D3919" s="33">
        <v>128591</v>
      </c>
      <c r="E3919" s="28">
        <f t="shared" si="565"/>
        <v>0</v>
      </c>
      <c r="F3919" s="29">
        <v>0</v>
      </c>
      <c r="G3919" s="30">
        <f t="shared" si="566"/>
        <v>0</v>
      </c>
      <c r="H3919" s="31">
        <f t="shared" ref="H3919:H3921" si="568">D3919/1.08</f>
        <v>119065.74074074073</v>
      </c>
      <c r="I3919" s="31"/>
      <c r="J3919" s="59">
        <f t="shared" si="567"/>
        <v>0</v>
      </c>
    </row>
    <row r="3920" spans="1:10">
      <c r="A3920" s="24">
        <v>3</v>
      </c>
      <c r="B3920" s="25" t="s">
        <v>26</v>
      </c>
      <c r="C3920" s="205"/>
      <c r="D3920" s="27">
        <v>60043</v>
      </c>
      <c r="E3920" s="28">
        <f t="shared" si="565"/>
        <v>0</v>
      </c>
      <c r="F3920" s="29">
        <v>0</v>
      </c>
      <c r="G3920" s="30">
        <f t="shared" si="566"/>
        <v>0</v>
      </c>
      <c r="H3920" s="31">
        <f t="shared" si="568"/>
        <v>55595.370370370365</v>
      </c>
      <c r="I3920" s="31"/>
      <c r="J3920" s="59">
        <f t="shared" si="567"/>
        <v>0</v>
      </c>
    </row>
    <row r="3921" spans="1:10">
      <c r="A3921" s="24">
        <v>4</v>
      </c>
      <c r="B3921" s="25" t="s">
        <v>27</v>
      </c>
      <c r="C3921" s="206"/>
      <c r="D3921" s="27">
        <v>115781</v>
      </c>
      <c r="E3921" s="28">
        <f t="shared" si="565"/>
        <v>0</v>
      </c>
      <c r="F3921" s="29">
        <v>0</v>
      </c>
      <c r="G3921" s="30">
        <f t="shared" si="566"/>
        <v>0</v>
      </c>
      <c r="H3921" s="31">
        <f t="shared" si="568"/>
        <v>107204.62962962962</v>
      </c>
      <c r="I3921" s="31"/>
      <c r="J3921" s="59">
        <f t="shared" si="567"/>
        <v>0</v>
      </c>
    </row>
    <row r="3922" spans="1:10">
      <c r="A3922" s="24">
        <v>5</v>
      </c>
      <c r="B3922" s="25" t="s">
        <v>28</v>
      </c>
      <c r="C3922" s="204">
        <v>6</v>
      </c>
      <c r="D3922" s="27">
        <v>119943</v>
      </c>
      <c r="E3922" s="28">
        <f t="shared" si="565"/>
        <v>719658</v>
      </c>
      <c r="F3922" s="124">
        <v>0.25</v>
      </c>
      <c r="G3922" s="125">
        <f t="shared" si="566"/>
        <v>539743.5</v>
      </c>
      <c r="H3922" s="31">
        <f>D3922/1.08*0.75</f>
        <v>83293.75</v>
      </c>
      <c r="I3922" s="31"/>
      <c r="J3922" s="59">
        <f t="shared" si="567"/>
        <v>499762.5</v>
      </c>
    </row>
    <row r="3923" spans="1:10">
      <c r="A3923" s="24">
        <v>6</v>
      </c>
      <c r="B3923" s="25" t="s">
        <v>29</v>
      </c>
      <c r="C3923" s="167"/>
      <c r="D3923" s="27">
        <v>94810</v>
      </c>
      <c r="E3923" s="28">
        <f t="shared" si="565"/>
        <v>0</v>
      </c>
      <c r="F3923" s="29">
        <v>0</v>
      </c>
      <c r="G3923" s="30">
        <f t="shared" si="566"/>
        <v>0</v>
      </c>
      <c r="H3923" s="31">
        <f t="shared" ref="H3923:H3934" si="569">D3923/1.08</f>
        <v>87787.037037037036</v>
      </c>
      <c r="I3923" s="31"/>
      <c r="J3923" s="59">
        <f t="shared" si="567"/>
        <v>0</v>
      </c>
    </row>
    <row r="3924" spans="1:10">
      <c r="A3924" s="24">
        <v>7</v>
      </c>
      <c r="B3924" s="25" t="s">
        <v>30</v>
      </c>
      <c r="C3924" s="207"/>
      <c r="D3924" s="27">
        <v>141396</v>
      </c>
      <c r="E3924" s="28">
        <f t="shared" si="565"/>
        <v>0</v>
      </c>
      <c r="F3924" s="29">
        <v>0</v>
      </c>
      <c r="G3924" s="30">
        <f t="shared" si="566"/>
        <v>0</v>
      </c>
      <c r="H3924" s="31">
        <f t="shared" si="569"/>
        <v>130922.22222222222</v>
      </c>
      <c r="I3924" s="31"/>
      <c r="J3924" s="59">
        <f t="shared" si="567"/>
        <v>0</v>
      </c>
    </row>
    <row r="3925" spans="1:10">
      <c r="A3925" s="24">
        <v>8</v>
      </c>
      <c r="B3925" s="25" t="s">
        <v>31</v>
      </c>
      <c r="C3925" s="167"/>
      <c r="D3925" s="27">
        <v>232931</v>
      </c>
      <c r="E3925" s="28">
        <f t="shared" si="565"/>
        <v>0</v>
      </c>
      <c r="F3925" s="29">
        <v>0</v>
      </c>
      <c r="G3925" s="30">
        <f t="shared" si="566"/>
        <v>0</v>
      </c>
      <c r="H3925" s="31">
        <f t="shared" si="569"/>
        <v>215676.85185185182</v>
      </c>
      <c r="I3925" s="31"/>
      <c r="J3925" s="59">
        <f t="shared" si="567"/>
        <v>0</v>
      </c>
    </row>
    <row r="3926" spans="1:10">
      <c r="A3926" s="24">
        <v>9</v>
      </c>
      <c r="B3926" s="36" t="s">
        <v>32</v>
      </c>
      <c r="C3926" s="167"/>
      <c r="D3926" s="27">
        <v>101534</v>
      </c>
      <c r="E3926" s="28">
        <f t="shared" si="565"/>
        <v>0</v>
      </c>
      <c r="F3926" s="29">
        <v>0</v>
      </c>
      <c r="G3926" s="30">
        <f t="shared" si="566"/>
        <v>0</v>
      </c>
      <c r="H3926" s="31">
        <f t="shared" si="569"/>
        <v>94012.962962962964</v>
      </c>
      <c r="I3926" s="31"/>
      <c r="J3926" s="59">
        <f t="shared" si="567"/>
        <v>0</v>
      </c>
    </row>
    <row r="3927" spans="1:10">
      <c r="A3927" s="24">
        <v>10</v>
      </c>
      <c r="B3927" s="36" t="s">
        <v>33</v>
      </c>
      <c r="C3927" s="208"/>
      <c r="D3927" s="33">
        <v>110148</v>
      </c>
      <c r="E3927" s="28">
        <f t="shared" si="565"/>
        <v>0</v>
      </c>
      <c r="F3927" s="29">
        <v>0</v>
      </c>
      <c r="G3927" s="30">
        <f t="shared" si="566"/>
        <v>0</v>
      </c>
      <c r="H3927" s="31">
        <f t="shared" si="569"/>
        <v>101988.88888888888</v>
      </c>
      <c r="I3927" s="31"/>
      <c r="J3927" s="59">
        <f t="shared" si="567"/>
        <v>0</v>
      </c>
    </row>
    <row r="3928" spans="1:10">
      <c r="A3928" s="24">
        <v>11</v>
      </c>
      <c r="B3928" s="121" t="s">
        <v>34</v>
      </c>
      <c r="C3928" s="209"/>
      <c r="D3928" s="27">
        <v>54198</v>
      </c>
      <c r="E3928" s="123">
        <f t="shared" si="565"/>
        <v>0</v>
      </c>
      <c r="F3928" s="29">
        <v>0</v>
      </c>
      <c r="G3928" s="125">
        <f t="shared" si="566"/>
        <v>0</v>
      </c>
      <c r="H3928" s="31">
        <f t="shared" si="569"/>
        <v>50183.333333333328</v>
      </c>
      <c r="I3928" s="128"/>
      <c r="J3928" s="59">
        <f t="shared" si="567"/>
        <v>0</v>
      </c>
    </row>
    <row r="3929" spans="1:10">
      <c r="A3929" s="24">
        <v>12</v>
      </c>
      <c r="B3929" s="25" t="s">
        <v>35</v>
      </c>
      <c r="C3929" s="208"/>
      <c r="D3929" s="27">
        <v>49680</v>
      </c>
      <c r="E3929" s="28">
        <f t="shared" si="565"/>
        <v>0</v>
      </c>
      <c r="F3929" s="29">
        <v>0</v>
      </c>
      <c r="G3929" s="30">
        <f t="shared" si="566"/>
        <v>0</v>
      </c>
      <c r="H3929" s="31">
        <f t="shared" si="569"/>
        <v>46000</v>
      </c>
      <c r="I3929" s="31"/>
      <c r="J3929" s="59">
        <f t="shared" si="567"/>
        <v>0</v>
      </c>
    </row>
    <row r="3930" spans="1:10">
      <c r="A3930" s="24">
        <v>13</v>
      </c>
      <c r="B3930" s="25" t="s">
        <v>36</v>
      </c>
      <c r="C3930" s="208"/>
      <c r="D3930" s="38">
        <v>64152</v>
      </c>
      <c r="E3930" s="28">
        <f t="shared" si="565"/>
        <v>0</v>
      </c>
      <c r="F3930" s="29">
        <v>0</v>
      </c>
      <c r="G3930" s="30">
        <f t="shared" si="566"/>
        <v>0</v>
      </c>
      <c r="H3930" s="31">
        <f t="shared" si="569"/>
        <v>59399.999999999993</v>
      </c>
      <c r="I3930" s="31"/>
      <c r="J3930" s="59">
        <f t="shared" si="567"/>
        <v>0</v>
      </c>
    </row>
    <row r="3931" spans="1:10">
      <c r="A3931" s="24">
        <v>14</v>
      </c>
      <c r="B3931" s="121" t="s">
        <v>37</v>
      </c>
      <c r="C3931" s="209"/>
      <c r="D3931" s="38">
        <v>65934</v>
      </c>
      <c r="E3931" s="123">
        <f t="shared" si="565"/>
        <v>0</v>
      </c>
      <c r="F3931" s="124">
        <v>0</v>
      </c>
      <c r="G3931" s="125">
        <f t="shared" si="566"/>
        <v>0</v>
      </c>
      <c r="H3931" s="31">
        <f t="shared" si="569"/>
        <v>61049.999999999993</v>
      </c>
      <c r="I3931" s="128"/>
      <c r="J3931" s="59">
        <f t="shared" si="567"/>
        <v>0</v>
      </c>
    </row>
    <row r="3932" spans="1:10">
      <c r="A3932" s="24">
        <v>15</v>
      </c>
      <c r="B3932" s="25" t="s">
        <v>38</v>
      </c>
      <c r="C3932" s="208"/>
      <c r="D3932" s="38">
        <v>76626</v>
      </c>
      <c r="E3932" s="28">
        <f t="shared" si="565"/>
        <v>0</v>
      </c>
      <c r="F3932" s="29">
        <v>0</v>
      </c>
      <c r="G3932" s="30">
        <f t="shared" si="566"/>
        <v>0</v>
      </c>
      <c r="H3932" s="31">
        <f t="shared" si="569"/>
        <v>70950</v>
      </c>
      <c r="I3932" s="31"/>
      <c r="J3932" s="59">
        <f t="shared" si="567"/>
        <v>0</v>
      </c>
    </row>
    <row r="3933" spans="1:10">
      <c r="A3933" s="24">
        <v>16</v>
      </c>
      <c r="B3933" s="25" t="s">
        <v>39</v>
      </c>
      <c r="C3933" s="208"/>
      <c r="D3933" s="38">
        <v>80190</v>
      </c>
      <c r="E3933" s="28">
        <f t="shared" si="565"/>
        <v>0</v>
      </c>
      <c r="F3933" s="29">
        <v>0</v>
      </c>
      <c r="G3933" s="30">
        <f t="shared" si="566"/>
        <v>0</v>
      </c>
      <c r="H3933" s="31">
        <f t="shared" si="569"/>
        <v>74250</v>
      </c>
      <c r="I3933" s="31"/>
      <c r="J3933" s="59">
        <f t="shared" si="567"/>
        <v>0</v>
      </c>
    </row>
    <row r="3934" spans="1:10">
      <c r="A3934" s="24">
        <v>17</v>
      </c>
      <c r="B3934" s="25" t="s">
        <v>40</v>
      </c>
      <c r="C3934" s="208"/>
      <c r="D3934" s="38">
        <v>113832</v>
      </c>
      <c r="E3934" s="28">
        <f t="shared" si="565"/>
        <v>0</v>
      </c>
      <c r="F3934" s="29">
        <v>0</v>
      </c>
      <c r="G3934" s="30">
        <f t="shared" si="566"/>
        <v>0</v>
      </c>
      <c r="H3934" s="31">
        <f t="shared" si="569"/>
        <v>105400</v>
      </c>
      <c r="I3934" s="31"/>
      <c r="J3934" s="59">
        <f t="shared" si="567"/>
        <v>0</v>
      </c>
    </row>
    <row r="3935" spans="1:10">
      <c r="A3935" s="24">
        <v>18</v>
      </c>
      <c r="B3935" s="121" t="s">
        <v>41</v>
      </c>
      <c r="C3935" s="209"/>
      <c r="D3935" s="39">
        <v>98010</v>
      </c>
      <c r="E3935" s="123">
        <f t="shared" si="565"/>
        <v>0</v>
      </c>
      <c r="F3935" s="124">
        <v>0.23</v>
      </c>
      <c r="G3935" s="125">
        <f t="shared" si="566"/>
        <v>0</v>
      </c>
      <c r="H3935" s="31">
        <f>D3935/1.08*0.77</f>
        <v>69877.5</v>
      </c>
      <c r="I3935" s="128"/>
      <c r="J3935" s="59">
        <f t="shared" si="567"/>
        <v>0</v>
      </c>
    </row>
    <row r="3936" spans="1:10" ht="21">
      <c r="A3936" s="40"/>
      <c r="B3936" s="41" t="s">
        <v>42</v>
      </c>
      <c r="C3936" s="210">
        <f>SUM(C3918:C3935)</f>
        <v>6</v>
      </c>
      <c r="D3936" s="39"/>
      <c r="E3936" s="43">
        <f>SUM(E3918:E3935)</f>
        <v>719658</v>
      </c>
      <c r="F3936" s="43"/>
      <c r="G3936" s="44">
        <f>SUM(G3918:G3935)</f>
        <v>539743.5</v>
      </c>
      <c r="H3936" s="45"/>
      <c r="I3936" s="45"/>
      <c r="J3936" s="64">
        <f>SUM(J3918:J3935)</f>
        <v>499762.5</v>
      </c>
    </row>
    <row r="3937" spans="1:10" ht="31.5">
      <c r="A3937" s="46"/>
      <c r="B3937" s="47"/>
      <c r="C3937" s="211"/>
      <c r="D3937" s="39"/>
      <c r="E3937" s="49"/>
      <c r="F3937" s="49"/>
      <c r="G3937" s="50"/>
      <c r="H3937" s="5"/>
      <c r="I3937" s="5"/>
      <c r="J3937" s="75">
        <f>J3936*0.08</f>
        <v>39981</v>
      </c>
    </row>
    <row r="3938" spans="1:10" ht="31.5">
      <c r="A3938" s="283" t="s">
        <v>43</v>
      </c>
      <c r="B3938" s="283"/>
      <c r="C3938" s="284" t="s">
        <v>44</v>
      </c>
      <c r="D3938" s="284"/>
      <c r="E3938" s="54"/>
      <c r="F3938" s="54"/>
      <c r="G3938" s="55" t="s">
        <v>45</v>
      </c>
      <c r="H3938" s="6"/>
      <c r="I3938" s="6"/>
      <c r="J3938" s="76">
        <f>SUM(J3936:J3937)</f>
        <v>539743.5</v>
      </c>
    </row>
    <row r="3939" spans="1:10" ht="15">
      <c r="B3939" s="131" t="s">
        <v>165</v>
      </c>
      <c r="C3939" s="131" t="s">
        <v>166</v>
      </c>
      <c r="D3939" s="131"/>
      <c r="E3939" s="131" t="s">
        <v>167</v>
      </c>
    </row>
    <row r="3940" spans="1:10">
      <c r="B3940" s="212" t="s">
        <v>168</v>
      </c>
      <c r="C3940" s="213" t="s">
        <v>166</v>
      </c>
      <c r="D3940" s="214"/>
      <c r="E3940" s="214"/>
      <c r="F3940" s="214"/>
      <c r="G3940" s="212" t="s">
        <v>167</v>
      </c>
    </row>
    <row r="3943" spans="1:10" ht="15.75">
      <c r="A3943" s="279" t="s">
        <v>0</v>
      </c>
      <c r="B3943" s="279"/>
      <c r="C3943" s="279"/>
      <c r="D3943" s="279"/>
      <c r="E3943" s="279"/>
      <c r="F3943" s="279"/>
      <c r="G3943" s="279"/>
    </row>
    <row r="3944" spans="1:10" ht="15.75">
      <c r="A3944" s="279" t="s">
        <v>1</v>
      </c>
      <c r="B3944" s="279"/>
      <c r="C3944" s="279"/>
      <c r="D3944" s="279"/>
      <c r="E3944" s="279"/>
      <c r="F3944" s="279"/>
      <c r="G3944" s="279"/>
      <c r="H3944" s="1"/>
      <c r="I3944" s="1"/>
      <c r="J3944" s="71"/>
    </row>
    <row r="3945" spans="1:10" ht="15.75">
      <c r="A3945" s="279" t="s">
        <v>2</v>
      </c>
      <c r="B3945" s="279"/>
      <c r="C3945" s="279"/>
      <c r="D3945" s="279"/>
      <c r="E3945" s="279"/>
      <c r="F3945" s="279"/>
      <c r="G3945" s="279"/>
      <c r="H3945" s="1"/>
      <c r="I3945" s="1"/>
      <c r="J3945" s="71"/>
    </row>
    <row r="3946" spans="1:10" ht="15.75">
      <c r="A3946" s="279" t="s">
        <v>4</v>
      </c>
      <c r="B3946" s="279"/>
      <c r="C3946" s="279"/>
      <c r="D3946" s="279"/>
      <c r="E3946" s="279"/>
      <c r="F3946" s="279"/>
      <c r="G3946" s="279"/>
      <c r="H3946" s="1"/>
      <c r="I3946" s="1"/>
      <c r="J3946" s="71"/>
    </row>
    <row r="3947" spans="1:10" ht="15.75">
      <c r="A3947" s="280" t="s">
        <v>6</v>
      </c>
      <c r="B3947" s="280"/>
      <c r="C3947" s="280"/>
      <c r="D3947" s="280"/>
      <c r="E3947" s="280"/>
      <c r="F3947" s="280"/>
      <c r="G3947" s="280"/>
      <c r="H3947" s="1"/>
      <c r="I3947" s="1"/>
      <c r="J3947" s="71"/>
    </row>
    <row r="3948" spans="1:10" ht="27.75">
      <c r="A3948" s="9"/>
      <c r="B3948" s="9"/>
      <c r="C3948" s="281" t="s">
        <v>321</v>
      </c>
      <c r="D3948" s="281"/>
      <c r="E3948" s="281"/>
      <c r="F3948" s="281"/>
      <c r="G3948" s="281"/>
      <c r="H3948" s="2"/>
      <c r="I3948" s="2"/>
      <c r="J3948" s="72"/>
    </row>
    <row r="3949" spans="1:10">
      <c r="A3949" s="11" t="s">
        <v>8</v>
      </c>
      <c r="B3949" s="12"/>
      <c r="C3949" s="202"/>
      <c r="D3949" s="286"/>
      <c r="E3949" s="286"/>
      <c r="F3949" s="286"/>
      <c r="G3949" s="286"/>
      <c r="H3949" s="68"/>
      <c r="I3949" s="68"/>
      <c r="J3949" s="71"/>
    </row>
    <row r="3950" spans="1:10" ht="15.75">
      <c r="A3950" s="11" t="s">
        <v>9</v>
      </c>
      <c r="B3950" s="286" t="s">
        <v>331</v>
      </c>
      <c r="C3950" s="286"/>
      <c r="D3950" s="286"/>
      <c r="E3950" s="286"/>
      <c r="F3950" s="11"/>
      <c r="G3950" s="16"/>
      <c r="H3950" s="11"/>
      <c r="I3950" s="11"/>
      <c r="J3950" s="80"/>
    </row>
    <row r="3951" spans="1:10" ht="15.75">
      <c r="A3951" s="11" t="s">
        <v>11</v>
      </c>
      <c r="B3951" s="289"/>
      <c r="C3951" s="289"/>
      <c r="D3951" s="289"/>
      <c r="E3951" s="289"/>
      <c r="F3951" s="18"/>
      <c r="G3951" s="19" t="s">
        <v>13</v>
      </c>
      <c r="H3951" s="69" t="s">
        <v>161</v>
      </c>
      <c r="I3951" s="69">
        <v>12415</v>
      </c>
      <c r="J3951" s="73"/>
    </row>
    <row r="3952" spans="1:10">
      <c r="A3952" s="190" t="s">
        <v>14</v>
      </c>
      <c r="B3952" s="190"/>
      <c r="C3952" s="203" t="s">
        <v>17</v>
      </c>
      <c r="D3952" s="191" t="s">
        <v>18</v>
      </c>
      <c r="E3952" s="192" t="s">
        <v>19</v>
      </c>
      <c r="F3952" s="192" t="s">
        <v>20</v>
      </c>
      <c r="G3952" s="190" t="s">
        <v>21</v>
      </c>
      <c r="H3952" s="1"/>
      <c r="I3952" s="1"/>
      <c r="J3952" s="71"/>
    </row>
    <row r="3953" spans="1:10">
      <c r="A3953" s="24">
        <v>1</v>
      </c>
      <c r="B3953" s="25" t="s">
        <v>23</v>
      </c>
      <c r="C3953" s="167"/>
      <c r="D3953" s="27">
        <v>79305</v>
      </c>
      <c r="E3953" s="28">
        <f t="shared" ref="E3953:E3970" si="570">D3953*C3953</f>
        <v>0</v>
      </c>
      <c r="F3953" s="29">
        <v>0</v>
      </c>
      <c r="G3953" s="30">
        <f t="shared" ref="G3953:G3970" si="571">E3953-E3953*F3953</f>
        <v>0</v>
      </c>
      <c r="H3953" s="31">
        <f>D3953/1.08</f>
        <v>73430.555555555547</v>
      </c>
      <c r="I3953" s="31"/>
      <c r="J3953" s="59">
        <f t="shared" ref="J3953:J3970" si="572">H3953*C3953</f>
        <v>0</v>
      </c>
    </row>
    <row r="3954" spans="1:10">
      <c r="A3954" s="24">
        <v>2</v>
      </c>
      <c r="B3954" s="25" t="s">
        <v>25</v>
      </c>
      <c r="C3954" s="204"/>
      <c r="D3954" s="33">
        <v>128591</v>
      </c>
      <c r="E3954" s="28">
        <f t="shared" si="570"/>
        <v>0</v>
      </c>
      <c r="F3954" s="29">
        <v>0</v>
      </c>
      <c r="G3954" s="30">
        <f t="shared" si="571"/>
        <v>0</v>
      </c>
      <c r="H3954" s="31">
        <f t="shared" ref="H3954:H3956" si="573">D3954/1.08</f>
        <v>119065.74074074073</v>
      </c>
      <c r="I3954" s="31"/>
      <c r="J3954" s="59">
        <f t="shared" si="572"/>
        <v>0</v>
      </c>
    </row>
    <row r="3955" spans="1:10">
      <c r="A3955" s="24">
        <v>3</v>
      </c>
      <c r="B3955" s="25" t="s">
        <v>26</v>
      </c>
      <c r="C3955" s="205"/>
      <c r="D3955" s="27">
        <v>60043</v>
      </c>
      <c r="E3955" s="28">
        <f t="shared" si="570"/>
        <v>0</v>
      </c>
      <c r="F3955" s="29">
        <v>0</v>
      </c>
      <c r="G3955" s="30">
        <f t="shared" si="571"/>
        <v>0</v>
      </c>
      <c r="H3955" s="31">
        <f t="shared" si="573"/>
        <v>55595.370370370365</v>
      </c>
      <c r="I3955" s="31"/>
      <c r="J3955" s="59">
        <f t="shared" si="572"/>
        <v>0</v>
      </c>
    </row>
    <row r="3956" spans="1:10">
      <c r="A3956" s="24">
        <v>4</v>
      </c>
      <c r="B3956" s="25" t="s">
        <v>27</v>
      </c>
      <c r="C3956" s="206"/>
      <c r="D3956" s="27">
        <v>115781</v>
      </c>
      <c r="E3956" s="28">
        <f t="shared" si="570"/>
        <v>0</v>
      </c>
      <c r="F3956" s="29">
        <v>0</v>
      </c>
      <c r="G3956" s="30">
        <f t="shared" si="571"/>
        <v>0</v>
      </c>
      <c r="H3956" s="31">
        <f t="shared" si="573"/>
        <v>107204.62962962962</v>
      </c>
      <c r="I3956" s="31"/>
      <c r="J3956" s="59">
        <f t="shared" si="572"/>
        <v>0</v>
      </c>
    </row>
    <row r="3957" spans="1:10">
      <c r="A3957" s="24">
        <v>5</v>
      </c>
      <c r="B3957" s="25" t="s">
        <v>28</v>
      </c>
      <c r="C3957" s="204">
        <v>5</v>
      </c>
      <c r="D3957" s="27">
        <v>119943</v>
      </c>
      <c r="E3957" s="28">
        <f t="shared" si="570"/>
        <v>599715</v>
      </c>
      <c r="F3957" s="124">
        <v>0.25</v>
      </c>
      <c r="G3957" s="125">
        <f t="shared" si="571"/>
        <v>449786.25</v>
      </c>
      <c r="H3957" s="31">
        <f>D3957/1.08*0.75</f>
        <v>83293.75</v>
      </c>
      <c r="I3957" s="31"/>
      <c r="J3957" s="59">
        <f t="shared" si="572"/>
        <v>416468.75</v>
      </c>
    </row>
    <row r="3958" spans="1:10">
      <c r="A3958" s="24">
        <v>6</v>
      </c>
      <c r="B3958" s="25" t="s">
        <v>29</v>
      </c>
      <c r="C3958" s="167"/>
      <c r="D3958" s="27">
        <v>94810</v>
      </c>
      <c r="E3958" s="28">
        <f t="shared" si="570"/>
        <v>0</v>
      </c>
      <c r="F3958" s="29">
        <v>0</v>
      </c>
      <c r="G3958" s="30">
        <f t="shared" si="571"/>
        <v>0</v>
      </c>
      <c r="H3958" s="31">
        <f t="shared" ref="H3958:H3969" si="574">D3958/1.08</f>
        <v>87787.037037037036</v>
      </c>
      <c r="I3958" s="31"/>
      <c r="J3958" s="59">
        <f t="shared" si="572"/>
        <v>0</v>
      </c>
    </row>
    <row r="3959" spans="1:10">
      <c r="A3959" s="24">
        <v>7</v>
      </c>
      <c r="B3959" s="25" t="s">
        <v>30</v>
      </c>
      <c r="C3959" s="207"/>
      <c r="D3959" s="27">
        <v>141396</v>
      </c>
      <c r="E3959" s="28">
        <f t="shared" si="570"/>
        <v>0</v>
      </c>
      <c r="F3959" s="29">
        <v>0</v>
      </c>
      <c r="G3959" s="30">
        <f t="shared" si="571"/>
        <v>0</v>
      </c>
      <c r="H3959" s="31">
        <f t="shared" si="574"/>
        <v>130922.22222222222</v>
      </c>
      <c r="I3959" s="31"/>
      <c r="J3959" s="59">
        <f t="shared" si="572"/>
        <v>0</v>
      </c>
    </row>
    <row r="3960" spans="1:10">
      <c r="A3960" s="24">
        <v>8</v>
      </c>
      <c r="B3960" s="25" t="s">
        <v>31</v>
      </c>
      <c r="C3960" s="167"/>
      <c r="D3960" s="27">
        <v>232931</v>
      </c>
      <c r="E3960" s="28">
        <f t="shared" si="570"/>
        <v>0</v>
      </c>
      <c r="F3960" s="29">
        <v>0</v>
      </c>
      <c r="G3960" s="30">
        <f t="shared" si="571"/>
        <v>0</v>
      </c>
      <c r="H3960" s="31">
        <f t="shared" si="574"/>
        <v>215676.85185185182</v>
      </c>
      <c r="I3960" s="31"/>
      <c r="J3960" s="59">
        <f t="shared" si="572"/>
        <v>0</v>
      </c>
    </row>
    <row r="3961" spans="1:10">
      <c r="A3961" s="24">
        <v>9</v>
      </c>
      <c r="B3961" s="36" t="s">
        <v>32</v>
      </c>
      <c r="C3961" s="167"/>
      <c r="D3961" s="27">
        <v>101534</v>
      </c>
      <c r="E3961" s="28">
        <f t="shared" si="570"/>
        <v>0</v>
      </c>
      <c r="F3961" s="29">
        <v>0</v>
      </c>
      <c r="G3961" s="30">
        <f t="shared" si="571"/>
        <v>0</v>
      </c>
      <c r="H3961" s="31">
        <f t="shared" si="574"/>
        <v>94012.962962962964</v>
      </c>
      <c r="I3961" s="31"/>
      <c r="J3961" s="59">
        <f t="shared" si="572"/>
        <v>0</v>
      </c>
    </row>
    <row r="3962" spans="1:10">
      <c r="A3962" s="24">
        <v>10</v>
      </c>
      <c r="B3962" s="36" t="s">
        <v>33</v>
      </c>
      <c r="C3962" s="208"/>
      <c r="D3962" s="33">
        <v>110148</v>
      </c>
      <c r="E3962" s="28">
        <f t="shared" si="570"/>
        <v>0</v>
      </c>
      <c r="F3962" s="29">
        <v>0</v>
      </c>
      <c r="G3962" s="30">
        <f t="shared" si="571"/>
        <v>0</v>
      </c>
      <c r="H3962" s="31">
        <f t="shared" si="574"/>
        <v>101988.88888888888</v>
      </c>
      <c r="I3962" s="31"/>
      <c r="J3962" s="59">
        <f t="shared" si="572"/>
        <v>0</v>
      </c>
    </row>
    <row r="3963" spans="1:10">
      <c r="A3963" s="24">
        <v>11</v>
      </c>
      <c r="B3963" s="121" t="s">
        <v>34</v>
      </c>
      <c r="C3963" s="209">
        <v>5</v>
      </c>
      <c r="D3963" s="27">
        <v>54198</v>
      </c>
      <c r="E3963" s="123">
        <f t="shared" si="570"/>
        <v>270990</v>
      </c>
      <c r="F3963" s="29">
        <v>0</v>
      </c>
      <c r="G3963" s="125">
        <f t="shared" si="571"/>
        <v>270990</v>
      </c>
      <c r="H3963" s="31">
        <f t="shared" si="574"/>
        <v>50183.333333333328</v>
      </c>
      <c r="I3963" s="128"/>
      <c r="J3963" s="59">
        <f t="shared" si="572"/>
        <v>250916.66666666663</v>
      </c>
    </row>
    <row r="3964" spans="1:10">
      <c r="A3964" s="24">
        <v>12</v>
      </c>
      <c r="B3964" s="25" t="s">
        <v>35</v>
      </c>
      <c r="C3964" s="208"/>
      <c r="D3964" s="27">
        <v>49680</v>
      </c>
      <c r="E3964" s="28">
        <f t="shared" si="570"/>
        <v>0</v>
      </c>
      <c r="F3964" s="29">
        <v>0</v>
      </c>
      <c r="G3964" s="30">
        <f t="shared" si="571"/>
        <v>0</v>
      </c>
      <c r="H3964" s="31">
        <f t="shared" si="574"/>
        <v>46000</v>
      </c>
      <c r="I3964" s="31"/>
      <c r="J3964" s="59">
        <f t="shared" si="572"/>
        <v>0</v>
      </c>
    </row>
    <row r="3965" spans="1:10">
      <c r="A3965" s="24">
        <v>13</v>
      </c>
      <c r="B3965" s="25" t="s">
        <v>36</v>
      </c>
      <c r="C3965" s="208"/>
      <c r="D3965" s="38">
        <v>64152</v>
      </c>
      <c r="E3965" s="28">
        <f t="shared" si="570"/>
        <v>0</v>
      </c>
      <c r="F3965" s="29">
        <v>0</v>
      </c>
      <c r="G3965" s="30">
        <f t="shared" si="571"/>
        <v>0</v>
      </c>
      <c r="H3965" s="31">
        <f t="shared" si="574"/>
        <v>59399.999999999993</v>
      </c>
      <c r="I3965" s="31"/>
      <c r="J3965" s="59">
        <f t="shared" si="572"/>
        <v>0</v>
      </c>
    </row>
    <row r="3966" spans="1:10">
      <c r="A3966" s="24">
        <v>14</v>
      </c>
      <c r="B3966" s="121" t="s">
        <v>37</v>
      </c>
      <c r="C3966" s="209"/>
      <c r="D3966" s="38">
        <v>65934</v>
      </c>
      <c r="E3966" s="123">
        <f t="shared" si="570"/>
        <v>0</v>
      </c>
      <c r="F3966" s="124">
        <v>0</v>
      </c>
      <c r="G3966" s="125">
        <f t="shared" si="571"/>
        <v>0</v>
      </c>
      <c r="H3966" s="31">
        <f t="shared" si="574"/>
        <v>61049.999999999993</v>
      </c>
      <c r="I3966" s="128"/>
      <c r="J3966" s="59">
        <f t="shared" si="572"/>
        <v>0</v>
      </c>
    </row>
    <row r="3967" spans="1:10">
      <c r="A3967" s="24">
        <v>15</v>
      </c>
      <c r="B3967" s="25" t="s">
        <v>38</v>
      </c>
      <c r="C3967" s="208"/>
      <c r="D3967" s="38">
        <v>76626</v>
      </c>
      <c r="E3967" s="28">
        <f t="shared" si="570"/>
        <v>0</v>
      </c>
      <c r="F3967" s="29">
        <v>0</v>
      </c>
      <c r="G3967" s="30">
        <f t="shared" si="571"/>
        <v>0</v>
      </c>
      <c r="H3967" s="31">
        <f t="shared" si="574"/>
        <v>70950</v>
      </c>
      <c r="I3967" s="31"/>
      <c r="J3967" s="59">
        <f t="shared" si="572"/>
        <v>0</v>
      </c>
    </row>
    <row r="3968" spans="1:10">
      <c r="A3968" s="24">
        <v>16</v>
      </c>
      <c r="B3968" s="25" t="s">
        <v>39</v>
      </c>
      <c r="C3968" s="208"/>
      <c r="D3968" s="38">
        <v>80190</v>
      </c>
      <c r="E3968" s="28">
        <f t="shared" si="570"/>
        <v>0</v>
      </c>
      <c r="F3968" s="29">
        <v>0</v>
      </c>
      <c r="G3968" s="30">
        <f t="shared" si="571"/>
        <v>0</v>
      </c>
      <c r="H3968" s="31">
        <f t="shared" si="574"/>
        <v>74250</v>
      </c>
      <c r="I3968" s="31"/>
      <c r="J3968" s="59">
        <f t="shared" si="572"/>
        <v>0</v>
      </c>
    </row>
    <row r="3969" spans="1:10">
      <c r="A3969" s="24">
        <v>17</v>
      </c>
      <c r="B3969" s="25" t="s">
        <v>40</v>
      </c>
      <c r="C3969" s="208"/>
      <c r="D3969" s="38">
        <v>113832</v>
      </c>
      <c r="E3969" s="28">
        <f t="shared" si="570"/>
        <v>0</v>
      </c>
      <c r="F3969" s="29">
        <v>0</v>
      </c>
      <c r="G3969" s="30">
        <f t="shared" si="571"/>
        <v>0</v>
      </c>
      <c r="H3969" s="31">
        <f t="shared" si="574"/>
        <v>105400</v>
      </c>
      <c r="I3969" s="31"/>
      <c r="J3969" s="59">
        <f t="shared" si="572"/>
        <v>0</v>
      </c>
    </row>
    <row r="3970" spans="1:10">
      <c r="A3970" s="24">
        <v>18</v>
      </c>
      <c r="B3970" s="121" t="s">
        <v>41</v>
      </c>
      <c r="C3970" s="209"/>
      <c r="D3970" s="39">
        <v>98010</v>
      </c>
      <c r="E3970" s="123">
        <f t="shared" si="570"/>
        <v>0</v>
      </c>
      <c r="F3970" s="124">
        <v>0.23</v>
      </c>
      <c r="G3970" s="125">
        <f t="shared" si="571"/>
        <v>0</v>
      </c>
      <c r="H3970" s="31">
        <f>D3970/1.08*0.77</f>
        <v>69877.5</v>
      </c>
      <c r="I3970" s="128"/>
      <c r="J3970" s="59">
        <f t="shared" si="572"/>
        <v>0</v>
      </c>
    </row>
    <row r="3971" spans="1:10" ht="21">
      <c r="A3971" s="40"/>
      <c r="B3971" s="41" t="s">
        <v>42</v>
      </c>
      <c r="C3971" s="210">
        <f>SUM(C3953:C3970)</f>
        <v>10</v>
      </c>
      <c r="D3971" s="39"/>
      <c r="E3971" s="43">
        <f>SUM(E3953:E3970)</f>
        <v>870705</v>
      </c>
      <c r="F3971" s="43"/>
      <c r="G3971" s="44">
        <f>SUM(G3953:G3970)</f>
        <v>720776.25</v>
      </c>
      <c r="H3971" s="45"/>
      <c r="I3971" s="45"/>
      <c r="J3971" s="64">
        <f>SUM(J3953:J3970)</f>
        <v>667385.41666666663</v>
      </c>
    </row>
    <row r="3972" spans="1:10" ht="31.5">
      <c r="A3972" s="46"/>
      <c r="B3972" s="47"/>
      <c r="C3972" s="211"/>
      <c r="D3972" s="39"/>
      <c r="E3972" s="49"/>
      <c r="F3972" s="49"/>
      <c r="G3972" s="50"/>
      <c r="H3972" s="5"/>
      <c r="I3972" s="5"/>
      <c r="J3972" s="75">
        <f>J3971*0.08</f>
        <v>53390.833333333328</v>
      </c>
    </row>
    <row r="3973" spans="1:10" ht="31.5">
      <c r="A3973" s="283" t="s">
        <v>43</v>
      </c>
      <c r="B3973" s="283"/>
      <c r="C3973" s="284" t="s">
        <v>44</v>
      </c>
      <c r="D3973" s="284"/>
      <c r="E3973" s="54"/>
      <c r="F3973" s="54"/>
      <c r="G3973" s="55" t="s">
        <v>45</v>
      </c>
      <c r="H3973" s="6"/>
      <c r="I3973" s="6"/>
      <c r="J3973" s="76">
        <f>SUM(J3971:J3972)</f>
        <v>720776.25</v>
      </c>
    </row>
    <row r="3974" spans="1:10" ht="15">
      <c r="B3974" s="131" t="s">
        <v>165</v>
      </c>
      <c r="C3974" s="131" t="s">
        <v>166</v>
      </c>
      <c r="D3974" s="131"/>
      <c r="E3974" s="131" t="s">
        <v>167</v>
      </c>
    </row>
    <row r="3975" spans="1:10">
      <c r="B3975" s="212" t="s">
        <v>168</v>
      </c>
      <c r="C3975" s="213" t="s">
        <v>166</v>
      </c>
      <c r="D3975" s="214"/>
      <c r="E3975" s="214"/>
      <c r="F3975" s="214"/>
      <c r="G3975" s="212" t="s">
        <v>167</v>
      </c>
    </row>
    <row r="3978" spans="1:10" ht="15.75">
      <c r="A3978" s="279" t="s">
        <v>0</v>
      </c>
      <c r="B3978" s="279"/>
      <c r="C3978" s="279"/>
      <c r="D3978" s="279"/>
      <c r="E3978" s="279"/>
      <c r="F3978" s="279"/>
      <c r="G3978" s="279"/>
    </row>
    <row r="3979" spans="1:10" ht="15.75">
      <c r="A3979" s="279" t="s">
        <v>1</v>
      </c>
      <c r="B3979" s="279"/>
      <c r="C3979" s="279"/>
      <c r="D3979" s="279"/>
      <c r="E3979" s="279"/>
      <c r="F3979" s="279"/>
      <c r="G3979" s="279"/>
      <c r="H3979" s="1"/>
      <c r="I3979" s="1"/>
      <c r="J3979" s="71"/>
    </row>
    <row r="3980" spans="1:10" ht="15.75">
      <c r="A3980" s="279" t="s">
        <v>2</v>
      </c>
      <c r="B3980" s="279"/>
      <c r="C3980" s="279"/>
      <c r="D3980" s="279"/>
      <c r="E3980" s="279"/>
      <c r="F3980" s="279"/>
      <c r="G3980" s="279"/>
      <c r="H3980" s="1"/>
      <c r="I3980" s="1"/>
      <c r="J3980" s="71"/>
    </row>
    <row r="3981" spans="1:10" ht="15.75">
      <c r="A3981" s="279" t="s">
        <v>4</v>
      </c>
      <c r="B3981" s="279"/>
      <c r="C3981" s="279"/>
      <c r="D3981" s="279"/>
      <c r="E3981" s="279"/>
      <c r="F3981" s="279"/>
      <c r="G3981" s="279"/>
      <c r="H3981" s="1"/>
      <c r="I3981" s="1"/>
      <c r="J3981" s="71"/>
    </row>
    <row r="3982" spans="1:10" ht="15.75">
      <c r="A3982" s="280" t="s">
        <v>6</v>
      </c>
      <c r="B3982" s="280"/>
      <c r="C3982" s="280"/>
      <c r="D3982" s="280"/>
      <c r="E3982" s="280"/>
      <c r="F3982" s="280"/>
      <c r="G3982" s="280"/>
      <c r="H3982" s="1"/>
      <c r="I3982" s="1"/>
      <c r="J3982" s="71"/>
    </row>
    <row r="3983" spans="1:10" ht="27.75">
      <c r="A3983" s="9"/>
      <c r="B3983" s="9"/>
      <c r="C3983" s="281" t="s">
        <v>287</v>
      </c>
      <c r="D3983" s="281"/>
      <c r="E3983" s="281"/>
      <c r="F3983" s="281"/>
      <c r="G3983" s="281"/>
      <c r="H3983" s="2"/>
      <c r="I3983" s="2"/>
      <c r="J3983" s="72"/>
    </row>
    <row r="3984" spans="1:10">
      <c r="A3984" s="11" t="s">
        <v>8</v>
      </c>
      <c r="B3984" s="12"/>
      <c r="C3984" s="202"/>
      <c r="D3984" s="286"/>
      <c r="E3984" s="286"/>
      <c r="F3984" s="286"/>
      <c r="G3984" s="286"/>
      <c r="H3984" s="68"/>
      <c r="I3984" s="68"/>
      <c r="J3984" s="71"/>
    </row>
    <row r="3985" spans="1:10" ht="15.75">
      <c r="A3985" s="11" t="s">
        <v>9</v>
      </c>
      <c r="B3985" s="286" t="s">
        <v>332</v>
      </c>
      <c r="C3985" s="286"/>
      <c r="D3985" s="286"/>
      <c r="E3985" s="286"/>
      <c r="F3985" s="11"/>
      <c r="G3985" s="16"/>
      <c r="H3985" s="11"/>
      <c r="I3985" s="11"/>
      <c r="J3985" s="80"/>
    </row>
    <row r="3986" spans="1:10" ht="15.75">
      <c r="A3986" s="11" t="s">
        <v>11</v>
      </c>
      <c r="B3986" s="289"/>
      <c r="C3986" s="289"/>
      <c r="D3986" s="289"/>
      <c r="E3986" s="289"/>
      <c r="F3986" s="18"/>
      <c r="G3986" s="19" t="s">
        <v>13</v>
      </c>
      <c r="H3986" s="69" t="s">
        <v>161</v>
      </c>
      <c r="I3986" s="69">
        <v>11676</v>
      </c>
      <c r="J3986" s="73"/>
    </row>
    <row r="3987" spans="1:10">
      <c r="A3987" s="190" t="s">
        <v>14</v>
      </c>
      <c r="B3987" s="190"/>
      <c r="C3987" s="203" t="s">
        <v>17</v>
      </c>
      <c r="D3987" s="191" t="s">
        <v>18</v>
      </c>
      <c r="E3987" s="192" t="s">
        <v>19</v>
      </c>
      <c r="F3987" s="192" t="s">
        <v>20</v>
      </c>
      <c r="G3987" s="190" t="s">
        <v>21</v>
      </c>
      <c r="H3987" s="1"/>
      <c r="I3987" s="1"/>
      <c r="J3987" s="71"/>
    </row>
    <row r="3988" spans="1:10">
      <c r="A3988" s="24">
        <v>1</v>
      </c>
      <c r="B3988" s="25" t="s">
        <v>23</v>
      </c>
      <c r="C3988" s="167"/>
      <c r="D3988" s="27">
        <v>79305</v>
      </c>
      <c r="E3988" s="28">
        <f t="shared" ref="E3988:E4005" si="575">D3988*C3988</f>
        <v>0</v>
      </c>
      <c r="F3988" s="29">
        <v>0</v>
      </c>
      <c r="G3988" s="30">
        <f t="shared" ref="G3988:G4005" si="576">E3988-E3988*F3988</f>
        <v>0</v>
      </c>
      <c r="H3988" s="31">
        <f>D3988/1.08</f>
        <v>73430.555555555547</v>
      </c>
      <c r="I3988" s="31"/>
      <c r="J3988" s="59">
        <f t="shared" ref="J3988:J4005" si="577">H3988*C3988</f>
        <v>0</v>
      </c>
    </row>
    <row r="3989" spans="1:10">
      <c r="A3989" s="24">
        <v>2</v>
      </c>
      <c r="B3989" s="25" t="s">
        <v>25</v>
      </c>
      <c r="C3989" s="204"/>
      <c r="D3989" s="33">
        <v>128591</v>
      </c>
      <c r="E3989" s="28">
        <f t="shared" si="575"/>
        <v>0</v>
      </c>
      <c r="F3989" s="29">
        <v>0</v>
      </c>
      <c r="G3989" s="30">
        <f t="shared" si="576"/>
        <v>0</v>
      </c>
      <c r="H3989" s="31">
        <f t="shared" ref="H3989:H3991" si="578">D3989/1.08</f>
        <v>119065.74074074073</v>
      </c>
      <c r="I3989" s="31"/>
      <c r="J3989" s="59">
        <f t="shared" si="577"/>
        <v>0</v>
      </c>
    </row>
    <row r="3990" spans="1:10">
      <c r="A3990" s="24">
        <v>3</v>
      </c>
      <c r="B3990" s="25" t="s">
        <v>26</v>
      </c>
      <c r="C3990" s="205"/>
      <c r="D3990" s="27">
        <v>60043</v>
      </c>
      <c r="E3990" s="28">
        <f t="shared" si="575"/>
        <v>0</v>
      </c>
      <c r="F3990" s="29">
        <v>0</v>
      </c>
      <c r="G3990" s="30">
        <f t="shared" si="576"/>
        <v>0</v>
      </c>
      <c r="H3990" s="31">
        <f t="shared" si="578"/>
        <v>55595.370370370365</v>
      </c>
      <c r="I3990" s="31"/>
      <c r="J3990" s="59">
        <f t="shared" si="577"/>
        <v>0</v>
      </c>
    </row>
    <row r="3991" spans="1:10">
      <c r="A3991" s="24">
        <v>4</v>
      </c>
      <c r="B3991" s="25" t="s">
        <v>27</v>
      </c>
      <c r="C3991" s="206"/>
      <c r="D3991" s="27">
        <v>115781</v>
      </c>
      <c r="E3991" s="28">
        <f t="shared" si="575"/>
        <v>0</v>
      </c>
      <c r="F3991" s="29">
        <v>0</v>
      </c>
      <c r="G3991" s="30">
        <f t="shared" si="576"/>
        <v>0</v>
      </c>
      <c r="H3991" s="31">
        <f t="shared" si="578"/>
        <v>107204.62962962962</v>
      </c>
      <c r="I3991" s="31"/>
      <c r="J3991" s="59">
        <f t="shared" si="577"/>
        <v>0</v>
      </c>
    </row>
    <row r="3992" spans="1:10">
      <c r="A3992" s="24">
        <v>5</v>
      </c>
      <c r="B3992" s="25" t="s">
        <v>28</v>
      </c>
      <c r="C3992" s="204">
        <v>3</v>
      </c>
      <c r="D3992" s="27">
        <v>119943</v>
      </c>
      <c r="E3992" s="28">
        <f t="shared" si="575"/>
        <v>359829</v>
      </c>
      <c r="F3992" s="124">
        <v>0.25</v>
      </c>
      <c r="G3992" s="125">
        <f t="shared" si="576"/>
        <v>269871.75</v>
      </c>
      <c r="H3992" s="31">
        <f>D3992/1.08*0.75</f>
        <v>83293.75</v>
      </c>
      <c r="I3992" s="31"/>
      <c r="J3992" s="59">
        <f t="shared" si="577"/>
        <v>249881.25</v>
      </c>
    </row>
    <row r="3993" spans="1:10">
      <c r="A3993" s="24">
        <v>6</v>
      </c>
      <c r="B3993" s="25" t="s">
        <v>29</v>
      </c>
      <c r="C3993" s="167"/>
      <c r="D3993" s="27">
        <v>94810</v>
      </c>
      <c r="E3993" s="28">
        <f t="shared" si="575"/>
        <v>0</v>
      </c>
      <c r="F3993" s="29">
        <v>0</v>
      </c>
      <c r="G3993" s="30">
        <f t="shared" si="576"/>
        <v>0</v>
      </c>
      <c r="H3993" s="31">
        <f t="shared" ref="H3993:H4004" si="579">D3993/1.08</f>
        <v>87787.037037037036</v>
      </c>
      <c r="I3993" s="31"/>
      <c r="J3993" s="59">
        <f t="shared" si="577"/>
        <v>0</v>
      </c>
    </row>
    <row r="3994" spans="1:10">
      <c r="A3994" s="24">
        <v>7</v>
      </c>
      <c r="B3994" s="25" t="s">
        <v>30</v>
      </c>
      <c r="C3994" s="207"/>
      <c r="D3994" s="27">
        <v>141396</v>
      </c>
      <c r="E3994" s="28">
        <f t="shared" si="575"/>
        <v>0</v>
      </c>
      <c r="F3994" s="29">
        <v>0</v>
      </c>
      <c r="G3994" s="30">
        <f t="shared" si="576"/>
        <v>0</v>
      </c>
      <c r="H3994" s="31">
        <f t="shared" si="579"/>
        <v>130922.22222222222</v>
      </c>
      <c r="I3994" s="31"/>
      <c r="J3994" s="59">
        <f t="shared" si="577"/>
        <v>0</v>
      </c>
    </row>
    <row r="3995" spans="1:10">
      <c r="A3995" s="24">
        <v>8</v>
      </c>
      <c r="B3995" s="25" t="s">
        <v>31</v>
      </c>
      <c r="C3995" s="167"/>
      <c r="D3995" s="27">
        <v>232931</v>
      </c>
      <c r="E3995" s="28">
        <f t="shared" si="575"/>
        <v>0</v>
      </c>
      <c r="F3995" s="29">
        <v>0</v>
      </c>
      <c r="G3995" s="30">
        <f t="shared" si="576"/>
        <v>0</v>
      </c>
      <c r="H3995" s="31">
        <f t="shared" si="579"/>
        <v>215676.85185185182</v>
      </c>
      <c r="I3995" s="31"/>
      <c r="J3995" s="59">
        <f t="shared" si="577"/>
        <v>0</v>
      </c>
    </row>
    <row r="3996" spans="1:10">
      <c r="A3996" s="24">
        <v>9</v>
      </c>
      <c r="B3996" s="36" t="s">
        <v>32</v>
      </c>
      <c r="C3996" s="167"/>
      <c r="D3996" s="27">
        <v>101534</v>
      </c>
      <c r="E3996" s="28">
        <f t="shared" si="575"/>
        <v>0</v>
      </c>
      <c r="F3996" s="29">
        <v>0</v>
      </c>
      <c r="G3996" s="30">
        <f t="shared" si="576"/>
        <v>0</v>
      </c>
      <c r="H3996" s="31">
        <f t="shared" si="579"/>
        <v>94012.962962962964</v>
      </c>
      <c r="I3996" s="31"/>
      <c r="J3996" s="59">
        <f t="shared" si="577"/>
        <v>0</v>
      </c>
    </row>
    <row r="3997" spans="1:10">
      <c r="A3997" s="24">
        <v>10</v>
      </c>
      <c r="B3997" s="36" t="s">
        <v>33</v>
      </c>
      <c r="C3997" s="208"/>
      <c r="D3997" s="33">
        <v>110148</v>
      </c>
      <c r="E3997" s="28">
        <f t="shared" si="575"/>
        <v>0</v>
      </c>
      <c r="F3997" s="29">
        <v>0</v>
      </c>
      <c r="G3997" s="30">
        <f t="shared" si="576"/>
        <v>0</v>
      </c>
      <c r="H3997" s="31">
        <f t="shared" si="579"/>
        <v>101988.88888888888</v>
      </c>
      <c r="I3997" s="31"/>
      <c r="J3997" s="59">
        <f t="shared" si="577"/>
        <v>0</v>
      </c>
    </row>
    <row r="3998" spans="1:10">
      <c r="A3998" s="24">
        <v>11</v>
      </c>
      <c r="B3998" s="121" t="s">
        <v>34</v>
      </c>
      <c r="C3998" s="209">
        <v>3</v>
      </c>
      <c r="D3998" s="27">
        <v>54198</v>
      </c>
      <c r="E3998" s="123">
        <f t="shared" si="575"/>
        <v>162594</v>
      </c>
      <c r="F3998" s="29">
        <v>0</v>
      </c>
      <c r="G3998" s="125">
        <f t="shared" si="576"/>
        <v>162594</v>
      </c>
      <c r="H3998" s="31">
        <f t="shared" si="579"/>
        <v>50183.333333333328</v>
      </c>
      <c r="I3998" s="128"/>
      <c r="J3998" s="59">
        <f t="shared" si="577"/>
        <v>150550</v>
      </c>
    </row>
    <row r="3999" spans="1:10">
      <c r="A3999" s="24">
        <v>12</v>
      </c>
      <c r="B3999" s="25" t="s">
        <v>35</v>
      </c>
      <c r="C3999" s="208"/>
      <c r="D3999" s="27">
        <v>49680</v>
      </c>
      <c r="E3999" s="28">
        <f t="shared" si="575"/>
        <v>0</v>
      </c>
      <c r="F3999" s="29">
        <v>0</v>
      </c>
      <c r="G3999" s="30">
        <f t="shared" si="576"/>
        <v>0</v>
      </c>
      <c r="H3999" s="31">
        <f t="shared" si="579"/>
        <v>46000</v>
      </c>
      <c r="I3999" s="31"/>
      <c r="J3999" s="59">
        <f t="shared" si="577"/>
        <v>0</v>
      </c>
    </row>
    <row r="4000" spans="1:10">
      <c r="A4000" s="24">
        <v>13</v>
      </c>
      <c r="B4000" s="25" t="s">
        <v>36</v>
      </c>
      <c r="C4000" s="208"/>
      <c r="D4000" s="38">
        <v>64152</v>
      </c>
      <c r="E4000" s="28">
        <f t="shared" si="575"/>
        <v>0</v>
      </c>
      <c r="F4000" s="29">
        <v>0</v>
      </c>
      <c r="G4000" s="30">
        <f t="shared" si="576"/>
        <v>0</v>
      </c>
      <c r="H4000" s="31">
        <f t="shared" si="579"/>
        <v>59399.999999999993</v>
      </c>
      <c r="I4000" s="31"/>
      <c r="J4000" s="59">
        <f t="shared" si="577"/>
        <v>0</v>
      </c>
    </row>
    <row r="4001" spans="1:10">
      <c r="A4001" s="24">
        <v>14</v>
      </c>
      <c r="B4001" s="121" t="s">
        <v>37</v>
      </c>
      <c r="C4001" s="209"/>
      <c r="D4001" s="38">
        <v>65934</v>
      </c>
      <c r="E4001" s="123">
        <f t="shared" si="575"/>
        <v>0</v>
      </c>
      <c r="F4001" s="124">
        <v>0</v>
      </c>
      <c r="G4001" s="125">
        <f t="shared" si="576"/>
        <v>0</v>
      </c>
      <c r="H4001" s="31">
        <f t="shared" si="579"/>
        <v>61049.999999999993</v>
      </c>
      <c r="I4001" s="128"/>
      <c r="J4001" s="59">
        <f t="shared" si="577"/>
        <v>0</v>
      </c>
    </row>
    <row r="4002" spans="1:10">
      <c r="A4002" s="24">
        <v>15</v>
      </c>
      <c r="B4002" s="25" t="s">
        <v>38</v>
      </c>
      <c r="C4002" s="208"/>
      <c r="D4002" s="38">
        <v>76626</v>
      </c>
      <c r="E4002" s="28">
        <f t="shared" si="575"/>
        <v>0</v>
      </c>
      <c r="F4002" s="29">
        <v>0</v>
      </c>
      <c r="G4002" s="30">
        <f t="shared" si="576"/>
        <v>0</v>
      </c>
      <c r="H4002" s="31">
        <f t="shared" si="579"/>
        <v>70950</v>
      </c>
      <c r="I4002" s="31"/>
      <c r="J4002" s="59">
        <f t="shared" si="577"/>
        <v>0</v>
      </c>
    </row>
    <row r="4003" spans="1:10">
      <c r="A4003" s="24">
        <v>16</v>
      </c>
      <c r="B4003" s="25" t="s">
        <v>39</v>
      </c>
      <c r="C4003" s="208"/>
      <c r="D4003" s="38">
        <v>80190</v>
      </c>
      <c r="E4003" s="28">
        <f t="shared" si="575"/>
        <v>0</v>
      </c>
      <c r="F4003" s="29">
        <v>0</v>
      </c>
      <c r="G4003" s="30">
        <f t="shared" si="576"/>
        <v>0</v>
      </c>
      <c r="H4003" s="31">
        <f t="shared" si="579"/>
        <v>74250</v>
      </c>
      <c r="I4003" s="31"/>
      <c r="J4003" s="59">
        <f t="shared" si="577"/>
        <v>0</v>
      </c>
    </row>
    <row r="4004" spans="1:10">
      <c r="A4004" s="24">
        <v>17</v>
      </c>
      <c r="B4004" s="25" t="s">
        <v>40</v>
      </c>
      <c r="C4004" s="208"/>
      <c r="D4004" s="38">
        <v>113832</v>
      </c>
      <c r="E4004" s="28">
        <f t="shared" si="575"/>
        <v>0</v>
      </c>
      <c r="F4004" s="29">
        <v>0</v>
      </c>
      <c r="G4004" s="30">
        <f t="shared" si="576"/>
        <v>0</v>
      </c>
      <c r="H4004" s="31">
        <f t="shared" si="579"/>
        <v>105400</v>
      </c>
      <c r="I4004" s="31"/>
      <c r="J4004" s="59">
        <f t="shared" si="577"/>
        <v>0</v>
      </c>
    </row>
    <row r="4005" spans="1:10">
      <c r="A4005" s="24">
        <v>18</v>
      </c>
      <c r="B4005" s="121" t="s">
        <v>41</v>
      </c>
      <c r="C4005" s="209"/>
      <c r="D4005" s="39">
        <v>98010</v>
      </c>
      <c r="E4005" s="123">
        <f t="shared" si="575"/>
        <v>0</v>
      </c>
      <c r="F4005" s="124">
        <v>0.23</v>
      </c>
      <c r="G4005" s="125">
        <f t="shared" si="576"/>
        <v>0</v>
      </c>
      <c r="H4005" s="31">
        <f>D4005/1.08*0.77</f>
        <v>69877.5</v>
      </c>
      <c r="I4005" s="128"/>
      <c r="J4005" s="59">
        <f t="shared" si="577"/>
        <v>0</v>
      </c>
    </row>
    <row r="4006" spans="1:10" ht="21">
      <c r="A4006" s="40"/>
      <c r="B4006" s="41" t="s">
        <v>42</v>
      </c>
      <c r="C4006" s="210">
        <f>SUM(C3988:C4005)</f>
        <v>6</v>
      </c>
      <c r="D4006" s="39"/>
      <c r="E4006" s="43">
        <f>SUM(E3988:E4005)</f>
        <v>522423</v>
      </c>
      <c r="F4006" s="43"/>
      <c r="G4006" s="44">
        <f>SUM(G3988:G4005)</f>
        <v>432465.75</v>
      </c>
      <c r="H4006" s="45"/>
      <c r="I4006" s="45"/>
      <c r="J4006" s="64">
        <f>SUM(J3988:J4005)</f>
        <v>400431.25</v>
      </c>
    </row>
    <row r="4007" spans="1:10" ht="31.5">
      <c r="A4007" s="46"/>
      <c r="B4007" s="47"/>
      <c r="C4007" s="211"/>
      <c r="D4007" s="39"/>
      <c r="E4007" s="49"/>
      <c r="F4007" s="49"/>
      <c r="G4007" s="50"/>
      <c r="H4007" s="5"/>
      <c r="I4007" s="5"/>
      <c r="J4007" s="75">
        <f>J4006*0.08</f>
        <v>32034.5</v>
      </c>
    </row>
    <row r="4008" spans="1:10" ht="31.5">
      <c r="A4008" s="283" t="s">
        <v>43</v>
      </c>
      <c r="B4008" s="283"/>
      <c r="C4008" s="284" t="s">
        <v>44</v>
      </c>
      <c r="D4008" s="284"/>
      <c r="E4008" s="54"/>
      <c r="F4008" s="54"/>
      <c r="G4008" s="55" t="s">
        <v>45</v>
      </c>
      <c r="H4008" s="6"/>
      <c r="I4008" s="6"/>
      <c r="J4008" s="76">
        <f>SUM(J4006:J4007)</f>
        <v>432465.75</v>
      </c>
    </row>
    <row r="4009" spans="1:10" ht="15">
      <c r="B4009" s="131" t="s">
        <v>165</v>
      </c>
      <c r="C4009" s="131" t="s">
        <v>166</v>
      </c>
      <c r="D4009" s="131"/>
      <c r="E4009" s="131" t="s">
        <v>167</v>
      </c>
    </row>
    <row r="4010" spans="1:10">
      <c r="B4010" s="212" t="s">
        <v>168</v>
      </c>
      <c r="C4010" s="213" t="s">
        <v>166</v>
      </c>
      <c r="D4010" s="214"/>
      <c r="E4010" s="214"/>
      <c r="F4010" s="214"/>
      <c r="G4010" s="212" t="s">
        <v>167</v>
      </c>
    </row>
    <row r="4013" spans="1:10" ht="15.75">
      <c r="A4013" s="279" t="s">
        <v>0</v>
      </c>
      <c r="B4013" s="279"/>
      <c r="C4013" s="279"/>
      <c r="D4013" s="279"/>
      <c r="E4013" s="279"/>
      <c r="F4013" s="279"/>
      <c r="G4013" s="279"/>
    </row>
    <row r="4014" spans="1:10" ht="15.75">
      <c r="A4014" s="279" t="s">
        <v>1</v>
      </c>
      <c r="B4014" s="279"/>
      <c r="C4014" s="279"/>
      <c r="D4014" s="279"/>
      <c r="E4014" s="279"/>
      <c r="F4014" s="279"/>
      <c r="G4014" s="279"/>
      <c r="H4014" s="1"/>
      <c r="I4014" s="1"/>
      <c r="J4014" s="71"/>
    </row>
    <row r="4015" spans="1:10" ht="15.75">
      <c r="A4015" s="279" t="s">
        <v>2</v>
      </c>
      <c r="B4015" s="279"/>
      <c r="C4015" s="279"/>
      <c r="D4015" s="279"/>
      <c r="E4015" s="279"/>
      <c r="F4015" s="279"/>
      <c r="G4015" s="279"/>
      <c r="H4015" s="1"/>
      <c r="I4015" s="1"/>
      <c r="J4015" s="71"/>
    </row>
    <row r="4016" spans="1:10" ht="15.75">
      <c r="A4016" s="279" t="s">
        <v>4</v>
      </c>
      <c r="B4016" s="279"/>
      <c r="C4016" s="279"/>
      <c r="D4016" s="279"/>
      <c r="E4016" s="279"/>
      <c r="F4016" s="279"/>
      <c r="G4016" s="279"/>
      <c r="H4016" s="1"/>
      <c r="I4016" s="1"/>
      <c r="J4016" s="71"/>
    </row>
    <row r="4017" spans="1:10" ht="15.75">
      <c r="A4017" s="280" t="s">
        <v>6</v>
      </c>
      <c r="B4017" s="280"/>
      <c r="C4017" s="280"/>
      <c r="D4017" s="280"/>
      <c r="E4017" s="280"/>
      <c r="F4017" s="280"/>
      <c r="G4017" s="280"/>
      <c r="H4017" s="1"/>
      <c r="I4017" s="1"/>
      <c r="J4017" s="71"/>
    </row>
    <row r="4018" spans="1:10" ht="27.75">
      <c r="A4018" s="9"/>
      <c r="B4018" s="9"/>
      <c r="C4018" s="281" t="s">
        <v>333</v>
      </c>
      <c r="D4018" s="281"/>
      <c r="E4018" s="281"/>
      <c r="F4018" s="281"/>
      <c r="G4018" s="281"/>
      <c r="H4018" s="2"/>
      <c r="I4018" s="2"/>
      <c r="J4018" s="72"/>
    </row>
    <row r="4019" spans="1:10">
      <c r="A4019" s="11" t="s">
        <v>8</v>
      </c>
      <c r="B4019" s="12"/>
      <c r="C4019" s="202"/>
      <c r="D4019" s="286"/>
      <c r="E4019" s="286"/>
      <c r="F4019" s="286"/>
      <c r="G4019" s="286"/>
      <c r="H4019" s="68"/>
      <c r="I4019" s="68"/>
      <c r="J4019" s="71"/>
    </row>
    <row r="4020" spans="1:10" ht="15.75">
      <c r="A4020" s="11" t="s">
        <v>9</v>
      </c>
      <c r="B4020" s="286" t="s">
        <v>334</v>
      </c>
      <c r="C4020" s="286"/>
      <c r="D4020" s="286"/>
      <c r="E4020" s="286"/>
      <c r="F4020" s="11"/>
      <c r="G4020" s="16"/>
      <c r="H4020" s="11"/>
      <c r="I4020" s="11"/>
      <c r="J4020" s="80"/>
    </row>
    <row r="4021" spans="1:10" ht="15.75">
      <c r="A4021" s="11" t="s">
        <v>11</v>
      </c>
      <c r="B4021" s="289"/>
      <c r="C4021" s="289"/>
      <c r="D4021" s="289"/>
      <c r="E4021" s="289"/>
      <c r="F4021" s="18"/>
      <c r="G4021" s="19" t="s">
        <v>13</v>
      </c>
      <c r="H4021" s="69" t="s">
        <v>161</v>
      </c>
      <c r="I4021" s="69">
        <v>12133</v>
      </c>
      <c r="J4021" s="73"/>
    </row>
    <row r="4022" spans="1:10">
      <c r="A4022" s="190" t="s">
        <v>14</v>
      </c>
      <c r="B4022" s="190"/>
      <c r="C4022" s="203" t="s">
        <v>17</v>
      </c>
      <c r="D4022" s="191" t="s">
        <v>18</v>
      </c>
      <c r="E4022" s="192" t="s">
        <v>19</v>
      </c>
      <c r="F4022" s="192" t="s">
        <v>20</v>
      </c>
      <c r="G4022" s="190" t="s">
        <v>21</v>
      </c>
      <c r="H4022" s="1"/>
      <c r="I4022" s="1"/>
      <c r="J4022" s="71"/>
    </row>
    <row r="4023" spans="1:10">
      <c r="A4023" s="24">
        <v>1</v>
      </c>
      <c r="B4023" s="25" t="s">
        <v>23</v>
      </c>
      <c r="C4023" s="167">
        <v>3</v>
      </c>
      <c r="D4023" s="27">
        <v>79305</v>
      </c>
      <c r="E4023" s="28">
        <f t="shared" ref="E4023:E4040" si="580">D4023*C4023</f>
        <v>237915</v>
      </c>
      <c r="F4023" s="29">
        <v>0</v>
      </c>
      <c r="G4023" s="30">
        <f t="shared" ref="G4023:G4040" si="581">E4023-E4023*F4023</f>
        <v>237915</v>
      </c>
      <c r="H4023" s="31">
        <f>D4023/1.08</f>
        <v>73430.555555555547</v>
      </c>
      <c r="I4023" s="31"/>
      <c r="J4023" s="59">
        <f t="shared" ref="J4023:J4040" si="582">H4023*C4023</f>
        <v>220291.66666666663</v>
      </c>
    </row>
    <row r="4024" spans="1:10">
      <c r="A4024" s="24">
        <v>2</v>
      </c>
      <c r="B4024" s="25" t="s">
        <v>25</v>
      </c>
      <c r="C4024" s="204"/>
      <c r="D4024" s="33">
        <v>128591</v>
      </c>
      <c r="E4024" s="28">
        <f t="shared" si="580"/>
        <v>0</v>
      </c>
      <c r="F4024" s="29">
        <v>0</v>
      </c>
      <c r="G4024" s="30">
        <f t="shared" si="581"/>
        <v>0</v>
      </c>
      <c r="H4024" s="31">
        <f t="shared" ref="H4024:H4026" si="583">D4024/1.08</f>
        <v>119065.74074074073</v>
      </c>
      <c r="I4024" s="31"/>
      <c r="J4024" s="59">
        <f t="shared" si="582"/>
        <v>0</v>
      </c>
    </row>
    <row r="4025" spans="1:10">
      <c r="A4025" s="24">
        <v>3</v>
      </c>
      <c r="B4025" s="25" t="s">
        <v>26</v>
      </c>
      <c r="C4025" s="205"/>
      <c r="D4025" s="27">
        <v>60043</v>
      </c>
      <c r="E4025" s="28">
        <f t="shared" si="580"/>
        <v>0</v>
      </c>
      <c r="F4025" s="29">
        <v>0</v>
      </c>
      <c r="G4025" s="30">
        <f t="shared" si="581"/>
        <v>0</v>
      </c>
      <c r="H4025" s="31">
        <f t="shared" si="583"/>
        <v>55595.370370370365</v>
      </c>
      <c r="I4025" s="31"/>
      <c r="J4025" s="59">
        <f t="shared" si="582"/>
        <v>0</v>
      </c>
    </row>
    <row r="4026" spans="1:10">
      <c r="A4026" s="24">
        <v>4</v>
      </c>
      <c r="B4026" s="25" t="s">
        <v>27</v>
      </c>
      <c r="C4026" s="206"/>
      <c r="D4026" s="27">
        <v>115781</v>
      </c>
      <c r="E4026" s="28">
        <f t="shared" si="580"/>
        <v>0</v>
      </c>
      <c r="F4026" s="29">
        <v>0</v>
      </c>
      <c r="G4026" s="30">
        <f t="shared" si="581"/>
        <v>0</v>
      </c>
      <c r="H4026" s="31">
        <f t="shared" si="583"/>
        <v>107204.62962962962</v>
      </c>
      <c r="I4026" s="31"/>
      <c r="J4026" s="59">
        <f t="shared" si="582"/>
        <v>0</v>
      </c>
    </row>
    <row r="4027" spans="1:10">
      <c r="A4027" s="24">
        <v>5</v>
      </c>
      <c r="B4027" s="25" t="s">
        <v>28</v>
      </c>
      <c r="C4027" s="204">
        <v>6</v>
      </c>
      <c r="D4027" s="27">
        <v>119943</v>
      </c>
      <c r="E4027" s="28">
        <f t="shared" si="580"/>
        <v>719658</v>
      </c>
      <c r="F4027" s="124">
        <v>0.25</v>
      </c>
      <c r="G4027" s="125">
        <f t="shared" si="581"/>
        <v>539743.5</v>
      </c>
      <c r="H4027" s="31">
        <f>D4027/1.08*0.75</f>
        <v>83293.75</v>
      </c>
      <c r="I4027" s="31"/>
      <c r="J4027" s="59">
        <f t="shared" si="582"/>
        <v>499762.5</v>
      </c>
    </row>
    <row r="4028" spans="1:10">
      <c r="A4028" s="24">
        <v>6</v>
      </c>
      <c r="B4028" s="25" t="s">
        <v>29</v>
      </c>
      <c r="C4028" s="167"/>
      <c r="D4028" s="27">
        <v>94810</v>
      </c>
      <c r="E4028" s="28">
        <f t="shared" si="580"/>
        <v>0</v>
      </c>
      <c r="F4028" s="29">
        <v>0</v>
      </c>
      <c r="G4028" s="30">
        <f t="shared" si="581"/>
        <v>0</v>
      </c>
      <c r="H4028" s="31">
        <f t="shared" ref="H4028:H4039" si="584">D4028/1.08</f>
        <v>87787.037037037036</v>
      </c>
      <c r="I4028" s="31"/>
      <c r="J4028" s="59">
        <f t="shared" si="582"/>
        <v>0</v>
      </c>
    </row>
    <row r="4029" spans="1:10">
      <c r="A4029" s="24">
        <v>7</v>
      </c>
      <c r="B4029" s="25" t="s">
        <v>30</v>
      </c>
      <c r="C4029" s="207"/>
      <c r="D4029" s="27">
        <v>141396</v>
      </c>
      <c r="E4029" s="28">
        <f t="shared" si="580"/>
        <v>0</v>
      </c>
      <c r="F4029" s="29">
        <v>0</v>
      </c>
      <c r="G4029" s="30">
        <f t="shared" si="581"/>
        <v>0</v>
      </c>
      <c r="H4029" s="31">
        <f t="shared" si="584"/>
        <v>130922.22222222222</v>
      </c>
      <c r="I4029" s="31"/>
      <c r="J4029" s="59">
        <f t="shared" si="582"/>
        <v>0</v>
      </c>
    </row>
    <row r="4030" spans="1:10">
      <c r="A4030" s="24">
        <v>8</v>
      </c>
      <c r="B4030" s="25" t="s">
        <v>31</v>
      </c>
      <c r="C4030" s="167"/>
      <c r="D4030" s="27">
        <v>232931</v>
      </c>
      <c r="E4030" s="28">
        <f t="shared" si="580"/>
        <v>0</v>
      </c>
      <c r="F4030" s="29">
        <v>0</v>
      </c>
      <c r="G4030" s="30">
        <f t="shared" si="581"/>
        <v>0</v>
      </c>
      <c r="H4030" s="31">
        <f t="shared" si="584"/>
        <v>215676.85185185182</v>
      </c>
      <c r="I4030" s="31"/>
      <c r="J4030" s="59">
        <f t="shared" si="582"/>
        <v>0</v>
      </c>
    </row>
    <row r="4031" spans="1:10">
      <c r="A4031" s="24">
        <v>9</v>
      </c>
      <c r="B4031" s="36" t="s">
        <v>32</v>
      </c>
      <c r="C4031" s="167"/>
      <c r="D4031" s="27">
        <v>101534</v>
      </c>
      <c r="E4031" s="28">
        <f t="shared" si="580"/>
        <v>0</v>
      </c>
      <c r="F4031" s="29">
        <v>0</v>
      </c>
      <c r="G4031" s="30">
        <f t="shared" si="581"/>
        <v>0</v>
      </c>
      <c r="H4031" s="31">
        <f t="shared" si="584"/>
        <v>94012.962962962964</v>
      </c>
      <c r="I4031" s="31"/>
      <c r="J4031" s="59">
        <f t="shared" si="582"/>
        <v>0</v>
      </c>
    </row>
    <row r="4032" spans="1:10">
      <c r="A4032" s="24">
        <v>10</v>
      </c>
      <c r="B4032" s="36" t="s">
        <v>33</v>
      </c>
      <c r="C4032" s="208"/>
      <c r="D4032" s="33">
        <v>110148</v>
      </c>
      <c r="E4032" s="28">
        <f t="shared" si="580"/>
        <v>0</v>
      </c>
      <c r="F4032" s="29">
        <v>0</v>
      </c>
      <c r="G4032" s="30">
        <f t="shared" si="581"/>
        <v>0</v>
      </c>
      <c r="H4032" s="31">
        <f t="shared" si="584"/>
        <v>101988.88888888888</v>
      </c>
      <c r="I4032" s="31"/>
      <c r="J4032" s="59">
        <f t="shared" si="582"/>
        <v>0</v>
      </c>
    </row>
    <row r="4033" spans="1:10">
      <c r="A4033" s="24">
        <v>11</v>
      </c>
      <c r="B4033" s="121" t="s">
        <v>34</v>
      </c>
      <c r="C4033" s="209">
        <v>3</v>
      </c>
      <c r="D4033" s="27">
        <v>54198</v>
      </c>
      <c r="E4033" s="123">
        <f t="shared" si="580"/>
        <v>162594</v>
      </c>
      <c r="F4033" s="29">
        <v>0</v>
      </c>
      <c r="G4033" s="125">
        <f t="shared" si="581"/>
        <v>162594</v>
      </c>
      <c r="H4033" s="31">
        <f t="shared" si="584"/>
        <v>50183.333333333328</v>
      </c>
      <c r="I4033" s="128"/>
      <c r="J4033" s="59">
        <f t="shared" si="582"/>
        <v>150550</v>
      </c>
    </row>
    <row r="4034" spans="1:10">
      <c r="A4034" s="24">
        <v>12</v>
      </c>
      <c r="B4034" s="25" t="s">
        <v>35</v>
      </c>
      <c r="C4034" s="208"/>
      <c r="D4034" s="27">
        <v>49680</v>
      </c>
      <c r="E4034" s="28">
        <f t="shared" si="580"/>
        <v>0</v>
      </c>
      <c r="F4034" s="29">
        <v>0</v>
      </c>
      <c r="G4034" s="30">
        <f t="shared" si="581"/>
        <v>0</v>
      </c>
      <c r="H4034" s="31">
        <f t="shared" si="584"/>
        <v>46000</v>
      </c>
      <c r="I4034" s="31"/>
      <c r="J4034" s="59">
        <f t="shared" si="582"/>
        <v>0</v>
      </c>
    </row>
    <row r="4035" spans="1:10">
      <c r="A4035" s="24">
        <v>13</v>
      </c>
      <c r="B4035" s="25" t="s">
        <v>36</v>
      </c>
      <c r="C4035" s="208">
        <v>3</v>
      </c>
      <c r="D4035" s="38">
        <v>64152</v>
      </c>
      <c r="E4035" s="28">
        <f t="shared" si="580"/>
        <v>192456</v>
      </c>
      <c r="F4035" s="29">
        <v>0</v>
      </c>
      <c r="G4035" s="30">
        <f t="shared" si="581"/>
        <v>192456</v>
      </c>
      <c r="H4035" s="31">
        <f t="shared" si="584"/>
        <v>59399.999999999993</v>
      </c>
      <c r="I4035" s="31"/>
      <c r="J4035" s="59">
        <f t="shared" si="582"/>
        <v>178199.99999999997</v>
      </c>
    </row>
    <row r="4036" spans="1:10">
      <c r="A4036" s="24">
        <v>14</v>
      </c>
      <c r="B4036" s="121" t="s">
        <v>37</v>
      </c>
      <c r="C4036" s="209"/>
      <c r="D4036" s="38">
        <v>65934</v>
      </c>
      <c r="E4036" s="123">
        <f t="shared" si="580"/>
        <v>0</v>
      </c>
      <c r="F4036" s="124">
        <v>0</v>
      </c>
      <c r="G4036" s="125">
        <f t="shared" si="581"/>
        <v>0</v>
      </c>
      <c r="H4036" s="31">
        <f t="shared" si="584"/>
        <v>61049.999999999993</v>
      </c>
      <c r="I4036" s="128"/>
      <c r="J4036" s="59">
        <f t="shared" si="582"/>
        <v>0</v>
      </c>
    </row>
    <row r="4037" spans="1:10">
      <c r="A4037" s="24">
        <v>15</v>
      </c>
      <c r="B4037" s="25" t="s">
        <v>38</v>
      </c>
      <c r="C4037" s="208"/>
      <c r="D4037" s="38">
        <v>76626</v>
      </c>
      <c r="E4037" s="28">
        <f t="shared" si="580"/>
        <v>0</v>
      </c>
      <c r="F4037" s="29">
        <v>0</v>
      </c>
      <c r="G4037" s="30">
        <f t="shared" si="581"/>
        <v>0</v>
      </c>
      <c r="H4037" s="31">
        <f t="shared" si="584"/>
        <v>70950</v>
      </c>
      <c r="I4037" s="31"/>
      <c r="J4037" s="59">
        <f t="shared" si="582"/>
        <v>0</v>
      </c>
    </row>
    <row r="4038" spans="1:10">
      <c r="A4038" s="24">
        <v>16</v>
      </c>
      <c r="B4038" s="25" t="s">
        <v>39</v>
      </c>
      <c r="C4038" s="208"/>
      <c r="D4038" s="38">
        <v>80190</v>
      </c>
      <c r="E4038" s="28">
        <f t="shared" si="580"/>
        <v>0</v>
      </c>
      <c r="F4038" s="29">
        <v>0</v>
      </c>
      <c r="G4038" s="30">
        <f t="shared" si="581"/>
        <v>0</v>
      </c>
      <c r="H4038" s="31">
        <f t="shared" si="584"/>
        <v>74250</v>
      </c>
      <c r="I4038" s="31"/>
      <c r="J4038" s="59">
        <f t="shared" si="582"/>
        <v>0</v>
      </c>
    </row>
    <row r="4039" spans="1:10">
      <c r="A4039" s="24">
        <v>17</v>
      </c>
      <c r="B4039" s="25" t="s">
        <v>40</v>
      </c>
      <c r="C4039" s="208"/>
      <c r="D4039" s="38">
        <v>113832</v>
      </c>
      <c r="E4039" s="28">
        <f t="shared" si="580"/>
        <v>0</v>
      </c>
      <c r="F4039" s="29">
        <v>0</v>
      </c>
      <c r="G4039" s="30">
        <f t="shared" si="581"/>
        <v>0</v>
      </c>
      <c r="H4039" s="31">
        <f t="shared" si="584"/>
        <v>105400</v>
      </c>
      <c r="I4039" s="31"/>
      <c r="J4039" s="59">
        <f t="shared" si="582"/>
        <v>0</v>
      </c>
    </row>
    <row r="4040" spans="1:10">
      <c r="A4040" s="24">
        <v>18</v>
      </c>
      <c r="B4040" s="121" t="s">
        <v>41</v>
      </c>
      <c r="C4040" s="209">
        <v>3</v>
      </c>
      <c r="D4040" s="39">
        <v>98010</v>
      </c>
      <c r="E4040" s="123">
        <f t="shared" si="580"/>
        <v>294030</v>
      </c>
      <c r="F4040" s="124">
        <v>0.23</v>
      </c>
      <c r="G4040" s="125">
        <f t="shared" si="581"/>
        <v>226403.09999999998</v>
      </c>
      <c r="H4040" s="31">
        <f>D4040/1.08*0.77</f>
        <v>69877.5</v>
      </c>
      <c r="I4040" s="128"/>
      <c r="J4040" s="59">
        <f t="shared" si="582"/>
        <v>209632.5</v>
      </c>
    </row>
    <row r="4041" spans="1:10" ht="21">
      <c r="A4041" s="40"/>
      <c r="B4041" s="41" t="s">
        <v>42</v>
      </c>
      <c r="C4041" s="210">
        <f>SUM(C4023:C4040)</f>
        <v>18</v>
      </c>
      <c r="D4041" s="39"/>
      <c r="E4041" s="43">
        <f>SUM(E4023:E4040)</f>
        <v>1606653</v>
      </c>
      <c r="F4041" s="43"/>
      <c r="G4041" s="44">
        <f>SUM(G4023:G4040)</f>
        <v>1359111.6</v>
      </c>
      <c r="H4041" s="45"/>
      <c r="I4041" s="45"/>
      <c r="J4041" s="64">
        <f>SUM(J4023:J4040)</f>
        <v>1258436.6666666665</v>
      </c>
    </row>
    <row r="4042" spans="1:10" ht="31.5">
      <c r="A4042" s="46"/>
      <c r="B4042" s="47"/>
      <c r="C4042" s="211"/>
      <c r="D4042" s="39"/>
      <c r="E4042" s="49"/>
      <c r="F4042" s="49"/>
      <c r="G4042" s="50"/>
      <c r="H4042" s="5"/>
      <c r="I4042" s="5"/>
      <c r="J4042" s="75">
        <f>J4041*0.08</f>
        <v>100674.93333333332</v>
      </c>
    </row>
    <row r="4043" spans="1:10" ht="31.5">
      <c r="A4043" s="283" t="s">
        <v>43</v>
      </c>
      <c r="B4043" s="283"/>
      <c r="C4043" s="284" t="s">
        <v>44</v>
      </c>
      <c r="D4043" s="284"/>
      <c r="E4043" s="54"/>
      <c r="F4043" s="54"/>
      <c r="G4043" s="55" t="s">
        <v>45</v>
      </c>
      <c r="H4043" s="6"/>
      <c r="I4043" s="6"/>
      <c r="J4043" s="76">
        <f>SUM(J4041:J4042)</f>
        <v>1359111.5999999999</v>
      </c>
    </row>
    <row r="4044" spans="1:10" ht="15">
      <c r="B4044" s="131" t="s">
        <v>165</v>
      </c>
      <c r="C4044" s="131" t="s">
        <v>166</v>
      </c>
      <c r="D4044" s="131"/>
      <c r="E4044" s="131" t="s">
        <v>167</v>
      </c>
    </row>
    <row r="4045" spans="1:10">
      <c r="B4045" s="212" t="s">
        <v>168</v>
      </c>
      <c r="C4045" s="213" t="s">
        <v>166</v>
      </c>
      <c r="D4045" s="214"/>
      <c r="E4045" s="214"/>
      <c r="F4045" s="214"/>
      <c r="G4045" s="212" t="s">
        <v>167</v>
      </c>
    </row>
    <row r="4048" spans="1:10" ht="15.75">
      <c r="A4048" s="279" t="s">
        <v>0</v>
      </c>
      <c r="B4048" s="279"/>
      <c r="C4048" s="279"/>
      <c r="D4048" s="279"/>
      <c r="E4048" s="279"/>
      <c r="F4048" s="279"/>
      <c r="G4048" s="279"/>
    </row>
    <row r="4049" spans="1:10" ht="15.75">
      <c r="A4049" s="279" t="s">
        <v>1</v>
      </c>
      <c r="B4049" s="279"/>
      <c r="C4049" s="279"/>
      <c r="D4049" s="279"/>
      <c r="E4049" s="279"/>
      <c r="F4049" s="279"/>
      <c r="G4049" s="279"/>
      <c r="H4049" s="1"/>
      <c r="I4049" s="1"/>
      <c r="J4049" s="71"/>
    </row>
    <row r="4050" spans="1:10" ht="15.75">
      <c r="A4050" s="279" t="s">
        <v>2</v>
      </c>
      <c r="B4050" s="279"/>
      <c r="C4050" s="279"/>
      <c r="D4050" s="279"/>
      <c r="E4050" s="279"/>
      <c r="F4050" s="279"/>
      <c r="G4050" s="279"/>
      <c r="H4050" s="1"/>
      <c r="I4050" s="1"/>
      <c r="J4050" s="71"/>
    </row>
    <row r="4051" spans="1:10" ht="15.75">
      <c r="A4051" s="279" t="s">
        <v>4</v>
      </c>
      <c r="B4051" s="279"/>
      <c r="C4051" s="279"/>
      <c r="D4051" s="279"/>
      <c r="E4051" s="279"/>
      <c r="F4051" s="279"/>
      <c r="G4051" s="279"/>
      <c r="H4051" s="1"/>
      <c r="I4051" s="1"/>
      <c r="J4051" s="71"/>
    </row>
    <row r="4052" spans="1:10" ht="15.75">
      <c r="A4052" s="280" t="s">
        <v>6</v>
      </c>
      <c r="B4052" s="280"/>
      <c r="C4052" s="280"/>
      <c r="D4052" s="280"/>
      <c r="E4052" s="280"/>
      <c r="F4052" s="280"/>
      <c r="G4052" s="280"/>
      <c r="H4052" s="1"/>
      <c r="I4052" s="1"/>
      <c r="J4052" s="71"/>
    </row>
    <row r="4053" spans="1:10" ht="27.75">
      <c r="A4053" s="9"/>
      <c r="B4053" s="9"/>
      <c r="C4053" s="281" t="s">
        <v>333</v>
      </c>
      <c r="D4053" s="281"/>
      <c r="E4053" s="281"/>
      <c r="F4053" s="281"/>
      <c r="G4053" s="281"/>
      <c r="H4053" s="2"/>
      <c r="I4053" s="2"/>
      <c r="J4053" s="72"/>
    </row>
    <row r="4054" spans="1:10">
      <c r="A4054" s="11" t="s">
        <v>8</v>
      </c>
      <c r="B4054" s="12"/>
      <c r="C4054" s="202"/>
      <c r="D4054" s="286"/>
      <c r="E4054" s="286"/>
      <c r="F4054" s="286"/>
      <c r="G4054" s="286"/>
      <c r="H4054" s="68"/>
      <c r="I4054" s="68"/>
      <c r="J4054" s="71"/>
    </row>
    <row r="4055" spans="1:10" ht="15.75">
      <c r="A4055" s="11" t="s">
        <v>9</v>
      </c>
      <c r="B4055" s="286" t="s">
        <v>335</v>
      </c>
      <c r="C4055" s="286"/>
      <c r="D4055" s="286"/>
      <c r="E4055" s="286"/>
      <c r="F4055" s="11"/>
      <c r="G4055" s="16"/>
      <c r="H4055" s="11"/>
      <c r="I4055" s="11"/>
      <c r="J4055" s="80"/>
    </row>
    <row r="4056" spans="1:10" ht="15.75">
      <c r="A4056" s="11" t="s">
        <v>11</v>
      </c>
      <c r="B4056" s="289"/>
      <c r="C4056" s="289"/>
      <c r="D4056" s="289"/>
      <c r="E4056" s="289"/>
      <c r="F4056" s="18"/>
      <c r="G4056" s="19" t="s">
        <v>13</v>
      </c>
      <c r="H4056" s="69" t="s">
        <v>161</v>
      </c>
      <c r="I4056" s="69">
        <v>12154</v>
      </c>
      <c r="J4056" s="73"/>
    </row>
    <row r="4057" spans="1:10">
      <c r="A4057" s="190" t="s">
        <v>14</v>
      </c>
      <c r="B4057" s="190"/>
      <c r="C4057" s="203" t="s">
        <v>17</v>
      </c>
      <c r="D4057" s="191" t="s">
        <v>18</v>
      </c>
      <c r="E4057" s="192" t="s">
        <v>19</v>
      </c>
      <c r="F4057" s="192" t="s">
        <v>20</v>
      </c>
      <c r="G4057" s="190" t="s">
        <v>21</v>
      </c>
      <c r="H4057" s="1"/>
      <c r="I4057" s="1"/>
      <c r="J4057" s="71"/>
    </row>
    <row r="4058" spans="1:10">
      <c r="A4058" s="24">
        <v>1</v>
      </c>
      <c r="B4058" s="25" t="s">
        <v>23</v>
      </c>
      <c r="C4058" s="167">
        <v>3</v>
      </c>
      <c r="D4058" s="27">
        <v>79305</v>
      </c>
      <c r="E4058" s="28">
        <f t="shared" ref="E4058:E4075" si="585">D4058*C4058</f>
        <v>237915</v>
      </c>
      <c r="F4058" s="29">
        <v>0</v>
      </c>
      <c r="G4058" s="30">
        <f t="shared" ref="G4058:G4075" si="586">E4058-E4058*F4058</f>
        <v>237915</v>
      </c>
      <c r="H4058" s="31">
        <f>D4058/1.08</f>
        <v>73430.555555555547</v>
      </c>
      <c r="I4058" s="31"/>
      <c r="J4058" s="59">
        <f t="shared" ref="J4058:J4075" si="587">H4058*C4058</f>
        <v>220291.66666666663</v>
      </c>
    </row>
    <row r="4059" spans="1:10">
      <c r="A4059" s="24">
        <v>2</v>
      </c>
      <c r="B4059" s="25" t="s">
        <v>25</v>
      </c>
      <c r="C4059" s="204"/>
      <c r="D4059" s="33">
        <v>128591</v>
      </c>
      <c r="E4059" s="28">
        <f t="shared" si="585"/>
        <v>0</v>
      </c>
      <c r="F4059" s="29">
        <v>0</v>
      </c>
      <c r="G4059" s="30">
        <f t="shared" si="586"/>
        <v>0</v>
      </c>
      <c r="H4059" s="31">
        <f t="shared" ref="H4059:H4061" si="588">D4059/1.08</f>
        <v>119065.74074074073</v>
      </c>
      <c r="I4059" s="31"/>
      <c r="J4059" s="59">
        <f t="shared" si="587"/>
        <v>0</v>
      </c>
    </row>
    <row r="4060" spans="1:10">
      <c r="A4060" s="24">
        <v>3</v>
      </c>
      <c r="B4060" s="25" t="s">
        <v>26</v>
      </c>
      <c r="C4060" s="205"/>
      <c r="D4060" s="27">
        <v>60043</v>
      </c>
      <c r="E4060" s="28">
        <f t="shared" si="585"/>
        <v>0</v>
      </c>
      <c r="F4060" s="29">
        <v>0</v>
      </c>
      <c r="G4060" s="30">
        <f t="shared" si="586"/>
        <v>0</v>
      </c>
      <c r="H4060" s="31">
        <f t="shared" si="588"/>
        <v>55595.370370370365</v>
      </c>
      <c r="I4060" s="31"/>
      <c r="J4060" s="59">
        <f t="shared" si="587"/>
        <v>0</v>
      </c>
    </row>
    <row r="4061" spans="1:10">
      <c r="A4061" s="24">
        <v>4</v>
      </c>
      <c r="B4061" s="25" t="s">
        <v>27</v>
      </c>
      <c r="C4061" s="206"/>
      <c r="D4061" s="27">
        <v>115781</v>
      </c>
      <c r="E4061" s="28">
        <f t="shared" si="585"/>
        <v>0</v>
      </c>
      <c r="F4061" s="29">
        <v>0</v>
      </c>
      <c r="G4061" s="30">
        <f t="shared" si="586"/>
        <v>0</v>
      </c>
      <c r="H4061" s="31">
        <f t="shared" si="588"/>
        <v>107204.62962962962</v>
      </c>
      <c r="I4061" s="31"/>
      <c r="J4061" s="59">
        <f t="shared" si="587"/>
        <v>0</v>
      </c>
    </row>
    <row r="4062" spans="1:10">
      <c r="A4062" s="24">
        <v>5</v>
      </c>
      <c r="B4062" s="25" t="s">
        <v>28</v>
      </c>
      <c r="C4062" s="204">
        <v>5</v>
      </c>
      <c r="D4062" s="27">
        <v>119943</v>
      </c>
      <c r="E4062" s="28">
        <f t="shared" si="585"/>
        <v>599715</v>
      </c>
      <c r="F4062" s="124">
        <v>0.25</v>
      </c>
      <c r="G4062" s="125">
        <f t="shared" si="586"/>
        <v>449786.25</v>
      </c>
      <c r="H4062" s="31">
        <f>D4062/1.08*0.75</f>
        <v>83293.75</v>
      </c>
      <c r="I4062" s="31"/>
      <c r="J4062" s="59">
        <f t="shared" si="587"/>
        <v>416468.75</v>
      </c>
    </row>
    <row r="4063" spans="1:10">
      <c r="A4063" s="24">
        <v>6</v>
      </c>
      <c r="B4063" s="25" t="s">
        <v>29</v>
      </c>
      <c r="C4063" s="167"/>
      <c r="D4063" s="27">
        <v>94810</v>
      </c>
      <c r="E4063" s="28">
        <f t="shared" si="585"/>
        <v>0</v>
      </c>
      <c r="F4063" s="29">
        <v>0</v>
      </c>
      <c r="G4063" s="30">
        <f t="shared" si="586"/>
        <v>0</v>
      </c>
      <c r="H4063" s="31">
        <f t="shared" ref="H4063:H4074" si="589">D4063/1.08</f>
        <v>87787.037037037036</v>
      </c>
      <c r="I4063" s="31"/>
      <c r="J4063" s="59">
        <f t="shared" si="587"/>
        <v>0</v>
      </c>
    </row>
    <row r="4064" spans="1:10">
      <c r="A4064" s="24">
        <v>7</v>
      </c>
      <c r="B4064" s="25" t="s">
        <v>30</v>
      </c>
      <c r="C4064" s="207"/>
      <c r="D4064" s="27">
        <v>141396</v>
      </c>
      <c r="E4064" s="28">
        <f t="shared" si="585"/>
        <v>0</v>
      </c>
      <c r="F4064" s="29">
        <v>0</v>
      </c>
      <c r="G4064" s="30">
        <f t="shared" si="586"/>
        <v>0</v>
      </c>
      <c r="H4064" s="31">
        <f t="shared" si="589"/>
        <v>130922.22222222222</v>
      </c>
      <c r="I4064" s="31"/>
      <c r="J4064" s="59">
        <f t="shared" si="587"/>
        <v>0</v>
      </c>
    </row>
    <row r="4065" spans="1:10">
      <c r="A4065" s="24">
        <v>8</v>
      </c>
      <c r="B4065" s="25" t="s">
        <v>31</v>
      </c>
      <c r="C4065" s="167"/>
      <c r="D4065" s="27">
        <v>232931</v>
      </c>
      <c r="E4065" s="28">
        <f t="shared" si="585"/>
        <v>0</v>
      </c>
      <c r="F4065" s="29">
        <v>0</v>
      </c>
      <c r="G4065" s="30">
        <f t="shared" si="586"/>
        <v>0</v>
      </c>
      <c r="H4065" s="31">
        <f t="shared" si="589"/>
        <v>215676.85185185182</v>
      </c>
      <c r="I4065" s="31"/>
      <c r="J4065" s="59">
        <f t="shared" si="587"/>
        <v>0</v>
      </c>
    </row>
    <row r="4066" spans="1:10">
      <c r="A4066" s="24">
        <v>9</v>
      </c>
      <c r="B4066" s="36" t="s">
        <v>32</v>
      </c>
      <c r="C4066" s="167"/>
      <c r="D4066" s="27">
        <v>101534</v>
      </c>
      <c r="E4066" s="28">
        <f t="shared" si="585"/>
        <v>0</v>
      </c>
      <c r="F4066" s="29">
        <v>0</v>
      </c>
      <c r="G4066" s="30">
        <f t="shared" si="586"/>
        <v>0</v>
      </c>
      <c r="H4066" s="31">
        <f t="shared" si="589"/>
        <v>94012.962962962964</v>
      </c>
      <c r="I4066" s="31"/>
      <c r="J4066" s="59">
        <f t="shared" si="587"/>
        <v>0</v>
      </c>
    </row>
    <row r="4067" spans="1:10">
      <c r="A4067" s="24">
        <v>10</v>
      </c>
      <c r="B4067" s="36" t="s">
        <v>33</v>
      </c>
      <c r="C4067" s="208"/>
      <c r="D4067" s="33">
        <v>110148</v>
      </c>
      <c r="E4067" s="28">
        <f t="shared" si="585"/>
        <v>0</v>
      </c>
      <c r="F4067" s="29">
        <v>0</v>
      </c>
      <c r="G4067" s="30">
        <f t="shared" si="586"/>
        <v>0</v>
      </c>
      <c r="H4067" s="31">
        <f t="shared" si="589"/>
        <v>101988.88888888888</v>
      </c>
      <c r="I4067" s="31"/>
      <c r="J4067" s="59">
        <f t="shared" si="587"/>
        <v>0</v>
      </c>
    </row>
    <row r="4068" spans="1:10">
      <c r="A4068" s="24">
        <v>11</v>
      </c>
      <c r="B4068" s="121" t="s">
        <v>34</v>
      </c>
      <c r="C4068" s="209">
        <v>3</v>
      </c>
      <c r="D4068" s="27">
        <v>54198</v>
      </c>
      <c r="E4068" s="123">
        <f t="shared" si="585"/>
        <v>162594</v>
      </c>
      <c r="F4068" s="29">
        <v>0</v>
      </c>
      <c r="G4068" s="125">
        <f t="shared" si="586"/>
        <v>162594</v>
      </c>
      <c r="H4068" s="31">
        <f t="shared" si="589"/>
        <v>50183.333333333328</v>
      </c>
      <c r="I4068" s="128"/>
      <c r="J4068" s="59">
        <f t="shared" si="587"/>
        <v>150550</v>
      </c>
    </row>
    <row r="4069" spans="1:10">
      <c r="A4069" s="24">
        <v>12</v>
      </c>
      <c r="B4069" s="25" t="s">
        <v>35</v>
      </c>
      <c r="C4069" s="208"/>
      <c r="D4069" s="27">
        <v>49680</v>
      </c>
      <c r="E4069" s="28">
        <f t="shared" si="585"/>
        <v>0</v>
      </c>
      <c r="F4069" s="29">
        <v>0</v>
      </c>
      <c r="G4069" s="30">
        <f t="shared" si="586"/>
        <v>0</v>
      </c>
      <c r="H4069" s="31">
        <f t="shared" si="589"/>
        <v>46000</v>
      </c>
      <c r="I4069" s="31"/>
      <c r="J4069" s="59">
        <f t="shared" si="587"/>
        <v>0</v>
      </c>
    </row>
    <row r="4070" spans="1:10">
      <c r="A4070" s="24">
        <v>13</v>
      </c>
      <c r="B4070" s="25" t="s">
        <v>36</v>
      </c>
      <c r="C4070" s="208"/>
      <c r="D4070" s="38">
        <v>64152</v>
      </c>
      <c r="E4070" s="28">
        <f t="shared" si="585"/>
        <v>0</v>
      </c>
      <c r="F4070" s="29">
        <v>0</v>
      </c>
      <c r="G4070" s="30">
        <f t="shared" si="586"/>
        <v>0</v>
      </c>
      <c r="H4070" s="31">
        <f t="shared" si="589"/>
        <v>59399.999999999993</v>
      </c>
      <c r="I4070" s="31"/>
      <c r="J4070" s="59">
        <f t="shared" si="587"/>
        <v>0</v>
      </c>
    </row>
    <row r="4071" spans="1:10">
      <c r="A4071" s="24">
        <v>14</v>
      </c>
      <c r="B4071" s="121" t="s">
        <v>37</v>
      </c>
      <c r="C4071" s="209"/>
      <c r="D4071" s="38">
        <v>65934</v>
      </c>
      <c r="E4071" s="123">
        <f t="shared" si="585"/>
        <v>0</v>
      </c>
      <c r="F4071" s="124">
        <v>0</v>
      </c>
      <c r="G4071" s="125">
        <f t="shared" si="586"/>
        <v>0</v>
      </c>
      <c r="H4071" s="31">
        <f t="shared" si="589"/>
        <v>61049.999999999993</v>
      </c>
      <c r="I4071" s="128"/>
      <c r="J4071" s="59">
        <f t="shared" si="587"/>
        <v>0</v>
      </c>
    </row>
    <row r="4072" spans="1:10">
      <c r="A4072" s="24">
        <v>15</v>
      </c>
      <c r="B4072" s="25" t="s">
        <v>38</v>
      </c>
      <c r="C4072" s="208"/>
      <c r="D4072" s="38">
        <v>76626</v>
      </c>
      <c r="E4072" s="28">
        <f t="shared" si="585"/>
        <v>0</v>
      </c>
      <c r="F4072" s="29">
        <v>0</v>
      </c>
      <c r="G4072" s="30">
        <f t="shared" si="586"/>
        <v>0</v>
      </c>
      <c r="H4072" s="31">
        <f t="shared" si="589"/>
        <v>70950</v>
      </c>
      <c r="I4072" s="31"/>
      <c r="J4072" s="59">
        <f t="shared" si="587"/>
        <v>0</v>
      </c>
    </row>
    <row r="4073" spans="1:10">
      <c r="A4073" s="24">
        <v>16</v>
      </c>
      <c r="B4073" s="25" t="s">
        <v>39</v>
      </c>
      <c r="C4073" s="208"/>
      <c r="D4073" s="38">
        <v>80190</v>
      </c>
      <c r="E4073" s="28">
        <f t="shared" si="585"/>
        <v>0</v>
      </c>
      <c r="F4073" s="29">
        <v>0</v>
      </c>
      <c r="G4073" s="30">
        <f t="shared" si="586"/>
        <v>0</v>
      </c>
      <c r="H4073" s="31">
        <f t="shared" si="589"/>
        <v>74250</v>
      </c>
      <c r="I4073" s="31"/>
      <c r="J4073" s="59">
        <f t="shared" si="587"/>
        <v>0</v>
      </c>
    </row>
    <row r="4074" spans="1:10">
      <c r="A4074" s="24">
        <v>17</v>
      </c>
      <c r="B4074" s="25" t="s">
        <v>40</v>
      </c>
      <c r="C4074" s="208"/>
      <c r="D4074" s="38">
        <v>113832</v>
      </c>
      <c r="E4074" s="28">
        <f t="shared" si="585"/>
        <v>0</v>
      </c>
      <c r="F4074" s="29">
        <v>0</v>
      </c>
      <c r="G4074" s="30">
        <f t="shared" si="586"/>
        <v>0</v>
      </c>
      <c r="H4074" s="31">
        <f t="shared" si="589"/>
        <v>105400</v>
      </c>
      <c r="I4074" s="31"/>
      <c r="J4074" s="59">
        <f t="shared" si="587"/>
        <v>0</v>
      </c>
    </row>
    <row r="4075" spans="1:10">
      <c r="A4075" s="24">
        <v>18</v>
      </c>
      <c r="B4075" s="121" t="s">
        <v>41</v>
      </c>
      <c r="C4075" s="209"/>
      <c r="D4075" s="39">
        <v>98010</v>
      </c>
      <c r="E4075" s="123">
        <f t="shared" si="585"/>
        <v>0</v>
      </c>
      <c r="F4075" s="124">
        <v>0.23</v>
      </c>
      <c r="G4075" s="125">
        <f t="shared" si="586"/>
        <v>0</v>
      </c>
      <c r="H4075" s="31">
        <f>D4075/1.08*0.77</f>
        <v>69877.5</v>
      </c>
      <c r="I4075" s="128"/>
      <c r="J4075" s="59">
        <f t="shared" si="587"/>
        <v>0</v>
      </c>
    </row>
    <row r="4076" spans="1:10" ht="21">
      <c r="A4076" s="40"/>
      <c r="B4076" s="41" t="s">
        <v>42</v>
      </c>
      <c r="C4076" s="210">
        <f>SUM(C4058:C4075)</f>
        <v>11</v>
      </c>
      <c r="D4076" s="39"/>
      <c r="E4076" s="43">
        <f>SUM(E4058:E4075)</f>
        <v>1000224</v>
      </c>
      <c r="F4076" s="43"/>
      <c r="G4076" s="44">
        <f>SUM(G4058:G4075)</f>
        <v>850295.25</v>
      </c>
      <c r="H4076" s="45"/>
      <c r="I4076" s="45"/>
      <c r="J4076" s="64">
        <f>SUM(J4058:J4075)</f>
        <v>787310.41666666663</v>
      </c>
    </row>
    <row r="4077" spans="1:10" ht="31.5">
      <c r="A4077" s="46"/>
      <c r="B4077" s="47"/>
      <c r="C4077" s="211"/>
      <c r="D4077" s="39"/>
      <c r="E4077" s="49"/>
      <c r="F4077" s="49"/>
      <c r="G4077" s="50"/>
      <c r="H4077" s="5"/>
      <c r="I4077" s="5"/>
      <c r="J4077" s="75">
        <f>J4076*0.08</f>
        <v>62984.833333333328</v>
      </c>
    </row>
    <row r="4078" spans="1:10" ht="31.5">
      <c r="A4078" s="283" t="s">
        <v>43</v>
      </c>
      <c r="B4078" s="283"/>
      <c r="C4078" s="284" t="s">
        <v>44</v>
      </c>
      <c r="D4078" s="284"/>
      <c r="E4078" s="54"/>
      <c r="F4078" s="54"/>
      <c r="G4078" s="55" t="s">
        <v>45</v>
      </c>
      <c r="H4078" s="6"/>
      <c r="I4078" s="6"/>
      <c r="J4078" s="76">
        <f>SUM(J4076:J4077)</f>
        <v>850295.25</v>
      </c>
    </row>
    <row r="4079" spans="1:10" ht="15">
      <c r="B4079" s="131" t="s">
        <v>165</v>
      </c>
      <c r="C4079" s="131" t="s">
        <v>166</v>
      </c>
      <c r="D4079" s="131"/>
      <c r="E4079" s="131" t="s">
        <v>167</v>
      </c>
    </row>
    <row r="4080" spans="1:10">
      <c r="B4080" s="212" t="s">
        <v>168</v>
      </c>
      <c r="C4080" s="213" t="s">
        <v>166</v>
      </c>
      <c r="D4080" s="214"/>
      <c r="E4080" s="214"/>
      <c r="F4080" s="214"/>
      <c r="G4080" s="212" t="s">
        <v>167</v>
      </c>
    </row>
    <row r="4083" spans="1:10" ht="15.75">
      <c r="A4083" s="279" t="s">
        <v>0</v>
      </c>
      <c r="B4083" s="279"/>
      <c r="C4083" s="279"/>
      <c r="D4083" s="279"/>
      <c r="E4083" s="279"/>
      <c r="F4083" s="279"/>
      <c r="G4083" s="279"/>
    </row>
    <row r="4084" spans="1:10" ht="15.75">
      <c r="A4084" s="279" t="s">
        <v>1</v>
      </c>
      <c r="B4084" s="279"/>
      <c r="C4084" s="279"/>
      <c r="D4084" s="279"/>
      <c r="E4084" s="279"/>
      <c r="F4084" s="279"/>
      <c r="G4084" s="279"/>
      <c r="H4084" s="1"/>
      <c r="I4084" s="1"/>
      <c r="J4084" s="71"/>
    </row>
    <row r="4085" spans="1:10" ht="15.75">
      <c r="A4085" s="279" t="s">
        <v>2</v>
      </c>
      <c r="B4085" s="279"/>
      <c r="C4085" s="279"/>
      <c r="D4085" s="279"/>
      <c r="E4085" s="279"/>
      <c r="F4085" s="279"/>
      <c r="G4085" s="279"/>
      <c r="H4085" s="1"/>
      <c r="I4085" s="1"/>
      <c r="J4085" s="71"/>
    </row>
    <row r="4086" spans="1:10" ht="15.75">
      <c r="A4086" s="279" t="s">
        <v>4</v>
      </c>
      <c r="B4086" s="279"/>
      <c r="C4086" s="279"/>
      <c r="D4086" s="279"/>
      <c r="E4086" s="279"/>
      <c r="F4086" s="279"/>
      <c r="G4086" s="279"/>
      <c r="H4086" s="1"/>
      <c r="I4086" s="1"/>
      <c r="J4086" s="71"/>
    </row>
    <row r="4087" spans="1:10" ht="15.75">
      <c r="A4087" s="280" t="s">
        <v>6</v>
      </c>
      <c r="B4087" s="280"/>
      <c r="C4087" s="280"/>
      <c r="D4087" s="280"/>
      <c r="E4087" s="280"/>
      <c r="F4087" s="280"/>
      <c r="G4087" s="280"/>
      <c r="H4087" s="1"/>
      <c r="I4087" s="1"/>
      <c r="J4087" s="71"/>
    </row>
    <row r="4088" spans="1:10" ht="27.75">
      <c r="A4088" s="9"/>
      <c r="B4088" s="9"/>
      <c r="C4088" s="281" t="s">
        <v>333</v>
      </c>
      <c r="D4088" s="281"/>
      <c r="E4088" s="281"/>
      <c r="F4088" s="281"/>
      <c r="G4088" s="281"/>
      <c r="H4088" s="2"/>
      <c r="I4088" s="2"/>
      <c r="J4088" s="72"/>
    </row>
    <row r="4089" spans="1:10">
      <c r="A4089" s="11" t="s">
        <v>8</v>
      </c>
      <c r="B4089" s="12"/>
      <c r="C4089" s="202"/>
      <c r="D4089" s="286"/>
      <c r="E4089" s="286"/>
      <c r="F4089" s="286"/>
      <c r="G4089" s="286"/>
      <c r="H4089" s="68"/>
      <c r="I4089" s="68"/>
      <c r="J4089" s="71"/>
    </row>
    <row r="4090" spans="1:10" ht="15.75">
      <c r="A4090" s="11" t="s">
        <v>9</v>
      </c>
      <c r="B4090" s="286" t="s">
        <v>286</v>
      </c>
      <c r="C4090" s="286"/>
      <c r="D4090" s="286"/>
      <c r="E4090" s="286"/>
      <c r="F4090" s="11"/>
      <c r="G4090" s="16"/>
      <c r="H4090" s="11"/>
      <c r="I4090" s="11"/>
      <c r="J4090" s="80"/>
    </row>
    <row r="4091" spans="1:10" ht="15.75">
      <c r="A4091" s="11" t="s">
        <v>11</v>
      </c>
      <c r="B4091" s="289"/>
      <c r="C4091" s="289"/>
      <c r="D4091" s="289"/>
      <c r="E4091" s="289"/>
      <c r="F4091" s="18"/>
      <c r="G4091" s="19" t="s">
        <v>13</v>
      </c>
      <c r="H4091" s="69" t="s">
        <v>161</v>
      </c>
      <c r="I4091" s="69">
        <v>12137</v>
      </c>
      <c r="J4091" s="73"/>
    </row>
    <row r="4092" spans="1:10">
      <c r="A4092" s="190" t="s">
        <v>14</v>
      </c>
      <c r="B4092" s="190"/>
      <c r="C4092" s="203" t="s">
        <v>17</v>
      </c>
      <c r="D4092" s="191" t="s">
        <v>18</v>
      </c>
      <c r="E4092" s="192" t="s">
        <v>19</v>
      </c>
      <c r="F4092" s="192" t="s">
        <v>20</v>
      </c>
      <c r="G4092" s="190" t="s">
        <v>21</v>
      </c>
      <c r="H4092" s="1"/>
      <c r="I4092" s="1"/>
      <c r="J4092" s="71"/>
    </row>
    <row r="4093" spans="1:10">
      <c r="A4093" s="24">
        <v>1</v>
      </c>
      <c r="B4093" s="25" t="s">
        <v>23</v>
      </c>
      <c r="C4093" s="167">
        <v>3</v>
      </c>
      <c r="D4093" s="27">
        <v>79305</v>
      </c>
      <c r="E4093" s="28">
        <f t="shared" ref="E4093:E4110" si="590">D4093*C4093</f>
        <v>237915</v>
      </c>
      <c r="F4093" s="29">
        <v>0</v>
      </c>
      <c r="G4093" s="30">
        <f t="shared" ref="G4093:G4110" si="591">E4093-E4093*F4093</f>
        <v>237915</v>
      </c>
      <c r="H4093" s="31">
        <f>D4093/1.08</f>
        <v>73430.555555555547</v>
      </c>
      <c r="I4093" s="31"/>
      <c r="J4093" s="59">
        <f t="shared" ref="J4093:J4110" si="592">H4093*C4093</f>
        <v>220291.66666666663</v>
      </c>
    </row>
    <row r="4094" spans="1:10">
      <c r="A4094" s="24">
        <v>2</v>
      </c>
      <c r="B4094" s="25" t="s">
        <v>25</v>
      </c>
      <c r="C4094" s="204"/>
      <c r="D4094" s="33">
        <v>128591</v>
      </c>
      <c r="E4094" s="28">
        <f t="shared" si="590"/>
        <v>0</v>
      </c>
      <c r="F4094" s="29">
        <v>0</v>
      </c>
      <c r="G4094" s="30">
        <f t="shared" si="591"/>
        <v>0</v>
      </c>
      <c r="H4094" s="31">
        <f t="shared" ref="H4094:H4096" si="593">D4094/1.08</f>
        <v>119065.74074074073</v>
      </c>
      <c r="I4094" s="31"/>
      <c r="J4094" s="59">
        <f t="shared" si="592"/>
        <v>0</v>
      </c>
    </row>
    <row r="4095" spans="1:10">
      <c r="A4095" s="24">
        <v>3</v>
      </c>
      <c r="B4095" s="25" t="s">
        <v>26</v>
      </c>
      <c r="C4095" s="205"/>
      <c r="D4095" s="27">
        <v>60043</v>
      </c>
      <c r="E4095" s="28">
        <f t="shared" si="590"/>
        <v>0</v>
      </c>
      <c r="F4095" s="29">
        <v>0</v>
      </c>
      <c r="G4095" s="30">
        <f t="shared" si="591"/>
        <v>0</v>
      </c>
      <c r="H4095" s="31">
        <f t="shared" si="593"/>
        <v>55595.370370370365</v>
      </c>
      <c r="I4095" s="31"/>
      <c r="J4095" s="59">
        <f t="shared" si="592"/>
        <v>0</v>
      </c>
    </row>
    <row r="4096" spans="1:10">
      <c r="A4096" s="24">
        <v>4</v>
      </c>
      <c r="B4096" s="25" t="s">
        <v>27</v>
      </c>
      <c r="C4096" s="206"/>
      <c r="D4096" s="27">
        <v>115781</v>
      </c>
      <c r="E4096" s="28">
        <f t="shared" si="590"/>
        <v>0</v>
      </c>
      <c r="F4096" s="29">
        <v>0</v>
      </c>
      <c r="G4096" s="30">
        <f t="shared" si="591"/>
        <v>0</v>
      </c>
      <c r="H4096" s="31">
        <f t="shared" si="593"/>
        <v>107204.62962962962</v>
      </c>
      <c r="I4096" s="31"/>
      <c r="J4096" s="59">
        <f t="shared" si="592"/>
        <v>0</v>
      </c>
    </row>
    <row r="4097" spans="1:10">
      <c r="A4097" s="24">
        <v>5</v>
      </c>
      <c r="B4097" s="25" t="s">
        <v>28</v>
      </c>
      <c r="C4097" s="204"/>
      <c r="D4097" s="27">
        <v>119943</v>
      </c>
      <c r="E4097" s="28">
        <f t="shared" si="590"/>
        <v>0</v>
      </c>
      <c r="F4097" s="124">
        <v>0.25</v>
      </c>
      <c r="G4097" s="125">
        <f t="shared" si="591"/>
        <v>0</v>
      </c>
      <c r="H4097" s="31">
        <f>D4097/1.08*0.75</f>
        <v>83293.75</v>
      </c>
      <c r="I4097" s="31"/>
      <c r="J4097" s="59">
        <f t="shared" si="592"/>
        <v>0</v>
      </c>
    </row>
    <row r="4098" spans="1:10">
      <c r="A4098" s="24">
        <v>6</v>
      </c>
      <c r="B4098" s="25" t="s">
        <v>29</v>
      </c>
      <c r="C4098" s="167"/>
      <c r="D4098" s="27">
        <v>94810</v>
      </c>
      <c r="E4098" s="28">
        <f t="shared" si="590"/>
        <v>0</v>
      </c>
      <c r="F4098" s="29">
        <v>0</v>
      </c>
      <c r="G4098" s="30">
        <f t="shared" si="591"/>
        <v>0</v>
      </c>
      <c r="H4098" s="31">
        <f t="shared" ref="H4098:H4109" si="594">D4098/1.08</f>
        <v>87787.037037037036</v>
      </c>
      <c r="I4098" s="31"/>
      <c r="J4098" s="59">
        <f t="shared" si="592"/>
        <v>0</v>
      </c>
    </row>
    <row r="4099" spans="1:10">
      <c r="A4099" s="24">
        <v>7</v>
      </c>
      <c r="B4099" s="25" t="s">
        <v>30</v>
      </c>
      <c r="C4099" s="207"/>
      <c r="D4099" s="27">
        <v>141396</v>
      </c>
      <c r="E4099" s="28">
        <f t="shared" si="590"/>
        <v>0</v>
      </c>
      <c r="F4099" s="29">
        <v>0</v>
      </c>
      <c r="G4099" s="30">
        <f t="shared" si="591"/>
        <v>0</v>
      </c>
      <c r="H4099" s="31">
        <f t="shared" si="594"/>
        <v>130922.22222222222</v>
      </c>
      <c r="I4099" s="31"/>
      <c r="J4099" s="59">
        <f t="shared" si="592"/>
        <v>0</v>
      </c>
    </row>
    <row r="4100" spans="1:10">
      <c r="A4100" s="24">
        <v>8</v>
      </c>
      <c r="B4100" s="25" t="s">
        <v>31</v>
      </c>
      <c r="C4100" s="167"/>
      <c r="D4100" s="27">
        <v>232931</v>
      </c>
      <c r="E4100" s="28">
        <f t="shared" si="590"/>
        <v>0</v>
      </c>
      <c r="F4100" s="29">
        <v>0</v>
      </c>
      <c r="G4100" s="30">
        <f t="shared" si="591"/>
        <v>0</v>
      </c>
      <c r="H4100" s="31">
        <f t="shared" si="594"/>
        <v>215676.85185185182</v>
      </c>
      <c r="I4100" s="31"/>
      <c r="J4100" s="59">
        <f t="shared" si="592"/>
        <v>0</v>
      </c>
    </row>
    <row r="4101" spans="1:10">
      <c r="A4101" s="24">
        <v>9</v>
      </c>
      <c r="B4101" s="36" t="s">
        <v>32</v>
      </c>
      <c r="C4101" s="167"/>
      <c r="D4101" s="27">
        <v>101534</v>
      </c>
      <c r="E4101" s="28">
        <f t="shared" si="590"/>
        <v>0</v>
      </c>
      <c r="F4101" s="29">
        <v>0</v>
      </c>
      <c r="G4101" s="30">
        <f t="shared" si="591"/>
        <v>0</v>
      </c>
      <c r="H4101" s="31">
        <f t="shared" si="594"/>
        <v>94012.962962962964</v>
      </c>
      <c r="I4101" s="31"/>
      <c r="J4101" s="59">
        <f t="shared" si="592"/>
        <v>0</v>
      </c>
    </row>
    <row r="4102" spans="1:10">
      <c r="A4102" s="24">
        <v>10</v>
      </c>
      <c r="B4102" s="36" t="s">
        <v>33</v>
      </c>
      <c r="C4102" s="208"/>
      <c r="D4102" s="33">
        <v>110148</v>
      </c>
      <c r="E4102" s="28">
        <f t="shared" si="590"/>
        <v>0</v>
      </c>
      <c r="F4102" s="29">
        <v>0</v>
      </c>
      <c r="G4102" s="30">
        <f t="shared" si="591"/>
        <v>0</v>
      </c>
      <c r="H4102" s="31">
        <f t="shared" si="594"/>
        <v>101988.88888888888</v>
      </c>
      <c r="I4102" s="31"/>
      <c r="J4102" s="59">
        <f t="shared" si="592"/>
        <v>0</v>
      </c>
    </row>
    <row r="4103" spans="1:10">
      <c r="A4103" s="24">
        <v>11</v>
      </c>
      <c r="B4103" s="121" t="s">
        <v>34</v>
      </c>
      <c r="C4103" s="209"/>
      <c r="D4103" s="27">
        <v>54198</v>
      </c>
      <c r="E4103" s="123">
        <f t="shared" si="590"/>
        <v>0</v>
      </c>
      <c r="F4103" s="29">
        <v>0</v>
      </c>
      <c r="G4103" s="125">
        <f t="shared" si="591"/>
        <v>0</v>
      </c>
      <c r="H4103" s="31">
        <f t="shared" si="594"/>
        <v>50183.333333333328</v>
      </c>
      <c r="I4103" s="128"/>
      <c r="J4103" s="59">
        <f t="shared" si="592"/>
        <v>0</v>
      </c>
    </row>
    <row r="4104" spans="1:10">
      <c r="A4104" s="24">
        <v>12</v>
      </c>
      <c r="B4104" s="25" t="s">
        <v>35</v>
      </c>
      <c r="C4104" s="208"/>
      <c r="D4104" s="27">
        <v>49680</v>
      </c>
      <c r="E4104" s="28">
        <f t="shared" si="590"/>
        <v>0</v>
      </c>
      <c r="F4104" s="29">
        <v>0</v>
      </c>
      <c r="G4104" s="30">
        <f t="shared" si="591"/>
        <v>0</v>
      </c>
      <c r="H4104" s="31">
        <f t="shared" si="594"/>
        <v>46000</v>
      </c>
      <c r="I4104" s="31"/>
      <c r="J4104" s="59">
        <f t="shared" si="592"/>
        <v>0</v>
      </c>
    </row>
    <row r="4105" spans="1:10">
      <c r="A4105" s="24">
        <v>13</v>
      </c>
      <c r="B4105" s="25" t="s">
        <v>36</v>
      </c>
      <c r="C4105" s="208"/>
      <c r="D4105" s="38">
        <v>64152</v>
      </c>
      <c r="E4105" s="28">
        <f t="shared" si="590"/>
        <v>0</v>
      </c>
      <c r="F4105" s="29">
        <v>0</v>
      </c>
      <c r="G4105" s="30">
        <f t="shared" si="591"/>
        <v>0</v>
      </c>
      <c r="H4105" s="31">
        <f t="shared" si="594"/>
        <v>59399.999999999993</v>
      </c>
      <c r="I4105" s="31"/>
      <c r="J4105" s="59">
        <f t="shared" si="592"/>
        <v>0</v>
      </c>
    </row>
    <row r="4106" spans="1:10">
      <c r="A4106" s="24">
        <v>14</v>
      </c>
      <c r="B4106" s="121" t="s">
        <v>37</v>
      </c>
      <c r="C4106" s="209"/>
      <c r="D4106" s="38">
        <v>65934</v>
      </c>
      <c r="E4106" s="123">
        <f t="shared" si="590"/>
        <v>0</v>
      </c>
      <c r="F4106" s="124">
        <v>0</v>
      </c>
      <c r="G4106" s="125">
        <f t="shared" si="591"/>
        <v>0</v>
      </c>
      <c r="H4106" s="31">
        <f t="shared" si="594"/>
        <v>61049.999999999993</v>
      </c>
      <c r="I4106" s="128"/>
      <c r="J4106" s="59">
        <f t="shared" si="592"/>
        <v>0</v>
      </c>
    </row>
    <row r="4107" spans="1:10">
      <c r="A4107" s="24">
        <v>15</v>
      </c>
      <c r="B4107" s="25" t="s">
        <v>38</v>
      </c>
      <c r="C4107" s="208"/>
      <c r="D4107" s="38">
        <v>76626</v>
      </c>
      <c r="E4107" s="28">
        <f t="shared" si="590"/>
        <v>0</v>
      </c>
      <c r="F4107" s="29">
        <v>0</v>
      </c>
      <c r="G4107" s="30">
        <f t="shared" si="591"/>
        <v>0</v>
      </c>
      <c r="H4107" s="31">
        <f t="shared" si="594"/>
        <v>70950</v>
      </c>
      <c r="I4107" s="31"/>
      <c r="J4107" s="59">
        <f t="shared" si="592"/>
        <v>0</v>
      </c>
    </row>
    <row r="4108" spans="1:10">
      <c r="A4108" s="24">
        <v>16</v>
      </c>
      <c r="B4108" s="25" t="s">
        <v>39</v>
      </c>
      <c r="C4108" s="208"/>
      <c r="D4108" s="38">
        <v>80190</v>
      </c>
      <c r="E4108" s="28">
        <f t="shared" si="590"/>
        <v>0</v>
      </c>
      <c r="F4108" s="29">
        <v>0</v>
      </c>
      <c r="G4108" s="30">
        <f t="shared" si="591"/>
        <v>0</v>
      </c>
      <c r="H4108" s="31">
        <f t="shared" si="594"/>
        <v>74250</v>
      </c>
      <c r="I4108" s="31"/>
      <c r="J4108" s="59">
        <f t="shared" si="592"/>
        <v>0</v>
      </c>
    </row>
    <row r="4109" spans="1:10">
      <c r="A4109" s="24">
        <v>17</v>
      </c>
      <c r="B4109" s="25" t="s">
        <v>40</v>
      </c>
      <c r="C4109" s="208"/>
      <c r="D4109" s="38">
        <v>113832</v>
      </c>
      <c r="E4109" s="28">
        <f t="shared" si="590"/>
        <v>0</v>
      </c>
      <c r="F4109" s="29">
        <v>0</v>
      </c>
      <c r="G4109" s="30">
        <f t="shared" si="591"/>
        <v>0</v>
      </c>
      <c r="H4109" s="31">
        <f t="shared" si="594"/>
        <v>105400</v>
      </c>
      <c r="I4109" s="31"/>
      <c r="J4109" s="59">
        <f t="shared" si="592"/>
        <v>0</v>
      </c>
    </row>
    <row r="4110" spans="1:10">
      <c r="A4110" s="24">
        <v>18</v>
      </c>
      <c r="B4110" s="121" t="s">
        <v>41</v>
      </c>
      <c r="C4110" s="209">
        <v>3</v>
      </c>
      <c r="D4110" s="39">
        <v>98010</v>
      </c>
      <c r="E4110" s="123">
        <f t="shared" si="590"/>
        <v>294030</v>
      </c>
      <c r="F4110" s="124">
        <v>0.23</v>
      </c>
      <c r="G4110" s="125">
        <f t="shared" si="591"/>
        <v>226403.09999999998</v>
      </c>
      <c r="H4110" s="31">
        <f>D4110/1.08*0.77</f>
        <v>69877.5</v>
      </c>
      <c r="I4110" s="128"/>
      <c r="J4110" s="59">
        <f t="shared" si="592"/>
        <v>209632.5</v>
      </c>
    </row>
    <row r="4111" spans="1:10" ht="21">
      <c r="A4111" s="40"/>
      <c r="B4111" s="41" t="s">
        <v>42</v>
      </c>
      <c r="C4111" s="210">
        <f>SUM(C4093:C4110)</f>
        <v>6</v>
      </c>
      <c r="D4111" s="39"/>
      <c r="E4111" s="43">
        <f>SUM(E4093:E4110)</f>
        <v>531945</v>
      </c>
      <c r="F4111" s="43"/>
      <c r="G4111" s="44">
        <f>SUM(G4093:G4110)</f>
        <v>464318.1</v>
      </c>
      <c r="H4111" s="45"/>
      <c r="I4111" s="45"/>
      <c r="J4111" s="64">
        <f>SUM(J4093:J4110)</f>
        <v>429924.16666666663</v>
      </c>
    </row>
    <row r="4112" spans="1:10" ht="31.5">
      <c r="A4112" s="46"/>
      <c r="B4112" s="47"/>
      <c r="C4112" s="211"/>
      <c r="D4112" s="39"/>
      <c r="E4112" s="49"/>
      <c r="F4112" s="49"/>
      <c r="G4112" s="50"/>
      <c r="H4112" s="5"/>
      <c r="I4112" s="5"/>
      <c r="J4112" s="75">
        <f>J4111*0.08</f>
        <v>34393.933333333334</v>
      </c>
    </row>
    <row r="4113" spans="1:10" ht="31.5">
      <c r="A4113" s="283" t="s">
        <v>43</v>
      </c>
      <c r="B4113" s="283"/>
      <c r="C4113" s="284" t="s">
        <v>44</v>
      </c>
      <c r="D4113" s="284"/>
      <c r="E4113" s="54"/>
      <c r="F4113" s="54"/>
      <c r="G4113" s="55" t="s">
        <v>45</v>
      </c>
      <c r="H4113" s="6"/>
      <c r="I4113" s="6"/>
      <c r="J4113" s="76">
        <f>SUM(J4111:J4112)</f>
        <v>464318.1</v>
      </c>
    </row>
    <row r="4114" spans="1:10" ht="15">
      <c r="B4114" s="131" t="s">
        <v>165</v>
      </c>
      <c r="C4114" s="131" t="s">
        <v>166</v>
      </c>
      <c r="D4114" s="131"/>
      <c r="E4114" s="131" t="s">
        <v>167</v>
      </c>
    </row>
    <row r="4115" spans="1:10">
      <c r="B4115" s="212" t="s">
        <v>168</v>
      </c>
      <c r="C4115" s="213" t="s">
        <v>166</v>
      </c>
      <c r="D4115" s="214"/>
      <c r="E4115" s="214"/>
      <c r="F4115" s="214"/>
      <c r="G4115" s="212" t="s">
        <v>167</v>
      </c>
    </row>
    <row r="4118" spans="1:10" ht="15.75">
      <c r="A4118" s="279" t="s">
        <v>0</v>
      </c>
      <c r="B4118" s="279"/>
      <c r="C4118" s="279"/>
      <c r="D4118" s="279"/>
      <c r="E4118" s="279"/>
      <c r="F4118" s="279"/>
      <c r="G4118" s="279"/>
    </row>
    <row r="4119" spans="1:10" ht="15.75">
      <c r="A4119" s="279" t="s">
        <v>1</v>
      </c>
      <c r="B4119" s="279"/>
      <c r="C4119" s="279"/>
      <c r="D4119" s="279"/>
      <c r="E4119" s="279"/>
      <c r="F4119" s="279"/>
      <c r="G4119" s="279"/>
      <c r="H4119" s="1"/>
      <c r="I4119" s="1"/>
      <c r="J4119" s="71"/>
    </row>
    <row r="4120" spans="1:10" ht="15.75">
      <c r="A4120" s="279" t="s">
        <v>2</v>
      </c>
      <c r="B4120" s="279"/>
      <c r="C4120" s="279"/>
      <c r="D4120" s="279"/>
      <c r="E4120" s="279"/>
      <c r="F4120" s="279"/>
      <c r="G4120" s="279"/>
      <c r="H4120" s="1"/>
      <c r="I4120" s="1"/>
      <c r="J4120" s="71"/>
    </row>
    <row r="4121" spans="1:10" ht="15.75">
      <c r="A4121" s="279" t="s">
        <v>4</v>
      </c>
      <c r="B4121" s="279"/>
      <c r="C4121" s="279"/>
      <c r="D4121" s="279"/>
      <c r="E4121" s="279"/>
      <c r="F4121" s="279"/>
      <c r="G4121" s="279"/>
      <c r="H4121" s="1"/>
      <c r="I4121" s="1"/>
      <c r="J4121" s="71"/>
    </row>
    <row r="4122" spans="1:10" ht="15.75">
      <c r="A4122" s="280" t="s">
        <v>6</v>
      </c>
      <c r="B4122" s="280"/>
      <c r="C4122" s="280"/>
      <c r="D4122" s="280"/>
      <c r="E4122" s="280"/>
      <c r="F4122" s="280"/>
      <c r="G4122" s="280"/>
      <c r="H4122" s="1"/>
      <c r="I4122" s="1"/>
      <c r="J4122" s="71"/>
    </row>
    <row r="4123" spans="1:10" ht="27.75">
      <c r="A4123" s="9"/>
      <c r="B4123" s="9"/>
      <c r="C4123" s="281" t="s">
        <v>265</v>
      </c>
      <c r="D4123" s="281"/>
      <c r="E4123" s="281"/>
      <c r="F4123" s="281"/>
      <c r="G4123" s="281"/>
      <c r="H4123" s="2"/>
      <c r="I4123" s="2"/>
      <c r="J4123" s="72"/>
    </row>
    <row r="4124" spans="1:10">
      <c r="A4124" s="11" t="s">
        <v>8</v>
      </c>
      <c r="B4124" s="12"/>
      <c r="C4124" s="202"/>
      <c r="D4124" s="286"/>
      <c r="E4124" s="286"/>
      <c r="F4124" s="286"/>
      <c r="G4124" s="286"/>
      <c r="H4124" s="68"/>
      <c r="I4124" s="68"/>
      <c r="J4124" s="71"/>
    </row>
    <row r="4125" spans="1:10" ht="15.75">
      <c r="A4125" s="11" t="s">
        <v>9</v>
      </c>
      <c r="B4125" s="286" t="s">
        <v>336</v>
      </c>
      <c r="C4125" s="286"/>
      <c r="D4125" s="286"/>
      <c r="E4125" s="286"/>
      <c r="F4125" s="11"/>
      <c r="G4125" s="16"/>
      <c r="H4125" s="11"/>
      <c r="I4125" s="11"/>
      <c r="J4125" s="80"/>
    </row>
    <row r="4126" spans="1:10" ht="15.75">
      <c r="A4126" s="11" t="s">
        <v>11</v>
      </c>
      <c r="B4126" s="289"/>
      <c r="C4126" s="289"/>
      <c r="D4126" s="289"/>
      <c r="E4126" s="289"/>
      <c r="F4126" s="18"/>
      <c r="G4126" s="19" t="s">
        <v>13</v>
      </c>
      <c r="H4126" s="69" t="s">
        <v>161</v>
      </c>
      <c r="I4126" s="69">
        <v>12087</v>
      </c>
      <c r="J4126" s="73"/>
    </row>
    <row r="4127" spans="1:10">
      <c r="A4127" s="190" t="s">
        <v>14</v>
      </c>
      <c r="B4127" s="190"/>
      <c r="C4127" s="203" t="s">
        <v>17</v>
      </c>
      <c r="D4127" s="191" t="s">
        <v>18</v>
      </c>
      <c r="E4127" s="192" t="s">
        <v>19</v>
      </c>
      <c r="F4127" s="192" t="s">
        <v>20</v>
      </c>
      <c r="G4127" s="190" t="s">
        <v>21</v>
      </c>
      <c r="H4127" s="1"/>
      <c r="I4127" s="1"/>
      <c r="J4127" s="71"/>
    </row>
    <row r="4128" spans="1:10">
      <c r="A4128" s="24">
        <v>1</v>
      </c>
      <c r="B4128" s="25" t="s">
        <v>23</v>
      </c>
      <c r="C4128" s="167">
        <v>3</v>
      </c>
      <c r="D4128" s="27">
        <v>79305</v>
      </c>
      <c r="E4128" s="28">
        <f t="shared" ref="E4128:E4145" si="595">D4128*C4128</f>
        <v>237915</v>
      </c>
      <c r="F4128" s="29">
        <v>0</v>
      </c>
      <c r="G4128" s="30">
        <f t="shared" ref="G4128:G4145" si="596">E4128-E4128*F4128</f>
        <v>237915</v>
      </c>
      <c r="H4128" s="31">
        <f>D4128/1.08</f>
        <v>73430.555555555547</v>
      </c>
      <c r="I4128" s="31"/>
      <c r="J4128" s="59">
        <f t="shared" ref="J4128:J4145" si="597">H4128*C4128</f>
        <v>220291.66666666663</v>
      </c>
    </row>
    <row r="4129" spans="1:10">
      <c r="A4129" s="24">
        <v>2</v>
      </c>
      <c r="B4129" s="25" t="s">
        <v>25</v>
      </c>
      <c r="C4129" s="204"/>
      <c r="D4129" s="33">
        <v>128591</v>
      </c>
      <c r="E4129" s="28">
        <f t="shared" si="595"/>
        <v>0</v>
      </c>
      <c r="F4129" s="29">
        <v>0</v>
      </c>
      <c r="G4129" s="30">
        <f t="shared" si="596"/>
        <v>0</v>
      </c>
      <c r="H4129" s="31">
        <f t="shared" ref="H4129:H4131" si="598">D4129/1.08</f>
        <v>119065.74074074073</v>
      </c>
      <c r="I4129" s="31"/>
      <c r="J4129" s="59">
        <f t="shared" si="597"/>
        <v>0</v>
      </c>
    </row>
    <row r="4130" spans="1:10">
      <c r="A4130" s="24">
        <v>3</v>
      </c>
      <c r="B4130" s="25" t="s">
        <v>26</v>
      </c>
      <c r="C4130" s="205"/>
      <c r="D4130" s="27">
        <v>60043</v>
      </c>
      <c r="E4130" s="28">
        <f t="shared" si="595"/>
        <v>0</v>
      </c>
      <c r="F4130" s="29">
        <v>0</v>
      </c>
      <c r="G4130" s="30">
        <f t="shared" si="596"/>
        <v>0</v>
      </c>
      <c r="H4130" s="31">
        <f t="shared" si="598"/>
        <v>55595.370370370365</v>
      </c>
      <c r="I4130" s="31"/>
      <c r="J4130" s="59">
        <f t="shared" si="597"/>
        <v>0</v>
      </c>
    </row>
    <row r="4131" spans="1:10">
      <c r="A4131" s="24">
        <v>4</v>
      </c>
      <c r="B4131" s="25" t="s">
        <v>27</v>
      </c>
      <c r="C4131" s="206"/>
      <c r="D4131" s="27">
        <v>115781</v>
      </c>
      <c r="E4131" s="28">
        <f t="shared" si="595"/>
        <v>0</v>
      </c>
      <c r="F4131" s="29">
        <v>0</v>
      </c>
      <c r="G4131" s="30">
        <f t="shared" si="596"/>
        <v>0</v>
      </c>
      <c r="H4131" s="31">
        <f t="shared" si="598"/>
        <v>107204.62962962962</v>
      </c>
      <c r="I4131" s="31"/>
      <c r="J4131" s="59">
        <f t="shared" si="597"/>
        <v>0</v>
      </c>
    </row>
    <row r="4132" spans="1:10">
      <c r="A4132" s="24">
        <v>5</v>
      </c>
      <c r="B4132" s="25" t="s">
        <v>28</v>
      </c>
      <c r="C4132" s="204">
        <v>3</v>
      </c>
      <c r="D4132" s="27">
        <v>119943</v>
      </c>
      <c r="E4132" s="28">
        <f t="shared" si="595"/>
        <v>359829</v>
      </c>
      <c r="F4132" s="124">
        <v>0.25</v>
      </c>
      <c r="G4132" s="125">
        <f t="shared" si="596"/>
        <v>269871.75</v>
      </c>
      <c r="H4132" s="31">
        <f>D4132/1.08*0.75</f>
        <v>83293.75</v>
      </c>
      <c r="I4132" s="31"/>
      <c r="J4132" s="59">
        <f t="shared" si="597"/>
        <v>249881.25</v>
      </c>
    </row>
    <row r="4133" spans="1:10">
      <c r="A4133" s="24">
        <v>6</v>
      </c>
      <c r="B4133" s="25" t="s">
        <v>29</v>
      </c>
      <c r="C4133" s="167"/>
      <c r="D4133" s="27">
        <v>94810</v>
      </c>
      <c r="E4133" s="28">
        <f t="shared" si="595"/>
        <v>0</v>
      </c>
      <c r="F4133" s="29">
        <v>0</v>
      </c>
      <c r="G4133" s="30">
        <f t="shared" si="596"/>
        <v>0</v>
      </c>
      <c r="H4133" s="31">
        <f t="shared" ref="H4133:H4144" si="599">D4133/1.08</f>
        <v>87787.037037037036</v>
      </c>
      <c r="I4133" s="31"/>
      <c r="J4133" s="59">
        <f t="shared" si="597"/>
        <v>0</v>
      </c>
    </row>
    <row r="4134" spans="1:10">
      <c r="A4134" s="24">
        <v>7</v>
      </c>
      <c r="B4134" s="25" t="s">
        <v>30</v>
      </c>
      <c r="C4134" s="207"/>
      <c r="D4134" s="27">
        <v>141396</v>
      </c>
      <c r="E4134" s="28">
        <f t="shared" si="595"/>
        <v>0</v>
      </c>
      <c r="F4134" s="29">
        <v>0</v>
      </c>
      <c r="G4134" s="30">
        <f t="shared" si="596"/>
        <v>0</v>
      </c>
      <c r="H4134" s="31">
        <f t="shared" si="599"/>
        <v>130922.22222222222</v>
      </c>
      <c r="I4134" s="31"/>
      <c r="J4134" s="59">
        <f t="shared" si="597"/>
        <v>0</v>
      </c>
    </row>
    <row r="4135" spans="1:10">
      <c r="A4135" s="24">
        <v>8</v>
      </c>
      <c r="B4135" s="25" t="s">
        <v>31</v>
      </c>
      <c r="C4135" s="167"/>
      <c r="D4135" s="27">
        <v>232931</v>
      </c>
      <c r="E4135" s="28">
        <f t="shared" si="595"/>
        <v>0</v>
      </c>
      <c r="F4135" s="29">
        <v>0</v>
      </c>
      <c r="G4135" s="30">
        <f t="shared" si="596"/>
        <v>0</v>
      </c>
      <c r="H4135" s="31">
        <f t="shared" si="599"/>
        <v>215676.85185185182</v>
      </c>
      <c r="I4135" s="31"/>
      <c r="J4135" s="59">
        <f t="shared" si="597"/>
        <v>0</v>
      </c>
    </row>
    <row r="4136" spans="1:10">
      <c r="A4136" s="24">
        <v>9</v>
      </c>
      <c r="B4136" s="36" t="s">
        <v>32</v>
      </c>
      <c r="C4136" s="167"/>
      <c r="D4136" s="27">
        <v>101534</v>
      </c>
      <c r="E4136" s="28">
        <f t="shared" si="595"/>
        <v>0</v>
      </c>
      <c r="F4136" s="29">
        <v>0</v>
      </c>
      <c r="G4136" s="30">
        <f t="shared" si="596"/>
        <v>0</v>
      </c>
      <c r="H4136" s="31">
        <f t="shared" si="599"/>
        <v>94012.962962962964</v>
      </c>
      <c r="I4136" s="31"/>
      <c r="J4136" s="59">
        <f t="shared" si="597"/>
        <v>0</v>
      </c>
    </row>
    <row r="4137" spans="1:10">
      <c r="A4137" s="24">
        <v>10</v>
      </c>
      <c r="B4137" s="36" t="s">
        <v>33</v>
      </c>
      <c r="C4137" s="208">
        <v>3</v>
      </c>
      <c r="D4137" s="33">
        <v>110148</v>
      </c>
      <c r="E4137" s="28">
        <f t="shared" si="595"/>
        <v>330444</v>
      </c>
      <c r="F4137" s="29">
        <v>0</v>
      </c>
      <c r="G4137" s="30">
        <f t="shared" si="596"/>
        <v>330444</v>
      </c>
      <c r="H4137" s="31">
        <f t="shared" si="599"/>
        <v>101988.88888888888</v>
      </c>
      <c r="I4137" s="31"/>
      <c r="J4137" s="59">
        <f t="shared" si="597"/>
        <v>305966.66666666663</v>
      </c>
    </row>
    <row r="4138" spans="1:10">
      <c r="A4138" s="24">
        <v>11</v>
      </c>
      <c r="B4138" s="121" t="s">
        <v>34</v>
      </c>
      <c r="C4138" s="209">
        <v>5</v>
      </c>
      <c r="D4138" s="27">
        <v>54198</v>
      </c>
      <c r="E4138" s="123">
        <f t="shared" si="595"/>
        <v>270990</v>
      </c>
      <c r="F4138" s="29">
        <v>0</v>
      </c>
      <c r="G4138" s="125">
        <f t="shared" si="596"/>
        <v>270990</v>
      </c>
      <c r="H4138" s="31">
        <f t="shared" si="599"/>
        <v>50183.333333333328</v>
      </c>
      <c r="I4138" s="128"/>
      <c r="J4138" s="59">
        <f t="shared" si="597"/>
        <v>250916.66666666663</v>
      </c>
    </row>
    <row r="4139" spans="1:10">
      <c r="A4139" s="24">
        <v>12</v>
      </c>
      <c r="B4139" s="25" t="s">
        <v>35</v>
      </c>
      <c r="C4139" s="208"/>
      <c r="D4139" s="27">
        <v>49680</v>
      </c>
      <c r="E4139" s="28">
        <f t="shared" si="595"/>
        <v>0</v>
      </c>
      <c r="F4139" s="29">
        <v>0</v>
      </c>
      <c r="G4139" s="30">
        <f t="shared" si="596"/>
        <v>0</v>
      </c>
      <c r="H4139" s="31">
        <f t="shared" si="599"/>
        <v>46000</v>
      </c>
      <c r="I4139" s="31"/>
      <c r="J4139" s="59">
        <f t="shared" si="597"/>
        <v>0</v>
      </c>
    </row>
    <row r="4140" spans="1:10">
      <c r="A4140" s="24">
        <v>13</v>
      </c>
      <c r="B4140" s="25" t="s">
        <v>36</v>
      </c>
      <c r="C4140" s="208">
        <v>3</v>
      </c>
      <c r="D4140" s="38">
        <v>64152</v>
      </c>
      <c r="E4140" s="28">
        <f t="shared" si="595"/>
        <v>192456</v>
      </c>
      <c r="F4140" s="29">
        <v>0</v>
      </c>
      <c r="G4140" s="30">
        <f t="shared" si="596"/>
        <v>192456</v>
      </c>
      <c r="H4140" s="31">
        <f t="shared" si="599"/>
        <v>59399.999999999993</v>
      </c>
      <c r="I4140" s="31"/>
      <c r="J4140" s="59">
        <f t="shared" si="597"/>
        <v>178199.99999999997</v>
      </c>
    </row>
    <row r="4141" spans="1:10">
      <c r="A4141" s="24">
        <v>14</v>
      </c>
      <c r="B4141" s="121" t="s">
        <v>37</v>
      </c>
      <c r="C4141" s="209"/>
      <c r="D4141" s="38">
        <v>65934</v>
      </c>
      <c r="E4141" s="123">
        <f t="shared" si="595"/>
        <v>0</v>
      </c>
      <c r="F4141" s="124">
        <v>0</v>
      </c>
      <c r="G4141" s="125">
        <f t="shared" si="596"/>
        <v>0</v>
      </c>
      <c r="H4141" s="31">
        <f t="shared" si="599"/>
        <v>61049.999999999993</v>
      </c>
      <c r="I4141" s="128"/>
      <c r="J4141" s="59">
        <f t="shared" si="597"/>
        <v>0</v>
      </c>
    </row>
    <row r="4142" spans="1:10">
      <c r="A4142" s="24">
        <v>15</v>
      </c>
      <c r="B4142" s="25" t="s">
        <v>38</v>
      </c>
      <c r="C4142" s="208"/>
      <c r="D4142" s="38">
        <v>76626</v>
      </c>
      <c r="E4142" s="28">
        <f t="shared" si="595"/>
        <v>0</v>
      </c>
      <c r="F4142" s="29">
        <v>0</v>
      </c>
      <c r="G4142" s="30">
        <f t="shared" si="596"/>
        <v>0</v>
      </c>
      <c r="H4142" s="31">
        <f t="shared" si="599"/>
        <v>70950</v>
      </c>
      <c r="I4142" s="31"/>
      <c r="J4142" s="59">
        <f t="shared" si="597"/>
        <v>0</v>
      </c>
    </row>
    <row r="4143" spans="1:10">
      <c r="A4143" s="24">
        <v>16</v>
      </c>
      <c r="B4143" s="25" t="s">
        <v>39</v>
      </c>
      <c r="C4143" s="208"/>
      <c r="D4143" s="38">
        <v>80190</v>
      </c>
      <c r="E4143" s="28">
        <f t="shared" si="595"/>
        <v>0</v>
      </c>
      <c r="F4143" s="29">
        <v>0</v>
      </c>
      <c r="G4143" s="30">
        <f t="shared" si="596"/>
        <v>0</v>
      </c>
      <c r="H4143" s="31">
        <f t="shared" si="599"/>
        <v>74250</v>
      </c>
      <c r="I4143" s="31"/>
      <c r="J4143" s="59">
        <f t="shared" si="597"/>
        <v>0</v>
      </c>
    </row>
    <row r="4144" spans="1:10">
      <c r="A4144" s="24">
        <v>17</v>
      </c>
      <c r="B4144" s="25" t="s">
        <v>40</v>
      </c>
      <c r="C4144" s="208"/>
      <c r="D4144" s="38">
        <v>113832</v>
      </c>
      <c r="E4144" s="28">
        <f t="shared" si="595"/>
        <v>0</v>
      </c>
      <c r="F4144" s="29">
        <v>0</v>
      </c>
      <c r="G4144" s="30">
        <f t="shared" si="596"/>
        <v>0</v>
      </c>
      <c r="H4144" s="31">
        <f t="shared" si="599"/>
        <v>105400</v>
      </c>
      <c r="I4144" s="31"/>
      <c r="J4144" s="59">
        <f t="shared" si="597"/>
        <v>0</v>
      </c>
    </row>
    <row r="4145" spans="1:10">
      <c r="A4145" s="24">
        <v>18</v>
      </c>
      <c r="B4145" s="121" t="s">
        <v>41</v>
      </c>
      <c r="C4145" s="209"/>
      <c r="D4145" s="39">
        <v>98010</v>
      </c>
      <c r="E4145" s="123">
        <f t="shared" si="595"/>
        <v>0</v>
      </c>
      <c r="F4145" s="124">
        <v>0.23</v>
      </c>
      <c r="G4145" s="125">
        <f t="shared" si="596"/>
        <v>0</v>
      </c>
      <c r="H4145" s="31">
        <f>D4145/1.08*0.77</f>
        <v>69877.5</v>
      </c>
      <c r="I4145" s="128"/>
      <c r="J4145" s="59">
        <f t="shared" si="597"/>
        <v>0</v>
      </c>
    </row>
    <row r="4146" spans="1:10" ht="21">
      <c r="A4146" s="40"/>
      <c r="B4146" s="41" t="s">
        <v>42</v>
      </c>
      <c r="C4146" s="210">
        <f>SUM(C4128:C4145)</f>
        <v>17</v>
      </c>
      <c r="D4146" s="39"/>
      <c r="E4146" s="43">
        <f>SUM(E4128:E4145)</f>
        <v>1391634</v>
      </c>
      <c r="F4146" s="43"/>
      <c r="G4146" s="44">
        <f>SUM(G4128:G4145)</f>
        <v>1301676.75</v>
      </c>
      <c r="H4146" s="45"/>
      <c r="I4146" s="45"/>
      <c r="J4146" s="64">
        <f>SUM(J4128:J4145)</f>
        <v>1205256.2499999998</v>
      </c>
    </row>
    <row r="4147" spans="1:10" ht="31.5">
      <c r="A4147" s="46"/>
      <c r="B4147" s="47"/>
      <c r="C4147" s="211"/>
      <c r="D4147" s="39"/>
      <c r="E4147" s="49"/>
      <c r="F4147" s="49"/>
      <c r="G4147" s="50"/>
      <c r="H4147" s="5"/>
      <c r="I4147" s="5"/>
      <c r="J4147" s="75">
        <f>J4146*0.08</f>
        <v>96420.499999999985</v>
      </c>
    </row>
    <row r="4148" spans="1:10" ht="31.5">
      <c r="A4148" s="283" t="s">
        <v>43</v>
      </c>
      <c r="B4148" s="283"/>
      <c r="C4148" s="284" t="s">
        <v>44</v>
      </c>
      <c r="D4148" s="284"/>
      <c r="E4148" s="54"/>
      <c r="F4148" s="54"/>
      <c r="G4148" s="55" t="s">
        <v>45</v>
      </c>
      <c r="H4148" s="6"/>
      <c r="I4148" s="6"/>
      <c r="J4148" s="76">
        <f>SUM(J4146:J4147)</f>
        <v>1301676.7499999998</v>
      </c>
    </row>
    <row r="4149" spans="1:10" ht="15">
      <c r="B4149" s="131" t="s">
        <v>165</v>
      </c>
      <c r="C4149" s="131" t="s">
        <v>166</v>
      </c>
      <c r="D4149" s="131"/>
      <c r="E4149" s="131" t="s">
        <v>167</v>
      </c>
    </row>
    <row r="4150" spans="1:10">
      <c r="B4150" s="212" t="s">
        <v>168</v>
      </c>
      <c r="C4150" s="213" t="s">
        <v>166</v>
      </c>
      <c r="D4150" s="214"/>
      <c r="E4150" s="214"/>
      <c r="F4150" s="214"/>
      <c r="G4150" s="212" t="s">
        <v>167</v>
      </c>
    </row>
    <row r="4153" spans="1:10" ht="15.75">
      <c r="A4153" s="279" t="s">
        <v>0</v>
      </c>
      <c r="B4153" s="279"/>
      <c r="C4153" s="279"/>
      <c r="D4153" s="279"/>
      <c r="E4153" s="279"/>
      <c r="F4153" s="279"/>
      <c r="G4153" s="279"/>
    </row>
    <row r="4154" spans="1:10" ht="15.75">
      <c r="A4154" s="279" t="s">
        <v>1</v>
      </c>
      <c r="B4154" s="279"/>
      <c r="C4154" s="279"/>
      <c r="D4154" s="279"/>
      <c r="E4154" s="279"/>
      <c r="F4154" s="279"/>
      <c r="G4154" s="279"/>
      <c r="H4154" s="1"/>
      <c r="I4154" s="1"/>
      <c r="J4154" s="71"/>
    </row>
    <row r="4155" spans="1:10" ht="15.75">
      <c r="A4155" s="279" t="s">
        <v>2</v>
      </c>
      <c r="B4155" s="279"/>
      <c r="C4155" s="279"/>
      <c r="D4155" s="279"/>
      <c r="E4155" s="279"/>
      <c r="F4155" s="279"/>
      <c r="G4155" s="279"/>
      <c r="H4155" s="1"/>
      <c r="I4155" s="1"/>
      <c r="J4155" s="71"/>
    </row>
    <row r="4156" spans="1:10" ht="15.75">
      <c r="A4156" s="279" t="s">
        <v>4</v>
      </c>
      <c r="B4156" s="279"/>
      <c r="C4156" s="279"/>
      <c r="D4156" s="279"/>
      <c r="E4156" s="279"/>
      <c r="F4156" s="279"/>
      <c r="G4156" s="279"/>
      <c r="H4156" s="1"/>
      <c r="I4156" s="1"/>
      <c r="J4156" s="71"/>
    </row>
    <row r="4157" spans="1:10" ht="15.75">
      <c r="A4157" s="280" t="s">
        <v>6</v>
      </c>
      <c r="B4157" s="280"/>
      <c r="C4157" s="280"/>
      <c r="D4157" s="280"/>
      <c r="E4157" s="280"/>
      <c r="F4157" s="280"/>
      <c r="G4157" s="280"/>
      <c r="H4157" s="1"/>
      <c r="I4157" s="1"/>
      <c r="J4157" s="71"/>
    </row>
    <row r="4158" spans="1:10" ht="27.75">
      <c r="A4158" s="9"/>
      <c r="B4158" s="9"/>
      <c r="C4158" s="281" t="s">
        <v>272</v>
      </c>
      <c r="D4158" s="281"/>
      <c r="E4158" s="281"/>
      <c r="F4158" s="281"/>
      <c r="G4158" s="281"/>
      <c r="H4158" s="2"/>
      <c r="I4158" s="2"/>
      <c r="J4158" s="72"/>
    </row>
    <row r="4159" spans="1:10">
      <c r="A4159" s="11" t="s">
        <v>8</v>
      </c>
      <c r="B4159" s="12"/>
      <c r="C4159" s="202"/>
      <c r="D4159" s="286"/>
      <c r="E4159" s="286"/>
      <c r="F4159" s="286"/>
      <c r="G4159" s="286"/>
      <c r="H4159" s="68"/>
      <c r="I4159" s="68"/>
      <c r="J4159" s="71"/>
    </row>
    <row r="4160" spans="1:10" ht="15.75">
      <c r="A4160" s="11" t="s">
        <v>9</v>
      </c>
      <c r="B4160" s="286" t="s">
        <v>296</v>
      </c>
      <c r="C4160" s="286"/>
      <c r="D4160" s="286"/>
      <c r="E4160" s="286"/>
      <c r="F4160" s="11"/>
      <c r="G4160" s="16"/>
      <c r="H4160" s="11"/>
      <c r="I4160" s="11"/>
      <c r="J4160" s="80"/>
    </row>
    <row r="4161" spans="1:10" ht="15.75">
      <c r="A4161" s="11" t="s">
        <v>11</v>
      </c>
      <c r="B4161" s="289"/>
      <c r="C4161" s="289"/>
      <c r="D4161" s="289"/>
      <c r="E4161" s="289"/>
      <c r="F4161" s="18"/>
      <c r="G4161" s="19" t="s">
        <v>13</v>
      </c>
      <c r="H4161" s="69" t="s">
        <v>161</v>
      </c>
      <c r="I4161" s="69">
        <v>12159</v>
      </c>
      <c r="J4161" s="73"/>
    </row>
    <row r="4162" spans="1:10">
      <c r="A4162" s="190" t="s">
        <v>14</v>
      </c>
      <c r="B4162" s="190"/>
      <c r="C4162" s="203" t="s">
        <v>17</v>
      </c>
      <c r="D4162" s="191" t="s">
        <v>18</v>
      </c>
      <c r="E4162" s="192" t="s">
        <v>19</v>
      </c>
      <c r="F4162" s="192" t="s">
        <v>20</v>
      </c>
      <c r="G4162" s="190" t="s">
        <v>21</v>
      </c>
      <c r="H4162" s="1"/>
      <c r="I4162" s="1"/>
      <c r="J4162" s="71"/>
    </row>
    <row r="4163" spans="1:10">
      <c r="A4163" s="24">
        <v>1</v>
      </c>
      <c r="B4163" s="25" t="s">
        <v>23</v>
      </c>
      <c r="C4163" s="167"/>
      <c r="D4163" s="27">
        <v>79305</v>
      </c>
      <c r="E4163" s="28">
        <f t="shared" ref="E4163:E4180" si="600">D4163*C4163</f>
        <v>0</v>
      </c>
      <c r="F4163" s="29">
        <v>0</v>
      </c>
      <c r="G4163" s="30">
        <f t="shared" ref="G4163:G4180" si="601">E4163-E4163*F4163</f>
        <v>0</v>
      </c>
      <c r="H4163" s="31">
        <f>D4163/1.08</f>
        <v>73430.555555555547</v>
      </c>
      <c r="I4163" s="31"/>
      <c r="J4163" s="59">
        <f t="shared" ref="J4163:J4180" si="602">H4163*C4163</f>
        <v>0</v>
      </c>
    </row>
    <row r="4164" spans="1:10">
      <c r="A4164" s="24">
        <v>2</v>
      </c>
      <c r="B4164" s="25" t="s">
        <v>25</v>
      </c>
      <c r="C4164" s="204"/>
      <c r="D4164" s="33">
        <v>128591</v>
      </c>
      <c r="E4164" s="28">
        <f t="shared" si="600"/>
        <v>0</v>
      </c>
      <c r="F4164" s="29">
        <v>0</v>
      </c>
      <c r="G4164" s="30">
        <f t="shared" si="601"/>
        <v>0</v>
      </c>
      <c r="H4164" s="31">
        <f t="shared" ref="H4164:H4166" si="603">D4164/1.08</f>
        <v>119065.74074074073</v>
      </c>
      <c r="I4164" s="31"/>
      <c r="J4164" s="59">
        <f t="shared" si="602"/>
        <v>0</v>
      </c>
    </row>
    <row r="4165" spans="1:10">
      <c r="A4165" s="24">
        <v>3</v>
      </c>
      <c r="B4165" s="25" t="s">
        <v>26</v>
      </c>
      <c r="C4165" s="205"/>
      <c r="D4165" s="27">
        <v>60043</v>
      </c>
      <c r="E4165" s="28">
        <f t="shared" si="600"/>
        <v>0</v>
      </c>
      <c r="F4165" s="29">
        <v>0</v>
      </c>
      <c r="G4165" s="30">
        <f t="shared" si="601"/>
        <v>0</v>
      </c>
      <c r="H4165" s="31">
        <f t="shared" si="603"/>
        <v>55595.370370370365</v>
      </c>
      <c r="I4165" s="31"/>
      <c r="J4165" s="59">
        <f t="shared" si="602"/>
        <v>0</v>
      </c>
    </row>
    <row r="4166" spans="1:10">
      <c r="A4166" s="24">
        <v>4</v>
      </c>
      <c r="B4166" s="25" t="s">
        <v>27</v>
      </c>
      <c r="C4166" s="206"/>
      <c r="D4166" s="27">
        <v>115781</v>
      </c>
      <c r="E4166" s="28">
        <f t="shared" si="600"/>
        <v>0</v>
      </c>
      <c r="F4166" s="29">
        <v>0</v>
      </c>
      <c r="G4166" s="30">
        <f t="shared" si="601"/>
        <v>0</v>
      </c>
      <c r="H4166" s="31">
        <f t="shared" si="603"/>
        <v>107204.62962962962</v>
      </c>
      <c r="I4166" s="31"/>
      <c r="J4166" s="59">
        <f t="shared" si="602"/>
        <v>0</v>
      </c>
    </row>
    <row r="4167" spans="1:10">
      <c r="A4167" s="24">
        <v>5</v>
      </c>
      <c r="B4167" s="25" t="s">
        <v>28</v>
      </c>
      <c r="C4167" s="204">
        <v>4</v>
      </c>
      <c r="D4167" s="27">
        <v>119943</v>
      </c>
      <c r="E4167" s="28">
        <f t="shared" si="600"/>
        <v>479772</v>
      </c>
      <c r="F4167" s="124">
        <v>0.25</v>
      </c>
      <c r="G4167" s="125">
        <f t="shared" si="601"/>
        <v>359829</v>
      </c>
      <c r="H4167" s="31">
        <f>D4167/1.08*0.75</f>
        <v>83293.75</v>
      </c>
      <c r="I4167" s="31"/>
      <c r="J4167" s="59">
        <f t="shared" si="602"/>
        <v>333175</v>
      </c>
    </row>
    <row r="4168" spans="1:10">
      <c r="A4168" s="24">
        <v>6</v>
      </c>
      <c r="B4168" s="25" t="s">
        <v>29</v>
      </c>
      <c r="C4168" s="167"/>
      <c r="D4168" s="27">
        <v>94810</v>
      </c>
      <c r="E4168" s="28">
        <f t="shared" si="600"/>
        <v>0</v>
      </c>
      <c r="F4168" s="29">
        <v>0</v>
      </c>
      <c r="G4168" s="30">
        <f t="shared" si="601"/>
        <v>0</v>
      </c>
      <c r="H4168" s="31">
        <f t="shared" ref="H4168:H4179" si="604">D4168/1.08</f>
        <v>87787.037037037036</v>
      </c>
      <c r="I4168" s="31"/>
      <c r="J4168" s="59">
        <f t="shared" si="602"/>
        <v>0</v>
      </c>
    </row>
    <row r="4169" spans="1:10">
      <c r="A4169" s="24">
        <v>7</v>
      </c>
      <c r="B4169" s="25" t="s">
        <v>30</v>
      </c>
      <c r="C4169" s="207"/>
      <c r="D4169" s="27">
        <v>141396</v>
      </c>
      <c r="E4169" s="28">
        <f t="shared" si="600"/>
        <v>0</v>
      </c>
      <c r="F4169" s="29">
        <v>0</v>
      </c>
      <c r="G4169" s="30">
        <f t="shared" si="601"/>
        <v>0</v>
      </c>
      <c r="H4169" s="31">
        <f t="shared" si="604"/>
        <v>130922.22222222222</v>
      </c>
      <c r="I4169" s="31"/>
      <c r="J4169" s="59">
        <f t="shared" si="602"/>
        <v>0</v>
      </c>
    </row>
    <row r="4170" spans="1:10">
      <c r="A4170" s="24">
        <v>8</v>
      </c>
      <c r="B4170" s="25" t="s">
        <v>31</v>
      </c>
      <c r="C4170" s="167"/>
      <c r="D4170" s="27">
        <v>232931</v>
      </c>
      <c r="E4170" s="28">
        <f t="shared" si="600"/>
        <v>0</v>
      </c>
      <c r="F4170" s="29">
        <v>0</v>
      </c>
      <c r="G4170" s="30">
        <f t="shared" si="601"/>
        <v>0</v>
      </c>
      <c r="H4170" s="31">
        <f t="shared" si="604"/>
        <v>215676.85185185182</v>
      </c>
      <c r="I4170" s="31"/>
      <c r="J4170" s="59">
        <f t="shared" si="602"/>
        <v>0</v>
      </c>
    </row>
    <row r="4171" spans="1:10">
      <c r="A4171" s="24">
        <v>9</v>
      </c>
      <c r="B4171" s="36" t="s">
        <v>32</v>
      </c>
      <c r="C4171" s="167"/>
      <c r="D4171" s="27">
        <v>101534</v>
      </c>
      <c r="E4171" s="28">
        <f t="shared" si="600"/>
        <v>0</v>
      </c>
      <c r="F4171" s="29">
        <v>0</v>
      </c>
      <c r="G4171" s="30">
        <f t="shared" si="601"/>
        <v>0</v>
      </c>
      <c r="H4171" s="31">
        <f t="shared" si="604"/>
        <v>94012.962962962964</v>
      </c>
      <c r="I4171" s="31"/>
      <c r="J4171" s="59">
        <f t="shared" si="602"/>
        <v>0</v>
      </c>
    </row>
    <row r="4172" spans="1:10">
      <c r="A4172" s="24">
        <v>10</v>
      </c>
      <c r="B4172" s="36" t="s">
        <v>33</v>
      </c>
      <c r="C4172" s="208"/>
      <c r="D4172" s="33">
        <v>110148</v>
      </c>
      <c r="E4172" s="28">
        <f t="shared" si="600"/>
        <v>0</v>
      </c>
      <c r="F4172" s="29">
        <v>0</v>
      </c>
      <c r="G4172" s="30">
        <f t="shared" si="601"/>
        <v>0</v>
      </c>
      <c r="H4172" s="31">
        <f t="shared" si="604"/>
        <v>101988.88888888888</v>
      </c>
      <c r="I4172" s="31"/>
      <c r="J4172" s="59">
        <f t="shared" si="602"/>
        <v>0</v>
      </c>
    </row>
    <row r="4173" spans="1:10">
      <c r="A4173" s="24">
        <v>11</v>
      </c>
      <c r="B4173" s="121" t="s">
        <v>34</v>
      </c>
      <c r="C4173" s="209"/>
      <c r="D4173" s="27">
        <v>54198</v>
      </c>
      <c r="E4173" s="123">
        <f t="shared" si="600"/>
        <v>0</v>
      </c>
      <c r="F4173" s="29">
        <v>0</v>
      </c>
      <c r="G4173" s="125">
        <f t="shared" si="601"/>
        <v>0</v>
      </c>
      <c r="H4173" s="31">
        <f t="shared" si="604"/>
        <v>50183.333333333328</v>
      </c>
      <c r="I4173" s="128"/>
      <c r="J4173" s="59">
        <f t="shared" si="602"/>
        <v>0</v>
      </c>
    </row>
    <row r="4174" spans="1:10">
      <c r="A4174" s="24">
        <v>12</v>
      </c>
      <c r="B4174" s="25" t="s">
        <v>35</v>
      </c>
      <c r="C4174" s="208"/>
      <c r="D4174" s="27">
        <v>49680</v>
      </c>
      <c r="E4174" s="28">
        <f t="shared" si="600"/>
        <v>0</v>
      </c>
      <c r="F4174" s="29">
        <v>0</v>
      </c>
      <c r="G4174" s="30">
        <f t="shared" si="601"/>
        <v>0</v>
      </c>
      <c r="H4174" s="31">
        <f t="shared" si="604"/>
        <v>46000</v>
      </c>
      <c r="I4174" s="31"/>
      <c r="J4174" s="59">
        <f t="shared" si="602"/>
        <v>0</v>
      </c>
    </row>
    <row r="4175" spans="1:10">
      <c r="A4175" s="24">
        <v>13</v>
      </c>
      <c r="B4175" s="25" t="s">
        <v>36</v>
      </c>
      <c r="C4175" s="208"/>
      <c r="D4175" s="38">
        <v>64152</v>
      </c>
      <c r="E4175" s="28">
        <f t="shared" si="600"/>
        <v>0</v>
      </c>
      <c r="F4175" s="29">
        <v>0</v>
      </c>
      <c r="G4175" s="30">
        <f t="shared" si="601"/>
        <v>0</v>
      </c>
      <c r="H4175" s="31">
        <f t="shared" si="604"/>
        <v>59399.999999999993</v>
      </c>
      <c r="I4175" s="31"/>
      <c r="J4175" s="59">
        <f t="shared" si="602"/>
        <v>0</v>
      </c>
    </row>
    <row r="4176" spans="1:10">
      <c r="A4176" s="24">
        <v>14</v>
      </c>
      <c r="B4176" s="121" t="s">
        <v>37</v>
      </c>
      <c r="C4176" s="209"/>
      <c r="D4176" s="38">
        <v>65934</v>
      </c>
      <c r="E4176" s="123">
        <f t="shared" si="600"/>
        <v>0</v>
      </c>
      <c r="F4176" s="124">
        <v>0</v>
      </c>
      <c r="G4176" s="125">
        <f t="shared" si="601"/>
        <v>0</v>
      </c>
      <c r="H4176" s="31">
        <f t="shared" si="604"/>
        <v>61049.999999999993</v>
      </c>
      <c r="I4176" s="128"/>
      <c r="J4176" s="59">
        <f t="shared" si="602"/>
        <v>0</v>
      </c>
    </row>
    <row r="4177" spans="1:10">
      <c r="A4177" s="24">
        <v>15</v>
      </c>
      <c r="B4177" s="25" t="s">
        <v>38</v>
      </c>
      <c r="C4177" s="208"/>
      <c r="D4177" s="38">
        <v>76626</v>
      </c>
      <c r="E4177" s="28">
        <f t="shared" si="600"/>
        <v>0</v>
      </c>
      <c r="F4177" s="29">
        <v>0</v>
      </c>
      <c r="G4177" s="30">
        <f t="shared" si="601"/>
        <v>0</v>
      </c>
      <c r="H4177" s="31">
        <f t="shared" si="604"/>
        <v>70950</v>
      </c>
      <c r="I4177" s="31"/>
      <c r="J4177" s="59">
        <f t="shared" si="602"/>
        <v>0</v>
      </c>
    </row>
    <row r="4178" spans="1:10">
      <c r="A4178" s="24">
        <v>16</v>
      </c>
      <c r="B4178" s="25" t="s">
        <v>39</v>
      </c>
      <c r="C4178" s="208"/>
      <c r="D4178" s="38">
        <v>80190</v>
      </c>
      <c r="E4178" s="28">
        <f t="shared" si="600"/>
        <v>0</v>
      </c>
      <c r="F4178" s="29">
        <v>0</v>
      </c>
      <c r="G4178" s="30">
        <f t="shared" si="601"/>
        <v>0</v>
      </c>
      <c r="H4178" s="31">
        <f t="shared" si="604"/>
        <v>74250</v>
      </c>
      <c r="I4178" s="31"/>
      <c r="J4178" s="59">
        <f t="shared" si="602"/>
        <v>0</v>
      </c>
    </row>
    <row r="4179" spans="1:10">
      <c r="A4179" s="24">
        <v>17</v>
      </c>
      <c r="B4179" s="25" t="s">
        <v>40</v>
      </c>
      <c r="C4179" s="208"/>
      <c r="D4179" s="38">
        <v>113832</v>
      </c>
      <c r="E4179" s="28">
        <f t="shared" si="600"/>
        <v>0</v>
      </c>
      <c r="F4179" s="29">
        <v>0</v>
      </c>
      <c r="G4179" s="30">
        <f t="shared" si="601"/>
        <v>0</v>
      </c>
      <c r="H4179" s="31">
        <f t="shared" si="604"/>
        <v>105400</v>
      </c>
      <c r="I4179" s="31"/>
      <c r="J4179" s="59">
        <f t="shared" si="602"/>
        <v>0</v>
      </c>
    </row>
    <row r="4180" spans="1:10">
      <c r="A4180" s="24">
        <v>18</v>
      </c>
      <c r="B4180" s="121" t="s">
        <v>41</v>
      </c>
      <c r="C4180" s="209"/>
      <c r="D4180" s="39">
        <v>98010</v>
      </c>
      <c r="E4180" s="123">
        <f t="shared" si="600"/>
        <v>0</v>
      </c>
      <c r="F4180" s="124">
        <v>0.23</v>
      </c>
      <c r="G4180" s="125">
        <f t="shared" si="601"/>
        <v>0</v>
      </c>
      <c r="H4180" s="31">
        <f>D4180/1.08*0.77</f>
        <v>69877.5</v>
      </c>
      <c r="I4180" s="128"/>
      <c r="J4180" s="59">
        <f t="shared" si="602"/>
        <v>0</v>
      </c>
    </row>
    <row r="4181" spans="1:10" ht="21">
      <c r="A4181" s="40"/>
      <c r="B4181" s="41" t="s">
        <v>42</v>
      </c>
      <c r="C4181" s="210">
        <f>SUM(C4163:C4180)</f>
        <v>4</v>
      </c>
      <c r="D4181" s="39"/>
      <c r="E4181" s="43">
        <f>SUM(E4163:E4180)</f>
        <v>479772</v>
      </c>
      <c r="F4181" s="43"/>
      <c r="G4181" s="44">
        <f>SUM(G4163:G4180)</f>
        <v>359829</v>
      </c>
      <c r="H4181" s="45"/>
      <c r="I4181" s="45"/>
      <c r="J4181" s="64">
        <f>SUM(J4163:J4180)</f>
        <v>333175</v>
      </c>
    </row>
    <row r="4182" spans="1:10" ht="31.5">
      <c r="A4182" s="46"/>
      <c r="B4182" s="47"/>
      <c r="C4182" s="211"/>
      <c r="D4182" s="39"/>
      <c r="E4182" s="49"/>
      <c r="F4182" s="49"/>
      <c r="G4182" s="50"/>
      <c r="H4182" s="5"/>
      <c r="I4182" s="5"/>
      <c r="J4182" s="75">
        <f>J4181*0.08</f>
        <v>26654</v>
      </c>
    </row>
    <row r="4183" spans="1:10" ht="31.5">
      <c r="A4183" s="283" t="s">
        <v>43</v>
      </c>
      <c r="B4183" s="283"/>
      <c r="C4183" s="284" t="s">
        <v>44</v>
      </c>
      <c r="D4183" s="284"/>
      <c r="E4183" s="54"/>
      <c r="F4183" s="54"/>
      <c r="G4183" s="55" t="s">
        <v>45</v>
      </c>
      <c r="H4183" s="6"/>
      <c r="I4183" s="6"/>
      <c r="J4183" s="76">
        <f>SUM(J4181:J4182)</f>
        <v>359829</v>
      </c>
    </row>
    <row r="4184" spans="1:10" ht="15">
      <c r="B4184" s="131" t="s">
        <v>165</v>
      </c>
      <c r="C4184" s="131" t="s">
        <v>166</v>
      </c>
      <c r="D4184" s="131"/>
      <c r="E4184" s="131" t="s">
        <v>167</v>
      </c>
    </row>
    <row r="4185" spans="1:10">
      <c r="B4185" s="212" t="s">
        <v>168</v>
      </c>
      <c r="C4185" s="213" t="s">
        <v>166</v>
      </c>
      <c r="D4185" s="214"/>
      <c r="E4185" s="214"/>
      <c r="F4185" s="214"/>
      <c r="G4185" s="212" t="s">
        <v>167</v>
      </c>
    </row>
    <row r="4188" spans="1:10" ht="15.75">
      <c r="A4188" s="279" t="s">
        <v>0</v>
      </c>
      <c r="B4188" s="279"/>
      <c r="C4188" s="279"/>
      <c r="D4188" s="279"/>
      <c r="E4188" s="279"/>
      <c r="F4188" s="279"/>
      <c r="G4188" s="279"/>
    </row>
    <row r="4189" spans="1:10" ht="15.75">
      <c r="A4189" s="279" t="s">
        <v>1</v>
      </c>
      <c r="B4189" s="279"/>
      <c r="C4189" s="279"/>
      <c r="D4189" s="279"/>
      <c r="E4189" s="279"/>
      <c r="F4189" s="279"/>
      <c r="G4189" s="279"/>
      <c r="H4189" s="1"/>
      <c r="I4189" s="1"/>
      <c r="J4189" s="71"/>
    </row>
    <row r="4190" spans="1:10" ht="15.75">
      <c r="A4190" s="279" t="s">
        <v>2</v>
      </c>
      <c r="B4190" s="279"/>
      <c r="C4190" s="279"/>
      <c r="D4190" s="279"/>
      <c r="E4190" s="279"/>
      <c r="F4190" s="279"/>
      <c r="G4190" s="279"/>
      <c r="H4190" s="1"/>
      <c r="I4190" s="1"/>
      <c r="J4190" s="71"/>
    </row>
    <row r="4191" spans="1:10" ht="15.75">
      <c r="A4191" s="279" t="s">
        <v>4</v>
      </c>
      <c r="B4191" s="279"/>
      <c r="C4191" s="279"/>
      <c r="D4191" s="279"/>
      <c r="E4191" s="279"/>
      <c r="F4191" s="279"/>
      <c r="G4191" s="279"/>
      <c r="H4191" s="1"/>
      <c r="I4191" s="1"/>
      <c r="J4191" s="71"/>
    </row>
    <row r="4192" spans="1:10" ht="15.75">
      <c r="A4192" s="280" t="s">
        <v>6</v>
      </c>
      <c r="B4192" s="280"/>
      <c r="C4192" s="280"/>
      <c r="D4192" s="280"/>
      <c r="E4192" s="280"/>
      <c r="F4192" s="280"/>
      <c r="G4192" s="280"/>
      <c r="H4192" s="1"/>
      <c r="I4192" s="1"/>
      <c r="J4192" s="71"/>
    </row>
    <row r="4193" spans="1:10" ht="27.75">
      <c r="A4193" s="9"/>
      <c r="B4193" s="9"/>
      <c r="C4193" s="281" t="s">
        <v>272</v>
      </c>
      <c r="D4193" s="281"/>
      <c r="E4193" s="281"/>
      <c r="F4193" s="281"/>
      <c r="G4193" s="281"/>
      <c r="H4193" s="2"/>
      <c r="I4193" s="2"/>
      <c r="J4193" s="72"/>
    </row>
    <row r="4194" spans="1:10">
      <c r="A4194" s="11" t="s">
        <v>8</v>
      </c>
      <c r="B4194" s="12"/>
      <c r="C4194" s="202"/>
      <c r="D4194" s="286"/>
      <c r="E4194" s="286"/>
      <c r="F4194" s="286"/>
      <c r="G4194" s="286"/>
      <c r="H4194" s="68"/>
      <c r="I4194" s="68"/>
      <c r="J4194" s="71"/>
    </row>
    <row r="4195" spans="1:10" ht="15.75">
      <c r="A4195" s="11" t="s">
        <v>9</v>
      </c>
      <c r="B4195" s="286" t="s">
        <v>337</v>
      </c>
      <c r="C4195" s="286"/>
      <c r="D4195" s="286"/>
      <c r="E4195" s="286"/>
      <c r="F4195" s="11"/>
      <c r="G4195" s="16"/>
      <c r="H4195" s="11"/>
      <c r="I4195" s="11"/>
      <c r="J4195" s="80"/>
    </row>
    <row r="4196" spans="1:10" ht="15.75">
      <c r="A4196" s="11" t="s">
        <v>11</v>
      </c>
      <c r="B4196" s="289"/>
      <c r="C4196" s="289"/>
      <c r="D4196" s="289"/>
      <c r="E4196" s="289"/>
      <c r="F4196" s="18"/>
      <c r="G4196" s="19" t="s">
        <v>13</v>
      </c>
      <c r="H4196" s="69" t="s">
        <v>161</v>
      </c>
      <c r="I4196" s="69">
        <v>12158</v>
      </c>
      <c r="J4196" s="73"/>
    </row>
    <row r="4197" spans="1:10">
      <c r="A4197" s="190" t="s">
        <v>14</v>
      </c>
      <c r="B4197" s="190"/>
      <c r="C4197" s="203" t="s">
        <v>17</v>
      </c>
      <c r="D4197" s="191" t="s">
        <v>18</v>
      </c>
      <c r="E4197" s="192" t="s">
        <v>19</v>
      </c>
      <c r="F4197" s="192" t="s">
        <v>20</v>
      </c>
      <c r="G4197" s="190" t="s">
        <v>21</v>
      </c>
      <c r="H4197" s="1"/>
      <c r="I4197" s="1"/>
      <c r="J4197" s="71"/>
    </row>
    <row r="4198" spans="1:10">
      <c r="A4198" s="24">
        <v>1</v>
      </c>
      <c r="B4198" s="25" t="s">
        <v>23</v>
      </c>
      <c r="C4198" s="167">
        <v>5</v>
      </c>
      <c r="D4198" s="27">
        <v>79305</v>
      </c>
      <c r="E4198" s="28">
        <f t="shared" ref="E4198:E4215" si="605">D4198*C4198</f>
        <v>396525</v>
      </c>
      <c r="F4198" s="29">
        <v>0</v>
      </c>
      <c r="G4198" s="30">
        <f t="shared" ref="G4198:G4215" si="606">E4198-E4198*F4198</f>
        <v>396525</v>
      </c>
      <c r="H4198" s="31">
        <f>D4198/1.08</f>
        <v>73430.555555555547</v>
      </c>
      <c r="I4198" s="31"/>
      <c r="J4198" s="59">
        <f t="shared" ref="J4198:J4215" si="607">H4198*C4198</f>
        <v>367152.77777777775</v>
      </c>
    </row>
    <row r="4199" spans="1:10">
      <c r="A4199" s="24">
        <v>2</v>
      </c>
      <c r="B4199" s="25" t="s">
        <v>25</v>
      </c>
      <c r="C4199" s="204"/>
      <c r="D4199" s="33">
        <v>128591</v>
      </c>
      <c r="E4199" s="28">
        <f t="shared" si="605"/>
        <v>0</v>
      </c>
      <c r="F4199" s="29">
        <v>0</v>
      </c>
      <c r="G4199" s="30">
        <f t="shared" si="606"/>
        <v>0</v>
      </c>
      <c r="H4199" s="31">
        <f t="shared" ref="H4199:H4201" si="608">D4199/1.08</f>
        <v>119065.74074074073</v>
      </c>
      <c r="I4199" s="31"/>
      <c r="J4199" s="59">
        <f t="shared" si="607"/>
        <v>0</v>
      </c>
    </row>
    <row r="4200" spans="1:10">
      <c r="A4200" s="24">
        <v>3</v>
      </c>
      <c r="B4200" s="25" t="s">
        <v>26</v>
      </c>
      <c r="C4200" s="205"/>
      <c r="D4200" s="27">
        <v>60043</v>
      </c>
      <c r="E4200" s="28">
        <f t="shared" si="605"/>
        <v>0</v>
      </c>
      <c r="F4200" s="29">
        <v>0</v>
      </c>
      <c r="G4200" s="30">
        <f t="shared" si="606"/>
        <v>0</v>
      </c>
      <c r="H4200" s="31">
        <f t="shared" si="608"/>
        <v>55595.370370370365</v>
      </c>
      <c r="I4200" s="31"/>
      <c r="J4200" s="59">
        <f t="shared" si="607"/>
        <v>0</v>
      </c>
    </row>
    <row r="4201" spans="1:10">
      <c r="A4201" s="24">
        <v>4</v>
      </c>
      <c r="B4201" s="25" t="s">
        <v>27</v>
      </c>
      <c r="C4201" s="206"/>
      <c r="D4201" s="27">
        <v>115781</v>
      </c>
      <c r="E4201" s="28">
        <f t="shared" si="605"/>
        <v>0</v>
      </c>
      <c r="F4201" s="29">
        <v>0</v>
      </c>
      <c r="G4201" s="30">
        <f t="shared" si="606"/>
        <v>0</v>
      </c>
      <c r="H4201" s="31">
        <f t="shared" si="608"/>
        <v>107204.62962962962</v>
      </c>
      <c r="I4201" s="31"/>
      <c r="J4201" s="59">
        <f t="shared" si="607"/>
        <v>0</v>
      </c>
    </row>
    <row r="4202" spans="1:10">
      <c r="A4202" s="24">
        <v>5</v>
      </c>
      <c r="B4202" s="25" t="s">
        <v>28</v>
      </c>
      <c r="C4202" s="204"/>
      <c r="D4202" s="27">
        <v>119943</v>
      </c>
      <c r="E4202" s="28">
        <f t="shared" si="605"/>
        <v>0</v>
      </c>
      <c r="F4202" s="124">
        <v>0.25</v>
      </c>
      <c r="G4202" s="125">
        <f t="shared" si="606"/>
        <v>0</v>
      </c>
      <c r="H4202" s="31">
        <f>D4202/1.08*0.75</f>
        <v>83293.75</v>
      </c>
      <c r="I4202" s="31"/>
      <c r="J4202" s="59">
        <f t="shared" si="607"/>
        <v>0</v>
      </c>
    </row>
    <row r="4203" spans="1:10">
      <c r="A4203" s="24">
        <v>6</v>
      </c>
      <c r="B4203" s="25" t="s">
        <v>29</v>
      </c>
      <c r="C4203" s="167"/>
      <c r="D4203" s="27">
        <v>94810</v>
      </c>
      <c r="E4203" s="28">
        <f t="shared" si="605"/>
        <v>0</v>
      </c>
      <c r="F4203" s="29">
        <v>0</v>
      </c>
      <c r="G4203" s="30">
        <f t="shared" si="606"/>
        <v>0</v>
      </c>
      <c r="H4203" s="31">
        <f t="shared" ref="H4203:H4214" si="609">D4203/1.08</f>
        <v>87787.037037037036</v>
      </c>
      <c r="I4203" s="31"/>
      <c r="J4203" s="59">
        <f t="shared" si="607"/>
        <v>0</v>
      </c>
    </row>
    <row r="4204" spans="1:10">
      <c r="A4204" s="24">
        <v>7</v>
      </c>
      <c r="B4204" s="25" t="s">
        <v>30</v>
      </c>
      <c r="C4204" s="207"/>
      <c r="D4204" s="27">
        <v>141396</v>
      </c>
      <c r="E4204" s="28">
        <f t="shared" si="605"/>
        <v>0</v>
      </c>
      <c r="F4204" s="29">
        <v>0</v>
      </c>
      <c r="G4204" s="30">
        <f t="shared" si="606"/>
        <v>0</v>
      </c>
      <c r="H4204" s="31">
        <f t="shared" si="609"/>
        <v>130922.22222222222</v>
      </c>
      <c r="I4204" s="31"/>
      <c r="J4204" s="59">
        <f t="shared" si="607"/>
        <v>0</v>
      </c>
    </row>
    <row r="4205" spans="1:10">
      <c r="A4205" s="24">
        <v>8</v>
      </c>
      <c r="B4205" s="25" t="s">
        <v>31</v>
      </c>
      <c r="C4205" s="167"/>
      <c r="D4205" s="27">
        <v>232931</v>
      </c>
      <c r="E4205" s="28">
        <f t="shared" si="605"/>
        <v>0</v>
      </c>
      <c r="F4205" s="29">
        <v>0</v>
      </c>
      <c r="G4205" s="30">
        <f t="shared" si="606"/>
        <v>0</v>
      </c>
      <c r="H4205" s="31">
        <f t="shared" si="609"/>
        <v>215676.85185185182</v>
      </c>
      <c r="I4205" s="31"/>
      <c r="J4205" s="59">
        <f t="shared" si="607"/>
        <v>0</v>
      </c>
    </row>
    <row r="4206" spans="1:10">
      <c r="A4206" s="24">
        <v>9</v>
      </c>
      <c r="B4206" s="36" t="s">
        <v>32</v>
      </c>
      <c r="C4206" s="167"/>
      <c r="D4206" s="27">
        <v>101534</v>
      </c>
      <c r="E4206" s="28">
        <f t="shared" si="605"/>
        <v>0</v>
      </c>
      <c r="F4206" s="29">
        <v>0</v>
      </c>
      <c r="G4206" s="30">
        <f t="shared" si="606"/>
        <v>0</v>
      </c>
      <c r="H4206" s="31">
        <f t="shared" si="609"/>
        <v>94012.962962962964</v>
      </c>
      <c r="I4206" s="31"/>
      <c r="J4206" s="59">
        <f t="shared" si="607"/>
        <v>0</v>
      </c>
    </row>
    <row r="4207" spans="1:10">
      <c r="A4207" s="24">
        <v>10</v>
      </c>
      <c r="B4207" s="36" t="s">
        <v>33</v>
      </c>
      <c r="C4207" s="208"/>
      <c r="D4207" s="33">
        <v>110148</v>
      </c>
      <c r="E4207" s="28">
        <f t="shared" si="605"/>
        <v>0</v>
      </c>
      <c r="F4207" s="29">
        <v>0</v>
      </c>
      <c r="G4207" s="30">
        <f t="shared" si="606"/>
        <v>0</v>
      </c>
      <c r="H4207" s="31">
        <f t="shared" si="609"/>
        <v>101988.88888888888</v>
      </c>
      <c r="I4207" s="31"/>
      <c r="J4207" s="59">
        <f t="shared" si="607"/>
        <v>0</v>
      </c>
    </row>
    <row r="4208" spans="1:10">
      <c r="A4208" s="24">
        <v>11</v>
      </c>
      <c r="B4208" s="121" t="s">
        <v>34</v>
      </c>
      <c r="C4208" s="209">
        <v>10</v>
      </c>
      <c r="D4208" s="27">
        <v>54198</v>
      </c>
      <c r="E4208" s="123">
        <f t="shared" si="605"/>
        <v>541980</v>
      </c>
      <c r="F4208" s="29">
        <v>0</v>
      </c>
      <c r="G4208" s="125">
        <f t="shared" si="606"/>
        <v>541980</v>
      </c>
      <c r="H4208" s="31">
        <f t="shared" si="609"/>
        <v>50183.333333333328</v>
      </c>
      <c r="I4208" s="128"/>
      <c r="J4208" s="59">
        <f t="shared" si="607"/>
        <v>501833.33333333326</v>
      </c>
    </row>
    <row r="4209" spans="1:10">
      <c r="A4209" s="24">
        <v>12</v>
      </c>
      <c r="B4209" s="25" t="s">
        <v>35</v>
      </c>
      <c r="C4209" s="208">
        <v>5</v>
      </c>
      <c r="D4209" s="27">
        <v>49680</v>
      </c>
      <c r="E4209" s="28">
        <f t="shared" si="605"/>
        <v>248400</v>
      </c>
      <c r="F4209" s="29">
        <v>0</v>
      </c>
      <c r="G4209" s="30">
        <f t="shared" si="606"/>
        <v>248400</v>
      </c>
      <c r="H4209" s="31">
        <f t="shared" si="609"/>
        <v>46000</v>
      </c>
      <c r="I4209" s="31"/>
      <c r="J4209" s="59">
        <f t="shared" si="607"/>
        <v>230000</v>
      </c>
    </row>
    <row r="4210" spans="1:10">
      <c r="A4210" s="24">
        <v>13</v>
      </c>
      <c r="B4210" s="25" t="s">
        <v>36</v>
      </c>
      <c r="C4210" s="208"/>
      <c r="D4210" s="38">
        <v>64152</v>
      </c>
      <c r="E4210" s="28">
        <f t="shared" si="605"/>
        <v>0</v>
      </c>
      <c r="F4210" s="29">
        <v>0</v>
      </c>
      <c r="G4210" s="30">
        <f t="shared" si="606"/>
        <v>0</v>
      </c>
      <c r="H4210" s="31">
        <f t="shared" si="609"/>
        <v>59399.999999999993</v>
      </c>
      <c r="I4210" s="31"/>
      <c r="J4210" s="59">
        <f t="shared" si="607"/>
        <v>0</v>
      </c>
    </row>
    <row r="4211" spans="1:10">
      <c r="A4211" s="24">
        <v>14</v>
      </c>
      <c r="B4211" s="121" t="s">
        <v>37</v>
      </c>
      <c r="C4211" s="209"/>
      <c r="D4211" s="38">
        <v>65934</v>
      </c>
      <c r="E4211" s="123">
        <f t="shared" si="605"/>
        <v>0</v>
      </c>
      <c r="F4211" s="124">
        <v>0</v>
      </c>
      <c r="G4211" s="125">
        <f t="shared" si="606"/>
        <v>0</v>
      </c>
      <c r="H4211" s="31">
        <f t="shared" si="609"/>
        <v>61049.999999999993</v>
      </c>
      <c r="I4211" s="128"/>
      <c r="J4211" s="59">
        <f t="shared" si="607"/>
        <v>0</v>
      </c>
    </row>
    <row r="4212" spans="1:10">
      <c r="A4212" s="24">
        <v>15</v>
      </c>
      <c r="B4212" s="25" t="s">
        <v>38</v>
      </c>
      <c r="C4212" s="208"/>
      <c r="D4212" s="38">
        <v>76626</v>
      </c>
      <c r="E4212" s="28">
        <f t="shared" si="605"/>
        <v>0</v>
      </c>
      <c r="F4212" s="29">
        <v>0</v>
      </c>
      <c r="G4212" s="30">
        <f t="shared" si="606"/>
        <v>0</v>
      </c>
      <c r="H4212" s="31">
        <f t="shared" si="609"/>
        <v>70950</v>
      </c>
      <c r="I4212" s="31"/>
      <c r="J4212" s="59">
        <f t="shared" si="607"/>
        <v>0</v>
      </c>
    </row>
    <row r="4213" spans="1:10">
      <c r="A4213" s="24">
        <v>16</v>
      </c>
      <c r="B4213" s="25" t="s">
        <v>39</v>
      </c>
      <c r="C4213" s="208"/>
      <c r="D4213" s="38">
        <v>80190</v>
      </c>
      <c r="E4213" s="28">
        <f t="shared" si="605"/>
        <v>0</v>
      </c>
      <c r="F4213" s="29">
        <v>0</v>
      </c>
      <c r="G4213" s="30">
        <f t="shared" si="606"/>
        <v>0</v>
      </c>
      <c r="H4213" s="31">
        <f t="shared" si="609"/>
        <v>74250</v>
      </c>
      <c r="I4213" s="31"/>
      <c r="J4213" s="59">
        <f t="shared" si="607"/>
        <v>0</v>
      </c>
    </row>
    <row r="4214" spans="1:10">
      <c r="A4214" s="24">
        <v>17</v>
      </c>
      <c r="B4214" s="25" t="s">
        <v>40</v>
      </c>
      <c r="C4214" s="208"/>
      <c r="D4214" s="38">
        <v>113832</v>
      </c>
      <c r="E4214" s="28">
        <f t="shared" si="605"/>
        <v>0</v>
      </c>
      <c r="F4214" s="29">
        <v>0</v>
      </c>
      <c r="G4214" s="30">
        <f t="shared" si="606"/>
        <v>0</v>
      </c>
      <c r="H4214" s="31">
        <f t="shared" si="609"/>
        <v>105400</v>
      </c>
      <c r="I4214" s="31"/>
      <c r="J4214" s="59">
        <f t="shared" si="607"/>
        <v>0</v>
      </c>
    </row>
    <row r="4215" spans="1:10">
      <c r="A4215" s="24">
        <v>18</v>
      </c>
      <c r="B4215" s="121" t="s">
        <v>41</v>
      </c>
      <c r="C4215" s="209"/>
      <c r="D4215" s="39">
        <v>98010</v>
      </c>
      <c r="E4215" s="123">
        <f t="shared" si="605"/>
        <v>0</v>
      </c>
      <c r="F4215" s="124">
        <v>0.23</v>
      </c>
      <c r="G4215" s="125">
        <f t="shared" si="606"/>
        <v>0</v>
      </c>
      <c r="H4215" s="31">
        <f>D4215/1.08*0.77</f>
        <v>69877.5</v>
      </c>
      <c r="I4215" s="128"/>
      <c r="J4215" s="59">
        <f t="shared" si="607"/>
        <v>0</v>
      </c>
    </row>
    <row r="4216" spans="1:10" ht="21">
      <c r="A4216" s="40"/>
      <c r="B4216" s="41" t="s">
        <v>42</v>
      </c>
      <c r="C4216" s="210">
        <f>SUM(C4198:C4215)</f>
        <v>20</v>
      </c>
      <c r="D4216" s="39"/>
      <c r="E4216" s="43">
        <f>SUM(E4198:E4215)</f>
        <v>1186905</v>
      </c>
      <c r="F4216" s="43"/>
      <c r="G4216" s="44">
        <f>SUM(G4198:G4215)</f>
        <v>1186905</v>
      </c>
      <c r="H4216" s="45"/>
      <c r="I4216" s="45"/>
      <c r="J4216" s="64">
        <f>SUM(J4198:J4215)</f>
        <v>1098986.111111111</v>
      </c>
    </row>
    <row r="4217" spans="1:10" ht="31.5">
      <c r="A4217" s="46"/>
      <c r="B4217" s="47"/>
      <c r="C4217" s="211"/>
      <c r="D4217" s="39"/>
      <c r="E4217" s="49"/>
      <c r="F4217" s="49"/>
      <c r="G4217" s="50"/>
      <c r="H4217" s="5"/>
      <c r="I4217" s="5"/>
      <c r="J4217" s="75">
        <f>J4216*0.08</f>
        <v>87918.888888888876</v>
      </c>
    </row>
    <row r="4218" spans="1:10" ht="31.5">
      <c r="A4218" s="283" t="s">
        <v>43</v>
      </c>
      <c r="B4218" s="283"/>
      <c r="C4218" s="284" t="s">
        <v>44</v>
      </c>
      <c r="D4218" s="284"/>
      <c r="E4218" s="54"/>
      <c r="F4218" s="54"/>
      <c r="G4218" s="55" t="s">
        <v>45</v>
      </c>
      <c r="H4218" s="6"/>
      <c r="I4218" s="6"/>
      <c r="J4218" s="76">
        <f>SUM(J4216:J4217)</f>
        <v>1186905</v>
      </c>
    </row>
    <row r="4219" spans="1:10" ht="15">
      <c r="B4219" s="131" t="s">
        <v>165</v>
      </c>
      <c r="C4219" s="131" t="s">
        <v>166</v>
      </c>
      <c r="D4219" s="131"/>
      <c r="E4219" s="131" t="s">
        <v>167</v>
      </c>
    </row>
    <row r="4220" spans="1:10">
      <c r="B4220" s="212" t="s">
        <v>168</v>
      </c>
      <c r="C4220" s="213" t="s">
        <v>166</v>
      </c>
      <c r="D4220" s="214"/>
      <c r="E4220" s="214"/>
      <c r="F4220" s="214"/>
      <c r="G4220" s="212" t="s">
        <v>167</v>
      </c>
    </row>
    <row r="4223" spans="1:10" ht="15.75">
      <c r="A4223" s="279" t="s">
        <v>0</v>
      </c>
      <c r="B4223" s="279"/>
      <c r="C4223" s="279"/>
      <c r="D4223" s="279"/>
      <c r="E4223" s="279"/>
      <c r="F4223" s="279"/>
      <c r="G4223" s="279"/>
    </row>
    <row r="4224" spans="1:10" ht="15.75">
      <c r="A4224" s="279" t="s">
        <v>1</v>
      </c>
      <c r="B4224" s="279"/>
      <c r="C4224" s="279"/>
      <c r="D4224" s="279"/>
      <c r="E4224" s="279"/>
      <c r="F4224" s="279"/>
      <c r="G4224" s="279"/>
      <c r="H4224" s="1"/>
      <c r="I4224" s="1"/>
      <c r="J4224" s="71"/>
    </row>
    <row r="4225" spans="1:10" ht="15.75">
      <c r="A4225" s="279" t="s">
        <v>2</v>
      </c>
      <c r="B4225" s="279"/>
      <c r="C4225" s="279"/>
      <c r="D4225" s="279"/>
      <c r="E4225" s="279"/>
      <c r="F4225" s="279"/>
      <c r="G4225" s="279"/>
      <c r="H4225" s="1"/>
      <c r="I4225" s="1"/>
      <c r="J4225" s="71"/>
    </row>
    <row r="4226" spans="1:10" ht="15.75">
      <c r="A4226" s="279" t="s">
        <v>4</v>
      </c>
      <c r="B4226" s="279"/>
      <c r="C4226" s="279"/>
      <c r="D4226" s="279"/>
      <c r="E4226" s="279"/>
      <c r="F4226" s="279"/>
      <c r="G4226" s="279"/>
      <c r="H4226" s="1"/>
      <c r="I4226" s="1"/>
      <c r="J4226" s="71"/>
    </row>
    <row r="4227" spans="1:10" ht="15.75">
      <c r="A4227" s="280" t="s">
        <v>6</v>
      </c>
      <c r="B4227" s="280"/>
      <c r="C4227" s="280"/>
      <c r="D4227" s="280"/>
      <c r="E4227" s="280"/>
      <c r="F4227" s="280"/>
      <c r="G4227" s="280"/>
      <c r="H4227" s="1"/>
      <c r="I4227" s="1"/>
      <c r="J4227" s="71"/>
    </row>
    <row r="4228" spans="1:10" ht="27.75">
      <c r="A4228" s="9"/>
      <c r="B4228" s="9"/>
      <c r="C4228" s="281" t="s">
        <v>272</v>
      </c>
      <c r="D4228" s="281"/>
      <c r="E4228" s="281"/>
      <c r="F4228" s="281"/>
      <c r="G4228" s="281"/>
      <c r="H4228" s="2"/>
      <c r="I4228" s="2"/>
      <c r="J4228" s="72"/>
    </row>
    <row r="4229" spans="1:10">
      <c r="A4229" s="11" t="s">
        <v>8</v>
      </c>
      <c r="B4229" s="12"/>
      <c r="C4229" s="202"/>
      <c r="D4229" s="286"/>
      <c r="E4229" s="286"/>
      <c r="F4229" s="286"/>
      <c r="G4229" s="286"/>
      <c r="H4229" s="68"/>
      <c r="I4229" s="68"/>
      <c r="J4229" s="71"/>
    </row>
    <row r="4230" spans="1:10" ht="15.75">
      <c r="A4230" s="11" t="s">
        <v>9</v>
      </c>
      <c r="B4230" s="286" t="s">
        <v>338</v>
      </c>
      <c r="C4230" s="286"/>
      <c r="D4230" s="286"/>
      <c r="E4230" s="286"/>
      <c r="F4230" s="11"/>
      <c r="G4230" s="16"/>
      <c r="H4230" s="11"/>
      <c r="I4230" s="11"/>
      <c r="J4230" s="80"/>
    </row>
    <row r="4231" spans="1:10" ht="15.75">
      <c r="A4231" s="11" t="s">
        <v>11</v>
      </c>
      <c r="B4231" s="289"/>
      <c r="C4231" s="289"/>
      <c r="D4231" s="289"/>
      <c r="E4231" s="289"/>
      <c r="F4231" s="18"/>
      <c r="G4231" s="19" t="s">
        <v>13</v>
      </c>
      <c r="H4231" s="69" t="s">
        <v>161</v>
      </c>
      <c r="I4231" s="69">
        <v>12149</v>
      </c>
      <c r="J4231" s="73"/>
    </row>
    <row r="4232" spans="1:10">
      <c r="A4232" s="190" t="s">
        <v>14</v>
      </c>
      <c r="B4232" s="190"/>
      <c r="C4232" s="203" t="s">
        <v>17</v>
      </c>
      <c r="D4232" s="191" t="s">
        <v>18</v>
      </c>
      <c r="E4232" s="192" t="s">
        <v>19</v>
      </c>
      <c r="F4232" s="192" t="s">
        <v>20</v>
      </c>
      <c r="G4232" s="190" t="s">
        <v>21</v>
      </c>
      <c r="H4232" s="1"/>
      <c r="I4232" s="1"/>
      <c r="J4232" s="71"/>
    </row>
    <row r="4233" spans="1:10">
      <c r="A4233" s="24">
        <v>1</v>
      </c>
      <c r="B4233" s="25" t="s">
        <v>23</v>
      </c>
      <c r="C4233" s="167">
        <v>2</v>
      </c>
      <c r="D4233" s="27">
        <v>79305</v>
      </c>
      <c r="E4233" s="28">
        <f t="shared" ref="E4233:E4250" si="610">D4233*C4233</f>
        <v>158610</v>
      </c>
      <c r="F4233" s="29">
        <v>0</v>
      </c>
      <c r="G4233" s="30">
        <f t="shared" ref="G4233:G4250" si="611">E4233-E4233*F4233</f>
        <v>158610</v>
      </c>
      <c r="H4233" s="31">
        <f>D4233/1.08</f>
        <v>73430.555555555547</v>
      </c>
      <c r="I4233" s="31"/>
      <c r="J4233" s="59">
        <f t="shared" ref="J4233:J4250" si="612">H4233*C4233</f>
        <v>146861.11111111109</v>
      </c>
    </row>
    <row r="4234" spans="1:10">
      <c r="A4234" s="24">
        <v>2</v>
      </c>
      <c r="B4234" s="25" t="s">
        <v>25</v>
      </c>
      <c r="C4234" s="204"/>
      <c r="D4234" s="33">
        <v>128591</v>
      </c>
      <c r="E4234" s="28">
        <f t="shared" si="610"/>
        <v>0</v>
      </c>
      <c r="F4234" s="29">
        <v>0</v>
      </c>
      <c r="G4234" s="30">
        <f t="shared" si="611"/>
        <v>0</v>
      </c>
      <c r="H4234" s="31">
        <f t="shared" ref="H4234:H4236" si="613">D4234/1.08</f>
        <v>119065.74074074073</v>
      </c>
      <c r="I4234" s="31"/>
      <c r="J4234" s="59">
        <f t="shared" si="612"/>
        <v>0</v>
      </c>
    </row>
    <row r="4235" spans="1:10">
      <c r="A4235" s="24">
        <v>3</v>
      </c>
      <c r="B4235" s="25" t="s">
        <v>26</v>
      </c>
      <c r="C4235" s="205"/>
      <c r="D4235" s="27">
        <v>60043</v>
      </c>
      <c r="E4235" s="28">
        <f t="shared" si="610"/>
        <v>0</v>
      </c>
      <c r="F4235" s="29">
        <v>0</v>
      </c>
      <c r="G4235" s="30">
        <f t="shared" si="611"/>
        <v>0</v>
      </c>
      <c r="H4235" s="31">
        <f t="shared" si="613"/>
        <v>55595.370370370365</v>
      </c>
      <c r="I4235" s="31"/>
      <c r="J4235" s="59">
        <f t="shared" si="612"/>
        <v>0</v>
      </c>
    </row>
    <row r="4236" spans="1:10">
      <c r="A4236" s="24">
        <v>4</v>
      </c>
      <c r="B4236" s="25" t="s">
        <v>27</v>
      </c>
      <c r="C4236" s="206"/>
      <c r="D4236" s="27">
        <v>115781</v>
      </c>
      <c r="E4236" s="28">
        <f t="shared" si="610"/>
        <v>0</v>
      </c>
      <c r="F4236" s="29">
        <v>0</v>
      </c>
      <c r="G4236" s="30">
        <f t="shared" si="611"/>
        <v>0</v>
      </c>
      <c r="H4236" s="31">
        <f t="shared" si="613"/>
        <v>107204.62962962962</v>
      </c>
      <c r="I4236" s="31"/>
      <c r="J4236" s="59">
        <f t="shared" si="612"/>
        <v>0</v>
      </c>
    </row>
    <row r="4237" spans="1:10">
      <c r="A4237" s="24">
        <v>5</v>
      </c>
      <c r="B4237" s="25" t="s">
        <v>28</v>
      </c>
      <c r="C4237" s="204">
        <v>5</v>
      </c>
      <c r="D4237" s="27">
        <v>119943</v>
      </c>
      <c r="E4237" s="28">
        <f t="shared" si="610"/>
        <v>599715</v>
      </c>
      <c r="F4237" s="124">
        <v>0.25</v>
      </c>
      <c r="G4237" s="125">
        <f t="shared" si="611"/>
        <v>449786.25</v>
      </c>
      <c r="H4237" s="31">
        <f>D4237/1.08*0.75</f>
        <v>83293.75</v>
      </c>
      <c r="I4237" s="31"/>
      <c r="J4237" s="59">
        <f t="shared" si="612"/>
        <v>416468.75</v>
      </c>
    </row>
    <row r="4238" spans="1:10">
      <c r="A4238" s="24">
        <v>6</v>
      </c>
      <c r="B4238" s="25" t="s">
        <v>29</v>
      </c>
      <c r="C4238" s="167"/>
      <c r="D4238" s="27">
        <v>94810</v>
      </c>
      <c r="E4238" s="28">
        <f t="shared" si="610"/>
        <v>0</v>
      </c>
      <c r="F4238" s="29">
        <v>0</v>
      </c>
      <c r="G4238" s="30">
        <f t="shared" si="611"/>
        <v>0</v>
      </c>
      <c r="H4238" s="31">
        <f t="shared" ref="H4238:H4249" si="614">D4238/1.08</f>
        <v>87787.037037037036</v>
      </c>
      <c r="I4238" s="31"/>
      <c r="J4238" s="59">
        <f t="shared" si="612"/>
        <v>0</v>
      </c>
    </row>
    <row r="4239" spans="1:10">
      <c r="A4239" s="24">
        <v>7</v>
      </c>
      <c r="B4239" s="25" t="s">
        <v>30</v>
      </c>
      <c r="C4239" s="207"/>
      <c r="D4239" s="27">
        <v>141396</v>
      </c>
      <c r="E4239" s="28">
        <f t="shared" si="610"/>
        <v>0</v>
      </c>
      <c r="F4239" s="29">
        <v>0</v>
      </c>
      <c r="G4239" s="30">
        <f t="shared" si="611"/>
        <v>0</v>
      </c>
      <c r="H4239" s="31">
        <f t="shared" si="614"/>
        <v>130922.22222222222</v>
      </c>
      <c r="I4239" s="31"/>
      <c r="J4239" s="59">
        <f t="shared" si="612"/>
        <v>0</v>
      </c>
    </row>
    <row r="4240" spans="1:10">
      <c r="A4240" s="24">
        <v>8</v>
      </c>
      <c r="B4240" s="25" t="s">
        <v>31</v>
      </c>
      <c r="C4240" s="167"/>
      <c r="D4240" s="27">
        <v>232931</v>
      </c>
      <c r="E4240" s="28">
        <f t="shared" si="610"/>
        <v>0</v>
      </c>
      <c r="F4240" s="29">
        <v>0</v>
      </c>
      <c r="G4240" s="30">
        <f t="shared" si="611"/>
        <v>0</v>
      </c>
      <c r="H4240" s="31">
        <f t="shared" si="614"/>
        <v>215676.85185185182</v>
      </c>
      <c r="I4240" s="31"/>
      <c r="J4240" s="59">
        <f t="shared" si="612"/>
        <v>0</v>
      </c>
    </row>
    <row r="4241" spans="1:10">
      <c r="A4241" s="24">
        <v>9</v>
      </c>
      <c r="B4241" s="36" t="s">
        <v>32</v>
      </c>
      <c r="C4241" s="167"/>
      <c r="D4241" s="27">
        <v>101534</v>
      </c>
      <c r="E4241" s="28">
        <f t="shared" si="610"/>
        <v>0</v>
      </c>
      <c r="F4241" s="29">
        <v>0</v>
      </c>
      <c r="G4241" s="30">
        <f t="shared" si="611"/>
        <v>0</v>
      </c>
      <c r="H4241" s="31">
        <f t="shared" si="614"/>
        <v>94012.962962962964</v>
      </c>
      <c r="I4241" s="31"/>
      <c r="J4241" s="59">
        <f t="shared" si="612"/>
        <v>0</v>
      </c>
    </row>
    <row r="4242" spans="1:10">
      <c r="A4242" s="24">
        <v>10</v>
      </c>
      <c r="B4242" s="36" t="s">
        <v>33</v>
      </c>
      <c r="C4242" s="208"/>
      <c r="D4242" s="33">
        <v>110148</v>
      </c>
      <c r="E4242" s="28">
        <f t="shared" si="610"/>
        <v>0</v>
      </c>
      <c r="F4242" s="29">
        <v>0</v>
      </c>
      <c r="G4242" s="30">
        <f t="shared" si="611"/>
        <v>0</v>
      </c>
      <c r="H4242" s="31">
        <f t="shared" si="614"/>
        <v>101988.88888888888</v>
      </c>
      <c r="I4242" s="31"/>
      <c r="J4242" s="59">
        <f t="shared" si="612"/>
        <v>0</v>
      </c>
    </row>
    <row r="4243" spans="1:10">
      <c r="A4243" s="24">
        <v>11</v>
      </c>
      <c r="B4243" s="121" t="s">
        <v>34</v>
      </c>
      <c r="C4243" s="209">
        <v>2</v>
      </c>
      <c r="D4243" s="27">
        <v>54198</v>
      </c>
      <c r="E4243" s="123">
        <f t="shared" si="610"/>
        <v>108396</v>
      </c>
      <c r="F4243" s="29">
        <v>0</v>
      </c>
      <c r="G4243" s="125">
        <f t="shared" si="611"/>
        <v>108396</v>
      </c>
      <c r="H4243" s="31">
        <f t="shared" si="614"/>
        <v>50183.333333333328</v>
      </c>
      <c r="I4243" s="128"/>
      <c r="J4243" s="59">
        <f t="shared" si="612"/>
        <v>100366.66666666666</v>
      </c>
    </row>
    <row r="4244" spans="1:10">
      <c r="A4244" s="24">
        <v>12</v>
      </c>
      <c r="B4244" s="25" t="s">
        <v>35</v>
      </c>
      <c r="C4244" s="208"/>
      <c r="D4244" s="27">
        <v>49680</v>
      </c>
      <c r="E4244" s="28">
        <f t="shared" si="610"/>
        <v>0</v>
      </c>
      <c r="F4244" s="29">
        <v>0</v>
      </c>
      <c r="G4244" s="30">
        <f t="shared" si="611"/>
        <v>0</v>
      </c>
      <c r="H4244" s="31">
        <f t="shared" si="614"/>
        <v>46000</v>
      </c>
      <c r="I4244" s="31"/>
      <c r="J4244" s="59">
        <f t="shared" si="612"/>
        <v>0</v>
      </c>
    </row>
    <row r="4245" spans="1:10">
      <c r="A4245" s="24">
        <v>13</v>
      </c>
      <c r="B4245" s="25" t="s">
        <v>36</v>
      </c>
      <c r="C4245" s="208"/>
      <c r="D4245" s="38">
        <v>64152</v>
      </c>
      <c r="E4245" s="28">
        <f t="shared" si="610"/>
        <v>0</v>
      </c>
      <c r="F4245" s="29">
        <v>0</v>
      </c>
      <c r="G4245" s="30">
        <f t="shared" si="611"/>
        <v>0</v>
      </c>
      <c r="H4245" s="31">
        <f t="shared" si="614"/>
        <v>59399.999999999993</v>
      </c>
      <c r="I4245" s="31"/>
      <c r="J4245" s="59">
        <f t="shared" si="612"/>
        <v>0</v>
      </c>
    </row>
    <row r="4246" spans="1:10">
      <c r="A4246" s="24">
        <v>14</v>
      </c>
      <c r="B4246" s="121" t="s">
        <v>37</v>
      </c>
      <c r="C4246" s="209"/>
      <c r="D4246" s="38">
        <v>65934</v>
      </c>
      <c r="E4246" s="123">
        <f t="shared" si="610"/>
        <v>0</v>
      </c>
      <c r="F4246" s="124">
        <v>0</v>
      </c>
      <c r="G4246" s="125">
        <f t="shared" si="611"/>
        <v>0</v>
      </c>
      <c r="H4246" s="31">
        <f t="shared" si="614"/>
        <v>61049.999999999993</v>
      </c>
      <c r="I4246" s="128"/>
      <c r="J4246" s="59">
        <f t="shared" si="612"/>
        <v>0</v>
      </c>
    </row>
    <row r="4247" spans="1:10">
      <c r="A4247" s="24">
        <v>15</v>
      </c>
      <c r="B4247" s="25" t="s">
        <v>38</v>
      </c>
      <c r="C4247" s="208"/>
      <c r="D4247" s="38">
        <v>76626</v>
      </c>
      <c r="E4247" s="28">
        <f t="shared" si="610"/>
        <v>0</v>
      </c>
      <c r="F4247" s="29">
        <v>0</v>
      </c>
      <c r="G4247" s="30">
        <f t="shared" si="611"/>
        <v>0</v>
      </c>
      <c r="H4247" s="31">
        <f t="shared" si="614"/>
        <v>70950</v>
      </c>
      <c r="I4247" s="31"/>
      <c r="J4247" s="59">
        <f t="shared" si="612"/>
        <v>0</v>
      </c>
    </row>
    <row r="4248" spans="1:10">
      <c r="A4248" s="24">
        <v>16</v>
      </c>
      <c r="B4248" s="25" t="s">
        <v>39</v>
      </c>
      <c r="C4248" s="208"/>
      <c r="D4248" s="38">
        <v>80190</v>
      </c>
      <c r="E4248" s="28">
        <f t="shared" si="610"/>
        <v>0</v>
      </c>
      <c r="F4248" s="29">
        <v>0</v>
      </c>
      <c r="G4248" s="30">
        <f t="shared" si="611"/>
        <v>0</v>
      </c>
      <c r="H4248" s="31">
        <f t="shared" si="614"/>
        <v>74250</v>
      </c>
      <c r="I4248" s="31"/>
      <c r="J4248" s="59">
        <f t="shared" si="612"/>
        <v>0</v>
      </c>
    </row>
    <row r="4249" spans="1:10">
      <c r="A4249" s="24">
        <v>17</v>
      </c>
      <c r="B4249" s="25" t="s">
        <v>40</v>
      </c>
      <c r="C4249" s="208"/>
      <c r="D4249" s="38">
        <v>113832</v>
      </c>
      <c r="E4249" s="28">
        <f t="shared" si="610"/>
        <v>0</v>
      </c>
      <c r="F4249" s="29">
        <v>0</v>
      </c>
      <c r="G4249" s="30">
        <f t="shared" si="611"/>
        <v>0</v>
      </c>
      <c r="H4249" s="31">
        <f t="shared" si="614"/>
        <v>105400</v>
      </c>
      <c r="I4249" s="31"/>
      <c r="J4249" s="59">
        <f t="shared" si="612"/>
        <v>0</v>
      </c>
    </row>
    <row r="4250" spans="1:10">
      <c r="A4250" s="24">
        <v>18</v>
      </c>
      <c r="B4250" s="121" t="s">
        <v>41</v>
      </c>
      <c r="C4250" s="209"/>
      <c r="D4250" s="39">
        <v>98010</v>
      </c>
      <c r="E4250" s="123">
        <f t="shared" si="610"/>
        <v>0</v>
      </c>
      <c r="F4250" s="124">
        <v>0.23</v>
      </c>
      <c r="G4250" s="125">
        <f t="shared" si="611"/>
        <v>0</v>
      </c>
      <c r="H4250" s="31">
        <f>D4250/1.08*0.77</f>
        <v>69877.5</v>
      </c>
      <c r="I4250" s="128"/>
      <c r="J4250" s="59">
        <f t="shared" si="612"/>
        <v>0</v>
      </c>
    </row>
    <row r="4251" spans="1:10" ht="21">
      <c r="A4251" s="40"/>
      <c r="B4251" s="41" t="s">
        <v>42</v>
      </c>
      <c r="C4251" s="210">
        <f>SUM(C4233:C4250)</f>
        <v>9</v>
      </c>
      <c r="D4251" s="39"/>
      <c r="E4251" s="43">
        <f>SUM(E4233:E4250)</f>
        <v>866721</v>
      </c>
      <c r="F4251" s="43"/>
      <c r="G4251" s="44">
        <f>SUM(G4233:G4250)</f>
        <v>716792.25</v>
      </c>
      <c r="H4251" s="45"/>
      <c r="I4251" s="45"/>
      <c r="J4251" s="64">
        <f>SUM(J4233:J4250)</f>
        <v>663696.52777777775</v>
      </c>
    </row>
    <row r="4252" spans="1:10" ht="31.5">
      <c r="A4252" s="46"/>
      <c r="B4252" s="47"/>
      <c r="C4252" s="211"/>
      <c r="D4252" s="39"/>
      <c r="E4252" s="49"/>
      <c r="F4252" s="49"/>
      <c r="G4252" s="50"/>
      <c r="H4252" s="5"/>
      <c r="I4252" s="5"/>
      <c r="J4252" s="75">
        <f>J4251*0.08</f>
        <v>53095.722222222219</v>
      </c>
    </row>
    <row r="4253" spans="1:10" ht="31.5">
      <c r="A4253" s="283" t="s">
        <v>43</v>
      </c>
      <c r="B4253" s="283"/>
      <c r="C4253" s="284" t="s">
        <v>44</v>
      </c>
      <c r="D4253" s="284"/>
      <c r="E4253" s="54"/>
      <c r="F4253" s="54"/>
      <c r="G4253" s="55" t="s">
        <v>45</v>
      </c>
      <c r="H4253" s="6"/>
      <c r="I4253" s="6"/>
      <c r="J4253" s="76">
        <f>SUM(J4251:J4252)</f>
        <v>716792.25</v>
      </c>
    </row>
    <row r="4254" spans="1:10" ht="15">
      <c r="B4254" s="131" t="s">
        <v>165</v>
      </c>
      <c r="C4254" s="131" t="s">
        <v>166</v>
      </c>
      <c r="D4254" s="131"/>
      <c r="E4254" s="131" t="s">
        <v>167</v>
      </c>
    </row>
    <row r="4255" spans="1:10">
      <c r="B4255" s="212" t="s">
        <v>168</v>
      </c>
      <c r="C4255" s="213" t="s">
        <v>166</v>
      </c>
      <c r="D4255" s="214"/>
      <c r="E4255" s="214"/>
      <c r="F4255" s="214"/>
      <c r="G4255" s="212" t="s">
        <v>167</v>
      </c>
    </row>
    <row r="4258" spans="1:10" ht="15.75">
      <c r="A4258" s="279" t="s">
        <v>0</v>
      </c>
      <c r="B4258" s="279"/>
      <c r="C4258" s="279"/>
      <c r="D4258" s="279"/>
      <c r="E4258" s="279"/>
      <c r="F4258" s="279"/>
      <c r="G4258" s="279"/>
    </row>
    <row r="4259" spans="1:10" ht="15.75">
      <c r="A4259" s="279" t="s">
        <v>1</v>
      </c>
      <c r="B4259" s="279"/>
      <c r="C4259" s="279"/>
      <c r="D4259" s="279"/>
      <c r="E4259" s="279"/>
      <c r="F4259" s="279"/>
      <c r="G4259" s="279"/>
      <c r="H4259" s="1"/>
      <c r="I4259" s="1"/>
      <c r="J4259" s="71"/>
    </row>
    <row r="4260" spans="1:10" ht="15.75">
      <c r="A4260" s="279" t="s">
        <v>2</v>
      </c>
      <c r="B4260" s="279"/>
      <c r="C4260" s="279"/>
      <c r="D4260" s="279"/>
      <c r="E4260" s="279"/>
      <c r="F4260" s="279"/>
      <c r="G4260" s="279"/>
      <c r="H4260" s="1"/>
      <c r="I4260" s="1"/>
      <c r="J4260" s="71"/>
    </row>
    <row r="4261" spans="1:10" ht="15.75">
      <c r="A4261" s="279" t="s">
        <v>4</v>
      </c>
      <c r="B4261" s="279"/>
      <c r="C4261" s="279"/>
      <c r="D4261" s="279"/>
      <c r="E4261" s="279"/>
      <c r="F4261" s="279"/>
      <c r="G4261" s="279"/>
      <c r="H4261" s="1"/>
      <c r="I4261" s="1"/>
      <c r="J4261" s="71"/>
    </row>
    <row r="4262" spans="1:10" ht="15.75">
      <c r="A4262" s="280" t="s">
        <v>6</v>
      </c>
      <c r="B4262" s="280"/>
      <c r="C4262" s="280"/>
      <c r="D4262" s="280"/>
      <c r="E4262" s="280"/>
      <c r="F4262" s="280"/>
      <c r="G4262" s="280"/>
      <c r="H4262" s="1"/>
      <c r="I4262" s="1"/>
      <c r="J4262" s="71"/>
    </row>
    <row r="4263" spans="1:10" ht="27.75">
      <c r="A4263" s="9"/>
      <c r="B4263" s="9"/>
      <c r="C4263" s="281" t="s">
        <v>272</v>
      </c>
      <c r="D4263" s="281"/>
      <c r="E4263" s="281"/>
      <c r="F4263" s="281"/>
      <c r="G4263" s="281"/>
      <c r="H4263" s="2"/>
      <c r="I4263" s="2"/>
      <c r="J4263" s="72"/>
    </row>
    <row r="4264" spans="1:10">
      <c r="A4264" s="11" t="s">
        <v>8</v>
      </c>
      <c r="B4264" s="12"/>
      <c r="C4264" s="202"/>
      <c r="D4264" s="286"/>
      <c r="E4264" s="286"/>
      <c r="F4264" s="286"/>
      <c r="G4264" s="286"/>
      <c r="H4264" s="68"/>
      <c r="I4264" s="68"/>
      <c r="J4264" s="71"/>
    </row>
    <row r="4265" spans="1:10" ht="15.75">
      <c r="A4265" s="11" t="s">
        <v>9</v>
      </c>
      <c r="B4265" s="286" t="s">
        <v>339</v>
      </c>
      <c r="C4265" s="286"/>
      <c r="D4265" s="286"/>
      <c r="E4265" s="286"/>
      <c r="F4265" s="11"/>
      <c r="G4265" s="16"/>
      <c r="H4265" s="11"/>
      <c r="I4265" s="11"/>
      <c r="J4265" s="80"/>
    </row>
    <row r="4266" spans="1:10" ht="15.75">
      <c r="A4266" s="11" t="s">
        <v>11</v>
      </c>
      <c r="B4266" s="289"/>
      <c r="C4266" s="289"/>
      <c r="D4266" s="289"/>
      <c r="E4266" s="289"/>
      <c r="F4266" s="18"/>
      <c r="G4266" s="19" t="s">
        <v>13</v>
      </c>
      <c r="H4266" s="69" t="s">
        <v>161</v>
      </c>
      <c r="I4266" s="69">
        <v>12151</v>
      </c>
      <c r="J4266" s="73"/>
    </row>
    <row r="4267" spans="1:10">
      <c r="A4267" s="190" t="s">
        <v>14</v>
      </c>
      <c r="B4267" s="190"/>
      <c r="C4267" s="203" t="s">
        <v>17</v>
      </c>
      <c r="D4267" s="191" t="s">
        <v>18</v>
      </c>
      <c r="E4267" s="192" t="s">
        <v>19</v>
      </c>
      <c r="F4267" s="192" t="s">
        <v>20</v>
      </c>
      <c r="G4267" s="190" t="s">
        <v>21</v>
      </c>
      <c r="H4267" s="1"/>
      <c r="I4267" s="1"/>
      <c r="J4267" s="71"/>
    </row>
    <row r="4268" spans="1:10">
      <c r="A4268" s="24">
        <v>1</v>
      </c>
      <c r="B4268" s="25" t="s">
        <v>23</v>
      </c>
      <c r="C4268" s="167">
        <v>3</v>
      </c>
      <c r="D4268" s="27">
        <v>79305</v>
      </c>
      <c r="E4268" s="28">
        <f t="shared" ref="E4268:E4285" si="615">D4268*C4268</f>
        <v>237915</v>
      </c>
      <c r="F4268" s="29">
        <v>0</v>
      </c>
      <c r="G4268" s="30">
        <f t="shared" ref="G4268:G4285" si="616">E4268-E4268*F4268</f>
        <v>237915</v>
      </c>
      <c r="H4268" s="31">
        <f>D4268/1.08</f>
        <v>73430.555555555547</v>
      </c>
      <c r="I4268" s="31"/>
      <c r="J4268" s="59">
        <f t="shared" ref="J4268:J4285" si="617">H4268*C4268</f>
        <v>220291.66666666663</v>
      </c>
    </row>
    <row r="4269" spans="1:10">
      <c r="A4269" s="24">
        <v>2</v>
      </c>
      <c r="B4269" s="25" t="s">
        <v>25</v>
      </c>
      <c r="C4269" s="204"/>
      <c r="D4269" s="33">
        <v>128591</v>
      </c>
      <c r="E4269" s="28">
        <f t="shared" si="615"/>
        <v>0</v>
      </c>
      <c r="F4269" s="29">
        <v>0</v>
      </c>
      <c r="G4269" s="30">
        <f t="shared" si="616"/>
        <v>0</v>
      </c>
      <c r="H4269" s="31">
        <f t="shared" ref="H4269:H4271" si="618">D4269/1.08</f>
        <v>119065.74074074073</v>
      </c>
      <c r="I4269" s="31"/>
      <c r="J4269" s="59">
        <f t="shared" si="617"/>
        <v>0</v>
      </c>
    </row>
    <row r="4270" spans="1:10">
      <c r="A4270" s="24">
        <v>3</v>
      </c>
      <c r="B4270" s="25" t="s">
        <v>26</v>
      </c>
      <c r="C4270" s="205"/>
      <c r="D4270" s="27">
        <v>60043</v>
      </c>
      <c r="E4270" s="28">
        <f t="shared" si="615"/>
        <v>0</v>
      </c>
      <c r="F4270" s="29">
        <v>0</v>
      </c>
      <c r="G4270" s="30">
        <f t="shared" si="616"/>
        <v>0</v>
      </c>
      <c r="H4270" s="31">
        <f t="shared" si="618"/>
        <v>55595.370370370365</v>
      </c>
      <c r="I4270" s="31"/>
      <c r="J4270" s="59">
        <f t="shared" si="617"/>
        <v>0</v>
      </c>
    </row>
    <row r="4271" spans="1:10">
      <c r="A4271" s="24">
        <v>4</v>
      </c>
      <c r="B4271" s="25" t="s">
        <v>27</v>
      </c>
      <c r="C4271" s="206"/>
      <c r="D4271" s="27">
        <v>115781</v>
      </c>
      <c r="E4271" s="28">
        <f t="shared" si="615"/>
        <v>0</v>
      </c>
      <c r="F4271" s="29">
        <v>0</v>
      </c>
      <c r="G4271" s="30">
        <f t="shared" si="616"/>
        <v>0</v>
      </c>
      <c r="H4271" s="31">
        <f t="shared" si="618"/>
        <v>107204.62962962962</v>
      </c>
      <c r="I4271" s="31"/>
      <c r="J4271" s="59">
        <f t="shared" si="617"/>
        <v>0</v>
      </c>
    </row>
    <row r="4272" spans="1:10">
      <c r="A4272" s="24">
        <v>5</v>
      </c>
      <c r="B4272" s="25" t="s">
        <v>28</v>
      </c>
      <c r="C4272" s="204">
        <v>4</v>
      </c>
      <c r="D4272" s="27">
        <v>119943</v>
      </c>
      <c r="E4272" s="28">
        <f t="shared" si="615"/>
        <v>479772</v>
      </c>
      <c r="F4272" s="124">
        <v>0.25</v>
      </c>
      <c r="G4272" s="125">
        <f t="shared" si="616"/>
        <v>359829</v>
      </c>
      <c r="H4272" s="31">
        <f>D4272/1.08*0.75</f>
        <v>83293.75</v>
      </c>
      <c r="I4272" s="31"/>
      <c r="J4272" s="59">
        <f t="shared" si="617"/>
        <v>333175</v>
      </c>
    </row>
    <row r="4273" spans="1:10">
      <c r="A4273" s="24">
        <v>6</v>
      </c>
      <c r="B4273" s="25" t="s">
        <v>29</v>
      </c>
      <c r="C4273" s="167"/>
      <c r="D4273" s="27">
        <v>94810</v>
      </c>
      <c r="E4273" s="28">
        <f t="shared" si="615"/>
        <v>0</v>
      </c>
      <c r="F4273" s="29">
        <v>0</v>
      </c>
      <c r="G4273" s="30">
        <f t="shared" si="616"/>
        <v>0</v>
      </c>
      <c r="H4273" s="31">
        <f t="shared" ref="H4273:H4284" si="619">D4273/1.08</f>
        <v>87787.037037037036</v>
      </c>
      <c r="I4273" s="31"/>
      <c r="J4273" s="59">
        <f t="shared" si="617"/>
        <v>0</v>
      </c>
    </row>
    <row r="4274" spans="1:10">
      <c r="A4274" s="24">
        <v>7</v>
      </c>
      <c r="B4274" s="25" t="s">
        <v>30</v>
      </c>
      <c r="C4274" s="207"/>
      <c r="D4274" s="27">
        <v>141396</v>
      </c>
      <c r="E4274" s="28">
        <f t="shared" si="615"/>
        <v>0</v>
      </c>
      <c r="F4274" s="29">
        <v>0</v>
      </c>
      <c r="G4274" s="30">
        <f t="shared" si="616"/>
        <v>0</v>
      </c>
      <c r="H4274" s="31">
        <f t="shared" si="619"/>
        <v>130922.22222222222</v>
      </c>
      <c r="I4274" s="31"/>
      <c r="J4274" s="59">
        <f t="shared" si="617"/>
        <v>0</v>
      </c>
    </row>
    <row r="4275" spans="1:10">
      <c r="A4275" s="24">
        <v>8</v>
      </c>
      <c r="B4275" s="25" t="s">
        <v>31</v>
      </c>
      <c r="C4275" s="167"/>
      <c r="D4275" s="27">
        <v>232931</v>
      </c>
      <c r="E4275" s="28">
        <f t="shared" si="615"/>
        <v>0</v>
      </c>
      <c r="F4275" s="29">
        <v>0</v>
      </c>
      <c r="G4275" s="30">
        <f t="shared" si="616"/>
        <v>0</v>
      </c>
      <c r="H4275" s="31">
        <f t="shared" si="619"/>
        <v>215676.85185185182</v>
      </c>
      <c r="I4275" s="31"/>
      <c r="J4275" s="59">
        <f t="shared" si="617"/>
        <v>0</v>
      </c>
    </row>
    <row r="4276" spans="1:10">
      <c r="A4276" s="24">
        <v>9</v>
      </c>
      <c r="B4276" s="36" t="s">
        <v>32</v>
      </c>
      <c r="C4276" s="167"/>
      <c r="D4276" s="27">
        <v>101534</v>
      </c>
      <c r="E4276" s="28">
        <f t="shared" si="615"/>
        <v>0</v>
      </c>
      <c r="F4276" s="29">
        <v>0</v>
      </c>
      <c r="G4276" s="30">
        <f t="shared" si="616"/>
        <v>0</v>
      </c>
      <c r="H4276" s="31">
        <f t="shared" si="619"/>
        <v>94012.962962962964</v>
      </c>
      <c r="I4276" s="31"/>
      <c r="J4276" s="59">
        <f t="shared" si="617"/>
        <v>0</v>
      </c>
    </row>
    <row r="4277" spans="1:10">
      <c r="A4277" s="24">
        <v>10</v>
      </c>
      <c r="B4277" s="36" t="s">
        <v>33</v>
      </c>
      <c r="C4277" s="208"/>
      <c r="D4277" s="33">
        <v>110148</v>
      </c>
      <c r="E4277" s="28">
        <f t="shared" si="615"/>
        <v>0</v>
      </c>
      <c r="F4277" s="29">
        <v>0</v>
      </c>
      <c r="G4277" s="30">
        <f t="shared" si="616"/>
        <v>0</v>
      </c>
      <c r="H4277" s="31">
        <f t="shared" si="619"/>
        <v>101988.88888888888</v>
      </c>
      <c r="I4277" s="31"/>
      <c r="J4277" s="59">
        <f t="shared" si="617"/>
        <v>0</v>
      </c>
    </row>
    <row r="4278" spans="1:10">
      <c r="A4278" s="24">
        <v>11</v>
      </c>
      <c r="B4278" s="121" t="s">
        <v>34</v>
      </c>
      <c r="C4278" s="209"/>
      <c r="D4278" s="27">
        <v>54198</v>
      </c>
      <c r="E4278" s="123">
        <f t="shared" si="615"/>
        <v>0</v>
      </c>
      <c r="F4278" s="29">
        <v>0</v>
      </c>
      <c r="G4278" s="125">
        <f t="shared" si="616"/>
        <v>0</v>
      </c>
      <c r="H4278" s="31">
        <f t="shared" si="619"/>
        <v>50183.333333333328</v>
      </c>
      <c r="I4278" s="128"/>
      <c r="J4278" s="59">
        <f t="shared" si="617"/>
        <v>0</v>
      </c>
    </row>
    <row r="4279" spans="1:10">
      <c r="A4279" s="24">
        <v>12</v>
      </c>
      <c r="B4279" s="25" t="s">
        <v>35</v>
      </c>
      <c r="C4279" s="208">
        <v>3</v>
      </c>
      <c r="D4279" s="27">
        <v>49680</v>
      </c>
      <c r="E4279" s="28">
        <f t="shared" si="615"/>
        <v>149040</v>
      </c>
      <c r="F4279" s="29">
        <v>0</v>
      </c>
      <c r="G4279" s="30">
        <f t="shared" si="616"/>
        <v>149040</v>
      </c>
      <c r="H4279" s="31">
        <f t="shared" si="619"/>
        <v>46000</v>
      </c>
      <c r="I4279" s="31"/>
      <c r="J4279" s="59">
        <f t="shared" si="617"/>
        <v>138000</v>
      </c>
    </row>
    <row r="4280" spans="1:10">
      <c r="A4280" s="24">
        <v>13</v>
      </c>
      <c r="B4280" s="25" t="s">
        <v>36</v>
      </c>
      <c r="C4280" s="208"/>
      <c r="D4280" s="38">
        <v>64152</v>
      </c>
      <c r="E4280" s="28">
        <f t="shared" si="615"/>
        <v>0</v>
      </c>
      <c r="F4280" s="29">
        <v>0</v>
      </c>
      <c r="G4280" s="30">
        <f t="shared" si="616"/>
        <v>0</v>
      </c>
      <c r="H4280" s="31">
        <f t="shared" si="619"/>
        <v>59399.999999999993</v>
      </c>
      <c r="I4280" s="31"/>
      <c r="J4280" s="59">
        <f t="shared" si="617"/>
        <v>0</v>
      </c>
    </row>
    <row r="4281" spans="1:10">
      <c r="A4281" s="24">
        <v>14</v>
      </c>
      <c r="B4281" s="121" t="s">
        <v>37</v>
      </c>
      <c r="C4281" s="209"/>
      <c r="D4281" s="38">
        <v>65934</v>
      </c>
      <c r="E4281" s="123">
        <f t="shared" si="615"/>
        <v>0</v>
      </c>
      <c r="F4281" s="124">
        <v>0</v>
      </c>
      <c r="G4281" s="125">
        <f t="shared" si="616"/>
        <v>0</v>
      </c>
      <c r="H4281" s="31">
        <f t="shared" si="619"/>
        <v>61049.999999999993</v>
      </c>
      <c r="I4281" s="128"/>
      <c r="J4281" s="59">
        <f t="shared" si="617"/>
        <v>0</v>
      </c>
    </row>
    <row r="4282" spans="1:10">
      <c r="A4282" s="24">
        <v>15</v>
      </c>
      <c r="B4282" s="25" t="s">
        <v>38</v>
      </c>
      <c r="C4282" s="208"/>
      <c r="D4282" s="38">
        <v>76626</v>
      </c>
      <c r="E4282" s="28">
        <f t="shared" si="615"/>
        <v>0</v>
      </c>
      <c r="F4282" s="29">
        <v>0</v>
      </c>
      <c r="G4282" s="30">
        <f t="shared" si="616"/>
        <v>0</v>
      </c>
      <c r="H4282" s="31">
        <f t="shared" si="619"/>
        <v>70950</v>
      </c>
      <c r="I4282" s="31"/>
      <c r="J4282" s="59">
        <f t="shared" si="617"/>
        <v>0</v>
      </c>
    </row>
    <row r="4283" spans="1:10">
      <c r="A4283" s="24">
        <v>16</v>
      </c>
      <c r="B4283" s="25" t="s">
        <v>39</v>
      </c>
      <c r="C4283" s="208"/>
      <c r="D4283" s="38">
        <v>80190</v>
      </c>
      <c r="E4283" s="28">
        <f t="shared" si="615"/>
        <v>0</v>
      </c>
      <c r="F4283" s="29">
        <v>0</v>
      </c>
      <c r="G4283" s="30">
        <f t="shared" si="616"/>
        <v>0</v>
      </c>
      <c r="H4283" s="31">
        <f t="shared" si="619"/>
        <v>74250</v>
      </c>
      <c r="I4283" s="31"/>
      <c r="J4283" s="59">
        <f t="shared" si="617"/>
        <v>0</v>
      </c>
    </row>
    <row r="4284" spans="1:10">
      <c r="A4284" s="24">
        <v>17</v>
      </c>
      <c r="B4284" s="25" t="s">
        <v>40</v>
      </c>
      <c r="C4284" s="208"/>
      <c r="D4284" s="38">
        <v>113832</v>
      </c>
      <c r="E4284" s="28">
        <f t="shared" si="615"/>
        <v>0</v>
      </c>
      <c r="F4284" s="29">
        <v>0</v>
      </c>
      <c r="G4284" s="30">
        <f t="shared" si="616"/>
        <v>0</v>
      </c>
      <c r="H4284" s="31">
        <f t="shared" si="619"/>
        <v>105400</v>
      </c>
      <c r="I4284" s="31"/>
      <c r="J4284" s="59">
        <f t="shared" si="617"/>
        <v>0</v>
      </c>
    </row>
    <row r="4285" spans="1:10">
      <c r="A4285" s="24">
        <v>18</v>
      </c>
      <c r="B4285" s="121" t="s">
        <v>41</v>
      </c>
      <c r="C4285" s="209"/>
      <c r="D4285" s="39">
        <v>98010</v>
      </c>
      <c r="E4285" s="123">
        <f t="shared" si="615"/>
        <v>0</v>
      </c>
      <c r="F4285" s="124">
        <v>0.23</v>
      </c>
      <c r="G4285" s="125">
        <f t="shared" si="616"/>
        <v>0</v>
      </c>
      <c r="H4285" s="31">
        <f>D4285/1.08*0.77</f>
        <v>69877.5</v>
      </c>
      <c r="I4285" s="128"/>
      <c r="J4285" s="59">
        <f t="shared" si="617"/>
        <v>0</v>
      </c>
    </row>
    <row r="4286" spans="1:10" ht="21">
      <c r="A4286" s="40"/>
      <c r="B4286" s="41" t="s">
        <v>42</v>
      </c>
      <c r="C4286" s="210">
        <f>SUM(C4268:C4285)</f>
        <v>10</v>
      </c>
      <c r="D4286" s="39"/>
      <c r="E4286" s="43">
        <f>SUM(E4268:E4285)</f>
        <v>866727</v>
      </c>
      <c r="F4286" s="43"/>
      <c r="G4286" s="44">
        <f>SUM(G4268:G4285)</f>
        <v>746784</v>
      </c>
      <c r="H4286" s="45"/>
      <c r="I4286" s="45"/>
      <c r="J4286" s="64">
        <f>SUM(J4268:J4285)</f>
        <v>691466.66666666663</v>
      </c>
    </row>
    <row r="4287" spans="1:10" ht="31.5">
      <c r="A4287" s="46"/>
      <c r="B4287" s="47"/>
      <c r="C4287" s="211"/>
      <c r="D4287" s="39"/>
      <c r="E4287" s="49"/>
      <c r="F4287" s="49"/>
      <c r="G4287" s="50"/>
      <c r="H4287" s="5"/>
      <c r="I4287" s="5"/>
      <c r="J4287" s="75">
        <f>J4286*0.08</f>
        <v>55317.333333333328</v>
      </c>
    </row>
    <row r="4288" spans="1:10" ht="31.5">
      <c r="A4288" s="283" t="s">
        <v>43</v>
      </c>
      <c r="B4288" s="283"/>
      <c r="C4288" s="284" t="s">
        <v>44</v>
      </c>
      <c r="D4288" s="284"/>
      <c r="E4288" s="54"/>
      <c r="F4288" s="54"/>
      <c r="G4288" s="55" t="s">
        <v>45</v>
      </c>
      <c r="H4288" s="6"/>
      <c r="I4288" s="6"/>
      <c r="J4288" s="76">
        <f>SUM(J4286:J4287)</f>
        <v>746784</v>
      </c>
    </row>
    <row r="4289" spans="1:10" ht="15">
      <c r="B4289" s="131" t="s">
        <v>165</v>
      </c>
      <c r="C4289" s="131" t="s">
        <v>166</v>
      </c>
      <c r="D4289" s="131"/>
      <c r="E4289" s="131" t="s">
        <v>167</v>
      </c>
    </row>
    <row r="4290" spans="1:10">
      <c r="B4290" s="212" t="s">
        <v>168</v>
      </c>
      <c r="C4290" s="213" t="s">
        <v>166</v>
      </c>
      <c r="D4290" s="214"/>
      <c r="E4290" s="214"/>
      <c r="F4290" s="214"/>
      <c r="G4290" s="212" t="s">
        <v>167</v>
      </c>
    </row>
    <row r="4293" spans="1:10" ht="15.75">
      <c r="A4293" s="279" t="s">
        <v>0</v>
      </c>
      <c r="B4293" s="279"/>
      <c r="C4293" s="279"/>
      <c r="D4293" s="279"/>
      <c r="E4293" s="279"/>
      <c r="F4293" s="279"/>
      <c r="G4293" s="279"/>
    </row>
    <row r="4294" spans="1:10" ht="15.75">
      <c r="A4294" s="279" t="s">
        <v>1</v>
      </c>
      <c r="B4294" s="279"/>
      <c r="C4294" s="279"/>
      <c r="D4294" s="279"/>
      <c r="E4294" s="279"/>
      <c r="F4294" s="279"/>
      <c r="G4294" s="279"/>
      <c r="H4294" s="1"/>
      <c r="I4294" s="1"/>
      <c r="J4294" s="71"/>
    </row>
    <row r="4295" spans="1:10" ht="15.75">
      <c r="A4295" s="279" t="s">
        <v>2</v>
      </c>
      <c r="B4295" s="279"/>
      <c r="C4295" s="279"/>
      <c r="D4295" s="279"/>
      <c r="E4295" s="279"/>
      <c r="F4295" s="279"/>
      <c r="G4295" s="279"/>
      <c r="H4295" s="1"/>
      <c r="I4295" s="1"/>
      <c r="J4295" s="71"/>
    </row>
    <row r="4296" spans="1:10" ht="15.75">
      <c r="A4296" s="279" t="s">
        <v>4</v>
      </c>
      <c r="B4296" s="279"/>
      <c r="C4296" s="279"/>
      <c r="D4296" s="279"/>
      <c r="E4296" s="279"/>
      <c r="F4296" s="279"/>
      <c r="G4296" s="279"/>
      <c r="H4296" s="1"/>
      <c r="I4296" s="1"/>
      <c r="J4296" s="71"/>
    </row>
    <row r="4297" spans="1:10" ht="15.75">
      <c r="A4297" s="280" t="s">
        <v>6</v>
      </c>
      <c r="B4297" s="280"/>
      <c r="C4297" s="280"/>
      <c r="D4297" s="280"/>
      <c r="E4297" s="280"/>
      <c r="F4297" s="280"/>
      <c r="G4297" s="280"/>
      <c r="H4297" s="1"/>
      <c r="I4297" s="1"/>
      <c r="J4297" s="71"/>
    </row>
    <row r="4298" spans="1:10" ht="27.75">
      <c r="A4298" s="9"/>
      <c r="B4298" s="9"/>
      <c r="C4298" s="281" t="s">
        <v>272</v>
      </c>
      <c r="D4298" s="281"/>
      <c r="E4298" s="281"/>
      <c r="F4298" s="281"/>
      <c r="G4298" s="281"/>
      <c r="H4298" s="2"/>
      <c r="I4298" s="2"/>
      <c r="J4298" s="72"/>
    </row>
    <row r="4299" spans="1:10">
      <c r="A4299" s="11" t="s">
        <v>8</v>
      </c>
      <c r="B4299" s="12"/>
      <c r="C4299" s="202"/>
      <c r="D4299" s="286"/>
      <c r="E4299" s="286"/>
      <c r="F4299" s="286"/>
      <c r="G4299" s="286"/>
      <c r="H4299" s="68"/>
      <c r="I4299" s="68"/>
      <c r="J4299" s="71"/>
    </row>
    <row r="4300" spans="1:10" ht="15.75">
      <c r="A4300" s="11" t="s">
        <v>9</v>
      </c>
      <c r="B4300" s="286" t="s">
        <v>340</v>
      </c>
      <c r="C4300" s="286"/>
      <c r="D4300" s="286"/>
      <c r="E4300" s="286"/>
      <c r="F4300" s="11"/>
      <c r="G4300" s="16"/>
      <c r="H4300" s="11"/>
      <c r="I4300" s="11"/>
      <c r="J4300" s="80"/>
    </row>
    <row r="4301" spans="1:10" ht="15.75">
      <c r="A4301" s="11" t="s">
        <v>11</v>
      </c>
      <c r="B4301" s="289"/>
      <c r="C4301" s="289"/>
      <c r="D4301" s="289"/>
      <c r="E4301" s="289"/>
      <c r="F4301" s="18"/>
      <c r="G4301" s="19" t="s">
        <v>13</v>
      </c>
      <c r="H4301" s="69" t="s">
        <v>161</v>
      </c>
      <c r="I4301" s="69">
        <v>12150</v>
      </c>
      <c r="J4301" s="73"/>
    </row>
    <row r="4302" spans="1:10">
      <c r="A4302" s="190" t="s">
        <v>14</v>
      </c>
      <c r="B4302" s="190"/>
      <c r="C4302" s="203" t="s">
        <v>17</v>
      </c>
      <c r="D4302" s="191" t="s">
        <v>18</v>
      </c>
      <c r="E4302" s="192" t="s">
        <v>19</v>
      </c>
      <c r="F4302" s="192" t="s">
        <v>20</v>
      </c>
      <c r="G4302" s="190" t="s">
        <v>21</v>
      </c>
      <c r="H4302" s="1"/>
      <c r="I4302" s="1"/>
      <c r="J4302" s="71"/>
    </row>
    <row r="4303" spans="1:10">
      <c r="A4303" s="24">
        <v>1</v>
      </c>
      <c r="B4303" s="25" t="s">
        <v>23</v>
      </c>
      <c r="C4303" s="167">
        <v>10</v>
      </c>
      <c r="D4303" s="27">
        <v>79305</v>
      </c>
      <c r="E4303" s="28">
        <f t="shared" ref="E4303:E4320" si="620">D4303*C4303</f>
        <v>793050</v>
      </c>
      <c r="F4303" s="29">
        <v>0</v>
      </c>
      <c r="G4303" s="30">
        <f t="shared" ref="G4303:G4320" si="621">E4303-E4303*F4303</f>
        <v>793050</v>
      </c>
      <c r="H4303" s="31">
        <f>D4303/1.08</f>
        <v>73430.555555555547</v>
      </c>
      <c r="I4303" s="31"/>
      <c r="J4303" s="59">
        <f t="shared" ref="J4303:J4320" si="622">H4303*C4303</f>
        <v>734305.5555555555</v>
      </c>
    </row>
    <row r="4304" spans="1:10">
      <c r="A4304" s="24">
        <v>2</v>
      </c>
      <c r="B4304" s="25" t="s">
        <v>25</v>
      </c>
      <c r="C4304" s="204"/>
      <c r="D4304" s="33">
        <v>128591</v>
      </c>
      <c r="E4304" s="28">
        <f t="shared" si="620"/>
        <v>0</v>
      </c>
      <c r="F4304" s="29">
        <v>0</v>
      </c>
      <c r="G4304" s="30">
        <f t="shared" si="621"/>
        <v>0</v>
      </c>
      <c r="H4304" s="31">
        <f t="shared" ref="H4304:H4306" si="623">D4304/1.08</f>
        <v>119065.74074074073</v>
      </c>
      <c r="I4304" s="31"/>
      <c r="J4304" s="59">
        <f t="shared" si="622"/>
        <v>0</v>
      </c>
    </row>
    <row r="4305" spans="1:10">
      <c r="A4305" s="24">
        <v>3</v>
      </c>
      <c r="B4305" s="25" t="s">
        <v>26</v>
      </c>
      <c r="C4305" s="205"/>
      <c r="D4305" s="27">
        <v>60043</v>
      </c>
      <c r="E4305" s="28">
        <f t="shared" si="620"/>
        <v>0</v>
      </c>
      <c r="F4305" s="29">
        <v>0</v>
      </c>
      <c r="G4305" s="30">
        <f t="shared" si="621"/>
        <v>0</v>
      </c>
      <c r="H4305" s="31">
        <f t="shared" si="623"/>
        <v>55595.370370370365</v>
      </c>
      <c r="I4305" s="31"/>
      <c r="J4305" s="59">
        <f t="shared" si="622"/>
        <v>0</v>
      </c>
    </row>
    <row r="4306" spans="1:10">
      <c r="A4306" s="24">
        <v>4</v>
      </c>
      <c r="B4306" s="25" t="s">
        <v>27</v>
      </c>
      <c r="C4306" s="206"/>
      <c r="D4306" s="27">
        <v>115781</v>
      </c>
      <c r="E4306" s="28">
        <f t="shared" si="620"/>
        <v>0</v>
      </c>
      <c r="F4306" s="29">
        <v>0</v>
      </c>
      <c r="G4306" s="30">
        <f t="shared" si="621"/>
        <v>0</v>
      </c>
      <c r="H4306" s="31">
        <f t="shared" si="623"/>
        <v>107204.62962962962</v>
      </c>
      <c r="I4306" s="31"/>
      <c r="J4306" s="59">
        <f t="shared" si="622"/>
        <v>0</v>
      </c>
    </row>
    <row r="4307" spans="1:10">
      <c r="A4307" s="24">
        <v>5</v>
      </c>
      <c r="B4307" s="25" t="s">
        <v>28</v>
      </c>
      <c r="C4307" s="204">
        <v>5</v>
      </c>
      <c r="D4307" s="27">
        <v>119943</v>
      </c>
      <c r="E4307" s="28">
        <f t="shared" si="620"/>
        <v>599715</v>
      </c>
      <c r="F4307" s="124">
        <v>0.25</v>
      </c>
      <c r="G4307" s="125">
        <f t="shared" si="621"/>
        <v>449786.25</v>
      </c>
      <c r="H4307" s="31">
        <f>D4307/1.08*0.75</f>
        <v>83293.75</v>
      </c>
      <c r="I4307" s="31"/>
      <c r="J4307" s="59">
        <f t="shared" si="622"/>
        <v>416468.75</v>
      </c>
    </row>
    <row r="4308" spans="1:10">
      <c r="A4308" s="24">
        <v>6</v>
      </c>
      <c r="B4308" s="25" t="s">
        <v>29</v>
      </c>
      <c r="C4308" s="167"/>
      <c r="D4308" s="27">
        <v>94810</v>
      </c>
      <c r="E4308" s="28">
        <f t="shared" si="620"/>
        <v>0</v>
      </c>
      <c r="F4308" s="29">
        <v>0</v>
      </c>
      <c r="G4308" s="30">
        <f t="shared" si="621"/>
        <v>0</v>
      </c>
      <c r="H4308" s="31">
        <f t="shared" ref="H4308:H4319" si="624">D4308/1.08</f>
        <v>87787.037037037036</v>
      </c>
      <c r="I4308" s="31"/>
      <c r="J4308" s="59">
        <f t="shared" si="622"/>
        <v>0</v>
      </c>
    </row>
    <row r="4309" spans="1:10">
      <c r="A4309" s="24">
        <v>7</v>
      </c>
      <c r="B4309" s="25" t="s">
        <v>30</v>
      </c>
      <c r="C4309" s="207"/>
      <c r="D4309" s="27">
        <v>141396</v>
      </c>
      <c r="E4309" s="28">
        <f t="shared" si="620"/>
        <v>0</v>
      </c>
      <c r="F4309" s="29">
        <v>0</v>
      </c>
      <c r="G4309" s="30">
        <f t="shared" si="621"/>
        <v>0</v>
      </c>
      <c r="H4309" s="31">
        <f t="shared" si="624"/>
        <v>130922.22222222222</v>
      </c>
      <c r="I4309" s="31"/>
      <c r="J4309" s="59">
        <f t="shared" si="622"/>
        <v>0</v>
      </c>
    </row>
    <row r="4310" spans="1:10">
      <c r="A4310" s="24">
        <v>8</v>
      </c>
      <c r="B4310" s="25" t="s">
        <v>31</v>
      </c>
      <c r="C4310" s="167"/>
      <c r="D4310" s="27">
        <v>232931</v>
      </c>
      <c r="E4310" s="28">
        <f t="shared" si="620"/>
        <v>0</v>
      </c>
      <c r="F4310" s="29">
        <v>0</v>
      </c>
      <c r="G4310" s="30">
        <f t="shared" si="621"/>
        <v>0</v>
      </c>
      <c r="H4310" s="31">
        <f t="shared" si="624"/>
        <v>215676.85185185182</v>
      </c>
      <c r="I4310" s="31"/>
      <c r="J4310" s="59">
        <f t="shared" si="622"/>
        <v>0</v>
      </c>
    </row>
    <row r="4311" spans="1:10">
      <c r="A4311" s="24">
        <v>9</v>
      </c>
      <c r="B4311" s="36" t="s">
        <v>32</v>
      </c>
      <c r="C4311" s="167"/>
      <c r="D4311" s="27">
        <v>101534</v>
      </c>
      <c r="E4311" s="28">
        <f t="shared" si="620"/>
        <v>0</v>
      </c>
      <c r="F4311" s="29">
        <v>0</v>
      </c>
      <c r="G4311" s="30">
        <f t="shared" si="621"/>
        <v>0</v>
      </c>
      <c r="H4311" s="31">
        <f t="shared" si="624"/>
        <v>94012.962962962964</v>
      </c>
      <c r="I4311" s="31"/>
      <c r="J4311" s="59">
        <f t="shared" si="622"/>
        <v>0</v>
      </c>
    </row>
    <row r="4312" spans="1:10">
      <c r="A4312" s="24">
        <v>10</v>
      </c>
      <c r="B4312" s="36" t="s">
        <v>33</v>
      </c>
      <c r="C4312" s="208"/>
      <c r="D4312" s="33">
        <v>110148</v>
      </c>
      <c r="E4312" s="28">
        <f t="shared" si="620"/>
        <v>0</v>
      </c>
      <c r="F4312" s="29">
        <v>0</v>
      </c>
      <c r="G4312" s="30">
        <f t="shared" si="621"/>
        <v>0</v>
      </c>
      <c r="H4312" s="31">
        <f t="shared" si="624"/>
        <v>101988.88888888888</v>
      </c>
      <c r="I4312" s="31"/>
      <c r="J4312" s="59">
        <f t="shared" si="622"/>
        <v>0</v>
      </c>
    </row>
    <row r="4313" spans="1:10">
      <c r="A4313" s="24">
        <v>11</v>
      </c>
      <c r="B4313" s="121" t="s">
        <v>34</v>
      </c>
      <c r="C4313" s="209"/>
      <c r="D4313" s="27">
        <v>54198</v>
      </c>
      <c r="E4313" s="123">
        <f t="shared" si="620"/>
        <v>0</v>
      </c>
      <c r="F4313" s="29">
        <v>0</v>
      </c>
      <c r="G4313" s="125">
        <f t="shared" si="621"/>
        <v>0</v>
      </c>
      <c r="H4313" s="31">
        <f t="shared" si="624"/>
        <v>50183.333333333328</v>
      </c>
      <c r="I4313" s="128"/>
      <c r="J4313" s="59">
        <f t="shared" si="622"/>
        <v>0</v>
      </c>
    </row>
    <row r="4314" spans="1:10">
      <c r="A4314" s="24">
        <v>12</v>
      </c>
      <c r="B4314" s="25" t="s">
        <v>35</v>
      </c>
      <c r="C4314" s="208"/>
      <c r="D4314" s="27">
        <v>49680</v>
      </c>
      <c r="E4314" s="28">
        <f t="shared" si="620"/>
        <v>0</v>
      </c>
      <c r="F4314" s="29">
        <v>0</v>
      </c>
      <c r="G4314" s="30">
        <f t="shared" si="621"/>
        <v>0</v>
      </c>
      <c r="H4314" s="31">
        <f t="shared" si="624"/>
        <v>46000</v>
      </c>
      <c r="I4314" s="31"/>
      <c r="J4314" s="59">
        <f t="shared" si="622"/>
        <v>0</v>
      </c>
    </row>
    <row r="4315" spans="1:10">
      <c r="A4315" s="24">
        <v>13</v>
      </c>
      <c r="B4315" s="25" t="s">
        <v>36</v>
      </c>
      <c r="C4315" s="208"/>
      <c r="D4315" s="38">
        <v>64152</v>
      </c>
      <c r="E4315" s="28">
        <f t="shared" si="620"/>
        <v>0</v>
      </c>
      <c r="F4315" s="29">
        <v>0</v>
      </c>
      <c r="G4315" s="30">
        <f t="shared" si="621"/>
        <v>0</v>
      </c>
      <c r="H4315" s="31">
        <f t="shared" si="624"/>
        <v>59399.999999999993</v>
      </c>
      <c r="I4315" s="31"/>
      <c r="J4315" s="59">
        <f t="shared" si="622"/>
        <v>0</v>
      </c>
    </row>
    <row r="4316" spans="1:10">
      <c r="A4316" s="24">
        <v>14</v>
      </c>
      <c r="B4316" s="121" t="s">
        <v>37</v>
      </c>
      <c r="C4316" s="209"/>
      <c r="D4316" s="38">
        <v>65934</v>
      </c>
      <c r="E4316" s="123">
        <f t="shared" si="620"/>
        <v>0</v>
      </c>
      <c r="F4316" s="124">
        <v>0</v>
      </c>
      <c r="G4316" s="125">
        <f t="shared" si="621"/>
        <v>0</v>
      </c>
      <c r="H4316" s="31">
        <f t="shared" si="624"/>
        <v>61049.999999999993</v>
      </c>
      <c r="I4316" s="128"/>
      <c r="J4316" s="59">
        <f t="shared" si="622"/>
        <v>0</v>
      </c>
    </row>
    <row r="4317" spans="1:10">
      <c r="A4317" s="24">
        <v>15</v>
      </c>
      <c r="B4317" s="25" t="s">
        <v>38</v>
      </c>
      <c r="C4317" s="208"/>
      <c r="D4317" s="38">
        <v>76626</v>
      </c>
      <c r="E4317" s="28">
        <f t="shared" si="620"/>
        <v>0</v>
      </c>
      <c r="F4317" s="29">
        <v>0</v>
      </c>
      <c r="G4317" s="30">
        <f t="shared" si="621"/>
        <v>0</v>
      </c>
      <c r="H4317" s="31">
        <f t="shared" si="624"/>
        <v>70950</v>
      </c>
      <c r="I4317" s="31"/>
      <c r="J4317" s="59">
        <f t="shared" si="622"/>
        <v>0</v>
      </c>
    </row>
    <row r="4318" spans="1:10">
      <c r="A4318" s="24">
        <v>16</v>
      </c>
      <c r="B4318" s="25" t="s">
        <v>39</v>
      </c>
      <c r="C4318" s="208"/>
      <c r="D4318" s="38">
        <v>80190</v>
      </c>
      <c r="E4318" s="28">
        <f t="shared" si="620"/>
        <v>0</v>
      </c>
      <c r="F4318" s="29">
        <v>0</v>
      </c>
      <c r="G4318" s="30">
        <f t="shared" si="621"/>
        <v>0</v>
      </c>
      <c r="H4318" s="31">
        <f t="shared" si="624"/>
        <v>74250</v>
      </c>
      <c r="I4318" s="31"/>
      <c r="J4318" s="59">
        <f t="shared" si="622"/>
        <v>0</v>
      </c>
    </row>
    <row r="4319" spans="1:10">
      <c r="A4319" s="24">
        <v>17</v>
      </c>
      <c r="B4319" s="25" t="s">
        <v>40</v>
      </c>
      <c r="C4319" s="208"/>
      <c r="D4319" s="38">
        <v>113832</v>
      </c>
      <c r="E4319" s="28">
        <f t="shared" si="620"/>
        <v>0</v>
      </c>
      <c r="F4319" s="29">
        <v>0</v>
      </c>
      <c r="G4319" s="30">
        <f t="shared" si="621"/>
        <v>0</v>
      </c>
      <c r="H4319" s="31">
        <f t="shared" si="624"/>
        <v>105400</v>
      </c>
      <c r="I4319" s="31"/>
      <c r="J4319" s="59">
        <f t="shared" si="622"/>
        <v>0</v>
      </c>
    </row>
    <row r="4320" spans="1:10">
      <c r="A4320" s="24">
        <v>18</v>
      </c>
      <c r="B4320" s="121" t="s">
        <v>41</v>
      </c>
      <c r="C4320" s="209"/>
      <c r="D4320" s="39">
        <v>98010</v>
      </c>
      <c r="E4320" s="123">
        <f t="shared" si="620"/>
        <v>0</v>
      </c>
      <c r="F4320" s="124">
        <v>0.23</v>
      </c>
      <c r="G4320" s="125">
        <f t="shared" si="621"/>
        <v>0</v>
      </c>
      <c r="H4320" s="31">
        <f>D4320/1.08*0.77</f>
        <v>69877.5</v>
      </c>
      <c r="I4320" s="128"/>
      <c r="J4320" s="59">
        <f t="shared" si="622"/>
        <v>0</v>
      </c>
    </row>
    <row r="4321" spans="1:10" ht="21">
      <c r="A4321" s="40"/>
      <c r="B4321" s="41" t="s">
        <v>42</v>
      </c>
      <c r="C4321" s="210">
        <f>SUM(C4303:C4320)</f>
        <v>15</v>
      </c>
      <c r="D4321" s="39"/>
      <c r="E4321" s="43">
        <f>SUM(E4303:E4320)</f>
        <v>1392765</v>
      </c>
      <c r="F4321" s="43"/>
      <c r="G4321" s="44">
        <f>SUM(G4303:G4320)</f>
        <v>1242836.25</v>
      </c>
      <c r="H4321" s="45"/>
      <c r="I4321" s="45"/>
      <c r="J4321" s="64">
        <f>SUM(J4303:J4320)</f>
        <v>1150774.3055555555</v>
      </c>
    </row>
    <row r="4322" spans="1:10" ht="31.5">
      <c r="A4322" s="46"/>
      <c r="B4322" s="47"/>
      <c r="C4322" s="211"/>
      <c r="D4322" s="39"/>
      <c r="E4322" s="49"/>
      <c r="F4322" s="49"/>
      <c r="G4322" s="50"/>
      <c r="H4322" s="5"/>
      <c r="I4322" s="5"/>
      <c r="J4322" s="75">
        <f>J4321*0.08</f>
        <v>92061.944444444438</v>
      </c>
    </row>
    <row r="4323" spans="1:10" ht="31.5">
      <c r="A4323" s="283" t="s">
        <v>43</v>
      </c>
      <c r="B4323" s="283"/>
      <c r="C4323" s="284" t="s">
        <v>44</v>
      </c>
      <c r="D4323" s="284"/>
      <c r="E4323" s="54"/>
      <c r="F4323" s="54"/>
      <c r="G4323" s="55" t="s">
        <v>45</v>
      </c>
      <c r="H4323" s="6"/>
      <c r="I4323" s="6"/>
      <c r="J4323" s="76">
        <f>SUM(J4321:J4322)</f>
        <v>1242836.25</v>
      </c>
    </row>
    <row r="4324" spans="1:10" ht="15">
      <c r="B4324" s="131" t="s">
        <v>165</v>
      </c>
      <c r="C4324" s="131" t="s">
        <v>166</v>
      </c>
      <c r="D4324" s="131"/>
      <c r="E4324" s="131" t="s">
        <v>167</v>
      </c>
    </row>
    <row r="4325" spans="1:10">
      <c r="B4325" s="212" t="s">
        <v>168</v>
      </c>
      <c r="C4325" s="213" t="s">
        <v>166</v>
      </c>
      <c r="D4325" s="214"/>
      <c r="E4325" s="214"/>
      <c r="F4325" s="214"/>
      <c r="G4325" s="212" t="s">
        <v>167</v>
      </c>
    </row>
    <row r="4328" spans="1:10" ht="15.75">
      <c r="A4328" s="279" t="s">
        <v>0</v>
      </c>
      <c r="B4328" s="279"/>
      <c r="C4328" s="279"/>
      <c r="D4328" s="279"/>
      <c r="E4328" s="279"/>
      <c r="F4328" s="279"/>
      <c r="G4328" s="279"/>
    </row>
    <row r="4329" spans="1:10" ht="15.75">
      <c r="A4329" s="279" t="s">
        <v>1</v>
      </c>
      <c r="B4329" s="279"/>
      <c r="C4329" s="279"/>
      <c r="D4329" s="279"/>
      <c r="E4329" s="279"/>
      <c r="F4329" s="279"/>
      <c r="G4329" s="279"/>
      <c r="H4329" s="1"/>
      <c r="I4329" s="1"/>
      <c r="J4329" s="71"/>
    </row>
    <row r="4330" spans="1:10" ht="15.75">
      <c r="A4330" s="279" t="s">
        <v>2</v>
      </c>
      <c r="B4330" s="279"/>
      <c r="C4330" s="279"/>
      <c r="D4330" s="279"/>
      <c r="E4330" s="279"/>
      <c r="F4330" s="279"/>
      <c r="G4330" s="279"/>
      <c r="H4330" s="1"/>
      <c r="I4330" s="1"/>
      <c r="J4330" s="71"/>
    </row>
    <row r="4331" spans="1:10" ht="15.75">
      <c r="A4331" s="279" t="s">
        <v>4</v>
      </c>
      <c r="B4331" s="279"/>
      <c r="C4331" s="279"/>
      <c r="D4331" s="279"/>
      <c r="E4331" s="279"/>
      <c r="F4331" s="279"/>
      <c r="G4331" s="279"/>
      <c r="H4331" s="1"/>
      <c r="I4331" s="1"/>
      <c r="J4331" s="71"/>
    </row>
    <row r="4332" spans="1:10" ht="15.75">
      <c r="A4332" s="280" t="s">
        <v>6</v>
      </c>
      <c r="B4332" s="280"/>
      <c r="C4332" s="280"/>
      <c r="D4332" s="280"/>
      <c r="E4332" s="280"/>
      <c r="F4332" s="280"/>
      <c r="G4332" s="280"/>
      <c r="H4332" s="1"/>
      <c r="I4332" s="1"/>
      <c r="J4332" s="71"/>
    </row>
    <row r="4333" spans="1:10" ht="27.75">
      <c r="A4333" s="9"/>
      <c r="B4333" s="9"/>
      <c r="C4333" s="281" t="s">
        <v>272</v>
      </c>
      <c r="D4333" s="281"/>
      <c r="E4333" s="281"/>
      <c r="F4333" s="281"/>
      <c r="G4333" s="281"/>
      <c r="H4333" s="2"/>
      <c r="I4333" s="2"/>
      <c r="J4333" s="72"/>
    </row>
    <row r="4334" spans="1:10">
      <c r="A4334" s="11" t="s">
        <v>8</v>
      </c>
      <c r="B4334" s="12"/>
      <c r="C4334" s="202"/>
      <c r="D4334" s="286"/>
      <c r="E4334" s="286"/>
      <c r="F4334" s="286"/>
      <c r="G4334" s="286"/>
      <c r="H4334" s="68"/>
      <c r="I4334" s="68"/>
      <c r="J4334" s="71"/>
    </row>
    <row r="4335" spans="1:10" ht="15.75">
      <c r="A4335" s="11" t="s">
        <v>9</v>
      </c>
      <c r="B4335" s="286" t="s">
        <v>341</v>
      </c>
      <c r="C4335" s="286"/>
      <c r="D4335" s="286"/>
      <c r="E4335" s="286"/>
      <c r="F4335" s="11"/>
      <c r="G4335" s="16"/>
      <c r="H4335" s="11"/>
      <c r="I4335" s="11"/>
      <c r="J4335" s="80"/>
    </row>
    <row r="4336" spans="1:10" ht="15.75">
      <c r="A4336" s="11" t="s">
        <v>11</v>
      </c>
      <c r="B4336" s="289"/>
      <c r="C4336" s="289"/>
      <c r="D4336" s="289"/>
      <c r="E4336" s="289"/>
      <c r="F4336" s="18"/>
      <c r="G4336" s="19" t="s">
        <v>13</v>
      </c>
      <c r="H4336" s="69" t="s">
        <v>161</v>
      </c>
      <c r="I4336" s="69">
        <v>12152</v>
      </c>
      <c r="J4336" s="73"/>
    </row>
    <row r="4337" spans="1:10">
      <c r="A4337" s="190" t="s">
        <v>14</v>
      </c>
      <c r="B4337" s="190"/>
      <c r="C4337" s="203" t="s">
        <v>17</v>
      </c>
      <c r="D4337" s="191" t="s">
        <v>18</v>
      </c>
      <c r="E4337" s="192" t="s">
        <v>19</v>
      </c>
      <c r="F4337" s="192" t="s">
        <v>20</v>
      </c>
      <c r="G4337" s="190" t="s">
        <v>21</v>
      </c>
      <c r="H4337" s="1"/>
      <c r="I4337" s="1"/>
      <c r="J4337" s="71"/>
    </row>
    <row r="4338" spans="1:10">
      <c r="A4338" s="24">
        <v>1</v>
      </c>
      <c r="B4338" s="25" t="s">
        <v>23</v>
      </c>
      <c r="C4338" s="167">
        <v>3</v>
      </c>
      <c r="D4338" s="27">
        <v>79305</v>
      </c>
      <c r="E4338" s="28">
        <f t="shared" ref="E4338:E4355" si="625">D4338*C4338</f>
        <v>237915</v>
      </c>
      <c r="F4338" s="29">
        <v>0</v>
      </c>
      <c r="G4338" s="30">
        <f t="shared" ref="G4338:G4355" si="626">E4338-E4338*F4338</f>
        <v>237915</v>
      </c>
      <c r="H4338" s="31">
        <f>D4338/1.08</f>
        <v>73430.555555555547</v>
      </c>
      <c r="I4338" s="31"/>
      <c r="J4338" s="59">
        <f t="shared" ref="J4338:J4355" si="627">H4338*C4338</f>
        <v>220291.66666666663</v>
      </c>
    </row>
    <row r="4339" spans="1:10">
      <c r="A4339" s="24">
        <v>2</v>
      </c>
      <c r="B4339" s="25" t="s">
        <v>25</v>
      </c>
      <c r="C4339" s="204"/>
      <c r="D4339" s="33">
        <v>128591</v>
      </c>
      <c r="E4339" s="28">
        <f t="shared" si="625"/>
        <v>0</v>
      </c>
      <c r="F4339" s="29">
        <v>0</v>
      </c>
      <c r="G4339" s="30">
        <f t="shared" si="626"/>
        <v>0</v>
      </c>
      <c r="H4339" s="31">
        <f t="shared" ref="H4339:H4341" si="628">D4339/1.08</f>
        <v>119065.74074074073</v>
      </c>
      <c r="I4339" s="31"/>
      <c r="J4339" s="59">
        <f t="shared" si="627"/>
        <v>0</v>
      </c>
    </row>
    <row r="4340" spans="1:10">
      <c r="A4340" s="24">
        <v>3</v>
      </c>
      <c r="B4340" s="25" t="s">
        <v>26</v>
      </c>
      <c r="C4340" s="205"/>
      <c r="D4340" s="27">
        <v>60043</v>
      </c>
      <c r="E4340" s="28">
        <f t="shared" si="625"/>
        <v>0</v>
      </c>
      <c r="F4340" s="29">
        <v>0</v>
      </c>
      <c r="G4340" s="30">
        <f t="shared" si="626"/>
        <v>0</v>
      </c>
      <c r="H4340" s="31">
        <f t="shared" si="628"/>
        <v>55595.370370370365</v>
      </c>
      <c r="I4340" s="31"/>
      <c r="J4340" s="59">
        <f t="shared" si="627"/>
        <v>0</v>
      </c>
    </row>
    <row r="4341" spans="1:10">
      <c r="A4341" s="24">
        <v>4</v>
      </c>
      <c r="B4341" s="25" t="s">
        <v>27</v>
      </c>
      <c r="C4341" s="206"/>
      <c r="D4341" s="27">
        <v>115781</v>
      </c>
      <c r="E4341" s="28">
        <f t="shared" si="625"/>
        <v>0</v>
      </c>
      <c r="F4341" s="29">
        <v>0</v>
      </c>
      <c r="G4341" s="30">
        <f t="shared" si="626"/>
        <v>0</v>
      </c>
      <c r="H4341" s="31">
        <f t="shared" si="628"/>
        <v>107204.62962962962</v>
      </c>
      <c r="I4341" s="31"/>
      <c r="J4341" s="59">
        <f t="shared" si="627"/>
        <v>0</v>
      </c>
    </row>
    <row r="4342" spans="1:10">
      <c r="A4342" s="24">
        <v>5</v>
      </c>
      <c r="B4342" s="25" t="s">
        <v>28</v>
      </c>
      <c r="C4342" s="204">
        <v>5</v>
      </c>
      <c r="D4342" s="27">
        <v>119943</v>
      </c>
      <c r="E4342" s="28">
        <f t="shared" si="625"/>
        <v>599715</v>
      </c>
      <c r="F4342" s="124">
        <v>0.25</v>
      </c>
      <c r="G4342" s="125">
        <f t="shared" si="626"/>
        <v>449786.25</v>
      </c>
      <c r="H4342" s="31">
        <f>D4342/1.08*0.75</f>
        <v>83293.75</v>
      </c>
      <c r="I4342" s="31"/>
      <c r="J4342" s="59">
        <f t="shared" si="627"/>
        <v>416468.75</v>
      </c>
    </row>
    <row r="4343" spans="1:10">
      <c r="A4343" s="24">
        <v>6</v>
      </c>
      <c r="B4343" s="25" t="s">
        <v>29</v>
      </c>
      <c r="C4343" s="167"/>
      <c r="D4343" s="27">
        <v>94810</v>
      </c>
      <c r="E4343" s="28">
        <f t="shared" si="625"/>
        <v>0</v>
      </c>
      <c r="F4343" s="29">
        <v>0</v>
      </c>
      <c r="G4343" s="30">
        <f t="shared" si="626"/>
        <v>0</v>
      </c>
      <c r="H4343" s="31">
        <f t="shared" ref="H4343:H4354" si="629">D4343/1.08</f>
        <v>87787.037037037036</v>
      </c>
      <c r="I4343" s="31"/>
      <c r="J4343" s="59">
        <f t="shared" si="627"/>
        <v>0</v>
      </c>
    </row>
    <row r="4344" spans="1:10">
      <c r="A4344" s="24">
        <v>7</v>
      </c>
      <c r="B4344" s="25" t="s">
        <v>30</v>
      </c>
      <c r="C4344" s="207"/>
      <c r="D4344" s="27">
        <v>141396</v>
      </c>
      <c r="E4344" s="28">
        <f t="shared" si="625"/>
        <v>0</v>
      </c>
      <c r="F4344" s="29">
        <v>0</v>
      </c>
      <c r="G4344" s="30">
        <f t="shared" si="626"/>
        <v>0</v>
      </c>
      <c r="H4344" s="31">
        <f t="shared" si="629"/>
        <v>130922.22222222222</v>
      </c>
      <c r="I4344" s="31"/>
      <c r="J4344" s="59">
        <f t="shared" si="627"/>
        <v>0</v>
      </c>
    </row>
    <row r="4345" spans="1:10">
      <c r="A4345" s="24">
        <v>8</v>
      </c>
      <c r="B4345" s="25" t="s">
        <v>31</v>
      </c>
      <c r="C4345" s="167"/>
      <c r="D4345" s="27">
        <v>232931</v>
      </c>
      <c r="E4345" s="28">
        <f t="shared" si="625"/>
        <v>0</v>
      </c>
      <c r="F4345" s="29">
        <v>0</v>
      </c>
      <c r="G4345" s="30">
        <f t="shared" si="626"/>
        <v>0</v>
      </c>
      <c r="H4345" s="31">
        <f t="shared" si="629"/>
        <v>215676.85185185182</v>
      </c>
      <c r="I4345" s="31"/>
      <c r="J4345" s="59">
        <f t="shared" si="627"/>
        <v>0</v>
      </c>
    </row>
    <row r="4346" spans="1:10">
      <c r="A4346" s="24">
        <v>9</v>
      </c>
      <c r="B4346" s="36" t="s">
        <v>32</v>
      </c>
      <c r="C4346" s="167"/>
      <c r="D4346" s="27">
        <v>101534</v>
      </c>
      <c r="E4346" s="28">
        <f t="shared" si="625"/>
        <v>0</v>
      </c>
      <c r="F4346" s="29">
        <v>0</v>
      </c>
      <c r="G4346" s="30">
        <f t="shared" si="626"/>
        <v>0</v>
      </c>
      <c r="H4346" s="31">
        <f t="shared" si="629"/>
        <v>94012.962962962964</v>
      </c>
      <c r="I4346" s="31"/>
      <c r="J4346" s="59">
        <f t="shared" si="627"/>
        <v>0</v>
      </c>
    </row>
    <row r="4347" spans="1:10">
      <c r="A4347" s="24">
        <v>10</v>
      </c>
      <c r="B4347" s="36" t="s">
        <v>33</v>
      </c>
      <c r="C4347" s="208"/>
      <c r="D4347" s="33">
        <v>110148</v>
      </c>
      <c r="E4347" s="28">
        <f t="shared" si="625"/>
        <v>0</v>
      </c>
      <c r="F4347" s="29">
        <v>0</v>
      </c>
      <c r="G4347" s="30">
        <f t="shared" si="626"/>
        <v>0</v>
      </c>
      <c r="H4347" s="31">
        <f t="shared" si="629"/>
        <v>101988.88888888888</v>
      </c>
      <c r="I4347" s="31"/>
      <c r="J4347" s="59">
        <f t="shared" si="627"/>
        <v>0</v>
      </c>
    </row>
    <row r="4348" spans="1:10">
      <c r="A4348" s="24">
        <v>11</v>
      </c>
      <c r="B4348" s="121" t="s">
        <v>34</v>
      </c>
      <c r="C4348" s="209">
        <v>3</v>
      </c>
      <c r="D4348" s="27">
        <v>54198</v>
      </c>
      <c r="E4348" s="123">
        <f t="shared" si="625"/>
        <v>162594</v>
      </c>
      <c r="F4348" s="29">
        <v>0</v>
      </c>
      <c r="G4348" s="125">
        <f t="shared" si="626"/>
        <v>162594</v>
      </c>
      <c r="H4348" s="31">
        <f t="shared" si="629"/>
        <v>50183.333333333328</v>
      </c>
      <c r="I4348" s="128"/>
      <c r="J4348" s="59">
        <f t="shared" si="627"/>
        <v>150550</v>
      </c>
    </row>
    <row r="4349" spans="1:10">
      <c r="A4349" s="24">
        <v>12</v>
      </c>
      <c r="B4349" s="25" t="s">
        <v>35</v>
      </c>
      <c r="C4349" s="208"/>
      <c r="D4349" s="27">
        <v>49680</v>
      </c>
      <c r="E4349" s="28">
        <f t="shared" si="625"/>
        <v>0</v>
      </c>
      <c r="F4349" s="29">
        <v>0</v>
      </c>
      <c r="G4349" s="30">
        <f t="shared" si="626"/>
        <v>0</v>
      </c>
      <c r="H4349" s="31">
        <f t="shared" si="629"/>
        <v>46000</v>
      </c>
      <c r="I4349" s="31"/>
      <c r="J4349" s="59">
        <f t="shared" si="627"/>
        <v>0</v>
      </c>
    </row>
    <row r="4350" spans="1:10">
      <c r="A4350" s="24">
        <v>13</v>
      </c>
      <c r="B4350" s="25" t="s">
        <v>36</v>
      </c>
      <c r="C4350" s="208"/>
      <c r="D4350" s="38">
        <v>64152</v>
      </c>
      <c r="E4350" s="28">
        <f t="shared" si="625"/>
        <v>0</v>
      </c>
      <c r="F4350" s="29">
        <v>0</v>
      </c>
      <c r="G4350" s="30">
        <f t="shared" si="626"/>
        <v>0</v>
      </c>
      <c r="H4350" s="31">
        <f t="shared" si="629"/>
        <v>59399.999999999993</v>
      </c>
      <c r="I4350" s="31"/>
      <c r="J4350" s="59">
        <f t="shared" si="627"/>
        <v>0</v>
      </c>
    </row>
    <row r="4351" spans="1:10">
      <c r="A4351" s="24">
        <v>14</v>
      </c>
      <c r="B4351" s="121" t="s">
        <v>37</v>
      </c>
      <c r="C4351" s="209">
        <v>3</v>
      </c>
      <c r="D4351" s="38">
        <v>65934</v>
      </c>
      <c r="E4351" s="123">
        <f t="shared" si="625"/>
        <v>197802</v>
      </c>
      <c r="F4351" s="124">
        <v>0</v>
      </c>
      <c r="G4351" s="125">
        <f t="shared" si="626"/>
        <v>197802</v>
      </c>
      <c r="H4351" s="31">
        <f t="shared" si="629"/>
        <v>61049.999999999993</v>
      </c>
      <c r="I4351" s="128"/>
      <c r="J4351" s="59">
        <f t="shared" si="627"/>
        <v>183149.99999999997</v>
      </c>
    </row>
    <row r="4352" spans="1:10">
      <c r="A4352" s="24">
        <v>15</v>
      </c>
      <c r="B4352" s="25" t="s">
        <v>38</v>
      </c>
      <c r="C4352" s="208"/>
      <c r="D4352" s="38">
        <v>76626</v>
      </c>
      <c r="E4352" s="28">
        <f t="shared" si="625"/>
        <v>0</v>
      </c>
      <c r="F4352" s="29">
        <v>0</v>
      </c>
      <c r="G4352" s="30">
        <f t="shared" si="626"/>
        <v>0</v>
      </c>
      <c r="H4352" s="31">
        <f t="shared" si="629"/>
        <v>70950</v>
      </c>
      <c r="I4352" s="31"/>
      <c r="J4352" s="59">
        <f t="shared" si="627"/>
        <v>0</v>
      </c>
    </row>
    <row r="4353" spans="1:10">
      <c r="A4353" s="24">
        <v>16</v>
      </c>
      <c r="B4353" s="25" t="s">
        <v>39</v>
      </c>
      <c r="C4353" s="208"/>
      <c r="D4353" s="38">
        <v>80190</v>
      </c>
      <c r="E4353" s="28">
        <f t="shared" si="625"/>
        <v>0</v>
      </c>
      <c r="F4353" s="29">
        <v>0</v>
      </c>
      <c r="G4353" s="30">
        <f t="shared" si="626"/>
        <v>0</v>
      </c>
      <c r="H4353" s="31">
        <f t="shared" si="629"/>
        <v>74250</v>
      </c>
      <c r="I4353" s="31"/>
      <c r="J4353" s="59">
        <f t="shared" si="627"/>
        <v>0</v>
      </c>
    </row>
    <row r="4354" spans="1:10">
      <c r="A4354" s="24">
        <v>17</v>
      </c>
      <c r="B4354" s="25" t="s">
        <v>40</v>
      </c>
      <c r="C4354" s="208"/>
      <c r="D4354" s="38">
        <v>113832</v>
      </c>
      <c r="E4354" s="28">
        <f t="shared" si="625"/>
        <v>0</v>
      </c>
      <c r="F4354" s="29">
        <v>0</v>
      </c>
      <c r="G4354" s="30">
        <f t="shared" si="626"/>
        <v>0</v>
      </c>
      <c r="H4354" s="31">
        <f t="shared" si="629"/>
        <v>105400</v>
      </c>
      <c r="I4354" s="31"/>
      <c r="J4354" s="59">
        <f t="shared" si="627"/>
        <v>0</v>
      </c>
    </row>
    <row r="4355" spans="1:10">
      <c r="A4355" s="24">
        <v>18</v>
      </c>
      <c r="B4355" s="121" t="s">
        <v>41</v>
      </c>
      <c r="C4355" s="209"/>
      <c r="D4355" s="39">
        <v>98010</v>
      </c>
      <c r="E4355" s="123">
        <f t="shared" si="625"/>
        <v>0</v>
      </c>
      <c r="F4355" s="124">
        <v>0.23</v>
      </c>
      <c r="G4355" s="125">
        <f t="shared" si="626"/>
        <v>0</v>
      </c>
      <c r="H4355" s="31">
        <f>D4355/1.08*0.77</f>
        <v>69877.5</v>
      </c>
      <c r="I4355" s="128"/>
      <c r="J4355" s="59">
        <f t="shared" si="627"/>
        <v>0</v>
      </c>
    </row>
    <row r="4356" spans="1:10" ht="21">
      <c r="A4356" s="40"/>
      <c r="B4356" s="41" t="s">
        <v>42</v>
      </c>
      <c r="C4356" s="210">
        <f>SUM(C4338:C4355)</f>
        <v>14</v>
      </c>
      <c r="D4356" s="39"/>
      <c r="E4356" s="43">
        <f>SUM(E4338:E4355)</f>
        <v>1198026</v>
      </c>
      <c r="F4356" s="43"/>
      <c r="G4356" s="44">
        <f>SUM(G4338:G4355)</f>
        <v>1048097.25</v>
      </c>
      <c r="H4356" s="45"/>
      <c r="I4356" s="45"/>
      <c r="J4356" s="64">
        <f>SUM(J4338:J4355)</f>
        <v>970460.41666666663</v>
      </c>
    </row>
    <row r="4357" spans="1:10" ht="31.5">
      <c r="A4357" s="46"/>
      <c r="B4357" s="47"/>
      <c r="C4357" s="211"/>
      <c r="D4357" s="39"/>
      <c r="E4357" s="49"/>
      <c r="F4357" s="49"/>
      <c r="G4357" s="50"/>
      <c r="H4357" s="5"/>
      <c r="I4357" s="5"/>
      <c r="J4357" s="75">
        <f>J4356*0.08</f>
        <v>77636.833333333328</v>
      </c>
    </row>
    <row r="4358" spans="1:10" ht="31.5">
      <c r="A4358" s="283" t="s">
        <v>43</v>
      </c>
      <c r="B4358" s="283"/>
      <c r="C4358" s="284" t="s">
        <v>44</v>
      </c>
      <c r="D4358" s="284"/>
      <c r="E4358" s="54"/>
      <c r="F4358" s="54"/>
      <c r="G4358" s="55" t="s">
        <v>45</v>
      </c>
      <c r="H4358" s="6"/>
      <c r="I4358" s="6"/>
      <c r="J4358" s="76">
        <f>SUM(J4356:J4357)</f>
        <v>1048097.25</v>
      </c>
    </row>
    <row r="4359" spans="1:10" ht="15">
      <c r="B4359" s="131" t="s">
        <v>165</v>
      </c>
      <c r="C4359" s="131" t="s">
        <v>166</v>
      </c>
      <c r="D4359" s="131"/>
      <c r="E4359" s="131" t="s">
        <v>167</v>
      </c>
    </row>
    <row r="4360" spans="1:10">
      <c r="B4360" s="212" t="s">
        <v>168</v>
      </c>
      <c r="C4360" s="213" t="s">
        <v>166</v>
      </c>
      <c r="D4360" s="214"/>
      <c r="E4360" s="214"/>
      <c r="F4360" s="214"/>
      <c r="G4360" s="212" t="s">
        <v>167</v>
      </c>
    </row>
    <row r="4363" spans="1:10" ht="15.75">
      <c r="A4363" s="279" t="s">
        <v>0</v>
      </c>
      <c r="B4363" s="279"/>
      <c r="C4363" s="279"/>
      <c r="D4363" s="279"/>
      <c r="E4363" s="279"/>
      <c r="F4363" s="279"/>
      <c r="G4363" s="279"/>
    </row>
    <row r="4364" spans="1:10" ht="15.75">
      <c r="A4364" s="279" t="s">
        <v>1</v>
      </c>
      <c r="B4364" s="279"/>
      <c r="C4364" s="279"/>
      <c r="D4364" s="279"/>
      <c r="E4364" s="279"/>
      <c r="F4364" s="279"/>
      <c r="G4364" s="279"/>
      <c r="H4364" s="1"/>
      <c r="I4364" s="1"/>
      <c r="J4364" s="71"/>
    </row>
    <row r="4365" spans="1:10" ht="15.75">
      <c r="A4365" s="279" t="s">
        <v>2</v>
      </c>
      <c r="B4365" s="279"/>
      <c r="C4365" s="279"/>
      <c r="D4365" s="279"/>
      <c r="E4365" s="279"/>
      <c r="F4365" s="279"/>
      <c r="G4365" s="279"/>
      <c r="H4365" s="1"/>
      <c r="I4365" s="1"/>
      <c r="J4365" s="71"/>
    </row>
    <row r="4366" spans="1:10" ht="15.75">
      <c r="A4366" s="279" t="s">
        <v>4</v>
      </c>
      <c r="B4366" s="279"/>
      <c r="C4366" s="279"/>
      <c r="D4366" s="279"/>
      <c r="E4366" s="279"/>
      <c r="F4366" s="279"/>
      <c r="G4366" s="279"/>
      <c r="H4366" s="1"/>
      <c r="I4366" s="1"/>
      <c r="J4366" s="71"/>
    </row>
    <row r="4367" spans="1:10" ht="15.75">
      <c r="A4367" s="280" t="s">
        <v>6</v>
      </c>
      <c r="B4367" s="280"/>
      <c r="C4367" s="280"/>
      <c r="D4367" s="280"/>
      <c r="E4367" s="280"/>
      <c r="F4367" s="280"/>
      <c r="G4367" s="280"/>
      <c r="H4367" s="1"/>
      <c r="I4367" s="1"/>
      <c r="J4367" s="71"/>
    </row>
    <row r="4368" spans="1:10" ht="27.75">
      <c r="A4368" s="9"/>
      <c r="B4368" s="9"/>
      <c r="C4368" s="281" t="s">
        <v>272</v>
      </c>
      <c r="D4368" s="281"/>
      <c r="E4368" s="281"/>
      <c r="F4368" s="281"/>
      <c r="G4368" s="281"/>
      <c r="H4368" s="2"/>
      <c r="I4368" s="2"/>
      <c r="J4368" s="72"/>
    </row>
    <row r="4369" spans="1:10">
      <c r="A4369" s="11" t="s">
        <v>8</v>
      </c>
      <c r="B4369" s="12"/>
      <c r="C4369" s="202"/>
      <c r="D4369" s="286"/>
      <c r="E4369" s="286"/>
      <c r="F4369" s="286"/>
      <c r="G4369" s="286"/>
      <c r="H4369" s="68"/>
      <c r="I4369" s="68"/>
      <c r="J4369" s="71"/>
    </row>
    <row r="4370" spans="1:10" ht="15.75">
      <c r="A4370" s="11" t="s">
        <v>9</v>
      </c>
      <c r="B4370" s="286" t="s">
        <v>342</v>
      </c>
      <c r="C4370" s="286"/>
      <c r="D4370" s="286"/>
      <c r="E4370" s="286"/>
      <c r="F4370" s="11"/>
      <c r="G4370" s="16"/>
      <c r="H4370" s="11"/>
      <c r="I4370" s="11"/>
      <c r="J4370" s="80"/>
    </row>
    <row r="4371" spans="1:10" ht="15.75">
      <c r="A4371" s="11" t="s">
        <v>11</v>
      </c>
      <c r="B4371" s="289"/>
      <c r="C4371" s="289"/>
      <c r="D4371" s="289"/>
      <c r="E4371" s="289"/>
      <c r="F4371" s="18"/>
      <c r="G4371" s="19" t="s">
        <v>13</v>
      </c>
      <c r="H4371" s="69" t="s">
        <v>161</v>
      </c>
      <c r="I4371" s="69">
        <v>12138</v>
      </c>
      <c r="J4371" s="73"/>
    </row>
    <row r="4372" spans="1:10">
      <c r="A4372" s="190" t="s">
        <v>14</v>
      </c>
      <c r="B4372" s="190"/>
      <c r="C4372" s="203" t="s">
        <v>17</v>
      </c>
      <c r="D4372" s="191" t="s">
        <v>18</v>
      </c>
      <c r="E4372" s="192" t="s">
        <v>19</v>
      </c>
      <c r="F4372" s="192" t="s">
        <v>20</v>
      </c>
      <c r="G4372" s="190" t="s">
        <v>21</v>
      </c>
      <c r="H4372" s="1"/>
      <c r="I4372" s="1"/>
      <c r="J4372" s="71"/>
    </row>
    <row r="4373" spans="1:10">
      <c r="A4373" s="24">
        <v>1</v>
      </c>
      <c r="B4373" s="25" t="s">
        <v>23</v>
      </c>
      <c r="C4373" s="167">
        <v>3</v>
      </c>
      <c r="D4373" s="27">
        <v>79305</v>
      </c>
      <c r="E4373" s="28">
        <f t="shared" ref="E4373:E4390" si="630">D4373*C4373</f>
        <v>237915</v>
      </c>
      <c r="F4373" s="29">
        <v>0</v>
      </c>
      <c r="G4373" s="30">
        <f t="shared" ref="G4373:G4390" si="631">E4373-E4373*F4373</f>
        <v>237915</v>
      </c>
      <c r="H4373" s="31">
        <f>D4373/1.08</f>
        <v>73430.555555555547</v>
      </c>
      <c r="I4373" s="31"/>
      <c r="J4373" s="59">
        <f t="shared" ref="J4373:J4390" si="632">H4373*C4373</f>
        <v>220291.66666666663</v>
      </c>
    </row>
    <row r="4374" spans="1:10">
      <c r="A4374" s="24">
        <v>2</v>
      </c>
      <c r="B4374" s="25" t="s">
        <v>25</v>
      </c>
      <c r="C4374" s="204"/>
      <c r="D4374" s="33">
        <v>128591</v>
      </c>
      <c r="E4374" s="28">
        <f t="shared" si="630"/>
        <v>0</v>
      </c>
      <c r="F4374" s="29">
        <v>0</v>
      </c>
      <c r="G4374" s="30">
        <f t="shared" si="631"/>
        <v>0</v>
      </c>
      <c r="H4374" s="31">
        <f t="shared" ref="H4374:H4376" si="633">D4374/1.08</f>
        <v>119065.74074074073</v>
      </c>
      <c r="I4374" s="31"/>
      <c r="J4374" s="59">
        <f t="shared" si="632"/>
        <v>0</v>
      </c>
    </row>
    <row r="4375" spans="1:10">
      <c r="A4375" s="24">
        <v>3</v>
      </c>
      <c r="B4375" s="25" t="s">
        <v>26</v>
      </c>
      <c r="C4375" s="205"/>
      <c r="D4375" s="27">
        <v>60043</v>
      </c>
      <c r="E4375" s="28">
        <f t="shared" si="630"/>
        <v>0</v>
      </c>
      <c r="F4375" s="29">
        <v>0</v>
      </c>
      <c r="G4375" s="30">
        <f t="shared" si="631"/>
        <v>0</v>
      </c>
      <c r="H4375" s="31">
        <f t="shared" si="633"/>
        <v>55595.370370370365</v>
      </c>
      <c r="I4375" s="31"/>
      <c r="J4375" s="59">
        <f t="shared" si="632"/>
        <v>0</v>
      </c>
    </row>
    <row r="4376" spans="1:10">
      <c r="A4376" s="24">
        <v>4</v>
      </c>
      <c r="B4376" s="25" t="s">
        <v>27</v>
      </c>
      <c r="C4376" s="206"/>
      <c r="D4376" s="27">
        <v>115781</v>
      </c>
      <c r="E4376" s="28">
        <f t="shared" si="630"/>
        <v>0</v>
      </c>
      <c r="F4376" s="29">
        <v>0</v>
      </c>
      <c r="G4376" s="30">
        <f t="shared" si="631"/>
        <v>0</v>
      </c>
      <c r="H4376" s="31">
        <f t="shared" si="633"/>
        <v>107204.62962962962</v>
      </c>
      <c r="I4376" s="31"/>
      <c r="J4376" s="59">
        <f t="shared" si="632"/>
        <v>0</v>
      </c>
    </row>
    <row r="4377" spans="1:10">
      <c r="A4377" s="24">
        <v>5</v>
      </c>
      <c r="B4377" s="25" t="s">
        <v>28</v>
      </c>
      <c r="C4377" s="204">
        <v>3</v>
      </c>
      <c r="D4377" s="27">
        <v>119943</v>
      </c>
      <c r="E4377" s="28">
        <f t="shared" si="630"/>
        <v>359829</v>
      </c>
      <c r="F4377" s="124">
        <v>0.25</v>
      </c>
      <c r="G4377" s="125">
        <f t="shared" si="631"/>
        <v>269871.75</v>
      </c>
      <c r="H4377" s="31">
        <f>D4377/1.08*0.75</f>
        <v>83293.75</v>
      </c>
      <c r="I4377" s="31"/>
      <c r="J4377" s="59">
        <f t="shared" si="632"/>
        <v>249881.25</v>
      </c>
    </row>
    <row r="4378" spans="1:10">
      <c r="A4378" s="24">
        <v>6</v>
      </c>
      <c r="B4378" s="25" t="s">
        <v>29</v>
      </c>
      <c r="C4378" s="167"/>
      <c r="D4378" s="27">
        <v>94810</v>
      </c>
      <c r="E4378" s="28">
        <f t="shared" si="630"/>
        <v>0</v>
      </c>
      <c r="F4378" s="29">
        <v>0</v>
      </c>
      <c r="G4378" s="30">
        <f t="shared" si="631"/>
        <v>0</v>
      </c>
      <c r="H4378" s="31">
        <f t="shared" ref="H4378:H4389" si="634">D4378/1.08</f>
        <v>87787.037037037036</v>
      </c>
      <c r="I4378" s="31"/>
      <c r="J4378" s="59">
        <f t="shared" si="632"/>
        <v>0</v>
      </c>
    </row>
    <row r="4379" spans="1:10">
      <c r="A4379" s="24">
        <v>7</v>
      </c>
      <c r="B4379" s="25" t="s">
        <v>30</v>
      </c>
      <c r="C4379" s="207"/>
      <c r="D4379" s="27">
        <v>141396</v>
      </c>
      <c r="E4379" s="28">
        <f t="shared" si="630"/>
        <v>0</v>
      </c>
      <c r="F4379" s="29">
        <v>0</v>
      </c>
      <c r="G4379" s="30">
        <f t="shared" si="631"/>
        <v>0</v>
      </c>
      <c r="H4379" s="31">
        <f t="shared" si="634"/>
        <v>130922.22222222222</v>
      </c>
      <c r="I4379" s="31"/>
      <c r="J4379" s="59">
        <f t="shared" si="632"/>
        <v>0</v>
      </c>
    </row>
    <row r="4380" spans="1:10">
      <c r="A4380" s="24">
        <v>8</v>
      </c>
      <c r="B4380" s="25" t="s">
        <v>31</v>
      </c>
      <c r="C4380" s="167"/>
      <c r="D4380" s="27">
        <v>232931</v>
      </c>
      <c r="E4380" s="28">
        <f t="shared" si="630"/>
        <v>0</v>
      </c>
      <c r="F4380" s="29">
        <v>0</v>
      </c>
      <c r="G4380" s="30">
        <f t="shared" si="631"/>
        <v>0</v>
      </c>
      <c r="H4380" s="31">
        <f t="shared" si="634"/>
        <v>215676.85185185182</v>
      </c>
      <c r="I4380" s="31"/>
      <c r="J4380" s="59">
        <f t="shared" si="632"/>
        <v>0</v>
      </c>
    </row>
    <row r="4381" spans="1:10">
      <c r="A4381" s="24">
        <v>9</v>
      </c>
      <c r="B4381" s="36" t="s">
        <v>32</v>
      </c>
      <c r="C4381" s="167"/>
      <c r="D4381" s="27">
        <v>101534</v>
      </c>
      <c r="E4381" s="28">
        <f t="shared" si="630"/>
        <v>0</v>
      </c>
      <c r="F4381" s="29">
        <v>0</v>
      </c>
      <c r="G4381" s="30">
        <f t="shared" si="631"/>
        <v>0</v>
      </c>
      <c r="H4381" s="31">
        <f t="shared" si="634"/>
        <v>94012.962962962964</v>
      </c>
      <c r="I4381" s="31"/>
      <c r="J4381" s="59">
        <f t="shared" si="632"/>
        <v>0</v>
      </c>
    </row>
    <row r="4382" spans="1:10">
      <c r="A4382" s="24">
        <v>10</v>
      </c>
      <c r="B4382" s="36" t="s">
        <v>33</v>
      </c>
      <c r="C4382" s="208"/>
      <c r="D4382" s="33">
        <v>110148</v>
      </c>
      <c r="E4382" s="28">
        <f t="shared" si="630"/>
        <v>0</v>
      </c>
      <c r="F4382" s="29">
        <v>0</v>
      </c>
      <c r="G4382" s="30">
        <f t="shared" si="631"/>
        <v>0</v>
      </c>
      <c r="H4382" s="31">
        <f t="shared" si="634"/>
        <v>101988.88888888888</v>
      </c>
      <c r="I4382" s="31"/>
      <c r="J4382" s="59">
        <f t="shared" si="632"/>
        <v>0</v>
      </c>
    </row>
    <row r="4383" spans="1:10">
      <c r="A4383" s="24">
        <v>11</v>
      </c>
      <c r="B4383" s="121" t="s">
        <v>34</v>
      </c>
      <c r="C4383" s="209"/>
      <c r="D4383" s="27">
        <v>54198</v>
      </c>
      <c r="E4383" s="123">
        <f t="shared" si="630"/>
        <v>0</v>
      </c>
      <c r="F4383" s="29">
        <v>0</v>
      </c>
      <c r="G4383" s="125">
        <f t="shared" si="631"/>
        <v>0</v>
      </c>
      <c r="H4383" s="31">
        <f t="shared" si="634"/>
        <v>50183.333333333328</v>
      </c>
      <c r="I4383" s="128"/>
      <c r="J4383" s="59">
        <f t="shared" si="632"/>
        <v>0</v>
      </c>
    </row>
    <row r="4384" spans="1:10">
      <c r="A4384" s="24">
        <v>12</v>
      </c>
      <c r="B4384" s="25" t="s">
        <v>35</v>
      </c>
      <c r="C4384" s="208"/>
      <c r="D4384" s="27">
        <v>49680</v>
      </c>
      <c r="E4384" s="28">
        <f t="shared" si="630"/>
        <v>0</v>
      </c>
      <c r="F4384" s="29">
        <v>0</v>
      </c>
      <c r="G4384" s="30">
        <f t="shared" si="631"/>
        <v>0</v>
      </c>
      <c r="H4384" s="31">
        <f t="shared" si="634"/>
        <v>46000</v>
      </c>
      <c r="I4384" s="31"/>
      <c r="J4384" s="59">
        <f t="shared" si="632"/>
        <v>0</v>
      </c>
    </row>
    <row r="4385" spans="1:10">
      <c r="A4385" s="24">
        <v>13</v>
      </c>
      <c r="B4385" s="25" t="s">
        <v>36</v>
      </c>
      <c r="C4385" s="208">
        <v>5</v>
      </c>
      <c r="D4385" s="38">
        <v>64152</v>
      </c>
      <c r="E4385" s="28">
        <f t="shared" si="630"/>
        <v>320760</v>
      </c>
      <c r="F4385" s="29">
        <v>0</v>
      </c>
      <c r="G4385" s="30">
        <f t="shared" si="631"/>
        <v>320760</v>
      </c>
      <c r="H4385" s="31">
        <f t="shared" si="634"/>
        <v>59399.999999999993</v>
      </c>
      <c r="I4385" s="31"/>
      <c r="J4385" s="59">
        <f t="shared" si="632"/>
        <v>296999.99999999994</v>
      </c>
    </row>
    <row r="4386" spans="1:10">
      <c r="A4386" s="24">
        <v>14</v>
      </c>
      <c r="B4386" s="121" t="s">
        <v>37</v>
      </c>
      <c r="C4386" s="209"/>
      <c r="D4386" s="38">
        <v>65934</v>
      </c>
      <c r="E4386" s="123">
        <f t="shared" si="630"/>
        <v>0</v>
      </c>
      <c r="F4386" s="124">
        <v>0</v>
      </c>
      <c r="G4386" s="125">
        <f t="shared" si="631"/>
        <v>0</v>
      </c>
      <c r="H4386" s="31">
        <f t="shared" si="634"/>
        <v>61049.999999999993</v>
      </c>
      <c r="I4386" s="128"/>
      <c r="J4386" s="59">
        <f t="shared" si="632"/>
        <v>0</v>
      </c>
    </row>
    <row r="4387" spans="1:10">
      <c r="A4387" s="24">
        <v>15</v>
      </c>
      <c r="B4387" s="25" t="s">
        <v>38</v>
      </c>
      <c r="C4387" s="208">
        <v>5</v>
      </c>
      <c r="D4387" s="38">
        <v>76626</v>
      </c>
      <c r="E4387" s="28">
        <f t="shared" si="630"/>
        <v>383130</v>
      </c>
      <c r="F4387" s="29">
        <v>0</v>
      </c>
      <c r="G4387" s="30">
        <f t="shared" si="631"/>
        <v>383130</v>
      </c>
      <c r="H4387" s="31">
        <f t="shared" si="634"/>
        <v>70950</v>
      </c>
      <c r="I4387" s="31"/>
      <c r="J4387" s="59">
        <f t="shared" si="632"/>
        <v>354750</v>
      </c>
    </row>
    <row r="4388" spans="1:10">
      <c r="A4388" s="24">
        <v>16</v>
      </c>
      <c r="B4388" s="25" t="s">
        <v>39</v>
      </c>
      <c r="C4388" s="208"/>
      <c r="D4388" s="38">
        <v>80190</v>
      </c>
      <c r="E4388" s="28">
        <f t="shared" si="630"/>
        <v>0</v>
      </c>
      <c r="F4388" s="29">
        <v>0</v>
      </c>
      <c r="G4388" s="30">
        <f t="shared" si="631"/>
        <v>0</v>
      </c>
      <c r="H4388" s="31">
        <f t="shared" si="634"/>
        <v>74250</v>
      </c>
      <c r="I4388" s="31"/>
      <c r="J4388" s="59">
        <f t="shared" si="632"/>
        <v>0</v>
      </c>
    </row>
    <row r="4389" spans="1:10">
      <c r="A4389" s="24">
        <v>17</v>
      </c>
      <c r="B4389" s="25" t="s">
        <v>40</v>
      </c>
      <c r="C4389" s="208"/>
      <c r="D4389" s="38">
        <v>113832</v>
      </c>
      <c r="E4389" s="28">
        <f t="shared" si="630"/>
        <v>0</v>
      </c>
      <c r="F4389" s="29">
        <v>0</v>
      </c>
      <c r="G4389" s="30">
        <f t="shared" si="631"/>
        <v>0</v>
      </c>
      <c r="H4389" s="31">
        <f t="shared" si="634"/>
        <v>105400</v>
      </c>
      <c r="I4389" s="31"/>
      <c r="J4389" s="59">
        <f t="shared" si="632"/>
        <v>0</v>
      </c>
    </row>
    <row r="4390" spans="1:10">
      <c r="A4390" s="24">
        <v>18</v>
      </c>
      <c r="B4390" s="121" t="s">
        <v>41</v>
      </c>
      <c r="C4390" s="209"/>
      <c r="D4390" s="39">
        <v>98010</v>
      </c>
      <c r="E4390" s="123">
        <f t="shared" si="630"/>
        <v>0</v>
      </c>
      <c r="F4390" s="124">
        <v>0.23</v>
      </c>
      <c r="G4390" s="125">
        <f t="shared" si="631"/>
        <v>0</v>
      </c>
      <c r="H4390" s="31">
        <f>D4390/1.08*0.77</f>
        <v>69877.5</v>
      </c>
      <c r="I4390" s="128"/>
      <c r="J4390" s="59">
        <f t="shared" si="632"/>
        <v>0</v>
      </c>
    </row>
    <row r="4391" spans="1:10" ht="21">
      <c r="A4391" s="40"/>
      <c r="B4391" s="41" t="s">
        <v>42</v>
      </c>
      <c r="C4391" s="210">
        <f>SUM(C4373:C4390)</f>
        <v>16</v>
      </c>
      <c r="D4391" s="39"/>
      <c r="E4391" s="43">
        <f>SUM(E4373:E4390)</f>
        <v>1301634</v>
      </c>
      <c r="F4391" s="43"/>
      <c r="G4391" s="44">
        <f>SUM(G4373:G4390)</f>
        <v>1211676.75</v>
      </c>
      <c r="H4391" s="45"/>
      <c r="I4391" s="45"/>
      <c r="J4391" s="64">
        <f>SUM(J4373:J4390)</f>
        <v>1121922.9166666665</v>
      </c>
    </row>
    <row r="4392" spans="1:10" ht="31.5">
      <c r="A4392" s="46"/>
      <c r="B4392" s="47"/>
      <c r="C4392" s="211"/>
      <c r="D4392" s="39"/>
      <c r="E4392" s="49"/>
      <c r="F4392" s="49"/>
      <c r="G4392" s="50"/>
      <c r="H4392" s="5"/>
      <c r="I4392" s="5"/>
      <c r="J4392" s="75">
        <f>J4391*0.08</f>
        <v>89753.833333333328</v>
      </c>
    </row>
    <row r="4393" spans="1:10" ht="31.5">
      <c r="A4393" s="283" t="s">
        <v>43</v>
      </c>
      <c r="B4393" s="283"/>
      <c r="C4393" s="284" t="s">
        <v>44</v>
      </c>
      <c r="D4393" s="284"/>
      <c r="E4393" s="54"/>
      <c r="F4393" s="54"/>
      <c r="G4393" s="55" t="s">
        <v>45</v>
      </c>
      <c r="H4393" s="6"/>
      <c r="I4393" s="6"/>
      <c r="J4393" s="76">
        <f>SUM(J4391:J4392)</f>
        <v>1211676.7499999998</v>
      </c>
    </row>
    <row r="4394" spans="1:10" ht="15">
      <c r="B4394" s="131" t="s">
        <v>165</v>
      </c>
      <c r="C4394" s="131" t="s">
        <v>166</v>
      </c>
      <c r="D4394" s="131"/>
      <c r="E4394" s="131" t="s">
        <v>167</v>
      </c>
    </row>
    <row r="4395" spans="1:10">
      <c r="B4395" s="212" t="s">
        <v>168</v>
      </c>
      <c r="C4395" s="213" t="s">
        <v>166</v>
      </c>
      <c r="D4395" s="214"/>
      <c r="E4395" s="214"/>
      <c r="F4395" s="214"/>
      <c r="G4395" s="212" t="s">
        <v>167</v>
      </c>
    </row>
    <row r="4398" spans="1:10" ht="15.75">
      <c r="A4398" s="279" t="s">
        <v>0</v>
      </c>
      <c r="B4398" s="279"/>
      <c r="C4398" s="279"/>
      <c r="D4398" s="279"/>
      <c r="E4398" s="279"/>
      <c r="F4398" s="279"/>
      <c r="G4398" s="279"/>
    </row>
    <row r="4399" spans="1:10" ht="15.75">
      <c r="A4399" s="279" t="s">
        <v>1</v>
      </c>
      <c r="B4399" s="279"/>
      <c r="C4399" s="279"/>
      <c r="D4399" s="279"/>
      <c r="E4399" s="279"/>
      <c r="F4399" s="279"/>
      <c r="G4399" s="279"/>
      <c r="H4399" s="1"/>
      <c r="I4399" s="1"/>
      <c r="J4399" s="71"/>
    </row>
    <row r="4400" spans="1:10" ht="15.75">
      <c r="A4400" s="279" t="s">
        <v>2</v>
      </c>
      <c r="B4400" s="279"/>
      <c r="C4400" s="279"/>
      <c r="D4400" s="279"/>
      <c r="E4400" s="279"/>
      <c r="F4400" s="279"/>
      <c r="G4400" s="279"/>
      <c r="H4400" s="1"/>
      <c r="I4400" s="1"/>
      <c r="J4400" s="71"/>
    </row>
    <row r="4401" spans="1:10" ht="15.75">
      <c r="A4401" s="279" t="s">
        <v>4</v>
      </c>
      <c r="B4401" s="279"/>
      <c r="C4401" s="279"/>
      <c r="D4401" s="279"/>
      <c r="E4401" s="279"/>
      <c r="F4401" s="279"/>
      <c r="G4401" s="279"/>
      <c r="H4401" s="1"/>
      <c r="I4401" s="1"/>
      <c r="J4401" s="71"/>
    </row>
    <row r="4402" spans="1:10" ht="15.75">
      <c r="A4402" s="280" t="s">
        <v>6</v>
      </c>
      <c r="B4402" s="280"/>
      <c r="C4402" s="280"/>
      <c r="D4402" s="280"/>
      <c r="E4402" s="280"/>
      <c r="F4402" s="280"/>
      <c r="G4402" s="280"/>
      <c r="H4402" s="1"/>
      <c r="I4402" s="1"/>
      <c r="J4402" s="71"/>
    </row>
    <row r="4403" spans="1:10" ht="27.75">
      <c r="A4403" s="9"/>
      <c r="B4403" s="9"/>
      <c r="C4403" s="281" t="s">
        <v>343</v>
      </c>
      <c r="D4403" s="281"/>
      <c r="E4403" s="281"/>
      <c r="F4403" s="281"/>
      <c r="G4403" s="281"/>
      <c r="H4403" s="2"/>
      <c r="I4403" s="2"/>
      <c r="J4403" s="72"/>
    </row>
    <row r="4404" spans="1:10">
      <c r="A4404" s="11" t="s">
        <v>8</v>
      </c>
      <c r="B4404" s="12"/>
      <c r="C4404" s="202"/>
      <c r="D4404" s="286"/>
      <c r="E4404" s="286"/>
      <c r="F4404" s="286"/>
      <c r="G4404" s="286"/>
      <c r="H4404" s="68"/>
      <c r="I4404" s="68"/>
      <c r="J4404" s="71"/>
    </row>
    <row r="4405" spans="1:10" ht="15.75">
      <c r="A4405" s="11" t="s">
        <v>9</v>
      </c>
      <c r="B4405" s="286" t="s">
        <v>344</v>
      </c>
      <c r="C4405" s="286"/>
      <c r="D4405" s="286"/>
      <c r="E4405" s="286"/>
      <c r="F4405" s="11"/>
      <c r="G4405" s="16"/>
      <c r="H4405" s="11"/>
      <c r="I4405" s="11"/>
      <c r="J4405" s="80"/>
    </row>
    <row r="4406" spans="1:10" ht="15.75">
      <c r="A4406" s="11" t="s">
        <v>11</v>
      </c>
      <c r="B4406" s="289"/>
      <c r="C4406" s="289"/>
      <c r="D4406" s="289"/>
      <c r="E4406" s="289"/>
      <c r="F4406" s="18"/>
      <c r="G4406" s="19" t="s">
        <v>13</v>
      </c>
      <c r="H4406" s="69" t="s">
        <v>161</v>
      </c>
      <c r="I4406" s="69">
        <v>12447</v>
      </c>
      <c r="J4406" s="73"/>
    </row>
    <row r="4407" spans="1:10">
      <c r="A4407" s="190" t="s">
        <v>14</v>
      </c>
      <c r="B4407" s="190"/>
      <c r="C4407" s="203" t="s">
        <v>17</v>
      </c>
      <c r="D4407" s="191" t="s">
        <v>18</v>
      </c>
      <c r="E4407" s="192" t="s">
        <v>19</v>
      </c>
      <c r="F4407" s="192" t="s">
        <v>20</v>
      </c>
      <c r="G4407" s="190" t="s">
        <v>21</v>
      </c>
      <c r="H4407" s="1"/>
      <c r="I4407" s="1"/>
      <c r="J4407" s="71"/>
    </row>
    <row r="4408" spans="1:10">
      <c r="A4408" s="24">
        <v>1</v>
      </c>
      <c r="B4408" s="25" t="s">
        <v>23</v>
      </c>
      <c r="C4408" s="167">
        <v>5</v>
      </c>
      <c r="D4408" s="27">
        <v>79305</v>
      </c>
      <c r="E4408" s="28">
        <f t="shared" ref="E4408:E4425" si="635">D4408*C4408</f>
        <v>396525</v>
      </c>
      <c r="F4408" s="29">
        <v>0</v>
      </c>
      <c r="G4408" s="30">
        <f t="shared" ref="G4408:G4425" si="636">E4408-E4408*F4408</f>
        <v>396525</v>
      </c>
      <c r="H4408" s="31">
        <f>D4408/1.08</f>
        <v>73430.555555555547</v>
      </c>
      <c r="I4408" s="31"/>
      <c r="J4408" s="59">
        <f t="shared" ref="J4408:J4425" si="637">H4408*C4408</f>
        <v>367152.77777777775</v>
      </c>
    </row>
    <row r="4409" spans="1:10">
      <c r="A4409" s="24">
        <v>2</v>
      </c>
      <c r="B4409" s="25" t="s">
        <v>25</v>
      </c>
      <c r="C4409" s="204"/>
      <c r="D4409" s="33">
        <v>128591</v>
      </c>
      <c r="E4409" s="28">
        <f t="shared" si="635"/>
        <v>0</v>
      </c>
      <c r="F4409" s="29">
        <v>0</v>
      </c>
      <c r="G4409" s="30">
        <f t="shared" si="636"/>
        <v>0</v>
      </c>
      <c r="H4409" s="31">
        <f t="shared" ref="H4409:H4411" si="638">D4409/1.08</f>
        <v>119065.74074074073</v>
      </c>
      <c r="I4409" s="31"/>
      <c r="J4409" s="59">
        <f t="shared" si="637"/>
        <v>0</v>
      </c>
    </row>
    <row r="4410" spans="1:10">
      <c r="A4410" s="24">
        <v>3</v>
      </c>
      <c r="B4410" s="25" t="s">
        <v>26</v>
      </c>
      <c r="C4410" s="205"/>
      <c r="D4410" s="27">
        <v>60043</v>
      </c>
      <c r="E4410" s="28">
        <f t="shared" si="635"/>
        <v>0</v>
      </c>
      <c r="F4410" s="29">
        <v>0</v>
      </c>
      <c r="G4410" s="30">
        <f t="shared" si="636"/>
        <v>0</v>
      </c>
      <c r="H4410" s="31">
        <f t="shared" si="638"/>
        <v>55595.370370370365</v>
      </c>
      <c r="I4410" s="31"/>
      <c r="J4410" s="59">
        <f t="shared" si="637"/>
        <v>0</v>
      </c>
    </row>
    <row r="4411" spans="1:10">
      <c r="A4411" s="24">
        <v>4</v>
      </c>
      <c r="B4411" s="25" t="s">
        <v>27</v>
      </c>
      <c r="C4411" s="206"/>
      <c r="D4411" s="27">
        <v>115781</v>
      </c>
      <c r="E4411" s="28">
        <f t="shared" si="635"/>
        <v>0</v>
      </c>
      <c r="F4411" s="29">
        <v>0</v>
      </c>
      <c r="G4411" s="30">
        <f t="shared" si="636"/>
        <v>0</v>
      </c>
      <c r="H4411" s="31">
        <f t="shared" si="638"/>
        <v>107204.62962962962</v>
      </c>
      <c r="I4411" s="31"/>
      <c r="J4411" s="59">
        <f t="shared" si="637"/>
        <v>0</v>
      </c>
    </row>
    <row r="4412" spans="1:10">
      <c r="A4412" s="24">
        <v>5</v>
      </c>
      <c r="B4412" s="25" t="s">
        <v>28</v>
      </c>
      <c r="C4412" s="204"/>
      <c r="D4412" s="27">
        <v>119943</v>
      </c>
      <c r="E4412" s="28">
        <f t="shared" si="635"/>
        <v>0</v>
      </c>
      <c r="F4412" s="124">
        <v>0.25</v>
      </c>
      <c r="G4412" s="125">
        <f t="shared" si="636"/>
        <v>0</v>
      </c>
      <c r="H4412" s="31">
        <f>D4412/1.08*0.75</f>
        <v>83293.75</v>
      </c>
      <c r="I4412" s="31"/>
      <c r="J4412" s="59">
        <f t="shared" si="637"/>
        <v>0</v>
      </c>
    </row>
    <row r="4413" spans="1:10">
      <c r="A4413" s="24">
        <v>6</v>
      </c>
      <c r="B4413" s="25" t="s">
        <v>29</v>
      </c>
      <c r="C4413" s="167"/>
      <c r="D4413" s="27">
        <v>94810</v>
      </c>
      <c r="E4413" s="28">
        <f t="shared" si="635"/>
        <v>0</v>
      </c>
      <c r="F4413" s="29">
        <v>0</v>
      </c>
      <c r="G4413" s="30">
        <f t="shared" si="636"/>
        <v>0</v>
      </c>
      <c r="H4413" s="31">
        <f t="shared" ref="H4413:H4424" si="639">D4413/1.08</f>
        <v>87787.037037037036</v>
      </c>
      <c r="I4413" s="31"/>
      <c r="J4413" s="59">
        <f t="shared" si="637"/>
        <v>0</v>
      </c>
    </row>
    <row r="4414" spans="1:10">
      <c r="A4414" s="24">
        <v>7</v>
      </c>
      <c r="B4414" s="25" t="s">
        <v>30</v>
      </c>
      <c r="C4414" s="207"/>
      <c r="D4414" s="27">
        <v>141396</v>
      </c>
      <c r="E4414" s="28">
        <f t="shared" si="635"/>
        <v>0</v>
      </c>
      <c r="F4414" s="29">
        <v>0</v>
      </c>
      <c r="G4414" s="30">
        <f t="shared" si="636"/>
        <v>0</v>
      </c>
      <c r="H4414" s="31">
        <f t="shared" si="639"/>
        <v>130922.22222222222</v>
      </c>
      <c r="I4414" s="31"/>
      <c r="J4414" s="59">
        <f t="shared" si="637"/>
        <v>0</v>
      </c>
    </row>
    <row r="4415" spans="1:10">
      <c r="A4415" s="24">
        <v>8</v>
      </c>
      <c r="B4415" s="25" t="s">
        <v>31</v>
      </c>
      <c r="C4415" s="167"/>
      <c r="D4415" s="27">
        <v>232931</v>
      </c>
      <c r="E4415" s="28">
        <f t="shared" si="635"/>
        <v>0</v>
      </c>
      <c r="F4415" s="29">
        <v>0</v>
      </c>
      <c r="G4415" s="30">
        <f t="shared" si="636"/>
        <v>0</v>
      </c>
      <c r="H4415" s="31">
        <f t="shared" si="639"/>
        <v>215676.85185185182</v>
      </c>
      <c r="I4415" s="31"/>
      <c r="J4415" s="59">
        <f t="shared" si="637"/>
        <v>0</v>
      </c>
    </row>
    <row r="4416" spans="1:10">
      <c r="A4416" s="24">
        <v>9</v>
      </c>
      <c r="B4416" s="36" t="s">
        <v>32</v>
      </c>
      <c r="C4416" s="167"/>
      <c r="D4416" s="27">
        <v>101534</v>
      </c>
      <c r="E4416" s="28">
        <f t="shared" si="635"/>
        <v>0</v>
      </c>
      <c r="F4416" s="29">
        <v>0</v>
      </c>
      <c r="G4416" s="30">
        <f t="shared" si="636"/>
        <v>0</v>
      </c>
      <c r="H4416" s="31">
        <f t="shared" si="639"/>
        <v>94012.962962962964</v>
      </c>
      <c r="I4416" s="31"/>
      <c r="J4416" s="59">
        <f t="shared" si="637"/>
        <v>0</v>
      </c>
    </row>
    <row r="4417" spans="1:10">
      <c r="A4417" s="24">
        <v>10</v>
      </c>
      <c r="B4417" s="36" t="s">
        <v>33</v>
      </c>
      <c r="C4417" s="208"/>
      <c r="D4417" s="33">
        <v>110148</v>
      </c>
      <c r="E4417" s="28">
        <f t="shared" si="635"/>
        <v>0</v>
      </c>
      <c r="F4417" s="29">
        <v>0</v>
      </c>
      <c r="G4417" s="30">
        <f t="shared" si="636"/>
        <v>0</v>
      </c>
      <c r="H4417" s="31">
        <f t="shared" si="639"/>
        <v>101988.88888888888</v>
      </c>
      <c r="I4417" s="31"/>
      <c r="J4417" s="59">
        <f t="shared" si="637"/>
        <v>0</v>
      </c>
    </row>
    <row r="4418" spans="1:10">
      <c r="A4418" s="24">
        <v>11</v>
      </c>
      <c r="B4418" s="121" t="s">
        <v>34</v>
      </c>
      <c r="C4418" s="209">
        <v>2</v>
      </c>
      <c r="D4418" s="27">
        <v>54198</v>
      </c>
      <c r="E4418" s="123">
        <f t="shared" si="635"/>
        <v>108396</v>
      </c>
      <c r="F4418" s="29">
        <v>0</v>
      </c>
      <c r="G4418" s="125">
        <f t="shared" si="636"/>
        <v>108396</v>
      </c>
      <c r="H4418" s="31">
        <f t="shared" si="639"/>
        <v>50183.333333333328</v>
      </c>
      <c r="I4418" s="128"/>
      <c r="J4418" s="59">
        <f t="shared" si="637"/>
        <v>100366.66666666666</v>
      </c>
    </row>
    <row r="4419" spans="1:10">
      <c r="A4419" s="24">
        <v>12</v>
      </c>
      <c r="B4419" s="25" t="s">
        <v>35</v>
      </c>
      <c r="C4419" s="208">
        <v>5</v>
      </c>
      <c r="D4419" s="27">
        <v>49680</v>
      </c>
      <c r="E4419" s="28">
        <f t="shared" si="635"/>
        <v>248400</v>
      </c>
      <c r="F4419" s="29">
        <v>0</v>
      </c>
      <c r="G4419" s="30">
        <f t="shared" si="636"/>
        <v>248400</v>
      </c>
      <c r="H4419" s="31">
        <f t="shared" si="639"/>
        <v>46000</v>
      </c>
      <c r="I4419" s="31"/>
      <c r="J4419" s="59">
        <f t="shared" si="637"/>
        <v>230000</v>
      </c>
    </row>
    <row r="4420" spans="1:10">
      <c r="A4420" s="24">
        <v>13</v>
      </c>
      <c r="B4420" s="25" t="s">
        <v>36</v>
      </c>
      <c r="C4420" s="208">
        <v>5</v>
      </c>
      <c r="D4420" s="38">
        <v>64152</v>
      </c>
      <c r="E4420" s="28">
        <f t="shared" si="635"/>
        <v>320760</v>
      </c>
      <c r="F4420" s="29">
        <v>0</v>
      </c>
      <c r="G4420" s="30">
        <f t="shared" si="636"/>
        <v>320760</v>
      </c>
      <c r="H4420" s="31">
        <f t="shared" si="639"/>
        <v>59399.999999999993</v>
      </c>
      <c r="I4420" s="31"/>
      <c r="J4420" s="59">
        <f t="shared" si="637"/>
        <v>296999.99999999994</v>
      </c>
    </row>
    <row r="4421" spans="1:10">
      <c r="A4421" s="24">
        <v>14</v>
      </c>
      <c r="B4421" s="121" t="s">
        <v>37</v>
      </c>
      <c r="C4421" s="209">
        <v>2</v>
      </c>
      <c r="D4421" s="38">
        <v>65934</v>
      </c>
      <c r="E4421" s="123">
        <f t="shared" si="635"/>
        <v>131868</v>
      </c>
      <c r="F4421" s="124">
        <v>0</v>
      </c>
      <c r="G4421" s="125">
        <f t="shared" si="636"/>
        <v>131868</v>
      </c>
      <c r="H4421" s="31">
        <f t="shared" si="639"/>
        <v>61049.999999999993</v>
      </c>
      <c r="I4421" s="128"/>
      <c r="J4421" s="59">
        <f t="shared" si="637"/>
        <v>122099.99999999999</v>
      </c>
    </row>
    <row r="4422" spans="1:10">
      <c r="A4422" s="24">
        <v>15</v>
      </c>
      <c r="B4422" s="25" t="s">
        <v>38</v>
      </c>
      <c r="C4422" s="208"/>
      <c r="D4422" s="38">
        <v>76626</v>
      </c>
      <c r="E4422" s="28">
        <f t="shared" si="635"/>
        <v>0</v>
      </c>
      <c r="F4422" s="29">
        <v>0</v>
      </c>
      <c r="G4422" s="30">
        <f t="shared" si="636"/>
        <v>0</v>
      </c>
      <c r="H4422" s="31">
        <f t="shared" si="639"/>
        <v>70950</v>
      </c>
      <c r="I4422" s="31"/>
      <c r="J4422" s="59">
        <f t="shared" si="637"/>
        <v>0</v>
      </c>
    </row>
    <row r="4423" spans="1:10">
      <c r="A4423" s="24">
        <v>16</v>
      </c>
      <c r="B4423" s="25" t="s">
        <v>39</v>
      </c>
      <c r="C4423" s="208"/>
      <c r="D4423" s="38">
        <v>80190</v>
      </c>
      <c r="E4423" s="28">
        <f t="shared" si="635"/>
        <v>0</v>
      </c>
      <c r="F4423" s="29">
        <v>0</v>
      </c>
      <c r="G4423" s="30">
        <f t="shared" si="636"/>
        <v>0</v>
      </c>
      <c r="H4423" s="31">
        <f t="shared" si="639"/>
        <v>74250</v>
      </c>
      <c r="I4423" s="31"/>
      <c r="J4423" s="59">
        <f t="shared" si="637"/>
        <v>0</v>
      </c>
    </row>
    <row r="4424" spans="1:10">
      <c r="A4424" s="24">
        <v>17</v>
      </c>
      <c r="B4424" s="25" t="s">
        <v>40</v>
      </c>
      <c r="C4424" s="208"/>
      <c r="D4424" s="38">
        <v>113832</v>
      </c>
      <c r="E4424" s="28">
        <f t="shared" si="635"/>
        <v>0</v>
      </c>
      <c r="F4424" s="29">
        <v>0</v>
      </c>
      <c r="G4424" s="30">
        <f t="shared" si="636"/>
        <v>0</v>
      </c>
      <c r="H4424" s="31">
        <f t="shared" si="639"/>
        <v>105400</v>
      </c>
      <c r="I4424" s="31"/>
      <c r="J4424" s="59">
        <f t="shared" si="637"/>
        <v>0</v>
      </c>
    </row>
    <row r="4425" spans="1:10">
      <c r="A4425" s="24">
        <v>18</v>
      </c>
      <c r="B4425" s="121" t="s">
        <v>41</v>
      </c>
      <c r="C4425" s="209">
        <v>2</v>
      </c>
      <c r="D4425" s="39">
        <v>98010</v>
      </c>
      <c r="E4425" s="123">
        <f t="shared" si="635"/>
        <v>196020</v>
      </c>
      <c r="F4425" s="124">
        <v>0.23</v>
      </c>
      <c r="G4425" s="125">
        <f t="shared" si="636"/>
        <v>150935.4</v>
      </c>
      <c r="H4425" s="31">
        <f>D4425/1.08*0.77</f>
        <v>69877.5</v>
      </c>
      <c r="I4425" s="128"/>
      <c r="J4425" s="59">
        <f t="shared" si="637"/>
        <v>139755</v>
      </c>
    </row>
    <row r="4426" spans="1:10" ht="21">
      <c r="A4426" s="40"/>
      <c r="B4426" s="41" t="s">
        <v>42</v>
      </c>
      <c r="C4426" s="210">
        <f>SUM(C4408:C4425)</f>
        <v>21</v>
      </c>
      <c r="D4426" s="39"/>
      <c r="E4426" s="43">
        <f>SUM(E4408:E4425)</f>
        <v>1401969</v>
      </c>
      <c r="F4426" s="43"/>
      <c r="G4426" s="44">
        <f>SUM(G4408:G4425)</f>
        <v>1356884.4</v>
      </c>
      <c r="H4426" s="45"/>
      <c r="I4426" s="45"/>
      <c r="J4426" s="64">
        <f>SUM(J4408:J4425)</f>
        <v>1256374.4444444443</v>
      </c>
    </row>
    <row r="4427" spans="1:10" ht="31.5">
      <c r="A4427" s="46"/>
      <c r="B4427" s="47"/>
      <c r="C4427" s="211"/>
      <c r="D4427" s="39"/>
      <c r="E4427" s="49"/>
      <c r="F4427" s="49"/>
      <c r="G4427" s="50"/>
      <c r="H4427" s="5"/>
      <c r="I4427" s="5"/>
      <c r="J4427" s="75">
        <f>J4426*0.08</f>
        <v>100509.95555555554</v>
      </c>
    </row>
    <row r="4428" spans="1:10" ht="31.5">
      <c r="A4428" s="283" t="s">
        <v>43</v>
      </c>
      <c r="B4428" s="283"/>
      <c r="C4428" s="284" t="s">
        <v>44</v>
      </c>
      <c r="D4428" s="284"/>
      <c r="E4428" s="54"/>
      <c r="F4428" s="54"/>
      <c r="G4428" s="55" t="s">
        <v>45</v>
      </c>
      <c r="H4428" s="6"/>
      <c r="I4428" s="6"/>
      <c r="J4428" s="76">
        <f>SUM(J4426:J4427)</f>
        <v>1356884.4</v>
      </c>
    </row>
    <row r="4429" spans="1:10" ht="15">
      <c r="B4429" s="131" t="s">
        <v>165</v>
      </c>
      <c r="C4429" s="131" t="s">
        <v>166</v>
      </c>
      <c r="D4429" s="131"/>
      <c r="E4429" s="131" t="s">
        <v>167</v>
      </c>
    </row>
    <row r="4430" spans="1:10">
      <c r="B4430" s="212" t="s">
        <v>168</v>
      </c>
      <c r="C4430" s="213" t="s">
        <v>166</v>
      </c>
      <c r="D4430" s="214"/>
      <c r="E4430" s="214"/>
      <c r="F4430" s="214"/>
      <c r="G4430" s="212" t="s">
        <v>167</v>
      </c>
    </row>
    <row r="4433" spans="1:10" ht="15.75">
      <c r="A4433" s="279" t="s">
        <v>0</v>
      </c>
      <c r="B4433" s="279"/>
      <c r="C4433" s="279"/>
      <c r="D4433" s="279"/>
      <c r="E4433" s="279"/>
      <c r="F4433" s="279"/>
      <c r="G4433" s="279"/>
    </row>
    <row r="4434" spans="1:10" ht="15.75">
      <c r="A4434" s="279" t="s">
        <v>1</v>
      </c>
      <c r="B4434" s="279"/>
      <c r="C4434" s="279"/>
      <c r="D4434" s="279"/>
      <c r="E4434" s="279"/>
      <c r="F4434" s="279"/>
      <c r="G4434" s="279"/>
      <c r="H4434" s="1"/>
      <c r="I4434" s="1"/>
      <c r="J4434" s="71"/>
    </row>
    <row r="4435" spans="1:10" ht="15.75">
      <c r="A4435" s="279" t="s">
        <v>2</v>
      </c>
      <c r="B4435" s="279"/>
      <c r="C4435" s="279"/>
      <c r="D4435" s="279"/>
      <c r="E4435" s="279"/>
      <c r="F4435" s="279"/>
      <c r="G4435" s="279"/>
      <c r="H4435" s="1"/>
      <c r="I4435" s="1"/>
      <c r="J4435" s="71"/>
    </row>
    <row r="4436" spans="1:10" ht="15.75">
      <c r="A4436" s="279" t="s">
        <v>4</v>
      </c>
      <c r="B4436" s="279"/>
      <c r="C4436" s="279"/>
      <c r="D4436" s="279"/>
      <c r="E4436" s="279"/>
      <c r="F4436" s="279"/>
      <c r="G4436" s="279"/>
      <c r="H4436" s="1"/>
      <c r="I4436" s="1"/>
      <c r="J4436" s="71"/>
    </row>
    <row r="4437" spans="1:10" ht="15.75">
      <c r="A4437" s="280" t="s">
        <v>6</v>
      </c>
      <c r="B4437" s="280"/>
      <c r="C4437" s="280"/>
      <c r="D4437" s="280"/>
      <c r="E4437" s="280"/>
      <c r="F4437" s="280"/>
      <c r="G4437" s="280"/>
      <c r="H4437" s="1"/>
      <c r="I4437" s="1"/>
      <c r="J4437" s="71"/>
    </row>
    <row r="4438" spans="1:10" ht="27.75">
      <c r="A4438" s="9"/>
      <c r="B4438" s="9"/>
      <c r="C4438" s="281" t="s">
        <v>343</v>
      </c>
      <c r="D4438" s="281"/>
      <c r="E4438" s="281"/>
      <c r="F4438" s="281"/>
      <c r="G4438" s="281"/>
      <c r="H4438" s="2"/>
      <c r="I4438" s="2"/>
      <c r="J4438" s="72"/>
    </row>
    <row r="4439" spans="1:10">
      <c r="A4439" s="11" t="s">
        <v>8</v>
      </c>
      <c r="B4439" s="12"/>
      <c r="C4439" s="202"/>
      <c r="D4439" s="286"/>
      <c r="E4439" s="286"/>
      <c r="F4439" s="286"/>
      <c r="G4439" s="286"/>
      <c r="H4439" s="68"/>
      <c r="I4439" s="68"/>
      <c r="J4439" s="71"/>
    </row>
    <row r="4440" spans="1:10" ht="15.75">
      <c r="A4440" s="11" t="s">
        <v>9</v>
      </c>
      <c r="B4440" s="286" t="s">
        <v>245</v>
      </c>
      <c r="C4440" s="286"/>
      <c r="D4440" s="286"/>
      <c r="E4440" s="286"/>
      <c r="F4440" s="11"/>
      <c r="G4440" s="16"/>
      <c r="H4440" s="11"/>
      <c r="I4440" s="11"/>
      <c r="J4440" s="80"/>
    </row>
    <row r="4441" spans="1:10" ht="15.75">
      <c r="A4441" s="11" t="s">
        <v>11</v>
      </c>
      <c r="B4441" s="289"/>
      <c r="C4441" s="289"/>
      <c r="D4441" s="289"/>
      <c r="E4441" s="289"/>
      <c r="F4441" s="18"/>
      <c r="G4441" s="19" t="s">
        <v>13</v>
      </c>
      <c r="H4441" s="69" t="s">
        <v>161</v>
      </c>
      <c r="I4441" s="69">
        <v>12449</v>
      </c>
      <c r="J4441" s="73"/>
    </row>
    <row r="4442" spans="1:10">
      <c r="A4442" s="190" t="s">
        <v>14</v>
      </c>
      <c r="B4442" s="190"/>
      <c r="C4442" s="203" t="s">
        <v>17</v>
      </c>
      <c r="D4442" s="191" t="s">
        <v>18</v>
      </c>
      <c r="E4442" s="192" t="s">
        <v>19</v>
      </c>
      <c r="F4442" s="192" t="s">
        <v>20</v>
      </c>
      <c r="G4442" s="190" t="s">
        <v>21</v>
      </c>
      <c r="H4442" s="1"/>
      <c r="I4442" s="1"/>
      <c r="J4442" s="71"/>
    </row>
    <row r="4443" spans="1:10">
      <c r="A4443" s="24">
        <v>1</v>
      </c>
      <c r="B4443" s="25" t="s">
        <v>23</v>
      </c>
      <c r="C4443" s="167">
        <v>3</v>
      </c>
      <c r="D4443" s="27">
        <v>79305</v>
      </c>
      <c r="E4443" s="28">
        <f t="shared" ref="E4443:E4460" si="640">D4443*C4443</f>
        <v>237915</v>
      </c>
      <c r="F4443" s="29">
        <v>0</v>
      </c>
      <c r="G4443" s="30">
        <f t="shared" ref="G4443:G4460" si="641">E4443-E4443*F4443</f>
        <v>237915</v>
      </c>
      <c r="H4443" s="31">
        <f>D4443/1.08</f>
        <v>73430.555555555547</v>
      </c>
      <c r="I4443" s="31"/>
      <c r="J4443" s="59">
        <f t="shared" ref="J4443:J4460" si="642">H4443*C4443</f>
        <v>220291.66666666663</v>
      </c>
    </row>
    <row r="4444" spans="1:10">
      <c r="A4444" s="24">
        <v>2</v>
      </c>
      <c r="B4444" s="25" t="s">
        <v>25</v>
      </c>
      <c r="C4444" s="204"/>
      <c r="D4444" s="33">
        <v>128591</v>
      </c>
      <c r="E4444" s="28">
        <f t="shared" si="640"/>
        <v>0</v>
      </c>
      <c r="F4444" s="29">
        <v>0</v>
      </c>
      <c r="G4444" s="30">
        <f t="shared" si="641"/>
        <v>0</v>
      </c>
      <c r="H4444" s="31">
        <f t="shared" ref="H4444:H4446" si="643">D4444/1.08</f>
        <v>119065.74074074073</v>
      </c>
      <c r="I4444" s="31"/>
      <c r="J4444" s="59">
        <f t="shared" si="642"/>
        <v>0</v>
      </c>
    </row>
    <row r="4445" spans="1:10">
      <c r="A4445" s="24">
        <v>3</v>
      </c>
      <c r="B4445" s="25" t="s">
        <v>26</v>
      </c>
      <c r="C4445" s="205"/>
      <c r="D4445" s="27">
        <v>60043</v>
      </c>
      <c r="E4445" s="28">
        <f t="shared" si="640"/>
        <v>0</v>
      </c>
      <c r="F4445" s="29">
        <v>0</v>
      </c>
      <c r="G4445" s="30">
        <f t="shared" si="641"/>
        <v>0</v>
      </c>
      <c r="H4445" s="31">
        <f t="shared" si="643"/>
        <v>55595.370370370365</v>
      </c>
      <c r="I4445" s="31"/>
      <c r="J4445" s="59">
        <f t="shared" si="642"/>
        <v>0</v>
      </c>
    </row>
    <row r="4446" spans="1:10">
      <c r="A4446" s="24">
        <v>4</v>
      </c>
      <c r="B4446" s="25" t="s">
        <v>27</v>
      </c>
      <c r="C4446" s="206"/>
      <c r="D4446" s="27">
        <v>115781</v>
      </c>
      <c r="E4446" s="28">
        <f t="shared" si="640"/>
        <v>0</v>
      </c>
      <c r="F4446" s="29">
        <v>0</v>
      </c>
      <c r="G4446" s="30">
        <f t="shared" si="641"/>
        <v>0</v>
      </c>
      <c r="H4446" s="31">
        <f t="shared" si="643"/>
        <v>107204.62962962962</v>
      </c>
      <c r="I4446" s="31"/>
      <c r="J4446" s="59">
        <f t="shared" si="642"/>
        <v>0</v>
      </c>
    </row>
    <row r="4447" spans="1:10">
      <c r="A4447" s="24">
        <v>5</v>
      </c>
      <c r="B4447" s="25" t="s">
        <v>28</v>
      </c>
      <c r="C4447" s="204">
        <v>2</v>
      </c>
      <c r="D4447" s="27">
        <v>119943</v>
      </c>
      <c r="E4447" s="28">
        <f t="shared" si="640"/>
        <v>239886</v>
      </c>
      <c r="F4447" s="124">
        <v>0.25</v>
      </c>
      <c r="G4447" s="125">
        <f t="shared" si="641"/>
        <v>179914.5</v>
      </c>
      <c r="H4447" s="31">
        <f>D4447/1.08*0.75</f>
        <v>83293.75</v>
      </c>
      <c r="I4447" s="31"/>
      <c r="J4447" s="59">
        <f t="shared" si="642"/>
        <v>166587.5</v>
      </c>
    </row>
    <row r="4448" spans="1:10">
      <c r="A4448" s="24">
        <v>6</v>
      </c>
      <c r="B4448" s="25" t="s">
        <v>29</v>
      </c>
      <c r="C4448" s="167"/>
      <c r="D4448" s="27">
        <v>94810</v>
      </c>
      <c r="E4448" s="28">
        <f t="shared" si="640"/>
        <v>0</v>
      </c>
      <c r="F4448" s="29">
        <v>0</v>
      </c>
      <c r="G4448" s="30">
        <f t="shared" si="641"/>
        <v>0</v>
      </c>
      <c r="H4448" s="31">
        <f t="shared" ref="H4448:H4459" si="644">D4448/1.08</f>
        <v>87787.037037037036</v>
      </c>
      <c r="I4448" s="31"/>
      <c r="J4448" s="59">
        <f t="shared" si="642"/>
        <v>0</v>
      </c>
    </row>
    <row r="4449" spans="1:10">
      <c r="A4449" s="24">
        <v>7</v>
      </c>
      <c r="B4449" s="25" t="s">
        <v>30</v>
      </c>
      <c r="C4449" s="207"/>
      <c r="D4449" s="27">
        <v>141396</v>
      </c>
      <c r="E4449" s="28">
        <f t="shared" si="640"/>
        <v>0</v>
      </c>
      <c r="F4449" s="29">
        <v>0</v>
      </c>
      <c r="G4449" s="30">
        <f t="shared" si="641"/>
        <v>0</v>
      </c>
      <c r="H4449" s="31">
        <f t="shared" si="644"/>
        <v>130922.22222222222</v>
      </c>
      <c r="I4449" s="31"/>
      <c r="J4449" s="59">
        <f t="shared" si="642"/>
        <v>0</v>
      </c>
    </row>
    <row r="4450" spans="1:10">
      <c r="A4450" s="24">
        <v>8</v>
      </c>
      <c r="B4450" s="25" t="s">
        <v>31</v>
      </c>
      <c r="C4450" s="167"/>
      <c r="D4450" s="27">
        <v>232931</v>
      </c>
      <c r="E4450" s="28">
        <f t="shared" si="640"/>
        <v>0</v>
      </c>
      <c r="F4450" s="29">
        <v>0</v>
      </c>
      <c r="G4450" s="30">
        <f t="shared" si="641"/>
        <v>0</v>
      </c>
      <c r="H4450" s="31">
        <f t="shared" si="644"/>
        <v>215676.85185185182</v>
      </c>
      <c r="I4450" s="31"/>
      <c r="J4450" s="59">
        <f t="shared" si="642"/>
        <v>0</v>
      </c>
    </row>
    <row r="4451" spans="1:10">
      <c r="A4451" s="24">
        <v>9</v>
      </c>
      <c r="B4451" s="36" t="s">
        <v>32</v>
      </c>
      <c r="C4451" s="167"/>
      <c r="D4451" s="27">
        <v>101534</v>
      </c>
      <c r="E4451" s="28">
        <f t="shared" si="640"/>
        <v>0</v>
      </c>
      <c r="F4451" s="29">
        <v>0</v>
      </c>
      <c r="G4451" s="30">
        <f t="shared" si="641"/>
        <v>0</v>
      </c>
      <c r="H4451" s="31">
        <f t="shared" si="644"/>
        <v>94012.962962962964</v>
      </c>
      <c r="I4451" s="31"/>
      <c r="J4451" s="59">
        <f t="shared" si="642"/>
        <v>0</v>
      </c>
    </row>
    <row r="4452" spans="1:10">
      <c r="A4452" s="24">
        <v>10</v>
      </c>
      <c r="B4452" s="36" t="s">
        <v>33</v>
      </c>
      <c r="C4452" s="208"/>
      <c r="D4452" s="33">
        <v>110148</v>
      </c>
      <c r="E4452" s="28">
        <f t="shared" si="640"/>
        <v>0</v>
      </c>
      <c r="F4452" s="29">
        <v>0</v>
      </c>
      <c r="G4452" s="30">
        <f t="shared" si="641"/>
        <v>0</v>
      </c>
      <c r="H4452" s="31">
        <f t="shared" si="644"/>
        <v>101988.88888888888</v>
      </c>
      <c r="I4452" s="31"/>
      <c r="J4452" s="59">
        <f t="shared" si="642"/>
        <v>0</v>
      </c>
    </row>
    <row r="4453" spans="1:10">
      <c r="A4453" s="24">
        <v>11</v>
      </c>
      <c r="B4453" s="121" t="s">
        <v>34</v>
      </c>
      <c r="C4453" s="209">
        <v>3</v>
      </c>
      <c r="D4453" s="27">
        <v>54198</v>
      </c>
      <c r="E4453" s="123">
        <f t="shared" si="640"/>
        <v>162594</v>
      </c>
      <c r="F4453" s="29">
        <v>0</v>
      </c>
      <c r="G4453" s="125">
        <f t="shared" si="641"/>
        <v>162594</v>
      </c>
      <c r="H4453" s="31">
        <f t="shared" si="644"/>
        <v>50183.333333333328</v>
      </c>
      <c r="I4453" s="128"/>
      <c r="J4453" s="59">
        <f t="shared" si="642"/>
        <v>150550</v>
      </c>
    </row>
    <row r="4454" spans="1:10">
      <c r="A4454" s="24">
        <v>12</v>
      </c>
      <c r="B4454" s="25" t="s">
        <v>35</v>
      </c>
      <c r="C4454" s="208"/>
      <c r="D4454" s="27">
        <v>49680</v>
      </c>
      <c r="E4454" s="28">
        <f t="shared" si="640"/>
        <v>0</v>
      </c>
      <c r="F4454" s="29">
        <v>0</v>
      </c>
      <c r="G4454" s="30">
        <f t="shared" si="641"/>
        <v>0</v>
      </c>
      <c r="H4454" s="31">
        <f t="shared" si="644"/>
        <v>46000</v>
      </c>
      <c r="I4454" s="31"/>
      <c r="J4454" s="59">
        <f t="shared" si="642"/>
        <v>0</v>
      </c>
    </row>
    <row r="4455" spans="1:10">
      <c r="A4455" s="24">
        <v>13</v>
      </c>
      <c r="B4455" s="25" t="s">
        <v>36</v>
      </c>
      <c r="C4455" s="208">
        <v>3</v>
      </c>
      <c r="D4455" s="38">
        <v>64152</v>
      </c>
      <c r="E4455" s="28">
        <f t="shared" si="640"/>
        <v>192456</v>
      </c>
      <c r="F4455" s="29">
        <v>0</v>
      </c>
      <c r="G4455" s="30">
        <f t="shared" si="641"/>
        <v>192456</v>
      </c>
      <c r="H4455" s="31">
        <f t="shared" si="644"/>
        <v>59399.999999999993</v>
      </c>
      <c r="I4455" s="31"/>
      <c r="J4455" s="59">
        <f t="shared" si="642"/>
        <v>178199.99999999997</v>
      </c>
    </row>
    <row r="4456" spans="1:10">
      <c r="A4456" s="24">
        <v>14</v>
      </c>
      <c r="B4456" s="121" t="s">
        <v>37</v>
      </c>
      <c r="C4456" s="209">
        <v>3</v>
      </c>
      <c r="D4456" s="38">
        <v>65934</v>
      </c>
      <c r="E4456" s="123">
        <f t="shared" si="640"/>
        <v>197802</v>
      </c>
      <c r="F4456" s="124">
        <v>0</v>
      </c>
      <c r="G4456" s="125">
        <f t="shared" si="641"/>
        <v>197802</v>
      </c>
      <c r="H4456" s="31">
        <f t="shared" si="644"/>
        <v>61049.999999999993</v>
      </c>
      <c r="I4456" s="128"/>
      <c r="J4456" s="59">
        <f t="shared" si="642"/>
        <v>183149.99999999997</v>
      </c>
    </row>
    <row r="4457" spans="1:10">
      <c r="A4457" s="24">
        <v>15</v>
      </c>
      <c r="B4457" s="25" t="s">
        <v>38</v>
      </c>
      <c r="C4457" s="208">
        <v>3</v>
      </c>
      <c r="D4457" s="38">
        <v>76626</v>
      </c>
      <c r="E4457" s="28">
        <f t="shared" si="640"/>
        <v>229878</v>
      </c>
      <c r="F4457" s="29">
        <v>0</v>
      </c>
      <c r="G4457" s="30">
        <f t="shared" si="641"/>
        <v>229878</v>
      </c>
      <c r="H4457" s="31">
        <f t="shared" si="644"/>
        <v>70950</v>
      </c>
      <c r="I4457" s="31"/>
      <c r="J4457" s="59">
        <f t="shared" si="642"/>
        <v>212850</v>
      </c>
    </row>
    <row r="4458" spans="1:10">
      <c r="A4458" s="24">
        <v>16</v>
      </c>
      <c r="B4458" s="25" t="s">
        <v>39</v>
      </c>
      <c r="C4458" s="208"/>
      <c r="D4458" s="38">
        <v>80190</v>
      </c>
      <c r="E4458" s="28">
        <f t="shared" si="640"/>
        <v>0</v>
      </c>
      <c r="F4458" s="29">
        <v>0</v>
      </c>
      <c r="G4458" s="30">
        <f t="shared" si="641"/>
        <v>0</v>
      </c>
      <c r="H4458" s="31">
        <f t="shared" si="644"/>
        <v>74250</v>
      </c>
      <c r="I4458" s="31"/>
      <c r="J4458" s="59">
        <f t="shared" si="642"/>
        <v>0</v>
      </c>
    </row>
    <row r="4459" spans="1:10">
      <c r="A4459" s="24">
        <v>17</v>
      </c>
      <c r="B4459" s="25" t="s">
        <v>40</v>
      </c>
      <c r="C4459" s="208">
        <v>3</v>
      </c>
      <c r="D4459" s="38">
        <v>113832</v>
      </c>
      <c r="E4459" s="28">
        <f t="shared" si="640"/>
        <v>341496</v>
      </c>
      <c r="F4459" s="29">
        <v>0</v>
      </c>
      <c r="G4459" s="30">
        <f t="shared" si="641"/>
        <v>341496</v>
      </c>
      <c r="H4459" s="31">
        <f t="shared" si="644"/>
        <v>105400</v>
      </c>
      <c r="I4459" s="31"/>
      <c r="J4459" s="59">
        <f t="shared" si="642"/>
        <v>316200</v>
      </c>
    </row>
    <row r="4460" spans="1:10">
      <c r="A4460" s="24">
        <v>18</v>
      </c>
      <c r="B4460" s="121" t="s">
        <v>41</v>
      </c>
      <c r="C4460" s="209">
        <v>3</v>
      </c>
      <c r="D4460" s="39">
        <v>98010</v>
      </c>
      <c r="E4460" s="123">
        <f t="shared" si="640"/>
        <v>294030</v>
      </c>
      <c r="F4460" s="124">
        <v>0.23</v>
      </c>
      <c r="G4460" s="125">
        <f t="shared" si="641"/>
        <v>226403.09999999998</v>
      </c>
      <c r="H4460" s="31">
        <f>D4460/1.08*0.77</f>
        <v>69877.5</v>
      </c>
      <c r="I4460" s="128"/>
      <c r="J4460" s="59">
        <f t="shared" si="642"/>
        <v>209632.5</v>
      </c>
    </row>
    <row r="4461" spans="1:10" ht="21">
      <c r="A4461" s="40"/>
      <c r="B4461" s="41" t="s">
        <v>42</v>
      </c>
      <c r="C4461" s="210">
        <f>SUM(C4443:C4460)</f>
        <v>23</v>
      </c>
      <c r="D4461" s="39"/>
      <c r="E4461" s="43">
        <f>SUM(E4443:E4460)</f>
        <v>1896057</v>
      </c>
      <c r="F4461" s="43"/>
      <c r="G4461" s="44">
        <f>SUM(G4443:G4460)</f>
        <v>1768458.6</v>
      </c>
      <c r="H4461" s="45"/>
      <c r="I4461" s="45"/>
      <c r="J4461" s="64">
        <f>SUM(J4443:J4460)</f>
        <v>1637461.6666666665</v>
      </c>
    </row>
    <row r="4462" spans="1:10" ht="31.5">
      <c r="A4462" s="46"/>
      <c r="B4462" s="47"/>
      <c r="C4462" s="211"/>
      <c r="D4462" s="39"/>
      <c r="E4462" s="49"/>
      <c r="F4462" s="49"/>
      <c r="G4462" s="50"/>
      <c r="H4462" s="5"/>
      <c r="I4462" s="5"/>
      <c r="J4462" s="75">
        <f>J4461*0.08</f>
        <v>130996.93333333332</v>
      </c>
    </row>
    <row r="4463" spans="1:10" ht="31.5">
      <c r="A4463" s="283" t="s">
        <v>43</v>
      </c>
      <c r="B4463" s="283"/>
      <c r="C4463" s="284" t="s">
        <v>44</v>
      </c>
      <c r="D4463" s="284"/>
      <c r="E4463" s="54"/>
      <c r="F4463" s="54"/>
      <c r="G4463" s="55" t="s">
        <v>45</v>
      </c>
      <c r="H4463" s="6"/>
      <c r="I4463" s="6"/>
      <c r="J4463" s="76">
        <f>SUM(J4461:J4462)</f>
        <v>1768458.5999999999</v>
      </c>
    </row>
    <row r="4464" spans="1:10" ht="15">
      <c r="B4464" s="131" t="s">
        <v>165</v>
      </c>
      <c r="C4464" s="131" t="s">
        <v>166</v>
      </c>
      <c r="D4464" s="131"/>
      <c r="E4464" s="131" t="s">
        <v>167</v>
      </c>
    </row>
    <row r="4465" spans="1:10">
      <c r="B4465" s="212" t="s">
        <v>168</v>
      </c>
      <c r="C4465" s="213" t="s">
        <v>166</v>
      </c>
      <c r="D4465" s="214"/>
      <c r="E4465" s="214"/>
      <c r="F4465" s="214"/>
      <c r="G4465" s="212" t="s">
        <v>167</v>
      </c>
    </row>
    <row r="4468" spans="1:10" ht="15.75">
      <c r="A4468" s="279" t="s">
        <v>0</v>
      </c>
      <c r="B4468" s="279"/>
      <c r="C4468" s="279"/>
      <c r="D4468" s="279"/>
      <c r="E4468" s="279"/>
      <c r="F4468" s="279"/>
      <c r="G4468" s="279"/>
    </row>
    <row r="4469" spans="1:10" ht="15.75">
      <c r="A4469" s="279" t="s">
        <v>1</v>
      </c>
      <c r="B4469" s="279"/>
      <c r="C4469" s="279"/>
      <c r="D4469" s="279"/>
      <c r="E4469" s="279"/>
      <c r="F4469" s="279"/>
      <c r="G4469" s="279"/>
      <c r="H4469" s="1"/>
      <c r="I4469" s="1"/>
      <c r="J4469" s="71"/>
    </row>
    <row r="4470" spans="1:10" ht="15.75">
      <c r="A4470" s="279" t="s">
        <v>2</v>
      </c>
      <c r="B4470" s="279"/>
      <c r="C4470" s="279"/>
      <c r="D4470" s="279"/>
      <c r="E4470" s="279"/>
      <c r="F4470" s="279"/>
      <c r="G4470" s="279"/>
      <c r="H4470" s="1"/>
      <c r="I4470" s="1"/>
      <c r="J4470" s="71"/>
    </row>
    <row r="4471" spans="1:10" ht="15.75">
      <c r="A4471" s="279" t="s">
        <v>4</v>
      </c>
      <c r="B4471" s="279"/>
      <c r="C4471" s="279"/>
      <c r="D4471" s="279"/>
      <c r="E4471" s="279"/>
      <c r="F4471" s="279"/>
      <c r="G4471" s="279"/>
      <c r="H4471" s="1"/>
      <c r="I4471" s="1"/>
      <c r="J4471" s="71"/>
    </row>
    <row r="4472" spans="1:10" ht="15.75">
      <c r="A4472" s="280" t="s">
        <v>6</v>
      </c>
      <c r="B4472" s="280"/>
      <c r="C4472" s="280"/>
      <c r="D4472" s="280"/>
      <c r="E4472" s="280"/>
      <c r="F4472" s="280"/>
      <c r="G4472" s="280"/>
      <c r="H4472" s="1"/>
      <c r="I4472" s="1"/>
      <c r="J4472" s="71"/>
    </row>
    <row r="4473" spans="1:10" ht="27.75">
      <c r="A4473" s="9"/>
      <c r="B4473" s="9"/>
      <c r="C4473" s="281" t="s">
        <v>343</v>
      </c>
      <c r="D4473" s="281"/>
      <c r="E4473" s="281"/>
      <c r="F4473" s="281"/>
      <c r="G4473" s="281"/>
      <c r="H4473" s="2"/>
      <c r="I4473" s="2"/>
      <c r="J4473" s="72"/>
    </row>
    <row r="4474" spans="1:10">
      <c r="A4474" s="11" t="s">
        <v>8</v>
      </c>
      <c r="B4474" s="12"/>
      <c r="C4474" s="202"/>
      <c r="D4474" s="286"/>
      <c r="E4474" s="286"/>
      <c r="F4474" s="286"/>
      <c r="G4474" s="286"/>
      <c r="H4474" s="68"/>
      <c r="I4474" s="68"/>
      <c r="J4474" s="71"/>
    </row>
    <row r="4475" spans="1:10" ht="15.75">
      <c r="A4475" s="11" t="s">
        <v>9</v>
      </c>
      <c r="B4475" s="286" t="s">
        <v>345</v>
      </c>
      <c r="C4475" s="286"/>
      <c r="D4475" s="286"/>
      <c r="E4475" s="286"/>
      <c r="F4475" s="11"/>
      <c r="G4475" s="16"/>
      <c r="H4475" s="11"/>
      <c r="I4475" s="11"/>
      <c r="J4475" s="80"/>
    </row>
    <row r="4476" spans="1:10" ht="15.75">
      <c r="A4476" s="11" t="s">
        <v>11</v>
      </c>
      <c r="B4476" s="289"/>
      <c r="C4476" s="289"/>
      <c r="D4476" s="289"/>
      <c r="E4476" s="289"/>
      <c r="F4476" s="18"/>
      <c r="G4476" s="19" t="s">
        <v>13</v>
      </c>
      <c r="H4476" s="69" t="s">
        <v>161</v>
      </c>
      <c r="I4476" s="69">
        <v>12474</v>
      </c>
      <c r="J4476" s="73"/>
    </row>
    <row r="4477" spans="1:10">
      <c r="A4477" s="190" t="s">
        <v>14</v>
      </c>
      <c r="B4477" s="190"/>
      <c r="C4477" s="203" t="s">
        <v>17</v>
      </c>
      <c r="D4477" s="191" t="s">
        <v>18</v>
      </c>
      <c r="E4477" s="192" t="s">
        <v>19</v>
      </c>
      <c r="F4477" s="192" t="s">
        <v>20</v>
      </c>
      <c r="G4477" s="190" t="s">
        <v>21</v>
      </c>
      <c r="H4477" s="1"/>
      <c r="I4477" s="1"/>
      <c r="J4477" s="71"/>
    </row>
    <row r="4478" spans="1:10">
      <c r="A4478" s="24">
        <v>1</v>
      </c>
      <c r="B4478" s="25" t="s">
        <v>23</v>
      </c>
      <c r="C4478" s="167"/>
      <c r="D4478" s="27">
        <v>79305</v>
      </c>
      <c r="E4478" s="28">
        <f t="shared" ref="E4478:E4495" si="645">D4478*C4478</f>
        <v>0</v>
      </c>
      <c r="F4478" s="29">
        <v>0</v>
      </c>
      <c r="G4478" s="30">
        <f t="shared" ref="G4478:G4495" si="646">E4478-E4478*F4478</f>
        <v>0</v>
      </c>
      <c r="H4478" s="31">
        <f>D4478/1.08</f>
        <v>73430.555555555547</v>
      </c>
      <c r="I4478" s="31"/>
      <c r="J4478" s="59">
        <f t="shared" ref="J4478:J4495" si="647">H4478*C4478</f>
        <v>0</v>
      </c>
    </row>
    <row r="4479" spans="1:10">
      <c r="A4479" s="24">
        <v>2</v>
      </c>
      <c r="B4479" s="25" t="s">
        <v>25</v>
      </c>
      <c r="C4479" s="204"/>
      <c r="D4479" s="33">
        <v>128591</v>
      </c>
      <c r="E4479" s="28">
        <f t="shared" si="645"/>
        <v>0</v>
      </c>
      <c r="F4479" s="29">
        <v>0</v>
      </c>
      <c r="G4479" s="30">
        <f t="shared" si="646"/>
        <v>0</v>
      </c>
      <c r="H4479" s="31">
        <f t="shared" ref="H4479:H4481" si="648">D4479/1.08</f>
        <v>119065.74074074073</v>
      </c>
      <c r="I4479" s="31"/>
      <c r="J4479" s="59">
        <f t="shared" si="647"/>
        <v>0</v>
      </c>
    </row>
    <row r="4480" spans="1:10">
      <c r="A4480" s="24">
        <v>3</v>
      </c>
      <c r="B4480" s="25" t="s">
        <v>26</v>
      </c>
      <c r="C4480" s="205"/>
      <c r="D4480" s="27">
        <v>60043</v>
      </c>
      <c r="E4480" s="28">
        <f t="shared" si="645"/>
        <v>0</v>
      </c>
      <c r="F4480" s="29">
        <v>0</v>
      </c>
      <c r="G4480" s="30">
        <f t="shared" si="646"/>
        <v>0</v>
      </c>
      <c r="H4480" s="31">
        <f t="shared" si="648"/>
        <v>55595.370370370365</v>
      </c>
      <c r="I4480" s="31"/>
      <c r="J4480" s="59">
        <f t="shared" si="647"/>
        <v>0</v>
      </c>
    </row>
    <row r="4481" spans="1:10">
      <c r="A4481" s="24">
        <v>4</v>
      </c>
      <c r="B4481" s="25" t="s">
        <v>27</v>
      </c>
      <c r="C4481" s="206"/>
      <c r="D4481" s="27">
        <v>115781</v>
      </c>
      <c r="E4481" s="28">
        <f t="shared" si="645"/>
        <v>0</v>
      </c>
      <c r="F4481" s="29">
        <v>0</v>
      </c>
      <c r="G4481" s="30">
        <f t="shared" si="646"/>
        <v>0</v>
      </c>
      <c r="H4481" s="31">
        <f t="shared" si="648"/>
        <v>107204.62962962962</v>
      </c>
      <c r="I4481" s="31"/>
      <c r="J4481" s="59">
        <f t="shared" si="647"/>
        <v>0</v>
      </c>
    </row>
    <row r="4482" spans="1:10">
      <c r="A4482" s="24">
        <v>5</v>
      </c>
      <c r="B4482" s="25" t="s">
        <v>28</v>
      </c>
      <c r="C4482" s="204">
        <v>5</v>
      </c>
      <c r="D4482" s="27">
        <v>119943</v>
      </c>
      <c r="E4482" s="28">
        <f t="shared" si="645"/>
        <v>599715</v>
      </c>
      <c r="F4482" s="124">
        <v>0.25</v>
      </c>
      <c r="G4482" s="125">
        <f t="shared" si="646"/>
        <v>449786.25</v>
      </c>
      <c r="H4482" s="31">
        <f>D4482/1.08*0.75</f>
        <v>83293.75</v>
      </c>
      <c r="I4482" s="31"/>
      <c r="J4482" s="59">
        <f t="shared" si="647"/>
        <v>416468.75</v>
      </c>
    </row>
    <row r="4483" spans="1:10">
      <c r="A4483" s="24">
        <v>6</v>
      </c>
      <c r="B4483" s="25" t="s">
        <v>29</v>
      </c>
      <c r="C4483" s="167"/>
      <c r="D4483" s="27">
        <v>94810</v>
      </c>
      <c r="E4483" s="28">
        <f t="shared" si="645"/>
        <v>0</v>
      </c>
      <c r="F4483" s="29">
        <v>0</v>
      </c>
      <c r="G4483" s="30">
        <f t="shared" si="646"/>
        <v>0</v>
      </c>
      <c r="H4483" s="31">
        <f t="shared" ref="H4483:H4494" si="649">D4483/1.08</f>
        <v>87787.037037037036</v>
      </c>
      <c r="I4483" s="31"/>
      <c r="J4483" s="59">
        <f t="shared" si="647"/>
        <v>0</v>
      </c>
    </row>
    <row r="4484" spans="1:10">
      <c r="A4484" s="24">
        <v>7</v>
      </c>
      <c r="B4484" s="25" t="s">
        <v>30</v>
      </c>
      <c r="C4484" s="207"/>
      <c r="D4484" s="27">
        <v>141396</v>
      </c>
      <c r="E4484" s="28">
        <f t="shared" si="645"/>
        <v>0</v>
      </c>
      <c r="F4484" s="29">
        <v>0</v>
      </c>
      <c r="G4484" s="30">
        <f t="shared" si="646"/>
        <v>0</v>
      </c>
      <c r="H4484" s="31">
        <f t="shared" si="649"/>
        <v>130922.22222222222</v>
      </c>
      <c r="I4484" s="31"/>
      <c r="J4484" s="59">
        <f t="shared" si="647"/>
        <v>0</v>
      </c>
    </row>
    <row r="4485" spans="1:10">
      <c r="A4485" s="24">
        <v>8</v>
      </c>
      <c r="B4485" s="25" t="s">
        <v>31</v>
      </c>
      <c r="C4485" s="167"/>
      <c r="D4485" s="27">
        <v>232931</v>
      </c>
      <c r="E4485" s="28">
        <f t="shared" si="645"/>
        <v>0</v>
      </c>
      <c r="F4485" s="29">
        <v>0</v>
      </c>
      <c r="G4485" s="30">
        <f t="shared" si="646"/>
        <v>0</v>
      </c>
      <c r="H4485" s="31">
        <f t="shared" si="649"/>
        <v>215676.85185185182</v>
      </c>
      <c r="I4485" s="31"/>
      <c r="J4485" s="59">
        <f t="shared" si="647"/>
        <v>0</v>
      </c>
    </row>
    <row r="4486" spans="1:10">
      <c r="A4486" s="24">
        <v>9</v>
      </c>
      <c r="B4486" s="36" t="s">
        <v>32</v>
      </c>
      <c r="C4486" s="167"/>
      <c r="D4486" s="27">
        <v>101534</v>
      </c>
      <c r="E4486" s="28">
        <f t="shared" si="645"/>
        <v>0</v>
      </c>
      <c r="F4486" s="29">
        <v>0</v>
      </c>
      <c r="G4486" s="30">
        <f t="shared" si="646"/>
        <v>0</v>
      </c>
      <c r="H4486" s="31">
        <f t="shared" si="649"/>
        <v>94012.962962962964</v>
      </c>
      <c r="I4486" s="31"/>
      <c r="J4486" s="59">
        <f t="shared" si="647"/>
        <v>0</v>
      </c>
    </row>
    <row r="4487" spans="1:10">
      <c r="A4487" s="24">
        <v>10</v>
      </c>
      <c r="B4487" s="36" t="s">
        <v>33</v>
      </c>
      <c r="C4487" s="208"/>
      <c r="D4487" s="33">
        <v>110148</v>
      </c>
      <c r="E4487" s="28">
        <f t="shared" si="645"/>
        <v>0</v>
      </c>
      <c r="F4487" s="29">
        <v>0</v>
      </c>
      <c r="G4487" s="30">
        <f t="shared" si="646"/>
        <v>0</v>
      </c>
      <c r="H4487" s="31">
        <f t="shared" si="649"/>
        <v>101988.88888888888</v>
      </c>
      <c r="I4487" s="31"/>
      <c r="J4487" s="59">
        <f t="shared" si="647"/>
        <v>0</v>
      </c>
    </row>
    <row r="4488" spans="1:10">
      <c r="A4488" s="24">
        <v>11</v>
      </c>
      <c r="B4488" s="121" t="s">
        <v>34</v>
      </c>
      <c r="C4488" s="209"/>
      <c r="D4488" s="27">
        <v>54198</v>
      </c>
      <c r="E4488" s="123">
        <f t="shared" si="645"/>
        <v>0</v>
      </c>
      <c r="F4488" s="29">
        <v>0</v>
      </c>
      <c r="G4488" s="125">
        <f t="shared" si="646"/>
        <v>0</v>
      </c>
      <c r="H4488" s="31">
        <f t="shared" si="649"/>
        <v>50183.333333333328</v>
      </c>
      <c r="I4488" s="128"/>
      <c r="J4488" s="59">
        <f t="shared" si="647"/>
        <v>0</v>
      </c>
    </row>
    <row r="4489" spans="1:10">
      <c r="A4489" s="24">
        <v>12</v>
      </c>
      <c r="B4489" s="25" t="s">
        <v>35</v>
      </c>
      <c r="C4489" s="208"/>
      <c r="D4489" s="27">
        <v>49680</v>
      </c>
      <c r="E4489" s="28">
        <f t="shared" si="645"/>
        <v>0</v>
      </c>
      <c r="F4489" s="29">
        <v>0</v>
      </c>
      <c r="G4489" s="30">
        <f t="shared" si="646"/>
        <v>0</v>
      </c>
      <c r="H4489" s="31">
        <f t="shared" si="649"/>
        <v>46000</v>
      </c>
      <c r="I4489" s="31"/>
      <c r="J4489" s="59">
        <f t="shared" si="647"/>
        <v>0</v>
      </c>
    </row>
    <row r="4490" spans="1:10">
      <c r="A4490" s="24">
        <v>13</v>
      </c>
      <c r="B4490" s="25" t="s">
        <v>36</v>
      </c>
      <c r="C4490" s="208">
        <v>5</v>
      </c>
      <c r="D4490" s="38">
        <v>64152</v>
      </c>
      <c r="E4490" s="28">
        <f t="shared" si="645"/>
        <v>320760</v>
      </c>
      <c r="F4490" s="29">
        <v>0</v>
      </c>
      <c r="G4490" s="30">
        <f t="shared" si="646"/>
        <v>320760</v>
      </c>
      <c r="H4490" s="31">
        <f t="shared" si="649"/>
        <v>59399.999999999993</v>
      </c>
      <c r="I4490" s="31"/>
      <c r="J4490" s="59">
        <f t="shared" si="647"/>
        <v>296999.99999999994</v>
      </c>
    </row>
    <row r="4491" spans="1:10">
      <c r="A4491" s="24">
        <v>14</v>
      </c>
      <c r="B4491" s="121" t="s">
        <v>37</v>
      </c>
      <c r="C4491" s="209">
        <v>5</v>
      </c>
      <c r="D4491" s="38">
        <v>65934</v>
      </c>
      <c r="E4491" s="123">
        <f t="shared" si="645"/>
        <v>329670</v>
      </c>
      <c r="F4491" s="124">
        <v>0</v>
      </c>
      <c r="G4491" s="125">
        <f t="shared" si="646"/>
        <v>329670</v>
      </c>
      <c r="H4491" s="31">
        <f t="shared" si="649"/>
        <v>61049.999999999993</v>
      </c>
      <c r="I4491" s="128"/>
      <c r="J4491" s="59">
        <f t="shared" si="647"/>
        <v>305249.99999999994</v>
      </c>
    </row>
    <row r="4492" spans="1:10">
      <c r="A4492" s="24">
        <v>15</v>
      </c>
      <c r="B4492" s="25" t="s">
        <v>38</v>
      </c>
      <c r="C4492" s="208"/>
      <c r="D4492" s="38">
        <v>76626</v>
      </c>
      <c r="E4492" s="28">
        <f t="shared" si="645"/>
        <v>0</v>
      </c>
      <c r="F4492" s="29">
        <v>0</v>
      </c>
      <c r="G4492" s="30">
        <f t="shared" si="646"/>
        <v>0</v>
      </c>
      <c r="H4492" s="31">
        <f t="shared" si="649"/>
        <v>70950</v>
      </c>
      <c r="I4492" s="31"/>
      <c r="J4492" s="59">
        <f t="shared" si="647"/>
        <v>0</v>
      </c>
    </row>
    <row r="4493" spans="1:10">
      <c r="A4493" s="24">
        <v>16</v>
      </c>
      <c r="B4493" s="25" t="s">
        <v>39</v>
      </c>
      <c r="C4493" s="208"/>
      <c r="D4493" s="38">
        <v>80190</v>
      </c>
      <c r="E4493" s="28">
        <f t="shared" si="645"/>
        <v>0</v>
      </c>
      <c r="F4493" s="29">
        <v>0</v>
      </c>
      <c r="G4493" s="30">
        <f t="shared" si="646"/>
        <v>0</v>
      </c>
      <c r="H4493" s="31">
        <f t="shared" si="649"/>
        <v>74250</v>
      </c>
      <c r="I4493" s="31"/>
      <c r="J4493" s="59">
        <f t="shared" si="647"/>
        <v>0</v>
      </c>
    </row>
    <row r="4494" spans="1:10">
      <c r="A4494" s="24">
        <v>17</v>
      </c>
      <c r="B4494" s="25" t="s">
        <v>40</v>
      </c>
      <c r="C4494" s="208"/>
      <c r="D4494" s="38">
        <v>113832</v>
      </c>
      <c r="E4494" s="28">
        <f t="shared" si="645"/>
        <v>0</v>
      </c>
      <c r="F4494" s="29">
        <v>0</v>
      </c>
      <c r="G4494" s="30">
        <f t="shared" si="646"/>
        <v>0</v>
      </c>
      <c r="H4494" s="31">
        <f t="shared" si="649"/>
        <v>105400</v>
      </c>
      <c r="I4494" s="31"/>
      <c r="J4494" s="59">
        <f t="shared" si="647"/>
        <v>0</v>
      </c>
    </row>
    <row r="4495" spans="1:10">
      <c r="A4495" s="24">
        <v>18</v>
      </c>
      <c r="B4495" s="121" t="s">
        <v>41</v>
      </c>
      <c r="C4495" s="209"/>
      <c r="D4495" s="39">
        <v>98010</v>
      </c>
      <c r="E4495" s="123">
        <f t="shared" si="645"/>
        <v>0</v>
      </c>
      <c r="F4495" s="124">
        <v>0.23</v>
      </c>
      <c r="G4495" s="125">
        <f t="shared" si="646"/>
        <v>0</v>
      </c>
      <c r="H4495" s="31">
        <f>D4495/1.08*0.77</f>
        <v>69877.5</v>
      </c>
      <c r="I4495" s="128"/>
      <c r="J4495" s="59">
        <f t="shared" si="647"/>
        <v>0</v>
      </c>
    </row>
    <row r="4496" spans="1:10" ht="21">
      <c r="A4496" s="40"/>
      <c r="B4496" s="41" t="s">
        <v>42</v>
      </c>
      <c r="C4496" s="210">
        <f>SUM(C4478:C4495)</f>
        <v>15</v>
      </c>
      <c r="D4496" s="39"/>
      <c r="E4496" s="43">
        <f>SUM(E4478:E4495)</f>
        <v>1250145</v>
      </c>
      <c r="F4496" s="43"/>
      <c r="G4496" s="44">
        <f>SUM(G4478:G4495)</f>
        <v>1100216.25</v>
      </c>
      <c r="H4496" s="45"/>
      <c r="I4496" s="45"/>
      <c r="J4496" s="64">
        <f>SUM(J4478:J4495)</f>
        <v>1018718.75</v>
      </c>
    </row>
    <row r="4497" spans="1:10" ht="31.5">
      <c r="A4497" s="46"/>
      <c r="B4497" s="47"/>
      <c r="C4497" s="211"/>
      <c r="D4497" s="39"/>
      <c r="E4497" s="49"/>
      <c r="F4497" s="49"/>
      <c r="G4497" s="50"/>
      <c r="H4497" s="5"/>
      <c r="I4497" s="5"/>
      <c r="J4497" s="75">
        <f>J4496*0.08</f>
        <v>81497.5</v>
      </c>
    </row>
    <row r="4498" spans="1:10" ht="31.5">
      <c r="A4498" s="283" t="s">
        <v>43</v>
      </c>
      <c r="B4498" s="283"/>
      <c r="C4498" s="284" t="s">
        <v>44</v>
      </c>
      <c r="D4498" s="284"/>
      <c r="E4498" s="54"/>
      <c r="F4498" s="54"/>
      <c r="G4498" s="55" t="s">
        <v>45</v>
      </c>
      <c r="H4498" s="6"/>
      <c r="I4498" s="6"/>
      <c r="J4498" s="76">
        <f>SUM(J4496:J4497)</f>
        <v>1100216.25</v>
      </c>
    </row>
    <row r="4499" spans="1:10" ht="15">
      <c r="B4499" s="131" t="s">
        <v>165</v>
      </c>
      <c r="C4499" s="131" t="s">
        <v>166</v>
      </c>
      <c r="D4499" s="131"/>
      <c r="E4499" s="131" t="s">
        <v>167</v>
      </c>
    </row>
    <row r="4500" spans="1:10">
      <c r="B4500" s="212" t="s">
        <v>168</v>
      </c>
      <c r="C4500" s="213" t="s">
        <v>166</v>
      </c>
      <c r="D4500" s="214"/>
      <c r="E4500" s="214"/>
      <c r="F4500" s="214"/>
      <c r="G4500" s="212" t="s">
        <v>167</v>
      </c>
    </row>
    <row r="4503" spans="1:10" ht="15.75">
      <c r="A4503" s="279" t="s">
        <v>0</v>
      </c>
      <c r="B4503" s="279"/>
      <c r="C4503" s="279"/>
      <c r="D4503" s="279"/>
      <c r="E4503" s="279"/>
      <c r="F4503" s="279"/>
      <c r="G4503" s="279"/>
    </row>
    <row r="4504" spans="1:10" ht="15.75">
      <c r="A4504" s="279" t="s">
        <v>1</v>
      </c>
      <c r="B4504" s="279"/>
      <c r="C4504" s="279"/>
      <c r="D4504" s="279"/>
      <c r="E4504" s="279"/>
      <c r="F4504" s="279"/>
      <c r="G4504" s="279"/>
      <c r="H4504" s="1"/>
      <c r="I4504" s="1"/>
      <c r="J4504" s="71"/>
    </row>
    <row r="4505" spans="1:10" ht="15.75">
      <c r="A4505" s="279" t="s">
        <v>2</v>
      </c>
      <c r="B4505" s="279"/>
      <c r="C4505" s="279"/>
      <c r="D4505" s="279"/>
      <c r="E4505" s="279"/>
      <c r="F4505" s="279"/>
      <c r="G4505" s="279"/>
      <c r="H4505" s="1"/>
      <c r="I4505" s="1"/>
      <c r="J4505" s="71"/>
    </row>
    <row r="4506" spans="1:10" ht="15.75">
      <c r="A4506" s="279" t="s">
        <v>4</v>
      </c>
      <c r="B4506" s="279"/>
      <c r="C4506" s="279"/>
      <c r="D4506" s="279"/>
      <c r="E4506" s="279"/>
      <c r="F4506" s="279"/>
      <c r="G4506" s="279"/>
      <c r="H4506" s="1"/>
      <c r="I4506" s="1"/>
      <c r="J4506" s="71"/>
    </row>
    <row r="4507" spans="1:10" ht="15.75">
      <c r="A4507" s="280" t="s">
        <v>6</v>
      </c>
      <c r="B4507" s="280"/>
      <c r="C4507" s="280"/>
      <c r="D4507" s="280"/>
      <c r="E4507" s="280"/>
      <c r="F4507" s="280"/>
      <c r="G4507" s="280"/>
      <c r="H4507" s="1"/>
      <c r="I4507" s="1"/>
      <c r="J4507" s="71"/>
    </row>
    <row r="4508" spans="1:10" ht="27.75">
      <c r="A4508" s="9"/>
      <c r="B4508" s="9"/>
      <c r="C4508" s="281" t="s">
        <v>343</v>
      </c>
      <c r="D4508" s="281"/>
      <c r="E4508" s="281"/>
      <c r="F4508" s="281"/>
      <c r="G4508" s="281"/>
      <c r="H4508" s="2"/>
      <c r="I4508" s="2"/>
      <c r="J4508" s="72"/>
    </row>
    <row r="4509" spans="1:10">
      <c r="A4509" s="11" t="s">
        <v>8</v>
      </c>
      <c r="B4509" s="12"/>
      <c r="C4509" s="202"/>
      <c r="D4509" s="286"/>
      <c r="E4509" s="286"/>
      <c r="F4509" s="286"/>
      <c r="G4509" s="286"/>
      <c r="H4509" s="68"/>
      <c r="I4509" s="68"/>
      <c r="J4509" s="71"/>
    </row>
    <row r="4510" spans="1:10" ht="15.75">
      <c r="A4510" s="11" t="s">
        <v>9</v>
      </c>
      <c r="B4510" s="286" t="s">
        <v>346</v>
      </c>
      <c r="C4510" s="286"/>
      <c r="D4510" s="286"/>
      <c r="E4510" s="286"/>
      <c r="F4510" s="11"/>
      <c r="G4510" s="16"/>
      <c r="H4510" s="11"/>
      <c r="I4510" s="11"/>
      <c r="J4510" s="80"/>
    </row>
    <row r="4511" spans="1:10" ht="15.75">
      <c r="A4511" s="11" t="s">
        <v>11</v>
      </c>
      <c r="B4511" s="289"/>
      <c r="C4511" s="289"/>
      <c r="D4511" s="289"/>
      <c r="E4511" s="289"/>
      <c r="F4511" s="18"/>
      <c r="G4511" s="19" t="s">
        <v>13</v>
      </c>
      <c r="H4511" s="69" t="s">
        <v>161</v>
      </c>
      <c r="I4511" s="69">
        <v>12463</v>
      </c>
      <c r="J4511" s="73"/>
    </row>
    <row r="4512" spans="1:10">
      <c r="A4512" s="190" t="s">
        <v>14</v>
      </c>
      <c r="B4512" s="190"/>
      <c r="C4512" s="203" t="s">
        <v>17</v>
      </c>
      <c r="D4512" s="191" t="s">
        <v>18</v>
      </c>
      <c r="E4512" s="192" t="s">
        <v>19</v>
      </c>
      <c r="F4512" s="192" t="s">
        <v>20</v>
      </c>
      <c r="G4512" s="190" t="s">
        <v>21</v>
      </c>
      <c r="H4512" s="1"/>
      <c r="I4512" s="1"/>
      <c r="J4512" s="71"/>
    </row>
    <row r="4513" spans="1:10">
      <c r="A4513" s="24">
        <v>1</v>
      </c>
      <c r="B4513" s="25" t="s">
        <v>23</v>
      </c>
      <c r="C4513" s="167">
        <v>7</v>
      </c>
      <c r="D4513" s="27">
        <v>79305</v>
      </c>
      <c r="E4513" s="28">
        <f t="shared" ref="E4513:E4530" si="650">D4513*C4513</f>
        <v>555135</v>
      </c>
      <c r="F4513" s="29">
        <v>0</v>
      </c>
      <c r="G4513" s="30">
        <f t="shared" ref="G4513:G4530" si="651">E4513-E4513*F4513</f>
        <v>555135</v>
      </c>
      <c r="H4513" s="31">
        <f>D4513/1.08</f>
        <v>73430.555555555547</v>
      </c>
      <c r="I4513" s="31"/>
      <c r="J4513" s="59">
        <f t="shared" ref="J4513:J4530" si="652">H4513*C4513</f>
        <v>514013.88888888882</v>
      </c>
    </row>
    <row r="4514" spans="1:10">
      <c r="A4514" s="24">
        <v>2</v>
      </c>
      <c r="B4514" s="25" t="s">
        <v>25</v>
      </c>
      <c r="C4514" s="204"/>
      <c r="D4514" s="33">
        <v>128591</v>
      </c>
      <c r="E4514" s="28">
        <f t="shared" si="650"/>
        <v>0</v>
      </c>
      <c r="F4514" s="29">
        <v>0</v>
      </c>
      <c r="G4514" s="30">
        <f t="shared" si="651"/>
        <v>0</v>
      </c>
      <c r="H4514" s="31">
        <f t="shared" ref="H4514:H4516" si="653">D4514/1.08</f>
        <v>119065.74074074073</v>
      </c>
      <c r="I4514" s="31"/>
      <c r="J4514" s="59">
        <f t="shared" si="652"/>
        <v>0</v>
      </c>
    </row>
    <row r="4515" spans="1:10">
      <c r="A4515" s="24">
        <v>3</v>
      </c>
      <c r="B4515" s="25" t="s">
        <v>26</v>
      </c>
      <c r="C4515" s="205"/>
      <c r="D4515" s="27">
        <v>60043</v>
      </c>
      <c r="E4515" s="28">
        <f t="shared" si="650"/>
        <v>0</v>
      </c>
      <c r="F4515" s="29">
        <v>0</v>
      </c>
      <c r="G4515" s="30">
        <f t="shared" si="651"/>
        <v>0</v>
      </c>
      <c r="H4515" s="31">
        <f t="shared" si="653"/>
        <v>55595.370370370365</v>
      </c>
      <c r="I4515" s="31"/>
      <c r="J4515" s="59">
        <f t="shared" si="652"/>
        <v>0</v>
      </c>
    </row>
    <row r="4516" spans="1:10">
      <c r="A4516" s="24">
        <v>4</v>
      </c>
      <c r="B4516" s="25" t="s">
        <v>27</v>
      </c>
      <c r="C4516" s="206"/>
      <c r="D4516" s="27">
        <v>115781</v>
      </c>
      <c r="E4516" s="28">
        <f t="shared" si="650"/>
        <v>0</v>
      </c>
      <c r="F4516" s="29">
        <v>0</v>
      </c>
      <c r="G4516" s="30">
        <f t="shared" si="651"/>
        <v>0</v>
      </c>
      <c r="H4516" s="31">
        <f t="shared" si="653"/>
        <v>107204.62962962962</v>
      </c>
      <c r="I4516" s="31"/>
      <c r="J4516" s="59">
        <f t="shared" si="652"/>
        <v>0</v>
      </c>
    </row>
    <row r="4517" spans="1:10">
      <c r="A4517" s="24">
        <v>5</v>
      </c>
      <c r="B4517" s="25" t="s">
        <v>28</v>
      </c>
      <c r="C4517" s="204">
        <v>5</v>
      </c>
      <c r="D4517" s="27">
        <v>119943</v>
      </c>
      <c r="E4517" s="28">
        <f t="shared" si="650"/>
        <v>599715</v>
      </c>
      <c r="F4517" s="124">
        <v>0.25</v>
      </c>
      <c r="G4517" s="125">
        <f t="shared" si="651"/>
        <v>449786.25</v>
      </c>
      <c r="H4517" s="31">
        <f>D4517/1.08*0.75</f>
        <v>83293.75</v>
      </c>
      <c r="I4517" s="31"/>
      <c r="J4517" s="59">
        <f t="shared" si="652"/>
        <v>416468.75</v>
      </c>
    </row>
    <row r="4518" spans="1:10">
      <c r="A4518" s="24">
        <v>6</v>
      </c>
      <c r="B4518" s="25" t="s">
        <v>29</v>
      </c>
      <c r="C4518" s="167"/>
      <c r="D4518" s="27">
        <v>94810</v>
      </c>
      <c r="E4518" s="28">
        <f t="shared" si="650"/>
        <v>0</v>
      </c>
      <c r="F4518" s="29">
        <v>0</v>
      </c>
      <c r="G4518" s="30">
        <f t="shared" si="651"/>
        <v>0</v>
      </c>
      <c r="H4518" s="31">
        <f t="shared" ref="H4518:H4529" si="654">D4518/1.08</f>
        <v>87787.037037037036</v>
      </c>
      <c r="I4518" s="31"/>
      <c r="J4518" s="59">
        <f t="shared" si="652"/>
        <v>0</v>
      </c>
    </row>
    <row r="4519" spans="1:10">
      <c r="A4519" s="24">
        <v>7</v>
      </c>
      <c r="B4519" s="25" t="s">
        <v>30</v>
      </c>
      <c r="C4519" s="207"/>
      <c r="D4519" s="27">
        <v>141396</v>
      </c>
      <c r="E4519" s="28">
        <f t="shared" si="650"/>
        <v>0</v>
      </c>
      <c r="F4519" s="29">
        <v>0</v>
      </c>
      <c r="G4519" s="30">
        <f t="shared" si="651"/>
        <v>0</v>
      </c>
      <c r="H4519" s="31">
        <f t="shared" si="654"/>
        <v>130922.22222222222</v>
      </c>
      <c r="I4519" s="31"/>
      <c r="J4519" s="59">
        <f t="shared" si="652"/>
        <v>0</v>
      </c>
    </row>
    <row r="4520" spans="1:10">
      <c r="A4520" s="24">
        <v>8</v>
      </c>
      <c r="B4520" s="25" t="s">
        <v>31</v>
      </c>
      <c r="C4520" s="167">
        <v>2</v>
      </c>
      <c r="D4520" s="27">
        <v>232931</v>
      </c>
      <c r="E4520" s="28">
        <f t="shared" si="650"/>
        <v>465862</v>
      </c>
      <c r="F4520" s="29">
        <v>0</v>
      </c>
      <c r="G4520" s="30">
        <f t="shared" si="651"/>
        <v>465862</v>
      </c>
      <c r="H4520" s="31">
        <f t="shared" si="654"/>
        <v>215676.85185185182</v>
      </c>
      <c r="I4520" s="31"/>
      <c r="J4520" s="59">
        <f t="shared" si="652"/>
        <v>431353.70370370365</v>
      </c>
    </row>
    <row r="4521" spans="1:10">
      <c r="A4521" s="24">
        <v>9</v>
      </c>
      <c r="B4521" s="36" t="s">
        <v>32</v>
      </c>
      <c r="C4521" s="167"/>
      <c r="D4521" s="27">
        <v>101534</v>
      </c>
      <c r="E4521" s="28">
        <f t="shared" si="650"/>
        <v>0</v>
      </c>
      <c r="F4521" s="29">
        <v>0</v>
      </c>
      <c r="G4521" s="30">
        <f t="shared" si="651"/>
        <v>0</v>
      </c>
      <c r="H4521" s="31">
        <f t="shared" si="654"/>
        <v>94012.962962962964</v>
      </c>
      <c r="I4521" s="31"/>
      <c r="J4521" s="59">
        <f t="shared" si="652"/>
        <v>0</v>
      </c>
    </row>
    <row r="4522" spans="1:10">
      <c r="A4522" s="24">
        <v>10</v>
      </c>
      <c r="B4522" s="36" t="s">
        <v>33</v>
      </c>
      <c r="C4522" s="208"/>
      <c r="D4522" s="33">
        <v>110148</v>
      </c>
      <c r="E4522" s="28">
        <f t="shared" si="650"/>
        <v>0</v>
      </c>
      <c r="F4522" s="29">
        <v>0</v>
      </c>
      <c r="G4522" s="30">
        <f t="shared" si="651"/>
        <v>0</v>
      </c>
      <c r="H4522" s="31">
        <f t="shared" si="654"/>
        <v>101988.88888888888</v>
      </c>
      <c r="I4522" s="31"/>
      <c r="J4522" s="59">
        <f t="shared" si="652"/>
        <v>0</v>
      </c>
    </row>
    <row r="4523" spans="1:10">
      <c r="A4523" s="24">
        <v>11</v>
      </c>
      <c r="B4523" s="121" t="s">
        <v>34</v>
      </c>
      <c r="C4523" s="209">
        <v>7</v>
      </c>
      <c r="D4523" s="27">
        <v>54198</v>
      </c>
      <c r="E4523" s="123">
        <f t="shared" si="650"/>
        <v>379386</v>
      </c>
      <c r="F4523" s="29">
        <v>0</v>
      </c>
      <c r="G4523" s="125">
        <f t="shared" si="651"/>
        <v>379386</v>
      </c>
      <c r="H4523" s="31">
        <f t="shared" si="654"/>
        <v>50183.333333333328</v>
      </c>
      <c r="I4523" s="128"/>
      <c r="J4523" s="59">
        <f t="shared" si="652"/>
        <v>351283.33333333331</v>
      </c>
    </row>
    <row r="4524" spans="1:10">
      <c r="A4524" s="24">
        <v>12</v>
      </c>
      <c r="B4524" s="25" t="s">
        <v>35</v>
      </c>
      <c r="C4524" s="208">
        <v>10</v>
      </c>
      <c r="D4524" s="27">
        <v>49680</v>
      </c>
      <c r="E4524" s="28">
        <f t="shared" si="650"/>
        <v>496800</v>
      </c>
      <c r="F4524" s="29">
        <v>0</v>
      </c>
      <c r="G4524" s="30">
        <f t="shared" si="651"/>
        <v>496800</v>
      </c>
      <c r="H4524" s="31">
        <f t="shared" si="654"/>
        <v>46000</v>
      </c>
      <c r="I4524" s="31"/>
      <c r="J4524" s="59">
        <f t="shared" si="652"/>
        <v>460000</v>
      </c>
    </row>
    <row r="4525" spans="1:10">
      <c r="A4525" s="24">
        <v>13</v>
      </c>
      <c r="B4525" s="25" t="s">
        <v>36</v>
      </c>
      <c r="C4525" s="208"/>
      <c r="D4525" s="38">
        <v>64152</v>
      </c>
      <c r="E4525" s="28">
        <f t="shared" si="650"/>
        <v>0</v>
      </c>
      <c r="F4525" s="29">
        <v>0</v>
      </c>
      <c r="G4525" s="30">
        <f t="shared" si="651"/>
        <v>0</v>
      </c>
      <c r="H4525" s="31">
        <f t="shared" si="654"/>
        <v>59399.999999999993</v>
      </c>
      <c r="I4525" s="31"/>
      <c r="J4525" s="59">
        <f t="shared" si="652"/>
        <v>0</v>
      </c>
    </row>
    <row r="4526" spans="1:10">
      <c r="A4526" s="24">
        <v>14</v>
      </c>
      <c r="B4526" s="121" t="s">
        <v>37</v>
      </c>
      <c r="C4526" s="209"/>
      <c r="D4526" s="38">
        <v>65934</v>
      </c>
      <c r="E4526" s="123">
        <f t="shared" si="650"/>
        <v>0</v>
      </c>
      <c r="F4526" s="124">
        <v>0</v>
      </c>
      <c r="G4526" s="125">
        <f t="shared" si="651"/>
        <v>0</v>
      </c>
      <c r="H4526" s="31">
        <f t="shared" si="654"/>
        <v>61049.999999999993</v>
      </c>
      <c r="I4526" s="128"/>
      <c r="J4526" s="59">
        <f t="shared" si="652"/>
        <v>0</v>
      </c>
    </row>
    <row r="4527" spans="1:10">
      <c r="A4527" s="24">
        <v>15</v>
      </c>
      <c r="B4527" s="25" t="s">
        <v>38</v>
      </c>
      <c r="C4527" s="208"/>
      <c r="D4527" s="38">
        <v>76626</v>
      </c>
      <c r="E4527" s="28">
        <f t="shared" si="650"/>
        <v>0</v>
      </c>
      <c r="F4527" s="29">
        <v>0</v>
      </c>
      <c r="G4527" s="30">
        <f t="shared" si="651"/>
        <v>0</v>
      </c>
      <c r="H4527" s="31">
        <f t="shared" si="654"/>
        <v>70950</v>
      </c>
      <c r="I4527" s="31"/>
      <c r="J4527" s="59">
        <f t="shared" si="652"/>
        <v>0</v>
      </c>
    </row>
    <row r="4528" spans="1:10">
      <c r="A4528" s="24">
        <v>16</v>
      </c>
      <c r="B4528" s="25" t="s">
        <v>39</v>
      </c>
      <c r="C4528" s="208"/>
      <c r="D4528" s="38">
        <v>80190</v>
      </c>
      <c r="E4528" s="28">
        <f t="shared" si="650"/>
        <v>0</v>
      </c>
      <c r="F4528" s="29">
        <v>0</v>
      </c>
      <c r="G4528" s="30">
        <f t="shared" si="651"/>
        <v>0</v>
      </c>
      <c r="H4528" s="31">
        <f t="shared" si="654"/>
        <v>74250</v>
      </c>
      <c r="I4528" s="31"/>
      <c r="J4528" s="59">
        <f t="shared" si="652"/>
        <v>0</v>
      </c>
    </row>
    <row r="4529" spans="1:10">
      <c r="A4529" s="24">
        <v>17</v>
      </c>
      <c r="B4529" s="25" t="s">
        <v>40</v>
      </c>
      <c r="C4529" s="208"/>
      <c r="D4529" s="38">
        <v>113832</v>
      </c>
      <c r="E4529" s="28">
        <f t="shared" si="650"/>
        <v>0</v>
      </c>
      <c r="F4529" s="29">
        <v>0</v>
      </c>
      <c r="G4529" s="30">
        <f t="shared" si="651"/>
        <v>0</v>
      </c>
      <c r="H4529" s="31">
        <f t="shared" si="654"/>
        <v>105400</v>
      </c>
      <c r="I4529" s="31"/>
      <c r="J4529" s="59">
        <f t="shared" si="652"/>
        <v>0</v>
      </c>
    </row>
    <row r="4530" spans="1:10">
      <c r="A4530" s="24">
        <v>18</v>
      </c>
      <c r="B4530" s="121" t="s">
        <v>41</v>
      </c>
      <c r="C4530" s="209"/>
      <c r="D4530" s="39">
        <v>98010</v>
      </c>
      <c r="E4530" s="123">
        <f t="shared" si="650"/>
        <v>0</v>
      </c>
      <c r="F4530" s="124">
        <v>0.23</v>
      </c>
      <c r="G4530" s="125">
        <f t="shared" si="651"/>
        <v>0</v>
      </c>
      <c r="H4530" s="31">
        <f>D4530/1.08*0.77</f>
        <v>69877.5</v>
      </c>
      <c r="I4530" s="128"/>
      <c r="J4530" s="59">
        <f t="shared" si="652"/>
        <v>0</v>
      </c>
    </row>
    <row r="4531" spans="1:10" ht="21">
      <c r="A4531" s="40"/>
      <c r="B4531" s="41" t="s">
        <v>42</v>
      </c>
      <c r="C4531" s="210">
        <f>SUM(C4513:C4530)</f>
        <v>31</v>
      </c>
      <c r="D4531" s="39"/>
      <c r="E4531" s="43">
        <f>SUM(E4513:E4530)</f>
        <v>2496898</v>
      </c>
      <c r="F4531" s="43"/>
      <c r="G4531" s="44">
        <f>SUM(G4513:G4530)</f>
        <v>2346969.25</v>
      </c>
      <c r="H4531" s="45"/>
      <c r="I4531" s="45"/>
      <c r="J4531" s="64">
        <f>SUM(J4513:J4530)</f>
        <v>2173119.6759259254</v>
      </c>
    </row>
    <row r="4532" spans="1:10" ht="31.5">
      <c r="A4532" s="46"/>
      <c r="B4532" s="47"/>
      <c r="C4532" s="211"/>
      <c r="D4532" s="39"/>
      <c r="E4532" s="49"/>
      <c r="F4532" s="49"/>
      <c r="G4532" s="50"/>
      <c r="H4532" s="5"/>
      <c r="I4532" s="5"/>
      <c r="J4532" s="75">
        <f>J4531*0.08</f>
        <v>173849.57407407404</v>
      </c>
    </row>
    <row r="4533" spans="1:10" ht="31.5">
      <c r="A4533" s="283" t="s">
        <v>43</v>
      </c>
      <c r="B4533" s="283"/>
      <c r="C4533" s="284" t="s">
        <v>44</v>
      </c>
      <c r="D4533" s="284"/>
      <c r="E4533" s="54"/>
      <c r="F4533" s="54"/>
      <c r="G4533" s="55" t="s">
        <v>45</v>
      </c>
      <c r="H4533" s="6"/>
      <c r="I4533" s="6"/>
      <c r="J4533" s="76">
        <f>SUM(J4531:J4532)</f>
        <v>2346969.2499999995</v>
      </c>
    </row>
    <row r="4534" spans="1:10" ht="15">
      <c r="B4534" s="131" t="s">
        <v>165</v>
      </c>
      <c r="C4534" s="131" t="s">
        <v>166</v>
      </c>
      <c r="D4534" s="131"/>
      <c r="E4534" s="131" t="s">
        <v>167</v>
      </c>
    </row>
    <row r="4535" spans="1:10">
      <c r="B4535" s="212" t="s">
        <v>168</v>
      </c>
      <c r="C4535" s="213" t="s">
        <v>166</v>
      </c>
      <c r="D4535" s="214"/>
      <c r="E4535" s="214"/>
      <c r="F4535" s="214"/>
      <c r="G4535" s="212" t="s">
        <v>167</v>
      </c>
    </row>
    <row r="4538" spans="1:10" ht="15.75">
      <c r="A4538" s="279" t="s">
        <v>0</v>
      </c>
      <c r="B4538" s="279"/>
      <c r="C4538" s="279"/>
      <c r="D4538" s="279"/>
      <c r="E4538" s="279"/>
      <c r="F4538" s="279"/>
      <c r="G4538" s="279"/>
    </row>
    <row r="4539" spans="1:10" ht="15.75">
      <c r="A4539" s="279" t="s">
        <v>1</v>
      </c>
      <c r="B4539" s="279"/>
      <c r="C4539" s="279"/>
      <c r="D4539" s="279"/>
      <c r="E4539" s="279"/>
      <c r="F4539" s="279"/>
      <c r="G4539" s="279"/>
      <c r="H4539" s="1"/>
      <c r="I4539" s="1"/>
      <c r="J4539" s="71"/>
    </row>
    <row r="4540" spans="1:10" ht="15.75">
      <c r="A4540" s="279" t="s">
        <v>2</v>
      </c>
      <c r="B4540" s="279"/>
      <c r="C4540" s="279"/>
      <c r="D4540" s="279"/>
      <c r="E4540" s="279"/>
      <c r="F4540" s="279"/>
      <c r="G4540" s="279"/>
      <c r="H4540" s="1"/>
      <c r="I4540" s="1"/>
      <c r="J4540" s="71"/>
    </row>
    <row r="4541" spans="1:10" ht="15.75">
      <c r="A4541" s="279" t="s">
        <v>4</v>
      </c>
      <c r="B4541" s="279"/>
      <c r="C4541" s="279"/>
      <c r="D4541" s="279"/>
      <c r="E4541" s="279"/>
      <c r="F4541" s="279"/>
      <c r="G4541" s="279"/>
      <c r="H4541" s="1"/>
      <c r="I4541" s="1"/>
      <c r="J4541" s="71"/>
    </row>
    <row r="4542" spans="1:10" ht="15.75">
      <c r="A4542" s="280" t="s">
        <v>6</v>
      </c>
      <c r="B4542" s="280"/>
      <c r="C4542" s="280"/>
      <c r="D4542" s="280"/>
      <c r="E4542" s="280"/>
      <c r="F4542" s="280"/>
      <c r="G4542" s="280"/>
      <c r="H4542" s="1"/>
      <c r="I4542" s="1"/>
      <c r="J4542" s="71"/>
    </row>
    <row r="4543" spans="1:10" ht="27.75">
      <c r="A4543" s="9"/>
      <c r="B4543" s="9"/>
      <c r="C4543" s="281" t="s">
        <v>343</v>
      </c>
      <c r="D4543" s="281"/>
      <c r="E4543" s="281"/>
      <c r="F4543" s="281"/>
      <c r="G4543" s="281"/>
      <c r="H4543" s="2"/>
      <c r="I4543" s="2"/>
      <c r="J4543" s="72"/>
    </row>
    <row r="4544" spans="1:10">
      <c r="A4544" s="11" t="s">
        <v>8</v>
      </c>
      <c r="B4544" s="12"/>
      <c r="C4544" s="202"/>
      <c r="D4544" s="286"/>
      <c r="E4544" s="286"/>
      <c r="F4544" s="286"/>
      <c r="G4544" s="286"/>
      <c r="H4544" s="68"/>
      <c r="I4544" s="68"/>
      <c r="J4544" s="71"/>
    </row>
    <row r="4545" spans="1:10" ht="15.75">
      <c r="A4545" s="11" t="s">
        <v>9</v>
      </c>
      <c r="B4545" s="286" t="s">
        <v>347</v>
      </c>
      <c r="C4545" s="286"/>
      <c r="D4545" s="286"/>
      <c r="E4545" s="286"/>
      <c r="F4545" s="11"/>
      <c r="G4545" s="16"/>
      <c r="H4545" s="11"/>
      <c r="I4545" s="11"/>
      <c r="J4545" s="80"/>
    </row>
    <row r="4546" spans="1:10" ht="15.75">
      <c r="A4546" s="11" t="s">
        <v>11</v>
      </c>
      <c r="B4546" s="289"/>
      <c r="C4546" s="289"/>
      <c r="D4546" s="289"/>
      <c r="E4546" s="289"/>
      <c r="F4546" s="18"/>
      <c r="G4546" s="19" t="s">
        <v>13</v>
      </c>
      <c r="H4546" s="69" t="s">
        <v>161</v>
      </c>
      <c r="I4546" s="69">
        <v>12471</v>
      </c>
      <c r="J4546" s="73"/>
    </row>
    <row r="4547" spans="1:10">
      <c r="A4547" s="190" t="s">
        <v>14</v>
      </c>
      <c r="B4547" s="190"/>
      <c r="C4547" s="203" t="s">
        <v>17</v>
      </c>
      <c r="D4547" s="191" t="s">
        <v>18</v>
      </c>
      <c r="E4547" s="192" t="s">
        <v>19</v>
      </c>
      <c r="F4547" s="192" t="s">
        <v>20</v>
      </c>
      <c r="G4547" s="190" t="s">
        <v>21</v>
      </c>
      <c r="H4547" s="1"/>
      <c r="I4547" s="1"/>
      <c r="J4547" s="71"/>
    </row>
    <row r="4548" spans="1:10">
      <c r="A4548" s="24">
        <v>1</v>
      </c>
      <c r="B4548" s="25" t="s">
        <v>23</v>
      </c>
      <c r="C4548" s="167">
        <v>7</v>
      </c>
      <c r="D4548" s="27">
        <v>79305</v>
      </c>
      <c r="E4548" s="28">
        <f t="shared" ref="E4548:E4565" si="655">D4548*C4548</f>
        <v>555135</v>
      </c>
      <c r="F4548" s="29">
        <v>0</v>
      </c>
      <c r="G4548" s="30">
        <f t="shared" ref="G4548:G4565" si="656">E4548-E4548*F4548</f>
        <v>555135</v>
      </c>
      <c r="H4548" s="31">
        <f>D4548/1.08</f>
        <v>73430.555555555547</v>
      </c>
      <c r="I4548" s="31"/>
      <c r="J4548" s="59">
        <f t="shared" ref="J4548:J4565" si="657">H4548*C4548</f>
        <v>514013.88888888882</v>
      </c>
    </row>
    <row r="4549" spans="1:10">
      <c r="A4549" s="24">
        <v>2</v>
      </c>
      <c r="B4549" s="25" t="s">
        <v>25</v>
      </c>
      <c r="C4549" s="204"/>
      <c r="D4549" s="33">
        <v>128591</v>
      </c>
      <c r="E4549" s="28">
        <f t="shared" si="655"/>
        <v>0</v>
      </c>
      <c r="F4549" s="29">
        <v>0</v>
      </c>
      <c r="G4549" s="30">
        <f t="shared" si="656"/>
        <v>0</v>
      </c>
      <c r="H4549" s="31">
        <f t="shared" ref="H4549:H4551" si="658">D4549/1.08</f>
        <v>119065.74074074073</v>
      </c>
      <c r="I4549" s="31"/>
      <c r="J4549" s="59">
        <f t="shared" si="657"/>
        <v>0</v>
      </c>
    </row>
    <row r="4550" spans="1:10">
      <c r="A4550" s="24">
        <v>3</v>
      </c>
      <c r="B4550" s="25" t="s">
        <v>26</v>
      </c>
      <c r="C4550" s="205"/>
      <c r="D4550" s="27">
        <v>60043</v>
      </c>
      <c r="E4550" s="28">
        <f t="shared" si="655"/>
        <v>0</v>
      </c>
      <c r="F4550" s="29">
        <v>0</v>
      </c>
      <c r="G4550" s="30">
        <f t="shared" si="656"/>
        <v>0</v>
      </c>
      <c r="H4550" s="31">
        <f t="shared" si="658"/>
        <v>55595.370370370365</v>
      </c>
      <c r="I4550" s="31"/>
      <c r="J4550" s="59">
        <f t="shared" si="657"/>
        <v>0</v>
      </c>
    </row>
    <row r="4551" spans="1:10">
      <c r="A4551" s="24">
        <v>4</v>
      </c>
      <c r="B4551" s="25" t="s">
        <v>27</v>
      </c>
      <c r="C4551" s="206"/>
      <c r="D4551" s="27">
        <v>115781</v>
      </c>
      <c r="E4551" s="28">
        <f t="shared" si="655"/>
        <v>0</v>
      </c>
      <c r="F4551" s="29">
        <v>0</v>
      </c>
      <c r="G4551" s="30">
        <f t="shared" si="656"/>
        <v>0</v>
      </c>
      <c r="H4551" s="31">
        <f t="shared" si="658"/>
        <v>107204.62962962962</v>
      </c>
      <c r="I4551" s="31"/>
      <c r="J4551" s="59">
        <f t="shared" si="657"/>
        <v>0</v>
      </c>
    </row>
    <row r="4552" spans="1:10">
      <c r="A4552" s="24">
        <v>5</v>
      </c>
      <c r="B4552" s="25" t="s">
        <v>28</v>
      </c>
      <c r="C4552" s="204">
        <v>5</v>
      </c>
      <c r="D4552" s="27">
        <v>119943</v>
      </c>
      <c r="E4552" s="28">
        <f t="shared" si="655"/>
        <v>599715</v>
      </c>
      <c r="F4552" s="124">
        <v>0.25</v>
      </c>
      <c r="G4552" s="125">
        <f t="shared" si="656"/>
        <v>449786.25</v>
      </c>
      <c r="H4552" s="31">
        <f>D4552/1.08*0.75</f>
        <v>83293.75</v>
      </c>
      <c r="I4552" s="31"/>
      <c r="J4552" s="59">
        <f t="shared" si="657"/>
        <v>416468.75</v>
      </c>
    </row>
    <row r="4553" spans="1:10">
      <c r="A4553" s="24">
        <v>6</v>
      </c>
      <c r="B4553" s="25" t="s">
        <v>29</v>
      </c>
      <c r="C4553" s="167"/>
      <c r="D4553" s="27">
        <v>94810</v>
      </c>
      <c r="E4553" s="28">
        <f t="shared" si="655"/>
        <v>0</v>
      </c>
      <c r="F4553" s="29">
        <v>0</v>
      </c>
      <c r="G4553" s="30">
        <f t="shared" si="656"/>
        <v>0</v>
      </c>
      <c r="H4553" s="31">
        <f t="shared" ref="H4553:H4564" si="659">D4553/1.08</f>
        <v>87787.037037037036</v>
      </c>
      <c r="I4553" s="31"/>
      <c r="J4553" s="59">
        <f t="shared" si="657"/>
        <v>0</v>
      </c>
    </row>
    <row r="4554" spans="1:10">
      <c r="A4554" s="24">
        <v>7</v>
      </c>
      <c r="B4554" s="25" t="s">
        <v>30</v>
      </c>
      <c r="C4554" s="207"/>
      <c r="D4554" s="27">
        <v>141396</v>
      </c>
      <c r="E4554" s="28">
        <f t="shared" si="655"/>
        <v>0</v>
      </c>
      <c r="F4554" s="29">
        <v>0</v>
      </c>
      <c r="G4554" s="30">
        <f t="shared" si="656"/>
        <v>0</v>
      </c>
      <c r="H4554" s="31">
        <f t="shared" si="659"/>
        <v>130922.22222222222</v>
      </c>
      <c r="I4554" s="31"/>
      <c r="J4554" s="59">
        <f t="shared" si="657"/>
        <v>0</v>
      </c>
    </row>
    <row r="4555" spans="1:10">
      <c r="A4555" s="24">
        <v>8</v>
      </c>
      <c r="B4555" s="25" t="s">
        <v>31</v>
      </c>
      <c r="C4555" s="167">
        <v>2</v>
      </c>
      <c r="D4555" s="27">
        <v>232931</v>
      </c>
      <c r="E4555" s="28">
        <f t="shared" si="655"/>
        <v>465862</v>
      </c>
      <c r="F4555" s="29">
        <v>0</v>
      </c>
      <c r="G4555" s="30">
        <f t="shared" si="656"/>
        <v>465862</v>
      </c>
      <c r="H4555" s="31">
        <f t="shared" si="659"/>
        <v>215676.85185185182</v>
      </c>
      <c r="I4555" s="31"/>
      <c r="J4555" s="59">
        <f t="shared" si="657"/>
        <v>431353.70370370365</v>
      </c>
    </row>
    <row r="4556" spans="1:10">
      <c r="A4556" s="24">
        <v>9</v>
      </c>
      <c r="B4556" s="36" t="s">
        <v>32</v>
      </c>
      <c r="C4556" s="167"/>
      <c r="D4556" s="27">
        <v>101534</v>
      </c>
      <c r="E4556" s="28">
        <f t="shared" si="655"/>
        <v>0</v>
      </c>
      <c r="F4556" s="29">
        <v>0</v>
      </c>
      <c r="G4556" s="30">
        <f t="shared" si="656"/>
        <v>0</v>
      </c>
      <c r="H4556" s="31">
        <f t="shared" si="659"/>
        <v>94012.962962962964</v>
      </c>
      <c r="I4556" s="31"/>
      <c r="J4556" s="59">
        <f t="shared" si="657"/>
        <v>0</v>
      </c>
    </row>
    <row r="4557" spans="1:10">
      <c r="A4557" s="24">
        <v>10</v>
      </c>
      <c r="B4557" s="36" t="s">
        <v>33</v>
      </c>
      <c r="C4557" s="208"/>
      <c r="D4557" s="33">
        <v>110148</v>
      </c>
      <c r="E4557" s="28">
        <f t="shared" si="655"/>
        <v>0</v>
      </c>
      <c r="F4557" s="29">
        <v>0</v>
      </c>
      <c r="G4557" s="30">
        <f t="shared" si="656"/>
        <v>0</v>
      </c>
      <c r="H4557" s="31">
        <f t="shared" si="659"/>
        <v>101988.88888888888</v>
      </c>
      <c r="I4557" s="31"/>
      <c r="J4557" s="59">
        <f t="shared" si="657"/>
        <v>0</v>
      </c>
    </row>
    <row r="4558" spans="1:10">
      <c r="A4558" s="24">
        <v>11</v>
      </c>
      <c r="B4558" s="121" t="s">
        <v>34</v>
      </c>
      <c r="C4558" s="209">
        <v>7</v>
      </c>
      <c r="D4558" s="27">
        <v>54198</v>
      </c>
      <c r="E4558" s="123">
        <f t="shared" si="655"/>
        <v>379386</v>
      </c>
      <c r="F4558" s="29">
        <v>0</v>
      </c>
      <c r="G4558" s="125">
        <f t="shared" si="656"/>
        <v>379386</v>
      </c>
      <c r="H4558" s="31">
        <f t="shared" si="659"/>
        <v>50183.333333333328</v>
      </c>
      <c r="I4558" s="128"/>
      <c r="J4558" s="59">
        <f t="shared" si="657"/>
        <v>351283.33333333331</v>
      </c>
    </row>
    <row r="4559" spans="1:10">
      <c r="A4559" s="24">
        <v>12</v>
      </c>
      <c r="B4559" s="25" t="s">
        <v>35</v>
      </c>
      <c r="C4559" s="208">
        <v>10</v>
      </c>
      <c r="D4559" s="27">
        <v>49680</v>
      </c>
      <c r="E4559" s="28">
        <f t="shared" si="655"/>
        <v>496800</v>
      </c>
      <c r="F4559" s="29">
        <v>0</v>
      </c>
      <c r="G4559" s="30">
        <f t="shared" si="656"/>
        <v>496800</v>
      </c>
      <c r="H4559" s="31">
        <f t="shared" si="659"/>
        <v>46000</v>
      </c>
      <c r="I4559" s="31"/>
      <c r="J4559" s="59">
        <f t="shared" si="657"/>
        <v>460000</v>
      </c>
    </row>
    <row r="4560" spans="1:10">
      <c r="A4560" s="24">
        <v>13</v>
      </c>
      <c r="B4560" s="25" t="s">
        <v>36</v>
      </c>
      <c r="C4560" s="208"/>
      <c r="D4560" s="38">
        <v>64152</v>
      </c>
      <c r="E4560" s="28">
        <f t="shared" si="655"/>
        <v>0</v>
      </c>
      <c r="F4560" s="29">
        <v>0</v>
      </c>
      <c r="G4560" s="30">
        <f t="shared" si="656"/>
        <v>0</v>
      </c>
      <c r="H4560" s="31">
        <f t="shared" si="659"/>
        <v>59399.999999999993</v>
      </c>
      <c r="I4560" s="31"/>
      <c r="J4560" s="59">
        <f t="shared" si="657"/>
        <v>0</v>
      </c>
    </row>
    <row r="4561" spans="1:10">
      <c r="A4561" s="24">
        <v>14</v>
      </c>
      <c r="B4561" s="121" t="s">
        <v>37</v>
      </c>
      <c r="C4561" s="209"/>
      <c r="D4561" s="38">
        <v>65934</v>
      </c>
      <c r="E4561" s="123">
        <f t="shared" si="655"/>
        <v>0</v>
      </c>
      <c r="F4561" s="124">
        <v>0</v>
      </c>
      <c r="G4561" s="125">
        <f t="shared" si="656"/>
        <v>0</v>
      </c>
      <c r="H4561" s="31">
        <f t="shared" si="659"/>
        <v>61049.999999999993</v>
      </c>
      <c r="I4561" s="128"/>
      <c r="J4561" s="59">
        <f t="shared" si="657"/>
        <v>0</v>
      </c>
    </row>
    <row r="4562" spans="1:10">
      <c r="A4562" s="24">
        <v>15</v>
      </c>
      <c r="B4562" s="25" t="s">
        <v>38</v>
      </c>
      <c r="C4562" s="208"/>
      <c r="D4562" s="38">
        <v>76626</v>
      </c>
      <c r="E4562" s="28">
        <f t="shared" si="655"/>
        <v>0</v>
      </c>
      <c r="F4562" s="29">
        <v>0</v>
      </c>
      <c r="G4562" s="30">
        <f t="shared" si="656"/>
        <v>0</v>
      </c>
      <c r="H4562" s="31">
        <f t="shared" si="659"/>
        <v>70950</v>
      </c>
      <c r="I4562" s="31"/>
      <c r="J4562" s="59">
        <f t="shared" si="657"/>
        <v>0</v>
      </c>
    </row>
    <row r="4563" spans="1:10">
      <c r="A4563" s="24">
        <v>16</v>
      </c>
      <c r="B4563" s="25" t="s">
        <v>39</v>
      </c>
      <c r="C4563" s="208"/>
      <c r="D4563" s="38">
        <v>80190</v>
      </c>
      <c r="E4563" s="28">
        <f t="shared" si="655"/>
        <v>0</v>
      </c>
      <c r="F4563" s="29">
        <v>0</v>
      </c>
      <c r="G4563" s="30">
        <f t="shared" si="656"/>
        <v>0</v>
      </c>
      <c r="H4563" s="31">
        <f t="shared" si="659"/>
        <v>74250</v>
      </c>
      <c r="I4563" s="31"/>
      <c r="J4563" s="59">
        <f t="shared" si="657"/>
        <v>0</v>
      </c>
    </row>
    <row r="4564" spans="1:10">
      <c r="A4564" s="24">
        <v>17</v>
      </c>
      <c r="B4564" s="25" t="s">
        <v>40</v>
      </c>
      <c r="C4564" s="208"/>
      <c r="D4564" s="38">
        <v>113832</v>
      </c>
      <c r="E4564" s="28">
        <f t="shared" si="655"/>
        <v>0</v>
      </c>
      <c r="F4564" s="29">
        <v>0</v>
      </c>
      <c r="G4564" s="30">
        <f t="shared" si="656"/>
        <v>0</v>
      </c>
      <c r="H4564" s="31">
        <f t="shared" si="659"/>
        <v>105400</v>
      </c>
      <c r="I4564" s="31"/>
      <c r="J4564" s="59">
        <f t="shared" si="657"/>
        <v>0</v>
      </c>
    </row>
    <row r="4565" spans="1:10">
      <c r="A4565" s="24">
        <v>18</v>
      </c>
      <c r="B4565" s="121" t="s">
        <v>41</v>
      </c>
      <c r="C4565" s="209"/>
      <c r="D4565" s="39">
        <v>98010</v>
      </c>
      <c r="E4565" s="123">
        <f t="shared" si="655"/>
        <v>0</v>
      </c>
      <c r="F4565" s="124">
        <v>0.23</v>
      </c>
      <c r="G4565" s="125">
        <f t="shared" si="656"/>
        <v>0</v>
      </c>
      <c r="H4565" s="31">
        <f>D4565/1.08*0.77</f>
        <v>69877.5</v>
      </c>
      <c r="I4565" s="128"/>
      <c r="J4565" s="59">
        <f t="shared" si="657"/>
        <v>0</v>
      </c>
    </row>
    <row r="4566" spans="1:10" ht="21">
      <c r="A4566" s="40"/>
      <c r="B4566" s="41" t="s">
        <v>42</v>
      </c>
      <c r="C4566" s="210">
        <f>SUM(C4548:C4565)</f>
        <v>31</v>
      </c>
      <c r="D4566" s="39"/>
      <c r="E4566" s="43">
        <f>SUM(E4548:E4565)</f>
        <v>2496898</v>
      </c>
      <c r="F4566" s="43"/>
      <c r="G4566" s="44">
        <f>SUM(G4548:G4565)</f>
        <v>2346969.25</v>
      </c>
      <c r="H4566" s="45"/>
      <c r="I4566" s="45"/>
      <c r="J4566" s="64">
        <f>SUM(J4548:J4565)</f>
        <v>2173119.6759259254</v>
      </c>
    </row>
    <row r="4567" spans="1:10" ht="31.5">
      <c r="A4567" s="46"/>
      <c r="B4567" s="47"/>
      <c r="C4567" s="211"/>
      <c r="D4567" s="39"/>
      <c r="E4567" s="49"/>
      <c r="F4567" s="49"/>
      <c r="G4567" s="50"/>
      <c r="H4567" s="5"/>
      <c r="I4567" s="5"/>
      <c r="J4567" s="75">
        <f>J4566*0.08</f>
        <v>173849.57407407404</v>
      </c>
    </row>
    <row r="4568" spans="1:10" ht="31.5">
      <c r="A4568" s="283" t="s">
        <v>43</v>
      </c>
      <c r="B4568" s="283"/>
      <c r="C4568" s="284" t="s">
        <v>44</v>
      </c>
      <c r="D4568" s="284"/>
      <c r="E4568" s="54"/>
      <c r="F4568" s="54"/>
      <c r="G4568" s="55" t="s">
        <v>45</v>
      </c>
      <c r="H4568" s="6"/>
      <c r="I4568" s="6"/>
      <c r="J4568" s="76">
        <f>SUM(J4566:J4567)</f>
        <v>2346969.2499999995</v>
      </c>
    </row>
    <row r="4569" spans="1:10" ht="15">
      <c r="B4569" s="131" t="s">
        <v>165</v>
      </c>
      <c r="C4569" s="131" t="s">
        <v>166</v>
      </c>
      <c r="D4569" s="131"/>
      <c r="E4569" s="131" t="s">
        <v>167</v>
      </c>
    </row>
    <row r="4570" spans="1:10">
      <c r="B4570" s="212" t="s">
        <v>168</v>
      </c>
      <c r="C4570" s="213" t="s">
        <v>166</v>
      </c>
      <c r="D4570" s="214"/>
      <c r="E4570" s="214"/>
      <c r="F4570" s="214"/>
      <c r="G4570" s="212" t="s">
        <v>167</v>
      </c>
    </row>
    <row r="4573" spans="1:10" ht="15.75">
      <c r="A4573" s="279" t="s">
        <v>0</v>
      </c>
      <c r="B4573" s="279"/>
      <c r="C4573" s="279"/>
      <c r="D4573" s="279"/>
      <c r="E4573" s="279"/>
      <c r="F4573" s="279"/>
      <c r="G4573" s="279"/>
    </row>
    <row r="4574" spans="1:10" ht="15.75">
      <c r="A4574" s="279" t="s">
        <v>1</v>
      </c>
      <c r="B4574" s="279"/>
      <c r="C4574" s="279"/>
      <c r="D4574" s="279"/>
      <c r="E4574" s="279"/>
      <c r="F4574" s="279"/>
      <c r="G4574" s="279"/>
      <c r="H4574" s="1"/>
      <c r="I4574" s="1"/>
      <c r="J4574" s="71"/>
    </row>
    <row r="4575" spans="1:10" ht="15.75">
      <c r="A4575" s="279" t="s">
        <v>2</v>
      </c>
      <c r="B4575" s="279"/>
      <c r="C4575" s="279"/>
      <c r="D4575" s="279"/>
      <c r="E4575" s="279"/>
      <c r="F4575" s="279"/>
      <c r="G4575" s="279"/>
      <c r="H4575" s="1"/>
      <c r="I4575" s="1"/>
      <c r="J4575" s="71"/>
    </row>
    <row r="4576" spans="1:10" ht="15.75">
      <c r="A4576" s="279" t="s">
        <v>4</v>
      </c>
      <c r="B4576" s="279"/>
      <c r="C4576" s="279"/>
      <c r="D4576" s="279"/>
      <c r="E4576" s="279"/>
      <c r="F4576" s="279"/>
      <c r="G4576" s="279"/>
      <c r="H4576" s="1"/>
      <c r="I4576" s="1"/>
      <c r="J4576" s="71"/>
    </row>
    <row r="4577" spans="1:10" ht="15.75">
      <c r="A4577" s="280" t="s">
        <v>6</v>
      </c>
      <c r="B4577" s="280"/>
      <c r="C4577" s="280"/>
      <c r="D4577" s="280"/>
      <c r="E4577" s="280"/>
      <c r="F4577" s="280"/>
      <c r="G4577" s="280"/>
      <c r="H4577" s="1"/>
      <c r="I4577" s="1"/>
      <c r="J4577" s="71"/>
    </row>
    <row r="4578" spans="1:10" ht="27.75">
      <c r="A4578" s="9"/>
      <c r="B4578" s="9"/>
      <c r="C4578" s="281" t="s">
        <v>343</v>
      </c>
      <c r="D4578" s="281"/>
      <c r="E4578" s="281"/>
      <c r="F4578" s="281"/>
      <c r="G4578" s="281"/>
      <c r="H4578" s="2"/>
      <c r="I4578" s="2"/>
      <c r="J4578" s="72"/>
    </row>
    <row r="4579" spans="1:10">
      <c r="A4579" s="11" t="s">
        <v>8</v>
      </c>
      <c r="B4579" s="12"/>
      <c r="C4579" s="202"/>
      <c r="D4579" s="286"/>
      <c r="E4579" s="286"/>
      <c r="F4579" s="286"/>
      <c r="G4579" s="286"/>
      <c r="H4579" s="68"/>
      <c r="I4579" s="68"/>
      <c r="J4579" s="71"/>
    </row>
    <row r="4580" spans="1:10" ht="15.75">
      <c r="A4580" s="11" t="s">
        <v>9</v>
      </c>
      <c r="B4580" s="286" t="s">
        <v>348</v>
      </c>
      <c r="C4580" s="286"/>
      <c r="D4580" s="286"/>
      <c r="E4580" s="286"/>
      <c r="F4580" s="11"/>
      <c r="G4580" s="16"/>
      <c r="H4580" s="11"/>
      <c r="I4580" s="11"/>
      <c r="J4580" s="80"/>
    </row>
    <row r="4581" spans="1:10" ht="15.75">
      <c r="A4581" s="11" t="s">
        <v>11</v>
      </c>
      <c r="B4581" s="289"/>
      <c r="C4581" s="289"/>
      <c r="D4581" s="289"/>
      <c r="E4581" s="289"/>
      <c r="F4581" s="18"/>
      <c r="G4581" s="19" t="s">
        <v>13</v>
      </c>
      <c r="H4581" s="69" t="s">
        <v>161</v>
      </c>
      <c r="I4581" s="69">
        <v>12467</v>
      </c>
      <c r="J4581" s="73"/>
    </row>
    <row r="4582" spans="1:10">
      <c r="A4582" s="190" t="s">
        <v>14</v>
      </c>
      <c r="B4582" s="190"/>
      <c r="C4582" s="203" t="s">
        <v>17</v>
      </c>
      <c r="D4582" s="191" t="s">
        <v>18</v>
      </c>
      <c r="E4582" s="192" t="s">
        <v>19</v>
      </c>
      <c r="F4582" s="192" t="s">
        <v>20</v>
      </c>
      <c r="G4582" s="190" t="s">
        <v>21</v>
      </c>
      <c r="H4582" s="1"/>
      <c r="I4582" s="1"/>
      <c r="J4582" s="71"/>
    </row>
    <row r="4583" spans="1:10">
      <c r="A4583" s="24">
        <v>1</v>
      </c>
      <c r="B4583" s="25" t="s">
        <v>23</v>
      </c>
      <c r="C4583" s="167">
        <v>5</v>
      </c>
      <c r="D4583" s="27">
        <v>79305</v>
      </c>
      <c r="E4583" s="28">
        <f t="shared" ref="E4583:E4600" si="660">D4583*C4583</f>
        <v>396525</v>
      </c>
      <c r="F4583" s="29">
        <v>0</v>
      </c>
      <c r="G4583" s="30">
        <f t="shared" ref="G4583:G4600" si="661">E4583-E4583*F4583</f>
        <v>396525</v>
      </c>
      <c r="H4583" s="31">
        <f>D4583/1.08</f>
        <v>73430.555555555547</v>
      </c>
      <c r="I4583" s="31"/>
      <c r="J4583" s="59">
        <f t="shared" ref="J4583:J4600" si="662">H4583*C4583</f>
        <v>367152.77777777775</v>
      </c>
    </row>
    <row r="4584" spans="1:10">
      <c r="A4584" s="24">
        <v>2</v>
      </c>
      <c r="B4584" s="25" t="s">
        <v>25</v>
      </c>
      <c r="C4584" s="204"/>
      <c r="D4584" s="33">
        <v>128591</v>
      </c>
      <c r="E4584" s="28">
        <f t="shared" si="660"/>
        <v>0</v>
      </c>
      <c r="F4584" s="29">
        <v>0</v>
      </c>
      <c r="G4584" s="30">
        <f t="shared" si="661"/>
        <v>0</v>
      </c>
      <c r="H4584" s="31">
        <f t="shared" ref="H4584:H4586" si="663">D4584/1.08</f>
        <v>119065.74074074073</v>
      </c>
      <c r="I4584" s="31"/>
      <c r="J4584" s="59">
        <f t="shared" si="662"/>
        <v>0</v>
      </c>
    </row>
    <row r="4585" spans="1:10">
      <c r="A4585" s="24">
        <v>3</v>
      </c>
      <c r="B4585" s="25" t="s">
        <v>26</v>
      </c>
      <c r="C4585" s="205"/>
      <c r="D4585" s="27">
        <v>60043</v>
      </c>
      <c r="E4585" s="28">
        <f t="shared" si="660"/>
        <v>0</v>
      </c>
      <c r="F4585" s="29">
        <v>0</v>
      </c>
      <c r="G4585" s="30">
        <f t="shared" si="661"/>
        <v>0</v>
      </c>
      <c r="H4585" s="31">
        <f t="shared" si="663"/>
        <v>55595.370370370365</v>
      </c>
      <c r="I4585" s="31"/>
      <c r="J4585" s="59">
        <f t="shared" si="662"/>
        <v>0</v>
      </c>
    </row>
    <row r="4586" spans="1:10">
      <c r="A4586" s="24">
        <v>4</v>
      </c>
      <c r="B4586" s="25" t="s">
        <v>27</v>
      </c>
      <c r="C4586" s="206"/>
      <c r="D4586" s="27">
        <v>115781</v>
      </c>
      <c r="E4586" s="28">
        <f t="shared" si="660"/>
        <v>0</v>
      </c>
      <c r="F4586" s="29">
        <v>0</v>
      </c>
      <c r="G4586" s="30">
        <f t="shared" si="661"/>
        <v>0</v>
      </c>
      <c r="H4586" s="31">
        <f t="shared" si="663"/>
        <v>107204.62962962962</v>
      </c>
      <c r="I4586" s="31"/>
      <c r="J4586" s="59">
        <f t="shared" si="662"/>
        <v>0</v>
      </c>
    </row>
    <row r="4587" spans="1:10">
      <c r="A4587" s="24">
        <v>5</v>
      </c>
      <c r="B4587" s="25" t="s">
        <v>28</v>
      </c>
      <c r="C4587" s="204">
        <v>5</v>
      </c>
      <c r="D4587" s="27">
        <v>119943</v>
      </c>
      <c r="E4587" s="28">
        <f t="shared" si="660"/>
        <v>599715</v>
      </c>
      <c r="F4587" s="124">
        <v>0.25</v>
      </c>
      <c r="G4587" s="125">
        <f t="shared" si="661"/>
        <v>449786.25</v>
      </c>
      <c r="H4587" s="31">
        <f>D4587/1.08*0.75</f>
        <v>83293.75</v>
      </c>
      <c r="I4587" s="31"/>
      <c r="J4587" s="59">
        <f t="shared" si="662"/>
        <v>416468.75</v>
      </c>
    </row>
    <row r="4588" spans="1:10">
      <c r="A4588" s="24">
        <v>6</v>
      </c>
      <c r="B4588" s="25" t="s">
        <v>29</v>
      </c>
      <c r="C4588" s="167"/>
      <c r="D4588" s="27">
        <v>94810</v>
      </c>
      <c r="E4588" s="28">
        <f t="shared" si="660"/>
        <v>0</v>
      </c>
      <c r="F4588" s="29">
        <v>0</v>
      </c>
      <c r="G4588" s="30">
        <f t="shared" si="661"/>
        <v>0</v>
      </c>
      <c r="H4588" s="31">
        <f t="shared" ref="H4588:H4599" si="664">D4588/1.08</f>
        <v>87787.037037037036</v>
      </c>
      <c r="I4588" s="31"/>
      <c r="J4588" s="59">
        <f t="shared" si="662"/>
        <v>0</v>
      </c>
    </row>
    <row r="4589" spans="1:10">
      <c r="A4589" s="24">
        <v>7</v>
      </c>
      <c r="B4589" s="25" t="s">
        <v>30</v>
      </c>
      <c r="C4589" s="207"/>
      <c r="D4589" s="27">
        <v>141396</v>
      </c>
      <c r="E4589" s="28">
        <f t="shared" si="660"/>
        <v>0</v>
      </c>
      <c r="F4589" s="29">
        <v>0</v>
      </c>
      <c r="G4589" s="30">
        <f t="shared" si="661"/>
        <v>0</v>
      </c>
      <c r="H4589" s="31">
        <f t="shared" si="664"/>
        <v>130922.22222222222</v>
      </c>
      <c r="I4589" s="31"/>
      <c r="J4589" s="59">
        <f t="shared" si="662"/>
        <v>0</v>
      </c>
    </row>
    <row r="4590" spans="1:10">
      <c r="A4590" s="24">
        <v>8</v>
      </c>
      <c r="B4590" s="25" t="s">
        <v>31</v>
      </c>
      <c r="C4590" s="167"/>
      <c r="D4590" s="27">
        <v>232931</v>
      </c>
      <c r="E4590" s="28">
        <f t="shared" si="660"/>
        <v>0</v>
      </c>
      <c r="F4590" s="29">
        <v>0</v>
      </c>
      <c r="G4590" s="30">
        <f t="shared" si="661"/>
        <v>0</v>
      </c>
      <c r="H4590" s="31">
        <f t="shared" si="664"/>
        <v>215676.85185185182</v>
      </c>
      <c r="I4590" s="31"/>
      <c r="J4590" s="59">
        <f t="shared" si="662"/>
        <v>0</v>
      </c>
    </row>
    <row r="4591" spans="1:10">
      <c r="A4591" s="24">
        <v>9</v>
      </c>
      <c r="B4591" s="36" t="s">
        <v>32</v>
      </c>
      <c r="C4591" s="167"/>
      <c r="D4591" s="27">
        <v>101534</v>
      </c>
      <c r="E4591" s="28">
        <f t="shared" si="660"/>
        <v>0</v>
      </c>
      <c r="F4591" s="29">
        <v>0</v>
      </c>
      <c r="G4591" s="30">
        <f t="shared" si="661"/>
        <v>0</v>
      </c>
      <c r="H4591" s="31">
        <f t="shared" si="664"/>
        <v>94012.962962962964</v>
      </c>
      <c r="I4591" s="31"/>
      <c r="J4591" s="59">
        <f t="shared" si="662"/>
        <v>0</v>
      </c>
    </row>
    <row r="4592" spans="1:10">
      <c r="A4592" s="24">
        <v>10</v>
      </c>
      <c r="B4592" s="36" t="s">
        <v>33</v>
      </c>
      <c r="C4592" s="208"/>
      <c r="D4592" s="33">
        <v>110148</v>
      </c>
      <c r="E4592" s="28">
        <f t="shared" si="660"/>
        <v>0</v>
      </c>
      <c r="F4592" s="29">
        <v>0</v>
      </c>
      <c r="G4592" s="30">
        <f t="shared" si="661"/>
        <v>0</v>
      </c>
      <c r="H4592" s="31">
        <f t="shared" si="664"/>
        <v>101988.88888888888</v>
      </c>
      <c r="I4592" s="31"/>
      <c r="J4592" s="59">
        <f t="shared" si="662"/>
        <v>0</v>
      </c>
    </row>
    <row r="4593" spans="1:10">
      <c r="A4593" s="24">
        <v>11</v>
      </c>
      <c r="B4593" s="121" t="s">
        <v>34</v>
      </c>
      <c r="C4593" s="209"/>
      <c r="D4593" s="27">
        <v>54198</v>
      </c>
      <c r="E4593" s="123">
        <f t="shared" si="660"/>
        <v>0</v>
      </c>
      <c r="F4593" s="29">
        <v>0</v>
      </c>
      <c r="G4593" s="125">
        <f t="shared" si="661"/>
        <v>0</v>
      </c>
      <c r="H4593" s="31">
        <f t="shared" si="664"/>
        <v>50183.333333333328</v>
      </c>
      <c r="I4593" s="128"/>
      <c r="J4593" s="59">
        <f t="shared" si="662"/>
        <v>0</v>
      </c>
    </row>
    <row r="4594" spans="1:10">
      <c r="A4594" s="24">
        <v>12</v>
      </c>
      <c r="B4594" s="25" t="s">
        <v>35</v>
      </c>
      <c r="C4594" s="208"/>
      <c r="D4594" s="27">
        <v>49680</v>
      </c>
      <c r="E4594" s="28">
        <f t="shared" si="660"/>
        <v>0</v>
      </c>
      <c r="F4594" s="29">
        <v>0</v>
      </c>
      <c r="G4594" s="30">
        <f t="shared" si="661"/>
        <v>0</v>
      </c>
      <c r="H4594" s="31">
        <f t="shared" si="664"/>
        <v>46000</v>
      </c>
      <c r="I4594" s="31"/>
      <c r="J4594" s="59">
        <f t="shared" si="662"/>
        <v>0</v>
      </c>
    </row>
    <row r="4595" spans="1:10">
      <c r="A4595" s="24">
        <v>13</v>
      </c>
      <c r="B4595" s="25" t="s">
        <v>36</v>
      </c>
      <c r="C4595" s="208">
        <v>3</v>
      </c>
      <c r="D4595" s="38">
        <v>64152</v>
      </c>
      <c r="E4595" s="28">
        <f t="shared" si="660"/>
        <v>192456</v>
      </c>
      <c r="F4595" s="29">
        <v>0</v>
      </c>
      <c r="G4595" s="30">
        <f t="shared" si="661"/>
        <v>192456</v>
      </c>
      <c r="H4595" s="31">
        <f t="shared" si="664"/>
        <v>59399.999999999993</v>
      </c>
      <c r="I4595" s="31"/>
      <c r="J4595" s="59">
        <f t="shared" si="662"/>
        <v>178199.99999999997</v>
      </c>
    </row>
    <row r="4596" spans="1:10">
      <c r="A4596" s="24">
        <v>14</v>
      </c>
      <c r="B4596" s="121" t="s">
        <v>37</v>
      </c>
      <c r="C4596" s="209"/>
      <c r="D4596" s="38">
        <v>65934</v>
      </c>
      <c r="E4596" s="123">
        <f t="shared" si="660"/>
        <v>0</v>
      </c>
      <c r="F4596" s="124">
        <v>0</v>
      </c>
      <c r="G4596" s="125">
        <f t="shared" si="661"/>
        <v>0</v>
      </c>
      <c r="H4596" s="31">
        <f t="shared" si="664"/>
        <v>61049.999999999993</v>
      </c>
      <c r="I4596" s="128"/>
      <c r="J4596" s="59">
        <f t="shared" si="662"/>
        <v>0</v>
      </c>
    </row>
    <row r="4597" spans="1:10">
      <c r="A4597" s="24">
        <v>15</v>
      </c>
      <c r="B4597" s="25" t="s">
        <v>38</v>
      </c>
      <c r="C4597" s="208"/>
      <c r="D4597" s="38">
        <v>76626</v>
      </c>
      <c r="E4597" s="28">
        <f t="shared" si="660"/>
        <v>0</v>
      </c>
      <c r="F4597" s="29">
        <v>0</v>
      </c>
      <c r="G4597" s="30">
        <f t="shared" si="661"/>
        <v>0</v>
      </c>
      <c r="H4597" s="31">
        <f t="shared" si="664"/>
        <v>70950</v>
      </c>
      <c r="I4597" s="31"/>
      <c r="J4597" s="59">
        <f t="shared" si="662"/>
        <v>0</v>
      </c>
    </row>
    <row r="4598" spans="1:10">
      <c r="A4598" s="24">
        <v>16</v>
      </c>
      <c r="B4598" s="25" t="s">
        <v>39</v>
      </c>
      <c r="C4598" s="208"/>
      <c r="D4598" s="38">
        <v>80190</v>
      </c>
      <c r="E4598" s="28">
        <f t="shared" si="660"/>
        <v>0</v>
      </c>
      <c r="F4598" s="29">
        <v>0</v>
      </c>
      <c r="G4598" s="30">
        <f t="shared" si="661"/>
        <v>0</v>
      </c>
      <c r="H4598" s="31">
        <f t="shared" si="664"/>
        <v>74250</v>
      </c>
      <c r="I4598" s="31"/>
      <c r="J4598" s="59">
        <f t="shared" si="662"/>
        <v>0</v>
      </c>
    </row>
    <row r="4599" spans="1:10">
      <c r="A4599" s="24">
        <v>17</v>
      </c>
      <c r="B4599" s="25" t="s">
        <v>40</v>
      </c>
      <c r="C4599" s="208"/>
      <c r="D4599" s="38">
        <v>113832</v>
      </c>
      <c r="E4599" s="28">
        <f t="shared" si="660"/>
        <v>0</v>
      </c>
      <c r="F4599" s="29">
        <v>0</v>
      </c>
      <c r="G4599" s="30">
        <f t="shared" si="661"/>
        <v>0</v>
      </c>
      <c r="H4599" s="31">
        <f t="shared" si="664"/>
        <v>105400</v>
      </c>
      <c r="I4599" s="31"/>
      <c r="J4599" s="59">
        <f t="shared" si="662"/>
        <v>0</v>
      </c>
    </row>
    <row r="4600" spans="1:10">
      <c r="A4600" s="24">
        <v>18</v>
      </c>
      <c r="B4600" s="121" t="s">
        <v>41</v>
      </c>
      <c r="C4600" s="209"/>
      <c r="D4600" s="39">
        <v>98010</v>
      </c>
      <c r="E4600" s="123">
        <f t="shared" si="660"/>
        <v>0</v>
      </c>
      <c r="F4600" s="124">
        <v>0.23</v>
      </c>
      <c r="G4600" s="125">
        <f t="shared" si="661"/>
        <v>0</v>
      </c>
      <c r="H4600" s="31">
        <f>D4600/1.08*0.77</f>
        <v>69877.5</v>
      </c>
      <c r="I4600" s="128"/>
      <c r="J4600" s="59">
        <f t="shared" si="662"/>
        <v>0</v>
      </c>
    </row>
    <row r="4601" spans="1:10" ht="21">
      <c r="A4601" s="40"/>
      <c r="B4601" s="41" t="s">
        <v>42</v>
      </c>
      <c r="C4601" s="210">
        <f>SUM(C4583:C4600)</f>
        <v>13</v>
      </c>
      <c r="D4601" s="39"/>
      <c r="E4601" s="43">
        <f>SUM(E4583:E4600)</f>
        <v>1188696</v>
      </c>
      <c r="F4601" s="43"/>
      <c r="G4601" s="44">
        <f>SUM(G4583:G4600)</f>
        <v>1038767.25</v>
      </c>
      <c r="H4601" s="45"/>
      <c r="I4601" s="45"/>
      <c r="J4601" s="64">
        <f>SUM(J4583:J4600)</f>
        <v>961821.52777777775</v>
      </c>
    </row>
    <row r="4602" spans="1:10" ht="31.5">
      <c r="A4602" s="46"/>
      <c r="B4602" s="47"/>
      <c r="C4602" s="211"/>
      <c r="D4602" s="39"/>
      <c r="E4602" s="49"/>
      <c r="F4602" s="49"/>
      <c r="G4602" s="50"/>
      <c r="H4602" s="5"/>
      <c r="I4602" s="5"/>
      <c r="J4602" s="75">
        <f>J4601*0.08</f>
        <v>76945.722222222219</v>
      </c>
    </row>
    <row r="4603" spans="1:10" ht="31.5">
      <c r="A4603" s="283" t="s">
        <v>43</v>
      </c>
      <c r="B4603" s="283"/>
      <c r="C4603" s="284" t="s">
        <v>44</v>
      </c>
      <c r="D4603" s="284"/>
      <c r="E4603" s="54"/>
      <c r="F4603" s="54"/>
      <c r="G4603" s="55" t="s">
        <v>45</v>
      </c>
      <c r="H4603" s="6"/>
      <c r="I4603" s="6"/>
      <c r="J4603" s="76">
        <f>SUM(J4601:J4602)</f>
        <v>1038767.25</v>
      </c>
    </row>
    <row r="4604" spans="1:10" ht="15">
      <c r="B4604" s="131" t="s">
        <v>165</v>
      </c>
      <c r="C4604" s="131" t="s">
        <v>166</v>
      </c>
      <c r="D4604" s="131"/>
      <c r="E4604" s="131" t="s">
        <v>167</v>
      </c>
    </row>
    <row r="4605" spans="1:10">
      <c r="B4605" s="212" t="s">
        <v>168</v>
      </c>
      <c r="C4605" s="213" t="s">
        <v>166</v>
      </c>
      <c r="D4605" s="214"/>
      <c r="E4605" s="214"/>
      <c r="F4605" s="214"/>
      <c r="G4605" s="212" t="s">
        <v>167</v>
      </c>
    </row>
    <row r="4608" spans="1:10" ht="15.75">
      <c r="A4608" s="279" t="s">
        <v>0</v>
      </c>
      <c r="B4608" s="279"/>
      <c r="C4608" s="279"/>
      <c r="D4608" s="279"/>
      <c r="E4608" s="279"/>
      <c r="F4608" s="279"/>
      <c r="G4608" s="279"/>
    </row>
    <row r="4609" spans="1:10" ht="15.75">
      <c r="A4609" s="279" t="s">
        <v>1</v>
      </c>
      <c r="B4609" s="279"/>
      <c r="C4609" s="279"/>
      <c r="D4609" s="279"/>
      <c r="E4609" s="279"/>
      <c r="F4609" s="279"/>
      <c r="G4609" s="279"/>
      <c r="H4609" s="1"/>
      <c r="I4609" s="1"/>
      <c r="J4609" s="71"/>
    </row>
    <row r="4610" spans="1:10" ht="15.75">
      <c r="A4610" s="279" t="s">
        <v>2</v>
      </c>
      <c r="B4610" s="279"/>
      <c r="C4610" s="279"/>
      <c r="D4610" s="279"/>
      <c r="E4610" s="279"/>
      <c r="F4610" s="279"/>
      <c r="G4610" s="279"/>
      <c r="H4610" s="1"/>
      <c r="I4610" s="1"/>
      <c r="J4610" s="71"/>
    </row>
    <row r="4611" spans="1:10" ht="15.75">
      <c r="A4611" s="279" t="s">
        <v>4</v>
      </c>
      <c r="B4611" s="279"/>
      <c r="C4611" s="279"/>
      <c r="D4611" s="279"/>
      <c r="E4611" s="279"/>
      <c r="F4611" s="279"/>
      <c r="G4611" s="279"/>
      <c r="H4611" s="1"/>
      <c r="I4611" s="1"/>
      <c r="J4611" s="71"/>
    </row>
    <row r="4612" spans="1:10" ht="15.75">
      <c r="A4612" s="280" t="s">
        <v>6</v>
      </c>
      <c r="B4612" s="280"/>
      <c r="C4612" s="280"/>
      <c r="D4612" s="280"/>
      <c r="E4612" s="280"/>
      <c r="F4612" s="280"/>
      <c r="G4612" s="280"/>
      <c r="H4612" s="1"/>
      <c r="I4612" s="1"/>
      <c r="J4612" s="71"/>
    </row>
    <row r="4613" spans="1:10" ht="27.75">
      <c r="A4613" s="9"/>
      <c r="B4613" s="9"/>
      <c r="C4613" s="281" t="s">
        <v>343</v>
      </c>
      <c r="D4613" s="281"/>
      <c r="E4613" s="281"/>
      <c r="F4613" s="281"/>
      <c r="G4613" s="281"/>
      <c r="H4613" s="2"/>
      <c r="I4613" s="2"/>
      <c r="J4613" s="72"/>
    </row>
    <row r="4614" spans="1:10">
      <c r="A4614" s="11" t="s">
        <v>8</v>
      </c>
      <c r="B4614" s="12"/>
      <c r="C4614" s="202"/>
      <c r="D4614" s="286"/>
      <c r="E4614" s="286"/>
      <c r="F4614" s="286"/>
      <c r="G4614" s="286"/>
      <c r="H4614" s="68"/>
      <c r="I4614" s="68"/>
      <c r="J4614" s="71"/>
    </row>
    <row r="4615" spans="1:10" ht="15.75">
      <c r="A4615" s="11" t="s">
        <v>9</v>
      </c>
      <c r="B4615" s="286" t="s">
        <v>341</v>
      </c>
      <c r="C4615" s="286"/>
      <c r="D4615" s="286"/>
      <c r="E4615" s="286"/>
      <c r="F4615" s="11"/>
      <c r="G4615" s="16"/>
      <c r="H4615" s="11"/>
      <c r="I4615" s="11"/>
      <c r="J4615" s="80"/>
    </row>
    <row r="4616" spans="1:10" ht="15.75">
      <c r="A4616" s="11" t="s">
        <v>11</v>
      </c>
      <c r="B4616" s="289"/>
      <c r="C4616" s="289"/>
      <c r="D4616" s="289"/>
      <c r="E4616" s="289"/>
      <c r="F4616" s="18"/>
      <c r="G4616" s="19" t="s">
        <v>13</v>
      </c>
      <c r="H4616" s="69" t="s">
        <v>161</v>
      </c>
      <c r="I4616" s="69">
        <v>12475</v>
      </c>
      <c r="J4616" s="73"/>
    </row>
    <row r="4617" spans="1:10">
      <c r="A4617" s="190" t="s">
        <v>14</v>
      </c>
      <c r="B4617" s="190"/>
      <c r="C4617" s="203" t="s">
        <v>17</v>
      </c>
      <c r="D4617" s="191" t="s">
        <v>18</v>
      </c>
      <c r="E4617" s="192" t="s">
        <v>19</v>
      </c>
      <c r="F4617" s="192" t="s">
        <v>20</v>
      </c>
      <c r="G4617" s="190" t="s">
        <v>21</v>
      </c>
      <c r="H4617" s="1"/>
      <c r="I4617" s="1"/>
      <c r="J4617" s="71"/>
    </row>
    <row r="4618" spans="1:10">
      <c r="A4618" s="24">
        <v>1</v>
      </c>
      <c r="B4618" s="25" t="s">
        <v>23</v>
      </c>
      <c r="C4618" s="167">
        <v>3</v>
      </c>
      <c r="D4618" s="27">
        <v>79305</v>
      </c>
      <c r="E4618" s="28">
        <f t="shared" ref="E4618:E4635" si="665">D4618*C4618</f>
        <v>237915</v>
      </c>
      <c r="F4618" s="29">
        <v>0</v>
      </c>
      <c r="G4618" s="30">
        <f t="shared" ref="G4618:G4635" si="666">E4618-E4618*F4618</f>
        <v>237915</v>
      </c>
      <c r="H4618" s="31">
        <f>D4618/1.08</f>
        <v>73430.555555555547</v>
      </c>
      <c r="I4618" s="31"/>
      <c r="J4618" s="59">
        <f t="shared" ref="J4618:J4635" si="667">H4618*C4618</f>
        <v>220291.66666666663</v>
      </c>
    </row>
    <row r="4619" spans="1:10">
      <c r="A4619" s="24">
        <v>2</v>
      </c>
      <c r="B4619" s="25" t="s">
        <v>25</v>
      </c>
      <c r="C4619" s="204"/>
      <c r="D4619" s="33">
        <v>128591</v>
      </c>
      <c r="E4619" s="28">
        <f t="shared" si="665"/>
        <v>0</v>
      </c>
      <c r="F4619" s="29">
        <v>0</v>
      </c>
      <c r="G4619" s="30">
        <f t="shared" si="666"/>
        <v>0</v>
      </c>
      <c r="H4619" s="31">
        <f t="shared" ref="H4619:H4621" si="668">D4619/1.08</f>
        <v>119065.74074074073</v>
      </c>
      <c r="I4619" s="31"/>
      <c r="J4619" s="59">
        <f t="shared" si="667"/>
        <v>0</v>
      </c>
    </row>
    <row r="4620" spans="1:10">
      <c r="A4620" s="24">
        <v>3</v>
      </c>
      <c r="B4620" s="25" t="s">
        <v>26</v>
      </c>
      <c r="C4620" s="205"/>
      <c r="D4620" s="27">
        <v>60043</v>
      </c>
      <c r="E4620" s="28">
        <f t="shared" si="665"/>
        <v>0</v>
      </c>
      <c r="F4620" s="29">
        <v>0</v>
      </c>
      <c r="G4620" s="30">
        <f t="shared" si="666"/>
        <v>0</v>
      </c>
      <c r="H4620" s="31">
        <f t="shared" si="668"/>
        <v>55595.370370370365</v>
      </c>
      <c r="I4620" s="31"/>
      <c r="J4620" s="59">
        <f t="shared" si="667"/>
        <v>0</v>
      </c>
    </row>
    <row r="4621" spans="1:10">
      <c r="A4621" s="24">
        <v>4</v>
      </c>
      <c r="B4621" s="25" t="s">
        <v>27</v>
      </c>
      <c r="C4621" s="206"/>
      <c r="D4621" s="27">
        <v>115781</v>
      </c>
      <c r="E4621" s="28">
        <f t="shared" si="665"/>
        <v>0</v>
      </c>
      <c r="F4621" s="29">
        <v>0</v>
      </c>
      <c r="G4621" s="30">
        <f t="shared" si="666"/>
        <v>0</v>
      </c>
      <c r="H4621" s="31">
        <f t="shared" si="668"/>
        <v>107204.62962962962</v>
      </c>
      <c r="I4621" s="31"/>
      <c r="J4621" s="59">
        <f t="shared" si="667"/>
        <v>0</v>
      </c>
    </row>
    <row r="4622" spans="1:10">
      <c r="A4622" s="24">
        <v>5</v>
      </c>
      <c r="B4622" s="25" t="s">
        <v>28</v>
      </c>
      <c r="C4622" s="204">
        <v>5</v>
      </c>
      <c r="D4622" s="27">
        <v>119943</v>
      </c>
      <c r="E4622" s="28">
        <f t="shared" si="665"/>
        <v>599715</v>
      </c>
      <c r="F4622" s="124">
        <v>0.25</v>
      </c>
      <c r="G4622" s="125">
        <f t="shared" si="666"/>
        <v>449786.25</v>
      </c>
      <c r="H4622" s="31">
        <f>D4622/1.08*0.75</f>
        <v>83293.75</v>
      </c>
      <c r="I4622" s="31"/>
      <c r="J4622" s="59">
        <f t="shared" si="667"/>
        <v>416468.75</v>
      </c>
    </row>
    <row r="4623" spans="1:10">
      <c r="A4623" s="24">
        <v>6</v>
      </c>
      <c r="B4623" s="25" t="s">
        <v>29</v>
      </c>
      <c r="C4623" s="167"/>
      <c r="D4623" s="27">
        <v>94810</v>
      </c>
      <c r="E4623" s="28">
        <f t="shared" si="665"/>
        <v>0</v>
      </c>
      <c r="F4623" s="29">
        <v>0</v>
      </c>
      <c r="G4623" s="30">
        <f t="shared" si="666"/>
        <v>0</v>
      </c>
      <c r="H4623" s="31">
        <f t="shared" ref="H4623:H4634" si="669">D4623/1.08</f>
        <v>87787.037037037036</v>
      </c>
      <c r="I4623" s="31"/>
      <c r="J4623" s="59">
        <f t="shared" si="667"/>
        <v>0</v>
      </c>
    </row>
    <row r="4624" spans="1:10">
      <c r="A4624" s="24">
        <v>7</v>
      </c>
      <c r="B4624" s="25" t="s">
        <v>30</v>
      </c>
      <c r="C4624" s="207"/>
      <c r="D4624" s="27">
        <v>141396</v>
      </c>
      <c r="E4624" s="28">
        <f t="shared" si="665"/>
        <v>0</v>
      </c>
      <c r="F4624" s="29">
        <v>0</v>
      </c>
      <c r="G4624" s="30">
        <f t="shared" si="666"/>
        <v>0</v>
      </c>
      <c r="H4624" s="31">
        <f t="shared" si="669"/>
        <v>130922.22222222222</v>
      </c>
      <c r="I4624" s="31"/>
      <c r="J4624" s="59">
        <f t="shared" si="667"/>
        <v>0</v>
      </c>
    </row>
    <row r="4625" spans="1:10">
      <c r="A4625" s="24">
        <v>8</v>
      </c>
      <c r="B4625" s="25" t="s">
        <v>31</v>
      </c>
      <c r="C4625" s="167"/>
      <c r="D4625" s="27">
        <v>232931</v>
      </c>
      <c r="E4625" s="28">
        <f t="shared" si="665"/>
        <v>0</v>
      </c>
      <c r="F4625" s="29">
        <v>0</v>
      </c>
      <c r="G4625" s="30">
        <f t="shared" si="666"/>
        <v>0</v>
      </c>
      <c r="H4625" s="31">
        <f t="shared" si="669"/>
        <v>215676.85185185182</v>
      </c>
      <c r="I4625" s="31"/>
      <c r="J4625" s="59">
        <f t="shared" si="667"/>
        <v>0</v>
      </c>
    </row>
    <row r="4626" spans="1:10">
      <c r="A4626" s="24">
        <v>9</v>
      </c>
      <c r="B4626" s="36" t="s">
        <v>32</v>
      </c>
      <c r="C4626" s="167"/>
      <c r="D4626" s="27">
        <v>101534</v>
      </c>
      <c r="E4626" s="28">
        <f t="shared" si="665"/>
        <v>0</v>
      </c>
      <c r="F4626" s="29">
        <v>0</v>
      </c>
      <c r="G4626" s="30">
        <f t="shared" si="666"/>
        <v>0</v>
      </c>
      <c r="H4626" s="31">
        <f t="shared" si="669"/>
        <v>94012.962962962964</v>
      </c>
      <c r="I4626" s="31"/>
      <c r="J4626" s="59">
        <f t="shared" si="667"/>
        <v>0</v>
      </c>
    </row>
    <row r="4627" spans="1:10">
      <c r="A4627" s="24">
        <v>10</v>
      </c>
      <c r="B4627" s="36" t="s">
        <v>33</v>
      </c>
      <c r="C4627" s="208"/>
      <c r="D4627" s="33">
        <v>110148</v>
      </c>
      <c r="E4627" s="28">
        <f t="shared" si="665"/>
        <v>0</v>
      </c>
      <c r="F4627" s="29">
        <v>0</v>
      </c>
      <c r="G4627" s="30">
        <f t="shared" si="666"/>
        <v>0</v>
      </c>
      <c r="H4627" s="31">
        <f t="shared" si="669"/>
        <v>101988.88888888888</v>
      </c>
      <c r="I4627" s="31"/>
      <c r="J4627" s="59">
        <f t="shared" si="667"/>
        <v>0</v>
      </c>
    </row>
    <row r="4628" spans="1:10">
      <c r="A4628" s="24">
        <v>11</v>
      </c>
      <c r="B4628" s="121" t="s">
        <v>34</v>
      </c>
      <c r="C4628" s="209"/>
      <c r="D4628" s="27">
        <v>54198</v>
      </c>
      <c r="E4628" s="123">
        <f t="shared" si="665"/>
        <v>0</v>
      </c>
      <c r="F4628" s="29">
        <v>0</v>
      </c>
      <c r="G4628" s="125">
        <f t="shared" si="666"/>
        <v>0</v>
      </c>
      <c r="H4628" s="31">
        <f t="shared" si="669"/>
        <v>50183.333333333328</v>
      </c>
      <c r="I4628" s="128"/>
      <c r="J4628" s="59">
        <f t="shared" si="667"/>
        <v>0</v>
      </c>
    </row>
    <row r="4629" spans="1:10">
      <c r="A4629" s="24">
        <v>12</v>
      </c>
      <c r="B4629" s="25" t="s">
        <v>35</v>
      </c>
      <c r="C4629" s="208"/>
      <c r="D4629" s="27">
        <v>49680</v>
      </c>
      <c r="E4629" s="28">
        <f t="shared" si="665"/>
        <v>0</v>
      </c>
      <c r="F4629" s="29">
        <v>0</v>
      </c>
      <c r="G4629" s="30">
        <f t="shared" si="666"/>
        <v>0</v>
      </c>
      <c r="H4629" s="31">
        <f t="shared" si="669"/>
        <v>46000</v>
      </c>
      <c r="I4629" s="31"/>
      <c r="J4629" s="59">
        <f t="shared" si="667"/>
        <v>0</v>
      </c>
    </row>
    <row r="4630" spans="1:10">
      <c r="A4630" s="24">
        <v>13</v>
      </c>
      <c r="B4630" s="25" t="s">
        <v>36</v>
      </c>
      <c r="C4630" s="208"/>
      <c r="D4630" s="38">
        <v>64152</v>
      </c>
      <c r="E4630" s="28">
        <f t="shared" si="665"/>
        <v>0</v>
      </c>
      <c r="F4630" s="29">
        <v>0</v>
      </c>
      <c r="G4630" s="30">
        <f t="shared" si="666"/>
        <v>0</v>
      </c>
      <c r="H4630" s="31">
        <f t="shared" si="669"/>
        <v>59399.999999999993</v>
      </c>
      <c r="I4630" s="31"/>
      <c r="J4630" s="59">
        <f t="shared" si="667"/>
        <v>0</v>
      </c>
    </row>
    <row r="4631" spans="1:10">
      <c r="A4631" s="24">
        <v>14</v>
      </c>
      <c r="B4631" s="121" t="s">
        <v>37</v>
      </c>
      <c r="C4631" s="209"/>
      <c r="D4631" s="38">
        <v>65934</v>
      </c>
      <c r="E4631" s="123">
        <f t="shared" si="665"/>
        <v>0</v>
      </c>
      <c r="F4631" s="124">
        <v>0</v>
      </c>
      <c r="G4631" s="125">
        <f t="shared" si="666"/>
        <v>0</v>
      </c>
      <c r="H4631" s="31">
        <f t="shared" si="669"/>
        <v>61049.999999999993</v>
      </c>
      <c r="I4631" s="128"/>
      <c r="J4631" s="59">
        <f t="shared" si="667"/>
        <v>0</v>
      </c>
    </row>
    <row r="4632" spans="1:10">
      <c r="A4632" s="24">
        <v>15</v>
      </c>
      <c r="B4632" s="25" t="s">
        <v>38</v>
      </c>
      <c r="C4632" s="208"/>
      <c r="D4632" s="38">
        <v>76626</v>
      </c>
      <c r="E4632" s="28">
        <f t="shared" si="665"/>
        <v>0</v>
      </c>
      <c r="F4632" s="29">
        <v>0</v>
      </c>
      <c r="G4632" s="30">
        <f t="shared" si="666"/>
        <v>0</v>
      </c>
      <c r="H4632" s="31">
        <f t="shared" si="669"/>
        <v>70950</v>
      </c>
      <c r="I4632" s="31"/>
      <c r="J4632" s="59">
        <f t="shared" si="667"/>
        <v>0</v>
      </c>
    </row>
    <row r="4633" spans="1:10">
      <c r="A4633" s="24">
        <v>16</v>
      </c>
      <c r="B4633" s="25" t="s">
        <v>39</v>
      </c>
      <c r="C4633" s="208"/>
      <c r="D4633" s="38">
        <v>80190</v>
      </c>
      <c r="E4633" s="28">
        <f t="shared" si="665"/>
        <v>0</v>
      </c>
      <c r="F4633" s="29">
        <v>0</v>
      </c>
      <c r="G4633" s="30">
        <f t="shared" si="666"/>
        <v>0</v>
      </c>
      <c r="H4633" s="31">
        <f t="shared" si="669"/>
        <v>74250</v>
      </c>
      <c r="I4633" s="31"/>
      <c r="J4633" s="59">
        <f t="shared" si="667"/>
        <v>0</v>
      </c>
    </row>
    <row r="4634" spans="1:10">
      <c r="A4634" s="24">
        <v>17</v>
      </c>
      <c r="B4634" s="25" t="s">
        <v>40</v>
      </c>
      <c r="C4634" s="208"/>
      <c r="D4634" s="38">
        <v>113832</v>
      </c>
      <c r="E4634" s="28">
        <f t="shared" si="665"/>
        <v>0</v>
      </c>
      <c r="F4634" s="29">
        <v>0</v>
      </c>
      <c r="G4634" s="30">
        <f t="shared" si="666"/>
        <v>0</v>
      </c>
      <c r="H4634" s="31">
        <f t="shared" si="669"/>
        <v>105400</v>
      </c>
      <c r="I4634" s="31"/>
      <c r="J4634" s="59">
        <f t="shared" si="667"/>
        <v>0</v>
      </c>
    </row>
    <row r="4635" spans="1:10">
      <c r="A4635" s="24">
        <v>18</v>
      </c>
      <c r="B4635" s="121" t="s">
        <v>41</v>
      </c>
      <c r="C4635" s="209"/>
      <c r="D4635" s="39">
        <v>98010</v>
      </c>
      <c r="E4635" s="123">
        <f t="shared" si="665"/>
        <v>0</v>
      </c>
      <c r="F4635" s="124">
        <v>0.23</v>
      </c>
      <c r="G4635" s="125">
        <f t="shared" si="666"/>
        <v>0</v>
      </c>
      <c r="H4635" s="31">
        <f>D4635/1.08*0.77</f>
        <v>69877.5</v>
      </c>
      <c r="I4635" s="128"/>
      <c r="J4635" s="59">
        <f t="shared" si="667"/>
        <v>0</v>
      </c>
    </row>
    <row r="4636" spans="1:10" ht="21">
      <c r="A4636" s="40"/>
      <c r="B4636" s="41" t="s">
        <v>42</v>
      </c>
      <c r="C4636" s="210">
        <f>SUM(C4618:C4635)</f>
        <v>8</v>
      </c>
      <c r="D4636" s="39"/>
      <c r="E4636" s="43">
        <f>SUM(E4618:E4635)</f>
        <v>837630</v>
      </c>
      <c r="F4636" s="43"/>
      <c r="G4636" s="44">
        <f>SUM(G4618:G4635)</f>
        <v>687701.25</v>
      </c>
      <c r="H4636" s="45"/>
      <c r="I4636" s="45"/>
      <c r="J4636" s="64">
        <f>SUM(J4618:J4635)</f>
        <v>636760.41666666663</v>
      </c>
    </row>
    <row r="4637" spans="1:10" ht="31.5">
      <c r="A4637" s="46"/>
      <c r="B4637" s="47"/>
      <c r="C4637" s="211"/>
      <c r="D4637" s="39"/>
      <c r="E4637" s="49"/>
      <c r="F4637" s="49"/>
      <c r="G4637" s="50"/>
      <c r="H4637" s="5"/>
      <c r="I4637" s="5"/>
      <c r="J4637" s="75">
        <f>J4636*0.08</f>
        <v>50940.833333333328</v>
      </c>
    </row>
    <row r="4638" spans="1:10" ht="31.5">
      <c r="A4638" s="283" t="s">
        <v>43</v>
      </c>
      <c r="B4638" s="283"/>
      <c r="C4638" s="284" t="s">
        <v>44</v>
      </c>
      <c r="D4638" s="284"/>
      <c r="E4638" s="54"/>
      <c r="F4638" s="54"/>
      <c r="G4638" s="55" t="s">
        <v>45</v>
      </c>
      <c r="H4638" s="6"/>
      <c r="I4638" s="6"/>
      <c r="J4638" s="76">
        <f>SUM(J4636:J4637)</f>
        <v>687701.25</v>
      </c>
    </row>
    <row r="4639" spans="1:10" ht="15">
      <c r="B4639" s="131" t="s">
        <v>165</v>
      </c>
      <c r="C4639" s="131" t="s">
        <v>166</v>
      </c>
      <c r="D4639" s="131"/>
      <c r="E4639" s="131" t="s">
        <v>167</v>
      </c>
    </row>
    <row r="4640" spans="1:10">
      <c r="B4640" s="212" t="s">
        <v>168</v>
      </c>
      <c r="C4640" s="213" t="s">
        <v>166</v>
      </c>
      <c r="D4640" s="214"/>
      <c r="E4640" s="214"/>
      <c r="F4640" s="214"/>
      <c r="G4640" s="212" t="s">
        <v>167</v>
      </c>
    </row>
    <row r="4643" spans="1:10" ht="15.75">
      <c r="A4643" s="279" t="s">
        <v>0</v>
      </c>
      <c r="B4643" s="279"/>
      <c r="C4643" s="279"/>
      <c r="D4643" s="279"/>
      <c r="E4643" s="279"/>
      <c r="F4643" s="279"/>
      <c r="G4643" s="279"/>
    </row>
    <row r="4644" spans="1:10" ht="15.75">
      <c r="A4644" s="279" t="s">
        <v>1</v>
      </c>
      <c r="B4644" s="279"/>
      <c r="C4644" s="279"/>
      <c r="D4644" s="279"/>
      <c r="E4644" s="279"/>
      <c r="F4644" s="279"/>
      <c r="G4644" s="279"/>
      <c r="H4644" s="1"/>
      <c r="I4644" s="1"/>
      <c r="J4644" s="71"/>
    </row>
    <row r="4645" spans="1:10" ht="15.75">
      <c r="A4645" s="279" t="s">
        <v>2</v>
      </c>
      <c r="B4645" s="279"/>
      <c r="C4645" s="279"/>
      <c r="D4645" s="279"/>
      <c r="E4645" s="279"/>
      <c r="F4645" s="279"/>
      <c r="G4645" s="279"/>
      <c r="H4645" s="1"/>
      <c r="I4645" s="1"/>
      <c r="J4645" s="71"/>
    </row>
    <row r="4646" spans="1:10" ht="15.75">
      <c r="A4646" s="279" t="s">
        <v>4</v>
      </c>
      <c r="B4646" s="279"/>
      <c r="C4646" s="279"/>
      <c r="D4646" s="279"/>
      <c r="E4646" s="279"/>
      <c r="F4646" s="279"/>
      <c r="G4646" s="279"/>
      <c r="H4646" s="1"/>
      <c r="I4646" s="1"/>
      <c r="J4646" s="71"/>
    </row>
    <row r="4647" spans="1:10" ht="15.75">
      <c r="A4647" s="280" t="s">
        <v>6</v>
      </c>
      <c r="B4647" s="280"/>
      <c r="C4647" s="280"/>
      <c r="D4647" s="280"/>
      <c r="E4647" s="280"/>
      <c r="F4647" s="280"/>
      <c r="G4647" s="280"/>
      <c r="H4647" s="1"/>
      <c r="I4647" s="1"/>
      <c r="J4647" s="71"/>
    </row>
    <row r="4648" spans="1:10" ht="27.75">
      <c r="A4648" s="9"/>
      <c r="B4648" s="9"/>
      <c r="C4648" s="281" t="s">
        <v>343</v>
      </c>
      <c r="D4648" s="281"/>
      <c r="E4648" s="281"/>
      <c r="F4648" s="281"/>
      <c r="G4648" s="281"/>
      <c r="H4648" s="2"/>
      <c r="I4648" s="2"/>
      <c r="J4648" s="72"/>
    </row>
    <row r="4649" spans="1:10">
      <c r="A4649" s="11" t="s">
        <v>8</v>
      </c>
      <c r="B4649" s="12"/>
      <c r="C4649" s="202"/>
      <c r="D4649" s="286"/>
      <c r="E4649" s="286"/>
      <c r="F4649" s="286"/>
      <c r="G4649" s="286"/>
      <c r="H4649" s="68"/>
      <c r="I4649" s="68"/>
      <c r="J4649" s="71"/>
    </row>
    <row r="4650" spans="1:10" ht="15.75">
      <c r="A4650" s="11" t="s">
        <v>9</v>
      </c>
      <c r="B4650" s="286" t="s">
        <v>349</v>
      </c>
      <c r="C4650" s="286"/>
      <c r="D4650" s="286"/>
      <c r="E4650" s="286"/>
      <c r="F4650" s="11"/>
      <c r="G4650" s="16"/>
      <c r="H4650" s="11"/>
      <c r="I4650" s="11"/>
      <c r="J4650" s="80"/>
    </row>
    <row r="4651" spans="1:10" ht="15.75">
      <c r="A4651" s="11" t="s">
        <v>11</v>
      </c>
      <c r="B4651" s="289"/>
      <c r="C4651" s="289"/>
      <c r="D4651" s="289"/>
      <c r="E4651" s="289"/>
      <c r="F4651" s="18"/>
      <c r="G4651" s="19" t="s">
        <v>13</v>
      </c>
      <c r="H4651" s="69" t="s">
        <v>161</v>
      </c>
      <c r="I4651" s="69">
        <v>12456</v>
      </c>
      <c r="J4651" s="73"/>
    </row>
    <row r="4652" spans="1:10">
      <c r="A4652" s="190" t="s">
        <v>14</v>
      </c>
      <c r="B4652" s="190"/>
      <c r="C4652" s="203" t="s">
        <v>17</v>
      </c>
      <c r="D4652" s="191" t="s">
        <v>18</v>
      </c>
      <c r="E4652" s="192" t="s">
        <v>19</v>
      </c>
      <c r="F4652" s="192" t="s">
        <v>20</v>
      </c>
      <c r="G4652" s="190" t="s">
        <v>21</v>
      </c>
      <c r="H4652" s="1"/>
      <c r="I4652" s="1"/>
      <c r="J4652" s="71"/>
    </row>
    <row r="4653" spans="1:10">
      <c r="A4653" s="24">
        <v>1</v>
      </c>
      <c r="B4653" s="25" t="s">
        <v>23</v>
      </c>
      <c r="C4653" s="167">
        <v>5</v>
      </c>
      <c r="D4653" s="27">
        <v>79305</v>
      </c>
      <c r="E4653" s="28">
        <f t="shared" ref="E4653:E4670" si="670">D4653*C4653</f>
        <v>396525</v>
      </c>
      <c r="F4653" s="29">
        <v>0</v>
      </c>
      <c r="G4653" s="30">
        <f t="shared" ref="G4653:G4670" si="671">E4653-E4653*F4653</f>
        <v>396525</v>
      </c>
      <c r="H4653" s="31">
        <f>D4653/1.08</f>
        <v>73430.555555555547</v>
      </c>
      <c r="I4653" s="31"/>
      <c r="J4653" s="59">
        <f t="shared" ref="J4653:J4670" si="672">H4653*C4653</f>
        <v>367152.77777777775</v>
      </c>
    </row>
    <row r="4654" spans="1:10">
      <c r="A4654" s="24">
        <v>2</v>
      </c>
      <c r="B4654" s="25" t="s">
        <v>25</v>
      </c>
      <c r="C4654" s="204"/>
      <c r="D4654" s="33">
        <v>128591</v>
      </c>
      <c r="E4654" s="28">
        <f t="shared" si="670"/>
        <v>0</v>
      </c>
      <c r="F4654" s="29">
        <v>0</v>
      </c>
      <c r="G4654" s="30">
        <f t="shared" si="671"/>
        <v>0</v>
      </c>
      <c r="H4654" s="31">
        <f t="shared" ref="H4654:H4656" si="673">D4654/1.08</f>
        <v>119065.74074074073</v>
      </c>
      <c r="I4654" s="31"/>
      <c r="J4654" s="59">
        <f t="shared" si="672"/>
        <v>0</v>
      </c>
    </row>
    <row r="4655" spans="1:10">
      <c r="A4655" s="24">
        <v>3</v>
      </c>
      <c r="B4655" s="25" t="s">
        <v>26</v>
      </c>
      <c r="C4655" s="205"/>
      <c r="D4655" s="27">
        <v>60043</v>
      </c>
      <c r="E4655" s="28">
        <f t="shared" si="670"/>
        <v>0</v>
      </c>
      <c r="F4655" s="29">
        <v>0</v>
      </c>
      <c r="G4655" s="30">
        <f t="shared" si="671"/>
        <v>0</v>
      </c>
      <c r="H4655" s="31">
        <f t="shared" si="673"/>
        <v>55595.370370370365</v>
      </c>
      <c r="I4655" s="31"/>
      <c r="J4655" s="59">
        <f t="shared" si="672"/>
        <v>0</v>
      </c>
    </row>
    <row r="4656" spans="1:10">
      <c r="A4656" s="24">
        <v>4</v>
      </c>
      <c r="B4656" s="25" t="s">
        <v>27</v>
      </c>
      <c r="C4656" s="206"/>
      <c r="D4656" s="27">
        <v>115781</v>
      </c>
      <c r="E4656" s="28">
        <f t="shared" si="670"/>
        <v>0</v>
      </c>
      <c r="F4656" s="29">
        <v>0</v>
      </c>
      <c r="G4656" s="30">
        <f t="shared" si="671"/>
        <v>0</v>
      </c>
      <c r="H4656" s="31">
        <f t="shared" si="673"/>
        <v>107204.62962962962</v>
      </c>
      <c r="I4656" s="31"/>
      <c r="J4656" s="59">
        <f t="shared" si="672"/>
        <v>0</v>
      </c>
    </row>
    <row r="4657" spans="1:10">
      <c r="A4657" s="24">
        <v>5</v>
      </c>
      <c r="B4657" s="25" t="s">
        <v>28</v>
      </c>
      <c r="C4657" s="204"/>
      <c r="D4657" s="27">
        <v>119943</v>
      </c>
      <c r="E4657" s="28">
        <f t="shared" si="670"/>
        <v>0</v>
      </c>
      <c r="F4657" s="124">
        <v>0.25</v>
      </c>
      <c r="G4657" s="125">
        <f t="shared" si="671"/>
        <v>0</v>
      </c>
      <c r="H4657" s="31">
        <f>D4657/1.08*0.75</f>
        <v>83293.75</v>
      </c>
      <c r="I4657" s="31"/>
      <c r="J4657" s="59">
        <f t="shared" si="672"/>
        <v>0</v>
      </c>
    </row>
    <row r="4658" spans="1:10">
      <c r="A4658" s="24">
        <v>6</v>
      </c>
      <c r="B4658" s="25" t="s">
        <v>29</v>
      </c>
      <c r="C4658" s="167"/>
      <c r="D4658" s="27">
        <v>94810</v>
      </c>
      <c r="E4658" s="28">
        <f t="shared" si="670"/>
        <v>0</v>
      </c>
      <c r="F4658" s="29">
        <v>0</v>
      </c>
      <c r="G4658" s="30">
        <f t="shared" si="671"/>
        <v>0</v>
      </c>
      <c r="H4658" s="31">
        <f t="shared" ref="H4658:H4669" si="674">D4658/1.08</f>
        <v>87787.037037037036</v>
      </c>
      <c r="I4658" s="31"/>
      <c r="J4658" s="59">
        <f t="shared" si="672"/>
        <v>0</v>
      </c>
    </row>
    <row r="4659" spans="1:10">
      <c r="A4659" s="24">
        <v>7</v>
      </c>
      <c r="B4659" s="25" t="s">
        <v>30</v>
      </c>
      <c r="C4659" s="207"/>
      <c r="D4659" s="27">
        <v>141396</v>
      </c>
      <c r="E4659" s="28">
        <f t="shared" si="670"/>
        <v>0</v>
      </c>
      <c r="F4659" s="29">
        <v>0</v>
      </c>
      <c r="G4659" s="30">
        <f t="shared" si="671"/>
        <v>0</v>
      </c>
      <c r="H4659" s="31">
        <f t="shared" si="674"/>
        <v>130922.22222222222</v>
      </c>
      <c r="I4659" s="31"/>
      <c r="J4659" s="59">
        <f t="shared" si="672"/>
        <v>0</v>
      </c>
    </row>
    <row r="4660" spans="1:10">
      <c r="A4660" s="24">
        <v>8</v>
      </c>
      <c r="B4660" s="25" t="s">
        <v>31</v>
      </c>
      <c r="C4660" s="167"/>
      <c r="D4660" s="27">
        <v>232931</v>
      </c>
      <c r="E4660" s="28">
        <f t="shared" si="670"/>
        <v>0</v>
      </c>
      <c r="F4660" s="29">
        <v>0</v>
      </c>
      <c r="G4660" s="30">
        <f t="shared" si="671"/>
        <v>0</v>
      </c>
      <c r="H4660" s="31">
        <f t="shared" si="674"/>
        <v>215676.85185185182</v>
      </c>
      <c r="I4660" s="31"/>
      <c r="J4660" s="59">
        <f t="shared" si="672"/>
        <v>0</v>
      </c>
    </row>
    <row r="4661" spans="1:10">
      <c r="A4661" s="24">
        <v>9</v>
      </c>
      <c r="B4661" s="36" t="s">
        <v>32</v>
      </c>
      <c r="C4661" s="167"/>
      <c r="D4661" s="27">
        <v>101534</v>
      </c>
      <c r="E4661" s="28">
        <f t="shared" si="670"/>
        <v>0</v>
      </c>
      <c r="F4661" s="29">
        <v>0</v>
      </c>
      <c r="G4661" s="30">
        <f t="shared" si="671"/>
        <v>0</v>
      </c>
      <c r="H4661" s="31">
        <f t="shared" si="674"/>
        <v>94012.962962962964</v>
      </c>
      <c r="I4661" s="31"/>
      <c r="J4661" s="59">
        <f t="shared" si="672"/>
        <v>0</v>
      </c>
    </row>
    <row r="4662" spans="1:10">
      <c r="A4662" s="24">
        <v>10</v>
      </c>
      <c r="B4662" s="36" t="s">
        <v>33</v>
      </c>
      <c r="C4662" s="208"/>
      <c r="D4662" s="33">
        <v>110148</v>
      </c>
      <c r="E4662" s="28">
        <f t="shared" si="670"/>
        <v>0</v>
      </c>
      <c r="F4662" s="29">
        <v>0</v>
      </c>
      <c r="G4662" s="30">
        <f t="shared" si="671"/>
        <v>0</v>
      </c>
      <c r="H4662" s="31">
        <f t="shared" si="674"/>
        <v>101988.88888888888</v>
      </c>
      <c r="I4662" s="31"/>
      <c r="J4662" s="59">
        <f t="shared" si="672"/>
        <v>0</v>
      </c>
    </row>
    <row r="4663" spans="1:10">
      <c r="A4663" s="24">
        <v>11</v>
      </c>
      <c r="B4663" s="121" t="s">
        <v>34</v>
      </c>
      <c r="C4663" s="209">
        <v>3</v>
      </c>
      <c r="D4663" s="27">
        <v>54198</v>
      </c>
      <c r="E4663" s="123">
        <f t="shared" si="670"/>
        <v>162594</v>
      </c>
      <c r="F4663" s="29">
        <v>0</v>
      </c>
      <c r="G4663" s="125">
        <f t="shared" si="671"/>
        <v>162594</v>
      </c>
      <c r="H4663" s="31">
        <f t="shared" si="674"/>
        <v>50183.333333333328</v>
      </c>
      <c r="I4663" s="128"/>
      <c r="J4663" s="59">
        <f t="shared" si="672"/>
        <v>150550</v>
      </c>
    </row>
    <row r="4664" spans="1:10">
      <c r="A4664" s="24">
        <v>12</v>
      </c>
      <c r="B4664" s="25" t="s">
        <v>35</v>
      </c>
      <c r="C4664" s="208"/>
      <c r="D4664" s="27">
        <v>49680</v>
      </c>
      <c r="E4664" s="28">
        <f t="shared" si="670"/>
        <v>0</v>
      </c>
      <c r="F4664" s="29">
        <v>0</v>
      </c>
      <c r="G4664" s="30">
        <f t="shared" si="671"/>
        <v>0</v>
      </c>
      <c r="H4664" s="31">
        <f t="shared" si="674"/>
        <v>46000</v>
      </c>
      <c r="I4664" s="31"/>
      <c r="J4664" s="59">
        <f t="shared" si="672"/>
        <v>0</v>
      </c>
    </row>
    <row r="4665" spans="1:10">
      <c r="A4665" s="24">
        <v>13</v>
      </c>
      <c r="B4665" s="25" t="s">
        <v>36</v>
      </c>
      <c r="C4665" s="208"/>
      <c r="D4665" s="38">
        <v>64152</v>
      </c>
      <c r="E4665" s="28">
        <f t="shared" si="670"/>
        <v>0</v>
      </c>
      <c r="F4665" s="29">
        <v>0</v>
      </c>
      <c r="G4665" s="30">
        <f t="shared" si="671"/>
        <v>0</v>
      </c>
      <c r="H4665" s="31">
        <f t="shared" si="674"/>
        <v>59399.999999999993</v>
      </c>
      <c r="I4665" s="31"/>
      <c r="J4665" s="59">
        <f t="shared" si="672"/>
        <v>0</v>
      </c>
    </row>
    <row r="4666" spans="1:10">
      <c r="A4666" s="24">
        <v>14</v>
      </c>
      <c r="B4666" s="121" t="s">
        <v>37</v>
      </c>
      <c r="C4666" s="209"/>
      <c r="D4666" s="38">
        <v>65934</v>
      </c>
      <c r="E4666" s="123">
        <f t="shared" si="670"/>
        <v>0</v>
      </c>
      <c r="F4666" s="124">
        <v>0</v>
      </c>
      <c r="G4666" s="125">
        <f t="shared" si="671"/>
        <v>0</v>
      </c>
      <c r="H4666" s="31">
        <f t="shared" si="674"/>
        <v>61049.999999999993</v>
      </c>
      <c r="I4666" s="128"/>
      <c r="J4666" s="59">
        <f t="shared" si="672"/>
        <v>0</v>
      </c>
    </row>
    <row r="4667" spans="1:10">
      <c r="A4667" s="24">
        <v>15</v>
      </c>
      <c r="B4667" s="25" t="s">
        <v>38</v>
      </c>
      <c r="C4667" s="208"/>
      <c r="D4667" s="38">
        <v>76626</v>
      </c>
      <c r="E4667" s="28">
        <f t="shared" si="670"/>
        <v>0</v>
      </c>
      <c r="F4667" s="29">
        <v>0</v>
      </c>
      <c r="G4667" s="30">
        <f t="shared" si="671"/>
        <v>0</v>
      </c>
      <c r="H4667" s="31">
        <f t="shared" si="674"/>
        <v>70950</v>
      </c>
      <c r="I4667" s="31"/>
      <c r="J4667" s="59">
        <f t="shared" si="672"/>
        <v>0</v>
      </c>
    </row>
    <row r="4668" spans="1:10">
      <c r="A4668" s="24">
        <v>16</v>
      </c>
      <c r="B4668" s="25" t="s">
        <v>39</v>
      </c>
      <c r="C4668" s="208"/>
      <c r="D4668" s="38">
        <v>80190</v>
      </c>
      <c r="E4668" s="28">
        <f t="shared" si="670"/>
        <v>0</v>
      </c>
      <c r="F4668" s="29">
        <v>0</v>
      </c>
      <c r="G4668" s="30">
        <f t="shared" si="671"/>
        <v>0</v>
      </c>
      <c r="H4668" s="31">
        <f t="shared" si="674"/>
        <v>74250</v>
      </c>
      <c r="I4668" s="31"/>
      <c r="J4668" s="59">
        <f t="shared" si="672"/>
        <v>0</v>
      </c>
    </row>
    <row r="4669" spans="1:10">
      <c r="A4669" s="24">
        <v>17</v>
      </c>
      <c r="B4669" s="25" t="s">
        <v>40</v>
      </c>
      <c r="C4669" s="208"/>
      <c r="D4669" s="38">
        <v>113832</v>
      </c>
      <c r="E4669" s="28">
        <f t="shared" si="670"/>
        <v>0</v>
      </c>
      <c r="F4669" s="29">
        <v>0</v>
      </c>
      <c r="G4669" s="30">
        <f t="shared" si="671"/>
        <v>0</v>
      </c>
      <c r="H4669" s="31">
        <f t="shared" si="674"/>
        <v>105400</v>
      </c>
      <c r="I4669" s="31"/>
      <c r="J4669" s="59">
        <f t="shared" si="672"/>
        <v>0</v>
      </c>
    </row>
    <row r="4670" spans="1:10">
      <c r="A4670" s="24">
        <v>18</v>
      </c>
      <c r="B4670" s="121" t="s">
        <v>41</v>
      </c>
      <c r="C4670" s="209"/>
      <c r="D4670" s="39">
        <v>98010</v>
      </c>
      <c r="E4670" s="123">
        <f t="shared" si="670"/>
        <v>0</v>
      </c>
      <c r="F4670" s="124">
        <v>0.23</v>
      </c>
      <c r="G4670" s="125">
        <f t="shared" si="671"/>
        <v>0</v>
      </c>
      <c r="H4670" s="31">
        <f>D4670/1.08*0.77</f>
        <v>69877.5</v>
      </c>
      <c r="I4670" s="128"/>
      <c r="J4670" s="59">
        <f t="shared" si="672"/>
        <v>0</v>
      </c>
    </row>
    <row r="4671" spans="1:10" ht="21">
      <c r="A4671" s="40"/>
      <c r="B4671" s="41" t="s">
        <v>42</v>
      </c>
      <c r="C4671" s="210">
        <f>SUM(C4653:C4670)</f>
        <v>8</v>
      </c>
      <c r="D4671" s="39"/>
      <c r="E4671" s="43">
        <f>SUM(E4653:E4670)</f>
        <v>559119</v>
      </c>
      <c r="F4671" s="43"/>
      <c r="G4671" s="44">
        <f>SUM(G4653:G4670)</f>
        <v>559119</v>
      </c>
      <c r="H4671" s="45"/>
      <c r="I4671" s="45"/>
      <c r="J4671" s="64">
        <f>SUM(J4653:J4670)</f>
        <v>517702.77777777775</v>
      </c>
    </row>
    <row r="4672" spans="1:10" ht="31.5">
      <c r="A4672" s="46"/>
      <c r="B4672" s="47"/>
      <c r="C4672" s="211"/>
      <c r="D4672" s="39"/>
      <c r="E4672" s="49"/>
      <c r="F4672" s="49"/>
      <c r="G4672" s="50"/>
      <c r="H4672" s="5"/>
      <c r="I4672" s="5"/>
      <c r="J4672" s="75">
        <f>J4671*0.08</f>
        <v>41416.222222222219</v>
      </c>
    </row>
    <row r="4673" spans="1:10" ht="31.5">
      <c r="A4673" s="283" t="s">
        <v>43</v>
      </c>
      <c r="B4673" s="283"/>
      <c r="C4673" s="284" t="s">
        <v>44</v>
      </c>
      <c r="D4673" s="284"/>
      <c r="E4673" s="54"/>
      <c r="F4673" s="54"/>
      <c r="G4673" s="55" t="s">
        <v>45</v>
      </c>
      <c r="H4673" s="6"/>
      <c r="I4673" s="6"/>
      <c r="J4673" s="76">
        <f>SUM(J4671:J4672)</f>
        <v>559119</v>
      </c>
    </row>
    <row r="4674" spans="1:10" ht="15">
      <c r="B4674" s="131" t="s">
        <v>165</v>
      </c>
      <c r="C4674" s="131" t="s">
        <v>166</v>
      </c>
      <c r="D4674" s="131"/>
      <c r="E4674" s="131" t="s">
        <v>167</v>
      </c>
    </row>
    <row r="4675" spans="1:10">
      <c r="B4675" s="212" t="s">
        <v>168</v>
      </c>
      <c r="C4675" s="213" t="s">
        <v>166</v>
      </c>
      <c r="D4675" s="214"/>
      <c r="E4675" s="214"/>
      <c r="F4675" s="214"/>
      <c r="G4675" s="212" t="s">
        <v>167</v>
      </c>
    </row>
    <row r="4678" spans="1:10" ht="15.75">
      <c r="A4678" s="279" t="s">
        <v>0</v>
      </c>
      <c r="B4678" s="279"/>
      <c r="C4678" s="279"/>
      <c r="D4678" s="279"/>
      <c r="E4678" s="279"/>
      <c r="F4678" s="279"/>
      <c r="G4678" s="279"/>
    </row>
    <row r="4679" spans="1:10" ht="15.75">
      <c r="A4679" s="279" t="s">
        <v>1</v>
      </c>
      <c r="B4679" s="279"/>
      <c r="C4679" s="279"/>
      <c r="D4679" s="279"/>
      <c r="E4679" s="279"/>
      <c r="F4679" s="279"/>
      <c r="G4679" s="279"/>
      <c r="H4679" s="1"/>
      <c r="I4679" s="1"/>
      <c r="J4679" s="71"/>
    </row>
    <row r="4680" spans="1:10" ht="15.75">
      <c r="A4680" s="279" t="s">
        <v>2</v>
      </c>
      <c r="B4680" s="279"/>
      <c r="C4680" s="279"/>
      <c r="D4680" s="279"/>
      <c r="E4680" s="279"/>
      <c r="F4680" s="279"/>
      <c r="G4680" s="279"/>
      <c r="H4680" s="1"/>
      <c r="I4680" s="1"/>
      <c r="J4680" s="71"/>
    </row>
    <row r="4681" spans="1:10" ht="15.75">
      <c r="A4681" s="279" t="s">
        <v>4</v>
      </c>
      <c r="B4681" s="279"/>
      <c r="C4681" s="279"/>
      <c r="D4681" s="279"/>
      <c r="E4681" s="279"/>
      <c r="F4681" s="279"/>
      <c r="G4681" s="279"/>
      <c r="H4681" s="1"/>
      <c r="I4681" s="1"/>
      <c r="J4681" s="71"/>
    </row>
    <row r="4682" spans="1:10" ht="15.75">
      <c r="A4682" s="280" t="s">
        <v>6</v>
      </c>
      <c r="B4682" s="280"/>
      <c r="C4682" s="280"/>
      <c r="D4682" s="280"/>
      <c r="E4682" s="280"/>
      <c r="F4682" s="280"/>
      <c r="G4682" s="280"/>
      <c r="H4682" s="1"/>
      <c r="I4682" s="1"/>
      <c r="J4682" s="71"/>
    </row>
    <row r="4683" spans="1:10" ht="27.75">
      <c r="A4683" s="9"/>
      <c r="B4683" s="9"/>
      <c r="C4683" s="281" t="s">
        <v>343</v>
      </c>
      <c r="D4683" s="281"/>
      <c r="E4683" s="281"/>
      <c r="F4683" s="281"/>
      <c r="G4683" s="281"/>
      <c r="H4683" s="2"/>
      <c r="I4683" s="2"/>
      <c r="J4683" s="72"/>
    </row>
    <row r="4684" spans="1:10">
      <c r="A4684" s="11" t="s">
        <v>8</v>
      </c>
      <c r="B4684" s="12"/>
      <c r="C4684" s="202"/>
      <c r="D4684" s="286"/>
      <c r="E4684" s="286"/>
      <c r="F4684" s="286"/>
      <c r="G4684" s="286"/>
      <c r="H4684" s="68"/>
      <c r="I4684" s="68"/>
      <c r="J4684" s="71"/>
    </row>
    <row r="4685" spans="1:10" ht="15.75">
      <c r="A4685" s="11" t="s">
        <v>9</v>
      </c>
      <c r="B4685" s="286" t="s">
        <v>350</v>
      </c>
      <c r="C4685" s="286"/>
      <c r="D4685" s="286"/>
      <c r="E4685" s="286"/>
      <c r="F4685" s="11"/>
      <c r="G4685" s="16"/>
      <c r="H4685" s="11"/>
      <c r="I4685" s="11"/>
      <c r="J4685" s="80"/>
    </row>
    <row r="4686" spans="1:10" ht="15.75">
      <c r="A4686" s="11" t="s">
        <v>11</v>
      </c>
      <c r="B4686" s="289"/>
      <c r="C4686" s="289"/>
      <c r="D4686" s="289"/>
      <c r="E4686" s="289"/>
      <c r="F4686" s="18"/>
      <c r="G4686" s="19" t="s">
        <v>13</v>
      </c>
      <c r="H4686" s="69" t="s">
        <v>161</v>
      </c>
      <c r="I4686" s="69">
        <v>12456</v>
      </c>
      <c r="J4686" s="73"/>
    </row>
    <row r="4687" spans="1:10">
      <c r="A4687" s="190" t="s">
        <v>14</v>
      </c>
      <c r="B4687" s="190"/>
      <c r="C4687" s="203" t="s">
        <v>17</v>
      </c>
      <c r="D4687" s="191" t="s">
        <v>18</v>
      </c>
      <c r="E4687" s="192" t="s">
        <v>19</v>
      </c>
      <c r="F4687" s="192" t="s">
        <v>20</v>
      </c>
      <c r="G4687" s="190" t="s">
        <v>21</v>
      </c>
      <c r="H4687" s="1"/>
      <c r="I4687" s="1"/>
      <c r="J4687" s="71"/>
    </row>
    <row r="4688" spans="1:10">
      <c r="A4688" s="24">
        <v>1</v>
      </c>
      <c r="B4688" s="25" t="s">
        <v>23</v>
      </c>
      <c r="C4688" s="167"/>
      <c r="D4688" s="27">
        <v>79305</v>
      </c>
      <c r="E4688" s="28">
        <f t="shared" ref="E4688:E4705" si="675">D4688*C4688</f>
        <v>0</v>
      </c>
      <c r="F4688" s="29">
        <v>0</v>
      </c>
      <c r="G4688" s="30">
        <f t="shared" ref="G4688:G4705" si="676">E4688-E4688*F4688</f>
        <v>0</v>
      </c>
      <c r="H4688" s="31">
        <f>D4688/1.08</f>
        <v>73430.555555555547</v>
      </c>
      <c r="I4688" s="31"/>
      <c r="J4688" s="59">
        <f t="shared" ref="J4688:J4705" si="677">H4688*C4688</f>
        <v>0</v>
      </c>
    </row>
    <row r="4689" spans="1:10">
      <c r="A4689" s="24">
        <v>2</v>
      </c>
      <c r="B4689" s="25" t="s">
        <v>25</v>
      </c>
      <c r="C4689" s="204">
        <v>2</v>
      </c>
      <c r="D4689" s="33">
        <v>128591</v>
      </c>
      <c r="E4689" s="28">
        <f t="shared" si="675"/>
        <v>257182</v>
      </c>
      <c r="F4689" s="29">
        <v>0</v>
      </c>
      <c r="G4689" s="30">
        <f t="shared" si="676"/>
        <v>257182</v>
      </c>
      <c r="H4689" s="31">
        <f t="shared" ref="H4689:H4691" si="678">D4689/1.08</f>
        <v>119065.74074074073</v>
      </c>
      <c r="I4689" s="31"/>
      <c r="J4689" s="59">
        <f t="shared" si="677"/>
        <v>238131.48148148146</v>
      </c>
    </row>
    <row r="4690" spans="1:10">
      <c r="A4690" s="24">
        <v>3</v>
      </c>
      <c r="B4690" s="25" t="s">
        <v>26</v>
      </c>
      <c r="C4690" s="205"/>
      <c r="D4690" s="27">
        <v>60043</v>
      </c>
      <c r="E4690" s="28">
        <f t="shared" si="675"/>
        <v>0</v>
      </c>
      <c r="F4690" s="29">
        <v>0</v>
      </c>
      <c r="G4690" s="30">
        <f t="shared" si="676"/>
        <v>0</v>
      </c>
      <c r="H4690" s="31">
        <f t="shared" si="678"/>
        <v>55595.370370370365</v>
      </c>
      <c r="I4690" s="31"/>
      <c r="J4690" s="59">
        <f t="shared" si="677"/>
        <v>0</v>
      </c>
    </row>
    <row r="4691" spans="1:10">
      <c r="A4691" s="24">
        <v>4</v>
      </c>
      <c r="B4691" s="25" t="s">
        <v>27</v>
      </c>
      <c r="C4691" s="206"/>
      <c r="D4691" s="27">
        <v>115781</v>
      </c>
      <c r="E4691" s="28">
        <f t="shared" si="675"/>
        <v>0</v>
      </c>
      <c r="F4691" s="29">
        <v>0</v>
      </c>
      <c r="G4691" s="30">
        <f t="shared" si="676"/>
        <v>0</v>
      </c>
      <c r="H4691" s="31">
        <f t="shared" si="678"/>
        <v>107204.62962962962</v>
      </c>
      <c r="I4691" s="31"/>
      <c r="J4691" s="59">
        <f t="shared" si="677"/>
        <v>0</v>
      </c>
    </row>
    <row r="4692" spans="1:10">
      <c r="A4692" s="24">
        <v>5</v>
      </c>
      <c r="B4692" s="25" t="s">
        <v>28</v>
      </c>
      <c r="C4692" s="204">
        <v>2</v>
      </c>
      <c r="D4692" s="27">
        <v>119943</v>
      </c>
      <c r="E4692" s="28">
        <f t="shared" si="675"/>
        <v>239886</v>
      </c>
      <c r="F4692" s="124">
        <v>0.25</v>
      </c>
      <c r="G4692" s="125">
        <f t="shared" si="676"/>
        <v>179914.5</v>
      </c>
      <c r="H4692" s="31">
        <f>D4692/1.08*0.75</f>
        <v>83293.75</v>
      </c>
      <c r="I4692" s="31"/>
      <c r="J4692" s="59">
        <f t="shared" si="677"/>
        <v>166587.5</v>
      </c>
    </row>
    <row r="4693" spans="1:10">
      <c r="A4693" s="24">
        <v>6</v>
      </c>
      <c r="B4693" s="25" t="s">
        <v>29</v>
      </c>
      <c r="C4693" s="167"/>
      <c r="D4693" s="27">
        <v>94810</v>
      </c>
      <c r="E4693" s="28">
        <f t="shared" si="675"/>
        <v>0</v>
      </c>
      <c r="F4693" s="29">
        <v>0</v>
      </c>
      <c r="G4693" s="30">
        <f t="shared" si="676"/>
        <v>0</v>
      </c>
      <c r="H4693" s="31">
        <f t="shared" ref="H4693:H4704" si="679">D4693/1.08</f>
        <v>87787.037037037036</v>
      </c>
      <c r="I4693" s="31"/>
      <c r="J4693" s="59">
        <f t="shared" si="677"/>
        <v>0</v>
      </c>
    </row>
    <row r="4694" spans="1:10">
      <c r="A4694" s="24">
        <v>7</v>
      </c>
      <c r="B4694" s="25" t="s">
        <v>30</v>
      </c>
      <c r="C4694" s="207"/>
      <c r="D4694" s="27">
        <v>141396</v>
      </c>
      <c r="E4694" s="28">
        <f t="shared" si="675"/>
        <v>0</v>
      </c>
      <c r="F4694" s="29">
        <v>0</v>
      </c>
      <c r="G4694" s="30">
        <f t="shared" si="676"/>
        <v>0</v>
      </c>
      <c r="H4694" s="31">
        <f t="shared" si="679"/>
        <v>130922.22222222222</v>
      </c>
      <c r="I4694" s="31"/>
      <c r="J4694" s="59">
        <f t="shared" si="677"/>
        <v>0</v>
      </c>
    </row>
    <row r="4695" spans="1:10">
      <c r="A4695" s="24">
        <v>8</v>
      </c>
      <c r="B4695" s="25" t="s">
        <v>31</v>
      </c>
      <c r="C4695" s="167"/>
      <c r="D4695" s="27">
        <v>232931</v>
      </c>
      <c r="E4695" s="28">
        <f t="shared" si="675"/>
        <v>0</v>
      </c>
      <c r="F4695" s="29">
        <v>0</v>
      </c>
      <c r="G4695" s="30">
        <f t="shared" si="676"/>
        <v>0</v>
      </c>
      <c r="H4695" s="31">
        <f t="shared" si="679"/>
        <v>215676.85185185182</v>
      </c>
      <c r="I4695" s="31"/>
      <c r="J4695" s="59">
        <f t="shared" si="677"/>
        <v>0</v>
      </c>
    </row>
    <row r="4696" spans="1:10">
      <c r="A4696" s="24">
        <v>9</v>
      </c>
      <c r="B4696" s="36" t="s">
        <v>32</v>
      </c>
      <c r="C4696" s="167"/>
      <c r="D4696" s="27">
        <v>101534</v>
      </c>
      <c r="E4696" s="28">
        <f t="shared" si="675"/>
        <v>0</v>
      </c>
      <c r="F4696" s="29">
        <v>0</v>
      </c>
      <c r="G4696" s="30">
        <f t="shared" si="676"/>
        <v>0</v>
      </c>
      <c r="H4696" s="31">
        <f t="shared" si="679"/>
        <v>94012.962962962964</v>
      </c>
      <c r="I4696" s="31"/>
      <c r="J4696" s="59">
        <f t="shared" si="677"/>
        <v>0</v>
      </c>
    </row>
    <row r="4697" spans="1:10">
      <c r="A4697" s="24">
        <v>10</v>
      </c>
      <c r="B4697" s="36" t="s">
        <v>33</v>
      </c>
      <c r="C4697" s="208"/>
      <c r="D4697" s="33">
        <v>110148</v>
      </c>
      <c r="E4697" s="28">
        <f t="shared" si="675"/>
        <v>0</v>
      </c>
      <c r="F4697" s="29">
        <v>0</v>
      </c>
      <c r="G4697" s="30">
        <f t="shared" si="676"/>
        <v>0</v>
      </c>
      <c r="H4697" s="31">
        <f t="shared" si="679"/>
        <v>101988.88888888888</v>
      </c>
      <c r="I4697" s="31"/>
      <c r="J4697" s="59">
        <f t="shared" si="677"/>
        <v>0</v>
      </c>
    </row>
    <row r="4698" spans="1:10">
      <c r="A4698" s="24">
        <v>11</v>
      </c>
      <c r="B4698" s="121" t="s">
        <v>34</v>
      </c>
      <c r="C4698" s="209">
        <v>3</v>
      </c>
      <c r="D4698" s="27">
        <v>54198</v>
      </c>
      <c r="E4698" s="123">
        <f t="shared" si="675"/>
        <v>162594</v>
      </c>
      <c r="F4698" s="29">
        <v>0</v>
      </c>
      <c r="G4698" s="125">
        <f t="shared" si="676"/>
        <v>162594</v>
      </c>
      <c r="H4698" s="31">
        <f t="shared" si="679"/>
        <v>50183.333333333328</v>
      </c>
      <c r="I4698" s="128"/>
      <c r="J4698" s="59">
        <f t="shared" si="677"/>
        <v>150550</v>
      </c>
    </row>
    <row r="4699" spans="1:10">
      <c r="A4699" s="24">
        <v>12</v>
      </c>
      <c r="B4699" s="25" t="s">
        <v>35</v>
      </c>
      <c r="C4699" s="208"/>
      <c r="D4699" s="27">
        <v>49680</v>
      </c>
      <c r="E4699" s="28">
        <f t="shared" si="675"/>
        <v>0</v>
      </c>
      <c r="F4699" s="29">
        <v>0</v>
      </c>
      <c r="G4699" s="30">
        <f t="shared" si="676"/>
        <v>0</v>
      </c>
      <c r="H4699" s="31">
        <f t="shared" si="679"/>
        <v>46000</v>
      </c>
      <c r="I4699" s="31"/>
      <c r="J4699" s="59">
        <f t="shared" si="677"/>
        <v>0</v>
      </c>
    </row>
    <row r="4700" spans="1:10">
      <c r="A4700" s="24">
        <v>13</v>
      </c>
      <c r="B4700" s="25" t="s">
        <v>36</v>
      </c>
      <c r="C4700" s="208"/>
      <c r="D4700" s="38">
        <v>64152</v>
      </c>
      <c r="E4700" s="28">
        <f t="shared" si="675"/>
        <v>0</v>
      </c>
      <c r="F4700" s="29">
        <v>0</v>
      </c>
      <c r="G4700" s="30">
        <f t="shared" si="676"/>
        <v>0</v>
      </c>
      <c r="H4700" s="31">
        <f t="shared" si="679"/>
        <v>59399.999999999993</v>
      </c>
      <c r="I4700" s="31"/>
      <c r="J4700" s="59">
        <f t="shared" si="677"/>
        <v>0</v>
      </c>
    </row>
    <row r="4701" spans="1:10">
      <c r="A4701" s="24">
        <v>14</v>
      </c>
      <c r="B4701" s="121" t="s">
        <v>37</v>
      </c>
      <c r="C4701" s="209"/>
      <c r="D4701" s="38">
        <v>65934</v>
      </c>
      <c r="E4701" s="123">
        <f t="shared" si="675"/>
        <v>0</v>
      </c>
      <c r="F4701" s="124">
        <v>0</v>
      </c>
      <c r="G4701" s="125">
        <f t="shared" si="676"/>
        <v>0</v>
      </c>
      <c r="H4701" s="31">
        <f t="shared" si="679"/>
        <v>61049.999999999993</v>
      </c>
      <c r="I4701" s="128"/>
      <c r="J4701" s="59">
        <f t="shared" si="677"/>
        <v>0</v>
      </c>
    </row>
    <row r="4702" spans="1:10">
      <c r="A4702" s="24">
        <v>15</v>
      </c>
      <c r="B4702" s="25" t="s">
        <v>38</v>
      </c>
      <c r="C4702" s="208"/>
      <c r="D4702" s="38">
        <v>76626</v>
      </c>
      <c r="E4702" s="28">
        <f t="shared" si="675"/>
        <v>0</v>
      </c>
      <c r="F4702" s="29">
        <v>0</v>
      </c>
      <c r="G4702" s="30">
        <f t="shared" si="676"/>
        <v>0</v>
      </c>
      <c r="H4702" s="31">
        <f t="shared" si="679"/>
        <v>70950</v>
      </c>
      <c r="I4702" s="31"/>
      <c r="J4702" s="59">
        <f t="shared" si="677"/>
        <v>0</v>
      </c>
    </row>
    <row r="4703" spans="1:10">
      <c r="A4703" s="24">
        <v>16</v>
      </c>
      <c r="B4703" s="25" t="s">
        <v>39</v>
      </c>
      <c r="C4703" s="208"/>
      <c r="D4703" s="38">
        <v>80190</v>
      </c>
      <c r="E4703" s="28">
        <f t="shared" si="675"/>
        <v>0</v>
      </c>
      <c r="F4703" s="29">
        <v>0</v>
      </c>
      <c r="G4703" s="30">
        <f t="shared" si="676"/>
        <v>0</v>
      </c>
      <c r="H4703" s="31">
        <f t="shared" si="679"/>
        <v>74250</v>
      </c>
      <c r="I4703" s="31"/>
      <c r="J4703" s="59">
        <f t="shared" si="677"/>
        <v>0</v>
      </c>
    </row>
    <row r="4704" spans="1:10">
      <c r="A4704" s="24">
        <v>17</v>
      </c>
      <c r="B4704" s="25" t="s">
        <v>40</v>
      </c>
      <c r="C4704" s="208"/>
      <c r="D4704" s="38">
        <v>113832</v>
      </c>
      <c r="E4704" s="28">
        <f t="shared" si="675"/>
        <v>0</v>
      </c>
      <c r="F4704" s="29">
        <v>0</v>
      </c>
      <c r="G4704" s="30">
        <f t="shared" si="676"/>
        <v>0</v>
      </c>
      <c r="H4704" s="31">
        <f t="shared" si="679"/>
        <v>105400</v>
      </c>
      <c r="I4704" s="31"/>
      <c r="J4704" s="59">
        <f t="shared" si="677"/>
        <v>0</v>
      </c>
    </row>
    <row r="4705" spans="1:10">
      <c r="A4705" s="24">
        <v>18</v>
      </c>
      <c r="B4705" s="121" t="s">
        <v>41</v>
      </c>
      <c r="C4705" s="209"/>
      <c r="D4705" s="39">
        <v>98010</v>
      </c>
      <c r="E4705" s="123">
        <f t="shared" si="675"/>
        <v>0</v>
      </c>
      <c r="F4705" s="124">
        <v>0.23</v>
      </c>
      <c r="G4705" s="125">
        <f t="shared" si="676"/>
        <v>0</v>
      </c>
      <c r="H4705" s="31">
        <f>D4705/1.08*0.77</f>
        <v>69877.5</v>
      </c>
      <c r="I4705" s="128"/>
      <c r="J4705" s="59">
        <f t="shared" si="677"/>
        <v>0</v>
      </c>
    </row>
    <row r="4706" spans="1:10" ht="21">
      <c r="A4706" s="40"/>
      <c r="B4706" s="41" t="s">
        <v>42</v>
      </c>
      <c r="C4706" s="210">
        <f>SUM(C4688:C4705)</f>
        <v>7</v>
      </c>
      <c r="D4706" s="39"/>
      <c r="E4706" s="43">
        <f>SUM(E4688:E4705)</f>
        <v>659662</v>
      </c>
      <c r="F4706" s="43"/>
      <c r="G4706" s="44">
        <f>SUM(G4688:G4705)</f>
        <v>599690.5</v>
      </c>
      <c r="H4706" s="45"/>
      <c r="I4706" s="45"/>
      <c r="J4706" s="64">
        <f>SUM(J4688:J4705)</f>
        <v>555268.98148148146</v>
      </c>
    </row>
    <row r="4707" spans="1:10" ht="31.5">
      <c r="A4707" s="46"/>
      <c r="B4707" s="47"/>
      <c r="C4707" s="211"/>
      <c r="D4707" s="39"/>
      <c r="E4707" s="49"/>
      <c r="F4707" s="49"/>
      <c r="G4707" s="50"/>
      <c r="H4707" s="5"/>
      <c r="I4707" s="5"/>
      <c r="J4707" s="75">
        <f>J4706*0.08</f>
        <v>44421.518518518518</v>
      </c>
    </row>
    <row r="4708" spans="1:10" ht="31.5">
      <c r="A4708" s="283" t="s">
        <v>43</v>
      </c>
      <c r="B4708" s="283"/>
      <c r="C4708" s="284" t="s">
        <v>44</v>
      </c>
      <c r="D4708" s="284"/>
      <c r="E4708" s="54"/>
      <c r="F4708" s="54"/>
      <c r="G4708" s="55" t="s">
        <v>45</v>
      </c>
      <c r="H4708" s="6"/>
      <c r="I4708" s="6"/>
      <c r="J4708" s="76">
        <f>SUM(J4706:J4707)</f>
        <v>599690.5</v>
      </c>
    </row>
    <row r="4709" spans="1:10" ht="15">
      <c r="B4709" s="131" t="s">
        <v>165</v>
      </c>
      <c r="C4709" s="131" t="s">
        <v>166</v>
      </c>
      <c r="D4709" s="131"/>
      <c r="E4709" s="131" t="s">
        <v>167</v>
      </c>
    </row>
    <row r="4710" spans="1:10">
      <c r="B4710" s="212" t="s">
        <v>168</v>
      </c>
      <c r="C4710" s="213" t="s">
        <v>166</v>
      </c>
      <c r="D4710" s="214"/>
      <c r="E4710" s="214"/>
      <c r="F4710" s="214"/>
      <c r="G4710" s="212" t="s">
        <v>167</v>
      </c>
    </row>
    <row r="4713" spans="1:10" ht="15.75">
      <c r="A4713" s="279" t="s">
        <v>0</v>
      </c>
      <c r="B4713" s="279"/>
      <c r="C4713" s="279"/>
      <c r="D4713" s="279"/>
      <c r="E4713" s="279"/>
      <c r="F4713" s="279"/>
      <c r="G4713" s="279"/>
    </row>
    <row r="4714" spans="1:10" ht="15.75">
      <c r="A4714" s="279" t="s">
        <v>1</v>
      </c>
      <c r="B4714" s="279"/>
      <c r="C4714" s="279"/>
      <c r="D4714" s="279"/>
      <c r="E4714" s="279"/>
      <c r="F4714" s="279"/>
      <c r="G4714" s="279"/>
      <c r="H4714" s="1"/>
      <c r="I4714" s="1"/>
      <c r="J4714" s="71"/>
    </row>
    <row r="4715" spans="1:10" ht="15.75">
      <c r="A4715" s="279" t="s">
        <v>2</v>
      </c>
      <c r="B4715" s="279"/>
      <c r="C4715" s="279"/>
      <c r="D4715" s="279"/>
      <c r="E4715" s="279"/>
      <c r="F4715" s="279"/>
      <c r="G4715" s="279"/>
      <c r="H4715" s="1"/>
      <c r="I4715" s="1"/>
      <c r="J4715" s="71"/>
    </row>
    <row r="4716" spans="1:10" ht="15.75">
      <c r="A4716" s="279" t="s">
        <v>4</v>
      </c>
      <c r="B4716" s="279"/>
      <c r="C4716" s="279"/>
      <c r="D4716" s="279"/>
      <c r="E4716" s="279"/>
      <c r="F4716" s="279"/>
      <c r="G4716" s="279"/>
      <c r="H4716" s="1"/>
      <c r="I4716" s="1"/>
      <c r="J4716" s="71"/>
    </row>
    <row r="4717" spans="1:10" ht="15.75">
      <c r="A4717" s="280" t="s">
        <v>6</v>
      </c>
      <c r="B4717" s="280"/>
      <c r="C4717" s="280"/>
      <c r="D4717" s="280"/>
      <c r="E4717" s="280"/>
      <c r="F4717" s="280"/>
      <c r="G4717" s="280"/>
      <c r="H4717" s="1"/>
      <c r="I4717" s="1"/>
      <c r="J4717" s="71"/>
    </row>
    <row r="4718" spans="1:10" ht="27.75">
      <c r="A4718" s="9"/>
      <c r="B4718" s="9"/>
      <c r="C4718" s="281" t="s">
        <v>343</v>
      </c>
      <c r="D4718" s="281"/>
      <c r="E4718" s="281"/>
      <c r="F4718" s="281"/>
      <c r="G4718" s="281"/>
      <c r="H4718" s="2"/>
      <c r="I4718" s="2"/>
      <c r="J4718" s="72"/>
    </row>
    <row r="4719" spans="1:10">
      <c r="A4719" s="11" t="s">
        <v>8</v>
      </c>
      <c r="B4719" s="12"/>
      <c r="C4719" s="202"/>
      <c r="D4719" s="286"/>
      <c r="E4719" s="286"/>
      <c r="F4719" s="286"/>
      <c r="G4719" s="286"/>
      <c r="H4719" s="68"/>
      <c r="I4719" s="68"/>
      <c r="J4719" s="71"/>
    </row>
    <row r="4720" spans="1:10" ht="15.75">
      <c r="A4720" s="11" t="s">
        <v>9</v>
      </c>
      <c r="B4720" s="286" t="s">
        <v>351</v>
      </c>
      <c r="C4720" s="286"/>
      <c r="D4720" s="286"/>
      <c r="E4720" s="286"/>
      <c r="F4720" s="11"/>
      <c r="G4720" s="16"/>
      <c r="H4720" s="11"/>
      <c r="I4720" s="11"/>
      <c r="J4720" s="80"/>
    </row>
    <row r="4721" spans="1:10" ht="15.75">
      <c r="A4721" s="11" t="s">
        <v>11</v>
      </c>
      <c r="B4721" s="289"/>
      <c r="C4721" s="289"/>
      <c r="D4721" s="289"/>
      <c r="E4721" s="289"/>
      <c r="F4721" s="18"/>
      <c r="G4721" s="19" t="s">
        <v>13</v>
      </c>
      <c r="H4721" s="69" t="s">
        <v>161</v>
      </c>
      <c r="I4721" s="69">
        <v>12452</v>
      </c>
      <c r="J4721" s="73"/>
    </row>
    <row r="4722" spans="1:10">
      <c r="A4722" s="190" t="s">
        <v>14</v>
      </c>
      <c r="B4722" s="190"/>
      <c r="C4722" s="203" t="s">
        <v>17</v>
      </c>
      <c r="D4722" s="191" t="s">
        <v>18</v>
      </c>
      <c r="E4722" s="192" t="s">
        <v>19</v>
      </c>
      <c r="F4722" s="192" t="s">
        <v>20</v>
      </c>
      <c r="G4722" s="190" t="s">
        <v>21</v>
      </c>
      <c r="H4722" s="1"/>
      <c r="I4722" s="1"/>
      <c r="J4722" s="71"/>
    </row>
    <row r="4723" spans="1:10">
      <c r="A4723" s="24">
        <v>1</v>
      </c>
      <c r="B4723" s="25" t="s">
        <v>23</v>
      </c>
      <c r="C4723" s="167"/>
      <c r="D4723" s="27">
        <v>79305</v>
      </c>
      <c r="E4723" s="28">
        <f t="shared" ref="E4723:E4740" si="680">D4723*C4723</f>
        <v>0</v>
      </c>
      <c r="F4723" s="29">
        <v>0</v>
      </c>
      <c r="G4723" s="30">
        <f t="shared" ref="G4723:G4740" si="681">E4723-E4723*F4723</f>
        <v>0</v>
      </c>
      <c r="H4723" s="31">
        <f>D4723/1.08</f>
        <v>73430.555555555547</v>
      </c>
      <c r="I4723" s="31"/>
      <c r="J4723" s="59">
        <f t="shared" ref="J4723:J4740" si="682">H4723*C4723</f>
        <v>0</v>
      </c>
    </row>
    <row r="4724" spans="1:10">
      <c r="A4724" s="24">
        <v>2</v>
      </c>
      <c r="B4724" s="25" t="s">
        <v>25</v>
      </c>
      <c r="C4724" s="204"/>
      <c r="D4724" s="33">
        <v>128591</v>
      </c>
      <c r="E4724" s="28">
        <f t="shared" si="680"/>
        <v>0</v>
      </c>
      <c r="F4724" s="29">
        <v>0</v>
      </c>
      <c r="G4724" s="30">
        <f t="shared" si="681"/>
        <v>0</v>
      </c>
      <c r="H4724" s="31">
        <f t="shared" ref="H4724:H4726" si="683">D4724/1.08</f>
        <v>119065.74074074073</v>
      </c>
      <c r="I4724" s="31"/>
      <c r="J4724" s="59">
        <f t="shared" si="682"/>
        <v>0</v>
      </c>
    </row>
    <row r="4725" spans="1:10">
      <c r="A4725" s="24">
        <v>3</v>
      </c>
      <c r="B4725" s="25" t="s">
        <v>26</v>
      </c>
      <c r="C4725" s="205"/>
      <c r="D4725" s="27">
        <v>60043</v>
      </c>
      <c r="E4725" s="28">
        <f t="shared" si="680"/>
        <v>0</v>
      </c>
      <c r="F4725" s="29">
        <v>0</v>
      </c>
      <c r="G4725" s="30">
        <f t="shared" si="681"/>
        <v>0</v>
      </c>
      <c r="H4725" s="31">
        <f t="shared" si="683"/>
        <v>55595.370370370365</v>
      </c>
      <c r="I4725" s="31"/>
      <c r="J4725" s="59">
        <f t="shared" si="682"/>
        <v>0</v>
      </c>
    </row>
    <row r="4726" spans="1:10">
      <c r="A4726" s="24">
        <v>4</v>
      </c>
      <c r="B4726" s="25" t="s">
        <v>27</v>
      </c>
      <c r="C4726" s="206"/>
      <c r="D4726" s="27">
        <v>115781</v>
      </c>
      <c r="E4726" s="28">
        <f t="shared" si="680"/>
        <v>0</v>
      </c>
      <c r="F4726" s="29">
        <v>0</v>
      </c>
      <c r="G4726" s="30">
        <f t="shared" si="681"/>
        <v>0</v>
      </c>
      <c r="H4726" s="31">
        <f t="shared" si="683"/>
        <v>107204.62962962962</v>
      </c>
      <c r="I4726" s="31"/>
      <c r="J4726" s="59">
        <f t="shared" si="682"/>
        <v>0</v>
      </c>
    </row>
    <row r="4727" spans="1:10">
      <c r="A4727" s="24">
        <v>5</v>
      </c>
      <c r="B4727" s="25" t="s">
        <v>28</v>
      </c>
      <c r="C4727" s="204">
        <v>5</v>
      </c>
      <c r="D4727" s="27">
        <v>119943</v>
      </c>
      <c r="E4727" s="28">
        <f t="shared" si="680"/>
        <v>599715</v>
      </c>
      <c r="F4727" s="124">
        <v>0.25</v>
      </c>
      <c r="G4727" s="125">
        <f t="shared" si="681"/>
        <v>449786.25</v>
      </c>
      <c r="H4727" s="31">
        <f>D4727/1.08*0.75</f>
        <v>83293.75</v>
      </c>
      <c r="I4727" s="31"/>
      <c r="J4727" s="59">
        <f t="shared" si="682"/>
        <v>416468.75</v>
      </c>
    </row>
    <row r="4728" spans="1:10">
      <c r="A4728" s="24">
        <v>6</v>
      </c>
      <c r="B4728" s="25" t="s">
        <v>29</v>
      </c>
      <c r="C4728" s="167"/>
      <c r="D4728" s="27">
        <v>94810</v>
      </c>
      <c r="E4728" s="28">
        <f t="shared" si="680"/>
        <v>0</v>
      </c>
      <c r="F4728" s="29">
        <v>0</v>
      </c>
      <c r="G4728" s="30">
        <f t="shared" si="681"/>
        <v>0</v>
      </c>
      <c r="H4728" s="31">
        <f t="shared" ref="H4728:H4739" si="684">D4728/1.08</f>
        <v>87787.037037037036</v>
      </c>
      <c r="I4728" s="31"/>
      <c r="J4728" s="59">
        <f t="shared" si="682"/>
        <v>0</v>
      </c>
    </row>
    <row r="4729" spans="1:10">
      <c r="A4729" s="24">
        <v>7</v>
      </c>
      <c r="B4729" s="25" t="s">
        <v>30</v>
      </c>
      <c r="C4729" s="207"/>
      <c r="D4729" s="27">
        <v>141396</v>
      </c>
      <c r="E4729" s="28">
        <f t="shared" si="680"/>
        <v>0</v>
      </c>
      <c r="F4729" s="29">
        <v>0</v>
      </c>
      <c r="G4729" s="30">
        <f t="shared" si="681"/>
        <v>0</v>
      </c>
      <c r="H4729" s="31">
        <f t="shared" si="684"/>
        <v>130922.22222222222</v>
      </c>
      <c r="I4729" s="31"/>
      <c r="J4729" s="59">
        <f t="shared" si="682"/>
        <v>0</v>
      </c>
    </row>
    <row r="4730" spans="1:10">
      <c r="A4730" s="24">
        <v>8</v>
      </c>
      <c r="B4730" s="25" t="s">
        <v>31</v>
      </c>
      <c r="C4730" s="167"/>
      <c r="D4730" s="27">
        <v>232931</v>
      </c>
      <c r="E4730" s="28">
        <f t="shared" si="680"/>
        <v>0</v>
      </c>
      <c r="F4730" s="29">
        <v>0</v>
      </c>
      <c r="G4730" s="30">
        <f t="shared" si="681"/>
        <v>0</v>
      </c>
      <c r="H4730" s="31">
        <f t="shared" si="684"/>
        <v>215676.85185185182</v>
      </c>
      <c r="I4730" s="31"/>
      <c r="J4730" s="59">
        <f t="shared" si="682"/>
        <v>0</v>
      </c>
    </row>
    <row r="4731" spans="1:10">
      <c r="A4731" s="24">
        <v>9</v>
      </c>
      <c r="B4731" s="36" t="s">
        <v>32</v>
      </c>
      <c r="C4731" s="167"/>
      <c r="D4731" s="27">
        <v>101534</v>
      </c>
      <c r="E4731" s="28">
        <f t="shared" si="680"/>
        <v>0</v>
      </c>
      <c r="F4731" s="29">
        <v>0</v>
      </c>
      <c r="G4731" s="30">
        <f t="shared" si="681"/>
        <v>0</v>
      </c>
      <c r="H4731" s="31">
        <f t="shared" si="684"/>
        <v>94012.962962962964</v>
      </c>
      <c r="I4731" s="31"/>
      <c r="J4731" s="59">
        <f t="shared" si="682"/>
        <v>0</v>
      </c>
    </row>
    <row r="4732" spans="1:10">
      <c r="A4732" s="24">
        <v>10</v>
      </c>
      <c r="B4732" s="36" t="s">
        <v>33</v>
      </c>
      <c r="C4732" s="208"/>
      <c r="D4732" s="33">
        <v>110148</v>
      </c>
      <c r="E4732" s="28">
        <f t="shared" si="680"/>
        <v>0</v>
      </c>
      <c r="F4732" s="29">
        <v>0</v>
      </c>
      <c r="G4732" s="30">
        <f t="shared" si="681"/>
        <v>0</v>
      </c>
      <c r="H4732" s="31">
        <f t="shared" si="684"/>
        <v>101988.88888888888</v>
      </c>
      <c r="I4732" s="31"/>
      <c r="J4732" s="59">
        <f t="shared" si="682"/>
        <v>0</v>
      </c>
    </row>
    <row r="4733" spans="1:10">
      <c r="A4733" s="24">
        <v>11</v>
      </c>
      <c r="B4733" s="121" t="s">
        <v>34</v>
      </c>
      <c r="C4733" s="209"/>
      <c r="D4733" s="27">
        <v>54198</v>
      </c>
      <c r="E4733" s="123">
        <f t="shared" si="680"/>
        <v>0</v>
      </c>
      <c r="F4733" s="29">
        <v>0</v>
      </c>
      <c r="G4733" s="125">
        <f t="shared" si="681"/>
        <v>0</v>
      </c>
      <c r="H4733" s="31">
        <f t="shared" si="684"/>
        <v>50183.333333333328</v>
      </c>
      <c r="I4733" s="128"/>
      <c r="J4733" s="59">
        <f t="shared" si="682"/>
        <v>0</v>
      </c>
    </row>
    <row r="4734" spans="1:10">
      <c r="A4734" s="24">
        <v>12</v>
      </c>
      <c r="B4734" s="25" t="s">
        <v>35</v>
      </c>
      <c r="C4734" s="208"/>
      <c r="D4734" s="27">
        <v>49680</v>
      </c>
      <c r="E4734" s="28">
        <f t="shared" si="680"/>
        <v>0</v>
      </c>
      <c r="F4734" s="29">
        <v>0</v>
      </c>
      <c r="G4734" s="30">
        <f t="shared" si="681"/>
        <v>0</v>
      </c>
      <c r="H4734" s="31">
        <f t="shared" si="684"/>
        <v>46000</v>
      </c>
      <c r="I4734" s="31"/>
      <c r="J4734" s="59">
        <f t="shared" si="682"/>
        <v>0</v>
      </c>
    </row>
    <row r="4735" spans="1:10">
      <c r="A4735" s="24">
        <v>13</v>
      </c>
      <c r="B4735" s="25" t="s">
        <v>36</v>
      </c>
      <c r="C4735" s="208"/>
      <c r="D4735" s="38">
        <v>64152</v>
      </c>
      <c r="E4735" s="28">
        <f t="shared" si="680"/>
        <v>0</v>
      </c>
      <c r="F4735" s="29">
        <v>0</v>
      </c>
      <c r="G4735" s="30">
        <f t="shared" si="681"/>
        <v>0</v>
      </c>
      <c r="H4735" s="31">
        <f t="shared" si="684"/>
        <v>59399.999999999993</v>
      </c>
      <c r="I4735" s="31"/>
      <c r="J4735" s="59">
        <f t="shared" si="682"/>
        <v>0</v>
      </c>
    </row>
    <row r="4736" spans="1:10">
      <c r="A4736" s="24">
        <v>14</v>
      </c>
      <c r="B4736" s="121" t="s">
        <v>37</v>
      </c>
      <c r="C4736" s="209"/>
      <c r="D4736" s="38">
        <v>65934</v>
      </c>
      <c r="E4736" s="123">
        <f t="shared" si="680"/>
        <v>0</v>
      </c>
      <c r="F4736" s="124">
        <v>0</v>
      </c>
      <c r="G4736" s="125">
        <f t="shared" si="681"/>
        <v>0</v>
      </c>
      <c r="H4736" s="31">
        <f t="shared" si="684"/>
        <v>61049.999999999993</v>
      </c>
      <c r="I4736" s="128"/>
      <c r="J4736" s="59">
        <f t="shared" si="682"/>
        <v>0</v>
      </c>
    </row>
    <row r="4737" spans="1:10">
      <c r="A4737" s="24">
        <v>15</v>
      </c>
      <c r="B4737" s="25" t="s">
        <v>38</v>
      </c>
      <c r="C4737" s="208"/>
      <c r="D4737" s="38">
        <v>76626</v>
      </c>
      <c r="E4737" s="28">
        <f t="shared" si="680"/>
        <v>0</v>
      </c>
      <c r="F4737" s="29">
        <v>0</v>
      </c>
      <c r="G4737" s="30">
        <f t="shared" si="681"/>
        <v>0</v>
      </c>
      <c r="H4737" s="31">
        <f t="shared" si="684"/>
        <v>70950</v>
      </c>
      <c r="I4737" s="31"/>
      <c r="J4737" s="59">
        <f t="shared" si="682"/>
        <v>0</v>
      </c>
    </row>
    <row r="4738" spans="1:10">
      <c r="A4738" s="24">
        <v>16</v>
      </c>
      <c r="B4738" s="25" t="s">
        <v>39</v>
      </c>
      <c r="C4738" s="208"/>
      <c r="D4738" s="38">
        <v>80190</v>
      </c>
      <c r="E4738" s="28">
        <f t="shared" si="680"/>
        <v>0</v>
      </c>
      <c r="F4738" s="29">
        <v>0</v>
      </c>
      <c r="G4738" s="30">
        <f t="shared" si="681"/>
        <v>0</v>
      </c>
      <c r="H4738" s="31">
        <f t="shared" si="684"/>
        <v>74250</v>
      </c>
      <c r="I4738" s="31"/>
      <c r="J4738" s="59">
        <f t="shared" si="682"/>
        <v>0</v>
      </c>
    </row>
    <row r="4739" spans="1:10">
      <c r="A4739" s="24">
        <v>17</v>
      </c>
      <c r="B4739" s="25" t="s">
        <v>40</v>
      </c>
      <c r="C4739" s="208"/>
      <c r="D4739" s="38">
        <v>113832</v>
      </c>
      <c r="E4739" s="28">
        <f t="shared" si="680"/>
        <v>0</v>
      </c>
      <c r="F4739" s="29">
        <v>0</v>
      </c>
      <c r="G4739" s="30">
        <f t="shared" si="681"/>
        <v>0</v>
      </c>
      <c r="H4739" s="31">
        <f t="shared" si="684"/>
        <v>105400</v>
      </c>
      <c r="I4739" s="31"/>
      <c r="J4739" s="59">
        <f t="shared" si="682"/>
        <v>0</v>
      </c>
    </row>
    <row r="4740" spans="1:10">
      <c r="A4740" s="24">
        <v>18</v>
      </c>
      <c r="B4740" s="121" t="s">
        <v>41</v>
      </c>
      <c r="C4740" s="209"/>
      <c r="D4740" s="39">
        <v>98010</v>
      </c>
      <c r="E4740" s="123">
        <f t="shared" si="680"/>
        <v>0</v>
      </c>
      <c r="F4740" s="124">
        <v>0.23</v>
      </c>
      <c r="G4740" s="125">
        <f t="shared" si="681"/>
        <v>0</v>
      </c>
      <c r="H4740" s="31">
        <f>D4740/1.08*0.77</f>
        <v>69877.5</v>
      </c>
      <c r="I4740" s="128"/>
      <c r="J4740" s="59">
        <f t="shared" si="682"/>
        <v>0</v>
      </c>
    </row>
    <row r="4741" spans="1:10" ht="21">
      <c r="A4741" s="40"/>
      <c r="B4741" s="41" t="s">
        <v>42</v>
      </c>
      <c r="C4741" s="210">
        <f>SUM(C4723:C4740)</f>
        <v>5</v>
      </c>
      <c r="D4741" s="39"/>
      <c r="E4741" s="43">
        <f>SUM(E4723:E4740)</f>
        <v>599715</v>
      </c>
      <c r="F4741" s="43"/>
      <c r="G4741" s="44">
        <f>SUM(G4723:G4740)</f>
        <v>449786.25</v>
      </c>
      <c r="H4741" s="45"/>
      <c r="I4741" s="45"/>
      <c r="J4741" s="64">
        <f>SUM(J4723:J4740)</f>
        <v>416468.75</v>
      </c>
    </row>
    <row r="4742" spans="1:10" ht="31.5">
      <c r="A4742" s="46"/>
      <c r="B4742" s="47"/>
      <c r="C4742" s="211"/>
      <c r="D4742" s="39"/>
      <c r="E4742" s="49"/>
      <c r="F4742" s="49"/>
      <c r="G4742" s="50"/>
      <c r="H4742" s="5"/>
      <c r="I4742" s="5"/>
      <c r="J4742" s="75">
        <f>J4741*0.08</f>
        <v>33317.5</v>
      </c>
    </row>
    <row r="4743" spans="1:10" ht="31.5">
      <c r="A4743" s="283" t="s">
        <v>43</v>
      </c>
      <c r="B4743" s="283"/>
      <c r="C4743" s="284" t="s">
        <v>44</v>
      </c>
      <c r="D4743" s="284"/>
      <c r="E4743" s="54"/>
      <c r="F4743" s="54"/>
      <c r="G4743" s="55" t="s">
        <v>45</v>
      </c>
      <c r="H4743" s="6"/>
      <c r="I4743" s="6"/>
      <c r="J4743" s="76">
        <f>SUM(J4741:J4742)</f>
        <v>449786.25</v>
      </c>
    </row>
    <row r="4744" spans="1:10" ht="15">
      <c r="B4744" s="131" t="s">
        <v>165</v>
      </c>
      <c r="C4744" s="131" t="s">
        <v>166</v>
      </c>
      <c r="D4744" s="131"/>
      <c r="E4744" s="131" t="s">
        <v>167</v>
      </c>
    </row>
    <row r="4745" spans="1:10">
      <c r="B4745" s="212" t="s">
        <v>168</v>
      </c>
      <c r="C4745" s="213" t="s">
        <v>166</v>
      </c>
      <c r="D4745" s="214"/>
      <c r="E4745" s="214"/>
      <c r="F4745" s="214"/>
      <c r="G4745" s="212" t="s">
        <v>167</v>
      </c>
    </row>
    <row r="4748" spans="1:10" ht="15.75">
      <c r="A4748" s="279" t="s">
        <v>0</v>
      </c>
      <c r="B4748" s="279"/>
      <c r="C4748" s="279"/>
      <c r="D4748" s="279"/>
      <c r="E4748" s="279"/>
      <c r="F4748" s="279"/>
      <c r="G4748" s="279"/>
    </row>
    <row r="4749" spans="1:10" ht="15.75">
      <c r="A4749" s="279" t="s">
        <v>1</v>
      </c>
      <c r="B4749" s="279"/>
      <c r="C4749" s="279"/>
      <c r="D4749" s="279"/>
      <c r="E4749" s="279"/>
      <c r="F4749" s="279"/>
      <c r="G4749" s="279"/>
      <c r="H4749" s="1"/>
      <c r="I4749" s="1"/>
      <c r="J4749" s="71"/>
    </row>
    <row r="4750" spans="1:10" ht="15.75">
      <c r="A4750" s="279" t="s">
        <v>2</v>
      </c>
      <c r="B4750" s="279"/>
      <c r="C4750" s="279"/>
      <c r="D4750" s="279"/>
      <c r="E4750" s="279"/>
      <c r="F4750" s="279"/>
      <c r="G4750" s="279"/>
      <c r="H4750" s="1"/>
      <c r="I4750" s="1"/>
      <c r="J4750" s="71"/>
    </row>
    <row r="4751" spans="1:10" ht="15.75">
      <c r="A4751" s="279" t="s">
        <v>4</v>
      </c>
      <c r="B4751" s="279"/>
      <c r="C4751" s="279"/>
      <c r="D4751" s="279"/>
      <c r="E4751" s="279"/>
      <c r="F4751" s="279"/>
      <c r="G4751" s="279"/>
      <c r="H4751" s="1"/>
      <c r="I4751" s="1"/>
      <c r="J4751" s="71"/>
    </row>
    <row r="4752" spans="1:10" ht="15.75">
      <c r="A4752" s="280" t="s">
        <v>6</v>
      </c>
      <c r="B4752" s="280"/>
      <c r="C4752" s="280"/>
      <c r="D4752" s="280"/>
      <c r="E4752" s="280"/>
      <c r="F4752" s="280"/>
      <c r="G4752" s="280"/>
      <c r="H4752" s="1"/>
      <c r="I4752" s="1"/>
      <c r="J4752" s="71"/>
    </row>
    <row r="4753" spans="1:10" ht="27.75">
      <c r="A4753" s="9"/>
      <c r="B4753" s="9"/>
      <c r="C4753" s="281" t="s">
        <v>343</v>
      </c>
      <c r="D4753" s="281"/>
      <c r="E4753" s="281"/>
      <c r="F4753" s="281"/>
      <c r="G4753" s="281"/>
      <c r="H4753" s="2"/>
      <c r="I4753" s="2"/>
      <c r="J4753" s="72"/>
    </row>
    <row r="4754" spans="1:10">
      <c r="A4754" s="11" t="s">
        <v>8</v>
      </c>
      <c r="B4754" s="12"/>
      <c r="C4754" s="202"/>
      <c r="D4754" s="286"/>
      <c r="E4754" s="286"/>
      <c r="F4754" s="286"/>
      <c r="G4754" s="286"/>
      <c r="H4754" s="68"/>
      <c r="I4754" s="68"/>
      <c r="J4754" s="71"/>
    </row>
    <row r="4755" spans="1:10" ht="15.75">
      <c r="A4755" s="11" t="s">
        <v>9</v>
      </c>
      <c r="B4755" s="286" t="s">
        <v>352</v>
      </c>
      <c r="C4755" s="286"/>
      <c r="D4755" s="286"/>
      <c r="E4755" s="286"/>
      <c r="F4755" s="11"/>
      <c r="G4755" s="16"/>
      <c r="H4755" s="11"/>
      <c r="I4755" s="11"/>
      <c r="J4755" s="80"/>
    </row>
    <row r="4756" spans="1:10" ht="15.75">
      <c r="A4756" s="11" t="s">
        <v>11</v>
      </c>
      <c r="B4756" s="289"/>
      <c r="C4756" s="289"/>
      <c r="D4756" s="289"/>
      <c r="E4756" s="289"/>
      <c r="F4756" s="18"/>
      <c r="G4756" s="19" t="s">
        <v>13</v>
      </c>
      <c r="H4756" s="69" t="s">
        <v>161</v>
      </c>
      <c r="I4756" s="69">
        <v>12455</v>
      </c>
      <c r="J4756" s="73"/>
    </row>
    <row r="4757" spans="1:10">
      <c r="A4757" s="190" t="s">
        <v>14</v>
      </c>
      <c r="B4757" s="190"/>
      <c r="C4757" s="203" t="s">
        <v>17</v>
      </c>
      <c r="D4757" s="191" t="s">
        <v>18</v>
      </c>
      <c r="E4757" s="192" t="s">
        <v>19</v>
      </c>
      <c r="F4757" s="192" t="s">
        <v>20</v>
      </c>
      <c r="G4757" s="190" t="s">
        <v>21</v>
      </c>
      <c r="H4757" s="1"/>
      <c r="I4757" s="1"/>
      <c r="J4757" s="71"/>
    </row>
    <row r="4758" spans="1:10">
      <c r="A4758" s="24">
        <v>1</v>
      </c>
      <c r="B4758" s="25" t="s">
        <v>23</v>
      </c>
      <c r="C4758" s="167">
        <v>2</v>
      </c>
      <c r="D4758" s="27">
        <v>79305</v>
      </c>
      <c r="E4758" s="28">
        <f t="shared" ref="E4758:E4775" si="685">D4758*C4758</f>
        <v>158610</v>
      </c>
      <c r="F4758" s="29">
        <v>0</v>
      </c>
      <c r="G4758" s="30">
        <f t="shared" ref="G4758:G4775" si="686">E4758-E4758*F4758</f>
        <v>158610</v>
      </c>
      <c r="H4758" s="31">
        <f>D4758/1.08</f>
        <v>73430.555555555547</v>
      </c>
      <c r="I4758" s="31"/>
      <c r="J4758" s="59">
        <f t="shared" ref="J4758:J4775" si="687">H4758*C4758</f>
        <v>146861.11111111109</v>
      </c>
    </row>
    <row r="4759" spans="1:10">
      <c r="A4759" s="24">
        <v>2</v>
      </c>
      <c r="B4759" s="25" t="s">
        <v>25</v>
      </c>
      <c r="C4759" s="204"/>
      <c r="D4759" s="33">
        <v>128591</v>
      </c>
      <c r="E4759" s="28">
        <f t="shared" si="685"/>
        <v>0</v>
      </c>
      <c r="F4759" s="29">
        <v>0</v>
      </c>
      <c r="G4759" s="30">
        <f t="shared" si="686"/>
        <v>0</v>
      </c>
      <c r="H4759" s="31">
        <f t="shared" ref="H4759:H4761" si="688">D4759/1.08</f>
        <v>119065.74074074073</v>
      </c>
      <c r="I4759" s="31"/>
      <c r="J4759" s="59">
        <f t="shared" si="687"/>
        <v>0</v>
      </c>
    </row>
    <row r="4760" spans="1:10">
      <c r="A4760" s="24">
        <v>3</v>
      </c>
      <c r="B4760" s="25" t="s">
        <v>26</v>
      </c>
      <c r="C4760" s="205"/>
      <c r="D4760" s="27">
        <v>60043</v>
      </c>
      <c r="E4760" s="28">
        <f t="shared" si="685"/>
        <v>0</v>
      </c>
      <c r="F4760" s="29">
        <v>0</v>
      </c>
      <c r="G4760" s="30">
        <f t="shared" si="686"/>
        <v>0</v>
      </c>
      <c r="H4760" s="31">
        <f t="shared" si="688"/>
        <v>55595.370370370365</v>
      </c>
      <c r="I4760" s="31"/>
      <c r="J4760" s="59">
        <f t="shared" si="687"/>
        <v>0</v>
      </c>
    </row>
    <row r="4761" spans="1:10">
      <c r="A4761" s="24">
        <v>4</v>
      </c>
      <c r="B4761" s="25" t="s">
        <v>27</v>
      </c>
      <c r="C4761" s="206"/>
      <c r="D4761" s="27">
        <v>115781</v>
      </c>
      <c r="E4761" s="28">
        <f t="shared" si="685"/>
        <v>0</v>
      </c>
      <c r="F4761" s="29">
        <v>0</v>
      </c>
      <c r="G4761" s="30">
        <f t="shared" si="686"/>
        <v>0</v>
      </c>
      <c r="H4761" s="31">
        <f t="shared" si="688"/>
        <v>107204.62962962962</v>
      </c>
      <c r="I4761" s="31"/>
      <c r="J4761" s="59">
        <f t="shared" si="687"/>
        <v>0</v>
      </c>
    </row>
    <row r="4762" spans="1:10">
      <c r="A4762" s="24">
        <v>5</v>
      </c>
      <c r="B4762" s="25" t="s">
        <v>28</v>
      </c>
      <c r="C4762" s="204"/>
      <c r="D4762" s="27">
        <v>119943</v>
      </c>
      <c r="E4762" s="28">
        <f t="shared" si="685"/>
        <v>0</v>
      </c>
      <c r="F4762" s="124">
        <v>0.25</v>
      </c>
      <c r="G4762" s="125">
        <f t="shared" si="686"/>
        <v>0</v>
      </c>
      <c r="H4762" s="31">
        <f>D4762/1.08*0.75</f>
        <v>83293.75</v>
      </c>
      <c r="I4762" s="31"/>
      <c r="J4762" s="59">
        <f t="shared" si="687"/>
        <v>0</v>
      </c>
    </row>
    <row r="4763" spans="1:10">
      <c r="A4763" s="24">
        <v>6</v>
      </c>
      <c r="B4763" s="25" t="s">
        <v>29</v>
      </c>
      <c r="C4763" s="167"/>
      <c r="D4763" s="27">
        <v>94810</v>
      </c>
      <c r="E4763" s="28">
        <f t="shared" si="685"/>
        <v>0</v>
      </c>
      <c r="F4763" s="29">
        <v>0</v>
      </c>
      <c r="G4763" s="30">
        <f t="shared" si="686"/>
        <v>0</v>
      </c>
      <c r="H4763" s="31">
        <f t="shared" ref="H4763:H4774" si="689">D4763/1.08</f>
        <v>87787.037037037036</v>
      </c>
      <c r="I4763" s="31"/>
      <c r="J4763" s="59">
        <f t="shared" si="687"/>
        <v>0</v>
      </c>
    </row>
    <row r="4764" spans="1:10">
      <c r="A4764" s="24">
        <v>7</v>
      </c>
      <c r="B4764" s="25" t="s">
        <v>30</v>
      </c>
      <c r="C4764" s="207"/>
      <c r="D4764" s="27">
        <v>141396</v>
      </c>
      <c r="E4764" s="28">
        <f t="shared" si="685"/>
        <v>0</v>
      </c>
      <c r="F4764" s="29">
        <v>0</v>
      </c>
      <c r="G4764" s="30">
        <f t="shared" si="686"/>
        <v>0</v>
      </c>
      <c r="H4764" s="31">
        <f t="shared" si="689"/>
        <v>130922.22222222222</v>
      </c>
      <c r="I4764" s="31"/>
      <c r="J4764" s="59">
        <f t="shared" si="687"/>
        <v>0</v>
      </c>
    </row>
    <row r="4765" spans="1:10">
      <c r="A4765" s="24">
        <v>8</v>
      </c>
      <c r="B4765" s="25" t="s">
        <v>31</v>
      </c>
      <c r="C4765" s="167"/>
      <c r="D4765" s="27">
        <v>232931</v>
      </c>
      <c r="E4765" s="28">
        <f t="shared" si="685"/>
        <v>0</v>
      </c>
      <c r="F4765" s="29">
        <v>0</v>
      </c>
      <c r="G4765" s="30">
        <f t="shared" si="686"/>
        <v>0</v>
      </c>
      <c r="H4765" s="31">
        <f t="shared" si="689"/>
        <v>215676.85185185182</v>
      </c>
      <c r="I4765" s="31"/>
      <c r="J4765" s="59">
        <f t="shared" si="687"/>
        <v>0</v>
      </c>
    </row>
    <row r="4766" spans="1:10">
      <c r="A4766" s="24">
        <v>9</v>
      </c>
      <c r="B4766" s="36" t="s">
        <v>32</v>
      </c>
      <c r="C4766" s="167"/>
      <c r="D4766" s="27">
        <v>101534</v>
      </c>
      <c r="E4766" s="28">
        <f t="shared" si="685"/>
        <v>0</v>
      </c>
      <c r="F4766" s="29">
        <v>0</v>
      </c>
      <c r="G4766" s="30">
        <f t="shared" si="686"/>
        <v>0</v>
      </c>
      <c r="H4766" s="31">
        <f t="shared" si="689"/>
        <v>94012.962962962964</v>
      </c>
      <c r="I4766" s="31"/>
      <c r="J4766" s="59">
        <f t="shared" si="687"/>
        <v>0</v>
      </c>
    </row>
    <row r="4767" spans="1:10">
      <c r="A4767" s="24">
        <v>10</v>
      </c>
      <c r="B4767" s="36" t="s">
        <v>33</v>
      </c>
      <c r="C4767" s="208"/>
      <c r="D4767" s="33">
        <v>110148</v>
      </c>
      <c r="E4767" s="28">
        <f t="shared" si="685"/>
        <v>0</v>
      </c>
      <c r="F4767" s="29">
        <v>0</v>
      </c>
      <c r="G4767" s="30">
        <f t="shared" si="686"/>
        <v>0</v>
      </c>
      <c r="H4767" s="31">
        <f t="shared" si="689"/>
        <v>101988.88888888888</v>
      </c>
      <c r="I4767" s="31"/>
      <c r="J4767" s="59">
        <f t="shared" si="687"/>
        <v>0</v>
      </c>
    </row>
    <row r="4768" spans="1:10">
      <c r="A4768" s="24">
        <v>11</v>
      </c>
      <c r="B4768" s="121" t="s">
        <v>34</v>
      </c>
      <c r="C4768" s="209">
        <v>3</v>
      </c>
      <c r="D4768" s="27">
        <v>54198</v>
      </c>
      <c r="E4768" s="123">
        <f t="shared" si="685"/>
        <v>162594</v>
      </c>
      <c r="F4768" s="29">
        <v>0</v>
      </c>
      <c r="G4768" s="125">
        <f t="shared" si="686"/>
        <v>162594</v>
      </c>
      <c r="H4768" s="31">
        <f t="shared" si="689"/>
        <v>50183.333333333328</v>
      </c>
      <c r="I4768" s="128"/>
      <c r="J4768" s="59">
        <f t="shared" si="687"/>
        <v>150550</v>
      </c>
    </row>
    <row r="4769" spans="1:10">
      <c r="A4769" s="24">
        <v>12</v>
      </c>
      <c r="B4769" s="25" t="s">
        <v>35</v>
      </c>
      <c r="C4769" s="208"/>
      <c r="D4769" s="27">
        <v>49680</v>
      </c>
      <c r="E4769" s="28">
        <f t="shared" si="685"/>
        <v>0</v>
      </c>
      <c r="F4769" s="29">
        <v>0</v>
      </c>
      <c r="G4769" s="30">
        <f t="shared" si="686"/>
        <v>0</v>
      </c>
      <c r="H4769" s="31">
        <f t="shared" si="689"/>
        <v>46000</v>
      </c>
      <c r="I4769" s="31"/>
      <c r="J4769" s="59">
        <f t="shared" si="687"/>
        <v>0</v>
      </c>
    </row>
    <row r="4770" spans="1:10">
      <c r="A4770" s="24">
        <v>13</v>
      </c>
      <c r="B4770" s="25" t="s">
        <v>36</v>
      </c>
      <c r="C4770" s="208"/>
      <c r="D4770" s="38">
        <v>64152</v>
      </c>
      <c r="E4770" s="28">
        <f t="shared" si="685"/>
        <v>0</v>
      </c>
      <c r="F4770" s="29">
        <v>0</v>
      </c>
      <c r="G4770" s="30">
        <f t="shared" si="686"/>
        <v>0</v>
      </c>
      <c r="H4770" s="31">
        <f t="shared" si="689"/>
        <v>59399.999999999993</v>
      </c>
      <c r="I4770" s="31"/>
      <c r="J4770" s="59">
        <f t="shared" si="687"/>
        <v>0</v>
      </c>
    </row>
    <row r="4771" spans="1:10">
      <c r="A4771" s="24">
        <v>14</v>
      </c>
      <c r="B4771" s="121" t="s">
        <v>37</v>
      </c>
      <c r="C4771" s="209"/>
      <c r="D4771" s="38">
        <v>65934</v>
      </c>
      <c r="E4771" s="123">
        <f t="shared" si="685"/>
        <v>0</v>
      </c>
      <c r="F4771" s="124">
        <v>0</v>
      </c>
      <c r="G4771" s="125">
        <f t="shared" si="686"/>
        <v>0</v>
      </c>
      <c r="H4771" s="31">
        <f t="shared" si="689"/>
        <v>61049.999999999993</v>
      </c>
      <c r="I4771" s="128"/>
      <c r="J4771" s="59">
        <f t="shared" si="687"/>
        <v>0</v>
      </c>
    </row>
    <row r="4772" spans="1:10">
      <c r="A4772" s="24">
        <v>15</v>
      </c>
      <c r="B4772" s="25" t="s">
        <v>38</v>
      </c>
      <c r="C4772" s="208"/>
      <c r="D4772" s="38">
        <v>76626</v>
      </c>
      <c r="E4772" s="28">
        <f t="shared" si="685"/>
        <v>0</v>
      </c>
      <c r="F4772" s="29">
        <v>0</v>
      </c>
      <c r="G4772" s="30">
        <f t="shared" si="686"/>
        <v>0</v>
      </c>
      <c r="H4772" s="31">
        <f t="shared" si="689"/>
        <v>70950</v>
      </c>
      <c r="I4772" s="31"/>
      <c r="J4772" s="59">
        <f t="shared" si="687"/>
        <v>0</v>
      </c>
    </row>
    <row r="4773" spans="1:10">
      <c r="A4773" s="24">
        <v>16</v>
      </c>
      <c r="B4773" s="25" t="s">
        <v>39</v>
      </c>
      <c r="C4773" s="208"/>
      <c r="D4773" s="38">
        <v>80190</v>
      </c>
      <c r="E4773" s="28">
        <f t="shared" si="685"/>
        <v>0</v>
      </c>
      <c r="F4773" s="29">
        <v>0</v>
      </c>
      <c r="G4773" s="30">
        <f t="shared" si="686"/>
        <v>0</v>
      </c>
      <c r="H4773" s="31">
        <f t="shared" si="689"/>
        <v>74250</v>
      </c>
      <c r="I4773" s="31"/>
      <c r="J4773" s="59">
        <f t="shared" si="687"/>
        <v>0</v>
      </c>
    </row>
    <row r="4774" spans="1:10">
      <c r="A4774" s="24">
        <v>17</v>
      </c>
      <c r="B4774" s="25" t="s">
        <v>40</v>
      </c>
      <c r="C4774" s="208"/>
      <c r="D4774" s="38">
        <v>113832</v>
      </c>
      <c r="E4774" s="28">
        <f t="shared" si="685"/>
        <v>0</v>
      </c>
      <c r="F4774" s="29">
        <v>0</v>
      </c>
      <c r="G4774" s="30">
        <f t="shared" si="686"/>
        <v>0</v>
      </c>
      <c r="H4774" s="31">
        <f t="shared" si="689"/>
        <v>105400</v>
      </c>
      <c r="I4774" s="31"/>
      <c r="J4774" s="59">
        <f t="shared" si="687"/>
        <v>0</v>
      </c>
    </row>
    <row r="4775" spans="1:10">
      <c r="A4775" s="24">
        <v>18</v>
      </c>
      <c r="B4775" s="121" t="s">
        <v>41</v>
      </c>
      <c r="C4775" s="209">
        <v>2</v>
      </c>
      <c r="D4775" s="39">
        <v>98010</v>
      </c>
      <c r="E4775" s="123">
        <f t="shared" si="685"/>
        <v>196020</v>
      </c>
      <c r="F4775" s="124">
        <v>0.23</v>
      </c>
      <c r="G4775" s="125">
        <f t="shared" si="686"/>
        <v>150935.4</v>
      </c>
      <c r="H4775" s="31">
        <f>D4775/1.08*0.77</f>
        <v>69877.5</v>
      </c>
      <c r="I4775" s="128"/>
      <c r="J4775" s="59">
        <f t="shared" si="687"/>
        <v>139755</v>
      </c>
    </row>
    <row r="4776" spans="1:10" ht="21">
      <c r="A4776" s="40"/>
      <c r="B4776" s="41" t="s">
        <v>42</v>
      </c>
      <c r="C4776" s="210">
        <f>SUM(C4758:C4775)</f>
        <v>7</v>
      </c>
      <c r="D4776" s="39"/>
      <c r="E4776" s="43">
        <f>SUM(E4758:E4775)</f>
        <v>517224</v>
      </c>
      <c r="F4776" s="43"/>
      <c r="G4776" s="44">
        <f>SUM(G4758:G4775)</f>
        <v>472139.4</v>
      </c>
      <c r="H4776" s="45"/>
      <c r="I4776" s="45"/>
      <c r="J4776" s="64">
        <f>SUM(J4758:J4775)</f>
        <v>437166.11111111112</v>
      </c>
    </row>
    <row r="4777" spans="1:10" ht="31.5">
      <c r="A4777" s="46"/>
      <c r="B4777" s="47"/>
      <c r="C4777" s="211"/>
      <c r="D4777" s="39"/>
      <c r="E4777" s="49"/>
      <c r="F4777" s="49"/>
      <c r="G4777" s="50"/>
      <c r="H4777" s="5"/>
      <c r="I4777" s="5"/>
      <c r="J4777" s="75">
        <f>J4776*0.08</f>
        <v>34973.288888888892</v>
      </c>
    </row>
    <row r="4778" spans="1:10" ht="31.5">
      <c r="A4778" s="283" t="s">
        <v>43</v>
      </c>
      <c r="B4778" s="283"/>
      <c r="C4778" s="284" t="s">
        <v>44</v>
      </c>
      <c r="D4778" s="284"/>
      <c r="E4778" s="54"/>
      <c r="F4778" s="54"/>
      <c r="G4778" s="55" t="s">
        <v>45</v>
      </c>
      <c r="H4778" s="6"/>
      <c r="I4778" s="6"/>
      <c r="J4778" s="76">
        <f>SUM(J4776:J4777)</f>
        <v>472139.4</v>
      </c>
    </row>
    <row r="4779" spans="1:10" ht="15">
      <c r="B4779" s="131" t="s">
        <v>165</v>
      </c>
      <c r="C4779" s="131" t="s">
        <v>166</v>
      </c>
      <c r="D4779" s="131"/>
      <c r="E4779" s="131" t="s">
        <v>167</v>
      </c>
    </row>
    <row r="4780" spans="1:10">
      <c r="B4780" s="212" t="s">
        <v>168</v>
      </c>
      <c r="C4780" s="213" t="s">
        <v>166</v>
      </c>
      <c r="D4780" s="214"/>
      <c r="E4780" s="214"/>
      <c r="F4780" s="214"/>
      <c r="G4780" s="212" t="s">
        <v>167</v>
      </c>
    </row>
    <row r="4783" spans="1:10" ht="15.75">
      <c r="A4783" s="279" t="s">
        <v>0</v>
      </c>
      <c r="B4783" s="279"/>
      <c r="C4783" s="279"/>
      <c r="D4783" s="279"/>
      <c r="E4783" s="279"/>
      <c r="F4783" s="279"/>
      <c r="G4783" s="279"/>
    </row>
    <row r="4784" spans="1:10" ht="15.75">
      <c r="A4784" s="279" t="s">
        <v>1</v>
      </c>
      <c r="B4784" s="279"/>
      <c r="C4784" s="279"/>
      <c r="D4784" s="279"/>
      <c r="E4784" s="279"/>
      <c r="F4784" s="279"/>
      <c r="G4784" s="279"/>
      <c r="H4784" s="1"/>
      <c r="I4784" s="1"/>
      <c r="J4784" s="71"/>
    </row>
    <row r="4785" spans="1:10" ht="15.75">
      <c r="A4785" s="279" t="s">
        <v>2</v>
      </c>
      <c r="B4785" s="279"/>
      <c r="C4785" s="279"/>
      <c r="D4785" s="279"/>
      <c r="E4785" s="279"/>
      <c r="F4785" s="279"/>
      <c r="G4785" s="279"/>
      <c r="H4785" s="1"/>
      <c r="I4785" s="1"/>
      <c r="J4785" s="71"/>
    </row>
    <row r="4786" spans="1:10" ht="15.75">
      <c r="A4786" s="279" t="s">
        <v>4</v>
      </c>
      <c r="B4786" s="279"/>
      <c r="C4786" s="279"/>
      <c r="D4786" s="279"/>
      <c r="E4786" s="279"/>
      <c r="F4786" s="279"/>
      <c r="G4786" s="279"/>
      <c r="H4786" s="1"/>
      <c r="I4786" s="1"/>
      <c r="J4786" s="71"/>
    </row>
    <row r="4787" spans="1:10" ht="15.75">
      <c r="A4787" s="280" t="s">
        <v>6</v>
      </c>
      <c r="B4787" s="280"/>
      <c r="C4787" s="280"/>
      <c r="D4787" s="280"/>
      <c r="E4787" s="280"/>
      <c r="F4787" s="280"/>
      <c r="G4787" s="280"/>
      <c r="H4787" s="1"/>
      <c r="I4787" s="1"/>
      <c r="J4787" s="71"/>
    </row>
    <row r="4788" spans="1:10" ht="27.75">
      <c r="A4788" s="9"/>
      <c r="B4788" s="9"/>
      <c r="C4788" s="281" t="s">
        <v>343</v>
      </c>
      <c r="D4788" s="281"/>
      <c r="E4788" s="281"/>
      <c r="F4788" s="281"/>
      <c r="G4788" s="281"/>
      <c r="H4788" s="2"/>
      <c r="I4788" s="2"/>
      <c r="J4788" s="72"/>
    </row>
    <row r="4789" spans="1:10">
      <c r="A4789" s="11" t="s">
        <v>8</v>
      </c>
      <c r="B4789" s="12"/>
      <c r="C4789" s="202"/>
      <c r="D4789" s="286"/>
      <c r="E4789" s="286"/>
      <c r="F4789" s="286"/>
      <c r="G4789" s="286"/>
      <c r="H4789" s="68"/>
      <c r="I4789" s="68"/>
      <c r="J4789" s="71"/>
    </row>
    <row r="4790" spans="1:10" ht="15.75">
      <c r="A4790" s="11" t="s">
        <v>9</v>
      </c>
      <c r="B4790" s="286" t="s">
        <v>353</v>
      </c>
      <c r="C4790" s="286"/>
      <c r="D4790" s="286"/>
      <c r="E4790" s="286"/>
      <c r="F4790" s="11"/>
      <c r="G4790" s="16"/>
      <c r="H4790" s="11"/>
      <c r="I4790" s="11"/>
      <c r="J4790" s="80"/>
    </row>
    <row r="4791" spans="1:10" ht="15.75">
      <c r="A4791" s="11" t="s">
        <v>11</v>
      </c>
      <c r="B4791" s="289"/>
      <c r="C4791" s="289"/>
      <c r="D4791" s="289"/>
      <c r="E4791" s="289"/>
      <c r="F4791" s="18"/>
      <c r="G4791" s="19" t="s">
        <v>13</v>
      </c>
      <c r="H4791" s="69" t="s">
        <v>161</v>
      </c>
      <c r="I4791" s="69">
        <v>12457</v>
      </c>
      <c r="J4791" s="73"/>
    </row>
    <row r="4792" spans="1:10">
      <c r="A4792" s="190" t="s">
        <v>14</v>
      </c>
      <c r="B4792" s="190"/>
      <c r="C4792" s="203" t="s">
        <v>17</v>
      </c>
      <c r="D4792" s="191" t="s">
        <v>18</v>
      </c>
      <c r="E4792" s="192" t="s">
        <v>19</v>
      </c>
      <c r="F4792" s="192" t="s">
        <v>20</v>
      </c>
      <c r="G4792" s="190" t="s">
        <v>21</v>
      </c>
      <c r="H4792" s="1"/>
      <c r="I4792" s="1"/>
      <c r="J4792" s="71"/>
    </row>
    <row r="4793" spans="1:10">
      <c r="A4793" s="24">
        <v>1</v>
      </c>
      <c r="B4793" s="25" t="s">
        <v>23</v>
      </c>
      <c r="C4793" s="167">
        <v>3</v>
      </c>
      <c r="D4793" s="27">
        <v>79305</v>
      </c>
      <c r="E4793" s="28">
        <f t="shared" ref="E4793:E4810" si="690">D4793*C4793</f>
        <v>237915</v>
      </c>
      <c r="F4793" s="29">
        <v>0</v>
      </c>
      <c r="G4793" s="30">
        <f t="shared" ref="G4793:G4810" si="691">E4793-E4793*F4793</f>
        <v>237915</v>
      </c>
      <c r="H4793" s="31">
        <f>D4793/1.08</f>
        <v>73430.555555555547</v>
      </c>
      <c r="I4793" s="31"/>
      <c r="J4793" s="59">
        <f t="shared" ref="J4793:J4810" si="692">H4793*C4793</f>
        <v>220291.66666666663</v>
      </c>
    </row>
    <row r="4794" spans="1:10">
      <c r="A4794" s="24">
        <v>2</v>
      </c>
      <c r="B4794" s="25" t="s">
        <v>25</v>
      </c>
      <c r="C4794" s="204"/>
      <c r="D4794" s="33">
        <v>128591</v>
      </c>
      <c r="E4794" s="28">
        <f t="shared" si="690"/>
        <v>0</v>
      </c>
      <c r="F4794" s="29">
        <v>0</v>
      </c>
      <c r="G4794" s="30">
        <f t="shared" si="691"/>
        <v>0</v>
      </c>
      <c r="H4794" s="31">
        <f t="shared" ref="H4794:H4796" si="693">D4794/1.08</f>
        <v>119065.74074074073</v>
      </c>
      <c r="I4794" s="31"/>
      <c r="J4794" s="59">
        <f t="shared" si="692"/>
        <v>0</v>
      </c>
    </row>
    <row r="4795" spans="1:10">
      <c r="A4795" s="24">
        <v>3</v>
      </c>
      <c r="B4795" s="25" t="s">
        <v>26</v>
      </c>
      <c r="C4795" s="205"/>
      <c r="D4795" s="27">
        <v>60043</v>
      </c>
      <c r="E4795" s="28">
        <f t="shared" si="690"/>
        <v>0</v>
      </c>
      <c r="F4795" s="29">
        <v>0</v>
      </c>
      <c r="G4795" s="30">
        <f t="shared" si="691"/>
        <v>0</v>
      </c>
      <c r="H4795" s="31">
        <f t="shared" si="693"/>
        <v>55595.370370370365</v>
      </c>
      <c r="I4795" s="31"/>
      <c r="J4795" s="59">
        <f t="shared" si="692"/>
        <v>0</v>
      </c>
    </row>
    <row r="4796" spans="1:10">
      <c r="A4796" s="24">
        <v>4</v>
      </c>
      <c r="B4796" s="25" t="s">
        <v>27</v>
      </c>
      <c r="C4796" s="206"/>
      <c r="D4796" s="27">
        <v>115781</v>
      </c>
      <c r="E4796" s="28">
        <f t="shared" si="690"/>
        <v>0</v>
      </c>
      <c r="F4796" s="29">
        <v>0</v>
      </c>
      <c r="G4796" s="30">
        <f t="shared" si="691"/>
        <v>0</v>
      </c>
      <c r="H4796" s="31">
        <f t="shared" si="693"/>
        <v>107204.62962962962</v>
      </c>
      <c r="I4796" s="31"/>
      <c r="J4796" s="59">
        <f t="shared" si="692"/>
        <v>0</v>
      </c>
    </row>
    <row r="4797" spans="1:10">
      <c r="A4797" s="24">
        <v>5</v>
      </c>
      <c r="B4797" s="25" t="s">
        <v>28</v>
      </c>
      <c r="C4797" s="204">
        <v>1</v>
      </c>
      <c r="D4797" s="27">
        <v>119943</v>
      </c>
      <c r="E4797" s="28">
        <f t="shared" si="690"/>
        <v>119943</v>
      </c>
      <c r="F4797" s="124">
        <v>0.25</v>
      </c>
      <c r="G4797" s="125">
        <f t="shared" si="691"/>
        <v>89957.25</v>
      </c>
      <c r="H4797" s="31">
        <f>D4797/1.08*0.75</f>
        <v>83293.75</v>
      </c>
      <c r="I4797" s="31"/>
      <c r="J4797" s="59">
        <f t="shared" si="692"/>
        <v>83293.75</v>
      </c>
    </row>
    <row r="4798" spans="1:10">
      <c r="A4798" s="24">
        <v>6</v>
      </c>
      <c r="B4798" s="25" t="s">
        <v>29</v>
      </c>
      <c r="C4798" s="167"/>
      <c r="D4798" s="27">
        <v>94810</v>
      </c>
      <c r="E4798" s="28">
        <f t="shared" si="690"/>
        <v>0</v>
      </c>
      <c r="F4798" s="29">
        <v>0</v>
      </c>
      <c r="G4798" s="30">
        <f t="shared" si="691"/>
        <v>0</v>
      </c>
      <c r="H4798" s="31">
        <f t="shared" ref="H4798:H4809" si="694">D4798/1.08</f>
        <v>87787.037037037036</v>
      </c>
      <c r="I4798" s="31"/>
      <c r="J4798" s="59">
        <f t="shared" si="692"/>
        <v>0</v>
      </c>
    </row>
    <row r="4799" spans="1:10">
      <c r="A4799" s="24">
        <v>7</v>
      </c>
      <c r="B4799" s="25" t="s">
        <v>30</v>
      </c>
      <c r="C4799" s="207"/>
      <c r="D4799" s="27">
        <v>141396</v>
      </c>
      <c r="E4799" s="28">
        <f t="shared" si="690"/>
        <v>0</v>
      </c>
      <c r="F4799" s="29">
        <v>0</v>
      </c>
      <c r="G4799" s="30">
        <f t="shared" si="691"/>
        <v>0</v>
      </c>
      <c r="H4799" s="31">
        <f t="shared" si="694"/>
        <v>130922.22222222222</v>
      </c>
      <c r="I4799" s="31"/>
      <c r="J4799" s="59">
        <f t="shared" si="692"/>
        <v>0</v>
      </c>
    </row>
    <row r="4800" spans="1:10">
      <c r="A4800" s="24">
        <v>8</v>
      </c>
      <c r="B4800" s="25" t="s">
        <v>31</v>
      </c>
      <c r="C4800" s="167"/>
      <c r="D4800" s="27">
        <v>232931</v>
      </c>
      <c r="E4800" s="28">
        <f t="shared" si="690"/>
        <v>0</v>
      </c>
      <c r="F4800" s="29">
        <v>0</v>
      </c>
      <c r="G4800" s="30">
        <f t="shared" si="691"/>
        <v>0</v>
      </c>
      <c r="H4800" s="31">
        <f t="shared" si="694"/>
        <v>215676.85185185182</v>
      </c>
      <c r="I4800" s="31"/>
      <c r="J4800" s="59">
        <f t="shared" si="692"/>
        <v>0</v>
      </c>
    </row>
    <row r="4801" spans="1:10">
      <c r="A4801" s="24">
        <v>9</v>
      </c>
      <c r="B4801" s="36" t="s">
        <v>32</v>
      </c>
      <c r="C4801" s="167"/>
      <c r="D4801" s="27">
        <v>101534</v>
      </c>
      <c r="E4801" s="28">
        <f t="shared" si="690"/>
        <v>0</v>
      </c>
      <c r="F4801" s="29">
        <v>0</v>
      </c>
      <c r="G4801" s="30">
        <f t="shared" si="691"/>
        <v>0</v>
      </c>
      <c r="H4801" s="31">
        <f t="shared" si="694"/>
        <v>94012.962962962964</v>
      </c>
      <c r="I4801" s="31"/>
      <c r="J4801" s="59">
        <f t="shared" si="692"/>
        <v>0</v>
      </c>
    </row>
    <row r="4802" spans="1:10">
      <c r="A4802" s="24">
        <v>10</v>
      </c>
      <c r="B4802" s="36" t="s">
        <v>33</v>
      </c>
      <c r="C4802" s="208"/>
      <c r="D4802" s="33">
        <v>110148</v>
      </c>
      <c r="E4802" s="28">
        <f t="shared" si="690"/>
        <v>0</v>
      </c>
      <c r="F4802" s="29">
        <v>0</v>
      </c>
      <c r="G4802" s="30">
        <f t="shared" si="691"/>
        <v>0</v>
      </c>
      <c r="H4802" s="31">
        <f t="shared" si="694"/>
        <v>101988.88888888888</v>
      </c>
      <c r="I4802" s="31"/>
      <c r="J4802" s="59">
        <f t="shared" si="692"/>
        <v>0</v>
      </c>
    </row>
    <row r="4803" spans="1:10">
      <c r="A4803" s="24">
        <v>11</v>
      </c>
      <c r="B4803" s="121" t="s">
        <v>34</v>
      </c>
      <c r="C4803" s="209">
        <v>3</v>
      </c>
      <c r="D4803" s="27">
        <v>54198</v>
      </c>
      <c r="E4803" s="123">
        <f t="shared" si="690"/>
        <v>162594</v>
      </c>
      <c r="F4803" s="29">
        <v>0</v>
      </c>
      <c r="G4803" s="125">
        <f t="shared" si="691"/>
        <v>162594</v>
      </c>
      <c r="H4803" s="31">
        <f t="shared" si="694"/>
        <v>50183.333333333328</v>
      </c>
      <c r="I4803" s="128"/>
      <c r="J4803" s="59">
        <f t="shared" si="692"/>
        <v>150550</v>
      </c>
    </row>
    <row r="4804" spans="1:10">
      <c r="A4804" s="24">
        <v>12</v>
      </c>
      <c r="B4804" s="25" t="s">
        <v>35</v>
      </c>
      <c r="C4804" s="208"/>
      <c r="D4804" s="27">
        <v>49680</v>
      </c>
      <c r="E4804" s="28">
        <f t="shared" si="690"/>
        <v>0</v>
      </c>
      <c r="F4804" s="29">
        <v>0</v>
      </c>
      <c r="G4804" s="30">
        <f t="shared" si="691"/>
        <v>0</v>
      </c>
      <c r="H4804" s="31">
        <f t="shared" si="694"/>
        <v>46000</v>
      </c>
      <c r="I4804" s="31"/>
      <c r="J4804" s="59">
        <f t="shared" si="692"/>
        <v>0</v>
      </c>
    </row>
    <row r="4805" spans="1:10">
      <c r="A4805" s="24">
        <v>13</v>
      </c>
      <c r="B4805" s="25" t="s">
        <v>36</v>
      </c>
      <c r="C4805" s="208"/>
      <c r="D4805" s="38">
        <v>64152</v>
      </c>
      <c r="E4805" s="28">
        <f t="shared" si="690"/>
        <v>0</v>
      </c>
      <c r="F4805" s="29">
        <v>0</v>
      </c>
      <c r="G4805" s="30">
        <f t="shared" si="691"/>
        <v>0</v>
      </c>
      <c r="H4805" s="31">
        <f t="shared" si="694"/>
        <v>59399.999999999993</v>
      </c>
      <c r="I4805" s="31"/>
      <c r="J4805" s="59">
        <f t="shared" si="692"/>
        <v>0</v>
      </c>
    </row>
    <row r="4806" spans="1:10">
      <c r="A4806" s="24">
        <v>14</v>
      </c>
      <c r="B4806" s="121" t="s">
        <v>37</v>
      </c>
      <c r="C4806" s="209"/>
      <c r="D4806" s="38">
        <v>65934</v>
      </c>
      <c r="E4806" s="123">
        <f t="shared" si="690"/>
        <v>0</v>
      </c>
      <c r="F4806" s="124">
        <v>0</v>
      </c>
      <c r="G4806" s="125">
        <f t="shared" si="691"/>
        <v>0</v>
      </c>
      <c r="H4806" s="31">
        <f t="shared" si="694"/>
        <v>61049.999999999993</v>
      </c>
      <c r="I4806" s="128"/>
      <c r="J4806" s="59">
        <f t="shared" si="692"/>
        <v>0</v>
      </c>
    </row>
    <row r="4807" spans="1:10">
      <c r="A4807" s="24">
        <v>15</v>
      </c>
      <c r="B4807" s="25" t="s">
        <v>38</v>
      </c>
      <c r="C4807" s="208"/>
      <c r="D4807" s="38">
        <v>76626</v>
      </c>
      <c r="E4807" s="28">
        <f t="shared" si="690"/>
        <v>0</v>
      </c>
      <c r="F4807" s="29">
        <v>0</v>
      </c>
      <c r="G4807" s="30">
        <f t="shared" si="691"/>
        <v>0</v>
      </c>
      <c r="H4807" s="31">
        <f t="shared" si="694"/>
        <v>70950</v>
      </c>
      <c r="I4807" s="31"/>
      <c r="J4807" s="59">
        <f t="shared" si="692"/>
        <v>0</v>
      </c>
    </row>
    <row r="4808" spans="1:10">
      <c r="A4808" s="24">
        <v>16</v>
      </c>
      <c r="B4808" s="25" t="s">
        <v>39</v>
      </c>
      <c r="C4808" s="208"/>
      <c r="D4808" s="38">
        <v>80190</v>
      </c>
      <c r="E4808" s="28">
        <f t="shared" si="690"/>
        <v>0</v>
      </c>
      <c r="F4808" s="29">
        <v>0</v>
      </c>
      <c r="G4808" s="30">
        <f t="shared" si="691"/>
        <v>0</v>
      </c>
      <c r="H4808" s="31">
        <f t="shared" si="694"/>
        <v>74250</v>
      </c>
      <c r="I4808" s="31"/>
      <c r="J4808" s="59">
        <f t="shared" si="692"/>
        <v>0</v>
      </c>
    </row>
    <row r="4809" spans="1:10">
      <c r="A4809" s="24">
        <v>17</v>
      </c>
      <c r="B4809" s="25" t="s">
        <v>40</v>
      </c>
      <c r="C4809" s="208"/>
      <c r="D4809" s="38">
        <v>113832</v>
      </c>
      <c r="E4809" s="28">
        <f t="shared" si="690"/>
        <v>0</v>
      </c>
      <c r="F4809" s="29">
        <v>0</v>
      </c>
      <c r="G4809" s="30">
        <f t="shared" si="691"/>
        <v>0</v>
      </c>
      <c r="H4809" s="31">
        <f t="shared" si="694"/>
        <v>105400</v>
      </c>
      <c r="I4809" s="31"/>
      <c r="J4809" s="59">
        <f t="shared" si="692"/>
        <v>0</v>
      </c>
    </row>
    <row r="4810" spans="1:10">
      <c r="A4810" s="24">
        <v>18</v>
      </c>
      <c r="B4810" s="121" t="s">
        <v>41</v>
      </c>
      <c r="C4810" s="209"/>
      <c r="D4810" s="39">
        <v>98010</v>
      </c>
      <c r="E4810" s="123">
        <f t="shared" si="690"/>
        <v>0</v>
      </c>
      <c r="F4810" s="124">
        <v>0.23</v>
      </c>
      <c r="G4810" s="125">
        <f t="shared" si="691"/>
        <v>0</v>
      </c>
      <c r="H4810" s="31">
        <f>D4810/1.08*0.77</f>
        <v>69877.5</v>
      </c>
      <c r="I4810" s="128"/>
      <c r="J4810" s="59">
        <f t="shared" si="692"/>
        <v>0</v>
      </c>
    </row>
    <row r="4811" spans="1:10" ht="21">
      <c r="A4811" s="40"/>
      <c r="B4811" s="41" t="s">
        <v>42</v>
      </c>
      <c r="C4811" s="210">
        <f>SUM(C4793:C4810)</f>
        <v>7</v>
      </c>
      <c r="D4811" s="39"/>
      <c r="E4811" s="43">
        <f>SUM(E4793:E4810)</f>
        <v>520452</v>
      </c>
      <c r="F4811" s="43"/>
      <c r="G4811" s="44">
        <f>SUM(G4793:G4810)</f>
        <v>490466.25</v>
      </c>
      <c r="H4811" s="45"/>
      <c r="I4811" s="45"/>
      <c r="J4811" s="64">
        <f>SUM(J4793:J4810)</f>
        <v>454135.41666666663</v>
      </c>
    </row>
    <row r="4812" spans="1:10" ht="31.5">
      <c r="A4812" s="46"/>
      <c r="B4812" s="47"/>
      <c r="C4812" s="211"/>
      <c r="D4812" s="39"/>
      <c r="E4812" s="49"/>
      <c r="F4812" s="49"/>
      <c r="G4812" s="50"/>
      <c r="H4812" s="5"/>
      <c r="I4812" s="5"/>
      <c r="J4812" s="75">
        <f>J4811*0.08</f>
        <v>36330.833333333328</v>
      </c>
    </row>
    <row r="4813" spans="1:10" ht="31.5">
      <c r="A4813" s="283" t="s">
        <v>43</v>
      </c>
      <c r="B4813" s="283"/>
      <c r="C4813" s="284" t="s">
        <v>44</v>
      </c>
      <c r="D4813" s="284"/>
      <c r="E4813" s="54"/>
      <c r="F4813" s="54"/>
      <c r="G4813" s="55" t="s">
        <v>45</v>
      </c>
      <c r="H4813" s="6"/>
      <c r="I4813" s="6"/>
      <c r="J4813" s="76">
        <f>SUM(J4811:J4812)</f>
        <v>490466.24999999994</v>
      </c>
    </row>
    <row r="4814" spans="1:10" ht="15">
      <c r="B4814" s="131" t="s">
        <v>165</v>
      </c>
      <c r="C4814" s="131" t="s">
        <v>166</v>
      </c>
      <c r="D4814" s="131"/>
      <c r="E4814" s="131" t="s">
        <v>167</v>
      </c>
    </row>
    <row r="4815" spans="1:10">
      <c r="B4815" s="212" t="s">
        <v>168</v>
      </c>
      <c r="C4815" s="213" t="s">
        <v>166</v>
      </c>
      <c r="D4815" s="214"/>
      <c r="E4815" s="214"/>
      <c r="F4815" s="214"/>
      <c r="G4815" s="212" t="s">
        <v>167</v>
      </c>
    </row>
    <row r="4818" spans="1:10" ht="15.75">
      <c r="A4818" s="279" t="s">
        <v>0</v>
      </c>
      <c r="B4818" s="279"/>
      <c r="C4818" s="279"/>
      <c r="D4818" s="279"/>
      <c r="E4818" s="279"/>
      <c r="F4818" s="279"/>
      <c r="G4818" s="279"/>
    </row>
    <row r="4819" spans="1:10" ht="15.75">
      <c r="A4819" s="279" t="s">
        <v>1</v>
      </c>
      <c r="B4819" s="279"/>
      <c r="C4819" s="279"/>
      <c r="D4819" s="279"/>
      <c r="E4819" s="279"/>
      <c r="F4819" s="279"/>
      <c r="G4819" s="279"/>
      <c r="H4819" s="1"/>
      <c r="I4819" s="1"/>
      <c r="J4819" s="71"/>
    </row>
    <row r="4820" spans="1:10" ht="15.75">
      <c r="A4820" s="279" t="s">
        <v>2</v>
      </c>
      <c r="B4820" s="279"/>
      <c r="C4820" s="279"/>
      <c r="D4820" s="279"/>
      <c r="E4820" s="279"/>
      <c r="F4820" s="279"/>
      <c r="G4820" s="279"/>
      <c r="H4820" s="1"/>
      <c r="I4820" s="1"/>
      <c r="J4820" s="71"/>
    </row>
    <row r="4821" spans="1:10" ht="15.75">
      <c r="A4821" s="279" t="s">
        <v>4</v>
      </c>
      <c r="B4821" s="279"/>
      <c r="C4821" s="279"/>
      <c r="D4821" s="279"/>
      <c r="E4821" s="279"/>
      <c r="F4821" s="279"/>
      <c r="G4821" s="279"/>
      <c r="H4821" s="1"/>
      <c r="I4821" s="1"/>
      <c r="J4821" s="71"/>
    </row>
    <row r="4822" spans="1:10" ht="15.75">
      <c r="A4822" s="280" t="s">
        <v>6</v>
      </c>
      <c r="B4822" s="280"/>
      <c r="C4822" s="280"/>
      <c r="D4822" s="280"/>
      <c r="E4822" s="280"/>
      <c r="F4822" s="280"/>
      <c r="G4822" s="280"/>
      <c r="H4822" s="1"/>
      <c r="I4822" s="1"/>
      <c r="J4822" s="71"/>
    </row>
    <row r="4823" spans="1:10" ht="27.75">
      <c r="A4823" s="9"/>
      <c r="B4823" s="9"/>
      <c r="C4823" s="281" t="s">
        <v>343</v>
      </c>
      <c r="D4823" s="281"/>
      <c r="E4823" s="281"/>
      <c r="F4823" s="281"/>
      <c r="G4823" s="281"/>
      <c r="H4823" s="2"/>
      <c r="I4823" s="2"/>
      <c r="J4823" s="72"/>
    </row>
    <row r="4824" spans="1:10">
      <c r="A4824" s="11" t="s">
        <v>8</v>
      </c>
      <c r="B4824" s="12"/>
      <c r="C4824" s="202"/>
      <c r="D4824" s="286"/>
      <c r="E4824" s="286"/>
      <c r="F4824" s="286"/>
      <c r="G4824" s="286"/>
      <c r="H4824" s="68"/>
      <c r="I4824" s="68"/>
      <c r="J4824" s="71"/>
    </row>
    <row r="4825" spans="1:10" ht="15.75">
      <c r="A4825" s="11" t="s">
        <v>9</v>
      </c>
      <c r="B4825" s="286" t="s">
        <v>354</v>
      </c>
      <c r="C4825" s="286"/>
      <c r="D4825" s="286"/>
      <c r="E4825" s="286"/>
      <c r="F4825" s="11"/>
      <c r="G4825" s="16"/>
      <c r="H4825" s="11"/>
      <c r="I4825" s="11"/>
      <c r="J4825" s="80"/>
    </row>
    <row r="4826" spans="1:10" ht="15.75">
      <c r="A4826" s="11" t="s">
        <v>11</v>
      </c>
      <c r="B4826" s="289"/>
      <c r="C4826" s="289"/>
      <c r="D4826" s="289"/>
      <c r="E4826" s="289"/>
      <c r="F4826" s="18"/>
      <c r="G4826" s="19" t="s">
        <v>13</v>
      </c>
      <c r="H4826" s="69" t="s">
        <v>161</v>
      </c>
      <c r="I4826" s="69">
        <v>12472</v>
      </c>
      <c r="J4826" s="73"/>
    </row>
    <row r="4827" spans="1:10">
      <c r="A4827" s="190" t="s">
        <v>14</v>
      </c>
      <c r="B4827" s="190"/>
      <c r="C4827" s="203" t="s">
        <v>17</v>
      </c>
      <c r="D4827" s="191" t="s">
        <v>18</v>
      </c>
      <c r="E4827" s="192" t="s">
        <v>19</v>
      </c>
      <c r="F4827" s="192" t="s">
        <v>20</v>
      </c>
      <c r="G4827" s="190" t="s">
        <v>21</v>
      </c>
      <c r="H4827" s="1"/>
      <c r="I4827" s="1"/>
      <c r="J4827" s="71"/>
    </row>
    <row r="4828" spans="1:10">
      <c r="A4828" s="24">
        <v>1</v>
      </c>
      <c r="B4828" s="25" t="s">
        <v>23</v>
      </c>
      <c r="C4828" s="167">
        <v>2</v>
      </c>
      <c r="D4828" s="27">
        <v>79305</v>
      </c>
      <c r="E4828" s="28">
        <f t="shared" ref="E4828:E4845" si="695">D4828*C4828</f>
        <v>158610</v>
      </c>
      <c r="F4828" s="29">
        <v>0</v>
      </c>
      <c r="G4828" s="30">
        <f t="shared" ref="G4828:G4845" si="696">E4828-E4828*F4828</f>
        <v>158610</v>
      </c>
      <c r="H4828" s="31">
        <f>D4828/1.08</f>
        <v>73430.555555555547</v>
      </c>
      <c r="I4828" s="31"/>
      <c r="J4828" s="59">
        <f t="shared" ref="J4828:J4845" si="697">H4828*C4828</f>
        <v>146861.11111111109</v>
      </c>
    </row>
    <row r="4829" spans="1:10">
      <c r="A4829" s="24">
        <v>2</v>
      </c>
      <c r="B4829" s="25" t="s">
        <v>25</v>
      </c>
      <c r="C4829" s="204"/>
      <c r="D4829" s="33">
        <v>128591</v>
      </c>
      <c r="E4829" s="28">
        <f t="shared" si="695"/>
        <v>0</v>
      </c>
      <c r="F4829" s="29">
        <v>0</v>
      </c>
      <c r="G4829" s="30">
        <f t="shared" si="696"/>
        <v>0</v>
      </c>
      <c r="H4829" s="31">
        <f t="shared" ref="H4829:H4831" si="698">D4829/1.08</f>
        <v>119065.74074074073</v>
      </c>
      <c r="I4829" s="31"/>
      <c r="J4829" s="59">
        <f t="shared" si="697"/>
        <v>0</v>
      </c>
    </row>
    <row r="4830" spans="1:10">
      <c r="A4830" s="24">
        <v>3</v>
      </c>
      <c r="B4830" s="25" t="s">
        <v>26</v>
      </c>
      <c r="C4830" s="205"/>
      <c r="D4830" s="27">
        <v>60043</v>
      </c>
      <c r="E4830" s="28">
        <f t="shared" si="695"/>
        <v>0</v>
      </c>
      <c r="F4830" s="29">
        <v>0</v>
      </c>
      <c r="G4830" s="30">
        <f t="shared" si="696"/>
        <v>0</v>
      </c>
      <c r="H4830" s="31">
        <f t="shared" si="698"/>
        <v>55595.370370370365</v>
      </c>
      <c r="I4830" s="31"/>
      <c r="J4830" s="59">
        <f t="shared" si="697"/>
        <v>0</v>
      </c>
    </row>
    <row r="4831" spans="1:10">
      <c r="A4831" s="24">
        <v>4</v>
      </c>
      <c r="B4831" s="25" t="s">
        <v>27</v>
      </c>
      <c r="C4831" s="206"/>
      <c r="D4831" s="27">
        <v>115781</v>
      </c>
      <c r="E4831" s="28">
        <f t="shared" si="695"/>
        <v>0</v>
      </c>
      <c r="F4831" s="29">
        <v>0</v>
      </c>
      <c r="G4831" s="30">
        <f t="shared" si="696"/>
        <v>0</v>
      </c>
      <c r="H4831" s="31">
        <f t="shared" si="698"/>
        <v>107204.62962962962</v>
      </c>
      <c r="I4831" s="31"/>
      <c r="J4831" s="59">
        <f t="shared" si="697"/>
        <v>0</v>
      </c>
    </row>
    <row r="4832" spans="1:10">
      <c r="A4832" s="24">
        <v>5</v>
      </c>
      <c r="B4832" s="25" t="s">
        <v>28</v>
      </c>
      <c r="C4832" s="204">
        <v>2</v>
      </c>
      <c r="D4832" s="27">
        <v>119943</v>
      </c>
      <c r="E4832" s="28">
        <f t="shared" si="695"/>
        <v>239886</v>
      </c>
      <c r="F4832" s="124">
        <v>0.25</v>
      </c>
      <c r="G4832" s="125">
        <f t="shared" si="696"/>
        <v>179914.5</v>
      </c>
      <c r="H4832" s="31">
        <f>D4832/1.08*0.75</f>
        <v>83293.75</v>
      </c>
      <c r="I4832" s="31"/>
      <c r="J4832" s="59">
        <f t="shared" si="697"/>
        <v>166587.5</v>
      </c>
    </row>
    <row r="4833" spans="1:10">
      <c r="A4833" s="24">
        <v>6</v>
      </c>
      <c r="B4833" s="25" t="s">
        <v>29</v>
      </c>
      <c r="C4833" s="167"/>
      <c r="D4833" s="27">
        <v>94810</v>
      </c>
      <c r="E4833" s="28">
        <f t="shared" si="695"/>
        <v>0</v>
      </c>
      <c r="F4833" s="29">
        <v>0</v>
      </c>
      <c r="G4833" s="30">
        <f t="shared" si="696"/>
        <v>0</v>
      </c>
      <c r="H4833" s="31">
        <f t="shared" ref="H4833:H4844" si="699">D4833/1.08</f>
        <v>87787.037037037036</v>
      </c>
      <c r="I4833" s="31"/>
      <c r="J4833" s="59">
        <f t="shared" si="697"/>
        <v>0</v>
      </c>
    </row>
    <row r="4834" spans="1:10">
      <c r="A4834" s="24">
        <v>7</v>
      </c>
      <c r="B4834" s="25" t="s">
        <v>30</v>
      </c>
      <c r="C4834" s="207"/>
      <c r="D4834" s="27">
        <v>141396</v>
      </c>
      <c r="E4834" s="28">
        <f t="shared" si="695"/>
        <v>0</v>
      </c>
      <c r="F4834" s="29">
        <v>0</v>
      </c>
      <c r="G4834" s="30">
        <f t="shared" si="696"/>
        <v>0</v>
      </c>
      <c r="H4834" s="31">
        <f t="shared" si="699"/>
        <v>130922.22222222222</v>
      </c>
      <c r="I4834" s="31"/>
      <c r="J4834" s="59">
        <f t="shared" si="697"/>
        <v>0</v>
      </c>
    </row>
    <row r="4835" spans="1:10">
      <c r="A4835" s="24">
        <v>8</v>
      </c>
      <c r="B4835" s="25" t="s">
        <v>31</v>
      </c>
      <c r="C4835" s="167"/>
      <c r="D4835" s="27">
        <v>232931</v>
      </c>
      <c r="E4835" s="28">
        <f t="shared" si="695"/>
        <v>0</v>
      </c>
      <c r="F4835" s="29">
        <v>0</v>
      </c>
      <c r="G4835" s="30">
        <f t="shared" si="696"/>
        <v>0</v>
      </c>
      <c r="H4835" s="31">
        <f t="shared" si="699"/>
        <v>215676.85185185182</v>
      </c>
      <c r="I4835" s="31"/>
      <c r="J4835" s="59">
        <f t="shared" si="697"/>
        <v>0</v>
      </c>
    </row>
    <row r="4836" spans="1:10">
      <c r="A4836" s="24">
        <v>9</v>
      </c>
      <c r="B4836" s="36" t="s">
        <v>32</v>
      </c>
      <c r="C4836" s="167"/>
      <c r="D4836" s="27">
        <v>101534</v>
      </c>
      <c r="E4836" s="28">
        <f t="shared" si="695"/>
        <v>0</v>
      </c>
      <c r="F4836" s="29">
        <v>0</v>
      </c>
      <c r="G4836" s="30">
        <f t="shared" si="696"/>
        <v>0</v>
      </c>
      <c r="H4836" s="31">
        <f t="shared" si="699"/>
        <v>94012.962962962964</v>
      </c>
      <c r="I4836" s="31"/>
      <c r="J4836" s="59">
        <f t="shared" si="697"/>
        <v>0</v>
      </c>
    </row>
    <row r="4837" spans="1:10">
      <c r="A4837" s="24">
        <v>10</v>
      </c>
      <c r="B4837" s="36" t="s">
        <v>33</v>
      </c>
      <c r="C4837" s="208"/>
      <c r="D4837" s="33">
        <v>110148</v>
      </c>
      <c r="E4837" s="28">
        <f t="shared" si="695"/>
        <v>0</v>
      </c>
      <c r="F4837" s="29">
        <v>0</v>
      </c>
      <c r="G4837" s="30">
        <f t="shared" si="696"/>
        <v>0</v>
      </c>
      <c r="H4837" s="31">
        <f t="shared" si="699"/>
        <v>101988.88888888888</v>
      </c>
      <c r="I4837" s="31"/>
      <c r="J4837" s="59">
        <f t="shared" si="697"/>
        <v>0</v>
      </c>
    </row>
    <row r="4838" spans="1:10">
      <c r="A4838" s="24">
        <v>11</v>
      </c>
      <c r="B4838" s="121" t="s">
        <v>34</v>
      </c>
      <c r="C4838" s="209">
        <v>2</v>
      </c>
      <c r="D4838" s="27">
        <v>54198</v>
      </c>
      <c r="E4838" s="123">
        <f t="shared" si="695"/>
        <v>108396</v>
      </c>
      <c r="F4838" s="29">
        <v>0</v>
      </c>
      <c r="G4838" s="125">
        <f t="shared" si="696"/>
        <v>108396</v>
      </c>
      <c r="H4838" s="31">
        <f t="shared" si="699"/>
        <v>50183.333333333328</v>
      </c>
      <c r="I4838" s="128"/>
      <c r="J4838" s="59">
        <f t="shared" si="697"/>
        <v>100366.66666666666</v>
      </c>
    </row>
    <row r="4839" spans="1:10">
      <c r="A4839" s="24">
        <v>12</v>
      </c>
      <c r="B4839" s="25" t="s">
        <v>35</v>
      </c>
      <c r="C4839" s="208"/>
      <c r="D4839" s="27">
        <v>49680</v>
      </c>
      <c r="E4839" s="28">
        <f t="shared" si="695"/>
        <v>0</v>
      </c>
      <c r="F4839" s="29">
        <v>0</v>
      </c>
      <c r="G4839" s="30">
        <f t="shared" si="696"/>
        <v>0</v>
      </c>
      <c r="H4839" s="31">
        <f t="shared" si="699"/>
        <v>46000</v>
      </c>
      <c r="I4839" s="31"/>
      <c r="J4839" s="59">
        <f t="shared" si="697"/>
        <v>0</v>
      </c>
    </row>
    <row r="4840" spans="1:10">
      <c r="A4840" s="24">
        <v>13</v>
      </c>
      <c r="B4840" s="25" t="s">
        <v>36</v>
      </c>
      <c r="C4840" s="208"/>
      <c r="D4840" s="38">
        <v>64152</v>
      </c>
      <c r="E4840" s="28">
        <f t="shared" si="695"/>
        <v>0</v>
      </c>
      <c r="F4840" s="29">
        <v>0</v>
      </c>
      <c r="G4840" s="30">
        <f t="shared" si="696"/>
        <v>0</v>
      </c>
      <c r="H4840" s="31">
        <f t="shared" si="699"/>
        <v>59399.999999999993</v>
      </c>
      <c r="I4840" s="31"/>
      <c r="J4840" s="59">
        <f t="shared" si="697"/>
        <v>0</v>
      </c>
    </row>
    <row r="4841" spans="1:10">
      <c r="A4841" s="24">
        <v>14</v>
      </c>
      <c r="B4841" s="121" t="s">
        <v>37</v>
      </c>
      <c r="C4841" s="209"/>
      <c r="D4841" s="38">
        <v>65934</v>
      </c>
      <c r="E4841" s="123">
        <f t="shared" si="695"/>
        <v>0</v>
      </c>
      <c r="F4841" s="124">
        <v>0</v>
      </c>
      <c r="G4841" s="125">
        <f t="shared" si="696"/>
        <v>0</v>
      </c>
      <c r="H4841" s="31">
        <f t="shared" si="699"/>
        <v>61049.999999999993</v>
      </c>
      <c r="I4841" s="128"/>
      <c r="J4841" s="59">
        <f t="shared" si="697"/>
        <v>0</v>
      </c>
    </row>
    <row r="4842" spans="1:10">
      <c r="A4842" s="24">
        <v>15</v>
      </c>
      <c r="B4842" s="25" t="s">
        <v>38</v>
      </c>
      <c r="C4842" s="208"/>
      <c r="D4842" s="38">
        <v>76626</v>
      </c>
      <c r="E4842" s="28">
        <f t="shared" si="695"/>
        <v>0</v>
      </c>
      <c r="F4842" s="29">
        <v>0</v>
      </c>
      <c r="G4842" s="30">
        <f t="shared" si="696"/>
        <v>0</v>
      </c>
      <c r="H4842" s="31">
        <f t="shared" si="699"/>
        <v>70950</v>
      </c>
      <c r="I4842" s="31"/>
      <c r="J4842" s="59">
        <f t="shared" si="697"/>
        <v>0</v>
      </c>
    </row>
    <row r="4843" spans="1:10">
      <c r="A4843" s="24">
        <v>16</v>
      </c>
      <c r="B4843" s="25" t="s">
        <v>39</v>
      </c>
      <c r="C4843" s="208"/>
      <c r="D4843" s="38">
        <v>80190</v>
      </c>
      <c r="E4843" s="28">
        <f t="shared" si="695"/>
        <v>0</v>
      </c>
      <c r="F4843" s="29">
        <v>0</v>
      </c>
      <c r="G4843" s="30">
        <f t="shared" si="696"/>
        <v>0</v>
      </c>
      <c r="H4843" s="31">
        <f t="shared" si="699"/>
        <v>74250</v>
      </c>
      <c r="I4843" s="31"/>
      <c r="J4843" s="59">
        <f t="shared" si="697"/>
        <v>0</v>
      </c>
    </row>
    <row r="4844" spans="1:10">
      <c r="A4844" s="24">
        <v>17</v>
      </c>
      <c r="B4844" s="25" t="s">
        <v>40</v>
      </c>
      <c r="C4844" s="208"/>
      <c r="D4844" s="38">
        <v>113832</v>
      </c>
      <c r="E4844" s="28">
        <f t="shared" si="695"/>
        <v>0</v>
      </c>
      <c r="F4844" s="29">
        <v>0</v>
      </c>
      <c r="G4844" s="30">
        <f t="shared" si="696"/>
        <v>0</v>
      </c>
      <c r="H4844" s="31">
        <f t="shared" si="699"/>
        <v>105400</v>
      </c>
      <c r="I4844" s="31"/>
      <c r="J4844" s="59">
        <f t="shared" si="697"/>
        <v>0</v>
      </c>
    </row>
    <row r="4845" spans="1:10">
      <c r="A4845" s="24">
        <v>18</v>
      </c>
      <c r="B4845" s="121" t="s">
        <v>41</v>
      </c>
      <c r="C4845" s="209"/>
      <c r="D4845" s="39">
        <v>98010</v>
      </c>
      <c r="E4845" s="123">
        <f t="shared" si="695"/>
        <v>0</v>
      </c>
      <c r="F4845" s="124">
        <v>0.23</v>
      </c>
      <c r="G4845" s="125">
        <f t="shared" si="696"/>
        <v>0</v>
      </c>
      <c r="H4845" s="31">
        <f>D4845/1.08*0.77</f>
        <v>69877.5</v>
      </c>
      <c r="I4845" s="128"/>
      <c r="J4845" s="59">
        <f t="shared" si="697"/>
        <v>0</v>
      </c>
    </row>
    <row r="4846" spans="1:10" ht="21">
      <c r="A4846" s="40"/>
      <c r="B4846" s="41" t="s">
        <v>42</v>
      </c>
      <c r="C4846" s="210">
        <f>SUM(C4828:C4845)</f>
        <v>6</v>
      </c>
      <c r="D4846" s="39"/>
      <c r="E4846" s="43">
        <f>SUM(E4828:E4845)</f>
        <v>506892</v>
      </c>
      <c r="F4846" s="43"/>
      <c r="G4846" s="44">
        <f>SUM(G4828:G4845)</f>
        <v>446920.5</v>
      </c>
      <c r="H4846" s="45"/>
      <c r="I4846" s="45"/>
      <c r="J4846" s="64">
        <f>SUM(J4828:J4845)</f>
        <v>413815.27777777775</v>
      </c>
    </row>
    <row r="4847" spans="1:10" ht="31.5">
      <c r="A4847" s="46"/>
      <c r="B4847" s="47"/>
      <c r="C4847" s="211"/>
      <c r="D4847" s="39"/>
      <c r="E4847" s="49"/>
      <c r="F4847" s="49"/>
      <c r="G4847" s="50"/>
      <c r="H4847" s="5"/>
      <c r="I4847" s="5"/>
      <c r="J4847" s="75">
        <f>J4846*0.08</f>
        <v>33105.222222222219</v>
      </c>
    </row>
    <row r="4848" spans="1:10" ht="31.5">
      <c r="A4848" s="283" t="s">
        <v>43</v>
      </c>
      <c r="B4848" s="283"/>
      <c r="C4848" s="284" t="s">
        <v>44</v>
      </c>
      <c r="D4848" s="284"/>
      <c r="E4848" s="54"/>
      <c r="F4848" s="54"/>
      <c r="G4848" s="55" t="s">
        <v>45</v>
      </c>
      <c r="H4848" s="6"/>
      <c r="I4848" s="6"/>
      <c r="J4848" s="76">
        <f>SUM(J4846:J4847)</f>
        <v>446920.5</v>
      </c>
    </row>
    <row r="4849" spans="1:10" ht="15">
      <c r="B4849" s="131" t="s">
        <v>165</v>
      </c>
      <c r="C4849" s="131" t="s">
        <v>166</v>
      </c>
      <c r="D4849" s="131"/>
      <c r="E4849" s="131" t="s">
        <v>167</v>
      </c>
    </row>
    <row r="4850" spans="1:10">
      <c r="B4850" s="212" t="s">
        <v>168</v>
      </c>
      <c r="C4850" s="213" t="s">
        <v>166</v>
      </c>
      <c r="D4850" s="214"/>
      <c r="E4850" s="214"/>
      <c r="F4850" s="214"/>
      <c r="G4850" s="212" t="s">
        <v>167</v>
      </c>
    </row>
    <row r="4853" spans="1:10" ht="15.75">
      <c r="A4853" s="279" t="s">
        <v>0</v>
      </c>
      <c r="B4853" s="279"/>
      <c r="C4853" s="279"/>
      <c r="D4853" s="279"/>
      <c r="E4853" s="279"/>
      <c r="F4853" s="279"/>
      <c r="G4853" s="279"/>
    </row>
    <row r="4854" spans="1:10" ht="15.75">
      <c r="A4854" s="279" t="s">
        <v>1</v>
      </c>
      <c r="B4854" s="279"/>
      <c r="C4854" s="279"/>
      <c r="D4854" s="279"/>
      <c r="E4854" s="279"/>
      <c r="F4854" s="279"/>
      <c r="G4854" s="279"/>
      <c r="H4854" s="1"/>
      <c r="I4854" s="1"/>
      <c r="J4854" s="71"/>
    </row>
    <row r="4855" spans="1:10" ht="15.75">
      <c r="A4855" s="279" t="s">
        <v>2</v>
      </c>
      <c r="B4855" s="279"/>
      <c r="C4855" s="279"/>
      <c r="D4855" s="279"/>
      <c r="E4855" s="279"/>
      <c r="F4855" s="279"/>
      <c r="G4855" s="279"/>
      <c r="H4855" s="1"/>
      <c r="I4855" s="1"/>
      <c r="J4855" s="71"/>
    </row>
    <row r="4856" spans="1:10" ht="15.75">
      <c r="A4856" s="279" t="s">
        <v>4</v>
      </c>
      <c r="B4856" s="279"/>
      <c r="C4856" s="279"/>
      <c r="D4856" s="279"/>
      <c r="E4856" s="279"/>
      <c r="F4856" s="279"/>
      <c r="G4856" s="279"/>
      <c r="H4856" s="1"/>
      <c r="I4856" s="1"/>
      <c r="J4856" s="71"/>
    </row>
    <row r="4857" spans="1:10" ht="15.75">
      <c r="A4857" s="280" t="s">
        <v>6</v>
      </c>
      <c r="B4857" s="280"/>
      <c r="C4857" s="280"/>
      <c r="D4857" s="280"/>
      <c r="E4857" s="280"/>
      <c r="F4857" s="280"/>
      <c r="G4857" s="280"/>
      <c r="H4857" s="1"/>
      <c r="I4857" s="1"/>
      <c r="J4857" s="71"/>
    </row>
    <row r="4858" spans="1:10" ht="27.75">
      <c r="A4858" s="9"/>
      <c r="B4858" s="9"/>
      <c r="C4858" s="281" t="s">
        <v>343</v>
      </c>
      <c r="D4858" s="281"/>
      <c r="E4858" s="281"/>
      <c r="F4858" s="281"/>
      <c r="G4858" s="281"/>
      <c r="H4858" s="2"/>
      <c r="I4858" s="2"/>
      <c r="J4858" s="72"/>
    </row>
    <row r="4859" spans="1:10">
      <c r="A4859" s="11" t="s">
        <v>8</v>
      </c>
      <c r="B4859" s="12"/>
      <c r="C4859" s="202"/>
      <c r="D4859" s="286"/>
      <c r="E4859" s="286"/>
      <c r="F4859" s="286"/>
      <c r="G4859" s="286"/>
      <c r="H4859" s="68"/>
      <c r="I4859" s="68"/>
      <c r="J4859" s="71"/>
    </row>
    <row r="4860" spans="1:10" ht="15.75">
      <c r="A4860" s="11" t="s">
        <v>9</v>
      </c>
      <c r="B4860" s="286" t="s">
        <v>355</v>
      </c>
      <c r="C4860" s="286"/>
      <c r="D4860" s="286"/>
      <c r="E4860" s="286"/>
      <c r="F4860" s="11"/>
      <c r="G4860" s="16"/>
      <c r="H4860" s="11"/>
      <c r="I4860" s="11"/>
      <c r="J4860" s="80"/>
    </row>
    <row r="4861" spans="1:10" ht="15.75">
      <c r="A4861" s="11" t="s">
        <v>11</v>
      </c>
      <c r="B4861" s="289"/>
      <c r="C4861" s="289"/>
      <c r="D4861" s="289"/>
      <c r="E4861" s="289"/>
      <c r="F4861" s="18"/>
      <c r="G4861" s="19" t="s">
        <v>13</v>
      </c>
      <c r="H4861" s="69" t="s">
        <v>161</v>
      </c>
      <c r="I4861" s="69">
        <v>12473</v>
      </c>
      <c r="J4861" s="73"/>
    </row>
    <row r="4862" spans="1:10">
      <c r="A4862" s="190" t="s">
        <v>14</v>
      </c>
      <c r="B4862" s="190"/>
      <c r="C4862" s="203" t="s">
        <v>17</v>
      </c>
      <c r="D4862" s="191" t="s">
        <v>18</v>
      </c>
      <c r="E4862" s="192" t="s">
        <v>19</v>
      </c>
      <c r="F4862" s="192" t="s">
        <v>20</v>
      </c>
      <c r="G4862" s="190" t="s">
        <v>21</v>
      </c>
      <c r="H4862" s="1"/>
      <c r="I4862" s="1"/>
      <c r="J4862" s="71"/>
    </row>
    <row r="4863" spans="1:10">
      <c r="A4863" s="24">
        <v>1</v>
      </c>
      <c r="B4863" s="25" t="s">
        <v>23</v>
      </c>
      <c r="C4863" s="167">
        <v>4</v>
      </c>
      <c r="D4863" s="27">
        <v>79305</v>
      </c>
      <c r="E4863" s="28">
        <f t="shared" ref="E4863:E4880" si="700">D4863*C4863</f>
        <v>317220</v>
      </c>
      <c r="F4863" s="29">
        <v>0</v>
      </c>
      <c r="G4863" s="30">
        <f t="shared" ref="G4863:G4880" si="701">E4863-E4863*F4863</f>
        <v>317220</v>
      </c>
      <c r="H4863" s="31">
        <f>D4863/1.08</f>
        <v>73430.555555555547</v>
      </c>
      <c r="I4863" s="31"/>
      <c r="J4863" s="59">
        <f t="shared" ref="J4863:J4880" si="702">H4863*C4863</f>
        <v>293722.22222222219</v>
      </c>
    </row>
    <row r="4864" spans="1:10">
      <c r="A4864" s="24">
        <v>2</v>
      </c>
      <c r="B4864" s="25" t="s">
        <v>25</v>
      </c>
      <c r="C4864" s="204"/>
      <c r="D4864" s="33">
        <v>128591</v>
      </c>
      <c r="E4864" s="28">
        <f t="shared" si="700"/>
        <v>0</v>
      </c>
      <c r="F4864" s="29">
        <v>0</v>
      </c>
      <c r="G4864" s="30">
        <f t="shared" si="701"/>
        <v>0</v>
      </c>
      <c r="H4864" s="31">
        <f t="shared" ref="H4864:H4866" si="703">D4864/1.08</f>
        <v>119065.74074074073</v>
      </c>
      <c r="I4864" s="31"/>
      <c r="J4864" s="59">
        <f t="shared" si="702"/>
        <v>0</v>
      </c>
    </row>
    <row r="4865" spans="1:10">
      <c r="A4865" s="24">
        <v>3</v>
      </c>
      <c r="B4865" s="25" t="s">
        <v>26</v>
      </c>
      <c r="C4865" s="205"/>
      <c r="D4865" s="27">
        <v>60043</v>
      </c>
      <c r="E4865" s="28">
        <f t="shared" si="700"/>
        <v>0</v>
      </c>
      <c r="F4865" s="29">
        <v>0</v>
      </c>
      <c r="G4865" s="30">
        <f t="shared" si="701"/>
        <v>0</v>
      </c>
      <c r="H4865" s="31">
        <f t="shared" si="703"/>
        <v>55595.370370370365</v>
      </c>
      <c r="I4865" s="31"/>
      <c r="J4865" s="59">
        <f t="shared" si="702"/>
        <v>0</v>
      </c>
    </row>
    <row r="4866" spans="1:10">
      <c r="A4866" s="24">
        <v>4</v>
      </c>
      <c r="B4866" s="25" t="s">
        <v>27</v>
      </c>
      <c r="C4866" s="206"/>
      <c r="D4866" s="27">
        <v>115781</v>
      </c>
      <c r="E4866" s="28">
        <f t="shared" si="700"/>
        <v>0</v>
      </c>
      <c r="F4866" s="29">
        <v>0</v>
      </c>
      <c r="G4866" s="30">
        <f t="shared" si="701"/>
        <v>0</v>
      </c>
      <c r="H4866" s="31">
        <f t="shared" si="703"/>
        <v>107204.62962962962</v>
      </c>
      <c r="I4866" s="31"/>
      <c r="J4866" s="59">
        <f t="shared" si="702"/>
        <v>0</v>
      </c>
    </row>
    <row r="4867" spans="1:10">
      <c r="A4867" s="24">
        <v>5</v>
      </c>
      <c r="B4867" s="25" t="s">
        <v>28</v>
      </c>
      <c r="C4867" s="204">
        <v>5</v>
      </c>
      <c r="D4867" s="27">
        <v>119943</v>
      </c>
      <c r="E4867" s="28">
        <f t="shared" si="700"/>
        <v>599715</v>
      </c>
      <c r="F4867" s="124">
        <v>0.25</v>
      </c>
      <c r="G4867" s="125">
        <f t="shared" si="701"/>
        <v>449786.25</v>
      </c>
      <c r="H4867" s="31">
        <f>D4867/1.08*0.75</f>
        <v>83293.75</v>
      </c>
      <c r="I4867" s="31"/>
      <c r="J4867" s="59">
        <f t="shared" si="702"/>
        <v>416468.75</v>
      </c>
    </row>
    <row r="4868" spans="1:10">
      <c r="A4868" s="24">
        <v>6</v>
      </c>
      <c r="B4868" s="25" t="s">
        <v>29</v>
      </c>
      <c r="C4868" s="167"/>
      <c r="D4868" s="27">
        <v>94810</v>
      </c>
      <c r="E4868" s="28">
        <f t="shared" si="700"/>
        <v>0</v>
      </c>
      <c r="F4868" s="29">
        <v>0</v>
      </c>
      <c r="G4868" s="30">
        <f t="shared" si="701"/>
        <v>0</v>
      </c>
      <c r="H4868" s="31">
        <f t="shared" ref="H4868:H4879" si="704">D4868/1.08</f>
        <v>87787.037037037036</v>
      </c>
      <c r="I4868" s="31"/>
      <c r="J4868" s="59">
        <f t="shared" si="702"/>
        <v>0</v>
      </c>
    </row>
    <row r="4869" spans="1:10">
      <c r="A4869" s="24">
        <v>7</v>
      </c>
      <c r="B4869" s="25" t="s">
        <v>30</v>
      </c>
      <c r="C4869" s="207"/>
      <c r="D4869" s="27">
        <v>141396</v>
      </c>
      <c r="E4869" s="28">
        <f t="shared" si="700"/>
        <v>0</v>
      </c>
      <c r="F4869" s="29">
        <v>0</v>
      </c>
      <c r="G4869" s="30">
        <f t="shared" si="701"/>
        <v>0</v>
      </c>
      <c r="H4869" s="31">
        <f t="shared" si="704"/>
        <v>130922.22222222222</v>
      </c>
      <c r="I4869" s="31"/>
      <c r="J4869" s="59">
        <f t="shared" si="702"/>
        <v>0</v>
      </c>
    </row>
    <row r="4870" spans="1:10">
      <c r="A4870" s="24">
        <v>8</v>
      </c>
      <c r="B4870" s="25" t="s">
        <v>31</v>
      </c>
      <c r="C4870" s="167"/>
      <c r="D4870" s="27">
        <v>232931</v>
      </c>
      <c r="E4870" s="28">
        <f t="shared" si="700"/>
        <v>0</v>
      </c>
      <c r="F4870" s="29">
        <v>0</v>
      </c>
      <c r="G4870" s="30">
        <f t="shared" si="701"/>
        <v>0</v>
      </c>
      <c r="H4870" s="31">
        <f t="shared" si="704"/>
        <v>215676.85185185182</v>
      </c>
      <c r="I4870" s="31"/>
      <c r="J4870" s="59">
        <f t="shared" si="702"/>
        <v>0</v>
      </c>
    </row>
    <row r="4871" spans="1:10">
      <c r="A4871" s="24">
        <v>9</v>
      </c>
      <c r="B4871" s="36" t="s">
        <v>32</v>
      </c>
      <c r="C4871" s="167"/>
      <c r="D4871" s="27">
        <v>101534</v>
      </c>
      <c r="E4871" s="28">
        <f t="shared" si="700"/>
        <v>0</v>
      </c>
      <c r="F4871" s="29">
        <v>0</v>
      </c>
      <c r="G4871" s="30">
        <f t="shared" si="701"/>
        <v>0</v>
      </c>
      <c r="H4871" s="31">
        <f t="shared" si="704"/>
        <v>94012.962962962964</v>
      </c>
      <c r="I4871" s="31"/>
      <c r="J4871" s="59">
        <f t="shared" si="702"/>
        <v>0</v>
      </c>
    </row>
    <row r="4872" spans="1:10">
      <c r="A4872" s="24">
        <v>10</v>
      </c>
      <c r="B4872" s="36" t="s">
        <v>33</v>
      </c>
      <c r="C4872" s="208"/>
      <c r="D4872" s="33">
        <v>110148</v>
      </c>
      <c r="E4872" s="28">
        <f t="shared" si="700"/>
        <v>0</v>
      </c>
      <c r="F4872" s="29">
        <v>0</v>
      </c>
      <c r="G4872" s="30">
        <f t="shared" si="701"/>
        <v>0</v>
      </c>
      <c r="H4872" s="31">
        <f t="shared" si="704"/>
        <v>101988.88888888888</v>
      </c>
      <c r="I4872" s="31"/>
      <c r="J4872" s="59">
        <f t="shared" si="702"/>
        <v>0</v>
      </c>
    </row>
    <row r="4873" spans="1:10">
      <c r="A4873" s="24">
        <v>11</v>
      </c>
      <c r="B4873" s="121" t="s">
        <v>34</v>
      </c>
      <c r="C4873" s="209">
        <v>6</v>
      </c>
      <c r="D4873" s="27">
        <v>54198</v>
      </c>
      <c r="E4873" s="123">
        <f t="shared" si="700"/>
        <v>325188</v>
      </c>
      <c r="F4873" s="29">
        <v>0</v>
      </c>
      <c r="G4873" s="125">
        <f t="shared" si="701"/>
        <v>325188</v>
      </c>
      <c r="H4873" s="31">
        <f t="shared" si="704"/>
        <v>50183.333333333328</v>
      </c>
      <c r="I4873" s="128"/>
      <c r="J4873" s="59">
        <f t="shared" si="702"/>
        <v>301100</v>
      </c>
    </row>
    <row r="4874" spans="1:10">
      <c r="A4874" s="24">
        <v>12</v>
      </c>
      <c r="B4874" s="25" t="s">
        <v>35</v>
      </c>
      <c r="C4874" s="208"/>
      <c r="D4874" s="27">
        <v>49680</v>
      </c>
      <c r="E4874" s="28">
        <f t="shared" si="700"/>
        <v>0</v>
      </c>
      <c r="F4874" s="29">
        <v>0</v>
      </c>
      <c r="G4874" s="30">
        <f t="shared" si="701"/>
        <v>0</v>
      </c>
      <c r="H4874" s="31">
        <f t="shared" si="704"/>
        <v>46000</v>
      </c>
      <c r="I4874" s="31"/>
      <c r="J4874" s="59">
        <f t="shared" si="702"/>
        <v>0</v>
      </c>
    </row>
    <row r="4875" spans="1:10">
      <c r="A4875" s="24">
        <v>13</v>
      </c>
      <c r="B4875" s="25" t="s">
        <v>36</v>
      </c>
      <c r="C4875" s="208"/>
      <c r="D4875" s="38">
        <v>64152</v>
      </c>
      <c r="E4875" s="28">
        <f t="shared" si="700"/>
        <v>0</v>
      </c>
      <c r="F4875" s="29">
        <v>0</v>
      </c>
      <c r="G4875" s="30">
        <f t="shared" si="701"/>
        <v>0</v>
      </c>
      <c r="H4875" s="31">
        <f t="shared" si="704"/>
        <v>59399.999999999993</v>
      </c>
      <c r="I4875" s="31"/>
      <c r="J4875" s="59">
        <f t="shared" si="702"/>
        <v>0</v>
      </c>
    </row>
    <row r="4876" spans="1:10">
      <c r="A4876" s="24">
        <v>14</v>
      </c>
      <c r="B4876" s="121" t="s">
        <v>37</v>
      </c>
      <c r="C4876" s="209"/>
      <c r="D4876" s="38">
        <v>65934</v>
      </c>
      <c r="E4876" s="123">
        <f t="shared" si="700"/>
        <v>0</v>
      </c>
      <c r="F4876" s="124">
        <v>0</v>
      </c>
      <c r="G4876" s="125">
        <f t="shared" si="701"/>
        <v>0</v>
      </c>
      <c r="H4876" s="31">
        <f t="shared" si="704"/>
        <v>61049.999999999993</v>
      </c>
      <c r="I4876" s="128"/>
      <c r="J4876" s="59">
        <f t="shared" si="702"/>
        <v>0</v>
      </c>
    </row>
    <row r="4877" spans="1:10">
      <c r="A4877" s="24">
        <v>15</v>
      </c>
      <c r="B4877" s="25" t="s">
        <v>38</v>
      </c>
      <c r="C4877" s="208"/>
      <c r="D4877" s="38">
        <v>76626</v>
      </c>
      <c r="E4877" s="28">
        <f t="shared" si="700"/>
        <v>0</v>
      </c>
      <c r="F4877" s="29">
        <v>0</v>
      </c>
      <c r="G4877" s="30">
        <f t="shared" si="701"/>
        <v>0</v>
      </c>
      <c r="H4877" s="31">
        <f t="shared" si="704"/>
        <v>70950</v>
      </c>
      <c r="I4877" s="31"/>
      <c r="J4877" s="59">
        <f t="shared" si="702"/>
        <v>0</v>
      </c>
    </row>
    <row r="4878" spans="1:10">
      <c r="A4878" s="24">
        <v>16</v>
      </c>
      <c r="B4878" s="25" t="s">
        <v>39</v>
      </c>
      <c r="C4878" s="208"/>
      <c r="D4878" s="38">
        <v>80190</v>
      </c>
      <c r="E4878" s="28">
        <f t="shared" si="700"/>
        <v>0</v>
      </c>
      <c r="F4878" s="29">
        <v>0</v>
      </c>
      <c r="G4878" s="30">
        <f t="shared" si="701"/>
        <v>0</v>
      </c>
      <c r="H4878" s="31">
        <f t="shared" si="704"/>
        <v>74250</v>
      </c>
      <c r="I4878" s="31"/>
      <c r="J4878" s="59">
        <f t="shared" si="702"/>
        <v>0</v>
      </c>
    </row>
    <row r="4879" spans="1:10">
      <c r="A4879" s="24">
        <v>17</v>
      </c>
      <c r="B4879" s="25" t="s">
        <v>40</v>
      </c>
      <c r="C4879" s="208"/>
      <c r="D4879" s="38">
        <v>113832</v>
      </c>
      <c r="E4879" s="28">
        <f t="shared" si="700"/>
        <v>0</v>
      </c>
      <c r="F4879" s="29">
        <v>0</v>
      </c>
      <c r="G4879" s="30">
        <f t="shared" si="701"/>
        <v>0</v>
      </c>
      <c r="H4879" s="31">
        <f t="shared" si="704"/>
        <v>105400</v>
      </c>
      <c r="I4879" s="31"/>
      <c r="J4879" s="59">
        <f t="shared" si="702"/>
        <v>0</v>
      </c>
    </row>
    <row r="4880" spans="1:10">
      <c r="A4880" s="24">
        <v>18</v>
      </c>
      <c r="B4880" s="121" t="s">
        <v>41</v>
      </c>
      <c r="C4880" s="209"/>
      <c r="D4880" s="39">
        <v>98010</v>
      </c>
      <c r="E4880" s="123">
        <f t="shared" si="700"/>
        <v>0</v>
      </c>
      <c r="F4880" s="124">
        <v>0.23</v>
      </c>
      <c r="G4880" s="125">
        <f t="shared" si="701"/>
        <v>0</v>
      </c>
      <c r="H4880" s="31">
        <f>D4880/1.08*0.77</f>
        <v>69877.5</v>
      </c>
      <c r="I4880" s="128"/>
      <c r="J4880" s="59">
        <f t="shared" si="702"/>
        <v>0</v>
      </c>
    </row>
    <row r="4881" spans="1:10" ht="21">
      <c r="A4881" s="40"/>
      <c r="B4881" s="41" t="s">
        <v>42</v>
      </c>
      <c r="C4881" s="210">
        <f>SUM(C4863:C4880)</f>
        <v>15</v>
      </c>
      <c r="D4881" s="39"/>
      <c r="E4881" s="43">
        <f>SUM(E4863:E4880)</f>
        <v>1242123</v>
      </c>
      <c r="F4881" s="43"/>
      <c r="G4881" s="44">
        <f>SUM(G4863:G4880)</f>
        <v>1092194.25</v>
      </c>
      <c r="H4881" s="45"/>
      <c r="I4881" s="45"/>
      <c r="J4881" s="64">
        <f>SUM(J4863:J4880)</f>
        <v>1011290.9722222222</v>
      </c>
    </row>
    <row r="4882" spans="1:10" ht="31.5">
      <c r="A4882" s="46"/>
      <c r="B4882" s="47"/>
      <c r="C4882" s="211"/>
      <c r="D4882" s="39"/>
      <c r="E4882" s="49"/>
      <c r="F4882" s="49"/>
      <c r="G4882" s="50"/>
      <c r="H4882" s="5"/>
      <c r="I4882" s="5"/>
      <c r="J4882" s="75">
        <f>J4881*0.08</f>
        <v>80903.277777777781</v>
      </c>
    </row>
    <row r="4883" spans="1:10" ht="31.5">
      <c r="A4883" s="283" t="s">
        <v>43</v>
      </c>
      <c r="B4883" s="283"/>
      <c r="C4883" s="284" t="s">
        <v>44</v>
      </c>
      <c r="D4883" s="284"/>
      <c r="E4883" s="54"/>
      <c r="F4883" s="54"/>
      <c r="G4883" s="55" t="s">
        <v>45</v>
      </c>
      <c r="H4883" s="6"/>
      <c r="I4883" s="6"/>
      <c r="J4883" s="76">
        <f>SUM(J4881:J4882)</f>
        <v>1092194.25</v>
      </c>
    </row>
    <row r="4884" spans="1:10" ht="15">
      <c r="B4884" s="131" t="s">
        <v>165</v>
      </c>
      <c r="C4884" s="131" t="s">
        <v>166</v>
      </c>
      <c r="D4884" s="131"/>
      <c r="E4884" s="131" t="s">
        <v>167</v>
      </c>
    </row>
    <row r="4885" spans="1:10">
      <c r="B4885" s="212" t="s">
        <v>168</v>
      </c>
      <c r="C4885" s="213" t="s">
        <v>166</v>
      </c>
      <c r="D4885" s="214"/>
      <c r="E4885" s="214"/>
      <c r="F4885" s="214"/>
      <c r="G4885" s="212" t="s">
        <v>167</v>
      </c>
    </row>
  </sheetData>
  <mergeCells count="1533">
    <mergeCell ref="A4854:G4854"/>
    <mergeCell ref="A4855:G4855"/>
    <mergeCell ref="A4856:G4856"/>
    <mergeCell ref="A4857:G4857"/>
    <mergeCell ref="C4858:G4858"/>
    <mergeCell ref="D4859:G4859"/>
    <mergeCell ref="B4860:E4860"/>
    <mergeCell ref="B4861:E4861"/>
    <mergeCell ref="A4883:B4883"/>
    <mergeCell ref="C4883:D4883"/>
    <mergeCell ref="D4789:G4789"/>
    <mergeCell ref="B4790:E4790"/>
    <mergeCell ref="B4791:E4791"/>
    <mergeCell ref="A4813:B4813"/>
    <mergeCell ref="C4813:D4813"/>
    <mergeCell ref="A4818:G4818"/>
    <mergeCell ref="A4819:G4819"/>
    <mergeCell ref="A4820:G4820"/>
    <mergeCell ref="A4821:G4821"/>
    <mergeCell ref="A4822:G4822"/>
    <mergeCell ref="C4823:G4823"/>
    <mergeCell ref="D4824:G4824"/>
    <mergeCell ref="B4825:E4825"/>
    <mergeCell ref="B4826:E4826"/>
    <mergeCell ref="A4848:B4848"/>
    <mergeCell ref="C4848:D4848"/>
    <mergeCell ref="A4853:G4853"/>
    <mergeCell ref="A4748:G4748"/>
    <mergeCell ref="A4749:G4749"/>
    <mergeCell ref="A4750:G4750"/>
    <mergeCell ref="A4751:G4751"/>
    <mergeCell ref="A4752:G4752"/>
    <mergeCell ref="C4753:G4753"/>
    <mergeCell ref="D4754:G4754"/>
    <mergeCell ref="B4755:E4755"/>
    <mergeCell ref="B4756:E4756"/>
    <mergeCell ref="A4778:B4778"/>
    <mergeCell ref="C4778:D4778"/>
    <mergeCell ref="A4783:G4783"/>
    <mergeCell ref="A4784:G4784"/>
    <mergeCell ref="A4785:G4785"/>
    <mergeCell ref="A4786:G4786"/>
    <mergeCell ref="A4787:G4787"/>
    <mergeCell ref="C4788:G4788"/>
    <mergeCell ref="A4682:G4682"/>
    <mergeCell ref="C4683:G4683"/>
    <mergeCell ref="D4684:G4684"/>
    <mergeCell ref="B4685:E4685"/>
    <mergeCell ref="B4686:E4686"/>
    <mergeCell ref="A4708:B4708"/>
    <mergeCell ref="C4708:D4708"/>
    <mergeCell ref="A4713:G4713"/>
    <mergeCell ref="A4714:G4714"/>
    <mergeCell ref="A4715:G4715"/>
    <mergeCell ref="A4716:G4716"/>
    <mergeCell ref="A4717:G4717"/>
    <mergeCell ref="C4718:G4718"/>
    <mergeCell ref="D4719:G4719"/>
    <mergeCell ref="B4720:E4720"/>
    <mergeCell ref="B4721:E4721"/>
    <mergeCell ref="A4743:B4743"/>
    <mergeCell ref="C4743:D4743"/>
    <mergeCell ref="A4638:B4638"/>
    <mergeCell ref="C4638:D4638"/>
    <mergeCell ref="A4643:G4643"/>
    <mergeCell ref="A4644:G4644"/>
    <mergeCell ref="A4645:G4645"/>
    <mergeCell ref="A4646:G4646"/>
    <mergeCell ref="A4647:G4647"/>
    <mergeCell ref="C4648:G4648"/>
    <mergeCell ref="D4649:G4649"/>
    <mergeCell ref="B4650:E4650"/>
    <mergeCell ref="B4651:E4651"/>
    <mergeCell ref="A4673:B4673"/>
    <mergeCell ref="C4673:D4673"/>
    <mergeCell ref="A4678:G4678"/>
    <mergeCell ref="A4679:G4679"/>
    <mergeCell ref="A4680:G4680"/>
    <mergeCell ref="A4681:G4681"/>
    <mergeCell ref="A4576:G4576"/>
    <mergeCell ref="A4577:G4577"/>
    <mergeCell ref="C4578:G4578"/>
    <mergeCell ref="D4579:G4579"/>
    <mergeCell ref="B4580:E4580"/>
    <mergeCell ref="B4581:E4581"/>
    <mergeCell ref="A4603:B4603"/>
    <mergeCell ref="C4603:D4603"/>
    <mergeCell ref="A4608:G4608"/>
    <mergeCell ref="A4609:G4609"/>
    <mergeCell ref="A4610:G4610"/>
    <mergeCell ref="A4611:G4611"/>
    <mergeCell ref="A4612:G4612"/>
    <mergeCell ref="C4613:G4613"/>
    <mergeCell ref="D4614:G4614"/>
    <mergeCell ref="B4615:E4615"/>
    <mergeCell ref="B4616:E4616"/>
    <mergeCell ref="B4511:E4511"/>
    <mergeCell ref="A4533:B4533"/>
    <mergeCell ref="C4533:D4533"/>
    <mergeCell ref="A4538:G4538"/>
    <mergeCell ref="A4539:G4539"/>
    <mergeCell ref="A4540:G4540"/>
    <mergeCell ref="A4541:G4541"/>
    <mergeCell ref="A4542:G4542"/>
    <mergeCell ref="C4543:G4543"/>
    <mergeCell ref="D4544:G4544"/>
    <mergeCell ref="B4545:E4545"/>
    <mergeCell ref="B4546:E4546"/>
    <mergeCell ref="A4568:B4568"/>
    <mergeCell ref="C4568:D4568"/>
    <mergeCell ref="A4573:G4573"/>
    <mergeCell ref="A4574:G4574"/>
    <mergeCell ref="A4575:G4575"/>
    <mergeCell ref="A4470:G4470"/>
    <mergeCell ref="A4471:G4471"/>
    <mergeCell ref="A4472:G4472"/>
    <mergeCell ref="C4473:G4473"/>
    <mergeCell ref="D4474:G4474"/>
    <mergeCell ref="B4475:E4475"/>
    <mergeCell ref="B4476:E4476"/>
    <mergeCell ref="A4498:B4498"/>
    <mergeCell ref="C4498:D4498"/>
    <mergeCell ref="A4503:G4503"/>
    <mergeCell ref="A4504:G4504"/>
    <mergeCell ref="A4505:G4505"/>
    <mergeCell ref="A4506:G4506"/>
    <mergeCell ref="A4507:G4507"/>
    <mergeCell ref="C4508:G4508"/>
    <mergeCell ref="D4509:G4509"/>
    <mergeCell ref="B4510:E4510"/>
    <mergeCell ref="B4405:E4405"/>
    <mergeCell ref="B4406:E4406"/>
    <mergeCell ref="A4428:B4428"/>
    <mergeCell ref="C4428:D4428"/>
    <mergeCell ref="A4433:G4433"/>
    <mergeCell ref="A4434:G4434"/>
    <mergeCell ref="A4435:G4435"/>
    <mergeCell ref="A4436:G4436"/>
    <mergeCell ref="A4437:G4437"/>
    <mergeCell ref="C4438:G4438"/>
    <mergeCell ref="D4439:G4439"/>
    <mergeCell ref="B4440:E4440"/>
    <mergeCell ref="B4441:E4441"/>
    <mergeCell ref="A4463:B4463"/>
    <mergeCell ref="C4463:D4463"/>
    <mergeCell ref="A4468:G4468"/>
    <mergeCell ref="A4469:G4469"/>
    <mergeCell ref="A4364:G4364"/>
    <mergeCell ref="A4365:G4365"/>
    <mergeCell ref="A4366:G4366"/>
    <mergeCell ref="A4367:G4367"/>
    <mergeCell ref="C4368:G4368"/>
    <mergeCell ref="D4369:G4369"/>
    <mergeCell ref="B4370:E4370"/>
    <mergeCell ref="B4371:E4371"/>
    <mergeCell ref="A4393:B4393"/>
    <mergeCell ref="C4393:D4393"/>
    <mergeCell ref="A4398:G4398"/>
    <mergeCell ref="A4399:G4399"/>
    <mergeCell ref="A4400:G4400"/>
    <mergeCell ref="A4401:G4401"/>
    <mergeCell ref="A4402:G4402"/>
    <mergeCell ref="C4403:G4403"/>
    <mergeCell ref="D4404:G4404"/>
    <mergeCell ref="D4299:G4299"/>
    <mergeCell ref="B4300:E4300"/>
    <mergeCell ref="B4301:E4301"/>
    <mergeCell ref="A4323:B4323"/>
    <mergeCell ref="C4323:D4323"/>
    <mergeCell ref="A4328:G4328"/>
    <mergeCell ref="A4329:G4329"/>
    <mergeCell ref="A4330:G4330"/>
    <mergeCell ref="A4331:G4331"/>
    <mergeCell ref="A4332:G4332"/>
    <mergeCell ref="C4333:G4333"/>
    <mergeCell ref="D4334:G4334"/>
    <mergeCell ref="B4335:E4335"/>
    <mergeCell ref="B4336:E4336"/>
    <mergeCell ref="A4358:B4358"/>
    <mergeCell ref="C4358:D4358"/>
    <mergeCell ref="A4363:G4363"/>
    <mergeCell ref="A4258:G4258"/>
    <mergeCell ref="A4259:G4259"/>
    <mergeCell ref="A4260:G4260"/>
    <mergeCell ref="A4261:G4261"/>
    <mergeCell ref="A4262:G4262"/>
    <mergeCell ref="C4263:G4263"/>
    <mergeCell ref="D4264:G4264"/>
    <mergeCell ref="B4265:E4265"/>
    <mergeCell ref="B4266:E4266"/>
    <mergeCell ref="A4288:B4288"/>
    <mergeCell ref="C4288:D4288"/>
    <mergeCell ref="A4293:G4293"/>
    <mergeCell ref="A4294:G4294"/>
    <mergeCell ref="A4295:G4295"/>
    <mergeCell ref="A4296:G4296"/>
    <mergeCell ref="A4297:G4297"/>
    <mergeCell ref="C4298:G4298"/>
    <mergeCell ref="A4192:G4192"/>
    <mergeCell ref="C4193:G4193"/>
    <mergeCell ref="D4194:G4194"/>
    <mergeCell ref="B4195:E4195"/>
    <mergeCell ref="B4196:E4196"/>
    <mergeCell ref="A4218:B4218"/>
    <mergeCell ref="C4218:D4218"/>
    <mergeCell ref="A4223:G4223"/>
    <mergeCell ref="A4224:G4224"/>
    <mergeCell ref="A4225:G4225"/>
    <mergeCell ref="A4226:G4226"/>
    <mergeCell ref="A4227:G4227"/>
    <mergeCell ref="C4228:G4228"/>
    <mergeCell ref="D4229:G4229"/>
    <mergeCell ref="B4230:E4230"/>
    <mergeCell ref="B4231:E4231"/>
    <mergeCell ref="A4253:B4253"/>
    <mergeCell ref="C4253:D4253"/>
    <mergeCell ref="A4148:B4148"/>
    <mergeCell ref="C4148:D4148"/>
    <mergeCell ref="A4153:G4153"/>
    <mergeCell ref="A4154:G4154"/>
    <mergeCell ref="A4155:G4155"/>
    <mergeCell ref="A4156:G4156"/>
    <mergeCell ref="A4157:G4157"/>
    <mergeCell ref="C4158:G4158"/>
    <mergeCell ref="D4159:G4159"/>
    <mergeCell ref="B4160:E4160"/>
    <mergeCell ref="B4161:E4161"/>
    <mergeCell ref="A4183:B4183"/>
    <mergeCell ref="C4183:D4183"/>
    <mergeCell ref="A4188:G4188"/>
    <mergeCell ref="A4189:G4189"/>
    <mergeCell ref="A4190:G4190"/>
    <mergeCell ref="A4191:G4191"/>
    <mergeCell ref="A4086:G4086"/>
    <mergeCell ref="A4087:G4087"/>
    <mergeCell ref="C4088:G4088"/>
    <mergeCell ref="D4089:G4089"/>
    <mergeCell ref="B4090:E4090"/>
    <mergeCell ref="B4091:E4091"/>
    <mergeCell ref="A4113:B4113"/>
    <mergeCell ref="C4113:D4113"/>
    <mergeCell ref="A4118:G4118"/>
    <mergeCell ref="A4119:G4119"/>
    <mergeCell ref="A4120:G4120"/>
    <mergeCell ref="A4121:G4121"/>
    <mergeCell ref="A4122:G4122"/>
    <mergeCell ref="C4123:G4123"/>
    <mergeCell ref="D4124:G4124"/>
    <mergeCell ref="B4125:E4125"/>
    <mergeCell ref="B4126:E4126"/>
    <mergeCell ref="B4021:E4021"/>
    <mergeCell ref="A4043:B4043"/>
    <mergeCell ref="C4043:D4043"/>
    <mergeCell ref="A4048:G4048"/>
    <mergeCell ref="A4049:G4049"/>
    <mergeCell ref="A4050:G4050"/>
    <mergeCell ref="A4051:G4051"/>
    <mergeCell ref="A4052:G4052"/>
    <mergeCell ref="C4053:G4053"/>
    <mergeCell ref="D4054:G4054"/>
    <mergeCell ref="B4055:E4055"/>
    <mergeCell ref="B4056:E4056"/>
    <mergeCell ref="A4078:B4078"/>
    <mergeCell ref="C4078:D4078"/>
    <mergeCell ref="A4083:G4083"/>
    <mergeCell ref="A4084:G4084"/>
    <mergeCell ref="A4085:G4085"/>
    <mergeCell ref="A3980:G3980"/>
    <mergeCell ref="A3981:G3981"/>
    <mergeCell ref="A3982:G3982"/>
    <mergeCell ref="C3983:G3983"/>
    <mergeCell ref="D3984:G3984"/>
    <mergeCell ref="B3985:E3985"/>
    <mergeCell ref="B3986:E3986"/>
    <mergeCell ref="A4008:B4008"/>
    <mergeCell ref="C4008:D4008"/>
    <mergeCell ref="A4013:G4013"/>
    <mergeCell ref="A4014:G4014"/>
    <mergeCell ref="A4015:G4015"/>
    <mergeCell ref="A4016:G4016"/>
    <mergeCell ref="A4017:G4017"/>
    <mergeCell ref="C4018:G4018"/>
    <mergeCell ref="D4019:G4019"/>
    <mergeCell ref="B4020:E4020"/>
    <mergeCell ref="B3915:E3915"/>
    <mergeCell ref="B3916:E3916"/>
    <mergeCell ref="A3938:B3938"/>
    <mergeCell ref="C3938:D3938"/>
    <mergeCell ref="A3943:G3943"/>
    <mergeCell ref="A3944:G3944"/>
    <mergeCell ref="A3945:G3945"/>
    <mergeCell ref="A3946:G3946"/>
    <mergeCell ref="A3947:G3947"/>
    <mergeCell ref="C3948:G3948"/>
    <mergeCell ref="D3949:G3949"/>
    <mergeCell ref="B3950:E3950"/>
    <mergeCell ref="B3951:E3951"/>
    <mergeCell ref="A3973:B3973"/>
    <mergeCell ref="C3973:D3973"/>
    <mergeCell ref="A3978:G3978"/>
    <mergeCell ref="A3979:G3979"/>
    <mergeCell ref="A3874:G3874"/>
    <mergeCell ref="A3875:G3875"/>
    <mergeCell ref="A3876:G3876"/>
    <mergeCell ref="A3877:G3877"/>
    <mergeCell ref="C3878:G3878"/>
    <mergeCell ref="D3879:G3879"/>
    <mergeCell ref="B3880:E3880"/>
    <mergeCell ref="B3881:E3881"/>
    <mergeCell ref="A3903:B3903"/>
    <mergeCell ref="C3903:D3903"/>
    <mergeCell ref="A3908:G3908"/>
    <mergeCell ref="A3909:G3909"/>
    <mergeCell ref="A3910:G3910"/>
    <mergeCell ref="A3911:G3911"/>
    <mergeCell ref="A3912:G3912"/>
    <mergeCell ref="C3913:G3913"/>
    <mergeCell ref="D3914:G3914"/>
    <mergeCell ref="D3808:G3808"/>
    <mergeCell ref="B3809:E3809"/>
    <mergeCell ref="B3810:E3810"/>
    <mergeCell ref="A3832:B3832"/>
    <mergeCell ref="C3832:D3832"/>
    <mergeCell ref="A3838:G3838"/>
    <mergeCell ref="A3839:G3839"/>
    <mergeCell ref="A3840:G3840"/>
    <mergeCell ref="A3841:G3841"/>
    <mergeCell ref="A3842:G3842"/>
    <mergeCell ref="C3843:G3843"/>
    <mergeCell ref="D3844:G3844"/>
    <mergeCell ref="B3845:E3845"/>
    <mergeCell ref="B3846:E3846"/>
    <mergeCell ref="A3868:B3868"/>
    <mergeCell ref="C3868:D3868"/>
    <mergeCell ref="A3873:G3873"/>
    <mergeCell ref="A3768:G3768"/>
    <mergeCell ref="A3769:G3769"/>
    <mergeCell ref="A3770:G3770"/>
    <mergeCell ref="A3771:G3771"/>
    <mergeCell ref="A3772:G3772"/>
    <mergeCell ref="C3773:G3773"/>
    <mergeCell ref="D3774:G3774"/>
    <mergeCell ref="B3775:E3775"/>
    <mergeCell ref="B3776:E3776"/>
    <mergeCell ref="A3798:B3798"/>
    <mergeCell ref="C3798:D3798"/>
    <mergeCell ref="A3802:G3802"/>
    <mergeCell ref="A3803:G3803"/>
    <mergeCell ref="A3804:G3804"/>
    <mergeCell ref="A3805:G3805"/>
    <mergeCell ref="A3806:G3806"/>
    <mergeCell ref="C3807:G3807"/>
    <mergeCell ref="A3702:G3702"/>
    <mergeCell ref="C3703:G3703"/>
    <mergeCell ref="D3704:G3704"/>
    <mergeCell ref="B3705:E3705"/>
    <mergeCell ref="B3706:E3706"/>
    <mergeCell ref="A3728:B3728"/>
    <mergeCell ref="C3728:D3728"/>
    <mergeCell ref="A3733:G3733"/>
    <mergeCell ref="A3734:G3734"/>
    <mergeCell ref="A3735:G3735"/>
    <mergeCell ref="A3736:G3736"/>
    <mergeCell ref="A3737:G3737"/>
    <mergeCell ref="C3738:G3738"/>
    <mergeCell ref="D3739:G3739"/>
    <mergeCell ref="B3740:E3740"/>
    <mergeCell ref="B3741:E3741"/>
    <mergeCell ref="A3763:B3763"/>
    <mergeCell ref="C3763:D3763"/>
    <mergeCell ref="A3658:B3658"/>
    <mergeCell ref="C3658:D3658"/>
    <mergeCell ref="A3663:G3663"/>
    <mergeCell ref="A3664:G3664"/>
    <mergeCell ref="A3665:G3665"/>
    <mergeCell ref="A3666:G3666"/>
    <mergeCell ref="A3667:G3667"/>
    <mergeCell ref="C3668:G3668"/>
    <mergeCell ref="D3669:G3669"/>
    <mergeCell ref="B3670:E3670"/>
    <mergeCell ref="B3671:E3671"/>
    <mergeCell ref="A3693:B3693"/>
    <mergeCell ref="C3693:D3693"/>
    <mergeCell ref="A3698:G3698"/>
    <mergeCell ref="A3699:G3699"/>
    <mergeCell ref="A3700:G3700"/>
    <mergeCell ref="A3701:G3701"/>
    <mergeCell ref="A3596:G3596"/>
    <mergeCell ref="A3597:G3597"/>
    <mergeCell ref="C3598:G3598"/>
    <mergeCell ref="D3599:G3599"/>
    <mergeCell ref="B3600:E3600"/>
    <mergeCell ref="B3601:E3601"/>
    <mergeCell ref="A3623:B3623"/>
    <mergeCell ref="C3623:D3623"/>
    <mergeCell ref="A3628:G3628"/>
    <mergeCell ref="A3629:G3629"/>
    <mergeCell ref="A3630:G3630"/>
    <mergeCell ref="A3631:G3631"/>
    <mergeCell ref="A3632:G3632"/>
    <mergeCell ref="C3633:G3633"/>
    <mergeCell ref="D3634:G3634"/>
    <mergeCell ref="B3635:E3635"/>
    <mergeCell ref="B3636:E3636"/>
    <mergeCell ref="B3531:E3531"/>
    <mergeCell ref="A3553:B3553"/>
    <mergeCell ref="C3553:D3553"/>
    <mergeCell ref="A3558:G3558"/>
    <mergeCell ref="A3559:G3559"/>
    <mergeCell ref="A3560:G3560"/>
    <mergeCell ref="A3561:G3561"/>
    <mergeCell ref="A3562:G3562"/>
    <mergeCell ref="C3563:G3563"/>
    <mergeCell ref="D3564:G3564"/>
    <mergeCell ref="B3565:E3565"/>
    <mergeCell ref="B3566:E3566"/>
    <mergeCell ref="A3588:B3588"/>
    <mergeCell ref="C3588:D3588"/>
    <mergeCell ref="A3593:G3593"/>
    <mergeCell ref="A3594:G3594"/>
    <mergeCell ref="A3595:G3595"/>
    <mergeCell ref="A3490:G3490"/>
    <mergeCell ref="A3491:G3491"/>
    <mergeCell ref="A3492:G3492"/>
    <mergeCell ref="C3493:G3493"/>
    <mergeCell ref="D3494:G3494"/>
    <mergeCell ref="B3495:E3495"/>
    <mergeCell ref="B3496:E3496"/>
    <mergeCell ref="A3518:B3518"/>
    <mergeCell ref="C3518:D3518"/>
    <mergeCell ref="A3523:G3523"/>
    <mergeCell ref="A3524:G3524"/>
    <mergeCell ref="A3525:G3525"/>
    <mergeCell ref="A3526:G3526"/>
    <mergeCell ref="A3527:G3527"/>
    <mergeCell ref="C3528:G3528"/>
    <mergeCell ref="D3529:G3529"/>
    <mergeCell ref="B3530:E3530"/>
    <mergeCell ref="B3425:E3425"/>
    <mergeCell ref="B3426:E3426"/>
    <mergeCell ref="A3448:B3448"/>
    <mergeCell ref="C3448:D3448"/>
    <mergeCell ref="A3453:G3453"/>
    <mergeCell ref="A3454:G3454"/>
    <mergeCell ref="A3455:G3455"/>
    <mergeCell ref="A3456:G3456"/>
    <mergeCell ref="A3457:G3457"/>
    <mergeCell ref="C3458:G3458"/>
    <mergeCell ref="D3459:G3459"/>
    <mergeCell ref="B3460:E3460"/>
    <mergeCell ref="B3461:E3461"/>
    <mergeCell ref="A3483:B3483"/>
    <mergeCell ref="C3483:D3483"/>
    <mergeCell ref="A3488:G3488"/>
    <mergeCell ref="A3489:G3489"/>
    <mergeCell ref="A3384:G3384"/>
    <mergeCell ref="A3385:G3385"/>
    <mergeCell ref="A3386:G3386"/>
    <mergeCell ref="A3387:G3387"/>
    <mergeCell ref="C3388:G3388"/>
    <mergeCell ref="D3389:G3389"/>
    <mergeCell ref="B3390:E3390"/>
    <mergeCell ref="B3391:E3391"/>
    <mergeCell ref="A3413:B3413"/>
    <mergeCell ref="C3413:D3413"/>
    <mergeCell ref="A3418:G3418"/>
    <mergeCell ref="A3419:G3419"/>
    <mergeCell ref="A3420:G3420"/>
    <mergeCell ref="A3421:G3421"/>
    <mergeCell ref="A3422:G3422"/>
    <mergeCell ref="C3423:G3423"/>
    <mergeCell ref="D3424:G3424"/>
    <mergeCell ref="D3319:G3319"/>
    <mergeCell ref="B3320:E3320"/>
    <mergeCell ref="B3321:E3321"/>
    <mergeCell ref="A3343:B3343"/>
    <mergeCell ref="C3343:D3343"/>
    <mergeCell ref="A3348:G3348"/>
    <mergeCell ref="A3349:G3349"/>
    <mergeCell ref="A3350:G3350"/>
    <mergeCell ref="A3351:G3351"/>
    <mergeCell ref="A3352:G3352"/>
    <mergeCell ref="C3353:G3353"/>
    <mergeCell ref="D3354:G3354"/>
    <mergeCell ref="B3355:E3355"/>
    <mergeCell ref="B3356:E3356"/>
    <mergeCell ref="A3378:B3378"/>
    <mergeCell ref="C3378:D3378"/>
    <mergeCell ref="A3383:G3383"/>
    <mergeCell ref="A3278:G3278"/>
    <mergeCell ref="A3279:G3279"/>
    <mergeCell ref="A3280:G3280"/>
    <mergeCell ref="A3281:G3281"/>
    <mergeCell ref="A3282:G3282"/>
    <mergeCell ref="C3283:G3283"/>
    <mergeCell ref="D3284:G3284"/>
    <mergeCell ref="B3285:E3285"/>
    <mergeCell ref="B3286:E3286"/>
    <mergeCell ref="A3308:B3308"/>
    <mergeCell ref="C3308:D3308"/>
    <mergeCell ref="A3313:G3313"/>
    <mergeCell ref="A3314:G3314"/>
    <mergeCell ref="A3315:G3315"/>
    <mergeCell ref="A3316:G3316"/>
    <mergeCell ref="A3317:G3317"/>
    <mergeCell ref="C3318:G3318"/>
    <mergeCell ref="A3212:G3212"/>
    <mergeCell ref="C3213:G3213"/>
    <mergeCell ref="D3214:G3214"/>
    <mergeCell ref="B3215:E3215"/>
    <mergeCell ref="B3216:E3216"/>
    <mergeCell ref="A3238:B3238"/>
    <mergeCell ref="C3238:D3238"/>
    <mergeCell ref="A3243:G3243"/>
    <mergeCell ref="A3244:G3244"/>
    <mergeCell ref="A3245:G3245"/>
    <mergeCell ref="A3246:G3246"/>
    <mergeCell ref="A3247:G3247"/>
    <mergeCell ref="C3248:G3248"/>
    <mergeCell ref="D3249:G3249"/>
    <mergeCell ref="B3250:E3250"/>
    <mergeCell ref="B3251:E3251"/>
    <mergeCell ref="A3273:B3273"/>
    <mergeCell ref="C3273:D3273"/>
    <mergeCell ref="A3168:B3168"/>
    <mergeCell ref="C3168:D3168"/>
    <mergeCell ref="A3173:G3173"/>
    <mergeCell ref="A3174:G3174"/>
    <mergeCell ref="A3175:G3175"/>
    <mergeCell ref="A3176:G3176"/>
    <mergeCell ref="A3177:G3177"/>
    <mergeCell ref="C3178:G3178"/>
    <mergeCell ref="D3179:G3179"/>
    <mergeCell ref="B3180:E3180"/>
    <mergeCell ref="B3181:E3181"/>
    <mergeCell ref="A3203:B3203"/>
    <mergeCell ref="C3203:D3203"/>
    <mergeCell ref="A3208:G3208"/>
    <mergeCell ref="A3209:G3209"/>
    <mergeCell ref="A3210:G3210"/>
    <mergeCell ref="A3211:G3211"/>
    <mergeCell ref="A3106:G3106"/>
    <mergeCell ref="A3107:G3107"/>
    <mergeCell ref="C3108:G3108"/>
    <mergeCell ref="D3109:G3109"/>
    <mergeCell ref="B3110:E3110"/>
    <mergeCell ref="B3111:E3111"/>
    <mergeCell ref="A3133:B3133"/>
    <mergeCell ref="C3133:D3133"/>
    <mergeCell ref="A3138:G3138"/>
    <mergeCell ref="A3139:G3139"/>
    <mergeCell ref="A3140:G3140"/>
    <mergeCell ref="A3141:G3141"/>
    <mergeCell ref="A3142:G3142"/>
    <mergeCell ref="C3143:G3143"/>
    <mergeCell ref="D3144:G3144"/>
    <mergeCell ref="B3145:E3145"/>
    <mergeCell ref="B3146:E3146"/>
    <mergeCell ref="B3041:E3041"/>
    <mergeCell ref="A3063:B3063"/>
    <mergeCell ref="C3063:D3063"/>
    <mergeCell ref="A3068:G3068"/>
    <mergeCell ref="A3069:G3069"/>
    <mergeCell ref="A3070:G3070"/>
    <mergeCell ref="A3071:G3071"/>
    <mergeCell ref="A3072:G3072"/>
    <mergeCell ref="C3073:G3073"/>
    <mergeCell ref="D3074:G3074"/>
    <mergeCell ref="B3075:E3075"/>
    <mergeCell ref="B3076:E3076"/>
    <mergeCell ref="A3098:B3098"/>
    <mergeCell ref="C3098:D3098"/>
    <mergeCell ref="A3103:G3103"/>
    <mergeCell ref="A3104:G3104"/>
    <mergeCell ref="A3105:G3105"/>
    <mergeCell ref="A3000:G3000"/>
    <mergeCell ref="A3001:G3001"/>
    <mergeCell ref="A3002:G3002"/>
    <mergeCell ref="C3003:G3003"/>
    <mergeCell ref="D3004:G3004"/>
    <mergeCell ref="B3005:E3005"/>
    <mergeCell ref="B3006:E3006"/>
    <mergeCell ref="A3028:B3028"/>
    <mergeCell ref="C3028:D3028"/>
    <mergeCell ref="A3033:G3033"/>
    <mergeCell ref="A3034:G3034"/>
    <mergeCell ref="A3035:G3035"/>
    <mergeCell ref="A3036:G3036"/>
    <mergeCell ref="A3037:G3037"/>
    <mergeCell ref="C3038:G3038"/>
    <mergeCell ref="D3039:G3039"/>
    <mergeCell ref="B3040:E3040"/>
    <mergeCell ref="B2934:E2934"/>
    <mergeCell ref="B2935:E2935"/>
    <mergeCell ref="A2957:B2957"/>
    <mergeCell ref="C2957:D2957"/>
    <mergeCell ref="A2963:G2963"/>
    <mergeCell ref="A2964:G2964"/>
    <mergeCell ref="A2965:G2965"/>
    <mergeCell ref="A2966:G2966"/>
    <mergeCell ref="A2967:G2967"/>
    <mergeCell ref="C2968:G2968"/>
    <mergeCell ref="D2969:G2969"/>
    <mergeCell ref="B2970:E2970"/>
    <mergeCell ref="B2971:E2971"/>
    <mergeCell ref="A2993:B2993"/>
    <mergeCell ref="C2993:D2993"/>
    <mergeCell ref="A2998:G2998"/>
    <mergeCell ref="A2999:G2999"/>
    <mergeCell ref="A2893:G2893"/>
    <mergeCell ref="A2894:G2894"/>
    <mergeCell ref="A2895:G2895"/>
    <mergeCell ref="A2896:G2896"/>
    <mergeCell ref="C2897:G2897"/>
    <mergeCell ref="D2898:G2898"/>
    <mergeCell ref="B2899:E2899"/>
    <mergeCell ref="B2900:E2900"/>
    <mergeCell ref="A2922:B2922"/>
    <mergeCell ref="C2922:D2922"/>
    <mergeCell ref="A2927:G2927"/>
    <mergeCell ref="A2928:G2928"/>
    <mergeCell ref="A2929:G2929"/>
    <mergeCell ref="A2930:G2930"/>
    <mergeCell ref="A2931:G2931"/>
    <mergeCell ref="C2932:G2932"/>
    <mergeCell ref="D2933:G2933"/>
    <mergeCell ref="D2828:G2828"/>
    <mergeCell ref="B2829:E2829"/>
    <mergeCell ref="B2830:E2830"/>
    <mergeCell ref="A2852:B2852"/>
    <mergeCell ref="C2852:D2852"/>
    <mergeCell ref="A2857:G2857"/>
    <mergeCell ref="A2858:G2858"/>
    <mergeCell ref="A2859:G2859"/>
    <mergeCell ref="A2860:G2860"/>
    <mergeCell ref="A2861:G2861"/>
    <mergeCell ref="C2862:G2862"/>
    <mergeCell ref="D2863:G2863"/>
    <mergeCell ref="B2864:E2864"/>
    <mergeCell ref="B2865:E2865"/>
    <mergeCell ref="A2887:B2887"/>
    <mergeCell ref="C2887:D2887"/>
    <mergeCell ref="A2892:G2892"/>
    <mergeCell ref="A2787:G2787"/>
    <mergeCell ref="A2788:G2788"/>
    <mergeCell ref="A2789:G2789"/>
    <mergeCell ref="A2790:G2790"/>
    <mergeCell ref="A2791:G2791"/>
    <mergeCell ref="C2792:G2792"/>
    <mergeCell ref="D2793:G2793"/>
    <mergeCell ref="B2794:E2794"/>
    <mergeCell ref="B2795:E2795"/>
    <mergeCell ref="A2817:B2817"/>
    <mergeCell ref="C2817:D2817"/>
    <mergeCell ref="A2822:G2822"/>
    <mergeCell ref="A2823:G2823"/>
    <mergeCell ref="A2824:G2824"/>
    <mergeCell ref="A2825:G2825"/>
    <mergeCell ref="A2826:G2826"/>
    <mergeCell ref="C2827:G2827"/>
    <mergeCell ref="A2721:G2721"/>
    <mergeCell ref="C2722:G2722"/>
    <mergeCell ref="D2723:G2723"/>
    <mergeCell ref="B2724:E2724"/>
    <mergeCell ref="B2725:E2725"/>
    <mergeCell ref="A2747:B2747"/>
    <mergeCell ref="C2747:D2747"/>
    <mergeCell ref="A2752:G2752"/>
    <mergeCell ref="A2753:G2753"/>
    <mergeCell ref="A2754:G2754"/>
    <mergeCell ref="A2755:G2755"/>
    <mergeCell ref="A2756:G2756"/>
    <mergeCell ref="C2757:G2757"/>
    <mergeCell ref="D2758:G2758"/>
    <mergeCell ref="B2759:E2759"/>
    <mergeCell ref="B2760:E2760"/>
    <mergeCell ref="A2782:B2782"/>
    <mergeCell ref="C2782:D2782"/>
    <mergeCell ref="A2677:B2677"/>
    <mergeCell ref="C2677:D2677"/>
    <mergeCell ref="A2682:G2682"/>
    <mergeCell ref="A2683:G2683"/>
    <mergeCell ref="A2684:G2684"/>
    <mergeCell ref="A2685:G2685"/>
    <mergeCell ref="A2686:G2686"/>
    <mergeCell ref="C2687:G2687"/>
    <mergeCell ref="D2688:G2688"/>
    <mergeCell ref="B2689:E2689"/>
    <mergeCell ref="B2690:E2690"/>
    <mergeCell ref="A2712:B2712"/>
    <mergeCell ref="C2712:D2712"/>
    <mergeCell ref="A2717:G2717"/>
    <mergeCell ref="A2718:G2718"/>
    <mergeCell ref="A2719:G2719"/>
    <mergeCell ref="A2720:G2720"/>
    <mergeCell ref="A2615:G2615"/>
    <mergeCell ref="A2616:G2616"/>
    <mergeCell ref="C2617:G2617"/>
    <mergeCell ref="D2618:G2618"/>
    <mergeCell ref="B2619:E2619"/>
    <mergeCell ref="B2620:E2620"/>
    <mergeCell ref="A2642:B2642"/>
    <mergeCell ref="C2642:D2642"/>
    <mergeCell ref="A2647:G2647"/>
    <mergeCell ref="A2648:G2648"/>
    <mergeCell ref="A2649:G2649"/>
    <mergeCell ref="A2650:G2650"/>
    <mergeCell ref="A2651:G2651"/>
    <mergeCell ref="C2652:G2652"/>
    <mergeCell ref="D2653:G2653"/>
    <mergeCell ref="B2654:E2654"/>
    <mergeCell ref="B2655:E2655"/>
    <mergeCell ref="B2550:E2550"/>
    <mergeCell ref="A2572:B2572"/>
    <mergeCell ref="C2572:D2572"/>
    <mergeCell ref="A2577:G2577"/>
    <mergeCell ref="A2578:G2578"/>
    <mergeCell ref="A2579:G2579"/>
    <mergeCell ref="A2580:G2580"/>
    <mergeCell ref="A2581:G2581"/>
    <mergeCell ref="C2582:G2582"/>
    <mergeCell ref="D2583:G2583"/>
    <mergeCell ref="B2584:E2584"/>
    <mergeCell ref="B2585:E2585"/>
    <mergeCell ref="A2607:B2607"/>
    <mergeCell ref="C2607:D2607"/>
    <mergeCell ref="A2612:G2612"/>
    <mergeCell ref="A2613:G2613"/>
    <mergeCell ref="A2614:G2614"/>
    <mergeCell ref="A2509:G2509"/>
    <mergeCell ref="A2510:G2510"/>
    <mergeCell ref="A2511:G2511"/>
    <mergeCell ref="C2512:G2512"/>
    <mergeCell ref="D2513:G2513"/>
    <mergeCell ref="B2514:E2514"/>
    <mergeCell ref="B2515:E2515"/>
    <mergeCell ref="A2537:B2537"/>
    <mergeCell ref="C2537:D2537"/>
    <mergeCell ref="A2542:G2542"/>
    <mergeCell ref="A2543:G2543"/>
    <mergeCell ref="A2544:G2544"/>
    <mergeCell ref="A2545:G2545"/>
    <mergeCell ref="A2546:G2546"/>
    <mergeCell ref="C2547:G2547"/>
    <mergeCell ref="D2548:G2548"/>
    <mergeCell ref="B2549:E2549"/>
    <mergeCell ref="B2444:E2444"/>
    <mergeCell ref="B2445:E2445"/>
    <mergeCell ref="A2467:B2467"/>
    <mergeCell ref="C2467:D2467"/>
    <mergeCell ref="A2472:G2472"/>
    <mergeCell ref="A2473:G2473"/>
    <mergeCell ref="A2474:G2474"/>
    <mergeCell ref="A2475:G2475"/>
    <mergeCell ref="A2476:G2476"/>
    <mergeCell ref="C2477:G2477"/>
    <mergeCell ref="D2478:G2478"/>
    <mergeCell ref="B2479:E2479"/>
    <mergeCell ref="B2480:E2480"/>
    <mergeCell ref="A2502:B2502"/>
    <mergeCell ref="C2502:D2502"/>
    <mergeCell ref="A2507:G2507"/>
    <mergeCell ref="A2508:G2508"/>
    <mergeCell ref="A2403:G2403"/>
    <mergeCell ref="A2404:G2404"/>
    <mergeCell ref="A2405:G2405"/>
    <mergeCell ref="A2406:G2406"/>
    <mergeCell ref="C2407:G2407"/>
    <mergeCell ref="D2408:G2408"/>
    <mergeCell ref="B2409:E2409"/>
    <mergeCell ref="B2410:E2410"/>
    <mergeCell ref="A2432:B2432"/>
    <mergeCell ref="C2432:D2432"/>
    <mergeCell ref="A2437:G2437"/>
    <mergeCell ref="A2438:G2438"/>
    <mergeCell ref="A2439:G2439"/>
    <mergeCell ref="A2440:G2440"/>
    <mergeCell ref="A2441:G2441"/>
    <mergeCell ref="C2442:G2442"/>
    <mergeCell ref="D2443:G2443"/>
    <mergeCell ref="D2338:G2338"/>
    <mergeCell ref="B2339:E2339"/>
    <mergeCell ref="B2340:E2340"/>
    <mergeCell ref="A2362:B2362"/>
    <mergeCell ref="C2362:D2362"/>
    <mergeCell ref="A2367:G2367"/>
    <mergeCell ref="A2368:G2368"/>
    <mergeCell ref="A2369:G2369"/>
    <mergeCell ref="A2370:G2370"/>
    <mergeCell ref="A2371:G2371"/>
    <mergeCell ref="C2372:G2372"/>
    <mergeCell ref="D2373:G2373"/>
    <mergeCell ref="B2374:E2374"/>
    <mergeCell ref="B2375:E2375"/>
    <mergeCell ref="A2397:B2397"/>
    <mergeCell ref="C2397:D2397"/>
    <mergeCell ref="A2402:G2402"/>
    <mergeCell ref="A2298:G2298"/>
    <mergeCell ref="A2299:G2299"/>
    <mergeCell ref="A2300:G2300"/>
    <mergeCell ref="A2301:G2301"/>
    <mergeCell ref="A2302:G2302"/>
    <mergeCell ref="C2303:G2303"/>
    <mergeCell ref="D2304:G2304"/>
    <mergeCell ref="B2305:E2305"/>
    <mergeCell ref="B2306:E2306"/>
    <mergeCell ref="A2328:B2328"/>
    <mergeCell ref="C2328:D2328"/>
    <mergeCell ref="A2332:G2332"/>
    <mergeCell ref="A2333:G2333"/>
    <mergeCell ref="A2334:G2334"/>
    <mergeCell ref="A2335:G2335"/>
    <mergeCell ref="A2336:G2336"/>
    <mergeCell ref="C2337:G2337"/>
    <mergeCell ref="A2232:G2232"/>
    <mergeCell ref="C2233:G2233"/>
    <mergeCell ref="D2234:G2234"/>
    <mergeCell ref="B2235:E2235"/>
    <mergeCell ref="B2236:E2236"/>
    <mergeCell ref="A2258:B2258"/>
    <mergeCell ref="C2258:D2258"/>
    <mergeCell ref="A2263:G2263"/>
    <mergeCell ref="A2264:G2264"/>
    <mergeCell ref="A2265:G2265"/>
    <mergeCell ref="A2266:G2266"/>
    <mergeCell ref="A2267:G2267"/>
    <mergeCell ref="C2268:G2268"/>
    <mergeCell ref="D2269:G2269"/>
    <mergeCell ref="B2270:E2270"/>
    <mergeCell ref="B2271:E2271"/>
    <mergeCell ref="A2293:B2293"/>
    <mergeCell ref="C2293:D2293"/>
    <mergeCell ref="A2188:B2188"/>
    <mergeCell ref="C2188:D2188"/>
    <mergeCell ref="A2193:G2193"/>
    <mergeCell ref="A2194:G2194"/>
    <mergeCell ref="A2195:G2195"/>
    <mergeCell ref="A2196:G2196"/>
    <mergeCell ref="A2197:G2197"/>
    <mergeCell ref="C2198:G2198"/>
    <mergeCell ref="D2199:G2199"/>
    <mergeCell ref="B2200:E2200"/>
    <mergeCell ref="B2201:E2201"/>
    <mergeCell ref="A2223:B2223"/>
    <mergeCell ref="C2223:D2223"/>
    <mergeCell ref="A2228:G2228"/>
    <mergeCell ref="A2229:G2229"/>
    <mergeCell ref="A2230:G2230"/>
    <mergeCell ref="A2231:G2231"/>
    <mergeCell ref="A2126:G2126"/>
    <mergeCell ref="A2127:G2127"/>
    <mergeCell ref="C2128:G2128"/>
    <mergeCell ref="D2129:G2129"/>
    <mergeCell ref="B2130:E2130"/>
    <mergeCell ref="B2131:E2131"/>
    <mergeCell ref="A2153:B2153"/>
    <mergeCell ref="C2153:D2153"/>
    <mergeCell ref="A2158:G2158"/>
    <mergeCell ref="A2159:G2159"/>
    <mergeCell ref="A2160:G2160"/>
    <mergeCell ref="A2161:G2161"/>
    <mergeCell ref="A2162:G2162"/>
    <mergeCell ref="C2163:G2163"/>
    <mergeCell ref="D2164:G2164"/>
    <mergeCell ref="B2165:E2165"/>
    <mergeCell ref="B2166:E2166"/>
    <mergeCell ref="B2061:E2061"/>
    <mergeCell ref="A2083:B2083"/>
    <mergeCell ref="C2083:D2083"/>
    <mergeCell ref="A2088:G2088"/>
    <mergeCell ref="A2089:G2089"/>
    <mergeCell ref="A2090:G2090"/>
    <mergeCell ref="A2091:G2091"/>
    <mergeCell ref="A2092:G2092"/>
    <mergeCell ref="C2093:G2093"/>
    <mergeCell ref="D2094:G2094"/>
    <mergeCell ref="B2095:E2095"/>
    <mergeCell ref="B2096:E2096"/>
    <mergeCell ref="A2118:B2118"/>
    <mergeCell ref="C2118:D2118"/>
    <mergeCell ref="A2123:G2123"/>
    <mergeCell ref="A2124:G2124"/>
    <mergeCell ref="A2125:G2125"/>
    <mergeCell ref="A2020:G2020"/>
    <mergeCell ref="A2021:G2021"/>
    <mergeCell ref="A2022:G2022"/>
    <mergeCell ref="C2023:G2023"/>
    <mergeCell ref="D2024:G2024"/>
    <mergeCell ref="B2025:E2025"/>
    <mergeCell ref="B2026:E2026"/>
    <mergeCell ref="A2048:B2048"/>
    <mergeCell ref="C2048:D2048"/>
    <mergeCell ref="A2053:G2053"/>
    <mergeCell ref="A2054:G2054"/>
    <mergeCell ref="A2055:G2055"/>
    <mergeCell ref="A2056:G2056"/>
    <mergeCell ref="A2057:G2057"/>
    <mergeCell ref="C2058:G2058"/>
    <mergeCell ref="D2059:G2059"/>
    <mergeCell ref="B2060:E2060"/>
    <mergeCell ref="B1955:E1955"/>
    <mergeCell ref="B1956:E1956"/>
    <mergeCell ref="A1978:B1978"/>
    <mergeCell ref="C1978:D1978"/>
    <mergeCell ref="A1983:G1983"/>
    <mergeCell ref="A1984:G1984"/>
    <mergeCell ref="A1985:G1985"/>
    <mergeCell ref="A1986:G1986"/>
    <mergeCell ref="A1987:G1987"/>
    <mergeCell ref="C1988:G1988"/>
    <mergeCell ref="D1989:G1989"/>
    <mergeCell ref="B1990:E1990"/>
    <mergeCell ref="B1991:E1991"/>
    <mergeCell ref="A2013:B2013"/>
    <mergeCell ref="C2013:D2013"/>
    <mergeCell ref="A2018:G2018"/>
    <mergeCell ref="A2019:G2019"/>
    <mergeCell ref="A1914:G1914"/>
    <mergeCell ref="A1915:G1915"/>
    <mergeCell ref="A1916:G1916"/>
    <mergeCell ref="A1917:G1917"/>
    <mergeCell ref="C1918:G1918"/>
    <mergeCell ref="D1919:G1919"/>
    <mergeCell ref="B1920:E1920"/>
    <mergeCell ref="B1921:E1921"/>
    <mergeCell ref="A1943:B1943"/>
    <mergeCell ref="C1943:D1943"/>
    <mergeCell ref="A1948:G1948"/>
    <mergeCell ref="A1949:G1949"/>
    <mergeCell ref="A1950:G1950"/>
    <mergeCell ref="A1951:G1951"/>
    <mergeCell ref="A1952:G1952"/>
    <mergeCell ref="C1953:G1953"/>
    <mergeCell ref="D1954:G1954"/>
    <mergeCell ref="D1846:G1846"/>
    <mergeCell ref="B1847:E1847"/>
    <mergeCell ref="B1848:E1848"/>
    <mergeCell ref="A1870:B1870"/>
    <mergeCell ref="C1870:D1870"/>
    <mergeCell ref="A1877:G1877"/>
    <mergeCell ref="A1878:G1878"/>
    <mergeCell ref="A1879:G1879"/>
    <mergeCell ref="A1880:G1880"/>
    <mergeCell ref="A1881:G1881"/>
    <mergeCell ref="C1882:G1882"/>
    <mergeCell ref="D1883:G1883"/>
    <mergeCell ref="B1884:E1884"/>
    <mergeCell ref="B1885:E1885"/>
    <mergeCell ref="A1907:B1907"/>
    <mergeCell ref="C1907:D1907"/>
    <mergeCell ref="A1913:G1913"/>
    <mergeCell ref="A1803:G1803"/>
    <mergeCell ref="A1804:G1804"/>
    <mergeCell ref="A1805:G1805"/>
    <mergeCell ref="A1806:G1806"/>
    <mergeCell ref="A1807:G1807"/>
    <mergeCell ref="C1808:G1808"/>
    <mergeCell ref="D1809:G1809"/>
    <mergeCell ref="B1810:E1810"/>
    <mergeCell ref="B1811:E1811"/>
    <mergeCell ref="A1833:B1833"/>
    <mergeCell ref="C1833:D1833"/>
    <mergeCell ref="A1840:G1840"/>
    <mergeCell ref="A1841:G1841"/>
    <mergeCell ref="A1842:G1842"/>
    <mergeCell ref="A1843:G1843"/>
    <mergeCell ref="A1844:G1844"/>
    <mergeCell ref="C1845:G1845"/>
    <mergeCell ref="A1737:G1737"/>
    <mergeCell ref="C1738:G1738"/>
    <mergeCell ref="D1739:G1739"/>
    <mergeCell ref="B1740:E1740"/>
    <mergeCell ref="B1741:E1741"/>
    <mergeCell ref="A1763:B1763"/>
    <mergeCell ref="C1763:D1763"/>
    <mergeCell ref="A1768:G1768"/>
    <mergeCell ref="A1769:G1769"/>
    <mergeCell ref="A1770:G1770"/>
    <mergeCell ref="A1771:G1771"/>
    <mergeCell ref="A1772:G1772"/>
    <mergeCell ref="C1773:G1773"/>
    <mergeCell ref="D1774:G1774"/>
    <mergeCell ref="B1775:E1775"/>
    <mergeCell ref="B1776:E1776"/>
    <mergeCell ref="A1798:B1798"/>
    <mergeCell ref="C1798:D1798"/>
    <mergeCell ref="A1693:B1693"/>
    <mergeCell ref="C1693:D1693"/>
    <mergeCell ref="A1697:G1697"/>
    <mergeCell ref="A1698:G1698"/>
    <mergeCell ref="A1699:G1699"/>
    <mergeCell ref="A1700:G1700"/>
    <mergeCell ref="A1701:G1701"/>
    <mergeCell ref="C1702:G1702"/>
    <mergeCell ref="D1703:G1703"/>
    <mergeCell ref="B1704:E1704"/>
    <mergeCell ref="B1705:E1705"/>
    <mergeCell ref="A1727:B1727"/>
    <mergeCell ref="C1727:D1727"/>
    <mergeCell ref="A1733:G1733"/>
    <mergeCell ref="A1734:G1734"/>
    <mergeCell ref="A1735:G1735"/>
    <mergeCell ref="A1736:G1736"/>
    <mergeCell ref="A1631:G1631"/>
    <mergeCell ref="A1632:G1632"/>
    <mergeCell ref="C1633:G1633"/>
    <mergeCell ref="D1634:G1634"/>
    <mergeCell ref="B1635:E1635"/>
    <mergeCell ref="B1636:E1636"/>
    <mergeCell ref="A1658:B1658"/>
    <mergeCell ref="C1658:D1658"/>
    <mergeCell ref="A1663:G1663"/>
    <mergeCell ref="A1664:G1664"/>
    <mergeCell ref="A1665:G1665"/>
    <mergeCell ref="A1666:G1666"/>
    <mergeCell ref="A1667:G1667"/>
    <mergeCell ref="C1668:G1668"/>
    <mergeCell ref="D1669:G1669"/>
    <mergeCell ref="B1670:E1670"/>
    <mergeCell ref="B1671:E1671"/>
    <mergeCell ref="B1568:E1568"/>
    <mergeCell ref="A1590:B1590"/>
    <mergeCell ref="C1590:D1590"/>
    <mergeCell ref="A1593:G1593"/>
    <mergeCell ref="A1594:G1594"/>
    <mergeCell ref="A1595:G1595"/>
    <mergeCell ref="A1596:G1596"/>
    <mergeCell ref="A1597:G1597"/>
    <mergeCell ref="C1598:G1598"/>
    <mergeCell ref="D1599:G1599"/>
    <mergeCell ref="B1600:E1600"/>
    <mergeCell ref="B1601:E1601"/>
    <mergeCell ref="A1623:B1623"/>
    <mergeCell ref="C1623:D1623"/>
    <mergeCell ref="A1628:G1628"/>
    <mergeCell ref="A1629:G1629"/>
    <mergeCell ref="A1630:G1630"/>
    <mergeCell ref="A1529:G1529"/>
    <mergeCell ref="A1530:G1530"/>
    <mergeCell ref="A1531:G1531"/>
    <mergeCell ref="C1532:G1532"/>
    <mergeCell ref="D1533:G1533"/>
    <mergeCell ref="B1534:E1534"/>
    <mergeCell ref="B1535:E1535"/>
    <mergeCell ref="A1557:B1557"/>
    <mergeCell ref="C1557:D1557"/>
    <mergeCell ref="A1560:G1560"/>
    <mergeCell ref="A1561:G1561"/>
    <mergeCell ref="A1562:G1562"/>
    <mergeCell ref="A1563:G1563"/>
    <mergeCell ref="A1564:G1564"/>
    <mergeCell ref="C1565:G1565"/>
    <mergeCell ref="D1566:G1566"/>
    <mergeCell ref="B1567:E1567"/>
    <mergeCell ref="B1468:E1468"/>
    <mergeCell ref="B1469:E1469"/>
    <mergeCell ref="A1491:B1491"/>
    <mergeCell ref="C1491:D1491"/>
    <mergeCell ref="A1494:G1494"/>
    <mergeCell ref="A1495:G1495"/>
    <mergeCell ref="A1496:G1496"/>
    <mergeCell ref="A1497:G1497"/>
    <mergeCell ref="A1498:G1498"/>
    <mergeCell ref="C1499:G1499"/>
    <mergeCell ref="D1500:G1500"/>
    <mergeCell ref="B1501:E1501"/>
    <mergeCell ref="B1502:E1502"/>
    <mergeCell ref="A1524:B1524"/>
    <mergeCell ref="C1524:D1524"/>
    <mergeCell ref="A1527:G1527"/>
    <mergeCell ref="A1528:G1528"/>
    <mergeCell ref="A1429:G1429"/>
    <mergeCell ref="A1430:G1430"/>
    <mergeCell ref="A1431:G1431"/>
    <mergeCell ref="A1432:G1432"/>
    <mergeCell ref="C1433:G1433"/>
    <mergeCell ref="D1434:G1434"/>
    <mergeCell ref="B1435:E1435"/>
    <mergeCell ref="B1436:E1436"/>
    <mergeCell ref="A1458:B1458"/>
    <mergeCell ref="C1458:D1458"/>
    <mergeCell ref="A1461:G1461"/>
    <mergeCell ref="A1462:G1462"/>
    <mergeCell ref="A1463:G1463"/>
    <mergeCell ref="A1464:G1464"/>
    <mergeCell ref="A1465:G1465"/>
    <mergeCell ref="C1466:G1466"/>
    <mergeCell ref="D1467:G1467"/>
    <mergeCell ref="D1368:G1368"/>
    <mergeCell ref="B1369:E1369"/>
    <mergeCell ref="B1370:E1370"/>
    <mergeCell ref="A1392:B1392"/>
    <mergeCell ref="C1392:D1392"/>
    <mergeCell ref="A1395:G1395"/>
    <mergeCell ref="A1396:G1396"/>
    <mergeCell ref="A1397:G1397"/>
    <mergeCell ref="A1398:G1398"/>
    <mergeCell ref="A1399:G1399"/>
    <mergeCell ref="C1400:G1400"/>
    <mergeCell ref="D1401:G1401"/>
    <mergeCell ref="B1402:E1402"/>
    <mergeCell ref="B1403:E1403"/>
    <mergeCell ref="A1425:B1425"/>
    <mergeCell ref="C1425:D1425"/>
    <mergeCell ref="A1428:G1428"/>
    <mergeCell ref="A1329:G1329"/>
    <mergeCell ref="A1330:G1330"/>
    <mergeCell ref="A1331:G1331"/>
    <mergeCell ref="A1332:G1332"/>
    <mergeCell ref="A1333:G1333"/>
    <mergeCell ref="C1334:G1334"/>
    <mergeCell ref="D1335:G1335"/>
    <mergeCell ref="B1336:E1336"/>
    <mergeCell ref="B1337:E1337"/>
    <mergeCell ref="A1359:B1359"/>
    <mergeCell ref="C1359:D1359"/>
    <mergeCell ref="A1362:G1362"/>
    <mergeCell ref="A1363:G1363"/>
    <mergeCell ref="A1364:G1364"/>
    <mergeCell ref="A1365:G1365"/>
    <mergeCell ref="A1366:G1366"/>
    <mergeCell ref="C1367:G1367"/>
    <mergeCell ref="A1267:G1267"/>
    <mergeCell ref="C1268:G1268"/>
    <mergeCell ref="D1269:G1269"/>
    <mergeCell ref="B1270:E1270"/>
    <mergeCell ref="B1271:E1271"/>
    <mergeCell ref="A1293:B1293"/>
    <mergeCell ref="C1293:D1293"/>
    <mergeCell ref="A1296:G1296"/>
    <mergeCell ref="A1297:G1297"/>
    <mergeCell ref="A1298:G1298"/>
    <mergeCell ref="A1299:G1299"/>
    <mergeCell ref="A1300:G1300"/>
    <mergeCell ref="C1301:G1301"/>
    <mergeCell ref="D1302:G1302"/>
    <mergeCell ref="B1303:E1303"/>
    <mergeCell ref="B1304:E1304"/>
    <mergeCell ref="A1326:B1326"/>
    <mergeCell ref="C1326:D1326"/>
    <mergeCell ref="A1227:B1227"/>
    <mergeCell ref="C1227:D1227"/>
    <mergeCell ref="A1230:G1230"/>
    <mergeCell ref="A1231:G1231"/>
    <mergeCell ref="A1232:G1232"/>
    <mergeCell ref="A1233:G1233"/>
    <mergeCell ref="A1234:G1234"/>
    <mergeCell ref="C1235:G1235"/>
    <mergeCell ref="D1236:G1236"/>
    <mergeCell ref="B1237:E1237"/>
    <mergeCell ref="B1238:E1238"/>
    <mergeCell ref="A1260:B1260"/>
    <mergeCell ref="C1260:D1260"/>
    <mergeCell ref="A1263:G1263"/>
    <mergeCell ref="A1264:G1264"/>
    <mergeCell ref="A1265:G1265"/>
    <mergeCell ref="A1266:G1266"/>
    <mergeCell ref="A1167:G1167"/>
    <mergeCell ref="A1168:G1168"/>
    <mergeCell ref="C1169:G1169"/>
    <mergeCell ref="D1170:G1170"/>
    <mergeCell ref="B1171:E1171"/>
    <mergeCell ref="B1172:E1172"/>
    <mergeCell ref="A1194:B1194"/>
    <mergeCell ref="C1194:D1194"/>
    <mergeCell ref="A1197:G1197"/>
    <mergeCell ref="A1198:G1198"/>
    <mergeCell ref="A1199:G1199"/>
    <mergeCell ref="A1200:G1200"/>
    <mergeCell ref="A1201:G1201"/>
    <mergeCell ref="C1202:G1202"/>
    <mergeCell ref="D1203:G1203"/>
    <mergeCell ref="B1204:E1204"/>
    <mergeCell ref="B1205:E1205"/>
    <mergeCell ref="B1106:E1106"/>
    <mergeCell ref="A1128:B1128"/>
    <mergeCell ref="C1128:D1128"/>
    <mergeCell ref="A1131:G1131"/>
    <mergeCell ref="A1132:G1132"/>
    <mergeCell ref="A1133:G1133"/>
    <mergeCell ref="A1134:G1134"/>
    <mergeCell ref="A1135:G1135"/>
    <mergeCell ref="C1136:G1136"/>
    <mergeCell ref="D1137:G1137"/>
    <mergeCell ref="B1138:E1138"/>
    <mergeCell ref="B1139:E1139"/>
    <mergeCell ref="A1161:B1161"/>
    <mergeCell ref="C1161:D1161"/>
    <mergeCell ref="A1164:G1164"/>
    <mergeCell ref="A1165:G1165"/>
    <mergeCell ref="A1166:G1166"/>
    <mergeCell ref="A1067:G1067"/>
    <mergeCell ref="A1068:G1068"/>
    <mergeCell ref="A1069:G1069"/>
    <mergeCell ref="C1070:G1070"/>
    <mergeCell ref="D1071:G1071"/>
    <mergeCell ref="B1072:E1072"/>
    <mergeCell ref="B1073:E1073"/>
    <mergeCell ref="A1095:B1095"/>
    <mergeCell ref="C1095:D1095"/>
    <mergeCell ref="A1098:G1098"/>
    <mergeCell ref="A1099:G1099"/>
    <mergeCell ref="A1100:G1100"/>
    <mergeCell ref="A1101:G1101"/>
    <mergeCell ref="A1102:G1102"/>
    <mergeCell ref="C1103:G1103"/>
    <mergeCell ref="D1104:G1104"/>
    <mergeCell ref="B1105:E1105"/>
    <mergeCell ref="B1006:E1006"/>
    <mergeCell ref="B1007:E1007"/>
    <mergeCell ref="A1029:B1029"/>
    <mergeCell ref="C1029:D1029"/>
    <mergeCell ref="A1032:G1032"/>
    <mergeCell ref="A1033:G1033"/>
    <mergeCell ref="A1034:G1034"/>
    <mergeCell ref="A1035:G1035"/>
    <mergeCell ref="A1036:G1036"/>
    <mergeCell ref="C1037:G1037"/>
    <mergeCell ref="D1038:G1038"/>
    <mergeCell ref="B1039:E1039"/>
    <mergeCell ref="B1040:E1040"/>
    <mergeCell ref="A1062:B1062"/>
    <mergeCell ref="C1062:D1062"/>
    <mergeCell ref="A1065:G1065"/>
    <mergeCell ref="A1066:G1066"/>
    <mergeCell ref="A967:G967"/>
    <mergeCell ref="A968:G968"/>
    <mergeCell ref="A969:G969"/>
    <mergeCell ref="A970:G970"/>
    <mergeCell ref="C971:G971"/>
    <mergeCell ref="D972:G972"/>
    <mergeCell ref="B973:E973"/>
    <mergeCell ref="B974:E974"/>
    <mergeCell ref="A996:B996"/>
    <mergeCell ref="C996:D996"/>
    <mergeCell ref="A999:G999"/>
    <mergeCell ref="A1000:G1000"/>
    <mergeCell ref="A1001:G1001"/>
    <mergeCell ref="A1002:G1002"/>
    <mergeCell ref="A1003:G1003"/>
    <mergeCell ref="C1004:G1004"/>
    <mergeCell ref="D1005:G1005"/>
    <mergeCell ref="D906:G906"/>
    <mergeCell ref="B907:E907"/>
    <mergeCell ref="B908:E908"/>
    <mergeCell ref="A930:B930"/>
    <mergeCell ref="C930:D930"/>
    <mergeCell ref="A933:G933"/>
    <mergeCell ref="A934:G934"/>
    <mergeCell ref="A935:G935"/>
    <mergeCell ref="A936:G936"/>
    <mergeCell ref="A937:G937"/>
    <mergeCell ref="C938:G938"/>
    <mergeCell ref="D939:G939"/>
    <mergeCell ref="B940:E940"/>
    <mergeCell ref="B941:E941"/>
    <mergeCell ref="A963:B963"/>
    <mergeCell ref="C963:D963"/>
    <mergeCell ref="A966:G966"/>
    <mergeCell ref="A867:G867"/>
    <mergeCell ref="A868:G868"/>
    <mergeCell ref="A869:G869"/>
    <mergeCell ref="A870:G870"/>
    <mergeCell ref="A871:G871"/>
    <mergeCell ref="C872:G872"/>
    <mergeCell ref="D873:G873"/>
    <mergeCell ref="B874:E874"/>
    <mergeCell ref="B875:E875"/>
    <mergeCell ref="A897:B897"/>
    <mergeCell ref="C897:D897"/>
    <mergeCell ref="A900:G900"/>
    <mergeCell ref="A901:G901"/>
    <mergeCell ref="A902:G902"/>
    <mergeCell ref="A903:G903"/>
    <mergeCell ref="A904:G904"/>
    <mergeCell ref="C905:G905"/>
    <mergeCell ref="A805:G805"/>
    <mergeCell ref="C806:G806"/>
    <mergeCell ref="D807:G807"/>
    <mergeCell ref="B808:E808"/>
    <mergeCell ref="B809:E809"/>
    <mergeCell ref="A831:B831"/>
    <mergeCell ref="C831:D831"/>
    <mergeCell ref="A834:G834"/>
    <mergeCell ref="A835:G835"/>
    <mergeCell ref="A836:G836"/>
    <mergeCell ref="A837:G837"/>
    <mergeCell ref="A838:G838"/>
    <mergeCell ref="C839:G839"/>
    <mergeCell ref="D840:G840"/>
    <mergeCell ref="B841:E841"/>
    <mergeCell ref="B842:E842"/>
    <mergeCell ref="A864:B864"/>
    <mergeCell ref="C864:D864"/>
    <mergeCell ref="A765:B765"/>
    <mergeCell ref="C765:D765"/>
    <mergeCell ref="A768:G768"/>
    <mergeCell ref="A769:G769"/>
    <mergeCell ref="A770:G770"/>
    <mergeCell ref="A771:G771"/>
    <mergeCell ref="A772:G772"/>
    <mergeCell ref="C773:G773"/>
    <mergeCell ref="D774:G774"/>
    <mergeCell ref="B775:E775"/>
    <mergeCell ref="B776:E776"/>
    <mergeCell ref="A798:B798"/>
    <mergeCell ref="C798:D798"/>
    <mergeCell ref="A801:G801"/>
    <mergeCell ref="A802:G802"/>
    <mergeCell ref="A803:G803"/>
    <mergeCell ref="A804:G804"/>
    <mergeCell ref="A705:G705"/>
    <mergeCell ref="A706:G706"/>
    <mergeCell ref="C707:G707"/>
    <mergeCell ref="D708:G708"/>
    <mergeCell ref="B709:E709"/>
    <mergeCell ref="B710:E710"/>
    <mergeCell ref="A732:B732"/>
    <mergeCell ref="C732:D732"/>
    <mergeCell ref="A735:G735"/>
    <mergeCell ref="A736:G736"/>
    <mergeCell ref="A737:G737"/>
    <mergeCell ref="A738:G738"/>
    <mergeCell ref="A739:G739"/>
    <mergeCell ref="C740:G740"/>
    <mergeCell ref="D741:G741"/>
    <mergeCell ref="B742:E742"/>
    <mergeCell ref="B743:E743"/>
    <mergeCell ref="B644:E644"/>
    <mergeCell ref="A666:B666"/>
    <mergeCell ref="C666:D666"/>
    <mergeCell ref="A669:G669"/>
    <mergeCell ref="A670:G670"/>
    <mergeCell ref="A671:G671"/>
    <mergeCell ref="A672:G672"/>
    <mergeCell ref="A673:G673"/>
    <mergeCell ref="C674:G674"/>
    <mergeCell ref="D675:G675"/>
    <mergeCell ref="B676:E676"/>
    <mergeCell ref="B677:E677"/>
    <mergeCell ref="A699:B699"/>
    <mergeCell ref="C699:D699"/>
    <mergeCell ref="A702:G702"/>
    <mergeCell ref="A703:G703"/>
    <mergeCell ref="A704:G704"/>
    <mergeCell ref="A603:G603"/>
    <mergeCell ref="A604:G604"/>
    <mergeCell ref="A605:G605"/>
    <mergeCell ref="C606:G606"/>
    <mergeCell ref="D607:G607"/>
    <mergeCell ref="B608:E608"/>
    <mergeCell ref="B609:E609"/>
    <mergeCell ref="A631:B631"/>
    <mergeCell ref="C631:D631"/>
    <mergeCell ref="A636:G636"/>
    <mergeCell ref="A637:G637"/>
    <mergeCell ref="A638:G638"/>
    <mergeCell ref="A639:G639"/>
    <mergeCell ref="A640:G640"/>
    <mergeCell ref="C641:G641"/>
    <mergeCell ref="D642:G642"/>
    <mergeCell ref="B643:E643"/>
    <mergeCell ref="C535:G535"/>
    <mergeCell ref="D536:G536"/>
    <mergeCell ref="B537:E537"/>
    <mergeCell ref="B538:E538"/>
    <mergeCell ref="A560:B560"/>
    <mergeCell ref="C560:D560"/>
    <mergeCell ref="A567:G567"/>
    <mergeCell ref="A568:G568"/>
    <mergeCell ref="A569:G569"/>
    <mergeCell ref="A570:G570"/>
    <mergeCell ref="C571:G571"/>
    <mergeCell ref="D572:G572"/>
    <mergeCell ref="B573:E573"/>
    <mergeCell ref="B574:E574"/>
    <mergeCell ref="A596:B596"/>
    <mergeCell ref="C596:D596"/>
    <mergeCell ref="A602:G602"/>
    <mergeCell ref="B468:E468"/>
    <mergeCell ref="A490:B490"/>
    <mergeCell ref="C490:D490"/>
    <mergeCell ref="A496:G496"/>
    <mergeCell ref="A497:G497"/>
    <mergeCell ref="A498:G498"/>
    <mergeCell ref="A499:G499"/>
    <mergeCell ref="C500:G500"/>
    <mergeCell ref="D501:G501"/>
    <mergeCell ref="B502:E502"/>
    <mergeCell ref="B503:E503"/>
    <mergeCell ref="A525:B525"/>
    <mergeCell ref="C525:D525"/>
    <mergeCell ref="A531:G531"/>
    <mergeCell ref="A532:G532"/>
    <mergeCell ref="A533:G533"/>
    <mergeCell ref="A534:G534"/>
    <mergeCell ref="A425:G425"/>
    <mergeCell ref="A426:G426"/>
    <mergeCell ref="A427:G427"/>
    <mergeCell ref="A428:G428"/>
    <mergeCell ref="C429:G429"/>
    <mergeCell ref="D430:G430"/>
    <mergeCell ref="B431:E431"/>
    <mergeCell ref="B432:E432"/>
    <mergeCell ref="A454:B454"/>
    <mergeCell ref="C454:D454"/>
    <mergeCell ref="A461:G461"/>
    <mergeCell ref="A462:G462"/>
    <mergeCell ref="A463:G463"/>
    <mergeCell ref="A464:G464"/>
    <mergeCell ref="C465:G465"/>
    <mergeCell ref="D466:G466"/>
    <mergeCell ref="B467:E467"/>
    <mergeCell ref="A357:G357"/>
    <mergeCell ref="A358:G358"/>
    <mergeCell ref="C359:G359"/>
    <mergeCell ref="D360:G360"/>
    <mergeCell ref="B361:E361"/>
    <mergeCell ref="B362:E362"/>
    <mergeCell ref="A384:B384"/>
    <mergeCell ref="C384:D384"/>
    <mergeCell ref="A390:G390"/>
    <mergeCell ref="A391:G391"/>
    <mergeCell ref="A392:G392"/>
    <mergeCell ref="A393:G393"/>
    <mergeCell ref="C394:G394"/>
    <mergeCell ref="D395:G395"/>
    <mergeCell ref="B396:E396"/>
    <mergeCell ref="B397:E397"/>
    <mergeCell ref="A419:B419"/>
    <mergeCell ref="C419:D419"/>
    <mergeCell ref="D288:G288"/>
    <mergeCell ref="B289:E289"/>
    <mergeCell ref="B290:E290"/>
    <mergeCell ref="A312:B312"/>
    <mergeCell ref="C312:D312"/>
    <mergeCell ref="A319:G319"/>
    <mergeCell ref="A320:G320"/>
    <mergeCell ref="A321:G321"/>
    <mergeCell ref="A322:G322"/>
    <mergeCell ref="C323:G323"/>
    <mergeCell ref="D324:G324"/>
    <mergeCell ref="B325:E325"/>
    <mergeCell ref="B326:E326"/>
    <mergeCell ref="A348:B348"/>
    <mergeCell ref="C348:D348"/>
    <mergeCell ref="A355:G355"/>
    <mergeCell ref="A356:G356"/>
    <mergeCell ref="A242:B242"/>
    <mergeCell ref="C242:D242"/>
    <mergeCell ref="A248:G248"/>
    <mergeCell ref="A249:G249"/>
    <mergeCell ref="A250:G250"/>
    <mergeCell ref="A251:G251"/>
    <mergeCell ref="C252:G252"/>
    <mergeCell ref="D253:G253"/>
    <mergeCell ref="B254:E254"/>
    <mergeCell ref="B255:E255"/>
    <mergeCell ref="A277:B277"/>
    <mergeCell ref="C277:D277"/>
    <mergeCell ref="A283:G283"/>
    <mergeCell ref="A284:G284"/>
    <mergeCell ref="A285:G285"/>
    <mergeCell ref="A286:G286"/>
    <mergeCell ref="C287:G287"/>
    <mergeCell ref="A178:G178"/>
    <mergeCell ref="A179:G179"/>
    <mergeCell ref="A180:G180"/>
    <mergeCell ref="C181:G181"/>
    <mergeCell ref="D182:G182"/>
    <mergeCell ref="B183:E183"/>
    <mergeCell ref="B184:E184"/>
    <mergeCell ref="A206:B206"/>
    <mergeCell ref="C206:D206"/>
    <mergeCell ref="A213:G213"/>
    <mergeCell ref="A214:G214"/>
    <mergeCell ref="A215:G215"/>
    <mergeCell ref="A216:G216"/>
    <mergeCell ref="C217:G217"/>
    <mergeCell ref="D218:G218"/>
    <mergeCell ref="B219:E219"/>
    <mergeCell ref="B220:E220"/>
    <mergeCell ref="C110:G110"/>
    <mergeCell ref="D111:G111"/>
    <mergeCell ref="B112:E112"/>
    <mergeCell ref="B113:E113"/>
    <mergeCell ref="A135:B135"/>
    <mergeCell ref="C135:D135"/>
    <mergeCell ref="A141:G141"/>
    <mergeCell ref="A142:G142"/>
    <mergeCell ref="A143:G143"/>
    <mergeCell ref="A144:G144"/>
    <mergeCell ref="C145:G145"/>
    <mergeCell ref="D146:G146"/>
    <mergeCell ref="B147:E147"/>
    <mergeCell ref="B148:E148"/>
    <mergeCell ref="A170:B170"/>
    <mergeCell ref="C170:D170"/>
    <mergeCell ref="A177:G177"/>
    <mergeCell ref="B43:E43"/>
    <mergeCell ref="A65:B65"/>
    <mergeCell ref="C65:D65"/>
    <mergeCell ref="A71:G71"/>
    <mergeCell ref="A72:G72"/>
    <mergeCell ref="A73:G73"/>
    <mergeCell ref="A74:G74"/>
    <mergeCell ref="C75:G75"/>
    <mergeCell ref="D76:G76"/>
    <mergeCell ref="B77:E77"/>
    <mergeCell ref="B78:E78"/>
    <mergeCell ref="A100:B100"/>
    <mergeCell ref="C100:D100"/>
    <mergeCell ref="A106:G106"/>
    <mergeCell ref="A107:G107"/>
    <mergeCell ref="A108:G108"/>
    <mergeCell ref="A109:G109"/>
    <mergeCell ref="A1:G1"/>
    <mergeCell ref="A2:G2"/>
    <mergeCell ref="A3:G3"/>
    <mergeCell ref="A4:G4"/>
    <mergeCell ref="C5:G5"/>
    <mergeCell ref="D6:G6"/>
    <mergeCell ref="B7:E7"/>
    <mergeCell ref="B8:E8"/>
    <mergeCell ref="A30:B30"/>
    <mergeCell ref="C30:D30"/>
    <mergeCell ref="A36:G36"/>
    <mergeCell ref="A37:G37"/>
    <mergeCell ref="A38:G38"/>
    <mergeCell ref="A39:G39"/>
    <mergeCell ref="C40:G40"/>
    <mergeCell ref="D41:G41"/>
    <mergeCell ref="B42:E42"/>
  </mergeCells>
  <pageMargins left="0" right="0" top="0" bottom="0" header="0" footer="0"/>
  <pageSetup paperSize="9" scale="80" orientation="portrait"/>
  <colBreaks count="1" manualBreakCount="1">
    <brk id="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L4182"/>
  <sheetViews>
    <sheetView topLeftCell="A4150" zoomScale="91" zoomScaleNormal="91" workbookViewId="0">
      <selection activeCell="C4165" sqref="C4165"/>
    </sheetView>
  </sheetViews>
  <sheetFormatPr defaultColWidth="9" defaultRowHeight="15"/>
  <cols>
    <col min="1" max="1" width="14.5703125" customWidth="1"/>
    <col min="2" max="2" width="42.5703125" customWidth="1"/>
    <col min="3" max="3" width="11.85546875" customWidth="1"/>
    <col min="4" max="4" width="14.85546875" customWidth="1"/>
    <col min="5" max="5" width="17.140625" customWidth="1"/>
    <col min="6" max="6" width="11.28515625" customWidth="1"/>
    <col min="7" max="7" width="15.7109375" customWidth="1"/>
    <col min="8" max="8" width="13.42578125" style="8" customWidth="1"/>
    <col min="9" max="9" width="15.7109375" style="8" customWidth="1"/>
    <col min="10" max="10" width="24.85546875" style="8" customWidth="1"/>
    <col min="11" max="12" width="9.140625" style="8"/>
  </cols>
  <sheetData>
    <row r="7" spans="1:10" ht="21" customHeight="1">
      <c r="A7" s="279" t="s">
        <v>0</v>
      </c>
      <c r="B7" s="279"/>
      <c r="C7" s="279"/>
      <c r="D7" s="279"/>
      <c r="E7" s="279"/>
      <c r="F7" s="279"/>
      <c r="G7" s="279"/>
      <c r="H7" s="3"/>
      <c r="I7" s="182"/>
      <c r="J7" s="3"/>
    </row>
    <row r="8" spans="1:10" ht="15.75">
      <c r="A8" s="279" t="s">
        <v>1</v>
      </c>
      <c r="B8" s="279"/>
      <c r="C8" s="279"/>
      <c r="D8" s="279"/>
      <c r="E8" s="279"/>
      <c r="F8" s="279"/>
      <c r="G8" s="279"/>
      <c r="H8" s="176"/>
      <c r="I8" s="176"/>
      <c r="J8" s="176"/>
    </row>
    <row r="9" spans="1:10" ht="15.75">
      <c r="A9" s="279" t="s">
        <v>2</v>
      </c>
      <c r="B9" s="279"/>
      <c r="C9" s="279"/>
      <c r="D9" s="279"/>
      <c r="E9" s="279"/>
      <c r="F9" s="279"/>
      <c r="G9" s="279"/>
      <c r="H9" s="3"/>
      <c r="I9" s="59"/>
      <c r="J9" s="3"/>
    </row>
    <row r="10" spans="1:10" ht="15.75">
      <c r="A10" s="279" t="s">
        <v>4</v>
      </c>
      <c r="B10" s="279"/>
      <c r="C10" s="279"/>
      <c r="D10" s="279"/>
      <c r="E10" s="279"/>
      <c r="F10" s="279"/>
      <c r="G10" s="279"/>
      <c r="H10" s="3"/>
      <c r="I10" s="59"/>
      <c r="J10" s="3"/>
    </row>
    <row r="11" spans="1:10" ht="15.75" customHeight="1">
      <c r="A11" s="280" t="s">
        <v>6</v>
      </c>
      <c r="B11" s="280"/>
      <c r="C11" s="280"/>
      <c r="D11" s="280"/>
      <c r="E11" s="280"/>
      <c r="F11" s="280"/>
      <c r="G11" s="280"/>
      <c r="H11" s="3"/>
      <c r="I11" s="59" t="s">
        <v>356</v>
      </c>
      <c r="J11" s="3"/>
    </row>
    <row r="12" spans="1:10" ht="27.75">
      <c r="A12" s="9"/>
      <c r="B12" s="9"/>
      <c r="C12" s="281" t="s">
        <v>357</v>
      </c>
      <c r="D12" s="281"/>
      <c r="E12" s="281"/>
      <c r="F12" s="281"/>
      <c r="G12" s="281"/>
      <c r="H12" s="3"/>
      <c r="I12" s="59"/>
      <c r="J12" s="3"/>
    </row>
    <row r="13" spans="1:10" ht="15.75">
      <c r="A13" s="11" t="s">
        <v>358</v>
      </c>
      <c r="B13" s="12"/>
      <c r="C13" s="13"/>
      <c r="D13" s="286"/>
      <c r="E13" s="286"/>
      <c r="F13" s="286"/>
      <c r="G13" s="286"/>
      <c r="H13" s="15"/>
      <c r="I13" s="59"/>
      <c r="J13" s="3"/>
    </row>
    <row r="14" spans="1:10" ht="15.75">
      <c r="A14" s="11" t="s">
        <v>9</v>
      </c>
      <c r="B14" s="286" t="s">
        <v>359</v>
      </c>
      <c r="C14" s="286"/>
      <c r="D14" s="286"/>
      <c r="E14" s="286"/>
      <c r="F14" s="286"/>
      <c r="G14" s="16"/>
      <c r="H14" s="20" t="s">
        <v>161</v>
      </c>
      <c r="I14" s="62"/>
      <c r="J14" s="61"/>
    </row>
    <row r="15" spans="1:10" ht="18.75">
      <c r="A15" s="11" t="s">
        <v>11</v>
      </c>
      <c r="B15" s="298" t="s">
        <v>360</v>
      </c>
      <c r="C15" s="298"/>
      <c r="D15" s="298"/>
      <c r="E15" s="298"/>
      <c r="F15" s="179"/>
      <c r="G15" s="180"/>
      <c r="H15" s="180"/>
      <c r="I15" s="180"/>
      <c r="J15" s="3"/>
    </row>
    <row r="16" spans="1:10" ht="15.75">
      <c r="A16" s="21" t="s">
        <v>14</v>
      </c>
      <c r="B16" s="196"/>
      <c r="C16" s="21" t="s">
        <v>17</v>
      </c>
      <c r="D16" s="22" t="s">
        <v>18</v>
      </c>
      <c r="E16" s="23" t="s">
        <v>19</v>
      </c>
      <c r="F16" s="23" t="s">
        <v>20</v>
      </c>
      <c r="G16" s="21" t="s">
        <v>21</v>
      </c>
      <c r="H16" s="3"/>
      <c r="I16" s="59"/>
      <c r="J16" s="3"/>
    </row>
    <row r="17" spans="1:12">
      <c r="A17" s="24">
        <v>1</v>
      </c>
      <c r="B17" s="25" t="s">
        <v>23</v>
      </c>
      <c r="C17" s="26">
        <v>10</v>
      </c>
      <c r="D17" s="27">
        <v>79305</v>
      </c>
      <c r="E17" s="28">
        <f t="shared" ref="E17:E34" si="0">D17*C17</f>
        <v>793050</v>
      </c>
      <c r="F17" s="29">
        <v>0</v>
      </c>
      <c r="G17" s="30">
        <f t="shared" ref="G17:G34" si="1">E17-E17*F17</f>
        <v>793050</v>
      </c>
      <c r="H17" s="31">
        <f>D17/1.08</f>
        <v>73430.555555555547</v>
      </c>
      <c r="I17" s="59"/>
      <c r="J17" s="63">
        <f t="shared" ref="J17:J34" si="2">H17*C17</f>
        <v>734305.5555555555</v>
      </c>
    </row>
    <row r="18" spans="1:12">
      <c r="A18" s="120">
        <v>2</v>
      </c>
      <c r="B18" s="121" t="s">
        <v>25</v>
      </c>
      <c r="C18" s="126"/>
      <c r="D18" s="33">
        <v>128591</v>
      </c>
      <c r="E18" s="123">
        <f t="shared" si="0"/>
        <v>0</v>
      </c>
      <c r="F18" s="29">
        <v>0</v>
      </c>
      <c r="G18" s="125">
        <f t="shared" si="1"/>
        <v>0</v>
      </c>
      <c r="H18" s="31">
        <f>D18/1.08</f>
        <v>119065.74074074073</v>
      </c>
      <c r="I18" s="129"/>
      <c r="J18" s="63">
        <f t="shared" si="2"/>
        <v>0</v>
      </c>
    </row>
    <row r="19" spans="1:12">
      <c r="A19" s="24">
        <v>3</v>
      </c>
      <c r="B19" s="25" t="s">
        <v>26</v>
      </c>
      <c r="C19" s="88"/>
      <c r="D19" s="27">
        <v>60043</v>
      </c>
      <c r="E19" s="28">
        <f t="shared" si="0"/>
        <v>0</v>
      </c>
      <c r="F19" s="29">
        <v>0</v>
      </c>
      <c r="G19" s="30">
        <f t="shared" si="1"/>
        <v>0</v>
      </c>
      <c r="H19" s="31">
        <f>D19/1.08</f>
        <v>55595.370370370365</v>
      </c>
      <c r="I19" s="59"/>
      <c r="J19" s="63">
        <f t="shared" si="2"/>
        <v>0</v>
      </c>
    </row>
    <row r="20" spans="1:12">
      <c r="A20" s="24">
        <v>4</v>
      </c>
      <c r="B20" s="25" t="s">
        <v>27</v>
      </c>
      <c r="C20" s="35"/>
      <c r="D20" s="27">
        <v>115781</v>
      </c>
      <c r="E20" s="28">
        <f t="shared" si="0"/>
        <v>0</v>
      </c>
      <c r="F20" s="29">
        <v>0</v>
      </c>
      <c r="G20" s="30">
        <f t="shared" si="1"/>
        <v>0</v>
      </c>
      <c r="H20" s="31">
        <f>D20/1.08</f>
        <v>107204.62962962962</v>
      </c>
      <c r="I20" s="59"/>
      <c r="J20" s="63">
        <f t="shared" si="2"/>
        <v>0</v>
      </c>
    </row>
    <row r="21" spans="1:12">
      <c r="A21" s="24">
        <v>5</v>
      </c>
      <c r="B21" s="25" t="s">
        <v>28</v>
      </c>
      <c r="C21" s="32"/>
      <c r="D21" s="33">
        <v>119943</v>
      </c>
      <c r="E21" s="123">
        <f t="shared" si="0"/>
        <v>0</v>
      </c>
      <c r="F21" s="124">
        <v>0.25</v>
      </c>
      <c r="G21" s="125">
        <f t="shared" si="1"/>
        <v>0</v>
      </c>
      <c r="H21" s="128">
        <f>D21/1.08*0.75</f>
        <v>83293.75</v>
      </c>
      <c r="I21" s="59"/>
      <c r="J21" s="63">
        <f t="shared" si="2"/>
        <v>0</v>
      </c>
    </row>
    <row r="22" spans="1:12">
      <c r="A22" s="24">
        <v>6</v>
      </c>
      <c r="B22" s="25" t="s">
        <v>29</v>
      </c>
      <c r="C22" s="26"/>
      <c r="D22" s="27">
        <v>94810</v>
      </c>
      <c r="E22" s="28">
        <f t="shared" si="0"/>
        <v>0</v>
      </c>
      <c r="F22" s="29">
        <v>0</v>
      </c>
      <c r="G22" s="30">
        <f t="shared" si="1"/>
        <v>0</v>
      </c>
      <c r="H22" s="31">
        <f t="shared" ref="H22:H34" si="3">D22/1.08</f>
        <v>87787.037037037036</v>
      </c>
      <c r="I22" s="59"/>
      <c r="J22" s="63">
        <f t="shared" si="2"/>
        <v>0</v>
      </c>
    </row>
    <row r="23" spans="1:12">
      <c r="A23" s="24">
        <v>7</v>
      </c>
      <c r="B23" s="25" t="s">
        <v>30</v>
      </c>
      <c r="C23" s="34"/>
      <c r="D23" s="27">
        <v>141396</v>
      </c>
      <c r="E23" s="28">
        <f t="shared" si="0"/>
        <v>0</v>
      </c>
      <c r="F23" s="29">
        <v>0</v>
      </c>
      <c r="G23" s="30">
        <f t="shared" si="1"/>
        <v>0</v>
      </c>
      <c r="H23" s="31">
        <f t="shared" si="3"/>
        <v>130922.22222222222</v>
      </c>
      <c r="I23" s="59"/>
      <c r="J23" s="63">
        <f t="shared" si="2"/>
        <v>0</v>
      </c>
    </row>
    <row r="24" spans="1:12">
      <c r="A24" s="24">
        <v>8</v>
      </c>
      <c r="B24" s="25" t="s">
        <v>31</v>
      </c>
      <c r="C24" s="26"/>
      <c r="D24" s="27">
        <v>232931</v>
      </c>
      <c r="E24" s="28">
        <f t="shared" si="0"/>
        <v>0</v>
      </c>
      <c r="F24" s="29">
        <v>0</v>
      </c>
      <c r="G24" s="30">
        <f t="shared" si="1"/>
        <v>0</v>
      </c>
      <c r="H24" s="31">
        <f t="shared" si="3"/>
        <v>215676.85185185182</v>
      </c>
      <c r="I24" s="59"/>
      <c r="J24" s="63">
        <f t="shared" si="2"/>
        <v>0</v>
      </c>
    </row>
    <row r="25" spans="1:12">
      <c r="A25" s="24">
        <v>9</v>
      </c>
      <c r="B25" s="36" t="s">
        <v>32</v>
      </c>
      <c r="C25" s="26"/>
      <c r="D25" s="27">
        <v>101534</v>
      </c>
      <c r="E25" s="28">
        <f t="shared" si="0"/>
        <v>0</v>
      </c>
      <c r="F25" s="29">
        <v>0</v>
      </c>
      <c r="G25" s="30">
        <f t="shared" si="1"/>
        <v>0</v>
      </c>
      <c r="H25" s="31">
        <f t="shared" si="3"/>
        <v>94012.962962962964</v>
      </c>
      <c r="I25" s="59"/>
      <c r="J25" s="63">
        <f t="shared" si="2"/>
        <v>0</v>
      </c>
    </row>
    <row r="26" spans="1:12" s="195" customFormat="1">
      <c r="A26" s="168">
        <v>10</v>
      </c>
      <c r="B26" s="36" t="s">
        <v>33</v>
      </c>
      <c r="C26" s="37"/>
      <c r="D26" s="27">
        <v>110148</v>
      </c>
      <c r="E26" s="156">
        <f t="shared" si="0"/>
        <v>0</v>
      </c>
      <c r="F26" s="157">
        <v>0</v>
      </c>
      <c r="G26" s="30">
        <f t="shared" si="1"/>
        <v>0</v>
      </c>
      <c r="H26" s="170">
        <f t="shared" si="3"/>
        <v>101988.88888888888</v>
      </c>
      <c r="I26" s="183"/>
      <c r="J26" s="158">
        <f t="shared" si="2"/>
        <v>0</v>
      </c>
      <c r="K26" s="197"/>
      <c r="L26" s="197"/>
    </row>
    <row r="27" spans="1:12">
      <c r="A27" s="24">
        <v>11</v>
      </c>
      <c r="B27" s="25" t="s">
        <v>34</v>
      </c>
      <c r="C27" s="37"/>
      <c r="D27" s="27">
        <v>54198</v>
      </c>
      <c r="E27" s="28">
        <f t="shared" si="0"/>
        <v>0</v>
      </c>
      <c r="F27" s="29">
        <v>0</v>
      </c>
      <c r="G27" s="30">
        <f t="shared" si="1"/>
        <v>0</v>
      </c>
      <c r="H27" s="31">
        <f t="shared" si="3"/>
        <v>50183.333333333328</v>
      </c>
      <c r="I27" s="59"/>
      <c r="J27" s="63">
        <f t="shared" si="2"/>
        <v>0</v>
      </c>
    </row>
    <row r="28" spans="1:12">
      <c r="A28" s="24">
        <v>12</v>
      </c>
      <c r="B28" s="25" t="s">
        <v>35</v>
      </c>
      <c r="C28" s="37"/>
      <c r="D28" s="27">
        <v>49680</v>
      </c>
      <c r="E28" s="28">
        <f t="shared" si="0"/>
        <v>0</v>
      </c>
      <c r="F28" s="29">
        <v>0</v>
      </c>
      <c r="G28" s="30">
        <f t="shared" si="1"/>
        <v>0</v>
      </c>
      <c r="H28" s="31">
        <f t="shared" si="3"/>
        <v>46000</v>
      </c>
      <c r="I28" s="59"/>
      <c r="J28" s="63">
        <f t="shared" si="2"/>
        <v>0</v>
      </c>
    </row>
    <row r="29" spans="1:12" s="195" customFormat="1">
      <c r="A29" s="168">
        <v>13</v>
      </c>
      <c r="B29" s="25" t="s">
        <v>36</v>
      </c>
      <c r="C29" s="37"/>
      <c r="D29" s="38">
        <v>64152</v>
      </c>
      <c r="E29" s="156">
        <f t="shared" si="0"/>
        <v>0</v>
      </c>
      <c r="F29" s="157">
        <v>0</v>
      </c>
      <c r="G29" s="30">
        <f t="shared" si="1"/>
        <v>0</v>
      </c>
      <c r="H29" s="170">
        <f t="shared" si="3"/>
        <v>59399.999999999993</v>
      </c>
      <c r="I29" s="183"/>
      <c r="J29" s="158">
        <f t="shared" si="2"/>
        <v>0</v>
      </c>
      <c r="K29" s="197"/>
      <c r="L29" s="197"/>
    </row>
    <row r="30" spans="1:12" s="195" customFormat="1">
      <c r="A30" s="168">
        <v>14</v>
      </c>
      <c r="B30" s="25" t="s">
        <v>37</v>
      </c>
      <c r="C30" s="37"/>
      <c r="D30" s="38">
        <v>65934</v>
      </c>
      <c r="E30" s="156">
        <f t="shared" si="0"/>
        <v>0</v>
      </c>
      <c r="F30" s="157">
        <v>0</v>
      </c>
      <c r="G30" s="30">
        <f t="shared" si="1"/>
        <v>0</v>
      </c>
      <c r="H30" s="170">
        <f t="shared" si="3"/>
        <v>61049.999999999993</v>
      </c>
      <c r="I30" s="183"/>
      <c r="J30" s="158">
        <f t="shared" si="2"/>
        <v>0</v>
      </c>
      <c r="K30" s="197"/>
      <c r="L30" s="197"/>
    </row>
    <row r="31" spans="1:12" s="195" customFormat="1">
      <c r="A31" s="168">
        <v>15</v>
      </c>
      <c r="B31" s="25" t="s">
        <v>38</v>
      </c>
      <c r="C31" s="37"/>
      <c r="D31" s="38">
        <v>76626</v>
      </c>
      <c r="E31" s="156">
        <f t="shared" si="0"/>
        <v>0</v>
      </c>
      <c r="F31" s="157">
        <v>0</v>
      </c>
      <c r="G31" s="30">
        <f t="shared" si="1"/>
        <v>0</v>
      </c>
      <c r="H31" s="170">
        <f t="shared" si="3"/>
        <v>70950</v>
      </c>
      <c r="I31" s="183"/>
      <c r="J31" s="158">
        <f t="shared" si="2"/>
        <v>0</v>
      </c>
      <c r="K31" s="197"/>
      <c r="L31" s="197"/>
    </row>
    <row r="32" spans="1:12" s="195" customFormat="1">
      <c r="A32" s="168">
        <v>16</v>
      </c>
      <c r="B32" s="25" t="s">
        <v>39</v>
      </c>
      <c r="C32" s="37"/>
      <c r="D32" s="38">
        <v>80190</v>
      </c>
      <c r="E32" s="156">
        <f t="shared" si="0"/>
        <v>0</v>
      </c>
      <c r="F32" s="157">
        <v>0</v>
      </c>
      <c r="G32" s="30">
        <f t="shared" si="1"/>
        <v>0</v>
      </c>
      <c r="H32" s="170">
        <f t="shared" si="3"/>
        <v>74250</v>
      </c>
      <c r="I32" s="183"/>
      <c r="J32" s="158">
        <f t="shared" si="2"/>
        <v>0</v>
      </c>
      <c r="K32" s="197"/>
      <c r="L32" s="197"/>
    </row>
    <row r="33" spans="1:12" s="195" customFormat="1">
      <c r="A33" s="168">
        <v>17</v>
      </c>
      <c r="B33" s="25" t="s">
        <v>40</v>
      </c>
      <c r="C33" s="37"/>
      <c r="D33" s="38">
        <v>113832</v>
      </c>
      <c r="E33" s="156">
        <f t="shared" si="0"/>
        <v>0</v>
      </c>
      <c r="F33" s="157">
        <v>0</v>
      </c>
      <c r="G33" s="30">
        <f t="shared" si="1"/>
        <v>0</v>
      </c>
      <c r="H33" s="170">
        <f t="shared" si="3"/>
        <v>105400</v>
      </c>
      <c r="I33" s="183"/>
      <c r="J33" s="158">
        <f t="shared" si="2"/>
        <v>0</v>
      </c>
      <c r="K33" s="197"/>
      <c r="L33" s="197"/>
    </row>
    <row r="34" spans="1:12" s="195" customFormat="1">
      <c r="A34" s="168">
        <v>18</v>
      </c>
      <c r="B34" s="25" t="s">
        <v>41</v>
      </c>
      <c r="C34" s="37"/>
      <c r="D34" s="38">
        <v>98010</v>
      </c>
      <c r="E34" s="156">
        <f t="shared" si="0"/>
        <v>0</v>
      </c>
      <c r="F34" s="157">
        <v>0</v>
      </c>
      <c r="G34" s="30">
        <f t="shared" si="1"/>
        <v>0</v>
      </c>
      <c r="H34" s="170">
        <f t="shared" si="3"/>
        <v>90750</v>
      </c>
      <c r="I34" s="183"/>
      <c r="J34" s="158">
        <f t="shared" si="2"/>
        <v>0</v>
      </c>
      <c r="K34" s="197"/>
      <c r="L34" s="197"/>
    </row>
    <row r="35" spans="1:12" ht="17.25">
      <c r="A35" s="40"/>
      <c r="B35" s="41" t="s">
        <v>42</v>
      </c>
      <c r="C35" s="42">
        <f>SUM(C17:C34)</f>
        <v>10</v>
      </c>
      <c r="D35" s="42"/>
      <c r="E35" s="43">
        <f>SUM(E17:E34)</f>
        <v>793050</v>
      </c>
      <c r="F35" s="43"/>
      <c r="G35" s="44">
        <f>SUM(G17:G34)</f>
        <v>793050</v>
      </c>
      <c r="H35" s="45"/>
      <c r="I35" s="64"/>
      <c r="J35" s="45">
        <f>SUM(J17:J34)</f>
        <v>734305.5555555555</v>
      </c>
    </row>
    <row r="36" spans="1:12" ht="31.5">
      <c r="A36" s="46"/>
      <c r="B36" s="47"/>
      <c r="C36" s="48"/>
      <c r="D36" s="48"/>
      <c r="E36" s="49"/>
      <c r="F36" s="49"/>
      <c r="G36" s="50"/>
      <c r="H36" s="51"/>
      <c r="I36" s="65"/>
      <c r="J36" s="184">
        <f>J35*0.08</f>
        <v>58744.444444444438</v>
      </c>
    </row>
    <row r="37" spans="1:12" ht="18">
      <c r="A37" s="283" t="s">
        <v>43</v>
      </c>
      <c r="B37" s="283"/>
      <c r="C37" s="284" t="s">
        <v>44</v>
      </c>
      <c r="D37" s="284"/>
      <c r="E37" s="54"/>
      <c r="F37" s="54"/>
      <c r="G37" s="55" t="s">
        <v>45</v>
      </c>
      <c r="H37" s="56"/>
      <c r="I37" s="66"/>
      <c r="J37" s="185">
        <f>SUM(J35:J36)</f>
        <v>793050</v>
      </c>
    </row>
    <row r="39" spans="1:12">
      <c r="B39" s="131" t="s">
        <v>165</v>
      </c>
      <c r="C39" s="131" t="s">
        <v>166</v>
      </c>
      <c r="D39" s="131"/>
      <c r="E39" s="131" t="s">
        <v>167</v>
      </c>
    </row>
    <row r="44" spans="1:12" ht="21" customHeight="1">
      <c r="A44" s="279" t="s">
        <v>0</v>
      </c>
      <c r="B44" s="279"/>
      <c r="C44" s="279"/>
      <c r="D44" s="279"/>
      <c r="E44" s="279"/>
      <c r="F44" s="279"/>
      <c r="G44" s="279"/>
      <c r="H44" s="3"/>
      <c r="I44" s="182"/>
      <c r="J44" s="3"/>
    </row>
    <row r="45" spans="1:12" ht="15.75">
      <c r="A45" s="279" t="s">
        <v>1</v>
      </c>
      <c r="B45" s="279"/>
      <c r="C45" s="279"/>
      <c r="D45" s="279"/>
      <c r="E45" s="279"/>
      <c r="F45" s="279"/>
      <c r="G45" s="279"/>
      <c r="H45" s="176"/>
      <c r="I45" s="176"/>
      <c r="J45" s="176"/>
    </row>
    <row r="46" spans="1:12" ht="15.75">
      <c r="A46" s="279" t="s">
        <v>2</v>
      </c>
      <c r="B46" s="279"/>
      <c r="C46" s="279"/>
      <c r="D46" s="279"/>
      <c r="E46" s="279"/>
      <c r="F46" s="279"/>
      <c r="G46" s="279"/>
      <c r="H46" s="3"/>
      <c r="I46" s="59"/>
      <c r="J46" s="3"/>
    </row>
    <row r="47" spans="1:12" ht="15.75">
      <c r="A47" s="279" t="s">
        <v>4</v>
      </c>
      <c r="B47" s="279"/>
      <c r="C47" s="279"/>
      <c r="D47" s="279"/>
      <c r="E47" s="279"/>
      <c r="F47" s="279"/>
      <c r="G47" s="279"/>
      <c r="H47" s="3"/>
      <c r="I47" s="59"/>
      <c r="J47" s="3"/>
    </row>
    <row r="48" spans="1:12" ht="15.75" customHeight="1">
      <c r="A48" s="280" t="s">
        <v>6</v>
      </c>
      <c r="B48" s="280"/>
      <c r="C48" s="280"/>
      <c r="D48" s="280"/>
      <c r="E48" s="280"/>
      <c r="F48" s="280"/>
      <c r="G48" s="280"/>
      <c r="H48" s="3"/>
      <c r="I48" s="59"/>
      <c r="J48" s="3"/>
    </row>
    <row r="49" spans="1:12" ht="27.75">
      <c r="A49" s="9"/>
      <c r="B49" s="9"/>
      <c r="C49" s="281" t="s">
        <v>357</v>
      </c>
      <c r="D49" s="281"/>
      <c r="E49" s="281"/>
      <c r="F49" s="281"/>
      <c r="G49" s="281"/>
      <c r="H49" s="3"/>
      <c r="I49" s="59"/>
      <c r="J49" s="3"/>
    </row>
    <row r="50" spans="1:12" ht="15.75">
      <c r="A50" s="11" t="s">
        <v>358</v>
      </c>
      <c r="B50" s="12"/>
      <c r="C50" s="13"/>
      <c r="D50" s="286"/>
      <c r="E50" s="286"/>
      <c r="F50" s="286"/>
      <c r="G50" s="286"/>
      <c r="H50" s="15"/>
      <c r="I50" s="59"/>
      <c r="J50" s="3"/>
    </row>
    <row r="51" spans="1:12" ht="15.75">
      <c r="A51" s="11" t="s">
        <v>9</v>
      </c>
      <c r="B51" s="286" t="s">
        <v>361</v>
      </c>
      <c r="C51" s="286"/>
      <c r="D51" s="286"/>
      <c r="E51" s="286"/>
      <c r="F51" s="286"/>
      <c r="G51" s="16"/>
      <c r="H51" s="20" t="s">
        <v>161</v>
      </c>
      <c r="I51" s="62"/>
      <c r="J51" s="61"/>
    </row>
    <row r="52" spans="1:12" ht="18.75">
      <c r="A52" s="11" t="s">
        <v>11</v>
      </c>
      <c r="B52" s="298" t="s">
        <v>213</v>
      </c>
      <c r="C52" s="298"/>
      <c r="D52" s="298"/>
      <c r="E52" s="298"/>
      <c r="F52" s="179"/>
      <c r="G52" s="180"/>
      <c r="H52" s="180"/>
      <c r="I52" s="180"/>
      <c r="J52" s="3"/>
    </row>
    <row r="53" spans="1:12" ht="15.75">
      <c r="A53" s="21" t="s">
        <v>14</v>
      </c>
      <c r="B53" s="196"/>
      <c r="C53" s="21" t="s">
        <v>17</v>
      </c>
      <c r="D53" s="22" t="s">
        <v>18</v>
      </c>
      <c r="E53" s="23" t="s">
        <v>19</v>
      </c>
      <c r="F53" s="23" t="s">
        <v>20</v>
      </c>
      <c r="G53" s="21" t="s">
        <v>21</v>
      </c>
      <c r="H53" s="3"/>
      <c r="I53" s="59"/>
      <c r="J53" s="3"/>
    </row>
    <row r="54" spans="1:12">
      <c r="A54" s="24">
        <v>1</v>
      </c>
      <c r="B54" s="25" t="s">
        <v>23</v>
      </c>
      <c r="C54" s="26"/>
      <c r="D54" s="27">
        <v>79305</v>
      </c>
      <c r="E54" s="28">
        <f t="shared" ref="E54:E71" si="4">D54*C54</f>
        <v>0</v>
      </c>
      <c r="F54" s="29">
        <v>0</v>
      </c>
      <c r="G54" s="30">
        <f t="shared" ref="G54:G71" si="5">E54-E54*F54</f>
        <v>0</v>
      </c>
      <c r="H54" s="31">
        <f>D54/1.08</f>
        <v>73430.555555555547</v>
      </c>
      <c r="I54" s="59"/>
      <c r="J54" s="63">
        <f t="shared" ref="J54:J71" si="6">H54*C54</f>
        <v>0</v>
      </c>
    </row>
    <row r="55" spans="1:12">
      <c r="A55" s="120">
        <v>2</v>
      </c>
      <c r="B55" s="121" t="s">
        <v>25</v>
      </c>
      <c r="C55" s="126"/>
      <c r="D55" s="33">
        <v>128591</v>
      </c>
      <c r="E55" s="123">
        <f t="shared" si="4"/>
        <v>0</v>
      </c>
      <c r="F55" s="29">
        <v>0</v>
      </c>
      <c r="G55" s="125">
        <f t="shared" si="5"/>
        <v>0</v>
      </c>
      <c r="H55" s="31">
        <f>D55/1.08</f>
        <v>119065.74074074073</v>
      </c>
      <c r="I55" s="129"/>
      <c r="J55" s="63">
        <f t="shared" si="6"/>
        <v>0</v>
      </c>
    </row>
    <row r="56" spans="1:12">
      <c r="A56" s="24">
        <v>3</v>
      </c>
      <c r="B56" s="25" t="s">
        <v>26</v>
      </c>
      <c r="C56" s="88"/>
      <c r="D56" s="27">
        <v>60043</v>
      </c>
      <c r="E56" s="28">
        <f t="shared" si="4"/>
        <v>0</v>
      </c>
      <c r="F56" s="29">
        <v>0</v>
      </c>
      <c r="G56" s="30">
        <f t="shared" si="5"/>
        <v>0</v>
      </c>
      <c r="H56" s="31">
        <f>D56/1.08</f>
        <v>55595.370370370365</v>
      </c>
      <c r="I56" s="59"/>
      <c r="J56" s="63">
        <f t="shared" si="6"/>
        <v>0</v>
      </c>
    </row>
    <row r="57" spans="1:12">
      <c r="A57" s="24">
        <v>4</v>
      </c>
      <c r="B57" s="25" t="s">
        <v>27</v>
      </c>
      <c r="C57" s="35"/>
      <c r="D57" s="27">
        <v>115781</v>
      </c>
      <c r="E57" s="28">
        <f t="shared" si="4"/>
        <v>0</v>
      </c>
      <c r="F57" s="29">
        <v>0</v>
      </c>
      <c r="G57" s="30">
        <f t="shared" si="5"/>
        <v>0</v>
      </c>
      <c r="H57" s="31">
        <f>D57/1.08</f>
        <v>107204.62962962962</v>
      </c>
      <c r="I57" s="59"/>
      <c r="J57" s="63">
        <f t="shared" si="6"/>
        <v>0</v>
      </c>
    </row>
    <row r="58" spans="1:12">
      <c r="A58" s="24">
        <v>5</v>
      </c>
      <c r="B58" s="25" t="s">
        <v>28</v>
      </c>
      <c r="C58" s="32">
        <v>5</v>
      </c>
      <c r="D58" s="33">
        <v>119943</v>
      </c>
      <c r="E58" s="123">
        <f t="shared" si="4"/>
        <v>599715</v>
      </c>
      <c r="F58" s="124">
        <v>0.25</v>
      </c>
      <c r="G58" s="125">
        <f t="shared" si="5"/>
        <v>449786.25</v>
      </c>
      <c r="H58" s="128">
        <f>D58/1.08*0.75</f>
        <v>83293.75</v>
      </c>
      <c r="I58" s="59"/>
      <c r="J58" s="63">
        <f t="shared" si="6"/>
        <v>416468.75</v>
      </c>
    </row>
    <row r="59" spans="1:12">
      <c r="A59" s="24">
        <v>6</v>
      </c>
      <c r="B59" s="25" t="s">
        <v>29</v>
      </c>
      <c r="C59" s="26"/>
      <c r="D59" s="27">
        <v>94810</v>
      </c>
      <c r="E59" s="28">
        <f t="shared" si="4"/>
        <v>0</v>
      </c>
      <c r="F59" s="29">
        <v>0</v>
      </c>
      <c r="G59" s="30">
        <f t="shared" si="5"/>
        <v>0</v>
      </c>
      <c r="H59" s="31">
        <f t="shared" ref="H59:H71" si="7">D59/1.08</f>
        <v>87787.037037037036</v>
      </c>
      <c r="I59" s="59"/>
      <c r="J59" s="63">
        <f t="shared" si="6"/>
        <v>0</v>
      </c>
    </row>
    <row r="60" spans="1:12">
      <c r="A60" s="24">
        <v>7</v>
      </c>
      <c r="B60" s="25" t="s">
        <v>30</v>
      </c>
      <c r="C60" s="34"/>
      <c r="D60" s="27">
        <v>141396</v>
      </c>
      <c r="E60" s="28">
        <f t="shared" si="4"/>
        <v>0</v>
      </c>
      <c r="F60" s="29">
        <v>0</v>
      </c>
      <c r="G60" s="30">
        <f t="shared" si="5"/>
        <v>0</v>
      </c>
      <c r="H60" s="31">
        <f t="shared" si="7"/>
        <v>130922.22222222222</v>
      </c>
      <c r="I60" s="59"/>
      <c r="J60" s="63">
        <f t="shared" si="6"/>
        <v>0</v>
      </c>
    </row>
    <row r="61" spans="1:12">
      <c r="A61" s="24">
        <v>8</v>
      </c>
      <c r="B61" s="25" t="s">
        <v>31</v>
      </c>
      <c r="C61" s="26"/>
      <c r="D61" s="27">
        <v>232931</v>
      </c>
      <c r="E61" s="28">
        <f t="shared" si="4"/>
        <v>0</v>
      </c>
      <c r="F61" s="29">
        <v>0</v>
      </c>
      <c r="G61" s="30">
        <f t="shared" si="5"/>
        <v>0</v>
      </c>
      <c r="H61" s="31">
        <f t="shared" si="7"/>
        <v>215676.85185185182</v>
      </c>
      <c r="I61" s="59"/>
      <c r="J61" s="63">
        <f t="shared" si="6"/>
        <v>0</v>
      </c>
    </row>
    <row r="62" spans="1:12">
      <c r="A62" s="24">
        <v>9</v>
      </c>
      <c r="B62" s="36" t="s">
        <v>32</v>
      </c>
      <c r="C62" s="26"/>
      <c r="D62" s="27">
        <v>101534</v>
      </c>
      <c r="E62" s="28">
        <f t="shared" si="4"/>
        <v>0</v>
      </c>
      <c r="F62" s="29">
        <v>0</v>
      </c>
      <c r="G62" s="30">
        <f t="shared" si="5"/>
        <v>0</v>
      </c>
      <c r="H62" s="31">
        <f t="shared" si="7"/>
        <v>94012.962962962964</v>
      </c>
      <c r="I62" s="59"/>
      <c r="J62" s="63">
        <f t="shared" si="6"/>
        <v>0</v>
      </c>
    </row>
    <row r="63" spans="1:12" s="195" customFormat="1">
      <c r="A63" s="168">
        <v>10</v>
      </c>
      <c r="B63" s="36" t="s">
        <v>33</v>
      </c>
      <c r="C63" s="37"/>
      <c r="D63" s="27">
        <v>110148</v>
      </c>
      <c r="E63" s="156">
        <f t="shared" si="4"/>
        <v>0</v>
      </c>
      <c r="F63" s="157">
        <v>0</v>
      </c>
      <c r="G63" s="30">
        <f t="shared" si="5"/>
        <v>0</v>
      </c>
      <c r="H63" s="170">
        <f t="shared" si="7"/>
        <v>101988.88888888888</v>
      </c>
      <c r="I63" s="183"/>
      <c r="J63" s="158">
        <f t="shared" si="6"/>
        <v>0</v>
      </c>
      <c r="K63" s="197"/>
      <c r="L63" s="197"/>
    </row>
    <row r="64" spans="1:12">
      <c r="A64" s="24">
        <v>11</v>
      </c>
      <c r="B64" s="25" t="s">
        <v>34</v>
      </c>
      <c r="C64" s="37"/>
      <c r="D64" s="27">
        <v>54198</v>
      </c>
      <c r="E64" s="28">
        <f t="shared" si="4"/>
        <v>0</v>
      </c>
      <c r="F64" s="29">
        <v>0</v>
      </c>
      <c r="G64" s="30">
        <f t="shared" si="5"/>
        <v>0</v>
      </c>
      <c r="H64" s="31">
        <f t="shared" si="7"/>
        <v>50183.333333333328</v>
      </c>
      <c r="I64" s="59"/>
      <c r="J64" s="63">
        <f t="shared" si="6"/>
        <v>0</v>
      </c>
    </row>
    <row r="65" spans="1:12">
      <c r="A65" s="24">
        <v>12</v>
      </c>
      <c r="B65" s="25" t="s">
        <v>35</v>
      </c>
      <c r="C65" s="37"/>
      <c r="D65" s="27">
        <v>49680</v>
      </c>
      <c r="E65" s="28">
        <f t="shared" si="4"/>
        <v>0</v>
      </c>
      <c r="F65" s="29">
        <v>0</v>
      </c>
      <c r="G65" s="30">
        <f t="shared" si="5"/>
        <v>0</v>
      </c>
      <c r="H65" s="31">
        <f t="shared" si="7"/>
        <v>46000</v>
      </c>
      <c r="I65" s="59"/>
      <c r="J65" s="63">
        <f t="shared" si="6"/>
        <v>0</v>
      </c>
    </row>
    <row r="66" spans="1:12" s="195" customFormat="1">
      <c r="A66" s="168">
        <v>13</v>
      </c>
      <c r="B66" s="25" t="s">
        <v>36</v>
      </c>
      <c r="C66" s="37"/>
      <c r="D66" s="38">
        <v>64152</v>
      </c>
      <c r="E66" s="156">
        <f t="shared" si="4"/>
        <v>0</v>
      </c>
      <c r="F66" s="157">
        <v>0</v>
      </c>
      <c r="G66" s="30">
        <f t="shared" si="5"/>
        <v>0</v>
      </c>
      <c r="H66" s="170">
        <f t="shared" si="7"/>
        <v>59399.999999999993</v>
      </c>
      <c r="I66" s="183"/>
      <c r="J66" s="158">
        <f t="shared" si="6"/>
        <v>0</v>
      </c>
      <c r="K66" s="197"/>
      <c r="L66" s="197"/>
    </row>
    <row r="67" spans="1:12" s="195" customFormat="1">
      <c r="A67" s="168">
        <v>14</v>
      </c>
      <c r="B67" s="25" t="s">
        <v>37</v>
      </c>
      <c r="C67" s="37"/>
      <c r="D67" s="38">
        <v>65934</v>
      </c>
      <c r="E67" s="156">
        <f t="shared" si="4"/>
        <v>0</v>
      </c>
      <c r="F67" s="157">
        <v>0</v>
      </c>
      <c r="G67" s="30">
        <f t="shared" si="5"/>
        <v>0</v>
      </c>
      <c r="H67" s="170">
        <f t="shared" si="7"/>
        <v>61049.999999999993</v>
      </c>
      <c r="I67" s="183"/>
      <c r="J67" s="158">
        <f t="shared" si="6"/>
        <v>0</v>
      </c>
      <c r="K67" s="197"/>
      <c r="L67" s="197"/>
    </row>
    <row r="68" spans="1:12" s="195" customFormat="1">
      <c r="A68" s="168">
        <v>15</v>
      </c>
      <c r="B68" s="25" t="s">
        <v>38</v>
      </c>
      <c r="C68" s="37"/>
      <c r="D68" s="38">
        <v>76626</v>
      </c>
      <c r="E68" s="156">
        <f t="shared" si="4"/>
        <v>0</v>
      </c>
      <c r="F68" s="157">
        <v>0</v>
      </c>
      <c r="G68" s="30">
        <f t="shared" si="5"/>
        <v>0</v>
      </c>
      <c r="H68" s="170">
        <f t="shared" si="7"/>
        <v>70950</v>
      </c>
      <c r="I68" s="183"/>
      <c r="J68" s="158">
        <f t="shared" si="6"/>
        <v>0</v>
      </c>
      <c r="K68" s="197"/>
      <c r="L68" s="197"/>
    </row>
    <row r="69" spans="1:12" s="195" customFormat="1">
      <c r="A69" s="168">
        <v>16</v>
      </c>
      <c r="B69" s="25" t="s">
        <v>39</v>
      </c>
      <c r="C69" s="37"/>
      <c r="D69" s="38">
        <v>80190</v>
      </c>
      <c r="E69" s="156">
        <f t="shared" si="4"/>
        <v>0</v>
      </c>
      <c r="F69" s="157">
        <v>0</v>
      </c>
      <c r="G69" s="30">
        <f t="shared" si="5"/>
        <v>0</v>
      </c>
      <c r="H69" s="170">
        <f t="shared" si="7"/>
        <v>74250</v>
      </c>
      <c r="I69" s="183"/>
      <c r="J69" s="158">
        <f t="shared" si="6"/>
        <v>0</v>
      </c>
      <c r="K69" s="197"/>
      <c r="L69" s="197"/>
    </row>
    <row r="70" spans="1:12" s="195" customFormat="1">
      <c r="A70" s="168">
        <v>17</v>
      </c>
      <c r="B70" s="25" t="s">
        <v>40</v>
      </c>
      <c r="C70" s="37"/>
      <c r="D70" s="38">
        <v>113832</v>
      </c>
      <c r="E70" s="156">
        <f t="shared" si="4"/>
        <v>0</v>
      </c>
      <c r="F70" s="157">
        <v>0</v>
      </c>
      <c r="G70" s="30">
        <f t="shared" si="5"/>
        <v>0</v>
      </c>
      <c r="H70" s="170">
        <f t="shared" si="7"/>
        <v>105400</v>
      </c>
      <c r="I70" s="183"/>
      <c r="J70" s="158">
        <f t="shared" si="6"/>
        <v>0</v>
      </c>
      <c r="K70" s="197"/>
      <c r="L70" s="197"/>
    </row>
    <row r="71" spans="1:12" s="195" customFormat="1">
      <c r="A71" s="168">
        <v>18</v>
      </c>
      <c r="B71" s="25" t="s">
        <v>41</v>
      </c>
      <c r="C71" s="37"/>
      <c r="D71" s="38">
        <v>98010</v>
      </c>
      <c r="E71" s="156">
        <f t="shared" si="4"/>
        <v>0</v>
      </c>
      <c r="F71" s="157">
        <v>0</v>
      </c>
      <c r="G71" s="30">
        <f t="shared" si="5"/>
        <v>0</v>
      </c>
      <c r="H71" s="170">
        <f t="shared" si="7"/>
        <v>90750</v>
      </c>
      <c r="I71" s="183"/>
      <c r="J71" s="158">
        <f t="shared" si="6"/>
        <v>0</v>
      </c>
      <c r="K71" s="197"/>
      <c r="L71" s="197"/>
    </row>
    <row r="72" spans="1:12" ht="17.25">
      <c r="A72" s="40"/>
      <c r="B72" s="41" t="s">
        <v>42</v>
      </c>
      <c r="C72" s="42">
        <f>SUM(C54:C71)</f>
        <v>5</v>
      </c>
      <c r="D72" s="42"/>
      <c r="E72" s="43">
        <f>SUM(E54:E71)</f>
        <v>599715</v>
      </c>
      <c r="F72" s="43"/>
      <c r="G72" s="44">
        <f>SUM(G54:G71)</f>
        <v>449786.25</v>
      </c>
      <c r="H72" s="45"/>
      <c r="I72" s="64"/>
      <c r="J72" s="45">
        <f>SUM(J54:J71)</f>
        <v>416468.75</v>
      </c>
    </row>
    <row r="73" spans="1:12" ht="31.5">
      <c r="A73" s="46"/>
      <c r="B73" s="47"/>
      <c r="C73" s="48"/>
      <c r="D73" s="48"/>
      <c r="E73" s="49"/>
      <c r="F73" s="49"/>
      <c r="G73" s="50"/>
      <c r="H73" s="51"/>
      <c r="I73" s="65"/>
      <c r="J73" s="184">
        <f>J72*0.08</f>
        <v>33317.5</v>
      </c>
    </row>
    <row r="74" spans="1:12" ht="18">
      <c r="A74" s="283" t="s">
        <v>43</v>
      </c>
      <c r="B74" s="283"/>
      <c r="C74" s="284" t="s">
        <v>44</v>
      </c>
      <c r="D74" s="284"/>
      <c r="E74" s="54"/>
      <c r="F74" s="54"/>
      <c r="G74" s="55" t="s">
        <v>45</v>
      </c>
      <c r="H74" s="56"/>
      <c r="I74" s="66"/>
      <c r="J74" s="185">
        <f>SUM(J72:J73)</f>
        <v>449786.25</v>
      </c>
    </row>
    <row r="76" spans="1:12">
      <c r="B76" s="131" t="s">
        <v>165</v>
      </c>
      <c r="C76" s="131" t="s">
        <v>166</v>
      </c>
      <c r="D76" s="131"/>
      <c r="E76" s="131" t="s">
        <v>167</v>
      </c>
    </row>
    <row r="81" spans="1:10" ht="21" customHeight="1">
      <c r="A81" s="279" t="s">
        <v>0</v>
      </c>
      <c r="B81" s="279"/>
      <c r="C81" s="279"/>
      <c r="D81" s="279"/>
      <c r="E81" s="279"/>
      <c r="F81" s="279"/>
      <c r="G81" s="279"/>
      <c r="H81" s="3"/>
      <c r="I81" s="182"/>
      <c r="J81" s="3"/>
    </row>
    <row r="82" spans="1:10" ht="15.75">
      <c r="A82" s="279" t="s">
        <v>1</v>
      </c>
      <c r="B82" s="279"/>
      <c r="C82" s="279"/>
      <c r="D82" s="279"/>
      <c r="E82" s="279"/>
      <c r="F82" s="279"/>
      <c r="G82" s="279"/>
      <c r="H82" s="176"/>
      <c r="I82" s="176"/>
      <c r="J82" s="176"/>
    </row>
    <row r="83" spans="1:10" ht="15.75">
      <c r="A83" s="279" t="s">
        <v>2</v>
      </c>
      <c r="B83" s="279"/>
      <c r="C83" s="279"/>
      <c r="D83" s="279"/>
      <c r="E83" s="279"/>
      <c r="F83" s="279"/>
      <c r="G83" s="279"/>
      <c r="H83" s="3"/>
      <c r="I83" s="59"/>
      <c r="J83" s="3"/>
    </row>
    <row r="84" spans="1:10" ht="15.75">
      <c r="A84" s="279" t="s">
        <v>4</v>
      </c>
      <c r="B84" s="279"/>
      <c r="C84" s="279"/>
      <c r="D84" s="279"/>
      <c r="E84" s="279"/>
      <c r="F84" s="279"/>
      <c r="G84" s="279"/>
      <c r="H84" s="3"/>
      <c r="I84" s="59"/>
      <c r="J84" s="3"/>
    </row>
    <row r="85" spans="1:10" ht="15.75" customHeight="1">
      <c r="A85" s="280" t="s">
        <v>6</v>
      </c>
      <c r="B85" s="280"/>
      <c r="C85" s="280"/>
      <c r="D85" s="280"/>
      <c r="E85" s="280"/>
      <c r="F85" s="280"/>
      <c r="G85" s="280"/>
      <c r="H85" s="3"/>
      <c r="I85" s="59"/>
      <c r="J85" s="3"/>
    </row>
    <row r="86" spans="1:10" ht="27.75">
      <c r="A86" s="9"/>
      <c r="B86" s="9"/>
      <c r="C86" s="281" t="s">
        <v>357</v>
      </c>
      <c r="D86" s="281"/>
      <c r="E86" s="281"/>
      <c r="F86" s="281"/>
      <c r="G86" s="281"/>
      <c r="H86" s="3"/>
      <c r="I86" s="59"/>
      <c r="J86" s="3"/>
    </row>
    <row r="87" spans="1:10" ht="15.75">
      <c r="A87" s="11" t="s">
        <v>358</v>
      </c>
      <c r="B87" s="12"/>
      <c r="C87" s="13"/>
      <c r="D87" s="286"/>
      <c r="E87" s="286"/>
      <c r="F87" s="286"/>
      <c r="G87" s="286"/>
      <c r="H87" s="15"/>
      <c r="I87" s="59"/>
      <c r="J87" s="3"/>
    </row>
    <row r="88" spans="1:10" ht="15.75">
      <c r="A88" s="11" t="s">
        <v>9</v>
      </c>
      <c r="B88" s="286" t="s">
        <v>362</v>
      </c>
      <c r="C88" s="286"/>
      <c r="D88" s="286"/>
      <c r="E88" s="286"/>
      <c r="F88" s="286"/>
      <c r="G88" s="16"/>
      <c r="H88" s="20" t="s">
        <v>161</v>
      </c>
      <c r="I88" s="62"/>
      <c r="J88" s="61"/>
    </row>
    <row r="89" spans="1:10" ht="18.75">
      <c r="A89" s="11" t="s">
        <v>11</v>
      </c>
      <c r="B89" s="298"/>
      <c r="C89" s="298"/>
      <c r="D89" s="298"/>
      <c r="E89" s="298"/>
      <c r="F89" s="179"/>
      <c r="G89" s="180"/>
      <c r="H89" s="180"/>
      <c r="I89" s="180"/>
      <c r="J89" s="3"/>
    </row>
    <row r="90" spans="1:10" ht="15.75">
      <c r="A90" s="21" t="s">
        <v>14</v>
      </c>
      <c r="B90" s="196"/>
      <c r="C90" s="21" t="s">
        <v>17</v>
      </c>
      <c r="D90" s="22" t="s">
        <v>18</v>
      </c>
      <c r="E90" s="23" t="s">
        <v>19</v>
      </c>
      <c r="F90" s="23" t="s">
        <v>20</v>
      </c>
      <c r="G90" s="21" t="s">
        <v>21</v>
      </c>
      <c r="H90" s="3"/>
      <c r="I90" s="59"/>
      <c r="J90" s="3"/>
    </row>
    <row r="91" spans="1:10">
      <c r="A91" s="24">
        <v>1</v>
      </c>
      <c r="B91" s="25" t="s">
        <v>23</v>
      </c>
      <c r="C91" s="26">
        <v>5</v>
      </c>
      <c r="D91" s="27">
        <v>79305</v>
      </c>
      <c r="E91" s="28">
        <f t="shared" ref="E91:E108" si="8">D91*C91</f>
        <v>396525</v>
      </c>
      <c r="F91" s="29">
        <v>0</v>
      </c>
      <c r="G91" s="30">
        <f t="shared" ref="G91:G108" si="9">E91-E91*F91</f>
        <v>396525</v>
      </c>
      <c r="H91" s="31">
        <f>D91/1.08</f>
        <v>73430.555555555547</v>
      </c>
      <c r="I91" s="59"/>
      <c r="J91" s="63">
        <f t="shared" ref="J91:J108" si="10">H91*C91</f>
        <v>367152.77777777775</v>
      </c>
    </row>
    <row r="92" spans="1:10">
      <c r="A92" s="120">
        <v>2</v>
      </c>
      <c r="B92" s="121" t="s">
        <v>25</v>
      </c>
      <c r="C92" s="126">
        <v>5</v>
      </c>
      <c r="D92" s="33">
        <v>128591</v>
      </c>
      <c r="E92" s="123">
        <f t="shared" si="8"/>
        <v>642955</v>
      </c>
      <c r="F92" s="29">
        <v>0</v>
      </c>
      <c r="G92" s="125">
        <f t="shared" si="9"/>
        <v>642955</v>
      </c>
      <c r="H92" s="31">
        <f>D92/1.08</f>
        <v>119065.74074074073</v>
      </c>
      <c r="I92" s="129"/>
      <c r="J92" s="63">
        <f t="shared" si="10"/>
        <v>595328.70370370359</v>
      </c>
    </row>
    <row r="93" spans="1:10">
      <c r="A93" s="24">
        <v>3</v>
      </c>
      <c r="B93" s="25" t="s">
        <v>26</v>
      </c>
      <c r="C93" s="88"/>
      <c r="D93" s="27">
        <v>60043</v>
      </c>
      <c r="E93" s="28">
        <f t="shared" si="8"/>
        <v>0</v>
      </c>
      <c r="F93" s="29">
        <v>0</v>
      </c>
      <c r="G93" s="30">
        <f t="shared" si="9"/>
        <v>0</v>
      </c>
      <c r="H93" s="31">
        <f>D93/1.08</f>
        <v>55595.370370370365</v>
      </c>
      <c r="I93" s="59"/>
      <c r="J93" s="63">
        <f t="shared" si="10"/>
        <v>0</v>
      </c>
    </row>
    <row r="94" spans="1:10">
      <c r="A94" s="24">
        <v>4</v>
      </c>
      <c r="B94" s="25" t="s">
        <v>27</v>
      </c>
      <c r="C94" s="35"/>
      <c r="D94" s="27">
        <v>115781</v>
      </c>
      <c r="E94" s="28">
        <f t="shared" si="8"/>
        <v>0</v>
      </c>
      <c r="F94" s="29">
        <v>0</v>
      </c>
      <c r="G94" s="30">
        <f t="shared" si="9"/>
        <v>0</v>
      </c>
      <c r="H94" s="31">
        <f>D94/1.08</f>
        <v>107204.62962962962</v>
      </c>
      <c r="I94" s="59"/>
      <c r="J94" s="63">
        <f t="shared" si="10"/>
        <v>0</v>
      </c>
    </row>
    <row r="95" spans="1:10">
      <c r="A95" s="24">
        <v>5</v>
      </c>
      <c r="B95" s="25" t="s">
        <v>28</v>
      </c>
      <c r="C95" s="32">
        <v>10</v>
      </c>
      <c r="D95" s="33">
        <v>119943</v>
      </c>
      <c r="E95" s="123">
        <f t="shared" si="8"/>
        <v>1199430</v>
      </c>
      <c r="F95" s="124">
        <v>0.25</v>
      </c>
      <c r="G95" s="125">
        <f t="shared" si="9"/>
        <v>899572.5</v>
      </c>
      <c r="H95" s="128">
        <f>D95/1.08*0.75</f>
        <v>83293.75</v>
      </c>
      <c r="I95" s="59"/>
      <c r="J95" s="63">
        <f t="shared" si="10"/>
        <v>832937.5</v>
      </c>
    </row>
    <row r="96" spans="1:10">
      <c r="A96" s="24">
        <v>6</v>
      </c>
      <c r="B96" s="25" t="s">
        <v>29</v>
      </c>
      <c r="C96" s="26"/>
      <c r="D96" s="27">
        <v>94810</v>
      </c>
      <c r="E96" s="28">
        <f t="shared" si="8"/>
        <v>0</v>
      </c>
      <c r="F96" s="29">
        <v>0</v>
      </c>
      <c r="G96" s="30">
        <f t="shared" si="9"/>
        <v>0</v>
      </c>
      <c r="H96" s="31">
        <f t="shared" ref="H96:H108" si="11">D96/1.08</f>
        <v>87787.037037037036</v>
      </c>
      <c r="I96" s="59"/>
      <c r="J96" s="63">
        <f t="shared" si="10"/>
        <v>0</v>
      </c>
    </row>
    <row r="97" spans="1:12">
      <c r="A97" s="24">
        <v>7</v>
      </c>
      <c r="B97" s="25" t="s">
        <v>30</v>
      </c>
      <c r="C97" s="34"/>
      <c r="D97" s="27">
        <v>141396</v>
      </c>
      <c r="E97" s="28">
        <f t="shared" si="8"/>
        <v>0</v>
      </c>
      <c r="F97" s="29">
        <v>0</v>
      </c>
      <c r="G97" s="30">
        <f t="shared" si="9"/>
        <v>0</v>
      </c>
      <c r="H97" s="31">
        <f t="shared" si="11"/>
        <v>130922.22222222222</v>
      </c>
      <c r="I97" s="59"/>
      <c r="J97" s="63">
        <f t="shared" si="10"/>
        <v>0</v>
      </c>
    </row>
    <row r="98" spans="1:12">
      <c r="A98" s="24">
        <v>8</v>
      </c>
      <c r="B98" s="25" t="s">
        <v>31</v>
      </c>
      <c r="C98" s="26"/>
      <c r="D98" s="27">
        <v>232931</v>
      </c>
      <c r="E98" s="28">
        <f t="shared" si="8"/>
        <v>0</v>
      </c>
      <c r="F98" s="29">
        <v>0</v>
      </c>
      <c r="G98" s="30">
        <f t="shared" si="9"/>
        <v>0</v>
      </c>
      <c r="H98" s="31">
        <f t="shared" si="11"/>
        <v>215676.85185185182</v>
      </c>
      <c r="I98" s="59"/>
      <c r="J98" s="63">
        <f t="shared" si="10"/>
        <v>0</v>
      </c>
    </row>
    <row r="99" spans="1:12">
      <c r="A99" s="24">
        <v>9</v>
      </c>
      <c r="B99" s="36" t="s">
        <v>32</v>
      </c>
      <c r="C99" s="26"/>
      <c r="D99" s="27">
        <v>101534</v>
      </c>
      <c r="E99" s="28">
        <f t="shared" si="8"/>
        <v>0</v>
      </c>
      <c r="F99" s="29">
        <v>0</v>
      </c>
      <c r="G99" s="30">
        <f t="shared" si="9"/>
        <v>0</v>
      </c>
      <c r="H99" s="31">
        <f t="shared" si="11"/>
        <v>94012.962962962964</v>
      </c>
      <c r="I99" s="59"/>
      <c r="J99" s="63">
        <f t="shared" si="10"/>
        <v>0</v>
      </c>
    </row>
    <row r="100" spans="1:12" s="195" customFormat="1">
      <c r="A100" s="168">
        <v>10</v>
      </c>
      <c r="B100" s="36" t="s">
        <v>33</v>
      </c>
      <c r="C100" s="37"/>
      <c r="D100" s="27">
        <v>110148</v>
      </c>
      <c r="E100" s="156">
        <f t="shared" si="8"/>
        <v>0</v>
      </c>
      <c r="F100" s="157">
        <v>0</v>
      </c>
      <c r="G100" s="30">
        <f t="shared" si="9"/>
        <v>0</v>
      </c>
      <c r="H100" s="170">
        <f t="shared" si="11"/>
        <v>101988.88888888888</v>
      </c>
      <c r="I100" s="183"/>
      <c r="J100" s="158">
        <f t="shared" si="10"/>
        <v>0</v>
      </c>
      <c r="K100" s="197"/>
      <c r="L100" s="197"/>
    </row>
    <row r="101" spans="1:12">
      <c r="A101" s="24">
        <v>11</v>
      </c>
      <c r="B101" s="25" t="s">
        <v>34</v>
      </c>
      <c r="C101" s="37">
        <v>5</v>
      </c>
      <c r="D101" s="27">
        <v>54198</v>
      </c>
      <c r="E101" s="28">
        <f t="shared" si="8"/>
        <v>270990</v>
      </c>
      <c r="F101" s="29">
        <v>0</v>
      </c>
      <c r="G101" s="30">
        <f t="shared" si="9"/>
        <v>270990</v>
      </c>
      <c r="H101" s="31">
        <f t="shared" si="11"/>
        <v>50183.333333333328</v>
      </c>
      <c r="I101" s="59"/>
      <c r="J101" s="63">
        <f t="shared" si="10"/>
        <v>250916.66666666663</v>
      </c>
    </row>
    <row r="102" spans="1:12">
      <c r="A102" s="24">
        <v>12</v>
      </c>
      <c r="B102" s="25" t="s">
        <v>35</v>
      </c>
      <c r="C102" s="37"/>
      <c r="D102" s="27">
        <v>49680</v>
      </c>
      <c r="E102" s="28">
        <f t="shared" si="8"/>
        <v>0</v>
      </c>
      <c r="F102" s="29">
        <v>0</v>
      </c>
      <c r="G102" s="30">
        <f t="shared" si="9"/>
        <v>0</v>
      </c>
      <c r="H102" s="31">
        <f t="shared" si="11"/>
        <v>46000</v>
      </c>
      <c r="I102" s="59"/>
      <c r="J102" s="63">
        <f t="shared" si="10"/>
        <v>0</v>
      </c>
    </row>
    <row r="103" spans="1:12" s="195" customFormat="1">
      <c r="A103" s="168">
        <v>13</v>
      </c>
      <c r="B103" s="25" t="s">
        <v>36</v>
      </c>
      <c r="C103" s="37"/>
      <c r="D103" s="38">
        <v>64152</v>
      </c>
      <c r="E103" s="156">
        <f t="shared" si="8"/>
        <v>0</v>
      </c>
      <c r="F103" s="157">
        <v>0</v>
      </c>
      <c r="G103" s="30">
        <f t="shared" si="9"/>
        <v>0</v>
      </c>
      <c r="H103" s="170">
        <f t="shared" si="11"/>
        <v>59399.999999999993</v>
      </c>
      <c r="I103" s="183"/>
      <c r="J103" s="158">
        <f t="shared" si="10"/>
        <v>0</v>
      </c>
      <c r="K103" s="197"/>
      <c r="L103" s="197"/>
    </row>
    <row r="104" spans="1:12" s="195" customFormat="1">
      <c r="A104" s="168">
        <v>14</v>
      </c>
      <c r="B104" s="25" t="s">
        <v>37</v>
      </c>
      <c r="C104" s="37"/>
      <c r="D104" s="38">
        <v>65934</v>
      </c>
      <c r="E104" s="156">
        <f t="shared" si="8"/>
        <v>0</v>
      </c>
      <c r="F104" s="157">
        <v>0</v>
      </c>
      <c r="G104" s="30">
        <f t="shared" si="9"/>
        <v>0</v>
      </c>
      <c r="H104" s="170">
        <f t="shared" si="11"/>
        <v>61049.999999999993</v>
      </c>
      <c r="I104" s="183"/>
      <c r="J104" s="158">
        <f t="shared" si="10"/>
        <v>0</v>
      </c>
      <c r="K104" s="197"/>
      <c r="L104" s="197"/>
    </row>
    <row r="105" spans="1:12" s="195" customFormat="1">
      <c r="A105" s="168">
        <v>15</v>
      </c>
      <c r="B105" s="25" t="s">
        <v>38</v>
      </c>
      <c r="C105" s="37"/>
      <c r="D105" s="38">
        <v>76626</v>
      </c>
      <c r="E105" s="156">
        <f t="shared" si="8"/>
        <v>0</v>
      </c>
      <c r="F105" s="157">
        <v>0</v>
      </c>
      <c r="G105" s="30">
        <f t="shared" si="9"/>
        <v>0</v>
      </c>
      <c r="H105" s="170">
        <f t="shared" si="11"/>
        <v>70950</v>
      </c>
      <c r="I105" s="183"/>
      <c r="J105" s="158">
        <f t="shared" si="10"/>
        <v>0</v>
      </c>
      <c r="K105" s="197"/>
      <c r="L105" s="197"/>
    </row>
    <row r="106" spans="1:12" s="195" customFormat="1">
      <c r="A106" s="168">
        <v>16</v>
      </c>
      <c r="B106" s="25" t="s">
        <v>39</v>
      </c>
      <c r="C106" s="37"/>
      <c r="D106" s="38">
        <v>80190</v>
      </c>
      <c r="E106" s="156">
        <f t="shared" si="8"/>
        <v>0</v>
      </c>
      <c r="F106" s="157">
        <v>0</v>
      </c>
      <c r="G106" s="30">
        <f t="shared" si="9"/>
        <v>0</v>
      </c>
      <c r="H106" s="170">
        <f t="shared" si="11"/>
        <v>74250</v>
      </c>
      <c r="I106" s="183"/>
      <c r="J106" s="158">
        <f t="shared" si="10"/>
        <v>0</v>
      </c>
      <c r="K106" s="197"/>
      <c r="L106" s="197"/>
    </row>
    <row r="107" spans="1:12" s="195" customFormat="1">
      <c r="A107" s="168">
        <v>17</v>
      </c>
      <c r="B107" s="25" t="s">
        <v>40</v>
      </c>
      <c r="C107" s="37"/>
      <c r="D107" s="38">
        <v>113832</v>
      </c>
      <c r="E107" s="156">
        <f t="shared" si="8"/>
        <v>0</v>
      </c>
      <c r="F107" s="157">
        <v>0</v>
      </c>
      <c r="G107" s="30">
        <f t="shared" si="9"/>
        <v>0</v>
      </c>
      <c r="H107" s="170">
        <f t="shared" si="11"/>
        <v>105400</v>
      </c>
      <c r="I107" s="183"/>
      <c r="J107" s="158">
        <f t="shared" si="10"/>
        <v>0</v>
      </c>
      <c r="K107" s="197"/>
      <c r="L107" s="197"/>
    </row>
    <row r="108" spans="1:12" s="195" customFormat="1">
      <c r="A108" s="168">
        <v>18</v>
      </c>
      <c r="B108" s="25" t="s">
        <v>41</v>
      </c>
      <c r="C108" s="37"/>
      <c r="D108" s="38">
        <v>98010</v>
      </c>
      <c r="E108" s="156">
        <f t="shared" si="8"/>
        <v>0</v>
      </c>
      <c r="F108" s="157">
        <v>0</v>
      </c>
      <c r="G108" s="30">
        <f t="shared" si="9"/>
        <v>0</v>
      </c>
      <c r="H108" s="170">
        <f t="shared" si="11"/>
        <v>90750</v>
      </c>
      <c r="I108" s="183"/>
      <c r="J108" s="158">
        <f t="shared" si="10"/>
        <v>0</v>
      </c>
      <c r="K108" s="197"/>
      <c r="L108" s="197"/>
    </row>
    <row r="109" spans="1:12" ht="17.25">
      <c r="A109" s="40"/>
      <c r="B109" s="41" t="s">
        <v>42</v>
      </c>
      <c r="C109" s="42">
        <f>SUM(C91:C108)</f>
        <v>25</v>
      </c>
      <c r="D109" s="42"/>
      <c r="E109" s="43">
        <f>SUM(E91:E108)</f>
        <v>2509900</v>
      </c>
      <c r="F109" s="43"/>
      <c r="G109" s="44">
        <f>SUM(G91:G108)</f>
        <v>2210042.5</v>
      </c>
      <c r="H109" s="45"/>
      <c r="I109" s="64"/>
      <c r="J109" s="45">
        <f>SUM(J91:J108)</f>
        <v>2046335.6481481479</v>
      </c>
    </row>
    <row r="110" spans="1:12" ht="31.5">
      <c r="A110" s="46"/>
      <c r="B110" s="47"/>
      <c r="C110" s="48"/>
      <c r="D110" s="48"/>
      <c r="E110" s="49"/>
      <c r="F110" s="49"/>
      <c r="G110" s="50"/>
      <c r="H110" s="51"/>
      <c r="I110" s="65"/>
      <c r="J110" s="184">
        <f>J109*0.08</f>
        <v>163706.85185185182</v>
      </c>
    </row>
    <row r="111" spans="1:12" ht="18">
      <c r="A111" s="283" t="s">
        <v>43</v>
      </c>
      <c r="B111" s="283"/>
      <c r="C111" s="284" t="s">
        <v>44</v>
      </c>
      <c r="D111" s="284"/>
      <c r="E111" s="54"/>
      <c r="F111" s="54"/>
      <c r="G111" s="55" t="s">
        <v>45</v>
      </c>
      <c r="H111" s="56"/>
      <c r="I111" s="66"/>
      <c r="J111" s="185">
        <f>SUM(J109:J110)</f>
        <v>2210042.4999999995</v>
      </c>
    </row>
    <row r="113" spans="1:10">
      <c r="B113" s="131" t="s">
        <v>165</v>
      </c>
      <c r="C113" s="131" t="s">
        <v>166</v>
      </c>
      <c r="D113" s="131"/>
      <c r="E113" s="131" t="s">
        <v>167</v>
      </c>
    </row>
    <row r="117" spans="1:10" ht="21" customHeight="1">
      <c r="A117" s="279" t="s">
        <v>0</v>
      </c>
      <c r="B117" s="279"/>
      <c r="C117" s="279"/>
      <c r="D117" s="279"/>
      <c r="E117" s="279"/>
      <c r="F117" s="279"/>
      <c r="G117" s="279"/>
      <c r="H117" s="3"/>
      <c r="I117" s="182"/>
      <c r="J117" s="3"/>
    </row>
    <row r="118" spans="1:10" ht="15.75">
      <c r="A118" s="279" t="s">
        <v>1</v>
      </c>
      <c r="B118" s="279"/>
      <c r="C118" s="279"/>
      <c r="D118" s="279"/>
      <c r="E118" s="279"/>
      <c r="F118" s="279"/>
      <c r="G118" s="279"/>
      <c r="H118" s="176"/>
      <c r="I118" s="176"/>
      <c r="J118" s="176"/>
    </row>
    <row r="119" spans="1:10" ht="15.75">
      <c r="A119" s="279" t="s">
        <v>2</v>
      </c>
      <c r="B119" s="279"/>
      <c r="C119" s="279"/>
      <c r="D119" s="279"/>
      <c r="E119" s="279"/>
      <c r="F119" s="279"/>
      <c r="G119" s="279"/>
      <c r="H119" s="3"/>
      <c r="I119" s="59"/>
      <c r="J119" s="3"/>
    </row>
    <row r="120" spans="1:10" ht="15.75">
      <c r="A120" s="279" t="s">
        <v>4</v>
      </c>
      <c r="B120" s="279"/>
      <c r="C120" s="279"/>
      <c r="D120" s="279"/>
      <c r="E120" s="279"/>
      <c r="F120" s="279"/>
      <c r="G120" s="279"/>
      <c r="H120" s="3"/>
      <c r="I120" s="59" t="s">
        <v>363</v>
      </c>
      <c r="J120" s="3"/>
    </row>
    <row r="121" spans="1:10" ht="15.75" customHeight="1">
      <c r="A121" s="280" t="s">
        <v>6</v>
      </c>
      <c r="B121" s="280"/>
      <c r="C121" s="280"/>
      <c r="D121" s="280"/>
      <c r="E121" s="280"/>
      <c r="F121" s="280"/>
      <c r="G121" s="280"/>
      <c r="H121" s="3"/>
      <c r="I121" s="59" t="s">
        <v>364</v>
      </c>
      <c r="J121" s="3"/>
    </row>
    <row r="122" spans="1:10" ht="27.75">
      <c r="A122" s="9"/>
      <c r="B122" s="9"/>
      <c r="C122" s="281" t="s">
        <v>357</v>
      </c>
      <c r="D122" s="281"/>
      <c r="E122" s="281"/>
      <c r="F122" s="281"/>
      <c r="G122" s="281"/>
      <c r="H122" s="3"/>
      <c r="I122" s="59" t="s">
        <v>356</v>
      </c>
      <c r="J122" s="3"/>
    </row>
    <row r="123" spans="1:10" ht="15.75">
      <c r="A123" s="11" t="s">
        <v>358</v>
      </c>
      <c r="B123" s="12"/>
      <c r="C123" s="13"/>
      <c r="D123" s="286"/>
      <c r="E123" s="286"/>
      <c r="F123" s="286"/>
      <c r="G123" s="286"/>
      <c r="H123" s="15"/>
      <c r="I123" s="59"/>
      <c r="J123" s="3"/>
    </row>
    <row r="124" spans="1:10" ht="15.75">
      <c r="A124" s="11" t="s">
        <v>9</v>
      </c>
      <c r="B124" s="286" t="s">
        <v>365</v>
      </c>
      <c r="C124" s="286"/>
      <c r="D124" s="286"/>
      <c r="E124" s="286"/>
      <c r="F124" s="286"/>
      <c r="G124" s="16"/>
      <c r="H124" s="20" t="s">
        <v>161</v>
      </c>
      <c r="I124" s="62"/>
      <c r="J124" s="61"/>
    </row>
    <row r="125" spans="1:10" ht="18.75">
      <c r="A125" s="11" t="s">
        <v>11</v>
      </c>
      <c r="B125" s="299" t="s">
        <v>366</v>
      </c>
      <c r="C125" s="299"/>
      <c r="D125" s="299"/>
      <c r="E125" s="299"/>
      <c r="F125" s="179"/>
      <c r="G125" s="180"/>
      <c r="H125" s="180"/>
      <c r="I125" s="180"/>
      <c r="J125" s="3"/>
    </row>
    <row r="126" spans="1:10" ht="15.75">
      <c r="A126" s="21" t="s">
        <v>14</v>
      </c>
      <c r="B126" s="196"/>
      <c r="C126" s="21" t="s">
        <v>17</v>
      </c>
      <c r="D126" s="22" t="s">
        <v>18</v>
      </c>
      <c r="E126" s="23" t="s">
        <v>19</v>
      </c>
      <c r="F126" s="23" t="s">
        <v>20</v>
      </c>
      <c r="G126" s="21" t="s">
        <v>21</v>
      </c>
      <c r="H126" s="3"/>
      <c r="I126" s="59"/>
      <c r="J126" s="3"/>
    </row>
    <row r="127" spans="1:10">
      <c r="A127" s="24">
        <v>1</v>
      </c>
      <c r="B127" s="25" t="s">
        <v>23</v>
      </c>
      <c r="C127" s="26">
        <v>10</v>
      </c>
      <c r="D127" s="27">
        <v>79305</v>
      </c>
      <c r="E127" s="28">
        <f t="shared" ref="E127:E144" si="12">D127*C127</f>
        <v>793050</v>
      </c>
      <c r="F127" s="29">
        <v>0</v>
      </c>
      <c r="G127" s="30">
        <f t="shared" ref="G127:G144" si="13">E127-E127*F127</f>
        <v>793050</v>
      </c>
      <c r="H127" s="31">
        <f>D127/1.08</f>
        <v>73430.555555555547</v>
      </c>
      <c r="I127" s="59"/>
      <c r="J127" s="63">
        <f t="shared" ref="J127:J144" si="14">H127*C127</f>
        <v>734305.5555555555</v>
      </c>
    </row>
    <row r="128" spans="1:10">
      <c r="A128" s="120">
        <v>2</v>
      </c>
      <c r="B128" s="121" t="s">
        <v>25</v>
      </c>
      <c r="C128" s="126">
        <v>0</v>
      </c>
      <c r="D128" s="33">
        <v>128591</v>
      </c>
      <c r="E128" s="123">
        <f t="shared" si="12"/>
        <v>0</v>
      </c>
      <c r="F128" s="29">
        <v>0</v>
      </c>
      <c r="G128" s="125">
        <f t="shared" si="13"/>
        <v>0</v>
      </c>
      <c r="H128" s="31">
        <f>D128/1.08</f>
        <v>119065.74074074073</v>
      </c>
      <c r="I128" s="129"/>
      <c r="J128" s="63">
        <f t="shared" si="14"/>
        <v>0</v>
      </c>
    </row>
    <row r="129" spans="1:12">
      <c r="A129" s="24">
        <v>3</v>
      </c>
      <c r="B129" s="25" t="s">
        <v>26</v>
      </c>
      <c r="C129" s="88"/>
      <c r="D129" s="27">
        <v>60043</v>
      </c>
      <c r="E129" s="28">
        <f t="shared" si="12"/>
        <v>0</v>
      </c>
      <c r="F129" s="29">
        <v>0</v>
      </c>
      <c r="G129" s="30">
        <f t="shared" si="13"/>
        <v>0</v>
      </c>
      <c r="H129" s="31">
        <f>D129/1.08</f>
        <v>55595.370370370365</v>
      </c>
      <c r="I129" s="59"/>
      <c r="J129" s="63">
        <f t="shared" si="14"/>
        <v>0</v>
      </c>
    </row>
    <row r="130" spans="1:12">
      <c r="A130" s="24">
        <v>4</v>
      </c>
      <c r="B130" s="25" t="s">
        <v>27</v>
      </c>
      <c r="C130" s="35"/>
      <c r="D130" s="27">
        <v>115781</v>
      </c>
      <c r="E130" s="28">
        <f t="shared" si="12"/>
        <v>0</v>
      </c>
      <c r="F130" s="29">
        <v>0</v>
      </c>
      <c r="G130" s="30">
        <f t="shared" si="13"/>
        <v>0</v>
      </c>
      <c r="H130" s="31">
        <f>D130/1.08</f>
        <v>107204.62962962962</v>
      </c>
      <c r="I130" s="59"/>
      <c r="J130" s="63">
        <f t="shared" si="14"/>
        <v>0</v>
      </c>
    </row>
    <row r="131" spans="1:12">
      <c r="A131" s="24">
        <v>5</v>
      </c>
      <c r="B131" s="25" t="s">
        <v>28</v>
      </c>
      <c r="C131" s="32">
        <v>60</v>
      </c>
      <c r="D131" s="33">
        <v>119943</v>
      </c>
      <c r="E131" s="123">
        <f t="shared" si="12"/>
        <v>7196580</v>
      </c>
      <c r="F131" s="124">
        <v>0.25</v>
      </c>
      <c r="G131" s="125">
        <f t="shared" si="13"/>
        <v>5397435</v>
      </c>
      <c r="H131" s="128">
        <f>D131/1.08*0.75</f>
        <v>83293.75</v>
      </c>
      <c r="I131" s="59"/>
      <c r="J131" s="63">
        <f t="shared" si="14"/>
        <v>4997625</v>
      </c>
    </row>
    <row r="132" spans="1:12">
      <c r="A132" s="24">
        <v>6</v>
      </c>
      <c r="B132" s="25" t="s">
        <v>29</v>
      </c>
      <c r="C132" s="26"/>
      <c r="D132" s="27">
        <v>94810</v>
      </c>
      <c r="E132" s="28">
        <f t="shared" si="12"/>
        <v>0</v>
      </c>
      <c r="F132" s="29">
        <v>0</v>
      </c>
      <c r="G132" s="30">
        <f t="shared" si="13"/>
        <v>0</v>
      </c>
      <c r="H132" s="31">
        <f t="shared" ref="H132:H144" si="15">D132/1.08</f>
        <v>87787.037037037036</v>
      </c>
      <c r="I132" s="59"/>
      <c r="J132" s="63">
        <f t="shared" si="14"/>
        <v>0</v>
      </c>
    </row>
    <row r="133" spans="1:12">
      <c r="A133" s="24">
        <v>7</v>
      </c>
      <c r="B133" s="25" t="s">
        <v>30</v>
      </c>
      <c r="C133" s="34"/>
      <c r="D133" s="27">
        <v>141396</v>
      </c>
      <c r="E133" s="28">
        <f t="shared" si="12"/>
        <v>0</v>
      </c>
      <c r="F133" s="29">
        <v>0</v>
      </c>
      <c r="G133" s="30">
        <f t="shared" si="13"/>
        <v>0</v>
      </c>
      <c r="H133" s="31">
        <f t="shared" si="15"/>
        <v>130922.22222222222</v>
      </c>
      <c r="I133" s="59"/>
      <c r="J133" s="63">
        <f t="shared" si="14"/>
        <v>0</v>
      </c>
    </row>
    <row r="134" spans="1:12">
      <c r="A134" s="24">
        <v>8</v>
      </c>
      <c r="B134" s="25" t="s">
        <v>31</v>
      </c>
      <c r="C134" s="26"/>
      <c r="D134" s="27">
        <v>232931</v>
      </c>
      <c r="E134" s="28">
        <f t="shared" si="12"/>
        <v>0</v>
      </c>
      <c r="F134" s="29">
        <v>0</v>
      </c>
      <c r="G134" s="30">
        <f t="shared" si="13"/>
        <v>0</v>
      </c>
      <c r="H134" s="31">
        <f t="shared" si="15"/>
        <v>215676.85185185182</v>
      </c>
      <c r="I134" s="59"/>
      <c r="J134" s="63">
        <f t="shared" si="14"/>
        <v>0</v>
      </c>
    </row>
    <row r="135" spans="1:12">
      <c r="A135" s="24">
        <v>9</v>
      </c>
      <c r="B135" s="36" t="s">
        <v>32</v>
      </c>
      <c r="C135" s="26"/>
      <c r="D135" s="27">
        <v>101534</v>
      </c>
      <c r="E135" s="28">
        <f t="shared" si="12"/>
        <v>0</v>
      </c>
      <c r="F135" s="29">
        <v>0</v>
      </c>
      <c r="G135" s="30">
        <f t="shared" si="13"/>
        <v>0</v>
      </c>
      <c r="H135" s="31">
        <f t="shared" si="15"/>
        <v>94012.962962962964</v>
      </c>
      <c r="I135" s="59"/>
      <c r="J135" s="63">
        <f t="shared" si="14"/>
        <v>0</v>
      </c>
    </row>
    <row r="136" spans="1:12" s="195" customFormat="1">
      <c r="A136" s="168">
        <v>10</v>
      </c>
      <c r="B136" s="36" t="s">
        <v>33</v>
      </c>
      <c r="C136" s="37"/>
      <c r="D136" s="27">
        <v>110148</v>
      </c>
      <c r="E136" s="156">
        <f t="shared" si="12"/>
        <v>0</v>
      </c>
      <c r="F136" s="157">
        <v>0</v>
      </c>
      <c r="G136" s="30">
        <f t="shared" si="13"/>
        <v>0</v>
      </c>
      <c r="H136" s="170">
        <f t="shared" si="15"/>
        <v>101988.88888888888</v>
      </c>
      <c r="I136" s="183"/>
      <c r="J136" s="158">
        <f t="shared" si="14"/>
        <v>0</v>
      </c>
      <c r="K136" s="197"/>
      <c r="L136" s="197"/>
    </row>
    <row r="137" spans="1:12">
      <c r="A137" s="24">
        <v>11</v>
      </c>
      <c r="B137" s="25" t="s">
        <v>34</v>
      </c>
      <c r="C137" s="37"/>
      <c r="D137" s="27">
        <v>54198</v>
      </c>
      <c r="E137" s="28">
        <f t="shared" si="12"/>
        <v>0</v>
      </c>
      <c r="F137" s="29">
        <v>0</v>
      </c>
      <c r="G137" s="30">
        <f t="shared" si="13"/>
        <v>0</v>
      </c>
      <c r="H137" s="31">
        <f t="shared" si="15"/>
        <v>50183.333333333328</v>
      </c>
      <c r="I137" s="59"/>
      <c r="J137" s="63">
        <f t="shared" si="14"/>
        <v>0</v>
      </c>
    </row>
    <row r="138" spans="1:12">
      <c r="A138" s="24">
        <v>12</v>
      </c>
      <c r="B138" s="25" t="s">
        <v>35</v>
      </c>
      <c r="C138" s="37"/>
      <c r="D138" s="27">
        <v>49680</v>
      </c>
      <c r="E138" s="28">
        <f t="shared" si="12"/>
        <v>0</v>
      </c>
      <c r="F138" s="29">
        <v>0</v>
      </c>
      <c r="G138" s="30">
        <f t="shared" si="13"/>
        <v>0</v>
      </c>
      <c r="H138" s="31">
        <f t="shared" si="15"/>
        <v>46000</v>
      </c>
      <c r="I138" s="59"/>
      <c r="J138" s="63">
        <f t="shared" si="14"/>
        <v>0</v>
      </c>
    </row>
    <row r="139" spans="1:12" s="195" customFormat="1">
      <c r="A139" s="168">
        <v>13</v>
      </c>
      <c r="B139" s="25" t="s">
        <v>36</v>
      </c>
      <c r="C139" s="37"/>
      <c r="D139" s="38">
        <v>64152</v>
      </c>
      <c r="E139" s="156">
        <f t="shared" si="12"/>
        <v>0</v>
      </c>
      <c r="F139" s="157">
        <v>0</v>
      </c>
      <c r="G139" s="30">
        <f t="shared" si="13"/>
        <v>0</v>
      </c>
      <c r="H139" s="170">
        <f t="shared" si="15"/>
        <v>59399.999999999993</v>
      </c>
      <c r="I139" s="183"/>
      <c r="J139" s="158">
        <f t="shared" si="14"/>
        <v>0</v>
      </c>
      <c r="K139" s="197"/>
      <c r="L139" s="197"/>
    </row>
    <row r="140" spans="1:12" s="195" customFormat="1">
      <c r="A140" s="168">
        <v>14</v>
      </c>
      <c r="B140" s="25" t="s">
        <v>37</v>
      </c>
      <c r="C140" s="37"/>
      <c r="D140" s="38">
        <v>65934</v>
      </c>
      <c r="E140" s="156">
        <f t="shared" si="12"/>
        <v>0</v>
      </c>
      <c r="F140" s="157">
        <v>0</v>
      </c>
      <c r="G140" s="30">
        <f t="shared" si="13"/>
        <v>0</v>
      </c>
      <c r="H140" s="170">
        <f t="shared" si="15"/>
        <v>61049.999999999993</v>
      </c>
      <c r="I140" s="183"/>
      <c r="J140" s="158">
        <f t="shared" si="14"/>
        <v>0</v>
      </c>
      <c r="K140" s="197"/>
      <c r="L140" s="197"/>
    </row>
    <row r="141" spans="1:12" s="195" customFormat="1">
      <c r="A141" s="168">
        <v>15</v>
      </c>
      <c r="B141" s="25" t="s">
        <v>38</v>
      </c>
      <c r="C141" s="37"/>
      <c r="D141" s="38">
        <v>76626</v>
      </c>
      <c r="E141" s="156">
        <f t="shared" si="12"/>
        <v>0</v>
      </c>
      <c r="F141" s="157">
        <v>0</v>
      </c>
      <c r="G141" s="30">
        <f t="shared" si="13"/>
        <v>0</v>
      </c>
      <c r="H141" s="170">
        <f t="shared" si="15"/>
        <v>70950</v>
      </c>
      <c r="I141" s="183"/>
      <c r="J141" s="158">
        <f t="shared" si="14"/>
        <v>0</v>
      </c>
      <c r="K141" s="197"/>
      <c r="L141" s="197"/>
    </row>
    <row r="142" spans="1:12" s="195" customFormat="1">
      <c r="A142" s="168">
        <v>16</v>
      </c>
      <c r="B142" s="25" t="s">
        <v>39</v>
      </c>
      <c r="C142" s="37"/>
      <c r="D142" s="38">
        <v>80190</v>
      </c>
      <c r="E142" s="156">
        <f t="shared" si="12"/>
        <v>0</v>
      </c>
      <c r="F142" s="157">
        <v>0</v>
      </c>
      <c r="G142" s="30">
        <f t="shared" si="13"/>
        <v>0</v>
      </c>
      <c r="H142" s="170">
        <f t="shared" si="15"/>
        <v>74250</v>
      </c>
      <c r="I142" s="183"/>
      <c r="J142" s="158">
        <f t="shared" si="14"/>
        <v>0</v>
      </c>
      <c r="K142" s="197"/>
      <c r="L142" s="197"/>
    </row>
    <row r="143" spans="1:12" s="195" customFormat="1">
      <c r="A143" s="168">
        <v>17</v>
      </c>
      <c r="B143" s="25" t="s">
        <v>40</v>
      </c>
      <c r="C143" s="37"/>
      <c r="D143" s="38">
        <v>113832</v>
      </c>
      <c r="E143" s="156">
        <f t="shared" si="12"/>
        <v>0</v>
      </c>
      <c r="F143" s="157">
        <v>0</v>
      </c>
      <c r="G143" s="30">
        <f t="shared" si="13"/>
        <v>0</v>
      </c>
      <c r="H143" s="170">
        <f t="shared" si="15"/>
        <v>105400</v>
      </c>
      <c r="I143" s="183"/>
      <c r="J143" s="158">
        <f t="shared" si="14"/>
        <v>0</v>
      </c>
      <c r="K143" s="197"/>
      <c r="L143" s="197"/>
    </row>
    <row r="144" spans="1:12" s="195" customFormat="1">
      <c r="A144" s="168">
        <v>18</v>
      </c>
      <c r="B144" s="25" t="s">
        <v>41</v>
      </c>
      <c r="C144" s="37"/>
      <c r="D144" s="38">
        <v>98010</v>
      </c>
      <c r="E144" s="156">
        <f t="shared" si="12"/>
        <v>0</v>
      </c>
      <c r="F144" s="157">
        <v>0</v>
      </c>
      <c r="G144" s="30">
        <f t="shared" si="13"/>
        <v>0</v>
      </c>
      <c r="H144" s="170">
        <f t="shared" si="15"/>
        <v>90750</v>
      </c>
      <c r="I144" s="183"/>
      <c r="J144" s="158">
        <f t="shared" si="14"/>
        <v>0</v>
      </c>
      <c r="K144" s="197"/>
      <c r="L144" s="197"/>
    </row>
    <row r="145" spans="1:10" ht="17.25">
      <c r="A145" s="40"/>
      <c r="B145" s="41" t="s">
        <v>42</v>
      </c>
      <c r="C145" s="42">
        <f>SUM(C127:C144)</f>
        <v>70</v>
      </c>
      <c r="D145" s="42"/>
      <c r="E145" s="43">
        <f>SUM(E127:E144)</f>
        <v>7989630</v>
      </c>
      <c r="F145" s="43"/>
      <c r="G145" s="44">
        <f>SUM(G127:G144)</f>
        <v>6190485</v>
      </c>
      <c r="H145" s="45"/>
      <c r="I145" s="64"/>
      <c r="J145" s="45">
        <f>SUM(J127:J144)</f>
        <v>5731930.555555556</v>
      </c>
    </row>
    <row r="146" spans="1:10" ht="31.5">
      <c r="A146" s="46"/>
      <c r="B146" s="47"/>
      <c r="C146" s="48"/>
      <c r="D146" s="48"/>
      <c r="E146" s="49"/>
      <c r="F146" s="49"/>
      <c r="G146" s="50"/>
      <c r="H146" s="51"/>
      <c r="I146" s="65"/>
      <c r="J146" s="184">
        <f>J145*0.08</f>
        <v>458554.4444444445</v>
      </c>
    </row>
    <row r="147" spans="1:10" ht="18">
      <c r="A147" s="283" t="s">
        <v>43</v>
      </c>
      <c r="B147" s="283"/>
      <c r="C147" s="284" t="s">
        <v>44</v>
      </c>
      <c r="D147" s="284"/>
      <c r="E147" s="54"/>
      <c r="F147" s="54"/>
      <c r="G147" s="55" t="s">
        <v>45</v>
      </c>
      <c r="H147" s="56"/>
      <c r="I147" s="66"/>
      <c r="J147" s="185">
        <f>SUM(J145:J146)</f>
        <v>6190485</v>
      </c>
    </row>
    <row r="149" spans="1:10">
      <c r="B149" s="131" t="s">
        <v>165</v>
      </c>
      <c r="C149" s="131" t="s">
        <v>166</v>
      </c>
      <c r="D149" s="131"/>
      <c r="E149" s="131" t="s">
        <v>167</v>
      </c>
    </row>
    <row r="153" spans="1:10" ht="21" customHeight="1">
      <c r="A153" s="279" t="s">
        <v>0</v>
      </c>
      <c r="B153" s="279"/>
      <c r="C153" s="279"/>
      <c r="D153" s="279"/>
      <c r="E153" s="279"/>
      <c r="F153" s="279"/>
      <c r="G153" s="279"/>
      <c r="H153" s="3"/>
      <c r="I153" s="182"/>
      <c r="J153" s="3"/>
    </row>
    <row r="154" spans="1:10" ht="15.75">
      <c r="A154" s="279" t="s">
        <v>1</v>
      </c>
      <c r="B154" s="279"/>
      <c r="C154" s="279"/>
      <c r="D154" s="279"/>
      <c r="E154" s="279"/>
      <c r="F154" s="279"/>
      <c r="G154" s="279"/>
      <c r="H154" s="176"/>
      <c r="I154" s="176"/>
      <c r="J154" s="176"/>
    </row>
    <row r="155" spans="1:10" ht="15.75">
      <c r="A155" s="279" t="s">
        <v>2</v>
      </c>
      <c r="B155" s="279"/>
      <c r="C155" s="279"/>
      <c r="D155" s="279"/>
      <c r="E155" s="279"/>
      <c r="F155" s="279"/>
      <c r="G155" s="279"/>
      <c r="H155" s="3"/>
      <c r="I155" s="59"/>
      <c r="J155" s="3"/>
    </row>
    <row r="156" spans="1:10" ht="15.75">
      <c r="A156" s="279" t="s">
        <v>4</v>
      </c>
      <c r="B156" s="279"/>
      <c r="C156" s="279"/>
      <c r="D156" s="279"/>
      <c r="E156" s="279"/>
      <c r="F156" s="279"/>
      <c r="G156" s="279"/>
      <c r="H156" s="3"/>
      <c r="I156" s="59"/>
      <c r="J156" s="3"/>
    </row>
    <row r="157" spans="1:10" ht="15.75" customHeight="1">
      <c r="A157" s="280" t="s">
        <v>6</v>
      </c>
      <c r="B157" s="280"/>
      <c r="C157" s="280"/>
      <c r="D157" s="280"/>
      <c r="E157" s="280"/>
      <c r="F157" s="280"/>
      <c r="G157" s="280"/>
      <c r="H157" s="3"/>
      <c r="I157" s="59"/>
      <c r="J157" s="3"/>
    </row>
    <row r="158" spans="1:10" ht="27.75">
      <c r="A158" s="9"/>
      <c r="B158" s="9"/>
      <c r="C158" s="281" t="s">
        <v>367</v>
      </c>
      <c r="D158" s="281"/>
      <c r="E158" s="281"/>
      <c r="F158" s="281"/>
      <c r="G158" s="281"/>
      <c r="H158" s="3"/>
      <c r="I158" s="59"/>
      <c r="J158" s="3"/>
    </row>
    <row r="159" spans="1:10" ht="15.75">
      <c r="A159" s="11" t="s">
        <v>358</v>
      </c>
      <c r="B159" s="12"/>
      <c r="C159" s="13"/>
      <c r="D159" s="286"/>
      <c r="E159" s="286"/>
      <c r="F159" s="286"/>
      <c r="G159" s="286"/>
      <c r="H159" s="15"/>
      <c r="I159" s="59"/>
      <c r="J159" s="3"/>
    </row>
    <row r="160" spans="1:10" ht="15.75">
      <c r="A160" s="11" t="s">
        <v>9</v>
      </c>
      <c r="B160" s="286"/>
      <c r="C160" s="286"/>
      <c r="D160" s="286"/>
      <c r="E160" s="286"/>
      <c r="F160" s="286"/>
      <c r="G160" s="16"/>
      <c r="H160" s="20" t="s">
        <v>161</v>
      </c>
      <c r="I160" s="62"/>
      <c r="J160" s="61"/>
    </row>
    <row r="161" spans="1:12" ht="18.75">
      <c r="A161" s="11" t="s">
        <v>11</v>
      </c>
      <c r="B161" s="300" t="s">
        <v>368</v>
      </c>
      <c r="C161" s="300"/>
      <c r="D161" s="300"/>
      <c r="E161" s="300"/>
      <c r="F161" s="179"/>
      <c r="G161" s="180"/>
      <c r="H161" s="180"/>
      <c r="I161" s="180"/>
      <c r="J161" s="3"/>
    </row>
    <row r="162" spans="1:12" ht="15.75">
      <c r="A162" s="21" t="s">
        <v>14</v>
      </c>
      <c r="B162" s="196"/>
      <c r="C162" s="21" t="s">
        <v>17</v>
      </c>
      <c r="D162" s="22" t="s">
        <v>18</v>
      </c>
      <c r="E162" s="23" t="s">
        <v>19</v>
      </c>
      <c r="F162" s="23" t="s">
        <v>20</v>
      </c>
      <c r="G162" s="21" t="s">
        <v>21</v>
      </c>
      <c r="H162" s="3"/>
      <c r="I162" s="59"/>
      <c r="J162" s="3"/>
    </row>
    <row r="163" spans="1:12">
      <c r="A163" s="24">
        <v>1</v>
      </c>
      <c r="B163" s="25" t="s">
        <v>23</v>
      </c>
      <c r="C163" s="26">
        <v>40</v>
      </c>
      <c r="D163" s="27">
        <v>79305</v>
      </c>
      <c r="E163" s="28">
        <f t="shared" ref="E163:E180" si="16">D163*C163</f>
        <v>3172200</v>
      </c>
      <c r="F163" s="29">
        <v>0</v>
      </c>
      <c r="G163" s="30">
        <f t="shared" ref="G163:G180" si="17">E163-E163*F163</f>
        <v>3172200</v>
      </c>
      <c r="H163" s="31">
        <f>D163/1.08</f>
        <v>73430.555555555547</v>
      </c>
      <c r="I163" s="59"/>
      <c r="J163" s="63">
        <f t="shared" ref="J163:J180" si="18">H163*C163</f>
        <v>2937222.222222222</v>
      </c>
    </row>
    <row r="164" spans="1:12">
      <c r="A164" s="120">
        <v>2</v>
      </c>
      <c r="B164" s="121" t="s">
        <v>25</v>
      </c>
      <c r="C164" s="126">
        <v>20</v>
      </c>
      <c r="D164" s="33">
        <v>128591</v>
      </c>
      <c r="E164" s="123">
        <f t="shared" si="16"/>
        <v>2571820</v>
      </c>
      <c r="F164" s="29">
        <v>0</v>
      </c>
      <c r="G164" s="125">
        <f t="shared" si="17"/>
        <v>2571820</v>
      </c>
      <c r="H164" s="31">
        <f>D164/1.08</f>
        <v>119065.74074074073</v>
      </c>
      <c r="I164" s="129"/>
      <c r="J164" s="63">
        <f t="shared" si="18"/>
        <v>2381314.8148148144</v>
      </c>
    </row>
    <row r="165" spans="1:12">
      <c r="A165" s="24">
        <v>3</v>
      </c>
      <c r="B165" s="25" t="s">
        <v>26</v>
      </c>
      <c r="C165" s="88"/>
      <c r="D165" s="27">
        <v>60043</v>
      </c>
      <c r="E165" s="28">
        <f t="shared" si="16"/>
        <v>0</v>
      </c>
      <c r="F165" s="29">
        <v>0</v>
      </c>
      <c r="G165" s="30">
        <f t="shared" si="17"/>
        <v>0</v>
      </c>
      <c r="H165" s="31">
        <f>D165/1.08</f>
        <v>55595.370370370365</v>
      </c>
      <c r="I165" s="59"/>
      <c r="J165" s="63">
        <f t="shared" si="18"/>
        <v>0</v>
      </c>
    </row>
    <row r="166" spans="1:12">
      <c r="A166" s="24">
        <v>4</v>
      </c>
      <c r="B166" s="25" t="s">
        <v>27</v>
      </c>
      <c r="C166" s="35"/>
      <c r="D166" s="27">
        <v>115781</v>
      </c>
      <c r="E166" s="28">
        <f t="shared" si="16"/>
        <v>0</v>
      </c>
      <c r="F166" s="29">
        <v>0</v>
      </c>
      <c r="G166" s="30">
        <f t="shared" si="17"/>
        <v>0</v>
      </c>
      <c r="H166" s="31">
        <f>D166/1.08</f>
        <v>107204.62962962962</v>
      </c>
      <c r="I166" s="59"/>
      <c r="J166" s="63">
        <f t="shared" si="18"/>
        <v>0</v>
      </c>
    </row>
    <row r="167" spans="1:12">
      <c r="A167" s="24">
        <v>5</v>
      </c>
      <c r="B167" s="25" t="s">
        <v>28</v>
      </c>
      <c r="C167" s="32">
        <v>10</v>
      </c>
      <c r="D167" s="33">
        <v>119943</v>
      </c>
      <c r="E167" s="123">
        <f t="shared" si="16"/>
        <v>1199430</v>
      </c>
      <c r="F167" s="124">
        <v>0.25</v>
      </c>
      <c r="G167" s="125">
        <f t="shared" si="17"/>
        <v>899572.5</v>
      </c>
      <c r="H167" s="128">
        <f>D167/1.08*0.75</f>
        <v>83293.75</v>
      </c>
      <c r="I167" s="59"/>
      <c r="J167" s="63">
        <f t="shared" si="18"/>
        <v>832937.5</v>
      </c>
    </row>
    <row r="168" spans="1:12">
      <c r="A168" s="24">
        <v>6</v>
      </c>
      <c r="B168" s="25" t="s">
        <v>29</v>
      </c>
      <c r="C168" s="26"/>
      <c r="D168" s="27">
        <v>94810</v>
      </c>
      <c r="E168" s="28">
        <f t="shared" si="16"/>
        <v>0</v>
      </c>
      <c r="F168" s="29">
        <v>0</v>
      </c>
      <c r="G168" s="30">
        <f t="shared" si="17"/>
        <v>0</v>
      </c>
      <c r="H168" s="31">
        <f t="shared" ref="H168:H180" si="19">D168/1.08</f>
        <v>87787.037037037036</v>
      </c>
      <c r="I168" s="59"/>
      <c r="J168" s="63">
        <f t="shared" si="18"/>
        <v>0</v>
      </c>
    </row>
    <row r="169" spans="1:12">
      <c r="A169" s="24">
        <v>7</v>
      </c>
      <c r="B169" s="25" t="s">
        <v>30</v>
      </c>
      <c r="C169" s="34"/>
      <c r="D169" s="27">
        <v>141396</v>
      </c>
      <c r="E169" s="28">
        <f t="shared" si="16"/>
        <v>0</v>
      </c>
      <c r="F169" s="29">
        <v>0</v>
      </c>
      <c r="G169" s="30">
        <f t="shared" si="17"/>
        <v>0</v>
      </c>
      <c r="H169" s="31">
        <f t="shared" si="19"/>
        <v>130922.22222222222</v>
      </c>
      <c r="I169" s="59"/>
      <c r="J169" s="63">
        <f t="shared" si="18"/>
        <v>0</v>
      </c>
    </row>
    <row r="170" spans="1:12">
      <c r="A170" s="24">
        <v>8</v>
      </c>
      <c r="B170" s="25" t="s">
        <v>31</v>
      </c>
      <c r="C170" s="26"/>
      <c r="D170" s="27">
        <v>232931</v>
      </c>
      <c r="E170" s="28">
        <f t="shared" si="16"/>
        <v>0</v>
      </c>
      <c r="F170" s="29">
        <v>0</v>
      </c>
      <c r="G170" s="30">
        <f t="shared" si="17"/>
        <v>0</v>
      </c>
      <c r="H170" s="31">
        <f t="shared" si="19"/>
        <v>215676.85185185182</v>
      </c>
      <c r="I170" s="59"/>
      <c r="J170" s="63">
        <f t="shared" si="18"/>
        <v>0</v>
      </c>
    </row>
    <row r="171" spans="1:12">
      <c r="A171" s="24">
        <v>9</v>
      </c>
      <c r="B171" s="36" t="s">
        <v>32</v>
      </c>
      <c r="C171" s="26"/>
      <c r="D171" s="27">
        <v>101534</v>
      </c>
      <c r="E171" s="28">
        <f t="shared" si="16"/>
        <v>0</v>
      </c>
      <c r="F171" s="29">
        <v>0</v>
      </c>
      <c r="G171" s="30">
        <f t="shared" si="17"/>
        <v>0</v>
      </c>
      <c r="H171" s="31">
        <f t="shared" si="19"/>
        <v>94012.962962962964</v>
      </c>
      <c r="I171" s="59"/>
      <c r="J171" s="63">
        <f t="shared" si="18"/>
        <v>0</v>
      </c>
    </row>
    <row r="172" spans="1:12" s="195" customFormat="1">
      <c r="A172" s="168">
        <v>10</v>
      </c>
      <c r="B172" s="36" t="s">
        <v>33</v>
      </c>
      <c r="C172" s="37"/>
      <c r="D172" s="27">
        <v>110148</v>
      </c>
      <c r="E172" s="156">
        <f t="shared" si="16"/>
        <v>0</v>
      </c>
      <c r="F172" s="157">
        <v>0</v>
      </c>
      <c r="G172" s="30">
        <f t="shared" si="17"/>
        <v>0</v>
      </c>
      <c r="H172" s="170">
        <f t="shared" si="19"/>
        <v>101988.88888888888</v>
      </c>
      <c r="I172" s="183"/>
      <c r="J172" s="158">
        <f t="shared" si="18"/>
        <v>0</v>
      </c>
      <c r="K172" s="197"/>
      <c r="L172" s="197"/>
    </row>
    <row r="173" spans="1:12">
      <c r="A173" s="24">
        <v>11</v>
      </c>
      <c r="B173" s="25" t="s">
        <v>34</v>
      </c>
      <c r="C173" s="37">
        <v>10</v>
      </c>
      <c r="D173" s="27">
        <v>54198</v>
      </c>
      <c r="E173" s="28">
        <f t="shared" si="16"/>
        <v>541980</v>
      </c>
      <c r="F173" s="29">
        <v>0</v>
      </c>
      <c r="G173" s="30">
        <f t="shared" si="17"/>
        <v>541980</v>
      </c>
      <c r="H173" s="31">
        <f t="shared" si="19"/>
        <v>50183.333333333328</v>
      </c>
      <c r="I173" s="59"/>
      <c r="J173" s="63">
        <f t="shared" si="18"/>
        <v>501833.33333333326</v>
      </c>
    </row>
    <row r="174" spans="1:12">
      <c r="A174" s="24">
        <v>12</v>
      </c>
      <c r="B174" s="25" t="s">
        <v>35</v>
      </c>
      <c r="C174" s="37"/>
      <c r="D174" s="27">
        <v>49680</v>
      </c>
      <c r="E174" s="28">
        <f t="shared" si="16"/>
        <v>0</v>
      </c>
      <c r="F174" s="29">
        <v>0</v>
      </c>
      <c r="G174" s="30">
        <f t="shared" si="17"/>
        <v>0</v>
      </c>
      <c r="H174" s="31">
        <f t="shared" si="19"/>
        <v>46000</v>
      </c>
      <c r="I174" s="59"/>
      <c r="J174" s="63">
        <f t="shared" si="18"/>
        <v>0</v>
      </c>
    </row>
    <row r="175" spans="1:12" s="195" customFormat="1">
      <c r="A175" s="168">
        <v>13</v>
      </c>
      <c r="B175" s="25" t="s">
        <v>36</v>
      </c>
      <c r="C175" s="37"/>
      <c r="D175" s="38">
        <v>64152</v>
      </c>
      <c r="E175" s="156">
        <f t="shared" si="16"/>
        <v>0</v>
      </c>
      <c r="F175" s="157">
        <v>0</v>
      </c>
      <c r="G175" s="30">
        <f t="shared" si="17"/>
        <v>0</v>
      </c>
      <c r="H175" s="170">
        <f t="shared" si="19"/>
        <v>59399.999999999993</v>
      </c>
      <c r="I175" s="183"/>
      <c r="J175" s="158">
        <f t="shared" si="18"/>
        <v>0</v>
      </c>
      <c r="K175" s="197"/>
      <c r="L175" s="197"/>
    </row>
    <row r="176" spans="1:12" s="195" customFormat="1">
      <c r="A176" s="168">
        <v>14</v>
      </c>
      <c r="B176" s="25" t="s">
        <v>37</v>
      </c>
      <c r="C176" s="37"/>
      <c r="D176" s="38">
        <v>65934</v>
      </c>
      <c r="E176" s="156">
        <f t="shared" si="16"/>
        <v>0</v>
      </c>
      <c r="F176" s="157">
        <v>0</v>
      </c>
      <c r="G176" s="30">
        <f t="shared" si="17"/>
        <v>0</v>
      </c>
      <c r="H176" s="170">
        <f t="shared" si="19"/>
        <v>61049.999999999993</v>
      </c>
      <c r="I176" s="183"/>
      <c r="J176" s="158">
        <f t="shared" si="18"/>
        <v>0</v>
      </c>
      <c r="K176" s="197"/>
      <c r="L176" s="197"/>
    </row>
    <row r="177" spans="1:12" s="195" customFormat="1">
      <c r="A177" s="168">
        <v>15</v>
      </c>
      <c r="B177" s="25" t="s">
        <v>38</v>
      </c>
      <c r="C177" s="37"/>
      <c r="D177" s="38">
        <v>76626</v>
      </c>
      <c r="E177" s="156">
        <f t="shared" si="16"/>
        <v>0</v>
      </c>
      <c r="F177" s="157">
        <v>0</v>
      </c>
      <c r="G177" s="30">
        <f t="shared" si="17"/>
        <v>0</v>
      </c>
      <c r="H177" s="170">
        <f t="shared" si="19"/>
        <v>70950</v>
      </c>
      <c r="I177" s="183"/>
      <c r="J177" s="158">
        <f t="shared" si="18"/>
        <v>0</v>
      </c>
      <c r="K177" s="197"/>
      <c r="L177" s="197"/>
    </row>
    <row r="178" spans="1:12" s="195" customFormat="1">
      <c r="A178" s="168">
        <v>16</v>
      </c>
      <c r="B178" s="25" t="s">
        <v>39</v>
      </c>
      <c r="C178" s="37"/>
      <c r="D178" s="38">
        <v>80190</v>
      </c>
      <c r="E178" s="156">
        <f t="shared" si="16"/>
        <v>0</v>
      </c>
      <c r="F178" s="157">
        <v>0</v>
      </c>
      <c r="G178" s="30">
        <f t="shared" si="17"/>
        <v>0</v>
      </c>
      <c r="H178" s="170">
        <f t="shared" si="19"/>
        <v>74250</v>
      </c>
      <c r="I178" s="183"/>
      <c r="J178" s="158">
        <f t="shared" si="18"/>
        <v>0</v>
      </c>
      <c r="K178" s="197"/>
      <c r="L178" s="197"/>
    </row>
    <row r="179" spans="1:12" s="195" customFormat="1">
      <c r="A179" s="168">
        <v>17</v>
      </c>
      <c r="B179" s="25" t="s">
        <v>40</v>
      </c>
      <c r="C179" s="37"/>
      <c r="D179" s="38">
        <v>113832</v>
      </c>
      <c r="E179" s="156">
        <f t="shared" si="16"/>
        <v>0</v>
      </c>
      <c r="F179" s="157">
        <v>0</v>
      </c>
      <c r="G179" s="30">
        <f t="shared" si="17"/>
        <v>0</v>
      </c>
      <c r="H179" s="170">
        <f t="shared" si="19"/>
        <v>105400</v>
      </c>
      <c r="I179" s="183"/>
      <c r="J179" s="158">
        <f t="shared" si="18"/>
        <v>0</v>
      </c>
      <c r="K179" s="197"/>
      <c r="L179" s="197"/>
    </row>
    <row r="180" spans="1:12" s="195" customFormat="1">
      <c r="A180" s="168">
        <v>18</v>
      </c>
      <c r="B180" s="25" t="s">
        <v>41</v>
      </c>
      <c r="C180" s="37"/>
      <c r="D180" s="38">
        <v>98010</v>
      </c>
      <c r="E180" s="156">
        <f t="shared" si="16"/>
        <v>0</v>
      </c>
      <c r="F180" s="157">
        <v>0</v>
      </c>
      <c r="G180" s="30">
        <f t="shared" si="17"/>
        <v>0</v>
      </c>
      <c r="H180" s="170">
        <f t="shared" si="19"/>
        <v>90750</v>
      </c>
      <c r="I180" s="183"/>
      <c r="J180" s="158">
        <f t="shared" si="18"/>
        <v>0</v>
      </c>
      <c r="K180" s="197"/>
      <c r="L180" s="197"/>
    </row>
    <row r="181" spans="1:12" ht="17.25">
      <c r="A181" s="40"/>
      <c r="B181" s="41" t="s">
        <v>42</v>
      </c>
      <c r="C181" s="42">
        <f>SUM(C163:C180)</f>
        <v>80</v>
      </c>
      <c r="D181" s="42"/>
      <c r="E181" s="43">
        <f>SUM(E163:E180)</f>
        <v>7485430</v>
      </c>
      <c r="F181" s="43"/>
      <c r="G181" s="44">
        <f>SUM(G163:G180)</f>
        <v>7185572.5</v>
      </c>
      <c r="H181" s="45"/>
      <c r="I181" s="64"/>
      <c r="J181" s="45">
        <f>SUM(J163:J180)</f>
        <v>6653307.8703703694</v>
      </c>
    </row>
    <row r="182" spans="1:12" ht="31.5">
      <c r="A182" s="46"/>
      <c r="B182" s="47"/>
      <c r="C182" s="48"/>
      <c r="D182" s="48"/>
      <c r="E182" s="49"/>
      <c r="F182" s="49"/>
      <c r="G182" s="50"/>
      <c r="H182" s="51"/>
      <c r="I182" s="65"/>
      <c r="J182" s="184">
        <f>J181*0.08</f>
        <v>532264.62962962955</v>
      </c>
    </row>
    <row r="183" spans="1:12" ht="18">
      <c r="A183" s="283" t="s">
        <v>43</v>
      </c>
      <c r="B183" s="283"/>
      <c r="C183" s="284" t="s">
        <v>44</v>
      </c>
      <c r="D183" s="284"/>
      <c r="E183" s="54"/>
      <c r="F183" s="54"/>
      <c r="G183" s="55" t="s">
        <v>45</v>
      </c>
      <c r="H183" s="56"/>
      <c r="I183" s="66"/>
      <c r="J183" s="185">
        <f>SUM(J181:J182)</f>
        <v>7185572.4999999991</v>
      </c>
    </row>
    <row r="185" spans="1:12">
      <c r="B185" s="131" t="s">
        <v>165</v>
      </c>
      <c r="C185" s="131" t="s">
        <v>166</v>
      </c>
      <c r="D185" s="131"/>
      <c r="E185" s="131" t="s">
        <v>167</v>
      </c>
    </row>
    <row r="190" spans="1:12" ht="21" customHeight="1">
      <c r="A190" s="279" t="s">
        <v>0</v>
      </c>
      <c r="B190" s="279"/>
      <c r="C190" s="279"/>
      <c r="D190" s="279"/>
      <c r="E190" s="279"/>
      <c r="F190" s="279"/>
      <c r="G190" s="279"/>
      <c r="H190" s="3"/>
      <c r="I190" s="182"/>
      <c r="J190" s="3"/>
    </row>
    <row r="191" spans="1:12" ht="15.75">
      <c r="A191" s="279" t="s">
        <v>1</v>
      </c>
      <c r="B191" s="279"/>
      <c r="C191" s="279"/>
      <c r="D191" s="279"/>
      <c r="E191" s="279"/>
      <c r="F191" s="279"/>
      <c r="G191" s="279"/>
      <c r="H191" s="176"/>
      <c r="I191" s="176"/>
      <c r="J191" s="176"/>
    </row>
    <row r="192" spans="1:12" ht="15.75">
      <c r="A192" s="279" t="s">
        <v>2</v>
      </c>
      <c r="B192" s="279"/>
      <c r="C192" s="279"/>
      <c r="D192" s="279"/>
      <c r="E192" s="279"/>
      <c r="F192" s="279"/>
      <c r="G192" s="279"/>
      <c r="H192" s="3"/>
      <c r="I192" s="59"/>
      <c r="J192" s="3"/>
    </row>
    <row r="193" spans="1:10" ht="15.75">
      <c r="A193" s="279" t="s">
        <v>4</v>
      </c>
      <c r="B193" s="279"/>
      <c r="C193" s="279"/>
      <c r="D193" s="279"/>
      <c r="E193" s="279"/>
      <c r="F193" s="279"/>
      <c r="G193" s="279"/>
      <c r="H193" s="3"/>
      <c r="I193" s="59"/>
      <c r="J193" s="3"/>
    </row>
    <row r="194" spans="1:10" ht="15.75" customHeight="1">
      <c r="A194" s="280" t="s">
        <v>6</v>
      </c>
      <c r="B194" s="280"/>
      <c r="C194" s="280"/>
      <c r="D194" s="280"/>
      <c r="E194" s="280"/>
      <c r="F194" s="280"/>
      <c r="G194" s="280"/>
      <c r="H194" s="3"/>
      <c r="I194" s="59"/>
      <c r="J194" s="3"/>
    </row>
    <row r="195" spans="1:10" ht="27.75">
      <c r="A195" s="9"/>
      <c r="B195" s="9"/>
      <c r="C195" s="281" t="s">
        <v>367</v>
      </c>
      <c r="D195" s="281"/>
      <c r="E195" s="281"/>
      <c r="F195" s="281"/>
      <c r="G195" s="281"/>
      <c r="H195" s="3"/>
      <c r="I195" s="59"/>
      <c r="J195" s="3"/>
    </row>
    <row r="196" spans="1:10" ht="15.75">
      <c r="A196" s="11" t="s">
        <v>358</v>
      </c>
      <c r="B196" s="12"/>
      <c r="C196" s="13"/>
      <c r="D196" s="286"/>
      <c r="E196" s="286"/>
      <c r="F196" s="286"/>
      <c r="G196" s="286"/>
      <c r="H196" s="15"/>
      <c r="I196" s="59"/>
      <c r="J196" s="3"/>
    </row>
    <row r="197" spans="1:10" ht="15.75">
      <c r="A197" s="11" t="s">
        <v>9</v>
      </c>
      <c r="B197" s="286" t="s">
        <v>369</v>
      </c>
      <c r="C197" s="286"/>
      <c r="D197" s="286"/>
      <c r="E197" s="286"/>
      <c r="F197" s="286"/>
      <c r="G197" s="16"/>
      <c r="H197" s="20" t="s">
        <v>161</v>
      </c>
      <c r="I197" s="62"/>
      <c r="J197" s="61"/>
    </row>
    <row r="198" spans="1:10" ht="18.75">
      <c r="A198" s="11" t="s">
        <v>11</v>
      </c>
      <c r="B198" s="299"/>
      <c r="C198" s="299"/>
      <c r="D198" s="299"/>
      <c r="E198" s="299"/>
      <c r="F198" s="179"/>
      <c r="G198" s="180"/>
      <c r="H198" s="180"/>
      <c r="I198" s="180"/>
      <c r="J198" s="3"/>
    </row>
    <row r="199" spans="1:10" ht="15.75">
      <c r="A199" s="21" t="s">
        <v>14</v>
      </c>
      <c r="B199" s="196"/>
      <c r="C199" s="21" t="s">
        <v>17</v>
      </c>
      <c r="D199" s="22" t="s">
        <v>18</v>
      </c>
      <c r="E199" s="23" t="s">
        <v>19</v>
      </c>
      <c r="F199" s="23" t="s">
        <v>20</v>
      </c>
      <c r="G199" s="21" t="s">
        <v>21</v>
      </c>
      <c r="H199" s="3"/>
      <c r="I199" s="59"/>
      <c r="J199" s="3"/>
    </row>
    <row r="200" spans="1:10">
      <c r="A200" s="24">
        <v>1</v>
      </c>
      <c r="B200" s="25" t="s">
        <v>23</v>
      </c>
      <c r="C200" s="26">
        <v>20</v>
      </c>
      <c r="D200" s="27">
        <v>79305</v>
      </c>
      <c r="E200" s="28">
        <f t="shared" ref="E200:E217" si="20">D200*C200</f>
        <v>1586100</v>
      </c>
      <c r="F200" s="29">
        <v>0</v>
      </c>
      <c r="G200" s="30">
        <f t="shared" ref="G200:G217" si="21">E200-E200*F200</f>
        <v>1586100</v>
      </c>
      <c r="H200" s="31">
        <f>D200/1.08</f>
        <v>73430.555555555547</v>
      </c>
      <c r="I200" s="59"/>
      <c r="J200" s="63">
        <f t="shared" ref="J200:J217" si="22">H200*C200</f>
        <v>1468611.111111111</v>
      </c>
    </row>
    <row r="201" spans="1:10">
      <c r="A201" s="120">
        <v>2</v>
      </c>
      <c r="B201" s="121" t="s">
        <v>25</v>
      </c>
      <c r="C201" s="126"/>
      <c r="D201" s="33">
        <v>128591</v>
      </c>
      <c r="E201" s="123">
        <f t="shared" si="20"/>
        <v>0</v>
      </c>
      <c r="F201" s="29">
        <v>0</v>
      </c>
      <c r="G201" s="125">
        <f t="shared" si="21"/>
        <v>0</v>
      </c>
      <c r="H201" s="31">
        <f>D201/1.08</f>
        <v>119065.74074074073</v>
      </c>
      <c r="I201" s="129"/>
      <c r="J201" s="63">
        <f t="shared" si="22"/>
        <v>0</v>
      </c>
    </row>
    <row r="202" spans="1:10">
      <c r="A202" s="24">
        <v>3</v>
      </c>
      <c r="B202" s="25" t="s">
        <v>26</v>
      </c>
      <c r="C202" s="88"/>
      <c r="D202" s="27">
        <v>60043</v>
      </c>
      <c r="E202" s="28">
        <f t="shared" si="20"/>
        <v>0</v>
      </c>
      <c r="F202" s="29">
        <v>0</v>
      </c>
      <c r="G202" s="30">
        <f t="shared" si="21"/>
        <v>0</v>
      </c>
      <c r="H202" s="31">
        <f>D202/1.08</f>
        <v>55595.370370370365</v>
      </c>
      <c r="I202" s="59"/>
      <c r="J202" s="63">
        <f t="shared" si="22"/>
        <v>0</v>
      </c>
    </row>
    <row r="203" spans="1:10">
      <c r="A203" s="24">
        <v>4</v>
      </c>
      <c r="B203" s="25" t="s">
        <v>27</v>
      </c>
      <c r="C203" s="35"/>
      <c r="D203" s="27">
        <v>115781</v>
      </c>
      <c r="E203" s="28">
        <f t="shared" si="20"/>
        <v>0</v>
      </c>
      <c r="F203" s="29">
        <v>0</v>
      </c>
      <c r="G203" s="30">
        <f t="shared" si="21"/>
        <v>0</v>
      </c>
      <c r="H203" s="31">
        <f>D203/1.08</f>
        <v>107204.62962962962</v>
      </c>
      <c r="I203" s="59"/>
      <c r="J203" s="63">
        <f t="shared" si="22"/>
        <v>0</v>
      </c>
    </row>
    <row r="204" spans="1:10">
      <c r="A204" s="24">
        <v>5</v>
      </c>
      <c r="B204" s="25" t="s">
        <v>28</v>
      </c>
      <c r="C204" s="32">
        <v>40</v>
      </c>
      <c r="D204" s="33">
        <v>119943</v>
      </c>
      <c r="E204" s="123">
        <f t="shared" si="20"/>
        <v>4797720</v>
      </c>
      <c r="F204" s="124">
        <v>0.25</v>
      </c>
      <c r="G204" s="125">
        <f t="shared" si="21"/>
        <v>3598290</v>
      </c>
      <c r="H204" s="128">
        <f>D204/1.08*0.75</f>
        <v>83293.75</v>
      </c>
      <c r="I204" s="59"/>
      <c r="J204" s="63">
        <f t="shared" si="22"/>
        <v>3331750</v>
      </c>
    </row>
    <row r="205" spans="1:10">
      <c r="A205" s="24">
        <v>6</v>
      </c>
      <c r="B205" s="25" t="s">
        <v>29</v>
      </c>
      <c r="C205" s="26"/>
      <c r="D205" s="27">
        <v>94810</v>
      </c>
      <c r="E205" s="28">
        <f t="shared" si="20"/>
        <v>0</v>
      </c>
      <c r="F205" s="29">
        <v>0</v>
      </c>
      <c r="G205" s="30">
        <f t="shared" si="21"/>
        <v>0</v>
      </c>
      <c r="H205" s="31">
        <f t="shared" ref="H205:H217" si="23">D205/1.08</f>
        <v>87787.037037037036</v>
      </c>
      <c r="I205" s="59"/>
      <c r="J205" s="63">
        <f t="shared" si="22"/>
        <v>0</v>
      </c>
    </row>
    <row r="206" spans="1:10">
      <c r="A206" s="24">
        <v>7</v>
      </c>
      <c r="B206" s="25" t="s">
        <v>30</v>
      </c>
      <c r="C206" s="34"/>
      <c r="D206" s="27">
        <v>141396</v>
      </c>
      <c r="E206" s="28">
        <f t="shared" si="20"/>
        <v>0</v>
      </c>
      <c r="F206" s="29">
        <v>0</v>
      </c>
      <c r="G206" s="30">
        <f t="shared" si="21"/>
        <v>0</v>
      </c>
      <c r="H206" s="31">
        <f t="shared" si="23"/>
        <v>130922.22222222222</v>
      </c>
      <c r="I206" s="59"/>
      <c r="J206" s="63">
        <f t="shared" si="22"/>
        <v>0</v>
      </c>
    </row>
    <row r="207" spans="1:10">
      <c r="A207" s="24">
        <v>8</v>
      </c>
      <c r="B207" s="25" t="s">
        <v>31</v>
      </c>
      <c r="C207" s="26"/>
      <c r="D207" s="27">
        <v>232931</v>
      </c>
      <c r="E207" s="28">
        <f t="shared" si="20"/>
        <v>0</v>
      </c>
      <c r="F207" s="29">
        <v>0</v>
      </c>
      <c r="G207" s="30">
        <f t="shared" si="21"/>
        <v>0</v>
      </c>
      <c r="H207" s="31">
        <f t="shared" si="23"/>
        <v>215676.85185185182</v>
      </c>
      <c r="I207" s="59"/>
      <c r="J207" s="63">
        <f t="shared" si="22"/>
        <v>0</v>
      </c>
    </row>
    <row r="208" spans="1:10">
      <c r="A208" s="24">
        <v>9</v>
      </c>
      <c r="B208" s="36" t="s">
        <v>32</v>
      </c>
      <c r="C208" s="26"/>
      <c r="D208" s="27">
        <v>101534</v>
      </c>
      <c r="E208" s="28">
        <f t="shared" si="20"/>
        <v>0</v>
      </c>
      <c r="F208" s="29">
        <v>0</v>
      </c>
      <c r="G208" s="30">
        <f t="shared" si="21"/>
        <v>0</v>
      </c>
      <c r="H208" s="31">
        <f t="shared" si="23"/>
        <v>94012.962962962964</v>
      </c>
      <c r="I208" s="59"/>
      <c r="J208" s="63">
        <f t="shared" si="22"/>
        <v>0</v>
      </c>
    </row>
    <row r="209" spans="1:12" s="195" customFormat="1">
      <c r="A209" s="168">
        <v>10</v>
      </c>
      <c r="B209" s="36" t="s">
        <v>33</v>
      </c>
      <c r="C209" s="37"/>
      <c r="D209" s="27">
        <v>110148</v>
      </c>
      <c r="E209" s="156">
        <f t="shared" si="20"/>
        <v>0</v>
      </c>
      <c r="F209" s="157">
        <v>0</v>
      </c>
      <c r="G209" s="30">
        <f t="shared" si="21"/>
        <v>0</v>
      </c>
      <c r="H209" s="170">
        <f t="shared" si="23"/>
        <v>101988.88888888888</v>
      </c>
      <c r="I209" s="183"/>
      <c r="J209" s="158">
        <f t="shared" si="22"/>
        <v>0</v>
      </c>
      <c r="K209" s="197"/>
      <c r="L209" s="197"/>
    </row>
    <row r="210" spans="1:12">
      <c r="A210" s="24">
        <v>11</v>
      </c>
      <c r="B210" s="25" t="s">
        <v>34</v>
      </c>
      <c r="C210" s="37"/>
      <c r="D210" s="27">
        <v>54198</v>
      </c>
      <c r="E210" s="28">
        <f t="shared" si="20"/>
        <v>0</v>
      </c>
      <c r="F210" s="29">
        <v>0</v>
      </c>
      <c r="G210" s="30">
        <f t="shared" si="21"/>
        <v>0</v>
      </c>
      <c r="H210" s="31">
        <f t="shared" si="23"/>
        <v>50183.333333333328</v>
      </c>
      <c r="I210" s="59"/>
      <c r="J210" s="63">
        <f t="shared" si="22"/>
        <v>0</v>
      </c>
    </row>
    <row r="211" spans="1:12">
      <c r="A211" s="24">
        <v>12</v>
      </c>
      <c r="B211" s="25" t="s">
        <v>35</v>
      </c>
      <c r="C211" s="37"/>
      <c r="D211" s="27">
        <v>49680</v>
      </c>
      <c r="E211" s="28">
        <f t="shared" si="20"/>
        <v>0</v>
      </c>
      <c r="F211" s="29">
        <v>0</v>
      </c>
      <c r="G211" s="30">
        <f t="shared" si="21"/>
        <v>0</v>
      </c>
      <c r="H211" s="31">
        <f t="shared" si="23"/>
        <v>46000</v>
      </c>
      <c r="I211" s="59"/>
      <c r="J211" s="63">
        <f t="shared" si="22"/>
        <v>0</v>
      </c>
    </row>
    <row r="212" spans="1:12" s="195" customFormat="1">
      <c r="A212" s="168">
        <v>13</v>
      </c>
      <c r="B212" s="25" t="s">
        <v>36</v>
      </c>
      <c r="C212" s="37"/>
      <c r="D212" s="38">
        <v>64152</v>
      </c>
      <c r="E212" s="156">
        <f t="shared" si="20"/>
        <v>0</v>
      </c>
      <c r="F212" s="157">
        <v>0</v>
      </c>
      <c r="G212" s="30">
        <f t="shared" si="21"/>
        <v>0</v>
      </c>
      <c r="H212" s="170">
        <f t="shared" si="23"/>
        <v>59399.999999999993</v>
      </c>
      <c r="I212" s="183"/>
      <c r="J212" s="158">
        <f t="shared" si="22"/>
        <v>0</v>
      </c>
      <c r="K212" s="197"/>
      <c r="L212" s="197"/>
    </row>
    <row r="213" spans="1:12" s="195" customFormat="1">
      <c r="A213" s="168">
        <v>14</v>
      </c>
      <c r="B213" s="25" t="s">
        <v>37</v>
      </c>
      <c r="C213" s="37"/>
      <c r="D213" s="38">
        <v>65934</v>
      </c>
      <c r="E213" s="156">
        <f t="shared" si="20"/>
        <v>0</v>
      </c>
      <c r="F213" s="157">
        <v>0</v>
      </c>
      <c r="G213" s="30">
        <f t="shared" si="21"/>
        <v>0</v>
      </c>
      <c r="H213" s="170">
        <f t="shared" si="23"/>
        <v>61049.999999999993</v>
      </c>
      <c r="I213" s="183"/>
      <c r="J213" s="158">
        <f t="shared" si="22"/>
        <v>0</v>
      </c>
      <c r="K213" s="197"/>
      <c r="L213" s="197"/>
    </row>
    <row r="214" spans="1:12" s="195" customFormat="1">
      <c r="A214" s="168">
        <v>15</v>
      </c>
      <c r="B214" s="25" t="s">
        <v>38</v>
      </c>
      <c r="C214" s="37"/>
      <c r="D214" s="38">
        <v>76626</v>
      </c>
      <c r="E214" s="156">
        <f t="shared" si="20"/>
        <v>0</v>
      </c>
      <c r="F214" s="157">
        <v>0</v>
      </c>
      <c r="G214" s="30">
        <f t="shared" si="21"/>
        <v>0</v>
      </c>
      <c r="H214" s="170">
        <f t="shared" si="23"/>
        <v>70950</v>
      </c>
      <c r="I214" s="183"/>
      <c r="J214" s="158">
        <f t="shared" si="22"/>
        <v>0</v>
      </c>
      <c r="K214" s="197"/>
      <c r="L214" s="197"/>
    </row>
    <row r="215" spans="1:12" s="195" customFormat="1">
      <c r="A215" s="168">
        <v>16</v>
      </c>
      <c r="B215" s="25" t="s">
        <v>39</v>
      </c>
      <c r="C215" s="37"/>
      <c r="D215" s="38">
        <v>80190</v>
      </c>
      <c r="E215" s="156">
        <f t="shared" si="20"/>
        <v>0</v>
      </c>
      <c r="F215" s="157">
        <v>0</v>
      </c>
      <c r="G215" s="30">
        <f t="shared" si="21"/>
        <v>0</v>
      </c>
      <c r="H215" s="170">
        <f t="shared" si="23"/>
        <v>74250</v>
      </c>
      <c r="I215" s="183"/>
      <c r="J215" s="158">
        <f t="shared" si="22"/>
        <v>0</v>
      </c>
      <c r="K215" s="197"/>
      <c r="L215" s="197"/>
    </row>
    <row r="216" spans="1:12" s="195" customFormat="1">
      <c r="A216" s="168">
        <v>17</v>
      </c>
      <c r="B216" s="25" t="s">
        <v>40</v>
      </c>
      <c r="C216" s="37"/>
      <c r="D216" s="38">
        <v>113832</v>
      </c>
      <c r="E216" s="156">
        <f t="shared" si="20"/>
        <v>0</v>
      </c>
      <c r="F216" s="157">
        <v>0</v>
      </c>
      <c r="G216" s="30">
        <f t="shared" si="21"/>
        <v>0</v>
      </c>
      <c r="H216" s="170">
        <f t="shared" si="23"/>
        <v>105400</v>
      </c>
      <c r="I216" s="183"/>
      <c r="J216" s="158">
        <f t="shared" si="22"/>
        <v>0</v>
      </c>
      <c r="K216" s="197"/>
      <c r="L216" s="197"/>
    </row>
    <row r="217" spans="1:12" s="195" customFormat="1">
      <c r="A217" s="168">
        <v>18</v>
      </c>
      <c r="B217" s="25" t="s">
        <v>41</v>
      </c>
      <c r="C217" s="37"/>
      <c r="D217" s="38">
        <v>98010</v>
      </c>
      <c r="E217" s="156">
        <f t="shared" si="20"/>
        <v>0</v>
      </c>
      <c r="F217" s="157">
        <v>0</v>
      </c>
      <c r="G217" s="30">
        <f t="shared" si="21"/>
        <v>0</v>
      </c>
      <c r="H217" s="170">
        <f t="shared" si="23"/>
        <v>90750</v>
      </c>
      <c r="I217" s="183"/>
      <c r="J217" s="158">
        <f t="shared" si="22"/>
        <v>0</v>
      </c>
      <c r="K217" s="197"/>
      <c r="L217" s="197"/>
    </row>
    <row r="218" spans="1:12" ht="17.25">
      <c r="A218" s="40"/>
      <c r="B218" s="41" t="s">
        <v>42</v>
      </c>
      <c r="C218" s="42">
        <f>SUM(C200:C217)</f>
        <v>60</v>
      </c>
      <c r="D218" s="42"/>
      <c r="E218" s="43">
        <f>SUM(E200:E217)</f>
        <v>6383820</v>
      </c>
      <c r="F218" s="43"/>
      <c r="G218" s="44">
        <f>SUM(G200:G217)</f>
        <v>5184390</v>
      </c>
      <c r="H218" s="45"/>
      <c r="I218" s="64"/>
      <c r="J218" s="45">
        <f>SUM(J200:J217)</f>
        <v>4800361.111111111</v>
      </c>
    </row>
    <row r="219" spans="1:12" ht="31.5">
      <c r="A219" s="46"/>
      <c r="B219" s="47"/>
      <c r="C219" s="48"/>
      <c r="D219" s="48"/>
      <c r="E219" s="49"/>
      <c r="F219" s="49"/>
      <c r="G219" s="50"/>
      <c r="H219" s="51"/>
      <c r="I219" s="65"/>
      <c r="J219" s="184">
        <f>J218*0.08</f>
        <v>384028.88888888888</v>
      </c>
    </row>
    <row r="220" spans="1:12" ht="18">
      <c r="A220" s="283" t="s">
        <v>43</v>
      </c>
      <c r="B220" s="283"/>
      <c r="C220" s="284" t="s">
        <v>44</v>
      </c>
      <c r="D220" s="284"/>
      <c r="E220" s="54"/>
      <c r="F220" s="54"/>
      <c r="G220" s="55" t="s">
        <v>45</v>
      </c>
      <c r="H220" s="56"/>
      <c r="I220" s="66"/>
      <c r="J220" s="185">
        <f>SUM(J218:J219)</f>
        <v>5184390</v>
      </c>
    </row>
    <row r="222" spans="1:12">
      <c r="B222" s="131" t="s">
        <v>165</v>
      </c>
      <c r="C222" s="131" t="s">
        <v>166</v>
      </c>
      <c r="D222" s="131"/>
      <c r="E222" s="131" t="s">
        <v>167</v>
      </c>
    </row>
    <row r="226" spans="1:10" ht="21" customHeight="1">
      <c r="A226" s="279" t="s">
        <v>0</v>
      </c>
      <c r="B226" s="279"/>
      <c r="C226" s="279"/>
      <c r="D226" s="279"/>
      <c r="E226" s="279"/>
      <c r="F226" s="279"/>
      <c r="G226" s="279"/>
      <c r="H226" s="3"/>
      <c r="I226" s="182"/>
      <c r="J226" s="3"/>
    </row>
    <row r="227" spans="1:10" ht="15.75">
      <c r="A227" s="279" t="s">
        <v>1</v>
      </c>
      <c r="B227" s="279"/>
      <c r="C227" s="279"/>
      <c r="D227" s="279"/>
      <c r="E227" s="279"/>
      <c r="F227" s="279"/>
      <c r="G227" s="279"/>
      <c r="H227" s="176"/>
      <c r="I227" s="176"/>
      <c r="J227" s="176"/>
    </row>
    <row r="228" spans="1:10" ht="15.75">
      <c r="A228" s="279" t="s">
        <v>2</v>
      </c>
      <c r="B228" s="279"/>
      <c r="C228" s="279"/>
      <c r="D228" s="279"/>
      <c r="E228" s="279"/>
      <c r="F228" s="279"/>
      <c r="G228" s="279"/>
      <c r="H228" s="3"/>
      <c r="I228" s="59"/>
      <c r="J228" s="3"/>
    </row>
    <row r="229" spans="1:10" ht="15.75">
      <c r="A229" s="279" t="s">
        <v>4</v>
      </c>
      <c r="B229" s="279"/>
      <c r="C229" s="279"/>
      <c r="D229" s="279"/>
      <c r="E229" s="279"/>
      <c r="F229" s="279"/>
      <c r="G229" s="279"/>
      <c r="H229" s="3"/>
      <c r="I229" s="59"/>
      <c r="J229" s="3"/>
    </row>
    <row r="230" spans="1:10" ht="15.75" customHeight="1">
      <c r="A230" s="280" t="s">
        <v>6</v>
      </c>
      <c r="B230" s="280"/>
      <c r="C230" s="280"/>
      <c r="D230" s="280"/>
      <c r="E230" s="280"/>
      <c r="F230" s="280"/>
      <c r="G230" s="280"/>
      <c r="H230" s="3"/>
      <c r="I230" s="59"/>
      <c r="J230" s="3"/>
    </row>
    <row r="231" spans="1:10" ht="27.75">
      <c r="A231" s="9"/>
      <c r="B231" s="9"/>
      <c r="C231" s="281" t="s">
        <v>367</v>
      </c>
      <c r="D231" s="281"/>
      <c r="E231" s="281"/>
      <c r="F231" s="281"/>
      <c r="G231" s="281"/>
      <c r="H231" s="3"/>
      <c r="I231" s="59"/>
      <c r="J231" s="3"/>
    </row>
    <row r="232" spans="1:10" ht="15.75">
      <c r="A232" s="11" t="s">
        <v>358</v>
      </c>
      <c r="B232" s="12"/>
      <c r="C232" s="13"/>
      <c r="D232" s="286"/>
      <c r="E232" s="286"/>
      <c r="F232" s="286"/>
      <c r="G232" s="286"/>
      <c r="H232" s="15"/>
      <c r="I232" s="59"/>
      <c r="J232" s="3"/>
    </row>
    <row r="233" spans="1:10" ht="15.75">
      <c r="A233" s="11" t="s">
        <v>9</v>
      </c>
      <c r="B233" s="286" t="s">
        <v>370</v>
      </c>
      <c r="C233" s="286"/>
      <c r="D233" s="286"/>
      <c r="E233" s="286"/>
      <c r="F233" s="286"/>
      <c r="G233" s="16"/>
      <c r="H233" s="20" t="s">
        <v>161</v>
      </c>
      <c r="I233" s="62"/>
      <c r="J233" s="61"/>
    </row>
    <row r="234" spans="1:10" ht="18.75">
      <c r="A234" s="11" t="s">
        <v>11</v>
      </c>
      <c r="B234" s="299"/>
      <c r="C234" s="299"/>
      <c r="D234" s="299"/>
      <c r="E234" s="299"/>
      <c r="F234" s="179"/>
      <c r="G234" s="180"/>
      <c r="H234" s="180"/>
      <c r="I234" s="180"/>
      <c r="J234" s="3"/>
    </row>
    <row r="235" spans="1:10" ht="15.75">
      <c r="A235" s="21" t="s">
        <v>14</v>
      </c>
      <c r="B235" s="196"/>
      <c r="C235" s="21" t="s">
        <v>17</v>
      </c>
      <c r="D235" s="22" t="s">
        <v>18</v>
      </c>
      <c r="E235" s="23" t="s">
        <v>19</v>
      </c>
      <c r="F235" s="23" t="s">
        <v>20</v>
      </c>
      <c r="G235" s="21" t="s">
        <v>21</v>
      </c>
      <c r="H235" s="3"/>
      <c r="I235" s="59"/>
      <c r="J235" s="3"/>
    </row>
    <row r="236" spans="1:10">
      <c r="A236" s="24">
        <v>1</v>
      </c>
      <c r="B236" s="25" t="s">
        <v>23</v>
      </c>
      <c r="C236" s="26">
        <v>10</v>
      </c>
      <c r="D236" s="27">
        <v>79305</v>
      </c>
      <c r="E236" s="28">
        <f t="shared" ref="E236:E253" si="24">D236*C236</f>
        <v>793050</v>
      </c>
      <c r="F236" s="29">
        <v>0</v>
      </c>
      <c r="G236" s="30">
        <f t="shared" ref="G236:G253" si="25">E236-E236*F236</f>
        <v>793050</v>
      </c>
      <c r="H236" s="31">
        <f>D236/1.08</f>
        <v>73430.555555555547</v>
      </c>
      <c r="I236" s="59"/>
      <c r="J236" s="63">
        <f t="shared" ref="J236:J253" si="26">H236*C236</f>
        <v>734305.5555555555</v>
      </c>
    </row>
    <row r="237" spans="1:10">
      <c r="A237" s="120">
        <v>2</v>
      </c>
      <c r="B237" s="121" t="s">
        <v>25</v>
      </c>
      <c r="C237" s="126">
        <v>10</v>
      </c>
      <c r="D237" s="33">
        <v>128591</v>
      </c>
      <c r="E237" s="123">
        <f t="shared" si="24"/>
        <v>1285910</v>
      </c>
      <c r="F237" s="29">
        <v>0</v>
      </c>
      <c r="G237" s="125">
        <f t="shared" si="25"/>
        <v>1285910</v>
      </c>
      <c r="H237" s="31">
        <f>D237/1.08</f>
        <v>119065.74074074073</v>
      </c>
      <c r="I237" s="129"/>
      <c r="J237" s="63">
        <f t="shared" si="26"/>
        <v>1190657.4074074072</v>
      </c>
    </row>
    <row r="238" spans="1:10">
      <c r="A238" s="24">
        <v>3</v>
      </c>
      <c r="B238" s="25" t="s">
        <v>26</v>
      </c>
      <c r="C238" s="88"/>
      <c r="D238" s="27">
        <v>60043</v>
      </c>
      <c r="E238" s="28">
        <f t="shared" si="24"/>
        <v>0</v>
      </c>
      <c r="F238" s="29">
        <v>0</v>
      </c>
      <c r="G238" s="30">
        <f t="shared" si="25"/>
        <v>0</v>
      </c>
      <c r="H238" s="31">
        <f>D238/1.08</f>
        <v>55595.370370370365</v>
      </c>
      <c r="I238" s="59"/>
      <c r="J238" s="63">
        <f t="shared" si="26"/>
        <v>0</v>
      </c>
    </row>
    <row r="239" spans="1:10">
      <c r="A239" s="24">
        <v>4</v>
      </c>
      <c r="B239" s="25" t="s">
        <v>27</v>
      </c>
      <c r="C239" s="35"/>
      <c r="D239" s="27">
        <v>115781</v>
      </c>
      <c r="E239" s="28">
        <f t="shared" si="24"/>
        <v>0</v>
      </c>
      <c r="F239" s="29">
        <v>0</v>
      </c>
      <c r="G239" s="30">
        <f t="shared" si="25"/>
        <v>0</v>
      </c>
      <c r="H239" s="31">
        <f>D239/1.08</f>
        <v>107204.62962962962</v>
      </c>
      <c r="I239" s="59"/>
      <c r="J239" s="63">
        <f t="shared" si="26"/>
        <v>0</v>
      </c>
    </row>
    <row r="240" spans="1:10">
      <c r="A240" s="24">
        <v>5</v>
      </c>
      <c r="B240" s="25" t="s">
        <v>28</v>
      </c>
      <c r="C240" s="32"/>
      <c r="D240" s="33">
        <v>119943</v>
      </c>
      <c r="E240" s="123">
        <f t="shared" si="24"/>
        <v>0</v>
      </c>
      <c r="F240" s="124">
        <v>0.25</v>
      </c>
      <c r="G240" s="125">
        <f t="shared" si="25"/>
        <v>0</v>
      </c>
      <c r="H240" s="128">
        <f>D240/1.08*0.75</f>
        <v>83293.75</v>
      </c>
      <c r="I240" s="59"/>
      <c r="J240" s="63">
        <f t="shared" si="26"/>
        <v>0</v>
      </c>
    </row>
    <row r="241" spans="1:12">
      <c r="A241" s="24">
        <v>6</v>
      </c>
      <c r="B241" s="25" t="s">
        <v>29</v>
      </c>
      <c r="C241" s="26"/>
      <c r="D241" s="27">
        <v>94810</v>
      </c>
      <c r="E241" s="28">
        <f t="shared" si="24"/>
        <v>0</v>
      </c>
      <c r="F241" s="29">
        <v>0</v>
      </c>
      <c r="G241" s="30">
        <f t="shared" si="25"/>
        <v>0</v>
      </c>
      <c r="H241" s="31">
        <f t="shared" ref="H241:H253" si="27">D241/1.08</f>
        <v>87787.037037037036</v>
      </c>
      <c r="I241" s="59"/>
      <c r="J241" s="63">
        <f t="shared" si="26"/>
        <v>0</v>
      </c>
    </row>
    <row r="242" spans="1:12">
      <c r="A242" s="24">
        <v>7</v>
      </c>
      <c r="B242" s="25" t="s">
        <v>30</v>
      </c>
      <c r="C242" s="34"/>
      <c r="D242" s="27">
        <v>141396</v>
      </c>
      <c r="E242" s="28">
        <f t="shared" si="24"/>
        <v>0</v>
      </c>
      <c r="F242" s="29">
        <v>0</v>
      </c>
      <c r="G242" s="30">
        <f t="shared" si="25"/>
        <v>0</v>
      </c>
      <c r="H242" s="31">
        <f t="shared" si="27"/>
        <v>130922.22222222222</v>
      </c>
      <c r="I242" s="59"/>
      <c r="J242" s="63">
        <f t="shared" si="26"/>
        <v>0</v>
      </c>
    </row>
    <row r="243" spans="1:12">
      <c r="A243" s="24">
        <v>8</v>
      </c>
      <c r="B243" s="25" t="s">
        <v>31</v>
      </c>
      <c r="C243" s="26"/>
      <c r="D243" s="27">
        <v>232931</v>
      </c>
      <c r="E243" s="28">
        <f t="shared" si="24"/>
        <v>0</v>
      </c>
      <c r="F243" s="29">
        <v>0</v>
      </c>
      <c r="G243" s="30">
        <f t="shared" si="25"/>
        <v>0</v>
      </c>
      <c r="H243" s="31">
        <f t="shared" si="27"/>
        <v>215676.85185185182</v>
      </c>
      <c r="I243" s="59"/>
      <c r="J243" s="63">
        <f t="shared" si="26"/>
        <v>0</v>
      </c>
    </row>
    <row r="244" spans="1:12">
      <c r="A244" s="24">
        <v>9</v>
      </c>
      <c r="B244" s="36" t="s">
        <v>32</v>
      </c>
      <c r="C244" s="26"/>
      <c r="D244" s="27">
        <v>101534</v>
      </c>
      <c r="E244" s="28">
        <f t="shared" si="24"/>
        <v>0</v>
      </c>
      <c r="F244" s="29">
        <v>0</v>
      </c>
      <c r="G244" s="30">
        <f t="shared" si="25"/>
        <v>0</v>
      </c>
      <c r="H244" s="31">
        <f t="shared" si="27"/>
        <v>94012.962962962964</v>
      </c>
      <c r="I244" s="59"/>
      <c r="J244" s="63">
        <f t="shared" si="26"/>
        <v>0</v>
      </c>
    </row>
    <row r="245" spans="1:12" s="195" customFormat="1">
      <c r="A245" s="168">
        <v>10</v>
      </c>
      <c r="B245" s="36" t="s">
        <v>33</v>
      </c>
      <c r="C245" s="37"/>
      <c r="D245" s="27">
        <v>110148</v>
      </c>
      <c r="E245" s="156">
        <f t="shared" si="24"/>
        <v>0</v>
      </c>
      <c r="F245" s="157">
        <v>0</v>
      </c>
      <c r="G245" s="30">
        <f t="shared" si="25"/>
        <v>0</v>
      </c>
      <c r="H245" s="170">
        <f t="shared" si="27"/>
        <v>101988.88888888888</v>
      </c>
      <c r="I245" s="183"/>
      <c r="J245" s="158">
        <f t="shared" si="26"/>
        <v>0</v>
      </c>
      <c r="K245" s="197"/>
      <c r="L245" s="197"/>
    </row>
    <row r="246" spans="1:12">
      <c r="A246" s="24">
        <v>11</v>
      </c>
      <c r="B246" s="25" t="s">
        <v>34</v>
      </c>
      <c r="C246" s="37"/>
      <c r="D246" s="27">
        <v>54198</v>
      </c>
      <c r="E246" s="28">
        <f t="shared" si="24"/>
        <v>0</v>
      </c>
      <c r="F246" s="29">
        <v>0</v>
      </c>
      <c r="G246" s="30">
        <f t="shared" si="25"/>
        <v>0</v>
      </c>
      <c r="H246" s="31">
        <f t="shared" si="27"/>
        <v>50183.333333333328</v>
      </c>
      <c r="I246" s="59"/>
      <c r="J246" s="63">
        <f t="shared" si="26"/>
        <v>0</v>
      </c>
    </row>
    <row r="247" spans="1:12">
      <c r="A247" s="24">
        <v>12</v>
      </c>
      <c r="B247" s="25" t="s">
        <v>35</v>
      </c>
      <c r="C247" s="37"/>
      <c r="D247" s="27">
        <v>49680</v>
      </c>
      <c r="E247" s="28">
        <f t="shared" si="24"/>
        <v>0</v>
      </c>
      <c r="F247" s="29">
        <v>0</v>
      </c>
      <c r="G247" s="30">
        <f t="shared" si="25"/>
        <v>0</v>
      </c>
      <c r="H247" s="31">
        <f t="shared" si="27"/>
        <v>46000</v>
      </c>
      <c r="I247" s="59"/>
      <c r="J247" s="63">
        <f t="shared" si="26"/>
        <v>0</v>
      </c>
    </row>
    <row r="248" spans="1:12" s="195" customFormat="1">
      <c r="A248" s="168">
        <v>13</v>
      </c>
      <c r="B248" s="25" t="s">
        <v>36</v>
      </c>
      <c r="C248" s="37"/>
      <c r="D248" s="38">
        <v>64152</v>
      </c>
      <c r="E248" s="156">
        <f t="shared" si="24"/>
        <v>0</v>
      </c>
      <c r="F248" s="157">
        <v>0</v>
      </c>
      <c r="G248" s="30">
        <f t="shared" si="25"/>
        <v>0</v>
      </c>
      <c r="H248" s="170">
        <f t="shared" si="27"/>
        <v>59399.999999999993</v>
      </c>
      <c r="I248" s="183"/>
      <c r="J248" s="158">
        <f t="shared" si="26"/>
        <v>0</v>
      </c>
      <c r="K248" s="197"/>
      <c r="L248" s="197"/>
    </row>
    <row r="249" spans="1:12" s="195" customFormat="1">
      <c r="A249" s="168">
        <v>14</v>
      </c>
      <c r="B249" s="25" t="s">
        <v>37</v>
      </c>
      <c r="C249" s="37"/>
      <c r="D249" s="38">
        <v>65934</v>
      </c>
      <c r="E249" s="156">
        <f t="shared" si="24"/>
        <v>0</v>
      </c>
      <c r="F249" s="157">
        <v>0</v>
      </c>
      <c r="G249" s="30">
        <f t="shared" si="25"/>
        <v>0</v>
      </c>
      <c r="H249" s="170">
        <f t="shared" si="27"/>
        <v>61049.999999999993</v>
      </c>
      <c r="I249" s="183"/>
      <c r="J249" s="158">
        <f t="shared" si="26"/>
        <v>0</v>
      </c>
      <c r="K249" s="197"/>
      <c r="L249" s="197"/>
    </row>
    <row r="250" spans="1:12" s="195" customFormat="1">
      <c r="A250" s="168">
        <v>15</v>
      </c>
      <c r="B250" s="25" t="s">
        <v>38</v>
      </c>
      <c r="C250" s="37"/>
      <c r="D250" s="38">
        <v>76626</v>
      </c>
      <c r="E250" s="156">
        <f t="shared" si="24"/>
        <v>0</v>
      </c>
      <c r="F250" s="157">
        <v>0</v>
      </c>
      <c r="G250" s="30">
        <f t="shared" si="25"/>
        <v>0</v>
      </c>
      <c r="H250" s="170">
        <f t="shared" si="27"/>
        <v>70950</v>
      </c>
      <c r="I250" s="183"/>
      <c r="J250" s="158">
        <f t="shared" si="26"/>
        <v>0</v>
      </c>
      <c r="K250" s="197"/>
      <c r="L250" s="197"/>
    </row>
    <row r="251" spans="1:12" s="195" customFormat="1">
      <c r="A251" s="168">
        <v>16</v>
      </c>
      <c r="B251" s="25" t="s">
        <v>39</v>
      </c>
      <c r="C251" s="37"/>
      <c r="D251" s="38">
        <v>80190</v>
      </c>
      <c r="E251" s="156">
        <f t="shared" si="24"/>
        <v>0</v>
      </c>
      <c r="F251" s="157">
        <v>0</v>
      </c>
      <c r="G251" s="30">
        <f t="shared" si="25"/>
        <v>0</v>
      </c>
      <c r="H251" s="170">
        <f t="shared" si="27"/>
        <v>74250</v>
      </c>
      <c r="I251" s="183"/>
      <c r="J251" s="158">
        <f t="shared" si="26"/>
        <v>0</v>
      </c>
      <c r="K251" s="197"/>
      <c r="L251" s="197"/>
    </row>
    <row r="252" spans="1:12" s="195" customFormat="1">
      <c r="A252" s="168">
        <v>17</v>
      </c>
      <c r="B252" s="25" t="s">
        <v>40</v>
      </c>
      <c r="C252" s="37"/>
      <c r="D252" s="38">
        <v>113832</v>
      </c>
      <c r="E252" s="156">
        <f t="shared" si="24"/>
        <v>0</v>
      </c>
      <c r="F252" s="157">
        <v>0</v>
      </c>
      <c r="G252" s="30">
        <f t="shared" si="25"/>
        <v>0</v>
      </c>
      <c r="H252" s="170">
        <f t="shared" si="27"/>
        <v>105400</v>
      </c>
      <c r="I252" s="183"/>
      <c r="J252" s="158">
        <f t="shared" si="26"/>
        <v>0</v>
      </c>
      <c r="K252" s="197"/>
      <c r="L252" s="197"/>
    </row>
    <row r="253" spans="1:12" s="195" customFormat="1">
      <c r="A253" s="168">
        <v>18</v>
      </c>
      <c r="B253" s="25" t="s">
        <v>41</v>
      </c>
      <c r="C253" s="37">
        <v>5</v>
      </c>
      <c r="D253" s="38">
        <v>98010</v>
      </c>
      <c r="E253" s="156">
        <f t="shared" si="24"/>
        <v>490050</v>
      </c>
      <c r="F253" s="157">
        <v>0</v>
      </c>
      <c r="G253" s="30">
        <f t="shared" si="25"/>
        <v>490050</v>
      </c>
      <c r="H253" s="170">
        <f t="shared" si="27"/>
        <v>90750</v>
      </c>
      <c r="I253" s="183"/>
      <c r="J253" s="158">
        <f t="shared" si="26"/>
        <v>453750</v>
      </c>
      <c r="K253" s="197"/>
      <c r="L253" s="197"/>
    </row>
    <row r="254" spans="1:12" ht="17.25">
      <c r="A254" s="40"/>
      <c r="B254" s="41" t="s">
        <v>42</v>
      </c>
      <c r="C254" s="42">
        <f>SUM(C236:C253)</f>
        <v>25</v>
      </c>
      <c r="D254" s="42"/>
      <c r="E254" s="43">
        <f>SUM(E236:E253)</f>
        <v>2569010</v>
      </c>
      <c r="F254" s="43"/>
      <c r="G254" s="44">
        <f>SUM(G236:G253)</f>
        <v>2569010</v>
      </c>
      <c r="H254" s="45"/>
      <c r="I254" s="64"/>
      <c r="J254" s="45">
        <f>SUM(J236:J253)</f>
        <v>2378712.9629629627</v>
      </c>
    </row>
    <row r="255" spans="1:12" ht="31.5">
      <c r="A255" s="46"/>
      <c r="B255" s="47"/>
      <c r="C255" s="48"/>
      <c r="D255" s="48"/>
      <c r="E255" s="49"/>
      <c r="F255" s="49"/>
      <c r="G255" s="50"/>
      <c r="H255" s="51"/>
      <c r="I255" s="65"/>
      <c r="J255" s="184">
        <f>J254*0.08</f>
        <v>190297.03703703702</v>
      </c>
    </row>
    <row r="256" spans="1:12" ht="18">
      <c r="A256" s="283" t="s">
        <v>43</v>
      </c>
      <c r="B256" s="283"/>
      <c r="C256" s="284" t="s">
        <v>44</v>
      </c>
      <c r="D256" s="284"/>
      <c r="E256" s="54"/>
      <c r="F256" s="54"/>
      <c r="G256" s="55" t="s">
        <v>45</v>
      </c>
      <c r="H256" s="56"/>
      <c r="I256" s="66"/>
      <c r="J256" s="185">
        <f>SUM(J254:J255)</f>
        <v>2569009.9999999995</v>
      </c>
    </row>
    <row r="258" spans="1:10">
      <c r="B258" s="131" t="s">
        <v>165</v>
      </c>
      <c r="C258" s="131" t="s">
        <v>166</v>
      </c>
      <c r="D258" s="131"/>
      <c r="E258" s="131" t="s">
        <v>167</v>
      </c>
    </row>
    <row r="261" spans="1:10" ht="21" customHeight="1">
      <c r="A261" s="279" t="s">
        <v>0</v>
      </c>
      <c r="B261" s="279"/>
      <c r="C261" s="279"/>
      <c r="D261" s="279"/>
      <c r="E261" s="279"/>
      <c r="F261" s="279"/>
      <c r="G261" s="279"/>
      <c r="H261" s="3"/>
      <c r="I261" s="182"/>
      <c r="J261" s="3"/>
    </row>
    <row r="262" spans="1:10" ht="15.75">
      <c r="A262" s="279" t="s">
        <v>1</v>
      </c>
      <c r="B262" s="279"/>
      <c r="C262" s="279"/>
      <c r="D262" s="279"/>
      <c r="E262" s="279"/>
      <c r="F262" s="279"/>
      <c r="G262" s="279"/>
      <c r="H262" s="176"/>
      <c r="I262" s="176"/>
      <c r="J262" s="176"/>
    </row>
    <row r="263" spans="1:10" ht="15.75">
      <c r="A263" s="279" t="s">
        <v>2</v>
      </c>
      <c r="B263" s="279"/>
      <c r="C263" s="279"/>
      <c r="D263" s="279"/>
      <c r="E263" s="279"/>
      <c r="F263" s="279"/>
      <c r="G263" s="279"/>
      <c r="H263" s="3"/>
      <c r="I263" s="59"/>
      <c r="J263" s="3"/>
    </row>
    <row r="264" spans="1:10" ht="15.75">
      <c r="A264" s="279" t="s">
        <v>4</v>
      </c>
      <c r="B264" s="279"/>
      <c r="C264" s="279"/>
      <c r="D264" s="279"/>
      <c r="E264" s="279"/>
      <c r="F264" s="279"/>
      <c r="G264" s="279"/>
      <c r="H264" s="3"/>
      <c r="I264" s="59"/>
      <c r="J264" s="3"/>
    </row>
    <row r="265" spans="1:10" ht="15.75" customHeight="1">
      <c r="A265" s="280" t="s">
        <v>6</v>
      </c>
      <c r="B265" s="280"/>
      <c r="C265" s="280"/>
      <c r="D265" s="280"/>
      <c r="E265" s="280"/>
      <c r="F265" s="280"/>
      <c r="G265" s="280"/>
      <c r="H265" s="3"/>
      <c r="I265" s="59"/>
      <c r="J265" s="3"/>
    </row>
    <row r="266" spans="1:10" ht="27.75">
      <c r="A266" s="9"/>
      <c r="B266" s="9"/>
      <c r="C266" s="281" t="s">
        <v>367</v>
      </c>
      <c r="D266" s="281"/>
      <c r="E266" s="281"/>
      <c r="F266" s="281"/>
      <c r="G266" s="281"/>
      <c r="H266" s="3"/>
      <c r="I266" s="59"/>
      <c r="J266" s="3"/>
    </row>
    <row r="267" spans="1:10" ht="15.75">
      <c r="A267" s="11" t="s">
        <v>358</v>
      </c>
      <c r="B267" s="12"/>
      <c r="C267" s="13"/>
      <c r="D267" s="286"/>
      <c r="E267" s="286"/>
      <c r="F267" s="286"/>
      <c r="G267" s="286"/>
      <c r="H267" s="15"/>
      <c r="I267" s="59"/>
      <c r="J267" s="3"/>
    </row>
    <row r="268" spans="1:10" ht="15.75">
      <c r="A268" s="11" t="s">
        <v>9</v>
      </c>
      <c r="B268" s="286" t="s">
        <v>371</v>
      </c>
      <c r="C268" s="286"/>
      <c r="D268" s="286"/>
      <c r="E268" s="286"/>
      <c r="F268" s="286"/>
      <c r="G268" s="16"/>
      <c r="H268" s="20" t="s">
        <v>161</v>
      </c>
      <c r="I268" s="62"/>
      <c r="J268" s="61"/>
    </row>
    <row r="269" spans="1:10" ht="18.75">
      <c r="A269" s="11" t="s">
        <v>11</v>
      </c>
      <c r="B269" s="299"/>
      <c r="C269" s="299"/>
      <c r="D269" s="299"/>
      <c r="E269" s="299"/>
      <c r="F269" s="179"/>
      <c r="G269" s="180"/>
      <c r="H269" s="180"/>
      <c r="I269" s="180"/>
      <c r="J269" s="3"/>
    </row>
    <row r="270" spans="1:10" ht="15.75">
      <c r="A270" s="21" t="s">
        <v>14</v>
      </c>
      <c r="B270" s="196"/>
      <c r="C270" s="21" t="s">
        <v>17</v>
      </c>
      <c r="D270" s="22" t="s">
        <v>18</v>
      </c>
      <c r="E270" s="23" t="s">
        <v>19</v>
      </c>
      <c r="F270" s="23" t="s">
        <v>20</v>
      </c>
      <c r="G270" s="21" t="s">
        <v>21</v>
      </c>
      <c r="H270" s="3"/>
      <c r="I270" s="59"/>
      <c r="J270" s="3"/>
    </row>
    <row r="271" spans="1:10">
      <c r="A271" s="24">
        <v>1</v>
      </c>
      <c r="B271" s="25" t="s">
        <v>23</v>
      </c>
      <c r="C271" s="26">
        <v>10</v>
      </c>
      <c r="D271" s="27">
        <v>79305</v>
      </c>
      <c r="E271" s="28">
        <f t="shared" ref="E271:E288" si="28">D271*C271</f>
        <v>793050</v>
      </c>
      <c r="F271" s="29">
        <v>0</v>
      </c>
      <c r="G271" s="30">
        <f t="shared" ref="G271:G288" si="29">E271-E271*F271</f>
        <v>793050</v>
      </c>
      <c r="H271" s="31">
        <f>D271/1.08</f>
        <v>73430.555555555547</v>
      </c>
      <c r="I271" s="59"/>
      <c r="J271" s="63">
        <f t="shared" ref="J271:J288" si="30">H271*C271</f>
        <v>734305.5555555555</v>
      </c>
    </row>
    <row r="272" spans="1:10">
      <c r="A272" s="120">
        <v>2</v>
      </c>
      <c r="B272" s="121" t="s">
        <v>25</v>
      </c>
      <c r="C272" s="126">
        <v>10</v>
      </c>
      <c r="D272" s="33">
        <v>128591</v>
      </c>
      <c r="E272" s="123">
        <f t="shared" si="28"/>
        <v>1285910</v>
      </c>
      <c r="F272" s="29">
        <v>0</v>
      </c>
      <c r="G272" s="125">
        <f t="shared" si="29"/>
        <v>1285910</v>
      </c>
      <c r="H272" s="31">
        <f>D272/1.08</f>
        <v>119065.74074074073</v>
      </c>
      <c r="I272" s="129"/>
      <c r="J272" s="63">
        <f t="shared" si="30"/>
        <v>1190657.4074074072</v>
      </c>
    </row>
    <row r="273" spans="1:12">
      <c r="A273" s="24">
        <v>3</v>
      </c>
      <c r="B273" s="25" t="s">
        <v>26</v>
      </c>
      <c r="C273" s="88"/>
      <c r="D273" s="27">
        <v>60043</v>
      </c>
      <c r="E273" s="28">
        <f t="shared" si="28"/>
        <v>0</v>
      </c>
      <c r="F273" s="29">
        <v>0</v>
      </c>
      <c r="G273" s="30">
        <f t="shared" si="29"/>
        <v>0</v>
      </c>
      <c r="H273" s="31">
        <f>D273/1.08</f>
        <v>55595.370370370365</v>
      </c>
      <c r="I273" s="59"/>
      <c r="J273" s="63">
        <f t="shared" si="30"/>
        <v>0</v>
      </c>
    </row>
    <row r="274" spans="1:12">
      <c r="A274" s="24">
        <v>4</v>
      </c>
      <c r="B274" s="25" t="s">
        <v>27</v>
      </c>
      <c r="C274" s="35"/>
      <c r="D274" s="27">
        <v>115781</v>
      </c>
      <c r="E274" s="28">
        <f t="shared" si="28"/>
        <v>0</v>
      </c>
      <c r="F274" s="29">
        <v>0</v>
      </c>
      <c r="G274" s="30">
        <f t="shared" si="29"/>
        <v>0</v>
      </c>
      <c r="H274" s="31">
        <f>D274/1.08</f>
        <v>107204.62962962962</v>
      </c>
      <c r="I274" s="59"/>
      <c r="J274" s="63">
        <f t="shared" si="30"/>
        <v>0</v>
      </c>
    </row>
    <row r="275" spans="1:12">
      <c r="A275" s="24">
        <v>5</v>
      </c>
      <c r="B275" s="25" t="s">
        <v>28</v>
      </c>
      <c r="C275" s="32">
        <v>10</v>
      </c>
      <c r="D275" s="33">
        <v>119943</v>
      </c>
      <c r="E275" s="123">
        <f t="shared" si="28"/>
        <v>1199430</v>
      </c>
      <c r="F275" s="124">
        <v>0.25</v>
      </c>
      <c r="G275" s="125">
        <f t="shared" si="29"/>
        <v>899572.5</v>
      </c>
      <c r="H275" s="128">
        <f>D275/1.08*0.75</f>
        <v>83293.75</v>
      </c>
      <c r="I275" s="59"/>
      <c r="J275" s="63">
        <f t="shared" si="30"/>
        <v>832937.5</v>
      </c>
    </row>
    <row r="276" spans="1:12">
      <c r="A276" s="24">
        <v>6</v>
      </c>
      <c r="B276" s="25" t="s">
        <v>29</v>
      </c>
      <c r="C276" s="26"/>
      <c r="D276" s="27">
        <v>94810</v>
      </c>
      <c r="E276" s="28">
        <f t="shared" si="28"/>
        <v>0</v>
      </c>
      <c r="F276" s="29">
        <v>0</v>
      </c>
      <c r="G276" s="30">
        <f t="shared" si="29"/>
        <v>0</v>
      </c>
      <c r="H276" s="31">
        <f t="shared" ref="H276:H288" si="31">D276/1.08</f>
        <v>87787.037037037036</v>
      </c>
      <c r="I276" s="59"/>
      <c r="J276" s="63">
        <f t="shared" si="30"/>
        <v>0</v>
      </c>
    </row>
    <row r="277" spans="1:12">
      <c r="A277" s="24">
        <v>7</v>
      </c>
      <c r="B277" s="25" t="s">
        <v>30</v>
      </c>
      <c r="C277" s="34"/>
      <c r="D277" s="27">
        <v>141396</v>
      </c>
      <c r="E277" s="28">
        <f t="shared" si="28"/>
        <v>0</v>
      </c>
      <c r="F277" s="29">
        <v>0</v>
      </c>
      <c r="G277" s="30">
        <f t="shared" si="29"/>
        <v>0</v>
      </c>
      <c r="H277" s="31">
        <f t="shared" si="31"/>
        <v>130922.22222222222</v>
      </c>
      <c r="I277" s="59"/>
      <c r="J277" s="63">
        <f t="shared" si="30"/>
        <v>0</v>
      </c>
    </row>
    <row r="278" spans="1:12">
      <c r="A278" s="24">
        <v>8</v>
      </c>
      <c r="B278" s="25" t="s">
        <v>31</v>
      </c>
      <c r="C278" s="26"/>
      <c r="D278" s="27">
        <v>232931</v>
      </c>
      <c r="E278" s="28">
        <f t="shared" si="28"/>
        <v>0</v>
      </c>
      <c r="F278" s="29">
        <v>0</v>
      </c>
      <c r="G278" s="30">
        <f t="shared" si="29"/>
        <v>0</v>
      </c>
      <c r="H278" s="31">
        <f t="shared" si="31"/>
        <v>215676.85185185182</v>
      </c>
      <c r="I278" s="59"/>
      <c r="J278" s="63">
        <f t="shared" si="30"/>
        <v>0</v>
      </c>
    </row>
    <row r="279" spans="1:12">
      <c r="A279" s="24">
        <v>9</v>
      </c>
      <c r="B279" s="36" t="s">
        <v>32</v>
      </c>
      <c r="C279" s="26"/>
      <c r="D279" s="27">
        <v>101534</v>
      </c>
      <c r="E279" s="28">
        <f t="shared" si="28"/>
        <v>0</v>
      </c>
      <c r="F279" s="29">
        <v>0</v>
      </c>
      <c r="G279" s="30">
        <f t="shared" si="29"/>
        <v>0</v>
      </c>
      <c r="H279" s="31">
        <f t="shared" si="31"/>
        <v>94012.962962962964</v>
      </c>
      <c r="I279" s="59"/>
      <c r="J279" s="63">
        <f t="shared" si="30"/>
        <v>0</v>
      </c>
    </row>
    <row r="280" spans="1:12" s="195" customFormat="1">
      <c r="A280" s="168">
        <v>10</v>
      </c>
      <c r="B280" s="36" t="s">
        <v>33</v>
      </c>
      <c r="C280" s="37"/>
      <c r="D280" s="27">
        <v>110148</v>
      </c>
      <c r="E280" s="156">
        <f t="shared" si="28"/>
        <v>0</v>
      </c>
      <c r="F280" s="157">
        <v>0</v>
      </c>
      <c r="G280" s="30">
        <f t="shared" si="29"/>
        <v>0</v>
      </c>
      <c r="H280" s="170">
        <f t="shared" si="31"/>
        <v>101988.88888888888</v>
      </c>
      <c r="I280" s="183"/>
      <c r="J280" s="158">
        <f t="shared" si="30"/>
        <v>0</v>
      </c>
      <c r="K280" s="197"/>
      <c r="L280" s="197"/>
    </row>
    <row r="281" spans="1:12">
      <c r="A281" s="24">
        <v>11</v>
      </c>
      <c r="B281" s="25" t="s">
        <v>34</v>
      </c>
      <c r="C281" s="37"/>
      <c r="D281" s="27">
        <v>54198</v>
      </c>
      <c r="E281" s="28">
        <f t="shared" si="28"/>
        <v>0</v>
      </c>
      <c r="F281" s="29">
        <v>0</v>
      </c>
      <c r="G281" s="30">
        <f t="shared" si="29"/>
        <v>0</v>
      </c>
      <c r="H281" s="31">
        <f t="shared" si="31"/>
        <v>50183.333333333328</v>
      </c>
      <c r="I281" s="59"/>
      <c r="J281" s="63">
        <f t="shared" si="30"/>
        <v>0</v>
      </c>
    </row>
    <row r="282" spans="1:12">
      <c r="A282" s="24">
        <v>12</v>
      </c>
      <c r="B282" s="25" t="s">
        <v>35</v>
      </c>
      <c r="C282" s="37"/>
      <c r="D282" s="27">
        <v>49680</v>
      </c>
      <c r="E282" s="28">
        <f t="shared" si="28"/>
        <v>0</v>
      </c>
      <c r="F282" s="29">
        <v>0</v>
      </c>
      <c r="G282" s="30">
        <f t="shared" si="29"/>
        <v>0</v>
      </c>
      <c r="H282" s="31">
        <f t="shared" si="31"/>
        <v>46000</v>
      </c>
      <c r="I282" s="59"/>
      <c r="J282" s="63">
        <f t="shared" si="30"/>
        <v>0</v>
      </c>
    </row>
    <row r="283" spans="1:12" s="195" customFormat="1">
      <c r="A283" s="168">
        <v>13</v>
      </c>
      <c r="B283" s="25" t="s">
        <v>36</v>
      </c>
      <c r="C283" s="37"/>
      <c r="D283" s="38">
        <v>64152</v>
      </c>
      <c r="E283" s="156">
        <f t="shared" si="28"/>
        <v>0</v>
      </c>
      <c r="F283" s="157">
        <v>0</v>
      </c>
      <c r="G283" s="30">
        <f t="shared" si="29"/>
        <v>0</v>
      </c>
      <c r="H283" s="170">
        <f t="shared" si="31"/>
        <v>59399.999999999993</v>
      </c>
      <c r="I283" s="183"/>
      <c r="J283" s="158">
        <f t="shared" si="30"/>
        <v>0</v>
      </c>
      <c r="K283" s="197"/>
      <c r="L283" s="197"/>
    </row>
    <row r="284" spans="1:12" s="195" customFormat="1">
      <c r="A284" s="168">
        <v>14</v>
      </c>
      <c r="B284" s="25" t="s">
        <v>37</v>
      </c>
      <c r="C284" s="37"/>
      <c r="D284" s="38">
        <v>65934</v>
      </c>
      <c r="E284" s="156">
        <f t="shared" si="28"/>
        <v>0</v>
      </c>
      <c r="F284" s="157">
        <v>0</v>
      </c>
      <c r="G284" s="30">
        <f t="shared" si="29"/>
        <v>0</v>
      </c>
      <c r="H284" s="170">
        <f t="shared" si="31"/>
        <v>61049.999999999993</v>
      </c>
      <c r="I284" s="183"/>
      <c r="J284" s="158">
        <f t="shared" si="30"/>
        <v>0</v>
      </c>
      <c r="K284" s="197"/>
      <c r="L284" s="197"/>
    </row>
    <row r="285" spans="1:12" s="195" customFormat="1">
      <c r="A285" s="168">
        <v>15</v>
      </c>
      <c r="B285" s="25" t="s">
        <v>38</v>
      </c>
      <c r="C285" s="37"/>
      <c r="D285" s="38">
        <v>76626</v>
      </c>
      <c r="E285" s="156">
        <f t="shared" si="28"/>
        <v>0</v>
      </c>
      <c r="F285" s="157">
        <v>0</v>
      </c>
      <c r="G285" s="30">
        <f t="shared" si="29"/>
        <v>0</v>
      </c>
      <c r="H285" s="170">
        <f t="shared" si="31"/>
        <v>70950</v>
      </c>
      <c r="I285" s="183"/>
      <c r="J285" s="158">
        <f t="shared" si="30"/>
        <v>0</v>
      </c>
      <c r="K285" s="197"/>
      <c r="L285" s="197"/>
    </row>
    <row r="286" spans="1:12" s="195" customFormat="1">
      <c r="A286" s="168">
        <v>16</v>
      </c>
      <c r="B286" s="25" t="s">
        <v>39</v>
      </c>
      <c r="C286" s="37"/>
      <c r="D286" s="38">
        <v>80190</v>
      </c>
      <c r="E286" s="156">
        <f t="shared" si="28"/>
        <v>0</v>
      </c>
      <c r="F286" s="157">
        <v>0</v>
      </c>
      <c r="G286" s="30">
        <f t="shared" si="29"/>
        <v>0</v>
      </c>
      <c r="H286" s="170">
        <f t="shared" si="31"/>
        <v>74250</v>
      </c>
      <c r="I286" s="183"/>
      <c r="J286" s="158">
        <f t="shared" si="30"/>
        <v>0</v>
      </c>
      <c r="K286" s="197"/>
      <c r="L286" s="197"/>
    </row>
    <row r="287" spans="1:12" s="195" customFormat="1">
      <c r="A287" s="168">
        <v>17</v>
      </c>
      <c r="B287" s="25" t="s">
        <v>40</v>
      </c>
      <c r="C287" s="37"/>
      <c r="D287" s="38">
        <v>113832</v>
      </c>
      <c r="E287" s="156">
        <f t="shared" si="28"/>
        <v>0</v>
      </c>
      <c r="F287" s="157">
        <v>0</v>
      </c>
      <c r="G287" s="30">
        <f t="shared" si="29"/>
        <v>0</v>
      </c>
      <c r="H287" s="170">
        <f t="shared" si="31"/>
        <v>105400</v>
      </c>
      <c r="I287" s="183"/>
      <c r="J287" s="158">
        <f t="shared" si="30"/>
        <v>0</v>
      </c>
      <c r="K287" s="197"/>
      <c r="L287" s="197"/>
    </row>
    <row r="288" spans="1:12" s="195" customFormat="1">
      <c r="A288" s="168">
        <v>18</v>
      </c>
      <c r="B288" s="25" t="s">
        <v>41</v>
      </c>
      <c r="C288" s="37"/>
      <c r="D288" s="38">
        <v>98010</v>
      </c>
      <c r="E288" s="156">
        <f t="shared" si="28"/>
        <v>0</v>
      </c>
      <c r="F288" s="157">
        <v>0</v>
      </c>
      <c r="G288" s="30">
        <f t="shared" si="29"/>
        <v>0</v>
      </c>
      <c r="H288" s="170">
        <f t="shared" si="31"/>
        <v>90750</v>
      </c>
      <c r="I288" s="183"/>
      <c r="J288" s="158">
        <f t="shared" si="30"/>
        <v>0</v>
      </c>
      <c r="K288" s="197"/>
      <c r="L288" s="197"/>
    </row>
    <row r="289" spans="1:10" ht="17.25">
      <c r="A289" s="40"/>
      <c r="B289" s="41" t="s">
        <v>42</v>
      </c>
      <c r="C289" s="42">
        <f>SUM(C271:C288)</f>
        <v>30</v>
      </c>
      <c r="D289" s="42"/>
      <c r="E289" s="43">
        <f>SUM(E271:E288)</f>
        <v>3278390</v>
      </c>
      <c r="F289" s="43"/>
      <c r="G289" s="44">
        <f>SUM(G271:G288)</f>
        <v>2978532.5</v>
      </c>
      <c r="H289" s="45"/>
      <c r="I289" s="64"/>
      <c r="J289" s="45">
        <f>SUM(J271:J288)</f>
        <v>2757900.4629629627</v>
      </c>
    </row>
    <row r="290" spans="1:10" ht="31.5">
      <c r="A290" s="46"/>
      <c r="B290" s="47"/>
      <c r="C290" s="48"/>
      <c r="D290" s="48"/>
      <c r="E290" s="49"/>
      <c r="F290" s="49"/>
      <c r="G290" s="50"/>
      <c r="H290" s="51"/>
      <c r="I290" s="65"/>
      <c r="J290" s="184">
        <f>J289*0.08</f>
        <v>220632.03703703702</v>
      </c>
    </row>
    <row r="291" spans="1:10" ht="18">
      <c r="A291" s="283" t="s">
        <v>43</v>
      </c>
      <c r="B291" s="283"/>
      <c r="C291" s="284" t="s">
        <v>44</v>
      </c>
      <c r="D291" s="284"/>
      <c r="E291" s="54"/>
      <c r="F291" s="54"/>
      <c r="G291" s="55" t="s">
        <v>45</v>
      </c>
      <c r="H291" s="56"/>
      <c r="I291" s="66"/>
      <c r="J291" s="185">
        <f>SUM(J289:J290)</f>
        <v>2978532.4999999995</v>
      </c>
    </row>
    <row r="293" spans="1:10">
      <c r="B293" s="131" t="s">
        <v>165</v>
      </c>
      <c r="C293" s="131" t="s">
        <v>166</v>
      </c>
      <c r="D293" s="131"/>
      <c r="E293" s="131" t="s">
        <v>167</v>
      </c>
    </row>
    <row r="296" spans="1:10" ht="21" customHeight="1">
      <c r="A296" s="279" t="s">
        <v>0</v>
      </c>
      <c r="B296" s="279"/>
      <c r="C296" s="279"/>
      <c r="D296" s="279"/>
      <c r="E296" s="279"/>
      <c r="F296" s="279"/>
      <c r="G296" s="279"/>
      <c r="H296" s="3"/>
      <c r="I296" s="182"/>
      <c r="J296" s="3"/>
    </row>
    <row r="297" spans="1:10" ht="15.75">
      <c r="A297" s="279" t="s">
        <v>1</v>
      </c>
      <c r="B297" s="279"/>
      <c r="C297" s="279"/>
      <c r="D297" s="279"/>
      <c r="E297" s="279"/>
      <c r="F297" s="279"/>
      <c r="G297" s="279"/>
      <c r="H297" s="176"/>
      <c r="I297" s="176"/>
      <c r="J297" s="176"/>
    </row>
    <row r="298" spans="1:10" ht="15.75">
      <c r="A298" s="279" t="s">
        <v>2</v>
      </c>
      <c r="B298" s="279"/>
      <c r="C298" s="279"/>
      <c r="D298" s="279"/>
      <c r="E298" s="279"/>
      <c r="F298" s="279"/>
      <c r="G298" s="279"/>
      <c r="H298" s="3"/>
      <c r="I298" s="59"/>
      <c r="J298" s="3"/>
    </row>
    <row r="299" spans="1:10" ht="15.75">
      <c r="A299" s="279" t="s">
        <v>4</v>
      </c>
      <c r="B299" s="279"/>
      <c r="C299" s="279"/>
      <c r="D299" s="279"/>
      <c r="E299" s="279"/>
      <c r="F299" s="279"/>
      <c r="G299" s="279"/>
      <c r="H299" s="3"/>
      <c r="I299" s="59"/>
      <c r="J299" s="3"/>
    </row>
    <row r="300" spans="1:10" ht="15.75" customHeight="1">
      <c r="A300" s="280" t="s">
        <v>6</v>
      </c>
      <c r="B300" s="280"/>
      <c r="C300" s="280"/>
      <c r="D300" s="280"/>
      <c r="E300" s="280"/>
      <c r="F300" s="280"/>
      <c r="G300" s="280"/>
      <c r="H300" s="3"/>
      <c r="I300" s="59"/>
      <c r="J300" s="3"/>
    </row>
    <row r="301" spans="1:10" ht="27.75">
      <c r="A301" s="9"/>
      <c r="B301" s="9"/>
      <c r="C301" s="281" t="s">
        <v>367</v>
      </c>
      <c r="D301" s="281"/>
      <c r="E301" s="281"/>
      <c r="F301" s="281"/>
      <c r="G301" s="281"/>
      <c r="H301" s="3"/>
      <c r="I301" s="59"/>
      <c r="J301" s="3"/>
    </row>
    <row r="302" spans="1:10" ht="15.75">
      <c r="A302" s="11" t="s">
        <v>358</v>
      </c>
      <c r="B302" s="12"/>
      <c r="C302" s="13"/>
      <c r="D302" s="286"/>
      <c r="E302" s="286"/>
      <c r="F302" s="286"/>
      <c r="G302" s="286"/>
      <c r="H302" s="15"/>
      <c r="I302" s="59"/>
      <c r="J302" s="3"/>
    </row>
    <row r="303" spans="1:10" ht="15.75">
      <c r="A303" s="11" t="s">
        <v>9</v>
      </c>
      <c r="B303" s="286" t="s">
        <v>372</v>
      </c>
      <c r="C303" s="286"/>
      <c r="D303" s="286"/>
      <c r="E303" s="286"/>
      <c r="F303" s="286"/>
      <c r="G303" s="16"/>
      <c r="H303" s="20" t="s">
        <v>161</v>
      </c>
      <c r="I303" s="62"/>
      <c r="J303" s="61"/>
    </row>
    <row r="304" spans="1:10" ht="18.75">
      <c r="A304" s="11" t="s">
        <v>11</v>
      </c>
      <c r="B304" s="299"/>
      <c r="C304" s="299"/>
      <c r="D304" s="299"/>
      <c r="E304" s="299"/>
      <c r="F304" s="179"/>
      <c r="G304" s="180"/>
      <c r="H304" s="180"/>
      <c r="I304" s="180"/>
      <c r="J304" s="3"/>
    </row>
    <row r="305" spans="1:12" ht="15.75">
      <c r="A305" s="21" t="s">
        <v>14</v>
      </c>
      <c r="B305" s="196"/>
      <c r="C305" s="21" t="s">
        <v>17</v>
      </c>
      <c r="D305" s="22" t="s">
        <v>18</v>
      </c>
      <c r="E305" s="23" t="s">
        <v>19</v>
      </c>
      <c r="F305" s="23" t="s">
        <v>20</v>
      </c>
      <c r="G305" s="21" t="s">
        <v>21</v>
      </c>
      <c r="H305" s="3"/>
      <c r="I305" s="59"/>
      <c r="J305" s="3"/>
    </row>
    <row r="306" spans="1:12">
      <c r="A306" s="24">
        <v>1</v>
      </c>
      <c r="B306" s="25" t="s">
        <v>23</v>
      </c>
      <c r="C306" s="26">
        <v>20</v>
      </c>
      <c r="D306" s="27">
        <v>79305</v>
      </c>
      <c r="E306" s="28">
        <f t="shared" ref="E306:E323" si="32">D306*C306</f>
        <v>1586100</v>
      </c>
      <c r="F306" s="29">
        <v>0</v>
      </c>
      <c r="G306" s="30">
        <f t="shared" ref="G306:G323" si="33">E306-E306*F306</f>
        <v>1586100</v>
      </c>
      <c r="H306" s="31">
        <f>D306/1.08</f>
        <v>73430.555555555547</v>
      </c>
      <c r="I306" s="59"/>
      <c r="J306" s="63">
        <f t="shared" ref="J306:J323" si="34">H306*C306</f>
        <v>1468611.111111111</v>
      </c>
    </row>
    <row r="307" spans="1:12">
      <c r="A307" s="120">
        <v>2</v>
      </c>
      <c r="B307" s="121" t="s">
        <v>25</v>
      </c>
      <c r="C307" s="126"/>
      <c r="D307" s="33">
        <v>128591</v>
      </c>
      <c r="E307" s="123">
        <f t="shared" si="32"/>
        <v>0</v>
      </c>
      <c r="F307" s="29">
        <v>0</v>
      </c>
      <c r="G307" s="125">
        <f t="shared" si="33"/>
        <v>0</v>
      </c>
      <c r="H307" s="31">
        <f>D307/1.08</f>
        <v>119065.74074074073</v>
      </c>
      <c r="I307" s="129"/>
      <c r="J307" s="63">
        <f t="shared" si="34"/>
        <v>0</v>
      </c>
    </row>
    <row r="308" spans="1:12">
      <c r="A308" s="24">
        <v>3</v>
      </c>
      <c r="B308" s="25" t="s">
        <v>26</v>
      </c>
      <c r="C308" s="88"/>
      <c r="D308" s="27">
        <v>60043</v>
      </c>
      <c r="E308" s="28">
        <f t="shared" si="32"/>
        <v>0</v>
      </c>
      <c r="F308" s="29">
        <v>0</v>
      </c>
      <c r="G308" s="30">
        <f t="shared" si="33"/>
        <v>0</v>
      </c>
      <c r="H308" s="31">
        <f>D308/1.08</f>
        <v>55595.370370370365</v>
      </c>
      <c r="I308" s="59"/>
      <c r="J308" s="63">
        <f t="shared" si="34"/>
        <v>0</v>
      </c>
    </row>
    <row r="309" spans="1:12">
      <c r="A309" s="24">
        <v>4</v>
      </c>
      <c r="B309" s="25" t="s">
        <v>27</v>
      </c>
      <c r="C309" s="35"/>
      <c r="D309" s="27">
        <v>115781</v>
      </c>
      <c r="E309" s="28">
        <f t="shared" si="32"/>
        <v>0</v>
      </c>
      <c r="F309" s="29">
        <v>0</v>
      </c>
      <c r="G309" s="30">
        <f t="shared" si="33"/>
        <v>0</v>
      </c>
      <c r="H309" s="31">
        <f>D309/1.08</f>
        <v>107204.62962962962</v>
      </c>
      <c r="I309" s="59"/>
      <c r="J309" s="63">
        <f t="shared" si="34"/>
        <v>0</v>
      </c>
    </row>
    <row r="310" spans="1:12">
      <c r="A310" s="24">
        <v>5</v>
      </c>
      <c r="B310" s="25" t="s">
        <v>28</v>
      </c>
      <c r="C310" s="32">
        <v>10</v>
      </c>
      <c r="D310" s="33">
        <v>119943</v>
      </c>
      <c r="E310" s="123">
        <f t="shared" si="32"/>
        <v>1199430</v>
      </c>
      <c r="F310" s="124">
        <v>0.25</v>
      </c>
      <c r="G310" s="125">
        <f t="shared" si="33"/>
        <v>899572.5</v>
      </c>
      <c r="H310" s="128">
        <f>D310/1.08*0.75</f>
        <v>83293.75</v>
      </c>
      <c r="I310" s="59"/>
      <c r="J310" s="63">
        <f t="shared" si="34"/>
        <v>832937.5</v>
      </c>
    </row>
    <row r="311" spans="1:12">
      <c r="A311" s="24">
        <v>6</v>
      </c>
      <c r="B311" s="25" t="s">
        <v>29</v>
      </c>
      <c r="C311" s="26"/>
      <c r="D311" s="27">
        <v>94810</v>
      </c>
      <c r="E311" s="28">
        <f t="shared" si="32"/>
        <v>0</v>
      </c>
      <c r="F311" s="29">
        <v>0</v>
      </c>
      <c r="G311" s="30">
        <f t="shared" si="33"/>
        <v>0</v>
      </c>
      <c r="H311" s="31">
        <f t="shared" ref="H311:H323" si="35">D311/1.08</f>
        <v>87787.037037037036</v>
      </c>
      <c r="I311" s="59"/>
      <c r="J311" s="63">
        <f t="shared" si="34"/>
        <v>0</v>
      </c>
    </row>
    <row r="312" spans="1:12">
      <c r="A312" s="24">
        <v>7</v>
      </c>
      <c r="B312" s="25" t="s">
        <v>30</v>
      </c>
      <c r="C312" s="34"/>
      <c r="D312" s="27">
        <v>141396</v>
      </c>
      <c r="E312" s="28">
        <f t="shared" si="32"/>
        <v>0</v>
      </c>
      <c r="F312" s="29">
        <v>0</v>
      </c>
      <c r="G312" s="30">
        <f t="shared" si="33"/>
        <v>0</v>
      </c>
      <c r="H312" s="31">
        <f t="shared" si="35"/>
        <v>130922.22222222222</v>
      </c>
      <c r="I312" s="59"/>
      <c r="J312" s="63">
        <f t="shared" si="34"/>
        <v>0</v>
      </c>
    </row>
    <row r="313" spans="1:12">
      <c r="A313" s="24">
        <v>8</v>
      </c>
      <c r="B313" s="25" t="s">
        <v>31</v>
      </c>
      <c r="C313" s="26"/>
      <c r="D313" s="27">
        <v>232931</v>
      </c>
      <c r="E313" s="28">
        <f t="shared" si="32"/>
        <v>0</v>
      </c>
      <c r="F313" s="29">
        <v>0</v>
      </c>
      <c r="G313" s="30">
        <f t="shared" si="33"/>
        <v>0</v>
      </c>
      <c r="H313" s="31">
        <f t="shared" si="35"/>
        <v>215676.85185185182</v>
      </c>
      <c r="I313" s="59"/>
      <c r="J313" s="63">
        <f t="shared" si="34"/>
        <v>0</v>
      </c>
    </row>
    <row r="314" spans="1:12">
      <c r="A314" s="24">
        <v>9</v>
      </c>
      <c r="B314" s="36" t="s">
        <v>32</v>
      </c>
      <c r="C314" s="26"/>
      <c r="D314" s="27">
        <v>101534</v>
      </c>
      <c r="E314" s="28">
        <f t="shared" si="32"/>
        <v>0</v>
      </c>
      <c r="F314" s="29">
        <v>0</v>
      </c>
      <c r="G314" s="30">
        <f t="shared" si="33"/>
        <v>0</v>
      </c>
      <c r="H314" s="31">
        <f t="shared" si="35"/>
        <v>94012.962962962964</v>
      </c>
      <c r="I314" s="59"/>
      <c r="J314" s="63">
        <f t="shared" si="34"/>
        <v>0</v>
      </c>
    </row>
    <row r="315" spans="1:12" s="195" customFormat="1">
      <c r="A315" s="168">
        <v>10</v>
      </c>
      <c r="B315" s="36" t="s">
        <v>33</v>
      </c>
      <c r="C315" s="37"/>
      <c r="D315" s="27">
        <v>110148</v>
      </c>
      <c r="E315" s="156">
        <f t="shared" si="32"/>
        <v>0</v>
      </c>
      <c r="F315" s="157">
        <v>0</v>
      </c>
      <c r="G315" s="30">
        <f t="shared" si="33"/>
        <v>0</v>
      </c>
      <c r="H315" s="170">
        <f t="shared" si="35"/>
        <v>101988.88888888888</v>
      </c>
      <c r="I315" s="183"/>
      <c r="J315" s="158">
        <f t="shared" si="34"/>
        <v>0</v>
      </c>
      <c r="K315" s="197"/>
      <c r="L315" s="197"/>
    </row>
    <row r="316" spans="1:12">
      <c r="A316" s="24">
        <v>11</v>
      </c>
      <c r="B316" s="25" t="s">
        <v>34</v>
      </c>
      <c r="C316" s="37"/>
      <c r="D316" s="27">
        <v>54198</v>
      </c>
      <c r="E316" s="28">
        <f t="shared" si="32"/>
        <v>0</v>
      </c>
      <c r="F316" s="29">
        <v>0</v>
      </c>
      <c r="G316" s="30">
        <f t="shared" si="33"/>
        <v>0</v>
      </c>
      <c r="H316" s="31">
        <f t="shared" si="35"/>
        <v>50183.333333333328</v>
      </c>
      <c r="I316" s="59"/>
      <c r="J316" s="63">
        <f t="shared" si="34"/>
        <v>0</v>
      </c>
    </row>
    <row r="317" spans="1:12">
      <c r="A317" s="24">
        <v>12</v>
      </c>
      <c r="B317" s="25" t="s">
        <v>35</v>
      </c>
      <c r="C317" s="37"/>
      <c r="D317" s="27">
        <v>49680</v>
      </c>
      <c r="E317" s="28">
        <f t="shared" si="32"/>
        <v>0</v>
      </c>
      <c r="F317" s="29">
        <v>0</v>
      </c>
      <c r="G317" s="30">
        <f t="shared" si="33"/>
        <v>0</v>
      </c>
      <c r="H317" s="31">
        <f t="shared" si="35"/>
        <v>46000</v>
      </c>
      <c r="I317" s="59"/>
      <c r="J317" s="63">
        <f t="shared" si="34"/>
        <v>0</v>
      </c>
    </row>
    <row r="318" spans="1:12" s="195" customFormat="1">
      <c r="A318" s="168">
        <v>13</v>
      </c>
      <c r="B318" s="25" t="s">
        <v>36</v>
      </c>
      <c r="C318" s="37"/>
      <c r="D318" s="38">
        <v>64152</v>
      </c>
      <c r="E318" s="156">
        <f t="shared" si="32"/>
        <v>0</v>
      </c>
      <c r="F318" s="157">
        <v>0</v>
      </c>
      <c r="G318" s="30">
        <f t="shared" si="33"/>
        <v>0</v>
      </c>
      <c r="H318" s="170">
        <f t="shared" si="35"/>
        <v>59399.999999999993</v>
      </c>
      <c r="I318" s="183"/>
      <c r="J318" s="158">
        <f t="shared" si="34"/>
        <v>0</v>
      </c>
      <c r="K318" s="197"/>
      <c r="L318" s="197"/>
    </row>
    <row r="319" spans="1:12" s="195" customFormat="1">
      <c r="A319" s="168">
        <v>14</v>
      </c>
      <c r="B319" s="25" t="s">
        <v>37</v>
      </c>
      <c r="C319" s="37"/>
      <c r="D319" s="38">
        <v>65934</v>
      </c>
      <c r="E319" s="156">
        <f t="shared" si="32"/>
        <v>0</v>
      </c>
      <c r="F319" s="157">
        <v>0</v>
      </c>
      <c r="G319" s="30">
        <f t="shared" si="33"/>
        <v>0</v>
      </c>
      <c r="H319" s="170">
        <f t="shared" si="35"/>
        <v>61049.999999999993</v>
      </c>
      <c r="I319" s="183"/>
      <c r="J319" s="158">
        <f t="shared" si="34"/>
        <v>0</v>
      </c>
      <c r="K319" s="197"/>
      <c r="L319" s="197"/>
    </row>
    <row r="320" spans="1:12" s="195" customFormat="1">
      <c r="A320" s="168">
        <v>15</v>
      </c>
      <c r="B320" s="25" t="s">
        <v>38</v>
      </c>
      <c r="C320" s="37"/>
      <c r="D320" s="38">
        <v>76626</v>
      </c>
      <c r="E320" s="156">
        <f t="shared" si="32"/>
        <v>0</v>
      </c>
      <c r="F320" s="157">
        <v>0</v>
      </c>
      <c r="G320" s="30">
        <f t="shared" si="33"/>
        <v>0</v>
      </c>
      <c r="H320" s="170">
        <f t="shared" si="35"/>
        <v>70950</v>
      </c>
      <c r="I320" s="183"/>
      <c r="J320" s="158">
        <f t="shared" si="34"/>
        <v>0</v>
      </c>
      <c r="K320" s="197"/>
      <c r="L320" s="197"/>
    </row>
    <row r="321" spans="1:12" s="195" customFormat="1">
      <c r="A321" s="168">
        <v>16</v>
      </c>
      <c r="B321" s="25" t="s">
        <v>39</v>
      </c>
      <c r="C321" s="37"/>
      <c r="D321" s="38">
        <v>80190</v>
      </c>
      <c r="E321" s="156">
        <f t="shared" si="32"/>
        <v>0</v>
      </c>
      <c r="F321" s="157">
        <v>0</v>
      </c>
      <c r="G321" s="30">
        <f t="shared" si="33"/>
        <v>0</v>
      </c>
      <c r="H321" s="170">
        <f t="shared" si="35"/>
        <v>74250</v>
      </c>
      <c r="I321" s="183"/>
      <c r="J321" s="158">
        <f t="shared" si="34"/>
        <v>0</v>
      </c>
      <c r="K321" s="197"/>
      <c r="L321" s="197"/>
    </row>
    <row r="322" spans="1:12" s="195" customFormat="1">
      <c r="A322" s="168">
        <v>17</v>
      </c>
      <c r="B322" s="25" t="s">
        <v>40</v>
      </c>
      <c r="C322" s="37"/>
      <c r="D322" s="38">
        <v>113832</v>
      </c>
      <c r="E322" s="156">
        <f t="shared" si="32"/>
        <v>0</v>
      </c>
      <c r="F322" s="157">
        <v>0</v>
      </c>
      <c r="G322" s="30">
        <f t="shared" si="33"/>
        <v>0</v>
      </c>
      <c r="H322" s="170">
        <f t="shared" si="35"/>
        <v>105400</v>
      </c>
      <c r="I322" s="183"/>
      <c r="J322" s="158">
        <f t="shared" si="34"/>
        <v>0</v>
      </c>
      <c r="K322" s="197"/>
      <c r="L322" s="197"/>
    </row>
    <row r="323" spans="1:12" s="195" customFormat="1">
      <c r="A323" s="168">
        <v>18</v>
      </c>
      <c r="B323" s="25" t="s">
        <v>41</v>
      </c>
      <c r="C323" s="37"/>
      <c r="D323" s="38">
        <v>98010</v>
      </c>
      <c r="E323" s="156">
        <f t="shared" si="32"/>
        <v>0</v>
      </c>
      <c r="F323" s="157">
        <v>0</v>
      </c>
      <c r="G323" s="30">
        <f t="shared" si="33"/>
        <v>0</v>
      </c>
      <c r="H323" s="170">
        <f t="shared" si="35"/>
        <v>90750</v>
      </c>
      <c r="I323" s="183"/>
      <c r="J323" s="158">
        <f t="shared" si="34"/>
        <v>0</v>
      </c>
      <c r="K323" s="197"/>
      <c r="L323" s="197"/>
    </row>
    <row r="324" spans="1:12" ht="17.25">
      <c r="A324" s="40"/>
      <c r="B324" s="41" t="s">
        <v>42</v>
      </c>
      <c r="C324" s="42">
        <f>SUM(C306:C323)</f>
        <v>30</v>
      </c>
      <c r="D324" s="42"/>
      <c r="E324" s="43">
        <f>SUM(E306:E323)</f>
        <v>2785530</v>
      </c>
      <c r="F324" s="43"/>
      <c r="G324" s="44">
        <f>SUM(G306:G323)</f>
        <v>2485672.5</v>
      </c>
      <c r="H324" s="45"/>
      <c r="I324" s="64"/>
      <c r="J324" s="45">
        <f>SUM(J306:J323)</f>
        <v>2301548.611111111</v>
      </c>
    </row>
    <row r="325" spans="1:12" ht="31.5">
      <c r="A325" s="46"/>
      <c r="B325" s="47"/>
      <c r="C325" s="48"/>
      <c r="D325" s="48"/>
      <c r="E325" s="49"/>
      <c r="F325" s="49"/>
      <c r="G325" s="50"/>
      <c r="H325" s="51"/>
      <c r="I325" s="65"/>
      <c r="J325" s="184">
        <f>J324*0.08</f>
        <v>184123.88888888888</v>
      </c>
    </row>
    <row r="326" spans="1:12" ht="18">
      <c r="A326" s="283" t="s">
        <v>43</v>
      </c>
      <c r="B326" s="283"/>
      <c r="C326" s="284" t="s">
        <v>44</v>
      </c>
      <c r="D326" s="284"/>
      <c r="E326" s="54"/>
      <c r="F326" s="54"/>
      <c r="G326" s="55" t="s">
        <v>45</v>
      </c>
      <c r="H326" s="56"/>
      <c r="I326" s="66"/>
      <c r="J326" s="185">
        <f>SUM(J324:J325)</f>
        <v>2485672.5</v>
      </c>
    </row>
    <row r="328" spans="1:12">
      <c r="B328" s="131" t="s">
        <v>165</v>
      </c>
      <c r="C328" s="131" t="s">
        <v>166</v>
      </c>
      <c r="D328" s="131"/>
      <c r="E328" s="131" t="s">
        <v>167</v>
      </c>
    </row>
    <row r="331" spans="1:12" ht="21" customHeight="1">
      <c r="A331" s="279" t="s">
        <v>0</v>
      </c>
      <c r="B331" s="279"/>
      <c r="C331" s="279"/>
      <c r="D331" s="279"/>
      <c r="E331" s="279"/>
      <c r="F331" s="279"/>
      <c r="G331" s="279"/>
      <c r="H331" s="3"/>
      <c r="I331" s="182"/>
      <c r="J331" s="3"/>
    </row>
    <row r="332" spans="1:12" ht="15.75">
      <c r="A332" s="279" t="s">
        <v>1</v>
      </c>
      <c r="B332" s="279"/>
      <c r="C332" s="279"/>
      <c r="D332" s="279"/>
      <c r="E332" s="279"/>
      <c r="F332" s="279"/>
      <c r="G332" s="279"/>
      <c r="H332" s="176"/>
      <c r="I332" s="176"/>
      <c r="J332" s="176"/>
    </row>
    <row r="333" spans="1:12" ht="15.75">
      <c r="A333" s="279" t="s">
        <v>2</v>
      </c>
      <c r="B333" s="279"/>
      <c r="C333" s="279"/>
      <c r="D333" s="279"/>
      <c r="E333" s="279"/>
      <c r="F333" s="279"/>
      <c r="G333" s="279"/>
      <c r="H333" s="3"/>
      <c r="I333" s="59"/>
      <c r="J333" s="3"/>
    </row>
    <row r="334" spans="1:12" ht="15.75">
      <c r="A334" s="279" t="s">
        <v>4</v>
      </c>
      <c r="B334" s="279"/>
      <c r="C334" s="279"/>
      <c r="D334" s="279"/>
      <c r="E334" s="279"/>
      <c r="F334" s="279"/>
      <c r="G334" s="279"/>
      <c r="H334" s="3"/>
      <c r="I334" s="59"/>
      <c r="J334" s="3"/>
    </row>
    <row r="335" spans="1:12" ht="15.75" customHeight="1">
      <c r="A335" s="280" t="s">
        <v>6</v>
      </c>
      <c r="B335" s="280"/>
      <c r="C335" s="280"/>
      <c r="D335" s="280"/>
      <c r="E335" s="280"/>
      <c r="F335" s="280"/>
      <c r="G335" s="280"/>
      <c r="H335" s="3"/>
      <c r="I335" s="59"/>
      <c r="J335" s="3"/>
    </row>
    <row r="336" spans="1:12" ht="27.75">
      <c r="A336" s="9"/>
      <c r="B336" s="9"/>
      <c r="C336" s="281" t="s">
        <v>367</v>
      </c>
      <c r="D336" s="281"/>
      <c r="E336" s="281"/>
      <c r="F336" s="281"/>
      <c r="G336" s="281"/>
      <c r="H336" s="3"/>
      <c r="I336" s="59"/>
      <c r="J336" s="3"/>
    </row>
    <row r="337" spans="1:12" ht="15.75">
      <c r="A337" s="11" t="s">
        <v>358</v>
      </c>
      <c r="B337" s="12"/>
      <c r="C337" s="13"/>
      <c r="D337" s="286"/>
      <c r="E337" s="286"/>
      <c r="F337" s="286"/>
      <c r="G337" s="286"/>
      <c r="H337" s="15"/>
      <c r="I337" s="59"/>
      <c r="J337" s="3"/>
    </row>
    <row r="338" spans="1:12" ht="15.75">
      <c r="A338" s="11" t="s">
        <v>9</v>
      </c>
      <c r="B338" s="286" t="s">
        <v>372</v>
      </c>
      <c r="C338" s="286"/>
      <c r="D338" s="286"/>
      <c r="E338" s="286"/>
      <c r="F338" s="286"/>
      <c r="G338" s="16"/>
      <c r="H338" s="20" t="s">
        <v>161</v>
      </c>
      <c r="I338" s="62"/>
      <c r="J338" s="61"/>
    </row>
    <row r="339" spans="1:12" ht="18.75">
      <c r="A339" s="11" t="s">
        <v>11</v>
      </c>
      <c r="B339" s="299"/>
      <c r="C339" s="299"/>
      <c r="D339" s="299"/>
      <c r="E339" s="299"/>
      <c r="F339" s="179"/>
      <c r="G339" s="180"/>
      <c r="H339" s="180"/>
      <c r="I339" s="180"/>
      <c r="J339" s="3"/>
    </row>
    <row r="340" spans="1:12" ht="15.75">
      <c r="A340" s="21" t="s">
        <v>14</v>
      </c>
      <c r="B340" s="196"/>
      <c r="C340" s="21" t="s">
        <v>17</v>
      </c>
      <c r="D340" s="22" t="s">
        <v>18</v>
      </c>
      <c r="E340" s="23" t="s">
        <v>19</v>
      </c>
      <c r="F340" s="23" t="s">
        <v>20</v>
      </c>
      <c r="G340" s="21" t="s">
        <v>21</v>
      </c>
      <c r="H340" s="3"/>
      <c r="I340" s="59"/>
      <c r="J340" s="3"/>
    </row>
    <row r="341" spans="1:12">
      <c r="A341" s="24">
        <v>1</v>
      </c>
      <c r="B341" s="25" t="s">
        <v>23</v>
      </c>
      <c r="C341" s="26"/>
      <c r="D341" s="27">
        <v>79305</v>
      </c>
      <c r="E341" s="28">
        <f t="shared" ref="E341:E358" si="36">D341*C341</f>
        <v>0</v>
      </c>
      <c r="F341" s="29">
        <v>0</v>
      </c>
      <c r="G341" s="30">
        <f t="shared" ref="G341:G358" si="37">E341-E341*F341</f>
        <v>0</v>
      </c>
      <c r="H341" s="31">
        <f>D341/1.08</f>
        <v>73430.555555555547</v>
      </c>
      <c r="I341" s="59"/>
      <c r="J341" s="63">
        <f t="shared" ref="J341:J358" si="38">H341*C341</f>
        <v>0</v>
      </c>
    </row>
    <row r="342" spans="1:12">
      <c r="A342" s="120">
        <v>2</v>
      </c>
      <c r="B342" s="121" t="s">
        <v>25</v>
      </c>
      <c r="C342" s="126">
        <v>20</v>
      </c>
      <c r="D342" s="33">
        <v>128591</v>
      </c>
      <c r="E342" s="123">
        <f t="shared" si="36"/>
        <v>2571820</v>
      </c>
      <c r="F342" s="29">
        <v>0</v>
      </c>
      <c r="G342" s="125">
        <f t="shared" si="37"/>
        <v>2571820</v>
      </c>
      <c r="H342" s="31">
        <f>D342/1.08</f>
        <v>119065.74074074073</v>
      </c>
      <c r="I342" s="129"/>
      <c r="J342" s="63">
        <f t="shared" si="38"/>
        <v>2381314.8148148144</v>
      </c>
    </row>
    <row r="343" spans="1:12">
      <c r="A343" s="24">
        <v>3</v>
      </c>
      <c r="B343" s="25" t="s">
        <v>26</v>
      </c>
      <c r="C343" s="88"/>
      <c r="D343" s="27">
        <v>60043</v>
      </c>
      <c r="E343" s="28">
        <f t="shared" si="36"/>
        <v>0</v>
      </c>
      <c r="F343" s="29">
        <v>0</v>
      </c>
      <c r="G343" s="30">
        <f t="shared" si="37"/>
        <v>0</v>
      </c>
      <c r="H343" s="31">
        <f>D343/1.08</f>
        <v>55595.370370370365</v>
      </c>
      <c r="I343" s="59"/>
      <c r="J343" s="63">
        <f t="shared" si="38"/>
        <v>0</v>
      </c>
    </row>
    <row r="344" spans="1:12">
      <c r="A344" s="24">
        <v>4</v>
      </c>
      <c r="B344" s="25" t="s">
        <v>27</v>
      </c>
      <c r="C344" s="35"/>
      <c r="D344" s="27">
        <v>115781</v>
      </c>
      <c r="E344" s="28">
        <f t="shared" si="36"/>
        <v>0</v>
      </c>
      <c r="F344" s="29">
        <v>0</v>
      </c>
      <c r="G344" s="30">
        <f t="shared" si="37"/>
        <v>0</v>
      </c>
      <c r="H344" s="31">
        <f>D344/1.08</f>
        <v>107204.62962962962</v>
      </c>
      <c r="I344" s="59"/>
      <c r="J344" s="63">
        <f t="shared" si="38"/>
        <v>0</v>
      </c>
    </row>
    <row r="345" spans="1:12">
      <c r="A345" s="24">
        <v>5</v>
      </c>
      <c r="B345" s="25" t="s">
        <v>28</v>
      </c>
      <c r="C345" s="32"/>
      <c r="D345" s="33">
        <v>119943</v>
      </c>
      <c r="E345" s="123">
        <f t="shared" si="36"/>
        <v>0</v>
      </c>
      <c r="F345" s="124">
        <v>0.25</v>
      </c>
      <c r="G345" s="125">
        <f t="shared" si="37"/>
        <v>0</v>
      </c>
      <c r="H345" s="128">
        <f>D345/1.08*0.75</f>
        <v>83293.75</v>
      </c>
      <c r="I345" s="59"/>
      <c r="J345" s="63">
        <f t="shared" si="38"/>
        <v>0</v>
      </c>
    </row>
    <row r="346" spans="1:12">
      <c r="A346" s="24">
        <v>6</v>
      </c>
      <c r="B346" s="25" t="s">
        <v>29</v>
      </c>
      <c r="C346" s="26"/>
      <c r="D346" s="27">
        <v>94810</v>
      </c>
      <c r="E346" s="28">
        <f t="shared" si="36"/>
        <v>0</v>
      </c>
      <c r="F346" s="29">
        <v>0</v>
      </c>
      <c r="G346" s="30">
        <f t="shared" si="37"/>
        <v>0</v>
      </c>
      <c r="H346" s="31">
        <f t="shared" ref="H346:H358" si="39">D346/1.08</f>
        <v>87787.037037037036</v>
      </c>
      <c r="I346" s="59"/>
      <c r="J346" s="63">
        <f t="shared" si="38"/>
        <v>0</v>
      </c>
    </row>
    <row r="347" spans="1:12">
      <c r="A347" s="24">
        <v>7</v>
      </c>
      <c r="B347" s="25" t="s">
        <v>30</v>
      </c>
      <c r="C347" s="34"/>
      <c r="D347" s="27">
        <v>141396</v>
      </c>
      <c r="E347" s="28">
        <f t="shared" si="36"/>
        <v>0</v>
      </c>
      <c r="F347" s="29">
        <v>0</v>
      </c>
      <c r="G347" s="30">
        <f t="shared" si="37"/>
        <v>0</v>
      </c>
      <c r="H347" s="31">
        <f t="shared" si="39"/>
        <v>130922.22222222222</v>
      </c>
      <c r="I347" s="59"/>
      <c r="J347" s="63">
        <f t="shared" si="38"/>
        <v>0</v>
      </c>
    </row>
    <row r="348" spans="1:12">
      <c r="A348" s="24">
        <v>8</v>
      </c>
      <c r="B348" s="25" t="s">
        <v>31</v>
      </c>
      <c r="C348" s="26"/>
      <c r="D348" s="27">
        <v>232931</v>
      </c>
      <c r="E348" s="28">
        <f t="shared" si="36"/>
        <v>0</v>
      </c>
      <c r="F348" s="29">
        <v>0</v>
      </c>
      <c r="G348" s="30">
        <f t="shared" si="37"/>
        <v>0</v>
      </c>
      <c r="H348" s="31">
        <f t="shared" si="39"/>
        <v>215676.85185185182</v>
      </c>
      <c r="I348" s="59"/>
      <c r="J348" s="63">
        <f t="shared" si="38"/>
        <v>0</v>
      </c>
    </row>
    <row r="349" spans="1:12">
      <c r="A349" s="24">
        <v>9</v>
      </c>
      <c r="B349" s="36" t="s">
        <v>32</v>
      </c>
      <c r="C349" s="26"/>
      <c r="D349" s="27">
        <v>101534</v>
      </c>
      <c r="E349" s="28">
        <f t="shared" si="36"/>
        <v>0</v>
      </c>
      <c r="F349" s="29">
        <v>0</v>
      </c>
      <c r="G349" s="30">
        <f t="shared" si="37"/>
        <v>0</v>
      </c>
      <c r="H349" s="31">
        <f t="shared" si="39"/>
        <v>94012.962962962964</v>
      </c>
      <c r="I349" s="59"/>
      <c r="J349" s="63">
        <f t="shared" si="38"/>
        <v>0</v>
      </c>
    </row>
    <row r="350" spans="1:12" s="195" customFormat="1">
      <c r="A350" s="168">
        <v>10</v>
      </c>
      <c r="B350" s="36" t="s">
        <v>33</v>
      </c>
      <c r="C350" s="37"/>
      <c r="D350" s="27">
        <v>110148</v>
      </c>
      <c r="E350" s="156">
        <f t="shared" si="36"/>
        <v>0</v>
      </c>
      <c r="F350" s="157">
        <v>0</v>
      </c>
      <c r="G350" s="30">
        <f t="shared" si="37"/>
        <v>0</v>
      </c>
      <c r="H350" s="170">
        <f t="shared" si="39"/>
        <v>101988.88888888888</v>
      </c>
      <c r="I350" s="183"/>
      <c r="J350" s="158">
        <f t="shared" si="38"/>
        <v>0</v>
      </c>
      <c r="K350" s="197"/>
      <c r="L350" s="197"/>
    </row>
    <row r="351" spans="1:12">
      <c r="A351" s="24">
        <v>11</v>
      </c>
      <c r="B351" s="25" t="s">
        <v>34</v>
      </c>
      <c r="C351" s="37">
        <v>10</v>
      </c>
      <c r="D351" s="27">
        <v>54198</v>
      </c>
      <c r="E351" s="28">
        <f t="shared" si="36"/>
        <v>541980</v>
      </c>
      <c r="F351" s="29">
        <v>0</v>
      </c>
      <c r="G351" s="30">
        <f t="shared" si="37"/>
        <v>541980</v>
      </c>
      <c r="H351" s="31">
        <f t="shared" si="39"/>
        <v>50183.333333333328</v>
      </c>
      <c r="I351" s="59"/>
      <c r="J351" s="63">
        <f t="shared" si="38"/>
        <v>501833.33333333326</v>
      </c>
    </row>
    <row r="352" spans="1:12">
      <c r="A352" s="24">
        <v>12</v>
      </c>
      <c r="B352" s="25" t="s">
        <v>35</v>
      </c>
      <c r="C352" s="37"/>
      <c r="D352" s="27">
        <v>49680</v>
      </c>
      <c r="E352" s="28">
        <f t="shared" si="36"/>
        <v>0</v>
      </c>
      <c r="F352" s="29">
        <v>0</v>
      </c>
      <c r="G352" s="30">
        <f t="shared" si="37"/>
        <v>0</v>
      </c>
      <c r="H352" s="31">
        <f t="shared" si="39"/>
        <v>46000</v>
      </c>
      <c r="I352" s="59"/>
      <c r="J352" s="63">
        <f t="shared" si="38"/>
        <v>0</v>
      </c>
    </row>
    <row r="353" spans="1:12" s="195" customFormat="1">
      <c r="A353" s="168">
        <v>13</v>
      </c>
      <c r="B353" s="25" t="s">
        <v>36</v>
      </c>
      <c r="C353" s="37"/>
      <c r="D353" s="38">
        <v>64152</v>
      </c>
      <c r="E353" s="156">
        <f t="shared" si="36"/>
        <v>0</v>
      </c>
      <c r="F353" s="157">
        <v>0</v>
      </c>
      <c r="G353" s="30">
        <f t="shared" si="37"/>
        <v>0</v>
      </c>
      <c r="H353" s="170">
        <f t="shared" si="39"/>
        <v>59399.999999999993</v>
      </c>
      <c r="I353" s="183"/>
      <c r="J353" s="158">
        <f t="shared" si="38"/>
        <v>0</v>
      </c>
      <c r="K353" s="197"/>
      <c r="L353" s="197"/>
    </row>
    <row r="354" spans="1:12" s="195" customFormat="1">
      <c r="A354" s="168">
        <v>14</v>
      </c>
      <c r="B354" s="25" t="s">
        <v>37</v>
      </c>
      <c r="C354" s="37"/>
      <c r="D354" s="38">
        <v>65934</v>
      </c>
      <c r="E354" s="156">
        <f t="shared" si="36"/>
        <v>0</v>
      </c>
      <c r="F354" s="157">
        <v>0</v>
      </c>
      <c r="G354" s="30">
        <f t="shared" si="37"/>
        <v>0</v>
      </c>
      <c r="H354" s="170">
        <f t="shared" si="39"/>
        <v>61049.999999999993</v>
      </c>
      <c r="I354" s="183"/>
      <c r="J354" s="158">
        <f t="shared" si="38"/>
        <v>0</v>
      </c>
      <c r="K354" s="197"/>
      <c r="L354" s="197"/>
    </row>
    <row r="355" spans="1:12" s="195" customFormat="1">
      <c r="A355" s="168">
        <v>15</v>
      </c>
      <c r="B355" s="25" t="s">
        <v>38</v>
      </c>
      <c r="C355" s="37"/>
      <c r="D355" s="38">
        <v>76626</v>
      </c>
      <c r="E355" s="156">
        <f t="shared" si="36"/>
        <v>0</v>
      </c>
      <c r="F355" s="157">
        <v>0</v>
      </c>
      <c r="G355" s="30">
        <f t="shared" si="37"/>
        <v>0</v>
      </c>
      <c r="H355" s="170">
        <f t="shared" si="39"/>
        <v>70950</v>
      </c>
      <c r="I355" s="183"/>
      <c r="J355" s="158">
        <f t="shared" si="38"/>
        <v>0</v>
      </c>
      <c r="K355" s="197"/>
      <c r="L355" s="197"/>
    </row>
    <row r="356" spans="1:12" s="195" customFormat="1">
      <c r="A356" s="168">
        <v>16</v>
      </c>
      <c r="B356" s="25" t="s">
        <v>39</v>
      </c>
      <c r="C356" s="37"/>
      <c r="D356" s="38">
        <v>80190</v>
      </c>
      <c r="E356" s="156">
        <f t="shared" si="36"/>
        <v>0</v>
      </c>
      <c r="F356" s="157">
        <v>0</v>
      </c>
      <c r="G356" s="30">
        <f t="shared" si="37"/>
        <v>0</v>
      </c>
      <c r="H356" s="170">
        <f t="shared" si="39"/>
        <v>74250</v>
      </c>
      <c r="I356" s="183"/>
      <c r="J356" s="158">
        <f t="shared" si="38"/>
        <v>0</v>
      </c>
      <c r="K356" s="197"/>
      <c r="L356" s="197"/>
    </row>
    <row r="357" spans="1:12" s="195" customFormat="1">
      <c r="A357" s="168">
        <v>17</v>
      </c>
      <c r="B357" s="25" t="s">
        <v>40</v>
      </c>
      <c r="C357" s="37"/>
      <c r="D357" s="38">
        <v>113832</v>
      </c>
      <c r="E357" s="156">
        <f t="shared" si="36"/>
        <v>0</v>
      </c>
      <c r="F357" s="157">
        <v>0</v>
      </c>
      <c r="G357" s="30">
        <f t="shared" si="37"/>
        <v>0</v>
      </c>
      <c r="H357" s="170">
        <f t="shared" si="39"/>
        <v>105400</v>
      </c>
      <c r="I357" s="183"/>
      <c r="J357" s="158">
        <f t="shared" si="38"/>
        <v>0</v>
      </c>
      <c r="K357" s="197"/>
      <c r="L357" s="197"/>
    </row>
    <row r="358" spans="1:12" s="195" customFormat="1">
      <c r="A358" s="168">
        <v>18</v>
      </c>
      <c r="B358" s="25" t="s">
        <v>41</v>
      </c>
      <c r="C358" s="37"/>
      <c r="D358" s="38">
        <v>98010</v>
      </c>
      <c r="E358" s="156">
        <f t="shared" si="36"/>
        <v>0</v>
      </c>
      <c r="F358" s="157">
        <v>0</v>
      </c>
      <c r="G358" s="30">
        <f t="shared" si="37"/>
        <v>0</v>
      </c>
      <c r="H358" s="170">
        <f t="shared" si="39"/>
        <v>90750</v>
      </c>
      <c r="I358" s="183"/>
      <c r="J358" s="158">
        <f t="shared" si="38"/>
        <v>0</v>
      </c>
      <c r="K358" s="197"/>
      <c r="L358" s="197"/>
    </row>
    <row r="359" spans="1:12" ht="17.25">
      <c r="A359" s="40"/>
      <c r="B359" s="41" t="s">
        <v>42</v>
      </c>
      <c r="C359" s="42">
        <f>SUM(C341:C358)</f>
        <v>30</v>
      </c>
      <c r="D359" s="42"/>
      <c r="E359" s="43">
        <f>SUM(E341:E358)</f>
        <v>3113800</v>
      </c>
      <c r="F359" s="43"/>
      <c r="G359" s="44">
        <f>SUM(G341:G358)</f>
        <v>3113800</v>
      </c>
      <c r="H359" s="45"/>
      <c r="I359" s="64"/>
      <c r="J359" s="45">
        <f>SUM(J341:J358)</f>
        <v>2883148.1481481474</v>
      </c>
    </row>
    <row r="360" spans="1:12" ht="31.5">
      <c r="A360" s="46"/>
      <c r="B360" s="47"/>
      <c r="C360" s="48"/>
      <c r="D360" s="48"/>
      <c r="E360" s="49"/>
      <c r="F360" s="49"/>
      <c r="G360" s="50"/>
      <c r="H360" s="51"/>
      <c r="I360" s="65"/>
      <c r="J360" s="184">
        <f>J359*0.08</f>
        <v>230651.8518518518</v>
      </c>
    </row>
    <row r="361" spans="1:12" ht="18">
      <c r="A361" s="283" t="s">
        <v>43</v>
      </c>
      <c r="B361" s="283"/>
      <c r="C361" s="284" t="s">
        <v>44</v>
      </c>
      <c r="D361" s="284"/>
      <c r="E361" s="54"/>
      <c r="F361" s="54"/>
      <c r="G361" s="55" t="s">
        <v>45</v>
      </c>
      <c r="H361" s="56"/>
      <c r="I361" s="66"/>
      <c r="J361" s="185">
        <f>SUM(J359:J360)</f>
        <v>3113799.9999999991</v>
      </c>
    </row>
    <row r="363" spans="1:12">
      <c r="B363" s="131" t="s">
        <v>165</v>
      </c>
      <c r="C363" s="131" t="s">
        <v>166</v>
      </c>
      <c r="D363" s="131"/>
      <c r="E363" s="131" t="s">
        <v>167</v>
      </c>
    </row>
    <row r="366" spans="1:12" ht="21" customHeight="1">
      <c r="A366" s="279" t="s">
        <v>0</v>
      </c>
      <c r="B366" s="279"/>
      <c r="C366" s="279"/>
      <c r="D366" s="279"/>
      <c r="E366" s="279"/>
      <c r="F366" s="279"/>
      <c r="G366" s="279"/>
      <c r="H366" s="3"/>
      <c r="I366" s="182"/>
      <c r="J366" s="3"/>
    </row>
    <row r="367" spans="1:12" ht="15.75">
      <c r="A367" s="279" t="s">
        <v>1</v>
      </c>
      <c r="B367" s="279"/>
      <c r="C367" s="279"/>
      <c r="D367" s="279"/>
      <c r="E367" s="279"/>
      <c r="F367" s="279"/>
      <c r="G367" s="279"/>
      <c r="H367" s="176"/>
      <c r="I367" s="176"/>
      <c r="J367" s="176"/>
    </row>
    <row r="368" spans="1:12" ht="15.75">
      <c r="A368" s="279" t="s">
        <v>2</v>
      </c>
      <c r="B368" s="279"/>
      <c r="C368" s="279"/>
      <c r="D368" s="279"/>
      <c r="E368" s="279"/>
      <c r="F368" s="279"/>
      <c r="G368" s="279"/>
      <c r="H368" s="3"/>
      <c r="I368" s="59"/>
      <c r="J368" s="3"/>
    </row>
    <row r="369" spans="1:10" ht="15.75">
      <c r="A369" s="279" t="s">
        <v>4</v>
      </c>
      <c r="B369" s="279"/>
      <c r="C369" s="279"/>
      <c r="D369" s="279"/>
      <c r="E369" s="279"/>
      <c r="F369" s="279"/>
      <c r="G369" s="279"/>
      <c r="H369" s="3"/>
      <c r="I369" s="59"/>
      <c r="J369" s="3"/>
    </row>
    <row r="370" spans="1:10" ht="15.75" customHeight="1">
      <c r="A370" s="280" t="s">
        <v>6</v>
      </c>
      <c r="B370" s="280"/>
      <c r="C370" s="280"/>
      <c r="D370" s="280"/>
      <c r="E370" s="280"/>
      <c r="F370" s="280"/>
      <c r="G370" s="280"/>
      <c r="H370" s="3"/>
      <c r="I370" s="59"/>
      <c r="J370" s="3"/>
    </row>
    <row r="371" spans="1:10" ht="27.75">
      <c r="A371" s="9"/>
      <c r="B371" s="9"/>
      <c r="C371" s="281" t="s">
        <v>367</v>
      </c>
      <c r="D371" s="281"/>
      <c r="E371" s="281"/>
      <c r="F371" s="281"/>
      <c r="G371" s="281"/>
      <c r="H371" s="3"/>
      <c r="I371" s="59"/>
      <c r="J371" s="3"/>
    </row>
    <row r="372" spans="1:10" ht="15.75">
      <c r="A372" s="11" t="s">
        <v>358</v>
      </c>
      <c r="B372" s="12"/>
      <c r="C372" s="13"/>
      <c r="D372" s="286"/>
      <c r="E372" s="286"/>
      <c r="F372" s="286"/>
      <c r="G372" s="286"/>
      <c r="H372" s="15"/>
      <c r="I372" s="59"/>
      <c r="J372" s="3"/>
    </row>
    <row r="373" spans="1:10" ht="15.75">
      <c r="A373" s="11" t="s">
        <v>9</v>
      </c>
      <c r="B373" s="286" t="s">
        <v>373</v>
      </c>
      <c r="C373" s="286"/>
      <c r="D373" s="286"/>
      <c r="E373" s="286"/>
      <c r="F373" s="286"/>
      <c r="G373" s="16"/>
      <c r="H373" s="20" t="s">
        <v>161</v>
      </c>
      <c r="I373" s="62"/>
      <c r="J373" s="61"/>
    </row>
    <row r="374" spans="1:10" ht="18.75">
      <c r="A374" s="11" t="s">
        <v>11</v>
      </c>
      <c r="B374" s="299"/>
      <c r="C374" s="299"/>
      <c r="D374" s="299"/>
      <c r="E374" s="299"/>
      <c r="F374" s="179"/>
      <c r="G374" s="180"/>
      <c r="H374" s="180"/>
      <c r="I374" s="180"/>
      <c r="J374" s="3"/>
    </row>
    <row r="375" spans="1:10" ht="15.75">
      <c r="A375" s="21" t="s">
        <v>14</v>
      </c>
      <c r="B375" s="196"/>
      <c r="C375" s="21" t="s">
        <v>17</v>
      </c>
      <c r="D375" s="22" t="s">
        <v>18</v>
      </c>
      <c r="E375" s="23" t="s">
        <v>19</v>
      </c>
      <c r="F375" s="23" t="s">
        <v>20</v>
      </c>
      <c r="G375" s="21" t="s">
        <v>21</v>
      </c>
      <c r="H375" s="3"/>
      <c r="I375" s="59"/>
      <c r="J375" s="3"/>
    </row>
    <row r="376" spans="1:10">
      <c r="A376" s="24">
        <v>1</v>
      </c>
      <c r="B376" s="25" t="s">
        <v>23</v>
      </c>
      <c r="C376" s="26">
        <v>10</v>
      </c>
      <c r="D376" s="27">
        <v>79305</v>
      </c>
      <c r="E376" s="28">
        <f t="shared" ref="E376:E393" si="40">D376*C376</f>
        <v>793050</v>
      </c>
      <c r="F376" s="29">
        <v>0</v>
      </c>
      <c r="G376" s="30">
        <f t="shared" ref="G376:G393" si="41">E376-E376*F376</f>
        <v>793050</v>
      </c>
      <c r="H376" s="31">
        <f>D376/1.08</f>
        <v>73430.555555555547</v>
      </c>
      <c r="I376" s="59"/>
      <c r="J376" s="63">
        <f t="shared" ref="J376:J393" si="42">H376*C376</f>
        <v>734305.5555555555</v>
      </c>
    </row>
    <row r="377" spans="1:10">
      <c r="A377" s="120">
        <v>2</v>
      </c>
      <c r="B377" s="121" t="s">
        <v>25</v>
      </c>
      <c r="C377" s="126">
        <v>10</v>
      </c>
      <c r="D377" s="33">
        <v>128591</v>
      </c>
      <c r="E377" s="123">
        <f t="shared" si="40"/>
        <v>1285910</v>
      </c>
      <c r="F377" s="29">
        <v>0</v>
      </c>
      <c r="G377" s="125">
        <f t="shared" si="41"/>
        <v>1285910</v>
      </c>
      <c r="H377" s="31">
        <f>D377/1.08</f>
        <v>119065.74074074073</v>
      </c>
      <c r="I377" s="129"/>
      <c r="J377" s="63">
        <f t="shared" si="42"/>
        <v>1190657.4074074072</v>
      </c>
    </row>
    <row r="378" spans="1:10">
      <c r="A378" s="24">
        <v>3</v>
      </c>
      <c r="B378" s="25" t="s">
        <v>26</v>
      </c>
      <c r="C378" s="88"/>
      <c r="D378" s="27">
        <v>60043</v>
      </c>
      <c r="E378" s="28">
        <f t="shared" si="40"/>
        <v>0</v>
      </c>
      <c r="F378" s="29">
        <v>0</v>
      </c>
      <c r="G378" s="30">
        <f t="shared" si="41"/>
        <v>0</v>
      </c>
      <c r="H378" s="31">
        <f>D378/1.08</f>
        <v>55595.370370370365</v>
      </c>
      <c r="I378" s="59"/>
      <c r="J378" s="63">
        <f t="shared" si="42"/>
        <v>0</v>
      </c>
    </row>
    <row r="379" spans="1:10">
      <c r="A379" s="24">
        <v>4</v>
      </c>
      <c r="B379" s="25" t="s">
        <v>27</v>
      </c>
      <c r="C379" s="35"/>
      <c r="D379" s="27">
        <v>115781</v>
      </c>
      <c r="E379" s="28">
        <f t="shared" si="40"/>
        <v>0</v>
      </c>
      <c r="F379" s="29">
        <v>0</v>
      </c>
      <c r="G379" s="30">
        <f t="shared" si="41"/>
        <v>0</v>
      </c>
      <c r="H379" s="31">
        <f>D379/1.08</f>
        <v>107204.62962962962</v>
      </c>
      <c r="I379" s="59"/>
      <c r="J379" s="63">
        <f t="shared" si="42"/>
        <v>0</v>
      </c>
    </row>
    <row r="380" spans="1:10">
      <c r="A380" s="24">
        <v>5</v>
      </c>
      <c r="B380" s="25" t="s">
        <v>28</v>
      </c>
      <c r="C380" s="32">
        <v>10</v>
      </c>
      <c r="D380" s="33">
        <v>119943</v>
      </c>
      <c r="E380" s="123">
        <f t="shared" si="40"/>
        <v>1199430</v>
      </c>
      <c r="F380" s="124">
        <v>0.25</v>
      </c>
      <c r="G380" s="125">
        <f t="shared" si="41"/>
        <v>899572.5</v>
      </c>
      <c r="H380" s="128">
        <f>D380/1.08*0.75</f>
        <v>83293.75</v>
      </c>
      <c r="I380" s="59"/>
      <c r="J380" s="63">
        <f t="shared" si="42"/>
        <v>832937.5</v>
      </c>
    </row>
    <row r="381" spans="1:10">
      <c r="A381" s="24">
        <v>6</v>
      </c>
      <c r="B381" s="25" t="s">
        <v>29</v>
      </c>
      <c r="C381" s="26"/>
      <c r="D381" s="27">
        <v>94810</v>
      </c>
      <c r="E381" s="28">
        <f t="shared" si="40"/>
        <v>0</v>
      </c>
      <c r="F381" s="29">
        <v>0</v>
      </c>
      <c r="G381" s="30">
        <f t="shared" si="41"/>
        <v>0</v>
      </c>
      <c r="H381" s="31">
        <f t="shared" ref="H381:H393" si="43">D381/1.08</f>
        <v>87787.037037037036</v>
      </c>
      <c r="I381" s="59"/>
      <c r="J381" s="63">
        <f t="shared" si="42"/>
        <v>0</v>
      </c>
    </row>
    <row r="382" spans="1:10">
      <c r="A382" s="24">
        <v>7</v>
      </c>
      <c r="B382" s="25" t="s">
        <v>30</v>
      </c>
      <c r="C382" s="34"/>
      <c r="D382" s="27">
        <v>141396</v>
      </c>
      <c r="E382" s="28">
        <f t="shared" si="40"/>
        <v>0</v>
      </c>
      <c r="F382" s="29">
        <v>0</v>
      </c>
      <c r="G382" s="30">
        <f t="shared" si="41"/>
        <v>0</v>
      </c>
      <c r="H382" s="31">
        <f t="shared" si="43"/>
        <v>130922.22222222222</v>
      </c>
      <c r="I382" s="59"/>
      <c r="J382" s="63">
        <f t="shared" si="42"/>
        <v>0</v>
      </c>
    </row>
    <row r="383" spans="1:10">
      <c r="A383" s="24">
        <v>8</v>
      </c>
      <c r="B383" s="25" t="s">
        <v>31</v>
      </c>
      <c r="C383" s="26"/>
      <c r="D383" s="27">
        <v>232931</v>
      </c>
      <c r="E383" s="28">
        <f t="shared" si="40"/>
        <v>0</v>
      </c>
      <c r="F383" s="29">
        <v>0</v>
      </c>
      <c r="G383" s="30">
        <f t="shared" si="41"/>
        <v>0</v>
      </c>
      <c r="H383" s="31">
        <f t="shared" si="43"/>
        <v>215676.85185185182</v>
      </c>
      <c r="I383" s="59"/>
      <c r="J383" s="63">
        <f t="shared" si="42"/>
        <v>0</v>
      </c>
    </row>
    <row r="384" spans="1:10">
      <c r="A384" s="24">
        <v>9</v>
      </c>
      <c r="B384" s="36" t="s">
        <v>32</v>
      </c>
      <c r="C384" s="26"/>
      <c r="D384" s="27">
        <v>101534</v>
      </c>
      <c r="E384" s="28">
        <f t="shared" si="40"/>
        <v>0</v>
      </c>
      <c r="F384" s="29">
        <v>0</v>
      </c>
      <c r="G384" s="30">
        <f t="shared" si="41"/>
        <v>0</v>
      </c>
      <c r="H384" s="31">
        <f t="shared" si="43"/>
        <v>94012.962962962964</v>
      </c>
      <c r="I384" s="59"/>
      <c r="J384" s="63">
        <f t="shared" si="42"/>
        <v>0</v>
      </c>
    </row>
    <row r="385" spans="1:12" s="195" customFormat="1">
      <c r="A385" s="168">
        <v>10</v>
      </c>
      <c r="B385" s="36" t="s">
        <v>33</v>
      </c>
      <c r="C385" s="37"/>
      <c r="D385" s="27">
        <v>110148</v>
      </c>
      <c r="E385" s="156">
        <f t="shared" si="40"/>
        <v>0</v>
      </c>
      <c r="F385" s="157">
        <v>0</v>
      </c>
      <c r="G385" s="30">
        <f t="shared" si="41"/>
        <v>0</v>
      </c>
      <c r="H385" s="170">
        <f t="shared" si="43"/>
        <v>101988.88888888888</v>
      </c>
      <c r="I385" s="183"/>
      <c r="J385" s="158">
        <f t="shared" si="42"/>
        <v>0</v>
      </c>
      <c r="K385" s="197"/>
      <c r="L385" s="197"/>
    </row>
    <row r="386" spans="1:12">
      <c r="A386" s="24">
        <v>11</v>
      </c>
      <c r="B386" s="25" t="s">
        <v>34</v>
      </c>
      <c r="C386" s="37">
        <v>10</v>
      </c>
      <c r="D386" s="27">
        <v>54198</v>
      </c>
      <c r="E386" s="28">
        <f t="shared" si="40"/>
        <v>541980</v>
      </c>
      <c r="F386" s="29">
        <v>0</v>
      </c>
      <c r="G386" s="30">
        <f t="shared" si="41"/>
        <v>541980</v>
      </c>
      <c r="H386" s="31">
        <f t="shared" si="43"/>
        <v>50183.333333333328</v>
      </c>
      <c r="I386" s="59"/>
      <c r="J386" s="63">
        <f t="shared" si="42"/>
        <v>501833.33333333326</v>
      </c>
    </row>
    <row r="387" spans="1:12">
      <c r="A387" s="24">
        <v>12</v>
      </c>
      <c r="B387" s="25" t="s">
        <v>35</v>
      </c>
      <c r="C387" s="37"/>
      <c r="D387" s="27">
        <v>49680</v>
      </c>
      <c r="E387" s="28">
        <f t="shared" si="40"/>
        <v>0</v>
      </c>
      <c r="F387" s="29">
        <v>0</v>
      </c>
      <c r="G387" s="30">
        <f t="shared" si="41"/>
        <v>0</v>
      </c>
      <c r="H387" s="31">
        <f t="shared" si="43"/>
        <v>46000</v>
      </c>
      <c r="I387" s="59"/>
      <c r="J387" s="63">
        <f t="shared" si="42"/>
        <v>0</v>
      </c>
    </row>
    <row r="388" spans="1:12" s="195" customFormat="1">
      <c r="A388" s="168">
        <v>13</v>
      </c>
      <c r="B388" s="25" t="s">
        <v>36</v>
      </c>
      <c r="C388" s="37"/>
      <c r="D388" s="38">
        <v>64152</v>
      </c>
      <c r="E388" s="156">
        <f t="shared" si="40"/>
        <v>0</v>
      </c>
      <c r="F388" s="157">
        <v>0</v>
      </c>
      <c r="G388" s="30">
        <f t="shared" si="41"/>
        <v>0</v>
      </c>
      <c r="H388" s="170">
        <f t="shared" si="43"/>
        <v>59399.999999999993</v>
      </c>
      <c r="I388" s="183"/>
      <c r="J388" s="158">
        <f t="shared" si="42"/>
        <v>0</v>
      </c>
      <c r="K388" s="197"/>
      <c r="L388" s="197"/>
    </row>
    <row r="389" spans="1:12" s="195" customFormat="1">
      <c r="A389" s="168">
        <v>14</v>
      </c>
      <c r="B389" s="25" t="s">
        <v>37</v>
      </c>
      <c r="C389" s="37"/>
      <c r="D389" s="38">
        <v>65934</v>
      </c>
      <c r="E389" s="156">
        <f t="shared" si="40"/>
        <v>0</v>
      </c>
      <c r="F389" s="157">
        <v>0</v>
      </c>
      <c r="G389" s="30">
        <f t="shared" si="41"/>
        <v>0</v>
      </c>
      <c r="H389" s="170">
        <f t="shared" si="43"/>
        <v>61049.999999999993</v>
      </c>
      <c r="I389" s="183"/>
      <c r="J389" s="158">
        <f t="shared" si="42"/>
        <v>0</v>
      </c>
      <c r="K389" s="197"/>
      <c r="L389" s="197"/>
    </row>
    <row r="390" spans="1:12" s="195" customFormat="1">
      <c r="A390" s="168">
        <v>15</v>
      </c>
      <c r="B390" s="25" t="s">
        <v>38</v>
      </c>
      <c r="C390" s="37"/>
      <c r="D390" s="38">
        <v>76626</v>
      </c>
      <c r="E390" s="156">
        <f t="shared" si="40"/>
        <v>0</v>
      </c>
      <c r="F390" s="157">
        <v>0</v>
      </c>
      <c r="G390" s="30">
        <f t="shared" si="41"/>
        <v>0</v>
      </c>
      <c r="H390" s="170">
        <f t="shared" si="43"/>
        <v>70950</v>
      </c>
      <c r="I390" s="183"/>
      <c r="J390" s="158">
        <f t="shared" si="42"/>
        <v>0</v>
      </c>
      <c r="K390" s="197"/>
      <c r="L390" s="197"/>
    </row>
    <row r="391" spans="1:12" s="195" customFormat="1">
      <c r="A391" s="168">
        <v>16</v>
      </c>
      <c r="B391" s="25" t="s">
        <v>39</v>
      </c>
      <c r="C391" s="37"/>
      <c r="D391" s="38">
        <v>80190</v>
      </c>
      <c r="E391" s="156">
        <f t="shared" si="40"/>
        <v>0</v>
      </c>
      <c r="F391" s="157">
        <v>0</v>
      </c>
      <c r="G391" s="30">
        <f t="shared" si="41"/>
        <v>0</v>
      </c>
      <c r="H391" s="170">
        <f t="shared" si="43"/>
        <v>74250</v>
      </c>
      <c r="I391" s="183"/>
      <c r="J391" s="158">
        <f t="shared" si="42"/>
        <v>0</v>
      </c>
      <c r="K391" s="197"/>
      <c r="L391" s="197"/>
    </row>
    <row r="392" spans="1:12" s="195" customFormat="1">
      <c r="A392" s="168">
        <v>17</v>
      </c>
      <c r="B392" s="25" t="s">
        <v>40</v>
      </c>
      <c r="C392" s="37"/>
      <c r="D392" s="38">
        <v>113832</v>
      </c>
      <c r="E392" s="156">
        <f t="shared" si="40"/>
        <v>0</v>
      </c>
      <c r="F392" s="157">
        <v>0</v>
      </c>
      <c r="G392" s="30">
        <f t="shared" si="41"/>
        <v>0</v>
      </c>
      <c r="H392" s="170">
        <f t="shared" si="43"/>
        <v>105400</v>
      </c>
      <c r="I392" s="183"/>
      <c r="J392" s="158">
        <f t="shared" si="42"/>
        <v>0</v>
      </c>
      <c r="K392" s="197"/>
      <c r="L392" s="197"/>
    </row>
    <row r="393" spans="1:12" s="195" customFormat="1">
      <c r="A393" s="168">
        <v>18</v>
      </c>
      <c r="B393" s="25" t="s">
        <v>41</v>
      </c>
      <c r="C393" s="37"/>
      <c r="D393" s="38">
        <v>98010</v>
      </c>
      <c r="E393" s="156">
        <f t="shared" si="40"/>
        <v>0</v>
      </c>
      <c r="F393" s="157">
        <v>0</v>
      </c>
      <c r="G393" s="30">
        <f t="shared" si="41"/>
        <v>0</v>
      </c>
      <c r="H393" s="170">
        <f t="shared" si="43"/>
        <v>90750</v>
      </c>
      <c r="I393" s="183"/>
      <c r="J393" s="158">
        <f t="shared" si="42"/>
        <v>0</v>
      </c>
      <c r="K393" s="197"/>
      <c r="L393" s="197"/>
    </row>
    <row r="394" spans="1:12" ht="17.25">
      <c r="A394" s="40"/>
      <c r="B394" s="41" t="s">
        <v>42</v>
      </c>
      <c r="C394" s="42">
        <f>SUM(C376:C393)</f>
        <v>40</v>
      </c>
      <c r="D394" s="42"/>
      <c r="E394" s="43">
        <f>SUM(E376:E393)</f>
        <v>3820370</v>
      </c>
      <c r="F394" s="43"/>
      <c r="G394" s="44">
        <f>SUM(G376:G393)</f>
        <v>3520512.5</v>
      </c>
      <c r="H394" s="45"/>
      <c r="I394" s="64"/>
      <c r="J394" s="45">
        <f>SUM(J376:J393)</f>
        <v>3259733.7962962957</v>
      </c>
    </row>
    <row r="395" spans="1:12" ht="31.5">
      <c r="A395" s="46"/>
      <c r="B395" s="47"/>
      <c r="C395" s="48"/>
      <c r="D395" s="48"/>
      <c r="E395" s="49"/>
      <c r="F395" s="49"/>
      <c r="G395" s="50"/>
      <c r="H395" s="51"/>
      <c r="I395" s="65"/>
      <c r="J395" s="184">
        <f>J394*0.08</f>
        <v>260778.70370370365</v>
      </c>
    </row>
    <row r="396" spans="1:12" ht="18">
      <c r="A396" s="283" t="s">
        <v>43</v>
      </c>
      <c r="B396" s="283"/>
      <c r="C396" s="284" t="s">
        <v>44</v>
      </c>
      <c r="D396" s="284"/>
      <c r="E396" s="54"/>
      <c r="F396" s="54"/>
      <c r="G396" s="55" t="s">
        <v>45</v>
      </c>
      <c r="H396" s="56"/>
      <c r="I396" s="66"/>
      <c r="J396" s="185">
        <f>SUM(J394:J395)</f>
        <v>3520512.4999999995</v>
      </c>
    </row>
    <row r="398" spans="1:12">
      <c r="B398" s="131" t="s">
        <v>165</v>
      </c>
      <c r="C398" s="131" t="s">
        <v>166</v>
      </c>
      <c r="D398" s="131"/>
      <c r="E398" s="131" t="s">
        <v>167</v>
      </c>
    </row>
    <row r="401" spans="1:10" ht="21" customHeight="1">
      <c r="A401" s="279" t="s">
        <v>0</v>
      </c>
      <c r="B401" s="279"/>
      <c r="C401" s="279"/>
      <c r="D401" s="279"/>
      <c r="E401" s="279"/>
      <c r="F401" s="279"/>
      <c r="G401" s="279"/>
      <c r="H401" s="3"/>
      <c r="I401" s="182"/>
      <c r="J401" s="3"/>
    </row>
    <row r="402" spans="1:10" ht="15.75">
      <c r="A402" s="279" t="s">
        <v>1</v>
      </c>
      <c r="B402" s="279"/>
      <c r="C402" s="279"/>
      <c r="D402" s="279"/>
      <c r="E402" s="279"/>
      <c r="F402" s="279"/>
      <c r="G402" s="279"/>
      <c r="H402" s="176"/>
      <c r="I402" s="176"/>
      <c r="J402" s="176"/>
    </row>
    <row r="403" spans="1:10" ht="15.75">
      <c r="A403" s="279" t="s">
        <v>2</v>
      </c>
      <c r="B403" s="279"/>
      <c r="C403" s="279"/>
      <c r="D403" s="279"/>
      <c r="E403" s="279"/>
      <c r="F403" s="279"/>
      <c r="G403" s="279"/>
      <c r="H403" s="3"/>
      <c r="I403" s="59"/>
      <c r="J403" s="3"/>
    </row>
    <row r="404" spans="1:10" ht="15.75">
      <c r="A404" s="279" t="s">
        <v>4</v>
      </c>
      <c r="B404" s="279"/>
      <c r="C404" s="279"/>
      <c r="D404" s="279"/>
      <c r="E404" s="279"/>
      <c r="F404" s="279"/>
      <c r="G404" s="279"/>
      <c r="H404" s="3"/>
      <c r="I404" s="59"/>
      <c r="J404" s="3"/>
    </row>
    <row r="405" spans="1:10" ht="15.75" customHeight="1">
      <c r="A405" s="280" t="s">
        <v>6</v>
      </c>
      <c r="B405" s="280"/>
      <c r="C405" s="280"/>
      <c r="D405" s="280"/>
      <c r="E405" s="280"/>
      <c r="F405" s="280"/>
      <c r="G405" s="280"/>
      <c r="H405" s="3"/>
      <c r="I405" s="59"/>
      <c r="J405" s="3"/>
    </row>
    <row r="406" spans="1:10" ht="27.75">
      <c r="A406" s="9"/>
      <c r="B406" s="9"/>
      <c r="C406" s="281" t="s">
        <v>367</v>
      </c>
      <c r="D406" s="281"/>
      <c r="E406" s="281"/>
      <c r="F406" s="281"/>
      <c r="G406" s="281"/>
      <c r="H406" s="3"/>
      <c r="I406" s="59"/>
      <c r="J406" s="3"/>
    </row>
    <row r="407" spans="1:10" ht="15.75">
      <c r="A407" s="11" t="s">
        <v>358</v>
      </c>
      <c r="B407" s="12"/>
      <c r="C407" s="13"/>
      <c r="D407" s="286"/>
      <c r="E407" s="286"/>
      <c r="F407" s="286"/>
      <c r="G407" s="286"/>
      <c r="H407" s="15"/>
      <c r="I407" s="59"/>
      <c r="J407" s="3"/>
    </row>
    <row r="408" spans="1:10" ht="15.75">
      <c r="A408" s="11" t="s">
        <v>9</v>
      </c>
      <c r="B408" s="286" t="s">
        <v>374</v>
      </c>
      <c r="C408" s="286"/>
      <c r="D408" s="286"/>
      <c r="E408" s="286"/>
      <c r="F408" s="286"/>
      <c r="G408" s="16"/>
      <c r="H408" s="20" t="s">
        <v>161</v>
      </c>
      <c r="I408" s="62"/>
      <c r="J408" s="61"/>
    </row>
    <row r="409" spans="1:10" ht="18.75">
      <c r="A409" s="11" t="s">
        <v>11</v>
      </c>
      <c r="B409" s="299"/>
      <c r="C409" s="299"/>
      <c r="D409" s="299"/>
      <c r="E409" s="299"/>
      <c r="F409" s="179"/>
      <c r="G409" s="180"/>
      <c r="H409" s="180"/>
      <c r="I409" s="180"/>
      <c r="J409" s="3"/>
    </row>
    <row r="410" spans="1:10" ht="15.75">
      <c r="A410" s="21" t="s">
        <v>14</v>
      </c>
      <c r="B410" s="181"/>
      <c r="C410" s="21" t="s">
        <v>17</v>
      </c>
      <c r="D410" s="22" t="s">
        <v>18</v>
      </c>
      <c r="E410" s="23" t="s">
        <v>19</v>
      </c>
      <c r="F410" s="23" t="s">
        <v>20</v>
      </c>
      <c r="G410" s="21" t="s">
        <v>21</v>
      </c>
      <c r="H410" s="3"/>
      <c r="I410" s="59"/>
      <c r="J410" s="3"/>
    </row>
    <row r="411" spans="1:10">
      <c r="A411" s="24">
        <v>1</v>
      </c>
      <c r="B411" s="25" t="s">
        <v>23</v>
      </c>
      <c r="C411" s="26">
        <v>50</v>
      </c>
      <c r="D411" s="27">
        <v>79305</v>
      </c>
      <c r="E411" s="28">
        <f t="shared" ref="E411:E428" si="44">D411*C411</f>
        <v>3965250</v>
      </c>
      <c r="F411" s="29">
        <v>0</v>
      </c>
      <c r="G411" s="30">
        <f t="shared" ref="G411:G428" si="45">E411-E411*F411</f>
        <v>3965250</v>
      </c>
      <c r="H411" s="31">
        <f>D411/1.08</f>
        <v>73430.555555555547</v>
      </c>
      <c r="I411" s="59"/>
      <c r="J411" s="63">
        <f t="shared" ref="J411:J428" si="46">H411*C411</f>
        <v>3671527.7777777775</v>
      </c>
    </row>
    <row r="412" spans="1:10">
      <c r="A412" s="120">
        <v>2</v>
      </c>
      <c r="B412" s="121" t="s">
        <v>25</v>
      </c>
      <c r="C412" s="126"/>
      <c r="D412" s="33">
        <v>128591</v>
      </c>
      <c r="E412" s="123">
        <f t="shared" si="44"/>
        <v>0</v>
      </c>
      <c r="F412" s="29">
        <v>0</v>
      </c>
      <c r="G412" s="125">
        <f t="shared" si="45"/>
        <v>0</v>
      </c>
      <c r="H412" s="31">
        <f>D412/1.08</f>
        <v>119065.74074074073</v>
      </c>
      <c r="I412" s="129"/>
      <c r="J412" s="63">
        <f t="shared" si="46"/>
        <v>0</v>
      </c>
    </row>
    <row r="413" spans="1:10">
      <c r="A413" s="24">
        <v>3</v>
      </c>
      <c r="B413" s="25" t="s">
        <v>26</v>
      </c>
      <c r="C413" s="88"/>
      <c r="D413" s="27">
        <v>60043</v>
      </c>
      <c r="E413" s="28">
        <f t="shared" si="44"/>
        <v>0</v>
      </c>
      <c r="F413" s="29">
        <v>0</v>
      </c>
      <c r="G413" s="30">
        <f t="shared" si="45"/>
        <v>0</v>
      </c>
      <c r="H413" s="31">
        <f>D413/1.08</f>
        <v>55595.370370370365</v>
      </c>
      <c r="I413" s="59"/>
      <c r="J413" s="63">
        <f t="shared" si="46"/>
        <v>0</v>
      </c>
    </row>
    <row r="414" spans="1:10">
      <c r="A414" s="24">
        <v>4</v>
      </c>
      <c r="B414" s="25" t="s">
        <v>27</v>
      </c>
      <c r="C414" s="35"/>
      <c r="D414" s="27">
        <v>115781</v>
      </c>
      <c r="E414" s="28">
        <f t="shared" si="44"/>
        <v>0</v>
      </c>
      <c r="F414" s="29">
        <v>0</v>
      </c>
      <c r="G414" s="30">
        <f t="shared" si="45"/>
        <v>0</v>
      </c>
      <c r="H414" s="31">
        <f>D414/1.08</f>
        <v>107204.62962962962</v>
      </c>
      <c r="I414" s="59"/>
      <c r="J414" s="63">
        <f t="shared" si="46"/>
        <v>0</v>
      </c>
    </row>
    <row r="415" spans="1:10">
      <c r="A415" s="24">
        <v>5</v>
      </c>
      <c r="B415" s="25" t="s">
        <v>28</v>
      </c>
      <c r="C415" s="32">
        <v>7</v>
      </c>
      <c r="D415" s="33">
        <v>119943</v>
      </c>
      <c r="E415" s="123">
        <f t="shared" si="44"/>
        <v>839601</v>
      </c>
      <c r="F415" s="124">
        <v>0.25</v>
      </c>
      <c r="G415" s="125">
        <f t="shared" si="45"/>
        <v>629700.75</v>
      </c>
      <c r="H415" s="128">
        <f>D415/1.08*0.75</f>
        <v>83293.75</v>
      </c>
      <c r="I415" s="59"/>
      <c r="J415" s="63">
        <f t="shared" si="46"/>
        <v>583056.25</v>
      </c>
    </row>
    <row r="416" spans="1:10">
      <c r="A416" s="24">
        <v>6</v>
      </c>
      <c r="B416" s="25" t="s">
        <v>29</v>
      </c>
      <c r="C416" s="26"/>
      <c r="D416" s="27">
        <v>94810</v>
      </c>
      <c r="E416" s="28">
        <f t="shared" si="44"/>
        <v>0</v>
      </c>
      <c r="F416" s="29">
        <v>0</v>
      </c>
      <c r="G416" s="30">
        <f t="shared" si="45"/>
        <v>0</v>
      </c>
      <c r="H416" s="31">
        <f t="shared" ref="H416:H428" si="47">D416/1.08</f>
        <v>87787.037037037036</v>
      </c>
      <c r="I416" s="59"/>
      <c r="J416" s="63">
        <f t="shared" si="46"/>
        <v>0</v>
      </c>
    </row>
    <row r="417" spans="1:12">
      <c r="A417" s="24">
        <v>7</v>
      </c>
      <c r="B417" s="25" t="s">
        <v>30</v>
      </c>
      <c r="C417" s="34"/>
      <c r="D417" s="27">
        <v>141396</v>
      </c>
      <c r="E417" s="28">
        <f t="shared" si="44"/>
        <v>0</v>
      </c>
      <c r="F417" s="29">
        <v>0</v>
      </c>
      <c r="G417" s="30">
        <f t="shared" si="45"/>
        <v>0</v>
      </c>
      <c r="H417" s="31">
        <f t="shared" si="47"/>
        <v>130922.22222222222</v>
      </c>
      <c r="I417" s="59"/>
      <c r="J417" s="63">
        <f t="shared" si="46"/>
        <v>0</v>
      </c>
    </row>
    <row r="418" spans="1:12">
      <c r="A418" s="24">
        <v>8</v>
      </c>
      <c r="B418" s="25" t="s">
        <v>31</v>
      </c>
      <c r="C418" s="26"/>
      <c r="D418" s="27">
        <v>232931</v>
      </c>
      <c r="E418" s="28">
        <f t="shared" si="44"/>
        <v>0</v>
      </c>
      <c r="F418" s="29">
        <v>0</v>
      </c>
      <c r="G418" s="30">
        <f t="shared" si="45"/>
        <v>0</v>
      </c>
      <c r="H418" s="31">
        <f t="shared" si="47"/>
        <v>215676.85185185182</v>
      </c>
      <c r="I418" s="59"/>
      <c r="J418" s="63">
        <f t="shared" si="46"/>
        <v>0</v>
      </c>
    </row>
    <row r="419" spans="1:12">
      <c r="A419" s="24">
        <v>9</v>
      </c>
      <c r="B419" s="36" t="s">
        <v>32</v>
      </c>
      <c r="C419" s="26"/>
      <c r="D419" s="27">
        <v>101534</v>
      </c>
      <c r="E419" s="28">
        <f t="shared" si="44"/>
        <v>0</v>
      </c>
      <c r="F419" s="29">
        <v>0</v>
      </c>
      <c r="G419" s="30">
        <f t="shared" si="45"/>
        <v>0</v>
      </c>
      <c r="H419" s="31">
        <f t="shared" si="47"/>
        <v>94012.962962962964</v>
      </c>
      <c r="I419" s="59"/>
      <c r="J419" s="63">
        <f t="shared" si="46"/>
        <v>0</v>
      </c>
    </row>
    <row r="420" spans="1:12" s="195" customFormat="1">
      <c r="A420" s="168">
        <v>10</v>
      </c>
      <c r="B420" s="36" t="s">
        <v>33</v>
      </c>
      <c r="C420" s="37"/>
      <c r="D420" s="27">
        <v>110148</v>
      </c>
      <c r="E420" s="156">
        <f t="shared" si="44"/>
        <v>0</v>
      </c>
      <c r="F420" s="157">
        <v>0</v>
      </c>
      <c r="G420" s="30">
        <f t="shared" si="45"/>
        <v>0</v>
      </c>
      <c r="H420" s="170">
        <f t="shared" si="47"/>
        <v>101988.88888888888</v>
      </c>
      <c r="I420" s="183"/>
      <c r="J420" s="158">
        <f t="shared" si="46"/>
        <v>0</v>
      </c>
      <c r="K420" s="197"/>
      <c r="L420" s="197"/>
    </row>
    <row r="421" spans="1:12">
      <c r="A421" s="24">
        <v>11</v>
      </c>
      <c r="B421" s="25" t="s">
        <v>34</v>
      </c>
      <c r="C421" s="37">
        <v>30</v>
      </c>
      <c r="D421" s="27">
        <v>54198</v>
      </c>
      <c r="E421" s="28">
        <f t="shared" si="44"/>
        <v>1625940</v>
      </c>
      <c r="F421" s="29">
        <v>0</v>
      </c>
      <c r="G421" s="30">
        <f t="shared" si="45"/>
        <v>1625940</v>
      </c>
      <c r="H421" s="31">
        <f t="shared" si="47"/>
        <v>50183.333333333328</v>
      </c>
      <c r="I421" s="59"/>
      <c r="J421" s="63">
        <f t="shared" si="46"/>
        <v>1505499.9999999998</v>
      </c>
    </row>
    <row r="422" spans="1:12">
      <c r="A422" s="24">
        <v>12</v>
      </c>
      <c r="B422" s="25" t="s">
        <v>35</v>
      </c>
      <c r="C422" s="37"/>
      <c r="D422" s="27">
        <v>49680</v>
      </c>
      <c r="E422" s="28">
        <f t="shared" si="44"/>
        <v>0</v>
      </c>
      <c r="F422" s="29">
        <v>0</v>
      </c>
      <c r="G422" s="30">
        <f t="shared" si="45"/>
        <v>0</v>
      </c>
      <c r="H422" s="31">
        <f t="shared" si="47"/>
        <v>46000</v>
      </c>
      <c r="I422" s="59"/>
      <c r="J422" s="63">
        <f t="shared" si="46"/>
        <v>0</v>
      </c>
    </row>
    <row r="423" spans="1:12" s="195" customFormat="1">
      <c r="A423" s="168">
        <v>13</v>
      </c>
      <c r="B423" s="25" t="s">
        <v>36</v>
      </c>
      <c r="C423" s="37"/>
      <c r="D423" s="38">
        <v>64152</v>
      </c>
      <c r="E423" s="156">
        <f t="shared" si="44"/>
        <v>0</v>
      </c>
      <c r="F423" s="157">
        <v>0</v>
      </c>
      <c r="G423" s="30">
        <f t="shared" si="45"/>
        <v>0</v>
      </c>
      <c r="H423" s="170">
        <f t="shared" si="47"/>
        <v>59399.999999999993</v>
      </c>
      <c r="I423" s="183"/>
      <c r="J423" s="158">
        <f t="shared" si="46"/>
        <v>0</v>
      </c>
      <c r="K423" s="197"/>
      <c r="L423" s="197"/>
    </row>
    <row r="424" spans="1:12" s="195" customFormat="1">
      <c r="A424" s="168">
        <v>14</v>
      </c>
      <c r="B424" s="25" t="s">
        <v>37</v>
      </c>
      <c r="C424" s="37"/>
      <c r="D424" s="38">
        <v>65934</v>
      </c>
      <c r="E424" s="156">
        <f t="shared" si="44"/>
        <v>0</v>
      </c>
      <c r="F424" s="157">
        <v>0</v>
      </c>
      <c r="G424" s="30">
        <f t="shared" si="45"/>
        <v>0</v>
      </c>
      <c r="H424" s="170">
        <f t="shared" si="47"/>
        <v>61049.999999999993</v>
      </c>
      <c r="I424" s="183"/>
      <c r="J424" s="158">
        <f t="shared" si="46"/>
        <v>0</v>
      </c>
      <c r="K424" s="197"/>
      <c r="L424" s="197"/>
    </row>
    <row r="425" spans="1:12" s="195" customFormat="1">
      <c r="A425" s="168">
        <v>15</v>
      </c>
      <c r="B425" s="25" t="s">
        <v>38</v>
      </c>
      <c r="C425" s="37"/>
      <c r="D425" s="38">
        <v>76626</v>
      </c>
      <c r="E425" s="156">
        <f t="shared" si="44"/>
        <v>0</v>
      </c>
      <c r="F425" s="157">
        <v>0</v>
      </c>
      <c r="G425" s="30">
        <f t="shared" si="45"/>
        <v>0</v>
      </c>
      <c r="H425" s="170">
        <f t="shared" si="47"/>
        <v>70950</v>
      </c>
      <c r="I425" s="183"/>
      <c r="J425" s="158">
        <f t="shared" si="46"/>
        <v>0</v>
      </c>
      <c r="K425" s="197"/>
      <c r="L425" s="197"/>
    </row>
    <row r="426" spans="1:12" s="195" customFormat="1">
      <c r="A426" s="168">
        <v>16</v>
      </c>
      <c r="B426" s="25" t="s">
        <v>39</v>
      </c>
      <c r="C426" s="37"/>
      <c r="D426" s="38">
        <v>80190</v>
      </c>
      <c r="E426" s="156">
        <f t="shared" si="44"/>
        <v>0</v>
      </c>
      <c r="F426" s="157">
        <v>0</v>
      </c>
      <c r="G426" s="30">
        <f t="shared" si="45"/>
        <v>0</v>
      </c>
      <c r="H426" s="170">
        <f t="shared" si="47"/>
        <v>74250</v>
      </c>
      <c r="I426" s="183"/>
      <c r="J426" s="158">
        <f t="shared" si="46"/>
        <v>0</v>
      </c>
      <c r="K426" s="197"/>
      <c r="L426" s="197"/>
    </row>
    <row r="427" spans="1:12" s="195" customFormat="1">
      <c r="A427" s="168">
        <v>17</v>
      </c>
      <c r="B427" s="25" t="s">
        <v>40</v>
      </c>
      <c r="C427" s="37"/>
      <c r="D427" s="38">
        <v>113832</v>
      </c>
      <c r="E427" s="156">
        <f t="shared" si="44"/>
        <v>0</v>
      </c>
      <c r="F427" s="157">
        <v>0</v>
      </c>
      <c r="G427" s="30">
        <f t="shared" si="45"/>
        <v>0</v>
      </c>
      <c r="H427" s="170">
        <f t="shared" si="47"/>
        <v>105400</v>
      </c>
      <c r="I427" s="183"/>
      <c r="J427" s="158">
        <f t="shared" si="46"/>
        <v>0</v>
      </c>
      <c r="K427" s="197"/>
      <c r="L427" s="197"/>
    </row>
    <row r="428" spans="1:12" s="195" customFormat="1">
      <c r="A428" s="168">
        <v>18</v>
      </c>
      <c r="B428" s="25" t="s">
        <v>41</v>
      </c>
      <c r="C428" s="37"/>
      <c r="D428" s="38">
        <v>98010</v>
      </c>
      <c r="E428" s="156">
        <f t="shared" si="44"/>
        <v>0</v>
      </c>
      <c r="F428" s="157">
        <v>0</v>
      </c>
      <c r="G428" s="30">
        <f t="shared" si="45"/>
        <v>0</v>
      </c>
      <c r="H428" s="170">
        <f t="shared" si="47"/>
        <v>90750</v>
      </c>
      <c r="I428" s="183"/>
      <c r="J428" s="158">
        <f t="shared" si="46"/>
        <v>0</v>
      </c>
      <c r="K428" s="197"/>
      <c r="L428" s="197"/>
    </row>
    <row r="429" spans="1:12" ht="17.25">
      <c r="A429" s="40"/>
      <c r="B429" s="41" t="s">
        <v>42</v>
      </c>
      <c r="C429" s="42">
        <f>SUM(C411:C428)</f>
        <v>87</v>
      </c>
      <c r="D429" s="42"/>
      <c r="E429" s="43">
        <f>SUM(E411:E428)</f>
        <v>6430791</v>
      </c>
      <c r="F429" s="43"/>
      <c r="G429" s="44">
        <f>SUM(G411:G428)</f>
        <v>6220890.75</v>
      </c>
      <c r="H429" s="45"/>
      <c r="I429" s="64"/>
      <c r="J429" s="45">
        <f>SUM(J411:J428)</f>
        <v>5760084.027777778</v>
      </c>
    </row>
    <row r="430" spans="1:12" ht="31.5">
      <c r="A430" s="46"/>
      <c r="B430" s="47"/>
      <c r="C430" s="48"/>
      <c r="D430" s="48"/>
      <c r="E430" s="49"/>
      <c r="F430" s="49"/>
      <c r="G430" s="50"/>
      <c r="H430" s="51"/>
      <c r="I430" s="65"/>
      <c r="J430" s="184">
        <f>J429*0.08</f>
        <v>460806.72222222225</v>
      </c>
    </row>
    <row r="431" spans="1:12" ht="18">
      <c r="A431" s="283" t="s">
        <v>43</v>
      </c>
      <c r="B431" s="283"/>
      <c r="C431" s="284" t="s">
        <v>44</v>
      </c>
      <c r="D431" s="284"/>
      <c r="E431" s="54"/>
      <c r="F431" s="54"/>
      <c r="G431" s="55" t="s">
        <v>45</v>
      </c>
      <c r="H431" s="56"/>
      <c r="I431" s="66"/>
      <c r="J431" s="185">
        <f>SUM(J429:J430)</f>
        <v>6220890.75</v>
      </c>
    </row>
    <row r="433" spans="1:10">
      <c r="B433" s="131" t="s">
        <v>165</v>
      </c>
      <c r="C433" s="131" t="s">
        <v>166</v>
      </c>
      <c r="D433" s="131"/>
      <c r="E433" s="131" t="s">
        <v>167</v>
      </c>
    </row>
    <row r="438" spans="1:10" ht="21" customHeight="1">
      <c r="A438" s="279" t="s">
        <v>0</v>
      </c>
      <c r="B438" s="279"/>
      <c r="C438" s="279"/>
      <c r="D438" s="279"/>
      <c r="E438" s="279"/>
      <c r="F438" s="279"/>
      <c r="G438" s="279"/>
      <c r="H438" s="3"/>
      <c r="I438" s="182"/>
      <c r="J438" s="3"/>
    </row>
    <row r="439" spans="1:10" ht="15.75">
      <c r="A439" s="279" t="s">
        <v>1</v>
      </c>
      <c r="B439" s="279"/>
      <c r="C439" s="279"/>
      <c r="D439" s="279"/>
      <c r="E439" s="279"/>
      <c r="F439" s="279"/>
      <c r="G439" s="279"/>
      <c r="H439" s="176"/>
      <c r="I439" s="176"/>
      <c r="J439" s="176"/>
    </row>
    <row r="440" spans="1:10" ht="15.75">
      <c r="A440" s="279" t="s">
        <v>2</v>
      </c>
      <c r="B440" s="279"/>
      <c r="C440" s="279"/>
      <c r="D440" s="279"/>
      <c r="E440" s="279"/>
      <c r="F440" s="279"/>
      <c r="G440" s="279"/>
      <c r="H440" s="3"/>
      <c r="I440" s="59"/>
      <c r="J440" s="3"/>
    </row>
    <row r="441" spans="1:10" ht="15.75">
      <c r="A441" s="279" t="s">
        <v>4</v>
      </c>
      <c r="B441" s="279"/>
      <c r="C441" s="279"/>
      <c r="D441" s="279"/>
      <c r="E441" s="279"/>
      <c r="F441" s="279"/>
      <c r="G441" s="279"/>
      <c r="H441" s="3"/>
      <c r="I441" s="59"/>
      <c r="J441" s="3"/>
    </row>
    <row r="442" spans="1:10" ht="15.75" customHeight="1">
      <c r="A442" s="280" t="s">
        <v>6</v>
      </c>
      <c r="B442" s="280"/>
      <c r="C442" s="280"/>
      <c r="D442" s="280"/>
      <c r="E442" s="280"/>
      <c r="F442" s="280"/>
      <c r="G442" s="280"/>
      <c r="H442" s="3"/>
      <c r="I442" s="59"/>
      <c r="J442" s="3"/>
    </row>
    <row r="443" spans="1:10" ht="27.75">
      <c r="A443" s="9"/>
      <c r="B443" s="9"/>
      <c r="C443" s="281" t="s">
        <v>367</v>
      </c>
      <c r="D443" s="281"/>
      <c r="E443" s="281"/>
      <c r="F443" s="281"/>
      <c r="G443" s="281"/>
      <c r="H443" s="3"/>
      <c r="I443" s="59"/>
      <c r="J443" s="3"/>
    </row>
    <row r="444" spans="1:10" ht="15.75">
      <c r="A444" s="11" t="s">
        <v>358</v>
      </c>
      <c r="B444" s="12"/>
      <c r="C444" s="13"/>
      <c r="D444" s="286"/>
      <c r="E444" s="286"/>
      <c r="F444" s="286"/>
      <c r="G444" s="286"/>
      <c r="H444" s="15"/>
      <c r="I444" s="59"/>
      <c r="J444" s="3"/>
    </row>
    <row r="445" spans="1:10" ht="15.75">
      <c r="A445" s="11" t="s">
        <v>9</v>
      </c>
      <c r="B445" s="286" t="s">
        <v>375</v>
      </c>
      <c r="C445" s="286"/>
      <c r="D445" s="286"/>
      <c r="E445" s="286"/>
      <c r="F445" s="286"/>
      <c r="G445" s="16"/>
      <c r="H445" s="20" t="s">
        <v>161</v>
      </c>
      <c r="I445" s="62"/>
      <c r="J445" s="61"/>
    </row>
    <row r="446" spans="1:10" ht="18.75">
      <c r="A446" s="11" t="s">
        <v>11</v>
      </c>
      <c r="B446" s="299"/>
      <c r="C446" s="299"/>
      <c r="D446" s="299"/>
      <c r="E446" s="299"/>
      <c r="F446" s="179"/>
      <c r="G446" s="180"/>
      <c r="H446" s="180"/>
      <c r="I446" s="180"/>
      <c r="J446" s="3"/>
    </row>
    <row r="447" spans="1:10" ht="15.75">
      <c r="A447" s="21" t="s">
        <v>14</v>
      </c>
      <c r="B447" s="181"/>
      <c r="C447" s="21" t="s">
        <v>17</v>
      </c>
      <c r="D447" s="22" t="s">
        <v>18</v>
      </c>
      <c r="E447" s="23" t="s">
        <v>19</v>
      </c>
      <c r="F447" s="23" t="s">
        <v>20</v>
      </c>
      <c r="G447" s="21" t="s">
        <v>21</v>
      </c>
      <c r="H447" s="3"/>
      <c r="I447" s="59"/>
      <c r="J447" s="3"/>
    </row>
    <row r="448" spans="1:10">
      <c r="A448" s="24">
        <v>1</v>
      </c>
      <c r="B448" s="25" t="s">
        <v>23</v>
      </c>
      <c r="C448" s="26">
        <v>10</v>
      </c>
      <c r="D448" s="27">
        <v>79305</v>
      </c>
      <c r="E448" s="28">
        <f t="shared" ref="E448:E465" si="48">D448*C448</f>
        <v>793050</v>
      </c>
      <c r="F448" s="29">
        <v>0</v>
      </c>
      <c r="G448" s="30">
        <f t="shared" ref="G448:G465" si="49">E448-E448*F448</f>
        <v>793050</v>
      </c>
      <c r="H448" s="31">
        <f>D448/1.08</f>
        <v>73430.555555555547</v>
      </c>
      <c r="I448" s="59"/>
      <c r="J448" s="63">
        <f t="shared" ref="J448:J465" si="50">H448*C448</f>
        <v>734305.5555555555</v>
      </c>
    </row>
    <row r="449" spans="1:12">
      <c r="A449" s="120">
        <v>2</v>
      </c>
      <c r="B449" s="121" t="s">
        <v>25</v>
      </c>
      <c r="C449" s="126"/>
      <c r="D449" s="33">
        <v>128591</v>
      </c>
      <c r="E449" s="123">
        <f t="shared" si="48"/>
        <v>0</v>
      </c>
      <c r="F449" s="29">
        <v>0</v>
      </c>
      <c r="G449" s="125">
        <f t="shared" si="49"/>
        <v>0</v>
      </c>
      <c r="H449" s="31">
        <f>D449/1.08</f>
        <v>119065.74074074073</v>
      </c>
      <c r="I449" s="129"/>
      <c r="J449" s="63">
        <f t="shared" si="50"/>
        <v>0</v>
      </c>
    </row>
    <row r="450" spans="1:12">
      <c r="A450" s="24">
        <v>3</v>
      </c>
      <c r="B450" s="25" t="s">
        <v>26</v>
      </c>
      <c r="C450" s="88"/>
      <c r="D450" s="27">
        <v>60043</v>
      </c>
      <c r="E450" s="28">
        <f t="shared" si="48"/>
        <v>0</v>
      </c>
      <c r="F450" s="29">
        <v>0</v>
      </c>
      <c r="G450" s="30">
        <f t="shared" si="49"/>
        <v>0</v>
      </c>
      <c r="H450" s="31">
        <f>D450/1.08</f>
        <v>55595.370370370365</v>
      </c>
      <c r="I450" s="59"/>
      <c r="J450" s="63">
        <f t="shared" si="50"/>
        <v>0</v>
      </c>
    </row>
    <row r="451" spans="1:12">
      <c r="A451" s="24">
        <v>4</v>
      </c>
      <c r="B451" s="25" t="s">
        <v>27</v>
      </c>
      <c r="C451" s="35"/>
      <c r="D451" s="27">
        <v>115781</v>
      </c>
      <c r="E451" s="28">
        <f t="shared" si="48"/>
        <v>0</v>
      </c>
      <c r="F451" s="29">
        <v>0</v>
      </c>
      <c r="G451" s="30">
        <f t="shared" si="49"/>
        <v>0</v>
      </c>
      <c r="H451" s="31">
        <f>D451/1.08</f>
        <v>107204.62962962962</v>
      </c>
      <c r="I451" s="59"/>
      <c r="J451" s="63">
        <f t="shared" si="50"/>
        <v>0</v>
      </c>
    </row>
    <row r="452" spans="1:12">
      <c r="A452" s="24">
        <v>5</v>
      </c>
      <c r="B452" s="25" t="s">
        <v>28</v>
      </c>
      <c r="C452" s="32">
        <v>10</v>
      </c>
      <c r="D452" s="33">
        <v>119943</v>
      </c>
      <c r="E452" s="123">
        <f t="shared" si="48"/>
        <v>1199430</v>
      </c>
      <c r="F452" s="124">
        <v>0.25</v>
      </c>
      <c r="G452" s="125">
        <f t="shared" si="49"/>
        <v>899572.5</v>
      </c>
      <c r="H452" s="128">
        <f>D452/1.08*0.75</f>
        <v>83293.75</v>
      </c>
      <c r="I452" s="59"/>
      <c r="J452" s="63">
        <f t="shared" si="50"/>
        <v>832937.5</v>
      </c>
    </row>
    <row r="453" spans="1:12">
      <c r="A453" s="24">
        <v>6</v>
      </c>
      <c r="B453" s="25" t="s">
        <v>29</v>
      </c>
      <c r="C453" s="26"/>
      <c r="D453" s="27">
        <v>94810</v>
      </c>
      <c r="E453" s="28">
        <f t="shared" si="48"/>
        <v>0</v>
      </c>
      <c r="F453" s="29">
        <v>0</v>
      </c>
      <c r="G453" s="30">
        <f t="shared" si="49"/>
        <v>0</v>
      </c>
      <c r="H453" s="31">
        <f t="shared" ref="H453:H465" si="51">D453/1.08</f>
        <v>87787.037037037036</v>
      </c>
      <c r="I453" s="59"/>
      <c r="J453" s="63">
        <f t="shared" si="50"/>
        <v>0</v>
      </c>
    </row>
    <row r="454" spans="1:12">
      <c r="A454" s="24">
        <v>7</v>
      </c>
      <c r="B454" s="25" t="s">
        <v>30</v>
      </c>
      <c r="C454" s="34"/>
      <c r="D454" s="27">
        <v>141396</v>
      </c>
      <c r="E454" s="28">
        <f t="shared" si="48"/>
        <v>0</v>
      </c>
      <c r="F454" s="29">
        <v>0</v>
      </c>
      <c r="G454" s="30">
        <f t="shared" si="49"/>
        <v>0</v>
      </c>
      <c r="H454" s="31">
        <f t="shared" si="51"/>
        <v>130922.22222222222</v>
      </c>
      <c r="I454" s="59"/>
      <c r="J454" s="63">
        <f t="shared" si="50"/>
        <v>0</v>
      </c>
    </row>
    <row r="455" spans="1:12">
      <c r="A455" s="24">
        <v>8</v>
      </c>
      <c r="B455" s="25" t="s">
        <v>31</v>
      </c>
      <c r="C455" s="26"/>
      <c r="D455" s="27">
        <v>232931</v>
      </c>
      <c r="E455" s="28">
        <f t="shared" si="48"/>
        <v>0</v>
      </c>
      <c r="F455" s="29">
        <v>0</v>
      </c>
      <c r="G455" s="30">
        <f t="shared" si="49"/>
        <v>0</v>
      </c>
      <c r="H455" s="31">
        <f t="shared" si="51"/>
        <v>215676.85185185182</v>
      </c>
      <c r="I455" s="59"/>
      <c r="J455" s="63">
        <f t="shared" si="50"/>
        <v>0</v>
      </c>
    </row>
    <row r="456" spans="1:12">
      <c r="A456" s="24">
        <v>9</v>
      </c>
      <c r="B456" s="36" t="s">
        <v>32</v>
      </c>
      <c r="C456" s="26"/>
      <c r="D456" s="27">
        <v>101534</v>
      </c>
      <c r="E456" s="28">
        <f t="shared" si="48"/>
        <v>0</v>
      </c>
      <c r="F456" s="29">
        <v>0</v>
      </c>
      <c r="G456" s="30">
        <f t="shared" si="49"/>
        <v>0</v>
      </c>
      <c r="H456" s="31">
        <f t="shared" si="51"/>
        <v>94012.962962962964</v>
      </c>
      <c r="I456" s="59"/>
      <c r="J456" s="63">
        <f t="shared" si="50"/>
        <v>0</v>
      </c>
    </row>
    <row r="457" spans="1:12" s="195" customFormat="1">
      <c r="A457" s="168">
        <v>10</v>
      </c>
      <c r="B457" s="36" t="s">
        <v>33</v>
      </c>
      <c r="C457" s="37"/>
      <c r="D457" s="27">
        <v>110148</v>
      </c>
      <c r="E457" s="156">
        <f t="shared" si="48"/>
        <v>0</v>
      </c>
      <c r="F457" s="157">
        <v>0</v>
      </c>
      <c r="G457" s="30">
        <f t="shared" si="49"/>
        <v>0</v>
      </c>
      <c r="H457" s="170">
        <f t="shared" si="51"/>
        <v>101988.88888888888</v>
      </c>
      <c r="I457" s="183"/>
      <c r="J457" s="158">
        <f t="shared" si="50"/>
        <v>0</v>
      </c>
      <c r="K457" s="197"/>
      <c r="L457" s="197"/>
    </row>
    <row r="458" spans="1:12">
      <c r="A458" s="24">
        <v>11</v>
      </c>
      <c r="B458" s="25" t="s">
        <v>34</v>
      </c>
      <c r="C458" s="37">
        <v>10</v>
      </c>
      <c r="D458" s="27">
        <v>54198</v>
      </c>
      <c r="E458" s="28">
        <f t="shared" si="48"/>
        <v>541980</v>
      </c>
      <c r="F458" s="29">
        <v>0</v>
      </c>
      <c r="G458" s="30">
        <f t="shared" si="49"/>
        <v>541980</v>
      </c>
      <c r="H458" s="31">
        <f t="shared" si="51"/>
        <v>50183.333333333328</v>
      </c>
      <c r="I458" s="59"/>
      <c r="J458" s="63">
        <f t="shared" si="50"/>
        <v>501833.33333333326</v>
      </c>
    </row>
    <row r="459" spans="1:12">
      <c r="A459" s="24">
        <v>12</v>
      </c>
      <c r="B459" s="25" t="s">
        <v>35</v>
      </c>
      <c r="C459" s="37"/>
      <c r="D459" s="27">
        <v>49680</v>
      </c>
      <c r="E459" s="28">
        <f t="shared" si="48"/>
        <v>0</v>
      </c>
      <c r="F459" s="29">
        <v>0</v>
      </c>
      <c r="G459" s="30">
        <f t="shared" si="49"/>
        <v>0</v>
      </c>
      <c r="H459" s="31">
        <f t="shared" si="51"/>
        <v>46000</v>
      </c>
      <c r="I459" s="59"/>
      <c r="J459" s="63">
        <f t="shared" si="50"/>
        <v>0</v>
      </c>
    </row>
    <row r="460" spans="1:12" s="195" customFormat="1">
      <c r="A460" s="168">
        <v>13</v>
      </c>
      <c r="B460" s="25" t="s">
        <v>36</v>
      </c>
      <c r="C460" s="37"/>
      <c r="D460" s="38">
        <v>64152</v>
      </c>
      <c r="E460" s="156">
        <f t="shared" si="48"/>
        <v>0</v>
      </c>
      <c r="F460" s="157">
        <v>0</v>
      </c>
      <c r="G460" s="30">
        <f t="shared" si="49"/>
        <v>0</v>
      </c>
      <c r="H460" s="170">
        <f t="shared" si="51"/>
        <v>59399.999999999993</v>
      </c>
      <c r="I460" s="183"/>
      <c r="J460" s="158">
        <f t="shared" si="50"/>
        <v>0</v>
      </c>
      <c r="K460" s="197"/>
      <c r="L460" s="197"/>
    </row>
    <row r="461" spans="1:12" s="195" customFormat="1">
      <c r="A461" s="168">
        <v>14</v>
      </c>
      <c r="B461" s="25" t="s">
        <v>37</v>
      </c>
      <c r="C461" s="37"/>
      <c r="D461" s="38">
        <v>65934</v>
      </c>
      <c r="E461" s="156">
        <f t="shared" si="48"/>
        <v>0</v>
      </c>
      <c r="F461" s="157">
        <v>0</v>
      </c>
      <c r="G461" s="30">
        <f t="shared" si="49"/>
        <v>0</v>
      </c>
      <c r="H461" s="170">
        <f t="shared" si="51"/>
        <v>61049.999999999993</v>
      </c>
      <c r="I461" s="183"/>
      <c r="J461" s="158">
        <f t="shared" si="50"/>
        <v>0</v>
      </c>
      <c r="K461" s="197"/>
      <c r="L461" s="197"/>
    </row>
    <row r="462" spans="1:12" s="195" customFormat="1">
      <c r="A462" s="168">
        <v>15</v>
      </c>
      <c r="B462" s="25" t="s">
        <v>38</v>
      </c>
      <c r="C462" s="37"/>
      <c r="D462" s="38">
        <v>76626</v>
      </c>
      <c r="E462" s="156">
        <f t="shared" si="48"/>
        <v>0</v>
      </c>
      <c r="F462" s="157">
        <v>0</v>
      </c>
      <c r="G462" s="30">
        <f t="shared" si="49"/>
        <v>0</v>
      </c>
      <c r="H462" s="170">
        <f t="shared" si="51"/>
        <v>70950</v>
      </c>
      <c r="I462" s="183"/>
      <c r="J462" s="158">
        <f t="shared" si="50"/>
        <v>0</v>
      </c>
      <c r="K462" s="197"/>
      <c r="L462" s="197"/>
    </row>
    <row r="463" spans="1:12" s="195" customFormat="1">
      <c r="A463" s="168">
        <v>16</v>
      </c>
      <c r="B463" s="25" t="s">
        <v>39</v>
      </c>
      <c r="C463" s="37"/>
      <c r="D463" s="38">
        <v>80190</v>
      </c>
      <c r="E463" s="156">
        <f t="shared" si="48"/>
        <v>0</v>
      </c>
      <c r="F463" s="157">
        <v>0</v>
      </c>
      <c r="G463" s="30">
        <f t="shared" si="49"/>
        <v>0</v>
      </c>
      <c r="H463" s="170">
        <f t="shared" si="51"/>
        <v>74250</v>
      </c>
      <c r="I463" s="183"/>
      <c r="J463" s="158">
        <f t="shared" si="50"/>
        <v>0</v>
      </c>
      <c r="K463" s="197"/>
      <c r="L463" s="197"/>
    </row>
    <row r="464" spans="1:12" s="195" customFormat="1">
      <c r="A464" s="168">
        <v>17</v>
      </c>
      <c r="B464" s="25" t="s">
        <v>40</v>
      </c>
      <c r="C464" s="37"/>
      <c r="D464" s="38">
        <v>113832</v>
      </c>
      <c r="E464" s="156">
        <f t="shared" si="48"/>
        <v>0</v>
      </c>
      <c r="F464" s="157">
        <v>0</v>
      </c>
      <c r="G464" s="30">
        <f t="shared" si="49"/>
        <v>0</v>
      </c>
      <c r="H464" s="170">
        <f t="shared" si="51"/>
        <v>105400</v>
      </c>
      <c r="I464" s="183"/>
      <c r="J464" s="158">
        <f t="shared" si="50"/>
        <v>0</v>
      </c>
      <c r="K464" s="197"/>
      <c r="L464" s="197"/>
    </row>
    <row r="465" spans="1:12" s="195" customFormat="1">
      <c r="A465" s="168">
        <v>18</v>
      </c>
      <c r="B465" s="25" t="s">
        <v>41</v>
      </c>
      <c r="C465" s="37"/>
      <c r="D465" s="38">
        <v>98010</v>
      </c>
      <c r="E465" s="156">
        <f t="shared" si="48"/>
        <v>0</v>
      </c>
      <c r="F465" s="157">
        <v>0</v>
      </c>
      <c r="G465" s="30">
        <f t="shared" si="49"/>
        <v>0</v>
      </c>
      <c r="H465" s="170">
        <f t="shared" si="51"/>
        <v>90750</v>
      </c>
      <c r="I465" s="183"/>
      <c r="J465" s="158">
        <f t="shared" si="50"/>
        <v>0</v>
      </c>
      <c r="K465" s="197"/>
      <c r="L465" s="197"/>
    </row>
    <row r="466" spans="1:12" ht="17.25">
      <c r="A466" s="40"/>
      <c r="B466" s="41" t="s">
        <v>42</v>
      </c>
      <c r="C466" s="42">
        <f>SUM(C448:C465)</f>
        <v>30</v>
      </c>
      <c r="D466" s="42"/>
      <c r="E466" s="43">
        <f>SUM(E448:E465)</f>
        <v>2534460</v>
      </c>
      <c r="F466" s="43"/>
      <c r="G466" s="44">
        <f>SUM(G448:G465)</f>
        <v>2234602.5</v>
      </c>
      <c r="H466" s="45"/>
      <c r="I466" s="64"/>
      <c r="J466" s="45">
        <f>SUM(J448:J465)</f>
        <v>2069076.3888888888</v>
      </c>
    </row>
    <row r="467" spans="1:12" ht="31.5">
      <c r="A467" s="46"/>
      <c r="B467" s="47"/>
      <c r="C467" s="48"/>
      <c r="D467" s="48"/>
      <c r="E467" s="49"/>
      <c r="F467" s="49"/>
      <c r="G467" s="50"/>
      <c r="H467" s="51"/>
      <c r="I467" s="65"/>
      <c r="J467" s="184">
        <f>J466*0.08</f>
        <v>165526.11111111109</v>
      </c>
    </row>
    <row r="468" spans="1:12" ht="18">
      <c r="A468" s="283" t="s">
        <v>43</v>
      </c>
      <c r="B468" s="283"/>
      <c r="C468" s="284" t="s">
        <v>44</v>
      </c>
      <c r="D468" s="284"/>
      <c r="E468" s="54"/>
      <c r="F468" s="54"/>
      <c r="G468" s="55" t="s">
        <v>45</v>
      </c>
      <c r="H468" s="56"/>
      <c r="I468" s="66"/>
      <c r="J468" s="185">
        <f>SUM(J466:J467)</f>
        <v>2234602.5</v>
      </c>
    </row>
    <row r="470" spans="1:12">
      <c r="B470" s="131" t="s">
        <v>165</v>
      </c>
      <c r="C470" s="131" t="s">
        <v>166</v>
      </c>
      <c r="D470" s="131"/>
      <c r="E470" s="131" t="s">
        <v>167</v>
      </c>
    </row>
    <row r="474" spans="1:12" ht="21" customHeight="1">
      <c r="A474" s="279" t="s">
        <v>0</v>
      </c>
      <c r="B474" s="279"/>
      <c r="C474" s="279"/>
      <c r="D474" s="279"/>
      <c r="E474" s="279"/>
      <c r="F474" s="279"/>
      <c r="G474" s="279"/>
      <c r="H474" s="3"/>
      <c r="I474" s="182"/>
      <c r="J474" s="3"/>
    </row>
    <row r="475" spans="1:12" ht="15.75">
      <c r="A475" s="279" t="s">
        <v>1</v>
      </c>
      <c r="B475" s="279"/>
      <c r="C475" s="279"/>
      <c r="D475" s="279"/>
      <c r="E475" s="279"/>
      <c r="F475" s="279"/>
      <c r="G475" s="279"/>
      <c r="H475" s="176"/>
      <c r="I475" s="176"/>
      <c r="J475" s="176"/>
    </row>
    <row r="476" spans="1:12" ht="15.75">
      <c r="A476" s="279" t="s">
        <v>2</v>
      </c>
      <c r="B476" s="279"/>
      <c r="C476" s="279"/>
      <c r="D476" s="279"/>
      <c r="E476" s="279"/>
      <c r="F476" s="279"/>
      <c r="G476" s="279"/>
      <c r="H476" s="3"/>
      <c r="I476" s="59"/>
      <c r="J476" s="3"/>
    </row>
    <row r="477" spans="1:12" ht="15.75">
      <c r="A477" s="279" t="s">
        <v>4</v>
      </c>
      <c r="B477" s="279"/>
      <c r="C477" s="279"/>
      <c r="D477" s="279"/>
      <c r="E477" s="279"/>
      <c r="F477" s="279"/>
      <c r="G477" s="279"/>
      <c r="H477" s="3"/>
      <c r="I477" s="59"/>
      <c r="J477" s="3"/>
    </row>
    <row r="478" spans="1:12" ht="15.75" customHeight="1">
      <c r="A478" s="280" t="s">
        <v>6</v>
      </c>
      <c r="B478" s="280"/>
      <c r="C478" s="280"/>
      <c r="D478" s="280"/>
      <c r="E478" s="280"/>
      <c r="F478" s="280"/>
      <c r="G478" s="280"/>
      <c r="H478" s="3"/>
      <c r="I478" s="59"/>
      <c r="J478" s="3"/>
    </row>
    <row r="479" spans="1:12" ht="27.75">
      <c r="A479" s="9"/>
      <c r="B479" s="9"/>
      <c r="C479" s="281" t="s">
        <v>367</v>
      </c>
      <c r="D479" s="281"/>
      <c r="E479" s="281"/>
      <c r="F479" s="281"/>
      <c r="G479" s="281"/>
      <c r="H479" s="3"/>
      <c r="I479" s="59"/>
      <c r="J479" s="3"/>
    </row>
    <row r="480" spans="1:12" ht="15.75">
      <c r="A480" s="11" t="s">
        <v>358</v>
      </c>
      <c r="B480" s="12"/>
      <c r="C480" s="13"/>
      <c r="D480" s="286"/>
      <c r="E480" s="286"/>
      <c r="F480" s="286"/>
      <c r="G480" s="286"/>
      <c r="H480" s="15"/>
      <c r="I480" s="59"/>
      <c r="J480" s="3"/>
    </row>
    <row r="481" spans="1:12" ht="15.75">
      <c r="A481" s="11" t="s">
        <v>9</v>
      </c>
      <c r="B481" s="286" t="s">
        <v>376</v>
      </c>
      <c r="C481" s="286"/>
      <c r="D481" s="286"/>
      <c r="E481" s="286"/>
      <c r="F481" s="286"/>
      <c r="G481" s="16"/>
      <c r="H481" s="20" t="s">
        <v>161</v>
      </c>
      <c r="I481" s="62"/>
      <c r="J481" s="61"/>
    </row>
    <row r="482" spans="1:12" ht="18.75">
      <c r="A482" s="11" t="s">
        <v>11</v>
      </c>
      <c r="B482" s="299"/>
      <c r="C482" s="299"/>
      <c r="D482" s="299"/>
      <c r="E482" s="299"/>
      <c r="F482" s="179"/>
      <c r="G482" s="180"/>
      <c r="H482" s="180"/>
      <c r="I482" s="180"/>
      <c r="J482" s="3"/>
    </row>
    <row r="483" spans="1:12" ht="15.75">
      <c r="A483" s="21" t="s">
        <v>14</v>
      </c>
      <c r="B483" s="181"/>
      <c r="C483" s="21" t="s">
        <v>17</v>
      </c>
      <c r="D483" s="22" t="s">
        <v>18</v>
      </c>
      <c r="E483" s="23" t="s">
        <v>19</v>
      </c>
      <c r="F483" s="23" t="s">
        <v>20</v>
      </c>
      <c r="G483" s="21" t="s">
        <v>21</v>
      </c>
      <c r="H483" s="3"/>
      <c r="I483" s="59"/>
      <c r="J483" s="3"/>
    </row>
    <row r="484" spans="1:12">
      <c r="A484" s="24">
        <v>1</v>
      </c>
      <c r="B484" s="25" t="s">
        <v>23</v>
      </c>
      <c r="C484" s="26">
        <v>5</v>
      </c>
      <c r="D484" s="27">
        <v>79305</v>
      </c>
      <c r="E484" s="28">
        <f t="shared" ref="E484:E501" si="52">D484*C484</f>
        <v>396525</v>
      </c>
      <c r="F484" s="29">
        <v>0</v>
      </c>
      <c r="G484" s="30">
        <f t="shared" ref="G484:G501" si="53">E484-E484*F484</f>
        <v>396525</v>
      </c>
      <c r="H484" s="31">
        <f>D484/1.08</f>
        <v>73430.555555555547</v>
      </c>
      <c r="I484" s="59"/>
      <c r="J484" s="63">
        <f t="shared" ref="J484:J501" si="54">H484*C484</f>
        <v>367152.77777777775</v>
      </c>
    </row>
    <row r="485" spans="1:12">
      <c r="A485" s="120">
        <v>2</v>
      </c>
      <c r="B485" s="121" t="s">
        <v>25</v>
      </c>
      <c r="C485" s="126">
        <v>10</v>
      </c>
      <c r="D485" s="33">
        <v>128591</v>
      </c>
      <c r="E485" s="123">
        <f t="shared" si="52"/>
        <v>1285910</v>
      </c>
      <c r="F485" s="29">
        <v>0</v>
      </c>
      <c r="G485" s="125">
        <f t="shared" si="53"/>
        <v>1285910</v>
      </c>
      <c r="H485" s="31">
        <f>D485/1.08</f>
        <v>119065.74074074073</v>
      </c>
      <c r="I485" s="129"/>
      <c r="J485" s="63">
        <f t="shared" si="54"/>
        <v>1190657.4074074072</v>
      </c>
    </row>
    <row r="486" spans="1:12">
      <c r="A486" s="24">
        <v>3</v>
      </c>
      <c r="B486" s="25" t="s">
        <v>26</v>
      </c>
      <c r="C486" s="88"/>
      <c r="D486" s="27">
        <v>60043</v>
      </c>
      <c r="E486" s="28">
        <f t="shared" si="52"/>
        <v>0</v>
      </c>
      <c r="F486" s="29">
        <v>0</v>
      </c>
      <c r="G486" s="30">
        <f t="shared" si="53"/>
        <v>0</v>
      </c>
      <c r="H486" s="31">
        <f>D486/1.08</f>
        <v>55595.370370370365</v>
      </c>
      <c r="I486" s="59"/>
      <c r="J486" s="63">
        <f t="shared" si="54"/>
        <v>0</v>
      </c>
    </row>
    <row r="487" spans="1:12">
      <c r="A487" s="24">
        <v>4</v>
      </c>
      <c r="B487" s="25" t="s">
        <v>27</v>
      </c>
      <c r="C487" s="35"/>
      <c r="D487" s="27">
        <v>115781</v>
      </c>
      <c r="E487" s="28">
        <f t="shared" si="52"/>
        <v>0</v>
      </c>
      <c r="F487" s="29">
        <v>0</v>
      </c>
      <c r="G487" s="30">
        <f t="shared" si="53"/>
        <v>0</v>
      </c>
      <c r="H487" s="31">
        <f>D487/1.08</f>
        <v>107204.62962962962</v>
      </c>
      <c r="I487" s="59"/>
      <c r="J487" s="63">
        <f t="shared" si="54"/>
        <v>0</v>
      </c>
    </row>
    <row r="488" spans="1:12">
      <c r="A488" s="24">
        <v>5</v>
      </c>
      <c r="B488" s="25" t="s">
        <v>28</v>
      </c>
      <c r="C488" s="32">
        <v>20</v>
      </c>
      <c r="D488" s="33">
        <v>119943</v>
      </c>
      <c r="E488" s="123">
        <f t="shared" si="52"/>
        <v>2398860</v>
      </c>
      <c r="F488" s="124">
        <v>0.25</v>
      </c>
      <c r="G488" s="125">
        <f t="shared" si="53"/>
        <v>1799145</v>
      </c>
      <c r="H488" s="128">
        <f>D488/1.08*0.75</f>
        <v>83293.75</v>
      </c>
      <c r="I488" s="59"/>
      <c r="J488" s="63">
        <f t="shared" si="54"/>
        <v>1665875</v>
      </c>
    </row>
    <row r="489" spans="1:12">
      <c r="A489" s="24">
        <v>6</v>
      </c>
      <c r="B489" s="25" t="s">
        <v>29</v>
      </c>
      <c r="C489" s="26"/>
      <c r="D489" s="27">
        <v>94810</v>
      </c>
      <c r="E489" s="28">
        <f t="shared" si="52"/>
        <v>0</v>
      </c>
      <c r="F489" s="29">
        <v>0</v>
      </c>
      <c r="G489" s="30">
        <f t="shared" si="53"/>
        <v>0</v>
      </c>
      <c r="H489" s="31">
        <f t="shared" ref="H489:H501" si="55">D489/1.08</f>
        <v>87787.037037037036</v>
      </c>
      <c r="I489" s="59"/>
      <c r="J489" s="63">
        <f t="shared" si="54"/>
        <v>0</v>
      </c>
    </row>
    <row r="490" spans="1:12">
      <c r="A490" s="24">
        <v>7</v>
      </c>
      <c r="B490" s="25" t="s">
        <v>30</v>
      </c>
      <c r="C490" s="34"/>
      <c r="D490" s="27">
        <v>141396</v>
      </c>
      <c r="E490" s="28">
        <f t="shared" si="52"/>
        <v>0</v>
      </c>
      <c r="F490" s="29">
        <v>0</v>
      </c>
      <c r="G490" s="30">
        <f t="shared" si="53"/>
        <v>0</v>
      </c>
      <c r="H490" s="31">
        <f t="shared" si="55"/>
        <v>130922.22222222222</v>
      </c>
      <c r="I490" s="59"/>
      <c r="J490" s="63">
        <f t="shared" si="54"/>
        <v>0</v>
      </c>
    </row>
    <row r="491" spans="1:12">
      <c r="A491" s="24">
        <v>8</v>
      </c>
      <c r="B491" s="25" t="s">
        <v>31</v>
      </c>
      <c r="C491" s="26"/>
      <c r="D491" s="27">
        <v>232931</v>
      </c>
      <c r="E491" s="28">
        <f t="shared" si="52"/>
        <v>0</v>
      </c>
      <c r="F491" s="29">
        <v>0</v>
      </c>
      <c r="G491" s="30">
        <f t="shared" si="53"/>
        <v>0</v>
      </c>
      <c r="H491" s="31">
        <f t="shared" si="55"/>
        <v>215676.85185185182</v>
      </c>
      <c r="I491" s="59"/>
      <c r="J491" s="63">
        <f t="shared" si="54"/>
        <v>0</v>
      </c>
    </row>
    <row r="492" spans="1:12">
      <c r="A492" s="24">
        <v>9</v>
      </c>
      <c r="B492" s="36" t="s">
        <v>32</v>
      </c>
      <c r="C492" s="26"/>
      <c r="D492" s="27">
        <v>101534</v>
      </c>
      <c r="E492" s="28">
        <f t="shared" si="52"/>
        <v>0</v>
      </c>
      <c r="F492" s="29">
        <v>0</v>
      </c>
      <c r="G492" s="30">
        <f t="shared" si="53"/>
        <v>0</v>
      </c>
      <c r="H492" s="31">
        <f t="shared" si="55"/>
        <v>94012.962962962964</v>
      </c>
      <c r="I492" s="59"/>
      <c r="J492" s="63">
        <f t="shared" si="54"/>
        <v>0</v>
      </c>
    </row>
    <row r="493" spans="1:12" s="195" customFormat="1">
      <c r="A493" s="168">
        <v>10</v>
      </c>
      <c r="B493" s="36" t="s">
        <v>33</v>
      </c>
      <c r="C493" s="37"/>
      <c r="D493" s="27">
        <v>110148</v>
      </c>
      <c r="E493" s="156">
        <f t="shared" si="52"/>
        <v>0</v>
      </c>
      <c r="F493" s="157">
        <v>0</v>
      </c>
      <c r="G493" s="30">
        <f t="shared" si="53"/>
        <v>0</v>
      </c>
      <c r="H493" s="170">
        <f t="shared" si="55"/>
        <v>101988.88888888888</v>
      </c>
      <c r="I493" s="183"/>
      <c r="J493" s="158">
        <f t="shared" si="54"/>
        <v>0</v>
      </c>
      <c r="K493" s="197"/>
      <c r="L493" s="197"/>
    </row>
    <row r="494" spans="1:12">
      <c r="A494" s="24">
        <v>11</v>
      </c>
      <c r="B494" s="25" t="s">
        <v>34</v>
      </c>
      <c r="C494" s="37">
        <v>5</v>
      </c>
      <c r="D494" s="27">
        <v>54198</v>
      </c>
      <c r="E494" s="28">
        <f t="shared" si="52"/>
        <v>270990</v>
      </c>
      <c r="F494" s="29">
        <v>0</v>
      </c>
      <c r="G494" s="30">
        <f t="shared" si="53"/>
        <v>270990</v>
      </c>
      <c r="H494" s="31">
        <f t="shared" si="55"/>
        <v>50183.333333333328</v>
      </c>
      <c r="I494" s="59"/>
      <c r="J494" s="63">
        <f t="shared" si="54"/>
        <v>250916.66666666663</v>
      </c>
    </row>
    <row r="495" spans="1:12">
      <c r="A495" s="24">
        <v>12</v>
      </c>
      <c r="B495" s="25" t="s">
        <v>35</v>
      </c>
      <c r="C495" s="37"/>
      <c r="D495" s="27">
        <v>49680</v>
      </c>
      <c r="E495" s="28">
        <f t="shared" si="52"/>
        <v>0</v>
      </c>
      <c r="F495" s="29">
        <v>0</v>
      </c>
      <c r="G495" s="30">
        <f t="shared" si="53"/>
        <v>0</v>
      </c>
      <c r="H495" s="31">
        <f t="shared" si="55"/>
        <v>46000</v>
      </c>
      <c r="I495" s="59"/>
      <c r="J495" s="63">
        <f t="shared" si="54"/>
        <v>0</v>
      </c>
    </row>
    <row r="496" spans="1:12" s="195" customFormat="1">
      <c r="A496" s="168">
        <v>13</v>
      </c>
      <c r="B496" s="25" t="s">
        <v>36</v>
      </c>
      <c r="C496" s="37">
        <v>5</v>
      </c>
      <c r="D496" s="38">
        <v>64152</v>
      </c>
      <c r="E496" s="156">
        <f t="shared" si="52"/>
        <v>320760</v>
      </c>
      <c r="F496" s="157">
        <v>0</v>
      </c>
      <c r="G496" s="30">
        <f t="shared" si="53"/>
        <v>320760</v>
      </c>
      <c r="H496" s="170">
        <f t="shared" si="55"/>
        <v>59399.999999999993</v>
      </c>
      <c r="I496" s="183"/>
      <c r="J496" s="158">
        <f t="shared" si="54"/>
        <v>296999.99999999994</v>
      </c>
      <c r="K496" s="197"/>
      <c r="L496" s="197"/>
    </row>
    <row r="497" spans="1:12" s="195" customFormat="1">
      <c r="A497" s="168">
        <v>14</v>
      </c>
      <c r="B497" s="25" t="s">
        <v>37</v>
      </c>
      <c r="C497" s="37">
        <v>5</v>
      </c>
      <c r="D497" s="38">
        <v>65934</v>
      </c>
      <c r="E497" s="156">
        <f t="shared" si="52"/>
        <v>329670</v>
      </c>
      <c r="F497" s="157">
        <v>0</v>
      </c>
      <c r="G497" s="30">
        <f t="shared" si="53"/>
        <v>329670</v>
      </c>
      <c r="H497" s="170">
        <f t="shared" si="55"/>
        <v>61049.999999999993</v>
      </c>
      <c r="I497" s="183"/>
      <c r="J497" s="158">
        <f t="shared" si="54"/>
        <v>305249.99999999994</v>
      </c>
      <c r="K497" s="197"/>
      <c r="L497" s="197"/>
    </row>
    <row r="498" spans="1:12" s="195" customFormat="1">
      <c r="A498" s="168">
        <v>15</v>
      </c>
      <c r="B498" s="25" t="s">
        <v>38</v>
      </c>
      <c r="C498" s="37"/>
      <c r="D498" s="38">
        <v>76626</v>
      </c>
      <c r="E498" s="156">
        <f t="shared" si="52"/>
        <v>0</v>
      </c>
      <c r="F498" s="157">
        <v>0</v>
      </c>
      <c r="G498" s="30">
        <f t="shared" si="53"/>
        <v>0</v>
      </c>
      <c r="H498" s="170">
        <f t="shared" si="55"/>
        <v>70950</v>
      </c>
      <c r="I498" s="183"/>
      <c r="J498" s="158">
        <f t="shared" si="54"/>
        <v>0</v>
      </c>
      <c r="K498" s="197"/>
      <c r="L498" s="197"/>
    </row>
    <row r="499" spans="1:12" s="195" customFormat="1">
      <c r="A499" s="168">
        <v>16</v>
      </c>
      <c r="B499" s="25" t="s">
        <v>39</v>
      </c>
      <c r="C499" s="37">
        <v>10</v>
      </c>
      <c r="D499" s="38">
        <v>80190</v>
      </c>
      <c r="E499" s="156">
        <f t="shared" si="52"/>
        <v>801900</v>
      </c>
      <c r="F499" s="157">
        <v>0</v>
      </c>
      <c r="G499" s="30">
        <f t="shared" si="53"/>
        <v>801900</v>
      </c>
      <c r="H499" s="170">
        <f t="shared" si="55"/>
        <v>74250</v>
      </c>
      <c r="I499" s="183"/>
      <c r="J499" s="158">
        <f t="shared" si="54"/>
        <v>742500</v>
      </c>
      <c r="K499" s="197"/>
      <c r="L499" s="197"/>
    </row>
    <row r="500" spans="1:12" s="195" customFormat="1">
      <c r="A500" s="168">
        <v>17</v>
      </c>
      <c r="B500" s="25" t="s">
        <v>40</v>
      </c>
      <c r="C500" s="37"/>
      <c r="D500" s="38">
        <v>113832</v>
      </c>
      <c r="E500" s="156">
        <f t="shared" si="52"/>
        <v>0</v>
      </c>
      <c r="F500" s="157">
        <v>0</v>
      </c>
      <c r="G500" s="30">
        <f t="shared" si="53"/>
        <v>0</v>
      </c>
      <c r="H500" s="170">
        <f t="shared" si="55"/>
        <v>105400</v>
      </c>
      <c r="I500" s="183"/>
      <c r="J500" s="158">
        <f t="shared" si="54"/>
        <v>0</v>
      </c>
      <c r="K500" s="197"/>
      <c r="L500" s="197"/>
    </row>
    <row r="501" spans="1:12" s="195" customFormat="1">
      <c r="A501" s="168">
        <v>18</v>
      </c>
      <c r="B501" s="25" t="s">
        <v>41</v>
      </c>
      <c r="C501" s="37"/>
      <c r="D501" s="38">
        <v>98010</v>
      </c>
      <c r="E501" s="156">
        <f t="shared" si="52"/>
        <v>0</v>
      </c>
      <c r="F501" s="157">
        <v>0</v>
      </c>
      <c r="G501" s="30">
        <f t="shared" si="53"/>
        <v>0</v>
      </c>
      <c r="H501" s="170">
        <f t="shared" si="55"/>
        <v>90750</v>
      </c>
      <c r="I501" s="183"/>
      <c r="J501" s="158">
        <f t="shared" si="54"/>
        <v>0</v>
      </c>
      <c r="K501" s="197"/>
      <c r="L501" s="197"/>
    </row>
    <row r="502" spans="1:12" ht="17.25">
      <c r="A502" s="40"/>
      <c r="B502" s="41" t="s">
        <v>42</v>
      </c>
      <c r="C502" s="42">
        <f>SUM(C484:C501)</f>
        <v>60</v>
      </c>
      <c r="D502" s="42"/>
      <c r="E502" s="43">
        <f>SUM(E484:E501)</f>
        <v>5804615</v>
      </c>
      <c r="F502" s="43"/>
      <c r="G502" s="44">
        <f>SUM(G484:G501)</f>
        <v>5204900</v>
      </c>
      <c r="H502" s="45"/>
      <c r="I502" s="64"/>
      <c r="J502" s="45">
        <f>SUM(J484:J501)</f>
        <v>4819351.8518518507</v>
      </c>
    </row>
    <row r="503" spans="1:12" ht="31.5">
      <c r="A503" s="46"/>
      <c r="B503" s="47"/>
      <c r="C503" s="48"/>
      <c r="D503" s="48"/>
      <c r="E503" s="49"/>
      <c r="F503" s="49"/>
      <c r="G503" s="50"/>
      <c r="H503" s="51"/>
      <c r="I503" s="65"/>
      <c r="J503" s="184">
        <f>J502*0.08</f>
        <v>385548.14814814809</v>
      </c>
    </row>
    <row r="504" spans="1:12" ht="18">
      <c r="A504" s="283" t="s">
        <v>43</v>
      </c>
      <c r="B504" s="283"/>
      <c r="C504" s="284" t="s">
        <v>44</v>
      </c>
      <c r="D504" s="284"/>
      <c r="E504" s="54"/>
      <c r="F504" s="54"/>
      <c r="G504" s="55" t="s">
        <v>45</v>
      </c>
      <c r="H504" s="56"/>
      <c r="I504" s="66"/>
      <c r="J504" s="185">
        <f>SUM(J502:J503)</f>
        <v>5204899.9999999991</v>
      </c>
    </row>
    <row r="506" spans="1:12">
      <c r="B506" s="131" t="s">
        <v>165</v>
      </c>
      <c r="C506" s="131" t="s">
        <v>166</v>
      </c>
      <c r="D506" s="131"/>
      <c r="E506" s="131" t="s">
        <v>167</v>
      </c>
    </row>
    <row r="511" spans="1:12" ht="21" customHeight="1">
      <c r="A511" s="279" t="s">
        <v>0</v>
      </c>
      <c r="B511" s="279"/>
      <c r="C511" s="279"/>
      <c r="D511" s="279"/>
      <c r="E511" s="279"/>
      <c r="F511" s="279"/>
      <c r="G511" s="279"/>
      <c r="H511" s="3"/>
      <c r="I511" s="182"/>
      <c r="J511" s="3"/>
    </row>
    <row r="512" spans="1:12" ht="15.75">
      <c r="A512" s="279" t="s">
        <v>1</v>
      </c>
      <c r="B512" s="279"/>
      <c r="C512" s="279"/>
      <c r="D512" s="279"/>
      <c r="E512" s="279"/>
      <c r="F512" s="279"/>
      <c r="G512" s="279"/>
      <c r="H512" s="176"/>
      <c r="I512" s="176"/>
      <c r="J512" s="176"/>
    </row>
    <row r="513" spans="1:10" ht="15.75">
      <c r="A513" s="279" t="s">
        <v>2</v>
      </c>
      <c r="B513" s="279"/>
      <c r="C513" s="279"/>
      <c r="D513" s="279"/>
      <c r="E513" s="279"/>
      <c r="F513" s="279"/>
      <c r="G513" s="279"/>
      <c r="H513" s="3"/>
      <c r="I513" s="59"/>
      <c r="J513" s="3"/>
    </row>
    <row r="514" spans="1:10" ht="15.75">
      <c r="A514" s="279" t="s">
        <v>4</v>
      </c>
      <c r="B514" s="279"/>
      <c r="C514" s="279"/>
      <c r="D514" s="279"/>
      <c r="E514" s="279"/>
      <c r="F514" s="279"/>
      <c r="G514" s="279"/>
      <c r="H514" s="3"/>
      <c r="I514" s="59"/>
      <c r="J514" s="3"/>
    </row>
    <row r="515" spans="1:10" ht="15.75" customHeight="1">
      <c r="A515" s="280" t="s">
        <v>6</v>
      </c>
      <c r="B515" s="280"/>
      <c r="C515" s="280"/>
      <c r="D515" s="280"/>
      <c r="E515" s="280"/>
      <c r="F515" s="280"/>
      <c r="G515" s="280"/>
      <c r="H515" s="3"/>
      <c r="I515" s="59"/>
      <c r="J515" s="3"/>
    </row>
    <row r="516" spans="1:10" ht="27.75">
      <c r="A516" s="9"/>
      <c r="B516" s="9"/>
      <c r="C516" s="281" t="s">
        <v>367</v>
      </c>
      <c r="D516" s="281"/>
      <c r="E516" s="281"/>
      <c r="F516" s="281"/>
      <c r="G516" s="281"/>
      <c r="H516" s="3"/>
      <c r="I516" s="59"/>
      <c r="J516" s="3"/>
    </row>
    <row r="517" spans="1:10" ht="15.75">
      <c r="A517" s="11" t="s">
        <v>358</v>
      </c>
      <c r="B517" s="12"/>
      <c r="C517" s="13"/>
      <c r="D517" s="286"/>
      <c r="E517" s="286"/>
      <c r="F517" s="286"/>
      <c r="G517" s="286"/>
      <c r="H517" s="15"/>
      <c r="I517" s="59"/>
      <c r="J517" s="3"/>
    </row>
    <row r="518" spans="1:10" ht="15.75">
      <c r="A518" s="11" t="s">
        <v>9</v>
      </c>
      <c r="B518" s="286" t="s">
        <v>377</v>
      </c>
      <c r="C518" s="286"/>
      <c r="D518" s="286"/>
      <c r="E518" s="286"/>
      <c r="F518" s="286"/>
      <c r="G518" s="16"/>
      <c r="H518" s="20" t="s">
        <v>161</v>
      </c>
      <c r="I518" s="62"/>
      <c r="J518" s="61"/>
    </row>
    <row r="519" spans="1:10" ht="18.75">
      <c r="A519" s="11" t="s">
        <v>11</v>
      </c>
      <c r="B519" s="299"/>
      <c r="C519" s="299"/>
      <c r="D519" s="299"/>
      <c r="E519" s="299"/>
      <c r="F519" s="179"/>
      <c r="G519" s="180"/>
      <c r="H519" s="180"/>
      <c r="I519" s="180"/>
      <c r="J519" s="3"/>
    </row>
    <row r="520" spans="1:10" ht="15.75">
      <c r="A520" s="21" t="s">
        <v>14</v>
      </c>
      <c r="B520" s="181"/>
      <c r="C520" s="21" t="s">
        <v>17</v>
      </c>
      <c r="D520" s="22" t="s">
        <v>18</v>
      </c>
      <c r="E520" s="23" t="s">
        <v>19</v>
      </c>
      <c r="F520" s="23" t="s">
        <v>20</v>
      </c>
      <c r="G520" s="21" t="s">
        <v>21</v>
      </c>
      <c r="H520" s="3"/>
      <c r="I520" s="59"/>
      <c r="J520" s="3"/>
    </row>
    <row r="521" spans="1:10">
      <c r="A521" s="24">
        <v>1</v>
      </c>
      <c r="B521" s="25" t="s">
        <v>23</v>
      </c>
      <c r="C521" s="26"/>
      <c r="D521" s="27">
        <v>79305</v>
      </c>
      <c r="E521" s="28">
        <f t="shared" ref="E521:E538" si="56">D521*C521</f>
        <v>0</v>
      </c>
      <c r="F521" s="29">
        <v>0</v>
      </c>
      <c r="G521" s="30">
        <f t="shared" ref="G521:G538" si="57">E521-E521*F521</f>
        <v>0</v>
      </c>
      <c r="H521" s="31">
        <f>D521/1.08</f>
        <v>73430.555555555547</v>
      </c>
      <c r="I521" s="59"/>
      <c r="J521" s="63">
        <f t="shared" ref="J521:J538" si="58">H521*C521</f>
        <v>0</v>
      </c>
    </row>
    <row r="522" spans="1:10">
      <c r="A522" s="120">
        <v>2</v>
      </c>
      <c r="B522" s="121" t="s">
        <v>25</v>
      </c>
      <c r="C522" s="126"/>
      <c r="D522" s="33">
        <v>128591</v>
      </c>
      <c r="E522" s="123">
        <f t="shared" si="56"/>
        <v>0</v>
      </c>
      <c r="F522" s="29">
        <v>0</v>
      </c>
      <c r="G522" s="125">
        <f t="shared" si="57"/>
        <v>0</v>
      </c>
      <c r="H522" s="31">
        <f>D522/1.08</f>
        <v>119065.74074074073</v>
      </c>
      <c r="I522" s="129"/>
      <c r="J522" s="63">
        <f t="shared" si="58"/>
        <v>0</v>
      </c>
    </row>
    <row r="523" spans="1:10">
      <c r="A523" s="24">
        <v>3</v>
      </c>
      <c r="B523" s="25" t="s">
        <v>26</v>
      </c>
      <c r="C523" s="88"/>
      <c r="D523" s="27">
        <v>60043</v>
      </c>
      <c r="E523" s="28">
        <f t="shared" si="56"/>
        <v>0</v>
      </c>
      <c r="F523" s="29">
        <v>0</v>
      </c>
      <c r="G523" s="30">
        <f t="shared" si="57"/>
        <v>0</v>
      </c>
      <c r="H523" s="31">
        <f>D523/1.08</f>
        <v>55595.370370370365</v>
      </c>
      <c r="I523" s="59"/>
      <c r="J523" s="63">
        <f t="shared" si="58"/>
        <v>0</v>
      </c>
    </row>
    <row r="524" spans="1:10">
      <c r="A524" s="24">
        <v>4</v>
      </c>
      <c r="B524" s="25" t="s">
        <v>27</v>
      </c>
      <c r="C524" s="35"/>
      <c r="D524" s="27">
        <v>115781</v>
      </c>
      <c r="E524" s="28">
        <f t="shared" si="56"/>
        <v>0</v>
      </c>
      <c r="F524" s="29">
        <v>0</v>
      </c>
      <c r="G524" s="30">
        <f t="shared" si="57"/>
        <v>0</v>
      </c>
      <c r="H524" s="31">
        <f>D524/1.08</f>
        <v>107204.62962962962</v>
      </c>
      <c r="I524" s="59"/>
      <c r="J524" s="63">
        <f t="shared" si="58"/>
        <v>0</v>
      </c>
    </row>
    <row r="525" spans="1:10">
      <c r="A525" s="24">
        <v>5</v>
      </c>
      <c r="B525" s="25" t="s">
        <v>28</v>
      </c>
      <c r="C525" s="32">
        <v>30</v>
      </c>
      <c r="D525" s="33">
        <v>119943</v>
      </c>
      <c r="E525" s="123">
        <f t="shared" si="56"/>
        <v>3598290</v>
      </c>
      <c r="F525" s="124">
        <v>0.25</v>
      </c>
      <c r="G525" s="125">
        <f t="shared" si="57"/>
        <v>2698717.5</v>
      </c>
      <c r="H525" s="128">
        <f>D525/1.08*0.75</f>
        <v>83293.75</v>
      </c>
      <c r="I525" s="59"/>
      <c r="J525" s="63">
        <f t="shared" si="58"/>
        <v>2498812.5</v>
      </c>
    </row>
    <row r="526" spans="1:10">
      <c r="A526" s="24">
        <v>6</v>
      </c>
      <c r="B526" s="25" t="s">
        <v>29</v>
      </c>
      <c r="C526" s="26"/>
      <c r="D526" s="27">
        <v>94810</v>
      </c>
      <c r="E526" s="28">
        <f t="shared" si="56"/>
        <v>0</v>
      </c>
      <c r="F526" s="29">
        <v>0</v>
      </c>
      <c r="G526" s="30">
        <f t="shared" si="57"/>
        <v>0</v>
      </c>
      <c r="H526" s="31">
        <f t="shared" ref="H526:H538" si="59">D526/1.08</f>
        <v>87787.037037037036</v>
      </c>
      <c r="I526" s="59"/>
      <c r="J526" s="63">
        <f t="shared" si="58"/>
        <v>0</v>
      </c>
    </row>
    <row r="527" spans="1:10">
      <c r="A527" s="24">
        <v>7</v>
      </c>
      <c r="B527" s="25" t="s">
        <v>30</v>
      </c>
      <c r="C527" s="34"/>
      <c r="D527" s="27">
        <v>141396</v>
      </c>
      <c r="E527" s="28">
        <f t="shared" si="56"/>
        <v>0</v>
      </c>
      <c r="F527" s="29">
        <v>0</v>
      </c>
      <c r="G527" s="30">
        <f t="shared" si="57"/>
        <v>0</v>
      </c>
      <c r="H527" s="31">
        <f t="shared" si="59"/>
        <v>130922.22222222222</v>
      </c>
      <c r="I527" s="59"/>
      <c r="J527" s="63">
        <f t="shared" si="58"/>
        <v>0</v>
      </c>
    </row>
    <row r="528" spans="1:10">
      <c r="A528" s="24">
        <v>8</v>
      </c>
      <c r="B528" s="25" t="s">
        <v>31</v>
      </c>
      <c r="C528" s="26"/>
      <c r="D528" s="27">
        <v>232931</v>
      </c>
      <c r="E528" s="28">
        <f t="shared" si="56"/>
        <v>0</v>
      </c>
      <c r="F528" s="29">
        <v>0</v>
      </c>
      <c r="G528" s="30">
        <f t="shared" si="57"/>
        <v>0</v>
      </c>
      <c r="H528" s="31">
        <f t="shared" si="59"/>
        <v>215676.85185185182</v>
      </c>
      <c r="I528" s="59"/>
      <c r="J528" s="63">
        <f t="shared" si="58"/>
        <v>0</v>
      </c>
    </row>
    <row r="529" spans="1:12">
      <c r="A529" s="24">
        <v>9</v>
      </c>
      <c r="B529" s="36" t="s">
        <v>32</v>
      </c>
      <c r="C529" s="26"/>
      <c r="D529" s="27">
        <v>101534</v>
      </c>
      <c r="E529" s="28">
        <f t="shared" si="56"/>
        <v>0</v>
      </c>
      <c r="F529" s="29">
        <v>0</v>
      </c>
      <c r="G529" s="30">
        <f t="shared" si="57"/>
        <v>0</v>
      </c>
      <c r="H529" s="31">
        <f t="shared" si="59"/>
        <v>94012.962962962964</v>
      </c>
      <c r="I529" s="59"/>
      <c r="J529" s="63">
        <f t="shared" si="58"/>
        <v>0</v>
      </c>
    </row>
    <row r="530" spans="1:12" s="195" customFormat="1">
      <c r="A530" s="168">
        <v>10</v>
      </c>
      <c r="B530" s="36" t="s">
        <v>33</v>
      </c>
      <c r="C530" s="37"/>
      <c r="D530" s="27">
        <v>110148</v>
      </c>
      <c r="E530" s="156">
        <f t="shared" si="56"/>
        <v>0</v>
      </c>
      <c r="F530" s="157">
        <v>0</v>
      </c>
      <c r="G530" s="30">
        <f t="shared" si="57"/>
        <v>0</v>
      </c>
      <c r="H530" s="170">
        <f t="shared" si="59"/>
        <v>101988.88888888888</v>
      </c>
      <c r="I530" s="183"/>
      <c r="J530" s="158">
        <f t="shared" si="58"/>
        <v>0</v>
      </c>
      <c r="K530" s="197"/>
      <c r="L530" s="197"/>
    </row>
    <row r="531" spans="1:12">
      <c r="A531" s="24">
        <v>11</v>
      </c>
      <c r="B531" s="25" t="s">
        <v>34</v>
      </c>
      <c r="C531" s="37">
        <v>20</v>
      </c>
      <c r="D531" s="27">
        <v>54198</v>
      </c>
      <c r="E531" s="28">
        <f t="shared" si="56"/>
        <v>1083960</v>
      </c>
      <c r="F531" s="29">
        <v>0</v>
      </c>
      <c r="G531" s="30">
        <f t="shared" si="57"/>
        <v>1083960</v>
      </c>
      <c r="H531" s="31">
        <f t="shared" si="59"/>
        <v>50183.333333333328</v>
      </c>
      <c r="I531" s="59"/>
      <c r="J531" s="63">
        <f t="shared" si="58"/>
        <v>1003666.6666666665</v>
      </c>
    </row>
    <row r="532" spans="1:12">
      <c r="A532" s="24">
        <v>12</v>
      </c>
      <c r="B532" s="25" t="s">
        <v>35</v>
      </c>
      <c r="C532" s="37"/>
      <c r="D532" s="27">
        <v>49680</v>
      </c>
      <c r="E532" s="28">
        <f t="shared" si="56"/>
        <v>0</v>
      </c>
      <c r="F532" s="29">
        <v>0</v>
      </c>
      <c r="G532" s="30">
        <f t="shared" si="57"/>
        <v>0</v>
      </c>
      <c r="H532" s="31">
        <f t="shared" si="59"/>
        <v>46000</v>
      </c>
      <c r="I532" s="59"/>
      <c r="J532" s="63">
        <f t="shared" si="58"/>
        <v>0</v>
      </c>
    </row>
    <row r="533" spans="1:12" s="195" customFormat="1">
      <c r="A533" s="168">
        <v>13</v>
      </c>
      <c r="B533" s="25" t="s">
        <v>36</v>
      </c>
      <c r="C533" s="37">
        <v>10</v>
      </c>
      <c r="D533" s="38">
        <v>64152</v>
      </c>
      <c r="E533" s="156">
        <f t="shared" si="56"/>
        <v>641520</v>
      </c>
      <c r="F533" s="157">
        <v>0</v>
      </c>
      <c r="G533" s="30">
        <f t="shared" si="57"/>
        <v>641520</v>
      </c>
      <c r="H533" s="170">
        <f t="shared" si="59"/>
        <v>59399.999999999993</v>
      </c>
      <c r="I533" s="183"/>
      <c r="J533" s="158">
        <f t="shared" si="58"/>
        <v>593999.99999999988</v>
      </c>
      <c r="K533" s="197"/>
      <c r="L533" s="197"/>
    </row>
    <row r="534" spans="1:12" s="195" customFormat="1">
      <c r="A534" s="168">
        <v>14</v>
      </c>
      <c r="B534" s="25" t="s">
        <v>37</v>
      </c>
      <c r="C534" s="37"/>
      <c r="D534" s="38">
        <v>65934</v>
      </c>
      <c r="E534" s="156">
        <f t="shared" si="56"/>
        <v>0</v>
      </c>
      <c r="F534" s="157">
        <v>0</v>
      </c>
      <c r="G534" s="30">
        <f t="shared" si="57"/>
        <v>0</v>
      </c>
      <c r="H534" s="170">
        <f t="shared" si="59"/>
        <v>61049.999999999993</v>
      </c>
      <c r="I534" s="183"/>
      <c r="J534" s="158">
        <f t="shared" si="58"/>
        <v>0</v>
      </c>
      <c r="K534" s="197"/>
      <c r="L534" s="197"/>
    </row>
    <row r="535" spans="1:12" s="195" customFormat="1">
      <c r="A535" s="168">
        <v>15</v>
      </c>
      <c r="B535" s="25" t="s">
        <v>38</v>
      </c>
      <c r="C535" s="37"/>
      <c r="D535" s="38">
        <v>76626</v>
      </c>
      <c r="E535" s="156">
        <f t="shared" si="56"/>
        <v>0</v>
      </c>
      <c r="F535" s="157">
        <v>0</v>
      </c>
      <c r="G535" s="30">
        <f t="shared" si="57"/>
        <v>0</v>
      </c>
      <c r="H535" s="170">
        <f t="shared" si="59"/>
        <v>70950</v>
      </c>
      <c r="I535" s="183"/>
      <c r="J535" s="158">
        <f t="shared" si="58"/>
        <v>0</v>
      </c>
      <c r="K535" s="197"/>
      <c r="L535" s="197"/>
    </row>
    <row r="536" spans="1:12" s="195" customFormat="1">
      <c r="A536" s="168">
        <v>16</v>
      </c>
      <c r="B536" s="25" t="s">
        <v>39</v>
      </c>
      <c r="C536" s="37"/>
      <c r="D536" s="38">
        <v>80190</v>
      </c>
      <c r="E536" s="156">
        <f t="shared" si="56"/>
        <v>0</v>
      </c>
      <c r="F536" s="157">
        <v>0</v>
      </c>
      <c r="G536" s="30">
        <f t="shared" si="57"/>
        <v>0</v>
      </c>
      <c r="H536" s="170">
        <f t="shared" si="59"/>
        <v>74250</v>
      </c>
      <c r="I536" s="183"/>
      <c r="J536" s="158">
        <f t="shared" si="58"/>
        <v>0</v>
      </c>
      <c r="K536" s="197"/>
      <c r="L536" s="197"/>
    </row>
    <row r="537" spans="1:12" s="195" customFormat="1">
      <c r="A537" s="168">
        <v>17</v>
      </c>
      <c r="B537" s="25" t="s">
        <v>40</v>
      </c>
      <c r="C537" s="37"/>
      <c r="D537" s="38">
        <v>113832</v>
      </c>
      <c r="E537" s="156">
        <f t="shared" si="56"/>
        <v>0</v>
      </c>
      <c r="F537" s="157">
        <v>0</v>
      </c>
      <c r="G537" s="30">
        <f t="shared" si="57"/>
        <v>0</v>
      </c>
      <c r="H537" s="170">
        <f t="shared" si="59"/>
        <v>105400</v>
      </c>
      <c r="I537" s="183"/>
      <c r="J537" s="158">
        <f t="shared" si="58"/>
        <v>0</v>
      </c>
      <c r="K537" s="197"/>
      <c r="L537" s="197"/>
    </row>
    <row r="538" spans="1:12" s="195" customFormat="1">
      <c r="A538" s="168">
        <v>18</v>
      </c>
      <c r="B538" s="25" t="s">
        <v>41</v>
      </c>
      <c r="C538" s="37"/>
      <c r="D538" s="38">
        <v>98010</v>
      </c>
      <c r="E538" s="156">
        <f t="shared" si="56"/>
        <v>0</v>
      </c>
      <c r="F538" s="157">
        <v>0</v>
      </c>
      <c r="G538" s="30">
        <f t="shared" si="57"/>
        <v>0</v>
      </c>
      <c r="H538" s="170">
        <f t="shared" si="59"/>
        <v>90750</v>
      </c>
      <c r="I538" s="183"/>
      <c r="J538" s="158">
        <f t="shared" si="58"/>
        <v>0</v>
      </c>
      <c r="K538" s="197"/>
      <c r="L538" s="197"/>
    </row>
    <row r="539" spans="1:12" ht="17.25">
      <c r="A539" s="40"/>
      <c r="B539" s="41" t="s">
        <v>42</v>
      </c>
      <c r="C539" s="42">
        <f>SUM(C521:C538)</f>
        <v>60</v>
      </c>
      <c r="D539" s="42"/>
      <c r="E539" s="43">
        <f>SUM(E521:E538)</f>
        <v>5323770</v>
      </c>
      <c r="F539" s="43"/>
      <c r="G539" s="44">
        <f>SUM(G521:G538)</f>
        <v>4424197.5</v>
      </c>
      <c r="H539" s="45"/>
      <c r="I539" s="64"/>
      <c r="J539" s="45">
        <f>SUM(J521:J538)</f>
        <v>4096479.1666666665</v>
      </c>
    </row>
    <row r="540" spans="1:12" ht="31.5">
      <c r="A540" s="46"/>
      <c r="B540" s="47"/>
      <c r="C540" s="48"/>
      <c r="D540" s="48"/>
      <c r="E540" s="49"/>
      <c r="F540" s="49"/>
      <c r="G540" s="50"/>
      <c r="H540" s="51"/>
      <c r="I540" s="65"/>
      <c r="J540" s="184">
        <f>J539*0.08</f>
        <v>327718.33333333331</v>
      </c>
    </row>
    <row r="541" spans="1:12" ht="18">
      <c r="A541" s="283" t="s">
        <v>43</v>
      </c>
      <c r="B541" s="283"/>
      <c r="C541" s="284" t="s">
        <v>44</v>
      </c>
      <c r="D541" s="284"/>
      <c r="E541" s="54"/>
      <c r="F541" s="54"/>
      <c r="G541" s="55" t="s">
        <v>45</v>
      </c>
      <c r="H541" s="56"/>
      <c r="I541" s="66"/>
      <c r="J541" s="185">
        <f>SUM(J539:J540)</f>
        <v>4424197.5</v>
      </c>
    </row>
    <row r="543" spans="1:12">
      <c r="B543" s="131" t="s">
        <v>165</v>
      </c>
      <c r="C543" s="131" t="s">
        <v>166</v>
      </c>
      <c r="D543" s="131"/>
      <c r="E543" s="131" t="s">
        <v>167</v>
      </c>
    </row>
    <row r="547" spans="1:10" ht="21" customHeight="1">
      <c r="A547" s="279" t="s">
        <v>0</v>
      </c>
      <c r="B547" s="279"/>
      <c r="C547" s="279"/>
      <c r="D547" s="279"/>
      <c r="E547" s="279"/>
      <c r="F547" s="279"/>
      <c r="G547" s="279"/>
      <c r="H547" s="3"/>
      <c r="I547" s="182"/>
      <c r="J547" s="3"/>
    </row>
    <row r="548" spans="1:10" ht="15.75">
      <c r="A548" s="279" t="s">
        <v>1</v>
      </c>
      <c r="B548" s="279"/>
      <c r="C548" s="279"/>
      <c r="D548" s="279"/>
      <c r="E548" s="279"/>
      <c r="F548" s="279"/>
      <c r="G548" s="279"/>
      <c r="H548" s="176"/>
      <c r="I548" s="176"/>
      <c r="J548" s="176"/>
    </row>
    <row r="549" spans="1:10" ht="15.75">
      <c r="A549" s="279" t="s">
        <v>2</v>
      </c>
      <c r="B549" s="279"/>
      <c r="C549" s="279"/>
      <c r="D549" s="279"/>
      <c r="E549" s="279"/>
      <c r="F549" s="279"/>
      <c r="G549" s="279"/>
      <c r="H549" s="3"/>
      <c r="I549" s="59"/>
      <c r="J549" s="3"/>
    </row>
    <row r="550" spans="1:10" ht="15.75">
      <c r="A550" s="279" t="s">
        <v>4</v>
      </c>
      <c r="B550" s="279"/>
      <c r="C550" s="279"/>
      <c r="D550" s="279"/>
      <c r="E550" s="279"/>
      <c r="F550" s="279"/>
      <c r="G550" s="279"/>
      <c r="H550" s="3"/>
      <c r="I550" s="59"/>
      <c r="J550" s="3"/>
    </row>
    <row r="551" spans="1:10" ht="15.75" customHeight="1">
      <c r="A551" s="280" t="s">
        <v>6</v>
      </c>
      <c r="B551" s="280"/>
      <c r="C551" s="280"/>
      <c r="D551" s="280"/>
      <c r="E551" s="280"/>
      <c r="F551" s="280"/>
      <c r="G551" s="280"/>
      <c r="H551" s="3"/>
      <c r="I551" s="59"/>
      <c r="J551" s="3"/>
    </row>
    <row r="552" spans="1:10" ht="27.75">
      <c r="A552" s="9"/>
      <c r="B552" s="9"/>
      <c r="C552" s="281" t="s">
        <v>367</v>
      </c>
      <c r="D552" s="281"/>
      <c r="E552" s="281"/>
      <c r="F552" s="281"/>
      <c r="G552" s="281"/>
      <c r="H552" s="3"/>
      <c r="I552" s="59"/>
      <c r="J552" s="3"/>
    </row>
    <row r="553" spans="1:10" ht="15.75">
      <c r="A553" s="11" t="s">
        <v>358</v>
      </c>
      <c r="B553" s="12"/>
      <c r="C553" s="13"/>
      <c r="D553" s="286"/>
      <c r="E553" s="286"/>
      <c r="F553" s="286"/>
      <c r="G553" s="286"/>
      <c r="H553" s="15"/>
      <c r="I553" s="59"/>
      <c r="J553" s="3"/>
    </row>
    <row r="554" spans="1:10" ht="15.75">
      <c r="A554" s="11" t="s">
        <v>9</v>
      </c>
      <c r="B554" s="286" t="s">
        <v>378</v>
      </c>
      <c r="C554" s="286"/>
      <c r="D554" s="286"/>
      <c r="E554" s="286"/>
      <c r="F554" s="286"/>
      <c r="G554" s="16"/>
      <c r="H554" s="20" t="s">
        <v>161</v>
      </c>
      <c r="I554" s="62"/>
      <c r="J554" s="61"/>
    </row>
    <row r="555" spans="1:10" ht="18.75">
      <c r="A555" s="11" t="s">
        <v>11</v>
      </c>
      <c r="B555" s="299"/>
      <c r="C555" s="299"/>
      <c r="D555" s="299"/>
      <c r="E555" s="299"/>
      <c r="F555" s="179"/>
      <c r="G555" s="180"/>
      <c r="H555" s="180"/>
      <c r="I555" s="180"/>
      <c r="J555" s="3"/>
    </row>
    <row r="556" spans="1:10" ht="15.75">
      <c r="A556" s="21" t="s">
        <v>14</v>
      </c>
      <c r="B556" s="181"/>
      <c r="C556" s="21" t="s">
        <v>17</v>
      </c>
      <c r="D556" s="22" t="s">
        <v>18</v>
      </c>
      <c r="E556" s="23" t="s">
        <v>19</v>
      </c>
      <c r="F556" s="23" t="s">
        <v>20</v>
      </c>
      <c r="G556" s="21" t="s">
        <v>21</v>
      </c>
      <c r="H556" s="3"/>
      <c r="I556" s="59"/>
      <c r="J556" s="3"/>
    </row>
    <row r="557" spans="1:10">
      <c r="A557" s="24">
        <v>1</v>
      </c>
      <c r="B557" s="25" t="s">
        <v>23</v>
      </c>
      <c r="C557" s="26">
        <v>15</v>
      </c>
      <c r="D557" s="27">
        <v>79305</v>
      </c>
      <c r="E557" s="28">
        <f t="shared" ref="E557:E574" si="60">D557*C557</f>
        <v>1189575</v>
      </c>
      <c r="F557" s="29">
        <v>0</v>
      </c>
      <c r="G557" s="30">
        <f t="shared" ref="G557:G574" si="61">E557-E557*F557</f>
        <v>1189575</v>
      </c>
      <c r="H557" s="31">
        <f>D557/1.08</f>
        <v>73430.555555555547</v>
      </c>
      <c r="I557" s="59"/>
      <c r="J557" s="63">
        <f t="shared" ref="J557:J574" si="62">H557*C557</f>
        <v>1101458.3333333333</v>
      </c>
    </row>
    <row r="558" spans="1:10">
      <c r="A558" s="120">
        <v>2</v>
      </c>
      <c r="B558" s="121" t="s">
        <v>25</v>
      </c>
      <c r="C558" s="126"/>
      <c r="D558" s="33">
        <v>128591</v>
      </c>
      <c r="E558" s="123">
        <f t="shared" si="60"/>
        <v>0</v>
      </c>
      <c r="F558" s="29">
        <v>0</v>
      </c>
      <c r="G558" s="125">
        <f t="shared" si="61"/>
        <v>0</v>
      </c>
      <c r="H558" s="31">
        <f>D558/1.08</f>
        <v>119065.74074074073</v>
      </c>
      <c r="I558" s="129"/>
      <c r="J558" s="63">
        <f t="shared" si="62"/>
        <v>0</v>
      </c>
    </row>
    <row r="559" spans="1:10">
      <c r="A559" s="24">
        <v>3</v>
      </c>
      <c r="B559" s="25" t="s">
        <v>26</v>
      </c>
      <c r="C559" s="88"/>
      <c r="D559" s="27">
        <v>60043</v>
      </c>
      <c r="E559" s="28">
        <f t="shared" si="60"/>
        <v>0</v>
      </c>
      <c r="F559" s="29">
        <v>0</v>
      </c>
      <c r="G559" s="30">
        <f t="shared" si="61"/>
        <v>0</v>
      </c>
      <c r="H559" s="31">
        <f>D559/1.08</f>
        <v>55595.370370370365</v>
      </c>
      <c r="I559" s="59"/>
      <c r="J559" s="63">
        <f t="shared" si="62"/>
        <v>0</v>
      </c>
    </row>
    <row r="560" spans="1:10">
      <c r="A560" s="24">
        <v>4</v>
      </c>
      <c r="B560" s="25" t="s">
        <v>27</v>
      </c>
      <c r="C560" s="35"/>
      <c r="D560" s="27">
        <v>115781</v>
      </c>
      <c r="E560" s="28">
        <f t="shared" si="60"/>
        <v>0</v>
      </c>
      <c r="F560" s="29">
        <v>0</v>
      </c>
      <c r="G560" s="30">
        <f t="shared" si="61"/>
        <v>0</v>
      </c>
      <c r="H560" s="31">
        <f>D560/1.08</f>
        <v>107204.62962962962</v>
      </c>
      <c r="I560" s="59"/>
      <c r="J560" s="63">
        <f t="shared" si="62"/>
        <v>0</v>
      </c>
    </row>
    <row r="561" spans="1:12">
      <c r="A561" s="24">
        <v>5</v>
      </c>
      <c r="B561" s="25" t="s">
        <v>28</v>
      </c>
      <c r="C561" s="32">
        <v>20</v>
      </c>
      <c r="D561" s="33">
        <v>119943</v>
      </c>
      <c r="E561" s="123">
        <f t="shared" si="60"/>
        <v>2398860</v>
      </c>
      <c r="F561" s="124">
        <v>0.25</v>
      </c>
      <c r="G561" s="125">
        <f t="shared" si="61"/>
        <v>1799145</v>
      </c>
      <c r="H561" s="128">
        <f>D561/1.08*0.75</f>
        <v>83293.75</v>
      </c>
      <c r="I561" s="59"/>
      <c r="J561" s="63">
        <f t="shared" si="62"/>
        <v>1665875</v>
      </c>
    </row>
    <row r="562" spans="1:12">
      <c r="A562" s="24">
        <v>6</v>
      </c>
      <c r="B562" s="25" t="s">
        <v>29</v>
      </c>
      <c r="C562" s="26"/>
      <c r="D562" s="27">
        <v>94810</v>
      </c>
      <c r="E562" s="28">
        <f t="shared" si="60"/>
        <v>0</v>
      </c>
      <c r="F562" s="29">
        <v>0</v>
      </c>
      <c r="G562" s="30">
        <f t="shared" si="61"/>
        <v>0</v>
      </c>
      <c r="H562" s="31">
        <f t="shared" ref="H562:H574" si="63">D562/1.08</f>
        <v>87787.037037037036</v>
      </c>
      <c r="I562" s="59"/>
      <c r="J562" s="63">
        <f t="shared" si="62"/>
        <v>0</v>
      </c>
    </row>
    <row r="563" spans="1:12">
      <c r="A563" s="24">
        <v>7</v>
      </c>
      <c r="B563" s="25" t="s">
        <v>30</v>
      </c>
      <c r="C563" s="34"/>
      <c r="D563" s="27">
        <v>141396</v>
      </c>
      <c r="E563" s="28">
        <f t="shared" si="60"/>
        <v>0</v>
      </c>
      <c r="F563" s="29">
        <v>0</v>
      </c>
      <c r="G563" s="30">
        <f t="shared" si="61"/>
        <v>0</v>
      </c>
      <c r="H563" s="31">
        <f t="shared" si="63"/>
        <v>130922.22222222222</v>
      </c>
      <c r="I563" s="59"/>
      <c r="J563" s="63">
        <f t="shared" si="62"/>
        <v>0</v>
      </c>
    </row>
    <row r="564" spans="1:12">
      <c r="A564" s="24">
        <v>8</v>
      </c>
      <c r="B564" s="25" t="s">
        <v>31</v>
      </c>
      <c r="C564" s="26"/>
      <c r="D564" s="27">
        <v>232931</v>
      </c>
      <c r="E564" s="28">
        <f t="shared" si="60"/>
        <v>0</v>
      </c>
      <c r="F564" s="29">
        <v>0</v>
      </c>
      <c r="G564" s="30">
        <f t="shared" si="61"/>
        <v>0</v>
      </c>
      <c r="H564" s="31">
        <f t="shared" si="63"/>
        <v>215676.85185185182</v>
      </c>
      <c r="I564" s="59"/>
      <c r="J564" s="63">
        <f t="shared" si="62"/>
        <v>0</v>
      </c>
    </row>
    <row r="565" spans="1:12">
      <c r="A565" s="24">
        <v>9</v>
      </c>
      <c r="B565" s="36" t="s">
        <v>32</v>
      </c>
      <c r="C565" s="26"/>
      <c r="D565" s="27">
        <v>101534</v>
      </c>
      <c r="E565" s="28">
        <f t="shared" si="60"/>
        <v>0</v>
      </c>
      <c r="F565" s="29">
        <v>0</v>
      </c>
      <c r="G565" s="30">
        <f t="shared" si="61"/>
        <v>0</v>
      </c>
      <c r="H565" s="31">
        <f t="shared" si="63"/>
        <v>94012.962962962964</v>
      </c>
      <c r="I565" s="59"/>
      <c r="J565" s="63">
        <f t="shared" si="62"/>
        <v>0</v>
      </c>
    </row>
    <row r="566" spans="1:12" s="195" customFormat="1">
      <c r="A566" s="168">
        <v>10</v>
      </c>
      <c r="B566" s="36" t="s">
        <v>33</v>
      </c>
      <c r="C566" s="37"/>
      <c r="D566" s="27">
        <v>110148</v>
      </c>
      <c r="E566" s="156">
        <f t="shared" si="60"/>
        <v>0</v>
      </c>
      <c r="F566" s="157">
        <v>0</v>
      </c>
      <c r="G566" s="30">
        <f t="shared" si="61"/>
        <v>0</v>
      </c>
      <c r="H566" s="170">
        <f t="shared" si="63"/>
        <v>101988.88888888888</v>
      </c>
      <c r="I566" s="183"/>
      <c r="J566" s="158">
        <f t="shared" si="62"/>
        <v>0</v>
      </c>
      <c r="K566" s="197"/>
      <c r="L566" s="197"/>
    </row>
    <row r="567" spans="1:12">
      <c r="A567" s="24">
        <v>11</v>
      </c>
      <c r="B567" s="25" t="s">
        <v>34</v>
      </c>
      <c r="C567" s="37"/>
      <c r="D567" s="27">
        <v>54198</v>
      </c>
      <c r="E567" s="28">
        <f t="shared" si="60"/>
        <v>0</v>
      </c>
      <c r="F567" s="29">
        <v>0</v>
      </c>
      <c r="G567" s="30">
        <f t="shared" si="61"/>
        <v>0</v>
      </c>
      <c r="H567" s="31">
        <f t="shared" si="63"/>
        <v>50183.333333333328</v>
      </c>
      <c r="I567" s="59"/>
      <c r="J567" s="63">
        <f t="shared" si="62"/>
        <v>0</v>
      </c>
    </row>
    <row r="568" spans="1:12">
      <c r="A568" s="24">
        <v>12</v>
      </c>
      <c r="B568" s="25" t="s">
        <v>35</v>
      </c>
      <c r="C568" s="37"/>
      <c r="D568" s="27">
        <v>49680</v>
      </c>
      <c r="E568" s="28">
        <f t="shared" si="60"/>
        <v>0</v>
      </c>
      <c r="F568" s="29">
        <v>0</v>
      </c>
      <c r="G568" s="30">
        <f t="shared" si="61"/>
        <v>0</v>
      </c>
      <c r="H568" s="31">
        <f t="shared" si="63"/>
        <v>46000</v>
      </c>
      <c r="I568" s="59"/>
      <c r="J568" s="63">
        <f t="shared" si="62"/>
        <v>0</v>
      </c>
    </row>
    <row r="569" spans="1:12" s="195" customFormat="1">
      <c r="A569" s="168">
        <v>13</v>
      </c>
      <c r="B569" s="25" t="s">
        <v>36</v>
      </c>
      <c r="C569" s="37"/>
      <c r="D569" s="38">
        <v>64152</v>
      </c>
      <c r="E569" s="156">
        <f t="shared" si="60"/>
        <v>0</v>
      </c>
      <c r="F569" s="157">
        <v>0</v>
      </c>
      <c r="G569" s="30">
        <f t="shared" si="61"/>
        <v>0</v>
      </c>
      <c r="H569" s="170">
        <f t="shared" si="63"/>
        <v>59399.999999999993</v>
      </c>
      <c r="I569" s="183"/>
      <c r="J569" s="158">
        <f t="shared" si="62"/>
        <v>0</v>
      </c>
      <c r="K569" s="197"/>
      <c r="L569" s="197"/>
    </row>
    <row r="570" spans="1:12" s="195" customFormat="1">
      <c r="A570" s="168">
        <v>14</v>
      </c>
      <c r="B570" s="25" t="s">
        <v>37</v>
      </c>
      <c r="C570" s="37"/>
      <c r="D570" s="38">
        <v>65934</v>
      </c>
      <c r="E570" s="156">
        <f t="shared" si="60"/>
        <v>0</v>
      </c>
      <c r="F570" s="157">
        <v>0</v>
      </c>
      <c r="G570" s="30">
        <f t="shared" si="61"/>
        <v>0</v>
      </c>
      <c r="H570" s="170">
        <f t="shared" si="63"/>
        <v>61049.999999999993</v>
      </c>
      <c r="I570" s="183"/>
      <c r="J570" s="158">
        <f t="shared" si="62"/>
        <v>0</v>
      </c>
      <c r="K570" s="197"/>
      <c r="L570" s="197"/>
    </row>
    <row r="571" spans="1:12" s="195" customFormat="1">
      <c r="A571" s="168">
        <v>15</v>
      </c>
      <c r="B571" s="25" t="s">
        <v>38</v>
      </c>
      <c r="C571" s="37"/>
      <c r="D571" s="38">
        <v>76626</v>
      </c>
      <c r="E571" s="156">
        <f t="shared" si="60"/>
        <v>0</v>
      </c>
      <c r="F571" s="157">
        <v>0</v>
      </c>
      <c r="G571" s="30">
        <f t="shared" si="61"/>
        <v>0</v>
      </c>
      <c r="H571" s="170">
        <f t="shared" si="63"/>
        <v>70950</v>
      </c>
      <c r="I571" s="183"/>
      <c r="J571" s="158">
        <f t="shared" si="62"/>
        <v>0</v>
      </c>
      <c r="K571" s="197"/>
      <c r="L571" s="197"/>
    </row>
    <row r="572" spans="1:12" s="195" customFormat="1">
      <c r="A572" s="168">
        <v>16</v>
      </c>
      <c r="B572" s="25" t="s">
        <v>39</v>
      </c>
      <c r="C572" s="37"/>
      <c r="D572" s="38">
        <v>80190</v>
      </c>
      <c r="E572" s="156">
        <f t="shared" si="60"/>
        <v>0</v>
      </c>
      <c r="F572" s="157">
        <v>0</v>
      </c>
      <c r="G572" s="30">
        <f t="shared" si="61"/>
        <v>0</v>
      </c>
      <c r="H572" s="170">
        <f t="shared" si="63"/>
        <v>74250</v>
      </c>
      <c r="I572" s="183"/>
      <c r="J572" s="158">
        <f t="shared" si="62"/>
        <v>0</v>
      </c>
      <c r="K572" s="197"/>
      <c r="L572" s="197"/>
    </row>
    <row r="573" spans="1:12" s="195" customFormat="1">
      <c r="A573" s="168">
        <v>17</v>
      </c>
      <c r="B573" s="25" t="s">
        <v>40</v>
      </c>
      <c r="C573" s="37"/>
      <c r="D573" s="38">
        <v>113832</v>
      </c>
      <c r="E573" s="156">
        <f t="shared" si="60"/>
        <v>0</v>
      </c>
      <c r="F573" s="157">
        <v>0</v>
      </c>
      <c r="G573" s="30">
        <f t="shared" si="61"/>
        <v>0</v>
      </c>
      <c r="H573" s="170">
        <f t="shared" si="63"/>
        <v>105400</v>
      </c>
      <c r="I573" s="183"/>
      <c r="J573" s="158">
        <f t="shared" si="62"/>
        <v>0</v>
      </c>
      <c r="K573" s="197"/>
      <c r="L573" s="197"/>
    </row>
    <row r="574" spans="1:12" s="195" customFormat="1">
      <c r="A574" s="168">
        <v>18</v>
      </c>
      <c r="B574" s="25" t="s">
        <v>41</v>
      </c>
      <c r="C574" s="37"/>
      <c r="D574" s="38">
        <v>98010</v>
      </c>
      <c r="E574" s="156">
        <f t="shared" si="60"/>
        <v>0</v>
      </c>
      <c r="F574" s="157">
        <v>0</v>
      </c>
      <c r="G574" s="30">
        <f t="shared" si="61"/>
        <v>0</v>
      </c>
      <c r="H574" s="170">
        <f t="shared" si="63"/>
        <v>90750</v>
      </c>
      <c r="I574" s="183"/>
      <c r="J574" s="158">
        <f t="shared" si="62"/>
        <v>0</v>
      </c>
      <c r="K574" s="197"/>
      <c r="L574" s="197"/>
    </row>
    <row r="575" spans="1:12" ht="17.25">
      <c r="A575" s="40"/>
      <c r="B575" s="41" t="s">
        <v>42</v>
      </c>
      <c r="C575" s="42">
        <f>SUM(C557:C574)</f>
        <v>35</v>
      </c>
      <c r="D575" s="42"/>
      <c r="E575" s="43">
        <f>SUM(E557:E574)</f>
        <v>3588435</v>
      </c>
      <c r="F575" s="43"/>
      <c r="G575" s="44">
        <f>SUM(G557:G574)</f>
        <v>2988720</v>
      </c>
      <c r="H575" s="45"/>
      <c r="I575" s="64"/>
      <c r="J575" s="45">
        <f>SUM(J557:J574)</f>
        <v>2767333.333333333</v>
      </c>
    </row>
    <row r="576" spans="1:12" ht="31.5">
      <c r="A576" s="46"/>
      <c r="B576" s="47"/>
      <c r="C576" s="48"/>
      <c r="D576" s="48"/>
      <c r="E576" s="49"/>
      <c r="F576" s="49"/>
      <c r="G576" s="50"/>
      <c r="H576" s="51"/>
      <c r="I576" s="65"/>
      <c r="J576" s="184">
        <f>J575*0.08</f>
        <v>221386.66666666666</v>
      </c>
    </row>
    <row r="577" spans="1:10" ht="18">
      <c r="A577" s="283" t="s">
        <v>43</v>
      </c>
      <c r="B577" s="283"/>
      <c r="C577" s="284" t="s">
        <v>44</v>
      </c>
      <c r="D577" s="284"/>
      <c r="E577" s="54"/>
      <c r="F577" s="54"/>
      <c r="G577" s="55" t="s">
        <v>45</v>
      </c>
      <c r="H577" s="56"/>
      <c r="I577" s="66"/>
      <c r="J577" s="185">
        <f>SUM(J575:J576)</f>
        <v>2988719.9999999995</v>
      </c>
    </row>
    <row r="579" spans="1:10">
      <c r="B579" s="131" t="s">
        <v>165</v>
      </c>
      <c r="C579" s="131" t="s">
        <v>166</v>
      </c>
      <c r="D579" s="131"/>
      <c r="E579" s="131" t="s">
        <v>167</v>
      </c>
    </row>
    <row r="584" spans="1:10" ht="21" customHeight="1">
      <c r="A584" s="279" t="s">
        <v>0</v>
      </c>
      <c r="B584" s="279"/>
      <c r="C584" s="279"/>
      <c r="D584" s="279"/>
      <c r="E584" s="279"/>
      <c r="F584" s="279"/>
      <c r="G584" s="279"/>
      <c r="H584" s="3"/>
      <c r="I584" s="182"/>
      <c r="J584" s="3"/>
    </row>
    <row r="585" spans="1:10" ht="15.75">
      <c r="A585" s="279" t="s">
        <v>1</v>
      </c>
      <c r="B585" s="279"/>
      <c r="C585" s="279"/>
      <c r="D585" s="279"/>
      <c r="E585" s="279"/>
      <c r="F585" s="279"/>
      <c r="G585" s="279"/>
      <c r="H585" s="176"/>
      <c r="I585" s="176"/>
      <c r="J585" s="176"/>
    </row>
    <row r="586" spans="1:10" ht="15.75">
      <c r="A586" s="279" t="s">
        <v>2</v>
      </c>
      <c r="B586" s="279"/>
      <c r="C586" s="279"/>
      <c r="D586" s="279"/>
      <c r="E586" s="279"/>
      <c r="F586" s="279"/>
      <c r="G586" s="279"/>
      <c r="H586" s="3"/>
      <c r="I586" s="59"/>
      <c r="J586" s="3"/>
    </row>
    <row r="587" spans="1:10" ht="15.75">
      <c r="A587" s="279" t="s">
        <v>4</v>
      </c>
      <c r="B587" s="279"/>
      <c r="C587" s="279"/>
      <c r="D587" s="279"/>
      <c r="E587" s="279"/>
      <c r="F587" s="279"/>
      <c r="G587" s="279"/>
      <c r="H587" s="3"/>
      <c r="I587" s="59"/>
      <c r="J587" s="3"/>
    </row>
    <row r="588" spans="1:10" ht="15.75" customHeight="1">
      <c r="A588" s="280" t="s">
        <v>6</v>
      </c>
      <c r="B588" s="280"/>
      <c r="C588" s="280"/>
      <c r="D588" s="280"/>
      <c r="E588" s="280"/>
      <c r="F588" s="280"/>
      <c r="G588" s="280"/>
      <c r="H588" s="3"/>
      <c r="I588" s="59"/>
      <c r="J588" s="3"/>
    </row>
    <row r="589" spans="1:10" ht="27.75">
      <c r="A589" s="9"/>
      <c r="B589" s="9"/>
      <c r="C589" s="281" t="s">
        <v>367</v>
      </c>
      <c r="D589" s="281"/>
      <c r="E589" s="281"/>
      <c r="F589" s="281"/>
      <c r="G589" s="281"/>
      <c r="H589" s="3"/>
      <c r="I589" s="59"/>
      <c r="J589" s="3"/>
    </row>
    <row r="590" spans="1:10" ht="15.75">
      <c r="A590" s="11" t="s">
        <v>358</v>
      </c>
      <c r="B590" s="12"/>
      <c r="C590" s="13"/>
      <c r="D590" s="286"/>
      <c r="E590" s="286"/>
      <c r="F590" s="286"/>
      <c r="G590" s="286"/>
      <c r="H590" s="15"/>
      <c r="I590" s="59"/>
      <c r="J590" s="3"/>
    </row>
    <row r="591" spans="1:10" ht="15.75">
      <c r="A591" s="11" t="s">
        <v>9</v>
      </c>
      <c r="B591" s="286" t="s">
        <v>378</v>
      </c>
      <c r="C591" s="286"/>
      <c r="D591" s="286"/>
      <c r="E591" s="286"/>
      <c r="F591" s="286"/>
      <c r="G591" s="16"/>
      <c r="H591" s="20" t="s">
        <v>161</v>
      </c>
      <c r="I591" s="62"/>
      <c r="J591" s="61"/>
    </row>
    <row r="592" spans="1:10" ht="18.75">
      <c r="A592" s="11" t="s">
        <v>11</v>
      </c>
      <c r="B592" s="299"/>
      <c r="C592" s="299"/>
      <c r="D592" s="299"/>
      <c r="E592" s="299"/>
      <c r="F592" s="179"/>
      <c r="G592" s="180"/>
      <c r="H592" s="180"/>
      <c r="I592" s="180"/>
      <c r="J592" s="3"/>
    </row>
    <row r="593" spans="1:12" ht="15.75">
      <c r="A593" s="21" t="s">
        <v>14</v>
      </c>
      <c r="B593" s="181"/>
      <c r="C593" s="21" t="s">
        <v>17</v>
      </c>
      <c r="D593" s="22" t="s">
        <v>18</v>
      </c>
      <c r="E593" s="23" t="s">
        <v>19</v>
      </c>
      <c r="F593" s="23" t="s">
        <v>20</v>
      </c>
      <c r="G593" s="21" t="s">
        <v>21</v>
      </c>
      <c r="H593" s="3"/>
      <c r="I593" s="59"/>
      <c r="J593" s="3"/>
    </row>
    <row r="594" spans="1:12">
      <c r="A594" s="24">
        <v>1</v>
      </c>
      <c r="B594" s="25" t="s">
        <v>23</v>
      </c>
      <c r="C594" s="26"/>
      <c r="D594" s="27">
        <v>79305</v>
      </c>
      <c r="E594" s="28">
        <f t="shared" ref="E594:E611" si="64">D594*C594</f>
        <v>0</v>
      </c>
      <c r="F594" s="29">
        <v>0</v>
      </c>
      <c r="G594" s="30">
        <f t="shared" ref="G594:G611" si="65">E594-E594*F594</f>
        <v>0</v>
      </c>
      <c r="H594" s="31">
        <f>D594/1.08</f>
        <v>73430.555555555547</v>
      </c>
      <c r="I594" s="59"/>
      <c r="J594" s="63">
        <f t="shared" ref="J594:J611" si="66">H594*C594</f>
        <v>0</v>
      </c>
    </row>
    <row r="595" spans="1:12">
      <c r="A595" s="120">
        <v>2</v>
      </c>
      <c r="B595" s="121" t="s">
        <v>25</v>
      </c>
      <c r="C595" s="126"/>
      <c r="D595" s="33">
        <v>128591</v>
      </c>
      <c r="E595" s="123">
        <f t="shared" si="64"/>
        <v>0</v>
      </c>
      <c r="F595" s="29">
        <v>0</v>
      </c>
      <c r="G595" s="125">
        <f t="shared" si="65"/>
        <v>0</v>
      </c>
      <c r="H595" s="31">
        <f>D595/1.08</f>
        <v>119065.74074074073</v>
      </c>
      <c r="I595" s="129"/>
      <c r="J595" s="63">
        <f t="shared" si="66"/>
        <v>0</v>
      </c>
    </row>
    <row r="596" spans="1:12">
      <c r="A596" s="24">
        <v>3</v>
      </c>
      <c r="B596" s="25" t="s">
        <v>26</v>
      </c>
      <c r="C596" s="88"/>
      <c r="D596" s="27">
        <v>60043</v>
      </c>
      <c r="E596" s="28">
        <f t="shared" si="64"/>
        <v>0</v>
      </c>
      <c r="F596" s="29">
        <v>0</v>
      </c>
      <c r="G596" s="30">
        <f t="shared" si="65"/>
        <v>0</v>
      </c>
      <c r="H596" s="31">
        <f>D596/1.08</f>
        <v>55595.370370370365</v>
      </c>
      <c r="I596" s="59"/>
      <c r="J596" s="63">
        <f t="shared" si="66"/>
        <v>0</v>
      </c>
    </row>
    <row r="597" spans="1:12">
      <c r="A597" s="24">
        <v>4</v>
      </c>
      <c r="B597" s="25" t="s">
        <v>27</v>
      </c>
      <c r="C597" s="35"/>
      <c r="D597" s="27">
        <v>115781</v>
      </c>
      <c r="E597" s="28">
        <f t="shared" si="64"/>
        <v>0</v>
      </c>
      <c r="F597" s="29">
        <v>0</v>
      </c>
      <c r="G597" s="30">
        <f t="shared" si="65"/>
        <v>0</v>
      </c>
      <c r="H597" s="31">
        <f>D597/1.08</f>
        <v>107204.62962962962</v>
      </c>
      <c r="I597" s="59"/>
      <c r="J597" s="63">
        <f t="shared" si="66"/>
        <v>0</v>
      </c>
    </row>
    <row r="598" spans="1:12">
      <c r="A598" s="24">
        <v>5</v>
      </c>
      <c r="B598" s="25" t="s">
        <v>28</v>
      </c>
      <c r="C598" s="32"/>
      <c r="D598" s="33">
        <v>119943</v>
      </c>
      <c r="E598" s="123">
        <f t="shared" si="64"/>
        <v>0</v>
      </c>
      <c r="F598" s="124">
        <v>0.25</v>
      </c>
      <c r="G598" s="125">
        <f t="shared" si="65"/>
        <v>0</v>
      </c>
      <c r="H598" s="128">
        <f>D598/1.08*0.75</f>
        <v>83293.75</v>
      </c>
      <c r="I598" s="59"/>
      <c r="J598" s="63">
        <f t="shared" si="66"/>
        <v>0</v>
      </c>
    </row>
    <row r="599" spans="1:12">
      <c r="A599" s="24">
        <v>6</v>
      </c>
      <c r="B599" s="25" t="s">
        <v>29</v>
      </c>
      <c r="C599" s="26"/>
      <c r="D599" s="27">
        <v>94810</v>
      </c>
      <c r="E599" s="28">
        <f t="shared" si="64"/>
        <v>0</v>
      </c>
      <c r="F599" s="29">
        <v>0</v>
      </c>
      <c r="G599" s="30">
        <f t="shared" si="65"/>
        <v>0</v>
      </c>
      <c r="H599" s="31">
        <f t="shared" ref="H599:H611" si="67">D599/1.08</f>
        <v>87787.037037037036</v>
      </c>
      <c r="I599" s="59"/>
      <c r="J599" s="63">
        <f t="shared" si="66"/>
        <v>0</v>
      </c>
    </row>
    <row r="600" spans="1:12">
      <c r="A600" s="24">
        <v>7</v>
      </c>
      <c r="B600" s="25" t="s">
        <v>30</v>
      </c>
      <c r="C600" s="34"/>
      <c r="D600" s="27">
        <v>141396</v>
      </c>
      <c r="E600" s="28">
        <f t="shared" si="64"/>
        <v>0</v>
      </c>
      <c r="F600" s="29">
        <v>0</v>
      </c>
      <c r="G600" s="30">
        <f t="shared" si="65"/>
        <v>0</v>
      </c>
      <c r="H600" s="31">
        <f t="shared" si="67"/>
        <v>130922.22222222222</v>
      </c>
      <c r="I600" s="59"/>
      <c r="J600" s="63">
        <f t="shared" si="66"/>
        <v>0</v>
      </c>
    </row>
    <row r="601" spans="1:12">
      <c r="A601" s="24">
        <v>8</v>
      </c>
      <c r="B601" s="25" t="s">
        <v>31</v>
      </c>
      <c r="C601" s="26"/>
      <c r="D601" s="27">
        <v>232931</v>
      </c>
      <c r="E601" s="28">
        <f t="shared" si="64"/>
        <v>0</v>
      </c>
      <c r="F601" s="29">
        <v>0</v>
      </c>
      <c r="G601" s="30">
        <f t="shared" si="65"/>
        <v>0</v>
      </c>
      <c r="H601" s="31">
        <f t="shared" si="67"/>
        <v>215676.85185185182</v>
      </c>
      <c r="I601" s="59"/>
      <c r="J601" s="63">
        <f t="shared" si="66"/>
        <v>0</v>
      </c>
    </row>
    <row r="602" spans="1:12">
      <c r="A602" s="24">
        <v>9</v>
      </c>
      <c r="B602" s="36" t="s">
        <v>32</v>
      </c>
      <c r="C602" s="26"/>
      <c r="D602" s="27">
        <v>101534</v>
      </c>
      <c r="E602" s="28">
        <f t="shared" si="64"/>
        <v>0</v>
      </c>
      <c r="F602" s="29">
        <v>0</v>
      </c>
      <c r="G602" s="30">
        <f t="shared" si="65"/>
        <v>0</v>
      </c>
      <c r="H602" s="31">
        <f t="shared" si="67"/>
        <v>94012.962962962964</v>
      </c>
      <c r="I602" s="59"/>
      <c r="J602" s="63">
        <f t="shared" si="66"/>
        <v>0</v>
      </c>
    </row>
    <row r="603" spans="1:12" s="195" customFormat="1">
      <c r="A603" s="168">
        <v>10</v>
      </c>
      <c r="B603" s="36" t="s">
        <v>33</v>
      </c>
      <c r="C603" s="37"/>
      <c r="D603" s="27">
        <v>110148</v>
      </c>
      <c r="E603" s="156">
        <f t="shared" si="64"/>
        <v>0</v>
      </c>
      <c r="F603" s="157">
        <v>0</v>
      </c>
      <c r="G603" s="30">
        <f t="shared" si="65"/>
        <v>0</v>
      </c>
      <c r="H603" s="170">
        <f t="shared" si="67"/>
        <v>101988.88888888888</v>
      </c>
      <c r="I603" s="183"/>
      <c r="J603" s="158">
        <f t="shared" si="66"/>
        <v>0</v>
      </c>
      <c r="K603" s="197"/>
      <c r="L603" s="197"/>
    </row>
    <row r="604" spans="1:12">
      <c r="A604" s="24">
        <v>11</v>
      </c>
      <c r="B604" s="25" t="s">
        <v>34</v>
      </c>
      <c r="C604" s="37">
        <v>10</v>
      </c>
      <c r="D604" s="27">
        <v>54198</v>
      </c>
      <c r="E604" s="28">
        <f t="shared" si="64"/>
        <v>541980</v>
      </c>
      <c r="F604" s="29">
        <v>0</v>
      </c>
      <c r="G604" s="30">
        <f t="shared" si="65"/>
        <v>541980</v>
      </c>
      <c r="H604" s="31">
        <f t="shared" si="67"/>
        <v>50183.333333333328</v>
      </c>
      <c r="I604" s="59"/>
      <c r="J604" s="63">
        <f t="shared" si="66"/>
        <v>501833.33333333326</v>
      </c>
    </row>
    <row r="605" spans="1:12">
      <c r="A605" s="24">
        <v>12</v>
      </c>
      <c r="B605" s="25" t="s">
        <v>35</v>
      </c>
      <c r="C605" s="37"/>
      <c r="D605" s="27">
        <v>49680</v>
      </c>
      <c r="E605" s="28">
        <f t="shared" si="64"/>
        <v>0</v>
      </c>
      <c r="F605" s="29">
        <v>0</v>
      </c>
      <c r="G605" s="30">
        <f t="shared" si="65"/>
        <v>0</v>
      </c>
      <c r="H605" s="31">
        <f t="shared" si="67"/>
        <v>46000</v>
      </c>
      <c r="I605" s="59"/>
      <c r="J605" s="63">
        <f t="shared" si="66"/>
        <v>0</v>
      </c>
    </row>
    <row r="606" spans="1:12" s="195" customFormat="1">
      <c r="A606" s="168">
        <v>13</v>
      </c>
      <c r="B606" s="25" t="s">
        <v>36</v>
      </c>
      <c r="C606" s="37"/>
      <c r="D606" s="38">
        <v>64152</v>
      </c>
      <c r="E606" s="156">
        <f t="shared" si="64"/>
        <v>0</v>
      </c>
      <c r="F606" s="157">
        <v>0</v>
      </c>
      <c r="G606" s="30">
        <f t="shared" si="65"/>
        <v>0</v>
      </c>
      <c r="H606" s="170">
        <f t="shared" si="67"/>
        <v>59399.999999999993</v>
      </c>
      <c r="I606" s="183"/>
      <c r="J606" s="158">
        <f t="shared" si="66"/>
        <v>0</v>
      </c>
      <c r="K606" s="197"/>
      <c r="L606" s="197"/>
    </row>
    <row r="607" spans="1:12" s="195" customFormat="1">
      <c r="A607" s="168">
        <v>14</v>
      </c>
      <c r="B607" s="25" t="s">
        <v>37</v>
      </c>
      <c r="C607" s="37"/>
      <c r="D607" s="38">
        <v>65934</v>
      </c>
      <c r="E607" s="156">
        <f t="shared" si="64"/>
        <v>0</v>
      </c>
      <c r="F607" s="157">
        <v>0</v>
      </c>
      <c r="G607" s="30">
        <f t="shared" si="65"/>
        <v>0</v>
      </c>
      <c r="H607" s="170">
        <f t="shared" si="67"/>
        <v>61049.999999999993</v>
      </c>
      <c r="I607" s="183"/>
      <c r="J607" s="158">
        <f t="shared" si="66"/>
        <v>0</v>
      </c>
      <c r="K607" s="197"/>
      <c r="L607" s="197"/>
    </row>
    <row r="608" spans="1:12" s="195" customFormat="1">
      <c r="A608" s="168">
        <v>15</v>
      </c>
      <c r="B608" s="25" t="s">
        <v>38</v>
      </c>
      <c r="C608" s="37"/>
      <c r="D608" s="38">
        <v>76626</v>
      </c>
      <c r="E608" s="156">
        <f t="shared" si="64"/>
        <v>0</v>
      </c>
      <c r="F608" s="157">
        <v>0</v>
      </c>
      <c r="G608" s="30">
        <f t="shared" si="65"/>
        <v>0</v>
      </c>
      <c r="H608" s="170">
        <f t="shared" si="67"/>
        <v>70950</v>
      </c>
      <c r="I608" s="183"/>
      <c r="J608" s="158">
        <f t="shared" si="66"/>
        <v>0</v>
      </c>
      <c r="K608" s="197"/>
      <c r="L608" s="197"/>
    </row>
    <row r="609" spans="1:12" s="195" customFormat="1">
      <c r="A609" s="168">
        <v>16</v>
      </c>
      <c r="B609" s="25" t="s">
        <v>39</v>
      </c>
      <c r="C609" s="37"/>
      <c r="D609" s="38">
        <v>80190</v>
      </c>
      <c r="E609" s="156">
        <f t="shared" si="64"/>
        <v>0</v>
      </c>
      <c r="F609" s="157">
        <v>0</v>
      </c>
      <c r="G609" s="30">
        <f t="shared" si="65"/>
        <v>0</v>
      </c>
      <c r="H609" s="170">
        <f t="shared" si="67"/>
        <v>74250</v>
      </c>
      <c r="I609" s="183"/>
      <c r="J609" s="158">
        <f t="shared" si="66"/>
        <v>0</v>
      </c>
      <c r="K609" s="197"/>
      <c r="L609" s="197"/>
    </row>
    <row r="610" spans="1:12" s="195" customFormat="1">
      <c r="A610" s="168">
        <v>17</v>
      </c>
      <c r="B610" s="25" t="s">
        <v>40</v>
      </c>
      <c r="C610" s="37"/>
      <c r="D610" s="38">
        <v>113832</v>
      </c>
      <c r="E610" s="156">
        <f t="shared" si="64"/>
        <v>0</v>
      </c>
      <c r="F610" s="157">
        <v>0</v>
      </c>
      <c r="G610" s="30">
        <f t="shared" si="65"/>
        <v>0</v>
      </c>
      <c r="H610" s="170">
        <f t="shared" si="67"/>
        <v>105400</v>
      </c>
      <c r="I610" s="183"/>
      <c r="J610" s="158">
        <f t="shared" si="66"/>
        <v>0</v>
      </c>
      <c r="K610" s="197"/>
      <c r="L610" s="197"/>
    </row>
    <row r="611" spans="1:12" s="195" customFormat="1">
      <c r="A611" s="168">
        <v>18</v>
      </c>
      <c r="B611" s="25" t="s">
        <v>41</v>
      </c>
      <c r="C611" s="37"/>
      <c r="D611" s="38">
        <v>98010</v>
      </c>
      <c r="E611" s="156">
        <f t="shared" si="64"/>
        <v>0</v>
      </c>
      <c r="F611" s="157">
        <v>0</v>
      </c>
      <c r="G611" s="30">
        <f t="shared" si="65"/>
        <v>0</v>
      </c>
      <c r="H611" s="170">
        <f t="shared" si="67"/>
        <v>90750</v>
      </c>
      <c r="I611" s="183"/>
      <c r="J611" s="158">
        <f t="shared" si="66"/>
        <v>0</v>
      </c>
      <c r="K611" s="197"/>
      <c r="L611" s="197"/>
    </row>
    <row r="612" spans="1:12" ht="17.25">
      <c r="A612" s="40"/>
      <c r="B612" s="41" t="s">
        <v>42</v>
      </c>
      <c r="C612" s="42">
        <f>SUM(C594:C611)</f>
        <v>10</v>
      </c>
      <c r="D612" s="42"/>
      <c r="E612" s="43">
        <f>SUM(E594:E611)</f>
        <v>541980</v>
      </c>
      <c r="F612" s="43"/>
      <c r="G612" s="44">
        <f>SUM(G594:G611)</f>
        <v>541980</v>
      </c>
      <c r="H612" s="45"/>
      <c r="I612" s="64"/>
      <c r="J612" s="45">
        <f>SUM(J594:J611)</f>
        <v>501833.33333333326</v>
      </c>
    </row>
    <row r="613" spans="1:12" ht="31.5">
      <c r="A613" s="46"/>
      <c r="B613" s="47"/>
      <c r="C613" s="48"/>
      <c r="D613" s="48"/>
      <c r="E613" s="49"/>
      <c r="F613" s="49"/>
      <c r="G613" s="50"/>
      <c r="H613" s="51"/>
      <c r="I613" s="65"/>
      <c r="J613" s="184">
        <f>J612*0.08</f>
        <v>40146.666666666664</v>
      </c>
    </row>
    <row r="614" spans="1:12" ht="18">
      <c r="A614" s="283" t="s">
        <v>43</v>
      </c>
      <c r="B614" s="283"/>
      <c r="C614" s="284" t="s">
        <v>44</v>
      </c>
      <c r="D614" s="284"/>
      <c r="E614" s="54"/>
      <c r="F614" s="54"/>
      <c r="G614" s="55" t="s">
        <v>45</v>
      </c>
      <c r="H614" s="56"/>
      <c r="I614" s="66"/>
      <c r="J614" s="185">
        <f>SUM(J612:J613)</f>
        <v>541979.99999999988</v>
      </c>
    </row>
    <row r="616" spans="1:12">
      <c r="B616" s="131" t="s">
        <v>165</v>
      </c>
      <c r="C616" s="131" t="s">
        <v>166</v>
      </c>
      <c r="D616" s="131"/>
      <c r="E616" s="131" t="s">
        <v>167</v>
      </c>
    </row>
    <row r="620" spans="1:12" ht="21" customHeight="1">
      <c r="A620" s="279" t="s">
        <v>0</v>
      </c>
      <c r="B620" s="279"/>
      <c r="C620" s="279"/>
      <c r="D620" s="279"/>
      <c r="E620" s="279"/>
      <c r="F620" s="279"/>
      <c r="G620" s="279"/>
      <c r="H620" s="3"/>
      <c r="I620" s="182"/>
      <c r="J620" s="3"/>
    </row>
    <row r="621" spans="1:12" ht="15.75">
      <c r="A621" s="279" t="s">
        <v>1</v>
      </c>
      <c r="B621" s="279"/>
      <c r="C621" s="279"/>
      <c r="D621" s="279"/>
      <c r="E621" s="279"/>
      <c r="F621" s="279"/>
      <c r="G621" s="279"/>
      <c r="H621" s="176"/>
      <c r="I621" s="176"/>
      <c r="J621" s="176"/>
    </row>
    <row r="622" spans="1:12" ht="15.75">
      <c r="A622" s="279" t="s">
        <v>2</v>
      </c>
      <c r="B622" s="279"/>
      <c r="C622" s="279"/>
      <c r="D622" s="279"/>
      <c r="E622" s="279"/>
      <c r="F622" s="279"/>
      <c r="G622" s="279"/>
      <c r="H622" s="3"/>
      <c r="I622" s="59"/>
      <c r="J622" s="3"/>
    </row>
    <row r="623" spans="1:12" ht="15.75">
      <c r="A623" s="279" t="s">
        <v>4</v>
      </c>
      <c r="B623" s="279"/>
      <c r="C623" s="279"/>
      <c r="D623" s="279"/>
      <c r="E623" s="279"/>
      <c r="F623" s="279"/>
      <c r="G623" s="279"/>
      <c r="H623" s="3"/>
      <c r="I623" s="59"/>
      <c r="J623" s="3"/>
    </row>
    <row r="624" spans="1:12" ht="15.75" customHeight="1">
      <c r="A624" s="280" t="s">
        <v>6</v>
      </c>
      <c r="B624" s="280"/>
      <c r="C624" s="280"/>
      <c r="D624" s="280"/>
      <c r="E624" s="280"/>
      <c r="F624" s="280"/>
      <c r="G624" s="280"/>
      <c r="H624" s="3"/>
      <c r="I624" s="59"/>
      <c r="J624" s="3"/>
    </row>
    <row r="625" spans="1:12" ht="27.75">
      <c r="A625" s="9"/>
      <c r="B625" s="9"/>
      <c r="C625" s="281" t="s">
        <v>367</v>
      </c>
      <c r="D625" s="281"/>
      <c r="E625" s="281"/>
      <c r="F625" s="281"/>
      <c r="G625" s="281"/>
      <c r="H625" s="3"/>
      <c r="I625" s="59"/>
      <c r="J625" s="3"/>
    </row>
    <row r="626" spans="1:12" ht="15.75">
      <c r="A626" s="11" t="s">
        <v>358</v>
      </c>
      <c r="B626" s="12"/>
      <c r="C626" s="13"/>
      <c r="D626" s="286"/>
      <c r="E626" s="286"/>
      <c r="F626" s="286"/>
      <c r="G626" s="286"/>
      <c r="H626" s="15"/>
      <c r="I626" s="59"/>
      <c r="J626" s="3"/>
    </row>
    <row r="627" spans="1:12" ht="15.75">
      <c r="A627" s="11" t="s">
        <v>9</v>
      </c>
      <c r="B627" s="286" t="s">
        <v>379</v>
      </c>
      <c r="C627" s="286"/>
      <c r="D627" s="286"/>
      <c r="E627" s="286"/>
      <c r="F627" s="286"/>
      <c r="G627" s="16"/>
      <c r="H627" s="20" t="s">
        <v>161</v>
      </c>
      <c r="I627" s="62"/>
      <c r="J627" s="61"/>
    </row>
    <row r="628" spans="1:12" ht="18.75">
      <c r="A628" s="11" t="s">
        <v>11</v>
      </c>
      <c r="B628" s="299"/>
      <c r="C628" s="299"/>
      <c r="D628" s="299"/>
      <c r="E628" s="299"/>
      <c r="F628" s="179"/>
      <c r="G628" s="180"/>
      <c r="H628" s="180"/>
      <c r="I628" s="180"/>
      <c r="J628" s="3"/>
    </row>
    <row r="629" spans="1:12" ht="15.75">
      <c r="A629" s="21" t="s">
        <v>14</v>
      </c>
      <c r="B629" s="181"/>
      <c r="C629" s="21" t="s">
        <v>17</v>
      </c>
      <c r="D629" s="22" t="s">
        <v>18</v>
      </c>
      <c r="E629" s="23" t="s">
        <v>19</v>
      </c>
      <c r="F629" s="23" t="s">
        <v>20</v>
      </c>
      <c r="G629" s="21" t="s">
        <v>21</v>
      </c>
      <c r="H629" s="3"/>
      <c r="I629" s="59"/>
      <c r="J629" s="3"/>
    </row>
    <row r="630" spans="1:12">
      <c r="A630" s="24">
        <v>1</v>
      </c>
      <c r="B630" s="25" t="s">
        <v>23</v>
      </c>
      <c r="C630" s="26">
        <v>5</v>
      </c>
      <c r="D630" s="27">
        <v>79305</v>
      </c>
      <c r="E630" s="28">
        <f t="shared" ref="E630:E647" si="68">D630*C630</f>
        <v>396525</v>
      </c>
      <c r="F630" s="29">
        <v>0</v>
      </c>
      <c r="G630" s="30">
        <f t="shared" ref="G630:G647" si="69">E630-E630*F630</f>
        <v>396525</v>
      </c>
      <c r="H630" s="31">
        <f>D630/1.08</f>
        <v>73430.555555555547</v>
      </c>
      <c r="I630" s="59"/>
      <c r="J630" s="63">
        <f t="shared" ref="J630:J647" si="70">H630*C630</f>
        <v>367152.77777777775</v>
      </c>
    </row>
    <row r="631" spans="1:12">
      <c r="A631" s="120">
        <v>2</v>
      </c>
      <c r="B631" s="121" t="s">
        <v>25</v>
      </c>
      <c r="C631" s="126">
        <v>10</v>
      </c>
      <c r="D631" s="33">
        <v>128591</v>
      </c>
      <c r="E631" s="123">
        <f t="shared" si="68"/>
        <v>1285910</v>
      </c>
      <c r="F631" s="29">
        <v>0</v>
      </c>
      <c r="G631" s="125">
        <f t="shared" si="69"/>
        <v>1285910</v>
      </c>
      <c r="H631" s="31">
        <f>D631/1.08</f>
        <v>119065.74074074073</v>
      </c>
      <c r="I631" s="129"/>
      <c r="J631" s="63">
        <f t="shared" si="70"/>
        <v>1190657.4074074072</v>
      </c>
    </row>
    <row r="632" spans="1:12">
      <c r="A632" s="24">
        <v>3</v>
      </c>
      <c r="B632" s="25" t="s">
        <v>26</v>
      </c>
      <c r="C632" s="88"/>
      <c r="D632" s="27">
        <v>60043</v>
      </c>
      <c r="E632" s="28">
        <f t="shared" si="68"/>
        <v>0</v>
      </c>
      <c r="F632" s="29">
        <v>0</v>
      </c>
      <c r="G632" s="30">
        <f t="shared" si="69"/>
        <v>0</v>
      </c>
      <c r="H632" s="31">
        <f>D632/1.08</f>
        <v>55595.370370370365</v>
      </c>
      <c r="I632" s="59"/>
      <c r="J632" s="63">
        <f t="shared" si="70"/>
        <v>0</v>
      </c>
    </row>
    <row r="633" spans="1:12">
      <c r="A633" s="24">
        <v>4</v>
      </c>
      <c r="B633" s="25" t="s">
        <v>27</v>
      </c>
      <c r="C633" s="35"/>
      <c r="D633" s="27">
        <v>115781</v>
      </c>
      <c r="E633" s="28">
        <f t="shared" si="68"/>
        <v>0</v>
      </c>
      <c r="F633" s="29">
        <v>0</v>
      </c>
      <c r="G633" s="30">
        <f t="shared" si="69"/>
        <v>0</v>
      </c>
      <c r="H633" s="31">
        <f>D633/1.08</f>
        <v>107204.62962962962</v>
      </c>
      <c r="I633" s="59"/>
      <c r="J633" s="63">
        <f t="shared" si="70"/>
        <v>0</v>
      </c>
    </row>
    <row r="634" spans="1:12">
      <c r="A634" s="24">
        <v>5</v>
      </c>
      <c r="B634" s="25" t="s">
        <v>28</v>
      </c>
      <c r="C634" s="32">
        <v>10</v>
      </c>
      <c r="D634" s="33">
        <v>119943</v>
      </c>
      <c r="E634" s="123">
        <f t="shared" si="68"/>
        <v>1199430</v>
      </c>
      <c r="F634" s="124">
        <v>0.25</v>
      </c>
      <c r="G634" s="125">
        <f t="shared" si="69"/>
        <v>899572.5</v>
      </c>
      <c r="H634" s="128">
        <f>D634/1.08*0.75</f>
        <v>83293.75</v>
      </c>
      <c r="I634" s="59"/>
      <c r="J634" s="63">
        <f t="shared" si="70"/>
        <v>832937.5</v>
      </c>
    </row>
    <row r="635" spans="1:12">
      <c r="A635" s="24">
        <v>6</v>
      </c>
      <c r="B635" s="25" t="s">
        <v>29</v>
      </c>
      <c r="C635" s="26"/>
      <c r="D635" s="27">
        <v>94810</v>
      </c>
      <c r="E635" s="28">
        <f t="shared" si="68"/>
        <v>0</v>
      </c>
      <c r="F635" s="29">
        <v>0</v>
      </c>
      <c r="G635" s="30">
        <f t="shared" si="69"/>
        <v>0</v>
      </c>
      <c r="H635" s="31">
        <f t="shared" ref="H635:H647" si="71">D635/1.08</f>
        <v>87787.037037037036</v>
      </c>
      <c r="I635" s="59"/>
      <c r="J635" s="63">
        <f t="shared" si="70"/>
        <v>0</v>
      </c>
    </row>
    <row r="636" spans="1:12">
      <c r="A636" s="24">
        <v>7</v>
      </c>
      <c r="B636" s="25" t="s">
        <v>30</v>
      </c>
      <c r="C636" s="34"/>
      <c r="D636" s="27">
        <v>141396</v>
      </c>
      <c r="E636" s="28">
        <f t="shared" si="68"/>
        <v>0</v>
      </c>
      <c r="F636" s="29">
        <v>0</v>
      </c>
      <c r="G636" s="30">
        <f t="shared" si="69"/>
        <v>0</v>
      </c>
      <c r="H636" s="31">
        <f t="shared" si="71"/>
        <v>130922.22222222222</v>
      </c>
      <c r="I636" s="59"/>
      <c r="J636" s="63">
        <f t="shared" si="70"/>
        <v>0</v>
      </c>
    </row>
    <row r="637" spans="1:12">
      <c r="A637" s="24">
        <v>8</v>
      </c>
      <c r="B637" s="25" t="s">
        <v>31</v>
      </c>
      <c r="C637" s="26"/>
      <c r="D637" s="27">
        <v>232931</v>
      </c>
      <c r="E637" s="28">
        <f t="shared" si="68"/>
        <v>0</v>
      </c>
      <c r="F637" s="29">
        <v>0</v>
      </c>
      <c r="G637" s="30">
        <f t="shared" si="69"/>
        <v>0</v>
      </c>
      <c r="H637" s="31">
        <f t="shared" si="71"/>
        <v>215676.85185185182</v>
      </c>
      <c r="I637" s="59"/>
      <c r="J637" s="63">
        <f t="shared" si="70"/>
        <v>0</v>
      </c>
    </row>
    <row r="638" spans="1:12">
      <c r="A638" s="24">
        <v>9</v>
      </c>
      <c r="B638" s="36" t="s">
        <v>32</v>
      </c>
      <c r="C638" s="26"/>
      <c r="D638" s="27">
        <v>101534</v>
      </c>
      <c r="E638" s="28">
        <f t="shared" si="68"/>
        <v>0</v>
      </c>
      <c r="F638" s="29">
        <v>0</v>
      </c>
      <c r="G638" s="30">
        <f t="shared" si="69"/>
        <v>0</v>
      </c>
      <c r="H638" s="31">
        <f t="shared" si="71"/>
        <v>94012.962962962964</v>
      </c>
      <c r="I638" s="59"/>
      <c r="J638" s="63">
        <f t="shared" si="70"/>
        <v>0</v>
      </c>
    </row>
    <row r="639" spans="1:12" s="195" customFormat="1">
      <c r="A639" s="168">
        <v>10</v>
      </c>
      <c r="B639" s="36" t="s">
        <v>33</v>
      </c>
      <c r="C639" s="37"/>
      <c r="D639" s="27">
        <v>110148</v>
      </c>
      <c r="E639" s="156">
        <f t="shared" si="68"/>
        <v>0</v>
      </c>
      <c r="F639" s="157">
        <v>0</v>
      </c>
      <c r="G639" s="30">
        <f t="shared" si="69"/>
        <v>0</v>
      </c>
      <c r="H639" s="170">
        <f t="shared" si="71"/>
        <v>101988.88888888888</v>
      </c>
      <c r="I639" s="183"/>
      <c r="J639" s="158">
        <f t="shared" si="70"/>
        <v>0</v>
      </c>
      <c r="K639" s="197"/>
      <c r="L639" s="197"/>
    </row>
    <row r="640" spans="1:12">
      <c r="A640" s="24">
        <v>11</v>
      </c>
      <c r="B640" s="25" t="s">
        <v>34</v>
      </c>
      <c r="C640" s="37"/>
      <c r="D640" s="27">
        <v>54198</v>
      </c>
      <c r="E640" s="28">
        <f t="shared" si="68"/>
        <v>0</v>
      </c>
      <c r="F640" s="29">
        <v>0</v>
      </c>
      <c r="G640" s="30">
        <f t="shared" si="69"/>
        <v>0</v>
      </c>
      <c r="H640" s="31">
        <f t="shared" si="71"/>
        <v>50183.333333333328</v>
      </c>
      <c r="I640" s="59"/>
      <c r="J640" s="63">
        <f t="shared" si="70"/>
        <v>0</v>
      </c>
    </row>
    <row r="641" spans="1:12">
      <c r="A641" s="24">
        <v>12</v>
      </c>
      <c r="B641" s="25" t="s">
        <v>35</v>
      </c>
      <c r="C641" s="37"/>
      <c r="D641" s="27">
        <v>49680</v>
      </c>
      <c r="E641" s="28">
        <f t="shared" si="68"/>
        <v>0</v>
      </c>
      <c r="F641" s="29">
        <v>0</v>
      </c>
      <c r="G641" s="30">
        <f t="shared" si="69"/>
        <v>0</v>
      </c>
      <c r="H641" s="31">
        <f t="shared" si="71"/>
        <v>46000</v>
      </c>
      <c r="I641" s="59"/>
      <c r="J641" s="63">
        <f t="shared" si="70"/>
        <v>0</v>
      </c>
    </row>
    <row r="642" spans="1:12" s="195" customFormat="1">
      <c r="A642" s="168">
        <v>13</v>
      </c>
      <c r="B642" s="25" t="s">
        <v>36</v>
      </c>
      <c r="C642" s="37"/>
      <c r="D642" s="38">
        <v>64152</v>
      </c>
      <c r="E642" s="156">
        <f t="shared" si="68"/>
        <v>0</v>
      </c>
      <c r="F642" s="157">
        <v>0</v>
      </c>
      <c r="G642" s="30">
        <f t="shared" si="69"/>
        <v>0</v>
      </c>
      <c r="H642" s="170">
        <f t="shared" si="71"/>
        <v>59399.999999999993</v>
      </c>
      <c r="I642" s="183"/>
      <c r="J642" s="158">
        <f t="shared" si="70"/>
        <v>0</v>
      </c>
      <c r="K642" s="197"/>
      <c r="L642" s="197"/>
    </row>
    <row r="643" spans="1:12" s="195" customFormat="1">
      <c r="A643" s="168">
        <v>14</v>
      </c>
      <c r="B643" s="25" t="s">
        <v>37</v>
      </c>
      <c r="C643" s="37"/>
      <c r="D643" s="38">
        <v>65934</v>
      </c>
      <c r="E643" s="156">
        <f t="shared" si="68"/>
        <v>0</v>
      </c>
      <c r="F643" s="157">
        <v>0</v>
      </c>
      <c r="G643" s="30">
        <f t="shared" si="69"/>
        <v>0</v>
      </c>
      <c r="H643" s="170">
        <f t="shared" si="71"/>
        <v>61049.999999999993</v>
      </c>
      <c r="I643" s="183"/>
      <c r="J643" s="158">
        <f t="shared" si="70"/>
        <v>0</v>
      </c>
      <c r="K643" s="197"/>
      <c r="L643" s="197"/>
    </row>
    <row r="644" spans="1:12" s="195" customFormat="1">
      <c r="A644" s="168">
        <v>15</v>
      </c>
      <c r="B644" s="25" t="s">
        <v>38</v>
      </c>
      <c r="C644" s="37"/>
      <c r="D644" s="38">
        <v>76626</v>
      </c>
      <c r="E644" s="156">
        <f t="shared" si="68"/>
        <v>0</v>
      </c>
      <c r="F644" s="157">
        <v>0</v>
      </c>
      <c r="G644" s="30">
        <f t="shared" si="69"/>
        <v>0</v>
      </c>
      <c r="H644" s="170">
        <f t="shared" si="71"/>
        <v>70950</v>
      </c>
      <c r="I644" s="183"/>
      <c r="J644" s="158">
        <f t="shared" si="70"/>
        <v>0</v>
      </c>
      <c r="K644" s="197"/>
      <c r="L644" s="197"/>
    </row>
    <row r="645" spans="1:12" s="195" customFormat="1">
      <c r="A645" s="168">
        <v>16</v>
      </c>
      <c r="B645" s="25" t="s">
        <v>39</v>
      </c>
      <c r="C645" s="37"/>
      <c r="D645" s="38">
        <v>80190</v>
      </c>
      <c r="E645" s="156">
        <f t="shared" si="68"/>
        <v>0</v>
      </c>
      <c r="F645" s="157">
        <v>0</v>
      </c>
      <c r="G645" s="30">
        <f t="shared" si="69"/>
        <v>0</v>
      </c>
      <c r="H645" s="170">
        <f t="shared" si="71"/>
        <v>74250</v>
      </c>
      <c r="I645" s="183"/>
      <c r="J645" s="158">
        <f t="shared" si="70"/>
        <v>0</v>
      </c>
      <c r="K645" s="197"/>
      <c r="L645" s="197"/>
    </row>
    <row r="646" spans="1:12" s="195" customFormat="1">
      <c r="A646" s="168">
        <v>17</v>
      </c>
      <c r="B646" s="25" t="s">
        <v>40</v>
      </c>
      <c r="C646" s="37"/>
      <c r="D646" s="38">
        <v>113832</v>
      </c>
      <c r="E646" s="156">
        <f t="shared" si="68"/>
        <v>0</v>
      </c>
      <c r="F646" s="157">
        <v>0</v>
      </c>
      <c r="G646" s="30">
        <f t="shared" si="69"/>
        <v>0</v>
      </c>
      <c r="H646" s="170">
        <f t="shared" si="71"/>
        <v>105400</v>
      </c>
      <c r="I646" s="183"/>
      <c r="J646" s="158">
        <f t="shared" si="70"/>
        <v>0</v>
      </c>
      <c r="K646" s="197"/>
      <c r="L646" s="197"/>
    </row>
    <row r="647" spans="1:12" s="195" customFormat="1">
      <c r="A647" s="168">
        <v>18</v>
      </c>
      <c r="B647" s="25" t="s">
        <v>41</v>
      </c>
      <c r="C647" s="37"/>
      <c r="D647" s="38">
        <v>98010</v>
      </c>
      <c r="E647" s="156">
        <f t="shared" si="68"/>
        <v>0</v>
      </c>
      <c r="F647" s="157">
        <v>0</v>
      </c>
      <c r="G647" s="30">
        <f t="shared" si="69"/>
        <v>0</v>
      </c>
      <c r="H647" s="170">
        <f t="shared" si="71"/>
        <v>90750</v>
      </c>
      <c r="I647" s="183"/>
      <c r="J647" s="158">
        <f t="shared" si="70"/>
        <v>0</v>
      </c>
      <c r="K647" s="197"/>
      <c r="L647" s="197"/>
    </row>
    <row r="648" spans="1:12" ht="17.25">
      <c r="A648" s="40"/>
      <c r="B648" s="41" t="s">
        <v>42</v>
      </c>
      <c r="C648" s="42">
        <f>SUM(C630:C647)</f>
        <v>25</v>
      </c>
      <c r="D648" s="42"/>
      <c r="E648" s="43">
        <f>SUM(E630:E647)</f>
        <v>2881865</v>
      </c>
      <c r="F648" s="43"/>
      <c r="G648" s="44">
        <f>SUM(G630:G647)</f>
        <v>2582007.5</v>
      </c>
      <c r="H648" s="45"/>
      <c r="I648" s="64"/>
      <c r="J648" s="45">
        <f>SUM(J630:J647)</f>
        <v>2390747.6851851847</v>
      </c>
    </row>
    <row r="649" spans="1:12" ht="31.5">
      <c r="A649" s="46"/>
      <c r="B649" s="47"/>
      <c r="C649" s="48"/>
      <c r="D649" s="48"/>
      <c r="E649" s="49"/>
      <c r="F649" s="49"/>
      <c r="G649" s="50"/>
      <c r="H649" s="51"/>
      <c r="I649" s="65"/>
      <c r="J649" s="184">
        <f>J648*0.08</f>
        <v>191259.81481481477</v>
      </c>
    </row>
    <row r="650" spans="1:12" ht="18">
      <c r="A650" s="283" t="s">
        <v>43</v>
      </c>
      <c r="B650" s="283"/>
      <c r="C650" s="284" t="s">
        <v>44</v>
      </c>
      <c r="D650" s="284"/>
      <c r="E650" s="54"/>
      <c r="F650" s="54"/>
      <c r="G650" s="55" t="s">
        <v>45</v>
      </c>
      <c r="H650" s="56"/>
      <c r="I650" s="66"/>
      <c r="J650" s="185">
        <f>SUM(J648:J649)</f>
        <v>2582007.4999999995</v>
      </c>
    </row>
    <row r="652" spans="1:12">
      <c r="B652" s="131" t="s">
        <v>165</v>
      </c>
      <c r="C652" s="131" t="s">
        <v>166</v>
      </c>
      <c r="D652" s="131"/>
      <c r="E652" s="131" t="s">
        <v>167</v>
      </c>
    </row>
    <row r="656" spans="1:12" ht="21" customHeight="1">
      <c r="A656" s="279" t="s">
        <v>0</v>
      </c>
      <c r="B656" s="279"/>
      <c r="C656" s="279"/>
      <c r="D656" s="279"/>
      <c r="E656" s="279"/>
      <c r="F656" s="279"/>
      <c r="G656" s="279"/>
      <c r="H656" s="3"/>
      <c r="I656" s="182"/>
      <c r="J656" s="3"/>
    </row>
    <row r="657" spans="1:10" ht="15.75">
      <c r="A657" s="279" t="s">
        <v>1</v>
      </c>
      <c r="B657" s="279"/>
      <c r="C657" s="279"/>
      <c r="D657" s="279"/>
      <c r="E657" s="279"/>
      <c r="F657" s="279"/>
      <c r="G657" s="279"/>
      <c r="H657" s="176"/>
      <c r="I657" s="176"/>
      <c r="J657" s="176"/>
    </row>
    <row r="658" spans="1:10" ht="15.75">
      <c r="A658" s="279" t="s">
        <v>2</v>
      </c>
      <c r="B658" s="279"/>
      <c r="C658" s="279"/>
      <c r="D658" s="279"/>
      <c r="E658" s="279"/>
      <c r="F658" s="279"/>
      <c r="G658" s="279"/>
      <c r="H658" s="3"/>
      <c r="I658" s="59"/>
      <c r="J658" s="3"/>
    </row>
    <row r="659" spans="1:10" ht="15.75">
      <c r="A659" s="279" t="s">
        <v>4</v>
      </c>
      <c r="B659" s="279"/>
      <c r="C659" s="279"/>
      <c r="D659" s="279"/>
      <c r="E659" s="279"/>
      <c r="F659" s="279"/>
      <c r="G659" s="279"/>
      <c r="H659" s="3"/>
      <c r="I659" s="59"/>
      <c r="J659" s="3"/>
    </row>
    <row r="660" spans="1:10" ht="15.75" customHeight="1">
      <c r="A660" s="280" t="s">
        <v>6</v>
      </c>
      <c r="B660" s="280"/>
      <c r="C660" s="280"/>
      <c r="D660" s="280"/>
      <c r="E660" s="280"/>
      <c r="F660" s="280"/>
      <c r="G660" s="280"/>
      <c r="H660" s="3"/>
      <c r="I660" s="59"/>
      <c r="J660" s="3"/>
    </row>
    <row r="661" spans="1:10" ht="27.75">
      <c r="A661" s="9"/>
      <c r="B661" s="9"/>
      <c r="C661" s="281" t="s">
        <v>367</v>
      </c>
      <c r="D661" s="281"/>
      <c r="E661" s="281"/>
      <c r="F661" s="281"/>
      <c r="G661" s="281"/>
      <c r="H661" s="3"/>
      <c r="I661" s="59"/>
      <c r="J661" s="3"/>
    </row>
    <row r="662" spans="1:10" ht="15.75">
      <c r="A662" s="11" t="s">
        <v>358</v>
      </c>
      <c r="B662" s="12"/>
      <c r="C662" s="13"/>
      <c r="D662" s="286"/>
      <c r="E662" s="286"/>
      <c r="F662" s="286"/>
      <c r="G662" s="286"/>
      <c r="H662" s="15"/>
      <c r="I662" s="59"/>
      <c r="J662" s="3"/>
    </row>
    <row r="663" spans="1:10" ht="15.75">
      <c r="A663" s="11" t="s">
        <v>9</v>
      </c>
      <c r="B663" s="286" t="s">
        <v>380</v>
      </c>
      <c r="C663" s="286"/>
      <c r="D663" s="286"/>
      <c r="E663" s="286"/>
      <c r="F663" s="286"/>
      <c r="G663" s="16"/>
      <c r="H663" s="20" t="s">
        <v>161</v>
      </c>
      <c r="I663" s="62"/>
      <c r="J663" s="61"/>
    </row>
    <row r="664" spans="1:10" ht="18.75">
      <c r="A664" s="11" t="s">
        <v>11</v>
      </c>
      <c r="B664" s="299"/>
      <c r="C664" s="299"/>
      <c r="D664" s="299"/>
      <c r="E664" s="299"/>
      <c r="F664" s="179"/>
      <c r="G664" s="180"/>
      <c r="H664" s="180"/>
      <c r="I664" s="180"/>
      <c r="J664" s="3"/>
    </row>
    <row r="665" spans="1:10" ht="15.75">
      <c r="A665" s="21" t="s">
        <v>14</v>
      </c>
      <c r="B665" s="181"/>
      <c r="C665" s="21" t="s">
        <v>17</v>
      </c>
      <c r="D665" s="22" t="s">
        <v>18</v>
      </c>
      <c r="E665" s="23" t="s">
        <v>19</v>
      </c>
      <c r="F665" s="23" t="s">
        <v>20</v>
      </c>
      <c r="G665" s="21" t="s">
        <v>21</v>
      </c>
      <c r="H665" s="3"/>
      <c r="I665" s="59"/>
      <c r="J665" s="3"/>
    </row>
    <row r="666" spans="1:10">
      <c r="A666" s="24">
        <v>1</v>
      </c>
      <c r="B666" s="25" t="s">
        <v>23</v>
      </c>
      <c r="C666" s="26"/>
      <c r="D666" s="27">
        <v>79305</v>
      </c>
      <c r="E666" s="28">
        <f t="shared" ref="E666:E683" si="72">D666*C666</f>
        <v>0</v>
      </c>
      <c r="F666" s="29">
        <v>0</v>
      </c>
      <c r="G666" s="30">
        <f t="shared" ref="G666:G683" si="73">E666-E666*F666</f>
        <v>0</v>
      </c>
      <c r="H666" s="31">
        <f>D666/1.08</f>
        <v>73430.555555555547</v>
      </c>
      <c r="I666" s="59"/>
      <c r="J666" s="63">
        <f t="shared" ref="J666:J683" si="74">H666*C666</f>
        <v>0</v>
      </c>
    </row>
    <row r="667" spans="1:10">
      <c r="A667" s="120">
        <v>2</v>
      </c>
      <c r="B667" s="121" t="s">
        <v>25</v>
      </c>
      <c r="C667" s="126"/>
      <c r="D667" s="33">
        <v>128591</v>
      </c>
      <c r="E667" s="123">
        <f t="shared" si="72"/>
        <v>0</v>
      </c>
      <c r="F667" s="29">
        <v>0</v>
      </c>
      <c r="G667" s="125">
        <f t="shared" si="73"/>
        <v>0</v>
      </c>
      <c r="H667" s="31">
        <f>D667/1.08</f>
        <v>119065.74074074073</v>
      </c>
      <c r="I667" s="129"/>
      <c r="J667" s="63">
        <f t="shared" si="74"/>
        <v>0</v>
      </c>
    </row>
    <row r="668" spans="1:10">
      <c r="A668" s="24">
        <v>3</v>
      </c>
      <c r="B668" s="25" t="s">
        <v>26</v>
      </c>
      <c r="C668" s="88"/>
      <c r="D668" s="27">
        <v>60043</v>
      </c>
      <c r="E668" s="28">
        <f t="shared" si="72"/>
        <v>0</v>
      </c>
      <c r="F668" s="29">
        <v>0</v>
      </c>
      <c r="G668" s="30">
        <f t="shared" si="73"/>
        <v>0</v>
      </c>
      <c r="H668" s="31">
        <f>D668/1.08</f>
        <v>55595.370370370365</v>
      </c>
      <c r="I668" s="59"/>
      <c r="J668" s="63">
        <f t="shared" si="74"/>
        <v>0</v>
      </c>
    </row>
    <row r="669" spans="1:10">
      <c r="A669" s="24">
        <v>4</v>
      </c>
      <c r="B669" s="25" t="s">
        <v>27</v>
      </c>
      <c r="C669" s="35"/>
      <c r="D669" s="27">
        <v>115781</v>
      </c>
      <c r="E669" s="28">
        <f t="shared" si="72"/>
        <v>0</v>
      </c>
      <c r="F669" s="29">
        <v>0</v>
      </c>
      <c r="G669" s="30">
        <f t="shared" si="73"/>
        <v>0</v>
      </c>
      <c r="H669" s="31">
        <f>D669/1.08</f>
        <v>107204.62962962962</v>
      </c>
      <c r="I669" s="59"/>
      <c r="J669" s="63">
        <f t="shared" si="74"/>
        <v>0</v>
      </c>
    </row>
    <row r="670" spans="1:10">
      <c r="A670" s="24">
        <v>5</v>
      </c>
      <c r="B670" s="25" t="s">
        <v>28</v>
      </c>
      <c r="C670" s="32">
        <v>20</v>
      </c>
      <c r="D670" s="33">
        <v>119943</v>
      </c>
      <c r="E670" s="123">
        <f t="shared" si="72"/>
        <v>2398860</v>
      </c>
      <c r="F670" s="124">
        <v>0.25</v>
      </c>
      <c r="G670" s="125">
        <f t="shared" si="73"/>
        <v>1799145</v>
      </c>
      <c r="H670" s="128">
        <f>D670/1.08*0.75</f>
        <v>83293.75</v>
      </c>
      <c r="I670" s="59"/>
      <c r="J670" s="63">
        <f t="shared" si="74"/>
        <v>1665875</v>
      </c>
    </row>
    <row r="671" spans="1:10">
      <c r="A671" s="24">
        <v>6</v>
      </c>
      <c r="B671" s="25" t="s">
        <v>29</v>
      </c>
      <c r="C671" s="26"/>
      <c r="D671" s="27">
        <v>94810</v>
      </c>
      <c r="E671" s="28">
        <f t="shared" si="72"/>
        <v>0</v>
      </c>
      <c r="F671" s="29">
        <v>0</v>
      </c>
      <c r="G671" s="30">
        <f t="shared" si="73"/>
        <v>0</v>
      </c>
      <c r="H671" s="31">
        <f t="shared" ref="H671:H683" si="75">D671/1.08</f>
        <v>87787.037037037036</v>
      </c>
      <c r="I671" s="59"/>
      <c r="J671" s="63">
        <f t="shared" si="74"/>
        <v>0</v>
      </c>
    </row>
    <row r="672" spans="1:10">
      <c r="A672" s="24">
        <v>7</v>
      </c>
      <c r="B672" s="25" t="s">
        <v>30</v>
      </c>
      <c r="C672" s="34"/>
      <c r="D672" s="27">
        <v>141396</v>
      </c>
      <c r="E672" s="28">
        <f t="shared" si="72"/>
        <v>0</v>
      </c>
      <c r="F672" s="29">
        <v>0</v>
      </c>
      <c r="G672" s="30">
        <f t="shared" si="73"/>
        <v>0</v>
      </c>
      <c r="H672" s="31">
        <f t="shared" si="75"/>
        <v>130922.22222222222</v>
      </c>
      <c r="I672" s="59"/>
      <c r="J672" s="63">
        <f t="shared" si="74"/>
        <v>0</v>
      </c>
    </row>
    <row r="673" spans="1:12">
      <c r="A673" s="24">
        <v>8</v>
      </c>
      <c r="B673" s="25" t="s">
        <v>31</v>
      </c>
      <c r="C673" s="26"/>
      <c r="D673" s="27">
        <v>232931</v>
      </c>
      <c r="E673" s="28">
        <f t="shared" si="72"/>
        <v>0</v>
      </c>
      <c r="F673" s="29">
        <v>0</v>
      </c>
      <c r="G673" s="30">
        <f t="shared" si="73"/>
        <v>0</v>
      </c>
      <c r="H673" s="31">
        <f t="shared" si="75"/>
        <v>215676.85185185182</v>
      </c>
      <c r="I673" s="59"/>
      <c r="J673" s="63">
        <f t="shared" si="74"/>
        <v>0</v>
      </c>
    </row>
    <row r="674" spans="1:12">
      <c r="A674" s="24">
        <v>9</v>
      </c>
      <c r="B674" s="36" t="s">
        <v>32</v>
      </c>
      <c r="C674" s="26"/>
      <c r="D674" s="27">
        <v>101534</v>
      </c>
      <c r="E674" s="28">
        <f t="shared" si="72"/>
        <v>0</v>
      </c>
      <c r="F674" s="29">
        <v>0</v>
      </c>
      <c r="G674" s="30">
        <f t="shared" si="73"/>
        <v>0</v>
      </c>
      <c r="H674" s="31">
        <f t="shared" si="75"/>
        <v>94012.962962962964</v>
      </c>
      <c r="I674" s="59"/>
      <c r="J674" s="63">
        <f t="shared" si="74"/>
        <v>0</v>
      </c>
    </row>
    <row r="675" spans="1:12" s="195" customFormat="1">
      <c r="A675" s="168">
        <v>10</v>
      </c>
      <c r="B675" s="36" t="s">
        <v>33</v>
      </c>
      <c r="C675" s="37"/>
      <c r="D675" s="27">
        <v>110148</v>
      </c>
      <c r="E675" s="156">
        <f t="shared" si="72"/>
        <v>0</v>
      </c>
      <c r="F675" s="157">
        <v>0</v>
      </c>
      <c r="G675" s="30">
        <f t="shared" si="73"/>
        <v>0</v>
      </c>
      <c r="H675" s="170">
        <f t="shared" si="75"/>
        <v>101988.88888888888</v>
      </c>
      <c r="I675" s="183"/>
      <c r="J675" s="158">
        <f t="shared" si="74"/>
        <v>0</v>
      </c>
      <c r="K675" s="197"/>
      <c r="L675" s="197"/>
    </row>
    <row r="676" spans="1:12">
      <c r="A676" s="24">
        <v>11</v>
      </c>
      <c r="B676" s="25" t="s">
        <v>34</v>
      </c>
      <c r="C676" s="37"/>
      <c r="D676" s="27">
        <v>54198</v>
      </c>
      <c r="E676" s="28">
        <f t="shared" si="72"/>
        <v>0</v>
      </c>
      <c r="F676" s="29">
        <v>0</v>
      </c>
      <c r="G676" s="30">
        <f t="shared" si="73"/>
        <v>0</v>
      </c>
      <c r="H676" s="31">
        <f t="shared" si="75"/>
        <v>50183.333333333328</v>
      </c>
      <c r="I676" s="59"/>
      <c r="J676" s="63">
        <f t="shared" si="74"/>
        <v>0</v>
      </c>
    </row>
    <row r="677" spans="1:12">
      <c r="A677" s="24">
        <v>12</v>
      </c>
      <c r="B677" s="25" t="s">
        <v>35</v>
      </c>
      <c r="C677" s="37"/>
      <c r="D677" s="27">
        <v>49680</v>
      </c>
      <c r="E677" s="28">
        <f t="shared" si="72"/>
        <v>0</v>
      </c>
      <c r="F677" s="29">
        <v>0</v>
      </c>
      <c r="G677" s="30">
        <f t="shared" si="73"/>
        <v>0</v>
      </c>
      <c r="H677" s="31">
        <f t="shared" si="75"/>
        <v>46000</v>
      </c>
      <c r="I677" s="59"/>
      <c r="J677" s="63">
        <f t="shared" si="74"/>
        <v>0</v>
      </c>
    </row>
    <row r="678" spans="1:12" s="195" customFormat="1">
      <c r="A678" s="168">
        <v>13</v>
      </c>
      <c r="B678" s="25" t="s">
        <v>36</v>
      </c>
      <c r="C678" s="37"/>
      <c r="D678" s="38">
        <v>64152</v>
      </c>
      <c r="E678" s="156">
        <f t="shared" si="72"/>
        <v>0</v>
      </c>
      <c r="F678" s="157">
        <v>0</v>
      </c>
      <c r="G678" s="30">
        <f t="shared" si="73"/>
        <v>0</v>
      </c>
      <c r="H678" s="170">
        <f t="shared" si="75"/>
        <v>59399.999999999993</v>
      </c>
      <c r="I678" s="183"/>
      <c r="J678" s="158">
        <f t="shared" si="74"/>
        <v>0</v>
      </c>
      <c r="K678" s="197"/>
      <c r="L678" s="197"/>
    </row>
    <row r="679" spans="1:12" s="195" customFormat="1">
      <c r="A679" s="168">
        <v>14</v>
      </c>
      <c r="B679" s="25" t="s">
        <v>37</v>
      </c>
      <c r="C679" s="37"/>
      <c r="D679" s="38">
        <v>65934</v>
      </c>
      <c r="E679" s="156">
        <f t="shared" si="72"/>
        <v>0</v>
      </c>
      <c r="F679" s="157">
        <v>0</v>
      </c>
      <c r="G679" s="30">
        <f t="shared" si="73"/>
        <v>0</v>
      </c>
      <c r="H679" s="170">
        <f t="shared" si="75"/>
        <v>61049.999999999993</v>
      </c>
      <c r="I679" s="183"/>
      <c r="J679" s="158">
        <f t="shared" si="74"/>
        <v>0</v>
      </c>
      <c r="K679" s="197"/>
      <c r="L679" s="197"/>
    </row>
    <row r="680" spans="1:12" s="195" customFormat="1">
      <c r="A680" s="168">
        <v>15</v>
      </c>
      <c r="B680" s="25" t="s">
        <v>38</v>
      </c>
      <c r="C680" s="37"/>
      <c r="D680" s="38">
        <v>76626</v>
      </c>
      <c r="E680" s="156">
        <f t="shared" si="72"/>
        <v>0</v>
      </c>
      <c r="F680" s="157">
        <v>0</v>
      </c>
      <c r="G680" s="30">
        <f t="shared" si="73"/>
        <v>0</v>
      </c>
      <c r="H680" s="170">
        <f t="shared" si="75"/>
        <v>70950</v>
      </c>
      <c r="I680" s="183"/>
      <c r="J680" s="158">
        <f t="shared" si="74"/>
        <v>0</v>
      </c>
      <c r="K680" s="197"/>
      <c r="L680" s="197"/>
    </row>
    <row r="681" spans="1:12" s="195" customFormat="1">
      <c r="A681" s="168">
        <v>16</v>
      </c>
      <c r="B681" s="25" t="s">
        <v>39</v>
      </c>
      <c r="C681" s="37"/>
      <c r="D681" s="38">
        <v>80190</v>
      </c>
      <c r="E681" s="156">
        <f t="shared" si="72"/>
        <v>0</v>
      </c>
      <c r="F681" s="157">
        <v>0</v>
      </c>
      <c r="G681" s="30">
        <f t="shared" si="73"/>
        <v>0</v>
      </c>
      <c r="H681" s="170">
        <f t="shared" si="75"/>
        <v>74250</v>
      </c>
      <c r="I681" s="183"/>
      <c r="J681" s="158">
        <f t="shared" si="74"/>
        <v>0</v>
      </c>
      <c r="K681" s="197"/>
      <c r="L681" s="197"/>
    </row>
    <row r="682" spans="1:12" s="195" customFormat="1">
      <c r="A682" s="168">
        <v>17</v>
      </c>
      <c r="B682" s="25" t="s">
        <v>40</v>
      </c>
      <c r="C682" s="37"/>
      <c r="D682" s="38">
        <v>113832</v>
      </c>
      <c r="E682" s="156">
        <f t="shared" si="72"/>
        <v>0</v>
      </c>
      <c r="F682" s="157">
        <v>0</v>
      </c>
      <c r="G682" s="30">
        <f t="shared" si="73"/>
        <v>0</v>
      </c>
      <c r="H682" s="170">
        <f t="shared" si="75"/>
        <v>105400</v>
      </c>
      <c r="I682" s="183"/>
      <c r="J682" s="158">
        <f t="shared" si="74"/>
        <v>0</v>
      </c>
      <c r="K682" s="197"/>
      <c r="L682" s="197"/>
    </row>
    <row r="683" spans="1:12" s="195" customFormat="1">
      <c r="A683" s="168">
        <v>18</v>
      </c>
      <c r="B683" s="25" t="s">
        <v>41</v>
      </c>
      <c r="C683" s="37"/>
      <c r="D683" s="38">
        <v>98010</v>
      </c>
      <c r="E683" s="156">
        <f t="shared" si="72"/>
        <v>0</v>
      </c>
      <c r="F683" s="157">
        <v>0</v>
      </c>
      <c r="G683" s="30">
        <f t="shared" si="73"/>
        <v>0</v>
      </c>
      <c r="H683" s="170">
        <f t="shared" si="75"/>
        <v>90750</v>
      </c>
      <c r="I683" s="183"/>
      <c r="J683" s="158">
        <f t="shared" si="74"/>
        <v>0</v>
      </c>
      <c r="K683" s="197"/>
      <c r="L683" s="197"/>
    </row>
    <row r="684" spans="1:12" ht="17.25">
      <c r="A684" s="40"/>
      <c r="B684" s="41" t="s">
        <v>42</v>
      </c>
      <c r="C684" s="42">
        <f>SUM(C666:C683)</f>
        <v>20</v>
      </c>
      <c r="D684" s="42"/>
      <c r="E684" s="43">
        <f>SUM(E666:E683)</f>
        <v>2398860</v>
      </c>
      <c r="F684" s="43"/>
      <c r="G684" s="44">
        <f>SUM(G666:G683)</f>
        <v>1799145</v>
      </c>
      <c r="H684" s="45"/>
      <c r="I684" s="64"/>
      <c r="J684" s="45">
        <f>SUM(J666:J683)</f>
        <v>1665875</v>
      </c>
    </row>
    <row r="685" spans="1:12" ht="31.5">
      <c r="A685" s="46"/>
      <c r="B685" s="47"/>
      <c r="C685" s="48"/>
      <c r="D685" s="48"/>
      <c r="E685" s="49"/>
      <c r="F685" s="49"/>
      <c r="G685" s="50"/>
      <c r="H685" s="51"/>
      <c r="I685" s="65"/>
      <c r="J685" s="184">
        <f>J684*0.08</f>
        <v>133270</v>
      </c>
    </row>
    <row r="686" spans="1:12" ht="18">
      <c r="A686" s="283" t="s">
        <v>43</v>
      </c>
      <c r="B686" s="283"/>
      <c r="C686" s="284" t="s">
        <v>44</v>
      </c>
      <c r="D686" s="284"/>
      <c r="E686" s="54"/>
      <c r="F686" s="54"/>
      <c r="G686" s="55" t="s">
        <v>45</v>
      </c>
      <c r="H686" s="56"/>
      <c r="I686" s="66"/>
      <c r="J686" s="185">
        <f>SUM(J684:J685)</f>
        <v>1799145</v>
      </c>
    </row>
    <row r="688" spans="1:12">
      <c r="B688" s="131" t="s">
        <v>165</v>
      </c>
      <c r="C688" s="131" t="s">
        <v>166</v>
      </c>
      <c r="D688" s="131"/>
      <c r="E688" s="131" t="s">
        <v>167</v>
      </c>
    </row>
    <row r="692" spans="1:10" ht="21" customHeight="1">
      <c r="A692" s="279" t="s">
        <v>0</v>
      </c>
      <c r="B692" s="279"/>
      <c r="C692" s="279"/>
      <c r="D692" s="279"/>
      <c r="E692" s="279"/>
      <c r="F692" s="279"/>
      <c r="G692" s="279"/>
      <c r="H692" s="3"/>
      <c r="I692" s="182"/>
      <c r="J692" s="3"/>
    </row>
    <row r="693" spans="1:10" ht="15.75">
      <c r="A693" s="279" t="s">
        <v>1</v>
      </c>
      <c r="B693" s="279"/>
      <c r="C693" s="279"/>
      <c r="D693" s="279"/>
      <c r="E693" s="279"/>
      <c r="F693" s="279"/>
      <c r="G693" s="279"/>
      <c r="H693" s="176"/>
      <c r="I693" s="176"/>
      <c r="J693" s="176"/>
    </row>
    <row r="694" spans="1:10" ht="15.75">
      <c r="A694" s="279" t="s">
        <v>2</v>
      </c>
      <c r="B694" s="279"/>
      <c r="C694" s="279"/>
      <c r="D694" s="279"/>
      <c r="E694" s="279"/>
      <c r="F694" s="279"/>
      <c r="G694" s="279"/>
      <c r="H694" s="3"/>
      <c r="I694" s="59"/>
      <c r="J694" s="3"/>
    </row>
    <row r="695" spans="1:10" ht="15.75">
      <c r="A695" s="279" t="s">
        <v>4</v>
      </c>
      <c r="B695" s="279"/>
      <c r="C695" s="279"/>
      <c r="D695" s="279"/>
      <c r="E695" s="279"/>
      <c r="F695" s="279"/>
      <c r="G695" s="279"/>
      <c r="H695" s="3"/>
      <c r="I695" s="59"/>
      <c r="J695" s="3"/>
    </row>
    <row r="696" spans="1:10" ht="15.75" customHeight="1">
      <c r="A696" s="280" t="s">
        <v>6</v>
      </c>
      <c r="B696" s="280"/>
      <c r="C696" s="280"/>
      <c r="D696" s="280"/>
      <c r="E696" s="280"/>
      <c r="F696" s="280"/>
      <c r="G696" s="280"/>
      <c r="H696" s="3"/>
      <c r="I696" s="59"/>
      <c r="J696" s="3"/>
    </row>
    <row r="697" spans="1:10" ht="27.75">
      <c r="A697" s="9"/>
      <c r="B697" s="9"/>
      <c r="C697" s="281" t="s">
        <v>367</v>
      </c>
      <c r="D697" s="281"/>
      <c r="E697" s="281"/>
      <c r="F697" s="281"/>
      <c r="G697" s="281"/>
      <c r="H697" s="3"/>
      <c r="I697" s="59"/>
      <c r="J697" s="3"/>
    </row>
    <row r="698" spans="1:10" ht="15.75">
      <c r="A698" s="11" t="s">
        <v>358</v>
      </c>
      <c r="B698" s="12"/>
      <c r="C698" s="13"/>
      <c r="D698" s="286"/>
      <c r="E698" s="286"/>
      <c r="F698" s="286"/>
      <c r="G698" s="286"/>
      <c r="H698" s="15"/>
      <c r="I698" s="59"/>
      <c r="J698" s="3"/>
    </row>
    <row r="699" spans="1:10" ht="15.75">
      <c r="A699" s="11" t="s">
        <v>9</v>
      </c>
      <c r="B699" s="286" t="s">
        <v>381</v>
      </c>
      <c r="C699" s="286"/>
      <c r="D699" s="286"/>
      <c r="E699" s="286"/>
      <c r="F699" s="286"/>
      <c r="G699" s="16"/>
      <c r="H699" s="20" t="s">
        <v>161</v>
      </c>
      <c r="I699" s="62"/>
      <c r="J699" s="61"/>
    </row>
    <row r="700" spans="1:10" ht="18.75">
      <c r="A700" s="11" t="s">
        <v>11</v>
      </c>
      <c r="B700" s="299"/>
      <c r="C700" s="299"/>
      <c r="D700" s="299"/>
      <c r="E700" s="299"/>
      <c r="F700" s="179"/>
      <c r="G700" s="180"/>
      <c r="H700" s="180"/>
      <c r="I700" s="180"/>
      <c r="J700" s="3"/>
    </row>
    <row r="701" spans="1:10" ht="15.75">
      <c r="A701" s="21" t="s">
        <v>14</v>
      </c>
      <c r="B701" s="181"/>
      <c r="C701" s="21" t="s">
        <v>17</v>
      </c>
      <c r="D701" s="22" t="s">
        <v>18</v>
      </c>
      <c r="E701" s="23" t="s">
        <v>19</v>
      </c>
      <c r="F701" s="23" t="s">
        <v>20</v>
      </c>
      <c r="G701" s="21" t="s">
        <v>21</v>
      </c>
      <c r="H701" s="3"/>
      <c r="I701" s="59"/>
      <c r="J701" s="3"/>
    </row>
    <row r="702" spans="1:10">
      <c r="A702" s="24">
        <v>1</v>
      </c>
      <c r="B702" s="25" t="s">
        <v>23</v>
      </c>
      <c r="C702" s="26"/>
      <c r="D702" s="27">
        <v>79305</v>
      </c>
      <c r="E702" s="28">
        <f t="shared" ref="E702:E719" si="76">D702*C702</f>
        <v>0</v>
      </c>
      <c r="F702" s="29">
        <v>0</v>
      </c>
      <c r="G702" s="30">
        <f t="shared" ref="G702:G719" si="77">E702-E702*F702</f>
        <v>0</v>
      </c>
      <c r="H702" s="31">
        <f>D702/1.08</f>
        <v>73430.555555555547</v>
      </c>
      <c r="I702" s="59"/>
      <c r="J702" s="63">
        <f t="shared" ref="J702:J719" si="78">H702*C702</f>
        <v>0</v>
      </c>
    </row>
    <row r="703" spans="1:10">
      <c r="A703" s="120">
        <v>2</v>
      </c>
      <c r="B703" s="121" t="s">
        <v>25</v>
      </c>
      <c r="C703" s="126"/>
      <c r="D703" s="33">
        <v>128591</v>
      </c>
      <c r="E703" s="123">
        <f t="shared" si="76"/>
        <v>0</v>
      </c>
      <c r="F703" s="29">
        <v>0</v>
      </c>
      <c r="G703" s="125">
        <f t="shared" si="77"/>
        <v>0</v>
      </c>
      <c r="H703" s="31">
        <f>D703/1.08</f>
        <v>119065.74074074073</v>
      </c>
      <c r="I703" s="129"/>
      <c r="J703" s="63">
        <f t="shared" si="78"/>
        <v>0</v>
      </c>
    </row>
    <row r="704" spans="1:10">
      <c r="A704" s="24">
        <v>3</v>
      </c>
      <c r="B704" s="25" t="s">
        <v>26</v>
      </c>
      <c r="C704" s="88"/>
      <c r="D704" s="27">
        <v>60043</v>
      </c>
      <c r="E704" s="28">
        <f t="shared" si="76"/>
        <v>0</v>
      </c>
      <c r="F704" s="29">
        <v>0</v>
      </c>
      <c r="G704" s="30">
        <f t="shared" si="77"/>
        <v>0</v>
      </c>
      <c r="H704" s="31">
        <f>D704/1.08</f>
        <v>55595.370370370365</v>
      </c>
      <c r="I704" s="59"/>
      <c r="J704" s="63">
        <f t="shared" si="78"/>
        <v>0</v>
      </c>
    </row>
    <row r="705" spans="1:12">
      <c r="A705" s="24">
        <v>4</v>
      </c>
      <c r="B705" s="25" t="s">
        <v>27</v>
      </c>
      <c r="C705" s="35"/>
      <c r="D705" s="27">
        <v>115781</v>
      </c>
      <c r="E705" s="28">
        <f t="shared" si="76"/>
        <v>0</v>
      </c>
      <c r="F705" s="29">
        <v>0</v>
      </c>
      <c r="G705" s="30">
        <f t="shared" si="77"/>
        <v>0</v>
      </c>
      <c r="H705" s="31">
        <f>D705/1.08</f>
        <v>107204.62962962962</v>
      </c>
      <c r="I705" s="59"/>
      <c r="J705" s="63">
        <f t="shared" si="78"/>
        <v>0</v>
      </c>
    </row>
    <row r="706" spans="1:12">
      <c r="A706" s="24">
        <v>5</v>
      </c>
      <c r="B706" s="25" t="s">
        <v>28</v>
      </c>
      <c r="C706" s="32">
        <v>20</v>
      </c>
      <c r="D706" s="33">
        <v>119943</v>
      </c>
      <c r="E706" s="123">
        <f t="shared" si="76"/>
        <v>2398860</v>
      </c>
      <c r="F706" s="124">
        <v>0.25</v>
      </c>
      <c r="G706" s="125">
        <f t="shared" si="77"/>
        <v>1799145</v>
      </c>
      <c r="H706" s="128">
        <f>D706/1.08*0.75</f>
        <v>83293.75</v>
      </c>
      <c r="I706" s="59"/>
      <c r="J706" s="63">
        <f t="shared" si="78"/>
        <v>1665875</v>
      </c>
    </row>
    <row r="707" spans="1:12">
      <c r="A707" s="24">
        <v>6</v>
      </c>
      <c r="B707" s="25" t="s">
        <v>29</v>
      </c>
      <c r="C707" s="26"/>
      <c r="D707" s="27">
        <v>94810</v>
      </c>
      <c r="E707" s="28">
        <f t="shared" si="76"/>
        <v>0</v>
      </c>
      <c r="F707" s="29">
        <v>0</v>
      </c>
      <c r="G707" s="30">
        <f t="shared" si="77"/>
        <v>0</v>
      </c>
      <c r="H707" s="31">
        <f t="shared" ref="H707:H719" si="79">D707/1.08</f>
        <v>87787.037037037036</v>
      </c>
      <c r="I707" s="59"/>
      <c r="J707" s="63">
        <f t="shared" si="78"/>
        <v>0</v>
      </c>
    </row>
    <row r="708" spans="1:12">
      <c r="A708" s="24">
        <v>7</v>
      </c>
      <c r="B708" s="25" t="s">
        <v>30</v>
      </c>
      <c r="C708" s="34"/>
      <c r="D708" s="27">
        <v>141396</v>
      </c>
      <c r="E708" s="28">
        <f t="shared" si="76"/>
        <v>0</v>
      </c>
      <c r="F708" s="29">
        <v>0</v>
      </c>
      <c r="G708" s="30">
        <f t="shared" si="77"/>
        <v>0</v>
      </c>
      <c r="H708" s="31">
        <f t="shared" si="79"/>
        <v>130922.22222222222</v>
      </c>
      <c r="I708" s="59"/>
      <c r="J708" s="63">
        <f t="shared" si="78"/>
        <v>0</v>
      </c>
    </row>
    <row r="709" spans="1:12">
      <c r="A709" s="24">
        <v>8</v>
      </c>
      <c r="B709" s="25" t="s">
        <v>31</v>
      </c>
      <c r="C709" s="26"/>
      <c r="D709" s="27">
        <v>232931</v>
      </c>
      <c r="E709" s="28">
        <f t="shared" si="76"/>
        <v>0</v>
      </c>
      <c r="F709" s="29">
        <v>0</v>
      </c>
      <c r="G709" s="30">
        <f t="shared" si="77"/>
        <v>0</v>
      </c>
      <c r="H709" s="31">
        <f t="shared" si="79"/>
        <v>215676.85185185182</v>
      </c>
      <c r="I709" s="59"/>
      <c r="J709" s="63">
        <f t="shared" si="78"/>
        <v>0</v>
      </c>
    </row>
    <row r="710" spans="1:12">
      <c r="A710" s="24">
        <v>9</v>
      </c>
      <c r="B710" s="36" t="s">
        <v>32</v>
      </c>
      <c r="C710" s="26"/>
      <c r="D710" s="27">
        <v>101534</v>
      </c>
      <c r="E710" s="28">
        <f t="shared" si="76"/>
        <v>0</v>
      </c>
      <c r="F710" s="29">
        <v>0</v>
      </c>
      <c r="G710" s="30">
        <f t="shared" si="77"/>
        <v>0</v>
      </c>
      <c r="H710" s="31">
        <f t="shared" si="79"/>
        <v>94012.962962962964</v>
      </c>
      <c r="I710" s="59"/>
      <c r="J710" s="63">
        <f t="shared" si="78"/>
        <v>0</v>
      </c>
    </row>
    <row r="711" spans="1:12" s="195" customFormat="1">
      <c r="A711" s="168">
        <v>10</v>
      </c>
      <c r="B711" s="36" t="s">
        <v>33</v>
      </c>
      <c r="C711" s="37"/>
      <c r="D711" s="27">
        <v>110148</v>
      </c>
      <c r="E711" s="156">
        <f t="shared" si="76"/>
        <v>0</v>
      </c>
      <c r="F711" s="157">
        <v>0</v>
      </c>
      <c r="G711" s="30">
        <f t="shared" si="77"/>
        <v>0</v>
      </c>
      <c r="H711" s="170">
        <f t="shared" si="79"/>
        <v>101988.88888888888</v>
      </c>
      <c r="I711" s="183"/>
      <c r="J711" s="158">
        <f t="shared" si="78"/>
        <v>0</v>
      </c>
      <c r="K711" s="197"/>
      <c r="L711" s="197"/>
    </row>
    <row r="712" spans="1:12">
      <c r="A712" s="24">
        <v>11</v>
      </c>
      <c r="B712" s="25" t="s">
        <v>34</v>
      </c>
      <c r="C712" s="37">
        <v>10</v>
      </c>
      <c r="D712" s="27">
        <v>54198</v>
      </c>
      <c r="E712" s="28">
        <f t="shared" si="76"/>
        <v>541980</v>
      </c>
      <c r="F712" s="29">
        <v>0</v>
      </c>
      <c r="G712" s="30">
        <f t="shared" si="77"/>
        <v>541980</v>
      </c>
      <c r="H712" s="31">
        <f t="shared" si="79"/>
        <v>50183.333333333328</v>
      </c>
      <c r="I712" s="59"/>
      <c r="J712" s="63">
        <f t="shared" si="78"/>
        <v>501833.33333333326</v>
      </c>
    </row>
    <row r="713" spans="1:12">
      <c r="A713" s="24">
        <v>12</v>
      </c>
      <c r="B713" s="25" t="s">
        <v>35</v>
      </c>
      <c r="C713" s="37"/>
      <c r="D713" s="27">
        <v>49680</v>
      </c>
      <c r="E713" s="28">
        <f t="shared" si="76"/>
        <v>0</v>
      </c>
      <c r="F713" s="29">
        <v>0</v>
      </c>
      <c r="G713" s="30">
        <f t="shared" si="77"/>
        <v>0</v>
      </c>
      <c r="H713" s="31">
        <f t="shared" si="79"/>
        <v>46000</v>
      </c>
      <c r="I713" s="59"/>
      <c r="J713" s="63">
        <f t="shared" si="78"/>
        <v>0</v>
      </c>
    </row>
    <row r="714" spans="1:12" s="195" customFormat="1">
      <c r="A714" s="168">
        <v>13</v>
      </c>
      <c r="B714" s="25" t="s">
        <v>36</v>
      </c>
      <c r="C714" s="37"/>
      <c r="D714" s="38">
        <v>64152</v>
      </c>
      <c r="E714" s="156">
        <f t="shared" si="76"/>
        <v>0</v>
      </c>
      <c r="F714" s="157">
        <v>0</v>
      </c>
      <c r="G714" s="30">
        <f t="shared" si="77"/>
        <v>0</v>
      </c>
      <c r="H714" s="170">
        <f t="shared" si="79"/>
        <v>59399.999999999993</v>
      </c>
      <c r="I714" s="183"/>
      <c r="J714" s="158">
        <f t="shared" si="78"/>
        <v>0</v>
      </c>
      <c r="K714" s="197"/>
      <c r="L714" s="197"/>
    </row>
    <row r="715" spans="1:12" s="195" customFormat="1">
      <c r="A715" s="168">
        <v>14</v>
      </c>
      <c r="B715" s="25" t="s">
        <v>37</v>
      </c>
      <c r="C715" s="37"/>
      <c r="D715" s="38">
        <v>65934</v>
      </c>
      <c r="E715" s="156">
        <f t="shared" si="76"/>
        <v>0</v>
      </c>
      <c r="F715" s="157">
        <v>0</v>
      </c>
      <c r="G715" s="30">
        <f t="shared" si="77"/>
        <v>0</v>
      </c>
      <c r="H715" s="170">
        <f t="shared" si="79"/>
        <v>61049.999999999993</v>
      </c>
      <c r="I715" s="183"/>
      <c r="J715" s="158">
        <f t="shared" si="78"/>
        <v>0</v>
      </c>
      <c r="K715" s="197"/>
      <c r="L715" s="197"/>
    </row>
    <row r="716" spans="1:12" s="195" customFormat="1">
      <c r="A716" s="168">
        <v>15</v>
      </c>
      <c r="B716" s="25" t="s">
        <v>38</v>
      </c>
      <c r="C716" s="37"/>
      <c r="D716" s="38">
        <v>76626</v>
      </c>
      <c r="E716" s="156">
        <f t="shared" si="76"/>
        <v>0</v>
      </c>
      <c r="F716" s="157">
        <v>0</v>
      </c>
      <c r="G716" s="30">
        <f t="shared" si="77"/>
        <v>0</v>
      </c>
      <c r="H716" s="170">
        <f t="shared" si="79"/>
        <v>70950</v>
      </c>
      <c r="I716" s="183"/>
      <c r="J716" s="158">
        <f t="shared" si="78"/>
        <v>0</v>
      </c>
      <c r="K716" s="197"/>
      <c r="L716" s="197"/>
    </row>
    <row r="717" spans="1:12" s="195" customFormat="1">
      <c r="A717" s="168">
        <v>16</v>
      </c>
      <c r="B717" s="25" t="s">
        <v>39</v>
      </c>
      <c r="C717" s="37"/>
      <c r="D717" s="38">
        <v>80190</v>
      </c>
      <c r="E717" s="156">
        <f t="shared" si="76"/>
        <v>0</v>
      </c>
      <c r="F717" s="157">
        <v>0</v>
      </c>
      <c r="G717" s="30">
        <f t="shared" si="77"/>
        <v>0</v>
      </c>
      <c r="H717" s="170">
        <f t="shared" si="79"/>
        <v>74250</v>
      </c>
      <c r="I717" s="183"/>
      <c r="J717" s="158">
        <f t="shared" si="78"/>
        <v>0</v>
      </c>
      <c r="K717" s="197"/>
      <c r="L717" s="197"/>
    </row>
    <row r="718" spans="1:12" s="195" customFormat="1">
      <c r="A718" s="168">
        <v>17</v>
      </c>
      <c r="B718" s="25" t="s">
        <v>40</v>
      </c>
      <c r="C718" s="37"/>
      <c r="D718" s="38">
        <v>113832</v>
      </c>
      <c r="E718" s="156">
        <f t="shared" si="76"/>
        <v>0</v>
      </c>
      <c r="F718" s="157">
        <v>0</v>
      </c>
      <c r="G718" s="30">
        <f t="shared" si="77"/>
        <v>0</v>
      </c>
      <c r="H718" s="170">
        <f t="shared" si="79"/>
        <v>105400</v>
      </c>
      <c r="I718" s="183"/>
      <c r="J718" s="158">
        <f t="shared" si="78"/>
        <v>0</v>
      </c>
      <c r="K718" s="197"/>
      <c r="L718" s="197"/>
    </row>
    <row r="719" spans="1:12" s="195" customFormat="1">
      <c r="A719" s="168">
        <v>18</v>
      </c>
      <c r="B719" s="25" t="s">
        <v>41</v>
      </c>
      <c r="C719" s="37"/>
      <c r="D719" s="38">
        <v>98010</v>
      </c>
      <c r="E719" s="156">
        <f t="shared" si="76"/>
        <v>0</v>
      </c>
      <c r="F719" s="157">
        <v>0</v>
      </c>
      <c r="G719" s="30">
        <f t="shared" si="77"/>
        <v>0</v>
      </c>
      <c r="H719" s="170">
        <f t="shared" si="79"/>
        <v>90750</v>
      </c>
      <c r="I719" s="183"/>
      <c r="J719" s="158">
        <f t="shared" si="78"/>
        <v>0</v>
      </c>
      <c r="K719" s="197"/>
      <c r="L719" s="197"/>
    </row>
    <row r="720" spans="1:12" ht="17.25">
      <c r="A720" s="40"/>
      <c r="B720" s="41" t="s">
        <v>42</v>
      </c>
      <c r="C720" s="42">
        <f>SUM(C702:C719)</f>
        <v>30</v>
      </c>
      <c r="D720" s="42"/>
      <c r="E720" s="43">
        <f>SUM(E702:E719)</f>
        <v>2940840</v>
      </c>
      <c r="F720" s="43"/>
      <c r="G720" s="44">
        <f>SUM(G702:G719)</f>
        <v>2341125</v>
      </c>
      <c r="H720" s="45"/>
      <c r="I720" s="64"/>
      <c r="J720" s="45">
        <f>SUM(J702:J719)</f>
        <v>2167708.333333333</v>
      </c>
    </row>
    <row r="721" spans="1:10" ht="31.5">
      <c r="A721" s="46"/>
      <c r="B721" s="47"/>
      <c r="C721" s="48"/>
      <c r="D721" s="48"/>
      <c r="E721" s="49"/>
      <c r="F721" s="49"/>
      <c r="G721" s="50"/>
      <c r="H721" s="51"/>
      <c r="I721" s="65"/>
      <c r="J721" s="184">
        <f>J720*0.08</f>
        <v>173416.66666666666</v>
      </c>
    </row>
    <row r="722" spans="1:10" ht="18">
      <c r="A722" s="283" t="s">
        <v>43</v>
      </c>
      <c r="B722" s="283"/>
      <c r="C722" s="284" t="s">
        <v>44</v>
      </c>
      <c r="D722" s="284"/>
      <c r="E722" s="54"/>
      <c r="F722" s="54"/>
      <c r="G722" s="55" t="s">
        <v>45</v>
      </c>
      <c r="H722" s="56"/>
      <c r="I722" s="66"/>
      <c r="J722" s="185">
        <f>SUM(J720:J721)</f>
        <v>2341124.9999999995</v>
      </c>
    </row>
    <row r="724" spans="1:10">
      <c r="B724" s="131" t="s">
        <v>165</v>
      </c>
      <c r="C724" s="131" t="s">
        <v>166</v>
      </c>
      <c r="D724" s="131"/>
      <c r="E724" s="131" t="s">
        <v>167</v>
      </c>
    </row>
    <row r="727" spans="1:10" ht="21" customHeight="1">
      <c r="A727" s="279" t="s">
        <v>0</v>
      </c>
      <c r="B727" s="279"/>
      <c r="C727" s="279"/>
      <c r="D727" s="279"/>
      <c r="E727" s="279"/>
      <c r="F727" s="279"/>
      <c r="G727" s="279"/>
      <c r="H727" s="3"/>
      <c r="I727" s="182"/>
      <c r="J727" s="3"/>
    </row>
    <row r="728" spans="1:10" ht="15.75">
      <c r="A728" s="279" t="s">
        <v>1</v>
      </c>
      <c r="B728" s="279"/>
      <c r="C728" s="279"/>
      <c r="D728" s="279"/>
      <c r="E728" s="279"/>
      <c r="F728" s="279"/>
      <c r="G728" s="279"/>
      <c r="H728" s="176"/>
      <c r="I728" s="176"/>
      <c r="J728" s="176"/>
    </row>
    <row r="729" spans="1:10" ht="15.75">
      <c r="A729" s="279" t="s">
        <v>2</v>
      </c>
      <c r="B729" s="279"/>
      <c r="C729" s="279"/>
      <c r="D729" s="279"/>
      <c r="E729" s="279"/>
      <c r="F729" s="279"/>
      <c r="G729" s="279"/>
      <c r="H729" s="3"/>
      <c r="I729" s="59"/>
      <c r="J729" s="3"/>
    </row>
    <row r="730" spans="1:10" ht="15.75">
      <c r="A730" s="279" t="s">
        <v>4</v>
      </c>
      <c r="B730" s="279"/>
      <c r="C730" s="279"/>
      <c r="D730" s="279"/>
      <c r="E730" s="279"/>
      <c r="F730" s="279"/>
      <c r="G730" s="279"/>
      <c r="H730" s="3"/>
      <c r="I730" s="59"/>
      <c r="J730" s="3"/>
    </row>
    <row r="731" spans="1:10" ht="15.75" customHeight="1">
      <c r="A731" s="280" t="s">
        <v>6</v>
      </c>
      <c r="B731" s="280"/>
      <c r="C731" s="280"/>
      <c r="D731" s="280"/>
      <c r="E731" s="280"/>
      <c r="F731" s="280"/>
      <c r="G731" s="280"/>
      <c r="H731" s="3"/>
      <c r="I731" s="59"/>
      <c r="J731" s="3"/>
    </row>
    <row r="732" spans="1:10" ht="27.75">
      <c r="A732" s="9"/>
      <c r="B732" s="9"/>
      <c r="C732" s="281" t="s">
        <v>382</v>
      </c>
      <c r="D732" s="281"/>
      <c r="E732" s="281"/>
      <c r="F732" s="281"/>
      <c r="G732" s="281"/>
      <c r="H732" s="3"/>
      <c r="I732" s="59"/>
      <c r="J732" s="3"/>
    </row>
    <row r="733" spans="1:10" ht="15.75">
      <c r="A733" s="11" t="s">
        <v>358</v>
      </c>
      <c r="B733" s="12"/>
      <c r="C733" s="13"/>
      <c r="D733" s="286"/>
      <c r="E733" s="286"/>
      <c r="F733" s="286"/>
      <c r="G733" s="286"/>
      <c r="H733" s="15"/>
      <c r="I733" s="59"/>
      <c r="J733" s="3"/>
    </row>
    <row r="734" spans="1:10" ht="15.75">
      <c r="A734" s="11" t="s">
        <v>9</v>
      </c>
      <c r="B734" s="286" t="s">
        <v>383</v>
      </c>
      <c r="C734" s="286"/>
      <c r="D734" s="286"/>
      <c r="E734" s="286"/>
      <c r="F734" s="286"/>
      <c r="G734" s="16"/>
      <c r="H734" s="20" t="s">
        <v>161</v>
      </c>
      <c r="I734" s="62"/>
      <c r="J734" s="61"/>
    </row>
    <row r="735" spans="1:10" ht="18.75">
      <c r="A735" s="11" t="s">
        <v>11</v>
      </c>
      <c r="B735" s="299"/>
      <c r="C735" s="299"/>
      <c r="D735" s="299"/>
      <c r="E735" s="299"/>
      <c r="F735" s="179"/>
      <c r="G735" s="180"/>
      <c r="H735" s="180"/>
      <c r="I735" s="180"/>
      <c r="J735" s="3"/>
    </row>
    <row r="736" spans="1:10" ht="15.75">
      <c r="A736" s="21" t="s">
        <v>14</v>
      </c>
      <c r="B736" s="181"/>
      <c r="C736" s="21" t="s">
        <v>17</v>
      </c>
      <c r="D736" s="22" t="s">
        <v>18</v>
      </c>
      <c r="E736" s="23" t="s">
        <v>19</v>
      </c>
      <c r="F736" s="23" t="s">
        <v>20</v>
      </c>
      <c r="G736" s="21" t="s">
        <v>21</v>
      </c>
      <c r="H736" s="3"/>
      <c r="I736" s="59"/>
      <c r="J736" s="3"/>
    </row>
    <row r="737" spans="1:12">
      <c r="A737" s="24">
        <v>1</v>
      </c>
      <c r="B737" s="25" t="s">
        <v>23</v>
      </c>
      <c r="C737" s="26">
        <v>5</v>
      </c>
      <c r="D737" s="27">
        <v>79305</v>
      </c>
      <c r="E737" s="28">
        <f t="shared" ref="E737:E754" si="80">D737*C737</f>
        <v>396525</v>
      </c>
      <c r="F737" s="29">
        <v>0</v>
      </c>
      <c r="G737" s="30">
        <f t="shared" ref="G737:G754" si="81">E737-E737*F737</f>
        <v>396525</v>
      </c>
      <c r="H737" s="31">
        <f>D737/1.08</f>
        <v>73430.555555555547</v>
      </c>
      <c r="I737" s="59"/>
      <c r="J737" s="63">
        <f t="shared" ref="J737:J754" si="82">H737*C737</f>
        <v>367152.77777777775</v>
      </c>
    </row>
    <row r="738" spans="1:12">
      <c r="A738" s="120">
        <v>2</v>
      </c>
      <c r="B738" s="121" t="s">
        <v>25</v>
      </c>
      <c r="C738" s="126">
        <v>5</v>
      </c>
      <c r="D738" s="33">
        <v>128591</v>
      </c>
      <c r="E738" s="123">
        <f t="shared" si="80"/>
        <v>642955</v>
      </c>
      <c r="F738" s="29">
        <v>0</v>
      </c>
      <c r="G738" s="125">
        <f t="shared" si="81"/>
        <v>642955</v>
      </c>
      <c r="H738" s="31">
        <f>D738/1.08</f>
        <v>119065.74074074073</v>
      </c>
      <c r="I738" s="129"/>
      <c r="J738" s="63">
        <f t="shared" si="82"/>
        <v>595328.70370370359</v>
      </c>
    </row>
    <row r="739" spans="1:12">
      <c r="A739" s="24">
        <v>3</v>
      </c>
      <c r="B739" s="25" t="s">
        <v>26</v>
      </c>
      <c r="C739" s="88"/>
      <c r="D739" s="27">
        <v>60043</v>
      </c>
      <c r="E739" s="28">
        <f t="shared" si="80"/>
        <v>0</v>
      </c>
      <c r="F739" s="29">
        <v>0</v>
      </c>
      <c r="G739" s="30">
        <f t="shared" si="81"/>
        <v>0</v>
      </c>
      <c r="H739" s="31">
        <f>D739/1.08</f>
        <v>55595.370370370365</v>
      </c>
      <c r="I739" s="59"/>
      <c r="J739" s="63">
        <f t="shared" si="82"/>
        <v>0</v>
      </c>
    </row>
    <row r="740" spans="1:12">
      <c r="A740" s="24">
        <v>4</v>
      </c>
      <c r="B740" s="25" t="s">
        <v>27</v>
      </c>
      <c r="C740" s="35"/>
      <c r="D740" s="27">
        <v>115781</v>
      </c>
      <c r="E740" s="28">
        <f t="shared" si="80"/>
        <v>0</v>
      </c>
      <c r="F740" s="29">
        <v>0</v>
      </c>
      <c r="G740" s="30">
        <f t="shared" si="81"/>
        <v>0</v>
      </c>
      <c r="H740" s="31">
        <f>D740/1.08</f>
        <v>107204.62962962962</v>
      </c>
      <c r="I740" s="59"/>
      <c r="J740" s="63">
        <f t="shared" si="82"/>
        <v>0</v>
      </c>
    </row>
    <row r="741" spans="1:12">
      <c r="A741" s="24">
        <v>5</v>
      </c>
      <c r="B741" s="25" t="s">
        <v>28</v>
      </c>
      <c r="C741" s="32">
        <v>5</v>
      </c>
      <c r="D741" s="33">
        <v>119943</v>
      </c>
      <c r="E741" s="123">
        <f t="shared" si="80"/>
        <v>599715</v>
      </c>
      <c r="F741" s="124">
        <v>0.25</v>
      </c>
      <c r="G741" s="125">
        <f t="shared" si="81"/>
        <v>449786.25</v>
      </c>
      <c r="H741" s="128">
        <f>D741/1.08*0.75</f>
        <v>83293.75</v>
      </c>
      <c r="I741" s="59"/>
      <c r="J741" s="63">
        <f t="shared" si="82"/>
        <v>416468.75</v>
      </c>
    </row>
    <row r="742" spans="1:12">
      <c r="A742" s="24">
        <v>6</v>
      </c>
      <c r="B742" s="25" t="s">
        <v>29</v>
      </c>
      <c r="C742" s="26"/>
      <c r="D742" s="27">
        <v>94810</v>
      </c>
      <c r="E742" s="28">
        <f t="shared" si="80"/>
        <v>0</v>
      </c>
      <c r="F742" s="29">
        <v>0</v>
      </c>
      <c r="G742" s="30">
        <f t="shared" si="81"/>
        <v>0</v>
      </c>
      <c r="H742" s="31">
        <f t="shared" ref="H742:H754" si="83">D742/1.08</f>
        <v>87787.037037037036</v>
      </c>
      <c r="I742" s="59"/>
      <c r="J742" s="63">
        <f t="shared" si="82"/>
        <v>0</v>
      </c>
    </row>
    <row r="743" spans="1:12">
      <c r="A743" s="24">
        <v>7</v>
      </c>
      <c r="B743" s="25" t="s">
        <v>30</v>
      </c>
      <c r="C743" s="34"/>
      <c r="D743" s="27">
        <v>141396</v>
      </c>
      <c r="E743" s="28">
        <f t="shared" si="80"/>
        <v>0</v>
      </c>
      <c r="F743" s="29">
        <v>0</v>
      </c>
      <c r="G743" s="30">
        <f t="shared" si="81"/>
        <v>0</v>
      </c>
      <c r="H743" s="31">
        <f t="shared" si="83"/>
        <v>130922.22222222222</v>
      </c>
      <c r="I743" s="59"/>
      <c r="J743" s="63">
        <f t="shared" si="82"/>
        <v>0</v>
      </c>
    </row>
    <row r="744" spans="1:12">
      <c r="A744" s="24">
        <v>8</v>
      </c>
      <c r="B744" s="25" t="s">
        <v>31</v>
      </c>
      <c r="C744" s="26"/>
      <c r="D744" s="27">
        <v>232931</v>
      </c>
      <c r="E744" s="28">
        <f t="shared" si="80"/>
        <v>0</v>
      </c>
      <c r="F744" s="29">
        <v>0</v>
      </c>
      <c r="G744" s="30">
        <f t="shared" si="81"/>
        <v>0</v>
      </c>
      <c r="H744" s="31">
        <f t="shared" si="83"/>
        <v>215676.85185185182</v>
      </c>
      <c r="I744" s="59"/>
      <c r="J744" s="63">
        <f t="shared" si="82"/>
        <v>0</v>
      </c>
    </row>
    <row r="745" spans="1:12">
      <c r="A745" s="24">
        <v>9</v>
      </c>
      <c r="B745" s="36" t="s">
        <v>32</v>
      </c>
      <c r="C745" s="26"/>
      <c r="D745" s="27">
        <v>101534</v>
      </c>
      <c r="E745" s="28">
        <f t="shared" si="80"/>
        <v>0</v>
      </c>
      <c r="F745" s="29">
        <v>0</v>
      </c>
      <c r="G745" s="30">
        <f t="shared" si="81"/>
        <v>0</v>
      </c>
      <c r="H745" s="31">
        <f t="shared" si="83"/>
        <v>94012.962962962964</v>
      </c>
      <c r="I745" s="59"/>
      <c r="J745" s="63">
        <f t="shared" si="82"/>
        <v>0</v>
      </c>
    </row>
    <row r="746" spans="1:12" s="195" customFormat="1">
      <c r="A746" s="168">
        <v>10</v>
      </c>
      <c r="B746" s="36" t="s">
        <v>33</v>
      </c>
      <c r="C746" s="37"/>
      <c r="D746" s="27">
        <v>110148</v>
      </c>
      <c r="E746" s="156">
        <f t="shared" si="80"/>
        <v>0</v>
      </c>
      <c r="F746" s="157">
        <v>0</v>
      </c>
      <c r="G746" s="30">
        <f t="shared" si="81"/>
        <v>0</v>
      </c>
      <c r="H746" s="170">
        <f t="shared" si="83"/>
        <v>101988.88888888888</v>
      </c>
      <c r="I746" s="183"/>
      <c r="J746" s="158">
        <f t="shared" si="82"/>
        <v>0</v>
      </c>
      <c r="K746" s="197"/>
      <c r="L746" s="197"/>
    </row>
    <row r="747" spans="1:12">
      <c r="A747" s="24">
        <v>11</v>
      </c>
      <c r="B747" s="25" t="s">
        <v>34</v>
      </c>
      <c r="C747" s="37"/>
      <c r="D747" s="27">
        <v>54198</v>
      </c>
      <c r="E747" s="28">
        <f t="shared" si="80"/>
        <v>0</v>
      </c>
      <c r="F747" s="29">
        <v>0</v>
      </c>
      <c r="G747" s="30">
        <f t="shared" si="81"/>
        <v>0</v>
      </c>
      <c r="H747" s="31">
        <f t="shared" si="83"/>
        <v>50183.333333333328</v>
      </c>
      <c r="I747" s="59"/>
      <c r="J747" s="63">
        <f t="shared" si="82"/>
        <v>0</v>
      </c>
    </row>
    <row r="748" spans="1:12">
      <c r="A748" s="24">
        <v>12</v>
      </c>
      <c r="B748" s="25" t="s">
        <v>35</v>
      </c>
      <c r="C748" s="37"/>
      <c r="D748" s="27">
        <v>49680</v>
      </c>
      <c r="E748" s="28">
        <f t="shared" si="80"/>
        <v>0</v>
      </c>
      <c r="F748" s="29">
        <v>0</v>
      </c>
      <c r="G748" s="30">
        <f t="shared" si="81"/>
        <v>0</v>
      </c>
      <c r="H748" s="31">
        <f t="shared" si="83"/>
        <v>46000</v>
      </c>
      <c r="I748" s="59"/>
      <c r="J748" s="63">
        <f t="shared" si="82"/>
        <v>0</v>
      </c>
    </row>
    <row r="749" spans="1:12" s="195" customFormat="1">
      <c r="A749" s="168">
        <v>13</v>
      </c>
      <c r="B749" s="25" t="s">
        <v>36</v>
      </c>
      <c r="C749" s="37"/>
      <c r="D749" s="38">
        <v>64152</v>
      </c>
      <c r="E749" s="156">
        <f t="shared" si="80"/>
        <v>0</v>
      </c>
      <c r="F749" s="157">
        <v>0</v>
      </c>
      <c r="G749" s="30">
        <f t="shared" si="81"/>
        <v>0</v>
      </c>
      <c r="H749" s="170">
        <f t="shared" si="83"/>
        <v>59399.999999999993</v>
      </c>
      <c r="I749" s="183"/>
      <c r="J749" s="158">
        <f t="shared" si="82"/>
        <v>0</v>
      </c>
      <c r="K749" s="197"/>
      <c r="L749" s="197"/>
    </row>
    <row r="750" spans="1:12" s="195" customFormat="1">
      <c r="A750" s="168">
        <v>14</v>
      </c>
      <c r="B750" s="25" t="s">
        <v>37</v>
      </c>
      <c r="C750" s="37"/>
      <c r="D750" s="38">
        <v>65934</v>
      </c>
      <c r="E750" s="156">
        <f t="shared" si="80"/>
        <v>0</v>
      </c>
      <c r="F750" s="157">
        <v>0</v>
      </c>
      <c r="G750" s="30">
        <f t="shared" si="81"/>
        <v>0</v>
      </c>
      <c r="H750" s="170">
        <f t="shared" si="83"/>
        <v>61049.999999999993</v>
      </c>
      <c r="I750" s="183"/>
      <c r="J750" s="158">
        <f t="shared" si="82"/>
        <v>0</v>
      </c>
      <c r="K750" s="197"/>
      <c r="L750" s="197"/>
    </row>
    <row r="751" spans="1:12" s="195" customFormat="1">
      <c r="A751" s="168">
        <v>15</v>
      </c>
      <c r="B751" s="25" t="s">
        <v>38</v>
      </c>
      <c r="C751" s="37"/>
      <c r="D751" s="38">
        <v>76626</v>
      </c>
      <c r="E751" s="156">
        <f t="shared" si="80"/>
        <v>0</v>
      </c>
      <c r="F751" s="157">
        <v>0</v>
      </c>
      <c r="G751" s="30">
        <f t="shared" si="81"/>
        <v>0</v>
      </c>
      <c r="H751" s="170">
        <f t="shared" si="83"/>
        <v>70950</v>
      </c>
      <c r="I751" s="183"/>
      <c r="J751" s="158">
        <f t="shared" si="82"/>
        <v>0</v>
      </c>
      <c r="K751" s="197"/>
      <c r="L751" s="197"/>
    </row>
    <row r="752" spans="1:12" s="195" customFormat="1">
      <c r="A752" s="168">
        <v>16</v>
      </c>
      <c r="B752" s="25" t="s">
        <v>39</v>
      </c>
      <c r="C752" s="37"/>
      <c r="D752" s="38">
        <v>80190</v>
      </c>
      <c r="E752" s="156">
        <f t="shared" si="80"/>
        <v>0</v>
      </c>
      <c r="F752" s="157">
        <v>0</v>
      </c>
      <c r="G752" s="30">
        <f t="shared" si="81"/>
        <v>0</v>
      </c>
      <c r="H752" s="170">
        <f t="shared" si="83"/>
        <v>74250</v>
      </c>
      <c r="I752" s="183"/>
      <c r="J752" s="158">
        <f t="shared" si="82"/>
        <v>0</v>
      </c>
      <c r="K752" s="197"/>
      <c r="L752" s="197"/>
    </row>
    <row r="753" spans="1:12" s="195" customFormat="1">
      <c r="A753" s="168">
        <v>17</v>
      </c>
      <c r="B753" s="25" t="s">
        <v>40</v>
      </c>
      <c r="C753" s="37"/>
      <c r="D753" s="38">
        <v>113832</v>
      </c>
      <c r="E753" s="156">
        <f t="shared" si="80"/>
        <v>0</v>
      </c>
      <c r="F753" s="157">
        <v>0</v>
      </c>
      <c r="G753" s="30">
        <f t="shared" si="81"/>
        <v>0</v>
      </c>
      <c r="H753" s="170">
        <f t="shared" si="83"/>
        <v>105400</v>
      </c>
      <c r="I753" s="183"/>
      <c r="J753" s="158">
        <f t="shared" si="82"/>
        <v>0</v>
      </c>
      <c r="K753" s="197"/>
      <c r="L753" s="197"/>
    </row>
    <row r="754" spans="1:12" s="195" customFormat="1">
      <c r="A754" s="168">
        <v>18</v>
      </c>
      <c r="B754" s="25" t="s">
        <v>41</v>
      </c>
      <c r="C754" s="37"/>
      <c r="D754" s="38">
        <v>98010</v>
      </c>
      <c r="E754" s="156">
        <f t="shared" si="80"/>
        <v>0</v>
      </c>
      <c r="F754" s="157">
        <v>0</v>
      </c>
      <c r="G754" s="30">
        <f t="shared" si="81"/>
        <v>0</v>
      </c>
      <c r="H754" s="170">
        <f t="shared" si="83"/>
        <v>90750</v>
      </c>
      <c r="I754" s="183"/>
      <c r="J754" s="158">
        <f t="shared" si="82"/>
        <v>0</v>
      </c>
      <c r="K754" s="197"/>
      <c r="L754" s="197"/>
    </row>
    <row r="755" spans="1:12" ht="17.25">
      <c r="A755" s="40"/>
      <c r="B755" s="41" t="s">
        <v>42</v>
      </c>
      <c r="C755" s="42">
        <f>SUM(C737:C754)</f>
        <v>15</v>
      </c>
      <c r="D755" s="42"/>
      <c r="E755" s="43">
        <f>SUM(E737:E754)</f>
        <v>1639195</v>
      </c>
      <c r="F755" s="43"/>
      <c r="G755" s="44">
        <f>SUM(G737:G754)</f>
        <v>1489266.25</v>
      </c>
      <c r="H755" s="45"/>
      <c r="I755" s="64"/>
      <c r="J755" s="45">
        <f>SUM(J737:J754)</f>
        <v>1378950.2314814813</v>
      </c>
    </row>
    <row r="756" spans="1:12" ht="31.5">
      <c r="A756" s="46"/>
      <c r="B756" s="47"/>
      <c r="C756" s="48"/>
      <c r="D756" s="48"/>
      <c r="E756" s="49"/>
      <c r="F756" s="49"/>
      <c r="G756" s="50"/>
      <c r="H756" s="51"/>
      <c r="I756" s="65"/>
      <c r="J756" s="184">
        <f>J755*0.08</f>
        <v>110316.01851851851</v>
      </c>
    </row>
    <row r="757" spans="1:12" ht="18">
      <c r="A757" s="283" t="s">
        <v>43</v>
      </c>
      <c r="B757" s="283"/>
      <c r="C757" s="284" t="s">
        <v>44</v>
      </c>
      <c r="D757" s="284"/>
      <c r="E757" s="54"/>
      <c r="F757" s="54"/>
      <c r="G757" s="55" t="s">
        <v>45</v>
      </c>
      <c r="H757" s="56"/>
      <c r="I757" s="66"/>
      <c r="J757" s="185">
        <f>SUM(J755:J756)</f>
        <v>1489266.2499999998</v>
      </c>
    </row>
    <row r="759" spans="1:12">
      <c r="B759" s="131" t="s">
        <v>165</v>
      </c>
      <c r="C759" s="131" t="s">
        <v>166</v>
      </c>
      <c r="D759" s="131"/>
      <c r="E759" s="131" t="s">
        <v>167</v>
      </c>
    </row>
    <row r="764" spans="1:12" ht="21" customHeight="1">
      <c r="A764" s="279" t="s">
        <v>0</v>
      </c>
      <c r="B764" s="279"/>
      <c r="C764" s="279"/>
      <c r="D764" s="279"/>
      <c r="E764" s="279"/>
      <c r="F764" s="279"/>
      <c r="G764" s="279"/>
      <c r="H764" s="3"/>
      <c r="I764" s="182"/>
      <c r="J764" s="3"/>
    </row>
    <row r="765" spans="1:12" ht="15.75">
      <c r="A765" s="279" t="s">
        <v>1</v>
      </c>
      <c r="B765" s="279"/>
      <c r="C765" s="279"/>
      <c r="D765" s="279"/>
      <c r="E765" s="279"/>
      <c r="F765" s="279"/>
      <c r="G765" s="279"/>
      <c r="H765" s="176"/>
      <c r="I765" s="176"/>
      <c r="J765" s="176"/>
    </row>
    <row r="766" spans="1:12" ht="15.75">
      <c r="A766" s="279" t="s">
        <v>2</v>
      </c>
      <c r="B766" s="279"/>
      <c r="C766" s="279"/>
      <c r="D766" s="279"/>
      <c r="E766" s="279"/>
      <c r="F766" s="279"/>
      <c r="G766" s="279"/>
      <c r="H766" s="3"/>
      <c r="I766" s="59"/>
      <c r="J766" s="3"/>
    </row>
    <row r="767" spans="1:12" ht="15.75">
      <c r="A767" s="279" t="s">
        <v>4</v>
      </c>
      <c r="B767" s="279"/>
      <c r="C767" s="279"/>
      <c r="D767" s="279"/>
      <c r="E767" s="279"/>
      <c r="F767" s="279"/>
      <c r="G767" s="279"/>
      <c r="H767" s="3"/>
      <c r="I767" s="59"/>
      <c r="J767" s="3"/>
    </row>
    <row r="768" spans="1:12" ht="15.75" customHeight="1">
      <c r="A768" s="280" t="s">
        <v>6</v>
      </c>
      <c r="B768" s="280"/>
      <c r="C768" s="280"/>
      <c r="D768" s="280"/>
      <c r="E768" s="280"/>
      <c r="F768" s="280"/>
      <c r="G768" s="280"/>
      <c r="H768" s="3"/>
      <c r="I768" s="59"/>
      <c r="J768" s="3"/>
    </row>
    <row r="769" spans="1:12" ht="27.75">
      <c r="A769" s="9"/>
      <c r="B769" s="9"/>
      <c r="C769" s="281" t="s">
        <v>382</v>
      </c>
      <c r="D769" s="281"/>
      <c r="E769" s="281"/>
      <c r="F769" s="281"/>
      <c r="G769" s="281"/>
      <c r="H769" s="3"/>
      <c r="I769" s="59"/>
      <c r="J769" s="3"/>
    </row>
    <row r="770" spans="1:12" ht="15.75">
      <c r="A770" s="11" t="s">
        <v>358</v>
      </c>
      <c r="B770" s="12"/>
      <c r="C770" s="13"/>
      <c r="D770" s="286"/>
      <c r="E770" s="286"/>
      <c r="F770" s="286"/>
      <c r="G770" s="286"/>
      <c r="H770" s="15"/>
      <c r="I770" s="59"/>
      <c r="J770" s="3"/>
    </row>
    <row r="771" spans="1:12" ht="15.75">
      <c r="A771" s="11" t="s">
        <v>9</v>
      </c>
      <c r="B771" s="286" t="s">
        <v>384</v>
      </c>
      <c r="C771" s="286"/>
      <c r="D771" s="286"/>
      <c r="E771" s="286"/>
      <c r="F771" s="286"/>
      <c r="G771" s="16"/>
      <c r="H771" s="20" t="s">
        <v>161</v>
      </c>
      <c r="I771" s="62"/>
      <c r="J771" s="61"/>
    </row>
    <row r="772" spans="1:12" ht="18.75">
      <c r="A772" s="11" t="s">
        <v>11</v>
      </c>
      <c r="B772" s="299"/>
      <c r="C772" s="299"/>
      <c r="D772" s="299"/>
      <c r="E772" s="299"/>
      <c r="F772" s="179"/>
      <c r="G772" s="180"/>
      <c r="H772" s="180"/>
      <c r="I772" s="180"/>
      <c r="J772" s="3"/>
    </row>
    <row r="773" spans="1:12" ht="15.75">
      <c r="A773" s="21" t="s">
        <v>14</v>
      </c>
      <c r="B773" s="181"/>
      <c r="C773" s="21" t="s">
        <v>17</v>
      </c>
      <c r="D773" s="22" t="s">
        <v>18</v>
      </c>
      <c r="E773" s="23" t="s">
        <v>19</v>
      </c>
      <c r="F773" s="23" t="s">
        <v>20</v>
      </c>
      <c r="G773" s="21" t="s">
        <v>21</v>
      </c>
      <c r="H773" s="3"/>
      <c r="I773" s="59"/>
      <c r="J773" s="3"/>
    </row>
    <row r="774" spans="1:12">
      <c r="A774" s="24">
        <v>1</v>
      </c>
      <c r="B774" s="25" t="s">
        <v>23</v>
      </c>
      <c r="C774" s="26">
        <v>20</v>
      </c>
      <c r="D774" s="27">
        <v>79305</v>
      </c>
      <c r="E774" s="28">
        <f t="shared" ref="E774:E791" si="84">D774*C774</f>
        <v>1586100</v>
      </c>
      <c r="F774" s="29">
        <v>0</v>
      </c>
      <c r="G774" s="30">
        <f t="shared" ref="G774:G791" si="85">E774-E774*F774</f>
        <v>1586100</v>
      </c>
      <c r="H774" s="31">
        <f>D774/1.08</f>
        <v>73430.555555555547</v>
      </c>
      <c r="I774" s="59"/>
      <c r="J774" s="63">
        <f t="shared" ref="J774:J791" si="86">H774*C774</f>
        <v>1468611.111111111</v>
      </c>
    </row>
    <row r="775" spans="1:12">
      <c r="A775" s="120">
        <v>2</v>
      </c>
      <c r="B775" s="121" t="s">
        <v>25</v>
      </c>
      <c r="C775" s="126">
        <v>10</v>
      </c>
      <c r="D775" s="33">
        <v>128591</v>
      </c>
      <c r="E775" s="123">
        <f t="shared" si="84"/>
        <v>1285910</v>
      </c>
      <c r="F775" s="29">
        <v>0</v>
      </c>
      <c r="G775" s="125">
        <f t="shared" si="85"/>
        <v>1285910</v>
      </c>
      <c r="H775" s="31">
        <f>D775/1.08</f>
        <v>119065.74074074073</v>
      </c>
      <c r="I775" s="129"/>
      <c r="J775" s="63">
        <f t="shared" si="86"/>
        <v>1190657.4074074072</v>
      </c>
    </row>
    <row r="776" spans="1:12">
      <c r="A776" s="24">
        <v>3</v>
      </c>
      <c r="B776" s="25" t="s">
        <v>26</v>
      </c>
      <c r="C776" s="88"/>
      <c r="D776" s="27">
        <v>60043</v>
      </c>
      <c r="E776" s="28">
        <f t="shared" si="84"/>
        <v>0</v>
      </c>
      <c r="F776" s="29">
        <v>0</v>
      </c>
      <c r="G776" s="30">
        <f t="shared" si="85"/>
        <v>0</v>
      </c>
      <c r="H776" s="31">
        <f>D776/1.08</f>
        <v>55595.370370370365</v>
      </c>
      <c r="I776" s="59"/>
      <c r="J776" s="63">
        <f t="shared" si="86"/>
        <v>0</v>
      </c>
    </row>
    <row r="777" spans="1:12">
      <c r="A777" s="24">
        <v>4</v>
      </c>
      <c r="B777" s="25" t="s">
        <v>27</v>
      </c>
      <c r="C777" s="35"/>
      <c r="D777" s="27">
        <v>115781</v>
      </c>
      <c r="E777" s="28">
        <f t="shared" si="84"/>
        <v>0</v>
      </c>
      <c r="F777" s="29">
        <v>0</v>
      </c>
      <c r="G777" s="30">
        <f t="shared" si="85"/>
        <v>0</v>
      </c>
      <c r="H777" s="31">
        <f>D777/1.08</f>
        <v>107204.62962962962</v>
      </c>
      <c r="I777" s="59"/>
      <c r="J777" s="63">
        <f t="shared" si="86"/>
        <v>0</v>
      </c>
    </row>
    <row r="778" spans="1:12">
      <c r="A778" s="24">
        <v>5</v>
      </c>
      <c r="B778" s="25" t="s">
        <v>28</v>
      </c>
      <c r="C778" s="32"/>
      <c r="D778" s="33">
        <v>119943</v>
      </c>
      <c r="E778" s="123">
        <f t="shared" si="84"/>
        <v>0</v>
      </c>
      <c r="F778" s="124">
        <v>0.25</v>
      </c>
      <c r="G778" s="125">
        <f t="shared" si="85"/>
        <v>0</v>
      </c>
      <c r="H778" s="128">
        <f>D778/1.08*0.75</f>
        <v>83293.75</v>
      </c>
      <c r="I778" s="59"/>
      <c r="J778" s="63">
        <f t="shared" si="86"/>
        <v>0</v>
      </c>
    </row>
    <row r="779" spans="1:12">
      <c r="A779" s="24">
        <v>6</v>
      </c>
      <c r="B779" s="25" t="s">
        <v>29</v>
      </c>
      <c r="C779" s="26"/>
      <c r="D779" s="27">
        <v>94810</v>
      </c>
      <c r="E779" s="28">
        <f t="shared" si="84"/>
        <v>0</v>
      </c>
      <c r="F779" s="29">
        <v>0</v>
      </c>
      <c r="G779" s="30">
        <f t="shared" si="85"/>
        <v>0</v>
      </c>
      <c r="H779" s="31">
        <f t="shared" ref="H779:H791" si="87">D779/1.08</f>
        <v>87787.037037037036</v>
      </c>
      <c r="I779" s="59"/>
      <c r="J779" s="63">
        <f t="shared" si="86"/>
        <v>0</v>
      </c>
    </row>
    <row r="780" spans="1:12">
      <c r="A780" s="24">
        <v>7</v>
      </c>
      <c r="B780" s="25" t="s">
        <v>30</v>
      </c>
      <c r="C780" s="34"/>
      <c r="D780" s="27">
        <v>141396</v>
      </c>
      <c r="E780" s="28">
        <f t="shared" si="84"/>
        <v>0</v>
      </c>
      <c r="F780" s="29">
        <v>0</v>
      </c>
      <c r="G780" s="30">
        <f t="shared" si="85"/>
        <v>0</v>
      </c>
      <c r="H780" s="31">
        <f t="shared" si="87"/>
        <v>130922.22222222222</v>
      </c>
      <c r="I780" s="59"/>
      <c r="J780" s="63">
        <f t="shared" si="86"/>
        <v>0</v>
      </c>
    </row>
    <row r="781" spans="1:12">
      <c r="A781" s="24">
        <v>8</v>
      </c>
      <c r="B781" s="25" t="s">
        <v>31</v>
      </c>
      <c r="C781" s="26"/>
      <c r="D781" s="27">
        <v>232931</v>
      </c>
      <c r="E781" s="28">
        <f t="shared" si="84"/>
        <v>0</v>
      </c>
      <c r="F781" s="29">
        <v>0</v>
      </c>
      <c r="G781" s="30">
        <f t="shared" si="85"/>
        <v>0</v>
      </c>
      <c r="H781" s="31">
        <f t="shared" si="87"/>
        <v>215676.85185185182</v>
      </c>
      <c r="I781" s="59"/>
      <c r="J781" s="63">
        <f t="shared" si="86"/>
        <v>0</v>
      </c>
    </row>
    <row r="782" spans="1:12">
      <c r="A782" s="24">
        <v>9</v>
      </c>
      <c r="B782" s="36" t="s">
        <v>32</v>
      </c>
      <c r="C782" s="26"/>
      <c r="D782" s="27">
        <v>101534</v>
      </c>
      <c r="E782" s="28">
        <f t="shared" si="84"/>
        <v>0</v>
      </c>
      <c r="F782" s="29">
        <v>0</v>
      </c>
      <c r="G782" s="30">
        <f t="shared" si="85"/>
        <v>0</v>
      </c>
      <c r="H782" s="31">
        <f t="shared" si="87"/>
        <v>94012.962962962964</v>
      </c>
      <c r="I782" s="59"/>
      <c r="J782" s="63">
        <f t="shared" si="86"/>
        <v>0</v>
      </c>
    </row>
    <row r="783" spans="1:12" s="195" customFormat="1">
      <c r="A783" s="168">
        <v>10</v>
      </c>
      <c r="B783" s="36" t="s">
        <v>33</v>
      </c>
      <c r="C783" s="37"/>
      <c r="D783" s="27">
        <v>110148</v>
      </c>
      <c r="E783" s="156">
        <f t="shared" si="84"/>
        <v>0</v>
      </c>
      <c r="F783" s="157">
        <v>0</v>
      </c>
      <c r="G783" s="30">
        <f t="shared" si="85"/>
        <v>0</v>
      </c>
      <c r="H783" s="170">
        <f t="shared" si="87"/>
        <v>101988.88888888888</v>
      </c>
      <c r="I783" s="183"/>
      <c r="J783" s="158">
        <f t="shared" si="86"/>
        <v>0</v>
      </c>
      <c r="K783" s="197"/>
      <c r="L783" s="197"/>
    </row>
    <row r="784" spans="1:12">
      <c r="A784" s="24">
        <v>11</v>
      </c>
      <c r="B784" s="25" t="s">
        <v>34</v>
      </c>
      <c r="C784" s="37"/>
      <c r="D784" s="27">
        <v>54198</v>
      </c>
      <c r="E784" s="28">
        <f t="shared" si="84"/>
        <v>0</v>
      </c>
      <c r="F784" s="29">
        <v>0</v>
      </c>
      <c r="G784" s="30">
        <f t="shared" si="85"/>
        <v>0</v>
      </c>
      <c r="H784" s="31">
        <f t="shared" si="87"/>
        <v>50183.333333333328</v>
      </c>
      <c r="I784" s="59"/>
      <c r="J784" s="63">
        <f t="shared" si="86"/>
        <v>0</v>
      </c>
    </row>
    <row r="785" spans="1:12">
      <c r="A785" s="24">
        <v>12</v>
      </c>
      <c r="B785" s="25" t="s">
        <v>35</v>
      </c>
      <c r="C785" s="37"/>
      <c r="D785" s="27">
        <v>49680</v>
      </c>
      <c r="E785" s="28">
        <f t="shared" si="84"/>
        <v>0</v>
      </c>
      <c r="F785" s="29">
        <v>0</v>
      </c>
      <c r="G785" s="30">
        <f t="shared" si="85"/>
        <v>0</v>
      </c>
      <c r="H785" s="31">
        <f t="shared" si="87"/>
        <v>46000</v>
      </c>
      <c r="I785" s="59"/>
      <c r="J785" s="63">
        <f t="shared" si="86"/>
        <v>0</v>
      </c>
    </row>
    <row r="786" spans="1:12" s="195" customFormat="1">
      <c r="A786" s="168">
        <v>13</v>
      </c>
      <c r="B786" s="25" t="s">
        <v>36</v>
      </c>
      <c r="C786" s="37"/>
      <c r="D786" s="38">
        <v>64152</v>
      </c>
      <c r="E786" s="156">
        <f t="shared" si="84"/>
        <v>0</v>
      </c>
      <c r="F786" s="157">
        <v>0</v>
      </c>
      <c r="G786" s="30">
        <f t="shared" si="85"/>
        <v>0</v>
      </c>
      <c r="H786" s="170">
        <f t="shared" si="87"/>
        <v>59399.999999999993</v>
      </c>
      <c r="I786" s="183"/>
      <c r="J786" s="158">
        <f t="shared" si="86"/>
        <v>0</v>
      </c>
      <c r="K786" s="197"/>
      <c r="L786" s="197"/>
    </row>
    <row r="787" spans="1:12" s="195" customFormat="1">
      <c r="A787" s="168">
        <v>14</v>
      </c>
      <c r="B787" s="25" t="s">
        <v>37</v>
      </c>
      <c r="C787" s="37"/>
      <c r="D787" s="38">
        <v>65934</v>
      </c>
      <c r="E787" s="156">
        <f t="shared" si="84"/>
        <v>0</v>
      </c>
      <c r="F787" s="157">
        <v>0</v>
      </c>
      <c r="G787" s="30">
        <f t="shared" si="85"/>
        <v>0</v>
      </c>
      <c r="H787" s="170">
        <f t="shared" si="87"/>
        <v>61049.999999999993</v>
      </c>
      <c r="I787" s="183"/>
      <c r="J787" s="158">
        <f t="shared" si="86"/>
        <v>0</v>
      </c>
      <c r="K787" s="197"/>
      <c r="L787" s="197"/>
    </row>
    <row r="788" spans="1:12" s="195" customFormat="1">
      <c r="A788" s="168">
        <v>15</v>
      </c>
      <c r="B788" s="25" t="s">
        <v>38</v>
      </c>
      <c r="C788" s="37"/>
      <c r="D788" s="38">
        <v>76626</v>
      </c>
      <c r="E788" s="156">
        <f t="shared" si="84"/>
        <v>0</v>
      </c>
      <c r="F788" s="157">
        <v>0</v>
      </c>
      <c r="G788" s="30">
        <f t="shared" si="85"/>
        <v>0</v>
      </c>
      <c r="H788" s="170">
        <f t="shared" si="87"/>
        <v>70950</v>
      </c>
      <c r="I788" s="183"/>
      <c r="J788" s="158">
        <f t="shared" si="86"/>
        <v>0</v>
      </c>
      <c r="K788" s="197"/>
      <c r="L788" s="197"/>
    </row>
    <row r="789" spans="1:12" s="195" customFormat="1">
      <c r="A789" s="168">
        <v>16</v>
      </c>
      <c r="B789" s="25" t="s">
        <v>39</v>
      </c>
      <c r="C789" s="37"/>
      <c r="D789" s="38">
        <v>80190</v>
      </c>
      <c r="E789" s="156">
        <f t="shared" si="84"/>
        <v>0</v>
      </c>
      <c r="F789" s="157">
        <v>0</v>
      </c>
      <c r="G789" s="30">
        <f t="shared" si="85"/>
        <v>0</v>
      </c>
      <c r="H789" s="170">
        <f t="shared" si="87"/>
        <v>74250</v>
      </c>
      <c r="I789" s="183"/>
      <c r="J789" s="158">
        <f t="shared" si="86"/>
        <v>0</v>
      </c>
      <c r="K789" s="197"/>
      <c r="L789" s="197"/>
    </row>
    <row r="790" spans="1:12" s="195" customFormat="1">
      <c r="A790" s="168">
        <v>17</v>
      </c>
      <c r="B790" s="25" t="s">
        <v>40</v>
      </c>
      <c r="C790" s="37"/>
      <c r="D790" s="38">
        <v>113832</v>
      </c>
      <c r="E790" s="156">
        <f t="shared" si="84"/>
        <v>0</v>
      </c>
      <c r="F790" s="157">
        <v>0</v>
      </c>
      <c r="G790" s="30">
        <f t="shared" si="85"/>
        <v>0</v>
      </c>
      <c r="H790" s="170">
        <f t="shared" si="87"/>
        <v>105400</v>
      </c>
      <c r="I790" s="183"/>
      <c r="J790" s="158">
        <f t="shared" si="86"/>
        <v>0</v>
      </c>
      <c r="K790" s="197"/>
      <c r="L790" s="197"/>
    </row>
    <row r="791" spans="1:12" s="195" customFormat="1">
      <c r="A791" s="168">
        <v>18</v>
      </c>
      <c r="B791" s="25" t="s">
        <v>41</v>
      </c>
      <c r="C791" s="37"/>
      <c r="D791" s="38">
        <v>98010</v>
      </c>
      <c r="E791" s="156">
        <f t="shared" si="84"/>
        <v>0</v>
      </c>
      <c r="F791" s="157">
        <v>0</v>
      </c>
      <c r="G791" s="30">
        <f t="shared" si="85"/>
        <v>0</v>
      </c>
      <c r="H791" s="170">
        <f t="shared" si="87"/>
        <v>90750</v>
      </c>
      <c r="I791" s="183"/>
      <c r="J791" s="158">
        <f t="shared" si="86"/>
        <v>0</v>
      </c>
      <c r="K791" s="197"/>
      <c r="L791" s="197"/>
    </row>
    <row r="792" spans="1:12" ht="17.25">
      <c r="A792" s="40"/>
      <c r="B792" s="41" t="s">
        <v>42</v>
      </c>
      <c r="C792" s="42">
        <f>SUM(C774:C791)</f>
        <v>30</v>
      </c>
      <c r="D792" s="42"/>
      <c r="E792" s="43">
        <f>SUM(E774:E791)</f>
        <v>2872010</v>
      </c>
      <c r="F792" s="43"/>
      <c r="G792" s="44">
        <f>SUM(G774:G791)</f>
        <v>2872010</v>
      </c>
      <c r="H792" s="45"/>
      <c r="I792" s="64"/>
      <c r="J792" s="45">
        <f>SUM(J774:J791)</f>
        <v>2659268.5185185182</v>
      </c>
    </row>
    <row r="793" spans="1:12" ht="31.5">
      <c r="A793" s="46"/>
      <c r="B793" s="47"/>
      <c r="C793" s="48"/>
      <c r="D793" s="48"/>
      <c r="E793" s="49"/>
      <c r="F793" s="49"/>
      <c r="G793" s="50"/>
      <c r="H793" s="51"/>
      <c r="I793" s="65"/>
      <c r="J793" s="184">
        <f>J792*0.08</f>
        <v>212741.48148148146</v>
      </c>
    </row>
    <row r="794" spans="1:12" ht="18">
      <c r="A794" s="283" t="s">
        <v>43</v>
      </c>
      <c r="B794" s="283"/>
      <c r="C794" s="284" t="s">
        <v>44</v>
      </c>
      <c r="D794" s="284"/>
      <c r="E794" s="54"/>
      <c r="F794" s="54"/>
      <c r="G794" s="55" t="s">
        <v>45</v>
      </c>
      <c r="H794" s="56"/>
      <c r="I794" s="66"/>
      <c r="J794" s="185">
        <f>SUM(J792:J793)</f>
        <v>2872009.9999999995</v>
      </c>
    </row>
    <row r="796" spans="1:12">
      <c r="B796" s="131" t="s">
        <v>165</v>
      </c>
      <c r="C796" s="131" t="s">
        <v>166</v>
      </c>
      <c r="D796" s="131"/>
      <c r="E796" s="131" t="s">
        <v>167</v>
      </c>
    </row>
    <row r="800" spans="1:12" ht="21" customHeight="1">
      <c r="A800" s="279" t="s">
        <v>0</v>
      </c>
      <c r="B800" s="279"/>
      <c r="C800" s="279"/>
      <c r="D800" s="279"/>
      <c r="E800" s="279"/>
      <c r="F800" s="279"/>
      <c r="G800" s="279"/>
      <c r="H800" s="3"/>
      <c r="I800" s="182"/>
      <c r="J800" s="3"/>
    </row>
    <row r="801" spans="1:10" ht="15.75">
      <c r="A801" s="279" t="s">
        <v>1</v>
      </c>
      <c r="B801" s="279"/>
      <c r="C801" s="279"/>
      <c r="D801" s="279"/>
      <c r="E801" s="279"/>
      <c r="F801" s="279"/>
      <c r="G801" s="279"/>
      <c r="H801" s="176"/>
      <c r="I801" s="176"/>
      <c r="J801" s="176"/>
    </row>
    <row r="802" spans="1:10" ht="15.75">
      <c r="A802" s="279" t="s">
        <v>2</v>
      </c>
      <c r="B802" s="279"/>
      <c r="C802" s="279"/>
      <c r="D802" s="279"/>
      <c r="E802" s="279"/>
      <c r="F802" s="279"/>
      <c r="G802" s="279"/>
      <c r="H802" s="3"/>
      <c r="I802" s="59"/>
      <c r="J802" s="3"/>
    </row>
    <row r="803" spans="1:10" ht="15.75">
      <c r="A803" s="279" t="s">
        <v>4</v>
      </c>
      <c r="B803" s="279"/>
      <c r="C803" s="279"/>
      <c r="D803" s="279"/>
      <c r="E803" s="279"/>
      <c r="F803" s="279"/>
      <c r="G803" s="279"/>
      <c r="H803" s="3"/>
      <c r="I803" s="59"/>
      <c r="J803" s="3"/>
    </row>
    <row r="804" spans="1:10" ht="15.75" customHeight="1">
      <c r="A804" s="280" t="s">
        <v>6</v>
      </c>
      <c r="B804" s="280"/>
      <c r="C804" s="280"/>
      <c r="D804" s="280"/>
      <c r="E804" s="280"/>
      <c r="F804" s="280"/>
      <c r="G804" s="280"/>
      <c r="H804" s="3"/>
      <c r="I804" s="59"/>
      <c r="J804" s="3"/>
    </row>
    <row r="805" spans="1:10" ht="27.75">
      <c r="A805" s="9"/>
      <c r="B805" s="9"/>
      <c r="C805" s="281" t="s">
        <v>382</v>
      </c>
      <c r="D805" s="281"/>
      <c r="E805" s="281"/>
      <c r="F805" s="281"/>
      <c r="G805" s="281"/>
      <c r="H805" s="3"/>
      <c r="I805" s="59"/>
      <c r="J805" s="3"/>
    </row>
    <row r="806" spans="1:10" ht="15.75">
      <c r="A806" s="11" t="s">
        <v>358</v>
      </c>
      <c r="B806" s="12"/>
      <c r="C806" s="13"/>
      <c r="D806" s="286"/>
      <c r="E806" s="286"/>
      <c r="F806" s="286"/>
      <c r="G806" s="286"/>
      <c r="H806" s="15"/>
      <c r="I806" s="59"/>
      <c r="J806" s="3"/>
    </row>
    <row r="807" spans="1:10" ht="15.75">
      <c r="A807" s="11" t="s">
        <v>9</v>
      </c>
      <c r="B807" s="286" t="s">
        <v>385</v>
      </c>
      <c r="C807" s="286"/>
      <c r="D807" s="286"/>
      <c r="E807" s="286"/>
      <c r="F807" s="286"/>
      <c r="G807" s="16"/>
      <c r="H807" s="20" t="s">
        <v>161</v>
      </c>
      <c r="I807" s="62"/>
      <c r="J807" s="61"/>
    </row>
    <row r="808" spans="1:10" ht="18.75">
      <c r="A808" s="11" t="s">
        <v>11</v>
      </c>
      <c r="B808" s="299"/>
      <c r="C808" s="299"/>
      <c r="D808" s="299"/>
      <c r="E808" s="299"/>
      <c r="F808" s="179"/>
      <c r="G808" s="180"/>
      <c r="H808" s="180"/>
      <c r="I808" s="180"/>
      <c r="J808" s="3"/>
    </row>
    <row r="809" spans="1:10" ht="15.75">
      <c r="A809" s="21" t="s">
        <v>14</v>
      </c>
      <c r="B809" s="181"/>
      <c r="C809" s="21" t="s">
        <v>17</v>
      </c>
      <c r="D809" s="22" t="s">
        <v>18</v>
      </c>
      <c r="E809" s="23" t="s">
        <v>19</v>
      </c>
      <c r="F809" s="23" t="s">
        <v>20</v>
      </c>
      <c r="G809" s="21" t="s">
        <v>21</v>
      </c>
      <c r="H809" s="3"/>
      <c r="I809" s="59"/>
      <c r="J809" s="3"/>
    </row>
    <row r="810" spans="1:10">
      <c r="A810" s="24">
        <v>1</v>
      </c>
      <c r="B810" s="25" t="s">
        <v>23</v>
      </c>
      <c r="C810" s="26"/>
      <c r="D810" s="27">
        <v>79305</v>
      </c>
      <c r="E810" s="28">
        <f t="shared" ref="E810:E827" si="88">D810*C810</f>
        <v>0</v>
      </c>
      <c r="F810" s="29">
        <v>0</v>
      </c>
      <c r="G810" s="30">
        <f t="shared" ref="G810:G827" si="89">E810-E810*F810</f>
        <v>0</v>
      </c>
      <c r="H810" s="31">
        <f>D810/1.08</f>
        <v>73430.555555555547</v>
      </c>
      <c r="I810" s="59"/>
      <c r="J810" s="63">
        <f t="shared" ref="J810:J827" si="90">H810*C810</f>
        <v>0</v>
      </c>
    </row>
    <row r="811" spans="1:10">
      <c r="A811" s="120">
        <v>2</v>
      </c>
      <c r="B811" s="121" t="s">
        <v>25</v>
      </c>
      <c r="C811" s="126"/>
      <c r="D811" s="33">
        <v>128591</v>
      </c>
      <c r="E811" s="123">
        <f t="shared" si="88"/>
        <v>0</v>
      </c>
      <c r="F811" s="29">
        <v>0</v>
      </c>
      <c r="G811" s="125">
        <f t="shared" si="89"/>
        <v>0</v>
      </c>
      <c r="H811" s="31">
        <f>D811/1.08</f>
        <v>119065.74074074073</v>
      </c>
      <c r="I811" s="129"/>
      <c r="J811" s="63">
        <f t="shared" si="90"/>
        <v>0</v>
      </c>
    </row>
    <row r="812" spans="1:10">
      <c r="A812" s="24">
        <v>3</v>
      </c>
      <c r="B812" s="25" t="s">
        <v>26</v>
      </c>
      <c r="C812" s="88"/>
      <c r="D812" s="27">
        <v>60043</v>
      </c>
      <c r="E812" s="28">
        <f t="shared" si="88"/>
        <v>0</v>
      </c>
      <c r="F812" s="29">
        <v>0</v>
      </c>
      <c r="G812" s="30">
        <f t="shared" si="89"/>
        <v>0</v>
      </c>
      <c r="H812" s="31">
        <f>D812/1.08</f>
        <v>55595.370370370365</v>
      </c>
      <c r="I812" s="59"/>
      <c r="J812" s="63">
        <f t="shared" si="90"/>
        <v>0</v>
      </c>
    </row>
    <row r="813" spans="1:10">
      <c r="A813" s="24">
        <v>4</v>
      </c>
      <c r="B813" s="25" t="s">
        <v>27</v>
      </c>
      <c r="C813" s="35"/>
      <c r="D813" s="27">
        <v>115781</v>
      </c>
      <c r="E813" s="28">
        <f t="shared" si="88"/>
        <v>0</v>
      </c>
      <c r="F813" s="29">
        <v>0</v>
      </c>
      <c r="G813" s="30">
        <f t="shared" si="89"/>
        <v>0</v>
      </c>
      <c r="H813" s="31">
        <f>D813/1.08</f>
        <v>107204.62962962962</v>
      </c>
      <c r="I813" s="59"/>
      <c r="J813" s="63">
        <f t="shared" si="90"/>
        <v>0</v>
      </c>
    </row>
    <row r="814" spans="1:10">
      <c r="A814" s="24">
        <v>5</v>
      </c>
      <c r="B814" s="25" t="s">
        <v>28</v>
      </c>
      <c r="C814" s="32">
        <v>10</v>
      </c>
      <c r="D814" s="33">
        <v>119943</v>
      </c>
      <c r="E814" s="123">
        <f t="shared" si="88"/>
        <v>1199430</v>
      </c>
      <c r="F814" s="124">
        <v>0.25</v>
      </c>
      <c r="G814" s="125">
        <f t="shared" si="89"/>
        <v>899572.5</v>
      </c>
      <c r="H814" s="128">
        <f>D814/1.08*0.75</f>
        <v>83293.75</v>
      </c>
      <c r="I814" s="59"/>
      <c r="J814" s="63">
        <f t="shared" si="90"/>
        <v>832937.5</v>
      </c>
    </row>
    <row r="815" spans="1:10">
      <c r="A815" s="24">
        <v>6</v>
      </c>
      <c r="B815" s="25" t="s">
        <v>29</v>
      </c>
      <c r="C815" s="26"/>
      <c r="D815" s="27">
        <v>94810</v>
      </c>
      <c r="E815" s="28">
        <f t="shared" si="88"/>
        <v>0</v>
      </c>
      <c r="F815" s="29">
        <v>0</v>
      </c>
      <c r="G815" s="30">
        <f t="shared" si="89"/>
        <v>0</v>
      </c>
      <c r="H815" s="31">
        <f t="shared" ref="H815:H827" si="91">D815/1.08</f>
        <v>87787.037037037036</v>
      </c>
      <c r="I815" s="59"/>
      <c r="J815" s="63">
        <f t="shared" si="90"/>
        <v>0</v>
      </c>
    </row>
    <row r="816" spans="1:10">
      <c r="A816" s="24">
        <v>7</v>
      </c>
      <c r="B816" s="25" t="s">
        <v>30</v>
      </c>
      <c r="C816" s="34"/>
      <c r="D816" s="27">
        <v>141396</v>
      </c>
      <c r="E816" s="28">
        <f t="shared" si="88"/>
        <v>0</v>
      </c>
      <c r="F816" s="29">
        <v>0</v>
      </c>
      <c r="G816" s="30">
        <f t="shared" si="89"/>
        <v>0</v>
      </c>
      <c r="H816" s="31">
        <f t="shared" si="91"/>
        <v>130922.22222222222</v>
      </c>
      <c r="I816" s="59"/>
      <c r="J816" s="63">
        <f t="shared" si="90"/>
        <v>0</v>
      </c>
    </row>
    <row r="817" spans="1:12">
      <c r="A817" s="24">
        <v>8</v>
      </c>
      <c r="B817" s="25" t="s">
        <v>31</v>
      </c>
      <c r="C817" s="26"/>
      <c r="D817" s="27">
        <v>232931</v>
      </c>
      <c r="E817" s="28">
        <f t="shared" si="88"/>
        <v>0</v>
      </c>
      <c r="F817" s="29">
        <v>0</v>
      </c>
      <c r="G817" s="30">
        <f t="shared" si="89"/>
        <v>0</v>
      </c>
      <c r="H817" s="31">
        <f t="shared" si="91"/>
        <v>215676.85185185182</v>
      </c>
      <c r="I817" s="59"/>
      <c r="J817" s="63">
        <f t="shared" si="90"/>
        <v>0</v>
      </c>
    </row>
    <row r="818" spans="1:12">
      <c r="A818" s="24">
        <v>9</v>
      </c>
      <c r="B818" s="36" t="s">
        <v>32</v>
      </c>
      <c r="C818" s="26"/>
      <c r="D818" s="27">
        <v>101534</v>
      </c>
      <c r="E818" s="28">
        <f t="shared" si="88"/>
        <v>0</v>
      </c>
      <c r="F818" s="29">
        <v>0</v>
      </c>
      <c r="G818" s="30">
        <f t="shared" si="89"/>
        <v>0</v>
      </c>
      <c r="H818" s="31">
        <f t="shared" si="91"/>
        <v>94012.962962962964</v>
      </c>
      <c r="I818" s="59"/>
      <c r="J818" s="63">
        <f t="shared" si="90"/>
        <v>0</v>
      </c>
    </row>
    <row r="819" spans="1:12" s="195" customFormat="1">
      <c r="A819" s="168">
        <v>10</v>
      </c>
      <c r="B819" s="36" t="s">
        <v>33</v>
      </c>
      <c r="C819" s="37"/>
      <c r="D819" s="27">
        <v>110148</v>
      </c>
      <c r="E819" s="156">
        <f t="shared" si="88"/>
        <v>0</v>
      </c>
      <c r="F819" s="157">
        <v>0</v>
      </c>
      <c r="G819" s="30">
        <f t="shared" si="89"/>
        <v>0</v>
      </c>
      <c r="H819" s="170">
        <f t="shared" si="91"/>
        <v>101988.88888888888</v>
      </c>
      <c r="I819" s="183"/>
      <c r="J819" s="158">
        <f t="shared" si="90"/>
        <v>0</v>
      </c>
      <c r="K819" s="197"/>
      <c r="L819" s="197"/>
    </row>
    <row r="820" spans="1:12">
      <c r="A820" s="24">
        <v>11</v>
      </c>
      <c r="B820" s="25" t="s">
        <v>34</v>
      </c>
      <c r="C820" s="37"/>
      <c r="D820" s="27">
        <v>54198</v>
      </c>
      <c r="E820" s="28">
        <f t="shared" si="88"/>
        <v>0</v>
      </c>
      <c r="F820" s="29">
        <v>0</v>
      </c>
      <c r="G820" s="30">
        <f t="shared" si="89"/>
        <v>0</v>
      </c>
      <c r="H820" s="31">
        <f t="shared" si="91"/>
        <v>50183.333333333328</v>
      </c>
      <c r="I820" s="59"/>
      <c r="J820" s="63">
        <f t="shared" si="90"/>
        <v>0</v>
      </c>
    </row>
    <row r="821" spans="1:12">
      <c r="A821" s="24">
        <v>12</v>
      </c>
      <c r="B821" s="25" t="s">
        <v>35</v>
      </c>
      <c r="C821" s="37"/>
      <c r="D821" s="27">
        <v>49680</v>
      </c>
      <c r="E821" s="28">
        <f t="shared" si="88"/>
        <v>0</v>
      </c>
      <c r="F821" s="29">
        <v>0</v>
      </c>
      <c r="G821" s="30">
        <f t="shared" si="89"/>
        <v>0</v>
      </c>
      <c r="H821" s="31">
        <f t="shared" si="91"/>
        <v>46000</v>
      </c>
      <c r="I821" s="59"/>
      <c r="J821" s="63">
        <f t="shared" si="90"/>
        <v>0</v>
      </c>
    </row>
    <row r="822" spans="1:12" s="195" customFormat="1">
      <c r="A822" s="168">
        <v>13</v>
      </c>
      <c r="B822" s="25" t="s">
        <v>36</v>
      </c>
      <c r="C822" s="37"/>
      <c r="D822" s="38">
        <v>64152</v>
      </c>
      <c r="E822" s="156">
        <f t="shared" si="88"/>
        <v>0</v>
      </c>
      <c r="F822" s="157">
        <v>0</v>
      </c>
      <c r="G822" s="30">
        <f t="shared" si="89"/>
        <v>0</v>
      </c>
      <c r="H822" s="170">
        <f t="shared" si="91"/>
        <v>59399.999999999993</v>
      </c>
      <c r="I822" s="183"/>
      <c r="J822" s="158">
        <f t="shared" si="90"/>
        <v>0</v>
      </c>
      <c r="K822" s="197"/>
      <c r="L822" s="197"/>
    </row>
    <row r="823" spans="1:12" s="195" customFormat="1">
      <c r="A823" s="168">
        <v>14</v>
      </c>
      <c r="B823" s="25" t="s">
        <v>37</v>
      </c>
      <c r="C823" s="37"/>
      <c r="D823" s="38">
        <v>65934</v>
      </c>
      <c r="E823" s="156">
        <f t="shared" si="88"/>
        <v>0</v>
      </c>
      <c r="F823" s="157">
        <v>0</v>
      </c>
      <c r="G823" s="30">
        <f t="shared" si="89"/>
        <v>0</v>
      </c>
      <c r="H823" s="170">
        <f t="shared" si="91"/>
        <v>61049.999999999993</v>
      </c>
      <c r="I823" s="183"/>
      <c r="J823" s="158">
        <f t="shared" si="90"/>
        <v>0</v>
      </c>
      <c r="K823" s="197"/>
      <c r="L823" s="197"/>
    </row>
    <row r="824" spans="1:12" s="195" customFormat="1">
      <c r="A824" s="168">
        <v>15</v>
      </c>
      <c r="B824" s="25" t="s">
        <v>38</v>
      </c>
      <c r="C824" s="37"/>
      <c r="D824" s="38">
        <v>76626</v>
      </c>
      <c r="E824" s="156">
        <f t="shared" si="88"/>
        <v>0</v>
      </c>
      <c r="F824" s="157">
        <v>0</v>
      </c>
      <c r="G824" s="30">
        <f t="shared" si="89"/>
        <v>0</v>
      </c>
      <c r="H824" s="170">
        <f t="shared" si="91"/>
        <v>70950</v>
      </c>
      <c r="I824" s="183"/>
      <c r="J824" s="158">
        <f t="shared" si="90"/>
        <v>0</v>
      </c>
      <c r="K824" s="197"/>
      <c r="L824" s="197"/>
    </row>
    <row r="825" spans="1:12" s="195" customFormat="1">
      <c r="A825" s="168">
        <v>16</v>
      </c>
      <c r="B825" s="25" t="s">
        <v>39</v>
      </c>
      <c r="C825" s="37"/>
      <c r="D825" s="38">
        <v>80190</v>
      </c>
      <c r="E825" s="156">
        <f t="shared" si="88"/>
        <v>0</v>
      </c>
      <c r="F825" s="157">
        <v>0</v>
      </c>
      <c r="G825" s="30">
        <f t="shared" si="89"/>
        <v>0</v>
      </c>
      <c r="H825" s="170">
        <f t="shared" si="91"/>
        <v>74250</v>
      </c>
      <c r="I825" s="183"/>
      <c r="J825" s="158">
        <f t="shared" si="90"/>
        <v>0</v>
      </c>
      <c r="K825" s="197"/>
      <c r="L825" s="197"/>
    </row>
    <row r="826" spans="1:12" s="195" customFormat="1">
      <c r="A826" s="168">
        <v>17</v>
      </c>
      <c r="B826" s="25" t="s">
        <v>40</v>
      </c>
      <c r="C826" s="37"/>
      <c r="D826" s="38">
        <v>113832</v>
      </c>
      <c r="E826" s="156">
        <f t="shared" si="88"/>
        <v>0</v>
      </c>
      <c r="F826" s="157">
        <v>0</v>
      </c>
      <c r="G826" s="30">
        <f t="shared" si="89"/>
        <v>0</v>
      </c>
      <c r="H826" s="170">
        <f t="shared" si="91"/>
        <v>105400</v>
      </c>
      <c r="I826" s="183"/>
      <c r="J826" s="158">
        <f t="shared" si="90"/>
        <v>0</v>
      </c>
      <c r="K826" s="197"/>
      <c r="L826" s="197"/>
    </row>
    <row r="827" spans="1:12" s="195" customFormat="1">
      <c r="A827" s="168">
        <v>18</v>
      </c>
      <c r="B827" s="25" t="s">
        <v>41</v>
      </c>
      <c r="C827" s="37"/>
      <c r="D827" s="38">
        <v>98010</v>
      </c>
      <c r="E827" s="156">
        <f t="shared" si="88"/>
        <v>0</v>
      </c>
      <c r="F827" s="157">
        <v>0</v>
      </c>
      <c r="G827" s="30">
        <f t="shared" si="89"/>
        <v>0</v>
      </c>
      <c r="H827" s="170">
        <f t="shared" si="91"/>
        <v>90750</v>
      </c>
      <c r="I827" s="183"/>
      <c r="J827" s="158">
        <f t="shared" si="90"/>
        <v>0</v>
      </c>
      <c r="K827" s="197"/>
      <c r="L827" s="197"/>
    </row>
    <row r="828" spans="1:12" ht="17.25">
      <c r="A828" s="40"/>
      <c r="B828" s="41" t="s">
        <v>42</v>
      </c>
      <c r="C828" s="42">
        <f>SUM(C810:C827)</f>
        <v>10</v>
      </c>
      <c r="D828" s="42"/>
      <c r="E828" s="43">
        <f>SUM(E810:E827)</f>
        <v>1199430</v>
      </c>
      <c r="F828" s="43"/>
      <c r="G828" s="44">
        <f>SUM(G810:G827)</f>
        <v>899572.5</v>
      </c>
      <c r="H828" s="45"/>
      <c r="I828" s="64"/>
      <c r="J828" s="45">
        <f>SUM(J810:J827)</f>
        <v>832937.5</v>
      </c>
    </row>
    <row r="829" spans="1:12" ht="31.5">
      <c r="A829" s="46"/>
      <c r="B829" s="47"/>
      <c r="C829" s="48"/>
      <c r="D829" s="48"/>
      <c r="E829" s="49"/>
      <c r="F829" s="49"/>
      <c r="G829" s="50"/>
      <c r="H829" s="51"/>
      <c r="I829" s="65"/>
      <c r="J829" s="184">
        <f>J828*0.08</f>
        <v>66635</v>
      </c>
    </row>
    <row r="830" spans="1:12" ht="18">
      <c r="A830" s="283" t="s">
        <v>43</v>
      </c>
      <c r="B830" s="283"/>
      <c r="C830" s="284" t="s">
        <v>44</v>
      </c>
      <c r="D830" s="284"/>
      <c r="E830" s="54"/>
      <c r="F830" s="54"/>
      <c r="G830" s="55" t="s">
        <v>45</v>
      </c>
      <c r="H830" s="56"/>
      <c r="I830" s="66"/>
      <c r="J830" s="185">
        <f>SUM(J828:J829)</f>
        <v>899572.5</v>
      </c>
    </row>
    <row r="832" spans="1:12">
      <c r="B832" s="131" t="s">
        <v>165</v>
      </c>
      <c r="C832" s="131" t="s">
        <v>166</v>
      </c>
      <c r="D832" s="131"/>
      <c r="E832" s="131" t="s">
        <v>167</v>
      </c>
    </row>
    <row r="836" spans="1:10" ht="21" customHeight="1">
      <c r="A836" s="279" t="s">
        <v>0</v>
      </c>
      <c r="B836" s="279"/>
      <c r="C836" s="279"/>
      <c r="D836" s="279"/>
      <c r="E836" s="279"/>
      <c r="F836" s="279"/>
      <c r="G836" s="279"/>
      <c r="H836" s="3"/>
      <c r="I836" s="182"/>
      <c r="J836" s="3"/>
    </row>
    <row r="837" spans="1:10" ht="15.75">
      <c r="A837" s="279" t="s">
        <v>1</v>
      </c>
      <c r="B837" s="279"/>
      <c r="C837" s="279"/>
      <c r="D837" s="279"/>
      <c r="E837" s="279"/>
      <c r="F837" s="279"/>
      <c r="G837" s="279"/>
      <c r="H837" s="176"/>
      <c r="I837" s="176"/>
      <c r="J837" s="176"/>
    </row>
    <row r="838" spans="1:10" ht="15.75">
      <c r="A838" s="279" t="s">
        <v>2</v>
      </c>
      <c r="B838" s="279"/>
      <c r="C838" s="279"/>
      <c r="D838" s="279"/>
      <c r="E838" s="279"/>
      <c r="F838" s="279"/>
      <c r="G838" s="279"/>
      <c r="H838" s="3"/>
      <c r="I838" s="59"/>
      <c r="J838" s="3"/>
    </row>
    <row r="839" spans="1:10" ht="15.75">
      <c r="A839" s="279" t="s">
        <v>4</v>
      </c>
      <c r="B839" s="279"/>
      <c r="C839" s="279"/>
      <c r="D839" s="279"/>
      <c r="E839" s="279"/>
      <c r="F839" s="279"/>
      <c r="G839" s="279"/>
      <c r="H839" s="3"/>
      <c r="I839" s="59"/>
      <c r="J839" s="3"/>
    </row>
    <row r="840" spans="1:10" ht="15.75" customHeight="1">
      <c r="A840" s="280" t="s">
        <v>6</v>
      </c>
      <c r="B840" s="280"/>
      <c r="C840" s="280"/>
      <c r="D840" s="280"/>
      <c r="E840" s="280"/>
      <c r="F840" s="280"/>
      <c r="G840" s="280"/>
      <c r="H840" s="3"/>
      <c r="I840" s="59"/>
      <c r="J840" s="3"/>
    </row>
    <row r="841" spans="1:10" ht="27.75">
      <c r="A841" s="9"/>
      <c r="B841" s="9"/>
      <c r="C841" s="281" t="s">
        <v>382</v>
      </c>
      <c r="D841" s="281"/>
      <c r="E841" s="281"/>
      <c r="F841" s="281"/>
      <c r="G841" s="281"/>
      <c r="H841" s="3"/>
      <c r="I841" s="59"/>
      <c r="J841" s="3"/>
    </row>
    <row r="842" spans="1:10" ht="15.75">
      <c r="A842" s="11" t="s">
        <v>358</v>
      </c>
      <c r="B842" s="12"/>
      <c r="C842" s="13"/>
      <c r="D842" s="286"/>
      <c r="E842" s="286"/>
      <c r="F842" s="286"/>
      <c r="G842" s="286"/>
      <c r="H842" s="15"/>
      <c r="I842" s="59"/>
      <c r="J842" s="3"/>
    </row>
    <row r="843" spans="1:10" ht="15.75">
      <c r="A843" s="11" t="s">
        <v>9</v>
      </c>
      <c r="B843" s="286" t="s">
        <v>386</v>
      </c>
      <c r="C843" s="286"/>
      <c r="D843" s="286"/>
      <c r="E843" s="286"/>
      <c r="F843" s="286"/>
      <c r="G843" s="16"/>
      <c r="H843" s="20" t="s">
        <v>161</v>
      </c>
      <c r="I843" s="62"/>
      <c r="J843" s="61"/>
    </row>
    <row r="844" spans="1:10" ht="18.75">
      <c r="A844" s="11" t="s">
        <v>11</v>
      </c>
      <c r="B844" s="299"/>
      <c r="C844" s="299"/>
      <c r="D844" s="299"/>
      <c r="E844" s="299"/>
      <c r="F844" s="179"/>
      <c r="G844" s="180"/>
      <c r="H844" s="180"/>
      <c r="I844" s="180"/>
      <c r="J844" s="3"/>
    </row>
    <row r="845" spans="1:10" ht="15.75">
      <c r="A845" s="21" t="s">
        <v>14</v>
      </c>
      <c r="B845" s="181"/>
      <c r="C845" s="21" t="s">
        <v>17</v>
      </c>
      <c r="D845" s="22" t="s">
        <v>18</v>
      </c>
      <c r="E845" s="23" t="s">
        <v>19</v>
      </c>
      <c r="F845" s="23" t="s">
        <v>20</v>
      </c>
      <c r="G845" s="21" t="s">
        <v>21</v>
      </c>
      <c r="H845" s="3"/>
      <c r="I845" s="59"/>
      <c r="J845" s="3"/>
    </row>
    <row r="846" spans="1:10">
      <c r="A846" s="24">
        <v>1</v>
      </c>
      <c r="B846" s="25" t="s">
        <v>23</v>
      </c>
      <c r="C846" s="26">
        <v>30</v>
      </c>
      <c r="D846" s="27">
        <v>79305</v>
      </c>
      <c r="E846" s="28">
        <f t="shared" ref="E846:E863" si="92">D846*C846</f>
        <v>2379150</v>
      </c>
      <c r="F846" s="29">
        <v>0</v>
      </c>
      <c r="G846" s="30">
        <f t="shared" ref="G846:G863" si="93">E846-E846*F846</f>
        <v>2379150</v>
      </c>
      <c r="H846" s="31">
        <f>D846/1.08</f>
        <v>73430.555555555547</v>
      </c>
      <c r="I846" s="59"/>
      <c r="J846" s="63">
        <f t="shared" ref="J846:J863" si="94">H846*C846</f>
        <v>2202916.6666666665</v>
      </c>
    </row>
    <row r="847" spans="1:10">
      <c r="A847" s="120">
        <v>2</v>
      </c>
      <c r="B847" s="121" t="s">
        <v>25</v>
      </c>
      <c r="C847" s="126">
        <v>20</v>
      </c>
      <c r="D847" s="33">
        <v>128591</v>
      </c>
      <c r="E847" s="123">
        <f t="shared" si="92"/>
        <v>2571820</v>
      </c>
      <c r="F847" s="29">
        <v>0</v>
      </c>
      <c r="G847" s="125">
        <f t="shared" si="93"/>
        <v>2571820</v>
      </c>
      <c r="H847" s="31">
        <f>D847/1.08</f>
        <v>119065.74074074073</v>
      </c>
      <c r="I847" s="129"/>
      <c r="J847" s="63">
        <f t="shared" si="94"/>
        <v>2381314.8148148144</v>
      </c>
    </row>
    <row r="848" spans="1:10">
      <c r="A848" s="24">
        <v>3</v>
      </c>
      <c r="B848" s="25" t="s">
        <v>26</v>
      </c>
      <c r="C848" s="88"/>
      <c r="D848" s="27">
        <v>60043</v>
      </c>
      <c r="E848" s="28">
        <f t="shared" si="92"/>
        <v>0</v>
      </c>
      <c r="F848" s="29">
        <v>0</v>
      </c>
      <c r="G848" s="30">
        <f t="shared" si="93"/>
        <v>0</v>
      </c>
      <c r="H848" s="31">
        <f>D848/1.08</f>
        <v>55595.370370370365</v>
      </c>
      <c r="I848" s="59"/>
      <c r="J848" s="63">
        <f t="shared" si="94"/>
        <v>0</v>
      </c>
    </row>
    <row r="849" spans="1:12">
      <c r="A849" s="24">
        <v>4</v>
      </c>
      <c r="B849" s="25" t="s">
        <v>27</v>
      </c>
      <c r="C849" s="35"/>
      <c r="D849" s="27">
        <v>115781</v>
      </c>
      <c r="E849" s="28">
        <f t="shared" si="92"/>
        <v>0</v>
      </c>
      <c r="F849" s="29">
        <v>0</v>
      </c>
      <c r="G849" s="30">
        <f t="shared" si="93"/>
        <v>0</v>
      </c>
      <c r="H849" s="31">
        <f>D849/1.08</f>
        <v>107204.62962962962</v>
      </c>
      <c r="I849" s="59"/>
      <c r="J849" s="63">
        <f t="shared" si="94"/>
        <v>0</v>
      </c>
    </row>
    <row r="850" spans="1:12">
      <c r="A850" s="24">
        <v>5</v>
      </c>
      <c r="B850" s="25" t="s">
        <v>28</v>
      </c>
      <c r="C850" s="32">
        <v>50</v>
      </c>
      <c r="D850" s="33">
        <v>119943</v>
      </c>
      <c r="E850" s="123">
        <f t="shared" si="92"/>
        <v>5997150</v>
      </c>
      <c r="F850" s="124">
        <v>0.25</v>
      </c>
      <c r="G850" s="125">
        <f t="shared" si="93"/>
        <v>4497862.5</v>
      </c>
      <c r="H850" s="128">
        <f>D850/1.08*0.75</f>
        <v>83293.75</v>
      </c>
      <c r="I850" s="59"/>
      <c r="J850" s="63">
        <f t="shared" si="94"/>
        <v>4164687.5</v>
      </c>
    </row>
    <row r="851" spans="1:12">
      <c r="A851" s="24">
        <v>6</v>
      </c>
      <c r="B851" s="25" t="s">
        <v>29</v>
      </c>
      <c r="C851" s="26"/>
      <c r="D851" s="27">
        <v>94810</v>
      </c>
      <c r="E851" s="28">
        <f t="shared" si="92"/>
        <v>0</v>
      </c>
      <c r="F851" s="29">
        <v>0</v>
      </c>
      <c r="G851" s="30">
        <f t="shared" si="93"/>
        <v>0</v>
      </c>
      <c r="H851" s="31">
        <f t="shared" ref="H851:H863" si="95">D851/1.08</f>
        <v>87787.037037037036</v>
      </c>
      <c r="I851" s="59"/>
      <c r="J851" s="63">
        <f t="shared" si="94"/>
        <v>0</v>
      </c>
    </row>
    <row r="852" spans="1:12">
      <c r="A852" s="24">
        <v>7</v>
      </c>
      <c r="B852" s="25" t="s">
        <v>30</v>
      </c>
      <c r="C852" s="34"/>
      <c r="D852" s="27">
        <v>141396</v>
      </c>
      <c r="E852" s="28">
        <f t="shared" si="92"/>
        <v>0</v>
      </c>
      <c r="F852" s="29">
        <v>0</v>
      </c>
      <c r="G852" s="30">
        <f t="shared" si="93"/>
        <v>0</v>
      </c>
      <c r="H852" s="31">
        <f t="shared" si="95"/>
        <v>130922.22222222222</v>
      </c>
      <c r="I852" s="59"/>
      <c r="J852" s="63">
        <f t="shared" si="94"/>
        <v>0</v>
      </c>
    </row>
    <row r="853" spans="1:12">
      <c r="A853" s="24">
        <v>8</v>
      </c>
      <c r="B853" s="25" t="s">
        <v>31</v>
      </c>
      <c r="C853" s="26"/>
      <c r="D853" s="27">
        <v>232931</v>
      </c>
      <c r="E853" s="28">
        <f t="shared" si="92"/>
        <v>0</v>
      </c>
      <c r="F853" s="29">
        <v>0</v>
      </c>
      <c r="G853" s="30">
        <f t="shared" si="93"/>
        <v>0</v>
      </c>
      <c r="H853" s="31">
        <f t="shared" si="95"/>
        <v>215676.85185185182</v>
      </c>
      <c r="I853" s="59"/>
      <c r="J853" s="63">
        <f t="shared" si="94"/>
        <v>0</v>
      </c>
    </row>
    <row r="854" spans="1:12">
      <c r="A854" s="24">
        <v>9</v>
      </c>
      <c r="B854" s="36" t="s">
        <v>32</v>
      </c>
      <c r="C854" s="26"/>
      <c r="D854" s="27">
        <v>101534</v>
      </c>
      <c r="E854" s="28">
        <f t="shared" si="92"/>
        <v>0</v>
      </c>
      <c r="F854" s="29">
        <v>0</v>
      </c>
      <c r="G854" s="30">
        <f t="shared" si="93"/>
        <v>0</v>
      </c>
      <c r="H854" s="31">
        <f t="shared" si="95"/>
        <v>94012.962962962964</v>
      </c>
      <c r="I854" s="59"/>
      <c r="J854" s="63">
        <f t="shared" si="94"/>
        <v>0</v>
      </c>
    </row>
    <row r="855" spans="1:12" s="195" customFormat="1">
      <c r="A855" s="168">
        <v>10</v>
      </c>
      <c r="B855" s="36" t="s">
        <v>33</v>
      </c>
      <c r="C855" s="37"/>
      <c r="D855" s="27">
        <v>110148</v>
      </c>
      <c r="E855" s="156">
        <f t="shared" si="92"/>
        <v>0</v>
      </c>
      <c r="F855" s="157">
        <v>0</v>
      </c>
      <c r="G855" s="30">
        <f t="shared" si="93"/>
        <v>0</v>
      </c>
      <c r="H855" s="170">
        <f t="shared" si="95"/>
        <v>101988.88888888888</v>
      </c>
      <c r="I855" s="183"/>
      <c r="J855" s="158">
        <f t="shared" si="94"/>
        <v>0</v>
      </c>
      <c r="K855" s="197"/>
      <c r="L855" s="197"/>
    </row>
    <row r="856" spans="1:12">
      <c r="A856" s="24">
        <v>11</v>
      </c>
      <c r="B856" s="25" t="s">
        <v>34</v>
      </c>
      <c r="C856" s="37">
        <v>20</v>
      </c>
      <c r="D856" s="27">
        <v>54198</v>
      </c>
      <c r="E856" s="28">
        <f t="shared" si="92"/>
        <v>1083960</v>
      </c>
      <c r="F856" s="29">
        <v>0</v>
      </c>
      <c r="G856" s="30">
        <f t="shared" si="93"/>
        <v>1083960</v>
      </c>
      <c r="H856" s="31">
        <f t="shared" si="95"/>
        <v>50183.333333333328</v>
      </c>
      <c r="I856" s="59"/>
      <c r="J856" s="63">
        <f t="shared" si="94"/>
        <v>1003666.6666666665</v>
      </c>
    </row>
    <row r="857" spans="1:12">
      <c r="A857" s="24">
        <v>12</v>
      </c>
      <c r="B857" s="25" t="s">
        <v>35</v>
      </c>
      <c r="C857" s="37"/>
      <c r="D857" s="27">
        <v>49680</v>
      </c>
      <c r="E857" s="28">
        <f t="shared" si="92"/>
        <v>0</v>
      </c>
      <c r="F857" s="29">
        <v>0</v>
      </c>
      <c r="G857" s="30">
        <f t="shared" si="93"/>
        <v>0</v>
      </c>
      <c r="H857" s="31">
        <f t="shared" si="95"/>
        <v>46000</v>
      </c>
      <c r="I857" s="59"/>
      <c r="J857" s="63">
        <f t="shared" si="94"/>
        <v>0</v>
      </c>
    </row>
    <row r="858" spans="1:12" s="195" customFormat="1">
      <c r="A858" s="168">
        <v>13</v>
      </c>
      <c r="B858" s="25" t="s">
        <v>36</v>
      </c>
      <c r="C858" s="37"/>
      <c r="D858" s="38">
        <v>64152</v>
      </c>
      <c r="E858" s="156">
        <f t="shared" si="92"/>
        <v>0</v>
      </c>
      <c r="F858" s="157">
        <v>0</v>
      </c>
      <c r="G858" s="30">
        <f t="shared" si="93"/>
        <v>0</v>
      </c>
      <c r="H858" s="170">
        <f t="shared" si="95"/>
        <v>59399.999999999993</v>
      </c>
      <c r="I858" s="183"/>
      <c r="J858" s="158">
        <f t="shared" si="94"/>
        <v>0</v>
      </c>
      <c r="K858" s="197"/>
      <c r="L858" s="197"/>
    </row>
    <row r="859" spans="1:12" s="195" customFormat="1">
      <c r="A859" s="168">
        <v>14</v>
      </c>
      <c r="B859" s="25" t="s">
        <v>37</v>
      </c>
      <c r="C859" s="37"/>
      <c r="D859" s="38">
        <v>65934</v>
      </c>
      <c r="E859" s="156">
        <f t="shared" si="92"/>
        <v>0</v>
      </c>
      <c r="F859" s="157">
        <v>0</v>
      </c>
      <c r="G859" s="30">
        <f t="shared" si="93"/>
        <v>0</v>
      </c>
      <c r="H859" s="170">
        <f t="shared" si="95"/>
        <v>61049.999999999993</v>
      </c>
      <c r="I859" s="183"/>
      <c r="J859" s="158">
        <f t="shared" si="94"/>
        <v>0</v>
      </c>
      <c r="K859" s="197"/>
      <c r="L859" s="197"/>
    </row>
    <row r="860" spans="1:12" s="195" customFormat="1">
      <c r="A860" s="168">
        <v>15</v>
      </c>
      <c r="B860" s="25" t="s">
        <v>38</v>
      </c>
      <c r="C860" s="37"/>
      <c r="D860" s="38">
        <v>76626</v>
      </c>
      <c r="E860" s="156">
        <f t="shared" si="92"/>
        <v>0</v>
      </c>
      <c r="F860" s="157">
        <v>0</v>
      </c>
      <c r="G860" s="30">
        <f t="shared" si="93"/>
        <v>0</v>
      </c>
      <c r="H860" s="170">
        <f t="shared" si="95"/>
        <v>70950</v>
      </c>
      <c r="I860" s="183"/>
      <c r="J860" s="158">
        <f t="shared" si="94"/>
        <v>0</v>
      </c>
      <c r="K860" s="197"/>
      <c r="L860" s="197"/>
    </row>
    <row r="861" spans="1:12" s="195" customFormat="1">
      <c r="A861" s="168">
        <v>16</v>
      </c>
      <c r="B861" s="25" t="s">
        <v>39</v>
      </c>
      <c r="C861" s="37">
        <v>10</v>
      </c>
      <c r="D861" s="38">
        <v>80190</v>
      </c>
      <c r="E861" s="156">
        <f t="shared" si="92"/>
        <v>801900</v>
      </c>
      <c r="F861" s="157">
        <v>0</v>
      </c>
      <c r="G861" s="30">
        <f t="shared" si="93"/>
        <v>801900</v>
      </c>
      <c r="H861" s="170">
        <f t="shared" si="95"/>
        <v>74250</v>
      </c>
      <c r="I861" s="183"/>
      <c r="J861" s="158">
        <f t="shared" si="94"/>
        <v>742500</v>
      </c>
      <c r="K861" s="197"/>
      <c r="L861" s="197"/>
    </row>
    <row r="862" spans="1:12" s="195" customFormat="1">
      <c r="A862" s="168">
        <v>17</v>
      </c>
      <c r="B862" s="25" t="s">
        <v>40</v>
      </c>
      <c r="C862" s="37"/>
      <c r="D862" s="38">
        <v>113832</v>
      </c>
      <c r="E862" s="156">
        <f t="shared" si="92"/>
        <v>0</v>
      </c>
      <c r="F862" s="157">
        <v>0</v>
      </c>
      <c r="G862" s="30">
        <f t="shared" si="93"/>
        <v>0</v>
      </c>
      <c r="H862" s="170">
        <f t="shared" si="95"/>
        <v>105400</v>
      </c>
      <c r="I862" s="183"/>
      <c r="J862" s="158">
        <f t="shared" si="94"/>
        <v>0</v>
      </c>
      <c r="K862" s="197"/>
      <c r="L862" s="197"/>
    </row>
    <row r="863" spans="1:12" s="195" customFormat="1">
      <c r="A863" s="168">
        <v>18</v>
      </c>
      <c r="B863" s="25" t="s">
        <v>41</v>
      </c>
      <c r="C863" s="37">
        <v>5</v>
      </c>
      <c r="D863" s="38">
        <v>98010</v>
      </c>
      <c r="E863" s="156">
        <f t="shared" si="92"/>
        <v>490050</v>
      </c>
      <c r="F863" s="157">
        <v>0</v>
      </c>
      <c r="G863" s="30">
        <f t="shared" si="93"/>
        <v>490050</v>
      </c>
      <c r="H863" s="170">
        <f t="shared" si="95"/>
        <v>90750</v>
      </c>
      <c r="I863" s="183"/>
      <c r="J863" s="158">
        <f t="shared" si="94"/>
        <v>453750</v>
      </c>
      <c r="K863" s="197"/>
      <c r="L863" s="197"/>
    </row>
    <row r="864" spans="1:12" ht="17.25">
      <c r="A864" s="40"/>
      <c r="B864" s="41" t="s">
        <v>42</v>
      </c>
      <c r="C864" s="42">
        <f>SUM(C846:C863)</f>
        <v>135</v>
      </c>
      <c r="D864" s="42"/>
      <c r="E864" s="43">
        <f>SUM(E846:E863)</f>
        <v>13324030</v>
      </c>
      <c r="F864" s="43"/>
      <c r="G864" s="44">
        <f>SUM(G846:G863)</f>
        <v>11824742.5</v>
      </c>
      <c r="H864" s="45"/>
      <c r="I864" s="64"/>
      <c r="J864" s="45">
        <f>SUM(J846:J863)</f>
        <v>10948835.648148147</v>
      </c>
    </row>
    <row r="865" spans="1:10" ht="31.5">
      <c r="A865" s="46"/>
      <c r="B865" s="47"/>
      <c r="C865" s="48"/>
      <c r="D865" s="48"/>
      <c r="E865" s="49"/>
      <c r="F865" s="49"/>
      <c r="G865" s="50"/>
      <c r="H865" s="51"/>
      <c r="I865" s="65"/>
      <c r="J865" s="184">
        <f>J864*0.08</f>
        <v>875906.8518518518</v>
      </c>
    </row>
    <row r="866" spans="1:10" ht="18">
      <c r="A866" s="283" t="s">
        <v>43</v>
      </c>
      <c r="B866" s="283"/>
      <c r="C866" s="284" t="s">
        <v>44</v>
      </c>
      <c r="D866" s="284"/>
      <c r="E866" s="54"/>
      <c r="F866" s="54"/>
      <c r="G866" s="55" t="s">
        <v>45</v>
      </c>
      <c r="H866" s="56"/>
      <c r="I866" s="66"/>
      <c r="J866" s="185">
        <f>SUM(J864:J865)</f>
        <v>11824742.5</v>
      </c>
    </row>
    <row r="868" spans="1:10">
      <c r="B868" s="131" t="s">
        <v>165</v>
      </c>
      <c r="C868" s="131" t="s">
        <v>166</v>
      </c>
      <c r="D868" s="131"/>
      <c r="E868" s="131" t="s">
        <v>167</v>
      </c>
    </row>
    <row r="872" spans="1:10" ht="21" customHeight="1">
      <c r="A872" s="279" t="s">
        <v>0</v>
      </c>
      <c r="B872" s="279"/>
      <c r="C872" s="279"/>
      <c r="D872" s="279"/>
      <c r="E872" s="279"/>
      <c r="F872" s="279"/>
      <c r="G872" s="279"/>
      <c r="H872" s="3"/>
      <c r="I872" s="182"/>
      <c r="J872" s="3"/>
    </row>
    <row r="873" spans="1:10" ht="15.75">
      <c r="A873" s="279" t="s">
        <v>1</v>
      </c>
      <c r="B873" s="279"/>
      <c r="C873" s="279"/>
      <c r="D873" s="279"/>
      <c r="E873" s="279"/>
      <c r="F873" s="279"/>
      <c r="G873" s="279"/>
      <c r="H873" s="176"/>
      <c r="I873" s="176"/>
      <c r="J873" s="176"/>
    </row>
    <row r="874" spans="1:10" ht="15.75">
      <c r="A874" s="279" t="s">
        <v>2</v>
      </c>
      <c r="B874" s="279"/>
      <c r="C874" s="279"/>
      <c r="D874" s="279"/>
      <c r="E874" s="279"/>
      <c r="F874" s="279"/>
      <c r="G874" s="279"/>
      <c r="H874" s="3"/>
      <c r="I874" s="59"/>
      <c r="J874" s="3"/>
    </row>
    <row r="875" spans="1:10" ht="15.75">
      <c r="A875" s="279" t="s">
        <v>4</v>
      </c>
      <c r="B875" s="279"/>
      <c r="C875" s="279"/>
      <c r="D875" s="279"/>
      <c r="E875" s="279"/>
      <c r="F875" s="279"/>
      <c r="G875" s="279"/>
      <c r="H875" s="3"/>
      <c r="I875" s="59"/>
      <c r="J875" s="3"/>
    </row>
    <row r="876" spans="1:10" ht="15.75" customHeight="1">
      <c r="A876" s="280" t="s">
        <v>6</v>
      </c>
      <c r="B876" s="280"/>
      <c r="C876" s="280"/>
      <c r="D876" s="280"/>
      <c r="E876" s="280"/>
      <c r="F876" s="280"/>
      <c r="G876" s="280"/>
      <c r="H876" s="3"/>
      <c r="I876" s="59"/>
      <c r="J876" s="3"/>
    </row>
    <row r="877" spans="1:10" ht="27.75">
      <c r="A877" s="9"/>
      <c r="B877" s="9"/>
      <c r="C877" s="281" t="s">
        <v>382</v>
      </c>
      <c r="D877" s="281"/>
      <c r="E877" s="281"/>
      <c r="F877" s="281"/>
      <c r="G877" s="281"/>
      <c r="H877" s="3"/>
      <c r="I877" s="59"/>
      <c r="J877" s="3"/>
    </row>
    <row r="878" spans="1:10" ht="15.75">
      <c r="A878" s="11" t="s">
        <v>358</v>
      </c>
      <c r="B878" s="12"/>
      <c r="C878" s="13"/>
      <c r="D878" s="286"/>
      <c r="E878" s="286"/>
      <c r="F878" s="286"/>
      <c r="G878" s="286"/>
      <c r="H878" s="15"/>
      <c r="I878" s="59"/>
      <c r="J878" s="3"/>
    </row>
    <row r="879" spans="1:10" ht="15.75">
      <c r="A879" s="11" t="s">
        <v>9</v>
      </c>
      <c r="B879" s="286" t="s">
        <v>387</v>
      </c>
      <c r="C879" s="286"/>
      <c r="D879" s="286"/>
      <c r="E879" s="286"/>
      <c r="F879" s="286"/>
      <c r="G879" s="16"/>
      <c r="H879" s="20" t="s">
        <v>161</v>
      </c>
      <c r="I879" s="62"/>
      <c r="J879" s="61"/>
    </row>
    <row r="880" spans="1:10" ht="18.75">
      <c r="A880" s="11" t="s">
        <v>11</v>
      </c>
      <c r="B880" s="299"/>
      <c r="C880" s="299"/>
      <c r="D880" s="299"/>
      <c r="E880" s="299"/>
      <c r="F880" s="179"/>
      <c r="G880" s="180"/>
      <c r="H880" s="180"/>
      <c r="I880" s="180"/>
      <c r="J880" s="3"/>
    </row>
    <row r="881" spans="1:12" ht="15.75">
      <c r="A881" s="21" t="s">
        <v>14</v>
      </c>
      <c r="B881" s="181"/>
      <c r="C881" s="21" t="s">
        <v>17</v>
      </c>
      <c r="D881" s="22" t="s">
        <v>18</v>
      </c>
      <c r="E881" s="23" t="s">
        <v>19</v>
      </c>
      <c r="F881" s="23" t="s">
        <v>20</v>
      </c>
      <c r="G881" s="21" t="s">
        <v>21</v>
      </c>
      <c r="H881" s="3"/>
      <c r="I881" s="59"/>
      <c r="J881" s="3"/>
    </row>
    <row r="882" spans="1:12">
      <c r="A882" s="24">
        <v>1</v>
      </c>
      <c r="B882" s="25" t="s">
        <v>23</v>
      </c>
      <c r="C882" s="26">
        <v>3</v>
      </c>
      <c r="D882" s="27">
        <v>79305</v>
      </c>
      <c r="E882" s="28">
        <f t="shared" ref="E882:E899" si="96">D882*C882</f>
        <v>237915</v>
      </c>
      <c r="F882" s="29">
        <v>0</v>
      </c>
      <c r="G882" s="30">
        <f t="shared" ref="G882:G899" si="97">E882-E882*F882</f>
        <v>237915</v>
      </c>
      <c r="H882" s="31">
        <f>D882/1.08</f>
        <v>73430.555555555547</v>
      </c>
      <c r="I882" s="59"/>
      <c r="J882" s="63">
        <f t="shared" ref="J882:J899" si="98">H882*C882</f>
        <v>220291.66666666663</v>
      </c>
    </row>
    <row r="883" spans="1:12">
      <c r="A883" s="120">
        <v>2</v>
      </c>
      <c r="B883" s="121" t="s">
        <v>25</v>
      </c>
      <c r="C883" s="126">
        <v>3</v>
      </c>
      <c r="D883" s="33">
        <v>128591</v>
      </c>
      <c r="E883" s="123">
        <f t="shared" si="96"/>
        <v>385773</v>
      </c>
      <c r="F883" s="29">
        <v>0</v>
      </c>
      <c r="G883" s="125">
        <f t="shared" si="97"/>
        <v>385773</v>
      </c>
      <c r="H883" s="31">
        <f>D883/1.08</f>
        <v>119065.74074074073</v>
      </c>
      <c r="I883" s="129"/>
      <c r="J883" s="63">
        <f t="shared" si="98"/>
        <v>357197.22222222219</v>
      </c>
    </row>
    <row r="884" spans="1:12">
      <c r="A884" s="24">
        <v>3</v>
      </c>
      <c r="B884" s="25" t="s">
        <v>26</v>
      </c>
      <c r="C884" s="88"/>
      <c r="D884" s="27">
        <v>60043</v>
      </c>
      <c r="E884" s="28">
        <f t="shared" si="96"/>
        <v>0</v>
      </c>
      <c r="F884" s="29">
        <v>0</v>
      </c>
      <c r="G884" s="30">
        <f t="shared" si="97"/>
        <v>0</v>
      </c>
      <c r="H884" s="31">
        <f>D884/1.08</f>
        <v>55595.370370370365</v>
      </c>
      <c r="I884" s="59"/>
      <c r="J884" s="63">
        <f t="shared" si="98"/>
        <v>0</v>
      </c>
    </row>
    <row r="885" spans="1:12">
      <c r="A885" s="24">
        <v>4</v>
      </c>
      <c r="B885" s="25" t="s">
        <v>27</v>
      </c>
      <c r="C885" s="35"/>
      <c r="D885" s="27">
        <v>115781</v>
      </c>
      <c r="E885" s="28">
        <f t="shared" si="96"/>
        <v>0</v>
      </c>
      <c r="F885" s="29">
        <v>0</v>
      </c>
      <c r="G885" s="30">
        <f t="shared" si="97"/>
        <v>0</v>
      </c>
      <c r="H885" s="31">
        <f>D885/1.08</f>
        <v>107204.62962962962</v>
      </c>
      <c r="I885" s="59"/>
      <c r="J885" s="63">
        <f t="shared" si="98"/>
        <v>0</v>
      </c>
    </row>
    <row r="886" spans="1:12">
      <c r="A886" s="24">
        <v>5</v>
      </c>
      <c r="B886" s="25" t="s">
        <v>28</v>
      </c>
      <c r="C886" s="32">
        <v>3</v>
      </c>
      <c r="D886" s="33">
        <v>119943</v>
      </c>
      <c r="E886" s="123">
        <f t="shared" si="96"/>
        <v>359829</v>
      </c>
      <c r="F886" s="124">
        <v>0.25</v>
      </c>
      <c r="G886" s="125">
        <f t="shared" si="97"/>
        <v>269871.75</v>
      </c>
      <c r="H886" s="128">
        <f>D886/1.08*0.75</f>
        <v>83293.75</v>
      </c>
      <c r="I886" s="59"/>
      <c r="J886" s="63">
        <f t="shared" si="98"/>
        <v>249881.25</v>
      </c>
    </row>
    <row r="887" spans="1:12">
      <c r="A887" s="24">
        <v>6</v>
      </c>
      <c r="B887" s="25" t="s">
        <v>29</v>
      </c>
      <c r="C887" s="26"/>
      <c r="D887" s="27">
        <v>94810</v>
      </c>
      <c r="E887" s="28">
        <f t="shared" si="96"/>
        <v>0</v>
      </c>
      <c r="F887" s="29">
        <v>0</v>
      </c>
      <c r="G887" s="30">
        <f t="shared" si="97"/>
        <v>0</v>
      </c>
      <c r="H887" s="31">
        <f t="shared" ref="H887:H899" si="99">D887/1.08</f>
        <v>87787.037037037036</v>
      </c>
      <c r="I887" s="59"/>
      <c r="J887" s="63">
        <f t="shared" si="98"/>
        <v>0</v>
      </c>
    </row>
    <row r="888" spans="1:12">
      <c r="A888" s="24">
        <v>7</v>
      </c>
      <c r="B888" s="25" t="s">
        <v>30</v>
      </c>
      <c r="C888" s="34"/>
      <c r="D888" s="27">
        <v>141396</v>
      </c>
      <c r="E888" s="28">
        <f t="shared" si="96"/>
        <v>0</v>
      </c>
      <c r="F888" s="29">
        <v>0</v>
      </c>
      <c r="G888" s="30">
        <f t="shared" si="97"/>
        <v>0</v>
      </c>
      <c r="H888" s="31">
        <f t="shared" si="99"/>
        <v>130922.22222222222</v>
      </c>
      <c r="I888" s="59"/>
      <c r="J888" s="63">
        <f t="shared" si="98"/>
        <v>0</v>
      </c>
    </row>
    <row r="889" spans="1:12">
      <c r="A889" s="24">
        <v>8</v>
      </c>
      <c r="B889" s="25" t="s">
        <v>31</v>
      </c>
      <c r="C889" s="26"/>
      <c r="D889" s="27">
        <v>232931</v>
      </c>
      <c r="E889" s="28">
        <f t="shared" si="96"/>
        <v>0</v>
      </c>
      <c r="F889" s="29">
        <v>0</v>
      </c>
      <c r="G889" s="30">
        <f t="shared" si="97"/>
        <v>0</v>
      </c>
      <c r="H889" s="31">
        <f t="shared" si="99"/>
        <v>215676.85185185182</v>
      </c>
      <c r="I889" s="59"/>
      <c r="J889" s="63">
        <f t="shared" si="98"/>
        <v>0</v>
      </c>
    </row>
    <row r="890" spans="1:12">
      <c r="A890" s="24">
        <v>9</v>
      </c>
      <c r="B890" s="36" t="s">
        <v>32</v>
      </c>
      <c r="C890" s="26"/>
      <c r="D890" s="27">
        <v>101534</v>
      </c>
      <c r="E890" s="28">
        <f t="shared" si="96"/>
        <v>0</v>
      </c>
      <c r="F890" s="29">
        <v>0</v>
      </c>
      <c r="G890" s="30">
        <f t="shared" si="97"/>
        <v>0</v>
      </c>
      <c r="H890" s="31">
        <f t="shared" si="99"/>
        <v>94012.962962962964</v>
      </c>
      <c r="I890" s="59"/>
      <c r="J890" s="63">
        <f t="shared" si="98"/>
        <v>0</v>
      </c>
    </row>
    <row r="891" spans="1:12" s="195" customFormat="1">
      <c r="A891" s="168">
        <v>10</v>
      </c>
      <c r="B891" s="36" t="s">
        <v>33</v>
      </c>
      <c r="C891" s="37"/>
      <c r="D891" s="27">
        <v>110148</v>
      </c>
      <c r="E891" s="156">
        <f t="shared" si="96"/>
        <v>0</v>
      </c>
      <c r="F891" s="157">
        <v>0</v>
      </c>
      <c r="G891" s="30">
        <f t="shared" si="97"/>
        <v>0</v>
      </c>
      <c r="H891" s="170">
        <f t="shared" si="99"/>
        <v>101988.88888888888</v>
      </c>
      <c r="I891" s="183"/>
      <c r="J891" s="158">
        <f t="shared" si="98"/>
        <v>0</v>
      </c>
      <c r="K891" s="197"/>
      <c r="L891" s="197"/>
    </row>
    <row r="892" spans="1:12">
      <c r="A892" s="24">
        <v>11</v>
      </c>
      <c r="B892" s="25" t="s">
        <v>34</v>
      </c>
      <c r="C892" s="37"/>
      <c r="D892" s="27">
        <v>54198</v>
      </c>
      <c r="E892" s="28">
        <f t="shared" si="96"/>
        <v>0</v>
      </c>
      <c r="F892" s="29">
        <v>0</v>
      </c>
      <c r="G892" s="30">
        <f t="shared" si="97"/>
        <v>0</v>
      </c>
      <c r="H892" s="31">
        <f t="shared" si="99"/>
        <v>50183.333333333328</v>
      </c>
      <c r="I892" s="59"/>
      <c r="J892" s="63">
        <f t="shared" si="98"/>
        <v>0</v>
      </c>
    </row>
    <row r="893" spans="1:12">
      <c r="A893" s="24">
        <v>12</v>
      </c>
      <c r="B893" s="25" t="s">
        <v>35</v>
      </c>
      <c r="C893" s="37"/>
      <c r="D893" s="27">
        <v>49680</v>
      </c>
      <c r="E893" s="28">
        <f t="shared" si="96"/>
        <v>0</v>
      </c>
      <c r="F893" s="29">
        <v>0</v>
      </c>
      <c r="G893" s="30">
        <f t="shared" si="97"/>
        <v>0</v>
      </c>
      <c r="H893" s="31">
        <f t="shared" si="99"/>
        <v>46000</v>
      </c>
      <c r="I893" s="59"/>
      <c r="J893" s="63">
        <f t="shared" si="98"/>
        <v>0</v>
      </c>
    </row>
    <row r="894" spans="1:12" s="195" customFormat="1">
      <c r="A894" s="168">
        <v>13</v>
      </c>
      <c r="B894" s="25" t="s">
        <v>36</v>
      </c>
      <c r="C894" s="37"/>
      <c r="D894" s="38">
        <v>64152</v>
      </c>
      <c r="E894" s="156">
        <f t="shared" si="96"/>
        <v>0</v>
      </c>
      <c r="F894" s="157">
        <v>0</v>
      </c>
      <c r="G894" s="30">
        <f t="shared" si="97"/>
        <v>0</v>
      </c>
      <c r="H894" s="170">
        <f t="shared" si="99"/>
        <v>59399.999999999993</v>
      </c>
      <c r="I894" s="183"/>
      <c r="J894" s="158">
        <f t="shared" si="98"/>
        <v>0</v>
      </c>
      <c r="K894" s="197"/>
      <c r="L894" s="197"/>
    </row>
    <row r="895" spans="1:12" s="195" customFormat="1">
      <c r="A895" s="168">
        <v>14</v>
      </c>
      <c r="B895" s="25" t="s">
        <v>37</v>
      </c>
      <c r="C895" s="37"/>
      <c r="D895" s="38">
        <v>65934</v>
      </c>
      <c r="E895" s="156">
        <f t="shared" si="96"/>
        <v>0</v>
      </c>
      <c r="F895" s="157">
        <v>0</v>
      </c>
      <c r="G895" s="30">
        <f t="shared" si="97"/>
        <v>0</v>
      </c>
      <c r="H895" s="170">
        <f t="shared" si="99"/>
        <v>61049.999999999993</v>
      </c>
      <c r="I895" s="183"/>
      <c r="J895" s="158">
        <f t="shared" si="98"/>
        <v>0</v>
      </c>
      <c r="K895" s="197"/>
      <c r="L895" s="197"/>
    </row>
    <row r="896" spans="1:12" s="195" customFormat="1">
      <c r="A896" s="168">
        <v>15</v>
      </c>
      <c r="B896" s="25" t="s">
        <v>38</v>
      </c>
      <c r="C896" s="37"/>
      <c r="D896" s="38">
        <v>76626</v>
      </c>
      <c r="E896" s="156">
        <f t="shared" si="96"/>
        <v>0</v>
      </c>
      <c r="F896" s="157">
        <v>0</v>
      </c>
      <c r="G896" s="30">
        <f t="shared" si="97"/>
        <v>0</v>
      </c>
      <c r="H896" s="170">
        <f t="shared" si="99"/>
        <v>70950</v>
      </c>
      <c r="I896" s="183"/>
      <c r="J896" s="158">
        <f t="shared" si="98"/>
        <v>0</v>
      </c>
      <c r="K896" s="197"/>
      <c r="L896" s="197"/>
    </row>
    <row r="897" spans="1:12" s="195" customFormat="1">
      <c r="A897" s="168">
        <v>16</v>
      </c>
      <c r="B897" s="25" t="s">
        <v>39</v>
      </c>
      <c r="C897" s="37">
        <v>3</v>
      </c>
      <c r="D897" s="38">
        <v>80190</v>
      </c>
      <c r="E897" s="156">
        <f t="shared" si="96"/>
        <v>240570</v>
      </c>
      <c r="F897" s="157">
        <v>0</v>
      </c>
      <c r="G897" s="30">
        <f t="shared" si="97"/>
        <v>240570</v>
      </c>
      <c r="H897" s="170">
        <f t="shared" si="99"/>
        <v>74250</v>
      </c>
      <c r="I897" s="183"/>
      <c r="J897" s="158">
        <f t="shared" si="98"/>
        <v>222750</v>
      </c>
      <c r="K897" s="197"/>
      <c r="L897" s="197"/>
    </row>
    <row r="898" spans="1:12" s="195" customFormat="1">
      <c r="A898" s="168">
        <v>17</v>
      </c>
      <c r="B898" s="25" t="s">
        <v>40</v>
      </c>
      <c r="C898" s="37"/>
      <c r="D898" s="38">
        <v>113832</v>
      </c>
      <c r="E898" s="156">
        <f t="shared" si="96"/>
        <v>0</v>
      </c>
      <c r="F898" s="157">
        <v>0</v>
      </c>
      <c r="G898" s="30">
        <f t="shared" si="97"/>
        <v>0</v>
      </c>
      <c r="H898" s="170">
        <f t="shared" si="99"/>
        <v>105400</v>
      </c>
      <c r="I898" s="183"/>
      <c r="J898" s="158">
        <f t="shared" si="98"/>
        <v>0</v>
      </c>
      <c r="K898" s="197"/>
      <c r="L898" s="197"/>
    </row>
    <row r="899" spans="1:12" s="195" customFormat="1">
      <c r="A899" s="168">
        <v>18</v>
      </c>
      <c r="B899" s="25" t="s">
        <v>41</v>
      </c>
      <c r="C899" s="37"/>
      <c r="D899" s="38">
        <v>98010</v>
      </c>
      <c r="E899" s="156">
        <f t="shared" si="96"/>
        <v>0</v>
      </c>
      <c r="F899" s="157">
        <v>0</v>
      </c>
      <c r="G899" s="30">
        <f t="shared" si="97"/>
        <v>0</v>
      </c>
      <c r="H899" s="170">
        <f t="shared" si="99"/>
        <v>90750</v>
      </c>
      <c r="I899" s="183"/>
      <c r="J899" s="158">
        <f t="shared" si="98"/>
        <v>0</v>
      </c>
      <c r="K899" s="197"/>
      <c r="L899" s="197"/>
    </row>
    <row r="900" spans="1:12" ht="17.25">
      <c r="A900" s="40"/>
      <c r="B900" s="41" t="s">
        <v>42</v>
      </c>
      <c r="C900" s="42">
        <f>SUM(C882:C899)</f>
        <v>12</v>
      </c>
      <c r="D900" s="42"/>
      <c r="E900" s="43">
        <f>SUM(E882:E899)</f>
        <v>1224087</v>
      </c>
      <c r="F900" s="43"/>
      <c r="G900" s="44">
        <f>SUM(G882:G899)</f>
        <v>1134129.75</v>
      </c>
      <c r="H900" s="45"/>
      <c r="I900" s="64"/>
      <c r="J900" s="45">
        <f>SUM(J882:J899)</f>
        <v>1050120.1388888888</v>
      </c>
    </row>
    <row r="901" spans="1:12" ht="31.5">
      <c r="A901" s="46"/>
      <c r="B901" s="47"/>
      <c r="C901" s="48"/>
      <c r="D901" s="48"/>
      <c r="E901" s="49"/>
      <c r="F901" s="49"/>
      <c r="G901" s="50"/>
      <c r="H901" s="51"/>
      <c r="I901" s="65"/>
      <c r="J901" s="184">
        <f>J900*0.08</f>
        <v>84009.611111111109</v>
      </c>
    </row>
    <row r="902" spans="1:12" ht="18">
      <c r="A902" s="283" t="s">
        <v>43</v>
      </c>
      <c r="B902" s="283"/>
      <c r="C902" s="284" t="s">
        <v>44</v>
      </c>
      <c r="D902" s="284"/>
      <c r="E902" s="54"/>
      <c r="F902" s="54"/>
      <c r="G902" s="55" t="s">
        <v>45</v>
      </c>
      <c r="H902" s="56"/>
      <c r="I902" s="66"/>
      <c r="J902" s="185">
        <f>SUM(J900:J901)</f>
        <v>1134129.7499999998</v>
      </c>
    </row>
    <row r="904" spans="1:12">
      <c r="B904" s="131" t="s">
        <v>165</v>
      </c>
      <c r="C904" s="131" t="s">
        <v>166</v>
      </c>
      <c r="D904" s="131"/>
      <c r="E904" s="131" t="s">
        <v>167</v>
      </c>
    </row>
    <row r="908" spans="1:12" ht="21" customHeight="1">
      <c r="A908" s="279" t="s">
        <v>0</v>
      </c>
      <c r="B908" s="279"/>
      <c r="C908" s="279"/>
      <c r="D908" s="279"/>
      <c r="E908" s="279"/>
      <c r="F908" s="279"/>
      <c r="G908" s="279"/>
      <c r="H908" s="3"/>
      <c r="I908" s="182"/>
      <c r="J908" s="3"/>
    </row>
    <row r="909" spans="1:12" ht="15.75">
      <c r="A909" s="279" t="s">
        <v>1</v>
      </c>
      <c r="B909" s="279"/>
      <c r="C909" s="279"/>
      <c r="D909" s="279"/>
      <c r="E909" s="279"/>
      <c r="F909" s="279"/>
      <c r="G909" s="279"/>
      <c r="H909" s="176"/>
      <c r="I909" s="176"/>
      <c r="J909" s="176"/>
    </row>
    <row r="910" spans="1:12" ht="15.75">
      <c r="A910" s="279" t="s">
        <v>2</v>
      </c>
      <c r="B910" s="279"/>
      <c r="C910" s="279"/>
      <c r="D910" s="279"/>
      <c r="E910" s="279"/>
      <c r="F910" s="279"/>
      <c r="G910" s="279"/>
      <c r="H910" s="3"/>
      <c r="I910" s="59"/>
      <c r="J910" s="3"/>
    </row>
    <row r="911" spans="1:12" ht="15.75">
      <c r="A911" s="279" t="s">
        <v>4</v>
      </c>
      <c r="B911" s="279"/>
      <c r="C911" s="279"/>
      <c r="D911" s="279"/>
      <c r="E911" s="279"/>
      <c r="F911" s="279"/>
      <c r="G911" s="279"/>
      <c r="H911" s="3"/>
      <c r="I911" s="59"/>
      <c r="J911" s="3"/>
    </row>
    <row r="912" spans="1:12" ht="15.75" customHeight="1">
      <c r="A912" s="280" t="s">
        <v>6</v>
      </c>
      <c r="B912" s="280"/>
      <c r="C912" s="280"/>
      <c r="D912" s="280"/>
      <c r="E912" s="280"/>
      <c r="F912" s="280"/>
      <c r="G912" s="280"/>
      <c r="H912" s="3"/>
      <c r="I912" s="59"/>
      <c r="J912" s="3"/>
    </row>
    <row r="913" spans="1:12" ht="27.75">
      <c r="A913" s="9"/>
      <c r="B913" s="9"/>
      <c r="C913" s="281" t="s">
        <v>388</v>
      </c>
      <c r="D913" s="281"/>
      <c r="E913" s="281"/>
      <c r="F913" s="281"/>
      <c r="G913" s="281"/>
      <c r="H913" s="3"/>
      <c r="I913" s="59"/>
      <c r="J913" s="3"/>
    </row>
    <row r="914" spans="1:12" ht="15.75">
      <c r="A914" s="11" t="s">
        <v>358</v>
      </c>
      <c r="B914" s="12"/>
      <c r="C914" s="13"/>
      <c r="D914" s="286"/>
      <c r="E914" s="286"/>
      <c r="F914" s="286"/>
      <c r="G914" s="286"/>
      <c r="H914" s="15"/>
      <c r="I914" s="59"/>
      <c r="J914" s="3"/>
    </row>
    <row r="915" spans="1:12" ht="15.75">
      <c r="A915" s="11" t="s">
        <v>9</v>
      </c>
      <c r="B915" s="286" t="s">
        <v>389</v>
      </c>
      <c r="C915" s="286"/>
      <c r="D915" s="286"/>
      <c r="E915" s="286"/>
      <c r="F915" s="286"/>
      <c r="G915" s="16"/>
      <c r="H915" s="20" t="s">
        <v>161</v>
      </c>
      <c r="I915" s="62"/>
      <c r="J915" s="61"/>
    </row>
    <row r="916" spans="1:12" ht="18.75">
      <c r="A916" s="11" t="s">
        <v>11</v>
      </c>
      <c r="B916" s="299"/>
      <c r="C916" s="299"/>
      <c r="D916" s="299"/>
      <c r="E916" s="299"/>
      <c r="F916" s="179"/>
      <c r="G916" s="180"/>
      <c r="H916" s="180"/>
      <c r="I916" s="180"/>
      <c r="J916" s="3"/>
    </row>
    <row r="917" spans="1:12" ht="15.75">
      <c r="A917" s="21" t="s">
        <v>14</v>
      </c>
      <c r="B917" s="181"/>
      <c r="C917" s="21" t="s">
        <v>17</v>
      </c>
      <c r="D917" s="22" t="s">
        <v>18</v>
      </c>
      <c r="E917" s="23" t="s">
        <v>19</v>
      </c>
      <c r="F917" s="23" t="s">
        <v>20</v>
      </c>
      <c r="G917" s="21" t="s">
        <v>21</v>
      </c>
      <c r="H917" s="3"/>
      <c r="I917" s="59"/>
      <c r="J917" s="3"/>
    </row>
    <row r="918" spans="1:12">
      <c r="A918" s="24">
        <v>1</v>
      </c>
      <c r="B918" s="25" t="s">
        <v>23</v>
      </c>
      <c r="C918" s="26">
        <v>20</v>
      </c>
      <c r="D918" s="27">
        <v>79305</v>
      </c>
      <c r="E918" s="28">
        <f t="shared" ref="E918:E935" si="100">D918*C918</f>
        <v>1586100</v>
      </c>
      <c r="F918" s="29">
        <v>0</v>
      </c>
      <c r="G918" s="30">
        <f t="shared" ref="G918:G935" si="101">E918-E918*F918</f>
        <v>1586100</v>
      </c>
      <c r="H918" s="31">
        <f>D918/1.08</f>
        <v>73430.555555555547</v>
      </c>
      <c r="I918" s="59"/>
      <c r="J918" s="63">
        <f t="shared" ref="J918:J935" si="102">H918*C918</f>
        <v>1468611.111111111</v>
      </c>
    </row>
    <row r="919" spans="1:12">
      <c r="A919" s="120">
        <v>2</v>
      </c>
      <c r="B919" s="121" t="s">
        <v>25</v>
      </c>
      <c r="C919" s="126"/>
      <c r="D919" s="33">
        <v>128591</v>
      </c>
      <c r="E919" s="123">
        <f t="shared" si="100"/>
        <v>0</v>
      </c>
      <c r="F919" s="29">
        <v>0</v>
      </c>
      <c r="G919" s="125">
        <f t="shared" si="101"/>
        <v>0</v>
      </c>
      <c r="H919" s="31">
        <f>D919/1.08</f>
        <v>119065.74074074073</v>
      </c>
      <c r="I919" s="129"/>
      <c r="J919" s="63">
        <f t="shared" si="102"/>
        <v>0</v>
      </c>
    </row>
    <row r="920" spans="1:12">
      <c r="A920" s="24">
        <v>3</v>
      </c>
      <c r="B920" s="25" t="s">
        <v>26</v>
      </c>
      <c r="C920" s="88"/>
      <c r="D920" s="27">
        <v>60043</v>
      </c>
      <c r="E920" s="28">
        <f t="shared" si="100"/>
        <v>0</v>
      </c>
      <c r="F920" s="29">
        <v>0</v>
      </c>
      <c r="G920" s="30">
        <f t="shared" si="101"/>
        <v>0</v>
      </c>
      <c r="H920" s="31">
        <f>D920/1.08</f>
        <v>55595.370370370365</v>
      </c>
      <c r="I920" s="59"/>
      <c r="J920" s="63">
        <f t="shared" si="102"/>
        <v>0</v>
      </c>
    </row>
    <row r="921" spans="1:12">
      <c r="A921" s="24">
        <v>4</v>
      </c>
      <c r="B921" s="25" t="s">
        <v>27</v>
      </c>
      <c r="C921" s="35"/>
      <c r="D921" s="27">
        <v>115781</v>
      </c>
      <c r="E921" s="28">
        <f t="shared" si="100"/>
        <v>0</v>
      </c>
      <c r="F921" s="29">
        <v>0</v>
      </c>
      <c r="G921" s="30">
        <f t="shared" si="101"/>
        <v>0</v>
      </c>
      <c r="H921" s="31">
        <f>D921/1.08</f>
        <v>107204.62962962962</v>
      </c>
      <c r="I921" s="59"/>
      <c r="J921" s="63">
        <f t="shared" si="102"/>
        <v>0</v>
      </c>
    </row>
    <row r="922" spans="1:12">
      <c r="A922" s="24">
        <v>5</v>
      </c>
      <c r="B922" s="25" t="s">
        <v>28</v>
      </c>
      <c r="C922" s="32">
        <v>5</v>
      </c>
      <c r="D922" s="33">
        <v>119943</v>
      </c>
      <c r="E922" s="123">
        <f t="shared" si="100"/>
        <v>599715</v>
      </c>
      <c r="F922" s="124">
        <v>0.25</v>
      </c>
      <c r="G922" s="125">
        <f t="shared" si="101"/>
        <v>449786.25</v>
      </c>
      <c r="H922" s="128">
        <f>D922/1.08*0.75</f>
        <v>83293.75</v>
      </c>
      <c r="I922" s="59"/>
      <c r="J922" s="63">
        <f t="shared" si="102"/>
        <v>416468.75</v>
      </c>
    </row>
    <row r="923" spans="1:12">
      <c r="A923" s="24">
        <v>6</v>
      </c>
      <c r="B923" s="25" t="s">
        <v>29</v>
      </c>
      <c r="C923" s="26"/>
      <c r="D923" s="27">
        <v>94810</v>
      </c>
      <c r="E923" s="28">
        <f t="shared" si="100"/>
        <v>0</v>
      </c>
      <c r="F923" s="29">
        <v>0</v>
      </c>
      <c r="G923" s="30">
        <f t="shared" si="101"/>
        <v>0</v>
      </c>
      <c r="H923" s="31">
        <f t="shared" ref="H923:H935" si="103">D923/1.08</f>
        <v>87787.037037037036</v>
      </c>
      <c r="I923" s="59"/>
      <c r="J923" s="63">
        <f t="shared" si="102"/>
        <v>0</v>
      </c>
    </row>
    <row r="924" spans="1:12">
      <c r="A924" s="24">
        <v>7</v>
      </c>
      <c r="B924" s="25" t="s">
        <v>30</v>
      </c>
      <c r="C924" s="34"/>
      <c r="D924" s="27">
        <v>141396</v>
      </c>
      <c r="E924" s="28">
        <f t="shared" si="100"/>
        <v>0</v>
      </c>
      <c r="F924" s="29">
        <v>0</v>
      </c>
      <c r="G924" s="30">
        <f t="shared" si="101"/>
        <v>0</v>
      </c>
      <c r="H924" s="31">
        <f t="shared" si="103"/>
        <v>130922.22222222222</v>
      </c>
      <c r="I924" s="59"/>
      <c r="J924" s="63">
        <f t="shared" si="102"/>
        <v>0</v>
      </c>
    </row>
    <row r="925" spans="1:12">
      <c r="A925" s="24">
        <v>8</v>
      </c>
      <c r="B925" s="25" t="s">
        <v>31</v>
      </c>
      <c r="C925" s="26"/>
      <c r="D925" s="27">
        <v>232931</v>
      </c>
      <c r="E925" s="28">
        <f t="shared" si="100"/>
        <v>0</v>
      </c>
      <c r="F925" s="29">
        <v>0</v>
      </c>
      <c r="G925" s="30">
        <f t="shared" si="101"/>
        <v>0</v>
      </c>
      <c r="H925" s="31">
        <f t="shared" si="103"/>
        <v>215676.85185185182</v>
      </c>
      <c r="I925" s="59"/>
      <c r="J925" s="63">
        <f t="shared" si="102"/>
        <v>0</v>
      </c>
    </row>
    <row r="926" spans="1:12">
      <c r="A926" s="24">
        <v>9</v>
      </c>
      <c r="B926" s="36" t="s">
        <v>32</v>
      </c>
      <c r="C926" s="26"/>
      <c r="D926" s="27">
        <v>101534</v>
      </c>
      <c r="E926" s="28">
        <f t="shared" si="100"/>
        <v>0</v>
      </c>
      <c r="F926" s="29">
        <v>0</v>
      </c>
      <c r="G926" s="30">
        <f t="shared" si="101"/>
        <v>0</v>
      </c>
      <c r="H926" s="31">
        <f t="shared" si="103"/>
        <v>94012.962962962964</v>
      </c>
      <c r="I926" s="59"/>
      <c r="J926" s="63">
        <f t="shared" si="102"/>
        <v>0</v>
      </c>
    </row>
    <row r="927" spans="1:12" s="195" customFormat="1">
      <c r="A927" s="168">
        <v>10</v>
      </c>
      <c r="B927" s="36" t="s">
        <v>33</v>
      </c>
      <c r="C927" s="37"/>
      <c r="D927" s="27">
        <v>110148</v>
      </c>
      <c r="E927" s="156">
        <f t="shared" si="100"/>
        <v>0</v>
      </c>
      <c r="F927" s="157">
        <v>0</v>
      </c>
      <c r="G927" s="30">
        <f t="shared" si="101"/>
        <v>0</v>
      </c>
      <c r="H927" s="170">
        <f t="shared" si="103"/>
        <v>101988.88888888888</v>
      </c>
      <c r="I927" s="183"/>
      <c r="J927" s="158">
        <f t="shared" si="102"/>
        <v>0</v>
      </c>
      <c r="K927" s="197"/>
      <c r="L927" s="197"/>
    </row>
    <row r="928" spans="1:12">
      <c r="A928" s="24">
        <v>11</v>
      </c>
      <c r="B928" s="25" t="s">
        <v>34</v>
      </c>
      <c r="C928" s="37">
        <v>10</v>
      </c>
      <c r="D928" s="27">
        <v>54198</v>
      </c>
      <c r="E928" s="28">
        <f t="shared" si="100"/>
        <v>541980</v>
      </c>
      <c r="F928" s="29">
        <v>0</v>
      </c>
      <c r="G928" s="30">
        <f t="shared" si="101"/>
        <v>541980</v>
      </c>
      <c r="H928" s="31">
        <f t="shared" si="103"/>
        <v>50183.333333333328</v>
      </c>
      <c r="I928" s="59"/>
      <c r="J928" s="63">
        <f t="shared" si="102"/>
        <v>501833.33333333326</v>
      </c>
    </row>
    <row r="929" spans="1:12">
      <c r="A929" s="24">
        <v>12</v>
      </c>
      <c r="B929" s="25" t="s">
        <v>35</v>
      </c>
      <c r="C929" s="37"/>
      <c r="D929" s="27">
        <v>49680</v>
      </c>
      <c r="E929" s="28">
        <f t="shared" si="100"/>
        <v>0</v>
      </c>
      <c r="F929" s="29">
        <v>0</v>
      </c>
      <c r="G929" s="30">
        <f t="shared" si="101"/>
        <v>0</v>
      </c>
      <c r="H929" s="31">
        <f t="shared" si="103"/>
        <v>46000</v>
      </c>
      <c r="I929" s="59"/>
      <c r="J929" s="63">
        <f t="shared" si="102"/>
        <v>0</v>
      </c>
    </row>
    <row r="930" spans="1:12" s="195" customFormat="1">
      <c r="A930" s="168">
        <v>13</v>
      </c>
      <c r="B930" s="25" t="s">
        <v>36</v>
      </c>
      <c r="C930" s="37"/>
      <c r="D930" s="38">
        <v>64152</v>
      </c>
      <c r="E930" s="156">
        <f t="shared" si="100"/>
        <v>0</v>
      </c>
      <c r="F930" s="157">
        <v>0</v>
      </c>
      <c r="G930" s="30">
        <f t="shared" si="101"/>
        <v>0</v>
      </c>
      <c r="H930" s="170">
        <f t="shared" si="103"/>
        <v>59399.999999999993</v>
      </c>
      <c r="I930" s="183"/>
      <c r="J930" s="158">
        <f t="shared" si="102"/>
        <v>0</v>
      </c>
      <c r="K930" s="197"/>
      <c r="L930" s="197"/>
    </row>
    <row r="931" spans="1:12" s="195" customFormat="1">
      <c r="A931" s="168">
        <v>14</v>
      </c>
      <c r="B931" s="25" t="s">
        <v>37</v>
      </c>
      <c r="C931" s="37"/>
      <c r="D931" s="38">
        <v>65934</v>
      </c>
      <c r="E931" s="156">
        <f t="shared" si="100"/>
        <v>0</v>
      </c>
      <c r="F931" s="157">
        <v>0</v>
      </c>
      <c r="G931" s="30">
        <f t="shared" si="101"/>
        <v>0</v>
      </c>
      <c r="H931" s="170">
        <f t="shared" si="103"/>
        <v>61049.999999999993</v>
      </c>
      <c r="I931" s="183"/>
      <c r="J931" s="158">
        <f t="shared" si="102"/>
        <v>0</v>
      </c>
      <c r="K931" s="197"/>
      <c r="L931" s="197"/>
    </row>
    <row r="932" spans="1:12" s="195" customFormat="1">
      <c r="A932" s="168">
        <v>15</v>
      </c>
      <c r="B932" s="25" t="s">
        <v>38</v>
      </c>
      <c r="C932" s="37"/>
      <c r="D932" s="38">
        <v>76626</v>
      </c>
      <c r="E932" s="156">
        <f t="shared" si="100"/>
        <v>0</v>
      </c>
      <c r="F932" s="157">
        <v>0</v>
      </c>
      <c r="G932" s="30">
        <f t="shared" si="101"/>
        <v>0</v>
      </c>
      <c r="H932" s="170">
        <f t="shared" si="103"/>
        <v>70950</v>
      </c>
      <c r="I932" s="183"/>
      <c r="J932" s="158">
        <f t="shared" si="102"/>
        <v>0</v>
      </c>
      <c r="K932" s="197"/>
      <c r="L932" s="197"/>
    </row>
    <row r="933" spans="1:12" s="195" customFormat="1">
      <c r="A933" s="168">
        <v>16</v>
      </c>
      <c r="B933" s="25" t="s">
        <v>39</v>
      </c>
      <c r="C933" s="37"/>
      <c r="D933" s="38">
        <v>80190</v>
      </c>
      <c r="E933" s="156">
        <f t="shared" si="100"/>
        <v>0</v>
      </c>
      <c r="F933" s="157">
        <v>0</v>
      </c>
      <c r="G933" s="30">
        <f t="shared" si="101"/>
        <v>0</v>
      </c>
      <c r="H933" s="170">
        <f t="shared" si="103"/>
        <v>74250</v>
      </c>
      <c r="I933" s="183"/>
      <c r="J933" s="158">
        <f t="shared" si="102"/>
        <v>0</v>
      </c>
      <c r="K933" s="197"/>
      <c r="L933" s="197"/>
    </row>
    <row r="934" spans="1:12" s="195" customFormat="1">
      <c r="A934" s="168">
        <v>17</v>
      </c>
      <c r="B934" s="25" t="s">
        <v>40</v>
      </c>
      <c r="C934" s="37"/>
      <c r="D934" s="38">
        <v>113832</v>
      </c>
      <c r="E934" s="156">
        <f t="shared" si="100"/>
        <v>0</v>
      </c>
      <c r="F934" s="157">
        <v>0</v>
      </c>
      <c r="G934" s="30">
        <f t="shared" si="101"/>
        <v>0</v>
      </c>
      <c r="H934" s="170">
        <f t="shared" si="103"/>
        <v>105400</v>
      </c>
      <c r="I934" s="183"/>
      <c r="J934" s="158">
        <f t="shared" si="102"/>
        <v>0</v>
      </c>
      <c r="K934" s="197"/>
      <c r="L934" s="197"/>
    </row>
    <row r="935" spans="1:12" s="195" customFormat="1">
      <c r="A935" s="168">
        <v>18</v>
      </c>
      <c r="B935" s="25" t="s">
        <v>41</v>
      </c>
      <c r="C935" s="37"/>
      <c r="D935" s="38">
        <v>98010</v>
      </c>
      <c r="E935" s="156">
        <f t="shared" si="100"/>
        <v>0</v>
      </c>
      <c r="F935" s="157">
        <v>0</v>
      </c>
      <c r="G935" s="30">
        <f t="shared" si="101"/>
        <v>0</v>
      </c>
      <c r="H935" s="170">
        <f t="shared" si="103"/>
        <v>90750</v>
      </c>
      <c r="I935" s="183"/>
      <c r="J935" s="158">
        <f t="shared" si="102"/>
        <v>0</v>
      </c>
      <c r="K935" s="197"/>
      <c r="L935" s="197"/>
    </row>
    <row r="936" spans="1:12" ht="17.25">
      <c r="A936" s="40"/>
      <c r="B936" s="41" t="s">
        <v>42</v>
      </c>
      <c r="C936" s="42">
        <f>SUM(C918:C935)</f>
        <v>35</v>
      </c>
      <c r="D936" s="42"/>
      <c r="E936" s="43">
        <f>SUM(E918:E935)</f>
        <v>2727795</v>
      </c>
      <c r="F936" s="43"/>
      <c r="G936" s="44">
        <f>SUM(G918:G935)</f>
        <v>2577866.25</v>
      </c>
      <c r="H936" s="45"/>
      <c r="I936" s="64"/>
      <c r="J936" s="45">
        <f>SUM(J918:J935)</f>
        <v>2386913.194444444</v>
      </c>
    </row>
    <row r="937" spans="1:12" ht="31.5">
      <c r="A937" s="46"/>
      <c r="B937" s="47"/>
      <c r="C937" s="48"/>
      <c r="D937" s="48"/>
      <c r="E937" s="49"/>
      <c r="F937" s="49"/>
      <c r="G937" s="50"/>
      <c r="H937" s="51"/>
      <c r="I937" s="65"/>
      <c r="J937" s="184">
        <f>J936*0.08</f>
        <v>190953.05555555553</v>
      </c>
    </row>
    <row r="938" spans="1:12" ht="18">
      <c r="A938" s="283" t="s">
        <v>43</v>
      </c>
      <c r="B938" s="283"/>
      <c r="C938" s="284" t="s">
        <v>44</v>
      </c>
      <c r="D938" s="284"/>
      <c r="E938" s="54"/>
      <c r="F938" s="54"/>
      <c r="G938" s="55" t="s">
        <v>45</v>
      </c>
      <c r="H938" s="56"/>
      <c r="I938" s="66"/>
      <c r="J938" s="185">
        <f>SUM(J936:J937)</f>
        <v>2577866.2499999995</v>
      </c>
    </row>
    <row r="940" spans="1:12">
      <c r="B940" s="131" t="s">
        <v>165</v>
      </c>
      <c r="C940" s="131" t="s">
        <v>166</v>
      </c>
      <c r="D940" s="131"/>
      <c r="E940" s="131" t="s">
        <v>167</v>
      </c>
    </row>
    <row r="944" spans="1:12" ht="21" customHeight="1">
      <c r="A944" s="279" t="s">
        <v>0</v>
      </c>
      <c r="B944" s="279"/>
      <c r="C944" s="279"/>
      <c r="D944" s="279"/>
      <c r="E944" s="279"/>
      <c r="F944" s="279"/>
      <c r="G944" s="279"/>
      <c r="H944" s="3"/>
      <c r="I944" s="182"/>
      <c r="J944" s="3"/>
    </row>
    <row r="945" spans="1:10" ht="15.75">
      <c r="A945" s="279" t="s">
        <v>1</v>
      </c>
      <c r="B945" s="279"/>
      <c r="C945" s="279"/>
      <c r="D945" s="279"/>
      <c r="E945" s="279"/>
      <c r="F945" s="279"/>
      <c r="G945" s="279"/>
      <c r="H945" s="176"/>
      <c r="I945" s="176"/>
      <c r="J945" s="176"/>
    </row>
    <row r="946" spans="1:10" ht="15.75">
      <c r="A946" s="279" t="s">
        <v>2</v>
      </c>
      <c r="B946" s="279"/>
      <c r="C946" s="279"/>
      <c r="D946" s="279"/>
      <c r="E946" s="279"/>
      <c r="F946" s="279"/>
      <c r="G946" s="279"/>
      <c r="H946" s="3"/>
      <c r="I946" s="59"/>
      <c r="J946" s="3"/>
    </row>
    <row r="947" spans="1:10" ht="15.75">
      <c r="A947" s="279" t="s">
        <v>4</v>
      </c>
      <c r="B947" s="279"/>
      <c r="C947" s="279"/>
      <c r="D947" s="279"/>
      <c r="E947" s="279"/>
      <c r="F947" s="279"/>
      <c r="G947" s="279"/>
      <c r="H947" s="3"/>
      <c r="I947" s="59"/>
      <c r="J947" s="3"/>
    </row>
    <row r="948" spans="1:10" ht="15.75" customHeight="1">
      <c r="A948" s="280" t="s">
        <v>6</v>
      </c>
      <c r="B948" s="280"/>
      <c r="C948" s="280"/>
      <c r="D948" s="280"/>
      <c r="E948" s="280"/>
      <c r="F948" s="280"/>
      <c r="G948" s="280"/>
      <c r="H948" s="3"/>
      <c r="I948" s="59"/>
      <c r="J948" s="3"/>
    </row>
    <row r="949" spans="1:10" ht="27.75">
      <c r="A949" s="9"/>
      <c r="B949" s="9"/>
      <c r="C949" s="281" t="s">
        <v>388</v>
      </c>
      <c r="D949" s="281"/>
      <c r="E949" s="281"/>
      <c r="F949" s="281"/>
      <c r="G949" s="281"/>
      <c r="H949" s="3"/>
      <c r="I949" s="59"/>
      <c r="J949" s="3"/>
    </row>
    <row r="950" spans="1:10" ht="15.75">
      <c r="A950" s="11" t="s">
        <v>358</v>
      </c>
      <c r="B950" s="12"/>
      <c r="C950" s="13"/>
      <c r="D950" s="286"/>
      <c r="E950" s="286"/>
      <c r="F950" s="286"/>
      <c r="G950" s="286"/>
      <c r="H950" s="15"/>
      <c r="I950" s="59"/>
      <c r="J950" s="3"/>
    </row>
    <row r="951" spans="1:10" ht="15.75">
      <c r="A951" s="11" t="s">
        <v>9</v>
      </c>
      <c r="B951" s="286" t="s">
        <v>390</v>
      </c>
      <c r="C951" s="286"/>
      <c r="D951" s="286"/>
      <c r="E951" s="286"/>
      <c r="F951" s="286"/>
      <c r="G951" s="16"/>
      <c r="H951" s="20" t="s">
        <v>161</v>
      </c>
      <c r="I951" s="62"/>
      <c r="J951" s="61"/>
    </row>
    <row r="952" spans="1:10" ht="18.75">
      <c r="A952" s="11" t="s">
        <v>11</v>
      </c>
      <c r="B952" s="299"/>
      <c r="C952" s="299"/>
      <c r="D952" s="299"/>
      <c r="E952" s="299"/>
      <c r="F952" s="179"/>
      <c r="G952" s="180"/>
      <c r="H952" s="180"/>
      <c r="I952" s="180"/>
      <c r="J952" s="3"/>
    </row>
    <row r="953" spans="1:10" ht="15.75">
      <c r="A953" s="21" t="s">
        <v>14</v>
      </c>
      <c r="B953" s="181"/>
      <c r="C953" s="21" t="s">
        <v>17</v>
      </c>
      <c r="D953" s="22" t="s">
        <v>18</v>
      </c>
      <c r="E953" s="23" t="s">
        <v>19</v>
      </c>
      <c r="F953" s="23" t="s">
        <v>20</v>
      </c>
      <c r="G953" s="21" t="s">
        <v>21</v>
      </c>
      <c r="H953" s="3"/>
      <c r="I953" s="59"/>
      <c r="J953" s="3"/>
    </row>
    <row r="954" spans="1:10">
      <c r="A954" s="24">
        <v>1</v>
      </c>
      <c r="B954" s="25" t="s">
        <v>23</v>
      </c>
      <c r="C954" s="26">
        <v>10</v>
      </c>
      <c r="D954" s="27">
        <v>79305</v>
      </c>
      <c r="E954" s="28">
        <f t="shared" ref="E954:E971" si="104">D954*C954</f>
        <v>793050</v>
      </c>
      <c r="F954" s="29">
        <v>0</v>
      </c>
      <c r="G954" s="30">
        <f t="shared" ref="G954:G971" si="105">E954-E954*F954</f>
        <v>793050</v>
      </c>
      <c r="H954" s="31">
        <f>D954/1.08</f>
        <v>73430.555555555547</v>
      </c>
      <c r="I954" s="59"/>
      <c r="J954" s="63">
        <f t="shared" ref="J954:J971" si="106">H954*C954</f>
        <v>734305.5555555555</v>
      </c>
    </row>
    <row r="955" spans="1:10">
      <c r="A955" s="120">
        <v>2</v>
      </c>
      <c r="B955" s="121" t="s">
        <v>25</v>
      </c>
      <c r="C955" s="126"/>
      <c r="D955" s="33">
        <v>128591</v>
      </c>
      <c r="E955" s="123">
        <f t="shared" si="104"/>
        <v>0</v>
      </c>
      <c r="F955" s="29">
        <v>0</v>
      </c>
      <c r="G955" s="125">
        <f t="shared" si="105"/>
        <v>0</v>
      </c>
      <c r="H955" s="31">
        <f>D955/1.08</f>
        <v>119065.74074074073</v>
      </c>
      <c r="I955" s="129"/>
      <c r="J955" s="63">
        <f t="shared" si="106"/>
        <v>0</v>
      </c>
    </row>
    <row r="956" spans="1:10">
      <c r="A956" s="24">
        <v>3</v>
      </c>
      <c r="B956" s="25" t="s">
        <v>26</v>
      </c>
      <c r="C956" s="88"/>
      <c r="D956" s="27">
        <v>60043</v>
      </c>
      <c r="E956" s="28">
        <f t="shared" si="104"/>
        <v>0</v>
      </c>
      <c r="F956" s="29">
        <v>0</v>
      </c>
      <c r="G956" s="30">
        <f t="shared" si="105"/>
        <v>0</v>
      </c>
      <c r="H956" s="31">
        <f>D956/1.08</f>
        <v>55595.370370370365</v>
      </c>
      <c r="I956" s="59"/>
      <c r="J956" s="63">
        <f t="shared" si="106"/>
        <v>0</v>
      </c>
    </row>
    <row r="957" spans="1:10">
      <c r="A957" s="24">
        <v>4</v>
      </c>
      <c r="B957" s="25" t="s">
        <v>27</v>
      </c>
      <c r="C957" s="35"/>
      <c r="D957" s="27">
        <v>115781</v>
      </c>
      <c r="E957" s="28">
        <f t="shared" si="104"/>
        <v>0</v>
      </c>
      <c r="F957" s="29">
        <v>0</v>
      </c>
      <c r="G957" s="30">
        <f t="shared" si="105"/>
        <v>0</v>
      </c>
      <c r="H957" s="31">
        <f>D957/1.08</f>
        <v>107204.62962962962</v>
      </c>
      <c r="I957" s="59"/>
      <c r="J957" s="63">
        <f t="shared" si="106"/>
        <v>0</v>
      </c>
    </row>
    <row r="958" spans="1:10">
      <c r="A958" s="24">
        <v>5</v>
      </c>
      <c r="B958" s="25" t="s">
        <v>28</v>
      </c>
      <c r="C958" s="32">
        <v>15</v>
      </c>
      <c r="D958" s="33">
        <v>119943</v>
      </c>
      <c r="E958" s="123">
        <f t="shared" si="104"/>
        <v>1799145</v>
      </c>
      <c r="F958" s="124">
        <v>0.25</v>
      </c>
      <c r="G958" s="125">
        <f t="shared" si="105"/>
        <v>1349358.75</v>
      </c>
      <c r="H958" s="128">
        <f>D958/1.08*0.75</f>
        <v>83293.75</v>
      </c>
      <c r="I958" s="59"/>
      <c r="J958" s="63">
        <f t="shared" si="106"/>
        <v>1249406.25</v>
      </c>
    </row>
    <row r="959" spans="1:10">
      <c r="A959" s="24">
        <v>6</v>
      </c>
      <c r="B959" s="25" t="s">
        <v>29</v>
      </c>
      <c r="C959" s="26"/>
      <c r="D959" s="27">
        <v>94810</v>
      </c>
      <c r="E959" s="28">
        <f t="shared" si="104"/>
        <v>0</v>
      </c>
      <c r="F959" s="29">
        <v>0</v>
      </c>
      <c r="G959" s="30">
        <f t="shared" si="105"/>
        <v>0</v>
      </c>
      <c r="H959" s="31">
        <f t="shared" ref="H959:H971" si="107">D959/1.08</f>
        <v>87787.037037037036</v>
      </c>
      <c r="I959" s="59"/>
      <c r="J959" s="63">
        <f t="shared" si="106"/>
        <v>0</v>
      </c>
    </row>
    <row r="960" spans="1:10">
      <c r="A960" s="24">
        <v>7</v>
      </c>
      <c r="B960" s="25" t="s">
        <v>30</v>
      </c>
      <c r="C960" s="34"/>
      <c r="D960" s="27">
        <v>141396</v>
      </c>
      <c r="E960" s="28">
        <f t="shared" si="104"/>
        <v>0</v>
      </c>
      <c r="F960" s="29">
        <v>0</v>
      </c>
      <c r="G960" s="30">
        <f t="shared" si="105"/>
        <v>0</v>
      </c>
      <c r="H960" s="31">
        <f t="shared" si="107"/>
        <v>130922.22222222222</v>
      </c>
      <c r="I960" s="59"/>
      <c r="J960" s="63">
        <f t="shared" si="106"/>
        <v>0</v>
      </c>
    </row>
    <row r="961" spans="1:12">
      <c r="A961" s="24">
        <v>8</v>
      </c>
      <c r="B961" s="25" t="s">
        <v>31</v>
      </c>
      <c r="C961" s="26"/>
      <c r="D961" s="27">
        <v>232931</v>
      </c>
      <c r="E961" s="28">
        <f t="shared" si="104"/>
        <v>0</v>
      </c>
      <c r="F961" s="29">
        <v>0</v>
      </c>
      <c r="G961" s="30">
        <f t="shared" si="105"/>
        <v>0</v>
      </c>
      <c r="H961" s="31">
        <f t="shared" si="107"/>
        <v>215676.85185185182</v>
      </c>
      <c r="I961" s="59"/>
      <c r="J961" s="63">
        <f t="shared" si="106"/>
        <v>0</v>
      </c>
    </row>
    <row r="962" spans="1:12">
      <c r="A962" s="24">
        <v>9</v>
      </c>
      <c r="B962" s="36" t="s">
        <v>32</v>
      </c>
      <c r="C962" s="26"/>
      <c r="D962" s="27">
        <v>101534</v>
      </c>
      <c r="E962" s="28">
        <f t="shared" si="104"/>
        <v>0</v>
      </c>
      <c r="F962" s="29">
        <v>0</v>
      </c>
      <c r="G962" s="30">
        <f t="shared" si="105"/>
        <v>0</v>
      </c>
      <c r="H962" s="31">
        <f t="shared" si="107"/>
        <v>94012.962962962964</v>
      </c>
      <c r="I962" s="59"/>
      <c r="J962" s="63">
        <f t="shared" si="106"/>
        <v>0</v>
      </c>
    </row>
    <row r="963" spans="1:12" s="195" customFormat="1">
      <c r="A963" s="168">
        <v>10</v>
      </c>
      <c r="B963" s="36" t="s">
        <v>33</v>
      </c>
      <c r="C963" s="37"/>
      <c r="D963" s="27">
        <v>110148</v>
      </c>
      <c r="E963" s="156">
        <f t="shared" si="104"/>
        <v>0</v>
      </c>
      <c r="F963" s="157">
        <v>0</v>
      </c>
      <c r="G963" s="30">
        <f t="shared" si="105"/>
        <v>0</v>
      </c>
      <c r="H963" s="170">
        <f t="shared" si="107"/>
        <v>101988.88888888888</v>
      </c>
      <c r="I963" s="183"/>
      <c r="J963" s="158">
        <f t="shared" si="106"/>
        <v>0</v>
      </c>
      <c r="K963" s="197"/>
      <c r="L963" s="197"/>
    </row>
    <row r="964" spans="1:12">
      <c r="A964" s="24">
        <v>11</v>
      </c>
      <c r="B964" s="25" t="s">
        <v>34</v>
      </c>
      <c r="C964" s="37"/>
      <c r="D964" s="27">
        <v>54198</v>
      </c>
      <c r="E964" s="28">
        <f t="shared" si="104"/>
        <v>0</v>
      </c>
      <c r="F964" s="29">
        <v>0</v>
      </c>
      <c r="G964" s="30">
        <f t="shared" si="105"/>
        <v>0</v>
      </c>
      <c r="H964" s="31">
        <f t="shared" si="107"/>
        <v>50183.333333333328</v>
      </c>
      <c r="I964" s="59"/>
      <c r="J964" s="63">
        <f t="shared" si="106"/>
        <v>0</v>
      </c>
    </row>
    <row r="965" spans="1:12">
      <c r="A965" s="24">
        <v>12</v>
      </c>
      <c r="B965" s="25" t="s">
        <v>35</v>
      </c>
      <c r="C965" s="37"/>
      <c r="D965" s="27">
        <v>49680</v>
      </c>
      <c r="E965" s="28">
        <f t="shared" si="104"/>
        <v>0</v>
      </c>
      <c r="F965" s="29">
        <v>0</v>
      </c>
      <c r="G965" s="30">
        <f t="shared" si="105"/>
        <v>0</v>
      </c>
      <c r="H965" s="31">
        <f t="shared" si="107"/>
        <v>46000</v>
      </c>
      <c r="I965" s="59"/>
      <c r="J965" s="63">
        <f t="shared" si="106"/>
        <v>0</v>
      </c>
    </row>
    <row r="966" spans="1:12" s="195" customFormat="1">
      <c r="A966" s="168">
        <v>13</v>
      </c>
      <c r="B966" s="25" t="s">
        <v>36</v>
      </c>
      <c r="C966" s="37"/>
      <c r="D966" s="38">
        <v>64152</v>
      </c>
      <c r="E966" s="156">
        <f t="shared" si="104"/>
        <v>0</v>
      </c>
      <c r="F966" s="157">
        <v>0</v>
      </c>
      <c r="G966" s="30">
        <f t="shared" si="105"/>
        <v>0</v>
      </c>
      <c r="H966" s="170">
        <f t="shared" si="107"/>
        <v>59399.999999999993</v>
      </c>
      <c r="I966" s="183"/>
      <c r="J966" s="158">
        <f t="shared" si="106"/>
        <v>0</v>
      </c>
      <c r="K966" s="197"/>
      <c r="L966" s="197"/>
    </row>
    <row r="967" spans="1:12" s="195" customFormat="1">
      <c r="A967" s="168">
        <v>14</v>
      </c>
      <c r="B967" s="25" t="s">
        <v>37</v>
      </c>
      <c r="C967" s="37"/>
      <c r="D967" s="38">
        <v>65934</v>
      </c>
      <c r="E967" s="156">
        <f t="shared" si="104"/>
        <v>0</v>
      </c>
      <c r="F967" s="157">
        <v>0</v>
      </c>
      <c r="G967" s="30">
        <f t="shared" si="105"/>
        <v>0</v>
      </c>
      <c r="H967" s="170">
        <f t="shared" si="107"/>
        <v>61049.999999999993</v>
      </c>
      <c r="I967" s="183"/>
      <c r="J967" s="158">
        <f t="shared" si="106"/>
        <v>0</v>
      </c>
      <c r="K967" s="197"/>
      <c r="L967" s="197"/>
    </row>
    <row r="968" spans="1:12" s="195" customFormat="1">
      <c r="A968" s="168">
        <v>15</v>
      </c>
      <c r="B968" s="25" t="s">
        <v>38</v>
      </c>
      <c r="C968" s="37"/>
      <c r="D968" s="38">
        <v>76626</v>
      </c>
      <c r="E968" s="156">
        <f t="shared" si="104"/>
        <v>0</v>
      </c>
      <c r="F968" s="157">
        <v>0</v>
      </c>
      <c r="G968" s="30">
        <f t="shared" si="105"/>
        <v>0</v>
      </c>
      <c r="H968" s="170">
        <f t="shared" si="107"/>
        <v>70950</v>
      </c>
      <c r="I968" s="183"/>
      <c r="J968" s="158">
        <f t="shared" si="106"/>
        <v>0</v>
      </c>
      <c r="K968" s="197"/>
      <c r="L968" s="197"/>
    </row>
    <row r="969" spans="1:12" s="195" customFormat="1">
      <c r="A969" s="168">
        <v>16</v>
      </c>
      <c r="B969" s="25" t="s">
        <v>39</v>
      </c>
      <c r="C969" s="37"/>
      <c r="D969" s="38">
        <v>80190</v>
      </c>
      <c r="E969" s="156">
        <f t="shared" si="104"/>
        <v>0</v>
      </c>
      <c r="F969" s="157">
        <v>0</v>
      </c>
      <c r="G969" s="30">
        <f t="shared" si="105"/>
        <v>0</v>
      </c>
      <c r="H969" s="170">
        <f t="shared" si="107"/>
        <v>74250</v>
      </c>
      <c r="I969" s="183"/>
      <c r="J969" s="158">
        <f t="shared" si="106"/>
        <v>0</v>
      </c>
      <c r="K969" s="197"/>
      <c r="L969" s="197"/>
    </row>
    <row r="970" spans="1:12" s="195" customFormat="1">
      <c r="A970" s="168">
        <v>17</v>
      </c>
      <c r="B970" s="25" t="s">
        <v>40</v>
      </c>
      <c r="C970" s="37"/>
      <c r="D970" s="38">
        <v>113832</v>
      </c>
      <c r="E970" s="156">
        <f t="shared" si="104"/>
        <v>0</v>
      </c>
      <c r="F970" s="157">
        <v>0</v>
      </c>
      <c r="G970" s="30">
        <f t="shared" si="105"/>
        <v>0</v>
      </c>
      <c r="H970" s="170">
        <f t="shared" si="107"/>
        <v>105400</v>
      </c>
      <c r="I970" s="183"/>
      <c r="J970" s="158">
        <f t="shared" si="106"/>
        <v>0</v>
      </c>
      <c r="K970" s="197"/>
      <c r="L970" s="197"/>
    </row>
    <row r="971" spans="1:12" s="195" customFormat="1">
      <c r="A971" s="168">
        <v>18</v>
      </c>
      <c r="B971" s="25" t="s">
        <v>41</v>
      </c>
      <c r="C971" s="37"/>
      <c r="D971" s="38">
        <v>98010</v>
      </c>
      <c r="E971" s="156">
        <f t="shared" si="104"/>
        <v>0</v>
      </c>
      <c r="F971" s="157">
        <v>0</v>
      </c>
      <c r="G971" s="30">
        <f t="shared" si="105"/>
        <v>0</v>
      </c>
      <c r="H971" s="170">
        <f t="shared" si="107"/>
        <v>90750</v>
      </c>
      <c r="I971" s="183"/>
      <c r="J971" s="158">
        <f t="shared" si="106"/>
        <v>0</v>
      </c>
      <c r="K971" s="197"/>
      <c r="L971" s="197"/>
    </row>
    <row r="972" spans="1:12" ht="17.25">
      <c r="A972" s="40"/>
      <c r="B972" s="41" t="s">
        <v>42</v>
      </c>
      <c r="C972" s="42">
        <f>SUM(C954:C971)</f>
        <v>25</v>
      </c>
      <c r="D972" s="42"/>
      <c r="E972" s="43">
        <f>SUM(E954:E971)</f>
        <v>2592195</v>
      </c>
      <c r="F972" s="43"/>
      <c r="G972" s="44">
        <f>SUM(G954:G971)</f>
        <v>2142408.75</v>
      </c>
      <c r="H972" s="45"/>
      <c r="I972" s="64"/>
      <c r="J972" s="45">
        <f>SUM(J954:J971)</f>
        <v>1983711.8055555555</v>
      </c>
    </row>
    <row r="973" spans="1:12" ht="31.5">
      <c r="A973" s="46"/>
      <c r="B973" s="47"/>
      <c r="C973" s="48"/>
      <c r="D973" s="48"/>
      <c r="E973" s="49"/>
      <c r="F973" s="49"/>
      <c r="G973" s="50"/>
      <c r="H973" s="51"/>
      <c r="I973" s="65"/>
      <c r="J973" s="184">
        <f>J972*0.08</f>
        <v>158696.94444444444</v>
      </c>
    </row>
    <row r="974" spans="1:12" ht="18">
      <c r="A974" s="283" t="s">
        <v>43</v>
      </c>
      <c r="B974" s="283"/>
      <c r="C974" s="284" t="s">
        <v>44</v>
      </c>
      <c r="D974" s="284"/>
      <c r="E974" s="54"/>
      <c r="F974" s="54"/>
      <c r="G974" s="55" t="s">
        <v>45</v>
      </c>
      <c r="H974" s="56"/>
      <c r="I974" s="66"/>
      <c r="J974" s="185">
        <f>SUM(J972:J973)</f>
        <v>2142408.75</v>
      </c>
    </row>
    <row r="976" spans="1:12">
      <c r="B976" s="131" t="s">
        <v>165</v>
      </c>
      <c r="C976" s="131" t="s">
        <v>166</v>
      </c>
      <c r="D976" s="131"/>
      <c r="E976" s="131" t="s">
        <v>167</v>
      </c>
    </row>
    <row r="980" spans="1:10" ht="21" customHeight="1">
      <c r="A980" s="279" t="s">
        <v>0</v>
      </c>
      <c r="B980" s="279"/>
      <c r="C980" s="279"/>
      <c r="D980" s="279"/>
      <c r="E980" s="279"/>
      <c r="F980" s="279"/>
      <c r="G980" s="279"/>
      <c r="H980" s="3"/>
      <c r="I980" s="182"/>
      <c r="J980" s="3"/>
    </row>
    <row r="981" spans="1:10" ht="15.75">
      <c r="A981" s="279" t="s">
        <v>1</v>
      </c>
      <c r="B981" s="279"/>
      <c r="C981" s="279"/>
      <c r="D981" s="279"/>
      <c r="E981" s="279"/>
      <c r="F981" s="279"/>
      <c r="G981" s="279"/>
      <c r="H981" s="176"/>
      <c r="I981" s="176"/>
      <c r="J981" s="176"/>
    </row>
    <row r="982" spans="1:10" ht="15.75">
      <c r="A982" s="279" t="s">
        <v>2</v>
      </c>
      <c r="B982" s="279"/>
      <c r="C982" s="279"/>
      <c r="D982" s="279"/>
      <c r="E982" s="279"/>
      <c r="F982" s="279"/>
      <c r="G982" s="279"/>
      <c r="H982" s="3"/>
      <c r="I982" s="59"/>
      <c r="J982" s="3"/>
    </row>
    <row r="983" spans="1:10" ht="15.75">
      <c r="A983" s="279" t="s">
        <v>4</v>
      </c>
      <c r="B983" s="279"/>
      <c r="C983" s="279"/>
      <c r="D983" s="279"/>
      <c r="E983" s="279"/>
      <c r="F983" s="279"/>
      <c r="G983" s="279"/>
      <c r="H983" s="3"/>
      <c r="I983" s="59"/>
      <c r="J983" s="3"/>
    </row>
    <row r="984" spans="1:10" ht="15.75" customHeight="1">
      <c r="A984" s="280" t="s">
        <v>6</v>
      </c>
      <c r="B984" s="280"/>
      <c r="C984" s="280"/>
      <c r="D984" s="280"/>
      <c r="E984" s="280"/>
      <c r="F984" s="280"/>
      <c r="G984" s="280"/>
      <c r="H984" s="3"/>
      <c r="I984" s="59"/>
      <c r="J984" s="3"/>
    </row>
    <row r="985" spans="1:10" ht="27.75">
      <c r="A985" s="9"/>
      <c r="B985" s="9"/>
      <c r="C985" s="281" t="s">
        <v>388</v>
      </c>
      <c r="D985" s="281"/>
      <c r="E985" s="281"/>
      <c r="F985" s="281"/>
      <c r="G985" s="281"/>
      <c r="H985" s="3"/>
      <c r="I985" s="59"/>
      <c r="J985" s="3"/>
    </row>
    <row r="986" spans="1:10" ht="15.75">
      <c r="A986" s="11" t="s">
        <v>358</v>
      </c>
      <c r="B986" s="12"/>
      <c r="C986" s="13"/>
      <c r="D986" s="286"/>
      <c r="E986" s="286"/>
      <c r="F986" s="286"/>
      <c r="G986" s="286"/>
      <c r="H986" s="15"/>
      <c r="I986" s="59"/>
      <c r="J986" s="3"/>
    </row>
    <row r="987" spans="1:10" ht="15.75">
      <c r="A987" s="11" t="s">
        <v>9</v>
      </c>
      <c r="B987" s="286" t="s">
        <v>391</v>
      </c>
      <c r="C987" s="286"/>
      <c r="D987" s="286"/>
      <c r="E987" s="286"/>
      <c r="F987" s="286"/>
      <c r="G987" s="16"/>
      <c r="H987" s="20" t="s">
        <v>161</v>
      </c>
      <c r="I987" s="62"/>
      <c r="J987" s="61"/>
    </row>
    <row r="988" spans="1:10" ht="18.75">
      <c r="A988" s="11" t="s">
        <v>11</v>
      </c>
      <c r="B988" s="299"/>
      <c r="C988" s="299"/>
      <c r="D988" s="299"/>
      <c r="E988" s="299"/>
      <c r="F988" s="179"/>
      <c r="G988" s="180"/>
      <c r="H988" s="180"/>
      <c r="I988" s="180"/>
      <c r="J988" s="3"/>
    </row>
    <row r="989" spans="1:10" ht="15.75">
      <c r="A989" s="21" t="s">
        <v>14</v>
      </c>
      <c r="B989" s="181"/>
      <c r="C989" s="21" t="s">
        <v>17</v>
      </c>
      <c r="D989" s="22" t="s">
        <v>18</v>
      </c>
      <c r="E989" s="23" t="s">
        <v>19</v>
      </c>
      <c r="F989" s="23" t="s">
        <v>20</v>
      </c>
      <c r="G989" s="21" t="s">
        <v>21</v>
      </c>
      <c r="H989" s="3"/>
      <c r="I989" s="59"/>
      <c r="J989" s="3"/>
    </row>
    <row r="990" spans="1:10">
      <c r="A990" s="24">
        <v>1</v>
      </c>
      <c r="B990" s="25" t="s">
        <v>23</v>
      </c>
      <c r="C990" s="26">
        <v>20</v>
      </c>
      <c r="D990" s="27">
        <v>79305</v>
      </c>
      <c r="E990" s="28">
        <f t="shared" ref="E990:E1007" si="108">D990*C990</f>
        <v>1586100</v>
      </c>
      <c r="F990" s="29">
        <v>0</v>
      </c>
      <c r="G990" s="30">
        <f t="shared" ref="G990:G1007" si="109">E990-E990*F990</f>
        <v>1586100</v>
      </c>
      <c r="H990" s="31">
        <f>D990/1.08</f>
        <v>73430.555555555547</v>
      </c>
      <c r="I990" s="59"/>
      <c r="J990" s="63">
        <f t="shared" ref="J990:J1007" si="110">H990*C990</f>
        <v>1468611.111111111</v>
      </c>
    </row>
    <row r="991" spans="1:10">
      <c r="A991" s="120">
        <v>2</v>
      </c>
      <c r="B991" s="121" t="s">
        <v>25</v>
      </c>
      <c r="C991" s="126">
        <v>20</v>
      </c>
      <c r="D991" s="33">
        <v>128591</v>
      </c>
      <c r="E991" s="123">
        <f t="shared" si="108"/>
        <v>2571820</v>
      </c>
      <c r="F991" s="29">
        <v>0</v>
      </c>
      <c r="G991" s="125">
        <f t="shared" si="109"/>
        <v>2571820</v>
      </c>
      <c r="H991" s="31">
        <f>D991/1.08</f>
        <v>119065.74074074073</v>
      </c>
      <c r="I991" s="129"/>
      <c r="J991" s="63">
        <f t="shared" si="110"/>
        <v>2381314.8148148144</v>
      </c>
    </row>
    <row r="992" spans="1:10">
      <c r="A992" s="24">
        <v>3</v>
      </c>
      <c r="B992" s="25" t="s">
        <v>26</v>
      </c>
      <c r="C992" s="88"/>
      <c r="D992" s="27">
        <v>60043</v>
      </c>
      <c r="E992" s="28">
        <f t="shared" si="108"/>
        <v>0</v>
      </c>
      <c r="F992" s="29">
        <v>0</v>
      </c>
      <c r="G992" s="30">
        <f t="shared" si="109"/>
        <v>0</v>
      </c>
      <c r="H992" s="31">
        <f>D992/1.08</f>
        <v>55595.370370370365</v>
      </c>
      <c r="I992" s="59"/>
      <c r="J992" s="63">
        <f t="shared" si="110"/>
        <v>0</v>
      </c>
    </row>
    <row r="993" spans="1:12">
      <c r="A993" s="24">
        <v>4</v>
      </c>
      <c r="B993" s="25" t="s">
        <v>27</v>
      </c>
      <c r="C993" s="35"/>
      <c r="D993" s="27">
        <v>115781</v>
      </c>
      <c r="E993" s="28">
        <f t="shared" si="108"/>
        <v>0</v>
      </c>
      <c r="F993" s="29">
        <v>0</v>
      </c>
      <c r="G993" s="30">
        <f t="shared" si="109"/>
        <v>0</v>
      </c>
      <c r="H993" s="31">
        <f>D993/1.08</f>
        <v>107204.62962962962</v>
      </c>
      <c r="I993" s="59"/>
      <c r="J993" s="63">
        <f t="shared" si="110"/>
        <v>0</v>
      </c>
    </row>
    <row r="994" spans="1:12">
      <c r="A994" s="24">
        <v>5</v>
      </c>
      <c r="B994" s="25" t="s">
        <v>28</v>
      </c>
      <c r="C994" s="32">
        <v>20</v>
      </c>
      <c r="D994" s="33">
        <v>119943</v>
      </c>
      <c r="E994" s="123">
        <f t="shared" si="108"/>
        <v>2398860</v>
      </c>
      <c r="F994" s="124">
        <v>0.25</v>
      </c>
      <c r="G994" s="125">
        <f t="shared" si="109"/>
        <v>1799145</v>
      </c>
      <c r="H994" s="128">
        <f>D994/1.08*0.75</f>
        <v>83293.75</v>
      </c>
      <c r="I994" s="59"/>
      <c r="J994" s="63">
        <f t="shared" si="110"/>
        <v>1665875</v>
      </c>
    </row>
    <row r="995" spans="1:12">
      <c r="A995" s="24">
        <v>6</v>
      </c>
      <c r="B995" s="25" t="s">
        <v>29</v>
      </c>
      <c r="C995" s="26"/>
      <c r="D995" s="27">
        <v>94810</v>
      </c>
      <c r="E995" s="28">
        <f t="shared" si="108"/>
        <v>0</v>
      </c>
      <c r="F995" s="29">
        <v>0</v>
      </c>
      <c r="G995" s="30">
        <f t="shared" si="109"/>
        <v>0</v>
      </c>
      <c r="H995" s="31">
        <f t="shared" ref="H995:H1007" si="111">D995/1.08</f>
        <v>87787.037037037036</v>
      </c>
      <c r="I995" s="59"/>
      <c r="J995" s="63">
        <f t="shared" si="110"/>
        <v>0</v>
      </c>
    </row>
    <row r="996" spans="1:12">
      <c r="A996" s="24">
        <v>7</v>
      </c>
      <c r="B996" s="25" t="s">
        <v>30</v>
      </c>
      <c r="C996" s="34"/>
      <c r="D996" s="27">
        <v>141396</v>
      </c>
      <c r="E996" s="28">
        <f t="shared" si="108"/>
        <v>0</v>
      </c>
      <c r="F996" s="29">
        <v>0</v>
      </c>
      <c r="G996" s="30">
        <f t="shared" si="109"/>
        <v>0</v>
      </c>
      <c r="H996" s="31">
        <f t="shared" si="111"/>
        <v>130922.22222222222</v>
      </c>
      <c r="I996" s="59"/>
      <c r="J996" s="63">
        <f t="shared" si="110"/>
        <v>0</v>
      </c>
    </row>
    <row r="997" spans="1:12">
      <c r="A997" s="24">
        <v>8</v>
      </c>
      <c r="B997" s="25" t="s">
        <v>31</v>
      </c>
      <c r="C997" s="26"/>
      <c r="D997" s="27">
        <v>232931</v>
      </c>
      <c r="E997" s="28">
        <f t="shared" si="108"/>
        <v>0</v>
      </c>
      <c r="F997" s="29">
        <v>0</v>
      </c>
      <c r="G997" s="30">
        <f t="shared" si="109"/>
        <v>0</v>
      </c>
      <c r="H997" s="31">
        <f t="shared" si="111"/>
        <v>215676.85185185182</v>
      </c>
      <c r="I997" s="59"/>
      <c r="J997" s="63">
        <f t="shared" si="110"/>
        <v>0</v>
      </c>
    </row>
    <row r="998" spans="1:12">
      <c r="A998" s="24">
        <v>9</v>
      </c>
      <c r="B998" s="36" t="s">
        <v>32</v>
      </c>
      <c r="C998" s="26"/>
      <c r="D998" s="27">
        <v>101534</v>
      </c>
      <c r="E998" s="28">
        <f t="shared" si="108"/>
        <v>0</v>
      </c>
      <c r="F998" s="29">
        <v>0</v>
      </c>
      <c r="G998" s="30">
        <f t="shared" si="109"/>
        <v>0</v>
      </c>
      <c r="H998" s="31">
        <f t="shared" si="111"/>
        <v>94012.962962962964</v>
      </c>
      <c r="I998" s="59"/>
      <c r="J998" s="63">
        <f t="shared" si="110"/>
        <v>0</v>
      </c>
    </row>
    <row r="999" spans="1:12" s="195" customFormat="1">
      <c r="A999" s="168">
        <v>10</v>
      </c>
      <c r="B999" s="36" t="s">
        <v>33</v>
      </c>
      <c r="C999" s="37"/>
      <c r="D999" s="27">
        <v>110148</v>
      </c>
      <c r="E999" s="156">
        <f t="shared" si="108"/>
        <v>0</v>
      </c>
      <c r="F999" s="157">
        <v>0</v>
      </c>
      <c r="G999" s="30">
        <f t="shared" si="109"/>
        <v>0</v>
      </c>
      <c r="H999" s="170">
        <f t="shared" si="111"/>
        <v>101988.88888888888</v>
      </c>
      <c r="I999" s="183"/>
      <c r="J999" s="158">
        <f t="shared" si="110"/>
        <v>0</v>
      </c>
      <c r="K999" s="197"/>
      <c r="L999" s="197"/>
    </row>
    <row r="1000" spans="1:12">
      <c r="A1000" s="24">
        <v>11</v>
      </c>
      <c r="B1000" s="25" t="s">
        <v>34</v>
      </c>
      <c r="C1000" s="37">
        <v>20</v>
      </c>
      <c r="D1000" s="27">
        <v>54198</v>
      </c>
      <c r="E1000" s="28">
        <f t="shared" si="108"/>
        <v>1083960</v>
      </c>
      <c r="F1000" s="29">
        <v>0</v>
      </c>
      <c r="G1000" s="30">
        <f t="shared" si="109"/>
        <v>1083960</v>
      </c>
      <c r="H1000" s="31">
        <f t="shared" si="111"/>
        <v>50183.333333333328</v>
      </c>
      <c r="I1000" s="59"/>
      <c r="J1000" s="63">
        <f t="shared" si="110"/>
        <v>1003666.6666666665</v>
      </c>
    </row>
    <row r="1001" spans="1:12">
      <c r="A1001" s="24">
        <v>12</v>
      </c>
      <c r="B1001" s="25" t="s">
        <v>35</v>
      </c>
      <c r="C1001" s="37"/>
      <c r="D1001" s="27">
        <v>49680</v>
      </c>
      <c r="E1001" s="28">
        <f t="shared" si="108"/>
        <v>0</v>
      </c>
      <c r="F1001" s="29">
        <v>0</v>
      </c>
      <c r="G1001" s="30">
        <f t="shared" si="109"/>
        <v>0</v>
      </c>
      <c r="H1001" s="31">
        <f t="shared" si="111"/>
        <v>46000</v>
      </c>
      <c r="I1001" s="59"/>
      <c r="J1001" s="63">
        <f t="shared" si="110"/>
        <v>0</v>
      </c>
    </row>
    <row r="1002" spans="1:12" s="195" customFormat="1">
      <c r="A1002" s="168">
        <v>13</v>
      </c>
      <c r="B1002" s="25" t="s">
        <v>36</v>
      </c>
      <c r="C1002" s="37"/>
      <c r="D1002" s="38">
        <v>64152</v>
      </c>
      <c r="E1002" s="156">
        <f t="shared" si="108"/>
        <v>0</v>
      </c>
      <c r="F1002" s="157">
        <v>0</v>
      </c>
      <c r="G1002" s="30">
        <f t="shared" si="109"/>
        <v>0</v>
      </c>
      <c r="H1002" s="170">
        <f t="shared" si="111"/>
        <v>59399.999999999993</v>
      </c>
      <c r="I1002" s="183"/>
      <c r="J1002" s="158">
        <f t="shared" si="110"/>
        <v>0</v>
      </c>
      <c r="K1002" s="197"/>
      <c r="L1002" s="197"/>
    </row>
    <row r="1003" spans="1:12" s="195" customFormat="1">
      <c r="A1003" s="168">
        <v>14</v>
      </c>
      <c r="B1003" s="25" t="s">
        <v>37</v>
      </c>
      <c r="C1003" s="37"/>
      <c r="D1003" s="38">
        <v>65934</v>
      </c>
      <c r="E1003" s="156">
        <f t="shared" si="108"/>
        <v>0</v>
      </c>
      <c r="F1003" s="157">
        <v>0</v>
      </c>
      <c r="G1003" s="30">
        <f t="shared" si="109"/>
        <v>0</v>
      </c>
      <c r="H1003" s="170">
        <f t="shared" si="111"/>
        <v>61049.999999999993</v>
      </c>
      <c r="I1003" s="183"/>
      <c r="J1003" s="158">
        <f t="shared" si="110"/>
        <v>0</v>
      </c>
      <c r="K1003" s="197"/>
      <c r="L1003" s="197"/>
    </row>
    <row r="1004" spans="1:12" s="195" customFormat="1">
      <c r="A1004" s="168">
        <v>15</v>
      </c>
      <c r="B1004" s="25" t="s">
        <v>38</v>
      </c>
      <c r="C1004" s="37"/>
      <c r="D1004" s="38">
        <v>76626</v>
      </c>
      <c r="E1004" s="156">
        <f t="shared" si="108"/>
        <v>0</v>
      </c>
      <c r="F1004" s="157">
        <v>0</v>
      </c>
      <c r="G1004" s="30">
        <f t="shared" si="109"/>
        <v>0</v>
      </c>
      <c r="H1004" s="170">
        <f t="shared" si="111"/>
        <v>70950</v>
      </c>
      <c r="I1004" s="183"/>
      <c r="J1004" s="158">
        <f t="shared" si="110"/>
        <v>0</v>
      </c>
      <c r="K1004" s="197"/>
      <c r="L1004" s="197"/>
    </row>
    <row r="1005" spans="1:12" s="195" customFormat="1">
      <c r="A1005" s="168">
        <v>16</v>
      </c>
      <c r="B1005" s="25" t="s">
        <v>39</v>
      </c>
      <c r="C1005" s="37"/>
      <c r="D1005" s="38">
        <v>80190</v>
      </c>
      <c r="E1005" s="156">
        <f t="shared" si="108"/>
        <v>0</v>
      </c>
      <c r="F1005" s="157">
        <v>0</v>
      </c>
      <c r="G1005" s="30">
        <f t="shared" si="109"/>
        <v>0</v>
      </c>
      <c r="H1005" s="170">
        <f t="shared" si="111"/>
        <v>74250</v>
      </c>
      <c r="I1005" s="183"/>
      <c r="J1005" s="158">
        <f t="shared" si="110"/>
        <v>0</v>
      </c>
      <c r="K1005" s="197"/>
      <c r="L1005" s="197"/>
    </row>
    <row r="1006" spans="1:12" s="195" customFormat="1">
      <c r="A1006" s="168">
        <v>17</v>
      </c>
      <c r="B1006" s="25" t="s">
        <v>40</v>
      </c>
      <c r="C1006" s="37"/>
      <c r="D1006" s="38">
        <v>113832</v>
      </c>
      <c r="E1006" s="156">
        <f t="shared" si="108"/>
        <v>0</v>
      </c>
      <c r="F1006" s="157">
        <v>0</v>
      </c>
      <c r="G1006" s="30">
        <f t="shared" si="109"/>
        <v>0</v>
      </c>
      <c r="H1006" s="170">
        <f t="shared" si="111"/>
        <v>105400</v>
      </c>
      <c r="I1006" s="183"/>
      <c r="J1006" s="158">
        <f t="shared" si="110"/>
        <v>0</v>
      </c>
      <c r="K1006" s="197"/>
      <c r="L1006" s="197"/>
    </row>
    <row r="1007" spans="1:12" s="195" customFormat="1">
      <c r="A1007" s="168">
        <v>18</v>
      </c>
      <c r="B1007" s="25" t="s">
        <v>41</v>
      </c>
      <c r="C1007" s="37"/>
      <c r="D1007" s="38">
        <v>98010</v>
      </c>
      <c r="E1007" s="156">
        <f t="shared" si="108"/>
        <v>0</v>
      </c>
      <c r="F1007" s="157">
        <v>0</v>
      </c>
      <c r="G1007" s="30">
        <f t="shared" si="109"/>
        <v>0</v>
      </c>
      <c r="H1007" s="170">
        <f t="shared" si="111"/>
        <v>90750</v>
      </c>
      <c r="I1007" s="183"/>
      <c r="J1007" s="158">
        <f t="shared" si="110"/>
        <v>0</v>
      </c>
      <c r="K1007" s="197"/>
      <c r="L1007" s="197"/>
    </row>
    <row r="1008" spans="1:12" ht="17.25">
      <c r="A1008" s="40"/>
      <c r="B1008" s="41" t="s">
        <v>42</v>
      </c>
      <c r="C1008" s="42">
        <f>SUM(C990:C1007)</f>
        <v>80</v>
      </c>
      <c r="D1008" s="42"/>
      <c r="E1008" s="43">
        <f>SUM(E990:E1007)</f>
        <v>7640740</v>
      </c>
      <c r="F1008" s="43"/>
      <c r="G1008" s="44">
        <f>SUM(G990:G1007)</f>
        <v>7041025</v>
      </c>
      <c r="H1008" s="45"/>
      <c r="I1008" s="64"/>
      <c r="J1008" s="45">
        <f>SUM(J990:J1007)</f>
        <v>6519467.5925925914</v>
      </c>
    </row>
    <row r="1009" spans="1:10" ht="31.5">
      <c r="A1009" s="46"/>
      <c r="B1009" s="47"/>
      <c r="C1009" s="48"/>
      <c r="D1009" s="48"/>
      <c r="E1009" s="49"/>
      <c r="F1009" s="49"/>
      <c r="G1009" s="50"/>
      <c r="H1009" s="51"/>
      <c r="I1009" s="65"/>
      <c r="J1009" s="184">
        <f>J1008*0.08</f>
        <v>521557.4074074073</v>
      </c>
    </row>
    <row r="1010" spans="1:10" ht="18">
      <c r="A1010" s="283" t="s">
        <v>43</v>
      </c>
      <c r="B1010" s="283"/>
      <c r="C1010" s="284" t="s">
        <v>44</v>
      </c>
      <c r="D1010" s="284"/>
      <c r="E1010" s="54"/>
      <c r="F1010" s="54"/>
      <c r="G1010" s="55" t="s">
        <v>45</v>
      </c>
      <c r="H1010" s="56"/>
      <c r="I1010" s="66"/>
      <c r="J1010" s="185">
        <f>SUM(J1008:J1009)</f>
        <v>7041024.9999999991</v>
      </c>
    </row>
    <row r="1012" spans="1:10">
      <c r="B1012" s="131" t="s">
        <v>165</v>
      </c>
      <c r="C1012" s="131" t="s">
        <v>166</v>
      </c>
      <c r="D1012" s="131"/>
      <c r="E1012" s="131" t="s">
        <v>167</v>
      </c>
    </row>
    <row r="1015" spans="1:10" ht="21" customHeight="1">
      <c r="A1015" s="279" t="s">
        <v>0</v>
      </c>
      <c r="B1015" s="279"/>
      <c r="C1015" s="279"/>
      <c r="D1015" s="279"/>
      <c r="E1015" s="279"/>
      <c r="F1015" s="279"/>
      <c r="G1015" s="279"/>
      <c r="H1015" s="3"/>
      <c r="I1015" s="182"/>
      <c r="J1015" s="3"/>
    </row>
    <row r="1016" spans="1:10" ht="15.75">
      <c r="A1016" s="279" t="s">
        <v>1</v>
      </c>
      <c r="B1016" s="279"/>
      <c r="C1016" s="279"/>
      <c r="D1016" s="279"/>
      <c r="E1016" s="279"/>
      <c r="F1016" s="279"/>
      <c r="G1016" s="279"/>
      <c r="H1016" s="176"/>
      <c r="I1016" s="176"/>
      <c r="J1016" s="176"/>
    </row>
    <row r="1017" spans="1:10" ht="15.75">
      <c r="A1017" s="279" t="s">
        <v>2</v>
      </c>
      <c r="B1017" s="279"/>
      <c r="C1017" s="279"/>
      <c r="D1017" s="279"/>
      <c r="E1017" s="279"/>
      <c r="F1017" s="279"/>
      <c r="G1017" s="279"/>
      <c r="H1017" s="3"/>
      <c r="I1017" s="59"/>
      <c r="J1017" s="3"/>
    </row>
    <row r="1018" spans="1:10" ht="15.75">
      <c r="A1018" s="279" t="s">
        <v>4</v>
      </c>
      <c r="B1018" s="279"/>
      <c r="C1018" s="279"/>
      <c r="D1018" s="279"/>
      <c r="E1018" s="279"/>
      <c r="F1018" s="279"/>
      <c r="G1018" s="279"/>
      <c r="H1018" s="3"/>
      <c r="I1018" s="59" t="s">
        <v>392</v>
      </c>
      <c r="J1018" s="3"/>
    </row>
    <row r="1019" spans="1:10" ht="15.75" customHeight="1">
      <c r="A1019" s="280" t="s">
        <v>6</v>
      </c>
      <c r="B1019" s="280"/>
      <c r="C1019" s="280"/>
      <c r="D1019" s="280"/>
      <c r="E1019" s="280"/>
      <c r="F1019" s="280"/>
      <c r="G1019" s="280"/>
      <c r="H1019" s="3"/>
      <c r="I1019" s="59"/>
      <c r="J1019" s="3"/>
    </row>
    <row r="1020" spans="1:10" ht="27.75">
      <c r="A1020" s="9"/>
      <c r="B1020" s="9"/>
      <c r="C1020" s="281" t="s">
        <v>393</v>
      </c>
      <c r="D1020" s="281"/>
      <c r="E1020" s="281"/>
      <c r="F1020" s="281"/>
      <c r="G1020" s="281"/>
      <c r="H1020" s="3"/>
      <c r="I1020" s="59"/>
      <c r="J1020" s="3"/>
    </row>
    <row r="1021" spans="1:10" ht="15.75">
      <c r="A1021" s="11" t="s">
        <v>358</v>
      </c>
      <c r="B1021" s="12"/>
      <c r="C1021" s="13"/>
      <c r="D1021" s="286"/>
      <c r="E1021" s="286"/>
      <c r="F1021" s="286"/>
      <c r="G1021" s="286"/>
      <c r="H1021" s="15"/>
      <c r="I1021" s="59"/>
      <c r="J1021" s="3"/>
    </row>
    <row r="1022" spans="1:10" ht="15.75">
      <c r="A1022" s="11" t="s">
        <v>9</v>
      </c>
      <c r="B1022" s="286" t="s">
        <v>394</v>
      </c>
      <c r="C1022" s="286"/>
      <c r="D1022" s="286"/>
      <c r="E1022" s="286"/>
      <c r="F1022" s="286"/>
      <c r="G1022" s="16"/>
      <c r="H1022" s="20" t="s">
        <v>161</v>
      </c>
      <c r="I1022" s="62"/>
      <c r="J1022" s="61"/>
    </row>
    <row r="1023" spans="1:10" ht="18.75">
      <c r="A1023" s="11" t="s">
        <v>11</v>
      </c>
      <c r="B1023" s="198" t="s">
        <v>360</v>
      </c>
      <c r="C1023" s="178"/>
      <c r="D1023" s="178"/>
      <c r="E1023" s="178"/>
      <c r="F1023" s="179"/>
      <c r="G1023" s="180"/>
      <c r="H1023" s="180"/>
      <c r="I1023" s="180"/>
      <c r="J1023" s="3"/>
    </row>
    <row r="1024" spans="1:10" ht="15.75">
      <c r="A1024" s="21" t="s">
        <v>14</v>
      </c>
      <c r="B1024" s="181"/>
      <c r="C1024" s="21" t="s">
        <v>17</v>
      </c>
      <c r="D1024" s="22" t="s">
        <v>18</v>
      </c>
      <c r="E1024" s="23" t="s">
        <v>19</v>
      </c>
      <c r="F1024" s="23" t="s">
        <v>20</v>
      </c>
      <c r="G1024" s="21" t="s">
        <v>21</v>
      </c>
      <c r="H1024" s="3"/>
      <c r="I1024" s="59"/>
      <c r="J1024" s="3"/>
    </row>
    <row r="1025" spans="1:12">
      <c r="A1025" s="24">
        <v>1</v>
      </c>
      <c r="B1025" s="25" t="s">
        <v>23</v>
      </c>
      <c r="C1025" s="26"/>
      <c r="D1025" s="27">
        <v>79305</v>
      </c>
      <c r="E1025" s="28">
        <f t="shared" ref="E1025:E1042" si="112">D1025*C1025</f>
        <v>0</v>
      </c>
      <c r="F1025" s="29">
        <v>0</v>
      </c>
      <c r="G1025" s="30">
        <f t="shared" ref="G1025:G1042" si="113">E1025-E1025*F1025</f>
        <v>0</v>
      </c>
      <c r="H1025" s="31">
        <f>D1025/1.08</f>
        <v>73430.555555555547</v>
      </c>
      <c r="I1025" s="59"/>
      <c r="J1025" s="63">
        <f t="shared" ref="J1025:J1042" si="114">H1025*C1025</f>
        <v>0</v>
      </c>
    </row>
    <row r="1026" spans="1:12">
      <c r="A1026" s="120">
        <v>2</v>
      </c>
      <c r="B1026" s="121" t="s">
        <v>25</v>
      </c>
      <c r="C1026" s="126"/>
      <c r="D1026" s="33">
        <v>128591</v>
      </c>
      <c r="E1026" s="123">
        <f t="shared" si="112"/>
        <v>0</v>
      </c>
      <c r="F1026" s="29">
        <v>0</v>
      </c>
      <c r="G1026" s="125">
        <f t="shared" si="113"/>
        <v>0</v>
      </c>
      <c r="H1026" s="31">
        <f>D1026/1.08</f>
        <v>119065.74074074073</v>
      </c>
      <c r="I1026" s="129"/>
      <c r="J1026" s="63">
        <f t="shared" si="114"/>
        <v>0</v>
      </c>
    </row>
    <row r="1027" spans="1:12">
      <c r="A1027" s="24">
        <v>3</v>
      </c>
      <c r="B1027" s="25" t="s">
        <v>26</v>
      </c>
      <c r="C1027" s="88"/>
      <c r="D1027" s="27">
        <v>60043</v>
      </c>
      <c r="E1027" s="28">
        <f t="shared" si="112"/>
        <v>0</v>
      </c>
      <c r="F1027" s="29">
        <v>0</v>
      </c>
      <c r="G1027" s="30">
        <f t="shared" si="113"/>
        <v>0</v>
      </c>
      <c r="H1027" s="31">
        <f>D1027/1.08</f>
        <v>55595.370370370365</v>
      </c>
      <c r="I1027" s="59"/>
      <c r="J1027" s="63">
        <f t="shared" si="114"/>
        <v>0</v>
      </c>
    </row>
    <row r="1028" spans="1:12">
      <c r="A1028" s="24">
        <v>4</v>
      </c>
      <c r="B1028" s="25" t="s">
        <v>27</v>
      </c>
      <c r="C1028" s="35"/>
      <c r="D1028" s="27">
        <v>115781</v>
      </c>
      <c r="E1028" s="28">
        <f t="shared" si="112"/>
        <v>0</v>
      </c>
      <c r="F1028" s="29">
        <v>0</v>
      </c>
      <c r="G1028" s="30">
        <f t="shared" si="113"/>
        <v>0</v>
      </c>
      <c r="H1028" s="31">
        <f>D1028/1.08</f>
        <v>107204.62962962962</v>
      </c>
      <c r="I1028" s="59"/>
      <c r="J1028" s="63">
        <f t="shared" si="114"/>
        <v>0</v>
      </c>
    </row>
    <row r="1029" spans="1:12">
      <c r="A1029" s="24">
        <v>5</v>
      </c>
      <c r="B1029" s="25" t="s">
        <v>28</v>
      </c>
      <c r="C1029" s="32">
        <v>5</v>
      </c>
      <c r="D1029" s="33">
        <v>119943</v>
      </c>
      <c r="E1029" s="123">
        <f t="shared" si="112"/>
        <v>599715</v>
      </c>
      <c r="F1029" s="124">
        <v>0.25</v>
      </c>
      <c r="G1029" s="125">
        <f t="shared" si="113"/>
        <v>449786.25</v>
      </c>
      <c r="H1029" s="128">
        <f>D1029/1.08*0.75</f>
        <v>83293.75</v>
      </c>
      <c r="I1029" s="59"/>
      <c r="J1029" s="63">
        <f t="shared" si="114"/>
        <v>416468.75</v>
      </c>
    </row>
    <row r="1030" spans="1:12">
      <c r="A1030" s="24">
        <v>6</v>
      </c>
      <c r="B1030" s="25" t="s">
        <v>29</v>
      </c>
      <c r="C1030" s="26"/>
      <c r="D1030" s="27">
        <v>94810</v>
      </c>
      <c r="E1030" s="28">
        <f t="shared" si="112"/>
        <v>0</v>
      </c>
      <c r="F1030" s="29">
        <v>0</v>
      </c>
      <c r="G1030" s="30">
        <f t="shared" si="113"/>
        <v>0</v>
      </c>
      <c r="H1030" s="31">
        <f t="shared" ref="H1030:H1042" si="115">D1030/1.08</f>
        <v>87787.037037037036</v>
      </c>
      <c r="I1030" s="59"/>
      <c r="J1030" s="63">
        <f t="shared" si="114"/>
        <v>0</v>
      </c>
    </row>
    <row r="1031" spans="1:12">
      <c r="A1031" s="24">
        <v>7</v>
      </c>
      <c r="B1031" s="25" t="s">
        <v>30</v>
      </c>
      <c r="C1031" s="34"/>
      <c r="D1031" s="27">
        <v>141396</v>
      </c>
      <c r="E1031" s="28">
        <f t="shared" si="112"/>
        <v>0</v>
      </c>
      <c r="F1031" s="29">
        <v>0</v>
      </c>
      <c r="G1031" s="30">
        <f t="shared" si="113"/>
        <v>0</v>
      </c>
      <c r="H1031" s="31">
        <f t="shared" si="115"/>
        <v>130922.22222222222</v>
      </c>
      <c r="I1031" s="59"/>
      <c r="J1031" s="63">
        <f t="shared" si="114"/>
        <v>0</v>
      </c>
    </row>
    <row r="1032" spans="1:12">
      <c r="A1032" s="24">
        <v>8</v>
      </c>
      <c r="B1032" s="25" t="s">
        <v>31</v>
      </c>
      <c r="C1032" s="26"/>
      <c r="D1032" s="27">
        <v>232931</v>
      </c>
      <c r="E1032" s="28">
        <f t="shared" si="112"/>
        <v>0</v>
      </c>
      <c r="F1032" s="29">
        <v>0</v>
      </c>
      <c r="G1032" s="30">
        <f t="shared" si="113"/>
        <v>0</v>
      </c>
      <c r="H1032" s="31">
        <f t="shared" si="115"/>
        <v>215676.85185185182</v>
      </c>
      <c r="I1032" s="59"/>
      <c r="J1032" s="63">
        <f t="shared" si="114"/>
        <v>0</v>
      </c>
    </row>
    <row r="1033" spans="1:12">
      <c r="A1033" s="24">
        <v>9</v>
      </c>
      <c r="B1033" s="36" t="s">
        <v>32</v>
      </c>
      <c r="C1033" s="26"/>
      <c r="D1033" s="27">
        <v>101534</v>
      </c>
      <c r="E1033" s="28">
        <f t="shared" si="112"/>
        <v>0</v>
      </c>
      <c r="F1033" s="29">
        <v>0</v>
      </c>
      <c r="G1033" s="30">
        <f t="shared" si="113"/>
        <v>0</v>
      </c>
      <c r="H1033" s="31">
        <f t="shared" si="115"/>
        <v>94012.962962962964</v>
      </c>
      <c r="I1033" s="59"/>
      <c r="J1033" s="63">
        <f t="shared" si="114"/>
        <v>0</v>
      </c>
    </row>
    <row r="1034" spans="1:12" s="195" customFormat="1">
      <c r="A1034" s="168">
        <v>10</v>
      </c>
      <c r="B1034" s="36" t="s">
        <v>33</v>
      </c>
      <c r="C1034" s="37"/>
      <c r="D1034" s="27">
        <v>110148</v>
      </c>
      <c r="E1034" s="156">
        <f t="shared" si="112"/>
        <v>0</v>
      </c>
      <c r="F1034" s="157">
        <v>0</v>
      </c>
      <c r="G1034" s="30">
        <f t="shared" si="113"/>
        <v>0</v>
      </c>
      <c r="H1034" s="170">
        <f t="shared" si="115"/>
        <v>101988.88888888888</v>
      </c>
      <c r="I1034" s="183"/>
      <c r="J1034" s="158">
        <f t="shared" si="114"/>
        <v>0</v>
      </c>
      <c r="K1034" s="197"/>
      <c r="L1034" s="197"/>
    </row>
    <row r="1035" spans="1:12">
      <c r="A1035" s="24">
        <v>11</v>
      </c>
      <c r="B1035" s="25" t="s">
        <v>34</v>
      </c>
      <c r="C1035" s="37"/>
      <c r="D1035" s="27">
        <v>54198</v>
      </c>
      <c r="E1035" s="28">
        <f t="shared" si="112"/>
        <v>0</v>
      </c>
      <c r="F1035" s="29">
        <v>0</v>
      </c>
      <c r="G1035" s="30">
        <f t="shared" si="113"/>
        <v>0</v>
      </c>
      <c r="H1035" s="31">
        <f t="shared" si="115"/>
        <v>50183.333333333328</v>
      </c>
      <c r="I1035" s="59"/>
      <c r="J1035" s="63">
        <f t="shared" si="114"/>
        <v>0</v>
      </c>
    </row>
    <row r="1036" spans="1:12">
      <c r="A1036" s="24">
        <v>12</v>
      </c>
      <c r="B1036" s="25" t="s">
        <v>35</v>
      </c>
      <c r="C1036" s="37"/>
      <c r="D1036" s="27">
        <v>49680</v>
      </c>
      <c r="E1036" s="28">
        <f t="shared" si="112"/>
        <v>0</v>
      </c>
      <c r="F1036" s="29">
        <v>0</v>
      </c>
      <c r="G1036" s="30">
        <f t="shared" si="113"/>
        <v>0</v>
      </c>
      <c r="H1036" s="31">
        <f t="shared" si="115"/>
        <v>46000</v>
      </c>
      <c r="I1036" s="59"/>
      <c r="J1036" s="63">
        <f t="shared" si="114"/>
        <v>0</v>
      </c>
    </row>
    <row r="1037" spans="1:12" s="195" customFormat="1">
      <c r="A1037" s="168">
        <v>13</v>
      </c>
      <c r="B1037" s="25" t="s">
        <v>36</v>
      </c>
      <c r="C1037" s="37"/>
      <c r="D1037" s="38">
        <v>64152</v>
      </c>
      <c r="E1037" s="156">
        <f t="shared" si="112"/>
        <v>0</v>
      </c>
      <c r="F1037" s="157">
        <v>0</v>
      </c>
      <c r="G1037" s="30">
        <f t="shared" si="113"/>
        <v>0</v>
      </c>
      <c r="H1037" s="170">
        <f t="shared" si="115"/>
        <v>59399.999999999993</v>
      </c>
      <c r="I1037" s="183"/>
      <c r="J1037" s="158">
        <f t="shared" si="114"/>
        <v>0</v>
      </c>
      <c r="K1037" s="197"/>
      <c r="L1037" s="197"/>
    </row>
    <row r="1038" spans="1:12" s="195" customFormat="1">
      <c r="A1038" s="168">
        <v>14</v>
      </c>
      <c r="B1038" s="25" t="s">
        <v>37</v>
      </c>
      <c r="C1038" s="37"/>
      <c r="D1038" s="38">
        <v>65934</v>
      </c>
      <c r="E1038" s="156">
        <f t="shared" si="112"/>
        <v>0</v>
      </c>
      <c r="F1038" s="157">
        <v>0</v>
      </c>
      <c r="G1038" s="30">
        <f t="shared" si="113"/>
        <v>0</v>
      </c>
      <c r="H1038" s="170">
        <f t="shared" si="115"/>
        <v>61049.999999999993</v>
      </c>
      <c r="I1038" s="183"/>
      <c r="J1038" s="158">
        <f t="shared" si="114"/>
        <v>0</v>
      </c>
      <c r="K1038" s="197"/>
      <c r="L1038" s="197"/>
    </row>
    <row r="1039" spans="1:12" s="195" customFormat="1">
      <c r="A1039" s="168">
        <v>15</v>
      </c>
      <c r="B1039" s="25" t="s">
        <v>38</v>
      </c>
      <c r="C1039" s="37"/>
      <c r="D1039" s="38">
        <v>76626</v>
      </c>
      <c r="E1039" s="156">
        <f t="shared" si="112"/>
        <v>0</v>
      </c>
      <c r="F1039" s="157">
        <v>0</v>
      </c>
      <c r="G1039" s="30">
        <f t="shared" si="113"/>
        <v>0</v>
      </c>
      <c r="H1039" s="170">
        <f t="shared" si="115"/>
        <v>70950</v>
      </c>
      <c r="I1039" s="183"/>
      <c r="J1039" s="158">
        <f t="shared" si="114"/>
        <v>0</v>
      </c>
      <c r="K1039" s="197"/>
      <c r="L1039" s="197"/>
    </row>
    <row r="1040" spans="1:12" s="195" customFormat="1">
      <c r="A1040" s="168">
        <v>16</v>
      </c>
      <c r="B1040" s="25" t="s">
        <v>39</v>
      </c>
      <c r="C1040" s="37"/>
      <c r="D1040" s="38">
        <v>80190</v>
      </c>
      <c r="E1040" s="156">
        <f t="shared" si="112"/>
        <v>0</v>
      </c>
      <c r="F1040" s="157">
        <v>0</v>
      </c>
      <c r="G1040" s="30">
        <f t="shared" si="113"/>
        <v>0</v>
      </c>
      <c r="H1040" s="170">
        <f t="shared" si="115"/>
        <v>74250</v>
      </c>
      <c r="I1040" s="183"/>
      <c r="J1040" s="158">
        <f t="shared" si="114"/>
        <v>0</v>
      </c>
      <c r="K1040" s="197"/>
      <c r="L1040" s="197"/>
    </row>
    <row r="1041" spans="1:12" s="195" customFormat="1">
      <c r="A1041" s="168">
        <v>17</v>
      </c>
      <c r="B1041" s="25" t="s">
        <v>40</v>
      </c>
      <c r="C1041" s="37"/>
      <c r="D1041" s="38">
        <v>113832</v>
      </c>
      <c r="E1041" s="156">
        <f t="shared" si="112"/>
        <v>0</v>
      </c>
      <c r="F1041" s="157">
        <v>0</v>
      </c>
      <c r="G1041" s="30">
        <f t="shared" si="113"/>
        <v>0</v>
      </c>
      <c r="H1041" s="170">
        <f t="shared" si="115"/>
        <v>105400</v>
      </c>
      <c r="I1041" s="183"/>
      <c r="J1041" s="158">
        <f t="shared" si="114"/>
        <v>0</v>
      </c>
      <c r="K1041" s="197"/>
      <c r="L1041" s="197"/>
    </row>
    <row r="1042" spans="1:12" s="195" customFormat="1">
      <c r="A1042" s="168">
        <v>18</v>
      </c>
      <c r="B1042" s="25" t="s">
        <v>41</v>
      </c>
      <c r="C1042" s="37"/>
      <c r="D1042" s="38">
        <v>98010</v>
      </c>
      <c r="E1042" s="156">
        <f t="shared" si="112"/>
        <v>0</v>
      </c>
      <c r="F1042" s="157">
        <v>0</v>
      </c>
      <c r="G1042" s="30">
        <f t="shared" si="113"/>
        <v>0</v>
      </c>
      <c r="H1042" s="170">
        <f t="shared" si="115"/>
        <v>90750</v>
      </c>
      <c r="I1042" s="183"/>
      <c r="J1042" s="158">
        <f t="shared" si="114"/>
        <v>0</v>
      </c>
      <c r="K1042" s="197"/>
      <c r="L1042" s="197"/>
    </row>
    <row r="1043" spans="1:12" ht="17.25">
      <c r="A1043" s="40"/>
      <c r="B1043" s="41" t="s">
        <v>42</v>
      </c>
      <c r="C1043" s="42">
        <f>SUM(C1025:C1042)</f>
        <v>5</v>
      </c>
      <c r="D1043" s="42"/>
      <c r="E1043" s="43">
        <f>SUM(E1025:E1042)</f>
        <v>599715</v>
      </c>
      <c r="F1043" s="43"/>
      <c r="G1043" s="44">
        <f>SUM(G1025:G1042)</f>
        <v>449786.25</v>
      </c>
      <c r="H1043" s="45"/>
      <c r="I1043" s="64"/>
      <c r="J1043" s="45">
        <f>SUM(J1025:J1042)</f>
        <v>416468.75</v>
      </c>
    </row>
    <row r="1044" spans="1:12" ht="31.5">
      <c r="A1044" s="46"/>
      <c r="B1044" s="47"/>
      <c r="C1044" s="48"/>
      <c r="D1044" s="48"/>
      <c r="E1044" s="49"/>
      <c r="F1044" s="49"/>
      <c r="G1044" s="50"/>
      <c r="H1044" s="51"/>
      <c r="I1044" s="65"/>
      <c r="J1044" s="184">
        <f>J1043*0.08</f>
        <v>33317.5</v>
      </c>
    </row>
    <row r="1045" spans="1:12" ht="18">
      <c r="A1045" s="283" t="s">
        <v>43</v>
      </c>
      <c r="B1045" s="283"/>
      <c r="C1045" s="284" t="s">
        <v>44</v>
      </c>
      <c r="D1045" s="284"/>
      <c r="E1045" s="54"/>
      <c r="F1045" s="54"/>
      <c r="G1045" s="55" t="s">
        <v>45</v>
      </c>
      <c r="H1045" s="56"/>
      <c r="I1045" s="66"/>
      <c r="J1045" s="185">
        <f>SUM(J1043:J1044)</f>
        <v>449786.25</v>
      </c>
    </row>
    <row r="1047" spans="1:12">
      <c r="B1047" s="131" t="s">
        <v>165</v>
      </c>
      <c r="C1047" s="131" t="s">
        <v>166</v>
      </c>
      <c r="D1047" s="131"/>
      <c r="E1047" s="131" t="s">
        <v>167</v>
      </c>
    </row>
    <row r="1051" spans="1:12" ht="21" customHeight="1">
      <c r="A1051" s="279" t="s">
        <v>0</v>
      </c>
      <c r="B1051" s="279"/>
      <c r="C1051" s="279"/>
      <c r="D1051" s="279"/>
      <c r="E1051" s="279"/>
      <c r="F1051" s="279"/>
      <c r="G1051" s="279"/>
      <c r="H1051" s="3"/>
      <c r="I1051" s="182"/>
      <c r="J1051" s="3"/>
    </row>
    <row r="1052" spans="1:12" ht="15.75">
      <c r="A1052" s="279" t="s">
        <v>1</v>
      </c>
      <c r="B1052" s="279"/>
      <c r="C1052" s="279"/>
      <c r="D1052" s="279"/>
      <c r="E1052" s="279"/>
      <c r="F1052" s="279"/>
      <c r="G1052" s="279"/>
      <c r="H1052" s="176"/>
      <c r="I1052" s="176"/>
      <c r="J1052" s="176"/>
    </row>
    <row r="1053" spans="1:12" ht="15.75">
      <c r="A1053" s="279" t="s">
        <v>2</v>
      </c>
      <c r="B1053" s="279"/>
      <c r="C1053" s="279"/>
      <c r="D1053" s="279"/>
      <c r="E1053" s="279"/>
      <c r="F1053" s="279"/>
      <c r="G1053" s="279"/>
      <c r="H1053" s="3"/>
      <c r="I1053" s="59"/>
      <c r="J1053" s="3"/>
    </row>
    <row r="1054" spans="1:12" ht="15.75">
      <c r="A1054" s="279" t="s">
        <v>4</v>
      </c>
      <c r="B1054" s="279"/>
      <c r="C1054" s="279"/>
      <c r="D1054" s="279"/>
      <c r="E1054" s="279"/>
      <c r="F1054" s="279"/>
      <c r="G1054" s="279"/>
      <c r="H1054" s="3"/>
      <c r="I1054" s="59" t="s">
        <v>392</v>
      </c>
      <c r="J1054" s="3"/>
    </row>
    <row r="1055" spans="1:12" ht="15.75" customHeight="1">
      <c r="A1055" s="280" t="s">
        <v>6</v>
      </c>
      <c r="B1055" s="280"/>
      <c r="C1055" s="280"/>
      <c r="D1055" s="280"/>
      <c r="E1055" s="280"/>
      <c r="F1055" s="280"/>
      <c r="G1055" s="280"/>
      <c r="H1055" s="3"/>
      <c r="I1055" s="59"/>
      <c r="J1055" s="3"/>
    </row>
    <row r="1056" spans="1:12" ht="27.75">
      <c r="A1056" s="9"/>
      <c r="B1056" s="9"/>
      <c r="C1056" s="281" t="s">
        <v>393</v>
      </c>
      <c r="D1056" s="281"/>
      <c r="E1056" s="281"/>
      <c r="F1056" s="281"/>
      <c r="G1056" s="281"/>
      <c r="H1056" s="3"/>
      <c r="I1056" s="59"/>
      <c r="J1056" s="3"/>
    </row>
    <row r="1057" spans="1:12" ht="15.75">
      <c r="A1057" s="11" t="s">
        <v>358</v>
      </c>
      <c r="B1057" s="12"/>
      <c r="C1057" s="13"/>
      <c r="D1057" s="286"/>
      <c r="E1057" s="286"/>
      <c r="F1057" s="286"/>
      <c r="G1057" s="286"/>
      <c r="H1057" s="15"/>
      <c r="I1057" s="59"/>
      <c r="J1057" s="3"/>
    </row>
    <row r="1058" spans="1:12" ht="15.75">
      <c r="A1058" s="11" t="s">
        <v>9</v>
      </c>
      <c r="B1058" s="286" t="s">
        <v>395</v>
      </c>
      <c r="C1058" s="286"/>
      <c r="D1058" s="286"/>
      <c r="E1058" s="286"/>
      <c r="F1058" s="286"/>
      <c r="G1058" s="16"/>
      <c r="H1058" s="20" t="s">
        <v>161</v>
      </c>
      <c r="I1058" s="62"/>
      <c r="J1058" s="61"/>
    </row>
    <row r="1059" spans="1:12" ht="18.75">
      <c r="A1059" s="11" t="s">
        <v>11</v>
      </c>
      <c r="B1059" s="177" t="s">
        <v>396</v>
      </c>
      <c r="C1059" s="178"/>
      <c r="D1059" s="178"/>
      <c r="E1059" s="178"/>
      <c r="F1059" s="179"/>
      <c r="G1059" s="180"/>
      <c r="H1059" s="180"/>
      <c r="I1059" s="180"/>
      <c r="J1059" s="3"/>
    </row>
    <row r="1060" spans="1:12" ht="15.75">
      <c r="A1060" s="21" t="s">
        <v>14</v>
      </c>
      <c r="B1060" s="181"/>
      <c r="C1060" s="21" t="s">
        <v>17</v>
      </c>
      <c r="D1060" s="22" t="s">
        <v>18</v>
      </c>
      <c r="E1060" s="23" t="s">
        <v>19</v>
      </c>
      <c r="F1060" s="23" t="s">
        <v>20</v>
      </c>
      <c r="G1060" s="21" t="s">
        <v>21</v>
      </c>
      <c r="H1060" s="3"/>
      <c r="I1060" s="59"/>
      <c r="J1060" s="3"/>
    </row>
    <row r="1061" spans="1:12">
      <c r="A1061" s="24">
        <v>1</v>
      </c>
      <c r="B1061" s="25" t="s">
        <v>23</v>
      </c>
      <c r="C1061" s="26">
        <v>30</v>
      </c>
      <c r="D1061" s="27">
        <v>79305</v>
      </c>
      <c r="E1061" s="28">
        <f t="shared" ref="E1061:E1078" si="116">D1061*C1061</f>
        <v>2379150</v>
      </c>
      <c r="F1061" s="29">
        <v>0</v>
      </c>
      <c r="G1061" s="30">
        <f t="shared" ref="G1061:G1078" si="117">E1061-E1061*F1061</f>
        <v>2379150</v>
      </c>
      <c r="H1061" s="31">
        <f>D1061/1.08</f>
        <v>73430.555555555547</v>
      </c>
      <c r="I1061" s="59"/>
      <c r="J1061" s="63">
        <f t="shared" ref="J1061:J1078" si="118">H1061*C1061</f>
        <v>2202916.6666666665</v>
      </c>
    </row>
    <row r="1062" spans="1:12">
      <c r="A1062" s="120">
        <v>2</v>
      </c>
      <c r="B1062" s="121" t="s">
        <v>25</v>
      </c>
      <c r="C1062" s="126">
        <v>20</v>
      </c>
      <c r="D1062" s="33">
        <v>128591</v>
      </c>
      <c r="E1062" s="123">
        <f t="shared" si="116"/>
        <v>2571820</v>
      </c>
      <c r="F1062" s="29">
        <v>0</v>
      </c>
      <c r="G1062" s="125">
        <f t="shared" si="117"/>
        <v>2571820</v>
      </c>
      <c r="H1062" s="31">
        <f>D1062/1.08</f>
        <v>119065.74074074073</v>
      </c>
      <c r="I1062" s="129"/>
      <c r="J1062" s="63">
        <f t="shared" si="118"/>
        <v>2381314.8148148144</v>
      </c>
    </row>
    <row r="1063" spans="1:12">
      <c r="A1063" s="24">
        <v>3</v>
      </c>
      <c r="B1063" s="25" t="s">
        <v>26</v>
      </c>
      <c r="C1063" s="88"/>
      <c r="D1063" s="27">
        <v>60043</v>
      </c>
      <c r="E1063" s="28">
        <f t="shared" si="116"/>
        <v>0</v>
      </c>
      <c r="F1063" s="29">
        <v>0</v>
      </c>
      <c r="G1063" s="30">
        <f t="shared" si="117"/>
        <v>0</v>
      </c>
      <c r="H1063" s="31">
        <f>D1063/1.08</f>
        <v>55595.370370370365</v>
      </c>
      <c r="I1063" s="59"/>
      <c r="J1063" s="63">
        <f t="shared" si="118"/>
        <v>0</v>
      </c>
    </row>
    <row r="1064" spans="1:12">
      <c r="A1064" s="24">
        <v>4</v>
      </c>
      <c r="B1064" s="25" t="s">
        <v>27</v>
      </c>
      <c r="C1064" s="35"/>
      <c r="D1064" s="27">
        <v>115781</v>
      </c>
      <c r="E1064" s="28">
        <f t="shared" si="116"/>
        <v>0</v>
      </c>
      <c r="F1064" s="29">
        <v>0</v>
      </c>
      <c r="G1064" s="30">
        <f t="shared" si="117"/>
        <v>0</v>
      </c>
      <c r="H1064" s="31">
        <f>D1064/1.08</f>
        <v>107204.62962962962</v>
      </c>
      <c r="I1064" s="59"/>
      <c r="J1064" s="63">
        <f t="shared" si="118"/>
        <v>0</v>
      </c>
    </row>
    <row r="1065" spans="1:12">
      <c r="A1065" s="24">
        <v>5</v>
      </c>
      <c r="B1065" s="25" t="s">
        <v>28</v>
      </c>
      <c r="C1065" s="32"/>
      <c r="D1065" s="33">
        <v>119943</v>
      </c>
      <c r="E1065" s="123">
        <f t="shared" si="116"/>
        <v>0</v>
      </c>
      <c r="F1065" s="124">
        <v>0.25</v>
      </c>
      <c r="G1065" s="125">
        <f t="shared" si="117"/>
        <v>0</v>
      </c>
      <c r="H1065" s="128">
        <f>D1065/1.08*0.75</f>
        <v>83293.75</v>
      </c>
      <c r="I1065" s="59"/>
      <c r="J1065" s="63">
        <f t="shared" si="118"/>
        <v>0</v>
      </c>
    </row>
    <row r="1066" spans="1:12">
      <c r="A1066" s="24">
        <v>6</v>
      </c>
      <c r="B1066" s="25" t="s">
        <v>29</v>
      </c>
      <c r="C1066" s="26"/>
      <c r="D1066" s="27">
        <v>94810</v>
      </c>
      <c r="E1066" s="28">
        <f t="shared" si="116"/>
        <v>0</v>
      </c>
      <c r="F1066" s="29">
        <v>0</v>
      </c>
      <c r="G1066" s="30">
        <f t="shared" si="117"/>
        <v>0</v>
      </c>
      <c r="H1066" s="31">
        <f t="shared" ref="H1066:H1078" si="119">D1066/1.08</f>
        <v>87787.037037037036</v>
      </c>
      <c r="I1066" s="59"/>
      <c r="J1066" s="63">
        <f t="shared" si="118"/>
        <v>0</v>
      </c>
    </row>
    <row r="1067" spans="1:12">
      <c r="A1067" s="24">
        <v>7</v>
      </c>
      <c r="B1067" s="25" t="s">
        <v>30</v>
      </c>
      <c r="C1067" s="34"/>
      <c r="D1067" s="27">
        <v>141396</v>
      </c>
      <c r="E1067" s="28">
        <f t="shared" si="116"/>
        <v>0</v>
      </c>
      <c r="F1067" s="29">
        <v>0</v>
      </c>
      <c r="G1067" s="30">
        <f t="shared" si="117"/>
        <v>0</v>
      </c>
      <c r="H1067" s="31">
        <f t="shared" si="119"/>
        <v>130922.22222222222</v>
      </c>
      <c r="I1067" s="59"/>
      <c r="J1067" s="63">
        <f t="shared" si="118"/>
        <v>0</v>
      </c>
    </row>
    <row r="1068" spans="1:12">
      <c r="A1068" s="24">
        <v>8</v>
      </c>
      <c r="B1068" s="25" t="s">
        <v>31</v>
      </c>
      <c r="C1068" s="26"/>
      <c r="D1068" s="27">
        <v>232931</v>
      </c>
      <c r="E1068" s="28">
        <f t="shared" si="116"/>
        <v>0</v>
      </c>
      <c r="F1068" s="29">
        <v>0</v>
      </c>
      <c r="G1068" s="30">
        <f t="shared" si="117"/>
        <v>0</v>
      </c>
      <c r="H1068" s="31">
        <f t="shared" si="119"/>
        <v>215676.85185185182</v>
      </c>
      <c r="I1068" s="59"/>
      <c r="J1068" s="63">
        <f t="shared" si="118"/>
        <v>0</v>
      </c>
    </row>
    <row r="1069" spans="1:12">
      <c r="A1069" s="24">
        <v>9</v>
      </c>
      <c r="B1069" s="36" t="s">
        <v>32</v>
      </c>
      <c r="C1069" s="26"/>
      <c r="D1069" s="27">
        <v>101534</v>
      </c>
      <c r="E1069" s="28">
        <f t="shared" si="116"/>
        <v>0</v>
      </c>
      <c r="F1069" s="29">
        <v>0</v>
      </c>
      <c r="G1069" s="30">
        <f t="shared" si="117"/>
        <v>0</v>
      </c>
      <c r="H1069" s="31">
        <f t="shared" si="119"/>
        <v>94012.962962962964</v>
      </c>
      <c r="I1069" s="59"/>
      <c r="J1069" s="63">
        <f t="shared" si="118"/>
        <v>0</v>
      </c>
    </row>
    <row r="1070" spans="1:12" s="195" customFormat="1">
      <c r="A1070" s="168">
        <v>10</v>
      </c>
      <c r="B1070" s="36" t="s">
        <v>33</v>
      </c>
      <c r="C1070" s="37"/>
      <c r="D1070" s="27">
        <v>110148</v>
      </c>
      <c r="E1070" s="156">
        <f t="shared" si="116"/>
        <v>0</v>
      </c>
      <c r="F1070" s="157">
        <v>0</v>
      </c>
      <c r="G1070" s="30">
        <f t="shared" si="117"/>
        <v>0</v>
      </c>
      <c r="H1070" s="170">
        <f t="shared" si="119"/>
        <v>101988.88888888888</v>
      </c>
      <c r="I1070" s="183"/>
      <c r="J1070" s="158">
        <f t="shared" si="118"/>
        <v>0</v>
      </c>
      <c r="K1070" s="197"/>
      <c r="L1070" s="197"/>
    </row>
    <row r="1071" spans="1:12">
      <c r="A1071" s="24">
        <v>11</v>
      </c>
      <c r="B1071" s="25" t="s">
        <v>34</v>
      </c>
      <c r="C1071" s="37"/>
      <c r="D1071" s="27">
        <v>54198</v>
      </c>
      <c r="E1071" s="28">
        <f t="shared" si="116"/>
        <v>0</v>
      </c>
      <c r="F1071" s="29">
        <v>0</v>
      </c>
      <c r="G1071" s="30">
        <f t="shared" si="117"/>
        <v>0</v>
      </c>
      <c r="H1071" s="31">
        <f t="shared" si="119"/>
        <v>50183.333333333328</v>
      </c>
      <c r="I1071" s="59"/>
      <c r="J1071" s="63">
        <f t="shared" si="118"/>
        <v>0</v>
      </c>
    </row>
    <row r="1072" spans="1:12">
      <c r="A1072" s="24">
        <v>12</v>
      </c>
      <c r="B1072" s="25" t="s">
        <v>35</v>
      </c>
      <c r="C1072" s="37"/>
      <c r="D1072" s="27">
        <v>49680</v>
      </c>
      <c r="E1072" s="28">
        <f t="shared" si="116"/>
        <v>0</v>
      </c>
      <c r="F1072" s="29">
        <v>0</v>
      </c>
      <c r="G1072" s="30">
        <f t="shared" si="117"/>
        <v>0</v>
      </c>
      <c r="H1072" s="31">
        <f t="shared" si="119"/>
        <v>46000</v>
      </c>
      <c r="I1072" s="59"/>
      <c r="J1072" s="63">
        <f t="shared" si="118"/>
        <v>0</v>
      </c>
    </row>
    <row r="1073" spans="1:12" s="195" customFormat="1">
      <c r="A1073" s="168">
        <v>13</v>
      </c>
      <c r="B1073" s="25" t="s">
        <v>36</v>
      </c>
      <c r="C1073" s="37"/>
      <c r="D1073" s="38">
        <v>64152</v>
      </c>
      <c r="E1073" s="156">
        <f t="shared" si="116"/>
        <v>0</v>
      </c>
      <c r="F1073" s="157">
        <v>0</v>
      </c>
      <c r="G1073" s="30">
        <f t="shared" si="117"/>
        <v>0</v>
      </c>
      <c r="H1073" s="170">
        <f t="shared" si="119"/>
        <v>59399.999999999993</v>
      </c>
      <c r="I1073" s="183"/>
      <c r="J1073" s="158">
        <f t="shared" si="118"/>
        <v>0</v>
      </c>
      <c r="K1073" s="197"/>
      <c r="L1073" s="197"/>
    </row>
    <row r="1074" spans="1:12" s="195" customFormat="1">
      <c r="A1074" s="168">
        <v>14</v>
      </c>
      <c r="B1074" s="25" t="s">
        <v>37</v>
      </c>
      <c r="C1074" s="37"/>
      <c r="D1074" s="38">
        <v>65934</v>
      </c>
      <c r="E1074" s="156">
        <f t="shared" si="116"/>
        <v>0</v>
      </c>
      <c r="F1074" s="157">
        <v>0</v>
      </c>
      <c r="G1074" s="30">
        <f t="shared" si="117"/>
        <v>0</v>
      </c>
      <c r="H1074" s="170">
        <f t="shared" si="119"/>
        <v>61049.999999999993</v>
      </c>
      <c r="I1074" s="183"/>
      <c r="J1074" s="158">
        <f t="shared" si="118"/>
        <v>0</v>
      </c>
      <c r="K1074" s="197"/>
      <c r="L1074" s="197"/>
    </row>
    <row r="1075" spans="1:12" s="195" customFormat="1">
      <c r="A1075" s="168">
        <v>15</v>
      </c>
      <c r="B1075" s="25" t="s">
        <v>38</v>
      </c>
      <c r="C1075" s="37"/>
      <c r="D1075" s="38">
        <v>76626</v>
      </c>
      <c r="E1075" s="156">
        <f t="shared" si="116"/>
        <v>0</v>
      </c>
      <c r="F1075" s="157">
        <v>0</v>
      </c>
      <c r="G1075" s="30">
        <f t="shared" si="117"/>
        <v>0</v>
      </c>
      <c r="H1075" s="170">
        <f t="shared" si="119"/>
        <v>70950</v>
      </c>
      <c r="I1075" s="183"/>
      <c r="J1075" s="158">
        <f t="shared" si="118"/>
        <v>0</v>
      </c>
      <c r="K1075" s="197"/>
      <c r="L1075" s="197"/>
    </row>
    <row r="1076" spans="1:12" s="195" customFormat="1">
      <c r="A1076" s="168">
        <v>16</v>
      </c>
      <c r="B1076" s="25" t="s">
        <v>39</v>
      </c>
      <c r="C1076" s="37"/>
      <c r="D1076" s="38">
        <v>80190</v>
      </c>
      <c r="E1076" s="156">
        <f t="shared" si="116"/>
        <v>0</v>
      </c>
      <c r="F1076" s="157">
        <v>0</v>
      </c>
      <c r="G1076" s="30">
        <f t="shared" si="117"/>
        <v>0</v>
      </c>
      <c r="H1076" s="170">
        <f t="shared" si="119"/>
        <v>74250</v>
      </c>
      <c r="I1076" s="183"/>
      <c r="J1076" s="158">
        <f t="shared" si="118"/>
        <v>0</v>
      </c>
      <c r="K1076" s="197"/>
      <c r="L1076" s="197"/>
    </row>
    <row r="1077" spans="1:12" s="195" customFormat="1">
      <c r="A1077" s="168">
        <v>17</v>
      </c>
      <c r="B1077" s="25" t="s">
        <v>40</v>
      </c>
      <c r="C1077" s="37"/>
      <c r="D1077" s="38">
        <v>113832</v>
      </c>
      <c r="E1077" s="156">
        <f t="shared" si="116"/>
        <v>0</v>
      </c>
      <c r="F1077" s="157">
        <v>0</v>
      </c>
      <c r="G1077" s="30">
        <f t="shared" si="117"/>
        <v>0</v>
      </c>
      <c r="H1077" s="170">
        <f t="shared" si="119"/>
        <v>105400</v>
      </c>
      <c r="I1077" s="183"/>
      <c r="J1077" s="158">
        <f t="shared" si="118"/>
        <v>0</v>
      </c>
      <c r="K1077" s="197"/>
      <c r="L1077" s="197"/>
    </row>
    <row r="1078" spans="1:12" s="195" customFormat="1">
      <c r="A1078" s="168">
        <v>18</v>
      </c>
      <c r="B1078" s="25" t="s">
        <v>41</v>
      </c>
      <c r="C1078" s="37"/>
      <c r="D1078" s="38">
        <v>98010</v>
      </c>
      <c r="E1078" s="156">
        <f t="shared" si="116"/>
        <v>0</v>
      </c>
      <c r="F1078" s="157">
        <v>0</v>
      </c>
      <c r="G1078" s="30">
        <f t="shared" si="117"/>
        <v>0</v>
      </c>
      <c r="H1078" s="170">
        <f t="shared" si="119"/>
        <v>90750</v>
      </c>
      <c r="I1078" s="183"/>
      <c r="J1078" s="158">
        <f t="shared" si="118"/>
        <v>0</v>
      </c>
      <c r="K1078" s="197"/>
      <c r="L1078" s="197"/>
    </row>
    <row r="1079" spans="1:12" ht="17.25">
      <c r="A1079" s="40"/>
      <c r="B1079" s="41" t="s">
        <v>42</v>
      </c>
      <c r="C1079" s="42">
        <f>SUM(C1061:C1078)</f>
        <v>50</v>
      </c>
      <c r="D1079" s="42"/>
      <c r="E1079" s="43">
        <f>SUM(E1061:E1078)</f>
        <v>4950970</v>
      </c>
      <c r="F1079" s="43"/>
      <c r="G1079" s="44">
        <f>SUM(G1061:G1078)</f>
        <v>4950970</v>
      </c>
      <c r="H1079" s="45"/>
      <c r="I1079" s="64"/>
      <c r="J1079" s="45">
        <f>SUM(J1061:J1078)</f>
        <v>4584231.4814814813</v>
      </c>
    </row>
    <row r="1080" spans="1:12" ht="31.5">
      <c r="A1080" s="46"/>
      <c r="B1080" s="47"/>
      <c r="C1080" s="48"/>
      <c r="D1080" s="48"/>
      <c r="E1080" s="49"/>
      <c r="F1080" s="49"/>
      <c r="G1080" s="50"/>
      <c r="H1080" s="51"/>
      <c r="I1080" s="65"/>
      <c r="J1080" s="184">
        <f>J1079*0.08</f>
        <v>366738.51851851854</v>
      </c>
    </row>
    <row r="1081" spans="1:12" ht="18">
      <c r="A1081" s="283" t="s">
        <v>43</v>
      </c>
      <c r="B1081" s="283"/>
      <c r="C1081" s="284" t="s">
        <v>44</v>
      </c>
      <c r="D1081" s="284"/>
      <c r="E1081" s="54"/>
      <c r="F1081" s="54"/>
      <c r="G1081" s="55" t="s">
        <v>45</v>
      </c>
      <c r="H1081" s="56"/>
      <c r="I1081" s="66"/>
      <c r="J1081" s="185">
        <f>SUM(J1079:J1080)</f>
        <v>4950970</v>
      </c>
    </row>
    <row r="1083" spans="1:12">
      <c r="B1083" s="131" t="s">
        <v>165</v>
      </c>
      <c r="C1083" s="131" t="s">
        <v>166</v>
      </c>
      <c r="D1083" s="131"/>
      <c r="E1083" s="131" t="s">
        <v>167</v>
      </c>
    </row>
    <row r="1086" spans="1:12" ht="15.75">
      <c r="A1086" s="279" t="s">
        <v>0</v>
      </c>
      <c r="B1086" s="279"/>
      <c r="C1086" s="279"/>
      <c r="D1086" s="279"/>
      <c r="E1086" s="279"/>
      <c r="F1086" s="279"/>
      <c r="G1086" s="279"/>
      <c r="H1086" s="3"/>
      <c r="I1086" s="182"/>
      <c r="J1086" s="3"/>
    </row>
    <row r="1087" spans="1:12" ht="15.75">
      <c r="A1087" s="279" t="s">
        <v>1</v>
      </c>
      <c r="B1087" s="279"/>
      <c r="C1087" s="279"/>
      <c r="D1087" s="279"/>
      <c r="E1087" s="279"/>
      <c r="F1087" s="279"/>
      <c r="G1087" s="279"/>
      <c r="H1087" s="176"/>
      <c r="I1087" s="176"/>
      <c r="J1087" s="176"/>
    </row>
    <row r="1088" spans="1:12" ht="15.75">
      <c r="A1088" s="279" t="s">
        <v>2</v>
      </c>
      <c r="B1088" s="279"/>
      <c r="C1088" s="279"/>
      <c r="D1088" s="279"/>
      <c r="E1088" s="279"/>
      <c r="F1088" s="279"/>
      <c r="G1088" s="279"/>
      <c r="H1088" s="3"/>
      <c r="I1088" s="59"/>
      <c r="J1088" s="3"/>
    </row>
    <row r="1089" spans="1:10" ht="15.75">
      <c r="A1089" s="279" t="s">
        <v>4</v>
      </c>
      <c r="B1089" s="279"/>
      <c r="C1089" s="279"/>
      <c r="D1089" s="279"/>
      <c r="E1089" s="279"/>
      <c r="F1089" s="279"/>
      <c r="G1089" s="279"/>
      <c r="H1089" s="3"/>
      <c r="I1089" s="59" t="s">
        <v>392</v>
      </c>
      <c r="J1089" s="3"/>
    </row>
    <row r="1090" spans="1:10" ht="15.75">
      <c r="A1090" s="280" t="s">
        <v>6</v>
      </c>
      <c r="B1090" s="280"/>
      <c r="C1090" s="280"/>
      <c r="D1090" s="280"/>
      <c r="E1090" s="280"/>
      <c r="F1090" s="280"/>
      <c r="G1090" s="280"/>
      <c r="H1090" s="3"/>
      <c r="I1090" s="59"/>
      <c r="J1090" s="3"/>
    </row>
    <row r="1091" spans="1:10" ht="27.75">
      <c r="A1091" s="9"/>
      <c r="B1091" s="9"/>
      <c r="C1091" s="281" t="s">
        <v>393</v>
      </c>
      <c r="D1091" s="281"/>
      <c r="E1091" s="281"/>
      <c r="F1091" s="281"/>
      <c r="G1091" s="281"/>
      <c r="H1091" s="3"/>
      <c r="I1091" s="59"/>
      <c r="J1091" s="3"/>
    </row>
    <row r="1092" spans="1:10" ht="15.75">
      <c r="A1092" s="11" t="s">
        <v>358</v>
      </c>
      <c r="B1092" s="12"/>
      <c r="C1092" s="13"/>
      <c r="D1092" s="286"/>
      <c r="E1092" s="286"/>
      <c r="F1092" s="286"/>
      <c r="G1092" s="286"/>
      <c r="H1092" s="15"/>
      <c r="I1092" s="59"/>
      <c r="J1092" s="3"/>
    </row>
    <row r="1093" spans="1:10" ht="15.75">
      <c r="A1093" s="11" t="s">
        <v>9</v>
      </c>
      <c r="B1093" s="286"/>
      <c r="C1093" s="286"/>
      <c r="D1093" s="286"/>
      <c r="E1093" s="286"/>
      <c r="F1093" s="286"/>
      <c r="G1093" s="16"/>
      <c r="H1093" s="20" t="s">
        <v>161</v>
      </c>
      <c r="I1093" s="62"/>
      <c r="J1093" s="61"/>
    </row>
    <row r="1094" spans="1:10" ht="18.75">
      <c r="A1094" s="11" t="s">
        <v>11</v>
      </c>
      <c r="B1094" s="177" t="s">
        <v>397</v>
      </c>
      <c r="C1094" s="178"/>
      <c r="D1094" s="178"/>
      <c r="E1094" s="178"/>
      <c r="F1094" s="179"/>
      <c r="G1094" s="180"/>
      <c r="H1094" s="180"/>
      <c r="I1094" s="180"/>
      <c r="J1094" s="3"/>
    </row>
    <row r="1095" spans="1:10" ht="15.75">
      <c r="A1095" s="21" t="s">
        <v>14</v>
      </c>
      <c r="B1095" s="181"/>
      <c r="C1095" s="21" t="s">
        <v>17</v>
      </c>
      <c r="D1095" s="22" t="s">
        <v>18</v>
      </c>
      <c r="E1095" s="23" t="s">
        <v>19</v>
      </c>
      <c r="F1095" s="23" t="s">
        <v>20</v>
      </c>
      <c r="G1095" s="21" t="s">
        <v>21</v>
      </c>
      <c r="H1095" s="3"/>
      <c r="I1095" s="59"/>
      <c r="J1095" s="3"/>
    </row>
    <row r="1096" spans="1:10">
      <c r="A1096" s="24">
        <v>1</v>
      </c>
      <c r="B1096" s="25" t="s">
        <v>23</v>
      </c>
      <c r="C1096" s="26"/>
      <c r="D1096" s="27">
        <v>79305</v>
      </c>
      <c r="E1096" s="28">
        <f t="shared" ref="E1096:E1113" si="120">D1096*C1096</f>
        <v>0</v>
      </c>
      <c r="F1096" s="29">
        <v>0</v>
      </c>
      <c r="G1096" s="30">
        <f t="shared" ref="G1096:G1113" si="121">E1096-E1096*F1096</f>
        <v>0</v>
      </c>
      <c r="H1096" s="31">
        <f>D1096/1.08</f>
        <v>73430.555555555547</v>
      </c>
      <c r="I1096" s="59"/>
      <c r="J1096" s="63">
        <f t="shared" ref="J1096:J1113" si="122">H1096*C1096</f>
        <v>0</v>
      </c>
    </row>
    <row r="1097" spans="1:10">
      <c r="A1097" s="120">
        <v>2</v>
      </c>
      <c r="B1097" s="121" t="s">
        <v>25</v>
      </c>
      <c r="C1097" s="126"/>
      <c r="D1097" s="33">
        <v>128591</v>
      </c>
      <c r="E1097" s="123">
        <f t="shared" si="120"/>
        <v>0</v>
      </c>
      <c r="F1097" s="29">
        <v>0</v>
      </c>
      <c r="G1097" s="125">
        <f t="shared" si="121"/>
        <v>0</v>
      </c>
      <c r="H1097" s="31">
        <f>D1097/1.08</f>
        <v>119065.74074074073</v>
      </c>
      <c r="I1097" s="129"/>
      <c r="J1097" s="63">
        <f t="shared" si="122"/>
        <v>0</v>
      </c>
    </row>
    <row r="1098" spans="1:10">
      <c r="A1098" s="24">
        <v>3</v>
      </c>
      <c r="B1098" s="25" t="s">
        <v>26</v>
      </c>
      <c r="C1098" s="88"/>
      <c r="D1098" s="27">
        <v>60043</v>
      </c>
      <c r="E1098" s="28">
        <f t="shared" si="120"/>
        <v>0</v>
      </c>
      <c r="F1098" s="29">
        <v>0</v>
      </c>
      <c r="G1098" s="30">
        <f t="shared" si="121"/>
        <v>0</v>
      </c>
      <c r="H1098" s="31">
        <f>D1098/1.08</f>
        <v>55595.370370370365</v>
      </c>
      <c r="I1098" s="59"/>
      <c r="J1098" s="63">
        <f t="shared" si="122"/>
        <v>0</v>
      </c>
    </row>
    <row r="1099" spans="1:10">
      <c r="A1099" s="24">
        <v>4</v>
      </c>
      <c r="B1099" s="25" t="s">
        <v>27</v>
      </c>
      <c r="C1099" s="35"/>
      <c r="D1099" s="27">
        <v>115781</v>
      </c>
      <c r="E1099" s="28">
        <f t="shared" si="120"/>
        <v>0</v>
      </c>
      <c r="F1099" s="29">
        <v>0</v>
      </c>
      <c r="G1099" s="30">
        <f t="shared" si="121"/>
        <v>0</v>
      </c>
      <c r="H1099" s="31">
        <f>D1099/1.08</f>
        <v>107204.62962962962</v>
      </c>
      <c r="I1099" s="59"/>
      <c r="J1099" s="63">
        <f t="shared" si="122"/>
        <v>0</v>
      </c>
    </row>
    <row r="1100" spans="1:10">
      <c r="A1100" s="24">
        <v>5</v>
      </c>
      <c r="B1100" s="25" t="s">
        <v>28</v>
      </c>
      <c r="C1100" s="32">
        <v>15</v>
      </c>
      <c r="D1100" s="33">
        <v>119943</v>
      </c>
      <c r="E1100" s="123">
        <f t="shared" si="120"/>
        <v>1799145</v>
      </c>
      <c r="F1100" s="124">
        <v>0.25</v>
      </c>
      <c r="G1100" s="125">
        <f t="shared" si="121"/>
        <v>1349358.75</v>
      </c>
      <c r="H1100" s="128">
        <f>D1100/1.08*0.75</f>
        <v>83293.75</v>
      </c>
      <c r="I1100" s="59"/>
      <c r="J1100" s="63">
        <f t="shared" si="122"/>
        <v>1249406.25</v>
      </c>
    </row>
    <row r="1101" spans="1:10">
      <c r="A1101" s="24">
        <v>6</v>
      </c>
      <c r="B1101" s="25" t="s">
        <v>29</v>
      </c>
      <c r="C1101" s="26"/>
      <c r="D1101" s="27">
        <v>94810</v>
      </c>
      <c r="E1101" s="28">
        <f t="shared" si="120"/>
        <v>0</v>
      </c>
      <c r="F1101" s="29">
        <v>0</v>
      </c>
      <c r="G1101" s="30">
        <f t="shared" si="121"/>
        <v>0</v>
      </c>
      <c r="H1101" s="31">
        <f t="shared" ref="H1101:H1113" si="123">D1101/1.08</f>
        <v>87787.037037037036</v>
      </c>
      <c r="I1101" s="59"/>
      <c r="J1101" s="63">
        <f t="shared" si="122"/>
        <v>0</v>
      </c>
    </row>
    <row r="1102" spans="1:10">
      <c r="A1102" s="24">
        <v>7</v>
      </c>
      <c r="B1102" s="25" t="s">
        <v>30</v>
      </c>
      <c r="C1102" s="34"/>
      <c r="D1102" s="27">
        <v>141396</v>
      </c>
      <c r="E1102" s="28">
        <f t="shared" si="120"/>
        <v>0</v>
      </c>
      <c r="F1102" s="29">
        <v>0</v>
      </c>
      <c r="G1102" s="30">
        <f t="shared" si="121"/>
        <v>0</v>
      </c>
      <c r="H1102" s="31">
        <f t="shared" si="123"/>
        <v>130922.22222222222</v>
      </c>
      <c r="I1102" s="59"/>
      <c r="J1102" s="63">
        <f t="shared" si="122"/>
        <v>0</v>
      </c>
    </row>
    <row r="1103" spans="1:10">
      <c r="A1103" s="24">
        <v>8</v>
      </c>
      <c r="B1103" s="25" t="s">
        <v>31</v>
      </c>
      <c r="C1103" s="26"/>
      <c r="D1103" s="27">
        <v>232931</v>
      </c>
      <c r="E1103" s="28">
        <f t="shared" si="120"/>
        <v>0</v>
      </c>
      <c r="F1103" s="29">
        <v>0</v>
      </c>
      <c r="G1103" s="30">
        <f t="shared" si="121"/>
        <v>0</v>
      </c>
      <c r="H1103" s="31">
        <f t="shared" si="123"/>
        <v>215676.85185185182</v>
      </c>
      <c r="I1103" s="59"/>
      <c r="J1103" s="63">
        <f t="shared" si="122"/>
        <v>0</v>
      </c>
    </row>
    <row r="1104" spans="1:10">
      <c r="A1104" s="24">
        <v>9</v>
      </c>
      <c r="B1104" s="36" t="s">
        <v>32</v>
      </c>
      <c r="C1104" s="26"/>
      <c r="D1104" s="27">
        <v>101534</v>
      </c>
      <c r="E1104" s="28">
        <f t="shared" si="120"/>
        <v>0</v>
      </c>
      <c r="F1104" s="29">
        <v>0</v>
      </c>
      <c r="G1104" s="30">
        <f t="shared" si="121"/>
        <v>0</v>
      </c>
      <c r="H1104" s="31">
        <f t="shared" si="123"/>
        <v>94012.962962962964</v>
      </c>
      <c r="I1104" s="59"/>
      <c r="J1104" s="63">
        <f t="shared" si="122"/>
        <v>0</v>
      </c>
    </row>
    <row r="1105" spans="1:10">
      <c r="A1105" s="168">
        <v>10</v>
      </c>
      <c r="B1105" s="36" t="s">
        <v>33</v>
      </c>
      <c r="C1105" s="37"/>
      <c r="D1105" s="27">
        <v>110148</v>
      </c>
      <c r="E1105" s="156">
        <f t="shared" si="120"/>
        <v>0</v>
      </c>
      <c r="F1105" s="157">
        <v>0</v>
      </c>
      <c r="G1105" s="30">
        <f t="shared" si="121"/>
        <v>0</v>
      </c>
      <c r="H1105" s="170">
        <f t="shared" si="123"/>
        <v>101988.88888888888</v>
      </c>
      <c r="I1105" s="183"/>
      <c r="J1105" s="158">
        <f t="shared" si="122"/>
        <v>0</v>
      </c>
    </row>
    <row r="1106" spans="1:10">
      <c r="A1106" s="24">
        <v>11</v>
      </c>
      <c r="B1106" s="25" t="s">
        <v>34</v>
      </c>
      <c r="C1106" s="37"/>
      <c r="D1106" s="27">
        <v>54198</v>
      </c>
      <c r="E1106" s="28">
        <f t="shared" si="120"/>
        <v>0</v>
      </c>
      <c r="F1106" s="29">
        <v>0</v>
      </c>
      <c r="G1106" s="30">
        <f t="shared" si="121"/>
        <v>0</v>
      </c>
      <c r="H1106" s="31">
        <f t="shared" si="123"/>
        <v>50183.333333333328</v>
      </c>
      <c r="I1106" s="59"/>
      <c r="J1106" s="63">
        <f t="shared" si="122"/>
        <v>0</v>
      </c>
    </row>
    <row r="1107" spans="1:10">
      <c r="A1107" s="24">
        <v>12</v>
      </c>
      <c r="B1107" s="25" t="s">
        <v>35</v>
      </c>
      <c r="C1107" s="37"/>
      <c r="D1107" s="27">
        <v>49680</v>
      </c>
      <c r="E1107" s="28">
        <f t="shared" si="120"/>
        <v>0</v>
      </c>
      <c r="F1107" s="29">
        <v>0</v>
      </c>
      <c r="G1107" s="30">
        <f t="shared" si="121"/>
        <v>0</v>
      </c>
      <c r="H1107" s="31">
        <f t="shared" si="123"/>
        <v>46000</v>
      </c>
      <c r="I1107" s="59"/>
      <c r="J1107" s="63">
        <f t="shared" si="122"/>
        <v>0</v>
      </c>
    </row>
    <row r="1108" spans="1:10">
      <c r="A1108" s="168">
        <v>13</v>
      </c>
      <c r="B1108" s="25" t="s">
        <v>36</v>
      </c>
      <c r="C1108" s="37"/>
      <c r="D1108" s="38">
        <v>64152</v>
      </c>
      <c r="E1108" s="156">
        <f t="shared" si="120"/>
        <v>0</v>
      </c>
      <c r="F1108" s="157">
        <v>0</v>
      </c>
      <c r="G1108" s="30">
        <f t="shared" si="121"/>
        <v>0</v>
      </c>
      <c r="H1108" s="170">
        <f t="shared" si="123"/>
        <v>59399.999999999993</v>
      </c>
      <c r="I1108" s="183"/>
      <c r="J1108" s="158">
        <f t="shared" si="122"/>
        <v>0</v>
      </c>
    </row>
    <row r="1109" spans="1:10">
      <c r="A1109" s="168">
        <v>14</v>
      </c>
      <c r="B1109" s="25" t="s">
        <v>37</v>
      </c>
      <c r="C1109" s="37"/>
      <c r="D1109" s="38">
        <v>65934</v>
      </c>
      <c r="E1109" s="156">
        <f t="shared" si="120"/>
        <v>0</v>
      </c>
      <c r="F1109" s="157">
        <v>0</v>
      </c>
      <c r="G1109" s="30">
        <f t="shared" si="121"/>
        <v>0</v>
      </c>
      <c r="H1109" s="170">
        <f t="shared" si="123"/>
        <v>61049.999999999993</v>
      </c>
      <c r="I1109" s="183"/>
      <c r="J1109" s="158">
        <f t="shared" si="122"/>
        <v>0</v>
      </c>
    </row>
    <row r="1110" spans="1:10">
      <c r="A1110" s="168">
        <v>15</v>
      </c>
      <c r="B1110" s="25" t="s">
        <v>38</v>
      </c>
      <c r="C1110" s="37"/>
      <c r="D1110" s="38">
        <v>76626</v>
      </c>
      <c r="E1110" s="156">
        <f t="shared" si="120"/>
        <v>0</v>
      </c>
      <c r="F1110" s="157">
        <v>0</v>
      </c>
      <c r="G1110" s="30">
        <f t="shared" si="121"/>
        <v>0</v>
      </c>
      <c r="H1110" s="170">
        <f t="shared" si="123"/>
        <v>70950</v>
      </c>
      <c r="I1110" s="183"/>
      <c r="J1110" s="158">
        <f t="shared" si="122"/>
        <v>0</v>
      </c>
    </row>
    <row r="1111" spans="1:10">
      <c r="A1111" s="168">
        <v>16</v>
      </c>
      <c r="B1111" s="25" t="s">
        <v>39</v>
      </c>
      <c r="C1111" s="37"/>
      <c r="D1111" s="38">
        <v>80190</v>
      </c>
      <c r="E1111" s="156">
        <f t="shared" si="120"/>
        <v>0</v>
      </c>
      <c r="F1111" s="157">
        <v>0</v>
      </c>
      <c r="G1111" s="30">
        <f t="shared" si="121"/>
        <v>0</v>
      </c>
      <c r="H1111" s="170">
        <f t="shared" si="123"/>
        <v>74250</v>
      </c>
      <c r="I1111" s="183"/>
      <c r="J1111" s="158">
        <f t="shared" si="122"/>
        <v>0</v>
      </c>
    </row>
    <row r="1112" spans="1:10">
      <c r="A1112" s="168">
        <v>17</v>
      </c>
      <c r="B1112" s="25" t="s">
        <v>40</v>
      </c>
      <c r="C1112" s="37"/>
      <c r="D1112" s="38">
        <v>113832</v>
      </c>
      <c r="E1112" s="156">
        <f t="shared" si="120"/>
        <v>0</v>
      </c>
      <c r="F1112" s="157">
        <v>0</v>
      </c>
      <c r="G1112" s="30">
        <f t="shared" si="121"/>
        <v>0</v>
      </c>
      <c r="H1112" s="170">
        <f t="shared" si="123"/>
        <v>105400</v>
      </c>
      <c r="I1112" s="183"/>
      <c r="J1112" s="158">
        <f t="shared" si="122"/>
        <v>0</v>
      </c>
    </row>
    <row r="1113" spans="1:10">
      <c r="A1113" s="168">
        <v>18</v>
      </c>
      <c r="B1113" s="25" t="s">
        <v>41</v>
      </c>
      <c r="C1113" s="37"/>
      <c r="D1113" s="38">
        <v>98010</v>
      </c>
      <c r="E1113" s="156">
        <f t="shared" si="120"/>
        <v>0</v>
      </c>
      <c r="F1113" s="157">
        <v>0</v>
      </c>
      <c r="G1113" s="30">
        <f t="shared" si="121"/>
        <v>0</v>
      </c>
      <c r="H1113" s="170">
        <f t="shared" si="123"/>
        <v>90750</v>
      </c>
      <c r="I1113" s="183"/>
      <c r="J1113" s="158">
        <f t="shared" si="122"/>
        <v>0</v>
      </c>
    </row>
    <row r="1114" spans="1:10" ht="17.25">
      <c r="A1114" s="40"/>
      <c r="B1114" s="41" t="s">
        <v>42</v>
      </c>
      <c r="C1114" s="42">
        <f>SUM(C1096:C1113)</f>
        <v>15</v>
      </c>
      <c r="D1114" s="42"/>
      <c r="E1114" s="43">
        <f>SUM(E1096:E1113)</f>
        <v>1799145</v>
      </c>
      <c r="F1114" s="43"/>
      <c r="G1114" s="44">
        <f>SUM(G1096:G1113)</f>
        <v>1349358.75</v>
      </c>
      <c r="H1114" s="45"/>
      <c r="I1114" s="64"/>
      <c r="J1114" s="45">
        <f>SUM(J1096:J1113)</f>
        <v>1249406.25</v>
      </c>
    </row>
    <row r="1115" spans="1:10" ht="31.5">
      <c r="A1115" s="46"/>
      <c r="B1115" s="47"/>
      <c r="C1115" s="48"/>
      <c r="D1115" s="48"/>
      <c r="E1115" s="49"/>
      <c r="F1115" s="49"/>
      <c r="G1115" s="50"/>
      <c r="H1115" s="51"/>
      <c r="I1115" s="65"/>
      <c r="J1115" s="184">
        <f>J1114*0.08</f>
        <v>99952.5</v>
      </c>
    </row>
    <row r="1116" spans="1:10" ht="18">
      <c r="A1116" s="283" t="s">
        <v>43</v>
      </c>
      <c r="B1116" s="283"/>
      <c r="C1116" s="284" t="s">
        <v>44</v>
      </c>
      <c r="D1116" s="284"/>
      <c r="E1116" s="54"/>
      <c r="F1116" s="54"/>
      <c r="G1116" s="55" t="s">
        <v>45</v>
      </c>
      <c r="H1116" s="56"/>
      <c r="I1116" s="66"/>
      <c r="J1116" s="185">
        <f>SUM(J1114:J1115)</f>
        <v>1349358.75</v>
      </c>
    </row>
    <row r="1118" spans="1:10">
      <c r="B1118" s="131" t="s">
        <v>165</v>
      </c>
      <c r="C1118" s="131" t="s">
        <v>166</v>
      </c>
      <c r="D1118" s="131"/>
      <c r="E1118" s="131" t="s">
        <v>167</v>
      </c>
    </row>
    <row r="1121" spans="1:10" ht="15.75">
      <c r="A1121" s="279" t="s">
        <v>0</v>
      </c>
      <c r="B1121" s="279"/>
      <c r="C1121" s="279"/>
      <c r="D1121" s="279"/>
      <c r="E1121" s="279"/>
      <c r="F1121" s="279"/>
      <c r="G1121" s="279"/>
      <c r="H1121" s="3"/>
      <c r="I1121" s="182"/>
      <c r="J1121" s="3"/>
    </row>
    <row r="1122" spans="1:10" ht="15.75">
      <c r="A1122" s="279" t="s">
        <v>1</v>
      </c>
      <c r="B1122" s="279"/>
      <c r="C1122" s="279"/>
      <c r="D1122" s="279"/>
      <c r="E1122" s="279"/>
      <c r="F1122" s="279"/>
      <c r="G1122" s="279"/>
      <c r="H1122" s="176"/>
      <c r="I1122" s="176"/>
      <c r="J1122" s="176"/>
    </row>
    <row r="1123" spans="1:10" ht="15.75">
      <c r="A1123" s="279" t="s">
        <v>2</v>
      </c>
      <c r="B1123" s="279"/>
      <c r="C1123" s="279"/>
      <c r="D1123" s="279"/>
      <c r="E1123" s="279"/>
      <c r="F1123" s="279"/>
      <c r="G1123" s="279"/>
      <c r="H1123" s="3"/>
      <c r="I1123" s="59"/>
      <c r="J1123" s="3"/>
    </row>
    <row r="1124" spans="1:10" ht="15.75">
      <c r="A1124" s="279" t="s">
        <v>4</v>
      </c>
      <c r="B1124" s="279"/>
      <c r="C1124" s="279"/>
      <c r="D1124" s="279"/>
      <c r="E1124" s="279"/>
      <c r="F1124" s="279"/>
      <c r="G1124" s="279"/>
      <c r="H1124" s="3"/>
      <c r="I1124" s="59" t="s">
        <v>392</v>
      </c>
      <c r="J1124" s="3"/>
    </row>
    <row r="1125" spans="1:10" ht="15.75">
      <c r="A1125" s="280" t="s">
        <v>6</v>
      </c>
      <c r="B1125" s="280"/>
      <c r="C1125" s="280"/>
      <c r="D1125" s="280"/>
      <c r="E1125" s="280"/>
      <c r="F1125" s="280"/>
      <c r="G1125" s="280"/>
      <c r="H1125" s="3"/>
      <c r="I1125" s="59"/>
      <c r="J1125" s="3"/>
    </row>
    <row r="1126" spans="1:10" ht="27.75">
      <c r="A1126" s="9"/>
      <c r="B1126" s="9"/>
      <c r="C1126" s="281" t="s">
        <v>382</v>
      </c>
      <c r="D1126" s="281"/>
      <c r="E1126" s="281"/>
      <c r="F1126" s="281"/>
      <c r="G1126" s="281"/>
      <c r="H1126" s="3"/>
      <c r="I1126" s="59"/>
      <c r="J1126" s="3"/>
    </row>
    <row r="1127" spans="1:10" ht="15.75">
      <c r="A1127" s="11" t="s">
        <v>358</v>
      </c>
      <c r="B1127" s="12"/>
      <c r="C1127" s="13"/>
      <c r="D1127" s="286"/>
      <c r="E1127" s="286"/>
      <c r="F1127" s="286"/>
      <c r="G1127" s="286"/>
      <c r="H1127" s="15"/>
      <c r="I1127" s="59"/>
      <c r="J1127" s="3"/>
    </row>
    <row r="1128" spans="1:10" ht="15.75">
      <c r="A1128" s="11" t="s">
        <v>9</v>
      </c>
      <c r="B1128" s="286" t="s">
        <v>398</v>
      </c>
      <c r="C1128" s="286"/>
      <c r="D1128" s="286"/>
      <c r="E1128" s="286"/>
      <c r="F1128" s="286"/>
      <c r="G1128" s="16"/>
      <c r="H1128" s="20" t="s">
        <v>161</v>
      </c>
      <c r="I1128" s="62"/>
      <c r="J1128" s="61"/>
    </row>
    <row r="1129" spans="1:10" ht="18.75">
      <c r="A1129" s="11" t="s">
        <v>11</v>
      </c>
      <c r="B1129" s="177" t="s">
        <v>398</v>
      </c>
      <c r="C1129" s="178"/>
      <c r="D1129" s="178"/>
      <c r="E1129" s="178"/>
      <c r="F1129" s="179"/>
      <c r="G1129" s="180"/>
      <c r="H1129" s="180"/>
      <c r="I1129" s="180"/>
      <c r="J1129" s="3"/>
    </row>
    <row r="1130" spans="1:10" ht="15.75">
      <c r="A1130" s="21" t="s">
        <v>14</v>
      </c>
      <c r="B1130" s="181"/>
      <c r="C1130" s="21" t="s">
        <v>17</v>
      </c>
      <c r="D1130" s="22" t="s">
        <v>18</v>
      </c>
      <c r="E1130" s="23" t="s">
        <v>19</v>
      </c>
      <c r="F1130" s="23" t="s">
        <v>20</v>
      </c>
      <c r="G1130" s="21" t="s">
        <v>21</v>
      </c>
      <c r="H1130" s="3"/>
      <c r="I1130" s="59"/>
      <c r="J1130" s="3"/>
    </row>
    <row r="1131" spans="1:10">
      <c r="A1131" s="24">
        <v>1</v>
      </c>
      <c r="B1131" s="25" t="s">
        <v>23</v>
      </c>
      <c r="C1131" s="26">
        <v>20</v>
      </c>
      <c r="D1131" s="27">
        <v>79305</v>
      </c>
      <c r="E1131" s="28">
        <f t="shared" ref="E1131:E1148" si="124">D1131*C1131</f>
        <v>1586100</v>
      </c>
      <c r="F1131" s="29">
        <v>0</v>
      </c>
      <c r="G1131" s="30">
        <f t="shared" ref="G1131:G1148" si="125">E1131-E1131*F1131</f>
        <v>1586100</v>
      </c>
      <c r="H1131" s="31">
        <f>D1131/1.08</f>
        <v>73430.555555555547</v>
      </c>
      <c r="I1131" s="59"/>
      <c r="J1131" s="63">
        <f t="shared" ref="J1131:J1148" si="126">H1131*C1131</f>
        <v>1468611.111111111</v>
      </c>
    </row>
    <row r="1132" spans="1:10">
      <c r="A1132" s="120">
        <v>2</v>
      </c>
      <c r="B1132" s="121" t="s">
        <v>25</v>
      </c>
      <c r="C1132" s="126"/>
      <c r="D1132" s="33">
        <v>128591</v>
      </c>
      <c r="E1132" s="123">
        <f t="shared" si="124"/>
        <v>0</v>
      </c>
      <c r="F1132" s="29">
        <v>0</v>
      </c>
      <c r="G1132" s="125">
        <f t="shared" si="125"/>
        <v>0</v>
      </c>
      <c r="H1132" s="31">
        <f>D1132/1.08</f>
        <v>119065.74074074073</v>
      </c>
      <c r="I1132" s="129"/>
      <c r="J1132" s="63">
        <f t="shared" si="126"/>
        <v>0</v>
      </c>
    </row>
    <row r="1133" spans="1:10">
      <c r="A1133" s="24">
        <v>3</v>
      </c>
      <c r="B1133" s="25" t="s">
        <v>26</v>
      </c>
      <c r="C1133" s="88"/>
      <c r="D1133" s="27">
        <v>60043</v>
      </c>
      <c r="E1133" s="28">
        <f t="shared" si="124"/>
        <v>0</v>
      </c>
      <c r="F1133" s="29">
        <v>0</v>
      </c>
      <c r="G1133" s="30">
        <f t="shared" si="125"/>
        <v>0</v>
      </c>
      <c r="H1133" s="31">
        <f>D1133/1.08</f>
        <v>55595.370370370365</v>
      </c>
      <c r="I1133" s="59"/>
      <c r="J1133" s="63">
        <f t="shared" si="126"/>
        <v>0</v>
      </c>
    </row>
    <row r="1134" spans="1:10">
      <c r="A1134" s="24">
        <v>4</v>
      </c>
      <c r="B1134" s="25" t="s">
        <v>27</v>
      </c>
      <c r="C1134" s="35"/>
      <c r="D1134" s="27">
        <v>115781</v>
      </c>
      <c r="E1134" s="28">
        <f t="shared" si="124"/>
        <v>0</v>
      </c>
      <c r="F1134" s="29">
        <v>0</v>
      </c>
      <c r="G1134" s="30">
        <f t="shared" si="125"/>
        <v>0</v>
      </c>
      <c r="H1134" s="31">
        <f>D1134/1.08</f>
        <v>107204.62962962962</v>
      </c>
      <c r="I1134" s="59"/>
      <c r="J1134" s="63">
        <f t="shared" si="126"/>
        <v>0</v>
      </c>
    </row>
    <row r="1135" spans="1:10">
      <c r="A1135" s="24">
        <v>5</v>
      </c>
      <c r="B1135" s="25" t="s">
        <v>28</v>
      </c>
      <c r="C1135" s="32">
        <v>10</v>
      </c>
      <c r="D1135" s="33">
        <v>119943</v>
      </c>
      <c r="E1135" s="123">
        <f t="shared" si="124"/>
        <v>1199430</v>
      </c>
      <c r="F1135" s="124">
        <v>0.25</v>
      </c>
      <c r="G1135" s="125">
        <f t="shared" si="125"/>
        <v>899572.5</v>
      </c>
      <c r="H1135" s="128">
        <f>D1135/1.08*0.75</f>
        <v>83293.75</v>
      </c>
      <c r="I1135" s="59"/>
      <c r="J1135" s="63">
        <f t="shared" si="126"/>
        <v>832937.5</v>
      </c>
    </row>
    <row r="1136" spans="1:10">
      <c r="A1136" s="24">
        <v>6</v>
      </c>
      <c r="B1136" s="25" t="s">
        <v>29</v>
      </c>
      <c r="C1136" s="26"/>
      <c r="D1136" s="27">
        <v>94810</v>
      </c>
      <c r="E1136" s="28">
        <f t="shared" si="124"/>
        <v>0</v>
      </c>
      <c r="F1136" s="29">
        <v>0</v>
      </c>
      <c r="G1136" s="30">
        <f t="shared" si="125"/>
        <v>0</v>
      </c>
      <c r="H1136" s="31">
        <f t="shared" ref="H1136:H1148" si="127">D1136/1.08</f>
        <v>87787.037037037036</v>
      </c>
      <c r="I1136" s="59"/>
      <c r="J1136" s="63">
        <f t="shared" si="126"/>
        <v>0</v>
      </c>
    </row>
    <row r="1137" spans="1:10">
      <c r="A1137" s="24">
        <v>7</v>
      </c>
      <c r="B1137" s="25" t="s">
        <v>30</v>
      </c>
      <c r="C1137" s="34"/>
      <c r="D1137" s="27">
        <v>141396</v>
      </c>
      <c r="E1137" s="28">
        <f t="shared" si="124"/>
        <v>0</v>
      </c>
      <c r="F1137" s="29">
        <v>0</v>
      </c>
      <c r="G1137" s="30">
        <f t="shared" si="125"/>
        <v>0</v>
      </c>
      <c r="H1137" s="31">
        <f t="shared" si="127"/>
        <v>130922.22222222222</v>
      </c>
      <c r="I1137" s="59"/>
      <c r="J1137" s="63">
        <f t="shared" si="126"/>
        <v>0</v>
      </c>
    </row>
    <row r="1138" spans="1:10">
      <c r="A1138" s="24">
        <v>8</v>
      </c>
      <c r="B1138" s="25" t="s">
        <v>31</v>
      </c>
      <c r="C1138" s="26"/>
      <c r="D1138" s="27">
        <v>232931</v>
      </c>
      <c r="E1138" s="28">
        <f t="shared" si="124"/>
        <v>0</v>
      </c>
      <c r="F1138" s="29">
        <v>0</v>
      </c>
      <c r="G1138" s="30">
        <f t="shared" si="125"/>
        <v>0</v>
      </c>
      <c r="H1138" s="31">
        <f t="shared" si="127"/>
        <v>215676.85185185182</v>
      </c>
      <c r="I1138" s="59"/>
      <c r="J1138" s="63">
        <f t="shared" si="126"/>
        <v>0</v>
      </c>
    </row>
    <row r="1139" spans="1:10">
      <c r="A1139" s="24">
        <v>9</v>
      </c>
      <c r="B1139" s="36" t="s">
        <v>32</v>
      </c>
      <c r="C1139" s="26"/>
      <c r="D1139" s="27">
        <v>101534</v>
      </c>
      <c r="E1139" s="28">
        <f t="shared" si="124"/>
        <v>0</v>
      </c>
      <c r="F1139" s="29">
        <v>0</v>
      </c>
      <c r="G1139" s="30">
        <f t="shared" si="125"/>
        <v>0</v>
      </c>
      <c r="H1139" s="31">
        <f t="shared" si="127"/>
        <v>94012.962962962964</v>
      </c>
      <c r="I1139" s="59"/>
      <c r="J1139" s="63">
        <f t="shared" si="126"/>
        <v>0</v>
      </c>
    </row>
    <row r="1140" spans="1:10">
      <c r="A1140" s="168">
        <v>10</v>
      </c>
      <c r="B1140" s="36" t="s">
        <v>33</v>
      </c>
      <c r="C1140" s="37"/>
      <c r="D1140" s="27">
        <v>110148</v>
      </c>
      <c r="E1140" s="156">
        <f t="shared" si="124"/>
        <v>0</v>
      </c>
      <c r="F1140" s="157">
        <v>0</v>
      </c>
      <c r="G1140" s="30">
        <f t="shared" si="125"/>
        <v>0</v>
      </c>
      <c r="H1140" s="170">
        <f t="shared" si="127"/>
        <v>101988.88888888888</v>
      </c>
      <c r="I1140" s="183"/>
      <c r="J1140" s="158">
        <f t="shared" si="126"/>
        <v>0</v>
      </c>
    </row>
    <row r="1141" spans="1:10">
      <c r="A1141" s="24">
        <v>11</v>
      </c>
      <c r="B1141" s="25" t="s">
        <v>34</v>
      </c>
      <c r="C1141" s="37"/>
      <c r="D1141" s="27">
        <v>54198</v>
      </c>
      <c r="E1141" s="28">
        <f t="shared" si="124"/>
        <v>0</v>
      </c>
      <c r="F1141" s="29">
        <v>0</v>
      </c>
      <c r="G1141" s="30">
        <f t="shared" si="125"/>
        <v>0</v>
      </c>
      <c r="H1141" s="31">
        <f t="shared" si="127"/>
        <v>50183.333333333328</v>
      </c>
      <c r="I1141" s="59"/>
      <c r="J1141" s="63">
        <f t="shared" si="126"/>
        <v>0</v>
      </c>
    </row>
    <row r="1142" spans="1:10">
      <c r="A1142" s="24">
        <v>12</v>
      </c>
      <c r="B1142" s="25" t="s">
        <v>35</v>
      </c>
      <c r="C1142" s="37"/>
      <c r="D1142" s="27">
        <v>49680</v>
      </c>
      <c r="E1142" s="28">
        <f t="shared" si="124"/>
        <v>0</v>
      </c>
      <c r="F1142" s="29">
        <v>0</v>
      </c>
      <c r="G1142" s="30">
        <f t="shared" si="125"/>
        <v>0</v>
      </c>
      <c r="H1142" s="31">
        <f t="shared" si="127"/>
        <v>46000</v>
      </c>
      <c r="I1142" s="59"/>
      <c r="J1142" s="63">
        <f t="shared" si="126"/>
        <v>0</v>
      </c>
    </row>
    <row r="1143" spans="1:10">
      <c r="A1143" s="168">
        <v>13</v>
      </c>
      <c r="B1143" s="25" t="s">
        <v>36</v>
      </c>
      <c r="C1143" s="37"/>
      <c r="D1143" s="38">
        <v>64152</v>
      </c>
      <c r="E1143" s="156">
        <f t="shared" si="124"/>
        <v>0</v>
      </c>
      <c r="F1143" s="157">
        <v>0</v>
      </c>
      <c r="G1143" s="30">
        <f t="shared" si="125"/>
        <v>0</v>
      </c>
      <c r="H1143" s="170">
        <f t="shared" si="127"/>
        <v>59399.999999999993</v>
      </c>
      <c r="I1143" s="183"/>
      <c r="J1143" s="158">
        <f t="shared" si="126"/>
        <v>0</v>
      </c>
    </row>
    <row r="1144" spans="1:10">
      <c r="A1144" s="168">
        <v>14</v>
      </c>
      <c r="B1144" s="25" t="s">
        <v>37</v>
      </c>
      <c r="C1144" s="37"/>
      <c r="D1144" s="38">
        <v>65934</v>
      </c>
      <c r="E1144" s="156">
        <f t="shared" si="124"/>
        <v>0</v>
      </c>
      <c r="F1144" s="157">
        <v>0</v>
      </c>
      <c r="G1144" s="30">
        <f t="shared" si="125"/>
        <v>0</v>
      </c>
      <c r="H1144" s="170">
        <f t="shared" si="127"/>
        <v>61049.999999999993</v>
      </c>
      <c r="I1144" s="183"/>
      <c r="J1144" s="158">
        <f t="shared" si="126"/>
        <v>0</v>
      </c>
    </row>
    <row r="1145" spans="1:10">
      <c r="A1145" s="168">
        <v>15</v>
      </c>
      <c r="B1145" s="25" t="s">
        <v>38</v>
      </c>
      <c r="C1145" s="37"/>
      <c r="D1145" s="38">
        <v>76626</v>
      </c>
      <c r="E1145" s="156">
        <f t="shared" si="124"/>
        <v>0</v>
      </c>
      <c r="F1145" s="157">
        <v>0</v>
      </c>
      <c r="G1145" s="30">
        <f t="shared" si="125"/>
        <v>0</v>
      </c>
      <c r="H1145" s="170">
        <f t="shared" si="127"/>
        <v>70950</v>
      </c>
      <c r="I1145" s="183"/>
      <c r="J1145" s="158">
        <f t="shared" si="126"/>
        <v>0</v>
      </c>
    </row>
    <row r="1146" spans="1:10">
      <c r="A1146" s="168">
        <v>16</v>
      </c>
      <c r="B1146" s="25" t="s">
        <v>39</v>
      </c>
      <c r="C1146" s="37"/>
      <c r="D1146" s="38">
        <v>80190</v>
      </c>
      <c r="E1146" s="156">
        <f t="shared" si="124"/>
        <v>0</v>
      </c>
      <c r="F1146" s="157">
        <v>0</v>
      </c>
      <c r="G1146" s="30">
        <f t="shared" si="125"/>
        <v>0</v>
      </c>
      <c r="H1146" s="170">
        <f t="shared" si="127"/>
        <v>74250</v>
      </c>
      <c r="I1146" s="183"/>
      <c r="J1146" s="158">
        <f t="shared" si="126"/>
        <v>0</v>
      </c>
    </row>
    <row r="1147" spans="1:10">
      <c r="A1147" s="168">
        <v>17</v>
      </c>
      <c r="B1147" s="25" t="s">
        <v>40</v>
      </c>
      <c r="C1147" s="37"/>
      <c r="D1147" s="38">
        <v>113832</v>
      </c>
      <c r="E1147" s="156">
        <f t="shared" si="124"/>
        <v>0</v>
      </c>
      <c r="F1147" s="157">
        <v>0</v>
      </c>
      <c r="G1147" s="30">
        <f t="shared" si="125"/>
        <v>0</v>
      </c>
      <c r="H1147" s="170">
        <f t="shared" si="127"/>
        <v>105400</v>
      </c>
      <c r="I1147" s="183"/>
      <c r="J1147" s="158">
        <f t="shared" si="126"/>
        <v>0</v>
      </c>
    </row>
    <row r="1148" spans="1:10">
      <c r="A1148" s="168">
        <v>18</v>
      </c>
      <c r="B1148" s="25" t="s">
        <v>41</v>
      </c>
      <c r="C1148" s="37"/>
      <c r="D1148" s="38">
        <v>98010</v>
      </c>
      <c r="E1148" s="156">
        <f t="shared" si="124"/>
        <v>0</v>
      </c>
      <c r="F1148" s="157">
        <v>0</v>
      </c>
      <c r="G1148" s="30">
        <f t="shared" si="125"/>
        <v>0</v>
      </c>
      <c r="H1148" s="170">
        <f t="shared" si="127"/>
        <v>90750</v>
      </c>
      <c r="I1148" s="183"/>
      <c r="J1148" s="158">
        <f t="shared" si="126"/>
        <v>0</v>
      </c>
    </row>
    <row r="1149" spans="1:10" ht="17.25">
      <c r="A1149" s="40"/>
      <c r="B1149" s="41" t="s">
        <v>42</v>
      </c>
      <c r="C1149" s="42">
        <f>SUM(C1131:C1148)</f>
        <v>30</v>
      </c>
      <c r="D1149" s="42"/>
      <c r="E1149" s="43">
        <f>SUM(E1131:E1148)</f>
        <v>2785530</v>
      </c>
      <c r="F1149" s="43"/>
      <c r="G1149" s="44">
        <f>SUM(G1131:G1148)</f>
        <v>2485672.5</v>
      </c>
      <c r="H1149" s="45"/>
      <c r="I1149" s="64"/>
      <c r="J1149" s="45">
        <f>SUM(J1131:J1148)</f>
        <v>2301548.611111111</v>
      </c>
    </row>
    <row r="1150" spans="1:10" ht="31.5">
      <c r="A1150" s="46"/>
      <c r="B1150" s="47"/>
      <c r="C1150" s="48"/>
      <c r="D1150" s="48"/>
      <c r="E1150" s="49"/>
      <c r="F1150" s="49"/>
      <c r="G1150" s="50"/>
      <c r="H1150" s="51"/>
      <c r="I1150" s="65"/>
      <c r="J1150" s="184">
        <f>J1149*0.08</f>
        <v>184123.88888888888</v>
      </c>
    </row>
    <row r="1151" spans="1:10" ht="18">
      <c r="A1151" s="283" t="s">
        <v>43</v>
      </c>
      <c r="B1151" s="283"/>
      <c r="C1151" s="284" t="s">
        <v>44</v>
      </c>
      <c r="D1151" s="284"/>
      <c r="E1151" s="54"/>
      <c r="F1151" s="54"/>
      <c r="G1151" s="55" t="s">
        <v>45</v>
      </c>
      <c r="H1151" s="56"/>
      <c r="I1151" s="66"/>
      <c r="J1151" s="185">
        <f>SUM(J1149:J1150)</f>
        <v>2485672.5</v>
      </c>
    </row>
    <row r="1153" spans="1:10">
      <c r="B1153" s="131" t="s">
        <v>165</v>
      </c>
      <c r="C1153" s="131" t="s">
        <v>166</v>
      </c>
      <c r="D1153" s="131"/>
      <c r="E1153" s="131" t="s">
        <v>167</v>
      </c>
    </row>
    <row r="1156" spans="1:10" ht="15.75">
      <c r="A1156" s="279" t="s">
        <v>0</v>
      </c>
      <c r="B1156" s="279"/>
      <c r="C1156" s="279"/>
      <c r="D1156" s="279"/>
      <c r="E1156" s="279"/>
      <c r="F1156" s="279"/>
      <c r="G1156" s="279"/>
      <c r="H1156" s="3"/>
      <c r="I1156" s="182"/>
      <c r="J1156" s="3"/>
    </row>
    <row r="1157" spans="1:10" ht="15.75">
      <c r="A1157" s="279" t="s">
        <v>1</v>
      </c>
      <c r="B1157" s="279"/>
      <c r="C1157" s="279"/>
      <c r="D1157" s="279"/>
      <c r="E1157" s="279"/>
      <c r="F1157" s="279"/>
      <c r="G1157" s="279"/>
      <c r="H1157" s="176"/>
      <c r="I1157" s="176"/>
      <c r="J1157" s="176"/>
    </row>
    <row r="1158" spans="1:10" ht="15.75">
      <c r="A1158" s="279" t="s">
        <v>2</v>
      </c>
      <c r="B1158" s="279"/>
      <c r="C1158" s="279"/>
      <c r="D1158" s="279"/>
      <c r="E1158" s="279"/>
      <c r="F1158" s="279"/>
      <c r="G1158" s="279"/>
      <c r="H1158" s="3"/>
      <c r="I1158" s="59"/>
      <c r="J1158" s="3"/>
    </row>
    <row r="1159" spans="1:10" ht="15.75">
      <c r="A1159" s="279" t="s">
        <v>4</v>
      </c>
      <c r="B1159" s="279"/>
      <c r="C1159" s="279"/>
      <c r="D1159" s="279"/>
      <c r="E1159" s="279"/>
      <c r="F1159" s="279"/>
      <c r="G1159" s="279"/>
      <c r="H1159" s="3"/>
      <c r="I1159" s="59" t="s">
        <v>392</v>
      </c>
      <c r="J1159" s="3"/>
    </row>
    <row r="1160" spans="1:10" ht="15.75">
      <c r="A1160" s="280" t="s">
        <v>6</v>
      </c>
      <c r="B1160" s="280"/>
      <c r="C1160" s="280"/>
      <c r="D1160" s="280"/>
      <c r="E1160" s="280"/>
      <c r="F1160" s="280"/>
      <c r="G1160" s="280"/>
      <c r="H1160" s="3"/>
      <c r="I1160" s="59"/>
      <c r="J1160" s="3"/>
    </row>
    <row r="1161" spans="1:10" ht="27.75">
      <c r="A1161" s="9"/>
      <c r="B1161" s="9"/>
      <c r="C1161" s="281" t="s">
        <v>382</v>
      </c>
      <c r="D1161" s="281"/>
      <c r="E1161" s="281"/>
      <c r="F1161" s="281"/>
      <c r="G1161" s="281"/>
      <c r="H1161" s="3"/>
      <c r="I1161" s="59"/>
      <c r="J1161" s="3"/>
    </row>
    <row r="1162" spans="1:10" ht="15.75">
      <c r="A1162" s="11" t="s">
        <v>358</v>
      </c>
      <c r="B1162" s="12"/>
      <c r="C1162" s="13"/>
      <c r="D1162" s="286"/>
      <c r="E1162" s="286"/>
      <c r="F1162" s="286"/>
      <c r="G1162" s="286"/>
      <c r="H1162" s="15"/>
      <c r="I1162" s="59"/>
      <c r="J1162" s="3"/>
    </row>
    <row r="1163" spans="1:10" ht="15.75">
      <c r="A1163" s="11" t="s">
        <v>9</v>
      </c>
      <c r="B1163" s="286" t="s">
        <v>399</v>
      </c>
      <c r="C1163" s="286"/>
      <c r="D1163" s="286"/>
      <c r="E1163" s="286"/>
      <c r="F1163" s="286"/>
      <c r="G1163" s="16"/>
      <c r="H1163" s="20" t="s">
        <v>161</v>
      </c>
      <c r="I1163" s="62"/>
      <c r="J1163" s="61"/>
    </row>
    <row r="1164" spans="1:10" ht="18.75">
      <c r="A1164" s="11" t="s">
        <v>11</v>
      </c>
      <c r="B1164" s="177"/>
      <c r="C1164" s="178"/>
      <c r="D1164" s="178"/>
      <c r="E1164" s="178"/>
      <c r="F1164" s="179"/>
      <c r="G1164" s="180"/>
      <c r="H1164" s="180"/>
      <c r="I1164" s="180"/>
      <c r="J1164" s="3"/>
    </row>
    <row r="1165" spans="1:10" ht="15.75">
      <c r="A1165" s="21" t="s">
        <v>14</v>
      </c>
      <c r="B1165" s="181"/>
      <c r="C1165" s="21" t="s">
        <v>17</v>
      </c>
      <c r="D1165" s="22" t="s">
        <v>18</v>
      </c>
      <c r="E1165" s="23" t="s">
        <v>19</v>
      </c>
      <c r="F1165" s="23" t="s">
        <v>20</v>
      </c>
      <c r="G1165" s="21" t="s">
        <v>21</v>
      </c>
      <c r="H1165" s="3"/>
      <c r="I1165" s="59"/>
      <c r="J1165" s="3"/>
    </row>
    <row r="1166" spans="1:10">
      <c r="A1166" s="24">
        <v>1</v>
      </c>
      <c r="B1166" s="25" t="s">
        <v>23</v>
      </c>
      <c r="C1166" s="26">
        <v>10</v>
      </c>
      <c r="D1166" s="27">
        <v>79305</v>
      </c>
      <c r="E1166" s="28">
        <f t="shared" ref="E1166:E1183" si="128">D1166*C1166</f>
        <v>793050</v>
      </c>
      <c r="F1166" s="29">
        <v>0</v>
      </c>
      <c r="G1166" s="30">
        <f t="shared" ref="G1166:G1183" si="129">E1166-E1166*F1166</f>
        <v>793050</v>
      </c>
      <c r="H1166" s="31">
        <f>D1166/1.08</f>
        <v>73430.555555555547</v>
      </c>
      <c r="I1166" s="59"/>
      <c r="J1166" s="63">
        <f t="shared" ref="J1166:J1183" si="130">H1166*C1166</f>
        <v>734305.5555555555</v>
      </c>
    </row>
    <row r="1167" spans="1:10">
      <c r="A1167" s="120">
        <v>2</v>
      </c>
      <c r="B1167" s="121" t="s">
        <v>25</v>
      </c>
      <c r="C1167" s="126"/>
      <c r="D1167" s="33">
        <v>128591</v>
      </c>
      <c r="E1167" s="123">
        <f t="shared" si="128"/>
        <v>0</v>
      </c>
      <c r="F1167" s="29">
        <v>0</v>
      </c>
      <c r="G1167" s="125">
        <f t="shared" si="129"/>
        <v>0</v>
      </c>
      <c r="H1167" s="31">
        <f>D1167/1.08</f>
        <v>119065.74074074073</v>
      </c>
      <c r="I1167" s="129"/>
      <c r="J1167" s="63">
        <f t="shared" si="130"/>
        <v>0</v>
      </c>
    </row>
    <row r="1168" spans="1:10">
      <c r="A1168" s="24">
        <v>3</v>
      </c>
      <c r="B1168" s="25" t="s">
        <v>26</v>
      </c>
      <c r="C1168" s="88"/>
      <c r="D1168" s="27">
        <v>60043</v>
      </c>
      <c r="E1168" s="28">
        <f t="shared" si="128"/>
        <v>0</v>
      </c>
      <c r="F1168" s="29">
        <v>0</v>
      </c>
      <c r="G1168" s="30">
        <f t="shared" si="129"/>
        <v>0</v>
      </c>
      <c r="H1168" s="31">
        <f>D1168/1.08</f>
        <v>55595.370370370365</v>
      </c>
      <c r="I1168" s="59"/>
      <c r="J1168" s="63">
        <f t="shared" si="130"/>
        <v>0</v>
      </c>
    </row>
    <row r="1169" spans="1:10">
      <c r="A1169" s="24">
        <v>4</v>
      </c>
      <c r="B1169" s="25" t="s">
        <v>27</v>
      </c>
      <c r="C1169" s="35"/>
      <c r="D1169" s="27">
        <v>115781</v>
      </c>
      <c r="E1169" s="28">
        <f t="shared" si="128"/>
        <v>0</v>
      </c>
      <c r="F1169" s="29">
        <v>0</v>
      </c>
      <c r="G1169" s="30">
        <f t="shared" si="129"/>
        <v>0</v>
      </c>
      <c r="H1169" s="31">
        <f>D1169/1.08</f>
        <v>107204.62962962962</v>
      </c>
      <c r="I1169" s="59"/>
      <c r="J1169" s="63">
        <f t="shared" si="130"/>
        <v>0</v>
      </c>
    </row>
    <row r="1170" spans="1:10">
      <c r="A1170" s="24">
        <v>5</v>
      </c>
      <c r="B1170" s="25" t="s">
        <v>28</v>
      </c>
      <c r="C1170" s="32"/>
      <c r="D1170" s="33">
        <v>119943</v>
      </c>
      <c r="E1170" s="123">
        <f t="shared" si="128"/>
        <v>0</v>
      </c>
      <c r="F1170" s="124">
        <v>0.25</v>
      </c>
      <c r="G1170" s="125">
        <f t="shared" si="129"/>
        <v>0</v>
      </c>
      <c r="H1170" s="128">
        <f>D1170/1.08*0.75</f>
        <v>83293.75</v>
      </c>
      <c r="I1170" s="59"/>
      <c r="J1170" s="63">
        <f t="shared" si="130"/>
        <v>0</v>
      </c>
    </row>
    <row r="1171" spans="1:10">
      <c r="A1171" s="24">
        <v>6</v>
      </c>
      <c r="B1171" s="25" t="s">
        <v>29</v>
      </c>
      <c r="C1171" s="26"/>
      <c r="D1171" s="27">
        <v>94810</v>
      </c>
      <c r="E1171" s="28">
        <f t="shared" si="128"/>
        <v>0</v>
      </c>
      <c r="F1171" s="29">
        <v>0</v>
      </c>
      <c r="G1171" s="30">
        <f t="shared" si="129"/>
        <v>0</v>
      </c>
      <c r="H1171" s="31">
        <f t="shared" ref="H1171:H1183" si="131">D1171/1.08</f>
        <v>87787.037037037036</v>
      </c>
      <c r="I1171" s="59"/>
      <c r="J1171" s="63">
        <f t="shared" si="130"/>
        <v>0</v>
      </c>
    </row>
    <row r="1172" spans="1:10">
      <c r="A1172" s="24">
        <v>7</v>
      </c>
      <c r="B1172" s="25" t="s">
        <v>30</v>
      </c>
      <c r="C1172" s="34"/>
      <c r="D1172" s="27">
        <v>141396</v>
      </c>
      <c r="E1172" s="28">
        <f t="shared" si="128"/>
        <v>0</v>
      </c>
      <c r="F1172" s="29">
        <v>0</v>
      </c>
      <c r="G1172" s="30">
        <f t="shared" si="129"/>
        <v>0</v>
      </c>
      <c r="H1172" s="31">
        <f t="shared" si="131"/>
        <v>130922.22222222222</v>
      </c>
      <c r="I1172" s="59"/>
      <c r="J1172" s="63">
        <f t="shared" si="130"/>
        <v>0</v>
      </c>
    </row>
    <row r="1173" spans="1:10">
      <c r="A1173" s="24">
        <v>8</v>
      </c>
      <c r="B1173" s="25" t="s">
        <v>31</v>
      </c>
      <c r="C1173" s="26"/>
      <c r="D1173" s="27">
        <v>232931</v>
      </c>
      <c r="E1173" s="28">
        <f t="shared" si="128"/>
        <v>0</v>
      </c>
      <c r="F1173" s="29">
        <v>0</v>
      </c>
      <c r="G1173" s="30">
        <f t="shared" si="129"/>
        <v>0</v>
      </c>
      <c r="H1173" s="31">
        <f t="shared" si="131"/>
        <v>215676.85185185182</v>
      </c>
      <c r="I1173" s="59"/>
      <c r="J1173" s="63">
        <f t="shared" si="130"/>
        <v>0</v>
      </c>
    </row>
    <row r="1174" spans="1:10">
      <c r="A1174" s="24">
        <v>9</v>
      </c>
      <c r="B1174" s="36" t="s">
        <v>32</v>
      </c>
      <c r="C1174" s="26"/>
      <c r="D1174" s="27">
        <v>101534</v>
      </c>
      <c r="E1174" s="28">
        <f t="shared" si="128"/>
        <v>0</v>
      </c>
      <c r="F1174" s="29">
        <v>0</v>
      </c>
      <c r="G1174" s="30">
        <f t="shared" si="129"/>
        <v>0</v>
      </c>
      <c r="H1174" s="31">
        <f t="shared" si="131"/>
        <v>94012.962962962964</v>
      </c>
      <c r="I1174" s="59"/>
      <c r="J1174" s="63">
        <f t="shared" si="130"/>
        <v>0</v>
      </c>
    </row>
    <row r="1175" spans="1:10">
      <c r="A1175" s="168">
        <v>10</v>
      </c>
      <c r="B1175" s="36" t="s">
        <v>33</v>
      </c>
      <c r="C1175" s="37"/>
      <c r="D1175" s="27">
        <v>110148</v>
      </c>
      <c r="E1175" s="156">
        <f t="shared" si="128"/>
        <v>0</v>
      </c>
      <c r="F1175" s="157">
        <v>0</v>
      </c>
      <c r="G1175" s="30">
        <f t="shared" si="129"/>
        <v>0</v>
      </c>
      <c r="H1175" s="170">
        <f t="shared" si="131"/>
        <v>101988.88888888888</v>
      </c>
      <c r="I1175" s="183"/>
      <c r="J1175" s="158">
        <f t="shared" si="130"/>
        <v>0</v>
      </c>
    </row>
    <row r="1176" spans="1:10">
      <c r="A1176" s="24">
        <v>11</v>
      </c>
      <c r="B1176" s="25" t="s">
        <v>34</v>
      </c>
      <c r="C1176" s="37"/>
      <c r="D1176" s="27">
        <v>54198</v>
      </c>
      <c r="E1176" s="28">
        <f t="shared" si="128"/>
        <v>0</v>
      </c>
      <c r="F1176" s="29">
        <v>0</v>
      </c>
      <c r="G1176" s="30">
        <f t="shared" si="129"/>
        <v>0</v>
      </c>
      <c r="H1176" s="31">
        <f t="shared" si="131"/>
        <v>50183.333333333328</v>
      </c>
      <c r="I1176" s="59"/>
      <c r="J1176" s="63">
        <f t="shared" si="130"/>
        <v>0</v>
      </c>
    </row>
    <row r="1177" spans="1:10">
      <c r="A1177" s="24">
        <v>12</v>
      </c>
      <c r="B1177" s="25" t="s">
        <v>35</v>
      </c>
      <c r="C1177" s="37"/>
      <c r="D1177" s="27">
        <v>49680</v>
      </c>
      <c r="E1177" s="28">
        <f t="shared" si="128"/>
        <v>0</v>
      </c>
      <c r="F1177" s="29">
        <v>0</v>
      </c>
      <c r="G1177" s="30">
        <f t="shared" si="129"/>
        <v>0</v>
      </c>
      <c r="H1177" s="31">
        <f t="shared" si="131"/>
        <v>46000</v>
      </c>
      <c r="I1177" s="59"/>
      <c r="J1177" s="63">
        <f t="shared" si="130"/>
        <v>0</v>
      </c>
    </row>
    <row r="1178" spans="1:10">
      <c r="A1178" s="168">
        <v>13</v>
      </c>
      <c r="B1178" s="25" t="s">
        <v>36</v>
      </c>
      <c r="C1178" s="37"/>
      <c r="D1178" s="38">
        <v>64152</v>
      </c>
      <c r="E1178" s="156">
        <f t="shared" si="128"/>
        <v>0</v>
      </c>
      <c r="F1178" s="157">
        <v>0</v>
      </c>
      <c r="G1178" s="30">
        <f t="shared" si="129"/>
        <v>0</v>
      </c>
      <c r="H1178" s="170">
        <f t="shared" si="131"/>
        <v>59399.999999999993</v>
      </c>
      <c r="I1178" s="183"/>
      <c r="J1178" s="158">
        <f t="shared" si="130"/>
        <v>0</v>
      </c>
    </row>
    <row r="1179" spans="1:10">
      <c r="A1179" s="168">
        <v>14</v>
      </c>
      <c r="B1179" s="25" t="s">
        <v>37</v>
      </c>
      <c r="C1179" s="37"/>
      <c r="D1179" s="38">
        <v>65934</v>
      </c>
      <c r="E1179" s="156">
        <f t="shared" si="128"/>
        <v>0</v>
      </c>
      <c r="F1179" s="157">
        <v>0</v>
      </c>
      <c r="G1179" s="30">
        <f t="shared" si="129"/>
        <v>0</v>
      </c>
      <c r="H1179" s="170">
        <f t="shared" si="131"/>
        <v>61049.999999999993</v>
      </c>
      <c r="I1179" s="183"/>
      <c r="J1179" s="158">
        <f t="shared" si="130"/>
        <v>0</v>
      </c>
    </row>
    <row r="1180" spans="1:10">
      <c r="A1180" s="168">
        <v>15</v>
      </c>
      <c r="B1180" s="25" t="s">
        <v>38</v>
      </c>
      <c r="C1180" s="37"/>
      <c r="D1180" s="38">
        <v>76626</v>
      </c>
      <c r="E1180" s="156">
        <f t="shared" si="128"/>
        <v>0</v>
      </c>
      <c r="F1180" s="157">
        <v>0</v>
      </c>
      <c r="G1180" s="30">
        <f t="shared" si="129"/>
        <v>0</v>
      </c>
      <c r="H1180" s="170">
        <f t="shared" si="131"/>
        <v>70950</v>
      </c>
      <c r="I1180" s="183"/>
      <c r="J1180" s="158">
        <f t="shared" si="130"/>
        <v>0</v>
      </c>
    </row>
    <row r="1181" spans="1:10">
      <c r="A1181" s="168">
        <v>16</v>
      </c>
      <c r="B1181" s="25" t="s">
        <v>39</v>
      </c>
      <c r="C1181" s="37">
        <v>10</v>
      </c>
      <c r="D1181" s="38">
        <v>80190</v>
      </c>
      <c r="E1181" s="156">
        <f t="shared" si="128"/>
        <v>801900</v>
      </c>
      <c r="F1181" s="157">
        <v>0</v>
      </c>
      <c r="G1181" s="30">
        <f t="shared" si="129"/>
        <v>801900</v>
      </c>
      <c r="H1181" s="170">
        <f t="shared" si="131"/>
        <v>74250</v>
      </c>
      <c r="I1181" s="183"/>
      <c r="J1181" s="158">
        <f t="shared" si="130"/>
        <v>742500</v>
      </c>
    </row>
    <row r="1182" spans="1:10">
      <c r="A1182" s="168">
        <v>17</v>
      </c>
      <c r="B1182" s="25" t="s">
        <v>40</v>
      </c>
      <c r="C1182" s="37"/>
      <c r="D1182" s="38">
        <v>113832</v>
      </c>
      <c r="E1182" s="156">
        <f t="shared" si="128"/>
        <v>0</v>
      </c>
      <c r="F1182" s="157">
        <v>0</v>
      </c>
      <c r="G1182" s="30">
        <f t="shared" si="129"/>
        <v>0</v>
      </c>
      <c r="H1182" s="170">
        <f t="shared" si="131"/>
        <v>105400</v>
      </c>
      <c r="I1182" s="183"/>
      <c r="J1182" s="158">
        <f t="shared" si="130"/>
        <v>0</v>
      </c>
    </row>
    <row r="1183" spans="1:10">
      <c r="A1183" s="168">
        <v>18</v>
      </c>
      <c r="B1183" s="25" t="s">
        <v>41</v>
      </c>
      <c r="C1183" s="37"/>
      <c r="D1183" s="38">
        <v>98010</v>
      </c>
      <c r="E1183" s="156">
        <f t="shared" si="128"/>
        <v>0</v>
      </c>
      <c r="F1183" s="157">
        <v>0</v>
      </c>
      <c r="G1183" s="30">
        <f t="shared" si="129"/>
        <v>0</v>
      </c>
      <c r="H1183" s="170">
        <f t="shared" si="131"/>
        <v>90750</v>
      </c>
      <c r="I1183" s="183"/>
      <c r="J1183" s="158">
        <f t="shared" si="130"/>
        <v>0</v>
      </c>
    </row>
    <row r="1184" spans="1:10" ht="17.25">
      <c r="A1184" s="40"/>
      <c r="B1184" s="41" t="s">
        <v>42</v>
      </c>
      <c r="C1184" s="42">
        <f>SUM(C1166:C1183)</f>
        <v>20</v>
      </c>
      <c r="D1184" s="42"/>
      <c r="E1184" s="43">
        <f>SUM(E1166:E1183)</f>
        <v>1594950</v>
      </c>
      <c r="F1184" s="43"/>
      <c r="G1184" s="44">
        <f>SUM(G1166:G1183)</f>
        <v>1594950</v>
      </c>
      <c r="H1184" s="45"/>
      <c r="I1184" s="64"/>
      <c r="J1184" s="45">
        <f>SUM(J1166:J1183)</f>
        <v>1476805.5555555555</v>
      </c>
    </row>
    <row r="1185" spans="1:10" ht="31.5">
      <c r="A1185" s="46"/>
      <c r="B1185" s="47"/>
      <c r="C1185" s="48"/>
      <c r="D1185" s="48"/>
      <c r="E1185" s="49"/>
      <c r="F1185" s="49"/>
      <c r="G1185" s="50"/>
      <c r="H1185" s="51"/>
      <c r="I1185" s="65"/>
      <c r="J1185" s="184">
        <f>J1184*0.08</f>
        <v>118144.44444444444</v>
      </c>
    </row>
    <row r="1186" spans="1:10" ht="18">
      <c r="A1186" s="283" t="s">
        <v>43</v>
      </c>
      <c r="B1186" s="283"/>
      <c r="C1186" s="284" t="s">
        <v>44</v>
      </c>
      <c r="D1186" s="284"/>
      <c r="E1186" s="54"/>
      <c r="F1186" s="54"/>
      <c r="G1186" s="55" t="s">
        <v>45</v>
      </c>
      <c r="H1186" s="56"/>
      <c r="I1186" s="66"/>
      <c r="J1186" s="185">
        <f>SUM(J1184:J1185)</f>
        <v>1594950</v>
      </c>
    </row>
    <row r="1188" spans="1:10">
      <c r="B1188" s="131" t="s">
        <v>165</v>
      </c>
      <c r="C1188" s="131" t="s">
        <v>166</v>
      </c>
      <c r="D1188" s="131"/>
      <c r="E1188" s="131" t="s">
        <v>167</v>
      </c>
    </row>
    <row r="1191" spans="1:10" ht="15.75">
      <c r="A1191" s="279" t="s">
        <v>0</v>
      </c>
      <c r="B1191" s="279"/>
      <c r="C1191" s="279"/>
      <c r="D1191" s="279"/>
      <c r="E1191" s="279"/>
      <c r="F1191" s="279"/>
      <c r="G1191" s="279"/>
      <c r="H1191" s="3"/>
      <c r="I1191" s="182"/>
      <c r="J1191" s="3"/>
    </row>
    <row r="1192" spans="1:10" ht="15.75">
      <c r="A1192" s="279" t="s">
        <v>1</v>
      </c>
      <c r="B1192" s="279"/>
      <c r="C1192" s="279"/>
      <c r="D1192" s="279"/>
      <c r="E1192" s="279"/>
      <c r="F1192" s="279"/>
      <c r="G1192" s="279"/>
      <c r="H1192" s="176"/>
      <c r="I1192" s="176"/>
      <c r="J1192" s="176"/>
    </row>
    <row r="1193" spans="1:10" ht="15.75">
      <c r="A1193" s="279" t="s">
        <v>2</v>
      </c>
      <c r="B1193" s="279"/>
      <c r="C1193" s="279"/>
      <c r="D1193" s="279"/>
      <c r="E1193" s="279"/>
      <c r="F1193" s="279"/>
      <c r="G1193" s="279"/>
      <c r="H1193" s="3"/>
      <c r="I1193" s="59"/>
      <c r="J1193" s="3"/>
    </row>
    <row r="1194" spans="1:10" ht="15.75">
      <c r="A1194" s="279" t="s">
        <v>4</v>
      </c>
      <c r="B1194" s="279"/>
      <c r="C1194" s="279"/>
      <c r="D1194" s="279"/>
      <c r="E1194" s="279"/>
      <c r="F1194" s="279"/>
      <c r="G1194" s="279"/>
      <c r="H1194" s="3"/>
      <c r="I1194" s="59" t="s">
        <v>392</v>
      </c>
      <c r="J1194" s="3"/>
    </row>
    <row r="1195" spans="1:10" ht="15.75">
      <c r="A1195" s="280" t="s">
        <v>6</v>
      </c>
      <c r="B1195" s="280"/>
      <c r="C1195" s="280"/>
      <c r="D1195" s="280"/>
      <c r="E1195" s="280"/>
      <c r="F1195" s="280"/>
      <c r="G1195" s="280"/>
      <c r="H1195" s="3"/>
      <c r="I1195" s="59"/>
      <c r="J1195" s="3"/>
    </row>
    <row r="1196" spans="1:10" ht="27.75">
      <c r="A1196" s="9"/>
      <c r="B1196" s="9"/>
      <c r="C1196" s="281" t="s">
        <v>382</v>
      </c>
      <c r="D1196" s="281"/>
      <c r="E1196" s="281"/>
      <c r="F1196" s="281"/>
      <c r="G1196" s="281"/>
      <c r="H1196" s="3"/>
      <c r="I1196" s="59"/>
      <c r="J1196" s="3"/>
    </row>
    <row r="1197" spans="1:10" ht="15.75">
      <c r="A1197" s="11" t="s">
        <v>358</v>
      </c>
      <c r="B1197" s="12"/>
      <c r="C1197" s="13"/>
      <c r="D1197" s="286"/>
      <c r="E1197" s="286"/>
      <c r="F1197" s="286"/>
      <c r="G1197" s="286"/>
      <c r="H1197" s="15"/>
      <c r="I1197" s="59"/>
      <c r="J1197" s="3"/>
    </row>
    <row r="1198" spans="1:10" ht="15.75">
      <c r="A1198" s="11" t="s">
        <v>9</v>
      </c>
      <c r="B1198" s="286" t="s">
        <v>400</v>
      </c>
      <c r="C1198" s="286"/>
      <c r="D1198" s="286"/>
      <c r="E1198" s="286"/>
      <c r="F1198" s="286"/>
      <c r="G1198" s="16"/>
      <c r="H1198" s="20" t="s">
        <v>161</v>
      </c>
      <c r="I1198" s="62"/>
      <c r="J1198" s="61"/>
    </row>
    <row r="1199" spans="1:10" ht="18.75">
      <c r="A1199" s="11" t="s">
        <v>11</v>
      </c>
      <c r="B1199" s="177"/>
      <c r="C1199" s="178"/>
      <c r="D1199" s="178"/>
      <c r="E1199" s="178"/>
      <c r="F1199" s="179"/>
      <c r="G1199" s="180"/>
      <c r="H1199" s="180"/>
      <c r="I1199" s="180"/>
      <c r="J1199" s="3"/>
    </row>
    <row r="1200" spans="1:10" ht="15.75">
      <c r="A1200" s="21" t="s">
        <v>14</v>
      </c>
      <c r="B1200" s="181"/>
      <c r="C1200" s="21" t="s">
        <v>17</v>
      </c>
      <c r="D1200" s="22" t="s">
        <v>18</v>
      </c>
      <c r="E1200" s="23" t="s">
        <v>19</v>
      </c>
      <c r="F1200" s="23" t="s">
        <v>20</v>
      </c>
      <c r="G1200" s="21" t="s">
        <v>21</v>
      </c>
      <c r="H1200" s="3"/>
      <c r="I1200" s="59"/>
      <c r="J1200" s="3"/>
    </row>
    <row r="1201" spans="1:10">
      <c r="A1201" s="24">
        <v>1</v>
      </c>
      <c r="B1201" s="25" t="s">
        <v>23</v>
      </c>
      <c r="C1201" s="26"/>
      <c r="D1201" s="27">
        <v>79305</v>
      </c>
      <c r="E1201" s="28">
        <f t="shared" ref="E1201:E1218" si="132">D1201*C1201</f>
        <v>0</v>
      </c>
      <c r="F1201" s="29">
        <v>0</v>
      </c>
      <c r="G1201" s="30">
        <f t="shared" ref="G1201:G1218" si="133">E1201-E1201*F1201</f>
        <v>0</v>
      </c>
      <c r="H1201" s="31">
        <f>D1201/1.08</f>
        <v>73430.555555555547</v>
      </c>
      <c r="I1201" s="59"/>
      <c r="J1201" s="63">
        <f t="shared" ref="J1201:J1218" si="134">H1201*C1201</f>
        <v>0</v>
      </c>
    </row>
    <row r="1202" spans="1:10">
      <c r="A1202" s="120">
        <v>2</v>
      </c>
      <c r="B1202" s="121" t="s">
        <v>25</v>
      </c>
      <c r="C1202" s="126">
        <v>10</v>
      </c>
      <c r="D1202" s="33">
        <v>128591</v>
      </c>
      <c r="E1202" s="123">
        <f t="shared" si="132"/>
        <v>1285910</v>
      </c>
      <c r="F1202" s="29">
        <v>0</v>
      </c>
      <c r="G1202" s="125">
        <f t="shared" si="133"/>
        <v>1285910</v>
      </c>
      <c r="H1202" s="31">
        <f>D1202/1.08</f>
        <v>119065.74074074073</v>
      </c>
      <c r="I1202" s="129"/>
      <c r="J1202" s="63">
        <f t="shared" si="134"/>
        <v>1190657.4074074072</v>
      </c>
    </row>
    <row r="1203" spans="1:10">
      <c r="A1203" s="24">
        <v>3</v>
      </c>
      <c r="B1203" s="25" t="s">
        <v>26</v>
      </c>
      <c r="C1203" s="88"/>
      <c r="D1203" s="27">
        <v>60043</v>
      </c>
      <c r="E1203" s="28">
        <f t="shared" si="132"/>
        <v>0</v>
      </c>
      <c r="F1203" s="29">
        <v>0</v>
      </c>
      <c r="G1203" s="30">
        <f t="shared" si="133"/>
        <v>0</v>
      </c>
      <c r="H1203" s="31">
        <f>D1203/1.08</f>
        <v>55595.370370370365</v>
      </c>
      <c r="I1203" s="59"/>
      <c r="J1203" s="63">
        <f t="shared" si="134"/>
        <v>0</v>
      </c>
    </row>
    <row r="1204" spans="1:10">
      <c r="A1204" s="24">
        <v>4</v>
      </c>
      <c r="B1204" s="25" t="s">
        <v>27</v>
      </c>
      <c r="C1204" s="35"/>
      <c r="D1204" s="27">
        <v>115781</v>
      </c>
      <c r="E1204" s="28">
        <f t="shared" si="132"/>
        <v>0</v>
      </c>
      <c r="F1204" s="29">
        <v>0</v>
      </c>
      <c r="G1204" s="30">
        <f t="shared" si="133"/>
        <v>0</v>
      </c>
      <c r="H1204" s="31">
        <f>D1204/1.08</f>
        <v>107204.62962962962</v>
      </c>
      <c r="I1204" s="59"/>
      <c r="J1204" s="63">
        <f t="shared" si="134"/>
        <v>0</v>
      </c>
    </row>
    <row r="1205" spans="1:10">
      <c r="A1205" s="24">
        <v>5</v>
      </c>
      <c r="B1205" s="25" t="s">
        <v>28</v>
      </c>
      <c r="C1205" s="32"/>
      <c r="D1205" s="33">
        <v>119943</v>
      </c>
      <c r="E1205" s="123">
        <f t="shared" si="132"/>
        <v>0</v>
      </c>
      <c r="F1205" s="124">
        <v>0.25</v>
      </c>
      <c r="G1205" s="125">
        <f t="shared" si="133"/>
        <v>0</v>
      </c>
      <c r="H1205" s="128">
        <f>D1205/1.08*0.75</f>
        <v>83293.75</v>
      </c>
      <c r="I1205" s="59"/>
      <c r="J1205" s="63">
        <f t="shared" si="134"/>
        <v>0</v>
      </c>
    </row>
    <row r="1206" spans="1:10">
      <c r="A1206" s="24">
        <v>6</v>
      </c>
      <c r="B1206" s="25" t="s">
        <v>29</v>
      </c>
      <c r="C1206" s="26"/>
      <c r="D1206" s="27">
        <v>94810</v>
      </c>
      <c r="E1206" s="28">
        <f t="shared" si="132"/>
        <v>0</v>
      </c>
      <c r="F1206" s="29">
        <v>0</v>
      </c>
      <c r="G1206" s="30">
        <f t="shared" si="133"/>
        <v>0</v>
      </c>
      <c r="H1206" s="31">
        <f t="shared" ref="H1206:H1218" si="135">D1206/1.08</f>
        <v>87787.037037037036</v>
      </c>
      <c r="I1206" s="59"/>
      <c r="J1206" s="63">
        <f t="shared" si="134"/>
        <v>0</v>
      </c>
    </row>
    <row r="1207" spans="1:10">
      <c r="A1207" s="24">
        <v>7</v>
      </c>
      <c r="B1207" s="25" t="s">
        <v>30</v>
      </c>
      <c r="C1207" s="34"/>
      <c r="D1207" s="27">
        <v>141396</v>
      </c>
      <c r="E1207" s="28">
        <f t="shared" si="132"/>
        <v>0</v>
      </c>
      <c r="F1207" s="29">
        <v>0</v>
      </c>
      <c r="G1207" s="30">
        <f t="shared" si="133"/>
        <v>0</v>
      </c>
      <c r="H1207" s="31">
        <f t="shared" si="135"/>
        <v>130922.22222222222</v>
      </c>
      <c r="I1207" s="59"/>
      <c r="J1207" s="63">
        <f t="shared" si="134"/>
        <v>0</v>
      </c>
    </row>
    <row r="1208" spans="1:10">
      <c r="A1208" s="24">
        <v>8</v>
      </c>
      <c r="B1208" s="25" t="s">
        <v>31</v>
      </c>
      <c r="C1208" s="26"/>
      <c r="D1208" s="27">
        <v>232931</v>
      </c>
      <c r="E1208" s="28">
        <f t="shared" si="132"/>
        <v>0</v>
      </c>
      <c r="F1208" s="29">
        <v>0</v>
      </c>
      <c r="G1208" s="30">
        <f t="shared" si="133"/>
        <v>0</v>
      </c>
      <c r="H1208" s="31">
        <f t="shared" si="135"/>
        <v>215676.85185185182</v>
      </c>
      <c r="I1208" s="59"/>
      <c r="J1208" s="63">
        <f t="shared" si="134"/>
        <v>0</v>
      </c>
    </row>
    <row r="1209" spans="1:10">
      <c r="A1209" s="24">
        <v>9</v>
      </c>
      <c r="B1209" s="36" t="s">
        <v>32</v>
      </c>
      <c r="C1209" s="26"/>
      <c r="D1209" s="27">
        <v>101534</v>
      </c>
      <c r="E1209" s="28">
        <f t="shared" si="132"/>
        <v>0</v>
      </c>
      <c r="F1209" s="29">
        <v>0</v>
      </c>
      <c r="G1209" s="30">
        <f t="shared" si="133"/>
        <v>0</v>
      </c>
      <c r="H1209" s="31">
        <f t="shared" si="135"/>
        <v>94012.962962962964</v>
      </c>
      <c r="I1209" s="59"/>
      <c r="J1209" s="63">
        <f t="shared" si="134"/>
        <v>0</v>
      </c>
    </row>
    <row r="1210" spans="1:10">
      <c r="A1210" s="168">
        <v>10</v>
      </c>
      <c r="B1210" s="36" t="s">
        <v>33</v>
      </c>
      <c r="C1210" s="37"/>
      <c r="D1210" s="27">
        <v>110148</v>
      </c>
      <c r="E1210" s="156">
        <f t="shared" si="132"/>
        <v>0</v>
      </c>
      <c r="F1210" s="157">
        <v>0</v>
      </c>
      <c r="G1210" s="30">
        <f t="shared" si="133"/>
        <v>0</v>
      </c>
      <c r="H1210" s="170">
        <f t="shared" si="135"/>
        <v>101988.88888888888</v>
      </c>
      <c r="I1210" s="183"/>
      <c r="J1210" s="158">
        <f t="shared" si="134"/>
        <v>0</v>
      </c>
    </row>
    <row r="1211" spans="1:10">
      <c r="A1211" s="24">
        <v>11</v>
      </c>
      <c r="B1211" s="25" t="s">
        <v>34</v>
      </c>
      <c r="C1211" s="37"/>
      <c r="D1211" s="27">
        <v>54198</v>
      </c>
      <c r="E1211" s="28">
        <f t="shared" si="132"/>
        <v>0</v>
      </c>
      <c r="F1211" s="29">
        <v>0</v>
      </c>
      <c r="G1211" s="30">
        <f t="shared" si="133"/>
        <v>0</v>
      </c>
      <c r="H1211" s="31">
        <f t="shared" si="135"/>
        <v>50183.333333333328</v>
      </c>
      <c r="I1211" s="59"/>
      <c r="J1211" s="63">
        <f t="shared" si="134"/>
        <v>0</v>
      </c>
    </row>
    <row r="1212" spans="1:10">
      <c r="A1212" s="24">
        <v>12</v>
      </c>
      <c r="B1212" s="25" t="s">
        <v>35</v>
      </c>
      <c r="C1212" s="37"/>
      <c r="D1212" s="27">
        <v>49680</v>
      </c>
      <c r="E1212" s="28">
        <f t="shared" si="132"/>
        <v>0</v>
      </c>
      <c r="F1212" s="29">
        <v>0</v>
      </c>
      <c r="G1212" s="30">
        <f t="shared" si="133"/>
        <v>0</v>
      </c>
      <c r="H1212" s="31">
        <f t="shared" si="135"/>
        <v>46000</v>
      </c>
      <c r="I1212" s="59"/>
      <c r="J1212" s="63">
        <f t="shared" si="134"/>
        <v>0</v>
      </c>
    </row>
    <row r="1213" spans="1:10">
      <c r="A1213" s="168">
        <v>13</v>
      </c>
      <c r="B1213" s="25" t="s">
        <v>36</v>
      </c>
      <c r="C1213" s="37"/>
      <c r="D1213" s="38">
        <v>64152</v>
      </c>
      <c r="E1213" s="156">
        <f t="shared" si="132"/>
        <v>0</v>
      </c>
      <c r="F1213" s="157">
        <v>0</v>
      </c>
      <c r="G1213" s="30">
        <f t="shared" si="133"/>
        <v>0</v>
      </c>
      <c r="H1213" s="170">
        <f t="shared" si="135"/>
        <v>59399.999999999993</v>
      </c>
      <c r="I1213" s="183"/>
      <c r="J1213" s="158">
        <f t="shared" si="134"/>
        <v>0</v>
      </c>
    </row>
    <row r="1214" spans="1:10">
      <c r="A1214" s="168">
        <v>14</v>
      </c>
      <c r="B1214" s="25" t="s">
        <v>37</v>
      </c>
      <c r="C1214" s="37"/>
      <c r="D1214" s="38">
        <v>65934</v>
      </c>
      <c r="E1214" s="156">
        <f t="shared" si="132"/>
        <v>0</v>
      </c>
      <c r="F1214" s="157">
        <v>0</v>
      </c>
      <c r="G1214" s="30">
        <f t="shared" si="133"/>
        <v>0</v>
      </c>
      <c r="H1214" s="170">
        <f t="shared" si="135"/>
        <v>61049.999999999993</v>
      </c>
      <c r="I1214" s="183"/>
      <c r="J1214" s="158">
        <f t="shared" si="134"/>
        <v>0</v>
      </c>
    </row>
    <row r="1215" spans="1:10">
      <c r="A1215" s="168">
        <v>15</v>
      </c>
      <c r="B1215" s="25" t="s">
        <v>38</v>
      </c>
      <c r="C1215" s="37"/>
      <c r="D1215" s="38">
        <v>76626</v>
      </c>
      <c r="E1215" s="156">
        <f t="shared" si="132"/>
        <v>0</v>
      </c>
      <c r="F1215" s="157">
        <v>0</v>
      </c>
      <c r="G1215" s="30">
        <f t="shared" si="133"/>
        <v>0</v>
      </c>
      <c r="H1215" s="170">
        <f t="shared" si="135"/>
        <v>70950</v>
      </c>
      <c r="I1215" s="183"/>
      <c r="J1215" s="158">
        <f t="shared" si="134"/>
        <v>0</v>
      </c>
    </row>
    <row r="1216" spans="1:10">
      <c r="A1216" s="168">
        <v>16</v>
      </c>
      <c r="B1216" s="25" t="s">
        <v>39</v>
      </c>
      <c r="C1216" s="37"/>
      <c r="D1216" s="38">
        <v>80190</v>
      </c>
      <c r="E1216" s="156">
        <f t="shared" si="132"/>
        <v>0</v>
      </c>
      <c r="F1216" s="157">
        <v>0</v>
      </c>
      <c r="G1216" s="30">
        <f t="shared" si="133"/>
        <v>0</v>
      </c>
      <c r="H1216" s="170">
        <f t="shared" si="135"/>
        <v>74250</v>
      </c>
      <c r="I1216" s="183"/>
      <c r="J1216" s="158">
        <f t="shared" si="134"/>
        <v>0</v>
      </c>
    </row>
    <row r="1217" spans="1:10">
      <c r="A1217" s="168">
        <v>17</v>
      </c>
      <c r="B1217" s="25" t="s">
        <v>40</v>
      </c>
      <c r="C1217" s="37"/>
      <c r="D1217" s="38">
        <v>113832</v>
      </c>
      <c r="E1217" s="156">
        <f t="shared" si="132"/>
        <v>0</v>
      </c>
      <c r="F1217" s="157">
        <v>0</v>
      </c>
      <c r="G1217" s="30">
        <f t="shared" si="133"/>
        <v>0</v>
      </c>
      <c r="H1217" s="170">
        <f t="shared" si="135"/>
        <v>105400</v>
      </c>
      <c r="I1217" s="183"/>
      <c r="J1217" s="158">
        <f t="shared" si="134"/>
        <v>0</v>
      </c>
    </row>
    <row r="1218" spans="1:10">
      <c r="A1218" s="168">
        <v>18</v>
      </c>
      <c r="B1218" s="25" t="s">
        <v>41</v>
      </c>
      <c r="C1218" s="37"/>
      <c r="D1218" s="38">
        <v>98010</v>
      </c>
      <c r="E1218" s="156">
        <f t="shared" si="132"/>
        <v>0</v>
      </c>
      <c r="F1218" s="157">
        <v>0</v>
      </c>
      <c r="G1218" s="30">
        <f t="shared" si="133"/>
        <v>0</v>
      </c>
      <c r="H1218" s="170">
        <f t="shared" si="135"/>
        <v>90750</v>
      </c>
      <c r="I1218" s="183"/>
      <c r="J1218" s="158">
        <f t="shared" si="134"/>
        <v>0</v>
      </c>
    </row>
    <row r="1219" spans="1:10" ht="17.25">
      <c r="A1219" s="40"/>
      <c r="B1219" s="41" t="s">
        <v>42</v>
      </c>
      <c r="C1219" s="42">
        <f>SUM(C1201:C1218)</f>
        <v>10</v>
      </c>
      <c r="D1219" s="42"/>
      <c r="E1219" s="43">
        <f>SUM(E1201:E1218)</f>
        <v>1285910</v>
      </c>
      <c r="F1219" s="43"/>
      <c r="G1219" s="44">
        <f>SUM(G1201:G1218)</f>
        <v>1285910</v>
      </c>
      <c r="H1219" s="45"/>
      <c r="I1219" s="64"/>
      <c r="J1219" s="45">
        <f>SUM(J1201:J1218)</f>
        <v>1190657.4074074072</v>
      </c>
    </row>
    <row r="1220" spans="1:10" ht="31.5">
      <c r="A1220" s="46"/>
      <c r="B1220" s="47"/>
      <c r="C1220" s="48"/>
      <c r="D1220" s="48"/>
      <c r="E1220" s="49"/>
      <c r="F1220" s="49"/>
      <c r="G1220" s="50"/>
      <c r="H1220" s="51"/>
      <c r="I1220" s="65"/>
      <c r="J1220" s="184">
        <f>J1219*0.08</f>
        <v>95252.592592592569</v>
      </c>
    </row>
    <row r="1221" spans="1:10" ht="18">
      <c r="A1221" s="283" t="s">
        <v>43</v>
      </c>
      <c r="B1221" s="283"/>
      <c r="C1221" s="284" t="s">
        <v>44</v>
      </c>
      <c r="D1221" s="284"/>
      <c r="E1221" s="54"/>
      <c r="F1221" s="54"/>
      <c r="G1221" s="55" t="s">
        <v>45</v>
      </c>
      <c r="H1221" s="56"/>
      <c r="I1221" s="66"/>
      <c r="J1221" s="185">
        <f>SUM(J1219:J1220)</f>
        <v>1285909.9999999998</v>
      </c>
    </row>
    <row r="1223" spans="1:10">
      <c r="B1223" s="131" t="s">
        <v>165</v>
      </c>
      <c r="C1223" s="131" t="s">
        <v>166</v>
      </c>
      <c r="D1223" s="131"/>
      <c r="E1223" s="131" t="s">
        <v>167</v>
      </c>
    </row>
    <row r="1226" spans="1:10" ht="15.75">
      <c r="A1226" s="279" t="s">
        <v>0</v>
      </c>
      <c r="B1226" s="279"/>
      <c r="C1226" s="279"/>
      <c r="D1226" s="279"/>
      <c r="E1226" s="279"/>
      <c r="F1226" s="279"/>
      <c r="G1226" s="279"/>
      <c r="H1226" s="3"/>
      <c r="I1226" s="182"/>
      <c r="J1226" s="3"/>
    </row>
    <row r="1227" spans="1:10" ht="15.75">
      <c r="A1227" s="279" t="s">
        <v>1</v>
      </c>
      <c r="B1227" s="279"/>
      <c r="C1227" s="279"/>
      <c r="D1227" s="279"/>
      <c r="E1227" s="279"/>
      <c r="F1227" s="279"/>
      <c r="G1227" s="279"/>
      <c r="H1227" s="176"/>
      <c r="I1227" s="176"/>
      <c r="J1227" s="176"/>
    </row>
    <row r="1228" spans="1:10" ht="15.75">
      <c r="A1228" s="279" t="s">
        <v>2</v>
      </c>
      <c r="B1228" s="279"/>
      <c r="C1228" s="279"/>
      <c r="D1228" s="279"/>
      <c r="E1228" s="279"/>
      <c r="F1228" s="279"/>
      <c r="G1228" s="279"/>
      <c r="H1228" s="3"/>
      <c r="I1228" s="59"/>
      <c r="J1228" s="3"/>
    </row>
    <row r="1229" spans="1:10" ht="15.75">
      <c r="A1229" s="279" t="s">
        <v>4</v>
      </c>
      <c r="B1229" s="279"/>
      <c r="C1229" s="279"/>
      <c r="D1229" s="279"/>
      <c r="E1229" s="279"/>
      <c r="F1229" s="279"/>
      <c r="G1229" s="279"/>
      <c r="H1229" s="3"/>
      <c r="I1229" s="59" t="s">
        <v>392</v>
      </c>
      <c r="J1229" s="3"/>
    </row>
    <row r="1230" spans="1:10" ht="15.75">
      <c r="A1230" s="280" t="s">
        <v>6</v>
      </c>
      <c r="B1230" s="280"/>
      <c r="C1230" s="280"/>
      <c r="D1230" s="280"/>
      <c r="E1230" s="280"/>
      <c r="F1230" s="280"/>
      <c r="G1230" s="280"/>
      <c r="H1230" s="3"/>
      <c r="I1230" s="59"/>
      <c r="J1230" s="3"/>
    </row>
    <row r="1231" spans="1:10" ht="27.75">
      <c r="A1231" s="9"/>
      <c r="B1231" s="9"/>
      <c r="C1231" s="281" t="s">
        <v>382</v>
      </c>
      <c r="D1231" s="281"/>
      <c r="E1231" s="281"/>
      <c r="F1231" s="281"/>
      <c r="G1231" s="281"/>
      <c r="H1231" s="3"/>
      <c r="I1231" s="59"/>
      <c r="J1231" s="3"/>
    </row>
    <row r="1232" spans="1:10" ht="15.75">
      <c r="A1232" s="11" t="s">
        <v>358</v>
      </c>
      <c r="B1232" s="12"/>
      <c r="C1232" s="13"/>
      <c r="D1232" s="286"/>
      <c r="E1232" s="286"/>
      <c r="F1232" s="286"/>
      <c r="G1232" s="286"/>
      <c r="H1232" s="15"/>
      <c r="I1232" s="59"/>
      <c r="J1232" s="3"/>
    </row>
    <row r="1233" spans="1:10" ht="15.75">
      <c r="A1233" s="11" t="s">
        <v>9</v>
      </c>
      <c r="B1233" s="286" t="s">
        <v>401</v>
      </c>
      <c r="C1233" s="286"/>
      <c r="D1233" s="286"/>
      <c r="E1233" s="286"/>
      <c r="F1233" s="286"/>
      <c r="G1233" s="16"/>
      <c r="H1233" s="20" t="s">
        <v>161</v>
      </c>
      <c r="I1233" s="62"/>
      <c r="J1233" s="61"/>
    </row>
    <row r="1234" spans="1:10" ht="18.75">
      <c r="A1234" s="11" t="s">
        <v>11</v>
      </c>
      <c r="B1234" s="177"/>
      <c r="C1234" s="178"/>
      <c r="D1234" s="178"/>
      <c r="E1234" s="178"/>
      <c r="F1234" s="179"/>
      <c r="G1234" s="180"/>
      <c r="H1234" s="180"/>
      <c r="I1234" s="180"/>
      <c r="J1234" s="3"/>
    </row>
    <row r="1235" spans="1:10" ht="15.75">
      <c r="A1235" s="21" t="s">
        <v>14</v>
      </c>
      <c r="B1235" s="181"/>
      <c r="C1235" s="21" t="s">
        <v>17</v>
      </c>
      <c r="D1235" s="22" t="s">
        <v>18</v>
      </c>
      <c r="E1235" s="23" t="s">
        <v>19</v>
      </c>
      <c r="F1235" s="23" t="s">
        <v>20</v>
      </c>
      <c r="G1235" s="21" t="s">
        <v>21</v>
      </c>
      <c r="H1235" s="3"/>
      <c r="I1235" s="59"/>
      <c r="J1235" s="3"/>
    </row>
    <row r="1236" spans="1:10">
      <c r="A1236" s="24">
        <v>1</v>
      </c>
      <c r="B1236" s="25" t="s">
        <v>23</v>
      </c>
      <c r="C1236" s="26"/>
      <c r="D1236" s="27">
        <v>79305</v>
      </c>
      <c r="E1236" s="28">
        <f t="shared" ref="E1236:E1253" si="136">D1236*C1236</f>
        <v>0</v>
      </c>
      <c r="F1236" s="29">
        <v>0</v>
      </c>
      <c r="G1236" s="30">
        <f t="shared" ref="G1236:G1253" si="137">E1236-E1236*F1236</f>
        <v>0</v>
      </c>
      <c r="H1236" s="31">
        <f>D1236/1.08</f>
        <v>73430.555555555547</v>
      </c>
      <c r="I1236" s="59"/>
      <c r="J1236" s="63">
        <f t="shared" ref="J1236:J1253" si="138">H1236*C1236</f>
        <v>0</v>
      </c>
    </row>
    <row r="1237" spans="1:10">
      <c r="A1237" s="120">
        <v>2</v>
      </c>
      <c r="B1237" s="121" t="s">
        <v>25</v>
      </c>
      <c r="C1237" s="126"/>
      <c r="D1237" s="33">
        <v>128591</v>
      </c>
      <c r="E1237" s="123">
        <f t="shared" si="136"/>
        <v>0</v>
      </c>
      <c r="F1237" s="29">
        <v>0</v>
      </c>
      <c r="G1237" s="125">
        <f t="shared" si="137"/>
        <v>0</v>
      </c>
      <c r="H1237" s="31">
        <f>D1237/1.08</f>
        <v>119065.74074074073</v>
      </c>
      <c r="I1237" s="129"/>
      <c r="J1237" s="63">
        <f t="shared" si="138"/>
        <v>0</v>
      </c>
    </row>
    <row r="1238" spans="1:10">
      <c r="A1238" s="24">
        <v>3</v>
      </c>
      <c r="B1238" s="25" t="s">
        <v>26</v>
      </c>
      <c r="C1238" s="88"/>
      <c r="D1238" s="27">
        <v>60043</v>
      </c>
      <c r="E1238" s="28">
        <f t="shared" si="136"/>
        <v>0</v>
      </c>
      <c r="F1238" s="29">
        <v>0</v>
      </c>
      <c r="G1238" s="30">
        <f t="shared" si="137"/>
        <v>0</v>
      </c>
      <c r="H1238" s="31">
        <f>D1238/1.08</f>
        <v>55595.370370370365</v>
      </c>
      <c r="I1238" s="59"/>
      <c r="J1238" s="63">
        <f t="shared" si="138"/>
        <v>0</v>
      </c>
    </row>
    <row r="1239" spans="1:10">
      <c r="A1239" s="24">
        <v>4</v>
      </c>
      <c r="B1239" s="25" t="s">
        <v>27</v>
      </c>
      <c r="C1239" s="35"/>
      <c r="D1239" s="27">
        <v>115781</v>
      </c>
      <c r="E1239" s="28">
        <f t="shared" si="136"/>
        <v>0</v>
      </c>
      <c r="F1239" s="29">
        <v>0</v>
      </c>
      <c r="G1239" s="30">
        <f t="shared" si="137"/>
        <v>0</v>
      </c>
      <c r="H1239" s="31">
        <f>D1239/1.08</f>
        <v>107204.62962962962</v>
      </c>
      <c r="I1239" s="59"/>
      <c r="J1239" s="63">
        <f t="shared" si="138"/>
        <v>0</v>
      </c>
    </row>
    <row r="1240" spans="1:10">
      <c r="A1240" s="24">
        <v>5</v>
      </c>
      <c r="B1240" s="25" t="s">
        <v>28</v>
      </c>
      <c r="C1240" s="32">
        <v>10</v>
      </c>
      <c r="D1240" s="33">
        <v>119943</v>
      </c>
      <c r="E1240" s="123">
        <f t="shared" si="136"/>
        <v>1199430</v>
      </c>
      <c r="F1240" s="124">
        <v>0.25</v>
      </c>
      <c r="G1240" s="125">
        <f t="shared" si="137"/>
        <v>899572.5</v>
      </c>
      <c r="H1240" s="128">
        <f>D1240/1.08*0.75</f>
        <v>83293.75</v>
      </c>
      <c r="I1240" s="59"/>
      <c r="J1240" s="63">
        <f t="shared" si="138"/>
        <v>832937.5</v>
      </c>
    </row>
    <row r="1241" spans="1:10">
      <c r="A1241" s="24">
        <v>6</v>
      </c>
      <c r="B1241" s="25" t="s">
        <v>29</v>
      </c>
      <c r="C1241" s="26"/>
      <c r="D1241" s="27">
        <v>94810</v>
      </c>
      <c r="E1241" s="28">
        <f t="shared" si="136"/>
        <v>0</v>
      </c>
      <c r="F1241" s="29">
        <v>0</v>
      </c>
      <c r="G1241" s="30">
        <f t="shared" si="137"/>
        <v>0</v>
      </c>
      <c r="H1241" s="31">
        <f t="shared" ref="H1241:H1253" si="139">D1241/1.08</f>
        <v>87787.037037037036</v>
      </c>
      <c r="I1241" s="59"/>
      <c r="J1241" s="63">
        <f t="shared" si="138"/>
        <v>0</v>
      </c>
    </row>
    <row r="1242" spans="1:10">
      <c r="A1242" s="24">
        <v>7</v>
      </c>
      <c r="B1242" s="25" t="s">
        <v>30</v>
      </c>
      <c r="C1242" s="34"/>
      <c r="D1242" s="27">
        <v>141396</v>
      </c>
      <c r="E1242" s="28">
        <f t="shared" si="136"/>
        <v>0</v>
      </c>
      <c r="F1242" s="29">
        <v>0</v>
      </c>
      <c r="G1242" s="30">
        <f t="shared" si="137"/>
        <v>0</v>
      </c>
      <c r="H1242" s="31">
        <f t="shared" si="139"/>
        <v>130922.22222222222</v>
      </c>
      <c r="I1242" s="59"/>
      <c r="J1242" s="63">
        <f t="shared" si="138"/>
        <v>0</v>
      </c>
    </row>
    <row r="1243" spans="1:10">
      <c r="A1243" s="24">
        <v>8</v>
      </c>
      <c r="B1243" s="25" t="s">
        <v>31</v>
      </c>
      <c r="C1243" s="26"/>
      <c r="D1243" s="27">
        <v>232931</v>
      </c>
      <c r="E1243" s="28">
        <f t="shared" si="136"/>
        <v>0</v>
      </c>
      <c r="F1243" s="29">
        <v>0</v>
      </c>
      <c r="G1243" s="30">
        <f t="shared" si="137"/>
        <v>0</v>
      </c>
      <c r="H1243" s="31">
        <f t="shared" si="139"/>
        <v>215676.85185185182</v>
      </c>
      <c r="I1243" s="59"/>
      <c r="J1243" s="63">
        <f t="shared" si="138"/>
        <v>0</v>
      </c>
    </row>
    <row r="1244" spans="1:10">
      <c r="A1244" s="24">
        <v>9</v>
      </c>
      <c r="B1244" s="36" t="s">
        <v>32</v>
      </c>
      <c r="C1244" s="26"/>
      <c r="D1244" s="27">
        <v>101534</v>
      </c>
      <c r="E1244" s="28">
        <f t="shared" si="136"/>
        <v>0</v>
      </c>
      <c r="F1244" s="29">
        <v>0</v>
      </c>
      <c r="G1244" s="30">
        <f t="shared" si="137"/>
        <v>0</v>
      </c>
      <c r="H1244" s="31">
        <f t="shared" si="139"/>
        <v>94012.962962962964</v>
      </c>
      <c r="I1244" s="59"/>
      <c r="J1244" s="63">
        <f t="shared" si="138"/>
        <v>0</v>
      </c>
    </row>
    <row r="1245" spans="1:10">
      <c r="A1245" s="168">
        <v>10</v>
      </c>
      <c r="B1245" s="36" t="s">
        <v>33</v>
      </c>
      <c r="C1245" s="37"/>
      <c r="D1245" s="27">
        <v>110148</v>
      </c>
      <c r="E1245" s="156">
        <f t="shared" si="136"/>
        <v>0</v>
      </c>
      <c r="F1245" s="157">
        <v>0</v>
      </c>
      <c r="G1245" s="30">
        <f t="shared" si="137"/>
        <v>0</v>
      </c>
      <c r="H1245" s="170">
        <f t="shared" si="139"/>
        <v>101988.88888888888</v>
      </c>
      <c r="I1245" s="183"/>
      <c r="J1245" s="158">
        <f t="shared" si="138"/>
        <v>0</v>
      </c>
    </row>
    <row r="1246" spans="1:10">
      <c r="A1246" s="24">
        <v>11</v>
      </c>
      <c r="B1246" s="25" t="s">
        <v>34</v>
      </c>
      <c r="C1246" s="37">
        <v>10</v>
      </c>
      <c r="D1246" s="27">
        <v>54198</v>
      </c>
      <c r="E1246" s="28">
        <f t="shared" si="136"/>
        <v>541980</v>
      </c>
      <c r="F1246" s="29">
        <v>0</v>
      </c>
      <c r="G1246" s="30">
        <f t="shared" si="137"/>
        <v>541980</v>
      </c>
      <c r="H1246" s="31">
        <f t="shared" si="139"/>
        <v>50183.333333333328</v>
      </c>
      <c r="I1246" s="59"/>
      <c r="J1246" s="63">
        <f t="shared" si="138"/>
        <v>501833.33333333326</v>
      </c>
    </row>
    <row r="1247" spans="1:10">
      <c r="A1247" s="24">
        <v>12</v>
      </c>
      <c r="B1247" s="25" t="s">
        <v>35</v>
      </c>
      <c r="C1247" s="37"/>
      <c r="D1247" s="27">
        <v>49680</v>
      </c>
      <c r="E1247" s="28">
        <f t="shared" si="136"/>
        <v>0</v>
      </c>
      <c r="F1247" s="29">
        <v>0</v>
      </c>
      <c r="G1247" s="30">
        <f t="shared" si="137"/>
        <v>0</v>
      </c>
      <c r="H1247" s="31">
        <f t="shared" si="139"/>
        <v>46000</v>
      </c>
      <c r="I1247" s="59"/>
      <c r="J1247" s="63">
        <f t="shared" si="138"/>
        <v>0</v>
      </c>
    </row>
    <row r="1248" spans="1:10">
      <c r="A1248" s="168">
        <v>13</v>
      </c>
      <c r="B1248" s="25" t="s">
        <v>36</v>
      </c>
      <c r="C1248" s="37"/>
      <c r="D1248" s="38">
        <v>64152</v>
      </c>
      <c r="E1248" s="156">
        <f t="shared" si="136"/>
        <v>0</v>
      </c>
      <c r="F1248" s="157">
        <v>0</v>
      </c>
      <c r="G1248" s="30">
        <f t="shared" si="137"/>
        <v>0</v>
      </c>
      <c r="H1248" s="170">
        <f t="shared" si="139"/>
        <v>59399.999999999993</v>
      </c>
      <c r="I1248" s="183"/>
      <c r="J1248" s="158">
        <f t="shared" si="138"/>
        <v>0</v>
      </c>
    </row>
    <row r="1249" spans="1:10">
      <c r="A1249" s="168">
        <v>14</v>
      </c>
      <c r="B1249" s="25" t="s">
        <v>37</v>
      </c>
      <c r="C1249" s="37"/>
      <c r="D1249" s="38">
        <v>65934</v>
      </c>
      <c r="E1249" s="156">
        <f t="shared" si="136"/>
        <v>0</v>
      </c>
      <c r="F1249" s="157">
        <v>0</v>
      </c>
      <c r="G1249" s="30">
        <f t="shared" si="137"/>
        <v>0</v>
      </c>
      <c r="H1249" s="170">
        <f t="shared" si="139"/>
        <v>61049.999999999993</v>
      </c>
      <c r="I1249" s="183"/>
      <c r="J1249" s="158">
        <f t="shared" si="138"/>
        <v>0</v>
      </c>
    </row>
    <row r="1250" spans="1:10">
      <c r="A1250" s="168">
        <v>15</v>
      </c>
      <c r="B1250" s="25" t="s">
        <v>38</v>
      </c>
      <c r="C1250" s="37"/>
      <c r="D1250" s="38">
        <v>76626</v>
      </c>
      <c r="E1250" s="156">
        <f t="shared" si="136"/>
        <v>0</v>
      </c>
      <c r="F1250" s="157">
        <v>0</v>
      </c>
      <c r="G1250" s="30">
        <f t="shared" si="137"/>
        <v>0</v>
      </c>
      <c r="H1250" s="170">
        <f t="shared" si="139"/>
        <v>70950</v>
      </c>
      <c r="I1250" s="183"/>
      <c r="J1250" s="158">
        <f t="shared" si="138"/>
        <v>0</v>
      </c>
    </row>
    <row r="1251" spans="1:10">
      <c r="A1251" s="168">
        <v>16</v>
      </c>
      <c r="B1251" s="25" t="s">
        <v>39</v>
      </c>
      <c r="C1251" s="37"/>
      <c r="D1251" s="38">
        <v>80190</v>
      </c>
      <c r="E1251" s="156">
        <f t="shared" si="136"/>
        <v>0</v>
      </c>
      <c r="F1251" s="157">
        <v>0</v>
      </c>
      <c r="G1251" s="30">
        <f t="shared" si="137"/>
        <v>0</v>
      </c>
      <c r="H1251" s="170">
        <f t="shared" si="139"/>
        <v>74250</v>
      </c>
      <c r="I1251" s="183"/>
      <c r="J1251" s="158">
        <f t="shared" si="138"/>
        <v>0</v>
      </c>
    </row>
    <row r="1252" spans="1:10">
      <c r="A1252" s="168">
        <v>17</v>
      </c>
      <c r="B1252" s="25" t="s">
        <v>40</v>
      </c>
      <c r="C1252" s="37"/>
      <c r="D1252" s="38">
        <v>113832</v>
      </c>
      <c r="E1252" s="156">
        <f t="shared" si="136"/>
        <v>0</v>
      </c>
      <c r="F1252" s="157">
        <v>0</v>
      </c>
      <c r="G1252" s="30">
        <f t="shared" si="137"/>
        <v>0</v>
      </c>
      <c r="H1252" s="170">
        <f t="shared" si="139"/>
        <v>105400</v>
      </c>
      <c r="I1252" s="183"/>
      <c r="J1252" s="158">
        <f t="shared" si="138"/>
        <v>0</v>
      </c>
    </row>
    <row r="1253" spans="1:10">
      <c r="A1253" s="168">
        <v>18</v>
      </c>
      <c r="B1253" s="25" t="s">
        <v>41</v>
      </c>
      <c r="C1253" s="37"/>
      <c r="D1253" s="38">
        <v>98010</v>
      </c>
      <c r="E1253" s="156">
        <f t="shared" si="136"/>
        <v>0</v>
      </c>
      <c r="F1253" s="157">
        <v>0</v>
      </c>
      <c r="G1253" s="30">
        <f t="shared" si="137"/>
        <v>0</v>
      </c>
      <c r="H1253" s="170">
        <f t="shared" si="139"/>
        <v>90750</v>
      </c>
      <c r="I1253" s="183"/>
      <c r="J1253" s="158">
        <f t="shared" si="138"/>
        <v>0</v>
      </c>
    </row>
    <row r="1254" spans="1:10" ht="17.25">
      <c r="A1254" s="40"/>
      <c r="B1254" s="41" t="s">
        <v>42</v>
      </c>
      <c r="C1254" s="42">
        <f>SUM(C1236:C1253)</f>
        <v>20</v>
      </c>
      <c r="D1254" s="42"/>
      <c r="E1254" s="43">
        <f>SUM(E1236:E1253)</f>
        <v>1741410</v>
      </c>
      <c r="F1254" s="43"/>
      <c r="G1254" s="44">
        <f>SUM(G1236:G1253)</f>
        <v>1441552.5</v>
      </c>
      <c r="H1254" s="45"/>
      <c r="I1254" s="64"/>
      <c r="J1254" s="45">
        <f>SUM(J1236:J1253)</f>
        <v>1334770.8333333333</v>
      </c>
    </row>
    <row r="1255" spans="1:10" ht="31.5">
      <c r="A1255" s="46"/>
      <c r="B1255" s="47"/>
      <c r="C1255" s="48"/>
      <c r="D1255" s="48"/>
      <c r="E1255" s="49"/>
      <c r="F1255" s="49"/>
      <c r="G1255" s="50"/>
      <c r="H1255" s="51"/>
      <c r="I1255" s="65"/>
      <c r="J1255" s="184">
        <f>J1254*0.08</f>
        <v>106781.66666666666</v>
      </c>
    </row>
    <row r="1256" spans="1:10" ht="18">
      <c r="A1256" s="283" t="s">
        <v>43</v>
      </c>
      <c r="B1256" s="283"/>
      <c r="C1256" s="284" t="s">
        <v>44</v>
      </c>
      <c r="D1256" s="284"/>
      <c r="E1256" s="54"/>
      <c r="F1256" s="54"/>
      <c r="G1256" s="55" t="s">
        <v>45</v>
      </c>
      <c r="H1256" s="56"/>
      <c r="I1256" s="66"/>
      <c r="J1256" s="185">
        <f>SUM(J1254:J1255)</f>
        <v>1441552.5</v>
      </c>
    </row>
    <row r="1258" spans="1:10">
      <c r="B1258" s="131" t="s">
        <v>165</v>
      </c>
      <c r="C1258" s="131" t="s">
        <v>166</v>
      </c>
      <c r="D1258" s="131"/>
      <c r="E1258" s="131" t="s">
        <v>167</v>
      </c>
    </row>
    <row r="1261" spans="1:10" ht="15.75">
      <c r="A1261" s="279" t="s">
        <v>0</v>
      </c>
      <c r="B1261" s="279"/>
      <c r="C1261" s="279"/>
      <c r="D1261" s="279"/>
      <c r="E1261" s="279"/>
      <c r="F1261" s="279"/>
      <c r="G1261" s="279"/>
      <c r="H1261" s="3"/>
      <c r="I1261" s="182"/>
      <c r="J1261" s="3"/>
    </row>
    <row r="1262" spans="1:10" ht="15.75">
      <c r="A1262" s="279" t="s">
        <v>1</v>
      </c>
      <c r="B1262" s="279"/>
      <c r="C1262" s="279"/>
      <c r="D1262" s="279"/>
      <c r="E1262" s="279"/>
      <c r="F1262" s="279"/>
      <c r="G1262" s="279"/>
      <c r="H1262" s="176"/>
      <c r="I1262" s="176"/>
      <c r="J1262" s="176"/>
    </row>
    <row r="1263" spans="1:10" ht="15.75">
      <c r="A1263" s="279" t="s">
        <v>2</v>
      </c>
      <c r="B1263" s="279"/>
      <c r="C1263" s="279"/>
      <c r="D1263" s="279"/>
      <c r="E1263" s="279"/>
      <c r="F1263" s="279"/>
      <c r="G1263" s="279"/>
      <c r="H1263" s="3"/>
      <c r="I1263" s="59"/>
      <c r="J1263" s="3"/>
    </row>
    <row r="1264" spans="1:10" ht="15.75">
      <c r="A1264" s="279" t="s">
        <v>4</v>
      </c>
      <c r="B1264" s="279"/>
      <c r="C1264" s="279"/>
      <c r="D1264" s="279"/>
      <c r="E1264" s="279"/>
      <c r="F1264" s="279"/>
      <c r="G1264" s="279"/>
      <c r="H1264" s="3"/>
      <c r="I1264" s="59" t="s">
        <v>392</v>
      </c>
      <c r="J1264" s="3"/>
    </row>
    <row r="1265" spans="1:10" ht="15.75">
      <c r="A1265" s="280" t="s">
        <v>6</v>
      </c>
      <c r="B1265" s="280"/>
      <c r="C1265" s="280"/>
      <c r="D1265" s="280"/>
      <c r="E1265" s="280"/>
      <c r="F1265" s="280"/>
      <c r="G1265" s="280"/>
      <c r="H1265" s="3"/>
      <c r="I1265" s="59"/>
      <c r="J1265" s="3"/>
    </row>
    <row r="1266" spans="1:10" ht="27.75">
      <c r="A1266" s="9"/>
      <c r="B1266" s="9"/>
      <c r="C1266" s="281" t="s">
        <v>382</v>
      </c>
      <c r="D1266" s="281"/>
      <c r="E1266" s="281"/>
      <c r="F1266" s="281"/>
      <c r="G1266" s="281"/>
      <c r="H1266" s="3"/>
      <c r="I1266" s="59"/>
      <c r="J1266" s="3"/>
    </row>
    <row r="1267" spans="1:10" ht="15.75">
      <c r="A1267" s="11" t="s">
        <v>358</v>
      </c>
      <c r="B1267" s="12"/>
      <c r="C1267" s="13"/>
      <c r="D1267" s="286"/>
      <c r="E1267" s="286"/>
      <c r="F1267" s="286"/>
      <c r="G1267" s="286"/>
      <c r="H1267" s="15"/>
      <c r="I1267" s="59"/>
      <c r="J1267" s="3"/>
    </row>
    <row r="1268" spans="1:10" ht="15.75">
      <c r="A1268" s="11" t="s">
        <v>9</v>
      </c>
      <c r="B1268" s="286" t="s">
        <v>402</v>
      </c>
      <c r="C1268" s="286"/>
      <c r="D1268" s="286"/>
      <c r="E1268" s="286"/>
      <c r="F1268" s="286"/>
      <c r="G1268" s="16"/>
      <c r="H1268" s="20" t="s">
        <v>161</v>
      </c>
      <c r="I1268" s="62"/>
      <c r="J1268" s="61"/>
    </row>
    <row r="1269" spans="1:10" ht="18.75">
      <c r="A1269" s="11" t="s">
        <v>11</v>
      </c>
      <c r="B1269" s="177"/>
      <c r="C1269" s="178"/>
      <c r="D1269" s="178"/>
      <c r="E1269" s="178"/>
      <c r="F1269" s="179"/>
      <c r="G1269" s="180"/>
      <c r="H1269" s="180"/>
      <c r="I1269" s="180"/>
      <c r="J1269" s="3"/>
    </row>
    <row r="1270" spans="1:10" ht="15.75">
      <c r="A1270" s="21" t="s">
        <v>14</v>
      </c>
      <c r="B1270" s="181"/>
      <c r="C1270" s="21" t="s">
        <v>17</v>
      </c>
      <c r="D1270" s="22" t="s">
        <v>18</v>
      </c>
      <c r="E1270" s="23" t="s">
        <v>19</v>
      </c>
      <c r="F1270" s="23" t="s">
        <v>20</v>
      </c>
      <c r="G1270" s="21" t="s">
        <v>21</v>
      </c>
      <c r="H1270" s="3"/>
      <c r="I1270" s="59"/>
      <c r="J1270" s="3"/>
    </row>
    <row r="1271" spans="1:10">
      <c r="A1271" s="24">
        <v>1</v>
      </c>
      <c r="B1271" s="25" t="s">
        <v>23</v>
      </c>
      <c r="C1271" s="26">
        <v>2</v>
      </c>
      <c r="D1271" s="27">
        <v>79305</v>
      </c>
      <c r="E1271" s="28">
        <f t="shared" ref="E1271:E1288" si="140">D1271*C1271</f>
        <v>158610</v>
      </c>
      <c r="F1271" s="29">
        <v>0</v>
      </c>
      <c r="G1271" s="30">
        <f t="shared" ref="G1271:G1288" si="141">E1271-E1271*F1271</f>
        <v>158610</v>
      </c>
      <c r="H1271" s="31">
        <f>D1271/1.08</f>
        <v>73430.555555555547</v>
      </c>
      <c r="I1271" s="59"/>
      <c r="J1271" s="63">
        <f t="shared" ref="J1271:J1288" si="142">H1271*C1271</f>
        <v>146861.11111111109</v>
      </c>
    </row>
    <row r="1272" spans="1:10">
      <c r="A1272" s="120">
        <v>2</v>
      </c>
      <c r="B1272" s="121" t="s">
        <v>25</v>
      </c>
      <c r="C1272" s="126"/>
      <c r="D1272" s="33">
        <v>128591</v>
      </c>
      <c r="E1272" s="123">
        <f t="shared" si="140"/>
        <v>0</v>
      </c>
      <c r="F1272" s="29">
        <v>0</v>
      </c>
      <c r="G1272" s="125">
        <f t="shared" si="141"/>
        <v>0</v>
      </c>
      <c r="H1272" s="31">
        <f>D1272/1.08</f>
        <v>119065.74074074073</v>
      </c>
      <c r="I1272" s="129"/>
      <c r="J1272" s="63">
        <f t="shared" si="142"/>
        <v>0</v>
      </c>
    </row>
    <row r="1273" spans="1:10">
      <c r="A1273" s="24">
        <v>3</v>
      </c>
      <c r="B1273" s="25" t="s">
        <v>26</v>
      </c>
      <c r="C1273" s="88">
        <v>2</v>
      </c>
      <c r="D1273" s="27">
        <v>60043</v>
      </c>
      <c r="E1273" s="28">
        <f t="shared" si="140"/>
        <v>120086</v>
      </c>
      <c r="F1273" s="29">
        <v>0</v>
      </c>
      <c r="G1273" s="30">
        <f t="shared" si="141"/>
        <v>120086</v>
      </c>
      <c r="H1273" s="31">
        <f>D1273/1.08</f>
        <v>55595.370370370365</v>
      </c>
      <c r="I1273" s="59"/>
      <c r="J1273" s="63">
        <f t="shared" si="142"/>
        <v>111190.74074074073</v>
      </c>
    </row>
    <row r="1274" spans="1:10">
      <c r="A1274" s="24">
        <v>4</v>
      </c>
      <c r="B1274" s="25" t="s">
        <v>27</v>
      </c>
      <c r="C1274" s="35"/>
      <c r="D1274" s="27">
        <v>115781</v>
      </c>
      <c r="E1274" s="28">
        <f t="shared" si="140"/>
        <v>0</v>
      </c>
      <c r="F1274" s="29">
        <v>0</v>
      </c>
      <c r="G1274" s="30">
        <f t="shared" si="141"/>
        <v>0</v>
      </c>
      <c r="H1274" s="31">
        <f>D1274/1.08</f>
        <v>107204.62962962962</v>
      </c>
      <c r="I1274" s="59"/>
      <c r="J1274" s="63">
        <f t="shared" si="142"/>
        <v>0</v>
      </c>
    </row>
    <row r="1275" spans="1:10">
      <c r="A1275" s="24">
        <v>5</v>
      </c>
      <c r="B1275" s="25" t="s">
        <v>28</v>
      </c>
      <c r="C1275" s="32">
        <v>2</v>
      </c>
      <c r="D1275" s="33">
        <v>119943</v>
      </c>
      <c r="E1275" s="123">
        <f t="shared" si="140"/>
        <v>239886</v>
      </c>
      <c r="F1275" s="124">
        <v>0.25</v>
      </c>
      <c r="G1275" s="125">
        <f t="shared" si="141"/>
        <v>179914.5</v>
      </c>
      <c r="H1275" s="128">
        <f>D1275/1.08*0.75</f>
        <v>83293.75</v>
      </c>
      <c r="I1275" s="59"/>
      <c r="J1275" s="63">
        <f t="shared" si="142"/>
        <v>166587.5</v>
      </c>
    </row>
    <row r="1276" spans="1:10">
      <c r="A1276" s="24">
        <v>6</v>
      </c>
      <c r="B1276" s="25" t="s">
        <v>29</v>
      </c>
      <c r="C1276" s="26"/>
      <c r="D1276" s="27">
        <v>94810</v>
      </c>
      <c r="E1276" s="28">
        <f t="shared" si="140"/>
        <v>0</v>
      </c>
      <c r="F1276" s="29">
        <v>0</v>
      </c>
      <c r="G1276" s="30">
        <f t="shared" si="141"/>
        <v>0</v>
      </c>
      <c r="H1276" s="31">
        <f t="shared" ref="H1276:H1288" si="143">D1276/1.08</f>
        <v>87787.037037037036</v>
      </c>
      <c r="I1276" s="59"/>
      <c r="J1276" s="63">
        <f t="shared" si="142"/>
        <v>0</v>
      </c>
    </row>
    <row r="1277" spans="1:10">
      <c r="A1277" s="24">
        <v>7</v>
      </c>
      <c r="B1277" s="25" t="s">
        <v>30</v>
      </c>
      <c r="C1277" s="34"/>
      <c r="D1277" s="27">
        <v>141396</v>
      </c>
      <c r="E1277" s="28">
        <f t="shared" si="140"/>
        <v>0</v>
      </c>
      <c r="F1277" s="29">
        <v>0</v>
      </c>
      <c r="G1277" s="30">
        <f t="shared" si="141"/>
        <v>0</v>
      </c>
      <c r="H1277" s="31">
        <f t="shared" si="143"/>
        <v>130922.22222222222</v>
      </c>
      <c r="I1277" s="59"/>
      <c r="J1277" s="63">
        <f t="shared" si="142"/>
        <v>0</v>
      </c>
    </row>
    <row r="1278" spans="1:10">
      <c r="A1278" s="24">
        <v>8</v>
      </c>
      <c r="B1278" s="25" t="s">
        <v>31</v>
      </c>
      <c r="C1278" s="26"/>
      <c r="D1278" s="27">
        <v>232931</v>
      </c>
      <c r="E1278" s="28">
        <f t="shared" si="140"/>
        <v>0</v>
      </c>
      <c r="F1278" s="29">
        <v>0</v>
      </c>
      <c r="G1278" s="30">
        <f t="shared" si="141"/>
        <v>0</v>
      </c>
      <c r="H1278" s="31">
        <f t="shared" si="143"/>
        <v>215676.85185185182</v>
      </c>
      <c r="I1278" s="59"/>
      <c r="J1278" s="63">
        <f t="shared" si="142"/>
        <v>0</v>
      </c>
    </row>
    <row r="1279" spans="1:10">
      <c r="A1279" s="24">
        <v>9</v>
      </c>
      <c r="B1279" s="36" t="s">
        <v>32</v>
      </c>
      <c r="C1279" s="26"/>
      <c r="D1279" s="27">
        <v>101534</v>
      </c>
      <c r="E1279" s="28">
        <f t="shared" si="140"/>
        <v>0</v>
      </c>
      <c r="F1279" s="29">
        <v>0</v>
      </c>
      <c r="G1279" s="30">
        <f t="shared" si="141"/>
        <v>0</v>
      </c>
      <c r="H1279" s="31">
        <f t="shared" si="143"/>
        <v>94012.962962962964</v>
      </c>
      <c r="I1279" s="59"/>
      <c r="J1279" s="63">
        <f t="shared" si="142"/>
        <v>0</v>
      </c>
    </row>
    <row r="1280" spans="1:10">
      <c r="A1280" s="168">
        <v>10</v>
      </c>
      <c r="B1280" s="36" t="s">
        <v>33</v>
      </c>
      <c r="C1280" s="37"/>
      <c r="D1280" s="27">
        <v>110148</v>
      </c>
      <c r="E1280" s="156">
        <f t="shared" si="140"/>
        <v>0</v>
      </c>
      <c r="F1280" s="157">
        <v>0</v>
      </c>
      <c r="G1280" s="30">
        <f t="shared" si="141"/>
        <v>0</v>
      </c>
      <c r="H1280" s="170">
        <f t="shared" si="143"/>
        <v>101988.88888888888</v>
      </c>
      <c r="I1280" s="183"/>
      <c r="J1280" s="158">
        <f t="shared" si="142"/>
        <v>0</v>
      </c>
    </row>
    <row r="1281" spans="1:10">
      <c r="A1281" s="24">
        <v>11</v>
      </c>
      <c r="B1281" s="25" t="s">
        <v>34</v>
      </c>
      <c r="C1281" s="37"/>
      <c r="D1281" s="27">
        <v>54198</v>
      </c>
      <c r="E1281" s="28">
        <f t="shared" si="140"/>
        <v>0</v>
      </c>
      <c r="F1281" s="29">
        <v>0</v>
      </c>
      <c r="G1281" s="30">
        <f t="shared" si="141"/>
        <v>0</v>
      </c>
      <c r="H1281" s="31">
        <f t="shared" si="143"/>
        <v>50183.333333333328</v>
      </c>
      <c r="I1281" s="59"/>
      <c r="J1281" s="63">
        <f t="shared" si="142"/>
        <v>0</v>
      </c>
    </row>
    <row r="1282" spans="1:10">
      <c r="A1282" s="24">
        <v>12</v>
      </c>
      <c r="B1282" s="25" t="s">
        <v>35</v>
      </c>
      <c r="C1282" s="37"/>
      <c r="D1282" s="27">
        <v>49680</v>
      </c>
      <c r="E1282" s="28">
        <f t="shared" si="140"/>
        <v>0</v>
      </c>
      <c r="F1282" s="29">
        <v>0</v>
      </c>
      <c r="G1282" s="30">
        <f t="shared" si="141"/>
        <v>0</v>
      </c>
      <c r="H1282" s="31">
        <f t="shared" si="143"/>
        <v>46000</v>
      </c>
      <c r="I1282" s="59"/>
      <c r="J1282" s="63">
        <f t="shared" si="142"/>
        <v>0</v>
      </c>
    </row>
    <row r="1283" spans="1:10">
      <c r="A1283" s="168">
        <v>13</v>
      </c>
      <c r="B1283" s="25" t="s">
        <v>36</v>
      </c>
      <c r="C1283" s="37"/>
      <c r="D1283" s="38">
        <v>64152</v>
      </c>
      <c r="E1283" s="156">
        <f t="shared" si="140"/>
        <v>0</v>
      </c>
      <c r="F1283" s="157">
        <v>0</v>
      </c>
      <c r="G1283" s="30">
        <f t="shared" si="141"/>
        <v>0</v>
      </c>
      <c r="H1283" s="170">
        <f t="shared" si="143"/>
        <v>59399.999999999993</v>
      </c>
      <c r="I1283" s="183"/>
      <c r="J1283" s="158">
        <f t="shared" si="142"/>
        <v>0</v>
      </c>
    </row>
    <row r="1284" spans="1:10">
      <c r="A1284" s="168">
        <v>14</v>
      </c>
      <c r="B1284" s="25" t="s">
        <v>37</v>
      </c>
      <c r="C1284" s="37"/>
      <c r="D1284" s="38">
        <v>65934</v>
      </c>
      <c r="E1284" s="156">
        <f t="shared" si="140"/>
        <v>0</v>
      </c>
      <c r="F1284" s="157">
        <v>0</v>
      </c>
      <c r="G1284" s="30">
        <f t="shared" si="141"/>
        <v>0</v>
      </c>
      <c r="H1284" s="170">
        <f t="shared" si="143"/>
        <v>61049.999999999993</v>
      </c>
      <c r="I1284" s="183"/>
      <c r="J1284" s="158">
        <f t="shared" si="142"/>
        <v>0</v>
      </c>
    </row>
    <row r="1285" spans="1:10">
      <c r="A1285" s="168">
        <v>15</v>
      </c>
      <c r="B1285" s="25" t="s">
        <v>38</v>
      </c>
      <c r="C1285" s="37"/>
      <c r="D1285" s="38">
        <v>76626</v>
      </c>
      <c r="E1285" s="156">
        <f t="shared" si="140"/>
        <v>0</v>
      </c>
      <c r="F1285" s="157">
        <v>0</v>
      </c>
      <c r="G1285" s="30">
        <f t="shared" si="141"/>
        <v>0</v>
      </c>
      <c r="H1285" s="170">
        <f t="shared" si="143"/>
        <v>70950</v>
      </c>
      <c r="I1285" s="183"/>
      <c r="J1285" s="158">
        <f t="shared" si="142"/>
        <v>0</v>
      </c>
    </row>
    <row r="1286" spans="1:10">
      <c r="A1286" s="168">
        <v>16</v>
      </c>
      <c r="B1286" s="25" t="s">
        <v>39</v>
      </c>
      <c r="C1286" s="37"/>
      <c r="D1286" s="38">
        <v>80190</v>
      </c>
      <c r="E1286" s="156">
        <f t="shared" si="140"/>
        <v>0</v>
      </c>
      <c r="F1286" s="157">
        <v>0</v>
      </c>
      <c r="G1286" s="30">
        <f t="shared" si="141"/>
        <v>0</v>
      </c>
      <c r="H1286" s="170">
        <f t="shared" si="143"/>
        <v>74250</v>
      </c>
      <c r="I1286" s="183"/>
      <c r="J1286" s="158">
        <f t="shared" si="142"/>
        <v>0</v>
      </c>
    </row>
    <row r="1287" spans="1:10">
      <c r="A1287" s="168">
        <v>17</v>
      </c>
      <c r="B1287" s="25" t="s">
        <v>40</v>
      </c>
      <c r="C1287" s="37"/>
      <c r="D1287" s="38">
        <v>113832</v>
      </c>
      <c r="E1287" s="156">
        <f t="shared" si="140"/>
        <v>0</v>
      </c>
      <c r="F1287" s="157">
        <v>0</v>
      </c>
      <c r="G1287" s="30">
        <f t="shared" si="141"/>
        <v>0</v>
      </c>
      <c r="H1287" s="170">
        <f t="shared" si="143"/>
        <v>105400</v>
      </c>
      <c r="I1287" s="183"/>
      <c r="J1287" s="158">
        <f t="shared" si="142"/>
        <v>0</v>
      </c>
    </row>
    <row r="1288" spans="1:10">
      <c r="A1288" s="168">
        <v>18</v>
      </c>
      <c r="B1288" s="25" t="s">
        <v>41</v>
      </c>
      <c r="C1288" s="37"/>
      <c r="D1288" s="38">
        <v>98010</v>
      </c>
      <c r="E1288" s="156">
        <f t="shared" si="140"/>
        <v>0</v>
      </c>
      <c r="F1288" s="157">
        <v>0</v>
      </c>
      <c r="G1288" s="30">
        <f t="shared" si="141"/>
        <v>0</v>
      </c>
      <c r="H1288" s="170">
        <f t="shared" si="143"/>
        <v>90750</v>
      </c>
      <c r="I1288" s="183"/>
      <c r="J1288" s="158">
        <f t="shared" si="142"/>
        <v>0</v>
      </c>
    </row>
    <row r="1289" spans="1:10" ht="17.25">
      <c r="A1289" s="40"/>
      <c r="B1289" s="41" t="s">
        <v>42</v>
      </c>
      <c r="C1289" s="42">
        <f>SUM(C1271:C1288)</f>
        <v>6</v>
      </c>
      <c r="D1289" s="42"/>
      <c r="E1289" s="43">
        <f>SUM(E1271:E1288)</f>
        <v>518582</v>
      </c>
      <c r="F1289" s="43"/>
      <c r="G1289" s="44">
        <f>SUM(G1271:G1288)</f>
        <v>458610.5</v>
      </c>
      <c r="H1289" s="45"/>
      <c r="I1289" s="64"/>
      <c r="J1289" s="45">
        <f>SUM(J1271:J1288)</f>
        <v>424639.3518518518</v>
      </c>
    </row>
    <row r="1290" spans="1:10" ht="31.5">
      <c r="A1290" s="46"/>
      <c r="B1290" s="47"/>
      <c r="C1290" s="48"/>
      <c r="D1290" s="48"/>
      <c r="E1290" s="49"/>
      <c r="F1290" s="49"/>
      <c r="G1290" s="50"/>
      <c r="H1290" s="51"/>
      <c r="I1290" s="65"/>
      <c r="J1290" s="184">
        <f>J1289*0.08</f>
        <v>33971.148148148146</v>
      </c>
    </row>
    <row r="1291" spans="1:10" ht="18">
      <c r="A1291" s="283" t="s">
        <v>43</v>
      </c>
      <c r="B1291" s="283"/>
      <c r="C1291" s="284" t="s">
        <v>44</v>
      </c>
      <c r="D1291" s="284"/>
      <c r="E1291" s="54"/>
      <c r="F1291" s="54"/>
      <c r="G1291" s="55" t="s">
        <v>45</v>
      </c>
      <c r="H1291" s="56"/>
      <c r="I1291" s="66"/>
      <c r="J1291" s="185">
        <f>SUM(J1289:J1290)</f>
        <v>458610.49999999994</v>
      </c>
    </row>
    <row r="1293" spans="1:10">
      <c r="B1293" s="131" t="s">
        <v>165</v>
      </c>
      <c r="C1293" s="131" t="s">
        <v>166</v>
      </c>
      <c r="D1293" s="131"/>
      <c r="E1293" s="131" t="s">
        <v>167</v>
      </c>
    </row>
    <row r="1296" spans="1:10" ht="15.75">
      <c r="A1296" s="279" t="s">
        <v>0</v>
      </c>
      <c r="B1296" s="279"/>
      <c r="C1296" s="279"/>
      <c r="D1296" s="279"/>
      <c r="E1296" s="279"/>
      <c r="F1296" s="279"/>
      <c r="G1296" s="279"/>
      <c r="H1296" s="3"/>
      <c r="I1296" s="182"/>
      <c r="J1296" s="3"/>
    </row>
    <row r="1297" spans="1:10" ht="15.75">
      <c r="A1297" s="279" t="s">
        <v>1</v>
      </c>
      <c r="B1297" s="279"/>
      <c r="C1297" s="279"/>
      <c r="D1297" s="279"/>
      <c r="E1297" s="279"/>
      <c r="F1297" s="279"/>
      <c r="G1297" s="279"/>
      <c r="H1297" s="176"/>
      <c r="I1297" s="176"/>
      <c r="J1297" s="176"/>
    </row>
    <row r="1298" spans="1:10" ht="15.75">
      <c r="A1298" s="279" t="s">
        <v>2</v>
      </c>
      <c r="B1298" s="279"/>
      <c r="C1298" s="279"/>
      <c r="D1298" s="279"/>
      <c r="E1298" s="279"/>
      <c r="F1298" s="279"/>
      <c r="G1298" s="279"/>
      <c r="H1298" s="3"/>
      <c r="I1298" s="59"/>
      <c r="J1298" s="3"/>
    </row>
    <row r="1299" spans="1:10" ht="15.75">
      <c r="A1299" s="279" t="s">
        <v>4</v>
      </c>
      <c r="B1299" s="279"/>
      <c r="C1299" s="279"/>
      <c r="D1299" s="279"/>
      <c r="E1299" s="279"/>
      <c r="F1299" s="279"/>
      <c r="G1299" s="279"/>
      <c r="H1299" s="3"/>
      <c r="I1299" s="59" t="s">
        <v>392</v>
      </c>
      <c r="J1299" s="3"/>
    </row>
    <row r="1300" spans="1:10" ht="15.75">
      <c r="A1300" s="280" t="s">
        <v>6</v>
      </c>
      <c r="B1300" s="280"/>
      <c r="C1300" s="280"/>
      <c r="D1300" s="280"/>
      <c r="E1300" s="280"/>
      <c r="F1300" s="280"/>
      <c r="G1300" s="280"/>
      <c r="H1300" s="3"/>
      <c r="I1300" s="59"/>
      <c r="J1300" s="3"/>
    </row>
    <row r="1301" spans="1:10" ht="27.75">
      <c r="A1301" s="9"/>
      <c r="B1301" s="9"/>
      <c r="C1301" s="281" t="s">
        <v>382</v>
      </c>
      <c r="D1301" s="281"/>
      <c r="E1301" s="281"/>
      <c r="F1301" s="281"/>
      <c r="G1301" s="281"/>
      <c r="H1301" s="3"/>
      <c r="I1301" s="59"/>
      <c r="J1301" s="3"/>
    </row>
    <row r="1302" spans="1:10" ht="15.75">
      <c r="A1302" s="11" t="s">
        <v>358</v>
      </c>
      <c r="B1302" s="12"/>
      <c r="C1302" s="13"/>
      <c r="D1302" s="286"/>
      <c r="E1302" s="286"/>
      <c r="F1302" s="286"/>
      <c r="G1302" s="286"/>
      <c r="H1302" s="15"/>
      <c r="I1302" s="59"/>
      <c r="J1302" s="3"/>
    </row>
    <row r="1303" spans="1:10" ht="15.75">
      <c r="A1303" s="11" t="s">
        <v>9</v>
      </c>
      <c r="B1303" s="286" t="s">
        <v>403</v>
      </c>
      <c r="C1303" s="286"/>
      <c r="D1303" s="286"/>
      <c r="E1303" s="286"/>
      <c r="F1303" s="286"/>
      <c r="G1303" s="16"/>
      <c r="H1303" s="20" t="s">
        <v>161</v>
      </c>
      <c r="I1303" s="62"/>
      <c r="J1303" s="61"/>
    </row>
    <row r="1304" spans="1:10" ht="18.75">
      <c r="A1304" s="11" t="s">
        <v>11</v>
      </c>
      <c r="B1304" s="177"/>
      <c r="C1304" s="178"/>
      <c r="D1304" s="178"/>
      <c r="E1304" s="178"/>
      <c r="F1304" s="179"/>
      <c r="G1304" s="180"/>
      <c r="H1304" s="180"/>
      <c r="I1304" s="180"/>
      <c r="J1304" s="3"/>
    </row>
    <row r="1305" spans="1:10" ht="15.75">
      <c r="A1305" s="21" t="s">
        <v>14</v>
      </c>
      <c r="B1305" s="181"/>
      <c r="C1305" s="21" t="s">
        <v>17</v>
      </c>
      <c r="D1305" s="22" t="s">
        <v>18</v>
      </c>
      <c r="E1305" s="23" t="s">
        <v>19</v>
      </c>
      <c r="F1305" s="23" t="s">
        <v>20</v>
      </c>
      <c r="G1305" s="21" t="s">
        <v>21</v>
      </c>
      <c r="H1305" s="3"/>
      <c r="I1305" s="59"/>
      <c r="J1305" s="3"/>
    </row>
    <row r="1306" spans="1:10">
      <c r="A1306" s="24">
        <v>1</v>
      </c>
      <c r="B1306" s="25" t="s">
        <v>23</v>
      </c>
      <c r="C1306" s="26">
        <v>15</v>
      </c>
      <c r="D1306" s="27">
        <v>79305</v>
      </c>
      <c r="E1306" s="28">
        <f t="shared" ref="E1306:E1323" si="144">D1306*C1306</f>
        <v>1189575</v>
      </c>
      <c r="F1306" s="29">
        <v>0</v>
      </c>
      <c r="G1306" s="30">
        <f t="shared" ref="G1306:G1323" si="145">E1306-E1306*F1306</f>
        <v>1189575</v>
      </c>
      <c r="H1306" s="31">
        <f>D1306/1.08</f>
        <v>73430.555555555547</v>
      </c>
      <c r="I1306" s="59"/>
      <c r="J1306" s="63">
        <f t="shared" ref="J1306:J1323" si="146">H1306*C1306</f>
        <v>1101458.3333333333</v>
      </c>
    </row>
    <row r="1307" spans="1:10">
      <c r="A1307" s="120">
        <v>2</v>
      </c>
      <c r="B1307" s="121" t="s">
        <v>25</v>
      </c>
      <c r="C1307" s="126">
        <v>10</v>
      </c>
      <c r="D1307" s="33">
        <v>128591</v>
      </c>
      <c r="E1307" s="123">
        <f t="shared" si="144"/>
        <v>1285910</v>
      </c>
      <c r="F1307" s="29">
        <v>0</v>
      </c>
      <c r="G1307" s="125">
        <f t="shared" si="145"/>
        <v>1285910</v>
      </c>
      <c r="H1307" s="31">
        <f>D1307/1.08</f>
        <v>119065.74074074073</v>
      </c>
      <c r="I1307" s="129"/>
      <c r="J1307" s="63">
        <f t="shared" si="146"/>
        <v>1190657.4074074072</v>
      </c>
    </row>
    <row r="1308" spans="1:10">
      <c r="A1308" s="24">
        <v>3</v>
      </c>
      <c r="B1308" s="25" t="s">
        <v>26</v>
      </c>
      <c r="C1308" s="88"/>
      <c r="D1308" s="27">
        <v>60043</v>
      </c>
      <c r="E1308" s="28">
        <f t="shared" si="144"/>
        <v>0</v>
      </c>
      <c r="F1308" s="29">
        <v>0</v>
      </c>
      <c r="G1308" s="30">
        <f t="shared" si="145"/>
        <v>0</v>
      </c>
      <c r="H1308" s="31">
        <f>D1308/1.08</f>
        <v>55595.370370370365</v>
      </c>
      <c r="I1308" s="59"/>
      <c r="J1308" s="63">
        <f t="shared" si="146"/>
        <v>0</v>
      </c>
    </row>
    <row r="1309" spans="1:10">
      <c r="A1309" s="24">
        <v>4</v>
      </c>
      <c r="B1309" s="25" t="s">
        <v>27</v>
      </c>
      <c r="C1309" s="35"/>
      <c r="D1309" s="27">
        <v>115781</v>
      </c>
      <c r="E1309" s="28">
        <f t="shared" si="144"/>
        <v>0</v>
      </c>
      <c r="F1309" s="29">
        <v>0</v>
      </c>
      <c r="G1309" s="30">
        <f t="shared" si="145"/>
        <v>0</v>
      </c>
      <c r="H1309" s="31">
        <f>D1309/1.08</f>
        <v>107204.62962962962</v>
      </c>
      <c r="I1309" s="59"/>
      <c r="J1309" s="63">
        <f t="shared" si="146"/>
        <v>0</v>
      </c>
    </row>
    <row r="1310" spans="1:10">
      <c r="A1310" s="24">
        <v>5</v>
      </c>
      <c r="B1310" s="25" t="s">
        <v>28</v>
      </c>
      <c r="C1310" s="32">
        <v>30</v>
      </c>
      <c r="D1310" s="33">
        <v>119943</v>
      </c>
      <c r="E1310" s="123">
        <f t="shared" si="144"/>
        <v>3598290</v>
      </c>
      <c r="F1310" s="124">
        <v>0.25</v>
      </c>
      <c r="G1310" s="125">
        <f t="shared" si="145"/>
        <v>2698717.5</v>
      </c>
      <c r="H1310" s="128">
        <f>D1310/1.08*0.75</f>
        <v>83293.75</v>
      </c>
      <c r="I1310" s="59"/>
      <c r="J1310" s="63">
        <f t="shared" si="146"/>
        <v>2498812.5</v>
      </c>
    </row>
    <row r="1311" spans="1:10">
      <c r="A1311" s="24">
        <v>6</v>
      </c>
      <c r="B1311" s="25" t="s">
        <v>29</v>
      </c>
      <c r="C1311" s="26"/>
      <c r="D1311" s="27">
        <v>94810</v>
      </c>
      <c r="E1311" s="28">
        <f t="shared" si="144"/>
        <v>0</v>
      </c>
      <c r="F1311" s="29">
        <v>0</v>
      </c>
      <c r="G1311" s="30">
        <f t="shared" si="145"/>
        <v>0</v>
      </c>
      <c r="H1311" s="31">
        <f t="shared" ref="H1311:H1323" si="147">D1311/1.08</f>
        <v>87787.037037037036</v>
      </c>
      <c r="I1311" s="59"/>
      <c r="J1311" s="63">
        <f t="shared" si="146"/>
        <v>0</v>
      </c>
    </row>
    <row r="1312" spans="1:10">
      <c r="A1312" s="24">
        <v>7</v>
      </c>
      <c r="B1312" s="25" t="s">
        <v>30</v>
      </c>
      <c r="C1312" s="34"/>
      <c r="D1312" s="27">
        <v>141396</v>
      </c>
      <c r="E1312" s="28">
        <f t="shared" si="144"/>
        <v>0</v>
      </c>
      <c r="F1312" s="29">
        <v>0</v>
      </c>
      <c r="G1312" s="30">
        <f t="shared" si="145"/>
        <v>0</v>
      </c>
      <c r="H1312" s="31">
        <f t="shared" si="147"/>
        <v>130922.22222222222</v>
      </c>
      <c r="I1312" s="59"/>
      <c r="J1312" s="63">
        <f t="shared" si="146"/>
        <v>0</v>
      </c>
    </row>
    <row r="1313" spans="1:10">
      <c r="A1313" s="24">
        <v>8</v>
      </c>
      <c r="B1313" s="25" t="s">
        <v>31</v>
      </c>
      <c r="C1313" s="26"/>
      <c r="D1313" s="27">
        <v>232931</v>
      </c>
      <c r="E1313" s="28">
        <f t="shared" si="144"/>
        <v>0</v>
      </c>
      <c r="F1313" s="29">
        <v>0</v>
      </c>
      <c r="G1313" s="30">
        <f t="shared" si="145"/>
        <v>0</v>
      </c>
      <c r="H1313" s="31">
        <f t="shared" si="147"/>
        <v>215676.85185185182</v>
      </c>
      <c r="I1313" s="59"/>
      <c r="J1313" s="63">
        <f t="shared" si="146"/>
        <v>0</v>
      </c>
    </row>
    <row r="1314" spans="1:10">
      <c r="A1314" s="24">
        <v>9</v>
      </c>
      <c r="B1314" s="36" t="s">
        <v>32</v>
      </c>
      <c r="C1314" s="26"/>
      <c r="D1314" s="27">
        <v>101534</v>
      </c>
      <c r="E1314" s="28">
        <f t="shared" si="144"/>
        <v>0</v>
      </c>
      <c r="F1314" s="29">
        <v>0</v>
      </c>
      <c r="G1314" s="30">
        <f t="shared" si="145"/>
        <v>0</v>
      </c>
      <c r="H1314" s="31">
        <f t="shared" si="147"/>
        <v>94012.962962962964</v>
      </c>
      <c r="I1314" s="59"/>
      <c r="J1314" s="63">
        <f t="shared" si="146"/>
        <v>0</v>
      </c>
    </row>
    <row r="1315" spans="1:10">
      <c r="A1315" s="168">
        <v>10</v>
      </c>
      <c r="B1315" s="36" t="s">
        <v>33</v>
      </c>
      <c r="C1315" s="37"/>
      <c r="D1315" s="27">
        <v>110148</v>
      </c>
      <c r="E1315" s="156">
        <f t="shared" si="144"/>
        <v>0</v>
      </c>
      <c r="F1315" s="157">
        <v>0</v>
      </c>
      <c r="G1315" s="30">
        <f t="shared" si="145"/>
        <v>0</v>
      </c>
      <c r="H1315" s="170">
        <f t="shared" si="147"/>
        <v>101988.88888888888</v>
      </c>
      <c r="I1315" s="183"/>
      <c r="J1315" s="158">
        <f t="shared" si="146"/>
        <v>0</v>
      </c>
    </row>
    <row r="1316" spans="1:10">
      <c r="A1316" s="24">
        <v>11</v>
      </c>
      <c r="B1316" s="25" t="s">
        <v>34</v>
      </c>
      <c r="C1316" s="37"/>
      <c r="D1316" s="27">
        <v>54198</v>
      </c>
      <c r="E1316" s="28">
        <f t="shared" si="144"/>
        <v>0</v>
      </c>
      <c r="F1316" s="29">
        <v>0</v>
      </c>
      <c r="G1316" s="30">
        <f t="shared" si="145"/>
        <v>0</v>
      </c>
      <c r="H1316" s="31">
        <f t="shared" si="147"/>
        <v>50183.333333333328</v>
      </c>
      <c r="I1316" s="59"/>
      <c r="J1316" s="63">
        <f t="shared" si="146"/>
        <v>0</v>
      </c>
    </row>
    <row r="1317" spans="1:10">
      <c r="A1317" s="24">
        <v>12</v>
      </c>
      <c r="B1317" s="25" t="s">
        <v>35</v>
      </c>
      <c r="C1317" s="37"/>
      <c r="D1317" s="27">
        <v>49680</v>
      </c>
      <c r="E1317" s="28">
        <f t="shared" si="144"/>
        <v>0</v>
      </c>
      <c r="F1317" s="29">
        <v>0</v>
      </c>
      <c r="G1317" s="30">
        <f t="shared" si="145"/>
        <v>0</v>
      </c>
      <c r="H1317" s="31">
        <f t="shared" si="147"/>
        <v>46000</v>
      </c>
      <c r="I1317" s="59"/>
      <c r="J1317" s="63">
        <f t="shared" si="146"/>
        <v>0</v>
      </c>
    </row>
    <row r="1318" spans="1:10">
      <c r="A1318" s="168">
        <v>13</v>
      </c>
      <c r="B1318" s="25" t="s">
        <v>36</v>
      </c>
      <c r="C1318" s="37"/>
      <c r="D1318" s="38">
        <v>64152</v>
      </c>
      <c r="E1318" s="156">
        <f t="shared" si="144"/>
        <v>0</v>
      </c>
      <c r="F1318" s="157">
        <v>0</v>
      </c>
      <c r="G1318" s="30">
        <f t="shared" si="145"/>
        <v>0</v>
      </c>
      <c r="H1318" s="170">
        <f t="shared" si="147"/>
        <v>59399.999999999993</v>
      </c>
      <c r="I1318" s="183"/>
      <c r="J1318" s="158">
        <f t="shared" si="146"/>
        <v>0</v>
      </c>
    </row>
    <row r="1319" spans="1:10">
      <c r="A1319" s="168">
        <v>14</v>
      </c>
      <c r="B1319" s="25" t="s">
        <v>37</v>
      </c>
      <c r="C1319" s="37"/>
      <c r="D1319" s="38">
        <v>65934</v>
      </c>
      <c r="E1319" s="156">
        <f t="shared" si="144"/>
        <v>0</v>
      </c>
      <c r="F1319" s="157">
        <v>0</v>
      </c>
      <c r="G1319" s="30">
        <f t="shared" si="145"/>
        <v>0</v>
      </c>
      <c r="H1319" s="170">
        <f t="shared" si="147"/>
        <v>61049.999999999993</v>
      </c>
      <c r="I1319" s="183"/>
      <c r="J1319" s="158">
        <f t="shared" si="146"/>
        <v>0</v>
      </c>
    </row>
    <row r="1320" spans="1:10">
      <c r="A1320" s="168">
        <v>15</v>
      </c>
      <c r="B1320" s="25" t="s">
        <v>38</v>
      </c>
      <c r="C1320" s="37"/>
      <c r="D1320" s="38">
        <v>76626</v>
      </c>
      <c r="E1320" s="156">
        <f t="shared" si="144"/>
        <v>0</v>
      </c>
      <c r="F1320" s="157">
        <v>0</v>
      </c>
      <c r="G1320" s="30">
        <f t="shared" si="145"/>
        <v>0</v>
      </c>
      <c r="H1320" s="170">
        <f t="shared" si="147"/>
        <v>70950</v>
      </c>
      <c r="I1320" s="183"/>
      <c r="J1320" s="158">
        <f t="shared" si="146"/>
        <v>0</v>
      </c>
    </row>
    <row r="1321" spans="1:10">
      <c r="A1321" s="168">
        <v>16</v>
      </c>
      <c r="B1321" s="25" t="s">
        <v>39</v>
      </c>
      <c r="C1321" s="37">
        <v>10</v>
      </c>
      <c r="D1321" s="38">
        <v>80190</v>
      </c>
      <c r="E1321" s="156">
        <f t="shared" si="144"/>
        <v>801900</v>
      </c>
      <c r="F1321" s="157">
        <v>0</v>
      </c>
      <c r="G1321" s="30">
        <f t="shared" si="145"/>
        <v>801900</v>
      </c>
      <c r="H1321" s="170">
        <f t="shared" si="147"/>
        <v>74250</v>
      </c>
      <c r="I1321" s="183"/>
      <c r="J1321" s="158">
        <f t="shared" si="146"/>
        <v>742500</v>
      </c>
    </row>
    <row r="1322" spans="1:10">
      <c r="A1322" s="168">
        <v>17</v>
      </c>
      <c r="B1322" s="25" t="s">
        <v>40</v>
      </c>
      <c r="C1322" s="37"/>
      <c r="D1322" s="38">
        <v>113832</v>
      </c>
      <c r="E1322" s="156">
        <f t="shared" si="144"/>
        <v>0</v>
      </c>
      <c r="F1322" s="157">
        <v>0</v>
      </c>
      <c r="G1322" s="30">
        <f t="shared" si="145"/>
        <v>0</v>
      </c>
      <c r="H1322" s="170">
        <f t="shared" si="147"/>
        <v>105400</v>
      </c>
      <c r="I1322" s="183"/>
      <c r="J1322" s="158">
        <f t="shared" si="146"/>
        <v>0</v>
      </c>
    </row>
    <row r="1323" spans="1:10">
      <c r="A1323" s="168">
        <v>18</v>
      </c>
      <c r="B1323" s="25" t="s">
        <v>41</v>
      </c>
      <c r="C1323" s="37"/>
      <c r="D1323" s="38">
        <v>98010</v>
      </c>
      <c r="E1323" s="156">
        <f t="shared" si="144"/>
        <v>0</v>
      </c>
      <c r="F1323" s="157">
        <v>0</v>
      </c>
      <c r="G1323" s="30">
        <f t="shared" si="145"/>
        <v>0</v>
      </c>
      <c r="H1323" s="170">
        <f t="shared" si="147"/>
        <v>90750</v>
      </c>
      <c r="I1323" s="183"/>
      <c r="J1323" s="158">
        <f t="shared" si="146"/>
        <v>0</v>
      </c>
    </row>
    <row r="1324" spans="1:10" ht="17.25">
      <c r="A1324" s="40"/>
      <c r="B1324" s="41" t="s">
        <v>42</v>
      </c>
      <c r="C1324" s="42">
        <f>SUM(C1306:C1323)</f>
        <v>65</v>
      </c>
      <c r="D1324" s="42"/>
      <c r="E1324" s="43">
        <f>SUM(E1306:E1323)</f>
        <v>6875675</v>
      </c>
      <c r="F1324" s="43"/>
      <c r="G1324" s="44">
        <f>SUM(G1306:G1323)</f>
        <v>5976102.5</v>
      </c>
      <c r="H1324" s="45"/>
      <c r="I1324" s="64"/>
      <c r="J1324" s="45">
        <f>SUM(J1306:J1323)</f>
        <v>5533428.2407407407</v>
      </c>
    </row>
    <row r="1325" spans="1:10" ht="31.5">
      <c r="A1325" s="46"/>
      <c r="B1325" s="47"/>
      <c r="C1325" s="48"/>
      <c r="D1325" s="48"/>
      <c r="E1325" s="49"/>
      <c r="F1325" s="49"/>
      <c r="G1325" s="50"/>
      <c r="H1325" s="51"/>
      <c r="I1325" s="65"/>
      <c r="J1325" s="184">
        <f>J1324*0.08</f>
        <v>442674.25925925927</v>
      </c>
    </row>
    <row r="1326" spans="1:10" ht="18">
      <c r="A1326" s="283" t="s">
        <v>43</v>
      </c>
      <c r="B1326" s="283"/>
      <c r="C1326" s="284" t="s">
        <v>44</v>
      </c>
      <c r="D1326" s="284"/>
      <c r="E1326" s="54"/>
      <c r="F1326" s="54"/>
      <c r="G1326" s="55" t="s">
        <v>45</v>
      </c>
      <c r="H1326" s="56"/>
      <c r="I1326" s="66"/>
      <c r="J1326" s="185">
        <f>SUM(J1324:J1325)</f>
        <v>5976102.5</v>
      </c>
    </row>
    <row r="1328" spans="1:10">
      <c r="B1328" s="131" t="s">
        <v>165</v>
      </c>
      <c r="C1328" s="131" t="s">
        <v>166</v>
      </c>
      <c r="D1328" s="131"/>
      <c r="E1328" s="131" t="s">
        <v>167</v>
      </c>
    </row>
    <row r="1331" spans="1:10" ht="15.75">
      <c r="A1331" s="279" t="s">
        <v>0</v>
      </c>
      <c r="B1331" s="279"/>
      <c r="C1331" s="279"/>
      <c r="D1331" s="279"/>
      <c r="E1331" s="279"/>
      <c r="F1331" s="279"/>
      <c r="G1331" s="279"/>
      <c r="H1331" s="3"/>
      <c r="I1331" s="182"/>
      <c r="J1331" s="3"/>
    </row>
    <row r="1332" spans="1:10" ht="15.75">
      <c r="A1332" s="279" t="s">
        <v>1</v>
      </c>
      <c r="B1332" s="279"/>
      <c r="C1332" s="279"/>
      <c r="D1332" s="279"/>
      <c r="E1332" s="279"/>
      <c r="F1332" s="279"/>
      <c r="G1332" s="279"/>
      <c r="H1332" s="176"/>
      <c r="I1332" s="176"/>
      <c r="J1332" s="176"/>
    </row>
    <row r="1333" spans="1:10" ht="15.75">
      <c r="A1333" s="279" t="s">
        <v>2</v>
      </c>
      <c r="B1333" s="279"/>
      <c r="C1333" s="279"/>
      <c r="D1333" s="279"/>
      <c r="E1333" s="279"/>
      <c r="F1333" s="279"/>
      <c r="G1333" s="279"/>
      <c r="H1333" s="3"/>
      <c r="I1333" s="59"/>
      <c r="J1333" s="3"/>
    </row>
    <row r="1334" spans="1:10" ht="15.75">
      <c r="A1334" s="279" t="s">
        <v>4</v>
      </c>
      <c r="B1334" s="279"/>
      <c r="C1334" s="279"/>
      <c r="D1334" s="279"/>
      <c r="E1334" s="279"/>
      <c r="F1334" s="279"/>
      <c r="G1334" s="279"/>
      <c r="H1334" s="3"/>
      <c r="I1334" s="59" t="s">
        <v>392</v>
      </c>
      <c r="J1334" s="3"/>
    </row>
    <row r="1335" spans="1:10" ht="15.75">
      <c r="A1335" s="280" t="s">
        <v>6</v>
      </c>
      <c r="B1335" s="280"/>
      <c r="C1335" s="280"/>
      <c r="D1335" s="280"/>
      <c r="E1335" s="280"/>
      <c r="F1335" s="280"/>
      <c r="G1335" s="280"/>
      <c r="H1335" s="3"/>
      <c r="I1335" s="59"/>
      <c r="J1335" s="3"/>
    </row>
    <row r="1336" spans="1:10" ht="27.75">
      <c r="A1336" s="9"/>
      <c r="B1336" s="9"/>
      <c r="C1336" s="281" t="s">
        <v>382</v>
      </c>
      <c r="D1336" s="281"/>
      <c r="E1336" s="281"/>
      <c r="F1336" s="281"/>
      <c r="G1336" s="281"/>
      <c r="H1336" s="3"/>
      <c r="I1336" s="59"/>
      <c r="J1336" s="3"/>
    </row>
    <row r="1337" spans="1:10" ht="15.75">
      <c r="A1337" s="11" t="s">
        <v>358</v>
      </c>
      <c r="B1337" s="12"/>
      <c r="C1337" s="13"/>
      <c r="D1337" s="286"/>
      <c r="E1337" s="286"/>
      <c r="F1337" s="286"/>
      <c r="G1337" s="286"/>
      <c r="H1337" s="15"/>
      <c r="I1337" s="59"/>
      <c r="J1337" s="3"/>
    </row>
    <row r="1338" spans="1:10" ht="15.75">
      <c r="A1338" s="11" t="s">
        <v>9</v>
      </c>
      <c r="B1338" s="286" t="s">
        <v>404</v>
      </c>
      <c r="C1338" s="286"/>
      <c r="D1338" s="286"/>
      <c r="E1338" s="286"/>
      <c r="F1338" s="286"/>
      <c r="G1338" s="16"/>
      <c r="H1338" s="20" t="s">
        <v>161</v>
      </c>
      <c r="I1338" s="62"/>
      <c r="J1338" s="61"/>
    </row>
    <row r="1339" spans="1:10" ht="18.75">
      <c r="A1339" s="11" t="s">
        <v>11</v>
      </c>
      <c r="B1339" s="177"/>
      <c r="C1339" s="178"/>
      <c r="D1339" s="178"/>
      <c r="E1339" s="178"/>
      <c r="F1339" s="179"/>
      <c r="G1339" s="180"/>
      <c r="H1339" s="180"/>
      <c r="I1339" s="180"/>
      <c r="J1339" s="3"/>
    </row>
    <row r="1340" spans="1:10" ht="15.75">
      <c r="A1340" s="21" t="s">
        <v>14</v>
      </c>
      <c r="B1340" s="181"/>
      <c r="C1340" s="21" t="s">
        <v>17</v>
      </c>
      <c r="D1340" s="22" t="s">
        <v>18</v>
      </c>
      <c r="E1340" s="23" t="s">
        <v>19</v>
      </c>
      <c r="F1340" s="23" t="s">
        <v>20</v>
      </c>
      <c r="G1340" s="21" t="s">
        <v>21</v>
      </c>
      <c r="H1340" s="3"/>
      <c r="I1340" s="59"/>
      <c r="J1340" s="3"/>
    </row>
    <row r="1341" spans="1:10">
      <c r="A1341" s="24">
        <v>1</v>
      </c>
      <c r="B1341" s="25" t="s">
        <v>23</v>
      </c>
      <c r="C1341" s="26"/>
      <c r="D1341" s="27">
        <v>79305</v>
      </c>
      <c r="E1341" s="28">
        <f t="shared" ref="E1341:E1358" si="148">D1341*C1341</f>
        <v>0</v>
      </c>
      <c r="F1341" s="29">
        <v>0</v>
      </c>
      <c r="G1341" s="30">
        <f t="shared" ref="G1341:G1358" si="149">E1341-E1341*F1341</f>
        <v>0</v>
      </c>
      <c r="H1341" s="31">
        <f>D1341/1.08</f>
        <v>73430.555555555547</v>
      </c>
      <c r="I1341" s="59"/>
      <c r="J1341" s="63">
        <f t="shared" ref="J1341:J1358" si="150">H1341*C1341</f>
        <v>0</v>
      </c>
    </row>
    <row r="1342" spans="1:10">
      <c r="A1342" s="120">
        <v>2</v>
      </c>
      <c r="B1342" s="121" t="s">
        <v>25</v>
      </c>
      <c r="C1342" s="126"/>
      <c r="D1342" s="33">
        <v>128591</v>
      </c>
      <c r="E1342" s="123">
        <f t="shared" si="148"/>
        <v>0</v>
      </c>
      <c r="F1342" s="29">
        <v>0</v>
      </c>
      <c r="G1342" s="125">
        <f t="shared" si="149"/>
        <v>0</v>
      </c>
      <c r="H1342" s="31">
        <f>D1342/1.08</f>
        <v>119065.74074074073</v>
      </c>
      <c r="I1342" s="129"/>
      <c r="J1342" s="63">
        <f t="shared" si="150"/>
        <v>0</v>
      </c>
    </row>
    <row r="1343" spans="1:10">
      <c r="A1343" s="24">
        <v>3</v>
      </c>
      <c r="B1343" s="25" t="s">
        <v>26</v>
      </c>
      <c r="C1343" s="88"/>
      <c r="D1343" s="27">
        <v>60043</v>
      </c>
      <c r="E1343" s="28">
        <f t="shared" si="148"/>
        <v>0</v>
      </c>
      <c r="F1343" s="29">
        <v>0</v>
      </c>
      <c r="G1343" s="30">
        <f t="shared" si="149"/>
        <v>0</v>
      </c>
      <c r="H1343" s="31">
        <f>D1343/1.08</f>
        <v>55595.370370370365</v>
      </c>
      <c r="I1343" s="59"/>
      <c r="J1343" s="63">
        <f t="shared" si="150"/>
        <v>0</v>
      </c>
    </row>
    <row r="1344" spans="1:10">
      <c r="A1344" s="24">
        <v>4</v>
      </c>
      <c r="B1344" s="25" t="s">
        <v>27</v>
      </c>
      <c r="C1344" s="35"/>
      <c r="D1344" s="27">
        <v>115781</v>
      </c>
      <c r="E1344" s="28">
        <f t="shared" si="148"/>
        <v>0</v>
      </c>
      <c r="F1344" s="29">
        <v>0</v>
      </c>
      <c r="G1344" s="30">
        <f t="shared" si="149"/>
        <v>0</v>
      </c>
      <c r="H1344" s="31">
        <f>D1344/1.08</f>
        <v>107204.62962962962</v>
      </c>
      <c r="I1344" s="59"/>
      <c r="J1344" s="63">
        <f t="shared" si="150"/>
        <v>0</v>
      </c>
    </row>
    <row r="1345" spans="1:10">
      <c r="A1345" s="24">
        <v>5</v>
      </c>
      <c r="B1345" s="25" t="s">
        <v>28</v>
      </c>
      <c r="C1345" s="32">
        <v>10</v>
      </c>
      <c r="D1345" s="33">
        <v>119943</v>
      </c>
      <c r="E1345" s="123">
        <f t="shared" si="148"/>
        <v>1199430</v>
      </c>
      <c r="F1345" s="124">
        <v>0.25</v>
      </c>
      <c r="G1345" s="125">
        <f t="shared" si="149"/>
        <v>899572.5</v>
      </c>
      <c r="H1345" s="128">
        <f>D1345/1.08*0.75</f>
        <v>83293.75</v>
      </c>
      <c r="I1345" s="59"/>
      <c r="J1345" s="63">
        <f t="shared" si="150"/>
        <v>832937.5</v>
      </c>
    </row>
    <row r="1346" spans="1:10">
      <c r="A1346" s="24">
        <v>6</v>
      </c>
      <c r="B1346" s="25" t="s">
        <v>29</v>
      </c>
      <c r="C1346" s="26"/>
      <c r="D1346" s="27">
        <v>94810</v>
      </c>
      <c r="E1346" s="28">
        <f t="shared" si="148"/>
        <v>0</v>
      </c>
      <c r="F1346" s="29">
        <v>0</v>
      </c>
      <c r="G1346" s="30">
        <f t="shared" si="149"/>
        <v>0</v>
      </c>
      <c r="H1346" s="31">
        <f t="shared" ref="H1346:H1358" si="151">D1346/1.08</f>
        <v>87787.037037037036</v>
      </c>
      <c r="I1346" s="59"/>
      <c r="J1346" s="63">
        <f t="shared" si="150"/>
        <v>0</v>
      </c>
    </row>
    <row r="1347" spans="1:10">
      <c r="A1347" s="24">
        <v>7</v>
      </c>
      <c r="B1347" s="25" t="s">
        <v>30</v>
      </c>
      <c r="C1347" s="34"/>
      <c r="D1347" s="27">
        <v>141396</v>
      </c>
      <c r="E1347" s="28">
        <f t="shared" si="148"/>
        <v>0</v>
      </c>
      <c r="F1347" s="29">
        <v>0</v>
      </c>
      <c r="G1347" s="30">
        <f t="shared" si="149"/>
        <v>0</v>
      </c>
      <c r="H1347" s="31">
        <f t="shared" si="151"/>
        <v>130922.22222222222</v>
      </c>
      <c r="I1347" s="59"/>
      <c r="J1347" s="63">
        <f t="shared" si="150"/>
        <v>0</v>
      </c>
    </row>
    <row r="1348" spans="1:10">
      <c r="A1348" s="24">
        <v>8</v>
      </c>
      <c r="B1348" s="25" t="s">
        <v>31</v>
      </c>
      <c r="C1348" s="26"/>
      <c r="D1348" s="27">
        <v>232931</v>
      </c>
      <c r="E1348" s="28">
        <f t="shared" si="148"/>
        <v>0</v>
      </c>
      <c r="F1348" s="29">
        <v>0</v>
      </c>
      <c r="G1348" s="30">
        <f t="shared" si="149"/>
        <v>0</v>
      </c>
      <c r="H1348" s="31">
        <f t="shared" si="151"/>
        <v>215676.85185185182</v>
      </c>
      <c r="I1348" s="59"/>
      <c r="J1348" s="63">
        <f t="shared" si="150"/>
        <v>0</v>
      </c>
    </row>
    <row r="1349" spans="1:10">
      <c r="A1349" s="24">
        <v>9</v>
      </c>
      <c r="B1349" s="36" t="s">
        <v>32</v>
      </c>
      <c r="C1349" s="26"/>
      <c r="D1349" s="27">
        <v>101534</v>
      </c>
      <c r="E1349" s="28">
        <f t="shared" si="148"/>
        <v>0</v>
      </c>
      <c r="F1349" s="29">
        <v>0</v>
      </c>
      <c r="G1349" s="30">
        <f t="shared" si="149"/>
        <v>0</v>
      </c>
      <c r="H1349" s="31">
        <f t="shared" si="151"/>
        <v>94012.962962962964</v>
      </c>
      <c r="I1349" s="59"/>
      <c r="J1349" s="63">
        <f t="shared" si="150"/>
        <v>0</v>
      </c>
    </row>
    <row r="1350" spans="1:10">
      <c r="A1350" s="168">
        <v>10</v>
      </c>
      <c r="B1350" s="36" t="s">
        <v>33</v>
      </c>
      <c r="C1350" s="37"/>
      <c r="D1350" s="27">
        <v>110148</v>
      </c>
      <c r="E1350" s="156">
        <f t="shared" si="148"/>
        <v>0</v>
      </c>
      <c r="F1350" s="157">
        <v>0</v>
      </c>
      <c r="G1350" s="30">
        <f t="shared" si="149"/>
        <v>0</v>
      </c>
      <c r="H1350" s="170">
        <f t="shared" si="151"/>
        <v>101988.88888888888</v>
      </c>
      <c r="I1350" s="183"/>
      <c r="J1350" s="158">
        <f t="shared" si="150"/>
        <v>0</v>
      </c>
    </row>
    <row r="1351" spans="1:10">
      <c r="A1351" s="24">
        <v>11</v>
      </c>
      <c r="B1351" s="25" t="s">
        <v>34</v>
      </c>
      <c r="C1351" s="37"/>
      <c r="D1351" s="27">
        <v>54198</v>
      </c>
      <c r="E1351" s="28">
        <f t="shared" si="148"/>
        <v>0</v>
      </c>
      <c r="F1351" s="29">
        <v>0</v>
      </c>
      <c r="G1351" s="30">
        <f t="shared" si="149"/>
        <v>0</v>
      </c>
      <c r="H1351" s="31">
        <f t="shared" si="151"/>
        <v>50183.333333333328</v>
      </c>
      <c r="I1351" s="59"/>
      <c r="J1351" s="63">
        <f t="shared" si="150"/>
        <v>0</v>
      </c>
    </row>
    <row r="1352" spans="1:10">
      <c r="A1352" s="24">
        <v>12</v>
      </c>
      <c r="B1352" s="25" t="s">
        <v>35</v>
      </c>
      <c r="C1352" s="37"/>
      <c r="D1352" s="27">
        <v>49680</v>
      </c>
      <c r="E1352" s="28">
        <f t="shared" si="148"/>
        <v>0</v>
      </c>
      <c r="F1352" s="29">
        <v>0</v>
      </c>
      <c r="G1352" s="30">
        <f t="shared" si="149"/>
        <v>0</v>
      </c>
      <c r="H1352" s="31">
        <f t="shared" si="151"/>
        <v>46000</v>
      </c>
      <c r="I1352" s="59"/>
      <c r="J1352" s="63">
        <f t="shared" si="150"/>
        <v>0</v>
      </c>
    </row>
    <row r="1353" spans="1:10">
      <c r="A1353" s="168">
        <v>13</v>
      </c>
      <c r="B1353" s="25" t="s">
        <v>36</v>
      </c>
      <c r="C1353" s="37"/>
      <c r="D1353" s="38">
        <v>64152</v>
      </c>
      <c r="E1353" s="156">
        <f t="shared" si="148"/>
        <v>0</v>
      </c>
      <c r="F1353" s="157">
        <v>0</v>
      </c>
      <c r="G1353" s="30">
        <f t="shared" si="149"/>
        <v>0</v>
      </c>
      <c r="H1353" s="170">
        <f t="shared" si="151"/>
        <v>59399.999999999993</v>
      </c>
      <c r="I1353" s="183"/>
      <c r="J1353" s="158">
        <f t="shared" si="150"/>
        <v>0</v>
      </c>
    </row>
    <row r="1354" spans="1:10">
      <c r="A1354" s="168">
        <v>14</v>
      </c>
      <c r="B1354" s="25" t="s">
        <v>37</v>
      </c>
      <c r="C1354" s="37"/>
      <c r="D1354" s="38">
        <v>65934</v>
      </c>
      <c r="E1354" s="156">
        <f t="shared" si="148"/>
        <v>0</v>
      </c>
      <c r="F1354" s="157">
        <v>0</v>
      </c>
      <c r="G1354" s="30">
        <f t="shared" si="149"/>
        <v>0</v>
      </c>
      <c r="H1354" s="170">
        <f t="shared" si="151"/>
        <v>61049.999999999993</v>
      </c>
      <c r="I1354" s="183"/>
      <c r="J1354" s="158">
        <f t="shared" si="150"/>
        <v>0</v>
      </c>
    </row>
    <row r="1355" spans="1:10">
      <c r="A1355" s="168">
        <v>15</v>
      </c>
      <c r="B1355" s="25" t="s">
        <v>38</v>
      </c>
      <c r="C1355" s="37"/>
      <c r="D1355" s="38">
        <v>76626</v>
      </c>
      <c r="E1355" s="156">
        <f t="shared" si="148"/>
        <v>0</v>
      </c>
      <c r="F1355" s="157">
        <v>0</v>
      </c>
      <c r="G1355" s="30">
        <f t="shared" si="149"/>
        <v>0</v>
      </c>
      <c r="H1355" s="170">
        <f t="shared" si="151"/>
        <v>70950</v>
      </c>
      <c r="I1355" s="183"/>
      <c r="J1355" s="158">
        <f t="shared" si="150"/>
        <v>0</v>
      </c>
    </row>
    <row r="1356" spans="1:10">
      <c r="A1356" s="168">
        <v>16</v>
      </c>
      <c r="B1356" s="25" t="s">
        <v>39</v>
      </c>
      <c r="C1356" s="37"/>
      <c r="D1356" s="38">
        <v>80190</v>
      </c>
      <c r="E1356" s="156">
        <f t="shared" si="148"/>
        <v>0</v>
      </c>
      <c r="F1356" s="157">
        <v>0</v>
      </c>
      <c r="G1356" s="30">
        <f t="shared" si="149"/>
        <v>0</v>
      </c>
      <c r="H1356" s="170">
        <f t="shared" si="151"/>
        <v>74250</v>
      </c>
      <c r="I1356" s="183"/>
      <c r="J1356" s="158">
        <f t="shared" si="150"/>
        <v>0</v>
      </c>
    </row>
    <row r="1357" spans="1:10">
      <c r="A1357" s="168">
        <v>17</v>
      </c>
      <c r="B1357" s="25" t="s">
        <v>40</v>
      </c>
      <c r="C1357" s="37"/>
      <c r="D1357" s="38">
        <v>113832</v>
      </c>
      <c r="E1357" s="156">
        <f t="shared" si="148"/>
        <v>0</v>
      </c>
      <c r="F1357" s="157">
        <v>0</v>
      </c>
      <c r="G1357" s="30">
        <f t="shared" si="149"/>
        <v>0</v>
      </c>
      <c r="H1357" s="170">
        <f t="shared" si="151"/>
        <v>105400</v>
      </c>
      <c r="I1357" s="183"/>
      <c r="J1357" s="158">
        <f t="shared" si="150"/>
        <v>0</v>
      </c>
    </row>
    <row r="1358" spans="1:10">
      <c r="A1358" s="168">
        <v>18</v>
      </c>
      <c r="B1358" s="25" t="s">
        <v>41</v>
      </c>
      <c r="C1358" s="37"/>
      <c r="D1358" s="38">
        <v>98010</v>
      </c>
      <c r="E1358" s="156">
        <f t="shared" si="148"/>
        <v>0</v>
      </c>
      <c r="F1358" s="157">
        <v>0</v>
      </c>
      <c r="G1358" s="30">
        <f t="shared" si="149"/>
        <v>0</v>
      </c>
      <c r="H1358" s="170">
        <f t="shared" si="151"/>
        <v>90750</v>
      </c>
      <c r="I1358" s="183"/>
      <c r="J1358" s="158">
        <f t="shared" si="150"/>
        <v>0</v>
      </c>
    </row>
    <row r="1359" spans="1:10" ht="17.25">
      <c r="A1359" s="40"/>
      <c r="B1359" s="41" t="s">
        <v>42</v>
      </c>
      <c r="C1359" s="42">
        <f>SUM(C1341:C1358)</f>
        <v>10</v>
      </c>
      <c r="D1359" s="42"/>
      <c r="E1359" s="43">
        <f>SUM(E1341:E1358)</f>
        <v>1199430</v>
      </c>
      <c r="F1359" s="43"/>
      <c r="G1359" s="44">
        <f>SUM(G1341:G1358)</f>
        <v>899572.5</v>
      </c>
      <c r="H1359" s="45"/>
      <c r="I1359" s="64"/>
      <c r="J1359" s="45">
        <f>SUM(J1341:J1358)</f>
        <v>832937.5</v>
      </c>
    </row>
    <row r="1360" spans="1:10" ht="31.5">
      <c r="A1360" s="46"/>
      <c r="B1360" s="47"/>
      <c r="C1360" s="48"/>
      <c r="D1360" s="48"/>
      <c r="E1360" s="49"/>
      <c r="F1360" s="49"/>
      <c r="G1360" s="50"/>
      <c r="H1360" s="51"/>
      <c r="I1360" s="65"/>
      <c r="J1360" s="184">
        <f>J1359*0.08</f>
        <v>66635</v>
      </c>
    </row>
    <row r="1361" spans="1:10" ht="18">
      <c r="A1361" s="283" t="s">
        <v>43</v>
      </c>
      <c r="B1361" s="283"/>
      <c r="C1361" s="284" t="s">
        <v>44</v>
      </c>
      <c r="D1361" s="284"/>
      <c r="E1361" s="54"/>
      <c r="F1361" s="54"/>
      <c r="G1361" s="55" t="s">
        <v>45</v>
      </c>
      <c r="H1361" s="56"/>
      <c r="I1361" s="66"/>
      <c r="J1361" s="185">
        <f>SUM(J1359:J1360)</f>
        <v>899572.5</v>
      </c>
    </row>
    <row r="1363" spans="1:10">
      <c r="B1363" s="131" t="s">
        <v>165</v>
      </c>
      <c r="C1363" s="131" t="s">
        <v>166</v>
      </c>
      <c r="D1363" s="131"/>
      <c r="E1363" s="131" t="s">
        <v>167</v>
      </c>
    </row>
    <row r="1366" spans="1:10" ht="15.75">
      <c r="A1366" s="279" t="s">
        <v>0</v>
      </c>
      <c r="B1366" s="279"/>
      <c r="C1366" s="279"/>
      <c r="D1366" s="279"/>
      <c r="E1366" s="279"/>
      <c r="F1366" s="279"/>
      <c r="G1366" s="279"/>
      <c r="H1366" s="3"/>
      <c r="I1366" s="182"/>
      <c r="J1366" s="3"/>
    </row>
    <row r="1367" spans="1:10" ht="15.75">
      <c r="A1367" s="279" t="s">
        <v>1</v>
      </c>
      <c r="B1367" s="279"/>
      <c r="C1367" s="279"/>
      <c r="D1367" s="279"/>
      <c r="E1367" s="279"/>
      <c r="F1367" s="279"/>
      <c r="G1367" s="279"/>
      <c r="H1367" s="176"/>
      <c r="I1367" s="176"/>
      <c r="J1367" s="176"/>
    </row>
    <row r="1368" spans="1:10" ht="15.75">
      <c r="A1368" s="279" t="s">
        <v>2</v>
      </c>
      <c r="B1368" s="279"/>
      <c r="C1368" s="279"/>
      <c r="D1368" s="279"/>
      <c r="E1368" s="279"/>
      <c r="F1368" s="279"/>
      <c r="G1368" s="279"/>
      <c r="H1368" s="3"/>
      <c r="I1368" s="59"/>
      <c r="J1368" s="3"/>
    </row>
    <row r="1369" spans="1:10" ht="15.75">
      <c r="A1369" s="279" t="s">
        <v>4</v>
      </c>
      <c r="B1369" s="279"/>
      <c r="C1369" s="279"/>
      <c r="D1369" s="279"/>
      <c r="E1369" s="279"/>
      <c r="F1369" s="279"/>
      <c r="G1369" s="279"/>
      <c r="H1369" s="3"/>
      <c r="I1369" s="59" t="s">
        <v>392</v>
      </c>
      <c r="J1369" s="3"/>
    </row>
    <row r="1370" spans="1:10" ht="15.75">
      <c r="A1370" s="280" t="s">
        <v>6</v>
      </c>
      <c r="B1370" s="280"/>
      <c r="C1370" s="280"/>
      <c r="D1370" s="280"/>
      <c r="E1370" s="280"/>
      <c r="F1370" s="280"/>
      <c r="G1370" s="280"/>
      <c r="H1370" s="3"/>
      <c r="I1370" s="59"/>
      <c r="J1370" s="3"/>
    </row>
    <row r="1371" spans="1:10" ht="27.75">
      <c r="A1371" s="9"/>
      <c r="B1371" s="9"/>
      <c r="C1371" s="281" t="s">
        <v>382</v>
      </c>
      <c r="D1371" s="281"/>
      <c r="E1371" s="281"/>
      <c r="F1371" s="281"/>
      <c r="G1371" s="281"/>
      <c r="H1371" s="3"/>
      <c r="I1371" s="59"/>
      <c r="J1371" s="3"/>
    </row>
    <row r="1372" spans="1:10" ht="15.75">
      <c r="A1372" s="11" t="s">
        <v>358</v>
      </c>
      <c r="B1372" s="12"/>
      <c r="C1372" s="13"/>
      <c r="D1372" s="286"/>
      <c r="E1372" s="286"/>
      <c r="F1372" s="286"/>
      <c r="G1372" s="286"/>
      <c r="H1372" s="15"/>
      <c r="I1372" s="59"/>
      <c r="J1372" s="3"/>
    </row>
    <row r="1373" spans="1:10" ht="15.75">
      <c r="A1373" s="11" t="s">
        <v>9</v>
      </c>
      <c r="B1373" s="286" t="s">
        <v>405</v>
      </c>
      <c r="C1373" s="286"/>
      <c r="D1373" s="286"/>
      <c r="E1373" s="286"/>
      <c r="F1373" s="286"/>
      <c r="G1373" s="16"/>
      <c r="H1373" s="20" t="s">
        <v>161</v>
      </c>
      <c r="I1373" s="62"/>
      <c r="J1373" s="61"/>
    </row>
    <row r="1374" spans="1:10" ht="18.75">
      <c r="A1374" s="11" t="s">
        <v>11</v>
      </c>
      <c r="B1374" s="177"/>
      <c r="C1374" s="178"/>
      <c r="D1374" s="178"/>
      <c r="E1374" s="178"/>
      <c r="F1374" s="179"/>
      <c r="G1374" s="180"/>
      <c r="H1374" s="180"/>
      <c r="I1374" s="180"/>
      <c r="J1374" s="3"/>
    </row>
    <row r="1375" spans="1:10" ht="15.75">
      <c r="A1375" s="21" t="s">
        <v>14</v>
      </c>
      <c r="B1375" s="181"/>
      <c r="C1375" s="21" t="s">
        <v>17</v>
      </c>
      <c r="D1375" s="22" t="s">
        <v>18</v>
      </c>
      <c r="E1375" s="23" t="s">
        <v>19</v>
      </c>
      <c r="F1375" s="23" t="s">
        <v>20</v>
      </c>
      <c r="G1375" s="21" t="s">
        <v>21</v>
      </c>
      <c r="H1375" s="3"/>
      <c r="I1375" s="59"/>
      <c r="J1375" s="3"/>
    </row>
    <row r="1376" spans="1:10">
      <c r="A1376" s="24">
        <v>1</v>
      </c>
      <c r="B1376" s="25" t="s">
        <v>23</v>
      </c>
      <c r="C1376" s="26">
        <v>25</v>
      </c>
      <c r="D1376" s="27">
        <v>79305</v>
      </c>
      <c r="E1376" s="28">
        <f t="shared" ref="E1376:E1393" si="152">D1376*C1376</f>
        <v>1982625</v>
      </c>
      <c r="F1376" s="29">
        <v>0</v>
      </c>
      <c r="G1376" s="30">
        <f t="shared" ref="G1376:G1393" si="153">E1376-E1376*F1376</f>
        <v>1982625</v>
      </c>
      <c r="H1376" s="31">
        <f>D1376/1.08</f>
        <v>73430.555555555547</v>
      </c>
      <c r="I1376" s="59"/>
      <c r="J1376" s="63">
        <f t="shared" ref="J1376:J1393" si="154">H1376*C1376</f>
        <v>1835763.8888888888</v>
      </c>
    </row>
    <row r="1377" spans="1:10">
      <c r="A1377" s="120">
        <v>2</v>
      </c>
      <c r="B1377" s="121" t="s">
        <v>25</v>
      </c>
      <c r="C1377" s="126"/>
      <c r="D1377" s="33">
        <v>128591</v>
      </c>
      <c r="E1377" s="123">
        <f t="shared" si="152"/>
        <v>0</v>
      </c>
      <c r="F1377" s="29">
        <v>0</v>
      </c>
      <c r="G1377" s="125">
        <f t="shared" si="153"/>
        <v>0</v>
      </c>
      <c r="H1377" s="31">
        <f>D1377/1.08</f>
        <v>119065.74074074073</v>
      </c>
      <c r="I1377" s="129"/>
      <c r="J1377" s="63">
        <f t="shared" si="154"/>
        <v>0</v>
      </c>
    </row>
    <row r="1378" spans="1:10">
      <c r="A1378" s="24">
        <v>3</v>
      </c>
      <c r="B1378" s="25" t="s">
        <v>26</v>
      </c>
      <c r="C1378" s="88"/>
      <c r="D1378" s="27">
        <v>60043</v>
      </c>
      <c r="E1378" s="28">
        <f t="shared" si="152"/>
        <v>0</v>
      </c>
      <c r="F1378" s="29">
        <v>0</v>
      </c>
      <c r="G1378" s="30">
        <f t="shared" si="153"/>
        <v>0</v>
      </c>
      <c r="H1378" s="31">
        <f>D1378/1.08</f>
        <v>55595.370370370365</v>
      </c>
      <c r="I1378" s="59"/>
      <c r="J1378" s="63">
        <f t="shared" si="154"/>
        <v>0</v>
      </c>
    </row>
    <row r="1379" spans="1:10">
      <c r="A1379" s="24">
        <v>4</v>
      </c>
      <c r="B1379" s="25" t="s">
        <v>27</v>
      </c>
      <c r="C1379" s="35"/>
      <c r="D1379" s="27">
        <v>115781</v>
      </c>
      <c r="E1379" s="28">
        <f t="shared" si="152"/>
        <v>0</v>
      </c>
      <c r="F1379" s="29">
        <v>0</v>
      </c>
      <c r="G1379" s="30">
        <f t="shared" si="153"/>
        <v>0</v>
      </c>
      <c r="H1379" s="31">
        <f>D1379/1.08</f>
        <v>107204.62962962962</v>
      </c>
      <c r="I1379" s="59"/>
      <c r="J1379" s="63">
        <f t="shared" si="154"/>
        <v>0</v>
      </c>
    </row>
    <row r="1380" spans="1:10">
      <c r="A1380" s="24">
        <v>5</v>
      </c>
      <c r="B1380" s="25" t="s">
        <v>28</v>
      </c>
      <c r="C1380" s="32"/>
      <c r="D1380" s="33">
        <v>119943</v>
      </c>
      <c r="E1380" s="123">
        <f t="shared" si="152"/>
        <v>0</v>
      </c>
      <c r="F1380" s="124">
        <v>0.25</v>
      </c>
      <c r="G1380" s="125">
        <f t="shared" si="153"/>
        <v>0</v>
      </c>
      <c r="H1380" s="128">
        <f>D1380/1.08*0.75</f>
        <v>83293.75</v>
      </c>
      <c r="I1380" s="59"/>
      <c r="J1380" s="63">
        <f t="shared" si="154"/>
        <v>0</v>
      </c>
    </row>
    <row r="1381" spans="1:10">
      <c r="A1381" s="24">
        <v>6</v>
      </c>
      <c r="B1381" s="25" t="s">
        <v>29</v>
      </c>
      <c r="C1381" s="26"/>
      <c r="D1381" s="27">
        <v>94810</v>
      </c>
      <c r="E1381" s="28">
        <f t="shared" si="152"/>
        <v>0</v>
      </c>
      <c r="F1381" s="29">
        <v>0</v>
      </c>
      <c r="G1381" s="30">
        <f t="shared" si="153"/>
        <v>0</v>
      </c>
      <c r="H1381" s="31">
        <f t="shared" ref="H1381:H1393" si="155">D1381/1.08</f>
        <v>87787.037037037036</v>
      </c>
      <c r="I1381" s="59"/>
      <c r="J1381" s="63">
        <f t="shared" si="154"/>
        <v>0</v>
      </c>
    </row>
    <row r="1382" spans="1:10">
      <c r="A1382" s="24">
        <v>7</v>
      </c>
      <c r="B1382" s="25" t="s">
        <v>30</v>
      </c>
      <c r="C1382" s="34"/>
      <c r="D1382" s="27">
        <v>141396</v>
      </c>
      <c r="E1382" s="28">
        <f t="shared" si="152"/>
        <v>0</v>
      </c>
      <c r="F1382" s="29">
        <v>0</v>
      </c>
      <c r="G1382" s="30">
        <f t="shared" si="153"/>
        <v>0</v>
      </c>
      <c r="H1382" s="31">
        <f t="shared" si="155"/>
        <v>130922.22222222222</v>
      </c>
      <c r="I1382" s="59"/>
      <c r="J1382" s="63">
        <f t="shared" si="154"/>
        <v>0</v>
      </c>
    </row>
    <row r="1383" spans="1:10">
      <c r="A1383" s="24">
        <v>8</v>
      </c>
      <c r="B1383" s="25" t="s">
        <v>31</v>
      </c>
      <c r="C1383" s="26"/>
      <c r="D1383" s="27">
        <v>232931</v>
      </c>
      <c r="E1383" s="28">
        <f t="shared" si="152"/>
        <v>0</v>
      </c>
      <c r="F1383" s="29">
        <v>0</v>
      </c>
      <c r="G1383" s="30">
        <f t="shared" si="153"/>
        <v>0</v>
      </c>
      <c r="H1383" s="31">
        <f t="shared" si="155"/>
        <v>215676.85185185182</v>
      </c>
      <c r="I1383" s="59"/>
      <c r="J1383" s="63">
        <f t="shared" si="154"/>
        <v>0</v>
      </c>
    </row>
    <row r="1384" spans="1:10">
      <c r="A1384" s="24">
        <v>9</v>
      </c>
      <c r="B1384" s="36" t="s">
        <v>32</v>
      </c>
      <c r="C1384" s="26"/>
      <c r="D1384" s="27">
        <v>101534</v>
      </c>
      <c r="E1384" s="28">
        <f t="shared" si="152"/>
        <v>0</v>
      </c>
      <c r="F1384" s="29">
        <v>0</v>
      </c>
      <c r="G1384" s="30">
        <f t="shared" si="153"/>
        <v>0</v>
      </c>
      <c r="H1384" s="31">
        <f t="shared" si="155"/>
        <v>94012.962962962964</v>
      </c>
      <c r="I1384" s="59"/>
      <c r="J1384" s="63">
        <f t="shared" si="154"/>
        <v>0</v>
      </c>
    </row>
    <row r="1385" spans="1:10">
      <c r="A1385" s="168">
        <v>10</v>
      </c>
      <c r="B1385" s="36" t="s">
        <v>33</v>
      </c>
      <c r="C1385" s="37"/>
      <c r="D1385" s="27">
        <v>110148</v>
      </c>
      <c r="E1385" s="156">
        <f t="shared" si="152"/>
        <v>0</v>
      </c>
      <c r="F1385" s="157">
        <v>0</v>
      </c>
      <c r="G1385" s="30">
        <f t="shared" si="153"/>
        <v>0</v>
      </c>
      <c r="H1385" s="170">
        <f t="shared" si="155"/>
        <v>101988.88888888888</v>
      </c>
      <c r="I1385" s="183"/>
      <c r="J1385" s="158">
        <f t="shared" si="154"/>
        <v>0</v>
      </c>
    </row>
    <row r="1386" spans="1:10">
      <c r="A1386" s="24">
        <v>11</v>
      </c>
      <c r="B1386" s="25" t="s">
        <v>34</v>
      </c>
      <c r="C1386" s="37"/>
      <c r="D1386" s="27">
        <v>54198</v>
      </c>
      <c r="E1386" s="28">
        <f t="shared" si="152"/>
        <v>0</v>
      </c>
      <c r="F1386" s="29">
        <v>0</v>
      </c>
      <c r="G1386" s="30">
        <f t="shared" si="153"/>
        <v>0</v>
      </c>
      <c r="H1386" s="31">
        <f t="shared" si="155"/>
        <v>50183.333333333328</v>
      </c>
      <c r="I1386" s="59"/>
      <c r="J1386" s="63">
        <f t="shared" si="154"/>
        <v>0</v>
      </c>
    </row>
    <row r="1387" spans="1:10">
      <c r="A1387" s="24">
        <v>12</v>
      </c>
      <c r="B1387" s="25" t="s">
        <v>35</v>
      </c>
      <c r="C1387" s="37"/>
      <c r="D1387" s="27">
        <v>49680</v>
      </c>
      <c r="E1387" s="28">
        <f t="shared" si="152"/>
        <v>0</v>
      </c>
      <c r="F1387" s="29">
        <v>0</v>
      </c>
      <c r="G1387" s="30">
        <f t="shared" si="153"/>
        <v>0</v>
      </c>
      <c r="H1387" s="31">
        <f t="shared" si="155"/>
        <v>46000</v>
      </c>
      <c r="I1387" s="59"/>
      <c r="J1387" s="63">
        <f t="shared" si="154"/>
        <v>0</v>
      </c>
    </row>
    <row r="1388" spans="1:10">
      <c r="A1388" s="168">
        <v>13</v>
      </c>
      <c r="B1388" s="25" t="s">
        <v>36</v>
      </c>
      <c r="C1388" s="37"/>
      <c r="D1388" s="38">
        <v>64152</v>
      </c>
      <c r="E1388" s="156">
        <f t="shared" si="152"/>
        <v>0</v>
      </c>
      <c r="F1388" s="157">
        <v>0</v>
      </c>
      <c r="G1388" s="30">
        <f t="shared" si="153"/>
        <v>0</v>
      </c>
      <c r="H1388" s="170">
        <f t="shared" si="155"/>
        <v>59399.999999999993</v>
      </c>
      <c r="I1388" s="183"/>
      <c r="J1388" s="158">
        <f t="shared" si="154"/>
        <v>0</v>
      </c>
    </row>
    <row r="1389" spans="1:10">
      <c r="A1389" s="168">
        <v>14</v>
      </c>
      <c r="B1389" s="25" t="s">
        <v>37</v>
      </c>
      <c r="C1389" s="37"/>
      <c r="D1389" s="38">
        <v>65934</v>
      </c>
      <c r="E1389" s="156">
        <f t="shared" si="152"/>
        <v>0</v>
      </c>
      <c r="F1389" s="157">
        <v>0</v>
      </c>
      <c r="G1389" s="30">
        <f t="shared" si="153"/>
        <v>0</v>
      </c>
      <c r="H1389" s="170">
        <f t="shared" si="155"/>
        <v>61049.999999999993</v>
      </c>
      <c r="I1389" s="183"/>
      <c r="J1389" s="158">
        <f t="shared" si="154"/>
        <v>0</v>
      </c>
    </row>
    <row r="1390" spans="1:10">
      <c r="A1390" s="168">
        <v>15</v>
      </c>
      <c r="B1390" s="25" t="s">
        <v>38</v>
      </c>
      <c r="C1390" s="37"/>
      <c r="D1390" s="38">
        <v>76626</v>
      </c>
      <c r="E1390" s="156">
        <f t="shared" si="152"/>
        <v>0</v>
      </c>
      <c r="F1390" s="157">
        <v>0</v>
      </c>
      <c r="G1390" s="30">
        <f t="shared" si="153"/>
        <v>0</v>
      </c>
      <c r="H1390" s="170">
        <f t="shared" si="155"/>
        <v>70950</v>
      </c>
      <c r="I1390" s="183"/>
      <c r="J1390" s="158">
        <f t="shared" si="154"/>
        <v>0</v>
      </c>
    </row>
    <row r="1391" spans="1:10">
      <c r="A1391" s="168">
        <v>16</v>
      </c>
      <c r="B1391" s="25" t="s">
        <v>39</v>
      </c>
      <c r="C1391" s="37"/>
      <c r="D1391" s="38">
        <v>80190</v>
      </c>
      <c r="E1391" s="156">
        <f t="shared" si="152"/>
        <v>0</v>
      </c>
      <c r="F1391" s="157">
        <v>0</v>
      </c>
      <c r="G1391" s="30">
        <f t="shared" si="153"/>
        <v>0</v>
      </c>
      <c r="H1391" s="170">
        <f t="shared" si="155"/>
        <v>74250</v>
      </c>
      <c r="I1391" s="183"/>
      <c r="J1391" s="158">
        <f t="shared" si="154"/>
        <v>0</v>
      </c>
    </row>
    <row r="1392" spans="1:10">
      <c r="A1392" s="168">
        <v>17</v>
      </c>
      <c r="B1392" s="25" t="s">
        <v>40</v>
      </c>
      <c r="C1392" s="37"/>
      <c r="D1392" s="38">
        <v>113832</v>
      </c>
      <c r="E1392" s="156">
        <f t="shared" si="152"/>
        <v>0</v>
      </c>
      <c r="F1392" s="157">
        <v>0</v>
      </c>
      <c r="G1392" s="30">
        <f t="shared" si="153"/>
        <v>0</v>
      </c>
      <c r="H1392" s="170">
        <f t="shared" si="155"/>
        <v>105400</v>
      </c>
      <c r="I1392" s="183"/>
      <c r="J1392" s="158">
        <f t="shared" si="154"/>
        <v>0</v>
      </c>
    </row>
    <row r="1393" spans="1:10">
      <c r="A1393" s="168">
        <v>18</v>
      </c>
      <c r="B1393" s="25" t="s">
        <v>41</v>
      </c>
      <c r="C1393" s="37"/>
      <c r="D1393" s="38">
        <v>98010</v>
      </c>
      <c r="E1393" s="156">
        <f t="shared" si="152"/>
        <v>0</v>
      </c>
      <c r="F1393" s="157">
        <v>0</v>
      </c>
      <c r="G1393" s="30">
        <f t="shared" si="153"/>
        <v>0</v>
      </c>
      <c r="H1393" s="170">
        <f t="shared" si="155"/>
        <v>90750</v>
      </c>
      <c r="I1393" s="183"/>
      <c r="J1393" s="158">
        <f t="shared" si="154"/>
        <v>0</v>
      </c>
    </row>
    <row r="1394" spans="1:10" ht="17.25">
      <c r="A1394" s="40"/>
      <c r="B1394" s="41" t="s">
        <v>42</v>
      </c>
      <c r="C1394" s="42">
        <f>SUM(C1376:C1393)</f>
        <v>25</v>
      </c>
      <c r="D1394" s="42"/>
      <c r="E1394" s="43">
        <f>SUM(E1376:E1393)</f>
        <v>1982625</v>
      </c>
      <c r="F1394" s="43"/>
      <c r="G1394" s="44">
        <f>SUM(G1376:G1393)</f>
        <v>1982625</v>
      </c>
      <c r="H1394" s="45"/>
      <c r="I1394" s="64"/>
      <c r="J1394" s="45">
        <f>SUM(J1376:J1393)</f>
        <v>1835763.8888888888</v>
      </c>
    </row>
    <row r="1395" spans="1:10" ht="31.5">
      <c r="A1395" s="46"/>
      <c r="B1395" s="47"/>
      <c r="C1395" s="48"/>
      <c r="D1395" s="48"/>
      <c r="E1395" s="49"/>
      <c r="F1395" s="49"/>
      <c r="G1395" s="50"/>
      <c r="H1395" s="51"/>
      <c r="I1395" s="65"/>
      <c r="J1395" s="184">
        <f>J1394*0.08</f>
        <v>146861.11111111109</v>
      </c>
    </row>
    <row r="1396" spans="1:10" ht="18">
      <c r="A1396" s="283" t="s">
        <v>43</v>
      </c>
      <c r="B1396" s="283"/>
      <c r="C1396" s="284" t="s">
        <v>44</v>
      </c>
      <c r="D1396" s="284"/>
      <c r="E1396" s="54"/>
      <c r="F1396" s="54"/>
      <c r="G1396" s="55" t="s">
        <v>45</v>
      </c>
      <c r="H1396" s="56"/>
      <c r="I1396" s="66"/>
      <c r="J1396" s="185">
        <f>SUM(J1394:J1395)</f>
        <v>1982624.9999999998</v>
      </c>
    </row>
    <row r="1398" spans="1:10">
      <c r="B1398" s="131" t="s">
        <v>165</v>
      </c>
      <c r="C1398" s="131" t="s">
        <v>166</v>
      </c>
      <c r="D1398" s="131"/>
      <c r="E1398" s="131" t="s">
        <v>167</v>
      </c>
    </row>
    <row r="1401" spans="1:10" ht="15.75">
      <c r="A1401" s="279" t="s">
        <v>0</v>
      </c>
      <c r="B1401" s="279"/>
      <c r="C1401" s="279"/>
      <c r="D1401" s="279"/>
      <c r="E1401" s="279"/>
      <c r="F1401" s="279"/>
      <c r="G1401" s="279"/>
      <c r="H1401" s="3"/>
      <c r="I1401" s="182"/>
      <c r="J1401" s="3"/>
    </row>
    <row r="1402" spans="1:10" ht="15.75">
      <c r="A1402" s="279" t="s">
        <v>1</v>
      </c>
      <c r="B1402" s="279"/>
      <c r="C1402" s="279"/>
      <c r="D1402" s="279"/>
      <c r="E1402" s="279"/>
      <c r="F1402" s="279"/>
      <c r="G1402" s="279"/>
      <c r="H1402" s="176"/>
      <c r="I1402" s="176"/>
      <c r="J1402" s="176"/>
    </row>
    <row r="1403" spans="1:10" ht="15.75">
      <c r="A1403" s="279" t="s">
        <v>2</v>
      </c>
      <c r="B1403" s="279"/>
      <c r="C1403" s="279"/>
      <c r="D1403" s="279"/>
      <c r="E1403" s="279"/>
      <c r="F1403" s="279"/>
      <c r="G1403" s="279"/>
      <c r="H1403" s="3"/>
      <c r="I1403" s="59"/>
      <c r="J1403" s="3"/>
    </row>
    <row r="1404" spans="1:10" ht="15.75">
      <c r="A1404" s="279" t="s">
        <v>4</v>
      </c>
      <c r="B1404" s="279"/>
      <c r="C1404" s="279"/>
      <c r="D1404" s="279"/>
      <c r="E1404" s="279"/>
      <c r="F1404" s="279"/>
      <c r="G1404" s="279"/>
      <c r="H1404" s="3"/>
      <c r="I1404" s="59"/>
      <c r="J1404" s="3"/>
    </row>
    <row r="1405" spans="1:10" ht="15.75">
      <c r="A1405" s="280" t="s">
        <v>6</v>
      </c>
      <c r="B1405" s="280"/>
      <c r="C1405" s="280"/>
      <c r="D1405" s="280"/>
      <c r="E1405" s="280"/>
      <c r="F1405" s="280"/>
      <c r="G1405" s="280"/>
      <c r="H1405" s="3"/>
      <c r="I1405" s="59"/>
      <c r="J1405" s="3"/>
    </row>
    <row r="1406" spans="1:10" ht="27.75">
      <c r="A1406" s="9"/>
      <c r="B1406" s="9"/>
      <c r="C1406" s="281" t="s">
        <v>382</v>
      </c>
      <c r="D1406" s="281"/>
      <c r="E1406" s="281"/>
      <c r="F1406" s="281"/>
      <c r="G1406" s="281"/>
      <c r="H1406" s="3"/>
      <c r="I1406" s="59"/>
      <c r="J1406" s="3"/>
    </row>
    <row r="1407" spans="1:10" ht="15.75">
      <c r="A1407" s="11" t="s">
        <v>358</v>
      </c>
      <c r="B1407" s="12"/>
      <c r="C1407" s="13"/>
      <c r="D1407" s="286"/>
      <c r="E1407" s="286"/>
      <c r="F1407" s="286"/>
      <c r="G1407" s="286"/>
      <c r="H1407" s="15"/>
      <c r="I1407" s="59"/>
      <c r="J1407" s="3"/>
    </row>
    <row r="1408" spans="1:10" ht="15.75">
      <c r="A1408" s="11" t="s">
        <v>9</v>
      </c>
      <c r="B1408" s="286" t="s">
        <v>406</v>
      </c>
      <c r="C1408" s="286"/>
      <c r="D1408" s="286"/>
      <c r="E1408" s="286"/>
      <c r="F1408" s="286"/>
      <c r="G1408" s="16"/>
      <c r="H1408" s="20" t="s">
        <v>161</v>
      </c>
      <c r="I1408" s="62"/>
      <c r="J1408" s="61"/>
    </row>
    <row r="1409" spans="1:10" ht="18.75">
      <c r="A1409" s="11" t="s">
        <v>11</v>
      </c>
      <c r="B1409" s="177"/>
      <c r="C1409" s="178"/>
      <c r="D1409" s="178"/>
      <c r="E1409" s="178"/>
      <c r="F1409" s="179"/>
      <c r="G1409" s="180"/>
      <c r="H1409" s="180"/>
      <c r="I1409" s="180"/>
      <c r="J1409" s="3"/>
    </row>
    <row r="1410" spans="1:10" ht="15.75">
      <c r="A1410" s="21" t="s">
        <v>14</v>
      </c>
      <c r="B1410" s="181"/>
      <c r="C1410" s="21" t="s">
        <v>17</v>
      </c>
      <c r="D1410" s="22" t="s">
        <v>18</v>
      </c>
      <c r="E1410" s="23" t="s">
        <v>19</v>
      </c>
      <c r="F1410" s="23" t="s">
        <v>20</v>
      </c>
      <c r="G1410" s="21" t="s">
        <v>21</v>
      </c>
      <c r="H1410" s="3"/>
      <c r="I1410" s="59"/>
      <c r="J1410" s="3"/>
    </row>
    <row r="1411" spans="1:10">
      <c r="A1411" s="24">
        <v>1</v>
      </c>
      <c r="B1411" s="25" t="s">
        <v>23</v>
      </c>
      <c r="C1411" s="26"/>
      <c r="D1411" s="27">
        <v>79305</v>
      </c>
      <c r="E1411" s="28">
        <f t="shared" ref="E1411:E1428" si="156">D1411*C1411</f>
        <v>0</v>
      </c>
      <c r="F1411" s="29">
        <v>0</v>
      </c>
      <c r="G1411" s="30">
        <f t="shared" ref="G1411:G1428" si="157">E1411-E1411*F1411</f>
        <v>0</v>
      </c>
      <c r="H1411" s="31">
        <f>D1411/1.08</f>
        <v>73430.555555555547</v>
      </c>
      <c r="I1411" s="59"/>
      <c r="J1411" s="63">
        <f t="shared" ref="J1411:J1428" si="158">H1411*C1411</f>
        <v>0</v>
      </c>
    </row>
    <row r="1412" spans="1:10">
      <c r="A1412" s="120">
        <v>2</v>
      </c>
      <c r="B1412" s="121" t="s">
        <v>25</v>
      </c>
      <c r="C1412" s="126"/>
      <c r="D1412" s="33">
        <v>128591</v>
      </c>
      <c r="E1412" s="123">
        <f t="shared" si="156"/>
        <v>0</v>
      </c>
      <c r="F1412" s="29">
        <v>0</v>
      </c>
      <c r="G1412" s="125">
        <f t="shared" si="157"/>
        <v>0</v>
      </c>
      <c r="H1412" s="31">
        <f>D1412/1.08</f>
        <v>119065.74074074073</v>
      </c>
      <c r="I1412" s="129"/>
      <c r="J1412" s="63">
        <f t="shared" si="158"/>
        <v>0</v>
      </c>
    </row>
    <row r="1413" spans="1:10">
      <c r="A1413" s="24">
        <v>3</v>
      </c>
      <c r="B1413" s="25" t="s">
        <v>26</v>
      </c>
      <c r="C1413" s="88"/>
      <c r="D1413" s="27">
        <v>60043</v>
      </c>
      <c r="E1413" s="28">
        <f t="shared" si="156"/>
        <v>0</v>
      </c>
      <c r="F1413" s="29">
        <v>0</v>
      </c>
      <c r="G1413" s="30">
        <f t="shared" si="157"/>
        <v>0</v>
      </c>
      <c r="H1413" s="31">
        <f>D1413/1.08</f>
        <v>55595.370370370365</v>
      </c>
      <c r="I1413" s="59"/>
      <c r="J1413" s="63">
        <f t="shared" si="158"/>
        <v>0</v>
      </c>
    </row>
    <row r="1414" spans="1:10">
      <c r="A1414" s="24">
        <v>4</v>
      </c>
      <c r="B1414" s="25" t="s">
        <v>27</v>
      </c>
      <c r="C1414" s="35"/>
      <c r="D1414" s="27">
        <v>115781</v>
      </c>
      <c r="E1414" s="28">
        <f t="shared" si="156"/>
        <v>0</v>
      </c>
      <c r="F1414" s="29">
        <v>0</v>
      </c>
      <c r="G1414" s="30">
        <f t="shared" si="157"/>
        <v>0</v>
      </c>
      <c r="H1414" s="31">
        <f>D1414/1.08</f>
        <v>107204.62962962962</v>
      </c>
      <c r="I1414" s="59"/>
      <c r="J1414" s="63">
        <f t="shared" si="158"/>
        <v>0</v>
      </c>
    </row>
    <row r="1415" spans="1:10">
      <c r="A1415" s="24">
        <v>5</v>
      </c>
      <c r="B1415" s="25" t="s">
        <v>28</v>
      </c>
      <c r="C1415" s="32">
        <v>20</v>
      </c>
      <c r="D1415" s="33">
        <v>119943</v>
      </c>
      <c r="E1415" s="123">
        <f t="shared" si="156"/>
        <v>2398860</v>
      </c>
      <c r="F1415" s="124">
        <v>0.25</v>
      </c>
      <c r="G1415" s="125">
        <f t="shared" si="157"/>
        <v>1799145</v>
      </c>
      <c r="H1415" s="128">
        <f>D1415/1.08*0.75</f>
        <v>83293.75</v>
      </c>
      <c r="I1415" s="59"/>
      <c r="J1415" s="63">
        <f t="shared" si="158"/>
        <v>1665875</v>
      </c>
    </row>
    <row r="1416" spans="1:10">
      <c r="A1416" s="24">
        <v>6</v>
      </c>
      <c r="B1416" s="25" t="s">
        <v>29</v>
      </c>
      <c r="C1416" s="26"/>
      <c r="D1416" s="27">
        <v>94810</v>
      </c>
      <c r="E1416" s="28">
        <f t="shared" si="156"/>
        <v>0</v>
      </c>
      <c r="F1416" s="29">
        <v>0</v>
      </c>
      <c r="G1416" s="30">
        <f t="shared" si="157"/>
        <v>0</v>
      </c>
      <c r="H1416" s="31">
        <f t="shared" ref="H1416:H1428" si="159">D1416/1.08</f>
        <v>87787.037037037036</v>
      </c>
      <c r="I1416" s="59"/>
      <c r="J1416" s="63">
        <f t="shared" si="158"/>
        <v>0</v>
      </c>
    </row>
    <row r="1417" spans="1:10">
      <c r="A1417" s="24">
        <v>7</v>
      </c>
      <c r="B1417" s="25" t="s">
        <v>30</v>
      </c>
      <c r="C1417" s="34"/>
      <c r="D1417" s="27">
        <v>141396</v>
      </c>
      <c r="E1417" s="28">
        <f t="shared" si="156"/>
        <v>0</v>
      </c>
      <c r="F1417" s="29">
        <v>0</v>
      </c>
      <c r="G1417" s="30">
        <f t="shared" si="157"/>
        <v>0</v>
      </c>
      <c r="H1417" s="31">
        <f t="shared" si="159"/>
        <v>130922.22222222222</v>
      </c>
      <c r="I1417" s="59"/>
      <c r="J1417" s="63">
        <f t="shared" si="158"/>
        <v>0</v>
      </c>
    </row>
    <row r="1418" spans="1:10">
      <c r="A1418" s="24">
        <v>8</v>
      </c>
      <c r="B1418" s="25" t="s">
        <v>31</v>
      </c>
      <c r="C1418" s="26"/>
      <c r="D1418" s="27">
        <v>232931</v>
      </c>
      <c r="E1418" s="28">
        <f t="shared" si="156"/>
        <v>0</v>
      </c>
      <c r="F1418" s="29">
        <v>0</v>
      </c>
      <c r="G1418" s="30">
        <f t="shared" si="157"/>
        <v>0</v>
      </c>
      <c r="H1418" s="31">
        <f t="shared" si="159"/>
        <v>215676.85185185182</v>
      </c>
      <c r="I1418" s="59"/>
      <c r="J1418" s="63">
        <f t="shared" si="158"/>
        <v>0</v>
      </c>
    </row>
    <row r="1419" spans="1:10">
      <c r="A1419" s="24">
        <v>9</v>
      </c>
      <c r="B1419" s="36" t="s">
        <v>32</v>
      </c>
      <c r="C1419" s="26"/>
      <c r="D1419" s="27">
        <v>101534</v>
      </c>
      <c r="E1419" s="28">
        <f t="shared" si="156"/>
        <v>0</v>
      </c>
      <c r="F1419" s="29">
        <v>0</v>
      </c>
      <c r="G1419" s="30">
        <f t="shared" si="157"/>
        <v>0</v>
      </c>
      <c r="H1419" s="31">
        <f t="shared" si="159"/>
        <v>94012.962962962964</v>
      </c>
      <c r="I1419" s="59"/>
      <c r="J1419" s="63">
        <f t="shared" si="158"/>
        <v>0</v>
      </c>
    </row>
    <row r="1420" spans="1:10">
      <c r="A1420" s="168">
        <v>10</v>
      </c>
      <c r="B1420" s="36" t="s">
        <v>33</v>
      </c>
      <c r="C1420" s="37"/>
      <c r="D1420" s="27">
        <v>110148</v>
      </c>
      <c r="E1420" s="156">
        <f t="shared" si="156"/>
        <v>0</v>
      </c>
      <c r="F1420" s="157">
        <v>0</v>
      </c>
      <c r="G1420" s="30">
        <f t="shared" si="157"/>
        <v>0</v>
      </c>
      <c r="H1420" s="170">
        <f t="shared" si="159"/>
        <v>101988.88888888888</v>
      </c>
      <c r="I1420" s="183"/>
      <c r="J1420" s="158">
        <f t="shared" si="158"/>
        <v>0</v>
      </c>
    </row>
    <row r="1421" spans="1:10">
      <c r="A1421" s="24">
        <v>11</v>
      </c>
      <c r="B1421" s="25" t="s">
        <v>34</v>
      </c>
      <c r="C1421" s="37"/>
      <c r="D1421" s="27">
        <v>54198</v>
      </c>
      <c r="E1421" s="28">
        <f t="shared" si="156"/>
        <v>0</v>
      </c>
      <c r="F1421" s="29">
        <v>0</v>
      </c>
      <c r="G1421" s="30">
        <f t="shared" si="157"/>
        <v>0</v>
      </c>
      <c r="H1421" s="31">
        <f t="shared" si="159"/>
        <v>50183.333333333328</v>
      </c>
      <c r="I1421" s="59"/>
      <c r="J1421" s="63">
        <f t="shared" si="158"/>
        <v>0</v>
      </c>
    </row>
    <row r="1422" spans="1:10">
      <c r="A1422" s="24">
        <v>12</v>
      </c>
      <c r="B1422" s="25" t="s">
        <v>35</v>
      </c>
      <c r="C1422" s="37"/>
      <c r="D1422" s="27">
        <v>49680</v>
      </c>
      <c r="E1422" s="28">
        <f t="shared" si="156"/>
        <v>0</v>
      </c>
      <c r="F1422" s="29">
        <v>0</v>
      </c>
      <c r="G1422" s="30">
        <f t="shared" si="157"/>
        <v>0</v>
      </c>
      <c r="H1422" s="31">
        <f t="shared" si="159"/>
        <v>46000</v>
      </c>
      <c r="I1422" s="59"/>
      <c r="J1422" s="63">
        <f t="shared" si="158"/>
        <v>0</v>
      </c>
    </row>
    <row r="1423" spans="1:10">
      <c r="A1423" s="168">
        <v>13</v>
      </c>
      <c r="B1423" s="25" t="s">
        <v>36</v>
      </c>
      <c r="C1423" s="37"/>
      <c r="D1423" s="38">
        <v>64152</v>
      </c>
      <c r="E1423" s="156">
        <f t="shared" si="156"/>
        <v>0</v>
      </c>
      <c r="F1423" s="157">
        <v>0</v>
      </c>
      <c r="G1423" s="30">
        <f t="shared" si="157"/>
        <v>0</v>
      </c>
      <c r="H1423" s="170">
        <f t="shared" si="159"/>
        <v>59399.999999999993</v>
      </c>
      <c r="I1423" s="183"/>
      <c r="J1423" s="158">
        <f t="shared" si="158"/>
        <v>0</v>
      </c>
    </row>
    <row r="1424" spans="1:10">
      <c r="A1424" s="168">
        <v>14</v>
      </c>
      <c r="B1424" s="25" t="s">
        <v>37</v>
      </c>
      <c r="C1424" s="37"/>
      <c r="D1424" s="38">
        <v>65934</v>
      </c>
      <c r="E1424" s="156">
        <f t="shared" si="156"/>
        <v>0</v>
      </c>
      <c r="F1424" s="157">
        <v>0</v>
      </c>
      <c r="G1424" s="30">
        <f t="shared" si="157"/>
        <v>0</v>
      </c>
      <c r="H1424" s="170">
        <f t="shared" si="159"/>
        <v>61049.999999999993</v>
      </c>
      <c r="I1424" s="183"/>
      <c r="J1424" s="158">
        <f t="shared" si="158"/>
        <v>0</v>
      </c>
    </row>
    <row r="1425" spans="1:10">
      <c r="A1425" s="168">
        <v>15</v>
      </c>
      <c r="B1425" s="25" t="s">
        <v>38</v>
      </c>
      <c r="C1425" s="37"/>
      <c r="D1425" s="38">
        <v>76626</v>
      </c>
      <c r="E1425" s="156">
        <f t="shared" si="156"/>
        <v>0</v>
      </c>
      <c r="F1425" s="157">
        <v>0</v>
      </c>
      <c r="G1425" s="30">
        <f t="shared" si="157"/>
        <v>0</v>
      </c>
      <c r="H1425" s="170">
        <f t="shared" si="159"/>
        <v>70950</v>
      </c>
      <c r="I1425" s="183"/>
      <c r="J1425" s="158">
        <f t="shared" si="158"/>
        <v>0</v>
      </c>
    </row>
    <row r="1426" spans="1:10">
      <c r="A1426" s="168">
        <v>16</v>
      </c>
      <c r="B1426" s="25" t="s">
        <v>39</v>
      </c>
      <c r="C1426" s="37"/>
      <c r="D1426" s="38">
        <v>80190</v>
      </c>
      <c r="E1426" s="156">
        <f t="shared" si="156"/>
        <v>0</v>
      </c>
      <c r="F1426" s="157">
        <v>0</v>
      </c>
      <c r="G1426" s="30">
        <f t="shared" si="157"/>
        <v>0</v>
      </c>
      <c r="H1426" s="170">
        <f t="shared" si="159"/>
        <v>74250</v>
      </c>
      <c r="I1426" s="183"/>
      <c r="J1426" s="158">
        <f t="shared" si="158"/>
        <v>0</v>
      </c>
    </row>
    <row r="1427" spans="1:10">
      <c r="A1427" s="168">
        <v>17</v>
      </c>
      <c r="B1427" s="25" t="s">
        <v>40</v>
      </c>
      <c r="C1427" s="37"/>
      <c r="D1427" s="38">
        <v>113832</v>
      </c>
      <c r="E1427" s="156">
        <f t="shared" si="156"/>
        <v>0</v>
      </c>
      <c r="F1427" s="157">
        <v>0</v>
      </c>
      <c r="G1427" s="30">
        <f t="shared" si="157"/>
        <v>0</v>
      </c>
      <c r="H1427" s="170">
        <f t="shared" si="159"/>
        <v>105400</v>
      </c>
      <c r="I1427" s="183"/>
      <c r="J1427" s="158">
        <f t="shared" si="158"/>
        <v>0</v>
      </c>
    </row>
    <row r="1428" spans="1:10">
      <c r="A1428" s="168">
        <v>18</v>
      </c>
      <c r="B1428" s="25" t="s">
        <v>41</v>
      </c>
      <c r="C1428" s="37"/>
      <c r="D1428" s="38">
        <v>98010</v>
      </c>
      <c r="E1428" s="156">
        <f t="shared" si="156"/>
        <v>0</v>
      </c>
      <c r="F1428" s="157">
        <v>0</v>
      </c>
      <c r="G1428" s="30">
        <f t="shared" si="157"/>
        <v>0</v>
      </c>
      <c r="H1428" s="170">
        <f t="shared" si="159"/>
        <v>90750</v>
      </c>
      <c r="I1428" s="183"/>
      <c r="J1428" s="158">
        <f t="shared" si="158"/>
        <v>0</v>
      </c>
    </row>
    <row r="1429" spans="1:10" ht="17.25">
      <c r="A1429" s="40"/>
      <c r="B1429" s="41" t="s">
        <v>42</v>
      </c>
      <c r="C1429" s="42">
        <f>SUM(C1411:C1428)</f>
        <v>20</v>
      </c>
      <c r="D1429" s="42"/>
      <c r="E1429" s="43">
        <f>SUM(E1411:E1428)</f>
        <v>2398860</v>
      </c>
      <c r="F1429" s="43"/>
      <c r="G1429" s="44">
        <f>SUM(G1411:G1428)</f>
        <v>1799145</v>
      </c>
      <c r="H1429" s="45"/>
      <c r="I1429" s="64"/>
      <c r="J1429" s="45">
        <f>SUM(J1411:J1428)</f>
        <v>1665875</v>
      </c>
    </row>
    <row r="1430" spans="1:10" ht="31.5">
      <c r="A1430" s="46"/>
      <c r="B1430" s="47"/>
      <c r="C1430" s="48"/>
      <c r="D1430" s="48"/>
      <c r="E1430" s="49"/>
      <c r="F1430" s="49"/>
      <c r="G1430" s="50"/>
      <c r="H1430" s="51"/>
      <c r="I1430" s="65"/>
      <c r="J1430" s="184">
        <f>J1429*0.08</f>
        <v>133270</v>
      </c>
    </row>
    <row r="1431" spans="1:10" ht="18">
      <c r="A1431" s="283" t="s">
        <v>43</v>
      </c>
      <c r="B1431" s="283"/>
      <c r="C1431" s="284" t="s">
        <v>44</v>
      </c>
      <c r="D1431" s="284"/>
      <c r="E1431" s="54"/>
      <c r="F1431" s="54"/>
      <c r="G1431" s="55" t="s">
        <v>45</v>
      </c>
      <c r="H1431" s="56"/>
      <c r="I1431" s="66"/>
      <c r="J1431" s="185">
        <f>SUM(J1429:J1430)</f>
        <v>1799145</v>
      </c>
    </row>
    <row r="1433" spans="1:10">
      <c r="B1433" s="131" t="s">
        <v>165</v>
      </c>
      <c r="C1433" s="131" t="s">
        <v>166</v>
      </c>
      <c r="D1433" s="131"/>
      <c r="E1433" s="131" t="s">
        <v>167</v>
      </c>
    </row>
    <row r="1436" spans="1:10" ht="15.75">
      <c r="A1436" s="279" t="s">
        <v>0</v>
      </c>
      <c r="B1436" s="279"/>
      <c r="C1436" s="279"/>
      <c r="D1436" s="279"/>
      <c r="E1436" s="279"/>
      <c r="F1436" s="279"/>
      <c r="G1436" s="279"/>
      <c r="H1436" s="3"/>
      <c r="I1436" s="182"/>
      <c r="J1436" s="3"/>
    </row>
    <row r="1437" spans="1:10" ht="15.75">
      <c r="A1437" s="279" t="s">
        <v>1</v>
      </c>
      <c r="B1437" s="279"/>
      <c r="C1437" s="279"/>
      <c r="D1437" s="279"/>
      <c r="E1437" s="279"/>
      <c r="F1437" s="279"/>
      <c r="G1437" s="279"/>
      <c r="H1437" s="176"/>
      <c r="I1437" s="176"/>
      <c r="J1437" s="176"/>
    </row>
    <row r="1438" spans="1:10" ht="15.75">
      <c r="A1438" s="279" t="s">
        <v>2</v>
      </c>
      <c r="B1438" s="279"/>
      <c r="C1438" s="279"/>
      <c r="D1438" s="279"/>
      <c r="E1438" s="279"/>
      <c r="F1438" s="279"/>
      <c r="G1438" s="279"/>
      <c r="H1438" s="3"/>
      <c r="I1438" s="59"/>
      <c r="J1438" s="3"/>
    </row>
    <row r="1439" spans="1:10" ht="15.75">
      <c r="A1439" s="279" t="s">
        <v>4</v>
      </c>
      <c r="B1439" s="279"/>
      <c r="C1439" s="279"/>
      <c r="D1439" s="279"/>
      <c r="E1439" s="279"/>
      <c r="F1439" s="279"/>
      <c r="G1439" s="279"/>
      <c r="H1439" s="3"/>
      <c r="I1439" s="59"/>
      <c r="J1439" s="3"/>
    </row>
    <row r="1440" spans="1:10" ht="15.75">
      <c r="A1440" s="280" t="s">
        <v>6</v>
      </c>
      <c r="B1440" s="280"/>
      <c r="C1440" s="280"/>
      <c r="D1440" s="280"/>
      <c r="E1440" s="280"/>
      <c r="F1440" s="280"/>
      <c r="G1440" s="280"/>
      <c r="H1440" s="3"/>
      <c r="I1440" s="59"/>
      <c r="J1440" s="3"/>
    </row>
    <row r="1441" spans="1:10" ht="27.75">
      <c r="A1441" s="9"/>
      <c r="B1441" s="9"/>
      <c r="C1441" s="281" t="s">
        <v>382</v>
      </c>
      <c r="D1441" s="281"/>
      <c r="E1441" s="281"/>
      <c r="F1441" s="281"/>
      <c r="G1441" s="281"/>
      <c r="H1441" s="3"/>
      <c r="I1441" s="59"/>
      <c r="J1441" s="3"/>
    </row>
    <row r="1442" spans="1:10" ht="15.75">
      <c r="A1442" s="11" t="s">
        <v>358</v>
      </c>
      <c r="B1442" s="12"/>
      <c r="C1442" s="13"/>
      <c r="D1442" s="286"/>
      <c r="E1442" s="286"/>
      <c r="F1442" s="286"/>
      <c r="G1442" s="286"/>
      <c r="H1442" s="15"/>
      <c r="I1442" s="59"/>
      <c r="J1442" s="3"/>
    </row>
    <row r="1443" spans="1:10" ht="15.75">
      <c r="A1443" s="11" t="s">
        <v>9</v>
      </c>
      <c r="B1443" s="286" t="s">
        <v>407</v>
      </c>
      <c r="C1443" s="286"/>
      <c r="D1443" s="286"/>
      <c r="E1443" s="286"/>
      <c r="F1443" s="286"/>
      <c r="G1443" s="16"/>
      <c r="H1443" s="20" t="s">
        <v>161</v>
      </c>
      <c r="I1443" s="62"/>
      <c r="J1443" s="61"/>
    </row>
    <row r="1444" spans="1:10" ht="18.75">
      <c r="A1444" s="11" t="s">
        <v>11</v>
      </c>
      <c r="B1444" s="177"/>
      <c r="C1444" s="178"/>
      <c r="D1444" s="178"/>
      <c r="E1444" s="178"/>
      <c r="F1444" s="179"/>
      <c r="G1444" s="180"/>
      <c r="H1444" s="180"/>
      <c r="I1444" s="180"/>
      <c r="J1444" s="3"/>
    </row>
    <row r="1445" spans="1:10" ht="15.75">
      <c r="A1445" s="21" t="s">
        <v>14</v>
      </c>
      <c r="B1445" s="181"/>
      <c r="C1445" s="21" t="s">
        <v>17</v>
      </c>
      <c r="D1445" s="22" t="s">
        <v>18</v>
      </c>
      <c r="E1445" s="23" t="s">
        <v>19</v>
      </c>
      <c r="F1445" s="23" t="s">
        <v>20</v>
      </c>
      <c r="G1445" s="21" t="s">
        <v>21</v>
      </c>
      <c r="H1445" s="3"/>
      <c r="I1445" s="59"/>
      <c r="J1445" s="3"/>
    </row>
    <row r="1446" spans="1:10">
      <c r="A1446" s="24">
        <v>1</v>
      </c>
      <c r="B1446" s="25" t="s">
        <v>23</v>
      </c>
      <c r="C1446" s="26"/>
      <c r="D1446" s="27">
        <v>79305</v>
      </c>
      <c r="E1446" s="28">
        <f t="shared" ref="E1446:E1463" si="160">D1446*C1446</f>
        <v>0</v>
      </c>
      <c r="F1446" s="29">
        <v>0</v>
      </c>
      <c r="G1446" s="30">
        <f t="shared" ref="G1446:G1463" si="161">E1446-E1446*F1446</f>
        <v>0</v>
      </c>
      <c r="H1446" s="31">
        <f>D1446/1.08</f>
        <v>73430.555555555547</v>
      </c>
      <c r="I1446" s="59"/>
      <c r="J1446" s="63">
        <f t="shared" ref="J1446:J1463" si="162">H1446*C1446</f>
        <v>0</v>
      </c>
    </row>
    <row r="1447" spans="1:10">
      <c r="A1447" s="120">
        <v>2</v>
      </c>
      <c r="B1447" s="121" t="s">
        <v>25</v>
      </c>
      <c r="C1447" s="126"/>
      <c r="D1447" s="33">
        <v>128591</v>
      </c>
      <c r="E1447" s="123">
        <f t="shared" si="160"/>
        <v>0</v>
      </c>
      <c r="F1447" s="29">
        <v>0</v>
      </c>
      <c r="G1447" s="125">
        <f t="shared" si="161"/>
        <v>0</v>
      </c>
      <c r="H1447" s="31">
        <f>D1447/1.08</f>
        <v>119065.74074074073</v>
      </c>
      <c r="I1447" s="129"/>
      <c r="J1447" s="63">
        <f t="shared" si="162"/>
        <v>0</v>
      </c>
    </row>
    <row r="1448" spans="1:10">
      <c r="A1448" s="24">
        <v>3</v>
      </c>
      <c r="B1448" s="25" t="s">
        <v>26</v>
      </c>
      <c r="C1448" s="88"/>
      <c r="D1448" s="27">
        <v>60043</v>
      </c>
      <c r="E1448" s="28">
        <f t="shared" si="160"/>
        <v>0</v>
      </c>
      <c r="F1448" s="29">
        <v>0</v>
      </c>
      <c r="G1448" s="30">
        <f t="shared" si="161"/>
        <v>0</v>
      </c>
      <c r="H1448" s="31">
        <f>D1448/1.08</f>
        <v>55595.370370370365</v>
      </c>
      <c r="I1448" s="59"/>
      <c r="J1448" s="63">
        <f t="shared" si="162"/>
        <v>0</v>
      </c>
    </row>
    <row r="1449" spans="1:10">
      <c r="A1449" s="24">
        <v>4</v>
      </c>
      <c r="B1449" s="25" t="s">
        <v>27</v>
      </c>
      <c r="C1449" s="35"/>
      <c r="D1449" s="27">
        <v>115781</v>
      </c>
      <c r="E1449" s="28">
        <f t="shared" si="160"/>
        <v>0</v>
      </c>
      <c r="F1449" s="29">
        <v>0</v>
      </c>
      <c r="G1449" s="30">
        <f t="shared" si="161"/>
        <v>0</v>
      </c>
      <c r="H1449" s="31">
        <f>D1449/1.08</f>
        <v>107204.62962962962</v>
      </c>
      <c r="I1449" s="59"/>
      <c r="J1449" s="63">
        <f t="shared" si="162"/>
        <v>0</v>
      </c>
    </row>
    <row r="1450" spans="1:10">
      <c r="A1450" s="24">
        <v>5</v>
      </c>
      <c r="B1450" s="25" t="s">
        <v>28</v>
      </c>
      <c r="C1450" s="32">
        <v>5</v>
      </c>
      <c r="D1450" s="33">
        <v>119943</v>
      </c>
      <c r="E1450" s="123">
        <f t="shared" si="160"/>
        <v>599715</v>
      </c>
      <c r="F1450" s="124">
        <v>0.25</v>
      </c>
      <c r="G1450" s="125">
        <f t="shared" si="161"/>
        <v>449786.25</v>
      </c>
      <c r="H1450" s="128">
        <f>D1450/1.08*0.75</f>
        <v>83293.75</v>
      </c>
      <c r="I1450" s="59"/>
      <c r="J1450" s="63">
        <f t="shared" si="162"/>
        <v>416468.75</v>
      </c>
    </row>
    <row r="1451" spans="1:10">
      <c r="A1451" s="24">
        <v>6</v>
      </c>
      <c r="B1451" s="25" t="s">
        <v>29</v>
      </c>
      <c r="C1451" s="26"/>
      <c r="D1451" s="27">
        <v>94810</v>
      </c>
      <c r="E1451" s="28">
        <f t="shared" si="160"/>
        <v>0</v>
      </c>
      <c r="F1451" s="29">
        <v>0</v>
      </c>
      <c r="G1451" s="30">
        <f t="shared" si="161"/>
        <v>0</v>
      </c>
      <c r="H1451" s="31">
        <f t="shared" ref="H1451:H1463" si="163">D1451/1.08</f>
        <v>87787.037037037036</v>
      </c>
      <c r="I1451" s="59"/>
      <c r="J1451" s="63">
        <f t="shared" si="162"/>
        <v>0</v>
      </c>
    </row>
    <row r="1452" spans="1:10">
      <c r="A1452" s="24">
        <v>7</v>
      </c>
      <c r="B1452" s="25" t="s">
        <v>30</v>
      </c>
      <c r="C1452" s="34"/>
      <c r="D1452" s="27">
        <v>141396</v>
      </c>
      <c r="E1452" s="28">
        <f t="shared" si="160"/>
        <v>0</v>
      </c>
      <c r="F1452" s="29">
        <v>0</v>
      </c>
      <c r="G1452" s="30">
        <f t="shared" si="161"/>
        <v>0</v>
      </c>
      <c r="H1452" s="31">
        <f t="shared" si="163"/>
        <v>130922.22222222222</v>
      </c>
      <c r="I1452" s="59"/>
      <c r="J1452" s="63">
        <f t="shared" si="162"/>
        <v>0</v>
      </c>
    </row>
    <row r="1453" spans="1:10">
      <c r="A1453" s="24">
        <v>8</v>
      </c>
      <c r="B1453" s="25" t="s">
        <v>31</v>
      </c>
      <c r="C1453" s="26"/>
      <c r="D1453" s="27">
        <v>232931</v>
      </c>
      <c r="E1453" s="28">
        <f t="shared" si="160"/>
        <v>0</v>
      </c>
      <c r="F1453" s="29">
        <v>0</v>
      </c>
      <c r="G1453" s="30">
        <f t="shared" si="161"/>
        <v>0</v>
      </c>
      <c r="H1453" s="31">
        <f t="shared" si="163"/>
        <v>215676.85185185182</v>
      </c>
      <c r="I1453" s="59"/>
      <c r="J1453" s="63">
        <f t="shared" si="162"/>
        <v>0</v>
      </c>
    </row>
    <row r="1454" spans="1:10">
      <c r="A1454" s="24">
        <v>9</v>
      </c>
      <c r="B1454" s="36" t="s">
        <v>32</v>
      </c>
      <c r="C1454" s="26"/>
      <c r="D1454" s="27">
        <v>101534</v>
      </c>
      <c r="E1454" s="28">
        <f t="shared" si="160"/>
        <v>0</v>
      </c>
      <c r="F1454" s="29">
        <v>0</v>
      </c>
      <c r="G1454" s="30">
        <f t="shared" si="161"/>
        <v>0</v>
      </c>
      <c r="H1454" s="31">
        <f t="shared" si="163"/>
        <v>94012.962962962964</v>
      </c>
      <c r="I1454" s="59"/>
      <c r="J1454" s="63">
        <f t="shared" si="162"/>
        <v>0</v>
      </c>
    </row>
    <row r="1455" spans="1:10">
      <c r="A1455" s="168">
        <v>10</v>
      </c>
      <c r="B1455" s="36" t="s">
        <v>33</v>
      </c>
      <c r="C1455" s="37"/>
      <c r="D1455" s="27">
        <v>110148</v>
      </c>
      <c r="E1455" s="156">
        <f t="shared" si="160"/>
        <v>0</v>
      </c>
      <c r="F1455" s="157">
        <v>0</v>
      </c>
      <c r="G1455" s="30">
        <f t="shared" si="161"/>
        <v>0</v>
      </c>
      <c r="H1455" s="170">
        <f t="shared" si="163"/>
        <v>101988.88888888888</v>
      </c>
      <c r="I1455" s="183"/>
      <c r="J1455" s="158">
        <f t="shared" si="162"/>
        <v>0</v>
      </c>
    </row>
    <row r="1456" spans="1:10">
      <c r="A1456" s="24">
        <v>11</v>
      </c>
      <c r="B1456" s="25" t="s">
        <v>34</v>
      </c>
      <c r="C1456" s="37"/>
      <c r="D1456" s="27">
        <v>54198</v>
      </c>
      <c r="E1456" s="28">
        <f t="shared" si="160"/>
        <v>0</v>
      </c>
      <c r="F1456" s="29">
        <v>0</v>
      </c>
      <c r="G1456" s="30">
        <f t="shared" si="161"/>
        <v>0</v>
      </c>
      <c r="H1456" s="31">
        <f t="shared" si="163"/>
        <v>50183.333333333328</v>
      </c>
      <c r="I1456" s="59"/>
      <c r="J1456" s="63">
        <f t="shared" si="162"/>
        <v>0</v>
      </c>
    </row>
    <row r="1457" spans="1:10">
      <c r="A1457" s="24">
        <v>12</v>
      </c>
      <c r="B1457" s="25" t="s">
        <v>35</v>
      </c>
      <c r="C1457" s="37"/>
      <c r="D1457" s="27">
        <v>49680</v>
      </c>
      <c r="E1457" s="28">
        <f t="shared" si="160"/>
        <v>0</v>
      </c>
      <c r="F1457" s="29">
        <v>0</v>
      </c>
      <c r="G1457" s="30">
        <f t="shared" si="161"/>
        <v>0</v>
      </c>
      <c r="H1457" s="31">
        <f t="shared" si="163"/>
        <v>46000</v>
      </c>
      <c r="I1457" s="59"/>
      <c r="J1457" s="63">
        <f t="shared" si="162"/>
        <v>0</v>
      </c>
    </row>
    <row r="1458" spans="1:10">
      <c r="A1458" s="168">
        <v>13</v>
      </c>
      <c r="B1458" s="25" t="s">
        <v>36</v>
      </c>
      <c r="C1458" s="37"/>
      <c r="D1458" s="38">
        <v>64152</v>
      </c>
      <c r="E1458" s="156">
        <f t="shared" si="160"/>
        <v>0</v>
      </c>
      <c r="F1458" s="157">
        <v>0</v>
      </c>
      <c r="G1458" s="30">
        <f t="shared" si="161"/>
        <v>0</v>
      </c>
      <c r="H1458" s="170">
        <f t="shared" si="163"/>
        <v>59399.999999999993</v>
      </c>
      <c r="I1458" s="183"/>
      <c r="J1458" s="158">
        <f t="shared" si="162"/>
        <v>0</v>
      </c>
    </row>
    <row r="1459" spans="1:10">
      <c r="A1459" s="168">
        <v>14</v>
      </c>
      <c r="B1459" s="25" t="s">
        <v>37</v>
      </c>
      <c r="C1459" s="37"/>
      <c r="D1459" s="38">
        <v>65934</v>
      </c>
      <c r="E1459" s="156">
        <f t="shared" si="160"/>
        <v>0</v>
      </c>
      <c r="F1459" s="157">
        <v>0</v>
      </c>
      <c r="G1459" s="30">
        <f t="shared" si="161"/>
        <v>0</v>
      </c>
      <c r="H1459" s="170">
        <f t="shared" si="163"/>
        <v>61049.999999999993</v>
      </c>
      <c r="I1459" s="183"/>
      <c r="J1459" s="158">
        <f t="shared" si="162"/>
        <v>0</v>
      </c>
    </row>
    <row r="1460" spans="1:10">
      <c r="A1460" s="168">
        <v>15</v>
      </c>
      <c r="B1460" s="25" t="s">
        <v>38</v>
      </c>
      <c r="C1460" s="37"/>
      <c r="D1460" s="38">
        <v>76626</v>
      </c>
      <c r="E1460" s="156">
        <f t="shared" si="160"/>
        <v>0</v>
      </c>
      <c r="F1460" s="157">
        <v>0</v>
      </c>
      <c r="G1460" s="30">
        <f t="shared" si="161"/>
        <v>0</v>
      </c>
      <c r="H1460" s="170">
        <f t="shared" si="163"/>
        <v>70950</v>
      </c>
      <c r="I1460" s="183"/>
      <c r="J1460" s="158">
        <f t="shared" si="162"/>
        <v>0</v>
      </c>
    </row>
    <row r="1461" spans="1:10">
      <c r="A1461" s="168">
        <v>16</v>
      </c>
      <c r="B1461" s="25" t="s">
        <v>39</v>
      </c>
      <c r="C1461" s="37"/>
      <c r="D1461" s="38">
        <v>80190</v>
      </c>
      <c r="E1461" s="156">
        <f t="shared" si="160"/>
        <v>0</v>
      </c>
      <c r="F1461" s="157">
        <v>0</v>
      </c>
      <c r="G1461" s="30">
        <f t="shared" si="161"/>
        <v>0</v>
      </c>
      <c r="H1461" s="170">
        <f t="shared" si="163"/>
        <v>74250</v>
      </c>
      <c r="I1461" s="183"/>
      <c r="J1461" s="158">
        <f t="shared" si="162"/>
        <v>0</v>
      </c>
    </row>
    <row r="1462" spans="1:10">
      <c r="A1462" s="168">
        <v>17</v>
      </c>
      <c r="B1462" s="25" t="s">
        <v>40</v>
      </c>
      <c r="C1462" s="37"/>
      <c r="D1462" s="38">
        <v>113832</v>
      </c>
      <c r="E1462" s="156">
        <f t="shared" si="160"/>
        <v>0</v>
      </c>
      <c r="F1462" s="157">
        <v>0</v>
      </c>
      <c r="G1462" s="30">
        <f t="shared" si="161"/>
        <v>0</v>
      </c>
      <c r="H1462" s="170">
        <f t="shared" si="163"/>
        <v>105400</v>
      </c>
      <c r="I1462" s="183"/>
      <c r="J1462" s="158">
        <f t="shared" si="162"/>
        <v>0</v>
      </c>
    </row>
    <row r="1463" spans="1:10">
      <c r="A1463" s="168">
        <v>18</v>
      </c>
      <c r="B1463" s="25" t="s">
        <v>41</v>
      </c>
      <c r="C1463" s="37"/>
      <c r="D1463" s="38">
        <v>98010</v>
      </c>
      <c r="E1463" s="156">
        <f t="shared" si="160"/>
        <v>0</v>
      </c>
      <c r="F1463" s="157">
        <v>0</v>
      </c>
      <c r="G1463" s="30">
        <f t="shared" si="161"/>
        <v>0</v>
      </c>
      <c r="H1463" s="170">
        <f t="shared" si="163"/>
        <v>90750</v>
      </c>
      <c r="I1463" s="183"/>
      <c r="J1463" s="158">
        <f t="shared" si="162"/>
        <v>0</v>
      </c>
    </row>
    <row r="1464" spans="1:10" ht="17.25">
      <c r="A1464" s="40"/>
      <c r="B1464" s="41" t="s">
        <v>42</v>
      </c>
      <c r="C1464" s="42">
        <f>SUM(C1446:C1463)</f>
        <v>5</v>
      </c>
      <c r="D1464" s="42"/>
      <c r="E1464" s="43">
        <f>SUM(E1446:E1463)</f>
        <v>599715</v>
      </c>
      <c r="F1464" s="43"/>
      <c r="G1464" s="44">
        <f>SUM(G1446:G1463)</f>
        <v>449786.25</v>
      </c>
      <c r="H1464" s="45"/>
      <c r="I1464" s="64"/>
      <c r="J1464" s="45">
        <f>SUM(J1446:J1463)</f>
        <v>416468.75</v>
      </c>
    </row>
    <row r="1465" spans="1:10" ht="31.5">
      <c r="A1465" s="46"/>
      <c r="B1465" s="47"/>
      <c r="C1465" s="48"/>
      <c r="D1465" s="48"/>
      <c r="E1465" s="49"/>
      <c r="F1465" s="49"/>
      <c r="G1465" s="50"/>
      <c r="H1465" s="51"/>
      <c r="I1465" s="65"/>
      <c r="J1465" s="184">
        <f>J1464*0.08</f>
        <v>33317.5</v>
      </c>
    </row>
    <row r="1466" spans="1:10" ht="18">
      <c r="A1466" s="283" t="s">
        <v>43</v>
      </c>
      <c r="B1466" s="283"/>
      <c r="C1466" s="284" t="s">
        <v>44</v>
      </c>
      <c r="D1466" s="284"/>
      <c r="E1466" s="54"/>
      <c r="F1466" s="54"/>
      <c r="G1466" s="55" t="s">
        <v>45</v>
      </c>
      <c r="H1466" s="56"/>
      <c r="I1466" s="66"/>
      <c r="J1466" s="185">
        <f>SUM(J1464:J1465)</f>
        <v>449786.25</v>
      </c>
    </row>
    <row r="1468" spans="1:10">
      <c r="B1468" s="131" t="s">
        <v>165</v>
      </c>
      <c r="C1468" s="131" t="s">
        <v>166</v>
      </c>
      <c r="D1468" s="131"/>
      <c r="E1468" s="131" t="s">
        <v>167</v>
      </c>
    </row>
    <row r="1473" spans="1:10" ht="15.75">
      <c r="A1473" s="279" t="s">
        <v>0</v>
      </c>
      <c r="B1473" s="279"/>
      <c r="C1473" s="279"/>
      <c r="D1473" s="279"/>
      <c r="E1473" s="279"/>
      <c r="F1473" s="279"/>
      <c r="G1473" s="279"/>
      <c r="H1473" s="3"/>
      <c r="I1473" s="182"/>
      <c r="J1473" s="3"/>
    </row>
    <row r="1474" spans="1:10" ht="15.75">
      <c r="A1474" s="279" t="s">
        <v>1</v>
      </c>
      <c r="B1474" s="279"/>
      <c r="C1474" s="279"/>
      <c r="D1474" s="279"/>
      <c r="E1474" s="279"/>
      <c r="F1474" s="279"/>
      <c r="G1474" s="279"/>
      <c r="H1474" s="176"/>
      <c r="I1474" s="176"/>
      <c r="J1474" s="176"/>
    </row>
    <row r="1475" spans="1:10" ht="15.75">
      <c r="A1475" s="279" t="s">
        <v>2</v>
      </c>
      <c r="B1475" s="279"/>
      <c r="C1475" s="279"/>
      <c r="D1475" s="279"/>
      <c r="E1475" s="279"/>
      <c r="F1475" s="279"/>
      <c r="G1475" s="279"/>
      <c r="H1475" s="3"/>
      <c r="I1475" s="59"/>
      <c r="J1475" s="3"/>
    </row>
    <row r="1476" spans="1:10" ht="15.75">
      <c r="A1476" s="279" t="s">
        <v>4</v>
      </c>
      <c r="B1476" s="279"/>
      <c r="C1476" s="279"/>
      <c r="D1476" s="279"/>
      <c r="E1476" s="279"/>
      <c r="F1476" s="279"/>
      <c r="G1476" s="279"/>
      <c r="H1476" s="3"/>
      <c r="I1476" s="59"/>
      <c r="J1476" s="3"/>
    </row>
    <row r="1477" spans="1:10" ht="15.75">
      <c r="A1477" s="280" t="s">
        <v>6</v>
      </c>
      <c r="B1477" s="280"/>
      <c r="C1477" s="280"/>
      <c r="D1477" s="280"/>
      <c r="E1477" s="280"/>
      <c r="F1477" s="280"/>
      <c r="G1477" s="280"/>
      <c r="H1477" s="3"/>
      <c r="I1477" s="59"/>
      <c r="J1477" s="3"/>
    </row>
    <row r="1478" spans="1:10" ht="27.75">
      <c r="A1478" s="9"/>
      <c r="B1478" s="9"/>
      <c r="C1478" s="281" t="s">
        <v>388</v>
      </c>
      <c r="D1478" s="281"/>
      <c r="E1478" s="281"/>
      <c r="F1478" s="281"/>
      <c r="G1478" s="281"/>
      <c r="H1478" s="3"/>
      <c r="I1478" s="59"/>
      <c r="J1478" s="3"/>
    </row>
    <row r="1479" spans="1:10" ht="15.75">
      <c r="A1479" s="11" t="s">
        <v>358</v>
      </c>
      <c r="B1479" s="12"/>
      <c r="C1479" s="13"/>
      <c r="D1479" s="286"/>
      <c r="E1479" s="286"/>
      <c r="F1479" s="286"/>
      <c r="G1479" s="286"/>
      <c r="H1479" s="15"/>
      <c r="I1479" s="59"/>
      <c r="J1479" s="3"/>
    </row>
    <row r="1480" spans="1:10" ht="15.75">
      <c r="A1480" s="11" t="s">
        <v>9</v>
      </c>
      <c r="B1480" s="286" t="s">
        <v>408</v>
      </c>
      <c r="C1480" s="286"/>
      <c r="D1480" s="286"/>
      <c r="E1480" s="286"/>
      <c r="F1480" s="286"/>
      <c r="G1480" s="16"/>
      <c r="H1480" s="20" t="s">
        <v>161</v>
      </c>
      <c r="I1480" s="62"/>
      <c r="J1480" s="61"/>
    </row>
    <row r="1481" spans="1:10" ht="18.75">
      <c r="A1481" s="11" t="s">
        <v>11</v>
      </c>
      <c r="B1481" s="177"/>
      <c r="C1481" s="178"/>
      <c r="D1481" s="178"/>
      <c r="E1481" s="178"/>
      <c r="F1481" s="179"/>
      <c r="G1481" s="180"/>
      <c r="H1481" s="180"/>
      <c r="I1481" s="180"/>
      <c r="J1481" s="3"/>
    </row>
    <row r="1482" spans="1:10" ht="15.75">
      <c r="A1482" s="21" t="s">
        <v>14</v>
      </c>
      <c r="B1482" s="181"/>
      <c r="C1482" s="21" t="s">
        <v>17</v>
      </c>
      <c r="D1482" s="22" t="s">
        <v>18</v>
      </c>
      <c r="E1482" s="23" t="s">
        <v>19</v>
      </c>
      <c r="F1482" s="23" t="s">
        <v>20</v>
      </c>
      <c r="G1482" s="21" t="s">
        <v>21</v>
      </c>
      <c r="H1482" s="3"/>
      <c r="I1482" s="59"/>
      <c r="J1482" s="3"/>
    </row>
    <row r="1483" spans="1:10">
      <c r="A1483" s="24">
        <v>1</v>
      </c>
      <c r="B1483" s="25" t="s">
        <v>23</v>
      </c>
      <c r="C1483" s="26">
        <v>10</v>
      </c>
      <c r="D1483" s="27">
        <v>79305</v>
      </c>
      <c r="E1483" s="28">
        <f t="shared" ref="E1483:E1500" si="164">D1483*C1483</f>
        <v>793050</v>
      </c>
      <c r="F1483" s="29">
        <v>0</v>
      </c>
      <c r="G1483" s="30">
        <f t="shared" ref="G1483:G1500" si="165">E1483-E1483*F1483</f>
        <v>793050</v>
      </c>
      <c r="H1483" s="31">
        <f>D1483/1.08</f>
        <v>73430.555555555547</v>
      </c>
      <c r="I1483" s="59"/>
      <c r="J1483" s="63">
        <f t="shared" ref="J1483:J1500" si="166">H1483*C1483</f>
        <v>734305.5555555555</v>
      </c>
    </row>
    <row r="1484" spans="1:10">
      <c r="A1484" s="120">
        <v>2</v>
      </c>
      <c r="B1484" s="121" t="s">
        <v>25</v>
      </c>
      <c r="C1484" s="126">
        <v>10</v>
      </c>
      <c r="D1484" s="33">
        <v>128591</v>
      </c>
      <c r="E1484" s="123">
        <f t="shared" si="164"/>
        <v>1285910</v>
      </c>
      <c r="F1484" s="29">
        <v>0</v>
      </c>
      <c r="G1484" s="125">
        <f t="shared" si="165"/>
        <v>1285910</v>
      </c>
      <c r="H1484" s="31">
        <f>D1484/1.08</f>
        <v>119065.74074074073</v>
      </c>
      <c r="I1484" s="129"/>
      <c r="J1484" s="63">
        <f t="shared" si="166"/>
        <v>1190657.4074074072</v>
      </c>
    </row>
    <row r="1485" spans="1:10">
      <c r="A1485" s="24">
        <v>3</v>
      </c>
      <c r="B1485" s="25" t="s">
        <v>26</v>
      </c>
      <c r="C1485" s="88"/>
      <c r="D1485" s="27">
        <v>60043</v>
      </c>
      <c r="E1485" s="28">
        <f t="shared" si="164"/>
        <v>0</v>
      </c>
      <c r="F1485" s="29">
        <v>0</v>
      </c>
      <c r="G1485" s="30">
        <f t="shared" si="165"/>
        <v>0</v>
      </c>
      <c r="H1485" s="31">
        <f>D1485/1.08</f>
        <v>55595.370370370365</v>
      </c>
      <c r="I1485" s="59"/>
      <c r="J1485" s="63">
        <f t="shared" si="166"/>
        <v>0</v>
      </c>
    </row>
    <row r="1486" spans="1:10">
      <c r="A1486" s="24">
        <v>4</v>
      </c>
      <c r="B1486" s="25" t="s">
        <v>27</v>
      </c>
      <c r="C1486" s="35"/>
      <c r="D1486" s="27">
        <v>115781</v>
      </c>
      <c r="E1486" s="28">
        <f t="shared" si="164"/>
        <v>0</v>
      </c>
      <c r="F1486" s="29">
        <v>0</v>
      </c>
      <c r="G1486" s="30">
        <f t="shared" si="165"/>
        <v>0</v>
      </c>
      <c r="H1486" s="31">
        <f>D1486/1.08</f>
        <v>107204.62962962962</v>
      </c>
      <c r="I1486" s="59"/>
      <c r="J1486" s="63">
        <f t="shared" si="166"/>
        <v>0</v>
      </c>
    </row>
    <row r="1487" spans="1:10">
      <c r="A1487" s="24">
        <v>5</v>
      </c>
      <c r="B1487" s="25" t="s">
        <v>28</v>
      </c>
      <c r="C1487" s="32"/>
      <c r="D1487" s="33">
        <v>119943</v>
      </c>
      <c r="E1487" s="123">
        <f t="shared" si="164"/>
        <v>0</v>
      </c>
      <c r="F1487" s="124">
        <v>0.25</v>
      </c>
      <c r="G1487" s="125">
        <f t="shared" si="165"/>
        <v>0</v>
      </c>
      <c r="H1487" s="128">
        <f>D1487/1.08*0.75</f>
        <v>83293.75</v>
      </c>
      <c r="I1487" s="59"/>
      <c r="J1487" s="63">
        <f t="shared" si="166"/>
        <v>0</v>
      </c>
    </row>
    <row r="1488" spans="1:10">
      <c r="A1488" s="24">
        <v>6</v>
      </c>
      <c r="B1488" s="25" t="s">
        <v>29</v>
      </c>
      <c r="C1488" s="26"/>
      <c r="D1488" s="27">
        <v>94810</v>
      </c>
      <c r="E1488" s="28">
        <f t="shared" si="164"/>
        <v>0</v>
      </c>
      <c r="F1488" s="29">
        <v>0</v>
      </c>
      <c r="G1488" s="30">
        <f t="shared" si="165"/>
        <v>0</v>
      </c>
      <c r="H1488" s="31">
        <f t="shared" ref="H1488:H1500" si="167">D1488/1.08</f>
        <v>87787.037037037036</v>
      </c>
      <c r="I1488" s="59"/>
      <c r="J1488" s="63">
        <f t="shared" si="166"/>
        <v>0</v>
      </c>
    </row>
    <row r="1489" spans="1:10">
      <c r="A1489" s="24">
        <v>7</v>
      </c>
      <c r="B1489" s="25" t="s">
        <v>30</v>
      </c>
      <c r="C1489" s="34"/>
      <c r="D1489" s="27">
        <v>141396</v>
      </c>
      <c r="E1489" s="28">
        <f t="shared" si="164"/>
        <v>0</v>
      </c>
      <c r="F1489" s="29">
        <v>0</v>
      </c>
      <c r="G1489" s="30">
        <f t="shared" si="165"/>
        <v>0</v>
      </c>
      <c r="H1489" s="31">
        <f t="shared" si="167"/>
        <v>130922.22222222222</v>
      </c>
      <c r="I1489" s="59"/>
      <c r="J1489" s="63">
        <f t="shared" si="166"/>
        <v>0</v>
      </c>
    </row>
    <row r="1490" spans="1:10">
      <c r="A1490" s="24">
        <v>8</v>
      </c>
      <c r="B1490" s="25" t="s">
        <v>31</v>
      </c>
      <c r="C1490" s="26"/>
      <c r="D1490" s="27">
        <v>232931</v>
      </c>
      <c r="E1490" s="28">
        <f t="shared" si="164"/>
        <v>0</v>
      </c>
      <c r="F1490" s="29">
        <v>0</v>
      </c>
      <c r="G1490" s="30">
        <f t="shared" si="165"/>
        <v>0</v>
      </c>
      <c r="H1490" s="31">
        <f t="shared" si="167"/>
        <v>215676.85185185182</v>
      </c>
      <c r="I1490" s="59"/>
      <c r="J1490" s="63">
        <f t="shared" si="166"/>
        <v>0</v>
      </c>
    </row>
    <row r="1491" spans="1:10">
      <c r="A1491" s="24">
        <v>9</v>
      </c>
      <c r="B1491" s="36" t="s">
        <v>32</v>
      </c>
      <c r="C1491" s="26"/>
      <c r="D1491" s="27">
        <v>101534</v>
      </c>
      <c r="E1491" s="28">
        <f t="shared" si="164"/>
        <v>0</v>
      </c>
      <c r="F1491" s="29">
        <v>0</v>
      </c>
      <c r="G1491" s="30">
        <f t="shared" si="165"/>
        <v>0</v>
      </c>
      <c r="H1491" s="31">
        <f t="shared" si="167"/>
        <v>94012.962962962964</v>
      </c>
      <c r="I1491" s="59"/>
      <c r="J1491" s="63">
        <f t="shared" si="166"/>
        <v>0</v>
      </c>
    </row>
    <row r="1492" spans="1:10">
      <c r="A1492" s="168">
        <v>10</v>
      </c>
      <c r="B1492" s="36" t="s">
        <v>33</v>
      </c>
      <c r="C1492" s="37"/>
      <c r="D1492" s="27">
        <v>110148</v>
      </c>
      <c r="E1492" s="156">
        <f t="shared" si="164"/>
        <v>0</v>
      </c>
      <c r="F1492" s="157">
        <v>0</v>
      </c>
      <c r="G1492" s="30">
        <f t="shared" si="165"/>
        <v>0</v>
      </c>
      <c r="H1492" s="170">
        <f t="shared" si="167"/>
        <v>101988.88888888888</v>
      </c>
      <c r="I1492" s="183"/>
      <c r="J1492" s="158">
        <f t="shared" si="166"/>
        <v>0</v>
      </c>
    </row>
    <row r="1493" spans="1:10">
      <c r="A1493" s="24">
        <v>11</v>
      </c>
      <c r="B1493" s="25" t="s">
        <v>34</v>
      </c>
      <c r="C1493" s="37">
        <v>10</v>
      </c>
      <c r="D1493" s="27">
        <v>54198</v>
      </c>
      <c r="E1493" s="28">
        <f t="shared" si="164"/>
        <v>541980</v>
      </c>
      <c r="F1493" s="29">
        <v>0</v>
      </c>
      <c r="G1493" s="30">
        <f t="shared" si="165"/>
        <v>541980</v>
      </c>
      <c r="H1493" s="31">
        <f t="shared" si="167"/>
        <v>50183.333333333328</v>
      </c>
      <c r="I1493" s="59"/>
      <c r="J1493" s="63">
        <f t="shared" si="166"/>
        <v>501833.33333333326</v>
      </c>
    </row>
    <row r="1494" spans="1:10">
      <c r="A1494" s="24">
        <v>12</v>
      </c>
      <c r="B1494" s="25" t="s">
        <v>35</v>
      </c>
      <c r="C1494" s="37"/>
      <c r="D1494" s="27">
        <v>49680</v>
      </c>
      <c r="E1494" s="28">
        <f t="shared" si="164"/>
        <v>0</v>
      </c>
      <c r="F1494" s="29">
        <v>0</v>
      </c>
      <c r="G1494" s="30">
        <f t="shared" si="165"/>
        <v>0</v>
      </c>
      <c r="H1494" s="31">
        <f t="shared" si="167"/>
        <v>46000</v>
      </c>
      <c r="I1494" s="59"/>
      <c r="J1494" s="63">
        <f t="shared" si="166"/>
        <v>0</v>
      </c>
    </row>
    <row r="1495" spans="1:10">
      <c r="A1495" s="168">
        <v>13</v>
      </c>
      <c r="B1495" s="25" t="s">
        <v>36</v>
      </c>
      <c r="C1495" s="37"/>
      <c r="D1495" s="38">
        <v>64152</v>
      </c>
      <c r="E1495" s="156">
        <f t="shared" si="164"/>
        <v>0</v>
      </c>
      <c r="F1495" s="157">
        <v>0</v>
      </c>
      <c r="G1495" s="30">
        <f t="shared" si="165"/>
        <v>0</v>
      </c>
      <c r="H1495" s="170">
        <f t="shared" si="167"/>
        <v>59399.999999999993</v>
      </c>
      <c r="I1495" s="183"/>
      <c r="J1495" s="158">
        <f t="shared" si="166"/>
        <v>0</v>
      </c>
    </row>
    <row r="1496" spans="1:10">
      <c r="A1496" s="168">
        <v>14</v>
      </c>
      <c r="B1496" s="25" t="s">
        <v>37</v>
      </c>
      <c r="C1496" s="37"/>
      <c r="D1496" s="38">
        <v>65934</v>
      </c>
      <c r="E1496" s="156">
        <f t="shared" si="164"/>
        <v>0</v>
      </c>
      <c r="F1496" s="157">
        <v>0</v>
      </c>
      <c r="G1496" s="30">
        <f t="shared" si="165"/>
        <v>0</v>
      </c>
      <c r="H1496" s="170">
        <f t="shared" si="167"/>
        <v>61049.999999999993</v>
      </c>
      <c r="I1496" s="183"/>
      <c r="J1496" s="158">
        <f t="shared" si="166"/>
        <v>0</v>
      </c>
    </row>
    <row r="1497" spans="1:10">
      <c r="A1497" s="168">
        <v>15</v>
      </c>
      <c r="B1497" s="25" t="s">
        <v>38</v>
      </c>
      <c r="C1497" s="37"/>
      <c r="D1497" s="38">
        <v>76626</v>
      </c>
      <c r="E1497" s="156">
        <f t="shared" si="164"/>
        <v>0</v>
      </c>
      <c r="F1497" s="157">
        <v>0</v>
      </c>
      <c r="G1497" s="30">
        <f t="shared" si="165"/>
        <v>0</v>
      </c>
      <c r="H1497" s="170">
        <f t="shared" si="167"/>
        <v>70950</v>
      </c>
      <c r="I1497" s="183"/>
      <c r="J1497" s="158">
        <f t="shared" si="166"/>
        <v>0</v>
      </c>
    </row>
    <row r="1498" spans="1:10">
      <c r="A1498" s="168">
        <v>16</v>
      </c>
      <c r="B1498" s="25" t="s">
        <v>39</v>
      </c>
      <c r="C1498" s="37"/>
      <c r="D1498" s="38">
        <v>80190</v>
      </c>
      <c r="E1498" s="156">
        <f t="shared" si="164"/>
        <v>0</v>
      </c>
      <c r="F1498" s="157">
        <v>0</v>
      </c>
      <c r="G1498" s="30">
        <f t="shared" si="165"/>
        <v>0</v>
      </c>
      <c r="H1498" s="170">
        <f t="shared" si="167"/>
        <v>74250</v>
      </c>
      <c r="I1498" s="183"/>
      <c r="J1498" s="158">
        <f t="shared" si="166"/>
        <v>0</v>
      </c>
    </row>
    <row r="1499" spans="1:10">
      <c r="A1499" s="168">
        <v>17</v>
      </c>
      <c r="B1499" s="25" t="s">
        <v>40</v>
      </c>
      <c r="C1499" s="37"/>
      <c r="D1499" s="38">
        <v>113832</v>
      </c>
      <c r="E1499" s="156">
        <f t="shared" si="164"/>
        <v>0</v>
      </c>
      <c r="F1499" s="157">
        <v>0</v>
      </c>
      <c r="G1499" s="30">
        <f t="shared" si="165"/>
        <v>0</v>
      </c>
      <c r="H1499" s="170">
        <f t="shared" si="167"/>
        <v>105400</v>
      </c>
      <c r="I1499" s="183"/>
      <c r="J1499" s="158">
        <f t="shared" si="166"/>
        <v>0</v>
      </c>
    </row>
    <row r="1500" spans="1:10">
      <c r="A1500" s="168">
        <v>18</v>
      </c>
      <c r="B1500" s="25" t="s">
        <v>41</v>
      </c>
      <c r="C1500" s="37"/>
      <c r="D1500" s="38">
        <v>98010</v>
      </c>
      <c r="E1500" s="156">
        <f t="shared" si="164"/>
        <v>0</v>
      </c>
      <c r="F1500" s="157">
        <v>0</v>
      </c>
      <c r="G1500" s="30">
        <f t="shared" si="165"/>
        <v>0</v>
      </c>
      <c r="H1500" s="170">
        <f t="shared" si="167"/>
        <v>90750</v>
      </c>
      <c r="I1500" s="183"/>
      <c r="J1500" s="158">
        <f t="shared" si="166"/>
        <v>0</v>
      </c>
    </row>
    <row r="1501" spans="1:10" ht="17.25">
      <c r="A1501" s="40"/>
      <c r="B1501" s="41" t="s">
        <v>42</v>
      </c>
      <c r="C1501" s="42">
        <f>SUM(C1483:C1500)</f>
        <v>30</v>
      </c>
      <c r="D1501" s="42"/>
      <c r="E1501" s="43">
        <f>SUM(E1483:E1500)</f>
        <v>2620940</v>
      </c>
      <c r="F1501" s="43"/>
      <c r="G1501" s="44">
        <f>SUM(G1483:G1500)</f>
        <v>2620940</v>
      </c>
      <c r="H1501" s="45"/>
      <c r="I1501" s="64"/>
      <c r="J1501" s="45">
        <f>SUM(J1483:J1500)</f>
        <v>2426796.2962962957</v>
      </c>
    </row>
    <row r="1502" spans="1:10" ht="31.5">
      <c r="A1502" s="46"/>
      <c r="B1502" s="47"/>
      <c r="C1502" s="48"/>
      <c r="D1502" s="48"/>
      <c r="E1502" s="49"/>
      <c r="F1502" s="49"/>
      <c r="G1502" s="50"/>
      <c r="H1502" s="51"/>
      <c r="I1502" s="65"/>
      <c r="J1502" s="184">
        <f>J1501*0.08</f>
        <v>194143.70370370365</v>
      </c>
    </row>
    <row r="1503" spans="1:10" ht="18">
      <c r="A1503" s="283" t="s">
        <v>43</v>
      </c>
      <c r="B1503" s="283"/>
      <c r="C1503" s="284" t="s">
        <v>44</v>
      </c>
      <c r="D1503" s="284"/>
      <c r="E1503" s="54"/>
      <c r="F1503" s="54"/>
      <c r="G1503" s="55" t="s">
        <v>45</v>
      </c>
      <c r="H1503" s="56"/>
      <c r="I1503" s="66"/>
      <c r="J1503" s="185">
        <f>SUM(J1501:J1502)</f>
        <v>2620939.9999999995</v>
      </c>
    </row>
    <row r="1504" spans="1:10">
      <c r="B1504" s="131" t="s">
        <v>165</v>
      </c>
      <c r="C1504" s="131" t="s">
        <v>166</v>
      </c>
      <c r="D1504" s="131"/>
      <c r="E1504" s="131" t="s">
        <v>167</v>
      </c>
    </row>
    <row r="1506" spans="1:10" ht="15.75">
      <c r="A1506" s="279" t="s">
        <v>0</v>
      </c>
      <c r="B1506" s="279"/>
      <c r="C1506" s="279"/>
      <c r="D1506" s="279"/>
      <c r="E1506" s="279"/>
      <c r="F1506" s="279"/>
      <c r="G1506" s="279"/>
      <c r="H1506" s="3"/>
      <c r="I1506" s="182"/>
      <c r="J1506" s="3"/>
    </row>
    <row r="1507" spans="1:10" ht="15.75">
      <c r="A1507" s="279" t="s">
        <v>1</v>
      </c>
      <c r="B1507" s="279"/>
      <c r="C1507" s="279"/>
      <c r="D1507" s="279"/>
      <c r="E1507" s="279"/>
      <c r="F1507" s="279"/>
      <c r="G1507" s="279"/>
      <c r="H1507" s="176"/>
      <c r="I1507" s="176"/>
      <c r="J1507" s="176"/>
    </row>
    <row r="1508" spans="1:10" ht="15.75">
      <c r="A1508" s="279" t="s">
        <v>2</v>
      </c>
      <c r="B1508" s="279"/>
      <c r="C1508" s="279"/>
      <c r="D1508" s="279"/>
      <c r="E1508" s="279"/>
      <c r="F1508" s="279"/>
      <c r="G1508" s="279"/>
      <c r="H1508" s="3"/>
      <c r="I1508" s="59"/>
      <c r="J1508" s="3"/>
    </row>
    <row r="1509" spans="1:10" ht="15.75">
      <c r="A1509" s="279" t="s">
        <v>4</v>
      </c>
      <c r="B1509" s="279"/>
      <c r="C1509" s="279"/>
      <c r="D1509" s="279"/>
      <c r="E1509" s="279"/>
      <c r="F1509" s="279"/>
      <c r="G1509" s="279"/>
      <c r="H1509" s="3"/>
      <c r="I1509" s="59"/>
      <c r="J1509" s="3"/>
    </row>
    <row r="1510" spans="1:10" ht="15.75">
      <c r="A1510" s="280" t="s">
        <v>6</v>
      </c>
      <c r="B1510" s="280"/>
      <c r="C1510" s="280"/>
      <c r="D1510" s="280"/>
      <c r="E1510" s="280"/>
      <c r="F1510" s="280"/>
      <c r="G1510" s="280"/>
      <c r="H1510" s="3"/>
      <c r="I1510" s="59"/>
      <c r="J1510" s="3"/>
    </row>
    <row r="1511" spans="1:10" ht="27.75">
      <c r="A1511" s="9"/>
      <c r="B1511" s="9"/>
      <c r="C1511" s="281" t="s">
        <v>388</v>
      </c>
      <c r="D1511" s="281"/>
      <c r="E1511" s="281"/>
      <c r="F1511" s="281"/>
      <c r="G1511" s="281"/>
      <c r="H1511" s="3"/>
      <c r="I1511" s="59"/>
      <c r="J1511" s="3"/>
    </row>
    <row r="1512" spans="1:10" ht="15.75">
      <c r="A1512" s="11" t="s">
        <v>358</v>
      </c>
      <c r="B1512" s="12"/>
      <c r="C1512" s="13"/>
      <c r="D1512" s="286"/>
      <c r="E1512" s="286"/>
      <c r="F1512" s="286"/>
      <c r="G1512" s="286"/>
      <c r="H1512" s="15"/>
      <c r="I1512" s="59"/>
      <c r="J1512" s="3"/>
    </row>
    <row r="1513" spans="1:10" ht="15.75">
      <c r="A1513" s="11" t="s">
        <v>9</v>
      </c>
      <c r="B1513" s="286" t="s">
        <v>409</v>
      </c>
      <c r="C1513" s="286"/>
      <c r="D1513" s="286"/>
      <c r="E1513" s="286"/>
      <c r="F1513" s="286"/>
      <c r="G1513" s="16"/>
      <c r="H1513" s="20" t="s">
        <v>161</v>
      </c>
      <c r="I1513" s="62"/>
      <c r="J1513" s="61"/>
    </row>
    <row r="1514" spans="1:10" ht="18.75">
      <c r="A1514" s="11" t="s">
        <v>11</v>
      </c>
      <c r="B1514" s="177"/>
      <c r="C1514" s="178"/>
      <c r="D1514" s="178"/>
      <c r="E1514" s="178"/>
      <c r="F1514" s="179"/>
      <c r="G1514" s="180"/>
      <c r="H1514" s="180"/>
      <c r="I1514" s="180"/>
      <c r="J1514" s="3"/>
    </row>
    <row r="1515" spans="1:10" ht="15.75">
      <c r="A1515" s="21" t="s">
        <v>14</v>
      </c>
      <c r="B1515" s="181"/>
      <c r="C1515" s="21" t="s">
        <v>17</v>
      </c>
      <c r="D1515" s="22" t="s">
        <v>18</v>
      </c>
      <c r="E1515" s="23" t="s">
        <v>19</v>
      </c>
      <c r="F1515" s="23" t="s">
        <v>20</v>
      </c>
      <c r="G1515" s="21" t="s">
        <v>21</v>
      </c>
      <c r="H1515" s="3"/>
      <c r="I1515" s="59"/>
      <c r="J1515" s="3"/>
    </row>
    <row r="1516" spans="1:10">
      <c r="A1516" s="24">
        <v>1</v>
      </c>
      <c r="B1516" s="25" t="s">
        <v>23</v>
      </c>
      <c r="C1516" s="26"/>
      <c r="D1516" s="27">
        <v>79305</v>
      </c>
      <c r="E1516" s="28">
        <f t="shared" ref="E1516:E1533" si="168">D1516*C1516</f>
        <v>0</v>
      </c>
      <c r="F1516" s="29">
        <v>0</v>
      </c>
      <c r="G1516" s="30">
        <f t="shared" ref="G1516:G1533" si="169">E1516-E1516*F1516</f>
        <v>0</v>
      </c>
      <c r="H1516" s="31">
        <f>D1516/1.08</f>
        <v>73430.555555555547</v>
      </c>
      <c r="I1516" s="59"/>
      <c r="J1516" s="63">
        <f t="shared" ref="J1516:J1533" si="170">H1516*C1516</f>
        <v>0</v>
      </c>
    </row>
    <row r="1517" spans="1:10">
      <c r="A1517" s="120">
        <v>2</v>
      </c>
      <c r="B1517" s="121" t="s">
        <v>25</v>
      </c>
      <c r="C1517" s="126"/>
      <c r="D1517" s="33">
        <v>128591</v>
      </c>
      <c r="E1517" s="123">
        <f t="shared" si="168"/>
        <v>0</v>
      </c>
      <c r="F1517" s="29">
        <v>0</v>
      </c>
      <c r="G1517" s="125">
        <f t="shared" si="169"/>
        <v>0</v>
      </c>
      <c r="H1517" s="31">
        <f>D1517/1.08</f>
        <v>119065.74074074073</v>
      </c>
      <c r="I1517" s="129"/>
      <c r="J1517" s="63">
        <f t="shared" si="170"/>
        <v>0</v>
      </c>
    </row>
    <row r="1518" spans="1:10">
      <c r="A1518" s="24">
        <v>3</v>
      </c>
      <c r="B1518" s="25" t="s">
        <v>26</v>
      </c>
      <c r="C1518" s="88"/>
      <c r="D1518" s="27">
        <v>60043</v>
      </c>
      <c r="E1518" s="28">
        <f t="shared" si="168"/>
        <v>0</v>
      </c>
      <c r="F1518" s="29">
        <v>0</v>
      </c>
      <c r="G1518" s="30">
        <f t="shared" si="169"/>
        <v>0</v>
      </c>
      <c r="H1518" s="31">
        <f>D1518/1.08</f>
        <v>55595.370370370365</v>
      </c>
      <c r="I1518" s="59"/>
      <c r="J1518" s="63">
        <f t="shared" si="170"/>
        <v>0</v>
      </c>
    </row>
    <row r="1519" spans="1:10">
      <c r="A1519" s="24">
        <v>4</v>
      </c>
      <c r="B1519" s="25" t="s">
        <v>27</v>
      </c>
      <c r="C1519" s="35"/>
      <c r="D1519" s="27">
        <v>115781</v>
      </c>
      <c r="E1519" s="28">
        <f t="shared" si="168"/>
        <v>0</v>
      </c>
      <c r="F1519" s="29">
        <v>0</v>
      </c>
      <c r="G1519" s="30">
        <f t="shared" si="169"/>
        <v>0</v>
      </c>
      <c r="H1519" s="31">
        <f>D1519/1.08</f>
        <v>107204.62962962962</v>
      </c>
      <c r="I1519" s="59"/>
      <c r="J1519" s="63">
        <f t="shared" si="170"/>
        <v>0</v>
      </c>
    </row>
    <row r="1520" spans="1:10">
      <c r="A1520" s="24">
        <v>5</v>
      </c>
      <c r="B1520" s="25" t="s">
        <v>28</v>
      </c>
      <c r="C1520" s="32">
        <v>30</v>
      </c>
      <c r="D1520" s="33">
        <v>119943</v>
      </c>
      <c r="E1520" s="123">
        <f t="shared" si="168"/>
        <v>3598290</v>
      </c>
      <c r="F1520" s="124">
        <v>0.25</v>
      </c>
      <c r="G1520" s="125">
        <f t="shared" si="169"/>
        <v>2698717.5</v>
      </c>
      <c r="H1520" s="128">
        <f>D1520/1.08*0.75</f>
        <v>83293.75</v>
      </c>
      <c r="I1520" s="59"/>
      <c r="J1520" s="63">
        <f t="shared" si="170"/>
        <v>2498812.5</v>
      </c>
    </row>
    <row r="1521" spans="1:10">
      <c r="A1521" s="24">
        <v>6</v>
      </c>
      <c r="B1521" s="25" t="s">
        <v>29</v>
      </c>
      <c r="C1521" s="26"/>
      <c r="D1521" s="27">
        <v>94810</v>
      </c>
      <c r="E1521" s="28">
        <f t="shared" si="168"/>
        <v>0</v>
      </c>
      <c r="F1521" s="29">
        <v>0</v>
      </c>
      <c r="G1521" s="30">
        <f t="shared" si="169"/>
        <v>0</v>
      </c>
      <c r="H1521" s="31">
        <f t="shared" ref="H1521:H1533" si="171">D1521/1.08</f>
        <v>87787.037037037036</v>
      </c>
      <c r="I1521" s="59"/>
      <c r="J1521" s="63">
        <f t="shared" si="170"/>
        <v>0</v>
      </c>
    </row>
    <row r="1522" spans="1:10">
      <c r="A1522" s="24">
        <v>7</v>
      </c>
      <c r="B1522" s="25" t="s">
        <v>30</v>
      </c>
      <c r="C1522" s="34"/>
      <c r="D1522" s="27">
        <v>141396</v>
      </c>
      <c r="E1522" s="28">
        <f t="shared" si="168"/>
        <v>0</v>
      </c>
      <c r="F1522" s="29">
        <v>0</v>
      </c>
      <c r="G1522" s="30">
        <f t="shared" si="169"/>
        <v>0</v>
      </c>
      <c r="H1522" s="31">
        <f t="shared" si="171"/>
        <v>130922.22222222222</v>
      </c>
      <c r="I1522" s="59"/>
      <c r="J1522" s="63">
        <f t="shared" si="170"/>
        <v>0</v>
      </c>
    </row>
    <row r="1523" spans="1:10">
      <c r="A1523" s="24">
        <v>8</v>
      </c>
      <c r="B1523" s="25" t="s">
        <v>31</v>
      </c>
      <c r="C1523" s="26"/>
      <c r="D1523" s="27">
        <v>232931</v>
      </c>
      <c r="E1523" s="28">
        <f t="shared" si="168"/>
        <v>0</v>
      </c>
      <c r="F1523" s="29">
        <v>0</v>
      </c>
      <c r="G1523" s="30">
        <f t="shared" si="169"/>
        <v>0</v>
      </c>
      <c r="H1523" s="31">
        <f t="shared" si="171"/>
        <v>215676.85185185182</v>
      </c>
      <c r="I1523" s="59"/>
      <c r="J1523" s="63">
        <f t="shared" si="170"/>
        <v>0</v>
      </c>
    </row>
    <row r="1524" spans="1:10">
      <c r="A1524" s="24">
        <v>9</v>
      </c>
      <c r="B1524" s="36" t="s">
        <v>32</v>
      </c>
      <c r="C1524" s="26"/>
      <c r="D1524" s="27">
        <v>101534</v>
      </c>
      <c r="E1524" s="28">
        <f t="shared" si="168"/>
        <v>0</v>
      </c>
      <c r="F1524" s="29">
        <v>0</v>
      </c>
      <c r="G1524" s="30">
        <f t="shared" si="169"/>
        <v>0</v>
      </c>
      <c r="H1524" s="31">
        <f t="shared" si="171"/>
        <v>94012.962962962964</v>
      </c>
      <c r="I1524" s="59"/>
      <c r="J1524" s="63">
        <f t="shared" si="170"/>
        <v>0</v>
      </c>
    </row>
    <row r="1525" spans="1:10">
      <c r="A1525" s="168">
        <v>10</v>
      </c>
      <c r="B1525" s="36" t="s">
        <v>33</v>
      </c>
      <c r="C1525" s="37"/>
      <c r="D1525" s="27">
        <v>110148</v>
      </c>
      <c r="E1525" s="156">
        <f t="shared" si="168"/>
        <v>0</v>
      </c>
      <c r="F1525" s="157">
        <v>0</v>
      </c>
      <c r="G1525" s="30">
        <f t="shared" si="169"/>
        <v>0</v>
      </c>
      <c r="H1525" s="170">
        <f t="shared" si="171"/>
        <v>101988.88888888888</v>
      </c>
      <c r="I1525" s="183"/>
      <c r="J1525" s="158">
        <f t="shared" si="170"/>
        <v>0</v>
      </c>
    </row>
    <row r="1526" spans="1:10">
      <c r="A1526" s="24">
        <v>11</v>
      </c>
      <c r="B1526" s="25" t="s">
        <v>34</v>
      </c>
      <c r="C1526" s="37"/>
      <c r="D1526" s="27">
        <v>54198</v>
      </c>
      <c r="E1526" s="28">
        <f t="shared" si="168"/>
        <v>0</v>
      </c>
      <c r="F1526" s="29">
        <v>0</v>
      </c>
      <c r="G1526" s="30">
        <f t="shared" si="169"/>
        <v>0</v>
      </c>
      <c r="H1526" s="31">
        <f t="shared" si="171"/>
        <v>50183.333333333328</v>
      </c>
      <c r="I1526" s="59"/>
      <c r="J1526" s="63">
        <f t="shared" si="170"/>
        <v>0</v>
      </c>
    </row>
    <row r="1527" spans="1:10">
      <c r="A1527" s="24">
        <v>12</v>
      </c>
      <c r="B1527" s="25" t="s">
        <v>35</v>
      </c>
      <c r="C1527" s="37"/>
      <c r="D1527" s="27">
        <v>49680</v>
      </c>
      <c r="E1527" s="28">
        <f t="shared" si="168"/>
        <v>0</v>
      </c>
      <c r="F1527" s="29">
        <v>0</v>
      </c>
      <c r="G1527" s="30">
        <f t="shared" si="169"/>
        <v>0</v>
      </c>
      <c r="H1527" s="31">
        <f t="shared" si="171"/>
        <v>46000</v>
      </c>
      <c r="I1527" s="59"/>
      <c r="J1527" s="63">
        <f t="shared" si="170"/>
        <v>0</v>
      </c>
    </row>
    <row r="1528" spans="1:10">
      <c r="A1528" s="168">
        <v>13</v>
      </c>
      <c r="B1528" s="25" t="s">
        <v>36</v>
      </c>
      <c r="C1528" s="37"/>
      <c r="D1528" s="38">
        <v>64152</v>
      </c>
      <c r="E1528" s="156">
        <f t="shared" si="168"/>
        <v>0</v>
      </c>
      <c r="F1528" s="157">
        <v>0</v>
      </c>
      <c r="G1528" s="30">
        <f t="shared" si="169"/>
        <v>0</v>
      </c>
      <c r="H1528" s="170">
        <f t="shared" si="171"/>
        <v>59399.999999999993</v>
      </c>
      <c r="I1528" s="183"/>
      <c r="J1528" s="158">
        <f t="shared" si="170"/>
        <v>0</v>
      </c>
    </row>
    <row r="1529" spans="1:10">
      <c r="A1529" s="168">
        <v>14</v>
      </c>
      <c r="B1529" s="25" t="s">
        <v>37</v>
      </c>
      <c r="C1529" s="37"/>
      <c r="D1529" s="38">
        <v>65934</v>
      </c>
      <c r="E1529" s="156">
        <f t="shared" si="168"/>
        <v>0</v>
      </c>
      <c r="F1529" s="157">
        <v>0</v>
      </c>
      <c r="G1529" s="30">
        <f t="shared" si="169"/>
        <v>0</v>
      </c>
      <c r="H1529" s="170">
        <f t="shared" si="171"/>
        <v>61049.999999999993</v>
      </c>
      <c r="I1529" s="183"/>
      <c r="J1529" s="158">
        <f t="shared" si="170"/>
        <v>0</v>
      </c>
    </row>
    <row r="1530" spans="1:10">
      <c r="A1530" s="168">
        <v>15</v>
      </c>
      <c r="B1530" s="25" t="s">
        <v>38</v>
      </c>
      <c r="C1530" s="37"/>
      <c r="D1530" s="38">
        <v>76626</v>
      </c>
      <c r="E1530" s="156">
        <f t="shared" si="168"/>
        <v>0</v>
      </c>
      <c r="F1530" s="157">
        <v>0</v>
      </c>
      <c r="G1530" s="30">
        <f t="shared" si="169"/>
        <v>0</v>
      </c>
      <c r="H1530" s="170">
        <f t="shared" si="171"/>
        <v>70950</v>
      </c>
      <c r="I1530" s="183"/>
      <c r="J1530" s="158">
        <f t="shared" si="170"/>
        <v>0</v>
      </c>
    </row>
    <row r="1531" spans="1:10">
      <c r="A1531" s="168">
        <v>16</v>
      </c>
      <c r="B1531" s="25" t="s">
        <v>39</v>
      </c>
      <c r="C1531" s="37"/>
      <c r="D1531" s="38">
        <v>80190</v>
      </c>
      <c r="E1531" s="156">
        <f t="shared" si="168"/>
        <v>0</v>
      </c>
      <c r="F1531" s="157">
        <v>0</v>
      </c>
      <c r="G1531" s="30">
        <f t="shared" si="169"/>
        <v>0</v>
      </c>
      <c r="H1531" s="170">
        <f t="shared" si="171"/>
        <v>74250</v>
      </c>
      <c r="I1531" s="183"/>
      <c r="J1531" s="158">
        <f t="shared" si="170"/>
        <v>0</v>
      </c>
    </row>
    <row r="1532" spans="1:10">
      <c r="A1532" s="168">
        <v>17</v>
      </c>
      <c r="B1532" s="25" t="s">
        <v>40</v>
      </c>
      <c r="C1532" s="37"/>
      <c r="D1532" s="38">
        <v>113832</v>
      </c>
      <c r="E1532" s="156">
        <f t="shared" si="168"/>
        <v>0</v>
      </c>
      <c r="F1532" s="157">
        <v>0</v>
      </c>
      <c r="G1532" s="30">
        <f t="shared" si="169"/>
        <v>0</v>
      </c>
      <c r="H1532" s="170">
        <f t="shared" si="171"/>
        <v>105400</v>
      </c>
      <c r="I1532" s="183"/>
      <c r="J1532" s="158">
        <f t="shared" si="170"/>
        <v>0</v>
      </c>
    </row>
    <row r="1533" spans="1:10">
      <c r="A1533" s="168">
        <v>18</v>
      </c>
      <c r="B1533" s="25" t="s">
        <v>41</v>
      </c>
      <c r="C1533" s="37"/>
      <c r="D1533" s="38">
        <v>98010</v>
      </c>
      <c r="E1533" s="156">
        <f t="shared" si="168"/>
        <v>0</v>
      </c>
      <c r="F1533" s="157">
        <v>0</v>
      </c>
      <c r="G1533" s="30">
        <f t="shared" si="169"/>
        <v>0</v>
      </c>
      <c r="H1533" s="170">
        <f t="shared" si="171"/>
        <v>90750</v>
      </c>
      <c r="I1533" s="183"/>
      <c r="J1533" s="158">
        <f t="shared" si="170"/>
        <v>0</v>
      </c>
    </row>
    <row r="1534" spans="1:10" ht="17.25">
      <c r="A1534" s="40"/>
      <c r="B1534" s="41" t="s">
        <v>42</v>
      </c>
      <c r="C1534" s="42">
        <f>SUM(C1516:C1533)</f>
        <v>30</v>
      </c>
      <c r="D1534" s="42"/>
      <c r="E1534" s="43">
        <f>SUM(E1516:E1533)</f>
        <v>3598290</v>
      </c>
      <c r="F1534" s="43"/>
      <c r="G1534" s="44">
        <f>SUM(G1516:G1533)</f>
        <v>2698717.5</v>
      </c>
      <c r="H1534" s="45"/>
      <c r="I1534" s="64"/>
      <c r="J1534" s="45">
        <f>SUM(J1516:J1533)</f>
        <v>2498812.5</v>
      </c>
    </row>
    <row r="1535" spans="1:10" ht="31.5">
      <c r="A1535" s="46"/>
      <c r="B1535" s="47"/>
      <c r="C1535" s="48"/>
      <c r="D1535" s="48"/>
      <c r="E1535" s="49"/>
      <c r="F1535" s="49"/>
      <c r="G1535" s="50"/>
      <c r="H1535" s="51"/>
      <c r="I1535" s="65"/>
      <c r="J1535" s="184">
        <f>J1534*0.08</f>
        <v>199905</v>
      </c>
    </row>
    <row r="1536" spans="1:10" ht="18">
      <c r="A1536" s="283" t="s">
        <v>43</v>
      </c>
      <c r="B1536" s="283"/>
      <c r="C1536" s="284" t="s">
        <v>44</v>
      </c>
      <c r="D1536" s="284"/>
      <c r="E1536" s="54"/>
      <c r="F1536" s="54"/>
      <c r="G1536" s="55" t="s">
        <v>45</v>
      </c>
      <c r="H1536" s="56"/>
      <c r="I1536" s="66"/>
      <c r="J1536" s="185">
        <f>SUM(J1534:J1535)</f>
        <v>2698717.5</v>
      </c>
    </row>
    <row r="1538" spans="1:10">
      <c r="B1538" s="131" t="s">
        <v>165</v>
      </c>
      <c r="C1538" s="131" t="s">
        <v>166</v>
      </c>
      <c r="D1538" s="131"/>
      <c r="E1538" s="131" t="s">
        <v>167</v>
      </c>
    </row>
    <row r="1540" spans="1:10" ht="15.75">
      <c r="A1540" s="279" t="s">
        <v>0</v>
      </c>
      <c r="B1540" s="279"/>
      <c r="C1540" s="279"/>
      <c r="D1540" s="279"/>
      <c r="E1540" s="279"/>
      <c r="F1540" s="279"/>
      <c r="G1540" s="279"/>
      <c r="H1540" s="3"/>
      <c r="I1540" s="182"/>
      <c r="J1540" s="3"/>
    </row>
    <row r="1541" spans="1:10" ht="15.75">
      <c r="A1541" s="279" t="s">
        <v>1</v>
      </c>
      <c r="B1541" s="279"/>
      <c r="C1541" s="279"/>
      <c r="D1541" s="279"/>
      <c r="E1541" s="279"/>
      <c r="F1541" s="279"/>
      <c r="G1541" s="279"/>
      <c r="H1541" s="176"/>
      <c r="I1541" s="176"/>
      <c r="J1541" s="176"/>
    </row>
    <row r="1542" spans="1:10" ht="15.75">
      <c r="A1542" s="279" t="s">
        <v>2</v>
      </c>
      <c r="B1542" s="279"/>
      <c r="C1542" s="279"/>
      <c r="D1542" s="279"/>
      <c r="E1542" s="279"/>
      <c r="F1542" s="279"/>
      <c r="G1542" s="279"/>
      <c r="H1542" s="3"/>
      <c r="I1542" s="59"/>
      <c r="J1542" s="3"/>
    </row>
    <row r="1543" spans="1:10" ht="15.75">
      <c r="A1543" s="279" t="s">
        <v>4</v>
      </c>
      <c r="B1543" s="279"/>
      <c r="C1543" s="279"/>
      <c r="D1543" s="279"/>
      <c r="E1543" s="279"/>
      <c r="F1543" s="279"/>
      <c r="G1543" s="279"/>
      <c r="H1543" s="3"/>
      <c r="I1543" s="59"/>
      <c r="J1543" s="3"/>
    </row>
    <row r="1544" spans="1:10" ht="15.75">
      <c r="A1544" s="280" t="s">
        <v>6</v>
      </c>
      <c r="B1544" s="280"/>
      <c r="C1544" s="280"/>
      <c r="D1544" s="280"/>
      <c r="E1544" s="280"/>
      <c r="F1544" s="280"/>
      <c r="G1544" s="280"/>
      <c r="H1544" s="3"/>
      <c r="I1544" s="59"/>
      <c r="J1544" s="3"/>
    </row>
    <row r="1545" spans="1:10" ht="27.75">
      <c r="A1545" s="9"/>
      <c r="B1545" s="9"/>
      <c r="C1545" s="281" t="s">
        <v>388</v>
      </c>
      <c r="D1545" s="281"/>
      <c r="E1545" s="281"/>
      <c r="F1545" s="281"/>
      <c r="G1545" s="281"/>
      <c r="H1545" s="3"/>
      <c r="I1545" s="59"/>
      <c r="J1545" s="3"/>
    </row>
    <row r="1546" spans="1:10" ht="15.75">
      <c r="A1546" s="11" t="s">
        <v>358</v>
      </c>
      <c r="B1546" s="12"/>
      <c r="C1546" s="13"/>
      <c r="D1546" s="286"/>
      <c r="E1546" s="286"/>
      <c r="F1546" s="286"/>
      <c r="G1546" s="286"/>
      <c r="H1546" s="15"/>
      <c r="I1546" s="59"/>
      <c r="J1546" s="3"/>
    </row>
    <row r="1547" spans="1:10" ht="15.75">
      <c r="A1547" s="11" t="s">
        <v>9</v>
      </c>
      <c r="B1547" s="286" t="s">
        <v>410</v>
      </c>
      <c r="C1547" s="286"/>
      <c r="D1547" s="286"/>
      <c r="E1547" s="286"/>
      <c r="F1547" s="286"/>
      <c r="G1547" s="16"/>
      <c r="H1547" s="20" t="s">
        <v>161</v>
      </c>
      <c r="I1547" s="62"/>
      <c r="J1547" s="61"/>
    </row>
    <row r="1548" spans="1:10" ht="18.75">
      <c r="A1548" s="11" t="s">
        <v>11</v>
      </c>
      <c r="B1548" s="177"/>
      <c r="C1548" s="178"/>
      <c r="D1548" s="178"/>
      <c r="E1548" s="178"/>
      <c r="F1548" s="179"/>
      <c r="G1548" s="180"/>
      <c r="H1548" s="180"/>
      <c r="I1548" s="180"/>
      <c r="J1548" s="3"/>
    </row>
    <row r="1549" spans="1:10" ht="15.75">
      <c r="A1549" s="21" t="s">
        <v>14</v>
      </c>
      <c r="B1549" s="181"/>
      <c r="C1549" s="21" t="s">
        <v>17</v>
      </c>
      <c r="D1549" s="22" t="s">
        <v>18</v>
      </c>
      <c r="E1549" s="23" t="s">
        <v>19</v>
      </c>
      <c r="F1549" s="23" t="s">
        <v>20</v>
      </c>
      <c r="G1549" s="21" t="s">
        <v>21</v>
      </c>
      <c r="H1549" s="3"/>
      <c r="I1549" s="59"/>
      <c r="J1549" s="3"/>
    </row>
    <row r="1550" spans="1:10">
      <c r="A1550" s="24">
        <v>1</v>
      </c>
      <c r="B1550" s="25" t="s">
        <v>23</v>
      </c>
      <c r="C1550" s="26">
        <v>15</v>
      </c>
      <c r="D1550" s="27">
        <v>79305</v>
      </c>
      <c r="E1550" s="28">
        <f t="shared" ref="E1550:E1567" si="172">D1550*C1550</f>
        <v>1189575</v>
      </c>
      <c r="F1550" s="29">
        <v>0</v>
      </c>
      <c r="G1550" s="30">
        <f t="shared" ref="G1550:G1567" si="173">E1550-E1550*F1550</f>
        <v>1189575</v>
      </c>
      <c r="H1550" s="31">
        <f>D1550/1.08</f>
        <v>73430.555555555547</v>
      </c>
      <c r="I1550" s="59"/>
      <c r="J1550" s="63">
        <f t="shared" ref="J1550:J1567" si="174">H1550*C1550</f>
        <v>1101458.3333333333</v>
      </c>
    </row>
    <row r="1551" spans="1:10">
      <c r="A1551" s="120">
        <v>2</v>
      </c>
      <c r="B1551" s="121" t="s">
        <v>25</v>
      </c>
      <c r="C1551" s="126">
        <v>10</v>
      </c>
      <c r="D1551" s="33">
        <v>128591</v>
      </c>
      <c r="E1551" s="123">
        <f t="shared" si="172"/>
        <v>1285910</v>
      </c>
      <c r="F1551" s="29">
        <v>0</v>
      </c>
      <c r="G1551" s="125">
        <f t="shared" si="173"/>
        <v>1285910</v>
      </c>
      <c r="H1551" s="31">
        <f>D1551/1.08</f>
        <v>119065.74074074073</v>
      </c>
      <c r="I1551" s="129"/>
      <c r="J1551" s="63">
        <f t="shared" si="174"/>
        <v>1190657.4074074072</v>
      </c>
    </row>
    <row r="1552" spans="1:10">
      <c r="A1552" s="24">
        <v>3</v>
      </c>
      <c r="B1552" s="25" t="s">
        <v>26</v>
      </c>
      <c r="C1552" s="88"/>
      <c r="D1552" s="27">
        <v>60043</v>
      </c>
      <c r="E1552" s="28">
        <f t="shared" si="172"/>
        <v>0</v>
      </c>
      <c r="F1552" s="29">
        <v>0</v>
      </c>
      <c r="G1552" s="30">
        <f t="shared" si="173"/>
        <v>0</v>
      </c>
      <c r="H1552" s="31">
        <f>D1552/1.08</f>
        <v>55595.370370370365</v>
      </c>
      <c r="I1552" s="59"/>
      <c r="J1552" s="63">
        <f t="shared" si="174"/>
        <v>0</v>
      </c>
    </row>
    <row r="1553" spans="1:10">
      <c r="A1553" s="24">
        <v>4</v>
      </c>
      <c r="B1553" s="25" t="s">
        <v>27</v>
      </c>
      <c r="C1553" s="35"/>
      <c r="D1553" s="27">
        <v>115781</v>
      </c>
      <c r="E1553" s="28">
        <f t="shared" si="172"/>
        <v>0</v>
      </c>
      <c r="F1553" s="29">
        <v>0</v>
      </c>
      <c r="G1553" s="30">
        <f t="shared" si="173"/>
        <v>0</v>
      </c>
      <c r="H1553" s="31">
        <f>D1553/1.08</f>
        <v>107204.62962962962</v>
      </c>
      <c r="I1553" s="59"/>
      <c r="J1553" s="63">
        <f t="shared" si="174"/>
        <v>0</v>
      </c>
    </row>
    <row r="1554" spans="1:10">
      <c r="A1554" s="24">
        <v>5</v>
      </c>
      <c r="B1554" s="25" t="s">
        <v>28</v>
      </c>
      <c r="C1554" s="32">
        <v>15</v>
      </c>
      <c r="D1554" s="33">
        <v>119943</v>
      </c>
      <c r="E1554" s="123">
        <f t="shared" si="172"/>
        <v>1799145</v>
      </c>
      <c r="F1554" s="124">
        <v>0.25</v>
      </c>
      <c r="G1554" s="125">
        <f t="shared" si="173"/>
        <v>1349358.75</v>
      </c>
      <c r="H1554" s="128">
        <f>D1554/1.08*0.75</f>
        <v>83293.75</v>
      </c>
      <c r="I1554" s="59"/>
      <c r="J1554" s="63">
        <f t="shared" si="174"/>
        <v>1249406.25</v>
      </c>
    </row>
    <row r="1555" spans="1:10">
      <c r="A1555" s="24">
        <v>6</v>
      </c>
      <c r="B1555" s="25" t="s">
        <v>29</v>
      </c>
      <c r="C1555" s="26"/>
      <c r="D1555" s="27">
        <v>94810</v>
      </c>
      <c r="E1555" s="28">
        <f t="shared" si="172"/>
        <v>0</v>
      </c>
      <c r="F1555" s="29">
        <v>0</v>
      </c>
      <c r="G1555" s="30">
        <f t="shared" si="173"/>
        <v>0</v>
      </c>
      <c r="H1555" s="31">
        <f t="shared" ref="H1555:H1567" si="175">D1555/1.08</f>
        <v>87787.037037037036</v>
      </c>
      <c r="I1555" s="59"/>
      <c r="J1555" s="63">
        <f t="shared" si="174"/>
        <v>0</v>
      </c>
    </row>
    <row r="1556" spans="1:10">
      <c r="A1556" s="24">
        <v>7</v>
      </c>
      <c r="B1556" s="25" t="s">
        <v>30</v>
      </c>
      <c r="C1556" s="34"/>
      <c r="D1556" s="27">
        <v>141396</v>
      </c>
      <c r="E1556" s="28">
        <f t="shared" si="172"/>
        <v>0</v>
      </c>
      <c r="F1556" s="29">
        <v>0</v>
      </c>
      <c r="G1556" s="30">
        <f t="shared" si="173"/>
        <v>0</v>
      </c>
      <c r="H1556" s="31">
        <f t="shared" si="175"/>
        <v>130922.22222222222</v>
      </c>
      <c r="I1556" s="59"/>
      <c r="J1556" s="63">
        <f t="shared" si="174"/>
        <v>0</v>
      </c>
    </row>
    <row r="1557" spans="1:10">
      <c r="A1557" s="24">
        <v>8</v>
      </c>
      <c r="B1557" s="25" t="s">
        <v>31</v>
      </c>
      <c r="C1557" s="26"/>
      <c r="D1557" s="27">
        <v>232931</v>
      </c>
      <c r="E1557" s="28">
        <f t="shared" si="172"/>
        <v>0</v>
      </c>
      <c r="F1557" s="29">
        <v>0</v>
      </c>
      <c r="G1557" s="30">
        <f t="shared" si="173"/>
        <v>0</v>
      </c>
      <c r="H1557" s="31">
        <f t="shared" si="175"/>
        <v>215676.85185185182</v>
      </c>
      <c r="I1557" s="59"/>
      <c r="J1557" s="63">
        <f t="shared" si="174"/>
        <v>0</v>
      </c>
    </row>
    <row r="1558" spans="1:10">
      <c r="A1558" s="24">
        <v>9</v>
      </c>
      <c r="B1558" s="36" t="s">
        <v>32</v>
      </c>
      <c r="C1558" s="26"/>
      <c r="D1558" s="27">
        <v>101534</v>
      </c>
      <c r="E1558" s="28">
        <f t="shared" si="172"/>
        <v>0</v>
      </c>
      <c r="F1558" s="29">
        <v>0</v>
      </c>
      <c r="G1558" s="30">
        <f t="shared" si="173"/>
        <v>0</v>
      </c>
      <c r="H1558" s="31">
        <f t="shared" si="175"/>
        <v>94012.962962962964</v>
      </c>
      <c r="I1558" s="59"/>
      <c r="J1558" s="63">
        <f t="shared" si="174"/>
        <v>0</v>
      </c>
    </row>
    <row r="1559" spans="1:10">
      <c r="A1559" s="168">
        <v>10</v>
      </c>
      <c r="B1559" s="36" t="s">
        <v>33</v>
      </c>
      <c r="C1559" s="37"/>
      <c r="D1559" s="27">
        <v>110148</v>
      </c>
      <c r="E1559" s="156">
        <f t="shared" si="172"/>
        <v>0</v>
      </c>
      <c r="F1559" s="157">
        <v>0</v>
      </c>
      <c r="G1559" s="30">
        <f t="shared" si="173"/>
        <v>0</v>
      </c>
      <c r="H1559" s="170">
        <f t="shared" si="175"/>
        <v>101988.88888888888</v>
      </c>
      <c r="I1559" s="183"/>
      <c r="J1559" s="158">
        <f t="shared" si="174"/>
        <v>0</v>
      </c>
    </row>
    <row r="1560" spans="1:10">
      <c r="A1560" s="24">
        <v>11</v>
      </c>
      <c r="B1560" s="25" t="s">
        <v>34</v>
      </c>
      <c r="C1560" s="37">
        <v>10</v>
      </c>
      <c r="D1560" s="27">
        <v>54198</v>
      </c>
      <c r="E1560" s="28">
        <f t="shared" si="172"/>
        <v>541980</v>
      </c>
      <c r="F1560" s="29">
        <v>0</v>
      </c>
      <c r="G1560" s="30">
        <f t="shared" si="173"/>
        <v>541980</v>
      </c>
      <c r="H1560" s="31">
        <f t="shared" si="175"/>
        <v>50183.333333333328</v>
      </c>
      <c r="I1560" s="59"/>
      <c r="J1560" s="63">
        <f t="shared" si="174"/>
        <v>501833.33333333326</v>
      </c>
    </row>
    <row r="1561" spans="1:10">
      <c r="A1561" s="24">
        <v>12</v>
      </c>
      <c r="B1561" s="25" t="s">
        <v>35</v>
      </c>
      <c r="C1561" s="37"/>
      <c r="D1561" s="27">
        <v>49680</v>
      </c>
      <c r="E1561" s="28">
        <f t="shared" si="172"/>
        <v>0</v>
      </c>
      <c r="F1561" s="29">
        <v>0</v>
      </c>
      <c r="G1561" s="30">
        <f t="shared" si="173"/>
        <v>0</v>
      </c>
      <c r="H1561" s="31">
        <f t="shared" si="175"/>
        <v>46000</v>
      </c>
      <c r="I1561" s="59"/>
      <c r="J1561" s="63">
        <f t="shared" si="174"/>
        <v>0</v>
      </c>
    </row>
    <row r="1562" spans="1:10">
      <c r="A1562" s="168">
        <v>13</v>
      </c>
      <c r="B1562" s="25" t="s">
        <v>36</v>
      </c>
      <c r="C1562" s="37"/>
      <c r="D1562" s="38">
        <v>64152</v>
      </c>
      <c r="E1562" s="156">
        <f t="shared" si="172"/>
        <v>0</v>
      </c>
      <c r="F1562" s="157">
        <v>0</v>
      </c>
      <c r="G1562" s="30">
        <f t="shared" si="173"/>
        <v>0</v>
      </c>
      <c r="H1562" s="170">
        <f t="shared" si="175"/>
        <v>59399.999999999993</v>
      </c>
      <c r="I1562" s="183"/>
      <c r="J1562" s="158">
        <f t="shared" si="174"/>
        <v>0</v>
      </c>
    </row>
    <row r="1563" spans="1:10">
      <c r="A1563" s="168">
        <v>14</v>
      </c>
      <c r="B1563" s="25" t="s">
        <v>37</v>
      </c>
      <c r="C1563" s="37"/>
      <c r="D1563" s="38">
        <v>65934</v>
      </c>
      <c r="E1563" s="156">
        <f t="shared" si="172"/>
        <v>0</v>
      </c>
      <c r="F1563" s="157">
        <v>0</v>
      </c>
      <c r="G1563" s="30">
        <f t="shared" si="173"/>
        <v>0</v>
      </c>
      <c r="H1563" s="170">
        <f t="shared" si="175"/>
        <v>61049.999999999993</v>
      </c>
      <c r="I1563" s="183"/>
      <c r="J1563" s="158">
        <f t="shared" si="174"/>
        <v>0</v>
      </c>
    </row>
    <row r="1564" spans="1:10">
      <c r="A1564" s="168">
        <v>15</v>
      </c>
      <c r="B1564" s="25" t="s">
        <v>38</v>
      </c>
      <c r="C1564" s="37"/>
      <c r="D1564" s="38">
        <v>76626</v>
      </c>
      <c r="E1564" s="156">
        <f t="shared" si="172"/>
        <v>0</v>
      </c>
      <c r="F1564" s="157">
        <v>0</v>
      </c>
      <c r="G1564" s="30">
        <f t="shared" si="173"/>
        <v>0</v>
      </c>
      <c r="H1564" s="170">
        <f t="shared" si="175"/>
        <v>70950</v>
      </c>
      <c r="I1564" s="183"/>
      <c r="J1564" s="158">
        <f t="shared" si="174"/>
        <v>0</v>
      </c>
    </row>
    <row r="1565" spans="1:10">
      <c r="A1565" s="168">
        <v>16</v>
      </c>
      <c r="B1565" s="25" t="s">
        <v>39</v>
      </c>
      <c r="C1565" s="37"/>
      <c r="D1565" s="38">
        <v>80190</v>
      </c>
      <c r="E1565" s="156">
        <f t="shared" si="172"/>
        <v>0</v>
      </c>
      <c r="F1565" s="157">
        <v>0</v>
      </c>
      <c r="G1565" s="30">
        <f t="shared" si="173"/>
        <v>0</v>
      </c>
      <c r="H1565" s="170">
        <f t="shared" si="175"/>
        <v>74250</v>
      </c>
      <c r="I1565" s="183"/>
      <c r="J1565" s="158">
        <f t="shared" si="174"/>
        <v>0</v>
      </c>
    </row>
    <row r="1566" spans="1:10">
      <c r="A1566" s="168">
        <v>17</v>
      </c>
      <c r="B1566" s="25" t="s">
        <v>40</v>
      </c>
      <c r="C1566" s="37"/>
      <c r="D1566" s="38">
        <v>113832</v>
      </c>
      <c r="E1566" s="156">
        <f t="shared" si="172"/>
        <v>0</v>
      </c>
      <c r="F1566" s="157">
        <v>0</v>
      </c>
      <c r="G1566" s="30">
        <f t="shared" si="173"/>
        <v>0</v>
      </c>
      <c r="H1566" s="170">
        <f t="shared" si="175"/>
        <v>105400</v>
      </c>
      <c r="I1566" s="183"/>
      <c r="J1566" s="158">
        <f t="shared" si="174"/>
        <v>0</v>
      </c>
    </row>
    <row r="1567" spans="1:10">
      <c r="A1567" s="168">
        <v>18</v>
      </c>
      <c r="B1567" s="25" t="s">
        <v>41</v>
      </c>
      <c r="C1567" s="37"/>
      <c r="D1567" s="38">
        <v>98010</v>
      </c>
      <c r="E1567" s="156">
        <f t="shared" si="172"/>
        <v>0</v>
      </c>
      <c r="F1567" s="157">
        <v>0</v>
      </c>
      <c r="G1567" s="30">
        <f t="shared" si="173"/>
        <v>0</v>
      </c>
      <c r="H1567" s="170">
        <f t="shared" si="175"/>
        <v>90750</v>
      </c>
      <c r="I1567" s="183"/>
      <c r="J1567" s="158">
        <f t="shared" si="174"/>
        <v>0</v>
      </c>
    </row>
    <row r="1568" spans="1:10" ht="17.25">
      <c r="A1568" s="40"/>
      <c r="B1568" s="41" t="s">
        <v>42</v>
      </c>
      <c r="C1568" s="42">
        <f>SUM(C1550:C1567)</f>
        <v>50</v>
      </c>
      <c r="D1568" s="42"/>
      <c r="E1568" s="43">
        <f>SUM(E1550:E1567)</f>
        <v>4816610</v>
      </c>
      <c r="F1568" s="43"/>
      <c r="G1568" s="44">
        <f>SUM(G1550:G1567)</f>
        <v>4366823.75</v>
      </c>
      <c r="H1568" s="45"/>
      <c r="I1568" s="64"/>
      <c r="J1568" s="45">
        <f>SUM(J1550:J1567)</f>
        <v>4043355.3240740737</v>
      </c>
    </row>
    <row r="1569" spans="1:10" ht="31.5">
      <c r="A1569" s="46"/>
      <c r="B1569" s="47"/>
      <c r="C1569" s="48"/>
      <c r="D1569" s="48"/>
      <c r="E1569" s="49"/>
      <c r="F1569" s="49"/>
      <c r="G1569" s="50"/>
      <c r="H1569" s="51"/>
      <c r="I1569" s="65"/>
      <c r="J1569" s="184">
        <f>J1568*0.08</f>
        <v>323468.4259259259</v>
      </c>
    </row>
    <row r="1570" spans="1:10" ht="18">
      <c r="A1570" s="283" t="s">
        <v>43</v>
      </c>
      <c r="B1570" s="283"/>
      <c r="C1570" s="284" t="s">
        <v>44</v>
      </c>
      <c r="D1570" s="284"/>
      <c r="E1570" s="54"/>
      <c r="F1570" s="54"/>
      <c r="G1570" s="55" t="s">
        <v>45</v>
      </c>
      <c r="H1570" s="56"/>
      <c r="I1570" s="66"/>
      <c r="J1570" s="185">
        <f>SUM(J1568:J1569)</f>
        <v>4366823.75</v>
      </c>
    </row>
    <row r="1571" spans="1:10">
      <c r="B1571" s="131" t="s">
        <v>165</v>
      </c>
      <c r="C1571" s="131" t="s">
        <v>166</v>
      </c>
      <c r="D1571" s="131"/>
      <c r="E1571" s="131" t="s">
        <v>167</v>
      </c>
    </row>
    <row r="1573" spans="1:10" ht="15.75">
      <c r="A1573" s="279" t="s">
        <v>0</v>
      </c>
      <c r="B1573" s="279"/>
      <c r="C1573" s="279"/>
      <c r="D1573" s="279"/>
      <c r="E1573" s="279"/>
      <c r="F1573" s="279"/>
      <c r="G1573" s="279"/>
      <c r="H1573" s="3"/>
      <c r="I1573" s="182"/>
      <c r="J1573" s="3"/>
    </row>
    <row r="1574" spans="1:10" ht="15.75">
      <c r="A1574" s="279" t="s">
        <v>1</v>
      </c>
      <c r="B1574" s="279"/>
      <c r="C1574" s="279"/>
      <c r="D1574" s="279"/>
      <c r="E1574" s="279"/>
      <c r="F1574" s="279"/>
      <c r="G1574" s="279"/>
      <c r="H1574" s="176"/>
      <c r="I1574" s="176"/>
      <c r="J1574" s="176"/>
    </row>
    <row r="1575" spans="1:10" ht="15.75">
      <c r="A1575" s="279" t="s">
        <v>2</v>
      </c>
      <c r="B1575" s="279"/>
      <c r="C1575" s="279"/>
      <c r="D1575" s="279"/>
      <c r="E1575" s="279"/>
      <c r="F1575" s="279"/>
      <c r="G1575" s="279"/>
      <c r="H1575" s="3"/>
      <c r="I1575" s="59"/>
      <c r="J1575" s="3"/>
    </row>
    <row r="1576" spans="1:10" ht="15.75">
      <c r="A1576" s="279" t="s">
        <v>4</v>
      </c>
      <c r="B1576" s="279"/>
      <c r="C1576" s="279"/>
      <c r="D1576" s="279"/>
      <c r="E1576" s="279"/>
      <c r="F1576" s="279"/>
      <c r="G1576" s="279"/>
      <c r="H1576" s="3"/>
      <c r="I1576" s="59"/>
      <c r="J1576" s="3"/>
    </row>
    <row r="1577" spans="1:10" ht="15.75">
      <c r="A1577" s="280" t="s">
        <v>6</v>
      </c>
      <c r="B1577" s="280"/>
      <c r="C1577" s="280"/>
      <c r="D1577" s="280"/>
      <c r="E1577" s="280"/>
      <c r="F1577" s="280"/>
      <c r="G1577" s="280"/>
      <c r="H1577" s="3"/>
      <c r="I1577" s="59"/>
      <c r="J1577" s="3"/>
    </row>
    <row r="1578" spans="1:10" ht="27.75">
      <c r="A1578" s="9"/>
      <c r="B1578" s="9"/>
      <c r="C1578" s="281" t="s">
        <v>388</v>
      </c>
      <c r="D1578" s="281"/>
      <c r="E1578" s="281"/>
      <c r="F1578" s="281"/>
      <c r="G1578" s="281"/>
      <c r="H1578" s="3"/>
      <c r="I1578" s="59"/>
      <c r="J1578" s="3"/>
    </row>
    <row r="1579" spans="1:10" ht="15.75">
      <c r="A1579" s="11" t="s">
        <v>358</v>
      </c>
      <c r="B1579" s="12"/>
      <c r="C1579" s="13"/>
      <c r="D1579" s="286"/>
      <c r="E1579" s="286"/>
      <c r="F1579" s="286"/>
      <c r="G1579" s="286"/>
      <c r="H1579" s="15"/>
      <c r="I1579" s="59"/>
      <c r="J1579" s="3"/>
    </row>
    <row r="1580" spans="1:10" ht="15.75">
      <c r="A1580" s="11" t="s">
        <v>9</v>
      </c>
      <c r="B1580" s="286" t="s">
        <v>411</v>
      </c>
      <c r="C1580" s="286"/>
      <c r="D1580" s="286"/>
      <c r="E1580" s="286"/>
      <c r="F1580" s="286"/>
      <c r="G1580" s="16"/>
      <c r="H1580" s="20" t="s">
        <v>161</v>
      </c>
      <c r="I1580" s="62"/>
      <c r="J1580" s="61"/>
    </row>
    <row r="1581" spans="1:10" ht="18.75">
      <c r="A1581" s="11" t="s">
        <v>11</v>
      </c>
      <c r="B1581" s="177"/>
      <c r="C1581" s="178"/>
      <c r="D1581" s="178"/>
      <c r="E1581" s="178"/>
      <c r="F1581" s="179"/>
      <c r="G1581" s="180"/>
      <c r="H1581" s="180"/>
      <c r="I1581" s="180"/>
      <c r="J1581" s="3"/>
    </row>
    <row r="1582" spans="1:10" ht="15.75">
      <c r="A1582" s="21" t="s">
        <v>14</v>
      </c>
      <c r="B1582" s="181"/>
      <c r="C1582" s="21" t="s">
        <v>17</v>
      </c>
      <c r="D1582" s="22" t="s">
        <v>18</v>
      </c>
      <c r="E1582" s="23" t="s">
        <v>19</v>
      </c>
      <c r="F1582" s="23" t="s">
        <v>20</v>
      </c>
      <c r="G1582" s="21" t="s">
        <v>21</v>
      </c>
      <c r="H1582" s="3"/>
      <c r="I1582" s="59"/>
      <c r="J1582" s="3"/>
    </row>
    <row r="1583" spans="1:10">
      <c r="A1583" s="24">
        <v>1</v>
      </c>
      <c r="B1583" s="25" t="s">
        <v>23</v>
      </c>
      <c r="C1583" s="26">
        <v>10</v>
      </c>
      <c r="D1583" s="27">
        <v>79305</v>
      </c>
      <c r="E1583" s="28">
        <f t="shared" ref="E1583:E1600" si="176">D1583*C1583</f>
        <v>793050</v>
      </c>
      <c r="F1583" s="29">
        <v>0</v>
      </c>
      <c r="G1583" s="30">
        <f t="shared" ref="G1583:G1600" si="177">E1583-E1583*F1583</f>
        <v>793050</v>
      </c>
      <c r="H1583" s="31">
        <f>D1583/1.08</f>
        <v>73430.555555555547</v>
      </c>
      <c r="I1583" s="59"/>
      <c r="J1583" s="63">
        <f t="shared" ref="J1583:J1600" si="178">H1583*C1583</f>
        <v>734305.5555555555</v>
      </c>
    </row>
    <row r="1584" spans="1:10">
      <c r="A1584" s="120">
        <v>2</v>
      </c>
      <c r="B1584" s="121" t="s">
        <v>25</v>
      </c>
      <c r="C1584" s="126"/>
      <c r="D1584" s="33">
        <v>128591</v>
      </c>
      <c r="E1584" s="123">
        <f t="shared" si="176"/>
        <v>0</v>
      </c>
      <c r="F1584" s="29">
        <v>0</v>
      </c>
      <c r="G1584" s="125">
        <f t="shared" si="177"/>
        <v>0</v>
      </c>
      <c r="H1584" s="31">
        <f>D1584/1.08</f>
        <v>119065.74074074073</v>
      </c>
      <c r="I1584" s="129"/>
      <c r="J1584" s="63">
        <f t="shared" si="178"/>
        <v>0</v>
      </c>
    </row>
    <row r="1585" spans="1:10">
      <c r="A1585" s="24">
        <v>3</v>
      </c>
      <c r="B1585" s="25" t="s">
        <v>26</v>
      </c>
      <c r="C1585" s="88"/>
      <c r="D1585" s="27">
        <v>60043</v>
      </c>
      <c r="E1585" s="28">
        <f t="shared" si="176"/>
        <v>0</v>
      </c>
      <c r="F1585" s="29">
        <v>0</v>
      </c>
      <c r="G1585" s="30">
        <f t="shared" si="177"/>
        <v>0</v>
      </c>
      <c r="H1585" s="31">
        <f>D1585/1.08</f>
        <v>55595.370370370365</v>
      </c>
      <c r="I1585" s="59"/>
      <c r="J1585" s="63">
        <f t="shared" si="178"/>
        <v>0</v>
      </c>
    </row>
    <row r="1586" spans="1:10">
      <c r="A1586" s="24">
        <v>4</v>
      </c>
      <c r="B1586" s="25" t="s">
        <v>27</v>
      </c>
      <c r="C1586" s="35"/>
      <c r="D1586" s="27">
        <v>115781</v>
      </c>
      <c r="E1586" s="28">
        <f t="shared" si="176"/>
        <v>0</v>
      </c>
      <c r="F1586" s="29">
        <v>0</v>
      </c>
      <c r="G1586" s="30">
        <f t="shared" si="177"/>
        <v>0</v>
      </c>
      <c r="H1586" s="31">
        <f>D1586/1.08</f>
        <v>107204.62962962962</v>
      </c>
      <c r="I1586" s="59"/>
      <c r="J1586" s="63">
        <f t="shared" si="178"/>
        <v>0</v>
      </c>
    </row>
    <row r="1587" spans="1:10">
      <c r="A1587" s="24">
        <v>5</v>
      </c>
      <c r="B1587" s="25" t="s">
        <v>28</v>
      </c>
      <c r="C1587" s="32">
        <v>25</v>
      </c>
      <c r="D1587" s="33">
        <v>119943</v>
      </c>
      <c r="E1587" s="123">
        <f t="shared" si="176"/>
        <v>2998575</v>
      </c>
      <c r="F1587" s="124">
        <v>0.25</v>
      </c>
      <c r="G1587" s="125">
        <f t="shared" si="177"/>
        <v>2248931.25</v>
      </c>
      <c r="H1587" s="128">
        <f>D1587/1.08*0.75</f>
        <v>83293.75</v>
      </c>
      <c r="I1587" s="59"/>
      <c r="J1587" s="63">
        <f t="shared" si="178"/>
        <v>2082343.75</v>
      </c>
    </row>
    <row r="1588" spans="1:10">
      <c r="A1588" s="24">
        <v>6</v>
      </c>
      <c r="B1588" s="25" t="s">
        <v>29</v>
      </c>
      <c r="C1588" s="26"/>
      <c r="D1588" s="27">
        <v>94810</v>
      </c>
      <c r="E1588" s="28">
        <f t="shared" si="176"/>
        <v>0</v>
      </c>
      <c r="F1588" s="29">
        <v>0</v>
      </c>
      <c r="G1588" s="30">
        <f t="shared" si="177"/>
        <v>0</v>
      </c>
      <c r="H1588" s="31">
        <f t="shared" ref="H1588:H1600" si="179">D1588/1.08</f>
        <v>87787.037037037036</v>
      </c>
      <c r="I1588" s="59"/>
      <c r="J1588" s="63">
        <f t="shared" si="178"/>
        <v>0</v>
      </c>
    </row>
    <row r="1589" spans="1:10">
      <c r="A1589" s="24">
        <v>7</v>
      </c>
      <c r="B1589" s="25" t="s">
        <v>30</v>
      </c>
      <c r="C1589" s="34"/>
      <c r="D1589" s="27">
        <v>141396</v>
      </c>
      <c r="E1589" s="28">
        <f t="shared" si="176"/>
        <v>0</v>
      </c>
      <c r="F1589" s="29">
        <v>0</v>
      </c>
      <c r="G1589" s="30">
        <f t="shared" si="177"/>
        <v>0</v>
      </c>
      <c r="H1589" s="31">
        <f t="shared" si="179"/>
        <v>130922.22222222222</v>
      </c>
      <c r="I1589" s="59"/>
      <c r="J1589" s="63">
        <f t="shared" si="178"/>
        <v>0</v>
      </c>
    </row>
    <row r="1590" spans="1:10">
      <c r="A1590" s="24">
        <v>8</v>
      </c>
      <c r="B1590" s="25" t="s">
        <v>31</v>
      </c>
      <c r="C1590" s="26"/>
      <c r="D1590" s="27">
        <v>232931</v>
      </c>
      <c r="E1590" s="28">
        <f t="shared" si="176"/>
        <v>0</v>
      </c>
      <c r="F1590" s="29">
        <v>0</v>
      </c>
      <c r="G1590" s="30">
        <f t="shared" si="177"/>
        <v>0</v>
      </c>
      <c r="H1590" s="31">
        <f t="shared" si="179"/>
        <v>215676.85185185182</v>
      </c>
      <c r="I1590" s="59"/>
      <c r="J1590" s="63">
        <f t="shared" si="178"/>
        <v>0</v>
      </c>
    </row>
    <row r="1591" spans="1:10">
      <c r="A1591" s="24">
        <v>9</v>
      </c>
      <c r="B1591" s="36" t="s">
        <v>32</v>
      </c>
      <c r="C1591" s="26"/>
      <c r="D1591" s="27">
        <v>101534</v>
      </c>
      <c r="E1591" s="28">
        <f t="shared" si="176"/>
        <v>0</v>
      </c>
      <c r="F1591" s="29">
        <v>0</v>
      </c>
      <c r="G1591" s="30">
        <f t="shared" si="177"/>
        <v>0</v>
      </c>
      <c r="H1591" s="31">
        <f t="shared" si="179"/>
        <v>94012.962962962964</v>
      </c>
      <c r="I1591" s="59"/>
      <c r="J1591" s="63">
        <f t="shared" si="178"/>
        <v>0</v>
      </c>
    </row>
    <row r="1592" spans="1:10">
      <c r="A1592" s="168">
        <v>10</v>
      </c>
      <c r="B1592" s="36" t="s">
        <v>33</v>
      </c>
      <c r="C1592" s="37"/>
      <c r="D1592" s="27">
        <v>110148</v>
      </c>
      <c r="E1592" s="156">
        <f t="shared" si="176"/>
        <v>0</v>
      </c>
      <c r="F1592" s="157">
        <v>0</v>
      </c>
      <c r="G1592" s="30">
        <f t="shared" si="177"/>
        <v>0</v>
      </c>
      <c r="H1592" s="170">
        <f t="shared" si="179"/>
        <v>101988.88888888888</v>
      </c>
      <c r="I1592" s="183"/>
      <c r="J1592" s="158">
        <f t="shared" si="178"/>
        <v>0</v>
      </c>
    </row>
    <row r="1593" spans="1:10">
      <c r="A1593" s="24">
        <v>11</v>
      </c>
      <c r="B1593" s="25" t="s">
        <v>34</v>
      </c>
      <c r="C1593" s="37"/>
      <c r="D1593" s="27">
        <v>54198</v>
      </c>
      <c r="E1593" s="28">
        <f t="shared" si="176"/>
        <v>0</v>
      </c>
      <c r="F1593" s="29">
        <v>0</v>
      </c>
      <c r="G1593" s="30">
        <f t="shared" si="177"/>
        <v>0</v>
      </c>
      <c r="H1593" s="31">
        <f t="shared" si="179"/>
        <v>50183.333333333328</v>
      </c>
      <c r="I1593" s="59"/>
      <c r="J1593" s="63">
        <f t="shared" si="178"/>
        <v>0</v>
      </c>
    </row>
    <row r="1594" spans="1:10">
      <c r="A1594" s="24">
        <v>12</v>
      </c>
      <c r="B1594" s="25" t="s">
        <v>35</v>
      </c>
      <c r="C1594" s="37"/>
      <c r="D1594" s="27">
        <v>49680</v>
      </c>
      <c r="E1594" s="28">
        <f t="shared" si="176"/>
        <v>0</v>
      </c>
      <c r="F1594" s="29">
        <v>0</v>
      </c>
      <c r="G1594" s="30">
        <f t="shared" si="177"/>
        <v>0</v>
      </c>
      <c r="H1594" s="31">
        <f t="shared" si="179"/>
        <v>46000</v>
      </c>
      <c r="I1594" s="59"/>
      <c r="J1594" s="63">
        <f t="shared" si="178"/>
        <v>0</v>
      </c>
    </row>
    <row r="1595" spans="1:10">
      <c r="A1595" s="168">
        <v>13</v>
      </c>
      <c r="B1595" s="25" t="s">
        <v>36</v>
      </c>
      <c r="C1595" s="37"/>
      <c r="D1595" s="38">
        <v>64152</v>
      </c>
      <c r="E1595" s="156">
        <f t="shared" si="176"/>
        <v>0</v>
      </c>
      <c r="F1595" s="157">
        <v>0</v>
      </c>
      <c r="G1595" s="30">
        <f t="shared" si="177"/>
        <v>0</v>
      </c>
      <c r="H1595" s="170">
        <f t="shared" si="179"/>
        <v>59399.999999999993</v>
      </c>
      <c r="I1595" s="183"/>
      <c r="J1595" s="158">
        <f t="shared" si="178"/>
        <v>0</v>
      </c>
    </row>
    <row r="1596" spans="1:10">
      <c r="A1596" s="168">
        <v>14</v>
      </c>
      <c r="B1596" s="25" t="s">
        <v>37</v>
      </c>
      <c r="C1596" s="37"/>
      <c r="D1596" s="38">
        <v>65934</v>
      </c>
      <c r="E1596" s="156">
        <f t="shared" si="176"/>
        <v>0</v>
      </c>
      <c r="F1596" s="157">
        <v>0</v>
      </c>
      <c r="G1596" s="30">
        <f t="shared" si="177"/>
        <v>0</v>
      </c>
      <c r="H1596" s="170">
        <f t="shared" si="179"/>
        <v>61049.999999999993</v>
      </c>
      <c r="I1596" s="183"/>
      <c r="J1596" s="158">
        <f t="shared" si="178"/>
        <v>0</v>
      </c>
    </row>
    <row r="1597" spans="1:10">
      <c r="A1597" s="168">
        <v>15</v>
      </c>
      <c r="B1597" s="25" t="s">
        <v>38</v>
      </c>
      <c r="C1597" s="37"/>
      <c r="D1597" s="38">
        <v>76626</v>
      </c>
      <c r="E1597" s="156">
        <f t="shared" si="176"/>
        <v>0</v>
      </c>
      <c r="F1597" s="157">
        <v>0</v>
      </c>
      <c r="G1597" s="30">
        <f t="shared" si="177"/>
        <v>0</v>
      </c>
      <c r="H1597" s="170">
        <f t="shared" si="179"/>
        <v>70950</v>
      </c>
      <c r="I1597" s="183"/>
      <c r="J1597" s="158">
        <f t="shared" si="178"/>
        <v>0</v>
      </c>
    </row>
    <row r="1598" spans="1:10">
      <c r="A1598" s="168">
        <v>16</v>
      </c>
      <c r="B1598" s="25" t="s">
        <v>39</v>
      </c>
      <c r="C1598" s="37"/>
      <c r="D1598" s="38">
        <v>80190</v>
      </c>
      <c r="E1598" s="156">
        <f t="shared" si="176"/>
        <v>0</v>
      </c>
      <c r="F1598" s="157">
        <v>0</v>
      </c>
      <c r="G1598" s="30">
        <f t="shared" si="177"/>
        <v>0</v>
      </c>
      <c r="H1598" s="170">
        <f t="shared" si="179"/>
        <v>74250</v>
      </c>
      <c r="I1598" s="183"/>
      <c r="J1598" s="158">
        <f t="shared" si="178"/>
        <v>0</v>
      </c>
    </row>
    <row r="1599" spans="1:10">
      <c r="A1599" s="168">
        <v>17</v>
      </c>
      <c r="B1599" s="25" t="s">
        <v>40</v>
      </c>
      <c r="C1599" s="37"/>
      <c r="D1599" s="38">
        <v>113832</v>
      </c>
      <c r="E1599" s="156">
        <f t="shared" si="176"/>
        <v>0</v>
      </c>
      <c r="F1599" s="157">
        <v>0</v>
      </c>
      <c r="G1599" s="30">
        <f t="shared" si="177"/>
        <v>0</v>
      </c>
      <c r="H1599" s="170">
        <f t="shared" si="179"/>
        <v>105400</v>
      </c>
      <c r="I1599" s="183"/>
      <c r="J1599" s="158">
        <f t="shared" si="178"/>
        <v>0</v>
      </c>
    </row>
    <row r="1600" spans="1:10">
      <c r="A1600" s="168">
        <v>18</v>
      </c>
      <c r="B1600" s="25" t="s">
        <v>41</v>
      </c>
      <c r="C1600" s="37"/>
      <c r="D1600" s="38">
        <v>98010</v>
      </c>
      <c r="E1600" s="156">
        <f t="shared" si="176"/>
        <v>0</v>
      </c>
      <c r="F1600" s="157">
        <v>0</v>
      </c>
      <c r="G1600" s="30">
        <f t="shared" si="177"/>
        <v>0</v>
      </c>
      <c r="H1600" s="170">
        <f t="shared" si="179"/>
        <v>90750</v>
      </c>
      <c r="I1600" s="183"/>
      <c r="J1600" s="158">
        <f t="shared" si="178"/>
        <v>0</v>
      </c>
    </row>
    <row r="1601" spans="1:10" ht="17.25">
      <c r="A1601" s="40"/>
      <c r="B1601" s="41" t="s">
        <v>42</v>
      </c>
      <c r="C1601" s="42">
        <f>SUM(C1583:C1600)</f>
        <v>35</v>
      </c>
      <c r="D1601" s="42"/>
      <c r="E1601" s="43">
        <f>SUM(E1583:E1600)</f>
        <v>3791625</v>
      </c>
      <c r="F1601" s="43"/>
      <c r="G1601" s="44">
        <f>SUM(G1583:G1600)</f>
        <v>3041981.25</v>
      </c>
      <c r="H1601" s="45"/>
      <c r="I1601" s="64"/>
      <c r="J1601" s="45">
        <f>SUM(J1583:J1600)</f>
        <v>2816649.3055555555</v>
      </c>
    </row>
    <row r="1602" spans="1:10" ht="31.5">
      <c r="A1602" s="46"/>
      <c r="B1602" s="47"/>
      <c r="C1602" s="48"/>
      <c r="D1602" s="48"/>
      <c r="E1602" s="49"/>
      <c r="F1602" s="49"/>
      <c r="G1602" s="50"/>
      <c r="H1602" s="51"/>
      <c r="I1602" s="65"/>
      <c r="J1602" s="184">
        <f>J1601*0.08</f>
        <v>225331.94444444444</v>
      </c>
    </row>
    <row r="1603" spans="1:10" ht="18">
      <c r="A1603" s="283" t="s">
        <v>43</v>
      </c>
      <c r="B1603" s="283"/>
      <c r="C1603" s="284" t="s">
        <v>44</v>
      </c>
      <c r="D1603" s="284"/>
      <c r="E1603" s="54"/>
      <c r="F1603" s="54"/>
      <c r="G1603" s="55" t="s">
        <v>45</v>
      </c>
      <c r="H1603" s="56"/>
      <c r="I1603" s="66"/>
      <c r="J1603" s="185">
        <f>SUM(J1601:J1602)</f>
        <v>3041981.25</v>
      </c>
    </row>
    <row r="1604" spans="1:10">
      <c r="B1604" s="131" t="s">
        <v>165</v>
      </c>
      <c r="C1604" s="131" t="s">
        <v>166</v>
      </c>
      <c r="D1604" s="131"/>
      <c r="E1604" s="131" t="s">
        <v>167</v>
      </c>
    </row>
    <row r="1606" spans="1:10" ht="15.75">
      <c r="A1606" s="279" t="s">
        <v>0</v>
      </c>
      <c r="B1606" s="279"/>
      <c r="C1606" s="279"/>
      <c r="D1606" s="279"/>
      <c r="E1606" s="279"/>
      <c r="F1606" s="279"/>
      <c r="G1606" s="279"/>
      <c r="H1606" s="3"/>
      <c r="I1606" s="182"/>
      <c r="J1606" s="3"/>
    </row>
    <row r="1607" spans="1:10" ht="15.75">
      <c r="A1607" s="279" t="s">
        <v>1</v>
      </c>
      <c r="B1607" s="279"/>
      <c r="C1607" s="279"/>
      <c r="D1607" s="279"/>
      <c r="E1607" s="279"/>
      <c r="F1607" s="279"/>
      <c r="G1607" s="279"/>
      <c r="H1607" s="176"/>
      <c r="I1607" s="176"/>
      <c r="J1607" s="176"/>
    </row>
    <row r="1608" spans="1:10" ht="15.75">
      <c r="A1608" s="279" t="s">
        <v>2</v>
      </c>
      <c r="B1608" s="279"/>
      <c r="C1608" s="279"/>
      <c r="D1608" s="279"/>
      <c r="E1608" s="279"/>
      <c r="F1608" s="279"/>
      <c r="G1608" s="279"/>
      <c r="H1608" s="3"/>
      <c r="I1608" s="59"/>
      <c r="J1608" s="3"/>
    </row>
    <row r="1609" spans="1:10" ht="15.75">
      <c r="A1609" s="279" t="s">
        <v>4</v>
      </c>
      <c r="B1609" s="279"/>
      <c r="C1609" s="279"/>
      <c r="D1609" s="279"/>
      <c r="E1609" s="279"/>
      <c r="F1609" s="279"/>
      <c r="G1609" s="279"/>
      <c r="H1609" s="3"/>
      <c r="I1609" s="59"/>
      <c r="J1609" s="3"/>
    </row>
    <row r="1610" spans="1:10" ht="15.75">
      <c r="A1610" s="280" t="s">
        <v>6</v>
      </c>
      <c r="B1610" s="280"/>
      <c r="C1610" s="280"/>
      <c r="D1610" s="280"/>
      <c r="E1610" s="280"/>
      <c r="F1610" s="280"/>
      <c r="G1610" s="280"/>
      <c r="H1610" s="3"/>
      <c r="I1610" s="59"/>
      <c r="J1610" s="3"/>
    </row>
    <row r="1611" spans="1:10" ht="27.75">
      <c r="A1611" s="9"/>
      <c r="B1611" s="9"/>
      <c r="C1611" s="281" t="s">
        <v>388</v>
      </c>
      <c r="D1611" s="281"/>
      <c r="E1611" s="281"/>
      <c r="F1611" s="281"/>
      <c r="G1611" s="281"/>
      <c r="H1611" s="3"/>
      <c r="I1611" s="59"/>
      <c r="J1611" s="3"/>
    </row>
    <row r="1612" spans="1:10" ht="15.75">
      <c r="A1612" s="11" t="s">
        <v>358</v>
      </c>
      <c r="B1612" s="12"/>
      <c r="C1612" s="13"/>
      <c r="D1612" s="286"/>
      <c r="E1612" s="286"/>
      <c r="F1612" s="286"/>
      <c r="G1612" s="286"/>
      <c r="H1612" s="15"/>
      <c r="I1612" s="59"/>
      <c r="J1612" s="3"/>
    </row>
    <row r="1613" spans="1:10" ht="15.75">
      <c r="A1613" s="11" t="s">
        <v>9</v>
      </c>
      <c r="B1613" s="286" t="s">
        <v>412</v>
      </c>
      <c r="C1613" s="286"/>
      <c r="D1613" s="286"/>
      <c r="E1613" s="286"/>
      <c r="F1613" s="286"/>
      <c r="G1613" s="16"/>
      <c r="H1613" s="20" t="s">
        <v>161</v>
      </c>
      <c r="I1613" s="62"/>
      <c r="J1613" s="61"/>
    </row>
    <row r="1614" spans="1:10" ht="18.75">
      <c r="A1614" s="11" t="s">
        <v>11</v>
      </c>
      <c r="B1614" s="177"/>
      <c r="C1614" s="178"/>
      <c r="D1614" s="178"/>
      <c r="E1614" s="178"/>
      <c r="F1614" s="179"/>
      <c r="G1614" s="180"/>
      <c r="H1614" s="180"/>
      <c r="I1614" s="180"/>
      <c r="J1614" s="3"/>
    </row>
    <row r="1615" spans="1:10" ht="15.75">
      <c r="A1615" s="21" t="s">
        <v>14</v>
      </c>
      <c r="B1615" s="181"/>
      <c r="C1615" s="21" t="s">
        <v>17</v>
      </c>
      <c r="D1615" s="22" t="s">
        <v>18</v>
      </c>
      <c r="E1615" s="23" t="s">
        <v>19</v>
      </c>
      <c r="F1615" s="23" t="s">
        <v>20</v>
      </c>
      <c r="G1615" s="21" t="s">
        <v>21</v>
      </c>
      <c r="H1615" s="3"/>
      <c r="I1615" s="59"/>
      <c r="J1615" s="3"/>
    </row>
    <row r="1616" spans="1:10">
      <c r="A1616" s="24">
        <v>1</v>
      </c>
      <c r="B1616" s="25" t="s">
        <v>23</v>
      </c>
      <c r="C1616" s="26">
        <v>20</v>
      </c>
      <c r="D1616" s="27">
        <v>79305</v>
      </c>
      <c r="E1616" s="28">
        <f t="shared" ref="E1616:E1633" si="180">D1616*C1616</f>
        <v>1586100</v>
      </c>
      <c r="F1616" s="29">
        <v>0</v>
      </c>
      <c r="G1616" s="30">
        <f t="shared" ref="G1616:G1633" si="181">E1616-E1616*F1616</f>
        <v>1586100</v>
      </c>
      <c r="H1616" s="31">
        <f>D1616/1.08</f>
        <v>73430.555555555547</v>
      </c>
      <c r="I1616" s="59"/>
      <c r="J1616" s="63">
        <f t="shared" ref="J1616:J1633" si="182">H1616*C1616</f>
        <v>1468611.111111111</v>
      </c>
    </row>
    <row r="1617" spans="1:10">
      <c r="A1617" s="120">
        <v>2</v>
      </c>
      <c r="B1617" s="121" t="s">
        <v>25</v>
      </c>
      <c r="C1617" s="126">
        <v>5</v>
      </c>
      <c r="D1617" s="33">
        <v>128591</v>
      </c>
      <c r="E1617" s="123">
        <f t="shared" si="180"/>
        <v>642955</v>
      </c>
      <c r="F1617" s="29">
        <v>0</v>
      </c>
      <c r="G1617" s="125">
        <f t="shared" si="181"/>
        <v>642955</v>
      </c>
      <c r="H1617" s="31">
        <f>D1617/1.08</f>
        <v>119065.74074074073</v>
      </c>
      <c r="I1617" s="129"/>
      <c r="J1617" s="63">
        <f t="shared" si="182"/>
        <v>595328.70370370359</v>
      </c>
    </row>
    <row r="1618" spans="1:10">
      <c r="A1618" s="24">
        <v>3</v>
      </c>
      <c r="B1618" s="25" t="s">
        <v>26</v>
      </c>
      <c r="C1618" s="88"/>
      <c r="D1618" s="27">
        <v>60043</v>
      </c>
      <c r="E1618" s="28">
        <f t="shared" si="180"/>
        <v>0</v>
      </c>
      <c r="F1618" s="29">
        <v>0</v>
      </c>
      <c r="G1618" s="30">
        <f t="shared" si="181"/>
        <v>0</v>
      </c>
      <c r="H1618" s="31">
        <f>D1618/1.08</f>
        <v>55595.370370370365</v>
      </c>
      <c r="I1618" s="59"/>
      <c r="J1618" s="63">
        <f t="shared" si="182"/>
        <v>0</v>
      </c>
    </row>
    <row r="1619" spans="1:10">
      <c r="A1619" s="24">
        <v>4</v>
      </c>
      <c r="B1619" s="25" t="s">
        <v>27</v>
      </c>
      <c r="C1619" s="35"/>
      <c r="D1619" s="27">
        <v>115781</v>
      </c>
      <c r="E1619" s="28">
        <f t="shared" si="180"/>
        <v>0</v>
      </c>
      <c r="F1619" s="29">
        <v>0</v>
      </c>
      <c r="G1619" s="30">
        <f t="shared" si="181"/>
        <v>0</v>
      </c>
      <c r="H1619" s="31">
        <f>D1619/1.08</f>
        <v>107204.62962962962</v>
      </c>
      <c r="I1619" s="59"/>
      <c r="J1619" s="63">
        <f t="shared" si="182"/>
        <v>0</v>
      </c>
    </row>
    <row r="1620" spans="1:10">
      <c r="A1620" s="24">
        <v>5</v>
      </c>
      <c r="B1620" s="25" t="s">
        <v>28</v>
      </c>
      <c r="C1620" s="32">
        <v>40</v>
      </c>
      <c r="D1620" s="33">
        <v>119943</v>
      </c>
      <c r="E1620" s="123">
        <f t="shared" si="180"/>
        <v>4797720</v>
      </c>
      <c r="F1620" s="124">
        <v>0.25</v>
      </c>
      <c r="G1620" s="125">
        <f t="shared" si="181"/>
        <v>3598290</v>
      </c>
      <c r="H1620" s="128">
        <f>D1620/1.08*0.75</f>
        <v>83293.75</v>
      </c>
      <c r="I1620" s="59"/>
      <c r="J1620" s="63">
        <f t="shared" si="182"/>
        <v>3331750</v>
      </c>
    </row>
    <row r="1621" spans="1:10">
      <c r="A1621" s="24">
        <v>6</v>
      </c>
      <c r="B1621" s="25" t="s">
        <v>29</v>
      </c>
      <c r="C1621" s="26"/>
      <c r="D1621" s="27">
        <v>94810</v>
      </c>
      <c r="E1621" s="28">
        <f t="shared" si="180"/>
        <v>0</v>
      </c>
      <c r="F1621" s="29">
        <v>0</v>
      </c>
      <c r="G1621" s="30">
        <f t="shared" si="181"/>
        <v>0</v>
      </c>
      <c r="H1621" s="31">
        <f t="shared" ref="H1621:H1633" si="183">D1621/1.08</f>
        <v>87787.037037037036</v>
      </c>
      <c r="I1621" s="59"/>
      <c r="J1621" s="63">
        <f t="shared" si="182"/>
        <v>0</v>
      </c>
    </row>
    <row r="1622" spans="1:10">
      <c r="A1622" s="24">
        <v>7</v>
      </c>
      <c r="B1622" s="25" t="s">
        <v>30</v>
      </c>
      <c r="C1622" s="34"/>
      <c r="D1622" s="27">
        <v>141396</v>
      </c>
      <c r="E1622" s="28">
        <f t="shared" si="180"/>
        <v>0</v>
      </c>
      <c r="F1622" s="29">
        <v>0</v>
      </c>
      <c r="G1622" s="30">
        <f t="shared" si="181"/>
        <v>0</v>
      </c>
      <c r="H1622" s="31">
        <f t="shared" si="183"/>
        <v>130922.22222222222</v>
      </c>
      <c r="I1622" s="59"/>
      <c r="J1622" s="63">
        <f t="shared" si="182"/>
        <v>0</v>
      </c>
    </row>
    <row r="1623" spans="1:10">
      <c r="A1623" s="24">
        <v>8</v>
      </c>
      <c r="B1623" s="25" t="s">
        <v>31</v>
      </c>
      <c r="C1623" s="26"/>
      <c r="D1623" s="27">
        <v>232931</v>
      </c>
      <c r="E1623" s="28">
        <f t="shared" si="180"/>
        <v>0</v>
      </c>
      <c r="F1623" s="29">
        <v>0</v>
      </c>
      <c r="G1623" s="30">
        <f t="shared" si="181"/>
        <v>0</v>
      </c>
      <c r="H1623" s="31">
        <f t="shared" si="183"/>
        <v>215676.85185185182</v>
      </c>
      <c r="I1623" s="59"/>
      <c r="J1623" s="63">
        <f t="shared" si="182"/>
        <v>0</v>
      </c>
    </row>
    <row r="1624" spans="1:10">
      <c r="A1624" s="24">
        <v>9</v>
      </c>
      <c r="B1624" s="36" t="s">
        <v>32</v>
      </c>
      <c r="C1624" s="26"/>
      <c r="D1624" s="27">
        <v>101534</v>
      </c>
      <c r="E1624" s="28">
        <f t="shared" si="180"/>
        <v>0</v>
      </c>
      <c r="F1624" s="29">
        <v>0</v>
      </c>
      <c r="G1624" s="30">
        <f t="shared" si="181"/>
        <v>0</v>
      </c>
      <c r="H1624" s="31">
        <f t="shared" si="183"/>
        <v>94012.962962962964</v>
      </c>
      <c r="I1624" s="59"/>
      <c r="J1624" s="63">
        <f t="shared" si="182"/>
        <v>0</v>
      </c>
    </row>
    <row r="1625" spans="1:10">
      <c r="A1625" s="168">
        <v>10</v>
      </c>
      <c r="B1625" s="36" t="s">
        <v>33</v>
      </c>
      <c r="C1625" s="37"/>
      <c r="D1625" s="27">
        <v>110148</v>
      </c>
      <c r="E1625" s="156">
        <f t="shared" si="180"/>
        <v>0</v>
      </c>
      <c r="F1625" s="157">
        <v>0</v>
      </c>
      <c r="G1625" s="30">
        <f t="shared" si="181"/>
        <v>0</v>
      </c>
      <c r="H1625" s="170">
        <f t="shared" si="183"/>
        <v>101988.88888888888</v>
      </c>
      <c r="I1625" s="183"/>
      <c r="J1625" s="158">
        <f t="shared" si="182"/>
        <v>0</v>
      </c>
    </row>
    <row r="1626" spans="1:10">
      <c r="A1626" s="24">
        <v>11</v>
      </c>
      <c r="B1626" s="25" t="s">
        <v>34</v>
      </c>
      <c r="C1626" s="37"/>
      <c r="D1626" s="27">
        <v>54198</v>
      </c>
      <c r="E1626" s="28">
        <f t="shared" si="180"/>
        <v>0</v>
      </c>
      <c r="F1626" s="29">
        <v>0</v>
      </c>
      <c r="G1626" s="30">
        <f t="shared" si="181"/>
        <v>0</v>
      </c>
      <c r="H1626" s="31">
        <f t="shared" si="183"/>
        <v>50183.333333333328</v>
      </c>
      <c r="I1626" s="59"/>
      <c r="J1626" s="63">
        <f t="shared" si="182"/>
        <v>0</v>
      </c>
    </row>
    <row r="1627" spans="1:10">
      <c r="A1627" s="24">
        <v>12</v>
      </c>
      <c r="B1627" s="25" t="s">
        <v>35</v>
      </c>
      <c r="C1627" s="37"/>
      <c r="D1627" s="27">
        <v>49680</v>
      </c>
      <c r="E1627" s="28">
        <f t="shared" si="180"/>
        <v>0</v>
      </c>
      <c r="F1627" s="29">
        <v>0</v>
      </c>
      <c r="G1627" s="30">
        <f t="shared" si="181"/>
        <v>0</v>
      </c>
      <c r="H1627" s="31">
        <f t="shared" si="183"/>
        <v>46000</v>
      </c>
      <c r="I1627" s="59"/>
      <c r="J1627" s="63">
        <f t="shared" si="182"/>
        <v>0</v>
      </c>
    </row>
    <row r="1628" spans="1:10">
      <c r="A1628" s="168">
        <v>13</v>
      </c>
      <c r="B1628" s="25" t="s">
        <v>36</v>
      </c>
      <c r="C1628" s="37"/>
      <c r="D1628" s="38">
        <v>64152</v>
      </c>
      <c r="E1628" s="156">
        <f t="shared" si="180"/>
        <v>0</v>
      </c>
      <c r="F1628" s="157">
        <v>0</v>
      </c>
      <c r="G1628" s="30">
        <f t="shared" si="181"/>
        <v>0</v>
      </c>
      <c r="H1628" s="170">
        <f t="shared" si="183"/>
        <v>59399.999999999993</v>
      </c>
      <c r="I1628" s="183"/>
      <c r="J1628" s="158">
        <f t="shared" si="182"/>
        <v>0</v>
      </c>
    </row>
    <row r="1629" spans="1:10">
      <c r="A1629" s="168">
        <v>14</v>
      </c>
      <c r="B1629" s="25" t="s">
        <v>37</v>
      </c>
      <c r="C1629" s="37"/>
      <c r="D1629" s="38">
        <v>65934</v>
      </c>
      <c r="E1629" s="156">
        <f t="shared" si="180"/>
        <v>0</v>
      </c>
      <c r="F1629" s="157">
        <v>0</v>
      </c>
      <c r="G1629" s="30">
        <f t="shared" si="181"/>
        <v>0</v>
      </c>
      <c r="H1629" s="170">
        <f t="shared" si="183"/>
        <v>61049.999999999993</v>
      </c>
      <c r="I1629" s="183"/>
      <c r="J1629" s="158">
        <f t="shared" si="182"/>
        <v>0</v>
      </c>
    </row>
    <row r="1630" spans="1:10">
      <c r="A1630" s="168">
        <v>15</v>
      </c>
      <c r="B1630" s="25" t="s">
        <v>38</v>
      </c>
      <c r="C1630" s="37"/>
      <c r="D1630" s="38">
        <v>76626</v>
      </c>
      <c r="E1630" s="156">
        <f t="shared" si="180"/>
        <v>0</v>
      </c>
      <c r="F1630" s="157">
        <v>0</v>
      </c>
      <c r="G1630" s="30">
        <f t="shared" si="181"/>
        <v>0</v>
      </c>
      <c r="H1630" s="170">
        <f t="shared" si="183"/>
        <v>70950</v>
      </c>
      <c r="I1630" s="183"/>
      <c r="J1630" s="158">
        <f t="shared" si="182"/>
        <v>0</v>
      </c>
    </row>
    <row r="1631" spans="1:10">
      <c r="A1631" s="168">
        <v>16</v>
      </c>
      <c r="B1631" s="25" t="s">
        <v>39</v>
      </c>
      <c r="C1631" s="37"/>
      <c r="D1631" s="38">
        <v>80190</v>
      </c>
      <c r="E1631" s="156">
        <f t="shared" si="180"/>
        <v>0</v>
      </c>
      <c r="F1631" s="157">
        <v>0</v>
      </c>
      <c r="G1631" s="30">
        <f t="shared" si="181"/>
        <v>0</v>
      </c>
      <c r="H1631" s="170">
        <f t="shared" si="183"/>
        <v>74250</v>
      </c>
      <c r="I1631" s="183"/>
      <c r="J1631" s="158">
        <f t="shared" si="182"/>
        <v>0</v>
      </c>
    </row>
    <row r="1632" spans="1:10">
      <c r="A1632" s="168">
        <v>17</v>
      </c>
      <c r="B1632" s="25" t="s">
        <v>40</v>
      </c>
      <c r="C1632" s="37"/>
      <c r="D1632" s="38">
        <v>113832</v>
      </c>
      <c r="E1632" s="156">
        <f t="shared" si="180"/>
        <v>0</v>
      </c>
      <c r="F1632" s="157">
        <v>0</v>
      </c>
      <c r="G1632" s="30">
        <f t="shared" si="181"/>
        <v>0</v>
      </c>
      <c r="H1632" s="170">
        <f t="shared" si="183"/>
        <v>105400</v>
      </c>
      <c r="I1632" s="183"/>
      <c r="J1632" s="158">
        <f t="shared" si="182"/>
        <v>0</v>
      </c>
    </row>
    <row r="1633" spans="1:10">
      <c r="A1633" s="168">
        <v>18</v>
      </c>
      <c r="B1633" s="25" t="s">
        <v>41</v>
      </c>
      <c r="C1633" s="37"/>
      <c r="D1633" s="38">
        <v>98010</v>
      </c>
      <c r="E1633" s="156">
        <f t="shared" si="180"/>
        <v>0</v>
      </c>
      <c r="F1633" s="157">
        <v>0</v>
      </c>
      <c r="G1633" s="30">
        <f t="shared" si="181"/>
        <v>0</v>
      </c>
      <c r="H1633" s="170">
        <f t="shared" si="183"/>
        <v>90750</v>
      </c>
      <c r="I1633" s="183"/>
      <c r="J1633" s="158">
        <f t="shared" si="182"/>
        <v>0</v>
      </c>
    </row>
    <row r="1634" spans="1:10" ht="17.25">
      <c r="A1634" s="40"/>
      <c r="B1634" s="41" t="s">
        <v>42</v>
      </c>
      <c r="C1634" s="42">
        <f>SUM(C1616:C1633)</f>
        <v>65</v>
      </c>
      <c r="D1634" s="42"/>
      <c r="E1634" s="43">
        <f>SUM(E1616:E1633)</f>
        <v>7026775</v>
      </c>
      <c r="F1634" s="43"/>
      <c r="G1634" s="44">
        <f>SUM(G1616:G1633)</f>
        <v>5827345</v>
      </c>
      <c r="H1634" s="45"/>
      <c r="I1634" s="64"/>
      <c r="J1634" s="45">
        <f>SUM(J1616:J1633)</f>
        <v>5395689.8148148144</v>
      </c>
    </row>
    <row r="1635" spans="1:10" ht="31.5">
      <c r="A1635" s="46"/>
      <c r="B1635" s="47"/>
      <c r="C1635" s="48"/>
      <c r="D1635" s="48"/>
      <c r="E1635" s="49"/>
      <c r="F1635" s="49"/>
      <c r="G1635" s="50"/>
      <c r="H1635" s="51"/>
      <c r="I1635" s="65"/>
      <c r="J1635" s="184">
        <f>J1634*0.08</f>
        <v>431655.18518518517</v>
      </c>
    </row>
    <row r="1636" spans="1:10" ht="18">
      <c r="A1636" s="283" t="s">
        <v>43</v>
      </c>
      <c r="B1636" s="283"/>
      <c r="C1636" s="284" t="s">
        <v>44</v>
      </c>
      <c r="D1636" s="284"/>
      <c r="E1636" s="54"/>
      <c r="F1636" s="54"/>
      <c r="G1636" s="55" t="s">
        <v>45</v>
      </c>
      <c r="H1636" s="56"/>
      <c r="I1636" s="66"/>
      <c r="J1636" s="185">
        <f>SUM(J1634:J1635)</f>
        <v>5827345</v>
      </c>
    </row>
    <row r="1637" spans="1:10">
      <c r="B1637" s="131" t="s">
        <v>165</v>
      </c>
      <c r="C1637" s="131" t="s">
        <v>166</v>
      </c>
      <c r="D1637" s="131"/>
      <c r="E1637" s="131" t="s">
        <v>167</v>
      </c>
    </row>
    <row r="1639" spans="1:10" ht="15.75">
      <c r="A1639" s="279" t="s">
        <v>0</v>
      </c>
      <c r="B1639" s="279"/>
      <c r="C1639" s="279"/>
      <c r="D1639" s="279"/>
      <c r="E1639" s="279"/>
      <c r="F1639" s="279"/>
      <c r="G1639" s="279"/>
      <c r="H1639" s="3"/>
      <c r="I1639" s="182"/>
      <c r="J1639" s="3"/>
    </row>
    <row r="1640" spans="1:10" ht="15.75">
      <c r="A1640" s="279" t="s">
        <v>1</v>
      </c>
      <c r="B1640" s="279"/>
      <c r="C1640" s="279"/>
      <c r="D1640" s="279"/>
      <c r="E1640" s="279"/>
      <c r="F1640" s="279"/>
      <c r="G1640" s="279"/>
      <c r="H1640" s="176"/>
      <c r="I1640" s="176"/>
      <c r="J1640" s="176"/>
    </row>
    <row r="1641" spans="1:10" ht="15.75">
      <c r="A1641" s="279" t="s">
        <v>2</v>
      </c>
      <c r="B1641" s="279"/>
      <c r="C1641" s="279"/>
      <c r="D1641" s="279"/>
      <c r="E1641" s="279"/>
      <c r="F1641" s="279"/>
      <c r="G1641" s="279"/>
      <c r="H1641" s="3"/>
      <c r="I1641" s="59"/>
      <c r="J1641" s="3"/>
    </row>
    <row r="1642" spans="1:10" ht="15.75">
      <c r="A1642" s="279" t="s">
        <v>4</v>
      </c>
      <c r="B1642" s="279"/>
      <c r="C1642" s="279"/>
      <c r="D1642" s="279"/>
      <c r="E1642" s="279"/>
      <c r="F1642" s="279"/>
      <c r="G1642" s="279"/>
      <c r="H1642" s="3"/>
      <c r="I1642" s="59"/>
      <c r="J1642" s="3"/>
    </row>
    <row r="1643" spans="1:10" ht="15.75">
      <c r="A1643" s="280" t="s">
        <v>6</v>
      </c>
      <c r="B1643" s="280"/>
      <c r="C1643" s="280"/>
      <c r="D1643" s="280"/>
      <c r="E1643" s="280"/>
      <c r="F1643" s="280"/>
      <c r="G1643" s="280"/>
      <c r="H1643" s="3"/>
      <c r="I1643" s="59"/>
      <c r="J1643" s="3"/>
    </row>
    <row r="1644" spans="1:10" ht="27.75">
      <c r="A1644" s="9"/>
      <c r="B1644" s="9"/>
      <c r="C1644" s="281" t="s">
        <v>388</v>
      </c>
      <c r="D1644" s="281"/>
      <c r="E1644" s="281"/>
      <c r="F1644" s="281"/>
      <c r="G1644" s="281"/>
      <c r="H1644" s="3"/>
      <c r="I1644" s="59"/>
      <c r="J1644" s="3"/>
    </row>
    <row r="1645" spans="1:10" ht="15.75">
      <c r="A1645" s="11" t="s">
        <v>358</v>
      </c>
      <c r="B1645" s="12"/>
      <c r="C1645" s="13"/>
      <c r="D1645" s="286"/>
      <c r="E1645" s="286"/>
      <c r="F1645" s="286"/>
      <c r="G1645" s="286"/>
      <c r="H1645" s="15"/>
      <c r="I1645" s="59"/>
      <c r="J1645" s="3"/>
    </row>
    <row r="1646" spans="1:10" ht="15.75">
      <c r="A1646" s="11" t="s">
        <v>9</v>
      </c>
      <c r="B1646" s="286" t="s">
        <v>413</v>
      </c>
      <c r="C1646" s="286"/>
      <c r="D1646" s="286"/>
      <c r="E1646" s="286"/>
      <c r="F1646" s="286"/>
      <c r="G1646" s="16"/>
      <c r="H1646" s="20" t="s">
        <v>161</v>
      </c>
      <c r="I1646" s="62"/>
      <c r="J1646" s="61"/>
    </row>
    <row r="1647" spans="1:10" ht="18.75">
      <c r="A1647" s="11" t="s">
        <v>11</v>
      </c>
      <c r="B1647" s="177"/>
      <c r="C1647" s="178"/>
      <c r="D1647" s="178"/>
      <c r="E1647" s="178"/>
      <c r="F1647" s="179"/>
      <c r="G1647" s="180"/>
      <c r="H1647" s="180"/>
      <c r="I1647" s="180"/>
      <c r="J1647" s="3"/>
    </row>
    <row r="1648" spans="1:10" ht="15.75">
      <c r="A1648" s="21" t="s">
        <v>14</v>
      </c>
      <c r="B1648" s="181"/>
      <c r="C1648" s="21" t="s">
        <v>17</v>
      </c>
      <c r="D1648" s="22" t="s">
        <v>18</v>
      </c>
      <c r="E1648" s="23" t="s">
        <v>19</v>
      </c>
      <c r="F1648" s="23" t="s">
        <v>20</v>
      </c>
      <c r="G1648" s="21" t="s">
        <v>21</v>
      </c>
      <c r="H1648" s="3"/>
      <c r="I1648" s="59"/>
      <c r="J1648" s="3"/>
    </row>
    <row r="1649" spans="1:10">
      <c r="A1649" s="24">
        <v>1</v>
      </c>
      <c r="B1649" s="25" t="s">
        <v>23</v>
      </c>
      <c r="C1649" s="26"/>
      <c r="D1649" s="27">
        <v>79305</v>
      </c>
      <c r="E1649" s="28">
        <f t="shared" ref="E1649:E1666" si="184">D1649*C1649</f>
        <v>0</v>
      </c>
      <c r="F1649" s="29">
        <v>0</v>
      </c>
      <c r="G1649" s="30">
        <f t="shared" ref="G1649:G1666" si="185">E1649-E1649*F1649</f>
        <v>0</v>
      </c>
      <c r="H1649" s="31">
        <f>D1649/1.08</f>
        <v>73430.555555555547</v>
      </c>
      <c r="I1649" s="59"/>
      <c r="J1649" s="63">
        <f t="shared" ref="J1649:J1666" si="186">H1649*C1649</f>
        <v>0</v>
      </c>
    </row>
    <row r="1650" spans="1:10">
      <c r="A1650" s="120">
        <v>2</v>
      </c>
      <c r="B1650" s="121" t="s">
        <v>25</v>
      </c>
      <c r="C1650" s="126">
        <v>15</v>
      </c>
      <c r="D1650" s="33">
        <v>128591</v>
      </c>
      <c r="E1650" s="123">
        <f t="shared" si="184"/>
        <v>1928865</v>
      </c>
      <c r="F1650" s="29">
        <v>0</v>
      </c>
      <c r="G1650" s="125">
        <f t="shared" si="185"/>
        <v>1928865</v>
      </c>
      <c r="H1650" s="31">
        <f>D1650/1.08</f>
        <v>119065.74074074073</v>
      </c>
      <c r="I1650" s="129"/>
      <c r="J1650" s="63">
        <f t="shared" si="186"/>
        <v>1785986.111111111</v>
      </c>
    </row>
    <row r="1651" spans="1:10">
      <c r="A1651" s="24">
        <v>3</v>
      </c>
      <c r="B1651" s="25" t="s">
        <v>26</v>
      </c>
      <c r="C1651" s="88"/>
      <c r="D1651" s="27">
        <v>60043</v>
      </c>
      <c r="E1651" s="28">
        <f t="shared" si="184"/>
        <v>0</v>
      </c>
      <c r="F1651" s="29">
        <v>0</v>
      </c>
      <c r="G1651" s="30">
        <f t="shared" si="185"/>
        <v>0</v>
      </c>
      <c r="H1651" s="31">
        <f>D1651/1.08</f>
        <v>55595.370370370365</v>
      </c>
      <c r="I1651" s="59"/>
      <c r="J1651" s="63">
        <f t="shared" si="186"/>
        <v>0</v>
      </c>
    </row>
    <row r="1652" spans="1:10">
      <c r="A1652" s="24">
        <v>4</v>
      </c>
      <c r="B1652" s="25" t="s">
        <v>27</v>
      </c>
      <c r="C1652" s="35"/>
      <c r="D1652" s="27">
        <v>115781</v>
      </c>
      <c r="E1652" s="28">
        <f t="shared" si="184"/>
        <v>0</v>
      </c>
      <c r="F1652" s="29">
        <v>0</v>
      </c>
      <c r="G1652" s="30">
        <f t="shared" si="185"/>
        <v>0</v>
      </c>
      <c r="H1652" s="31">
        <f>D1652/1.08</f>
        <v>107204.62962962962</v>
      </c>
      <c r="I1652" s="59"/>
      <c r="J1652" s="63">
        <f t="shared" si="186"/>
        <v>0</v>
      </c>
    </row>
    <row r="1653" spans="1:10">
      <c r="A1653" s="24">
        <v>5</v>
      </c>
      <c r="B1653" s="25" t="s">
        <v>28</v>
      </c>
      <c r="C1653" s="32"/>
      <c r="D1653" s="33">
        <v>119943</v>
      </c>
      <c r="E1653" s="123">
        <f t="shared" si="184"/>
        <v>0</v>
      </c>
      <c r="F1653" s="124">
        <v>0.25</v>
      </c>
      <c r="G1653" s="125">
        <f t="shared" si="185"/>
        <v>0</v>
      </c>
      <c r="H1653" s="128">
        <f>D1653/1.08*0.75</f>
        <v>83293.75</v>
      </c>
      <c r="I1653" s="59"/>
      <c r="J1653" s="63">
        <f t="shared" si="186"/>
        <v>0</v>
      </c>
    </row>
    <row r="1654" spans="1:10">
      <c r="A1654" s="24">
        <v>6</v>
      </c>
      <c r="B1654" s="25" t="s">
        <v>29</v>
      </c>
      <c r="C1654" s="26"/>
      <c r="D1654" s="27">
        <v>94810</v>
      </c>
      <c r="E1654" s="28">
        <f t="shared" si="184"/>
        <v>0</v>
      </c>
      <c r="F1654" s="29">
        <v>0</v>
      </c>
      <c r="G1654" s="30">
        <f t="shared" si="185"/>
        <v>0</v>
      </c>
      <c r="H1654" s="31">
        <f t="shared" ref="H1654:H1666" si="187">D1654/1.08</f>
        <v>87787.037037037036</v>
      </c>
      <c r="I1654" s="59"/>
      <c r="J1654" s="63">
        <f t="shared" si="186"/>
        <v>0</v>
      </c>
    </row>
    <row r="1655" spans="1:10">
      <c r="A1655" s="24">
        <v>7</v>
      </c>
      <c r="B1655" s="25" t="s">
        <v>30</v>
      </c>
      <c r="C1655" s="34"/>
      <c r="D1655" s="27">
        <v>141396</v>
      </c>
      <c r="E1655" s="28">
        <f t="shared" si="184"/>
        <v>0</v>
      </c>
      <c r="F1655" s="29">
        <v>0</v>
      </c>
      <c r="G1655" s="30">
        <f t="shared" si="185"/>
        <v>0</v>
      </c>
      <c r="H1655" s="31">
        <f t="shared" si="187"/>
        <v>130922.22222222222</v>
      </c>
      <c r="I1655" s="59"/>
      <c r="J1655" s="63">
        <f t="shared" si="186"/>
        <v>0</v>
      </c>
    </row>
    <row r="1656" spans="1:10">
      <c r="A1656" s="24">
        <v>8</v>
      </c>
      <c r="B1656" s="25" t="s">
        <v>31</v>
      </c>
      <c r="C1656" s="26"/>
      <c r="D1656" s="27">
        <v>232931</v>
      </c>
      <c r="E1656" s="28">
        <f t="shared" si="184"/>
        <v>0</v>
      </c>
      <c r="F1656" s="29">
        <v>0</v>
      </c>
      <c r="G1656" s="30">
        <f t="shared" si="185"/>
        <v>0</v>
      </c>
      <c r="H1656" s="31">
        <f t="shared" si="187"/>
        <v>215676.85185185182</v>
      </c>
      <c r="I1656" s="59"/>
      <c r="J1656" s="63">
        <f t="shared" si="186"/>
        <v>0</v>
      </c>
    </row>
    <row r="1657" spans="1:10">
      <c r="A1657" s="24">
        <v>9</v>
      </c>
      <c r="B1657" s="36" t="s">
        <v>32</v>
      </c>
      <c r="C1657" s="26"/>
      <c r="D1657" s="27">
        <v>101534</v>
      </c>
      <c r="E1657" s="28">
        <f t="shared" si="184"/>
        <v>0</v>
      </c>
      <c r="F1657" s="29">
        <v>0</v>
      </c>
      <c r="G1657" s="30">
        <f t="shared" si="185"/>
        <v>0</v>
      </c>
      <c r="H1657" s="31">
        <f t="shared" si="187"/>
        <v>94012.962962962964</v>
      </c>
      <c r="I1657" s="59"/>
      <c r="J1657" s="63">
        <f t="shared" si="186"/>
        <v>0</v>
      </c>
    </row>
    <row r="1658" spans="1:10">
      <c r="A1658" s="168">
        <v>10</v>
      </c>
      <c r="B1658" s="36" t="s">
        <v>33</v>
      </c>
      <c r="C1658" s="37"/>
      <c r="D1658" s="27">
        <v>110148</v>
      </c>
      <c r="E1658" s="156">
        <f t="shared" si="184"/>
        <v>0</v>
      </c>
      <c r="F1658" s="157">
        <v>0</v>
      </c>
      <c r="G1658" s="30">
        <f t="shared" si="185"/>
        <v>0</v>
      </c>
      <c r="H1658" s="170">
        <f t="shared" si="187"/>
        <v>101988.88888888888</v>
      </c>
      <c r="I1658" s="183"/>
      <c r="J1658" s="158">
        <f t="shared" si="186"/>
        <v>0</v>
      </c>
    </row>
    <row r="1659" spans="1:10">
      <c r="A1659" s="24">
        <v>11</v>
      </c>
      <c r="B1659" s="25" t="s">
        <v>34</v>
      </c>
      <c r="C1659" s="37"/>
      <c r="D1659" s="27">
        <v>54198</v>
      </c>
      <c r="E1659" s="28">
        <f t="shared" si="184"/>
        <v>0</v>
      </c>
      <c r="F1659" s="29">
        <v>0</v>
      </c>
      <c r="G1659" s="30">
        <f t="shared" si="185"/>
        <v>0</v>
      </c>
      <c r="H1659" s="31">
        <f t="shared" si="187"/>
        <v>50183.333333333328</v>
      </c>
      <c r="I1659" s="59"/>
      <c r="J1659" s="63">
        <f t="shared" si="186"/>
        <v>0</v>
      </c>
    </row>
    <row r="1660" spans="1:10">
      <c r="A1660" s="24">
        <v>12</v>
      </c>
      <c r="B1660" s="25" t="s">
        <v>35</v>
      </c>
      <c r="C1660" s="37"/>
      <c r="D1660" s="27">
        <v>49680</v>
      </c>
      <c r="E1660" s="28">
        <f t="shared" si="184"/>
        <v>0</v>
      </c>
      <c r="F1660" s="29">
        <v>0</v>
      </c>
      <c r="G1660" s="30">
        <f t="shared" si="185"/>
        <v>0</v>
      </c>
      <c r="H1660" s="31">
        <f t="shared" si="187"/>
        <v>46000</v>
      </c>
      <c r="I1660" s="59"/>
      <c r="J1660" s="63">
        <f t="shared" si="186"/>
        <v>0</v>
      </c>
    </row>
    <row r="1661" spans="1:10">
      <c r="A1661" s="168">
        <v>13</v>
      </c>
      <c r="B1661" s="25" t="s">
        <v>36</v>
      </c>
      <c r="C1661" s="37"/>
      <c r="D1661" s="38">
        <v>64152</v>
      </c>
      <c r="E1661" s="156">
        <f t="shared" si="184"/>
        <v>0</v>
      </c>
      <c r="F1661" s="157">
        <v>0</v>
      </c>
      <c r="G1661" s="30">
        <f t="shared" si="185"/>
        <v>0</v>
      </c>
      <c r="H1661" s="170">
        <f t="shared" si="187"/>
        <v>59399.999999999993</v>
      </c>
      <c r="I1661" s="183"/>
      <c r="J1661" s="158">
        <f t="shared" si="186"/>
        <v>0</v>
      </c>
    </row>
    <row r="1662" spans="1:10">
      <c r="A1662" s="168">
        <v>14</v>
      </c>
      <c r="B1662" s="25" t="s">
        <v>37</v>
      </c>
      <c r="C1662" s="37"/>
      <c r="D1662" s="38">
        <v>65934</v>
      </c>
      <c r="E1662" s="156">
        <f t="shared" si="184"/>
        <v>0</v>
      </c>
      <c r="F1662" s="157">
        <v>0</v>
      </c>
      <c r="G1662" s="30">
        <f t="shared" si="185"/>
        <v>0</v>
      </c>
      <c r="H1662" s="170">
        <f t="shared" si="187"/>
        <v>61049.999999999993</v>
      </c>
      <c r="I1662" s="183"/>
      <c r="J1662" s="158">
        <f t="shared" si="186"/>
        <v>0</v>
      </c>
    </row>
    <row r="1663" spans="1:10">
      <c r="A1663" s="168">
        <v>15</v>
      </c>
      <c r="B1663" s="25" t="s">
        <v>38</v>
      </c>
      <c r="C1663" s="37"/>
      <c r="D1663" s="38">
        <v>76626</v>
      </c>
      <c r="E1663" s="156">
        <f t="shared" si="184"/>
        <v>0</v>
      </c>
      <c r="F1663" s="157">
        <v>0</v>
      </c>
      <c r="G1663" s="30">
        <f t="shared" si="185"/>
        <v>0</v>
      </c>
      <c r="H1663" s="170">
        <f t="shared" si="187"/>
        <v>70950</v>
      </c>
      <c r="I1663" s="183"/>
      <c r="J1663" s="158">
        <f t="shared" si="186"/>
        <v>0</v>
      </c>
    </row>
    <row r="1664" spans="1:10">
      <c r="A1664" s="168">
        <v>16</v>
      </c>
      <c r="B1664" s="25" t="s">
        <v>39</v>
      </c>
      <c r="C1664" s="37"/>
      <c r="D1664" s="38">
        <v>80190</v>
      </c>
      <c r="E1664" s="156">
        <f t="shared" si="184"/>
        <v>0</v>
      </c>
      <c r="F1664" s="157">
        <v>0</v>
      </c>
      <c r="G1664" s="30">
        <f t="shared" si="185"/>
        <v>0</v>
      </c>
      <c r="H1664" s="170">
        <f t="shared" si="187"/>
        <v>74250</v>
      </c>
      <c r="I1664" s="183"/>
      <c r="J1664" s="158">
        <f t="shared" si="186"/>
        <v>0</v>
      </c>
    </row>
    <row r="1665" spans="1:10">
      <c r="A1665" s="168">
        <v>17</v>
      </c>
      <c r="B1665" s="25" t="s">
        <v>40</v>
      </c>
      <c r="C1665" s="37"/>
      <c r="D1665" s="38">
        <v>113832</v>
      </c>
      <c r="E1665" s="156">
        <f t="shared" si="184"/>
        <v>0</v>
      </c>
      <c r="F1665" s="157">
        <v>0</v>
      </c>
      <c r="G1665" s="30">
        <f t="shared" si="185"/>
        <v>0</v>
      </c>
      <c r="H1665" s="170">
        <f t="shared" si="187"/>
        <v>105400</v>
      </c>
      <c r="I1665" s="183"/>
      <c r="J1665" s="158">
        <f t="shared" si="186"/>
        <v>0</v>
      </c>
    </row>
    <row r="1666" spans="1:10">
      <c r="A1666" s="168">
        <v>18</v>
      </c>
      <c r="B1666" s="25" t="s">
        <v>41</v>
      </c>
      <c r="C1666" s="37"/>
      <c r="D1666" s="38">
        <v>98010</v>
      </c>
      <c r="E1666" s="156">
        <f t="shared" si="184"/>
        <v>0</v>
      </c>
      <c r="F1666" s="157">
        <v>0</v>
      </c>
      <c r="G1666" s="30">
        <f t="shared" si="185"/>
        <v>0</v>
      </c>
      <c r="H1666" s="170">
        <f t="shared" si="187"/>
        <v>90750</v>
      </c>
      <c r="I1666" s="183"/>
      <c r="J1666" s="158">
        <f t="shared" si="186"/>
        <v>0</v>
      </c>
    </row>
    <row r="1667" spans="1:10" ht="17.25">
      <c r="A1667" s="40"/>
      <c r="B1667" s="41" t="s">
        <v>42</v>
      </c>
      <c r="C1667" s="42">
        <f>SUM(C1649:C1666)</f>
        <v>15</v>
      </c>
      <c r="D1667" s="42"/>
      <c r="E1667" s="43">
        <f>SUM(E1649:E1666)</f>
        <v>1928865</v>
      </c>
      <c r="F1667" s="43"/>
      <c r="G1667" s="44">
        <f>SUM(G1649:G1666)</f>
        <v>1928865</v>
      </c>
      <c r="H1667" s="45"/>
      <c r="I1667" s="64"/>
      <c r="J1667" s="45">
        <f>SUM(J1649:J1666)</f>
        <v>1785986.111111111</v>
      </c>
    </row>
    <row r="1668" spans="1:10" ht="31.5">
      <c r="A1668" s="46"/>
      <c r="B1668" s="47"/>
      <c r="C1668" s="48"/>
      <c r="D1668" s="48"/>
      <c r="E1668" s="49"/>
      <c r="F1668" s="49"/>
      <c r="G1668" s="50"/>
      <c r="H1668" s="51"/>
      <c r="I1668" s="65"/>
      <c r="J1668" s="184">
        <f>J1667*0.08</f>
        <v>142878.88888888888</v>
      </c>
    </row>
    <row r="1669" spans="1:10" ht="18">
      <c r="A1669" s="283" t="s">
        <v>43</v>
      </c>
      <c r="B1669" s="283"/>
      <c r="C1669" s="284" t="s">
        <v>44</v>
      </c>
      <c r="D1669" s="284"/>
      <c r="E1669" s="54"/>
      <c r="F1669" s="54"/>
      <c r="G1669" s="55" t="s">
        <v>45</v>
      </c>
      <c r="H1669" s="56"/>
      <c r="I1669" s="66"/>
      <c r="J1669" s="185">
        <f>SUM(J1667:J1668)</f>
        <v>1928865</v>
      </c>
    </row>
    <row r="1670" spans="1:10">
      <c r="B1670" s="131" t="s">
        <v>165</v>
      </c>
      <c r="C1670" s="131" t="s">
        <v>166</v>
      </c>
      <c r="D1670" s="131"/>
      <c r="E1670" s="131" t="s">
        <v>167</v>
      </c>
    </row>
    <row r="1672" spans="1:10" ht="15.75">
      <c r="A1672" s="279" t="s">
        <v>0</v>
      </c>
      <c r="B1672" s="279"/>
      <c r="C1672" s="279"/>
      <c r="D1672" s="279"/>
      <c r="E1672" s="279"/>
      <c r="F1672" s="279"/>
      <c r="G1672" s="279"/>
      <c r="H1672" s="3"/>
      <c r="I1672" s="182"/>
      <c r="J1672" s="3"/>
    </row>
    <row r="1673" spans="1:10" ht="15.75">
      <c r="A1673" s="279" t="s">
        <v>1</v>
      </c>
      <c r="B1673" s="279"/>
      <c r="C1673" s="279"/>
      <c r="D1673" s="279"/>
      <c r="E1673" s="279"/>
      <c r="F1673" s="279"/>
      <c r="G1673" s="279"/>
      <c r="H1673" s="176"/>
      <c r="I1673" s="176"/>
      <c r="J1673" s="176"/>
    </row>
    <row r="1674" spans="1:10" ht="15.75">
      <c r="A1674" s="279" t="s">
        <v>2</v>
      </c>
      <c r="B1674" s="279"/>
      <c r="C1674" s="279"/>
      <c r="D1674" s="279"/>
      <c r="E1674" s="279"/>
      <c r="F1674" s="279"/>
      <c r="G1674" s="279"/>
      <c r="H1674" s="3"/>
      <c r="I1674" s="59"/>
      <c r="J1674" s="3"/>
    </row>
    <row r="1675" spans="1:10" ht="15.75">
      <c r="A1675" s="279" t="s">
        <v>4</v>
      </c>
      <c r="B1675" s="279"/>
      <c r="C1675" s="279"/>
      <c r="D1675" s="279"/>
      <c r="E1675" s="279"/>
      <c r="F1675" s="279"/>
      <c r="G1675" s="279"/>
      <c r="H1675" s="3"/>
      <c r="I1675" s="59"/>
      <c r="J1675" s="3"/>
    </row>
    <row r="1676" spans="1:10" ht="15.75">
      <c r="A1676" s="280" t="s">
        <v>6</v>
      </c>
      <c r="B1676" s="280"/>
      <c r="C1676" s="280"/>
      <c r="D1676" s="280"/>
      <c r="E1676" s="280"/>
      <c r="F1676" s="280"/>
      <c r="G1676" s="280"/>
      <c r="H1676" s="3"/>
      <c r="I1676" s="59"/>
      <c r="J1676" s="3"/>
    </row>
    <row r="1677" spans="1:10" ht="27.75">
      <c r="A1677" s="9"/>
      <c r="B1677" s="9"/>
      <c r="C1677" s="281" t="s">
        <v>388</v>
      </c>
      <c r="D1677" s="281"/>
      <c r="E1677" s="281"/>
      <c r="F1677" s="281"/>
      <c r="G1677" s="281"/>
      <c r="H1677" s="3"/>
      <c r="I1677" s="59"/>
      <c r="J1677" s="3"/>
    </row>
    <row r="1678" spans="1:10" ht="15.75">
      <c r="A1678" s="11" t="s">
        <v>358</v>
      </c>
      <c r="B1678" s="12"/>
      <c r="C1678" s="13"/>
      <c r="D1678" s="286"/>
      <c r="E1678" s="286"/>
      <c r="F1678" s="286"/>
      <c r="G1678" s="286"/>
      <c r="H1678" s="15"/>
      <c r="I1678" s="59"/>
      <c r="J1678" s="3"/>
    </row>
    <row r="1679" spans="1:10" ht="15.75">
      <c r="A1679" s="11" t="s">
        <v>9</v>
      </c>
      <c r="B1679" s="286" t="s">
        <v>414</v>
      </c>
      <c r="C1679" s="286"/>
      <c r="D1679" s="286"/>
      <c r="E1679" s="286"/>
      <c r="F1679" s="286"/>
      <c r="G1679" s="16"/>
      <c r="H1679" s="20" t="s">
        <v>161</v>
      </c>
      <c r="I1679" s="62"/>
      <c r="J1679" s="61"/>
    </row>
    <row r="1680" spans="1:10" ht="18.75">
      <c r="A1680" s="11" t="s">
        <v>11</v>
      </c>
      <c r="B1680" s="177"/>
      <c r="C1680" s="178"/>
      <c r="D1680" s="178"/>
      <c r="E1680" s="178"/>
      <c r="F1680" s="179"/>
      <c r="G1680" s="180"/>
      <c r="H1680" s="180"/>
      <c r="I1680" s="180"/>
      <c r="J1680" s="3"/>
    </row>
    <row r="1681" spans="1:10" ht="15.75">
      <c r="A1681" s="21" t="s">
        <v>14</v>
      </c>
      <c r="B1681" s="181"/>
      <c r="C1681" s="21" t="s">
        <v>17</v>
      </c>
      <c r="D1681" s="22" t="s">
        <v>18</v>
      </c>
      <c r="E1681" s="23" t="s">
        <v>19</v>
      </c>
      <c r="F1681" s="23" t="s">
        <v>20</v>
      </c>
      <c r="G1681" s="21" t="s">
        <v>21</v>
      </c>
      <c r="H1681" s="3"/>
      <c r="I1681" s="59"/>
      <c r="J1681" s="3"/>
    </row>
    <row r="1682" spans="1:10">
      <c r="A1682" s="24">
        <v>1</v>
      </c>
      <c r="B1682" s="25" t="s">
        <v>23</v>
      </c>
      <c r="C1682" s="26">
        <v>10</v>
      </c>
      <c r="D1682" s="27">
        <v>79305</v>
      </c>
      <c r="E1682" s="28">
        <f t="shared" ref="E1682:E1699" si="188">D1682*C1682</f>
        <v>793050</v>
      </c>
      <c r="F1682" s="29">
        <v>0</v>
      </c>
      <c r="G1682" s="30">
        <f t="shared" ref="G1682:G1699" si="189">E1682-E1682*F1682</f>
        <v>793050</v>
      </c>
      <c r="H1682" s="31">
        <f>D1682/1.08</f>
        <v>73430.555555555547</v>
      </c>
      <c r="I1682" s="59"/>
      <c r="J1682" s="63">
        <f t="shared" ref="J1682:J1699" si="190">H1682*C1682</f>
        <v>734305.5555555555</v>
      </c>
    </row>
    <row r="1683" spans="1:10">
      <c r="A1683" s="120">
        <v>2</v>
      </c>
      <c r="B1683" s="121" t="s">
        <v>25</v>
      </c>
      <c r="C1683" s="126">
        <v>10</v>
      </c>
      <c r="D1683" s="33">
        <v>128591</v>
      </c>
      <c r="E1683" s="123">
        <f t="shared" si="188"/>
        <v>1285910</v>
      </c>
      <c r="F1683" s="29">
        <v>0</v>
      </c>
      <c r="G1683" s="125">
        <f t="shared" si="189"/>
        <v>1285910</v>
      </c>
      <c r="H1683" s="31">
        <f>D1683/1.08</f>
        <v>119065.74074074073</v>
      </c>
      <c r="I1683" s="129"/>
      <c r="J1683" s="63">
        <f t="shared" si="190"/>
        <v>1190657.4074074072</v>
      </c>
    </row>
    <row r="1684" spans="1:10">
      <c r="A1684" s="24">
        <v>3</v>
      </c>
      <c r="B1684" s="25" t="s">
        <v>26</v>
      </c>
      <c r="C1684" s="88"/>
      <c r="D1684" s="27">
        <v>60043</v>
      </c>
      <c r="E1684" s="28">
        <f t="shared" si="188"/>
        <v>0</v>
      </c>
      <c r="F1684" s="29">
        <v>0</v>
      </c>
      <c r="G1684" s="30">
        <f t="shared" si="189"/>
        <v>0</v>
      </c>
      <c r="H1684" s="31">
        <f>D1684/1.08</f>
        <v>55595.370370370365</v>
      </c>
      <c r="I1684" s="59"/>
      <c r="J1684" s="63">
        <f t="shared" si="190"/>
        <v>0</v>
      </c>
    </row>
    <row r="1685" spans="1:10">
      <c r="A1685" s="24">
        <v>4</v>
      </c>
      <c r="B1685" s="25" t="s">
        <v>27</v>
      </c>
      <c r="C1685" s="35"/>
      <c r="D1685" s="27">
        <v>115781</v>
      </c>
      <c r="E1685" s="28">
        <f t="shared" si="188"/>
        <v>0</v>
      </c>
      <c r="F1685" s="29">
        <v>0</v>
      </c>
      <c r="G1685" s="30">
        <f t="shared" si="189"/>
        <v>0</v>
      </c>
      <c r="H1685" s="31">
        <f>D1685/1.08</f>
        <v>107204.62962962962</v>
      </c>
      <c r="I1685" s="59"/>
      <c r="J1685" s="63">
        <f t="shared" si="190"/>
        <v>0</v>
      </c>
    </row>
    <row r="1686" spans="1:10">
      <c r="A1686" s="24">
        <v>5</v>
      </c>
      <c r="B1686" s="25" t="s">
        <v>28</v>
      </c>
      <c r="C1686" s="32">
        <v>10</v>
      </c>
      <c r="D1686" s="33">
        <v>119943</v>
      </c>
      <c r="E1686" s="123">
        <f t="shared" si="188"/>
        <v>1199430</v>
      </c>
      <c r="F1686" s="124">
        <v>0.25</v>
      </c>
      <c r="G1686" s="125">
        <f t="shared" si="189"/>
        <v>899572.5</v>
      </c>
      <c r="H1686" s="128">
        <f>D1686/1.08*0.75</f>
        <v>83293.75</v>
      </c>
      <c r="I1686" s="59"/>
      <c r="J1686" s="63">
        <f t="shared" si="190"/>
        <v>832937.5</v>
      </c>
    </row>
    <row r="1687" spans="1:10">
      <c r="A1687" s="24">
        <v>6</v>
      </c>
      <c r="B1687" s="25" t="s">
        <v>29</v>
      </c>
      <c r="C1687" s="26"/>
      <c r="D1687" s="27">
        <v>94810</v>
      </c>
      <c r="E1687" s="28">
        <f t="shared" si="188"/>
        <v>0</v>
      </c>
      <c r="F1687" s="29">
        <v>0</v>
      </c>
      <c r="G1687" s="30">
        <f t="shared" si="189"/>
        <v>0</v>
      </c>
      <c r="H1687" s="31">
        <f t="shared" ref="H1687:H1699" si="191">D1687/1.08</f>
        <v>87787.037037037036</v>
      </c>
      <c r="I1687" s="59"/>
      <c r="J1687" s="63">
        <f t="shared" si="190"/>
        <v>0</v>
      </c>
    </row>
    <row r="1688" spans="1:10">
      <c r="A1688" s="24">
        <v>7</v>
      </c>
      <c r="B1688" s="25" t="s">
        <v>30</v>
      </c>
      <c r="C1688" s="34"/>
      <c r="D1688" s="27">
        <v>141396</v>
      </c>
      <c r="E1688" s="28">
        <f t="shared" si="188"/>
        <v>0</v>
      </c>
      <c r="F1688" s="29">
        <v>0</v>
      </c>
      <c r="G1688" s="30">
        <f t="shared" si="189"/>
        <v>0</v>
      </c>
      <c r="H1688" s="31">
        <f t="shared" si="191"/>
        <v>130922.22222222222</v>
      </c>
      <c r="I1688" s="59"/>
      <c r="J1688" s="63">
        <f t="shared" si="190"/>
        <v>0</v>
      </c>
    </row>
    <row r="1689" spans="1:10">
      <c r="A1689" s="24">
        <v>8</v>
      </c>
      <c r="B1689" s="25" t="s">
        <v>31</v>
      </c>
      <c r="C1689" s="26"/>
      <c r="D1689" s="27">
        <v>232931</v>
      </c>
      <c r="E1689" s="28">
        <f t="shared" si="188"/>
        <v>0</v>
      </c>
      <c r="F1689" s="29">
        <v>0</v>
      </c>
      <c r="G1689" s="30">
        <f t="shared" si="189"/>
        <v>0</v>
      </c>
      <c r="H1689" s="31">
        <f t="shared" si="191"/>
        <v>215676.85185185182</v>
      </c>
      <c r="I1689" s="59"/>
      <c r="J1689" s="63">
        <f t="shared" si="190"/>
        <v>0</v>
      </c>
    </row>
    <row r="1690" spans="1:10">
      <c r="A1690" s="24">
        <v>9</v>
      </c>
      <c r="B1690" s="36" t="s">
        <v>32</v>
      </c>
      <c r="C1690" s="26"/>
      <c r="D1690" s="27">
        <v>101534</v>
      </c>
      <c r="E1690" s="28">
        <f t="shared" si="188"/>
        <v>0</v>
      </c>
      <c r="F1690" s="29">
        <v>0</v>
      </c>
      <c r="G1690" s="30">
        <f t="shared" si="189"/>
        <v>0</v>
      </c>
      <c r="H1690" s="31">
        <f t="shared" si="191"/>
        <v>94012.962962962964</v>
      </c>
      <c r="I1690" s="59"/>
      <c r="J1690" s="63">
        <f t="shared" si="190"/>
        <v>0</v>
      </c>
    </row>
    <row r="1691" spans="1:10">
      <c r="A1691" s="168">
        <v>10</v>
      </c>
      <c r="B1691" s="36" t="s">
        <v>33</v>
      </c>
      <c r="C1691" s="37"/>
      <c r="D1691" s="27">
        <v>110148</v>
      </c>
      <c r="E1691" s="156">
        <f t="shared" si="188"/>
        <v>0</v>
      </c>
      <c r="F1691" s="157">
        <v>0</v>
      </c>
      <c r="G1691" s="30">
        <f t="shared" si="189"/>
        <v>0</v>
      </c>
      <c r="H1691" s="170">
        <f t="shared" si="191"/>
        <v>101988.88888888888</v>
      </c>
      <c r="I1691" s="183"/>
      <c r="J1691" s="158">
        <f t="shared" si="190"/>
        <v>0</v>
      </c>
    </row>
    <row r="1692" spans="1:10">
      <c r="A1692" s="24">
        <v>11</v>
      </c>
      <c r="B1692" s="25" t="s">
        <v>34</v>
      </c>
      <c r="C1692" s="37">
        <v>10</v>
      </c>
      <c r="D1692" s="27">
        <v>54198</v>
      </c>
      <c r="E1692" s="28">
        <f t="shared" si="188"/>
        <v>541980</v>
      </c>
      <c r="F1692" s="29">
        <v>0</v>
      </c>
      <c r="G1692" s="30">
        <f t="shared" si="189"/>
        <v>541980</v>
      </c>
      <c r="H1692" s="31">
        <f t="shared" si="191"/>
        <v>50183.333333333328</v>
      </c>
      <c r="I1692" s="59"/>
      <c r="J1692" s="63">
        <f t="shared" si="190"/>
        <v>501833.33333333326</v>
      </c>
    </row>
    <row r="1693" spans="1:10">
      <c r="A1693" s="24">
        <v>12</v>
      </c>
      <c r="B1693" s="25" t="s">
        <v>35</v>
      </c>
      <c r="C1693" s="37"/>
      <c r="D1693" s="27">
        <v>49680</v>
      </c>
      <c r="E1693" s="28">
        <f t="shared" si="188"/>
        <v>0</v>
      </c>
      <c r="F1693" s="29">
        <v>0</v>
      </c>
      <c r="G1693" s="30">
        <f t="shared" si="189"/>
        <v>0</v>
      </c>
      <c r="H1693" s="31">
        <f t="shared" si="191"/>
        <v>46000</v>
      </c>
      <c r="I1693" s="59"/>
      <c r="J1693" s="63">
        <f t="shared" si="190"/>
        <v>0</v>
      </c>
    </row>
    <row r="1694" spans="1:10">
      <c r="A1694" s="168">
        <v>13</v>
      </c>
      <c r="B1694" s="25" t="s">
        <v>36</v>
      </c>
      <c r="C1694" s="37"/>
      <c r="D1694" s="38">
        <v>64152</v>
      </c>
      <c r="E1694" s="156">
        <f t="shared" si="188"/>
        <v>0</v>
      </c>
      <c r="F1694" s="157">
        <v>0</v>
      </c>
      <c r="G1694" s="30">
        <f t="shared" si="189"/>
        <v>0</v>
      </c>
      <c r="H1694" s="170">
        <f t="shared" si="191"/>
        <v>59399.999999999993</v>
      </c>
      <c r="I1694" s="183"/>
      <c r="J1694" s="158">
        <f t="shared" si="190"/>
        <v>0</v>
      </c>
    </row>
    <row r="1695" spans="1:10">
      <c r="A1695" s="168">
        <v>14</v>
      </c>
      <c r="B1695" s="25" t="s">
        <v>37</v>
      </c>
      <c r="C1695" s="37"/>
      <c r="D1695" s="38">
        <v>65934</v>
      </c>
      <c r="E1695" s="156">
        <f t="shared" si="188"/>
        <v>0</v>
      </c>
      <c r="F1695" s="157">
        <v>0</v>
      </c>
      <c r="G1695" s="30">
        <f t="shared" si="189"/>
        <v>0</v>
      </c>
      <c r="H1695" s="170">
        <f t="shared" si="191"/>
        <v>61049.999999999993</v>
      </c>
      <c r="I1695" s="183"/>
      <c r="J1695" s="158">
        <f t="shared" si="190"/>
        <v>0</v>
      </c>
    </row>
    <row r="1696" spans="1:10">
      <c r="A1696" s="168">
        <v>15</v>
      </c>
      <c r="B1696" s="25" t="s">
        <v>38</v>
      </c>
      <c r="C1696" s="37"/>
      <c r="D1696" s="38">
        <v>76626</v>
      </c>
      <c r="E1696" s="156">
        <f t="shared" si="188"/>
        <v>0</v>
      </c>
      <c r="F1696" s="157">
        <v>0</v>
      </c>
      <c r="G1696" s="30">
        <f t="shared" si="189"/>
        <v>0</v>
      </c>
      <c r="H1696" s="170">
        <f t="shared" si="191"/>
        <v>70950</v>
      </c>
      <c r="I1696" s="183"/>
      <c r="J1696" s="158">
        <f t="shared" si="190"/>
        <v>0</v>
      </c>
    </row>
    <row r="1697" spans="1:10">
      <c r="A1697" s="168">
        <v>16</v>
      </c>
      <c r="B1697" s="25" t="s">
        <v>39</v>
      </c>
      <c r="C1697" s="37"/>
      <c r="D1697" s="38">
        <v>80190</v>
      </c>
      <c r="E1697" s="156">
        <f t="shared" si="188"/>
        <v>0</v>
      </c>
      <c r="F1697" s="157">
        <v>0</v>
      </c>
      <c r="G1697" s="30">
        <f t="shared" si="189"/>
        <v>0</v>
      </c>
      <c r="H1697" s="170">
        <f t="shared" si="191"/>
        <v>74250</v>
      </c>
      <c r="I1697" s="183"/>
      <c r="J1697" s="158">
        <f t="shared" si="190"/>
        <v>0</v>
      </c>
    </row>
    <row r="1698" spans="1:10">
      <c r="A1698" s="168">
        <v>17</v>
      </c>
      <c r="B1698" s="25" t="s">
        <v>40</v>
      </c>
      <c r="C1698" s="37"/>
      <c r="D1698" s="38">
        <v>113832</v>
      </c>
      <c r="E1698" s="156">
        <f t="shared" si="188"/>
        <v>0</v>
      </c>
      <c r="F1698" s="157">
        <v>0</v>
      </c>
      <c r="G1698" s="30">
        <f t="shared" si="189"/>
        <v>0</v>
      </c>
      <c r="H1698" s="170">
        <f t="shared" si="191"/>
        <v>105400</v>
      </c>
      <c r="I1698" s="183"/>
      <c r="J1698" s="158">
        <f t="shared" si="190"/>
        <v>0</v>
      </c>
    </row>
    <row r="1699" spans="1:10">
      <c r="A1699" s="168">
        <v>18</v>
      </c>
      <c r="B1699" s="25" t="s">
        <v>41</v>
      </c>
      <c r="C1699" s="37"/>
      <c r="D1699" s="38">
        <v>98010</v>
      </c>
      <c r="E1699" s="156">
        <f t="shared" si="188"/>
        <v>0</v>
      </c>
      <c r="F1699" s="157">
        <v>0</v>
      </c>
      <c r="G1699" s="30">
        <f t="shared" si="189"/>
        <v>0</v>
      </c>
      <c r="H1699" s="170">
        <f t="shared" si="191"/>
        <v>90750</v>
      </c>
      <c r="I1699" s="183"/>
      <c r="J1699" s="158">
        <f t="shared" si="190"/>
        <v>0</v>
      </c>
    </row>
    <row r="1700" spans="1:10" ht="17.25">
      <c r="A1700" s="40"/>
      <c r="B1700" s="41" t="s">
        <v>42</v>
      </c>
      <c r="C1700" s="42">
        <f>SUM(C1682:C1699)</f>
        <v>40</v>
      </c>
      <c r="D1700" s="42"/>
      <c r="E1700" s="43">
        <f>SUM(E1682:E1699)</f>
        <v>3820370</v>
      </c>
      <c r="F1700" s="43"/>
      <c r="G1700" s="44">
        <f>SUM(G1682:G1699)</f>
        <v>3520512.5</v>
      </c>
      <c r="H1700" s="45"/>
      <c r="I1700" s="64"/>
      <c r="J1700" s="45">
        <f>SUM(J1682:J1699)</f>
        <v>3259733.7962962957</v>
      </c>
    </row>
    <row r="1701" spans="1:10" ht="31.5">
      <c r="A1701" s="46"/>
      <c r="B1701" s="47"/>
      <c r="C1701" s="48"/>
      <c r="D1701" s="48"/>
      <c r="E1701" s="49"/>
      <c r="F1701" s="49"/>
      <c r="G1701" s="50"/>
      <c r="H1701" s="51"/>
      <c r="I1701" s="65"/>
      <c r="J1701" s="184">
        <f>J1700*0.08</f>
        <v>260778.70370370365</v>
      </c>
    </row>
    <row r="1702" spans="1:10" ht="18">
      <c r="A1702" s="283" t="s">
        <v>43</v>
      </c>
      <c r="B1702" s="283"/>
      <c r="C1702" s="284" t="s">
        <v>44</v>
      </c>
      <c r="D1702" s="284"/>
      <c r="E1702" s="54"/>
      <c r="F1702" s="54"/>
      <c r="G1702" s="55" t="s">
        <v>45</v>
      </c>
      <c r="H1702" s="56"/>
      <c r="I1702" s="66"/>
      <c r="J1702" s="185">
        <f>SUM(J1700:J1701)</f>
        <v>3520512.4999999995</v>
      </c>
    </row>
    <row r="1703" spans="1:10">
      <c r="B1703" s="131" t="s">
        <v>165</v>
      </c>
      <c r="C1703" s="131" t="s">
        <v>166</v>
      </c>
      <c r="D1703" s="131"/>
      <c r="E1703" s="131" t="s">
        <v>167</v>
      </c>
    </row>
    <row r="1705" spans="1:10" ht="15.75">
      <c r="A1705" s="279" t="s">
        <v>0</v>
      </c>
      <c r="B1705" s="279"/>
      <c r="C1705" s="279"/>
      <c r="D1705" s="279"/>
      <c r="E1705" s="279"/>
      <c r="F1705" s="279"/>
      <c r="G1705" s="279"/>
      <c r="H1705" s="3"/>
      <c r="I1705" s="182"/>
      <c r="J1705" s="3"/>
    </row>
    <row r="1706" spans="1:10" ht="15.75">
      <c r="A1706" s="279" t="s">
        <v>1</v>
      </c>
      <c r="B1706" s="279"/>
      <c r="C1706" s="279"/>
      <c r="D1706" s="279"/>
      <c r="E1706" s="279"/>
      <c r="F1706" s="279"/>
      <c r="G1706" s="279"/>
      <c r="H1706" s="176"/>
      <c r="I1706" s="176"/>
      <c r="J1706" s="176"/>
    </row>
    <row r="1707" spans="1:10" ht="15.75">
      <c r="A1707" s="279" t="s">
        <v>2</v>
      </c>
      <c r="B1707" s="279"/>
      <c r="C1707" s="279"/>
      <c r="D1707" s="279"/>
      <c r="E1707" s="279"/>
      <c r="F1707" s="279"/>
      <c r="G1707" s="279"/>
      <c r="H1707" s="3"/>
      <c r="I1707" s="59"/>
      <c r="J1707" s="3"/>
    </row>
    <row r="1708" spans="1:10" ht="15.75">
      <c r="A1708" s="279" t="s">
        <v>4</v>
      </c>
      <c r="B1708" s="279"/>
      <c r="C1708" s="279"/>
      <c r="D1708" s="279"/>
      <c r="E1708" s="279"/>
      <c r="F1708" s="279"/>
      <c r="G1708" s="279"/>
      <c r="H1708" s="3"/>
      <c r="I1708" s="59"/>
      <c r="J1708" s="3"/>
    </row>
    <row r="1709" spans="1:10" ht="15.75">
      <c r="A1709" s="280" t="s">
        <v>6</v>
      </c>
      <c r="B1709" s="280"/>
      <c r="C1709" s="280"/>
      <c r="D1709" s="280"/>
      <c r="E1709" s="280"/>
      <c r="F1709" s="280"/>
      <c r="G1709" s="280"/>
      <c r="H1709" s="3"/>
      <c r="I1709" s="59"/>
      <c r="J1709" s="3"/>
    </row>
    <row r="1710" spans="1:10" ht="27.75">
      <c r="A1710" s="9"/>
      <c r="B1710" s="9"/>
      <c r="C1710" s="281" t="s">
        <v>388</v>
      </c>
      <c r="D1710" s="281"/>
      <c r="E1710" s="281"/>
      <c r="F1710" s="281"/>
      <c r="G1710" s="281"/>
      <c r="H1710" s="3"/>
      <c r="I1710" s="59"/>
      <c r="J1710" s="3"/>
    </row>
    <row r="1711" spans="1:10" ht="15.75">
      <c r="A1711" s="11" t="s">
        <v>358</v>
      </c>
      <c r="B1711" s="12"/>
      <c r="C1711" s="13"/>
      <c r="D1711" s="286"/>
      <c r="E1711" s="286"/>
      <c r="F1711" s="286"/>
      <c r="G1711" s="286"/>
      <c r="H1711" s="15"/>
      <c r="I1711" s="59"/>
      <c r="J1711" s="3"/>
    </row>
    <row r="1712" spans="1:10" ht="15.75">
      <c r="A1712" s="11" t="s">
        <v>9</v>
      </c>
      <c r="B1712" s="286" t="s">
        <v>415</v>
      </c>
      <c r="C1712" s="286"/>
      <c r="D1712" s="286"/>
      <c r="E1712" s="286"/>
      <c r="F1712" s="286"/>
      <c r="G1712" s="16"/>
      <c r="H1712" s="20" t="s">
        <v>161</v>
      </c>
      <c r="I1712" s="62"/>
      <c r="J1712" s="61"/>
    </row>
    <row r="1713" spans="1:10" ht="18.75">
      <c r="A1713" s="11" t="s">
        <v>11</v>
      </c>
      <c r="B1713" s="177"/>
      <c r="C1713" s="178"/>
      <c r="D1713" s="178"/>
      <c r="E1713" s="178"/>
      <c r="F1713" s="179"/>
      <c r="G1713" s="180"/>
      <c r="H1713" s="180"/>
      <c r="I1713" s="180"/>
      <c r="J1713" s="3"/>
    </row>
    <row r="1714" spans="1:10" ht="15.75">
      <c r="A1714" s="21" t="s">
        <v>14</v>
      </c>
      <c r="B1714" s="181"/>
      <c r="C1714" s="21" t="s">
        <v>17</v>
      </c>
      <c r="D1714" s="22" t="s">
        <v>18</v>
      </c>
      <c r="E1714" s="23" t="s">
        <v>19</v>
      </c>
      <c r="F1714" s="23" t="s">
        <v>20</v>
      </c>
      <c r="G1714" s="21" t="s">
        <v>21</v>
      </c>
      <c r="H1714" s="3"/>
      <c r="I1714" s="59"/>
      <c r="J1714" s="3"/>
    </row>
    <row r="1715" spans="1:10">
      <c r="A1715" s="24">
        <v>1</v>
      </c>
      <c r="B1715" s="25" t="s">
        <v>23</v>
      </c>
      <c r="C1715" s="26">
        <v>10</v>
      </c>
      <c r="D1715" s="27">
        <v>79305</v>
      </c>
      <c r="E1715" s="28">
        <f t="shared" ref="E1715:E1732" si="192">D1715*C1715</f>
        <v>793050</v>
      </c>
      <c r="F1715" s="29">
        <v>0</v>
      </c>
      <c r="G1715" s="30">
        <f t="shared" ref="G1715:G1732" si="193">E1715-E1715*F1715</f>
        <v>793050</v>
      </c>
      <c r="H1715" s="31">
        <f>D1715/1.08</f>
        <v>73430.555555555547</v>
      </c>
      <c r="I1715" s="59"/>
      <c r="J1715" s="63">
        <f t="shared" ref="J1715:J1732" si="194">H1715*C1715</f>
        <v>734305.5555555555</v>
      </c>
    </row>
    <row r="1716" spans="1:10">
      <c r="A1716" s="120">
        <v>2</v>
      </c>
      <c r="B1716" s="121" t="s">
        <v>25</v>
      </c>
      <c r="C1716" s="126"/>
      <c r="D1716" s="33">
        <v>128591</v>
      </c>
      <c r="E1716" s="123">
        <f t="shared" si="192"/>
        <v>0</v>
      </c>
      <c r="F1716" s="29">
        <v>0</v>
      </c>
      <c r="G1716" s="125">
        <f t="shared" si="193"/>
        <v>0</v>
      </c>
      <c r="H1716" s="31">
        <f>D1716/1.08</f>
        <v>119065.74074074073</v>
      </c>
      <c r="I1716" s="129"/>
      <c r="J1716" s="63">
        <f t="shared" si="194"/>
        <v>0</v>
      </c>
    </row>
    <row r="1717" spans="1:10">
      <c r="A1717" s="24">
        <v>3</v>
      </c>
      <c r="B1717" s="25" t="s">
        <v>26</v>
      </c>
      <c r="C1717" s="88"/>
      <c r="D1717" s="27">
        <v>60043</v>
      </c>
      <c r="E1717" s="28">
        <f t="shared" si="192"/>
        <v>0</v>
      </c>
      <c r="F1717" s="29">
        <v>0</v>
      </c>
      <c r="G1717" s="30">
        <f t="shared" si="193"/>
        <v>0</v>
      </c>
      <c r="H1717" s="31">
        <f>D1717/1.08</f>
        <v>55595.370370370365</v>
      </c>
      <c r="I1717" s="59"/>
      <c r="J1717" s="63">
        <f t="shared" si="194"/>
        <v>0</v>
      </c>
    </row>
    <row r="1718" spans="1:10">
      <c r="A1718" s="24">
        <v>4</v>
      </c>
      <c r="B1718" s="25" t="s">
        <v>27</v>
      </c>
      <c r="C1718" s="35"/>
      <c r="D1718" s="27">
        <v>115781</v>
      </c>
      <c r="E1718" s="28">
        <f t="shared" si="192"/>
        <v>0</v>
      </c>
      <c r="F1718" s="29">
        <v>0</v>
      </c>
      <c r="G1718" s="30">
        <f t="shared" si="193"/>
        <v>0</v>
      </c>
      <c r="H1718" s="31">
        <f>D1718/1.08</f>
        <v>107204.62962962962</v>
      </c>
      <c r="I1718" s="59"/>
      <c r="J1718" s="63">
        <f t="shared" si="194"/>
        <v>0</v>
      </c>
    </row>
    <row r="1719" spans="1:10">
      <c r="A1719" s="24">
        <v>5</v>
      </c>
      <c r="B1719" s="25" t="s">
        <v>28</v>
      </c>
      <c r="C1719" s="32">
        <v>20</v>
      </c>
      <c r="D1719" s="33">
        <v>119943</v>
      </c>
      <c r="E1719" s="123">
        <f t="shared" si="192"/>
        <v>2398860</v>
      </c>
      <c r="F1719" s="124">
        <v>0.25</v>
      </c>
      <c r="G1719" s="125">
        <f t="shared" si="193"/>
        <v>1799145</v>
      </c>
      <c r="H1719" s="128">
        <f>D1719/1.08*0.75</f>
        <v>83293.75</v>
      </c>
      <c r="I1719" s="59"/>
      <c r="J1719" s="63">
        <f t="shared" si="194"/>
        <v>1665875</v>
      </c>
    </row>
    <row r="1720" spans="1:10">
      <c r="A1720" s="24">
        <v>6</v>
      </c>
      <c r="B1720" s="25" t="s">
        <v>29</v>
      </c>
      <c r="C1720" s="26"/>
      <c r="D1720" s="27">
        <v>94810</v>
      </c>
      <c r="E1720" s="28">
        <f t="shared" si="192"/>
        <v>0</v>
      </c>
      <c r="F1720" s="29">
        <v>0</v>
      </c>
      <c r="G1720" s="30">
        <f t="shared" si="193"/>
        <v>0</v>
      </c>
      <c r="H1720" s="31">
        <f t="shared" ref="H1720:H1732" si="195">D1720/1.08</f>
        <v>87787.037037037036</v>
      </c>
      <c r="I1720" s="59"/>
      <c r="J1720" s="63">
        <f t="shared" si="194"/>
        <v>0</v>
      </c>
    </row>
    <row r="1721" spans="1:10">
      <c r="A1721" s="24">
        <v>7</v>
      </c>
      <c r="B1721" s="25" t="s">
        <v>30</v>
      </c>
      <c r="C1721" s="34"/>
      <c r="D1721" s="27">
        <v>141396</v>
      </c>
      <c r="E1721" s="28">
        <f t="shared" si="192"/>
        <v>0</v>
      </c>
      <c r="F1721" s="29">
        <v>0</v>
      </c>
      <c r="G1721" s="30">
        <f t="shared" si="193"/>
        <v>0</v>
      </c>
      <c r="H1721" s="31">
        <f t="shared" si="195"/>
        <v>130922.22222222222</v>
      </c>
      <c r="I1721" s="59"/>
      <c r="J1721" s="63">
        <f t="shared" si="194"/>
        <v>0</v>
      </c>
    </row>
    <row r="1722" spans="1:10">
      <c r="A1722" s="24">
        <v>8</v>
      </c>
      <c r="B1722" s="25" t="s">
        <v>31</v>
      </c>
      <c r="C1722" s="26"/>
      <c r="D1722" s="27">
        <v>232931</v>
      </c>
      <c r="E1722" s="28">
        <f t="shared" si="192"/>
        <v>0</v>
      </c>
      <c r="F1722" s="29">
        <v>0</v>
      </c>
      <c r="G1722" s="30">
        <f t="shared" si="193"/>
        <v>0</v>
      </c>
      <c r="H1722" s="31">
        <f t="shared" si="195"/>
        <v>215676.85185185182</v>
      </c>
      <c r="I1722" s="59"/>
      <c r="J1722" s="63">
        <f t="shared" si="194"/>
        <v>0</v>
      </c>
    </row>
    <row r="1723" spans="1:10">
      <c r="A1723" s="24">
        <v>9</v>
      </c>
      <c r="B1723" s="36" t="s">
        <v>32</v>
      </c>
      <c r="C1723" s="26"/>
      <c r="D1723" s="27">
        <v>101534</v>
      </c>
      <c r="E1723" s="28">
        <f t="shared" si="192"/>
        <v>0</v>
      </c>
      <c r="F1723" s="29">
        <v>0</v>
      </c>
      <c r="G1723" s="30">
        <f t="shared" si="193"/>
        <v>0</v>
      </c>
      <c r="H1723" s="31">
        <f t="shared" si="195"/>
        <v>94012.962962962964</v>
      </c>
      <c r="I1723" s="59"/>
      <c r="J1723" s="63">
        <f t="shared" si="194"/>
        <v>0</v>
      </c>
    </row>
    <row r="1724" spans="1:10">
      <c r="A1724" s="168">
        <v>10</v>
      </c>
      <c r="B1724" s="36" t="s">
        <v>33</v>
      </c>
      <c r="C1724" s="37"/>
      <c r="D1724" s="27">
        <v>110148</v>
      </c>
      <c r="E1724" s="156">
        <f t="shared" si="192"/>
        <v>0</v>
      </c>
      <c r="F1724" s="157">
        <v>0</v>
      </c>
      <c r="G1724" s="30">
        <f t="shared" si="193"/>
        <v>0</v>
      </c>
      <c r="H1724" s="170">
        <f t="shared" si="195"/>
        <v>101988.88888888888</v>
      </c>
      <c r="I1724" s="183"/>
      <c r="J1724" s="158">
        <f t="shared" si="194"/>
        <v>0</v>
      </c>
    </row>
    <row r="1725" spans="1:10">
      <c r="A1725" s="24">
        <v>11</v>
      </c>
      <c r="B1725" s="25" t="s">
        <v>34</v>
      </c>
      <c r="C1725" s="37"/>
      <c r="D1725" s="27">
        <v>54198</v>
      </c>
      <c r="E1725" s="28">
        <f t="shared" si="192"/>
        <v>0</v>
      </c>
      <c r="F1725" s="29">
        <v>0</v>
      </c>
      <c r="G1725" s="30">
        <f t="shared" si="193"/>
        <v>0</v>
      </c>
      <c r="H1725" s="31">
        <f t="shared" si="195"/>
        <v>50183.333333333328</v>
      </c>
      <c r="I1725" s="59"/>
      <c r="J1725" s="63">
        <f t="shared" si="194"/>
        <v>0</v>
      </c>
    </row>
    <row r="1726" spans="1:10">
      <c r="A1726" s="24">
        <v>12</v>
      </c>
      <c r="B1726" s="25" t="s">
        <v>35</v>
      </c>
      <c r="C1726" s="37"/>
      <c r="D1726" s="27">
        <v>49680</v>
      </c>
      <c r="E1726" s="28">
        <f t="shared" si="192"/>
        <v>0</v>
      </c>
      <c r="F1726" s="29">
        <v>0</v>
      </c>
      <c r="G1726" s="30">
        <f t="shared" si="193"/>
        <v>0</v>
      </c>
      <c r="H1726" s="31">
        <f t="shared" si="195"/>
        <v>46000</v>
      </c>
      <c r="I1726" s="59"/>
      <c r="J1726" s="63">
        <f t="shared" si="194"/>
        <v>0</v>
      </c>
    </row>
    <row r="1727" spans="1:10">
      <c r="A1727" s="168">
        <v>13</v>
      </c>
      <c r="B1727" s="25" t="s">
        <v>36</v>
      </c>
      <c r="C1727" s="37">
        <v>5</v>
      </c>
      <c r="D1727" s="38">
        <v>64152</v>
      </c>
      <c r="E1727" s="156">
        <f t="shared" si="192"/>
        <v>320760</v>
      </c>
      <c r="F1727" s="157">
        <v>0</v>
      </c>
      <c r="G1727" s="30">
        <f t="shared" si="193"/>
        <v>320760</v>
      </c>
      <c r="H1727" s="170">
        <f t="shared" si="195"/>
        <v>59399.999999999993</v>
      </c>
      <c r="I1727" s="183"/>
      <c r="J1727" s="158">
        <f t="shared" si="194"/>
        <v>296999.99999999994</v>
      </c>
    </row>
    <row r="1728" spans="1:10">
      <c r="A1728" s="168">
        <v>14</v>
      </c>
      <c r="B1728" s="25" t="s">
        <v>37</v>
      </c>
      <c r="C1728" s="37">
        <v>5</v>
      </c>
      <c r="D1728" s="38">
        <v>65934</v>
      </c>
      <c r="E1728" s="156">
        <f t="shared" si="192"/>
        <v>329670</v>
      </c>
      <c r="F1728" s="157">
        <v>0</v>
      </c>
      <c r="G1728" s="30">
        <f t="shared" si="193"/>
        <v>329670</v>
      </c>
      <c r="H1728" s="170">
        <f t="shared" si="195"/>
        <v>61049.999999999993</v>
      </c>
      <c r="I1728" s="183"/>
      <c r="J1728" s="158">
        <f t="shared" si="194"/>
        <v>305249.99999999994</v>
      </c>
    </row>
    <row r="1729" spans="1:10">
      <c r="A1729" s="168">
        <v>15</v>
      </c>
      <c r="B1729" s="25" t="s">
        <v>38</v>
      </c>
      <c r="C1729" s="37">
        <v>5</v>
      </c>
      <c r="D1729" s="38">
        <v>76626</v>
      </c>
      <c r="E1729" s="156">
        <f t="shared" si="192"/>
        <v>383130</v>
      </c>
      <c r="F1729" s="157">
        <v>0</v>
      </c>
      <c r="G1729" s="30">
        <f t="shared" si="193"/>
        <v>383130</v>
      </c>
      <c r="H1729" s="170">
        <f t="shared" si="195"/>
        <v>70950</v>
      </c>
      <c r="I1729" s="183"/>
      <c r="J1729" s="158">
        <f t="shared" si="194"/>
        <v>354750</v>
      </c>
    </row>
    <row r="1730" spans="1:10">
      <c r="A1730" s="168">
        <v>16</v>
      </c>
      <c r="B1730" s="25" t="s">
        <v>39</v>
      </c>
      <c r="C1730" s="37">
        <v>3</v>
      </c>
      <c r="D1730" s="38">
        <v>80190</v>
      </c>
      <c r="E1730" s="156">
        <f t="shared" si="192"/>
        <v>240570</v>
      </c>
      <c r="F1730" s="157">
        <v>0</v>
      </c>
      <c r="G1730" s="30">
        <f t="shared" si="193"/>
        <v>240570</v>
      </c>
      <c r="H1730" s="170">
        <f t="shared" si="195"/>
        <v>74250</v>
      </c>
      <c r="I1730" s="183"/>
      <c r="J1730" s="158">
        <f t="shared" si="194"/>
        <v>222750</v>
      </c>
    </row>
    <row r="1731" spans="1:10">
      <c r="A1731" s="168">
        <v>17</v>
      </c>
      <c r="B1731" s="25" t="s">
        <v>40</v>
      </c>
      <c r="C1731" s="37"/>
      <c r="D1731" s="38">
        <v>113832</v>
      </c>
      <c r="E1731" s="156">
        <f t="shared" si="192"/>
        <v>0</v>
      </c>
      <c r="F1731" s="157">
        <v>0</v>
      </c>
      <c r="G1731" s="30">
        <f t="shared" si="193"/>
        <v>0</v>
      </c>
      <c r="H1731" s="170">
        <f t="shared" si="195"/>
        <v>105400</v>
      </c>
      <c r="I1731" s="183"/>
      <c r="J1731" s="158">
        <f t="shared" si="194"/>
        <v>0</v>
      </c>
    </row>
    <row r="1732" spans="1:10">
      <c r="A1732" s="168">
        <v>18</v>
      </c>
      <c r="B1732" s="25" t="s">
        <v>41</v>
      </c>
      <c r="C1732" s="37"/>
      <c r="D1732" s="38">
        <v>98010</v>
      </c>
      <c r="E1732" s="156">
        <f t="shared" si="192"/>
        <v>0</v>
      </c>
      <c r="F1732" s="157">
        <v>0</v>
      </c>
      <c r="G1732" s="30">
        <f t="shared" si="193"/>
        <v>0</v>
      </c>
      <c r="H1732" s="170">
        <f t="shared" si="195"/>
        <v>90750</v>
      </c>
      <c r="I1732" s="183"/>
      <c r="J1732" s="158">
        <f t="shared" si="194"/>
        <v>0</v>
      </c>
    </row>
    <row r="1733" spans="1:10" ht="17.25">
      <c r="A1733" s="40"/>
      <c r="B1733" s="41" t="s">
        <v>42</v>
      </c>
      <c r="C1733" s="42">
        <f>SUM(C1715:C1732)</f>
        <v>48</v>
      </c>
      <c r="D1733" s="42"/>
      <c r="E1733" s="43">
        <f>SUM(E1715:E1732)</f>
        <v>4466040</v>
      </c>
      <c r="F1733" s="43"/>
      <c r="G1733" s="44">
        <f>SUM(G1715:G1732)</f>
        <v>3866325</v>
      </c>
      <c r="H1733" s="45"/>
      <c r="I1733" s="64"/>
      <c r="J1733" s="45">
        <f>SUM(J1715:J1732)</f>
        <v>3579930.5555555555</v>
      </c>
    </row>
    <row r="1734" spans="1:10" ht="31.5">
      <c r="A1734" s="46"/>
      <c r="B1734" s="47"/>
      <c r="C1734" s="48"/>
      <c r="D1734" s="48"/>
      <c r="E1734" s="49"/>
      <c r="F1734" s="49"/>
      <c r="G1734" s="50"/>
      <c r="H1734" s="51"/>
      <c r="I1734" s="65"/>
      <c r="J1734" s="184">
        <f>J1733*0.08</f>
        <v>286394.44444444444</v>
      </c>
    </row>
    <row r="1735" spans="1:10" ht="18">
      <c r="A1735" s="283" t="s">
        <v>43</v>
      </c>
      <c r="B1735" s="283"/>
      <c r="C1735" s="284" t="s">
        <v>44</v>
      </c>
      <c r="D1735" s="284"/>
      <c r="E1735" s="54"/>
      <c r="F1735" s="54"/>
      <c r="G1735" s="55" t="s">
        <v>45</v>
      </c>
      <c r="H1735" s="56"/>
      <c r="I1735" s="66"/>
      <c r="J1735" s="185">
        <f>SUM(J1733:J1734)</f>
        <v>3866325</v>
      </c>
    </row>
    <row r="1738" spans="1:10">
      <c r="B1738" s="131" t="s">
        <v>165</v>
      </c>
      <c r="C1738" s="131" t="s">
        <v>166</v>
      </c>
      <c r="D1738" s="131"/>
      <c r="E1738" s="131" t="s">
        <v>167</v>
      </c>
    </row>
    <row r="1740" spans="1:10" ht="15.75">
      <c r="A1740" s="279" t="s">
        <v>0</v>
      </c>
      <c r="B1740" s="279"/>
      <c r="C1740" s="279"/>
      <c r="D1740" s="279"/>
      <c r="E1740" s="279"/>
      <c r="F1740" s="279"/>
      <c r="G1740" s="279"/>
      <c r="H1740" s="3"/>
      <c r="I1740" s="182"/>
      <c r="J1740" s="3"/>
    </row>
    <row r="1741" spans="1:10" ht="15.75">
      <c r="A1741" s="279" t="s">
        <v>1</v>
      </c>
      <c r="B1741" s="279"/>
      <c r="C1741" s="279"/>
      <c r="D1741" s="279"/>
      <c r="E1741" s="279"/>
      <c r="F1741" s="279"/>
      <c r="G1741" s="279"/>
      <c r="H1741" s="176"/>
      <c r="I1741" s="176"/>
      <c r="J1741" s="176"/>
    </row>
    <row r="1742" spans="1:10" ht="15.75">
      <c r="A1742" s="279" t="s">
        <v>2</v>
      </c>
      <c r="B1742" s="279"/>
      <c r="C1742" s="279"/>
      <c r="D1742" s="279"/>
      <c r="E1742" s="279"/>
      <c r="F1742" s="279"/>
      <c r="G1742" s="279"/>
      <c r="H1742" s="3"/>
      <c r="I1742" s="59"/>
      <c r="J1742" s="3"/>
    </row>
    <row r="1743" spans="1:10" ht="15.75">
      <c r="A1743" s="279" t="s">
        <v>4</v>
      </c>
      <c r="B1743" s="279"/>
      <c r="C1743" s="279"/>
      <c r="D1743" s="279"/>
      <c r="E1743" s="279"/>
      <c r="F1743" s="279"/>
      <c r="G1743" s="279"/>
      <c r="H1743" s="3"/>
      <c r="I1743" s="59"/>
      <c r="J1743" s="3"/>
    </row>
    <row r="1744" spans="1:10" ht="15.75">
      <c r="A1744" s="280" t="s">
        <v>6</v>
      </c>
      <c r="B1744" s="280"/>
      <c r="C1744" s="280"/>
      <c r="D1744" s="280"/>
      <c r="E1744" s="280"/>
      <c r="F1744" s="280"/>
      <c r="G1744" s="280"/>
      <c r="H1744" s="3"/>
      <c r="I1744" s="59"/>
      <c r="J1744" s="3"/>
    </row>
    <row r="1745" spans="1:10" ht="27.75">
      <c r="A1745" s="9"/>
      <c r="B1745" s="9"/>
      <c r="C1745" s="281" t="s">
        <v>393</v>
      </c>
      <c r="D1745" s="281"/>
      <c r="E1745" s="281"/>
      <c r="F1745" s="281"/>
      <c r="G1745" s="281"/>
      <c r="H1745" s="3"/>
      <c r="I1745" s="59"/>
      <c r="J1745" s="3"/>
    </row>
    <row r="1746" spans="1:10" ht="15.75">
      <c r="A1746" s="11" t="s">
        <v>358</v>
      </c>
      <c r="B1746" s="12"/>
      <c r="C1746" s="13"/>
      <c r="D1746" s="286"/>
      <c r="E1746" s="286"/>
      <c r="F1746" s="286"/>
      <c r="G1746" s="286"/>
      <c r="H1746" s="15"/>
      <c r="I1746" s="59"/>
      <c r="J1746" s="3"/>
    </row>
    <row r="1747" spans="1:10" ht="15.75">
      <c r="A1747" s="11" t="s">
        <v>9</v>
      </c>
      <c r="B1747" s="286" t="s">
        <v>374</v>
      </c>
      <c r="C1747" s="286"/>
      <c r="D1747" s="286"/>
      <c r="E1747" s="286"/>
      <c r="F1747" s="286"/>
      <c r="G1747" s="16"/>
      <c r="H1747" s="20" t="s">
        <v>161</v>
      </c>
      <c r="I1747" s="62"/>
      <c r="J1747" s="61"/>
    </row>
    <row r="1748" spans="1:10" ht="18.75">
      <c r="A1748" s="11" t="s">
        <v>11</v>
      </c>
      <c r="B1748" s="177"/>
      <c r="C1748" s="178"/>
      <c r="D1748" s="178"/>
      <c r="E1748" s="178"/>
      <c r="F1748" s="179"/>
      <c r="G1748" s="180"/>
      <c r="H1748" s="180"/>
      <c r="I1748" s="180"/>
      <c r="J1748" s="3"/>
    </row>
    <row r="1749" spans="1:10" ht="15.75">
      <c r="A1749" s="21" t="s">
        <v>14</v>
      </c>
      <c r="B1749" s="181"/>
      <c r="C1749" s="21" t="s">
        <v>17</v>
      </c>
      <c r="D1749" s="22" t="s">
        <v>18</v>
      </c>
      <c r="E1749" s="23" t="s">
        <v>19</v>
      </c>
      <c r="F1749" s="23" t="s">
        <v>20</v>
      </c>
      <c r="G1749" s="21" t="s">
        <v>21</v>
      </c>
      <c r="H1749" s="3"/>
      <c r="I1749" s="59"/>
      <c r="J1749" s="3"/>
    </row>
    <row r="1750" spans="1:10">
      <c r="A1750" s="24">
        <v>1</v>
      </c>
      <c r="B1750" s="25" t="s">
        <v>23</v>
      </c>
      <c r="C1750" s="26">
        <v>30</v>
      </c>
      <c r="D1750" s="27">
        <v>79305</v>
      </c>
      <c r="E1750" s="28">
        <f t="shared" ref="E1750:E1767" si="196">D1750*C1750</f>
        <v>2379150</v>
      </c>
      <c r="F1750" s="29">
        <v>0</v>
      </c>
      <c r="G1750" s="30">
        <f t="shared" ref="G1750:G1767" si="197">E1750-E1750*F1750</f>
        <v>2379150</v>
      </c>
      <c r="H1750" s="31">
        <f>D1750/1.08</f>
        <v>73430.555555555547</v>
      </c>
      <c r="I1750" s="59"/>
      <c r="J1750" s="63">
        <f t="shared" ref="J1750:J1767" si="198">H1750*C1750</f>
        <v>2202916.6666666665</v>
      </c>
    </row>
    <row r="1751" spans="1:10">
      <c r="A1751" s="120">
        <v>2</v>
      </c>
      <c r="B1751" s="121" t="s">
        <v>25</v>
      </c>
      <c r="C1751" s="126"/>
      <c r="D1751" s="33">
        <v>128591</v>
      </c>
      <c r="E1751" s="123">
        <f t="shared" si="196"/>
        <v>0</v>
      </c>
      <c r="F1751" s="29">
        <v>0</v>
      </c>
      <c r="G1751" s="125">
        <f t="shared" si="197"/>
        <v>0</v>
      </c>
      <c r="H1751" s="31">
        <f>D1751/1.08</f>
        <v>119065.74074074073</v>
      </c>
      <c r="I1751" s="129"/>
      <c r="J1751" s="63">
        <f t="shared" si="198"/>
        <v>0</v>
      </c>
    </row>
    <row r="1752" spans="1:10">
      <c r="A1752" s="24">
        <v>3</v>
      </c>
      <c r="B1752" s="25" t="s">
        <v>26</v>
      </c>
      <c r="C1752" s="88"/>
      <c r="D1752" s="27">
        <v>60043</v>
      </c>
      <c r="E1752" s="28">
        <f t="shared" si="196"/>
        <v>0</v>
      </c>
      <c r="F1752" s="29">
        <v>0</v>
      </c>
      <c r="G1752" s="30">
        <f t="shared" si="197"/>
        <v>0</v>
      </c>
      <c r="H1752" s="31">
        <f>D1752/1.08</f>
        <v>55595.370370370365</v>
      </c>
      <c r="I1752" s="59"/>
      <c r="J1752" s="63">
        <f t="shared" si="198"/>
        <v>0</v>
      </c>
    </row>
    <row r="1753" spans="1:10">
      <c r="A1753" s="24">
        <v>4</v>
      </c>
      <c r="B1753" s="25" t="s">
        <v>27</v>
      </c>
      <c r="C1753" s="35"/>
      <c r="D1753" s="27">
        <v>115781</v>
      </c>
      <c r="E1753" s="28">
        <f t="shared" si="196"/>
        <v>0</v>
      </c>
      <c r="F1753" s="29">
        <v>0</v>
      </c>
      <c r="G1753" s="30">
        <f t="shared" si="197"/>
        <v>0</v>
      </c>
      <c r="H1753" s="31">
        <f>D1753/1.08</f>
        <v>107204.62962962962</v>
      </c>
      <c r="I1753" s="59"/>
      <c r="J1753" s="63">
        <f t="shared" si="198"/>
        <v>0</v>
      </c>
    </row>
    <row r="1754" spans="1:10">
      <c r="A1754" s="24">
        <v>5</v>
      </c>
      <c r="B1754" s="25" t="s">
        <v>28</v>
      </c>
      <c r="C1754" s="32">
        <v>10</v>
      </c>
      <c r="D1754" s="33">
        <v>119943</v>
      </c>
      <c r="E1754" s="123">
        <f t="shared" si="196"/>
        <v>1199430</v>
      </c>
      <c r="F1754" s="124">
        <v>0.25</v>
      </c>
      <c r="G1754" s="125">
        <f t="shared" si="197"/>
        <v>899572.5</v>
      </c>
      <c r="H1754" s="128">
        <f>D1754/1.08*0.75</f>
        <v>83293.75</v>
      </c>
      <c r="I1754" s="59"/>
      <c r="J1754" s="63">
        <f t="shared" si="198"/>
        <v>832937.5</v>
      </c>
    </row>
    <row r="1755" spans="1:10">
      <c r="A1755" s="24">
        <v>6</v>
      </c>
      <c r="B1755" s="25" t="s">
        <v>29</v>
      </c>
      <c r="C1755" s="26"/>
      <c r="D1755" s="27">
        <v>94810</v>
      </c>
      <c r="E1755" s="28">
        <f t="shared" si="196"/>
        <v>0</v>
      </c>
      <c r="F1755" s="29">
        <v>0</v>
      </c>
      <c r="G1755" s="30">
        <f t="shared" si="197"/>
        <v>0</v>
      </c>
      <c r="H1755" s="31">
        <f t="shared" ref="H1755:H1767" si="199">D1755/1.08</f>
        <v>87787.037037037036</v>
      </c>
      <c r="I1755" s="59"/>
      <c r="J1755" s="63">
        <f t="shared" si="198"/>
        <v>0</v>
      </c>
    </row>
    <row r="1756" spans="1:10">
      <c r="A1756" s="24">
        <v>7</v>
      </c>
      <c r="B1756" s="25" t="s">
        <v>30</v>
      </c>
      <c r="C1756" s="34"/>
      <c r="D1756" s="27">
        <v>141396</v>
      </c>
      <c r="E1756" s="28">
        <f t="shared" si="196"/>
        <v>0</v>
      </c>
      <c r="F1756" s="29">
        <v>0</v>
      </c>
      <c r="G1756" s="30">
        <f t="shared" si="197"/>
        <v>0</v>
      </c>
      <c r="H1756" s="31">
        <f t="shared" si="199"/>
        <v>130922.22222222222</v>
      </c>
      <c r="I1756" s="59"/>
      <c r="J1756" s="63">
        <f t="shared" si="198"/>
        <v>0</v>
      </c>
    </row>
    <row r="1757" spans="1:10">
      <c r="A1757" s="24">
        <v>8</v>
      </c>
      <c r="B1757" s="25" t="s">
        <v>31</v>
      </c>
      <c r="C1757" s="26"/>
      <c r="D1757" s="27">
        <v>232931</v>
      </c>
      <c r="E1757" s="28">
        <f t="shared" si="196"/>
        <v>0</v>
      </c>
      <c r="F1757" s="29">
        <v>0</v>
      </c>
      <c r="G1757" s="30">
        <f t="shared" si="197"/>
        <v>0</v>
      </c>
      <c r="H1757" s="31">
        <f t="shared" si="199"/>
        <v>215676.85185185182</v>
      </c>
      <c r="I1757" s="59"/>
      <c r="J1757" s="63">
        <f t="shared" si="198"/>
        <v>0</v>
      </c>
    </row>
    <row r="1758" spans="1:10">
      <c r="A1758" s="24">
        <v>9</v>
      </c>
      <c r="B1758" s="36" t="s">
        <v>32</v>
      </c>
      <c r="C1758" s="26"/>
      <c r="D1758" s="27">
        <v>101534</v>
      </c>
      <c r="E1758" s="28">
        <f t="shared" si="196"/>
        <v>0</v>
      </c>
      <c r="F1758" s="29">
        <v>0</v>
      </c>
      <c r="G1758" s="30">
        <f t="shared" si="197"/>
        <v>0</v>
      </c>
      <c r="H1758" s="31">
        <f t="shared" si="199"/>
        <v>94012.962962962964</v>
      </c>
      <c r="I1758" s="59"/>
      <c r="J1758" s="63">
        <f t="shared" si="198"/>
        <v>0</v>
      </c>
    </row>
    <row r="1759" spans="1:10">
      <c r="A1759" s="168">
        <v>10</v>
      </c>
      <c r="B1759" s="36" t="s">
        <v>33</v>
      </c>
      <c r="C1759" s="37"/>
      <c r="D1759" s="27">
        <v>110148</v>
      </c>
      <c r="E1759" s="156">
        <f t="shared" si="196"/>
        <v>0</v>
      </c>
      <c r="F1759" s="157">
        <v>0</v>
      </c>
      <c r="G1759" s="30">
        <f t="shared" si="197"/>
        <v>0</v>
      </c>
      <c r="H1759" s="170">
        <f t="shared" si="199"/>
        <v>101988.88888888888</v>
      </c>
      <c r="I1759" s="183"/>
      <c r="J1759" s="158">
        <f t="shared" si="198"/>
        <v>0</v>
      </c>
    </row>
    <row r="1760" spans="1:10">
      <c r="A1760" s="24">
        <v>11</v>
      </c>
      <c r="B1760" s="25" t="s">
        <v>34</v>
      </c>
      <c r="C1760" s="37">
        <v>15</v>
      </c>
      <c r="D1760" s="27">
        <v>54198</v>
      </c>
      <c r="E1760" s="28">
        <f t="shared" si="196"/>
        <v>812970</v>
      </c>
      <c r="F1760" s="29">
        <v>0</v>
      </c>
      <c r="G1760" s="30">
        <f t="shared" si="197"/>
        <v>812970</v>
      </c>
      <c r="H1760" s="31">
        <f t="shared" si="199"/>
        <v>50183.333333333328</v>
      </c>
      <c r="I1760" s="59"/>
      <c r="J1760" s="63">
        <f t="shared" si="198"/>
        <v>752749.99999999988</v>
      </c>
    </row>
    <row r="1761" spans="1:10">
      <c r="A1761" s="24">
        <v>12</v>
      </c>
      <c r="B1761" s="25" t="s">
        <v>35</v>
      </c>
      <c r="C1761" s="37"/>
      <c r="D1761" s="27">
        <v>49680</v>
      </c>
      <c r="E1761" s="28">
        <f t="shared" si="196"/>
        <v>0</v>
      </c>
      <c r="F1761" s="29">
        <v>0</v>
      </c>
      <c r="G1761" s="30">
        <f t="shared" si="197"/>
        <v>0</v>
      </c>
      <c r="H1761" s="31">
        <f t="shared" si="199"/>
        <v>46000</v>
      </c>
      <c r="I1761" s="59"/>
      <c r="J1761" s="63">
        <f t="shared" si="198"/>
        <v>0</v>
      </c>
    </row>
    <row r="1762" spans="1:10">
      <c r="A1762" s="168">
        <v>13</v>
      </c>
      <c r="B1762" s="25" t="s">
        <v>36</v>
      </c>
      <c r="C1762" s="37"/>
      <c r="D1762" s="38">
        <v>64152</v>
      </c>
      <c r="E1762" s="156">
        <f t="shared" si="196"/>
        <v>0</v>
      </c>
      <c r="F1762" s="157">
        <v>0</v>
      </c>
      <c r="G1762" s="30">
        <f t="shared" si="197"/>
        <v>0</v>
      </c>
      <c r="H1762" s="170">
        <f t="shared" si="199"/>
        <v>59399.999999999993</v>
      </c>
      <c r="I1762" s="183"/>
      <c r="J1762" s="158">
        <f t="shared" si="198"/>
        <v>0</v>
      </c>
    </row>
    <row r="1763" spans="1:10">
      <c r="A1763" s="168">
        <v>14</v>
      </c>
      <c r="B1763" s="25" t="s">
        <v>37</v>
      </c>
      <c r="C1763" s="37"/>
      <c r="D1763" s="38">
        <v>65934</v>
      </c>
      <c r="E1763" s="156">
        <f t="shared" si="196"/>
        <v>0</v>
      </c>
      <c r="F1763" s="157">
        <v>0</v>
      </c>
      <c r="G1763" s="30">
        <f t="shared" si="197"/>
        <v>0</v>
      </c>
      <c r="H1763" s="170">
        <f t="shared" si="199"/>
        <v>61049.999999999993</v>
      </c>
      <c r="I1763" s="183"/>
      <c r="J1763" s="158">
        <f t="shared" si="198"/>
        <v>0</v>
      </c>
    </row>
    <row r="1764" spans="1:10">
      <c r="A1764" s="168">
        <v>15</v>
      </c>
      <c r="B1764" s="25" t="s">
        <v>38</v>
      </c>
      <c r="C1764" s="37"/>
      <c r="D1764" s="38">
        <v>76626</v>
      </c>
      <c r="E1764" s="156">
        <f t="shared" si="196"/>
        <v>0</v>
      </c>
      <c r="F1764" s="157">
        <v>0</v>
      </c>
      <c r="G1764" s="30">
        <f t="shared" si="197"/>
        <v>0</v>
      </c>
      <c r="H1764" s="170">
        <f t="shared" si="199"/>
        <v>70950</v>
      </c>
      <c r="I1764" s="183"/>
      <c r="J1764" s="158">
        <f t="shared" si="198"/>
        <v>0</v>
      </c>
    </row>
    <row r="1765" spans="1:10">
      <c r="A1765" s="168">
        <v>16</v>
      </c>
      <c r="B1765" s="25" t="s">
        <v>39</v>
      </c>
      <c r="C1765" s="37"/>
      <c r="D1765" s="38">
        <v>80190</v>
      </c>
      <c r="E1765" s="156">
        <f t="shared" si="196"/>
        <v>0</v>
      </c>
      <c r="F1765" s="157">
        <v>0</v>
      </c>
      <c r="G1765" s="30">
        <f t="shared" si="197"/>
        <v>0</v>
      </c>
      <c r="H1765" s="170">
        <f t="shared" si="199"/>
        <v>74250</v>
      </c>
      <c r="I1765" s="183"/>
      <c r="J1765" s="158">
        <f t="shared" si="198"/>
        <v>0</v>
      </c>
    </row>
    <row r="1766" spans="1:10">
      <c r="A1766" s="168">
        <v>17</v>
      </c>
      <c r="B1766" s="25" t="s">
        <v>40</v>
      </c>
      <c r="C1766" s="37"/>
      <c r="D1766" s="38">
        <v>113832</v>
      </c>
      <c r="E1766" s="156">
        <f t="shared" si="196"/>
        <v>0</v>
      </c>
      <c r="F1766" s="157">
        <v>0</v>
      </c>
      <c r="G1766" s="30">
        <f t="shared" si="197"/>
        <v>0</v>
      </c>
      <c r="H1766" s="170">
        <f t="shared" si="199"/>
        <v>105400</v>
      </c>
      <c r="I1766" s="183"/>
      <c r="J1766" s="158">
        <f t="shared" si="198"/>
        <v>0</v>
      </c>
    </row>
    <row r="1767" spans="1:10">
      <c r="A1767" s="168">
        <v>18</v>
      </c>
      <c r="B1767" s="25" t="s">
        <v>41</v>
      </c>
      <c r="C1767" s="37"/>
      <c r="D1767" s="38">
        <v>98010</v>
      </c>
      <c r="E1767" s="156">
        <f t="shared" si="196"/>
        <v>0</v>
      </c>
      <c r="F1767" s="157">
        <v>0</v>
      </c>
      <c r="G1767" s="30">
        <f t="shared" si="197"/>
        <v>0</v>
      </c>
      <c r="H1767" s="170">
        <f t="shared" si="199"/>
        <v>90750</v>
      </c>
      <c r="I1767" s="183"/>
      <c r="J1767" s="158">
        <f t="shared" si="198"/>
        <v>0</v>
      </c>
    </row>
    <row r="1768" spans="1:10" ht="17.25">
      <c r="A1768" s="40"/>
      <c r="B1768" s="41" t="s">
        <v>42</v>
      </c>
      <c r="C1768" s="42">
        <f>SUM(C1750:C1767)</f>
        <v>55</v>
      </c>
      <c r="D1768" s="42"/>
      <c r="E1768" s="43">
        <f>SUM(E1750:E1767)</f>
        <v>4391550</v>
      </c>
      <c r="F1768" s="43"/>
      <c r="G1768" s="44">
        <f>SUM(G1750:G1767)</f>
        <v>4091692.5</v>
      </c>
      <c r="H1768" s="45"/>
      <c r="I1768" s="64"/>
      <c r="J1768" s="45">
        <f>SUM(J1750:J1767)</f>
        <v>3788604.1666666665</v>
      </c>
    </row>
    <row r="1769" spans="1:10" ht="31.5">
      <c r="A1769" s="46"/>
      <c r="B1769" s="47"/>
      <c r="C1769" s="48"/>
      <c r="D1769" s="48"/>
      <c r="E1769" s="49"/>
      <c r="F1769" s="49"/>
      <c r="G1769" s="50"/>
      <c r="H1769" s="51"/>
      <c r="I1769" s="65"/>
      <c r="J1769" s="184">
        <f>J1768*0.08</f>
        <v>303088.33333333331</v>
      </c>
    </row>
    <row r="1770" spans="1:10" ht="18">
      <c r="A1770" s="283" t="s">
        <v>43</v>
      </c>
      <c r="B1770" s="283"/>
      <c r="C1770" s="284" t="s">
        <v>44</v>
      </c>
      <c r="D1770" s="284"/>
      <c r="E1770" s="54"/>
      <c r="F1770" s="54"/>
      <c r="G1770" s="55" t="s">
        <v>45</v>
      </c>
      <c r="H1770" s="56"/>
      <c r="I1770" s="66"/>
      <c r="J1770" s="185">
        <f>SUM(J1768:J1769)</f>
        <v>4091692.5</v>
      </c>
    </row>
    <row r="1772" spans="1:10">
      <c r="B1772" s="131" t="s">
        <v>165</v>
      </c>
      <c r="C1772" s="131" t="s">
        <v>166</v>
      </c>
      <c r="D1772" s="131"/>
      <c r="E1772" s="131" t="s">
        <v>167</v>
      </c>
    </row>
    <row r="1775" spans="1:10" ht="15.75">
      <c r="A1775" s="279" t="s">
        <v>0</v>
      </c>
      <c r="B1775" s="279"/>
      <c r="C1775" s="279"/>
      <c r="D1775" s="279"/>
      <c r="E1775" s="279"/>
      <c r="F1775" s="279"/>
      <c r="G1775" s="279"/>
      <c r="H1775" s="3"/>
      <c r="I1775" s="182"/>
      <c r="J1775" s="3"/>
    </row>
    <row r="1776" spans="1:10" ht="15.75">
      <c r="A1776" s="279" t="s">
        <v>1</v>
      </c>
      <c r="B1776" s="279"/>
      <c r="C1776" s="279"/>
      <c r="D1776" s="279"/>
      <c r="E1776" s="279"/>
      <c r="F1776" s="279"/>
      <c r="G1776" s="279"/>
      <c r="H1776" s="176"/>
      <c r="I1776" s="176"/>
      <c r="J1776" s="176"/>
    </row>
    <row r="1777" spans="1:10" ht="15.75">
      <c r="A1777" s="279" t="s">
        <v>2</v>
      </c>
      <c r="B1777" s="279"/>
      <c r="C1777" s="279"/>
      <c r="D1777" s="279"/>
      <c r="E1777" s="279"/>
      <c r="F1777" s="279"/>
      <c r="G1777" s="279"/>
      <c r="H1777" s="3"/>
      <c r="I1777" s="59"/>
      <c r="J1777" s="3"/>
    </row>
    <row r="1778" spans="1:10" ht="15.75">
      <c r="A1778" s="279" t="s">
        <v>4</v>
      </c>
      <c r="B1778" s="279"/>
      <c r="C1778" s="279"/>
      <c r="D1778" s="279"/>
      <c r="E1778" s="279"/>
      <c r="F1778" s="279"/>
      <c r="G1778" s="279"/>
      <c r="H1778" s="3"/>
      <c r="I1778" s="59"/>
      <c r="J1778" s="3"/>
    </row>
    <row r="1779" spans="1:10" ht="15.75">
      <c r="A1779" s="280" t="s">
        <v>6</v>
      </c>
      <c r="B1779" s="280"/>
      <c r="C1779" s="280"/>
      <c r="D1779" s="280"/>
      <c r="E1779" s="280"/>
      <c r="F1779" s="280"/>
      <c r="G1779" s="280"/>
      <c r="H1779" s="3"/>
      <c r="I1779" s="59"/>
      <c r="J1779" s="3"/>
    </row>
    <row r="1780" spans="1:10" ht="27.75">
      <c r="A1780" s="9"/>
      <c r="B1780" s="9"/>
      <c r="C1780" s="281" t="s">
        <v>416</v>
      </c>
      <c r="D1780" s="281"/>
      <c r="E1780" s="281"/>
      <c r="F1780" s="281"/>
      <c r="G1780" s="281"/>
      <c r="H1780" s="3"/>
      <c r="I1780" s="59"/>
      <c r="J1780" s="3" t="s">
        <v>356</v>
      </c>
    </row>
    <row r="1781" spans="1:10" ht="15.75">
      <c r="A1781" s="11" t="s">
        <v>358</v>
      </c>
      <c r="B1781" s="12"/>
      <c r="C1781" s="13"/>
      <c r="D1781" s="286"/>
      <c r="E1781" s="286"/>
      <c r="F1781" s="286"/>
      <c r="G1781" s="286"/>
      <c r="H1781" s="15"/>
      <c r="I1781" s="59"/>
      <c r="J1781" s="3"/>
    </row>
    <row r="1782" spans="1:10" ht="15.75">
      <c r="A1782" s="11" t="s">
        <v>9</v>
      </c>
      <c r="B1782" s="286" t="s">
        <v>417</v>
      </c>
      <c r="C1782" s="286"/>
      <c r="D1782" s="286"/>
      <c r="E1782" s="286"/>
      <c r="F1782" s="286"/>
      <c r="G1782" s="16"/>
      <c r="H1782" s="20" t="s">
        <v>161</v>
      </c>
      <c r="I1782" s="62"/>
      <c r="J1782" s="61"/>
    </row>
    <row r="1783" spans="1:10" ht="18.75">
      <c r="A1783" s="11" t="s">
        <v>11</v>
      </c>
      <c r="B1783" s="301" t="s">
        <v>418</v>
      </c>
      <c r="C1783" s="301"/>
      <c r="D1783" s="301"/>
      <c r="E1783" s="178"/>
      <c r="F1783" s="179"/>
      <c r="G1783" s="180"/>
      <c r="H1783" s="180"/>
      <c r="I1783" s="180"/>
      <c r="J1783" s="3"/>
    </row>
    <row r="1784" spans="1:10" ht="15.75">
      <c r="A1784" s="21" t="s">
        <v>14</v>
      </c>
      <c r="B1784" s="181"/>
      <c r="C1784" s="21" t="s">
        <v>17</v>
      </c>
      <c r="D1784" s="22" t="s">
        <v>18</v>
      </c>
      <c r="E1784" s="23" t="s">
        <v>19</v>
      </c>
      <c r="F1784" s="23" t="s">
        <v>20</v>
      </c>
      <c r="G1784" s="21" t="s">
        <v>21</v>
      </c>
      <c r="H1784" s="3"/>
      <c r="I1784" s="59"/>
      <c r="J1784" s="3"/>
    </row>
    <row r="1785" spans="1:10">
      <c r="A1785" s="24">
        <v>1</v>
      </c>
      <c r="B1785" s="25" t="s">
        <v>23</v>
      </c>
      <c r="C1785" s="26">
        <v>10</v>
      </c>
      <c r="D1785" s="27">
        <v>79305</v>
      </c>
      <c r="E1785" s="28">
        <f t="shared" ref="E1785:E1802" si="200">D1785*C1785</f>
        <v>793050</v>
      </c>
      <c r="F1785" s="29">
        <v>0</v>
      </c>
      <c r="G1785" s="30">
        <f t="shared" ref="G1785:G1802" si="201">E1785-E1785*F1785</f>
        <v>793050</v>
      </c>
      <c r="H1785" s="31">
        <f>D1785/1.08</f>
        <v>73430.555555555547</v>
      </c>
      <c r="I1785" s="59"/>
      <c r="J1785" s="63">
        <f t="shared" ref="J1785:J1802" si="202">H1785*C1785</f>
        <v>734305.5555555555</v>
      </c>
    </row>
    <row r="1786" spans="1:10">
      <c r="A1786" s="120">
        <v>2</v>
      </c>
      <c r="B1786" s="121" t="s">
        <v>25</v>
      </c>
      <c r="C1786" s="126"/>
      <c r="D1786" s="33">
        <v>128591</v>
      </c>
      <c r="E1786" s="123">
        <f t="shared" si="200"/>
        <v>0</v>
      </c>
      <c r="F1786" s="29">
        <v>0</v>
      </c>
      <c r="G1786" s="125">
        <f t="shared" si="201"/>
        <v>0</v>
      </c>
      <c r="H1786" s="31">
        <f>D1786/1.08</f>
        <v>119065.74074074073</v>
      </c>
      <c r="I1786" s="129"/>
      <c r="J1786" s="63">
        <f t="shared" si="202"/>
        <v>0</v>
      </c>
    </row>
    <row r="1787" spans="1:10">
      <c r="A1787" s="24">
        <v>3</v>
      </c>
      <c r="B1787" s="25" t="s">
        <v>26</v>
      </c>
      <c r="C1787" s="88"/>
      <c r="D1787" s="27">
        <v>60043</v>
      </c>
      <c r="E1787" s="28">
        <f t="shared" si="200"/>
        <v>0</v>
      </c>
      <c r="F1787" s="29">
        <v>0</v>
      </c>
      <c r="G1787" s="30">
        <f t="shared" si="201"/>
        <v>0</v>
      </c>
      <c r="H1787" s="31">
        <f>D1787/1.08</f>
        <v>55595.370370370365</v>
      </c>
      <c r="I1787" s="59"/>
      <c r="J1787" s="63">
        <f t="shared" si="202"/>
        <v>0</v>
      </c>
    </row>
    <row r="1788" spans="1:10">
      <c r="A1788" s="24">
        <v>4</v>
      </c>
      <c r="B1788" s="25" t="s">
        <v>27</v>
      </c>
      <c r="C1788" s="35"/>
      <c r="D1788" s="27">
        <v>115781</v>
      </c>
      <c r="E1788" s="28">
        <f t="shared" si="200"/>
        <v>0</v>
      </c>
      <c r="F1788" s="29">
        <v>0</v>
      </c>
      <c r="G1788" s="30">
        <f t="shared" si="201"/>
        <v>0</v>
      </c>
      <c r="H1788" s="31">
        <f>D1788/1.08</f>
        <v>107204.62962962962</v>
      </c>
      <c r="I1788" s="59"/>
      <c r="J1788" s="63">
        <f t="shared" si="202"/>
        <v>0</v>
      </c>
    </row>
    <row r="1789" spans="1:10">
      <c r="A1789" s="24">
        <v>5</v>
      </c>
      <c r="B1789" s="25" t="s">
        <v>28</v>
      </c>
      <c r="C1789" s="32">
        <v>15</v>
      </c>
      <c r="D1789" s="33">
        <v>119943</v>
      </c>
      <c r="E1789" s="123">
        <f t="shared" si="200"/>
        <v>1799145</v>
      </c>
      <c r="F1789" s="124">
        <v>0.25</v>
      </c>
      <c r="G1789" s="125">
        <f t="shared" si="201"/>
        <v>1349358.75</v>
      </c>
      <c r="H1789" s="128">
        <f>D1789/1.08*0.75</f>
        <v>83293.75</v>
      </c>
      <c r="I1789" s="59"/>
      <c r="J1789" s="63">
        <f t="shared" si="202"/>
        <v>1249406.25</v>
      </c>
    </row>
    <row r="1790" spans="1:10">
      <c r="A1790" s="24">
        <v>6</v>
      </c>
      <c r="B1790" s="25" t="s">
        <v>29</v>
      </c>
      <c r="C1790" s="26"/>
      <c r="D1790" s="27">
        <v>94810</v>
      </c>
      <c r="E1790" s="28">
        <f t="shared" si="200"/>
        <v>0</v>
      </c>
      <c r="F1790" s="29">
        <v>0</v>
      </c>
      <c r="G1790" s="30">
        <f t="shared" si="201"/>
        <v>0</v>
      </c>
      <c r="H1790" s="31">
        <f t="shared" ref="H1790:H1802" si="203">D1790/1.08</f>
        <v>87787.037037037036</v>
      </c>
      <c r="I1790" s="59"/>
      <c r="J1790" s="63">
        <f t="shared" si="202"/>
        <v>0</v>
      </c>
    </row>
    <row r="1791" spans="1:10">
      <c r="A1791" s="24">
        <v>7</v>
      </c>
      <c r="B1791" s="25" t="s">
        <v>30</v>
      </c>
      <c r="C1791" s="34"/>
      <c r="D1791" s="27">
        <v>141396</v>
      </c>
      <c r="E1791" s="28">
        <f t="shared" si="200"/>
        <v>0</v>
      </c>
      <c r="F1791" s="29">
        <v>0</v>
      </c>
      <c r="G1791" s="30">
        <f t="shared" si="201"/>
        <v>0</v>
      </c>
      <c r="H1791" s="31">
        <f t="shared" si="203"/>
        <v>130922.22222222222</v>
      </c>
      <c r="I1791" s="59"/>
      <c r="J1791" s="63">
        <f t="shared" si="202"/>
        <v>0</v>
      </c>
    </row>
    <row r="1792" spans="1:10">
      <c r="A1792" s="24">
        <v>8</v>
      </c>
      <c r="B1792" s="25" t="s">
        <v>31</v>
      </c>
      <c r="C1792" s="26"/>
      <c r="D1792" s="27">
        <v>232931</v>
      </c>
      <c r="E1792" s="28">
        <f t="shared" si="200"/>
        <v>0</v>
      </c>
      <c r="F1792" s="29">
        <v>0</v>
      </c>
      <c r="G1792" s="30">
        <f t="shared" si="201"/>
        <v>0</v>
      </c>
      <c r="H1792" s="31">
        <f t="shared" si="203"/>
        <v>215676.85185185182</v>
      </c>
      <c r="I1792" s="59"/>
      <c r="J1792" s="63">
        <f t="shared" si="202"/>
        <v>0</v>
      </c>
    </row>
    <row r="1793" spans="1:10">
      <c r="A1793" s="24">
        <v>9</v>
      </c>
      <c r="B1793" s="36" t="s">
        <v>32</v>
      </c>
      <c r="C1793" s="26"/>
      <c r="D1793" s="27">
        <v>101534</v>
      </c>
      <c r="E1793" s="28">
        <f t="shared" si="200"/>
        <v>0</v>
      </c>
      <c r="F1793" s="29">
        <v>0</v>
      </c>
      <c r="G1793" s="30">
        <f t="shared" si="201"/>
        <v>0</v>
      </c>
      <c r="H1793" s="31">
        <f t="shared" si="203"/>
        <v>94012.962962962964</v>
      </c>
      <c r="I1793" s="59"/>
      <c r="J1793" s="63">
        <f t="shared" si="202"/>
        <v>0</v>
      </c>
    </row>
    <row r="1794" spans="1:10">
      <c r="A1794" s="168">
        <v>10</v>
      </c>
      <c r="B1794" s="36" t="s">
        <v>33</v>
      </c>
      <c r="C1794" s="37"/>
      <c r="D1794" s="27">
        <v>110148</v>
      </c>
      <c r="E1794" s="156">
        <f t="shared" si="200"/>
        <v>0</v>
      </c>
      <c r="F1794" s="157">
        <v>0</v>
      </c>
      <c r="G1794" s="30">
        <f t="shared" si="201"/>
        <v>0</v>
      </c>
      <c r="H1794" s="170">
        <f t="shared" si="203"/>
        <v>101988.88888888888</v>
      </c>
      <c r="I1794" s="183"/>
      <c r="J1794" s="158">
        <f t="shared" si="202"/>
        <v>0</v>
      </c>
    </row>
    <row r="1795" spans="1:10">
      <c r="A1795" s="24">
        <v>11</v>
      </c>
      <c r="B1795" s="25" t="s">
        <v>34</v>
      </c>
      <c r="C1795" s="37"/>
      <c r="D1795" s="27">
        <v>54198</v>
      </c>
      <c r="E1795" s="28">
        <f t="shared" si="200"/>
        <v>0</v>
      </c>
      <c r="F1795" s="29">
        <v>0</v>
      </c>
      <c r="G1795" s="30">
        <f t="shared" si="201"/>
        <v>0</v>
      </c>
      <c r="H1795" s="31">
        <f t="shared" si="203"/>
        <v>50183.333333333328</v>
      </c>
      <c r="I1795" s="59"/>
      <c r="J1795" s="63">
        <f t="shared" si="202"/>
        <v>0</v>
      </c>
    </row>
    <row r="1796" spans="1:10">
      <c r="A1796" s="24">
        <v>12</v>
      </c>
      <c r="B1796" s="25" t="s">
        <v>35</v>
      </c>
      <c r="C1796" s="37"/>
      <c r="D1796" s="27">
        <v>49680</v>
      </c>
      <c r="E1796" s="28">
        <f t="shared" si="200"/>
        <v>0</v>
      </c>
      <c r="F1796" s="29">
        <v>0</v>
      </c>
      <c r="G1796" s="30">
        <f t="shared" si="201"/>
        <v>0</v>
      </c>
      <c r="H1796" s="31">
        <f t="shared" si="203"/>
        <v>46000</v>
      </c>
      <c r="I1796" s="59"/>
      <c r="J1796" s="63">
        <f t="shared" si="202"/>
        <v>0</v>
      </c>
    </row>
    <row r="1797" spans="1:10">
      <c r="A1797" s="168">
        <v>13</v>
      </c>
      <c r="B1797" s="25" t="s">
        <v>36</v>
      </c>
      <c r="C1797" s="37"/>
      <c r="D1797" s="38">
        <v>64152</v>
      </c>
      <c r="E1797" s="156">
        <f t="shared" si="200"/>
        <v>0</v>
      </c>
      <c r="F1797" s="157">
        <v>0</v>
      </c>
      <c r="G1797" s="30">
        <f t="shared" si="201"/>
        <v>0</v>
      </c>
      <c r="H1797" s="170">
        <f t="shared" si="203"/>
        <v>59399.999999999993</v>
      </c>
      <c r="I1797" s="183"/>
      <c r="J1797" s="158">
        <f t="shared" si="202"/>
        <v>0</v>
      </c>
    </row>
    <row r="1798" spans="1:10">
      <c r="A1798" s="168">
        <v>14</v>
      </c>
      <c r="B1798" s="25" t="s">
        <v>37</v>
      </c>
      <c r="C1798" s="37"/>
      <c r="D1798" s="38">
        <v>65934</v>
      </c>
      <c r="E1798" s="156">
        <f t="shared" si="200"/>
        <v>0</v>
      </c>
      <c r="F1798" s="157">
        <v>0</v>
      </c>
      <c r="G1798" s="30">
        <f t="shared" si="201"/>
        <v>0</v>
      </c>
      <c r="H1798" s="170">
        <f t="shared" si="203"/>
        <v>61049.999999999993</v>
      </c>
      <c r="I1798" s="183"/>
      <c r="J1798" s="158">
        <f t="shared" si="202"/>
        <v>0</v>
      </c>
    </row>
    <row r="1799" spans="1:10">
      <c r="A1799" s="168">
        <v>15</v>
      </c>
      <c r="B1799" s="25" t="s">
        <v>38</v>
      </c>
      <c r="C1799" s="37"/>
      <c r="D1799" s="38">
        <v>76626</v>
      </c>
      <c r="E1799" s="156">
        <f t="shared" si="200"/>
        <v>0</v>
      </c>
      <c r="F1799" s="157">
        <v>0</v>
      </c>
      <c r="G1799" s="30">
        <f t="shared" si="201"/>
        <v>0</v>
      </c>
      <c r="H1799" s="170">
        <f t="shared" si="203"/>
        <v>70950</v>
      </c>
      <c r="I1799" s="183"/>
      <c r="J1799" s="158">
        <f t="shared" si="202"/>
        <v>0</v>
      </c>
    </row>
    <row r="1800" spans="1:10">
      <c r="A1800" s="168">
        <v>16</v>
      </c>
      <c r="B1800" s="25" t="s">
        <v>39</v>
      </c>
      <c r="C1800" s="37"/>
      <c r="D1800" s="38">
        <v>80190</v>
      </c>
      <c r="E1800" s="156">
        <f t="shared" si="200"/>
        <v>0</v>
      </c>
      <c r="F1800" s="157">
        <v>0</v>
      </c>
      <c r="G1800" s="30">
        <f t="shared" si="201"/>
        <v>0</v>
      </c>
      <c r="H1800" s="170">
        <f t="shared" si="203"/>
        <v>74250</v>
      </c>
      <c r="I1800" s="183"/>
      <c r="J1800" s="158">
        <f t="shared" si="202"/>
        <v>0</v>
      </c>
    </row>
    <row r="1801" spans="1:10">
      <c r="A1801" s="168">
        <v>17</v>
      </c>
      <c r="B1801" s="25" t="s">
        <v>40</v>
      </c>
      <c r="C1801" s="37"/>
      <c r="D1801" s="38">
        <v>113832</v>
      </c>
      <c r="E1801" s="156">
        <f t="shared" si="200"/>
        <v>0</v>
      </c>
      <c r="F1801" s="157">
        <v>0</v>
      </c>
      <c r="G1801" s="30">
        <f t="shared" si="201"/>
        <v>0</v>
      </c>
      <c r="H1801" s="170">
        <f t="shared" si="203"/>
        <v>105400</v>
      </c>
      <c r="I1801" s="183"/>
      <c r="J1801" s="158">
        <f t="shared" si="202"/>
        <v>0</v>
      </c>
    </row>
    <row r="1802" spans="1:10">
      <c r="A1802" s="168">
        <v>18</v>
      </c>
      <c r="B1802" s="25" t="s">
        <v>41</v>
      </c>
      <c r="C1802" s="37"/>
      <c r="D1802" s="38">
        <v>98010</v>
      </c>
      <c r="E1802" s="156">
        <f t="shared" si="200"/>
        <v>0</v>
      </c>
      <c r="F1802" s="157">
        <v>0</v>
      </c>
      <c r="G1802" s="30">
        <f t="shared" si="201"/>
        <v>0</v>
      </c>
      <c r="H1802" s="170">
        <f t="shared" si="203"/>
        <v>90750</v>
      </c>
      <c r="I1802" s="183"/>
      <c r="J1802" s="158">
        <f t="shared" si="202"/>
        <v>0</v>
      </c>
    </row>
    <row r="1803" spans="1:10" ht="17.25">
      <c r="A1803" s="40"/>
      <c r="B1803" s="41" t="s">
        <v>42</v>
      </c>
      <c r="C1803" s="42">
        <f>SUM(C1785:C1802)</f>
        <v>25</v>
      </c>
      <c r="D1803" s="42"/>
      <c r="E1803" s="43">
        <f>SUM(E1785:E1802)</f>
        <v>2592195</v>
      </c>
      <c r="F1803" s="43"/>
      <c r="G1803" s="44">
        <f>SUM(G1785:G1802)</f>
        <v>2142408.75</v>
      </c>
      <c r="H1803" s="45"/>
      <c r="I1803" s="64"/>
      <c r="J1803" s="45">
        <f>SUM(J1785:J1802)</f>
        <v>1983711.8055555555</v>
      </c>
    </row>
    <row r="1804" spans="1:10" ht="31.5">
      <c r="A1804" s="46"/>
      <c r="B1804" s="47"/>
      <c r="C1804" s="48"/>
      <c r="D1804" s="48"/>
      <c r="E1804" s="49"/>
      <c r="F1804" s="49"/>
      <c r="G1804" s="50"/>
      <c r="H1804" s="51"/>
      <c r="I1804" s="65"/>
      <c r="J1804" s="184">
        <f>J1803*0.08</f>
        <v>158696.94444444444</v>
      </c>
    </row>
    <row r="1805" spans="1:10" ht="18">
      <c r="A1805" s="283" t="s">
        <v>43</v>
      </c>
      <c r="B1805" s="283"/>
      <c r="C1805" s="284" t="s">
        <v>44</v>
      </c>
      <c r="D1805" s="284"/>
      <c r="E1805" s="54"/>
      <c r="F1805" s="54"/>
      <c r="G1805" s="55" t="s">
        <v>45</v>
      </c>
      <c r="H1805" s="56"/>
      <c r="I1805" s="66"/>
      <c r="J1805" s="185">
        <f>SUM(J1803:J1804)</f>
        <v>2142408.75</v>
      </c>
    </row>
    <row r="1806" spans="1:10">
      <c r="B1806" s="131" t="s">
        <v>165</v>
      </c>
      <c r="C1806" s="131" t="s">
        <v>166</v>
      </c>
      <c r="D1806" s="131"/>
      <c r="E1806" s="131" t="s">
        <v>167</v>
      </c>
    </row>
    <row r="1809" spans="1:10" ht="15.75">
      <c r="A1809" s="279" t="s">
        <v>0</v>
      </c>
      <c r="B1809" s="279"/>
      <c r="C1809" s="279"/>
      <c r="D1809" s="279"/>
      <c r="E1809" s="279"/>
      <c r="F1809" s="279"/>
      <c r="G1809" s="279"/>
      <c r="H1809" s="3"/>
      <c r="I1809" s="182"/>
      <c r="J1809" s="3"/>
    </row>
    <row r="1810" spans="1:10" ht="15.75">
      <c r="A1810" s="279" t="s">
        <v>1</v>
      </c>
      <c r="B1810" s="279"/>
      <c r="C1810" s="279"/>
      <c r="D1810" s="279"/>
      <c r="E1810" s="279"/>
      <c r="F1810" s="279"/>
      <c r="G1810" s="279"/>
      <c r="H1810" s="176"/>
      <c r="I1810" s="176"/>
      <c r="J1810" s="176"/>
    </row>
    <row r="1811" spans="1:10" ht="15.75">
      <c r="A1811" s="279" t="s">
        <v>2</v>
      </c>
      <c r="B1811" s="279"/>
      <c r="C1811" s="279"/>
      <c r="D1811" s="279"/>
      <c r="E1811" s="279"/>
      <c r="F1811" s="279"/>
      <c r="G1811" s="279"/>
      <c r="H1811" s="3"/>
      <c r="I1811" s="59"/>
      <c r="J1811" s="3"/>
    </row>
    <row r="1812" spans="1:10" ht="15.75">
      <c r="A1812" s="279" t="s">
        <v>4</v>
      </c>
      <c r="B1812" s="279"/>
      <c r="C1812" s="279"/>
      <c r="D1812" s="279"/>
      <c r="E1812" s="279"/>
      <c r="F1812" s="279"/>
      <c r="G1812" s="279"/>
      <c r="H1812" s="3"/>
      <c r="I1812" s="59"/>
      <c r="J1812" s="3"/>
    </row>
    <row r="1813" spans="1:10" ht="15.75">
      <c r="A1813" s="280" t="s">
        <v>6</v>
      </c>
      <c r="B1813" s="280"/>
      <c r="C1813" s="280"/>
      <c r="D1813" s="280"/>
      <c r="E1813" s="280"/>
      <c r="F1813" s="280"/>
      <c r="G1813" s="280"/>
      <c r="H1813" s="3"/>
      <c r="I1813" s="59"/>
      <c r="J1813" s="3"/>
    </row>
    <row r="1814" spans="1:10" ht="27.75">
      <c r="A1814" s="9"/>
      <c r="B1814" s="9"/>
      <c r="C1814" s="281" t="s">
        <v>416</v>
      </c>
      <c r="D1814" s="281"/>
      <c r="E1814" s="281"/>
      <c r="F1814" s="281"/>
      <c r="G1814" s="281"/>
      <c r="H1814" s="3"/>
      <c r="I1814" s="59"/>
      <c r="J1814" s="3"/>
    </row>
    <row r="1815" spans="1:10" ht="15.75">
      <c r="A1815" s="11" t="s">
        <v>358</v>
      </c>
      <c r="B1815" s="12"/>
      <c r="C1815" s="13"/>
      <c r="D1815" s="286"/>
      <c r="E1815" s="286"/>
      <c r="F1815" s="286"/>
      <c r="G1815" s="286"/>
      <c r="H1815" s="15"/>
      <c r="I1815" s="59"/>
      <c r="J1815" s="3"/>
    </row>
    <row r="1816" spans="1:10" ht="15.75">
      <c r="A1816" s="11" t="s">
        <v>9</v>
      </c>
      <c r="B1816" s="286" t="s">
        <v>419</v>
      </c>
      <c r="C1816" s="286"/>
      <c r="D1816" s="286"/>
      <c r="E1816" s="286"/>
      <c r="F1816" s="286"/>
      <c r="G1816" s="16"/>
      <c r="H1816" s="20" t="s">
        <v>161</v>
      </c>
      <c r="I1816" s="62"/>
      <c r="J1816" s="61"/>
    </row>
    <row r="1817" spans="1:10" ht="18.75">
      <c r="A1817" s="11" t="s">
        <v>11</v>
      </c>
      <c r="B1817" s="177"/>
      <c r="C1817" s="178" t="s">
        <v>420</v>
      </c>
      <c r="D1817" s="178"/>
      <c r="E1817" s="178"/>
      <c r="F1817" s="179"/>
      <c r="G1817" s="180"/>
      <c r="H1817" s="180"/>
      <c r="I1817" s="180"/>
      <c r="J1817" s="3"/>
    </row>
    <row r="1818" spans="1:10" ht="15.75">
      <c r="A1818" s="21" t="s">
        <v>14</v>
      </c>
      <c r="B1818" s="181"/>
      <c r="C1818" s="21" t="s">
        <v>17</v>
      </c>
      <c r="D1818" s="22" t="s">
        <v>18</v>
      </c>
      <c r="E1818" s="23" t="s">
        <v>19</v>
      </c>
      <c r="F1818" s="23" t="s">
        <v>20</v>
      </c>
      <c r="G1818" s="21" t="s">
        <v>21</v>
      </c>
      <c r="H1818" s="3"/>
      <c r="I1818" s="59"/>
      <c r="J1818" s="3"/>
    </row>
    <row r="1819" spans="1:10">
      <c r="A1819" s="24">
        <v>1</v>
      </c>
      <c r="B1819" s="25" t="s">
        <v>23</v>
      </c>
      <c r="C1819" s="26"/>
      <c r="D1819" s="27">
        <v>79305</v>
      </c>
      <c r="E1819" s="28">
        <f t="shared" ref="E1819:E1836" si="204">D1819*C1819</f>
        <v>0</v>
      </c>
      <c r="F1819" s="29">
        <v>0</v>
      </c>
      <c r="G1819" s="30">
        <f t="shared" ref="G1819:G1836" si="205">E1819-E1819*F1819</f>
        <v>0</v>
      </c>
      <c r="H1819" s="31">
        <f>D1819/1.08</f>
        <v>73430.555555555547</v>
      </c>
      <c r="I1819" s="59"/>
      <c r="J1819" s="63">
        <f t="shared" ref="J1819:J1836" si="206">H1819*C1819</f>
        <v>0</v>
      </c>
    </row>
    <row r="1820" spans="1:10">
      <c r="A1820" s="120">
        <v>2</v>
      </c>
      <c r="B1820" s="121" t="s">
        <v>25</v>
      </c>
      <c r="C1820" s="126">
        <v>5</v>
      </c>
      <c r="D1820" s="33">
        <v>128591</v>
      </c>
      <c r="E1820" s="123">
        <f t="shared" si="204"/>
        <v>642955</v>
      </c>
      <c r="F1820" s="29">
        <v>0</v>
      </c>
      <c r="G1820" s="125">
        <f t="shared" si="205"/>
        <v>642955</v>
      </c>
      <c r="H1820" s="31">
        <f>D1820/1.08</f>
        <v>119065.74074074073</v>
      </c>
      <c r="I1820" s="129"/>
      <c r="J1820" s="63">
        <f t="shared" si="206"/>
        <v>595328.70370370359</v>
      </c>
    </row>
    <row r="1821" spans="1:10">
      <c r="A1821" s="24">
        <v>3</v>
      </c>
      <c r="B1821" s="25" t="s">
        <v>26</v>
      </c>
      <c r="C1821" s="88"/>
      <c r="D1821" s="27">
        <v>60043</v>
      </c>
      <c r="E1821" s="28">
        <f t="shared" si="204"/>
        <v>0</v>
      </c>
      <c r="F1821" s="29">
        <v>0</v>
      </c>
      <c r="G1821" s="30">
        <f t="shared" si="205"/>
        <v>0</v>
      </c>
      <c r="H1821" s="31">
        <f>D1821/1.08</f>
        <v>55595.370370370365</v>
      </c>
      <c r="I1821" s="59"/>
      <c r="J1821" s="63">
        <f t="shared" si="206"/>
        <v>0</v>
      </c>
    </row>
    <row r="1822" spans="1:10">
      <c r="A1822" s="24">
        <v>4</v>
      </c>
      <c r="B1822" s="25" t="s">
        <v>27</v>
      </c>
      <c r="C1822" s="35"/>
      <c r="D1822" s="27">
        <v>115781</v>
      </c>
      <c r="E1822" s="28">
        <f t="shared" si="204"/>
        <v>0</v>
      </c>
      <c r="F1822" s="29">
        <v>0</v>
      </c>
      <c r="G1822" s="30">
        <f t="shared" si="205"/>
        <v>0</v>
      </c>
      <c r="H1822" s="31">
        <f>D1822/1.08</f>
        <v>107204.62962962962</v>
      </c>
      <c r="I1822" s="59"/>
      <c r="J1822" s="63">
        <f t="shared" si="206"/>
        <v>0</v>
      </c>
    </row>
    <row r="1823" spans="1:10">
      <c r="A1823" s="24">
        <v>5</v>
      </c>
      <c r="B1823" s="25" t="s">
        <v>28</v>
      </c>
      <c r="C1823" s="32"/>
      <c r="D1823" s="33">
        <v>119943</v>
      </c>
      <c r="E1823" s="123">
        <f t="shared" si="204"/>
        <v>0</v>
      </c>
      <c r="F1823" s="124">
        <v>0.25</v>
      </c>
      <c r="G1823" s="125">
        <f t="shared" si="205"/>
        <v>0</v>
      </c>
      <c r="H1823" s="128">
        <f>D1823/1.08*0.75</f>
        <v>83293.75</v>
      </c>
      <c r="I1823" s="59"/>
      <c r="J1823" s="63">
        <f t="shared" si="206"/>
        <v>0</v>
      </c>
    </row>
    <row r="1824" spans="1:10">
      <c r="A1824" s="24">
        <v>6</v>
      </c>
      <c r="B1824" s="25" t="s">
        <v>29</v>
      </c>
      <c r="C1824" s="26"/>
      <c r="D1824" s="27">
        <v>94810</v>
      </c>
      <c r="E1824" s="28">
        <f t="shared" si="204"/>
        <v>0</v>
      </c>
      <c r="F1824" s="29">
        <v>0</v>
      </c>
      <c r="G1824" s="30">
        <f t="shared" si="205"/>
        <v>0</v>
      </c>
      <c r="H1824" s="31">
        <f t="shared" ref="H1824:H1836" si="207">D1824/1.08</f>
        <v>87787.037037037036</v>
      </c>
      <c r="I1824" s="59"/>
      <c r="J1824" s="63">
        <f t="shared" si="206"/>
        <v>0</v>
      </c>
    </row>
    <row r="1825" spans="1:10">
      <c r="A1825" s="24">
        <v>7</v>
      </c>
      <c r="B1825" s="25" t="s">
        <v>30</v>
      </c>
      <c r="C1825" s="34"/>
      <c r="D1825" s="27">
        <v>141396</v>
      </c>
      <c r="E1825" s="28">
        <f t="shared" si="204"/>
        <v>0</v>
      </c>
      <c r="F1825" s="29">
        <v>0</v>
      </c>
      <c r="G1825" s="30">
        <f t="shared" si="205"/>
        <v>0</v>
      </c>
      <c r="H1825" s="31">
        <f t="shared" si="207"/>
        <v>130922.22222222222</v>
      </c>
      <c r="I1825" s="59"/>
      <c r="J1825" s="63">
        <f t="shared" si="206"/>
        <v>0</v>
      </c>
    </row>
    <row r="1826" spans="1:10">
      <c r="A1826" s="24">
        <v>8</v>
      </c>
      <c r="B1826" s="25" t="s">
        <v>31</v>
      </c>
      <c r="C1826" s="26"/>
      <c r="D1826" s="27">
        <v>232931</v>
      </c>
      <c r="E1826" s="28">
        <f t="shared" si="204"/>
        <v>0</v>
      </c>
      <c r="F1826" s="29">
        <v>0</v>
      </c>
      <c r="G1826" s="30">
        <f t="shared" si="205"/>
        <v>0</v>
      </c>
      <c r="H1826" s="31">
        <f t="shared" si="207"/>
        <v>215676.85185185182</v>
      </c>
      <c r="I1826" s="59"/>
      <c r="J1826" s="63">
        <f t="shared" si="206"/>
        <v>0</v>
      </c>
    </row>
    <row r="1827" spans="1:10">
      <c r="A1827" s="24">
        <v>9</v>
      </c>
      <c r="B1827" s="36" t="s">
        <v>32</v>
      </c>
      <c r="C1827" s="26"/>
      <c r="D1827" s="27">
        <v>101534</v>
      </c>
      <c r="E1827" s="28">
        <f t="shared" si="204"/>
        <v>0</v>
      </c>
      <c r="F1827" s="29">
        <v>0</v>
      </c>
      <c r="G1827" s="30">
        <f t="shared" si="205"/>
        <v>0</v>
      </c>
      <c r="H1827" s="31">
        <f t="shared" si="207"/>
        <v>94012.962962962964</v>
      </c>
      <c r="I1827" s="59"/>
      <c r="J1827" s="63">
        <f t="shared" si="206"/>
        <v>0</v>
      </c>
    </row>
    <row r="1828" spans="1:10">
      <c r="A1828" s="168">
        <v>10</v>
      </c>
      <c r="B1828" s="36" t="s">
        <v>33</v>
      </c>
      <c r="C1828" s="37"/>
      <c r="D1828" s="27">
        <v>110148</v>
      </c>
      <c r="E1828" s="156">
        <f t="shared" si="204"/>
        <v>0</v>
      </c>
      <c r="F1828" s="157">
        <v>0</v>
      </c>
      <c r="G1828" s="30">
        <f t="shared" si="205"/>
        <v>0</v>
      </c>
      <c r="H1828" s="170">
        <f t="shared" si="207"/>
        <v>101988.88888888888</v>
      </c>
      <c r="I1828" s="183"/>
      <c r="J1828" s="158">
        <f t="shared" si="206"/>
        <v>0</v>
      </c>
    </row>
    <row r="1829" spans="1:10">
      <c r="A1829" s="24">
        <v>11</v>
      </c>
      <c r="B1829" s="25" t="s">
        <v>34</v>
      </c>
      <c r="C1829" s="37">
        <v>10</v>
      </c>
      <c r="D1829" s="27">
        <v>54198</v>
      </c>
      <c r="E1829" s="28">
        <f t="shared" si="204"/>
        <v>541980</v>
      </c>
      <c r="F1829" s="29">
        <v>0</v>
      </c>
      <c r="G1829" s="30">
        <f t="shared" si="205"/>
        <v>541980</v>
      </c>
      <c r="H1829" s="31">
        <f t="shared" si="207"/>
        <v>50183.333333333328</v>
      </c>
      <c r="I1829" s="59"/>
      <c r="J1829" s="63">
        <f t="shared" si="206"/>
        <v>501833.33333333326</v>
      </c>
    </row>
    <row r="1830" spans="1:10">
      <c r="A1830" s="24">
        <v>12</v>
      </c>
      <c r="B1830" s="25" t="s">
        <v>35</v>
      </c>
      <c r="C1830" s="37"/>
      <c r="D1830" s="27">
        <v>49680</v>
      </c>
      <c r="E1830" s="28">
        <f t="shared" si="204"/>
        <v>0</v>
      </c>
      <c r="F1830" s="29">
        <v>0</v>
      </c>
      <c r="G1830" s="30">
        <f t="shared" si="205"/>
        <v>0</v>
      </c>
      <c r="H1830" s="31">
        <f t="shared" si="207"/>
        <v>46000</v>
      </c>
      <c r="I1830" s="59"/>
      <c r="J1830" s="63">
        <f t="shared" si="206"/>
        <v>0</v>
      </c>
    </row>
    <row r="1831" spans="1:10">
      <c r="A1831" s="168">
        <v>13</v>
      </c>
      <c r="B1831" s="25" t="s">
        <v>36</v>
      </c>
      <c r="C1831" s="37"/>
      <c r="D1831" s="38">
        <v>64152</v>
      </c>
      <c r="E1831" s="156">
        <f t="shared" si="204"/>
        <v>0</v>
      </c>
      <c r="F1831" s="157">
        <v>0</v>
      </c>
      <c r="G1831" s="30">
        <f t="shared" si="205"/>
        <v>0</v>
      </c>
      <c r="H1831" s="170">
        <f t="shared" si="207"/>
        <v>59399.999999999993</v>
      </c>
      <c r="I1831" s="183"/>
      <c r="J1831" s="158">
        <f t="shared" si="206"/>
        <v>0</v>
      </c>
    </row>
    <row r="1832" spans="1:10">
      <c r="A1832" s="168">
        <v>14</v>
      </c>
      <c r="B1832" s="25" t="s">
        <v>37</v>
      </c>
      <c r="C1832" s="37"/>
      <c r="D1832" s="38">
        <v>65934</v>
      </c>
      <c r="E1832" s="156">
        <f t="shared" si="204"/>
        <v>0</v>
      </c>
      <c r="F1832" s="157">
        <v>0</v>
      </c>
      <c r="G1832" s="30">
        <f t="shared" si="205"/>
        <v>0</v>
      </c>
      <c r="H1832" s="170">
        <f t="shared" si="207"/>
        <v>61049.999999999993</v>
      </c>
      <c r="I1832" s="183"/>
      <c r="J1832" s="158">
        <f t="shared" si="206"/>
        <v>0</v>
      </c>
    </row>
    <row r="1833" spans="1:10">
      <c r="A1833" s="168">
        <v>15</v>
      </c>
      <c r="B1833" s="25" t="s">
        <v>38</v>
      </c>
      <c r="C1833" s="37"/>
      <c r="D1833" s="38">
        <v>76626</v>
      </c>
      <c r="E1833" s="156">
        <f t="shared" si="204"/>
        <v>0</v>
      </c>
      <c r="F1833" s="157">
        <v>0</v>
      </c>
      <c r="G1833" s="30">
        <f t="shared" si="205"/>
        <v>0</v>
      </c>
      <c r="H1833" s="170">
        <f t="shared" si="207"/>
        <v>70950</v>
      </c>
      <c r="I1833" s="183"/>
      <c r="J1833" s="158">
        <f t="shared" si="206"/>
        <v>0</v>
      </c>
    </row>
    <row r="1834" spans="1:10">
      <c r="A1834" s="168">
        <v>16</v>
      </c>
      <c r="B1834" s="25" t="s">
        <v>39</v>
      </c>
      <c r="C1834" s="37"/>
      <c r="D1834" s="38">
        <v>80190</v>
      </c>
      <c r="E1834" s="156">
        <f t="shared" si="204"/>
        <v>0</v>
      </c>
      <c r="F1834" s="157">
        <v>0</v>
      </c>
      <c r="G1834" s="30">
        <f t="shared" si="205"/>
        <v>0</v>
      </c>
      <c r="H1834" s="170">
        <f t="shared" si="207"/>
        <v>74250</v>
      </c>
      <c r="I1834" s="183"/>
      <c r="J1834" s="158">
        <f t="shared" si="206"/>
        <v>0</v>
      </c>
    </row>
    <row r="1835" spans="1:10">
      <c r="A1835" s="168">
        <v>17</v>
      </c>
      <c r="B1835" s="25" t="s">
        <v>40</v>
      </c>
      <c r="C1835" s="37"/>
      <c r="D1835" s="38">
        <v>113832</v>
      </c>
      <c r="E1835" s="156">
        <f t="shared" si="204"/>
        <v>0</v>
      </c>
      <c r="F1835" s="157">
        <v>0</v>
      </c>
      <c r="G1835" s="30">
        <f t="shared" si="205"/>
        <v>0</v>
      </c>
      <c r="H1835" s="170">
        <f t="shared" si="207"/>
        <v>105400</v>
      </c>
      <c r="I1835" s="183"/>
      <c r="J1835" s="158">
        <f t="shared" si="206"/>
        <v>0</v>
      </c>
    </row>
    <row r="1836" spans="1:10">
      <c r="A1836" s="168">
        <v>18</v>
      </c>
      <c r="B1836" s="25" t="s">
        <v>41</v>
      </c>
      <c r="C1836" s="37"/>
      <c r="D1836" s="38">
        <v>98010</v>
      </c>
      <c r="E1836" s="156">
        <f t="shared" si="204"/>
        <v>0</v>
      </c>
      <c r="F1836" s="157">
        <v>0</v>
      </c>
      <c r="G1836" s="30">
        <f t="shared" si="205"/>
        <v>0</v>
      </c>
      <c r="H1836" s="170">
        <f t="shared" si="207"/>
        <v>90750</v>
      </c>
      <c r="I1836" s="183"/>
      <c r="J1836" s="158">
        <f t="shared" si="206"/>
        <v>0</v>
      </c>
    </row>
    <row r="1837" spans="1:10" ht="17.25">
      <c r="A1837" s="40"/>
      <c r="B1837" s="41" t="s">
        <v>42</v>
      </c>
      <c r="C1837" s="42">
        <f>SUM(C1819:C1836)</f>
        <v>15</v>
      </c>
      <c r="D1837" s="42"/>
      <c r="E1837" s="43">
        <f>SUM(E1819:E1836)</f>
        <v>1184935</v>
      </c>
      <c r="F1837" s="43"/>
      <c r="G1837" s="44">
        <f>SUM(G1819:G1836)</f>
        <v>1184935</v>
      </c>
      <c r="H1837" s="45"/>
      <c r="I1837" s="64"/>
      <c r="J1837" s="45">
        <f>SUM(J1819:J1836)</f>
        <v>1097162.0370370368</v>
      </c>
    </row>
    <row r="1838" spans="1:10" ht="31.5">
      <c r="A1838" s="46"/>
      <c r="B1838" s="47"/>
      <c r="C1838" s="48"/>
      <c r="D1838" s="48"/>
      <c r="E1838" s="49"/>
      <c r="F1838" s="49"/>
      <c r="G1838" s="50"/>
      <c r="H1838" s="51"/>
      <c r="I1838" s="65"/>
      <c r="J1838" s="184">
        <f>J1837*0.08</f>
        <v>87772.962962962949</v>
      </c>
    </row>
    <row r="1839" spans="1:10" ht="18">
      <c r="A1839" s="283" t="s">
        <v>43</v>
      </c>
      <c r="B1839" s="283"/>
      <c r="C1839" s="284" t="s">
        <v>44</v>
      </c>
      <c r="D1839" s="284"/>
      <c r="E1839" s="54"/>
      <c r="F1839" s="54"/>
      <c r="G1839" s="55" t="s">
        <v>45</v>
      </c>
      <c r="H1839" s="56"/>
      <c r="I1839" s="66"/>
      <c r="J1839" s="185">
        <f>SUM(J1837:J1838)</f>
        <v>1184934.9999999998</v>
      </c>
    </row>
    <row r="1841" spans="1:10">
      <c r="B1841" s="131" t="s">
        <v>165</v>
      </c>
      <c r="C1841" s="131" t="s">
        <v>166</v>
      </c>
      <c r="D1841" s="131"/>
      <c r="E1841" s="131" t="s">
        <v>167</v>
      </c>
    </row>
    <row r="1844" spans="1:10" ht="15.75">
      <c r="A1844" s="279" t="s">
        <v>0</v>
      </c>
      <c r="B1844" s="279"/>
      <c r="C1844" s="279"/>
      <c r="D1844" s="279"/>
      <c r="E1844" s="279"/>
      <c r="F1844" s="279"/>
      <c r="G1844" s="279"/>
      <c r="H1844" s="3"/>
      <c r="I1844" s="182"/>
      <c r="J1844" s="3"/>
    </row>
    <row r="1845" spans="1:10" ht="15.75">
      <c r="A1845" s="279" t="s">
        <v>1</v>
      </c>
      <c r="B1845" s="279"/>
      <c r="C1845" s="279"/>
      <c r="D1845" s="279"/>
      <c r="E1845" s="279"/>
      <c r="F1845" s="279"/>
      <c r="G1845" s="279"/>
      <c r="H1845" s="176"/>
      <c r="I1845" s="176"/>
      <c r="J1845" s="176"/>
    </row>
    <row r="1846" spans="1:10" ht="15.75">
      <c r="A1846" s="279" t="s">
        <v>2</v>
      </c>
      <c r="B1846" s="279"/>
      <c r="C1846" s="279"/>
      <c r="D1846" s="279"/>
      <c r="E1846" s="279"/>
      <c r="F1846" s="279"/>
      <c r="G1846" s="279"/>
      <c r="H1846" s="3"/>
      <c r="I1846" s="59"/>
      <c r="J1846" s="3"/>
    </row>
    <row r="1847" spans="1:10" ht="15.75">
      <c r="A1847" s="279" t="s">
        <v>4</v>
      </c>
      <c r="B1847" s="279"/>
      <c r="C1847" s="279"/>
      <c r="D1847" s="279"/>
      <c r="E1847" s="279"/>
      <c r="F1847" s="279"/>
      <c r="G1847" s="279"/>
      <c r="H1847" s="3"/>
      <c r="I1847" s="59"/>
      <c r="J1847" s="3"/>
    </row>
    <row r="1848" spans="1:10" ht="15.75">
      <c r="A1848" s="280" t="s">
        <v>6</v>
      </c>
      <c r="B1848" s="280"/>
      <c r="C1848" s="280"/>
      <c r="D1848" s="280"/>
      <c r="E1848" s="280"/>
      <c r="F1848" s="280"/>
      <c r="G1848" s="280"/>
      <c r="H1848" s="3"/>
      <c r="I1848" s="59"/>
      <c r="J1848" s="3"/>
    </row>
    <row r="1849" spans="1:10" ht="27.75">
      <c r="A1849" s="9"/>
      <c r="B1849" s="9"/>
      <c r="C1849" s="281" t="s">
        <v>416</v>
      </c>
      <c r="D1849" s="281"/>
      <c r="E1849" s="281"/>
      <c r="F1849" s="281"/>
      <c r="G1849" s="281"/>
      <c r="H1849" s="3"/>
      <c r="I1849" s="59"/>
      <c r="J1849" s="3"/>
    </row>
    <row r="1850" spans="1:10" ht="15.75">
      <c r="A1850" s="11" t="s">
        <v>358</v>
      </c>
      <c r="B1850" s="12"/>
      <c r="C1850" s="13"/>
      <c r="D1850" s="286"/>
      <c r="E1850" s="286"/>
      <c r="F1850" s="286"/>
      <c r="G1850" s="286"/>
      <c r="H1850" s="15"/>
      <c r="I1850" s="59"/>
      <c r="J1850" s="3"/>
    </row>
    <row r="1851" spans="1:10" ht="15.75">
      <c r="A1851" s="11" t="s">
        <v>9</v>
      </c>
      <c r="B1851" s="286" t="s">
        <v>421</v>
      </c>
      <c r="C1851" s="286"/>
      <c r="D1851" s="286"/>
      <c r="E1851" s="286"/>
      <c r="F1851" s="286"/>
      <c r="G1851" s="16"/>
      <c r="H1851" s="20" t="s">
        <v>161</v>
      </c>
      <c r="I1851" s="62"/>
      <c r="J1851" s="61"/>
    </row>
    <row r="1852" spans="1:10" ht="18.75">
      <c r="A1852" s="11" t="s">
        <v>11</v>
      </c>
      <c r="B1852" s="177"/>
      <c r="C1852" s="178"/>
      <c r="D1852" s="178"/>
      <c r="E1852" s="178"/>
      <c r="F1852" s="179"/>
      <c r="G1852" s="180"/>
      <c r="H1852" s="180"/>
      <c r="I1852" s="180"/>
      <c r="J1852" s="3"/>
    </row>
    <row r="1853" spans="1:10" ht="15.75">
      <c r="A1853" s="21" t="s">
        <v>14</v>
      </c>
      <c r="B1853" s="181"/>
      <c r="C1853" s="21" t="s">
        <v>17</v>
      </c>
      <c r="D1853" s="22" t="s">
        <v>18</v>
      </c>
      <c r="E1853" s="23" t="s">
        <v>19</v>
      </c>
      <c r="F1853" s="23" t="s">
        <v>20</v>
      </c>
      <c r="G1853" s="21" t="s">
        <v>21</v>
      </c>
      <c r="H1853" s="3"/>
      <c r="I1853" s="59"/>
      <c r="J1853" s="3"/>
    </row>
    <row r="1854" spans="1:10">
      <c r="A1854" s="24">
        <v>1</v>
      </c>
      <c r="B1854" s="25" t="s">
        <v>23</v>
      </c>
      <c r="C1854" s="26">
        <v>10</v>
      </c>
      <c r="D1854" s="27">
        <v>79305</v>
      </c>
      <c r="E1854" s="28">
        <f t="shared" ref="E1854:E1871" si="208">D1854*C1854</f>
        <v>793050</v>
      </c>
      <c r="F1854" s="29">
        <v>0</v>
      </c>
      <c r="G1854" s="30">
        <f t="shared" ref="G1854:G1871" si="209">E1854-E1854*F1854</f>
        <v>793050</v>
      </c>
      <c r="H1854" s="31">
        <f>D1854/1.08</f>
        <v>73430.555555555547</v>
      </c>
      <c r="I1854" s="59"/>
      <c r="J1854" s="63">
        <f t="shared" ref="J1854:J1871" si="210">H1854*C1854</f>
        <v>734305.5555555555</v>
      </c>
    </row>
    <row r="1855" spans="1:10">
      <c r="A1855" s="120">
        <v>2</v>
      </c>
      <c r="B1855" s="121" t="s">
        <v>25</v>
      </c>
      <c r="C1855" s="126">
        <v>5</v>
      </c>
      <c r="D1855" s="33">
        <v>128591</v>
      </c>
      <c r="E1855" s="123">
        <f t="shared" si="208"/>
        <v>642955</v>
      </c>
      <c r="F1855" s="29">
        <v>0</v>
      </c>
      <c r="G1855" s="125">
        <f t="shared" si="209"/>
        <v>642955</v>
      </c>
      <c r="H1855" s="31">
        <f>D1855/1.08</f>
        <v>119065.74074074073</v>
      </c>
      <c r="I1855" s="129"/>
      <c r="J1855" s="63">
        <f t="shared" si="210"/>
        <v>595328.70370370359</v>
      </c>
    </row>
    <row r="1856" spans="1:10">
      <c r="A1856" s="24">
        <v>3</v>
      </c>
      <c r="B1856" s="25" t="s">
        <v>26</v>
      </c>
      <c r="C1856" s="88"/>
      <c r="D1856" s="27">
        <v>60043</v>
      </c>
      <c r="E1856" s="28">
        <f t="shared" si="208"/>
        <v>0</v>
      </c>
      <c r="F1856" s="29">
        <v>0</v>
      </c>
      <c r="G1856" s="30">
        <f t="shared" si="209"/>
        <v>0</v>
      </c>
      <c r="H1856" s="31">
        <f>D1856/1.08</f>
        <v>55595.370370370365</v>
      </c>
      <c r="I1856" s="59"/>
      <c r="J1856" s="63">
        <f t="shared" si="210"/>
        <v>0</v>
      </c>
    </row>
    <row r="1857" spans="1:10">
      <c r="A1857" s="24">
        <v>4</v>
      </c>
      <c r="B1857" s="25" t="s">
        <v>27</v>
      </c>
      <c r="C1857" s="35"/>
      <c r="D1857" s="27">
        <v>115781</v>
      </c>
      <c r="E1857" s="28">
        <f t="shared" si="208"/>
        <v>0</v>
      </c>
      <c r="F1857" s="29">
        <v>0</v>
      </c>
      <c r="G1857" s="30">
        <f t="shared" si="209"/>
        <v>0</v>
      </c>
      <c r="H1857" s="31">
        <f>D1857/1.08</f>
        <v>107204.62962962962</v>
      </c>
      <c r="I1857" s="59"/>
      <c r="J1857" s="63">
        <f t="shared" si="210"/>
        <v>0</v>
      </c>
    </row>
    <row r="1858" spans="1:10">
      <c r="A1858" s="24">
        <v>5</v>
      </c>
      <c r="B1858" s="25" t="s">
        <v>28</v>
      </c>
      <c r="C1858" s="32">
        <v>10</v>
      </c>
      <c r="D1858" s="33">
        <v>119943</v>
      </c>
      <c r="E1858" s="123">
        <f t="shared" si="208"/>
        <v>1199430</v>
      </c>
      <c r="F1858" s="124">
        <v>0.25</v>
      </c>
      <c r="G1858" s="125">
        <f t="shared" si="209"/>
        <v>899572.5</v>
      </c>
      <c r="H1858" s="128">
        <f>D1858/1.08*0.75</f>
        <v>83293.75</v>
      </c>
      <c r="I1858" s="59"/>
      <c r="J1858" s="63">
        <f t="shared" si="210"/>
        <v>832937.5</v>
      </c>
    </row>
    <row r="1859" spans="1:10">
      <c r="A1859" s="24">
        <v>6</v>
      </c>
      <c r="B1859" s="25" t="s">
        <v>29</v>
      </c>
      <c r="C1859" s="26"/>
      <c r="D1859" s="27">
        <v>94810</v>
      </c>
      <c r="E1859" s="28">
        <f t="shared" si="208"/>
        <v>0</v>
      </c>
      <c r="F1859" s="29">
        <v>0</v>
      </c>
      <c r="G1859" s="30">
        <f t="shared" si="209"/>
        <v>0</v>
      </c>
      <c r="H1859" s="31">
        <f t="shared" ref="H1859:H1871" si="211">D1859/1.08</f>
        <v>87787.037037037036</v>
      </c>
      <c r="I1859" s="59"/>
      <c r="J1859" s="63">
        <f t="shared" si="210"/>
        <v>0</v>
      </c>
    </row>
    <row r="1860" spans="1:10">
      <c r="A1860" s="24">
        <v>7</v>
      </c>
      <c r="B1860" s="25" t="s">
        <v>30</v>
      </c>
      <c r="C1860" s="34"/>
      <c r="D1860" s="27">
        <v>141396</v>
      </c>
      <c r="E1860" s="28">
        <f t="shared" si="208"/>
        <v>0</v>
      </c>
      <c r="F1860" s="29">
        <v>0</v>
      </c>
      <c r="G1860" s="30">
        <f t="shared" si="209"/>
        <v>0</v>
      </c>
      <c r="H1860" s="31">
        <f t="shared" si="211"/>
        <v>130922.22222222222</v>
      </c>
      <c r="I1860" s="59"/>
      <c r="J1860" s="63">
        <f t="shared" si="210"/>
        <v>0</v>
      </c>
    </row>
    <row r="1861" spans="1:10">
      <c r="A1861" s="24">
        <v>8</v>
      </c>
      <c r="B1861" s="25" t="s">
        <v>31</v>
      </c>
      <c r="C1861" s="26"/>
      <c r="D1861" s="27">
        <v>232931</v>
      </c>
      <c r="E1861" s="28">
        <f t="shared" si="208"/>
        <v>0</v>
      </c>
      <c r="F1861" s="29">
        <v>0</v>
      </c>
      <c r="G1861" s="30">
        <f t="shared" si="209"/>
        <v>0</v>
      </c>
      <c r="H1861" s="31">
        <f t="shared" si="211"/>
        <v>215676.85185185182</v>
      </c>
      <c r="I1861" s="59"/>
      <c r="J1861" s="63">
        <f t="shared" si="210"/>
        <v>0</v>
      </c>
    </row>
    <row r="1862" spans="1:10">
      <c r="A1862" s="24">
        <v>9</v>
      </c>
      <c r="B1862" s="36" t="s">
        <v>32</v>
      </c>
      <c r="C1862" s="26"/>
      <c r="D1862" s="27">
        <v>101534</v>
      </c>
      <c r="E1862" s="28">
        <f t="shared" si="208"/>
        <v>0</v>
      </c>
      <c r="F1862" s="29">
        <v>0</v>
      </c>
      <c r="G1862" s="30">
        <f t="shared" si="209"/>
        <v>0</v>
      </c>
      <c r="H1862" s="31">
        <f t="shared" si="211"/>
        <v>94012.962962962964</v>
      </c>
      <c r="I1862" s="59"/>
      <c r="J1862" s="63">
        <f t="shared" si="210"/>
        <v>0</v>
      </c>
    </row>
    <row r="1863" spans="1:10">
      <c r="A1863" s="168">
        <v>10</v>
      </c>
      <c r="B1863" s="36" t="s">
        <v>33</v>
      </c>
      <c r="C1863" s="37"/>
      <c r="D1863" s="27">
        <v>110148</v>
      </c>
      <c r="E1863" s="156">
        <f t="shared" si="208"/>
        <v>0</v>
      </c>
      <c r="F1863" s="157">
        <v>0</v>
      </c>
      <c r="G1863" s="30">
        <f t="shared" si="209"/>
        <v>0</v>
      </c>
      <c r="H1863" s="170">
        <f t="shared" si="211"/>
        <v>101988.88888888888</v>
      </c>
      <c r="I1863" s="183"/>
      <c r="J1863" s="158">
        <f t="shared" si="210"/>
        <v>0</v>
      </c>
    </row>
    <row r="1864" spans="1:10">
      <c r="A1864" s="24">
        <v>11</v>
      </c>
      <c r="B1864" s="25" t="s">
        <v>34</v>
      </c>
      <c r="C1864" s="37"/>
      <c r="D1864" s="27">
        <v>54198</v>
      </c>
      <c r="E1864" s="28">
        <f t="shared" si="208"/>
        <v>0</v>
      </c>
      <c r="F1864" s="29">
        <v>0</v>
      </c>
      <c r="G1864" s="30">
        <f t="shared" si="209"/>
        <v>0</v>
      </c>
      <c r="H1864" s="31">
        <f t="shared" si="211"/>
        <v>50183.333333333328</v>
      </c>
      <c r="I1864" s="59"/>
      <c r="J1864" s="63">
        <f t="shared" si="210"/>
        <v>0</v>
      </c>
    </row>
    <row r="1865" spans="1:10">
      <c r="A1865" s="24">
        <v>12</v>
      </c>
      <c r="B1865" s="25" t="s">
        <v>35</v>
      </c>
      <c r="C1865" s="37"/>
      <c r="D1865" s="27">
        <v>49680</v>
      </c>
      <c r="E1865" s="28">
        <f t="shared" si="208"/>
        <v>0</v>
      </c>
      <c r="F1865" s="29">
        <v>0</v>
      </c>
      <c r="G1865" s="30">
        <f t="shared" si="209"/>
        <v>0</v>
      </c>
      <c r="H1865" s="31">
        <f t="shared" si="211"/>
        <v>46000</v>
      </c>
      <c r="I1865" s="59"/>
      <c r="J1865" s="63">
        <f t="shared" si="210"/>
        <v>0</v>
      </c>
    </row>
    <row r="1866" spans="1:10">
      <c r="A1866" s="168">
        <v>13</v>
      </c>
      <c r="B1866" s="25" t="s">
        <v>36</v>
      </c>
      <c r="C1866" s="37"/>
      <c r="D1866" s="38">
        <v>64152</v>
      </c>
      <c r="E1866" s="156">
        <f t="shared" si="208"/>
        <v>0</v>
      </c>
      <c r="F1866" s="157">
        <v>0</v>
      </c>
      <c r="G1866" s="30">
        <f t="shared" si="209"/>
        <v>0</v>
      </c>
      <c r="H1866" s="170">
        <f t="shared" si="211"/>
        <v>59399.999999999993</v>
      </c>
      <c r="I1866" s="183"/>
      <c r="J1866" s="158">
        <f t="shared" si="210"/>
        <v>0</v>
      </c>
    </row>
    <row r="1867" spans="1:10">
      <c r="A1867" s="168">
        <v>14</v>
      </c>
      <c r="B1867" s="25" t="s">
        <v>37</v>
      </c>
      <c r="C1867" s="37"/>
      <c r="D1867" s="38">
        <v>65934</v>
      </c>
      <c r="E1867" s="156">
        <f t="shared" si="208"/>
        <v>0</v>
      </c>
      <c r="F1867" s="157">
        <v>0</v>
      </c>
      <c r="G1867" s="30">
        <f t="shared" si="209"/>
        <v>0</v>
      </c>
      <c r="H1867" s="170">
        <f t="shared" si="211"/>
        <v>61049.999999999993</v>
      </c>
      <c r="I1867" s="183"/>
      <c r="J1867" s="158">
        <f t="shared" si="210"/>
        <v>0</v>
      </c>
    </row>
    <row r="1868" spans="1:10">
      <c r="A1868" s="168">
        <v>15</v>
      </c>
      <c r="B1868" s="25" t="s">
        <v>38</v>
      </c>
      <c r="C1868" s="37"/>
      <c r="D1868" s="38">
        <v>76626</v>
      </c>
      <c r="E1868" s="156">
        <f t="shared" si="208"/>
        <v>0</v>
      </c>
      <c r="F1868" s="157">
        <v>0</v>
      </c>
      <c r="G1868" s="30">
        <f t="shared" si="209"/>
        <v>0</v>
      </c>
      <c r="H1868" s="170">
        <f t="shared" si="211"/>
        <v>70950</v>
      </c>
      <c r="I1868" s="183"/>
      <c r="J1868" s="158">
        <f t="shared" si="210"/>
        <v>0</v>
      </c>
    </row>
    <row r="1869" spans="1:10">
      <c r="A1869" s="168">
        <v>16</v>
      </c>
      <c r="B1869" s="25" t="s">
        <v>39</v>
      </c>
      <c r="C1869" s="37"/>
      <c r="D1869" s="38">
        <v>80190</v>
      </c>
      <c r="E1869" s="156">
        <f t="shared" si="208"/>
        <v>0</v>
      </c>
      <c r="F1869" s="157">
        <v>0</v>
      </c>
      <c r="G1869" s="30">
        <f t="shared" si="209"/>
        <v>0</v>
      </c>
      <c r="H1869" s="170">
        <f t="shared" si="211"/>
        <v>74250</v>
      </c>
      <c r="I1869" s="183"/>
      <c r="J1869" s="158">
        <f t="shared" si="210"/>
        <v>0</v>
      </c>
    </row>
    <row r="1870" spans="1:10">
      <c r="A1870" s="168">
        <v>17</v>
      </c>
      <c r="B1870" s="25" t="s">
        <v>40</v>
      </c>
      <c r="C1870" s="37"/>
      <c r="D1870" s="38">
        <v>113832</v>
      </c>
      <c r="E1870" s="156">
        <f t="shared" si="208"/>
        <v>0</v>
      </c>
      <c r="F1870" s="157">
        <v>0</v>
      </c>
      <c r="G1870" s="30">
        <f t="shared" si="209"/>
        <v>0</v>
      </c>
      <c r="H1870" s="170">
        <f t="shared" si="211"/>
        <v>105400</v>
      </c>
      <c r="I1870" s="183"/>
      <c r="J1870" s="158">
        <f t="shared" si="210"/>
        <v>0</v>
      </c>
    </row>
    <row r="1871" spans="1:10">
      <c r="A1871" s="168">
        <v>18</v>
      </c>
      <c r="B1871" s="25" t="s">
        <v>41</v>
      </c>
      <c r="C1871" s="37"/>
      <c r="D1871" s="38">
        <v>98010</v>
      </c>
      <c r="E1871" s="156">
        <f t="shared" si="208"/>
        <v>0</v>
      </c>
      <c r="F1871" s="157">
        <v>0</v>
      </c>
      <c r="G1871" s="30">
        <f t="shared" si="209"/>
        <v>0</v>
      </c>
      <c r="H1871" s="170">
        <f t="shared" si="211"/>
        <v>90750</v>
      </c>
      <c r="I1871" s="183"/>
      <c r="J1871" s="158">
        <f t="shared" si="210"/>
        <v>0</v>
      </c>
    </row>
    <row r="1872" spans="1:10" ht="17.25">
      <c r="A1872" s="40"/>
      <c r="B1872" s="41" t="s">
        <v>42</v>
      </c>
      <c r="C1872" s="42">
        <f>SUM(C1854:C1871)</f>
        <v>25</v>
      </c>
      <c r="D1872" s="42"/>
      <c r="E1872" s="43">
        <f>SUM(E1854:E1871)</f>
        <v>2635435</v>
      </c>
      <c r="F1872" s="43"/>
      <c r="G1872" s="44">
        <f>SUM(G1854:G1871)</f>
        <v>2335577.5</v>
      </c>
      <c r="H1872" s="45"/>
      <c r="I1872" s="64"/>
      <c r="J1872" s="45">
        <f>SUM(J1854:J1871)</f>
        <v>2162571.7592592593</v>
      </c>
    </row>
    <row r="1873" spans="1:10" ht="31.5">
      <c r="A1873" s="46"/>
      <c r="B1873" s="47"/>
      <c r="C1873" s="48"/>
      <c r="D1873" s="48"/>
      <c r="E1873" s="49"/>
      <c r="F1873" s="49"/>
      <c r="G1873" s="50"/>
      <c r="H1873" s="51"/>
      <c r="I1873" s="65"/>
      <c r="J1873" s="184">
        <f>J1872*0.08</f>
        <v>173005.74074074076</v>
      </c>
    </row>
    <row r="1874" spans="1:10" ht="18">
      <c r="A1874" s="283" t="s">
        <v>43</v>
      </c>
      <c r="B1874" s="283"/>
      <c r="C1874" s="284" t="s">
        <v>44</v>
      </c>
      <c r="D1874" s="284"/>
      <c r="E1874" s="54"/>
      <c r="F1874" s="54"/>
      <c r="G1874" s="55" t="s">
        <v>45</v>
      </c>
      <c r="H1874" s="56"/>
      <c r="I1874" s="66"/>
      <c r="J1874" s="185">
        <f>SUM(J1872:J1873)</f>
        <v>2335577.5</v>
      </c>
    </row>
    <row r="1876" spans="1:10">
      <c r="B1876" s="131" t="s">
        <v>165</v>
      </c>
      <c r="C1876" s="131" t="s">
        <v>166</v>
      </c>
      <c r="D1876" s="131"/>
      <c r="E1876" s="131" t="s">
        <v>167</v>
      </c>
    </row>
    <row r="1879" spans="1:10" ht="15.75">
      <c r="A1879" s="279" t="s">
        <v>0</v>
      </c>
      <c r="B1879" s="279"/>
      <c r="C1879" s="279"/>
      <c r="D1879" s="279"/>
      <c r="E1879" s="279"/>
      <c r="F1879" s="279"/>
      <c r="G1879" s="279"/>
      <c r="H1879" s="3"/>
      <c r="I1879" s="182"/>
      <c r="J1879" s="3"/>
    </row>
    <row r="1880" spans="1:10" ht="15.75">
      <c r="A1880" s="279" t="s">
        <v>1</v>
      </c>
      <c r="B1880" s="279"/>
      <c r="C1880" s="279"/>
      <c r="D1880" s="279"/>
      <c r="E1880" s="279"/>
      <c r="F1880" s="279"/>
      <c r="G1880" s="279"/>
      <c r="H1880" s="176"/>
      <c r="I1880" s="176"/>
      <c r="J1880" s="176"/>
    </row>
    <row r="1881" spans="1:10" ht="15.75">
      <c r="A1881" s="279" t="s">
        <v>2</v>
      </c>
      <c r="B1881" s="279"/>
      <c r="C1881" s="279"/>
      <c r="D1881" s="279"/>
      <c r="E1881" s="279"/>
      <c r="F1881" s="279"/>
      <c r="G1881" s="279"/>
      <c r="H1881" s="3"/>
      <c r="I1881" s="59"/>
      <c r="J1881" s="3"/>
    </row>
    <row r="1882" spans="1:10" ht="15.75">
      <c r="A1882" s="279" t="s">
        <v>4</v>
      </c>
      <c r="B1882" s="279"/>
      <c r="C1882" s="279"/>
      <c r="D1882" s="279"/>
      <c r="E1882" s="279"/>
      <c r="F1882" s="279"/>
      <c r="G1882" s="279"/>
      <c r="H1882" s="3"/>
      <c r="I1882" s="59"/>
      <c r="J1882" s="3"/>
    </row>
    <row r="1883" spans="1:10" ht="15.75">
      <c r="A1883" s="280" t="s">
        <v>6</v>
      </c>
      <c r="B1883" s="280"/>
      <c r="C1883" s="280"/>
      <c r="D1883" s="280"/>
      <c r="E1883" s="280"/>
      <c r="F1883" s="280"/>
      <c r="G1883" s="280"/>
      <c r="H1883" s="3"/>
      <c r="I1883" s="59"/>
      <c r="J1883" s="3"/>
    </row>
    <row r="1884" spans="1:10" ht="27.75">
      <c r="A1884" s="9"/>
      <c r="B1884" s="9"/>
      <c r="C1884" s="281" t="s">
        <v>416</v>
      </c>
      <c r="D1884" s="281"/>
      <c r="E1884" s="281"/>
      <c r="F1884" s="281"/>
      <c r="G1884" s="281"/>
      <c r="H1884" s="3"/>
      <c r="I1884" s="59" t="s">
        <v>356</v>
      </c>
      <c r="J1884" s="3"/>
    </row>
    <row r="1885" spans="1:10" ht="15.75">
      <c r="A1885" s="11" t="s">
        <v>358</v>
      </c>
      <c r="B1885" s="12"/>
      <c r="C1885" s="13"/>
      <c r="D1885" s="286"/>
      <c r="E1885" s="286"/>
      <c r="F1885" s="286"/>
      <c r="G1885" s="286"/>
      <c r="H1885" s="15"/>
      <c r="I1885" s="59"/>
      <c r="J1885" s="3"/>
    </row>
    <row r="1886" spans="1:10" ht="15.75">
      <c r="A1886" s="11" t="s">
        <v>9</v>
      </c>
      <c r="B1886" s="286" t="s">
        <v>422</v>
      </c>
      <c r="C1886" s="286"/>
      <c r="D1886" s="286"/>
      <c r="E1886" s="286"/>
      <c r="F1886" s="286"/>
      <c r="G1886" s="16"/>
      <c r="H1886" s="20" t="s">
        <v>161</v>
      </c>
      <c r="I1886" s="62"/>
      <c r="J1886" s="61"/>
    </row>
    <row r="1887" spans="1:10" ht="18.75">
      <c r="A1887" s="11" t="s">
        <v>11</v>
      </c>
      <c r="B1887" s="302" t="s">
        <v>423</v>
      </c>
      <c r="C1887" s="302"/>
      <c r="D1887" s="302"/>
      <c r="E1887" s="302"/>
      <c r="F1887" s="179"/>
      <c r="G1887" s="180"/>
      <c r="H1887" s="180"/>
      <c r="I1887" s="180"/>
      <c r="J1887" s="3"/>
    </row>
    <row r="1888" spans="1:10" ht="15.75">
      <c r="A1888" s="21" t="s">
        <v>14</v>
      </c>
      <c r="B1888" s="181"/>
      <c r="C1888" s="21" t="s">
        <v>17</v>
      </c>
      <c r="D1888" s="22" t="s">
        <v>18</v>
      </c>
      <c r="E1888" s="23" t="s">
        <v>19</v>
      </c>
      <c r="F1888" s="23" t="s">
        <v>20</v>
      </c>
      <c r="G1888" s="21" t="s">
        <v>21</v>
      </c>
      <c r="H1888" s="3"/>
      <c r="I1888" s="59"/>
      <c r="J1888" s="3"/>
    </row>
    <row r="1889" spans="1:10">
      <c r="A1889" s="24">
        <v>1</v>
      </c>
      <c r="B1889" s="25" t="s">
        <v>23</v>
      </c>
      <c r="C1889" s="26"/>
      <c r="D1889" s="27">
        <v>79305</v>
      </c>
      <c r="E1889" s="28">
        <f t="shared" ref="E1889:E1906" si="212">D1889*C1889</f>
        <v>0</v>
      </c>
      <c r="F1889" s="29">
        <v>0</v>
      </c>
      <c r="G1889" s="30">
        <f t="shared" ref="G1889:G1906" si="213">E1889-E1889*F1889</f>
        <v>0</v>
      </c>
      <c r="H1889" s="31">
        <f>D1889/1.08</f>
        <v>73430.555555555547</v>
      </c>
      <c r="I1889" s="59"/>
      <c r="J1889" s="63">
        <f t="shared" ref="J1889:J1906" si="214">H1889*C1889</f>
        <v>0</v>
      </c>
    </row>
    <row r="1890" spans="1:10">
      <c r="A1890" s="120">
        <v>2</v>
      </c>
      <c r="B1890" s="121" t="s">
        <v>25</v>
      </c>
      <c r="C1890" s="126"/>
      <c r="D1890" s="33">
        <v>128591</v>
      </c>
      <c r="E1890" s="123">
        <f t="shared" si="212"/>
        <v>0</v>
      </c>
      <c r="F1890" s="29">
        <v>0</v>
      </c>
      <c r="G1890" s="125">
        <f t="shared" si="213"/>
        <v>0</v>
      </c>
      <c r="H1890" s="31">
        <f>D1890/1.08</f>
        <v>119065.74074074073</v>
      </c>
      <c r="I1890" s="129"/>
      <c r="J1890" s="63">
        <f t="shared" si="214"/>
        <v>0</v>
      </c>
    </row>
    <row r="1891" spans="1:10">
      <c r="A1891" s="24">
        <v>3</v>
      </c>
      <c r="B1891" s="25" t="s">
        <v>26</v>
      </c>
      <c r="C1891" s="88"/>
      <c r="D1891" s="27">
        <v>60043</v>
      </c>
      <c r="E1891" s="28">
        <f t="shared" si="212"/>
        <v>0</v>
      </c>
      <c r="F1891" s="29">
        <v>0</v>
      </c>
      <c r="G1891" s="30">
        <f t="shared" si="213"/>
        <v>0</v>
      </c>
      <c r="H1891" s="31">
        <f>D1891/1.08</f>
        <v>55595.370370370365</v>
      </c>
      <c r="I1891" s="59"/>
      <c r="J1891" s="63">
        <f t="shared" si="214"/>
        <v>0</v>
      </c>
    </row>
    <row r="1892" spans="1:10">
      <c r="A1892" s="24">
        <v>4</v>
      </c>
      <c r="B1892" s="25" t="s">
        <v>27</v>
      </c>
      <c r="C1892" s="35"/>
      <c r="D1892" s="27">
        <v>115781</v>
      </c>
      <c r="E1892" s="28">
        <f t="shared" si="212"/>
        <v>0</v>
      </c>
      <c r="F1892" s="29">
        <v>0</v>
      </c>
      <c r="G1892" s="30">
        <f t="shared" si="213"/>
        <v>0</v>
      </c>
      <c r="H1892" s="31">
        <f>D1892/1.08</f>
        <v>107204.62962962962</v>
      </c>
      <c r="I1892" s="59"/>
      <c r="J1892" s="63">
        <f t="shared" si="214"/>
        <v>0</v>
      </c>
    </row>
    <row r="1893" spans="1:10">
      <c r="A1893" s="24">
        <v>5</v>
      </c>
      <c r="B1893" s="25" t="s">
        <v>28</v>
      </c>
      <c r="C1893" s="32">
        <v>10</v>
      </c>
      <c r="D1893" s="33">
        <v>119943</v>
      </c>
      <c r="E1893" s="123">
        <f t="shared" si="212"/>
        <v>1199430</v>
      </c>
      <c r="F1893" s="124">
        <v>0.25</v>
      </c>
      <c r="G1893" s="125">
        <f t="shared" si="213"/>
        <v>899572.5</v>
      </c>
      <c r="H1893" s="128">
        <f>D1893/1.08*0.75</f>
        <v>83293.75</v>
      </c>
      <c r="I1893" s="59"/>
      <c r="J1893" s="63">
        <f t="shared" si="214"/>
        <v>832937.5</v>
      </c>
    </row>
    <row r="1894" spans="1:10">
      <c r="A1894" s="24">
        <v>6</v>
      </c>
      <c r="B1894" s="25" t="s">
        <v>29</v>
      </c>
      <c r="C1894" s="26"/>
      <c r="D1894" s="27">
        <v>94810</v>
      </c>
      <c r="E1894" s="28">
        <f t="shared" si="212"/>
        <v>0</v>
      </c>
      <c r="F1894" s="29">
        <v>0</v>
      </c>
      <c r="G1894" s="30">
        <f t="shared" si="213"/>
        <v>0</v>
      </c>
      <c r="H1894" s="31">
        <f t="shared" ref="H1894:H1906" si="215">D1894/1.08</f>
        <v>87787.037037037036</v>
      </c>
      <c r="I1894" s="59"/>
      <c r="J1894" s="63">
        <f t="shared" si="214"/>
        <v>0</v>
      </c>
    </row>
    <row r="1895" spans="1:10">
      <c r="A1895" s="24">
        <v>7</v>
      </c>
      <c r="B1895" s="25" t="s">
        <v>30</v>
      </c>
      <c r="C1895" s="34"/>
      <c r="D1895" s="27">
        <v>141396</v>
      </c>
      <c r="E1895" s="28">
        <f t="shared" si="212"/>
        <v>0</v>
      </c>
      <c r="F1895" s="29">
        <v>0</v>
      </c>
      <c r="G1895" s="30">
        <f t="shared" si="213"/>
        <v>0</v>
      </c>
      <c r="H1895" s="31">
        <f t="shared" si="215"/>
        <v>130922.22222222222</v>
      </c>
      <c r="I1895" s="59"/>
      <c r="J1895" s="63">
        <f t="shared" si="214"/>
        <v>0</v>
      </c>
    </row>
    <row r="1896" spans="1:10">
      <c r="A1896" s="24">
        <v>8</v>
      </c>
      <c r="B1896" s="25" t="s">
        <v>31</v>
      </c>
      <c r="C1896" s="26"/>
      <c r="D1896" s="27">
        <v>232931</v>
      </c>
      <c r="E1896" s="28">
        <f t="shared" si="212"/>
        <v>0</v>
      </c>
      <c r="F1896" s="29">
        <v>0</v>
      </c>
      <c r="G1896" s="30">
        <f t="shared" si="213"/>
        <v>0</v>
      </c>
      <c r="H1896" s="31">
        <f t="shared" si="215"/>
        <v>215676.85185185182</v>
      </c>
      <c r="I1896" s="59"/>
      <c r="J1896" s="63">
        <f t="shared" si="214"/>
        <v>0</v>
      </c>
    </row>
    <row r="1897" spans="1:10">
      <c r="A1897" s="24">
        <v>9</v>
      </c>
      <c r="B1897" s="36" t="s">
        <v>32</v>
      </c>
      <c r="C1897" s="26"/>
      <c r="D1897" s="27">
        <v>101534</v>
      </c>
      <c r="E1897" s="28">
        <f t="shared" si="212"/>
        <v>0</v>
      </c>
      <c r="F1897" s="29">
        <v>0</v>
      </c>
      <c r="G1897" s="30">
        <f t="shared" si="213"/>
        <v>0</v>
      </c>
      <c r="H1897" s="31">
        <f t="shared" si="215"/>
        <v>94012.962962962964</v>
      </c>
      <c r="I1897" s="59"/>
      <c r="J1897" s="63">
        <f t="shared" si="214"/>
        <v>0</v>
      </c>
    </row>
    <row r="1898" spans="1:10">
      <c r="A1898" s="168">
        <v>10</v>
      </c>
      <c r="B1898" s="36" t="s">
        <v>33</v>
      </c>
      <c r="C1898" s="37"/>
      <c r="D1898" s="27">
        <v>110148</v>
      </c>
      <c r="E1898" s="156">
        <f t="shared" si="212"/>
        <v>0</v>
      </c>
      <c r="F1898" s="157">
        <v>0</v>
      </c>
      <c r="G1898" s="30">
        <f t="shared" si="213"/>
        <v>0</v>
      </c>
      <c r="H1898" s="170">
        <f t="shared" si="215"/>
        <v>101988.88888888888</v>
      </c>
      <c r="I1898" s="183"/>
      <c r="J1898" s="158">
        <f t="shared" si="214"/>
        <v>0</v>
      </c>
    </row>
    <row r="1899" spans="1:10">
      <c r="A1899" s="24">
        <v>11</v>
      </c>
      <c r="B1899" s="25" t="s">
        <v>34</v>
      </c>
      <c r="C1899" s="37"/>
      <c r="D1899" s="27">
        <v>54198</v>
      </c>
      <c r="E1899" s="28">
        <f t="shared" si="212"/>
        <v>0</v>
      </c>
      <c r="F1899" s="29">
        <v>0</v>
      </c>
      <c r="G1899" s="30">
        <f t="shared" si="213"/>
        <v>0</v>
      </c>
      <c r="H1899" s="31">
        <f t="shared" si="215"/>
        <v>50183.333333333328</v>
      </c>
      <c r="I1899" s="59"/>
      <c r="J1899" s="63">
        <f t="shared" si="214"/>
        <v>0</v>
      </c>
    </row>
    <row r="1900" spans="1:10">
      <c r="A1900" s="24">
        <v>12</v>
      </c>
      <c r="B1900" s="25" t="s">
        <v>35</v>
      </c>
      <c r="C1900" s="37"/>
      <c r="D1900" s="27">
        <v>49680</v>
      </c>
      <c r="E1900" s="28">
        <f t="shared" si="212"/>
        <v>0</v>
      </c>
      <c r="F1900" s="29">
        <v>0</v>
      </c>
      <c r="G1900" s="30">
        <f t="shared" si="213"/>
        <v>0</v>
      </c>
      <c r="H1900" s="31">
        <f t="shared" si="215"/>
        <v>46000</v>
      </c>
      <c r="I1900" s="59"/>
      <c r="J1900" s="63">
        <f t="shared" si="214"/>
        <v>0</v>
      </c>
    </row>
    <row r="1901" spans="1:10">
      <c r="A1901" s="168">
        <v>13</v>
      </c>
      <c r="B1901" s="25" t="s">
        <v>36</v>
      </c>
      <c r="C1901" s="37">
        <v>3</v>
      </c>
      <c r="D1901" s="38">
        <v>64152</v>
      </c>
      <c r="E1901" s="156">
        <f t="shared" si="212"/>
        <v>192456</v>
      </c>
      <c r="F1901" s="157">
        <v>0</v>
      </c>
      <c r="G1901" s="30">
        <f t="shared" si="213"/>
        <v>192456</v>
      </c>
      <c r="H1901" s="170">
        <f t="shared" si="215"/>
        <v>59399.999999999993</v>
      </c>
      <c r="I1901" s="183"/>
      <c r="J1901" s="158">
        <f t="shared" si="214"/>
        <v>178199.99999999997</v>
      </c>
    </row>
    <row r="1902" spans="1:10">
      <c r="A1902" s="168">
        <v>14</v>
      </c>
      <c r="B1902" s="25" t="s">
        <v>37</v>
      </c>
      <c r="C1902" s="37"/>
      <c r="D1902" s="38">
        <v>65934</v>
      </c>
      <c r="E1902" s="156">
        <f t="shared" si="212"/>
        <v>0</v>
      </c>
      <c r="F1902" s="157">
        <v>0</v>
      </c>
      <c r="G1902" s="30">
        <f t="shared" si="213"/>
        <v>0</v>
      </c>
      <c r="H1902" s="170">
        <f t="shared" si="215"/>
        <v>61049.999999999993</v>
      </c>
      <c r="I1902" s="183"/>
      <c r="J1902" s="158">
        <f t="shared" si="214"/>
        <v>0</v>
      </c>
    </row>
    <row r="1903" spans="1:10">
      <c r="A1903" s="168">
        <v>15</v>
      </c>
      <c r="B1903" s="25" t="s">
        <v>38</v>
      </c>
      <c r="C1903" s="37"/>
      <c r="D1903" s="38">
        <v>76626</v>
      </c>
      <c r="E1903" s="156">
        <f t="shared" si="212"/>
        <v>0</v>
      </c>
      <c r="F1903" s="157">
        <v>0</v>
      </c>
      <c r="G1903" s="30">
        <f t="shared" si="213"/>
        <v>0</v>
      </c>
      <c r="H1903" s="170">
        <f t="shared" si="215"/>
        <v>70950</v>
      </c>
      <c r="I1903" s="183"/>
      <c r="J1903" s="158">
        <f t="shared" si="214"/>
        <v>0</v>
      </c>
    </row>
    <row r="1904" spans="1:10">
      <c r="A1904" s="168">
        <v>16</v>
      </c>
      <c r="B1904" s="25" t="s">
        <v>39</v>
      </c>
      <c r="C1904" s="37">
        <v>3</v>
      </c>
      <c r="D1904" s="38">
        <v>80190</v>
      </c>
      <c r="E1904" s="156">
        <f t="shared" si="212"/>
        <v>240570</v>
      </c>
      <c r="F1904" s="157">
        <v>0</v>
      </c>
      <c r="G1904" s="30">
        <f t="shared" si="213"/>
        <v>240570</v>
      </c>
      <c r="H1904" s="170">
        <f t="shared" si="215"/>
        <v>74250</v>
      </c>
      <c r="I1904" s="183"/>
      <c r="J1904" s="158">
        <f t="shared" si="214"/>
        <v>222750</v>
      </c>
    </row>
    <row r="1905" spans="1:10">
      <c r="A1905" s="168">
        <v>17</v>
      </c>
      <c r="B1905" s="25" t="s">
        <v>40</v>
      </c>
      <c r="C1905" s="37">
        <v>3</v>
      </c>
      <c r="D1905" s="38">
        <v>113832</v>
      </c>
      <c r="E1905" s="156">
        <f t="shared" si="212"/>
        <v>341496</v>
      </c>
      <c r="F1905" s="157">
        <v>0</v>
      </c>
      <c r="G1905" s="30">
        <f t="shared" si="213"/>
        <v>341496</v>
      </c>
      <c r="H1905" s="170">
        <f t="shared" si="215"/>
        <v>105400</v>
      </c>
      <c r="I1905" s="183"/>
      <c r="J1905" s="158">
        <f t="shared" si="214"/>
        <v>316200</v>
      </c>
    </row>
    <row r="1906" spans="1:10">
      <c r="A1906" s="168">
        <v>18</v>
      </c>
      <c r="B1906" s="25" t="s">
        <v>41</v>
      </c>
      <c r="C1906" s="37"/>
      <c r="D1906" s="38">
        <v>98010</v>
      </c>
      <c r="E1906" s="156">
        <f t="shared" si="212"/>
        <v>0</v>
      </c>
      <c r="F1906" s="157">
        <v>0</v>
      </c>
      <c r="G1906" s="30">
        <f t="shared" si="213"/>
        <v>0</v>
      </c>
      <c r="H1906" s="170">
        <f t="shared" si="215"/>
        <v>90750</v>
      </c>
      <c r="I1906" s="183"/>
      <c r="J1906" s="158">
        <f t="shared" si="214"/>
        <v>0</v>
      </c>
    </row>
    <row r="1907" spans="1:10" ht="17.25">
      <c r="A1907" s="40"/>
      <c r="B1907" s="41" t="s">
        <v>42</v>
      </c>
      <c r="C1907" s="42">
        <f>SUM(C1889:C1906)</f>
        <v>19</v>
      </c>
      <c r="D1907" s="42"/>
      <c r="E1907" s="43">
        <f>SUM(E1889:E1906)</f>
        <v>1973952</v>
      </c>
      <c r="F1907" s="43"/>
      <c r="G1907" s="44">
        <f>SUM(G1889:G1906)</f>
        <v>1674094.5</v>
      </c>
      <c r="H1907" s="45"/>
      <c r="I1907" s="64"/>
      <c r="J1907" s="45">
        <f>SUM(J1889:J1906)</f>
        <v>1550087.5</v>
      </c>
    </row>
    <row r="1908" spans="1:10" ht="31.5">
      <c r="A1908" s="46"/>
      <c r="B1908" s="47"/>
      <c r="C1908" s="48"/>
      <c r="D1908" s="48"/>
      <c r="E1908" s="49"/>
      <c r="F1908" s="49"/>
      <c r="G1908" s="50"/>
      <c r="H1908" s="51"/>
      <c r="I1908" s="65"/>
      <c r="J1908" s="184">
        <f>J1907*0.08</f>
        <v>124007</v>
      </c>
    </row>
    <row r="1909" spans="1:10" ht="18">
      <c r="A1909" s="283" t="s">
        <v>43</v>
      </c>
      <c r="B1909" s="283"/>
      <c r="C1909" s="284" t="s">
        <v>44</v>
      </c>
      <c r="D1909" s="284"/>
      <c r="E1909" s="54"/>
      <c r="F1909" s="54"/>
      <c r="G1909" s="55" t="s">
        <v>45</v>
      </c>
      <c r="H1909" s="56"/>
      <c r="I1909" s="66"/>
      <c r="J1909" s="185">
        <f>SUM(J1907:J1908)</f>
        <v>1674094.5</v>
      </c>
    </row>
    <row r="1911" spans="1:10">
      <c r="B1911" s="131" t="s">
        <v>165</v>
      </c>
      <c r="C1911" s="131" t="s">
        <v>166</v>
      </c>
      <c r="D1911" s="131"/>
      <c r="E1911" s="131" t="s">
        <v>167</v>
      </c>
    </row>
    <row r="1912" spans="1:10" ht="15.75">
      <c r="A1912" s="279" t="s">
        <v>0</v>
      </c>
      <c r="B1912" s="279"/>
      <c r="C1912" s="279"/>
      <c r="D1912" s="279"/>
      <c r="E1912" s="279"/>
      <c r="F1912" s="279"/>
      <c r="G1912" s="279"/>
      <c r="H1912" s="3"/>
      <c r="I1912" s="182"/>
      <c r="J1912" s="3"/>
    </row>
    <row r="1913" spans="1:10" ht="15.75">
      <c r="A1913" s="279" t="s">
        <v>1</v>
      </c>
      <c r="B1913" s="279"/>
      <c r="C1913" s="279"/>
      <c r="D1913" s="279"/>
      <c r="E1913" s="279"/>
      <c r="F1913" s="279"/>
      <c r="G1913" s="279"/>
      <c r="H1913" s="176"/>
      <c r="I1913" s="176"/>
      <c r="J1913" s="176"/>
    </row>
    <row r="1914" spans="1:10" ht="15.75">
      <c r="A1914" s="279" t="s">
        <v>2</v>
      </c>
      <c r="B1914" s="279"/>
      <c r="C1914" s="279"/>
      <c r="D1914" s="279"/>
      <c r="E1914" s="279"/>
      <c r="F1914" s="279"/>
      <c r="G1914" s="279"/>
      <c r="H1914" s="3"/>
      <c r="I1914" s="59"/>
      <c r="J1914" s="3"/>
    </row>
    <row r="1915" spans="1:10" ht="15.75">
      <c r="A1915" s="279" t="s">
        <v>4</v>
      </c>
      <c r="B1915" s="279"/>
      <c r="C1915" s="279"/>
      <c r="D1915" s="279"/>
      <c r="E1915" s="279"/>
      <c r="F1915" s="279"/>
      <c r="G1915" s="279"/>
      <c r="H1915" s="3"/>
      <c r="I1915" s="59"/>
      <c r="J1915" s="3"/>
    </row>
    <row r="1916" spans="1:10" ht="15.75">
      <c r="A1916" s="280" t="s">
        <v>6</v>
      </c>
      <c r="B1916" s="280"/>
      <c r="C1916" s="280"/>
      <c r="D1916" s="280"/>
      <c r="E1916" s="280"/>
      <c r="F1916" s="280"/>
      <c r="G1916" s="280"/>
      <c r="H1916" s="3"/>
      <c r="I1916" s="59"/>
      <c r="J1916" s="3"/>
    </row>
    <row r="1917" spans="1:10" ht="27.75">
      <c r="A1917" s="9"/>
      <c r="B1917" s="9"/>
      <c r="C1917" s="281" t="s">
        <v>393</v>
      </c>
      <c r="D1917" s="281"/>
      <c r="E1917" s="281"/>
      <c r="F1917" s="281"/>
      <c r="G1917" s="281"/>
      <c r="H1917" s="3"/>
      <c r="I1917" s="59"/>
      <c r="J1917" s="3"/>
    </row>
    <row r="1918" spans="1:10" ht="15.75">
      <c r="A1918" s="11" t="s">
        <v>358</v>
      </c>
      <c r="B1918" s="12"/>
      <c r="C1918" s="13"/>
      <c r="D1918" s="286"/>
      <c r="E1918" s="286"/>
      <c r="F1918" s="286"/>
      <c r="G1918" s="286"/>
      <c r="H1918" s="15"/>
      <c r="I1918" s="59"/>
      <c r="J1918" s="3"/>
    </row>
    <row r="1919" spans="1:10" ht="15.75">
      <c r="A1919" s="11" t="s">
        <v>9</v>
      </c>
      <c r="B1919" s="286" t="s">
        <v>424</v>
      </c>
      <c r="C1919" s="286"/>
      <c r="D1919" s="286"/>
      <c r="E1919" s="286"/>
      <c r="F1919" s="286"/>
      <c r="G1919" s="16"/>
      <c r="H1919" s="20" t="s">
        <v>161</v>
      </c>
      <c r="I1919" s="62">
        <v>11617</v>
      </c>
      <c r="J1919" s="61"/>
    </row>
    <row r="1920" spans="1:10" ht="18.75">
      <c r="A1920" s="11" t="s">
        <v>11</v>
      </c>
      <c r="B1920" s="302"/>
      <c r="C1920" s="302"/>
      <c r="D1920" s="302"/>
      <c r="E1920" s="302"/>
      <c r="F1920" s="179"/>
      <c r="G1920" s="180"/>
      <c r="H1920" s="180"/>
      <c r="I1920" s="180"/>
      <c r="J1920" s="3"/>
    </row>
    <row r="1921" spans="1:10" ht="15.75">
      <c r="A1921" s="21" t="s">
        <v>14</v>
      </c>
      <c r="B1921" s="181"/>
      <c r="C1921" s="21" t="s">
        <v>17</v>
      </c>
      <c r="D1921" s="22" t="s">
        <v>18</v>
      </c>
      <c r="E1921" s="23" t="s">
        <v>19</v>
      </c>
      <c r="F1921" s="23" t="s">
        <v>20</v>
      </c>
      <c r="G1921" s="21" t="s">
        <v>21</v>
      </c>
      <c r="H1921" s="3"/>
      <c r="I1921" s="59"/>
      <c r="J1921" s="3"/>
    </row>
    <row r="1922" spans="1:10">
      <c r="A1922" s="24">
        <v>1</v>
      </c>
      <c r="B1922" s="25" t="s">
        <v>23</v>
      </c>
      <c r="C1922" s="26">
        <v>40</v>
      </c>
      <c r="D1922" s="27">
        <v>79305</v>
      </c>
      <c r="E1922" s="28">
        <f t="shared" ref="E1922:E1939" si="216">D1922*C1922</f>
        <v>3172200</v>
      </c>
      <c r="F1922" s="29">
        <v>0</v>
      </c>
      <c r="G1922" s="30">
        <f t="shared" ref="G1922:G1939" si="217">E1922-E1922*F1922</f>
        <v>3172200</v>
      </c>
      <c r="H1922" s="31">
        <f>D1922/1.08</f>
        <v>73430.555555555547</v>
      </c>
      <c r="I1922" s="59"/>
      <c r="J1922" s="63">
        <f t="shared" ref="J1922:J1939" si="218">H1922*C1922</f>
        <v>2937222.222222222</v>
      </c>
    </row>
    <row r="1923" spans="1:10">
      <c r="A1923" s="120">
        <v>2</v>
      </c>
      <c r="B1923" s="121" t="s">
        <v>25</v>
      </c>
      <c r="C1923" s="126"/>
      <c r="D1923" s="33">
        <v>128591</v>
      </c>
      <c r="E1923" s="123">
        <f t="shared" si="216"/>
        <v>0</v>
      </c>
      <c r="F1923" s="29">
        <v>0</v>
      </c>
      <c r="G1923" s="125">
        <f t="shared" si="217"/>
        <v>0</v>
      </c>
      <c r="H1923" s="31">
        <f>D1923/1.08</f>
        <v>119065.74074074073</v>
      </c>
      <c r="I1923" s="129"/>
      <c r="J1923" s="63">
        <f t="shared" si="218"/>
        <v>0</v>
      </c>
    </row>
    <row r="1924" spans="1:10">
      <c r="A1924" s="24">
        <v>3</v>
      </c>
      <c r="B1924" s="25" t="s">
        <v>26</v>
      </c>
      <c r="C1924" s="88"/>
      <c r="D1924" s="27">
        <v>60043</v>
      </c>
      <c r="E1924" s="28">
        <f t="shared" si="216"/>
        <v>0</v>
      </c>
      <c r="F1924" s="29">
        <v>0</v>
      </c>
      <c r="G1924" s="30">
        <f t="shared" si="217"/>
        <v>0</v>
      </c>
      <c r="H1924" s="31">
        <f>D1924/1.08</f>
        <v>55595.370370370365</v>
      </c>
      <c r="I1924" s="59"/>
      <c r="J1924" s="63">
        <f t="shared" si="218"/>
        <v>0</v>
      </c>
    </row>
    <row r="1925" spans="1:10">
      <c r="A1925" s="24">
        <v>4</v>
      </c>
      <c r="B1925" s="25" t="s">
        <v>27</v>
      </c>
      <c r="C1925" s="35"/>
      <c r="D1925" s="27">
        <v>115781</v>
      </c>
      <c r="E1925" s="28">
        <f t="shared" si="216"/>
        <v>0</v>
      </c>
      <c r="F1925" s="29">
        <v>0</v>
      </c>
      <c r="G1925" s="30">
        <f t="shared" si="217"/>
        <v>0</v>
      </c>
      <c r="H1925" s="31">
        <f>D1925/1.08</f>
        <v>107204.62962962962</v>
      </c>
      <c r="I1925" s="59"/>
      <c r="J1925" s="63">
        <f t="shared" si="218"/>
        <v>0</v>
      </c>
    </row>
    <row r="1926" spans="1:10">
      <c r="A1926" s="24">
        <v>5</v>
      </c>
      <c r="B1926" s="25" t="s">
        <v>28</v>
      </c>
      <c r="C1926" s="32"/>
      <c r="D1926" s="33">
        <v>119943</v>
      </c>
      <c r="E1926" s="123">
        <f t="shared" si="216"/>
        <v>0</v>
      </c>
      <c r="F1926" s="124">
        <v>0.25</v>
      </c>
      <c r="G1926" s="125">
        <f t="shared" si="217"/>
        <v>0</v>
      </c>
      <c r="H1926" s="128">
        <f>D1926/1.08*0.75</f>
        <v>83293.75</v>
      </c>
      <c r="I1926" s="59"/>
      <c r="J1926" s="63">
        <f t="shared" si="218"/>
        <v>0</v>
      </c>
    </row>
    <row r="1927" spans="1:10">
      <c r="A1927" s="24">
        <v>6</v>
      </c>
      <c r="B1927" s="25" t="s">
        <v>29</v>
      </c>
      <c r="C1927" s="26"/>
      <c r="D1927" s="27">
        <v>94810</v>
      </c>
      <c r="E1927" s="28">
        <f t="shared" si="216"/>
        <v>0</v>
      </c>
      <c r="F1927" s="29">
        <v>0</v>
      </c>
      <c r="G1927" s="30">
        <f t="shared" si="217"/>
        <v>0</v>
      </c>
      <c r="H1927" s="31">
        <f t="shared" ref="H1927:H1939" si="219">D1927/1.08</f>
        <v>87787.037037037036</v>
      </c>
      <c r="I1927" s="59"/>
      <c r="J1927" s="63">
        <f t="shared" si="218"/>
        <v>0</v>
      </c>
    </row>
    <row r="1928" spans="1:10">
      <c r="A1928" s="24">
        <v>7</v>
      </c>
      <c r="B1928" s="25" t="s">
        <v>30</v>
      </c>
      <c r="C1928" s="34"/>
      <c r="D1928" s="27">
        <v>141396</v>
      </c>
      <c r="E1928" s="28">
        <f t="shared" si="216"/>
        <v>0</v>
      </c>
      <c r="F1928" s="29">
        <v>0</v>
      </c>
      <c r="G1928" s="30">
        <f t="shared" si="217"/>
        <v>0</v>
      </c>
      <c r="H1928" s="31">
        <f t="shared" si="219"/>
        <v>130922.22222222222</v>
      </c>
      <c r="I1928" s="59"/>
      <c r="J1928" s="63">
        <f t="shared" si="218"/>
        <v>0</v>
      </c>
    </row>
    <row r="1929" spans="1:10">
      <c r="A1929" s="24">
        <v>8</v>
      </c>
      <c r="B1929" s="25" t="s">
        <v>31</v>
      </c>
      <c r="C1929" s="26"/>
      <c r="D1929" s="27">
        <v>232931</v>
      </c>
      <c r="E1929" s="28">
        <f t="shared" si="216"/>
        <v>0</v>
      </c>
      <c r="F1929" s="29">
        <v>0</v>
      </c>
      <c r="G1929" s="30">
        <f t="shared" si="217"/>
        <v>0</v>
      </c>
      <c r="H1929" s="31">
        <f t="shared" si="219"/>
        <v>215676.85185185182</v>
      </c>
      <c r="I1929" s="59"/>
      <c r="J1929" s="63">
        <f t="shared" si="218"/>
        <v>0</v>
      </c>
    </row>
    <row r="1930" spans="1:10">
      <c r="A1930" s="24">
        <v>9</v>
      </c>
      <c r="B1930" s="36" t="s">
        <v>32</v>
      </c>
      <c r="C1930" s="26"/>
      <c r="D1930" s="27">
        <v>101534</v>
      </c>
      <c r="E1930" s="28">
        <f t="shared" si="216"/>
        <v>0</v>
      </c>
      <c r="F1930" s="29">
        <v>0</v>
      </c>
      <c r="G1930" s="30">
        <f t="shared" si="217"/>
        <v>0</v>
      </c>
      <c r="H1930" s="31">
        <f t="shared" si="219"/>
        <v>94012.962962962964</v>
      </c>
      <c r="I1930" s="59"/>
      <c r="J1930" s="63">
        <f t="shared" si="218"/>
        <v>0</v>
      </c>
    </row>
    <row r="1931" spans="1:10">
      <c r="A1931" s="168">
        <v>10</v>
      </c>
      <c r="B1931" s="36" t="s">
        <v>33</v>
      </c>
      <c r="C1931" s="37"/>
      <c r="D1931" s="27">
        <v>110148</v>
      </c>
      <c r="E1931" s="156">
        <f t="shared" si="216"/>
        <v>0</v>
      </c>
      <c r="F1931" s="157">
        <v>0</v>
      </c>
      <c r="G1931" s="30">
        <f t="shared" si="217"/>
        <v>0</v>
      </c>
      <c r="H1931" s="170">
        <f t="shared" si="219"/>
        <v>101988.88888888888</v>
      </c>
      <c r="I1931" s="183"/>
      <c r="J1931" s="158">
        <f t="shared" si="218"/>
        <v>0</v>
      </c>
    </row>
    <row r="1932" spans="1:10">
      <c r="A1932" s="24">
        <v>11</v>
      </c>
      <c r="B1932" s="25" t="s">
        <v>34</v>
      </c>
      <c r="C1932" s="37"/>
      <c r="D1932" s="27">
        <v>54198</v>
      </c>
      <c r="E1932" s="28">
        <f t="shared" si="216"/>
        <v>0</v>
      </c>
      <c r="F1932" s="29">
        <v>0</v>
      </c>
      <c r="G1932" s="30">
        <f t="shared" si="217"/>
        <v>0</v>
      </c>
      <c r="H1932" s="31">
        <f t="shared" si="219"/>
        <v>50183.333333333328</v>
      </c>
      <c r="I1932" s="59"/>
      <c r="J1932" s="63">
        <f t="shared" si="218"/>
        <v>0</v>
      </c>
    </row>
    <row r="1933" spans="1:10">
      <c r="A1933" s="24">
        <v>12</v>
      </c>
      <c r="B1933" s="25" t="s">
        <v>35</v>
      </c>
      <c r="C1933" s="37"/>
      <c r="D1933" s="27">
        <v>49680</v>
      </c>
      <c r="E1933" s="28">
        <f t="shared" si="216"/>
        <v>0</v>
      </c>
      <c r="F1933" s="29">
        <v>0</v>
      </c>
      <c r="G1933" s="30">
        <f t="shared" si="217"/>
        <v>0</v>
      </c>
      <c r="H1933" s="31">
        <f t="shared" si="219"/>
        <v>46000</v>
      </c>
      <c r="I1933" s="59"/>
      <c r="J1933" s="63">
        <f t="shared" si="218"/>
        <v>0</v>
      </c>
    </row>
    <row r="1934" spans="1:10">
      <c r="A1934" s="168">
        <v>13</v>
      </c>
      <c r="B1934" s="25" t="s">
        <v>36</v>
      </c>
      <c r="C1934" s="37"/>
      <c r="D1934" s="38">
        <v>64152</v>
      </c>
      <c r="E1934" s="156">
        <f t="shared" si="216"/>
        <v>0</v>
      </c>
      <c r="F1934" s="157">
        <v>0</v>
      </c>
      <c r="G1934" s="30">
        <f t="shared" si="217"/>
        <v>0</v>
      </c>
      <c r="H1934" s="170">
        <f t="shared" si="219"/>
        <v>59399.999999999993</v>
      </c>
      <c r="I1934" s="183"/>
      <c r="J1934" s="158">
        <f t="shared" si="218"/>
        <v>0</v>
      </c>
    </row>
    <row r="1935" spans="1:10">
      <c r="A1935" s="168">
        <v>14</v>
      </c>
      <c r="B1935" s="25" t="s">
        <v>37</v>
      </c>
      <c r="C1935" s="37"/>
      <c r="D1935" s="38">
        <v>65934</v>
      </c>
      <c r="E1935" s="156">
        <f t="shared" si="216"/>
        <v>0</v>
      </c>
      <c r="F1935" s="157">
        <v>0</v>
      </c>
      <c r="G1935" s="30">
        <f t="shared" si="217"/>
        <v>0</v>
      </c>
      <c r="H1935" s="170">
        <f t="shared" si="219"/>
        <v>61049.999999999993</v>
      </c>
      <c r="I1935" s="183"/>
      <c r="J1935" s="158">
        <f t="shared" si="218"/>
        <v>0</v>
      </c>
    </row>
    <row r="1936" spans="1:10">
      <c r="A1936" s="168">
        <v>15</v>
      </c>
      <c r="B1936" s="25" t="s">
        <v>38</v>
      </c>
      <c r="C1936" s="37"/>
      <c r="D1936" s="38">
        <v>76626</v>
      </c>
      <c r="E1936" s="156">
        <f t="shared" si="216"/>
        <v>0</v>
      </c>
      <c r="F1936" s="157">
        <v>0</v>
      </c>
      <c r="G1936" s="30">
        <f t="shared" si="217"/>
        <v>0</v>
      </c>
      <c r="H1936" s="170">
        <f t="shared" si="219"/>
        <v>70950</v>
      </c>
      <c r="I1936" s="183"/>
      <c r="J1936" s="158">
        <f t="shared" si="218"/>
        <v>0</v>
      </c>
    </row>
    <row r="1937" spans="1:10">
      <c r="A1937" s="168">
        <v>16</v>
      </c>
      <c r="B1937" s="25" t="s">
        <v>39</v>
      </c>
      <c r="C1937" s="37"/>
      <c r="D1937" s="38">
        <v>80190</v>
      </c>
      <c r="E1937" s="156">
        <f t="shared" si="216"/>
        <v>0</v>
      </c>
      <c r="F1937" s="157">
        <v>0</v>
      </c>
      <c r="G1937" s="30">
        <f t="shared" si="217"/>
        <v>0</v>
      </c>
      <c r="H1937" s="170">
        <f t="shared" si="219"/>
        <v>74250</v>
      </c>
      <c r="I1937" s="183"/>
      <c r="J1937" s="158">
        <f t="shared" si="218"/>
        <v>0</v>
      </c>
    </row>
    <row r="1938" spans="1:10">
      <c r="A1938" s="168">
        <v>17</v>
      </c>
      <c r="B1938" s="25" t="s">
        <v>40</v>
      </c>
      <c r="C1938" s="37"/>
      <c r="D1938" s="38">
        <v>113832</v>
      </c>
      <c r="E1938" s="156">
        <f t="shared" si="216"/>
        <v>0</v>
      </c>
      <c r="F1938" s="157">
        <v>0</v>
      </c>
      <c r="G1938" s="30">
        <f t="shared" si="217"/>
        <v>0</v>
      </c>
      <c r="H1938" s="170">
        <f t="shared" si="219"/>
        <v>105400</v>
      </c>
      <c r="I1938" s="183"/>
      <c r="J1938" s="158">
        <f t="shared" si="218"/>
        <v>0</v>
      </c>
    </row>
    <row r="1939" spans="1:10">
      <c r="A1939" s="168">
        <v>18</v>
      </c>
      <c r="B1939" s="25" t="s">
        <v>41</v>
      </c>
      <c r="C1939" s="37"/>
      <c r="D1939" s="38">
        <v>98010</v>
      </c>
      <c r="E1939" s="156">
        <f t="shared" si="216"/>
        <v>0</v>
      </c>
      <c r="F1939" s="157">
        <v>0</v>
      </c>
      <c r="G1939" s="30">
        <f t="shared" si="217"/>
        <v>0</v>
      </c>
      <c r="H1939" s="170">
        <f t="shared" si="219"/>
        <v>90750</v>
      </c>
      <c r="I1939" s="183"/>
      <c r="J1939" s="158">
        <f t="shared" si="218"/>
        <v>0</v>
      </c>
    </row>
    <row r="1940" spans="1:10" ht="17.25">
      <c r="A1940" s="40"/>
      <c r="B1940" s="41" t="s">
        <v>42</v>
      </c>
      <c r="C1940" s="42">
        <f>SUM(C1922:C1939)</f>
        <v>40</v>
      </c>
      <c r="D1940" s="42"/>
      <c r="E1940" s="43">
        <f>SUM(E1922:E1939)</f>
        <v>3172200</v>
      </c>
      <c r="F1940" s="43"/>
      <c r="G1940" s="44">
        <f>SUM(G1922:G1939)</f>
        <v>3172200</v>
      </c>
      <c r="H1940" s="45"/>
      <c r="I1940" s="64"/>
      <c r="J1940" s="45">
        <f>SUM(J1922:J1939)</f>
        <v>2937222.222222222</v>
      </c>
    </row>
    <row r="1941" spans="1:10" ht="31.5">
      <c r="A1941" s="46"/>
      <c r="B1941" s="47"/>
      <c r="C1941" s="48"/>
      <c r="D1941" s="48"/>
      <c r="E1941" s="49"/>
      <c r="F1941" s="49"/>
      <c r="G1941" s="50"/>
      <c r="H1941" s="51"/>
      <c r="I1941" s="65"/>
      <c r="J1941" s="184">
        <f>J1940*0.08</f>
        <v>234977.77777777775</v>
      </c>
    </row>
    <row r="1942" spans="1:10" ht="18">
      <c r="A1942" s="283" t="s">
        <v>43</v>
      </c>
      <c r="B1942" s="283"/>
      <c r="C1942" s="284" t="s">
        <v>44</v>
      </c>
      <c r="D1942" s="284"/>
      <c r="E1942" s="54"/>
      <c r="F1942" s="54"/>
      <c r="G1942" s="55" t="s">
        <v>45</v>
      </c>
      <c r="H1942" s="56"/>
      <c r="I1942" s="66"/>
      <c r="J1942" s="185">
        <f>SUM(J1940:J1941)</f>
        <v>3172200</v>
      </c>
    </row>
    <row r="1943" spans="1:10">
      <c r="B1943" s="131" t="s">
        <v>165</v>
      </c>
      <c r="C1943" s="131" t="s">
        <v>166</v>
      </c>
      <c r="D1943" s="131"/>
      <c r="E1943" s="131" t="s">
        <v>167</v>
      </c>
    </row>
    <row r="1945" spans="1:10" ht="15.75">
      <c r="A1945" s="279" t="s">
        <v>0</v>
      </c>
      <c r="B1945" s="279"/>
      <c r="C1945" s="279"/>
      <c r="D1945" s="279"/>
      <c r="E1945" s="279"/>
      <c r="F1945" s="279"/>
      <c r="G1945" s="279"/>
      <c r="H1945" s="3"/>
      <c r="I1945" s="182"/>
      <c r="J1945" s="3"/>
    </row>
    <row r="1946" spans="1:10" ht="15.75">
      <c r="A1946" s="279" t="s">
        <v>1</v>
      </c>
      <c r="B1946" s="279"/>
      <c r="C1946" s="279"/>
      <c r="D1946" s="279"/>
      <c r="E1946" s="279"/>
      <c r="F1946" s="279"/>
      <c r="G1946" s="279"/>
      <c r="H1946" s="176"/>
      <c r="I1946" s="176"/>
      <c r="J1946" s="176"/>
    </row>
    <row r="1947" spans="1:10" ht="15.75">
      <c r="A1947" s="279" t="s">
        <v>2</v>
      </c>
      <c r="B1947" s="279"/>
      <c r="C1947" s="279"/>
      <c r="D1947" s="279"/>
      <c r="E1947" s="279"/>
      <c r="F1947" s="279"/>
      <c r="G1947" s="279"/>
      <c r="H1947" s="3"/>
      <c r="I1947" s="59"/>
      <c r="J1947" s="3"/>
    </row>
    <row r="1948" spans="1:10" ht="15.75">
      <c r="A1948" s="279" t="s">
        <v>4</v>
      </c>
      <c r="B1948" s="279"/>
      <c r="C1948" s="279"/>
      <c r="D1948" s="279"/>
      <c r="E1948" s="279"/>
      <c r="F1948" s="279"/>
      <c r="G1948" s="279"/>
      <c r="H1948" s="3"/>
      <c r="I1948" s="59"/>
      <c r="J1948" s="3"/>
    </row>
    <row r="1949" spans="1:10" ht="15.75">
      <c r="A1949" s="280" t="s">
        <v>6</v>
      </c>
      <c r="B1949" s="280"/>
      <c r="C1949" s="280"/>
      <c r="D1949" s="280"/>
      <c r="E1949" s="280"/>
      <c r="F1949" s="280"/>
      <c r="G1949" s="280"/>
      <c r="H1949" s="3"/>
      <c r="I1949" s="59"/>
      <c r="J1949" s="3"/>
    </row>
    <row r="1950" spans="1:10" ht="27.75">
      <c r="A1950" s="9"/>
      <c r="B1950" s="9"/>
      <c r="C1950" s="281" t="s">
        <v>393</v>
      </c>
      <c r="D1950" s="281"/>
      <c r="E1950" s="281"/>
      <c r="F1950" s="281"/>
      <c r="G1950" s="281"/>
      <c r="H1950" s="3"/>
      <c r="I1950" s="59"/>
      <c r="J1950" s="3"/>
    </row>
    <row r="1951" spans="1:10" ht="15.75">
      <c r="A1951" s="11" t="s">
        <v>358</v>
      </c>
      <c r="B1951" s="12"/>
      <c r="C1951" s="13"/>
      <c r="D1951" s="286"/>
      <c r="E1951" s="286"/>
      <c r="F1951" s="286"/>
      <c r="G1951" s="286"/>
      <c r="H1951" s="15"/>
      <c r="I1951" s="59"/>
      <c r="J1951" s="3"/>
    </row>
    <row r="1952" spans="1:10" ht="15.75">
      <c r="A1952" s="11" t="s">
        <v>9</v>
      </c>
      <c r="B1952" s="286" t="s">
        <v>425</v>
      </c>
      <c r="C1952" s="286"/>
      <c r="D1952" s="286"/>
      <c r="E1952" s="286"/>
      <c r="F1952" s="286"/>
      <c r="G1952" s="16"/>
      <c r="H1952" s="20" t="s">
        <v>161</v>
      </c>
      <c r="I1952" s="62">
        <v>11596</v>
      </c>
      <c r="J1952" s="61"/>
    </row>
    <row r="1953" spans="1:10" ht="18.75">
      <c r="A1953" s="11" t="s">
        <v>11</v>
      </c>
      <c r="B1953" s="302"/>
      <c r="C1953" s="302"/>
      <c r="D1953" s="302"/>
      <c r="E1953" s="302"/>
      <c r="F1953" s="179"/>
      <c r="G1953" s="180"/>
      <c r="H1953" s="180"/>
      <c r="I1953" s="180"/>
      <c r="J1953" s="3"/>
    </row>
    <row r="1954" spans="1:10" ht="15.75">
      <c r="A1954" s="21" t="s">
        <v>14</v>
      </c>
      <c r="B1954" s="181"/>
      <c r="C1954" s="21" t="s">
        <v>17</v>
      </c>
      <c r="D1954" s="22" t="s">
        <v>18</v>
      </c>
      <c r="E1954" s="23" t="s">
        <v>19</v>
      </c>
      <c r="F1954" s="23" t="s">
        <v>20</v>
      </c>
      <c r="G1954" s="21" t="s">
        <v>21</v>
      </c>
      <c r="H1954" s="3"/>
      <c r="I1954" s="59"/>
      <c r="J1954" s="3"/>
    </row>
    <row r="1955" spans="1:10">
      <c r="A1955" s="24">
        <v>1</v>
      </c>
      <c r="B1955" s="25" t="s">
        <v>23</v>
      </c>
      <c r="C1955" s="26"/>
      <c r="D1955" s="27">
        <v>79305</v>
      </c>
      <c r="E1955" s="28">
        <f t="shared" ref="E1955:E1972" si="220">D1955*C1955</f>
        <v>0</v>
      </c>
      <c r="F1955" s="29">
        <v>0</v>
      </c>
      <c r="G1955" s="30">
        <f t="shared" ref="G1955:G1972" si="221">E1955-E1955*F1955</f>
        <v>0</v>
      </c>
      <c r="H1955" s="31">
        <f>D1955/1.08</f>
        <v>73430.555555555547</v>
      </c>
      <c r="I1955" s="59"/>
      <c r="J1955" s="63">
        <f t="shared" ref="J1955:J1972" si="222">H1955*C1955</f>
        <v>0</v>
      </c>
    </row>
    <row r="1956" spans="1:10">
      <c r="A1956" s="120">
        <v>2</v>
      </c>
      <c r="B1956" s="121" t="s">
        <v>25</v>
      </c>
      <c r="C1956" s="126"/>
      <c r="D1956" s="33">
        <v>128591</v>
      </c>
      <c r="E1956" s="123">
        <f t="shared" si="220"/>
        <v>0</v>
      </c>
      <c r="F1956" s="29">
        <v>0</v>
      </c>
      <c r="G1956" s="125">
        <f t="shared" si="221"/>
        <v>0</v>
      </c>
      <c r="H1956" s="31">
        <f>D1956/1.08</f>
        <v>119065.74074074073</v>
      </c>
      <c r="I1956" s="129"/>
      <c r="J1956" s="63">
        <f t="shared" si="222"/>
        <v>0</v>
      </c>
    </row>
    <row r="1957" spans="1:10">
      <c r="A1957" s="24">
        <v>3</v>
      </c>
      <c r="B1957" s="25" t="s">
        <v>26</v>
      </c>
      <c r="C1957" s="88"/>
      <c r="D1957" s="27">
        <v>60043</v>
      </c>
      <c r="E1957" s="28">
        <f t="shared" si="220"/>
        <v>0</v>
      </c>
      <c r="F1957" s="29">
        <v>0</v>
      </c>
      <c r="G1957" s="30">
        <f t="shared" si="221"/>
        <v>0</v>
      </c>
      <c r="H1957" s="31">
        <f>D1957/1.08</f>
        <v>55595.370370370365</v>
      </c>
      <c r="I1957" s="59"/>
      <c r="J1957" s="63">
        <f t="shared" si="222"/>
        <v>0</v>
      </c>
    </row>
    <row r="1958" spans="1:10">
      <c r="A1958" s="24">
        <v>4</v>
      </c>
      <c r="B1958" s="25" t="s">
        <v>27</v>
      </c>
      <c r="C1958" s="35"/>
      <c r="D1958" s="27">
        <v>115781</v>
      </c>
      <c r="E1958" s="28">
        <f t="shared" si="220"/>
        <v>0</v>
      </c>
      <c r="F1958" s="29">
        <v>0</v>
      </c>
      <c r="G1958" s="30">
        <f t="shared" si="221"/>
        <v>0</v>
      </c>
      <c r="H1958" s="31">
        <f>D1958/1.08</f>
        <v>107204.62962962962</v>
      </c>
      <c r="I1958" s="59"/>
      <c r="J1958" s="63">
        <f t="shared" si="222"/>
        <v>0</v>
      </c>
    </row>
    <row r="1959" spans="1:10">
      <c r="A1959" s="24">
        <v>5</v>
      </c>
      <c r="B1959" s="25" t="s">
        <v>28</v>
      </c>
      <c r="C1959" s="32">
        <v>10</v>
      </c>
      <c r="D1959" s="33">
        <v>119943</v>
      </c>
      <c r="E1959" s="123">
        <f t="shared" si="220"/>
        <v>1199430</v>
      </c>
      <c r="F1959" s="124">
        <v>0.25</v>
      </c>
      <c r="G1959" s="125">
        <f t="shared" si="221"/>
        <v>899572.5</v>
      </c>
      <c r="H1959" s="128">
        <f>D1959/1.08*0.75</f>
        <v>83293.75</v>
      </c>
      <c r="I1959" s="59"/>
      <c r="J1959" s="63">
        <f t="shared" si="222"/>
        <v>832937.5</v>
      </c>
    </row>
    <row r="1960" spans="1:10">
      <c r="A1960" s="24">
        <v>6</v>
      </c>
      <c r="B1960" s="25" t="s">
        <v>29</v>
      </c>
      <c r="C1960" s="26"/>
      <c r="D1960" s="27">
        <v>94810</v>
      </c>
      <c r="E1960" s="28">
        <f t="shared" si="220"/>
        <v>0</v>
      </c>
      <c r="F1960" s="29">
        <v>0</v>
      </c>
      <c r="G1960" s="30">
        <f t="shared" si="221"/>
        <v>0</v>
      </c>
      <c r="H1960" s="31">
        <f t="shared" ref="H1960:H1972" si="223">D1960/1.08</f>
        <v>87787.037037037036</v>
      </c>
      <c r="I1960" s="59"/>
      <c r="J1960" s="63">
        <f t="shared" si="222"/>
        <v>0</v>
      </c>
    </row>
    <row r="1961" spans="1:10">
      <c r="A1961" s="24">
        <v>7</v>
      </c>
      <c r="B1961" s="25" t="s">
        <v>30</v>
      </c>
      <c r="C1961" s="34"/>
      <c r="D1961" s="27">
        <v>141396</v>
      </c>
      <c r="E1961" s="28">
        <f t="shared" si="220"/>
        <v>0</v>
      </c>
      <c r="F1961" s="29">
        <v>0</v>
      </c>
      <c r="G1961" s="30">
        <f t="shared" si="221"/>
        <v>0</v>
      </c>
      <c r="H1961" s="31">
        <f t="shared" si="223"/>
        <v>130922.22222222222</v>
      </c>
      <c r="I1961" s="59"/>
      <c r="J1961" s="63">
        <f t="shared" si="222"/>
        <v>0</v>
      </c>
    </row>
    <row r="1962" spans="1:10">
      <c r="A1962" s="24">
        <v>8</v>
      </c>
      <c r="B1962" s="25" t="s">
        <v>31</v>
      </c>
      <c r="C1962" s="26"/>
      <c r="D1962" s="27">
        <v>232931</v>
      </c>
      <c r="E1962" s="28">
        <f t="shared" si="220"/>
        <v>0</v>
      </c>
      <c r="F1962" s="29">
        <v>0</v>
      </c>
      <c r="G1962" s="30">
        <f t="shared" si="221"/>
        <v>0</v>
      </c>
      <c r="H1962" s="31">
        <f t="shared" si="223"/>
        <v>215676.85185185182</v>
      </c>
      <c r="I1962" s="59"/>
      <c r="J1962" s="63">
        <f t="shared" si="222"/>
        <v>0</v>
      </c>
    </row>
    <row r="1963" spans="1:10">
      <c r="A1963" s="24">
        <v>9</v>
      </c>
      <c r="B1963" s="36" t="s">
        <v>32</v>
      </c>
      <c r="C1963" s="26"/>
      <c r="D1963" s="27">
        <v>101534</v>
      </c>
      <c r="E1963" s="28">
        <f t="shared" si="220"/>
        <v>0</v>
      </c>
      <c r="F1963" s="29">
        <v>0</v>
      </c>
      <c r="G1963" s="30">
        <f t="shared" si="221"/>
        <v>0</v>
      </c>
      <c r="H1963" s="31">
        <f t="shared" si="223"/>
        <v>94012.962962962964</v>
      </c>
      <c r="I1963" s="59"/>
      <c r="J1963" s="63">
        <f t="shared" si="222"/>
        <v>0</v>
      </c>
    </row>
    <row r="1964" spans="1:10">
      <c r="A1964" s="168">
        <v>10</v>
      </c>
      <c r="B1964" s="36" t="s">
        <v>33</v>
      </c>
      <c r="C1964" s="37"/>
      <c r="D1964" s="27">
        <v>110148</v>
      </c>
      <c r="E1964" s="156">
        <f t="shared" si="220"/>
        <v>0</v>
      </c>
      <c r="F1964" s="157">
        <v>0</v>
      </c>
      <c r="G1964" s="30">
        <f t="shared" si="221"/>
        <v>0</v>
      </c>
      <c r="H1964" s="170">
        <f t="shared" si="223"/>
        <v>101988.88888888888</v>
      </c>
      <c r="I1964" s="183"/>
      <c r="J1964" s="158">
        <f t="shared" si="222"/>
        <v>0</v>
      </c>
    </row>
    <row r="1965" spans="1:10">
      <c r="A1965" s="24">
        <v>11</v>
      </c>
      <c r="B1965" s="25" t="s">
        <v>34</v>
      </c>
      <c r="C1965" s="37"/>
      <c r="D1965" s="27">
        <v>54198</v>
      </c>
      <c r="E1965" s="28">
        <f t="shared" si="220"/>
        <v>0</v>
      </c>
      <c r="F1965" s="29">
        <v>0</v>
      </c>
      <c r="G1965" s="30">
        <f t="shared" si="221"/>
        <v>0</v>
      </c>
      <c r="H1965" s="31">
        <f t="shared" si="223"/>
        <v>50183.333333333328</v>
      </c>
      <c r="I1965" s="59"/>
      <c r="J1965" s="63">
        <f t="shared" si="222"/>
        <v>0</v>
      </c>
    </row>
    <row r="1966" spans="1:10">
      <c r="A1966" s="24">
        <v>12</v>
      </c>
      <c r="B1966" s="25" t="s">
        <v>35</v>
      </c>
      <c r="C1966" s="37">
        <v>5</v>
      </c>
      <c r="D1966" s="27">
        <v>49680</v>
      </c>
      <c r="E1966" s="28">
        <f t="shared" si="220"/>
        <v>248400</v>
      </c>
      <c r="F1966" s="29">
        <v>0</v>
      </c>
      <c r="G1966" s="30">
        <f t="shared" si="221"/>
        <v>248400</v>
      </c>
      <c r="H1966" s="31">
        <f t="shared" si="223"/>
        <v>46000</v>
      </c>
      <c r="I1966" s="59"/>
      <c r="J1966" s="63">
        <f t="shared" si="222"/>
        <v>230000</v>
      </c>
    </row>
    <row r="1967" spans="1:10">
      <c r="A1967" s="168">
        <v>13</v>
      </c>
      <c r="B1967" s="25" t="s">
        <v>36</v>
      </c>
      <c r="C1967" s="37"/>
      <c r="D1967" s="38">
        <v>64152</v>
      </c>
      <c r="E1967" s="156">
        <f t="shared" si="220"/>
        <v>0</v>
      </c>
      <c r="F1967" s="157">
        <v>0</v>
      </c>
      <c r="G1967" s="30">
        <f t="shared" si="221"/>
        <v>0</v>
      </c>
      <c r="H1967" s="170">
        <f t="shared" si="223"/>
        <v>59399.999999999993</v>
      </c>
      <c r="I1967" s="183"/>
      <c r="J1967" s="158">
        <f t="shared" si="222"/>
        <v>0</v>
      </c>
    </row>
    <row r="1968" spans="1:10">
      <c r="A1968" s="168">
        <v>14</v>
      </c>
      <c r="B1968" s="25" t="s">
        <v>37</v>
      </c>
      <c r="C1968" s="37">
        <v>10</v>
      </c>
      <c r="D1968" s="38">
        <v>65934</v>
      </c>
      <c r="E1968" s="156">
        <f t="shared" si="220"/>
        <v>659340</v>
      </c>
      <c r="F1968" s="157">
        <v>0</v>
      </c>
      <c r="G1968" s="30">
        <f t="shared" si="221"/>
        <v>659340</v>
      </c>
      <c r="H1968" s="170">
        <f t="shared" si="223"/>
        <v>61049.999999999993</v>
      </c>
      <c r="I1968" s="183"/>
      <c r="J1968" s="158">
        <f t="shared" si="222"/>
        <v>610499.99999999988</v>
      </c>
    </row>
    <row r="1969" spans="1:10">
      <c r="A1969" s="168">
        <v>15</v>
      </c>
      <c r="B1969" s="25" t="s">
        <v>38</v>
      </c>
      <c r="C1969" s="37"/>
      <c r="D1969" s="38">
        <v>76626</v>
      </c>
      <c r="E1969" s="156">
        <f t="shared" si="220"/>
        <v>0</v>
      </c>
      <c r="F1969" s="157">
        <v>0</v>
      </c>
      <c r="G1969" s="30">
        <f t="shared" si="221"/>
        <v>0</v>
      </c>
      <c r="H1969" s="170">
        <f t="shared" si="223"/>
        <v>70950</v>
      </c>
      <c r="I1969" s="183"/>
      <c r="J1969" s="158">
        <f t="shared" si="222"/>
        <v>0</v>
      </c>
    </row>
    <row r="1970" spans="1:10">
      <c r="A1970" s="168">
        <v>16</v>
      </c>
      <c r="B1970" s="25" t="s">
        <v>39</v>
      </c>
      <c r="C1970" s="37">
        <v>5</v>
      </c>
      <c r="D1970" s="38">
        <v>80190</v>
      </c>
      <c r="E1970" s="156">
        <f t="shared" si="220"/>
        <v>400950</v>
      </c>
      <c r="F1970" s="157">
        <v>0</v>
      </c>
      <c r="G1970" s="30">
        <f t="shared" si="221"/>
        <v>400950</v>
      </c>
      <c r="H1970" s="170">
        <f t="shared" si="223"/>
        <v>74250</v>
      </c>
      <c r="I1970" s="183"/>
      <c r="J1970" s="158">
        <f t="shared" si="222"/>
        <v>371250</v>
      </c>
    </row>
    <row r="1971" spans="1:10">
      <c r="A1971" s="168">
        <v>17</v>
      </c>
      <c r="B1971" s="25" t="s">
        <v>40</v>
      </c>
      <c r="C1971" s="37"/>
      <c r="D1971" s="38">
        <v>113832</v>
      </c>
      <c r="E1971" s="156">
        <f t="shared" si="220"/>
        <v>0</v>
      </c>
      <c r="F1971" s="157">
        <v>0</v>
      </c>
      <c r="G1971" s="30">
        <f t="shared" si="221"/>
        <v>0</v>
      </c>
      <c r="H1971" s="170">
        <f t="shared" si="223"/>
        <v>105400</v>
      </c>
      <c r="I1971" s="183"/>
      <c r="J1971" s="158">
        <f t="shared" si="222"/>
        <v>0</v>
      </c>
    </row>
    <row r="1972" spans="1:10">
      <c r="A1972" s="168">
        <v>18</v>
      </c>
      <c r="B1972" s="25" t="s">
        <v>41</v>
      </c>
      <c r="C1972" s="37"/>
      <c r="D1972" s="38">
        <v>98010</v>
      </c>
      <c r="E1972" s="156">
        <f t="shared" si="220"/>
        <v>0</v>
      </c>
      <c r="F1972" s="157">
        <v>0</v>
      </c>
      <c r="G1972" s="30">
        <f t="shared" si="221"/>
        <v>0</v>
      </c>
      <c r="H1972" s="170">
        <f t="shared" si="223"/>
        <v>90750</v>
      </c>
      <c r="I1972" s="183"/>
      <c r="J1972" s="158">
        <f t="shared" si="222"/>
        <v>0</v>
      </c>
    </row>
    <row r="1973" spans="1:10" ht="17.25">
      <c r="A1973" s="40"/>
      <c r="B1973" s="41" t="s">
        <v>42</v>
      </c>
      <c r="C1973" s="42">
        <f>SUM(C1955:C1972)</f>
        <v>30</v>
      </c>
      <c r="D1973" s="42"/>
      <c r="E1973" s="43">
        <f>SUM(E1955:E1972)</f>
        <v>2508120</v>
      </c>
      <c r="F1973" s="43"/>
      <c r="G1973" s="44">
        <f>SUM(G1955:G1972)</f>
        <v>2208262.5</v>
      </c>
      <c r="H1973" s="45"/>
      <c r="I1973" s="64"/>
      <c r="J1973" s="45">
        <f>SUM(J1955:J1972)</f>
        <v>2044687.5</v>
      </c>
    </row>
    <row r="1974" spans="1:10" ht="31.5">
      <c r="A1974" s="46"/>
      <c r="B1974" s="47"/>
      <c r="C1974" s="48"/>
      <c r="D1974" s="48"/>
      <c r="E1974" s="49"/>
      <c r="F1974" s="49"/>
      <c r="G1974" s="50"/>
      <c r="H1974" s="51"/>
      <c r="I1974" s="65"/>
      <c r="J1974" s="184">
        <f>J1973*0.08</f>
        <v>163575</v>
      </c>
    </row>
    <row r="1975" spans="1:10" ht="18">
      <c r="A1975" s="283" t="s">
        <v>43</v>
      </c>
      <c r="B1975" s="283"/>
      <c r="C1975" s="284" t="s">
        <v>44</v>
      </c>
      <c r="D1975" s="284"/>
      <c r="E1975" s="54"/>
      <c r="F1975" s="54"/>
      <c r="G1975" s="55" t="s">
        <v>45</v>
      </c>
      <c r="H1975" s="56"/>
      <c r="I1975" s="66"/>
      <c r="J1975" s="185">
        <f>SUM(J1973:J1974)</f>
        <v>2208262.5</v>
      </c>
    </row>
    <row r="1976" spans="1:10">
      <c r="B1976" s="131" t="s">
        <v>165</v>
      </c>
      <c r="C1976" s="131" t="s">
        <v>166</v>
      </c>
      <c r="D1976" s="131"/>
      <c r="E1976" s="131" t="s">
        <v>167</v>
      </c>
    </row>
    <row r="1978" spans="1:10" ht="15.75">
      <c r="A1978" s="279" t="s">
        <v>0</v>
      </c>
      <c r="B1978" s="279"/>
      <c r="C1978" s="279"/>
      <c r="D1978" s="279"/>
      <c r="E1978" s="279"/>
      <c r="F1978" s="279"/>
      <c r="G1978" s="279"/>
      <c r="H1978" s="3"/>
      <c r="I1978" s="182"/>
      <c r="J1978" s="3"/>
    </row>
    <row r="1979" spans="1:10" ht="15.75">
      <c r="A1979" s="279" t="s">
        <v>1</v>
      </c>
      <c r="B1979" s="279"/>
      <c r="C1979" s="279"/>
      <c r="D1979" s="279"/>
      <c r="E1979" s="279"/>
      <c r="F1979" s="279"/>
      <c r="G1979" s="279"/>
      <c r="H1979" s="176"/>
      <c r="I1979" s="176"/>
      <c r="J1979" s="176"/>
    </row>
    <row r="1980" spans="1:10" ht="15.75">
      <c r="A1980" s="279" t="s">
        <v>2</v>
      </c>
      <c r="B1980" s="279"/>
      <c r="C1980" s="279"/>
      <c r="D1980" s="279"/>
      <c r="E1980" s="279"/>
      <c r="F1980" s="279"/>
      <c r="G1980" s="279"/>
      <c r="H1980" s="3"/>
      <c r="I1980" s="59"/>
      <c r="J1980" s="3"/>
    </row>
    <row r="1981" spans="1:10" ht="15.75">
      <c r="A1981" s="279" t="s">
        <v>4</v>
      </c>
      <c r="B1981" s="279"/>
      <c r="C1981" s="279"/>
      <c r="D1981" s="279"/>
      <c r="E1981" s="279"/>
      <c r="F1981" s="279"/>
      <c r="G1981" s="279"/>
      <c r="H1981" s="3"/>
      <c r="I1981" s="59"/>
      <c r="J1981" s="3"/>
    </row>
    <row r="1982" spans="1:10" ht="15.75">
      <c r="A1982" s="280" t="s">
        <v>6</v>
      </c>
      <c r="B1982" s="280"/>
      <c r="C1982" s="280"/>
      <c r="D1982" s="280"/>
      <c r="E1982" s="280"/>
      <c r="F1982" s="280"/>
      <c r="G1982" s="280"/>
      <c r="H1982" s="3"/>
      <c r="I1982" s="59"/>
      <c r="J1982" s="3"/>
    </row>
    <row r="1983" spans="1:10" ht="27.75">
      <c r="A1983" s="9"/>
      <c r="B1983" s="9"/>
      <c r="C1983" s="281" t="s">
        <v>393</v>
      </c>
      <c r="D1983" s="281"/>
      <c r="E1983" s="281"/>
      <c r="F1983" s="281"/>
      <c r="G1983" s="281"/>
      <c r="H1983" s="3"/>
      <c r="I1983" s="59"/>
      <c r="J1983" s="3"/>
    </row>
    <row r="1984" spans="1:10" ht="15.75">
      <c r="A1984" s="11" t="s">
        <v>358</v>
      </c>
      <c r="B1984" s="12"/>
      <c r="C1984" s="13"/>
      <c r="D1984" s="286"/>
      <c r="E1984" s="286"/>
      <c r="F1984" s="286"/>
      <c r="G1984" s="286"/>
      <c r="H1984" s="15"/>
      <c r="I1984" s="59"/>
      <c r="J1984" s="3"/>
    </row>
    <row r="1985" spans="1:10" ht="15.75">
      <c r="A1985" s="11" t="s">
        <v>9</v>
      </c>
      <c r="B1985" s="286" t="s">
        <v>426</v>
      </c>
      <c r="C1985" s="286"/>
      <c r="D1985" s="286"/>
      <c r="E1985" s="286"/>
      <c r="F1985" s="286"/>
      <c r="G1985" s="16"/>
      <c r="H1985" s="20" t="s">
        <v>161</v>
      </c>
      <c r="I1985" s="62">
        <v>11604</v>
      </c>
      <c r="J1985" s="61"/>
    </row>
    <row r="1986" spans="1:10" ht="18.75">
      <c r="A1986" s="11" t="s">
        <v>11</v>
      </c>
      <c r="B1986" s="302"/>
      <c r="C1986" s="302"/>
      <c r="D1986" s="302"/>
      <c r="E1986" s="302"/>
      <c r="F1986" s="179"/>
      <c r="G1986" s="180"/>
      <c r="H1986" s="180"/>
      <c r="I1986" s="180"/>
      <c r="J1986" s="3"/>
    </row>
    <row r="1987" spans="1:10" ht="15.75">
      <c r="A1987" s="21" t="s">
        <v>14</v>
      </c>
      <c r="B1987" s="181"/>
      <c r="C1987" s="21" t="s">
        <v>17</v>
      </c>
      <c r="D1987" s="22" t="s">
        <v>18</v>
      </c>
      <c r="E1987" s="23" t="s">
        <v>19</v>
      </c>
      <c r="F1987" s="23" t="s">
        <v>20</v>
      </c>
      <c r="G1987" s="21" t="s">
        <v>21</v>
      </c>
      <c r="H1987" s="3"/>
      <c r="I1987" s="59"/>
      <c r="J1987" s="3"/>
    </row>
    <row r="1988" spans="1:10">
      <c r="A1988" s="24">
        <v>1</v>
      </c>
      <c r="B1988" s="25" t="s">
        <v>23</v>
      </c>
      <c r="C1988" s="26"/>
      <c r="D1988" s="27">
        <v>79305</v>
      </c>
      <c r="E1988" s="28">
        <f t="shared" ref="E1988:E2005" si="224">D1988*C1988</f>
        <v>0</v>
      </c>
      <c r="F1988" s="29">
        <v>0</v>
      </c>
      <c r="G1988" s="30">
        <f t="shared" ref="G1988:G2005" si="225">E1988-E1988*F1988</f>
        <v>0</v>
      </c>
      <c r="H1988" s="31">
        <f>D1988/1.08</f>
        <v>73430.555555555547</v>
      </c>
      <c r="I1988" s="59"/>
      <c r="J1988" s="63">
        <f t="shared" ref="J1988:J2005" si="226">H1988*C1988</f>
        <v>0</v>
      </c>
    </row>
    <row r="1989" spans="1:10">
      <c r="A1989" s="120">
        <v>2</v>
      </c>
      <c r="B1989" s="121" t="s">
        <v>25</v>
      </c>
      <c r="C1989" s="126"/>
      <c r="D1989" s="33">
        <v>128591</v>
      </c>
      <c r="E1989" s="123">
        <f t="shared" si="224"/>
        <v>0</v>
      </c>
      <c r="F1989" s="29">
        <v>0</v>
      </c>
      <c r="G1989" s="125">
        <f t="shared" si="225"/>
        <v>0</v>
      </c>
      <c r="H1989" s="31">
        <f>D1989/1.08</f>
        <v>119065.74074074073</v>
      </c>
      <c r="I1989" s="129"/>
      <c r="J1989" s="63">
        <f t="shared" si="226"/>
        <v>0</v>
      </c>
    </row>
    <row r="1990" spans="1:10">
      <c r="A1990" s="24">
        <v>3</v>
      </c>
      <c r="B1990" s="25" t="s">
        <v>26</v>
      </c>
      <c r="C1990" s="88"/>
      <c r="D1990" s="27">
        <v>60043</v>
      </c>
      <c r="E1990" s="28">
        <f t="shared" si="224"/>
        <v>0</v>
      </c>
      <c r="F1990" s="29">
        <v>0</v>
      </c>
      <c r="G1990" s="30">
        <f t="shared" si="225"/>
        <v>0</v>
      </c>
      <c r="H1990" s="31">
        <f>D1990/1.08</f>
        <v>55595.370370370365</v>
      </c>
      <c r="I1990" s="59"/>
      <c r="J1990" s="63">
        <f t="shared" si="226"/>
        <v>0</v>
      </c>
    </row>
    <row r="1991" spans="1:10">
      <c r="A1991" s="24">
        <v>4</v>
      </c>
      <c r="B1991" s="25" t="s">
        <v>27</v>
      </c>
      <c r="C1991" s="35"/>
      <c r="D1991" s="27">
        <v>115781</v>
      </c>
      <c r="E1991" s="28">
        <f t="shared" si="224"/>
        <v>0</v>
      </c>
      <c r="F1991" s="29">
        <v>0</v>
      </c>
      <c r="G1991" s="30">
        <f t="shared" si="225"/>
        <v>0</v>
      </c>
      <c r="H1991" s="31">
        <f>D1991/1.08</f>
        <v>107204.62962962962</v>
      </c>
      <c r="I1991" s="59"/>
      <c r="J1991" s="63">
        <f t="shared" si="226"/>
        <v>0</v>
      </c>
    </row>
    <row r="1992" spans="1:10">
      <c r="A1992" s="24">
        <v>5</v>
      </c>
      <c r="B1992" s="25" t="s">
        <v>28</v>
      </c>
      <c r="C1992" s="32">
        <v>40</v>
      </c>
      <c r="D1992" s="33">
        <v>119943</v>
      </c>
      <c r="E1992" s="123">
        <f t="shared" si="224"/>
        <v>4797720</v>
      </c>
      <c r="F1992" s="124">
        <v>0.25</v>
      </c>
      <c r="G1992" s="125">
        <f t="shared" si="225"/>
        <v>3598290</v>
      </c>
      <c r="H1992" s="128">
        <f>D1992/1.08*0.75</f>
        <v>83293.75</v>
      </c>
      <c r="I1992" s="59"/>
      <c r="J1992" s="63">
        <f t="shared" si="226"/>
        <v>3331750</v>
      </c>
    </row>
    <row r="1993" spans="1:10">
      <c r="A1993" s="24">
        <v>6</v>
      </c>
      <c r="B1993" s="25" t="s">
        <v>29</v>
      </c>
      <c r="C1993" s="26"/>
      <c r="D1993" s="27">
        <v>94810</v>
      </c>
      <c r="E1993" s="28">
        <f t="shared" si="224"/>
        <v>0</v>
      </c>
      <c r="F1993" s="29">
        <v>0</v>
      </c>
      <c r="G1993" s="30">
        <f t="shared" si="225"/>
        <v>0</v>
      </c>
      <c r="H1993" s="31">
        <f t="shared" ref="H1993:H2005" si="227">D1993/1.08</f>
        <v>87787.037037037036</v>
      </c>
      <c r="I1993" s="59"/>
      <c r="J1993" s="63">
        <f t="shared" si="226"/>
        <v>0</v>
      </c>
    </row>
    <row r="1994" spans="1:10">
      <c r="A1994" s="24">
        <v>7</v>
      </c>
      <c r="B1994" s="25" t="s">
        <v>30</v>
      </c>
      <c r="C1994" s="34"/>
      <c r="D1994" s="27">
        <v>141396</v>
      </c>
      <c r="E1994" s="28">
        <f t="shared" si="224"/>
        <v>0</v>
      </c>
      <c r="F1994" s="29">
        <v>0</v>
      </c>
      <c r="G1994" s="30">
        <f t="shared" si="225"/>
        <v>0</v>
      </c>
      <c r="H1994" s="31">
        <f t="shared" si="227"/>
        <v>130922.22222222222</v>
      </c>
      <c r="I1994" s="59"/>
      <c r="J1994" s="63">
        <f t="shared" si="226"/>
        <v>0</v>
      </c>
    </row>
    <row r="1995" spans="1:10">
      <c r="A1995" s="24">
        <v>8</v>
      </c>
      <c r="B1995" s="25" t="s">
        <v>31</v>
      </c>
      <c r="C1995" s="26"/>
      <c r="D1995" s="27">
        <v>232931</v>
      </c>
      <c r="E1995" s="28">
        <f t="shared" si="224"/>
        <v>0</v>
      </c>
      <c r="F1995" s="29">
        <v>0</v>
      </c>
      <c r="G1995" s="30">
        <f t="shared" si="225"/>
        <v>0</v>
      </c>
      <c r="H1995" s="31">
        <f t="shared" si="227"/>
        <v>215676.85185185182</v>
      </c>
      <c r="I1995" s="59"/>
      <c r="J1995" s="63">
        <f t="shared" si="226"/>
        <v>0</v>
      </c>
    </row>
    <row r="1996" spans="1:10">
      <c r="A1996" s="24">
        <v>9</v>
      </c>
      <c r="B1996" s="36" t="s">
        <v>32</v>
      </c>
      <c r="C1996" s="26"/>
      <c r="D1996" s="27">
        <v>101534</v>
      </c>
      <c r="E1996" s="28">
        <f t="shared" si="224"/>
        <v>0</v>
      </c>
      <c r="F1996" s="29">
        <v>0</v>
      </c>
      <c r="G1996" s="30">
        <f t="shared" si="225"/>
        <v>0</v>
      </c>
      <c r="H1996" s="31">
        <f t="shared" si="227"/>
        <v>94012.962962962964</v>
      </c>
      <c r="I1996" s="59"/>
      <c r="J1996" s="63">
        <f t="shared" si="226"/>
        <v>0</v>
      </c>
    </row>
    <row r="1997" spans="1:10">
      <c r="A1997" s="168">
        <v>10</v>
      </c>
      <c r="B1997" s="36" t="s">
        <v>33</v>
      </c>
      <c r="C1997" s="37"/>
      <c r="D1997" s="27">
        <v>110148</v>
      </c>
      <c r="E1997" s="156">
        <f t="shared" si="224"/>
        <v>0</v>
      </c>
      <c r="F1997" s="157">
        <v>0</v>
      </c>
      <c r="G1997" s="30">
        <f t="shared" si="225"/>
        <v>0</v>
      </c>
      <c r="H1997" s="170">
        <f t="shared" si="227"/>
        <v>101988.88888888888</v>
      </c>
      <c r="I1997" s="183"/>
      <c r="J1997" s="158">
        <f t="shared" si="226"/>
        <v>0</v>
      </c>
    </row>
    <row r="1998" spans="1:10">
      <c r="A1998" s="24">
        <v>11</v>
      </c>
      <c r="B1998" s="25" t="s">
        <v>34</v>
      </c>
      <c r="C1998" s="37"/>
      <c r="D1998" s="27">
        <v>54198</v>
      </c>
      <c r="E1998" s="28">
        <f t="shared" si="224"/>
        <v>0</v>
      </c>
      <c r="F1998" s="29">
        <v>0</v>
      </c>
      <c r="G1998" s="30">
        <f t="shared" si="225"/>
        <v>0</v>
      </c>
      <c r="H1998" s="31">
        <f t="shared" si="227"/>
        <v>50183.333333333328</v>
      </c>
      <c r="I1998" s="59"/>
      <c r="J1998" s="63">
        <f t="shared" si="226"/>
        <v>0</v>
      </c>
    </row>
    <row r="1999" spans="1:10">
      <c r="A1999" s="24">
        <v>12</v>
      </c>
      <c r="B1999" s="25" t="s">
        <v>35</v>
      </c>
      <c r="C1999" s="37"/>
      <c r="D1999" s="27">
        <v>49680</v>
      </c>
      <c r="E1999" s="28">
        <f t="shared" si="224"/>
        <v>0</v>
      </c>
      <c r="F1999" s="29">
        <v>0</v>
      </c>
      <c r="G1999" s="30">
        <f t="shared" si="225"/>
        <v>0</v>
      </c>
      <c r="H1999" s="31">
        <f t="shared" si="227"/>
        <v>46000</v>
      </c>
      <c r="I1999" s="59"/>
      <c r="J1999" s="63">
        <f t="shared" si="226"/>
        <v>0</v>
      </c>
    </row>
    <row r="2000" spans="1:10">
      <c r="A2000" s="168">
        <v>13</v>
      </c>
      <c r="B2000" s="25" t="s">
        <v>36</v>
      </c>
      <c r="C2000" s="37"/>
      <c r="D2000" s="38">
        <v>64152</v>
      </c>
      <c r="E2000" s="156">
        <f t="shared" si="224"/>
        <v>0</v>
      </c>
      <c r="F2000" s="157">
        <v>0</v>
      </c>
      <c r="G2000" s="30">
        <f t="shared" si="225"/>
        <v>0</v>
      </c>
      <c r="H2000" s="170">
        <f t="shared" si="227"/>
        <v>59399.999999999993</v>
      </c>
      <c r="I2000" s="183"/>
      <c r="J2000" s="158">
        <f t="shared" si="226"/>
        <v>0</v>
      </c>
    </row>
    <row r="2001" spans="1:10">
      <c r="A2001" s="168">
        <v>14</v>
      </c>
      <c r="B2001" s="25" t="s">
        <v>37</v>
      </c>
      <c r="C2001" s="37"/>
      <c r="D2001" s="38">
        <v>65934</v>
      </c>
      <c r="E2001" s="156">
        <f t="shared" si="224"/>
        <v>0</v>
      </c>
      <c r="F2001" s="157">
        <v>0</v>
      </c>
      <c r="G2001" s="30">
        <f t="shared" si="225"/>
        <v>0</v>
      </c>
      <c r="H2001" s="170">
        <f t="shared" si="227"/>
        <v>61049.999999999993</v>
      </c>
      <c r="I2001" s="183"/>
      <c r="J2001" s="158">
        <f t="shared" si="226"/>
        <v>0</v>
      </c>
    </row>
    <row r="2002" spans="1:10">
      <c r="A2002" s="168">
        <v>15</v>
      </c>
      <c r="B2002" s="25" t="s">
        <v>38</v>
      </c>
      <c r="C2002" s="37"/>
      <c r="D2002" s="38">
        <v>76626</v>
      </c>
      <c r="E2002" s="156">
        <f t="shared" si="224"/>
        <v>0</v>
      </c>
      <c r="F2002" s="157">
        <v>0</v>
      </c>
      <c r="G2002" s="30">
        <f t="shared" si="225"/>
        <v>0</v>
      </c>
      <c r="H2002" s="170">
        <f t="shared" si="227"/>
        <v>70950</v>
      </c>
      <c r="I2002" s="183"/>
      <c r="J2002" s="158">
        <f t="shared" si="226"/>
        <v>0</v>
      </c>
    </row>
    <row r="2003" spans="1:10">
      <c r="A2003" s="168">
        <v>16</v>
      </c>
      <c r="B2003" s="25" t="s">
        <v>39</v>
      </c>
      <c r="C2003" s="37">
        <v>2</v>
      </c>
      <c r="D2003" s="38">
        <v>80190</v>
      </c>
      <c r="E2003" s="156">
        <f t="shared" si="224"/>
        <v>160380</v>
      </c>
      <c r="F2003" s="157">
        <v>0</v>
      </c>
      <c r="G2003" s="30">
        <f t="shared" si="225"/>
        <v>160380</v>
      </c>
      <c r="H2003" s="170">
        <f t="shared" si="227"/>
        <v>74250</v>
      </c>
      <c r="I2003" s="183"/>
      <c r="J2003" s="158">
        <f t="shared" si="226"/>
        <v>148500</v>
      </c>
    </row>
    <row r="2004" spans="1:10">
      <c r="A2004" s="168">
        <v>17</v>
      </c>
      <c r="B2004" s="25" t="s">
        <v>40</v>
      </c>
      <c r="C2004" s="37"/>
      <c r="D2004" s="38">
        <v>113832</v>
      </c>
      <c r="E2004" s="156">
        <f t="shared" si="224"/>
        <v>0</v>
      </c>
      <c r="F2004" s="157">
        <v>0</v>
      </c>
      <c r="G2004" s="30">
        <f t="shared" si="225"/>
        <v>0</v>
      </c>
      <c r="H2004" s="170">
        <f t="shared" si="227"/>
        <v>105400</v>
      </c>
      <c r="I2004" s="183"/>
      <c r="J2004" s="158">
        <f t="shared" si="226"/>
        <v>0</v>
      </c>
    </row>
    <row r="2005" spans="1:10">
      <c r="A2005" s="168">
        <v>18</v>
      </c>
      <c r="B2005" s="25" t="s">
        <v>41</v>
      </c>
      <c r="C2005" s="37"/>
      <c r="D2005" s="38">
        <v>98010</v>
      </c>
      <c r="E2005" s="156">
        <f t="shared" si="224"/>
        <v>0</v>
      </c>
      <c r="F2005" s="157">
        <v>0</v>
      </c>
      <c r="G2005" s="30">
        <f t="shared" si="225"/>
        <v>0</v>
      </c>
      <c r="H2005" s="170">
        <f t="shared" si="227"/>
        <v>90750</v>
      </c>
      <c r="I2005" s="183"/>
      <c r="J2005" s="158">
        <f t="shared" si="226"/>
        <v>0</v>
      </c>
    </row>
    <row r="2006" spans="1:10" ht="17.25">
      <c r="A2006" s="40"/>
      <c r="B2006" s="41" t="s">
        <v>42</v>
      </c>
      <c r="C2006" s="42">
        <f>SUM(C1988:C2005)</f>
        <v>42</v>
      </c>
      <c r="D2006" s="42"/>
      <c r="E2006" s="43">
        <f>SUM(E1988:E2005)</f>
        <v>4958100</v>
      </c>
      <c r="F2006" s="43"/>
      <c r="G2006" s="44">
        <f>SUM(G1988:G2005)</f>
        <v>3758670</v>
      </c>
      <c r="H2006" s="45"/>
      <c r="I2006" s="64"/>
      <c r="J2006" s="45">
        <f>SUM(J1988:J2005)</f>
        <v>3480250</v>
      </c>
    </row>
    <row r="2007" spans="1:10" ht="31.5">
      <c r="A2007" s="46"/>
      <c r="B2007" s="47"/>
      <c r="C2007" s="48"/>
      <c r="D2007" s="48"/>
      <c r="E2007" s="49"/>
      <c r="F2007" s="49"/>
      <c r="G2007" s="50"/>
      <c r="H2007" s="51"/>
      <c r="I2007" s="65"/>
      <c r="J2007" s="184">
        <f>J2006*0.08</f>
        <v>278420</v>
      </c>
    </row>
    <row r="2008" spans="1:10" ht="18">
      <c r="A2008" s="283" t="s">
        <v>43</v>
      </c>
      <c r="B2008" s="283"/>
      <c r="C2008" s="284" t="s">
        <v>44</v>
      </c>
      <c r="D2008" s="284"/>
      <c r="E2008" s="54"/>
      <c r="F2008" s="54"/>
      <c r="G2008" s="55" t="s">
        <v>45</v>
      </c>
      <c r="H2008" s="56"/>
      <c r="I2008" s="66"/>
      <c r="J2008" s="185">
        <f>SUM(J2006:J2007)</f>
        <v>3758670</v>
      </c>
    </row>
    <row r="2009" spans="1:10">
      <c r="B2009" s="131" t="s">
        <v>165</v>
      </c>
      <c r="C2009" s="131" t="s">
        <v>166</v>
      </c>
      <c r="D2009" s="131"/>
      <c r="E2009" s="131" t="s">
        <v>167</v>
      </c>
    </row>
    <row r="2014" spans="1:10" ht="15.75">
      <c r="A2014" s="279" t="s">
        <v>0</v>
      </c>
      <c r="B2014" s="279"/>
      <c r="C2014" s="279"/>
      <c r="D2014" s="279"/>
      <c r="E2014" s="279"/>
      <c r="F2014" s="279"/>
      <c r="G2014" s="279"/>
      <c r="H2014" s="3"/>
      <c r="I2014" s="182"/>
      <c r="J2014" s="3"/>
    </row>
    <row r="2015" spans="1:10" ht="15.75">
      <c r="A2015" s="279" t="s">
        <v>1</v>
      </c>
      <c r="B2015" s="279"/>
      <c r="C2015" s="279"/>
      <c r="D2015" s="279"/>
      <c r="E2015" s="279"/>
      <c r="F2015" s="279"/>
      <c r="G2015" s="279"/>
      <c r="H2015" s="176"/>
      <c r="I2015" s="176"/>
      <c r="J2015" s="176"/>
    </row>
    <row r="2016" spans="1:10" ht="15.75">
      <c r="A2016" s="279" t="s">
        <v>2</v>
      </c>
      <c r="B2016" s="279"/>
      <c r="C2016" s="279"/>
      <c r="D2016" s="279"/>
      <c r="E2016" s="279"/>
      <c r="F2016" s="279"/>
      <c r="G2016" s="279"/>
      <c r="H2016" s="3"/>
      <c r="I2016" s="59"/>
      <c r="J2016" s="3"/>
    </row>
    <row r="2017" spans="1:10" ht="15.75">
      <c r="A2017" s="279" t="s">
        <v>4</v>
      </c>
      <c r="B2017" s="279"/>
      <c r="C2017" s="279"/>
      <c r="D2017" s="279"/>
      <c r="E2017" s="279"/>
      <c r="F2017" s="279"/>
      <c r="G2017" s="279"/>
      <c r="H2017" s="3"/>
      <c r="I2017" s="59"/>
      <c r="J2017" s="3"/>
    </row>
    <row r="2018" spans="1:10" ht="15.75">
      <c r="A2018" s="280" t="s">
        <v>6</v>
      </c>
      <c r="B2018" s="280"/>
      <c r="C2018" s="280"/>
      <c r="D2018" s="280"/>
      <c r="E2018" s="280"/>
      <c r="F2018" s="280"/>
      <c r="G2018" s="280"/>
      <c r="H2018" s="3"/>
      <c r="I2018" s="59"/>
      <c r="J2018" s="3"/>
    </row>
    <row r="2019" spans="1:10" ht="27.75">
      <c r="A2019" s="9"/>
      <c r="B2019" s="9"/>
      <c r="C2019" s="281" t="s">
        <v>427</v>
      </c>
      <c r="D2019" s="281"/>
      <c r="E2019" s="281"/>
      <c r="F2019" s="281"/>
      <c r="G2019" s="281"/>
      <c r="H2019" s="3"/>
      <c r="I2019" s="59"/>
      <c r="J2019" s="3"/>
    </row>
    <row r="2020" spans="1:10" ht="15.75">
      <c r="A2020" s="11" t="s">
        <v>358</v>
      </c>
      <c r="B2020" s="12"/>
      <c r="C2020" s="13"/>
      <c r="D2020" s="286"/>
      <c r="E2020" s="286"/>
      <c r="F2020" s="286"/>
      <c r="G2020" s="286"/>
      <c r="H2020" s="15"/>
      <c r="I2020" s="59"/>
      <c r="J2020" s="3"/>
    </row>
    <row r="2021" spans="1:10" ht="15.75">
      <c r="A2021" s="11" t="s">
        <v>9</v>
      </c>
      <c r="B2021" s="286" t="s">
        <v>365</v>
      </c>
      <c r="C2021" s="286"/>
      <c r="D2021" s="286"/>
      <c r="E2021" s="286"/>
      <c r="F2021" s="286"/>
      <c r="G2021" s="16"/>
      <c r="H2021" s="20" t="s">
        <v>161</v>
      </c>
      <c r="I2021" s="62" t="s">
        <v>356</v>
      </c>
      <c r="J2021" s="61"/>
    </row>
    <row r="2022" spans="1:10" ht="18.75" customHeight="1">
      <c r="A2022" s="11" t="s">
        <v>11</v>
      </c>
      <c r="B2022" s="303" t="s">
        <v>366</v>
      </c>
      <c r="C2022" s="303"/>
      <c r="D2022" s="303"/>
      <c r="E2022" s="303"/>
      <c r="F2022" s="303"/>
      <c r="G2022" s="180"/>
      <c r="H2022" s="180"/>
      <c r="I2022" s="180"/>
      <c r="J2022" s="3"/>
    </row>
    <row r="2023" spans="1:10" ht="15.75">
      <c r="A2023" s="21" t="s">
        <v>14</v>
      </c>
      <c r="B2023" s="181"/>
      <c r="C2023" s="21" t="s">
        <v>17</v>
      </c>
      <c r="D2023" s="22" t="s">
        <v>18</v>
      </c>
      <c r="E2023" s="23" t="s">
        <v>19</v>
      </c>
      <c r="F2023" s="23" t="s">
        <v>20</v>
      </c>
      <c r="G2023" s="21" t="s">
        <v>21</v>
      </c>
      <c r="H2023" s="3"/>
      <c r="I2023" s="59"/>
      <c r="J2023" s="3"/>
    </row>
    <row r="2024" spans="1:10">
      <c r="A2024" s="24">
        <v>1</v>
      </c>
      <c r="B2024" s="25" t="s">
        <v>23</v>
      </c>
      <c r="C2024" s="26">
        <v>20</v>
      </c>
      <c r="D2024" s="27">
        <v>79305</v>
      </c>
      <c r="E2024" s="28">
        <f t="shared" ref="E2024:E2041" si="228">D2024*C2024</f>
        <v>1586100</v>
      </c>
      <c r="F2024" s="29">
        <v>0</v>
      </c>
      <c r="G2024" s="30">
        <f t="shared" ref="G2024:G2041" si="229">E2024-E2024*F2024</f>
        <v>1586100</v>
      </c>
      <c r="H2024" s="31">
        <f>D2024/1.08</f>
        <v>73430.555555555547</v>
      </c>
      <c r="I2024" s="59"/>
      <c r="J2024" s="63">
        <f t="shared" ref="J2024:J2041" si="230">H2024*C2024</f>
        <v>1468611.111111111</v>
      </c>
    </row>
    <row r="2025" spans="1:10">
      <c r="A2025" s="120">
        <v>2</v>
      </c>
      <c r="B2025" s="121" t="s">
        <v>25</v>
      </c>
      <c r="C2025" s="126">
        <v>20</v>
      </c>
      <c r="D2025" s="33">
        <v>128591</v>
      </c>
      <c r="E2025" s="123">
        <f t="shared" si="228"/>
        <v>2571820</v>
      </c>
      <c r="F2025" s="29">
        <v>0</v>
      </c>
      <c r="G2025" s="125">
        <f t="shared" si="229"/>
        <v>2571820</v>
      </c>
      <c r="H2025" s="31">
        <f>D2025/1.08</f>
        <v>119065.74074074073</v>
      </c>
      <c r="I2025" s="129"/>
      <c r="J2025" s="63">
        <f t="shared" si="230"/>
        <v>2381314.8148148144</v>
      </c>
    </row>
    <row r="2026" spans="1:10">
      <c r="A2026" s="24">
        <v>3</v>
      </c>
      <c r="B2026" s="25" t="s">
        <v>26</v>
      </c>
      <c r="C2026" s="88"/>
      <c r="D2026" s="27">
        <v>60043</v>
      </c>
      <c r="E2026" s="28">
        <f t="shared" si="228"/>
        <v>0</v>
      </c>
      <c r="F2026" s="29">
        <v>0</v>
      </c>
      <c r="G2026" s="30">
        <f t="shared" si="229"/>
        <v>0</v>
      </c>
      <c r="H2026" s="31">
        <f>D2026/1.08</f>
        <v>55595.370370370365</v>
      </c>
      <c r="I2026" s="59"/>
      <c r="J2026" s="63">
        <f t="shared" si="230"/>
        <v>0</v>
      </c>
    </row>
    <row r="2027" spans="1:10">
      <c r="A2027" s="24">
        <v>4</v>
      </c>
      <c r="B2027" s="25" t="s">
        <v>27</v>
      </c>
      <c r="C2027" s="35"/>
      <c r="D2027" s="27">
        <v>115781</v>
      </c>
      <c r="E2027" s="28">
        <f t="shared" si="228"/>
        <v>0</v>
      </c>
      <c r="F2027" s="29">
        <v>0</v>
      </c>
      <c r="G2027" s="30">
        <f t="shared" si="229"/>
        <v>0</v>
      </c>
      <c r="H2027" s="31">
        <f>D2027/1.08</f>
        <v>107204.62962962962</v>
      </c>
      <c r="I2027" s="59"/>
      <c r="J2027" s="63">
        <f t="shared" si="230"/>
        <v>0</v>
      </c>
    </row>
    <row r="2028" spans="1:10">
      <c r="A2028" s="24">
        <v>5</v>
      </c>
      <c r="B2028" s="25" t="s">
        <v>28</v>
      </c>
      <c r="C2028" s="32"/>
      <c r="D2028" s="33">
        <v>119943</v>
      </c>
      <c r="E2028" s="123">
        <f t="shared" si="228"/>
        <v>0</v>
      </c>
      <c r="F2028" s="124">
        <v>0.25</v>
      </c>
      <c r="G2028" s="125">
        <f t="shared" si="229"/>
        <v>0</v>
      </c>
      <c r="H2028" s="128">
        <f>D2028/1.08*0.75</f>
        <v>83293.75</v>
      </c>
      <c r="I2028" s="59"/>
      <c r="J2028" s="63">
        <f t="shared" si="230"/>
        <v>0</v>
      </c>
    </row>
    <row r="2029" spans="1:10">
      <c r="A2029" s="24">
        <v>6</v>
      </c>
      <c r="B2029" s="25" t="s">
        <v>29</v>
      </c>
      <c r="C2029" s="26"/>
      <c r="D2029" s="27">
        <v>94810</v>
      </c>
      <c r="E2029" s="28">
        <f t="shared" si="228"/>
        <v>0</v>
      </c>
      <c r="F2029" s="29">
        <v>0</v>
      </c>
      <c r="G2029" s="30">
        <f t="shared" si="229"/>
        <v>0</v>
      </c>
      <c r="H2029" s="31">
        <f t="shared" ref="H2029:H2041" si="231">D2029/1.08</f>
        <v>87787.037037037036</v>
      </c>
      <c r="I2029" s="59"/>
      <c r="J2029" s="63">
        <f t="shared" si="230"/>
        <v>0</v>
      </c>
    </row>
    <row r="2030" spans="1:10">
      <c r="A2030" s="24">
        <v>7</v>
      </c>
      <c r="B2030" s="25" t="s">
        <v>30</v>
      </c>
      <c r="C2030" s="34"/>
      <c r="D2030" s="27">
        <v>141396</v>
      </c>
      <c r="E2030" s="28">
        <f t="shared" si="228"/>
        <v>0</v>
      </c>
      <c r="F2030" s="29">
        <v>0</v>
      </c>
      <c r="G2030" s="30">
        <f t="shared" si="229"/>
        <v>0</v>
      </c>
      <c r="H2030" s="31">
        <f t="shared" si="231"/>
        <v>130922.22222222222</v>
      </c>
      <c r="I2030" s="59"/>
      <c r="J2030" s="63">
        <f t="shared" si="230"/>
        <v>0</v>
      </c>
    </row>
    <row r="2031" spans="1:10">
      <c r="A2031" s="24">
        <v>8</v>
      </c>
      <c r="B2031" s="25" t="s">
        <v>31</v>
      </c>
      <c r="C2031" s="26"/>
      <c r="D2031" s="27">
        <v>232931</v>
      </c>
      <c r="E2031" s="28">
        <f t="shared" si="228"/>
        <v>0</v>
      </c>
      <c r="F2031" s="29">
        <v>0</v>
      </c>
      <c r="G2031" s="30">
        <f t="shared" si="229"/>
        <v>0</v>
      </c>
      <c r="H2031" s="31">
        <f t="shared" si="231"/>
        <v>215676.85185185182</v>
      </c>
      <c r="I2031" s="59"/>
      <c r="J2031" s="63">
        <f t="shared" si="230"/>
        <v>0</v>
      </c>
    </row>
    <row r="2032" spans="1:10">
      <c r="A2032" s="24">
        <v>9</v>
      </c>
      <c r="B2032" s="36" t="s">
        <v>32</v>
      </c>
      <c r="C2032" s="26"/>
      <c r="D2032" s="27">
        <v>101534</v>
      </c>
      <c r="E2032" s="28">
        <f t="shared" si="228"/>
        <v>0</v>
      </c>
      <c r="F2032" s="29">
        <v>0</v>
      </c>
      <c r="G2032" s="30">
        <f t="shared" si="229"/>
        <v>0</v>
      </c>
      <c r="H2032" s="31">
        <f t="shared" si="231"/>
        <v>94012.962962962964</v>
      </c>
      <c r="I2032" s="59"/>
      <c r="J2032" s="63">
        <f t="shared" si="230"/>
        <v>0</v>
      </c>
    </row>
    <row r="2033" spans="1:10">
      <c r="A2033" s="168">
        <v>10</v>
      </c>
      <c r="B2033" s="36" t="s">
        <v>33</v>
      </c>
      <c r="C2033" s="37"/>
      <c r="D2033" s="27">
        <v>110148</v>
      </c>
      <c r="E2033" s="156">
        <f t="shared" si="228"/>
        <v>0</v>
      </c>
      <c r="F2033" s="157">
        <v>0</v>
      </c>
      <c r="G2033" s="30">
        <f t="shared" si="229"/>
        <v>0</v>
      </c>
      <c r="H2033" s="170">
        <f t="shared" si="231"/>
        <v>101988.88888888888</v>
      </c>
      <c r="I2033" s="183"/>
      <c r="J2033" s="158">
        <f t="shared" si="230"/>
        <v>0</v>
      </c>
    </row>
    <row r="2034" spans="1:10">
      <c r="A2034" s="24">
        <v>11</v>
      </c>
      <c r="B2034" s="25" t="s">
        <v>34</v>
      </c>
      <c r="C2034" s="37"/>
      <c r="D2034" s="27">
        <v>54198</v>
      </c>
      <c r="E2034" s="28">
        <f t="shared" si="228"/>
        <v>0</v>
      </c>
      <c r="F2034" s="29">
        <v>0</v>
      </c>
      <c r="G2034" s="30">
        <f t="shared" si="229"/>
        <v>0</v>
      </c>
      <c r="H2034" s="31">
        <f t="shared" si="231"/>
        <v>50183.333333333328</v>
      </c>
      <c r="I2034" s="59"/>
      <c r="J2034" s="63">
        <f t="shared" si="230"/>
        <v>0</v>
      </c>
    </row>
    <row r="2035" spans="1:10">
      <c r="A2035" s="24">
        <v>12</v>
      </c>
      <c r="B2035" s="25" t="s">
        <v>35</v>
      </c>
      <c r="C2035" s="37"/>
      <c r="D2035" s="27">
        <v>49680</v>
      </c>
      <c r="E2035" s="28">
        <f t="shared" si="228"/>
        <v>0</v>
      </c>
      <c r="F2035" s="29">
        <v>0</v>
      </c>
      <c r="G2035" s="30">
        <f t="shared" si="229"/>
        <v>0</v>
      </c>
      <c r="H2035" s="31">
        <f t="shared" si="231"/>
        <v>46000</v>
      </c>
      <c r="I2035" s="59"/>
      <c r="J2035" s="63">
        <f t="shared" si="230"/>
        <v>0</v>
      </c>
    </row>
    <row r="2036" spans="1:10">
      <c r="A2036" s="168">
        <v>13</v>
      </c>
      <c r="B2036" s="25" t="s">
        <v>36</v>
      </c>
      <c r="C2036" s="37"/>
      <c r="D2036" s="38">
        <v>64152</v>
      </c>
      <c r="E2036" s="156">
        <f t="shared" si="228"/>
        <v>0</v>
      </c>
      <c r="F2036" s="157">
        <v>0</v>
      </c>
      <c r="G2036" s="30">
        <f t="shared" si="229"/>
        <v>0</v>
      </c>
      <c r="H2036" s="170">
        <f t="shared" si="231"/>
        <v>59399.999999999993</v>
      </c>
      <c r="I2036" s="183"/>
      <c r="J2036" s="158">
        <f t="shared" si="230"/>
        <v>0</v>
      </c>
    </row>
    <row r="2037" spans="1:10">
      <c r="A2037" s="168">
        <v>14</v>
      </c>
      <c r="B2037" s="25" t="s">
        <v>37</v>
      </c>
      <c r="C2037" s="37"/>
      <c r="D2037" s="38">
        <v>65934</v>
      </c>
      <c r="E2037" s="156">
        <f t="shared" si="228"/>
        <v>0</v>
      </c>
      <c r="F2037" s="157">
        <v>0</v>
      </c>
      <c r="G2037" s="30">
        <f t="shared" si="229"/>
        <v>0</v>
      </c>
      <c r="H2037" s="170">
        <f t="shared" si="231"/>
        <v>61049.999999999993</v>
      </c>
      <c r="I2037" s="183"/>
      <c r="J2037" s="158">
        <f t="shared" si="230"/>
        <v>0</v>
      </c>
    </row>
    <row r="2038" spans="1:10">
      <c r="A2038" s="168">
        <v>15</v>
      </c>
      <c r="B2038" s="25" t="s">
        <v>38</v>
      </c>
      <c r="C2038" s="37"/>
      <c r="D2038" s="38">
        <v>76626</v>
      </c>
      <c r="E2038" s="156">
        <f t="shared" si="228"/>
        <v>0</v>
      </c>
      <c r="F2038" s="157">
        <v>0</v>
      </c>
      <c r="G2038" s="30">
        <f t="shared" si="229"/>
        <v>0</v>
      </c>
      <c r="H2038" s="170">
        <f t="shared" si="231"/>
        <v>70950</v>
      </c>
      <c r="I2038" s="183"/>
      <c r="J2038" s="158">
        <f t="shared" si="230"/>
        <v>0</v>
      </c>
    </row>
    <row r="2039" spans="1:10">
      <c r="A2039" s="168">
        <v>16</v>
      </c>
      <c r="B2039" s="25" t="s">
        <v>39</v>
      </c>
      <c r="C2039" s="37">
        <v>5</v>
      </c>
      <c r="D2039" s="38">
        <v>80190</v>
      </c>
      <c r="E2039" s="156">
        <f t="shared" si="228"/>
        <v>400950</v>
      </c>
      <c r="F2039" s="157">
        <v>0</v>
      </c>
      <c r="G2039" s="30">
        <f t="shared" si="229"/>
        <v>400950</v>
      </c>
      <c r="H2039" s="170">
        <f t="shared" si="231"/>
        <v>74250</v>
      </c>
      <c r="I2039" s="183"/>
      <c r="J2039" s="158">
        <f t="shared" si="230"/>
        <v>371250</v>
      </c>
    </row>
    <row r="2040" spans="1:10">
      <c r="A2040" s="168">
        <v>17</v>
      </c>
      <c r="B2040" s="25" t="s">
        <v>40</v>
      </c>
      <c r="C2040" s="37"/>
      <c r="D2040" s="38">
        <v>113832</v>
      </c>
      <c r="E2040" s="156">
        <f t="shared" si="228"/>
        <v>0</v>
      </c>
      <c r="F2040" s="157">
        <v>0</v>
      </c>
      <c r="G2040" s="30">
        <f t="shared" si="229"/>
        <v>0</v>
      </c>
      <c r="H2040" s="170">
        <f t="shared" si="231"/>
        <v>105400</v>
      </c>
      <c r="I2040" s="183"/>
      <c r="J2040" s="158">
        <f t="shared" si="230"/>
        <v>0</v>
      </c>
    </row>
    <row r="2041" spans="1:10">
      <c r="A2041" s="168">
        <v>18</v>
      </c>
      <c r="B2041" s="25" t="s">
        <v>41</v>
      </c>
      <c r="C2041" s="37"/>
      <c r="D2041" s="38">
        <v>98010</v>
      </c>
      <c r="E2041" s="156">
        <f t="shared" si="228"/>
        <v>0</v>
      </c>
      <c r="F2041" s="157">
        <v>0</v>
      </c>
      <c r="G2041" s="30">
        <f t="shared" si="229"/>
        <v>0</v>
      </c>
      <c r="H2041" s="170">
        <f t="shared" si="231"/>
        <v>90750</v>
      </c>
      <c r="I2041" s="183"/>
      <c r="J2041" s="158">
        <f t="shared" si="230"/>
        <v>0</v>
      </c>
    </row>
    <row r="2042" spans="1:10" ht="17.25">
      <c r="A2042" s="40"/>
      <c r="B2042" s="41" t="s">
        <v>42</v>
      </c>
      <c r="C2042" s="42">
        <f>SUM(C2024:C2041)</f>
        <v>45</v>
      </c>
      <c r="D2042" s="42"/>
      <c r="E2042" s="43">
        <f>SUM(E2024:E2041)</f>
        <v>4558870</v>
      </c>
      <c r="F2042" s="43"/>
      <c r="G2042" s="44">
        <f>SUM(G2024:G2041)</f>
        <v>4558870</v>
      </c>
      <c r="H2042" s="45"/>
      <c r="I2042" s="64"/>
      <c r="J2042" s="45">
        <f>SUM(J2024:J2041)</f>
        <v>4221175.9259259254</v>
      </c>
    </row>
    <row r="2043" spans="1:10" ht="31.5">
      <c r="A2043" s="46"/>
      <c r="B2043" s="47"/>
      <c r="C2043" s="48"/>
      <c r="D2043" s="48"/>
      <c r="E2043" s="49"/>
      <c r="F2043" s="49"/>
      <c r="G2043" s="50"/>
      <c r="H2043" s="51"/>
      <c r="I2043" s="65"/>
      <c r="J2043" s="184">
        <f>J2042*0.08</f>
        <v>337694.07407407404</v>
      </c>
    </row>
    <row r="2044" spans="1:10" ht="18">
      <c r="A2044" s="283" t="s">
        <v>43</v>
      </c>
      <c r="B2044" s="283"/>
      <c r="C2044" s="284" t="s">
        <v>44</v>
      </c>
      <c r="D2044" s="284"/>
      <c r="E2044" s="54"/>
      <c r="F2044" s="54"/>
      <c r="G2044" s="55" t="s">
        <v>45</v>
      </c>
      <c r="H2044" s="56"/>
      <c r="I2044" s="66"/>
      <c r="J2044" s="185">
        <f>SUM(J2042:J2043)</f>
        <v>4558869.9999999991</v>
      </c>
    </row>
    <row r="2046" spans="1:10">
      <c r="B2046" s="131" t="s">
        <v>165</v>
      </c>
      <c r="C2046" s="131" t="s">
        <v>166</v>
      </c>
      <c r="D2046" s="131"/>
      <c r="E2046" s="131" t="s">
        <v>167</v>
      </c>
    </row>
    <row r="2049" spans="1:10" ht="15.75">
      <c r="A2049" s="279" t="s">
        <v>0</v>
      </c>
      <c r="B2049" s="279"/>
      <c r="C2049" s="279"/>
      <c r="D2049" s="279"/>
      <c r="E2049" s="279"/>
      <c r="F2049" s="279"/>
      <c r="G2049" s="279"/>
      <c r="H2049" s="3"/>
      <c r="I2049" s="182"/>
      <c r="J2049" s="3"/>
    </row>
    <row r="2050" spans="1:10" ht="15.75">
      <c r="A2050" s="279" t="s">
        <v>1</v>
      </c>
      <c r="B2050" s="279"/>
      <c r="C2050" s="279"/>
      <c r="D2050" s="279"/>
      <c r="E2050" s="279"/>
      <c r="F2050" s="279"/>
      <c r="G2050" s="279"/>
      <c r="H2050" s="176"/>
      <c r="I2050" s="176"/>
      <c r="J2050" s="176"/>
    </row>
    <row r="2051" spans="1:10" ht="15.75">
      <c r="A2051" s="279" t="s">
        <v>2</v>
      </c>
      <c r="B2051" s="279"/>
      <c r="C2051" s="279"/>
      <c r="D2051" s="279"/>
      <c r="E2051" s="279"/>
      <c r="F2051" s="279"/>
      <c r="G2051" s="279"/>
      <c r="H2051" s="3"/>
      <c r="I2051" s="59"/>
      <c r="J2051" s="3"/>
    </row>
    <row r="2052" spans="1:10" ht="15.75">
      <c r="A2052" s="279" t="s">
        <v>4</v>
      </c>
      <c r="B2052" s="279"/>
      <c r="C2052" s="279"/>
      <c r="D2052" s="279"/>
      <c r="E2052" s="279"/>
      <c r="F2052" s="279"/>
      <c r="G2052" s="279"/>
      <c r="H2052" s="3"/>
      <c r="I2052" s="59"/>
      <c r="J2052" s="3"/>
    </row>
    <row r="2053" spans="1:10" ht="15.75">
      <c r="A2053" s="280" t="s">
        <v>6</v>
      </c>
      <c r="B2053" s="280"/>
      <c r="C2053" s="280"/>
      <c r="D2053" s="280"/>
      <c r="E2053" s="280"/>
      <c r="F2053" s="280"/>
      <c r="G2053" s="280"/>
      <c r="H2053" s="3"/>
      <c r="I2053" s="59"/>
      <c r="J2053" s="3"/>
    </row>
    <row r="2054" spans="1:10" ht="27.75">
      <c r="A2054" s="9"/>
      <c r="B2054" s="9"/>
      <c r="C2054" s="281" t="s">
        <v>427</v>
      </c>
      <c r="D2054" s="281"/>
      <c r="E2054" s="281"/>
      <c r="F2054" s="281"/>
      <c r="G2054" s="281"/>
      <c r="H2054" s="3"/>
      <c r="I2054" s="59"/>
      <c r="J2054" s="3"/>
    </row>
    <row r="2055" spans="1:10" ht="15.75">
      <c r="A2055" s="11" t="s">
        <v>358</v>
      </c>
      <c r="B2055" s="12"/>
      <c r="C2055" s="13"/>
      <c r="D2055" s="286"/>
      <c r="E2055" s="286"/>
      <c r="F2055" s="286"/>
      <c r="G2055" s="286"/>
      <c r="H2055" s="15"/>
      <c r="I2055" s="59"/>
      <c r="J2055" s="3"/>
    </row>
    <row r="2056" spans="1:10" ht="15.75">
      <c r="A2056" s="11" t="s">
        <v>9</v>
      </c>
      <c r="B2056" s="286" t="s">
        <v>428</v>
      </c>
      <c r="C2056" s="286"/>
      <c r="D2056" s="286"/>
      <c r="E2056" s="286"/>
      <c r="F2056" s="286"/>
      <c r="G2056" s="16"/>
      <c r="H2056" s="20" t="s">
        <v>161</v>
      </c>
      <c r="I2056" s="62"/>
      <c r="J2056" s="61"/>
    </row>
    <row r="2057" spans="1:10" ht="18.75" customHeight="1">
      <c r="A2057" s="11" t="s">
        <v>11</v>
      </c>
      <c r="B2057" s="303" t="s">
        <v>391</v>
      </c>
      <c r="C2057" s="303"/>
      <c r="D2057" s="303"/>
      <c r="E2057" s="303"/>
      <c r="F2057" s="303"/>
      <c r="G2057" s="180"/>
      <c r="H2057" s="180"/>
      <c r="I2057" s="180"/>
      <c r="J2057" s="3"/>
    </row>
    <row r="2058" spans="1:10" ht="15.75">
      <c r="A2058" s="21" t="s">
        <v>14</v>
      </c>
      <c r="B2058" s="181"/>
      <c r="C2058" s="21" t="s">
        <v>17</v>
      </c>
      <c r="D2058" s="22" t="s">
        <v>18</v>
      </c>
      <c r="E2058" s="23" t="s">
        <v>19</v>
      </c>
      <c r="F2058" s="23" t="s">
        <v>20</v>
      </c>
      <c r="G2058" s="21" t="s">
        <v>21</v>
      </c>
      <c r="H2058" s="3"/>
      <c r="I2058" s="59"/>
      <c r="J2058" s="3"/>
    </row>
    <row r="2059" spans="1:10">
      <c r="A2059" s="24">
        <v>1</v>
      </c>
      <c r="B2059" s="25" t="s">
        <v>23</v>
      </c>
      <c r="C2059" s="26"/>
      <c r="D2059" s="27">
        <v>79305</v>
      </c>
      <c r="E2059" s="28">
        <f t="shared" ref="E2059:E2076" si="232">D2059*C2059</f>
        <v>0</v>
      </c>
      <c r="F2059" s="29">
        <v>0</v>
      </c>
      <c r="G2059" s="30">
        <f t="shared" ref="G2059:G2076" si="233">E2059-E2059*F2059</f>
        <v>0</v>
      </c>
      <c r="H2059" s="31">
        <f>D2059/1.08</f>
        <v>73430.555555555547</v>
      </c>
      <c r="I2059" s="59"/>
      <c r="J2059" s="63">
        <f t="shared" ref="J2059:J2076" si="234">H2059*C2059</f>
        <v>0</v>
      </c>
    </row>
    <row r="2060" spans="1:10">
      <c r="A2060" s="120">
        <v>2</v>
      </c>
      <c r="B2060" s="121" t="s">
        <v>25</v>
      </c>
      <c r="C2060" s="126"/>
      <c r="D2060" s="33">
        <v>128591</v>
      </c>
      <c r="E2060" s="123">
        <f t="shared" si="232"/>
        <v>0</v>
      </c>
      <c r="F2060" s="29">
        <v>0</v>
      </c>
      <c r="G2060" s="125">
        <f t="shared" si="233"/>
        <v>0</v>
      </c>
      <c r="H2060" s="31">
        <f>D2060/1.08</f>
        <v>119065.74074074073</v>
      </c>
      <c r="I2060" s="129"/>
      <c r="J2060" s="63">
        <f t="shared" si="234"/>
        <v>0</v>
      </c>
    </row>
    <row r="2061" spans="1:10">
      <c r="A2061" s="24">
        <v>3</v>
      </c>
      <c r="B2061" s="25" t="s">
        <v>26</v>
      </c>
      <c r="C2061" s="88"/>
      <c r="D2061" s="27">
        <v>60043</v>
      </c>
      <c r="E2061" s="28">
        <f t="shared" si="232"/>
        <v>0</v>
      </c>
      <c r="F2061" s="29">
        <v>0</v>
      </c>
      <c r="G2061" s="30">
        <f t="shared" si="233"/>
        <v>0</v>
      </c>
      <c r="H2061" s="31">
        <f>D2061/1.08</f>
        <v>55595.370370370365</v>
      </c>
      <c r="I2061" s="59"/>
      <c r="J2061" s="63">
        <f t="shared" si="234"/>
        <v>0</v>
      </c>
    </row>
    <row r="2062" spans="1:10">
      <c r="A2062" s="24">
        <v>4</v>
      </c>
      <c r="B2062" s="25" t="s">
        <v>27</v>
      </c>
      <c r="C2062" s="35"/>
      <c r="D2062" s="27">
        <v>115781</v>
      </c>
      <c r="E2062" s="28">
        <f t="shared" si="232"/>
        <v>0</v>
      </c>
      <c r="F2062" s="29">
        <v>0</v>
      </c>
      <c r="G2062" s="30">
        <f t="shared" si="233"/>
        <v>0</v>
      </c>
      <c r="H2062" s="31">
        <f>D2062/1.08</f>
        <v>107204.62962962962</v>
      </c>
      <c r="I2062" s="59"/>
      <c r="J2062" s="63">
        <f t="shared" si="234"/>
        <v>0</v>
      </c>
    </row>
    <row r="2063" spans="1:10">
      <c r="A2063" s="24">
        <v>5</v>
      </c>
      <c r="B2063" s="25" t="s">
        <v>28</v>
      </c>
      <c r="C2063" s="32">
        <v>7</v>
      </c>
      <c r="D2063" s="33">
        <v>119943</v>
      </c>
      <c r="E2063" s="123">
        <f t="shared" si="232"/>
        <v>839601</v>
      </c>
      <c r="F2063" s="124">
        <v>0.25</v>
      </c>
      <c r="G2063" s="125">
        <f t="shared" si="233"/>
        <v>629700.75</v>
      </c>
      <c r="H2063" s="128">
        <f>D2063/1.08*0.75</f>
        <v>83293.75</v>
      </c>
      <c r="I2063" s="59"/>
      <c r="J2063" s="63">
        <f t="shared" si="234"/>
        <v>583056.25</v>
      </c>
    </row>
    <row r="2064" spans="1:10">
      <c r="A2064" s="24">
        <v>6</v>
      </c>
      <c r="B2064" s="25" t="s">
        <v>29</v>
      </c>
      <c r="C2064" s="26"/>
      <c r="D2064" s="27">
        <v>94810</v>
      </c>
      <c r="E2064" s="28">
        <f t="shared" si="232"/>
        <v>0</v>
      </c>
      <c r="F2064" s="29">
        <v>0</v>
      </c>
      <c r="G2064" s="30">
        <f t="shared" si="233"/>
        <v>0</v>
      </c>
      <c r="H2064" s="31">
        <f t="shared" ref="H2064:H2076" si="235">D2064/1.08</f>
        <v>87787.037037037036</v>
      </c>
      <c r="I2064" s="59"/>
      <c r="J2064" s="63">
        <f t="shared" si="234"/>
        <v>0</v>
      </c>
    </row>
    <row r="2065" spans="1:10">
      <c r="A2065" s="24">
        <v>7</v>
      </c>
      <c r="B2065" s="25" t="s">
        <v>30</v>
      </c>
      <c r="C2065" s="34"/>
      <c r="D2065" s="27">
        <v>141396</v>
      </c>
      <c r="E2065" s="28">
        <f t="shared" si="232"/>
        <v>0</v>
      </c>
      <c r="F2065" s="29">
        <v>0</v>
      </c>
      <c r="G2065" s="30">
        <f t="shared" si="233"/>
        <v>0</v>
      </c>
      <c r="H2065" s="31">
        <f t="shared" si="235"/>
        <v>130922.22222222222</v>
      </c>
      <c r="I2065" s="59"/>
      <c r="J2065" s="63">
        <f t="shared" si="234"/>
        <v>0</v>
      </c>
    </row>
    <row r="2066" spans="1:10">
      <c r="A2066" s="24">
        <v>8</v>
      </c>
      <c r="B2066" s="25" t="s">
        <v>31</v>
      </c>
      <c r="C2066" s="26"/>
      <c r="D2066" s="27">
        <v>232931</v>
      </c>
      <c r="E2066" s="28">
        <f t="shared" si="232"/>
        <v>0</v>
      </c>
      <c r="F2066" s="29">
        <v>0</v>
      </c>
      <c r="G2066" s="30">
        <f t="shared" si="233"/>
        <v>0</v>
      </c>
      <c r="H2066" s="31">
        <f t="shared" si="235"/>
        <v>215676.85185185182</v>
      </c>
      <c r="I2066" s="59"/>
      <c r="J2066" s="63">
        <f t="shared" si="234"/>
        <v>0</v>
      </c>
    </row>
    <row r="2067" spans="1:10">
      <c r="A2067" s="24">
        <v>9</v>
      </c>
      <c r="B2067" s="36" t="s">
        <v>32</v>
      </c>
      <c r="C2067" s="26"/>
      <c r="D2067" s="27">
        <v>101534</v>
      </c>
      <c r="E2067" s="28">
        <f t="shared" si="232"/>
        <v>0</v>
      </c>
      <c r="F2067" s="29">
        <v>0</v>
      </c>
      <c r="G2067" s="30">
        <f t="shared" si="233"/>
        <v>0</v>
      </c>
      <c r="H2067" s="31">
        <f t="shared" si="235"/>
        <v>94012.962962962964</v>
      </c>
      <c r="I2067" s="59"/>
      <c r="J2067" s="63">
        <f t="shared" si="234"/>
        <v>0</v>
      </c>
    </row>
    <row r="2068" spans="1:10">
      <c r="A2068" s="168">
        <v>10</v>
      </c>
      <c r="B2068" s="36" t="s">
        <v>33</v>
      </c>
      <c r="C2068" s="37"/>
      <c r="D2068" s="27">
        <v>110148</v>
      </c>
      <c r="E2068" s="156">
        <f t="shared" si="232"/>
        <v>0</v>
      </c>
      <c r="F2068" s="157">
        <v>0</v>
      </c>
      <c r="G2068" s="30">
        <f t="shared" si="233"/>
        <v>0</v>
      </c>
      <c r="H2068" s="170">
        <f t="shared" si="235"/>
        <v>101988.88888888888</v>
      </c>
      <c r="I2068" s="183"/>
      <c r="J2068" s="158">
        <f t="shared" si="234"/>
        <v>0</v>
      </c>
    </row>
    <row r="2069" spans="1:10">
      <c r="A2069" s="24">
        <v>11</v>
      </c>
      <c r="B2069" s="25" t="s">
        <v>34</v>
      </c>
      <c r="C2069" s="37"/>
      <c r="D2069" s="27">
        <v>54198</v>
      </c>
      <c r="E2069" s="28">
        <f t="shared" si="232"/>
        <v>0</v>
      </c>
      <c r="F2069" s="29">
        <v>0</v>
      </c>
      <c r="G2069" s="30">
        <f t="shared" si="233"/>
        <v>0</v>
      </c>
      <c r="H2069" s="31">
        <f t="shared" si="235"/>
        <v>50183.333333333328</v>
      </c>
      <c r="I2069" s="59"/>
      <c r="J2069" s="63">
        <f t="shared" si="234"/>
        <v>0</v>
      </c>
    </row>
    <row r="2070" spans="1:10">
      <c r="A2070" s="24">
        <v>12</v>
      </c>
      <c r="B2070" s="25" t="s">
        <v>35</v>
      </c>
      <c r="C2070" s="37"/>
      <c r="D2070" s="27">
        <v>49680</v>
      </c>
      <c r="E2070" s="28">
        <f t="shared" si="232"/>
        <v>0</v>
      </c>
      <c r="F2070" s="29">
        <v>0</v>
      </c>
      <c r="G2070" s="30">
        <f t="shared" si="233"/>
        <v>0</v>
      </c>
      <c r="H2070" s="31">
        <f t="shared" si="235"/>
        <v>46000</v>
      </c>
      <c r="I2070" s="59"/>
      <c r="J2070" s="63">
        <f t="shared" si="234"/>
        <v>0</v>
      </c>
    </row>
    <row r="2071" spans="1:10">
      <c r="A2071" s="168">
        <v>13</v>
      </c>
      <c r="B2071" s="25" t="s">
        <v>36</v>
      </c>
      <c r="C2071" s="37"/>
      <c r="D2071" s="38">
        <v>64152</v>
      </c>
      <c r="E2071" s="156">
        <f t="shared" si="232"/>
        <v>0</v>
      </c>
      <c r="F2071" s="157">
        <v>0</v>
      </c>
      <c r="G2071" s="30">
        <f t="shared" si="233"/>
        <v>0</v>
      </c>
      <c r="H2071" s="170">
        <f t="shared" si="235"/>
        <v>59399.999999999993</v>
      </c>
      <c r="I2071" s="183"/>
      <c r="J2071" s="158">
        <f t="shared" si="234"/>
        <v>0</v>
      </c>
    </row>
    <row r="2072" spans="1:10">
      <c r="A2072" s="168">
        <v>14</v>
      </c>
      <c r="B2072" s="25" t="s">
        <v>37</v>
      </c>
      <c r="C2072" s="37"/>
      <c r="D2072" s="38">
        <v>65934</v>
      </c>
      <c r="E2072" s="156">
        <f t="shared" si="232"/>
        <v>0</v>
      </c>
      <c r="F2072" s="157">
        <v>0</v>
      </c>
      <c r="G2072" s="30">
        <f t="shared" si="233"/>
        <v>0</v>
      </c>
      <c r="H2072" s="170">
        <f t="shared" si="235"/>
        <v>61049.999999999993</v>
      </c>
      <c r="I2072" s="183"/>
      <c r="J2072" s="158">
        <f t="shared" si="234"/>
        <v>0</v>
      </c>
    </row>
    <row r="2073" spans="1:10">
      <c r="A2073" s="168">
        <v>15</v>
      </c>
      <c r="B2073" s="25" t="s">
        <v>38</v>
      </c>
      <c r="C2073" s="37"/>
      <c r="D2073" s="38">
        <v>76626</v>
      </c>
      <c r="E2073" s="156">
        <f t="shared" si="232"/>
        <v>0</v>
      </c>
      <c r="F2073" s="157">
        <v>0</v>
      </c>
      <c r="G2073" s="30">
        <f t="shared" si="233"/>
        <v>0</v>
      </c>
      <c r="H2073" s="170">
        <f t="shared" si="235"/>
        <v>70950</v>
      </c>
      <c r="I2073" s="183"/>
      <c r="J2073" s="158">
        <f t="shared" si="234"/>
        <v>0</v>
      </c>
    </row>
    <row r="2074" spans="1:10">
      <c r="A2074" s="168">
        <v>16</v>
      </c>
      <c r="B2074" s="25" t="s">
        <v>39</v>
      </c>
      <c r="C2074" s="37"/>
      <c r="D2074" s="38">
        <v>80190</v>
      </c>
      <c r="E2074" s="156">
        <f t="shared" si="232"/>
        <v>0</v>
      </c>
      <c r="F2074" s="157">
        <v>0</v>
      </c>
      <c r="G2074" s="30">
        <f t="shared" si="233"/>
        <v>0</v>
      </c>
      <c r="H2074" s="170">
        <f t="shared" si="235"/>
        <v>74250</v>
      </c>
      <c r="I2074" s="183"/>
      <c r="J2074" s="158">
        <f t="shared" si="234"/>
        <v>0</v>
      </c>
    </row>
    <row r="2075" spans="1:10">
      <c r="A2075" s="168">
        <v>17</v>
      </c>
      <c r="B2075" s="25" t="s">
        <v>40</v>
      </c>
      <c r="C2075" s="37"/>
      <c r="D2075" s="38">
        <v>113832</v>
      </c>
      <c r="E2075" s="156">
        <f t="shared" si="232"/>
        <v>0</v>
      </c>
      <c r="F2075" s="157">
        <v>0</v>
      </c>
      <c r="G2075" s="30">
        <f t="shared" si="233"/>
        <v>0</v>
      </c>
      <c r="H2075" s="170">
        <f t="shared" si="235"/>
        <v>105400</v>
      </c>
      <c r="I2075" s="183"/>
      <c r="J2075" s="158">
        <f t="shared" si="234"/>
        <v>0</v>
      </c>
    </row>
    <row r="2076" spans="1:10">
      <c r="A2076" s="168">
        <v>18</v>
      </c>
      <c r="B2076" s="25" t="s">
        <v>41</v>
      </c>
      <c r="C2076" s="37"/>
      <c r="D2076" s="38">
        <v>98010</v>
      </c>
      <c r="E2076" s="156">
        <f t="shared" si="232"/>
        <v>0</v>
      </c>
      <c r="F2076" s="157">
        <v>0</v>
      </c>
      <c r="G2076" s="30">
        <f t="shared" si="233"/>
        <v>0</v>
      </c>
      <c r="H2076" s="170">
        <f t="shared" si="235"/>
        <v>90750</v>
      </c>
      <c r="I2076" s="183"/>
      <c r="J2076" s="158">
        <f t="shared" si="234"/>
        <v>0</v>
      </c>
    </row>
    <row r="2077" spans="1:10" ht="17.25">
      <c r="A2077" s="40"/>
      <c r="B2077" s="41" t="s">
        <v>42</v>
      </c>
      <c r="C2077" s="42">
        <f>SUM(C2059:C2076)</f>
        <v>7</v>
      </c>
      <c r="D2077" s="42"/>
      <c r="E2077" s="43">
        <f>SUM(E2059:E2076)</f>
        <v>839601</v>
      </c>
      <c r="F2077" s="43"/>
      <c r="G2077" s="44">
        <f>SUM(G2059:G2076)</f>
        <v>629700.75</v>
      </c>
      <c r="H2077" s="45"/>
      <c r="I2077" s="64"/>
      <c r="J2077" s="45">
        <f>SUM(J2059:J2076)</f>
        <v>583056.25</v>
      </c>
    </row>
    <row r="2078" spans="1:10" ht="31.5">
      <c r="A2078" s="46"/>
      <c r="B2078" s="47"/>
      <c r="C2078" s="48"/>
      <c r="D2078" s="48"/>
      <c r="E2078" s="49"/>
      <c r="F2078" s="49"/>
      <c r="G2078" s="50"/>
      <c r="H2078" s="51"/>
      <c r="I2078" s="65"/>
      <c r="J2078" s="184">
        <f>J2077*0.08</f>
        <v>46644.5</v>
      </c>
    </row>
    <row r="2079" spans="1:10" ht="18">
      <c r="A2079" s="283" t="s">
        <v>43</v>
      </c>
      <c r="B2079" s="283"/>
      <c r="C2079" s="284" t="s">
        <v>44</v>
      </c>
      <c r="D2079" s="284"/>
      <c r="E2079" s="54"/>
      <c r="F2079" s="54"/>
      <c r="G2079" s="55" t="s">
        <v>45</v>
      </c>
      <c r="H2079" s="56"/>
      <c r="I2079" s="66"/>
      <c r="J2079" s="185">
        <f>SUM(J2077:J2078)</f>
        <v>629700.75</v>
      </c>
    </row>
    <row r="2080" spans="1:10">
      <c r="B2080" s="131" t="s">
        <v>165</v>
      </c>
      <c r="C2080" s="131" t="s">
        <v>166</v>
      </c>
      <c r="D2080" s="131"/>
      <c r="E2080" s="131" t="s">
        <v>167</v>
      </c>
    </row>
    <row r="2084" spans="1:10" ht="15.75">
      <c r="A2084" s="279" t="s">
        <v>0</v>
      </c>
      <c r="B2084" s="279"/>
      <c r="C2084" s="279"/>
      <c r="D2084" s="279"/>
      <c r="E2084" s="279"/>
      <c r="F2084" s="279"/>
      <c r="G2084" s="279"/>
      <c r="H2084" s="3"/>
      <c r="I2084" s="182"/>
      <c r="J2084" s="3"/>
    </row>
    <row r="2085" spans="1:10" ht="15.75">
      <c r="A2085" s="279" t="s">
        <v>1</v>
      </c>
      <c r="B2085" s="279"/>
      <c r="C2085" s="279"/>
      <c r="D2085" s="279"/>
      <c r="E2085" s="279"/>
      <c r="F2085" s="279"/>
      <c r="G2085" s="279"/>
      <c r="H2085" s="176"/>
      <c r="I2085" s="176"/>
      <c r="J2085" s="176"/>
    </row>
    <row r="2086" spans="1:10" ht="15.75">
      <c r="A2086" s="279" t="s">
        <v>2</v>
      </c>
      <c r="B2086" s="279"/>
      <c r="C2086" s="279"/>
      <c r="D2086" s="279"/>
      <c r="E2086" s="279"/>
      <c r="F2086" s="279"/>
      <c r="G2086" s="279"/>
      <c r="H2086" s="3"/>
      <c r="I2086" s="59"/>
      <c r="J2086" s="3"/>
    </row>
    <row r="2087" spans="1:10" ht="15.75">
      <c r="A2087" s="279" t="s">
        <v>4</v>
      </c>
      <c r="B2087" s="279"/>
      <c r="C2087" s="279"/>
      <c r="D2087" s="279"/>
      <c r="E2087" s="279"/>
      <c r="F2087" s="279"/>
      <c r="G2087" s="279"/>
      <c r="H2087" s="3"/>
      <c r="I2087" s="59"/>
      <c r="J2087" s="3"/>
    </row>
    <row r="2088" spans="1:10" ht="15.75">
      <c r="A2088" s="280" t="s">
        <v>6</v>
      </c>
      <c r="B2088" s="280"/>
      <c r="C2088" s="280"/>
      <c r="D2088" s="280"/>
      <c r="E2088" s="280"/>
      <c r="F2088" s="280"/>
      <c r="G2088" s="280"/>
      <c r="H2088" s="3"/>
      <c r="I2088" s="59"/>
      <c r="J2088" s="3"/>
    </row>
    <row r="2089" spans="1:10" ht="27.75">
      <c r="A2089" s="9"/>
      <c r="B2089" s="9"/>
      <c r="C2089" s="281" t="s">
        <v>427</v>
      </c>
      <c r="D2089" s="281"/>
      <c r="E2089" s="281"/>
      <c r="F2089" s="281"/>
      <c r="G2089" s="281"/>
      <c r="H2089" s="3"/>
      <c r="I2089" s="59"/>
      <c r="J2089" s="3"/>
    </row>
    <row r="2090" spans="1:10" ht="15.75">
      <c r="A2090" s="11" t="s">
        <v>358</v>
      </c>
      <c r="B2090" s="12"/>
      <c r="C2090" s="13"/>
      <c r="D2090" s="286"/>
      <c r="E2090" s="286"/>
      <c r="F2090" s="286"/>
      <c r="G2090" s="286"/>
      <c r="H2090" s="15"/>
      <c r="I2090" s="59"/>
      <c r="J2090" s="3"/>
    </row>
    <row r="2091" spans="1:10" ht="15.75">
      <c r="A2091" s="11" t="s">
        <v>9</v>
      </c>
      <c r="B2091" s="286" t="s">
        <v>361</v>
      </c>
      <c r="C2091" s="286"/>
      <c r="D2091" s="286"/>
      <c r="E2091" s="286"/>
      <c r="F2091" s="286"/>
      <c r="G2091" s="16"/>
      <c r="H2091" s="20" t="s">
        <v>161</v>
      </c>
      <c r="I2091" s="62"/>
      <c r="J2091" s="61"/>
    </row>
    <row r="2092" spans="1:10" ht="18.75" customHeight="1">
      <c r="A2092" s="11" t="s">
        <v>11</v>
      </c>
      <c r="B2092" s="304" t="s">
        <v>213</v>
      </c>
      <c r="C2092" s="304"/>
      <c r="D2092" s="304"/>
      <c r="E2092" s="304"/>
      <c r="F2092" s="304"/>
      <c r="G2092" s="180"/>
      <c r="H2092" s="180"/>
      <c r="I2092" s="180"/>
      <c r="J2092" s="3"/>
    </row>
    <row r="2093" spans="1:10" ht="15.75">
      <c r="A2093" s="21" t="s">
        <v>14</v>
      </c>
      <c r="B2093" s="181"/>
      <c r="C2093" s="21" t="s">
        <v>17</v>
      </c>
      <c r="D2093" s="22" t="s">
        <v>18</v>
      </c>
      <c r="E2093" s="23" t="s">
        <v>19</v>
      </c>
      <c r="F2093" s="23" t="s">
        <v>20</v>
      </c>
      <c r="G2093" s="21" t="s">
        <v>21</v>
      </c>
      <c r="H2093" s="3"/>
      <c r="I2093" s="59"/>
      <c r="J2093" s="3"/>
    </row>
    <row r="2094" spans="1:10">
      <c r="A2094" s="24">
        <v>1</v>
      </c>
      <c r="B2094" s="25" t="s">
        <v>23</v>
      </c>
      <c r="C2094" s="26"/>
      <c r="D2094" s="27">
        <v>79305</v>
      </c>
      <c r="E2094" s="28">
        <f t="shared" ref="E2094:E2111" si="236">D2094*C2094</f>
        <v>0</v>
      </c>
      <c r="F2094" s="29">
        <v>0</v>
      </c>
      <c r="G2094" s="30">
        <f t="shared" ref="G2094:G2111" si="237">E2094-E2094*F2094</f>
        <v>0</v>
      </c>
      <c r="H2094" s="31">
        <f>D2094/1.08</f>
        <v>73430.555555555547</v>
      </c>
      <c r="I2094" s="59"/>
      <c r="J2094" s="63">
        <f t="shared" ref="J2094:J2111" si="238">H2094*C2094</f>
        <v>0</v>
      </c>
    </row>
    <row r="2095" spans="1:10">
      <c r="A2095" s="120">
        <v>2</v>
      </c>
      <c r="B2095" s="121" t="s">
        <v>25</v>
      </c>
      <c r="C2095" s="126">
        <v>5</v>
      </c>
      <c r="D2095" s="33">
        <v>128591</v>
      </c>
      <c r="E2095" s="123">
        <f t="shared" si="236"/>
        <v>642955</v>
      </c>
      <c r="F2095" s="29">
        <v>0</v>
      </c>
      <c r="G2095" s="125">
        <f t="shared" si="237"/>
        <v>642955</v>
      </c>
      <c r="H2095" s="31">
        <f>D2095/1.08</f>
        <v>119065.74074074073</v>
      </c>
      <c r="I2095" s="129"/>
      <c r="J2095" s="63">
        <f t="shared" si="238"/>
        <v>595328.70370370359</v>
      </c>
    </row>
    <row r="2096" spans="1:10">
      <c r="A2096" s="24">
        <v>3</v>
      </c>
      <c r="B2096" s="25" t="s">
        <v>26</v>
      </c>
      <c r="C2096" s="88"/>
      <c r="D2096" s="27">
        <v>60043</v>
      </c>
      <c r="E2096" s="28">
        <f t="shared" si="236"/>
        <v>0</v>
      </c>
      <c r="F2096" s="29">
        <v>0</v>
      </c>
      <c r="G2096" s="30">
        <f t="shared" si="237"/>
        <v>0</v>
      </c>
      <c r="H2096" s="31">
        <f>D2096/1.08</f>
        <v>55595.370370370365</v>
      </c>
      <c r="I2096" s="59"/>
      <c r="J2096" s="63">
        <f t="shared" si="238"/>
        <v>0</v>
      </c>
    </row>
    <row r="2097" spans="1:10">
      <c r="A2097" s="24">
        <v>4</v>
      </c>
      <c r="B2097" s="25" t="s">
        <v>27</v>
      </c>
      <c r="C2097" s="35"/>
      <c r="D2097" s="27">
        <v>115781</v>
      </c>
      <c r="E2097" s="28">
        <f t="shared" si="236"/>
        <v>0</v>
      </c>
      <c r="F2097" s="29">
        <v>0</v>
      </c>
      <c r="G2097" s="30">
        <f t="shared" si="237"/>
        <v>0</v>
      </c>
      <c r="H2097" s="31">
        <f>D2097/1.08</f>
        <v>107204.62962962962</v>
      </c>
      <c r="I2097" s="59"/>
      <c r="J2097" s="63">
        <f t="shared" si="238"/>
        <v>0</v>
      </c>
    </row>
    <row r="2098" spans="1:10">
      <c r="A2098" s="24">
        <v>5</v>
      </c>
      <c r="B2098" s="25" t="s">
        <v>28</v>
      </c>
      <c r="C2098" s="32">
        <v>5</v>
      </c>
      <c r="D2098" s="33">
        <v>119943</v>
      </c>
      <c r="E2098" s="123">
        <f t="shared" si="236"/>
        <v>599715</v>
      </c>
      <c r="F2098" s="124">
        <v>0.25</v>
      </c>
      <c r="G2098" s="125">
        <f t="shared" si="237"/>
        <v>449786.25</v>
      </c>
      <c r="H2098" s="128">
        <f>D2098/1.08*0.75</f>
        <v>83293.75</v>
      </c>
      <c r="I2098" s="59"/>
      <c r="J2098" s="63">
        <f t="shared" si="238"/>
        <v>416468.75</v>
      </c>
    </row>
    <row r="2099" spans="1:10">
      <c r="A2099" s="24">
        <v>6</v>
      </c>
      <c r="B2099" s="25" t="s">
        <v>29</v>
      </c>
      <c r="C2099" s="26"/>
      <c r="D2099" s="27">
        <v>94810</v>
      </c>
      <c r="E2099" s="28">
        <f t="shared" si="236"/>
        <v>0</v>
      </c>
      <c r="F2099" s="29">
        <v>0</v>
      </c>
      <c r="G2099" s="30">
        <f t="shared" si="237"/>
        <v>0</v>
      </c>
      <c r="H2099" s="31">
        <f t="shared" ref="H2099:H2111" si="239">D2099/1.08</f>
        <v>87787.037037037036</v>
      </c>
      <c r="I2099" s="59"/>
      <c r="J2099" s="63">
        <f t="shared" si="238"/>
        <v>0</v>
      </c>
    </row>
    <row r="2100" spans="1:10">
      <c r="A2100" s="24">
        <v>7</v>
      </c>
      <c r="B2100" s="25" t="s">
        <v>30</v>
      </c>
      <c r="C2100" s="34"/>
      <c r="D2100" s="27">
        <v>141396</v>
      </c>
      <c r="E2100" s="28">
        <f t="shared" si="236"/>
        <v>0</v>
      </c>
      <c r="F2100" s="29">
        <v>0</v>
      </c>
      <c r="G2100" s="30">
        <f t="shared" si="237"/>
        <v>0</v>
      </c>
      <c r="H2100" s="31">
        <f t="shared" si="239"/>
        <v>130922.22222222222</v>
      </c>
      <c r="I2100" s="59"/>
      <c r="J2100" s="63">
        <f t="shared" si="238"/>
        <v>0</v>
      </c>
    </row>
    <row r="2101" spans="1:10">
      <c r="A2101" s="24">
        <v>8</v>
      </c>
      <c r="B2101" s="25" t="s">
        <v>31</v>
      </c>
      <c r="C2101" s="26"/>
      <c r="D2101" s="27">
        <v>232931</v>
      </c>
      <c r="E2101" s="28">
        <f t="shared" si="236"/>
        <v>0</v>
      </c>
      <c r="F2101" s="29">
        <v>0</v>
      </c>
      <c r="G2101" s="30">
        <f t="shared" si="237"/>
        <v>0</v>
      </c>
      <c r="H2101" s="31">
        <f t="shared" si="239"/>
        <v>215676.85185185182</v>
      </c>
      <c r="I2101" s="59"/>
      <c r="J2101" s="63">
        <f t="shared" si="238"/>
        <v>0</v>
      </c>
    </row>
    <row r="2102" spans="1:10">
      <c r="A2102" s="24">
        <v>9</v>
      </c>
      <c r="B2102" s="36" t="s">
        <v>32</v>
      </c>
      <c r="C2102" s="26"/>
      <c r="D2102" s="27">
        <v>101534</v>
      </c>
      <c r="E2102" s="28">
        <f t="shared" si="236"/>
        <v>0</v>
      </c>
      <c r="F2102" s="29">
        <v>0</v>
      </c>
      <c r="G2102" s="30">
        <f t="shared" si="237"/>
        <v>0</v>
      </c>
      <c r="H2102" s="31">
        <f t="shared" si="239"/>
        <v>94012.962962962964</v>
      </c>
      <c r="I2102" s="59"/>
      <c r="J2102" s="63">
        <f t="shared" si="238"/>
        <v>0</v>
      </c>
    </row>
    <row r="2103" spans="1:10">
      <c r="A2103" s="168">
        <v>10</v>
      </c>
      <c r="B2103" s="36" t="s">
        <v>33</v>
      </c>
      <c r="C2103" s="37"/>
      <c r="D2103" s="27">
        <v>110148</v>
      </c>
      <c r="E2103" s="156">
        <f t="shared" si="236"/>
        <v>0</v>
      </c>
      <c r="F2103" s="157">
        <v>0</v>
      </c>
      <c r="G2103" s="30">
        <f t="shared" si="237"/>
        <v>0</v>
      </c>
      <c r="H2103" s="170">
        <f t="shared" si="239"/>
        <v>101988.88888888888</v>
      </c>
      <c r="I2103" s="183"/>
      <c r="J2103" s="158">
        <f t="shared" si="238"/>
        <v>0</v>
      </c>
    </row>
    <row r="2104" spans="1:10">
      <c r="A2104" s="24">
        <v>11</v>
      </c>
      <c r="B2104" s="25" t="s">
        <v>34</v>
      </c>
      <c r="C2104" s="37"/>
      <c r="D2104" s="27">
        <v>54198</v>
      </c>
      <c r="E2104" s="28">
        <f t="shared" si="236"/>
        <v>0</v>
      </c>
      <c r="F2104" s="29">
        <v>0</v>
      </c>
      <c r="G2104" s="30">
        <f t="shared" si="237"/>
        <v>0</v>
      </c>
      <c r="H2104" s="31">
        <f t="shared" si="239"/>
        <v>50183.333333333328</v>
      </c>
      <c r="I2104" s="59"/>
      <c r="J2104" s="63">
        <f t="shared" si="238"/>
        <v>0</v>
      </c>
    </row>
    <row r="2105" spans="1:10">
      <c r="A2105" s="24">
        <v>12</v>
      </c>
      <c r="B2105" s="25" t="s">
        <v>35</v>
      </c>
      <c r="C2105" s="37"/>
      <c r="D2105" s="27">
        <v>49680</v>
      </c>
      <c r="E2105" s="28">
        <f t="shared" si="236"/>
        <v>0</v>
      </c>
      <c r="F2105" s="29">
        <v>0</v>
      </c>
      <c r="G2105" s="30">
        <f t="shared" si="237"/>
        <v>0</v>
      </c>
      <c r="H2105" s="31">
        <f t="shared" si="239"/>
        <v>46000</v>
      </c>
      <c r="I2105" s="59"/>
      <c r="J2105" s="63">
        <f t="shared" si="238"/>
        <v>0</v>
      </c>
    </row>
    <row r="2106" spans="1:10">
      <c r="A2106" s="168">
        <v>13</v>
      </c>
      <c r="B2106" s="25" t="s">
        <v>36</v>
      </c>
      <c r="C2106" s="37"/>
      <c r="D2106" s="38">
        <v>64152</v>
      </c>
      <c r="E2106" s="156">
        <f t="shared" si="236"/>
        <v>0</v>
      </c>
      <c r="F2106" s="157">
        <v>0</v>
      </c>
      <c r="G2106" s="30">
        <f t="shared" si="237"/>
        <v>0</v>
      </c>
      <c r="H2106" s="170">
        <f t="shared" si="239"/>
        <v>59399.999999999993</v>
      </c>
      <c r="I2106" s="183"/>
      <c r="J2106" s="158">
        <f t="shared" si="238"/>
        <v>0</v>
      </c>
    </row>
    <row r="2107" spans="1:10">
      <c r="A2107" s="168">
        <v>14</v>
      </c>
      <c r="B2107" s="25" t="s">
        <v>37</v>
      </c>
      <c r="C2107" s="37"/>
      <c r="D2107" s="38">
        <v>65934</v>
      </c>
      <c r="E2107" s="156">
        <f t="shared" si="236"/>
        <v>0</v>
      </c>
      <c r="F2107" s="157">
        <v>0</v>
      </c>
      <c r="G2107" s="30">
        <f t="shared" si="237"/>
        <v>0</v>
      </c>
      <c r="H2107" s="170">
        <f t="shared" si="239"/>
        <v>61049.999999999993</v>
      </c>
      <c r="I2107" s="183"/>
      <c r="J2107" s="158">
        <f t="shared" si="238"/>
        <v>0</v>
      </c>
    </row>
    <row r="2108" spans="1:10">
      <c r="A2108" s="168">
        <v>15</v>
      </c>
      <c r="B2108" s="25" t="s">
        <v>38</v>
      </c>
      <c r="C2108" s="37"/>
      <c r="D2108" s="38">
        <v>76626</v>
      </c>
      <c r="E2108" s="156">
        <f t="shared" si="236"/>
        <v>0</v>
      </c>
      <c r="F2108" s="157">
        <v>0</v>
      </c>
      <c r="G2108" s="30">
        <f t="shared" si="237"/>
        <v>0</v>
      </c>
      <c r="H2108" s="170">
        <f t="shared" si="239"/>
        <v>70950</v>
      </c>
      <c r="I2108" s="183"/>
      <c r="J2108" s="158">
        <f t="shared" si="238"/>
        <v>0</v>
      </c>
    </row>
    <row r="2109" spans="1:10">
      <c r="A2109" s="168">
        <v>16</v>
      </c>
      <c r="B2109" s="25" t="s">
        <v>39</v>
      </c>
      <c r="C2109" s="37"/>
      <c r="D2109" s="38">
        <v>80190</v>
      </c>
      <c r="E2109" s="156">
        <f t="shared" si="236"/>
        <v>0</v>
      </c>
      <c r="F2109" s="157">
        <v>0</v>
      </c>
      <c r="G2109" s="30">
        <f t="shared" si="237"/>
        <v>0</v>
      </c>
      <c r="H2109" s="170">
        <f t="shared" si="239"/>
        <v>74250</v>
      </c>
      <c r="I2109" s="183"/>
      <c r="J2109" s="158">
        <f t="shared" si="238"/>
        <v>0</v>
      </c>
    </row>
    <row r="2110" spans="1:10">
      <c r="A2110" s="168">
        <v>17</v>
      </c>
      <c r="B2110" s="25" t="s">
        <v>40</v>
      </c>
      <c r="C2110" s="37"/>
      <c r="D2110" s="38">
        <v>113832</v>
      </c>
      <c r="E2110" s="156">
        <f t="shared" si="236"/>
        <v>0</v>
      </c>
      <c r="F2110" s="157">
        <v>0</v>
      </c>
      <c r="G2110" s="30">
        <f t="shared" si="237"/>
        <v>0</v>
      </c>
      <c r="H2110" s="170">
        <f t="shared" si="239"/>
        <v>105400</v>
      </c>
      <c r="I2110" s="183"/>
      <c r="J2110" s="158">
        <f t="shared" si="238"/>
        <v>0</v>
      </c>
    </row>
    <row r="2111" spans="1:10">
      <c r="A2111" s="168">
        <v>18</v>
      </c>
      <c r="B2111" s="25" t="s">
        <v>41</v>
      </c>
      <c r="C2111" s="37"/>
      <c r="D2111" s="38">
        <v>98010</v>
      </c>
      <c r="E2111" s="156">
        <f t="shared" si="236"/>
        <v>0</v>
      </c>
      <c r="F2111" s="157">
        <v>0</v>
      </c>
      <c r="G2111" s="30">
        <f t="shared" si="237"/>
        <v>0</v>
      </c>
      <c r="H2111" s="170">
        <f t="shared" si="239"/>
        <v>90750</v>
      </c>
      <c r="I2111" s="183"/>
      <c r="J2111" s="158">
        <f t="shared" si="238"/>
        <v>0</v>
      </c>
    </row>
    <row r="2112" spans="1:10" ht="17.25">
      <c r="A2112" s="40"/>
      <c r="B2112" s="41" t="s">
        <v>42</v>
      </c>
      <c r="C2112" s="42">
        <f>SUM(C2094:C2111)</f>
        <v>10</v>
      </c>
      <c r="D2112" s="42"/>
      <c r="E2112" s="43">
        <f>SUM(E2094:E2111)</f>
        <v>1242670</v>
      </c>
      <c r="F2112" s="43"/>
      <c r="G2112" s="44">
        <f>SUM(G2094:G2111)</f>
        <v>1092741.25</v>
      </c>
      <c r="H2112" s="45"/>
      <c r="I2112" s="64"/>
      <c r="J2112" s="45">
        <f>SUM(J2094:J2111)</f>
        <v>1011797.4537037036</v>
      </c>
    </row>
    <row r="2113" spans="1:10" ht="31.5">
      <c r="A2113" s="46"/>
      <c r="B2113" s="47"/>
      <c r="C2113" s="48"/>
      <c r="D2113" s="48"/>
      <c r="E2113" s="49"/>
      <c r="F2113" s="49"/>
      <c r="G2113" s="50"/>
      <c r="H2113" s="51"/>
      <c r="I2113" s="65"/>
      <c r="J2113" s="184">
        <f>J2112*0.08</f>
        <v>80943.796296296292</v>
      </c>
    </row>
    <row r="2114" spans="1:10" ht="18">
      <c r="A2114" s="283" t="s">
        <v>43</v>
      </c>
      <c r="B2114" s="283"/>
      <c r="C2114" s="284" t="s">
        <v>44</v>
      </c>
      <c r="D2114" s="284"/>
      <c r="E2114" s="54"/>
      <c r="F2114" s="54"/>
      <c r="G2114" s="55" t="s">
        <v>45</v>
      </c>
      <c r="H2114" s="56"/>
      <c r="I2114" s="66"/>
      <c r="J2114" s="185">
        <f>SUM(J2112:J2113)</f>
        <v>1092741.25</v>
      </c>
    </row>
    <row r="2116" spans="1:10">
      <c r="B2116" s="131" t="s">
        <v>165</v>
      </c>
      <c r="C2116" s="131" t="s">
        <v>166</v>
      </c>
      <c r="D2116" s="131"/>
      <c r="E2116" s="131" t="s">
        <v>167</v>
      </c>
    </row>
    <row r="2119" spans="1:10" ht="15.75">
      <c r="A2119" s="279" t="s">
        <v>0</v>
      </c>
      <c r="B2119" s="279"/>
      <c r="C2119" s="279"/>
      <c r="D2119" s="279"/>
      <c r="E2119" s="279"/>
      <c r="F2119" s="279"/>
      <c r="G2119" s="279"/>
      <c r="H2119" s="3"/>
      <c r="I2119" s="182"/>
      <c r="J2119" s="3"/>
    </row>
    <row r="2120" spans="1:10" ht="15.75">
      <c r="A2120" s="279" t="s">
        <v>1</v>
      </c>
      <c r="B2120" s="279"/>
      <c r="C2120" s="279"/>
      <c r="D2120" s="279"/>
      <c r="E2120" s="279"/>
      <c r="F2120" s="279"/>
      <c r="G2120" s="279"/>
      <c r="H2120" s="176"/>
      <c r="I2120" s="176"/>
      <c r="J2120" s="176"/>
    </row>
    <row r="2121" spans="1:10" ht="15.75">
      <c r="A2121" s="279" t="s">
        <v>2</v>
      </c>
      <c r="B2121" s="279"/>
      <c r="C2121" s="279"/>
      <c r="D2121" s="279"/>
      <c r="E2121" s="279"/>
      <c r="F2121" s="279"/>
      <c r="G2121" s="279"/>
      <c r="H2121" s="3"/>
      <c r="I2121" s="59"/>
      <c r="J2121" s="3"/>
    </row>
    <row r="2122" spans="1:10" ht="15.75">
      <c r="A2122" s="279" t="s">
        <v>4</v>
      </c>
      <c r="B2122" s="279"/>
      <c r="C2122" s="279"/>
      <c r="D2122" s="279"/>
      <c r="E2122" s="279"/>
      <c r="F2122" s="279"/>
      <c r="G2122" s="279"/>
      <c r="H2122" s="3"/>
      <c r="I2122" s="59"/>
      <c r="J2122" s="3"/>
    </row>
    <row r="2123" spans="1:10" ht="15.75">
      <c r="A2123" s="280" t="s">
        <v>6</v>
      </c>
      <c r="B2123" s="280"/>
      <c r="C2123" s="280"/>
      <c r="D2123" s="280"/>
      <c r="E2123" s="280"/>
      <c r="F2123" s="280"/>
      <c r="G2123" s="280"/>
      <c r="H2123" s="3"/>
      <c r="I2123" s="59"/>
      <c r="J2123" s="3"/>
    </row>
    <row r="2124" spans="1:10" ht="27.75">
      <c r="A2124" s="9"/>
      <c r="B2124" s="9"/>
      <c r="C2124" s="281" t="s">
        <v>427</v>
      </c>
      <c r="D2124" s="281"/>
      <c r="E2124" s="281"/>
      <c r="F2124" s="281"/>
      <c r="G2124" s="281"/>
      <c r="H2124" s="3"/>
      <c r="I2124" s="59"/>
      <c r="J2124" s="3"/>
    </row>
    <row r="2125" spans="1:10" ht="15.75">
      <c r="A2125" s="11" t="s">
        <v>358</v>
      </c>
      <c r="B2125" s="12"/>
      <c r="C2125" s="13"/>
      <c r="D2125" s="286"/>
      <c r="E2125" s="286"/>
      <c r="F2125" s="286"/>
      <c r="G2125" s="286"/>
      <c r="H2125" s="15"/>
      <c r="I2125" s="59"/>
      <c r="J2125" s="3"/>
    </row>
    <row r="2126" spans="1:10" ht="15.75">
      <c r="A2126" s="11" t="s">
        <v>9</v>
      </c>
      <c r="B2126" s="286" t="s">
        <v>391</v>
      </c>
      <c r="C2126" s="286"/>
      <c r="D2126" s="286"/>
      <c r="E2126" s="286"/>
      <c r="F2126" s="286"/>
      <c r="G2126" s="16"/>
      <c r="H2126" s="20" t="s">
        <v>161</v>
      </c>
      <c r="I2126" s="62"/>
      <c r="J2126" s="61"/>
    </row>
    <row r="2127" spans="1:10" ht="18.75" customHeight="1">
      <c r="A2127" s="11" t="s">
        <v>11</v>
      </c>
      <c r="B2127" s="303"/>
      <c r="C2127" s="303"/>
      <c r="D2127" s="303"/>
      <c r="E2127" s="303"/>
      <c r="F2127" s="303"/>
      <c r="G2127" s="180"/>
      <c r="H2127" s="180"/>
      <c r="I2127" s="180"/>
      <c r="J2127" s="3"/>
    </row>
    <row r="2128" spans="1:10" ht="15.75">
      <c r="A2128" s="21" t="s">
        <v>14</v>
      </c>
      <c r="B2128" s="181"/>
      <c r="C2128" s="21" t="s">
        <v>17</v>
      </c>
      <c r="D2128" s="22" t="s">
        <v>18</v>
      </c>
      <c r="E2128" s="23" t="s">
        <v>19</v>
      </c>
      <c r="F2128" s="23" t="s">
        <v>20</v>
      </c>
      <c r="G2128" s="21" t="s">
        <v>21</v>
      </c>
      <c r="H2128" s="3"/>
      <c r="I2128" s="59"/>
      <c r="J2128" s="3"/>
    </row>
    <row r="2129" spans="1:10">
      <c r="A2129" s="24">
        <v>1</v>
      </c>
      <c r="B2129" s="25" t="s">
        <v>23</v>
      </c>
      <c r="C2129" s="26">
        <v>10</v>
      </c>
      <c r="D2129" s="27">
        <v>79305</v>
      </c>
      <c r="E2129" s="28">
        <f t="shared" ref="E2129:E2146" si="240">D2129*C2129</f>
        <v>793050</v>
      </c>
      <c r="F2129" s="29">
        <v>0</v>
      </c>
      <c r="G2129" s="30">
        <f t="shared" ref="G2129:G2146" si="241">E2129-E2129*F2129</f>
        <v>793050</v>
      </c>
      <c r="H2129" s="31">
        <f>D2129/1.08</f>
        <v>73430.555555555547</v>
      </c>
      <c r="I2129" s="59"/>
      <c r="J2129" s="63">
        <f t="shared" ref="J2129:J2146" si="242">H2129*C2129</f>
        <v>734305.5555555555</v>
      </c>
    </row>
    <row r="2130" spans="1:10">
      <c r="A2130" s="120">
        <v>2</v>
      </c>
      <c r="B2130" s="121" t="s">
        <v>25</v>
      </c>
      <c r="C2130" s="126">
        <v>10</v>
      </c>
      <c r="D2130" s="33">
        <v>128591</v>
      </c>
      <c r="E2130" s="123">
        <f t="shared" si="240"/>
        <v>1285910</v>
      </c>
      <c r="F2130" s="29">
        <v>0</v>
      </c>
      <c r="G2130" s="125">
        <f t="shared" si="241"/>
        <v>1285910</v>
      </c>
      <c r="H2130" s="31">
        <f>D2130/1.08</f>
        <v>119065.74074074073</v>
      </c>
      <c r="I2130" s="129"/>
      <c r="J2130" s="63">
        <f t="shared" si="242"/>
        <v>1190657.4074074072</v>
      </c>
    </row>
    <row r="2131" spans="1:10">
      <c r="A2131" s="24">
        <v>3</v>
      </c>
      <c r="B2131" s="25" t="s">
        <v>26</v>
      </c>
      <c r="C2131" s="88"/>
      <c r="D2131" s="27">
        <v>60043</v>
      </c>
      <c r="E2131" s="28">
        <f t="shared" si="240"/>
        <v>0</v>
      </c>
      <c r="F2131" s="29">
        <v>0</v>
      </c>
      <c r="G2131" s="30">
        <f t="shared" si="241"/>
        <v>0</v>
      </c>
      <c r="H2131" s="31">
        <f>D2131/1.08</f>
        <v>55595.370370370365</v>
      </c>
      <c r="I2131" s="59"/>
      <c r="J2131" s="63">
        <f t="shared" si="242"/>
        <v>0</v>
      </c>
    </row>
    <row r="2132" spans="1:10">
      <c r="A2132" s="24">
        <v>4</v>
      </c>
      <c r="B2132" s="25" t="s">
        <v>27</v>
      </c>
      <c r="C2132" s="35"/>
      <c r="D2132" s="27">
        <v>115781</v>
      </c>
      <c r="E2132" s="28">
        <f t="shared" si="240"/>
        <v>0</v>
      </c>
      <c r="F2132" s="29">
        <v>0</v>
      </c>
      <c r="G2132" s="30">
        <f t="shared" si="241"/>
        <v>0</v>
      </c>
      <c r="H2132" s="31">
        <f>D2132/1.08</f>
        <v>107204.62962962962</v>
      </c>
      <c r="I2132" s="59"/>
      <c r="J2132" s="63">
        <f t="shared" si="242"/>
        <v>0</v>
      </c>
    </row>
    <row r="2133" spans="1:10">
      <c r="A2133" s="24">
        <v>5</v>
      </c>
      <c r="B2133" s="25" t="s">
        <v>28</v>
      </c>
      <c r="C2133" s="32">
        <v>20</v>
      </c>
      <c r="D2133" s="33">
        <v>119943</v>
      </c>
      <c r="E2133" s="123">
        <f t="shared" si="240"/>
        <v>2398860</v>
      </c>
      <c r="F2133" s="124">
        <v>0.25</v>
      </c>
      <c r="G2133" s="125">
        <f t="shared" si="241"/>
        <v>1799145</v>
      </c>
      <c r="H2133" s="128">
        <f>D2133/1.08*0.75</f>
        <v>83293.75</v>
      </c>
      <c r="I2133" s="59"/>
      <c r="J2133" s="63">
        <f t="shared" si="242"/>
        <v>1665875</v>
      </c>
    </row>
    <row r="2134" spans="1:10">
      <c r="A2134" s="24">
        <v>6</v>
      </c>
      <c r="B2134" s="25" t="s">
        <v>29</v>
      </c>
      <c r="C2134" s="26"/>
      <c r="D2134" s="27">
        <v>94810</v>
      </c>
      <c r="E2134" s="28">
        <f t="shared" si="240"/>
        <v>0</v>
      </c>
      <c r="F2134" s="29">
        <v>0</v>
      </c>
      <c r="G2134" s="30">
        <f t="shared" si="241"/>
        <v>0</v>
      </c>
      <c r="H2134" s="31">
        <f t="shared" ref="H2134:H2146" si="243">D2134/1.08</f>
        <v>87787.037037037036</v>
      </c>
      <c r="I2134" s="59"/>
      <c r="J2134" s="63">
        <f t="shared" si="242"/>
        <v>0</v>
      </c>
    </row>
    <row r="2135" spans="1:10">
      <c r="A2135" s="24">
        <v>7</v>
      </c>
      <c r="B2135" s="25" t="s">
        <v>30</v>
      </c>
      <c r="C2135" s="34"/>
      <c r="D2135" s="27">
        <v>141396</v>
      </c>
      <c r="E2135" s="28">
        <f t="shared" si="240"/>
        <v>0</v>
      </c>
      <c r="F2135" s="29">
        <v>0</v>
      </c>
      <c r="G2135" s="30">
        <f t="shared" si="241"/>
        <v>0</v>
      </c>
      <c r="H2135" s="31">
        <f t="shared" si="243"/>
        <v>130922.22222222222</v>
      </c>
      <c r="I2135" s="59"/>
      <c r="J2135" s="63">
        <f t="shared" si="242"/>
        <v>0</v>
      </c>
    </row>
    <row r="2136" spans="1:10">
      <c r="A2136" s="24">
        <v>8</v>
      </c>
      <c r="B2136" s="25" t="s">
        <v>31</v>
      </c>
      <c r="C2136" s="26"/>
      <c r="D2136" s="27">
        <v>232931</v>
      </c>
      <c r="E2136" s="28">
        <f t="shared" si="240"/>
        <v>0</v>
      </c>
      <c r="F2136" s="29">
        <v>0</v>
      </c>
      <c r="G2136" s="30">
        <f t="shared" si="241"/>
        <v>0</v>
      </c>
      <c r="H2136" s="31">
        <f t="shared" si="243"/>
        <v>215676.85185185182</v>
      </c>
      <c r="I2136" s="59"/>
      <c r="J2136" s="63">
        <f t="shared" si="242"/>
        <v>0</v>
      </c>
    </row>
    <row r="2137" spans="1:10">
      <c r="A2137" s="24">
        <v>9</v>
      </c>
      <c r="B2137" s="36" t="s">
        <v>32</v>
      </c>
      <c r="C2137" s="26"/>
      <c r="D2137" s="27">
        <v>101534</v>
      </c>
      <c r="E2137" s="28">
        <f t="shared" si="240"/>
        <v>0</v>
      </c>
      <c r="F2137" s="29">
        <v>0</v>
      </c>
      <c r="G2137" s="30">
        <f t="shared" si="241"/>
        <v>0</v>
      </c>
      <c r="H2137" s="31">
        <f t="shared" si="243"/>
        <v>94012.962962962964</v>
      </c>
      <c r="I2137" s="59"/>
      <c r="J2137" s="63">
        <f t="shared" si="242"/>
        <v>0</v>
      </c>
    </row>
    <row r="2138" spans="1:10">
      <c r="A2138" s="168">
        <v>10</v>
      </c>
      <c r="B2138" s="36" t="s">
        <v>33</v>
      </c>
      <c r="C2138" s="37"/>
      <c r="D2138" s="27">
        <v>110148</v>
      </c>
      <c r="E2138" s="156">
        <f t="shared" si="240"/>
        <v>0</v>
      </c>
      <c r="F2138" s="157">
        <v>0</v>
      </c>
      <c r="G2138" s="30">
        <f t="shared" si="241"/>
        <v>0</v>
      </c>
      <c r="H2138" s="170">
        <f t="shared" si="243"/>
        <v>101988.88888888888</v>
      </c>
      <c r="I2138" s="183"/>
      <c r="J2138" s="158">
        <f t="shared" si="242"/>
        <v>0</v>
      </c>
    </row>
    <row r="2139" spans="1:10">
      <c r="A2139" s="24">
        <v>11</v>
      </c>
      <c r="B2139" s="25" t="s">
        <v>34</v>
      </c>
      <c r="C2139" s="37">
        <v>10</v>
      </c>
      <c r="D2139" s="27">
        <v>54198</v>
      </c>
      <c r="E2139" s="28">
        <f t="shared" si="240"/>
        <v>541980</v>
      </c>
      <c r="F2139" s="29">
        <v>0</v>
      </c>
      <c r="G2139" s="30">
        <f t="shared" si="241"/>
        <v>541980</v>
      </c>
      <c r="H2139" s="31">
        <f t="shared" si="243"/>
        <v>50183.333333333328</v>
      </c>
      <c r="I2139" s="59"/>
      <c r="J2139" s="63">
        <f t="shared" si="242"/>
        <v>501833.33333333326</v>
      </c>
    </row>
    <row r="2140" spans="1:10">
      <c r="A2140" s="24">
        <v>12</v>
      </c>
      <c r="B2140" s="25" t="s">
        <v>35</v>
      </c>
      <c r="C2140" s="37"/>
      <c r="D2140" s="27">
        <v>49680</v>
      </c>
      <c r="E2140" s="28">
        <f t="shared" si="240"/>
        <v>0</v>
      </c>
      <c r="F2140" s="29">
        <v>0</v>
      </c>
      <c r="G2140" s="30">
        <f t="shared" si="241"/>
        <v>0</v>
      </c>
      <c r="H2140" s="31">
        <f t="shared" si="243"/>
        <v>46000</v>
      </c>
      <c r="I2140" s="59"/>
      <c r="J2140" s="63">
        <f t="shared" si="242"/>
        <v>0</v>
      </c>
    </row>
    <row r="2141" spans="1:10">
      <c r="A2141" s="168">
        <v>13</v>
      </c>
      <c r="B2141" s="25" t="s">
        <v>36</v>
      </c>
      <c r="C2141" s="37"/>
      <c r="D2141" s="38">
        <v>64152</v>
      </c>
      <c r="E2141" s="156">
        <f t="shared" si="240"/>
        <v>0</v>
      </c>
      <c r="F2141" s="157">
        <v>0</v>
      </c>
      <c r="G2141" s="30">
        <f t="shared" si="241"/>
        <v>0</v>
      </c>
      <c r="H2141" s="170">
        <f t="shared" si="243"/>
        <v>59399.999999999993</v>
      </c>
      <c r="I2141" s="183"/>
      <c r="J2141" s="158">
        <f t="shared" si="242"/>
        <v>0</v>
      </c>
    </row>
    <row r="2142" spans="1:10">
      <c r="A2142" s="168">
        <v>14</v>
      </c>
      <c r="B2142" s="25" t="s">
        <v>37</v>
      </c>
      <c r="C2142" s="37"/>
      <c r="D2142" s="38">
        <v>65934</v>
      </c>
      <c r="E2142" s="156">
        <f t="shared" si="240"/>
        <v>0</v>
      </c>
      <c r="F2142" s="157">
        <v>0</v>
      </c>
      <c r="G2142" s="30">
        <f t="shared" si="241"/>
        <v>0</v>
      </c>
      <c r="H2142" s="170">
        <f t="shared" si="243"/>
        <v>61049.999999999993</v>
      </c>
      <c r="I2142" s="183"/>
      <c r="J2142" s="158">
        <f t="shared" si="242"/>
        <v>0</v>
      </c>
    </row>
    <row r="2143" spans="1:10">
      <c r="A2143" s="168">
        <v>15</v>
      </c>
      <c r="B2143" s="25" t="s">
        <v>38</v>
      </c>
      <c r="C2143" s="37"/>
      <c r="D2143" s="38">
        <v>76626</v>
      </c>
      <c r="E2143" s="156">
        <f t="shared" si="240"/>
        <v>0</v>
      </c>
      <c r="F2143" s="157">
        <v>0</v>
      </c>
      <c r="G2143" s="30">
        <f t="shared" si="241"/>
        <v>0</v>
      </c>
      <c r="H2143" s="170">
        <f t="shared" si="243"/>
        <v>70950</v>
      </c>
      <c r="I2143" s="183"/>
      <c r="J2143" s="158">
        <f t="shared" si="242"/>
        <v>0</v>
      </c>
    </row>
    <row r="2144" spans="1:10">
      <c r="A2144" s="168">
        <v>16</v>
      </c>
      <c r="B2144" s="25" t="s">
        <v>39</v>
      </c>
      <c r="C2144" s="37"/>
      <c r="D2144" s="38">
        <v>80190</v>
      </c>
      <c r="E2144" s="156">
        <f t="shared" si="240"/>
        <v>0</v>
      </c>
      <c r="F2144" s="157">
        <v>0</v>
      </c>
      <c r="G2144" s="30">
        <f t="shared" si="241"/>
        <v>0</v>
      </c>
      <c r="H2144" s="170">
        <f t="shared" si="243"/>
        <v>74250</v>
      </c>
      <c r="I2144" s="183"/>
      <c r="J2144" s="158">
        <f t="shared" si="242"/>
        <v>0</v>
      </c>
    </row>
    <row r="2145" spans="1:10">
      <c r="A2145" s="168">
        <v>17</v>
      </c>
      <c r="B2145" s="25" t="s">
        <v>40</v>
      </c>
      <c r="C2145" s="37"/>
      <c r="D2145" s="38">
        <v>113832</v>
      </c>
      <c r="E2145" s="156">
        <f t="shared" si="240"/>
        <v>0</v>
      </c>
      <c r="F2145" s="157">
        <v>0</v>
      </c>
      <c r="G2145" s="30">
        <f t="shared" si="241"/>
        <v>0</v>
      </c>
      <c r="H2145" s="170">
        <f t="shared" si="243"/>
        <v>105400</v>
      </c>
      <c r="I2145" s="183"/>
      <c r="J2145" s="158">
        <f t="shared" si="242"/>
        <v>0</v>
      </c>
    </row>
    <row r="2146" spans="1:10">
      <c r="A2146" s="168">
        <v>18</v>
      </c>
      <c r="B2146" s="25" t="s">
        <v>41</v>
      </c>
      <c r="C2146" s="37"/>
      <c r="D2146" s="38">
        <v>98010</v>
      </c>
      <c r="E2146" s="156">
        <f t="shared" si="240"/>
        <v>0</v>
      </c>
      <c r="F2146" s="157">
        <v>0</v>
      </c>
      <c r="G2146" s="30">
        <f t="shared" si="241"/>
        <v>0</v>
      </c>
      <c r="H2146" s="170">
        <f t="shared" si="243"/>
        <v>90750</v>
      </c>
      <c r="I2146" s="183"/>
      <c r="J2146" s="158">
        <f t="shared" si="242"/>
        <v>0</v>
      </c>
    </row>
    <row r="2147" spans="1:10" ht="17.25">
      <c r="A2147" s="40"/>
      <c r="B2147" s="41" t="s">
        <v>42</v>
      </c>
      <c r="C2147" s="42">
        <f>SUM(C2129:C2146)</f>
        <v>50</v>
      </c>
      <c r="D2147" s="42"/>
      <c r="E2147" s="43">
        <f>SUM(E2129:E2146)</f>
        <v>5019800</v>
      </c>
      <c r="F2147" s="43"/>
      <c r="G2147" s="44">
        <f>SUM(G2129:G2146)</f>
        <v>4420085</v>
      </c>
      <c r="H2147" s="45"/>
      <c r="I2147" s="64"/>
      <c r="J2147" s="45">
        <f>SUM(J2129:J2146)</f>
        <v>4092671.2962962957</v>
      </c>
    </row>
    <row r="2148" spans="1:10" ht="31.5">
      <c r="A2148" s="46"/>
      <c r="B2148" s="47"/>
      <c r="C2148" s="48"/>
      <c r="D2148" s="48"/>
      <c r="E2148" s="49"/>
      <c r="F2148" s="49"/>
      <c r="G2148" s="50"/>
      <c r="H2148" s="51"/>
      <c r="I2148" s="65"/>
      <c r="J2148" s="184">
        <f>J2147*0.08</f>
        <v>327413.70370370365</v>
      </c>
    </row>
    <row r="2149" spans="1:10" ht="18">
      <c r="A2149" s="283" t="s">
        <v>43</v>
      </c>
      <c r="B2149" s="283"/>
      <c r="C2149" s="284" t="s">
        <v>44</v>
      </c>
      <c r="D2149" s="284"/>
      <c r="E2149" s="54"/>
      <c r="F2149" s="54"/>
      <c r="G2149" s="55" t="s">
        <v>45</v>
      </c>
      <c r="H2149" s="56"/>
      <c r="I2149" s="66"/>
      <c r="J2149" s="185">
        <f>SUM(J2147:J2148)</f>
        <v>4420084.9999999991</v>
      </c>
    </row>
    <row r="2151" spans="1:10">
      <c r="B2151" s="131" t="s">
        <v>165</v>
      </c>
      <c r="C2151" s="131" t="s">
        <v>166</v>
      </c>
      <c r="D2151" s="131"/>
      <c r="E2151" s="131" t="s">
        <v>167</v>
      </c>
    </row>
    <row r="2153" spans="1:10" ht="17.25" customHeight="1"/>
    <row r="2154" spans="1:10" ht="15.75">
      <c r="A2154" s="279" t="s">
        <v>0</v>
      </c>
      <c r="B2154" s="279"/>
      <c r="C2154" s="279"/>
      <c r="D2154" s="279"/>
      <c r="E2154" s="279"/>
      <c r="F2154" s="279"/>
      <c r="G2154" s="279"/>
      <c r="H2154" s="3"/>
      <c r="I2154" s="182"/>
      <c r="J2154" s="3"/>
    </row>
    <row r="2155" spans="1:10" ht="15.75">
      <c r="A2155" s="279" t="s">
        <v>1</v>
      </c>
      <c r="B2155" s="279"/>
      <c r="C2155" s="279"/>
      <c r="D2155" s="279"/>
      <c r="E2155" s="279"/>
      <c r="F2155" s="279"/>
      <c r="G2155" s="279"/>
      <c r="H2155" s="176"/>
      <c r="I2155" s="176"/>
      <c r="J2155" s="176"/>
    </row>
    <row r="2156" spans="1:10" ht="15.75">
      <c r="A2156" s="279" t="s">
        <v>2</v>
      </c>
      <c r="B2156" s="279"/>
      <c r="C2156" s="279"/>
      <c r="D2156" s="279"/>
      <c r="E2156" s="279"/>
      <c r="F2156" s="279"/>
      <c r="G2156" s="279"/>
      <c r="H2156" s="3"/>
      <c r="I2156" s="59"/>
      <c r="J2156" s="3"/>
    </row>
    <row r="2157" spans="1:10" ht="15.75">
      <c r="A2157" s="279" t="s">
        <v>4</v>
      </c>
      <c r="B2157" s="279"/>
      <c r="C2157" s="279"/>
      <c r="D2157" s="279"/>
      <c r="E2157" s="279"/>
      <c r="F2157" s="279"/>
      <c r="G2157" s="279"/>
      <c r="H2157" s="3"/>
      <c r="I2157" s="59"/>
      <c r="J2157" s="3"/>
    </row>
    <row r="2158" spans="1:10" ht="15.75">
      <c r="A2158" s="280" t="s">
        <v>6</v>
      </c>
      <c r="B2158" s="280"/>
      <c r="C2158" s="280"/>
      <c r="D2158" s="280"/>
      <c r="E2158" s="280"/>
      <c r="F2158" s="280"/>
      <c r="G2158" s="280"/>
      <c r="H2158" s="3"/>
      <c r="I2158" s="59"/>
      <c r="J2158" s="3"/>
    </row>
    <row r="2159" spans="1:10" ht="27.75">
      <c r="A2159" s="9"/>
      <c r="B2159" s="9"/>
      <c r="C2159" s="281" t="s">
        <v>427</v>
      </c>
      <c r="D2159" s="281"/>
      <c r="E2159" s="281"/>
      <c r="F2159" s="281"/>
      <c r="G2159" s="281"/>
      <c r="H2159" s="3"/>
      <c r="I2159" s="59"/>
      <c r="J2159" s="3"/>
    </row>
    <row r="2160" spans="1:10" ht="15.75">
      <c r="A2160" s="11" t="s">
        <v>358</v>
      </c>
      <c r="B2160" s="12"/>
      <c r="C2160" s="13"/>
      <c r="D2160" s="286"/>
      <c r="E2160" s="286"/>
      <c r="F2160" s="286"/>
      <c r="G2160" s="286"/>
      <c r="H2160" s="15"/>
      <c r="I2160" s="59"/>
      <c r="J2160" s="3"/>
    </row>
    <row r="2161" spans="1:10" ht="15.75">
      <c r="A2161" s="11" t="s">
        <v>9</v>
      </c>
      <c r="B2161" s="286" t="s">
        <v>362</v>
      </c>
      <c r="C2161" s="286"/>
      <c r="D2161" s="286"/>
      <c r="E2161" s="286"/>
      <c r="F2161" s="286"/>
      <c r="G2161" s="16"/>
      <c r="H2161" s="20" t="s">
        <v>161</v>
      </c>
      <c r="I2161" s="62"/>
      <c r="J2161" s="61"/>
    </row>
    <row r="2162" spans="1:10" ht="18.75" customHeight="1">
      <c r="A2162" s="11" t="s">
        <v>11</v>
      </c>
      <c r="B2162" s="303"/>
      <c r="C2162" s="303"/>
      <c r="D2162" s="303"/>
      <c r="E2162" s="303"/>
      <c r="F2162" s="303"/>
      <c r="G2162" s="180"/>
      <c r="H2162" s="180"/>
      <c r="I2162" s="180"/>
      <c r="J2162" s="3"/>
    </row>
    <row r="2163" spans="1:10" ht="15.75">
      <c r="A2163" s="21" t="s">
        <v>14</v>
      </c>
      <c r="B2163" s="181"/>
      <c r="C2163" s="21" t="s">
        <v>17</v>
      </c>
      <c r="D2163" s="22" t="s">
        <v>18</v>
      </c>
      <c r="E2163" s="23" t="s">
        <v>19</v>
      </c>
      <c r="F2163" s="23" t="s">
        <v>20</v>
      </c>
      <c r="G2163" s="21" t="s">
        <v>21</v>
      </c>
      <c r="H2163" s="3"/>
      <c r="I2163" s="59"/>
      <c r="J2163" s="3"/>
    </row>
    <row r="2164" spans="1:10">
      <c r="A2164" s="24">
        <v>1</v>
      </c>
      <c r="B2164" s="25" t="s">
        <v>23</v>
      </c>
      <c r="C2164" s="26"/>
      <c r="D2164" s="27">
        <v>79305</v>
      </c>
      <c r="E2164" s="28">
        <f t="shared" ref="E2164:E2181" si="244">D2164*C2164</f>
        <v>0</v>
      </c>
      <c r="F2164" s="29">
        <v>0</v>
      </c>
      <c r="G2164" s="30">
        <f t="shared" ref="G2164:G2181" si="245">E2164-E2164*F2164</f>
        <v>0</v>
      </c>
      <c r="H2164" s="31">
        <f>D2164/1.08</f>
        <v>73430.555555555547</v>
      </c>
      <c r="I2164" s="59"/>
      <c r="J2164" s="63">
        <f t="shared" ref="J2164:J2181" si="246">H2164*C2164</f>
        <v>0</v>
      </c>
    </row>
    <row r="2165" spans="1:10">
      <c r="A2165" s="120">
        <v>2</v>
      </c>
      <c r="B2165" s="121" t="s">
        <v>25</v>
      </c>
      <c r="C2165" s="126"/>
      <c r="D2165" s="33">
        <v>128591</v>
      </c>
      <c r="E2165" s="123">
        <f t="shared" si="244"/>
        <v>0</v>
      </c>
      <c r="F2165" s="29">
        <v>0</v>
      </c>
      <c r="G2165" s="125">
        <f t="shared" si="245"/>
        <v>0</v>
      </c>
      <c r="H2165" s="31">
        <f>D2165/1.08</f>
        <v>119065.74074074073</v>
      </c>
      <c r="I2165" s="129"/>
      <c r="J2165" s="63">
        <f t="shared" si="246"/>
        <v>0</v>
      </c>
    </row>
    <row r="2166" spans="1:10">
      <c r="A2166" s="24">
        <v>3</v>
      </c>
      <c r="B2166" s="25" t="s">
        <v>26</v>
      </c>
      <c r="C2166" s="88"/>
      <c r="D2166" s="27">
        <v>60043</v>
      </c>
      <c r="E2166" s="28">
        <f t="shared" si="244"/>
        <v>0</v>
      </c>
      <c r="F2166" s="29">
        <v>0</v>
      </c>
      <c r="G2166" s="30">
        <f t="shared" si="245"/>
        <v>0</v>
      </c>
      <c r="H2166" s="31">
        <f>D2166/1.08</f>
        <v>55595.370370370365</v>
      </c>
      <c r="I2166" s="59"/>
      <c r="J2166" s="63">
        <f t="shared" si="246"/>
        <v>0</v>
      </c>
    </row>
    <row r="2167" spans="1:10">
      <c r="A2167" s="24">
        <v>4</v>
      </c>
      <c r="B2167" s="25" t="s">
        <v>27</v>
      </c>
      <c r="C2167" s="35"/>
      <c r="D2167" s="27">
        <v>115781</v>
      </c>
      <c r="E2167" s="28">
        <f t="shared" si="244"/>
        <v>0</v>
      </c>
      <c r="F2167" s="29">
        <v>0</v>
      </c>
      <c r="G2167" s="30">
        <f t="shared" si="245"/>
        <v>0</v>
      </c>
      <c r="H2167" s="31">
        <f>D2167/1.08</f>
        <v>107204.62962962962</v>
      </c>
      <c r="I2167" s="59"/>
      <c r="J2167" s="63">
        <f t="shared" si="246"/>
        <v>0</v>
      </c>
    </row>
    <row r="2168" spans="1:10">
      <c r="A2168" s="24">
        <v>5</v>
      </c>
      <c r="B2168" s="25" t="s">
        <v>28</v>
      </c>
      <c r="C2168" s="32">
        <v>10</v>
      </c>
      <c r="D2168" s="33">
        <v>119943</v>
      </c>
      <c r="E2168" s="123">
        <f t="shared" si="244"/>
        <v>1199430</v>
      </c>
      <c r="F2168" s="124">
        <v>0.25</v>
      </c>
      <c r="G2168" s="125">
        <f t="shared" si="245"/>
        <v>899572.5</v>
      </c>
      <c r="H2168" s="128">
        <f>D2168/1.08*0.75</f>
        <v>83293.75</v>
      </c>
      <c r="I2168" s="59"/>
      <c r="J2168" s="63">
        <f t="shared" si="246"/>
        <v>832937.5</v>
      </c>
    </row>
    <row r="2169" spans="1:10">
      <c r="A2169" s="24">
        <v>6</v>
      </c>
      <c r="B2169" s="25" t="s">
        <v>29</v>
      </c>
      <c r="C2169" s="26"/>
      <c r="D2169" s="27">
        <v>94810</v>
      </c>
      <c r="E2169" s="28">
        <f t="shared" si="244"/>
        <v>0</v>
      </c>
      <c r="F2169" s="29">
        <v>0</v>
      </c>
      <c r="G2169" s="30">
        <f t="shared" si="245"/>
        <v>0</v>
      </c>
      <c r="H2169" s="31">
        <f t="shared" ref="H2169:H2181" si="247">D2169/1.08</f>
        <v>87787.037037037036</v>
      </c>
      <c r="I2169" s="59"/>
      <c r="J2169" s="63">
        <f t="shared" si="246"/>
        <v>0</v>
      </c>
    </row>
    <row r="2170" spans="1:10">
      <c r="A2170" s="24">
        <v>7</v>
      </c>
      <c r="B2170" s="25" t="s">
        <v>30</v>
      </c>
      <c r="C2170" s="34"/>
      <c r="D2170" s="27">
        <v>141396</v>
      </c>
      <c r="E2170" s="28">
        <f t="shared" si="244"/>
        <v>0</v>
      </c>
      <c r="F2170" s="29">
        <v>0</v>
      </c>
      <c r="G2170" s="30">
        <f t="shared" si="245"/>
        <v>0</v>
      </c>
      <c r="H2170" s="31">
        <f t="shared" si="247"/>
        <v>130922.22222222222</v>
      </c>
      <c r="I2170" s="59"/>
      <c r="J2170" s="63">
        <f t="shared" si="246"/>
        <v>0</v>
      </c>
    </row>
    <row r="2171" spans="1:10">
      <c r="A2171" s="24">
        <v>8</v>
      </c>
      <c r="B2171" s="25" t="s">
        <v>31</v>
      </c>
      <c r="C2171" s="26"/>
      <c r="D2171" s="27">
        <v>232931</v>
      </c>
      <c r="E2171" s="28">
        <f t="shared" si="244"/>
        <v>0</v>
      </c>
      <c r="F2171" s="29">
        <v>0</v>
      </c>
      <c r="G2171" s="30">
        <f t="shared" si="245"/>
        <v>0</v>
      </c>
      <c r="H2171" s="31">
        <f t="shared" si="247"/>
        <v>215676.85185185182</v>
      </c>
      <c r="I2171" s="59"/>
      <c r="J2171" s="63">
        <f t="shared" si="246"/>
        <v>0</v>
      </c>
    </row>
    <row r="2172" spans="1:10">
      <c r="A2172" s="24">
        <v>9</v>
      </c>
      <c r="B2172" s="36" t="s">
        <v>32</v>
      </c>
      <c r="C2172" s="26"/>
      <c r="D2172" s="27">
        <v>101534</v>
      </c>
      <c r="E2172" s="28">
        <f t="shared" si="244"/>
        <v>0</v>
      </c>
      <c r="F2172" s="29">
        <v>0</v>
      </c>
      <c r="G2172" s="30">
        <f t="shared" si="245"/>
        <v>0</v>
      </c>
      <c r="H2172" s="31">
        <f t="shared" si="247"/>
        <v>94012.962962962964</v>
      </c>
      <c r="I2172" s="59"/>
      <c r="J2172" s="63">
        <f t="shared" si="246"/>
        <v>0</v>
      </c>
    </row>
    <row r="2173" spans="1:10">
      <c r="A2173" s="168">
        <v>10</v>
      </c>
      <c r="B2173" s="36" t="s">
        <v>33</v>
      </c>
      <c r="C2173" s="37"/>
      <c r="D2173" s="27">
        <v>110148</v>
      </c>
      <c r="E2173" s="156">
        <f t="shared" si="244"/>
        <v>0</v>
      </c>
      <c r="F2173" s="157">
        <v>0</v>
      </c>
      <c r="G2173" s="30">
        <f t="shared" si="245"/>
        <v>0</v>
      </c>
      <c r="H2173" s="170">
        <f t="shared" si="247"/>
        <v>101988.88888888888</v>
      </c>
      <c r="I2173" s="183"/>
      <c r="J2173" s="158">
        <f t="shared" si="246"/>
        <v>0</v>
      </c>
    </row>
    <row r="2174" spans="1:10">
      <c r="A2174" s="24">
        <v>11</v>
      </c>
      <c r="B2174" s="25" t="s">
        <v>34</v>
      </c>
      <c r="C2174" s="37"/>
      <c r="D2174" s="27">
        <v>54198</v>
      </c>
      <c r="E2174" s="28">
        <f t="shared" si="244"/>
        <v>0</v>
      </c>
      <c r="F2174" s="29">
        <v>0</v>
      </c>
      <c r="G2174" s="30">
        <f t="shared" si="245"/>
        <v>0</v>
      </c>
      <c r="H2174" s="31">
        <f t="shared" si="247"/>
        <v>50183.333333333328</v>
      </c>
      <c r="I2174" s="59"/>
      <c r="J2174" s="63">
        <f t="shared" si="246"/>
        <v>0</v>
      </c>
    </row>
    <row r="2175" spans="1:10">
      <c r="A2175" s="24">
        <v>12</v>
      </c>
      <c r="B2175" s="25" t="s">
        <v>35</v>
      </c>
      <c r="C2175" s="37"/>
      <c r="D2175" s="27">
        <v>49680</v>
      </c>
      <c r="E2175" s="28">
        <f t="shared" si="244"/>
        <v>0</v>
      </c>
      <c r="F2175" s="29">
        <v>0</v>
      </c>
      <c r="G2175" s="30">
        <f t="shared" si="245"/>
        <v>0</v>
      </c>
      <c r="H2175" s="31">
        <f t="shared" si="247"/>
        <v>46000</v>
      </c>
      <c r="I2175" s="59"/>
      <c r="J2175" s="63">
        <f t="shared" si="246"/>
        <v>0</v>
      </c>
    </row>
    <row r="2176" spans="1:10">
      <c r="A2176" s="168">
        <v>13</v>
      </c>
      <c r="B2176" s="25" t="s">
        <v>36</v>
      </c>
      <c r="C2176" s="37"/>
      <c r="D2176" s="38">
        <v>64152</v>
      </c>
      <c r="E2176" s="156">
        <f t="shared" si="244"/>
        <v>0</v>
      </c>
      <c r="F2176" s="157">
        <v>0</v>
      </c>
      <c r="G2176" s="30">
        <f t="shared" si="245"/>
        <v>0</v>
      </c>
      <c r="H2176" s="170">
        <f t="shared" si="247"/>
        <v>59399.999999999993</v>
      </c>
      <c r="I2176" s="183"/>
      <c r="J2176" s="158">
        <f t="shared" si="246"/>
        <v>0</v>
      </c>
    </row>
    <row r="2177" spans="1:10">
      <c r="A2177" s="168">
        <v>14</v>
      </c>
      <c r="B2177" s="25" t="s">
        <v>37</v>
      </c>
      <c r="C2177" s="37"/>
      <c r="D2177" s="38">
        <v>65934</v>
      </c>
      <c r="E2177" s="156">
        <f t="shared" si="244"/>
        <v>0</v>
      </c>
      <c r="F2177" s="157">
        <v>0</v>
      </c>
      <c r="G2177" s="30">
        <f t="shared" si="245"/>
        <v>0</v>
      </c>
      <c r="H2177" s="170">
        <f t="shared" si="247"/>
        <v>61049.999999999993</v>
      </c>
      <c r="I2177" s="183"/>
      <c r="J2177" s="158">
        <f t="shared" si="246"/>
        <v>0</v>
      </c>
    </row>
    <row r="2178" spans="1:10">
      <c r="A2178" s="168">
        <v>15</v>
      </c>
      <c r="B2178" s="25" t="s">
        <v>38</v>
      </c>
      <c r="C2178" s="37"/>
      <c r="D2178" s="38">
        <v>76626</v>
      </c>
      <c r="E2178" s="156">
        <f t="shared" si="244"/>
        <v>0</v>
      </c>
      <c r="F2178" s="157">
        <v>0</v>
      </c>
      <c r="G2178" s="30">
        <f t="shared" si="245"/>
        <v>0</v>
      </c>
      <c r="H2178" s="170">
        <f t="shared" si="247"/>
        <v>70950</v>
      </c>
      <c r="I2178" s="183"/>
      <c r="J2178" s="158">
        <f t="shared" si="246"/>
        <v>0</v>
      </c>
    </row>
    <row r="2179" spans="1:10">
      <c r="A2179" s="168">
        <v>16</v>
      </c>
      <c r="B2179" s="25" t="s">
        <v>39</v>
      </c>
      <c r="C2179" s="37"/>
      <c r="D2179" s="38">
        <v>80190</v>
      </c>
      <c r="E2179" s="156">
        <f t="shared" si="244"/>
        <v>0</v>
      </c>
      <c r="F2179" s="157">
        <v>0</v>
      </c>
      <c r="G2179" s="30">
        <f t="shared" si="245"/>
        <v>0</v>
      </c>
      <c r="H2179" s="170">
        <f t="shared" si="247"/>
        <v>74250</v>
      </c>
      <c r="I2179" s="183"/>
      <c r="J2179" s="158">
        <f t="shared" si="246"/>
        <v>0</v>
      </c>
    </row>
    <row r="2180" spans="1:10">
      <c r="A2180" s="168">
        <v>17</v>
      </c>
      <c r="B2180" s="25" t="s">
        <v>40</v>
      </c>
      <c r="C2180" s="37"/>
      <c r="D2180" s="38">
        <v>113832</v>
      </c>
      <c r="E2180" s="156">
        <f t="shared" si="244"/>
        <v>0</v>
      </c>
      <c r="F2180" s="157">
        <v>0</v>
      </c>
      <c r="G2180" s="30">
        <f t="shared" si="245"/>
        <v>0</v>
      </c>
      <c r="H2180" s="170">
        <f t="shared" si="247"/>
        <v>105400</v>
      </c>
      <c r="I2180" s="183"/>
      <c r="J2180" s="158">
        <f t="shared" si="246"/>
        <v>0</v>
      </c>
    </row>
    <row r="2181" spans="1:10">
      <c r="A2181" s="168">
        <v>18</v>
      </c>
      <c r="B2181" s="25" t="s">
        <v>41</v>
      </c>
      <c r="C2181" s="37"/>
      <c r="D2181" s="38">
        <v>98010</v>
      </c>
      <c r="E2181" s="156">
        <f t="shared" si="244"/>
        <v>0</v>
      </c>
      <c r="F2181" s="157">
        <v>0</v>
      </c>
      <c r="G2181" s="30">
        <f t="shared" si="245"/>
        <v>0</v>
      </c>
      <c r="H2181" s="170">
        <f t="shared" si="247"/>
        <v>90750</v>
      </c>
      <c r="I2181" s="183"/>
      <c r="J2181" s="158">
        <f t="shared" si="246"/>
        <v>0</v>
      </c>
    </row>
    <row r="2182" spans="1:10" ht="17.25">
      <c r="A2182" s="40"/>
      <c r="B2182" s="41" t="s">
        <v>42</v>
      </c>
      <c r="C2182" s="42">
        <f>SUM(C2164:C2181)</f>
        <v>10</v>
      </c>
      <c r="D2182" s="42"/>
      <c r="E2182" s="43">
        <f>SUM(E2164:E2181)</f>
        <v>1199430</v>
      </c>
      <c r="F2182" s="43"/>
      <c r="G2182" s="44">
        <f>SUM(G2164:G2181)</f>
        <v>899572.5</v>
      </c>
      <c r="H2182" s="45"/>
      <c r="I2182" s="64"/>
      <c r="J2182" s="45">
        <f>SUM(J2164:J2181)</f>
        <v>832937.5</v>
      </c>
    </row>
    <row r="2183" spans="1:10" ht="31.5">
      <c r="A2183" s="46"/>
      <c r="B2183" s="47"/>
      <c r="C2183" s="48"/>
      <c r="D2183" s="48"/>
      <c r="E2183" s="49"/>
      <c r="F2183" s="49"/>
      <c r="G2183" s="50"/>
      <c r="H2183" s="51"/>
      <c r="I2183" s="65"/>
      <c r="J2183" s="184">
        <f>J2182*0.08</f>
        <v>66635</v>
      </c>
    </row>
    <row r="2184" spans="1:10" ht="18">
      <c r="A2184" s="283" t="s">
        <v>43</v>
      </c>
      <c r="B2184" s="283"/>
      <c r="C2184" s="284" t="s">
        <v>44</v>
      </c>
      <c r="D2184" s="284"/>
      <c r="E2184" s="54"/>
      <c r="F2184" s="54"/>
      <c r="G2184" s="55" t="s">
        <v>45</v>
      </c>
      <c r="H2184" s="56"/>
      <c r="I2184" s="66"/>
      <c r="J2184" s="185">
        <f>SUM(J2182:J2183)</f>
        <v>899572.5</v>
      </c>
    </row>
    <row r="2186" spans="1:10">
      <c r="B2186" s="131" t="s">
        <v>165</v>
      </c>
      <c r="C2186" s="131" t="s">
        <v>166</v>
      </c>
      <c r="D2186" s="131"/>
      <c r="E2186" s="131" t="s">
        <v>167</v>
      </c>
    </row>
    <row r="2189" spans="1:10" ht="15.75">
      <c r="A2189" s="279" t="s">
        <v>0</v>
      </c>
      <c r="B2189" s="279"/>
      <c r="C2189" s="279"/>
      <c r="D2189" s="279"/>
      <c r="E2189" s="279"/>
      <c r="F2189" s="279"/>
      <c r="G2189" s="279"/>
      <c r="H2189" s="3"/>
      <c r="I2189" s="182"/>
      <c r="J2189" s="3"/>
    </row>
    <row r="2190" spans="1:10" ht="15.75">
      <c r="A2190" s="279" t="s">
        <v>1</v>
      </c>
      <c r="B2190" s="279"/>
      <c r="C2190" s="279"/>
      <c r="D2190" s="279"/>
      <c r="E2190" s="279"/>
      <c r="F2190" s="279"/>
      <c r="G2190" s="279"/>
      <c r="H2190" s="176"/>
      <c r="I2190" s="176"/>
      <c r="J2190" s="176"/>
    </row>
    <row r="2191" spans="1:10" ht="15.75">
      <c r="A2191" s="279" t="s">
        <v>2</v>
      </c>
      <c r="B2191" s="279"/>
      <c r="C2191" s="279"/>
      <c r="D2191" s="279"/>
      <c r="E2191" s="279"/>
      <c r="F2191" s="279"/>
      <c r="G2191" s="279"/>
      <c r="H2191" s="3"/>
      <c r="I2191" s="59"/>
      <c r="J2191" s="3"/>
    </row>
    <row r="2192" spans="1:10" ht="15.75">
      <c r="A2192" s="279" t="s">
        <v>4</v>
      </c>
      <c r="B2192" s="279"/>
      <c r="C2192" s="279"/>
      <c r="D2192" s="279"/>
      <c r="E2192" s="279"/>
      <c r="F2192" s="279"/>
      <c r="G2192" s="279"/>
      <c r="H2192" s="3"/>
      <c r="I2192" s="59"/>
      <c r="J2192" s="3"/>
    </row>
    <row r="2193" spans="1:10" ht="15.75">
      <c r="A2193" s="280" t="s">
        <v>6</v>
      </c>
      <c r="B2193" s="280"/>
      <c r="C2193" s="280"/>
      <c r="D2193" s="280"/>
      <c r="E2193" s="280"/>
      <c r="F2193" s="280"/>
      <c r="G2193" s="280"/>
      <c r="H2193" s="3"/>
      <c r="I2193" s="59"/>
      <c r="J2193" s="3"/>
    </row>
    <row r="2194" spans="1:10" ht="27.75">
      <c r="A2194" s="9"/>
      <c r="B2194" s="9"/>
      <c r="C2194" s="281" t="s">
        <v>427</v>
      </c>
      <c r="D2194" s="281"/>
      <c r="E2194" s="281"/>
      <c r="F2194" s="281"/>
      <c r="G2194" s="281"/>
      <c r="H2194" s="3"/>
      <c r="I2194" s="59"/>
      <c r="J2194" s="3"/>
    </row>
    <row r="2195" spans="1:10" ht="15.75">
      <c r="A2195" s="11" t="s">
        <v>358</v>
      </c>
      <c r="B2195" s="12"/>
      <c r="C2195" s="13"/>
      <c r="D2195" s="286"/>
      <c r="E2195" s="286"/>
      <c r="F2195" s="286"/>
      <c r="G2195" s="286"/>
      <c r="H2195" s="15"/>
      <c r="I2195" s="59"/>
      <c r="J2195" s="3"/>
    </row>
    <row r="2196" spans="1:10" ht="15.75">
      <c r="A2196" s="11" t="s">
        <v>9</v>
      </c>
      <c r="B2196" s="286" t="s">
        <v>429</v>
      </c>
      <c r="C2196" s="286"/>
      <c r="D2196" s="286"/>
      <c r="E2196" s="286"/>
      <c r="F2196" s="286"/>
      <c r="G2196" s="16"/>
      <c r="H2196" s="20" t="s">
        <v>161</v>
      </c>
      <c r="I2196" s="62"/>
      <c r="J2196" s="61"/>
    </row>
    <row r="2197" spans="1:10" ht="18.75" customHeight="1">
      <c r="A2197" s="11" t="s">
        <v>11</v>
      </c>
      <c r="B2197" s="303"/>
      <c r="C2197" s="303"/>
      <c r="D2197" s="303"/>
      <c r="E2197" s="303"/>
      <c r="F2197" s="303"/>
      <c r="G2197" s="180"/>
      <c r="H2197" s="180"/>
      <c r="I2197" s="180"/>
      <c r="J2197" s="3"/>
    </row>
    <row r="2198" spans="1:10" ht="15.75">
      <c r="A2198" s="21" t="s">
        <v>14</v>
      </c>
      <c r="B2198" s="181"/>
      <c r="C2198" s="21" t="s">
        <v>17</v>
      </c>
      <c r="D2198" s="22" t="s">
        <v>18</v>
      </c>
      <c r="E2198" s="23" t="s">
        <v>19</v>
      </c>
      <c r="F2198" s="23" t="s">
        <v>20</v>
      </c>
      <c r="G2198" s="21" t="s">
        <v>21</v>
      </c>
      <c r="H2198" s="3"/>
      <c r="I2198" s="59"/>
      <c r="J2198" s="3"/>
    </row>
    <row r="2199" spans="1:10">
      <c r="A2199" s="24">
        <v>1</v>
      </c>
      <c r="B2199" s="25" t="s">
        <v>23</v>
      </c>
      <c r="C2199" s="26">
        <v>5</v>
      </c>
      <c r="D2199" s="27">
        <v>79305</v>
      </c>
      <c r="E2199" s="28">
        <f t="shared" ref="E2199:E2216" si="248">D2199*C2199</f>
        <v>396525</v>
      </c>
      <c r="F2199" s="29">
        <v>0</v>
      </c>
      <c r="G2199" s="30">
        <f t="shared" ref="G2199:G2216" si="249">E2199-E2199*F2199</f>
        <v>396525</v>
      </c>
      <c r="H2199" s="31">
        <f>D2199/1.08</f>
        <v>73430.555555555547</v>
      </c>
      <c r="I2199" s="59"/>
      <c r="J2199" s="63">
        <f t="shared" ref="J2199:J2216" si="250">H2199*C2199</f>
        <v>367152.77777777775</v>
      </c>
    </row>
    <row r="2200" spans="1:10">
      <c r="A2200" s="120">
        <v>2</v>
      </c>
      <c r="B2200" s="121" t="s">
        <v>25</v>
      </c>
      <c r="C2200" s="126">
        <v>5</v>
      </c>
      <c r="D2200" s="33">
        <v>128591</v>
      </c>
      <c r="E2200" s="123">
        <f t="shared" si="248"/>
        <v>642955</v>
      </c>
      <c r="F2200" s="29">
        <v>0</v>
      </c>
      <c r="G2200" s="125">
        <f t="shared" si="249"/>
        <v>642955</v>
      </c>
      <c r="H2200" s="31">
        <f>D2200/1.08</f>
        <v>119065.74074074073</v>
      </c>
      <c r="I2200" s="129"/>
      <c r="J2200" s="63">
        <f t="shared" si="250"/>
        <v>595328.70370370359</v>
      </c>
    </row>
    <row r="2201" spans="1:10">
      <c r="A2201" s="24">
        <v>3</v>
      </c>
      <c r="B2201" s="25" t="s">
        <v>26</v>
      </c>
      <c r="C2201" s="88"/>
      <c r="D2201" s="27">
        <v>60043</v>
      </c>
      <c r="E2201" s="28">
        <f t="shared" si="248"/>
        <v>0</v>
      </c>
      <c r="F2201" s="29">
        <v>0</v>
      </c>
      <c r="G2201" s="30">
        <f t="shared" si="249"/>
        <v>0</v>
      </c>
      <c r="H2201" s="31">
        <f>D2201/1.08</f>
        <v>55595.370370370365</v>
      </c>
      <c r="I2201" s="59"/>
      <c r="J2201" s="63">
        <f t="shared" si="250"/>
        <v>0</v>
      </c>
    </row>
    <row r="2202" spans="1:10">
      <c r="A2202" s="24">
        <v>4</v>
      </c>
      <c r="B2202" s="25" t="s">
        <v>27</v>
      </c>
      <c r="C2202" s="35"/>
      <c r="D2202" s="27">
        <v>115781</v>
      </c>
      <c r="E2202" s="28">
        <f t="shared" si="248"/>
        <v>0</v>
      </c>
      <c r="F2202" s="29">
        <v>0</v>
      </c>
      <c r="G2202" s="30">
        <f t="shared" si="249"/>
        <v>0</v>
      </c>
      <c r="H2202" s="31">
        <f>D2202/1.08</f>
        <v>107204.62962962962</v>
      </c>
      <c r="I2202" s="59"/>
      <c r="J2202" s="63">
        <f t="shared" si="250"/>
        <v>0</v>
      </c>
    </row>
    <row r="2203" spans="1:10">
      <c r="A2203" s="24">
        <v>5</v>
      </c>
      <c r="B2203" s="25" t="s">
        <v>28</v>
      </c>
      <c r="C2203" s="32">
        <v>15</v>
      </c>
      <c r="D2203" s="33">
        <v>119943</v>
      </c>
      <c r="E2203" s="123">
        <f t="shared" si="248"/>
        <v>1799145</v>
      </c>
      <c r="F2203" s="124">
        <v>0.25</v>
      </c>
      <c r="G2203" s="125">
        <f t="shared" si="249"/>
        <v>1349358.75</v>
      </c>
      <c r="H2203" s="128">
        <f>D2203/1.08*0.75</f>
        <v>83293.75</v>
      </c>
      <c r="I2203" s="59"/>
      <c r="J2203" s="63">
        <f t="shared" si="250"/>
        <v>1249406.25</v>
      </c>
    </row>
    <row r="2204" spans="1:10">
      <c r="A2204" s="24">
        <v>6</v>
      </c>
      <c r="B2204" s="25" t="s">
        <v>29</v>
      </c>
      <c r="C2204" s="26"/>
      <c r="D2204" s="27">
        <v>94810</v>
      </c>
      <c r="E2204" s="28">
        <f t="shared" si="248"/>
        <v>0</v>
      </c>
      <c r="F2204" s="29">
        <v>0</v>
      </c>
      <c r="G2204" s="30">
        <f t="shared" si="249"/>
        <v>0</v>
      </c>
      <c r="H2204" s="31">
        <f t="shared" ref="H2204:H2216" si="251">D2204/1.08</f>
        <v>87787.037037037036</v>
      </c>
      <c r="I2204" s="59"/>
      <c r="J2204" s="63">
        <f t="shared" si="250"/>
        <v>0</v>
      </c>
    </row>
    <row r="2205" spans="1:10">
      <c r="A2205" s="24">
        <v>7</v>
      </c>
      <c r="B2205" s="25" t="s">
        <v>30</v>
      </c>
      <c r="C2205" s="34"/>
      <c r="D2205" s="27">
        <v>141396</v>
      </c>
      <c r="E2205" s="28">
        <f t="shared" si="248"/>
        <v>0</v>
      </c>
      <c r="F2205" s="29">
        <v>0</v>
      </c>
      <c r="G2205" s="30">
        <f t="shared" si="249"/>
        <v>0</v>
      </c>
      <c r="H2205" s="31">
        <f t="shared" si="251"/>
        <v>130922.22222222222</v>
      </c>
      <c r="I2205" s="59"/>
      <c r="J2205" s="63">
        <f t="shared" si="250"/>
        <v>0</v>
      </c>
    </row>
    <row r="2206" spans="1:10">
      <c r="A2206" s="24">
        <v>8</v>
      </c>
      <c r="B2206" s="25" t="s">
        <v>31</v>
      </c>
      <c r="C2206" s="26"/>
      <c r="D2206" s="27">
        <v>232931</v>
      </c>
      <c r="E2206" s="28">
        <f t="shared" si="248"/>
        <v>0</v>
      </c>
      <c r="F2206" s="29">
        <v>0</v>
      </c>
      <c r="G2206" s="30">
        <f t="shared" si="249"/>
        <v>0</v>
      </c>
      <c r="H2206" s="31">
        <f t="shared" si="251"/>
        <v>215676.85185185182</v>
      </c>
      <c r="I2206" s="59"/>
      <c r="J2206" s="63">
        <f t="shared" si="250"/>
        <v>0</v>
      </c>
    </row>
    <row r="2207" spans="1:10">
      <c r="A2207" s="24">
        <v>9</v>
      </c>
      <c r="B2207" s="36" t="s">
        <v>32</v>
      </c>
      <c r="C2207" s="26"/>
      <c r="D2207" s="27">
        <v>101534</v>
      </c>
      <c r="E2207" s="28">
        <f t="shared" si="248"/>
        <v>0</v>
      </c>
      <c r="F2207" s="29">
        <v>0</v>
      </c>
      <c r="G2207" s="30">
        <f t="shared" si="249"/>
        <v>0</v>
      </c>
      <c r="H2207" s="31">
        <f t="shared" si="251"/>
        <v>94012.962962962964</v>
      </c>
      <c r="I2207" s="59"/>
      <c r="J2207" s="63">
        <f t="shared" si="250"/>
        <v>0</v>
      </c>
    </row>
    <row r="2208" spans="1:10">
      <c r="A2208" s="168">
        <v>10</v>
      </c>
      <c r="B2208" s="36" t="s">
        <v>33</v>
      </c>
      <c r="C2208" s="37"/>
      <c r="D2208" s="27">
        <v>110148</v>
      </c>
      <c r="E2208" s="156">
        <f t="shared" si="248"/>
        <v>0</v>
      </c>
      <c r="F2208" s="157">
        <v>0</v>
      </c>
      <c r="G2208" s="30">
        <f t="shared" si="249"/>
        <v>0</v>
      </c>
      <c r="H2208" s="170">
        <f t="shared" si="251"/>
        <v>101988.88888888888</v>
      </c>
      <c r="I2208" s="183"/>
      <c r="J2208" s="158">
        <f t="shared" si="250"/>
        <v>0</v>
      </c>
    </row>
    <row r="2209" spans="1:10">
      <c r="A2209" s="24">
        <v>11</v>
      </c>
      <c r="B2209" s="25" t="s">
        <v>34</v>
      </c>
      <c r="C2209" s="37"/>
      <c r="D2209" s="27">
        <v>54198</v>
      </c>
      <c r="E2209" s="28">
        <f t="shared" si="248"/>
        <v>0</v>
      </c>
      <c r="F2209" s="29">
        <v>0</v>
      </c>
      <c r="G2209" s="30">
        <f t="shared" si="249"/>
        <v>0</v>
      </c>
      <c r="H2209" s="31">
        <f t="shared" si="251"/>
        <v>50183.333333333328</v>
      </c>
      <c r="I2209" s="59"/>
      <c r="J2209" s="63">
        <f t="shared" si="250"/>
        <v>0</v>
      </c>
    </row>
    <row r="2210" spans="1:10">
      <c r="A2210" s="24">
        <v>12</v>
      </c>
      <c r="B2210" s="25" t="s">
        <v>35</v>
      </c>
      <c r="C2210" s="37"/>
      <c r="D2210" s="27">
        <v>49680</v>
      </c>
      <c r="E2210" s="28">
        <f t="shared" si="248"/>
        <v>0</v>
      </c>
      <c r="F2210" s="29">
        <v>0</v>
      </c>
      <c r="G2210" s="30">
        <f t="shared" si="249"/>
        <v>0</v>
      </c>
      <c r="H2210" s="31">
        <f t="shared" si="251"/>
        <v>46000</v>
      </c>
      <c r="I2210" s="59"/>
      <c r="J2210" s="63">
        <f t="shared" si="250"/>
        <v>0</v>
      </c>
    </row>
    <row r="2211" spans="1:10">
      <c r="A2211" s="168">
        <v>13</v>
      </c>
      <c r="B2211" s="25" t="s">
        <v>36</v>
      </c>
      <c r="C2211" s="37"/>
      <c r="D2211" s="38">
        <v>64152</v>
      </c>
      <c r="E2211" s="156">
        <f t="shared" si="248"/>
        <v>0</v>
      </c>
      <c r="F2211" s="157">
        <v>0</v>
      </c>
      <c r="G2211" s="30">
        <f t="shared" si="249"/>
        <v>0</v>
      </c>
      <c r="H2211" s="170">
        <f t="shared" si="251"/>
        <v>59399.999999999993</v>
      </c>
      <c r="I2211" s="183"/>
      <c r="J2211" s="158">
        <f t="shared" si="250"/>
        <v>0</v>
      </c>
    </row>
    <row r="2212" spans="1:10">
      <c r="A2212" s="168">
        <v>14</v>
      </c>
      <c r="B2212" s="25" t="s">
        <v>37</v>
      </c>
      <c r="C2212" s="37"/>
      <c r="D2212" s="38">
        <v>65934</v>
      </c>
      <c r="E2212" s="156">
        <f t="shared" si="248"/>
        <v>0</v>
      </c>
      <c r="F2212" s="157">
        <v>0</v>
      </c>
      <c r="G2212" s="30">
        <f t="shared" si="249"/>
        <v>0</v>
      </c>
      <c r="H2212" s="170">
        <f t="shared" si="251"/>
        <v>61049.999999999993</v>
      </c>
      <c r="I2212" s="183"/>
      <c r="J2212" s="158">
        <f t="shared" si="250"/>
        <v>0</v>
      </c>
    </row>
    <row r="2213" spans="1:10">
      <c r="A2213" s="168">
        <v>15</v>
      </c>
      <c r="B2213" s="25" t="s">
        <v>38</v>
      </c>
      <c r="C2213" s="37"/>
      <c r="D2213" s="38">
        <v>76626</v>
      </c>
      <c r="E2213" s="156">
        <f t="shared" si="248"/>
        <v>0</v>
      </c>
      <c r="F2213" s="157">
        <v>0</v>
      </c>
      <c r="G2213" s="30">
        <f t="shared" si="249"/>
        <v>0</v>
      </c>
      <c r="H2213" s="170">
        <f t="shared" si="251"/>
        <v>70950</v>
      </c>
      <c r="I2213" s="183"/>
      <c r="J2213" s="158">
        <f t="shared" si="250"/>
        <v>0</v>
      </c>
    </row>
    <row r="2214" spans="1:10">
      <c r="A2214" s="168">
        <v>16</v>
      </c>
      <c r="B2214" s="25" t="s">
        <v>39</v>
      </c>
      <c r="C2214" s="37"/>
      <c r="D2214" s="38">
        <v>80190</v>
      </c>
      <c r="E2214" s="156">
        <f t="shared" si="248"/>
        <v>0</v>
      </c>
      <c r="F2214" s="157">
        <v>0</v>
      </c>
      <c r="G2214" s="30">
        <f t="shared" si="249"/>
        <v>0</v>
      </c>
      <c r="H2214" s="170">
        <f t="shared" si="251"/>
        <v>74250</v>
      </c>
      <c r="I2214" s="183"/>
      <c r="J2214" s="158">
        <f t="shared" si="250"/>
        <v>0</v>
      </c>
    </row>
    <row r="2215" spans="1:10">
      <c r="A2215" s="168">
        <v>17</v>
      </c>
      <c r="B2215" s="25" t="s">
        <v>40</v>
      </c>
      <c r="C2215" s="37"/>
      <c r="D2215" s="38">
        <v>113832</v>
      </c>
      <c r="E2215" s="156">
        <f t="shared" si="248"/>
        <v>0</v>
      </c>
      <c r="F2215" s="157">
        <v>0</v>
      </c>
      <c r="G2215" s="30">
        <f t="shared" si="249"/>
        <v>0</v>
      </c>
      <c r="H2215" s="170">
        <f t="shared" si="251"/>
        <v>105400</v>
      </c>
      <c r="I2215" s="183"/>
      <c r="J2215" s="158">
        <f t="shared" si="250"/>
        <v>0</v>
      </c>
    </row>
    <row r="2216" spans="1:10">
      <c r="A2216" s="168">
        <v>18</v>
      </c>
      <c r="B2216" s="25" t="s">
        <v>41</v>
      </c>
      <c r="C2216" s="37">
        <v>10</v>
      </c>
      <c r="D2216" s="38">
        <v>98010</v>
      </c>
      <c r="E2216" s="156">
        <f t="shared" si="248"/>
        <v>980100</v>
      </c>
      <c r="F2216" s="157">
        <v>0</v>
      </c>
      <c r="G2216" s="30">
        <f t="shared" si="249"/>
        <v>980100</v>
      </c>
      <c r="H2216" s="170">
        <f t="shared" si="251"/>
        <v>90750</v>
      </c>
      <c r="I2216" s="183"/>
      <c r="J2216" s="158">
        <f t="shared" si="250"/>
        <v>907500</v>
      </c>
    </row>
    <row r="2217" spans="1:10" ht="17.25">
      <c r="A2217" s="40"/>
      <c r="B2217" s="41" t="s">
        <v>42</v>
      </c>
      <c r="C2217" s="42">
        <f>SUM(C2199:C2216)</f>
        <v>35</v>
      </c>
      <c r="D2217" s="42"/>
      <c r="E2217" s="43">
        <f>SUM(E2199:E2216)</f>
        <v>3818725</v>
      </c>
      <c r="F2217" s="43"/>
      <c r="G2217" s="44">
        <f>SUM(G2199:G2216)</f>
        <v>3368938.75</v>
      </c>
      <c r="H2217" s="45"/>
      <c r="I2217" s="64"/>
      <c r="J2217" s="45">
        <f>SUM(J2199:J2216)</f>
        <v>3119387.7314814813</v>
      </c>
    </row>
    <row r="2218" spans="1:10" ht="31.5">
      <c r="A2218" s="46"/>
      <c r="B2218" s="47"/>
      <c r="C2218" s="48"/>
      <c r="D2218" s="48"/>
      <c r="E2218" s="49"/>
      <c r="F2218" s="49"/>
      <c r="G2218" s="50"/>
      <c r="H2218" s="51"/>
      <c r="I2218" s="65"/>
      <c r="J2218" s="184">
        <f>J2217*0.08</f>
        <v>249551.01851851851</v>
      </c>
    </row>
    <row r="2219" spans="1:10" ht="18">
      <c r="A2219" s="283" t="s">
        <v>43</v>
      </c>
      <c r="B2219" s="283"/>
      <c r="C2219" s="284" t="s">
        <v>44</v>
      </c>
      <c r="D2219" s="284"/>
      <c r="E2219" s="54"/>
      <c r="F2219" s="54"/>
      <c r="G2219" s="55" t="s">
        <v>45</v>
      </c>
      <c r="H2219" s="56"/>
      <c r="I2219" s="66"/>
      <c r="J2219" s="185">
        <f>SUM(J2217:J2218)</f>
        <v>3368938.75</v>
      </c>
    </row>
    <row r="2220" spans="1:10">
      <c r="B2220" s="131" t="s">
        <v>165</v>
      </c>
      <c r="C2220" s="131" t="s">
        <v>166</v>
      </c>
      <c r="D2220" s="131"/>
      <c r="E2220" s="131" t="s">
        <v>167</v>
      </c>
    </row>
    <row r="2225" spans="1:10" ht="15.75">
      <c r="A2225" s="279" t="s">
        <v>0</v>
      </c>
      <c r="B2225" s="279"/>
      <c r="C2225" s="279"/>
      <c r="D2225" s="279"/>
      <c r="E2225" s="279"/>
      <c r="F2225" s="279"/>
      <c r="G2225" s="279"/>
      <c r="H2225" s="3"/>
      <c r="I2225" s="182"/>
      <c r="J2225" s="3"/>
    </row>
    <row r="2226" spans="1:10" ht="15.75">
      <c r="A2226" s="279" t="s">
        <v>1</v>
      </c>
      <c r="B2226" s="279"/>
      <c r="C2226" s="279"/>
      <c r="D2226" s="279"/>
      <c r="E2226" s="279"/>
      <c r="F2226" s="279"/>
      <c r="G2226" s="279"/>
      <c r="H2226" s="176"/>
      <c r="I2226" s="176"/>
      <c r="J2226" s="176"/>
    </row>
    <row r="2227" spans="1:10" ht="15.75">
      <c r="A2227" s="279" t="s">
        <v>2</v>
      </c>
      <c r="B2227" s="279"/>
      <c r="C2227" s="279"/>
      <c r="D2227" s="279"/>
      <c r="E2227" s="279"/>
      <c r="F2227" s="279"/>
      <c r="G2227" s="279"/>
      <c r="H2227" s="3"/>
      <c r="I2227" s="59"/>
      <c r="J2227" s="3"/>
    </row>
    <row r="2228" spans="1:10" ht="15.75">
      <c r="A2228" s="279" t="s">
        <v>4</v>
      </c>
      <c r="B2228" s="279"/>
      <c r="C2228" s="279"/>
      <c r="D2228" s="279"/>
      <c r="E2228" s="279"/>
      <c r="F2228" s="279"/>
      <c r="G2228" s="279"/>
      <c r="H2228" s="3"/>
      <c r="I2228" s="59"/>
      <c r="J2228" s="3"/>
    </row>
    <row r="2229" spans="1:10" ht="15.75">
      <c r="A2229" s="280" t="s">
        <v>6</v>
      </c>
      <c r="B2229" s="280"/>
      <c r="C2229" s="280"/>
      <c r="D2229" s="280"/>
      <c r="E2229" s="280"/>
      <c r="F2229" s="280"/>
      <c r="G2229" s="280"/>
      <c r="H2229" s="3"/>
      <c r="I2229" s="59" t="s">
        <v>356</v>
      </c>
      <c r="J2229" s="3"/>
    </row>
    <row r="2230" spans="1:10" ht="27.75">
      <c r="A2230" s="9"/>
      <c r="B2230" s="9"/>
      <c r="C2230" s="281" t="s">
        <v>430</v>
      </c>
      <c r="D2230" s="281"/>
      <c r="E2230" s="281"/>
      <c r="F2230" s="281"/>
      <c r="G2230" s="281"/>
      <c r="H2230" s="3"/>
      <c r="I2230" s="59"/>
      <c r="J2230" s="3"/>
    </row>
    <row r="2231" spans="1:10" ht="15.75">
      <c r="A2231" s="11" t="s">
        <v>358</v>
      </c>
      <c r="B2231" s="12"/>
      <c r="C2231" s="13"/>
      <c r="D2231" s="286"/>
      <c r="E2231" s="286"/>
      <c r="F2231" s="286"/>
      <c r="G2231" s="286"/>
      <c r="H2231" s="15"/>
      <c r="I2231" s="59"/>
      <c r="J2231" s="3"/>
    </row>
    <row r="2232" spans="1:10" ht="15.75">
      <c r="A2232" s="11" t="s">
        <v>9</v>
      </c>
      <c r="B2232" s="286" t="s">
        <v>431</v>
      </c>
      <c r="C2232" s="286"/>
      <c r="D2232" s="286"/>
      <c r="E2232" s="286"/>
      <c r="F2232" s="286"/>
      <c r="G2232" s="16"/>
      <c r="H2232" s="20" t="s">
        <v>161</v>
      </c>
      <c r="I2232" s="62"/>
      <c r="J2232" s="61"/>
    </row>
    <row r="2233" spans="1:10" ht="18.75" customHeight="1">
      <c r="A2233" s="11" t="s">
        <v>11</v>
      </c>
      <c r="B2233" s="199" t="s">
        <v>432</v>
      </c>
      <c r="C2233" s="200"/>
      <c r="D2233" s="200"/>
      <c r="E2233" s="200"/>
      <c r="F2233" s="200"/>
      <c r="G2233" s="180"/>
      <c r="H2233" s="180"/>
      <c r="I2233" s="180"/>
      <c r="J2233" s="3"/>
    </row>
    <row r="2234" spans="1:10" ht="15.75">
      <c r="A2234" s="21" t="s">
        <v>14</v>
      </c>
      <c r="B2234" s="181"/>
      <c r="C2234" s="21" t="s">
        <v>17</v>
      </c>
      <c r="D2234" s="22" t="s">
        <v>18</v>
      </c>
      <c r="E2234" s="23" t="s">
        <v>19</v>
      </c>
      <c r="F2234" s="23" t="s">
        <v>20</v>
      </c>
      <c r="G2234" s="21" t="s">
        <v>21</v>
      </c>
      <c r="H2234" s="3"/>
      <c r="I2234" s="59"/>
      <c r="J2234" s="3"/>
    </row>
    <row r="2235" spans="1:10">
      <c r="A2235" s="24">
        <v>1</v>
      </c>
      <c r="B2235" s="25" t="s">
        <v>23</v>
      </c>
      <c r="C2235" s="26">
        <v>10</v>
      </c>
      <c r="D2235" s="27">
        <v>79305</v>
      </c>
      <c r="E2235" s="28">
        <f t="shared" ref="E2235:E2252" si="252">D2235*C2235</f>
        <v>793050</v>
      </c>
      <c r="F2235" s="29">
        <v>0</v>
      </c>
      <c r="G2235" s="30">
        <f t="shared" ref="G2235:G2252" si="253">E2235-E2235*F2235</f>
        <v>793050</v>
      </c>
      <c r="H2235" s="31">
        <f>D2235/1.08</f>
        <v>73430.555555555547</v>
      </c>
      <c r="I2235" s="59"/>
      <c r="J2235" s="63">
        <f t="shared" ref="J2235:J2252" si="254">H2235*C2235</f>
        <v>734305.5555555555</v>
      </c>
    </row>
    <row r="2236" spans="1:10">
      <c r="A2236" s="120">
        <v>2</v>
      </c>
      <c r="B2236" s="121" t="s">
        <v>25</v>
      </c>
      <c r="C2236" s="126"/>
      <c r="D2236" s="33">
        <v>128591</v>
      </c>
      <c r="E2236" s="123">
        <f t="shared" si="252"/>
        <v>0</v>
      </c>
      <c r="F2236" s="29">
        <v>0</v>
      </c>
      <c r="G2236" s="125">
        <f t="shared" si="253"/>
        <v>0</v>
      </c>
      <c r="H2236" s="31">
        <f>D2236/1.08</f>
        <v>119065.74074074073</v>
      </c>
      <c r="I2236" s="129"/>
      <c r="J2236" s="63">
        <f t="shared" si="254"/>
        <v>0</v>
      </c>
    </row>
    <row r="2237" spans="1:10">
      <c r="A2237" s="24">
        <v>3</v>
      </c>
      <c r="B2237" s="25" t="s">
        <v>26</v>
      </c>
      <c r="C2237" s="88"/>
      <c r="D2237" s="27">
        <v>60043</v>
      </c>
      <c r="E2237" s="28">
        <f t="shared" si="252"/>
        <v>0</v>
      </c>
      <c r="F2237" s="29">
        <v>0</v>
      </c>
      <c r="G2237" s="30">
        <f t="shared" si="253"/>
        <v>0</v>
      </c>
      <c r="H2237" s="31">
        <f>D2237/1.08</f>
        <v>55595.370370370365</v>
      </c>
      <c r="I2237" s="59"/>
      <c r="J2237" s="63">
        <f t="shared" si="254"/>
        <v>0</v>
      </c>
    </row>
    <row r="2238" spans="1:10">
      <c r="A2238" s="24">
        <v>4</v>
      </c>
      <c r="B2238" s="25" t="s">
        <v>27</v>
      </c>
      <c r="C2238" s="35"/>
      <c r="D2238" s="27">
        <v>115781</v>
      </c>
      <c r="E2238" s="28">
        <f t="shared" si="252"/>
        <v>0</v>
      </c>
      <c r="F2238" s="29">
        <v>0</v>
      </c>
      <c r="G2238" s="30">
        <f t="shared" si="253"/>
        <v>0</v>
      </c>
      <c r="H2238" s="31">
        <f>D2238/1.08</f>
        <v>107204.62962962962</v>
      </c>
      <c r="I2238" s="59"/>
      <c r="J2238" s="63">
        <f t="shared" si="254"/>
        <v>0</v>
      </c>
    </row>
    <row r="2239" spans="1:10">
      <c r="A2239" s="24">
        <v>5</v>
      </c>
      <c r="B2239" s="25" t="s">
        <v>28</v>
      </c>
      <c r="C2239" s="32">
        <v>5</v>
      </c>
      <c r="D2239" s="33">
        <v>119943</v>
      </c>
      <c r="E2239" s="123">
        <f t="shared" si="252"/>
        <v>599715</v>
      </c>
      <c r="F2239" s="124">
        <v>0.25</v>
      </c>
      <c r="G2239" s="125">
        <f t="shared" si="253"/>
        <v>449786.25</v>
      </c>
      <c r="H2239" s="128">
        <f>D2239/1.08*0.75</f>
        <v>83293.75</v>
      </c>
      <c r="I2239" s="59"/>
      <c r="J2239" s="63">
        <f t="shared" si="254"/>
        <v>416468.75</v>
      </c>
    </row>
    <row r="2240" spans="1:10">
      <c r="A2240" s="24">
        <v>6</v>
      </c>
      <c r="B2240" s="25" t="s">
        <v>29</v>
      </c>
      <c r="C2240" s="26"/>
      <c r="D2240" s="27">
        <v>94810</v>
      </c>
      <c r="E2240" s="28">
        <f t="shared" si="252"/>
        <v>0</v>
      </c>
      <c r="F2240" s="29">
        <v>0</v>
      </c>
      <c r="G2240" s="30">
        <f t="shared" si="253"/>
        <v>0</v>
      </c>
      <c r="H2240" s="31">
        <f t="shared" ref="H2240:H2252" si="255">D2240/1.08</f>
        <v>87787.037037037036</v>
      </c>
      <c r="I2240" s="59"/>
      <c r="J2240" s="63">
        <f t="shared" si="254"/>
        <v>0</v>
      </c>
    </row>
    <row r="2241" spans="1:10">
      <c r="A2241" s="24">
        <v>7</v>
      </c>
      <c r="B2241" s="25" t="s">
        <v>30</v>
      </c>
      <c r="C2241" s="34"/>
      <c r="D2241" s="27">
        <v>141396</v>
      </c>
      <c r="E2241" s="28">
        <f t="shared" si="252"/>
        <v>0</v>
      </c>
      <c r="F2241" s="29">
        <v>0</v>
      </c>
      <c r="G2241" s="30">
        <f t="shared" si="253"/>
        <v>0</v>
      </c>
      <c r="H2241" s="31">
        <f t="shared" si="255"/>
        <v>130922.22222222222</v>
      </c>
      <c r="I2241" s="59"/>
      <c r="J2241" s="63">
        <f t="shared" si="254"/>
        <v>0</v>
      </c>
    </row>
    <row r="2242" spans="1:10">
      <c r="A2242" s="24">
        <v>8</v>
      </c>
      <c r="B2242" s="25" t="s">
        <v>31</v>
      </c>
      <c r="C2242" s="26"/>
      <c r="D2242" s="27">
        <v>232931</v>
      </c>
      <c r="E2242" s="28">
        <f t="shared" si="252"/>
        <v>0</v>
      </c>
      <c r="F2242" s="29">
        <v>0</v>
      </c>
      <c r="G2242" s="30">
        <f t="shared" si="253"/>
        <v>0</v>
      </c>
      <c r="H2242" s="31">
        <f t="shared" si="255"/>
        <v>215676.85185185182</v>
      </c>
      <c r="I2242" s="59"/>
      <c r="J2242" s="63">
        <f t="shared" si="254"/>
        <v>0</v>
      </c>
    </row>
    <row r="2243" spans="1:10">
      <c r="A2243" s="24">
        <v>9</v>
      </c>
      <c r="B2243" s="36" t="s">
        <v>32</v>
      </c>
      <c r="C2243" s="26"/>
      <c r="D2243" s="27">
        <v>101534</v>
      </c>
      <c r="E2243" s="28">
        <f t="shared" si="252"/>
        <v>0</v>
      </c>
      <c r="F2243" s="29">
        <v>0</v>
      </c>
      <c r="G2243" s="30">
        <f t="shared" si="253"/>
        <v>0</v>
      </c>
      <c r="H2243" s="31">
        <f t="shared" si="255"/>
        <v>94012.962962962964</v>
      </c>
      <c r="I2243" s="59"/>
      <c r="J2243" s="63">
        <f t="shared" si="254"/>
        <v>0</v>
      </c>
    </row>
    <row r="2244" spans="1:10">
      <c r="A2244" s="168">
        <v>10</v>
      </c>
      <c r="B2244" s="36" t="s">
        <v>33</v>
      </c>
      <c r="C2244" s="37"/>
      <c r="D2244" s="27">
        <v>110148</v>
      </c>
      <c r="E2244" s="156">
        <f t="shared" si="252"/>
        <v>0</v>
      </c>
      <c r="F2244" s="157">
        <v>0</v>
      </c>
      <c r="G2244" s="30">
        <f t="shared" si="253"/>
        <v>0</v>
      </c>
      <c r="H2244" s="170">
        <f t="shared" si="255"/>
        <v>101988.88888888888</v>
      </c>
      <c r="I2244" s="183"/>
      <c r="J2244" s="158">
        <f t="shared" si="254"/>
        <v>0</v>
      </c>
    </row>
    <row r="2245" spans="1:10">
      <c r="A2245" s="24">
        <v>11</v>
      </c>
      <c r="B2245" s="25" t="s">
        <v>34</v>
      </c>
      <c r="C2245" s="37"/>
      <c r="D2245" s="27">
        <v>54198</v>
      </c>
      <c r="E2245" s="28">
        <f t="shared" si="252"/>
        <v>0</v>
      </c>
      <c r="F2245" s="29">
        <v>0</v>
      </c>
      <c r="G2245" s="30">
        <f t="shared" si="253"/>
        <v>0</v>
      </c>
      <c r="H2245" s="31">
        <f t="shared" si="255"/>
        <v>50183.333333333328</v>
      </c>
      <c r="I2245" s="59"/>
      <c r="J2245" s="63">
        <f t="shared" si="254"/>
        <v>0</v>
      </c>
    </row>
    <row r="2246" spans="1:10">
      <c r="A2246" s="24">
        <v>12</v>
      </c>
      <c r="B2246" s="25" t="s">
        <v>35</v>
      </c>
      <c r="C2246" s="37"/>
      <c r="D2246" s="27">
        <v>49680</v>
      </c>
      <c r="E2246" s="28">
        <f t="shared" si="252"/>
        <v>0</v>
      </c>
      <c r="F2246" s="29">
        <v>0</v>
      </c>
      <c r="G2246" s="30">
        <f t="shared" si="253"/>
        <v>0</v>
      </c>
      <c r="H2246" s="31">
        <f t="shared" si="255"/>
        <v>46000</v>
      </c>
      <c r="I2246" s="59"/>
      <c r="J2246" s="63">
        <f t="shared" si="254"/>
        <v>0</v>
      </c>
    </row>
    <row r="2247" spans="1:10">
      <c r="A2247" s="168">
        <v>13</v>
      </c>
      <c r="B2247" s="25" t="s">
        <v>36</v>
      </c>
      <c r="C2247" s="37">
        <v>5</v>
      </c>
      <c r="D2247" s="38">
        <v>64152</v>
      </c>
      <c r="E2247" s="156">
        <f t="shared" si="252"/>
        <v>320760</v>
      </c>
      <c r="F2247" s="157">
        <v>0</v>
      </c>
      <c r="G2247" s="30">
        <f t="shared" si="253"/>
        <v>320760</v>
      </c>
      <c r="H2247" s="170">
        <f t="shared" si="255"/>
        <v>59399.999999999993</v>
      </c>
      <c r="I2247" s="183"/>
      <c r="J2247" s="158">
        <f t="shared" si="254"/>
        <v>296999.99999999994</v>
      </c>
    </row>
    <row r="2248" spans="1:10">
      <c r="A2248" s="168">
        <v>14</v>
      </c>
      <c r="B2248" s="25" t="s">
        <v>37</v>
      </c>
      <c r="C2248" s="37">
        <v>5</v>
      </c>
      <c r="D2248" s="38">
        <v>65934</v>
      </c>
      <c r="E2248" s="156">
        <f t="shared" si="252"/>
        <v>329670</v>
      </c>
      <c r="F2248" s="157">
        <v>0</v>
      </c>
      <c r="G2248" s="30">
        <f t="shared" si="253"/>
        <v>329670</v>
      </c>
      <c r="H2248" s="170">
        <f t="shared" si="255"/>
        <v>61049.999999999993</v>
      </c>
      <c r="I2248" s="183"/>
      <c r="J2248" s="158">
        <f t="shared" si="254"/>
        <v>305249.99999999994</v>
      </c>
    </row>
    <row r="2249" spans="1:10">
      <c r="A2249" s="168">
        <v>15</v>
      </c>
      <c r="B2249" s="25" t="s">
        <v>38</v>
      </c>
      <c r="C2249" s="37"/>
      <c r="D2249" s="38">
        <v>76626</v>
      </c>
      <c r="E2249" s="156">
        <f t="shared" si="252"/>
        <v>0</v>
      </c>
      <c r="F2249" s="157">
        <v>0</v>
      </c>
      <c r="G2249" s="30">
        <f t="shared" si="253"/>
        <v>0</v>
      </c>
      <c r="H2249" s="170">
        <f t="shared" si="255"/>
        <v>70950</v>
      </c>
      <c r="I2249" s="183"/>
      <c r="J2249" s="158">
        <f t="shared" si="254"/>
        <v>0</v>
      </c>
    </row>
    <row r="2250" spans="1:10">
      <c r="A2250" s="168">
        <v>16</v>
      </c>
      <c r="B2250" s="25" t="s">
        <v>39</v>
      </c>
      <c r="C2250" s="37"/>
      <c r="D2250" s="38">
        <v>80190</v>
      </c>
      <c r="E2250" s="156">
        <f t="shared" si="252"/>
        <v>0</v>
      </c>
      <c r="F2250" s="157">
        <v>0</v>
      </c>
      <c r="G2250" s="30">
        <f t="shared" si="253"/>
        <v>0</v>
      </c>
      <c r="H2250" s="170">
        <f t="shared" si="255"/>
        <v>74250</v>
      </c>
      <c r="I2250" s="183"/>
      <c r="J2250" s="158">
        <f t="shared" si="254"/>
        <v>0</v>
      </c>
    </row>
    <row r="2251" spans="1:10">
      <c r="A2251" s="168">
        <v>17</v>
      </c>
      <c r="B2251" s="25" t="s">
        <v>40</v>
      </c>
      <c r="C2251" s="37"/>
      <c r="D2251" s="38">
        <v>113832</v>
      </c>
      <c r="E2251" s="156">
        <f t="shared" si="252"/>
        <v>0</v>
      </c>
      <c r="F2251" s="157">
        <v>0</v>
      </c>
      <c r="G2251" s="30">
        <f t="shared" si="253"/>
        <v>0</v>
      </c>
      <c r="H2251" s="170">
        <f t="shared" si="255"/>
        <v>105400</v>
      </c>
      <c r="I2251" s="183"/>
      <c r="J2251" s="158">
        <f t="shared" si="254"/>
        <v>0</v>
      </c>
    </row>
    <row r="2252" spans="1:10">
      <c r="A2252" s="168">
        <v>18</v>
      </c>
      <c r="B2252" s="25" t="s">
        <v>41</v>
      </c>
      <c r="C2252" s="37"/>
      <c r="D2252" s="38">
        <v>98010</v>
      </c>
      <c r="E2252" s="156">
        <f t="shared" si="252"/>
        <v>0</v>
      </c>
      <c r="F2252" s="157">
        <v>0</v>
      </c>
      <c r="G2252" s="30">
        <f t="shared" si="253"/>
        <v>0</v>
      </c>
      <c r="H2252" s="170">
        <f t="shared" si="255"/>
        <v>90750</v>
      </c>
      <c r="I2252" s="183"/>
      <c r="J2252" s="158">
        <f t="shared" si="254"/>
        <v>0</v>
      </c>
    </row>
    <row r="2253" spans="1:10" ht="17.25">
      <c r="A2253" s="40"/>
      <c r="B2253" s="41" t="s">
        <v>42</v>
      </c>
      <c r="C2253" s="42">
        <f>SUM(C2235:C2252)</f>
        <v>25</v>
      </c>
      <c r="D2253" s="42"/>
      <c r="E2253" s="43">
        <f>SUM(E2235:E2252)</f>
        <v>2043195</v>
      </c>
      <c r="F2253" s="43"/>
      <c r="G2253" s="44">
        <f>SUM(G2235:G2252)</f>
        <v>1893266.25</v>
      </c>
      <c r="H2253" s="45"/>
      <c r="I2253" s="64"/>
      <c r="J2253" s="45">
        <f>SUM(J2235:J2252)</f>
        <v>1753024.3055555555</v>
      </c>
    </row>
    <row r="2254" spans="1:10" ht="31.5">
      <c r="A2254" s="46"/>
      <c r="B2254" s="47"/>
      <c r="C2254" s="48"/>
      <c r="D2254" s="48"/>
      <c r="E2254" s="49"/>
      <c r="F2254" s="49"/>
      <c r="G2254" s="50"/>
      <c r="H2254" s="51"/>
      <c r="I2254" s="65"/>
      <c r="J2254" s="184">
        <f>J2253*0.08</f>
        <v>140241.94444444444</v>
      </c>
    </row>
    <row r="2255" spans="1:10" ht="18">
      <c r="A2255" s="283" t="s">
        <v>43</v>
      </c>
      <c r="B2255" s="283"/>
      <c r="C2255" s="284" t="s">
        <v>44</v>
      </c>
      <c r="D2255" s="284"/>
      <c r="E2255" s="54"/>
      <c r="F2255" s="54"/>
      <c r="G2255" s="55" t="s">
        <v>45</v>
      </c>
      <c r="H2255" s="56"/>
      <c r="I2255" s="66"/>
      <c r="J2255" s="185">
        <f>SUM(J2253:J2254)</f>
        <v>1893266.25</v>
      </c>
    </row>
    <row r="2257" spans="1:10">
      <c r="B2257" s="131" t="s">
        <v>165</v>
      </c>
      <c r="C2257" s="131" t="s">
        <v>166</v>
      </c>
      <c r="D2257" s="131"/>
      <c r="E2257" s="131" t="s">
        <v>167</v>
      </c>
    </row>
    <row r="2260" spans="1:10" ht="15.75">
      <c r="A2260" s="279" t="s">
        <v>0</v>
      </c>
      <c r="B2260" s="279"/>
      <c r="C2260" s="279"/>
      <c r="D2260" s="279"/>
      <c r="E2260" s="279"/>
      <c r="F2260" s="279"/>
      <c r="G2260" s="279"/>
      <c r="H2260" s="3"/>
      <c r="I2260" s="182"/>
      <c r="J2260" s="3"/>
    </row>
    <row r="2261" spans="1:10" ht="15.75">
      <c r="A2261" s="279" t="s">
        <v>1</v>
      </c>
      <c r="B2261" s="279"/>
      <c r="C2261" s="279"/>
      <c r="D2261" s="279"/>
      <c r="E2261" s="279"/>
      <c r="F2261" s="279"/>
      <c r="G2261" s="279"/>
      <c r="H2261" s="176"/>
      <c r="I2261" s="176"/>
      <c r="J2261" s="176"/>
    </row>
    <row r="2262" spans="1:10" ht="15.75">
      <c r="A2262" s="279" t="s">
        <v>2</v>
      </c>
      <c r="B2262" s="279"/>
      <c r="C2262" s="279"/>
      <c r="D2262" s="279"/>
      <c r="E2262" s="279"/>
      <c r="F2262" s="279"/>
      <c r="G2262" s="279"/>
      <c r="H2262" s="3"/>
      <c r="I2262" s="59"/>
      <c r="J2262" s="3"/>
    </row>
    <row r="2263" spans="1:10" ht="15.75">
      <c r="A2263" s="279" t="s">
        <v>4</v>
      </c>
      <c r="B2263" s="279"/>
      <c r="C2263" s="279"/>
      <c r="D2263" s="279"/>
      <c r="E2263" s="279"/>
      <c r="F2263" s="279"/>
      <c r="G2263" s="279"/>
      <c r="H2263" s="3"/>
      <c r="I2263" s="59"/>
      <c r="J2263" s="3" t="s">
        <v>356</v>
      </c>
    </row>
    <row r="2264" spans="1:10" ht="15.75">
      <c r="A2264" s="280" t="s">
        <v>6</v>
      </c>
      <c r="B2264" s="280"/>
      <c r="C2264" s="280"/>
      <c r="D2264" s="280"/>
      <c r="E2264" s="280"/>
      <c r="F2264" s="280"/>
      <c r="G2264" s="280"/>
      <c r="H2264" s="3"/>
      <c r="I2264" s="59"/>
      <c r="J2264" s="3"/>
    </row>
    <row r="2265" spans="1:10" ht="27.75">
      <c r="A2265" s="9"/>
      <c r="B2265" s="9"/>
      <c r="C2265" s="281" t="s">
        <v>433</v>
      </c>
      <c r="D2265" s="281"/>
      <c r="E2265" s="281"/>
      <c r="F2265" s="281"/>
      <c r="G2265" s="281"/>
      <c r="H2265" s="3"/>
      <c r="I2265" s="59"/>
      <c r="J2265" s="3"/>
    </row>
    <row r="2266" spans="1:10" ht="15.75">
      <c r="A2266" s="11" t="s">
        <v>358</v>
      </c>
      <c r="B2266" s="12"/>
      <c r="C2266" s="13"/>
      <c r="D2266" s="286"/>
      <c r="E2266" s="286"/>
      <c r="F2266" s="286"/>
      <c r="G2266" s="286"/>
      <c r="H2266" s="15"/>
      <c r="I2266" s="59"/>
      <c r="J2266" s="3"/>
    </row>
    <row r="2267" spans="1:10" ht="15.75">
      <c r="A2267" s="11" t="s">
        <v>9</v>
      </c>
      <c r="B2267" s="286" t="s">
        <v>434</v>
      </c>
      <c r="C2267" s="286"/>
      <c r="D2267" s="286"/>
      <c r="E2267" s="286"/>
      <c r="F2267" s="286"/>
      <c r="G2267" s="16"/>
      <c r="H2267" s="20" t="s">
        <v>161</v>
      </c>
      <c r="I2267" s="62"/>
      <c r="J2267" s="61"/>
    </row>
    <row r="2268" spans="1:10" ht="18.75" customHeight="1">
      <c r="A2268" s="11" t="s">
        <v>11</v>
      </c>
      <c r="B2268" s="305" t="s">
        <v>435</v>
      </c>
      <c r="C2268" s="305"/>
      <c r="D2268" s="305"/>
      <c r="E2268" s="305"/>
      <c r="F2268" s="200"/>
      <c r="G2268" s="180"/>
      <c r="H2268" s="180"/>
      <c r="I2268" s="180"/>
      <c r="J2268" s="3"/>
    </row>
    <row r="2269" spans="1:10" ht="15.75">
      <c r="A2269" s="21" t="s">
        <v>14</v>
      </c>
      <c r="B2269" s="181"/>
      <c r="C2269" s="21" t="s">
        <v>17</v>
      </c>
      <c r="D2269" s="22" t="s">
        <v>18</v>
      </c>
      <c r="E2269" s="23" t="s">
        <v>19</v>
      </c>
      <c r="F2269" s="23" t="s">
        <v>20</v>
      </c>
      <c r="G2269" s="21" t="s">
        <v>21</v>
      </c>
      <c r="H2269" s="3"/>
      <c r="I2269" s="59"/>
      <c r="J2269" s="3"/>
    </row>
    <row r="2270" spans="1:10">
      <c r="A2270" s="24">
        <v>1</v>
      </c>
      <c r="B2270" s="25" t="s">
        <v>23</v>
      </c>
      <c r="C2270" s="26">
        <v>10</v>
      </c>
      <c r="D2270" s="27">
        <v>79305</v>
      </c>
      <c r="E2270" s="28">
        <f t="shared" ref="E2270:E2287" si="256">D2270*C2270</f>
        <v>793050</v>
      </c>
      <c r="F2270" s="29">
        <v>0</v>
      </c>
      <c r="G2270" s="30">
        <f t="shared" ref="G2270:G2287" si="257">E2270-E2270*F2270</f>
        <v>793050</v>
      </c>
      <c r="H2270" s="31">
        <f>D2270/1.08</f>
        <v>73430.555555555547</v>
      </c>
      <c r="I2270" s="59"/>
      <c r="J2270" s="63">
        <f t="shared" ref="J2270:J2287" si="258">H2270*C2270</f>
        <v>734305.5555555555</v>
      </c>
    </row>
    <row r="2271" spans="1:10">
      <c r="A2271" s="120">
        <v>2</v>
      </c>
      <c r="B2271" s="121" t="s">
        <v>25</v>
      </c>
      <c r="C2271" s="126">
        <v>10</v>
      </c>
      <c r="D2271" s="33">
        <v>128591</v>
      </c>
      <c r="E2271" s="123">
        <f t="shared" si="256"/>
        <v>1285910</v>
      </c>
      <c r="F2271" s="29">
        <v>0</v>
      </c>
      <c r="G2271" s="125">
        <f t="shared" si="257"/>
        <v>1285910</v>
      </c>
      <c r="H2271" s="31">
        <f>D2271/1.08</f>
        <v>119065.74074074073</v>
      </c>
      <c r="I2271" s="129"/>
      <c r="J2271" s="63">
        <f t="shared" si="258"/>
        <v>1190657.4074074072</v>
      </c>
    </row>
    <row r="2272" spans="1:10">
      <c r="A2272" s="24">
        <v>3</v>
      </c>
      <c r="B2272" s="25" t="s">
        <v>26</v>
      </c>
      <c r="C2272" s="88"/>
      <c r="D2272" s="27">
        <v>60043</v>
      </c>
      <c r="E2272" s="28">
        <f t="shared" si="256"/>
        <v>0</v>
      </c>
      <c r="F2272" s="29">
        <v>0</v>
      </c>
      <c r="G2272" s="30">
        <f t="shared" si="257"/>
        <v>0</v>
      </c>
      <c r="H2272" s="31">
        <f>D2272/1.08</f>
        <v>55595.370370370365</v>
      </c>
      <c r="I2272" s="59"/>
      <c r="J2272" s="63">
        <f t="shared" si="258"/>
        <v>0</v>
      </c>
    </row>
    <row r="2273" spans="1:10">
      <c r="A2273" s="24">
        <v>4</v>
      </c>
      <c r="B2273" s="25" t="s">
        <v>27</v>
      </c>
      <c r="C2273" s="35"/>
      <c r="D2273" s="27">
        <v>115781</v>
      </c>
      <c r="E2273" s="28">
        <f t="shared" si="256"/>
        <v>0</v>
      </c>
      <c r="F2273" s="29">
        <v>0</v>
      </c>
      <c r="G2273" s="30">
        <f t="shared" si="257"/>
        <v>0</v>
      </c>
      <c r="H2273" s="31">
        <f>D2273/1.08</f>
        <v>107204.62962962962</v>
      </c>
      <c r="I2273" s="59"/>
      <c r="J2273" s="63">
        <f t="shared" si="258"/>
        <v>0</v>
      </c>
    </row>
    <row r="2274" spans="1:10">
      <c r="A2274" s="24">
        <v>5</v>
      </c>
      <c r="B2274" s="25" t="s">
        <v>28</v>
      </c>
      <c r="C2274" s="32">
        <v>10</v>
      </c>
      <c r="D2274" s="33">
        <v>119943</v>
      </c>
      <c r="E2274" s="123">
        <f t="shared" si="256"/>
        <v>1199430</v>
      </c>
      <c r="F2274" s="124">
        <v>0.25</v>
      </c>
      <c r="G2274" s="125">
        <f t="shared" si="257"/>
        <v>899572.5</v>
      </c>
      <c r="H2274" s="128">
        <f>D2274/1.08*0.75</f>
        <v>83293.75</v>
      </c>
      <c r="I2274" s="59"/>
      <c r="J2274" s="63">
        <f t="shared" si="258"/>
        <v>832937.5</v>
      </c>
    </row>
    <row r="2275" spans="1:10">
      <c r="A2275" s="24">
        <v>6</v>
      </c>
      <c r="B2275" s="25" t="s">
        <v>29</v>
      </c>
      <c r="C2275" s="26"/>
      <c r="D2275" s="27">
        <v>94810</v>
      </c>
      <c r="E2275" s="28">
        <f t="shared" si="256"/>
        <v>0</v>
      </c>
      <c r="F2275" s="29">
        <v>0</v>
      </c>
      <c r="G2275" s="30">
        <f t="shared" si="257"/>
        <v>0</v>
      </c>
      <c r="H2275" s="31">
        <f t="shared" ref="H2275:H2287" si="259">D2275/1.08</f>
        <v>87787.037037037036</v>
      </c>
      <c r="I2275" s="59"/>
      <c r="J2275" s="63">
        <f t="shared" si="258"/>
        <v>0</v>
      </c>
    </row>
    <row r="2276" spans="1:10">
      <c r="A2276" s="24">
        <v>7</v>
      </c>
      <c r="B2276" s="25" t="s">
        <v>30</v>
      </c>
      <c r="C2276" s="34"/>
      <c r="D2276" s="27">
        <v>141396</v>
      </c>
      <c r="E2276" s="28">
        <f t="shared" si="256"/>
        <v>0</v>
      </c>
      <c r="F2276" s="29">
        <v>0</v>
      </c>
      <c r="G2276" s="30">
        <f t="shared" si="257"/>
        <v>0</v>
      </c>
      <c r="H2276" s="31">
        <f t="shared" si="259"/>
        <v>130922.22222222222</v>
      </c>
      <c r="I2276" s="59"/>
      <c r="J2276" s="63">
        <f t="shared" si="258"/>
        <v>0</v>
      </c>
    </row>
    <row r="2277" spans="1:10">
      <c r="A2277" s="24">
        <v>8</v>
      </c>
      <c r="B2277" s="25" t="s">
        <v>31</v>
      </c>
      <c r="C2277" s="26"/>
      <c r="D2277" s="27">
        <v>232931</v>
      </c>
      <c r="E2277" s="28">
        <f t="shared" si="256"/>
        <v>0</v>
      </c>
      <c r="F2277" s="29">
        <v>0</v>
      </c>
      <c r="G2277" s="30">
        <f t="shared" si="257"/>
        <v>0</v>
      </c>
      <c r="H2277" s="31">
        <f t="shared" si="259"/>
        <v>215676.85185185182</v>
      </c>
      <c r="I2277" s="59"/>
      <c r="J2277" s="63">
        <f t="shared" si="258"/>
        <v>0</v>
      </c>
    </row>
    <row r="2278" spans="1:10">
      <c r="A2278" s="24">
        <v>9</v>
      </c>
      <c r="B2278" s="36" t="s">
        <v>32</v>
      </c>
      <c r="C2278" s="26"/>
      <c r="D2278" s="27">
        <v>101534</v>
      </c>
      <c r="E2278" s="28">
        <f t="shared" si="256"/>
        <v>0</v>
      </c>
      <c r="F2278" s="29">
        <v>0</v>
      </c>
      <c r="G2278" s="30">
        <f t="shared" si="257"/>
        <v>0</v>
      </c>
      <c r="H2278" s="31">
        <f t="shared" si="259"/>
        <v>94012.962962962964</v>
      </c>
      <c r="I2278" s="59"/>
      <c r="J2278" s="63">
        <f t="shared" si="258"/>
        <v>0</v>
      </c>
    </row>
    <row r="2279" spans="1:10">
      <c r="A2279" s="168">
        <v>10</v>
      </c>
      <c r="B2279" s="36" t="s">
        <v>33</v>
      </c>
      <c r="C2279" s="37"/>
      <c r="D2279" s="27">
        <v>110148</v>
      </c>
      <c r="E2279" s="156">
        <f t="shared" si="256"/>
        <v>0</v>
      </c>
      <c r="F2279" s="157">
        <v>0</v>
      </c>
      <c r="G2279" s="30">
        <f t="shared" si="257"/>
        <v>0</v>
      </c>
      <c r="H2279" s="170">
        <f t="shared" si="259"/>
        <v>101988.88888888888</v>
      </c>
      <c r="I2279" s="183"/>
      <c r="J2279" s="158">
        <f t="shared" si="258"/>
        <v>0</v>
      </c>
    </row>
    <row r="2280" spans="1:10">
      <c r="A2280" s="24">
        <v>11</v>
      </c>
      <c r="B2280" s="25" t="s">
        <v>34</v>
      </c>
      <c r="C2280" s="37">
        <v>5</v>
      </c>
      <c r="D2280" s="27">
        <v>54198</v>
      </c>
      <c r="E2280" s="28">
        <f t="shared" si="256"/>
        <v>270990</v>
      </c>
      <c r="F2280" s="29">
        <v>0</v>
      </c>
      <c r="G2280" s="30">
        <f t="shared" si="257"/>
        <v>270990</v>
      </c>
      <c r="H2280" s="31">
        <f t="shared" si="259"/>
        <v>50183.333333333328</v>
      </c>
      <c r="I2280" s="59"/>
      <c r="J2280" s="63">
        <f t="shared" si="258"/>
        <v>250916.66666666663</v>
      </c>
    </row>
    <row r="2281" spans="1:10">
      <c r="A2281" s="24">
        <v>12</v>
      </c>
      <c r="B2281" s="25" t="s">
        <v>35</v>
      </c>
      <c r="C2281" s="37"/>
      <c r="D2281" s="27">
        <v>49680</v>
      </c>
      <c r="E2281" s="28">
        <f t="shared" si="256"/>
        <v>0</v>
      </c>
      <c r="F2281" s="29">
        <v>0</v>
      </c>
      <c r="G2281" s="30">
        <f t="shared" si="257"/>
        <v>0</v>
      </c>
      <c r="H2281" s="31">
        <f t="shared" si="259"/>
        <v>46000</v>
      </c>
      <c r="I2281" s="59"/>
      <c r="J2281" s="63">
        <f t="shared" si="258"/>
        <v>0</v>
      </c>
    </row>
    <row r="2282" spans="1:10">
      <c r="A2282" s="168">
        <v>13</v>
      </c>
      <c r="B2282" s="25" t="s">
        <v>36</v>
      </c>
      <c r="C2282" s="37"/>
      <c r="D2282" s="38">
        <v>64152</v>
      </c>
      <c r="E2282" s="156">
        <f t="shared" si="256"/>
        <v>0</v>
      </c>
      <c r="F2282" s="157">
        <v>0</v>
      </c>
      <c r="G2282" s="30">
        <f t="shared" si="257"/>
        <v>0</v>
      </c>
      <c r="H2282" s="170">
        <f t="shared" si="259"/>
        <v>59399.999999999993</v>
      </c>
      <c r="I2282" s="183"/>
      <c r="J2282" s="158">
        <f t="shared" si="258"/>
        <v>0</v>
      </c>
    </row>
    <row r="2283" spans="1:10">
      <c r="A2283" s="168">
        <v>14</v>
      </c>
      <c r="B2283" s="25" t="s">
        <v>37</v>
      </c>
      <c r="C2283" s="37"/>
      <c r="D2283" s="38">
        <v>65934</v>
      </c>
      <c r="E2283" s="156">
        <f t="shared" si="256"/>
        <v>0</v>
      </c>
      <c r="F2283" s="157">
        <v>0</v>
      </c>
      <c r="G2283" s="30">
        <f t="shared" si="257"/>
        <v>0</v>
      </c>
      <c r="H2283" s="170">
        <f t="shared" si="259"/>
        <v>61049.999999999993</v>
      </c>
      <c r="I2283" s="183"/>
      <c r="J2283" s="158">
        <f t="shared" si="258"/>
        <v>0</v>
      </c>
    </row>
    <row r="2284" spans="1:10">
      <c r="A2284" s="168">
        <v>15</v>
      </c>
      <c r="B2284" s="25" t="s">
        <v>38</v>
      </c>
      <c r="C2284" s="37"/>
      <c r="D2284" s="38">
        <v>76626</v>
      </c>
      <c r="E2284" s="156">
        <f t="shared" si="256"/>
        <v>0</v>
      </c>
      <c r="F2284" s="157">
        <v>0</v>
      </c>
      <c r="G2284" s="30">
        <f t="shared" si="257"/>
        <v>0</v>
      </c>
      <c r="H2284" s="170">
        <f t="shared" si="259"/>
        <v>70950</v>
      </c>
      <c r="I2284" s="183"/>
      <c r="J2284" s="158">
        <f t="shared" si="258"/>
        <v>0</v>
      </c>
    </row>
    <row r="2285" spans="1:10">
      <c r="A2285" s="168">
        <v>16</v>
      </c>
      <c r="B2285" s="25" t="s">
        <v>39</v>
      </c>
      <c r="C2285" s="37"/>
      <c r="D2285" s="38">
        <v>80190</v>
      </c>
      <c r="E2285" s="156">
        <f t="shared" si="256"/>
        <v>0</v>
      </c>
      <c r="F2285" s="157">
        <v>0</v>
      </c>
      <c r="G2285" s="30">
        <f t="shared" si="257"/>
        <v>0</v>
      </c>
      <c r="H2285" s="170">
        <f t="shared" si="259"/>
        <v>74250</v>
      </c>
      <c r="I2285" s="183"/>
      <c r="J2285" s="158">
        <f t="shared" si="258"/>
        <v>0</v>
      </c>
    </row>
    <row r="2286" spans="1:10">
      <c r="A2286" s="168">
        <v>17</v>
      </c>
      <c r="B2286" s="25" t="s">
        <v>40</v>
      </c>
      <c r="C2286" s="37"/>
      <c r="D2286" s="38">
        <v>113832</v>
      </c>
      <c r="E2286" s="156">
        <f t="shared" si="256"/>
        <v>0</v>
      </c>
      <c r="F2286" s="157">
        <v>0</v>
      </c>
      <c r="G2286" s="30">
        <f t="shared" si="257"/>
        <v>0</v>
      </c>
      <c r="H2286" s="170">
        <f t="shared" si="259"/>
        <v>105400</v>
      </c>
      <c r="I2286" s="183"/>
      <c r="J2286" s="158">
        <f t="shared" si="258"/>
        <v>0</v>
      </c>
    </row>
    <row r="2287" spans="1:10">
      <c r="A2287" s="168">
        <v>18</v>
      </c>
      <c r="B2287" s="25" t="s">
        <v>41</v>
      </c>
      <c r="C2287" s="37"/>
      <c r="D2287" s="38">
        <v>98010</v>
      </c>
      <c r="E2287" s="156">
        <f t="shared" si="256"/>
        <v>0</v>
      </c>
      <c r="F2287" s="157">
        <v>0</v>
      </c>
      <c r="G2287" s="30">
        <f t="shared" si="257"/>
        <v>0</v>
      </c>
      <c r="H2287" s="170">
        <f t="shared" si="259"/>
        <v>90750</v>
      </c>
      <c r="I2287" s="183"/>
      <c r="J2287" s="158">
        <f t="shared" si="258"/>
        <v>0</v>
      </c>
    </row>
    <row r="2288" spans="1:10" ht="17.25">
      <c r="A2288" s="40"/>
      <c r="B2288" s="41" t="s">
        <v>42</v>
      </c>
      <c r="C2288" s="42">
        <f>SUM(C2270:C2287)</f>
        <v>35</v>
      </c>
      <c r="D2288" s="42"/>
      <c r="E2288" s="43">
        <f>SUM(E2270:E2287)</f>
        <v>3549380</v>
      </c>
      <c r="F2288" s="43"/>
      <c r="G2288" s="44">
        <f>SUM(G2270:G2287)</f>
        <v>3249522.5</v>
      </c>
      <c r="H2288" s="45"/>
      <c r="I2288" s="64"/>
      <c r="J2288" s="45">
        <f>SUM(J2270:J2287)</f>
        <v>3008817.1296296292</v>
      </c>
    </row>
    <row r="2289" spans="1:10" ht="31.5">
      <c r="A2289" s="46"/>
      <c r="B2289" s="47"/>
      <c r="C2289" s="48"/>
      <c r="D2289" s="48"/>
      <c r="E2289" s="49"/>
      <c r="F2289" s="49"/>
      <c r="G2289" s="50"/>
      <c r="H2289" s="51"/>
      <c r="I2289" s="65"/>
      <c r="J2289" s="184">
        <f>J2288*0.08</f>
        <v>240705.37037037034</v>
      </c>
    </row>
    <row r="2290" spans="1:10" ht="18">
      <c r="A2290" s="283" t="s">
        <v>43</v>
      </c>
      <c r="B2290" s="283"/>
      <c r="C2290" s="284" t="s">
        <v>44</v>
      </c>
      <c r="D2290" s="284"/>
      <c r="E2290" s="54"/>
      <c r="F2290" s="54"/>
      <c r="G2290" s="55" t="s">
        <v>45</v>
      </c>
      <c r="H2290" s="56"/>
      <c r="I2290" s="66"/>
      <c r="J2290" s="185">
        <f>SUM(J2288:J2289)</f>
        <v>3249522.4999999995</v>
      </c>
    </row>
    <row r="2292" spans="1:10">
      <c r="B2292" s="131" t="s">
        <v>165</v>
      </c>
      <c r="C2292" s="131" t="s">
        <v>166</v>
      </c>
      <c r="D2292" s="131"/>
      <c r="E2292" s="131" t="s">
        <v>167</v>
      </c>
    </row>
    <row r="2296" spans="1:10" ht="15.75">
      <c r="A2296" s="279" t="s">
        <v>0</v>
      </c>
      <c r="B2296" s="279"/>
      <c r="C2296" s="279"/>
      <c r="D2296" s="279"/>
      <c r="E2296" s="279"/>
      <c r="F2296" s="279"/>
      <c r="G2296" s="279"/>
      <c r="H2296" s="3"/>
      <c r="I2296" s="182"/>
      <c r="J2296" s="3"/>
    </row>
    <row r="2297" spans="1:10" ht="15.75">
      <c r="A2297" s="279" t="s">
        <v>1</v>
      </c>
      <c r="B2297" s="279"/>
      <c r="C2297" s="279"/>
      <c r="D2297" s="279"/>
      <c r="E2297" s="279"/>
      <c r="F2297" s="279"/>
      <c r="G2297" s="279"/>
      <c r="H2297" s="176"/>
      <c r="I2297" s="176"/>
      <c r="J2297" s="176"/>
    </row>
    <row r="2298" spans="1:10" ht="15.75">
      <c r="A2298" s="279" t="s">
        <v>2</v>
      </c>
      <c r="B2298" s="279"/>
      <c r="C2298" s="279"/>
      <c r="D2298" s="279"/>
      <c r="E2298" s="279"/>
      <c r="F2298" s="279"/>
      <c r="G2298" s="279"/>
      <c r="H2298" s="3"/>
      <c r="I2298" s="59"/>
      <c r="J2298" s="3"/>
    </row>
    <row r="2299" spans="1:10" ht="15.75">
      <c r="A2299" s="279" t="s">
        <v>4</v>
      </c>
      <c r="B2299" s="279"/>
      <c r="C2299" s="279"/>
      <c r="D2299" s="279"/>
      <c r="E2299" s="279"/>
      <c r="F2299" s="279"/>
      <c r="G2299" s="279"/>
      <c r="H2299" s="3"/>
      <c r="I2299" s="59"/>
      <c r="J2299" s="3"/>
    </row>
    <row r="2300" spans="1:10" ht="15.75">
      <c r="A2300" s="280" t="s">
        <v>6</v>
      </c>
      <c r="B2300" s="280"/>
      <c r="C2300" s="280"/>
      <c r="D2300" s="280"/>
      <c r="E2300" s="280"/>
      <c r="F2300" s="280"/>
      <c r="G2300" s="280"/>
      <c r="H2300" s="3"/>
      <c r="I2300" s="59"/>
      <c r="J2300" s="3"/>
    </row>
    <row r="2301" spans="1:10" ht="27.75">
      <c r="A2301" s="9"/>
      <c r="B2301" s="9"/>
      <c r="C2301" s="281" t="s">
        <v>433</v>
      </c>
      <c r="D2301" s="281"/>
      <c r="E2301" s="281"/>
      <c r="F2301" s="281"/>
      <c r="G2301" s="281"/>
      <c r="H2301" s="3"/>
      <c r="I2301" s="59"/>
      <c r="J2301" s="3"/>
    </row>
    <row r="2302" spans="1:10" ht="15.75">
      <c r="A2302" s="11" t="s">
        <v>358</v>
      </c>
      <c r="B2302" s="12"/>
      <c r="C2302" s="13"/>
      <c r="D2302" s="286"/>
      <c r="E2302" s="286"/>
      <c r="F2302" s="286"/>
      <c r="G2302" s="286"/>
      <c r="H2302" s="15"/>
      <c r="I2302" s="59"/>
      <c r="J2302" s="3"/>
    </row>
    <row r="2303" spans="1:10" ht="15.75">
      <c r="A2303" s="11" t="s">
        <v>9</v>
      </c>
      <c r="B2303" s="286" t="s">
        <v>372</v>
      </c>
      <c r="C2303" s="286"/>
      <c r="D2303" s="286"/>
      <c r="E2303" s="286"/>
      <c r="F2303" s="286"/>
      <c r="G2303" s="16"/>
      <c r="H2303" s="20" t="s">
        <v>161</v>
      </c>
      <c r="I2303" s="62"/>
      <c r="J2303" s="61"/>
    </row>
    <row r="2304" spans="1:10" ht="18.75" customHeight="1">
      <c r="A2304" s="11" t="s">
        <v>11</v>
      </c>
      <c r="B2304" s="303"/>
      <c r="C2304" s="303"/>
      <c r="D2304" s="303"/>
      <c r="E2304" s="303"/>
      <c r="F2304" s="303"/>
      <c r="G2304" s="180"/>
      <c r="H2304" s="180"/>
      <c r="I2304" s="180"/>
      <c r="J2304" s="3"/>
    </row>
    <row r="2305" spans="1:10" ht="15.75">
      <c r="A2305" s="21" t="s">
        <v>14</v>
      </c>
      <c r="B2305" s="181"/>
      <c r="C2305" s="21" t="s">
        <v>17</v>
      </c>
      <c r="D2305" s="22" t="s">
        <v>18</v>
      </c>
      <c r="E2305" s="23" t="s">
        <v>19</v>
      </c>
      <c r="F2305" s="23" t="s">
        <v>20</v>
      </c>
      <c r="G2305" s="21" t="s">
        <v>21</v>
      </c>
      <c r="H2305" s="3"/>
      <c r="I2305" s="59"/>
      <c r="J2305" s="3"/>
    </row>
    <row r="2306" spans="1:10">
      <c r="A2306" s="24">
        <v>1</v>
      </c>
      <c r="B2306" s="25" t="s">
        <v>23</v>
      </c>
      <c r="C2306" s="26">
        <v>15</v>
      </c>
      <c r="D2306" s="27">
        <v>79305</v>
      </c>
      <c r="E2306" s="28">
        <f t="shared" ref="E2306:E2323" si="260">D2306*C2306</f>
        <v>1189575</v>
      </c>
      <c r="F2306" s="29">
        <v>0</v>
      </c>
      <c r="G2306" s="30">
        <f t="shared" ref="G2306:G2323" si="261">E2306-E2306*F2306</f>
        <v>1189575</v>
      </c>
      <c r="H2306" s="31">
        <f>D2306/1.08</f>
        <v>73430.555555555547</v>
      </c>
      <c r="I2306" s="59"/>
      <c r="J2306" s="63">
        <f t="shared" ref="J2306:J2323" si="262">H2306*C2306</f>
        <v>1101458.3333333333</v>
      </c>
    </row>
    <row r="2307" spans="1:10">
      <c r="A2307" s="120">
        <v>2</v>
      </c>
      <c r="B2307" s="121" t="s">
        <v>25</v>
      </c>
      <c r="C2307" s="126">
        <v>10</v>
      </c>
      <c r="D2307" s="33">
        <v>128591</v>
      </c>
      <c r="E2307" s="123">
        <f t="shared" si="260"/>
        <v>1285910</v>
      </c>
      <c r="F2307" s="29">
        <v>0</v>
      </c>
      <c r="G2307" s="125">
        <f t="shared" si="261"/>
        <v>1285910</v>
      </c>
      <c r="H2307" s="31">
        <f>D2307/1.08</f>
        <v>119065.74074074073</v>
      </c>
      <c r="I2307" s="129"/>
      <c r="J2307" s="63">
        <f t="shared" si="262"/>
        <v>1190657.4074074072</v>
      </c>
    </row>
    <row r="2308" spans="1:10">
      <c r="A2308" s="24">
        <v>3</v>
      </c>
      <c r="B2308" s="25" t="s">
        <v>26</v>
      </c>
      <c r="C2308" s="88"/>
      <c r="D2308" s="27">
        <v>60043</v>
      </c>
      <c r="E2308" s="28">
        <f t="shared" si="260"/>
        <v>0</v>
      </c>
      <c r="F2308" s="29">
        <v>0</v>
      </c>
      <c r="G2308" s="30">
        <f t="shared" si="261"/>
        <v>0</v>
      </c>
      <c r="H2308" s="31">
        <f>D2308/1.08</f>
        <v>55595.370370370365</v>
      </c>
      <c r="I2308" s="59"/>
      <c r="J2308" s="63">
        <f t="shared" si="262"/>
        <v>0</v>
      </c>
    </row>
    <row r="2309" spans="1:10">
      <c r="A2309" s="24">
        <v>4</v>
      </c>
      <c r="B2309" s="25" t="s">
        <v>27</v>
      </c>
      <c r="C2309" s="35"/>
      <c r="D2309" s="27">
        <v>115781</v>
      </c>
      <c r="E2309" s="28">
        <f t="shared" si="260"/>
        <v>0</v>
      </c>
      <c r="F2309" s="29">
        <v>0</v>
      </c>
      <c r="G2309" s="30">
        <f t="shared" si="261"/>
        <v>0</v>
      </c>
      <c r="H2309" s="31">
        <f>D2309/1.08</f>
        <v>107204.62962962962</v>
      </c>
      <c r="I2309" s="59"/>
      <c r="J2309" s="63">
        <f t="shared" si="262"/>
        <v>0</v>
      </c>
    </row>
    <row r="2310" spans="1:10">
      <c r="A2310" s="24">
        <v>5</v>
      </c>
      <c r="B2310" s="25" t="s">
        <v>28</v>
      </c>
      <c r="C2310" s="32">
        <v>15</v>
      </c>
      <c r="D2310" s="33">
        <v>119943</v>
      </c>
      <c r="E2310" s="123">
        <f t="shared" si="260"/>
        <v>1799145</v>
      </c>
      <c r="F2310" s="124">
        <v>0.25</v>
      </c>
      <c r="G2310" s="125">
        <f t="shared" si="261"/>
        <v>1349358.75</v>
      </c>
      <c r="H2310" s="128">
        <f>D2310/1.08*0.75</f>
        <v>83293.75</v>
      </c>
      <c r="I2310" s="59"/>
      <c r="J2310" s="63">
        <f t="shared" si="262"/>
        <v>1249406.25</v>
      </c>
    </row>
    <row r="2311" spans="1:10">
      <c r="A2311" s="24">
        <v>6</v>
      </c>
      <c r="B2311" s="25" t="s">
        <v>29</v>
      </c>
      <c r="C2311" s="26"/>
      <c r="D2311" s="27">
        <v>94810</v>
      </c>
      <c r="E2311" s="28">
        <f t="shared" si="260"/>
        <v>0</v>
      </c>
      <c r="F2311" s="29">
        <v>0</v>
      </c>
      <c r="G2311" s="30">
        <f t="shared" si="261"/>
        <v>0</v>
      </c>
      <c r="H2311" s="31">
        <f t="shared" ref="H2311:H2323" si="263">D2311/1.08</f>
        <v>87787.037037037036</v>
      </c>
      <c r="I2311" s="59"/>
      <c r="J2311" s="63">
        <f t="shared" si="262"/>
        <v>0</v>
      </c>
    </row>
    <row r="2312" spans="1:10">
      <c r="A2312" s="24">
        <v>7</v>
      </c>
      <c r="B2312" s="25" t="s">
        <v>30</v>
      </c>
      <c r="C2312" s="34"/>
      <c r="D2312" s="27">
        <v>141396</v>
      </c>
      <c r="E2312" s="28">
        <f t="shared" si="260"/>
        <v>0</v>
      </c>
      <c r="F2312" s="29">
        <v>0</v>
      </c>
      <c r="G2312" s="30">
        <f t="shared" si="261"/>
        <v>0</v>
      </c>
      <c r="H2312" s="31">
        <f t="shared" si="263"/>
        <v>130922.22222222222</v>
      </c>
      <c r="I2312" s="59"/>
      <c r="J2312" s="63">
        <f t="shared" si="262"/>
        <v>0</v>
      </c>
    </row>
    <row r="2313" spans="1:10">
      <c r="A2313" s="24">
        <v>8</v>
      </c>
      <c r="B2313" s="25" t="s">
        <v>31</v>
      </c>
      <c r="C2313" s="26"/>
      <c r="D2313" s="27">
        <v>232931</v>
      </c>
      <c r="E2313" s="28">
        <f t="shared" si="260"/>
        <v>0</v>
      </c>
      <c r="F2313" s="29">
        <v>0</v>
      </c>
      <c r="G2313" s="30">
        <f t="shared" si="261"/>
        <v>0</v>
      </c>
      <c r="H2313" s="31">
        <f t="shared" si="263"/>
        <v>215676.85185185182</v>
      </c>
      <c r="I2313" s="59"/>
      <c r="J2313" s="63">
        <f t="shared" si="262"/>
        <v>0</v>
      </c>
    </row>
    <row r="2314" spans="1:10">
      <c r="A2314" s="24">
        <v>9</v>
      </c>
      <c r="B2314" s="36" t="s">
        <v>32</v>
      </c>
      <c r="C2314" s="26"/>
      <c r="D2314" s="27">
        <v>101534</v>
      </c>
      <c r="E2314" s="28">
        <f t="shared" si="260"/>
        <v>0</v>
      </c>
      <c r="F2314" s="29">
        <v>0</v>
      </c>
      <c r="G2314" s="30">
        <f t="shared" si="261"/>
        <v>0</v>
      </c>
      <c r="H2314" s="31">
        <f t="shared" si="263"/>
        <v>94012.962962962964</v>
      </c>
      <c r="I2314" s="59"/>
      <c r="J2314" s="63">
        <f t="shared" si="262"/>
        <v>0</v>
      </c>
    </row>
    <row r="2315" spans="1:10">
      <c r="A2315" s="168">
        <v>10</v>
      </c>
      <c r="B2315" s="36" t="s">
        <v>33</v>
      </c>
      <c r="C2315" s="37"/>
      <c r="D2315" s="27">
        <v>110148</v>
      </c>
      <c r="E2315" s="156">
        <f t="shared" si="260"/>
        <v>0</v>
      </c>
      <c r="F2315" s="157">
        <v>0</v>
      </c>
      <c r="G2315" s="30">
        <f t="shared" si="261"/>
        <v>0</v>
      </c>
      <c r="H2315" s="170">
        <f t="shared" si="263"/>
        <v>101988.88888888888</v>
      </c>
      <c r="I2315" s="183"/>
      <c r="J2315" s="158">
        <f t="shared" si="262"/>
        <v>0</v>
      </c>
    </row>
    <row r="2316" spans="1:10">
      <c r="A2316" s="24">
        <v>11</v>
      </c>
      <c r="B2316" s="25" t="s">
        <v>34</v>
      </c>
      <c r="C2316" s="37">
        <v>10</v>
      </c>
      <c r="D2316" s="27">
        <v>54198</v>
      </c>
      <c r="E2316" s="28">
        <f t="shared" si="260"/>
        <v>541980</v>
      </c>
      <c r="F2316" s="29">
        <v>0</v>
      </c>
      <c r="G2316" s="30">
        <f t="shared" si="261"/>
        <v>541980</v>
      </c>
      <c r="H2316" s="31">
        <f t="shared" si="263"/>
        <v>50183.333333333328</v>
      </c>
      <c r="I2316" s="59"/>
      <c r="J2316" s="63">
        <f t="shared" si="262"/>
        <v>501833.33333333326</v>
      </c>
    </row>
    <row r="2317" spans="1:10">
      <c r="A2317" s="24">
        <v>12</v>
      </c>
      <c r="B2317" s="25" t="s">
        <v>35</v>
      </c>
      <c r="C2317" s="37"/>
      <c r="D2317" s="27">
        <v>49680</v>
      </c>
      <c r="E2317" s="28">
        <f t="shared" si="260"/>
        <v>0</v>
      </c>
      <c r="F2317" s="29">
        <v>0</v>
      </c>
      <c r="G2317" s="30">
        <f t="shared" si="261"/>
        <v>0</v>
      </c>
      <c r="H2317" s="31">
        <f t="shared" si="263"/>
        <v>46000</v>
      </c>
      <c r="I2317" s="59"/>
      <c r="J2317" s="63">
        <f t="shared" si="262"/>
        <v>0</v>
      </c>
    </row>
    <row r="2318" spans="1:10">
      <c r="A2318" s="168">
        <v>13</v>
      </c>
      <c r="B2318" s="25" t="s">
        <v>36</v>
      </c>
      <c r="C2318" s="37"/>
      <c r="D2318" s="38">
        <v>64152</v>
      </c>
      <c r="E2318" s="156">
        <f t="shared" si="260"/>
        <v>0</v>
      </c>
      <c r="F2318" s="157">
        <v>0</v>
      </c>
      <c r="G2318" s="30">
        <f t="shared" si="261"/>
        <v>0</v>
      </c>
      <c r="H2318" s="170">
        <f t="shared" si="263"/>
        <v>59399.999999999993</v>
      </c>
      <c r="I2318" s="183"/>
      <c r="J2318" s="158">
        <f t="shared" si="262"/>
        <v>0</v>
      </c>
    </row>
    <row r="2319" spans="1:10">
      <c r="A2319" s="168">
        <v>14</v>
      </c>
      <c r="B2319" s="25" t="s">
        <v>37</v>
      </c>
      <c r="C2319" s="37"/>
      <c r="D2319" s="38">
        <v>65934</v>
      </c>
      <c r="E2319" s="156">
        <f t="shared" si="260"/>
        <v>0</v>
      </c>
      <c r="F2319" s="157">
        <v>0</v>
      </c>
      <c r="G2319" s="30">
        <f t="shared" si="261"/>
        <v>0</v>
      </c>
      <c r="H2319" s="170">
        <f t="shared" si="263"/>
        <v>61049.999999999993</v>
      </c>
      <c r="I2319" s="183"/>
      <c r="J2319" s="158">
        <f t="shared" si="262"/>
        <v>0</v>
      </c>
    </row>
    <row r="2320" spans="1:10">
      <c r="A2320" s="168">
        <v>15</v>
      </c>
      <c r="B2320" s="25" t="s">
        <v>38</v>
      </c>
      <c r="C2320" s="37"/>
      <c r="D2320" s="38">
        <v>76626</v>
      </c>
      <c r="E2320" s="156">
        <f t="shared" si="260"/>
        <v>0</v>
      </c>
      <c r="F2320" s="157">
        <v>0</v>
      </c>
      <c r="G2320" s="30">
        <f t="shared" si="261"/>
        <v>0</v>
      </c>
      <c r="H2320" s="170">
        <f t="shared" si="263"/>
        <v>70950</v>
      </c>
      <c r="I2320" s="183"/>
      <c r="J2320" s="158">
        <f t="shared" si="262"/>
        <v>0</v>
      </c>
    </row>
    <row r="2321" spans="1:10">
      <c r="A2321" s="168">
        <v>16</v>
      </c>
      <c r="B2321" s="25" t="s">
        <v>39</v>
      </c>
      <c r="C2321" s="37"/>
      <c r="D2321" s="38">
        <v>80190</v>
      </c>
      <c r="E2321" s="156">
        <f t="shared" si="260"/>
        <v>0</v>
      </c>
      <c r="F2321" s="157">
        <v>0</v>
      </c>
      <c r="G2321" s="30">
        <f t="shared" si="261"/>
        <v>0</v>
      </c>
      <c r="H2321" s="170">
        <f t="shared" si="263"/>
        <v>74250</v>
      </c>
      <c r="I2321" s="183"/>
      <c r="J2321" s="158">
        <f t="shared" si="262"/>
        <v>0</v>
      </c>
    </row>
    <row r="2322" spans="1:10">
      <c r="A2322" s="168">
        <v>17</v>
      </c>
      <c r="B2322" s="25" t="s">
        <v>40</v>
      </c>
      <c r="C2322" s="37"/>
      <c r="D2322" s="38">
        <v>113832</v>
      </c>
      <c r="E2322" s="156">
        <f t="shared" si="260"/>
        <v>0</v>
      </c>
      <c r="F2322" s="157">
        <v>0</v>
      </c>
      <c r="G2322" s="30">
        <f t="shared" si="261"/>
        <v>0</v>
      </c>
      <c r="H2322" s="170">
        <f t="shared" si="263"/>
        <v>105400</v>
      </c>
      <c r="I2322" s="183"/>
      <c r="J2322" s="158">
        <f t="shared" si="262"/>
        <v>0</v>
      </c>
    </row>
    <row r="2323" spans="1:10">
      <c r="A2323" s="168">
        <v>18</v>
      </c>
      <c r="B2323" s="25" t="s">
        <v>41</v>
      </c>
      <c r="C2323" s="37"/>
      <c r="D2323" s="38">
        <v>98010</v>
      </c>
      <c r="E2323" s="156">
        <f t="shared" si="260"/>
        <v>0</v>
      </c>
      <c r="F2323" s="157">
        <v>0</v>
      </c>
      <c r="G2323" s="30">
        <f t="shared" si="261"/>
        <v>0</v>
      </c>
      <c r="H2323" s="170">
        <f t="shared" si="263"/>
        <v>90750</v>
      </c>
      <c r="I2323" s="183"/>
      <c r="J2323" s="158">
        <f t="shared" si="262"/>
        <v>0</v>
      </c>
    </row>
    <row r="2324" spans="1:10" ht="17.25">
      <c r="A2324" s="40"/>
      <c r="B2324" s="41" t="s">
        <v>42</v>
      </c>
      <c r="C2324" s="42">
        <f>SUM(C2306:C2323)</f>
        <v>50</v>
      </c>
      <c r="D2324" s="42"/>
      <c r="E2324" s="43">
        <f>SUM(E2306:E2323)</f>
        <v>4816610</v>
      </c>
      <c r="F2324" s="43"/>
      <c r="G2324" s="44">
        <f>SUM(G2306:G2323)</f>
        <v>4366823.75</v>
      </c>
      <c r="H2324" s="45"/>
      <c r="I2324" s="64"/>
      <c r="J2324" s="45">
        <f>SUM(J2306:J2323)</f>
        <v>4043355.3240740737</v>
      </c>
    </row>
    <row r="2325" spans="1:10" ht="31.5">
      <c r="A2325" s="46"/>
      <c r="B2325" s="47"/>
      <c r="C2325" s="48"/>
      <c r="D2325" s="48"/>
      <c r="E2325" s="49"/>
      <c r="F2325" s="49"/>
      <c r="G2325" s="50"/>
      <c r="H2325" s="51"/>
      <c r="I2325" s="65"/>
      <c r="J2325" s="184">
        <f>J2324*0.08</f>
        <v>323468.4259259259</v>
      </c>
    </row>
    <row r="2326" spans="1:10" ht="18">
      <c r="A2326" s="283" t="s">
        <v>43</v>
      </c>
      <c r="B2326" s="283"/>
      <c r="C2326" s="284" t="s">
        <v>44</v>
      </c>
      <c r="D2326" s="284"/>
      <c r="E2326" s="54"/>
      <c r="F2326" s="54"/>
      <c r="G2326" s="55" t="s">
        <v>45</v>
      </c>
      <c r="H2326" s="56"/>
      <c r="I2326" s="66"/>
      <c r="J2326" s="185">
        <f>SUM(J2324:J2325)</f>
        <v>4366823.75</v>
      </c>
    </row>
    <row r="2328" spans="1:10">
      <c r="B2328" s="131" t="s">
        <v>165</v>
      </c>
      <c r="C2328" s="131" t="s">
        <v>166</v>
      </c>
      <c r="D2328" s="131"/>
      <c r="E2328" s="131" t="s">
        <v>167</v>
      </c>
    </row>
    <row r="2332" spans="1:10" ht="15.75">
      <c r="A2332" s="279" t="s">
        <v>0</v>
      </c>
      <c r="B2332" s="279"/>
      <c r="C2332" s="279"/>
      <c r="D2332" s="279"/>
      <c r="E2332" s="279"/>
      <c r="F2332" s="279"/>
      <c r="G2332" s="279"/>
      <c r="H2332" s="3"/>
      <c r="I2332" s="182"/>
      <c r="J2332" s="3"/>
    </row>
    <row r="2333" spans="1:10" ht="15.75">
      <c r="A2333" s="279" t="s">
        <v>1</v>
      </c>
      <c r="B2333" s="279"/>
      <c r="C2333" s="279"/>
      <c r="D2333" s="279"/>
      <c r="E2333" s="279"/>
      <c r="F2333" s="279"/>
      <c r="G2333" s="279"/>
      <c r="H2333" s="176"/>
      <c r="I2333" s="176"/>
      <c r="J2333" s="176"/>
    </row>
    <row r="2334" spans="1:10" ht="15.75">
      <c r="A2334" s="279" t="s">
        <v>2</v>
      </c>
      <c r="B2334" s="279"/>
      <c r="C2334" s="279"/>
      <c r="D2334" s="279"/>
      <c r="E2334" s="279"/>
      <c r="F2334" s="279"/>
      <c r="G2334" s="279"/>
      <c r="H2334" s="3"/>
      <c r="I2334" s="59"/>
      <c r="J2334" s="3"/>
    </row>
    <row r="2335" spans="1:10" ht="15.75">
      <c r="A2335" s="279" t="s">
        <v>4</v>
      </c>
      <c r="B2335" s="279"/>
      <c r="C2335" s="279"/>
      <c r="D2335" s="279"/>
      <c r="E2335" s="279"/>
      <c r="F2335" s="279"/>
      <c r="G2335" s="279"/>
      <c r="H2335" s="3"/>
      <c r="I2335" s="59"/>
      <c r="J2335" s="3"/>
    </row>
    <row r="2336" spans="1:10" ht="15.75">
      <c r="A2336" s="280" t="s">
        <v>6</v>
      </c>
      <c r="B2336" s="280"/>
      <c r="C2336" s="280"/>
      <c r="D2336" s="280"/>
      <c r="E2336" s="280"/>
      <c r="F2336" s="280"/>
      <c r="G2336" s="280"/>
      <c r="H2336" s="3"/>
      <c r="I2336" s="59"/>
      <c r="J2336" s="3"/>
    </row>
    <row r="2337" spans="1:10" ht="27.75">
      <c r="A2337" s="9"/>
      <c r="B2337" s="9"/>
      <c r="C2337" s="281" t="s">
        <v>433</v>
      </c>
      <c r="D2337" s="281"/>
      <c r="E2337" s="281"/>
      <c r="F2337" s="281"/>
      <c r="G2337" s="281"/>
      <c r="H2337" s="3"/>
      <c r="I2337" s="59"/>
      <c r="J2337" s="3"/>
    </row>
    <row r="2338" spans="1:10" ht="15.75">
      <c r="A2338" s="11" t="s">
        <v>358</v>
      </c>
      <c r="B2338" s="12"/>
      <c r="C2338" s="13"/>
      <c r="D2338" s="286"/>
      <c r="E2338" s="286"/>
      <c r="F2338" s="286"/>
      <c r="G2338" s="286"/>
      <c r="H2338" s="15"/>
      <c r="I2338" s="59"/>
      <c r="J2338" s="3"/>
    </row>
    <row r="2339" spans="1:10" ht="15.75">
      <c r="A2339" s="11" t="s">
        <v>9</v>
      </c>
      <c r="B2339" s="286" t="s">
        <v>371</v>
      </c>
      <c r="C2339" s="286"/>
      <c r="D2339" s="286"/>
      <c r="E2339" s="286"/>
      <c r="F2339" s="286"/>
      <c r="G2339" s="16"/>
      <c r="H2339" s="20" t="s">
        <v>161</v>
      </c>
      <c r="I2339" s="62"/>
      <c r="J2339" s="61"/>
    </row>
    <row r="2340" spans="1:10" ht="18.75" customHeight="1">
      <c r="A2340" s="11" t="s">
        <v>11</v>
      </c>
      <c r="B2340" s="303"/>
      <c r="C2340" s="303"/>
      <c r="D2340" s="303"/>
      <c r="E2340" s="303"/>
      <c r="F2340" s="303"/>
      <c r="G2340" s="180"/>
      <c r="H2340" s="180"/>
      <c r="I2340" s="180"/>
      <c r="J2340" s="3"/>
    </row>
    <row r="2341" spans="1:10" ht="15.75">
      <c r="A2341" s="21" t="s">
        <v>14</v>
      </c>
      <c r="B2341" s="181"/>
      <c r="C2341" s="21" t="s">
        <v>17</v>
      </c>
      <c r="D2341" s="22" t="s">
        <v>18</v>
      </c>
      <c r="E2341" s="23" t="s">
        <v>19</v>
      </c>
      <c r="F2341" s="23" t="s">
        <v>20</v>
      </c>
      <c r="G2341" s="21" t="s">
        <v>21</v>
      </c>
      <c r="H2341" s="3"/>
      <c r="I2341" s="59"/>
      <c r="J2341" s="3"/>
    </row>
    <row r="2342" spans="1:10">
      <c r="A2342" s="24">
        <v>1</v>
      </c>
      <c r="B2342" s="25" t="s">
        <v>23</v>
      </c>
      <c r="C2342" s="26">
        <v>10</v>
      </c>
      <c r="D2342" s="27">
        <v>79305</v>
      </c>
      <c r="E2342" s="28">
        <f t="shared" ref="E2342:E2359" si="264">D2342*C2342</f>
        <v>793050</v>
      </c>
      <c r="F2342" s="29">
        <v>0</v>
      </c>
      <c r="G2342" s="30">
        <f t="shared" ref="G2342:G2359" si="265">E2342-E2342*F2342</f>
        <v>793050</v>
      </c>
      <c r="H2342" s="31">
        <f>D2342/1.08</f>
        <v>73430.555555555547</v>
      </c>
      <c r="I2342" s="59"/>
      <c r="J2342" s="63">
        <f t="shared" ref="J2342:J2359" si="266">H2342*C2342</f>
        <v>734305.5555555555</v>
      </c>
    </row>
    <row r="2343" spans="1:10">
      <c r="A2343" s="120">
        <v>2</v>
      </c>
      <c r="B2343" s="121" t="s">
        <v>25</v>
      </c>
      <c r="C2343" s="126">
        <v>10</v>
      </c>
      <c r="D2343" s="33">
        <v>128591</v>
      </c>
      <c r="E2343" s="123">
        <f t="shared" si="264"/>
        <v>1285910</v>
      </c>
      <c r="F2343" s="29">
        <v>0</v>
      </c>
      <c r="G2343" s="125">
        <f t="shared" si="265"/>
        <v>1285910</v>
      </c>
      <c r="H2343" s="31">
        <f>D2343/1.08</f>
        <v>119065.74074074073</v>
      </c>
      <c r="I2343" s="129"/>
      <c r="J2343" s="63">
        <f t="shared" si="266"/>
        <v>1190657.4074074072</v>
      </c>
    </row>
    <row r="2344" spans="1:10">
      <c r="A2344" s="24">
        <v>3</v>
      </c>
      <c r="B2344" s="25" t="s">
        <v>26</v>
      </c>
      <c r="C2344" s="88"/>
      <c r="D2344" s="27">
        <v>60043</v>
      </c>
      <c r="E2344" s="28">
        <f t="shared" si="264"/>
        <v>0</v>
      </c>
      <c r="F2344" s="29">
        <v>0</v>
      </c>
      <c r="G2344" s="30">
        <f t="shared" si="265"/>
        <v>0</v>
      </c>
      <c r="H2344" s="31">
        <f>D2344/1.08</f>
        <v>55595.370370370365</v>
      </c>
      <c r="I2344" s="59"/>
      <c r="J2344" s="63">
        <f t="shared" si="266"/>
        <v>0</v>
      </c>
    </row>
    <row r="2345" spans="1:10">
      <c r="A2345" s="24">
        <v>4</v>
      </c>
      <c r="B2345" s="25" t="s">
        <v>27</v>
      </c>
      <c r="C2345" s="35"/>
      <c r="D2345" s="27">
        <v>115781</v>
      </c>
      <c r="E2345" s="28">
        <f t="shared" si="264"/>
        <v>0</v>
      </c>
      <c r="F2345" s="29">
        <v>0</v>
      </c>
      <c r="G2345" s="30">
        <f t="shared" si="265"/>
        <v>0</v>
      </c>
      <c r="H2345" s="31">
        <f>D2345/1.08</f>
        <v>107204.62962962962</v>
      </c>
      <c r="I2345" s="59"/>
      <c r="J2345" s="63">
        <f t="shared" si="266"/>
        <v>0</v>
      </c>
    </row>
    <row r="2346" spans="1:10">
      <c r="A2346" s="24">
        <v>5</v>
      </c>
      <c r="B2346" s="25" t="s">
        <v>28</v>
      </c>
      <c r="C2346" s="32">
        <v>20</v>
      </c>
      <c r="D2346" s="33">
        <v>119943</v>
      </c>
      <c r="E2346" s="123">
        <f t="shared" si="264"/>
        <v>2398860</v>
      </c>
      <c r="F2346" s="124">
        <v>0.25</v>
      </c>
      <c r="G2346" s="125">
        <f t="shared" si="265"/>
        <v>1799145</v>
      </c>
      <c r="H2346" s="128">
        <f>D2346/1.08*0.75</f>
        <v>83293.75</v>
      </c>
      <c r="I2346" s="59"/>
      <c r="J2346" s="63">
        <f t="shared" si="266"/>
        <v>1665875</v>
      </c>
    </row>
    <row r="2347" spans="1:10">
      <c r="A2347" s="24">
        <v>6</v>
      </c>
      <c r="B2347" s="25" t="s">
        <v>29</v>
      </c>
      <c r="C2347" s="26"/>
      <c r="D2347" s="27">
        <v>94810</v>
      </c>
      <c r="E2347" s="28">
        <f t="shared" si="264"/>
        <v>0</v>
      </c>
      <c r="F2347" s="29">
        <v>0</v>
      </c>
      <c r="G2347" s="30">
        <f t="shared" si="265"/>
        <v>0</v>
      </c>
      <c r="H2347" s="31">
        <f t="shared" ref="H2347:H2359" si="267">D2347/1.08</f>
        <v>87787.037037037036</v>
      </c>
      <c r="I2347" s="59"/>
      <c r="J2347" s="63">
        <f t="shared" si="266"/>
        <v>0</v>
      </c>
    </row>
    <row r="2348" spans="1:10">
      <c r="A2348" s="24">
        <v>7</v>
      </c>
      <c r="B2348" s="25" t="s">
        <v>30</v>
      </c>
      <c r="C2348" s="34"/>
      <c r="D2348" s="27">
        <v>141396</v>
      </c>
      <c r="E2348" s="28">
        <f t="shared" si="264"/>
        <v>0</v>
      </c>
      <c r="F2348" s="29">
        <v>0</v>
      </c>
      <c r="G2348" s="30">
        <f t="shared" si="265"/>
        <v>0</v>
      </c>
      <c r="H2348" s="31">
        <f t="shared" si="267"/>
        <v>130922.22222222222</v>
      </c>
      <c r="I2348" s="59"/>
      <c r="J2348" s="63">
        <f t="shared" si="266"/>
        <v>0</v>
      </c>
    </row>
    <row r="2349" spans="1:10">
      <c r="A2349" s="24">
        <v>8</v>
      </c>
      <c r="B2349" s="25" t="s">
        <v>31</v>
      </c>
      <c r="C2349" s="26"/>
      <c r="D2349" s="27">
        <v>232931</v>
      </c>
      <c r="E2349" s="28">
        <f t="shared" si="264"/>
        <v>0</v>
      </c>
      <c r="F2349" s="29">
        <v>0</v>
      </c>
      <c r="G2349" s="30">
        <f t="shared" si="265"/>
        <v>0</v>
      </c>
      <c r="H2349" s="31">
        <f t="shared" si="267"/>
        <v>215676.85185185182</v>
      </c>
      <c r="I2349" s="59"/>
      <c r="J2349" s="63">
        <f t="shared" si="266"/>
        <v>0</v>
      </c>
    </row>
    <row r="2350" spans="1:10">
      <c r="A2350" s="24">
        <v>9</v>
      </c>
      <c r="B2350" s="36" t="s">
        <v>32</v>
      </c>
      <c r="C2350" s="26"/>
      <c r="D2350" s="27">
        <v>101534</v>
      </c>
      <c r="E2350" s="28">
        <f t="shared" si="264"/>
        <v>0</v>
      </c>
      <c r="F2350" s="29">
        <v>0</v>
      </c>
      <c r="G2350" s="30">
        <f t="shared" si="265"/>
        <v>0</v>
      </c>
      <c r="H2350" s="31">
        <f t="shared" si="267"/>
        <v>94012.962962962964</v>
      </c>
      <c r="I2350" s="59"/>
      <c r="J2350" s="63">
        <f t="shared" si="266"/>
        <v>0</v>
      </c>
    </row>
    <row r="2351" spans="1:10">
      <c r="A2351" s="168">
        <v>10</v>
      </c>
      <c r="B2351" s="36" t="s">
        <v>33</v>
      </c>
      <c r="C2351" s="37"/>
      <c r="D2351" s="27">
        <v>110148</v>
      </c>
      <c r="E2351" s="156">
        <f t="shared" si="264"/>
        <v>0</v>
      </c>
      <c r="F2351" s="157">
        <v>0</v>
      </c>
      <c r="G2351" s="30">
        <f t="shared" si="265"/>
        <v>0</v>
      </c>
      <c r="H2351" s="170">
        <f t="shared" si="267"/>
        <v>101988.88888888888</v>
      </c>
      <c r="I2351" s="183"/>
      <c r="J2351" s="158">
        <f t="shared" si="266"/>
        <v>0</v>
      </c>
    </row>
    <row r="2352" spans="1:10">
      <c r="A2352" s="24">
        <v>11</v>
      </c>
      <c r="B2352" s="25" t="s">
        <v>34</v>
      </c>
      <c r="C2352" s="37"/>
      <c r="D2352" s="27">
        <v>54198</v>
      </c>
      <c r="E2352" s="28">
        <f t="shared" si="264"/>
        <v>0</v>
      </c>
      <c r="F2352" s="29">
        <v>0</v>
      </c>
      <c r="G2352" s="30">
        <f t="shared" si="265"/>
        <v>0</v>
      </c>
      <c r="H2352" s="31">
        <f t="shared" si="267"/>
        <v>50183.333333333328</v>
      </c>
      <c r="I2352" s="59"/>
      <c r="J2352" s="63">
        <f t="shared" si="266"/>
        <v>0</v>
      </c>
    </row>
    <row r="2353" spans="1:10">
      <c r="A2353" s="24">
        <v>12</v>
      </c>
      <c r="B2353" s="25" t="s">
        <v>35</v>
      </c>
      <c r="C2353" s="37"/>
      <c r="D2353" s="27">
        <v>49680</v>
      </c>
      <c r="E2353" s="28">
        <f t="shared" si="264"/>
        <v>0</v>
      </c>
      <c r="F2353" s="29">
        <v>0</v>
      </c>
      <c r="G2353" s="30">
        <f t="shared" si="265"/>
        <v>0</v>
      </c>
      <c r="H2353" s="31">
        <f t="shared" si="267"/>
        <v>46000</v>
      </c>
      <c r="I2353" s="59"/>
      <c r="J2353" s="63">
        <f t="shared" si="266"/>
        <v>0</v>
      </c>
    </row>
    <row r="2354" spans="1:10">
      <c r="A2354" s="168">
        <v>13</v>
      </c>
      <c r="B2354" s="25" t="s">
        <v>36</v>
      </c>
      <c r="C2354" s="37"/>
      <c r="D2354" s="38">
        <v>64152</v>
      </c>
      <c r="E2354" s="156">
        <f t="shared" si="264"/>
        <v>0</v>
      </c>
      <c r="F2354" s="157">
        <v>0</v>
      </c>
      <c r="G2354" s="30">
        <f t="shared" si="265"/>
        <v>0</v>
      </c>
      <c r="H2354" s="170">
        <f t="shared" si="267"/>
        <v>59399.999999999993</v>
      </c>
      <c r="I2354" s="183"/>
      <c r="J2354" s="158">
        <f t="shared" si="266"/>
        <v>0</v>
      </c>
    </row>
    <row r="2355" spans="1:10">
      <c r="A2355" s="168">
        <v>14</v>
      </c>
      <c r="B2355" s="25" t="s">
        <v>37</v>
      </c>
      <c r="C2355" s="37"/>
      <c r="D2355" s="38">
        <v>65934</v>
      </c>
      <c r="E2355" s="156">
        <f t="shared" si="264"/>
        <v>0</v>
      </c>
      <c r="F2355" s="157">
        <v>0</v>
      </c>
      <c r="G2355" s="30">
        <f t="shared" si="265"/>
        <v>0</v>
      </c>
      <c r="H2355" s="170">
        <f t="shared" si="267"/>
        <v>61049.999999999993</v>
      </c>
      <c r="I2355" s="183"/>
      <c r="J2355" s="158">
        <f t="shared" si="266"/>
        <v>0</v>
      </c>
    </row>
    <row r="2356" spans="1:10">
      <c r="A2356" s="168">
        <v>15</v>
      </c>
      <c r="B2356" s="25" t="s">
        <v>38</v>
      </c>
      <c r="C2356" s="37"/>
      <c r="D2356" s="38">
        <v>76626</v>
      </c>
      <c r="E2356" s="156">
        <f t="shared" si="264"/>
        <v>0</v>
      </c>
      <c r="F2356" s="157">
        <v>0</v>
      </c>
      <c r="G2356" s="30">
        <f t="shared" si="265"/>
        <v>0</v>
      </c>
      <c r="H2356" s="170">
        <f t="shared" si="267"/>
        <v>70950</v>
      </c>
      <c r="I2356" s="183"/>
      <c r="J2356" s="158">
        <f t="shared" si="266"/>
        <v>0</v>
      </c>
    </row>
    <row r="2357" spans="1:10">
      <c r="A2357" s="168">
        <v>16</v>
      </c>
      <c r="B2357" s="25" t="s">
        <v>39</v>
      </c>
      <c r="C2357" s="37"/>
      <c r="D2357" s="38">
        <v>80190</v>
      </c>
      <c r="E2357" s="156">
        <f t="shared" si="264"/>
        <v>0</v>
      </c>
      <c r="F2357" s="157">
        <v>0</v>
      </c>
      <c r="G2357" s="30">
        <f t="shared" si="265"/>
        <v>0</v>
      </c>
      <c r="H2357" s="170">
        <f t="shared" si="267"/>
        <v>74250</v>
      </c>
      <c r="I2357" s="183"/>
      <c r="J2357" s="158">
        <f t="shared" si="266"/>
        <v>0</v>
      </c>
    </row>
    <row r="2358" spans="1:10">
      <c r="A2358" s="168">
        <v>17</v>
      </c>
      <c r="B2358" s="25" t="s">
        <v>40</v>
      </c>
      <c r="C2358" s="37"/>
      <c r="D2358" s="38">
        <v>113832</v>
      </c>
      <c r="E2358" s="156">
        <f t="shared" si="264"/>
        <v>0</v>
      </c>
      <c r="F2358" s="157">
        <v>0</v>
      </c>
      <c r="G2358" s="30">
        <f t="shared" si="265"/>
        <v>0</v>
      </c>
      <c r="H2358" s="170">
        <f t="shared" si="267"/>
        <v>105400</v>
      </c>
      <c r="I2358" s="183"/>
      <c r="J2358" s="158">
        <f t="shared" si="266"/>
        <v>0</v>
      </c>
    </row>
    <row r="2359" spans="1:10">
      <c r="A2359" s="168">
        <v>18</v>
      </c>
      <c r="B2359" s="25" t="s">
        <v>41</v>
      </c>
      <c r="C2359" s="37"/>
      <c r="D2359" s="38">
        <v>98010</v>
      </c>
      <c r="E2359" s="156">
        <f t="shared" si="264"/>
        <v>0</v>
      </c>
      <c r="F2359" s="157">
        <v>0</v>
      </c>
      <c r="G2359" s="30">
        <f t="shared" si="265"/>
        <v>0</v>
      </c>
      <c r="H2359" s="170">
        <f t="shared" si="267"/>
        <v>90750</v>
      </c>
      <c r="I2359" s="183"/>
      <c r="J2359" s="158">
        <f t="shared" si="266"/>
        <v>0</v>
      </c>
    </row>
    <row r="2360" spans="1:10" ht="17.25">
      <c r="A2360" s="40"/>
      <c r="B2360" s="41" t="s">
        <v>42</v>
      </c>
      <c r="C2360" s="42">
        <f>SUM(C2342:C2359)</f>
        <v>40</v>
      </c>
      <c r="D2360" s="42"/>
      <c r="E2360" s="43">
        <f>SUM(E2342:E2359)</f>
        <v>4477820</v>
      </c>
      <c r="F2360" s="43"/>
      <c r="G2360" s="44">
        <f>SUM(G2342:G2359)</f>
        <v>3878105</v>
      </c>
      <c r="H2360" s="45"/>
      <c r="I2360" s="64"/>
      <c r="J2360" s="45">
        <f>SUM(J2342:J2359)</f>
        <v>3590837.9629629627</v>
      </c>
    </row>
    <row r="2361" spans="1:10" ht="31.5">
      <c r="A2361" s="46"/>
      <c r="B2361" s="47"/>
      <c r="C2361" s="48"/>
      <c r="D2361" s="48"/>
      <c r="E2361" s="49"/>
      <c r="F2361" s="49"/>
      <c r="G2361" s="50"/>
      <c r="H2361" s="51"/>
      <c r="I2361" s="65"/>
      <c r="J2361" s="184">
        <f>J2360*0.08</f>
        <v>287267.03703703702</v>
      </c>
    </row>
    <row r="2362" spans="1:10" ht="18">
      <c r="A2362" s="283" t="s">
        <v>43</v>
      </c>
      <c r="B2362" s="283"/>
      <c r="C2362" s="284" t="s">
        <v>44</v>
      </c>
      <c r="D2362" s="284"/>
      <c r="E2362" s="54"/>
      <c r="F2362" s="54"/>
      <c r="G2362" s="55" t="s">
        <v>45</v>
      </c>
      <c r="H2362" s="56"/>
      <c r="I2362" s="66"/>
      <c r="J2362" s="185">
        <f>SUM(J2360:J2361)</f>
        <v>3878104.9999999995</v>
      </c>
    </row>
    <row r="2365" spans="1:10">
      <c r="B2365" s="131" t="s">
        <v>165</v>
      </c>
      <c r="C2365" s="131" t="s">
        <v>166</v>
      </c>
      <c r="D2365" s="131"/>
      <c r="E2365" s="131" t="s">
        <v>167</v>
      </c>
    </row>
    <row r="2368" spans="1:10" ht="15.75">
      <c r="A2368" s="279" t="s">
        <v>0</v>
      </c>
      <c r="B2368" s="279"/>
      <c r="C2368" s="279"/>
      <c r="D2368" s="279"/>
      <c r="E2368" s="279"/>
      <c r="F2368" s="279"/>
      <c r="G2368" s="279"/>
      <c r="H2368" s="3"/>
      <c r="I2368" s="182"/>
      <c r="J2368" s="3"/>
    </row>
    <row r="2369" spans="1:10" ht="15.75">
      <c r="A2369" s="279" t="s">
        <v>1</v>
      </c>
      <c r="B2369" s="279"/>
      <c r="C2369" s="279"/>
      <c r="D2369" s="279"/>
      <c r="E2369" s="279"/>
      <c r="F2369" s="279"/>
      <c r="G2369" s="279"/>
      <c r="H2369" s="176"/>
      <c r="I2369" s="176"/>
      <c r="J2369" s="176"/>
    </row>
    <row r="2370" spans="1:10" ht="15.75">
      <c r="A2370" s="279" t="s">
        <v>2</v>
      </c>
      <c r="B2370" s="279"/>
      <c r="C2370" s="279"/>
      <c r="D2370" s="279"/>
      <c r="E2370" s="279"/>
      <c r="F2370" s="279"/>
      <c r="G2370" s="279"/>
      <c r="H2370" s="3"/>
      <c r="I2370" s="59"/>
      <c r="J2370" s="3"/>
    </row>
    <row r="2371" spans="1:10" ht="15.75">
      <c r="A2371" s="279" t="s">
        <v>4</v>
      </c>
      <c r="B2371" s="279"/>
      <c r="C2371" s="279"/>
      <c r="D2371" s="279"/>
      <c r="E2371" s="279"/>
      <c r="F2371" s="279"/>
      <c r="G2371" s="279"/>
      <c r="H2371" s="3"/>
      <c r="I2371" s="59"/>
      <c r="J2371" s="3"/>
    </row>
    <row r="2372" spans="1:10" ht="15.75">
      <c r="A2372" s="280" t="s">
        <v>6</v>
      </c>
      <c r="B2372" s="280"/>
      <c r="C2372" s="280"/>
      <c r="D2372" s="280"/>
      <c r="E2372" s="280"/>
      <c r="F2372" s="280"/>
      <c r="G2372" s="280"/>
      <c r="H2372" s="3"/>
      <c r="I2372" s="59"/>
      <c r="J2372" s="3"/>
    </row>
    <row r="2373" spans="1:10" ht="27.75">
      <c r="A2373" s="9"/>
      <c r="B2373" s="9"/>
      <c r="C2373" s="281" t="s">
        <v>430</v>
      </c>
      <c r="D2373" s="281"/>
      <c r="E2373" s="281"/>
      <c r="F2373" s="281"/>
      <c r="G2373" s="281"/>
      <c r="H2373" s="3"/>
      <c r="I2373" s="59"/>
      <c r="J2373" s="3"/>
    </row>
    <row r="2374" spans="1:10" ht="15.75">
      <c r="A2374" s="11" t="s">
        <v>358</v>
      </c>
      <c r="B2374" s="12"/>
      <c r="C2374" s="13"/>
      <c r="D2374" s="286"/>
      <c r="E2374" s="286"/>
      <c r="F2374" s="286"/>
      <c r="G2374" s="286"/>
      <c r="H2374" s="15"/>
      <c r="I2374" s="59"/>
      <c r="J2374" s="3"/>
    </row>
    <row r="2375" spans="1:10" ht="15.75">
      <c r="A2375" s="11" t="s">
        <v>9</v>
      </c>
      <c r="B2375" s="286" t="s">
        <v>436</v>
      </c>
      <c r="C2375" s="286"/>
      <c r="D2375" s="286"/>
      <c r="E2375" s="286"/>
      <c r="F2375" s="286"/>
      <c r="G2375" s="16"/>
      <c r="H2375" s="20" t="s">
        <v>161</v>
      </c>
      <c r="I2375" s="62"/>
      <c r="J2375" s="61"/>
    </row>
    <row r="2376" spans="1:10" ht="18.75" customHeight="1">
      <c r="A2376" s="11" t="s">
        <v>11</v>
      </c>
      <c r="B2376" s="303"/>
      <c r="C2376" s="303"/>
      <c r="D2376" s="303"/>
      <c r="E2376" s="303"/>
      <c r="F2376" s="303"/>
      <c r="G2376" s="180"/>
      <c r="H2376" s="180"/>
      <c r="I2376" s="180"/>
      <c r="J2376" s="3"/>
    </row>
    <row r="2377" spans="1:10" ht="15.75">
      <c r="A2377" s="21" t="s">
        <v>14</v>
      </c>
      <c r="B2377" s="181"/>
      <c r="C2377" s="21" t="s">
        <v>17</v>
      </c>
      <c r="D2377" s="22" t="s">
        <v>18</v>
      </c>
      <c r="E2377" s="23" t="s">
        <v>19</v>
      </c>
      <c r="F2377" s="23" t="s">
        <v>20</v>
      </c>
      <c r="G2377" s="21" t="s">
        <v>21</v>
      </c>
      <c r="H2377" s="3"/>
      <c r="I2377" s="59"/>
      <c r="J2377" s="3"/>
    </row>
    <row r="2378" spans="1:10">
      <c r="A2378" s="24">
        <v>1</v>
      </c>
      <c r="B2378" s="25" t="s">
        <v>23</v>
      </c>
      <c r="C2378" s="26">
        <v>40</v>
      </c>
      <c r="D2378" s="27">
        <v>79305</v>
      </c>
      <c r="E2378" s="28">
        <f t="shared" ref="E2378:E2395" si="268">D2378*C2378</f>
        <v>3172200</v>
      </c>
      <c r="F2378" s="29">
        <v>0</v>
      </c>
      <c r="G2378" s="30">
        <f t="shared" ref="G2378:G2395" si="269">E2378-E2378*F2378</f>
        <v>3172200</v>
      </c>
      <c r="H2378" s="31">
        <f>D2378/1.08</f>
        <v>73430.555555555547</v>
      </c>
      <c r="I2378" s="59"/>
      <c r="J2378" s="63">
        <f t="shared" ref="J2378:J2395" si="270">H2378*C2378</f>
        <v>2937222.222222222</v>
      </c>
    </row>
    <row r="2379" spans="1:10">
      <c r="A2379" s="120">
        <v>2</v>
      </c>
      <c r="B2379" s="121" t="s">
        <v>25</v>
      </c>
      <c r="C2379" s="126">
        <v>10</v>
      </c>
      <c r="D2379" s="33">
        <v>128591</v>
      </c>
      <c r="E2379" s="123">
        <f t="shared" si="268"/>
        <v>1285910</v>
      </c>
      <c r="F2379" s="29">
        <v>0</v>
      </c>
      <c r="G2379" s="125">
        <f t="shared" si="269"/>
        <v>1285910</v>
      </c>
      <c r="H2379" s="31">
        <f>D2379/1.08</f>
        <v>119065.74074074073</v>
      </c>
      <c r="I2379" s="129"/>
      <c r="J2379" s="63">
        <f t="shared" si="270"/>
        <v>1190657.4074074072</v>
      </c>
    </row>
    <row r="2380" spans="1:10">
      <c r="A2380" s="24">
        <v>3</v>
      </c>
      <c r="B2380" s="25" t="s">
        <v>26</v>
      </c>
      <c r="C2380" s="88"/>
      <c r="D2380" s="27">
        <v>60043</v>
      </c>
      <c r="E2380" s="28">
        <f t="shared" si="268"/>
        <v>0</v>
      </c>
      <c r="F2380" s="29">
        <v>0</v>
      </c>
      <c r="G2380" s="30">
        <f t="shared" si="269"/>
        <v>0</v>
      </c>
      <c r="H2380" s="31">
        <f>D2380/1.08</f>
        <v>55595.370370370365</v>
      </c>
      <c r="I2380" s="59"/>
      <c r="J2380" s="63">
        <f t="shared" si="270"/>
        <v>0</v>
      </c>
    </row>
    <row r="2381" spans="1:10">
      <c r="A2381" s="24">
        <v>4</v>
      </c>
      <c r="B2381" s="25" t="s">
        <v>27</v>
      </c>
      <c r="C2381" s="35"/>
      <c r="D2381" s="27">
        <v>115781</v>
      </c>
      <c r="E2381" s="28">
        <f t="shared" si="268"/>
        <v>0</v>
      </c>
      <c r="F2381" s="29">
        <v>0</v>
      </c>
      <c r="G2381" s="30">
        <f t="shared" si="269"/>
        <v>0</v>
      </c>
      <c r="H2381" s="31">
        <f>D2381/1.08</f>
        <v>107204.62962962962</v>
      </c>
      <c r="I2381" s="59"/>
      <c r="J2381" s="63">
        <f t="shared" si="270"/>
        <v>0</v>
      </c>
    </row>
    <row r="2382" spans="1:10">
      <c r="A2382" s="24">
        <v>5</v>
      </c>
      <c r="B2382" s="25" t="s">
        <v>28</v>
      </c>
      <c r="C2382" s="32">
        <v>20</v>
      </c>
      <c r="D2382" s="33">
        <v>119943</v>
      </c>
      <c r="E2382" s="123">
        <f t="shared" si="268"/>
        <v>2398860</v>
      </c>
      <c r="F2382" s="124">
        <v>0.25</v>
      </c>
      <c r="G2382" s="125">
        <f t="shared" si="269"/>
        <v>1799145</v>
      </c>
      <c r="H2382" s="128">
        <f>D2382/1.08*0.75</f>
        <v>83293.75</v>
      </c>
      <c r="I2382" s="59"/>
      <c r="J2382" s="63">
        <f t="shared" si="270"/>
        <v>1665875</v>
      </c>
    </row>
    <row r="2383" spans="1:10">
      <c r="A2383" s="24">
        <v>6</v>
      </c>
      <c r="B2383" s="25" t="s">
        <v>29</v>
      </c>
      <c r="C2383" s="26"/>
      <c r="D2383" s="27">
        <v>94810</v>
      </c>
      <c r="E2383" s="28">
        <f t="shared" si="268"/>
        <v>0</v>
      </c>
      <c r="F2383" s="29">
        <v>0</v>
      </c>
      <c r="G2383" s="30">
        <f t="shared" si="269"/>
        <v>0</v>
      </c>
      <c r="H2383" s="31">
        <f t="shared" ref="H2383:H2395" si="271">D2383/1.08</f>
        <v>87787.037037037036</v>
      </c>
      <c r="I2383" s="59"/>
      <c r="J2383" s="63">
        <f t="shared" si="270"/>
        <v>0</v>
      </c>
    </row>
    <row r="2384" spans="1:10">
      <c r="A2384" s="24">
        <v>7</v>
      </c>
      <c r="B2384" s="25" t="s">
        <v>30</v>
      </c>
      <c r="C2384" s="34"/>
      <c r="D2384" s="27">
        <v>141396</v>
      </c>
      <c r="E2384" s="28">
        <f t="shared" si="268"/>
        <v>0</v>
      </c>
      <c r="F2384" s="29">
        <v>0</v>
      </c>
      <c r="G2384" s="30">
        <f t="shared" si="269"/>
        <v>0</v>
      </c>
      <c r="H2384" s="31">
        <f t="shared" si="271"/>
        <v>130922.22222222222</v>
      </c>
      <c r="I2384" s="59"/>
      <c r="J2384" s="63">
        <f t="shared" si="270"/>
        <v>0</v>
      </c>
    </row>
    <row r="2385" spans="1:10">
      <c r="A2385" s="24">
        <v>8</v>
      </c>
      <c r="B2385" s="25" t="s">
        <v>31</v>
      </c>
      <c r="C2385" s="26"/>
      <c r="D2385" s="27">
        <v>232931</v>
      </c>
      <c r="E2385" s="28">
        <f t="shared" si="268"/>
        <v>0</v>
      </c>
      <c r="F2385" s="29">
        <v>0</v>
      </c>
      <c r="G2385" s="30">
        <f t="shared" si="269"/>
        <v>0</v>
      </c>
      <c r="H2385" s="31">
        <f t="shared" si="271"/>
        <v>215676.85185185182</v>
      </c>
      <c r="I2385" s="59"/>
      <c r="J2385" s="63">
        <f t="shared" si="270"/>
        <v>0</v>
      </c>
    </row>
    <row r="2386" spans="1:10">
      <c r="A2386" s="24">
        <v>9</v>
      </c>
      <c r="B2386" s="36" t="s">
        <v>32</v>
      </c>
      <c r="C2386" s="26"/>
      <c r="D2386" s="27">
        <v>101534</v>
      </c>
      <c r="E2386" s="28">
        <f t="shared" si="268"/>
        <v>0</v>
      </c>
      <c r="F2386" s="29">
        <v>0</v>
      </c>
      <c r="G2386" s="30">
        <f t="shared" si="269"/>
        <v>0</v>
      </c>
      <c r="H2386" s="31">
        <f t="shared" si="271"/>
        <v>94012.962962962964</v>
      </c>
      <c r="I2386" s="59"/>
      <c r="J2386" s="63">
        <f t="shared" si="270"/>
        <v>0</v>
      </c>
    </row>
    <row r="2387" spans="1:10">
      <c r="A2387" s="168">
        <v>10</v>
      </c>
      <c r="B2387" s="36" t="s">
        <v>33</v>
      </c>
      <c r="C2387" s="37"/>
      <c r="D2387" s="27">
        <v>110148</v>
      </c>
      <c r="E2387" s="156">
        <f t="shared" si="268"/>
        <v>0</v>
      </c>
      <c r="F2387" s="157">
        <v>0</v>
      </c>
      <c r="G2387" s="30">
        <f t="shared" si="269"/>
        <v>0</v>
      </c>
      <c r="H2387" s="170">
        <f t="shared" si="271"/>
        <v>101988.88888888888</v>
      </c>
      <c r="I2387" s="183"/>
      <c r="J2387" s="158">
        <f t="shared" si="270"/>
        <v>0</v>
      </c>
    </row>
    <row r="2388" spans="1:10">
      <c r="A2388" s="24">
        <v>11</v>
      </c>
      <c r="B2388" s="25" t="s">
        <v>34</v>
      </c>
      <c r="C2388" s="37"/>
      <c r="D2388" s="27">
        <v>54198</v>
      </c>
      <c r="E2388" s="28">
        <f t="shared" si="268"/>
        <v>0</v>
      </c>
      <c r="F2388" s="29">
        <v>0</v>
      </c>
      <c r="G2388" s="30">
        <f t="shared" si="269"/>
        <v>0</v>
      </c>
      <c r="H2388" s="31">
        <f t="shared" si="271"/>
        <v>50183.333333333328</v>
      </c>
      <c r="I2388" s="59"/>
      <c r="J2388" s="63">
        <f t="shared" si="270"/>
        <v>0</v>
      </c>
    </row>
    <row r="2389" spans="1:10">
      <c r="A2389" s="24">
        <v>12</v>
      </c>
      <c r="B2389" s="25" t="s">
        <v>35</v>
      </c>
      <c r="C2389" s="37"/>
      <c r="D2389" s="27">
        <v>49680</v>
      </c>
      <c r="E2389" s="28">
        <f t="shared" si="268"/>
        <v>0</v>
      </c>
      <c r="F2389" s="29">
        <v>0</v>
      </c>
      <c r="G2389" s="30">
        <f t="shared" si="269"/>
        <v>0</v>
      </c>
      <c r="H2389" s="31">
        <f t="shared" si="271"/>
        <v>46000</v>
      </c>
      <c r="I2389" s="59"/>
      <c r="J2389" s="63">
        <f t="shared" si="270"/>
        <v>0</v>
      </c>
    </row>
    <row r="2390" spans="1:10">
      <c r="A2390" s="168">
        <v>13</v>
      </c>
      <c r="B2390" s="25" t="s">
        <v>36</v>
      </c>
      <c r="C2390" s="37"/>
      <c r="D2390" s="38">
        <v>64152</v>
      </c>
      <c r="E2390" s="156">
        <f t="shared" si="268"/>
        <v>0</v>
      </c>
      <c r="F2390" s="157">
        <v>0</v>
      </c>
      <c r="G2390" s="30">
        <f t="shared" si="269"/>
        <v>0</v>
      </c>
      <c r="H2390" s="170">
        <f t="shared" si="271"/>
        <v>59399.999999999993</v>
      </c>
      <c r="I2390" s="183"/>
      <c r="J2390" s="158">
        <f t="shared" si="270"/>
        <v>0</v>
      </c>
    </row>
    <row r="2391" spans="1:10">
      <c r="A2391" s="168">
        <v>14</v>
      </c>
      <c r="B2391" s="25" t="s">
        <v>37</v>
      </c>
      <c r="C2391" s="37"/>
      <c r="D2391" s="38">
        <v>65934</v>
      </c>
      <c r="E2391" s="156">
        <f t="shared" si="268"/>
        <v>0</v>
      </c>
      <c r="F2391" s="157">
        <v>0</v>
      </c>
      <c r="G2391" s="30">
        <f t="shared" si="269"/>
        <v>0</v>
      </c>
      <c r="H2391" s="170">
        <f t="shared" si="271"/>
        <v>61049.999999999993</v>
      </c>
      <c r="I2391" s="183"/>
      <c r="J2391" s="158">
        <f t="shared" si="270"/>
        <v>0</v>
      </c>
    </row>
    <row r="2392" spans="1:10">
      <c r="A2392" s="168">
        <v>15</v>
      </c>
      <c r="B2392" s="25" t="s">
        <v>38</v>
      </c>
      <c r="C2392" s="37"/>
      <c r="D2392" s="38">
        <v>76626</v>
      </c>
      <c r="E2392" s="156">
        <f t="shared" si="268"/>
        <v>0</v>
      </c>
      <c r="F2392" s="157">
        <v>0</v>
      </c>
      <c r="G2392" s="30">
        <f t="shared" si="269"/>
        <v>0</v>
      </c>
      <c r="H2392" s="170">
        <f t="shared" si="271"/>
        <v>70950</v>
      </c>
      <c r="I2392" s="183"/>
      <c r="J2392" s="158">
        <f t="shared" si="270"/>
        <v>0</v>
      </c>
    </row>
    <row r="2393" spans="1:10">
      <c r="A2393" s="168">
        <v>16</v>
      </c>
      <c r="B2393" s="25" t="s">
        <v>39</v>
      </c>
      <c r="C2393" s="37"/>
      <c r="D2393" s="38">
        <v>80190</v>
      </c>
      <c r="E2393" s="156">
        <f t="shared" si="268"/>
        <v>0</v>
      </c>
      <c r="F2393" s="157">
        <v>0</v>
      </c>
      <c r="G2393" s="30">
        <f t="shared" si="269"/>
        <v>0</v>
      </c>
      <c r="H2393" s="170">
        <f t="shared" si="271"/>
        <v>74250</v>
      </c>
      <c r="I2393" s="183"/>
      <c r="J2393" s="158">
        <f t="shared" si="270"/>
        <v>0</v>
      </c>
    </row>
    <row r="2394" spans="1:10">
      <c r="A2394" s="168">
        <v>17</v>
      </c>
      <c r="B2394" s="25" t="s">
        <v>40</v>
      </c>
      <c r="C2394" s="37"/>
      <c r="D2394" s="38">
        <v>113832</v>
      </c>
      <c r="E2394" s="156">
        <f t="shared" si="268"/>
        <v>0</v>
      </c>
      <c r="F2394" s="157">
        <v>0</v>
      </c>
      <c r="G2394" s="30">
        <f t="shared" si="269"/>
        <v>0</v>
      </c>
      <c r="H2394" s="170">
        <f t="shared" si="271"/>
        <v>105400</v>
      </c>
      <c r="I2394" s="183"/>
      <c r="J2394" s="158">
        <f t="shared" si="270"/>
        <v>0</v>
      </c>
    </row>
    <row r="2395" spans="1:10">
      <c r="A2395" s="168">
        <v>18</v>
      </c>
      <c r="B2395" s="25" t="s">
        <v>41</v>
      </c>
      <c r="C2395" s="37"/>
      <c r="D2395" s="38">
        <v>98010</v>
      </c>
      <c r="E2395" s="156">
        <f t="shared" si="268"/>
        <v>0</v>
      </c>
      <c r="F2395" s="157">
        <v>0</v>
      </c>
      <c r="G2395" s="30">
        <f t="shared" si="269"/>
        <v>0</v>
      </c>
      <c r="H2395" s="170">
        <f t="shared" si="271"/>
        <v>90750</v>
      </c>
      <c r="I2395" s="183"/>
      <c r="J2395" s="158">
        <f t="shared" si="270"/>
        <v>0</v>
      </c>
    </row>
    <row r="2396" spans="1:10" ht="17.25">
      <c r="A2396" s="40"/>
      <c r="B2396" s="41" t="s">
        <v>42</v>
      </c>
      <c r="C2396" s="42">
        <f>SUM(C2378:C2395)</f>
        <v>70</v>
      </c>
      <c r="D2396" s="42"/>
      <c r="E2396" s="43">
        <f>SUM(E2378:E2395)</f>
        <v>6856970</v>
      </c>
      <c r="F2396" s="43"/>
      <c r="G2396" s="44">
        <f>SUM(G2378:G2395)</f>
        <v>6257255</v>
      </c>
      <c r="H2396" s="45"/>
      <c r="I2396" s="64"/>
      <c r="J2396" s="45">
        <f>SUM(J2378:J2395)</f>
        <v>5793754.6296296287</v>
      </c>
    </row>
    <row r="2397" spans="1:10" ht="31.5">
      <c r="A2397" s="46"/>
      <c r="B2397" s="47"/>
      <c r="C2397" s="48"/>
      <c r="D2397" s="48"/>
      <c r="E2397" s="49"/>
      <c r="F2397" s="49"/>
      <c r="G2397" s="50"/>
      <c r="H2397" s="51"/>
      <c r="I2397" s="65"/>
      <c r="J2397" s="184">
        <f>J2396*0.08</f>
        <v>463500.37037037034</v>
      </c>
    </row>
    <row r="2398" spans="1:10" ht="18">
      <c r="A2398" s="283" t="s">
        <v>43</v>
      </c>
      <c r="B2398" s="283"/>
      <c r="C2398" s="284" t="s">
        <v>44</v>
      </c>
      <c r="D2398" s="284"/>
      <c r="E2398" s="54"/>
      <c r="F2398" s="54"/>
      <c r="G2398" s="55" t="s">
        <v>45</v>
      </c>
      <c r="H2398" s="56"/>
      <c r="I2398" s="66"/>
      <c r="J2398" s="185">
        <f>SUM(J2396:J2397)</f>
        <v>6257254.9999999991</v>
      </c>
    </row>
    <row r="2399" spans="1:10">
      <c r="B2399" s="131" t="s">
        <v>165</v>
      </c>
      <c r="C2399" s="131" t="s">
        <v>166</v>
      </c>
      <c r="D2399" s="131"/>
      <c r="E2399" s="131" t="s">
        <v>167</v>
      </c>
    </row>
    <row r="2403" spans="1:10" ht="15.75">
      <c r="A2403" s="279" t="s">
        <v>0</v>
      </c>
      <c r="B2403" s="279"/>
      <c r="C2403" s="279"/>
      <c r="D2403" s="279"/>
      <c r="E2403" s="279"/>
      <c r="F2403" s="279"/>
      <c r="G2403" s="279"/>
      <c r="H2403" s="3"/>
      <c r="I2403" s="182"/>
      <c r="J2403" s="3"/>
    </row>
    <row r="2404" spans="1:10" ht="15.75">
      <c r="A2404" s="279" t="s">
        <v>1</v>
      </c>
      <c r="B2404" s="279"/>
      <c r="C2404" s="279"/>
      <c r="D2404" s="279"/>
      <c r="E2404" s="279"/>
      <c r="F2404" s="279"/>
      <c r="G2404" s="279"/>
      <c r="H2404" s="176"/>
      <c r="I2404" s="176"/>
      <c r="J2404" s="176"/>
    </row>
    <row r="2405" spans="1:10" ht="15.75">
      <c r="A2405" s="279" t="s">
        <v>2</v>
      </c>
      <c r="B2405" s="279"/>
      <c r="C2405" s="279"/>
      <c r="D2405" s="279"/>
      <c r="E2405" s="279"/>
      <c r="F2405" s="279"/>
      <c r="G2405" s="279"/>
      <c r="H2405" s="3"/>
      <c r="I2405" s="59"/>
      <c r="J2405" s="3"/>
    </row>
    <row r="2406" spans="1:10" ht="15.75">
      <c r="A2406" s="279" t="s">
        <v>4</v>
      </c>
      <c r="B2406" s="279"/>
      <c r="C2406" s="279"/>
      <c r="D2406" s="279"/>
      <c r="E2406" s="279"/>
      <c r="F2406" s="279"/>
      <c r="G2406" s="279"/>
      <c r="H2406" s="3"/>
      <c r="I2406" s="59"/>
      <c r="J2406" s="3"/>
    </row>
    <row r="2407" spans="1:10" ht="15.75">
      <c r="A2407" s="280" t="s">
        <v>6</v>
      </c>
      <c r="B2407" s="280"/>
      <c r="C2407" s="280"/>
      <c r="D2407" s="280"/>
      <c r="E2407" s="280"/>
      <c r="F2407" s="280"/>
      <c r="G2407" s="280"/>
      <c r="H2407" s="3"/>
      <c r="I2407" s="59"/>
      <c r="J2407" s="3"/>
    </row>
    <row r="2408" spans="1:10" ht="27.75">
      <c r="A2408" s="9"/>
      <c r="B2408" s="9"/>
      <c r="C2408" s="281" t="s">
        <v>437</v>
      </c>
      <c r="D2408" s="281"/>
      <c r="E2408" s="281"/>
      <c r="F2408" s="281"/>
      <c r="G2408" s="281"/>
      <c r="H2408" s="3"/>
      <c r="I2408" s="59"/>
      <c r="J2408" s="3"/>
    </row>
    <row r="2409" spans="1:10" ht="15.75">
      <c r="A2409" s="11" t="s">
        <v>358</v>
      </c>
      <c r="B2409" s="12"/>
      <c r="C2409" s="13"/>
      <c r="D2409" s="286"/>
      <c r="E2409" s="286"/>
      <c r="F2409" s="286"/>
      <c r="G2409" s="286"/>
      <c r="H2409" s="15"/>
      <c r="I2409" s="59"/>
      <c r="J2409" s="3"/>
    </row>
    <row r="2410" spans="1:10" ht="15.75">
      <c r="A2410" s="11" t="s">
        <v>9</v>
      </c>
      <c r="B2410" s="286" t="s">
        <v>368</v>
      </c>
      <c r="C2410" s="286"/>
      <c r="D2410" s="286"/>
      <c r="E2410" s="286"/>
      <c r="F2410" s="286"/>
      <c r="G2410" s="16"/>
      <c r="H2410" s="20" t="s">
        <v>161</v>
      </c>
      <c r="I2410" s="62"/>
      <c r="J2410" s="61"/>
    </row>
    <row r="2411" spans="1:10" ht="18.75" customHeight="1">
      <c r="A2411" s="11" t="s">
        <v>11</v>
      </c>
      <c r="B2411" s="303"/>
      <c r="C2411" s="303"/>
      <c r="D2411" s="303"/>
      <c r="E2411" s="303"/>
      <c r="F2411" s="303"/>
      <c r="G2411" s="180"/>
      <c r="H2411" s="180"/>
      <c r="I2411" s="180"/>
      <c r="J2411" s="3"/>
    </row>
    <row r="2412" spans="1:10" ht="15.75">
      <c r="A2412" s="21" t="s">
        <v>14</v>
      </c>
      <c r="B2412" s="181"/>
      <c r="C2412" s="21" t="s">
        <v>17</v>
      </c>
      <c r="D2412" s="22" t="s">
        <v>18</v>
      </c>
      <c r="E2412" s="23" t="s">
        <v>19</v>
      </c>
      <c r="F2412" s="23" t="s">
        <v>20</v>
      </c>
      <c r="G2412" s="21" t="s">
        <v>21</v>
      </c>
      <c r="H2412" s="3"/>
      <c r="I2412" s="59"/>
      <c r="J2412" s="3"/>
    </row>
    <row r="2413" spans="1:10">
      <c r="A2413" s="24">
        <v>1</v>
      </c>
      <c r="B2413" s="25" t="s">
        <v>23</v>
      </c>
      <c r="C2413" s="26">
        <v>40</v>
      </c>
      <c r="D2413" s="27">
        <v>79305</v>
      </c>
      <c r="E2413" s="28">
        <f t="shared" ref="E2413:E2430" si="272">D2413*C2413</f>
        <v>3172200</v>
      </c>
      <c r="F2413" s="29">
        <v>0</v>
      </c>
      <c r="G2413" s="30">
        <f t="shared" ref="G2413:G2430" si="273">E2413-E2413*F2413</f>
        <v>3172200</v>
      </c>
      <c r="H2413" s="31">
        <f>D2413/1.08</f>
        <v>73430.555555555547</v>
      </c>
      <c r="I2413" s="59"/>
      <c r="J2413" s="63">
        <f t="shared" ref="J2413:J2430" si="274">H2413*C2413</f>
        <v>2937222.222222222</v>
      </c>
    </row>
    <row r="2414" spans="1:10">
      <c r="A2414" s="120">
        <v>2</v>
      </c>
      <c r="B2414" s="121" t="s">
        <v>25</v>
      </c>
      <c r="C2414" s="126">
        <v>20</v>
      </c>
      <c r="D2414" s="33">
        <v>128591</v>
      </c>
      <c r="E2414" s="123">
        <f t="shared" si="272"/>
        <v>2571820</v>
      </c>
      <c r="F2414" s="29">
        <v>0</v>
      </c>
      <c r="G2414" s="125">
        <f t="shared" si="273"/>
        <v>2571820</v>
      </c>
      <c r="H2414" s="31">
        <f>D2414/1.08</f>
        <v>119065.74074074073</v>
      </c>
      <c r="I2414" s="129"/>
      <c r="J2414" s="63">
        <f t="shared" si="274"/>
        <v>2381314.8148148144</v>
      </c>
    </row>
    <row r="2415" spans="1:10">
      <c r="A2415" s="24">
        <v>3</v>
      </c>
      <c r="B2415" s="25" t="s">
        <v>26</v>
      </c>
      <c r="C2415" s="88"/>
      <c r="D2415" s="27">
        <v>60043</v>
      </c>
      <c r="E2415" s="28">
        <f t="shared" si="272"/>
        <v>0</v>
      </c>
      <c r="F2415" s="29">
        <v>0</v>
      </c>
      <c r="G2415" s="30">
        <f t="shared" si="273"/>
        <v>0</v>
      </c>
      <c r="H2415" s="31">
        <f>D2415/1.08</f>
        <v>55595.370370370365</v>
      </c>
      <c r="I2415" s="59"/>
      <c r="J2415" s="63">
        <f t="shared" si="274"/>
        <v>0</v>
      </c>
    </row>
    <row r="2416" spans="1:10">
      <c r="A2416" s="24">
        <v>4</v>
      </c>
      <c r="B2416" s="25" t="s">
        <v>27</v>
      </c>
      <c r="C2416" s="35"/>
      <c r="D2416" s="27">
        <v>115781</v>
      </c>
      <c r="E2416" s="28">
        <f t="shared" si="272"/>
        <v>0</v>
      </c>
      <c r="F2416" s="29">
        <v>0</v>
      </c>
      <c r="G2416" s="30">
        <f t="shared" si="273"/>
        <v>0</v>
      </c>
      <c r="H2416" s="31">
        <f>D2416/1.08</f>
        <v>107204.62962962962</v>
      </c>
      <c r="I2416" s="59"/>
      <c r="J2416" s="63">
        <f t="shared" si="274"/>
        <v>0</v>
      </c>
    </row>
    <row r="2417" spans="1:10">
      <c r="A2417" s="24">
        <v>5</v>
      </c>
      <c r="B2417" s="25" t="s">
        <v>28</v>
      </c>
      <c r="C2417" s="32">
        <v>10</v>
      </c>
      <c r="D2417" s="33">
        <v>119943</v>
      </c>
      <c r="E2417" s="123">
        <f t="shared" si="272"/>
        <v>1199430</v>
      </c>
      <c r="F2417" s="124">
        <v>0.25</v>
      </c>
      <c r="G2417" s="125">
        <f t="shared" si="273"/>
        <v>899572.5</v>
      </c>
      <c r="H2417" s="128">
        <f>D2417/1.08*0.75</f>
        <v>83293.75</v>
      </c>
      <c r="I2417" s="59"/>
      <c r="J2417" s="63">
        <f t="shared" si="274"/>
        <v>832937.5</v>
      </c>
    </row>
    <row r="2418" spans="1:10">
      <c r="A2418" s="24">
        <v>6</v>
      </c>
      <c r="B2418" s="25" t="s">
        <v>29</v>
      </c>
      <c r="C2418" s="26"/>
      <c r="D2418" s="27">
        <v>94810</v>
      </c>
      <c r="E2418" s="28">
        <f t="shared" si="272"/>
        <v>0</v>
      </c>
      <c r="F2418" s="29">
        <v>0</v>
      </c>
      <c r="G2418" s="30">
        <f t="shared" si="273"/>
        <v>0</v>
      </c>
      <c r="H2418" s="31">
        <f t="shared" ref="H2418:H2430" si="275">D2418/1.08</f>
        <v>87787.037037037036</v>
      </c>
      <c r="I2418" s="59"/>
      <c r="J2418" s="63">
        <f t="shared" si="274"/>
        <v>0</v>
      </c>
    </row>
    <row r="2419" spans="1:10">
      <c r="A2419" s="24">
        <v>7</v>
      </c>
      <c r="B2419" s="25" t="s">
        <v>30</v>
      </c>
      <c r="C2419" s="34"/>
      <c r="D2419" s="27">
        <v>141396</v>
      </c>
      <c r="E2419" s="28">
        <f t="shared" si="272"/>
        <v>0</v>
      </c>
      <c r="F2419" s="29">
        <v>0</v>
      </c>
      <c r="G2419" s="30">
        <f t="shared" si="273"/>
        <v>0</v>
      </c>
      <c r="H2419" s="31">
        <f t="shared" si="275"/>
        <v>130922.22222222222</v>
      </c>
      <c r="I2419" s="59"/>
      <c r="J2419" s="63">
        <f t="shared" si="274"/>
        <v>0</v>
      </c>
    </row>
    <row r="2420" spans="1:10">
      <c r="A2420" s="24">
        <v>8</v>
      </c>
      <c r="B2420" s="25" t="s">
        <v>31</v>
      </c>
      <c r="C2420" s="26"/>
      <c r="D2420" s="27">
        <v>232931</v>
      </c>
      <c r="E2420" s="28">
        <f t="shared" si="272"/>
        <v>0</v>
      </c>
      <c r="F2420" s="29">
        <v>0</v>
      </c>
      <c r="G2420" s="30">
        <f t="shared" si="273"/>
        <v>0</v>
      </c>
      <c r="H2420" s="31">
        <f t="shared" si="275"/>
        <v>215676.85185185182</v>
      </c>
      <c r="I2420" s="59"/>
      <c r="J2420" s="63">
        <f t="shared" si="274"/>
        <v>0</v>
      </c>
    </row>
    <row r="2421" spans="1:10">
      <c r="A2421" s="24">
        <v>9</v>
      </c>
      <c r="B2421" s="36" t="s">
        <v>32</v>
      </c>
      <c r="C2421" s="26"/>
      <c r="D2421" s="27">
        <v>101534</v>
      </c>
      <c r="E2421" s="28">
        <f t="shared" si="272"/>
        <v>0</v>
      </c>
      <c r="F2421" s="29">
        <v>0</v>
      </c>
      <c r="G2421" s="30">
        <f t="shared" si="273"/>
        <v>0</v>
      </c>
      <c r="H2421" s="31">
        <f t="shared" si="275"/>
        <v>94012.962962962964</v>
      </c>
      <c r="I2421" s="59"/>
      <c r="J2421" s="63">
        <f t="shared" si="274"/>
        <v>0</v>
      </c>
    </row>
    <row r="2422" spans="1:10">
      <c r="A2422" s="168">
        <v>10</v>
      </c>
      <c r="B2422" s="36" t="s">
        <v>33</v>
      </c>
      <c r="C2422" s="37"/>
      <c r="D2422" s="27">
        <v>110148</v>
      </c>
      <c r="E2422" s="156">
        <f t="shared" si="272"/>
        <v>0</v>
      </c>
      <c r="F2422" s="157">
        <v>0</v>
      </c>
      <c r="G2422" s="30">
        <f t="shared" si="273"/>
        <v>0</v>
      </c>
      <c r="H2422" s="170">
        <f t="shared" si="275"/>
        <v>101988.88888888888</v>
      </c>
      <c r="I2422" s="183"/>
      <c r="J2422" s="158">
        <f t="shared" si="274"/>
        <v>0</v>
      </c>
    </row>
    <row r="2423" spans="1:10">
      <c r="A2423" s="24">
        <v>11</v>
      </c>
      <c r="B2423" s="25" t="s">
        <v>34</v>
      </c>
      <c r="C2423" s="37">
        <v>10</v>
      </c>
      <c r="D2423" s="27">
        <v>54198</v>
      </c>
      <c r="E2423" s="28">
        <f t="shared" si="272"/>
        <v>541980</v>
      </c>
      <c r="F2423" s="29">
        <v>0</v>
      </c>
      <c r="G2423" s="30">
        <f t="shared" si="273"/>
        <v>541980</v>
      </c>
      <c r="H2423" s="31">
        <f t="shared" si="275"/>
        <v>50183.333333333328</v>
      </c>
      <c r="I2423" s="59"/>
      <c r="J2423" s="63">
        <f t="shared" si="274"/>
        <v>501833.33333333326</v>
      </c>
    </row>
    <row r="2424" spans="1:10">
      <c r="A2424" s="24">
        <v>12</v>
      </c>
      <c r="B2424" s="25" t="s">
        <v>35</v>
      </c>
      <c r="C2424" s="37"/>
      <c r="D2424" s="27">
        <v>49680</v>
      </c>
      <c r="E2424" s="28">
        <f t="shared" si="272"/>
        <v>0</v>
      </c>
      <c r="F2424" s="29">
        <v>0</v>
      </c>
      <c r="G2424" s="30">
        <f t="shared" si="273"/>
        <v>0</v>
      </c>
      <c r="H2424" s="31">
        <f t="shared" si="275"/>
        <v>46000</v>
      </c>
      <c r="I2424" s="59"/>
      <c r="J2424" s="63">
        <f t="shared" si="274"/>
        <v>0</v>
      </c>
    </row>
    <row r="2425" spans="1:10">
      <c r="A2425" s="168">
        <v>13</v>
      </c>
      <c r="B2425" s="25" t="s">
        <v>36</v>
      </c>
      <c r="C2425" s="37"/>
      <c r="D2425" s="38">
        <v>64152</v>
      </c>
      <c r="E2425" s="156">
        <f t="shared" si="272"/>
        <v>0</v>
      </c>
      <c r="F2425" s="157">
        <v>0</v>
      </c>
      <c r="G2425" s="30">
        <f t="shared" si="273"/>
        <v>0</v>
      </c>
      <c r="H2425" s="170">
        <f t="shared" si="275"/>
        <v>59399.999999999993</v>
      </c>
      <c r="I2425" s="183"/>
      <c r="J2425" s="158">
        <f t="shared" si="274"/>
        <v>0</v>
      </c>
    </row>
    <row r="2426" spans="1:10">
      <c r="A2426" s="168">
        <v>14</v>
      </c>
      <c r="B2426" s="25" t="s">
        <v>37</v>
      </c>
      <c r="C2426" s="37"/>
      <c r="D2426" s="38">
        <v>65934</v>
      </c>
      <c r="E2426" s="156">
        <f t="shared" si="272"/>
        <v>0</v>
      </c>
      <c r="F2426" s="157">
        <v>0</v>
      </c>
      <c r="G2426" s="30">
        <f t="shared" si="273"/>
        <v>0</v>
      </c>
      <c r="H2426" s="170">
        <f t="shared" si="275"/>
        <v>61049.999999999993</v>
      </c>
      <c r="I2426" s="183"/>
      <c r="J2426" s="158">
        <f t="shared" si="274"/>
        <v>0</v>
      </c>
    </row>
    <row r="2427" spans="1:10">
      <c r="A2427" s="168">
        <v>15</v>
      </c>
      <c r="B2427" s="25" t="s">
        <v>38</v>
      </c>
      <c r="C2427" s="37"/>
      <c r="D2427" s="38">
        <v>76626</v>
      </c>
      <c r="E2427" s="156">
        <f t="shared" si="272"/>
        <v>0</v>
      </c>
      <c r="F2427" s="157">
        <v>0</v>
      </c>
      <c r="G2427" s="30">
        <f t="shared" si="273"/>
        <v>0</v>
      </c>
      <c r="H2427" s="170">
        <f t="shared" si="275"/>
        <v>70950</v>
      </c>
      <c r="I2427" s="183"/>
      <c r="J2427" s="158">
        <f t="shared" si="274"/>
        <v>0</v>
      </c>
    </row>
    <row r="2428" spans="1:10">
      <c r="A2428" s="168">
        <v>16</v>
      </c>
      <c r="B2428" s="25" t="s">
        <v>39</v>
      </c>
      <c r="C2428" s="37"/>
      <c r="D2428" s="38">
        <v>80190</v>
      </c>
      <c r="E2428" s="156">
        <f t="shared" si="272"/>
        <v>0</v>
      </c>
      <c r="F2428" s="157">
        <v>0</v>
      </c>
      <c r="G2428" s="30">
        <f t="shared" si="273"/>
        <v>0</v>
      </c>
      <c r="H2428" s="170">
        <f t="shared" si="275"/>
        <v>74250</v>
      </c>
      <c r="I2428" s="183"/>
      <c r="J2428" s="158">
        <f t="shared" si="274"/>
        <v>0</v>
      </c>
    </row>
    <row r="2429" spans="1:10">
      <c r="A2429" s="168">
        <v>17</v>
      </c>
      <c r="B2429" s="25" t="s">
        <v>40</v>
      </c>
      <c r="C2429" s="37"/>
      <c r="D2429" s="38">
        <v>113832</v>
      </c>
      <c r="E2429" s="156">
        <f t="shared" si="272"/>
        <v>0</v>
      </c>
      <c r="F2429" s="157">
        <v>0</v>
      </c>
      <c r="G2429" s="30">
        <f t="shared" si="273"/>
        <v>0</v>
      </c>
      <c r="H2429" s="170">
        <f t="shared" si="275"/>
        <v>105400</v>
      </c>
      <c r="I2429" s="183"/>
      <c r="J2429" s="158">
        <f t="shared" si="274"/>
        <v>0</v>
      </c>
    </row>
    <row r="2430" spans="1:10">
      <c r="A2430" s="168">
        <v>18</v>
      </c>
      <c r="B2430" s="25" t="s">
        <v>41</v>
      </c>
      <c r="C2430" s="37"/>
      <c r="D2430" s="38">
        <v>98010</v>
      </c>
      <c r="E2430" s="156">
        <f t="shared" si="272"/>
        <v>0</v>
      </c>
      <c r="F2430" s="157">
        <v>0</v>
      </c>
      <c r="G2430" s="30">
        <f t="shared" si="273"/>
        <v>0</v>
      </c>
      <c r="H2430" s="170">
        <f t="shared" si="275"/>
        <v>90750</v>
      </c>
      <c r="I2430" s="183"/>
      <c r="J2430" s="158">
        <f t="shared" si="274"/>
        <v>0</v>
      </c>
    </row>
    <row r="2431" spans="1:10" ht="17.25">
      <c r="A2431" s="40"/>
      <c r="B2431" s="41" t="s">
        <v>42</v>
      </c>
      <c r="C2431" s="42">
        <f>SUM(C2413:C2430)</f>
        <v>80</v>
      </c>
      <c r="D2431" s="42"/>
      <c r="E2431" s="43">
        <f>SUM(E2413:E2430)</f>
        <v>7485430</v>
      </c>
      <c r="F2431" s="43"/>
      <c r="G2431" s="44">
        <f>SUM(G2413:G2430)</f>
        <v>7185572.5</v>
      </c>
      <c r="H2431" s="45"/>
      <c r="I2431" s="64"/>
      <c r="J2431" s="45">
        <f>SUM(J2413:J2430)</f>
        <v>6653307.8703703694</v>
      </c>
    </row>
    <row r="2432" spans="1:10" ht="31.5">
      <c r="A2432" s="46"/>
      <c r="B2432" s="47"/>
      <c r="C2432" s="48"/>
      <c r="D2432" s="48"/>
      <c r="E2432" s="49"/>
      <c r="F2432" s="49"/>
      <c r="G2432" s="50"/>
      <c r="H2432" s="51"/>
      <c r="I2432" s="65"/>
      <c r="J2432" s="184">
        <f>J2431*0.08</f>
        <v>532264.62962962955</v>
      </c>
    </row>
    <row r="2433" spans="1:10" ht="18">
      <c r="A2433" s="283" t="s">
        <v>43</v>
      </c>
      <c r="B2433" s="283"/>
      <c r="C2433" s="284" t="s">
        <v>44</v>
      </c>
      <c r="D2433" s="284"/>
      <c r="E2433" s="54"/>
      <c r="F2433" s="54"/>
      <c r="G2433" s="55" t="s">
        <v>45</v>
      </c>
      <c r="H2433" s="56"/>
      <c r="I2433" s="66"/>
      <c r="J2433" s="185">
        <f>SUM(J2431:J2432)</f>
        <v>7185572.4999999991</v>
      </c>
    </row>
    <row r="2436" spans="1:10">
      <c r="B2436" s="131" t="s">
        <v>165</v>
      </c>
      <c r="C2436" s="131" t="s">
        <v>166</v>
      </c>
      <c r="D2436" s="131"/>
      <c r="E2436" s="131" t="s">
        <v>167</v>
      </c>
    </row>
    <row r="2438" spans="1:10" ht="15.75">
      <c r="A2438" s="279" t="s">
        <v>0</v>
      </c>
      <c r="B2438" s="279"/>
      <c r="C2438" s="279"/>
      <c r="D2438" s="279"/>
      <c r="E2438" s="279"/>
      <c r="F2438" s="279"/>
      <c r="G2438" s="279"/>
      <c r="H2438" s="3"/>
      <c r="I2438" s="182"/>
      <c r="J2438" s="3"/>
    </row>
    <row r="2439" spans="1:10" ht="15.75">
      <c r="A2439" s="279" t="s">
        <v>1</v>
      </c>
      <c r="B2439" s="279"/>
      <c r="C2439" s="279"/>
      <c r="D2439" s="279"/>
      <c r="E2439" s="279"/>
      <c r="F2439" s="279"/>
      <c r="G2439" s="279"/>
      <c r="H2439" s="176"/>
      <c r="I2439" s="176"/>
      <c r="J2439" s="176"/>
    </row>
    <row r="2440" spans="1:10" ht="15.75">
      <c r="A2440" s="279" t="s">
        <v>2</v>
      </c>
      <c r="B2440" s="279"/>
      <c r="C2440" s="279"/>
      <c r="D2440" s="279"/>
      <c r="E2440" s="279"/>
      <c r="F2440" s="279"/>
      <c r="G2440" s="279"/>
      <c r="H2440" s="3"/>
      <c r="I2440" s="59"/>
      <c r="J2440" s="3"/>
    </row>
    <row r="2441" spans="1:10" ht="15.75">
      <c r="A2441" s="279" t="s">
        <v>4</v>
      </c>
      <c r="B2441" s="279"/>
      <c r="C2441" s="279"/>
      <c r="D2441" s="279"/>
      <c r="E2441" s="279"/>
      <c r="F2441" s="279"/>
      <c r="G2441" s="279"/>
      <c r="H2441" s="3"/>
      <c r="I2441" s="59"/>
      <c r="J2441" s="3"/>
    </row>
    <row r="2442" spans="1:10" ht="15.75">
      <c r="A2442" s="280" t="s">
        <v>6</v>
      </c>
      <c r="B2442" s="280"/>
      <c r="C2442" s="280"/>
      <c r="D2442" s="280"/>
      <c r="E2442" s="280"/>
      <c r="F2442" s="280"/>
      <c r="G2442" s="280"/>
      <c r="H2442" s="3"/>
      <c r="I2442" s="59"/>
      <c r="J2442" s="3"/>
    </row>
    <row r="2443" spans="1:10" ht="27.75">
      <c r="A2443" s="9"/>
      <c r="B2443" s="9"/>
      <c r="C2443" s="281" t="s">
        <v>437</v>
      </c>
      <c r="D2443" s="281"/>
      <c r="E2443" s="281"/>
      <c r="F2443" s="281"/>
      <c r="G2443" s="281"/>
      <c r="H2443" s="3"/>
      <c r="I2443" s="59"/>
      <c r="J2443" s="3"/>
    </row>
    <row r="2444" spans="1:10" ht="15.75">
      <c r="A2444" s="11" t="s">
        <v>358</v>
      </c>
      <c r="B2444" s="12"/>
      <c r="C2444" s="13"/>
      <c r="D2444" s="286"/>
      <c r="E2444" s="286"/>
      <c r="F2444" s="286"/>
      <c r="G2444" s="286"/>
      <c r="H2444" s="15"/>
      <c r="I2444" s="59"/>
      <c r="J2444" s="3"/>
    </row>
    <row r="2445" spans="1:10" ht="15.75">
      <c r="A2445" s="11" t="s">
        <v>9</v>
      </c>
      <c r="B2445" s="286" t="s">
        <v>438</v>
      </c>
      <c r="C2445" s="286"/>
      <c r="D2445" s="286"/>
      <c r="E2445" s="286"/>
      <c r="F2445" s="286"/>
      <c r="G2445" s="16"/>
      <c r="H2445" s="20" t="s">
        <v>161</v>
      </c>
      <c r="I2445" s="62"/>
      <c r="J2445" s="61"/>
    </row>
    <row r="2446" spans="1:10" ht="18.75" customHeight="1">
      <c r="A2446" s="11" t="s">
        <v>11</v>
      </c>
      <c r="B2446" s="303"/>
      <c r="C2446" s="303"/>
      <c r="D2446" s="303"/>
      <c r="E2446" s="303"/>
      <c r="F2446" s="303"/>
      <c r="G2446" s="180"/>
      <c r="H2446" s="180"/>
      <c r="I2446" s="180"/>
      <c r="J2446" s="3"/>
    </row>
    <row r="2447" spans="1:10" ht="15.75">
      <c r="A2447" s="21" t="s">
        <v>14</v>
      </c>
      <c r="B2447" s="181"/>
      <c r="C2447" s="21" t="s">
        <v>17</v>
      </c>
      <c r="D2447" s="22" t="s">
        <v>18</v>
      </c>
      <c r="E2447" s="23" t="s">
        <v>19</v>
      </c>
      <c r="F2447" s="23" t="s">
        <v>20</v>
      </c>
      <c r="G2447" s="21" t="s">
        <v>21</v>
      </c>
      <c r="H2447" s="3"/>
      <c r="I2447" s="59"/>
      <c r="J2447" s="3"/>
    </row>
    <row r="2448" spans="1:10">
      <c r="A2448" s="24">
        <v>1</v>
      </c>
      <c r="B2448" s="25" t="s">
        <v>23</v>
      </c>
      <c r="C2448" s="26"/>
      <c r="D2448" s="27">
        <v>79305</v>
      </c>
      <c r="E2448" s="28">
        <f t="shared" ref="E2448:E2465" si="276">D2448*C2448</f>
        <v>0</v>
      </c>
      <c r="F2448" s="29">
        <v>0</v>
      </c>
      <c r="G2448" s="30">
        <f t="shared" ref="G2448:G2465" si="277">E2448-E2448*F2448</f>
        <v>0</v>
      </c>
      <c r="H2448" s="31">
        <f>D2448/1.08</f>
        <v>73430.555555555547</v>
      </c>
      <c r="I2448" s="59"/>
      <c r="J2448" s="63">
        <f t="shared" ref="J2448:J2465" si="278">H2448*C2448</f>
        <v>0</v>
      </c>
    </row>
    <row r="2449" spans="1:10">
      <c r="A2449" s="120">
        <v>2</v>
      </c>
      <c r="B2449" s="121" t="s">
        <v>25</v>
      </c>
      <c r="C2449" s="126"/>
      <c r="D2449" s="33">
        <v>128591</v>
      </c>
      <c r="E2449" s="123">
        <f t="shared" si="276"/>
        <v>0</v>
      </c>
      <c r="F2449" s="29">
        <v>0</v>
      </c>
      <c r="G2449" s="125">
        <f t="shared" si="277"/>
        <v>0</v>
      </c>
      <c r="H2449" s="31">
        <f>D2449/1.08</f>
        <v>119065.74074074073</v>
      </c>
      <c r="I2449" s="129"/>
      <c r="J2449" s="63">
        <f t="shared" si="278"/>
        <v>0</v>
      </c>
    </row>
    <row r="2450" spans="1:10">
      <c r="A2450" s="24">
        <v>3</v>
      </c>
      <c r="B2450" s="25" t="s">
        <v>26</v>
      </c>
      <c r="C2450" s="88"/>
      <c r="D2450" s="27">
        <v>60043</v>
      </c>
      <c r="E2450" s="28">
        <f t="shared" si="276"/>
        <v>0</v>
      </c>
      <c r="F2450" s="29">
        <v>0</v>
      </c>
      <c r="G2450" s="30">
        <f t="shared" si="277"/>
        <v>0</v>
      </c>
      <c r="H2450" s="31">
        <f>D2450/1.08</f>
        <v>55595.370370370365</v>
      </c>
      <c r="I2450" s="59"/>
      <c r="J2450" s="63">
        <f t="shared" si="278"/>
        <v>0</v>
      </c>
    </row>
    <row r="2451" spans="1:10">
      <c r="A2451" s="24">
        <v>4</v>
      </c>
      <c r="B2451" s="25" t="s">
        <v>27</v>
      </c>
      <c r="C2451" s="35"/>
      <c r="D2451" s="27">
        <v>115781</v>
      </c>
      <c r="E2451" s="28">
        <f t="shared" si="276"/>
        <v>0</v>
      </c>
      <c r="F2451" s="29">
        <v>0</v>
      </c>
      <c r="G2451" s="30">
        <f t="shared" si="277"/>
        <v>0</v>
      </c>
      <c r="H2451" s="31">
        <f>D2451/1.08</f>
        <v>107204.62962962962</v>
      </c>
      <c r="I2451" s="59"/>
      <c r="J2451" s="63">
        <f t="shared" si="278"/>
        <v>0</v>
      </c>
    </row>
    <row r="2452" spans="1:10">
      <c r="A2452" s="24">
        <v>5</v>
      </c>
      <c r="B2452" s="25" t="s">
        <v>28</v>
      </c>
      <c r="C2452" s="32">
        <v>20</v>
      </c>
      <c r="D2452" s="33">
        <v>119943</v>
      </c>
      <c r="E2452" s="123">
        <f t="shared" si="276"/>
        <v>2398860</v>
      </c>
      <c r="F2452" s="124">
        <v>0.25</v>
      </c>
      <c r="G2452" s="125">
        <f t="shared" si="277"/>
        <v>1799145</v>
      </c>
      <c r="H2452" s="128">
        <f>D2452/1.08*0.75</f>
        <v>83293.75</v>
      </c>
      <c r="I2452" s="59"/>
      <c r="J2452" s="63">
        <f t="shared" si="278"/>
        <v>1665875</v>
      </c>
    </row>
    <row r="2453" spans="1:10">
      <c r="A2453" s="24">
        <v>6</v>
      </c>
      <c r="B2453" s="25" t="s">
        <v>29</v>
      </c>
      <c r="C2453" s="26"/>
      <c r="D2453" s="27">
        <v>94810</v>
      </c>
      <c r="E2453" s="28">
        <f t="shared" si="276"/>
        <v>0</v>
      </c>
      <c r="F2453" s="29">
        <v>0</v>
      </c>
      <c r="G2453" s="30">
        <f t="shared" si="277"/>
        <v>0</v>
      </c>
      <c r="H2453" s="31">
        <f t="shared" ref="H2453:H2465" si="279">D2453/1.08</f>
        <v>87787.037037037036</v>
      </c>
      <c r="I2453" s="59"/>
      <c r="J2453" s="63">
        <f t="shared" si="278"/>
        <v>0</v>
      </c>
    </row>
    <row r="2454" spans="1:10">
      <c r="A2454" s="24">
        <v>7</v>
      </c>
      <c r="B2454" s="25" t="s">
        <v>30</v>
      </c>
      <c r="C2454" s="34"/>
      <c r="D2454" s="27">
        <v>141396</v>
      </c>
      <c r="E2454" s="28">
        <f t="shared" si="276"/>
        <v>0</v>
      </c>
      <c r="F2454" s="29">
        <v>0</v>
      </c>
      <c r="G2454" s="30">
        <f t="shared" si="277"/>
        <v>0</v>
      </c>
      <c r="H2454" s="31">
        <f t="shared" si="279"/>
        <v>130922.22222222222</v>
      </c>
      <c r="I2454" s="59"/>
      <c r="J2454" s="63">
        <f t="shared" si="278"/>
        <v>0</v>
      </c>
    </row>
    <row r="2455" spans="1:10">
      <c r="A2455" s="24">
        <v>8</v>
      </c>
      <c r="B2455" s="25" t="s">
        <v>31</v>
      </c>
      <c r="C2455" s="26"/>
      <c r="D2455" s="27">
        <v>232931</v>
      </c>
      <c r="E2455" s="28">
        <f t="shared" si="276"/>
        <v>0</v>
      </c>
      <c r="F2455" s="29">
        <v>0</v>
      </c>
      <c r="G2455" s="30">
        <f t="shared" si="277"/>
        <v>0</v>
      </c>
      <c r="H2455" s="31">
        <f t="shared" si="279"/>
        <v>215676.85185185182</v>
      </c>
      <c r="I2455" s="59"/>
      <c r="J2455" s="63">
        <f t="shared" si="278"/>
        <v>0</v>
      </c>
    </row>
    <row r="2456" spans="1:10">
      <c r="A2456" s="24">
        <v>9</v>
      </c>
      <c r="B2456" s="36" t="s">
        <v>32</v>
      </c>
      <c r="C2456" s="26"/>
      <c r="D2456" s="27">
        <v>101534</v>
      </c>
      <c r="E2456" s="28">
        <f t="shared" si="276"/>
        <v>0</v>
      </c>
      <c r="F2456" s="29">
        <v>0</v>
      </c>
      <c r="G2456" s="30">
        <f t="shared" si="277"/>
        <v>0</v>
      </c>
      <c r="H2456" s="31">
        <f t="shared" si="279"/>
        <v>94012.962962962964</v>
      </c>
      <c r="I2456" s="59"/>
      <c r="J2456" s="63">
        <f t="shared" si="278"/>
        <v>0</v>
      </c>
    </row>
    <row r="2457" spans="1:10">
      <c r="A2457" s="168">
        <v>10</v>
      </c>
      <c r="B2457" s="36" t="s">
        <v>33</v>
      </c>
      <c r="C2457" s="37"/>
      <c r="D2457" s="27">
        <v>110148</v>
      </c>
      <c r="E2457" s="156">
        <f t="shared" si="276"/>
        <v>0</v>
      </c>
      <c r="F2457" s="157">
        <v>0</v>
      </c>
      <c r="G2457" s="30">
        <f t="shared" si="277"/>
        <v>0</v>
      </c>
      <c r="H2457" s="170">
        <f t="shared" si="279"/>
        <v>101988.88888888888</v>
      </c>
      <c r="I2457" s="183"/>
      <c r="J2457" s="158">
        <f t="shared" si="278"/>
        <v>0</v>
      </c>
    </row>
    <row r="2458" spans="1:10">
      <c r="A2458" s="24">
        <v>11</v>
      </c>
      <c r="B2458" s="25" t="s">
        <v>34</v>
      </c>
      <c r="C2458" s="37"/>
      <c r="D2458" s="27">
        <v>54198</v>
      </c>
      <c r="E2458" s="28">
        <f t="shared" si="276"/>
        <v>0</v>
      </c>
      <c r="F2458" s="29">
        <v>0</v>
      </c>
      <c r="G2458" s="30">
        <f t="shared" si="277"/>
        <v>0</v>
      </c>
      <c r="H2458" s="31">
        <f t="shared" si="279"/>
        <v>50183.333333333328</v>
      </c>
      <c r="I2458" s="59"/>
      <c r="J2458" s="63">
        <f t="shared" si="278"/>
        <v>0</v>
      </c>
    </row>
    <row r="2459" spans="1:10">
      <c r="A2459" s="24">
        <v>12</v>
      </c>
      <c r="B2459" s="25" t="s">
        <v>35</v>
      </c>
      <c r="C2459" s="37"/>
      <c r="D2459" s="27">
        <v>49680</v>
      </c>
      <c r="E2459" s="28">
        <f t="shared" si="276"/>
        <v>0</v>
      </c>
      <c r="F2459" s="29">
        <v>0</v>
      </c>
      <c r="G2459" s="30">
        <f t="shared" si="277"/>
        <v>0</v>
      </c>
      <c r="H2459" s="31">
        <f t="shared" si="279"/>
        <v>46000</v>
      </c>
      <c r="I2459" s="59"/>
      <c r="J2459" s="63">
        <f t="shared" si="278"/>
        <v>0</v>
      </c>
    </row>
    <row r="2460" spans="1:10">
      <c r="A2460" s="168">
        <v>13</v>
      </c>
      <c r="B2460" s="25" t="s">
        <v>36</v>
      </c>
      <c r="C2460" s="37"/>
      <c r="D2460" s="38">
        <v>64152</v>
      </c>
      <c r="E2460" s="156">
        <f t="shared" si="276"/>
        <v>0</v>
      </c>
      <c r="F2460" s="157">
        <v>0</v>
      </c>
      <c r="G2460" s="30">
        <f t="shared" si="277"/>
        <v>0</v>
      </c>
      <c r="H2460" s="170">
        <f t="shared" si="279"/>
        <v>59399.999999999993</v>
      </c>
      <c r="I2460" s="183"/>
      <c r="J2460" s="158">
        <f t="shared" si="278"/>
        <v>0</v>
      </c>
    </row>
    <row r="2461" spans="1:10">
      <c r="A2461" s="168">
        <v>14</v>
      </c>
      <c r="B2461" s="25" t="s">
        <v>37</v>
      </c>
      <c r="C2461" s="37"/>
      <c r="D2461" s="38">
        <v>65934</v>
      </c>
      <c r="E2461" s="156">
        <f t="shared" si="276"/>
        <v>0</v>
      </c>
      <c r="F2461" s="157">
        <v>0</v>
      </c>
      <c r="G2461" s="30">
        <f t="shared" si="277"/>
        <v>0</v>
      </c>
      <c r="H2461" s="170">
        <f t="shared" si="279"/>
        <v>61049.999999999993</v>
      </c>
      <c r="I2461" s="183"/>
      <c r="J2461" s="158">
        <f t="shared" si="278"/>
        <v>0</v>
      </c>
    </row>
    <row r="2462" spans="1:10">
      <c r="A2462" s="168">
        <v>15</v>
      </c>
      <c r="B2462" s="25" t="s">
        <v>38</v>
      </c>
      <c r="C2462" s="37"/>
      <c r="D2462" s="38">
        <v>76626</v>
      </c>
      <c r="E2462" s="156">
        <f t="shared" si="276"/>
        <v>0</v>
      </c>
      <c r="F2462" s="157">
        <v>0</v>
      </c>
      <c r="G2462" s="30">
        <f t="shared" si="277"/>
        <v>0</v>
      </c>
      <c r="H2462" s="170">
        <f t="shared" si="279"/>
        <v>70950</v>
      </c>
      <c r="I2462" s="183"/>
      <c r="J2462" s="158">
        <f t="shared" si="278"/>
        <v>0</v>
      </c>
    </row>
    <row r="2463" spans="1:10">
      <c r="A2463" s="168">
        <v>16</v>
      </c>
      <c r="B2463" s="25" t="s">
        <v>39</v>
      </c>
      <c r="C2463" s="37">
        <v>15</v>
      </c>
      <c r="D2463" s="38">
        <v>80190</v>
      </c>
      <c r="E2463" s="156">
        <f t="shared" si="276"/>
        <v>1202850</v>
      </c>
      <c r="F2463" s="157">
        <v>0</v>
      </c>
      <c r="G2463" s="30">
        <f t="shared" si="277"/>
        <v>1202850</v>
      </c>
      <c r="H2463" s="170">
        <f t="shared" si="279"/>
        <v>74250</v>
      </c>
      <c r="I2463" s="183"/>
      <c r="J2463" s="158">
        <f t="shared" si="278"/>
        <v>1113750</v>
      </c>
    </row>
    <row r="2464" spans="1:10">
      <c r="A2464" s="168">
        <v>17</v>
      </c>
      <c r="B2464" s="25" t="s">
        <v>40</v>
      </c>
      <c r="C2464" s="37"/>
      <c r="D2464" s="38">
        <v>113832</v>
      </c>
      <c r="E2464" s="156">
        <f t="shared" si="276"/>
        <v>0</v>
      </c>
      <c r="F2464" s="157">
        <v>0</v>
      </c>
      <c r="G2464" s="30">
        <f t="shared" si="277"/>
        <v>0</v>
      </c>
      <c r="H2464" s="170">
        <f t="shared" si="279"/>
        <v>105400</v>
      </c>
      <c r="I2464" s="183"/>
      <c r="J2464" s="158">
        <f t="shared" si="278"/>
        <v>0</v>
      </c>
    </row>
    <row r="2465" spans="1:10">
      <c r="A2465" s="168">
        <v>18</v>
      </c>
      <c r="B2465" s="25" t="s">
        <v>41</v>
      </c>
      <c r="C2465" s="37"/>
      <c r="D2465" s="38">
        <v>98010</v>
      </c>
      <c r="E2465" s="156">
        <f t="shared" si="276"/>
        <v>0</v>
      </c>
      <c r="F2465" s="157">
        <v>0</v>
      </c>
      <c r="G2465" s="30">
        <f t="shared" si="277"/>
        <v>0</v>
      </c>
      <c r="H2465" s="170">
        <f t="shared" si="279"/>
        <v>90750</v>
      </c>
      <c r="I2465" s="183"/>
      <c r="J2465" s="158">
        <f t="shared" si="278"/>
        <v>0</v>
      </c>
    </row>
    <row r="2466" spans="1:10" ht="17.25">
      <c r="A2466" s="40"/>
      <c r="B2466" s="41" t="s">
        <v>42</v>
      </c>
      <c r="C2466" s="42">
        <f>SUM(C2448:C2465)</f>
        <v>35</v>
      </c>
      <c r="D2466" s="42"/>
      <c r="E2466" s="43">
        <f>SUM(E2448:E2465)</f>
        <v>3601710</v>
      </c>
      <c r="F2466" s="43"/>
      <c r="G2466" s="44">
        <f>SUM(G2448:G2465)</f>
        <v>3001995</v>
      </c>
      <c r="H2466" s="45"/>
      <c r="I2466" s="64"/>
      <c r="J2466" s="45">
        <f>SUM(J2448:J2465)</f>
        <v>2779625</v>
      </c>
    </row>
    <row r="2467" spans="1:10" ht="31.5">
      <c r="A2467" s="46"/>
      <c r="B2467" s="47"/>
      <c r="C2467" s="48"/>
      <c r="D2467" s="48"/>
      <c r="E2467" s="49"/>
      <c r="F2467" s="49"/>
      <c r="G2467" s="50"/>
      <c r="H2467" s="51"/>
      <c r="I2467" s="65"/>
      <c r="J2467" s="184">
        <f>J2466*0.08</f>
        <v>222370</v>
      </c>
    </row>
    <row r="2468" spans="1:10" ht="18">
      <c r="A2468" s="283" t="s">
        <v>43</v>
      </c>
      <c r="B2468" s="283"/>
      <c r="C2468" s="284" t="s">
        <v>44</v>
      </c>
      <c r="D2468" s="284"/>
      <c r="E2468" s="54"/>
      <c r="F2468" s="54"/>
      <c r="G2468" s="55" t="s">
        <v>45</v>
      </c>
      <c r="H2468" s="56"/>
      <c r="I2468" s="66"/>
      <c r="J2468" s="185">
        <f>SUM(J2466:J2467)</f>
        <v>3001995</v>
      </c>
    </row>
    <row r="2470" spans="1:10">
      <c r="B2470" s="131" t="s">
        <v>165</v>
      </c>
      <c r="C2470" s="131" t="s">
        <v>166</v>
      </c>
      <c r="D2470" s="131"/>
      <c r="E2470" s="131" t="s">
        <v>167</v>
      </c>
    </row>
    <row r="2473" spans="1:10" ht="15.75">
      <c r="A2473" s="279" t="s">
        <v>0</v>
      </c>
      <c r="B2473" s="279"/>
      <c r="C2473" s="279"/>
      <c r="D2473" s="279"/>
      <c r="E2473" s="279"/>
      <c r="F2473" s="279"/>
      <c r="G2473" s="279"/>
      <c r="H2473" s="3"/>
      <c r="I2473" s="182"/>
      <c r="J2473" s="3"/>
    </row>
    <row r="2474" spans="1:10" ht="15.75">
      <c r="A2474" s="279" t="s">
        <v>1</v>
      </c>
      <c r="B2474" s="279"/>
      <c r="C2474" s="279"/>
      <c r="D2474" s="279"/>
      <c r="E2474" s="279"/>
      <c r="F2474" s="279"/>
      <c r="G2474" s="279"/>
      <c r="H2474" s="176"/>
      <c r="I2474" s="176"/>
      <c r="J2474" s="176"/>
    </row>
    <row r="2475" spans="1:10" ht="15.75">
      <c r="A2475" s="279" t="s">
        <v>2</v>
      </c>
      <c r="B2475" s="279"/>
      <c r="C2475" s="279"/>
      <c r="D2475" s="279"/>
      <c r="E2475" s="279"/>
      <c r="F2475" s="279"/>
      <c r="G2475" s="279"/>
      <c r="H2475" s="3"/>
      <c r="I2475" s="59"/>
      <c r="J2475" s="3"/>
    </row>
    <row r="2476" spans="1:10" ht="15.75">
      <c r="A2476" s="279" t="s">
        <v>4</v>
      </c>
      <c r="B2476" s="279"/>
      <c r="C2476" s="279"/>
      <c r="D2476" s="279"/>
      <c r="E2476" s="279"/>
      <c r="F2476" s="279"/>
      <c r="G2476" s="279"/>
      <c r="H2476" s="3"/>
      <c r="I2476" s="59"/>
      <c r="J2476" s="3"/>
    </row>
    <row r="2477" spans="1:10" ht="15.75">
      <c r="A2477" s="280" t="s">
        <v>6</v>
      </c>
      <c r="B2477" s="280"/>
      <c r="C2477" s="280"/>
      <c r="D2477" s="280"/>
      <c r="E2477" s="280"/>
      <c r="F2477" s="280"/>
      <c r="G2477" s="280"/>
      <c r="H2477" s="3"/>
      <c r="I2477" s="59"/>
      <c r="J2477" s="3"/>
    </row>
    <row r="2478" spans="1:10" ht="27.75">
      <c r="A2478" s="9"/>
      <c r="B2478" s="9"/>
      <c r="C2478" s="281" t="s">
        <v>437</v>
      </c>
      <c r="D2478" s="281"/>
      <c r="E2478" s="281"/>
      <c r="F2478" s="281"/>
      <c r="G2478" s="281"/>
      <c r="H2478" s="3"/>
      <c r="I2478" s="59"/>
      <c r="J2478" s="3"/>
    </row>
    <row r="2479" spans="1:10" ht="15.75">
      <c r="A2479" s="11" t="s">
        <v>358</v>
      </c>
      <c r="B2479" s="12"/>
      <c r="C2479" s="13"/>
      <c r="D2479" s="286"/>
      <c r="E2479" s="286"/>
      <c r="F2479" s="286"/>
      <c r="G2479" s="286"/>
      <c r="H2479" s="15"/>
      <c r="I2479" s="59"/>
      <c r="J2479" s="3"/>
    </row>
    <row r="2480" spans="1:10" ht="15.75">
      <c r="A2480" s="11" t="s">
        <v>9</v>
      </c>
      <c r="B2480" s="286" t="s">
        <v>374</v>
      </c>
      <c r="C2480" s="286"/>
      <c r="D2480" s="286"/>
      <c r="E2480" s="286"/>
      <c r="F2480" s="286"/>
      <c r="G2480" s="16"/>
      <c r="H2480" s="20" t="s">
        <v>161</v>
      </c>
      <c r="I2480" s="62"/>
      <c r="J2480" s="61"/>
    </row>
    <row r="2481" spans="1:10" ht="18.75" customHeight="1">
      <c r="A2481" s="11" t="s">
        <v>11</v>
      </c>
      <c r="B2481" s="303"/>
      <c r="C2481" s="303"/>
      <c r="D2481" s="303"/>
      <c r="E2481" s="303"/>
      <c r="F2481" s="303"/>
      <c r="G2481" s="180"/>
      <c r="H2481" s="180"/>
      <c r="I2481" s="180"/>
      <c r="J2481" s="3"/>
    </row>
    <row r="2482" spans="1:10" ht="15.75">
      <c r="A2482" s="21" t="s">
        <v>14</v>
      </c>
      <c r="B2482" s="181"/>
      <c r="C2482" s="21" t="s">
        <v>17</v>
      </c>
      <c r="D2482" s="22" t="s">
        <v>18</v>
      </c>
      <c r="E2482" s="23" t="s">
        <v>19</v>
      </c>
      <c r="F2482" s="23" t="s">
        <v>20</v>
      </c>
      <c r="G2482" s="21" t="s">
        <v>21</v>
      </c>
      <c r="H2482" s="3"/>
      <c r="I2482" s="59"/>
      <c r="J2482" s="3"/>
    </row>
    <row r="2483" spans="1:10">
      <c r="A2483" s="24">
        <v>1</v>
      </c>
      <c r="B2483" s="25" t="s">
        <v>23</v>
      </c>
      <c r="C2483" s="26">
        <v>90</v>
      </c>
      <c r="D2483" s="27">
        <v>79305</v>
      </c>
      <c r="E2483" s="28">
        <f t="shared" ref="E2483:E2500" si="280">D2483*C2483</f>
        <v>7137450</v>
      </c>
      <c r="F2483" s="29">
        <v>0</v>
      </c>
      <c r="G2483" s="30">
        <f t="shared" ref="G2483:G2500" si="281">E2483-E2483*F2483</f>
        <v>7137450</v>
      </c>
      <c r="H2483" s="31">
        <f>D2483/1.08</f>
        <v>73430.555555555547</v>
      </c>
      <c r="I2483" s="59"/>
      <c r="J2483" s="63">
        <f t="shared" ref="J2483:J2500" si="282">H2483*C2483</f>
        <v>6608749.9999999991</v>
      </c>
    </row>
    <row r="2484" spans="1:10">
      <c r="A2484" s="120">
        <v>2</v>
      </c>
      <c r="B2484" s="121" t="s">
        <v>25</v>
      </c>
      <c r="C2484" s="126"/>
      <c r="D2484" s="33">
        <v>128591</v>
      </c>
      <c r="E2484" s="123">
        <f t="shared" si="280"/>
        <v>0</v>
      </c>
      <c r="F2484" s="29">
        <v>0</v>
      </c>
      <c r="G2484" s="125">
        <f t="shared" si="281"/>
        <v>0</v>
      </c>
      <c r="H2484" s="31">
        <f>D2484/1.08</f>
        <v>119065.74074074073</v>
      </c>
      <c r="I2484" s="129"/>
      <c r="J2484" s="63">
        <f t="shared" si="282"/>
        <v>0</v>
      </c>
    </row>
    <row r="2485" spans="1:10">
      <c r="A2485" s="24">
        <v>3</v>
      </c>
      <c r="B2485" s="25" t="s">
        <v>26</v>
      </c>
      <c r="C2485" s="88"/>
      <c r="D2485" s="27">
        <v>60043</v>
      </c>
      <c r="E2485" s="28">
        <f t="shared" si="280"/>
        <v>0</v>
      </c>
      <c r="F2485" s="29">
        <v>0</v>
      </c>
      <c r="G2485" s="30">
        <f t="shared" si="281"/>
        <v>0</v>
      </c>
      <c r="H2485" s="31">
        <f>D2485/1.08</f>
        <v>55595.370370370365</v>
      </c>
      <c r="I2485" s="59"/>
      <c r="J2485" s="63">
        <f t="shared" si="282"/>
        <v>0</v>
      </c>
    </row>
    <row r="2486" spans="1:10">
      <c r="A2486" s="24">
        <v>4</v>
      </c>
      <c r="B2486" s="25" t="s">
        <v>27</v>
      </c>
      <c r="C2486" s="35"/>
      <c r="D2486" s="27">
        <v>115781</v>
      </c>
      <c r="E2486" s="28">
        <f t="shared" si="280"/>
        <v>0</v>
      </c>
      <c r="F2486" s="29">
        <v>0</v>
      </c>
      <c r="G2486" s="30">
        <f t="shared" si="281"/>
        <v>0</v>
      </c>
      <c r="H2486" s="31">
        <f>D2486/1.08</f>
        <v>107204.62962962962</v>
      </c>
      <c r="I2486" s="59"/>
      <c r="J2486" s="63">
        <f t="shared" si="282"/>
        <v>0</v>
      </c>
    </row>
    <row r="2487" spans="1:10">
      <c r="A2487" s="24">
        <v>5</v>
      </c>
      <c r="B2487" s="25" t="s">
        <v>28</v>
      </c>
      <c r="C2487" s="32">
        <v>6</v>
      </c>
      <c r="D2487" s="33">
        <v>119943</v>
      </c>
      <c r="E2487" s="123">
        <f t="shared" si="280"/>
        <v>719658</v>
      </c>
      <c r="F2487" s="124">
        <v>0.25</v>
      </c>
      <c r="G2487" s="125">
        <f t="shared" si="281"/>
        <v>539743.5</v>
      </c>
      <c r="H2487" s="128">
        <f>D2487/1.08*0.75</f>
        <v>83293.75</v>
      </c>
      <c r="I2487" s="59"/>
      <c r="J2487" s="63">
        <f t="shared" si="282"/>
        <v>499762.5</v>
      </c>
    </row>
    <row r="2488" spans="1:10">
      <c r="A2488" s="24">
        <v>6</v>
      </c>
      <c r="B2488" s="25" t="s">
        <v>29</v>
      </c>
      <c r="C2488" s="26"/>
      <c r="D2488" s="27">
        <v>94810</v>
      </c>
      <c r="E2488" s="28">
        <f t="shared" si="280"/>
        <v>0</v>
      </c>
      <c r="F2488" s="29">
        <v>0</v>
      </c>
      <c r="G2488" s="30">
        <f t="shared" si="281"/>
        <v>0</v>
      </c>
      <c r="H2488" s="31">
        <f t="shared" ref="H2488:H2500" si="283">D2488/1.08</f>
        <v>87787.037037037036</v>
      </c>
      <c r="I2488" s="59"/>
      <c r="J2488" s="63">
        <f t="shared" si="282"/>
        <v>0</v>
      </c>
    </row>
    <row r="2489" spans="1:10">
      <c r="A2489" s="24">
        <v>7</v>
      </c>
      <c r="B2489" s="25" t="s">
        <v>30</v>
      </c>
      <c r="C2489" s="34"/>
      <c r="D2489" s="27">
        <v>141396</v>
      </c>
      <c r="E2489" s="28">
        <f t="shared" si="280"/>
        <v>0</v>
      </c>
      <c r="F2489" s="29">
        <v>0</v>
      </c>
      <c r="G2489" s="30">
        <f t="shared" si="281"/>
        <v>0</v>
      </c>
      <c r="H2489" s="31">
        <f t="shared" si="283"/>
        <v>130922.22222222222</v>
      </c>
      <c r="I2489" s="59"/>
      <c r="J2489" s="63">
        <f t="shared" si="282"/>
        <v>0</v>
      </c>
    </row>
    <row r="2490" spans="1:10">
      <c r="A2490" s="24">
        <v>8</v>
      </c>
      <c r="B2490" s="25" t="s">
        <v>31</v>
      </c>
      <c r="C2490" s="26"/>
      <c r="D2490" s="27">
        <v>232931</v>
      </c>
      <c r="E2490" s="28">
        <f t="shared" si="280"/>
        <v>0</v>
      </c>
      <c r="F2490" s="29">
        <v>0</v>
      </c>
      <c r="G2490" s="30">
        <f t="shared" si="281"/>
        <v>0</v>
      </c>
      <c r="H2490" s="31">
        <f t="shared" si="283"/>
        <v>215676.85185185182</v>
      </c>
      <c r="I2490" s="59"/>
      <c r="J2490" s="63">
        <f t="shared" si="282"/>
        <v>0</v>
      </c>
    </row>
    <row r="2491" spans="1:10">
      <c r="A2491" s="24">
        <v>9</v>
      </c>
      <c r="B2491" s="36" t="s">
        <v>32</v>
      </c>
      <c r="C2491" s="26"/>
      <c r="D2491" s="27">
        <v>101534</v>
      </c>
      <c r="E2491" s="28">
        <f t="shared" si="280"/>
        <v>0</v>
      </c>
      <c r="F2491" s="29">
        <v>0</v>
      </c>
      <c r="G2491" s="30">
        <f t="shared" si="281"/>
        <v>0</v>
      </c>
      <c r="H2491" s="31">
        <f t="shared" si="283"/>
        <v>94012.962962962964</v>
      </c>
      <c r="I2491" s="59"/>
      <c r="J2491" s="63">
        <f t="shared" si="282"/>
        <v>0</v>
      </c>
    </row>
    <row r="2492" spans="1:10">
      <c r="A2492" s="168">
        <v>10</v>
      </c>
      <c r="B2492" s="36" t="s">
        <v>33</v>
      </c>
      <c r="C2492" s="37"/>
      <c r="D2492" s="27">
        <v>110148</v>
      </c>
      <c r="E2492" s="156">
        <f t="shared" si="280"/>
        <v>0</v>
      </c>
      <c r="F2492" s="157">
        <v>0</v>
      </c>
      <c r="G2492" s="30">
        <f t="shared" si="281"/>
        <v>0</v>
      </c>
      <c r="H2492" s="170">
        <f t="shared" si="283"/>
        <v>101988.88888888888</v>
      </c>
      <c r="I2492" s="183"/>
      <c r="J2492" s="158">
        <f t="shared" si="282"/>
        <v>0</v>
      </c>
    </row>
    <row r="2493" spans="1:10">
      <c r="A2493" s="24">
        <v>11</v>
      </c>
      <c r="B2493" s="25" t="s">
        <v>34</v>
      </c>
      <c r="C2493" s="37">
        <v>20</v>
      </c>
      <c r="D2493" s="27">
        <v>54198</v>
      </c>
      <c r="E2493" s="28">
        <f t="shared" si="280"/>
        <v>1083960</v>
      </c>
      <c r="F2493" s="29">
        <v>0</v>
      </c>
      <c r="G2493" s="30">
        <f t="shared" si="281"/>
        <v>1083960</v>
      </c>
      <c r="H2493" s="31">
        <f t="shared" si="283"/>
        <v>50183.333333333328</v>
      </c>
      <c r="I2493" s="59"/>
      <c r="J2493" s="63">
        <f t="shared" si="282"/>
        <v>1003666.6666666665</v>
      </c>
    </row>
    <row r="2494" spans="1:10">
      <c r="A2494" s="24">
        <v>12</v>
      </c>
      <c r="B2494" s="25" t="s">
        <v>35</v>
      </c>
      <c r="C2494" s="37"/>
      <c r="D2494" s="27">
        <v>49680</v>
      </c>
      <c r="E2494" s="28">
        <f t="shared" si="280"/>
        <v>0</v>
      </c>
      <c r="F2494" s="29">
        <v>0</v>
      </c>
      <c r="G2494" s="30">
        <f t="shared" si="281"/>
        <v>0</v>
      </c>
      <c r="H2494" s="31">
        <f t="shared" si="283"/>
        <v>46000</v>
      </c>
      <c r="I2494" s="59"/>
      <c r="J2494" s="63">
        <f t="shared" si="282"/>
        <v>0</v>
      </c>
    </row>
    <row r="2495" spans="1:10">
      <c r="A2495" s="168">
        <v>13</v>
      </c>
      <c r="B2495" s="25" t="s">
        <v>36</v>
      </c>
      <c r="C2495" s="37"/>
      <c r="D2495" s="38">
        <v>64152</v>
      </c>
      <c r="E2495" s="156">
        <f t="shared" si="280"/>
        <v>0</v>
      </c>
      <c r="F2495" s="157">
        <v>0</v>
      </c>
      <c r="G2495" s="30">
        <f t="shared" si="281"/>
        <v>0</v>
      </c>
      <c r="H2495" s="170">
        <f t="shared" si="283"/>
        <v>59399.999999999993</v>
      </c>
      <c r="I2495" s="183"/>
      <c r="J2495" s="158">
        <f t="shared" si="282"/>
        <v>0</v>
      </c>
    </row>
    <row r="2496" spans="1:10">
      <c r="A2496" s="168">
        <v>14</v>
      </c>
      <c r="B2496" s="25" t="s">
        <v>37</v>
      </c>
      <c r="C2496" s="37"/>
      <c r="D2496" s="38">
        <v>65934</v>
      </c>
      <c r="E2496" s="156">
        <f t="shared" si="280"/>
        <v>0</v>
      </c>
      <c r="F2496" s="157">
        <v>0</v>
      </c>
      <c r="G2496" s="30">
        <f t="shared" si="281"/>
        <v>0</v>
      </c>
      <c r="H2496" s="170">
        <f t="shared" si="283"/>
        <v>61049.999999999993</v>
      </c>
      <c r="I2496" s="183"/>
      <c r="J2496" s="158">
        <f t="shared" si="282"/>
        <v>0</v>
      </c>
    </row>
    <row r="2497" spans="1:10">
      <c r="A2497" s="168">
        <v>15</v>
      </c>
      <c r="B2497" s="25" t="s">
        <v>38</v>
      </c>
      <c r="C2497" s="37"/>
      <c r="D2497" s="38">
        <v>76626</v>
      </c>
      <c r="E2497" s="156">
        <f t="shared" si="280"/>
        <v>0</v>
      </c>
      <c r="F2497" s="157">
        <v>0</v>
      </c>
      <c r="G2497" s="30">
        <f t="shared" si="281"/>
        <v>0</v>
      </c>
      <c r="H2497" s="170">
        <f t="shared" si="283"/>
        <v>70950</v>
      </c>
      <c r="I2497" s="183"/>
      <c r="J2497" s="158">
        <f t="shared" si="282"/>
        <v>0</v>
      </c>
    </row>
    <row r="2498" spans="1:10">
      <c r="A2498" s="168">
        <v>16</v>
      </c>
      <c r="B2498" s="25" t="s">
        <v>39</v>
      </c>
      <c r="C2498" s="37">
        <v>5</v>
      </c>
      <c r="D2498" s="38">
        <v>80190</v>
      </c>
      <c r="E2498" s="156">
        <f t="shared" si="280"/>
        <v>400950</v>
      </c>
      <c r="F2498" s="157">
        <v>0</v>
      </c>
      <c r="G2498" s="30">
        <f t="shared" si="281"/>
        <v>400950</v>
      </c>
      <c r="H2498" s="170">
        <f t="shared" si="283"/>
        <v>74250</v>
      </c>
      <c r="I2498" s="183"/>
      <c r="J2498" s="158">
        <f t="shared" si="282"/>
        <v>371250</v>
      </c>
    </row>
    <row r="2499" spans="1:10">
      <c r="A2499" s="168">
        <v>17</v>
      </c>
      <c r="B2499" s="25" t="s">
        <v>40</v>
      </c>
      <c r="C2499" s="37"/>
      <c r="D2499" s="38">
        <v>113832</v>
      </c>
      <c r="E2499" s="156">
        <f t="shared" si="280"/>
        <v>0</v>
      </c>
      <c r="F2499" s="157">
        <v>0</v>
      </c>
      <c r="G2499" s="30">
        <f t="shared" si="281"/>
        <v>0</v>
      </c>
      <c r="H2499" s="170">
        <f t="shared" si="283"/>
        <v>105400</v>
      </c>
      <c r="I2499" s="183"/>
      <c r="J2499" s="158">
        <f t="shared" si="282"/>
        <v>0</v>
      </c>
    </row>
    <row r="2500" spans="1:10">
      <c r="A2500" s="168">
        <v>18</v>
      </c>
      <c r="B2500" s="25" t="s">
        <v>41</v>
      </c>
      <c r="C2500" s="37"/>
      <c r="D2500" s="38">
        <v>98010</v>
      </c>
      <c r="E2500" s="156">
        <f t="shared" si="280"/>
        <v>0</v>
      </c>
      <c r="F2500" s="157">
        <v>0</v>
      </c>
      <c r="G2500" s="30">
        <f t="shared" si="281"/>
        <v>0</v>
      </c>
      <c r="H2500" s="170">
        <f t="shared" si="283"/>
        <v>90750</v>
      </c>
      <c r="I2500" s="183"/>
      <c r="J2500" s="158">
        <f t="shared" si="282"/>
        <v>0</v>
      </c>
    </row>
    <row r="2501" spans="1:10" ht="17.25">
      <c r="A2501" s="40"/>
      <c r="B2501" s="41" t="s">
        <v>42</v>
      </c>
      <c r="C2501" s="42">
        <f>SUM(C2483:C2500)</f>
        <v>121</v>
      </c>
      <c r="D2501" s="42"/>
      <c r="E2501" s="43">
        <f>SUM(E2483:E2500)</f>
        <v>9342018</v>
      </c>
      <c r="F2501" s="43"/>
      <c r="G2501" s="44">
        <f>SUM(G2483:G2500)</f>
        <v>9162103.5</v>
      </c>
      <c r="H2501" s="45"/>
      <c r="I2501" s="64"/>
      <c r="J2501" s="45">
        <f>SUM(J2483:J2500)</f>
        <v>8483429.166666666</v>
      </c>
    </row>
    <row r="2502" spans="1:10" ht="31.5">
      <c r="A2502" s="46"/>
      <c r="B2502" s="47"/>
      <c r="C2502" s="48"/>
      <c r="D2502" s="48"/>
      <c r="E2502" s="49"/>
      <c r="F2502" s="49"/>
      <c r="G2502" s="50"/>
      <c r="H2502" s="51"/>
      <c r="I2502" s="65"/>
      <c r="J2502" s="184">
        <f>J2501*0.08</f>
        <v>678674.33333333326</v>
      </c>
    </row>
    <row r="2503" spans="1:10" ht="18">
      <c r="A2503" s="283" t="s">
        <v>43</v>
      </c>
      <c r="B2503" s="283"/>
      <c r="C2503" s="284" t="s">
        <v>44</v>
      </c>
      <c r="D2503" s="284"/>
      <c r="E2503" s="54"/>
      <c r="F2503" s="54"/>
      <c r="G2503" s="55" t="s">
        <v>45</v>
      </c>
      <c r="H2503" s="56"/>
      <c r="I2503" s="66"/>
      <c r="J2503" s="185">
        <f>SUM(J2501:J2502)</f>
        <v>9162103.5</v>
      </c>
    </row>
    <row r="2505" spans="1:10">
      <c r="B2505" s="131" t="s">
        <v>165</v>
      </c>
      <c r="C2505" s="131" t="s">
        <v>166</v>
      </c>
      <c r="D2505" s="131"/>
      <c r="E2505" s="131" t="s">
        <v>167</v>
      </c>
    </row>
    <row r="2508" spans="1:10" ht="15.75">
      <c r="A2508" s="279" t="s">
        <v>0</v>
      </c>
      <c r="B2508" s="279"/>
      <c r="C2508" s="279"/>
      <c r="D2508" s="279"/>
      <c r="E2508" s="279"/>
      <c r="F2508" s="279"/>
      <c r="G2508" s="279"/>
      <c r="H2508" s="3"/>
      <c r="I2508" s="182"/>
      <c r="J2508" s="3"/>
    </row>
    <row r="2509" spans="1:10" ht="15.75">
      <c r="A2509" s="279" t="s">
        <v>1</v>
      </c>
      <c r="B2509" s="279"/>
      <c r="C2509" s="279"/>
      <c r="D2509" s="279"/>
      <c r="E2509" s="279"/>
      <c r="F2509" s="279"/>
      <c r="G2509" s="279"/>
      <c r="H2509" s="176"/>
      <c r="I2509" s="176"/>
      <c r="J2509" s="176"/>
    </row>
    <row r="2510" spans="1:10" ht="15.75">
      <c r="A2510" s="279" t="s">
        <v>2</v>
      </c>
      <c r="B2510" s="279"/>
      <c r="C2510" s="279"/>
      <c r="D2510" s="279"/>
      <c r="E2510" s="279"/>
      <c r="F2510" s="279"/>
      <c r="G2510" s="279"/>
      <c r="H2510" s="3"/>
      <c r="I2510" s="59"/>
      <c r="J2510" s="3"/>
    </row>
    <row r="2511" spans="1:10" ht="15.75">
      <c r="A2511" s="279" t="s">
        <v>4</v>
      </c>
      <c r="B2511" s="279"/>
      <c r="C2511" s="279"/>
      <c r="D2511" s="279"/>
      <c r="E2511" s="279"/>
      <c r="F2511" s="279"/>
      <c r="G2511" s="279"/>
      <c r="H2511" s="3"/>
      <c r="I2511" s="59"/>
      <c r="J2511" s="3"/>
    </row>
    <row r="2512" spans="1:10" ht="15.75">
      <c r="A2512" s="280" t="s">
        <v>6</v>
      </c>
      <c r="B2512" s="280"/>
      <c r="C2512" s="280"/>
      <c r="D2512" s="280"/>
      <c r="E2512" s="280"/>
      <c r="F2512" s="280"/>
      <c r="G2512" s="280"/>
      <c r="H2512" s="3"/>
      <c r="I2512" s="59"/>
      <c r="J2512" s="3"/>
    </row>
    <row r="2513" spans="1:10" ht="27.75">
      <c r="A2513" s="9"/>
      <c r="B2513" s="9"/>
      <c r="C2513" s="281" t="s">
        <v>437</v>
      </c>
      <c r="D2513" s="281"/>
      <c r="E2513" s="281"/>
      <c r="F2513" s="281"/>
      <c r="G2513" s="281"/>
      <c r="H2513" s="3"/>
      <c r="I2513" s="59"/>
      <c r="J2513" s="3"/>
    </row>
    <row r="2514" spans="1:10" ht="15.75">
      <c r="A2514" s="11" t="s">
        <v>358</v>
      </c>
      <c r="B2514" s="12"/>
      <c r="C2514" s="13"/>
      <c r="D2514" s="286"/>
      <c r="E2514" s="286"/>
      <c r="F2514" s="286"/>
      <c r="G2514" s="286"/>
      <c r="H2514" s="15"/>
      <c r="I2514" s="59"/>
      <c r="J2514" s="3"/>
    </row>
    <row r="2515" spans="1:10" ht="15.75">
      <c r="A2515" s="11" t="s">
        <v>9</v>
      </c>
      <c r="B2515" s="286" t="s">
        <v>439</v>
      </c>
      <c r="C2515" s="286"/>
      <c r="D2515" s="286"/>
      <c r="E2515" s="286"/>
      <c r="F2515" s="286"/>
      <c r="G2515" s="16"/>
      <c r="H2515" s="20" t="s">
        <v>161</v>
      </c>
      <c r="I2515" s="62"/>
      <c r="J2515" s="61"/>
    </row>
    <row r="2516" spans="1:10" ht="18.75" customHeight="1">
      <c r="A2516" s="11" t="s">
        <v>11</v>
      </c>
      <c r="B2516" s="303"/>
      <c r="C2516" s="303"/>
      <c r="D2516" s="303"/>
      <c r="E2516" s="303"/>
      <c r="F2516" s="303"/>
      <c r="G2516" s="180"/>
      <c r="H2516" s="180"/>
      <c r="I2516" s="180"/>
      <c r="J2516" s="3"/>
    </row>
    <row r="2517" spans="1:10" ht="15.75">
      <c r="A2517" s="21" t="s">
        <v>14</v>
      </c>
      <c r="B2517" s="181"/>
      <c r="C2517" s="21" t="s">
        <v>17</v>
      </c>
      <c r="D2517" s="22" t="s">
        <v>18</v>
      </c>
      <c r="E2517" s="23" t="s">
        <v>19</v>
      </c>
      <c r="F2517" s="23" t="s">
        <v>20</v>
      </c>
      <c r="G2517" s="21" t="s">
        <v>21</v>
      </c>
      <c r="H2517" s="3"/>
      <c r="I2517" s="59"/>
      <c r="J2517" s="3"/>
    </row>
    <row r="2518" spans="1:10">
      <c r="A2518" s="24">
        <v>1</v>
      </c>
      <c r="B2518" s="25" t="s">
        <v>23</v>
      </c>
      <c r="C2518" s="26">
        <v>10</v>
      </c>
      <c r="D2518" s="27">
        <v>79305</v>
      </c>
      <c r="E2518" s="28">
        <f t="shared" ref="E2518:E2535" si="284">D2518*C2518</f>
        <v>793050</v>
      </c>
      <c r="F2518" s="29">
        <v>0</v>
      </c>
      <c r="G2518" s="30">
        <f t="shared" ref="G2518:G2535" si="285">E2518-E2518*F2518</f>
        <v>793050</v>
      </c>
      <c r="H2518" s="31">
        <f>D2518/1.08</f>
        <v>73430.555555555547</v>
      </c>
      <c r="I2518" s="59"/>
      <c r="J2518" s="63">
        <f t="shared" ref="J2518:J2535" si="286">H2518*C2518</f>
        <v>734305.5555555555</v>
      </c>
    </row>
    <row r="2519" spans="1:10">
      <c r="A2519" s="120">
        <v>2</v>
      </c>
      <c r="B2519" s="121" t="s">
        <v>25</v>
      </c>
      <c r="C2519" s="126"/>
      <c r="D2519" s="33">
        <v>128591</v>
      </c>
      <c r="E2519" s="123">
        <f t="shared" si="284"/>
        <v>0</v>
      </c>
      <c r="F2519" s="29">
        <v>0</v>
      </c>
      <c r="G2519" s="125">
        <f t="shared" si="285"/>
        <v>0</v>
      </c>
      <c r="H2519" s="31">
        <f>D2519/1.08</f>
        <v>119065.74074074073</v>
      </c>
      <c r="I2519" s="129"/>
      <c r="J2519" s="63">
        <f t="shared" si="286"/>
        <v>0</v>
      </c>
    </row>
    <row r="2520" spans="1:10">
      <c r="A2520" s="24">
        <v>3</v>
      </c>
      <c r="B2520" s="25" t="s">
        <v>26</v>
      </c>
      <c r="C2520" s="88"/>
      <c r="D2520" s="27">
        <v>60043</v>
      </c>
      <c r="E2520" s="28">
        <f t="shared" si="284"/>
        <v>0</v>
      </c>
      <c r="F2520" s="29">
        <v>0</v>
      </c>
      <c r="G2520" s="30">
        <f t="shared" si="285"/>
        <v>0</v>
      </c>
      <c r="H2520" s="31">
        <f>D2520/1.08</f>
        <v>55595.370370370365</v>
      </c>
      <c r="I2520" s="59"/>
      <c r="J2520" s="63">
        <f t="shared" si="286"/>
        <v>0</v>
      </c>
    </row>
    <row r="2521" spans="1:10">
      <c r="A2521" s="24">
        <v>4</v>
      </c>
      <c r="B2521" s="25" t="s">
        <v>27</v>
      </c>
      <c r="C2521" s="35"/>
      <c r="D2521" s="27">
        <v>115781</v>
      </c>
      <c r="E2521" s="28">
        <f t="shared" si="284"/>
        <v>0</v>
      </c>
      <c r="F2521" s="29">
        <v>0</v>
      </c>
      <c r="G2521" s="30">
        <f t="shared" si="285"/>
        <v>0</v>
      </c>
      <c r="H2521" s="31">
        <f>D2521/1.08</f>
        <v>107204.62962962962</v>
      </c>
      <c r="I2521" s="59"/>
      <c r="J2521" s="63">
        <f t="shared" si="286"/>
        <v>0</v>
      </c>
    </row>
    <row r="2522" spans="1:10">
      <c r="A2522" s="24">
        <v>5</v>
      </c>
      <c r="B2522" s="25" t="s">
        <v>28</v>
      </c>
      <c r="C2522" s="32">
        <v>30</v>
      </c>
      <c r="D2522" s="33">
        <v>119943</v>
      </c>
      <c r="E2522" s="123">
        <f t="shared" si="284"/>
        <v>3598290</v>
      </c>
      <c r="F2522" s="124">
        <v>0.25</v>
      </c>
      <c r="G2522" s="125">
        <f t="shared" si="285"/>
        <v>2698717.5</v>
      </c>
      <c r="H2522" s="128">
        <f>D2522/1.08*0.75</f>
        <v>83293.75</v>
      </c>
      <c r="I2522" s="59"/>
      <c r="J2522" s="63">
        <f t="shared" si="286"/>
        <v>2498812.5</v>
      </c>
    </row>
    <row r="2523" spans="1:10">
      <c r="A2523" s="24">
        <v>6</v>
      </c>
      <c r="B2523" s="25" t="s">
        <v>29</v>
      </c>
      <c r="C2523" s="26"/>
      <c r="D2523" s="27">
        <v>94810</v>
      </c>
      <c r="E2523" s="28">
        <f t="shared" si="284"/>
        <v>0</v>
      </c>
      <c r="F2523" s="29">
        <v>0</v>
      </c>
      <c r="G2523" s="30">
        <f t="shared" si="285"/>
        <v>0</v>
      </c>
      <c r="H2523" s="31">
        <f t="shared" ref="H2523:H2535" si="287">D2523/1.08</f>
        <v>87787.037037037036</v>
      </c>
      <c r="I2523" s="59"/>
      <c r="J2523" s="63">
        <f t="shared" si="286"/>
        <v>0</v>
      </c>
    </row>
    <row r="2524" spans="1:10">
      <c r="A2524" s="24">
        <v>7</v>
      </c>
      <c r="B2524" s="25" t="s">
        <v>30</v>
      </c>
      <c r="C2524" s="34"/>
      <c r="D2524" s="27">
        <v>141396</v>
      </c>
      <c r="E2524" s="28">
        <f t="shared" si="284"/>
        <v>0</v>
      </c>
      <c r="F2524" s="29">
        <v>0</v>
      </c>
      <c r="G2524" s="30">
        <f t="shared" si="285"/>
        <v>0</v>
      </c>
      <c r="H2524" s="31">
        <f t="shared" si="287"/>
        <v>130922.22222222222</v>
      </c>
      <c r="I2524" s="59"/>
      <c r="J2524" s="63">
        <f t="shared" si="286"/>
        <v>0</v>
      </c>
    </row>
    <row r="2525" spans="1:10">
      <c r="A2525" s="24">
        <v>8</v>
      </c>
      <c r="B2525" s="25" t="s">
        <v>31</v>
      </c>
      <c r="C2525" s="26"/>
      <c r="D2525" s="27">
        <v>232931</v>
      </c>
      <c r="E2525" s="28">
        <f t="shared" si="284"/>
        <v>0</v>
      </c>
      <c r="F2525" s="29">
        <v>0</v>
      </c>
      <c r="G2525" s="30">
        <f t="shared" si="285"/>
        <v>0</v>
      </c>
      <c r="H2525" s="31">
        <f t="shared" si="287"/>
        <v>215676.85185185182</v>
      </c>
      <c r="I2525" s="59"/>
      <c r="J2525" s="63">
        <f t="shared" si="286"/>
        <v>0</v>
      </c>
    </row>
    <row r="2526" spans="1:10">
      <c r="A2526" s="24">
        <v>9</v>
      </c>
      <c r="B2526" s="36" t="s">
        <v>32</v>
      </c>
      <c r="C2526" s="26"/>
      <c r="D2526" s="27">
        <v>101534</v>
      </c>
      <c r="E2526" s="28">
        <f t="shared" si="284"/>
        <v>0</v>
      </c>
      <c r="F2526" s="29">
        <v>0</v>
      </c>
      <c r="G2526" s="30">
        <f t="shared" si="285"/>
        <v>0</v>
      </c>
      <c r="H2526" s="31">
        <f t="shared" si="287"/>
        <v>94012.962962962964</v>
      </c>
      <c r="I2526" s="59"/>
      <c r="J2526" s="63">
        <f t="shared" si="286"/>
        <v>0</v>
      </c>
    </row>
    <row r="2527" spans="1:10">
      <c r="A2527" s="168">
        <v>10</v>
      </c>
      <c r="B2527" s="36" t="s">
        <v>33</v>
      </c>
      <c r="C2527" s="37"/>
      <c r="D2527" s="27">
        <v>110148</v>
      </c>
      <c r="E2527" s="156">
        <f t="shared" si="284"/>
        <v>0</v>
      </c>
      <c r="F2527" s="157">
        <v>0</v>
      </c>
      <c r="G2527" s="30">
        <f t="shared" si="285"/>
        <v>0</v>
      </c>
      <c r="H2527" s="170">
        <f t="shared" si="287"/>
        <v>101988.88888888888</v>
      </c>
      <c r="I2527" s="183"/>
      <c r="J2527" s="158">
        <f t="shared" si="286"/>
        <v>0</v>
      </c>
    </row>
    <row r="2528" spans="1:10">
      <c r="A2528" s="24">
        <v>11</v>
      </c>
      <c r="B2528" s="25" t="s">
        <v>34</v>
      </c>
      <c r="C2528" s="37">
        <v>10</v>
      </c>
      <c r="D2528" s="27">
        <v>54198</v>
      </c>
      <c r="E2528" s="28">
        <f t="shared" si="284"/>
        <v>541980</v>
      </c>
      <c r="F2528" s="29">
        <v>0</v>
      </c>
      <c r="G2528" s="30">
        <f t="shared" si="285"/>
        <v>541980</v>
      </c>
      <c r="H2528" s="31">
        <f t="shared" si="287"/>
        <v>50183.333333333328</v>
      </c>
      <c r="I2528" s="59"/>
      <c r="J2528" s="63">
        <f t="shared" si="286"/>
        <v>501833.33333333326</v>
      </c>
    </row>
    <row r="2529" spans="1:10">
      <c r="A2529" s="24">
        <v>12</v>
      </c>
      <c r="B2529" s="25" t="s">
        <v>35</v>
      </c>
      <c r="C2529" s="37"/>
      <c r="D2529" s="27">
        <v>49680</v>
      </c>
      <c r="E2529" s="28">
        <f t="shared" si="284"/>
        <v>0</v>
      </c>
      <c r="F2529" s="29">
        <v>0</v>
      </c>
      <c r="G2529" s="30">
        <f t="shared" si="285"/>
        <v>0</v>
      </c>
      <c r="H2529" s="31">
        <f t="shared" si="287"/>
        <v>46000</v>
      </c>
      <c r="I2529" s="59"/>
      <c r="J2529" s="63">
        <f t="shared" si="286"/>
        <v>0</v>
      </c>
    </row>
    <row r="2530" spans="1:10">
      <c r="A2530" s="168">
        <v>13</v>
      </c>
      <c r="B2530" s="25" t="s">
        <v>36</v>
      </c>
      <c r="C2530" s="37">
        <v>5</v>
      </c>
      <c r="D2530" s="38">
        <v>64152</v>
      </c>
      <c r="E2530" s="156">
        <f t="shared" si="284"/>
        <v>320760</v>
      </c>
      <c r="F2530" s="157">
        <v>0</v>
      </c>
      <c r="G2530" s="30">
        <f t="shared" si="285"/>
        <v>320760</v>
      </c>
      <c r="H2530" s="170">
        <f t="shared" si="287"/>
        <v>59399.999999999993</v>
      </c>
      <c r="I2530" s="183"/>
      <c r="J2530" s="158">
        <f t="shared" si="286"/>
        <v>296999.99999999994</v>
      </c>
    </row>
    <row r="2531" spans="1:10">
      <c r="A2531" s="168">
        <v>14</v>
      </c>
      <c r="B2531" s="25" t="s">
        <v>37</v>
      </c>
      <c r="C2531" s="37"/>
      <c r="D2531" s="38">
        <v>65934</v>
      </c>
      <c r="E2531" s="156">
        <f t="shared" si="284"/>
        <v>0</v>
      </c>
      <c r="F2531" s="157">
        <v>0</v>
      </c>
      <c r="G2531" s="30">
        <f t="shared" si="285"/>
        <v>0</v>
      </c>
      <c r="H2531" s="170">
        <f t="shared" si="287"/>
        <v>61049.999999999993</v>
      </c>
      <c r="I2531" s="183"/>
      <c r="J2531" s="158">
        <f t="shared" si="286"/>
        <v>0</v>
      </c>
    </row>
    <row r="2532" spans="1:10">
      <c r="A2532" s="168">
        <v>15</v>
      </c>
      <c r="B2532" s="25" t="s">
        <v>38</v>
      </c>
      <c r="C2532" s="37"/>
      <c r="D2532" s="38">
        <v>76626</v>
      </c>
      <c r="E2532" s="156">
        <f t="shared" si="284"/>
        <v>0</v>
      </c>
      <c r="F2532" s="157">
        <v>0</v>
      </c>
      <c r="G2532" s="30">
        <f t="shared" si="285"/>
        <v>0</v>
      </c>
      <c r="H2532" s="170">
        <f t="shared" si="287"/>
        <v>70950</v>
      </c>
      <c r="I2532" s="183"/>
      <c r="J2532" s="158">
        <f t="shared" si="286"/>
        <v>0</v>
      </c>
    </row>
    <row r="2533" spans="1:10">
      <c r="A2533" s="168">
        <v>16</v>
      </c>
      <c r="B2533" s="25" t="s">
        <v>39</v>
      </c>
      <c r="C2533" s="37"/>
      <c r="D2533" s="38">
        <v>80190</v>
      </c>
      <c r="E2533" s="156">
        <f t="shared" si="284"/>
        <v>0</v>
      </c>
      <c r="F2533" s="157">
        <v>0</v>
      </c>
      <c r="G2533" s="30">
        <f t="shared" si="285"/>
        <v>0</v>
      </c>
      <c r="H2533" s="170">
        <f t="shared" si="287"/>
        <v>74250</v>
      </c>
      <c r="I2533" s="183"/>
      <c r="J2533" s="158">
        <f t="shared" si="286"/>
        <v>0</v>
      </c>
    </row>
    <row r="2534" spans="1:10">
      <c r="A2534" s="168">
        <v>17</v>
      </c>
      <c r="B2534" s="25" t="s">
        <v>40</v>
      </c>
      <c r="C2534" s="37"/>
      <c r="D2534" s="38">
        <v>113832</v>
      </c>
      <c r="E2534" s="156">
        <f t="shared" si="284"/>
        <v>0</v>
      </c>
      <c r="F2534" s="157">
        <v>0</v>
      </c>
      <c r="G2534" s="30">
        <f t="shared" si="285"/>
        <v>0</v>
      </c>
      <c r="H2534" s="170">
        <f t="shared" si="287"/>
        <v>105400</v>
      </c>
      <c r="I2534" s="183"/>
      <c r="J2534" s="158">
        <f t="shared" si="286"/>
        <v>0</v>
      </c>
    </row>
    <row r="2535" spans="1:10">
      <c r="A2535" s="168">
        <v>18</v>
      </c>
      <c r="B2535" s="25" t="s">
        <v>41</v>
      </c>
      <c r="C2535" s="37"/>
      <c r="D2535" s="38">
        <v>98010</v>
      </c>
      <c r="E2535" s="156">
        <f t="shared" si="284"/>
        <v>0</v>
      </c>
      <c r="F2535" s="157">
        <v>0</v>
      </c>
      <c r="G2535" s="30">
        <f t="shared" si="285"/>
        <v>0</v>
      </c>
      <c r="H2535" s="170">
        <f t="shared" si="287"/>
        <v>90750</v>
      </c>
      <c r="I2535" s="183"/>
      <c r="J2535" s="158">
        <f t="shared" si="286"/>
        <v>0</v>
      </c>
    </row>
    <row r="2536" spans="1:10" ht="17.25">
      <c r="A2536" s="40"/>
      <c r="B2536" s="41" t="s">
        <v>42</v>
      </c>
      <c r="C2536" s="42">
        <f>SUM(C2518:C2535)</f>
        <v>55</v>
      </c>
      <c r="D2536" s="42"/>
      <c r="E2536" s="43">
        <f>SUM(E2518:E2535)</f>
        <v>5254080</v>
      </c>
      <c r="F2536" s="43"/>
      <c r="G2536" s="44">
        <f>SUM(G2518:G2535)</f>
        <v>4354507.5</v>
      </c>
      <c r="H2536" s="45"/>
      <c r="I2536" s="64"/>
      <c r="J2536" s="45">
        <f>SUM(J2518:J2535)</f>
        <v>4031951.388888889</v>
      </c>
    </row>
    <row r="2537" spans="1:10" ht="31.5">
      <c r="A2537" s="46"/>
      <c r="B2537" s="47"/>
      <c r="C2537" s="48"/>
      <c r="D2537" s="48"/>
      <c r="E2537" s="49"/>
      <c r="F2537" s="49"/>
      <c r="G2537" s="50"/>
      <c r="H2537" s="51"/>
      <c r="I2537" s="65"/>
      <c r="J2537" s="184">
        <f>J2536*0.08</f>
        <v>322556.11111111112</v>
      </c>
    </row>
    <row r="2538" spans="1:10" ht="18">
      <c r="A2538" s="283" t="s">
        <v>43</v>
      </c>
      <c r="B2538" s="283"/>
      <c r="C2538" s="284" t="s">
        <v>44</v>
      </c>
      <c r="D2538" s="284"/>
      <c r="E2538" s="54"/>
      <c r="F2538" s="54"/>
      <c r="G2538" s="55" t="s">
        <v>45</v>
      </c>
      <c r="H2538" s="56"/>
      <c r="I2538" s="66"/>
      <c r="J2538" s="185">
        <f>SUM(J2536:J2537)</f>
        <v>4354507.5</v>
      </c>
    </row>
    <row r="2540" spans="1:10">
      <c r="B2540" s="131" t="s">
        <v>165</v>
      </c>
      <c r="C2540" s="131" t="s">
        <v>166</v>
      </c>
      <c r="D2540" s="131"/>
      <c r="E2540" s="131" t="s">
        <v>167</v>
      </c>
    </row>
    <row r="2543" spans="1:10" ht="15.75">
      <c r="A2543" s="279" t="s">
        <v>0</v>
      </c>
      <c r="B2543" s="279"/>
      <c r="C2543" s="279"/>
      <c r="D2543" s="279"/>
      <c r="E2543" s="279"/>
      <c r="F2543" s="279"/>
      <c r="G2543" s="279"/>
      <c r="H2543" s="3"/>
      <c r="I2543" s="182"/>
      <c r="J2543" s="3"/>
    </row>
    <row r="2544" spans="1:10" ht="15.75">
      <c r="A2544" s="279" t="s">
        <v>1</v>
      </c>
      <c r="B2544" s="279"/>
      <c r="C2544" s="279"/>
      <c r="D2544" s="279"/>
      <c r="E2544" s="279"/>
      <c r="F2544" s="279"/>
      <c r="G2544" s="279"/>
      <c r="H2544" s="176"/>
      <c r="I2544" s="176"/>
      <c r="J2544" s="176"/>
    </row>
    <row r="2545" spans="1:10" ht="15.75">
      <c r="A2545" s="279" t="s">
        <v>2</v>
      </c>
      <c r="B2545" s="279"/>
      <c r="C2545" s="279"/>
      <c r="D2545" s="279"/>
      <c r="E2545" s="279"/>
      <c r="F2545" s="279"/>
      <c r="G2545" s="279"/>
      <c r="H2545" s="3"/>
      <c r="I2545" s="59"/>
      <c r="J2545" s="3"/>
    </row>
    <row r="2546" spans="1:10" ht="15.75">
      <c r="A2546" s="279" t="s">
        <v>4</v>
      </c>
      <c r="B2546" s="279"/>
      <c r="C2546" s="279"/>
      <c r="D2546" s="279"/>
      <c r="E2546" s="279"/>
      <c r="F2546" s="279"/>
      <c r="G2546" s="279"/>
      <c r="H2546" s="3"/>
      <c r="I2546" s="59"/>
      <c r="J2546" s="3"/>
    </row>
    <row r="2547" spans="1:10" ht="15.75">
      <c r="A2547" s="280" t="s">
        <v>6</v>
      </c>
      <c r="B2547" s="280"/>
      <c r="C2547" s="280"/>
      <c r="D2547" s="280"/>
      <c r="E2547" s="280"/>
      <c r="F2547" s="280"/>
      <c r="G2547" s="280"/>
      <c r="H2547" s="3"/>
      <c r="I2547" s="59"/>
      <c r="J2547" s="3"/>
    </row>
    <row r="2548" spans="1:10" ht="27.75">
      <c r="A2548" s="9"/>
      <c r="B2548" s="9"/>
      <c r="C2548" s="281" t="s">
        <v>437</v>
      </c>
      <c r="D2548" s="281"/>
      <c r="E2548" s="281"/>
      <c r="F2548" s="281"/>
      <c r="G2548" s="281"/>
      <c r="H2548" s="3"/>
      <c r="I2548" s="59"/>
      <c r="J2548" s="3"/>
    </row>
    <row r="2549" spans="1:10" ht="15.75">
      <c r="A2549" s="11" t="s">
        <v>358</v>
      </c>
      <c r="B2549" s="12"/>
      <c r="C2549" s="13"/>
      <c r="D2549" s="286"/>
      <c r="E2549" s="286"/>
      <c r="F2549" s="286"/>
      <c r="G2549" s="286"/>
      <c r="H2549" s="15"/>
      <c r="I2549" s="59"/>
      <c r="J2549" s="3"/>
    </row>
    <row r="2550" spans="1:10" ht="15.75">
      <c r="A2550" s="11" t="s">
        <v>9</v>
      </c>
      <c r="B2550" s="286" t="s">
        <v>440</v>
      </c>
      <c r="C2550" s="286"/>
      <c r="D2550" s="286"/>
      <c r="E2550" s="286"/>
      <c r="F2550" s="286"/>
      <c r="G2550" s="16"/>
      <c r="H2550" s="20" t="s">
        <v>161</v>
      </c>
      <c r="I2550" s="62"/>
      <c r="J2550" s="61"/>
    </row>
    <row r="2551" spans="1:10" ht="18.75" customHeight="1">
      <c r="A2551" s="11" t="s">
        <v>11</v>
      </c>
      <c r="B2551" s="303"/>
      <c r="C2551" s="303"/>
      <c r="D2551" s="303"/>
      <c r="E2551" s="303"/>
      <c r="F2551" s="303"/>
      <c r="G2551" s="180"/>
      <c r="H2551" s="180"/>
      <c r="I2551" s="180"/>
      <c r="J2551" s="3"/>
    </row>
    <row r="2552" spans="1:10" ht="15.75">
      <c r="A2552" s="21" t="s">
        <v>14</v>
      </c>
      <c r="B2552" s="181"/>
      <c r="C2552" s="21" t="s">
        <v>17</v>
      </c>
      <c r="D2552" s="22" t="s">
        <v>18</v>
      </c>
      <c r="E2552" s="23" t="s">
        <v>19</v>
      </c>
      <c r="F2552" s="23" t="s">
        <v>20</v>
      </c>
      <c r="G2552" s="21" t="s">
        <v>21</v>
      </c>
      <c r="H2552" s="3"/>
      <c r="I2552" s="59"/>
      <c r="J2552" s="3"/>
    </row>
    <row r="2553" spans="1:10">
      <c r="A2553" s="24">
        <v>1</v>
      </c>
      <c r="B2553" s="25" t="s">
        <v>23</v>
      </c>
      <c r="C2553" s="26">
        <v>10</v>
      </c>
      <c r="D2553" s="27">
        <v>79305</v>
      </c>
      <c r="E2553" s="28">
        <f t="shared" ref="E2553:E2570" si="288">D2553*C2553</f>
        <v>793050</v>
      </c>
      <c r="F2553" s="29">
        <v>0</v>
      </c>
      <c r="G2553" s="30">
        <f t="shared" ref="G2553:G2570" si="289">E2553-E2553*F2553</f>
        <v>793050</v>
      </c>
      <c r="H2553" s="31">
        <f>D2553/1.08</f>
        <v>73430.555555555547</v>
      </c>
      <c r="I2553" s="59"/>
      <c r="J2553" s="63">
        <f t="shared" ref="J2553:J2570" si="290">H2553*C2553</f>
        <v>734305.5555555555</v>
      </c>
    </row>
    <row r="2554" spans="1:10">
      <c r="A2554" s="120">
        <v>2</v>
      </c>
      <c r="B2554" s="121" t="s">
        <v>25</v>
      </c>
      <c r="C2554" s="126">
        <v>15</v>
      </c>
      <c r="D2554" s="33">
        <v>128591</v>
      </c>
      <c r="E2554" s="123">
        <f t="shared" si="288"/>
        <v>1928865</v>
      </c>
      <c r="F2554" s="29">
        <v>0</v>
      </c>
      <c r="G2554" s="125">
        <f t="shared" si="289"/>
        <v>1928865</v>
      </c>
      <c r="H2554" s="31">
        <f>D2554/1.08</f>
        <v>119065.74074074073</v>
      </c>
      <c r="I2554" s="129"/>
      <c r="J2554" s="63">
        <f t="shared" si="290"/>
        <v>1785986.111111111</v>
      </c>
    </row>
    <row r="2555" spans="1:10">
      <c r="A2555" s="24">
        <v>3</v>
      </c>
      <c r="B2555" s="25" t="s">
        <v>26</v>
      </c>
      <c r="C2555" s="88"/>
      <c r="D2555" s="27">
        <v>60043</v>
      </c>
      <c r="E2555" s="28">
        <f t="shared" si="288"/>
        <v>0</v>
      </c>
      <c r="F2555" s="29">
        <v>0</v>
      </c>
      <c r="G2555" s="30">
        <f t="shared" si="289"/>
        <v>0</v>
      </c>
      <c r="H2555" s="31">
        <f>D2555/1.08</f>
        <v>55595.370370370365</v>
      </c>
      <c r="I2555" s="59"/>
      <c r="J2555" s="63">
        <f t="shared" si="290"/>
        <v>0</v>
      </c>
    </row>
    <row r="2556" spans="1:10">
      <c r="A2556" s="24">
        <v>4</v>
      </c>
      <c r="B2556" s="25" t="s">
        <v>27</v>
      </c>
      <c r="C2556" s="35"/>
      <c r="D2556" s="27">
        <v>115781</v>
      </c>
      <c r="E2556" s="28">
        <f t="shared" si="288"/>
        <v>0</v>
      </c>
      <c r="F2556" s="29">
        <v>0</v>
      </c>
      <c r="G2556" s="30">
        <f t="shared" si="289"/>
        <v>0</v>
      </c>
      <c r="H2556" s="31">
        <f>D2556/1.08</f>
        <v>107204.62962962962</v>
      </c>
      <c r="I2556" s="59"/>
      <c r="J2556" s="63">
        <f t="shared" si="290"/>
        <v>0</v>
      </c>
    </row>
    <row r="2557" spans="1:10">
      <c r="A2557" s="24">
        <v>5</v>
      </c>
      <c r="B2557" s="25" t="s">
        <v>28</v>
      </c>
      <c r="C2557" s="32">
        <v>5</v>
      </c>
      <c r="D2557" s="33">
        <v>119943</v>
      </c>
      <c r="E2557" s="123">
        <f t="shared" si="288"/>
        <v>599715</v>
      </c>
      <c r="F2557" s="124">
        <v>0.25</v>
      </c>
      <c r="G2557" s="125">
        <f t="shared" si="289"/>
        <v>449786.25</v>
      </c>
      <c r="H2557" s="128">
        <f>D2557/1.08*0.75</f>
        <v>83293.75</v>
      </c>
      <c r="I2557" s="59"/>
      <c r="J2557" s="63">
        <f t="shared" si="290"/>
        <v>416468.75</v>
      </c>
    </row>
    <row r="2558" spans="1:10">
      <c r="A2558" s="24">
        <v>6</v>
      </c>
      <c r="B2558" s="25" t="s">
        <v>29</v>
      </c>
      <c r="C2558" s="26"/>
      <c r="D2558" s="27">
        <v>94810</v>
      </c>
      <c r="E2558" s="28">
        <f t="shared" si="288"/>
        <v>0</v>
      </c>
      <c r="F2558" s="29">
        <v>0</v>
      </c>
      <c r="G2558" s="30">
        <f t="shared" si="289"/>
        <v>0</v>
      </c>
      <c r="H2558" s="31">
        <f t="shared" ref="H2558:H2570" si="291">D2558/1.08</f>
        <v>87787.037037037036</v>
      </c>
      <c r="I2558" s="59"/>
      <c r="J2558" s="63">
        <f t="shared" si="290"/>
        <v>0</v>
      </c>
    </row>
    <row r="2559" spans="1:10">
      <c r="A2559" s="24">
        <v>7</v>
      </c>
      <c r="B2559" s="25" t="s">
        <v>30</v>
      </c>
      <c r="C2559" s="34"/>
      <c r="D2559" s="27">
        <v>141396</v>
      </c>
      <c r="E2559" s="28">
        <f t="shared" si="288"/>
        <v>0</v>
      </c>
      <c r="F2559" s="29">
        <v>0</v>
      </c>
      <c r="G2559" s="30">
        <f t="shared" si="289"/>
        <v>0</v>
      </c>
      <c r="H2559" s="31">
        <f t="shared" si="291"/>
        <v>130922.22222222222</v>
      </c>
      <c r="I2559" s="59"/>
      <c r="J2559" s="63">
        <f t="shared" si="290"/>
        <v>0</v>
      </c>
    </row>
    <row r="2560" spans="1:10">
      <c r="A2560" s="24">
        <v>8</v>
      </c>
      <c r="B2560" s="25" t="s">
        <v>31</v>
      </c>
      <c r="C2560" s="26"/>
      <c r="D2560" s="27">
        <v>232931</v>
      </c>
      <c r="E2560" s="28">
        <f t="shared" si="288"/>
        <v>0</v>
      </c>
      <c r="F2560" s="29">
        <v>0</v>
      </c>
      <c r="G2560" s="30">
        <f t="shared" si="289"/>
        <v>0</v>
      </c>
      <c r="H2560" s="31">
        <f t="shared" si="291"/>
        <v>215676.85185185182</v>
      </c>
      <c r="I2560" s="59"/>
      <c r="J2560" s="63">
        <f t="shared" si="290"/>
        <v>0</v>
      </c>
    </row>
    <row r="2561" spans="1:10">
      <c r="A2561" s="24">
        <v>9</v>
      </c>
      <c r="B2561" s="36" t="s">
        <v>32</v>
      </c>
      <c r="C2561" s="26"/>
      <c r="D2561" s="27">
        <v>101534</v>
      </c>
      <c r="E2561" s="28">
        <f t="shared" si="288"/>
        <v>0</v>
      </c>
      <c r="F2561" s="29">
        <v>0</v>
      </c>
      <c r="G2561" s="30">
        <f t="shared" si="289"/>
        <v>0</v>
      </c>
      <c r="H2561" s="31">
        <f t="shared" si="291"/>
        <v>94012.962962962964</v>
      </c>
      <c r="I2561" s="59"/>
      <c r="J2561" s="63">
        <f t="shared" si="290"/>
        <v>0</v>
      </c>
    </row>
    <row r="2562" spans="1:10">
      <c r="A2562" s="168">
        <v>10</v>
      </c>
      <c r="B2562" s="36" t="s">
        <v>33</v>
      </c>
      <c r="C2562" s="37"/>
      <c r="D2562" s="27">
        <v>110148</v>
      </c>
      <c r="E2562" s="156">
        <f t="shared" si="288"/>
        <v>0</v>
      </c>
      <c r="F2562" s="157">
        <v>0</v>
      </c>
      <c r="G2562" s="30">
        <f t="shared" si="289"/>
        <v>0</v>
      </c>
      <c r="H2562" s="170">
        <f t="shared" si="291"/>
        <v>101988.88888888888</v>
      </c>
      <c r="I2562" s="183"/>
      <c r="J2562" s="158">
        <f t="shared" si="290"/>
        <v>0</v>
      </c>
    </row>
    <row r="2563" spans="1:10">
      <c r="A2563" s="24">
        <v>11</v>
      </c>
      <c r="B2563" s="25" t="s">
        <v>34</v>
      </c>
      <c r="C2563" s="37"/>
      <c r="D2563" s="27">
        <v>54198</v>
      </c>
      <c r="E2563" s="28">
        <f t="shared" si="288"/>
        <v>0</v>
      </c>
      <c r="F2563" s="29">
        <v>0</v>
      </c>
      <c r="G2563" s="30">
        <f t="shared" si="289"/>
        <v>0</v>
      </c>
      <c r="H2563" s="31">
        <f t="shared" si="291"/>
        <v>50183.333333333328</v>
      </c>
      <c r="I2563" s="59"/>
      <c r="J2563" s="63">
        <f t="shared" si="290"/>
        <v>0</v>
      </c>
    </row>
    <row r="2564" spans="1:10">
      <c r="A2564" s="24">
        <v>12</v>
      </c>
      <c r="B2564" s="25" t="s">
        <v>35</v>
      </c>
      <c r="C2564" s="37"/>
      <c r="D2564" s="27">
        <v>49680</v>
      </c>
      <c r="E2564" s="28">
        <f t="shared" si="288"/>
        <v>0</v>
      </c>
      <c r="F2564" s="29">
        <v>0</v>
      </c>
      <c r="G2564" s="30">
        <f t="shared" si="289"/>
        <v>0</v>
      </c>
      <c r="H2564" s="31">
        <f t="shared" si="291"/>
        <v>46000</v>
      </c>
      <c r="I2564" s="59"/>
      <c r="J2564" s="63">
        <f t="shared" si="290"/>
        <v>0</v>
      </c>
    </row>
    <row r="2565" spans="1:10">
      <c r="A2565" s="168">
        <v>13</v>
      </c>
      <c r="B2565" s="25" t="s">
        <v>36</v>
      </c>
      <c r="C2565" s="37"/>
      <c r="D2565" s="38">
        <v>64152</v>
      </c>
      <c r="E2565" s="156">
        <f t="shared" si="288"/>
        <v>0</v>
      </c>
      <c r="F2565" s="157">
        <v>0</v>
      </c>
      <c r="G2565" s="30">
        <f t="shared" si="289"/>
        <v>0</v>
      </c>
      <c r="H2565" s="170">
        <f t="shared" si="291"/>
        <v>59399.999999999993</v>
      </c>
      <c r="I2565" s="183"/>
      <c r="J2565" s="158">
        <f t="shared" si="290"/>
        <v>0</v>
      </c>
    </row>
    <row r="2566" spans="1:10">
      <c r="A2566" s="168">
        <v>14</v>
      </c>
      <c r="B2566" s="25" t="s">
        <v>37</v>
      </c>
      <c r="C2566" s="37"/>
      <c r="D2566" s="38">
        <v>65934</v>
      </c>
      <c r="E2566" s="156">
        <f t="shared" si="288"/>
        <v>0</v>
      </c>
      <c r="F2566" s="157">
        <v>0</v>
      </c>
      <c r="G2566" s="30">
        <f t="shared" si="289"/>
        <v>0</v>
      </c>
      <c r="H2566" s="170">
        <f t="shared" si="291"/>
        <v>61049.999999999993</v>
      </c>
      <c r="I2566" s="183"/>
      <c r="J2566" s="158">
        <f t="shared" si="290"/>
        <v>0</v>
      </c>
    </row>
    <row r="2567" spans="1:10">
      <c r="A2567" s="168">
        <v>15</v>
      </c>
      <c r="B2567" s="25" t="s">
        <v>38</v>
      </c>
      <c r="C2567" s="37"/>
      <c r="D2567" s="38">
        <v>76626</v>
      </c>
      <c r="E2567" s="156">
        <f t="shared" si="288"/>
        <v>0</v>
      </c>
      <c r="F2567" s="157">
        <v>0</v>
      </c>
      <c r="G2567" s="30">
        <f t="shared" si="289"/>
        <v>0</v>
      </c>
      <c r="H2567" s="170">
        <f t="shared" si="291"/>
        <v>70950</v>
      </c>
      <c r="I2567" s="183"/>
      <c r="J2567" s="158">
        <f t="shared" si="290"/>
        <v>0</v>
      </c>
    </row>
    <row r="2568" spans="1:10">
      <c r="A2568" s="168">
        <v>16</v>
      </c>
      <c r="B2568" s="25" t="s">
        <v>39</v>
      </c>
      <c r="C2568" s="37"/>
      <c r="D2568" s="38">
        <v>80190</v>
      </c>
      <c r="E2568" s="156">
        <f t="shared" si="288"/>
        <v>0</v>
      </c>
      <c r="F2568" s="157">
        <v>0</v>
      </c>
      <c r="G2568" s="30">
        <f t="shared" si="289"/>
        <v>0</v>
      </c>
      <c r="H2568" s="170">
        <f t="shared" si="291"/>
        <v>74250</v>
      </c>
      <c r="I2568" s="183"/>
      <c r="J2568" s="158">
        <f t="shared" si="290"/>
        <v>0</v>
      </c>
    </row>
    <row r="2569" spans="1:10">
      <c r="A2569" s="168">
        <v>17</v>
      </c>
      <c r="B2569" s="25" t="s">
        <v>40</v>
      </c>
      <c r="C2569" s="37"/>
      <c r="D2569" s="38">
        <v>113832</v>
      </c>
      <c r="E2569" s="156">
        <f t="shared" si="288"/>
        <v>0</v>
      </c>
      <c r="F2569" s="157">
        <v>0</v>
      </c>
      <c r="G2569" s="30">
        <f t="shared" si="289"/>
        <v>0</v>
      </c>
      <c r="H2569" s="170">
        <f t="shared" si="291"/>
        <v>105400</v>
      </c>
      <c r="I2569" s="183"/>
      <c r="J2569" s="158">
        <f t="shared" si="290"/>
        <v>0</v>
      </c>
    </row>
    <row r="2570" spans="1:10">
      <c r="A2570" s="168">
        <v>18</v>
      </c>
      <c r="B2570" s="25" t="s">
        <v>41</v>
      </c>
      <c r="C2570" s="37"/>
      <c r="D2570" s="38">
        <v>98010</v>
      </c>
      <c r="E2570" s="156">
        <f t="shared" si="288"/>
        <v>0</v>
      </c>
      <c r="F2570" s="157">
        <v>0</v>
      </c>
      <c r="G2570" s="30">
        <f t="shared" si="289"/>
        <v>0</v>
      </c>
      <c r="H2570" s="170">
        <f t="shared" si="291"/>
        <v>90750</v>
      </c>
      <c r="I2570" s="183"/>
      <c r="J2570" s="158">
        <f t="shared" si="290"/>
        <v>0</v>
      </c>
    </row>
    <row r="2571" spans="1:10" ht="17.25">
      <c r="A2571" s="40"/>
      <c r="B2571" s="41" t="s">
        <v>42</v>
      </c>
      <c r="C2571" s="42">
        <f>SUM(C2553:C2570)</f>
        <v>30</v>
      </c>
      <c r="D2571" s="42"/>
      <c r="E2571" s="43">
        <f>SUM(E2553:E2570)</f>
        <v>3321630</v>
      </c>
      <c r="F2571" s="43"/>
      <c r="G2571" s="44">
        <f>SUM(G2553:G2570)</f>
        <v>3171701.25</v>
      </c>
      <c r="H2571" s="45"/>
      <c r="I2571" s="64"/>
      <c r="J2571" s="45">
        <f>SUM(J2553:J2570)</f>
        <v>2936760.4166666665</v>
      </c>
    </row>
    <row r="2572" spans="1:10" ht="31.5">
      <c r="A2572" s="46"/>
      <c r="B2572" s="47"/>
      <c r="C2572" s="48"/>
      <c r="D2572" s="48"/>
      <c r="E2572" s="49"/>
      <c r="F2572" s="49"/>
      <c r="G2572" s="50"/>
      <c r="H2572" s="51"/>
      <c r="I2572" s="65"/>
      <c r="J2572" s="184">
        <f>J2571*0.08</f>
        <v>234940.83333333331</v>
      </c>
    </row>
    <row r="2573" spans="1:10" ht="18">
      <c r="A2573" s="283" t="s">
        <v>43</v>
      </c>
      <c r="B2573" s="283"/>
      <c r="C2573" s="284" t="s">
        <v>44</v>
      </c>
      <c r="D2573" s="284"/>
      <c r="E2573" s="54"/>
      <c r="F2573" s="54"/>
      <c r="G2573" s="55" t="s">
        <v>45</v>
      </c>
      <c r="H2573" s="56"/>
      <c r="I2573" s="66"/>
      <c r="J2573" s="185">
        <f>SUM(J2571:J2572)</f>
        <v>3171701.25</v>
      </c>
    </row>
    <row r="2577" spans="1:10">
      <c r="B2577" s="131" t="s">
        <v>165</v>
      </c>
      <c r="C2577" s="131" t="s">
        <v>166</v>
      </c>
      <c r="D2577" s="131"/>
      <c r="E2577" s="131" t="s">
        <v>167</v>
      </c>
    </row>
    <row r="2580" spans="1:10" ht="15.75">
      <c r="A2580" s="279" t="s">
        <v>0</v>
      </c>
      <c r="B2580" s="279"/>
      <c r="C2580" s="279"/>
      <c r="D2580" s="279"/>
      <c r="E2580" s="279"/>
      <c r="F2580" s="279"/>
      <c r="G2580" s="279"/>
      <c r="H2580" s="3"/>
      <c r="I2580" s="182"/>
      <c r="J2580" s="3"/>
    </row>
    <row r="2581" spans="1:10" ht="15.75">
      <c r="A2581" s="279" t="s">
        <v>1</v>
      </c>
      <c r="B2581" s="279"/>
      <c r="C2581" s="279"/>
      <c r="D2581" s="279"/>
      <c r="E2581" s="279"/>
      <c r="F2581" s="279"/>
      <c r="G2581" s="279"/>
      <c r="H2581" s="176"/>
      <c r="I2581" s="176"/>
      <c r="J2581" s="176"/>
    </row>
    <row r="2582" spans="1:10" ht="15.75">
      <c r="A2582" s="279" t="s">
        <v>2</v>
      </c>
      <c r="B2582" s="279"/>
      <c r="C2582" s="279"/>
      <c r="D2582" s="279"/>
      <c r="E2582" s="279"/>
      <c r="F2582" s="279"/>
      <c r="G2582" s="279"/>
      <c r="H2582" s="3"/>
      <c r="I2582" s="59"/>
      <c r="J2582" s="3"/>
    </row>
    <row r="2583" spans="1:10" ht="15.75">
      <c r="A2583" s="279" t="s">
        <v>4</v>
      </c>
      <c r="B2583" s="279"/>
      <c r="C2583" s="279"/>
      <c r="D2583" s="279"/>
      <c r="E2583" s="279"/>
      <c r="F2583" s="279"/>
      <c r="G2583" s="279"/>
      <c r="H2583" s="3"/>
      <c r="I2583" s="59"/>
      <c r="J2583" s="3"/>
    </row>
    <row r="2584" spans="1:10" ht="15.75">
      <c r="A2584" s="280" t="s">
        <v>6</v>
      </c>
      <c r="B2584" s="280"/>
      <c r="C2584" s="280"/>
      <c r="D2584" s="280"/>
      <c r="E2584" s="280"/>
      <c r="F2584" s="280"/>
      <c r="G2584" s="280"/>
      <c r="H2584" s="3"/>
      <c r="I2584" s="59"/>
      <c r="J2584" s="3"/>
    </row>
    <row r="2585" spans="1:10" ht="27.75">
      <c r="A2585" s="9"/>
      <c r="B2585" s="9"/>
      <c r="C2585" s="281" t="s">
        <v>437</v>
      </c>
      <c r="D2585" s="281"/>
      <c r="E2585" s="281"/>
      <c r="F2585" s="281"/>
      <c r="G2585" s="281"/>
      <c r="H2585" s="3"/>
      <c r="I2585" s="59"/>
      <c r="J2585" s="3"/>
    </row>
    <row r="2586" spans="1:10" ht="15.75">
      <c r="A2586" s="11" t="s">
        <v>358</v>
      </c>
      <c r="B2586" s="12"/>
      <c r="C2586" s="13"/>
      <c r="D2586" s="286"/>
      <c r="E2586" s="286"/>
      <c r="F2586" s="286"/>
      <c r="G2586" s="286"/>
      <c r="H2586" s="15"/>
      <c r="I2586" s="59"/>
      <c r="J2586" s="3"/>
    </row>
    <row r="2587" spans="1:10" ht="15.75">
      <c r="A2587" s="11" t="s">
        <v>9</v>
      </c>
      <c r="B2587" s="286" t="s">
        <v>369</v>
      </c>
      <c r="C2587" s="286"/>
      <c r="D2587" s="286"/>
      <c r="E2587" s="286"/>
      <c r="F2587" s="286"/>
      <c r="G2587" s="16"/>
      <c r="H2587" s="20" t="s">
        <v>161</v>
      </c>
      <c r="I2587" s="62"/>
      <c r="J2587" s="61"/>
    </row>
    <row r="2588" spans="1:10" ht="18.75" customHeight="1">
      <c r="A2588" s="11" t="s">
        <v>11</v>
      </c>
      <c r="B2588" s="303"/>
      <c r="C2588" s="303"/>
      <c r="D2588" s="303"/>
      <c r="E2588" s="303"/>
      <c r="F2588" s="303"/>
      <c r="G2588" s="180"/>
      <c r="H2588" s="180"/>
      <c r="I2588" s="180"/>
      <c r="J2588" s="3"/>
    </row>
    <row r="2589" spans="1:10" ht="15.75">
      <c r="A2589" s="21" t="s">
        <v>14</v>
      </c>
      <c r="B2589" s="181"/>
      <c r="C2589" s="21" t="s">
        <v>17</v>
      </c>
      <c r="D2589" s="22" t="s">
        <v>18</v>
      </c>
      <c r="E2589" s="23" t="s">
        <v>19</v>
      </c>
      <c r="F2589" s="23" t="s">
        <v>20</v>
      </c>
      <c r="G2589" s="21" t="s">
        <v>21</v>
      </c>
      <c r="H2589" s="3"/>
      <c r="I2589" s="59"/>
      <c r="J2589" s="3"/>
    </row>
    <row r="2590" spans="1:10">
      <c r="A2590" s="24">
        <v>1</v>
      </c>
      <c r="B2590" s="25" t="s">
        <v>23</v>
      </c>
      <c r="C2590" s="26">
        <v>20</v>
      </c>
      <c r="D2590" s="27">
        <v>79305</v>
      </c>
      <c r="E2590" s="28">
        <f t="shared" ref="E2590:E2607" si="292">D2590*C2590</f>
        <v>1586100</v>
      </c>
      <c r="F2590" s="29">
        <v>0</v>
      </c>
      <c r="G2590" s="30">
        <f t="shared" ref="G2590:G2607" si="293">E2590-E2590*F2590</f>
        <v>1586100</v>
      </c>
      <c r="H2590" s="31">
        <f>D2590/1.08</f>
        <v>73430.555555555547</v>
      </c>
      <c r="I2590" s="59"/>
      <c r="J2590" s="63">
        <f t="shared" ref="J2590:J2607" si="294">H2590*C2590</f>
        <v>1468611.111111111</v>
      </c>
    </row>
    <row r="2591" spans="1:10">
      <c r="A2591" s="120">
        <v>2</v>
      </c>
      <c r="B2591" s="121" t="s">
        <v>25</v>
      </c>
      <c r="C2591" s="126">
        <v>20</v>
      </c>
      <c r="D2591" s="33">
        <v>128591</v>
      </c>
      <c r="E2591" s="123">
        <f t="shared" si="292"/>
        <v>2571820</v>
      </c>
      <c r="F2591" s="29">
        <v>0</v>
      </c>
      <c r="G2591" s="125">
        <f t="shared" si="293"/>
        <v>2571820</v>
      </c>
      <c r="H2591" s="31">
        <f>D2591/1.08</f>
        <v>119065.74074074073</v>
      </c>
      <c r="I2591" s="129"/>
      <c r="J2591" s="63">
        <f t="shared" si="294"/>
        <v>2381314.8148148144</v>
      </c>
    </row>
    <row r="2592" spans="1:10">
      <c r="A2592" s="24">
        <v>3</v>
      </c>
      <c r="B2592" s="25" t="s">
        <v>26</v>
      </c>
      <c r="C2592" s="88"/>
      <c r="D2592" s="27">
        <v>60043</v>
      </c>
      <c r="E2592" s="28">
        <f t="shared" si="292"/>
        <v>0</v>
      </c>
      <c r="F2592" s="29">
        <v>0</v>
      </c>
      <c r="G2592" s="30">
        <f t="shared" si="293"/>
        <v>0</v>
      </c>
      <c r="H2592" s="31">
        <f>D2592/1.08</f>
        <v>55595.370370370365</v>
      </c>
      <c r="I2592" s="59"/>
      <c r="J2592" s="63">
        <f t="shared" si="294"/>
        <v>0</v>
      </c>
    </row>
    <row r="2593" spans="1:10">
      <c r="A2593" s="24">
        <v>4</v>
      </c>
      <c r="B2593" s="25" t="s">
        <v>27</v>
      </c>
      <c r="C2593" s="35"/>
      <c r="D2593" s="27">
        <v>115781</v>
      </c>
      <c r="E2593" s="28">
        <f t="shared" si="292"/>
        <v>0</v>
      </c>
      <c r="F2593" s="29">
        <v>0</v>
      </c>
      <c r="G2593" s="30">
        <f t="shared" si="293"/>
        <v>0</v>
      </c>
      <c r="H2593" s="31">
        <f>D2593/1.08</f>
        <v>107204.62962962962</v>
      </c>
      <c r="I2593" s="59"/>
      <c r="J2593" s="63">
        <f t="shared" si="294"/>
        <v>0</v>
      </c>
    </row>
    <row r="2594" spans="1:10">
      <c r="A2594" s="24">
        <v>5</v>
      </c>
      <c r="B2594" s="25" t="s">
        <v>28</v>
      </c>
      <c r="C2594" s="32">
        <v>10</v>
      </c>
      <c r="D2594" s="33">
        <v>119943</v>
      </c>
      <c r="E2594" s="123">
        <f t="shared" si="292"/>
        <v>1199430</v>
      </c>
      <c r="F2594" s="124">
        <v>0.25</v>
      </c>
      <c r="G2594" s="125">
        <f t="shared" si="293"/>
        <v>899572.5</v>
      </c>
      <c r="H2594" s="128">
        <f>D2594/1.08*0.75</f>
        <v>83293.75</v>
      </c>
      <c r="I2594" s="59"/>
      <c r="J2594" s="63">
        <f t="shared" si="294"/>
        <v>832937.5</v>
      </c>
    </row>
    <row r="2595" spans="1:10">
      <c r="A2595" s="24">
        <v>6</v>
      </c>
      <c r="B2595" s="25" t="s">
        <v>29</v>
      </c>
      <c r="C2595" s="26"/>
      <c r="D2595" s="27">
        <v>94810</v>
      </c>
      <c r="E2595" s="28">
        <f t="shared" si="292"/>
        <v>0</v>
      </c>
      <c r="F2595" s="29">
        <v>0</v>
      </c>
      <c r="G2595" s="30">
        <f t="shared" si="293"/>
        <v>0</v>
      </c>
      <c r="H2595" s="31">
        <f t="shared" ref="H2595:H2607" si="295">D2595/1.08</f>
        <v>87787.037037037036</v>
      </c>
      <c r="I2595" s="59"/>
      <c r="J2595" s="63">
        <f t="shared" si="294"/>
        <v>0</v>
      </c>
    </row>
    <row r="2596" spans="1:10">
      <c r="A2596" s="24">
        <v>7</v>
      </c>
      <c r="B2596" s="25" t="s">
        <v>30</v>
      </c>
      <c r="C2596" s="34"/>
      <c r="D2596" s="27">
        <v>141396</v>
      </c>
      <c r="E2596" s="28">
        <f t="shared" si="292"/>
        <v>0</v>
      </c>
      <c r="F2596" s="29">
        <v>0</v>
      </c>
      <c r="G2596" s="30">
        <f t="shared" si="293"/>
        <v>0</v>
      </c>
      <c r="H2596" s="31">
        <f t="shared" si="295"/>
        <v>130922.22222222222</v>
      </c>
      <c r="I2596" s="59"/>
      <c r="J2596" s="63">
        <f t="shared" si="294"/>
        <v>0</v>
      </c>
    </row>
    <row r="2597" spans="1:10">
      <c r="A2597" s="24">
        <v>8</v>
      </c>
      <c r="B2597" s="25" t="s">
        <v>31</v>
      </c>
      <c r="C2597" s="26"/>
      <c r="D2597" s="27">
        <v>232931</v>
      </c>
      <c r="E2597" s="28">
        <f t="shared" si="292"/>
        <v>0</v>
      </c>
      <c r="F2597" s="29">
        <v>0</v>
      </c>
      <c r="G2597" s="30">
        <f t="shared" si="293"/>
        <v>0</v>
      </c>
      <c r="H2597" s="31">
        <f t="shared" si="295"/>
        <v>215676.85185185182</v>
      </c>
      <c r="I2597" s="59"/>
      <c r="J2597" s="63">
        <f t="shared" si="294"/>
        <v>0</v>
      </c>
    </row>
    <row r="2598" spans="1:10">
      <c r="A2598" s="24">
        <v>9</v>
      </c>
      <c r="B2598" s="36" t="s">
        <v>32</v>
      </c>
      <c r="C2598" s="26"/>
      <c r="D2598" s="27">
        <v>101534</v>
      </c>
      <c r="E2598" s="28">
        <f t="shared" si="292"/>
        <v>0</v>
      </c>
      <c r="F2598" s="29">
        <v>0</v>
      </c>
      <c r="G2598" s="30">
        <f t="shared" si="293"/>
        <v>0</v>
      </c>
      <c r="H2598" s="31">
        <f t="shared" si="295"/>
        <v>94012.962962962964</v>
      </c>
      <c r="I2598" s="59"/>
      <c r="J2598" s="63">
        <f t="shared" si="294"/>
        <v>0</v>
      </c>
    </row>
    <row r="2599" spans="1:10">
      <c r="A2599" s="168">
        <v>10</v>
      </c>
      <c r="B2599" s="36" t="s">
        <v>33</v>
      </c>
      <c r="C2599" s="37"/>
      <c r="D2599" s="27">
        <v>110148</v>
      </c>
      <c r="E2599" s="156">
        <f t="shared" si="292"/>
        <v>0</v>
      </c>
      <c r="F2599" s="157">
        <v>0</v>
      </c>
      <c r="G2599" s="30">
        <f t="shared" si="293"/>
        <v>0</v>
      </c>
      <c r="H2599" s="170">
        <f t="shared" si="295"/>
        <v>101988.88888888888</v>
      </c>
      <c r="I2599" s="183"/>
      <c r="J2599" s="158">
        <f t="shared" si="294"/>
        <v>0</v>
      </c>
    </row>
    <row r="2600" spans="1:10">
      <c r="A2600" s="24">
        <v>11</v>
      </c>
      <c r="B2600" s="25" t="s">
        <v>34</v>
      </c>
      <c r="C2600" s="37"/>
      <c r="D2600" s="27">
        <v>54198</v>
      </c>
      <c r="E2600" s="28">
        <f t="shared" si="292"/>
        <v>0</v>
      </c>
      <c r="F2600" s="29">
        <v>0</v>
      </c>
      <c r="G2600" s="30">
        <f t="shared" si="293"/>
        <v>0</v>
      </c>
      <c r="H2600" s="31">
        <f t="shared" si="295"/>
        <v>50183.333333333328</v>
      </c>
      <c r="I2600" s="59"/>
      <c r="J2600" s="63">
        <f t="shared" si="294"/>
        <v>0</v>
      </c>
    </row>
    <row r="2601" spans="1:10">
      <c r="A2601" s="24">
        <v>12</v>
      </c>
      <c r="B2601" s="25" t="s">
        <v>35</v>
      </c>
      <c r="C2601" s="37"/>
      <c r="D2601" s="27">
        <v>49680</v>
      </c>
      <c r="E2601" s="28">
        <f t="shared" si="292"/>
        <v>0</v>
      </c>
      <c r="F2601" s="29">
        <v>0</v>
      </c>
      <c r="G2601" s="30">
        <f t="shared" si="293"/>
        <v>0</v>
      </c>
      <c r="H2601" s="31">
        <f t="shared" si="295"/>
        <v>46000</v>
      </c>
      <c r="I2601" s="59"/>
      <c r="J2601" s="63">
        <f t="shared" si="294"/>
        <v>0</v>
      </c>
    </row>
    <row r="2602" spans="1:10">
      <c r="A2602" s="168">
        <v>13</v>
      </c>
      <c r="B2602" s="25" t="s">
        <v>36</v>
      </c>
      <c r="C2602" s="37"/>
      <c r="D2602" s="38">
        <v>64152</v>
      </c>
      <c r="E2602" s="156">
        <f t="shared" si="292"/>
        <v>0</v>
      </c>
      <c r="F2602" s="157">
        <v>0</v>
      </c>
      <c r="G2602" s="30">
        <f t="shared" si="293"/>
        <v>0</v>
      </c>
      <c r="H2602" s="170">
        <f t="shared" si="295"/>
        <v>59399.999999999993</v>
      </c>
      <c r="I2602" s="183"/>
      <c r="J2602" s="158">
        <f t="shared" si="294"/>
        <v>0</v>
      </c>
    </row>
    <row r="2603" spans="1:10">
      <c r="A2603" s="168">
        <v>14</v>
      </c>
      <c r="B2603" s="25" t="s">
        <v>37</v>
      </c>
      <c r="C2603" s="37"/>
      <c r="D2603" s="38">
        <v>65934</v>
      </c>
      <c r="E2603" s="156">
        <f t="shared" si="292"/>
        <v>0</v>
      </c>
      <c r="F2603" s="157">
        <v>0</v>
      </c>
      <c r="G2603" s="30">
        <f t="shared" si="293"/>
        <v>0</v>
      </c>
      <c r="H2603" s="170">
        <f t="shared" si="295"/>
        <v>61049.999999999993</v>
      </c>
      <c r="I2603" s="183"/>
      <c r="J2603" s="158">
        <f t="shared" si="294"/>
        <v>0</v>
      </c>
    </row>
    <row r="2604" spans="1:10">
      <c r="A2604" s="168">
        <v>15</v>
      </c>
      <c r="B2604" s="25" t="s">
        <v>38</v>
      </c>
      <c r="C2604" s="37"/>
      <c r="D2604" s="38">
        <v>76626</v>
      </c>
      <c r="E2604" s="156">
        <f t="shared" si="292"/>
        <v>0</v>
      </c>
      <c r="F2604" s="157">
        <v>0</v>
      </c>
      <c r="G2604" s="30">
        <f t="shared" si="293"/>
        <v>0</v>
      </c>
      <c r="H2604" s="170">
        <f t="shared" si="295"/>
        <v>70950</v>
      </c>
      <c r="I2604" s="183"/>
      <c r="J2604" s="158">
        <f t="shared" si="294"/>
        <v>0</v>
      </c>
    </row>
    <row r="2605" spans="1:10">
      <c r="A2605" s="168">
        <v>16</v>
      </c>
      <c r="B2605" s="25" t="s">
        <v>39</v>
      </c>
      <c r="C2605" s="37"/>
      <c r="D2605" s="38">
        <v>80190</v>
      </c>
      <c r="E2605" s="156">
        <f t="shared" si="292"/>
        <v>0</v>
      </c>
      <c r="F2605" s="157">
        <v>0</v>
      </c>
      <c r="G2605" s="30">
        <f t="shared" si="293"/>
        <v>0</v>
      </c>
      <c r="H2605" s="170">
        <f t="shared" si="295"/>
        <v>74250</v>
      </c>
      <c r="I2605" s="183"/>
      <c r="J2605" s="158">
        <f t="shared" si="294"/>
        <v>0</v>
      </c>
    </row>
    <row r="2606" spans="1:10">
      <c r="A2606" s="168">
        <v>17</v>
      </c>
      <c r="B2606" s="25" t="s">
        <v>40</v>
      </c>
      <c r="C2606" s="37"/>
      <c r="D2606" s="38">
        <v>113832</v>
      </c>
      <c r="E2606" s="156">
        <f t="shared" si="292"/>
        <v>0</v>
      </c>
      <c r="F2606" s="157">
        <v>0</v>
      </c>
      <c r="G2606" s="30">
        <f t="shared" si="293"/>
        <v>0</v>
      </c>
      <c r="H2606" s="170">
        <f t="shared" si="295"/>
        <v>105400</v>
      </c>
      <c r="I2606" s="183"/>
      <c r="J2606" s="158">
        <f t="shared" si="294"/>
        <v>0</v>
      </c>
    </row>
    <row r="2607" spans="1:10">
      <c r="A2607" s="168">
        <v>18</v>
      </c>
      <c r="B2607" s="25" t="s">
        <v>41</v>
      </c>
      <c r="C2607" s="37"/>
      <c r="D2607" s="38">
        <v>98010</v>
      </c>
      <c r="E2607" s="156">
        <f t="shared" si="292"/>
        <v>0</v>
      </c>
      <c r="F2607" s="157">
        <v>0</v>
      </c>
      <c r="G2607" s="30">
        <f t="shared" si="293"/>
        <v>0</v>
      </c>
      <c r="H2607" s="170">
        <f t="shared" si="295"/>
        <v>90750</v>
      </c>
      <c r="I2607" s="183"/>
      <c r="J2607" s="158">
        <f t="shared" si="294"/>
        <v>0</v>
      </c>
    </row>
    <row r="2608" spans="1:10" ht="17.25">
      <c r="A2608" s="40"/>
      <c r="B2608" s="41" t="s">
        <v>42</v>
      </c>
      <c r="C2608" s="42">
        <f>SUM(C2590:C2607)</f>
        <v>50</v>
      </c>
      <c r="D2608" s="42"/>
      <c r="E2608" s="43">
        <f>SUM(E2590:E2607)</f>
        <v>5357350</v>
      </c>
      <c r="F2608" s="43"/>
      <c r="G2608" s="44">
        <f>SUM(G2590:G2607)</f>
        <v>5057492.5</v>
      </c>
      <c r="H2608" s="45"/>
      <c r="I2608" s="64"/>
      <c r="J2608" s="45">
        <f>SUM(J2590:J2607)</f>
        <v>4682863.4259259254</v>
      </c>
    </row>
    <row r="2609" spans="1:10" ht="31.5">
      <c r="A2609" s="46"/>
      <c r="B2609" s="47"/>
      <c r="C2609" s="48"/>
      <c r="D2609" s="48"/>
      <c r="E2609" s="49"/>
      <c r="F2609" s="49"/>
      <c r="G2609" s="50"/>
      <c r="H2609" s="51"/>
      <c r="I2609" s="65"/>
      <c r="J2609" s="184">
        <f>J2608*0.08</f>
        <v>374629.07407407404</v>
      </c>
    </row>
    <row r="2610" spans="1:10" ht="18">
      <c r="A2610" s="283" t="s">
        <v>43</v>
      </c>
      <c r="B2610" s="283"/>
      <c r="C2610" s="284" t="s">
        <v>44</v>
      </c>
      <c r="D2610" s="284"/>
      <c r="E2610" s="54"/>
      <c r="F2610" s="54"/>
      <c r="G2610" s="55" t="s">
        <v>45</v>
      </c>
      <c r="H2610" s="56"/>
      <c r="I2610" s="66"/>
      <c r="J2610" s="185">
        <f>SUM(J2608:J2609)</f>
        <v>5057492.4999999991</v>
      </c>
    </row>
    <row r="2613" spans="1:10">
      <c r="B2613" s="131" t="s">
        <v>165</v>
      </c>
      <c r="C2613" s="131" t="s">
        <v>166</v>
      </c>
      <c r="D2613" s="131"/>
      <c r="E2613" s="131" t="s">
        <v>167</v>
      </c>
    </row>
    <row r="2616" spans="1:10" ht="15.75">
      <c r="A2616" s="279" t="s">
        <v>0</v>
      </c>
      <c r="B2616" s="279"/>
      <c r="C2616" s="279"/>
      <c r="D2616" s="279"/>
      <c r="E2616" s="279"/>
      <c r="F2616" s="279"/>
      <c r="G2616" s="279"/>
      <c r="H2616" s="3"/>
      <c r="I2616" s="182"/>
      <c r="J2616" s="3"/>
    </row>
    <row r="2617" spans="1:10" ht="15.75">
      <c r="A2617" s="279" t="s">
        <v>1</v>
      </c>
      <c r="B2617" s="279"/>
      <c r="C2617" s="279"/>
      <c r="D2617" s="279"/>
      <c r="E2617" s="279"/>
      <c r="F2617" s="279"/>
      <c r="G2617" s="279"/>
      <c r="H2617" s="176"/>
      <c r="I2617" s="176"/>
      <c r="J2617" s="176"/>
    </row>
    <row r="2618" spans="1:10" ht="15.75">
      <c r="A2618" s="279" t="s">
        <v>2</v>
      </c>
      <c r="B2618" s="279"/>
      <c r="C2618" s="279"/>
      <c r="D2618" s="279"/>
      <c r="E2618" s="279"/>
      <c r="F2618" s="279"/>
      <c r="G2618" s="279"/>
      <c r="H2618" s="3"/>
      <c r="I2618" s="59"/>
      <c r="J2618" s="3"/>
    </row>
    <row r="2619" spans="1:10" ht="15.75">
      <c r="A2619" s="279" t="s">
        <v>4</v>
      </c>
      <c r="B2619" s="279"/>
      <c r="C2619" s="279"/>
      <c r="D2619" s="279"/>
      <c r="E2619" s="279"/>
      <c r="F2619" s="279"/>
      <c r="G2619" s="279"/>
      <c r="H2619" s="3"/>
      <c r="I2619" s="59"/>
      <c r="J2619" s="3"/>
    </row>
    <row r="2620" spans="1:10" ht="15.75">
      <c r="A2620" s="280" t="s">
        <v>6</v>
      </c>
      <c r="B2620" s="280"/>
      <c r="C2620" s="280"/>
      <c r="D2620" s="280"/>
      <c r="E2620" s="280"/>
      <c r="F2620" s="280"/>
      <c r="G2620" s="280"/>
      <c r="H2620" s="3"/>
      <c r="I2620" s="59"/>
      <c r="J2620" s="3"/>
    </row>
    <row r="2621" spans="1:10" ht="27.75">
      <c r="A2621" s="9"/>
      <c r="B2621" s="9"/>
      <c r="C2621" s="281" t="s">
        <v>441</v>
      </c>
      <c r="D2621" s="281"/>
      <c r="E2621" s="281"/>
      <c r="F2621" s="281"/>
      <c r="G2621" s="281"/>
      <c r="H2621" s="3"/>
      <c r="I2621" s="59"/>
      <c r="J2621" s="3"/>
    </row>
    <row r="2622" spans="1:10" ht="15.75">
      <c r="A2622" s="11" t="s">
        <v>358</v>
      </c>
      <c r="B2622" s="12"/>
      <c r="C2622" s="13"/>
      <c r="D2622" s="286"/>
      <c r="E2622" s="286"/>
      <c r="F2622" s="286"/>
      <c r="G2622" s="286"/>
      <c r="H2622" s="15"/>
      <c r="I2622" s="59"/>
      <c r="J2622" s="3"/>
    </row>
    <row r="2623" spans="1:10" ht="15.75">
      <c r="A2623" s="11" t="s">
        <v>9</v>
      </c>
      <c r="B2623" s="286" t="s">
        <v>442</v>
      </c>
      <c r="C2623" s="286"/>
      <c r="D2623" s="286"/>
      <c r="E2623" s="286"/>
      <c r="F2623" s="286"/>
      <c r="G2623" s="16"/>
      <c r="H2623" s="20" t="s">
        <v>161</v>
      </c>
      <c r="I2623" s="62"/>
      <c r="J2623" s="61"/>
    </row>
    <row r="2624" spans="1:10" ht="18.75">
      <c r="A2624" s="11" t="s">
        <v>11</v>
      </c>
      <c r="B2624" s="303"/>
      <c r="C2624" s="303"/>
      <c r="D2624" s="303"/>
      <c r="E2624" s="303"/>
      <c r="F2624" s="303"/>
      <c r="G2624" s="180"/>
      <c r="H2624" s="180"/>
      <c r="I2624" s="180"/>
      <c r="J2624" s="3"/>
    </row>
    <row r="2625" spans="1:10" ht="15.75">
      <c r="A2625" s="21" t="s">
        <v>14</v>
      </c>
      <c r="B2625" s="181"/>
      <c r="C2625" s="21" t="s">
        <v>17</v>
      </c>
      <c r="D2625" s="22" t="s">
        <v>18</v>
      </c>
      <c r="E2625" s="23" t="s">
        <v>19</v>
      </c>
      <c r="F2625" s="23" t="s">
        <v>20</v>
      </c>
      <c r="G2625" s="21" t="s">
        <v>21</v>
      </c>
      <c r="H2625" s="3"/>
      <c r="I2625" s="59"/>
      <c r="J2625" s="3"/>
    </row>
    <row r="2626" spans="1:10">
      <c r="A2626" s="24">
        <v>1</v>
      </c>
      <c r="B2626" s="25" t="s">
        <v>23</v>
      </c>
      <c r="C2626" s="26">
        <v>10</v>
      </c>
      <c r="D2626" s="27">
        <v>79305</v>
      </c>
      <c r="E2626" s="28">
        <f t="shared" ref="E2626:E2643" si="296">D2626*C2626</f>
        <v>793050</v>
      </c>
      <c r="F2626" s="29">
        <v>0</v>
      </c>
      <c r="G2626" s="30">
        <f t="shared" ref="G2626:G2643" si="297">E2626-E2626*F2626</f>
        <v>793050</v>
      </c>
      <c r="H2626" s="31">
        <f>D2626/1.08</f>
        <v>73430.555555555547</v>
      </c>
      <c r="I2626" s="59"/>
      <c r="J2626" s="63">
        <f t="shared" ref="J2626:J2643" si="298">H2626*C2626</f>
        <v>734305.5555555555</v>
      </c>
    </row>
    <row r="2627" spans="1:10">
      <c r="A2627" s="120">
        <v>2</v>
      </c>
      <c r="B2627" s="121" t="s">
        <v>25</v>
      </c>
      <c r="C2627" s="126">
        <v>10</v>
      </c>
      <c r="D2627" s="33">
        <v>128591</v>
      </c>
      <c r="E2627" s="123">
        <f t="shared" si="296"/>
        <v>1285910</v>
      </c>
      <c r="F2627" s="29">
        <v>0</v>
      </c>
      <c r="G2627" s="125">
        <f t="shared" si="297"/>
        <v>1285910</v>
      </c>
      <c r="H2627" s="31">
        <f>D2627/1.08</f>
        <v>119065.74074074073</v>
      </c>
      <c r="I2627" s="129"/>
      <c r="J2627" s="63">
        <f t="shared" si="298"/>
        <v>1190657.4074074072</v>
      </c>
    </row>
    <row r="2628" spans="1:10">
      <c r="A2628" s="24">
        <v>3</v>
      </c>
      <c r="B2628" s="25" t="s">
        <v>26</v>
      </c>
      <c r="C2628" s="88"/>
      <c r="D2628" s="27">
        <v>60043</v>
      </c>
      <c r="E2628" s="28">
        <f t="shared" si="296"/>
        <v>0</v>
      </c>
      <c r="F2628" s="29">
        <v>0</v>
      </c>
      <c r="G2628" s="30">
        <f t="shared" si="297"/>
        <v>0</v>
      </c>
      <c r="H2628" s="31">
        <f>D2628/1.08</f>
        <v>55595.370370370365</v>
      </c>
      <c r="I2628" s="59"/>
      <c r="J2628" s="63">
        <f t="shared" si="298"/>
        <v>0</v>
      </c>
    </row>
    <row r="2629" spans="1:10">
      <c r="A2629" s="24">
        <v>4</v>
      </c>
      <c r="B2629" s="25" t="s">
        <v>27</v>
      </c>
      <c r="C2629" s="35"/>
      <c r="D2629" s="27">
        <v>115781</v>
      </c>
      <c r="E2629" s="28">
        <f t="shared" si="296"/>
        <v>0</v>
      </c>
      <c r="F2629" s="29">
        <v>0</v>
      </c>
      <c r="G2629" s="30">
        <f t="shared" si="297"/>
        <v>0</v>
      </c>
      <c r="H2629" s="31">
        <f>D2629/1.08</f>
        <v>107204.62962962962</v>
      </c>
      <c r="I2629" s="59"/>
      <c r="J2629" s="63">
        <f t="shared" si="298"/>
        <v>0</v>
      </c>
    </row>
    <row r="2630" spans="1:10">
      <c r="A2630" s="24">
        <v>5</v>
      </c>
      <c r="B2630" s="25" t="s">
        <v>28</v>
      </c>
      <c r="C2630" s="32">
        <v>10</v>
      </c>
      <c r="D2630" s="33">
        <v>119943</v>
      </c>
      <c r="E2630" s="123">
        <f t="shared" si="296"/>
        <v>1199430</v>
      </c>
      <c r="F2630" s="124">
        <v>0.25</v>
      </c>
      <c r="G2630" s="125">
        <f t="shared" si="297"/>
        <v>899572.5</v>
      </c>
      <c r="H2630" s="128">
        <f>D2630/1.08*0.75</f>
        <v>83293.75</v>
      </c>
      <c r="I2630" s="59"/>
      <c r="J2630" s="63">
        <f t="shared" si="298"/>
        <v>832937.5</v>
      </c>
    </row>
    <row r="2631" spans="1:10">
      <c r="A2631" s="24">
        <v>6</v>
      </c>
      <c r="B2631" s="25" t="s">
        <v>29</v>
      </c>
      <c r="C2631" s="26"/>
      <c r="D2631" s="27">
        <v>94810</v>
      </c>
      <c r="E2631" s="28">
        <f t="shared" si="296"/>
        <v>0</v>
      </c>
      <c r="F2631" s="29">
        <v>0</v>
      </c>
      <c r="G2631" s="30">
        <f t="shared" si="297"/>
        <v>0</v>
      </c>
      <c r="H2631" s="31">
        <f t="shared" ref="H2631:H2643" si="299">D2631/1.08</f>
        <v>87787.037037037036</v>
      </c>
      <c r="I2631" s="59"/>
      <c r="J2631" s="63">
        <f t="shared" si="298"/>
        <v>0</v>
      </c>
    </row>
    <row r="2632" spans="1:10">
      <c r="A2632" s="24">
        <v>7</v>
      </c>
      <c r="B2632" s="25" t="s">
        <v>30</v>
      </c>
      <c r="C2632" s="34"/>
      <c r="D2632" s="27">
        <v>141396</v>
      </c>
      <c r="E2632" s="28">
        <f t="shared" si="296"/>
        <v>0</v>
      </c>
      <c r="F2632" s="29">
        <v>0</v>
      </c>
      <c r="G2632" s="30">
        <f t="shared" si="297"/>
        <v>0</v>
      </c>
      <c r="H2632" s="31">
        <f t="shared" si="299"/>
        <v>130922.22222222222</v>
      </c>
      <c r="I2632" s="59"/>
      <c r="J2632" s="63">
        <f t="shared" si="298"/>
        <v>0</v>
      </c>
    </row>
    <row r="2633" spans="1:10">
      <c r="A2633" s="24">
        <v>8</v>
      </c>
      <c r="B2633" s="25" t="s">
        <v>31</v>
      </c>
      <c r="C2633" s="26"/>
      <c r="D2633" s="27">
        <v>232931</v>
      </c>
      <c r="E2633" s="28">
        <f t="shared" si="296"/>
        <v>0</v>
      </c>
      <c r="F2633" s="29">
        <v>0</v>
      </c>
      <c r="G2633" s="30">
        <f t="shared" si="297"/>
        <v>0</v>
      </c>
      <c r="H2633" s="31">
        <f t="shared" si="299"/>
        <v>215676.85185185182</v>
      </c>
      <c r="I2633" s="59"/>
      <c r="J2633" s="63">
        <f t="shared" si="298"/>
        <v>0</v>
      </c>
    </row>
    <row r="2634" spans="1:10">
      <c r="A2634" s="24">
        <v>9</v>
      </c>
      <c r="B2634" s="36" t="s">
        <v>32</v>
      </c>
      <c r="C2634" s="26"/>
      <c r="D2634" s="27">
        <v>101534</v>
      </c>
      <c r="E2634" s="28">
        <f t="shared" si="296"/>
        <v>0</v>
      </c>
      <c r="F2634" s="29">
        <v>0</v>
      </c>
      <c r="G2634" s="30">
        <f t="shared" si="297"/>
        <v>0</v>
      </c>
      <c r="H2634" s="31">
        <f t="shared" si="299"/>
        <v>94012.962962962964</v>
      </c>
      <c r="I2634" s="59"/>
      <c r="J2634" s="63">
        <f t="shared" si="298"/>
        <v>0</v>
      </c>
    </row>
    <row r="2635" spans="1:10">
      <c r="A2635" s="168">
        <v>10</v>
      </c>
      <c r="B2635" s="36" t="s">
        <v>33</v>
      </c>
      <c r="C2635" s="37"/>
      <c r="D2635" s="27">
        <v>110148</v>
      </c>
      <c r="E2635" s="156">
        <f t="shared" si="296"/>
        <v>0</v>
      </c>
      <c r="F2635" s="157">
        <v>0</v>
      </c>
      <c r="G2635" s="30">
        <f t="shared" si="297"/>
        <v>0</v>
      </c>
      <c r="H2635" s="170">
        <f t="shared" si="299"/>
        <v>101988.88888888888</v>
      </c>
      <c r="I2635" s="183"/>
      <c r="J2635" s="158">
        <f t="shared" si="298"/>
        <v>0</v>
      </c>
    </row>
    <row r="2636" spans="1:10">
      <c r="A2636" s="24">
        <v>11</v>
      </c>
      <c r="B2636" s="25" t="s">
        <v>34</v>
      </c>
      <c r="C2636" s="37">
        <v>10</v>
      </c>
      <c r="D2636" s="27">
        <v>54198</v>
      </c>
      <c r="E2636" s="28">
        <f t="shared" si="296"/>
        <v>541980</v>
      </c>
      <c r="F2636" s="29">
        <v>0</v>
      </c>
      <c r="G2636" s="30">
        <f t="shared" si="297"/>
        <v>541980</v>
      </c>
      <c r="H2636" s="31">
        <f t="shared" si="299"/>
        <v>50183.333333333328</v>
      </c>
      <c r="I2636" s="59"/>
      <c r="J2636" s="63">
        <f t="shared" si="298"/>
        <v>501833.33333333326</v>
      </c>
    </row>
    <row r="2637" spans="1:10">
      <c r="A2637" s="24">
        <v>12</v>
      </c>
      <c r="B2637" s="25" t="s">
        <v>35</v>
      </c>
      <c r="C2637" s="37"/>
      <c r="D2637" s="27">
        <v>49680</v>
      </c>
      <c r="E2637" s="28">
        <f t="shared" si="296"/>
        <v>0</v>
      </c>
      <c r="F2637" s="29">
        <v>0</v>
      </c>
      <c r="G2637" s="30">
        <f t="shared" si="297"/>
        <v>0</v>
      </c>
      <c r="H2637" s="31">
        <f t="shared" si="299"/>
        <v>46000</v>
      </c>
      <c r="I2637" s="59"/>
      <c r="J2637" s="63">
        <f t="shared" si="298"/>
        <v>0</v>
      </c>
    </row>
    <row r="2638" spans="1:10">
      <c r="A2638" s="168">
        <v>13</v>
      </c>
      <c r="B2638" s="25" t="s">
        <v>36</v>
      </c>
      <c r="C2638" s="37"/>
      <c r="D2638" s="38">
        <v>64152</v>
      </c>
      <c r="E2638" s="156">
        <f t="shared" si="296"/>
        <v>0</v>
      </c>
      <c r="F2638" s="157">
        <v>0</v>
      </c>
      <c r="G2638" s="30">
        <f t="shared" si="297"/>
        <v>0</v>
      </c>
      <c r="H2638" s="170">
        <f t="shared" si="299"/>
        <v>59399.999999999993</v>
      </c>
      <c r="I2638" s="183"/>
      <c r="J2638" s="158">
        <f t="shared" si="298"/>
        <v>0</v>
      </c>
    </row>
    <row r="2639" spans="1:10">
      <c r="A2639" s="168">
        <v>14</v>
      </c>
      <c r="B2639" s="25" t="s">
        <v>37</v>
      </c>
      <c r="C2639" s="37"/>
      <c r="D2639" s="38">
        <v>65934</v>
      </c>
      <c r="E2639" s="156">
        <f t="shared" si="296"/>
        <v>0</v>
      </c>
      <c r="F2639" s="157">
        <v>0</v>
      </c>
      <c r="G2639" s="30">
        <f t="shared" si="297"/>
        <v>0</v>
      </c>
      <c r="H2639" s="170">
        <f t="shared" si="299"/>
        <v>61049.999999999993</v>
      </c>
      <c r="I2639" s="183"/>
      <c r="J2639" s="158">
        <f t="shared" si="298"/>
        <v>0</v>
      </c>
    </row>
    <row r="2640" spans="1:10">
      <c r="A2640" s="168">
        <v>15</v>
      </c>
      <c r="B2640" s="25" t="s">
        <v>38</v>
      </c>
      <c r="C2640" s="37"/>
      <c r="D2640" s="38">
        <v>76626</v>
      </c>
      <c r="E2640" s="156">
        <f t="shared" si="296"/>
        <v>0</v>
      </c>
      <c r="F2640" s="157">
        <v>0</v>
      </c>
      <c r="G2640" s="30">
        <f t="shared" si="297"/>
        <v>0</v>
      </c>
      <c r="H2640" s="170">
        <f t="shared" si="299"/>
        <v>70950</v>
      </c>
      <c r="I2640" s="183"/>
      <c r="J2640" s="158">
        <f t="shared" si="298"/>
        <v>0</v>
      </c>
    </row>
    <row r="2641" spans="1:10">
      <c r="A2641" s="168">
        <v>16</v>
      </c>
      <c r="B2641" s="25" t="s">
        <v>39</v>
      </c>
      <c r="C2641" s="37"/>
      <c r="D2641" s="38">
        <v>80190</v>
      </c>
      <c r="E2641" s="156">
        <f t="shared" si="296"/>
        <v>0</v>
      </c>
      <c r="F2641" s="157">
        <v>0</v>
      </c>
      <c r="G2641" s="30">
        <f t="shared" si="297"/>
        <v>0</v>
      </c>
      <c r="H2641" s="170">
        <f t="shared" si="299"/>
        <v>74250</v>
      </c>
      <c r="I2641" s="183"/>
      <c r="J2641" s="158">
        <f t="shared" si="298"/>
        <v>0</v>
      </c>
    </row>
    <row r="2642" spans="1:10">
      <c r="A2642" s="168">
        <v>17</v>
      </c>
      <c r="B2642" s="25" t="s">
        <v>40</v>
      </c>
      <c r="C2642" s="37"/>
      <c r="D2642" s="38">
        <v>113832</v>
      </c>
      <c r="E2642" s="156">
        <f t="shared" si="296"/>
        <v>0</v>
      </c>
      <c r="F2642" s="157">
        <v>0</v>
      </c>
      <c r="G2642" s="30">
        <f t="shared" si="297"/>
        <v>0</v>
      </c>
      <c r="H2642" s="170">
        <f t="shared" si="299"/>
        <v>105400</v>
      </c>
      <c r="I2642" s="183"/>
      <c r="J2642" s="158">
        <f t="shared" si="298"/>
        <v>0</v>
      </c>
    </row>
    <row r="2643" spans="1:10">
      <c r="A2643" s="168">
        <v>18</v>
      </c>
      <c r="B2643" s="25" t="s">
        <v>41</v>
      </c>
      <c r="C2643" s="37"/>
      <c r="D2643" s="38">
        <v>98010</v>
      </c>
      <c r="E2643" s="156">
        <f t="shared" si="296"/>
        <v>0</v>
      </c>
      <c r="F2643" s="157">
        <v>0</v>
      </c>
      <c r="G2643" s="30">
        <f t="shared" si="297"/>
        <v>0</v>
      </c>
      <c r="H2643" s="170">
        <f t="shared" si="299"/>
        <v>90750</v>
      </c>
      <c r="I2643" s="183"/>
      <c r="J2643" s="158">
        <f t="shared" si="298"/>
        <v>0</v>
      </c>
    </row>
    <row r="2644" spans="1:10" ht="17.25">
      <c r="A2644" s="40"/>
      <c r="B2644" s="41" t="s">
        <v>42</v>
      </c>
      <c r="C2644" s="42">
        <f>SUM(C2626:C2643)</f>
        <v>40</v>
      </c>
      <c r="D2644" s="42"/>
      <c r="E2644" s="43">
        <f>SUM(E2626:E2643)</f>
        <v>3820370</v>
      </c>
      <c r="F2644" s="43"/>
      <c r="G2644" s="44">
        <f>SUM(G2626:G2643)</f>
        <v>3520512.5</v>
      </c>
      <c r="H2644" s="45"/>
      <c r="I2644" s="64"/>
      <c r="J2644" s="45">
        <f>SUM(J2626:J2643)</f>
        <v>3259733.7962962957</v>
      </c>
    </row>
    <row r="2645" spans="1:10" ht="31.5">
      <c r="A2645" s="46"/>
      <c r="B2645" s="47"/>
      <c r="C2645" s="48"/>
      <c r="D2645" s="48"/>
      <c r="E2645" s="49"/>
      <c r="F2645" s="49"/>
      <c r="G2645" s="50"/>
      <c r="H2645" s="51"/>
      <c r="I2645" s="65"/>
      <c r="J2645" s="184">
        <f>J2644*0.08</f>
        <v>260778.70370370365</v>
      </c>
    </row>
    <row r="2646" spans="1:10" ht="18">
      <c r="A2646" s="283" t="s">
        <v>43</v>
      </c>
      <c r="B2646" s="283"/>
      <c r="C2646" s="284" t="s">
        <v>44</v>
      </c>
      <c r="D2646" s="284"/>
      <c r="E2646" s="54"/>
      <c r="F2646" s="54"/>
      <c r="G2646" s="55" t="s">
        <v>45</v>
      </c>
      <c r="H2646" s="56"/>
      <c r="I2646" s="66"/>
      <c r="J2646" s="185">
        <f>SUM(J2644:J2645)</f>
        <v>3520512.4999999995</v>
      </c>
    </row>
    <row r="2649" spans="1:10">
      <c r="B2649" s="131" t="s">
        <v>165</v>
      </c>
      <c r="C2649" s="131" t="s">
        <v>166</v>
      </c>
      <c r="D2649" s="131"/>
      <c r="E2649" s="131" t="s">
        <v>167</v>
      </c>
    </row>
    <row r="2652" spans="1:10" ht="15.75">
      <c r="A2652" s="279" t="s">
        <v>0</v>
      </c>
      <c r="B2652" s="279"/>
      <c r="C2652" s="279"/>
      <c r="D2652" s="279"/>
      <c r="E2652" s="279"/>
      <c r="F2652" s="279"/>
      <c r="G2652" s="279"/>
      <c r="H2652" s="3"/>
      <c r="I2652" s="182"/>
      <c r="J2652" s="3"/>
    </row>
    <row r="2653" spans="1:10" ht="15.75">
      <c r="A2653" s="279" t="s">
        <v>1</v>
      </c>
      <c r="B2653" s="279"/>
      <c r="C2653" s="279"/>
      <c r="D2653" s="279"/>
      <c r="E2653" s="279"/>
      <c r="F2653" s="279"/>
      <c r="G2653" s="279"/>
      <c r="H2653" s="176"/>
      <c r="I2653" s="176"/>
      <c r="J2653" s="176"/>
    </row>
    <row r="2654" spans="1:10" ht="15.75">
      <c r="A2654" s="279" t="s">
        <v>2</v>
      </c>
      <c r="B2654" s="279"/>
      <c r="C2654" s="279"/>
      <c r="D2654" s="279"/>
      <c r="E2654" s="279"/>
      <c r="F2654" s="279"/>
      <c r="G2654" s="279"/>
      <c r="H2654" s="3"/>
      <c r="I2654" s="59"/>
      <c r="J2654" s="3"/>
    </row>
    <row r="2655" spans="1:10" ht="15.75">
      <c r="A2655" s="279" t="s">
        <v>4</v>
      </c>
      <c r="B2655" s="279"/>
      <c r="C2655" s="279"/>
      <c r="D2655" s="279"/>
      <c r="E2655" s="279"/>
      <c r="F2655" s="279"/>
      <c r="G2655" s="279"/>
      <c r="H2655" s="3"/>
      <c r="I2655" s="59"/>
      <c r="J2655" s="3"/>
    </row>
    <row r="2656" spans="1:10" ht="15.75">
      <c r="A2656" s="280" t="s">
        <v>6</v>
      </c>
      <c r="B2656" s="280"/>
      <c r="C2656" s="280"/>
      <c r="D2656" s="280"/>
      <c r="E2656" s="280"/>
      <c r="F2656" s="280"/>
      <c r="G2656" s="280"/>
      <c r="H2656" s="3"/>
      <c r="I2656" s="59"/>
      <c r="J2656" s="3"/>
    </row>
    <row r="2657" spans="1:10" ht="27.75">
      <c r="A2657" s="9"/>
      <c r="B2657" s="9"/>
      <c r="C2657" s="281" t="s">
        <v>441</v>
      </c>
      <c r="D2657" s="281"/>
      <c r="E2657" s="281"/>
      <c r="F2657" s="281"/>
      <c r="G2657" s="281"/>
      <c r="H2657" s="3"/>
      <c r="I2657" s="59"/>
      <c r="J2657" s="3"/>
    </row>
    <row r="2658" spans="1:10" ht="15.75">
      <c r="A2658" s="11" t="s">
        <v>358</v>
      </c>
      <c r="B2658" s="12"/>
      <c r="C2658" s="13"/>
      <c r="D2658" s="286"/>
      <c r="E2658" s="286"/>
      <c r="F2658" s="286"/>
      <c r="G2658" s="286"/>
      <c r="H2658" s="15"/>
      <c r="I2658" s="59"/>
      <c r="J2658" s="3"/>
    </row>
    <row r="2659" spans="1:10" ht="15.75">
      <c r="A2659" s="11" t="s">
        <v>9</v>
      </c>
      <c r="B2659" s="286" t="s">
        <v>443</v>
      </c>
      <c r="C2659" s="286"/>
      <c r="D2659" s="286"/>
      <c r="E2659" s="286"/>
      <c r="F2659" s="286"/>
      <c r="G2659" s="16"/>
      <c r="H2659" s="20" t="s">
        <v>161</v>
      </c>
      <c r="I2659" s="62">
        <v>11942</v>
      </c>
      <c r="J2659" s="61"/>
    </row>
    <row r="2660" spans="1:10" ht="18.75">
      <c r="A2660" s="11" t="s">
        <v>11</v>
      </c>
      <c r="B2660" s="303"/>
      <c r="C2660" s="303"/>
      <c r="D2660" s="303"/>
      <c r="E2660" s="303"/>
      <c r="F2660" s="303"/>
      <c r="G2660" s="180"/>
      <c r="H2660" s="180"/>
      <c r="I2660" s="180"/>
      <c r="J2660" s="3"/>
    </row>
    <row r="2661" spans="1:10" ht="15.75">
      <c r="A2661" s="21" t="s">
        <v>14</v>
      </c>
      <c r="B2661" s="181"/>
      <c r="C2661" s="21" t="s">
        <v>17</v>
      </c>
      <c r="D2661" s="22" t="s">
        <v>18</v>
      </c>
      <c r="E2661" s="23" t="s">
        <v>19</v>
      </c>
      <c r="F2661" s="23" t="s">
        <v>20</v>
      </c>
      <c r="G2661" s="21" t="s">
        <v>21</v>
      </c>
      <c r="H2661" s="3"/>
      <c r="I2661" s="59"/>
      <c r="J2661" s="3"/>
    </row>
    <row r="2662" spans="1:10">
      <c r="A2662" s="24">
        <v>1</v>
      </c>
      <c r="B2662" s="25" t="s">
        <v>23</v>
      </c>
      <c r="C2662" s="26">
        <v>10</v>
      </c>
      <c r="D2662" s="27">
        <v>79305</v>
      </c>
      <c r="E2662" s="28">
        <f t="shared" ref="E2662:E2679" si="300">D2662*C2662</f>
        <v>793050</v>
      </c>
      <c r="F2662" s="29">
        <v>0</v>
      </c>
      <c r="G2662" s="30">
        <f t="shared" ref="G2662:G2679" si="301">E2662-E2662*F2662</f>
        <v>793050</v>
      </c>
      <c r="H2662" s="31">
        <f>D2662/1.08</f>
        <v>73430.555555555547</v>
      </c>
      <c r="I2662" s="59"/>
      <c r="J2662" s="63">
        <f t="shared" ref="J2662:J2679" si="302">H2662*C2662</f>
        <v>734305.5555555555</v>
      </c>
    </row>
    <row r="2663" spans="1:10">
      <c r="A2663" s="120">
        <v>2</v>
      </c>
      <c r="B2663" s="121" t="s">
        <v>25</v>
      </c>
      <c r="C2663" s="126"/>
      <c r="D2663" s="33">
        <v>128591</v>
      </c>
      <c r="E2663" s="123">
        <f t="shared" si="300"/>
        <v>0</v>
      </c>
      <c r="F2663" s="29">
        <v>0</v>
      </c>
      <c r="G2663" s="125">
        <f t="shared" si="301"/>
        <v>0</v>
      </c>
      <c r="H2663" s="31">
        <f>D2663/1.08</f>
        <v>119065.74074074073</v>
      </c>
      <c r="I2663" s="129"/>
      <c r="J2663" s="63">
        <f t="shared" si="302"/>
        <v>0</v>
      </c>
    </row>
    <row r="2664" spans="1:10">
      <c r="A2664" s="24">
        <v>3</v>
      </c>
      <c r="B2664" s="25" t="s">
        <v>26</v>
      </c>
      <c r="C2664" s="88"/>
      <c r="D2664" s="27">
        <v>60043</v>
      </c>
      <c r="E2664" s="28">
        <f t="shared" si="300"/>
        <v>0</v>
      </c>
      <c r="F2664" s="29">
        <v>0</v>
      </c>
      <c r="G2664" s="30">
        <f t="shared" si="301"/>
        <v>0</v>
      </c>
      <c r="H2664" s="31">
        <f>D2664/1.08</f>
        <v>55595.370370370365</v>
      </c>
      <c r="I2664" s="59"/>
      <c r="J2664" s="63">
        <f t="shared" si="302"/>
        <v>0</v>
      </c>
    </row>
    <row r="2665" spans="1:10">
      <c r="A2665" s="24">
        <v>4</v>
      </c>
      <c r="B2665" s="25" t="s">
        <v>27</v>
      </c>
      <c r="C2665" s="35"/>
      <c r="D2665" s="27">
        <v>115781</v>
      </c>
      <c r="E2665" s="28">
        <f t="shared" si="300"/>
        <v>0</v>
      </c>
      <c r="F2665" s="29">
        <v>0</v>
      </c>
      <c r="G2665" s="30">
        <f t="shared" si="301"/>
        <v>0</v>
      </c>
      <c r="H2665" s="31">
        <f>D2665/1.08</f>
        <v>107204.62962962962</v>
      </c>
      <c r="I2665" s="59"/>
      <c r="J2665" s="63">
        <f t="shared" si="302"/>
        <v>0</v>
      </c>
    </row>
    <row r="2666" spans="1:10">
      <c r="A2666" s="24">
        <v>5</v>
      </c>
      <c r="B2666" s="25" t="s">
        <v>28</v>
      </c>
      <c r="C2666" s="32">
        <v>10</v>
      </c>
      <c r="D2666" s="33">
        <v>119943</v>
      </c>
      <c r="E2666" s="123">
        <f t="shared" si="300"/>
        <v>1199430</v>
      </c>
      <c r="F2666" s="124">
        <v>0.25</v>
      </c>
      <c r="G2666" s="125">
        <f t="shared" si="301"/>
        <v>899572.5</v>
      </c>
      <c r="H2666" s="128">
        <f>D2666/1.08*0.75</f>
        <v>83293.75</v>
      </c>
      <c r="I2666" s="59"/>
      <c r="J2666" s="63">
        <f t="shared" si="302"/>
        <v>832937.5</v>
      </c>
    </row>
    <row r="2667" spans="1:10">
      <c r="A2667" s="24">
        <v>6</v>
      </c>
      <c r="B2667" s="25" t="s">
        <v>29</v>
      </c>
      <c r="C2667" s="26"/>
      <c r="D2667" s="27">
        <v>94810</v>
      </c>
      <c r="E2667" s="28">
        <f t="shared" si="300"/>
        <v>0</v>
      </c>
      <c r="F2667" s="29">
        <v>0</v>
      </c>
      <c r="G2667" s="30">
        <f t="shared" si="301"/>
        <v>0</v>
      </c>
      <c r="H2667" s="31">
        <f t="shared" ref="H2667:H2679" si="303">D2667/1.08</f>
        <v>87787.037037037036</v>
      </c>
      <c r="I2667" s="59"/>
      <c r="J2667" s="63">
        <f t="shared" si="302"/>
        <v>0</v>
      </c>
    </row>
    <row r="2668" spans="1:10">
      <c r="A2668" s="24">
        <v>7</v>
      </c>
      <c r="B2668" s="25" t="s">
        <v>30</v>
      </c>
      <c r="C2668" s="34"/>
      <c r="D2668" s="27">
        <v>141396</v>
      </c>
      <c r="E2668" s="28">
        <f t="shared" si="300"/>
        <v>0</v>
      </c>
      <c r="F2668" s="29">
        <v>0</v>
      </c>
      <c r="G2668" s="30">
        <f t="shared" si="301"/>
        <v>0</v>
      </c>
      <c r="H2668" s="31">
        <f t="shared" si="303"/>
        <v>130922.22222222222</v>
      </c>
      <c r="I2668" s="59"/>
      <c r="J2668" s="63">
        <f t="shared" si="302"/>
        <v>0</v>
      </c>
    </row>
    <row r="2669" spans="1:10">
      <c r="A2669" s="24">
        <v>8</v>
      </c>
      <c r="B2669" s="25" t="s">
        <v>31</v>
      </c>
      <c r="C2669" s="26"/>
      <c r="D2669" s="27">
        <v>232931</v>
      </c>
      <c r="E2669" s="28">
        <f t="shared" si="300"/>
        <v>0</v>
      </c>
      <c r="F2669" s="29">
        <v>0</v>
      </c>
      <c r="G2669" s="30">
        <f t="shared" si="301"/>
        <v>0</v>
      </c>
      <c r="H2669" s="31">
        <f t="shared" si="303"/>
        <v>215676.85185185182</v>
      </c>
      <c r="I2669" s="59"/>
      <c r="J2669" s="63">
        <f t="shared" si="302"/>
        <v>0</v>
      </c>
    </row>
    <row r="2670" spans="1:10">
      <c r="A2670" s="24">
        <v>9</v>
      </c>
      <c r="B2670" s="36" t="s">
        <v>32</v>
      </c>
      <c r="C2670" s="26"/>
      <c r="D2670" s="27">
        <v>101534</v>
      </c>
      <c r="E2670" s="28">
        <f t="shared" si="300"/>
        <v>0</v>
      </c>
      <c r="F2670" s="29">
        <v>0</v>
      </c>
      <c r="G2670" s="30">
        <f t="shared" si="301"/>
        <v>0</v>
      </c>
      <c r="H2670" s="31">
        <f t="shared" si="303"/>
        <v>94012.962962962964</v>
      </c>
      <c r="I2670" s="59"/>
      <c r="J2670" s="63">
        <f t="shared" si="302"/>
        <v>0</v>
      </c>
    </row>
    <row r="2671" spans="1:10">
      <c r="A2671" s="168">
        <v>10</v>
      </c>
      <c r="B2671" s="36" t="s">
        <v>33</v>
      </c>
      <c r="C2671" s="37"/>
      <c r="D2671" s="27">
        <v>110148</v>
      </c>
      <c r="E2671" s="156">
        <f t="shared" si="300"/>
        <v>0</v>
      </c>
      <c r="F2671" s="157">
        <v>0</v>
      </c>
      <c r="G2671" s="30">
        <f t="shared" si="301"/>
        <v>0</v>
      </c>
      <c r="H2671" s="170">
        <f t="shared" si="303"/>
        <v>101988.88888888888</v>
      </c>
      <c r="I2671" s="183"/>
      <c r="J2671" s="158">
        <f t="shared" si="302"/>
        <v>0</v>
      </c>
    </row>
    <row r="2672" spans="1:10">
      <c r="A2672" s="24">
        <v>11</v>
      </c>
      <c r="B2672" s="25" t="s">
        <v>34</v>
      </c>
      <c r="C2672" s="37"/>
      <c r="D2672" s="27">
        <v>54198</v>
      </c>
      <c r="E2672" s="28">
        <f t="shared" si="300"/>
        <v>0</v>
      </c>
      <c r="F2672" s="29">
        <v>0</v>
      </c>
      <c r="G2672" s="30">
        <f t="shared" si="301"/>
        <v>0</v>
      </c>
      <c r="H2672" s="31">
        <f t="shared" si="303"/>
        <v>50183.333333333328</v>
      </c>
      <c r="I2672" s="59"/>
      <c r="J2672" s="63">
        <f t="shared" si="302"/>
        <v>0</v>
      </c>
    </row>
    <row r="2673" spans="1:10">
      <c r="A2673" s="24">
        <v>12</v>
      </c>
      <c r="B2673" s="25" t="s">
        <v>35</v>
      </c>
      <c r="C2673" s="37"/>
      <c r="D2673" s="27">
        <v>49680</v>
      </c>
      <c r="E2673" s="28">
        <f t="shared" si="300"/>
        <v>0</v>
      </c>
      <c r="F2673" s="29">
        <v>0</v>
      </c>
      <c r="G2673" s="30">
        <f t="shared" si="301"/>
        <v>0</v>
      </c>
      <c r="H2673" s="31">
        <f t="shared" si="303"/>
        <v>46000</v>
      </c>
      <c r="I2673" s="59"/>
      <c r="J2673" s="63">
        <f t="shared" si="302"/>
        <v>0</v>
      </c>
    </row>
    <row r="2674" spans="1:10">
      <c r="A2674" s="168">
        <v>13</v>
      </c>
      <c r="B2674" s="25" t="s">
        <v>36</v>
      </c>
      <c r="C2674" s="37"/>
      <c r="D2674" s="38">
        <v>64152</v>
      </c>
      <c r="E2674" s="156">
        <f t="shared" si="300"/>
        <v>0</v>
      </c>
      <c r="F2674" s="157">
        <v>0</v>
      </c>
      <c r="G2674" s="30">
        <f t="shared" si="301"/>
        <v>0</v>
      </c>
      <c r="H2674" s="170">
        <f t="shared" si="303"/>
        <v>59399.999999999993</v>
      </c>
      <c r="I2674" s="183"/>
      <c r="J2674" s="158">
        <f t="shared" si="302"/>
        <v>0</v>
      </c>
    </row>
    <row r="2675" spans="1:10">
      <c r="A2675" s="168">
        <v>14</v>
      </c>
      <c r="B2675" s="25" t="s">
        <v>37</v>
      </c>
      <c r="C2675" s="37"/>
      <c r="D2675" s="38">
        <v>65934</v>
      </c>
      <c r="E2675" s="156">
        <f t="shared" si="300"/>
        <v>0</v>
      </c>
      <c r="F2675" s="157">
        <v>0</v>
      </c>
      <c r="G2675" s="30">
        <f t="shared" si="301"/>
        <v>0</v>
      </c>
      <c r="H2675" s="170">
        <f t="shared" si="303"/>
        <v>61049.999999999993</v>
      </c>
      <c r="I2675" s="183"/>
      <c r="J2675" s="158">
        <f t="shared" si="302"/>
        <v>0</v>
      </c>
    </row>
    <row r="2676" spans="1:10">
      <c r="A2676" s="168">
        <v>15</v>
      </c>
      <c r="B2676" s="25" t="s">
        <v>38</v>
      </c>
      <c r="C2676" s="37"/>
      <c r="D2676" s="38">
        <v>76626</v>
      </c>
      <c r="E2676" s="156">
        <f t="shared" si="300"/>
        <v>0</v>
      </c>
      <c r="F2676" s="157">
        <v>0</v>
      </c>
      <c r="G2676" s="30">
        <f t="shared" si="301"/>
        <v>0</v>
      </c>
      <c r="H2676" s="170">
        <f t="shared" si="303"/>
        <v>70950</v>
      </c>
      <c r="I2676" s="183"/>
      <c r="J2676" s="158">
        <f t="shared" si="302"/>
        <v>0</v>
      </c>
    </row>
    <row r="2677" spans="1:10">
      <c r="A2677" s="168">
        <v>16</v>
      </c>
      <c r="B2677" s="25" t="s">
        <v>39</v>
      </c>
      <c r="C2677" s="37"/>
      <c r="D2677" s="38">
        <v>80190</v>
      </c>
      <c r="E2677" s="156">
        <f t="shared" si="300"/>
        <v>0</v>
      </c>
      <c r="F2677" s="157">
        <v>0</v>
      </c>
      <c r="G2677" s="30">
        <f t="shared" si="301"/>
        <v>0</v>
      </c>
      <c r="H2677" s="170">
        <f t="shared" si="303"/>
        <v>74250</v>
      </c>
      <c r="I2677" s="183"/>
      <c r="J2677" s="158">
        <f t="shared" si="302"/>
        <v>0</v>
      </c>
    </row>
    <row r="2678" spans="1:10">
      <c r="A2678" s="168">
        <v>17</v>
      </c>
      <c r="B2678" s="25" t="s">
        <v>40</v>
      </c>
      <c r="C2678" s="37"/>
      <c r="D2678" s="38">
        <v>113832</v>
      </c>
      <c r="E2678" s="156">
        <f t="shared" si="300"/>
        <v>0</v>
      </c>
      <c r="F2678" s="157">
        <v>0</v>
      </c>
      <c r="G2678" s="30">
        <f t="shared" si="301"/>
        <v>0</v>
      </c>
      <c r="H2678" s="170">
        <f t="shared" si="303"/>
        <v>105400</v>
      </c>
      <c r="I2678" s="183"/>
      <c r="J2678" s="158">
        <f t="shared" si="302"/>
        <v>0</v>
      </c>
    </row>
    <row r="2679" spans="1:10">
      <c r="A2679" s="168">
        <v>18</v>
      </c>
      <c r="B2679" s="25" t="s">
        <v>41</v>
      </c>
      <c r="C2679" s="37"/>
      <c r="D2679" s="38">
        <v>98010</v>
      </c>
      <c r="E2679" s="156">
        <f t="shared" si="300"/>
        <v>0</v>
      </c>
      <c r="F2679" s="157">
        <v>0</v>
      </c>
      <c r="G2679" s="30">
        <f t="shared" si="301"/>
        <v>0</v>
      </c>
      <c r="H2679" s="170">
        <f t="shared" si="303"/>
        <v>90750</v>
      </c>
      <c r="I2679" s="183"/>
      <c r="J2679" s="158">
        <f t="shared" si="302"/>
        <v>0</v>
      </c>
    </row>
    <row r="2680" spans="1:10" ht="17.25">
      <c r="A2680" s="40"/>
      <c r="B2680" s="41" t="s">
        <v>42</v>
      </c>
      <c r="C2680" s="42">
        <f>SUM(C2662:C2679)</f>
        <v>20</v>
      </c>
      <c r="D2680" s="42"/>
      <c r="E2680" s="43">
        <f>SUM(E2662:E2679)</f>
        <v>1992480</v>
      </c>
      <c r="F2680" s="43"/>
      <c r="G2680" s="44">
        <f>SUM(G2662:G2679)</f>
        <v>1692622.5</v>
      </c>
      <c r="H2680" s="45"/>
      <c r="I2680" s="64"/>
      <c r="J2680" s="45">
        <f>SUM(J2662:J2679)</f>
        <v>1567243.0555555555</v>
      </c>
    </row>
    <row r="2681" spans="1:10" ht="31.5">
      <c r="A2681" s="46"/>
      <c r="B2681" s="47"/>
      <c r="C2681" s="48"/>
      <c r="D2681" s="48"/>
      <c r="E2681" s="49"/>
      <c r="F2681" s="49"/>
      <c r="G2681" s="50"/>
      <c r="H2681" s="51"/>
      <c r="I2681" s="65"/>
      <c r="J2681" s="184">
        <f>J2680*0.08</f>
        <v>125379.44444444444</v>
      </c>
    </row>
    <row r="2682" spans="1:10" ht="18">
      <c r="A2682" s="283" t="s">
        <v>43</v>
      </c>
      <c r="B2682" s="283"/>
      <c r="C2682" s="284" t="s">
        <v>44</v>
      </c>
      <c r="D2682" s="284"/>
      <c r="E2682" s="54"/>
      <c r="F2682" s="54"/>
      <c r="G2682" s="55" t="s">
        <v>45</v>
      </c>
      <c r="H2682" s="56"/>
      <c r="I2682" s="66"/>
      <c r="J2682" s="185">
        <f>SUM(J2680:J2681)</f>
        <v>1692622.5</v>
      </c>
    </row>
    <row r="2685" spans="1:10">
      <c r="B2685" s="131" t="s">
        <v>165</v>
      </c>
      <c r="C2685" s="131" t="s">
        <v>166</v>
      </c>
      <c r="D2685" s="131"/>
      <c r="E2685" s="131" t="s">
        <v>167</v>
      </c>
    </row>
    <row r="2688" spans="1:10" ht="15.75">
      <c r="A2688" s="279" t="s">
        <v>0</v>
      </c>
      <c r="B2688" s="279"/>
      <c r="C2688" s="279"/>
      <c r="D2688" s="279"/>
      <c r="E2688" s="279"/>
      <c r="F2688" s="279"/>
      <c r="G2688" s="279"/>
      <c r="H2688" s="3"/>
      <c r="I2688" s="182"/>
      <c r="J2688" s="3"/>
    </row>
    <row r="2689" spans="1:10" ht="15.75">
      <c r="A2689" s="279" t="s">
        <v>1</v>
      </c>
      <c r="B2689" s="279"/>
      <c r="C2689" s="279"/>
      <c r="D2689" s="279"/>
      <c r="E2689" s="279"/>
      <c r="F2689" s="279"/>
      <c r="G2689" s="279"/>
      <c r="H2689" s="176"/>
      <c r="I2689" s="176"/>
      <c r="J2689" s="176"/>
    </row>
    <row r="2690" spans="1:10" ht="15.75">
      <c r="A2690" s="279" t="s">
        <v>2</v>
      </c>
      <c r="B2690" s="279"/>
      <c r="C2690" s="279"/>
      <c r="D2690" s="279"/>
      <c r="E2690" s="279"/>
      <c r="F2690" s="279"/>
      <c r="G2690" s="279"/>
      <c r="H2690" s="3"/>
      <c r="I2690" s="59"/>
      <c r="J2690" s="3"/>
    </row>
    <row r="2691" spans="1:10" ht="15.75">
      <c r="A2691" s="279" t="s">
        <v>4</v>
      </c>
      <c r="B2691" s="279"/>
      <c r="C2691" s="279"/>
      <c r="D2691" s="279"/>
      <c r="E2691" s="279"/>
      <c r="F2691" s="279"/>
      <c r="G2691" s="279"/>
      <c r="H2691" s="3"/>
      <c r="I2691" s="59"/>
      <c r="J2691" s="3"/>
    </row>
    <row r="2692" spans="1:10" ht="15.75">
      <c r="A2692" s="280" t="s">
        <v>6</v>
      </c>
      <c r="B2692" s="280"/>
      <c r="C2692" s="280"/>
      <c r="D2692" s="280"/>
      <c r="E2692" s="280"/>
      <c r="F2692" s="280"/>
      <c r="G2692" s="280"/>
      <c r="H2692" s="3"/>
      <c r="I2692" s="59"/>
      <c r="J2692" s="3"/>
    </row>
    <row r="2693" spans="1:10" ht="27.75">
      <c r="A2693" s="9"/>
      <c r="B2693" s="9"/>
      <c r="C2693" s="281" t="s">
        <v>441</v>
      </c>
      <c r="D2693" s="281"/>
      <c r="E2693" s="281"/>
      <c r="F2693" s="281"/>
      <c r="G2693" s="281"/>
      <c r="H2693" s="3"/>
      <c r="I2693" s="59"/>
      <c r="J2693" s="3"/>
    </row>
    <row r="2694" spans="1:10" ht="15.75">
      <c r="A2694" s="11" t="s">
        <v>358</v>
      </c>
      <c r="B2694" s="12"/>
      <c r="C2694" s="13"/>
      <c r="D2694" s="286"/>
      <c r="E2694" s="286"/>
      <c r="F2694" s="286"/>
      <c r="G2694" s="286"/>
      <c r="H2694" s="15"/>
      <c r="I2694" s="59"/>
      <c r="J2694" s="3"/>
    </row>
    <row r="2695" spans="1:10" ht="15.75">
      <c r="A2695" s="11" t="s">
        <v>9</v>
      </c>
      <c r="B2695" s="286" t="s">
        <v>410</v>
      </c>
      <c r="C2695" s="286"/>
      <c r="D2695" s="286"/>
      <c r="E2695" s="286"/>
      <c r="F2695" s="286"/>
      <c r="G2695" s="16"/>
      <c r="H2695" s="20" t="s">
        <v>161</v>
      </c>
      <c r="I2695" s="62">
        <v>12092</v>
      </c>
      <c r="J2695" s="61"/>
    </row>
    <row r="2696" spans="1:10" ht="18.75">
      <c r="A2696" s="11" t="s">
        <v>11</v>
      </c>
      <c r="B2696" s="303"/>
      <c r="C2696" s="303"/>
      <c r="D2696" s="303"/>
      <c r="E2696" s="303"/>
      <c r="F2696" s="303"/>
      <c r="G2696" s="180"/>
      <c r="H2696" s="180"/>
      <c r="I2696" s="180"/>
      <c r="J2696" s="3"/>
    </row>
    <row r="2697" spans="1:10" ht="15.75">
      <c r="A2697" s="21" t="s">
        <v>14</v>
      </c>
      <c r="B2697" s="181"/>
      <c r="C2697" s="21" t="s">
        <v>17</v>
      </c>
      <c r="D2697" s="22" t="s">
        <v>18</v>
      </c>
      <c r="E2697" s="23" t="s">
        <v>19</v>
      </c>
      <c r="F2697" s="23" t="s">
        <v>20</v>
      </c>
      <c r="G2697" s="21" t="s">
        <v>21</v>
      </c>
      <c r="H2697" s="3"/>
      <c r="I2697" s="59"/>
      <c r="J2697" s="3"/>
    </row>
    <row r="2698" spans="1:10">
      <c r="A2698" s="24">
        <v>1</v>
      </c>
      <c r="B2698" s="25" t="s">
        <v>23</v>
      </c>
      <c r="C2698" s="26"/>
      <c r="D2698" s="27">
        <v>79305</v>
      </c>
      <c r="E2698" s="28">
        <f t="shared" ref="E2698:E2715" si="304">D2698*C2698</f>
        <v>0</v>
      </c>
      <c r="F2698" s="29">
        <v>0</v>
      </c>
      <c r="G2698" s="30">
        <f t="shared" ref="G2698:G2715" si="305">E2698-E2698*F2698</f>
        <v>0</v>
      </c>
      <c r="H2698" s="31">
        <f>D2698/1.08</f>
        <v>73430.555555555547</v>
      </c>
      <c r="I2698" s="59"/>
      <c r="J2698" s="63">
        <f t="shared" ref="J2698:J2715" si="306">H2698*C2698</f>
        <v>0</v>
      </c>
    </row>
    <row r="2699" spans="1:10">
      <c r="A2699" s="120">
        <v>2</v>
      </c>
      <c r="B2699" s="121" t="s">
        <v>25</v>
      </c>
      <c r="C2699" s="126"/>
      <c r="D2699" s="33">
        <v>128591</v>
      </c>
      <c r="E2699" s="123">
        <f t="shared" si="304"/>
        <v>0</v>
      </c>
      <c r="F2699" s="29">
        <v>0</v>
      </c>
      <c r="G2699" s="125">
        <f t="shared" si="305"/>
        <v>0</v>
      </c>
      <c r="H2699" s="31">
        <f>D2699/1.08</f>
        <v>119065.74074074073</v>
      </c>
      <c r="I2699" s="129"/>
      <c r="J2699" s="63">
        <f t="shared" si="306"/>
        <v>0</v>
      </c>
    </row>
    <row r="2700" spans="1:10">
      <c r="A2700" s="24">
        <v>3</v>
      </c>
      <c r="B2700" s="25" t="s">
        <v>26</v>
      </c>
      <c r="C2700" s="88"/>
      <c r="D2700" s="27">
        <v>60043</v>
      </c>
      <c r="E2700" s="28">
        <f t="shared" si="304"/>
        <v>0</v>
      </c>
      <c r="F2700" s="29">
        <v>0</v>
      </c>
      <c r="G2700" s="30">
        <f t="shared" si="305"/>
        <v>0</v>
      </c>
      <c r="H2700" s="31">
        <f>D2700/1.08</f>
        <v>55595.370370370365</v>
      </c>
      <c r="I2700" s="59"/>
      <c r="J2700" s="63">
        <f t="shared" si="306"/>
        <v>0</v>
      </c>
    </row>
    <row r="2701" spans="1:10">
      <c r="A2701" s="24">
        <v>4</v>
      </c>
      <c r="B2701" s="25" t="s">
        <v>27</v>
      </c>
      <c r="C2701" s="35"/>
      <c r="D2701" s="27">
        <v>115781</v>
      </c>
      <c r="E2701" s="28">
        <f t="shared" si="304"/>
        <v>0</v>
      </c>
      <c r="F2701" s="29">
        <v>0</v>
      </c>
      <c r="G2701" s="30">
        <f t="shared" si="305"/>
        <v>0</v>
      </c>
      <c r="H2701" s="31">
        <f>D2701/1.08</f>
        <v>107204.62962962962</v>
      </c>
      <c r="I2701" s="59"/>
      <c r="J2701" s="63">
        <f t="shared" si="306"/>
        <v>0</v>
      </c>
    </row>
    <row r="2702" spans="1:10">
      <c r="A2702" s="24">
        <v>5</v>
      </c>
      <c r="B2702" s="25" t="s">
        <v>28</v>
      </c>
      <c r="C2702" s="32">
        <v>15</v>
      </c>
      <c r="D2702" s="33">
        <v>119943</v>
      </c>
      <c r="E2702" s="123">
        <f t="shared" si="304"/>
        <v>1799145</v>
      </c>
      <c r="F2702" s="124">
        <v>0.25</v>
      </c>
      <c r="G2702" s="125">
        <f t="shared" si="305"/>
        <v>1349358.75</v>
      </c>
      <c r="H2702" s="128">
        <f>D2702/1.08*0.75</f>
        <v>83293.75</v>
      </c>
      <c r="I2702" s="59"/>
      <c r="J2702" s="63">
        <f t="shared" si="306"/>
        <v>1249406.25</v>
      </c>
    </row>
    <row r="2703" spans="1:10">
      <c r="A2703" s="24">
        <v>6</v>
      </c>
      <c r="B2703" s="25" t="s">
        <v>29</v>
      </c>
      <c r="C2703" s="26"/>
      <c r="D2703" s="27">
        <v>94810</v>
      </c>
      <c r="E2703" s="28">
        <f t="shared" si="304"/>
        <v>0</v>
      </c>
      <c r="F2703" s="29">
        <v>0</v>
      </c>
      <c r="G2703" s="30">
        <f t="shared" si="305"/>
        <v>0</v>
      </c>
      <c r="H2703" s="31">
        <f t="shared" ref="H2703:H2715" si="307">D2703/1.08</f>
        <v>87787.037037037036</v>
      </c>
      <c r="I2703" s="59"/>
      <c r="J2703" s="63">
        <f t="shared" si="306"/>
        <v>0</v>
      </c>
    </row>
    <row r="2704" spans="1:10">
      <c r="A2704" s="24">
        <v>7</v>
      </c>
      <c r="B2704" s="25" t="s">
        <v>30</v>
      </c>
      <c r="C2704" s="34"/>
      <c r="D2704" s="27">
        <v>141396</v>
      </c>
      <c r="E2704" s="28">
        <f t="shared" si="304"/>
        <v>0</v>
      </c>
      <c r="F2704" s="29">
        <v>0</v>
      </c>
      <c r="G2704" s="30">
        <f t="shared" si="305"/>
        <v>0</v>
      </c>
      <c r="H2704" s="31">
        <f t="shared" si="307"/>
        <v>130922.22222222222</v>
      </c>
      <c r="I2704" s="59"/>
      <c r="J2704" s="63">
        <f t="shared" si="306"/>
        <v>0</v>
      </c>
    </row>
    <row r="2705" spans="1:10">
      <c r="A2705" s="24">
        <v>8</v>
      </c>
      <c r="B2705" s="25" t="s">
        <v>31</v>
      </c>
      <c r="C2705" s="26"/>
      <c r="D2705" s="27">
        <v>232931</v>
      </c>
      <c r="E2705" s="28">
        <f t="shared" si="304"/>
        <v>0</v>
      </c>
      <c r="F2705" s="29">
        <v>0</v>
      </c>
      <c r="G2705" s="30">
        <f t="shared" si="305"/>
        <v>0</v>
      </c>
      <c r="H2705" s="31">
        <f t="shared" si="307"/>
        <v>215676.85185185182</v>
      </c>
      <c r="I2705" s="59"/>
      <c r="J2705" s="63">
        <f t="shared" si="306"/>
        <v>0</v>
      </c>
    </row>
    <row r="2706" spans="1:10">
      <c r="A2706" s="24">
        <v>9</v>
      </c>
      <c r="B2706" s="36" t="s">
        <v>32</v>
      </c>
      <c r="C2706" s="26"/>
      <c r="D2706" s="27">
        <v>101534</v>
      </c>
      <c r="E2706" s="28">
        <f t="shared" si="304"/>
        <v>0</v>
      </c>
      <c r="F2706" s="29">
        <v>0</v>
      </c>
      <c r="G2706" s="30">
        <f t="shared" si="305"/>
        <v>0</v>
      </c>
      <c r="H2706" s="31">
        <f t="shared" si="307"/>
        <v>94012.962962962964</v>
      </c>
      <c r="I2706" s="59"/>
      <c r="J2706" s="63">
        <f t="shared" si="306"/>
        <v>0</v>
      </c>
    </row>
    <row r="2707" spans="1:10">
      <c r="A2707" s="168">
        <v>10</v>
      </c>
      <c r="B2707" s="36" t="s">
        <v>33</v>
      </c>
      <c r="C2707" s="37"/>
      <c r="D2707" s="27">
        <v>110148</v>
      </c>
      <c r="E2707" s="156">
        <f t="shared" si="304"/>
        <v>0</v>
      </c>
      <c r="F2707" s="157">
        <v>0</v>
      </c>
      <c r="G2707" s="30">
        <f t="shared" si="305"/>
        <v>0</v>
      </c>
      <c r="H2707" s="170">
        <f t="shared" si="307"/>
        <v>101988.88888888888</v>
      </c>
      <c r="I2707" s="183"/>
      <c r="J2707" s="158">
        <f t="shared" si="306"/>
        <v>0</v>
      </c>
    </row>
    <row r="2708" spans="1:10">
      <c r="A2708" s="24">
        <v>11</v>
      </c>
      <c r="B2708" s="25" t="s">
        <v>34</v>
      </c>
      <c r="C2708" s="37">
        <v>10</v>
      </c>
      <c r="D2708" s="27">
        <v>54198</v>
      </c>
      <c r="E2708" s="28">
        <f t="shared" si="304"/>
        <v>541980</v>
      </c>
      <c r="F2708" s="29">
        <v>0</v>
      </c>
      <c r="G2708" s="30">
        <f t="shared" si="305"/>
        <v>541980</v>
      </c>
      <c r="H2708" s="31">
        <f t="shared" si="307"/>
        <v>50183.333333333328</v>
      </c>
      <c r="I2708" s="59"/>
      <c r="J2708" s="63">
        <f t="shared" si="306"/>
        <v>501833.33333333326</v>
      </c>
    </row>
    <row r="2709" spans="1:10">
      <c r="A2709" s="24">
        <v>12</v>
      </c>
      <c r="B2709" s="25" t="s">
        <v>35</v>
      </c>
      <c r="C2709" s="37"/>
      <c r="D2709" s="27">
        <v>49680</v>
      </c>
      <c r="E2709" s="28">
        <f t="shared" si="304"/>
        <v>0</v>
      </c>
      <c r="F2709" s="29">
        <v>0</v>
      </c>
      <c r="G2709" s="30">
        <f t="shared" si="305"/>
        <v>0</v>
      </c>
      <c r="H2709" s="31">
        <f t="shared" si="307"/>
        <v>46000</v>
      </c>
      <c r="I2709" s="59"/>
      <c r="J2709" s="63">
        <f t="shared" si="306"/>
        <v>0</v>
      </c>
    </row>
    <row r="2710" spans="1:10">
      <c r="A2710" s="168">
        <v>13</v>
      </c>
      <c r="B2710" s="25" t="s">
        <v>36</v>
      </c>
      <c r="C2710" s="37"/>
      <c r="D2710" s="38">
        <v>64152</v>
      </c>
      <c r="E2710" s="156">
        <f t="shared" si="304"/>
        <v>0</v>
      </c>
      <c r="F2710" s="157">
        <v>0</v>
      </c>
      <c r="G2710" s="30">
        <f t="shared" si="305"/>
        <v>0</v>
      </c>
      <c r="H2710" s="170">
        <f t="shared" si="307"/>
        <v>59399.999999999993</v>
      </c>
      <c r="I2710" s="183"/>
      <c r="J2710" s="158">
        <f t="shared" si="306"/>
        <v>0</v>
      </c>
    </row>
    <row r="2711" spans="1:10">
      <c r="A2711" s="168">
        <v>14</v>
      </c>
      <c r="B2711" s="25" t="s">
        <v>37</v>
      </c>
      <c r="C2711" s="37"/>
      <c r="D2711" s="38">
        <v>65934</v>
      </c>
      <c r="E2711" s="156">
        <f t="shared" si="304"/>
        <v>0</v>
      </c>
      <c r="F2711" s="157">
        <v>0</v>
      </c>
      <c r="G2711" s="30">
        <f t="shared" si="305"/>
        <v>0</v>
      </c>
      <c r="H2711" s="170">
        <f t="shared" si="307"/>
        <v>61049.999999999993</v>
      </c>
      <c r="I2711" s="183"/>
      <c r="J2711" s="158">
        <f t="shared" si="306"/>
        <v>0</v>
      </c>
    </row>
    <row r="2712" spans="1:10">
      <c r="A2712" s="168">
        <v>15</v>
      </c>
      <c r="B2712" s="25" t="s">
        <v>38</v>
      </c>
      <c r="C2712" s="37"/>
      <c r="D2712" s="38">
        <v>76626</v>
      </c>
      <c r="E2712" s="156">
        <f t="shared" si="304"/>
        <v>0</v>
      </c>
      <c r="F2712" s="157">
        <v>0</v>
      </c>
      <c r="G2712" s="30">
        <f t="shared" si="305"/>
        <v>0</v>
      </c>
      <c r="H2712" s="170">
        <f t="shared" si="307"/>
        <v>70950</v>
      </c>
      <c r="I2712" s="183"/>
      <c r="J2712" s="158">
        <f t="shared" si="306"/>
        <v>0</v>
      </c>
    </row>
    <row r="2713" spans="1:10">
      <c r="A2713" s="168">
        <v>16</v>
      </c>
      <c r="B2713" s="25" t="s">
        <v>39</v>
      </c>
      <c r="C2713" s="37"/>
      <c r="D2713" s="38">
        <v>80190</v>
      </c>
      <c r="E2713" s="156">
        <f t="shared" si="304"/>
        <v>0</v>
      </c>
      <c r="F2713" s="157">
        <v>0</v>
      </c>
      <c r="G2713" s="30">
        <f t="shared" si="305"/>
        <v>0</v>
      </c>
      <c r="H2713" s="170">
        <f t="shared" si="307"/>
        <v>74250</v>
      </c>
      <c r="I2713" s="183"/>
      <c r="J2713" s="158">
        <f t="shared" si="306"/>
        <v>0</v>
      </c>
    </row>
    <row r="2714" spans="1:10">
      <c r="A2714" s="168">
        <v>17</v>
      </c>
      <c r="B2714" s="25" t="s">
        <v>40</v>
      </c>
      <c r="C2714" s="37"/>
      <c r="D2714" s="38">
        <v>113832</v>
      </c>
      <c r="E2714" s="156">
        <f t="shared" si="304"/>
        <v>0</v>
      </c>
      <c r="F2714" s="157">
        <v>0</v>
      </c>
      <c r="G2714" s="30">
        <f t="shared" si="305"/>
        <v>0</v>
      </c>
      <c r="H2714" s="170">
        <f t="shared" si="307"/>
        <v>105400</v>
      </c>
      <c r="I2714" s="183"/>
      <c r="J2714" s="158">
        <f t="shared" si="306"/>
        <v>0</v>
      </c>
    </row>
    <row r="2715" spans="1:10">
      <c r="A2715" s="168">
        <v>18</v>
      </c>
      <c r="B2715" s="25" t="s">
        <v>41</v>
      </c>
      <c r="C2715" s="37"/>
      <c r="D2715" s="38">
        <v>98010</v>
      </c>
      <c r="E2715" s="156">
        <f t="shared" si="304"/>
        <v>0</v>
      </c>
      <c r="F2715" s="157">
        <v>0</v>
      </c>
      <c r="G2715" s="30">
        <f t="shared" si="305"/>
        <v>0</v>
      </c>
      <c r="H2715" s="170">
        <f t="shared" si="307"/>
        <v>90750</v>
      </c>
      <c r="I2715" s="183"/>
      <c r="J2715" s="158">
        <f t="shared" si="306"/>
        <v>0</v>
      </c>
    </row>
    <row r="2716" spans="1:10" ht="17.25">
      <c r="A2716" s="40"/>
      <c r="B2716" s="41" t="s">
        <v>42</v>
      </c>
      <c r="C2716" s="42">
        <f>SUM(C2698:C2715)</f>
        <v>25</v>
      </c>
      <c r="D2716" s="42"/>
      <c r="E2716" s="43">
        <f>SUM(E2698:E2715)</f>
        <v>2341125</v>
      </c>
      <c r="F2716" s="43"/>
      <c r="G2716" s="44">
        <f>SUM(G2698:G2715)</f>
        <v>1891338.75</v>
      </c>
      <c r="H2716" s="45"/>
      <c r="I2716" s="64"/>
      <c r="J2716" s="45">
        <f>SUM(J2698:J2715)</f>
        <v>1751239.5833333333</v>
      </c>
    </row>
    <row r="2717" spans="1:10" ht="31.5">
      <c r="A2717" s="46"/>
      <c r="B2717" s="47"/>
      <c r="C2717" s="48"/>
      <c r="D2717" s="48"/>
      <c r="E2717" s="49"/>
      <c r="F2717" s="49"/>
      <c r="G2717" s="50"/>
      <c r="H2717" s="51"/>
      <c r="I2717" s="65"/>
      <c r="J2717" s="184">
        <f>J2716*0.08</f>
        <v>140099.16666666666</v>
      </c>
    </row>
    <row r="2718" spans="1:10" ht="18">
      <c r="A2718" s="283" t="s">
        <v>43</v>
      </c>
      <c r="B2718" s="283"/>
      <c r="C2718" s="284" t="s">
        <v>44</v>
      </c>
      <c r="D2718" s="284"/>
      <c r="E2718" s="54"/>
      <c r="F2718" s="54"/>
      <c r="G2718" s="55" t="s">
        <v>45</v>
      </c>
      <c r="H2718" s="56"/>
      <c r="I2718" s="66"/>
      <c r="J2718" s="185">
        <f>SUM(J2716:J2717)</f>
        <v>1891338.75</v>
      </c>
    </row>
    <row r="2721" spans="1:10">
      <c r="B2721" s="131" t="s">
        <v>165</v>
      </c>
      <c r="C2721" s="131" t="s">
        <v>166</v>
      </c>
      <c r="D2721" s="131"/>
      <c r="E2721" s="131" t="s">
        <v>167</v>
      </c>
    </row>
    <row r="2724" spans="1:10" ht="15.75">
      <c r="A2724" s="279" t="s">
        <v>0</v>
      </c>
      <c r="B2724" s="279"/>
      <c r="C2724" s="279"/>
      <c r="D2724" s="279"/>
      <c r="E2724" s="279"/>
      <c r="F2724" s="279"/>
      <c r="G2724" s="279"/>
      <c r="H2724" s="3"/>
      <c r="I2724" s="182"/>
      <c r="J2724" s="3"/>
    </row>
    <row r="2725" spans="1:10" ht="15.75">
      <c r="A2725" s="279" t="s">
        <v>1</v>
      </c>
      <c r="B2725" s="279"/>
      <c r="C2725" s="279"/>
      <c r="D2725" s="279"/>
      <c r="E2725" s="279"/>
      <c r="F2725" s="279"/>
      <c r="G2725" s="279"/>
      <c r="H2725" s="176"/>
      <c r="I2725" s="176"/>
      <c r="J2725" s="176"/>
    </row>
    <row r="2726" spans="1:10" ht="15.75">
      <c r="A2726" s="279" t="s">
        <v>2</v>
      </c>
      <c r="B2726" s="279"/>
      <c r="C2726" s="279"/>
      <c r="D2726" s="279"/>
      <c r="E2726" s="279"/>
      <c r="F2726" s="279"/>
      <c r="G2726" s="279"/>
      <c r="H2726" s="3"/>
      <c r="I2726" s="59"/>
      <c r="J2726" s="3"/>
    </row>
    <row r="2727" spans="1:10" ht="15.75">
      <c r="A2727" s="279" t="s">
        <v>4</v>
      </c>
      <c r="B2727" s="279"/>
      <c r="C2727" s="279"/>
      <c r="D2727" s="279"/>
      <c r="E2727" s="279"/>
      <c r="F2727" s="279"/>
      <c r="G2727" s="279"/>
      <c r="H2727" s="3"/>
      <c r="I2727" s="59"/>
      <c r="J2727" s="3"/>
    </row>
    <row r="2728" spans="1:10" ht="15.75">
      <c r="A2728" s="280" t="s">
        <v>6</v>
      </c>
      <c r="B2728" s="280"/>
      <c r="C2728" s="280"/>
      <c r="D2728" s="280"/>
      <c r="E2728" s="280"/>
      <c r="F2728" s="280"/>
      <c r="G2728" s="280"/>
      <c r="H2728" s="3"/>
      <c r="I2728" s="59"/>
      <c r="J2728" s="3"/>
    </row>
    <row r="2729" spans="1:10" ht="27.75">
      <c r="A2729" s="9"/>
      <c r="B2729" s="9"/>
      <c r="C2729" s="281" t="s">
        <v>441</v>
      </c>
      <c r="D2729" s="281"/>
      <c r="E2729" s="281"/>
      <c r="F2729" s="281"/>
      <c r="G2729" s="281"/>
      <c r="H2729" s="3"/>
      <c r="I2729" s="59"/>
      <c r="J2729" s="3"/>
    </row>
    <row r="2730" spans="1:10" ht="15.75">
      <c r="A2730" s="11" t="s">
        <v>358</v>
      </c>
      <c r="B2730" s="12"/>
      <c r="C2730" s="13"/>
      <c r="D2730" s="286"/>
      <c r="E2730" s="286"/>
      <c r="F2730" s="286"/>
      <c r="G2730" s="286"/>
      <c r="H2730" s="15"/>
      <c r="I2730" s="59"/>
      <c r="J2730" s="3"/>
    </row>
    <row r="2731" spans="1:10" ht="15.75">
      <c r="A2731" s="11" t="s">
        <v>9</v>
      </c>
      <c r="B2731" s="286" t="s">
        <v>444</v>
      </c>
      <c r="C2731" s="286"/>
      <c r="D2731" s="286"/>
      <c r="E2731" s="286"/>
      <c r="F2731" s="286"/>
      <c r="G2731" s="16"/>
      <c r="H2731" s="20" t="s">
        <v>161</v>
      </c>
      <c r="I2731" s="62"/>
      <c r="J2731" s="61"/>
    </row>
    <row r="2732" spans="1:10" ht="18.75">
      <c r="A2732" s="11" t="s">
        <v>11</v>
      </c>
      <c r="B2732" s="303"/>
      <c r="C2732" s="303"/>
      <c r="D2732" s="303"/>
      <c r="E2732" s="303"/>
      <c r="F2732" s="303"/>
      <c r="G2732" s="180"/>
      <c r="H2732" s="180"/>
      <c r="I2732" s="180"/>
      <c r="J2732" s="3"/>
    </row>
    <row r="2733" spans="1:10" ht="15.75">
      <c r="A2733" s="21" t="s">
        <v>14</v>
      </c>
      <c r="B2733" s="181"/>
      <c r="C2733" s="21" t="s">
        <v>17</v>
      </c>
      <c r="D2733" s="22" t="s">
        <v>18</v>
      </c>
      <c r="E2733" s="23" t="s">
        <v>19</v>
      </c>
      <c r="F2733" s="23" t="s">
        <v>20</v>
      </c>
      <c r="G2733" s="21" t="s">
        <v>21</v>
      </c>
      <c r="H2733" s="3"/>
      <c r="I2733" s="59"/>
      <c r="J2733" s="3"/>
    </row>
    <row r="2734" spans="1:10">
      <c r="A2734" s="24">
        <v>1</v>
      </c>
      <c r="B2734" s="25" t="s">
        <v>23</v>
      </c>
      <c r="C2734" s="26"/>
      <c r="D2734" s="27">
        <v>79305</v>
      </c>
      <c r="E2734" s="28">
        <f t="shared" ref="E2734:E2751" si="308">D2734*C2734</f>
        <v>0</v>
      </c>
      <c r="F2734" s="29">
        <v>0</v>
      </c>
      <c r="G2734" s="30">
        <f t="shared" ref="G2734:G2751" si="309">E2734-E2734*F2734</f>
        <v>0</v>
      </c>
      <c r="H2734" s="31">
        <f>D2734/1.08</f>
        <v>73430.555555555547</v>
      </c>
      <c r="I2734" s="59"/>
      <c r="J2734" s="63">
        <f t="shared" ref="J2734:J2751" si="310">H2734*C2734</f>
        <v>0</v>
      </c>
    </row>
    <row r="2735" spans="1:10">
      <c r="A2735" s="120">
        <v>2</v>
      </c>
      <c r="B2735" s="121" t="s">
        <v>25</v>
      </c>
      <c r="C2735" s="126"/>
      <c r="D2735" s="33">
        <v>128591</v>
      </c>
      <c r="E2735" s="123">
        <f t="shared" si="308"/>
        <v>0</v>
      </c>
      <c r="F2735" s="29">
        <v>0</v>
      </c>
      <c r="G2735" s="125">
        <f t="shared" si="309"/>
        <v>0</v>
      </c>
      <c r="H2735" s="31">
        <f>D2735/1.08</f>
        <v>119065.74074074073</v>
      </c>
      <c r="I2735" s="129"/>
      <c r="J2735" s="63">
        <f t="shared" si="310"/>
        <v>0</v>
      </c>
    </row>
    <row r="2736" spans="1:10">
      <c r="A2736" s="24">
        <v>3</v>
      </c>
      <c r="B2736" s="25" t="s">
        <v>26</v>
      </c>
      <c r="C2736" s="88"/>
      <c r="D2736" s="27">
        <v>60043</v>
      </c>
      <c r="E2736" s="28">
        <f t="shared" si="308"/>
        <v>0</v>
      </c>
      <c r="F2736" s="29">
        <v>0</v>
      </c>
      <c r="G2736" s="30">
        <f t="shared" si="309"/>
        <v>0</v>
      </c>
      <c r="H2736" s="31">
        <f>D2736/1.08</f>
        <v>55595.370370370365</v>
      </c>
      <c r="I2736" s="59"/>
      <c r="J2736" s="63">
        <f t="shared" si="310"/>
        <v>0</v>
      </c>
    </row>
    <row r="2737" spans="1:10">
      <c r="A2737" s="24">
        <v>4</v>
      </c>
      <c r="B2737" s="25" t="s">
        <v>27</v>
      </c>
      <c r="C2737" s="35"/>
      <c r="D2737" s="27">
        <v>115781</v>
      </c>
      <c r="E2737" s="28">
        <f t="shared" si="308"/>
        <v>0</v>
      </c>
      <c r="F2737" s="29">
        <v>0</v>
      </c>
      <c r="G2737" s="30">
        <f t="shared" si="309"/>
        <v>0</v>
      </c>
      <c r="H2737" s="31">
        <f>D2737/1.08</f>
        <v>107204.62962962962</v>
      </c>
      <c r="I2737" s="59"/>
      <c r="J2737" s="63">
        <f t="shared" si="310"/>
        <v>0</v>
      </c>
    </row>
    <row r="2738" spans="1:10">
      <c r="A2738" s="24">
        <v>5</v>
      </c>
      <c r="B2738" s="25" t="s">
        <v>28</v>
      </c>
      <c r="C2738" s="32"/>
      <c r="D2738" s="33">
        <v>119943</v>
      </c>
      <c r="E2738" s="123">
        <f t="shared" si="308"/>
        <v>0</v>
      </c>
      <c r="F2738" s="124">
        <v>0.25</v>
      </c>
      <c r="G2738" s="125">
        <f t="shared" si="309"/>
        <v>0</v>
      </c>
      <c r="H2738" s="128">
        <f>D2738/1.08*0.75</f>
        <v>83293.75</v>
      </c>
      <c r="I2738" s="59"/>
      <c r="J2738" s="63">
        <f t="shared" si="310"/>
        <v>0</v>
      </c>
    </row>
    <row r="2739" spans="1:10">
      <c r="A2739" s="24">
        <v>6</v>
      </c>
      <c r="B2739" s="25" t="s">
        <v>29</v>
      </c>
      <c r="C2739" s="26"/>
      <c r="D2739" s="27">
        <v>94810</v>
      </c>
      <c r="E2739" s="28">
        <f t="shared" si="308"/>
        <v>0</v>
      </c>
      <c r="F2739" s="29">
        <v>0</v>
      </c>
      <c r="G2739" s="30">
        <f t="shared" si="309"/>
        <v>0</v>
      </c>
      <c r="H2739" s="31">
        <f t="shared" ref="H2739:H2751" si="311">D2739/1.08</f>
        <v>87787.037037037036</v>
      </c>
      <c r="I2739" s="59"/>
      <c r="J2739" s="63">
        <f t="shared" si="310"/>
        <v>0</v>
      </c>
    </row>
    <row r="2740" spans="1:10">
      <c r="A2740" s="24">
        <v>7</v>
      </c>
      <c r="B2740" s="25" t="s">
        <v>30</v>
      </c>
      <c r="C2740" s="34"/>
      <c r="D2740" s="27">
        <v>141396</v>
      </c>
      <c r="E2740" s="28">
        <f t="shared" si="308"/>
        <v>0</v>
      </c>
      <c r="F2740" s="29">
        <v>0</v>
      </c>
      <c r="G2740" s="30">
        <f t="shared" si="309"/>
        <v>0</v>
      </c>
      <c r="H2740" s="31">
        <f t="shared" si="311"/>
        <v>130922.22222222222</v>
      </c>
      <c r="I2740" s="59"/>
      <c r="J2740" s="63">
        <f t="shared" si="310"/>
        <v>0</v>
      </c>
    </row>
    <row r="2741" spans="1:10">
      <c r="A2741" s="24">
        <v>8</v>
      </c>
      <c r="B2741" s="25" t="s">
        <v>31</v>
      </c>
      <c r="C2741" s="26"/>
      <c r="D2741" s="27">
        <v>232931</v>
      </c>
      <c r="E2741" s="28">
        <f t="shared" si="308"/>
        <v>0</v>
      </c>
      <c r="F2741" s="29">
        <v>0</v>
      </c>
      <c r="G2741" s="30">
        <f t="shared" si="309"/>
        <v>0</v>
      </c>
      <c r="H2741" s="31">
        <f t="shared" si="311"/>
        <v>215676.85185185182</v>
      </c>
      <c r="I2741" s="59"/>
      <c r="J2741" s="63">
        <f t="shared" si="310"/>
        <v>0</v>
      </c>
    </row>
    <row r="2742" spans="1:10">
      <c r="A2742" s="24">
        <v>9</v>
      </c>
      <c r="B2742" s="36" t="s">
        <v>32</v>
      </c>
      <c r="C2742" s="26"/>
      <c r="D2742" s="27">
        <v>101534</v>
      </c>
      <c r="E2742" s="28">
        <f t="shared" si="308"/>
        <v>0</v>
      </c>
      <c r="F2742" s="29">
        <v>0</v>
      </c>
      <c r="G2742" s="30">
        <f t="shared" si="309"/>
        <v>0</v>
      </c>
      <c r="H2742" s="31">
        <f t="shared" si="311"/>
        <v>94012.962962962964</v>
      </c>
      <c r="I2742" s="59"/>
      <c r="J2742" s="63">
        <f t="shared" si="310"/>
        <v>0</v>
      </c>
    </row>
    <row r="2743" spans="1:10">
      <c r="A2743" s="168">
        <v>10</v>
      </c>
      <c r="B2743" s="36" t="s">
        <v>33</v>
      </c>
      <c r="C2743" s="37"/>
      <c r="D2743" s="27">
        <v>110148</v>
      </c>
      <c r="E2743" s="156">
        <f t="shared" si="308"/>
        <v>0</v>
      </c>
      <c r="F2743" s="157">
        <v>0</v>
      </c>
      <c r="G2743" s="30">
        <f t="shared" si="309"/>
        <v>0</v>
      </c>
      <c r="H2743" s="170">
        <f t="shared" si="311"/>
        <v>101988.88888888888</v>
      </c>
      <c r="I2743" s="183"/>
      <c r="J2743" s="158">
        <f t="shared" si="310"/>
        <v>0</v>
      </c>
    </row>
    <row r="2744" spans="1:10">
      <c r="A2744" s="24">
        <v>11</v>
      </c>
      <c r="B2744" s="25" t="s">
        <v>34</v>
      </c>
      <c r="C2744" s="37">
        <v>10</v>
      </c>
      <c r="D2744" s="27">
        <v>54198</v>
      </c>
      <c r="E2744" s="28">
        <f t="shared" si="308"/>
        <v>541980</v>
      </c>
      <c r="F2744" s="29">
        <v>0</v>
      </c>
      <c r="G2744" s="30">
        <f t="shared" si="309"/>
        <v>541980</v>
      </c>
      <c r="H2744" s="31">
        <f t="shared" si="311"/>
        <v>50183.333333333328</v>
      </c>
      <c r="I2744" s="59"/>
      <c r="J2744" s="63">
        <f t="shared" si="310"/>
        <v>501833.33333333326</v>
      </c>
    </row>
    <row r="2745" spans="1:10">
      <c r="A2745" s="24">
        <v>12</v>
      </c>
      <c r="B2745" s="25" t="s">
        <v>35</v>
      </c>
      <c r="C2745" s="37"/>
      <c r="D2745" s="27">
        <v>49680</v>
      </c>
      <c r="E2745" s="28">
        <f t="shared" si="308"/>
        <v>0</v>
      </c>
      <c r="F2745" s="29">
        <v>0</v>
      </c>
      <c r="G2745" s="30">
        <f t="shared" si="309"/>
        <v>0</v>
      </c>
      <c r="H2745" s="31">
        <f t="shared" si="311"/>
        <v>46000</v>
      </c>
      <c r="I2745" s="59"/>
      <c r="J2745" s="63">
        <f t="shared" si="310"/>
        <v>0</v>
      </c>
    </row>
    <row r="2746" spans="1:10">
      <c r="A2746" s="168">
        <v>13</v>
      </c>
      <c r="B2746" s="25" t="s">
        <v>36</v>
      </c>
      <c r="C2746" s="37"/>
      <c r="D2746" s="38">
        <v>64152</v>
      </c>
      <c r="E2746" s="156">
        <f t="shared" si="308"/>
        <v>0</v>
      </c>
      <c r="F2746" s="157">
        <v>0</v>
      </c>
      <c r="G2746" s="30">
        <f t="shared" si="309"/>
        <v>0</v>
      </c>
      <c r="H2746" s="170">
        <f t="shared" si="311"/>
        <v>59399.999999999993</v>
      </c>
      <c r="I2746" s="183"/>
      <c r="J2746" s="158">
        <f t="shared" si="310"/>
        <v>0</v>
      </c>
    </row>
    <row r="2747" spans="1:10">
      <c r="A2747" s="168">
        <v>14</v>
      </c>
      <c r="B2747" s="25" t="s">
        <v>37</v>
      </c>
      <c r="C2747" s="37"/>
      <c r="D2747" s="38">
        <v>65934</v>
      </c>
      <c r="E2747" s="156">
        <f t="shared" si="308"/>
        <v>0</v>
      </c>
      <c r="F2747" s="157">
        <v>0</v>
      </c>
      <c r="G2747" s="30">
        <f t="shared" si="309"/>
        <v>0</v>
      </c>
      <c r="H2747" s="170">
        <f t="shared" si="311"/>
        <v>61049.999999999993</v>
      </c>
      <c r="I2747" s="183"/>
      <c r="J2747" s="158">
        <f t="shared" si="310"/>
        <v>0</v>
      </c>
    </row>
    <row r="2748" spans="1:10">
      <c r="A2748" s="168">
        <v>15</v>
      </c>
      <c r="B2748" s="25" t="s">
        <v>38</v>
      </c>
      <c r="C2748" s="37"/>
      <c r="D2748" s="38">
        <v>76626</v>
      </c>
      <c r="E2748" s="156">
        <f t="shared" si="308"/>
        <v>0</v>
      </c>
      <c r="F2748" s="157">
        <v>0</v>
      </c>
      <c r="G2748" s="30">
        <f t="shared" si="309"/>
        <v>0</v>
      </c>
      <c r="H2748" s="170">
        <f t="shared" si="311"/>
        <v>70950</v>
      </c>
      <c r="I2748" s="183"/>
      <c r="J2748" s="158">
        <f t="shared" si="310"/>
        <v>0</v>
      </c>
    </row>
    <row r="2749" spans="1:10">
      <c r="A2749" s="168">
        <v>16</v>
      </c>
      <c r="B2749" s="25" t="s">
        <v>39</v>
      </c>
      <c r="C2749" s="37"/>
      <c r="D2749" s="38">
        <v>80190</v>
      </c>
      <c r="E2749" s="156">
        <f t="shared" si="308"/>
        <v>0</v>
      </c>
      <c r="F2749" s="157">
        <v>0</v>
      </c>
      <c r="G2749" s="30">
        <f t="shared" si="309"/>
        <v>0</v>
      </c>
      <c r="H2749" s="170">
        <f t="shared" si="311"/>
        <v>74250</v>
      </c>
      <c r="I2749" s="183"/>
      <c r="J2749" s="158">
        <f t="shared" si="310"/>
        <v>0</v>
      </c>
    </row>
    <row r="2750" spans="1:10">
      <c r="A2750" s="168">
        <v>17</v>
      </c>
      <c r="B2750" s="25" t="s">
        <v>40</v>
      </c>
      <c r="C2750" s="37"/>
      <c r="D2750" s="38">
        <v>113832</v>
      </c>
      <c r="E2750" s="156">
        <f t="shared" si="308"/>
        <v>0</v>
      </c>
      <c r="F2750" s="157">
        <v>0</v>
      </c>
      <c r="G2750" s="30">
        <f t="shared" si="309"/>
        <v>0</v>
      </c>
      <c r="H2750" s="170">
        <f t="shared" si="311"/>
        <v>105400</v>
      </c>
      <c r="I2750" s="183"/>
      <c r="J2750" s="158">
        <f t="shared" si="310"/>
        <v>0</v>
      </c>
    </row>
    <row r="2751" spans="1:10">
      <c r="A2751" s="168">
        <v>18</v>
      </c>
      <c r="B2751" s="25" t="s">
        <v>41</v>
      </c>
      <c r="C2751" s="37"/>
      <c r="D2751" s="38">
        <v>98010</v>
      </c>
      <c r="E2751" s="156">
        <f t="shared" si="308"/>
        <v>0</v>
      </c>
      <c r="F2751" s="157">
        <v>0</v>
      </c>
      <c r="G2751" s="30">
        <f t="shared" si="309"/>
        <v>0</v>
      </c>
      <c r="H2751" s="170">
        <f t="shared" si="311"/>
        <v>90750</v>
      </c>
      <c r="I2751" s="183"/>
      <c r="J2751" s="158">
        <f t="shared" si="310"/>
        <v>0</v>
      </c>
    </row>
    <row r="2752" spans="1:10" ht="17.25">
      <c r="A2752" s="40"/>
      <c r="B2752" s="41" t="s">
        <v>42</v>
      </c>
      <c r="C2752" s="42">
        <f>SUM(C2734:C2751)</f>
        <v>10</v>
      </c>
      <c r="D2752" s="42"/>
      <c r="E2752" s="43">
        <f>SUM(E2734:E2751)</f>
        <v>541980</v>
      </c>
      <c r="F2752" s="43"/>
      <c r="G2752" s="44">
        <f>SUM(G2734:G2751)</f>
        <v>541980</v>
      </c>
      <c r="H2752" s="45"/>
      <c r="I2752" s="64"/>
      <c r="J2752" s="45">
        <f>SUM(J2734:J2751)</f>
        <v>501833.33333333326</v>
      </c>
    </row>
    <row r="2753" spans="1:10" ht="31.5">
      <c r="A2753" s="46"/>
      <c r="B2753" s="47"/>
      <c r="C2753" s="48"/>
      <c r="D2753" s="48"/>
      <c r="E2753" s="49"/>
      <c r="F2753" s="49"/>
      <c r="G2753" s="50"/>
      <c r="H2753" s="51"/>
      <c r="I2753" s="65"/>
      <c r="J2753" s="184">
        <f>J2752*0.08</f>
        <v>40146.666666666664</v>
      </c>
    </row>
    <row r="2754" spans="1:10" ht="18">
      <c r="A2754" s="283" t="s">
        <v>43</v>
      </c>
      <c r="B2754" s="283"/>
      <c r="C2754" s="284" t="s">
        <v>44</v>
      </c>
      <c r="D2754" s="284"/>
      <c r="E2754" s="54"/>
      <c r="F2754" s="54"/>
      <c r="G2754" s="55" t="s">
        <v>45</v>
      </c>
      <c r="H2754" s="56"/>
      <c r="I2754" s="66"/>
      <c r="J2754" s="185">
        <f>SUM(J2752:J2753)</f>
        <v>541979.99999999988</v>
      </c>
    </row>
    <row r="2757" spans="1:10">
      <c r="B2757" s="131" t="s">
        <v>165</v>
      </c>
      <c r="C2757" s="131" t="s">
        <v>166</v>
      </c>
      <c r="D2757" s="131"/>
      <c r="E2757" s="131" t="s">
        <v>167</v>
      </c>
    </row>
    <row r="2760" spans="1:10" ht="15.75">
      <c r="A2760" s="279" t="s">
        <v>0</v>
      </c>
      <c r="B2760" s="279"/>
      <c r="C2760" s="279"/>
      <c r="D2760" s="279"/>
      <c r="E2760" s="279"/>
      <c r="F2760" s="279"/>
      <c r="G2760" s="279"/>
      <c r="H2760" s="3"/>
      <c r="I2760" s="182"/>
      <c r="J2760" s="3"/>
    </row>
    <row r="2761" spans="1:10" ht="15.75">
      <c r="A2761" s="279" t="s">
        <v>1</v>
      </c>
      <c r="B2761" s="279"/>
      <c r="C2761" s="279"/>
      <c r="D2761" s="279"/>
      <c r="E2761" s="279"/>
      <c r="F2761" s="279"/>
      <c r="G2761" s="279"/>
      <c r="H2761" s="176"/>
      <c r="I2761" s="176"/>
      <c r="J2761" s="176"/>
    </row>
    <row r="2762" spans="1:10" ht="15.75">
      <c r="A2762" s="279" t="s">
        <v>2</v>
      </c>
      <c r="B2762" s="279"/>
      <c r="C2762" s="279"/>
      <c r="D2762" s="279"/>
      <c r="E2762" s="279"/>
      <c r="F2762" s="279"/>
      <c r="G2762" s="279"/>
      <c r="H2762" s="3"/>
      <c r="I2762" s="59"/>
      <c r="J2762" s="3"/>
    </row>
    <row r="2763" spans="1:10" ht="15.75">
      <c r="A2763" s="279" t="s">
        <v>4</v>
      </c>
      <c r="B2763" s="279"/>
      <c r="C2763" s="279"/>
      <c r="D2763" s="279"/>
      <c r="E2763" s="279"/>
      <c r="F2763" s="279"/>
      <c r="G2763" s="279"/>
      <c r="H2763" s="3"/>
      <c r="I2763" s="59"/>
      <c r="J2763" s="3"/>
    </row>
    <row r="2764" spans="1:10" ht="15.75">
      <c r="A2764" s="280" t="s">
        <v>6</v>
      </c>
      <c r="B2764" s="280"/>
      <c r="C2764" s="280"/>
      <c r="D2764" s="280"/>
      <c r="E2764" s="280"/>
      <c r="F2764" s="280"/>
      <c r="G2764" s="280"/>
      <c r="H2764" s="3"/>
      <c r="I2764" s="59"/>
      <c r="J2764" s="3"/>
    </row>
    <row r="2765" spans="1:10" ht="27.75">
      <c r="A2765" s="9"/>
      <c r="B2765" s="9"/>
      <c r="C2765" s="281" t="s">
        <v>441</v>
      </c>
      <c r="D2765" s="281"/>
      <c r="E2765" s="281"/>
      <c r="F2765" s="281"/>
      <c r="G2765" s="281"/>
      <c r="H2765" s="3"/>
      <c r="I2765" s="59"/>
      <c r="J2765" s="3"/>
    </row>
    <row r="2766" spans="1:10" ht="15.75">
      <c r="A2766" s="11" t="s">
        <v>358</v>
      </c>
      <c r="B2766" s="12"/>
      <c r="C2766" s="13"/>
      <c r="D2766" s="286"/>
      <c r="E2766" s="286"/>
      <c r="F2766" s="286"/>
      <c r="G2766" s="286"/>
      <c r="H2766" s="15"/>
      <c r="I2766" s="59"/>
      <c r="J2766" s="3"/>
    </row>
    <row r="2767" spans="1:10" ht="15.75">
      <c r="A2767" s="11" t="s">
        <v>9</v>
      </c>
      <c r="B2767" s="286" t="s">
        <v>425</v>
      </c>
      <c r="C2767" s="286"/>
      <c r="D2767" s="286"/>
      <c r="E2767" s="286"/>
      <c r="F2767" s="286"/>
      <c r="G2767" s="16"/>
      <c r="H2767" s="20" t="s">
        <v>161</v>
      </c>
      <c r="I2767" s="62">
        <v>12096</v>
      </c>
      <c r="J2767" s="61"/>
    </row>
    <row r="2768" spans="1:10" ht="18.75">
      <c r="A2768" s="11" t="s">
        <v>11</v>
      </c>
      <c r="B2768" s="303"/>
      <c r="C2768" s="303"/>
      <c r="D2768" s="303"/>
      <c r="E2768" s="303"/>
      <c r="F2768" s="303"/>
      <c r="G2768" s="180"/>
      <c r="H2768" s="180"/>
      <c r="I2768" s="180"/>
      <c r="J2768" s="3"/>
    </row>
    <row r="2769" spans="1:10" ht="15.75">
      <c r="A2769" s="21" t="s">
        <v>14</v>
      </c>
      <c r="B2769" s="181"/>
      <c r="C2769" s="21" t="s">
        <v>17</v>
      </c>
      <c r="D2769" s="22" t="s">
        <v>18</v>
      </c>
      <c r="E2769" s="23" t="s">
        <v>19</v>
      </c>
      <c r="F2769" s="23" t="s">
        <v>20</v>
      </c>
      <c r="G2769" s="21" t="s">
        <v>21</v>
      </c>
      <c r="H2769" s="3"/>
      <c r="I2769" s="59"/>
      <c r="J2769" s="3"/>
    </row>
    <row r="2770" spans="1:10">
      <c r="A2770" s="24">
        <v>1</v>
      </c>
      <c r="B2770" s="25" t="s">
        <v>23</v>
      </c>
      <c r="C2770" s="26"/>
      <c r="D2770" s="27">
        <v>79305</v>
      </c>
      <c r="E2770" s="28">
        <f t="shared" ref="E2770:E2787" si="312">D2770*C2770</f>
        <v>0</v>
      </c>
      <c r="F2770" s="29">
        <v>0</v>
      </c>
      <c r="G2770" s="30">
        <f t="shared" ref="G2770:G2787" si="313">E2770-E2770*F2770</f>
        <v>0</v>
      </c>
      <c r="H2770" s="31">
        <f>D2770/1.08</f>
        <v>73430.555555555547</v>
      </c>
      <c r="I2770" s="59"/>
      <c r="J2770" s="63">
        <f t="shared" ref="J2770:J2787" si="314">H2770*C2770</f>
        <v>0</v>
      </c>
    </row>
    <row r="2771" spans="1:10">
      <c r="A2771" s="120">
        <v>2</v>
      </c>
      <c r="B2771" s="121" t="s">
        <v>25</v>
      </c>
      <c r="C2771" s="126"/>
      <c r="D2771" s="33">
        <v>128591</v>
      </c>
      <c r="E2771" s="123">
        <f t="shared" si="312"/>
        <v>0</v>
      </c>
      <c r="F2771" s="29">
        <v>0</v>
      </c>
      <c r="G2771" s="125">
        <f t="shared" si="313"/>
        <v>0</v>
      </c>
      <c r="H2771" s="31">
        <f>D2771/1.08</f>
        <v>119065.74074074073</v>
      </c>
      <c r="I2771" s="129"/>
      <c r="J2771" s="63">
        <f t="shared" si="314"/>
        <v>0</v>
      </c>
    </row>
    <row r="2772" spans="1:10">
      <c r="A2772" s="24">
        <v>3</v>
      </c>
      <c r="B2772" s="25" t="s">
        <v>26</v>
      </c>
      <c r="C2772" s="88"/>
      <c r="D2772" s="27">
        <v>60043</v>
      </c>
      <c r="E2772" s="28">
        <f t="shared" si="312"/>
        <v>0</v>
      </c>
      <c r="F2772" s="29">
        <v>0</v>
      </c>
      <c r="G2772" s="30">
        <f t="shared" si="313"/>
        <v>0</v>
      </c>
      <c r="H2772" s="31">
        <f>D2772/1.08</f>
        <v>55595.370370370365</v>
      </c>
      <c r="I2772" s="59"/>
      <c r="J2772" s="63">
        <f t="shared" si="314"/>
        <v>0</v>
      </c>
    </row>
    <row r="2773" spans="1:10">
      <c r="A2773" s="24">
        <v>4</v>
      </c>
      <c r="B2773" s="25" t="s">
        <v>27</v>
      </c>
      <c r="C2773" s="35"/>
      <c r="D2773" s="27">
        <v>115781</v>
      </c>
      <c r="E2773" s="28">
        <f t="shared" si="312"/>
        <v>0</v>
      </c>
      <c r="F2773" s="29">
        <v>0</v>
      </c>
      <c r="G2773" s="30">
        <f t="shared" si="313"/>
        <v>0</v>
      </c>
      <c r="H2773" s="31">
        <f>D2773/1.08</f>
        <v>107204.62962962962</v>
      </c>
      <c r="I2773" s="59"/>
      <c r="J2773" s="63">
        <f t="shared" si="314"/>
        <v>0</v>
      </c>
    </row>
    <row r="2774" spans="1:10">
      <c r="A2774" s="24">
        <v>5</v>
      </c>
      <c r="B2774" s="25" t="s">
        <v>28</v>
      </c>
      <c r="C2774" s="32"/>
      <c r="D2774" s="33">
        <v>119943</v>
      </c>
      <c r="E2774" s="123">
        <f t="shared" si="312"/>
        <v>0</v>
      </c>
      <c r="F2774" s="124">
        <v>0.25</v>
      </c>
      <c r="G2774" s="125">
        <f t="shared" si="313"/>
        <v>0</v>
      </c>
      <c r="H2774" s="128">
        <f>D2774/1.08*0.75</f>
        <v>83293.75</v>
      </c>
      <c r="I2774" s="59"/>
      <c r="J2774" s="63">
        <f t="shared" si="314"/>
        <v>0</v>
      </c>
    </row>
    <row r="2775" spans="1:10">
      <c r="A2775" s="24">
        <v>6</v>
      </c>
      <c r="B2775" s="25" t="s">
        <v>29</v>
      </c>
      <c r="C2775" s="26"/>
      <c r="D2775" s="27">
        <v>94810</v>
      </c>
      <c r="E2775" s="28">
        <f t="shared" si="312"/>
        <v>0</v>
      </c>
      <c r="F2775" s="29">
        <v>0</v>
      </c>
      <c r="G2775" s="30">
        <f t="shared" si="313"/>
        <v>0</v>
      </c>
      <c r="H2775" s="31">
        <f t="shared" ref="H2775:H2787" si="315">D2775/1.08</f>
        <v>87787.037037037036</v>
      </c>
      <c r="I2775" s="59"/>
      <c r="J2775" s="63">
        <f t="shared" si="314"/>
        <v>0</v>
      </c>
    </row>
    <row r="2776" spans="1:10">
      <c r="A2776" s="24">
        <v>7</v>
      </c>
      <c r="B2776" s="25" t="s">
        <v>30</v>
      </c>
      <c r="C2776" s="34"/>
      <c r="D2776" s="27">
        <v>141396</v>
      </c>
      <c r="E2776" s="28">
        <f t="shared" si="312"/>
        <v>0</v>
      </c>
      <c r="F2776" s="29">
        <v>0</v>
      </c>
      <c r="G2776" s="30">
        <f t="shared" si="313"/>
        <v>0</v>
      </c>
      <c r="H2776" s="31">
        <f t="shared" si="315"/>
        <v>130922.22222222222</v>
      </c>
      <c r="I2776" s="59"/>
      <c r="J2776" s="63">
        <f t="shared" si="314"/>
        <v>0</v>
      </c>
    </row>
    <row r="2777" spans="1:10">
      <c r="A2777" s="24">
        <v>8</v>
      </c>
      <c r="B2777" s="25" t="s">
        <v>31</v>
      </c>
      <c r="C2777" s="26"/>
      <c r="D2777" s="27">
        <v>232931</v>
      </c>
      <c r="E2777" s="28">
        <f t="shared" si="312"/>
        <v>0</v>
      </c>
      <c r="F2777" s="29">
        <v>0</v>
      </c>
      <c r="G2777" s="30">
        <f t="shared" si="313"/>
        <v>0</v>
      </c>
      <c r="H2777" s="31">
        <f t="shared" si="315"/>
        <v>215676.85185185182</v>
      </c>
      <c r="I2777" s="59"/>
      <c r="J2777" s="63">
        <f t="shared" si="314"/>
        <v>0</v>
      </c>
    </row>
    <row r="2778" spans="1:10">
      <c r="A2778" s="24">
        <v>9</v>
      </c>
      <c r="B2778" s="36" t="s">
        <v>32</v>
      </c>
      <c r="C2778" s="26"/>
      <c r="D2778" s="27">
        <v>101534</v>
      </c>
      <c r="E2778" s="28">
        <f t="shared" si="312"/>
        <v>0</v>
      </c>
      <c r="F2778" s="29">
        <v>0</v>
      </c>
      <c r="G2778" s="30">
        <f t="shared" si="313"/>
        <v>0</v>
      </c>
      <c r="H2778" s="31">
        <f t="shared" si="315"/>
        <v>94012.962962962964</v>
      </c>
      <c r="I2778" s="59"/>
      <c r="J2778" s="63">
        <f t="shared" si="314"/>
        <v>0</v>
      </c>
    </row>
    <row r="2779" spans="1:10">
      <c r="A2779" s="168">
        <v>10</v>
      </c>
      <c r="B2779" s="36" t="s">
        <v>33</v>
      </c>
      <c r="C2779" s="37"/>
      <c r="D2779" s="27">
        <v>110148</v>
      </c>
      <c r="E2779" s="156">
        <f t="shared" si="312"/>
        <v>0</v>
      </c>
      <c r="F2779" s="157">
        <v>0</v>
      </c>
      <c r="G2779" s="30">
        <f t="shared" si="313"/>
        <v>0</v>
      </c>
      <c r="H2779" s="170">
        <f t="shared" si="315"/>
        <v>101988.88888888888</v>
      </c>
      <c r="I2779" s="183"/>
      <c r="J2779" s="158">
        <f t="shared" si="314"/>
        <v>0</v>
      </c>
    </row>
    <row r="2780" spans="1:10">
      <c r="A2780" s="24">
        <v>11</v>
      </c>
      <c r="B2780" s="25" t="s">
        <v>34</v>
      </c>
      <c r="C2780" s="37">
        <v>10</v>
      </c>
      <c r="D2780" s="27">
        <v>54198</v>
      </c>
      <c r="E2780" s="28">
        <f t="shared" si="312"/>
        <v>541980</v>
      </c>
      <c r="F2780" s="29">
        <v>0</v>
      </c>
      <c r="G2780" s="30">
        <f t="shared" si="313"/>
        <v>541980</v>
      </c>
      <c r="H2780" s="31">
        <f t="shared" si="315"/>
        <v>50183.333333333328</v>
      </c>
      <c r="I2780" s="59"/>
      <c r="J2780" s="63">
        <f t="shared" si="314"/>
        <v>501833.33333333326</v>
      </c>
    </row>
    <row r="2781" spans="1:10">
      <c r="A2781" s="24">
        <v>12</v>
      </c>
      <c r="B2781" s="25" t="s">
        <v>35</v>
      </c>
      <c r="C2781" s="37"/>
      <c r="D2781" s="27">
        <v>49680</v>
      </c>
      <c r="E2781" s="28">
        <f t="shared" si="312"/>
        <v>0</v>
      </c>
      <c r="F2781" s="29">
        <v>0</v>
      </c>
      <c r="G2781" s="30">
        <f t="shared" si="313"/>
        <v>0</v>
      </c>
      <c r="H2781" s="31">
        <f t="shared" si="315"/>
        <v>46000</v>
      </c>
      <c r="I2781" s="59"/>
      <c r="J2781" s="63">
        <f t="shared" si="314"/>
        <v>0</v>
      </c>
    </row>
    <row r="2782" spans="1:10">
      <c r="A2782" s="168">
        <v>13</v>
      </c>
      <c r="B2782" s="25" t="s">
        <v>36</v>
      </c>
      <c r="C2782" s="37">
        <v>5</v>
      </c>
      <c r="D2782" s="38">
        <v>64152</v>
      </c>
      <c r="E2782" s="156">
        <f t="shared" si="312"/>
        <v>320760</v>
      </c>
      <c r="F2782" s="157">
        <v>0</v>
      </c>
      <c r="G2782" s="30">
        <f t="shared" si="313"/>
        <v>320760</v>
      </c>
      <c r="H2782" s="170">
        <f t="shared" si="315"/>
        <v>59399.999999999993</v>
      </c>
      <c r="I2782" s="183"/>
      <c r="J2782" s="158">
        <f t="shared" si="314"/>
        <v>296999.99999999994</v>
      </c>
    </row>
    <row r="2783" spans="1:10">
      <c r="A2783" s="168">
        <v>14</v>
      </c>
      <c r="B2783" s="25" t="s">
        <v>37</v>
      </c>
      <c r="C2783" s="37"/>
      <c r="D2783" s="38">
        <v>65934</v>
      </c>
      <c r="E2783" s="156">
        <f t="shared" si="312"/>
        <v>0</v>
      </c>
      <c r="F2783" s="157">
        <v>0</v>
      </c>
      <c r="G2783" s="30">
        <f t="shared" si="313"/>
        <v>0</v>
      </c>
      <c r="H2783" s="170">
        <f t="shared" si="315"/>
        <v>61049.999999999993</v>
      </c>
      <c r="I2783" s="183"/>
      <c r="J2783" s="158">
        <f t="shared" si="314"/>
        <v>0</v>
      </c>
    </row>
    <row r="2784" spans="1:10">
      <c r="A2784" s="168">
        <v>15</v>
      </c>
      <c r="B2784" s="25" t="s">
        <v>38</v>
      </c>
      <c r="C2784" s="37"/>
      <c r="D2784" s="38">
        <v>76626</v>
      </c>
      <c r="E2784" s="156">
        <f t="shared" si="312"/>
        <v>0</v>
      </c>
      <c r="F2784" s="157">
        <v>0</v>
      </c>
      <c r="G2784" s="30">
        <f t="shared" si="313"/>
        <v>0</v>
      </c>
      <c r="H2784" s="170">
        <f t="shared" si="315"/>
        <v>70950</v>
      </c>
      <c r="I2784" s="183"/>
      <c r="J2784" s="158">
        <f t="shared" si="314"/>
        <v>0</v>
      </c>
    </row>
    <row r="2785" spans="1:10">
      <c r="A2785" s="168">
        <v>16</v>
      </c>
      <c r="B2785" s="25" t="s">
        <v>39</v>
      </c>
      <c r="C2785" s="37">
        <v>10</v>
      </c>
      <c r="D2785" s="38">
        <v>80190</v>
      </c>
      <c r="E2785" s="156">
        <f t="shared" si="312"/>
        <v>801900</v>
      </c>
      <c r="F2785" s="157">
        <v>0</v>
      </c>
      <c r="G2785" s="30">
        <f t="shared" si="313"/>
        <v>801900</v>
      </c>
      <c r="H2785" s="170">
        <f t="shared" si="315"/>
        <v>74250</v>
      </c>
      <c r="I2785" s="183"/>
      <c r="J2785" s="158">
        <f t="shared" si="314"/>
        <v>742500</v>
      </c>
    </row>
    <row r="2786" spans="1:10">
      <c r="A2786" s="168">
        <v>17</v>
      </c>
      <c r="B2786" s="25" t="s">
        <v>40</v>
      </c>
      <c r="C2786" s="37"/>
      <c r="D2786" s="38">
        <v>113832</v>
      </c>
      <c r="E2786" s="156">
        <f t="shared" si="312"/>
        <v>0</v>
      </c>
      <c r="F2786" s="157">
        <v>0</v>
      </c>
      <c r="G2786" s="30">
        <f t="shared" si="313"/>
        <v>0</v>
      </c>
      <c r="H2786" s="170">
        <f t="shared" si="315"/>
        <v>105400</v>
      </c>
      <c r="I2786" s="183"/>
      <c r="J2786" s="158">
        <f t="shared" si="314"/>
        <v>0</v>
      </c>
    </row>
    <row r="2787" spans="1:10">
      <c r="A2787" s="168">
        <v>18</v>
      </c>
      <c r="B2787" s="25" t="s">
        <v>41</v>
      </c>
      <c r="C2787" s="37"/>
      <c r="D2787" s="38">
        <v>98010</v>
      </c>
      <c r="E2787" s="156">
        <f t="shared" si="312"/>
        <v>0</v>
      </c>
      <c r="F2787" s="157">
        <v>0</v>
      </c>
      <c r="G2787" s="30">
        <f t="shared" si="313"/>
        <v>0</v>
      </c>
      <c r="H2787" s="170">
        <f t="shared" si="315"/>
        <v>90750</v>
      </c>
      <c r="I2787" s="183"/>
      <c r="J2787" s="158">
        <f t="shared" si="314"/>
        <v>0</v>
      </c>
    </row>
    <row r="2788" spans="1:10" ht="17.25">
      <c r="A2788" s="40"/>
      <c r="B2788" s="41" t="s">
        <v>42</v>
      </c>
      <c r="C2788" s="42">
        <f>SUM(C2770:C2787)</f>
        <v>25</v>
      </c>
      <c r="D2788" s="42"/>
      <c r="E2788" s="43">
        <f>SUM(E2770:E2787)</f>
        <v>1664640</v>
      </c>
      <c r="F2788" s="43"/>
      <c r="G2788" s="44">
        <f>SUM(G2770:G2787)</f>
        <v>1664640</v>
      </c>
      <c r="H2788" s="45"/>
      <c r="I2788" s="64"/>
      <c r="J2788" s="45">
        <f>SUM(J2770:J2787)</f>
        <v>1541333.3333333333</v>
      </c>
    </row>
    <row r="2789" spans="1:10" ht="31.5">
      <c r="A2789" s="46"/>
      <c r="B2789" s="47"/>
      <c r="C2789" s="48"/>
      <c r="D2789" s="48"/>
      <c r="E2789" s="49"/>
      <c r="F2789" s="49"/>
      <c r="G2789" s="50"/>
      <c r="H2789" s="51"/>
      <c r="I2789" s="65"/>
      <c r="J2789" s="184">
        <f>J2788*0.08</f>
        <v>123306.66666666666</v>
      </c>
    </row>
    <row r="2790" spans="1:10" ht="18">
      <c r="A2790" s="283" t="s">
        <v>43</v>
      </c>
      <c r="B2790" s="283"/>
      <c r="C2790" s="284" t="s">
        <v>44</v>
      </c>
      <c r="D2790" s="284"/>
      <c r="E2790" s="54"/>
      <c r="F2790" s="54"/>
      <c r="G2790" s="55" t="s">
        <v>45</v>
      </c>
      <c r="H2790" s="56"/>
      <c r="I2790" s="66"/>
      <c r="J2790" s="185">
        <f>SUM(J2788:J2789)</f>
        <v>1664640</v>
      </c>
    </row>
    <row r="2793" spans="1:10">
      <c r="B2793" s="131" t="s">
        <v>165</v>
      </c>
      <c r="C2793" s="131" t="s">
        <v>166</v>
      </c>
      <c r="D2793" s="131"/>
      <c r="E2793" s="131" t="s">
        <v>167</v>
      </c>
    </row>
    <row r="2796" spans="1:10" ht="15.75">
      <c r="A2796" s="279" t="s">
        <v>0</v>
      </c>
      <c r="B2796" s="279"/>
      <c r="C2796" s="279"/>
      <c r="D2796" s="279"/>
      <c r="E2796" s="279"/>
      <c r="F2796" s="279"/>
      <c r="G2796" s="279"/>
      <c r="H2796" s="3"/>
      <c r="I2796" s="182"/>
      <c r="J2796" s="3"/>
    </row>
    <row r="2797" spans="1:10" ht="15.75">
      <c r="A2797" s="279" t="s">
        <v>1</v>
      </c>
      <c r="B2797" s="279"/>
      <c r="C2797" s="279"/>
      <c r="D2797" s="279"/>
      <c r="E2797" s="279"/>
      <c r="F2797" s="279"/>
      <c r="G2797" s="279"/>
      <c r="H2797" s="176"/>
      <c r="I2797" s="176"/>
      <c r="J2797" s="176"/>
    </row>
    <row r="2798" spans="1:10" ht="15.75">
      <c r="A2798" s="279" t="s">
        <v>2</v>
      </c>
      <c r="B2798" s="279"/>
      <c r="C2798" s="279"/>
      <c r="D2798" s="279"/>
      <c r="E2798" s="279"/>
      <c r="F2798" s="279"/>
      <c r="G2798" s="279"/>
      <c r="H2798" s="3"/>
      <c r="I2798" s="59"/>
      <c r="J2798" s="3"/>
    </row>
    <row r="2799" spans="1:10" ht="15.75">
      <c r="A2799" s="279" t="s">
        <v>4</v>
      </c>
      <c r="B2799" s="279"/>
      <c r="C2799" s="279"/>
      <c r="D2799" s="279"/>
      <c r="E2799" s="279"/>
      <c r="F2799" s="279"/>
      <c r="G2799" s="279"/>
      <c r="H2799" s="3"/>
      <c r="I2799" s="59"/>
      <c r="J2799" s="3"/>
    </row>
    <row r="2800" spans="1:10" ht="15.75">
      <c r="A2800" s="280" t="s">
        <v>6</v>
      </c>
      <c r="B2800" s="280"/>
      <c r="C2800" s="280"/>
      <c r="D2800" s="280"/>
      <c r="E2800" s="280"/>
      <c r="F2800" s="280"/>
      <c r="G2800" s="280"/>
      <c r="H2800" s="3"/>
      <c r="I2800" s="59"/>
      <c r="J2800" s="3"/>
    </row>
    <row r="2801" spans="1:10" ht="27.75">
      <c r="A2801" s="9"/>
      <c r="B2801" s="9"/>
      <c r="C2801" s="281" t="s">
        <v>441</v>
      </c>
      <c r="D2801" s="281"/>
      <c r="E2801" s="281"/>
      <c r="F2801" s="281"/>
      <c r="G2801" s="281"/>
      <c r="H2801" s="3"/>
      <c r="I2801" s="59"/>
      <c r="J2801" s="3"/>
    </row>
    <row r="2802" spans="1:10" ht="15.75">
      <c r="A2802" s="11" t="s">
        <v>358</v>
      </c>
      <c r="B2802" s="12"/>
      <c r="C2802" s="13"/>
      <c r="D2802" s="286"/>
      <c r="E2802" s="286"/>
      <c r="F2802" s="286"/>
      <c r="G2802" s="286"/>
      <c r="H2802" s="15"/>
      <c r="I2802" s="59"/>
      <c r="J2802" s="3"/>
    </row>
    <row r="2803" spans="1:10" ht="15.75">
      <c r="A2803" s="11" t="s">
        <v>9</v>
      </c>
      <c r="B2803" s="286" t="s">
        <v>445</v>
      </c>
      <c r="C2803" s="286"/>
      <c r="D2803" s="286"/>
      <c r="E2803" s="286"/>
      <c r="F2803" s="286"/>
      <c r="G2803" s="16"/>
      <c r="H2803" s="20" t="s">
        <v>161</v>
      </c>
      <c r="I2803" s="62">
        <v>11687</v>
      </c>
      <c r="J2803" s="61"/>
    </row>
    <row r="2804" spans="1:10" ht="18.75">
      <c r="A2804" s="11" t="s">
        <v>11</v>
      </c>
      <c r="B2804" s="303"/>
      <c r="C2804" s="303"/>
      <c r="D2804" s="303"/>
      <c r="E2804" s="303"/>
      <c r="F2804" s="303"/>
      <c r="G2804" s="180"/>
      <c r="H2804" s="180"/>
      <c r="I2804" s="180"/>
      <c r="J2804" s="3"/>
    </row>
    <row r="2805" spans="1:10" ht="15.75">
      <c r="A2805" s="21" t="s">
        <v>14</v>
      </c>
      <c r="B2805" s="181"/>
      <c r="C2805" s="21" t="s">
        <v>17</v>
      </c>
      <c r="D2805" s="22" t="s">
        <v>18</v>
      </c>
      <c r="E2805" s="23" t="s">
        <v>19</v>
      </c>
      <c r="F2805" s="23" t="s">
        <v>20</v>
      </c>
      <c r="G2805" s="21" t="s">
        <v>21</v>
      </c>
      <c r="H2805" s="3"/>
      <c r="I2805" s="59"/>
      <c r="J2805" s="3"/>
    </row>
    <row r="2806" spans="1:10">
      <c r="A2806" s="24">
        <v>1</v>
      </c>
      <c r="B2806" s="25" t="s">
        <v>23</v>
      </c>
      <c r="C2806" s="26"/>
      <c r="D2806" s="27">
        <v>79305</v>
      </c>
      <c r="E2806" s="28">
        <f t="shared" ref="E2806:E2823" si="316">D2806*C2806</f>
        <v>0</v>
      </c>
      <c r="F2806" s="29">
        <v>0</v>
      </c>
      <c r="G2806" s="30">
        <f t="shared" ref="G2806:G2823" si="317">E2806-E2806*F2806</f>
        <v>0</v>
      </c>
      <c r="H2806" s="31">
        <f>D2806/1.08</f>
        <v>73430.555555555547</v>
      </c>
      <c r="I2806" s="59"/>
      <c r="J2806" s="63">
        <f t="shared" ref="J2806:J2823" si="318">H2806*C2806</f>
        <v>0</v>
      </c>
    </row>
    <row r="2807" spans="1:10">
      <c r="A2807" s="120">
        <v>2</v>
      </c>
      <c r="B2807" s="121" t="s">
        <v>25</v>
      </c>
      <c r="C2807" s="126"/>
      <c r="D2807" s="33">
        <v>128591</v>
      </c>
      <c r="E2807" s="123">
        <f t="shared" si="316"/>
        <v>0</v>
      </c>
      <c r="F2807" s="29">
        <v>0</v>
      </c>
      <c r="G2807" s="125">
        <f t="shared" si="317"/>
        <v>0</v>
      </c>
      <c r="H2807" s="31">
        <f>D2807/1.08</f>
        <v>119065.74074074073</v>
      </c>
      <c r="I2807" s="129"/>
      <c r="J2807" s="63">
        <f t="shared" si="318"/>
        <v>0</v>
      </c>
    </row>
    <row r="2808" spans="1:10">
      <c r="A2808" s="24">
        <v>3</v>
      </c>
      <c r="B2808" s="25" t="s">
        <v>26</v>
      </c>
      <c r="C2808" s="88"/>
      <c r="D2808" s="27">
        <v>60043</v>
      </c>
      <c r="E2808" s="28">
        <f t="shared" si="316"/>
        <v>0</v>
      </c>
      <c r="F2808" s="29">
        <v>0</v>
      </c>
      <c r="G2808" s="30">
        <f t="shared" si="317"/>
        <v>0</v>
      </c>
      <c r="H2808" s="31">
        <f>D2808/1.08</f>
        <v>55595.370370370365</v>
      </c>
      <c r="I2808" s="59"/>
      <c r="J2808" s="63">
        <f t="shared" si="318"/>
        <v>0</v>
      </c>
    </row>
    <row r="2809" spans="1:10">
      <c r="A2809" s="24">
        <v>4</v>
      </c>
      <c r="B2809" s="25" t="s">
        <v>27</v>
      </c>
      <c r="C2809" s="35"/>
      <c r="D2809" s="27">
        <v>115781</v>
      </c>
      <c r="E2809" s="28">
        <f t="shared" si="316"/>
        <v>0</v>
      </c>
      <c r="F2809" s="29">
        <v>0</v>
      </c>
      <c r="G2809" s="30">
        <f t="shared" si="317"/>
        <v>0</v>
      </c>
      <c r="H2809" s="31">
        <f>D2809/1.08</f>
        <v>107204.62962962962</v>
      </c>
      <c r="I2809" s="59"/>
      <c r="J2809" s="63">
        <f t="shared" si="318"/>
        <v>0</v>
      </c>
    </row>
    <row r="2810" spans="1:10">
      <c r="A2810" s="24">
        <v>5</v>
      </c>
      <c r="B2810" s="25" t="s">
        <v>28</v>
      </c>
      <c r="C2810" s="32">
        <v>10</v>
      </c>
      <c r="D2810" s="33">
        <v>119943</v>
      </c>
      <c r="E2810" s="123">
        <f t="shared" si="316"/>
        <v>1199430</v>
      </c>
      <c r="F2810" s="124">
        <v>0.25</v>
      </c>
      <c r="G2810" s="125">
        <f t="shared" si="317"/>
        <v>899572.5</v>
      </c>
      <c r="H2810" s="128">
        <f>D2810/1.08*0.75</f>
        <v>83293.75</v>
      </c>
      <c r="I2810" s="59"/>
      <c r="J2810" s="63">
        <f t="shared" si="318"/>
        <v>832937.5</v>
      </c>
    </row>
    <row r="2811" spans="1:10">
      <c r="A2811" s="24">
        <v>6</v>
      </c>
      <c r="B2811" s="25" t="s">
        <v>29</v>
      </c>
      <c r="C2811" s="26"/>
      <c r="D2811" s="27">
        <v>94810</v>
      </c>
      <c r="E2811" s="28">
        <f t="shared" si="316"/>
        <v>0</v>
      </c>
      <c r="F2811" s="29">
        <v>0</v>
      </c>
      <c r="G2811" s="30">
        <f t="shared" si="317"/>
        <v>0</v>
      </c>
      <c r="H2811" s="31">
        <f t="shared" ref="H2811:H2823" si="319">D2811/1.08</f>
        <v>87787.037037037036</v>
      </c>
      <c r="I2811" s="59"/>
      <c r="J2811" s="63">
        <f t="shared" si="318"/>
        <v>0</v>
      </c>
    </row>
    <row r="2812" spans="1:10">
      <c r="A2812" s="24">
        <v>7</v>
      </c>
      <c r="B2812" s="25" t="s">
        <v>30</v>
      </c>
      <c r="C2812" s="34"/>
      <c r="D2812" s="27">
        <v>141396</v>
      </c>
      <c r="E2812" s="28">
        <f t="shared" si="316"/>
        <v>0</v>
      </c>
      <c r="F2812" s="29">
        <v>0</v>
      </c>
      <c r="G2812" s="30">
        <f t="shared" si="317"/>
        <v>0</v>
      </c>
      <c r="H2812" s="31">
        <f t="shared" si="319"/>
        <v>130922.22222222222</v>
      </c>
      <c r="I2812" s="59"/>
      <c r="J2812" s="63">
        <f t="shared" si="318"/>
        <v>0</v>
      </c>
    </row>
    <row r="2813" spans="1:10">
      <c r="A2813" s="24">
        <v>8</v>
      </c>
      <c r="B2813" s="25" t="s">
        <v>31</v>
      </c>
      <c r="C2813" s="26"/>
      <c r="D2813" s="27">
        <v>232931</v>
      </c>
      <c r="E2813" s="28">
        <f t="shared" si="316"/>
        <v>0</v>
      </c>
      <c r="F2813" s="29">
        <v>0</v>
      </c>
      <c r="G2813" s="30">
        <f t="shared" si="317"/>
        <v>0</v>
      </c>
      <c r="H2813" s="31">
        <f t="shared" si="319"/>
        <v>215676.85185185182</v>
      </c>
      <c r="I2813" s="59"/>
      <c r="J2813" s="63">
        <f t="shared" si="318"/>
        <v>0</v>
      </c>
    </row>
    <row r="2814" spans="1:10">
      <c r="A2814" s="24">
        <v>9</v>
      </c>
      <c r="B2814" s="36" t="s">
        <v>32</v>
      </c>
      <c r="C2814" s="26"/>
      <c r="D2814" s="27">
        <v>101534</v>
      </c>
      <c r="E2814" s="28">
        <f t="shared" si="316"/>
        <v>0</v>
      </c>
      <c r="F2814" s="29">
        <v>0</v>
      </c>
      <c r="G2814" s="30">
        <f t="shared" si="317"/>
        <v>0</v>
      </c>
      <c r="H2814" s="31">
        <f t="shared" si="319"/>
        <v>94012.962962962964</v>
      </c>
      <c r="I2814" s="59"/>
      <c r="J2814" s="63">
        <f t="shared" si="318"/>
        <v>0</v>
      </c>
    </row>
    <row r="2815" spans="1:10">
      <c r="A2815" s="168">
        <v>10</v>
      </c>
      <c r="B2815" s="36" t="s">
        <v>33</v>
      </c>
      <c r="C2815" s="37"/>
      <c r="D2815" s="27">
        <v>110148</v>
      </c>
      <c r="E2815" s="156">
        <f t="shared" si="316"/>
        <v>0</v>
      </c>
      <c r="F2815" s="157">
        <v>0</v>
      </c>
      <c r="G2815" s="30">
        <f t="shared" si="317"/>
        <v>0</v>
      </c>
      <c r="H2815" s="170">
        <f t="shared" si="319"/>
        <v>101988.88888888888</v>
      </c>
      <c r="I2815" s="183"/>
      <c r="J2815" s="158">
        <f t="shared" si="318"/>
        <v>0</v>
      </c>
    </row>
    <row r="2816" spans="1:10">
      <c r="A2816" s="24">
        <v>11</v>
      </c>
      <c r="B2816" s="25" t="s">
        <v>34</v>
      </c>
      <c r="C2816" s="37"/>
      <c r="D2816" s="27">
        <v>54198</v>
      </c>
      <c r="E2816" s="28">
        <f t="shared" si="316"/>
        <v>0</v>
      </c>
      <c r="F2816" s="29">
        <v>0</v>
      </c>
      <c r="G2816" s="30">
        <f t="shared" si="317"/>
        <v>0</v>
      </c>
      <c r="H2816" s="31">
        <f t="shared" si="319"/>
        <v>50183.333333333328</v>
      </c>
      <c r="I2816" s="59"/>
      <c r="J2816" s="63">
        <f t="shared" si="318"/>
        <v>0</v>
      </c>
    </row>
    <row r="2817" spans="1:10">
      <c r="A2817" s="24">
        <v>12</v>
      </c>
      <c r="B2817" s="25" t="s">
        <v>35</v>
      </c>
      <c r="C2817" s="37"/>
      <c r="D2817" s="27">
        <v>49680</v>
      </c>
      <c r="E2817" s="28">
        <f t="shared" si="316"/>
        <v>0</v>
      </c>
      <c r="F2817" s="29">
        <v>0</v>
      </c>
      <c r="G2817" s="30">
        <f t="shared" si="317"/>
        <v>0</v>
      </c>
      <c r="H2817" s="31">
        <f t="shared" si="319"/>
        <v>46000</v>
      </c>
      <c r="I2817" s="59"/>
      <c r="J2817" s="63">
        <f t="shared" si="318"/>
        <v>0</v>
      </c>
    </row>
    <row r="2818" spans="1:10">
      <c r="A2818" s="168">
        <v>13</v>
      </c>
      <c r="B2818" s="25" t="s">
        <v>36</v>
      </c>
      <c r="C2818" s="37"/>
      <c r="D2818" s="38">
        <v>64152</v>
      </c>
      <c r="E2818" s="156">
        <f t="shared" si="316"/>
        <v>0</v>
      </c>
      <c r="F2818" s="157">
        <v>0</v>
      </c>
      <c r="G2818" s="30">
        <f t="shared" si="317"/>
        <v>0</v>
      </c>
      <c r="H2818" s="170">
        <f t="shared" si="319"/>
        <v>59399.999999999993</v>
      </c>
      <c r="I2818" s="183"/>
      <c r="J2818" s="158">
        <f t="shared" si="318"/>
        <v>0</v>
      </c>
    </row>
    <row r="2819" spans="1:10">
      <c r="A2819" s="168">
        <v>14</v>
      </c>
      <c r="B2819" s="25" t="s">
        <v>37</v>
      </c>
      <c r="C2819" s="37"/>
      <c r="D2819" s="38">
        <v>65934</v>
      </c>
      <c r="E2819" s="156">
        <f t="shared" si="316"/>
        <v>0</v>
      </c>
      <c r="F2819" s="157">
        <v>0</v>
      </c>
      <c r="G2819" s="30">
        <f t="shared" si="317"/>
        <v>0</v>
      </c>
      <c r="H2819" s="170">
        <f t="shared" si="319"/>
        <v>61049.999999999993</v>
      </c>
      <c r="I2819" s="183"/>
      <c r="J2819" s="158">
        <f t="shared" si="318"/>
        <v>0</v>
      </c>
    </row>
    <row r="2820" spans="1:10">
      <c r="A2820" s="168">
        <v>15</v>
      </c>
      <c r="B2820" s="25" t="s">
        <v>38</v>
      </c>
      <c r="C2820" s="37"/>
      <c r="D2820" s="38">
        <v>76626</v>
      </c>
      <c r="E2820" s="156">
        <f t="shared" si="316"/>
        <v>0</v>
      </c>
      <c r="F2820" s="157">
        <v>0</v>
      </c>
      <c r="G2820" s="30">
        <f t="shared" si="317"/>
        <v>0</v>
      </c>
      <c r="H2820" s="170">
        <f t="shared" si="319"/>
        <v>70950</v>
      </c>
      <c r="I2820" s="183"/>
      <c r="J2820" s="158">
        <f t="shared" si="318"/>
        <v>0</v>
      </c>
    </row>
    <row r="2821" spans="1:10">
      <c r="A2821" s="168">
        <v>16</v>
      </c>
      <c r="B2821" s="25" t="s">
        <v>39</v>
      </c>
      <c r="C2821" s="37"/>
      <c r="D2821" s="38">
        <v>80190</v>
      </c>
      <c r="E2821" s="156">
        <f t="shared" si="316"/>
        <v>0</v>
      </c>
      <c r="F2821" s="157">
        <v>0</v>
      </c>
      <c r="G2821" s="30">
        <f t="shared" si="317"/>
        <v>0</v>
      </c>
      <c r="H2821" s="170">
        <f t="shared" si="319"/>
        <v>74250</v>
      </c>
      <c r="I2821" s="183"/>
      <c r="J2821" s="158">
        <f t="shared" si="318"/>
        <v>0</v>
      </c>
    </row>
    <row r="2822" spans="1:10">
      <c r="A2822" s="168">
        <v>17</v>
      </c>
      <c r="B2822" s="25" t="s">
        <v>40</v>
      </c>
      <c r="C2822" s="37"/>
      <c r="D2822" s="38">
        <v>113832</v>
      </c>
      <c r="E2822" s="156">
        <f t="shared" si="316"/>
        <v>0</v>
      </c>
      <c r="F2822" s="157">
        <v>0</v>
      </c>
      <c r="G2822" s="30">
        <f t="shared" si="317"/>
        <v>0</v>
      </c>
      <c r="H2822" s="170">
        <f t="shared" si="319"/>
        <v>105400</v>
      </c>
      <c r="I2822" s="183"/>
      <c r="J2822" s="158">
        <f t="shared" si="318"/>
        <v>0</v>
      </c>
    </row>
    <row r="2823" spans="1:10">
      <c r="A2823" s="168">
        <v>18</v>
      </c>
      <c r="B2823" s="25" t="s">
        <v>41</v>
      </c>
      <c r="C2823" s="37"/>
      <c r="D2823" s="38">
        <v>98010</v>
      </c>
      <c r="E2823" s="156">
        <f t="shared" si="316"/>
        <v>0</v>
      </c>
      <c r="F2823" s="157">
        <v>0</v>
      </c>
      <c r="G2823" s="30">
        <f t="shared" si="317"/>
        <v>0</v>
      </c>
      <c r="H2823" s="170">
        <f t="shared" si="319"/>
        <v>90750</v>
      </c>
      <c r="I2823" s="183"/>
      <c r="J2823" s="158">
        <f t="shared" si="318"/>
        <v>0</v>
      </c>
    </row>
    <row r="2824" spans="1:10" ht="17.25">
      <c r="A2824" s="40"/>
      <c r="B2824" s="41" t="s">
        <v>42</v>
      </c>
      <c r="C2824" s="42">
        <f>SUM(C2806:C2823)</f>
        <v>10</v>
      </c>
      <c r="D2824" s="42"/>
      <c r="E2824" s="43">
        <f>SUM(E2806:E2823)</f>
        <v>1199430</v>
      </c>
      <c r="F2824" s="43"/>
      <c r="G2824" s="44">
        <f>SUM(G2806:G2823)</f>
        <v>899572.5</v>
      </c>
      <c r="H2824" s="45"/>
      <c r="I2824" s="64"/>
      <c r="J2824" s="45">
        <f>SUM(J2806:J2823)</f>
        <v>832937.5</v>
      </c>
    </row>
    <row r="2825" spans="1:10" ht="31.5">
      <c r="A2825" s="46"/>
      <c r="B2825" s="47"/>
      <c r="C2825" s="48"/>
      <c r="D2825" s="48"/>
      <c r="E2825" s="49"/>
      <c r="F2825" s="49"/>
      <c r="G2825" s="50"/>
      <c r="H2825" s="51"/>
      <c r="I2825" s="65"/>
      <c r="J2825" s="184">
        <f>J2824*0.08</f>
        <v>66635</v>
      </c>
    </row>
    <row r="2826" spans="1:10" ht="18">
      <c r="A2826" s="283" t="s">
        <v>43</v>
      </c>
      <c r="B2826" s="283"/>
      <c r="C2826" s="284" t="s">
        <v>44</v>
      </c>
      <c r="D2826" s="284"/>
      <c r="E2826" s="54"/>
      <c r="F2826" s="54"/>
      <c r="G2826" s="55" t="s">
        <v>45</v>
      </c>
      <c r="H2826" s="56"/>
      <c r="I2826" s="66"/>
      <c r="J2826" s="185">
        <f>SUM(J2824:J2825)</f>
        <v>899572.5</v>
      </c>
    </row>
    <row r="2829" spans="1:10">
      <c r="B2829" s="131" t="s">
        <v>165</v>
      </c>
      <c r="C2829" s="131" t="s">
        <v>166</v>
      </c>
      <c r="D2829" s="131"/>
      <c r="E2829" s="131" t="s">
        <v>167</v>
      </c>
    </row>
    <row r="2832" spans="1:10" ht="15.75">
      <c r="A2832" s="279" t="s">
        <v>0</v>
      </c>
      <c r="B2832" s="279"/>
      <c r="C2832" s="279"/>
      <c r="D2832" s="279"/>
      <c r="E2832" s="279"/>
      <c r="F2832" s="279"/>
      <c r="G2832" s="279"/>
      <c r="H2832" s="3"/>
      <c r="I2832" s="182"/>
      <c r="J2832" s="3"/>
    </row>
    <row r="2833" spans="1:10" ht="15.75">
      <c r="A2833" s="279" t="s">
        <v>1</v>
      </c>
      <c r="B2833" s="279"/>
      <c r="C2833" s="279"/>
      <c r="D2833" s="279"/>
      <c r="E2833" s="279"/>
      <c r="F2833" s="279"/>
      <c r="G2833" s="279"/>
      <c r="H2833" s="176"/>
      <c r="I2833" s="176"/>
      <c r="J2833" s="176"/>
    </row>
    <row r="2834" spans="1:10" ht="15.75">
      <c r="A2834" s="279" t="s">
        <v>2</v>
      </c>
      <c r="B2834" s="279"/>
      <c r="C2834" s="279"/>
      <c r="D2834" s="279"/>
      <c r="E2834" s="279"/>
      <c r="F2834" s="279"/>
      <c r="G2834" s="279"/>
      <c r="H2834" s="3"/>
      <c r="I2834" s="59"/>
      <c r="J2834" s="3"/>
    </row>
    <row r="2835" spans="1:10" ht="15.75">
      <c r="A2835" s="279" t="s">
        <v>4</v>
      </c>
      <c r="B2835" s="279"/>
      <c r="C2835" s="279"/>
      <c r="D2835" s="279"/>
      <c r="E2835" s="279"/>
      <c r="F2835" s="279"/>
      <c r="G2835" s="279"/>
      <c r="H2835" s="3"/>
      <c r="I2835" s="59"/>
      <c r="J2835" s="3"/>
    </row>
    <row r="2836" spans="1:10" ht="15.75">
      <c r="A2836" s="280" t="s">
        <v>6</v>
      </c>
      <c r="B2836" s="280"/>
      <c r="C2836" s="280"/>
      <c r="D2836" s="280"/>
      <c r="E2836" s="280"/>
      <c r="F2836" s="280"/>
      <c r="G2836" s="280"/>
      <c r="H2836" s="3"/>
      <c r="I2836" s="59"/>
      <c r="J2836" s="3"/>
    </row>
    <row r="2837" spans="1:10" ht="27.75">
      <c r="A2837" s="9"/>
      <c r="B2837" s="9"/>
      <c r="C2837" s="281" t="s">
        <v>441</v>
      </c>
      <c r="D2837" s="281"/>
      <c r="E2837" s="281"/>
      <c r="F2837" s="281"/>
      <c r="G2837" s="281"/>
      <c r="H2837" s="3"/>
      <c r="I2837" s="59"/>
      <c r="J2837" s="3"/>
    </row>
    <row r="2838" spans="1:10" ht="15.75">
      <c r="A2838" s="11" t="s">
        <v>358</v>
      </c>
      <c r="B2838" s="12"/>
      <c r="C2838" s="13"/>
      <c r="D2838" s="286"/>
      <c r="E2838" s="286"/>
      <c r="F2838" s="286"/>
      <c r="G2838" s="286"/>
      <c r="H2838" s="15"/>
      <c r="I2838" s="59"/>
      <c r="J2838" s="3"/>
    </row>
    <row r="2839" spans="1:10" ht="15.75">
      <c r="A2839" s="11" t="s">
        <v>9</v>
      </c>
      <c r="B2839" s="286" t="s">
        <v>403</v>
      </c>
      <c r="C2839" s="286"/>
      <c r="D2839" s="286"/>
      <c r="E2839" s="286"/>
      <c r="F2839" s="286"/>
      <c r="G2839" s="16"/>
      <c r="H2839" s="20" t="s">
        <v>161</v>
      </c>
      <c r="I2839" s="62">
        <v>11653</v>
      </c>
      <c r="J2839" s="61"/>
    </row>
    <row r="2840" spans="1:10" ht="18.75">
      <c r="A2840" s="11" t="s">
        <v>11</v>
      </c>
      <c r="B2840" s="303"/>
      <c r="C2840" s="303"/>
      <c r="D2840" s="303"/>
      <c r="E2840" s="303"/>
      <c r="F2840" s="303"/>
      <c r="G2840" s="180"/>
      <c r="H2840" s="180"/>
      <c r="I2840" s="180"/>
      <c r="J2840" s="3"/>
    </row>
    <row r="2841" spans="1:10" ht="15.75">
      <c r="A2841" s="21" t="s">
        <v>14</v>
      </c>
      <c r="B2841" s="181"/>
      <c r="C2841" s="21" t="s">
        <v>17</v>
      </c>
      <c r="D2841" s="22" t="s">
        <v>18</v>
      </c>
      <c r="E2841" s="23" t="s">
        <v>19</v>
      </c>
      <c r="F2841" s="23" t="s">
        <v>20</v>
      </c>
      <c r="G2841" s="21" t="s">
        <v>21</v>
      </c>
      <c r="H2841" s="3"/>
      <c r="I2841" s="59"/>
      <c r="J2841" s="3"/>
    </row>
    <row r="2842" spans="1:10">
      <c r="A2842" s="24">
        <v>1</v>
      </c>
      <c r="B2842" s="25" t="s">
        <v>23</v>
      </c>
      <c r="C2842" s="26">
        <v>10</v>
      </c>
      <c r="D2842" s="27">
        <v>79305</v>
      </c>
      <c r="E2842" s="28">
        <f t="shared" ref="E2842:E2859" si="320">D2842*C2842</f>
        <v>793050</v>
      </c>
      <c r="F2842" s="29">
        <v>0</v>
      </c>
      <c r="G2842" s="30">
        <f t="shared" ref="G2842:G2859" si="321">E2842-E2842*F2842</f>
        <v>793050</v>
      </c>
      <c r="H2842" s="31">
        <f>D2842/1.08</f>
        <v>73430.555555555547</v>
      </c>
      <c r="I2842" s="59"/>
      <c r="J2842" s="63">
        <f t="shared" ref="J2842:J2859" si="322">H2842*C2842</f>
        <v>734305.5555555555</v>
      </c>
    </row>
    <row r="2843" spans="1:10">
      <c r="A2843" s="120">
        <v>2</v>
      </c>
      <c r="B2843" s="121" t="s">
        <v>25</v>
      </c>
      <c r="C2843" s="126"/>
      <c r="D2843" s="33">
        <v>128591</v>
      </c>
      <c r="E2843" s="123">
        <f t="shared" si="320"/>
        <v>0</v>
      </c>
      <c r="F2843" s="29">
        <v>0</v>
      </c>
      <c r="G2843" s="125">
        <f t="shared" si="321"/>
        <v>0</v>
      </c>
      <c r="H2843" s="31">
        <f>D2843/1.08</f>
        <v>119065.74074074073</v>
      </c>
      <c r="I2843" s="129"/>
      <c r="J2843" s="63">
        <f t="shared" si="322"/>
        <v>0</v>
      </c>
    </row>
    <row r="2844" spans="1:10">
      <c r="A2844" s="24">
        <v>3</v>
      </c>
      <c r="B2844" s="25" t="s">
        <v>26</v>
      </c>
      <c r="C2844" s="88"/>
      <c r="D2844" s="27">
        <v>60043</v>
      </c>
      <c r="E2844" s="28">
        <f t="shared" si="320"/>
        <v>0</v>
      </c>
      <c r="F2844" s="29">
        <v>0</v>
      </c>
      <c r="G2844" s="30">
        <f t="shared" si="321"/>
        <v>0</v>
      </c>
      <c r="H2844" s="31">
        <f>D2844/1.08</f>
        <v>55595.370370370365</v>
      </c>
      <c r="I2844" s="59"/>
      <c r="J2844" s="63">
        <f t="shared" si="322"/>
        <v>0</v>
      </c>
    </row>
    <row r="2845" spans="1:10">
      <c r="A2845" s="24">
        <v>4</v>
      </c>
      <c r="B2845" s="25" t="s">
        <v>27</v>
      </c>
      <c r="C2845" s="35"/>
      <c r="D2845" s="27">
        <v>115781</v>
      </c>
      <c r="E2845" s="28">
        <f t="shared" si="320"/>
        <v>0</v>
      </c>
      <c r="F2845" s="29">
        <v>0</v>
      </c>
      <c r="G2845" s="30">
        <f t="shared" si="321"/>
        <v>0</v>
      </c>
      <c r="H2845" s="31">
        <f>D2845/1.08</f>
        <v>107204.62962962962</v>
      </c>
      <c r="I2845" s="59"/>
      <c r="J2845" s="63">
        <f t="shared" si="322"/>
        <v>0</v>
      </c>
    </row>
    <row r="2846" spans="1:10">
      <c r="A2846" s="24">
        <v>5</v>
      </c>
      <c r="B2846" s="25" t="s">
        <v>28</v>
      </c>
      <c r="C2846" s="32">
        <v>15</v>
      </c>
      <c r="D2846" s="33">
        <v>119943</v>
      </c>
      <c r="E2846" s="123">
        <f t="shared" si="320"/>
        <v>1799145</v>
      </c>
      <c r="F2846" s="124">
        <v>0.25</v>
      </c>
      <c r="G2846" s="125">
        <f t="shared" si="321"/>
        <v>1349358.75</v>
      </c>
      <c r="H2846" s="128">
        <f>D2846/1.08*0.75</f>
        <v>83293.75</v>
      </c>
      <c r="I2846" s="59"/>
      <c r="J2846" s="63">
        <f t="shared" si="322"/>
        <v>1249406.25</v>
      </c>
    </row>
    <row r="2847" spans="1:10">
      <c r="A2847" s="24">
        <v>6</v>
      </c>
      <c r="B2847" s="25" t="s">
        <v>29</v>
      </c>
      <c r="C2847" s="26"/>
      <c r="D2847" s="27">
        <v>94810</v>
      </c>
      <c r="E2847" s="28">
        <f t="shared" si="320"/>
        <v>0</v>
      </c>
      <c r="F2847" s="29">
        <v>0</v>
      </c>
      <c r="G2847" s="30">
        <f t="shared" si="321"/>
        <v>0</v>
      </c>
      <c r="H2847" s="31">
        <f t="shared" ref="H2847:H2859" si="323">D2847/1.08</f>
        <v>87787.037037037036</v>
      </c>
      <c r="I2847" s="59"/>
      <c r="J2847" s="63">
        <f t="shared" si="322"/>
        <v>0</v>
      </c>
    </row>
    <row r="2848" spans="1:10">
      <c r="A2848" s="24">
        <v>7</v>
      </c>
      <c r="B2848" s="25" t="s">
        <v>30</v>
      </c>
      <c r="C2848" s="34"/>
      <c r="D2848" s="27">
        <v>141396</v>
      </c>
      <c r="E2848" s="28">
        <f t="shared" si="320"/>
        <v>0</v>
      </c>
      <c r="F2848" s="29">
        <v>0</v>
      </c>
      <c r="G2848" s="30">
        <f t="shared" si="321"/>
        <v>0</v>
      </c>
      <c r="H2848" s="31">
        <f t="shared" si="323"/>
        <v>130922.22222222222</v>
      </c>
      <c r="I2848" s="59"/>
      <c r="J2848" s="63">
        <f t="shared" si="322"/>
        <v>0</v>
      </c>
    </row>
    <row r="2849" spans="1:10">
      <c r="A2849" s="24">
        <v>8</v>
      </c>
      <c r="B2849" s="25" t="s">
        <v>31</v>
      </c>
      <c r="C2849" s="26"/>
      <c r="D2849" s="27">
        <v>232931</v>
      </c>
      <c r="E2849" s="28">
        <f t="shared" si="320"/>
        <v>0</v>
      </c>
      <c r="F2849" s="29">
        <v>0</v>
      </c>
      <c r="G2849" s="30">
        <f t="shared" si="321"/>
        <v>0</v>
      </c>
      <c r="H2849" s="31">
        <f t="shared" si="323"/>
        <v>215676.85185185182</v>
      </c>
      <c r="I2849" s="59"/>
      <c r="J2849" s="63">
        <f t="shared" si="322"/>
        <v>0</v>
      </c>
    </row>
    <row r="2850" spans="1:10">
      <c r="A2850" s="24">
        <v>9</v>
      </c>
      <c r="B2850" s="36" t="s">
        <v>32</v>
      </c>
      <c r="C2850" s="26"/>
      <c r="D2850" s="27">
        <v>101534</v>
      </c>
      <c r="E2850" s="28">
        <f t="shared" si="320"/>
        <v>0</v>
      </c>
      <c r="F2850" s="29">
        <v>0</v>
      </c>
      <c r="G2850" s="30">
        <f t="shared" si="321"/>
        <v>0</v>
      </c>
      <c r="H2850" s="31">
        <f t="shared" si="323"/>
        <v>94012.962962962964</v>
      </c>
      <c r="I2850" s="59"/>
      <c r="J2850" s="63">
        <f t="shared" si="322"/>
        <v>0</v>
      </c>
    </row>
    <row r="2851" spans="1:10">
      <c r="A2851" s="168">
        <v>10</v>
      </c>
      <c r="B2851" s="36" t="s">
        <v>33</v>
      </c>
      <c r="C2851" s="37"/>
      <c r="D2851" s="27">
        <v>110148</v>
      </c>
      <c r="E2851" s="156">
        <f t="shared" si="320"/>
        <v>0</v>
      </c>
      <c r="F2851" s="157">
        <v>0</v>
      </c>
      <c r="G2851" s="30">
        <f t="shared" si="321"/>
        <v>0</v>
      </c>
      <c r="H2851" s="170">
        <f t="shared" si="323"/>
        <v>101988.88888888888</v>
      </c>
      <c r="I2851" s="183"/>
      <c r="J2851" s="158">
        <f t="shared" si="322"/>
        <v>0</v>
      </c>
    </row>
    <row r="2852" spans="1:10">
      <c r="A2852" s="24">
        <v>11</v>
      </c>
      <c r="B2852" s="25" t="s">
        <v>34</v>
      </c>
      <c r="C2852" s="37">
        <v>10</v>
      </c>
      <c r="D2852" s="27">
        <v>54198</v>
      </c>
      <c r="E2852" s="28">
        <f t="shared" si="320"/>
        <v>541980</v>
      </c>
      <c r="F2852" s="29">
        <v>0</v>
      </c>
      <c r="G2852" s="30">
        <f t="shared" si="321"/>
        <v>541980</v>
      </c>
      <c r="H2852" s="31">
        <f t="shared" si="323"/>
        <v>50183.333333333328</v>
      </c>
      <c r="I2852" s="59"/>
      <c r="J2852" s="63">
        <f t="shared" si="322"/>
        <v>501833.33333333326</v>
      </c>
    </row>
    <row r="2853" spans="1:10">
      <c r="A2853" s="24">
        <v>12</v>
      </c>
      <c r="B2853" s="25" t="s">
        <v>35</v>
      </c>
      <c r="C2853" s="37"/>
      <c r="D2853" s="27">
        <v>49680</v>
      </c>
      <c r="E2853" s="28">
        <f t="shared" si="320"/>
        <v>0</v>
      </c>
      <c r="F2853" s="29">
        <v>0</v>
      </c>
      <c r="G2853" s="30">
        <f t="shared" si="321"/>
        <v>0</v>
      </c>
      <c r="H2853" s="31">
        <f t="shared" si="323"/>
        <v>46000</v>
      </c>
      <c r="I2853" s="59"/>
      <c r="J2853" s="63">
        <f t="shared" si="322"/>
        <v>0</v>
      </c>
    </row>
    <row r="2854" spans="1:10">
      <c r="A2854" s="168">
        <v>13</v>
      </c>
      <c r="B2854" s="25" t="s">
        <v>36</v>
      </c>
      <c r="C2854" s="37"/>
      <c r="D2854" s="38">
        <v>64152</v>
      </c>
      <c r="E2854" s="156">
        <f t="shared" si="320"/>
        <v>0</v>
      </c>
      <c r="F2854" s="157">
        <v>0</v>
      </c>
      <c r="G2854" s="30">
        <f t="shared" si="321"/>
        <v>0</v>
      </c>
      <c r="H2854" s="170">
        <f t="shared" si="323"/>
        <v>59399.999999999993</v>
      </c>
      <c r="I2854" s="183"/>
      <c r="J2854" s="158">
        <f t="shared" si="322"/>
        <v>0</v>
      </c>
    </row>
    <row r="2855" spans="1:10">
      <c r="A2855" s="168">
        <v>14</v>
      </c>
      <c r="B2855" s="25" t="s">
        <v>37</v>
      </c>
      <c r="C2855" s="37"/>
      <c r="D2855" s="38">
        <v>65934</v>
      </c>
      <c r="E2855" s="156">
        <f t="shared" si="320"/>
        <v>0</v>
      </c>
      <c r="F2855" s="157">
        <v>0</v>
      </c>
      <c r="G2855" s="30">
        <f t="shared" si="321"/>
        <v>0</v>
      </c>
      <c r="H2855" s="170">
        <f t="shared" si="323"/>
        <v>61049.999999999993</v>
      </c>
      <c r="I2855" s="183"/>
      <c r="J2855" s="158">
        <f t="shared" si="322"/>
        <v>0</v>
      </c>
    </row>
    <row r="2856" spans="1:10">
      <c r="A2856" s="168">
        <v>15</v>
      </c>
      <c r="B2856" s="25" t="s">
        <v>38</v>
      </c>
      <c r="C2856" s="37"/>
      <c r="D2856" s="38">
        <v>76626</v>
      </c>
      <c r="E2856" s="156">
        <f t="shared" si="320"/>
        <v>0</v>
      </c>
      <c r="F2856" s="157">
        <v>0</v>
      </c>
      <c r="G2856" s="30">
        <f t="shared" si="321"/>
        <v>0</v>
      </c>
      <c r="H2856" s="170">
        <f t="shared" si="323"/>
        <v>70950</v>
      </c>
      <c r="I2856" s="183"/>
      <c r="J2856" s="158">
        <f t="shared" si="322"/>
        <v>0</v>
      </c>
    </row>
    <row r="2857" spans="1:10">
      <c r="A2857" s="168">
        <v>16</v>
      </c>
      <c r="B2857" s="25" t="s">
        <v>39</v>
      </c>
      <c r="C2857" s="37">
        <v>10</v>
      </c>
      <c r="D2857" s="38">
        <v>80190</v>
      </c>
      <c r="E2857" s="156">
        <f t="shared" si="320"/>
        <v>801900</v>
      </c>
      <c r="F2857" s="157">
        <v>0</v>
      </c>
      <c r="G2857" s="30">
        <f t="shared" si="321"/>
        <v>801900</v>
      </c>
      <c r="H2857" s="170">
        <f t="shared" si="323"/>
        <v>74250</v>
      </c>
      <c r="I2857" s="183"/>
      <c r="J2857" s="158">
        <f t="shared" si="322"/>
        <v>742500</v>
      </c>
    </row>
    <row r="2858" spans="1:10">
      <c r="A2858" s="168">
        <v>17</v>
      </c>
      <c r="B2858" s="25" t="s">
        <v>40</v>
      </c>
      <c r="C2858" s="37"/>
      <c r="D2858" s="38">
        <v>113832</v>
      </c>
      <c r="E2858" s="156">
        <f t="shared" si="320"/>
        <v>0</v>
      </c>
      <c r="F2858" s="157">
        <v>0</v>
      </c>
      <c r="G2858" s="30">
        <f t="shared" si="321"/>
        <v>0</v>
      </c>
      <c r="H2858" s="170">
        <f t="shared" si="323"/>
        <v>105400</v>
      </c>
      <c r="I2858" s="183"/>
      <c r="J2858" s="158">
        <f t="shared" si="322"/>
        <v>0</v>
      </c>
    </row>
    <row r="2859" spans="1:10">
      <c r="A2859" s="168">
        <v>18</v>
      </c>
      <c r="B2859" s="25" t="s">
        <v>41</v>
      </c>
      <c r="C2859" s="37"/>
      <c r="D2859" s="38">
        <v>98010</v>
      </c>
      <c r="E2859" s="156">
        <f t="shared" si="320"/>
        <v>0</v>
      </c>
      <c r="F2859" s="157">
        <v>0</v>
      </c>
      <c r="G2859" s="30">
        <f t="shared" si="321"/>
        <v>0</v>
      </c>
      <c r="H2859" s="170">
        <f t="shared" si="323"/>
        <v>90750</v>
      </c>
      <c r="I2859" s="183"/>
      <c r="J2859" s="158">
        <f t="shared" si="322"/>
        <v>0</v>
      </c>
    </row>
    <row r="2860" spans="1:10" ht="17.25">
      <c r="A2860" s="40"/>
      <c r="B2860" s="41" t="s">
        <v>42</v>
      </c>
      <c r="C2860" s="42">
        <f>SUM(C2842:C2859)</f>
        <v>45</v>
      </c>
      <c r="D2860" s="42"/>
      <c r="E2860" s="43">
        <f>SUM(E2842:E2859)</f>
        <v>3936075</v>
      </c>
      <c r="F2860" s="43"/>
      <c r="G2860" s="44">
        <f>SUM(G2842:G2859)</f>
        <v>3486288.75</v>
      </c>
      <c r="H2860" s="45"/>
      <c r="I2860" s="64"/>
      <c r="J2860" s="45">
        <f>SUM(J2842:J2859)</f>
        <v>3228045.138888889</v>
      </c>
    </row>
    <row r="2861" spans="1:10" ht="31.5">
      <c r="A2861" s="46"/>
      <c r="B2861" s="47"/>
      <c r="C2861" s="48"/>
      <c r="D2861" s="48"/>
      <c r="E2861" s="49"/>
      <c r="F2861" s="49"/>
      <c r="G2861" s="50"/>
      <c r="H2861" s="51"/>
      <c r="I2861" s="65"/>
      <c r="J2861" s="184">
        <f>J2860*0.08</f>
        <v>258243.61111111112</v>
      </c>
    </row>
    <row r="2862" spans="1:10" ht="18">
      <c r="A2862" s="283" t="s">
        <v>43</v>
      </c>
      <c r="B2862" s="283"/>
      <c r="C2862" s="284" t="s">
        <v>44</v>
      </c>
      <c r="D2862" s="284"/>
      <c r="E2862" s="54"/>
      <c r="F2862" s="54"/>
      <c r="G2862" s="55" t="s">
        <v>45</v>
      </c>
      <c r="H2862" s="56"/>
      <c r="I2862" s="66"/>
      <c r="J2862" s="185">
        <f>SUM(J2860:J2861)</f>
        <v>3486288.75</v>
      </c>
    </row>
    <row r="2865" spans="1:10">
      <c r="B2865" s="131" t="s">
        <v>165</v>
      </c>
      <c r="C2865" s="131" t="s">
        <v>166</v>
      </c>
      <c r="D2865" s="131"/>
      <c r="E2865" s="131" t="s">
        <v>167</v>
      </c>
    </row>
    <row r="2868" spans="1:10" ht="15.75">
      <c r="A2868" s="279" t="s">
        <v>0</v>
      </c>
      <c r="B2868" s="279"/>
      <c r="C2868" s="279"/>
      <c r="D2868" s="279"/>
      <c r="E2868" s="279"/>
      <c r="F2868" s="279"/>
      <c r="G2868" s="279"/>
      <c r="H2868" s="3"/>
      <c r="I2868" s="182"/>
      <c r="J2868" s="3"/>
    </row>
    <row r="2869" spans="1:10" ht="15.75">
      <c r="A2869" s="279" t="s">
        <v>1</v>
      </c>
      <c r="B2869" s="279"/>
      <c r="C2869" s="279"/>
      <c r="D2869" s="279"/>
      <c r="E2869" s="279"/>
      <c r="F2869" s="279"/>
      <c r="G2869" s="279"/>
      <c r="H2869" s="176"/>
      <c r="I2869" s="176"/>
      <c r="J2869" s="176"/>
    </row>
    <row r="2870" spans="1:10" ht="15.75">
      <c r="A2870" s="279" t="s">
        <v>2</v>
      </c>
      <c r="B2870" s="279"/>
      <c r="C2870" s="279"/>
      <c r="D2870" s="279"/>
      <c r="E2870" s="279"/>
      <c r="F2870" s="279"/>
      <c r="G2870" s="279"/>
      <c r="H2870" s="3"/>
      <c r="I2870" s="59"/>
      <c r="J2870" s="3"/>
    </row>
    <row r="2871" spans="1:10" ht="15.75">
      <c r="A2871" s="279" t="s">
        <v>4</v>
      </c>
      <c r="B2871" s="279"/>
      <c r="C2871" s="279"/>
      <c r="D2871" s="279"/>
      <c r="E2871" s="279"/>
      <c r="F2871" s="279"/>
      <c r="G2871" s="279"/>
      <c r="H2871" s="3"/>
      <c r="I2871" s="59"/>
      <c r="J2871" s="3"/>
    </row>
    <row r="2872" spans="1:10" ht="15.75">
      <c r="A2872" s="280" t="s">
        <v>6</v>
      </c>
      <c r="B2872" s="280"/>
      <c r="C2872" s="280"/>
      <c r="D2872" s="280"/>
      <c r="E2872" s="280"/>
      <c r="F2872" s="280"/>
      <c r="G2872" s="280"/>
      <c r="H2872" s="3"/>
      <c r="I2872" s="59"/>
      <c r="J2872" s="3"/>
    </row>
    <row r="2873" spans="1:10" ht="27.75">
      <c r="A2873" s="9"/>
      <c r="B2873" s="9"/>
      <c r="C2873" s="281" t="s">
        <v>446</v>
      </c>
      <c r="D2873" s="281"/>
      <c r="E2873" s="281"/>
      <c r="F2873" s="281"/>
      <c r="G2873" s="281"/>
      <c r="H2873" s="3"/>
      <c r="I2873" s="59"/>
      <c r="J2873" s="3"/>
    </row>
    <row r="2874" spans="1:10" ht="15.75">
      <c r="A2874" s="11" t="s">
        <v>358</v>
      </c>
      <c r="B2874" s="12"/>
      <c r="C2874" s="13"/>
      <c r="D2874" s="286"/>
      <c r="E2874" s="286"/>
      <c r="F2874" s="286"/>
      <c r="G2874" s="286"/>
      <c r="H2874" s="15"/>
      <c r="I2874" s="59"/>
      <c r="J2874" s="3"/>
    </row>
    <row r="2875" spans="1:10" ht="15.75">
      <c r="A2875" s="11" t="s">
        <v>9</v>
      </c>
      <c r="B2875" s="286" t="s">
        <v>447</v>
      </c>
      <c r="C2875" s="286"/>
      <c r="D2875" s="286"/>
      <c r="E2875" s="286"/>
      <c r="F2875" s="286"/>
      <c r="G2875" s="16"/>
      <c r="H2875" s="20" t="s">
        <v>161</v>
      </c>
      <c r="I2875" s="62">
        <v>11665</v>
      </c>
      <c r="J2875" s="61"/>
    </row>
    <row r="2876" spans="1:10" ht="18.75">
      <c r="A2876" s="11" t="s">
        <v>11</v>
      </c>
      <c r="B2876" s="303"/>
      <c r="C2876" s="303"/>
      <c r="D2876" s="303"/>
      <c r="E2876" s="303"/>
      <c r="F2876" s="303"/>
      <c r="G2876" s="180"/>
      <c r="H2876" s="180"/>
      <c r="I2876" s="180"/>
      <c r="J2876" s="3"/>
    </row>
    <row r="2877" spans="1:10" ht="15.75">
      <c r="A2877" s="21" t="s">
        <v>14</v>
      </c>
      <c r="B2877" s="181"/>
      <c r="C2877" s="21" t="s">
        <v>17</v>
      </c>
      <c r="D2877" s="22" t="s">
        <v>18</v>
      </c>
      <c r="E2877" s="23" t="s">
        <v>19</v>
      </c>
      <c r="F2877" s="23" t="s">
        <v>20</v>
      </c>
      <c r="G2877" s="21" t="s">
        <v>21</v>
      </c>
      <c r="H2877" s="3"/>
      <c r="I2877" s="59"/>
      <c r="J2877" s="3"/>
    </row>
    <row r="2878" spans="1:10">
      <c r="A2878" s="24">
        <v>1</v>
      </c>
      <c r="B2878" s="25" t="s">
        <v>23</v>
      </c>
      <c r="C2878" s="26">
        <v>10</v>
      </c>
      <c r="D2878" s="27">
        <v>79305</v>
      </c>
      <c r="E2878" s="28">
        <f t="shared" ref="E2878:E2895" si="324">D2878*C2878</f>
        <v>793050</v>
      </c>
      <c r="F2878" s="29">
        <v>0</v>
      </c>
      <c r="G2878" s="30">
        <f t="shared" ref="G2878:G2895" si="325">E2878-E2878*F2878</f>
        <v>793050</v>
      </c>
      <c r="H2878" s="31">
        <f>D2878/1.08</f>
        <v>73430.555555555547</v>
      </c>
      <c r="I2878" s="59"/>
      <c r="J2878" s="63">
        <f t="shared" ref="J2878:J2895" si="326">H2878*C2878</f>
        <v>734305.5555555555</v>
      </c>
    </row>
    <row r="2879" spans="1:10">
      <c r="A2879" s="120">
        <v>2</v>
      </c>
      <c r="B2879" s="121" t="s">
        <v>25</v>
      </c>
      <c r="C2879" s="126">
        <v>5</v>
      </c>
      <c r="D2879" s="33">
        <v>128591</v>
      </c>
      <c r="E2879" s="123">
        <f t="shared" si="324"/>
        <v>642955</v>
      </c>
      <c r="F2879" s="29">
        <v>0</v>
      </c>
      <c r="G2879" s="125">
        <f t="shared" si="325"/>
        <v>642955</v>
      </c>
      <c r="H2879" s="31">
        <f>D2879/1.08</f>
        <v>119065.74074074073</v>
      </c>
      <c r="I2879" s="129"/>
      <c r="J2879" s="63">
        <f t="shared" si="326"/>
        <v>595328.70370370359</v>
      </c>
    </row>
    <row r="2880" spans="1:10">
      <c r="A2880" s="24">
        <v>3</v>
      </c>
      <c r="B2880" s="25" t="s">
        <v>26</v>
      </c>
      <c r="C2880" s="88"/>
      <c r="D2880" s="27">
        <v>60043</v>
      </c>
      <c r="E2880" s="28">
        <f t="shared" si="324"/>
        <v>0</v>
      </c>
      <c r="F2880" s="29">
        <v>0</v>
      </c>
      <c r="G2880" s="30">
        <f t="shared" si="325"/>
        <v>0</v>
      </c>
      <c r="H2880" s="31">
        <f>D2880/1.08</f>
        <v>55595.370370370365</v>
      </c>
      <c r="I2880" s="59"/>
      <c r="J2880" s="63">
        <f t="shared" si="326"/>
        <v>0</v>
      </c>
    </row>
    <row r="2881" spans="1:10">
      <c r="A2881" s="24">
        <v>4</v>
      </c>
      <c r="B2881" s="25" t="s">
        <v>27</v>
      </c>
      <c r="C2881" s="35"/>
      <c r="D2881" s="27">
        <v>115781</v>
      </c>
      <c r="E2881" s="28">
        <f t="shared" si="324"/>
        <v>0</v>
      </c>
      <c r="F2881" s="29">
        <v>0</v>
      </c>
      <c r="G2881" s="30">
        <f t="shared" si="325"/>
        <v>0</v>
      </c>
      <c r="H2881" s="31">
        <f>D2881/1.08</f>
        <v>107204.62962962962</v>
      </c>
      <c r="I2881" s="59"/>
      <c r="J2881" s="63">
        <f t="shared" si="326"/>
        <v>0</v>
      </c>
    </row>
    <row r="2882" spans="1:10">
      <c r="A2882" s="24">
        <v>5</v>
      </c>
      <c r="B2882" s="25" t="s">
        <v>28</v>
      </c>
      <c r="C2882" s="32">
        <v>10</v>
      </c>
      <c r="D2882" s="33">
        <v>119943</v>
      </c>
      <c r="E2882" s="123">
        <f t="shared" si="324"/>
        <v>1199430</v>
      </c>
      <c r="F2882" s="124">
        <v>0.25</v>
      </c>
      <c r="G2882" s="125">
        <f t="shared" si="325"/>
        <v>899572.5</v>
      </c>
      <c r="H2882" s="128">
        <f>D2882/1.08*0.75</f>
        <v>83293.75</v>
      </c>
      <c r="I2882" s="59"/>
      <c r="J2882" s="63">
        <f t="shared" si="326"/>
        <v>832937.5</v>
      </c>
    </row>
    <row r="2883" spans="1:10">
      <c r="A2883" s="24">
        <v>6</v>
      </c>
      <c r="B2883" s="25" t="s">
        <v>29</v>
      </c>
      <c r="C2883" s="26"/>
      <c r="D2883" s="27">
        <v>94810</v>
      </c>
      <c r="E2883" s="28">
        <f t="shared" si="324"/>
        <v>0</v>
      </c>
      <c r="F2883" s="29">
        <v>0</v>
      </c>
      <c r="G2883" s="30">
        <f t="shared" si="325"/>
        <v>0</v>
      </c>
      <c r="H2883" s="31">
        <f t="shared" ref="H2883:H2895" si="327">D2883/1.08</f>
        <v>87787.037037037036</v>
      </c>
      <c r="I2883" s="59"/>
      <c r="J2883" s="63">
        <f t="shared" si="326"/>
        <v>0</v>
      </c>
    </row>
    <row r="2884" spans="1:10">
      <c r="A2884" s="24">
        <v>7</v>
      </c>
      <c r="B2884" s="25" t="s">
        <v>30</v>
      </c>
      <c r="C2884" s="34"/>
      <c r="D2884" s="27">
        <v>141396</v>
      </c>
      <c r="E2884" s="28">
        <f t="shared" si="324"/>
        <v>0</v>
      </c>
      <c r="F2884" s="29">
        <v>0</v>
      </c>
      <c r="G2884" s="30">
        <f t="shared" si="325"/>
        <v>0</v>
      </c>
      <c r="H2884" s="31">
        <f t="shared" si="327"/>
        <v>130922.22222222222</v>
      </c>
      <c r="I2884" s="59"/>
      <c r="J2884" s="63">
        <f t="shared" si="326"/>
        <v>0</v>
      </c>
    </row>
    <row r="2885" spans="1:10">
      <c r="A2885" s="24">
        <v>8</v>
      </c>
      <c r="B2885" s="25" t="s">
        <v>31</v>
      </c>
      <c r="C2885" s="26"/>
      <c r="D2885" s="27">
        <v>232931</v>
      </c>
      <c r="E2885" s="28">
        <f t="shared" si="324"/>
        <v>0</v>
      </c>
      <c r="F2885" s="29">
        <v>0</v>
      </c>
      <c r="G2885" s="30">
        <f t="shared" si="325"/>
        <v>0</v>
      </c>
      <c r="H2885" s="31">
        <f t="shared" si="327"/>
        <v>215676.85185185182</v>
      </c>
      <c r="I2885" s="59"/>
      <c r="J2885" s="63">
        <f t="shared" si="326"/>
        <v>0</v>
      </c>
    </row>
    <row r="2886" spans="1:10">
      <c r="A2886" s="24">
        <v>9</v>
      </c>
      <c r="B2886" s="36" t="s">
        <v>32</v>
      </c>
      <c r="C2886" s="26"/>
      <c r="D2886" s="27">
        <v>101534</v>
      </c>
      <c r="E2886" s="28">
        <f t="shared" si="324"/>
        <v>0</v>
      </c>
      <c r="F2886" s="29">
        <v>0</v>
      </c>
      <c r="G2886" s="30">
        <f t="shared" si="325"/>
        <v>0</v>
      </c>
      <c r="H2886" s="31">
        <f t="shared" si="327"/>
        <v>94012.962962962964</v>
      </c>
      <c r="I2886" s="59"/>
      <c r="J2886" s="63">
        <f t="shared" si="326"/>
        <v>0</v>
      </c>
    </row>
    <row r="2887" spans="1:10">
      <c r="A2887" s="168">
        <v>10</v>
      </c>
      <c r="B2887" s="36" t="s">
        <v>33</v>
      </c>
      <c r="C2887" s="37"/>
      <c r="D2887" s="27">
        <v>110148</v>
      </c>
      <c r="E2887" s="156">
        <f t="shared" si="324"/>
        <v>0</v>
      </c>
      <c r="F2887" s="157">
        <v>0</v>
      </c>
      <c r="G2887" s="30">
        <f t="shared" si="325"/>
        <v>0</v>
      </c>
      <c r="H2887" s="170">
        <f t="shared" si="327"/>
        <v>101988.88888888888</v>
      </c>
      <c r="I2887" s="183"/>
      <c r="J2887" s="158">
        <f t="shared" si="326"/>
        <v>0</v>
      </c>
    </row>
    <row r="2888" spans="1:10">
      <c r="A2888" s="24">
        <v>11</v>
      </c>
      <c r="B2888" s="25" t="s">
        <v>34</v>
      </c>
      <c r="C2888" s="37"/>
      <c r="D2888" s="27">
        <v>54198</v>
      </c>
      <c r="E2888" s="28">
        <f t="shared" si="324"/>
        <v>0</v>
      </c>
      <c r="F2888" s="29">
        <v>0</v>
      </c>
      <c r="G2888" s="30">
        <f t="shared" si="325"/>
        <v>0</v>
      </c>
      <c r="H2888" s="31">
        <f t="shared" si="327"/>
        <v>50183.333333333328</v>
      </c>
      <c r="I2888" s="59"/>
      <c r="J2888" s="63">
        <f t="shared" si="326"/>
        <v>0</v>
      </c>
    </row>
    <row r="2889" spans="1:10">
      <c r="A2889" s="24">
        <v>12</v>
      </c>
      <c r="B2889" s="25" t="s">
        <v>35</v>
      </c>
      <c r="C2889" s="37"/>
      <c r="D2889" s="27">
        <v>49680</v>
      </c>
      <c r="E2889" s="28">
        <f t="shared" si="324"/>
        <v>0</v>
      </c>
      <c r="F2889" s="29">
        <v>0</v>
      </c>
      <c r="G2889" s="30">
        <f t="shared" si="325"/>
        <v>0</v>
      </c>
      <c r="H2889" s="31">
        <f t="shared" si="327"/>
        <v>46000</v>
      </c>
      <c r="I2889" s="59"/>
      <c r="J2889" s="63">
        <f t="shared" si="326"/>
        <v>0</v>
      </c>
    </row>
    <row r="2890" spans="1:10">
      <c r="A2890" s="168">
        <v>13</v>
      </c>
      <c r="B2890" s="25" t="s">
        <v>36</v>
      </c>
      <c r="C2890" s="37"/>
      <c r="D2890" s="38">
        <v>64152</v>
      </c>
      <c r="E2890" s="156">
        <f t="shared" si="324"/>
        <v>0</v>
      </c>
      <c r="F2890" s="157">
        <v>0</v>
      </c>
      <c r="G2890" s="30">
        <f t="shared" si="325"/>
        <v>0</v>
      </c>
      <c r="H2890" s="170">
        <f t="shared" si="327"/>
        <v>59399.999999999993</v>
      </c>
      <c r="I2890" s="183"/>
      <c r="J2890" s="158">
        <f t="shared" si="326"/>
        <v>0</v>
      </c>
    </row>
    <row r="2891" spans="1:10">
      <c r="A2891" s="168">
        <v>14</v>
      </c>
      <c r="B2891" s="25" t="s">
        <v>37</v>
      </c>
      <c r="C2891" s="37"/>
      <c r="D2891" s="38">
        <v>65934</v>
      </c>
      <c r="E2891" s="156">
        <f t="shared" si="324"/>
        <v>0</v>
      </c>
      <c r="F2891" s="157">
        <v>0</v>
      </c>
      <c r="G2891" s="30">
        <f t="shared" si="325"/>
        <v>0</v>
      </c>
      <c r="H2891" s="170">
        <f t="shared" si="327"/>
        <v>61049.999999999993</v>
      </c>
      <c r="I2891" s="183"/>
      <c r="J2891" s="158">
        <f t="shared" si="326"/>
        <v>0</v>
      </c>
    </row>
    <row r="2892" spans="1:10">
      <c r="A2892" s="168">
        <v>15</v>
      </c>
      <c r="B2892" s="25" t="s">
        <v>38</v>
      </c>
      <c r="C2892" s="37"/>
      <c r="D2892" s="38">
        <v>76626</v>
      </c>
      <c r="E2892" s="156">
        <f t="shared" si="324"/>
        <v>0</v>
      </c>
      <c r="F2892" s="157">
        <v>0</v>
      </c>
      <c r="G2892" s="30">
        <f t="shared" si="325"/>
        <v>0</v>
      </c>
      <c r="H2892" s="170">
        <f t="shared" si="327"/>
        <v>70950</v>
      </c>
      <c r="I2892" s="183"/>
      <c r="J2892" s="158">
        <f t="shared" si="326"/>
        <v>0</v>
      </c>
    </row>
    <row r="2893" spans="1:10">
      <c r="A2893" s="168">
        <v>16</v>
      </c>
      <c r="B2893" s="25" t="s">
        <v>39</v>
      </c>
      <c r="C2893" s="37"/>
      <c r="D2893" s="38">
        <v>80190</v>
      </c>
      <c r="E2893" s="156">
        <f t="shared" si="324"/>
        <v>0</v>
      </c>
      <c r="F2893" s="157">
        <v>0</v>
      </c>
      <c r="G2893" s="30">
        <f t="shared" si="325"/>
        <v>0</v>
      </c>
      <c r="H2893" s="170">
        <f t="shared" si="327"/>
        <v>74250</v>
      </c>
      <c r="I2893" s="183"/>
      <c r="J2893" s="158">
        <f t="shared" si="326"/>
        <v>0</v>
      </c>
    </row>
    <row r="2894" spans="1:10">
      <c r="A2894" s="168">
        <v>17</v>
      </c>
      <c r="B2894" s="25" t="s">
        <v>40</v>
      </c>
      <c r="C2894" s="37"/>
      <c r="D2894" s="38">
        <v>113832</v>
      </c>
      <c r="E2894" s="156">
        <f t="shared" si="324"/>
        <v>0</v>
      </c>
      <c r="F2894" s="157">
        <v>0</v>
      </c>
      <c r="G2894" s="30">
        <f t="shared" si="325"/>
        <v>0</v>
      </c>
      <c r="H2894" s="170">
        <f t="shared" si="327"/>
        <v>105400</v>
      </c>
      <c r="I2894" s="183"/>
      <c r="J2894" s="158">
        <f t="shared" si="326"/>
        <v>0</v>
      </c>
    </row>
    <row r="2895" spans="1:10">
      <c r="A2895" s="168">
        <v>18</v>
      </c>
      <c r="B2895" s="25" t="s">
        <v>41</v>
      </c>
      <c r="C2895" s="37"/>
      <c r="D2895" s="38">
        <v>98010</v>
      </c>
      <c r="E2895" s="156">
        <f t="shared" si="324"/>
        <v>0</v>
      </c>
      <c r="F2895" s="157">
        <v>0</v>
      </c>
      <c r="G2895" s="30">
        <f t="shared" si="325"/>
        <v>0</v>
      </c>
      <c r="H2895" s="170">
        <f t="shared" si="327"/>
        <v>90750</v>
      </c>
      <c r="I2895" s="183"/>
      <c r="J2895" s="158">
        <f t="shared" si="326"/>
        <v>0</v>
      </c>
    </row>
    <row r="2896" spans="1:10" ht="17.25">
      <c r="A2896" s="40"/>
      <c r="B2896" s="41" t="s">
        <v>42</v>
      </c>
      <c r="C2896" s="42">
        <f>SUM(C2878:C2895)</f>
        <v>25</v>
      </c>
      <c r="D2896" s="42"/>
      <c r="E2896" s="43">
        <f>SUM(E2878:E2895)</f>
        <v>2635435</v>
      </c>
      <c r="F2896" s="43"/>
      <c r="G2896" s="44">
        <f>SUM(G2878:G2895)</f>
        <v>2335577.5</v>
      </c>
      <c r="H2896" s="45"/>
      <c r="I2896" s="64"/>
      <c r="J2896" s="45">
        <f>SUM(J2878:J2895)</f>
        <v>2162571.7592592593</v>
      </c>
    </row>
    <row r="2897" spans="1:10" ht="31.5">
      <c r="A2897" s="46"/>
      <c r="B2897" s="47"/>
      <c r="C2897" s="48"/>
      <c r="D2897" s="48"/>
      <c r="E2897" s="49"/>
      <c r="F2897" s="49"/>
      <c r="G2897" s="50"/>
      <c r="H2897" s="51"/>
      <c r="I2897" s="65"/>
      <c r="J2897" s="184">
        <f>J2896*0.08</f>
        <v>173005.74074074076</v>
      </c>
    </row>
    <row r="2898" spans="1:10" ht="18">
      <c r="A2898" s="283" t="s">
        <v>43</v>
      </c>
      <c r="B2898" s="283"/>
      <c r="C2898" s="284" t="s">
        <v>44</v>
      </c>
      <c r="D2898" s="284"/>
      <c r="E2898" s="54"/>
      <c r="F2898" s="54"/>
      <c r="G2898" s="55" t="s">
        <v>45</v>
      </c>
      <c r="H2898" s="56"/>
      <c r="I2898" s="66"/>
      <c r="J2898" s="185">
        <f>SUM(J2896:J2897)</f>
        <v>2335577.5</v>
      </c>
    </row>
    <row r="2901" spans="1:10">
      <c r="B2901" s="131" t="s">
        <v>165</v>
      </c>
      <c r="C2901" s="131" t="s">
        <v>166</v>
      </c>
      <c r="D2901" s="131"/>
      <c r="E2901" s="131" t="s">
        <v>167</v>
      </c>
    </row>
    <row r="2904" spans="1:10" ht="15.75">
      <c r="A2904" s="279" t="s">
        <v>0</v>
      </c>
      <c r="B2904" s="279"/>
      <c r="C2904" s="279"/>
      <c r="D2904" s="279"/>
      <c r="E2904" s="279"/>
      <c r="F2904" s="279"/>
      <c r="G2904" s="279"/>
      <c r="H2904" s="3"/>
      <c r="I2904" s="182"/>
      <c r="J2904" s="3"/>
    </row>
    <row r="2905" spans="1:10" ht="15.75">
      <c r="A2905" s="279" t="s">
        <v>1</v>
      </c>
      <c r="B2905" s="279"/>
      <c r="C2905" s="279"/>
      <c r="D2905" s="279"/>
      <c r="E2905" s="279"/>
      <c r="F2905" s="279"/>
      <c r="G2905" s="279"/>
      <c r="H2905" s="176"/>
      <c r="I2905" s="176"/>
      <c r="J2905" s="176"/>
    </row>
    <row r="2906" spans="1:10" ht="15.75">
      <c r="A2906" s="279" t="s">
        <v>2</v>
      </c>
      <c r="B2906" s="279"/>
      <c r="C2906" s="279"/>
      <c r="D2906" s="279"/>
      <c r="E2906" s="279"/>
      <c r="F2906" s="279"/>
      <c r="G2906" s="279"/>
      <c r="H2906" s="3"/>
      <c r="I2906" s="59"/>
      <c r="J2906" s="3"/>
    </row>
    <row r="2907" spans="1:10" ht="15.75">
      <c r="A2907" s="279" t="s">
        <v>4</v>
      </c>
      <c r="B2907" s="279"/>
      <c r="C2907" s="279"/>
      <c r="D2907" s="279"/>
      <c r="E2907" s="279"/>
      <c r="F2907" s="279"/>
      <c r="G2907" s="279"/>
      <c r="H2907" s="3"/>
      <c r="I2907" s="59"/>
      <c r="J2907" s="3"/>
    </row>
    <row r="2908" spans="1:10" ht="15.75">
      <c r="A2908" s="280" t="s">
        <v>6</v>
      </c>
      <c r="B2908" s="280"/>
      <c r="C2908" s="280"/>
      <c r="D2908" s="280"/>
      <c r="E2908" s="280"/>
      <c r="F2908" s="280"/>
      <c r="G2908" s="280"/>
      <c r="H2908" s="3"/>
      <c r="I2908" s="59"/>
      <c r="J2908" s="3"/>
    </row>
    <row r="2909" spans="1:10" ht="27.75">
      <c r="A2909" s="9"/>
      <c r="B2909" s="9"/>
      <c r="C2909" s="281" t="s">
        <v>448</v>
      </c>
      <c r="D2909" s="281"/>
      <c r="E2909" s="281"/>
      <c r="F2909" s="281"/>
      <c r="G2909" s="281"/>
      <c r="H2909" s="3"/>
      <c r="I2909" s="59"/>
      <c r="J2909" s="3"/>
    </row>
    <row r="2910" spans="1:10" ht="15.75">
      <c r="A2910" s="11" t="s">
        <v>358</v>
      </c>
      <c r="B2910" s="12"/>
      <c r="C2910" s="13"/>
      <c r="D2910" s="286"/>
      <c r="E2910" s="286"/>
      <c r="F2910" s="286"/>
      <c r="G2910" s="286"/>
      <c r="H2910" s="15"/>
      <c r="I2910" s="59"/>
      <c r="J2910" s="3"/>
    </row>
    <row r="2911" spans="1:10" ht="15.75">
      <c r="A2911" s="11" t="s">
        <v>9</v>
      </c>
      <c r="B2911" s="286" t="s">
        <v>449</v>
      </c>
      <c r="C2911" s="286"/>
      <c r="D2911" s="286"/>
      <c r="E2911" s="286"/>
      <c r="F2911" s="286"/>
      <c r="G2911" s="16"/>
      <c r="H2911" s="20" t="s">
        <v>161</v>
      </c>
      <c r="I2911" s="62">
        <v>11613</v>
      </c>
      <c r="J2911" s="61"/>
    </row>
    <row r="2912" spans="1:10" ht="18.75">
      <c r="A2912" s="11" t="s">
        <v>11</v>
      </c>
      <c r="B2912" s="303"/>
      <c r="C2912" s="303"/>
      <c r="D2912" s="303"/>
      <c r="E2912" s="303"/>
      <c r="F2912" s="303"/>
      <c r="G2912" s="180"/>
      <c r="H2912" s="180"/>
      <c r="I2912" s="180"/>
      <c r="J2912" s="3"/>
    </row>
    <row r="2913" spans="1:10" ht="15.75">
      <c r="A2913" s="21" t="s">
        <v>14</v>
      </c>
      <c r="B2913" s="181"/>
      <c r="C2913" s="21" t="s">
        <v>17</v>
      </c>
      <c r="D2913" s="22" t="s">
        <v>18</v>
      </c>
      <c r="E2913" s="23" t="s">
        <v>19</v>
      </c>
      <c r="F2913" s="23" t="s">
        <v>20</v>
      </c>
      <c r="G2913" s="21" t="s">
        <v>21</v>
      </c>
      <c r="H2913" s="3"/>
      <c r="I2913" s="59"/>
      <c r="J2913" s="3"/>
    </row>
    <row r="2914" spans="1:10">
      <c r="A2914" s="24">
        <v>1</v>
      </c>
      <c r="B2914" s="25" t="s">
        <v>23</v>
      </c>
      <c r="C2914" s="26"/>
      <c r="D2914" s="27">
        <v>79305</v>
      </c>
      <c r="E2914" s="28">
        <f t="shared" ref="E2914:E2931" si="328">D2914*C2914</f>
        <v>0</v>
      </c>
      <c r="F2914" s="29">
        <v>0</v>
      </c>
      <c r="G2914" s="30">
        <f t="shared" ref="G2914:G2931" si="329">E2914-E2914*F2914</f>
        <v>0</v>
      </c>
      <c r="H2914" s="31">
        <f>D2914/1.08</f>
        <v>73430.555555555547</v>
      </c>
      <c r="I2914" s="59"/>
      <c r="J2914" s="63">
        <f t="shared" ref="J2914:J2931" si="330">H2914*C2914</f>
        <v>0</v>
      </c>
    </row>
    <row r="2915" spans="1:10">
      <c r="A2915" s="120">
        <v>2</v>
      </c>
      <c r="B2915" s="121" t="s">
        <v>25</v>
      </c>
      <c r="C2915" s="126"/>
      <c r="D2915" s="33">
        <v>128591</v>
      </c>
      <c r="E2915" s="123">
        <f t="shared" si="328"/>
        <v>0</v>
      </c>
      <c r="F2915" s="29">
        <v>0</v>
      </c>
      <c r="G2915" s="125">
        <f t="shared" si="329"/>
        <v>0</v>
      </c>
      <c r="H2915" s="31">
        <f>D2915/1.08</f>
        <v>119065.74074074073</v>
      </c>
      <c r="I2915" s="129"/>
      <c r="J2915" s="63">
        <f t="shared" si="330"/>
        <v>0</v>
      </c>
    </row>
    <row r="2916" spans="1:10">
      <c r="A2916" s="24">
        <v>3</v>
      </c>
      <c r="B2916" s="25" t="s">
        <v>26</v>
      </c>
      <c r="C2916" s="88"/>
      <c r="D2916" s="27">
        <v>60043</v>
      </c>
      <c r="E2916" s="28">
        <f t="shared" si="328"/>
        <v>0</v>
      </c>
      <c r="F2916" s="29">
        <v>0</v>
      </c>
      <c r="G2916" s="30">
        <f t="shared" si="329"/>
        <v>0</v>
      </c>
      <c r="H2916" s="31">
        <f>D2916/1.08</f>
        <v>55595.370370370365</v>
      </c>
      <c r="I2916" s="59"/>
      <c r="J2916" s="63">
        <f t="shared" si="330"/>
        <v>0</v>
      </c>
    </row>
    <row r="2917" spans="1:10">
      <c r="A2917" s="24">
        <v>4</v>
      </c>
      <c r="B2917" s="25" t="s">
        <v>27</v>
      </c>
      <c r="C2917" s="35"/>
      <c r="D2917" s="27">
        <v>115781</v>
      </c>
      <c r="E2917" s="28">
        <f t="shared" si="328"/>
        <v>0</v>
      </c>
      <c r="F2917" s="29">
        <v>0</v>
      </c>
      <c r="G2917" s="30">
        <f t="shared" si="329"/>
        <v>0</v>
      </c>
      <c r="H2917" s="31">
        <f>D2917/1.08</f>
        <v>107204.62962962962</v>
      </c>
      <c r="I2917" s="59"/>
      <c r="J2917" s="63">
        <f t="shared" si="330"/>
        <v>0</v>
      </c>
    </row>
    <row r="2918" spans="1:10">
      <c r="A2918" s="24">
        <v>5</v>
      </c>
      <c r="B2918" s="25" t="s">
        <v>28</v>
      </c>
      <c r="C2918" s="32"/>
      <c r="D2918" s="33">
        <v>119943</v>
      </c>
      <c r="E2918" s="123">
        <f t="shared" si="328"/>
        <v>0</v>
      </c>
      <c r="F2918" s="124">
        <v>0.25</v>
      </c>
      <c r="G2918" s="125">
        <f t="shared" si="329"/>
        <v>0</v>
      </c>
      <c r="H2918" s="128">
        <f>D2918/1.08*0.75</f>
        <v>83293.75</v>
      </c>
      <c r="I2918" s="59"/>
      <c r="J2918" s="63">
        <f t="shared" si="330"/>
        <v>0</v>
      </c>
    </row>
    <row r="2919" spans="1:10">
      <c r="A2919" s="24">
        <v>6</v>
      </c>
      <c r="B2919" s="25" t="s">
        <v>29</v>
      </c>
      <c r="C2919" s="26"/>
      <c r="D2919" s="27">
        <v>94810</v>
      </c>
      <c r="E2919" s="28">
        <f t="shared" si="328"/>
        <v>0</v>
      </c>
      <c r="F2919" s="29">
        <v>0</v>
      </c>
      <c r="G2919" s="30">
        <f t="shared" si="329"/>
        <v>0</v>
      </c>
      <c r="H2919" s="31">
        <f t="shared" ref="H2919:H2931" si="331">D2919/1.08</f>
        <v>87787.037037037036</v>
      </c>
      <c r="I2919" s="59"/>
      <c r="J2919" s="63">
        <f t="shared" si="330"/>
        <v>0</v>
      </c>
    </row>
    <row r="2920" spans="1:10">
      <c r="A2920" s="24">
        <v>7</v>
      </c>
      <c r="B2920" s="25" t="s">
        <v>30</v>
      </c>
      <c r="C2920" s="34"/>
      <c r="D2920" s="27">
        <v>141396</v>
      </c>
      <c r="E2920" s="28">
        <f t="shared" si="328"/>
        <v>0</v>
      </c>
      <c r="F2920" s="29">
        <v>0</v>
      </c>
      <c r="G2920" s="30">
        <f t="shared" si="329"/>
        <v>0</v>
      </c>
      <c r="H2920" s="31">
        <f t="shared" si="331"/>
        <v>130922.22222222222</v>
      </c>
      <c r="I2920" s="59"/>
      <c r="J2920" s="63">
        <f t="shared" si="330"/>
        <v>0</v>
      </c>
    </row>
    <row r="2921" spans="1:10">
      <c r="A2921" s="24">
        <v>8</v>
      </c>
      <c r="B2921" s="25" t="s">
        <v>31</v>
      </c>
      <c r="C2921" s="26"/>
      <c r="D2921" s="27">
        <v>232931</v>
      </c>
      <c r="E2921" s="28">
        <f t="shared" si="328"/>
        <v>0</v>
      </c>
      <c r="F2921" s="29">
        <v>0</v>
      </c>
      <c r="G2921" s="30">
        <f t="shared" si="329"/>
        <v>0</v>
      </c>
      <c r="H2921" s="31">
        <f t="shared" si="331"/>
        <v>215676.85185185182</v>
      </c>
      <c r="I2921" s="59"/>
      <c r="J2921" s="63">
        <f t="shared" si="330"/>
        <v>0</v>
      </c>
    </row>
    <row r="2922" spans="1:10">
      <c r="A2922" s="24">
        <v>9</v>
      </c>
      <c r="B2922" s="36" t="s">
        <v>32</v>
      </c>
      <c r="C2922" s="26"/>
      <c r="D2922" s="27">
        <v>101534</v>
      </c>
      <c r="E2922" s="28">
        <f t="shared" si="328"/>
        <v>0</v>
      </c>
      <c r="F2922" s="29">
        <v>0</v>
      </c>
      <c r="G2922" s="30">
        <f t="shared" si="329"/>
        <v>0</v>
      </c>
      <c r="H2922" s="31">
        <f t="shared" si="331"/>
        <v>94012.962962962964</v>
      </c>
      <c r="I2922" s="59"/>
      <c r="J2922" s="63">
        <f t="shared" si="330"/>
        <v>0</v>
      </c>
    </row>
    <row r="2923" spans="1:10">
      <c r="A2923" s="168">
        <v>10</v>
      </c>
      <c r="B2923" s="36" t="s">
        <v>33</v>
      </c>
      <c r="C2923" s="37"/>
      <c r="D2923" s="27">
        <v>110148</v>
      </c>
      <c r="E2923" s="156">
        <f t="shared" si="328"/>
        <v>0</v>
      </c>
      <c r="F2923" s="157">
        <v>0</v>
      </c>
      <c r="G2923" s="30">
        <f t="shared" si="329"/>
        <v>0</v>
      </c>
      <c r="H2923" s="170">
        <f t="shared" si="331"/>
        <v>101988.88888888888</v>
      </c>
      <c r="I2923" s="183"/>
      <c r="J2923" s="158">
        <f t="shared" si="330"/>
        <v>0</v>
      </c>
    </row>
    <row r="2924" spans="1:10">
      <c r="A2924" s="24">
        <v>11</v>
      </c>
      <c r="B2924" s="25" t="s">
        <v>34</v>
      </c>
      <c r="C2924" s="37"/>
      <c r="D2924" s="27">
        <v>54198</v>
      </c>
      <c r="E2924" s="28">
        <f t="shared" si="328"/>
        <v>0</v>
      </c>
      <c r="F2924" s="29">
        <v>0</v>
      </c>
      <c r="G2924" s="30">
        <f t="shared" si="329"/>
        <v>0</v>
      </c>
      <c r="H2924" s="31">
        <f t="shared" si="331"/>
        <v>50183.333333333328</v>
      </c>
      <c r="I2924" s="59"/>
      <c r="J2924" s="63">
        <f t="shared" si="330"/>
        <v>0</v>
      </c>
    </row>
    <row r="2925" spans="1:10">
      <c r="A2925" s="24">
        <v>12</v>
      </c>
      <c r="B2925" s="25" t="s">
        <v>35</v>
      </c>
      <c r="C2925" s="37"/>
      <c r="D2925" s="27">
        <v>49680</v>
      </c>
      <c r="E2925" s="28">
        <f t="shared" si="328"/>
        <v>0</v>
      </c>
      <c r="F2925" s="29">
        <v>0</v>
      </c>
      <c r="G2925" s="30">
        <f t="shared" si="329"/>
        <v>0</v>
      </c>
      <c r="H2925" s="31">
        <f t="shared" si="331"/>
        <v>46000</v>
      </c>
      <c r="I2925" s="59"/>
      <c r="J2925" s="63">
        <f t="shared" si="330"/>
        <v>0</v>
      </c>
    </row>
    <row r="2926" spans="1:10">
      <c r="A2926" s="168">
        <v>13</v>
      </c>
      <c r="B2926" s="25" t="s">
        <v>36</v>
      </c>
      <c r="C2926" s="37"/>
      <c r="D2926" s="38">
        <v>64152</v>
      </c>
      <c r="E2926" s="156">
        <f t="shared" si="328"/>
        <v>0</v>
      </c>
      <c r="F2926" s="157">
        <v>0</v>
      </c>
      <c r="G2926" s="30">
        <f t="shared" si="329"/>
        <v>0</v>
      </c>
      <c r="H2926" s="170">
        <f t="shared" si="331"/>
        <v>59399.999999999993</v>
      </c>
      <c r="I2926" s="183"/>
      <c r="J2926" s="158">
        <f t="shared" si="330"/>
        <v>0</v>
      </c>
    </row>
    <row r="2927" spans="1:10">
      <c r="A2927" s="168">
        <v>14</v>
      </c>
      <c r="B2927" s="25" t="s">
        <v>37</v>
      </c>
      <c r="C2927" s="37"/>
      <c r="D2927" s="38">
        <v>65934</v>
      </c>
      <c r="E2927" s="156">
        <f t="shared" si="328"/>
        <v>0</v>
      </c>
      <c r="F2927" s="157">
        <v>0</v>
      </c>
      <c r="G2927" s="30">
        <f t="shared" si="329"/>
        <v>0</v>
      </c>
      <c r="H2927" s="170">
        <f t="shared" si="331"/>
        <v>61049.999999999993</v>
      </c>
      <c r="I2927" s="183"/>
      <c r="J2927" s="158">
        <f t="shared" si="330"/>
        <v>0</v>
      </c>
    </row>
    <row r="2928" spans="1:10">
      <c r="A2928" s="168">
        <v>15</v>
      </c>
      <c r="B2928" s="25" t="s">
        <v>38</v>
      </c>
      <c r="C2928" s="37">
        <v>5</v>
      </c>
      <c r="D2928" s="38">
        <v>76626</v>
      </c>
      <c r="E2928" s="156">
        <f t="shared" si="328"/>
        <v>383130</v>
      </c>
      <c r="F2928" s="157">
        <v>0</v>
      </c>
      <c r="G2928" s="30">
        <f t="shared" si="329"/>
        <v>383130</v>
      </c>
      <c r="H2928" s="170">
        <f t="shared" si="331"/>
        <v>70950</v>
      </c>
      <c r="I2928" s="183"/>
      <c r="J2928" s="158">
        <f t="shared" si="330"/>
        <v>354750</v>
      </c>
    </row>
    <row r="2929" spans="1:10">
      <c r="A2929" s="168">
        <v>16</v>
      </c>
      <c r="B2929" s="25" t="s">
        <v>39</v>
      </c>
      <c r="C2929" s="37">
        <v>15</v>
      </c>
      <c r="D2929" s="38">
        <v>80190</v>
      </c>
      <c r="E2929" s="156">
        <f t="shared" si="328"/>
        <v>1202850</v>
      </c>
      <c r="F2929" s="157">
        <v>0</v>
      </c>
      <c r="G2929" s="30">
        <f t="shared" si="329"/>
        <v>1202850</v>
      </c>
      <c r="H2929" s="170">
        <f t="shared" si="331"/>
        <v>74250</v>
      </c>
      <c r="I2929" s="183"/>
      <c r="J2929" s="158">
        <f t="shared" si="330"/>
        <v>1113750</v>
      </c>
    </row>
    <row r="2930" spans="1:10">
      <c r="A2930" s="168">
        <v>17</v>
      </c>
      <c r="B2930" s="25" t="s">
        <v>40</v>
      </c>
      <c r="C2930" s="37"/>
      <c r="D2930" s="38">
        <v>113832</v>
      </c>
      <c r="E2930" s="156">
        <f t="shared" si="328"/>
        <v>0</v>
      </c>
      <c r="F2930" s="157">
        <v>0</v>
      </c>
      <c r="G2930" s="30">
        <f t="shared" si="329"/>
        <v>0</v>
      </c>
      <c r="H2930" s="170">
        <f t="shared" si="331"/>
        <v>105400</v>
      </c>
      <c r="I2930" s="183"/>
      <c r="J2930" s="158">
        <f t="shared" si="330"/>
        <v>0</v>
      </c>
    </row>
    <row r="2931" spans="1:10">
      <c r="A2931" s="168">
        <v>18</v>
      </c>
      <c r="B2931" s="25" t="s">
        <v>41</v>
      </c>
      <c r="C2931" s="37"/>
      <c r="D2931" s="38">
        <v>98010</v>
      </c>
      <c r="E2931" s="156">
        <f t="shared" si="328"/>
        <v>0</v>
      </c>
      <c r="F2931" s="157">
        <v>0</v>
      </c>
      <c r="G2931" s="30">
        <f t="shared" si="329"/>
        <v>0</v>
      </c>
      <c r="H2931" s="170">
        <f t="shared" si="331"/>
        <v>90750</v>
      </c>
      <c r="I2931" s="183"/>
      <c r="J2931" s="158">
        <f t="shared" si="330"/>
        <v>0</v>
      </c>
    </row>
    <row r="2932" spans="1:10" ht="17.25">
      <c r="A2932" s="40"/>
      <c r="B2932" s="41" t="s">
        <v>42</v>
      </c>
      <c r="C2932" s="42">
        <f>SUM(C2914:C2931)</f>
        <v>20</v>
      </c>
      <c r="D2932" s="42"/>
      <c r="E2932" s="43">
        <f>SUM(E2914:E2931)</f>
        <v>1585980</v>
      </c>
      <c r="F2932" s="43"/>
      <c r="G2932" s="44">
        <f>SUM(G2914:G2931)</f>
        <v>1585980</v>
      </c>
      <c r="H2932" s="45"/>
      <c r="I2932" s="64"/>
      <c r="J2932" s="45">
        <f>SUM(J2914:J2931)</f>
        <v>1468500</v>
      </c>
    </row>
    <row r="2933" spans="1:10" ht="31.5">
      <c r="A2933" s="46"/>
      <c r="B2933" s="47"/>
      <c r="C2933" s="48"/>
      <c r="D2933" s="48"/>
      <c r="E2933" s="49"/>
      <c r="F2933" s="49"/>
      <c r="G2933" s="50"/>
      <c r="H2933" s="51"/>
      <c r="I2933" s="65"/>
      <c r="J2933" s="184">
        <f>J2932*0.08</f>
        <v>117480</v>
      </c>
    </row>
    <row r="2934" spans="1:10" ht="18">
      <c r="A2934" s="283" t="s">
        <v>43</v>
      </c>
      <c r="B2934" s="283"/>
      <c r="C2934" s="284" t="s">
        <v>44</v>
      </c>
      <c r="D2934" s="284"/>
      <c r="E2934" s="54"/>
      <c r="F2934" s="54"/>
      <c r="G2934" s="55" t="s">
        <v>45</v>
      </c>
      <c r="H2934" s="56"/>
      <c r="I2934" s="66"/>
      <c r="J2934" s="185">
        <f>SUM(J2932:J2933)</f>
        <v>1585980</v>
      </c>
    </row>
    <row r="2937" spans="1:10">
      <c r="B2937" s="131" t="s">
        <v>165</v>
      </c>
      <c r="C2937" s="131" t="s">
        <v>166</v>
      </c>
      <c r="D2937" s="131"/>
      <c r="E2937" s="131" t="s">
        <v>167</v>
      </c>
    </row>
    <row r="2940" spans="1:10" ht="15.75">
      <c r="A2940" s="279" t="s">
        <v>0</v>
      </c>
      <c r="B2940" s="279"/>
      <c r="C2940" s="279"/>
      <c r="D2940" s="279"/>
      <c r="E2940" s="279"/>
      <c r="F2940" s="279"/>
      <c r="G2940" s="279"/>
      <c r="H2940" s="3"/>
      <c r="I2940" s="182"/>
      <c r="J2940" s="3"/>
    </row>
    <row r="2941" spans="1:10" ht="15.75">
      <c r="A2941" s="279" t="s">
        <v>1</v>
      </c>
      <c r="B2941" s="279"/>
      <c r="C2941" s="279"/>
      <c r="D2941" s="279"/>
      <c r="E2941" s="279"/>
      <c r="F2941" s="279"/>
      <c r="G2941" s="279"/>
      <c r="H2941" s="176"/>
      <c r="I2941" s="176"/>
      <c r="J2941" s="176"/>
    </row>
    <row r="2942" spans="1:10" ht="15.75">
      <c r="A2942" s="279" t="s">
        <v>2</v>
      </c>
      <c r="B2942" s="279"/>
      <c r="C2942" s="279"/>
      <c r="D2942" s="279"/>
      <c r="E2942" s="279"/>
      <c r="F2942" s="279"/>
      <c r="G2942" s="279"/>
      <c r="H2942" s="3"/>
      <c r="I2942" s="59"/>
      <c r="J2942" s="3"/>
    </row>
    <row r="2943" spans="1:10" ht="15.75">
      <c r="A2943" s="279" t="s">
        <v>4</v>
      </c>
      <c r="B2943" s="279"/>
      <c r="C2943" s="279"/>
      <c r="D2943" s="279"/>
      <c r="E2943" s="279"/>
      <c r="F2943" s="279"/>
      <c r="G2943" s="279"/>
      <c r="H2943" s="3"/>
      <c r="I2943" s="59"/>
      <c r="J2943" s="3"/>
    </row>
    <row r="2944" spans="1:10" ht="15.75">
      <c r="A2944" s="280" t="s">
        <v>6</v>
      </c>
      <c r="B2944" s="280"/>
      <c r="C2944" s="280"/>
      <c r="D2944" s="280"/>
      <c r="E2944" s="280"/>
      <c r="F2944" s="280"/>
      <c r="G2944" s="280"/>
      <c r="H2944" s="3"/>
      <c r="I2944" s="59"/>
      <c r="J2944" s="3"/>
    </row>
    <row r="2945" spans="1:10" ht="27.75">
      <c r="A2945" s="9"/>
      <c r="B2945" s="9"/>
      <c r="C2945" s="281" t="s">
        <v>446</v>
      </c>
      <c r="D2945" s="281"/>
      <c r="E2945" s="281"/>
      <c r="F2945" s="281"/>
      <c r="G2945" s="281"/>
      <c r="H2945" s="3"/>
      <c r="I2945" s="59"/>
      <c r="J2945" s="3"/>
    </row>
    <row r="2946" spans="1:10" ht="15.75">
      <c r="A2946" s="11" t="s">
        <v>358</v>
      </c>
      <c r="B2946" s="12"/>
      <c r="C2946" s="13"/>
      <c r="D2946" s="286"/>
      <c r="E2946" s="286"/>
      <c r="F2946" s="286"/>
      <c r="G2946" s="286"/>
      <c r="H2946" s="15"/>
      <c r="I2946" s="59"/>
      <c r="J2946" s="3"/>
    </row>
    <row r="2947" spans="1:10" ht="15.75">
      <c r="A2947" s="11" t="s">
        <v>9</v>
      </c>
      <c r="B2947" s="286" t="s">
        <v>450</v>
      </c>
      <c r="C2947" s="286"/>
      <c r="D2947" s="286"/>
      <c r="E2947" s="286"/>
      <c r="F2947" s="286"/>
      <c r="G2947" s="16"/>
      <c r="H2947" s="20" t="s">
        <v>161</v>
      </c>
      <c r="I2947" s="62">
        <v>11651</v>
      </c>
      <c r="J2947" s="61"/>
    </row>
    <row r="2948" spans="1:10" ht="18.75">
      <c r="A2948" s="11" t="s">
        <v>11</v>
      </c>
      <c r="B2948" s="303"/>
      <c r="C2948" s="303"/>
      <c r="D2948" s="303"/>
      <c r="E2948" s="303"/>
      <c r="F2948" s="303"/>
      <c r="G2948" s="180"/>
      <c r="H2948" s="180"/>
      <c r="I2948" s="180"/>
      <c r="J2948" s="3"/>
    </row>
    <row r="2949" spans="1:10" ht="15.75">
      <c r="A2949" s="21" t="s">
        <v>14</v>
      </c>
      <c r="B2949" s="181"/>
      <c r="C2949" s="21" t="s">
        <v>17</v>
      </c>
      <c r="D2949" s="22" t="s">
        <v>18</v>
      </c>
      <c r="E2949" s="23" t="s">
        <v>19</v>
      </c>
      <c r="F2949" s="23" t="s">
        <v>20</v>
      </c>
      <c r="G2949" s="21" t="s">
        <v>21</v>
      </c>
      <c r="H2949" s="3"/>
      <c r="I2949" s="59"/>
      <c r="J2949" s="3"/>
    </row>
    <row r="2950" spans="1:10">
      <c r="A2950" s="24">
        <v>1</v>
      </c>
      <c r="B2950" s="25" t="s">
        <v>23</v>
      </c>
      <c r="C2950" s="26"/>
      <c r="D2950" s="27">
        <v>79305</v>
      </c>
      <c r="E2950" s="28">
        <f t="shared" ref="E2950:E2967" si="332">D2950*C2950</f>
        <v>0</v>
      </c>
      <c r="F2950" s="29">
        <v>0</v>
      </c>
      <c r="G2950" s="30">
        <f t="shared" ref="G2950:G2967" si="333">E2950-E2950*F2950</f>
        <v>0</v>
      </c>
      <c r="H2950" s="31">
        <f>D2950/1.08</f>
        <v>73430.555555555547</v>
      </c>
      <c r="I2950" s="59"/>
      <c r="J2950" s="63">
        <f t="shared" ref="J2950:J2967" si="334">H2950*C2950</f>
        <v>0</v>
      </c>
    </row>
    <row r="2951" spans="1:10">
      <c r="A2951" s="120">
        <v>2</v>
      </c>
      <c r="B2951" s="121" t="s">
        <v>25</v>
      </c>
      <c r="C2951" s="126">
        <v>10</v>
      </c>
      <c r="D2951" s="33">
        <v>128591</v>
      </c>
      <c r="E2951" s="123">
        <f t="shared" si="332"/>
        <v>1285910</v>
      </c>
      <c r="F2951" s="29">
        <v>0</v>
      </c>
      <c r="G2951" s="125">
        <f t="shared" si="333"/>
        <v>1285910</v>
      </c>
      <c r="H2951" s="31">
        <f>D2951/1.08</f>
        <v>119065.74074074073</v>
      </c>
      <c r="I2951" s="129"/>
      <c r="J2951" s="63">
        <f t="shared" si="334"/>
        <v>1190657.4074074072</v>
      </c>
    </row>
    <row r="2952" spans="1:10">
      <c r="A2952" s="24">
        <v>3</v>
      </c>
      <c r="B2952" s="25" t="s">
        <v>26</v>
      </c>
      <c r="C2952" s="88"/>
      <c r="D2952" s="27">
        <v>60043</v>
      </c>
      <c r="E2952" s="28">
        <f t="shared" si="332"/>
        <v>0</v>
      </c>
      <c r="F2952" s="29">
        <v>0</v>
      </c>
      <c r="G2952" s="30">
        <f t="shared" si="333"/>
        <v>0</v>
      </c>
      <c r="H2952" s="31">
        <f>D2952/1.08</f>
        <v>55595.370370370365</v>
      </c>
      <c r="I2952" s="59"/>
      <c r="J2952" s="63">
        <f t="shared" si="334"/>
        <v>0</v>
      </c>
    </row>
    <row r="2953" spans="1:10">
      <c r="A2953" s="24">
        <v>4</v>
      </c>
      <c r="B2953" s="25" t="s">
        <v>27</v>
      </c>
      <c r="C2953" s="35"/>
      <c r="D2953" s="27">
        <v>115781</v>
      </c>
      <c r="E2953" s="28">
        <f t="shared" si="332"/>
        <v>0</v>
      </c>
      <c r="F2953" s="29">
        <v>0</v>
      </c>
      <c r="G2953" s="30">
        <f t="shared" si="333"/>
        <v>0</v>
      </c>
      <c r="H2953" s="31">
        <f>D2953/1.08</f>
        <v>107204.62962962962</v>
      </c>
      <c r="I2953" s="59"/>
      <c r="J2953" s="63">
        <f t="shared" si="334"/>
        <v>0</v>
      </c>
    </row>
    <row r="2954" spans="1:10">
      <c r="A2954" s="24">
        <v>5</v>
      </c>
      <c r="B2954" s="25" t="s">
        <v>28</v>
      </c>
      <c r="C2954" s="32">
        <v>20</v>
      </c>
      <c r="D2954" s="33">
        <v>119943</v>
      </c>
      <c r="E2954" s="123">
        <f t="shared" si="332"/>
        <v>2398860</v>
      </c>
      <c r="F2954" s="124">
        <v>0.25</v>
      </c>
      <c r="G2954" s="125">
        <f t="shared" si="333"/>
        <v>1799145</v>
      </c>
      <c r="H2954" s="128">
        <f>D2954/1.08*0.75</f>
        <v>83293.75</v>
      </c>
      <c r="I2954" s="59"/>
      <c r="J2954" s="63">
        <f t="shared" si="334"/>
        <v>1665875</v>
      </c>
    </row>
    <row r="2955" spans="1:10">
      <c r="A2955" s="24">
        <v>6</v>
      </c>
      <c r="B2955" s="25" t="s">
        <v>29</v>
      </c>
      <c r="C2955" s="26"/>
      <c r="D2955" s="27">
        <v>94810</v>
      </c>
      <c r="E2955" s="28">
        <f t="shared" si="332"/>
        <v>0</v>
      </c>
      <c r="F2955" s="29">
        <v>0</v>
      </c>
      <c r="G2955" s="30">
        <f t="shared" si="333"/>
        <v>0</v>
      </c>
      <c r="H2955" s="31">
        <f t="shared" ref="H2955:H2967" si="335">D2955/1.08</f>
        <v>87787.037037037036</v>
      </c>
      <c r="I2955" s="59"/>
      <c r="J2955" s="63">
        <f t="shared" si="334"/>
        <v>0</v>
      </c>
    </row>
    <row r="2956" spans="1:10">
      <c r="A2956" s="24">
        <v>7</v>
      </c>
      <c r="B2956" s="25" t="s">
        <v>30</v>
      </c>
      <c r="C2956" s="34"/>
      <c r="D2956" s="27">
        <v>141396</v>
      </c>
      <c r="E2956" s="28">
        <f t="shared" si="332"/>
        <v>0</v>
      </c>
      <c r="F2956" s="29">
        <v>0</v>
      </c>
      <c r="G2956" s="30">
        <f t="shared" si="333"/>
        <v>0</v>
      </c>
      <c r="H2956" s="31">
        <f t="shared" si="335"/>
        <v>130922.22222222222</v>
      </c>
      <c r="I2956" s="59"/>
      <c r="J2956" s="63">
        <f t="shared" si="334"/>
        <v>0</v>
      </c>
    </row>
    <row r="2957" spans="1:10">
      <c r="A2957" s="24">
        <v>8</v>
      </c>
      <c r="B2957" s="25" t="s">
        <v>31</v>
      </c>
      <c r="C2957" s="26"/>
      <c r="D2957" s="27">
        <v>232931</v>
      </c>
      <c r="E2957" s="28">
        <f t="shared" si="332"/>
        <v>0</v>
      </c>
      <c r="F2957" s="29">
        <v>0</v>
      </c>
      <c r="G2957" s="30">
        <f t="shared" si="333"/>
        <v>0</v>
      </c>
      <c r="H2957" s="31">
        <f t="shared" si="335"/>
        <v>215676.85185185182</v>
      </c>
      <c r="I2957" s="59"/>
      <c r="J2957" s="63">
        <f t="shared" si="334"/>
        <v>0</v>
      </c>
    </row>
    <row r="2958" spans="1:10">
      <c r="A2958" s="24">
        <v>9</v>
      </c>
      <c r="B2958" s="36" t="s">
        <v>32</v>
      </c>
      <c r="C2958" s="26"/>
      <c r="D2958" s="27">
        <v>101534</v>
      </c>
      <c r="E2958" s="28">
        <f t="shared" si="332"/>
        <v>0</v>
      </c>
      <c r="F2958" s="29">
        <v>0</v>
      </c>
      <c r="G2958" s="30">
        <f t="shared" si="333"/>
        <v>0</v>
      </c>
      <c r="H2958" s="31">
        <f t="shared" si="335"/>
        <v>94012.962962962964</v>
      </c>
      <c r="I2958" s="59"/>
      <c r="J2958" s="63">
        <f t="shared" si="334"/>
        <v>0</v>
      </c>
    </row>
    <row r="2959" spans="1:10">
      <c r="A2959" s="168">
        <v>10</v>
      </c>
      <c r="B2959" s="36" t="s">
        <v>33</v>
      </c>
      <c r="C2959" s="37"/>
      <c r="D2959" s="27">
        <v>110148</v>
      </c>
      <c r="E2959" s="156">
        <f t="shared" si="332"/>
        <v>0</v>
      </c>
      <c r="F2959" s="157">
        <v>0</v>
      </c>
      <c r="G2959" s="30">
        <f t="shared" si="333"/>
        <v>0</v>
      </c>
      <c r="H2959" s="170">
        <f t="shared" si="335"/>
        <v>101988.88888888888</v>
      </c>
      <c r="I2959" s="183"/>
      <c r="J2959" s="158">
        <f t="shared" si="334"/>
        <v>0</v>
      </c>
    </row>
    <row r="2960" spans="1:10">
      <c r="A2960" s="24">
        <v>11</v>
      </c>
      <c r="B2960" s="25" t="s">
        <v>34</v>
      </c>
      <c r="C2960" s="37"/>
      <c r="D2960" s="27">
        <v>54198</v>
      </c>
      <c r="E2960" s="28">
        <f t="shared" si="332"/>
        <v>0</v>
      </c>
      <c r="F2960" s="29">
        <v>0</v>
      </c>
      <c r="G2960" s="30">
        <f t="shared" si="333"/>
        <v>0</v>
      </c>
      <c r="H2960" s="31">
        <f t="shared" si="335"/>
        <v>50183.333333333328</v>
      </c>
      <c r="I2960" s="59"/>
      <c r="J2960" s="63">
        <f t="shared" si="334"/>
        <v>0</v>
      </c>
    </row>
    <row r="2961" spans="1:10">
      <c r="A2961" s="24">
        <v>12</v>
      </c>
      <c r="B2961" s="25" t="s">
        <v>35</v>
      </c>
      <c r="C2961" s="37">
        <v>5</v>
      </c>
      <c r="D2961" s="27">
        <v>49680</v>
      </c>
      <c r="E2961" s="28">
        <f t="shared" si="332"/>
        <v>248400</v>
      </c>
      <c r="F2961" s="29">
        <v>0</v>
      </c>
      <c r="G2961" s="30">
        <f t="shared" si="333"/>
        <v>248400</v>
      </c>
      <c r="H2961" s="31">
        <f t="shared" si="335"/>
        <v>46000</v>
      </c>
      <c r="I2961" s="59"/>
      <c r="J2961" s="63">
        <f t="shared" si="334"/>
        <v>230000</v>
      </c>
    </row>
    <row r="2962" spans="1:10">
      <c r="A2962" s="168">
        <v>13</v>
      </c>
      <c r="B2962" s="25" t="s">
        <v>36</v>
      </c>
      <c r="C2962" s="37"/>
      <c r="D2962" s="38">
        <v>64152</v>
      </c>
      <c r="E2962" s="156">
        <f t="shared" si="332"/>
        <v>0</v>
      </c>
      <c r="F2962" s="157">
        <v>0</v>
      </c>
      <c r="G2962" s="30">
        <f t="shared" si="333"/>
        <v>0</v>
      </c>
      <c r="H2962" s="170">
        <f t="shared" si="335"/>
        <v>59399.999999999993</v>
      </c>
      <c r="I2962" s="183"/>
      <c r="J2962" s="158">
        <f t="shared" si="334"/>
        <v>0</v>
      </c>
    </row>
    <row r="2963" spans="1:10">
      <c r="A2963" s="168">
        <v>14</v>
      </c>
      <c r="B2963" s="25" t="s">
        <v>37</v>
      </c>
      <c r="C2963" s="37"/>
      <c r="D2963" s="38">
        <v>65934</v>
      </c>
      <c r="E2963" s="156">
        <f t="shared" si="332"/>
        <v>0</v>
      </c>
      <c r="F2963" s="157">
        <v>0</v>
      </c>
      <c r="G2963" s="30">
        <f t="shared" si="333"/>
        <v>0</v>
      </c>
      <c r="H2963" s="170">
        <f t="shared" si="335"/>
        <v>61049.999999999993</v>
      </c>
      <c r="I2963" s="183"/>
      <c r="J2963" s="158">
        <f t="shared" si="334"/>
        <v>0</v>
      </c>
    </row>
    <row r="2964" spans="1:10">
      <c r="A2964" s="168">
        <v>15</v>
      </c>
      <c r="B2964" s="25" t="s">
        <v>38</v>
      </c>
      <c r="C2964" s="37"/>
      <c r="D2964" s="38">
        <v>76626</v>
      </c>
      <c r="E2964" s="156">
        <f t="shared" si="332"/>
        <v>0</v>
      </c>
      <c r="F2964" s="157">
        <v>0</v>
      </c>
      <c r="G2964" s="30">
        <f t="shared" si="333"/>
        <v>0</v>
      </c>
      <c r="H2964" s="170">
        <f t="shared" si="335"/>
        <v>70950</v>
      </c>
      <c r="I2964" s="183"/>
      <c r="J2964" s="158">
        <f t="shared" si="334"/>
        <v>0</v>
      </c>
    </row>
    <row r="2965" spans="1:10">
      <c r="A2965" s="168">
        <v>16</v>
      </c>
      <c r="B2965" s="25" t="s">
        <v>39</v>
      </c>
      <c r="C2965" s="37">
        <v>10</v>
      </c>
      <c r="D2965" s="38">
        <v>80190</v>
      </c>
      <c r="E2965" s="156">
        <f t="shared" si="332"/>
        <v>801900</v>
      </c>
      <c r="F2965" s="157">
        <v>0</v>
      </c>
      <c r="G2965" s="30">
        <f t="shared" si="333"/>
        <v>801900</v>
      </c>
      <c r="H2965" s="170">
        <f t="shared" si="335"/>
        <v>74250</v>
      </c>
      <c r="I2965" s="183"/>
      <c r="J2965" s="158">
        <f t="shared" si="334"/>
        <v>742500</v>
      </c>
    </row>
    <row r="2966" spans="1:10">
      <c r="A2966" s="168">
        <v>17</v>
      </c>
      <c r="B2966" s="25" t="s">
        <v>40</v>
      </c>
      <c r="C2966" s="37"/>
      <c r="D2966" s="38">
        <v>113832</v>
      </c>
      <c r="E2966" s="156">
        <f t="shared" si="332"/>
        <v>0</v>
      </c>
      <c r="F2966" s="157">
        <v>0</v>
      </c>
      <c r="G2966" s="30">
        <f t="shared" si="333"/>
        <v>0</v>
      </c>
      <c r="H2966" s="170">
        <f t="shared" si="335"/>
        <v>105400</v>
      </c>
      <c r="I2966" s="183"/>
      <c r="J2966" s="158">
        <f t="shared" si="334"/>
        <v>0</v>
      </c>
    </row>
    <row r="2967" spans="1:10">
      <c r="A2967" s="168">
        <v>18</v>
      </c>
      <c r="B2967" s="25" t="s">
        <v>41</v>
      </c>
      <c r="C2967" s="37"/>
      <c r="D2967" s="38">
        <v>98010</v>
      </c>
      <c r="E2967" s="156">
        <f t="shared" si="332"/>
        <v>0</v>
      </c>
      <c r="F2967" s="157">
        <v>0</v>
      </c>
      <c r="G2967" s="30">
        <f t="shared" si="333"/>
        <v>0</v>
      </c>
      <c r="H2967" s="170">
        <f t="shared" si="335"/>
        <v>90750</v>
      </c>
      <c r="I2967" s="183"/>
      <c r="J2967" s="158">
        <f t="shared" si="334"/>
        <v>0</v>
      </c>
    </row>
    <row r="2968" spans="1:10" ht="17.25">
      <c r="A2968" s="40"/>
      <c r="B2968" s="41" t="s">
        <v>42</v>
      </c>
      <c r="C2968" s="42">
        <f>SUM(C2950:C2967)</f>
        <v>45</v>
      </c>
      <c r="D2968" s="42"/>
      <c r="E2968" s="43">
        <f>SUM(E2950:E2967)</f>
        <v>4735070</v>
      </c>
      <c r="F2968" s="43"/>
      <c r="G2968" s="44">
        <f>SUM(G2950:G2967)</f>
        <v>4135355</v>
      </c>
      <c r="H2968" s="45"/>
      <c r="I2968" s="64"/>
      <c r="J2968" s="45">
        <f>SUM(J2950:J2967)</f>
        <v>3829032.4074074072</v>
      </c>
    </row>
    <row r="2969" spans="1:10" ht="31.5">
      <c r="A2969" s="46"/>
      <c r="B2969" s="47"/>
      <c r="C2969" s="48"/>
      <c r="D2969" s="48"/>
      <c r="E2969" s="49"/>
      <c r="F2969" s="49"/>
      <c r="G2969" s="50"/>
      <c r="H2969" s="51"/>
      <c r="I2969" s="65"/>
      <c r="J2969" s="184">
        <f>J2968*0.08</f>
        <v>306322.59259259258</v>
      </c>
    </row>
    <row r="2970" spans="1:10" ht="18">
      <c r="A2970" s="283" t="s">
        <v>43</v>
      </c>
      <c r="B2970" s="283"/>
      <c r="C2970" s="284" t="s">
        <v>44</v>
      </c>
      <c r="D2970" s="284"/>
      <c r="E2970" s="54"/>
      <c r="F2970" s="54"/>
      <c r="G2970" s="55" t="s">
        <v>45</v>
      </c>
      <c r="H2970" s="56"/>
      <c r="I2970" s="66"/>
      <c r="J2970" s="185">
        <f>SUM(J2968:J2969)</f>
        <v>4135355</v>
      </c>
    </row>
    <row r="2973" spans="1:10">
      <c r="B2973" s="131" t="s">
        <v>165</v>
      </c>
      <c r="C2973" s="131" t="s">
        <v>166</v>
      </c>
      <c r="D2973" s="131"/>
      <c r="E2973" s="131" t="s">
        <v>167</v>
      </c>
    </row>
    <row r="2976" spans="1:10" ht="15.75">
      <c r="A2976" s="279" t="s">
        <v>0</v>
      </c>
      <c r="B2976" s="279"/>
      <c r="C2976" s="279"/>
      <c r="D2976" s="279"/>
      <c r="E2976" s="279"/>
      <c r="F2976" s="279"/>
      <c r="G2976" s="279"/>
      <c r="H2976" s="3"/>
      <c r="I2976" s="182"/>
      <c r="J2976" s="3"/>
    </row>
    <row r="2977" spans="1:10" ht="15.75">
      <c r="A2977" s="279" t="s">
        <v>1</v>
      </c>
      <c r="B2977" s="279"/>
      <c r="C2977" s="279"/>
      <c r="D2977" s="279"/>
      <c r="E2977" s="279"/>
      <c r="F2977" s="279"/>
      <c r="G2977" s="279"/>
      <c r="H2977" s="176"/>
      <c r="I2977" s="176"/>
      <c r="J2977" s="176"/>
    </row>
    <row r="2978" spans="1:10" ht="15.75">
      <c r="A2978" s="279" t="s">
        <v>2</v>
      </c>
      <c r="B2978" s="279"/>
      <c r="C2978" s="279"/>
      <c r="D2978" s="279"/>
      <c r="E2978" s="279"/>
      <c r="F2978" s="279"/>
      <c r="G2978" s="279"/>
      <c r="H2978" s="3"/>
      <c r="I2978" s="59"/>
      <c r="J2978" s="3"/>
    </row>
    <row r="2979" spans="1:10" ht="15.75">
      <c r="A2979" s="279" t="s">
        <v>4</v>
      </c>
      <c r="B2979" s="279"/>
      <c r="C2979" s="279"/>
      <c r="D2979" s="279"/>
      <c r="E2979" s="279"/>
      <c r="F2979" s="279"/>
      <c r="G2979" s="279"/>
      <c r="H2979" s="3"/>
      <c r="I2979" s="59"/>
      <c r="J2979" s="3"/>
    </row>
    <row r="2980" spans="1:10" ht="15.75">
      <c r="A2980" s="280" t="s">
        <v>6</v>
      </c>
      <c r="B2980" s="280"/>
      <c r="C2980" s="280"/>
      <c r="D2980" s="280"/>
      <c r="E2980" s="280"/>
      <c r="F2980" s="280"/>
      <c r="G2980" s="280"/>
      <c r="H2980" s="3"/>
      <c r="I2980" s="59"/>
      <c r="J2980" s="3"/>
    </row>
    <row r="2981" spans="1:10" ht="27.75">
      <c r="A2981" s="9"/>
      <c r="B2981" s="9"/>
      <c r="C2981" s="281" t="s">
        <v>446</v>
      </c>
      <c r="D2981" s="281"/>
      <c r="E2981" s="281"/>
      <c r="F2981" s="281"/>
      <c r="G2981" s="281"/>
      <c r="H2981" s="3"/>
      <c r="I2981" s="59"/>
      <c r="J2981" s="3"/>
    </row>
    <row r="2982" spans="1:10" ht="15.75">
      <c r="A2982" s="11" t="s">
        <v>358</v>
      </c>
      <c r="B2982" s="12"/>
      <c r="C2982" s="13"/>
      <c r="D2982" s="286"/>
      <c r="E2982" s="286"/>
      <c r="F2982" s="286"/>
      <c r="G2982" s="286"/>
      <c r="H2982" s="15"/>
      <c r="I2982" s="59"/>
      <c r="J2982" s="3"/>
    </row>
    <row r="2983" spans="1:10" ht="15.75">
      <c r="A2983" s="11" t="s">
        <v>9</v>
      </c>
      <c r="B2983" s="286" t="s">
        <v>451</v>
      </c>
      <c r="C2983" s="286"/>
      <c r="D2983" s="286"/>
      <c r="E2983" s="286"/>
      <c r="F2983" s="286"/>
      <c r="G2983" s="16"/>
      <c r="H2983" s="20" t="s">
        <v>161</v>
      </c>
      <c r="I2983" s="62">
        <v>11683</v>
      </c>
      <c r="J2983" s="61"/>
    </row>
    <row r="2984" spans="1:10" ht="18.75">
      <c r="A2984" s="11" t="s">
        <v>11</v>
      </c>
      <c r="B2984" s="303"/>
      <c r="C2984" s="303"/>
      <c r="D2984" s="303"/>
      <c r="E2984" s="303"/>
      <c r="F2984" s="303"/>
      <c r="G2984" s="180"/>
      <c r="H2984" s="180"/>
      <c r="I2984" s="180"/>
      <c r="J2984" s="3"/>
    </row>
    <row r="2985" spans="1:10" ht="15.75">
      <c r="A2985" s="21" t="s">
        <v>14</v>
      </c>
      <c r="B2985" s="181"/>
      <c r="C2985" s="21" t="s">
        <v>17</v>
      </c>
      <c r="D2985" s="22" t="s">
        <v>18</v>
      </c>
      <c r="E2985" s="23" t="s">
        <v>19</v>
      </c>
      <c r="F2985" s="23" t="s">
        <v>20</v>
      </c>
      <c r="G2985" s="21" t="s">
        <v>21</v>
      </c>
      <c r="H2985" s="3"/>
      <c r="I2985" s="59"/>
      <c r="J2985" s="3"/>
    </row>
    <row r="2986" spans="1:10">
      <c r="A2986" s="24">
        <v>1</v>
      </c>
      <c r="B2986" s="25" t="s">
        <v>23</v>
      </c>
      <c r="C2986" s="26"/>
      <c r="D2986" s="27">
        <v>79305</v>
      </c>
      <c r="E2986" s="28">
        <f t="shared" ref="E2986:E3003" si="336">D2986*C2986</f>
        <v>0</v>
      </c>
      <c r="F2986" s="29">
        <v>0</v>
      </c>
      <c r="G2986" s="30">
        <f t="shared" ref="G2986:G3003" si="337">E2986-E2986*F2986</f>
        <v>0</v>
      </c>
      <c r="H2986" s="31">
        <f>D2986/1.08</f>
        <v>73430.555555555547</v>
      </c>
      <c r="I2986" s="59"/>
      <c r="J2986" s="63">
        <f t="shared" ref="J2986:J3003" si="338">H2986*C2986</f>
        <v>0</v>
      </c>
    </row>
    <row r="2987" spans="1:10">
      <c r="A2987" s="120">
        <v>2</v>
      </c>
      <c r="B2987" s="121" t="s">
        <v>25</v>
      </c>
      <c r="C2987" s="126"/>
      <c r="D2987" s="33">
        <v>128591</v>
      </c>
      <c r="E2987" s="123">
        <f t="shared" si="336"/>
        <v>0</v>
      </c>
      <c r="F2987" s="29">
        <v>0</v>
      </c>
      <c r="G2987" s="125">
        <f t="shared" si="337"/>
        <v>0</v>
      </c>
      <c r="H2987" s="31">
        <f>D2987/1.08</f>
        <v>119065.74074074073</v>
      </c>
      <c r="I2987" s="129"/>
      <c r="J2987" s="63">
        <f t="shared" si="338"/>
        <v>0</v>
      </c>
    </row>
    <row r="2988" spans="1:10">
      <c r="A2988" s="24">
        <v>3</v>
      </c>
      <c r="B2988" s="25" t="s">
        <v>26</v>
      </c>
      <c r="C2988" s="88"/>
      <c r="D2988" s="27">
        <v>60043</v>
      </c>
      <c r="E2988" s="28">
        <f t="shared" si="336"/>
        <v>0</v>
      </c>
      <c r="F2988" s="29">
        <v>0</v>
      </c>
      <c r="G2988" s="30">
        <f t="shared" si="337"/>
        <v>0</v>
      </c>
      <c r="H2988" s="31">
        <f>D2988/1.08</f>
        <v>55595.370370370365</v>
      </c>
      <c r="I2988" s="59"/>
      <c r="J2988" s="63">
        <f t="shared" si="338"/>
        <v>0</v>
      </c>
    </row>
    <row r="2989" spans="1:10">
      <c r="A2989" s="24">
        <v>4</v>
      </c>
      <c r="B2989" s="25" t="s">
        <v>27</v>
      </c>
      <c r="C2989" s="35"/>
      <c r="D2989" s="27">
        <v>115781</v>
      </c>
      <c r="E2989" s="28">
        <f t="shared" si="336"/>
        <v>0</v>
      </c>
      <c r="F2989" s="29">
        <v>0</v>
      </c>
      <c r="G2989" s="30">
        <f t="shared" si="337"/>
        <v>0</v>
      </c>
      <c r="H2989" s="31">
        <f>D2989/1.08</f>
        <v>107204.62962962962</v>
      </c>
      <c r="I2989" s="59"/>
      <c r="J2989" s="63">
        <f t="shared" si="338"/>
        <v>0</v>
      </c>
    </row>
    <row r="2990" spans="1:10">
      <c r="A2990" s="24">
        <v>5</v>
      </c>
      <c r="B2990" s="25" t="s">
        <v>28</v>
      </c>
      <c r="C2990" s="32">
        <v>10</v>
      </c>
      <c r="D2990" s="33">
        <v>119943</v>
      </c>
      <c r="E2990" s="123">
        <f t="shared" si="336"/>
        <v>1199430</v>
      </c>
      <c r="F2990" s="124">
        <v>0.25</v>
      </c>
      <c r="G2990" s="125">
        <f t="shared" si="337"/>
        <v>899572.5</v>
      </c>
      <c r="H2990" s="128">
        <f>D2990/1.08*0.75</f>
        <v>83293.75</v>
      </c>
      <c r="I2990" s="59"/>
      <c r="J2990" s="63">
        <f t="shared" si="338"/>
        <v>832937.5</v>
      </c>
    </row>
    <row r="2991" spans="1:10">
      <c r="A2991" s="24">
        <v>6</v>
      </c>
      <c r="B2991" s="25" t="s">
        <v>29</v>
      </c>
      <c r="C2991" s="26"/>
      <c r="D2991" s="27">
        <v>94810</v>
      </c>
      <c r="E2991" s="28">
        <f t="shared" si="336"/>
        <v>0</v>
      </c>
      <c r="F2991" s="29">
        <v>0</v>
      </c>
      <c r="G2991" s="30">
        <f t="shared" si="337"/>
        <v>0</v>
      </c>
      <c r="H2991" s="31">
        <f t="shared" ref="H2991:H3003" si="339">D2991/1.08</f>
        <v>87787.037037037036</v>
      </c>
      <c r="I2991" s="59"/>
      <c r="J2991" s="63">
        <f t="shared" si="338"/>
        <v>0</v>
      </c>
    </row>
    <row r="2992" spans="1:10">
      <c r="A2992" s="24">
        <v>7</v>
      </c>
      <c r="B2992" s="25" t="s">
        <v>30</v>
      </c>
      <c r="C2992" s="34"/>
      <c r="D2992" s="27">
        <v>141396</v>
      </c>
      <c r="E2992" s="28">
        <f t="shared" si="336"/>
        <v>0</v>
      </c>
      <c r="F2992" s="29">
        <v>0</v>
      </c>
      <c r="G2992" s="30">
        <f t="shared" si="337"/>
        <v>0</v>
      </c>
      <c r="H2992" s="31">
        <f t="shared" si="339"/>
        <v>130922.22222222222</v>
      </c>
      <c r="I2992" s="59"/>
      <c r="J2992" s="63">
        <f t="shared" si="338"/>
        <v>0</v>
      </c>
    </row>
    <row r="2993" spans="1:10">
      <c r="A2993" s="24">
        <v>8</v>
      </c>
      <c r="B2993" s="25" t="s">
        <v>31</v>
      </c>
      <c r="C2993" s="26"/>
      <c r="D2993" s="27">
        <v>232931</v>
      </c>
      <c r="E2993" s="28">
        <f t="shared" si="336"/>
        <v>0</v>
      </c>
      <c r="F2993" s="29">
        <v>0</v>
      </c>
      <c r="G2993" s="30">
        <f t="shared" si="337"/>
        <v>0</v>
      </c>
      <c r="H2993" s="31">
        <f t="shared" si="339"/>
        <v>215676.85185185182</v>
      </c>
      <c r="I2993" s="59"/>
      <c r="J2993" s="63">
        <f t="shared" si="338"/>
        <v>0</v>
      </c>
    </row>
    <row r="2994" spans="1:10">
      <c r="A2994" s="24">
        <v>9</v>
      </c>
      <c r="B2994" s="36" t="s">
        <v>32</v>
      </c>
      <c r="C2994" s="26"/>
      <c r="D2994" s="27">
        <v>101534</v>
      </c>
      <c r="E2994" s="28">
        <f t="shared" si="336"/>
        <v>0</v>
      </c>
      <c r="F2994" s="29">
        <v>0</v>
      </c>
      <c r="G2994" s="30">
        <f t="shared" si="337"/>
        <v>0</v>
      </c>
      <c r="H2994" s="31">
        <f t="shared" si="339"/>
        <v>94012.962962962964</v>
      </c>
      <c r="I2994" s="59"/>
      <c r="J2994" s="63">
        <f t="shared" si="338"/>
        <v>0</v>
      </c>
    </row>
    <row r="2995" spans="1:10">
      <c r="A2995" s="168">
        <v>10</v>
      </c>
      <c r="B2995" s="36" t="s">
        <v>33</v>
      </c>
      <c r="C2995" s="37"/>
      <c r="D2995" s="27">
        <v>110148</v>
      </c>
      <c r="E2995" s="156">
        <f t="shared" si="336"/>
        <v>0</v>
      </c>
      <c r="F2995" s="157">
        <v>0</v>
      </c>
      <c r="G2995" s="30">
        <f t="shared" si="337"/>
        <v>0</v>
      </c>
      <c r="H2995" s="170">
        <f t="shared" si="339"/>
        <v>101988.88888888888</v>
      </c>
      <c r="I2995" s="183"/>
      <c r="J2995" s="158">
        <f t="shared" si="338"/>
        <v>0</v>
      </c>
    </row>
    <row r="2996" spans="1:10">
      <c r="A2996" s="24">
        <v>11</v>
      </c>
      <c r="B2996" s="25" t="s">
        <v>34</v>
      </c>
      <c r="C2996" s="37"/>
      <c r="D2996" s="27">
        <v>54198</v>
      </c>
      <c r="E2996" s="28">
        <f t="shared" si="336"/>
        <v>0</v>
      </c>
      <c r="F2996" s="29">
        <v>0</v>
      </c>
      <c r="G2996" s="30">
        <f t="shared" si="337"/>
        <v>0</v>
      </c>
      <c r="H2996" s="31">
        <f t="shared" si="339"/>
        <v>50183.333333333328</v>
      </c>
      <c r="I2996" s="59"/>
      <c r="J2996" s="63">
        <f t="shared" si="338"/>
        <v>0</v>
      </c>
    </row>
    <row r="2997" spans="1:10">
      <c r="A2997" s="24">
        <v>12</v>
      </c>
      <c r="B2997" s="25" t="s">
        <v>35</v>
      </c>
      <c r="C2997" s="37"/>
      <c r="D2997" s="27">
        <v>49680</v>
      </c>
      <c r="E2997" s="28">
        <f t="shared" si="336"/>
        <v>0</v>
      </c>
      <c r="F2997" s="29">
        <v>0</v>
      </c>
      <c r="G2997" s="30">
        <f t="shared" si="337"/>
        <v>0</v>
      </c>
      <c r="H2997" s="31">
        <f t="shared" si="339"/>
        <v>46000</v>
      </c>
      <c r="I2997" s="59"/>
      <c r="J2997" s="63">
        <f t="shared" si="338"/>
        <v>0</v>
      </c>
    </row>
    <row r="2998" spans="1:10">
      <c r="A2998" s="168">
        <v>13</v>
      </c>
      <c r="B2998" s="25" t="s">
        <v>36</v>
      </c>
      <c r="C2998" s="37"/>
      <c r="D2998" s="38">
        <v>64152</v>
      </c>
      <c r="E2998" s="156">
        <f t="shared" si="336"/>
        <v>0</v>
      </c>
      <c r="F2998" s="157">
        <v>0</v>
      </c>
      <c r="G2998" s="30">
        <f t="shared" si="337"/>
        <v>0</v>
      </c>
      <c r="H2998" s="170">
        <f t="shared" si="339"/>
        <v>59399.999999999993</v>
      </c>
      <c r="I2998" s="183"/>
      <c r="J2998" s="158">
        <f t="shared" si="338"/>
        <v>0</v>
      </c>
    </row>
    <row r="2999" spans="1:10">
      <c r="A2999" s="168">
        <v>14</v>
      </c>
      <c r="B2999" s="25" t="s">
        <v>37</v>
      </c>
      <c r="C2999" s="37"/>
      <c r="D2999" s="38">
        <v>65934</v>
      </c>
      <c r="E2999" s="156">
        <f t="shared" si="336"/>
        <v>0</v>
      </c>
      <c r="F2999" s="157">
        <v>0</v>
      </c>
      <c r="G2999" s="30">
        <f t="shared" si="337"/>
        <v>0</v>
      </c>
      <c r="H2999" s="170">
        <f t="shared" si="339"/>
        <v>61049.999999999993</v>
      </c>
      <c r="I2999" s="183"/>
      <c r="J2999" s="158">
        <f t="shared" si="338"/>
        <v>0</v>
      </c>
    </row>
    <row r="3000" spans="1:10">
      <c r="A3000" s="168">
        <v>15</v>
      </c>
      <c r="B3000" s="25" t="s">
        <v>38</v>
      </c>
      <c r="C3000" s="37"/>
      <c r="D3000" s="38">
        <v>76626</v>
      </c>
      <c r="E3000" s="156">
        <f t="shared" si="336"/>
        <v>0</v>
      </c>
      <c r="F3000" s="157">
        <v>0</v>
      </c>
      <c r="G3000" s="30">
        <f t="shared" si="337"/>
        <v>0</v>
      </c>
      <c r="H3000" s="170">
        <f t="shared" si="339"/>
        <v>70950</v>
      </c>
      <c r="I3000" s="183"/>
      <c r="J3000" s="158">
        <f t="shared" si="338"/>
        <v>0</v>
      </c>
    </row>
    <row r="3001" spans="1:10">
      <c r="A3001" s="168">
        <v>16</v>
      </c>
      <c r="B3001" s="25" t="s">
        <v>39</v>
      </c>
      <c r="C3001" s="37"/>
      <c r="D3001" s="38">
        <v>80190</v>
      </c>
      <c r="E3001" s="156">
        <f t="shared" si="336"/>
        <v>0</v>
      </c>
      <c r="F3001" s="157">
        <v>0</v>
      </c>
      <c r="G3001" s="30">
        <f t="shared" si="337"/>
        <v>0</v>
      </c>
      <c r="H3001" s="170">
        <f t="shared" si="339"/>
        <v>74250</v>
      </c>
      <c r="I3001" s="183"/>
      <c r="J3001" s="158">
        <f t="shared" si="338"/>
        <v>0</v>
      </c>
    </row>
    <row r="3002" spans="1:10">
      <c r="A3002" s="168">
        <v>17</v>
      </c>
      <c r="B3002" s="25" t="s">
        <v>40</v>
      </c>
      <c r="C3002" s="37"/>
      <c r="D3002" s="38">
        <v>113832</v>
      </c>
      <c r="E3002" s="156">
        <f t="shared" si="336"/>
        <v>0</v>
      </c>
      <c r="F3002" s="157">
        <v>0</v>
      </c>
      <c r="G3002" s="30">
        <f t="shared" si="337"/>
        <v>0</v>
      </c>
      <c r="H3002" s="170">
        <f t="shared" si="339"/>
        <v>105400</v>
      </c>
      <c r="I3002" s="183"/>
      <c r="J3002" s="158">
        <f t="shared" si="338"/>
        <v>0</v>
      </c>
    </row>
    <row r="3003" spans="1:10">
      <c r="A3003" s="168">
        <v>18</v>
      </c>
      <c r="B3003" s="25" t="s">
        <v>41</v>
      </c>
      <c r="C3003" s="37"/>
      <c r="D3003" s="38">
        <v>98010</v>
      </c>
      <c r="E3003" s="156">
        <f t="shared" si="336"/>
        <v>0</v>
      </c>
      <c r="F3003" s="157">
        <v>0</v>
      </c>
      <c r="G3003" s="30">
        <f t="shared" si="337"/>
        <v>0</v>
      </c>
      <c r="H3003" s="170">
        <f t="shared" si="339"/>
        <v>90750</v>
      </c>
      <c r="I3003" s="183"/>
      <c r="J3003" s="158">
        <f t="shared" si="338"/>
        <v>0</v>
      </c>
    </row>
    <row r="3004" spans="1:10" ht="17.25">
      <c r="A3004" s="40"/>
      <c r="B3004" s="41" t="s">
        <v>42</v>
      </c>
      <c r="C3004" s="42">
        <f>SUM(C2986:C3003)</f>
        <v>10</v>
      </c>
      <c r="D3004" s="42"/>
      <c r="E3004" s="43">
        <f>SUM(E2986:E3003)</f>
        <v>1199430</v>
      </c>
      <c r="F3004" s="43"/>
      <c r="G3004" s="44">
        <f>SUM(G2986:G3003)</f>
        <v>899572.5</v>
      </c>
      <c r="H3004" s="45"/>
      <c r="I3004" s="64"/>
      <c r="J3004" s="45">
        <f>SUM(J2986:J3003)</f>
        <v>832937.5</v>
      </c>
    </row>
    <row r="3005" spans="1:10" ht="31.5">
      <c r="A3005" s="46"/>
      <c r="B3005" s="47"/>
      <c r="C3005" s="48"/>
      <c r="D3005" s="48"/>
      <c r="E3005" s="49"/>
      <c r="F3005" s="49"/>
      <c r="G3005" s="50"/>
      <c r="H3005" s="51"/>
      <c r="I3005" s="65"/>
      <c r="J3005" s="184">
        <f>J3004*0.08</f>
        <v>66635</v>
      </c>
    </row>
    <row r="3006" spans="1:10" ht="18">
      <c r="A3006" s="283" t="s">
        <v>43</v>
      </c>
      <c r="B3006" s="283"/>
      <c r="C3006" s="284" t="s">
        <v>44</v>
      </c>
      <c r="D3006" s="284"/>
      <c r="E3006" s="54"/>
      <c r="F3006" s="54"/>
      <c r="G3006" s="55" t="s">
        <v>45</v>
      </c>
      <c r="H3006" s="56"/>
      <c r="I3006" s="66"/>
      <c r="J3006" s="185">
        <f>SUM(J3004:J3005)</f>
        <v>899572.5</v>
      </c>
    </row>
    <row r="3009" spans="1:10">
      <c r="B3009" s="131" t="s">
        <v>165</v>
      </c>
      <c r="C3009" s="131" t="s">
        <v>166</v>
      </c>
      <c r="D3009" s="131"/>
      <c r="E3009" s="131" t="s">
        <v>167</v>
      </c>
    </row>
    <row r="3012" spans="1:10" ht="15.75">
      <c r="A3012" s="279" t="s">
        <v>0</v>
      </c>
      <c r="B3012" s="279"/>
      <c r="C3012" s="279"/>
      <c r="D3012" s="279"/>
      <c r="E3012" s="279"/>
      <c r="F3012" s="279"/>
      <c r="G3012" s="279"/>
      <c r="H3012" s="3"/>
      <c r="I3012" s="182"/>
      <c r="J3012" s="3"/>
    </row>
    <row r="3013" spans="1:10" ht="15.75">
      <c r="A3013" s="279" t="s">
        <v>1</v>
      </c>
      <c r="B3013" s="279"/>
      <c r="C3013" s="279"/>
      <c r="D3013" s="279"/>
      <c r="E3013" s="279"/>
      <c r="F3013" s="279"/>
      <c r="G3013" s="279"/>
      <c r="H3013" s="176"/>
      <c r="I3013" s="176"/>
      <c r="J3013" s="176"/>
    </row>
    <row r="3014" spans="1:10" ht="15.75">
      <c r="A3014" s="279" t="s">
        <v>2</v>
      </c>
      <c r="B3014" s="279"/>
      <c r="C3014" s="279"/>
      <c r="D3014" s="279"/>
      <c r="E3014" s="279"/>
      <c r="F3014" s="279"/>
      <c r="G3014" s="279"/>
      <c r="H3014" s="3"/>
      <c r="I3014" s="59"/>
      <c r="J3014" s="3"/>
    </row>
    <row r="3015" spans="1:10" ht="15.75">
      <c r="A3015" s="279" t="s">
        <v>4</v>
      </c>
      <c r="B3015" s="279"/>
      <c r="C3015" s="279"/>
      <c r="D3015" s="279"/>
      <c r="E3015" s="279"/>
      <c r="F3015" s="279"/>
      <c r="G3015" s="279"/>
      <c r="H3015" s="3"/>
      <c r="I3015" s="59"/>
      <c r="J3015" s="3"/>
    </row>
    <row r="3016" spans="1:10" ht="15.75">
      <c r="A3016" s="280" t="s">
        <v>6</v>
      </c>
      <c r="B3016" s="280"/>
      <c r="C3016" s="280"/>
      <c r="D3016" s="280"/>
      <c r="E3016" s="280"/>
      <c r="F3016" s="280"/>
      <c r="G3016" s="280"/>
      <c r="H3016" s="3"/>
      <c r="I3016" s="59"/>
      <c r="J3016" s="3"/>
    </row>
    <row r="3017" spans="1:10" ht="27.75">
      <c r="A3017" s="9"/>
      <c r="B3017" s="9"/>
      <c r="C3017" s="281" t="s">
        <v>446</v>
      </c>
      <c r="D3017" s="281"/>
      <c r="E3017" s="281"/>
      <c r="F3017" s="281"/>
      <c r="G3017" s="281"/>
      <c r="H3017" s="3"/>
      <c r="I3017" s="59"/>
      <c r="J3017" s="3"/>
    </row>
    <row r="3018" spans="1:10" ht="15.75">
      <c r="A3018" s="11" t="s">
        <v>358</v>
      </c>
      <c r="B3018" s="12"/>
      <c r="C3018" s="13"/>
      <c r="D3018" s="286"/>
      <c r="E3018" s="286"/>
      <c r="F3018" s="286"/>
      <c r="G3018" s="286"/>
      <c r="H3018" s="15"/>
      <c r="I3018" s="59"/>
      <c r="J3018" s="3"/>
    </row>
    <row r="3019" spans="1:10" ht="15.75">
      <c r="A3019" s="11" t="s">
        <v>9</v>
      </c>
      <c r="B3019" s="286" t="s">
        <v>452</v>
      </c>
      <c r="C3019" s="286"/>
      <c r="D3019" s="286"/>
      <c r="E3019" s="286"/>
      <c r="F3019" s="286"/>
      <c r="G3019" s="16"/>
      <c r="H3019" s="20" t="s">
        <v>161</v>
      </c>
      <c r="I3019" s="62">
        <v>11696</v>
      </c>
      <c r="J3019" s="61"/>
    </row>
    <row r="3020" spans="1:10" ht="18.75">
      <c r="A3020" s="11" t="s">
        <v>11</v>
      </c>
      <c r="B3020" s="303"/>
      <c r="C3020" s="303"/>
      <c r="D3020" s="303"/>
      <c r="E3020" s="303"/>
      <c r="F3020" s="303"/>
      <c r="G3020" s="180"/>
      <c r="H3020" s="180"/>
      <c r="I3020" s="180"/>
      <c r="J3020" s="3"/>
    </row>
    <row r="3021" spans="1:10" ht="15.75">
      <c r="A3021" s="21" t="s">
        <v>14</v>
      </c>
      <c r="B3021" s="181"/>
      <c r="C3021" s="21" t="s">
        <v>17</v>
      </c>
      <c r="D3021" s="22" t="s">
        <v>18</v>
      </c>
      <c r="E3021" s="23" t="s">
        <v>19</v>
      </c>
      <c r="F3021" s="23" t="s">
        <v>20</v>
      </c>
      <c r="G3021" s="21" t="s">
        <v>21</v>
      </c>
      <c r="H3021" s="3"/>
      <c r="I3021" s="59"/>
      <c r="J3021" s="3"/>
    </row>
    <row r="3022" spans="1:10">
      <c r="A3022" s="24">
        <v>1</v>
      </c>
      <c r="B3022" s="25" t="s">
        <v>23</v>
      </c>
      <c r="C3022" s="26">
        <v>10</v>
      </c>
      <c r="D3022" s="27">
        <v>79305</v>
      </c>
      <c r="E3022" s="28">
        <f t="shared" ref="E3022:E3039" si="340">D3022*C3022</f>
        <v>793050</v>
      </c>
      <c r="F3022" s="29">
        <v>0</v>
      </c>
      <c r="G3022" s="30">
        <f t="shared" ref="G3022:G3039" si="341">E3022-E3022*F3022</f>
        <v>793050</v>
      </c>
      <c r="H3022" s="31">
        <f>D3022/1.08</f>
        <v>73430.555555555547</v>
      </c>
      <c r="I3022" s="59"/>
      <c r="J3022" s="63">
        <f t="shared" ref="J3022:J3039" si="342">H3022*C3022</f>
        <v>734305.5555555555</v>
      </c>
    </row>
    <row r="3023" spans="1:10">
      <c r="A3023" s="120">
        <v>2</v>
      </c>
      <c r="B3023" s="121" t="s">
        <v>25</v>
      </c>
      <c r="C3023" s="126"/>
      <c r="D3023" s="33">
        <v>128591</v>
      </c>
      <c r="E3023" s="123">
        <f t="shared" si="340"/>
        <v>0</v>
      </c>
      <c r="F3023" s="29">
        <v>0</v>
      </c>
      <c r="G3023" s="125">
        <f t="shared" si="341"/>
        <v>0</v>
      </c>
      <c r="H3023" s="31">
        <f>D3023/1.08</f>
        <v>119065.74074074073</v>
      </c>
      <c r="I3023" s="129"/>
      <c r="J3023" s="63">
        <f t="shared" si="342"/>
        <v>0</v>
      </c>
    </row>
    <row r="3024" spans="1:10">
      <c r="A3024" s="24">
        <v>3</v>
      </c>
      <c r="B3024" s="25" t="s">
        <v>26</v>
      </c>
      <c r="C3024" s="88"/>
      <c r="D3024" s="27">
        <v>60043</v>
      </c>
      <c r="E3024" s="28">
        <f t="shared" si="340"/>
        <v>0</v>
      </c>
      <c r="F3024" s="29">
        <v>0</v>
      </c>
      <c r="G3024" s="30">
        <f t="shared" si="341"/>
        <v>0</v>
      </c>
      <c r="H3024" s="31">
        <f>D3024/1.08</f>
        <v>55595.370370370365</v>
      </c>
      <c r="I3024" s="59"/>
      <c r="J3024" s="63">
        <f t="shared" si="342"/>
        <v>0</v>
      </c>
    </row>
    <row r="3025" spans="1:10">
      <c r="A3025" s="24">
        <v>4</v>
      </c>
      <c r="B3025" s="25" t="s">
        <v>27</v>
      </c>
      <c r="C3025" s="35"/>
      <c r="D3025" s="27">
        <v>115781</v>
      </c>
      <c r="E3025" s="28">
        <f t="shared" si="340"/>
        <v>0</v>
      </c>
      <c r="F3025" s="29">
        <v>0</v>
      </c>
      <c r="G3025" s="30">
        <f t="shared" si="341"/>
        <v>0</v>
      </c>
      <c r="H3025" s="31">
        <f>D3025/1.08</f>
        <v>107204.62962962962</v>
      </c>
      <c r="I3025" s="59"/>
      <c r="J3025" s="63">
        <f t="shared" si="342"/>
        <v>0</v>
      </c>
    </row>
    <row r="3026" spans="1:10">
      <c r="A3026" s="24">
        <v>5</v>
      </c>
      <c r="B3026" s="25" t="s">
        <v>28</v>
      </c>
      <c r="C3026" s="32">
        <v>20</v>
      </c>
      <c r="D3026" s="33">
        <v>119943</v>
      </c>
      <c r="E3026" s="123">
        <f t="shared" si="340"/>
        <v>2398860</v>
      </c>
      <c r="F3026" s="124">
        <v>0.25</v>
      </c>
      <c r="G3026" s="125">
        <f t="shared" si="341"/>
        <v>1799145</v>
      </c>
      <c r="H3026" s="128">
        <f>D3026/1.08*0.75</f>
        <v>83293.75</v>
      </c>
      <c r="I3026" s="59"/>
      <c r="J3026" s="63">
        <f t="shared" si="342"/>
        <v>1665875</v>
      </c>
    </row>
    <row r="3027" spans="1:10">
      <c r="A3027" s="24">
        <v>6</v>
      </c>
      <c r="B3027" s="25" t="s">
        <v>29</v>
      </c>
      <c r="C3027" s="26"/>
      <c r="D3027" s="27">
        <v>94810</v>
      </c>
      <c r="E3027" s="28">
        <f t="shared" si="340"/>
        <v>0</v>
      </c>
      <c r="F3027" s="29">
        <v>0</v>
      </c>
      <c r="G3027" s="30">
        <f t="shared" si="341"/>
        <v>0</v>
      </c>
      <c r="H3027" s="31">
        <f t="shared" ref="H3027:H3039" si="343">D3027/1.08</f>
        <v>87787.037037037036</v>
      </c>
      <c r="I3027" s="59"/>
      <c r="J3027" s="63">
        <f t="shared" si="342"/>
        <v>0</v>
      </c>
    </row>
    <row r="3028" spans="1:10">
      <c r="A3028" s="24">
        <v>7</v>
      </c>
      <c r="B3028" s="25" t="s">
        <v>30</v>
      </c>
      <c r="C3028" s="34"/>
      <c r="D3028" s="27">
        <v>141396</v>
      </c>
      <c r="E3028" s="28">
        <f t="shared" si="340"/>
        <v>0</v>
      </c>
      <c r="F3028" s="29">
        <v>0</v>
      </c>
      <c r="G3028" s="30">
        <f t="shared" si="341"/>
        <v>0</v>
      </c>
      <c r="H3028" s="31">
        <f t="shared" si="343"/>
        <v>130922.22222222222</v>
      </c>
      <c r="I3028" s="59"/>
      <c r="J3028" s="63">
        <f t="shared" si="342"/>
        <v>0</v>
      </c>
    </row>
    <row r="3029" spans="1:10">
      <c r="A3029" s="24">
        <v>8</v>
      </c>
      <c r="B3029" s="25" t="s">
        <v>31</v>
      </c>
      <c r="C3029" s="26"/>
      <c r="D3029" s="27">
        <v>232931</v>
      </c>
      <c r="E3029" s="28">
        <f t="shared" si="340"/>
        <v>0</v>
      </c>
      <c r="F3029" s="29">
        <v>0</v>
      </c>
      <c r="G3029" s="30">
        <f t="shared" si="341"/>
        <v>0</v>
      </c>
      <c r="H3029" s="31">
        <f t="shared" si="343"/>
        <v>215676.85185185182</v>
      </c>
      <c r="I3029" s="59"/>
      <c r="J3029" s="63">
        <f t="shared" si="342"/>
        <v>0</v>
      </c>
    </row>
    <row r="3030" spans="1:10">
      <c r="A3030" s="24">
        <v>9</v>
      </c>
      <c r="B3030" s="36" t="s">
        <v>32</v>
      </c>
      <c r="C3030" s="26"/>
      <c r="D3030" s="27">
        <v>101534</v>
      </c>
      <c r="E3030" s="28">
        <f t="shared" si="340"/>
        <v>0</v>
      </c>
      <c r="F3030" s="29">
        <v>0</v>
      </c>
      <c r="G3030" s="30">
        <f t="shared" si="341"/>
        <v>0</v>
      </c>
      <c r="H3030" s="31">
        <f t="shared" si="343"/>
        <v>94012.962962962964</v>
      </c>
      <c r="I3030" s="59"/>
      <c r="J3030" s="63">
        <f t="shared" si="342"/>
        <v>0</v>
      </c>
    </row>
    <row r="3031" spans="1:10">
      <c r="A3031" s="168">
        <v>10</v>
      </c>
      <c r="B3031" s="36" t="s">
        <v>33</v>
      </c>
      <c r="C3031" s="37"/>
      <c r="D3031" s="27">
        <v>110148</v>
      </c>
      <c r="E3031" s="156">
        <f t="shared" si="340"/>
        <v>0</v>
      </c>
      <c r="F3031" s="157">
        <v>0</v>
      </c>
      <c r="G3031" s="30">
        <f t="shared" si="341"/>
        <v>0</v>
      </c>
      <c r="H3031" s="170">
        <f t="shared" si="343"/>
        <v>101988.88888888888</v>
      </c>
      <c r="I3031" s="183"/>
      <c r="J3031" s="158">
        <f t="shared" si="342"/>
        <v>0</v>
      </c>
    </row>
    <row r="3032" spans="1:10">
      <c r="A3032" s="24">
        <v>11</v>
      </c>
      <c r="B3032" s="25" t="s">
        <v>34</v>
      </c>
      <c r="C3032" s="37"/>
      <c r="D3032" s="27">
        <v>54198</v>
      </c>
      <c r="E3032" s="28">
        <f t="shared" si="340"/>
        <v>0</v>
      </c>
      <c r="F3032" s="29">
        <v>0</v>
      </c>
      <c r="G3032" s="30">
        <f t="shared" si="341"/>
        <v>0</v>
      </c>
      <c r="H3032" s="31">
        <f t="shared" si="343"/>
        <v>50183.333333333328</v>
      </c>
      <c r="I3032" s="59"/>
      <c r="J3032" s="63">
        <f t="shared" si="342"/>
        <v>0</v>
      </c>
    </row>
    <row r="3033" spans="1:10">
      <c r="A3033" s="24">
        <v>12</v>
      </c>
      <c r="B3033" s="25" t="s">
        <v>35</v>
      </c>
      <c r="C3033" s="37"/>
      <c r="D3033" s="27">
        <v>49680</v>
      </c>
      <c r="E3033" s="28">
        <f t="shared" si="340"/>
        <v>0</v>
      </c>
      <c r="F3033" s="29">
        <v>0</v>
      </c>
      <c r="G3033" s="30">
        <f t="shared" si="341"/>
        <v>0</v>
      </c>
      <c r="H3033" s="31">
        <f t="shared" si="343"/>
        <v>46000</v>
      </c>
      <c r="I3033" s="59"/>
      <c r="J3033" s="63">
        <f t="shared" si="342"/>
        <v>0</v>
      </c>
    </row>
    <row r="3034" spans="1:10">
      <c r="A3034" s="168">
        <v>13</v>
      </c>
      <c r="B3034" s="25" t="s">
        <v>36</v>
      </c>
      <c r="C3034" s="37">
        <v>10</v>
      </c>
      <c r="D3034" s="38">
        <v>64152</v>
      </c>
      <c r="E3034" s="156">
        <f t="shared" si="340"/>
        <v>641520</v>
      </c>
      <c r="F3034" s="157">
        <v>0</v>
      </c>
      <c r="G3034" s="30">
        <f t="shared" si="341"/>
        <v>641520</v>
      </c>
      <c r="H3034" s="170">
        <f t="shared" si="343"/>
        <v>59399.999999999993</v>
      </c>
      <c r="I3034" s="183"/>
      <c r="J3034" s="158">
        <f t="shared" si="342"/>
        <v>593999.99999999988</v>
      </c>
    </row>
    <row r="3035" spans="1:10">
      <c r="A3035" s="168">
        <v>14</v>
      </c>
      <c r="B3035" s="25" t="s">
        <v>37</v>
      </c>
      <c r="C3035" s="37"/>
      <c r="D3035" s="38">
        <v>65934</v>
      </c>
      <c r="E3035" s="156">
        <f t="shared" si="340"/>
        <v>0</v>
      </c>
      <c r="F3035" s="157">
        <v>0</v>
      </c>
      <c r="G3035" s="30">
        <f t="shared" si="341"/>
        <v>0</v>
      </c>
      <c r="H3035" s="170">
        <f t="shared" si="343"/>
        <v>61049.999999999993</v>
      </c>
      <c r="I3035" s="183"/>
      <c r="J3035" s="158">
        <f t="shared" si="342"/>
        <v>0</v>
      </c>
    </row>
    <row r="3036" spans="1:10">
      <c r="A3036" s="168">
        <v>15</v>
      </c>
      <c r="B3036" s="25" t="s">
        <v>38</v>
      </c>
      <c r="C3036" s="37">
        <v>12</v>
      </c>
      <c r="D3036" s="38">
        <v>76626</v>
      </c>
      <c r="E3036" s="156">
        <f t="shared" si="340"/>
        <v>919512</v>
      </c>
      <c r="F3036" s="157">
        <v>0</v>
      </c>
      <c r="G3036" s="30">
        <f t="shared" si="341"/>
        <v>919512</v>
      </c>
      <c r="H3036" s="170">
        <f t="shared" si="343"/>
        <v>70950</v>
      </c>
      <c r="I3036" s="183"/>
      <c r="J3036" s="158">
        <f t="shared" si="342"/>
        <v>851400</v>
      </c>
    </row>
    <row r="3037" spans="1:10">
      <c r="A3037" s="168">
        <v>16</v>
      </c>
      <c r="B3037" s="25" t="s">
        <v>39</v>
      </c>
      <c r="C3037" s="37"/>
      <c r="D3037" s="38">
        <v>80190</v>
      </c>
      <c r="E3037" s="156">
        <f t="shared" si="340"/>
        <v>0</v>
      </c>
      <c r="F3037" s="157">
        <v>0</v>
      </c>
      <c r="G3037" s="30">
        <f t="shared" si="341"/>
        <v>0</v>
      </c>
      <c r="H3037" s="170">
        <f t="shared" si="343"/>
        <v>74250</v>
      </c>
      <c r="I3037" s="183"/>
      <c r="J3037" s="158">
        <f t="shared" si="342"/>
        <v>0</v>
      </c>
    </row>
    <row r="3038" spans="1:10">
      <c r="A3038" s="168">
        <v>17</v>
      </c>
      <c r="B3038" s="25" t="s">
        <v>40</v>
      </c>
      <c r="C3038" s="37"/>
      <c r="D3038" s="38">
        <v>113832</v>
      </c>
      <c r="E3038" s="156">
        <f t="shared" si="340"/>
        <v>0</v>
      </c>
      <c r="F3038" s="157">
        <v>0</v>
      </c>
      <c r="G3038" s="30">
        <f t="shared" si="341"/>
        <v>0</v>
      </c>
      <c r="H3038" s="170">
        <f t="shared" si="343"/>
        <v>105400</v>
      </c>
      <c r="I3038" s="183"/>
      <c r="J3038" s="158">
        <f t="shared" si="342"/>
        <v>0</v>
      </c>
    </row>
    <row r="3039" spans="1:10">
      <c r="A3039" s="168">
        <v>18</v>
      </c>
      <c r="B3039" s="25" t="s">
        <v>41</v>
      </c>
      <c r="C3039" s="37"/>
      <c r="D3039" s="38">
        <v>98010</v>
      </c>
      <c r="E3039" s="156">
        <f t="shared" si="340"/>
        <v>0</v>
      </c>
      <c r="F3039" s="157">
        <v>0</v>
      </c>
      <c r="G3039" s="30">
        <f t="shared" si="341"/>
        <v>0</v>
      </c>
      <c r="H3039" s="170">
        <f t="shared" si="343"/>
        <v>90750</v>
      </c>
      <c r="I3039" s="183"/>
      <c r="J3039" s="158">
        <f t="shared" si="342"/>
        <v>0</v>
      </c>
    </row>
    <row r="3040" spans="1:10" ht="17.25">
      <c r="A3040" s="40"/>
      <c r="B3040" s="41" t="s">
        <v>42</v>
      </c>
      <c r="C3040" s="42">
        <f>SUM(C3022:C3039)</f>
        <v>52</v>
      </c>
      <c r="D3040" s="42"/>
      <c r="E3040" s="43">
        <f>SUM(E3022:E3039)</f>
        <v>4752942</v>
      </c>
      <c r="F3040" s="43"/>
      <c r="G3040" s="44">
        <f>SUM(G3022:G3039)</f>
        <v>4153227</v>
      </c>
      <c r="H3040" s="45"/>
      <c r="I3040" s="64"/>
      <c r="J3040" s="45">
        <f>SUM(J3022:J3039)</f>
        <v>3845580.5555555555</v>
      </c>
    </row>
    <row r="3041" spans="1:10" ht="31.5">
      <c r="A3041" s="46"/>
      <c r="B3041" s="47"/>
      <c r="C3041" s="48"/>
      <c r="D3041" s="48"/>
      <c r="E3041" s="49"/>
      <c r="F3041" s="49"/>
      <c r="G3041" s="50"/>
      <c r="H3041" s="51"/>
      <c r="I3041" s="65"/>
      <c r="J3041" s="184">
        <f>J3040*0.08</f>
        <v>307646.44444444444</v>
      </c>
    </row>
    <row r="3042" spans="1:10" ht="18">
      <c r="A3042" s="283" t="s">
        <v>43</v>
      </c>
      <c r="B3042" s="283"/>
      <c r="C3042" s="284" t="s">
        <v>44</v>
      </c>
      <c r="D3042" s="284"/>
      <c r="E3042" s="54"/>
      <c r="F3042" s="54"/>
      <c r="G3042" s="55" t="s">
        <v>45</v>
      </c>
      <c r="H3042" s="56"/>
      <c r="I3042" s="66"/>
      <c r="J3042" s="185">
        <f>SUM(J3040:J3041)</f>
        <v>4153227</v>
      </c>
    </row>
    <row r="3045" spans="1:10">
      <c r="B3045" s="131" t="s">
        <v>165</v>
      </c>
      <c r="C3045" s="131" t="s">
        <v>166</v>
      </c>
      <c r="D3045" s="131"/>
      <c r="E3045" s="131" t="s">
        <v>167</v>
      </c>
    </row>
    <row r="3048" spans="1:10" ht="15.75">
      <c r="A3048" s="279" t="s">
        <v>0</v>
      </c>
      <c r="B3048" s="279"/>
      <c r="C3048" s="279"/>
      <c r="D3048" s="279"/>
      <c r="E3048" s="279"/>
      <c r="F3048" s="279"/>
      <c r="G3048" s="279"/>
      <c r="H3048" s="3"/>
      <c r="I3048" s="182"/>
      <c r="J3048" s="3"/>
    </row>
    <row r="3049" spans="1:10" ht="15.75">
      <c r="A3049" s="279" t="s">
        <v>1</v>
      </c>
      <c r="B3049" s="279"/>
      <c r="C3049" s="279"/>
      <c r="D3049" s="279"/>
      <c r="E3049" s="279"/>
      <c r="F3049" s="279"/>
      <c r="G3049" s="279"/>
      <c r="H3049" s="176"/>
      <c r="I3049" s="176"/>
      <c r="J3049" s="176"/>
    </row>
    <row r="3050" spans="1:10" ht="15.75">
      <c r="A3050" s="279" t="s">
        <v>2</v>
      </c>
      <c r="B3050" s="279"/>
      <c r="C3050" s="279"/>
      <c r="D3050" s="279"/>
      <c r="E3050" s="279"/>
      <c r="F3050" s="279"/>
      <c r="G3050" s="279"/>
      <c r="H3050" s="3"/>
      <c r="I3050" s="59"/>
      <c r="J3050" s="3"/>
    </row>
    <row r="3051" spans="1:10" ht="15.75">
      <c r="A3051" s="279" t="s">
        <v>4</v>
      </c>
      <c r="B3051" s="279"/>
      <c r="C3051" s="279"/>
      <c r="D3051" s="279"/>
      <c r="E3051" s="279"/>
      <c r="F3051" s="279"/>
      <c r="G3051" s="279"/>
      <c r="H3051" s="3"/>
      <c r="I3051" s="59"/>
      <c r="J3051" s="3"/>
    </row>
    <row r="3052" spans="1:10" ht="15.75">
      <c r="A3052" s="280" t="s">
        <v>6</v>
      </c>
      <c r="B3052" s="280"/>
      <c r="C3052" s="280"/>
      <c r="D3052" s="280"/>
      <c r="E3052" s="280"/>
      <c r="F3052" s="280"/>
      <c r="G3052" s="280"/>
      <c r="H3052" s="3"/>
      <c r="I3052" s="59"/>
      <c r="J3052" s="3"/>
    </row>
    <row r="3053" spans="1:10" ht="27.75">
      <c r="A3053" s="9"/>
      <c r="B3053" s="9"/>
      <c r="C3053" s="281" t="s">
        <v>453</v>
      </c>
      <c r="D3053" s="281"/>
      <c r="E3053" s="281"/>
      <c r="F3053" s="281"/>
      <c r="G3053" s="281"/>
      <c r="H3053" s="3"/>
      <c r="I3053" s="59"/>
      <c r="J3053" s="3"/>
    </row>
    <row r="3054" spans="1:10" ht="15.75">
      <c r="A3054" s="11" t="s">
        <v>358</v>
      </c>
      <c r="B3054" s="12"/>
      <c r="C3054" s="13"/>
      <c r="D3054" s="286"/>
      <c r="E3054" s="286"/>
      <c r="F3054" s="286"/>
      <c r="G3054" s="286"/>
      <c r="H3054" s="15"/>
      <c r="I3054" s="59"/>
      <c r="J3054" s="3"/>
    </row>
    <row r="3055" spans="1:10" ht="15.75">
      <c r="A3055" s="11" t="s">
        <v>9</v>
      </c>
      <c r="B3055" s="286" t="s">
        <v>454</v>
      </c>
      <c r="C3055" s="286"/>
      <c r="D3055" s="286"/>
      <c r="E3055" s="286"/>
      <c r="F3055" s="286"/>
      <c r="G3055" s="16"/>
      <c r="H3055" s="20" t="s">
        <v>161</v>
      </c>
      <c r="I3055" s="62">
        <v>11696</v>
      </c>
      <c r="J3055" s="61"/>
    </row>
    <row r="3056" spans="1:10" ht="18.75">
      <c r="A3056" s="11" t="s">
        <v>11</v>
      </c>
      <c r="B3056" s="303"/>
      <c r="C3056" s="303"/>
      <c r="D3056" s="303"/>
      <c r="E3056" s="303"/>
      <c r="F3056" s="303"/>
      <c r="G3056" s="180"/>
      <c r="H3056" s="180"/>
      <c r="I3056" s="180"/>
      <c r="J3056" s="3"/>
    </row>
    <row r="3057" spans="1:10" ht="15.75">
      <c r="A3057" s="21" t="s">
        <v>14</v>
      </c>
      <c r="B3057" s="181"/>
      <c r="C3057" s="21" t="s">
        <v>17</v>
      </c>
      <c r="D3057" s="22" t="s">
        <v>18</v>
      </c>
      <c r="E3057" s="23" t="s">
        <v>19</v>
      </c>
      <c r="F3057" s="23" t="s">
        <v>20</v>
      </c>
      <c r="G3057" s="21" t="s">
        <v>21</v>
      </c>
      <c r="H3057" s="3"/>
      <c r="I3057" s="59"/>
      <c r="J3057" s="3"/>
    </row>
    <row r="3058" spans="1:10">
      <c r="A3058" s="24">
        <v>1</v>
      </c>
      <c r="B3058" s="25" t="s">
        <v>23</v>
      </c>
      <c r="C3058" s="26"/>
      <c r="D3058" s="27">
        <v>79305</v>
      </c>
      <c r="E3058" s="28">
        <f t="shared" ref="E3058:E3075" si="344">D3058*C3058</f>
        <v>0</v>
      </c>
      <c r="F3058" s="29">
        <v>0</v>
      </c>
      <c r="G3058" s="30">
        <f t="shared" ref="G3058:G3075" si="345">E3058-E3058*F3058</f>
        <v>0</v>
      </c>
      <c r="H3058" s="31">
        <f>D3058/1.08</f>
        <v>73430.555555555547</v>
      </c>
      <c r="I3058" s="59"/>
      <c r="J3058" s="63">
        <f t="shared" ref="J3058:J3075" si="346">H3058*C3058</f>
        <v>0</v>
      </c>
    </row>
    <row r="3059" spans="1:10">
      <c r="A3059" s="120">
        <v>2</v>
      </c>
      <c r="B3059" s="121" t="s">
        <v>25</v>
      </c>
      <c r="C3059" s="126"/>
      <c r="D3059" s="33">
        <v>128591</v>
      </c>
      <c r="E3059" s="123">
        <f t="shared" si="344"/>
        <v>0</v>
      </c>
      <c r="F3059" s="29">
        <v>0</v>
      </c>
      <c r="G3059" s="125">
        <f t="shared" si="345"/>
        <v>0</v>
      </c>
      <c r="H3059" s="31">
        <f>D3059/1.08</f>
        <v>119065.74074074073</v>
      </c>
      <c r="I3059" s="129"/>
      <c r="J3059" s="63">
        <f t="shared" si="346"/>
        <v>0</v>
      </c>
    </row>
    <row r="3060" spans="1:10">
      <c r="A3060" s="24">
        <v>3</v>
      </c>
      <c r="B3060" s="25" t="s">
        <v>26</v>
      </c>
      <c r="C3060" s="88"/>
      <c r="D3060" s="27">
        <v>60043</v>
      </c>
      <c r="E3060" s="28">
        <f t="shared" si="344"/>
        <v>0</v>
      </c>
      <c r="F3060" s="29">
        <v>0</v>
      </c>
      <c r="G3060" s="30">
        <f t="shared" si="345"/>
        <v>0</v>
      </c>
      <c r="H3060" s="31">
        <f>D3060/1.08</f>
        <v>55595.370370370365</v>
      </c>
      <c r="I3060" s="59"/>
      <c r="J3060" s="63">
        <f t="shared" si="346"/>
        <v>0</v>
      </c>
    </row>
    <row r="3061" spans="1:10">
      <c r="A3061" s="24">
        <v>4</v>
      </c>
      <c r="B3061" s="25" t="s">
        <v>27</v>
      </c>
      <c r="C3061" s="35"/>
      <c r="D3061" s="27">
        <v>115781</v>
      </c>
      <c r="E3061" s="28">
        <f t="shared" si="344"/>
        <v>0</v>
      </c>
      <c r="F3061" s="29">
        <v>0</v>
      </c>
      <c r="G3061" s="30">
        <f t="shared" si="345"/>
        <v>0</v>
      </c>
      <c r="H3061" s="31">
        <f>D3061/1.08</f>
        <v>107204.62962962962</v>
      </c>
      <c r="I3061" s="59"/>
      <c r="J3061" s="63">
        <f t="shared" si="346"/>
        <v>0</v>
      </c>
    </row>
    <row r="3062" spans="1:10">
      <c r="A3062" s="24">
        <v>5</v>
      </c>
      <c r="B3062" s="25" t="s">
        <v>28</v>
      </c>
      <c r="C3062" s="32">
        <v>10</v>
      </c>
      <c r="D3062" s="33">
        <v>119943</v>
      </c>
      <c r="E3062" s="123">
        <f t="shared" si="344"/>
        <v>1199430</v>
      </c>
      <c r="F3062" s="124">
        <v>0.25</v>
      </c>
      <c r="G3062" s="125">
        <f t="shared" si="345"/>
        <v>899572.5</v>
      </c>
      <c r="H3062" s="128">
        <f>D3062/1.08*0.75</f>
        <v>83293.75</v>
      </c>
      <c r="I3062" s="59"/>
      <c r="J3062" s="63">
        <f t="shared" si="346"/>
        <v>832937.5</v>
      </c>
    </row>
    <row r="3063" spans="1:10">
      <c r="A3063" s="24">
        <v>6</v>
      </c>
      <c r="B3063" s="25" t="s">
        <v>29</v>
      </c>
      <c r="C3063" s="26"/>
      <c r="D3063" s="27">
        <v>94810</v>
      </c>
      <c r="E3063" s="28">
        <f t="shared" si="344"/>
        <v>0</v>
      </c>
      <c r="F3063" s="29">
        <v>0</v>
      </c>
      <c r="G3063" s="30">
        <f t="shared" si="345"/>
        <v>0</v>
      </c>
      <c r="H3063" s="31">
        <f t="shared" ref="H3063:H3075" si="347">D3063/1.08</f>
        <v>87787.037037037036</v>
      </c>
      <c r="I3063" s="59"/>
      <c r="J3063" s="63">
        <f t="shared" si="346"/>
        <v>0</v>
      </c>
    </row>
    <row r="3064" spans="1:10">
      <c r="A3064" s="24">
        <v>7</v>
      </c>
      <c r="B3064" s="25" t="s">
        <v>30</v>
      </c>
      <c r="C3064" s="34"/>
      <c r="D3064" s="27">
        <v>141396</v>
      </c>
      <c r="E3064" s="28">
        <f t="shared" si="344"/>
        <v>0</v>
      </c>
      <c r="F3064" s="29">
        <v>0</v>
      </c>
      <c r="G3064" s="30">
        <f t="shared" si="345"/>
        <v>0</v>
      </c>
      <c r="H3064" s="31">
        <f t="shared" si="347"/>
        <v>130922.22222222222</v>
      </c>
      <c r="I3064" s="59"/>
      <c r="J3064" s="63">
        <f t="shared" si="346"/>
        <v>0</v>
      </c>
    </row>
    <row r="3065" spans="1:10">
      <c r="A3065" s="24">
        <v>8</v>
      </c>
      <c r="B3065" s="25" t="s">
        <v>31</v>
      </c>
      <c r="C3065" s="26"/>
      <c r="D3065" s="27">
        <v>232931</v>
      </c>
      <c r="E3065" s="28">
        <f t="shared" si="344"/>
        <v>0</v>
      </c>
      <c r="F3065" s="29">
        <v>0</v>
      </c>
      <c r="G3065" s="30">
        <f t="shared" si="345"/>
        <v>0</v>
      </c>
      <c r="H3065" s="31">
        <f t="shared" si="347"/>
        <v>215676.85185185182</v>
      </c>
      <c r="I3065" s="59"/>
      <c r="J3065" s="63">
        <f t="shared" si="346"/>
        <v>0</v>
      </c>
    </row>
    <row r="3066" spans="1:10">
      <c r="A3066" s="24">
        <v>9</v>
      </c>
      <c r="B3066" s="36" t="s">
        <v>32</v>
      </c>
      <c r="C3066" s="26"/>
      <c r="D3066" s="27">
        <v>101534</v>
      </c>
      <c r="E3066" s="28">
        <f t="shared" si="344"/>
        <v>0</v>
      </c>
      <c r="F3066" s="29">
        <v>0</v>
      </c>
      <c r="G3066" s="30">
        <f t="shared" si="345"/>
        <v>0</v>
      </c>
      <c r="H3066" s="31">
        <f t="shared" si="347"/>
        <v>94012.962962962964</v>
      </c>
      <c r="I3066" s="59"/>
      <c r="J3066" s="63">
        <f t="shared" si="346"/>
        <v>0</v>
      </c>
    </row>
    <row r="3067" spans="1:10">
      <c r="A3067" s="168">
        <v>10</v>
      </c>
      <c r="B3067" s="36" t="s">
        <v>33</v>
      </c>
      <c r="C3067" s="37"/>
      <c r="D3067" s="27">
        <v>110148</v>
      </c>
      <c r="E3067" s="156">
        <f t="shared" si="344"/>
        <v>0</v>
      </c>
      <c r="F3067" s="157">
        <v>0</v>
      </c>
      <c r="G3067" s="30">
        <f t="shared" si="345"/>
        <v>0</v>
      </c>
      <c r="H3067" s="170">
        <f t="shared" si="347"/>
        <v>101988.88888888888</v>
      </c>
      <c r="I3067" s="183"/>
      <c r="J3067" s="158">
        <f t="shared" si="346"/>
        <v>0</v>
      </c>
    </row>
    <row r="3068" spans="1:10">
      <c r="A3068" s="24">
        <v>11</v>
      </c>
      <c r="B3068" s="25" t="s">
        <v>34</v>
      </c>
      <c r="C3068" s="37"/>
      <c r="D3068" s="27">
        <v>54198</v>
      </c>
      <c r="E3068" s="28">
        <f t="shared" si="344"/>
        <v>0</v>
      </c>
      <c r="F3068" s="29">
        <v>0</v>
      </c>
      <c r="G3068" s="30">
        <f t="shared" si="345"/>
        <v>0</v>
      </c>
      <c r="H3068" s="31">
        <f t="shared" si="347"/>
        <v>50183.333333333328</v>
      </c>
      <c r="I3068" s="59"/>
      <c r="J3068" s="63">
        <f t="shared" si="346"/>
        <v>0</v>
      </c>
    </row>
    <row r="3069" spans="1:10">
      <c r="A3069" s="24">
        <v>12</v>
      </c>
      <c r="B3069" s="25" t="s">
        <v>35</v>
      </c>
      <c r="C3069" s="37"/>
      <c r="D3069" s="27">
        <v>49680</v>
      </c>
      <c r="E3069" s="28">
        <f t="shared" si="344"/>
        <v>0</v>
      </c>
      <c r="F3069" s="29">
        <v>0</v>
      </c>
      <c r="G3069" s="30">
        <f t="shared" si="345"/>
        <v>0</v>
      </c>
      <c r="H3069" s="31">
        <f t="shared" si="347"/>
        <v>46000</v>
      </c>
      <c r="I3069" s="59"/>
      <c r="J3069" s="63">
        <f t="shared" si="346"/>
        <v>0</v>
      </c>
    </row>
    <row r="3070" spans="1:10">
      <c r="A3070" s="168">
        <v>13</v>
      </c>
      <c r="B3070" s="25" t="s">
        <v>36</v>
      </c>
      <c r="C3070" s="37"/>
      <c r="D3070" s="38">
        <v>64152</v>
      </c>
      <c r="E3070" s="156">
        <f t="shared" si="344"/>
        <v>0</v>
      </c>
      <c r="F3070" s="157">
        <v>0</v>
      </c>
      <c r="G3070" s="30">
        <f t="shared" si="345"/>
        <v>0</v>
      </c>
      <c r="H3070" s="170">
        <f t="shared" si="347"/>
        <v>59399.999999999993</v>
      </c>
      <c r="I3070" s="183"/>
      <c r="J3070" s="158">
        <f t="shared" si="346"/>
        <v>0</v>
      </c>
    </row>
    <row r="3071" spans="1:10">
      <c r="A3071" s="168">
        <v>14</v>
      </c>
      <c r="B3071" s="25" t="s">
        <v>37</v>
      </c>
      <c r="C3071" s="37"/>
      <c r="D3071" s="38">
        <v>65934</v>
      </c>
      <c r="E3071" s="156">
        <f t="shared" si="344"/>
        <v>0</v>
      </c>
      <c r="F3071" s="157">
        <v>0</v>
      </c>
      <c r="G3071" s="30">
        <f t="shared" si="345"/>
        <v>0</v>
      </c>
      <c r="H3071" s="170">
        <f t="shared" si="347"/>
        <v>61049.999999999993</v>
      </c>
      <c r="I3071" s="183"/>
      <c r="J3071" s="158">
        <f t="shared" si="346"/>
        <v>0</v>
      </c>
    </row>
    <row r="3072" spans="1:10">
      <c r="A3072" s="168">
        <v>15</v>
      </c>
      <c r="B3072" s="25" t="s">
        <v>38</v>
      </c>
      <c r="C3072" s="37"/>
      <c r="D3072" s="38">
        <v>76626</v>
      </c>
      <c r="E3072" s="156">
        <f t="shared" si="344"/>
        <v>0</v>
      </c>
      <c r="F3072" s="157">
        <v>0</v>
      </c>
      <c r="G3072" s="30">
        <f t="shared" si="345"/>
        <v>0</v>
      </c>
      <c r="H3072" s="170">
        <f t="shared" si="347"/>
        <v>70950</v>
      </c>
      <c r="I3072" s="183"/>
      <c r="J3072" s="158">
        <f t="shared" si="346"/>
        <v>0</v>
      </c>
    </row>
    <row r="3073" spans="1:10">
      <c r="A3073" s="168">
        <v>16</v>
      </c>
      <c r="B3073" s="25" t="s">
        <v>39</v>
      </c>
      <c r="C3073" s="37"/>
      <c r="D3073" s="38">
        <v>80190</v>
      </c>
      <c r="E3073" s="156">
        <f t="shared" si="344"/>
        <v>0</v>
      </c>
      <c r="F3073" s="157">
        <v>0</v>
      </c>
      <c r="G3073" s="30">
        <f t="shared" si="345"/>
        <v>0</v>
      </c>
      <c r="H3073" s="170">
        <f t="shared" si="347"/>
        <v>74250</v>
      </c>
      <c r="I3073" s="183"/>
      <c r="J3073" s="158">
        <f t="shared" si="346"/>
        <v>0</v>
      </c>
    </row>
    <row r="3074" spans="1:10">
      <c r="A3074" s="168">
        <v>17</v>
      </c>
      <c r="B3074" s="25" t="s">
        <v>40</v>
      </c>
      <c r="C3074" s="37"/>
      <c r="D3074" s="38">
        <v>113832</v>
      </c>
      <c r="E3074" s="156">
        <f t="shared" si="344"/>
        <v>0</v>
      </c>
      <c r="F3074" s="157">
        <v>0</v>
      </c>
      <c r="G3074" s="30">
        <f t="shared" si="345"/>
        <v>0</v>
      </c>
      <c r="H3074" s="170">
        <f t="shared" si="347"/>
        <v>105400</v>
      </c>
      <c r="I3074" s="183"/>
      <c r="J3074" s="158">
        <f t="shared" si="346"/>
        <v>0</v>
      </c>
    </row>
    <row r="3075" spans="1:10">
      <c r="A3075" s="168">
        <v>18</v>
      </c>
      <c r="B3075" s="25" t="s">
        <v>41</v>
      </c>
      <c r="C3075" s="37"/>
      <c r="D3075" s="38">
        <v>98010</v>
      </c>
      <c r="E3075" s="156">
        <f t="shared" si="344"/>
        <v>0</v>
      </c>
      <c r="F3075" s="157">
        <v>0</v>
      </c>
      <c r="G3075" s="30">
        <f t="shared" si="345"/>
        <v>0</v>
      </c>
      <c r="H3075" s="170">
        <f t="shared" si="347"/>
        <v>90750</v>
      </c>
      <c r="I3075" s="183"/>
      <c r="J3075" s="158">
        <f t="shared" si="346"/>
        <v>0</v>
      </c>
    </row>
    <row r="3076" spans="1:10" ht="17.25">
      <c r="A3076" s="40"/>
      <c r="B3076" s="41" t="s">
        <v>42</v>
      </c>
      <c r="C3076" s="42">
        <f>SUM(C3058:C3075)</f>
        <v>10</v>
      </c>
      <c r="D3076" s="42"/>
      <c r="E3076" s="43">
        <f>SUM(E3058:E3075)</f>
        <v>1199430</v>
      </c>
      <c r="F3076" s="43"/>
      <c r="G3076" s="44">
        <f>SUM(G3058:G3075)</f>
        <v>899572.5</v>
      </c>
      <c r="H3076" s="45"/>
      <c r="I3076" s="64"/>
      <c r="J3076" s="45">
        <f>SUM(J3058:J3075)</f>
        <v>832937.5</v>
      </c>
    </row>
    <row r="3077" spans="1:10" ht="31.5">
      <c r="A3077" s="46"/>
      <c r="B3077" s="47"/>
      <c r="C3077" s="48"/>
      <c r="D3077" s="48"/>
      <c r="E3077" s="49"/>
      <c r="F3077" s="49"/>
      <c r="G3077" s="50"/>
      <c r="H3077" s="51"/>
      <c r="I3077" s="65"/>
      <c r="J3077" s="184">
        <f>J3076*0.08</f>
        <v>66635</v>
      </c>
    </row>
    <row r="3078" spans="1:10" ht="18">
      <c r="A3078" s="283" t="s">
        <v>43</v>
      </c>
      <c r="B3078" s="283"/>
      <c r="C3078" s="284" t="s">
        <v>44</v>
      </c>
      <c r="D3078" s="284"/>
      <c r="E3078" s="54"/>
      <c r="F3078" s="54"/>
      <c r="G3078" s="55" t="s">
        <v>45</v>
      </c>
      <c r="H3078" s="56"/>
      <c r="I3078" s="66"/>
      <c r="J3078" s="185">
        <f>SUM(J3076:J3077)</f>
        <v>899572.5</v>
      </c>
    </row>
    <row r="3080" spans="1:10">
      <c r="B3080" s="131" t="s">
        <v>165</v>
      </c>
      <c r="C3080" s="131" t="s">
        <v>166</v>
      </c>
      <c r="D3080" s="131"/>
      <c r="E3080" s="131" t="s">
        <v>167</v>
      </c>
    </row>
    <row r="3084" spans="1:10" ht="15.75">
      <c r="A3084" s="279" t="s">
        <v>0</v>
      </c>
      <c r="B3084" s="279"/>
      <c r="C3084" s="279"/>
      <c r="D3084" s="279"/>
      <c r="E3084" s="279"/>
      <c r="F3084" s="279"/>
      <c r="G3084" s="279"/>
      <c r="H3084" s="3"/>
      <c r="I3084" s="182"/>
      <c r="J3084" s="3"/>
    </row>
    <row r="3085" spans="1:10" ht="15.75">
      <c r="A3085" s="279" t="s">
        <v>1</v>
      </c>
      <c r="B3085" s="279"/>
      <c r="C3085" s="279"/>
      <c r="D3085" s="279"/>
      <c r="E3085" s="279"/>
      <c r="F3085" s="279"/>
      <c r="G3085" s="279"/>
      <c r="H3085" s="176"/>
      <c r="I3085" s="176"/>
      <c r="J3085" s="176"/>
    </row>
    <row r="3086" spans="1:10" ht="15.75">
      <c r="A3086" s="279" t="s">
        <v>2</v>
      </c>
      <c r="B3086" s="279"/>
      <c r="C3086" s="279"/>
      <c r="D3086" s="279"/>
      <c r="E3086" s="279"/>
      <c r="F3086" s="279"/>
      <c r="G3086" s="279"/>
      <c r="H3086" s="3"/>
      <c r="I3086" s="59"/>
      <c r="J3086" s="3"/>
    </row>
    <row r="3087" spans="1:10" ht="15.75">
      <c r="A3087" s="279" t="s">
        <v>4</v>
      </c>
      <c r="B3087" s="279"/>
      <c r="C3087" s="279"/>
      <c r="D3087" s="279"/>
      <c r="E3087" s="279"/>
      <c r="F3087" s="279"/>
      <c r="G3087" s="279"/>
      <c r="H3087" s="3"/>
      <c r="I3087" s="59"/>
      <c r="J3087" s="3"/>
    </row>
    <row r="3088" spans="1:10" ht="15.75">
      <c r="A3088" s="280" t="s">
        <v>6</v>
      </c>
      <c r="B3088" s="280"/>
      <c r="C3088" s="280"/>
      <c r="D3088" s="280"/>
      <c r="E3088" s="280"/>
      <c r="F3088" s="280"/>
      <c r="G3088" s="280"/>
      <c r="H3088" s="3"/>
      <c r="I3088" s="59"/>
      <c r="J3088" s="3"/>
    </row>
    <row r="3089" spans="1:10" ht="27.75">
      <c r="A3089" s="9"/>
      <c r="B3089" s="9"/>
      <c r="C3089" s="281" t="s">
        <v>453</v>
      </c>
      <c r="D3089" s="281"/>
      <c r="E3089" s="281"/>
      <c r="F3089" s="281"/>
      <c r="G3089" s="281"/>
      <c r="H3089" s="3"/>
      <c r="I3089" s="59"/>
      <c r="J3089" s="3"/>
    </row>
    <row r="3090" spans="1:10" ht="15.75">
      <c r="A3090" s="11" t="s">
        <v>358</v>
      </c>
      <c r="B3090" s="12"/>
      <c r="C3090" s="13"/>
      <c r="D3090" s="286"/>
      <c r="E3090" s="286"/>
      <c r="F3090" s="286"/>
      <c r="G3090" s="286"/>
      <c r="H3090" s="15"/>
      <c r="I3090" s="59"/>
      <c r="J3090" s="3"/>
    </row>
    <row r="3091" spans="1:10" ht="15.75">
      <c r="A3091" s="11" t="s">
        <v>9</v>
      </c>
      <c r="B3091" s="286" t="s">
        <v>383</v>
      </c>
      <c r="C3091" s="286"/>
      <c r="D3091" s="286"/>
      <c r="E3091" s="286"/>
      <c r="F3091" s="286"/>
      <c r="G3091" s="16"/>
      <c r="H3091" s="20" t="s">
        <v>161</v>
      </c>
      <c r="I3091" s="62">
        <v>11696</v>
      </c>
      <c r="J3091" s="61"/>
    </row>
    <row r="3092" spans="1:10" ht="18.75">
      <c r="A3092" s="11" t="s">
        <v>11</v>
      </c>
      <c r="B3092" s="303"/>
      <c r="C3092" s="303"/>
      <c r="D3092" s="303"/>
      <c r="E3092" s="303"/>
      <c r="F3092" s="303"/>
      <c r="G3092" s="180"/>
      <c r="H3092" s="180"/>
      <c r="I3092" s="180"/>
      <c r="J3092" s="3"/>
    </row>
    <row r="3093" spans="1:10" ht="15.75">
      <c r="A3093" s="21" t="s">
        <v>14</v>
      </c>
      <c r="B3093" s="181"/>
      <c r="C3093" s="21" t="s">
        <v>17</v>
      </c>
      <c r="D3093" s="22" t="s">
        <v>18</v>
      </c>
      <c r="E3093" s="23" t="s">
        <v>19</v>
      </c>
      <c r="F3093" s="23" t="s">
        <v>20</v>
      </c>
      <c r="G3093" s="21" t="s">
        <v>21</v>
      </c>
      <c r="H3093" s="3"/>
      <c r="I3093" s="59"/>
      <c r="J3093" s="3"/>
    </row>
    <row r="3094" spans="1:10">
      <c r="A3094" s="24">
        <v>1</v>
      </c>
      <c r="B3094" s="25" t="s">
        <v>23</v>
      </c>
      <c r="C3094" s="26">
        <v>5</v>
      </c>
      <c r="D3094" s="27">
        <v>79305</v>
      </c>
      <c r="E3094" s="28">
        <f t="shared" ref="E3094:E3111" si="348">D3094*C3094</f>
        <v>396525</v>
      </c>
      <c r="F3094" s="29">
        <v>0</v>
      </c>
      <c r="G3094" s="30">
        <f t="shared" ref="G3094:G3111" si="349">E3094-E3094*F3094</f>
        <v>396525</v>
      </c>
      <c r="H3094" s="31">
        <f>D3094/1.08</f>
        <v>73430.555555555547</v>
      </c>
      <c r="I3094" s="59"/>
      <c r="J3094" s="63">
        <f t="shared" ref="J3094:J3111" si="350">H3094*C3094</f>
        <v>367152.77777777775</v>
      </c>
    </row>
    <row r="3095" spans="1:10">
      <c r="A3095" s="120">
        <v>2</v>
      </c>
      <c r="B3095" s="121" t="s">
        <v>25</v>
      </c>
      <c r="C3095" s="126"/>
      <c r="D3095" s="33">
        <v>128591</v>
      </c>
      <c r="E3095" s="123">
        <f t="shared" si="348"/>
        <v>0</v>
      </c>
      <c r="F3095" s="29">
        <v>0</v>
      </c>
      <c r="G3095" s="125">
        <f t="shared" si="349"/>
        <v>0</v>
      </c>
      <c r="H3095" s="31">
        <f>D3095/1.08</f>
        <v>119065.74074074073</v>
      </c>
      <c r="I3095" s="129"/>
      <c r="J3095" s="63">
        <f t="shared" si="350"/>
        <v>0</v>
      </c>
    </row>
    <row r="3096" spans="1:10">
      <c r="A3096" s="24">
        <v>3</v>
      </c>
      <c r="B3096" s="25" t="s">
        <v>26</v>
      </c>
      <c r="C3096" s="88"/>
      <c r="D3096" s="27">
        <v>60043</v>
      </c>
      <c r="E3096" s="28">
        <f t="shared" si="348"/>
        <v>0</v>
      </c>
      <c r="F3096" s="29">
        <v>0</v>
      </c>
      <c r="G3096" s="30">
        <f t="shared" si="349"/>
        <v>0</v>
      </c>
      <c r="H3096" s="31">
        <f>D3096/1.08</f>
        <v>55595.370370370365</v>
      </c>
      <c r="I3096" s="59"/>
      <c r="J3096" s="63">
        <f t="shared" si="350"/>
        <v>0</v>
      </c>
    </row>
    <row r="3097" spans="1:10">
      <c r="A3097" s="24">
        <v>4</v>
      </c>
      <c r="B3097" s="25" t="s">
        <v>27</v>
      </c>
      <c r="C3097" s="35"/>
      <c r="D3097" s="27">
        <v>115781</v>
      </c>
      <c r="E3097" s="28">
        <f t="shared" si="348"/>
        <v>0</v>
      </c>
      <c r="F3097" s="29">
        <v>0</v>
      </c>
      <c r="G3097" s="30">
        <f t="shared" si="349"/>
        <v>0</v>
      </c>
      <c r="H3097" s="31">
        <f>D3097/1.08</f>
        <v>107204.62962962962</v>
      </c>
      <c r="I3097" s="59"/>
      <c r="J3097" s="63">
        <f t="shared" si="350"/>
        <v>0</v>
      </c>
    </row>
    <row r="3098" spans="1:10">
      <c r="A3098" s="24">
        <v>5</v>
      </c>
      <c r="B3098" s="25" t="s">
        <v>28</v>
      </c>
      <c r="C3098" s="32">
        <v>5</v>
      </c>
      <c r="D3098" s="33">
        <v>119943</v>
      </c>
      <c r="E3098" s="123">
        <f t="shared" si="348"/>
        <v>599715</v>
      </c>
      <c r="F3098" s="124">
        <v>0.25</v>
      </c>
      <c r="G3098" s="125">
        <f t="shared" si="349"/>
        <v>449786.25</v>
      </c>
      <c r="H3098" s="128">
        <f>D3098/1.08*0.75</f>
        <v>83293.75</v>
      </c>
      <c r="I3098" s="59"/>
      <c r="J3098" s="63">
        <f t="shared" si="350"/>
        <v>416468.75</v>
      </c>
    </row>
    <row r="3099" spans="1:10">
      <c r="A3099" s="24">
        <v>6</v>
      </c>
      <c r="B3099" s="25" t="s">
        <v>29</v>
      </c>
      <c r="C3099" s="26"/>
      <c r="D3099" s="27">
        <v>94810</v>
      </c>
      <c r="E3099" s="28">
        <f t="shared" si="348"/>
        <v>0</v>
      </c>
      <c r="F3099" s="29">
        <v>0</v>
      </c>
      <c r="G3099" s="30">
        <f t="shared" si="349"/>
        <v>0</v>
      </c>
      <c r="H3099" s="31">
        <f t="shared" ref="H3099:H3111" si="351">D3099/1.08</f>
        <v>87787.037037037036</v>
      </c>
      <c r="I3099" s="59"/>
      <c r="J3099" s="63">
        <f t="shared" si="350"/>
        <v>0</v>
      </c>
    </row>
    <row r="3100" spans="1:10">
      <c r="A3100" s="24">
        <v>7</v>
      </c>
      <c r="B3100" s="25" t="s">
        <v>30</v>
      </c>
      <c r="C3100" s="34"/>
      <c r="D3100" s="27">
        <v>141396</v>
      </c>
      <c r="E3100" s="28">
        <f t="shared" si="348"/>
        <v>0</v>
      </c>
      <c r="F3100" s="29">
        <v>0</v>
      </c>
      <c r="G3100" s="30">
        <f t="shared" si="349"/>
        <v>0</v>
      </c>
      <c r="H3100" s="31">
        <f t="shared" si="351"/>
        <v>130922.22222222222</v>
      </c>
      <c r="I3100" s="59"/>
      <c r="J3100" s="63">
        <f t="shared" si="350"/>
        <v>0</v>
      </c>
    </row>
    <row r="3101" spans="1:10">
      <c r="A3101" s="24">
        <v>8</v>
      </c>
      <c r="B3101" s="25" t="s">
        <v>31</v>
      </c>
      <c r="C3101" s="26"/>
      <c r="D3101" s="27">
        <v>232931</v>
      </c>
      <c r="E3101" s="28">
        <f t="shared" si="348"/>
        <v>0</v>
      </c>
      <c r="F3101" s="29">
        <v>0</v>
      </c>
      <c r="G3101" s="30">
        <f t="shared" si="349"/>
        <v>0</v>
      </c>
      <c r="H3101" s="31">
        <f t="shared" si="351"/>
        <v>215676.85185185182</v>
      </c>
      <c r="I3101" s="59"/>
      <c r="J3101" s="63">
        <f t="shared" si="350"/>
        <v>0</v>
      </c>
    </row>
    <row r="3102" spans="1:10">
      <c r="A3102" s="24">
        <v>9</v>
      </c>
      <c r="B3102" s="36" t="s">
        <v>32</v>
      </c>
      <c r="C3102" s="26"/>
      <c r="D3102" s="27">
        <v>101534</v>
      </c>
      <c r="E3102" s="28">
        <f t="shared" si="348"/>
        <v>0</v>
      </c>
      <c r="F3102" s="29">
        <v>0</v>
      </c>
      <c r="G3102" s="30">
        <f t="shared" si="349"/>
        <v>0</v>
      </c>
      <c r="H3102" s="31">
        <f t="shared" si="351"/>
        <v>94012.962962962964</v>
      </c>
      <c r="I3102" s="59"/>
      <c r="J3102" s="63">
        <f t="shared" si="350"/>
        <v>0</v>
      </c>
    </row>
    <row r="3103" spans="1:10">
      <c r="A3103" s="168">
        <v>10</v>
      </c>
      <c r="B3103" s="36" t="s">
        <v>33</v>
      </c>
      <c r="C3103" s="37"/>
      <c r="D3103" s="27">
        <v>110148</v>
      </c>
      <c r="E3103" s="156">
        <f t="shared" si="348"/>
        <v>0</v>
      </c>
      <c r="F3103" s="157">
        <v>0</v>
      </c>
      <c r="G3103" s="30">
        <f t="shared" si="349"/>
        <v>0</v>
      </c>
      <c r="H3103" s="170">
        <f t="shared" si="351"/>
        <v>101988.88888888888</v>
      </c>
      <c r="I3103" s="183"/>
      <c r="J3103" s="158">
        <f t="shared" si="350"/>
        <v>0</v>
      </c>
    </row>
    <row r="3104" spans="1:10">
      <c r="A3104" s="24">
        <v>11</v>
      </c>
      <c r="B3104" s="25" t="s">
        <v>34</v>
      </c>
      <c r="C3104" s="37">
        <v>5</v>
      </c>
      <c r="D3104" s="27">
        <v>54198</v>
      </c>
      <c r="E3104" s="28">
        <f t="shared" si="348"/>
        <v>270990</v>
      </c>
      <c r="F3104" s="29">
        <v>0</v>
      </c>
      <c r="G3104" s="30">
        <f t="shared" si="349"/>
        <v>270990</v>
      </c>
      <c r="H3104" s="31">
        <f t="shared" si="351"/>
        <v>50183.333333333328</v>
      </c>
      <c r="I3104" s="59"/>
      <c r="J3104" s="63">
        <f t="shared" si="350"/>
        <v>250916.66666666663</v>
      </c>
    </row>
    <row r="3105" spans="1:10">
      <c r="A3105" s="24">
        <v>12</v>
      </c>
      <c r="B3105" s="25" t="s">
        <v>35</v>
      </c>
      <c r="C3105" s="37"/>
      <c r="D3105" s="27">
        <v>49680</v>
      </c>
      <c r="E3105" s="28">
        <f t="shared" si="348"/>
        <v>0</v>
      </c>
      <c r="F3105" s="29">
        <v>0</v>
      </c>
      <c r="G3105" s="30">
        <f t="shared" si="349"/>
        <v>0</v>
      </c>
      <c r="H3105" s="31">
        <f t="shared" si="351"/>
        <v>46000</v>
      </c>
      <c r="I3105" s="59"/>
      <c r="J3105" s="63">
        <f t="shared" si="350"/>
        <v>0</v>
      </c>
    </row>
    <row r="3106" spans="1:10">
      <c r="A3106" s="168">
        <v>13</v>
      </c>
      <c r="B3106" s="25" t="s">
        <v>36</v>
      </c>
      <c r="C3106" s="37"/>
      <c r="D3106" s="38">
        <v>64152</v>
      </c>
      <c r="E3106" s="156">
        <f t="shared" si="348"/>
        <v>0</v>
      </c>
      <c r="F3106" s="157">
        <v>0</v>
      </c>
      <c r="G3106" s="30">
        <f t="shared" si="349"/>
        <v>0</v>
      </c>
      <c r="H3106" s="170">
        <f t="shared" si="351"/>
        <v>59399.999999999993</v>
      </c>
      <c r="I3106" s="183"/>
      <c r="J3106" s="158">
        <f t="shared" si="350"/>
        <v>0</v>
      </c>
    </row>
    <row r="3107" spans="1:10">
      <c r="A3107" s="168">
        <v>14</v>
      </c>
      <c r="B3107" s="25" t="s">
        <v>37</v>
      </c>
      <c r="C3107" s="37"/>
      <c r="D3107" s="38">
        <v>65934</v>
      </c>
      <c r="E3107" s="156">
        <f t="shared" si="348"/>
        <v>0</v>
      </c>
      <c r="F3107" s="157">
        <v>0</v>
      </c>
      <c r="G3107" s="30">
        <f t="shared" si="349"/>
        <v>0</v>
      </c>
      <c r="H3107" s="170">
        <f t="shared" si="351"/>
        <v>61049.999999999993</v>
      </c>
      <c r="I3107" s="183"/>
      <c r="J3107" s="158">
        <f t="shared" si="350"/>
        <v>0</v>
      </c>
    </row>
    <row r="3108" spans="1:10">
      <c r="A3108" s="168">
        <v>15</v>
      </c>
      <c r="B3108" s="25" t="s">
        <v>38</v>
      </c>
      <c r="C3108" s="37"/>
      <c r="D3108" s="38">
        <v>76626</v>
      </c>
      <c r="E3108" s="156">
        <f t="shared" si="348"/>
        <v>0</v>
      </c>
      <c r="F3108" s="157">
        <v>0</v>
      </c>
      <c r="G3108" s="30">
        <f t="shared" si="349"/>
        <v>0</v>
      </c>
      <c r="H3108" s="170">
        <f t="shared" si="351"/>
        <v>70950</v>
      </c>
      <c r="I3108" s="183"/>
      <c r="J3108" s="158">
        <f t="shared" si="350"/>
        <v>0</v>
      </c>
    </row>
    <row r="3109" spans="1:10">
      <c r="A3109" s="168">
        <v>16</v>
      </c>
      <c r="B3109" s="25" t="s">
        <v>39</v>
      </c>
      <c r="C3109" s="37"/>
      <c r="D3109" s="38">
        <v>80190</v>
      </c>
      <c r="E3109" s="156">
        <f t="shared" si="348"/>
        <v>0</v>
      </c>
      <c r="F3109" s="157">
        <v>0</v>
      </c>
      <c r="G3109" s="30">
        <f t="shared" si="349"/>
        <v>0</v>
      </c>
      <c r="H3109" s="170">
        <f t="shared" si="351"/>
        <v>74250</v>
      </c>
      <c r="I3109" s="183"/>
      <c r="J3109" s="158">
        <f t="shared" si="350"/>
        <v>0</v>
      </c>
    </row>
    <row r="3110" spans="1:10">
      <c r="A3110" s="168">
        <v>17</v>
      </c>
      <c r="B3110" s="25" t="s">
        <v>40</v>
      </c>
      <c r="C3110" s="37"/>
      <c r="D3110" s="38">
        <v>113832</v>
      </c>
      <c r="E3110" s="156">
        <f t="shared" si="348"/>
        <v>0</v>
      </c>
      <c r="F3110" s="157">
        <v>0</v>
      </c>
      <c r="G3110" s="30">
        <f t="shared" si="349"/>
        <v>0</v>
      </c>
      <c r="H3110" s="170">
        <f t="shared" si="351"/>
        <v>105400</v>
      </c>
      <c r="I3110" s="183"/>
      <c r="J3110" s="158">
        <f t="shared" si="350"/>
        <v>0</v>
      </c>
    </row>
    <row r="3111" spans="1:10">
      <c r="A3111" s="168">
        <v>18</v>
      </c>
      <c r="B3111" s="25" t="s">
        <v>41</v>
      </c>
      <c r="C3111" s="37"/>
      <c r="D3111" s="38">
        <v>98010</v>
      </c>
      <c r="E3111" s="156">
        <f t="shared" si="348"/>
        <v>0</v>
      </c>
      <c r="F3111" s="157">
        <v>0</v>
      </c>
      <c r="G3111" s="30">
        <f t="shared" si="349"/>
        <v>0</v>
      </c>
      <c r="H3111" s="170">
        <f t="shared" si="351"/>
        <v>90750</v>
      </c>
      <c r="I3111" s="183"/>
      <c r="J3111" s="158">
        <f t="shared" si="350"/>
        <v>0</v>
      </c>
    </row>
    <row r="3112" spans="1:10" ht="17.25">
      <c r="A3112" s="40"/>
      <c r="B3112" s="41" t="s">
        <v>42</v>
      </c>
      <c r="C3112" s="42">
        <f>SUM(C3094:C3111)</f>
        <v>15</v>
      </c>
      <c r="D3112" s="42"/>
      <c r="E3112" s="43">
        <f>SUM(E3094:E3111)</f>
        <v>1267230</v>
      </c>
      <c r="F3112" s="43"/>
      <c r="G3112" s="44">
        <f>SUM(G3094:G3111)</f>
        <v>1117301.25</v>
      </c>
      <c r="H3112" s="45"/>
      <c r="I3112" s="64"/>
      <c r="J3112" s="45">
        <f>SUM(J3094:J3111)</f>
        <v>1034538.1944444444</v>
      </c>
    </row>
    <row r="3113" spans="1:10" ht="31.5">
      <c r="A3113" s="46"/>
      <c r="B3113" s="47"/>
      <c r="C3113" s="48"/>
      <c r="D3113" s="48"/>
      <c r="E3113" s="49"/>
      <c r="F3113" s="49"/>
      <c r="G3113" s="50"/>
      <c r="H3113" s="51"/>
      <c r="I3113" s="65"/>
      <c r="J3113" s="184">
        <f>J3112*0.08</f>
        <v>82763.055555555547</v>
      </c>
    </row>
    <row r="3114" spans="1:10" ht="18">
      <c r="A3114" s="283" t="s">
        <v>43</v>
      </c>
      <c r="B3114" s="283"/>
      <c r="C3114" s="284" t="s">
        <v>44</v>
      </c>
      <c r="D3114" s="284"/>
      <c r="E3114" s="54"/>
      <c r="F3114" s="54"/>
      <c r="G3114" s="55" t="s">
        <v>45</v>
      </c>
      <c r="H3114" s="56"/>
      <c r="I3114" s="66"/>
      <c r="J3114" s="185">
        <f>SUM(J3112:J3113)</f>
        <v>1117301.25</v>
      </c>
    </row>
    <row r="3116" spans="1:10">
      <c r="B3116" s="131" t="s">
        <v>165</v>
      </c>
      <c r="C3116" s="131" t="s">
        <v>166</v>
      </c>
      <c r="D3116" s="131"/>
      <c r="E3116" s="131" t="s">
        <v>167</v>
      </c>
    </row>
    <row r="3119" spans="1:10" ht="15.75">
      <c r="A3119" s="279" t="s">
        <v>0</v>
      </c>
      <c r="B3119" s="279"/>
      <c r="C3119" s="279"/>
      <c r="D3119" s="279"/>
      <c r="E3119" s="279"/>
      <c r="F3119" s="279"/>
      <c r="G3119" s="279"/>
      <c r="H3119" s="3"/>
      <c r="I3119" s="182"/>
      <c r="J3119" s="3"/>
    </row>
    <row r="3120" spans="1:10" ht="15.75">
      <c r="A3120" s="279" t="s">
        <v>1</v>
      </c>
      <c r="B3120" s="279"/>
      <c r="C3120" s="279"/>
      <c r="D3120" s="279"/>
      <c r="E3120" s="279"/>
      <c r="F3120" s="279"/>
      <c r="G3120" s="279"/>
      <c r="H3120" s="176"/>
      <c r="I3120" s="176"/>
      <c r="J3120" s="176"/>
    </row>
    <row r="3121" spans="1:10" ht="15.75">
      <c r="A3121" s="279" t="s">
        <v>2</v>
      </c>
      <c r="B3121" s="279"/>
      <c r="C3121" s="279"/>
      <c r="D3121" s="279"/>
      <c r="E3121" s="279"/>
      <c r="F3121" s="279"/>
      <c r="G3121" s="279"/>
      <c r="H3121" s="3"/>
      <c r="I3121" s="59"/>
      <c r="J3121" s="3"/>
    </row>
    <row r="3122" spans="1:10" ht="15.75">
      <c r="A3122" s="279" t="s">
        <v>4</v>
      </c>
      <c r="B3122" s="279"/>
      <c r="C3122" s="279"/>
      <c r="D3122" s="279"/>
      <c r="E3122" s="279"/>
      <c r="F3122" s="279"/>
      <c r="G3122" s="279"/>
      <c r="H3122" s="3"/>
      <c r="I3122" s="59"/>
      <c r="J3122" s="3"/>
    </row>
    <row r="3123" spans="1:10" ht="15.75">
      <c r="A3123" s="280" t="s">
        <v>6</v>
      </c>
      <c r="B3123" s="280"/>
      <c r="C3123" s="280"/>
      <c r="D3123" s="280"/>
      <c r="E3123" s="280"/>
      <c r="F3123" s="280"/>
      <c r="G3123" s="280"/>
      <c r="H3123" s="3"/>
      <c r="I3123" s="59"/>
      <c r="J3123" s="3"/>
    </row>
    <row r="3124" spans="1:10" ht="27.75">
      <c r="A3124" s="9"/>
      <c r="B3124" s="9"/>
      <c r="C3124" s="281" t="s">
        <v>453</v>
      </c>
      <c r="D3124" s="281"/>
      <c r="E3124" s="281"/>
      <c r="F3124" s="281"/>
      <c r="G3124" s="281"/>
      <c r="H3124" s="3"/>
      <c r="I3124" s="59"/>
      <c r="J3124" s="3"/>
    </row>
    <row r="3125" spans="1:10" ht="15.75">
      <c r="A3125" s="11" t="s">
        <v>358</v>
      </c>
      <c r="B3125" s="12"/>
      <c r="C3125" s="13"/>
      <c r="D3125" s="286"/>
      <c r="E3125" s="286"/>
      <c r="F3125" s="286"/>
      <c r="G3125" s="286"/>
      <c r="H3125" s="15"/>
      <c r="I3125" s="59"/>
      <c r="J3125" s="3"/>
    </row>
    <row r="3126" spans="1:10" ht="15.75">
      <c r="A3126" s="11" t="s">
        <v>9</v>
      </c>
      <c r="B3126" s="286" t="s">
        <v>455</v>
      </c>
      <c r="C3126" s="286"/>
      <c r="D3126" s="286"/>
      <c r="E3126" s="286"/>
      <c r="F3126" s="286"/>
      <c r="G3126" s="16"/>
      <c r="H3126" s="20" t="s">
        <v>161</v>
      </c>
      <c r="I3126" s="62">
        <v>11696</v>
      </c>
      <c r="J3126" s="61"/>
    </row>
    <row r="3127" spans="1:10" ht="18.75">
      <c r="A3127" s="11" t="s">
        <v>11</v>
      </c>
      <c r="B3127" s="303"/>
      <c r="C3127" s="303"/>
      <c r="D3127" s="303"/>
      <c r="E3127" s="303"/>
      <c r="F3127" s="303"/>
      <c r="G3127" s="180"/>
      <c r="H3127" s="180"/>
      <c r="I3127" s="180"/>
      <c r="J3127" s="3"/>
    </row>
    <row r="3128" spans="1:10" ht="15.75">
      <c r="A3128" s="21" t="s">
        <v>14</v>
      </c>
      <c r="B3128" s="181"/>
      <c r="C3128" s="21" t="s">
        <v>17</v>
      </c>
      <c r="D3128" s="22" t="s">
        <v>18</v>
      </c>
      <c r="E3128" s="23" t="s">
        <v>19</v>
      </c>
      <c r="F3128" s="23" t="s">
        <v>20</v>
      </c>
      <c r="G3128" s="21" t="s">
        <v>21</v>
      </c>
      <c r="H3128" s="3"/>
      <c r="I3128" s="59"/>
      <c r="J3128" s="3"/>
    </row>
    <row r="3129" spans="1:10">
      <c r="A3129" s="24">
        <v>1</v>
      </c>
      <c r="B3129" s="25" t="s">
        <v>23</v>
      </c>
      <c r="C3129" s="26">
        <v>30</v>
      </c>
      <c r="D3129" s="27">
        <v>79305</v>
      </c>
      <c r="E3129" s="28">
        <f t="shared" ref="E3129:E3146" si="352">D3129*C3129</f>
        <v>2379150</v>
      </c>
      <c r="F3129" s="29">
        <v>0</v>
      </c>
      <c r="G3129" s="30">
        <f t="shared" ref="G3129:G3146" si="353">E3129-E3129*F3129</f>
        <v>2379150</v>
      </c>
      <c r="H3129" s="31">
        <f>D3129/1.08</f>
        <v>73430.555555555547</v>
      </c>
      <c r="I3129" s="59"/>
      <c r="J3129" s="63">
        <f t="shared" ref="J3129:J3146" si="354">H3129*C3129</f>
        <v>2202916.6666666665</v>
      </c>
    </row>
    <row r="3130" spans="1:10">
      <c r="A3130" s="120">
        <v>2</v>
      </c>
      <c r="B3130" s="121" t="s">
        <v>25</v>
      </c>
      <c r="C3130" s="126">
        <v>40</v>
      </c>
      <c r="D3130" s="33">
        <v>128591</v>
      </c>
      <c r="E3130" s="123">
        <f t="shared" si="352"/>
        <v>5143640</v>
      </c>
      <c r="F3130" s="29">
        <v>0</v>
      </c>
      <c r="G3130" s="125">
        <f t="shared" si="353"/>
        <v>5143640</v>
      </c>
      <c r="H3130" s="31">
        <f>D3130/1.08</f>
        <v>119065.74074074073</v>
      </c>
      <c r="I3130" s="129"/>
      <c r="J3130" s="63">
        <f t="shared" si="354"/>
        <v>4762629.6296296287</v>
      </c>
    </row>
    <row r="3131" spans="1:10">
      <c r="A3131" s="24">
        <v>3</v>
      </c>
      <c r="B3131" s="25" t="s">
        <v>26</v>
      </c>
      <c r="C3131" s="88"/>
      <c r="D3131" s="27">
        <v>60043</v>
      </c>
      <c r="E3131" s="28">
        <f t="shared" si="352"/>
        <v>0</v>
      </c>
      <c r="F3131" s="29">
        <v>0</v>
      </c>
      <c r="G3131" s="30">
        <f t="shared" si="353"/>
        <v>0</v>
      </c>
      <c r="H3131" s="31">
        <f>D3131/1.08</f>
        <v>55595.370370370365</v>
      </c>
      <c r="I3131" s="59"/>
      <c r="J3131" s="63">
        <f t="shared" si="354"/>
        <v>0</v>
      </c>
    </row>
    <row r="3132" spans="1:10">
      <c r="A3132" s="24">
        <v>4</v>
      </c>
      <c r="B3132" s="25" t="s">
        <v>27</v>
      </c>
      <c r="C3132" s="35"/>
      <c r="D3132" s="27">
        <v>115781</v>
      </c>
      <c r="E3132" s="28">
        <f t="shared" si="352"/>
        <v>0</v>
      </c>
      <c r="F3132" s="29">
        <v>0</v>
      </c>
      <c r="G3132" s="30">
        <f t="shared" si="353"/>
        <v>0</v>
      </c>
      <c r="H3132" s="31">
        <f>D3132/1.08</f>
        <v>107204.62962962962</v>
      </c>
      <c r="I3132" s="59"/>
      <c r="J3132" s="63">
        <f t="shared" si="354"/>
        <v>0</v>
      </c>
    </row>
    <row r="3133" spans="1:10">
      <c r="A3133" s="24">
        <v>5</v>
      </c>
      <c r="B3133" s="25" t="s">
        <v>28</v>
      </c>
      <c r="C3133" s="32">
        <v>40</v>
      </c>
      <c r="D3133" s="33">
        <v>119943</v>
      </c>
      <c r="E3133" s="123">
        <f t="shared" si="352"/>
        <v>4797720</v>
      </c>
      <c r="F3133" s="124">
        <v>0.25</v>
      </c>
      <c r="G3133" s="125">
        <f t="shared" si="353"/>
        <v>3598290</v>
      </c>
      <c r="H3133" s="128">
        <f>D3133/1.08*0.75</f>
        <v>83293.75</v>
      </c>
      <c r="I3133" s="59"/>
      <c r="J3133" s="63">
        <f t="shared" si="354"/>
        <v>3331750</v>
      </c>
    </row>
    <row r="3134" spans="1:10">
      <c r="A3134" s="24">
        <v>6</v>
      </c>
      <c r="B3134" s="25" t="s">
        <v>29</v>
      </c>
      <c r="C3134" s="26"/>
      <c r="D3134" s="27">
        <v>94810</v>
      </c>
      <c r="E3134" s="28">
        <f t="shared" si="352"/>
        <v>0</v>
      </c>
      <c r="F3134" s="29">
        <v>0</v>
      </c>
      <c r="G3134" s="30">
        <f t="shared" si="353"/>
        <v>0</v>
      </c>
      <c r="H3134" s="31">
        <f t="shared" ref="H3134:H3146" si="355">D3134/1.08</f>
        <v>87787.037037037036</v>
      </c>
      <c r="I3134" s="59"/>
      <c r="J3134" s="63">
        <f t="shared" si="354"/>
        <v>0</v>
      </c>
    </row>
    <row r="3135" spans="1:10">
      <c r="A3135" s="24">
        <v>7</v>
      </c>
      <c r="B3135" s="25" t="s">
        <v>30</v>
      </c>
      <c r="C3135" s="34"/>
      <c r="D3135" s="27">
        <v>141396</v>
      </c>
      <c r="E3135" s="28">
        <f t="shared" si="352"/>
        <v>0</v>
      </c>
      <c r="F3135" s="29">
        <v>0</v>
      </c>
      <c r="G3135" s="30">
        <f t="shared" si="353"/>
        <v>0</v>
      </c>
      <c r="H3135" s="31">
        <f t="shared" si="355"/>
        <v>130922.22222222222</v>
      </c>
      <c r="I3135" s="59"/>
      <c r="J3135" s="63">
        <f t="shared" si="354"/>
        <v>0</v>
      </c>
    </row>
    <row r="3136" spans="1:10">
      <c r="A3136" s="24">
        <v>8</v>
      </c>
      <c r="B3136" s="25" t="s">
        <v>31</v>
      </c>
      <c r="C3136" s="26"/>
      <c r="D3136" s="27">
        <v>232931</v>
      </c>
      <c r="E3136" s="28">
        <f t="shared" si="352"/>
        <v>0</v>
      </c>
      <c r="F3136" s="29">
        <v>0</v>
      </c>
      <c r="G3136" s="30">
        <f t="shared" si="353"/>
        <v>0</v>
      </c>
      <c r="H3136" s="31">
        <f t="shared" si="355"/>
        <v>215676.85185185182</v>
      </c>
      <c r="I3136" s="59"/>
      <c r="J3136" s="63">
        <f t="shared" si="354"/>
        <v>0</v>
      </c>
    </row>
    <row r="3137" spans="1:10">
      <c r="A3137" s="24">
        <v>9</v>
      </c>
      <c r="B3137" s="36" t="s">
        <v>32</v>
      </c>
      <c r="C3137" s="26"/>
      <c r="D3137" s="27">
        <v>101534</v>
      </c>
      <c r="E3137" s="28">
        <f t="shared" si="352"/>
        <v>0</v>
      </c>
      <c r="F3137" s="29">
        <v>0</v>
      </c>
      <c r="G3137" s="30">
        <f t="shared" si="353"/>
        <v>0</v>
      </c>
      <c r="H3137" s="31">
        <f t="shared" si="355"/>
        <v>94012.962962962964</v>
      </c>
      <c r="I3137" s="59"/>
      <c r="J3137" s="63">
        <f t="shared" si="354"/>
        <v>0</v>
      </c>
    </row>
    <row r="3138" spans="1:10">
      <c r="A3138" s="168">
        <v>10</v>
      </c>
      <c r="B3138" s="36" t="s">
        <v>33</v>
      </c>
      <c r="C3138" s="37"/>
      <c r="D3138" s="27">
        <v>110148</v>
      </c>
      <c r="E3138" s="156">
        <f t="shared" si="352"/>
        <v>0</v>
      </c>
      <c r="F3138" s="157">
        <v>0</v>
      </c>
      <c r="G3138" s="30">
        <f t="shared" si="353"/>
        <v>0</v>
      </c>
      <c r="H3138" s="170">
        <f t="shared" si="355"/>
        <v>101988.88888888888</v>
      </c>
      <c r="I3138" s="183"/>
      <c r="J3138" s="158">
        <f t="shared" si="354"/>
        <v>0</v>
      </c>
    </row>
    <row r="3139" spans="1:10">
      <c r="A3139" s="24">
        <v>11</v>
      </c>
      <c r="B3139" s="25" t="s">
        <v>34</v>
      </c>
      <c r="C3139" s="37"/>
      <c r="D3139" s="27">
        <v>54198</v>
      </c>
      <c r="E3139" s="28">
        <f t="shared" si="352"/>
        <v>0</v>
      </c>
      <c r="F3139" s="29">
        <v>0</v>
      </c>
      <c r="G3139" s="30">
        <f t="shared" si="353"/>
        <v>0</v>
      </c>
      <c r="H3139" s="31">
        <f t="shared" si="355"/>
        <v>50183.333333333328</v>
      </c>
      <c r="I3139" s="59"/>
      <c r="J3139" s="63">
        <f t="shared" si="354"/>
        <v>0</v>
      </c>
    </row>
    <row r="3140" spans="1:10">
      <c r="A3140" s="24">
        <v>12</v>
      </c>
      <c r="B3140" s="25" t="s">
        <v>35</v>
      </c>
      <c r="C3140" s="37"/>
      <c r="D3140" s="27">
        <v>49680</v>
      </c>
      <c r="E3140" s="28">
        <f t="shared" si="352"/>
        <v>0</v>
      </c>
      <c r="F3140" s="29">
        <v>0</v>
      </c>
      <c r="G3140" s="30">
        <f t="shared" si="353"/>
        <v>0</v>
      </c>
      <c r="H3140" s="31">
        <f t="shared" si="355"/>
        <v>46000</v>
      </c>
      <c r="I3140" s="59"/>
      <c r="J3140" s="63">
        <f t="shared" si="354"/>
        <v>0</v>
      </c>
    </row>
    <row r="3141" spans="1:10">
      <c r="A3141" s="168">
        <v>13</v>
      </c>
      <c r="B3141" s="25" t="s">
        <v>36</v>
      </c>
      <c r="C3141" s="37"/>
      <c r="D3141" s="38">
        <v>64152</v>
      </c>
      <c r="E3141" s="156">
        <f t="shared" si="352"/>
        <v>0</v>
      </c>
      <c r="F3141" s="157">
        <v>0</v>
      </c>
      <c r="G3141" s="30">
        <f t="shared" si="353"/>
        <v>0</v>
      </c>
      <c r="H3141" s="170">
        <f t="shared" si="355"/>
        <v>59399.999999999993</v>
      </c>
      <c r="I3141" s="183"/>
      <c r="J3141" s="158">
        <f t="shared" si="354"/>
        <v>0</v>
      </c>
    </row>
    <row r="3142" spans="1:10">
      <c r="A3142" s="168">
        <v>14</v>
      </c>
      <c r="B3142" s="25" t="s">
        <v>37</v>
      </c>
      <c r="C3142" s="37">
        <v>20</v>
      </c>
      <c r="D3142" s="38">
        <v>65934</v>
      </c>
      <c r="E3142" s="156">
        <f t="shared" si="352"/>
        <v>1318680</v>
      </c>
      <c r="F3142" s="157">
        <v>0</v>
      </c>
      <c r="G3142" s="30">
        <f t="shared" si="353"/>
        <v>1318680</v>
      </c>
      <c r="H3142" s="170">
        <f t="shared" si="355"/>
        <v>61049.999999999993</v>
      </c>
      <c r="I3142" s="183"/>
      <c r="J3142" s="158">
        <f t="shared" si="354"/>
        <v>1220999.9999999998</v>
      </c>
    </row>
    <row r="3143" spans="1:10">
      <c r="A3143" s="168">
        <v>15</v>
      </c>
      <c r="B3143" s="25" t="s">
        <v>38</v>
      </c>
      <c r="C3143" s="37"/>
      <c r="D3143" s="38">
        <v>76626</v>
      </c>
      <c r="E3143" s="156">
        <f t="shared" si="352"/>
        <v>0</v>
      </c>
      <c r="F3143" s="157">
        <v>0</v>
      </c>
      <c r="G3143" s="30">
        <f t="shared" si="353"/>
        <v>0</v>
      </c>
      <c r="H3143" s="170">
        <f t="shared" si="355"/>
        <v>70950</v>
      </c>
      <c r="I3143" s="183"/>
      <c r="J3143" s="158">
        <f t="shared" si="354"/>
        <v>0</v>
      </c>
    </row>
    <row r="3144" spans="1:10">
      <c r="A3144" s="168">
        <v>16</v>
      </c>
      <c r="B3144" s="25" t="s">
        <v>39</v>
      </c>
      <c r="C3144" s="37"/>
      <c r="D3144" s="38">
        <v>80190</v>
      </c>
      <c r="E3144" s="156">
        <f t="shared" si="352"/>
        <v>0</v>
      </c>
      <c r="F3144" s="157">
        <v>0</v>
      </c>
      <c r="G3144" s="30">
        <f t="shared" si="353"/>
        <v>0</v>
      </c>
      <c r="H3144" s="170">
        <f t="shared" si="355"/>
        <v>74250</v>
      </c>
      <c r="I3144" s="183"/>
      <c r="J3144" s="158">
        <f t="shared" si="354"/>
        <v>0</v>
      </c>
    </row>
    <row r="3145" spans="1:10">
      <c r="A3145" s="168">
        <v>17</v>
      </c>
      <c r="B3145" s="25" t="s">
        <v>40</v>
      </c>
      <c r="C3145" s="37"/>
      <c r="D3145" s="38">
        <v>113832</v>
      </c>
      <c r="E3145" s="156">
        <f t="shared" si="352"/>
        <v>0</v>
      </c>
      <c r="F3145" s="157">
        <v>0</v>
      </c>
      <c r="G3145" s="30">
        <f t="shared" si="353"/>
        <v>0</v>
      </c>
      <c r="H3145" s="170">
        <f t="shared" si="355"/>
        <v>105400</v>
      </c>
      <c r="I3145" s="183"/>
      <c r="J3145" s="158">
        <f t="shared" si="354"/>
        <v>0</v>
      </c>
    </row>
    <row r="3146" spans="1:10">
      <c r="A3146" s="168">
        <v>18</v>
      </c>
      <c r="B3146" s="25" t="s">
        <v>41</v>
      </c>
      <c r="C3146" s="37"/>
      <c r="D3146" s="38">
        <v>98010</v>
      </c>
      <c r="E3146" s="156">
        <f t="shared" si="352"/>
        <v>0</v>
      </c>
      <c r="F3146" s="157">
        <v>0</v>
      </c>
      <c r="G3146" s="30">
        <f t="shared" si="353"/>
        <v>0</v>
      </c>
      <c r="H3146" s="170">
        <f t="shared" si="355"/>
        <v>90750</v>
      </c>
      <c r="I3146" s="183"/>
      <c r="J3146" s="158">
        <f t="shared" si="354"/>
        <v>0</v>
      </c>
    </row>
    <row r="3147" spans="1:10" ht="17.25">
      <c r="A3147" s="40"/>
      <c r="B3147" s="41" t="s">
        <v>42</v>
      </c>
      <c r="C3147" s="42">
        <f>SUM(C3129:C3146)</f>
        <v>130</v>
      </c>
      <c r="D3147" s="42"/>
      <c r="E3147" s="43">
        <f>SUM(E3129:E3146)</f>
        <v>13639190</v>
      </c>
      <c r="F3147" s="43"/>
      <c r="G3147" s="44">
        <f>SUM(G3129:G3146)</f>
        <v>12439760</v>
      </c>
      <c r="H3147" s="45"/>
      <c r="I3147" s="64"/>
      <c r="J3147" s="45">
        <f>SUM(J3129:J3146)</f>
        <v>11518296.296296295</v>
      </c>
    </row>
    <row r="3148" spans="1:10" ht="31.5">
      <c r="A3148" s="46"/>
      <c r="B3148" s="47"/>
      <c r="C3148" s="48"/>
      <c r="D3148" s="48"/>
      <c r="E3148" s="49"/>
      <c r="F3148" s="49"/>
      <c r="G3148" s="50"/>
      <c r="H3148" s="51"/>
      <c r="I3148" s="65"/>
      <c r="J3148" s="184">
        <f>J3147*0.08</f>
        <v>921463.70370370359</v>
      </c>
    </row>
    <row r="3149" spans="1:10" ht="18">
      <c r="A3149" s="283" t="s">
        <v>43</v>
      </c>
      <c r="B3149" s="283"/>
      <c r="C3149" s="284" t="s">
        <v>44</v>
      </c>
      <c r="D3149" s="284"/>
      <c r="E3149" s="54"/>
      <c r="F3149" s="54"/>
      <c r="G3149" s="55" t="s">
        <v>45</v>
      </c>
      <c r="H3149" s="56"/>
      <c r="I3149" s="66"/>
      <c r="J3149" s="185">
        <f>SUM(J3147:J3148)</f>
        <v>12439759.999999998</v>
      </c>
    </row>
    <row r="3151" spans="1:10">
      <c r="B3151" s="131" t="s">
        <v>165</v>
      </c>
      <c r="C3151" s="131" t="s">
        <v>166</v>
      </c>
      <c r="D3151" s="131"/>
      <c r="E3151" s="131" t="s">
        <v>167</v>
      </c>
    </row>
    <row r="3153" spans="1:10" ht="17.25" customHeight="1"/>
    <row r="3154" spans="1:10" ht="15.75">
      <c r="A3154" s="279" t="s">
        <v>0</v>
      </c>
      <c r="B3154" s="279"/>
      <c r="C3154" s="279"/>
      <c r="D3154" s="279"/>
      <c r="E3154" s="279"/>
      <c r="F3154" s="279"/>
      <c r="G3154" s="279"/>
      <c r="H3154" s="3"/>
      <c r="I3154" s="182"/>
      <c r="J3154" s="3"/>
    </row>
    <row r="3155" spans="1:10" ht="15.75">
      <c r="A3155" s="279" t="s">
        <v>1</v>
      </c>
      <c r="B3155" s="279"/>
      <c r="C3155" s="279"/>
      <c r="D3155" s="279"/>
      <c r="E3155" s="279"/>
      <c r="F3155" s="279"/>
      <c r="G3155" s="279"/>
      <c r="H3155" s="176"/>
      <c r="I3155" s="176"/>
      <c r="J3155" s="176"/>
    </row>
    <row r="3156" spans="1:10" ht="15.75">
      <c r="A3156" s="279" t="s">
        <v>2</v>
      </c>
      <c r="B3156" s="279"/>
      <c r="C3156" s="279"/>
      <c r="D3156" s="279"/>
      <c r="E3156" s="279"/>
      <c r="F3156" s="279"/>
      <c r="G3156" s="279"/>
      <c r="H3156" s="3"/>
      <c r="I3156" s="59"/>
      <c r="J3156" s="3"/>
    </row>
    <row r="3157" spans="1:10" ht="15.75">
      <c r="A3157" s="279" t="s">
        <v>4</v>
      </c>
      <c r="B3157" s="279"/>
      <c r="C3157" s="279"/>
      <c r="D3157" s="279"/>
      <c r="E3157" s="279"/>
      <c r="F3157" s="279"/>
      <c r="G3157" s="279"/>
      <c r="H3157" s="3"/>
      <c r="I3157" s="59"/>
      <c r="J3157" s="3"/>
    </row>
    <row r="3158" spans="1:10" ht="15.75">
      <c r="A3158" s="280" t="s">
        <v>6</v>
      </c>
      <c r="B3158" s="280"/>
      <c r="C3158" s="280"/>
      <c r="D3158" s="280"/>
      <c r="E3158" s="280"/>
      <c r="F3158" s="280"/>
      <c r="G3158" s="280"/>
      <c r="H3158" s="3"/>
      <c r="I3158" s="59"/>
      <c r="J3158" s="3"/>
    </row>
    <row r="3159" spans="1:10" ht="27.75">
      <c r="A3159" s="9"/>
      <c r="B3159" s="9"/>
      <c r="C3159" s="281" t="s">
        <v>453</v>
      </c>
      <c r="D3159" s="281"/>
      <c r="E3159" s="281"/>
      <c r="F3159" s="281"/>
      <c r="G3159" s="281"/>
      <c r="H3159" s="3"/>
      <c r="I3159" s="59"/>
      <c r="J3159" s="3"/>
    </row>
    <row r="3160" spans="1:10" ht="15.75">
      <c r="A3160" s="11" t="s">
        <v>358</v>
      </c>
      <c r="B3160" s="12"/>
      <c r="C3160" s="13"/>
      <c r="D3160" s="286"/>
      <c r="E3160" s="286"/>
      <c r="F3160" s="286"/>
      <c r="G3160" s="286"/>
      <c r="H3160" s="15"/>
      <c r="I3160" s="59"/>
      <c r="J3160" s="3"/>
    </row>
    <row r="3161" spans="1:10" ht="15.75">
      <c r="A3161" s="11" t="s">
        <v>9</v>
      </c>
      <c r="B3161" s="286" t="s">
        <v>385</v>
      </c>
      <c r="C3161" s="286"/>
      <c r="D3161" s="286"/>
      <c r="E3161" s="286"/>
      <c r="F3161" s="286"/>
      <c r="G3161" s="16"/>
      <c r="H3161" s="20" t="s">
        <v>161</v>
      </c>
      <c r="I3161" s="62">
        <v>11696</v>
      </c>
      <c r="J3161" s="61"/>
    </row>
    <row r="3162" spans="1:10" ht="18.75">
      <c r="A3162" s="11" t="s">
        <v>11</v>
      </c>
      <c r="B3162" s="303"/>
      <c r="C3162" s="303"/>
      <c r="D3162" s="303"/>
      <c r="E3162" s="303"/>
      <c r="F3162" s="303"/>
      <c r="G3162" s="180"/>
      <c r="H3162" s="180"/>
      <c r="I3162" s="180"/>
      <c r="J3162" s="3"/>
    </row>
    <row r="3163" spans="1:10" ht="15.75">
      <c r="A3163" s="21" t="s">
        <v>14</v>
      </c>
      <c r="B3163" s="181"/>
      <c r="C3163" s="21" t="s">
        <v>17</v>
      </c>
      <c r="D3163" s="22" t="s">
        <v>18</v>
      </c>
      <c r="E3163" s="23" t="s">
        <v>19</v>
      </c>
      <c r="F3163" s="23" t="s">
        <v>20</v>
      </c>
      <c r="G3163" s="21" t="s">
        <v>21</v>
      </c>
      <c r="H3163" s="3"/>
      <c r="I3163" s="59"/>
      <c r="J3163" s="3"/>
    </row>
    <row r="3164" spans="1:10">
      <c r="A3164" s="24">
        <v>1</v>
      </c>
      <c r="B3164" s="25" t="s">
        <v>23</v>
      </c>
      <c r="C3164" s="26"/>
      <c r="D3164" s="27">
        <v>79305</v>
      </c>
      <c r="E3164" s="28">
        <f t="shared" ref="E3164:E3181" si="356">D3164*C3164</f>
        <v>0</v>
      </c>
      <c r="F3164" s="29">
        <v>0</v>
      </c>
      <c r="G3164" s="30">
        <f t="shared" ref="G3164:G3181" si="357">E3164-E3164*F3164</f>
        <v>0</v>
      </c>
      <c r="H3164" s="31">
        <f>D3164/1.08</f>
        <v>73430.555555555547</v>
      </c>
      <c r="I3164" s="59"/>
      <c r="J3164" s="63">
        <f t="shared" ref="J3164:J3181" si="358">H3164*C3164</f>
        <v>0</v>
      </c>
    </row>
    <row r="3165" spans="1:10">
      <c r="A3165" s="120">
        <v>2</v>
      </c>
      <c r="B3165" s="121" t="s">
        <v>25</v>
      </c>
      <c r="C3165" s="126"/>
      <c r="D3165" s="33">
        <v>128591</v>
      </c>
      <c r="E3165" s="123">
        <f t="shared" si="356"/>
        <v>0</v>
      </c>
      <c r="F3165" s="29">
        <v>0</v>
      </c>
      <c r="G3165" s="125">
        <f t="shared" si="357"/>
        <v>0</v>
      </c>
      <c r="H3165" s="31">
        <f>D3165/1.08</f>
        <v>119065.74074074073</v>
      </c>
      <c r="I3165" s="129"/>
      <c r="J3165" s="63">
        <f t="shared" si="358"/>
        <v>0</v>
      </c>
    </row>
    <row r="3166" spans="1:10">
      <c r="A3166" s="24">
        <v>3</v>
      </c>
      <c r="B3166" s="25" t="s">
        <v>26</v>
      </c>
      <c r="C3166" s="88"/>
      <c r="D3166" s="27">
        <v>60043</v>
      </c>
      <c r="E3166" s="28">
        <f t="shared" si="356"/>
        <v>0</v>
      </c>
      <c r="F3166" s="29">
        <v>0</v>
      </c>
      <c r="G3166" s="30">
        <f t="shared" si="357"/>
        <v>0</v>
      </c>
      <c r="H3166" s="31">
        <f>D3166/1.08</f>
        <v>55595.370370370365</v>
      </c>
      <c r="I3166" s="59"/>
      <c r="J3166" s="63">
        <f t="shared" si="358"/>
        <v>0</v>
      </c>
    </row>
    <row r="3167" spans="1:10">
      <c r="A3167" s="24">
        <v>4</v>
      </c>
      <c r="B3167" s="25" t="s">
        <v>27</v>
      </c>
      <c r="C3167" s="35"/>
      <c r="D3167" s="27">
        <v>115781</v>
      </c>
      <c r="E3167" s="28">
        <f t="shared" si="356"/>
        <v>0</v>
      </c>
      <c r="F3167" s="29">
        <v>0</v>
      </c>
      <c r="G3167" s="30">
        <f t="shared" si="357"/>
        <v>0</v>
      </c>
      <c r="H3167" s="31">
        <f>D3167/1.08</f>
        <v>107204.62962962962</v>
      </c>
      <c r="I3167" s="59"/>
      <c r="J3167" s="63">
        <f t="shared" si="358"/>
        <v>0</v>
      </c>
    </row>
    <row r="3168" spans="1:10">
      <c r="A3168" s="24">
        <v>5</v>
      </c>
      <c r="B3168" s="25" t="s">
        <v>28</v>
      </c>
      <c r="C3168" s="32">
        <v>10</v>
      </c>
      <c r="D3168" s="33">
        <v>119943</v>
      </c>
      <c r="E3168" s="123">
        <f t="shared" si="356"/>
        <v>1199430</v>
      </c>
      <c r="F3168" s="124">
        <v>0.25</v>
      </c>
      <c r="G3168" s="125">
        <f t="shared" si="357"/>
        <v>899572.5</v>
      </c>
      <c r="H3168" s="128">
        <f>D3168/1.08*0.75</f>
        <v>83293.75</v>
      </c>
      <c r="I3168" s="59"/>
      <c r="J3168" s="63">
        <f t="shared" si="358"/>
        <v>832937.5</v>
      </c>
    </row>
    <row r="3169" spans="1:10">
      <c r="A3169" s="24">
        <v>6</v>
      </c>
      <c r="B3169" s="25" t="s">
        <v>29</v>
      </c>
      <c r="C3169" s="26"/>
      <c r="D3169" s="27">
        <v>94810</v>
      </c>
      <c r="E3169" s="28">
        <f t="shared" si="356"/>
        <v>0</v>
      </c>
      <c r="F3169" s="29">
        <v>0</v>
      </c>
      <c r="G3169" s="30">
        <f t="shared" si="357"/>
        <v>0</v>
      </c>
      <c r="H3169" s="31">
        <f t="shared" ref="H3169:H3181" si="359">D3169/1.08</f>
        <v>87787.037037037036</v>
      </c>
      <c r="I3169" s="59"/>
      <c r="J3169" s="63">
        <f t="shared" si="358"/>
        <v>0</v>
      </c>
    </row>
    <row r="3170" spans="1:10">
      <c r="A3170" s="24">
        <v>7</v>
      </c>
      <c r="B3170" s="25" t="s">
        <v>30</v>
      </c>
      <c r="C3170" s="34"/>
      <c r="D3170" s="27">
        <v>141396</v>
      </c>
      <c r="E3170" s="28">
        <f t="shared" si="356"/>
        <v>0</v>
      </c>
      <c r="F3170" s="29">
        <v>0</v>
      </c>
      <c r="G3170" s="30">
        <f t="shared" si="357"/>
        <v>0</v>
      </c>
      <c r="H3170" s="31">
        <f t="shared" si="359"/>
        <v>130922.22222222222</v>
      </c>
      <c r="I3170" s="59"/>
      <c r="J3170" s="63">
        <f t="shared" si="358"/>
        <v>0</v>
      </c>
    </row>
    <row r="3171" spans="1:10">
      <c r="A3171" s="24">
        <v>8</v>
      </c>
      <c r="B3171" s="25" t="s">
        <v>31</v>
      </c>
      <c r="C3171" s="26"/>
      <c r="D3171" s="27">
        <v>232931</v>
      </c>
      <c r="E3171" s="28">
        <f t="shared" si="356"/>
        <v>0</v>
      </c>
      <c r="F3171" s="29">
        <v>0</v>
      </c>
      <c r="G3171" s="30">
        <f t="shared" si="357"/>
        <v>0</v>
      </c>
      <c r="H3171" s="31">
        <f t="shared" si="359"/>
        <v>215676.85185185182</v>
      </c>
      <c r="I3171" s="59"/>
      <c r="J3171" s="63">
        <f t="shared" si="358"/>
        <v>0</v>
      </c>
    </row>
    <row r="3172" spans="1:10">
      <c r="A3172" s="24">
        <v>9</v>
      </c>
      <c r="B3172" s="36" t="s">
        <v>32</v>
      </c>
      <c r="C3172" s="26"/>
      <c r="D3172" s="27">
        <v>101534</v>
      </c>
      <c r="E3172" s="28">
        <f t="shared" si="356"/>
        <v>0</v>
      </c>
      <c r="F3172" s="29">
        <v>0</v>
      </c>
      <c r="G3172" s="30">
        <f t="shared" si="357"/>
        <v>0</v>
      </c>
      <c r="H3172" s="31">
        <f t="shared" si="359"/>
        <v>94012.962962962964</v>
      </c>
      <c r="I3172" s="59"/>
      <c r="J3172" s="63">
        <f t="shared" si="358"/>
        <v>0</v>
      </c>
    </row>
    <row r="3173" spans="1:10">
      <c r="A3173" s="168">
        <v>10</v>
      </c>
      <c r="B3173" s="36" t="s">
        <v>33</v>
      </c>
      <c r="C3173" s="37"/>
      <c r="D3173" s="27">
        <v>110148</v>
      </c>
      <c r="E3173" s="156">
        <f t="shared" si="356"/>
        <v>0</v>
      </c>
      <c r="F3173" s="157">
        <v>0</v>
      </c>
      <c r="G3173" s="30">
        <f t="shared" si="357"/>
        <v>0</v>
      </c>
      <c r="H3173" s="170">
        <f t="shared" si="359"/>
        <v>101988.88888888888</v>
      </c>
      <c r="I3173" s="183"/>
      <c r="J3173" s="158">
        <f t="shared" si="358"/>
        <v>0</v>
      </c>
    </row>
    <row r="3174" spans="1:10">
      <c r="A3174" s="24">
        <v>11</v>
      </c>
      <c r="B3174" s="25" t="s">
        <v>34</v>
      </c>
      <c r="C3174" s="37"/>
      <c r="D3174" s="27">
        <v>54198</v>
      </c>
      <c r="E3174" s="28">
        <f t="shared" si="356"/>
        <v>0</v>
      </c>
      <c r="F3174" s="29">
        <v>0</v>
      </c>
      <c r="G3174" s="30">
        <f t="shared" si="357"/>
        <v>0</v>
      </c>
      <c r="H3174" s="31">
        <f t="shared" si="359"/>
        <v>50183.333333333328</v>
      </c>
      <c r="I3174" s="59"/>
      <c r="J3174" s="63">
        <f t="shared" si="358"/>
        <v>0</v>
      </c>
    </row>
    <row r="3175" spans="1:10">
      <c r="A3175" s="24">
        <v>12</v>
      </c>
      <c r="B3175" s="25" t="s">
        <v>35</v>
      </c>
      <c r="C3175" s="37"/>
      <c r="D3175" s="27">
        <v>49680</v>
      </c>
      <c r="E3175" s="28">
        <f t="shared" si="356"/>
        <v>0</v>
      </c>
      <c r="F3175" s="29">
        <v>0</v>
      </c>
      <c r="G3175" s="30">
        <f t="shared" si="357"/>
        <v>0</v>
      </c>
      <c r="H3175" s="31">
        <f t="shared" si="359"/>
        <v>46000</v>
      </c>
      <c r="I3175" s="59"/>
      <c r="J3175" s="63">
        <f t="shared" si="358"/>
        <v>0</v>
      </c>
    </row>
    <row r="3176" spans="1:10">
      <c r="A3176" s="168">
        <v>13</v>
      </c>
      <c r="B3176" s="25" t="s">
        <v>36</v>
      </c>
      <c r="C3176" s="37"/>
      <c r="D3176" s="38">
        <v>64152</v>
      </c>
      <c r="E3176" s="156">
        <f t="shared" si="356"/>
        <v>0</v>
      </c>
      <c r="F3176" s="157">
        <v>0</v>
      </c>
      <c r="G3176" s="30">
        <f t="shared" si="357"/>
        <v>0</v>
      </c>
      <c r="H3176" s="170">
        <f t="shared" si="359"/>
        <v>59399.999999999993</v>
      </c>
      <c r="I3176" s="183"/>
      <c r="J3176" s="158">
        <f t="shared" si="358"/>
        <v>0</v>
      </c>
    </row>
    <row r="3177" spans="1:10">
      <c r="A3177" s="168">
        <v>14</v>
      </c>
      <c r="B3177" s="25" t="s">
        <v>37</v>
      </c>
      <c r="C3177" s="37"/>
      <c r="D3177" s="38">
        <v>65934</v>
      </c>
      <c r="E3177" s="156">
        <f t="shared" si="356"/>
        <v>0</v>
      </c>
      <c r="F3177" s="157">
        <v>0</v>
      </c>
      <c r="G3177" s="30">
        <f t="shared" si="357"/>
        <v>0</v>
      </c>
      <c r="H3177" s="170">
        <f t="shared" si="359"/>
        <v>61049.999999999993</v>
      </c>
      <c r="I3177" s="183"/>
      <c r="J3177" s="158">
        <f t="shared" si="358"/>
        <v>0</v>
      </c>
    </row>
    <row r="3178" spans="1:10">
      <c r="A3178" s="168">
        <v>15</v>
      </c>
      <c r="B3178" s="25" t="s">
        <v>38</v>
      </c>
      <c r="C3178" s="37"/>
      <c r="D3178" s="38">
        <v>76626</v>
      </c>
      <c r="E3178" s="156">
        <f t="shared" si="356"/>
        <v>0</v>
      </c>
      <c r="F3178" s="157">
        <v>0</v>
      </c>
      <c r="G3178" s="30">
        <f t="shared" si="357"/>
        <v>0</v>
      </c>
      <c r="H3178" s="170">
        <f t="shared" si="359"/>
        <v>70950</v>
      </c>
      <c r="I3178" s="183"/>
      <c r="J3178" s="158">
        <f t="shared" si="358"/>
        <v>0</v>
      </c>
    </row>
    <row r="3179" spans="1:10">
      <c r="A3179" s="168">
        <v>16</v>
      </c>
      <c r="B3179" s="25" t="s">
        <v>39</v>
      </c>
      <c r="C3179" s="37"/>
      <c r="D3179" s="38">
        <v>80190</v>
      </c>
      <c r="E3179" s="156">
        <f t="shared" si="356"/>
        <v>0</v>
      </c>
      <c r="F3179" s="157">
        <v>0</v>
      </c>
      <c r="G3179" s="30">
        <f t="shared" si="357"/>
        <v>0</v>
      </c>
      <c r="H3179" s="170">
        <f t="shared" si="359"/>
        <v>74250</v>
      </c>
      <c r="I3179" s="183"/>
      <c r="J3179" s="158">
        <f t="shared" si="358"/>
        <v>0</v>
      </c>
    </row>
    <row r="3180" spans="1:10">
      <c r="A3180" s="168">
        <v>17</v>
      </c>
      <c r="B3180" s="25" t="s">
        <v>40</v>
      </c>
      <c r="C3180" s="37"/>
      <c r="D3180" s="38">
        <v>113832</v>
      </c>
      <c r="E3180" s="156">
        <f t="shared" si="356"/>
        <v>0</v>
      </c>
      <c r="F3180" s="157">
        <v>0</v>
      </c>
      <c r="G3180" s="30">
        <f t="shared" si="357"/>
        <v>0</v>
      </c>
      <c r="H3180" s="170">
        <f t="shared" si="359"/>
        <v>105400</v>
      </c>
      <c r="I3180" s="183"/>
      <c r="J3180" s="158">
        <f t="shared" si="358"/>
        <v>0</v>
      </c>
    </row>
    <row r="3181" spans="1:10">
      <c r="A3181" s="168">
        <v>18</v>
      </c>
      <c r="B3181" s="25" t="s">
        <v>41</v>
      </c>
      <c r="C3181" s="37"/>
      <c r="D3181" s="38">
        <v>98010</v>
      </c>
      <c r="E3181" s="156">
        <f t="shared" si="356"/>
        <v>0</v>
      </c>
      <c r="F3181" s="157">
        <v>0</v>
      </c>
      <c r="G3181" s="30">
        <f t="shared" si="357"/>
        <v>0</v>
      </c>
      <c r="H3181" s="170">
        <f t="shared" si="359"/>
        <v>90750</v>
      </c>
      <c r="I3181" s="183"/>
      <c r="J3181" s="158">
        <f t="shared" si="358"/>
        <v>0</v>
      </c>
    </row>
    <row r="3182" spans="1:10" ht="17.25">
      <c r="A3182" s="40"/>
      <c r="B3182" s="41" t="s">
        <v>42</v>
      </c>
      <c r="C3182" s="42">
        <f>SUM(C3164:C3181)</f>
        <v>10</v>
      </c>
      <c r="D3182" s="42"/>
      <c r="E3182" s="43">
        <f>SUM(E3164:E3181)</f>
        <v>1199430</v>
      </c>
      <c r="F3182" s="43"/>
      <c r="G3182" s="44">
        <f>SUM(G3164:G3181)</f>
        <v>899572.5</v>
      </c>
      <c r="H3182" s="45"/>
      <c r="I3182" s="64"/>
      <c r="J3182" s="45">
        <f>SUM(J3164:J3181)</f>
        <v>832937.5</v>
      </c>
    </row>
    <row r="3183" spans="1:10" ht="31.5">
      <c r="A3183" s="46"/>
      <c r="B3183" s="47"/>
      <c r="C3183" s="48"/>
      <c r="D3183" s="48"/>
      <c r="E3183" s="49"/>
      <c r="F3183" s="49"/>
      <c r="G3183" s="50"/>
      <c r="H3183" s="51"/>
      <c r="I3183" s="65"/>
      <c r="J3183" s="184">
        <f>J3182*0.08</f>
        <v>66635</v>
      </c>
    </row>
    <row r="3184" spans="1:10" ht="18">
      <c r="A3184" s="283" t="s">
        <v>43</v>
      </c>
      <c r="B3184" s="283"/>
      <c r="C3184" s="284" t="s">
        <v>44</v>
      </c>
      <c r="D3184" s="284"/>
      <c r="E3184" s="54"/>
      <c r="F3184" s="54"/>
      <c r="G3184" s="55" t="s">
        <v>45</v>
      </c>
      <c r="H3184" s="56"/>
      <c r="I3184" s="66"/>
      <c r="J3184" s="185">
        <f>SUM(J3182:J3183)</f>
        <v>899572.5</v>
      </c>
    </row>
    <row r="3186" spans="1:10">
      <c r="B3186" s="131" t="s">
        <v>165</v>
      </c>
      <c r="C3186" s="131" t="s">
        <v>166</v>
      </c>
      <c r="D3186" s="131"/>
      <c r="E3186" s="131" t="s">
        <v>167</v>
      </c>
    </row>
    <row r="3190" spans="1:10" ht="15.75">
      <c r="A3190" s="279" t="s">
        <v>0</v>
      </c>
      <c r="B3190" s="279"/>
      <c r="C3190" s="279"/>
      <c r="D3190" s="279"/>
      <c r="E3190" s="279"/>
      <c r="F3190" s="279"/>
      <c r="G3190" s="279"/>
      <c r="H3190" s="3"/>
      <c r="I3190" s="182"/>
      <c r="J3190" s="3"/>
    </row>
    <row r="3191" spans="1:10" ht="15.75">
      <c r="A3191" s="279" t="s">
        <v>1</v>
      </c>
      <c r="B3191" s="279"/>
      <c r="C3191" s="279"/>
      <c r="D3191" s="279"/>
      <c r="E3191" s="279"/>
      <c r="F3191" s="279"/>
      <c r="G3191" s="279"/>
      <c r="H3191" s="176"/>
      <c r="I3191" s="176"/>
      <c r="J3191" s="176"/>
    </row>
    <row r="3192" spans="1:10" ht="15.75">
      <c r="A3192" s="279" t="s">
        <v>2</v>
      </c>
      <c r="B3192" s="279"/>
      <c r="C3192" s="279"/>
      <c r="D3192" s="279"/>
      <c r="E3192" s="279"/>
      <c r="F3192" s="279"/>
      <c r="G3192" s="279"/>
      <c r="H3192" s="3"/>
      <c r="I3192" s="59"/>
      <c r="J3192" s="3"/>
    </row>
    <row r="3193" spans="1:10" ht="15.75">
      <c r="A3193" s="279" t="s">
        <v>4</v>
      </c>
      <c r="B3193" s="279"/>
      <c r="C3193" s="279"/>
      <c r="D3193" s="279"/>
      <c r="E3193" s="279"/>
      <c r="F3193" s="279"/>
      <c r="G3193" s="279"/>
      <c r="H3193" s="3"/>
      <c r="I3193" s="59"/>
      <c r="J3193" s="3"/>
    </row>
    <row r="3194" spans="1:10" ht="15.75">
      <c r="A3194" s="280" t="s">
        <v>6</v>
      </c>
      <c r="B3194" s="280"/>
      <c r="C3194" s="280"/>
      <c r="D3194" s="280"/>
      <c r="E3194" s="280"/>
      <c r="F3194" s="280"/>
      <c r="G3194" s="280"/>
      <c r="H3194" s="3"/>
      <c r="I3194" s="59"/>
      <c r="J3194" s="3"/>
    </row>
    <row r="3195" spans="1:10" ht="27.75">
      <c r="A3195" s="9"/>
      <c r="B3195" s="9"/>
      <c r="C3195" s="281" t="s">
        <v>453</v>
      </c>
      <c r="D3195" s="281"/>
      <c r="E3195" s="281"/>
      <c r="F3195" s="281"/>
      <c r="G3195" s="281"/>
      <c r="H3195" s="3"/>
      <c r="I3195" s="59"/>
      <c r="J3195" s="3"/>
    </row>
    <row r="3196" spans="1:10" ht="15.75">
      <c r="A3196" s="11" t="s">
        <v>358</v>
      </c>
      <c r="B3196" s="12"/>
      <c r="C3196" s="13"/>
      <c r="D3196" s="286"/>
      <c r="E3196" s="286"/>
      <c r="F3196" s="286"/>
      <c r="G3196" s="286"/>
      <c r="H3196" s="15"/>
      <c r="I3196" s="59"/>
      <c r="J3196" s="3"/>
    </row>
    <row r="3197" spans="1:10" ht="15.75">
      <c r="A3197" s="11" t="s">
        <v>9</v>
      </c>
      <c r="B3197" s="286" t="s">
        <v>456</v>
      </c>
      <c r="C3197" s="286"/>
      <c r="D3197" s="286"/>
      <c r="E3197" s="286"/>
      <c r="F3197" s="286"/>
      <c r="G3197" s="16"/>
      <c r="H3197" s="20" t="s">
        <v>161</v>
      </c>
      <c r="I3197" s="62">
        <v>11696</v>
      </c>
      <c r="J3197" s="61"/>
    </row>
    <row r="3198" spans="1:10" ht="18.75">
      <c r="A3198" s="11" t="s">
        <v>11</v>
      </c>
      <c r="B3198" s="303"/>
      <c r="C3198" s="303"/>
      <c r="D3198" s="303"/>
      <c r="E3198" s="303"/>
      <c r="F3198" s="303"/>
      <c r="G3198" s="180"/>
      <c r="H3198" s="180"/>
      <c r="I3198" s="180"/>
      <c r="J3198" s="3"/>
    </row>
    <row r="3199" spans="1:10" ht="15.75">
      <c r="A3199" s="21" t="s">
        <v>14</v>
      </c>
      <c r="B3199" s="181"/>
      <c r="C3199" s="21" t="s">
        <v>17</v>
      </c>
      <c r="D3199" s="22" t="s">
        <v>18</v>
      </c>
      <c r="E3199" s="23" t="s">
        <v>19</v>
      </c>
      <c r="F3199" s="23" t="s">
        <v>20</v>
      </c>
      <c r="G3199" s="21" t="s">
        <v>21</v>
      </c>
      <c r="H3199" s="3"/>
      <c r="I3199" s="59"/>
      <c r="J3199" s="3"/>
    </row>
    <row r="3200" spans="1:10">
      <c r="A3200" s="24">
        <v>1</v>
      </c>
      <c r="B3200" s="25" t="s">
        <v>23</v>
      </c>
      <c r="C3200" s="26">
        <v>5</v>
      </c>
      <c r="D3200" s="27">
        <v>79305</v>
      </c>
      <c r="E3200" s="28">
        <f t="shared" ref="E3200:E3217" si="360">D3200*C3200</f>
        <v>396525</v>
      </c>
      <c r="F3200" s="29">
        <v>0</v>
      </c>
      <c r="G3200" s="30">
        <f t="shared" ref="G3200:G3217" si="361">E3200-E3200*F3200</f>
        <v>396525</v>
      </c>
      <c r="H3200" s="31">
        <f>D3200/1.08</f>
        <v>73430.555555555547</v>
      </c>
      <c r="I3200" s="59"/>
      <c r="J3200" s="63">
        <f t="shared" ref="J3200:J3217" si="362">H3200*C3200</f>
        <v>367152.77777777775</v>
      </c>
    </row>
    <row r="3201" spans="1:10">
      <c r="A3201" s="120">
        <v>2</v>
      </c>
      <c r="B3201" s="121" t="s">
        <v>25</v>
      </c>
      <c r="C3201" s="126">
        <v>5</v>
      </c>
      <c r="D3201" s="33">
        <v>128591</v>
      </c>
      <c r="E3201" s="123">
        <f t="shared" si="360"/>
        <v>642955</v>
      </c>
      <c r="F3201" s="29">
        <v>0</v>
      </c>
      <c r="G3201" s="125">
        <f t="shared" si="361"/>
        <v>642955</v>
      </c>
      <c r="H3201" s="31">
        <f>D3201/1.08</f>
        <v>119065.74074074073</v>
      </c>
      <c r="I3201" s="129"/>
      <c r="J3201" s="63">
        <f t="shared" si="362"/>
        <v>595328.70370370359</v>
      </c>
    </row>
    <row r="3202" spans="1:10">
      <c r="A3202" s="24">
        <v>3</v>
      </c>
      <c r="B3202" s="25" t="s">
        <v>26</v>
      </c>
      <c r="C3202" s="88"/>
      <c r="D3202" s="27">
        <v>60043</v>
      </c>
      <c r="E3202" s="28">
        <f t="shared" si="360"/>
        <v>0</v>
      </c>
      <c r="F3202" s="29">
        <v>0</v>
      </c>
      <c r="G3202" s="30">
        <f t="shared" si="361"/>
        <v>0</v>
      </c>
      <c r="H3202" s="31">
        <f>D3202/1.08</f>
        <v>55595.370370370365</v>
      </c>
      <c r="I3202" s="59"/>
      <c r="J3202" s="63">
        <f t="shared" si="362"/>
        <v>0</v>
      </c>
    </row>
    <row r="3203" spans="1:10">
      <c r="A3203" s="24">
        <v>4</v>
      </c>
      <c r="B3203" s="25" t="s">
        <v>27</v>
      </c>
      <c r="C3203" s="35"/>
      <c r="D3203" s="27">
        <v>115781</v>
      </c>
      <c r="E3203" s="28">
        <f t="shared" si="360"/>
        <v>0</v>
      </c>
      <c r="F3203" s="29">
        <v>0</v>
      </c>
      <c r="G3203" s="30">
        <f t="shared" si="361"/>
        <v>0</v>
      </c>
      <c r="H3203" s="31">
        <f>D3203/1.08</f>
        <v>107204.62962962962</v>
      </c>
      <c r="I3203" s="59"/>
      <c r="J3203" s="63">
        <f t="shared" si="362"/>
        <v>0</v>
      </c>
    </row>
    <row r="3204" spans="1:10">
      <c r="A3204" s="24">
        <v>5</v>
      </c>
      <c r="B3204" s="25" t="s">
        <v>28</v>
      </c>
      <c r="C3204" s="32">
        <v>10</v>
      </c>
      <c r="D3204" s="33">
        <v>119943</v>
      </c>
      <c r="E3204" s="123">
        <f t="shared" si="360"/>
        <v>1199430</v>
      </c>
      <c r="F3204" s="124">
        <v>0.25</v>
      </c>
      <c r="G3204" s="125">
        <f t="shared" si="361"/>
        <v>899572.5</v>
      </c>
      <c r="H3204" s="128">
        <f>D3204/1.08*0.75</f>
        <v>83293.75</v>
      </c>
      <c r="I3204" s="59"/>
      <c r="J3204" s="63">
        <f t="shared" si="362"/>
        <v>832937.5</v>
      </c>
    </row>
    <row r="3205" spans="1:10">
      <c r="A3205" s="24">
        <v>6</v>
      </c>
      <c r="B3205" s="25" t="s">
        <v>29</v>
      </c>
      <c r="C3205" s="26"/>
      <c r="D3205" s="27">
        <v>94810</v>
      </c>
      <c r="E3205" s="28">
        <f t="shared" si="360"/>
        <v>0</v>
      </c>
      <c r="F3205" s="29">
        <v>0</v>
      </c>
      <c r="G3205" s="30">
        <f t="shared" si="361"/>
        <v>0</v>
      </c>
      <c r="H3205" s="31">
        <f t="shared" ref="H3205:H3217" si="363">D3205/1.08</f>
        <v>87787.037037037036</v>
      </c>
      <c r="I3205" s="59"/>
      <c r="J3205" s="63">
        <f t="shared" si="362"/>
        <v>0</v>
      </c>
    </row>
    <row r="3206" spans="1:10">
      <c r="A3206" s="24">
        <v>7</v>
      </c>
      <c r="B3206" s="25" t="s">
        <v>30</v>
      </c>
      <c r="C3206" s="34"/>
      <c r="D3206" s="27">
        <v>141396</v>
      </c>
      <c r="E3206" s="28">
        <f t="shared" si="360"/>
        <v>0</v>
      </c>
      <c r="F3206" s="29">
        <v>0</v>
      </c>
      <c r="G3206" s="30">
        <f t="shared" si="361"/>
        <v>0</v>
      </c>
      <c r="H3206" s="31">
        <f t="shared" si="363"/>
        <v>130922.22222222222</v>
      </c>
      <c r="I3206" s="59"/>
      <c r="J3206" s="63">
        <f t="shared" si="362"/>
        <v>0</v>
      </c>
    </row>
    <row r="3207" spans="1:10">
      <c r="A3207" s="24">
        <v>8</v>
      </c>
      <c r="B3207" s="25" t="s">
        <v>31</v>
      </c>
      <c r="C3207" s="26"/>
      <c r="D3207" s="27">
        <v>232931</v>
      </c>
      <c r="E3207" s="28">
        <f t="shared" si="360"/>
        <v>0</v>
      </c>
      <c r="F3207" s="29">
        <v>0</v>
      </c>
      <c r="G3207" s="30">
        <f t="shared" si="361"/>
        <v>0</v>
      </c>
      <c r="H3207" s="31">
        <f t="shared" si="363"/>
        <v>215676.85185185182</v>
      </c>
      <c r="I3207" s="59"/>
      <c r="J3207" s="63">
        <f t="shared" si="362"/>
        <v>0</v>
      </c>
    </row>
    <row r="3208" spans="1:10">
      <c r="A3208" s="24">
        <v>9</v>
      </c>
      <c r="B3208" s="36" t="s">
        <v>32</v>
      </c>
      <c r="C3208" s="26"/>
      <c r="D3208" s="27">
        <v>101534</v>
      </c>
      <c r="E3208" s="28">
        <f t="shared" si="360"/>
        <v>0</v>
      </c>
      <c r="F3208" s="29">
        <v>0</v>
      </c>
      <c r="G3208" s="30">
        <f t="shared" si="361"/>
        <v>0</v>
      </c>
      <c r="H3208" s="31">
        <f t="shared" si="363"/>
        <v>94012.962962962964</v>
      </c>
      <c r="I3208" s="59"/>
      <c r="J3208" s="63">
        <f t="shared" si="362"/>
        <v>0</v>
      </c>
    </row>
    <row r="3209" spans="1:10">
      <c r="A3209" s="168">
        <v>10</v>
      </c>
      <c r="B3209" s="36" t="s">
        <v>33</v>
      </c>
      <c r="C3209" s="37"/>
      <c r="D3209" s="27">
        <v>110148</v>
      </c>
      <c r="E3209" s="156">
        <f t="shared" si="360"/>
        <v>0</v>
      </c>
      <c r="F3209" s="157">
        <v>0</v>
      </c>
      <c r="G3209" s="30">
        <f t="shared" si="361"/>
        <v>0</v>
      </c>
      <c r="H3209" s="170">
        <f t="shared" si="363"/>
        <v>101988.88888888888</v>
      </c>
      <c r="I3209" s="183"/>
      <c r="J3209" s="158">
        <f t="shared" si="362"/>
        <v>0</v>
      </c>
    </row>
    <row r="3210" spans="1:10">
      <c r="A3210" s="24">
        <v>11</v>
      </c>
      <c r="B3210" s="25" t="s">
        <v>34</v>
      </c>
      <c r="C3210" s="37"/>
      <c r="D3210" s="27">
        <v>54198</v>
      </c>
      <c r="E3210" s="28">
        <f t="shared" si="360"/>
        <v>0</v>
      </c>
      <c r="F3210" s="29">
        <v>0</v>
      </c>
      <c r="G3210" s="30">
        <f t="shared" si="361"/>
        <v>0</v>
      </c>
      <c r="H3210" s="31">
        <f t="shared" si="363"/>
        <v>50183.333333333328</v>
      </c>
      <c r="I3210" s="59"/>
      <c r="J3210" s="63">
        <f t="shared" si="362"/>
        <v>0</v>
      </c>
    </row>
    <row r="3211" spans="1:10">
      <c r="A3211" s="24">
        <v>12</v>
      </c>
      <c r="B3211" s="25" t="s">
        <v>35</v>
      </c>
      <c r="C3211" s="37"/>
      <c r="D3211" s="27">
        <v>49680</v>
      </c>
      <c r="E3211" s="28">
        <f t="shared" si="360"/>
        <v>0</v>
      </c>
      <c r="F3211" s="29">
        <v>0</v>
      </c>
      <c r="G3211" s="30">
        <f t="shared" si="361"/>
        <v>0</v>
      </c>
      <c r="H3211" s="31">
        <f t="shared" si="363"/>
        <v>46000</v>
      </c>
      <c r="I3211" s="59"/>
      <c r="J3211" s="63">
        <f t="shared" si="362"/>
        <v>0</v>
      </c>
    </row>
    <row r="3212" spans="1:10">
      <c r="A3212" s="168">
        <v>13</v>
      </c>
      <c r="B3212" s="25" t="s">
        <v>36</v>
      </c>
      <c r="C3212" s="37"/>
      <c r="D3212" s="38">
        <v>64152</v>
      </c>
      <c r="E3212" s="156">
        <f t="shared" si="360"/>
        <v>0</v>
      </c>
      <c r="F3212" s="157">
        <v>0</v>
      </c>
      <c r="G3212" s="30">
        <f t="shared" si="361"/>
        <v>0</v>
      </c>
      <c r="H3212" s="170">
        <f t="shared" si="363"/>
        <v>59399.999999999993</v>
      </c>
      <c r="I3212" s="183"/>
      <c r="J3212" s="158">
        <f t="shared" si="362"/>
        <v>0</v>
      </c>
    </row>
    <row r="3213" spans="1:10">
      <c r="A3213" s="168">
        <v>14</v>
      </c>
      <c r="B3213" s="25" t="s">
        <v>37</v>
      </c>
      <c r="C3213" s="37"/>
      <c r="D3213" s="38">
        <v>65934</v>
      </c>
      <c r="E3213" s="156">
        <f t="shared" si="360"/>
        <v>0</v>
      </c>
      <c r="F3213" s="157">
        <v>0</v>
      </c>
      <c r="G3213" s="30">
        <f t="shared" si="361"/>
        <v>0</v>
      </c>
      <c r="H3213" s="170">
        <f t="shared" si="363"/>
        <v>61049.999999999993</v>
      </c>
      <c r="I3213" s="183"/>
      <c r="J3213" s="158">
        <f t="shared" si="362"/>
        <v>0</v>
      </c>
    </row>
    <row r="3214" spans="1:10">
      <c r="A3214" s="168">
        <v>15</v>
      </c>
      <c r="B3214" s="25" t="s">
        <v>38</v>
      </c>
      <c r="C3214" s="37"/>
      <c r="D3214" s="38">
        <v>76626</v>
      </c>
      <c r="E3214" s="156">
        <f t="shared" si="360"/>
        <v>0</v>
      </c>
      <c r="F3214" s="157">
        <v>0</v>
      </c>
      <c r="G3214" s="30">
        <f t="shared" si="361"/>
        <v>0</v>
      </c>
      <c r="H3214" s="170">
        <f t="shared" si="363"/>
        <v>70950</v>
      </c>
      <c r="I3214" s="183"/>
      <c r="J3214" s="158">
        <f t="shared" si="362"/>
        <v>0</v>
      </c>
    </row>
    <row r="3215" spans="1:10">
      <c r="A3215" s="168">
        <v>16</v>
      </c>
      <c r="B3215" s="25" t="s">
        <v>39</v>
      </c>
      <c r="C3215" s="37"/>
      <c r="D3215" s="38">
        <v>80190</v>
      </c>
      <c r="E3215" s="156">
        <f t="shared" si="360"/>
        <v>0</v>
      </c>
      <c r="F3215" s="157">
        <v>0</v>
      </c>
      <c r="G3215" s="30">
        <f t="shared" si="361"/>
        <v>0</v>
      </c>
      <c r="H3215" s="170">
        <f t="shared" si="363"/>
        <v>74250</v>
      </c>
      <c r="I3215" s="183"/>
      <c r="J3215" s="158">
        <f t="shared" si="362"/>
        <v>0</v>
      </c>
    </row>
    <row r="3216" spans="1:10">
      <c r="A3216" s="168">
        <v>17</v>
      </c>
      <c r="B3216" s="25" t="s">
        <v>40</v>
      </c>
      <c r="C3216" s="37"/>
      <c r="D3216" s="38">
        <v>113832</v>
      </c>
      <c r="E3216" s="156">
        <f t="shared" si="360"/>
        <v>0</v>
      </c>
      <c r="F3216" s="157">
        <v>0</v>
      </c>
      <c r="G3216" s="30">
        <f t="shared" si="361"/>
        <v>0</v>
      </c>
      <c r="H3216" s="170">
        <f t="shared" si="363"/>
        <v>105400</v>
      </c>
      <c r="I3216" s="183"/>
      <c r="J3216" s="158">
        <f t="shared" si="362"/>
        <v>0</v>
      </c>
    </row>
    <row r="3217" spans="1:10">
      <c r="A3217" s="168">
        <v>18</v>
      </c>
      <c r="B3217" s="25" t="s">
        <v>41</v>
      </c>
      <c r="C3217" s="37"/>
      <c r="D3217" s="38">
        <v>98010</v>
      </c>
      <c r="E3217" s="156">
        <f t="shared" si="360"/>
        <v>0</v>
      </c>
      <c r="F3217" s="157">
        <v>0</v>
      </c>
      <c r="G3217" s="30">
        <f t="shared" si="361"/>
        <v>0</v>
      </c>
      <c r="H3217" s="170">
        <f t="shared" si="363"/>
        <v>90750</v>
      </c>
      <c r="I3217" s="183"/>
      <c r="J3217" s="158">
        <f t="shared" si="362"/>
        <v>0</v>
      </c>
    </row>
    <row r="3218" spans="1:10" ht="17.25">
      <c r="A3218" s="40"/>
      <c r="B3218" s="41" t="s">
        <v>42</v>
      </c>
      <c r="C3218" s="42">
        <f>SUM(C3200:C3217)</f>
        <v>20</v>
      </c>
      <c r="D3218" s="42"/>
      <c r="E3218" s="43">
        <f>SUM(E3200:E3217)</f>
        <v>2238910</v>
      </c>
      <c r="F3218" s="43"/>
      <c r="G3218" s="44">
        <f>SUM(G3200:G3217)</f>
        <v>1939052.5</v>
      </c>
      <c r="H3218" s="45"/>
      <c r="I3218" s="64"/>
      <c r="J3218" s="45">
        <f>SUM(J3200:J3217)</f>
        <v>1795418.9814814813</v>
      </c>
    </row>
    <row r="3219" spans="1:10" ht="31.5">
      <c r="A3219" s="46"/>
      <c r="B3219" s="47"/>
      <c r="C3219" s="48"/>
      <c r="D3219" s="48"/>
      <c r="E3219" s="49"/>
      <c r="F3219" s="49"/>
      <c r="G3219" s="50"/>
      <c r="H3219" s="51"/>
      <c r="I3219" s="65"/>
      <c r="J3219" s="184">
        <f>J3218*0.08</f>
        <v>143633.51851851851</v>
      </c>
    </row>
    <row r="3220" spans="1:10" ht="18">
      <c r="A3220" s="283" t="s">
        <v>43</v>
      </c>
      <c r="B3220" s="283"/>
      <c r="C3220" s="284" t="s">
        <v>44</v>
      </c>
      <c r="D3220" s="284"/>
      <c r="E3220" s="54"/>
      <c r="F3220" s="54"/>
      <c r="G3220" s="55" t="s">
        <v>45</v>
      </c>
      <c r="H3220" s="56"/>
      <c r="I3220" s="66"/>
      <c r="J3220" s="185">
        <f>SUM(J3218:J3219)</f>
        <v>1939052.4999999998</v>
      </c>
    </row>
    <row r="3222" spans="1:10">
      <c r="B3222" s="131" t="s">
        <v>165</v>
      </c>
      <c r="C3222" s="131" t="s">
        <v>166</v>
      </c>
      <c r="D3222" s="131"/>
      <c r="E3222" s="131" t="s">
        <v>167</v>
      </c>
    </row>
    <row r="3227" spans="1:10" ht="15.75">
      <c r="A3227" s="279" t="s">
        <v>0</v>
      </c>
      <c r="B3227" s="279"/>
      <c r="C3227" s="279"/>
      <c r="D3227" s="279"/>
      <c r="E3227" s="279"/>
      <c r="F3227" s="279"/>
      <c r="G3227" s="279"/>
      <c r="H3227" s="3"/>
      <c r="I3227" s="182"/>
      <c r="J3227" s="3"/>
    </row>
    <row r="3228" spans="1:10" ht="15.75">
      <c r="A3228" s="279" t="s">
        <v>1</v>
      </c>
      <c r="B3228" s="279"/>
      <c r="C3228" s="279"/>
      <c r="D3228" s="279"/>
      <c r="E3228" s="279"/>
      <c r="F3228" s="279"/>
      <c r="G3228" s="279"/>
      <c r="H3228" s="176"/>
      <c r="I3228" s="176"/>
      <c r="J3228" s="176"/>
    </row>
    <row r="3229" spans="1:10" ht="15.75">
      <c r="A3229" s="279" t="s">
        <v>2</v>
      </c>
      <c r="B3229" s="279"/>
      <c r="C3229" s="279"/>
      <c r="D3229" s="279"/>
      <c r="E3229" s="279"/>
      <c r="F3229" s="279"/>
      <c r="G3229" s="279"/>
      <c r="H3229" s="3"/>
      <c r="I3229" s="59"/>
      <c r="J3229" s="3"/>
    </row>
    <row r="3230" spans="1:10" ht="15.75">
      <c r="A3230" s="279" t="s">
        <v>4</v>
      </c>
      <c r="B3230" s="279"/>
      <c r="C3230" s="279"/>
      <c r="D3230" s="279"/>
      <c r="E3230" s="279"/>
      <c r="F3230" s="279"/>
      <c r="G3230" s="279"/>
      <c r="H3230" s="3"/>
      <c r="I3230" s="59"/>
      <c r="J3230" s="3"/>
    </row>
    <row r="3231" spans="1:10" ht="15.75">
      <c r="A3231" s="280" t="s">
        <v>6</v>
      </c>
      <c r="B3231" s="280"/>
      <c r="C3231" s="280"/>
      <c r="D3231" s="280"/>
      <c r="E3231" s="280"/>
      <c r="F3231" s="280"/>
      <c r="G3231" s="280"/>
      <c r="H3231" s="3"/>
      <c r="I3231" s="59"/>
      <c r="J3231" s="3"/>
    </row>
    <row r="3232" spans="1:10" ht="27.75">
      <c r="A3232" s="9"/>
      <c r="B3232" s="9"/>
      <c r="C3232" s="281" t="s">
        <v>457</v>
      </c>
      <c r="D3232" s="281"/>
      <c r="E3232" s="281"/>
      <c r="F3232" s="281"/>
      <c r="G3232" s="281"/>
      <c r="H3232" s="3"/>
      <c r="I3232" s="59"/>
      <c r="J3232" s="3"/>
    </row>
    <row r="3233" spans="1:10" ht="15.75">
      <c r="A3233" s="11" t="s">
        <v>358</v>
      </c>
      <c r="B3233" s="12"/>
      <c r="C3233" s="13"/>
      <c r="D3233" s="286"/>
      <c r="E3233" s="286"/>
      <c r="F3233" s="286"/>
      <c r="G3233" s="286"/>
      <c r="H3233" s="15"/>
      <c r="I3233" s="59"/>
      <c r="J3233" s="3"/>
    </row>
    <row r="3234" spans="1:10" ht="15.75">
      <c r="A3234" s="11" t="s">
        <v>9</v>
      </c>
      <c r="B3234" s="286" t="s">
        <v>389</v>
      </c>
      <c r="C3234" s="286"/>
      <c r="D3234" s="286"/>
      <c r="E3234" s="286"/>
      <c r="F3234" s="286"/>
      <c r="G3234" s="16"/>
      <c r="H3234" s="20" t="s">
        <v>161</v>
      </c>
      <c r="I3234" s="62">
        <v>11696</v>
      </c>
      <c r="J3234" s="61"/>
    </row>
    <row r="3235" spans="1:10" ht="18.75">
      <c r="A3235" s="11" t="s">
        <v>11</v>
      </c>
      <c r="B3235" s="303"/>
      <c r="C3235" s="303"/>
      <c r="D3235" s="303"/>
      <c r="E3235" s="303"/>
      <c r="F3235" s="303"/>
      <c r="G3235" s="180"/>
      <c r="H3235" s="180"/>
      <c r="I3235" s="180"/>
      <c r="J3235" s="3"/>
    </row>
    <row r="3236" spans="1:10" ht="15.75">
      <c r="A3236" s="21" t="s">
        <v>14</v>
      </c>
      <c r="B3236" s="181"/>
      <c r="C3236" s="21" t="s">
        <v>17</v>
      </c>
      <c r="D3236" s="22" t="s">
        <v>18</v>
      </c>
      <c r="E3236" s="23" t="s">
        <v>19</v>
      </c>
      <c r="F3236" s="23" t="s">
        <v>20</v>
      </c>
      <c r="G3236" s="21" t="s">
        <v>21</v>
      </c>
      <c r="H3236" s="3"/>
      <c r="I3236" s="59"/>
      <c r="J3236" s="3"/>
    </row>
    <row r="3237" spans="1:10">
      <c r="A3237" s="24">
        <v>1</v>
      </c>
      <c r="B3237" s="25" t="s">
        <v>23</v>
      </c>
      <c r="C3237" s="26">
        <v>30</v>
      </c>
      <c r="D3237" s="27">
        <v>79305</v>
      </c>
      <c r="E3237" s="28">
        <f t="shared" ref="E3237:E3254" si="364">D3237*C3237</f>
        <v>2379150</v>
      </c>
      <c r="F3237" s="29">
        <v>0</v>
      </c>
      <c r="G3237" s="30">
        <f t="shared" ref="G3237:G3254" si="365">E3237-E3237*F3237</f>
        <v>2379150</v>
      </c>
      <c r="H3237" s="31">
        <f>D3237/1.08</f>
        <v>73430.555555555547</v>
      </c>
      <c r="I3237" s="59"/>
      <c r="J3237" s="63">
        <f t="shared" ref="J3237:J3254" si="366">H3237*C3237</f>
        <v>2202916.6666666665</v>
      </c>
    </row>
    <row r="3238" spans="1:10">
      <c r="A3238" s="120">
        <v>2</v>
      </c>
      <c r="B3238" s="121" t="s">
        <v>25</v>
      </c>
      <c r="C3238" s="126"/>
      <c r="D3238" s="33">
        <v>128591</v>
      </c>
      <c r="E3238" s="123">
        <f t="shared" si="364"/>
        <v>0</v>
      </c>
      <c r="F3238" s="29">
        <v>0</v>
      </c>
      <c r="G3238" s="125">
        <f t="shared" si="365"/>
        <v>0</v>
      </c>
      <c r="H3238" s="31">
        <f>D3238/1.08</f>
        <v>119065.74074074073</v>
      </c>
      <c r="I3238" s="129"/>
      <c r="J3238" s="63">
        <f t="shared" si="366"/>
        <v>0</v>
      </c>
    </row>
    <row r="3239" spans="1:10">
      <c r="A3239" s="24">
        <v>3</v>
      </c>
      <c r="B3239" s="25" t="s">
        <v>26</v>
      </c>
      <c r="C3239" s="88"/>
      <c r="D3239" s="27">
        <v>60043</v>
      </c>
      <c r="E3239" s="28">
        <f t="shared" si="364"/>
        <v>0</v>
      </c>
      <c r="F3239" s="29">
        <v>0</v>
      </c>
      <c r="G3239" s="30">
        <f t="shared" si="365"/>
        <v>0</v>
      </c>
      <c r="H3239" s="31">
        <f>D3239/1.08</f>
        <v>55595.370370370365</v>
      </c>
      <c r="I3239" s="59"/>
      <c r="J3239" s="63">
        <f t="shared" si="366"/>
        <v>0</v>
      </c>
    </row>
    <row r="3240" spans="1:10">
      <c r="A3240" s="24">
        <v>4</v>
      </c>
      <c r="B3240" s="25" t="s">
        <v>27</v>
      </c>
      <c r="C3240" s="35"/>
      <c r="D3240" s="27">
        <v>115781</v>
      </c>
      <c r="E3240" s="28">
        <f t="shared" si="364"/>
        <v>0</v>
      </c>
      <c r="F3240" s="29">
        <v>0</v>
      </c>
      <c r="G3240" s="30">
        <f t="shared" si="365"/>
        <v>0</v>
      </c>
      <c r="H3240" s="31">
        <f>D3240/1.08</f>
        <v>107204.62962962962</v>
      </c>
      <c r="I3240" s="59"/>
      <c r="J3240" s="63">
        <f t="shared" si="366"/>
        <v>0</v>
      </c>
    </row>
    <row r="3241" spans="1:10">
      <c r="A3241" s="24">
        <v>5</v>
      </c>
      <c r="B3241" s="25" t="s">
        <v>28</v>
      </c>
      <c r="C3241" s="32">
        <v>5</v>
      </c>
      <c r="D3241" s="33">
        <v>119943</v>
      </c>
      <c r="E3241" s="123">
        <f t="shared" si="364"/>
        <v>599715</v>
      </c>
      <c r="F3241" s="124">
        <v>0.25</v>
      </c>
      <c r="G3241" s="125">
        <f t="shared" si="365"/>
        <v>449786.25</v>
      </c>
      <c r="H3241" s="128">
        <f>D3241/1.08*0.75</f>
        <v>83293.75</v>
      </c>
      <c r="I3241" s="59"/>
      <c r="J3241" s="63">
        <f t="shared" si="366"/>
        <v>416468.75</v>
      </c>
    </row>
    <row r="3242" spans="1:10">
      <c r="A3242" s="24">
        <v>6</v>
      </c>
      <c r="B3242" s="25" t="s">
        <v>29</v>
      </c>
      <c r="C3242" s="26"/>
      <c r="D3242" s="27">
        <v>94810</v>
      </c>
      <c r="E3242" s="28">
        <f t="shared" si="364"/>
        <v>0</v>
      </c>
      <c r="F3242" s="29">
        <v>0</v>
      </c>
      <c r="G3242" s="30">
        <f t="shared" si="365"/>
        <v>0</v>
      </c>
      <c r="H3242" s="31">
        <f t="shared" ref="H3242:H3254" si="367">D3242/1.08</f>
        <v>87787.037037037036</v>
      </c>
      <c r="I3242" s="59"/>
      <c r="J3242" s="63">
        <f t="shared" si="366"/>
        <v>0</v>
      </c>
    </row>
    <row r="3243" spans="1:10">
      <c r="A3243" s="24">
        <v>7</v>
      </c>
      <c r="B3243" s="25" t="s">
        <v>30</v>
      </c>
      <c r="C3243" s="34"/>
      <c r="D3243" s="27">
        <v>141396</v>
      </c>
      <c r="E3243" s="28">
        <f t="shared" si="364"/>
        <v>0</v>
      </c>
      <c r="F3243" s="29">
        <v>0</v>
      </c>
      <c r="G3243" s="30">
        <f t="shared" si="365"/>
        <v>0</v>
      </c>
      <c r="H3243" s="31">
        <f t="shared" si="367"/>
        <v>130922.22222222222</v>
      </c>
      <c r="I3243" s="59"/>
      <c r="J3243" s="63">
        <f t="shared" si="366"/>
        <v>0</v>
      </c>
    </row>
    <row r="3244" spans="1:10">
      <c r="A3244" s="24">
        <v>8</v>
      </c>
      <c r="B3244" s="25" t="s">
        <v>31</v>
      </c>
      <c r="C3244" s="26"/>
      <c r="D3244" s="27">
        <v>232931</v>
      </c>
      <c r="E3244" s="28">
        <f t="shared" si="364"/>
        <v>0</v>
      </c>
      <c r="F3244" s="29">
        <v>0</v>
      </c>
      <c r="G3244" s="30">
        <f t="shared" si="365"/>
        <v>0</v>
      </c>
      <c r="H3244" s="31">
        <f t="shared" si="367"/>
        <v>215676.85185185182</v>
      </c>
      <c r="I3244" s="59"/>
      <c r="J3244" s="63">
        <f t="shared" si="366"/>
        <v>0</v>
      </c>
    </row>
    <row r="3245" spans="1:10">
      <c r="A3245" s="24">
        <v>9</v>
      </c>
      <c r="B3245" s="36" t="s">
        <v>32</v>
      </c>
      <c r="C3245" s="26"/>
      <c r="D3245" s="27">
        <v>101534</v>
      </c>
      <c r="E3245" s="28">
        <f t="shared" si="364"/>
        <v>0</v>
      </c>
      <c r="F3245" s="29">
        <v>0</v>
      </c>
      <c r="G3245" s="30">
        <f t="shared" si="365"/>
        <v>0</v>
      </c>
      <c r="H3245" s="31">
        <f t="shared" si="367"/>
        <v>94012.962962962964</v>
      </c>
      <c r="I3245" s="59"/>
      <c r="J3245" s="63">
        <f t="shared" si="366"/>
        <v>0</v>
      </c>
    </row>
    <row r="3246" spans="1:10">
      <c r="A3246" s="168">
        <v>10</v>
      </c>
      <c r="B3246" s="36" t="s">
        <v>33</v>
      </c>
      <c r="C3246" s="37"/>
      <c r="D3246" s="27">
        <v>110148</v>
      </c>
      <c r="E3246" s="156">
        <f t="shared" si="364"/>
        <v>0</v>
      </c>
      <c r="F3246" s="157">
        <v>0</v>
      </c>
      <c r="G3246" s="30">
        <f t="shared" si="365"/>
        <v>0</v>
      </c>
      <c r="H3246" s="170">
        <f t="shared" si="367"/>
        <v>101988.88888888888</v>
      </c>
      <c r="I3246" s="183"/>
      <c r="J3246" s="158">
        <f t="shared" si="366"/>
        <v>0</v>
      </c>
    </row>
    <row r="3247" spans="1:10">
      <c r="A3247" s="24">
        <v>11</v>
      </c>
      <c r="B3247" s="25" t="s">
        <v>34</v>
      </c>
      <c r="C3247" s="37"/>
      <c r="D3247" s="27">
        <v>54198</v>
      </c>
      <c r="E3247" s="28">
        <f t="shared" si="364"/>
        <v>0</v>
      </c>
      <c r="F3247" s="29">
        <v>0</v>
      </c>
      <c r="G3247" s="30">
        <f t="shared" si="365"/>
        <v>0</v>
      </c>
      <c r="H3247" s="31">
        <f t="shared" si="367"/>
        <v>50183.333333333328</v>
      </c>
      <c r="I3247" s="59"/>
      <c r="J3247" s="63">
        <f t="shared" si="366"/>
        <v>0</v>
      </c>
    </row>
    <row r="3248" spans="1:10">
      <c r="A3248" s="24">
        <v>12</v>
      </c>
      <c r="B3248" s="25" t="s">
        <v>35</v>
      </c>
      <c r="C3248" s="37"/>
      <c r="D3248" s="27">
        <v>49680</v>
      </c>
      <c r="E3248" s="28">
        <f t="shared" si="364"/>
        <v>0</v>
      </c>
      <c r="F3248" s="29">
        <v>0</v>
      </c>
      <c r="G3248" s="30">
        <f t="shared" si="365"/>
        <v>0</v>
      </c>
      <c r="H3248" s="31">
        <f t="shared" si="367"/>
        <v>46000</v>
      </c>
      <c r="I3248" s="59"/>
      <c r="J3248" s="63">
        <f t="shared" si="366"/>
        <v>0</v>
      </c>
    </row>
    <row r="3249" spans="1:10">
      <c r="A3249" s="168">
        <v>13</v>
      </c>
      <c r="B3249" s="25" t="s">
        <v>36</v>
      </c>
      <c r="C3249" s="37"/>
      <c r="D3249" s="38">
        <v>64152</v>
      </c>
      <c r="E3249" s="156">
        <f t="shared" si="364"/>
        <v>0</v>
      </c>
      <c r="F3249" s="157">
        <v>0</v>
      </c>
      <c r="G3249" s="30">
        <f t="shared" si="365"/>
        <v>0</v>
      </c>
      <c r="H3249" s="170">
        <f t="shared" si="367"/>
        <v>59399.999999999993</v>
      </c>
      <c r="I3249" s="183"/>
      <c r="J3249" s="158">
        <f t="shared" si="366"/>
        <v>0</v>
      </c>
    </row>
    <row r="3250" spans="1:10">
      <c r="A3250" s="168">
        <v>14</v>
      </c>
      <c r="B3250" s="25" t="s">
        <v>37</v>
      </c>
      <c r="C3250" s="37"/>
      <c r="D3250" s="38">
        <v>65934</v>
      </c>
      <c r="E3250" s="156">
        <f t="shared" si="364"/>
        <v>0</v>
      </c>
      <c r="F3250" s="157">
        <v>0</v>
      </c>
      <c r="G3250" s="30">
        <f t="shared" si="365"/>
        <v>0</v>
      </c>
      <c r="H3250" s="170">
        <f t="shared" si="367"/>
        <v>61049.999999999993</v>
      </c>
      <c r="I3250" s="183"/>
      <c r="J3250" s="158">
        <f t="shared" si="366"/>
        <v>0</v>
      </c>
    </row>
    <row r="3251" spans="1:10">
      <c r="A3251" s="168">
        <v>15</v>
      </c>
      <c r="B3251" s="25" t="s">
        <v>38</v>
      </c>
      <c r="C3251" s="37"/>
      <c r="D3251" s="38">
        <v>76626</v>
      </c>
      <c r="E3251" s="156">
        <f t="shared" si="364"/>
        <v>0</v>
      </c>
      <c r="F3251" s="157">
        <v>0</v>
      </c>
      <c r="G3251" s="30">
        <f t="shared" si="365"/>
        <v>0</v>
      </c>
      <c r="H3251" s="170">
        <f t="shared" si="367"/>
        <v>70950</v>
      </c>
      <c r="I3251" s="183"/>
      <c r="J3251" s="158">
        <f t="shared" si="366"/>
        <v>0</v>
      </c>
    </row>
    <row r="3252" spans="1:10">
      <c r="A3252" s="168">
        <v>16</v>
      </c>
      <c r="B3252" s="25" t="s">
        <v>39</v>
      </c>
      <c r="C3252" s="37"/>
      <c r="D3252" s="38">
        <v>80190</v>
      </c>
      <c r="E3252" s="156">
        <f t="shared" si="364"/>
        <v>0</v>
      </c>
      <c r="F3252" s="157">
        <v>0</v>
      </c>
      <c r="G3252" s="30">
        <f t="shared" si="365"/>
        <v>0</v>
      </c>
      <c r="H3252" s="170">
        <f t="shared" si="367"/>
        <v>74250</v>
      </c>
      <c r="I3252" s="183"/>
      <c r="J3252" s="158">
        <f t="shared" si="366"/>
        <v>0</v>
      </c>
    </row>
    <row r="3253" spans="1:10">
      <c r="A3253" s="168">
        <v>17</v>
      </c>
      <c r="B3253" s="25" t="s">
        <v>40</v>
      </c>
      <c r="C3253" s="37"/>
      <c r="D3253" s="38">
        <v>113832</v>
      </c>
      <c r="E3253" s="156">
        <f t="shared" si="364"/>
        <v>0</v>
      </c>
      <c r="F3253" s="157">
        <v>0</v>
      </c>
      <c r="G3253" s="30">
        <f t="shared" si="365"/>
        <v>0</v>
      </c>
      <c r="H3253" s="170">
        <f t="shared" si="367"/>
        <v>105400</v>
      </c>
      <c r="I3253" s="183"/>
      <c r="J3253" s="158">
        <f t="shared" si="366"/>
        <v>0</v>
      </c>
    </row>
    <row r="3254" spans="1:10">
      <c r="A3254" s="168">
        <v>18</v>
      </c>
      <c r="B3254" s="25" t="s">
        <v>41</v>
      </c>
      <c r="C3254" s="37"/>
      <c r="D3254" s="38">
        <v>98010</v>
      </c>
      <c r="E3254" s="156">
        <f t="shared" si="364"/>
        <v>0</v>
      </c>
      <c r="F3254" s="157">
        <v>0</v>
      </c>
      <c r="G3254" s="30">
        <f t="shared" si="365"/>
        <v>0</v>
      </c>
      <c r="H3254" s="170">
        <f t="shared" si="367"/>
        <v>90750</v>
      </c>
      <c r="I3254" s="183"/>
      <c r="J3254" s="158">
        <f t="shared" si="366"/>
        <v>0</v>
      </c>
    </row>
    <row r="3255" spans="1:10" ht="17.25">
      <c r="A3255" s="40"/>
      <c r="B3255" s="41" t="s">
        <v>42</v>
      </c>
      <c r="C3255" s="42">
        <f>SUM(C3237:C3254)</f>
        <v>35</v>
      </c>
      <c r="D3255" s="42"/>
      <c r="E3255" s="43">
        <f>SUM(E3237:E3254)</f>
        <v>2978865</v>
      </c>
      <c r="F3255" s="43"/>
      <c r="G3255" s="44">
        <f>SUM(G3237:G3254)</f>
        <v>2828936.25</v>
      </c>
      <c r="H3255" s="45"/>
      <c r="I3255" s="64"/>
      <c r="J3255" s="45">
        <f>SUM(J3237:J3254)</f>
        <v>2619385.4166666665</v>
      </c>
    </row>
    <row r="3256" spans="1:10" ht="31.5">
      <c r="A3256" s="46"/>
      <c r="B3256" s="47"/>
      <c r="C3256" s="48"/>
      <c r="D3256" s="48"/>
      <c r="E3256" s="49"/>
      <c r="F3256" s="49"/>
      <c r="G3256" s="50"/>
      <c r="H3256" s="51"/>
      <c r="I3256" s="65"/>
      <c r="J3256" s="184">
        <f>J3255*0.08</f>
        <v>209550.83333333331</v>
      </c>
    </row>
    <row r="3257" spans="1:10" ht="18">
      <c r="A3257" s="283" t="s">
        <v>43</v>
      </c>
      <c r="B3257" s="283"/>
      <c r="C3257" s="284" t="s">
        <v>44</v>
      </c>
      <c r="D3257" s="284"/>
      <c r="E3257" s="54"/>
      <c r="F3257" s="54"/>
      <c r="G3257" s="55" t="s">
        <v>45</v>
      </c>
      <c r="H3257" s="56"/>
      <c r="I3257" s="66"/>
      <c r="J3257" s="185">
        <f>SUM(J3255:J3256)</f>
        <v>2828936.25</v>
      </c>
    </row>
    <row r="3259" spans="1:10">
      <c r="B3259" s="131" t="s">
        <v>165</v>
      </c>
      <c r="C3259" s="131" t="s">
        <v>166</v>
      </c>
      <c r="D3259" s="131"/>
      <c r="E3259" s="131" t="s">
        <v>167</v>
      </c>
    </row>
    <row r="3264" spans="1:10" ht="15.75">
      <c r="A3264" s="279" t="s">
        <v>0</v>
      </c>
      <c r="B3264" s="279"/>
      <c r="C3264" s="279"/>
      <c r="D3264" s="279"/>
      <c r="E3264" s="279"/>
      <c r="F3264" s="279"/>
      <c r="G3264" s="279"/>
      <c r="H3264" s="3"/>
      <c r="I3264" s="182"/>
      <c r="J3264" s="3"/>
    </row>
    <row r="3265" spans="1:10" ht="15.75">
      <c r="A3265" s="279" t="s">
        <v>1</v>
      </c>
      <c r="B3265" s="279"/>
      <c r="C3265" s="279"/>
      <c r="D3265" s="279"/>
      <c r="E3265" s="279"/>
      <c r="F3265" s="279"/>
      <c r="G3265" s="279"/>
      <c r="H3265" s="176"/>
      <c r="I3265" s="176"/>
      <c r="J3265" s="176"/>
    </row>
    <row r="3266" spans="1:10" ht="15.75">
      <c r="A3266" s="279" t="s">
        <v>2</v>
      </c>
      <c r="B3266" s="279"/>
      <c r="C3266" s="279"/>
      <c r="D3266" s="279"/>
      <c r="E3266" s="279"/>
      <c r="F3266" s="279"/>
      <c r="G3266" s="279"/>
      <c r="H3266" s="3"/>
      <c r="I3266" s="59"/>
      <c r="J3266" s="3"/>
    </row>
    <row r="3267" spans="1:10" ht="15.75">
      <c r="A3267" s="279" t="s">
        <v>4</v>
      </c>
      <c r="B3267" s="279"/>
      <c r="C3267" s="279"/>
      <c r="D3267" s="279"/>
      <c r="E3267" s="279"/>
      <c r="F3267" s="279"/>
      <c r="G3267" s="279"/>
      <c r="H3267" s="3"/>
      <c r="I3267" s="59"/>
      <c r="J3267" s="3"/>
    </row>
    <row r="3268" spans="1:10" ht="15.75">
      <c r="A3268" s="280" t="s">
        <v>6</v>
      </c>
      <c r="B3268" s="280"/>
      <c r="C3268" s="280"/>
      <c r="D3268" s="280"/>
      <c r="E3268" s="280"/>
      <c r="F3268" s="280"/>
      <c r="G3268" s="280"/>
      <c r="H3268" s="3"/>
      <c r="I3268" s="59"/>
      <c r="J3268" s="3"/>
    </row>
    <row r="3269" spans="1:10" ht="27.75">
      <c r="A3269" s="9"/>
      <c r="B3269" s="9"/>
      <c r="C3269" s="281" t="s">
        <v>457</v>
      </c>
      <c r="D3269" s="281"/>
      <c r="E3269" s="281"/>
      <c r="F3269" s="281"/>
      <c r="G3269" s="281"/>
      <c r="H3269" s="3"/>
      <c r="I3269" s="59"/>
      <c r="J3269" s="3"/>
    </row>
    <row r="3270" spans="1:10" ht="15.75">
      <c r="A3270" s="11" t="s">
        <v>358</v>
      </c>
      <c r="B3270" s="12"/>
      <c r="C3270" s="13"/>
      <c r="D3270" s="286"/>
      <c r="E3270" s="286"/>
      <c r="F3270" s="286"/>
      <c r="G3270" s="286"/>
      <c r="H3270" s="15"/>
      <c r="I3270" s="59"/>
      <c r="J3270" s="3"/>
    </row>
    <row r="3271" spans="1:10" ht="15.75">
      <c r="A3271" s="11" t="s">
        <v>9</v>
      </c>
      <c r="B3271" s="286" t="s">
        <v>391</v>
      </c>
      <c r="C3271" s="286"/>
      <c r="D3271" s="286"/>
      <c r="E3271" s="286"/>
      <c r="F3271" s="286"/>
      <c r="G3271" s="16"/>
      <c r="H3271" s="20" t="s">
        <v>161</v>
      </c>
      <c r="I3271" s="62">
        <v>11696</v>
      </c>
      <c r="J3271" s="61"/>
    </row>
    <row r="3272" spans="1:10" ht="18.75">
      <c r="A3272" s="11" t="s">
        <v>11</v>
      </c>
      <c r="B3272" s="303"/>
      <c r="C3272" s="303"/>
      <c r="D3272" s="303"/>
      <c r="E3272" s="303"/>
      <c r="F3272" s="303"/>
      <c r="G3272" s="180"/>
      <c r="H3272" s="180"/>
      <c r="I3272" s="180"/>
      <c r="J3272" s="3"/>
    </row>
    <row r="3273" spans="1:10" ht="15.75">
      <c r="A3273" s="21" t="s">
        <v>14</v>
      </c>
      <c r="B3273" s="181"/>
      <c r="C3273" s="21" t="s">
        <v>17</v>
      </c>
      <c r="D3273" s="22" t="s">
        <v>18</v>
      </c>
      <c r="E3273" s="23" t="s">
        <v>19</v>
      </c>
      <c r="F3273" s="23" t="s">
        <v>20</v>
      </c>
      <c r="G3273" s="21" t="s">
        <v>21</v>
      </c>
      <c r="H3273" s="3"/>
      <c r="I3273" s="59"/>
      <c r="J3273" s="3"/>
    </row>
    <row r="3274" spans="1:10">
      <c r="A3274" s="24">
        <v>1</v>
      </c>
      <c r="B3274" s="25" t="s">
        <v>23</v>
      </c>
      <c r="C3274" s="26"/>
      <c r="D3274" s="27">
        <v>79305</v>
      </c>
      <c r="E3274" s="28">
        <f t="shared" ref="E3274:E3291" si="368">D3274*C3274</f>
        <v>0</v>
      </c>
      <c r="F3274" s="29">
        <v>0</v>
      </c>
      <c r="G3274" s="30">
        <f t="shared" ref="G3274:G3291" si="369">E3274-E3274*F3274</f>
        <v>0</v>
      </c>
      <c r="H3274" s="31">
        <f>D3274/1.08</f>
        <v>73430.555555555547</v>
      </c>
      <c r="I3274" s="59"/>
      <c r="J3274" s="63">
        <f t="shared" ref="J3274:J3291" si="370">H3274*C3274</f>
        <v>0</v>
      </c>
    </row>
    <row r="3275" spans="1:10">
      <c r="A3275" s="120">
        <v>2</v>
      </c>
      <c r="B3275" s="121" t="s">
        <v>25</v>
      </c>
      <c r="C3275" s="126"/>
      <c r="D3275" s="33">
        <v>128591</v>
      </c>
      <c r="E3275" s="123">
        <f t="shared" si="368"/>
        <v>0</v>
      </c>
      <c r="F3275" s="29">
        <v>0</v>
      </c>
      <c r="G3275" s="125">
        <f t="shared" si="369"/>
        <v>0</v>
      </c>
      <c r="H3275" s="31">
        <f>D3275/1.08</f>
        <v>119065.74074074073</v>
      </c>
      <c r="I3275" s="129"/>
      <c r="J3275" s="63">
        <f t="shared" si="370"/>
        <v>0</v>
      </c>
    </row>
    <row r="3276" spans="1:10">
      <c r="A3276" s="24">
        <v>3</v>
      </c>
      <c r="B3276" s="25" t="s">
        <v>26</v>
      </c>
      <c r="C3276" s="88"/>
      <c r="D3276" s="27">
        <v>60043</v>
      </c>
      <c r="E3276" s="28">
        <f t="shared" si="368"/>
        <v>0</v>
      </c>
      <c r="F3276" s="29">
        <v>0</v>
      </c>
      <c r="G3276" s="30">
        <f t="shared" si="369"/>
        <v>0</v>
      </c>
      <c r="H3276" s="31">
        <f>D3276/1.08</f>
        <v>55595.370370370365</v>
      </c>
      <c r="I3276" s="59"/>
      <c r="J3276" s="63">
        <f t="shared" si="370"/>
        <v>0</v>
      </c>
    </row>
    <row r="3277" spans="1:10">
      <c r="A3277" s="24">
        <v>4</v>
      </c>
      <c r="B3277" s="25" t="s">
        <v>27</v>
      </c>
      <c r="C3277" s="35"/>
      <c r="D3277" s="27">
        <v>115781</v>
      </c>
      <c r="E3277" s="28">
        <f t="shared" si="368"/>
        <v>0</v>
      </c>
      <c r="F3277" s="29">
        <v>0</v>
      </c>
      <c r="G3277" s="30">
        <f t="shared" si="369"/>
        <v>0</v>
      </c>
      <c r="H3277" s="31">
        <f>D3277/1.08</f>
        <v>107204.62962962962</v>
      </c>
      <c r="I3277" s="59"/>
      <c r="J3277" s="63">
        <f t="shared" si="370"/>
        <v>0</v>
      </c>
    </row>
    <row r="3278" spans="1:10">
      <c r="A3278" s="24">
        <v>5</v>
      </c>
      <c r="B3278" s="25" t="s">
        <v>28</v>
      </c>
      <c r="C3278" s="32">
        <v>20</v>
      </c>
      <c r="D3278" s="33">
        <v>119943</v>
      </c>
      <c r="E3278" s="123">
        <f t="shared" si="368"/>
        <v>2398860</v>
      </c>
      <c r="F3278" s="124">
        <v>0.25</v>
      </c>
      <c r="G3278" s="125">
        <f t="shared" si="369"/>
        <v>1799145</v>
      </c>
      <c r="H3278" s="128">
        <f>D3278/1.08*0.75</f>
        <v>83293.75</v>
      </c>
      <c r="I3278" s="59"/>
      <c r="J3278" s="63">
        <f t="shared" si="370"/>
        <v>1665875</v>
      </c>
    </row>
    <row r="3279" spans="1:10">
      <c r="A3279" s="24">
        <v>6</v>
      </c>
      <c r="B3279" s="25" t="s">
        <v>29</v>
      </c>
      <c r="C3279" s="26"/>
      <c r="D3279" s="27">
        <v>94810</v>
      </c>
      <c r="E3279" s="28">
        <f t="shared" si="368"/>
        <v>0</v>
      </c>
      <c r="F3279" s="29">
        <v>0</v>
      </c>
      <c r="G3279" s="30">
        <f t="shared" si="369"/>
        <v>0</v>
      </c>
      <c r="H3279" s="31">
        <f t="shared" ref="H3279:H3291" si="371">D3279/1.08</f>
        <v>87787.037037037036</v>
      </c>
      <c r="I3279" s="59"/>
      <c r="J3279" s="63">
        <f t="shared" si="370"/>
        <v>0</v>
      </c>
    </row>
    <row r="3280" spans="1:10">
      <c r="A3280" s="24">
        <v>7</v>
      </c>
      <c r="B3280" s="25" t="s">
        <v>30</v>
      </c>
      <c r="C3280" s="34"/>
      <c r="D3280" s="27">
        <v>141396</v>
      </c>
      <c r="E3280" s="28">
        <f t="shared" si="368"/>
        <v>0</v>
      </c>
      <c r="F3280" s="29">
        <v>0</v>
      </c>
      <c r="G3280" s="30">
        <f t="shared" si="369"/>
        <v>0</v>
      </c>
      <c r="H3280" s="31">
        <f t="shared" si="371"/>
        <v>130922.22222222222</v>
      </c>
      <c r="I3280" s="59"/>
      <c r="J3280" s="63">
        <f t="shared" si="370"/>
        <v>0</v>
      </c>
    </row>
    <row r="3281" spans="1:10">
      <c r="A3281" s="24">
        <v>8</v>
      </c>
      <c r="B3281" s="25" t="s">
        <v>31</v>
      </c>
      <c r="C3281" s="26"/>
      <c r="D3281" s="27">
        <v>232931</v>
      </c>
      <c r="E3281" s="28">
        <f t="shared" si="368"/>
        <v>0</v>
      </c>
      <c r="F3281" s="29">
        <v>0</v>
      </c>
      <c r="G3281" s="30">
        <f t="shared" si="369"/>
        <v>0</v>
      </c>
      <c r="H3281" s="31">
        <f t="shared" si="371"/>
        <v>215676.85185185182</v>
      </c>
      <c r="I3281" s="59"/>
      <c r="J3281" s="63">
        <f t="shared" si="370"/>
        <v>0</v>
      </c>
    </row>
    <row r="3282" spans="1:10">
      <c r="A3282" s="24">
        <v>9</v>
      </c>
      <c r="B3282" s="36" t="s">
        <v>32</v>
      </c>
      <c r="C3282" s="26"/>
      <c r="D3282" s="27">
        <v>101534</v>
      </c>
      <c r="E3282" s="28">
        <f t="shared" si="368"/>
        <v>0</v>
      </c>
      <c r="F3282" s="29">
        <v>0</v>
      </c>
      <c r="G3282" s="30">
        <f t="shared" si="369"/>
        <v>0</v>
      </c>
      <c r="H3282" s="31">
        <f t="shared" si="371"/>
        <v>94012.962962962964</v>
      </c>
      <c r="I3282" s="59"/>
      <c r="J3282" s="63">
        <f t="shared" si="370"/>
        <v>0</v>
      </c>
    </row>
    <row r="3283" spans="1:10">
      <c r="A3283" s="168">
        <v>10</v>
      </c>
      <c r="B3283" s="36" t="s">
        <v>33</v>
      </c>
      <c r="C3283" s="37"/>
      <c r="D3283" s="27">
        <v>110148</v>
      </c>
      <c r="E3283" s="156">
        <f t="shared" si="368"/>
        <v>0</v>
      </c>
      <c r="F3283" s="157">
        <v>0</v>
      </c>
      <c r="G3283" s="30">
        <f t="shared" si="369"/>
        <v>0</v>
      </c>
      <c r="H3283" s="170">
        <f t="shared" si="371"/>
        <v>101988.88888888888</v>
      </c>
      <c r="I3283" s="183"/>
      <c r="J3283" s="158">
        <f t="shared" si="370"/>
        <v>0</v>
      </c>
    </row>
    <row r="3284" spans="1:10">
      <c r="A3284" s="24">
        <v>11</v>
      </c>
      <c r="B3284" s="25" t="s">
        <v>34</v>
      </c>
      <c r="C3284" s="37"/>
      <c r="D3284" s="27">
        <v>54198</v>
      </c>
      <c r="E3284" s="28">
        <f t="shared" si="368"/>
        <v>0</v>
      </c>
      <c r="F3284" s="29">
        <v>0</v>
      </c>
      <c r="G3284" s="30">
        <f t="shared" si="369"/>
        <v>0</v>
      </c>
      <c r="H3284" s="31">
        <f t="shared" si="371"/>
        <v>50183.333333333328</v>
      </c>
      <c r="I3284" s="59"/>
      <c r="J3284" s="63">
        <f t="shared" si="370"/>
        <v>0</v>
      </c>
    </row>
    <row r="3285" spans="1:10">
      <c r="A3285" s="24">
        <v>12</v>
      </c>
      <c r="B3285" s="25" t="s">
        <v>35</v>
      </c>
      <c r="C3285" s="37"/>
      <c r="D3285" s="27">
        <v>49680</v>
      </c>
      <c r="E3285" s="28">
        <f t="shared" si="368"/>
        <v>0</v>
      </c>
      <c r="F3285" s="29">
        <v>0</v>
      </c>
      <c r="G3285" s="30">
        <f t="shared" si="369"/>
        <v>0</v>
      </c>
      <c r="H3285" s="31">
        <f t="shared" si="371"/>
        <v>46000</v>
      </c>
      <c r="I3285" s="59"/>
      <c r="J3285" s="63">
        <f t="shared" si="370"/>
        <v>0</v>
      </c>
    </row>
    <row r="3286" spans="1:10">
      <c r="A3286" s="168">
        <v>13</v>
      </c>
      <c r="B3286" s="25" t="s">
        <v>36</v>
      </c>
      <c r="C3286" s="37"/>
      <c r="D3286" s="38">
        <v>64152</v>
      </c>
      <c r="E3286" s="156">
        <f t="shared" si="368"/>
        <v>0</v>
      </c>
      <c r="F3286" s="157">
        <v>0</v>
      </c>
      <c r="G3286" s="30">
        <f t="shared" si="369"/>
        <v>0</v>
      </c>
      <c r="H3286" s="170">
        <f t="shared" si="371"/>
        <v>59399.999999999993</v>
      </c>
      <c r="I3286" s="183"/>
      <c r="J3286" s="158">
        <f t="shared" si="370"/>
        <v>0</v>
      </c>
    </row>
    <row r="3287" spans="1:10">
      <c r="A3287" s="168">
        <v>14</v>
      </c>
      <c r="B3287" s="25" t="s">
        <v>37</v>
      </c>
      <c r="C3287" s="37"/>
      <c r="D3287" s="38">
        <v>65934</v>
      </c>
      <c r="E3287" s="156">
        <f t="shared" si="368"/>
        <v>0</v>
      </c>
      <c r="F3287" s="157">
        <v>0</v>
      </c>
      <c r="G3287" s="30">
        <f t="shared" si="369"/>
        <v>0</v>
      </c>
      <c r="H3287" s="170">
        <f t="shared" si="371"/>
        <v>61049.999999999993</v>
      </c>
      <c r="I3287" s="183"/>
      <c r="J3287" s="158">
        <f t="shared" si="370"/>
        <v>0</v>
      </c>
    </row>
    <row r="3288" spans="1:10">
      <c r="A3288" s="168">
        <v>15</v>
      </c>
      <c r="B3288" s="25" t="s">
        <v>38</v>
      </c>
      <c r="C3288" s="37"/>
      <c r="D3288" s="38">
        <v>76626</v>
      </c>
      <c r="E3288" s="156">
        <f t="shared" si="368"/>
        <v>0</v>
      </c>
      <c r="F3288" s="157">
        <v>0</v>
      </c>
      <c r="G3288" s="30">
        <f t="shared" si="369"/>
        <v>0</v>
      </c>
      <c r="H3288" s="170">
        <f t="shared" si="371"/>
        <v>70950</v>
      </c>
      <c r="I3288" s="183"/>
      <c r="J3288" s="158">
        <f t="shared" si="370"/>
        <v>0</v>
      </c>
    </row>
    <row r="3289" spans="1:10">
      <c r="A3289" s="168">
        <v>16</v>
      </c>
      <c r="B3289" s="25" t="s">
        <v>39</v>
      </c>
      <c r="C3289" s="37"/>
      <c r="D3289" s="38">
        <v>80190</v>
      </c>
      <c r="E3289" s="156">
        <f t="shared" si="368"/>
        <v>0</v>
      </c>
      <c r="F3289" s="157">
        <v>0</v>
      </c>
      <c r="G3289" s="30">
        <f t="shared" si="369"/>
        <v>0</v>
      </c>
      <c r="H3289" s="170">
        <f t="shared" si="371"/>
        <v>74250</v>
      </c>
      <c r="I3289" s="183"/>
      <c r="J3289" s="158">
        <f t="shared" si="370"/>
        <v>0</v>
      </c>
    </row>
    <row r="3290" spans="1:10">
      <c r="A3290" s="168">
        <v>17</v>
      </c>
      <c r="B3290" s="25" t="s">
        <v>40</v>
      </c>
      <c r="C3290" s="37"/>
      <c r="D3290" s="38">
        <v>113832</v>
      </c>
      <c r="E3290" s="156">
        <f t="shared" si="368"/>
        <v>0</v>
      </c>
      <c r="F3290" s="157">
        <v>0</v>
      </c>
      <c r="G3290" s="30">
        <f t="shared" si="369"/>
        <v>0</v>
      </c>
      <c r="H3290" s="170">
        <f t="shared" si="371"/>
        <v>105400</v>
      </c>
      <c r="I3290" s="183"/>
      <c r="J3290" s="158">
        <f t="shared" si="370"/>
        <v>0</v>
      </c>
    </row>
    <row r="3291" spans="1:10">
      <c r="A3291" s="168">
        <v>18</v>
      </c>
      <c r="B3291" s="25" t="s">
        <v>41</v>
      </c>
      <c r="C3291" s="37"/>
      <c r="D3291" s="38">
        <v>98010</v>
      </c>
      <c r="E3291" s="156">
        <f t="shared" si="368"/>
        <v>0</v>
      </c>
      <c r="F3291" s="157">
        <v>0</v>
      </c>
      <c r="G3291" s="30">
        <f t="shared" si="369"/>
        <v>0</v>
      </c>
      <c r="H3291" s="170">
        <f t="shared" si="371"/>
        <v>90750</v>
      </c>
      <c r="I3291" s="183"/>
      <c r="J3291" s="158">
        <f t="shared" si="370"/>
        <v>0</v>
      </c>
    </row>
    <row r="3292" spans="1:10" ht="17.25">
      <c r="A3292" s="40"/>
      <c r="B3292" s="41" t="s">
        <v>42</v>
      </c>
      <c r="C3292" s="42">
        <f>SUM(C3274:C3291)</f>
        <v>20</v>
      </c>
      <c r="D3292" s="42"/>
      <c r="E3292" s="43">
        <f>SUM(E3274:E3291)</f>
        <v>2398860</v>
      </c>
      <c r="F3292" s="43"/>
      <c r="G3292" s="44">
        <f>SUM(G3274:G3291)</f>
        <v>1799145</v>
      </c>
      <c r="H3292" s="45"/>
      <c r="I3292" s="64"/>
      <c r="J3292" s="45">
        <f>SUM(J3274:J3291)</f>
        <v>1665875</v>
      </c>
    </row>
    <row r="3293" spans="1:10" ht="31.5">
      <c r="A3293" s="46"/>
      <c r="B3293" s="47"/>
      <c r="C3293" s="48"/>
      <c r="D3293" s="48"/>
      <c r="E3293" s="49"/>
      <c r="F3293" s="49"/>
      <c r="G3293" s="50"/>
      <c r="H3293" s="51"/>
      <c r="I3293" s="65"/>
      <c r="J3293" s="184">
        <f>J3292*0.08</f>
        <v>133270</v>
      </c>
    </row>
    <row r="3294" spans="1:10" ht="18">
      <c r="A3294" s="283" t="s">
        <v>43</v>
      </c>
      <c r="B3294" s="283"/>
      <c r="C3294" s="284" t="s">
        <v>44</v>
      </c>
      <c r="D3294" s="284"/>
      <c r="E3294" s="54"/>
      <c r="F3294" s="54"/>
      <c r="G3294" s="55" t="s">
        <v>45</v>
      </c>
      <c r="H3294" s="56"/>
      <c r="I3294" s="66"/>
      <c r="J3294" s="185">
        <f>SUM(J3292:J3293)</f>
        <v>1799145</v>
      </c>
    </row>
    <row r="3296" spans="1:10">
      <c r="B3296" s="131" t="s">
        <v>165</v>
      </c>
      <c r="C3296" s="131" t="s">
        <v>166</v>
      </c>
      <c r="D3296" s="131"/>
      <c r="E3296" s="131" t="s">
        <v>167</v>
      </c>
    </row>
    <row r="3299" spans="1:10" ht="15.75">
      <c r="A3299" s="279" t="s">
        <v>0</v>
      </c>
      <c r="B3299" s="279"/>
      <c r="C3299" s="279"/>
      <c r="D3299" s="279"/>
      <c r="E3299" s="279"/>
      <c r="F3299" s="279"/>
      <c r="G3299" s="279"/>
      <c r="H3299" s="3"/>
      <c r="I3299" s="182"/>
      <c r="J3299" s="3"/>
    </row>
    <row r="3300" spans="1:10" ht="15.75">
      <c r="A3300" s="279" t="s">
        <v>1</v>
      </c>
      <c r="B3300" s="279"/>
      <c r="C3300" s="279"/>
      <c r="D3300" s="279"/>
      <c r="E3300" s="279"/>
      <c r="F3300" s="279"/>
      <c r="G3300" s="279"/>
      <c r="H3300" s="176"/>
      <c r="I3300" s="176"/>
      <c r="J3300" s="176"/>
    </row>
    <row r="3301" spans="1:10" ht="15.75">
      <c r="A3301" s="279" t="s">
        <v>2</v>
      </c>
      <c r="B3301" s="279"/>
      <c r="C3301" s="279"/>
      <c r="D3301" s="279"/>
      <c r="E3301" s="279"/>
      <c r="F3301" s="279"/>
      <c r="G3301" s="279"/>
      <c r="H3301" s="3"/>
      <c r="I3301" s="59"/>
      <c r="J3301" s="3"/>
    </row>
    <row r="3302" spans="1:10" ht="15.75">
      <c r="A3302" s="279" t="s">
        <v>4</v>
      </c>
      <c r="B3302" s="279"/>
      <c r="C3302" s="279"/>
      <c r="D3302" s="279"/>
      <c r="E3302" s="279"/>
      <c r="F3302" s="279"/>
      <c r="G3302" s="279"/>
      <c r="H3302" s="3"/>
      <c r="I3302" s="59"/>
      <c r="J3302" s="3"/>
    </row>
    <row r="3303" spans="1:10" ht="15.75">
      <c r="A3303" s="280" t="s">
        <v>6</v>
      </c>
      <c r="B3303" s="280"/>
      <c r="C3303" s="280"/>
      <c r="D3303" s="280"/>
      <c r="E3303" s="280"/>
      <c r="F3303" s="280"/>
      <c r="G3303" s="280"/>
      <c r="H3303" s="3"/>
      <c r="I3303" s="59"/>
      <c r="J3303" s="3"/>
    </row>
    <row r="3304" spans="1:10" ht="27.75">
      <c r="A3304" s="9"/>
      <c r="B3304" s="9"/>
      <c r="C3304" s="281" t="s">
        <v>457</v>
      </c>
      <c r="D3304" s="281"/>
      <c r="E3304" s="281"/>
      <c r="F3304" s="281"/>
      <c r="G3304" s="281"/>
      <c r="H3304" s="3"/>
      <c r="I3304" s="59"/>
      <c r="J3304" s="3"/>
    </row>
    <row r="3305" spans="1:10" ht="15.75">
      <c r="A3305" s="11" t="s">
        <v>358</v>
      </c>
      <c r="B3305" s="12"/>
      <c r="C3305" s="13"/>
      <c r="D3305" s="286"/>
      <c r="E3305" s="286"/>
      <c r="F3305" s="286"/>
      <c r="G3305" s="286"/>
      <c r="H3305" s="15"/>
      <c r="I3305" s="59"/>
      <c r="J3305" s="3"/>
    </row>
    <row r="3306" spans="1:10" ht="15.75">
      <c r="A3306" s="11" t="s">
        <v>9</v>
      </c>
      <c r="B3306" s="286" t="s">
        <v>372</v>
      </c>
      <c r="C3306" s="286"/>
      <c r="D3306" s="286"/>
      <c r="E3306" s="286"/>
      <c r="F3306" s="286"/>
      <c r="G3306" s="16"/>
      <c r="H3306" s="20" t="s">
        <v>161</v>
      </c>
      <c r="I3306" s="62">
        <v>11696</v>
      </c>
      <c r="J3306" s="61"/>
    </row>
    <row r="3307" spans="1:10" ht="18.75">
      <c r="A3307" s="11" t="s">
        <v>11</v>
      </c>
      <c r="B3307" s="303"/>
      <c r="C3307" s="303"/>
      <c r="D3307" s="303"/>
      <c r="E3307" s="303"/>
      <c r="F3307" s="303"/>
      <c r="G3307" s="180"/>
      <c r="H3307" s="180"/>
      <c r="I3307" s="180"/>
      <c r="J3307" s="3"/>
    </row>
    <row r="3308" spans="1:10" ht="15.75">
      <c r="A3308" s="21" t="s">
        <v>14</v>
      </c>
      <c r="B3308" s="181"/>
      <c r="C3308" s="21" t="s">
        <v>17</v>
      </c>
      <c r="D3308" s="22" t="s">
        <v>18</v>
      </c>
      <c r="E3308" s="23" t="s">
        <v>19</v>
      </c>
      <c r="F3308" s="23" t="s">
        <v>20</v>
      </c>
      <c r="G3308" s="21" t="s">
        <v>21</v>
      </c>
      <c r="H3308" s="3"/>
      <c r="I3308" s="59"/>
      <c r="J3308" s="3"/>
    </row>
    <row r="3309" spans="1:10">
      <c r="A3309" s="24">
        <v>1</v>
      </c>
      <c r="B3309" s="25" t="s">
        <v>23</v>
      </c>
      <c r="C3309" s="26">
        <v>10</v>
      </c>
      <c r="D3309" s="27">
        <v>79305</v>
      </c>
      <c r="E3309" s="28">
        <f t="shared" ref="E3309:E3326" si="372">D3309*C3309</f>
        <v>793050</v>
      </c>
      <c r="F3309" s="29">
        <v>0</v>
      </c>
      <c r="G3309" s="30">
        <f t="shared" ref="G3309:G3326" si="373">E3309-E3309*F3309</f>
        <v>793050</v>
      </c>
      <c r="H3309" s="31">
        <f>D3309/1.08</f>
        <v>73430.555555555547</v>
      </c>
      <c r="I3309" s="59"/>
      <c r="J3309" s="63">
        <f t="shared" ref="J3309:J3326" si="374">H3309*C3309</f>
        <v>734305.5555555555</v>
      </c>
    </row>
    <row r="3310" spans="1:10">
      <c r="A3310" s="120">
        <v>2</v>
      </c>
      <c r="B3310" s="121" t="s">
        <v>25</v>
      </c>
      <c r="C3310" s="126">
        <v>10</v>
      </c>
      <c r="D3310" s="33">
        <v>128591</v>
      </c>
      <c r="E3310" s="123">
        <f t="shared" si="372"/>
        <v>1285910</v>
      </c>
      <c r="F3310" s="29">
        <v>0</v>
      </c>
      <c r="G3310" s="125">
        <f t="shared" si="373"/>
        <v>1285910</v>
      </c>
      <c r="H3310" s="31">
        <f>D3310/1.08</f>
        <v>119065.74074074073</v>
      </c>
      <c r="I3310" s="129"/>
      <c r="J3310" s="63">
        <f t="shared" si="374"/>
        <v>1190657.4074074072</v>
      </c>
    </row>
    <row r="3311" spans="1:10">
      <c r="A3311" s="24">
        <v>3</v>
      </c>
      <c r="B3311" s="25" t="s">
        <v>26</v>
      </c>
      <c r="C3311" s="88"/>
      <c r="D3311" s="27">
        <v>60043</v>
      </c>
      <c r="E3311" s="28">
        <f t="shared" si="372"/>
        <v>0</v>
      </c>
      <c r="F3311" s="29">
        <v>0</v>
      </c>
      <c r="G3311" s="30">
        <f t="shared" si="373"/>
        <v>0</v>
      </c>
      <c r="H3311" s="31">
        <f>D3311/1.08</f>
        <v>55595.370370370365</v>
      </c>
      <c r="I3311" s="59"/>
      <c r="J3311" s="63">
        <f t="shared" si="374"/>
        <v>0</v>
      </c>
    </row>
    <row r="3312" spans="1:10">
      <c r="A3312" s="24">
        <v>4</v>
      </c>
      <c r="B3312" s="25" t="s">
        <v>27</v>
      </c>
      <c r="C3312" s="35"/>
      <c r="D3312" s="27">
        <v>115781</v>
      </c>
      <c r="E3312" s="28">
        <f t="shared" si="372"/>
        <v>0</v>
      </c>
      <c r="F3312" s="29">
        <v>0</v>
      </c>
      <c r="G3312" s="30">
        <f t="shared" si="373"/>
        <v>0</v>
      </c>
      <c r="H3312" s="31">
        <f>D3312/1.08</f>
        <v>107204.62962962962</v>
      </c>
      <c r="I3312" s="59"/>
      <c r="J3312" s="63">
        <f t="shared" si="374"/>
        <v>0</v>
      </c>
    </row>
    <row r="3313" spans="1:10">
      <c r="A3313" s="24">
        <v>5</v>
      </c>
      <c r="B3313" s="25" t="s">
        <v>28</v>
      </c>
      <c r="C3313" s="32"/>
      <c r="D3313" s="33">
        <v>119943</v>
      </c>
      <c r="E3313" s="123">
        <f t="shared" si="372"/>
        <v>0</v>
      </c>
      <c r="F3313" s="124">
        <v>0.25</v>
      </c>
      <c r="G3313" s="125">
        <f t="shared" si="373"/>
        <v>0</v>
      </c>
      <c r="H3313" s="128">
        <f>D3313/1.08*0.75</f>
        <v>83293.75</v>
      </c>
      <c r="I3313" s="59"/>
      <c r="J3313" s="63">
        <f t="shared" si="374"/>
        <v>0</v>
      </c>
    </row>
    <row r="3314" spans="1:10">
      <c r="A3314" s="24">
        <v>6</v>
      </c>
      <c r="B3314" s="25" t="s">
        <v>29</v>
      </c>
      <c r="C3314" s="26"/>
      <c r="D3314" s="27">
        <v>94810</v>
      </c>
      <c r="E3314" s="28">
        <f t="shared" si="372"/>
        <v>0</v>
      </c>
      <c r="F3314" s="29">
        <v>0</v>
      </c>
      <c r="G3314" s="30">
        <f t="shared" si="373"/>
        <v>0</v>
      </c>
      <c r="H3314" s="31">
        <f t="shared" ref="H3314:H3326" si="375">D3314/1.08</f>
        <v>87787.037037037036</v>
      </c>
      <c r="I3314" s="59"/>
      <c r="J3314" s="63">
        <f t="shared" si="374"/>
        <v>0</v>
      </c>
    </row>
    <row r="3315" spans="1:10">
      <c r="A3315" s="24">
        <v>7</v>
      </c>
      <c r="B3315" s="25" t="s">
        <v>30</v>
      </c>
      <c r="C3315" s="34"/>
      <c r="D3315" s="27">
        <v>141396</v>
      </c>
      <c r="E3315" s="28">
        <f t="shared" si="372"/>
        <v>0</v>
      </c>
      <c r="F3315" s="29">
        <v>0</v>
      </c>
      <c r="G3315" s="30">
        <f t="shared" si="373"/>
        <v>0</v>
      </c>
      <c r="H3315" s="31">
        <f t="shared" si="375"/>
        <v>130922.22222222222</v>
      </c>
      <c r="I3315" s="59"/>
      <c r="J3315" s="63">
        <f t="shared" si="374"/>
        <v>0</v>
      </c>
    </row>
    <row r="3316" spans="1:10">
      <c r="A3316" s="24">
        <v>8</v>
      </c>
      <c r="B3316" s="25" t="s">
        <v>31</v>
      </c>
      <c r="C3316" s="26"/>
      <c r="D3316" s="27">
        <v>232931</v>
      </c>
      <c r="E3316" s="28">
        <f t="shared" si="372"/>
        <v>0</v>
      </c>
      <c r="F3316" s="29">
        <v>0</v>
      </c>
      <c r="G3316" s="30">
        <f t="shared" si="373"/>
        <v>0</v>
      </c>
      <c r="H3316" s="31">
        <f t="shared" si="375"/>
        <v>215676.85185185182</v>
      </c>
      <c r="I3316" s="59"/>
      <c r="J3316" s="63">
        <f t="shared" si="374"/>
        <v>0</v>
      </c>
    </row>
    <row r="3317" spans="1:10">
      <c r="A3317" s="24">
        <v>9</v>
      </c>
      <c r="B3317" s="36" t="s">
        <v>32</v>
      </c>
      <c r="C3317" s="26"/>
      <c r="D3317" s="27">
        <v>101534</v>
      </c>
      <c r="E3317" s="28">
        <f t="shared" si="372"/>
        <v>0</v>
      </c>
      <c r="F3317" s="29">
        <v>0</v>
      </c>
      <c r="G3317" s="30">
        <f t="shared" si="373"/>
        <v>0</v>
      </c>
      <c r="H3317" s="31">
        <f t="shared" si="375"/>
        <v>94012.962962962964</v>
      </c>
      <c r="I3317" s="59"/>
      <c r="J3317" s="63">
        <f t="shared" si="374"/>
        <v>0</v>
      </c>
    </row>
    <row r="3318" spans="1:10">
      <c r="A3318" s="168">
        <v>10</v>
      </c>
      <c r="B3318" s="36" t="s">
        <v>33</v>
      </c>
      <c r="C3318" s="37"/>
      <c r="D3318" s="27">
        <v>110148</v>
      </c>
      <c r="E3318" s="156">
        <f t="shared" si="372"/>
        <v>0</v>
      </c>
      <c r="F3318" s="157">
        <v>0</v>
      </c>
      <c r="G3318" s="30">
        <f t="shared" si="373"/>
        <v>0</v>
      </c>
      <c r="H3318" s="170">
        <f t="shared" si="375"/>
        <v>101988.88888888888</v>
      </c>
      <c r="I3318" s="183"/>
      <c r="J3318" s="158">
        <f t="shared" si="374"/>
        <v>0</v>
      </c>
    </row>
    <row r="3319" spans="1:10">
      <c r="A3319" s="24">
        <v>11</v>
      </c>
      <c r="B3319" s="25" t="s">
        <v>34</v>
      </c>
      <c r="C3319" s="37">
        <v>10</v>
      </c>
      <c r="D3319" s="27">
        <v>54198</v>
      </c>
      <c r="E3319" s="28">
        <f t="shared" si="372"/>
        <v>541980</v>
      </c>
      <c r="F3319" s="29">
        <v>0</v>
      </c>
      <c r="G3319" s="30">
        <f t="shared" si="373"/>
        <v>541980</v>
      </c>
      <c r="H3319" s="31">
        <f t="shared" si="375"/>
        <v>50183.333333333328</v>
      </c>
      <c r="I3319" s="59"/>
      <c r="J3319" s="63">
        <f t="shared" si="374"/>
        <v>501833.33333333326</v>
      </c>
    </row>
    <row r="3320" spans="1:10">
      <c r="A3320" s="24">
        <v>12</v>
      </c>
      <c r="B3320" s="25" t="s">
        <v>35</v>
      </c>
      <c r="C3320" s="37"/>
      <c r="D3320" s="27">
        <v>49680</v>
      </c>
      <c r="E3320" s="28">
        <f t="shared" si="372"/>
        <v>0</v>
      </c>
      <c r="F3320" s="29">
        <v>0</v>
      </c>
      <c r="G3320" s="30">
        <f t="shared" si="373"/>
        <v>0</v>
      </c>
      <c r="H3320" s="31">
        <f t="shared" si="375"/>
        <v>46000</v>
      </c>
      <c r="I3320" s="59"/>
      <c r="J3320" s="63">
        <f t="shared" si="374"/>
        <v>0</v>
      </c>
    </row>
    <row r="3321" spans="1:10">
      <c r="A3321" s="168">
        <v>13</v>
      </c>
      <c r="B3321" s="25" t="s">
        <v>36</v>
      </c>
      <c r="C3321" s="37"/>
      <c r="D3321" s="38">
        <v>64152</v>
      </c>
      <c r="E3321" s="156">
        <f t="shared" si="372"/>
        <v>0</v>
      </c>
      <c r="F3321" s="157">
        <v>0</v>
      </c>
      <c r="G3321" s="30">
        <f t="shared" si="373"/>
        <v>0</v>
      </c>
      <c r="H3321" s="170">
        <f t="shared" si="375"/>
        <v>59399.999999999993</v>
      </c>
      <c r="I3321" s="183"/>
      <c r="J3321" s="158">
        <f t="shared" si="374"/>
        <v>0</v>
      </c>
    </row>
    <row r="3322" spans="1:10">
      <c r="A3322" s="168">
        <v>14</v>
      </c>
      <c r="B3322" s="25" t="s">
        <v>37</v>
      </c>
      <c r="C3322" s="37"/>
      <c r="D3322" s="38">
        <v>65934</v>
      </c>
      <c r="E3322" s="156">
        <f t="shared" si="372"/>
        <v>0</v>
      </c>
      <c r="F3322" s="157">
        <v>0</v>
      </c>
      <c r="G3322" s="30">
        <f t="shared" si="373"/>
        <v>0</v>
      </c>
      <c r="H3322" s="170">
        <f t="shared" si="375"/>
        <v>61049.999999999993</v>
      </c>
      <c r="I3322" s="183"/>
      <c r="J3322" s="158">
        <f t="shared" si="374"/>
        <v>0</v>
      </c>
    </row>
    <row r="3323" spans="1:10">
      <c r="A3323" s="168">
        <v>15</v>
      </c>
      <c r="B3323" s="25" t="s">
        <v>38</v>
      </c>
      <c r="C3323" s="37"/>
      <c r="D3323" s="38">
        <v>76626</v>
      </c>
      <c r="E3323" s="156">
        <f t="shared" si="372"/>
        <v>0</v>
      </c>
      <c r="F3323" s="157">
        <v>0</v>
      </c>
      <c r="G3323" s="30">
        <f t="shared" si="373"/>
        <v>0</v>
      </c>
      <c r="H3323" s="170">
        <f t="shared" si="375"/>
        <v>70950</v>
      </c>
      <c r="I3323" s="183"/>
      <c r="J3323" s="158">
        <f t="shared" si="374"/>
        <v>0</v>
      </c>
    </row>
    <row r="3324" spans="1:10">
      <c r="A3324" s="168">
        <v>16</v>
      </c>
      <c r="B3324" s="25" t="s">
        <v>39</v>
      </c>
      <c r="C3324" s="37"/>
      <c r="D3324" s="38">
        <v>80190</v>
      </c>
      <c r="E3324" s="156">
        <f t="shared" si="372"/>
        <v>0</v>
      </c>
      <c r="F3324" s="157">
        <v>0</v>
      </c>
      <c r="G3324" s="30">
        <f t="shared" si="373"/>
        <v>0</v>
      </c>
      <c r="H3324" s="170">
        <f t="shared" si="375"/>
        <v>74250</v>
      </c>
      <c r="I3324" s="183"/>
      <c r="J3324" s="158">
        <f t="shared" si="374"/>
        <v>0</v>
      </c>
    </row>
    <row r="3325" spans="1:10">
      <c r="A3325" s="168">
        <v>17</v>
      </c>
      <c r="B3325" s="25" t="s">
        <v>40</v>
      </c>
      <c r="C3325" s="37"/>
      <c r="D3325" s="38">
        <v>113832</v>
      </c>
      <c r="E3325" s="156">
        <f t="shared" si="372"/>
        <v>0</v>
      </c>
      <c r="F3325" s="157">
        <v>0</v>
      </c>
      <c r="G3325" s="30">
        <f t="shared" si="373"/>
        <v>0</v>
      </c>
      <c r="H3325" s="170">
        <f t="shared" si="375"/>
        <v>105400</v>
      </c>
      <c r="I3325" s="183"/>
      <c r="J3325" s="158">
        <f t="shared" si="374"/>
        <v>0</v>
      </c>
    </row>
    <row r="3326" spans="1:10">
      <c r="A3326" s="168">
        <v>18</v>
      </c>
      <c r="B3326" s="25" t="s">
        <v>41</v>
      </c>
      <c r="C3326" s="37"/>
      <c r="D3326" s="38">
        <v>98010</v>
      </c>
      <c r="E3326" s="156">
        <f t="shared" si="372"/>
        <v>0</v>
      </c>
      <c r="F3326" s="157">
        <v>0</v>
      </c>
      <c r="G3326" s="30">
        <f t="shared" si="373"/>
        <v>0</v>
      </c>
      <c r="H3326" s="170">
        <f t="shared" si="375"/>
        <v>90750</v>
      </c>
      <c r="I3326" s="183"/>
      <c r="J3326" s="158">
        <f t="shared" si="374"/>
        <v>0</v>
      </c>
    </row>
    <row r="3327" spans="1:10" ht="17.25">
      <c r="A3327" s="40"/>
      <c r="B3327" s="41" t="s">
        <v>42</v>
      </c>
      <c r="C3327" s="42">
        <f>SUM(C3309:C3326)</f>
        <v>30</v>
      </c>
      <c r="D3327" s="42"/>
      <c r="E3327" s="43">
        <f>SUM(E3309:E3326)</f>
        <v>2620940</v>
      </c>
      <c r="F3327" s="43"/>
      <c r="G3327" s="44">
        <f>SUM(G3309:G3326)</f>
        <v>2620940</v>
      </c>
      <c r="H3327" s="45"/>
      <c r="I3327" s="64"/>
      <c r="J3327" s="45">
        <f>SUM(J3309:J3326)</f>
        <v>2426796.2962962957</v>
      </c>
    </row>
    <row r="3328" spans="1:10" ht="31.5">
      <c r="A3328" s="46"/>
      <c r="B3328" s="47"/>
      <c r="C3328" s="48"/>
      <c r="D3328" s="48"/>
      <c r="E3328" s="49"/>
      <c r="F3328" s="49"/>
      <c r="G3328" s="50"/>
      <c r="H3328" s="51"/>
      <c r="I3328" s="65"/>
      <c r="J3328" s="184">
        <f>J3327*0.08</f>
        <v>194143.70370370365</v>
      </c>
    </row>
    <row r="3329" spans="1:10" ht="18">
      <c r="A3329" s="283" t="s">
        <v>43</v>
      </c>
      <c r="B3329" s="283"/>
      <c r="C3329" s="284" t="s">
        <v>44</v>
      </c>
      <c r="D3329" s="284"/>
      <c r="E3329" s="54"/>
      <c r="F3329" s="54"/>
      <c r="G3329" s="55" t="s">
        <v>45</v>
      </c>
      <c r="H3329" s="56"/>
      <c r="I3329" s="66"/>
      <c r="J3329" s="185">
        <f>SUM(J3327:J3328)</f>
        <v>2620939.9999999995</v>
      </c>
    </row>
    <row r="3331" spans="1:10">
      <c r="B3331" s="131" t="s">
        <v>165</v>
      </c>
      <c r="C3331" s="131" t="s">
        <v>166</v>
      </c>
      <c r="D3331" s="131"/>
      <c r="E3331" s="131" t="s">
        <v>167</v>
      </c>
    </row>
    <row r="3334" spans="1:10" ht="15.75">
      <c r="A3334" s="279" t="s">
        <v>0</v>
      </c>
      <c r="B3334" s="279"/>
      <c r="C3334" s="279"/>
      <c r="D3334" s="279"/>
      <c r="E3334" s="279"/>
      <c r="F3334" s="279"/>
      <c r="G3334" s="279"/>
      <c r="H3334" s="3"/>
      <c r="I3334" s="182"/>
      <c r="J3334" s="3"/>
    </row>
    <row r="3335" spans="1:10" ht="15.75">
      <c r="A3335" s="279" t="s">
        <v>1</v>
      </c>
      <c r="B3335" s="279"/>
      <c r="C3335" s="279"/>
      <c r="D3335" s="279"/>
      <c r="E3335" s="279"/>
      <c r="F3335" s="279"/>
      <c r="G3335" s="279"/>
      <c r="H3335" s="176"/>
      <c r="I3335" s="176"/>
      <c r="J3335" s="176"/>
    </row>
    <row r="3336" spans="1:10" ht="15.75">
      <c r="A3336" s="279" t="s">
        <v>2</v>
      </c>
      <c r="B3336" s="279"/>
      <c r="C3336" s="279"/>
      <c r="D3336" s="279"/>
      <c r="E3336" s="279"/>
      <c r="F3336" s="279"/>
      <c r="G3336" s="279"/>
      <c r="H3336" s="3"/>
      <c r="I3336" s="59"/>
      <c r="J3336" s="3"/>
    </row>
    <row r="3337" spans="1:10" ht="15.75">
      <c r="A3337" s="279" t="s">
        <v>4</v>
      </c>
      <c r="B3337" s="279"/>
      <c r="C3337" s="279"/>
      <c r="D3337" s="279"/>
      <c r="E3337" s="279"/>
      <c r="F3337" s="279"/>
      <c r="G3337" s="279"/>
      <c r="H3337" s="3" t="s">
        <v>356</v>
      </c>
      <c r="I3337" s="59"/>
      <c r="J3337" s="3"/>
    </row>
    <row r="3338" spans="1:10" ht="15.75">
      <c r="A3338" s="280" t="s">
        <v>6</v>
      </c>
      <c r="B3338" s="280"/>
      <c r="C3338" s="280"/>
      <c r="D3338" s="280"/>
      <c r="E3338" s="280"/>
      <c r="F3338" s="280"/>
      <c r="G3338" s="280"/>
      <c r="H3338" s="3"/>
      <c r="I3338" s="59"/>
      <c r="J3338" s="3"/>
    </row>
    <row r="3339" spans="1:10" ht="27.75">
      <c r="A3339" s="9"/>
      <c r="B3339" s="9"/>
      <c r="C3339" s="281" t="s">
        <v>457</v>
      </c>
      <c r="D3339" s="281"/>
      <c r="E3339" s="281"/>
      <c r="F3339" s="281"/>
      <c r="G3339" s="281"/>
      <c r="H3339" s="3"/>
      <c r="I3339" s="59"/>
      <c r="J3339" s="3"/>
    </row>
    <row r="3340" spans="1:10" ht="15.75">
      <c r="A3340" s="11" t="s">
        <v>358</v>
      </c>
      <c r="B3340" s="12"/>
      <c r="C3340" s="13"/>
      <c r="D3340" s="286"/>
      <c r="E3340" s="286"/>
      <c r="F3340" s="286"/>
      <c r="G3340" s="286"/>
      <c r="H3340" s="15"/>
      <c r="I3340" s="59"/>
      <c r="J3340" s="3"/>
    </row>
    <row r="3341" spans="1:10" ht="15.75">
      <c r="A3341" s="11" t="s">
        <v>9</v>
      </c>
      <c r="B3341" s="286" t="s">
        <v>458</v>
      </c>
      <c r="C3341" s="286"/>
      <c r="D3341" s="286"/>
      <c r="E3341" s="286"/>
      <c r="F3341" s="286"/>
      <c r="G3341" s="16"/>
      <c r="H3341" s="20" t="s">
        <v>161</v>
      </c>
      <c r="I3341" s="62">
        <v>11696</v>
      </c>
      <c r="J3341" s="61"/>
    </row>
    <row r="3342" spans="1:10" ht="18.75">
      <c r="A3342" s="11" t="s">
        <v>11</v>
      </c>
      <c r="B3342" s="303" t="s">
        <v>459</v>
      </c>
      <c r="C3342" s="303"/>
      <c r="D3342" s="303"/>
      <c r="E3342" s="303"/>
      <c r="F3342" s="303"/>
      <c r="G3342" s="180"/>
      <c r="H3342" s="180"/>
      <c r="I3342" s="180"/>
      <c r="J3342" s="3"/>
    </row>
    <row r="3343" spans="1:10" ht="15.75">
      <c r="A3343" s="21" t="s">
        <v>14</v>
      </c>
      <c r="B3343" s="181"/>
      <c r="C3343" s="21" t="s">
        <v>17</v>
      </c>
      <c r="D3343" s="22" t="s">
        <v>18</v>
      </c>
      <c r="E3343" s="23" t="s">
        <v>19</v>
      </c>
      <c r="F3343" s="23" t="s">
        <v>20</v>
      </c>
      <c r="G3343" s="21" t="s">
        <v>21</v>
      </c>
      <c r="H3343" s="3"/>
      <c r="I3343" s="59"/>
      <c r="J3343" s="3"/>
    </row>
    <row r="3344" spans="1:10">
      <c r="A3344" s="24">
        <v>1</v>
      </c>
      <c r="B3344" s="25" t="s">
        <v>23</v>
      </c>
      <c r="C3344" s="26">
        <v>20</v>
      </c>
      <c r="D3344" s="27">
        <v>79305</v>
      </c>
      <c r="E3344" s="28">
        <f t="shared" ref="E3344:E3361" si="376">D3344*C3344</f>
        <v>1586100</v>
      </c>
      <c r="F3344" s="29">
        <v>0</v>
      </c>
      <c r="G3344" s="30">
        <f t="shared" ref="G3344:G3361" si="377">E3344-E3344*F3344</f>
        <v>1586100</v>
      </c>
      <c r="H3344" s="31">
        <f>D3344/1.08</f>
        <v>73430.555555555547</v>
      </c>
      <c r="I3344" s="59"/>
      <c r="J3344" s="63">
        <f t="shared" ref="J3344:J3361" si="378">H3344*C3344</f>
        <v>1468611.111111111</v>
      </c>
    </row>
    <row r="3345" spans="1:10">
      <c r="A3345" s="120">
        <v>2</v>
      </c>
      <c r="B3345" s="121" t="s">
        <v>25</v>
      </c>
      <c r="C3345" s="126"/>
      <c r="D3345" s="33">
        <v>128591</v>
      </c>
      <c r="E3345" s="123">
        <f t="shared" si="376"/>
        <v>0</v>
      </c>
      <c r="F3345" s="29">
        <v>0</v>
      </c>
      <c r="G3345" s="125">
        <f t="shared" si="377"/>
        <v>0</v>
      </c>
      <c r="H3345" s="31">
        <f>D3345/1.08</f>
        <v>119065.74074074073</v>
      </c>
      <c r="I3345" s="129"/>
      <c r="J3345" s="63">
        <f t="shared" si="378"/>
        <v>0</v>
      </c>
    </row>
    <row r="3346" spans="1:10">
      <c r="A3346" s="24">
        <v>3</v>
      </c>
      <c r="B3346" s="25" t="s">
        <v>26</v>
      </c>
      <c r="C3346" s="88"/>
      <c r="D3346" s="27">
        <v>60043</v>
      </c>
      <c r="E3346" s="28">
        <f t="shared" si="376"/>
        <v>0</v>
      </c>
      <c r="F3346" s="29">
        <v>0</v>
      </c>
      <c r="G3346" s="30">
        <f t="shared" si="377"/>
        <v>0</v>
      </c>
      <c r="H3346" s="31">
        <f>D3346/1.08</f>
        <v>55595.370370370365</v>
      </c>
      <c r="I3346" s="59"/>
      <c r="J3346" s="63">
        <f t="shared" si="378"/>
        <v>0</v>
      </c>
    </row>
    <row r="3347" spans="1:10">
      <c r="A3347" s="24">
        <v>4</v>
      </c>
      <c r="B3347" s="25" t="s">
        <v>27</v>
      </c>
      <c r="C3347" s="35"/>
      <c r="D3347" s="27">
        <v>115781</v>
      </c>
      <c r="E3347" s="28">
        <f t="shared" si="376"/>
        <v>0</v>
      </c>
      <c r="F3347" s="29">
        <v>0</v>
      </c>
      <c r="G3347" s="30">
        <f t="shared" si="377"/>
        <v>0</v>
      </c>
      <c r="H3347" s="31">
        <f>D3347/1.08</f>
        <v>107204.62962962962</v>
      </c>
      <c r="I3347" s="59"/>
      <c r="J3347" s="63">
        <f t="shared" si="378"/>
        <v>0</v>
      </c>
    </row>
    <row r="3348" spans="1:10">
      <c r="A3348" s="24">
        <v>5</v>
      </c>
      <c r="B3348" s="25" t="s">
        <v>28</v>
      </c>
      <c r="C3348" s="32">
        <v>20</v>
      </c>
      <c r="D3348" s="33">
        <v>119943</v>
      </c>
      <c r="E3348" s="123">
        <f t="shared" si="376"/>
        <v>2398860</v>
      </c>
      <c r="F3348" s="124">
        <v>0.25</v>
      </c>
      <c r="G3348" s="125">
        <f t="shared" si="377"/>
        <v>1799145</v>
      </c>
      <c r="H3348" s="128">
        <f>D3348/1.08*0.75</f>
        <v>83293.75</v>
      </c>
      <c r="I3348" s="59"/>
      <c r="J3348" s="63">
        <f t="shared" si="378"/>
        <v>1665875</v>
      </c>
    </row>
    <row r="3349" spans="1:10">
      <c r="A3349" s="24">
        <v>6</v>
      </c>
      <c r="B3349" s="25" t="s">
        <v>29</v>
      </c>
      <c r="C3349" s="26"/>
      <c r="D3349" s="27">
        <v>94810</v>
      </c>
      <c r="E3349" s="28">
        <f t="shared" si="376"/>
        <v>0</v>
      </c>
      <c r="F3349" s="29">
        <v>0</v>
      </c>
      <c r="G3349" s="30">
        <f t="shared" si="377"/>
        <v>0</v>
      </c>
      <c r="H3349" s="31">
        <f t="shared" ref="H3349:H3361" si="379">D3349/1.08</f>
        <v>87787.037037037036</v>
      </c>
      <c r="I3349" s="59"/>
      <c r="J3349" s="63">
        <f t="shared" si="378"/>
        <v>0</v>
      </c>
    </row>
    <row r="3350" spans="1:10">
      <c r="A3350" s="24">
        <v>7</v>
      </c>
      <c r="B3350" s="25" t="s">
        <v>30</v>
      </c>
      <c r="C3350" s="34"/>
      <c r="D3350" s="27">
        <v>141396</v>
      </c>
      <c r="E3350" s="28">
        <f t="shared" si="376"/>
        <v>0</v>
      </c>
      <c r="F3350" s="29">
        <v>0</v>
      </c>
      <c r="G3350" s="30">
        <f t="shared" si="377"/>
        <v>0</v>
      </c>
      <c r="H3350" s="31">
        <f t="shared" si="379"/>
        <v>130922.22222222222</v>
      </c>
      <c r="I3350" s="59"/>
      <c r="J3350" s="63">
        <f t="shared" si="378"/>
        <v>0</v>
      </c>
    </row>
    <row r="3351" spans="1:10">
      <c r="A3351" s="24">
        <v>8</v>
      </c>
      <c r="B3351" s="25" t="s">
        <v>31</v>
      </c>
      <c r="C3351" s="26"/>
      <c r="D3351" s="27">
        <v>232931</v>
      </c>
      <c r="E3351" s="28">
        <f t="shared" si="376"/>
        <v>0</v>
      </c>
      <c r="F3351" s="29">
        <v>0</v>
      </c>
      <c r="G3351" s="30">
        <f t="shared" si="377"/>
        <v>0</v>
      </c>
      <c r="H3351" s="31">
        <f t="shared" si="379"/>
        <v>215676.85185185182</v>
      </c>
      <c r="I3351" s="59"/>
      <c r="J3351" s="63">
        <f t="shared" si="378"/>
        <v>0</v>
      </c>
    </row>
    <row r="3352" spans="1:10">
      <c r="A3352" s="24">
        <v>9</v>
      </c>
      <c r="B3352" s="36" t="s">
        <v>32</v>
      </c>
      <c r="C3352" s="26"/>
      <c r="D3352" s="27">
        <v>101534</v>
      </c>
      <c r="E3352" s="28">
        <f t="shared" si="376"/>
        <v>0</v>
      </c>
      <c r="F3352" s="29">
        <v>0</v>
      </c>
      <c r="G3352" s="30">
        <f t="shared" si="377"/>
        <v>0</v>
      </c>
      <c r="H3352" s="31">
        <f t="shared" si="379"/>
        <v>94012.962962962964</v>
      </c>
      <c r="I3352" s="59"/>
      <c r="J3352" s="63">
        <f t="shared" si="378"/>
        <v>0</v>
      </c>
    </row>
    <row r="3353" spans="1:10">
      <c r="A3353" s="168">
        <v>10</v>
      </c>
      <c r="B3353" s="36" t="s">
        <v>33</v>
      </c>
      <c r="C3353" s="37"/>
      <c r="D3353" s="27">
        <v>110148</v>
      </c>
      <c r="E3353" s="156">
        <f t="shared" si="376"/>
        <v>0</v>
      </c>
      <c r="F3353" s="157">
        <v>0</v>
      </c>
      <c r="G3353" s="30">
        <f t="shared" si="377"/>
        <v>0</v>
      </c>
      <c r="H3353" s="170">
        <f t="shared" si="379"/>
        <v>101988.88888888888</v>
      </c>
      <c r="I3353" s="183"/>
      <c r="J3353" s="158">
        <f t="shared" si="378"/>
        <v>0</v>
      </c>
    </row>
    <row r="3354" spans="1:10">
      <c r="A3354" s="24">
        <v>11</v>
      </c>
      <c r="B3354" s="25" t="s">
        <v>34</v>
      </c>
      <c r="C3354" s="37"/>
      <c r="D3354" s="27">
        <v>54198</v>
      </c>
      <c r="E3354" s="28">
        <f t="shared" si="376"/>
        <v>0</v>
      </c>
      <c r="F3354" s="29">
        <v>0</v>
      </c>
      <c r="G3354" s="30">
        <f t="shared" si="377"/>
        <v>0</v>
      </c>
      <c r="H3354" s="31">
        <f t="shared" si="379"/>
        <v>50183.333333333328</v>
      </c>
      <c r="I3354" s="59"/>
      <c r="J3354" s="63">
        <f t="shared" si="378"/>
        <v>0</v>
      </c>
    </row>
    <row r="3355" spans="1:10">
      <c r="A3355" s="24">
        <v>12</v>
      </c>
      <c r="B3355" s="25" t="s">
        <v>35</v>
      </c>
      <c r="C3355" s="37"/>
      <c r="D3355" s="27">
        <v>49680</v>
      </c>
      <c r="E3355" s="28">
        <f t="shared" si="376"/>
        <v>0</v>
      </c>
      <c r="F3355" s="29">
        <v>0</v>
      </c>
      <c r="G3355" s="30">
        <f t="shared" si="377"/>
        <v>0</v>
      </c>
      <c r="H3355" s="31">
        <f t="shared" si="379"/>
        <v>46000</v>
      </c>
      <c r="I3355" s="59"/>
      <c r="J3355" s="63">
        <f t="shared" si="378"/>
        <v>0</v>
      </c>
    </row>
    <row r="3356" spans="1:10">
      <c r="A3356" s="168">
        <v>13</v>
      </c>
      <c r="B3356" s="25" t="s">
        <v>36</v>
      </c>
      <c r="C3356" s="37"/>
      <c r="D3356" s="38">
        <v>64152</v>
      </c>
      <c r="E3356" s="156">
        <f t="shared" si="376"/>
        <v>0</v>
      </c>
      <c r="F3356" s="157">
        <v>0</v>
      </c>
      <c r="G3356" s="30">
        <f t="shared" si="377"/>
        <v>0</v>
      </c>
      <c r="H3356" s="170">
        <f t="shared" si="379"/>
        <v>59399.999999999993</v>
      </c>
      <c r="I3356" s="183"/>
      <c r="J3356" s="158">
        <f t="shared" si="378"/>
        <v>0</v>
      </c>
    </row>
    <row r="3357" spans="1:10">
      <c r="A3357" s="168">
        <v>14</v>
      </c>
      <c r="B3357" s="25" t="s">
        <v>37</v>
      </c>
      <c r="C3357" s="37"/>
      <c r="D3357" s="38">
        <v>65934</v>
      </c>
      <c r="E3357" s="156">
        <f t="shared" si="376"/>
        <v>0</v>
      </c>
      <c r="F3357" s="157">
        <v>0</v>
      </c>
      <c r="G3357" s="30">
        <f t="shared" si="377"/>
        <v>0</v>
      </c>
      <c r="H3357" s="170">
        <f t="shared" si="379"/>
        <v>61049.999999999993</v>
      </c>
      <c r="I3357" s="183"/>
      <c r="J3357" s="158">
        <f t="shared" si="378"/>
        <v>0</v>
      </c>
    </row>
    <row r="3358" spans="1:10">
      <c r="A3358" s="168">
        <v>15</v>
      </c>
      <c r="B3358" s="25" t="s">
        <v>38</v>
      </c>
      <c r="C3358" s="37">
        <v>5</v>
      </c>
      <c r="D3358" s="38">
        <v>76626</v>
      </c>
      <c r="E3358" s="156">
        <f t="shared" si="376"/>
        <v>383130</v>
      </c>
      <c r="F3358" s="157">
        <v>0</v>
      </c>
      <c r="G3358" s="30">
        <f t="shared" si="377"/>
        <v>383130</v>
      </c>
      <c r="H3358" s="170">
        <f t="shared" si="379"/>
        <v>70950</v>
      </c>
      <c r="I3358" s="183"/>
      <c r="J3358" s="158">
        <f t="shared" si="378"/>
        <v>354750</v>
      </c>
    </row>
    <row r="3359" spans="1:10">
      <c r="A3359" s="168">
        <v>16</v>
      </c>
      <c r="B3359" s="25" t="s">
        <v>39</v>
      </c>
      <c r="C3359" s="37">
        <v>5</v>
      </c>
      <c r="D3359" s="38">
        <v>80190</v>
      </c>
      <c r="E3359" s="156">
        <f t="shared" si="376"/>
        <v>400950</v>
      </c>
      <c r="F3359" s="157">
        <v>0</v>
      </c>
      <c r="G3359" s="30">
        <f t="shared" si="377"/>
        <v>400950</v>
      </c>
      <c r="H3359" s="170">
        <f t="shared" si="379"/>
        <v>74250</v>
      </c>
      <c r="I3359" s="183"/>
      <c r="J3359" s="158">
        <f t="shared" si="378"/>
        <v>371250</v>
      </c>
    </row>
    <row r="3360" spans="1:10">
      <c r="A3360" s="168">
        <v>17</v>
      </c>
      <c r="B3360" s="25" t="s">
        <v>40</v>
      </c>
      <c r="C3360" s="37"/>
      <c r="D3360" s="38">
        <v>113832</v>
      </c>
      <c r="E3360" s="156">
        <f t="shared" si="376"/>
        <v>0</v>
      </c>
      <c r="F3360" s="157">
        <v>0</v>
      </c>
      <c r="G3360" s="30">
        <f t="shared" si="377"/>
        <v>0</v>
      </c>
      <c r="H3360" s="170">
        <f t="shared" si="379"/>
        <v>105400</v>
      </c>
      <c r="I3360" s="183"/>
      <c r="J3360" s="158">
        <f t="shared" si="378"/>
        <v>0</v>
      </c>
    </row>
    <row r="3361" spans="1:10">
      <c r="A3361" s="168">
        <v>18</v>
      </c>
      <c r="B3361" s="25" t="s">
        <v>41</v>
      </c>
      <c r="C3361" s="37"/>
      <c r="D3361" s="38">
        <v>98010</v>
      </c>
      <c r="E3361" s="156">
        <f t="shared" si="376"/>
        <v>0</v>
      </c>
      <c r="F3361" s="157">
        <v>0</v>
      </c>
      <c r="G3361" s="30">
        <f t="shared" si="377"/>
        <v>0</v>
      </c>
      <c r="H3361" s="170">
        <f t="shared" si="379"/>
        <v>90750</v>
      </c>
      <c r="I3361" s="183"/>
      <c r="J3361" s="158">
        <f t="shared" si="378"/>
        <v>0</v>
      </c>
    </row>
    <row r="3362" spans="1:10" ht="17.25">
      <c r="A3362" s="40"/>
      <c r="B3362" s="41" t="s">
        <v>42</v>
      </c>
      <c r="C3362" s="42">
        <f>SUM(C3344:C3361)</f>
        <v>50</v>
      </c>
      <c r="D3362" s="42"/>
      <c r="E3362" s="43">
        <f>SUM(E3344:E3361)</f>
        <v>4769040</v>
      </c>
      <c r="F3362" s="43"/>
      <c r="G3362" s="44">
        <f>SUM(G3344:G3361)</f>
        <v>4169325</v>
      </c>
      <c r="H3362" s="45"/>
      <c r="I3362" s="64"/>
      <c r="J3362" s="45">
        <f>SUM(J3344:J3361)</f>
        <v>3860486.111111111</v>
      </c>
    </row>
    <row r="3363" spans="1:10" ht="31.5">
      <c r="A3363" s="46"/>
      <c r="B3363" s="47"/>
      <c r="C3363" s="48"/>
      <c r="D3363" s="48"/>
      <c r="E3363" s="49"/>
      <c r="F3363" s="49"/>
      <c r="G3363" s="50"/>
      <c r="H3363" s="51"/>
      <c r="I3363" s="65"/>
      <c r="J3363" s="184">
        <f>J3362*0.08</f>
        <v>308838.88888888888</v>
      </c>
    </row>
    <row r="3364" spans="1:10" ht="18">
      <c r="A3364" s="283" t="s">
        <v>43</v>
      </c>
      <c r="B3364" s="283"/>
      <c r="C3364" s="284" t="s">
        <v>44</v>
      </c>
      <c r="D3364" s="284"/>
      <c r="E3364" s="54"/>
      <c r="F3364" s="54"/>
      <c r="G3364" s="55" t="s">
        <v>45</v>
      </c>
      <c r="H3364" s="56"/>
      <c r="I3364" s="66"/>
      <c r="J3364" s="185">
        <f>SUM(J3362:J3363)</f>
        <v>4169325</v>
      </c>
    </row>
    <row r="3366" spans="1:10">
      <c r="B3366" s="131" t="s">
        <v>165</v>
      </c>
      <c r="C3366" s="131" t="s">
        <v>166</v>
      </c>
      <c r="D3366" s="131"/>
      <c r="E3366" s="131" t="s">
        <v>167</v>
      </c>
    </row>
    <row r="3370" spans="1:10" ht="15.75">
      <c r="A3370" s="279" t="s">
        <v>0</v>
      </c>
      <c r="B3370" s="279"/>
      <c r="C3370" s="279"/>
      <c r="D3370" s="279"/>
      <c r="E3370" s="279"/>
      <c r="F3370" s="279"/>
      <c r="G3370" s="279"/>
      <c r="H3370" s="3"/>
      <c r="I3370" s="182"/>
      <c r="J3370" s="3"/>
    </row>
    <row r="3371" spans="1:10" ht="15.75">
      <c r="A3371" s="279" t="s">
        <v>1</v>
      </c>
      <c r="B3371" s="279"/>
      <c r="C3371" s="279"/>
      <c r="D3371" s="279"/>
      <c r="E3371" s="279"/>
      <c r="F3371" s="279"/>
      <c r="G3371" s="279"/>
      <c r="H3371" s="176"/>
      <c r="I3371" s="176"/>
      <c r="J3371" s="176"/>
    </row>
    <row r="3372" spans="1:10" ht="15.75">
      <c r="A3372" s="279" t="s">
        <v>2</v>
      </c>
      <c r="B3372" s="279"/>
      <c r="C3372" s="279"/>
      <c r="D3372" s="279"/>
      <c r="E3372" s="279"/>
      <c r="F3372" s="279"/>
      <c r="G3372" s="279"/>
      <c r="H3372" s="3"/>
      <c r="I3372" s="59"/>
      <c r="J3372" s="3"/>
    </row>
    <row r="3373" spans="1:10" ht="15.75">
      <c r="A3373" s="279" t="s">
        <v>4</v>
      </c>
      <c r="B3373" s="279"/>
      <c r="C3373" s="279"/>
      <c r="D3373" s="279"/>
      <c r="E3373" s="279"/>
      <c r="F3373" s="279"/>
      <c r="G3373" s="279"/>
      <c r="H3373" s="3"/>
      <c r="I3373" s="59"/>
      <c r="J3373" s="3"/>
    </row>
    <row r="3374" spans="1:10" ht="15.75">
      <c r="A3374" s="280" t="s">
        <v>6</v>
      </c>
      <c r="B3374" s="280"/>
      <c r="C3374" s="280"/>
      <c r="D3374" s="280"/>
      <c r="E3374" s="280"/>
      <c r="F3374" s="280"/>
      <c r="G3374" s="280"/>
      <c r="H3374" s="3"/>
      <c r="I3374" s="59"/>
      <c r="J3374" s="3"/>
    </row>
    <row r="3375" spans="1:10" ht="27.75">
      <c r="A3375" s="9"/>
      <c r="B3375" s="9"/>
      <c r="C3375" s="281" t="s">
        <v>453</v>
      </c>
      <c r="D3375" s="281"/>
      <c r="E3375" s="281"/>
      <c r="F3375" s="281"/>
      <c r="G3375" s="281"/>
      <c r="H3375" s="3"/>
      <c r="I3375" s="59"/>
      <c r="J3375" s="3"/>
    </row>
    <row r="3376" spans="1:10" ht="15.75">
      <c r="A3376" s="11" t="s">
        <v>358</v>
      </c>
      <c r="B3376" s="12"/>
      <c r="C3376" s="13"/>
      <c r="D3376" s="286"/>
      <c r="E3376" s="286"/>
      <c r="F3376" s="286"/>
      <c r="G3376" s="286"/>
      <c r="H3376" s="15"/>
      <c r="I3376" s="59"/>
      <c r="J3376" s="3"/>
    </row>
    <row r="3377" spans="1:10" ht="15.75">
      <c r="A3377" s="11" t="s">
        <v>9</v>
      </c>
      <c r="B3377" s="286" t="s">
        <v>460</v>
      </c>
      <c r="C3377" s="286"/>
      <c r="D3377" s="286"/>
      <c r="E3377" s="286"/>
      <c r="F3377" s="286"/>
      <c r="G3377" s="16"/>
      <c r="H3377" s="20" t="s">
        <v>161</v>
      </c>
      <c r="I3377" s="62">
        <v>11674</v>
      </c>
      <c r="J3377" s="61"/>
    </row>
    <row r="3378" spans="1:10" ht="18.75">
      <c r="A3378" s="11" t="s">
        <v>11</v>
      </c>
      <c r="B3378" s="303"/>
      <c r="C3378" s="303"/>
      <c r="D3378" s="303"/>
      <c r="E3378" s="303"/>
      <c r="F3378" s="303"/>
      <c r="G3378" s="180"/>
      <c r="H3378" s="180"/>
      <c r="I3378" s="180"/>
      <c r="J3378" s="3"/>
    </row>
    <row r="3379" spans="1:10" ht="15.75">
      <c r="A3379" s="21" t="s">
        <v>14</v>
      </c>
      <c r="B3379" s="181"/>
      <c r="C3379" s="21" t="s">
        <v>17</v>
      </c>
      <c r="D3379" s="22" t="s">
        <v>18</v>
      </c>
      <c r="E3379" s="23" t="s">
        <v>19</v>
      </c>
      <c r="F3379" s="23" t="s">
        <v>20</v>
      </c>
      <c r="G3379" s="21" t="s">
        <v>21</v>
      </c>
      <c r="H3379" s="3"/>
      <c r="I3379" s="59"/>
      <c r="J3379" s="3"/>
    </row>
    <row r="3380" spans="1:10">
      <c r="A3380" s="24">
        <v>1</v>
      </c>
      <c r="B3380" s="25" t="s">
        <v>23</v>
      </c>
      <c r="C3380" s="26">
        <v>10</v>
      </c>
      <c r="D3380" s="27">
        <v>79305</v>
      </c>
      <c r="E3380" s="28">
        <f t="shared" ref="E3380:E3397" si="380">D3380*C3380</f>
        <v>793050</v>
      </c>
      <c r="F3380" s="29">
        <v>0</v>
      </c>
      <c r="G3380" s="30">
        <f t="shared" ref="G3380:G3397" si="381">E3380-E3380*F3380</f>
        <v>793050</v>
      </c>
      <c r="H3380" s="31">
        <f>D3380/1.08</f>
        <v>73430.555555555547</v>
      </c>
      <c r="I3380" s="59"/>
      <c r="J3380" s="63">
        <f t="shared" ref="J3380:J3397" si="382">H3380*C3380</f>
        <v>734305.5555555555</v>
      </c>
    </row>
    <row r="3381" spans="1:10">
      <c r="A3381" s="120">
        <v>2</v>
      </c>
      <c r="B3381" s="121" t="s">
        <v>25</v>
      </c>
      <c r="C3381" s="126">
        <v>5</v>
      </c>
      <c r="D3381" s="33">
        <v>128591</v>
      </c>
      <c r="E3381" s="123">
        <f t="shared" si="380"/>
        <v>642955</v>
      </c>
      <c r="F3381" s="29">
        <v>0</v>
      </c>
      <c r="G3381" s="125">
        <f t="shared" si="381"/>
        <v>642955</v>
      </c>
      <c r="H3381" s="31">
        <f>D3381/1.08</f>
        <v>119065.74074074073</v>
      </c>
      <c r="I3381" s="129"/>
      <c r="J3381" s="63">
        <f t="shared" si="382"/>
        <v>595328.70370370359</v>
      </c>
    </row>
    <row r="3382" spans="1:10">
      <c r="A3382" s="24">
        <v>3</v>
      </c>
      <c r="B3382" s="25" t="s">
        <v>26</v>
      </c>
      <c r="C3382" s="88"/>
      <c r="D3382" s="27">
        <v>60043</v>
      </c>
      <c r="E3382" s="28">
        <f t="shared" si="380"/>
        <v>0</v>
      </c>
      <c r="F3382" s="29">
        <v>0</v>
      </c>
      <c r="G3382" s="30">
        <f t="shared" si="381"/>
        <v>0</v>
      </c>
      <c r="H3382" s="31">
        <f>D3382/1.08</f>
        <v>55595.370370370365</v>
      </c>
      <c r="I3382" s="59"/>
      <c r="J3382" s="63">
        <f t="shared" si="382"/>
        <v>0</v>
      </c>
    </row>
    <row r="3383" spans="1:10">
      <c r="A3383" s="24">
        <v>4</v>
      </c>
      <c r="B3383" s="25" t="s">
        <v>27</v>
      </c>
      <c r="C3383" s="35"/>
      <c r="D3383" s="27">
        <v>115781</v>
      </c>
      <c r="E3383" s="28">
        <f t="shared" si="380"/>
        <v>0</v>
      </c>
      <c r="F3383" s="29">
        <v>0</v>
      </c>
      <c r="G3383" s="30">
        <f t="shared" si="381"/>
        <v>0</v>
      </c>
      <c r="H3383" s="31">
        <f>D3383/1.08</f>
        <v>107204.62962962962</v>
      </c>
      <c r="I3383" s="59"/>
      <c r="J3383" s="63">
        <f t="shared" si="382"/>
        <v>0</v>
      </c>
    </row>
    <row r="3384" spans="1:10">
      <c r="A3384" s="24">
        <v>5</v>
      </c>
      <c r="B3384" s="25" t="s">
        <v>28</v>
      </c>
      <c r="C3384" s="32">
        <v>10</v>
      </c>
      <c r="D3384" s="33">
        <v>119943</v>
      </c>
      <c r="E3384" s="123">
        <f t="shared" si="380"/>
        <v>1199430</v>
      </c>
      <c r="F3384" s="124">
        <v>0.25</v>
      </c>
      <c r="G3384" s="125">
        <f t="shared" si="381"/>
        <v>899572.5</v>
      </c>
      <c r="H3384" s="128">
        <f>D3384/1.08*0.75</f>
        <v>83293.75</v>
      </c>
      <c r="I3384" s="59"/>
      <c r="J3384" s="63">
        <f t="shared" si="382"/>
        <v>832937.5</v>
      </c>
    </row>
    <row r="3385" spans="1:10">
      <c r="A3385" s="24">
        <v>6</v>
      </c>
      <c r="B3385" s="25" t="s">
        <v>29</v>
      </c>
      <c r="C3385" s="26"/>
      <c r="D3385" s="27">
        <v>94810</v>
      </c>
      <c r="E3385" s="28">
        <f t="shared" si="380"/>
        <v>0</v>
      </c>
      <c r="F3385" s="29">
        <v>0</v>
      </c>
      <c r="G3385" s="30">
        <f t="shared" si="381"/>
        <v>0</v>
      </c>
      <c r="H3385" s="31">
        <f t="shared" ref="H3385:H3397" si="383">D3385/1.08</f>
        <v>87787.037037037036</v>
      </c>
      <c r="I3385" s="59"/>
      <c r="J3385" s="63">
        <f t="shared" si="382"/>
        <v>0</v>
      </c>
    </row>
    <row r="3386" spans="1:10">
      <c r="A3386" s="24">
        <v>7</v>
      </c>
      <c r="B3386" s="25" t="s">
        <v>30</v>
      </c>
      <c r="C3386" s="34"/>
      <c r="D3386" s="27">
        <v>141396</v>
      </c>
      <c r="E3386" s="28">
        <f t="shared" si="380"/>
        <v>0</v>
      </c>
      <c r="F3386" s="29">
        <v>0</v>
      </c>
      <c r="G3386" s="30">
        <f t="shared" si="381"/>
        <v>0</v>
      </c>
      <c r="H3386" s="31">
        <f t="shared" si="383"/>
        <v>130922.22222222222</v>
      </c>
      <c r="I3386" s="59"/>
      <c r="J3386" s="63">
        <f t="shared" si="382"/>
        <v>0</v>
      </c>
    </row>
    <row r="3387" spans="1:10">
      <c r="A3387" s="24">
        <v>8</v>
      </c>
      <c r="B3387" s="25" t="s">
        <v>31</v>
      </c>
      <c r="C3387" s="26"/>
      <c r="D3387" s="27">
        <v>232931</v>
      </c>
      <c r="E3387" s="28">
        <f t="shared" si="380"/>
        <v>0</v>
      </c>
      <c r="F3387" s="29">
        <v>0</v>
      </c>
      <c r="G3387" s="30">
        <f t="shared" si="381"/>
        <v>0</v>
      </c>
      <c r="H3387" s="31">
        <f t="shared" si="383"/>
        <v>215676.85185185182</v>
      </c>
      <c r="I3387" s="59"/>
      <c r="J3387" s="63">
        <f t="shared" si="382"/>
        <v>0</v>
      </c>
    </row>
    <row r="3388" spans="1:10">
      <c r="A3388" s="24">
        <v>9</v>
      </c>
      <c r="B3388" s="36" t="s">
        <v>32</v>
      </c>
      <c r="C3388" s="26"/>
      <c r="D3388" s="27">
        <v>101534</v>
      </c>
      <c r="E3388" s="28">
        <f t="shared" si="380"/>
        <v>0</v>
      </c>
      <c r="F3388" s="29">
        <v>0</v>
      </c>
      <c r="G3388" s="30">
        <f t="shared" si="381"/>
        <v>0</v>
      </c>
      <c r="H3388" s="31">
        <f t="shared" si="383"/>
        <v>94012.962962962964</v>
      </c>
      <c r="I3388" s="59"/>
      <c r="J3388" s="63">
        <f t="shared" si="382"/>
        <v>0</v>
      </c>
    </row>
    <row r="3389" spans="1:10">
      <c r="A3389" s="168">
        <v>10</v>
      </c>
      <c r="B3389" s="36" t="s">
        <v>33</v>
      </c>
      <c r="C3389" s="37"/>
      <c r="D3389" s="27">
        <v>110148</v>
      </c>
      <c r="E3389" s="156">
        <f t="shared" si="380"/>
        <v>0</v>
      </c>
      <c r="F3389" s="157">
        <v>0</v>
      </c>
      <c r="G3389" s="30">
        <f t="shared" si="381"/>
        <v>0</v>
      </c>
      <c r="H3389" s="170">
        <f t="shared" si="383"/>
        <v>101988.88888888888</v>
      </c>
      <c r="I3389" s="183"/>
      <c r="J3389" s="158">
        <f t="shared" si="382"/>
        <v>0</v>
      </c>
    </row>
    <row r="3390" spans="1:10">
      <c r="A3390" s="24">
        <v>11</v>
      </c>
      <c r="B3390" s="25" t="s">
        <v>34</v>
      </c>
      <c r="C3390" s="37"/>
      <c r="D3390" s="27">
        <v>54198</v>
      </c>
      <c r="E3390" s="28">
        <f t="shared" si="380"/>
        <v>0</v>
      </c>
      <c r="F3390" s="29">
        <v>0</v>
      </c>
      <c r="G3390" s="30">
        <f t="shared" si="381"/>
        <v>0</v>
      </c>
      <c r="H3390" s="31">
        <f t="shared" si="383"/>
        <v>50183.333333333328</v>
      </c>
      <c r="I3390" s="59"/>
      <c r="J3390" s="63">
        <f t="shared" si="382"/>
        <v>0</v>
      </c>
    </row>
    <row r="3391" spans="1:10">
      <c r="A3391" s="24">
        <v>12</v>
      </c>
      <c r="B3391" s="25" t="s">
        <v>35</v>
      </c>
      <c r="C3391" s="37"/>
      <c r="D3391" s="27">
        <v>49680</v>
      </c>
      <c r="E3391" s="28">
        <f t="shared" si="380"/>
        <v>0</v>
      </c>
      <c r="F3391" s="29">
        <v>0</v>
      </c>
      <c r="G3391" s="30">
        <f t="shared" si="381"/>
        <v>0</v>
      </c>
      <c r="H3391" s="31">
        <f t="shared" si="383"/>
        <v>46000</v>
      </c>
      <c r="I3391" s="59"/>
      <c r="J3391" s="63">
        <f t="shared" si="382"/>
        <v>0</v>
      </c>
    </row>
    <row r="3392" spans="1:10">
      <c r="A3392" s="168">
        <v>13</v>
      </c>
      <c r="B3392" s="25" t="s">
        <v>36</v>
      </c>
      <c r="C3392" s="37"/>
      <c r="D3392" s="38">
        <v>64152</v>
      </c>
      <c r="E3392" s="156">
        <f t="shared" si="380"/>
        <v>0</v>
      </c>
      <c r="F3392" s="157">
        <v>0</v>
      </c>
      <c r="G3392" s="30">
        <f t="shared" si="381"/>
        <v>0</v>
      </c>
      <c r="H3392" s="170">
        <f t="shared" si="383"/>
        <v>59399.999999999993</v>
      </c>
      <c r="I3392" s="183"/>
      <c r="J3392" s="158">
        <f t="shared" si="382"/>
        <v>0</v>
      </c>
    </row>
    <row r="3393" spans="1:10">
      <c r="A3393" s="168">
        <v>14</v>
      </c>
      <c r="B3393" s="25" t="s">
        <v>37</v>
      </c>
      <c r="C3393" s="37">
        <v>5</v>
      </c>
      <c r="D3393" s="38">
        <v>65934</v>
      </c>
      <c r="E3393" s="156">
        <f t="shared" si="380"/>
        <v>329670</v>
      </c>
      <c r="F3393" s="157">
        <v>0</v>
      </c>
      <c r="G3393" s="30">
        <f t="shared" si="381"/>
        <v>329670</v>
      </c>
      <c r="H3393" s="170">
        <f t="shared" si="383"/>
        <v>61049.999999999993</v>
      </c>
      <c r="I3393" s="183"/>
      <c r="J3393" s="158">
        <f t="shared" si="382"/>
        <v>305249.99999999994</v>
      </c>
    </row>
    <row r="3394" spans="1:10">
      <c r="A3394" s="168">
        <v>15</v>
      </c>
      <c r="B3394" s="25" t="s">
        <v>38</v>
      </c>
      <c r="C3394" s="37"/>
      <c r="D3394" s="38">
        <v>76626</v>
      </c>
      <c r="E3394" s="156">
        <f t="shared" si="380"/>
        <v>0</v>
      </c>
      <c r="F3394" s="157">
        <v>0</v>
      </c>
      <c r="G3394" s="30">
        <f t="shared" si="381"/>
        <v>0</v>
      </c>
      <c r="H3394" s="170">
        <f t="shared" si="383"/>
        <v>70950</v>
      </c>
      <c r="I3394" s="183"/>
      <c r="J3394" s="158">
        <f t="shared" si="382"/>
        <v>0</v>
      </c>
    </row>
    <row r="3395" spans="1:10">
      <c r="A3395" s="168">
        <v>16</v>
      </c>
      <c r="B3395" s="25" t="s">
        <v>39</v>
      </c>
      <c r="C3395" s="37"/>
      <c r="D3395" s="38">
        <v>80190</v>
      </c>
      <c r="E3395" s="156">
        <f t="shared" si="380"/>
        <v>0</v>
      </c>
      <c r="F3395" s="157">
        <v>0</v>
      </c>
      <c r="G3395" s="30">
        <f t="shared" si="381"/>
        <v>0</v>
      </c>
      <c r="H3395" s="170">
        <f t="shared" si="383"/>
        <v>74250</v>
      </c>
      <c r="I3395" s="183"/>
      <c r="J3395" s="158">
        <f t="shared" si="382"/>
        <v>0</v>
      </c>
    </row>
    <row r="3396" spans="1:10">
      <c r="A3396" s="168">
        <v>17</v>
      </c>
      <c r="B3396" s="25" t="s">
        <v>40</v>
      </c>
      <c r="C3396" s="37"/>
      <c r="D3396" s="38">
        <v>113832</v>
      </c>
      <c r="E3396" s="156">
        <f t="shared" si="380"/>
        <v>0</v>
      </c>
      <c r="F3396" s="157">
        <v>0</v>
      </c>
      <c r="G3396" s="30">
        <f t="shared" si="381"/>
        <v>0</v>
      </c>
      <c r="H3396" s="170">
        <f t="shared" si="383"/>
        <v>105400</v>
      </c>
      <c r="I3396" s="183"/>
      <c r="J3396" s="158">
        <f t="shared" si="382"/>
        <v>0</v>
      </c>
    </row>
    <row r="3397" spans="1:10">
      <c r="A3397" s="168">
        <v>18</v>
      </c>
      <c r="B3397" s="25" t="s">
        <v>41</v>
      </c>
      <c r="C3397" s="37"/>
      <c r="D3397" s="38">
        <v>98010</v>
      </c>
      <c r="E3397" s="156">
        <f t="shared" si="380"/>
        <v>0</v>
      </c>
      <c r="F3397" s="157">
        <v>0</v>
      </c>
      <c r="G3397" s="30">
        <f t="shared" si="381"/>
        <v>0</v>
      </c>
      <c r="H3397" s="170">
        <f t="shared" si="383"/>
        <v>90750</v>
      </c>
      <c r="I3397" s="183"/>
      <c r="J3397" s="158">
        <f t="shared" si="382"/>
        <v>0</v>
      </c>
    </row>
    <row r="3398" spans="1:10" ht="17.25">
      <c r="A3398" s="40"/>
      <c r="B3398" s="41" t="s">
        <v>42</v>
      </c>
      <c r="C3398" s="42">
        <f>SUM(C3380:C3397)</f>
        <v>30</v>
      </c>
      <c r="D3398" s="42"/>
      <c r="E3398" s="43">
        <f>SUM(E3380:E3397)</f>
        <v>2965105</v>
      </c>
      <c r="F3398" s="43"/>
      <c r="G3398" s="44">
        <f>SUM(G3380:G3397)</f>
        <v>2665247.5</v>
      </c>
      <c r="H3398" s="45"/>
      <c r="I3398" s="64"/>
      <c r="J3398" s="45">
        <f>SUM(J3380:J3397)</f>
        <v>2467821.7592592593</v>
      </c>
    </row>
    <row r="3399" spans="1:10" ht="31.5">
      <c r="A3399" s="46"/>
      <c r="B3399" s="47"/>
      <c r="C3399" s="48"/>
      <c r="D3399" s="48"/>
      <c r="E3399" s="49"/>
      <c r="F3399" s="49"/>
      <c r="G3399" s="50"/>
      <c r="H3399" s="51"/>
      <c r="I3399" s="65"/>
      <c r="J3399" s="184">
        <f>J3398*0.08</f>
        <v>197425.74074074076</v>
      </c>
    </row>
    <row r="3400" spans="1:10" ht="18">
      <c r="A3400" s="283" t="s">
        <v>43</v>
      </c>
      <c r="B3400" s="283"/>
      <c r="C3400" s="284" t="s">
        <v>44</v>
      </c>
      <c r="D3400" s="284"/>
      <c r="E3400" s="54"/>
      <c r="F3400" s="54"/>
      <c r="G3400" s="55" t="s">
        <v>45</v>
      </c>
      <c r="H3400" s="56"/>
      <c r="I3400" s="66"/>
      <c r="J3400" s="185">
        <f>SUM(J3398:J3399)</f>
        <v>2665247.5</v>
      </c>
    </row>
    <row r="3402" spans="1:10">
      <c r="B3402" s="131" t="s">
        <v>165</v>
      </c>
      <c r="C3402" s="131" t="s">
        <v>166</v>
      </c>
      <c r="D3402" s="131"/>
      <c r="E3402" s="131" t="s">
        <v>167</v>
      </c>
    </row>
    <row r="3405" spans="1:10" ht="15.75">
      <c r="A3405" s="279" t="s">
        <v>0</v>
      </c>
      <c r="B3405" s="279"/>
      <c r="C3405" s="279"/>
      <c r="D3405" s="279"/>
      <c r="E3405" s="279"/>
      <c r="F3405" s="279"/>
      <c r="G3405" s="279"/>
      <c r="H3405" s="3"/>
      <c r="I3405" s="182"/>
      <c r="J3405" s="3"/>
    </row>
    <row r="3406" spans="1:10" ht="15.75">
      <c r="A3406" s="279" t="s">
        <v>1</v>
      </c>
      <c r="B3406" s="279"/>
      <c r="C3406" s="279"/>
      <c r="D3406" s="279"/>
      <c r="E3406" s="279"/>
      <c r="F3406" s="279"/>
      <c r="G3406" s="279"/>
      <c r="H3406" s="176"/>
      <c r="I3406" s="176"/>
      <c r="J3406" s="176"/>
    </row>
    <row r="3407" spans="1:10" ht="15.75">
      <c r="A3407" s="279" t="s">
        <v>2</v>
      </c>
      <c r="B3407" s="279"/>
      <c r="C3407" s="279"/>
      <c r="D3407" s="279"/>
      <c r="E3407" s="279"/>
      <c r="F3407" s="279"/>
      <c r="G3407" s="279"/>
      <c r="H3407" s="3"/>
      <c r="I3407" s="59"/>
      <c r="J3407" s="3"/>
    </row>
    <row r="3408" spans="1:10" ht="15.75">
      <c r="A3408" s="279" t="s">
        <v>4</v>
      </c>
      <c r="B3408" s="279"/>
      <c r="C3408" s="279"/>
      <c r="D3408" s="279"/>
      <c r="E3408" s="279"/>
      <c r="F3408" s="279"/>
      <c r="G3408" s="279"/>
      <c r="H3408" s="3"/>
      <c r="I3408" s="59"/>
      <c r="J3408" s="3"/>
    </row>
    <row r="3409" spans="1:10" ht="15.75">
      <c r="A3409" s="280" t="s">
        <v>6</v>
      </c>
      <c r="B3409" s="280"/>
      <c r="C3409" s="280"/>
      <c r="D3409" s="280"/>
      <c r="E3409" s="280"/>
      <c r="F3409" s="280"/>
      <c r="G3409" s="280"/>
      <c r="H3409" s="3"/>
      <c r="I3409" s="59"/>
      <c r="J3409" s="3"/>
    </row>
    <row r="3410" spans="1:10" ht="27.75">
      <c r="A3410" s="9"/>
      <c r="B3410" s="9"/>
      <c r="C3410" s="281" t="s">
        <v>461</v>
      </c>
      <c r="D3410" s="281"/>
      <c r="E3410" s="281"/>
      <c r="F3410" s="281"/>
      <c r="G3410" s="281"/>
      <c r="H3410" s="3"/>
      <c r="I3410" s="59"/>
      <c r="J3410" s="3"/>
    </row>
    <row r="3411" spans="1:10" ht="15.75">
      <c r="A3411" s="11" t="s">
        <v>358</v>
      </c>
      <c r="B3411" s="12"/>
      <c r="C3411" s="13"/>
      <c r="D3411" s="286"/>
      <c r="E3411" s="286"/>
      <c r="F3411" s="286"/>
      <c r="G3411" s="286"/>
      <c r="H3411" s="15"/>
      <c r="I3411" s="59"/>
      <c r="J3411" s="3"/>
    </row>
    <row r="3412" spans="1:10" ht="15.75">
      <c r="A3412" s="11" t="s">
        <v>9</v>
      </c>
      <c r="B3412" s="286" t="s">
        <v>462</v>
      </c>
      <c r="C3412" s="286"/>
      <c r="D3412" s="286"/>
      <c r="E3412" s="286"/>
      <c r="F3412" s="286"/>
      <c r="G3412" s="16"/>
      <c r="H3412" s="20" t="s">
        <v>161</v>
      </c>
      <c r="I3412" s="62">
        <v>11674</v>
      </c>
      <c r="J3412" s="61"/>
    </row>
    <row r="3413" spans="1:10" ht="18.75">
      <c r="A3413" s="11" t="s">
        <v>11</v>
      </c>
      <c r="B3413" s="303"/>
      <c r="C3413" s="303"/>
      <c r="D3413" s="303"/>
      <c r="E3413" s="303"/>
      <c r="F3413" s="303"/>
      <c r="G3413" s="180"/>
      <c r="H3413" s="180"/>
      <c r="I3413" s="180"/>
      <c r="J3413" s="3"/>
    </row>
    <row r="3414" spans="1:10" ht="15.75">
      <c r="A3414" s="21" t="s">
        <v>14</v>
      </c>
      <c r="B3414" s="181"/>
      <c r="C3414" s="21" t="s">
        <v>17</v>
      </c>
      <c r="D3414" s="22" t="s">
        <v>18</v>
      </c>
      <c r="E3414" s="23" t="s">
        <v>19</v>
      </c>
      <c r="F3414" s="23" t="s">
        <v>20</v>
      </c>
      <c r="G3414" s="21" t="s">
        <v>21</v>
      </c>
      <c r="H3414" s="3"/>
      <c r="I3414" s="59"/>
      <c r="J3414" s="3"/>
    </row>
    <row r="3415" spans="1:10">
      <c r="A3415" s="24">
        <v>1</v>
      </c>
      <c r="B3415" s="25" t="s">
        <v>23</v>
      </c>
      <c r="C3415" s="26">
        <v>5</v>
      </c>
      <c r="D3415" s="27">
        <v>79305</v>
      </c>
      <c r="E3415" s="28">
        <f t="shared" ref="E3415:E3432" si="384">D3415*C3415</f>
        <v>396525</v>
      </c>
      <c r="F3415" s="29">
        <v>0</v>
      </c>
      <c r="G3415" s="30">
        <f t="shared" ref="G3415:G3432" si="385">E3415-E3415*F3415</f>
        <v>396525</v>
      </c>
      <c r="H3415" s="31">
        <f>D3415/1.08</f>
        <v>73430.555555555547</v>
      </c>
      <c r="I3415" s="59"/>
      <c r="J3415" s="63">
        <f t="shared" ref="J3415:J3432" si="386">H3415*C3415</f>
        <v>367152.77777777775</v>
      </c>
    </row>
    <row r="3416" spans="1:10">
      <c r="A3416" s="120">
        <v>2</v>
      </c>
      <c r="B3416" s="121" t="s">
        <v>25</v>
      </c>
      <c r="C3416" s="126">
        <v>5</v>
      </c>
      <c r="D3416" s="33">
        <v>128591</v>
      </c>
      <c r="E3416" s="123">
        <f t="shared" si="384"/>
        <v>642955</v>
      </c>
      <c r="F3416" s="29">
        <v>0</v>
      </c>
      <c r="G3416" s="125">
        <f t="shared" si="385"/>
        <v>642955</v>
      </c>
      <c r="H3416" s="31">
        <f>D3416/1.08</f>
        <v>119065.74074074073</v>
      </c>
      <c r="I3416" s="129"/>
      <c r="J3416" s="63">
        <f t="shared" si="386"/>
        <v>595328.70370370359</v>
      </c>
    </row>
    <row r="3417" spans="1:10">
      <c r="A3417" s="24">
        <v>3</v>
      </c>
      <c r="B3417" s="25" t="s">
        <v>26</v>
      </c>
      <c r="C3417" s="88"/>
      <c r="D3417" s="27">
        <v>60043</v>
      </c>
      <c r="E3417" s="28">
        <f t="shared" si="384"/>
        <v>0</v>
      </c>
      <c r="F3417" s="29">
        <v>0</v>
      </c>
      <c r="G3417" s="30">
        <f t="shared" si="385"/>
        <v>0</v>
      </c>
      <c r="H3417" s="31">
        <f>D3417/1.08</f>
        <v>55595.370370370365</v>
      </c>
      <c r="I3417" s="59"/>
      <c r="J3417" s="63">
        <f t="shared" si="386"/>
        <v>0</v>
      </c>
    </row>
    <row r="3418" spans="1:10">
      <c r="A3418" s="24">
        <v>4</v>
      </c>
      <c r="B3418" s="25" t="s">
        <v>27</v>
      </c>
      <c r="C3418" s="35"/>
      <c r="D3418" s="27">
        <v>115781</v>
      </c>
      <c r="E3418" s="28">
        <f t="shared" si="384"/>
        <v>0</v>
      </c>
      <c r="F3418" s="29">
        <v>0</v>
      </c>
      <c r="G3418" s="30">
        <f t="shared" si="385"/>
        <v>0</v>
      </c>
      <c r="H3418" s="31">
        <f>D3418/1.08</f>
        <v>107204.62962962962</v>
      </c>
      <c r="I3418" s="59"/>
      <c r="J3418" s="63">
        <f t="shared" si="386"/>
        <v>0</v>
      </c>
    </row>
    <row r="3419" spans="1:10">
      <c r="A3419" s="24">
        <v>5</v>
      </c>
      <c r="B3419" s="25" t="s">
        <v>28</v>
      </c>
      <c r="C3419" s="32">
        <v>10</v>
      </c>
      <c r="D3419" s="33">
        <v>119943</v>
      </c>
      <c r="E3419" s="123">
        <f t="shared" si="384"/>
        <v>1199430</v>
      </c>
      <c r="F3419" s="124">
        <v>0.25</v>
      </c>
      <c r="G3419" s="125">
        <f t="shared" si="385"/>
        <v>899572.5</v>
      </c>
      <c r="H3419" s="128">
        <f>D3419/1.08*0.75</f>
        <v>83293.75</v>
      </c>
      <c r="I3419" s="59"/>
      <c r="J3419" s="63">
        <f t="shared" si="386"/>
        <v>832937.5</v>
      </c>
    </row>
    <row r="3420" spans="1:10">
      <c r="A3420" s="24">
        <v>6</v>
      </c>
      <c r="B3420" s="25" t="s">
        <v>29</v>
      </c>
      <c r="C3420" s="26"/>
      <c r="D3420" s="27">
        <v>94810</v>
      </c>
      <c r="E3420" s="28">
        <f t="shared" si="384"/>
        <v>0</v>
      </c>
      <c r="F3420" s="29">
        <v>0</v>
      </c>
      <c r="G3420" s="30">
        <f t="shared" si="385"/>
        <v>0</v>
      </c>
      <c r="H3420" s="31">
        <f t="shared" ref="H3420:H3432" si="387">D3420/1.08</f>
        <v>87787.037037037036</v>
      </c>
      <c r="I3420" s="59"/>
      <c r="J3420" s="63">
        <f t="shared" si="386"/>
        <v>0</v>
      </c>
    </row>
    <row r="3421" spans="1:10">
      <c r="A3421" s="24">
        <v>7</v>
      </c>
      <c r="B3421" s="25" t="s">
        <v>30</v>
      </c>
      <c r="C3421" s="34"/>
      <c r="D3421" s="27">
        <v>141396</v>
      </c>
      <c r="E3421" s="28">
        <f t="shared" si="384"/>
        <v>0</v>
      </c>
      <c r="F3421" s="29">
        <v>0</v>
      </c>
      <c r="G3421" s="30">
        <f t="shared" si="385"/>
        <v>0</v>
      </c>
      <c r="H3421" s="31">
        <f t="shared" si="387"/>
        <v>130922.22222222222</v>
      </c>
      <c r="I3421" s="59"/>
      <c r="J3421" s="63">
        <f t="shared" si="386"/>
        <v>0</v>
      </c>
    </row>
    <row r="3422" spans="1:10">
      <c r="A3422" s="24">
        <v>8</v>
      </c>
      <c r="B3422" s="25" t="s">
        <v>31</v>
      </c>
      <c r="C3422" s="26"/>
      <c r="D3422" s="27">
        <v>232931</v>
      </c>
      <c r="E3422" s="28">
        <f t="shared" si="384"/>
        <v>0</v>
      </c>
      <c r="F3422" s="29">
        <v>0</v>
      </c>
      <c r="G3422" s="30">
        <f t="shared" si="385"/>
        <v>0</v>
      </c>
      <c r="H3422" s="31">
        <f t="shared" si="387"/>
        <v>215676.85185185182</v>
      </c>
      <c r="I3422" s="59"/>
      <c r="J3422" s="63">
        <f t="shared" si="386"/>
        <v>0</v>
      </c>
    </row>
    <row r="3423" spans="1:10">
      <c r="A3423" s="24">
        <v>9</v>
      </c>
      <c r="B3423" s="36" t="s">
        <v>32</v>
      </c>
      <c r="C3423" s="26"/>
      <c r="D3423" s="27">
        <v>101534</v>
      </c>
      <c r="E3423" s="28">
        <f t="shared" si="384"/>
        <v>0</v>
      </c>
      <c r="F3423" s="29">
        <v>0</v>
      </c>
      <c r="G3423" s="30">
        <f t="shared" si="385"/>
        <v>0</v>
      </c>
      <c r="H3423" s="31">
        <f t="shared" si="387"/>
        <v>94012.962962962964</v>
      </c>
      <c r="I3423" s="59"/>
      <c r="J3423" s="63">
        <f t="shared" si="386"/>
        <v>0</v>
      </c>
    </row>
    <row r="3424" spans="1:10">
      <c r="A3424" s="168">
        <v>10</v>
      </c>
      <c r="B3424" s="36" t="s">
        <v>33</v>
      </c>
      <c r="C3424" s="37">
        <v>5</v>
      </c>
      <c r="D3424" s="27">
        <v>110148</v>
      </c>
      <c r="E3424" s="156">
        <f t="shared" si="384"/>
        <v>550740</v>
      </c>
      <c r="F3424" s="157">
        <v>0</v>
      </c>
      <c r="G3424" s="30">
        <f t="shared" si="385"/>
        <v>550740</v>
      </c>
      <c r="H3424" s="170">
        <f t="shared" si="387"/>
        <v>101988.88888888888</v>
      </c>
      <c r="I3424" s="183"/>
      <c r="J3424" s="158">
        <f t="shared" si="386"/>
        <v>509944.44444444438</v>
      </c>
    </row>
    <row r="3425" spans="1:10">
      <c r="A3425" s="24">
        <v>11</v>
      </c>
      <c r="B3425" s="25" t="s">
        <v>34</v>
      </c>
      <c r="C3425" s="37">
        <v>5</v>
      </c>
      <c r="D3425" s="27">
        <v>54198</v>
      </c>
      <c r="E3425" s="28">
        <f t="shared" si="384"/>
        <v>270990</v>
      </c>
      <c r="F3425" s="29">
        <v>0</v>
      </c>
      <c r="G3425" s="30">
        <f t="shared" si="385"/>
        <v>270990</v>
      </c>
      <c r="H3425" s="31">
        <f t="shared" si="387"/>
        <v>50183.333333333328</v>
      </c>
      <c r="I3425" s="59"/>
      <c r="J3425" s="63">
        <f t="shared" si="386"/>
        <v>250916.66666666663</v>
      </c>
    </row>
    <row r="3426" spans="1:10">
      <c r="A3426" s="24">
        <v>12</v>
      </c>
      <c r="B3426" s="25" t="s">
        <v>35</v>
      </c>
      <c r="C3426" s="37"/>
      <c r="D3426" s="27">
        <v>49680</v>
      </c>
      <c r="E3426" s="28">
        <f t="shared" si="384"/>
        <v>0</v>
      </c>
      <c r="F3426" s="29">
        <v>0</v>
      </c>
      <c r="G3426" s="30">
        <f t="shared" si="385"/>
        <v>0</v>
      </c>
      <c r="H3426" s="31">
        <f t="shared" si="387"/>
        <v>46000</v>
      </c>
      <c r="I3426" s="59"/>
      <c r="J3426" s="63">
        <f t="shared" si="386"/>
        <v>0</v>
      </c>
    </row>
    <row r="3427" spans="1:10">
      <c r="A3427" s="168">
        <v>13</v>
      </c>
      <c r="B3427" s="25" t="s">
        <v>36</v>
      </c>
      <c r="C3427" s="37"/>
      <c r="D3427" s="38">
        <v>64152</v>
      </c>
      <c r="E3427" s="156">
        <f t="shared" si="384"/>
        <v>0</v>
      </c>
      <c r="F3427" s="157">
        <v>0</v>
      </c>
      <c r="G3427" s="30">
        <f t="shared" si="385"/>
        <v>0</v>
      </c>
      <c r="H3427" s="170">
        <f t="shared" si="387"/>
        <v>59399.999999999993</v>
      </c>
      <c r="I3427" s="183"/>
      <c r="J3427" s="158">
        <f t="shared" si="386"/>
        <v>0</v>
      </c>
    </row>
    <row r="3428" spans="1:10">
      <c r="A3428" s="168">
        <v>14</v>
      </c>
      <c r="B3428" s="25" t="s">
        <v>37</v>
      </c>
      <c r="C3428" s="37"/>
      <c r="D3428" s="38">
        <v>65934</v>
      </c>
      <c r="E3428" s="156">
        <f t="shared" si="384"/>
        <v>0</v>
      </c>
      <c r="F3428" s="157">
        <v>0</v>
      </c>
      <c r="G3428" s="30">
        <f t="shared" si="385"/>
        <v>0</v>
      </c>
      <c r="H3428" s="170">
        <f t="shared" si="387"/>
        <v>61049.999999999993</v>
      </c>
      <c r="I3428" s="183"/>
      <c r="J3428" s="158">
        <f t="shared" si="386"/>
        <v>0</v>
      </c>
    </row>
    <row r="3429" spans="1:10">
      <c r="A3429" s="168">
        <v>15</v>
      </c>
      <c r="B3429" s="25" t="s">
        <v>38</v>
      </c>
      <c r="C3429" s="37"/>
      <c r="D3429" s="38">
        <v>76626</v>
      </c>
      <c r="E3429" s="156">
        <f t="shared" si="384"/>
        <v>0</v>
      </c>
      <c r="F3429" s="157">
        <v>0</v>
      </c>
      <c r="G3429" s="30">
        <f t="shared" si="385"/>
        <v>0</v>
      </c>
      <c r="H3429" s="170">
        <f t="shared" si="387"/>
        <v>70950</v>
      </c>
      <c r="I3429" s="183"/>
      <c r="J3429" s="158">
        <f t="shared" si="386"/>
        <v>0</v>
      </c>
    </row>
    <row r="3430" spans="1:10">
      <c r="A3430" s="168">
        <v>16</v>
      </c>
      <c r="B3430" s="25" t="s">
        <v>39</v>
      </c>
      <c r="C3430" s="37"/>
      <c r="D3430" s="38">
        <v>80190</v>
      </c>
      <c r="E3430" s="156">
        <f t="shared" si="384"/>
        <v>0</v>
      </c>
      <c r="F3430" s="157">
        <v>0</v>
      </c>
      <c r="G3430" s="30">
        <f t="shared" si="385"/>
        <v>0</v>
      </c>
      <c r="H3430" s="170">
        <f t="shared" si="387"/>
        <v>74250</v>
      </c>
      <c r="I3430" s="183"/>
      <c r="J3430" s="158">
        <f t="shared" si="386"/>
        <v>0</v>
      </c>
    </row>
    <row r="3431" spans="1:10">
      <c r="A3431" s="168">
        <v>17</v>
      </c>
      <c r="B3431" s="25" t="s">
        <v>40</v>
      </c>
      <c r="C3431" s="37">
        <v>5</v>
      </c>
      <c r="D3431" s="38">
        <v>113832</v>
      </c>
      <c r="E3431" s="156">
        <f t="shared" si="384"/>
        <v>569160</v>
      </c>
      <c r="F3431" s="157">
        <v>0</v>
      </c>
      <c r="G3431" s="30">
        <f t="shared" si="385"/>
        <v>569160</v>
      </c>
      <c r="H3431" s="170">
        <f t="shared" si="387"/>
        <v>105400</v>
      </c>
      <c r="I3431" s="183"/>
      <c r="J3431" s="158">
        <f t="shared" si="386"/>
        <v>527000</v>
      </c>
    </row>
    <row r="3432" spans="1:10">
      <c r="A3432" s="168">
        <v>18</v>
      </c>
      <c r="B3432" s="25" t="s">
        <v>41</v>
      </c>
      <c r="C3432" s="37">
        <v>5</v>
      </c>
      <c r="D3432" s="38">
        <v>98010</v>
      </c>
      <c r="E3432" s="156">
        <f t="shared" si="384"/>
        <v>490050</v>
      </c>
      <c r="F3432" s="157">
        <v>0</v>
      </c>
      <c r="G3432" s="30">
        <f t="shared" si="385"/>
        <v>490050</v>
      </c>
      <c r="H3432" s="170">
        <f t="shared" si="387"/>
        <v>90750</v>
      </c>
      <c r="I3432" s="183"/>
      <c r="J3432" s="158">
        <f t="shared" si="386"/>
        <v>453750</v>
      </c>
    </row>
    <row r="3433" spans="1:10" ht="17.25">
      <c r="A3433" s="40"/>
      <c r="B3433" s="41" t="s">
        <v>42</v>
      </c>
      <c r="C3433" s="42">
        <f>SUM(C3415:C3432)</f>
        <v>40</v>
      </c>
      <c r="D3433" s="42"/>
      <c r="E3433" s="43">
        <f>SUM(E3415:E3432)</f>
        <v>4119850</v>
      </c>
      <c r="F3433" s="43"/>
      <c r="G3433" s="44">
        <f>SUM(G3415:G3432)</f>
        <v>3819992.5</v>
      </c>
      <c r="H3433" s="45"/>
      <c r="I3433" s="64"/>
      <c r="J3433" s="45">
        <f>SUM(J3415:J3432)</f>
        <v>3537030.0925925924</v>
      </c>
    </row>
    <row r="3434" spans="1:10" ht="31.5">
      <c r="A3434" s="46"/>
      <c r="B3434" s="47"/>
      <c r="C3434" s="48"/>
      <c r="D3434" s="48"/>
      <c r="E3434" s="49"/>
      <c r="F3434" s="49"/>
      <c r="G3434" s="50"/>
      <c r="H3434" s="51"/>
      <c r="I3434" s="65"/>
      <c r="J3434" s="184">
        <f>J3433*0.08</f>
        <v>282962.40740740742</v>
      </c>
    </row>
    <row r="3435" spans="1:10" ht="18">
      <c r="A3435" s="283" t="s">
        <v>43</v>
      </c>
      <c r="B3435" s="283"/>
      <c r="C3435" s="284" t="s">
        <v>44</v>
      </c>
      <c r="D3435" s="284"/>
      <c r="E3435" s="54"/>
      <c r="F3435" s="54"/>
      <c r="G3435" s="55" t="s">
        <v>45</v>
      </c>
      <c r="H3435" s="56"/>
      <c r="I3435" s="66"/>
      <c r="J3435" s="185">
        <f>SUM(J3433:J3434)</f>
        <v>3819992.5</v>
      </c>
    </row>
    <row r="3437" spans="1:10">
      <c r="B3437" s="131" t="s">
        <v>165</v>
      </c>
      <c r="C3437" s="131" t="s">
        <v>166</v>
      </c>
      <c r="D3437" s="131"/>
      <c r="E3437" s="131" t="s">
        <v>167</v>
      </c>
    </row>
    <row r="3440" spans="1:10" ht="15.75">
      <c r="A3440" s="279" t="s">
        <v>0</v>
      </c>
      <c r="B3440" s="279"/>
      <c r="C3440" s="279"/>
      <c r="D3440" s="279"/>
      <c r="E3440" s="279"/>
      <c r="F3440" s="279"/>
      <c r="G3440" s="279"/>
      <c r="H3440" s="3"/>
      <c r="I3440" s="182"/>
      <c r="J3440" s="3"/>
    </row>
    <row r="3441" spans="1:10" ht="15.75">
      <c r="A3441" s="279" t="s">
        <v>1</v>
      </c>
      <c r="B3441" s="279"/>
      <c r="C3441" s="279"/>
      <c r="D3441" s="279"/>
      <c r="E3441" s="279"/>
      <c r="F3441" s="279"/>
      <c r="G3441" s="279"/>
      <c r="H3441" s="176"/>
      <c r="I3441" s="176"/>
      <c r="J3441" s="176"/>
    </row>
    <row r="3442" spans="1:10" ht="15.75">
      <c r="A3442" s="279" t="s">
        <v>2</v>
      </c>
      <c r="B3442" s="279"/>
      <c r="C3442" s="279"/>
      <c r="D3442" s="279"/>
      <c r="E3442" s="279"/>
      <c r="F3442" s="279"/>
      <c r="G3442" s="279"/>
      <c r="H3442" s="3"/>
      <c r="I3442" s="59"/>
      <c r="J3442" s="3"/>
    </row>
    <row r="3443" spans="1:10" ht="15.75">
      <c r="A3443" s="279" t="s">
        <v>4</v>
      </c>
      <c r="B3443" s="279"/>
      <c r="C3443" s="279"/>
      <c r="D3443" s="279"/>
      <c r="E3443" s="279"/>
      <c r="F3443" s="279"/>
      <c r="G3443" s="279"/>
      <c r="H3443" s="3"/>
      <c r="I3443" s="59"/>
      <c r="J3443" s="3"/>
    </row>
    <row r="3444" spans="1:10" ht="15.75">
      <c r="A3444" s="280" t="s">
        <v>6</v>
      </c>
      <c r="B3444" s="280"/>
      <c r="C3444" s="280"/>
      <c r="D3444" s="280"/>
      <c r="E3444" s="280"/>
      <c r="F3444" s="280"/>
      <c r="G3444" s="280"/>
      <c r="H3444" s="3"/>
      <c r="I3444" s="59"/>
      <c r="J3444" s="3"/>
    </row>
    <row r="3445" spans="1:10" ht="27.75">
      <c r="A3445" s="9"/>
      <c r="B3445" s="9"/>
      <c r="C3445" s="281" t="s">
        <v>453</v>
      </c>
      <c r="D3445" s="281"/>
      <c r="E3445" s="281"/>
      <c r="F3445" s="281"/>
      <c r="G3445" s="281"/>
      <c r="H3445" s="3"/>
      <c r="I3445" s="59"/>
      <c r="J3445" s="3"/>
    </row>
    <row r="3446" spans="1:10" ht="15.75">
      <c r="A3446" s="11" t="s">
        <v>358</v>
      </c>
      <c r="B3446" s="12"/>
      <c r="C3446" s="13"/>
      <c r="D3446" s="286"/>
      <c r="E3446" s="286"/>
      <c r="F3446" s="286"/>
      <c r="G3446" s="286"/>
      <c r="H3446" s="15"/>
      <c r="I3446" s="59"/>
      <c r="J3446" s="3"/>
    </row>
    <row r="3447" spans="1:10" ht="15.75">
      <c r="A3447" s="11" t="s">
        <v>9</v>
      </c>
      <c r="B3447" s="286" t="s">
        <v>463</v>
      </c>
      <c r="C3447" s="286"/>
      <c r="D3447" s="286"/>
      <c r="E3447" s="286"/>
      <c r="F3447" s="286"/>
      <c r="G3447" s="16"/>
      <c r="H3447" s="20" t="s">
        <v>161</v>
      </c>
      <c r="I3447" s="62">
        <v>12387</v>
      </c>
      <c r="J3447" s="61"/>
    </row>
    <row r="3448" spans="1:10" ht="18.75">
      <c r="A3448" s="11" t="s">
        <v>11</v>
      </c>
      <c r="B3448" s="303"/>
      <c r="C3448" s="303"/>
      <c r="D3448" s="303"/>
      <c r="E3448" s="303"/>
      <c r="F3448" s="303"/>
      <c r="G3448" s="180"/>
      <c r="H3448" s="180"/>
      <c r="I3448" s="180"/>
      <c r="J3448" s="3"/>
    </row>
    <row r="3449" spans="1:10" ht="15.75">
      <c r="A3449" s="21" t="s">
        <v>14</v>
      </c>
      <c r="B3449" s="181"/>
      <c r="C3449" s="21" t="s">
        <v>17</v>
      </c>
      <c r="D3449" s="22" t="s">
        <v>18</v>
      </c>
      <c r="E3449" s="23" t="s">
        <v>19</v>
      </c>
      <c r="F3449" s="23" t="s">
        <v>20</v>
      </c>
      <c r="G3449" s="21" t="s">
        <v>21</v>
      </c>
      <c r="H3449" s="3"/>
      <c r="I3449" s="59"/>
      <c r="J3449" s="3"/>
    </row>
    <row r="3450" spans="1:10">
      <c r="A3450" s="24">
        <v>1</v>
      </c>
      <c r="B3450" s="25" t="s">
        <v>23</v>
      </c>
      <c r="C3450" s="26">
        <v>5</v>
      </c>
      <c r="D3450" s="27">
        <v>79305</v>
      </c>
      <c r="E3450" s="28">
        <f t="shared" ref="E3450:E3467" si="388">D3450*C3450</f>
        <v>396525</v>
      </c>
      <c r="F3450" s="29">
        <v>0</v>
      </c>
      <c r="G3450" s="30">
        <f t="shared" ref="G3450:G3467" si="389">E3450-E3450*F3450</f>
        <v>396525</v>
      </c>
      <c r="H3450" s="31">
        <f>D3450/1.08</f>
        <v>73430.555555555547</v>
      </c>
      <c r="I3450" s="59"/>
      <c r="J3450" s="63">
        <f t="shared" ref="J3450:J3467" si="390">H3450*C3450</f>
        <v>367152.77777777775</v>
      </c>
    </row>
    <row r="3451" spans="1:10">
      <c r="A3451" s="120">
        <v>2</v>
      </c>
      <c r="B3451" s="121" t="s">
        <v>25</v>
      </c>
      <c r="C3451" s="126"/>
      <c r="D3451" s="33">
        <v>128591</v>
      </c>
      <c r="E3451" s="123">
        <f t="shared" si="388"/>
        <v>0</v>
      </c>
      <c r="F3451" s="29">
        <v>0</v>
      </c>
      <c r="G3451" s="125">
        <f t="shared" si="389"/>
        <v>0</v>
      </c>
      <c r="H3451" s="31">
        <f>D3451/1.08</f>
        <v>119065.74074074073</v>
      </c>
      <c r="I3451" s="129"/>
      <c r="J3451" s="63">
        <f t="shared" si="390"/>
        <v>0</v>
      </c>
    </row>
    <row r="3452" spans="1:10">
      <c r="A3452" s="24">
        <v>3</v>
      </c>
      <c r="B3452" s="25" t="s">
        <v>26</v>
      </c>
      <c r="C3452" s="88"/>
      <c r="D3452" s="27">
        <v>60043</v>
      </c>
      <c r="E3452" s="28">
        <f t="shared" si="388"/>
        <v>0</v>
      </c>
      <c r="F3452" s="29">
        <v>0</v>
      </c>
      <c r="G3452" s="30">
        <f t="shared" si="389"/>
        <v>0</v>
      </c>
      <c r="H3452" s="31">
        <f>D3452/1.08</f>
        <v>55595.370370370365</v>
      </c>
      <c r="I3452" s="59"/>
      <c r="J3452" s="63">
        <f t="shared" si="390"/>
        <v>0</v>
      </c>
    </row>
    <row r="3453" spans="1:10">
      <c r="A3453" s="24">
        <v>4</v>
      </c>
      <c r="B3453" s="25" t="s">
        <v>27</v>
      </c>
      <c r="C3453" s="35"/>
      <c r="D3453" s="27">
        <v>115781</v>
      </c>
      <c r="E3453" s="28">
        <f t="shared" si="388"/>
        <v>0</v>
      </c>
      <c r="F3453" s="29">
        <v>0</v>
      </c>
      <c r="G3453" s="30">
        <f t="shared" si="389"/>
        <v>0</v>
      </c>
      <c r="H3453" s="31">
        <f>D3453/1.08</f>
        <v>107204.62962962962</v>
      </c>
      <c r="I3453" s="59"/>
      <c r="J3453" s="63">
        <f t="shared" si="390"/>
        <v>0</v>
      </c>
    </row>
    <row r="3454" spans="1:10">
      <c r="A3454" s="24">
        <v>5</v>
      </c>
      <c r="B3454" s="25" t="s">
        <v>28</v>
      </c>
      <c r="C3454" s="32">
        <v>10</v>
      </c>
      <c r="D3454" s="33">
        <v>119943</v>
      </c>
      <c r="E3454" s="123">
        <f t="shared" si="388"/>
        <v>1199430</v>
      </c>
      <c r="F3454" s="124">
        <v>0.25</v>
      </c>
      <c r="G3454" s="125">
        <f t="shared" si="389"/>
        <v>899572.5</v>
      </c>
      <c r="H3454" s="128">
        <f>D3454/1.08*0.75</f>
        <v>83293.75</v>
      </c>
      <c r="I3454" s="59"/>
      <c r="J3454" s="63">
        <f t="shared" si="390"/>
        <v>832937.5</v>
      </c>
    </row>
    <row r="3455" spans="1:10">
      <c r="A3455" s="24">
        <v>6</v>
      </c>
      <c r="B3455" s="25" t="s">
        <v>29</v>
      </c>
      <c r="C3455" s="26"/>
      <c r="D3455" s="27">
        <v>94810</v>
      </c>
      <c r="E3455" s="28">
        <f t="shared" si="388"/>
        <v>0</v>
      </c>
      <c r="F3455" s="29">
        <v>0</v>
      </c>
      <c r="G3455" s="30">
        <f t="shared" si="389"/>
        <v>0</v>
      </c>
      <c r="H3455" s="31">
        <f t="shared" ref="H3455:H3467" si="391">D3455/1.08</f>
        <v>87787.037037037036</v>
      </c>
      <c r="I3455" s="59"/>
      <c r="J3455" s="63">
        <f t="shared" si="390"/>
        <v>0</v>
      </c>
    </row>
    <row r="3456" spans="1:10">
      <c r="A3456" s="24">
        <v>7</v>
      </c>
      <c r="B3456" s="25" t="s">
        <v>30</v>
      </c>
      <c r="C3456" s="34"/>
      <c r="D3456" s="27">
        <v>141396</v>
      </c>
      <c r="E3456" s="28">
        <f t="shared" si="388"/>
        <v>0</v>
      </c>
      <c r="F3456" s="29">
        <v>0</v>
      </c>
      <c r="G3456" s="30">
        <f t="shared" si="389"/>
        <v>0</v>
      </c>
      <c r="H3456" s="31">
        <f t="shared" si="391"/>
        <v>130922.22222222222</v>
      </c>
      <c r="I3456" s="59"/>
      <c r="J3456" s="63">
        <f t="shared" si="390"/>
        <v>0</v>
      </c>
    </row>
    <row r="3457" spans="1:10">
      <c r="A3457" s="24">
        <v>8</v>
      </c>
      <c r="B3457" s="25" t="s">
        <v>31</v>
      </c>
      <c r="C3457" s="26"/>
      <c r="D3457" s="27">
        <v>232931</v>
      </c>
      <c r="E3457" s="28">
        <f t="shared" si="388"/>
        <v>0</v>
      </c>
      <c r="F3457" s="29">
        <v>0</v>
      </c>
      <c r="G3457" s="30">
        <f t="shared" si="389"/>
        <v>0</v>
      </c>
      <c r="H3457" s="31">
        <f t="shared" si="391"/>
        <v>215676.85185185182</v>
      </c>
      <c r="I3457" s="59"/>
      <c r="J3457" s="63">
        <f t="shared" si="390"/>
        <v>0</v>
      </c>
    </row>
    <row r="3458" spans="1:10">
      <c r="A3458" s="24">
        <v>9</v>
      </c>
      <c r="B3458" s="36" t="s">
        <v>32</v>
      </c>
      <c r="C3458" s="26"/>
      <c r="D3458" s="27">
        <v>101534</v>
      </c>
      <c r="E3458" s="28">
        <f t="shared" si="388"/>
        <v>0</v>
      </c>
      <c r="F3458" s="29">
        <v>0</v>
      </c>
      <c r="G3458" s="30">
        <f t="shared" si="389"/>
        <v>0</v>
      </c>
      <c r="H3458" s="31">
        <f t="shared" si="391"/>
        <v>94012.962962962964</v>
      </c>
      <c r="I3458" s="59"/>
      <c r="J3458" s="63">
        <f t="shared" si="390"/>
        <v>0</v>
      </c>
    </row>
    <row r="3459" spans="1:10">
      <c r="A3459" s="168">
        <v>10</v>
      </c>
      <c r="B3459" s="36" t="s">
        <v>33</v>
      </c>
      <c r="C3459" s="37"/>
      <c r="D3459" s="27">
        <v>110148</v>
      </c>
      <c r="E3459" s="156">
        <f t="shared" si="388"/>
        <v>0</v>
      </c>
      <c r="F3459" s="157">
        <v>0</v>
      </c>
      <c r="G3459" s="30">
        <f t="shared" si="389"/>
        <v>0</v>
      </c>
      <c r="H3459" s="170">
        <f t="shared" si="391"/>
        <v>101988.88888888888</v>
      </c>
      <c r="I3459" s="183"/>
      <c r="J3459" s="158">
        <f t="shared" si="390"/>
        <v>0</v>
      </c>
    </row>
    <row r="3460" spans="1:10">
      <c r="A3460" s="24">
        <v>11</v>
      </c>
      <c r="B3460" s="25" t="s">
        <v>34</v>
      </c>
      <c r="C3460" s="37"/>
      <c r="D3460" s="27">
        <v>54198</v>
      </c>
      <c r="E3460" s="28">
        <f t="shared" si="388"/>
        <v>0</v>
      </c>
      <c r="F3460" s="29">
        <v>0</v>
      </c>
      <c r="G3460" s="30">
        <f t="shared" si="389"/>
        <v>0</v>
      </c>
      <c r="H3460" s="31">
        <f t="shared" si="391"/>
        <v>50183.333333333328</v>
      </c>
      <c r="I3460" s="59"/>
      <c r="J3460" s="63">
        <f t="shared" si="390"/>
        <v>0</v>
      </c>
    </row>
    <row r="3461" spans="1:10">
      <c r="A3461" s="24">
        <v>12</v>
      </c>
      <c r="B3461" s="25" t="s">
        <v>35</v>
      </c>
      <c r="C3461" s="37"/>
      <c r="D3461" s="27">
        <v>49680</v>
      </c>
      <c r="E3461" s="28">
        <f t="shared" si="388"/>
        <v>0</v>
      </c>
      <c r="F3461" s="29">
        <v>0</v>
      </c>
      <c r="G3461" s="30">
        <f t="shared" si="389"/>
        <v>0</v>
      </c>
      <c r="H3461" s="31">
        <f t="shared" si="391"/>
        <v>46000</v>
      </c>
      <c r="I3461" s="59"/>
      <c r="J3461" s="63">
        <f t="shared" si="390"/>
        <v>0</v>
      </c>
    </row>
    <row r="3462" spans="1:10">
      <c r="A3462" s="168">
        <v>13</v>
      </c>
      <c r="B3462" s="25" t="s">
        <v>36</v>
      </c>
      <c r="C3462" s="37"/>
      <c r="D3462" s="38">
        <v>64152</v>
      </c>
      <c r="E3462" s="156">
        <f t="shared" si="388"/>
        <v>0</v>
      </c>
      <c r="F3462" s="157">
        <v>0</v>
      </c>
      <c r="G3462" s="30">
        <f t="shared" si="389"/>
        <v>0</v>
      </c>
      <c r="H3462" s="170">
        <f t="shared" si="391"/>
        <v>59399.999999999993</v>
      </c>
      <c r="I3462" s="183"/>
      <c r="J3462" s="158">
        <f t="shared" si="390"/>
        <v>0</v>
      </c>
    </row>
    <row r="3463" spans="1:10">
      <c r="A3463" s="168">
        <v>14</v>
      </c>
      <c r="B3463" s="25" t="s">
        <v>37</v>
      </c>
      <c r="C3463" s="37">
        <v>5</v>
      </c>
      <c r="D3463" s="38">
        <v>65934</v>
      </c>
      <c r="E3463" s="156">
        <f t="shared" si="388"/>
        <v>329670</v>
      </c>
      <c r="F3463" s="157">
        <v>0</v>
      </c>
      <c r="G3463" s="30">
        <f t="shared" si="389"/>
        <v>329670</v>
      </c>
      <c r="H3463" s="170">
        <f t="shared" si="391"/>
        <v>61049.999999999993</v>
      </c>
      <c r="I3463" s="183"/>
      <c r="J3463" s="158">
        <f t="shared" si="390"/>
        <v>305249.99999999994</v>
      </c>
    </row>
    <row r="3464" spans="1:10">
      <c r="A3464" s="168">
        <v>15</v>
      </c>
      <c r="B3464" s="25" t="s">
        <v>38</v>
      </c>
      <c r="C3464" s="37"/>
      <c r="D3464" s="38">
        <v>76626</v>
      </c>
      <c r="E3464" s="156">
        <f t="shared" si="388"/>
        <v>0</v>
      </c>
      <c r="F3464" s="157">
        <v>0</v>
      </c>
      <c r="G3464" s="30">
        <f t="shared" si="389"/>
        <v>0</v>
      </c>
      <c r="H3464" s="170">
        <f t="shared" si="391"/>
        <v>70950</v>
      </c>
      <c r="I3464" s="183"/>
      <c r="J3464" s="158">
        <f t="shared" si="390"/>
        <v>0</v>
      </c>
    </row>
    <row r="3465" spans="1:10">
      <c r="A3465" s="168">
        <v>16</v>
      </c>
      <c r="B3465" s="25" t="s">
        <v>39</v>
      </c>
      <c r="C3465" s="37"/>
      <c r="D3465" s="38">
        <v>80190</v>
      </c>
      <c r="E3465" s="156">
        <f t="shared" si="388"/>
        <v>0</v>
      </c>
      <c r="F3465" s="157">
        <v>0</v>
      </c>
      <c r="G3465" s="30">
        <f t="shared" si="389"/>
        <v>0</v>
      </c>
      <c r="H3465" s="170">
        <f t="shared" si="391"/>
        <v>74250</v>
      </c>
      <c r="I3465" s="183"/>
      <c r="J3465" s="158">
        <f t="shared" si="390"/>
        <v>0</v>
      </c>
    </row>
    <row r="3466" spans="1:10">
      <c r="A3466" s="168">
        <v>17</v>
      </c>
      <c r="B3466" s="25" t="s">
        <v>40</v>
      </c>
      <c r="C3466" s="37"/>
      <c r="D3466" s="38">
        <v>113832</v>
      </c>
      <c r="E3466" s="156">
        <f t="shared" si="388"/>
        <v>0</v>
      </c>
      <c r="F3466" s="157">
        <v>0</v>
      </c>
      <c r="G3466" s="30">
        <f t="shared" si="389"/>
        <v>0</v>
      </c>
      <c r="H3466" s="170">
        <f t="shared" si="391"/>
        <v>105400</v>
      </c>
      <c r="I3466" s="183"/>
      <c r="J3466" s="158">
        <f t="shared" si="390"/>
        <v>0</v>
      </c>
    </row>
    <row r="3467" spans="1:10">
      <c r="A3467" s="168">
        <v>18</v>
      </c>
      <c r="B3467" s="25" t="s">
        <v>41</v>
      </c>
      <c r="C3467" s="37"/>
      <c r="D3467" s="38">
        <v>98010</v>
      </c>
      <c r="E3467" s="156">
        <f t="shared" si="388"/>
        <v>0</v>
      </c>
      <c r="F3467" s="157">
        <v>0</v>
      </c>
      <c r="G3467" s="30">
        <f t="shared" si="389"/>
        <v>0</v>
      </c>
      <c r="H3467" s="170">
        <f t="shared" si="391"/>
        <v>90750</v>
      </c>
      <c r="I3467" s="183"/>
      <c r="J3467" s="158">
        <f t="shared" si="390"/>
        <v>0</v>
      </c>
    </row>
    <row r="3468" spans="1:10" ht="17.25">
      <c r="A3468" s="40"/>
      <c r="B3468" s="41" t="s">
        <v>42</v>
      </c>
      <c r="C3468" s="42">
        <f>SUM(C3450:C3467)</f>
        <v>20</v>
      </c>
      <c r="D3468" s="42"/>
      <c r="E3468" s="43">
        <f>SUM(E3450:E3467)</f>
        <v>1925625</v>
      </c>
      <c r="F3468" s="43"/>
      <c r="G3468" s="44">
        <f>SUM(G3450:G3467)</f>
        <v>1625767.5</v>
      </c>
      <c r="H3468" s="45"/>
      <c r="I3468" s="64"/>
      <c r="J3468" s="45">
        <f>SUM(J3450:J3467)</f>
        <v>1505340.2777777778</v>
      </c>
    </row>
    <row r="3469" spans="1:10" ht="31.5">
      <c r="A3469" s="46"/>
      <c r="B3469" s="47"/>
      <c r="C3469" s="48"/>
      <c r="D3469" s="48"/>
      <c r="E3469" s="49"/>
      <c r="F3469" s="49"/>
      <c r="G3469" s="50"/>
      <c r="H3469" s="51"/>
      <c r="I3469" s="65"/>
      <c r="J3469" s="184">
        <f>J3468*0.08</f>
        <v>120427.22222222222</v>
      </c>
    </row>
    <row r="3470" spans="1:10" ht="18">
      <c r="A3470" s="283" t="s">
        <v>43</v>
      </c>
      <c r="B3470" s="283"/>
      <c r="C3470" s="284" t="s">
        <v>44</v>
      </c>
      <c r="D3470" s="284"/>
      <c r="E3470" s="54"/>
      <c r="F3470" s="54"/>
      <c r="G3470" s="55" t="s">
        <v>45</v>
      </c>
      <c r="H3470" s="56"/>
      <c r="I3470" s="66"/>
      <c r="J3470" s="185">
        <f>SUM(J3468:J3469)</f>
        <v>1625767.5</v>
      </c>
    </row>
    <row r="3472" spans="1:10">
      <c r="B3472" s="131" t="s">
        <v>165</v>
      </c>
      <c r="C3472" s="131" t="s">
        <v>166</v>
      </c>
      <c r="D3472" s="131"/>
      <c r="E3472" s="131" t="s">
        <v>167</v>
      </c>
    </row>
    <row r="3475" spans="1:10" ht="15.75">
      <c r="A3475" s="279" t="s">
        <v>0</v>
      </c>
      <c r="B3475" s="279"/>
      <c r="C3475" s="279"/>
      <c r="D3475" s="279"/>
      <c r="E3475" s="279"/>
      <c r="F3475" s="279"/>
      <c r="G3475" s="279"/>
      <c r="H3475" s="3"/>
      <c r="I3475" s="182"/>
      <c r="J3475" s="3"/>
    </row>
    <row r="3476" spans="1:10" ht="15.75">
      <c r="A3476" s="279" t="s">
        <v>1</v>
      </c>
      <c r="B3476" s="279"/>
      <c r="C3476" s="279"/>
      <c r="D3476" s="279"/>
      <c r="E3476" s="279"/>
      <c r="F3476" s="279"/>
      <c r="G3476" s="279"/>
      <c r="H3476" s="176"/>
      <c r="I3476" s="176"/>
      <c r="J3476" s="176"/>
    </row>
    <row r="3477" spans="1:10" ht="15.75">
      <c r="A3477" s="279" t="s">
        <v>2</v>
      </c>
      <c r="B3477" s="279"/>
      <c r="C3477" s="279"/>
      <c r="D3477" s="279"/>
      <c r="E3477" s="279"/>
      <c r="F3477" s="279"/>
      <c r="G3477" s="279"/>
      <c r="H3477" s="3"/>
      <c r="I3477" s="59"/>
      <c r="J3477" s="3"/>
    </row>
    <row r="3478" spans="1:10" ht="15.75">
      <c r="A3478" s="279" t="s">
        <v>4</v>
      </c>
      <c r="B3478" s="279"/>
      <c r="C3478" s="279"/>
      <c r="D3478" s="279"/>
      <c r="E3478" s="279"/>
      <c r="F3478" s="279"/>
      <c r="G3478" s="279"/>
      <c r="H3478" s="3"/>
      <c r="I3478" s="59"/>
      <c r="J3478" s="3"/>
    </row>
    <row r="3479" spans="1:10" ht="15.75">
      <c r="A3479" s="280" t="s">
        <v>6</v>
      </c>
      <c r="B3479" s="280"/>
      <c r="C3479" s="280"/>
      <c r="D3479" s="280"/>
      <c r="E3479" s="280"/>
      <c r="F3479" s="280"/>
      <c r="G3479" s="280"/>
      <c r="H3479" s="3"/>
      <c r="I3479" s="59"/>
      <c r="J3479" s="3"/>
    </row>
    <row r="3480" spans="1:10" ht="27.75">
      <c r="A3480" s="9"/>
      <c r="B3480" s="9"/>
      <c r="C3480" s="281" t="s">
        <v>453</v>
      </c>
      <c r="D3480" s="281"/>
      <c r="E3480" s="281"/>
      <c r="F3480" s="281"/>
      <c r="G3480" s="281"/>
      <c r="H3480" s="3"/>
      <c r="I3480" s="59"/>
      <c r="J3480" s="3"/>
    </row>
    <row r="3481" spans="1:10" ht="15.75">
      <c r="A3481" s="11" t="s">
        <v>358</v>
      </c>
      <c r="B3481" s="12"/>
      <c r="C3481" s="13"/>
      <c r="D3481" s="286"/>
      <c r="E3481" s="286"/>
      <c r="F3481" s="286"/>
      <c r="G3481" s="286"/>
      <c r="H3481" s="15"/>
      <c r="I3481" s="59"/>
      <c r="J3481" s="3"/>
    </row>
    <row r="3482" spans="1:10" ht="15.75">
      <c r="A3482" s="11" t="s">
        <v>9</v>
      </c>
      <c r="B3482" s="286" t="s">
        <v>403</v>
      </c>
      <c r="C3482" s="286"/>
      <c r="D3482" s="286"/>
      <c r="E3482" s="286"/>
      <c r="F3482" s="286"/>
      <c r="G3482" s="16"/>
      <c r="H3482" s="20" t="s">
        <v>161</v>
      </c>
      <c r="I3482" s="62">
        <v>12403</v>
      </c>
      <c r="J3482" s="61"/>
    </row>
    <row r="3483" spans="1:10" ht="18.75">
      <c r="A3483" s="11" t="s">
        <v>11</v>
      </c>
      <c r="B3483" s="303"/>
      <c r="C3483" s="303"/>
      <c r="D3483" s="303"/>
      <c r="E3483" s="303"/>
      <c r="F3483" s="303"/>
      <c r="G3483" s="180"/>
      <c r="H3483" s="180"/>
      <c r="I3483" s="180"/>
      <c r="J3483" s="3"/>
    </row>
    <row r="3484" spans="1:10" ht="15.75">
      <c r="A3484" s="21" t="s">
        <v>14</v>
      </c>
      <c r="B3484" s="181"/>
      <c r="C3484" s="21" t="s">
        <v>17</v>
      </c>
      <c r="D3484" s="22" t="s">
        <v>18</v>
      </c>
      <c r="E3484" s="23" t="s">
        <v>19</v>
      </c>
      <c r="F3484" s="23" t="s">
        <v>20</v>
      </c>
      <c r="G3484" s="21" t="s">
        <v>21</v>
      </c>
      <c r="H3484" s="3"/>
      <c r="I3484" s="59"/>
      <c r="J3484" s="3"/>
    </row>
    <row r="3485" spans="1:10">
      <c r="A3485" s="24">
        <v>1</v>
      </c>
      <c r="B3485" s="25" t="s">
        <v>23</v>
      </c>
      <c r="C3485" s="26">
        <v>10</v>
      </c>
      <c r="D3485" s="27">
        <v>79305</v>
      </c>
      <c r="E3485" s="28">
        <f t="shared" ref="E3485:E3502" si="392">D3485*C3485</f>
        <v>793050</v>
      </c>
      <c r="F3485" s="29">
        <v>0</v>
      </c>
      <c r="G3485" s="30">
        <f t="shared" ref="G3485:G3502" si="393">E3485-E3485*F3485</f>
        <v>793050</v>
      </c>
      <c r="H3485" s="31">
        <f>D3485/1.08</f>
        <v>73430.555555555547</v>
      </c>
      <c r="I3485" s="59"/>
      <c r="J3485" s="63">
        <f t="shared" ref="J3485:J3502" si="394">H3485*C3485</f>
        <v>734305.5555555555</v>
      </c>
    </row>
    <row r="3486" spans="1:10">
      <c r="A3486" s="120">
        <v>2</v>
      </c>
      <c r="B3486" s="121" t="s">
        <v>25</v>
      </c>
      <c r="C3486" s="126">
        <v>10</v>
      </c>
      <c r="D3486" s="33">
        <v>128591</v>
      </c>
      <c r="E3486" s="123">
        <f t="shared" si="392"/>
        <v>1285910</v>
      </c>
      <c r="F3486" s="29">
        <v>0</v>
      </c>
      <c r="G3486" s="125">
        <f t="shared" si="393"/>
        <v>1285910</v>
      </c>
      <c r="H3486" s="31">
        <f>D3486/1.08</f>
        <v>119065.74074074073</v>
      </c>
      <c r="I3486" s="129"/>
      <c r="J3486" s="63">
        <f t="shared" si="394"/>
        <v>1190657.4074074072</v>
      </c>
    </row>
    <row r="3487" spans="1:10">
      <c r="A3487" s="24">
        <v>3</v>
      </c>
      <c r="B3487" s="25" t="s">
        <v>26</v>
      </c>
      <c r="C3487" s="88"/>
      <c r="D3487" s="27">
        <v>60043</v>
      </c>
      <c r="E3487" s="28">
        <f t="shared" si="392"/>
        <v>0</v>
      </c>
      <c r="F3487" s="29">
        <v>0</v>
      </c>
      <c r="G3487" s="30">
        <f t="shared" si="393"/>
        <v>0</v>
      </c>
      <c r="H3487" s="31">
        <f>D3487/1.08</f>
        <v>55595.370370370365</v>
      </c>
      <c r="I3487" s="59"/>
      <c r="J3487" s="63">
        <f t="shared" si="394"/>
        <v>0</v>
      </c>
    </row>
    <row r="3488" spans="1:10">
      <c r="A3488" s="24">
        <v>4</v>
      </c>
      <c r="B3488" s="25" t="s">
        <v>27</v>
      </c>
      <c r="C3488" s="35"/>
      <c r="D3488" s="27">
        <v>115781</v>
      </c>
      <c r="E3488" s="28">
        <f t="shared" si="392"/>
        <v>0</v>
      </c>
      <c r="F3488" s="29">
        <v>0</v>
      </c>
      <c r="G3488" s="30">
        <f t="shared" si="393"/>
        <v>0</v>
      </c>
      <c r="H3488" s="31">
        <f>D3488/1.08</f>
        <v>107204.62962962962</v>
      </c>
      <c r="I3488" s="59"/>
      <c r="J3488" s="63">
        <f t="shared" si="394"/>
        <v>0</v>
      </c>
    </row>
    <row r="3489" spans="1:10">
      <c r="A3489" s="24">
        <v>5</v>
      </c>
      <c r="B3489" s="25" t="s">
        <v>28</v>
      </c>
      <c r="C3489" s="32">
        <v>20</v>
      </c>
      <c r="D3489" s="33">
        <v>119943</v>
      </c>
      <c r="E3489" s="123">
        <f t="shared" si="392"/>
        <v>2398860</v>
      </c>
      <c r="F3489" s="124">
        <v>0.25</v>
      </c>
      <c r="G3489" s="125">
        <f t="shared" si="393"/>
        <v>1799145</v>
      </c>
      <c r="H3489" s="128">
        <f>D3489/1.08*0.75</f>
        <v>83293.75</v>
      </c>
      <c r="I3489" s="59"/>
      <c r="J3489" s="63">
        <f t="shared" si="394"/>
        <v>1665875</v>
      </c>
    </row>
    <row r="3490" spans="1:10">
      <c r="A3490" s="24">
        <v>6</v>
      </c>
      <c r="B3490" s="25" t="s">
        <v>29</v>
      </c>
      <c r="C3490" s="26"/>
      <c r="D3490" s="27">
        <v>94810</v>
      </c>
      <c r="E3490" s="28">
        <f t="shared" si="392"/>
        <v>0</v>
      </c>
      <c r="F3490" s="29">
        <v>0</v>
      </c>
      <c r="G3490" s="30">
        <f t="shared" si="393"/>
        <v>0</v>
      </c>
      <c r="H3490" s="31">
        <f t="shared" ref="H3490:H3502" si="395">D3490/1.08</f>
        <v>87787.037037037036</v>
      </c>
      <c r="I3490" s="59"/>
      <c r="J3490" s="63">
        <f t="shared" si="394"/>
        <v>0</v>
      </c>
    </row>
    <row r="3491" spans="1:10">
      <c r="A3491" s="24">
        <v>7</v>
      </c>
      <c r="B3491" s="25" t="s">
        <v>30</v>
      </c>
      <c r="C3491" s="34"/>
      <c r="D3491" s="27">
        <v>141396</v>
      </c>
      <c r="E3491" s="28">
        <f t="shared" si="392"/>
        <v>0</v>
      </c>
      <c r="F3491" s="29">
        <v>0</v>
      </c>
      <c r="G3491" s="30">
        <f t="shared" si="393"/>
        <v>0</v>
      </c>
      <c r="H3491" s="31">
        <f t="shared" si="395"/>
        <v>130922.22222222222</v>
      </c>
      <c r="I3491" s="59"/>
      <c r="J3491" s="63">
        <f t="shared" si="394"/>
        <v>0</v>
      </c>
    </row>
    <row r="3492" spans="1:10">
      <c r="A3492" s="24">
        <v>8</v>
      </c>
      <c r="B3492" s="25" t="s">
        <v>31</v>
      </c>
      <c r="C3492" s="26"/>
      <c r="D3492" s="27">
        <v>232931</v>
      </c>
      <c r="E3492" s="28">
        <f t="shared" si="392"/>
        <v>0</v>
      </c>
      <c r="F3492" s="29">
        <v>0</v>
      </c>
      <c r="G3492" s="30">
        <f t="shared" si="393"/>
        <v>0</v>
      </c>
      <c r="H3492" s="31">
        <f t="shared" si="395"/>
        <v>215676.85185185182</v>
      </c>
      <c r="I3492" s="59"/>
      <c r="J3492" s="63">
        <f t="shared" si="394"/>
        <v>0</v>
      </c>
    </row>
    <row r="3493" spans="1:10">
      <c r="A3493" s="24">
        <v>9</v>
      </c>
      <c r="B3493" s="36" t="s">
        <v>32</v>
      </c>
      <c r="C3493" s="26"/>
      <c r="D3493" s="27">
        <v>101534</v>
      </c>
      <c r="E3493" s="28">
        <f t="shared" si="392"/>
        <v>0</v>
      </c>
      <c r="F3493" s="29">
        <v>0</v>
      </c>
      <c r="G3493" s="30">
        <f t="shared" si="393"/>
        <v>0</v>
      </c>
      <c r="H3493" s="31">
        <f t="shared" si="395"/>
        <v>94012.962962962964</v>
      </c>
      <c r="I3493" s="59"/>
      <c r="J3493" s="63">
        <f t="shared" si="394"/>
        <v>0</v>
      </c>
    </row>
    <row r="3494" spans="1:10">
      <c r="A3494" s="168">
        <v>10</v>
      </c>
      <c r="B3494" s="36" t="s">
        <v>33</v>
      </c>
      <c r="C3494" s="37"/>
      <c r="D3494" s="27">
        <v>110148</v>
      </c>
      <c r="E3494" s="156">
        <f t="shared" si="392"/>
        <v>0</v>
      </c>
      <c r="F3494" s="157">
        <v>0</v>
      </c>
      <c r="G3494" s="30">
        <f t="shared" si="393"/>
        <v>0</v>
      </c>
      <c r="H3494" s="170">
        <f t="shared" si="395"/>
        <v>101988.88888888888</v>
      </c>
      <c r="I3494" s="183"/>
      <c r="J3494" s="158">
        <f t="shared" si="394"/>
        <v>0</v>
      </c>
    </row>
    <row r="3495" spans="1:10">
      <c r="A3495" s="24">
        <v>11</v>
      </c>
      <c r="B3495" s="25" t="s">
        <v>34</v>
      </c>
      <c r="C3495" s="37"/>
      <c r="D3495" s="27">
        <v>54198</v>
      </c>
      <c r="E3495" s="28">
        <f t="shared" si="392"/>
        <v>0</v>
      </c>
      <c r="F3495" s="29">
        <v>0</v>
      </c>
      <c r="G3495" s="30">
        <f t="shared" si="393"/>
        <v>0</v>
      </c>
      <c r="H3495" s="31">
        <f t="shared" si="395"/>
        <v>50183.333333333328</v>
      </c>
      <c r="I3495" s="59"/>
      <c r="J3495" s="63">
        <f t="shared" si="394"/>
        <v>0</v>
      </c>
    </row>
    <row r="3496" spans="1:10">
      <c r="A3496" s="24">
        <v>12</v>
      </c>
      <c r="B3496" s="25" t="s">
        <v>35</v>
      </c>
      <c r="C3496" s="37"/>
      <c r="D3496" s="27">
        <v>49680</v>
      </c>
      <c r="E3496" s="28">
        <f t="shared" si="392"/>
        <v>0</v>
      </c>
      <c r="F3496" s="29">
        <v>0</v>
      </c>
      <c r="G3496" s="30">
        <f t="shared" si="393"/>
        <v>0</v>
      </c>
      <c r="H3496" s="31">
        <f t="shared" si="395"/>
        <v>46000</v>
      </c>
      <c r="I3496" s="59"/>
      <c r="J3496" s="63">
        <f t="shared" si="394"/>
        <v>0</v>
      </c>
    </row>
    <row r="3497" spans="1:10">
      <c r="A3497" s="168">
        <v>13</v>
      </c>
      <c r="B3497" s="25" t="s">
        <v>36</v>
      </c>
      <c r="C3497" s="37"/>
      <c r="D3497" s="38">
        <v>64152</v>
      </c>
      <c r="E3497" s="156">
        <f t="shared" si="392"/>
        <v>0</v>
      </c>
      <c r="F3497" s="157">
        <v>0</v>
      </c>
      <c r="G3497" s="30">
        <f t="shared" si="393"/>
        <v>0</v>
      </c>
      <c r="H3497" s="170">
        <f t="shared" si="395"/>
        <v>59399.999999999993</v>
      </c>
      <c r="I3497" s="183"/>
      <c r="J3497" s="158">
        <f t="shared" si="394"/>
        <v>0</v>
      </c>
    </row>
    <row r="3498" spans="1:10">
      <c r="A3498" s="168">
        <v>14</v>
      </c>
      <c r="B3498" s="25" t="s">
        <v>37</v>
      </c>
      <c r="C3498" s="37"/>
      <c r="D3498" s="38">
        <v>65934</v>
      </c>
      <c r="E3498" s="156">
        <f t="shared" si="392"/>
        <v>0</v>
      </c>
      <c r="F3498" s="157">
        <v>0</v>
      </c>
      <c r="G3498" s="30">
        <f t="shared" si="393"/>
        <v>0</v>
      </c>
      <c r="H3498" s="170">
        <f t="shared" si="395"/>
        <v>61049.999999999993</v>
      </c>
      <c r="I3498" s="183"/>
      <c r="J3498" s="158">
        <f t="shared" si="394"/>
        <v>0</v>
      </c>
    </row>
    <row r="3499" spans="1:10">
      <c r="A3499" s="168">
        <v>15</v>
      </c>
      <c r="B3499" s="25" t="s">
        <v>38</v>
      </c>
      <c r="C3499" s="37"/>
      <c r="D3499" s="38">
        <v>76626</v>
      </c>
      <c r="E3499" s="156">
        <f t="shared" si="392"/>
        <v>0</v>
      </c>
      <c r="F3499" s="157">
        <v>0</v>
      </c>
      <c r="G3499" s="30">
        <f t="shared" si="393"/>
        <v>0</v>
      </c>
      <c r="H3499" s="170">
        <f t="shared" si="395"/>
        <v>70950</v>
      </c>
      <c r="I3499" s="183"/>
      <c r="J3499" s="158">
        <f t="shared" si="394"/>
        <v>0</v>
      </c>
    </row>
    <row r="3500" spans="1:10">
      <c r="A3500" s="168">
        <v>16</v>
      </c>
      <c r="B3500" s="25" t="s">
        <v>39</v>
      </c>
      <c r="C3500" s="37">
        <v>10</v>
      </c>
      <c r="D3500" s="38">
        <v>80190</v>
      </c>
      <c r="E3500" s="156">
        <f t="shared" si="392"/>
        <v>801900</v>
      </c>
      <c r="F3500" s="157">
        <v>0</v>
      </c>
      <c r="G3500" s="30">
        <f t="shared" si="393"/>
        <v>801900</v>
      </c>
      <c r="H3500" s="170">
        <f t="shared" si="395"/>
        <v>74250</v>
      </c>
      <c r="I3500" s="183"/>
      <c r="J3500" s="158">
        <f t="shared" si="394"/>
        <v>742500</v>
      </c>
    </row>
    <row r="3501" spans="1:10">
      <c r="A3501" s="168">
        <v>17</v>
      </c>
      <c r="B3501" s="25" t="s">
        <v>40</v>
      </c>
      <c r="C3501" s="37"/>
      <c r="D3501" s="38">
        <v>113832</v>
      </c>
      <c r="E3501" s="156">
        <f t="shared" si="392"/>
        <v>0</v>
      </c>
      <c r="F3501" s="157">
        <v>0</v>
      </c>
      <c r="G3501" s="30">
        <f t="shared" si="393"/>
        <v>0</v>
      </c>
      <c r="H3501" s="170">
        <f t="shared" si="395"/>
        <v>105400</v>
      </c>
      <c r="I3501" s="183"/>
      <c r="J3501" s="158">
        <f t="shared" si="394"/>
        <v>0</v>
      </c>
    </row>
    <row r="3502" spans="1:10">
      <c r="A3502" s="168">
        <v>18</v>
      </c>
      <c r="B3502" s="25" t="s">
        <v>41</v>
      </c>
      <c r="C3502" s="37"/>
      <c r="D3502" s="38">
        <v>98010</v>
      </c>
      <c r="E3502" s="156">
        <f t="shared" si="392"/>
        <v>0</v>
      </c>
      <c r="F3502" s="157">
        <v>0</v>
      </c>
      <c r="G3502" s="30">
        <f t="shared" si="393"/>
        <v>0</v>
      </c>
      <c r="H3502" s="170">
        <f t="shared" si="395"/>
        <v>90750</v>
      </c>
      <c r="I3502" s="183"/>
      <c r="J3502" s="158">
        <f t="shared" si="394"/>
        <v>0</v>
      </c>
    </row>
    <row r="3503" spans="1:10" ht="17.25">
      <c r="A3503" s="40"/>
      <c r="B3503" s="41" t="s">
        <v>42</v>
      </c>
      <c r="C3503" s="42">
        <f>SUM(C3485:C3502)</f>
        <v>50</v>
      </c>
      <c r="D3503" s="42"/>
      <c r="E3503" s="43">
        <f>SUM(E3485:E3502)</f>
        <v>5279720</v>
      </c>
      <c r="F3503" s="43"/>
      <c r="G3503" s="44">
        <f>SUM(G3485:G3502)</f>
        <v>4680005</v>
      </c>
      <c r="H3503" s="45"/>
      <c r="I3503" s="64"/>
      <c r="J3503" s="45">
        <f>SUM(J3485:J3502)</f>
        <v>4333337.9629629627</v>
      </c>
    </row>
    <row r="3504" spans="1:10" ht="31.5">
      <c r="A3504" s="46"/>
      <c r="B3504" s="47"/>
      <c r="C3504" s="48"/>
      <c r="D3504" s="48"/>
      <c r="E3504" s="49"/>
      <c r="F3504" s="49"/>
      <c r="G3504" s="50"/>
      <c r="H3504" s="51"/>
      <c r="I3504" s="65"/>
      <c r="J3504" s="184">
        <f>J3503*0.08</f>
        <v>346667.03703703702</v>
      </c>
    </row>
    <row r="3505" spans="1:10" ht="18">
      <c r="A3505" s="283" t="s">
        <v>43</v>
      </c>
      <c r="B3505" s="283"/>
      <c r="C3505" s="284" t="s">
        <v>44</v>
      </c>
      <c r="D3505" s="284"/>
      <c r="E3505" s="54"/>
      <c r="F3505" s="54"/>
      <c r="G3505" s="55" t="s">
        <v>45</v>
      </c>
      <c r="H3505" s="56"/>
      <c r="I3505" s="66"/>
      <c r="J3505" s="185">
        <f>SUM(J3503:J3504)</f>
        <v>4680005</v>
      </c>
    </row>
    <row r="3507" spans="1:10">
      <c r="B3507" s="131" t="s">
        <v>165</v>
      </c>
      <c r="C3507" s="131" t="s">
        <v>166</v>
      </c>
      <c r="D3507" s="131"/>
      <c r="E3507" s="131" t="s">
        <v>167</v>
      </c>
    </row>
    <row r="3510" spans="1:10" ht="15.75">
      <c r="A3510" s="279" t="s">
        <v>0</v>
      </c>
      <c r="B3510" s="279"/>
      <c r="C3510" s="279"/>
      <c r="D3510" s="279"/>
      <c r="E3510" s="279"/>
      <c r="F3510" s="279"/>
      <c r="G3510" s="279"/>
      <c r="H3510" s="3"/>
      <c r="I3510" s="182"/>
      <c r="J3510" s="3"/>
    </row>
    <row r="3511" spans="1:10" ht="15.75">
      <c r="A3511" s="279" t="s">
        <v>1</v>
      </c>
      <c r="B3511" s="279"/>
      <c r="C3511" s="279"/>
      <c r="D3511" s="279"/>
      <c r="E3511" s="279"/>
      <c r="F3511" s="279"/>
      <c r="G3511" s="279"/>
      <c r="H3511" s="176"/>
      <c r="I3511" s="176"/>
      <c r="J3511" s="176"/>
    </row>
    <row r="3512" spans="1:10" ht="15.75">
      <c r="A3512" s="279" t="s">
        <v>2</v>
      </c>
      <c r="B3512" s="279"/>
      <c r="C3512" s="279"/>
      <c r="D3512" s="279"/>
      <c r="E3512" s="279"/>
      <c r="F3512" s="279"/>
      <c r="G3512" s="279"/>
      <c r="H3512" s="3"/>
      <c r="I3512" s="59"/>
      <c r="J3512" s="3"/>
    </row>
    <row r="3513" spans="1:10" ht="15.75">
      <c r="A3513" s="279" t="s">
        <v>4</v>
      </c>
      <c r="B3513" s="279"/>
      <c r="C3513" s="279"/>
      <c r="D3513" s="279"/>
      <c r="E3513" s="279"/>
      <c r="F3513" s="279"/>
      <c r="G3513" s="279"/>
      <c r="H3513" s="3"/>
      <c r="I3513" s="59"/>
      <c r="J3513" s="3"/>
    </row>
    <row r="3514" spans="1:10" ht="15.75">
      <c r="A3514" s="280" t="s">
        <v>6</v>
      </c>
      <c r="B3514" s="280"/>
      <c r="C3514" s="280"/>
      <c r="D3514" s="280"/>
      <c r="E3514" s="280"/>
      <c r="F3514" s="280"/>
      <c r="G3514" s="280"/>
      <c r="H3514" s="3"/>
      <c r="I3514" s="59"/>
      <c r="J3514" s="3"/>
    </row>
    <row r="3515" spans="1:10" ht="27.75">
      <c r="A3515" s="9"/>
      <c r="B3515" s="9"/>
      <c r="C3515" s="281" t="s">
        <v>453</v>
      </c>
      <c r="D3515" s="281"/>
      <c r="E3515" s="281"/>
      <c r="F3515" s="281"/>
      <c r="G3515" s="281"/>
      <c r="H3515" s="3"/>
      <c r="I3515" s="59"/>
      <c r="J3515" s="3"/>
    </row>
    <row r="3516" spans="1:10" ht="15.75">
      <c r="A3516" s="11" t="s">
        <v>358</v>
      </c>
      <c r="B3516" s="12"/>
      <c r="C3516" s="13"/>
      <c r="D3516" s="286"/>
      <c r="E3516" s="286"/>
      <c r="F3516" s="286"/>
      <c r="G3516" s="286"/>
      <c r="H3516" s="15"/>
      <c r="I3516" s="59"/>
      <c r="J3516" s="3"/>
    </row>
    <row r="3517" spans="1:10" ht="15.75">
      <c r="A3517" s="11" t="s">
        <v>9</v>
      </c>
      <c r="B3517" s="286" t="s">
        <v>412</v>
      </c>
      <c r="C3517" s="286"/>
      <c r="D3517" s="286"/>
      <c r="E3517" s="286"/>
      <c r="F3517" s="286"/>
      <c r="G3517" s="16"/>
      <c r="H3517" s="20" t="s">
        <v>161</v>
      </c>
      <c r="I3517" s="62">
        <v>12404</v>
      </c>
      <c r="J3517" s="61"/>
    </row>
    <row r="3518" spans="1:10" ht="18.75">
      <c r="A3518" s="11" t="s">
        <v>11</v>
      </c>
      <c r="B3518" s="303"/>
      <c r="C3518" s="303"/>
      <c r="D3518" s="303"/>
      <c r="E3518" s="303"/>
      <c r="F3518" s="303"/>
      <c r="G3518" s="180"/>
      <c r="H3518" s="180"/>
      <c r="I3518" s="180"/>
      <c r="J3518" s="3"/>
    </row>
    <row r="3519" spans="1:10" ht="15.75">
      <c r="A3519" s="21" t="s">
        <v>14</v>
      </c>
      <c r="B3519" s="181"/>
      <c r="C3519" s="21" t="s">
        <v>17</v>
      </c>
      <c r="D3519" s="22" t="s">
        <v>18</v>
      </c>
      <c r="E3519" s="23" t="s">
        <v>19</v>
      </c>
      <c r="F3519" s="23" t="s">
        <v>20</v>
      </c>
      <c r="G3519" s="21" t="s">
        <v>21</v>
      </c>
      <c r="H3519" s="3"/>
      <c r="I3519" s="59"/>
      <c r="J3519" s="3"/>
    </row>
    <row r="3520" spans="1:10">
      <c r="A3520" s="24">
        <v>1</v>
      </c>
      <c r="B3520" s="25" t="s">
        <v>23</v>
      </c>
      <c r="C3520" s="26">
        <v>10</v>
      </c>
      <c r="D3520" s="27">
        <v>79305</v>
      </c>
      <c r="E3520" s="28">
        <f t="shared" ref="E3520:E3537" si="396">D3520*C3520</f>
        <v>793050</v>
      </c>
      <c r="F3520" s="29">
        <v>0</v>
      </c>
      <c r="G3520" s="30">
        <f t="shared" ref="G3520:G3537" si="397">E3520-E3520*F3520</f>
        <v>793050</v>
      </c>
      <c r="H3520" s="31">
        <f>D3520/1.08</f>
        <v>73430.555555555547</v>
      </c>
      <c r="I3520" s="59"/>
      <c r="J3520" s="63">
        <f t="shared" ref="J3520:J3537" si="398">H3520*C3520</f>
        <v>734305.5555555555</v>
      </c>
    </row>
    <row r="3521" spans="1:10">
      <c r="A3521" s="120">
        <v>2</v>
      </c>
      <c r="B3521" s="121" t="s">
        <v>25</v>
      </c>
      <c r="C3521" s="126"/>
      <c r="D3521" s="33">
        <v>128591</v>
      </c>
      <c r="E3521" s="123">
        <f t="shared" si="396"/>
        <v>0</v>
      </c>
      <c r="F3521" s="29">
        <v>0</v>
      </c>
      <c r="G3521" s="125">
        <f t="shared" si="397"/>
        <v>0</v>
      </c>
      <c r="H3521" s="31">
        <f>D3521/1.08</f>
        <v>119065.74074074073</v>
      </c>
      <c r="I3521" s="129"/>
      <c r="J3521" s="63">
        <f t="shared" si="398"/>
        <v>0</v>
      </c>
    </row>
    <row r="3522" spans="1:10">
      <c r="A3522" s="24">
        <v>3</v>
      </c>
      <c r="B3522" s="25" t="s">
        <v>26</v>
      </c>
      <c r="C3522" s="88"/>
      <c r="D3522" s="27">
        <v>60043</v>
      </c>
      <c r="E3522" s="28">
        <f t="shared" si="396"/>
        <v>0</v>
      </c>
      <c r="F3522" s="29">
        <v>0</v>
      </c>
      <c r="G3522" s="30">
        <f t="shared" si="397"/>
        <v>0</v>
      </c>
      <c r="H3522" s="31">
        <f>D3522/1.08</f>
        <v>55595.370370370365</v>
      </c>
      <c r="I3522" s="59"/>
      <c r="J3522" s="63">
        <f t="shared" si="398"/>
        <v>0</v>
      </c>
    </row>
    <row r="3523" spans="1:10">
      <c r="A3523" s="24">
        <v>4</v>
      </c>
      <c r="B3523" s="25" t="s">
        <v>27</v>
      </c>
      <c r="C3523" s="35"/>
      <c r="D3523" s="27">
        <v>115781</v>
      </c>
      <c r="E3523" s="28">
        <f t="shared" si="396"/>
        <v>0</v>
      </c>
      <c r="F3523" s="29">
        <v>0</v>
      </c>
      <c r="G3523" s="30">
        <f t="shared" si="397"/>
        <v>0</v>
      </c>
      <c r="H3523" s="31">
        <f>D3523/1.08</f>
        <v>107204.62962962962</v>
      </c>
      <c r="I3523" s="59"/>
      <c r="J3523" s="63">
        <f t="shared" si="398"/>
        <v>0</v>
      </c>
    </row>
    <row r="3524" spans="1:10">
      <c r="A3524" s="24">
        <v>5</v>
      </c>
      <c r="B3524" s="25" t="s">
        <v>28</v>
      </c>
      <c r="C3524" s="32">
        <v>20</v>
      </c>
      <c r="D3524" s="33">
        <v>119943</v>
      </c>
      <c r="E3524" s="123">
        <f t="shared" si="396"/>
        <v>2398860</v>
      </c>
      <c r="F3524" s="124">
        <v>0.25</v>
      </c>
      <c r="G3524" s="125">
        <f t="shared" si="397"/>
        <v>1799145</v>
      </c>
      <c r="H3524" s="128">
        <f>D3524/1.08*0.75</f>
        <v>83293.75</v>
      </c>
      <c r="I3524" s="59"/>
      <c r="J3524" s="63">
        <f t="shared" si="398"/>
        <v>1665875</v>
      </c>
    </row>
    <row r="3525" spans="1:10">
      <c r="A3525" s="24">
        <v>6</v>
      </c>
      <c r="B3525" s="25" t="s">
        <v>29</v>
      </c>
      <c r="C3525" s="26"/>
      <c r="D3525" s="27">
        <v>94810</v>
      </c>
      <c r="E3525" s="28">
        <f t="shared" si="396"/>
        <v>0</v>
      </c>
      <c r="F3525" s="29">
        <v>0</v>
      </c>
      <c r="G3525" s="30">
        <f t="shared" si="397"/>
        <v>0</v>
      </c>
      <c r="H3525" s="31">
        <f t="shared" ref="H3525:H3537" si="399">D3525/1.08</f>
        <v>87787.037037037036</v>
      </c>
      <c r="I3525" s="59"/>
      <c r="J3525" s="63">
        <f t="shared" si="398"/>
        <v>0</v>
      </c>
    </row>
    <row r="3526" spans="1:10">
      <c r="A3526" s="24">
        <v>7</v>
      </c>
      <c r="B3526" s="25" t="s">
        <v>30</v>
      </c>
      <c r="C3526" s="34"/>
      <c r="D3526" s="27">
        <v>141396</v>
      </c>
      <c r="E3526" s="28">
        <f t="shared" si="396"/>
        <v>0</v>
      </c>
      <c r="F3526" s="29">
        <v>0</v>
      </c>
      <c r="G3526" s="30">
        <f t="shared" si="397"/>
        <v>0</v>
      </c>
      <c r="H3526" s="31">
        <f t="shared" si="399"/>
        <v>130922.22222222222</v>
      </c>
      <c r="I3526" s="59"/>
      <c r="J3526" s="63">
        <f t="shared" si="398"/>
        <v>0</v>
      </c>
    </row>
    <row r="3527" spans="1:10">
      <c r="A3527" s="24">
        <v>8</v>
      </c>
      <c r="B3527" s="25" t="s">
        <v>31</v>
      </c>
      <c r="C3527" s="26"/>
      <c r="D3527" s="27">
        <v>232931</v>
      </c>
      <c r="E3527" s="28">
        <f t="shared" si="396"/>
        <v>0</v>
      </c>
      <c r="F3527" s="29">
        <v>0</v>
      </c>
      <c r="G3527" s="30">
        <f t="shared" si="397"/>
        <v>0</v>
      </c>
      <c r="H3527" s="31">
        <f t="shared" si="399"/>
        <v>215676.85185185182</v>
      </c>
      <c r="I3527" s="59"/>
      <c r="J3527" s="63">
        <f t="shared" si="398"/>
        <v>0</v>
      </c>
    </row>
    <row r="3528" spans="1:10">
      <c r="A3528" s="24">
        <v>9</v>
      </c>
      <c r="B3528" s="36" t="s">
        <v>32</v>
      </c>
      <c r="C3528" s="26"/>
      <c r="D3528" s="27">
        <v>101534</v>
      </c>
      <c r="E3528" s="28">
        <f t="shared" si="396"/>
        <v>0</v>
      </c>
      <c r="F3528" s="29">
        <v>0</v>
      </c>
      <c r="G3528" s="30">
        <f t="shared" si="397"/>
        <v>0</v>
      </c>
      <c r="H3528" s="31">
        <f t="shared" si="399"/>
        <v>94012.962962962964</v>
      </c>
      <c r="I3528" s="59"/>
      <c r="J3528" s="63">
        <f t="shared" si="398"/>
        <v>0</v>
      </c>
    </row>
    <row r="3529" spans="1:10">
      <c r="A3529" s="168">
        <v>10</v>
      </c>
      <c r="B3529" s="36" t="s">
        <v>33</v>
      </c>
      <c r="C3529" s="37"/>
      <c r="D3529" s="27">
        <v>110148</v>
      </c>
      <c r="E3529" s="156">
        <f t="shared" si="396"/>
        <v>0</v>
      </c>
      <c r="F3529" s="157">
        <v>0</v>
      </c>
      <c r="G3529" s="30">
        <f t="shared" si="397"/>
        <v>0</v>
      </c>
      <c r="H3529" s="170">
        <f t="shared" si="399"/>
        <v>101988.88888888888</v>
      </c>
      <c r="I3529" s="183"/>
      <c r="J3529" s="158">
        <f t="shared" si="398"/>
        <v>0</v>
      </c>
    </row>
    <row r="3530" spans="1:10">
      <c r="A3530" s="24">
        <v>11</v>
      </c>
      <c r="B3530" s="25" t="s">
        <v>34</v>
      </c>
      <c r="C3530" s="37"/>
      <c r="D3530" s="27">
        <v>54198</v>
      </c>
      <c r="E3530" s="28">
        <f t="shared" si="396"/>
        <v>0</v>
      </c>
      <c r="F3530" s="29">
        <v>0</v>
      </c>
      <c r="G3530" s="30">
        <f t="shared" si="397"/>
        <v>0</v>
      </c>
      <c r="H3530" s="31">
        <f t="shared" si="399"/>
        <v>50183.333333333328</v>
      </c>
      <c r="I3530" s="59"/>
      <c r="J3530" s="63">
        <f t="shared" si="398"/>
        <v>0</v>
      </c>
    </row>
    <row r="3531" spans="1:10">
      <c r="A3531" s="24">
        <v>12</v>
      </c>
      <c r="B3531" s="25" t="s">
        <v>35</v>
      </c>
      <c r="C3531" s="37"/>
      <c r="D3531" s="27">
        <v>49680</v>
      </c>
      <c r="E3531" s="28">
        <f t="shared" si="396"/>
        <v>0</v>
      </c>
      <c r="F3531" s="29">
        <v>0</v>
      </c>
      <c r="G3531" s="30">
        <f t="shared" si="397"/>
        <v>0</v>
      </c>
      <c r="H3531" s="31">
        <f t="shared" si="399"/>
        <v>46000</v>
      </c>
      <c r="I3531" s="59"/>
      <c r="J3531" s="63">
        <f t="shared" si="398"/>
        <v>0</v>
      </c>
    </row>
    <row r="3532" spans="1:10">
      <c r="A3532" s="168">
        <v>13</v>
      </c>
      <c r="B3532" s="25" t="s">
        <v>36</v>
      </c>
      <c r="C3532" s="37"/>
      <c r="D3532" s="38">
        <v>64152</v>
      </c>
      <c r="E3532" s="156">
        <f t="shared" si="396"/>
        <v>0</v>
      </c>
      <c r="F3532" s="157">
        <v>0</v>
      </c>
      <c r="G3532" s="30">
        <f t="shared" si="397"/>
        <v>0</v>
      </c>
      <c r="H3532" s="170">
        <f t="shared" si="399"/>
        <v>59399.999999999993</v>
      </c>
      <c r="I3532" s="183"/>
      <c r="J3532" s="158">
        <f t="shared" si="398"/>
        <v>0</v>
      </c>
    </row>
    <row r="3533" spans="1:10">
      <c r="A3533" s="168">
        <v>14</v>
      </c>
      <c r="B3533" s="25" t="s">
        <v>37</v>
      </c>
      <c r="C3533" s="37"/>
      <c r="D3533" s="38">
        <v>65934</v>
      </c>
      <c r="E3533" s="156">
        <f t="shared" si="396"/>
        <v>0</v>
      </c>
      <c r="F3533" s="157">
        <v>0</v>
      </c>
      <c r="G3533" s="30">
        <f t="shared" si="397"/>
        <v>0</v>
      </c>
      <c r="H3533" s="170">
        <f t="shared" si="399"/>
        <v>61049.999999999993</v>
      </c>
      <c r="I3533" s="183"/>
      <c r="J3533" s="158">
        <f t="shared" si="398"/>
        <v>0</v>
      </c>
    </row>
    <row r="3534" spans="1:10">
      <c r="A3534" s="168">
        <v>15</v>
      </c>
      <c r="B3534" s="25" t="s">
        <v>38</v>
      </c>
      <c r="C3534" s="37"/>
      <c r="D3534" s="38">
        <v>76626</v>
      </c>
      <c r="E3534" s="156">
        <f t="shared" si="396"/>
        <v>0</v>
      </c>
      <c r="F3534" s="157">
        <v>0</v>
      </c>
      <c r="G3534" s="30">
        <f t="shared" si="397"/>
        <v>0</v>
      </c>
      <c r="H3534" s="170">
        <f t="shared" si="399"/>
        <v>70950</v>
      </c>
      <c r="I3534" s="183"/>
      <c r="J3534" s="158">
        <f t="shared" si="398"/>
        <v>0</v>
      </c>
    </row>
    <row r="3535" spans="1:10">
      <c r="A3535" s="168">
        <v>16</v>
      </c>
      <c r="B3535" s="25" t="s">
        <v>39</v>
      </c>
      <c r="C3535" s="37"/>
      <c r="D3535" s="38">
        <v>80190</v>
      </c>
      <c r="E3535" s="156">
        <f t="shared" si="396"/>
        <v>0</v>
      </c>
      <c r="F3535" s="157">
        <v>0</v>
      </c>
      <c r="G3535" s="30">
        <f t="shared" si="397"/>
        <v>0</v>
      </c>
      <c r="H3535" s="170">
        <f t="shared" si="399"/>
        <v>74250</v>
      </c>
      <c r="I3535" s="183"/>
      <c r="J3535" s="158">
        <f t="shared" si="398"/>
        <v>0</v>
      </c>
    </row>
    <row r="3536" spans="1:10">
      <c r="A3536" s="168">
        <v>17</v>
      </c>
      <c r="B3536" s="25" t="s">
        <v>40</v>
      </c>
      <c r="C3536" s="37"/>
      <c r="D3536" s="38">
        <v>113832</v>
      </c>
      <c r="E3536" s="156">
        <f t="shared" si="396"/>
        <v>0</v>
      </c>
      <c r="F3536" s="157">
        <v>0</v>
      </c>
      <c r="G3536" s="30">
        <f t="shared" si="397"/>
        <v>0</v>
      </c>
      <c r="H3536" s="170">
        <f t="shared" si="399"/>
        <v>105400</v>
      </c>
      <c r="I3536" s="183"/>
      <c r="J3536" s="158">
        <f t="shared" si="398"/>
        <v>0</v>
      </c>
    </row>
    <row r="3537" spans="1:10">
      <c r="A3537" s="168">
        <v>18</v>
      </c>
      <c r="B3537" s="25" t="s">
        <v>41</v>
      </c>
      <c r="C3537" s="37"/>
      <c r="D3537" s="38">
        <v>98010</v>
      </c>
      <c r="E3537" s="156">
        <f t="shared" si="396"/>
        <v>0</v>
      </c>
      <c r="F3537" s="157">
        <v>0</v>
      </c>
      <c r="G3537" s="30">
        <f t="shared" si="397"/>
        <v>0</v>
      </c>
      <c r="H3537" s="170">
        <f t="shared" si="399"/>
        <v>90750</v>
      </c>
      <c r="I3537" s="183"/>
      <c r="J3537" s="158">
        <f t="shared" si="398"/>
        <v>0</v>
      </c>
    </row>
    <row r="3538" spans="1:10" ht="17.25">
      <c r="A3538" s="40"/>
      <c r="B3538" s="41" t="s">
        <v>42</v>
      </c>
      <c r="C3538" s="42">
        <f>SUM(C3520:C3537)</f>
        <v>30</v>
      </c>
      <c r="D3538" s="42"/>
      <c r="E3538" s="43">
        <f>SUM(E3520:E3537)</f>
        <v>3191910</v>
      </c>
      <c r="F3538" s="43"/>
      <c r="G3538" s="44">
        <f>SUM(G3520:G3537)</f>
        <v>2592195</v>
      </c>
      <c r="H3538" s="45"/>
      <c r="I3538" s="64"/>
      <c r="J3538" s="45">
        <f>SUM(J3520:J3537)</f>
        <v>2400180.5555555555</v>
      </c>
    </row>
    <row r="3539" spans="1:10" ht="31.5">
      <c r="A3539" s="46"/>
      <c r="B3539" s="47"/>
      <c r="C3539" s="48"/>
      <c r="D3539" s="48"/>
      <c r="E3539" s="49"/>
      <c r="F3539" s="49"/>
      <c r="G3539" s="50"/>
      <c r="H3539" s="51"/>
      <c r="I3539" s="65"/>
      <c r="J3539" s="184">
        <f>J3538*0.08</f>
        <v>192014.44444444444</v>
      </c>
    </row>
    <row r="3540" spans="1:10" ht="18">
      <c r="A3540" s="283" t="s">
        <v>43</v>
      </c>
      <c r="B3540" s="283"/>
      <c r="C3540" s="284" t="s">
        <v>44</v>
      </c>
      <c r="D3540" s="284"/>
      <c r="E3540" s="54"/>
      <c r="F3540" s="54"/>
      <c r="G3540" s="55" t="s">
        <v>45</v>
      </c>
      <c r="H3540" s="56"/>
      <c r="I3540" s="66"/>
      <c r="J3540" s="185">
        <f>SUM(J3538:J3539)</f>
        <v>2592195</v>
      </c>
    </row>
    <row r="3542" spans="1:10">
      <c r="B3542" s="131" t="s">
        <v>165</v>
      </c>
      <c r="C3542" s="131" t="s">
        <v>166</v>
      </c>
      <c r="D3542" s="131"/>
      <c r="E3542" s="131" t="s">
        <v>167</v>
      </c>
    </row>
    <row r="3545" spans="1:10" ht="15.75">
      <c r="A3545" s="279" t="s">
        <v>0</v>
      </c>
      <c r="B3545" s="279"/>
      <c r="C3545" s="279"/>
      <c r="D3545" s="279"/>
      <c r="E3545" s="279"/>
      <c r="F3545" s="279"/>
      <c r="G3545" s="279"/>
      <c r="H3545" s="3"/>
      <c r="I3545" s="182"/>
      <c r="J3545" s="3"/>
    </row>
    <row r="3546" spans="1:10" ht="15.75">
      <c r="A3546" s="279" t="s">
        <v>1</v>
      </c>
      <c r="B3546" s="279"/>
      <c r="C3546" s="279"/>
      <c r="D3546" s="279"/>
      <c r="E3546" s="279"/>
      <c r="F3546" s="279"/>
      <c r="G3546" s="279"/>
      <c r="H3546" s="176"/>
      <c r="I3546" s="176"/>
      <c r="J3546" s="176"/>
    </row>
    <row r="3547" spans="1:10" ht="15.75">
      <c r="A3547" s="279" t="s">
        <v>2</v>
      </c>
      <c r="B3547" s="279"/>
      <c r="C3547" s="279"/>
      <c r="D3547" s="279"/>
      <c r="E3547" s="279"/>
      <c r="F3547" s="279"/>
      <c r="G3547" s="279"/>
      <c r="H3547" s="3"/>
      <c r="I3547" s="59"/>
      <c r="J3547" s="3"/>
    </row>
    <row r="3548" spans="1:10" ht="15.75">
      <c r="A3548" s="279" t="s">
        <v>4</v>
      </c>
      <c r="B3548" s="279"/>
      <c r="C3548" s="279"/>
      <c r="D3548" s="279"/>
      <c r="E3548" s="279"/>
      <c r="F3548" s="279"/>
      <c r="G3548" s="279"/>
      <c r="H3548" s="3"/>
      <c r="I3548" s="59"/>
      <c r="J3548" s="3"/>
    </row>
    <row r="3549" spans="1:10" ht="15.75">
      <c r="A3549" s="280" t="s">
        <v>6</v>
      </c>
      <c r="B3549" s="280"/>
      <c r="C3549" s="280"/>
      <c r="D3549" s="280"/>
      <c r="E3549" s="280"/>
      <c r="F3549" s="280"/>
      <c r="G3549" s="280"/>
      <c r="H3549" s="3"/>
      <c r="I3549" s="59"/>
      <c r="J3549" s="3"/>
    </row>
    <row r="3550" spans="1:10" ht="27.75">
      <c r="A3550" s="9"/>
      <c r="B3550" s="9"/>
      <c r="C3550" s="281" t="s">
        <v>453</v>
      </c>
      <c r="D3550" s="281"/>
      <c r="E3550" s="281"/>
      <c r="F3550" s="281"/>
      <c r="G3550" s="281"/>
      <c r="H3550" s="3"/>
      <c r="I3550" s="59"/>
      <c r="J3550" s="3"/>
    </row>
    <row r="3551" spans="1:10" ht="15.75">
      <c r="A3551" s="11" t="s">
        <v>358</v>
      </c>
      <c r="B3551" s="12"/>
      <c r="C3551" s="13"/>
      <c r="D3551" s="286"/>
      <c r="E3551" s="286"/>
      <c r="F3551" s="286"/>
      <c r="G3551" s="286"/>
      <c r="H3551" s="15"/>
      <c r="I3551" s="59"/>
      <c r="J3551" s="3"/>
    </row>
    <row r="3552" spans="1:10" ht="15.75">
      <c r="A3552" s="11" t="s">
        <v>9</v>
      </c>
      <c r="B3552" s="286" t="s">
        <v>464</v>
      </c>
      <c r="C3552" s="286"/>
      <c r="D3552" s="286"/>
      <c r="E3552" s="286"/>
      <c r="F3552" s="286"/>
      <c r="G3552" s="16"/>
      <c r="H3552" s="20" t="s">
        <v>161</v>
      </c>
      <c r="I3552" s="62">
        <v>12389</v>
      </c>
      <c r="J3552" s="61"/>
    </row>
    <row r="3553" spans="1:10" ht="18.75">
      <c r="A3553" s="11" t="s">
        <v>11</v>
      </c>
      <c r="B3553" s="303"/>
      <c r="C3553" s="303"/>
      <c r="D3553" s="303"/>
      <c r="E3553" s="303"/>
      <c r="F3553" s="303"/>
      <c r="G3553" s="180"/>
      <c r="H3553" s="180"/>
      <c r="I3553" s="180"/>
      <c r="J3553" s="3"/>
    </row>
    <row r="3554" spans="1:10" ht="15.75">
      <c r="A3554" s="21" t="s">
        <v>14</v>
      </c>
      <c r="B3554" s="181"/>
      <c r="C3554" s="21" t="s">
        <v>17</v>
      </c>
      <c r="D3554" s="22" t="s">
        <v>18</v>
      </c>
      <c r="E3554" s="23" t="s">
        <v>19</v>
      </c>
      <c r="F3554" s="23" t="s">
        <v>20</v>
      </c>
      <c r="G3554" s="21" t="s">
        <v>21</v>
      </c>
      <c r="H3554" s="3"/>
      <c r="I3554" s="59"/>
      <c r="J3554" s="3"/>
    </row>
    <row r="3555" spans="1:10">
      <c r="A3555" s="24">
        <v>1</v>
      </c>
      <c r="B3555" s="25" t="s">
        <v>23</v>
      </c>
      <c r="C3555" s="26">
        <v>10</v>
      </c>
      <c r="D3555" s="27">
        <v>79305</v>
      </c>
      <c r="E3555" s="28">
        <f t="shared" ref="E3555:E3572" si="400">D3555*C3555</f>
        <v>793050</v>
      </c>
      <c r="F3555" s="29">
        <v>0</v>
      </c>
      <c r="G3555" s="30">
        <f t="shared" ref="G3555:G3572" si="401">E3555-E3555*F3555</f>
        <v>793050</v>
      </c>
      <c r="H3555" s="31">
        <f>D3555/1.08</f>
        <v>73430.555555555547</v>
      </c>
      <c r="I3555" s="59"/>
      <c r="J3555" s="63">
        <f t="shared" ref="J3555:J3572" si="402">H3555*C3555</f>
        <v>734305.5555555555</v>
      </c>
    </row>
    <row r="3556" spans="1:10">
      <c r="A3556" s="120">
        <v>2</v>
      </c>
      <c r="B3556" s="121" t="s">
        <v>25</v>
      </c>
      <c r="C3556" s="126"/>
      <c r="D3556" s="33">
        <v>128591</v>
      </c>
      <c r="E3556" s="123">
        <f t="shared" si="400"/>
        <v>0</v>
      </c>
      <c r="F3556" s="29">
        <v>0</v>
      </c>
      <c r="G3556" s="125">
        <f t="shared" si="401"/>
        <v>0</v>
      </c>
      <c r="H3556" s="31">
        <f>D3556/1.08</f>
        <v>119065.74074074073</v>
      </c>
      <c r="I3556" s="129"/>
      <c r="J3556" s="63">
        <f t="shared" si="402"/>
        <v>0</v>
      </c>
    </row>
    <row r="3557" spans="1:10">
      <c r="A3557" s="24">
        <v>3</v>
      </c>
      <c r="B3557" s="25" t="s">
        <v>26</v>
      </c>
      <c r="C3557" s="88"/>
      <c r="D3557" s="27">
        <v>60043</v>
      </c>
      <c r="E3557" s="28">
        <f t="shared" si="400"/>
        <v>0</v>
      </c>
      <c r="F3557" s="29">
        <v>0</v>
      </c>
      <c r="G3557" s="30">
        <f t="shared" si="401"/>
        <v>0</v>
      </c>
      <c r="H3557" s="31">
        <f>D3557/1.08</f>
        <v>55595.370370370365</v>
      </c>
      <c r="I3557" s="59"/>
      <c r="J3557" s="63">
        <f t="shared" si="402"/>
        <v>0</v>
      </c>
    </row>
    <row r="3558" spans="1:10">
      <c r="A3558" s="24">
        <v>4</v>
      </c>
      <c r="B3558" s="25" t="s">
        <v>27</v>
      </c>
      <c r="C3558" s="35"/>
      <c r="D3558" s="27">
        <v>115781</v>
      </c>
      <c r="E3558" s="28">
        <f t="shared" si="400"/>
        <v>0</v>
      </c>
      <c r="F3558" s="29">
        <v>0</v>
      </c>
      <c r="G3558" s="30">
        <f t="shared" si="401"/>
        <v>0</v>
      </c>
      <c r="H3558" s="31">
        <f>D3558/1.08</f>
        <v>107204.62962962962</v>
      </c>
      <c r="I3558" s="59"/>
      <c r="J3558" s="63">
        <f t="shared" si="402"/>
        <v>0</v>
      </c>
    </row>
    <row r="3559" spans="1:10">
      <c r="A3559" s="24">
        <v>5</v>
      </c>
      <c r="B3559" s="25" t="s">
        <v>28</v>
      </c>
      <c r="C3559" s="32">
        <v>20</v>
      </c>
      <c r="D3559" s="33">
        <v>119943</v>
      </c>
      <c r="E3559" s="123">
        <f t="shared" si="400"/>
        <v>2398860</v>
      </c>
      <c r="F3559" s="124">
        <v>0.25</v>
      </c>
      <c r="G3559" s="125">
        <f t="shared" si="401"/>
        <v>1799145</v>
      </c>
      <c r="H3559" s="128">
        <f>D3559/1.08*0.75</f>
        <v>83293.75</v>
      </c>
      <c r="I3559" s="59"/>
      <c r="J3559" s="63">
        <f t="shared" si="402"/>
        <v>1665875</v>
      </c>
    </row>
    <row r="3560" spans="1:10">
      <c r="A3560" s="24">
        <v>6</v>
      </c>
      <c r="B3560" s="25" t="s">
        <v>29</v>
      </c>
      <c r="C3560" s="26"/>
      <c r="D3560" s="27">
        <v>94810</v>
      </c>
      <c r="E3560" s="28">
        <f t="shared" si="400"/>
        <v>0</v>
      </c>
      <c r="F3560" s="29">
        <v>0</v>
      </c>
      <c r="G3560" s="30">
        <f t="shared" si="401"/>
        <v>0</v>
      </c>
      <c r="H3560" s="31">
        <f t="shared" ref="H3560:H3572" si="403">D3560/1.08</f>
        <v>87787.037037037036</v>
      </c>
      <c r="I3560" s="59"/>
      <c r="J3560" s="63">
        <f t="shared" si="402"/>
        <v>0</v>
      </c>
    </row>
    <row r="3561" spans="1:10">
      <c r="A3561" s="24">
        <v>7</v>
      </c>
      <c r="B3561" s="25" t="s">
        <v>30</v>
      </c>
      <c r="C3561" s="34"/>
      <c r="D3561" s="27">
        <v>141396</v>
      </c>
      <c r="E3561" s="28">
        <f t="shared" si="400"/>
        <v>0</v>
      </c>
      <c r="F3561" s="29">
        <v>0</v>
      </c>
      <c r="G3561" s="30">
        <f t="shared" si="401"/>
        <v>0</v>
      </c>
      <c r="H3561" s="31">
        <f t="shared" si="403"/>
        <v>130922.22222222222</v>
      </c>
      <c r="I3561" s="59"/>
      <c r="J3561" s="63">
        <f t="shared" si="402"/>
        <v>0</v>
      </c>
    </row>
    <row r="3562" spans="1:10">
      <c r="A3562" s="24">
        <v>8</v>
      </c>
      <c r="B3562" s="25" t="s">
        <v>31</v>
      </c>
      <c r="C3562" s="26"/>
      <c r="D3562" s="27">
        <v>232931</v>
      </c>
      <c r="E3562" s="28">
        <f t="shared" si="400"/>
        <v>0</v>
      </c>
      <c r="F3562" s="29">
        <v>0</v>
      </c>
      <c r="G3562" s="30">
        <f t="shared" si="401"/>
        <v>0</v>
      </c>
      <c r="H3562" s="31">
        <f t="shared" si="403"/>
        <v>215676.85185185182</v>
      </c>
      <c r="I3562" s="59"/>
      <c r="J3562" s="63">
        <f t="shared" si="402"/>
        <v>0</v>
      </c>
    </row>
    <row r="3563" spans="1:10">
      <c r="A3563" s="24">
        <v>9</v>
      </c>
      <c r="B3563" s="36" t="s">
        <v>32</v>
      </c>
      <c r="C3563" s="26"/>
      <c r="D3563" s="27">
        <v>101534</v>
      </c>
      <c r="E3563" s="28">
        <f t="shared" si="400"/>
        <v>0</v>
      </c>
      <c r="F3563" s="29">
        <v>0</v>
      </c>
      <c r="G3563" s="30">
        <f t="shared" si="401"/>
        <v>0</v>
      </c>
      <c r="H3563" s="31">
        <f t="shared" si="403"/>
        <v>94012.962962962964</v>
      </c>
      <c r="I3563" s="59"/>
      <c r="J3563" s="63">
        <f t="shared" si="402"/>
        <v>0</v>
      </c>
    </row>
    <row r="3564" spans="1:10">
      <c r="A3564" s="168">
        <v>10</v>
      </c>
      <c r="B3564" s="36" t="s">
        <v>33</v>
      </c>
      <c r="C3564" s="37"/>
      <c r="D3564" s="27">
        <v>110148</v>
      </c>
      <c r="E3564" s="156">
        <f t="shared" si="400"/>
        <v>0</v>
      </c>
      <c r="F3564" s="157">
        <v>0</v>
      </c>
      <c r="G3564" s="30">
        <f t="shared" si="401"/>
        <v>0</v>
      </c>
      <c r="H3564" s="170">
        <f t="shared" si="403"/>
        <v>101988.88888888888</v>
      </c>
      <c r="I3564" s="183"/>
      <c r="J3564" s="158">
        <f t="shared" si="402"/>
        <v>0</v>
      </c>
    </row>
    <row r="3565" spans="1:10">
      <c r="A3565" s="24">
        <v>11</v>
      </c>
      <c r="B3565" s="25" t="s">
        <v>34</v>
      </c>
      <c r="C3565" s="37"/>
      <c r="D3565" s="27">
        <v>54198</v>
      </c>
      <c r="E3565" s="28">
        <f t="shared" si="400"/>
        <v>0</v>
      </c>
      <c r="F3565" s="29">
        <v>0</v>
      </c>
      <c r="G3565" s="30">
        <f t="shared" si="401"/>
        <v>0</v>
      </c>
      <c r="H3565" s="31">
        <f t="shared" si="403"/>
        <v>50183.333333333328</v>
      </c>
      <c r="I3565" s="59"/>
      <c r="J3565" s="63">
        <f t="shared" si="402"/>
        <v>0</v>
      </c>
    </row>
    <row r="3566" spans="1:10">
      <c r="A3566" s="24">
        <v>12</v>
      </c>
      <c r="B3566" s="25" t="s">
        <v>35</v>
      </c>
      <c r="C3566" s="37">
        <v>5</v>
      </c>
      <c r="D3566" s="27">
        <v>49680</v>
      </c>
      <c r="E3566" s="28">
        <f t="shared" si="400"/>
        <v>248400</v>
      </c>
      <c r="F3566" s="29">
        <v>0</v>
      </c>
      <c r="G3566" s="30">
        <f t="shared" si="401"/>
        <v>248400</v>
      </c>
      <c r="H3566" s="31">
        <f t="shared" si="403"/>
        <v>46000</v>
      </c>
      <c r="I3566" s="59"/>
      <c r="J3566" s="63">
        <f t="shared" si="402"/>
        <v>230000</v>
      </c>
    </row>
    <row r="3567" spans="1:10">
      <c r="A3567" s="168">
        <v>13</v>
      </c>
      <c r="B3567" s="25" t="s">
        <v>36</v>
      </c>
      <c r="C3567" s="37"/>
      <c r="D3567" s="38">
        <v>64152</v>
      </c>
      <c r="E3567" s="156">
        <f t="shared" si="400"/>
        <v>0</v>
      </c>
      <c r="F3567" s="157">
        <v>0</v>
      </c>
      <c r="G3567" s="30">
        <f t="shared" si="401"/>
        <v>0</v>
      </c>
      <c r="H3567" s="170">
        <f t="shared" si="403"/>
        <v>59399.999999999993</v>
      </c>
      <c r="I3567" s="183"/>
      <c r="J3567" s="158">
        <f t="shared" si="402"/>
        <v>0</v>
      </c>
    </row>
    <row r="3568" spans="1:10">
      <c r="A3568" s="168">
        <v>14</v>
      </c>
      <c r="B3568" s="25" t="s">
        <v>37</v>
      </c>
      <c r="C3568" s="37"/>
      <c r="D3568" s="38">
        <v>65934</v>
      </c>
      <c r="E3568" s="156">
        <f t="shared" si="400"/>
        <v>0</v>
      </c>
      <c r="F3568" s="157">
        <v>0</v>
      </c>
      <c r="G3568" s="30">
        <f t="shared" si="401"/>
        <v>0</v>
      </c>
      <c r="H3568" s="170">
        <f t="shared" si="403"/>
        <v>61049.999999999993</v>
      </c>
      <c r="I3568" s="183"/>
      <c r="J3568" s="158">
        <f t="shared" si="402"/>
        <v>0</v>
      </c>
    </row>
    <row r="3569" spans="1:10">
      <c r="A3569" s="168">
        <v>15</v>
      </c>
      <c r="B3569" s="25" t="s">
        <v>38</v>
      </c>
      <c r="C3569" s="37"/>
      <c r="D3569" s="38">
        <v>76626</v>
      </c>
      <c r="E3569" s="156">
        <f t="shared" si="400"/>
        <v>0</v>
      </c>
      <c r="F3569" s="157">
        <v>0</v>
      </c>
      <c r="G3569" s="30">
        <f t="shared" si="401"/>
        <v>0</v>
      </c>
      <c r="H3569" s="170">
        <f t="shared" si="403"/>
        <v>70950</v>
      </c>
      <c r="I3569" s="183"/>
      <c r="J3569" s="158">
        <f t="shared" si="402"/>
        <v>0</v>
      </c>
    </row>
    <row r="3570" spans="1:10">
      <c r="A3570" s="168">
        <v>16</v>
      </c>
      <c r="B3570" s="25" t="s">
        <v>39</v>
      </c>
      <c r="C3570" s="37"/>
      <c r="D3570" s="38">
        <v>80190</v>
      </c>
      <c r="E3570" s="156">
        <f t="shared" si="400"/>
        <v>0</v>
      </c>
      <c r="F3570" s="157">
        <v>0</v>
      </c>
      <c r="G3570" s="30">
        <f t="shared" si="401"/>
        <v>0</v>
      </c>
      <c r="H3570" s="170">
        <f t="shared" si="403"/>
        <v>74250</v>
      </c>
      <c r="I3570" s="183"/>
      <c r="J3570" s="158">
        <f t="shared" si="402"/>
        <v>0</v>
      </c>
    </row>
    <row r="3571" spans="1:10">
      <c r="A3571" s="168">
        <v>17</v>
      </c>
      <c r="B3571" s="25" t="s">
        <v>40</v>
      </c>
      <c r="C3571" s="37"/>
      <c r="D3571" s="38">
        <v>113832</v>
      </c>
      <c r="E3571" s="156">
        <f t="shared" si="400"/>
        <v>0</v>
      </c>
      <c r="F3571" s="157">
        <v>0</v>
      </c>
      <c r="G3571" s="30">
        <f t="shared" si="401"/>
        <v>0</v>
      </c>
      <c r="H3571" s="170">
        <f t="shared" si="403"/>
        <v>105400</v>
      </c>
      <c r="I3571" s="183"/>
      <c r="J3571" s="158">
        <f t="shared" si="402"/>
        <v>0</v>
      </c>
    </row>
    <row r="3572" spans="1:10">
      <c r="A3572" s="168">
        <v>18</v>
      </c>
      <c r="B3572" s="25" t="s">
        <v>41</v>
      </c>
      <c r="C3572" s="37"/>
      <c r="D3572" s="38">
        <v>98010</v>
      </c>
      <c r="E3572" s="156">
        <f t="shared" si="400"/>
        <v>0</v>
      </c>
      <c r="F3572" s="157">
        <v>0</v>
      </c>
      <c r="G3572" s="30">
        <f t="shared" si="401"/>
        <v>0</v>
      </c>
      <c r="H3572" s="170">
        <f t="shared" si="403"/>
        <v>90750</v>
      </c>
      <c r="I3572" s="183"/>
      <c r="J3572" s="158">
        <f t="shared" si="402"/>
        <v>0</v>
      </c>
    </row>
    <row r="3573" spans="1:10" ht="17.25">
      <c r="A3573" s="40"/>
      <c r="B3573" s="41" t="s">
        <v>42</v>
      </c>
      <c r="C3573" s="42">
        <f>SUM(C3555:C3572)</f>
        <v>35</v>
      </c>
      <c r="D3573" s="42"/>
      <c r="E3573" s="43">
        <f>SUM(E3555:E3572)</f>
        <v>3440310</v>
      </c>
      <c r="F3573" s="43"/>
      <c r="G3573" s="44">
        <f>SUM(G3555:G3572)</f>
        <v>2840595</v>
      </c>
      <c r="H3573" s="45"/>
      <c r="I3573" s="64"/>
      <c r="J3573" s="45">
        <f>SUM(J3555:J3572)</f>
        <v>2630180.5555555555</v>
      </c>
    </row>
    <row r="3574" spans="1:10" ht="31.5">
      <c r="A3574" s="46"/>
      <c r="B3574" s="47"/>
      <c r="C3574" s="48"/>
      <c r="D3574" s="48"/>
      <c r="E3574" s="49"/>
      <c r="F3574" s="49"/>
      <c r="G3574" s="50"/>
      <c r="H3574" s="51"/>
      <c r="I3574" s="65"/>
      <c r="J3574" s="184">
        <f>J3573*0.08</f>
        <v>210414.44444444444</v>
      </c>
    </row>
    <row r="3575" spans="1:10" ht="18">
      <c r="A3575" s="283" t="s">
        <v>43</v>
      </c>
      <c r="B3575" s="283"/>
      <c r="C3575" s="284" t="s">
        <v>44</v>
      </c>
      <c r="D3575" s="284"/>
      <c r="E3575" s="54"/>
      <c r="F3575" s="54"/>
      <c r="G3575" s="55" t="s">
        <v>45</v>
      </c>
      <c r="H3575" s="56"/>
      <c r="I3575" s="66"/>
      <c r="J3575" s="185">
        <f>SUM(J3573:J3574)</f>
        <v>2840595</v>
      </c>
    </row>
    <row r="3577" spans="1:10">
      <c r="B3577" s="131" t="s">
        <v>165</v>
      </c>
      <c r="C3577" s="131" t="s">
        <v>166</v>
      </c>
      <c r="D3577" s="131"/>
      <c r="E3577" s="131" t="s">
        <v>167</v>
      </c>
    </row>
    <row r="3580" spans="1:10" ht="15.75">
      <c r="A3580" s="279" t="s">
        <v>0</v>
      </c>
      <c r="B3580" s="279"/>
      <c r="C3580" s="279"/>
      <c r="D3580" s="279"/>
      <c r="E3580" s="279"/>
      <c r="F3580" s="279"/>
      <c r="G3580" s="279"/>
      <c r="H3580" s="3"/>
      <c r="I3580" s="182"/>
      <c r="J3580" s="3"/>
    </row>
    <row r="3581" spans="1:10" ht="15.75">
      <c r="A3581" s="279" t="s">
        <v>1</v>
      </c>
      <c r="B3581" s="279"/>
      <c r="C3581" s="279"/>
      <c r="D3581" s="279"/>
      <c r="E3581" s="279"/>
      <c r="F3581" s="279"/>
      <c r="G3581" s="279"/>
      <c r="H3581" s="176"/>
      <c r="I3581" s="176"/>
      <c r="J3581" s="176"/>
    </row>
    <row r="3582" spans="1:10" ht="15.75">
      <c r="A3582" s="279" t="s">
        <v>2</v>
      </c>
      <c r="B3582" s="279"/>
      <c r="C3582" s="279"/>
      <c r="D3582" s="279"/>
      <c r="E3582" s="279"/>
      <c r="F3582" s="279"/>
      <c r="G3582" s="279"/>
      <c r="H3582" s="3"/>
      <c r="I3582" s="59"/>
      <c r="J3582" s="3"/>
    </row>
    <row r="3583" spans="1:10" ht="15.75">
      <c r="A3583" s="279" t="s">
        <v>4</v>
      </c>
      <c r="B3583" s="279"/>
      <c r="C3583" s="279"/>
      <c r="D3583" s="279"/>
      <c r="E3583" s="279"/>
      <c r="F3583" s="279"/>
      <c r="G3583" s="279"/>
      <c r="H3583" s="3"/>
      <c r="I3583" s="59"/>
      <c r="J3583" s="3"/>
    </row>
    <row r="3584" spans="1:10" ht="15.75">
      <c r="A3584" s="280" t="s">
        <v>6</v>
      </c>
      <c r="B3584" s="280"/>
      <c r="C3584" s="280"/>
      <c r="D3584" s="280"/>
      <c r="E3584" s="280"/>
      <c r="F3584" s="280"/>
      <c r="G3584" s="280"/>
      <c r="H3584" s="3"/>
      <c r="I3584" s="59"/>
      <c r="J3584" s="3"/>
    </row>
    <row r="3585" spans="1:10" ht="27.75">
      <c r="A3585" s="9"/>
      <c r="B3585" s="9"/>
      <c r="C3585" s="281" t="s">
        <v>453</v>
      </c>
      <c r="D3585" s="281"/>
      <c r="E3585" s="281"/>
      <c r="F3585" s="281"/>
      <c r="G3585" s="281"/>
      <c r="H3585" s="3"/>
      <c r="I3585" s="59"/>
      <c r="J3585" s="3"/>
    </row>
    <row r="3586" spans="1:10" ht="15.75">
      <c r="A3586" s="11" t="s">
        <v>358</v>
      </c>
      <c r="B3586" s="12"/>
      <c r="C3586" s="13"/>
      <c r="D3586" s="286"/>
      <c r="E3586" s="286"/>
      <c r="F3586" s="286"/>
      <c r="G3586" s="286"/>
      <c r="H3586" s="15"/>
      <c r="I3586" s="59"/>
      <c r="J3586" s="3"/>
    </row>
    <row r="3587" spans="1:10" ht="15.75">
      <c r="A3587" s="11" t="s">
        <v>9</v>
      </c>
      <c r="B3587" s="286" t="s">
        <v>465</v>
      </c>
      <c r="C3587" s="286"/>
      <c r="D3587" s="286"/>
      <c r="E3587" s="286"/>
      <c r="F3587" s="286"/>
      <c r="G3587" s="16"/>
      <c r="H3587" s="20" t="s">
        <v>161</v>
      </c>
      <c r="I3587" s="62">
        <v>12413</v>
      </c>
      <c r="J3587" s="61"/>
    </row>
    <row r="3588" spans="1:10" ht="18.75">
      <c r="A3588" s="11" t="s">
        <v>11</v>
      </c>
      <c r="B3588" s="303"/>
      <c r="C3588" s="303"/>
      <c r="D3588" s="303"/>
      <c r="E3588" s="303"/>
      <c r="F3588" s="303"/>
      <c r="G3588" s="180"/>
      <c r="H3588" s="180"/>
      <c r="I3588" s="180"/>
      <c r="J3588" s="3"/>
    </row>
    <row r="3589" spans="1:10" ht="15.75">
      <c r="A3589" s="21" t="s">
        <v>14</v>
      </c>
      <c r="B3589" s="181"/>
      <c r="C3589" s="21" t="s">
        <v>17</v>
      </c>
      <c r="D3589" s="22" t="s">
        <v>18</v>
      </c>
      <c r="E3589" s="23" t="s">
        <v>19</v>
      </c>
      <c r="F3589" s="23" t="s">
        <v>20</v>
      </c>
      <c r="G3589" s="21" t="s">
        <v>21</v>
      </c>
      <c r="H3589" s="3"/>
      <c r="I3589" s="59"/>
      <c r="J3589" s="3"/>
    </row>
    <row r="3590" spans="1:10">
      <c r="A3590" s="24">
        <v>1</v>
      </c>
      <c r="B3590" s="25" t="s">
        <v>23</v>
      </c>
      <c r="C3590" s="26">
        <v>20</v>
      </c>
      <c r="D3590" s="27">
        <v>79305</v>
      </c>
      <c r="E3590" s="28">
        <f t="shared" ref="E3590:E3607" si="404">D3590*C3590</f>
        <v>1586100</v>
      </c>
      <c r="F3590" s="29">
        <v>0</v>
      </c>
      <c r="G3590" s="30">
        <f t="shared" ref="G3590:G3607" si="405">E3590-E3590*F3590</f>
        <v>1586100</v>
      </c>
      <c r="H3590" s="31">
        <f>D3590/1.08</f>
        <v>73430.555555555547</v>
      </c>
      <c r="I3590" s="59"/>
      <c r="J3590" s="63">
        <f t="shared" ref="J3590:J3607" si="406">H3590*C3590</f>
        <v>1468611.111111111</v>
      </c>
    </row>
    <row r="3591" spans="1:10">
      <c r="A3591" s="120">
        <v>2</v>
      </c>
      <c r="B3591" s="121" t="s">
        <v>25</v>
      </c>
      <c r="C3591" s="126">
        <v>10</v>
      </c>
      <c r="D3591" s="33">
        <v>128591</v>
      </c>
      <c r="E3591" s="123">
        <f t="shared" si="404"/>
        <v>1285910</v>
      </c>
      <c r="F3591" s="29">
        <v>0</v>
      </c>
      <c r="G3591" s="125">
        <f t="shared" si="405"/>
        <v>1285910</v>
      </c>
      <c r="H3591" s="31">
        <f>D3591/1.08</f>
        <v>119065.74074074073</v>
      </c>
      <c r="I3591" s="129"/>
      <c r="J3591" s="63">
        <f t="shared" si="406"/>
        <v>1190657.4074074072</v>
      </c>
    </row>
    <row r="3592" spans="1:10">
      <c r="A3592" s="24">
        <v>3</v>
      </c>
      <c r="B3592" s="25" t="s">
        <v>26</v>
      </c>
      <c r="C3592" s="88"/>
      <c r="D3592" s="27">
        <v>60043</v>
      </c>
      <c r="E3592" s="28">
        <f t="shared" si="404"/>
        <v>0</v>
      </c>
      <c r="F3592" s="29">
        <v>0</v>
      </c>
      <c r="G3592" s="30">
        <f t="shared" si="405"/>
        <v>0</v>
      </c>
      <c r="H3592" s="31">
        <f>D3592/1.08</f>
        <v>55595.370370370365</v>
      </c>
      <c r="I3592" s="59"/>
      <c r="J3592" s="63">
        <f t="shared" si="406"/>
        <v>0</v>
      </c>
    </row>
    <row r="3593" spans="1:10">
      <c r="A3593" s="24">
        <v>4</v>
      </c>
      <c r="B3593" s="25" t="s">
        <v>27</v>
      </c>
      <c r="C3593" s="35"/>
      <c r="D3593" s="27">
        <v>115781</v>
      </c>
      <c r="E3593" s="28">
        <f t="shared" si="404"/>
        <v>0</v>
      </c>
      <c r="F3593" s="29">
        <v>0</v>
      </c>
      <c r="G3593" s="30">
        <f t="shared" si="405"/>
        <v>0</v>
      </c>
      <c r="H3593" s="31">
        <f>D3593/1.08</f>
        <v>107204.62962962962</v>
      </c>
      <c r="I3593" s="59"/>
      <c r="J3593" s="63">
        <f t="shared" si="406"/>
        <v>0</v>
      </c>
    </row>
    <row r="3594" spans="1:10">
      <c r="A3594" s="24">
        <v>5</v>
      </c>
      <c r="B3594" s="25" t="s">
        <v>28</v>
      </c>
      <c r="C3594" s="32">
        <v>10</v>
      </c>
      <c r="D3594" s="33">
        <v>119943</v>
      </c>
      <c r="E3594" s="123">
        <f t="shared" si="404"/>
        <v>1199430</v>
      </c>
      <c r="F3594" s="124">
        <v>0.25</v>
      </c>
      <c r="G3594" s="125">
        <f t="shared" si="405"/>
        <v>899572.5</v>
      </c>
      <c r="H3594" s="128">
        <f>D3594/1.08*0.75</f>
        <v>83293.75</v>
      </c>
      <c r="I3594" s="59"/>
      <c r="J3594" s="63">
        <f t="shared" si="406"/>
        <v>832937.5</v>
      </c>
    </row>
    <row r="3595" spans="1:10">
      <c r="A3595" s="24">
        <v>6</v>
      </c>
      <c r="B3595" s="25" t="s">
        <v>29</v>
      </c>
      <c r="C3595" s="26"/>
      <c r="D3595" s="27">
        <v>94810</v>
      </c>
      <c r="E3595" s="28">
        <f t="shared" si="404"/>
        <v>0</v>
      </c>
      <c r="F3595" s="29">
        <v>0</v>
      </c>
      <c r="G3595" s="30">
        <f t="shared" si="405"/>
        <v>0</v>
      </c>
      <c r="H3595" s="31">
        <f t="shared" ref="H3595:H3607" si="407">D3595/1.08</f>
        <v>87787.037037037036</v>
      </c>
      <c r="I3595" s="59"/>
      <c r="J3595" s="63">
        <f t="shared" si="406"/>
        <v>0</v>
      </c>
    </row>
    <row r="3596" spans="1:10">
      <c r="A3596" s="24">
        <v>7</v>
      </c>
      <c r="B3596" s="25" t="s">
        <v>30</v>
      </c>
      <c r="C3596" s="34"/>
      <c r="D3596" s="27">
        <v>141396</v>
      </c>
      <c r="E3596" s="28">
        <f t="shared" si="404"/>
        <v>0</v>
      </c>
      <c r="F3596" s="29">
        <v>0</v>
      </c>
      <c r="G3596" s="30">
        <f t="shared" si="405"/>
        <v>0</v>
      </c>
      <c r="H3596" s="31">
        <f t="shared" si="407"/>
        <v>130922.22222222222</v>
      </c>
      <c r="I3596" s="59"/>
      <c r="J3596" s="63">
        <f t="shared" si="406"/>
        <v>0</v>
      </c>
    </row>
    <row r="3597" spans="1:10">
      <c r="A3597" s="24">
        <v>8</v>
      </c>
      <c r="B3597" s="25" t="s">
        <v>31</v>
      </c>
      <c r="C3597" s="26"/>
      <c r="D3597" s="27">
        <v>232931</v>
      </c>
      <c r="E3597" s="28">
        <f t="shared" si="404"/>
        <v>0</v>
      </c>
      <c r="F3597" s="29">
        <v>0</v>
      </c>
      <c r="G3597" s="30">
        <f t="shared" si="405"/>
        <v>0</v>
      </c>
      <c r="H3597" s="31">
        <f t="shared" si="407"/>
        <v>215676.85185185182</v>
      </c>
      <c r="I3597" s="59"/>
      <c r="J3597" s="63">
        <f t="shared" si="406"/>
        <v>0</v>
      </c>
    </row>
    <row r="3598" spans="1:10">
      <c r="A3598" s="24">
        <v>9</v>
      </c>
      <c r="B3598" s="36" t="s">
        <v>32</v>
      </c>
      <c r="C3598" s="26"/>
      <c r="D3598" s="27">
        <v>101534</v>
      </c>
      <c r="E3598" s="28">
        <f t="shared" si="404"/>
        <v>0</v>
      </c>
      <c r="F3598" s="29">
        <v>0</v>
      </c>
      <c r="G3598" s="30">
        <f t="shared" si="405"/>
        <v>0</v>
      </c>
      <c r="H3598" s="31">
        <f t="shared" si="407"/>
        <v>94012.962962962964</v>
      </c>
      <c r="I3598" s="59"/>
      <c r="J3598" s="63">
        <f t="shared" si="406"/>
        <v>0</v>
      </c>
    </row>
    <row r="3599" spans="1:10">
      <c r="A3599" s="168">
        <v>10</v>
      </c>
      <c r="B3599" s="36" t="s">
        <v>33</v>
      </c>
      <c r="C3599" s="37"/>
      <c r="D3599" s="27">
        <v>110148</v>
      </c>
      <c r="E3599" s="156">
        <f t="shared" si="404"/>
        <v>0</v>
      </c>
      <c r="F3599" s="157">
        <v>0</v>
      </c>
      <c r="G3599" s="30">
        <f t="shared" si="405"/>
        <v>0</v>
      </c>
      <c r="H3599" s="170">
        <f t="shared" si="407"/>
        <v>101988.88888888888</v>
      </c>
      <c r="I3599" s="183"/>
      <c r="J3599" s="158">
        <f t="shared" si="406"/>
        <v>0</v>
      </c>
    </row>
    <row r="3600" spans="1:10">
      <c r="A3600" s="24">
        <v>11</v>
      </c>
      <c r="B3600" s="25" t="s">
        <v>34</v>
      </c>
      <c r="C3600" s="37"/>
      <c r="D3600" s="27">
        <v>54198</v>
      </c>
      <c r="E3600" s="28">
        <f t="shared" si="404"/>
        <v>0</v>
      </c>
      <c r="F3600" s="29">
        <v>0</v>
      </c>
      <c r="G3600" s="30">
        <f t="shared" si="405"/>
        <v>0</v>
      </c>
      <c r="H3600" s="31">
        <f t="shared" si="407"/>
        <v>50183.333333333328</v>
      </c>
      <c r="I3600" s="59"/>
      <c r="J3600" s="63">
        <f t="shared" si="406"/>
        <v>0</v>
      </c>
    </row>
    <row r="3601" spans="1:10">
      <c r="A3601" s="24">
        <v>12</v>
      </c>
      <c r="B3601" s="25" t="s">
        <v>35</v>
      </c>
      <c r="C3601" s="37"/>
      <c r="D3601" s="27">
        <v>49680</v>
      </c>
      <c r="E3601" s="28">
        <f t="shared" si="404"/>
        <v>0</v>
      </c>
      <c r="F3601" s="29">
        <v>0</v>
      </c>
      <c r="G3601" s="30">
        <f t="shared" si="405"/>
        <v>0</v>
      </c>
      <c r="H3601" s="31">
        <f t="shared" si="407"/>
        <v>46000</v>
      </c>
      <c r="I3601" s="59"/>
      <c r="J3601" s="63">
        <f t="shared" si="406"/>
        <v>0</v>
      </c>
    </row>
    <row r="3602" spans="1:10">
      <c r="A3602" s="168">
        <v>13</v>
      </c>
      <c r="B3602" s="25" t="s">
        <v>36</v>
      </c>
      <c r="C3602" s="37"/>
      <c r="D3602" s="38">
        <v>64152</v>
      </c>
      <c r="E3602" s="156">
        <f t="shared" si="404"/>
        <v>0</v>
      </c>
      <c r="F3602" s="157">
        <v>0</v>
      </c>
      <c r="G3602" s="30">
        <f t="shared" si="405"/>
        <v>0</v>
      </c>
      <c r="H3602" s="170">
        <f t="shared" si="407"/>
        <v>59399.999999999993</v>
      </c>
      <c r="I3602" s="183"/>
      <c r="J3602" s="158">
        <f t="shared" si="406"/>
        <v>0</v>
      </c>
    </row>
    <row r="3603" spans="1:10">
      <c r="A3603" s="168">
        <v>14</v>
      </c>
      <c r="B3603" s="25" t="s">
        <v>37</v>
      </c>
      <c r="C3603" s="37"/>
      <c r="D3603" s="38">
        <v>65934</v>
      </c>
      <c r="E3603" s="156">
        <f t="shared" si="404"/>
        <v>0</v>
      </c>
      <c r="F3603" s="157">
        <v>0</v>
      </c>
      <c r="G3603" s="30">
        <f t="shared" si="405"/>
        <v>0</v>
      </c>
      <c r="H3603" s="170">
        <f t="shared" si="407"/>
        <v>61049.999999999993</v>
      </c>
      <c r="I3603" s="183"/>
      <c r="J3603" s="158">
        <f t="shared" si="406"/>
        <v>0</v>
      </c>
    </row>
    <row r="3604" spans="1:10">
      <c r="A3604" s="168">
        <v>15</v>
      </c>
      <c r="B3604" s="25" t="s">
        <v>38</v>
      </c>
      <c r="C3604" s="37"/>
      <c r="D3604" s="38">
        <v>76626</v>
      </c>
      <c r="E3604" s="156">
        <f t="shared" si="404"/>
        <v>0</v>
      </c>
      <c r="F3604" s="157">
        <v>0</v>
      </c>
      <c r="G3604" s="30">
        <f t="shared" si="405"/>
        <v>0</v>
      </c>
      <c r="H3604" s="170">
        <f t="shared" si="407"/>
        <v>70950</v>
      </c>
      <c r="I3604" s="183"/>
      <c r="J3604" s="158">
        <f t="shared" si="406"/>
        <v>0</v>
      </c>
    </row>
    <row r="3605" spans="1:10">
      <c r="A3605" s="168">
        <v>16</v>
      </c>
      <c r="B3605" s="25" t="s">
        <v>39</v>
      </c>
      <c r="C3605" s="37"/>
      <c r="D3605" s="38">
        <v>80190</v>
      </c>
      <c r="E3605" s="156">
        <f t="shared" si="404"/>
        <v>0</v>
      </c>
      <c r="F3605" s="157">
        <v>0</v>
      </c>
      <c r="G3605" s="30">
        <f t="shared" si="405"/>
        <v>0</v>
      </c>
      <c r="H3605" s="170">
        <f t="shared" si="407"/>
        <v>74250</v>
      </c>
      <c r="I3605" s="183"/>
      <c r="J3605" s="158">
        <f t="shared" si="406"/>
        <v>0</v>
      </c>
    </row>
    <row r="3606" spans="1:10">
      <c r="A3606" s="168">
        <v>17</v>
      </c>
      <c r="B3606" s="25" t="s">
        <v>40</v>
      </c>
      <c r="C3606" s="37"/>
      <c r="D3606" s="38">
        <v>113832</v>
      </c>
      <c r="E3606" s="156">
        <f t="shared" si="404"/>
        <v>0</v>
      </c>
      <c r="F3606" s="157">
        <v>0</v>
      </c>
      <c r="G3606" s="30">
        <f t="shared" si="405"/>
        <v>0</v>
      </c>
      <c r="H3606" s="170">
        <f t="shared" si="407"/>
        <v>105400</v>
      </c>
      <c r="I3606" s="183"/>
      <c r="J3606" s="158">
        <f t="shared" si="406"/>
        <v>0</v>
      </c>
    </row>
    <row r="3607" spans="1:10">
      <c r="A3607" s="168">
        <v>18</v>
      </c>
      <c r="B3607" s="25" t="s">
        <v>41</v>
      </c>
      <c r="C3607" s="37"/>
      <c r="D3607" s="38">
        <v>98010</v>
      </c>
      <c r="E3607" s="156">
        <f t="shared" si="404"/>
        <v>0</v>
      </c>
      <c r="F3607" s="157">
        <v>0</v>
      </c>
      <c r="G3607" s="30">
        <f t="shared" si="405"/>
        <v>0</v>
      </c>
      <c r="H3607" s="170">
        <f t="shared" si="407"/>
        <v>90750</v>
      </c>
      <c r="I3607" s="183"/>
      <c r="J3607" s="158">
        <f t="shared" si="406"/>
        <v>0</v>
      </c>
    </row>
    <row r="3608" spans="1:10" ht="17.25">
      <c r="A3608" s="40"/>
      <c r="B3608" s="41" t="s">
        <v>42</v>
      </c>
      <c r="C3608" s="42">
        <f>SUM(C3590:C3607)</f>
        <v>40</v>
      </c>
      <c r="D3608" s="42"/>
      <c r="E3608" s="43">
        <f>SUM(E3590:E3607)</f>
        <v>4071440</v>
      </c>
      <c r="F3608" s="43"/>
      <c r="G3608" s="44">
        <f>SUM(G3590:G3607)</f>
        <v>3771582.5</v>
      </c>
      <c r="H3608" s="45"/>
      <c r="I3608" s="64"/>
      <c r="J3608" s="45">
        <f>SUM(J3590:J3607)</f>
        <v>3492206.0185185182</v>
      </c>
    </row>
    <row r="3609" spans="1:10" ht="31.5">
      <c r="A3609" s="46"/>
      <c r="B3609" s="47"/>
      <c r="C3609" s="48"/>
      <c r="D3609" s="48"/>
      <c r="E3609" s="49"/>
      <c r="F3609" s="49"/>
      <c r="G3609" s="50"/>
      <c r="H3609" s="51"/>
      <c r="I3609" s="65"/>
      <c r="J3609" s="184">
        <f>J3608*0.08</f>
        <v>279376.48148148146</v>
      </c>
    </row>
    <row r="3610" spans="1:10" ht="18">
      <c r="A3610" s="283" t="s">
        <v>43</v>
      </c>
      <c r="B3610" s="283"/>
      <c r="C3610" s="284" t="s">
        <v>44</v>
      </c>
      <c r="D3610" s="284"/>
      <c r="E3610" s="54"/>
      <c r="F3610" s="54"/>
      <c r="G3610" s="55" t="s">
        <v>45</v>
      </c>
      <c r="H3610" s="56"/>
      <c r="I3610" s="66"/>
      <c r="J3610" s="185">
        <f>SUM(J3608:J3609)</f>
        <v>3771582.4999999995</v>
      </c>
    </row>
    <row r="3612" spans="1:10">
      <c r="B3612" s="131" t="s">
        <v>165</v>
      </c>
      <c r="C3612" s="131" t="s">
        <v>166</v>
      </c>
      <c r="D3612" s="131"/>
      <c r="E3612" s="131" t="s">
        <v>167</v>
      </c>
    </row>
    <row r="3615" spans="1:10" ht="15.75">
      <c r="A3615" s="279" t="s">
        <v>0</v>
      </c>
      <c r="B3615" s="279"/>
      <c r="C3615" s="279"/>
      <c r="D3615" s="279"/>
      <c r="E3615" s="279"/>
      <c r="F3615" s="279"/>
      <c r="G3615" s="279"/>
      <c r="H3615" s="3"/>
      <c r="I3615" s="182"/>
      <c r="J3615" s="3"/>
    </row>
    <row r="3616" spans="1:10" ht="15.75">
      <c r="A3616" s="279" t="s">
        <v>1</v>
      </c>
      <c r="B3616" s="279"/>
      <c r="C3616" s="279"/>
      <c r="D3616" s="279"/>
      <c r="E3616" s="279"/>
      <c r="F3616" s="279"/>
      <c r="G3616" s="279"/>
      <c r="H3616" s="176"/>
      <c r="I3616" s="176"/>
      <c r="J3616" s="176"/>
    </row>
    <row r="3617" spans="1:10" ht="15.75">
      <c r="A3617" s="279" t="s">
        <v>2</v>
      </c>
      <c r="B3617" s="279"/>
      <c r="C3617" s="279"/>
      <c r="D3617" s="279"/>
      <c r="E3617" s="279"/>
      <c r="F3617" s="279"/>
      <c r="G3617" s="279"/>
      <c r="H3617" s="3"/>
      <c r="I3617" s="59"/>
      <c r="J3617" s="3"/>
    </row>
    <row r="3618" spans="1:10" ht="15.75">
      <c r="A3618" s="279" t="s">
        <v>4</v>
      </c>
      <c r="B3618" s="279"/>
      <c r="C3618" s="279"/>
      <c r="D3618" s="279"/>
      <c r="E3618" s="279"/>
      <c r="F3618" s="279"/>
      <c r="G3618" s="279"/>
      <c r="H3618" s="3"/>
      <c r="I3618" s="59"/>
      <c r="J3618" s="3"/>
    </row>
    <row r="3619" spans="1:10" ht="15.75">
      <c r="A3619" s="280" t="s">
        <v>6</v>
      </c>
      <c r="B3619" s="280"/>
      <c r="C3619" s="280"/>
      <c r="D3619" s="280"/>
      <c r="E3619" s="280"/>
      <c r="F3619" s="280"/>
      <c r="G3619" s="280"/>
      <c r="H3619" s="3"/>
      <c r="I3619" s="59"/>
      <c r="J3619" s="3"/>
    </row>
    <row r="3620" spans="1:10" ht="27.75">
      <c r="A3620" s="9"/>
      <c r="B3620" s="9"/>
      <c r="C3620" s="281" t="s">
        <v>446</v>
      </c>
      <c r="D3620" s="281"/>
      <c r="E3620" s="281"/>
      <c r="F3620" s="281"/>
      <c r="G3620" s="281"/>
      <c r="H3620" s="3"/>
      <c r="I3620" s="59"/>
      <c r="J3620" s="3"/>
    </row>
    <row r="3621" spans="1:10" ht="15.75">
      <c r="A3621" s="11" t="s">
        <v>358</v>
      </c>
      <c r="B3621" s="12"/>
      <c r="C3621" s="13"/>
      <c r="D3621" s="286"/>
      <c r="E3621" s="286"/>
      <c r="F3621" s="286"/>
      <c r="G3621" s="286"/>
      <c r="H3621" s="15"/>
      <c r="I3621" s="59"/>
      <c r="J3621" s="3"/>
    </row>
    <row r="3622" spans="1:10" ht="15.75">
      <c r="A3622" s="11" t="s">
        <v>9</v>
      </c>
      <c r="B3622" s="286" t="s">
        <v>466</v>
      </c>
      <c r="C3622" s="286"/>
      <c r="D3622" s="286"/>
      <c r="E3622" s="286"/>
      <c r="F3622" s="286"/>
      <c r="G3622" s="16"/>
      <c r="H3622" s="20" t="s">
        <v>161</v>
      </c>
      <c r="I3622" s="62">
        <v>11672</v>
      </c>
      <c r="J3622" s="61"/>
    </row>
    <row r="3623" spans="1:10" ht="18.75">
      <c r="A3623" s="11" t="s">
        <v>11</v>
      </c>
      <c r="B3623" s="303"/>
      <c r="C3623" s="303"/>
      <c r="D3623" s="303"/>
      <c r="E3623" s="303"/>
      <c r="F3623" s="303"/>
      <c r="G3623" s="180"/>
      <c r="H3623" s="180"/>
      <c r="I3623" s="180"/>
      <c r="J3623" s="3"/>
    </row>
    <row r="3624" spans="1:10" ht="15.75">
      <c r="A3624" s="21" t="s">
        <v>14</v>
      </c>
      <c r="B3624" s="181"/>
      <c r="C3624" s="21" t="s">
        <v>17</v>
      </c>
      <c r="D3624" s="22" t="s">
        <v>18</v>
      </c>
      <c r="E3624" s="23" t="s">
        <v>19</v>
      </c>
      <c r="F3624" s="23" t="s">
        <v>20</v>
      </c>
      <c r="G3624" s="21" t="s">
        <v>21</v>
      </c>
      <c r="H3624" s="3"/>
      <c r="I3624" s="59"/>
      <c r="J3624" s="3"/>
    </row>
    <row r="3625" spans="1:10">
      <c r="A3625" s="24">
        <v>1</v>
      </c>
      <c r="B3625" s="25" t="s">
        <v>23</v>
      </c>
      <c r="C3625" s="26">
        <v>15</v>
      </c>
      <c r="D3625" s="27">
        <v>79305</v>
      </c>
      <c r="E3625" s="28">
        <f t="shared" ref="E3625:E3642" si="408">D3625*C3625</f>
        <v>1189575</v>
      </c>
      <c r="F3625" s="29">
        <v>0</v>
      </c>
      <c r="G3625" s="30">
        <f t="shared" ref="G3625:G3642" si="409">E3625-E3625*F3625</f>
        <v>1189575</v>
      </c>
      <c r="H3625" s="31">
        <f>D3625/1.08</f>
        <v>73430.555555555547</v>
      </c>
      <c r="I3625" s="59"/>
      <c r="J3625" s="63">
        <f t="shared" ref="J3625:J3642" si="410">H3625*C3625</f>
        <v>1101458.3333333333</v>
      </c>
    </row>
    <row r="3626" spans="1:10">
      <c r="A3626" s="120">
        <v>2</v>
      </c>
      <c r="B3626" s="121" t="s">
        <v>25</v>
      </c>
      <c r="C3626" s="126"/>
      <c r="D3626" s="33">
        <v>128591</v>
      </c>
      <c r="E3626" s="123">
        <f t="shared" si="408"/>
        <v>0</v>
      </c>
      <c r="F3626" s="29">
        <v>0</v>
      </c>
      <c r="G3626" s="125">
        <f t="shared" si="409"/>
        <v>0</v>
      </c>
      <c r="H3626" s="31">
        <f>D3626/1.08</f>
        <v>119065.74074074073</v>
      </c>
      <c r="I3626" s="129"/>
      <c r="J3626" s="63">
        <f t="shared" si="410"/>
        <v>0</v>
      </c>
    </row>
    <row r="3627" spans="1:10">
      <c r="A3627" s="24">
        <v>3</v>
      </c>
      <c r="B3627" s="25" t="s">
        <v>26</v>
      </c>
      <c r="C3627" s="88"/>
      <c r="D3627" s="27">
        <v>60043</v>
      </c>
      <c r="E3627" s="28">
        <f t="shared" si="408"/>
        <v>0</v>
      </c>
      <c r="F3627" s="29">
        <v>0</v>
      </c>
      <c r="G3627" s="30">
        <f t="shared" si="409"/>
        <v>0</v>
      </c>
      <c r="H3627" s="31">
        <f>D3627/1.08</f>
        <v>55595.370370370365</v>
      </c>
      <c r="I3627" s="59"/>
      <c r="J3627" s="63">
        <f t="shared" si="410"/>
        <v>0</v>
      </c>
    </row>
    <row r="3628" spans="1:10">
      <c r="A3628" s="24">
        <v>4</v>
      </c>
      <c r="B3628" s="25" t="s">
        <v>27</v>
      </c>
      <c r="C3628" s="35"/>
      <c r="D3628" s="27">
        <v>115781</v>
      </c>
      <c r="E3628" s="28">
        <f t="shared" si="408"/>
        <v>0</v>
      </c>
      <c r="F3628" s="29">
        <v>0</v>
      </c>
      <c r="G3628" s="30">
        <f t="shared" si="409"/>
        <v>0</v>
      </c>
      <c r="H3628" s="31">
        <f>D3628/1.08</f>
        <v>107204.62962962962</v>
      </c>
      <c r="I3628" s="59"/>
      <c r="J3628" s="63">
        <f t="shared" si="410"/>
        <v>0</v>
      </c>
    </row>
    <row r="3629" spans="1:10">
      <c r="A3629" s="24">
        <v>5</v>
      </c>
      <c r="B3629" s="25" t="s">
        <v>28</v>
      </c>
      <c r="C3629" s="32">
        <v>20</v>
      </c>
      <c r="D3629" s="33">
        <v>119943</v>
      </c>
      <c r="E3629" s="123">
        <f t="shared" si="408"/>
        <v>2398860</v>
      </c>
      <c r="F3629" s="124">
        <v>0.25</v>
      </c>
      <c r="G3629" s="125">
        <f t="shared" si="409"/>
        <v>1799145</v>
      </c>
      <c r="H3629" s="128">
        <f>D3629/1.08*0.75</f>
        <v>83293.75</v>
      </c>
      <c r="I3629" s="59"/>
      <c r="J3629" s="63">
        <f t="shared" si="410"/>
        <v>1665875</v>
      </c>
    </row>
    <row r="3630" spans="1:10">
      <c r="A3630" s="24">
        <v>6</v>
      </c>
      <c r="B3630" s="25" t="s">
        <v>29</v>
      </c>
      <c r="C3630" s="26"/>
      <c r="D3630" s="27">
        <v>94810</v>
      </c>
      <c r="E3630" s="28">
        <f t="shared" si="408"/>
        <v>0</v>
      </c>
      <c r="F3630" s="29">
        <v>0</v>
      </c>
      <c r="G3630" s="30">
        <f t="shared" si="409"/>
        <v>0</v>
      </c>
      <c r="H3630" s="31">
        <f t="shared" ref="H3630:H3642" si="411">D3630/1.08</f>
        <v>87787.037037037036</v>
      </c>
      <c r="I3630" s="59"/>
      <c r="J3630" s="63">
        <f t="shared" si="410"/>
        <v>0</v>
      </c>
    </row>
    <row r="3631" spans="1:10">
      <c r="A3631" s="24">
        <v>7</v>
      </c>
      <c r="B3631" s="25" t="s">
        <v>30</v>
      </c>
      <c r="C3631" s="34"/>
      <c r="D3631" s="27">
        <v>141396</v>
      </c>
      <c r="E3631" s="28">
        <f t="shared" si="408"/>
        <v>0</v>
      </c>
      <c r="F3631" s="29">
        <v>0</v>
      </c>
      <c r="G3631" s="30">
        <f t="shared" si="409"/>
        <v>0</v>
      </c>
      <c r="H3631" s="31">
        <f t="shared" si="411"/>
        <v>130922.22222222222</v>
      </c>
      <c r="I3631" s="59"/>
      <c r="J3631" s="63">
        <f t="shared" si="410"/>
        <v>0</v>
      </c>
    </row>
    <row r="3632" spans="1:10">
      <c r="A3632" s="24">
        <v>8</v>
      </c>
      <c r="B3632" s="25" t="s">
        <v>31</v>
      </c>
      <c r="C3632" s="26"/>
      <c r="D3632" s="27">
        <v>232931</v>
      </c>
      <c r="E3632" s="28">
        <f t="shared" si="408"/>
        <v>0</v>
      </c>
      <c r="F3632" s="29">
        <v>0</v>
      </c>
      <c r="G3632" s="30">
        <f t="shared" si="409"/>
        <v>0</v>
      </c>
      <c r="H3632" s="31">
        <f t="shared" si="411"/>
        <v>215676.85185185182</v>
      </c>
      <c r="I3632" s="59"/>
      <c r="J3632" s="63">
        <f t="shared" si="410"/>
        <v>0</v>
      </c>
    </row>
    <row r="3633" spans="1:10">
      <c r="A3633" s="24">
        <v>9</v>
      </c>
      <c r="B3633" s="36" t="s">
        <v>32</v>
      </c>
      <c r="C3633" s="26"/>
      <c r="D3633" s="27">
        <v>101534</v>
      </c>
      <c r="E3633" s="28">
        <f t="shared" si="408"/>
        <v>0</v>
      </c>
      <c r="F3633" s="29">
        <v>0</v>
      </c>
      <c r="G3633" s="30">
        <f t="shared" si="409"/>
        <v>0</v>
      </c>
      <c r="H3633" s="31">
        <f t="shared" si="411"/>
        <v>94012.962962962964</v>
      </c>
      <c r="I3633" s="59"/>
      <c r="J3633" s="63">
        <f t="shared" si="410"/>
        <v>0</v>
      </c>
    </row>
    <row r="3634" spans="1:10">
      <c r="A3634" s="168">
        <v>10</v>
      </c>
      <c r="B3634" s="36" t="s">
        <v>33</v>
      </c>
      <c r="C3634" s="37"/>
      <c r="D3634" s="27">
        <v>110148</v>
      </c>
      <c r="E3634" s="156">
        <f t="shared" si="408"/>
        <v>0</v>
      </c>
      <c r="F3634" s="157">
        <v>0</v>
      </c>
      <c r="G3634" s="30">
        <f t="shared" si="409"/>
        <v>0</v>
      </c>
      <c r="H3634" s="170">
        <f t="shared" si="411"/>
        <v>101988.88888888888</v>
      </c>
      <c r="I3634" s="183"/>
      <c r="J3634" s="158">
        <f t="shared" si="410"/>
        <v>0</v>
      </c>
    </row>
    <row r="3635" spans="1:10">
      <c r="A3635" s="24">
        <v>11</v>
      </c>
      <c r="B3635" s="25" t="s">
        <v>34</v>
      </c>
      <c r="C3635" s="37"/>
      <c r="D3635" s="27">
        <v>54198</v>
      </c>
      <c r="E3635" s="28">
        <f t="shared" si="408"/>
        <v>0</v>
      </c>
      <c r="F3635" s="29">
        <v>0</v>
      </c>
      <c r="G3635" s="30">
        <f t="shared" si="409"/>
        <v>0</v>
      </c>
      <c r="H3635" s="31">
        <f t="shared" si="411"/>
        <v>50183.333333333328</v>
      </c>
      <c r="I3635" s="59"/>
      <c r="J3635" s="63">
        <f t="shared" si="410"/>
        <v>0</v>
      </c>
    </row>
    <row r="3636" spans="1:10">
      <c r="A3636" s="24">
        <v>12</v>
      </c>
      <c r="B3636" s="25" t="s">
        <v>35</v>
      </c>
      <c r="C3636" s="37"/>
      <c r="D3636" s="27">
        <v>49680</v>
      </c>
      <c r="E3636" s="28">
        <f t="shared" si="408"/>
        <v>0</v>
      </c>
      <c r="F3636" s="29">
        <v>0</v>
      </c>
      <c r="G3636" s="30">
        <f t="shared" si="409"/>
        <v>0</v>
      </c>
      <c r="H3636" s="31">
        <f t="shared" si="411"/>
        <v>46000</v>
      </c>
      <c r="I3636" s="59"/>
      <c r="J3636" s="63">
        <f t="shared" si="410"/>
        <v>0</v>
      </c>
    </row>
    <row r="3637" spans="1:10">
      <c r="A3637" s="168">
        <v>13</v>
      </c>
      <c r="B3637" s="25" t="s">
        <v>36</v>
      </c>
      <c r="C3637" s="37"/>
      <c r="D3637" s="38">
        <v>64152</v>
      </c>
      <c r="E3637" s="156">
        <f t="shared" si="408"/>
        <v>0</v>
      </c>
      <c r="F3637" s="157">
        <v>0</v>
      </c>
      <c r="G3637" s="30">
        <f t="shared" si="409"/>
        <v>0</v>
      </c>
      <c r="H3637" s="170">
        <f t="shared" si="411"/>
        <v>59399.999999999993</v>
      </c>
      <c r="I3637" s="183"/>
      <c r="J3637" s="158">
        <f t="shared" si="410"/>
        <v>0</v>
      </c>
    </row>
    <row r="3638" spans="1:10">
      <c r="A3638" s="168">
        <v>14</v>
      </c>
      <c r="B3638" s="25" t="s">
        <v>37</v>
      </c>
      <c r="C3638" s="37"/>
      <c r="D3638" s="38">
        <v>65934</v>
      </c>
      <c r="E3638" s="156">
        <f t="shared" si="408"/>
        <v>0</v>
      </c>
      <c r="F3638" s="157">
        <v>0</v>
      </c>
      <c r="G3638" s="30">
        <f t="shared" si="409"/>
        <v>0</v>
      </c>
      <c r="H3638" s="170">
        <f t="shared" si="411"/>
        <v>61049.999999999993</v>
      </c>
      <c r="I3638" s="183"/>
      <c r="J3638" s="158">
        <f t="shared" si="410"/>
        <v>0</v>
      </c>
    </row>
    <row r="3639" spans="1:10">
      <c r="A3639" s="168">
        <v>15</v>
      </c>
      <c r="B3639" s="25" t="s">
        <v>38</v>
      </c>
      <c r="C3639" s="37"/>
      <c r="D3639" s="38">
        <v>76626</v>
      </c>
      <c r="E3639" s="156">
        <f t="shared" si="408"/>
        <v>0</v>
      </c>
      <c r="F3639" s="157">
        <v>0</v>
      </c>
      <c r="G3639" s="30">
        <f t="shared" si="409"/>
        <v>0</v>
      </c>
      <c r="H3639" s="170">
        <f t="shared" si="411"/>
        <v>70950</v>
      </c>
      <c r="I3639" s="183"/>
      <c r="J3639" s="158">
        <f t="shared" si="410"/>
        <v>0</v>
      </c>
    </row>
    <row r="3640" spans="1:10">
      <c r="A3640" s="168">
        <v>16</v>
      </c>
      <c r="B3640" s="25" t="s">
        <v>39</v>
      </c>
      <c r="C3640" s="37"/>
      <c r="D3640" s="38">
        <v>80190</v>
      </c>
      <c r="E3640" s="156">
        <f t="shared" si="408"/>
        <v>0</v>
      </c>
      <c r="F3640" s="157">
        <v>0</v>
      </c>
      <c r="G3640" s="30">
        <f t="shared" si="409"/>
        <v>0</v>
      </c>
      <c r="H3640" s="170">
        <f t="shared" si="411"/>
        <v>74250</v>
      </c>
      <c r="I3640" s="183"/>
      <c r="J3640" s="158">
        <f t="shared" si="410"/>
        <v>0</v>
      </c>
    </row>
    <row r="3641" spans="1:10">
      <c r="A3641" s="168">
        <v>17</v>
      </c>
      <c r="B3641" s="25" t="s">
        <v>40</v>
      </c>
      <c r="C3641" s="37"/>
      <c r="D3641" s="38">
        <v>113832</v>
      </c>
      <c r="E3641" s="156">
        <f t="shared" si="408"/>
        <v>0</v>
      </c>
      <c r="F3641" s="157">
        <v>0</v>
      </c>
      <c r="G3641" s="30">
        <f t="shared" si="409"/>
        <v>0</v>
      </c>
      <c r="H3641" s="170">
        <f t="shared" si="411"/>
        <v>105400</v>
      </c>
      <c r="I3641" s="183"/>
      <c r="J3641" s="158">
        <f t="shared" si="410"/>
        <v>0</v>
      </c>
    </row>
    <row r="3642" spans="1:10">
      <c r="A3642" s="168">
        <v>18</v>
      </c>
      <c r="B3642" s="25" t="s">
        <v>41</v>
      </c>
      <c r="C3642" s="37"/>
      <c r="D3642" s="38">
        <v>98010</v>
      </c>
      <c r="E3642" s="156">
        <f t="shared" si="408"/>
        <v>0</v>
      </c>
      <c r="F3642" s="157">
        <v>0</v>
      </c>
      <c r="G3642" s="30">
        <f t="shared" si="409"/>
        <v>0</v>
      </c>
      <c r="H3642" s="170">
        <f t="shared" si="411"/>
        <v>90750</v>
      </c>
      <c r="I3642" s="183"/>
      <c r="J3642" s="158">
        <f t="shared" si="410"/>
        <v>0</v>
      </c>
    </row>
    <row r="3643" spans="1:10" ht="17.25">
      <c r="A3643" s="40"/>
      <c r="B3643" s="41" t="s">
        <v>42</v>
      </c>
      <c r="C3643" s="42">
        <f>SUM(C3625:C3642)</f>
        <v>35</v>
      </c>
      <c r="D3643" s="42"/>
      <c r="E3643" s="43">
        <f>SUM(E3625:E3642)</f>
        <v>3588435</v>
      </c>
      <c r="F3643" s="43"/>
      <c r="G3643" s="44">
        <f>SUM(G3625:G3642)</f>
        <v>2988720</v>
      </c>
      <c r="H3643" s="45"/>
      <c r="I3643" s="64"/>
      <c r="J3643" s="45">
        <f>SUM(J3625:J3642)</f>
        <v>2767333.333333333</v>
      </c>
    </row>
    <row r="3644" spans="1:10" ht="31.5">
      <c r="A3644" s="46"/>
      <c r="B3644" s="47"/>
      <c r="C3644" s="48"/>
      <c r="D3644" s="48"/>
      <c r="E3644" s="49"/>
      <c r="F3644" s="49"/>
      <c r="G3644" s="50"/>
      <c r="H3644" s="51"/>
      <c r="I3644" s="65"/>
      <c r="J3644" s="184">
        <f>J3643*0.08</f>
        <v>221386.66666666666</v>
      </c>
    </row>
    <row r="3645" spans="1:10" ht="18">
      <c r="A3645" s="283" t="s">
        <v>43</v>
      </c>
      <c r="B3645" s="283"/>
      <c r="C3645" s="284" t="s">
        <v>44</v>
      </c>
      <c r="D3645" s="284"/>
      <c r="E3645" s="54"/>
      <c r="F3645" s="54"/>
      <c r="G3645" s="55" t="s">
        <v>45</v>
      </c>
      <c r="H3645" s="56"/>
      <c r="I3645" s="66"/>
      <c r="J3645" s="185">
        <f>SUM(J3643:J3644)</f>
        <v>2988719.9999999995</v>
      </c>
    </row>
    <row r="3647" spans="1:10">
      <c r="B3647" s="131" t="s">
        <v>165</v>
      </c>
      <c r="C3647" s="131" t="s">
        <v>166</v>
      </c>
      <c r="D3647" s="131"/>
      <c r="E3647" s="131" t="s">
        <v>167</v>
      </c>
    </row>
    <row r="3650" spans="1:10" ht="15.75">
      <c r="A3650" s="279" t="s">
        <v>0</v>
      </c>
      <c r="B3650" s="279"/>
      <c r="C3650" s="279"/>
      <c r="D3650" s="279"/>
      <c r="E3650" s="279"/>
      <c r="F3650" s="279"/>
      <c r="G3650" s="279"/>
      <c r="H3650" s="3"/>
      <c r="I3650" s="182"/>
      <c r="J3650" s="3"/>
    </row>
    <row r="3651" spans="1:10" ht="15.75">
      <c r="A3651" s="279" t="s">
        <v>1</v>
      </c>
      <c r="B3651" s="279"/>
      <c r="C3651" s="279"/>
      <c r="D3651" s="279"/>
      <c r="E3651" s="279"/>
      <c r="F3651" s="279"/>
      <c r="G3651" s="279"/>
      <c r="H3651" s="176"/>
      <c r="I3651" s="176"/>
      <c r="J3651" s="176"/>
    </row>
    <row r="3652" spans="1:10" ht="15.75">
      <c r="A3652" s="279" t="s">
        <v>2</v>
      </c>
      <c r="B3652" s="279"/>
      <c r="C3652" s="279"/>
      <c r="D3652" s="279"/>
      <c r="E3652" s="279"/>
      <c r="F3652" s="279"/>
      <c r="G3652" s="279"/>
      <c r="H3652" s="3"/>
      <c r="I3652" s="59"/>
      <c r="J3652" s="3"/>
    </row>
    <row r="3653" spans="1:10" ht="15.75">
      <c r="A3653" s="279" t="s">
        <v>4</v>
      </c>
      <c r="B3653" s="279"/>
      <c r="C3653" s="279"/>
      <c r="D3653" s="279"/>
      <c r="E3653" s="279"/>
      <c r="F3653" s="279"/>
      <c r="G3653" s="279"/>
      <c r="H3653" s="3"/>
      <c r="I3653" s="59"/>
      <c r="J3653" s="3"/>
    </row>
    <row r="3654" spans="1:10" ht="15.75">
      <c r="A3654" s="280" t="s">
        <v>6</v>
      </c>
      <c r="B3654" s="280"/>
      <c r="C3654" s="280"/>
      <c r="D3654" s="280"/>
      <c r="E3654" s="280"/>
      <c r="F3654" s="280"/>
      <c r="G3654" s="280"/>
      <c r="H3654" s="3"/>
      <c r="I3654" s="59"/>
      <c r="J3654" s="3"/>
    </row>
    <row r="3655" spans="1:10" ht="27.75">
      <c r="A3655" s="9"/>
      <c r="B3655" s="9"/>
      <c r="C3655" s="281" t="s">
        <v>433</v>
      </c>
      <c r="D3655" s="281"/>
      <c r="E3655" s="281"/>
      <c r="F3655" s="281"/>
      <c r="G3655" s="281"/>
      <c r="H3655" s="3"/>
      <c r="I3655" s="59"/>
      <c r="J3655" s="3"/>
    </row>
    <row r="3656" spans="1:10" ht="15.75">
      <c r="A3656" s="11" t="s">
        <v>358</v>
      </c>
      <c r="B3656" s="12"/>
      <c r="C3656" s="13"/>
      <c r="D3656" s="286"/>
      <c r="E3656" s="286"/>
      <c r="F3656" s="286"/>
      <c r="G3656" s="286"/>
      <c r="H3656" s="15"/>
      <c r="I3656" s="59"/>
      <c r="J3656" s="3"/>
    </row>
    <row r="3657" spans="1:10" ht="15.75">
      <c r="A3657" s="11" t="s">
        <v>9</v>
      </c>
      <c r="B3657" s="286" t="s">
        <v>426</v>
      </c>
      <c r="C3657" s="286"/>
      <c r="D3657" s="286"/>
      <c r="E3657" s="286"/>
      <c r="F3657" s="286"/>
      <c r="G3657" s="16"/>
      <c r="H3657" s="20" t="s">
        <v>161</v>
      </c>
      <c r="I3657" s="62">
        <v>12153</v>
      </c>
      <c r="J3657" s="61"/>
    </row>
    <row r="3658" spans="1:10" ht="18.75">
      <c r="A3658" s="11" t="s">
        <v>11</v>
      </c>
      <c r="B3658" s="303"/>
      <c r="C3658" s="303"/>
      <c r="D3658" s="303"/>
      <c r="E3658" s="303"/>
      <c r="F3658" s="303"/>
      <c r="G3658" s="180"/>
      <c r="H3658" s="180"/>
      <c r="I3658" s="180"/>
      <c r="J3658" s="3"/>
    </row>
    <row r="3659" spans="1:10" ht="15.75">
      <c r="A3659" s="21" t="s">
        <v>14</v>
      </c>
      <c r="B3659" s="181"/>
      <c r="C3659" s="21" t="s">
        <v>17</v>
      </c>
      <c r="D3659" s="22" t="s">
        <v>18</v>
      </c>
      <c r="E3659" s="23" t="s">
        <v>19</v>
      </c>
      <c r="F3659" s="23" t="s">
        <v>20</v>
      </c>
      <c r="G3659" s="21" t="s">
        <v>21</v>
      </c>
      <c r="H3659" s="3"/>
      <c r="I3659" s="59"/>
      <c r="J3659" s="3"/>
    </row>
    <row r="3660" spans="1:10">
      <c r="A3660" s="24">
        <v>1</v>
      </c>
      <c r="B3660" s="25" t="s">
        <v>23</v>
      </c>
      <c r="C3660" s="26"/>
      <c r="D3660" s="27">
        <v>79305</v>
      </c>
      <c r="E3660" s="28">
        <f t="shared" ref="E3660:E3677" si="412">D3660*C3660</f>
        <v>0</v>
      </c>
      <c r="F3660" s="29">
        <v>0</v>
      </c>
      <c r="G3660" s="30">
        <f t="shared" ref="G3660:G3677" si="413">E3660-E3660*F3660</f>
        <v>0</v>
      </c>
      <c r="H3660" s="31">
        <f>D3660/1.08</f>
        <v>73430.555555555547</v>
      </c>
      <c r="I3660" s="59"/>
      <c r="J3660" s="63">
        <f t="shared" ref="J3660:J3677" si="414">H3660*C3660</f>
        <v>0</v>
      </c>
    </row>
    <row r="3661" spans="1:10">
      <c r="A3661" s="120">
        <v>2</v>
      </c>
      <c r="B3661" s="121" t="s">
        <v>25</v>
      </c>
      <c r="C3661" s="126">
        <v>10</v>
      </c>
      <c r="D3661" s="33">
        <v>128591</v>
      </c>
      <c r="E3661" s="123">
        <f t="shared" si="412"/>
        <v>1285910</v>
      </c>
      <c r="F3661" s="29">
        <v>0</v>
      </c>
      <c r="G3661" s="125">
        <f t="shared" si="413"/>
        <v>1285910</v>
      </c>
      <c r="H3661" s="31">
        <f>D3661/1.08</f>
        <v>119065.74074074073</v>
      </c>
      <c r="I3661" s="129"/>
      <c r="J3661" s="63">
        <f t="shared" si="414"/>
        <v>1190657.4074074072</v>
      </c>
    </row>
    <row r="3662" spans="1:10">
      <c r="A3662" s="24">
        <v>3</v>
      </c>
      <c r="B3662" s="25" t="s">
        <v>26</v>
      </c>
      <c r="C3662" s="88"/>
      <c r="D3662" s="27">
        <v>60043</v>
      </c>
      <c r="E3662" s="28">
        <f t="shared" si="412"/>
        <v>0</v>
      </c>
      <c r="F3662" s="29">
        <v>0</v>
      </c>
      <c r="G3662" s="30">
        <f t="shared" si="413"/>
        <v>0</v>
      </c>
      <c r="H3662" s="31">
        <f>D3662/1.08</f>
        <v>55595.370370370365</v>
      </c>
      <c r="I3662" s="59"/>
      <c r="J3662" s="63">
        <f t="shared" si="414"/>
        <v>0</v>
      </c>
    </row>
    <row r="3663" spans="1:10">
      <c r="A3663" s="24">
        <v>4</v>
      </c>
      <c r="B3663" s="25" t="s">
        <v>27</v>
      </c>
      <c r="C3663" s="35"/>
      <c r="D3663" s="27">
        <v>115781</v>
      </c>
      <c r="E3663" s="28">
        <f t="shared" si="412"/>
        <v>0</v>
      </c>
      <c r="F3663" s="29">
        <v>0</v>
      </c>
      <c r="G3663" s="30">
        <f t="shared" si="413"/>
        <v>0</v>
      </c>
      <c r="H3663" s="31">
        <f>D3663/1.08</f>
        <v>107204.62962962962</v>
      </c>
      <c r="I3663" s="59"/>
      <c r="J3663" s="63">
        <f t="shared" si="414"/>
        <v>0</v>
      </c>
    </row>
    <row r="3664" spans="1:10">
      <c r="A3664" s="24">
        <v>5</v>
      </c>
      <c r="B3664" s="25" t="s">
        <v>28</v>
      </c>
      <c r="C3664" s="32"/>
      <c r="D3664" s="33">
        <v>119943</v>
      </c>
      <c r="E3664" s="123">
        <f t="shared" si="412"/>
        <v>0</v>
      </c>
      <c r="F3664" s="124">
        <v>0.25</v>
      </c>
      <c r="G3664" s="125">
        <f t="shared" si="413"/>
        <v>0</v>
      </c>
      <c r="H3664" s="128">
        <f>D3664/1.08*0.75</f>
        <v>83293.75</v>
      </c>
      <c r="I3664" s="59"/>
      <c r="J3664" s="63">
        <f t="shared" si="414"/>
        <v>0</v>
      </c>
    </row>
    <row r="3665" spans="1:10">
      <c r="A3665" s="24">
        <v>6</v>
      </c>
      <c r="B3665" s="25" t="s">
        <v>29</v>
      </c>
      <c r="C3665" s="26"/>
      <c r="D3665" s="27">
        <v>94810</v>
      </c>
      <c r="E3665" s="28">
        <f t="shared" si="412"/>
        <v>0</v>
      </c>
      <c r="F3665" s="29">
        <v>0</v>
      </c>
      <c r="G3665" s="30">
        <f t="shared" si="413"/>
        <v>0</v>
      </c>
      <c r="H3665" s="31">
        <f t="shared" ref="H3665:H3677" si="415">D3665/1.08</f>
        <v>87787.037037037036</v>
      </c>
      <c r="I3665" s="59"/>
      <c r="J3665" s="63">
        <f t="shared" si="414"/>
        <v>0</v>
      </c>
    </row>
    <row r="3666" spans="1:10">
      <c r="A3666" s="24">
        <v>7</v>
      </c>
      <c r="B3666" s="25" t="s">
        <v>30</v>
      </c>
      <c r="C3666" s="34"/>
      <c r="D3666" s="27">
        <v>141396</v>
      </c>
      <c r="E3666" s="28">
        <f t="shared" si="412"/>
        <v>0</v>
      </c>
      <c r="F3666" s="29">
        <v>0</v>
      </c>
      <c r="G3666" s="30">
        <f t="shared" si="413"/>
        <v>0</v>
      </c>
      <c r="H3666" s="31">
        <f t="shared" si="415"/>
        <v>130922.22222222222</v>
      </c>
      <c r="I3666" s="59"/>
      <c r="J3666" s="63">
        <f t="shared" si="414"/>
        <v>0</v>
      </c>
    </row>
    <row r="3667" spans="1:10">
      <c r="A3667" s="24">
        <v>8</v>
      </c>
      <c r="B3667" s="25" t="s">
        <v>31</v>
      </c>
      <c r="C3667" s="26"/>
      <c r="D3667" s="27">
        <v>232931</v>
      </c>
      <c r="E3667" s="28">
        <f t="shared" si="412"/>
        <v>0</v>
      </c>
      <c r="F3667" s="29">
        <v>0</v>
      </c>
      <c r="G3667" s="30">
        <f t="shared" si="413"/>
        <v>0</v>
      </c>
      <c r="H3667" s="31">
        <f t="shared" si="415"/>
        <v>215676.85185185182</v>
      </c>
      <c r="I3667" s="59"/>
      <c r="J3667" s="63">
        <f t="shared" si="414"/>
        <v>0</v>
      </c>
    </row>
    <row r="3668" spans="1:10">
      <c r="A3668" s="24">
        <v>9</v>
      </c>
      <c r="B3668" s="36" t="s">
        <v>32</v>
      </c>
      <c r="C3668" s="26"/>
      <c r="D3668" s="27">
        <v>101534</v>
      </c>
      <c r="E3668" s="28">
        <f t="shared" si="412"/>
        <v>0</v>
      </c>
      <c r="F3668" s="29">
        <v>0</v>
      </c>
      <c r="G3668" s="30">
        <f t="shared" si="413"/>
        <v>0</v>
      </c>
      <c r="H3668" s="31">
        <f t="shared" si="415"/>
        <v>94012.962962962964</v>
      </c>
      <c r="I3668" s="59"/>
      <c r="J3668" s="63">
        <f t="shared" si="414"/>
        <v>0</v>
      </c>
    </row>
    <row r="3669" spans="1:10">
      <c r="A3669" s="168">
        <v>10</v>
      </c>
      <c r="B3669" s="36" t="s">
        <v>33</v>
      </c>
      <c r="C3669" s="37"/>
      <c r="D3669" s="27">
        <v>110148</v>
      </c>
      <c r="E3669" s="156">
        <f t="shared" si="412"/>
        <v>0</v>
      </c>
      <c r="F3669" s="157">
        <v>0</v>
      </c>
      <c r="G3669" s="30">
        <f t="shared" si="413"/>
        <v>0</v>
      </c>
      <c r="H3669" s="170">
        <f t="shared" si="415"/>
        <v>101988.88888888888</v>
      </c>
      <c r="I3669" s="183"/>
      <c r="J3669" s="158">
        <f t="shared" si="414"/>
        <v>0</v>
      </c>
    </row>
    <row r="3670" spans="1:10">
      <c r="A3670" s="24">
        <v>11</v>
      </c>
      <c r="B3670" s="25" t="s">
        <v>34</v>
      </c>
      <c r="C3670" s="37"/>
      <c r="D3670" s="27">
        <v>54198</v>
      </c>
      <c r="E3670" s="28">
        <f t="shared" si="412"/>
        <v>0</v>
      </c>
      <c r="F3670" s="29">
        <v>0</v>
      </c>
      <c r="G3670" s="30">
        <f t="shared" si="413"/>
        <v>0</v>
      </c>
      <c r="H3670" s="31">
        <f t="shared" si="415"/>
        <v>50183.333333333328</v>
      </c>
      <c r="I3670" s="59"/>
      <c r="J3670" s="63">
        <f t="shared" si="414"/>
        <v>0</v>
      </c>
    </row>
    <row r="3671" spans="1:10">
      <c r="A3671" s="24">
        <v>12</v>
      </c>
      <c r="B3671" s="25" t="s">
        <v>35</v>
      </c>
      <c r="C3671" s="37"/>
      <c r="D3671" s="27">
        <v>49680</v>
      </c>
      <c r="E3671" s="28">
        <f t="shared" si="412"/>
        <v>0</v>
      </c>
      <c r="F3671" s="29">
        <v>0</v>
      </c>
      <c r="G3671" s="30">
        <f t="shared" si="413"/>
        <v>0</v>
      </c>
      <c r="H3671" s="31">
        <f t="shared" si="415"/>
        <v>46000</v>
      </c>
      <c r="I3671" s="59"/>
      <c r="J3671" s="63">
        <f t="shared" si="414"/>
        <v>0</v>
      </c>
    </row>
    <row r="3672" spans="1:10">
      <c r="A3672" s="168">
        <v>13</v>
      </c>
      <c r="B3672" s="25" t="s">
        <v>36</v>
      </c>
      <c r="C3672" s="37"/>
      <c r="D3672" s="38">
        <v>64152</v>
      </c>
      <c r="E3672" s="156">
        <f t="shared" si="412"/>
        <v>0</v>
      </c>
      <c r="F3672" s="157">
        <v>0</v>
      </c>
      <c r="G3672" s="30">
        <f t="shared" si="413"/>
        <v>0</v>
      </c>
      <c r="H3672" s="170">
        <f t="shared" si="415"/>
        <v>59399.999999999993</v>
      </c>
      <c r="I3672" s="183"/>
      <c r="J3672" s="158">
        <f t="shared" si="414"/>
        <v>0</v>
      </c>
    </row>
    <row r="3673" spans="1:10">
      <c r="A3673" s="168">
        <v>14</v>
      </c>
      <c r="B3673" s="25" t="s">
        <v>37</v>
      </c>
      <c r="C3673" s="37"/>
      <c r="D3673" s="38">
        <v>65934</v>
      </c>
      <c r="E3673" s="156">
        <f t="shared" si="412"/>
        <v>0</v>
      </c>
      <c r="F3673" s="157">
        <v>0</v>
      </c>
      <c r="G3673" s="30">
        <f t="shared" si="413"/>
        <v>0</v>
      </c>
      <c r="H3673" s="170">
        <f t="shared" si="415"/>
        <v>61049.999999999993</v>
      </c>
      <c r="I3673" s="183"/>
      <c r="J3673" s="158">
        <f t="shared" si="414"/>
        <v>0</v>
      </c>
    </row>
    <row r="3674" spans="1:10">
      <c r="A3674" s="168">
        <v>15</v>
      </c>
      <c r="B3674" s="25" t="s">
        <v>38</v>
      </c>
      <c r="C3674" s="37">
        <v>3</v>
      </c>
      <c r="D3674" s="38">
        <v>76626</v>
      </c>
      <c r="E3674" s="156">
        <f t="shared" si="412"/>
        <v>229878</v>
      </c>
      <c r="F3674" s="157">
        <v>0</v>
      </c>
      <c r="G3674" s="30">
        <f t="shared" si="413"/>
        <v>229878</v>
      </c>
      <c r="H3674" s="170">
        <f t="shared" si="415"/>
        <v>70950</v>
      </c>
      <c r="I3674" s="183"/>
      <c r="J3674" s="158">
        <f t="shared" si="414"/>
        <v>212850</v>
      </c>
    </row>
    <row r="3675" spans="1:10">
      <c r="A3675" s="168">
        <v>16</v>
      </c>
      <c r="B3675" s="25" t="s">
        <v>39</v>
      </c>
      <c r="C3675" s="37">
        <v>5</v>
      </c>
      <c r="D3675" s="38">
        <v>80190</v>
      </c>
      <c r="E3675" s="156">
        <f t="shared" si="412"/>
        <v>400950</v>
      </c>
      <c r="F3675" s="157">
        <v>0</v>
      </c>
      <c r="G3675" s="30">
        <f t="shared" si="413"/>
        <v>400950</v>
      </c>
      <c r="H3675" s="170">
        <f t="shared" si="415"/>
        <v>74250</v>
      </c>
      <c r="I3675" s="183"/>
      <c r="J3675" s="158">
        <f t="shared" si="414"/>
        <v>371250</v>
      </c>
    </row>
    <row r="3676" spans="1:10">
      <c r="A3676" s="168">
        <v>17</v>
      </c>
      <c r="B3676" s="25" t="s">
        <v>40</v>
      </c>
      <c r="C3676" s="37"/>
      <c r="D3676" s="38">
        <v>113832</v>
      </c>
      <c r="E3676" s="156">
        <f t="shared" si="412"/>
        <v>0</v>
      </c>
      <c r="F3676" s="157">
        <v>0</v>
      </c>
      <c r="G3676" s="30">
        <f t="shared" si="413"/>
        <v>0</v>
      </c>
      <c r="H3676" s="170">
        <f t="shared" si="415"/>
        <v>105400</v>
      </c>
      <c r="I3676" s="183"/>
      <c r="J3676" s="158">
        <f t="shared" si="414"/>
        <v>0</v>
      </c>
    </row>
    <row r="3677" spans="1:10">
      <c r="A3677" s="168">
        <v>18</v>
      </c>
      <c r="B3677" s="25" t="s">
        <v>41</v>
      </c>
      <c r="C3677" s="37"/>
      <c r="D3677" s="38">
        <v>98010</v>
      </c>
      <c r="E3677" s="156">
        <f t="shared" si="412"/>
        <v>0</v>
      </c>
      <c r="F3677" s="157">
        <v>0</v>
      </c>
      <c r="G3677" s="30">
        <f t="shared" si="413"/>
        <v>0</v>
      </c>
      <c r="H3677" s="170">
        <f t="shared" si="415"/>
        <v>90750</v>
      </c>
      <c r="I3677" s="183"/>
      <c r="J3677" s="158">
        <f t="shared" si="414"/>
        <v>0</v>
      </c>
    </row>
    <row r="3678" spans="1:10" ht="17.25">
      <c r="A3678" s="40"/>
      <c r="B3678" s="41" t="s">
        <v>42</v>
      </c>
      <c r="C3678" s="42">
        <f>SUM(C3660:C3677)</f>
        <v>18</v>
      </c>
      <c r="D3678" s="42"/>
      <c r="E3678" s="43">
        <f>SUM(E3660:E3677)</f>
        <v>1916738</v>
      </c>
      <c r="F3678" s="43"/>
      <c r="G3678" s="44">
        <f>SUM(G3660:G3677)</f>
        <v>1916738</v>
      </c>
      <c r="H3678" s="45"/>
      <c r="I3678" s="64"/>
      <c r="J3678" s="45">
        <f>SUM(J3660:J3677)</f>
        <v>1774757.4074074072</v>
      </c>
    </row>
    <row r="3679" spans="1:10" ht="31.5">
      <c r="A3679" s="46"/>
      <c r="B3679" s="47"/>
      <c r="C3679" s="48"/>
      <c r="D3679" s="48"/>
      <c r="E3679" s="49"/>
      <c r="F3679" s="49"/>
      <c r="G3679" s="50"/>
      <c r="H3679" s="51"/>
      <c r="I3679" s="65"/>
      <c r="J3679" s="184">
        <f>J3678*0.08</f>
        <v>141980.59259259258</v>
      </c>
    </row>
    <row r="3680" spans="1:10" ht="18">
      <c r="A3680" s="283" t="s">
        <v>43</v>
      </c>
      <c r="B3680" s="283"/>
      <c r="C3680" s="284" t="s">
        <v>44</v>
      </c>
      <c r="D3680" s="284"/>
      <c r="E3680" s="54"/>
      <c r="F3680" s="54"/>
      <c r="G3680" s="55" t="s">
        <v>45</v>
      </c>
      <c r="H3680" s="56"/>
      <c r="I3680" s="66"/>
      <c r="J3680" s="185">
        <f>SUM(J3678:J3679)</f>
        <v>1916737.9999999998</v>
      </c>
    </row>
    <row r="3682" spans="1:10">
      <c r="B3682" s="131" t="s">
        <v>165</v>
      </c>
      <c r="C3682" s="131" t="s">
        <v>166</v>
      </c>
      <c r="D3682" s="131"/>
      <c r="E3682" s="131" t="s">
        <v>167</v>
      </c>
    </row>
    <row r="3685" spans="1:10" ht="15.75">
      <c r="A3685" s="279" t="s">
        <v>0</v>
      </c>
      <c r="B3685" s="279"/>
      <c r="C3685" s="279"/>
      <c r="D3685" s="279"/>
      <c r="E3685" s="279"/>
      <c r="F3685" s="279"/>
      <c r="G3685" s="279"/>
      <c r="H3685" s="3"/>
      <c r="I3685" s="182"/>
      <c r="J3685" s="3"/>
    </row>
    <row r="3686" spans="1:10" ht="15.75">
      <c r="A3686" s="279" t="s">
        <v>1</v>
      </c>
      <c r="B3686" s="279"/>
      <c r="C3686" s="279"/>
      <c r="D3686" s="279"/>
      <c r="E3686" s="279"/>
      <c r="F3686" s="279"/>
      <c r="G3686" s="279"/>
      <c r="H3686" s="176"/>
      <c r="I3686" s="176"/>
      <c r="J3686" s="176"/>
    </row>
    <row r="3687" spans="1:10" ht="15.75">
      <c r="A3687" s="279" t="s">
        <v>2</v>
      </c>
      <c r="B3687" s="279"/>
      <c r="C3687" s="279"/>
      <c r="D3687" s="279"/>
      <c r="E3687" s="279"/>
      <c r="F3687" s="279"/>
      <c r="G3687" s="279"/>
      <c r="H3687" s="3"/>
      <c r="I3687" s="59"/>
      <c r="J3687" s="3"/>
    </row>
    <row r="3688" spans="1:10" ht="15.75">
      <c r="A3688" s="279" t="s">
        <v>4</v>
      </c>
      <c r="B3688" s="279"/>
      <c r="C3688" s="279"/>
      <c r="D3688" s="279"/>
      <c r="E3688" s="279"/>
      <c r="F3688" s="279"/>
      <c r="G3688" s="279"/>
      <c r="H3688" s="3"/>
      <c r="I3688" s="59"/>
      <c r="J3688" s="3"/>
    </row>
    <row r="3689" spans="1:10" ht="15.75">
      <c r="A3689" s="280" t="s">
        <v>6</v>
      </c>
      <c r="B3689" s="280"/>
      <c r="C3689" s="280"/>
      <c r="D3689" s="280"/>
      <c r="E3689" s="280"/>
      <c r="F3689" s="280"/>
      <c r="G3689" s="280"/>
      <c r="H3689" s="3"/>
      <c r="I3689" s="59"/>
      <c r="J3689" s="3"/>
    </row>
    <row r="3690" spans="1:10" ht="27.75">
      <c r="A3690" s="9"/>
      <c r="B3690" s="9"/>
      <c r="C3690" s="281" t="s">
        <v>433</v>
      </c>
      <c r="D3690" s="281"/>
      <c r="E3690" s="281"/>
      <c r="F3690" s="281"/>
      <c r="G3690" s="281"/>
      <c r="H3690" s="3"/>
      <c r="I3690" s="59"/>
      <c r="J3690" s="3"/>
    </row>
    <row r="3691" spans="1:10" ht="15.75">
      <c r="A3691" s="11" t="s">
        <v>358</v>
      </c>
      <c r="B3691" s="12"/>
      <c r="C3691" s="13"/>
      <c r="D3691" s="286"/>
      <c r="E3691" s="286"/>
      <c r="F3691" s="286"/>
      <c r="G3691" s="286"/>
      <c r="H3691" s="15"/>
      <c r="I3691" s="59"/>
      <c r="J3691" s="3"/>
    </row>
    <row r="3692" spans="1:10" ht="15.75">
      <c r="A3692" s="11" t="s">
        <v>9</v>
      </c>
      <c r="B3692" s="286" t="s">
        <v>467</v>
      </c>
      <c r="C3692" s="286"/>
      <c r="D3692" s="286"/>
      <c r="E3692" s="286"/>
      <c r="F3692" s="286"/>
      <c r="G3692" s="16"/>
      <c r="H3692" s="20" t="s">
        <v>161</v>
      </c>
      <c r="I3692" s="62">
        <v>12153</v>
      </c>
      <c r="J3692" s="61"/>
    </row>
    <row r="3693" spans="1:10" ht="18.75">
      <c r="A3693" s="11" t="s">
        <v>11</v>
      </c>
      <c r="B3693" s="303"/>
      <c r="C3693" s="303"/>
      <c r="D3693" s="303"/>
      <c r="E3693" s="303"/>
      <c r="F3693" s="303"/>
      <c r="G3693" s="180"/>
      <c r="H3693" s="180"/>
      <c r="I3693" s="180"/>
      <c r="J3693" s="3"/>
    </row>
    <row r="3694" spans="1:10" ht="15.75">
      <c r="A3694" s="21" t="s">
        <v>14</v>
      </c>
      <c r="B3694" s="181"/>
      <c r="C3694" s="21" t="s">
        <v>17</v>
      </c>
      <c r="D3694" s="22" t="s">
        <v>18</v>
      </c>
      <c r="E3694" s="23" t="s">
        <v>19</v>
      </c>
      <c r="F3694" s="23" t="s">
        <v>20</v>
      </c>
      <c r="G3694" s="21" t="s">
        <v>21</v>
      </c>
      <c r="H3694" s="3"/>
      <c r="I3694" s="59"/>
      <c r="J3694" s="3"/>
    </row>
    <row r="3695" spans="1:10">
      <c r="A3695" s="24">
        <v>1</v>
      </c>
      <c r="B3695" s="25" t="s">
        <v>23</v>
      </c>
      <c r="C3695" s="26">
        <v>20</v>
      </c>
      <c r="D3695" s="27">
        <v>79305</v>
      </c>
      <c r="E3695" s="28">
        <f t="shared" ref="E3695:E3712" si="416">D3695*C3695</f>
        <v>1586100</v>
      </c>
      <c r="F3695" s="29">
        <v>0</v>
      </c>
      <c r="G3695" s="30">
        <f t="shared" ref="G3695:G3712" si="417">E3695-E3695*F3695</f>
        <v>1586100</v>
      </c>
      <c r="H3695" s="31">
        <f>D3695/1.08</f>
        <v>73430.555555555547</v>
      </c>
      <c r="I3695" s="59"/>
      <c r="J3695" s="63">
        <f t="shared" ref="J3695:J3712" si="418">H3695*C3695</f>
        <v>1468611.111111111</v>
      </c>
    </row>
    <row r="3696" spans="1:10">
      <c r="A3696" s="120">
        <v>2</v>
      </c>
      <c r="B3696" s="121" t="s">
        <v>25</v>
      </c>
      <c r="C3696" s="126">
        <v>10</v>
      </c>
      <c r="D3696" s="33">
        <v>128591</v>
      </c>
      <c r="E3696" s="123">
        <f t="shared" si="416"/>
        <v>1285910</v>
      </c>
      <c r="F3696" s="29">
        <v>0</v>
      </c>
      <c r="G3696" s="125">
        <f t="shared" si="417"/>
        <v>1285910</v>
      </c>
      <c r="H3696" s="31">
        <f>D3696/1.08</f>
        <v>119065.74074074073</v>
      </c>
      <c r="I3696" s="129"/>
      <c r="J3696" s="63">
        <f t="shared" si="418"/>
        <v>1190657.4074074072</v>
      </c>
    </row>
    <row r="3697" spans="1:10">
      <c r="A3697" s="24">
        <v>3</v>
      </c>
      <c r="B3697" s="25" t="s">
        <v>26</v>
      </c>
      <c r="C3697" s="88"/>
      <c r="D3697" s="27">
        <v>60043</v>
      </c>
      <c r="E3697" s="28">
        <f t="shared" si="416"/>
        <v>0</v>
      </c>
      <c r="F3697" s="29">
        <v>0</v>
      </c>
      <c r="G3697" s="30">
        <f t="shared" si="417"/>
        <v>0</v>
      </c>
      <c r="H3697" s="31">
        <f>D3697/1.08</f>
        <v>55595.370370370365</v>
      </c>
      <c r="I3697" s="59"/>
      <c r="J3697" s="63">
        <f t="shared" si="418"/>
        <v>0</v>
      </c>
    </row>
    <row r="3698" spans="1:10">
      <c r="A3698" s="24">
        <v>4</v>
      </c>
      <c r="B3698" s="25" t="s">
        <v>27</v>
      </c>
      <c r="C3698" s="35"/>
      <c r="D3698" s="27">
        <v>115781</v>
      </c>
      <c r="E3698" s="28">
        <f t="shared" si="416"/>
        <v>0</v>
      </c>
      <c r="F3698" s="29">
        <v>0</v>
      </c>
      <c r="G3698" s="30">
        <f t="shared" si="417"/>
        <v>0</v>
      </c>
      <c r="H3698" s="31">
        <f>D3698/1.08</f>
        <v>107204.62962962962</v>
      </c>
      <c r="I3698" s="59"/>
      <c r="J3698" s="63">
        <f t="shared" si="418"/>
        <v>0</v>
      </c>
    </row>
    <row r="3699" spans="1:10">
      <c r="A3699" s="24">
        <v>5</v>
      </c>
      <c r="B3699" s="25" t="s">
        <v>28</v>
      </c>
      <c r="C3699" s="32">
        <v>20</v>
      </c>
      <c r="D3699" s="33">
        <v>119943</v>
      </c>
      <c r="E3699" s="123">
        <f t="shared" si="416"/>
        <v>2398860</v>
      </c>
      <c r="F3699" s="124">
        <v>0.25</v>
      </c>
      <c r="G3699" s="125">
        <f t="shared" si="417"/>
        <v>1799145</v>
      </c>
      <c r="H3699" s="128">
        <f>D3699/1.08*0.75</f>
        <v>83293.75</v>
      </c>
      <c r="I3699" s="59"/>
      <c r="J3699" s="63">
        <f t="shared" si="418"/>
        <v>1665875</v>
      </c>
    </row>
    <row r="3700" spans="1:10">
      <c r="A3700" s="24">
        <v>6</v>
      </c>
      <c r="B3700" s="25" t="s">
        <v>29</v>
      </c>
      <c r="C3700" s="26"/>
      <c r="D3700" s="27">
        <v>94810</v>
      </c>
      <c r="E3700" s="28">
        <f t="shared" si="416"/>
        <v>0</v>
      </c>
      <c r="F3700" s="29">
        <v>0</v>
      </c>
      <c r="G3700" s="30">
        <f t="shared" si="417"/>
        <v>0</v>
      </c>
      <c r="H3700" s="31">
        <f t="shared" ref="H3700:H3712" si="419">D3700/1.08</f>
        <v>87787.037037037036</v>
      </c>
      <c r="I3700" s="59"/>
      <c r="J3700" s="63">
        <f t="shared" si="418"/>
        <v>0</v>
      </c>
    </row>
    <row r="3701" spans="1:10">
      <c r="A3701" s="24">
        <v>7</v>
      </c>
      <c r="B3701" s="25" t="s">
        <v>30</v>
      </c>
      <c r="C3701" s="34"/>
      <c r="D3701" s="27">
        <v>141396</v>
      </c>
      <c r="E3701" s="28">
        <f t="shared" si="416"/>
        <v>0</v>
      </c>
      <c r="F3701" s="29">
        <v>0</v>
      </c>
      <c r="G3701" s="30">
        <f t="shared" si="417"/>
        <v>0</v>
      </c>
      <c r="H3701" s="31">
        <f t="shared" si="419"/>
        <v>130922.22222222222</v>
      </c>
      <c r="I3701" s="59"/>
      <c r="J3701" s="63">
        <f t="shared" si="418"/>
        <v>0</v>
      </c>
    </row>
    <row r="3702" spans="1:10">
      <c r="A3702" s="24">
        <v>8</v>
      </c>
      <c r="B3702" s="25" t="s">
        <v>31</v>
      </c>
      <c r="C3702" s="26"/>
      <c r="D3702" s="27">
        <v>232931</v>
      </c>
      <c r="E3702" s="28">
        <f t="shared" si="416"/>
        <v>0</v>
      </c>
      <c r="F3702" s="29">
        <v>0</v>
      </c>
      <c r="G3702" s="30">
        <f t="shared" si="417"/>
        <v>0</v>
      </c>
      <c r="H3702" s="31">
        <f t="shared" si="419"/>
        <v>215676.85185185182</v>
      </c>
      <c r="I3702" s="59"/>
      <c r="J3702" s="63">
        <f t="shared" si="418"/>
        <v>0</v>
      </c>
    </row>
    <row r="3703" spans="1:10">
      <c r="A3703" s="24">
        <v>9</v>
      </c>
      <c r="B3703" s="36" t="s">
        <v>32</v>
      </c>
      <c r="C3703" s="26"/>
      <c r="D3703" s="27">
        <v>101534</v>
      </c>
      <c r="E3703" s="28">
        <f t="shared" si="416"/>
        <v>0</v>
      </c>
      <c r="F3703" s="29">
        <v>0</v>
      </c>
      <c r="G3703" s="30">
        <f t="shared" si="417"/>
        <v>0</v>
      </c>
      <c r="H3703" s="31">
        <f t="shared" si="419"/>
        <v>94012.962962962964</v>
      </c>
      <c r="I3703" s="59"/>
      <c r="J3703" s="63">
        <f t="shared" si="418"/>
        <v>0</v>
      </c>
    </row>
    <row r="3704" spans="1:10">
      <c r="A3704" s="168">
        <v>10</v>
      </c>
      <c r="B3704" s="36" t="s">
        <v>33</v>
      </c>
      <c r="C3704" s="37"/>
      <c r="D3704" s="27">
        <v>110148</v>
      </c>
      <c r="E3704" s="156">
        <f t="shared" si="416"/>
        <v>0</v>
      </c>
      <c r="F3704" s="157">
        <v>0</v>
      </c>
      <c r="G3704" s="30">
        <f t="shared" si="417"/>
        <v>0</v>
      </c>
      <c r="H3704" s="170">
        <f t="shared" si="419"/>
        <v>101988.88888888888</v>
      </c>
      <c r="I3704" s="183"/>
      <c r="J3704" s="158">
        <f t="shared" si="418"/>
        <v>0</v>
      </c>
    </row>
    <row r="3705" spans="1:10">
      <c r="A3705" s="24">
        <v>11</v>
      </c>
      <c r="B3705" s="25" t="s">
        <v>34</v>
      </c>
      <c r="C3705" s="37"/>
      <c r="D3705" s="27">
        <v>54198</v>
      </c>
      <c r="E3705" s="28">
        <f t="shared" si="416"/>
        <v>0</v>
      </c>
      <c r="F3705" s="29">
        <v>0</v>
      </c>
      <c r="G3705" s="30">
        <f t="shared" si="417"/>
        <v>0</v>
      </c>
      <c r="H3705" s="31">
        <f t="shared" si="419"/>
        <v>50183.333333333328</v>
      </c>
      <c r="I3705" s="59"/>
      <c r="J3705" s="63">
        <f t="shared" si="418"/>
        <v>0</v>
      </c>
    </row>
    <row r="3706" spans="1:10">
      <c r="A3706" s="24">
        <v>12</v>
      </c>
      <c r="B3706" s="25" t="s">
        <v>35</v>
      </c>
      <c r="C3706" s="37"/>
      <c r="D3706" s="27">
        <v>49680</v>
      </c>
      <c r="E3706" s="28">
        <f t="shared" si="416"/>
        <v>0</v>
      </c>
      <c r="F3706" s="29">
        <v>0</v>
      </c>
      <c r="G3706" s="30">
        <f t="shared" si="417"/>
        <v>0</v>
      </c>
      <c r="H3706" s="31">
        <f t="shared" si="419"/>
        <v>46000</v>
      </c>
      <c r="I3706" s="59"/>
      <c r="J3706" s="63">
        <f t="shared" si="418"/>
        <v>0</v>
      </c>
    </row>
    <row r="3707" spans="1:10">
      <c r="A3707" s="168">
        <v>13</v>
      </c>
      <c r="B3707" s="25" t="s">
        <v>36</v>
      </c>
      <c r="C3707" s="37">
        <v>10</v>
      </c>
      <c r="D3707" s="38">
        <v>64152</v>
      </c>
      <c r="E3707" s="156">
        <f t="shared" si="416"/>
        <v>641520</v>
      </c>
      <c r="F3707" s="157">
        <v>0</v>
      </c>
      <c r="G3707" s="30">
        <f t="shared" si="417"/>
        <v>641520</v>
      </c>
      <c r="H3707" s="170">
        <f t="shared" si="419"/>
        <v>59399.999999999993</v>
      </c>
      <c r="I3707" s="183"/>
      <c r="J3707" s="158">
        <f t="shared" si="418"/>
        <v>593999.99999999988</v>
      </c>
    </row>
    <row r="3708" spans="1:10">
      <c r="A3708" s="168">
        <v>14</v>
      </c>
      <c r="B3708" s="25" t="s">
        <v>37</v>
      </c>
      <c r="C3708" s="37"/>
      <c r="D3708" s="38">
        <v>65934</v>
      </c>
      <c r="E3708" s="156">
        <f t="shared" si="416"/>
        <v>0</v>
      </c>
      <c r="F3708" s="157">
        <v>0</v>
      </c>
      <c r="G3708" s="30">
        <f t="shared" si="417"/>
        <v>0</v>
      </c>
      <c r="H3708" s="170">
        <f t="shared" si="419"/>
        <v>61049.999999999993</v>
      </c>
      <c r="I3708" s="183"/>
      <c r="J3708" s="158">
        <f t="shared" si="418"/>
        <v>0</v>
      </c>
    </row>
    <row r="3709" spans="1:10">
      <c r="A3709" s="168">
        <v>15</v>
      </c>
      <c r="B3709" s="25" t="s">
        <v>38</v>
      </c>
      <c r="C3709" s="37">
        <v>10</v>
      </c>
      <c r="D3709" s="38">
        <v>76626</v>
      </c>
      <c r="E3709" s="156">
        <f t="shared" si="416"/>
        <v>766260</v>
      </c>
      <c r="F3709" s="157">
        <v>0</v>
      </c>
      <c r="G3709" s="30">
        <f t="shared" si="417"/>
        <v>766260</v>
      </c>
      <c r="H3709" s="170">
        <f t="shared" si="419"/>
        <v>70950</v>
      </c>
      <c r="I3709" s="183"/>
      <c r="J3709" s="158">
        <f t="shared" si="418"/>
        <v>709500</v>
      </c>
    </row>
    <row r="3710" spans="1:10">
      <c r="A3710" s="168">
        <v>16</v>
      </c>
      <c r="B3710" s="25" t="s">
        <v>39</v>
      </c>
      <c r="C3710" s="37">
        <v>10</v>
      </c>
      <c r="D3710" s="38">
        <v>80190</v>
      </c>
      <c r="E3710" s="156">
        <f t="shared" si="416"/>
        <v>801900</v>
      </c>
      <c r="F3710" s="157">
        <v>0</v>
      </c>
      <c r="G3710" s="30">
        <f t="shared" si="417"/>
        <v>801900</v>
      </c>
      <c r="H3710" s="170">
        <f t="shared" si="419"/>
        <v>74250</v>
      </c>
      <c r="I3710" s="183"/>
      <c r="J3710" s="158">
        <f t="shared" si="418"/>
        <v>742500</v>
      </c>
    </row>
    <row r="3711" spans="1:10">
      <c r="A3711" s="168">
        <v>17</v>
      </c>
      <c r="B3711" s="25" t="s">
        <v>40</v>
      </c>
      <c r="C3711" s="37"/>
      <c r="D3711" s="38">
        <v>113832</v>
      </c>
      <c r="E3711" s="156">
        <f t="shared" si="416"/>
        <v>0</v>
      </c>
      <c r="F3711" s="157">
        <v>0</v>
      </c>
      <c r="G3711" s="30">
        <f t="shared" si="417"/>
        <v>0</v>
      </c>
      <c r="H3711" s="170">
        <f t="shared" si="419"/>
        <v>105400</v>
      </c>
      <c r="I3711" s="183"/>
      <c r="J3711" s="158">
        <f t="shared" si="418"/>
        <v>0</v>
      </c>
    </row>
    <row r="3712" spans="1:10">
      <c r="A3712" s="168">
        <v>18</v>
      </c>
      <c r="B3712" s="25" t="s">
        <v>41</v>
      </c>
      <c r="C3712" s="37">
        <v>10</v>
      </c>
      <c r="D3712" s="38">
        <v>98010</v>
      </c>
      <c r="E3712" s="156">
        <f t="shared" si="416"/>
        <v>980100</v>
      </c>
      <c r="F3712" s="157">
        <v>0</v>
      </c>
      <c r="G3712" s="30">
        <f t="shared" si="417"/>
        <v>980100</v>
      </c>
      <c r="H3712" s="170">
        <f t="shared" si="419"/>
        <v>90750</v>
      </c>
      <c r="I3712" s="183"/>
      <c r="J3712" s="158">
        <f t="shared" si="418"/>
        <v>907500</v>
      </c>
    </row>
    <row r="3713" spans="1:10" ht="17.25">
      <c r="A3713" s="40"/>
      <c r="B3713" s="41" t="s">
        <v>42</v>
      </c>
      <c r="C3713" s="42">
        <f>SUM(C3695:C3712)</f>
        <v>90</v>
      </c>
      <c r="D3713" s="42"/>
      <c r="E3713" s="43">
        <f>SUM(E3695:E3712)</f>
        <v>8460650</v>
      </c>
      <c r="F3713" s="43"/>
      <c r="G3713" s="44">
        <f>SUM(G3695:G3712)</f>
        <v>7860935</v>
      </c>
      <c r="H3713" s="45"/>
      <c r="I3713" s="64"/>
      <c r="J3713" s="45">
        <f>SUM(J3695:J3712)</f>
        <v>7278643.5185185187</v>
      </c>
    </row>
    <row r="3714" spans="1:10" ht="31.5">
      <c r="A3714" s="46"/>
      <c r="B3714" s="47"/>
      <c r="C3714" s="48"/>
      <c r="D3714" s="48"/>
      <c r="E3714" s="49"/>
      <c r="F3714" s="49"/>
      <c r="G3714" s="50"/>
      <c r="H3714" s="51"/>
      <c r="I3714" s="65"/>
      <c r="J3714" s="184">
        <f>J3713*0.08</f>
        <v>582291.48148148146</v>
      </c>
    </row>
    <row r="3715" spans="1:10" ht="18">
      <c r="A3715" s="283" t="s">
        <v>43</v>
      </c>
      <c r="B3715" s="283"/>
      <c r="C3715" s="284" t="s">
        <v>44</v>
      </c>
      <c r="D3715" s="284"/>
      <c r="E3715" s="54"/>
      <c r="F3715" s="54"/>
      <c r="G3715" s="55" t="s">
        <v>45</v>
      </c>
      <c r="H3715" s="56"/>
      <c r="I3715" s="66"/>
      <c r="J3715" s="185">
        <f>SUM(J3713:J3714)</f>
        <v>7860935</v>
      </c>
    </row>
    <row r="3717" spans="1:10">
      <c r="B3717" s="131" t="s">
        <v>165</v>
      </c>
      <c r="C3717" s="131" t="s">
        <v>166</v>
      </c>
      <c r="D3717" s="131"/>
      <c r="E3717" s="131" t="s">
        <v>167</v>
      </c>
    </row>
    <row r="3720" spans="1:10" ht="15.75">
      <c r="A3720" s="279" t="s">
        <v>0</v>
      </c>
      <c r="B3720" s="279"/>
      <c r="C3720" s="279"/>
      <c r="D3720" s="279"/>
      <c r="E3720" s="279"/>
      <c r="F3720" s="279"/>
      <c r="G3720" s="279"/>
      <c r="H3720" s="3"/>
      <c r="I3720" s="182"/>
      <c r="J3720" s="3"/>
    </row>
    <row r="3721" spans="1:10" ht="15.75">
      <c r="A3721" s="279" t="s">
        <v>1</v>
      </c>
      <c r="B3721" s="279"/>
      <c r="C3721" s="279"/>
      <c r="D3721" s="279"/>
      <c r="E3721" s="279"/>
      <c r="F3721" s="279"/>
      <c r="G3721" s="279"/>
      <c r="H3721" s="176"/>
      <c r="I3721" s="176"/>
      <c r="J3721" s="176"/>
    </row>
    <row r="3722" spans="1:10" ht="15.75">
      <c r="A3722" s="279" t="s">
        <v>2</v>
      </c>
      <c r="B3722" s="279"/>
      <c r="C3722" s="279"/>
      <c r="D3722" s="279"/>
      <c r="E3722" s="279"/>
      <c r="F3722" s="279"/>
      <c r="G3722" s="279"/>
      <c r="H3722" s="3"/>
      <c r="I3722" s="59"/>
      <c r="J3722" s="3"/>
    </row>
    <row r="3723" spans="1:10" ht="15.75">
      <c r="A3723" s="279" t="s">
        <v>4</v>
      </c>
      <c r="B3723" s="279"/>
      <c r="C3723" s="279"/>
      <c r="D3723" s="279"/>
      <c r="E3723" s="279"/>
      <c r="F3723" s="279"/>
      <c r="G3723" s="279"/>
      <c r="H3723" s="3"/>
      <c r="I3723" s="59"/>
      <c r="J3723" s="3"/>
    </row>
    <row r="3724" spans="1:10" ht="15.75">
      <c r="A3724" s="280" t="s">
        <v>6</v>
      </c>
      <c r="B3724" s="280"/>
      <c r="C3724" s="280"/>
      <c r="D3724" s="280"/>
      <c r="E3724" s="280"/>
      <c r="F3724" s="280"/>
      <c r="G3724" s="280"/>
      <c r="H3724" s="3"/>
      <c r="I3724" s="59"/>
      <c r="J3724" s="3"/>
    </row>
    <row r="3725" spans="1:10" ht="27.75">
      <c r="A3725" s="9"/>
      <c r="B3725" s="9"/>
      <c r="C3725" s="281" t="s">
        <v>457</v>
      </c>
      <c r="D3725" s="281"/>
      <c r="E3725" s="281"/>
      <c r="F3725" s="281"/>
      <c r="G3725" s="281"/>
      <c r="H3725" s="3"/>
      <c r="I3725" s="59"/>
      <c r="J3725" s="3"/>
    </row>
    <row r="3726" spans="1:10" ht="15.75">
      <c r="A3726" s="11" t="s">
        <v>358</v>
      </c>
      <c r="B3726" s="12"/>
      <c r="C3726" s="13"/>
      <c r="D3726" s="286"/>
      <c r="E3726" s="286"/>
      <c r="F3726" s="286"/>
      <c r="G3726" s="286"/>
      <c r="H3726" s="15"/>
      <c r="I3726" s="59"/>
      <c r="J3726" s="3"/>
    </row>
    <row r="3727" spans="1:10" ht="15.75">
      <c r="A3727" s="11" t="s">
        <v>9</v>
      </c>
      <c r="B3727" s="286" t="s">
        <v>442</v>
      </c>
      <c r="C3727" s="286"/>
      <c r="D3727" s="286"/>
      <c r="E3727" s="286"/>
      <c r="F3727" s="286"/>
      <c r="G3727" s="16"/>
      <c r="H3727" s="20" t="s">
        <v>161</v>
      </c>
      <c r="I3727" s="62">
        <v>12461</v>
      </c>
      <c r="J3727" s="61"/>
    </row>
    <row r="3728" spans="1:10" ht="18.75">
      <c r="A3728" s="11" t="s">
        <v>11</v>
      </c>
      <c r="B3728" s="303"/>
      <c r="C3728" s="303"/>
      <c r="D3728" s="303"/>
      <c r="E3728" s="303"/>
      <c r="F3728" s="303"/>
      <c r="G3728" s="180"/>
      <c r="H3728" s="180"/>
      <c r="I3728" s="180"/>
      <c r="J3728" s="3"/>
    </row>
    <row r="3729" spans="1:10" ht="15.75">
      <c r="A3729" s="21" t="s">
        <v>14</v>
      </c>
      <c r="B3729" s="181"/>
      <c r="C3729" s="21" t="s">
        <v>17</v>
      </c>
      <c r="D3729" s="22" t="s">
        <v>18</v>
      </c>
      <c r="E3729" s="23" t="s">
        <v>19</v>
      </c>
      <c r="F3729" s="23" t="s">
        <v>20</v>
      </c>
      <c r="G3729" s="21" t="s">
        <v>21</v>
      </c>
      <c r="H3729" s="3"/>
      <c r="I3729" s="59"/>
      <c r="J3729" s="3"/>
    </row>
    <row r="3730" spans="1:10">
      <c r="A3730" s="24">
        <v>1</v>
      </c>
      <c r="B3730" s="25" t="s">
        <v>23</v>
      </c>
      <c r="C3730" s="26"/>
      <c r="D3730" s="27">
        <v>79305</v>
      </c>
      <c r="E3730" s="28">
        <f t="shared" ref="E3730:E3747" si="420">D3730*C3730</f>
        <v>0</v>
      </c>
      <c r="F3730" s="29">
        <v>0</v>
      </c>
      <c r="G3730" s="30">
        <f t="shared" ref="G3730:G3747" si="421">E3730-E3730*F3730</f>
        <v>0</v>
      </c>
      <c r="H3730" s="31">
        <f>D3730/1.08</f>
        <v>73430.555555555547</v>
      </c>
      <c r="I3730" s="59"/>
      <c r="J3730" s="63">
        <f t="shared" ref="J3730:J3747" si="422">H3730*C3730</f>
        <v>0</v>
      </c>
    </row>
    <row r="3731" spans="1:10">
      <c r="A3731" s="120">
        <v>2</v>
      </c>
      <c r="B3731" s="121" t="s">
        <v>25</v>
      </c>
      <c r="C3731" s="126"/>
      <c r="D3731" s="33">
        <v>128591</v>
      </c>
      <c r="E3731" s="123">
        <f t="shared" si="420"/>
        <v>0</v>
      </c>
      <c r="F3731" s="29">
        <v>0</v>
      </c>
      <c r="G3731" s="125">
        <f t="shared" si="421"/>
        <v>0</v>
      </c>
      <c r="H3731" s="31">
        <f>D3731/1.08</f>
        <v>119065.74074074073</v>
      </c>
      <c r="I3731" s="129"/>
      <c r="J3731" s="63">
        <f t="shared" si="422"/>
        <v>0</v>
      </c>
    </row>
    <row r="3732" spans="1:10">
      <c r="A3732" s="24">
        <v>3</v>
      </c>
      <c r="B3732" s="25" t="s">
        <v>26</v>
      </c>
      <c r="C3732" s="88"/>
      <c r="D3732" s="27">
        <v>60043</v>
      </c>
      <c r="E3732" s="28">
        <f t="shared" si="420"/>
        <v>0</v>
      </c>
      <c r="F3732" s="29">
        <v>0</v>
      </c>
      <c r="G3732" s="30">
        <f t="shared" si="421"/>
        <v>0</v>
      </c>
      <c r="H3732" s="31">
        <f>D3732/1.08</f>
        <v>55595.370370370365</v>
      </c>
      <c r="I3732" s="59"/>
      <c r="J3732" s="63">
        <f t="shared" si="422"/>
        <v>0</v>
      </c>
    </row>
    <row r="3733" spans="1:10">
      <c r="A3733" s="24">
        <v>4</v>
      </c>
      <c r="B3733" s="25" t="s">
        <v>27</v>
      </c>
      <c r="C3733" s="35"/>
      <c r="D3733" s="27">
        <v>115781</v>
      </c>
      <c r="E3733" s="28">
        <f t="shared" si="420"/>
        <v>0</v>
      </c>
      <c r="F3733" s="29">
        <v>0</v>
      </c>
      <c r="G3733" s="30">
        <f t="shared" si="421"/>
        <v>0</v>
      </c>
      <c r="H3733" s="31">
        <f>D3733/1.08</f>
        <v>107204.62962962962</v>
      </c>
      <c r="I3733" s="59"/>
      <c r="J3733" s="63">
        <f t="shared" si="422"/>
        <v>0</v>
      </c>
    </row>
    <row r="3734" spans="1:10">
      <c r="A3734" s="24">
        <v>5</v>
      </c>
      <c r="B3734" s="25" t="s">
        <v>28</v>
      </c>
      <c r="C3734" s="32">
        <v>10</v>
      </c>
      <c r="D3734" s="33">
        <v>119943</v>
      </c>
      <c r="E3734" s="123">
        <f t="shared" si="420"/>
        <v>1199430</v>
      </c>
      <c r="F3734" s="124">
        <v>0.25</v>
      </c>
      <c r="G3734" s="125">
        <f t="shared" si="421"/>
        <v>899572.5</v>
      </c>
      <c r="H3734" s="128">
        <f>D3734/1.08*0.75</f>
        <v>83293.75</v>
      </c>
      <c r="I3734" s="59"/>
      <c r="J3734" s="63">
        <f t="shared" si="422"/>
        <v>832937.5</v>
      </c>
    </row>
    <row r="3735" spans="1:10">
      <c r="A3735" s="24">
        <v>6</v>
      </c>
      <c r="B3735" s="25" t="s">
        <v>29</v>
      </c>
      <c r="C3735" s="26"/>
      <c r="D3735" s="27">
        <v>94810</v>
      </c>
      <c r="E3735" s="28">
        <f t="shared" si="420"/>
        <v>0</v>
      </c>
      <c r="F3735" s="29">
        <v>0</v>
      </c>
      <c r="G3735" s="30">
        <f t="shared" si="421"/>
        <v>0</v>
      </c>
      <c r="H3735" s="31">
        <f t="shared" ref="H3735:H3747" si="423">D3735/1.08</f>
        <v>87787.037037037036</v>
      </c>
      <c r="I3735" s="59"/>
      <c r="J3735" s="63">
        <f t="shared" si="422"/>
        <v>0</v>
      </c>
    </row>
    <row r="3736" spans="1:10">
      <c r="A3736" s="24">
        <v>7</v>
      </c>
      <c r="B3736" s="25" t="s">
        <v>30</v>
      </c>
      <c r="C3736" s="34"/>
      <c r="D3736" s="27">
        <v>141396</v>
      </c>
      <c r="E3736" s="28">
        <f t="shared" si="420"/>
        <v>0</v>
      </c>
      <c r="F3736" s="29">
        <v>0</v>
      </c>
      <c r="G3736" s="30">
        <f t="shared" si="421"/>
        <v>0</v>
      </c>
      <c r="H3736" s="31">
        <f t="shared" si="423"/>
        <v>130922.22222222222</v>
      </c>
      <c r="I3736" s="59"/>
      <c r="J3736" s="63">
        <f t="shared" si="422"/>
        <v>0</v>
      </c>
    </row>
    <row r="3737" spans="1:10">
      <c r="A3737" s="24">
        <v>8</v>
      </c>
      <c r="B3737" s="25" t="s">
        <v>31</v>
      </c>
      <c r="C3737" s="26"/>
      <c r="D3737" s="27">
        <v>232931</v>
      </c>
      <c r="E3737" s="28">
        <f t="shared" si="420"/>
        <v>0</v>
      </c>
      <c r="F3737" s="29">
        <v>0</v>
      </c>
      <c r="G3737" s="30">
        <f t="shared" si="421"/>
        <v>0</v>
      </c>
      <c r="H3737" s="31">
        <f t="shared" si="423"/>
        <v>215676.85185185182</v>
      </c>
      <c r="I3737" s="59"/>
      <c r="J3737" s="63">
        <f t="shared" si="422"/>
        <v>0</v>
      </c>
    </row>
    <row r="3738" spans="1:10">
      <c r="A3738" s="24">
        <v>9</v>
      </c>
      <c r="B3738" s="36" t="s">
        <v>32</v>
      </c>
      <c r="C3738" s="26"/>
      <c r="D3738" s="27">
        <v>101534</v>
      </c>
      <c r="E3738" s="28">
        <f t="shared" si="420"/>
        <v>0</v>
      </c>
      <c r="F3738" s="29">
        <v>0</v>
      </c>
      <c r="G3738" s="30">
        <f t="shared" si="421"/>
        <v>0</v>
      </c>
      <c r="H3738" s="31">
        <f t="shared" si="423"/>
        <v>94012.962962962964</v>
      </c>
      <c r="I3738" s="59"/>
      <c r="J3738" s="63">
        <f t="shared" si="422"/>
        <v>0</v>
      </c>
    </row>
    <row r="3739" spans="1:10">
      <c r="A3739" s="168">
        <v>10</v>
      </c>
      <c r="B3739" s="36" t="s">
        <v>33</v>
      </c>
      <c r="C3739" s="37"/>
      <c r="D3739" s="27">
        <v>110148</v>
      </c>
      <c r="E3739" s="156">
        <f t="shared" si="420"/>
        <v>0</v>
      </c>
      <c r="F3739" s="157">
        <v>0</v>
      </c>
      <c r="G3739" s="30">
        <f t="shared" si="421"/>
        <v>0</v>
      </c>
      <c r="H3739" s="170">
        <f t="shared" si="423"/>
        <v>101988.88888888888</v>
      </c>
      <c r="I3739" s="183"/>
      <c r="J3739" s="158">
        <f t="shared" si="422"/>
        <v>0</v>
      </c>
    </row>
    <row r="3740" spans="1:10">
      <c r="A3740" s="24">
        <v>11</v>
      </c>
      <c r="B3740" s="25" t="s">
        <v>34</v>
      </c>
      <c r="C3740" s="37"/>
      <c r="D3740" s="27">
        <v>54198</v>
      </c>
      <c r="E3740" s="28">
        <f t="shared" si="420"/>
        <v>0</v>
      </c>
      <c r="F3740" s="29">
        <v>0</v>
      </c>
      <c r="G3740" s="30">
        <f t="shared" si="421"/>
        <v>0</v>
      </c>
      <c r="H3740" s="31">
        <f t="shared" si="423"/>
        <v>50183.333333333328</v>
      </c>
      <c r="I3740" s="59"/>
      <c r="J3740" s="63">
        <f t="shared" si="422"/>
        <v>0</v>
      </c>
    </row>
    <row r="3741" spans="1:10">
      <c r="A3741" s="24">
        <v>12</v>
      </c>
      <c r="B3741" s="25" t="s">
        <v>35</v>
      </c>
      <c r="C3741" s="37"/>
      <c r="D3741" s="27">
        <v>49680</v>
      </c>
      <c r="E3741" s="28">
        <f t="shared" si="420"/>
        <v>0</v>
      </c>
      <c r="F3741" s="29">
        <v>0</v>
      </c>
      <c r="G3741" s="30">
        <f t="shared" si="421"/>
        <v>0</v>
      </c>
      <c r="H3741" s="31">
        <f t="shared" si="423"/>
        <v>46000</v>
      </c>
      <c r="I3741" s="59"/>
      <c r="J3741" s="63">
        <f t="shared" si="422"/>
        <v>0</v>
      </c>
    </row>
    <row r="3742" spans="1:10">
      <c r="A3742" s="168">
        <v>13</v>
      </c>
      <c r="B3742" s="25" t="s">
        <v>36</v>
      </c>
      <c r="C3742" s="37"/>
      <c r="D3742" s="38">
        <v>64152</v>
      </c>
      <c r="E3742" s="156">
        <f t="shared" si="420"/>
        <v>0</v>
      </c>
      <c r="F3742" s="157">
        <v>0</v>
      </c>
      <c r="G3742" s="30">
        <f t="shared" si="421"/>
        <v>0</v>
      </c>
      <c r="H3742" s="170">
        <f t="shared" si="423"/>
        <v>59399.999999999993</v>
      </c>
      <c r="I3742" s="183"/>
      <c r="J3742" s="158">
        <f t="shared" si="422"/>
        <v>0</v>
      </c>
    </row>
    <row r="3743" spans="1:10">
      <c r="A3743" s="168">
        <v>14</v>
      </c>
      <c r="B3743" s="25" t="s">
        <v>37</v>
      </c>
      <c r="C3743" s="37"/>
      <c r="D3743" s="38">
        <v>65934</v>
      </c>
      <c r="E3743" s="156">
        <f t="shared" si="420"/>
        <v>0</v>
      </c>
      <c r="F3743" s="157">
        <v>0</v>
      </c>
      <c r="G3743" s="30">
        <f t="shared" si="421"/>
        <v>0</v>
      </c>
      <c r="H3743" s="170">
        <f t="shared" si="423"/>
        <v>61049.999999999993</v>
      </c>
      <c r="I3743" s="183"/>
      <c r="J3743" s="158">
        <f t="shared" si="422"/>
        <v>0</v>
      </c>
    </row>
    <row r="3744" spans="1:10">
      <c r="A3744" s="168">
        <v>15</v>
      </c>
      <c r="B3744" s="25" t="s">
        <v>38</v>
      </c>
      <c r="C3744" s="37"/>
      <c r="D3744" s="38">
        <v>76626</v>
      </c>
      <c r="E3744" s="156">
        <f t="shared" si="420"/>
        <v>0</v>
      </c>
      <c r="F3744" s="157">
        <v>0</v>
      </c>
      <c r="G3744" s="30">
        <f t="shared" si="421"/>
        <v>0</v>
      </c>
      <c r="H3744" s="170">
        <f t="shared" si="423"/>
        <v>70950</v>
      </c>
      <c r="I3744" s="183"/>
      <c r="J3744" s="158">
        <f t="shared" si="422"/>
        <v>0</v>
      </c>
    </row>
    <row r="3745" spans="1:10">
      <c r="A3745" s="168">
        <v>16</v>
      </c>
      <c r="B3745" s="25" t="s">
        <v>39</v>
      </c>
      <c r="C3745" s="37"/>
      <c r="D3745" s="38">
        <v>80190</v>
      </c>
      <c r="E3745" s="156">
        <f t="shared" si="420"/>
        <v>0</v>
      </c>
      <c r="F3745" s="157">
        <v>0</v>
      </c>
      <c r="G3745" s="30">
        <f t="shared" si="421"/>
        <v>0</v>
      </c>
      <c r="H3745" s="170">
        <f t="shared" si="423"/>
        <v>74250</v>
      </c>
      <c r="I3745" s="183"/>
      <c r="J3745" s="158">
        <f t="shared" si="422"/>
        <v>0</v>
      </c>
    </row>
    <row r="3746" spans="1:10">
      <c r="A3746" s="168">
        <v>17</v>
      </c>
      <c r="B3746" s="25" t="s">
        <v>40</v>
      </c>
      <c r="C3746" s="37"/>
      <c r="D3746" s="38">
        <v>113832</v>
      </c>
      <c r="E3746" s="156">
        <f t="shared" si="420"/>
        <v>0</v>
      </c>
      <c r="F3746" s="157">
        <v>0</v>
      </c>
      <c r="G3746" s="30">
        <f t="shared" si="421"/>
        <v>0</v>
      </c>
      <c r="H3746" s="170">
        <f t="shared" si="423"/>
        <v>105400</v>
      </c>
      <c r="I3746" s="183"/>
      <c r="J3746" s="158">
        <f t="shared" si="422"/>
        <v>0</v>
      </c>
    </row>
    <row r="3747" spans="1:10">
      <c r="A3747" s="168">
        <v>18</v>
      </c>
      <c r="B3747" s="25" t="s">
        <v>41</v>
      </c>
      <c r="C3747" s="37"/>
      <c r="D3747" s="38">
        <v>98010</v>
      </c>
      <c r="E3747" s="156">
        <f t="shared" si="420"/>
        <v>0</v>
      </c>
      <c r="F3747" s="157">
        <v>0</v>
      </c>
      <c r="G3747" s="30">
        <f t="shared" si="421"/>
        <v>0</v>
      </c>
      <c r="H3747" s="170">
        <f t="shared" si="423"/>
        <v>90750</v>
      </c>
      <c r="I3747" s="183"/>
      <c r="J3747" s="158">
        <f t="shared" si="422"/>
        <v>0</v>
      </c>
    </row>
    <row r="3748" spans="1:10" ht="17.25">
      <c r="A3748" s="40"/>
      <c r="B3748" s="41" t="s">
        <v>42</v>
      </c>
      <c r="C3748" s="42">
        <f>SUM(C3730:C3747)</f>
        <v>10</v>
      </c>
      <c r="D3748" s="42"/>
      <c r="E3748" s="43">
        <f>SUM(E3730:E3747)</f>
        <v>1199430</v>
      </c>
      <c r="F3748" s="43"/>
      <c r="G3748" s="44">
        <f>SUM(G3730:G3747)</f>
        <v>899572.5</v>
      </c>
      <c r="H3748" s="45"/>
      <c r="I3748" s="64"/>
      <c r="J3748" s="45">
        <f>SUM(J3730:J3747)</f>
        <v>832937.5</v>
      </c>
    </row>
    <row r="3749" spans="1:10" ht="31.5">
      <c r="A3749" s="46"/>
      <c r="B3749" s="47"/>
      <c r="C3749" s="48"/>
      <c r="D3749" s="48"/>
      <c r="E3749" s="49"/>
      <c r="F3749" s="49"/>
      <c r="G3749" s="50"/>
      <c r="H3749" s="51"/>
      <c r="I3749" s="65"/>
      <c r="J3749" s="184">
        <f>J3748*0.08</f>
        <v>66635</v>
      </c>
    </row>
    <row r="3750" spans="1:10" ht="18">
      <c r="A3750" s="283" t="s">
        <v>43</v>
      </c>
      <c r="B3750" s="283"/>
      <c r="C3750" s="284" t="s">
        <v>44</v>
      </c>
      <c r="D3750" s="284"/>
      <c r="E3750" s="54"/>
      <c r="F3750" s="54"/>
      <c r="G3750" s="55" t="s">
        <v>45</v>
      </c>
      <c r="H3750" s="56"/>
      <c r="I3750" s="66"/>
      <c r="J3750" s="185">
        <f>SUM(J3748:J3749)</f>
        <v>899572.5</v>
      </c>
    </row>
    <row r="3752" spans="1:10">
      <c r="B3752" s="131" t="s">
        <v>165</v>
      </c>
      <c r="C3752" s="131" t="s">
        <v>166</v>
      </c>
      <c r="D3752" s="131"/>
      <c r="E3752" s="131" t="s">
        <v>167</v>
      </c>
    </row>
    <row r="3755" spans="1:10" ht="15.75">
      <c r="A3755" s="279" t="s">
        <v>0</v>
      </c>
      <c r="B3755" s="279"/>
      <c r="C3755" s="279"/>
      <c r="D3755" s="279"/>
      <c r="E3755" s="279"/>
      <c r="F3755" s="279"/>
      <c r="G3755" s="279"/>
      <c r="H3755" s="3"/>
      <c r="I3755" s="182"/>
      <c r="J3755" s="3"/>
    </row>
    <row r="3756" spans="1:10" ht="15.75">
      <c r="A3756" s="279" t="s">
        <v>1</v>
      </c>
      <c r="B3756" s="279"/>
      <c r="C3756" s="279"/>
      <c r="D3756" s="279"/>
      <c r="E3756" s="279"/>
      <c r="F3756" s="279"/>
      <c r="G3756" s="279"/>
      <c r="H3756" s="176"/>
      <c r="I3756" s="176"/>
      <c r="J3756" s="176"/>
    </row>
    <row r="3757" spans="1:10" ht="15.75">
      <c r="A3757" s="279" t="s">
        <v>2</v>
      </c>
      <c r="B3757" s="279"/>
      <c r="C3757" s="279"/>
      <c r="D3757" s="279"/>
      <c r="E3757" s="279"/>
      <c r="F3757" s="279"/>
      <c r="G3757" s="279"/>
      <c r="H3757" s="3"/>
      <c r="I3757" s="59"/>
      <c r="J3757" s="3"/>
    </row>
    <row r="3758" spans="1:10" ht="15.75">
      <c r="A3758" s="279" t="s">
        <v>4</v>
      </c>
      <c r="B3758" s="279"/>
      <c r="C3758" s="279"/>
      <c r="D3758" s="279"/>
      <c r="E3758" s="279"/>
      <c r="F3758" s="279"/>
      <c r="G3758" s="279"/>
      <c r="H3758" s="3"/>
      <c r="I3758" s="59"/>
      <c r="J3758" s="3"/>
    </row>
    <row r="3759" spans="1:10" ht="15.75">
      <c r="A3759" s="280" t="s">
        <v>6</v>
      </c>
      <c r="B3759" s="280"/>
      <c r="C3759" s="280"/>
      <c r="D3759" s="280"/>
      <c r="E3759" s="280"/>
      <c r="F3759" s="280"/>
      <c r="G3759" s="280"/>
      <c r="H3759" s="3"/>
      <c r="I3759" s="59"/>
      <c r="J3759" s="3"/>
    </row>
    <row r="3760" spans="1:10" ht="27.75">
      <c r="A3760" s="9"/>
      <c r="B3760" s="9"/>
      <c r="C3760" s="281" t="s">
        <v>457</v>
      </c>
      <c r="D3760" s="281"/>
      <c r="E3760" s="281"/>
      <c r="F3760" s="281"/>
      <c r="G3760" s="281"/>
      <c r="H3760" s="3"/>
      <c r="I3760" s="59"/>
      <c r="J3760" s="3"/>
    </row>
    <row r="3761" spans="1:10" ht="15.75">
      <c r="A3761" s="11" t="s">
        <v>358</v>
      </c>
      <c r="B3761" s="12"/>
      <c r="C3761" s="13"/>
      <c r="D3761" s="286"/>
      <c r="E3761" s="286"/>
      <c r="F3761" s="286"/>
      <c r="G3761" s="286"/>
      <c r="H3761" s="15"/>
      <c r="I3761" s="59"/>
      <c r="J3761" s="3"/>
    </row>
    <row r="3762" spans="1:10" ht="15.75">
      <c r="A3762" s="11" t="s">
        <v>9</v>
      </c>
      <c r="B3762" s="286" t="s">
        <v>468</v>
      </c>
      <c r="C3762" s="286"/>
      <c r="D3762" s="286"/>
      <c r="E3762" s="286"/>
      <c r="F3762" s="286"/>
      <c r="G3762" s="16"/>
      <c r="H3762" s="20" t="s">
        <v>161</v>
      </c>
      <c r="I3762" s="62">
        <v>12461</v>
      </c>
      <c r="J3762" s="61"/>
    </row>
    <row r="3763" spans="1:10" ht="18.75">
      <c r="A3763" s="11" t="s">
        <v>11</v>
      </c>
      <c r="B3763" s="303"/>
      <c r="C3763" s="303"/>
      <c r="D3763" s="303"/>
      <c r="E3763" s="303"/>
      <c r="F3763" s="303"/>
      <c r="G3763" s="180"/>
      <c r="H3763" s="180"/>
      <c r="I3763" s="180"/>
      <c r="J3763" s="3"/>
    </row>
    <row r="3764" spans="1:10" ht="15.75">
      <c r="A3764" s="21" t="s">
        <v>14</v>
      </c>
      <c r="B3764" s="181"/>
      <c r="C3764" s="21" t="s">
        <v>17</v>
      </c>
      <c r="D3764" s="22" t="s">
        <v>18</v>
      </c>
      <c r="E3764" s="23" t="s">
        <v>19</v>
      </c>
      <c r="F3764" s="23" t="s">
        <v>20</v>
      </c>
      <c r="G3764" s="21" t="s">
        <v>21</v>
      </c>
      <c r="H3764" s="3"/>
      <c r="I3764" s="59"/>
      <c r="J3764" s="3"/>
    </row>
    <row r="3765" spans="1:10">
      <c r="A3765" s="24">
        <v>1</v>
      </c>
      <c r="B3765" s="25" t="s">
        <v>23</v>
      </c>
      <c r="C3765" s="26">
        <v>10</v>
      </c>
      <c r="D3765" s="27">
        <v>79305</v>
      </c>
      <c r="E3765" s="28">
        <f t="shared" ref="E3765:E3782" si="424">D3765*C3765</f>
        <v>793050</v>
      </c>
      <c r="F3765" s="29">
        <v>0</v>
      </c>
      <c r="G3765" s="30">
        <f t="shared" ref="G3765:G3782" si="425">E3765-E3765*F3765</f>
        <v>793050</v>
      </c>
      <c r="H3765" s="31">
        <f>D3765/1.08</f>
        <v>73430.555555555547</v>
      </c>
      <c r="I3765" s="59"/>
      <c r="J3765" s="63">
        <f t="shared" ref="J3765:J3782" si="426">H3765*C3765</f>
        <v>734305.5555555555</v>
      </c>
    </row>
    <row r="3766" spans="1:10">
      <c r="A3766" s="120">
        <v>2</v>
      </c>
      <c r="B3766" s="121" t="s">
        <v>25</v>
      </c>
      <c r="C3766" s="126"/>
      <c r="D3766" s="33">
        <v>128591</v>
      </c>
      <c r="E3766" s="123">
        <f t="shared" si="424"/>
        <v>0</v>
      </c>
      <c r="F3766" s="29">
        <v>0</v>
      </c>
      <c r="G3766" s="125">
        <f t="shared" si="425"/>
        <v>0</v>
      </c>
      <c r="H3766" s="31">
        <f>D3766/1.08</f>
        <v>119065.74074074073</v>
      </c>
      <c r="I3766" s="129"/>
      <c r="J3766" s="63">
        <f t="shared" si="426"/>
        <v>0</v>
      </c>
    </row>
    <row r="3767" spans="1:10">
      <c r="A3767" s="24">
        <v>3</v>
      </c>
      <c r="B3767" s="25" t="s">
        <v>26</v>
      </c>
      <c r="C3767" s="88"/>
      <c r="D3767" s="27">
        <v>60043</v>
      </c>
      <c r="E3767" s="28">
        <f t="shared" si="424"/>
        <v>0</v>
      </c>
      <c r="F3767" s="29">
        <v>0</v>
      </c>
      <c r="G3767" s="30">
        <f t="shared" si="425"/>
        <v>0</v>
      </c>
      <c r="H3767" s="31">
        <f>D3767/1.08</f>
        <v>55595.370370370365</v>
      </c>
      <c r="I3767" s="59"/>
      <c r="J3767" s="63">
        <f t="shared" si="426"/>
        <v>0</v>
      </c>
    </row>
    <row r="3768" spans="1:10">
      <c r="A3768" s="24">
        <v>4</v>
      </c>
      <c r="B3768" s="25" t="s">
        <v>27</v>
      </c>
      <c r="C3768" s="35"/>
      <c r="D3768" s="27">
        <v>115781</v>
      </c>
      <c r="E3768" s="28">
        <f t="shared" si="424"/>
        <v>0</v>
      </c>
      <c r="F3768" s="29">
        <v>0</v>
      </c>
      <c r="G3768" s="30">
        <f t="shared" si="425"/>
        <v>0</v>
      </c>
      <c r="H3768" s="31">
        <f>D3768/1.08</f>
        <v>107204.62962962962</v>
      </c>
      <c r="I3768" s="59"/>
      <c r="J3768" s="63">
        <f t="shared" si="426"/>
        <v>0</v>
      </c>
    </row>
    <row r="3769" spans="1:10">
      <c r="A3769" s="24">
        <v>5</v>
      </c>
      <c r="B3769" s="25" t="s">
        <v>28</v>
      </c>
      <c r="C3769" s="32">
        <v>10</v>
      </c>
      <c r="D3769" s="33">
        <v>119943</v>
      </c>
      <c r="E3769" s="123">
        <f t="shared" si="424"/>
        <v>1199430</v>
      </c>
      <c r="F3769" s="124">
        <v>0.25</v>
      </c>
      <c r="G3769" s="125">
        <f t="shared" si="425"/>
        <v>899572.5</v>
      </c>
      <c r="H3769" s="128">
        <f>D3769/1.08*0.75</f>
        <v>83293.75</v>
      </c>
      <c r="I3769" s="59"/>
      <c r="J3769" s="63">
        <f t="shared" si="426"/>
        <v>832937.5</v>
      </c>
    </row>
    <row r="3770" spans="1:10">
      <c r="A3770" s="24">
        <v>6</v>
      </c>
      <c r="B3770" s="25" t="s">
        <v>29</v>
      </c>
      <c r="C3770" s="26"/>
      <c r="D3770" s="27">
        <v>94810</v>
      </c>
      <c r="E3770" s="28">
        <f t="shared" si="424"/>
        <v>0</v>
      </c>
      <c r="F3770" s="29">
        <v>0</v>
      </c>
      <c r="G3770" s="30">
        <f t="shared" si="425"/>
        <v>0</v>
      </c>
      <c r="H3770" s="31">
        <f t="shared" ref="H3770:H3782" si="427">D3770/1.08</f>
        <v>87787.037037037036</v>
      </c>
      <c r="I3770" s="59"/>
      <c r="J3770" s="63">
        <f t="shared" si="426"/>
        <v>0</v>
      </c>
    </row>
    <row r="3771" spans="1:10">
      <c r="A3771" s="24">
        <v>7</v>
      </c>
      <c r="B3771" s="25" t="s">
        <v>30</v>
      </c>
      <c r="C3771" s="34"/>
      <c r="D3771" s="27">
        <v>141396</v>
      </c>
      <c r="E3771" s="28">
        <f t="shared" si="424"/>
        <v>0</v>
      </c>
      <c r="F3771" s="29">
        <v>0</v>
      </c>
      <c r="G3771" s="30">
        <f t="shared" si="425"/>
        <v>0</v>
      </c>
      <c r="H3771" s="31">
        <f t="shared" si="427"/>
        <v>130922.22222222222</v>
      </c>
      <c r="I3771" s="59"/>
      <c r="J3771" s="63">
        <f t="shared" si="426"/>
        <v>0</v>
      </c>
    </row>
    <row r="3772" spans="1:10">
      <c r="A3772" s="24">
        <v>8</v>
      </c>
      <c r="B3772" s="25" t="s">
        <v>31</v>
      </c>
      <c r="C3772" s="26"/>
      <c r="D3772" s="27">
        <v>232931</v>
      </c>
      <c r="E3772" s="28">
        <f t="shared" si="424"/>
        <v>0</v>
      </c>
      <c r="F3772" s="29">
        <v>0</v>
      </c>
      <c r="G3772" s="30">
        <f t="shared" si="425"/>
        <v>0</v>
      </c>
      <c r="H3772" s="31">
        <f t="shared" si="427"/>
        <v>215676.85185185182</v>
      </c>
      <c r="I3772" s="59"/>
      <c r="J3772" s="63">
        <f t="shared" si="426"/>
        <v>0</v>
      </c>
    </row>
    <row r="3773" spans="1:10">
      <c r="A3773" s="24">
        <v>9</v>
      </c>
      <c r="B3773" s="36" t="s">
        <v>32</v>
      </c>
      <c r="C3773" s="26"/>
      <c r="D3773" s="27">
        <v>101534</v>
      </c>
      <c r="E3773" s="28">
        <f t="shared" si="424"/>
        <v>0</v>
      </c>
      <c r="F3773" s="29">
        <v>0</v>
      </c>
      <c r="G3773" s="30">
        <f t="shared" si="425"/>
        <v>0</v>
      </c>
      <c r="H3773" s="31">
        <f t="shared" si="427"/>
        <v>94012.962962962964</v>
      </c>
      <c r="I3773" s="59"/>
      <c r="J3773" s="63">
        <f t="shared" si="426"/>
        <v>0</v>
      </c>
    </row>
    <row r="3774" spans="1:10">
      <c r="A3774" s="168">
        <v>10</v>
      </c>
      <c r="B3774" s="36" t="s">
        <v>33</v>
      </c>
      <c r="C3774" s="37"/>
      <c r="D3774" s="27">
        <v>110148</v>
      </c>
      <c r="E3774" s="156">
        <f t="shared" si="424"/>
        <v>0</v>
      </c>
      <c r="F3774" s="157">
        <v>0</v>
      </c>
      <c r="G3774" s="30">
        <f t="shared" si="425"/>
        <v>0</v>
      </c>
      <c r="H3774" s="170">
        <f t="shared" si="427"/>
        <v>101988.88888888888</v>
      </c>
      <c r="I3774" s="183"/>
      <c r="J3774" s="158">
        <f t="shared" si="426"/>
        <v>0</v>
      </c>
    </row>
    <row r="3775" spans="1:10">
      <c r="A3775" s="24">
        <v>11</v>
      </c>
      <c r="B3775" s="25" t="s">
        <v>34</v>
      </c>
      <c r="C3775" s="37">
        <v>10</v>
      </c>
      <c r="D3775" s="27">
        <v>54198</v>
      </c>
      <c r="E3775" s="28">
        <f t="shared" si="424"/>
        <v>541980</v>
      </c>
      <c r="F3775" s="29">
        <v>0</v>
      </c>
      <c r="G3775" s="30">
        <f t="shared" si="425"/>
        <v>541980</v>
      </c>
      <c r="H3775" s="31">
        <f t="shared" si="427"/>
        <v>50183.333333333328</v>
      </c>
      <c r="I3775" s="59"/>
      <c r="J3775" s="63">
        <f t="shared" si="426"/>
        <v>501833.33333333326</v>
      </c>
    </row>
    <row r="3776" spans="1:10">
      <c r="A3776" s="24">
        <v>12</v>
      </c>
      <c r="B3776" s="25" t="s">
        <v>35</v>
      </c>
      <c r="C3776" s="37"/>
      <c r="D3776" s="27">
        <v>49680</v>
      </c>
      <c r="E3776" s="28">
        <f t="shared" si="424"/>
        <v>0</v>
      </c>
      <c r="F3776" s="29">
        <v>0</v>
      </c>
      <c r="G3776" s="30">
        <f t="shared" si="425"/>
        <v>0</v>
      </c>
      <c r="H3776" s="31">
        <f t="shared" si="427"/>
        <v>46000</v>
      </c>
      <c r="I3776" s="59"/>
      <c r="J3776" s="63">
        <f t="shared" si="426"/>
        <v>0</v>
      </c>
    </row>
    <row r="3777" spans="1:10">
      <c r="A3777" s="168">
        <v>13</v>
      </c>
      <c r="B3777" s="25" t="s">
        <v>36</v>
      </c>
      <c r="C3777" s="37"/>
      <c r="D3777" s="38">
        <v>64152</v>
      </c>
      <c r="E3777" s="156">
        <f t="shared" si="424"/>
        <v>0</v>
      </c>
      <c r="F3777" s="157">
        <v>0</v>
      </c>
      <c r="G3777" s="30">
        <f t="shared" si="425"/>
        <v>0</v>
      </c>
      <c r="H3777" s="170">
        <f t="shared" si="427"/>
        <v>59399.999999999993</v>
      </c>
      <c r="I3777" s="183"/>
      <c r="J3777" s="158">
        <f t="shared" si="426"/>
        <v>0</v>
      </c>
    </row>
    <row r="3778" spans="1:10">
      <c r="A3778" s="168">
        <v>14</v>
      </c>
      <c r="B3778" s="25" t="s">
        <v>37</v>
      </c>
      <c r="C3778" s="37"/>
      <c r="D3778" s="38">
        <v>65934</v>
      </c>
      <c r="E3778" s="156">
        <f t="shared" si="424"/>
        <v>0</v>
      </c>
      <c r="F3778" s="157">
        <v>0</v>
      </c>
      <c r="G3778" s="30">
        <f t="shared" si="425"/>
        <v>0</v>
      </c>
      <c r="H3778" s="170">
        <f t="shared" si="427"/>
        <v>61049.999999999993</v>
      </c>
      <c r="I3778" s="183"/>
      <c r="J3778" s="158">
        <f t="shared" si="426"/>
        <v>0</v>
      </c>
    </row>
    <row r="3779" spans="1:10">
      <c r="A3779" s="168">
        <v>15</v>
      </c>
      <c r="B3779" s="25" t="s">
        <v>38</v>
      </c>
      <c r="C3779" s="37"/>
      <c r="D3779" s="38">
        <v>76626</v>
      </c>
      <c r="E3779" s="156">
        <f t="shared" si="424"/>
        <v>0</v>
      </c>
      <c r="F3779" s="157">
        <v>0</v>
      </c>
      <c r="G3779" s="30">
        <f t="shared" si="425"/>
        <v>0</v>
      </c>
      <c r="H3779" s="170">
        <f t="shared" si="427"/>
        <v>70950</v>
      </c>
      <c r="I3779" s="183"/>
      <c r="J3779" s="158">
        <f t="shared" si="426"/>
        <v>0</v>
      </c>
    </row>
    <row r="3780" spans="1:10">
      <c r="A3780" s="168">
        <v>16</v>
      </c>
      <c r="B3780" s="25" t="s">
        <v>39</v>
      </c>
      <c r="C3780" s="37"/>
      <c r="D3780" s="38">
        <v>80190</v>
      </c>
      <c r="E3780" s="156">
        <f t="shared" si="424"/>
        <v>0</v>
      </c>
      <c r="F3780" s="157">
        <v>0</v>
      </c>
      <c r="G3780" s="30">
        <f t="shared" si="425"/>
        <v>0</v>
      </c>
      <c r="H3780" s="170">
        <f t="shared" si="427"/>
        <v>74250</v>
      </c>
      <c r="I3780" s="183"/>
      <c r="J3780" s="158">
        <f t="shared" si="426"/>
        <v>0</v>
      </c>
    </row>
    <row r="3781" spans="1:10">
      <c r="A3781" s="168">
        <v>17</v>
      </c>
      <c r="B3781" s="25" t="s">
        <v>40</v>
      </c>
      <c r="C3781" s="37"/>
      <c r="D3781" s="38">
        <v>113832</v>
      </c>
      <c r="E3781" s="156">
        <f t="shared" si="424"/>
        <v>0</v>
      </c>
      <c r="F3781" s="157">
        <v>0</v>
      </c>
      <c r="G3781" s="30">
        <f t="shared" si="425"/>
        <v>0</v>
      </c>
      <c r="H3781" s="170">
        <f t="shared" si="427"/>
        <v>105400</v>
      </c>
      <c r="I3781" s="183"/>
      <c r="J3781" s="158">
        <f t="shared" si="426"/>
        <v>0</v>
      </c>
    </row>
    <row r="3782" spans="1:10">
      <c r="A3782" s="168">
        <v>18</v>
      </c>
      <c r="B3782" s="25" t="s">
        <v>41</v>
      </c>
      <c r="C3782" s="37"/>
      <c r="D3782" s="38">
        <v>98010</v>
      </c>
      <c r="E3782" s="156">
        <f t="shared" si="424"/>
        <v>0</v>
      </c>
      <c r="F3782" s="157">
        <v>0</v>
      </c>
      <c r="G3782" s="30">
        <f t="shared" si="425"/>
        <v>0</v>
      </c>
      <c r="H3782" s="170">
        <f t="shared" si="427"/>
        <v>90750</v>
      </c>
      <c r="I3782" s="183"/>
      <c r="J3782" s="158">
        <f t="shared" si="426"/>
        <v>0</v>
      </c>
    </row>
    <row r="3783" spans="1:10" ht="17.25">
      <c r="A3783" s="40"/>
      <c r="B3783" s="41" t="s">
        <v>42</v>
      </c>
      <c r="C3783" s="42">
        <f>SUM(C3765:C3782)</f>
        <v>30</v>
      </c>
      <c r="D3783" s="42"/>
      <c r="E3783" s="43">
        <f>SUM(E3765:E3782)</f>
        <v>2534460</v>
      </c>
      <c r="F3783" s="43"/>
      <c r="G3783" s="44">
        <f>SUM(G3765:G3782)</f>
        <v>2234602.5</v>
      </c>
      <c r="H3783" s="45"/>
      <c r="I3783" s="64"/>
      <c r="J3783" s="45">
        <f>SUM(J3765:J3782)</f>
        <v>2069076.3888888888</v>
      </c>
    </row>
    <row r="3784" spans="1:10" ht="31.5">
      <c r="A3784" s="46"/>
      <c r="B3784" s="47"/>
      <c r="C3784" s="48"/>
      <c r="D3784" s="48"/>
      <c r="E3784" s="49"/>
      <c r="F3784" s="49"/>
      <c r="G3784" s="50"/>
      <c r="H3784" s="51"/>
      <c r="I3784" s="65"/>
      <c r="J3784" s="184">
        <f>J3783*0.08</f>
        <v>165526.11111111109</v>
      </c>
    </row>
    <row r="3785" spans="1:10" ht="18">
      <c r="A3785" s="283" t="s">
        <v>43</v>
      </c>
      <c r="B3785" s="283"/>
      <c r="C3785" s="284" t="s">
        <v>44</v>
      </c>
      <c r="D3785" s="284"/>
      <c r="E3785" s="54"/>
      <c r="F3785" s="54"/>
      <c r="G3785" s="55" t="s">
        <v>45</v>
      </c>
      <c r="H3785" s="56"/>
      <c r="I3785" s="66"/>
      <c r="J3785" s="185">
        <f>SUM(J3783:J3784)</f>
        <v>2234602.5</v>
      </c>
    </row>
    <row r="3787" spans="1:10">
      <c r="B3787" s="131" t="s">
        <v>165</v>
      </c>
      <c r="C3787" s="131" t="s">
        <v>166</v>
      </c>
      <c r="D3787" s="131"/>
      <c r="E3787" s="131" t="s">
        <v>167</v>
      </c>
    </row>
    <row r="3790" spans="1:10" ht="15.75">
      <c r="A3790" s="279" t="s">
        <v>0</v>
      </c>
      <c r="B3790" s="279"/>
      <c r="C3790" s="279"/>
      <c r="D3790" s="279"/>
      <c r="E3790" s="279"/>
      <c r="F3790" s="279"/>
      <c r="G3790" s="279"/>
      <c r="H3790" s="3"/>
      <c r="I3790" s="182"/>
      <c r="J3790" s="3"/>
    </row>
    <row r="3791" spans="1:10" ht="15.75">
      <c r="A3791" s="279" t="s">
        <v>1</v>
      </c>
      <c r="B3791" s="279"/>
      <c r="C3791" s="279"/>
      <c r="D3791" s="279"/>
      <c r="E3791" s="279"/>
      <c r="F3791" s="279"/>
      <c r="G3791" s="279"/>
      <c r="H3791" s="176"/>
      <c r="I3791" s="176"/>
      <c r="J3791" s="176"/>
    </row>
    <row r="3792" spans="1:10" ht="15.75">
      <c r="A3792" s="279" t="s">
        <v>2</v>
      </c>
      <c r="B3792" s="279"/>
      <c r="C3792" s="279"/>
      <c r="D3792" s="279"/>
      <c r="E3792" s="279"/>
      <c r="F3792" s="279"/>
      <c r="G3792" s="279"/>
      <c r="H3792" s="3"/>
      <c r="I3792" s="59"/>
      <c r="J3792" s="3"/>
    </row>
    <row r="3793" spans="1:10" ht="15.75">
      <c r="A3793" s="279" t="s">
        <v>4</v>
      </c>
      <c r="B3793" s="279"/>
      <c r="C3793" s="279"/>
      <c r="D3793" s="279"/>
      <c r="E3793" s="279"/>
      <c r="F3793" s="279"/>
      <c r="G3793" s="279"/>
      <c r="H3793" s="3"/>
      <c r="I3793" s="59"/>
      <c r="J3793" s="3"/>
    </row>
    <row r="3794" spans="1:10" ht="15.75">
      <c r="A3794" s="280" t="s">
        <v>6</v>
      </c>
      <c r="B3794" s="280"/>
      <c r="C3794" s="280"/>
      <c r="D3794" s="280"/>
      <c r="E3794" s="280"/>
      <c r="F3794" s="280"/>
      <c r="G3794" s="280"/>
      <c r="H3794" s="3"/>
      <c r="I3794" s="59"/>
      <c r="J3794" s="3"/>
    </row>
    <row r="3795" spans="1:10" ht="27.75">
      <c r="A3795" s="9"/>
      <c r="B3795" s="9"/>
      <c r="C3795" s="281" t="s">
        <v>457</v>
      </c>
      <c r="D3795" s="281"/>
      <c r="E3795" s="281"/>
      <c r="F3795" s="281"/>
      <c r="G3795" s="281"/>
      <c r="H3795" s="3"/>
      <c r="I3795" s="59"/>
      <c r="J3795" s="3"/>
    </row>
    <row r="3796" spans="1:10" ht="15.75">
      <c r="A3796" s="11" t="s">
        <v>358</v>
      </c>
      <c r="B3796" s="12"/>
      <c r="C3796" s="13"/>
      <c r="D3796" s="286"/>
      <c r="E3796" s="286"/>
      <c r="F3796" s="286"/>
      <c r="G3796" s="286"/>
      <c r="H3796" s="15"/>
      <c r="I3796" s="59"/>
      <c r="J3796" s="3"/>
    </row>
    <row r="3797" spans="1:10" ht="15.75">
      <c r="A3797" s="11" t="s">
        <v>9</v>
      </c>
      <c r="B3797" s="286" t="s">
        <v>399</v>
      </c>
      <c r="C3797" s="286"/>
      <c r="D3797" s="286"/>
      <c r="E3797" s="286"/>
      <c r="F3797" s="286"/>
      <c r="G3797" s="16"/>
      <c r="H3797" s="20" t="s">
        <v>161</v>
      </c>
      <c r="I3797" s="62">
        <v>12462</v>
      </c>
      <c r="J3797" s="61"/>
    </row>
    <row r="3798" spans="1:10" ht="18.75">
      <c r="A3798" s="11" t="s">
        <v>11</v>
      </c>
      <c r="B3798" s="303"/>
      <c r="C3798" s="303"/>
      <c r="D3798" s="303"/>
      <c r="E3798" s="303"/>
      <c r="F3798" s="303"/>
      <c r="G3798" s="180"/>
      <c r="H3798" s="180"/>
      <c r="I3798" s="180"/>
      <c r="J3798" s="3"/>
    </row>
    <row r="3799" spans="1:10" ht="15.75">
      <c r="A3799" s="21" t="s">
        <v>14</v>
      </c>
      <c r="B3799" s="181"/>
      <c r="C3799" s="21" t="s">
        <v>17</v>
      </c>
      <c r="D3799" s="22" t="s">
        <v>18</v>
      </c>
      <c r="E3799" s="23" t="s">
        <v>19</v>
      </c>
      <c r="F3799" s="23" t="s">
        <v>20</v>
      </c>
      <c r="G3799" s="21" t="s">
        <v>21</v>
      </c>
      <c r="H3799" s="3"/>
      <c r="I3799" s="59"/>
      <c r="J3799" s="3"/>
    </row>
    <row r="3800" spans="1:10">
      <c r="A3800" s="24">
        <v>1</v>
      </c>
      <c r="B3800" s="25" t="s">
        <v>23</v>
      </c>
      <c r="C3800" s="26">
        <v>10</v>
      </c>
      <c r="D3800" s="27">
        <v>79305</v>
      </c>
      <c r="E3800" s="28">
        <f t="shared" ref="E3800:E3817" si="428">D3800*C3800</f>
        <v>793050</v>
      </c>
      <c r="F3800" s="29">
        <v>0</v>
      </c>
      <c r="G3800" s="30">
        <f t="shared" ref="G3800:G3817" si="429">E3800-E3800*F3800</f>
        <v>793050</v>
      </c>
      <c r="H3800" s="31">
        <f>D3800/1.08</f>
        <v>73430.555555555547</v>
      </c>
      <c r="I3800" s="59"/>
      <c r="J3800" s="63">
        <f t="shared" ref="J3800:J3817" si="430">H3800*C3800</f>
        <v>734305.5555555555</v>
      </c>
    </row>
    <row r="3801" spans="1:10">
      <c r="A3801" s="120">
        <v>2</v>
      </c>
      <c r="B3801" s="121" t="s">
        <v>25</v>
      </c>
      <c r="C3801" s="126">
        <v>10</v>
      </c>
      <c r="D3801" s="33">
        <v>128591</v>
      </c>
      <c r="E3801" s="123">
        <f t="shared" si="428"/>
        <v>1285910</v>
      </c>
      <c r="F3801" s="29">
        <v>0</v>
      </c>
      <c r="G3801" s="125">
        <f t="shared" si="429"/>
        <v>1285910</v>
      </c>
      <c r="H3801" s="31">
        <f>D3801/1.08</f>
        <v>119065.74074074073</v>
      </c>
      <c r="I3801" s="129"/>
      <c r="J3801" s="63">
        <f t="shared" si="430"/>
        <v>1190657.4074074072</v>
      </c>
    </row>
    <row r="3802" spans="1:10">
      <c r="A3802" s="24">
        <v>3</v>
      </c>
      <c r="B3802" s="25" t="s">
        <v>26</v>
      </c>
      <c r="C3802" s="88"/>
      <c r="D3802" s="27">
        <v>60043</v>
      </c>
      <c r="E3802" s="28">
        <f t="shared" si="428"/>
        <v>0</v>
      </c>
      <c r="F3802" s="29">
        <v>0</v>
      </c>
      <c r="G3802" s="30">
        <f t="shared" si="429"/>
        <v>0</v>
      </c>
      <c r="H3802" s="31">
        <f>D3802/1.08</f>
        <v>55595.370370370365</v>
      </c>
      <c r="I3802" s="59"/>
      <c r="J3802" s="63">
        <f t="shared" si="430"/>
        <v>0</v>
      </c>
    </row>
    <row r="3803" spans="1:10">
      <c r="A3803" s="24">
        <v>4</v>
      </c>
      <c r="B3803" s="25" t="s">
        <v>27</v>
      </c>
      <c r="C3803" s="35"/>
      <c r="D3803" s="27">
        <v>115781</v>
      </c>
      <c r="E3803" s="28">
        <f t="shared" si="428"/>
        <v>0</v>
      </c>
      <c r="F3803" s="29">
        <v>0</v>
      </c>
      <c r="G3803" s="30">
        <f t="shared" si="429"/>
        <v>0</v>
      </c>
      <c r="H3803" s="31">
        <f>D3803/1.08</f>
        <v>107204.62962962962</v>
      </c>
      <c r="I3803" s="59"/>
      <c r="J3803" s="63">
        <f t="shared" si="430"/>
        <v>0</v>
      </c>
    </row>
    <row r="3804" spans="1:10">
      <c r="A3804" s="24">
        <v>5</v>
      </c>
      <c r="B3804" s="25" t="s">
        <v>28</v>
      </c>
      <c r="C3804" s="32"/>
      <c r="D3804" s="33">
        <v>119943</v>
      </c>
      <c r="E3804" s="123">
        <f t="shared" si="428"/>
        <v>0</v>
      </c>
      <c r="F3804" s="124">
        <v>0.25</v>
      </c>
      <c r="G3804" s="125">
        <f t="shared" si="429"/>
        <v>0</v>
      </c>
      <c r="H3804" s="128">
        <f>D3804/1.08*0.75</f>
        <v>83293.75</v>
      </c>
      <c r="I3804" s="59"/>
      <c r="J3804" s="63">
        <f t="shared" si="430"/>
        <v>0</v>
      </c>
    </row>
    <row r="3805" spans="1:10">
      <c r="A3805" s="24">
        <v>6</v>
      </c>
      <c r="B3805" s="25" t="s">
        <v>29</v>
      </c>
      <c r="C3805" s="26"/>
      <c r="D3805" s="27">
        <v>94810</v>
      </c>
      <c r="E3805" s="28">
        <f t="shared" si="428"/>
        <v>0</v>
      </c>
      <c r="F3805" s="29">
        <v>0</v>
      </c>
      <c r="G3805" s="30">
        <f t="shared" si="429"/>
        <v>0</v>
      </c>
      <c r="H3805" s="31">
        <f t="shared" ref="H3805:H3817" si="431">D3805/1.08</f>
        <v>87787.037037037036</v>
      </c>
      <c r="I3805" s="59"/>
      <c r="J3805" s="63">
        <f t="shared" si="430"/>
        <v>0</v>
      </c>
    </row>
    <row r="3806" spans="1:10">
      <c r="A3806" s="24">
        <v>7</v>
      </c>
      <c r="B3806" s="25" t="s">
        <v>30</v>
      </c>
      <c r="C3806" s="34"/>
      <c r="D3806" s="27">
        <v>141396</v>
      </c>
      <c r="E3806" s="28">
        <f t="shared" si="428"/>
        <v>0</v>
      </c>
      <c r="F3806" s="29">
        <v>0</v>
      </c>
      <c r="G3806" s="30">
        <f t="shared" si="429"/>
        <v>0</v>
      </c>
      <c r="H3806" s="31">
        <f t="shared" si="431"/>
        <v>130922.22222222222</v>
      </c>
      <c r="I3806" s="59"/>
      <c r="J3806" s="63">
        <f t="shared" si="430"/>
        <v>0</v>
      </c>
    </row>
    <row r="3807" spans="1:10">
      <c r="A3807" s="24">
        <v>8</v>
      </c>
      <c r="B3807" s="25" t="s">
        <v>31</v>
      </c>
      <c r="C3807" s="26"/>
      <c r="D3807" s="27">
        <v>232931</v>
      </c>
      <c r="E3807" s="28">
        <f t="shared" si="428"/>
        <v>0</v>
      </c>
      <c r="F3807" s="29">
        <v>0</v>
      </c>
      <c r="G3807" s="30">
        <f t="shared" si="429"/>
        <v>0</v>
      </c>
      <c r="H3807" s="31">
        <f t="shared" si="431"/>
        <v>215676.85185185182</v>
      </c>
      <c r="I3807" s="59"/>
      <c r="J3807" s="63">
        <f t="shared" si="430"/>
        <v>0</v>
      </c>
    </row>
    <row r="3808" spans="1:10">
      <c r="A3808" s="24">
        <v>9</v>
      </c>
      <c r="B3808" s="36" t="s">
        <v>32</v>
      </c>
      <c r="C3808" s="26"/>
      <c r="D3808" s="27">
        <v>101534</v>
      </c>
      <c r="E3808" s="28">
        <f t="shared" si="428"/>
        <v>0</v>
      </c>
      <c r="F3808" s="29">
        <v>0</v>
      </c>
      <c r="G3808" s="30">
        <f t="shared" si="429"/>
        <v>0</v>
      </c>
      <c r="H3808" s="31">
        <f t="shared" si="431"/>
        <v>94012.962962962964</v>
      </c>
      <c r="I3808" s="59"/>
      <c r="J3808" s="63">
        <f t="shared" si="430"/>
        <v>0</v>
      </c>
    </row>
    <row r="3809" spans="1:10">
      <c r="A3809" s="168">
        <v>10</v>
      </c>
      <c r="B3809" s="36" t="s">
        <v>33</v>
      </c>
      <c r="C3809" s="37"/>
      <c r="D3809" s="27">
        <v>110148</v>
      </c>
      <c r="E3809" s="156">
        <f t="shared" si="428"/>
        <v>0</v>
      </c>
      <c r="F3809" s="157">
        <v>0</v>
      </c>
      <c r="G3809" s="30">
        <f t="shared" si="429"/>
        <v>0</v>
      </c>
      <c r="H3809" s="170">
        <f t="shared" si="431"/>
        <v>101988.88888888888</v>
      </c>
      <c r="I3809" s="183"/>
      <c r="J3809" s="158">
        <f t="shared" si="430"/>
        <v>0</v>
      </c>
    </row>
    <row r="3810" spans="1:10">
      <c r="A3810" s="24">
        <v>11</v>
      </c>
      <c r="B3810" s="25" t="s">
        <v>34</v>
      </c>
      <c r="C3810" s="37"/>
      <c r="D3810" s="27">
        <v>54198</v>
      </c>
      <c r="E3810" s="28">
        <f t="shared" si="428"/>
        <v>0</v>
      </c>
      <c r="F3810" s="29">
        <v>0</v>
      </c>
      <c r="G3810" s="30">
        <f t="shared" si="429"/>
        <v>0</v>
      </c>
      <c r="H3810" s="31">
        <f t="shared" si="431"/>
        <v>50183.333333333328</v>
      </c>
      <c r="I3810" s="59"/>
      <c r="J3810" s="63">
        <f t="shared" si="430"/>
        <v>0</v>
      </c>
    </row>
    <row r="3811" spans="1:10">
      <c r="A3811" s="24">
        <v>12</v>
      </c>
      <c r="B3811" s="25" t="s">
        <v>35</v>
      </c>
      <c r="C3811" s="37"/>
      <c r="D3811" s="27">
        <v>49680</v>
      </c>
      <c r="E3811" s="28">
        <f t="shared" si="428"/>
        <v>0</v>
      </c>
      <c r="F3811" s="29">
        <v>0</v>
      </c>
      <c r="G3811" s="30">
        <f t="shared" si="429"/>
        <v>0</v>
      </c>
      <c r="H3811" s="31">
        <f t="shared" si="431"/>
        <v>46000</v>
      </c>
      <c r="I3811" s="59"/>
      <c r="J3811" s="63">
        <f t="shared" si="430"/>
        <v>0</v>
      </c>
    </row>
    <row r="3812" spans="1:10">
      <c r="A3812" s="168">
        <v>13</v>
      </c>
      <c r="B3812" s="25" t="s">
        <v>36</v>
      </c>
      <c r="C3812" s="37"/>
      <c r="D3812" s="38">
        <v>64152</v>
      </c>
      <c r="E3812" s="156">
        <f t="shared" si="428"/>
        <v>0</v>
      </c>
      <c r="F3812" s="157">
        <v>0</v>
      </c>
      <c r="G3812" s="30">
        <f t="shared" si="429"/>
        <v>0</v>
      </c>
      <c r="H3812" s="170">
        <f t="shared" si="431"/>
        <v>59399.999999999993</v>
      </c>
      <c r="I3812" s="183"/>
      <c r="J3812" s="158">
        <f t="shared" si="430"/>
        <v>0</v>
      </c>
    </row>
    <row r="3813" spans="1:10">
      <c r="A3813" s="168">
        <v>14</v>
      </c>
      <c r="B3813" s="25" t="s">
        <v>37</v>
      </c>
      <c r="C3813" s="37"/>
      <c r="D3813" s="38">
        <v>65934</v>
      </c>
      <c r="E3813" s="156">
        <f t="shared" si="428"/>
        <v>0</v>
      </c>
      <c r="F3813" s="157">
        <v>0</v>
      </c>
      <c r="G3813" s="30">
        <f t="shared" si="429"/>
        <v>0</v>
      </c>
      <c r="H3813" s="170">
        <f t="shared" si="431"/>
        <v>61049.999999999993</v>
      </c>
      <c r="I3813" s="183"/>
      <c r="J3813" s="158">
        <f t="shared" si="430"/>
        <v>0</v>
      </c>
    </row>
    <row r="3814" spans="1:10">
      <c r="A3814" s="168">
        <v>15</v>
      </c>
      <c r="B3814" s="25" t="s">
        <v>38</v>
      </c>
      <c r="C3814" s="37"/>
      <c r="D3814" s="38">
        <v>76626</v>
      </c>
      <c r="E3814" s="156">
        <f t="shared" si="428"/>
        <v>0</v>
      </c>
      <c r="F3814" s="157">
        <v>0</v>
      </c>
      <c r="G3814" s="30">
        <f t="shared" si="429"/>
        <v>0</v>
      </c>
      <c r="H3814" s="170">
        <f t="shared" si="431"/>
        <v>70950</v>
      </c>
      <c r="I3814" s="183"/>
      <c r="J3814" s="158">
        <f t="shared" si="430"/>
        <v>0</v>
      </c>
    </row>
    <row r="3815" spans="1:10">
      <c r="A3815" s="168">
        <v>16</v>
      </c>
      <c r="B3815" s="25" t="s">
        <v>39</v>
      </c>
      <c r="C3815" s="37"/>
      <c r="D3815" s="38">
        <v>80190</v>
      </c>
      <c r="E3815" s="156">
        <f t="shared" si="428"/>
        <v>0</v>
      </c>
      <c r="F3815" s="157">
        <v>0</v>
      </c>
      <c r="G3815" s="30">
        <f t="shared" si="429"/>
        <v>0</v>
      </c>
      <c r="H3815" s="170">
        <f t="shared" si="431"/>
        <v>74250</v>
      </c>
      <c r="I3815" s="183"/>
      <c r="J3815" s="158">
        <f t="shared" si="430"/>
        <v>0</v>
      </c>
    </row>
    <row r="3816" spans="1:10">
      <c r="A3816" s="168">
        <v>17</v>
      </c>
      <c r="B3816" s="25" t="s">
        <v>40</v>
      </c>
      <c r="C3816" s="37"/>
      <c r="D3816" s="38">
        <v>113832</v>
      </c>
      <c r="E3816" s="156">
        <f t="shared" si="428"/>
        <v>0</v>
      </c>
      <c r="F3816" s="157">
        <v>0</v>
      </c>
      <c r="G3816" s="30">
        <f t="shared" si="429"/>
        <v>0</v>
      </c>
      <c r="H3816" s="170">
        <f t="shared" si="431"/>
        <v>105400</v>
      </c>
      <c r="I3816" s="183"/>
      <c r="J3816" s="158">
        <f t="shared" si="430"/>
        <v>0</v>
      </c>
    </row>
    <row r="3817" spans="1:10">
      <c r="A3817" s="168">
        <v>18</v>
      </c>
      <c r="B3817" s="25" t="s">
        <v>41</v>
      </c>
      <c r="C3817" s="37"/>
      <c r="D3817" s="38">
        <v>98010</v>
      </c>
      <c r="E3817" s="156">
        <f t="shared" si="428"/>
        <v>0</v>
      </c>
      <c r="F3817" s="157">
        <v>0</v>
      </c>
      <c r="G3817" s="30">
        <f t="shared" si="429"/>
        <v>0</v>
      </c>
      <c r="H3817" s="170">
        <f t="shared" si="431"/>
        <v>90750</v>
      </c>
      <c r="I3817" s="183"/>
      <c r="J3817" s="158">
        <f t="shared" si="430"/>
        <v>0</v>
      </c>
    </row>
    <row r="3818" spans="1:10" ht="17.25">
      <c r="A3818" s="40"/>
      <c r="B3818" s="41" t="s">
        <v>42</v>
      </c>
      <c r="C3818" s="42">
        <f>SUM(C3800:C3817)</f>
        <v>20</v>
      </c>
      <c r="D3818" s="42"/>
      <c r="E3818" s="43">
        <f>SUM(E3800:E3817)</f>
        <v>2078960</v>
      </c>
      <c r="F3818" s="43"/>
      <c r="G3818" s="44">
        <f>SUM(G3800:G3817)</f>
        <v>2078960</v>
      </c>
      <c r="H3818" s="45"/>
      <c r="I3818" s="64"/>
      <c r="J3818" s="45">
        <f>SUM(J3800:J3817)</f>
        <v>1924962.9629629627</v>
      </c>
    </row>
    <row r="3819" spans="1:10" ht="31.5">
      <c r="A3819" s="46"/>
      <c r="B3819" s="47"/>
      <c r="C3819" s="48"/>
      <c r="D3819" s="48"/>
      <c r="E3819" s="49"/>
      <c r="F3819" s="49"/>
      <c r="G3819" s="50"/>
      <c r="H3819" s="51"/>
      <c r="I3819" s="65"/>
      <c r="J3819" s="184">
        <f>J3818*0.08</f>
        <v>153997.03703703702</v>
      </c>
    </row>
    <row r="3820" spans="1:10" ht="18">
      <c r="A3820" s="283" t="s">
        <v>43</v>
      </c>
      <c r="B3820" s="283"/>
      <c r="C3820" s="284" t="s">
        <v>44</v>
      </c>
      <c r="D3820" s="284"/>
      <c r="E3820" s="54"/>
      <c r="F3820" s="54"/>
      <c r="G3820" s="55" t="s">
        <v>45</v>
      </c>
      <c r="H3820" s="56"/>
      <c r="I3820" s="66"/>
      <c r="J3820" s="185">
        <f>SUM(J3818:J3819)</f>
        <v>2078959.9999999998</v>
      </c>
    </row>
    <row r="3822" spans="1:10">
      <c r="B3822" s="131" t="s">
        <v>165</v>
      </c>
      <c r="C3822" s="131" t="s">
        <v>166</v>
      </c>
      <c r="D3822" s="131"/>
      <c r="E3822" s="131" t="s">
        <v>167</v>
      </c>
    </row>
    <row r="3826" spans="1:10" ht="15.75">
      <c r="A3826" s="279" t="s">
        <v>0</v>
      </c>
      <c r="B3826" s="279"/>
      <c r="C3826" s="279"/>
      <c r="D3826" s="279"/>
      <c r="E3826" s="279"/>
      <c r="F3826" s="279"/>
      <c r="G3826" s="279"/>
      <c r="H3826" s="3"/>
      <c r="I3826" s="182"/>
      <c r="J3826" s="3"/>
    </row>
    <row r="3827" spans="1:10" ht="15.75">
      <c r="A3827" s="279" t="s">
        <v>1</v>
      </c>
      <c r="B3827" s="279"/>
      <c r="C3827" s="279"/>
      <c r="D3827" s="279"/>
      <c r="E3827" s="279"/>
      <c r="F3827" s="279"/>
      <c r="G3827" s="279"/>
      <c r="H3827" s="176"/>
      <c r="I3827" s="176"/>
      <c r="J3827" s="176"/>
    </row>
    <row r="3828" spans="1:10" ht="15.75">
      <c r="A3828" s="279" t="s">
        <v>2</v>
      </c>
      <c r="B3828" s="279"/>
      <c r="C3828" s="279"/>
      <c r="D3828" s="279"/>
      <c r="E3828" s="279"/>
      <c r="F3828" s="279"/>
      <c r="G3828" s="279"/>
      <c r="H3828" s="3"/>
      <c r="I3828" s="59"/>
      <c r="J3828" s="3"/>
    </row>
    <row r="3829" spans="1:10" ht="15.75">
      <c r="A3829" s="279" t="s">
        <v>4</v>
      </c>
      <c r="B3829" s="279"/>
      <c r="C3829" s="279"/>
      <c r="D3829" s="279"/>
      <c r="E3829" s="279"/>
      <c r="F3829" s="279"/>
      <c r="G3829" s="279"/>
      <c r="H3829" s="3"/>
      <c r="I3829" s="59"/>
      <c r="J3829" s="3"/>
    </row>
    <row r="3830" spans="1:10" ht="15.75">
      <c r="A3830" s="280" t="s">
        <v>6</v>
      </c>
      <c r="B3830" s="280"/>
      <c r="C3830" s="280"/>
      <c r="D3830" s="280"/>
      <c r="E3830" s="280"/>
      <c r="F3830" s="280"/>
      <c r="G3830" s="280"/>
      <c r="H3830" s="3"/>
      <c r="I3830" s="59"/>
      <c r="J3830" s="3"/>
    </row>
    <row r="3831" spans="1:10" ht="27.75">
      <c r="A3831" s="9"/>
      <c r="B3831" s="9"/>
      <c r="C3831" s="281" t="s">
        <v>457</v>
      </c>
      <c r="D3831" s="281"/>
      <c r="E3831" s="281"/>
      <c r="F3831" s="281"/>
      <c r="G3831" s="281"/>
      <c r="H3831" s="3"/>
      <c r="I3831" s="59"/>
      <c r="J3831" s="3"/>
    </row>
    <row r="3832" spans="1:10" ht="15.75">
      <c r="A3832" s="11" t="s">
        <v>358</v>
      </c>
      <c r="B3832" s="12"/>
      <c r="C3832" s="13"/>
      <c r="D3832" s="286"/>
      <c r="E3832" s="286"/>
      <c r="F3832" s="286"/>
      <c r="G3832" s="286"/>
      <c r="H3832" s="15"/>
      <c r="I3832" s="59"/>
      <c r="J3832" s="3"/>
    </row>
    <row r="3833" spans="1:10" ht="15.75">
      <c r="A3833" s="11" t="s">
        <v>9</v>
      </c>
      <c r="B3833" s="286" t="s">
        <v>466</v>
      </c>
      <c r="C3833" s="286"/>
      <c r="D3833" s="286"/>
      <c r="E3833" s="286"/>
      <c r="F3833" s="286"/>
      <c r="G3833" s="16"/>
      <c r="H3833" s="20" t="s">
        <v>161</v>
      </c>
      <c r="I3833" s="62">
        <v>12410</v>
      </c>
      <c r="J3833" s="61"/>
    </row>
    <row r="3834" spans="1:10" ht="18.75">
      <c r="A3834" s="11" t="s">
        <v>11</v>
      </c>
      <c r="B3834" s="303"/>
      <c r="C3834" s="303"/>
      <c r="D3834" s="303"/>
      <c r="E3834" s="303"/>
      <c r="F3834" s="303"/>
      <c r="G3834" s="180"/>
      <c r="H3834" s="180"/>
      <c r="I3834" s="180"/>
      <c r="J3834" s="3"/>
    </row>
    <row r="3835" spans="1:10" ht="15.75">
      <c r="A3835" s="21" t="s">
        <v>14</v>
      </c>
      <c r="B3835" s="181"/>
      <c r="C3835" s="21" t="s">
        <v>17</v>
      </c>
      <c r="D3835" s="22" t="s">
        <v>18</v>
      </c>
      <c r="E3835" s="23" t="s">
        <v>19</v>
      </c>
      <c r="F3835" s="23" t="s">
        <v>20</v>
      </c>
      <c r="G3835" s="21" t="s">
        <v>21</v>
      </c>
      <c r="H3835" s="3"/>
      <c r="I3835" s="59"/>
      <c r="J3835" s="3"/>
    </row>
    <row r="3836" spans="1:10">
      <c r="A3836" s="24">
        <v>1</v>
      </c>
      <c r="B3836" s="25" t="s">
        <v>23</v>
      </c>
      <c r="C3836" s="26"/>
      <c r="D3836" s="27">
        <v>79305</v>
      </c>
      <c r="E3836" s="28">
        <f t="shared" ref="E3836:E3853" si="432">D3836*C3836</f>
        <v>0</v>
      </c>
      <c r="F3836" s="29">
        <v>0</v>
      </c>
      <c r="G3836" s="30">
        <f t="shared" ref="G3836:G3853" si="433">E3836-E3836*F3836</f>
        <v>0</v>
      </c>
      <c r="H3836" s="31">
        <f>D3836/1.08</f>
        <v>73430.555555555547</v>
      </c>
      <c r="I3836" s="59"/>
      <c r="J3836" s="63">
        <f t="shared" ref="J3836:J3853" si="434">H3836*C3836</f>
        <v>0</v>
      </c>
    </row>
    <row r="3837" spans="1:10">
      <c r="A3837" s="120">
        <v>2</v>
      </c>
      <c r="B3837" s="121" t="s">
        <v>25</v>
      </c>
      <c r="C3837" s="126">
        <v>10</v>
      </c>
      <c r="D3837" s="33">
        <v>128591</v>
      </c>
      <c r="E3837" s="123">
        <f t="shared" si="432"/>
        <v>1285910</v>
      </c>
      <c r="F3837" s="29">
        <v>0</v>
      </c>
      <c r="G3837" s="125">
        <f t="shared" si="433"/>
        <v>1285910</v>
      </c>
      <c r="H3837" s="31">
        <f>D3837/1.08</f>
        <v>119065.74074074073</v>
      </c>
      <c r="I3837" s="129"/>
      <c r="J3837" s="63">
        <f t="shared" si="434"/>
        <v>1190657.4074074072</v>
      </c>
    </row>
    <row r="3838" spans="1:10">
      <c r="A3838" s="24">
        <v>3</v>
      </c>
      <c r="B3838" s="25" t="s">
        <v>26</v>
      </c>
      <c r="C3838" s="88"/>
      <c r="D3838" s="27">
        <v>60043</v>
      </c>
      <c r="E3838" s="28">
        <f t="shared" si="432"/>
        <v>0</v>
      </c>
      <c r="F3838" s="29">
        <v>0</v>
      </c>
      <c r="G3838" s="30">
        <f t="shared" si="433"/>
        <v>0</v>
      </c>
      <c r="H3838" s="31">
        <f>D3838/1.08</f>
        <v>55595.370370370365</v>
      </c>
      <c r="I3838" s="59"/>
      <c r="J3838" s="63">
        <f t="shared" si="434"/>
        <v>0</v>
      </c>
    </row>
    <row r="3839" spans="1:10">
      <c r="A3839" s="24">
        <v>4</v>
      </c>
      <c r="B3839" s="25" t="s">
        <v>27</v>
      </c>
      <c r="C3839" s="35"/>
      <c r="D3839" s="27">
        <v>115781</v>
      </c>
      <c r="E3839" s="28">
        <f t="shared" si="432"/>
        <v>0</v>
      </c>
      <c r="F3839" s="29">
        <v>0</v>
      </c>
      <c r="G3839" s="30">
        <f t="shared" si="433"/>
        <v>0</v>
      </c>
      <c r="H3839" s="31">
        <f>D3839/1.08</f>
        <v>107204.62962962962</v>
      </c>
      <c r="I3839" s="59"/>
      <c r="J3839" s="63">
        <f t="shared" si="434"/>
        <v>0</v>
      </c>
    </row>
    <row r="3840" spans="1:10">
      <c r="A3840" s="24">
        <v>5</v>
      </c>
      <c r="B3840" s="25" t="s">
        <v>28</v>
      </c>
      <c r="C3840" s="32">
        <v>15</v>
      </c>
      <c r="D3840" s="33">
        <v>119943</v>
      </c>
      <c r="E3840" s="123">
        <f t="shared" si="432"/>
        <v>1799145</v>
      </c>
      <c r="F3840" s="124">
        <v>0.25</v>
      </c>
      <c r="G3840" s="125">
        <f t="shared" si="433"/>
        <v>1349358.75</v>
      </c>
      <c r="H3840" s="128">
        <f>D3840/1.08*0.75</f>
        <v>83293.75</v>
      </c>
      <c r="I3840" s="59"/>
      <c r="J3840" s="63">
        <f t="shared" si="434"/>
        <v>1249406.25</v>
      </c>
    </row>
    <row r="3841" spans="1:10">
      <c r="A3841" s="24">
        <v>6</v>
      </c>
      <c r="B3841" s="25" t="s">
        <v>29</v>
      </c>
      <c r="C3841" s="26"/>
      <c r="D3841" s="27">
        <v>94810</v>
      </c>
      <c r="E3841" s="28">
        <f t="shared" si="432"/>
        <v>0</v>
      </c>
      <c r="F3841" s="29">
        <v>0</v>
      </c>
      <c r="G3841" s="30">
        <f t="shared" si="433"/>
        <v>0</v>
      </c>
      <c r="H3841" s="31">
        <f t="shared" ref="H3841:H3853" si="435">D3841/1.08</f>
        <v>87787.037037037036</v>
      </c>
      <c r="I3841" s="59"/>
      <c r="J3841" s="63">
        <f t="shared" si="434"/>
        <v>0</v>
      </c>
    </row>
    <row r="3842" spans="1:10">
      <c r="A3842" s="24">
        <v>7</v>
      </c>
      <c r="B3842" s="25" t="s">
        <v>30</v>
      </c>
      <c r="C3842" s="34"/>
      <c r="D3842" s="27">
        <v>141396</v>
      </c>
      <c r="E3842" s="28">
        <f t="shared" si="432"/>
        <v>0</v>
      </c>
      <c r="F3842" s="29">
        <v>0</v>
      </c>
      <c r="G3842" s="30">
        <f t="shared" si="433"/>
        <v>0</v>
      </c>
      <c r="H3842" s="31">
        <f t="shared" si="435"/>
        <v>130922.22222222222</v>
      </c>
      <c r="I3842" s="59"/>
      <c r="J3842" s="63">
        <f t="shared" si="434"/>
        <v>0</v>
      </c>
    </row>
    <row r="3843" spans="1:10">
      <c r="A3843" s="24">
        <v>8</v>
      </c>
      <c r="B3843" s="25" t="s">
        <v>31</v>
      </c>
      <c r="C3843" s="26"/>
      <c r="D3843" s="27">
        <v>232931</v>
      </c>
      <c r="E3843" s="28">
        <f t="shared" si="432"/>
        <v>0</v>
      </c>
      <c r="F3843" s="29">
        <v>0</v>
      </c>
      <c r="G3843" s="30">
        <f t="shared" si="433"/>
        <v>0</v>
      </c>
      <c r="H3843" s="31">
        <f t="shared" si="435"/>
        <v>215676.85185185182</v>
      </c>
      <c r="I3843" s="59"/>
      <c r="J3843" s="63">
        <f t="shared" si="434"/>
        <v>0</v>
      </c>
    </row>
    <row r="3844" spans="1:10">
      <c r="A3844" s="24">
        <v>9</v>
      </c>
      <c r="B3844" s="36" t="s">
        <v>32</v>
      </c>
      <c r="C3844" s="26"/>
      <c r="D3844" s="27">
        <v>101534</v>
      </c>
      <c r="E3844" s="28">
        <f t="shared" si="432"/>
        <v>0</v>
      </c>
      <c r="F3844" s="29">
        <v>0</v>
      </c>
      <c r="G3844" s="30">
        <f t="shared" si="433"/>
        <v>0</v>
      </c>
      <c r="H3844" s="31">
        <f t="shared" si="435"/>
        <v>94012.962962962964</v>
      </c>
      <c r="I3844" s="59"/>
      <c r="J3844" s="63">
        <f t="shared" si="434"/>
        <v>0</v>
      </c>
    </row>
    <row r="3845" spans="1:10">
      <c r="A3845" s="168">
        <v>10</v>
      </c>
      <c r="B3845" s="36" t="s">
        <v>33</v>
      </c>
      <c r="C3845" s="37"/>
      <c r="D3845" s="27">
        <v>110148</v>
      </c>
      <c r="E3845" s="156">
        <f t="shared" si="432"/>
        <v>0</v>
      </c>
      <c r="F3845" s="157">
        <v>0</v>
      </c>
      <c r="G3845" s="30">
        <f t="shared" si="433"/>
        <v>0</v>
      </c>
      <c r="H3845" s="170">
        <f t="shared" si="435"/>
        <v>101988.88888888888</v>
      </c>
      <c r="I3845" s="183"/>
      <c r="J3845" s="158">
        <f t="shared" si="434"/>
        <v>0</v>
      </c>
    </row>
    <row r="3846" spans="1:10">
      <c r="A3846" s="24">
        <v>11</v>
      </c>
      <c r="B3846" s="25" t="s">
        <v>34</v>
      </c>
      <c r="C3846" s="37">
        <v>20</v>
      </c>
      <c r="D3846" s="27">
        <v>54198</v>
      </c>
      <c r="E3846" s="28">
        <f t="shared" si="432"/>
        <v>1083960</v>
      </c>
      <c r="F3846" s="29">
        <v>0</v>
      </c>
      <c r="G3846" s="30">
        <f t="shared" si="433"/>
        <v>1083960</v>
      </c>
      <c r="H3846" s="31">
        <f t="shared" si="435"/>
        <v>50183.333333333328</v>
      </c>
      <c r="I3846" s="59"/>
      <c r="J3846" s="63">
        <f t="shared" si="434"/>
        <v>1003666.6666666665</v>
      </c>
    </row>
    <row r="3847" spans="1:10">
      <c r="A3847" s="24">
        <v>12</v>
      </c>
      <c r="B3847" s="25" t="s">
        <v>35</v>
      </c>
      <c r="C3847" s="37"/>
      <c r="D3847" s="27">
        <v>49680</v>
      </c>
      <c r="E3847" s="28">
        <f t="shared" si="432"/>
        <v>0</v>
      </c>
      <c r="F3847" s="29">
        <v>0</v>
      </c>
      <c r="G3847" s="30">
        <f t="shared" si="433"/>
        <v>0</v>
      </c>
      <c r="H3847" s="31">
        <f t="shared" si="435"/>
        <v>46000</v>
      </c>
      <c r="I3847" s="59"/>
      <c r="J3847" s="63">
        <f t="shared" si="434"/>
        <v>0</v>
      </c>
    </row>
    <row r="3848" spans="1:10">
      <c r="A3848" s="168">
        <v>13</v>
      </c>
      <c r="B3848" s="25" t="s">
        <v>36</v>
      </c>
      <c r="C3848" s="37"/>
      <c r="D3848" s="38">
        <v>64152</v>
      </c>
      <c r="E3848" s="156">
        <f t="shared" si="432"/>
        <v>0</v>
      </c>
      <c r="F3848" s="157">
        <v>0</v>
      </c>
      <c r="G3848" s="30">
        <f t="shared" si="433"/>
        <v>0</v>
      </c>
      <c r="H3848" s="170">
        <f t="shared" si="435"/>
        <v>59399.999999999993</v>
      </c>
      <c r="I3848" s="183"/>
      <c r="J3848" s="158">
        <f t="shared" si="434"/>
        <v>0</v>
      </c>
    </row>
    <row r="3849" spans="1:10">
      <c r="A3849" s="168">
        <v>14</v>
      </c>
      <c r="B3849" s="25" t="s">
        <v>37</v>
      </c>
      <c r="C3849" s="37"/>
      <c r="D3849" s="38">
        <v>65934</v>
      </c>
      <c r="E3849" s="156">
        <f t="shared" si="432"/>
        <v>0</v>
      </c>
      <c r="F3849" s="157">
        <v>0</v>
      </c>
      <c r="G3849" s="30">
        <f t="shared" si="433"/>
        <v>0</v>
      </c>
      <c r="H3849" s="170">
        <f t="shared" si="435"/>
        <v>61049.999999999993</v>
      </c>
      <c r="I3849" s="183"/>
      <c r="J3849" s="158">
        <f t="shared" si="434"/>
        <v>0</v>
      </c>
    </row>
    <row r="3850" spans="1:10">
      <c r="A3850" s="168">
        <v>15</v>
      </c>
      <c r="B3850" s="25" t="s">
        <v>38</v>
      </c>
      <c r="C3850" s="37"/>
      <c r="D3850" s="38">
        <v>76626</v>
      </c>
      <c r="E3850" s="156">
        <f t="shared" si="432"/>
        <v>0</v>
      </c>
      <c r="F3850" s="157">
        <v>0</v>
      </c>
      <c r="G3850" s="30">
        <f t="shared" si="433"/>
        <v>0</v>
      </c>
      <c r="H3850" s="170">
        <f t="shared" si="435"/>
        <v>70950</v>
      </c>
      <c r="I3850" s="183"/>
      <c r="J3850" s="158">
        <f t="shared" si="434"/>
        <v>0</v>
      </c>
    </row>
    <row r="3851" spans="1:10">
      <c r="A3851" s="168">
        <v>16</v>
      </c>
      <c r="B3851" s="25" t="s">
        <v>39</v>
      </c>
      <c r="C3851" s="37">
        <v>10</v>
      </c>
      <c r="D3851" s="38">
        <v>80190</v>
      </c>
      <c r="E3851" s="156">
        <f t="shared" si="432"/>
        <v>801900</v>
      </c>
      <c r="F3851" s="157">
        <v>0</v>
      </c>
      <c r="G3851" s="30">
        <f t="shared" si="433"/>
        <v>801900</v>
      </c>
      <c r="H3851" s="170">
        <f t="shared" si="435"/>
        <v>74250</v>
      </c>
      <c r="I3851" s="183"/>
      <c r="J3851" s="158">
        <f t="shared" si="434"/>
        <v>742500</v>
      </c>
    </row>
    <row r="3852" spans="1:10">
      <c r="A3852" s="168">
        <v>17</v>
      </c>
      <c r="B3852" s="25" t="s">
        <v>40</v>
      </c>
      <c r="C3852" s="37"/>
      <c r="D3852" s="38">
        <v>113832</v>
      </c>
      <c r="E3852" s="156">
        <f t="shared" si="432"/>
        <v>0</v>
      </c>
      <c r="F3852" s="157">
        <v>0</v>
      </c>
      <c r="G3852" s="30">
        <f t="shared" si="433"/>
        <v>0</v>
      </c>
      <c r="H3852" s="170">
        <f t="shared" si="435"/>
        <v>105400</v>
      </c>
      <c r="I3852" s="183"/>
      <c r="J3852" s="158">
        <f t="shared" si="434"/>
        <v>0</v>
      </c>
    </row>
    <row r="3853" spans="1:10">
      <c r="A3853" s="168">
        <v>18</v>
      </c>
      <c r="B3853" s="25" t="s">
        <v>41</v>
      </c>
      <c r="C3853" s="37"/>
      <c r="D3853" s="38">
        <v>98010</v>
      </c>
      <c r="E3853" s="156">
        <f t="shared" si="432"/>
        <v>0</v>
      </c>
      <c r="F3853" s="157">
        <v>0</v>
      </c>
      <c r="G3853" s="30">
        <f t="shared" si="433"/>
        <v>0</v>
      </c>
      <c r="H3853" s="170">
        <f t="shared" si="435"/>
        <v>90750</v>
      </c>
      <c r="I3853" s="183"/>
      <c r="J3853" s="158">
        <f t="shared" si="434"/>
        <v>0</v>
      </c>
    </row>
    <row r="3854" spans="1:10" ht="17.25">
      <c r="A3854" s="40"/>
      <c r="B3854" s="41" t="s">
        <v>42</v>
      </c>
      <c r="C3854" s="42">
        <f>SUM(C3836:C3853)</f>
        <v>55</v>
      </c>
      <c r="D3854" s="42"/>
      <c r="E3854" s="43">
        <f>SUM(E3836:E3853)</f>
        <v>4970915</v>
      </c>
      <c r="F3854" s="43"/>
      <c r="G3854" s="44">
        <f>SUM(G3836:G3853)</f>
        <v>4521128.75</v>
      </c>
      <c r="H3854" s="45"/>
      <c r="I3854" s="64"/>
      <c r="J3854" s="45">
        <f>SUM(J3836:J3853)</f>
        <v>4186230.3240740737</v>
      </c>
    </row>
    <row r="3855" spans="1:10" ht="31.5">
      <c r="A3855" s="46"/>
      <c r="B3855" s="47"/>
      <c r="C3855" s="48"/>
      <c r="D3855" s="48"/>
      <c r="E3855" s="49"/>
      <c r="F3855" s="49"/>
      <c r="G3855" s="50"/>
      <c r="H3855" s="51"/>
      <c r="I3855" s="65"/>
      <c r="J3855" s="184">
        <f>J3854*0.08</f>
        <v>334898.4259259259</v>
      </c>
    </row>
    <row r="3856" spans="1:10" ht="18">
      <c r="A3856" s="283" t="s">
        <v>43</v>
      </c>
      <c r="B3856" s="283"/>
      <c r="C3856" s="284" t="s">
        <v>44</v>
      </c>
      <c r="D3856" s="284"/>
      <c r="E3856" s="54"/>
      <c r="F3856" s="54"/>
      <c r="G3856" s="55" t="s">
        <v>45</v>
      </c>
      <c r="H3856" s="56"/>
      <c r="I3856" s="66"/>
      <c r="J3856" s="185">
        <f>SUM(J3854:J3855)</f>
        <v>4521128.75</v>
      </c>
    </row>
    <row r="3858" spans="1:10">
      <c r="B3858" s="131" t="s">
        <v>165</v>
      </c>
      <c r="C3858" s="131" t="s">
        <v>166</v>
      </c>
      <c r="D3858" s="131"/>
      <c r="E3858" s="131" t="s">
        <v>167</v>
      </c>
    </row>
    <row r="3861" spans="1:10" ht="15.75">
      <c r="A3861" s="279" t="s">
        <v>0</v>
      </c>
      <c r="B3861" s="279"/>
      <c r="C3861" s="279"/>
      <c r="D3861" s="279"/>
      <c r="E3861" s="279"/>
      <c r="F3861" s="279"/>
      <c r="G3861" s="279"/>
      <c r="H3861" s="3"/>
      <c r="I3861" s="182"/>
      <c r="J3861" s="3"/>
    </row>
    <row r="3862" spans="1:10" ht="15.75">
      <c r="A3862" s="279" t="s">
        <v>1</v>
      </c>
      <c r="B3862" s="279"/>
      <c r="C3862" s="279"/>
      <c r="D3862" s="279"/>
      <c r="E3862" s="279"/>
      <c r="F3862" s="279"/>
      <c r="G3862" s="279"/>
      <c r="H3862" s="176"/>
      <c r="I3862" s="176"/>
      <c r="J3862" s="176"/>
    </row>
    <row r="3863" spans="1:10" ht="15.75">
      <c r="A3863" s="279" t="s">
        <v>2</v>
      </c>
      <c r="B3863" s="279"/>
      <c r="C3863" s="279"/>
      <c r="D3863" s="279"/>
      <c r="E3863" s="279"/>
      <c r="F3863" s="279"/>
      <c r="G3863" s="279"/>
      <c r="H3863" s="3"/>
      <c r="I3863" s="59"/>
      <c r="J3863" s="3"/>
    </row>
    <row r="3864" spans="1:10" ht="15.75">
      <c r="A3864" s="279" t="s">
        <v>4</v>
      </c>
      <c r="B3864" s="279"/>
      <c r="C3864" s="279"/>
      <c r="D3864" s="279"/>
      <c r="E3864" s="279"/>
      <c r="F3864" s="279"/>
      <c r="G3864" s="279"/>
      <c r="H3864" s="3"/>
      <c r="I3864" s="59"/>
      <c r="J3864" s="3"/>
    </row>
    <row r="3865" spans="1:10" ht="15.75">
      <c r="A3865" s="280" t="s">
        <v>6</v>
      </c>
      <c r="B3865" s="280"/>
      <c r="C3865" s="280"/>
      <c r="D3865" s="280"/>
      <c r="E3865" s="280"/>
      <c r="F3865" s="280"/>
      <c r="G3865" s="280"/>
      <c r="H3865" s="3"/>
      <c r="I3865" s="59"/>
      <c r="J3865" s="3"/>
    </row>
    <row r="3866" spans="1:10" ht="27.75">
      <c r="A3866" s="9"/>
      <c r="B3866" s="9"/>
      <c r="C3866" s="281" t="s">
        <v>457</v>
      </c>
      <c r="D3866" s="281"/>
      <c r="E3866" s="281"/>
      <c r="F3866" s="281"/>
      <c r="G3866" s="281"/>
      <c r="H3866" s="3"/>
      <c r="I3866" s="59"/>
      <c r="J3866" s="3"/>
    </row>
    <row r="3867" spans="1:10" ht="15.75">
      <c r="A3867" s="11" t="s">
        <v>358</v>
      </c>
      <c r="B3867" s="12"/>
      <c r="C3867" s="13"/>
      <c r="D3867" s="286"/>
      <c r="E3867" s="286"/>
      <c r="F3867" s="286"/>
      <c r="G3867" s="286"/>
      <c r="H3867" s="15"/>
      <c r="I3867" s="59"/>
      <c r="J3867" s="3"/>
    </row>
    <row r="3868" spans="1:10" ht="15.75">
      <c r="A3868" s="11" t="s">
        <v>9</v>
      </c>
      <c r="B3868" s="286" t="s">
        <v>469</v>
      </c>
      <c r="C3868" s="286"/>
      <c r="D3868" s="286"/>
      <c r="E3868" s="286"/>
      <c r="F3868" s="286"/>
      <c r="G3868" s="16"/>
      <c r="H3868" s="20" t="s">
        <v>161</v>
      </c>
      <c r="I3868" s="62">
        <v>12445</v>
      </c>
      <c r="J3868" s="61"/>
    </row>
    <row r="3869" spans="1:10" ht="18.75">
      <c r="A3869" s="11" t="s">
        <v>11</v>
      </c>
      <c r="B3869" s="303"/>
      <c r="C3869" s="303"/>
      <c r="D3869" s="303"/>
      <c r="E3869" s="303"/>
      <c r="F3869" s="303"/>
      <c r="G3869" s="180"/>
      <c r="H3869" s="180"/>
      <c r="I3869" s="180"/>
      <c r="J3869" s="3"/>
    </row>
    <row r="3870" spans="1:10" ht="15.75">
      <c r="A3870" s="21" t="s">
        <v>14</v>
      </c>
      <c r="B3870" s="181"/>
      <c r="C3870" s="21" t="s">
        <v>17</v>
      </c>
      <c r="D3870" s="22" t="s">
        <v>18</v>
      </c>
      <c r="E3870" s="23" t="s">
        <v>19</v>
      </c>
      <c r="F3870" s="23" t="s">
        <v>20</v>
      </c>
      <c r="G3870" s="21" t="s">
        <v>21</v>
      </c>
      <c r="H3870" s="3"/>
      <c r="I3870" s="59"/>
      <c r="J3870" s="3"/>
    </row>
    <row r="3871" spans="1:10">
      <c r="A3871" s="24">
        <v>1</v>
      </c>
      <c r="B3871" s="25" t="s">
        <v>23</v>
      </c>
      <c r="C3871" s="26">
        <v>5</v>
      </c>
      <c r="D3871" s="27">
        <v>79305</v>
      </c>
      <c r="E3871" s="28">
        <f t="shared" ref="E3871:E3888" si="436">D3871*C3871</f>
        <v>396525</v>
      </c>
      <c r="F3871" s="29">
        <v>0</v>
      </c>
      <c r="G3871" s="30">
        <f t="shared" ref="G3871:G3888" si="437">E3871-E3871*F3871</f>
        <v>396525</v>
      </c>
      <c r="H3871" s="31">
        <f>D3871/1.08</f>
        <v>73430.555555555547</v>
      </c>
      <c r="I3871" s="59"/>
      <c r="J3871" s="63">
        <f t="shared" ref="J3871:J3888" si="438">H3871*C3871</f>
        <v>367152.77777777775</v>
      </c>
    </row>
    <row r="3872" spans="1:10">
      <c r="A3872" s="120">
        <v>2</v>
      </c>
      <c r="B3872" s="121" t="s">
        <v>25</v>
      </c>
      <c r="C3872" s="126"/>
      <c r="D3872" s="33">
        <v>128591</v>
      </c>
      <c r="E3872" s="123">
        <f t="shared" si="436"/>
        <v>0</v>
      </c>
      <c r="F3872" s="29">
        <v>0</v>
      </c>
      <c r="G3872" s="125">
        <f t="shared" si="437"/>
        <v>0</v>
      </c>
      <c r="H3872" s="31">
        <f>D3872/1.08</f>
        <v>119065.74074074073</v>
      </c>
      <c r="I3872" s="129"/>
      <c r="J3872" s="63">
        <f t="shared" si="438"/>
        <v>0</v>
      </c>
    </row>
    <row r="3873" spans="1:10">
      <c r="A3873" s="24">
        <v>3</v>
      </c>
      <c r="B3873" s="25" t="s">
        <v>26</v>
      </c>
      <c r="C3873" s="88"/>
      <c r="D3873" s="27">
        <v>60043</v>
      </c>
      <c r="E3873" s="28">
        <f t="shared" si="436"/>
        <v>0</v>
      </c>
      <c r="F3873" s="29">
        <v>0</v>
      </c>
      <c r="G3873" s="30">
        <f t="shared" si="437"/>
        <v>0</v>
      </c>
      <c r="H3873" s="31">
        <f>D3873/1.08</f>
        <v>55595.370370370365</v>
      </c>
      <c r="I3873" s="59"/>
      <c r="J3873" s="63">
        <f t="shared" si="438"/>
        <v>0</v>
      </c>
    </row>
    <row r="3874" spans="1:10">
      <c r="A3874" s="24">
        <v>4</v>
      </c>
      <c r="B3874" s="25" t="s">
        <v>27</v>
      </c>
      <c r="C3874" s="35"/>
      <c r="D3874" s="27">
        <v>115781</v>
      </c>
      <c r="E3874" s="28">
        <f t="shared" si="436"/>
        <v>0</v>
      </c>
      <c r="F3874" s="29">
        <v>0</v>
      </c>
      <c r="G3874" s="30">
        <f t="shared" si="437"/>
        <v>0</v>
      </c>
      <c r="H3874" s="31">
        <f>D3874/1.08</f>
        <v>107204.62962962962</v>
      </c>
      <c r="I3874" s="59"/>
      <c r="J3874" s="63">
        <f t="shared" si="438"/>
        <v>0</v>
      </c>
    </row>
    <row r="3875" spans="1:10">
      <c r="A3875" s="24">
        <v>5</v>
      </c>
      <c r="B3875" s="25" t="s">
        <v>28</v>
      </c>
      <c r="C3875" s="32">
        <v>15</v>
      </c>
      <c r="D3875" s="33">
        <v>119943</v>
      </c>
      <c r="E3875" s="123">
        <f t="shared" si="436"/>
        <v>1799145</v>
      </c>
      <c r="F3875" s="124">
        <v>0.25</v>
      </c>
      <c r="G3875" s="125">
        <f t="shared" si="437"/>
        <v>1349358.75</v>
      </c>
      <c r="H3875" s="128">
        <f>D3875/1.08*0.75</f>
        <v>83293.75</v>
      </c>
      <c r="I3875" s="59"/>
      <c r="J3875" s="63">
        <f t="shared" si="438"/>
        <v>1249406.25</v>
      </c>
    </row>
    <row r="3876" spans="1:10">
      <c r="A3876" s="24">
        <v>6</v>
      </c>
      <c r="B3876" s="25" t="s">
        <v>29</v>
      </c>
      <c r="C3876" s="26"/>
      <c r="D3876" s="27">
        <v>94810</v>
      </c>
      <c r="E3876" s="28">
        <f t="shared" si="436"/>
        <v>0</v>
      </c>
      <c r="F3876" s="29">
        <v>0</v>
      </c>
      <c r="G3876" s="30">
        <f t="shared" si="437"/>
        <v>0</v>
      </c>
      <c r="H3876" s="31">
        <f t="shared" ref="H3876:H3888" si="439">D3876/1.08</f>
        <v>87787.037037037036</v>
      </c>
      <c r="I3876" s="59"/>
      <c r="J3876" s="63">
        <f t="shared" si="438"/>
        <v>0</v>
      </c>
    </row>
    <row r="3877" spans="1:10">
      <c r="A3877" s="24">
        <v>7</v>
      </c>
      <c r="B3877" s="25" t="s">
        <v>30</v>
      </c>
      <c r="C3877" s="34"/>
      <c r="D3877" s="27">
        <v>141396</v>
      </c>
      <c r="E3877" s="28">
        <f t="shared" si="436"/>
        <v>0</v>
      </c>
      <c r="F3877" s="29">
        <v>0</v>
      </c>
      <c r="G3877" s="30">
        <f t="shared" si="437"/>
        <v>0</v>
      </c>
      <c r="H3877" s="31">
        <f t="shared" si="439"/>
        <v>130922.22222222222</v>
      </c>
      <c r="I3877" s="59"/>
      <c r="J3877" s="63">
        <f t="shared" si="438"/>
        <v>0</v>
      </c>
    </row>
    <row r="3878" spans="1:10">
      <c r="A3878" s="24">
        <v>8</v>
      </c>
      <c r="B3878" s="25" t="s">
        <v>31</v>
      </c>
      <c r="C3878" s="26"/>
      <c r="D3878" s="27">
        <v>232931</v>
      </c>
      <c r="E3878" s="28">
        <f t="shared" si="436"/>
        <v>0</v>
      </c>
      <c r="F3878" s="29">
        <v>0</v>
      </c>
      <c r="G3878" s="30">
        <f t="shared" si="437"/>
        <v>0</v>
      </c>
      <c r="H3878" s="31">
        <f t="shared" si="439"/>
        <v>215676.85185185182</v>
      </c>
      <c r="I3878" s="59"/>
      <c r="J3878" s="63">
        <f t="shared" si="438"/>
        <v>0</v>
      </c>
    </row>
    <row r="3879" spans="1:10">
      <c r="A3879" s="24">
        <v>9</v>
      </c>
      <c r="B3879" s="36" t="s">
        <v>32</v>
      </c>
      <c r="C3879" s="26"/>
      <c r="D3879" s="27">
        <v>101534</v>
      </c>
      <c r="E3879" s="28">
        <f t="shared" si="436"/>
        <v>0</v>
      </c>
      <c r="F3879" s="29">
        <v>0</v>
      </c>
      <c r="G3879" s="30">
        <f t="shared" si="437"/>
        <v>0</v>
      </c>
      <c r="H3879" s="31">
        <f t="shared" si="439"/>
        <v>94012.962962962964</v>
      </c>
      <c r="I3879" s="59"/>
      <c r="J3879" s="63">
        <f t="shared" si="438"/>
        <v>0</v>
      </c>
    </row>
    <row r="3880" spans="1:10">
      <c r="A3880" s="168">
        <v>10</v>
      </c>
      <c r="B3880" s="36" t="s">
        <v>33</v>
      </c>
      <c r="C3880" s="37"/>
      <c r="D3880" s="27">
        <v>110148</v>
      </c>
      <c r="E3880" s="156">
        <f t="shared" si="436"/>
        <v>0</v>
      </c>
      <c r="F3880" s="157">
        <v>0</v>
      </c>
      <c r="G3880" s="30">
        <f t="shared" si="437"/>
        <v>0</v>
      </c>
      <c r="H3880" s="170">
        <f t="shared" si="439"/>
        <v>101988.88888888888</v>
      </c>
      <c r="I3880" s="183"/>
      <c r="J3880" s="158">
        <f t="shared" si="438"/>
        <v>0</v>
      </c>
    </row>
    <row r="3881" spans="1:10">
      <c r="A3881" s="24">
        <v>11</v>
      </c>
      <c r="B3881" s="25" t="s">
        <v>34</v>
      </c>
      <c r="C3881" s="37"/>
      <c r="D3881" s="27">
        <v>54198</v>
      </c>
      <c r="E3881" s="28">
        <f t="shared" si="436"/>
        <v>0</v>
      </c>
      <c r="F3881" s="29">
        <v>0</v>
      </c>
      <c r="G3881" s="30">
        <f t="shared" si="437"/>
        <v>0</v>
      </c>
      <c r="H3881" s="31">
        <f t="shared" si="439"/>
        <v>50183.333333333328</v>
      </c>
      <c r="I3881" s="59"/>
      <c r="J3881" s="63">
        <f t="shared" si="438"/>
        <v>0</v>
      </c>
    </row>
    <row r="3882" spans="1:10">
      <c r="A3882" s="24">
        <v>12</v>
      </c>
      <c r="B3882" s="25" t="s">
        <v>35</v>
      </c>
      <c r="C3882" s="37"/>
      <c r="D3882" s="27">
        <v>49680</v>
      </c>
      <c r="E3882" s="28">
        <f t="shared" si="436"/>
        <v>0</v>
      </c>
      <c r="F3882" s="29">
        <v>0</v>
      </c>
      <c r="G3882" s="30">
        <f t="shared" si="437"/>
        <v>0</v>
      </c>
      <c r="H3882" s="31">
        <f t="shared" si="439"/>
        <v>46000</v>
      </c>
      <c r="I3882" s="59"/>
      <c r="J3882" s="63">
        <f t="shared" si="438"/>
        <v>0</v>
      </c>
    </row>
    <row r="3883" spans="1:10">
      <c r="A3883" s="168">
        <v>13</v>
      </c>
      <c r="B3883" s="25" t="s">
        <v>36</v>
      </c>
      <c r="C3883" s="37"/>
      <c r="D3883" s="38">
        <v>64152</v>
      </c>
      <c r="E3883" s="156">
        <f t="shared" si="436"/>
        <v>0</v>
      </c>
      <c r="F3883" s="157">
        <v>0</v>
      </c>
      <c r="G3883" s="30">
        <f t="shared" si="437"/>
        <v>0</v>
      </c>
      <c r="H3883" s="170">
        <f t="shared" si="439"/>
        <v>59399.999999999993</v>
      </c>
      <c r="I3883" s="183"/>
      <c r="J3883" s="158">
        <f t="shared" si="438"/>
        <v>0</v>
      </c>
    </row>
    <row r="3884" spans="1:10">
      <c r="A3884" s="168">
        <v>14</v>
      </c>
      <c r="B3884" s="25" t="s">
        <v>37</v>
      </c>
      <c r="C3884" s="37"/>
      <c r="D3884" s="38">
        <v>65934</v>
      </c>
      <c r="E3884" s="156">
        <f t="shared" si="436"/>
        <v>0</v>
      </c>
      <c r="F3884" s="157">
        <v>0</v>
      </c>
      <c r="G3884" s="30">
        <f t="shared" si="437"/>
        <v>0</v>
      </c>
      <c r="H3884" s="170">
        <f t="shared" si="439"/>
        <v>61049.999999999993</v>
      </c>
      <c r="I3884" s="183"/>
      <c r="J3884" s="158">
        <f t="shared" si="438"/>
        <v>0</v>
      </c>
    </row>
    <row r="3885" spans="1:10">
      <c r="A3885" s="168">
        <v>15</v>
      </c>
      <c r="B3885" s="25" t="s">
        <v>38</v>
      </c>
      <c r="C3885" s="37"/>
      <c r="D3885" s="38">
        <v>76626</v>
      </c>
      <c r="E3885" s="156">
        <f t="shared" si="436"/>
        <v>0</v>
      </c>
      <c r="F3885" s="157">
        <v>0</v>
      </c>
      <c r="G3885" s="30">
        <f t="shared" si="437"/>
        <v>0</v>
      </c>
      <c r="H3885" s="170">
        <f t="shared" si="439"/>
        <v>70950</v>
      </c>
      <c r="I3885" s="183"/>
      <c r="J3885" s="158">
        <f t="shared" si="438"/>
        <v>0</v>
      </c>
    </row>
    <row r="3886" spans="1:10">
      <c r="A3886" s="168">
        <v>16</v>
      </c>
      <c r="B3886" s="25" t="s">
        <v>39</v>
      </c>
      <c r="C3886" s="37"/>
      <c r="D3886" s="38">
        <v>80190</v>
      </c>
      <c r="E3886" s="156">
        <f t="shared" si="436"/>
        <v>0</v>
      </c>
      <c r="F3886" s="157">
        <v>0</v>
      </c>
      <c r="G3886" s="30">
        <f t="shared" si="437"/>
        <v>0</v>
      </c>
      <c r="H3886" s="170">
        <f t="shared" si="439"/>
        <v>74250</v>
      </c>
      <c r="I3886" s="183"/>
      <c r="J3886" s="158">
        <f t="shared" si="438"/>
        <v>0</v>
      </c>
    </row>
    <row r="3887" spans="1:10">
      <c r="A3887" s="168">
        <v>17</v>
      </c>
      <c r="B3887" s="25" t="s">
        <v>40</v>
      </c>
      <c r="C3887" s="37"/>
      <c r="D3887" s="38">
        <v>113832</v>
      </c>
      <c r="E3887" s="156">
        <f t="shared" si="436"/>
        <v>0</v>
      </c>
      <c r="F3887" s="157">
        <v>0</v>
      </c>
      <c r="G3887" s="30">
        <f t="shared" si="437"/>
        <v>0</v>
      </c>
      <c r="H3887" s="170">
        <f t="shared" si="439"/>
        <v>105400</v>
      </c>
      <c r="I3887" s="183"/>
      <c r="J3887" s="158">
        <f t="shared" si="438"/>
        <v>0</v>
      </c>
    </row>
    <row r="3888" spans="1:10">
      <c r="A3888" s="168">
        <v>18</v>
      </c>
      <c r="B3888" s="25" t="s">
        <v>41</v>
      </c>
      <c r="C3888" s="37"/>
      <c r="D3888" s="38">
        <v>98010</v>
      </c>
      <c r="E3888" s="156">
        <f t="shared" si="436"/>
        <v>0</v>
      </c>
      <c r="F3888" s="157">
        <v>0</v>
      </c>
      <c r="G3888" s="30">
        <f t="shared" si="437"/>
        <v>0</v>
      </c>
      <c r="H3888" s="170">
        <f t="shared" si="439"/>
        <v>90750</v>
      </c>
      <c r="I3888" s="183"/>
      <c r="J3888" s="158">
        <f t="shared" si="438"/>
        <v>0</v>
      </c>
    </row>
    <row r="3889" spans="1:10" ht="17.25">
      <c r="A3889" s="40"/>
      <c r="B3889" s="41" t="s">
        <v>42</v>
      </c>
      <c r="C3889" s="42">
        <f>SUM(C3871:C3888)</f>
        <v>20</v>
      </c>
      <c r="D3889" s="42"/>
      <c r="E3889" s="43">
        <f>SUM(E3871:E3888)</f>
        <v>2195670</v>
      </c>
      <c r="F3889" s="43"/>
      <c r="G3889" s="44">
        <f>SUM(G3871:G3888)</f>
        <v>1745883.75</v>
      </c>
      <c r="H3889" s="45"/>
      <c r="I3889" s="64"/>
      <c r="J3889" s="45">
        <f>SUM(J3871:J3888)</f>
        <v>1616559.0277777778</v>
      </c>
    </row>
    <row r="3890" spans="1:10" ht="31.5">
      <c r="A3890" s="46"/>
      <c r="B3890" s="47"/>
      <c r="C3890" s="48"/>
      <c r="D3890" s="48"/>
      <c r="E3890" s="49"/>
      <c r="F3890" s="49"/>
      <c r="G3890" s="50"/>
      <c r="H3890" s="51"/>
      <c r="I3890" s="65"/>
      <c r="J3890" s="184">
        <f>J3889*0.08</f>
        <v>129324.72222222222</v>
      </c>
    </row>
    <row r="3891" spans="1:10" ht="18">
      <c r="A3891" s="283" t="s">
        <v>43</v>
      </c>
      <c r="B3891" s="283"/>
      <c r="C3891" s="284" t="s">
        <v>44</v>
      </c>
      <c r="D3891" s="284"/>
      <c r="E3891" s="54"/>
      <c r="F3891" s="54"/>
      <c r="G3891" s="55" t="s">
        <v>45</v>
      </c>
      <c r="H3891" s="56"/>
      <c r="I3891" s="66"/>
      <c r="J3891" s="185">
        <f>SUM(J3889:J3890)</f>
        <v>1745883.75</v>
      </c>
    </row>
    <row r="3893" spans="1:10">
      <c r="B3893" s="131" t="s">
        <v>165</v>
      </c>
      <c r="C3893" s="131" t="s">
        <v>166</v>
      </c>
      <c r="D3893" s="131"/>
      <c r="E3893" s="131" t="s">
        <v>167</v>
      </c>
    </row>
    <row r="3896" spans="1:10" ht="15.75">
      <c r="A3896" s="279" t="s">
        <v>0</v>
      </c>
      <c r="B3896" s="279"/>
      <c r="C3896" s="279"/>
      <c r="D3896" s="279"/>
      <c r="E3896" s="279"/>
      <c r="F3896" s="279"/>
      <c r="G3896" s="279"/>
      <c r="H3896" s="3"/>
      <c r="I3896" s="182"/>
      <c r="J3896" s="3"/>
    </row>
    <row r="3897" spans="1:10" ht="15.75">
      <c r="A3897" s="279" t="s">
        <v>1</v>
      </c>
      <c r="B3897" s="279"/>
      <c r="C3897" s="279"/>
      <c r="D3897" s="279"/>
      <c r="E3897" s="279"/>
      <c r="F3897" s="279"/>
      <c r="G3897" s="279"/>
      <c r="H3897" s="176"/>
      <c r="I3897" s="176"/>
      <c r="J3897" s="176"/>
    </row>
    <row r="3898" spans="1:10" ht="15.75">
      <c r="A3898" s="279" t="s">
        <v>2</v>
      </c>
      <c r="B3898" s="279"/>
      <c r="C3898" s="279"/>
      <c r="D3898" s="279"/>
      <c r="E3898" s="279"/>
      <c r="F3898" s="279"/>
      <c r="G3898" s="279"/>
      <c r="H3898" s="3"/>
      <c r="I3898" s="59"/>
      <c r="J3898" s="3"/>
    </row>
    <row r="3899" spans="1:10" ht="15.75">
      <c r="A3899" s="279" t="s">
        <v>4</v>
      </c>
      <c r="B3899" s="279"/>
      <c r="C3899" s="279"/>
      <c r="D3899" s="279"/>
      <c r="E3899" s="279"/>
      <c r="F3899" s="279"/>
      <c r="G3899" s="279"/>
      <c r="H3899" s="3"/>
      <c r="I3899" s="59"/>
      <c r="J3899" s="3"/>
    </row>
    <row r="3900" spans="1:10" ht="15.75">
      <c r="A3900" s="280" t="s">
        <v>6</v>
      </c>
      <c r="B3900" s="280"/>
      <c r="C3900" s="280"/>
      <c r="D3900" s="280"/>
      <c r="E3900" s="280"/>
      <c r="F3900" s="280"/>
      <c r="G3900" s="280"/>
      <c r="H3900" s="3"/>
      <c r="I3900" s="59"/>
      <c r="J3900" s="3"/>
    </row>
    <row r="3901" spans="1:10" ht="27.75">
      <c r="A3901" s="9"/>
      <c r="B3901" s="9"/>
      <c r="C3901" s="281" t="s">
        <v>457</v>
      </c>
      <c r="D3901" s="281"/>
      <c r="E3901" s="281"/>
      <c r="F3901" s="281"/>
      <c r="G3901" s="281"/>
      <c r="H3901" s="3"/>
      <c r="I3901" s="59"/>
      <c r="J3901" s="3"/>
    </row>
    <row r="3902" spans="1:10" ht="15.75">
      <c r="A3902" s="11" t="s">
        <v>358</v>
      </c>
      <c r="B3902" s="12"/>
      <c r="C3902" s="13"/>
      <c r="D3902" s="286"/>
      <c r="E3902" s="286"/>
      <c r="F3902" s="286"/>
      <c r="G3902" s="286"/>
      <c r="H3902" s="15"/>
      <c r="I3902" s="59"/>
      <c r="J3902" s="3"/>
    </row>
    <row r="3903" spans="1:10" ht="15.75">
      <c r="A3903" s="11" t="s">
        <v>9</v>
      </c>
      <c r="B3903" s="286" t="s">
        <v>449</v>
      </c>
      <c r="C3903" s="286"/>
      <c r="D3903" s="286"/>
      <c r="E3903" s="286"/>
      <c r="F3903" s="286"/>
      <c r="G3903" s="16"/>
      <c r="H3903" s="20" t="s">
        <v>161</v>
      </c>
      <c r="I3903" s="62">
        <v>12388</v>
      </c>
      <c r="J3903" s="61"/>
    </row>
    <row r="3904" spans="1:10" ht="18.75">
      <c r="A3904" s="11" t="s">
        <v>11</v>
      </c>
      <c r="B3904" s="303"/>
      <c r="C3904" s="303"/>
      <c r="D3904" s="303"/>
      <c r="E3904" s="303"/>
      <c r="F3904" s="303"/>
      <c r="G3904" s="180"/>
      <c r="H3904" s="180"/>
      <c r="I3904" s="180"/>
      <c r="J3904" s="3"/>
    </row>
    <row r="3905" spans="1:10" ht="15.75">
      <c r="A3905" s="21" t="s">
        <v>14</v>
      </c>
      <c r="B3905" s="181"/>
      <c r="C3905" s="21" t="s">
        <v>17</v>
      </c>
      <c r="D3905" s="22" t="s">
        <v>18</v>
      </c>
      <c r="E3905" s="23" t="s">
        <v>19</v>
      </c>
      <c r="F3905" s="23" t="s">
        <v>20</v>
      </c>
      <c r="G3905" s="21" t="s">
        <v>21</v>
      </c>
      <c r="H3905" s="3"/>
      <c r="I3905" s="59"/>
      <c r="J3905" s="3"/>
    </row>
    <row r="3906" spans="1:10">
      <c r="A3906" s="24">
        <v>1</v>
      </c>
      <c r="B3906" s="25" t="s">
        <v>23</v>
      </c>
      <c r="C3906" s="26">
        <v>15</v>
      </c>
      <c r="D3906" s="27">
        <v>79305</v>
      </c>
      <c r="E3906" s="28">
        <f t="shared" ref="E3906:E3923" si="440">D3906*C3906</f>
        <v>1189575</v>
      </c>
      <c r="F3906" s="29">
        <v>0</v>
      </c>
      <c r="G3906" s="30">
        <f t="shared" ref="G3906:G3923" si="441">E3906-E3906*F3906</f>
        <v>1189575</v>
      </c>
      <c r="H3906" s="31">
        <f>D3906/1.08</f>
        <v>73430.555555555547</v>
      </c>
      <c r="I3906" s="59"/>
      <c r="J3906" s="63">
        <f t="shared" ref="J3906:J3923" si="442">H3906*C3906</f>
        <v>1101458.3333333333</v>
      </c>
    </row>
    <row r="3907" spans="1:10">
      <c r="A3907" s="120">
        <v>2</v>
      </c>
      <c r="B3907" s="121" t="s">
        <v>25</v>
      </c>
      <c r="C3907" s="126">
        <v>10</v>
      </c>
      <c r="D3907" s="33">
        <v>128591</v>
      </c>
      <c r="E3907" s="123">
        <f t="shared" si="440"/>
        <v>1285910</v>
      </c>
      <c r="F3907" s="29">
        <v>0</v>
      </c>
      <c r="G3907" s="125">
        <f t="shared" si="441"/>
        <v>1285910</v>
      </c>
      <c r="H3907" s="31">
        <f>D3907/1.08</f>
        <v>119065.74074074073</v>
      </c>
      <c r="I3907" s="129"/>
      <c r="J3907" s="63">
        <f t="shared" si="442"/>
        <v>1190657.4074074072</v>
      </c>
    </row>
    <row r="3908" spans="1:10">
      <c r="A3908" s="24">
        <v>3</v>
      </c>
      <c r="B3908" s="25" t="s">
        <v>26</v>
      </c>
      <c r="C3908" s="88"/>
      <c r="D3908" s="27">
        <v>60043</v>
      </c>
      <c r="E3908" s="28">
        <f t="shared" si="440"/>
        <v>0</v>
      </c>
      <c r="F3908" s="29">
        <v>0</v>
      </c>
      <c r="G3908" s="30">
        <f t="shared" si="441"/>
        <v>0</v>
      </c>
      <c r="H3908" s="31">
        <f>D3908/1.08</f>
        <v>55595.370370370365</v>
      </c>
      <c r="I3908" s="59"/>
      <c r="J3908" s="63">
        <f t="shared" si="442"/>
        <v>0</v>
      </c>
    </row>
    <row r="3909" spans="1:10">
      <c r="A3909" s="24">
        <v>4</v>
      </c>
      <c r="B3909" s="25" t="s">
        <v>27</v>
      </c>
      <c r="C3909" s="35"/>
      <c r="D3909" s="27">
        <v>115781</v>
      </c>
      <c r="E3909" s="28">
        <f t="shared" si="440"/>
        <v>0</v>
      </c>
      <c r="F3909" s="29">
        <v>0</v>
      </c>
      <c r="G3909" s="30">
        <f t="shared" si="441"/>
        <v>0</v>
      </c>
      <c r="H3909" s="31">
        <f>D3909/1.08</f>
        <v>107204.62962962962</v>
      </c>
      <c r="I3909" s="59"/>
      <c r="J3909" s="63">
        <f t="shared" si="442"/>
        <v>0</v>
      </c>
    </row>
    <row r="3910" spans="1:10">
      <c r="A3910" s="24">
        <v>5</v>
      </c>
      <c r="B3910" s="25" t="s">
        <v>28</v>
      </c>
      <c r="C3910" s="32"/>
      <c r="D3910" s="33">
        <v>119943</v>
      </c>
      <c r="E3910" s="123">
        <f t="shared" si="440"/>
        <v>0</v>
      </c>
      <c r="F3910" s="124">
        <v>0.25</v>
      </c>
      <c r="G3910" s="125">
        <f t="shared" si="441"/>
        <v>0</v>
      </c>
      <c r="H3910" s="128">
        <f>D3910/1.08*0.75</f>
        <v>83293.75</v>
      </c>
      <c r="I3910" s="59"/>
      <c r="J3910" s="63">
        <f t="shared" si="442"/>
        <v>0</v>
      </c>
    </row>
    <row r="3911" spans="1:10">
      <c r="A3911" s="24">
        <v>6</v>
      </c>
      <c r="B3911" s="25" t="s">
        <v>29</v>
      </c>
      <c r="C3911" s="26"/>
      <c r="D3911" s="27">
        <v>94810</v>
      </c>
      <c r="E3911" s="28">
        <f t="shared" si="440"/>
        <v>0</v>
      </c>
      <c r="F3911" s="29">
        <v>0</v>
      </c>
      <c r="G3911" s="30">
        <f t="shared" si="441"/>
        <v>0</v>
      </c>
      <c r="H3911" s="31">
        <f t="shared" ref="H3911:H3923" si="443">D3911/1.08</f>
        <v>87787.037037037036</v>
      </c>
      <c r="I3911" s="59"/>
      <c r="J3911" s="63">
        <f t="shared" si="442"/>
        <v>0</v>
      </c>
    </row>
    <row r="3912" spans="1:10">
      <c r="A3912" s="24">
        <v>7</v>
      </c>
      <c r="B3912" s="25" t="s">
        <v>30</v>
      </c>
      <c r="C3912" s="34"/>
      <c r="D3912" s="27">
        <v>141396</v>
      </c>
      <c r="E3912" s="28">
        <f t="shared" si="440"/>
        <v>0</v>
      </c>
      <c r="F3912" s="29">
        <v>0</v>
      </c>
      <c r="G3912" s="30">
        <f t="shared" si="441"/>
        <v>0</v>
      </c>
      <c r="H3912" s="31">
        <f t="shared" si="443"/>
        <v>130922.22222222222</v>
      </c>
      <c r="I3912" s="59"/>
      <c r="J3912" s="63">
        <f t="shared" si="442"/>
        <v>0</v>
      </c>
    </row>
    <row r="3913" spans="1:10">
      <c r="A3913" s="24">
        <v>8</v>
      </c>
      <c r="B3913" s="25" t="s">
        <v>31</v>
      </c>
      <c r="C3913" s="26"/>
      <c r="D3913" s="27">
        <v>232931</v>
      </c>
      <c r="E3913" s="28">
        <f t="shared" si="440"/>
        <v>0</v>
      </c>
      <c r="F3913" s="29">
        <v>0</v>
      </c>
      <c r="G3913" s="30">
        <f t="shared" si="441"/>
        <v>0</v>
      </c>
      <c r="H3913" s="31">
        <f t="shared" si="443"/>
        <v>215676.85185185182</v>
      </c>
      <c r="I3913" s="59"/>
      <c r="J3913" s="63">
        <f t="shared" si="442"/>
        <v>0</v>
      </c>
    </row>
    <row r="3914" spans="1:10">
      <c r="A3914" s="24">
        <v>9</v>
      </c>
      <c r="B3914" s="36" t="s">
        <v>32</v>
      </c>
      <c r="C3914" s="26"/>
      <c r="D3914" s="27">
        <v>101534</v>
      </c>
      <c r="E3914" s="28">
        <f t="shared" si="440"/>
        <v>0</v>
      </c>
      <c r="F3914" s="29">
        <v>0</v>
      </c>
      <c r="G3914" s="30">
        <f t="shared" si="441"/>
        <v>0</v>
      </c>
      <c r="H3914" s="31">
        <f t="shared" si="443"/>
        <v>94012.962962962964</v>
      </c>
      <c r="I3914" s="59"/>
      <c r="J3914" s="63">
        <f t="shared" si="442"/>
        <v>0</v>
      </c>
    </row>
    <row r="3915" spans="1:10">
      <c r="A3915" s="168">
        <v>10</v>
      </c>
      <c r="B3915" s="36" t="s">
        <v>33</v>
      </c>
      <c r="C3915" s="37"/>
      <c r="D3915" s="27">
        <v>110148</v>
      </c>
      <c r="E3915" s="156">
        <f t="shared" si="440"/>
        <v>0</v>
      </c>
      <c r="F3915" s="157">
        <v>0</v>
      </c>
      <c r="G3915" s="30">
        <f t="shared" si="441"/>
        <v>0</v>
      </c>
      <c r="H3915" s="170">
        <f t="shared" si="443"/>
        <v>101988.88888888888</v>
      </c>
      <c r="I3915" s="183"/>
      <c r="J3915" s="158">
        <f t="shared" si="442"/>
        <v>0</v>
      </c>
    </row>
    <row r="3916" spans="1:10">
      <c r="A3916" s="24">
        <v>11</v>
      </c>
      <c r="B3916" s="25" t="s">
        <v>34</v>
      </c>
      <c r="C3916" s="37"/>
      <c r="D3916" s="27">
        <v>54198</v>
      </c>
      <c r="E3916" s="28">
        <f t="shared" si="440"/>
        <v>0</v>
      </c>
      <c r="F3916" s="29">
        <v>0</v>
      </c>
      <c r="G3916" s="30">
        <f t="shared" si="441"/>
        <v>0</v>
      </c>
      <c r="H3916" s="31">
        <f t="shared" si="443"/>
        <v>50183.333333333328</v>
      </c>
      <c r="I3916" s="59"/>
      <c r="J3916" s="63">
        <f t="shared" si="442"/>
        <v>0</v>
      </c>
    </row>
    <row r="3917" spans="1:10">
      <c r="A3917" s="24">
        <v>12</v>
      </c>
      <c r="B3917" s="25" t="s">
        <v>35</v>
      </c>
      <c r="C3917" s="37"/>
      <c r="D3917" s="27">
        <v>49680</v>
      </c>
      <c r="E3917" s="28">
        <f t="shared" si="440"/>
        <v>0</v>
      </c>
      <c r="F3917" s="29">
        <v>0</v>
      </c>
      <c r="G3917" s="30">
        <f t="shared" si="441"/>
        <v>0</v>
      </c>
      <c r="H3917" s="31">
        <f t="shared" si="443"/>
        <v>46000</v>
      </c>
      <c r="I3917" s="59"/>
      <c r="J3917" s="63">
        <f t="shared" si="442"/>
        <v>0</v>
      </c>
    </row>
    <row r="3918" spans="1:10">
      <c r="A3918" s="168">
        <v>13</v>
      </c>
      <c r="B3918" s="25" t="s">
        <v>36</v>
      </c>
      <c r="C3918" s="37"/>
      <c r="D3918" s="38">
        <v>64152</v>
      </c>
      <c r="E3918" s="156">
        <f t="shared" si="440"/>
        <v>0</v>
      </c>
      <c r="F3918" s="157">
        <v>0</v>
      </c>
      <c r="G3918" s="30">
        <f t="shared" si="441"/>
        <v>0</v>
      </c>
      <c r="H3918" s="170">
        <f t="shared" si="443"/>
        <v>59399.999999999993</v>
      </c>
      <c r="I3918" s="183"/>
      <c r="J3918" s="158">
        <f t="shared" si="442"/>
        <v>0</v>
      </c>
    </row>
    <row r="3919" spans="1:10">
      <c r="A3919" s="168">
        <v>14</v>
      </c>
      <c r="B3919" s="25" t="s">
        <v>37</v>
      </c>
      <c r="C3919" s="37"/>
      <c r="D3919" s="38">
        <v>65934</v>
      </c>
      <c r="E3919" s="156">
        <f t="shared" si="440"/>
        <v>0</v>
      </c>
      <c r="F3919" s="157">
        <v>0</v>
      </c>
      <c r="G3919" s="30">
        <f t="shared" si="441"/>
        <v>0</v>
      </c>
      <c r="H3919" s="170">
        <f t="shared" si="443"/>
        <v>61049.999999999993</v>
      </c>
      <c r="I3919" s="183"/>
      <c r="J3919" s="158">
        <f t="shared" si="442"/>
        <v>0</v>
      </c>
    </row>
    <row r="3920" spans="1:10">
      <c r="A3920" s="168">
        <v>15</v>
      </c>
      <c r="B3920" s="25" t="s">
        <v>38</v>
      </c>
      <c r="C3920" s="37"/>
      <c r="D3920" s="38">
        <v>76626</v>
      </c>
      <c r="E3920" s="156">
        <f t="shared" si="440"/>
        <v>0</v>
      </c>
      <c r="F3920" s="157">
        <v>0</v>
      </c>
      <c r="G3920" s="30">
        <f t="shared" si="441"/>
        <v>0</v>
      </c>
      <c r="H3920" s="170">
        <f t="shared" si="443"/>
        <v>70950</v>
      </c>
      <c r="I3920" s="183"/>
      <c r="J3920" s="158">
        <f t="shared" si="442"/>
        <v>0</v>
      </c>
    </row>
    <row r="3921" spans="1:10">
      <c r="A3921" s="168">
        <v>16</v>
      </c>
      <c r="B3921" s="25" t="s">
        <v>39</v>
      </c>
      <c r="C3921" s="37"/>
      <c r="D3921" s="38">
        <v>80190</v>
      </c>
      <c r="E3921" s="156">
        <f t="shared" si="440"/>
        <v>0</v>
      </c>
      <c r="F3921" s="157">
        <v>0</v>
      </c>
      <c r="G3921" s="30">
        <f t="shared" si="441"/>
        <v>0</v>
      </c>
      <c r="H3921" s="170">
        <f t="shared" si="443"/>
        <v>74250</v>
      </c>
      <c r="I3921" s="183"/>
      <c r="J3921" s="158">
        <f t="shared" si="442"/>
        <v>0</v>
      </c>
    </row>
    <row r="3922" spans="1:10">
      <c r="A3922" s="168">
        <v>17</v>
      </c>
      <c r="B3922" s="25" t="s">
        <v>40</v>
      </c>
      <c r="C3922" s="37"/>
      <c r="D3922" s="38">
        <v>113832</v>
      </c>
      <c r="E3922" s="156">
        <f t="shared" si="440"/>
        <v>0</v>
      </c>
      <c r="F3922" s="157">
        <v>0</v>
      </c>
      <c r="G3922" s="30">
        <f t="shared" si="441"/>
        <v>0</v>
      </c>
      <c r="H3922" s="170">
        <f t="shared" si="443"/>
        <v>105400</v>
      </c>
      <c r="I3922" s="183"/>
      <c r="J3922" s="158">
        <f t="shared" si="442"/>
        <v>0</v>
      </c>
    </row>
    <row r="3923" spans="1:10">
      <c r="A3923" s="168">
        <v>18</v>
      </c>
      <c r="B3923" s="25" t="s">
        <v>41</v>
      </c>
      <c r="C3923" s="37"/>
      <c r="D3923" s="38">
        <v>98010</v>
      </c>
      <c r="E3923" s="156">
        <f t="shared" si="440"/>
        <v>0</v>
      </c>
      <c r="F3923" s="157">
        <v>0</v>
      </c>
      <c r="G3923" s="30">
        <f t="shared" si="441"/>
        <v>0</v>
      </c>
      <c r="H3923" s="170">
        <f t="shared" si="443"/>
        <v>90750</v>
      </c>
      <c r="I3923" s="183"/>
      <c r="J3923" s="158">
        <f t="shared" si="442"/>
        <v>0</v>
      </c>
    </row>
    <row r="3924" spans="1:10" ht="17.25">
      <c r="A3924" s="40"/>
      <c r="B3924" s="41" t="s">
        <v>42</v>
      </c>
      <c r="C3924" s="42">
        <f>SUM(C3906:C3923)</f>
        <v>25</v>
      </c>
      <c r="D3924" s="42"/>
      <c r="E3924" s="43">
        <f>SUM(E3906:E3923)</f>
        <v>2475485</v>
      </c>
      <c r="F3924" s="43"/>
      <c r="G3924" s="44">
        <f>SUM(G3906:G3923)</f>
        <v>2475485</v>
      </c>
      <c r="H3924" s="45"/>
      <c r="I3924" s="64"/>
      <c r="J3924" s="45">
        <f>SUM(J3906:J3923)</f>
        <v>2292115.7407407407</v>
      </c>
    </row>
    <row r="3925" spans="1:10" ht="31.5">
      <c r="A3925" s="46"/>
      <c r="B3925" s="47"/>
      <c r="C3925" s="48"/>
      <c r="D3925" s="48"/>
      <c r="E3925" s="49"/>
      <c r="F3925" s="49"/>
      <c r="G3925" s="50"/>
      <c r="H3925" s="51"/>
      <c r="I3925" s="65"/>
      <c r="J3925" s="184">
        <f>J3924*0.08</f>
        <v>183369.25925925927</v>
      </c>
    </row>
    <row r="3926" spans="1:10" ht="18">
      <c r="A3926" s="283" t="s">
        <v>43</v>
      </c>
      <c r="B3926" s="283"/>
      <c r="C3926" s="284" t="s">
        <v>44</v>
      </c>
      <c r="D3926" s="284"/>
      <c r="E3926" s="54"/>
      <c r="F3926" s="54"/>
      <c r="G3926" s="55" t="s">
        <v>45</v>
      </c>
      <c r="H3926" s="56"/>
      <c r="I3926" s="66"/>
      <c r="J3926" s="185">
        <f>SUM(J3924:J3925)</f>
        <v>2475485</v>
      </c>
    </row>
    <row r="3928" spans="1:10">
      <c r="B3928" s="131" t="s">
        <v>165</v>
      </c>
      <c r="C3928" s="131" t="s">
        <v>166</v>
      </c>
      <c r="D3928" s="131"/>
      <c r="E3928" s="131" t="s">
        <v>167</v>
      </c>
    </row>
    <row r="3931" spans="1:10" ht="15.75">
      <c r="A3931" s="279" t="s">
        <v>0</v>
      </c>
      <c r="B3931" s="279"/>
      <c r="C3931" s="279"/>
      <c r="D3931" s="279"/>
      <c r="E3931" s="279"/>
      <c r="F3931" s="279"/>
      <c r="G3931" s="279"/>
      <c r="H3931" s="3"/>
      <c r="I3931" s="182"/>
      <c r="J3931" s="3"/>
    </row>
    <row r="3932" spans="1:10" ht="15.75">
      <c r="A3932" s="279" t="s">
        <v>1</v>
      </c>
      <c r="B3932" s="279"/>
      <c r="C3932" s="279"/>
      <c r="D3932" s="279"/>
      <c r="E3932" s="279"/>
      <c r="F3932" s="279"/>
      <c r="G3932" s="279"/>
      <c r="H3932" s="176"/>
      <c r="I3932" s="176"/>
      <c r="J3932" s="176"/>
    </row>
    <row r="3933" spans="1:10" ht="15.75">
      <c r="A3933" s="279" t="s">
        <v>2</v>
      </c>
      <c r="B3933" s="279"/>
      <c r="C3933" s="279"/>
      <c r="D3933" s="279"/>
      <c r="E3933" s="279"/>
      <c r="F3933" s="279"/>
      <c r="G3933" s="279"/>
      <c r="H3933" s="3"/>
      <c r="I3933" s="59"/>
      <c r="J3933" s="3"/>
    </row>
    <row r="3934" spans="1:10" ht="15.75">
      <c r="A3934" s="279" t="s">
        <v>4</v>
      </c>
      <c r="B3934" s="279"/>
      <c r="C3934" s="279"/>
      <c r="D3934" s="279"/>
      <c r="E3934" s="279"/>
      <c r="F3934" s="279"/>
      <c r="G3934" s="279"/>
      <c r="H3934" s="3"/>
      <c r="I3934" s="59"/>
      <c r="J3934" s="3"/>
    </row>
    <row r="3935" spans="1:10" ht="15.75">
      <c r="A3935" s="280" t="s">
        <v>6</v>
      </c>
      <c r="B3935" s="280"/>
      <c r="C3935" s="280"/>
      <c r="D3935" s="280"/>
      <c r="E3935" s="280"/>
      <c r="F3935" s="280"/>
      <c r="G3935" s="280"/>
      <c r="H3935" s="3"/>
      <c r="I3935" s="59"/>
      <c r="J3935" s="3"/>
    </row>
    <row r="3936" spans="1:10" ht="27.75">
      <c r="A3936" s="9"/>
      <c r="B3936" s="9"/>
      <c r="C3936" s="281" t="s">
        <v>457</v>
      </c>
      <c r="D3936" s="281"/>
      <c r="E3936" s="281"/>
      <c r="F3936" s="281"/>
      <c r="G3936" s="281"/>
      <c r="H3936" s="3"/>
      <c r="I3936" s="59"/>
      <c r="J3936" s="3"/>
    </row>
    <row r="3937" spans="1:10" ht="15.75">
      <c r="A3937" s="11" t="s">
        <v>358</v>
      </c>
      <c r="B3937" s="12"/>
      <c r="C3937" s="13"/>
      <c r="D3937" s="286"/>
      <c r="E3937" s="286"/>
      <c r="F3937" s="286"/>
      <c r="G3937" s="286"/>
      <c r="H3937" s="15"/>
      <c r="I3937" s="59"/>
      <c r="J3937" s="3"/>
    </row>
    <row r="3938" spans="1:10" ht="15.75">
      <c r="A3938" s="11" t="s">
        <v>9</v>
      </c>
      <c r="B3938" s="286" t="s">
        <v>449</v>
      </c>
      <c r="C3938" s="286"/>
      <c r="D3938" s="286"/>
      <c r="E3938" s="286"/>
      <c r="F3938" s="286"/>
      <c r="G3938" s="16"/>
      <c r="H3938" s="20" t="s">
        <v>161</v>
      </c>
      <c r="I3938" s="62">
        <v>12442</v>
      </c>
      <c r="J3938" s="61"/>
    </row>
    <row r="3939" spans="1:10" ht="18.75">
      <c r="A3939" s="11" t="s">
        <v>11</v>
      </c>
      <c r="B3939" s="303"/>
      <c r="C3939" s="303"/>
      <c r="D3939" s="303"/>
      <c r="E3939" s="303"/>
      <c r="F3939" s="303"/>
      <c r="G3939" s="180"/>
      <c r="H3939" s="180"/>
      <c r="I3939" s="180"/>
      <c r="J3939" s="3"/>
    </row>
    <row r="3940" spans="1:10" ht="15.75">
      <c r="A3940" s="21" t="s">
        <v>14</v>
      </c>
      <c r="B3940" s="181"/>
      <c r="C3940" s="21" t="s">
        <v>17</v>
      </c>
      <c r="D3940" s="22" t="s">
        <v>18</v>
      </c>
      <c r="E3940" s="23" t="s">
        <v>19</v>
      </c>
      <c r="F3940" s="23" t="s">
        <v>20</v>
      </c>
      <c r="G3940" s="21" t="s">
        <v>21</v>
      </c>
      <c r="H3940" s="3"/>
      <c r="I3940" s="59"/>
      <c r="J3940" s="3"/>
    </row>
    <row r="3941" spans="1:10">
      <c r="A3941" s="24">
        <v>1</v>
      </c>
      <c r="B3941" s="25" t="s">
        <v>23</v>
      </c>
      <c r="C3941" s="26"/>
      <c r="D3941" s="27">
        <v>79305</v>
      </c>
      <c r="E3941" s="28">
        <f t="shared" ref="E3941:E3958" si="444">D3941*C3941</f>
        <v>0</v>
      </c>
      <c r="F3941" s="29">
        <v>0</v>
      </c>
      <c r="G3941" s="30">
        <f t="shared" ref="G3941:G3958" si="445">E3941-E3941*F3941</f>
        <v>0</v>
      </c>
      <c r="H3941" s="31">
        <f>D3941/1.08</f>
        <v>73430.555555555547</v>
      </c>
      <c r="I3941" s="59"/>
      <c r="J3941" s="63">
        <f t="shared" ref="J3941:J3958" si="446">H3941*C3941</f>
        <v>0</v>
      </c>
    </row>
    <row r="3942" spans="1:10">
      <c r="A3942" s="120">
        <v>2</v>
      </c>
      <c r="B3942" s="121" t="s">
        <v>25</v>
      </c>
      <c r="C3942" s="126"/>
      <c r="D3942" s="33">
        <v>128591</v>
      </c>
      <c r="E3942" s="123">
        <f t="shared" si="444"/>
        <v>0</v>
      </c>
      <c r="F3942" s="29">
        <v>0</v>
      </c>
      <c r="G3942" s="125">
        <f t="shared" si="445"/>
        <v>0</v>
      </c>
      <c r="H3942" s="31">
        <f>D3942/1.08</f>
        <v>119065.74074074073</v>
      </c>
      <c r="I3942" s="129"/>
      <c r="J3942" s="63">
        <f t="shared" si="446"/>
        <v>0</v>
      </c>
    </row>
    <row r="3943" spans="1:10">
      <c r="A3943" s="24">
        <v>3</v>
      </c>
      <c r="B3943" s="25" t="s">
        <v>26</v>
      </c>
      <c r="C3943" s="88"/>
      <c r="D3943" s="27">
        <v>60043</v>
      </c>
      <c r="E3943" s="28">
        <f t="shared" si="444"/>
        <v>0</v>
      </c>
      <c r="F3943" s="29">
        <v>0</v>
      </c>
      <c r="G3943" s="30">
        <f t="shared" si="445"/>
        <v>0</v>
      </c>
      <c r="H3943" s="31">
        <f>D3943/1.08</f>
        <v>55595.370370370365</v>
      </c>
      <c r="I3943" s="59"/>
      <c r="J3943" s="63">
        <f t="shared" si="446"/>
        <v>0</v>
      </c>
    </row>
    <row r="3944" spans="1:10">
      <c r="A3944" s="24">
        <v>4</v>
      </c>
      <c r="B3944" s="25" t="s">
        <v>27</v>
      </c>
      <c r="C3944" s="35"/>
      <c r="D3944" s="27">
        <v>115781</v>
      </c>
      <c r="E3944" s="28">
        <f t="shared" si="444"/>
        <v>0</v>
      </c>
      <c r="F3944" s="29">
        <v>0</v>
      </c>
      <c r="G3944" s="30">
        <f t="shared" si="445"/>
        <v>0</v>
      </c>
      <c r="H3944" s="31">
        <f>D3944/1.08</f>
        <v>107204.62962962962</v>
      </c>
      <c r="I3944" s="59"/>
      <c r="J3944" s="63">
        <f t="shared" si="446"/>
        <v>0</v>
      </c>
    </row>
    <row r="3945" spans="1:10">
      <c r="A3945" s="24">
        <v>5</v>
      </c>
      <c r="B3945" s="25" t="s">
        <v>28</v>
      </c>
      <c r="C3945" s="32">
        <v>10</v>
      </c>
      <c r="D3945" s="33">
        <v>119943</v>
      </c>
      <c r="E3945" s="123">
        <f t="shared" si="444"/>
        <v>1199430</v>
      </c>
      <c r="F3945" s="124">
        <v>0.25</v>
      </c>
      <c r="G3945" s="125">
        <f t="shared" si="445"/>
        <v>899572.5</v>
      </c>
      <c r="H3945" s="128">
        <f>D3945/1.08*0.75</f>
        <v>83293.75</v>
      </c>
      <c r="I3945" s="59"/>
      <c r="J3945" s="63">
        <f t="shared" si="446"/>
        <v>832937.5</v>
      </c>
    </row>
    <row r="3946" spans="1:10">
      <c r="A3946" s="24">
        <v>6</v>
      </c>
      <c r="B3946" s="25" t="s">
        <v>29</v>
      </c>
      <c r="C3946" s="26"/>
      <c r="D3946" s="27">
        <v>94810</v>
      </c>
      <c r="E3946" s="28">
        <f t="shared" si="444"/>
        <v>0</v>
      </c>
      <c r="F3946" s="29">
        <v>0</v>
      </c>
      <c r="G3946" s="30">
        <f t="shared" si="445"/>
        <v>0</v>
      </c>
      <c r="H3946" s="31">
        <f t="shared" ref="H3946:H3958" si="447">D3946/1.08</f>
        <v>87787.037037037036</v>
      </c>
      <c r="I3946" s="59"/>
      <c r="J3946" s="63">
        <f t="shared" si="446"/>
        <v>0</v>
      </c>
    </row>
    <row r="3947" spans="1:10">
      <c r="A3947" s="24">
        <v>7</v>
      </c>
      <c r="B3947" s="25" t="s">
        <v>30</v>
      </c>
      <c r="C3947" s="34"/>
      <c r="D3947" s="27">
        <v>141396</v>
      </c>
      <c r="E3947" s="28">
        <f t="shared" si="444"/>
        <v>0</v>
      </c>
      <c r="F3947" s="29">
        <v>0</v>
      </c>
      <c r="G3947" s="30">
        <f t="shared" si="445"/>
        <v>0</v>
      </c>
      <c r="H3947" s="31">
        <f t="shared" si="447"/>
        <v>130922.22222222222</v>
      </c>
      <c r="I3947" s="59"/>
      <c r="J3947" s="63">
        <f t="shared" si="446"/>
        <v>0</v>
      </c>
    </row>
    <row r="3948" spans="1:10">
      <c r="A3948" s="24">
        <v>8</v>
      </c>
      <c r="B3948" s="25" t="s">
        <v>31</v>
      </c>
      <c r="C3948" s="26"/>
      <c r="D3948" s="27">
        <v>232931</v>
      </c>
      <c r="E3948" s="28">
        <f t="shared" si="444"/>
        <v>0</v>
      </c>
      <c r="F3948" s="29">
        <v>0</v>
      </c>
      <c r="G3948" s="30">
        <f t="shared" si="445"/>
        <v>0</v>
      </c>
      <c r="H3948" s="31">
        <f t="shared" si="447"/>
        <v>215676.85185185182</v>
      </c>
      <c r="I3948" s="59"/>
      <c r="J3948" s="63">
        <f t="shared" si="446"/>
        <v>0</v>
      </c>
    </row>
    <row r="3949" spans="1:10">
      <c r="A3949" s="24">
        <v>9</v>
      </c>
      <c r="B3949" s="36" t="s">
        <v>32</v>
      </c>
      <c r="C3949" s="26"/>
      <c r="D3949" s="27">
        <v>101534</v>
      </c>
      <c r="E3949" s="28">
        <f t="shared" si="444"/>
        <v>0</v>
      </c>
      <c r="F3949" s="29">
        <v>0</v>
      </c>
      <c r="G3949" s="30">
        <f t="shared" si="445"/>
        <v>0</v>
      </c>
      <c r="H3949" s="31">
        <f t="shared" si="447"/>
        <v>94012.962962962964</v>
      </c>
      <c r="I3949" s="59"/>
      <c r="J3949" s="63">
        <f t="shared" si="446"/>
        <v>0</v>
      </c>
    </row>
    <row r="3950" spans="1:10">
      <c r="A3950" s="168">
        <v>10</v>
      </c>
      <c r="B3950" s="36" t="s">
        <v>33</v>
      </c>
      <c r="C3950" s="37"/>
      <c r="D3950" s="27">
        <v>110148</v>
      </c>
      <c r="E3950" s="156">
        <f t="shared" si="444"/>
        <v>0</v>
      </c>
      <c r="F3950" s="157">
        <v>0</v>
      </c>
      <c r="G3950" s="30">
        <f t="shared" si="445"/>
        <v>0</v>
      </c>
      <c r="H3950" s="170">
        <f t="shared" si="447"/>
        <v>101988.88888888888</v>
      </c>
      <c r="I3950" s="183"/>
      <c r="J3950" s="158">
        <f t="shared" si="446"/>
        <v>0</v>
      </c>
    </row>
    <row r="3951" spans="1:10">
      <c r="A3951" s="24">
        <v>11</v>
      </c>
      <c r="B3951" s="25" t="s">
        <v>34</v>
      </c>
      <c r="C3951" s="37"/>
      <c r="D3951" s="27">
        <v>54198</v>
      </c>
      <c r="E3951" s="28">
        <f t="shared" si="444"/>
        <v>0</v>
      </c>
      <c r="F3951" s="29">
        <v>0</v>
      </c>
      <c r="G3951" s="30">
        <f t="shared" si="445"/>
        <v>0</v>
      </c>
      <c r="H3951" s="31">
        <f t="shared" si="447"/>
        <v>50183.333333333328</v>
      </c>
      <c r="I3951" s="59"/>
      <c r="J3951" s="63">
        <f t="shared" si="446"/>
        <v>0</v>
      </c>
    </row>
    <row r="3952" spans="1:10">
      <c r="A3952" s="24">
        <v>12</v>
      </c>
      <c r="B3952" s="25" t="s">
        <v>35</v>
      </c>
      <c r="C3952" s="37"/>
      <c r="D3952" s="27">
        <v>49680</v>
      </c>
      <c r="E3952" s="28">
        <f t="shared" si="444"/>
        <v>0</v>
      </c>
      <c r="F3952" s="29">
        <v>0</v>
      </c>
      <c r="G3952" s="30">
        <f t="shared" si="445"/>
        <v>0</v>
      </c>
      <c r="H3952" s="31">
        <f t="shared" si="447"/>
        <v>46000</v>
      </c>
      <c r="I3952" s="59"/>
      <c r="J3952" s="63">
        <f t="shared" si="446"/>
        <v>0</v>
      </c>
    </row>
    <row r="3953" spans="1:10">
      <c r="A3953" s="168">
        <v>13</v>
      </c>
      <c r="B3953" s="25" t="s">
        <v>36</v>
      </c>
      <c r="C3953" s="37"/>
      <c r="D3953" s="38">
        <v>64152</v>
      </c>
      <c r="E3953" s="156">
        <f t="shared" si="444"/>
        <v>0</v>
      </c>
      <c r="F3953" s="157">
        <v>0</v>
      </c>
      <c r="G3953" s="30">
        <f t="shared" si="445"/>
        <v>0</v>
      </c>
      <c r="H3953" s="170">
        <f t="shared" si="447"/>
        <v>59399.999999999993</v>
      </c>
      <c r="I3953" s="183"/>
      <c r="J3953" s="158">
        <f t="shared" si="446"/>
        <v>0</v>
      </c>
    </row>
    <row r="3954" spans="1:10">
      <c r="A3954" s="168">
        <v>14</v>
      </c>
      <c r="B3954" s="25" t="s">
        <v>37</v>
      </c>
      <c r="C3954" s="37"/>
      <c r="D3954" s="38">
        <v>65934</v>
      </c>
      <c r="E3954" s="156">
        <f t="shared" si="444"/>
        <v>0</v>
      </c>
      <c r="F3954" s="157">
        <v>0</v>
      </c>
      <c r="G3954" s="30">
        <f t="shared" si="445"/>
        <v>0</v>
      </c>
      <c r="H3954" s="170">
        <f t="shared" si="447"/>
        <v>61049.999999999993</v>
      </c>
      <c r="I3954" s="183"/>
      <c r="J3954" s="158">
        <f t="shared" si="446"/>
        <v>0</v>
      </c>
    </row>
    <row r="3955" spans="1:10">
      <c r="A3955" s="168">
        <v>15</v>
      </c>
      <c r="B3955" s="25" t="s">
        <v>38</v>
      </c>
      <c r="C3955" s="37">
        <v>10</v>
      </c>
      <c r="D3955" s="38">
        <v>76626</v>
      </c>
      <c r="E3955" s="156">
        <f t="shared" si="444"/>
        <v>766260</v>
      </c>
      <c r="F3955" s="157">
        <v>0</v>
      </c>
      <c r="G3955" s="30">
        <f t="shared" si="445"/>
        <v>766260</v>
      </c>
      <c r="H3955" s="170">
        <f t="shared" si="447"/>
        <v>70950</v>
      </c>
      <c r="I3955" s="183"/>
      <c r="J3955" s="158">
        <f t="shared" si="446"/>
        <v>709500</v>
      </c>
    </row>
    <row r="3956" spans="1:10">
      <c r="A3956" s="168">
        <v>16</v>
      </c>
      <c r="B3956" s="25" t="s">
        <v>39</v>
      </c>
      <c r="C3956" s="37">
        <v>10</v>
      </c>
      <c r="D3956" s="38">
        <v>80190</v>
      </c>
      <c r="E3956" s="156">
        <f t="shared" si="444"/>
        <v>801900</v>
      </c>
      <c r="F3956" s="157">
        <v>0</v>
      </c>
      <c r="G3956" s="30">
        <f t="shared" si="445"/>
        <v>801900</v>
      </c>
      <c r="H3956" s="170">
        <f t="shared" si="447"/>
        <v>74250</v>
      </c>
      <c r="I3956" s="183"/>
      <c r="J3956" s="158">
        <f t="shared" si="446"/>
        <v>742500</v>
      </c>
    </row>
    <row r="3957" spans="1:10">
      <c r="A3957" s="168">
        <v>17</v>
      </c>
      <c r="B3957" s="25" t="s">
        <v>40</v>
      </c>
      <c r="C3957" s="37"/>
      <c r="D3957" s="38">
        <v>113832</v>
      </c>
      <c r="E3957" s="156">
        <f t="shared" si="444"/>
        <v>0</v>
      </c>
      <c r="F3957" s="157">
        <v>0</v>
      </c>
      <c r="G3957" s="30">
        <f t="shared" si="445"/>
        <v>0</v>
      </c>
      <c r="H3957" s="170">
        <f t="shared" si="447"/>
        <v>105400</v>
      </c>
      <c r="I3957" s="183"/>
      <c r="J3957" s="158">
        <f t="shared" si="446"/>
        <v>0</v>
      </c>
    </row>
    <row r="3958" spans="1:10">
      <c r="A3958" s="168">
        <v>18</v>
      </c>
      <c r="B3958" s="25" t="s">
        <v>41</v>
      </c>
      <c r="C3958" s="37"/>
      <c r="D3958" s="38">
        <v>98010</v>
      </c>
      <c r="E3958" s="156">
        <f t="shared" si="444"/>
        <v>0</v>
      </c>
      <c r="F3958" s="157">
        <v>0</v>
      </c>
      <c r="G3958" s="30">
        <f t="shared" si="445"/>
        <v>0</v>
      </c>
      <c r="H3958" s="170">
        <f t="shared" si="447"/>
        <v>90750</v>
      </c>
      <c r="I3958" s="183"/>
      <c r="J3958" s="158">
        <f t="shared" si="446"/>
        <v>0</v>
      </c>
    </row>
    <row r="3959" spans="1:10" ht="17.25">
      <c r="A3959" s="40"/>
      <c r="B3959" s="41" t="s">
        <v>42</v>
      </c>
      <c r="C3959" s="42">
        <f>SUM(C3941:C3958)</f>
        <v>30</v>
      </c>
      <c r="D3959" s="42"/>
      <c r="E3959" s="43">
        <f>SUM(E3941:E3958)</f>
        <v>2767590</v>
      </c>
      <c r="F3959" s="43"/>
      <c r="G3959" s="44">
        <f>SUM(G3941:G3958)</f>
        <v>2467732.5</v>
      </c>
      <c r="H3959" s="45"/>
      <c r="I3959" s="64"/>
      <c r="J3959" s="45">
        <f>SUM(J3941:J3958)</f>
        <v>2284937.5</v>
      </c>
    </row>
    <row r="3960" spans="1:10" ht="31.5">
      <c r="A3960" s="46"/>
      <c r="B3960" s="47"/>
      <c r="C3960" s="48"/>
      <c r="D3960" s="48"/>
      <c r="E3960" s="49"/>
      <c r="F3960" s="49"/>
      <c r="G3960" s="50"/>
      <c r="H3960" s="51"/>
      <c r="I3960" s="65"/>
      <c r="J3960" s="184">
        <f>J3959*0.08</f>
        <v>182795</v>
      </c>
    </row>
    <row r="3961" spans="1:10" ht="18">
      <c r="A3961" s="283" t="s">
        <v>43</v>
      </c>
      <c r="B3961" s="283"/>
      <c r="C3961" s="284" t="s">
        <v>44</v>
      </c>
      <c r="D3961" s="284"/>
      <c r="E3961" s="54"/>
      <c r="F3961" s="54"/>
      <c r="G3961" s="55" t="s">
        <v>45</v>
      </c>
      <c r="H3961" s="56"/>
      <c r="I3961" s="66"/>
      <c r="J3961" s="185">
        <f>SUM(J3959:J3960)</f>
        <v>2467732.5</v>
      </c>
    </row>
    <row r="3963" spans="1:10">
      <c r="B3963" s="131" t="s">
        <v>165</v>
      </c>
      <c r="C3963" s="131" t="s">
        <v>166</v>
      </c>
      <c r="D3963" s="131"/>
      <c r="E3963" s="131" t="s">
        <v>167</v>
      </c>
    </row>
    <row r="3966" spans="1:10" ht="15.75">
      <c r="A3966" s="279" t="s">
        <v>0</v>
      </c>
      <c r="B3966" s="279"/>
      <c r="C3966" s="279"/>
      <c r="D3966" s="279"/>
      <c r="E3966" s="279"/>
      <c r="F3966" s="279"/>
      <c r="G3966" s="279"/>
      <c r="H3966" s="3"/>
      <c r="I3966" s="182"/>
      <c r="J3966" s="3"/>
    </row>
    <row r="3967" spans="1:10" ht="15.75">
      <c r="A3967" s="279" t="s">
        <v>1</v>
      </c>
      <c r="B3967" s="279"/>
      <c r="C3967" s="279"/>
      <c r="D3967" s="279"/>
      <c r="E3967" s="279"/>
      <c r="F3967" s="279"/>
      <c r="G3967" s="279"/>
      <c r="H3967" s="176"/>
      <c r="I3967" s="176"/>
      <c r="J3967" s="176"/>
    </row>
    <row r="3968" spans="1:10" ht="15.75">
      <c r="A3968" s="279" t="s">
        <v>2</v>
      </c>
      <c r="B3968" s="279"/>
      <c r="C3968" s="279"/>
      <c r="D3968" s="279"/>
      <c r="E3968" s="279"/>
      <c r="F3968" s="279"/>
      <c r="G3968" s="279"/>
      <c r="H3968" s="3"/>
      <c r="I3968" s="59"/>
      <c r="J3968" s="3"/>
    </row>
    <row r="3969" spans="1:10" ht="15.75">
      <c r="A3969" s="279" t="s">
        <v>4</v>
      </c>
      <c r="B3969" s="279"/>
      <c r="C3969" s="279"/>
      <c r="D3969" s="279"/>
      <c r="E3969" s="279"/>
      <c r="F3969" s="279"/>
      <c r="G3969" s="279"/>
      <c r="H3969" s="3"/>
      <c r="I3969" s="59"/>
      <c r="J3969" s="3"/>
    </row>
    <row r="3970" spans="1:10" ht="15.75">
      <c r="A3970" s="280" t="s">
        <v>6</v>
      </c>
      <c r="B3970" s="280"/>
      <c r="C3970" s="280"/>
      <c r="D3970" s="280"/>
      <c r="E3970" s="280"/>
      <c r="F3970" s="280"/>
      <c r="G3970" s="280"/>
      <c r="H3970" s="3"/>
      <c r="I3970" s="59"/>
      <c r="J3970" s="3"/>
    </row>
    <row r="3971" spans="1:10" ht="27.75">
      <c r="A3971" s="9"/>
      <c r="B3971" s="9"/>
      <c r="C3971" s="281" t="s">
        <v>457</v>
      </c>
      <c r="D3971" s="281"/>
      <c r="E3971" s="281"/>
      <c r="F3971" s="281"/>
      <c r="G3971" s="281"/>
      <c r="H3971" s="3"/>
      <c r="I3971" s="59"/>
      <c r="J3971" s="3"/>
    </row>
    <row r="3972" spans="1:10" ht="15.75">
      <c r="A3972" s="11" t="s">
        <v>358</v>
      </c>
      <c r="B3972" s="12"/>
      <c r="C3972" s="13"/>
      <c r="D3972" s="286"/>
      <c r="E3972" s="286"/>
      <c r="F3972" s="286"/>
      <c r="G3972" s="286"/>
      <c r="H3972" s="15"/>
      <c r="I3972" s="59"/>
      <c r="J3972" s="3"/>
    </row>
    <row r="3973" spans="1:10" ht="15.75">
      <c r="A3973" s="11" t="s">
        <v>9</v>
      </c>
      <c r="B3973" s="286" t="s">
        <v>447</v>
      </c>
      <c r="C3973" s="286"/>
      <c r="D3973" s="286"/>
      <c r="E3973" s="286"/>
      <c r="F3973" s="286"/>
      <c r="G3973" s="16"/>
      <c r="H3973" s="20" t="s">
        <v>161</v>
      </c>
      <c r="I3973" s="62">
        <v>12454</v>
      </c>
      <c r="J3973" s="61"/>
    </row>
    <row r="3974" spans="1:10" ht="18.75">
      <c r="A3974" s="11" t="s">
        <v>11</v>
      </c>
      <c r="B3974" s="303"/>
      <c r="C3974" s="303"/>
      <c r="D3974" s="303"/>
      <c r="E3974" s="303"/>
      <c r="F3974" s="303"/>
      <c r="G3974" s="180"/>
      <c r="H3974" s="180"/>
      <c r="I3974" s="180"/>
      <c r="J3974" s="3"/>
    </row>
    <row r="3975" spans="1:10" ht="15.75">
      <c r="A3975" s="21" t="s">
        <v>14</v>
      </c>
      <c r="B3975" s="181"/>
      <c r="C3975" s="21" t="s">
        <v>17</v>
      </c>
      <c r="D3975" s="22" t="s">
        <v>18</v>
      </c>
      <c r="E3975" s="23" t="s">
        <v>19</v>
      </c>
      <c r="F3975" s="23" t="s">
        <v>20</v>
      </c>
      <c r="G3975" s="21" t="s">
        <v>21</v>
      </c>
      <c r="H3975" s="3"/>
      <c r="I3975" s="59"/>
      <c r="J3975" s="3"/>
    </row>
    <row r="3976" spans="1:10">
      <c r="A3976" s="24">
        <v>1</v>
      </c>
      <c r="B3976" s="25" t="s">
        <v>23</v>
      </c>
      <c r="C3976" s="26"/>
      <c r="D3976" s="27">
        <v>79305</v>
      </c>
      <c r="E3976" s="28">
        <f t="shared" ref="E3976:E3993" si="448">D3976*C3976</f>
        <v>0</v>
      </c>
      <c r="F3976" s="29">
        <v>0</v>
      </c>
      <c r="G3976" s="30">
        <f t="shared" ref="G3976:G3993" si="449">E3976-E3976*F3976</f>
        <v>0</v>
      </c>
      <c r="H3976" s="31">
        <f>D3976/1.08</f>
        <v>73430.555555555547</v>
      </c>
      <c r="I3976" s="59"/>
      <c r="J3976" s="63">
        <f t="shared" ref="J3976:J3993" si="450">H3976*C3976</f>
        <v>0</v>
      </c>
    </row>
    <row r="3977" spans="1:10">
      <c r="A3977" s="120">
        <v>2</v>
      </c>
      <c r="B3977" s="121" t="s">
        <v>25</v>
      </c>
      <c r="C3977" s="126"/>
      <c r="D3977" s="33">
        <v>128591</v>
      </c>
      <c r="E3977" s="123">
        <f t="shared" si="448"/>
        <v>0</v>
      </c>
      <c r="F3977" s="29">
        <v>0</v>
      </c>
      <c r="G3977" s="125">
        <f t="shared" si="449"/>
        <v>0</v>
      </c>
      <c r="H3977" s="31">
        <f>D3977/1.08</f>
        <v>119065.74074074073</v>
      </c>
      <c r="I3977" s="129"/>
      <c r="J3977" s="63">
        <f t="shared" si="450"/>
        <v>0</v>
      </c>
    </row>
    <row r="3978" spans="1:10">
      <c r="A3978" s="24">
        <v>3</v>
      </c>
      <c r="B3978" s="25" t="s">
        <v>26</v>
      </c>
      <c r="C3978" s="88"/>
      <c r="D3978" s="27">
        <v>60043</v>
      </c>
      <c r="E3978" s="28">
        <f t="shared" si="448"/>
        <v>0</v>
      </c>
      <c r="F3978" s="29">
        <v>0</v>
      </c>
      <c r="G3978" s="30">
        <f t="shared" si="449"/>
        <v>0</v>
      </c>
      <c r="H3978" s="31">
        <f>D3978/1.08</f>
        <v>55595.370370370365</v>
      </c>
      <c r="I3978" s="59"/>
      <c r="J3978" s="63">
        <f t="shared" si="450"/>
        <v>0</v>
      </c>
    </row>
    <row r="3979" spans="1:10">
      <c r="A3979" s="24">
        <v>4</v>
      </c>
      <c r="B3979" s="25" t="s">
        <v>27</v>
      </c>
      <c r="C3979" s="35"/>
      <c r="D3979" s="27">
        <v>115781</v>
      </c>
      <c r="E3979" s="28">
        <f t="shared" si="448"/>
        <v>0</v>
      </c>
      <c r="F3979" s="29">
        <v>0</v>
      </c>
      <c r="G3979" s="30">
        <f t="shared" si="449"/>
        <v>0</v>
      </c>
      <c r="H3979" s="31">
        <f>D3979/1.08</f>
        <v>107204.62962962962</v>
      </c>
      <c r="I3979" s="59"/>
      <c r="J3979" s="63">
        <f t="shared" si="450"/>
        <v>0</v>
      </c>
    </row>
    <row r="3980" spans="1:10">
      <c r="A3980" s="24">
        <v>5</v>
      </c>
      <c r="B3980" s="25" t="s">
        <v>28</v>
      </c>
      <c r="C3980" s="32"/>
      <c r="D3980" s="33">
        <v>119943</v>
      </c>
      <c r="E3980" s="123">
        <f t="shared" si="448"/>
        <v>0</v>
      </c>
      <c r="F3980" s="124">
        <v>0.25</v>
      </c>
      <c r="G3980" s="125">
        <f t="shared" si="449"/>
        <v>0</v>
      </c>
      <c r="H3980" s="128">
        <f>D3980/1.08*0.75</f>
        <v>83293.75</v>
      </c>
      <c r="I3980" s="59"/>
      <c r="J3980" s="63">
        <f t="shared" si="450"/>
        <v>0</v>
      </c>
    </row>
    <row r="3981" spans="1:10">
      <c r="A3981" s="24">
        <v>6</v>
      </c>
      <c r="B3981" s="25" t="s">
        <v>29</v>
      </c>
      <c r="C3981" s="26"/>
      <c r="D3981" s="27">
        <v>94810</v>
      </c>
      <c r="E3981" s="28">
        <f t="shared" si="448"/>
        <v>0</v>
      </c>
      <c r="F3981" s="29">
        <v>0</v>
      </c>
      <c r="G3981" s="30">
        <f t="shared" si="449"/>
        <v>0</v>
      </c>
      <c r="H3981" s="31">
        <f t="shared" ref="H3981:H3993" si="451">D3981/1.08</f>
        <v>87787.037037037036</v>
      </c>
      <c r="I3981" s="59"/>
      <c r="J3981" s="63">
        <f t="shared" si="450"/>
        <v>0</v>
      </c>
    </row>
    <row r="3982" spans="1:10">
      <c r="A3982" s="24">
        <v>7</v>
      </c>
      <c r="B3982" s="25" t="s">
        <v>30</v>
      </c>
      <c r="C3982" s="34"/>
      <c r="D3982" s="27">
        <v>141396</v>
      </c>
      <c r="E3982" s="28">
        <f t="shared" si="448"/>
        <v>0</v>
      </c>
      <c r="F3982" s="29">
        <v>0</v>
      </c>
      <c r="G3982" s="30">
        <f t="shared" si="449"/>
        <v>0</v>
      </c>
      <c r="H3982" s="31">
        <f t="shared" si="451"/>
        <v>130922.22222222222</v>
      </c>
      <c r="I3982" s="59"/>
      <c r="J3982" s="63">
        <f t="shared" si="450"/>
        <v>0</v>
      </c>
    </row>
    <row r="3983" spans="1:10">
      <c r="A3983" s="24">
        <v>8</v>
      </c>
      <c r="B3983" s="25" t="s">
        <v>31</v>
      </c>
      <c r="C3983" s="26"/>
      <c r="D3983" s="27">
        <v>232931</v>
      </c>
      <c r="E3983" s="28">
        <f t="shared" si="448"/>
        <v>0</v>
      </c>
      <c r="F3983" s="29">
        <v>0</v>
      </c>
      <c r="G3983" s="30">
        <f t="shared" si="449"/>
        <v>0</v>
      </c>
      <c r="H3983" s="31">
        <f t="shared" si="451"/>
        <v>215676.85185185182</v>
      </c>
      <c r="I3983" s="59"/>
      <c r="J3983" s="63">
        <f t="shared" si="450"/>
        <v>0</v>
      </c>
    </row>
    <row r="3984" spans="1:10">
      <c r="A3984" s="24">
        <v>9</v>
      </c>
      <c r="B3984" s="36" t="s">
        <v>32</v>
      </c>
      <c r="C3984" s="26"/>
      <c r="D3984" s="27">
        <v>101534</v>
      </c>
      <c r="E3984" s="28">
        <f t="shared" si="448"/>
        <v>0</v>
      </c>
      <c r="F3984" s="29">
        <v>0</v>
      </c>
      <c r="G3984" s="30">
        <f t="shared" si="449"/>
        <v>0</v>
      </c>
      <c r="H3984" s="31">
        <f t="shared" si="451"/>
        <v>94012.962962962964</v>
      </c>
      <c r="I3984" s="59"/>
      <c r="J3984" s="63">
        <f t="shared" si="450"/>
        <v>0</v>
      </c>
    </row>
    <row r="3985" spans="1:10">
      <c r="A3985" s="168">
        <v>10</v>
      </c>
      <c r="B3985" s="36" t="s">
        <v>33</v>
      </c>
      <c r="C3985" s="37"/>
      <c r="D3985" s="27">
        <v>110148</v>
      </c>
      <c r="E3985" s="156">
        <f t="shared" si="448"/>
        <v>0</v>
      </c>
      <c r="F3985" s="157">
        <v>0</v>
      </c>
      <c r="G3985" s="30">
        <f t="shared" si="449"/>
        <v>0</v>
      </c>
      <c r="H3985" s="170">
        <f t="shared" si="451"/>
        <v>101988.88888888888</v>
      </c>
      <c r="I3985" s="183"/>
      <c r="J3985" s="158">
        <f t="shared" si="450"/>
        <v>0</v>
      </c>
    </row>
    <row r="3986" spans="1:10">
      <c r="A3986" s="24">
        <v>11</v>
      </c>
      <c r="B3986" s="25" t="s">
        <v>34</v>
      </c>
      <c r="C3986" s="37"/>
      <c r="D3986" s="27">
        <v>54198</v>
      </c>
      <c r="E3986" s="28">
        <f t="shared" si="448"/>
        <v>0</v>
      </c>
      <c r="F3986" s="29">
        <v>0</v>
      </c>
      <c r="G3986" s="30">
        <f t="shared" si="449"/>
        <v>0</v>
      </c>
      <c r="H3986" s="31">
        <f t="shared" si="451"/>
        <v>50183.333333333328</v>
      </c>
      <c r="I3986" s="59"/>
      <c r="J3986" s="63">
        <f t="shared" si="450"/>
        <v>0</v>
      </c>
    </row>
    <row r="3987" spans="1:10">
      <c r="A3987" s="24">
        <v>12</v>
      </c>
      <c r="B3987" s="25" t="s">
        <v>35</v>
      </c>
      <c r="C3987" s="37"/>
      <c r="D3987" s="27">
        <v>49680</v>
      </c>
      <c r="E3987" s="28">
        <f t="shared" si="448"/>
        <v>0</v>
      </c>
      <c r="F3987" s="29">
        <v>0</v>
      </c>
      <c r="G3987" s="30">
        <f t="shared" si="449"/>
        <v>0</v>
      </c>
      <c r="H3987" s="31">
        <f t="shared" si="451"/>
        <v>46000</v>
      </c>
      <c r="I3987" s="59"/>
      <c r="J3987" s="63">
        <f t="shared" si="450"/>
        <v>0</v>
      </c>
    </row>
    <row r="3988" spans="1:10">
      <c r="A3988" s="168">
        <v>13</v>
      </c>
      <c r="B3988" s="25" t="s">
        <v>36</v>
      </c>
      <c r="C3988" s="37">
        <v>10</v>
      </c>
      <c r="D3988" s="38">
        <v>64152</v>
      </c>
      <c r="E3988" s="156">
        <f t="shared" si="448"/>
        <v>641520</v>
      </c>
      <c r="F3988" s="157">
        <v>0</v>
      </c>
      <c r="G3988" s="30">
        <f t="shared" si="449"/>
        <v>641520</v>
      </c>
      <c r="H3988" s="170">
        <f t="shared" si="451"/>
        <v>59399.999999999993</v>
      </c>
      <c r="I3988" s="183"/>
      <c r="J3988" s="158">
        <f t="shared" si="450"/>
        <v>593999.99999999988</v>
      </c>
    </row>
    <row r="3989" spans="1:10">
      <c r="A3989" s="168">
        <v>14</v>
      </c>
      <c r="B3989" s="25" t="s">
        <v>37</v>
      </c>
      <c r="C3989" s="37"/>
      <c r="D3989" s="38">
        <v>65934</v>
      </c>
      <c r="E3989" s="156">
        <f t="shared" si="448"/>
        <v>0</v>
      </c>
      <c r="F3989" s="157">
        <v>0</v>
      </c>
      <c r="G3989" s="30">
        <f t="shared" si="449"/>
        <v>0</v>
      </c>
      <c r="H3989" s="170">
        <f t="shared" si="451"/>
        <v>61049.999999999993</v>
      </c>
      <c r="I3989" s="183"/>
      <c r="J3989" s="158">
        <f t="shared" si="450"/>
        <v>0</v>
      </c>
    </row>
    <row r="3990" spans="1:10">
      <c r="A3990" s="168">
        <v>15</v>
      </c>
      <c r="B3990" s="25" t="s">
        <v>38</v>
      </c>
      <c r="C3990" s="37">
        <v>7</v>
      </c>
      <c r="D3990" s="38">
        <v>76626</v>
      </c>
      <c r="E3990" s="156">
        <f t="shared" si="448"/>
        <v>536382</v>
      </c>
      <c r="F3990" s="157">
        <v>0</v>
      </c>
      <c r="G3990" s="30">
        <f t="shared" si="449"/>
        <v>536382</v>
      </c>
      <c r="H3990" s="170">
        <f t="shared" si="451"/>
        <v>70950</v>
      </c>
      <c r="I3990" s="183"/>
      <c r="J3990" s="158">
        <f t="shared" si="450"/>
        <v>496650</v>
      </c>
    </row>
    <row r="3991" spans="1:10">
      <c r="A3991" s="168">
        <v>16</v>
      </c>
      <c r="B3991" s="25" t="s">
        <v>39</v>
      </c>
      <c r="C3991" s="37"/>
      <c r="D3991" s="38">
        <v>80190</v>
      </c>
      <c r="E3991" s="156">
        <f t="shared" si="448"/>
        <v>0</v>
      </c>
      <c r="F3991" s="157">
        <v>0</v>
      </c>
      <c r="G3991" s="30">
        <f t="shared" si="449"/>
        <v>0</v>
      </c>
      <c r="H3991" s="170">
        <f t="shared" si="451"/>
        <v>74250</v>
      </c>
      <c r="I3991" s="183"/>
      <c r="J3991" s="158">
        <f t="shared" si="450"/>
        <v>0</v>
      </c>
    </row>
    <row r="3992" spans="1:10">
      <c r="A3992" s="168">
        <v>17</v>
      </c>
      <c r="B3992" s="25" t="s">
        <v>40</v>
      </c>
      <c r="C3992" s="37"/>
      <c r="D3992" s="38">
        <v>113832</v>
      </c>
      <c r="E3992" s="156">
        <f t="shared" si="448"/>
        <v>0</v>
      </c>
      <c r="F3992" s="157">
        <v>0</v>
      </c>
      <c r="G3992" s="30">
        <f t="shared" si="449"/>
        <v>0</v>
      </c>
      <c r="H3992" s="170">
        <f t="shared" si="451"/>
        <v>105400</v>
      </c>
      <c r="I3992" s="183"/>
      <c r="J3992" s="158">
        <f t="shared" si="450"/>
        <v>0</v>
      </c>
    </row>
    <row r="3993" spans="1:10">
      <c r="A3993" s="168">
        <v>18</v>
      </c>
      <c r="B3993" s="25" t="s">
        <v>41</v>
      </c>
      <c r="C3993" s="37"/>
      <c r="D3993" s="38">
        <v>98010</v>
      </c>
      <c r="E3993" s="156">
        <f t="shared" si="448"/>
        <v>0</v>
      </c>
      <c r="F3993" s="157">
        <v>0</v>
      </c>
      <c r="G3993" s="30">
        <f t="shared" si="449"/>
        <v>0</v>
      </c>
      <c r="H3993" s="170">
        <f t="shared" si="451"/>
        <v>90750</v>
      </c>
      <c r="I3993" s="183"/>
      <c r="J3993" s="158">
        <f t="shared" si="450"/>
        <v>0</v>
      </c>
    </row>
    <row r="3994" spans="1:10" ht="17.25">
      <c r="A3994" s="40"/>
      <c r="B3994" s="41" t="s">
        <v>42</v>
      </c>
      <c r="C3994" s="42">
        <f>SUM(C3976:C3993)</f>
        <v>17</v>
      </c>
      <c r="D3994" s="42"/>
      <c r="E3994" s="43">
        <f>SUM(E3976:E3993)</f>
        <v>1177902</v>
      </c>
      <c r="F3994" s="43"/>
      <c r="G3994" s="44">
        <f>SUM(G3976:G3993)</f>
        <v>1177902</v>
      </c>
      <c r="H3994" s="45"/>
      <c r="I3994" s="64"/>
      <c r="J3994" s="45">
        <f>SUM(J3976:J3993)</f>
        <v>1090650</v>
      </c>
    </row>
    <row r="3995" spans="1:10" ht="31.5">
      <c r="A3995" s="46"/>
      <c r="B3995" s="47"/>
      <c r="C3995" s="48"/>
      <c r="D3995" s="48"/>
      <c r="E3995" s="49"/>
      <c r="F3995" s="49"/>
      <c r="G3995" s="50"/>
      <c r="H3995" s="51"/>
      <c r="I3995" s="65"/>
      <c r="J3995" s="184">
        <f>J3994*0.08</f>
        <v>87252</v>
      </c>
    </row>
    <row r="3996" spans="1:10" ht="18">
      <c r="A3996" s="283" t="s">
        <v>43</v>
      </c>
      <c r="B3996" s="283"/>
      <c r="C3996" s="284" t="s">
        <v>44</v>
      </c>
      <c r="D3996" s="284"/>
      <c r="E3996" s="54"/>
      <c r="F3996" s="54"/>
      <c r="G3996" s="55" t="s">
        <v>45</v>
      </c>
      <c r="H3996" s="56"/>
      <c r="I3996" s="66"/>
      <c r="J3996" s="185">
        <f>SUM(J3994:J3995)</f>
        <v>1177902</v>
      </c>
    </row>
    <row r="3998" spans="1:10">
      <c r="B3998" s="131" t="s">
        <v>165</v>
      </c>
      <c r="C3998" s="131" t="s">
        <v>166</v>
      </c>
      <c r="D3998" s="131"/>
      <c r="E3998" s="131" t="s">
        <v>167</v>
      </c>
    </row>
    <row r="4004" spans="1:10" ht="15.75">
      <c r="A4004" s="279" t="s">
        <v>0</v>
      </c>
      <c r="B4004" s="279"/>
      <c r="C4004" s="279"/>
      <c r="D4004" s="279"/>
      <c r="E4004" s="279"/>
      <c r="F4004" s="279"/>
      <c r="G4004" s="279"/>
      <c r="H4004" s="3"/>
      <c r="I4004" s="182"/>
      <c r="J4004" s="3"/>
    </row>
    <row r="4005" spans="1:10" ht="15.75">
      <c r="A4005" s="279" t="s">
        <v>1</v>
      </c>
      <c r="B4005" s="279"/>
      <c r="C4005" s="279"/>
      <c r="D4005" s="279"/>
      <c r="E4005" s="279"/>
      <c r="F4005" s="279"/>
      <c r="G4005" s="279"/>
      <c r="H4005" s="176"/>
      <c r="I4005" s="176"/>
      <c r="J4005" s="176"/>
    </row>
    <row r="4006" spans="1:10" ht="15.75">
      <c r="A4006" s="279" t="s">
        <v>2</v>
      </c>
      <c r="B4006" s="279"/>
      <c r="C4006" s="279"/>
      <c r="D4006" s="279"/>
      <c r="E4006" s="279"/>
      <c r="F4006" s="279"/>
      <c r="G4006" s="279"/>
      <c r="H4006" s="3"/>
      <c r="I4006" s="59"/>
      <c r="J4006" s="3"/>
    </row>
    <row r="4007" spans="1:10" ht="15.75">
      <c r="A4007" s="279" t="s">
        <v>4</v>
      </c>
      <c r="B4007" s="279"/>
      <c r="C4007" s="279"/>
      <c r="D4007" s="279"/>
      <c r="E4007" s="279"/>
      <c r="F4007" s="279"/>
      <c r="G4007" s="279"/>
      <c r="H4007" s="3"/>
      <c r="I4007" s="59"/>
      <c r="J4007" s="3"/>
    </row>
    <row r="4008" spans="1:10" ht="15.75">
      <c r="A4008" s="280" t="s">
        <v>6</v>
      </c>
      <c r="B4008" s="280"/>
      <c r="C4008" s="280"/>
      <c r="D4008" s="280"/>
      <c r="E4008" s="280"/>
      <c r="F4008" s="280"/>
      <c r="G4008" s="280"/>
      <c r="H4008" s="3"/>
      <c r="I4008" s="59"/>
      <c r="J4008" s="3"/>
    </row>
    <row r="4009" spans="1:10" ht="27.75">
      <c r="A4009" s="9"/>
      <c r="B4009" s="9"/>
      <c r="C4009" s="281" t="s">
        <v>461</v>
      </c>
      <c r="D4009" s="281"/>
      <c r="E4009" s="281"/>
      <c r="F4009" s="281"/>
      <c r="G4009" s="281"/>
      <c r="H4009" s="3"/>
      <c r="I4009" s="59"/>
      <c r="J4009" s="3"/>
    </row>
    <row r="4010" spans="1:10" ht="15.75">
      <c r="A4010" s="11" t="s">
        <v>358</v>
      </c>
      <c r="B4010" s="12"/>
      <c r="C4010" s="13"/>
      <c r="D4010" s="286"/>
      <c r="E4010" s="286"/>
      <c r="F4010" s="286"/>
      <c r="G4010" s="286"/>
      <c r="H4010" s="15"/>
      <c r="I4010" s="59"/>
      <c r="J4010" s="3"/>
    </row>
    <row r="4011" spans="1:10" ht="15.75">
      <c r="A4011" s="11" t="s">
        <v>9</v>
      </c>
      <c r="B4011" s="286" t="s">
        <v>374</v>
      </c>
      <c r="C4011" s="286"/>
      <c r="D4011" s="286"/>
      <c r="E4011" s="286"/>
      <c r="F4011" s="286"/>
      <c r="G4011" s="16"/>
      <c r="H4011" s="20" t="s">
        <v>161</v>
      </c>
      <c r="I4011" s="62"/>
      <c r="J4011" s="61"/>
    </row>
    <row r="4012" spans="1:10" ht="18.75">
      <c r="A4012" s="11" t="s">
        <v>11</v>
      </c>
      <c r="B4012" s="303"/>
      <c r="C4012" s="303"/>
      <c r="D4012" s="303"/>
      <c r="E4012" s="303"/>
      <c r="F4012" s="303"/>
      <c r="G4012" s="180"/>
      <c r="H4012" s="180"/>
      <c r="I4012" s="180"/>
      <c r="J4012" s="3"/>
    </row>
    <row r="4013" spans="1:10" ht="15.75">
      <c r="A4013" s="21" t="s">
        <v>14</v>
      </c>
      <c r="B4013" s="181"/>
      <c r="C4013" s="21" t="s">
        <v>17</v>
      </c>
      <c r="D4013" s="22" t="s">
        <v>18</v>
      </c>
      <c r="E4013" s="23" t="s">
        <v>19</v>
      </c>
      <c r="F4013" s="23" t="s">
        <v>20</v>
      </c>
      <c r="G4013" s="21" t="s">
        <v>21</v>
      </c>
      <c r="H4013" s="3"/>
      <c r="I4013" s="59"/>
      <c r="J4013" s="3"/>
    </row>
    <row r="4014" spans="1:10">
      <c r="A4014" s="24">
        <v>1</v>
      </c>
      <c r="B4014" s="25" t="s">
        <v>23</v>
      </c>
      <c r="C4014" s="26">
        <v>30</v>
      </c>
      <c r="D4014" s="27">
        <v>79305</v>
      </c>
      <c r="E4014" s="28">
        <f t="shared" ref="E4014:E4031" si="452">D4014*C4014</f>
        <v>2379150</v>
      </c>
      <c r="F4014" s="29">
        <v>0</v>
      </c>
      <c r="G4014" s="30">
        <f t="shared" ref="G4014:G4031" si="453">E4014-E4014*F4014</f>
        <v>2379150</v>
      </c>
      <c r="H4014" s="31">
        <f>D4014/1.08</f>
        <v>73430.555555555547</v>
      </c>
      <c r="I4014" s="59"/>
      <c r="J4014" s="63">
        <f t="shared" ref="J4014:J4031" si="454">H4014*C4014</f>
        <v>2202916.6666666665</v>
      </c>
    </row>
    <row r="4015" spans="1:10">
      <c r="A4015" s="120">
        <v>2</v>
      </c>
      <c r="B4015" s="121" t="s">
        <v>25</v>
      </c>
      <c r="C4015" s="126"/>
      <c r="D4015" s="33">
        <v>128591</v>
      </c>
      <c r="E4015" s="123">
        <f t="shared" si="452"/>
        <v>0</v>
      </c>
      <c r="F4015" s="29">
        <v>0</v>
      </c>
      <c r="G4015" s="125">
        <f t="shared" si="453"/>
        <v>0</v>
      </c>
      <c r="H4015" s="31">
        <f>D4015/1.08</f>
        <v>119065.74074074073</v>
      </c>
      <c r="I4015" s="129"/>
      <c r="J4015" s="63">
        <f t="shared" si="454"/>
        <v>0</v>
      </c>
    </row>
    <row r="4016" spans="1:10">
      <c r="A4016" s="24">
        <v>3</v>
      </c>
      <c r="B4016" s="25" t="s">
        <v>26</v>
      </c>
      <c r="C4016" s="88"/>
      <c r="D4016" s="27">
        <v>60043</v>
      </c>
      <c r="E4016" s="28">
        <f t="shared" si="452"/>
        <v>0</v>
      </c>
      <c r="F4016" s="29">
        <v>0</v>
      </c>
      <c r="G4016" s="30">
        <f t="shared" si="453"/>
        <v>0</v>
      </c>
      <c r="H4016" s="31">
        <f>D4016/1.08</f>
        <v>55595.370370370365</v>
      </c>
      <c r="I4016" s="59"/>
      <c r="J4016" s="63">
        <f t="shared" si="454"/>
        <v>0</v>
      </c>
    </row>
    <row r="4017" spans="1:10">
      <c r="A4017" s="24">
        <v>4</v>
      </c>
      <c r="B4017" s="25" t="s">
        <v>27</v>
      </c>
      <c r="C4017" s="35"/>
      <c r="D4017" s="27">
        <v>115781</v>
      </c>
      <c r="E4017" s="28">
        <f t="shared" si="452"/>
        <v>0</v>
      </c>
      <c r="F4017" s="29">
        <v>0</v>
      </c>
      <c r="G4017" s="30">
        <f t="shared" si="453"/>
        <v>0</v>
      </c>
      <c r="H4017" s="31">
        <f>D4017/1.08</f>
        <v>107204.62962962962</v>
      </c>
      <c r="I4017" s="59"/>
      <c r="J4017" s="63">
        <f t="shared" si="454"/>
        <v>0</v>
      </c>
    </row>
    <row r="4018" spans="1:10">
      <c r="A4018" s="24">
        <v>5</v>
      </c>
      <c r="B4018" s="25" t="s">
        <v>28</v>
      </c>
      <c r="C4018" s="32">
        <v>6</v>
      </c>
      <c r="D4018" s="33">
        <v>119943</v>
      </c>
      <c r="E4018" s="123">
        <f t="shared" si="452"/>
        <v>719658</v>
      </c>
      <c r="F4018" s="124">
        <v>0.25</v>
      </c>
      <c r="G4018" s="125">
        <f t="shared" si="453"/>
        <v>539743.5</v>
      </c>
      <c r="H4018" s="128">
        <f>D4018/1.08*0.75</f>
        <v>83293.75</v>
      </c>
      <c r="I4018" s="59"/>
      <c r="J4018" s="63">
        <f t="shared" si="454"/>
        <v>499762.5</v>
      </c>
    </row>
    <row r="4019" spans="1:10">
      <c r="A4019" s="24">
        <v>6</v>
      </c>
      <c r="B4019" s="25" t="s">
        <v>29</v>
      </c>
      <c r="C4019" s="26"/>
      <c r="D4019" s="27">
        <v>94810</v>
      </c>
      <c r="E4019" s="28">
        <f t="shared" si="452"/>
        <v>0</v>
      </c>
      <c r="F4019" s="29">
        <v>0</v>
      </c>
      <c r="G4019" s="30">
        <f t="shared" si="453"/>
        <v>0</v>
      </c>
      <c r="H4019" s="31">
        <f t="shared" ref="H4019:H4031" si="455">D4019/1.08</f>
        <v>87787.037037037036</v>
      </c>
      <c r="I4019" s="59"/>
      <c r="J4019" s="63">
        <f t="shared" si="454"/>
        <v>0</v>
      </c>
    </row>
    <row r="4020" spans="1:10">
      <c r="A4020" s="24">
        <v>7</v>
      </c>
      <c r="B4020" s="25" t="s">
        <v>30</v>
      </c>
      <c r="C4020" s="34"/>
      <c r="D4020" s="27">
        <v>141396</v>
      </c>
      <c r="E4020" s="28">
        <f t="shared" si="452"/>
        <v>0</v>
      </c>
      <c r="F4020" s="29">
        <v>0</v>
      </c>
      <c r="G4020" s="30">
        <f t="shared" si="453"/>
        <v>0</v>
      </c>
      <c r="H4020" s="31">
        <f t="shared" si="455"/>
        <v>130922.22222222222</v>
      </c>
      <c r="I4020" s="59"/>
      <c r="J4020" s="63">
        <f t="shared" si="454"/>
        <v>0</v>
      </c>
    </row>
    <row r="4021" spans="1:10">
      <c r="A4021" s="24">
        <v>8</v>
      </c>
      <c r="B4021" s="25" t="s">
        <v>31</v>
      </c>
      <c r="C4021" s="26"/>
      <c r="D4021" s="27">
        <v>232931</v>
      </c>
      <c r="E4021" s="28">
        <f t="shared" si="452"/>
        <v>0</v>
      </c>
      <c r="F4021" s="29">
        <v>0</v>
      </c>
      <c r="G4021" s="30">
        <f t="shared" si="453"/>
        <v>0</v>
      </c>
      <c r="H4021" s="31">
        <f t="shared" si="455"/>
        <v>215676.85185185182</v>
      </c>
      <c r="I4021" s="59"/>
      <c r="J4021" s="63">
        <f t="shared" si="454"/>
        <v>0</v>
      </c>
    </row>
    <row r="4022" spans="1:10">
      <c r="A4022" s="24">
        <v>9</v>
      </c>
      <c r="B4022" s="36" t="s">
        <v>32</v>
      </c>
      <c r="C4022" s="26"/>
      <c r="D4022" s="27">
        <v>101534</v>
      </c>
      <c r="E4022" s="28">
        <f t="shared" si="452"/>
        <v>0</v>
      </c>
      <c r="F4022" s="29">
        <v>0</v>
      </c>
      <c r="G4022" s="30">
        <f t="shared" si="453"/>
        <v>0</v>
      </c>
      <c r="H4022" s="31">
        <f t="shared" si="455"/>
        <v>94012.962962962964</v>
      </c>
      <c r="I4022" s="59"/>
      <c r="J4022" s="63">
        <f t="shared" si="454"/>
        <v>0</v>
      </c>
    </row>
    <row r="4023" spans="1:10">
      <c r="A4023" s="168">
        <v>10</v>
      </c>
      <c r="B4023" s="36" t="s">
        <v>33</v>
      </c>
      <c r="C4023" s="37"/>
      <c r="D4023" s="27">
        <v>110148</v>
      </c>
      <c r="E4023" s="156">
        <f t="shared" si="452"/>
        <v>0</v>
      </c>
      <c r="F4023" s="157">
        <v>0</v>
      </c>
      <c r="G4023" s="30">
        <f t="shared" si="453"/>
        <v>0</v>
      </c>
      <c r="H4023" s="170">
        <f t="shared" si="455"/>
        <v>101988.88888888888</v>
      </c>
      <c r="I4023" s="183"/>
      <c r="J4023" s="158">
        <f t="shared" si="454"/>
        <v>0</v>
      </c>
    </row>
    <row r="4024" spans="1:10">
      <c r="A4024" s="24">
        <v>11</v>
      </c>
      <c r="B4024" s="25" t="s">
        <v>34</v>
      </c>
      <c r="C4024" s="37">
        <v>15</v>
      </c>
      <c r="D4024" s="27">
        <v>54198</v>
      </c>
      <c r="E4024" s="28">
        <f t="shared" si="452"/>
        <v>812970</v>
      </c>
      <c r="F4024" s="29">
        <v>0</v>
      </c>
      <c r="G4024" s="30">
        <f t="shared" si="453"/>
        <v>812970</v>
      </c>
      <c r="H4024" s="31">
        <f t="shared" si="455"/>
        <v>50183.333333333328</v>
      </c>
      <c r="I4024" s="59"/>
      <c r="J4024" s="63">
        <f t="shared" si="454"/>
        <v>752749.99999999988</v>
      </c>
    </row>
    <row r="4025" spans="1:10">
      <c r="A4025" s="24">
        <v>12</v>
      </c>
      <c r="B4025" s="25" t="s">
        <v>35</v>
      </c>
      <c r="C4025" s="37"/>
      <c r="D4025" s="27">
        <v>49680</v>
      </c>
      <c r="E4025" s="28">
        <f t="shared" si="452"/>
        <v>0</v>
      </c>
      <c r="F4025" s="29">
        <v>0</v>
      </c>
      <c r="G4025" s="30">
        <f t="shared" si="453"/>
        <v>0</v>
      </c>
      <c r="H4025" s="31">
        <f t="shared" si="455"/>
        <v>46000</v>
      </c>
      <c r="I4025" s="59"/>
      <c r="J4025" s="63">
        <f t="shared" si="454"/>
        <v>0</v>
      </c>
    </row>
    <row r="4026" spans="1:10">
      <c r="A4026" s="168">
        <v>13</v>
      </c>
      <c r="B4026" s="25" t="s">
        <v>36</v>
      </c>
      <c r="C4026" s="37"/>
      <c r="D4026" s="38">
        <v>64152</v>
      </c>
      <c r="E4026" s="156">
        <f t="shared" si="452"/>
        <v>0</v>
      </c>
      <c r="F4026" s="157">
        <v>0</v>
      </c>
      <c r="G4026" s="30">
        <f t="shared" si="453"/>
        <v>0</v>
      </c>
      <c r="H4026" s="170">
        <f t="shared" si="455"/>
        <v>59399.999999999993</v>
      </c>
      <c r="I4026" s="183"/>
      <c r="J4026" s="158">
        <f t="shared" si="454"/>
        <v>0</v>
      </c>
    </row>
    <row r="4027" spans="1:10">
      <c r="A4027" s="168">
        <v>14</v>
      </c>
      <c r="B4027" s="25" t="s">
        <v>37</v>
      </c>
      <c r="C4027" s="37"/>
      <c r="D4027" s="38">
        <v>65934</v>
      </c>
      <c r="E4027" s="156">
        <f t="shared" si="452"/>
        <v>0</v>
      </c>
      <c r="F4027" s="157">
        <v>0</v>
      </c>
      <c r="G4027" s="30">
        <f t="shared" si="453"/>
        <v>0</v>
      </c>
      <c r="H4027" s="170">
        <f t="shared" si="455"/>
        <v>61049.999999999993</v>
      </c>
      <c r="I4027" s="183"/>
      <c r="J4027" s="158">
        <f t="shared" si="454"/>
        <v>0</v>
      </c>
    </row>
    <row r="4028" spans="1:10">
      <c r="A4028" s="168">
        <v>15</v>
      </c>
      <c r="B4028" s="25" t="s">
        <v>38</v>
      </c>
      <c r="C4028" s="37"/>
      <c r="D4028" s="38">
        <v>76626</v>
      </c>
      <c r="E4028" s="156">
        <f t="shared" si="452"/>
        <v>0</v>
      </c>
      <c r="F4028" s="157">
        <v>0</v>
      </c>
      <c r="G4028" s="30">
        <f t="shared" si="453"/>
        <v>0</v>
      </c>
      <c r="H4028" s="170">
        <f t="shared" si="455"/>
        <v>70950</v>
      </c>
      <c r="I4028" s="183"/>
      <c r="J4028" s="158">
        <f t="shared" si="454"/>
        <v>0</v>
      </c>
    </row>
    <row r="4029" spans="1:10">
      <c r="A4029" s="168">
        <v>16</v>
      </c>
      <c r="B4029" s="25" t="s">
        <v>39</v>
      </c>
      <c r="C4029" s="37">
        <v>5</v>
      </c>
      <c r="D4029" s="38">
        <v>80190</v>
      </c>
      <c r="E4029" s="156">
        <f t="shared" si="452"/>
        <v>400950</v>
      </c>
      <c r="F4029" s="157">
        <v>0</v>
      </c>
      <c r="G4029" s="30">
        <f t="shared" si="453"/>
        <v>400950</v>
      </c>
      <c r="H4029" s="170">
        <f t="shared" si="455"/>
        <v>74250</v>
      </c>
      <c r="I4029" s="183"/>
      <c r="J4029" s="158">
        <f t="shared" si="454"/>
        <v>371250</v>
      </c>
    </row>
    <row r="4030" spans="1:10">
      <c r="A4030" s="168">
        <v>17</v>
      </c>
      <c r="B4030" s="25" t="s">
        <v>40</v>
      </c>
      <c r="C4030" s="37"/>
      <c r="D4030" s="38">
        <v>113832</v>
      </c>
      <c r="E4030" s="156">
        <f t="shared" si="452"/>
        <v>0</v>
      </c>
      <c r="F4030" s="157">
        <v>0</v>
      </c>
      <c r="G4030" s="30">
        <f t="shared" si="453"/>
        <v>0</v>
      </c>
      <c r="H4030" s="170">
        <f t="shared" si="455"/>
        <v>105400</v>
      </c>
      <c r="I4030" s="183"/>
      <c r="J4030" s="158">
        <f t="shared" si="454"/>
        <v>0</v>
      </c>
    </row>
    <row r="4031" spans="1:10">
      <c r="A4031" s="168">
        <v>18</v>
      </c>
      <c r="B4031" s="25" t="s">
        <v>41</v>
      </c>
      <c r="C4031" s="37"/>
      <c r="D4031" s="38">
        <v>98010</v>
      </c>
      <c r="E4031" s="156">
        <f t="shared" si="452"/>
        <v>0</v>
      </c>
      <c r="F4031" s="157">
        <v>0</v>
      </c>
      <c r="G4031" s="30">
        <f t="shared" si="453"/>
        <v>0</v>
      </c>
      <c r="H4031" s="170">
        <f t="shared" si="455"/>
        <v>90750</v>
      </c>
      <c r="I4031" s="183"/>
      <c r="J4031" s="158">
        <f t="shared" si="454"/>
        <v>0</v>
      </c>
    </row>
    <row r="4032" spans="1:10" ht="17.25">
      <c r="A4032" s="40"/>
      <c r="B4032" s="41" t="s">
        <v>42</v>
      </c>
      <c r="C4032" s="42">
        <f>SUM(C4014:C4031)</f>
        <v>56</v>
      </c>
      <c r="D4032" s="42"/>
      <c r="E4032" s="43">
        <f>SUM(E4014:E4031)</f>
        <v>4312728</v>
      </c>
      <c r="F4032" s="43"/>
      <c r="G4032" s="44">
        <f>SUM(G4014:G4031)</f>
        <v>4132813.5</v>
      </c>
      <c r="H4032" s="45"/>
      <c r="I4032" s="64"/>
      <c r="J4032" s="45">
        <f>SUM(J4014:J4031)</f>
        <v>3826679.1666666665</v>
      </c>
    </row>
    <row r="4033" spans="1:10" ht="31.5">
      <c r="A4033" s="46"/>
      <c r="B4033" s="47"/>
      <c r="C4033" s="48"/>
      <c r="D4033" s="48"/>
      <c r="E4033" s="49"/>
      <c r="F4033" s="49"/>
      <c r="G4033" s="50"/>
      <c r="H4033" s="51"/>
      <c r="I4033" s="65"/>
      <c r="J4033" s="184">
        <f>J4032*0.08</f>
        <v>306134.33333333331</v>
      </c>
    </row>
    <row r="4034" spans="1:10" ht="18">
      <c r="A4034" s="283" t="s">
        <v>43</v>
      </c>
      <c r="B4034" s="283"/>
      <c r="C4034" s="284" t="s">
        <v>44</v>
      </c>
      <c r="D4034" s="284"/>
      <c r="E4034" s="54"/>
      <c r="F4034" s="54"/>
      <c r="G4034" s="55" t="s">
        <v>45</v>
      </c>
      <c r="H4034" s="56"/>
      <c r="I4034" s="66"/>
      <c r="J4034" s="185">
        <f>SUM(J4032:J4033)</f>
        <v>4132813.5</v>
      </c>
    </row>
    <row r="4036" spans="1:10">
      <c r="B4036" s="131" t="s">
        <v>165</v>
      </c>
      <c r="C4036" s="131" t="s">
        <v>166</v>
      </c>
      <c r="D4036" s="131"/>
      <c r="E4036" s="131" t="s">
        <v>167</v>
      </c>
    </row>
    <row r="4041" spans="1:10" ht="15.75">
      <c r="A4041" s="279" t="s">
        <v>0</v>
      </c>
      <c r="B4041" s="279"/>
      <c r="C4041" s="279"/>
      <c r="D4041" s="279"/>
      <c r="E4041" s="279"/>
      <c r="F4041" s="279"/>
      <c r="G4041" s="279"/>
      <c r="H4041" s="3"/>
      <c r="I4041" s="182"/>
      <c r="J4041" s="3"/>
    </row>
    <row r="4042" spans="1:10" ht="15.75">
      <c r="A4042" s="279" t="s">
        <v>1</v>
      </c>
      <c r="B4042" s="279"/>
      <c r="C4042" s="279"/>
      <c r="D4042" s="279"/>
      <c r="E4042" s="279"/>
      <c r="F4042" s="279"/>
      <c r="G4042" s="279"/>
      <c r="H4042" s="176"/>
      <c r="I4042" s="176"/>
      <c r="J4042" s="176"/>
    </row>
    <row r="4043" spans="1:10" ht="15.75">
      <c r="A4043" s="279" t="s">
        <v>2</v>
      </c>
      <c r="B4043" s="279"/>
      <c r="C4043" s="279"/>
      <c r="D4043" s="279"/>
      <c r="E4043" s="279"/>
      <c r="F4043" s="279"/>
      <c r="G4043" s="279"/>
      <c r="H4043" s="3"/>
      <c r="I4043" s="59"/>
      <c r="J4043" s="3"/>
    </row>
    <row r="4044" spans="1:10" ht="15.75">
      <c r="A4044" s="279" t="s">
        <v>4</v>
      </c>
      <c r="B4044" s="279"/>
      <c r="C4044" s="279"/>
      <c r="D4044" s="279"/>
      <c r="E4044" s="279"/>
      <c r="F4044" s="279"/>
      <c r="G4044" s="279"/>
      <c r="H4044" s="3"/>
      <c r="I4044" s="59"/>
      <c r="J4044" s="3"/>
    </row>
    <row r="4045" spans="1:10" ht="15.75">
      <c r="A4045" s="280" t="s">
        <v>6</v>
      </c>
      <c r="B4045" s="280"/>
      <c r="C4045" s="280"/>
      <c r="D4045" s="280"/>
      <c r="E4045" s="280"/>
      <c r="F4045" s="280"/>
      <c r="G4045" s="280"/>
      <c r="H4045" s="3"/>
      <c r="I4045" s="59"/>
      <c r="J4045" s="3"/>
    </row>
    <row r="4046" spans="1:10" ht="27.75">
      <c r="A4046" s="9"/>
      <c r="B4046" s="9"/>
      <c r="C4046" s="281" t="s">
        <v>461</v>
      </c>
      <c r="D4046" s="281"/>
      <c r="E4046" s="281"/>
      <c r="F4046" s="281"/>
      <c r="G4046" s="281"/>
      <c r="H4046" s="3"/>
      <c r="I4046" s="59"/>
      <c r="J4046" s="3"/>
    </row>
    <row r="4047" spans="1:10" ht="15.75">
      <c r="A4047" s="11" t="s">
        <v>358</v>
      </c>
      <c r="B4047" s="12"/>
      <c r="C4047" s="13"/>
      <c r="D4047" s="286"/>
      <c r="E4047" s="286"/>
      <c r="F4047" s="286"/>
      <c r="G4047" s="286"/>
      <c r="H4047" s="15"/>
      <c r="I4047" s="59"/>
      <c r="J4047" s="3"/>
    </row>
    <row r="4048" spans="1:10" ht="15.75">
      <c r="A4048" s="11" t="s">
        <v>9</v>
      </c>
      <c r="B4048" s="286" t="s">
        <v>470</v>
      </c>
      <c r="C4048" s="286"/>
      <c r="D4048" s="286"/>
      <c r="E4048" s="286"/>
      <c r="F4048" s="286"/>
      <c r="G4048" s="16"/>
      <c r="H4048" s="20" t="s">
        <v>161</v>
      </c>
      <c r="I4048" s="62"/>
      <c r="J4048" s="61"/>
    </row>
    <row r="4049" spans="1:10" ht="18.75">
      <c r="A4049" s="11" t="s">
        <v>11</v>
      </c>
      <c r="B4049" s="303"/>
      <c r="C4049" s="303"/>
      <c r="D4049" s="303"/>
      <c r="E4049" s="303"/>
      <c r="F4049" s="303"/>
      <c r="G4049" s="180"/>
      <c r="H4049" s="180"/>
      <c r="I4049" s="180"/>
      <c r="J4049" s="3"/>
    </row>
    <row r="4050" spans="1:10" ht="15.75">
      <c r="A4050" s="21" t="s">
        <v>14</v>
      </c>
      <c r="B4050" s="181"/>
      <c r="C4050" s="21" t="s">
        <v>17</v>
      </c>
      <c r="D4050" s="22" t="s">
        <v>18</v>
      </c>
      <c r="E4050" s="23" t="s">
        <v>19</v>
      </c>
      <c r="F4050" s="23" t="s">
        <v>20</v>
      </c>
      <c r="G4050" s="21" t="s">
        <v>21</v>
      </c>
      <c r="H4050" s="3"/>
      <c r="I4050" s="59"/>
      <c r="J4050" s="3"/>
    </row>
    <row r="4051" spans="1:10">
      <c r="A4051" s="24">
        <v>1</v>
      </c>
      <c r="B4051" s="25" t="s">
        <v>23</v>
      </c>
      <c r="C4051" s="26">
        <v>10</v>
      </c>
      <c r="D4051" s="27">
        <v>79305</v>
      </c>
      <c r="E4051" s="28">
        <f t="shared" ref="E4051:E4068" si="456">D4051*C4051</f>
        <v>793050</v>
      </c>
      <c r="F4051" s="29">
        <v>0</v>
      </c>
      <c r="G4051" s="30">
        <f t="shared" ref="G4051:G4068" si="457">E4051-E4051*F4051</f>
        <v>793050</v>
      </c>
      <c r="H4051" s="31">
        <f>D4051/1.08</f>
        <v>73430.555555555547</v>
      </c>
      <c r="I4051" s="59"/>
      <c r="J4051" s="63">
        <f t="shared" ref="J4051:J4068" si="458">H4051*C4051</f>
        <v>734305.5555555555</v>
      </c>
    </row>
    <row r="4052" spans="1:10">
      <c r="A4052" s="120">
        <v>2</v>
      </c>
      <c r="B4052" s="121" t="s">
        <v>25</v>
      </c>
      <c r="C4052" s="126">
        <v>10</v>
      </c>
      <c r="D4052" s="33">
        <v>128591</v>
      </c>
      <c r="E4052" s="123">
        <f t="shared" si="456"/>
        <v>1285910</v>
      </c>
      <c r="F4052" s="29">
        <v>0</v>
      </c>
      <c r="G4052" s="125">
        <f t="shared" si="457"/>
        <v>1285910</v>
      </c>
      <c r="H4052" s="31">
        <f>D4052/1.08</f>
        <v>119065.74074074073</v>
      </c>
      <c r="I4052" s="129"/>
      <c r="J4052" s="63">
        <f t="shared" si="458"/>
        <v>1190657.4074074072</v>
      </c>
    </row>
    <row r="4053" spans="1:10">
      <c r="A4053" s="24">
        <v>3</v>
      </c>
      <c r="B4053" s="25" t="s">
        <v>26</v>
      </c>
      <c r="C4053" s="88"/>
      <c r="D4053" s="27">
        <v>60043</v>
      </c>
      <c r="E4053" s="28">
        <f t="shared" si="456"/>
        <v>0</v>
      </c>
      <c r="F4053" s="29">
        <v>0</v>
      </c>
      <c r="G4053" s="30">
        <f t="shared" si="457"/>
        <v>0</v>
      </c>
      <c r="H4053" s="31">
        <f>D4053/1.08</f>
        <v>55595.370370370365</v>
      </c>
      <c r="I4053" s="59"/>
      <c r="J4053" s="63">
        <f t="shared" si="458"/>
        <v>0</v>
      </c>
    </row>
    <row r="4054" spans="1:10">
      <c r="A4054" s="24">
        <v>4</v>
      </c>
      <c r="B4054" s="25" t="s">
        <v>27</v>
      </c>
      <c r="C4054" s="35"/>
      <c r="D4054" s="27">
        <v>115781</v>
      </c>
      <c r="E4054" s="28">
        <f t="shared" si="456"/>
        <v>0</v>
      </c>
      <c r="F4054" s="29">
        <v>0</v>
      </c>
      <c r="G4054" s="30">
        <f t="shared" si="457"/>
        <v>0</v>
      </c>
      <c r="H4054" s="31">
        <f>D4054/1.08</f>
        <v>107204.62962962962</v>
      </c>
      <c r="I4054" s="59"/>
      <c r="J4054" s="63">
        <f t="shared" si="458"/>
        <v>0</v>
      </c>
    </row>
    <row r="4055" spans="1:10">
      <c r="A4055" s="24">
        <v>5</v>
      </c>
      <c r="B4055" s="25" t="s">
        <v>28</v>
      </c>
      <c r="C4055" s="32"/>
      <c r="D4055" s="33">
        <v>119943</v>
      </c>
      <c r="E4055" s="123">
        <f t="shared" si="456"/>
        <v>0</v>
      </c>
      <c r="F4055" s="124">
        <v>0.25</v>
      </c>
      <c r="G4055" s="125">
        <f t="shared" si="457"/>
        <v>0</v>
      </c>
      <c r="H4055" s="128">
        <f>D4055/1.08*0.75</f>
        <v>83293.75</v>
      </c>
      <c r="I4055" s="59"/>
      <c r="J4055" s="63">
        <f t="shared" si="458"/>
        <v>0</v>
      </c>
    </row>
    <row r="4056" spans="1:10">
      <c r="A4056" s="24">
        <v>6</v>
      </c>
      <c r="B4056" s="25" t="s">
        <v>29</v>
      </c>
      <c r="C4056" s="26"/>
      <c r="D4056" s="27">
        <v>94810</v>
      </c>
      <c r="E4056" s="28">
        <f t="shared" si="456"/>
        <v>0</v>
      </c>
      <c r="F4056" s="29">
        <v>0</v>
      </c>
      <c r="G4056" s="30">
        <f t="shared" si="457"/>
        <v>0</v>
      </c>
      <c r="H4056" s="31">
        <f t="shared" ref="H4056:H4068" si="459">D4056/1.08</f>
        <v>87787.037037037036</v>
      </c>
      <c r="I4056" s="59"/>
      <c r="J4056" s="63">
        <f t="shared" si="458"/>
        <v>0</v>
      </c>
    </row>
    <row r="4057" spans="1:10">
      <c r="A4057" s="24">
        <v>7</v>
      </c>
      <c r="B4057" s="25" t="s">
        <v>30</v>
      </c>
      <c r="C4057" s="34"/>
      <c r="D4057" s="27">
        <v>141396</v>
      </c>
      <c r="E4057" s="28">
        <f t="shared" si="456"/>
        <v>0</v>
      </c>
      <c r="F4057" s="29">
        <v>0</v>
      </c>
      <c r="G4057" s="30">
        <f t="shared" si="457"/>
        <v>0</v>
      </c>
      <c r="H4057" s="31">
        <f t="shared" si="459"/>
        <v>130922.22222222222</v>
      </c>
      <c r="I4057" s="59"/>
      <c r="J4057" s="63">
        <f t="shared" si="458"/>
        <v>0</v>
      </c>
    </row>
    <row r="4058" spans="1:10">
      <c r="A4058" s="24">
        <v>8</v>
      </c>
      <c r="B4058" s="25" t="s">
        <v>31</v>
      </c>
      <c r="C4058" s="26"/>
      <c r="D4058" s="27">
        <v>232931</v>
      </c>
      <c r="E4058" s="28">
        <f t="shared" si="456"/>
        <v>0</v>
      </c>
      <c r="F4058" s="29">
        <v>0</v>
      </c>
      <c r="G4058" s="30">
        <f t="shared" si="457"/>
        <v>0</v>
      </c>
      <c r="H4058" s="31">
        <f t="shared" si="459"/>
        <v>215676.85185185182</v>
      </c>
      <c r="I4058" s="59"/>
      <c r="J4058" s="63">
        <f t="shared" si="458"/>
        <v>0</v>
      </c>
    </row>
    <row r="4059" spans="1:10">
      <c r="A4059" s="24">
        <v>9</v>
      </c>
      <c r="B4059" s="36" t="s">
        <v>32</v>
      </c>
      <c r="C4059" s="26"/>
      <c r="D4059" s="27">
        <v>101534</v>
      </c>
      <c r="E4059" s="28">
        <f t="shared" si="456"/>
        <v>0</v>
      </c>
      <c r="F4059" s="29">
        <v>0</v>
      </c>
      <c r="G4059" s="30">
        <f t="shared" si="457"/>
        <v>0</v>
      </c>
      <c r="H4059" s="31">
        <f t="shared" si="459"/>
        <v>94012.962962962964</v>
      </c>
      <c r="I4059" s="59"/>
      <c r="J4059" s="63">
        <f t="shared" si="458"/>
        <v>0</v>
      </c>
    </row>
    <row r="4060" spans="1:10">
      <c r="A4060" s="168">
        <v>10</v>
      </c>
      <c r="B4060" s="36" t="s">
        <v>33</v>
      </c>
      <c r="C4060" s="37"/>
      <c r="D4060" s="27">
        <v>110148</v>
      </c>
      <c r="E4060" s="156">
        <f t="shared" si="456"/>
        <v>0</v>
      </c>
      <c r="F4060" s="157">
        <v>0</v>
      </c>
      <c r="G4060" s="30">
        <f t="shared" si="457"/>
        <v>0</v>
      </c>
      <c r="H4060" s="170">
        <f t="shared" si="459"/>
        <v>101988.88888888888</v>
      </c>
      <c r="I4060" s="183"/>
      <c r="J4060" s="158">
        <f t="shared" si="458"/>
        <v>0</v>
      </c>
    </row>
    <row r="4061" spans="1:10">
      <c r="A4061" s="24">
        <v>11</v>
      </c>
      <c r="B4061" s="25" t="s">
        <v>34</v>
      </c>
      <c r="C4061" s="37"/>
      <c r="D4061" s="27">
        <v>54198</v>
      </c>
      <c r="E4061" s="28">
        <f t="shared" si="456"/>
        <v>0</v>
      </c>
      <c r="F4061" s="29">
        <v>0</v>
      </c>
      <c r="G4061" s="30">
        <f t="shared" si="457"/>
        <v>0</v>
      </c>
      <c r="H4061" s="31">
        <f t="shared" si="459"/>
        <v>50183.333333333328</v>
      </c>
      <c r="I4061" s="59"/>
      <c r="J4061" s="63">
        <f t="shared" si="458"/>
        <v>0</v>
      </c>
    </row>
    <row r="4062" spans="1:10">
      <c r="A4062" s="24">
        <v>12</v>
      </c>
      <c r="B4062" s="25" t="s">
        <v>35</v>
      </c>
      <c r="C4062" s="37"/>
      <c r="D4062" s="27">
        <v>49680</v>
      </c>
      <c r="E4062" s="28">
        <f t="shared" si="456"/>
        <v>0</v>
      </c>
      <c r="F4062" s="29">
        <v>0</v>
      </c>
      <c r="G4062" s="30">
        <f t="shared" si="457"/>
        <v>0</v>
      </c>
      <c r="H4062" s="31">
        <f t="shared" si="459"/>
        <v>46000</v>
      </c>
      <c r="I4062" s="59"/>
      <c r="J4062" s="63">
        <f t="shared" si="458"/>
        <v>0</v>
      </c>
    </row>
    <row r="4063" spans="1:10">
      <c r="A4063" s="168">
        <v>13</v>
      </c>
      <c r="B4063" s="25" t="s">
        <v>36</v>
      </c>
      <c r="C4063" s="37"/>
      <c r="D4063" s="38">
        <v>64152</v>
      </c>
      <c r="E4063" s="156">
        <f t="shared" si="456"/>
        <v>0</v>
      </c>
      <c r="F4063" s="157">
        <v>0</v>
      </c>
      <c r="G4063" s="30">
        <f t="shared" si="457"/>
        <v>0</v>
      </c>
      <c r="H4063" s="170">
        <f t="shared" si="459"/>
        <v>59399.999999999993</v>
      </c>
      <c r="I4063" s="183"/>
      <c r="J4063" s="158">
        <f t="shared" si="458"/>
        <v>0</v>
      </c>
    </row>
    <row r="4064" spans="1:10">
      <c r="A4064" s="168">
        <v>14</v>
      </c>
      <c r="B4064" s="25" t="s">
        <v>37</v>
      </c>
      <c r="C4064" s="37"/>
      <c r="D4064" s="38">
        <v>65934</v>
      </c>
      <c r="E4064" s="156">
        <f t="shared" si="456"/>
        <v>0</v>
      </c>
      <c r="F4064" s="157">
        <v>0</v>
      </c>
      <c r="G4064" s="30">
        <f t="shared" si="457"/>
        <v>0</v>
      </c>
      <c r="H4064" s="170">
        <f t="shared" si="459"/>
        <v>61049.999999999993</v>
      </c>
      <c r="I4064" s="183"/>
      <c r="J4064" s="158">
        <f t="shared" si="458"/>
        <v>0</v>
      </c>
    </row>
    <row r="4065" spans="1:10">
      <c r="A4065" s="168">
        <v>15</v>
      </c>
      <c r="B4065" s="25" t="s">
        <v>38</v>
      </c>
      <c r="C4065" s="37"/>
      <c r="D4065" s="38">
        <v>76626</v>
      </c>
      <c r="E4065" s="156">
        <f t="shared" si="456"/>
        <v>0</v>
      </c>
      <c r="F4065" s="157">
        <v>0</v>
      </c>
      <c r="G4065" s="30">
        <f t="shared" si="457"/>
        <v>0</v>
      </c>
      <c r="H4065" s="170">
        <f t="shared" si="459"/>
        <v>70950</v>
      </c>
      <c r="I4065" s="183"/>
      <c r="J4065" s="158">
        <f t="shared" si="458"/>
        <v>0</v>
      </c>
    </row>
    <row r="4066" spans="1:10">
      <c r="A4066" s="168">
        <v>16</v>
      </c>
      <c r="B4066" s="25" t="s">
        <v>39</v>
      </c>
      <c r="C4066" s="37">
        <v>5</v>
      </c>
      <c r="D4066" s="38">
        <v>80190</v>
      </c>
      <c r="E4066" s="156">
        <f t="shared" si="456"/>
        <v>400950</v>
      </c>
      <c r="F4066" s="157">
        <v>0</v>
      </c>
      <c r="G4066" s="30">
        <f t="shared" si="457"/>
        <v>400950</v>
      </c>
      <c r="H4066" s="170">
        <f t="shared" si="459"/>
        <v>74250</v>
      </c>
      <c r="I4066" s="183"/>
      <c r="J4066" s="158">
        <f t="shared" si="458"/>
        <v>371250</v>
      </c>
    </row>
    <row r="4067" spans="1:10">
      <c r="A4067" s="168">
        <v>17</v>
      </c>
      <c r="B4067" s="25" t="s">
        <v>40</v>
      </c>
      <c r="C4067" s="37"/>
      <c r="D4067" s="38">
        <v>113832</v>
      </c>
      <c r="E4067" s="156">
        <f t="shared" si="456"/>
        <v>0</v>
      </c>
      <c r="F4067" s="157">
        <v>0</v>
      </c>
      <c r="G4067" s="30">
        <f t="shared" si="457"/>
        <v>0</v>
      </c>
      <c r="H4067" s="170">
        <f t="shared" si="459"/>
        <v>105400</v>
      </c>
      <c r="I4067" s="183"/>
      <c r="J4067" s="158">
        <f t="shared" si="458"/>
        <v>0</v>
      </c>
    </row>
    <row r="4068" spans="1:10">
      <c r="A4068" s="168">
        <v>18</v>
      </c>
      <c r="B4068" s="25" t="s">
        <v>41</v>
      </c>
      <c r="C4068" s="37"/>
      <c r="D4068" s="38">
        <v>98010</v>
      </c>
      <c r="E4068" s="156">
        <f t="shared" si="456"/>
        <v>0</v>
      </c>
      <c r="F4068" s="157">
        <v>0</v>
      </c>
      <c r="G4068" s="30">
        <f t="shared" si="457"/>
        <v>0</v>
      </c>
      <c r="H4068" s="170">
        <f t="shared" si="459"/>
        <v>90750</v>
      </c>
      <c r="I4068" s="183"/>
      <c r="J4068" s="158">
        <f t="shared" si="458"/>
        <v>0</v>
      </c>
    </row>
    <row r="4069" spans="1:10" ht="17.25">
      <c r="A4069" s="40"/>
      <c r="B4069" s="41" t="s">
        <v>42</v>
      </c>
      <c r="C4069" s="42">
        <f>SUM(C4051:C4068)</f>
        <v>25</v>
      </c>
      <c r="D4069" s="42"/>
      <c r="E4069" s="43">
        <f>SUM(E4051:E4068)</f>
        <v>2479910</v>
      </c>
      <c r="F4069" s="43"/>
      <c r="G4069" s="44">
        <f>SUM(G4051:G4068)</f>
        <v>2479910</v>
      </c>
      <c r="H4069" s="45"/>
      <c r="I4069" s="64"/>
      <c r="J4069" s="45">
        <f>SUM(J4051:J4068)</f>
        <v>2296212.9629629627</v>
      </c>
    </row>
    <row r="4070" spans="1:10" ht="31.5">
      <c r="A4070" s="46"/>
      <c r="B4070" s="47"/>
      <c r="C4070" s="48"/>
      <c r="D4070" s="48"/>
      <c r="E4070" s="49"/>
      <c r="F4070" s="49"/>
      <c r="G4070" s="50"/>
      <c r="H4070" s="51"/>
      <c r="I4070" s="65"/>
      <c r="J4070" s="184">
        <f>J4069*0.08</f>
        <v>183697.03703703702</v>
      </c>
    </row>
    <row r="4071" spans="1:10" ht="18">
      <c r="A4071" s="283" t="s">
        <v>43</v>
      </c>
      <c r="B4071" s="283"/>
      <c r="C4071" s="284" t="s">
        <v>44</v>
      </c>
      <c r="D4071" s="284"/>
      <c r="E4071" s="54"/>
      <c r="F4071" s="54"/>
      <c r="G4071" s="55" t="s">
        <v>45</v>
      </c>
      <c r="H4071" s="56"/>
      <c r="I4071" s="66"/>
      <c r="J4071" s="185">
        <f>SUM(J4069:J4070)</f>
        <v>2479909.9999999995</v>
      </c>
    </row>
    <row r="4073" spans="1:10">
      <c r="B4073" s="131" t="s">
        <v>165</v>
      </c>
      <c r="C4073" s="131" t="s">
        <v>166</v>
      </c>
      <c r="D4073" s="131"/>
      <c r="E4073" s="131" t="s">
        <v>167</v>
      </c>
    </row>
    <row r="4078" spans="1:10" ht="15.75">
      <c r="A4078" s="279" t="s">
        <v>0</v>
      </c>
      <c r="B4078" s="279"/>
      <c r="C4078" s="279"/>
      <c r="D4078" s="279"/>
      <c r="E4078" s="279"/>
      <c r="F4078" s="279"/>
      <c r="G4078" s="279"/>
      <c r="H4078" s="3"/>
      <c r="I4078" s="182"/>
      <c r="J4078" s="3"/>
    </row>
    <row r="4079" spans="1:10" ht="15.75">
      <c r="A4079" s="279" t="s">
        <v>1</v>
      </c>
      <c r="B4079" s="279"/>
      <c r="C4079" s="279"/>
      <c r="D4079" s="279"/>
      <c r="E4079" s="279"/>
      <c r="F4079" s="279"/>
      <c r="G4079" s="279"/>
      <c r="H4079" s="176"/>
      <c r="I4079" s="176"/>
      <c r="J4079" s="176"/>
    </row>
    <row r="4080" spans="1:10" ht="15.75">
      <c r="A4080" s="279" t="s">
        <v>2</v>
      </c>
      <c r="B4080" s="279"/>
      <c r="C4080" s="279"/>
      <c r="D4080" s="279"/>
      <c r="E4080" s="279"/>
      <c r="F4080" s="279"/>
      <c r="G4080" s="279"/>
      <c r="H4080" s="3"/>
      <c r="I4080" s="59"/>
      <c r="J4080" s="3"/>
    </row>
    <row r="4081" spans="1:10" ht="15.75">
      <c r="A4081" s="279" t="s">
        <v>4</v>
      </c>
      <c r="B4081" s="279"/>
      <c r="C4081" s="279"/>
      <c r="D4081" s="279"/>
      <c r="E4081" s="279"/>
      <c r="F4081" s="279"/>
      <c r="G4081" s="279"/>
      <c r="H4081" s="3"/>
      <c r="I4081" s="59"/>
      <c r="J4081" s="3"/>
    </row>
    <row r="4082" spans="1:10" ht="15.75">
      <c r="A4082" s="280" t="s">
        <v>6</v>
      </c>
      <c r="B4082" s="280"/>
      <c r="C4082" s="280"/>
      <c r="D4082" s="280"/>
      <c r="E4082" s="280"/>
      <c r="F4082" s="280"/>
      <c r="G4082" s="280"/>
      <c r="H4082" s="3"/>
      <c r="I4082" s="59"/>
      <c r="J4082" s="3"/>
    </row>
    <row r="4083" spans="1:10" ht="27.75">
      <c r="A4083" s="9"/>
      <c r="B4083" s="9"/>
      <c r="C4083" s="281" t="s">
        <v>1246</v>
      </c>
      <c r="D4083" s="281"/>
      <c r="E4083" s="281"/>
      <c r="F4083" s="281"/>
      <c r="G4083" s="281"/>
      <c r="H4083" s="3"/>
      <c r="I4083" s="59"/>
      <c r="J4083" s="3"/>
    </row>
    <row r="4084" spans="1:10" ht="15.75">
      <c r="A4084" s="11" t="s">
        <v>358</v>
      </c>
      <c r="B4084" s="12"/>
      <c r="C4084" s="13"/>
      <c r="D4084" s="286"/>
      <c r="E4084" s="286"/>
      <c r="F4084" s="286"/>
      <c r="G4084" s="286"/>
      <c r="H4084" s="15"/>
      <c r="I4084" s="59"/>
      <c r="J4084" s="3"/>
    </row>
    <row r="4085" spans="1:10" ht="15.75">
      <c r="A4085" s="11" t="s">
        <v>9</v>
      </c>
      <c r="B4085" s="286" t="s">
        <v>372</v>
      </c>
      <c r="C4085" s="286"/>
      <c r="D4085" s="286"/>
      <c r="E4085" s="286"/>
      <c r="F4085" s="286"/>
      <c r="G4085" s="16"/>
      <c r="H4085" s="20" t="s">
        <v>161</v>
      </c>
      <c r="I4085" s="62"/>
      <c r="J4085" s="61"/>
    </row>
    <row r="4086" spans="1:10" ht="18.75">
      <c r="A4086" s="11" t="s">
        <v>11</v>
      </c>
      <c r="B4086" s="303"/>
      <c r="C4086" s="303"/>
      <c r="D4086" s="303"/>
      <c r="E4086" s="303"/>
      <c r="F4086" s="303"/>
      <c r="G4086" s="180"/>
      <c r="H4086" s="180"/>
      <c r="I4086" s="180"/>
      <c r="J4086" s="3"/>
    </row>
    <row r="4087" spans="1:10" ht="15.75">
      <c r="A4087" s="21" t="s">
        <v>14</v>
      </c>
      <c r="B4087" s="181"/>
      <c r="C4087" s="21" t="s">
        <v>17</v>
      </c>
      <c r="D4087" s="22" t="s">
        <v>18</v>
      </c>
      <c r="E4087" s="23" t="s">
        <v>19</v>
      </c>
      <c r="F4087" s="23" t="s">
        <v>20</v>
      </c>
      <c r="G4087" s="21" t="s">
        <v>21</v>
      </c>
      <c r="H4087" s="3"/>
      <c r="I4087" s="59"/>
      <c r="J4087" s="3"/>
    </row>
    <row r="4088" spans="1:10">
      <c r="A4088" s="24">
        <v>1</v>
      </c>
      <c r="B4088" s="25" t="s">
        <v>23</v>
      </c>
      <c r="C4088" s="26">
        <v>5</v>
      </c>
      <c r="D4088" s="27">
        <v>79305</v>
      </c>
      <c r="E4088" s="28">
        <f t="shared" ref="E4088:E4105" si="460">D4088*C4088</f>
        <v>396525</v>
      </c>
      <c r="F4088" s="29">
        <v>0</v>
      </c>
      <c r="G4088" s="30">
        <f t="shared" ref="G4088:G4105" si="461">E4088-E4088*F4088</f>
        <v>396525</v>
      </c>
      <c r="H4088" s="31">
        <f>D4088/1.08</f>
        <v>73430.555555555547</v>
      </c>
      <c r="I4088" s="59"/>
      <c r="J4088" s="63">
        <f t="shared" ref="J4088:J4105" si="462">H4088*C4088</f>
        <v>367152.77777777775</v>
      </c>
    </row>
    <row r="4089" spans="1:10">
      <c r="A4089" s="120">
        <v>2</v>
      </c>
      <c r="B4089" s="121" t="s">
        <v>25</v>
      </c>
      <c r="C4089" s="126">
        <v>10</v>
      </c>
      <c r="D4089" s="33">
        <v>128591</v>
      </c>
      <c r="E4089" s="123">
        <f t="shared" si="460"/>
        <v>1285910</v>
      </c>
      <c r="F4089" s="29">
        <v>0</v>
      </c>
      <c r="G4089" s="125">
        <f t="shared" si="461"/>
        <v>1285910</v>
      </c>
      <c r="H4089" s="31">
        <f>D4089/1.08</f>
        <v>119065.74074074073</v>
      </c>
      <c r="I4089" s="129"/>
      <c r="J4089" s="63">
        <f t="shared" si="462"/>
        <v>1190657.4074074072</v>
      </c>
    </row>
    <row r="4090" spans="1:10">
      <c r="A4090" s="24">
        <v>3</v>
      </c>
      <c r="B4090" s="25" t="s">
        <v>26</v>
      </c>
      <c r="C4090" s="88"/>
      <c r="D4090" s="27">
        <v>60043</v>
      </c>
      <c r="E4090" s="28">
        <f t="shared" si="460"/>
        <v>0</v>
      </c>
      <c r="F4090" s="29">
        <v>0</v>
      </c>
      <c r="G4090" s="30">
        <f t="shared" si="461"/>
        <v>0</v>
      </c>
      <c r="H4090" s="31">
        <f>D4090/1.08</f>
        <v>55595.370370370365</v>
      </c>
      <c r="I4090" s="59"/>
      <c r="J4090" s="63">
        <f t="shared" si="462"/>
        <v>0</v>
      </c>
    </row>
    <row r="4091" spans="1:10">
      <c r="A4091" s="24">
        <v>4</v>
      </c>
      <c r="B4091" s="25" t="s">
        <v>27</v>
      </c>
      <c r="C4091" s="35"/>
      <c r="D4091" s="27">
        <v>115781</v>
      </c>
      <c r="E4091" s="28">
        <f t="shared" si="460"/>
        <v>0</v>
      </c>
      <c r="F4091" s="29">
        <v>0</v>
      </c>
      <c r="G4091" s="30">
        <f t="shared" si="461"/>
        <v>0</v>
      </c>
      <c r="H4091" s="31">
        <f>D4091/1.08</f>
        <v>107204.62962962962</v>
      </c>
      <c r="I4091" s="59"/>
      <c r="J4091" s="63">
        <f t="shared" si="462"/>
        <v>0</v>
      </c>
    </row>
    <row r="4092" spans="1:10">
      <c r="A4092" s="24">
        <v>5</v>
      </c>
      <c r="B4092" s="25" t="s">
        <v>28</v>
      </c>
      <c r="C4092" s="32"/>
      <c r="D4092" s="33">
        <v>119943</v>
      </c>
      <c r="E4092" s="123">
        <f t="shared" si="460"/>
        <v>0</v>
      </c>
      <c r="F4092" s="124">
        <v>0.25</v>
      </c>
      <c r="G4092" s="125">
        <f t="shared" si="461"/>
        <v>0</v>
      </c>
      <c r="H4092" s="128">
        <f>D4092/1.08*0.75</f>
        <v>83293.75</v>
      </c>
      <c r="I4092" s="59"/>
      <c r="J4092" s="63">
        <f t="shared" si="462"/>
        <v>0</v>
      </c>
    </row>
    <row r="4093" spans="1:10">
      <c r="A4093" s="24">
        <v>6</v>
      </c>
      <c r="B4093" s="25" t="s">
        <v>29</v>
      </c>
      <c r="C4093" s="26"/>
      <c r="D4093" s="27">
        <v>94810</v>
      </c>
      <c r="E4093" s="28">
        <f t="shared" si="460"/>
        <v>0</v>
      </c>
      <c r="F4093" s="29">
        <v>0</v>
      </c>
      <c r="G4093" s="30">
        <f t="shared" si="461"/>
        <v>0</v>
      </c>
      <c r="H4093" s="31">
        <f t="shared" ref="H4093:H4105" si="463">D4093/1.08</f>
        <v>87787.037037037036</v>
      </c>
      <c r="I4093" s="59"/>
      <c r="J4093" s="63">
        <f t="shared" si="462"/>
        <v>0</v>
      </c>
    </row>
    <row r="4094" spans="1:10">
      <c r="A4094" s="24">
        <v>7</v>
      </c>
      <c r="B4094" s="25" t="s">
        <v>30</v>
      </c>
      <c r="C4094" s="34"/>
      <c r="D4094" s="27">
        <v>141396</v>
      </c>
      <c r="E4094" s="28">
        <f t="shared" si="460"/>
        <v>0</v>
      </c>
      <c r="F4094" s="29">
        <v>0</v>
      </c>
      <c r="G4094" s="30">
        <f t="shared" si="461"/>
        <v>0</v>
      </c>
      <c r="H4094" s="31">
        <f t="shared" si="463"/>
        <v>130922.22222222222</v>
      </c>
      <c r="I4094" s="59"/>
      <c r="J4094" s="63">
        <f t="shared" si="462"/>
        <v>0</v>
      </c>
    </row>
    <row r="4095" spans="1:10">
      <c r="A4095" s="24">
        <v>8</v>
      </c>
      <c r="B4095" s="25" t="s">
        <v>31</v>
      </c>
      <c r="C4095" s="26"/>
      <c r="D4095" s="27">
        <v>232931</v>
      </c>
      <c r="E4095" s="28">
        <f t="shared" si="460"/>
        <v>0</v>
      </c>
      <c r="F4095" s="29">
        <v>0</v>
      </c>
      <c r="G4095" s="30">
        <f t="shared" si="461"/>
        <v>0</v>
      </c>
      <c r="H4095" s="31">
        <f t="shared" si="463"/>
        <v>215676.85185185182</v>
      </c>
      <c r="I4095" s="59"/>
      <c r="J4095" s="63">
        <f t="shared" si="462"/>
        <v>0</v>
      </c>
    </row>
    <row r="4096" spans="1:10">
      <c r="A4096" s="24">
        <v>9</v>
      </c>
      <c r="B4096" s="36" t="s">
        <v>32</v>
      </c>
      <c r="C4096" s="26"/>
      <c r="D4096" s="27">
        <v>101534</v>
      </c>
      <c r="E4096" s="28">
        <f t="shared" si="460"/>
        <v>0</v>
      </c>
      <c r="F4096" s="29">
        <v>0</v>
      </c>
      <c r="G4096" s="30">
        <f t="shared" si="461"/>
        <v>0</v>
      </c>
      <c r="H4096" s="31">
        <f t="shared" si="463"/>
        <v>94012.962962962964</v>
      </c>
      <c r="I4096" s="59"/>
      <c r="J4096" s="63">
        <f t="shared" si="462"/>
        <v>0</v>
      </c>
    </row>
    <row r="4097" spans="1:10">
      <c r="A4097" s="168">
        <v>10</v>
      </c>
      <c r="B4097" s="36" t="s">
        <v>33</v>
      </c>
      <c r="C4097" s="37"/>
      <c r="D4097" s="27">
        <v>110148</v>
      </c>
      <c r="E4097" s="156">
        <f t="shared" si="460"/>
        <v>0</v>
      </c>
      <c r="F4097" s="157">
        <v>0</v>
      </c>
      <c r="G4097" s="30">
        <f t="shared" si="461"/>
        <v>0</v>
      </c>
      <c r="H4097" s="170">
        <f t="shared" si="463"/>
        <v>101988.88888888888</v>
      </c>
      <c r="I4097" s="183"/>
      <c r="J4097" s="158">
        <f t="shared" si="462"/>
        <v>0</v>
      </c>
    </row>
    <row r="4098" spans="1:10">
      <c r="A4098" s="24">
        <v>11</v>
      </c>
      <c r="B4098" s="25" t="s">
        <v>34</v>
      </c>
      <c r="C4098" s="37">
        <v>5</v>
      </c>
      <c r="D4098" s="27">
        <v>54198</v>
      </c>
      <c r="E4098" s="28">
        <f t="shared" si="460"/>
        <v>270990</v>
      </c>
      <c r="F4098" s="29">
        <v>0</v>
      </c>
      <c r="G4098" s="30">
        <f t="shared" si="461"/>
        <v>270990</v>
      </c>
      <c r="H4098" s="31">
        <f t="shared" si="463"/>
        <v>50183.333333333328</v>
      </c>
      <c r="I4098" s="59"/>
      <c r="J4098" s="63">
        <f t="shared" si="462"/>
        <v>250916.66666666663</v>
      </c>
    </row>
    <row r="4099" spans="1:10">
      <c r="A4099" s="24">
        <v>12</v>
      </c>
      <c r="B4099" s="25" t="s">
        <v>35</v>
      </c>
      <c r="C4099" s="37"/>
      <c r="D4099" s="27">
        <v>49680</v>
      </c>
      <c r="E4099" s="28">
        <f t="shared" si="460"/>
        <v>0</v>
      </c>
      <c r="F4099" s="29">
        <v>0</v>
      </c>
      <c r="G4099" s="30">
        <f t="shared" si="461"/>
        <v>0</v>
      </c>
      <c r="H4099" s="31">
        <f t="shared" si="463"/>
        <v>46000</v>
      </c>
      <c r="I4099" s="59"/>
      <c r="J4099" s="63">
        <f t="shared" si="462"/>
        <v>0</v>
      </c>
    </row>
    <row r="4100" spans="1:10">
      <c r="A4100" s="168">
        <v>13</v>
      </c>
      <c r="B4100" s="25" t="s">
        <v>36</v>
      </c>
      <c r="C4100" s="37"/>
      <c r="D4100" s="38">
        <v>64152</v>
      </c>
      <c r="E4100" s="156">
        <f t="shared" si="460"/>
        <v>0</v>
      </c>
      <c r="F4100" s="157">
        <v>0</v>
      </c>
      <c r="G4100" s="30">
        <f t="shared" si="461"/>
        <v>0</v>
      </c>
      <c r="H4100" s="170">
        <f t="shared" si="463"/>
        <v>59399.999999999993</v>
      </c>
      <c r="I4100" s="183"/>
      <c r="J4100" s="158">
        <f t="shared" si="462"/>
        <v>0</v>
      </c>
    </row>
    <row r="4101" spans="1:10">
      <c r="A4101" s="168">
        <v>14</v>
      </c>
      <c r="B4101" s="25" t="s">
        <v>37</v>
      </c>
      <c r="C4101" s="37"/>
      <c r="D4101" s="38">
        <v>65934</v>
      </c>
      <c r="E4101" s="156">
        <f t="shared" si="460"/>
        <v>0</v>
      </c>
      <c r="F4101" s="157">
        <v>0</v>
      </c>
      <c r="G4101" s="30">
        <f t="shared" si="461"/>
        <v>0</v>
      </c>
      <c r="H4101" s="170">
        <f t="shared" si="463"/>
        <v>61049.999999999993</v>
      </c>
      <c r="I4101" s="183"/>
      <c r="J4101" s="158">
        <f t="shared" si="462"/>
        <v>0</v>
      </c>
    </row>
    <row r="4102" spans="1:10">
      <c r="A4102" s="168">
        <v>15</v>
      </c>
      <c r="B4102" s="25" t="s">
        <v>38</v>
      </c>
      <c r="C4102" s="37"/>
      <c r="D4102" s="38">
        <v>76626</v>
      </c>
      <c r="E4102" s="156">
        <f t="shared" si="460"/>
        <v>0</v>
      </c>
      <c r="F4102" s="157">
        <v>0</v>
      </c>
      <c r="G4102" s="30">
        <f t="shared" si="461"/>
        <v>0</v>
      </c>
      <c r="H4102" s="170">
        <f t="shared" si="463"/>
        <v>70950</v>
      </c>
      <c r="I4102" s="183"/>
      <c r="J4102" s="158">
        <f t="shared" si="462"/>
        <v>0</v>
      </c>
    </row>
    <row r="4103" spans="1:10">
      <c r="A4103" s="168">
        <v>16</v>
      </c>
      <c r="B4103" s="25" t="s">
        <v>39</v>
      </c>
      <c r="C4103" s="37"/>
      <c r="D4103" s="38">
        <v>80190</v>
      </c>
      <c r="E4103" s="156">
        <f t="shared" si="460"/>
        <v>0</v>
      </c>
      <c r="F4103" s="157">
        <v>0</v>
      </c>
      <c r="G4103" s="30">
        <f t="shared" si="461"/>
        <v>0</v>
      </c>
      <c r="H4103" s="170">
        <f t="shared" si="463"/>
        <v>74250</v>
      </c>
      <c r="I4103" s="183"/>
      <c r="J4103" s="158">
        <f t="shared" si="462"/>
        <v>0</v>
      </c>
    </row>
    <row r="4104" spans="1:10">
      <c r="A4104" s="168">
        <v>17</v>
      </c>
      <c r="B4104" s="25" t="s">
        <v>40</v>
      </c>
      <c r="C4104" s="37"/>
      <c r="D4104" s="38">
        <v>113832</v>
      </c>
      <c r="E4104" s="156">
        <f t="shared" si="460"/>
        <v>0</v>
      </c>
      <c r="F4104" s="157">
        <v>0</v>
      </c>
      <c r="G4104" s="30">
        <f t="shared" si="461"/>
        <v>0</v>
      </c>
      <c r="H4104" s="170">
        <f t="shared" si="463"/>
        <v>105400</v>
      </c>
      <c r="I4104" s="183"/>
      <c r="J4104" s="158">
        <f t="shared" si="462"/>
        <v>0</v>
      </c>
    </row>
    <row r="4105" spans="1:10">
      <c r="A4105" s="168">
        <v>18</v>
      </c>
      <c r="B4105" s="25" t="s">
        <v>41</v>
      </c>
      <c r="C4105" s="37"/>
      <c r="D4105" s="38">
        <v>98010</v>
      </c>
      <c r="E4105" s="156">
        <f t="shared" si="460"/>
        <v>0</v>
      </c>
      <c r="F4105" s="157">
        <v>0</v>
      </c>
      <c r="G4105" s="30">
        <f t="shared" si="461"/>
        <v>0</v>
      </c>
      <c r="H4105" s="170">
        <f t="shared" si="463"/>
        <v>90750</v>
      </c>
      <c r="I4105" s="183"/>
      <c r="J4105" s="158">
        <f t="shared" si="462"/>
        <v>0</v>
      </c>
    </row>
    <row r="4106" spans="1:10" ht="17.25">
      <c r="A4106" s="40"/>
      <c r="B4106" s="41" t="s">
        <v>42</v>
      </c>
      <c r="C4106" s="42">
        <f>SUM(C4088:C4105)</f>
        <v>20</v>
      </c>
      <c r="D4106" s="42"/>
      <c r="E4106" s="43">
        <f>SUM(E4088:E4105)</f>
        <v>1953425</v>
      </c>
      <c r="F4106" s="43"/>
      <c r="G4106" s="44">
        <f>SUM(G4088:G4105)</f>
        <v>1953425</v>
      </c>
      <c r="H4106" s="45"/>
      <c r="I4106" s="64"/>
      <c r="J4106" s="45">
        <f>SUM(J4088:J4105)</f>
        <v>1808726.8518518517</v>
      </c>
    </row>
    <row r="4107" spans="1:10" ht="31.5">
      <c r="A4107" s="46"/>
      <c r="B4107" s="47"/>
      <c r="C4107" s="48"/>
      <c r="D4107" s="48"/>
      <c r="E4107" s="49"/>
      <c r="F4107" s="49"/>
      <c r="G4107" s="50"/>
      <c r="H4107" s="51"/>
      <c r="I4107" s="65"/>
      <c r="J4107" s="184">
        <f>J4106*0.08</f>
        <v>144698.14814814815</v>
      </c>
    </row>
    <row r="4108" spans="1:10" ht="18">
      <c r="A4108" s="283" t="s">
        <v>43</v>
      </c>
      <c r="B4108" s="283"/>
      <c r="C4108" s="284" t="s">
        <v>44</v>
      </c>
      <c r="D4108" s="284"/>
      <c r="E4108" s="54"/>
      <c r="F4108" s="54"/>
      <c r="G4108" s="55" t="s">
        <v>45</v>
      </c>
      <c r="H4108" s="56"/>
      <c r="I4108" s="66"/>
      <c r="J4108" s="185">
        <f>SUM(J4106:J4107)</f>
        <v>1953424.9999999998</v>
      </c>
    </row>
    <row r="4110" spans="1:10">
      <c r="B4110" s="131" t="s">
        <v>165</v>
      </c>
      <c r="C4110" s="131" t="s">
        <v>166</v>
      </c>
      <c r="D4110" s="131"/>
      <c r="E4110" s="131" t="s">
        <v>167</v>
      </c>
    </row>
    <row r="4114" spans="1:10" ht="15.75">
      <c r="A4114" s="279" t="s">
        <v>0</v>
      </c>
      <c r="B4114" s="279"/>
      <c r="C4114" s="279"/>
      <c r="D4114" s="279"/>
      <c r="E4114" s="279"/>
      <c r="F4114" s="279"/>
      <c r="G4114" s="279"/>
      <c r="H4114" s="3"/>
      <c r="I4114" s="182"/>
      <c r="J4114" s="3"/>
    </row>
    <row r="4115" spans="1:10" ht="15.75">
      <c r="A4115" s="279" t="s">
        <v>1</v>
      </c>
      <c r="B4115" s="279"/>
      <c r="C4115" s="279"/>
      <c r="D4115" s="279"/>
      <c r="E4115" s="279"/>
      <c r="F4115" s="279"/>
      <c r="G4115" s="279"/>
      <c r="H4115" s="176"/>
      <c r="I4115" s="176"/>
      <c r="J4115" s="176"/>
    </row>
    <row r="4116" spans="1:10" ht="15.75">
      <c r="A4116" s="279" t="s">
        <v>2</v>
      </c>
      <c r="B4116" s="279"/>
      <c r="C4116" s="279"/>
      <c r="D4116" s="279"/>
      <c r="E4116" s="279"/>
      <c r="F4116" s="279"/>
      <c r="G4116" s="279"/>
      <c r="H4116" s="3"/>
      <c r="I4116" s="59"/>
      <c r="J4116" s="3"/>
    </row>
    <row r="4117" spans="1:10" ht="15.75">
      <c r="A4117" s="279" t="s">
        <v>4</v>
      </c>
      <c r="B4117" s="279"/>
      <c r="C4117" s="279"/>
      <c r="D4117" s="279"/>
      <c r="E4117" s="279"/>
      <c r="F4117" s="279"/>
      <c r="G4117" s="279"/>
      <c r="H4117" s="3"/>
      <c r="I4117" s="59"/>
      <c r="J4117" s="3"/>
    </row>
    <row r="4118" spans="1:10" ht="15.75">
      <c r="A4118" s="280" t="s">
        <v>6</v>
      </c>
      <c r="B4118" s="280"/>
      <c r="C4118" s="280"/>
      <c r="D4118" s="280"/>
      <c r="E4118" s="280"/>
      <c r="F4118" s="280"/>
      <c r="G4118" s="280"/>
      <c r="H4118" s="3"/>
      <c r="I4118" s="59"/>
      <c r="J4118" s="3"/>
    </row>
    <row r="4119" spans="1:10" ht="27.75">
      <c r="A4119" s="9"/>
      <c r="B4119" s="9"/>
      <c r="C4119" s="281" t="s">
        <v>1246</v>
      </c>
      <c r="D4119" s="281"/>
      <c r="E4119" s="281"/>
      <c r="F4119" s="281"/>
      <c r="G4119" s="281"/>
      <c r="H4119" s="3"/>
      <c r="I4119" s="59"/>
      <c r="J4119" s="3"/>
    </row>
    <row r="4120" spans="1:10" ht="15.75">
      <c r="A4120" s="11" t="s">
        <v>358</v>
      </c>
      <c r="B4120" s="12"/>
      <c r="C4120" s="13"/>
      <c r="D4120" s="286"/>
      <c r="E4120" s="286"/>
      <c r="F4120" s="286"/>
      <c r="G4120" s="286"/>
      <c r="H4120" s="15"/>
      <c r="I4120" s="59"/>
      <c r="J4120" s="3"/>
    </row>
    <row r="4121" spans="1:10" ht="15.75">
      <c r="A4121" s="11" t="s">
        <v>9</v>
      </c>
      <c r="B4121" s="286" t="s">
        <v>456</v>
      </c>
      <c r="C4121" s="286"/>
      <c r="D4121" s="286"/>
      <c r="E4121" s="286"/>
      <c r="F4121" s="286"/>
      <c r="G4121" s="16"/>
      <c r="H4121" s="20" t="s">
        <v>161</v>
      </c>
      <c r="I4121" s="62"/>
      <c r="J4121" s="61"/>
    </row>
    <row r="4122" spans="1:10" ht="18.75">
      <c r="A4122" s="11" t="s">
        <v>11</v>
      </c>
      <c r="B4122" s="303"/>
      <c r="C4122" s="303"/>
      <c r="D4122" s="303"/>
      <c r="E4122" s="303"/>
      <c r="F4122" s="303"/>
      <c r="G4122" s="180"/>
      <c r="H4122" s="180"/>
      <c r="I4122" s="180"/>
      <c r="J4122" s="3"/>
    </row>
    <row r="4123" spans="1:10" ht="15.75">
      <c r="A4123" s="21" t="s">
        <v>14</v>
      </c>
      <c r="B4123" s="181"/>
      <c r="C4123" s="21" t="s">
        <v>17</v>
      </c>
      <c r="D4123" s="22" t="s">
        <v>18</v>
      </c>
      <c r="E4123" s="23" t="s">
        <v>19</v>
      </c>
      <c r="F4123" s="23" t="s">
        <v>20</v>
      </c>
      <c r="G4123" s="21" t="s">
        <v>21</v>
      </c>
      <c r="H4123" s="3"/>
      <c r="I4123" s="59"/>
      <c r="J4123" s="3"/>
    </row>
    <row r="4124" spans="1:10">
      <c r="A4124" s="24">
        <v>1</v>
      </c>
      <c r="B4124" s="25" t="s">
        <v>23</v>
      </c>
      <c r="C4124" s="26">
        <v>5</v>
      </c>
      <c r="D4124" s="27">
        <v>79305</v>
      </c>
      <c r="E4124" s="28">
        <f t="shared" ref="E4124:E4141" si="464">D4124*C4124</f>
        <v>396525</v>
      </c>
      <c r="F4124" s="29">
        <v>0</v>
      </c>
      <c r="G4124" s="30">
        <f t="shared" ref="G4124:G4141" si="465">E4124-E4124*F4124</f>
        <v>396525</v>
      </c>
      <c r="H4124" s="31">
        <f>D4124/1.08</f>
        <v>73430.555555555547</v>
      </c>
      <c r="I4124" s="59"/>
      <c r="J4124" s="63">
        <f t="shared" ref="J4124:J4141" si="466">H4124*C4124</f>
        <v>367152.77777777775</v>
      </c>
    </row>
    <row r="4125" spans="1:10">
      <c r="A4125" s="120">
        <v>2</v>
      </c>
      <c r="B4125" s="121" t="s">
        <v>25</v>
      </c>
      <c r="C4125" s="126">
        <v>5</v>
      </c>
      <c r="D4125" s="33">
        <v>128591</v>
      </c>
      <c r="E4125" s="123">
        <f t="shared" si="464"/>
        <v>642955</v>
      </c>
      <c r="F4125" s="29">
        <v>0</v>
      </c>
      <c r="G4125" s="125">
        <f t="shared" si="465"/>
        <v>642955</v>
      </c>
      <c r="H4125" s="31">
        <f>D4125/1.08</f>
        <v>119065.74074074073</v>
      </c>
      <c r="I4125" s="129"/>
      <c r="J4125" s="63">
        <f t="shared" si="466"/>
        <v>595328.70370370359</v>
      </c>
    </row>
    <row r="4126" spans="1:10">
      <c r="A4126" s="24">
        <v>3</v>
      </c>
      <c r="B4126" s="25" t="s">
        <v>26</v>
      </c>
      <c r="C4126" s="88"/>
      <c r="D4126" s="27">
        <v>60043</v>
      </c>
      <c r="E4126" s="28">
        <f t="shared" si="464"/>
        <v>0</v>
      </c>
      <c r="F4126" s="29">
        <v>0</v>
      </c>
      <c r="G4126" s="30">
        <f t="shared" si="465"/>
        <v>0</v>
      </c>
      <c r="H4126" s="31">
        <f>D4126/1.08</f>
        <v>55595.370370370365</v>
      </c>
      <c r="I4126" s="59"/>
      <c r="J4126" s="63">
        <f t="shared" si="466"/>
        <v>0</v>
      </c>
    </row>
    <row r="4127" spans="1:10">
      <c r="A4127" s="24">
        <v>4</v>
      </c>
      <c r="B4127" s="25" t="s">
        <v>27</v>
      </c>
      <c r="C4127" s="35"/>
      <c r="D4127" s="27">
        <v>115781</v>
      </c>
      <c r="E4127" s="28">
        <f t="shared" si="464"/>
        <v>0</v>
      </c>
      <c r="F4127" s="29">
        <v>0</v>
      </c>
      <c r="G4127" s="30">
        <f t="shared" si="465"/>
        <v>0</v>
      </c>
      <c r="H4127" s="31">
        <f>D4127/1.08</f>
        <v>107204.62962962962</v>
      </c>
      <c r="I4127" s="59"/>
      <c r="J4127" s="63">
        <f t="shared" si="466"/>
        <v>0</v>
      </c>
    </row>
    <row r="4128" spans="1:10">
      <c r="A4128" s="24">
        <v>5</v>
      </c>
      <c r="B4128" s="25" t="s">
        <v>28</v>
      </c>
      <c r="C4128" s="32"/>
      <c r="D4128" s="33">
        <v>119943</v>
      </c>
      <c r="E4128" s="123">
        <f t="shared" si="464"/>
        <v>0</v>
      </c>
      <c r="F4128" s="124">
        <v>0.25</v>
      </c>
      <c r="G4128" s="125">
        <f t="shared" si="465"/>
        <v>0</v>
      </c>
      <c r="H4128" s="128">
        <f>D4128/1.08*0.75</f>
        <v>83293.75</v>
      </c>
      <c r="I4128" s="59"/>
      <c r="J4128" s="63">
        <f t="shared" si="466"/>
        <v>0</v>
      </c>
    </row>
    <row r="4129" spans="1:10">
      <c r="A4129" s="24">
        <v>6</v>
      </c>
      <c r="B4129" s="25" t="s">
        <v>29</v>
      </c>
      <c r="C4129" s="26"/>
      <c r="D4129" s="27">
        <v>94810</v>
      </c>
      <c r="E4129" s="28">
        <f t="shared" si="464"/>
        <v>0</v>
      </c>
      <c r="F4129" s="29">
        <v>0</v>
      </c>
      <c r="G4129" s="30">
        <f t="shared" si="465"/>
        <v>0</v>
      </c>
      <c r="H4129" s="31">
        <f t="shared" ref="H4129:H4141" si="467">D4129/1.08</f>
        <v>87787.037037037036</v>
      </c>
      <c r="I4129" s="59"/>
      <c r="J4129" s="63">
        <f t="shared" si="466"/>
        <v>0</v>
      </c>
    </row>
    <row r="4130" spans="1:10">
      <c r="A4130" s="24">
        <v>7</v>
      </c>
      <c r="B4130" s="25" t="s">
        <v>30</v>
      </c>
      <c r="C4130" s="34"/>
      <c r="D4130" s="27">
        <v>141396</v>
      </c>
      <c r="E4130" s="28">
        <f t="shared" si="464"/>
        <v>0</v>
      </c>
      <c r="F4130" s="29">
        <v>0</v>
      </c>
      <c r="G4130" s="30">
        <f t="shared" si="465"/>
        <v>0</v>
      </c>
      <c r="H4130" s="31">
        <f t="shared" si="467"/>
        <v>130922.22222222222</v>
      </c>
      <c r="I4130" s="59"/>
      <c r="J4130" s="63">
        <f t="shared" si="466"/>
        <v>0</v>
      </c>
    </row>
    <row r="4131" spans="1:10">
      <c r="A4131" s="24">
        <v>8</v>
      </c>
      <c r="B4131" s="25" t="s">
        <v>31</v>
      </c>
      <c r="C4131" s="26"/>
      <c r="D4131" s="27">
        <v>232931</v>
      </c>
      <c r="E4131" s="28">
        <f t="shared" si="464"/>
        <v>0</v>
      </c>
      <c r="F4131" s="29">
        <v>0</v>
      </c>
      <c r="G4131" s="30">
        <f t="shared" si="465"/>
        <v>0</v>
      </c>
      <c r="H4131" s="31">
        <f t="shared" si="467"/>
        <v>215676.85185185182</v>
      </c>
      <c r="I4131" s="59"/>
      <c r="J4131" s="63">
        <f t="shared" si="466"/>
        <v>0</v>
      </c>
    </row>
    <row r="4132" spans="1:10">
      <c r="A4132" s="24">
        <v>9</v>
      </c>
      <c r="B4132" s="36" t="s">
        <v>32</v>
      </c>
      <c r="C4132" s="26"/>
      <c r="D4132" s="27">
        <v>101534</v>
      </c>
      <c r="E4132" s="28">
        <f t="shared" si="464"/>
        <v>0</v>
      </c>
      <c r="F4132" s="29">
        <v>0</v>
      </c>
      <c r="G4132" s="30">
        <f t="shared" si="465"/>
        <v>0</v>
      </c>
      <c r="H4132" s="31">
        <f t="shared" si="467"/>
        <v>94012.962962962964</v>
      </c>
      <c r="I4132" s="59"/>
      <c r="J4132" s="63">
        <f t="shared" si="466"/>
        <v>0</v>
      </c>
    </row>
    <row r="4133" spans="1:10">
      <c r="A4133" s="168">
        <v>10</v>
      </c>
      <c r="B4133" s="36" t="s">
        <v>33</v>
      </c>
      <c r="C4133" s="37"/>
      <c r="D4133" s="27">
        <v>110148</v>
      </c>
      <c r="E4133" s="156">
        <f t="shared" si="464"/>
        <v>0</v>
      </c>
      <c r="F4133" s="157">
        <v>0</v>
      </c>
      <c r="G4133" s="30">
        <f t="shared" si="465"/>
        <v>0</v>
      </c>
      <c r="H4133" s="170">
        <f t="shared" si="467"/>
        <v>101988.88888888888</v>
      </c>
      <c r="I4133" s="183"/>
      <c r="J4133" s="158">
        <f t="shared" si="466"/>
        <v>0</v>
      </c>
    </row>
    <row r="4134" spans="1:10">
      <c r="A4134" s="24">
        <v>11</v>
      </c>
      <c r="B4134" s="25" t="s">
        <v>34</v>
      </c>
      <c r="C4134" s="37"/>
      <c r="D4134" s="27">
        <v>54198</v>
      </c>
      <c r="E4134" s="28">
        <f t="shared" si="464"/>
        <v>0</v>
      </c>
      <c r="F4134" s="29">
        <v>0</v>
      </c>
      <c r="G4134" s="30">
        <f t="shared" si="465"/>
        <v>0</v>
      </c>
      <c r="H4134" s="31">
        <f t="shared" si="467"/>
        <v>50183.333333333328</v>
      </c>
      <c r="I4134" s="59"/>
      <c r="J4134" s="63">
        <f t="shared" si="466"/>
        <v>0</v>
      </c>
    </row>
    <row r="4135" spans="1:10">
      <c r="A4135" s="24">
        <v>12</v>
      </c>
      <c r="B4135" s="25" t="s">
        <v>35</v>
      </c>
      <c r="C4135" s="37"/>
      <c r="D4135" s="27">
        <v>49680</v>
      </c>
      <c r="E4135" s="28">
        <f t="shared" si="464"/>
        <v>0</v>
      </c>
      <c r="F4135" s="29">
        <v>0</v>
      </c>
      <c r="G4135" s="30">
        <f t="shared" si="465"/>
        <v>0</v>
      </c>
      <c r="H4135" s="31">
        <f t="shared" si="467"/>
        <v>46000</v>
      </c>
      <c r="I4135" s="59"/>
      <c r="J4135" s="63">
        <f t="shared" si="466"/>
        <v>0</v>
      </c>
    </row>
    <row r="4136" spans="1:10">
      <c r="A4136" s="168">
        <v>13</v>
      </c>
      <c r="B4136" s="25" t="s">
        <v>36</v>
      </c>
      <c r="C4136" s="37"/>
      <c r="D4136" s="38">
        <v>64152</v>
      </c>
      <c r="E4136" s="156">
        <f t="shared" si="464"/>
        <v>0</v>
      </c>
      <c r="F4136" s="157">
        <v>0</v>
      </c>
      <c r="G4136" s="30">
        <f t="shared" si="465"/>
        <v>0</v>
      </c>
      <c r="H4136" s="170">
        <f t="shared" si="467"/>
        <v>59399.999999999993</v>
      </c>
      <c r="I4136" s="183"/>
      <c r="J4136" s="158">
        <f t="shared" si="466"/>
        <v>0</v>
      </c>
    </row>
    <row r="4137" spans="1:10">
      <c r="A4137" s="168">
        <v>14</v>
      </c>
      <c r="B4137" s="25" t="s">
        <v>37</v>
      </c>
      <c r="C4137" s="37"/>
      <c r="D4137" s="38">
        <v>65934</v>
      </c>
      <c r="E4137" s="156">
        <f t="shared" si="464"/>
        <v>0</v>
      </c>
      <c r="F4137" s="157">
        <v>0</v>
      </c>
      <c r="G4137" s="30">
        <f t="shared" si="465"/>
        <v>0</v>
      </c>
      <c r="H4137" s="170">
        <f t="shared" si="467"/>
        <v>61049.999999999993</v>
      </c>
      <c r="I4137" s="183"/>
      <c r="J4137" s="158">
        <f t="shared" si="466"/>
        <v>0</v>
      </c>
    </row>
    <row r="4138" spans="1:10">
      <c r="A4138" s="168">
        <v>15</v>
      </c>
      <c r="B4138" s="25" t="s">
        <v>38</v>
      </c>
      <c r="C4138" s="37"/>
      <c r="D4138" s="38">
        <v>76626</v>
      </c>
      <c r="E4138" s="156">
        <f t="shared" si="464"/>
        <v>0</v>
      </c>
      <c r="F4138" s="157">
        <v>0</v>
      </c>
      <c r="G4138" s="30">
        <f t="shared" si="465"/>
        <v>0</v>
      </c>
      <c r="H4138" s="170">
        <f t="shared" si="467"/>
        <v>70950</v>
      </c>
      <c r="I4138" s="183"/>
      <c r="J4138" s="158">
        <f t="shared" si="466"/>
        <v>0</v>
      </c>
    </row>
    <row r="4139" spans="1:10">
      <c r="A4139" s="168">
        <v>16</v>
      </c>
      <c r="B4139" s="25" t="s">
        <v>39</v>
      </c>
      <c r="C4139" s="37"/>
      <c r="D4139" s="38">
        <v>80190</v>
      </c>
      <c r="E4139" s="156">
        <f t="shared" si="464"/>
        <v>0</v>
      </c>
      <c r="F4139" s="157">
        <v>0</v>
      </c>
      <c r="G4139" s="30">
        <f t="shared" si="465"/>
        <v>0</v>
      </c>
      <c r="H4139" s="170">
        <f t="shared" si="467"/>
        <v>74250</v>
      </c>
      <c r="I4139" s="183"/>
      <c r="J4139" s="158">
        <f t="shared" si="466"/>
        <v>0</v>
      </c>
    </row>
    <row r="4140" spans="1:10">
      <c r="A4140" s="168">
        <v>17</v>
      </c>
      <c r="B4140" s="25" t="s">
        <v>40</v>
      </c>
      <c r="C4140" s="37"/>
      <c r="D4140" s="38">
        <v>113832</v>
      </c>
      <c r="E4140" s="156">
        <f t="shared" si="464"/>
        <v>0</v>
      </c>
      <c r="F4140" s="157">
        <v>0</v>
      </c>
      <c r="G4140" s="30">
        <f t="shared" si="465"/>
        <v>0</v>
      </c>
      <c r="H4140" s="170">
        <f t="shared" si="467"/>
        <v>105400</v>
      </c>
      <c r="I4140" s="183"/>
      <c r="J4140" s="158">
        <f t="shared" si="466"/>
        <v>0</v>
      </c>
    </row>
    <row r="4141" spans="1:10">
      <c r="A4141" s="168">
        <v>18</v>
      </c>
      <c r="B4141" s="25" t="s">
        <v>41</v>
      </c>
      <c r="C4141" s="37"/>
      <c r="D4141" s="38">
        <v>98010</v>
      </c>
      <c r="E4141" s="156">
        <f t="shared" si="464"/>
        <v>0</v>
      </c>
      <c r="F4141" s="157">
        <v>0</v>
      </c>
      <c r="G4141" s="30">
        <f t="shared" si="465"/>
        <v>0</v>
      </c>
      <c r="H4141" s="170">
        <f t="shared" si="467"/>
        <v>90750</v>
      </c>
      <c r="I4141" s="183"/>
      <c r="J4141" s="158">
        <f t="shared" si="466"/>
        <v>0</v>
      </c>
    </row>
    <row r="4142" spans="1:10" ht="17.25">
      <c r="A4142" s="40"/>
      <c r="B4142" s="41" t="s">
        <v>42</v>
      </c>
      <c r="C4142" s="42">
        <f>SUM(C4124:C4141)</f>
        <v>10</v>
      </c>
      <c r="D4142" s="42"/>
      <c r="E4142" s="43">
        <f>SUM(E4124:E4141)</f>
        <v>1039480</v>
      </c>
      <c r="F4142" s="43"/>
      <c r="G4142" s="44">
        <f>SUM(G4124:G4141)</f>
        <v>1039480</v>
      </c>
      <c r="H4142" s="45"/>
      <c r="I4142" s="64"/>
      <c r="J4142" s="45">
        <f>SUM(J4124:J4141)</f>
        <v>962481.48148148134</v>
      </c>
    </row>
    <row r="4143" spans="1:10" ht="31.5">
      <c r="A4143" s="46"/>
      <c r="B4143" s="47"/>
      <c r="C4143" s="48"/>
      <c r="D4143" s="48"/>
      <c r="E4143" s="49"/>
      <c r="F4143" s="49"/>
      <c r="G4143" s="50"/>
      <c r="H4143" s="51"/>
      <c r="I4143" s="65"/>
      <c r="J4143" s="184">
        <f>J4142*0.08</f>
        <v>76998.518518518511</v>
      </c>
    </row>
    <row r="4144" spans="1:10" ht="18">
      <c r="A4144" s="283" t="s">
        <v>43</v>
      </c>
      <c r="B4144" s="283"/>
      <c r="C4144" s="284" t="s">
        <v>44</v>
      </c>
      <c r="D4144" s="284"/>
      <c r="E4144" s="54"/>
      <c r="F4144" s="54"/>
      <c r="G4144" s="55" t="s">
        <v>45</v>
      </c>
      <c r="H4144" s="56"/>
      <c r="I4144" s="66"/>
      <c r="J4144" s="185">
        <f>SUM(J4142:J4143)</f>
        <v>1039479.9999999999</v>
      </c>
    </row>
    <row r="4146" spans="1:10">
      <c r="B4146" s="131" t="s">
        <v>165</v>
      </c>
      <c r="C4146" s="131" t="s">
        <v>166</v>
      </c>
      <c r="D4146" s="131"/>
      <c r="E4146" s="131" t="s">
        <v>167</v>
      </c>
    </row>
    <row r="4150" spans="1:10" ht="15.75">
      <c r="A4150" s="279" t="s">
        <v>0</v>
      </c>
      <c r="B4150" s="279"/>
      <c r="C4150" s="279"/>
      <c r="D4150" s="279"/>
      <c r="E4150" s="279"/>
      <c r="F4150" s="279"/>
      <c r="G4150" s="279"/>
      <c r="H4150" s="3"/>
      <c r="I4150" s="182"/>
      <c r="J4150" s="3"/>
    </row>
    <row r="4151" spans="1:10" ht="15.75">
      <c r="A4151" s="279" t="s">
        <v>1</v>
      </c>
      <c r="B4151" s="279"/>
      <c r="C4151" s="279"/>
      <c r="D4151" s="279"/>
      <c r="E4151" s="279"/>
      <c r="F4151" s="279"/>
      <c r="G4151" s="279"/>
      <c r="H4151" s="176"/>
      <c r="I4151" s="176"/>
      <c r="J4151" s="176"/>
    </row>
    <row r="4152" spans="1:10" ht="15.75">
      <c r="A4152" s="279" t="s">
        <v>2</v>
      </c>
      <c r="B4152" s="279"/>
      <c r="C4152" s="279"/>
      <c r="D4152" s="279"/>
      <c r="E4152" s="279"/>
      <c r="F4152" s="279"/>
      <c r="G4152" s="279"/>
      <c r="H4152" s="3"/>
      <c r="I4152" s="59"/>
      <c r="J4152" s="3"/>
    </row>
    <row r="4153" spans="1:10" ht="15.75">
      <c r="A4153" s="279" t="s">
        <v>4</v>
      </c>
      <c r="B4153" s="279"/>
      <c r="C4153" s="279"/>
      <c r="D4153" s="279"/>
      <c r="E4153" s="279"/>
      <c r="F4153" s="279"/>
      <c r="G4153" s="279"/>
      <c r="H4153" s="3"/>
      <c r="I4153" s="59"/>
      <c r="J4153" s="3"/>
    </row>
    <row r="4154" spans="1:10" ht="15.75">
      <c r="A4154" s="280" t="s">
        <v>6</v>
      </c>
      <c r="B4154" s="280"/>
      <c r="C4154" s="280"/>
      <c r="D4154" s="280"/>
      <c r="E4154" s="280"/>
      <c r="F4154" s="280"/>
      <c r="G4154" s="280"/>
      <c r="H4154" s="3"/>
      <c r="I4154" s="59"/>
      <c r="J4154" s="3"/>
    </row>
    <row r="4155" spans="1:10" ht="27.75">
      <c r="A4155" s="9"/>
      <c r="B4155" s="9"/>
      <c r="C4155" s="281" t="s">
        <v>1246</v>
      </c>
      <c r="D4155" s="281"/>
      <c r="E4155" s="281"/>
      <c r="F4155" s="281"/>
      <c r="G4155" s="281"/>
      <c r="H4155" s="3"/>
      <c r="I4155" s="59"/>
      <c r="J4155" s="3"/>
    </row>
    <row r="4156" spans="1:10" ht="15.75">
      <c r="A4156" s="11" t="s">
        <v>358</v>
      </c>
      <c r="B4156" s="12"/>
      <c r="C4156" s="13"/>
      <c r="D4156" s="286"/>
      <c r="E4156" s="286"/>
      <c r="F4156" s="286"/>
      <c r="G4156" s="286"/>
      <c r="H4156" s="15"/>
      <c r="I4156" s="59"/>
      <c r="J4156" s="3"/>
    </row>
    <row r="4157" spans="1:10" ht="15.75">
      <c r="A4157" s="11" t="s">
        <v>9</v>
      </c>
      <c r="B4157" s="293" t="s">
        <v>1264</v>
      </c>
      <c r="C4157" s="286"/>
      <c r="D4157" s="286"/>
      <c r="E4157" s="286"/>
      <c r="F4157" s="286"/>
      <c r="G4157" s="16"/>
      <c r="H4157" s="20" t="s">
        <v>161</v>
      </c>
      <c r="I4157" s="62"/>
      <c r="J4157" s="61"/>
    </row>
    <row r="4158" spans="1:10" ht="18.75">
      <c r="A4158" s="11" t="s">
        <v>11</v>
      </c>
      <c r="B4158" s="303"/>
      <c r="C4158" s="303"/>
      <c r="D4158" s="303"/>
      <c r="E4158" s="303"/>
      <c r="F4158" s="303"/>
      <c r="G4158" s="180"/>
      <c r="H4158" s="180"/>
      <c r="I4158" s="180"/>
      <c r="J4158" s="3"/>
    </row>
    <row r="4159" spans="1:10" ht="15.75">
      <c r="A4159" s="21" t="s">
        <v>14</v>
      </c>
      <c r="B4159" s="181"/>
      <c r="C4159" s="21" t="s">
        <v>17</v>
      </c>
      <c r="D4159" s="22" t="s">
        <v>18</v>
      </c>
      <c r="E4159" s="23" t="s">
        <v>19</v>
      </c>
      <c r="F4159" s="23" t="s">
        <v>20</v>
      </c>
      <c r="G4159" s="21" t="s">
        <v>21</v>
      </c>
      <c r="H4159" s="3"/>
      <c r="I4159" s="59"/>
      <c r="J4159" s="3"/>
    </row>
    <row r="4160" spans="1:10">
      <c r="A4160" s="24">
        <v>1</v>
      </c>
      <c r="B4160" s="25" t="s">
        <v>23</v>
      </c>
      <c r="C4160" s="26"/>
      <c r="D4160" s="27">
        <v>79305</v>
      </c>
      <c r="E4160" s="28">
        <f t="shared" ref="E4160:E4177" si="468">D4160*C4160</f>
        <v>0</v>
      </c>
      <c r="F4160" s="29">
        <v>0</v>
      </c>
      <c r="G4160" s="30">
        <f t="shared" ref="G4160:G4177" si="469">E4160-E4160*F4160</f>
        <v>0</v>
      </c>
      <c r="H4160" s="31">
        <f>D4160/1.08</f>
        <v>73430.555555555547</v>
      </c>
      <c r="I4160" s="59"/>
      <c r="J4160" s="63">
        <f t="shared" ref="J4160:J4177" si="470">H4160*C4160</f>
        <v>0</v>
      </c>
    </row>
    <row r="4161" spans="1:10">
      <c r="A4161" s="120">
        <v>2</v>
      </c>
      <c r="B4161" s="121" t="s">
        <v>25</v>
      </c>
      <c r="C4161" s="126"/>
      <c r="D4161" s="33">
        <v>128591</v>
      </c>
      <c r="E4161" s="123">
        <f t="shared" si="468"/>
        <v>0</v>
      </c>
      <c r="F4161" s="29">
        <v>0</v>
      </c>
      <c r="G4161" s="125">
        <f t="shared" si="469"/>
        <v>0</v>
      </c>
      <c r="H4161" s="31">
        <f>D4161/1.08</f>
        <v>119065.74074074073</v>
      </c>
      <c r="I4161" s="129"/>
      <c r="J4161" s="63">
        <f t="shared" si="470"/>
        <v>0</v>
      </c>
    </row>
    <row r="4162" spans="1:10">
      <c r="A4162" s="24">
        <v>3</v>
      </c>
      <c r="B4162" s="25" t="s">
        <v>26</v>
      </c>
      <c r="C4162" s="88"/>
      <c r="D4162" s="27">
        <v>60043</v>
      </c>
      <c r="E4162" s="28">
        <f t="shared" si="468"/>
        <v>0</v>
      </c>
      <c r="F4162" s="29">
        <v>0</v>
      </c>
      <c r="G4162" s="30">
        <f t="shared" si="469"/>
        <v>0</v>
      </c>
      <c r="H4162" s="31">
        <f>D4162/1.08</f>
        <v>55595.370370370365</v>
      </c>
      <c r="I4162" s="59"/>
      <c r="J4162" s="63">
        <f t="shared" si="470"/>
        <v>0</v>
      </c>
    </row>
    <row r="4163" spans="1:10">
      <c r="A4163" s="24">
        <v>4</v>
      </c>
      <c r="B4163" s="25" t="s">
        <v>27</v>
      </c>
      <c r="C4163" s="35"/>
      <c r="D4163" s="27">
        <v>115781</v>
      </c>
      <c r="E4163" s="28">
        <f t="shared" si="468"/>
        <v>0</v>
      </c>
      <c r="F4163" s="29">
        <v>0</v>
      </c>
      <c r="G4163" s="30">
        <f t="shared" si="469"/>
        <v>0</v>
      </c>
      <c r="H4163" s="31">
        <f>D4163/1.08</f>
        <v>107204.62962962962</v>
      </c>
      <c r="I4163" s="59"/>
      <c r="J4163" s="63">
        <f t="shared" si="470"/>
        <v>0</v>
      </c>
    </row>
    <row r="4164" spans="1:10">
      <c r="A4164" s="24">
        <v>5</v>
      </c>
      <c r="B4164" s="25" t="s">
        <v>28</v>
      </c>
      <c r="C4164" s="32">
        <v>40</v>
      </c>
      <c r="D4164" s="33">
        <v>119943</v>
      </c>
      <c r="E4164" s="123">
        <f t="shared" si="468"/>
        <v>4797720</v>
      </c>
      <c r="F4164" s="124">
        <v>0.25</v>
      </c>
      <c r="G4164" s="125">
        <f t="shared" si="469"/>
        <v>3598290</v>
      </c>
      <c r="H4164" s="128">
        <f>D4164/1.08*0.75</f>
        <v>83293.75</v>
      </c>
      <c r="I4164" s="59"/>
      <c r="J4164" s="63">
        <f t="shared" si="470"/>
        <v>3331750</v>
      </c>
    </row>
    <row r="4165" spans="1:10">
      <c r="A4165" s="24">
        <v>6</v>
      </c>
      <c r="B4165" s="25" t="s">
        <v>29</v>
      </c>
      <c r="C4165" s="26"/>
      <c r="D4165" s="27">
        <v>94810</v>
      </c>
      <c r="E4165" s="28">
        <f t="shared" si="468"/>
        <v>0</v>
      </c>
      <c r="F4165" s="29">
        <v>0</v>
      </c>
      <c r="G4165" s="30">
        <f t="shared" si="469"/>
        <v>0</v>
      </c>
      <c r="H4165" s="31">
        <f t="shared" ref="H4165:H4177" si="471">D4165/1.08</f>
        <v>87787.037037037036</v>
      </c>
      <c r="I4165" s="59"/>
      <c r="J4165" s="63">
        <f t="shared" si="470"/>
        <v>0</v>
      </c>
    </row>
    <row r="4166" spans="1:10">
      <c r="A4166" s="24">
        <v>7</v>
      </c>
      <c r="B4166" s="25" t="s">
        <v>30</v>
      </c>
      <c r="C4166" s="34"/>
      <c r="D4166" s="27">
        <v>141396</v>
      </c>
      <c r="E4166" s="28">
        <f t="shared" si="468"/>
        <v>0</v>
      </c>
      <c r="F4166" s="29">
        <v>0</v>
      </c>
      <c r="G4166" s="30">
        <f t="shared" si="469"/>
        <v>0</v>
      </c>
      <c r="H4166" s="31">
        <f t="shared" si="471"/>
        <v>130922.22222222222</v>
      </c>
      <c r="I4166" s="59"/>
      <c r="J4166" s="63">
        <f t="shared" si="470"/>
        <v>0</v>
      </c>
    </row>
    <row r="4167" spans="1:10">
      <c r="A4167" s="24">
        <v>8</v>
      </c>
      <c r="B4167" s="25" t="s">
        <v>31</v>
      </c>
      <c r="C4167" s="26"/>
      <c r="D4167" s="27">
        <v>232931</v>
      </c>
      <c r="E4167" s="28">
        <f t="shared" si="468"/>
        <v>0</v>
      </c>
      <c r="F4167" s="29">
        <v>0</v>
      </c>
      <c r="G4167" s="30">
        <f t="shared" si="469"/>
        <v>0</v>
      </c>
      <c r="H4167" s="31">
        <f t="shared" si="471"/>
        <v>215676.85185185182</v>
      </c>
      <c r="I4167" s="59"/>
      <c r="J4167" s="63">
        <f t="shared" si="470"/>
        <v>0</v>
      </c>
    </row>
    <row r="4168" spans="1:10">
      <c r="A4168" s="24">
        <v>9</v>
      </c>
      <c r="B4168" s="36" t="s">
        <v>32</v>
      </c>
      <c r="C4168" s="26"/>
      <c r="D4168" s="27">
        <v>101534</v>
      </c>
      <c r="E4168" s="28">
        <f t="shared" si="468"/>
        <v>0</v>
      </c>
      <c r="F4168" s="29">
        <v>0</v>
      </c>
      <c r="G4168" s="30">
        <f t="shared" si="469"/>
        <v>0</v>
      </c>
      <c r="H4168" s="31">
        <f t="shared" si="471"/>
        <v>94012.962962962964</v>
      </c>
      <c r="I4168" s="59"/>
      <c r="J4168" s="63">
        <f t="shared" si="470"/>
        <v>0</v>
      </c>
    </row>
    <row r="4169" spans="1:10">
      <c r="A4169" s="168">
        <v>10</v>
      </c>
      <c r="B4169" s="36" t="s">
        <v>33</v>
      </c>
      <c r="C4169" s="37"/>
      <c r="D4169" s="27">
        <v>110148</v>
      </c>
      <c r="E4169" s="156">
        <f t="shared" si="468"/>
        <v>0</v>
      </c>
      <c r="F4169" s="157">
        <v>0</v>
      </c>
      <c r="G4169" s="30">
        <f t="shared" si="469"/>
        <v>0</v>
      </c>
      <c r="H4169" s="170">
        <f t="shared" si="471"/>
        <v>101988.88888888888</v>
      </c>
      <c r="I4169" s="183"/>
      <c r="J4169" s="158">
        <f t="shared" si="470"/>
        <v>0</v>
      </c>
    </row>
    <row r="4170" spans="1:10">
      <c r="A4170" s="24">
        <v>11</v>
      </c>
      <c r="B4170" s="25" t="s">
        <v>34</v>
      </c>
      <c r="C4170" s="37"/>
      <c r="D4170" s="27">
        <v>54198</v>
      </c>
      <c r="E4170" s="28">
        <f t="shared" si="468"/>
        <v>0</v>
      </c>
      <c r="F4170" s="29">
        <v>0</v>
      </c>
      <c r="G4170" s="30">
        <f t="shared" si="469"/>
        <v>0</v>
      </c>
      <c r="H4170" s="31">
        <f t="shared" si="471"/>
        <v>50183.333333333328</v>
      </c>
      <c r="I4170" s="59"/>
      <c r="J4170" s="63">
        <f t="shared" si="470"/>
        <v>0</v>
      </c>
    </row>
    <row r="4171" spans="1:10">
      <c r="A4171" s="24">
        <v>12</v>
      </c>
      <c r="B4171" s="25" t="s">
        <v>35</v>
      </c>
      <c r="C4171" s="37"/>
      <c r="D4171" s="27">
        <v>49680</v>
      </c>
      <c r="E4171" s="28">
        <f t="shared" si="468"/>
        <v>0</v>
      </c>
      <c r="F4171" s="29">
        <v>0</v>
      </c>
      <c r="G4171" s="30">
        <f t="shared" si="469"/>
        <v>0</v>
      </c>
      <c r="H4171" s="31">
        <f t="shared" si="471"/>
        <v>46000</v>
      </c>
      <c r="I4171" s="59"/>
      <c r="J4171" s="63">
        <f t="shared" si="470"/>
        <v>0</v>
      </c>
    </row>
    <row r="4172" spans="1:10">
      <c r="A4172" s="168">
        <v>13</v>
      </c>
      <c r="B4172" s="25" t="s">
        <v>36</v>
      </c>
      <c r="C4172" s="37"/>
      <c r="D4172" s="38">
        <v>64152</v>
      </c>
      <c r="E4172" s="156">
        <f t="shared" si="468"/>
        <v>0</v>
      </c>
      <c r="F4172" s="157">
        <v>0</v>
      </c>
      <c r="G4172" s="30">
        <f t="shared" si="469"/>
        <v>0</v>
      </c>
      <c r="H4172" s="170">
        <f t="shared" si="471"/>
        <v>59399.999999999993</v>
      </c>
      <c r="I4172" s="183"/>
      <c r="J4172" s="158">
        <f t="shared" si="470"/>
        <v>0</v>
      </c>
    </row>
    <row r="4173" spans="1:10">
      <c r="A4173" s="168">
        <v>14</v>
      </c>
      <c r="B4173" s="25" t="s">
        <v>37</v>
      </c>
      <c r="C4173" s="37"/>
      <c r="D4173" s="38">
        <v>65934</v>
      </c>
      <c r="E4173" s="156">
        <f t="shared" si="468"/>
        <v>0</v>
      </c>
      <c r="F4173" s="157">
        <v>0</v>
      </c>
      <c r="G4173" s="30">
        <f t="shared" si="469"/>
        <v>0</v>
      </c>
      <c r="H4173" s="170">
        <f t="shared" si="471"/>
        <v>61049.999999999993</v>
      </c>
      <c r="I4173" s="183"/>
      <c r="J4173" s="158">
        <f t="shared" si="470"/>
        <v>0</v>
      </c>
    </row>
    <row r="4174" spans="1:10">
      <c r="A4174" s="168">
        <v>15</v>
      </c>
      <c r="B4174" s="25" t="s">
        <v>38</v>
      </c>
      <c r="C4174" s="37"/>
      <c r="D4174" s="38">
        <v>76626</v>
      </c>
      <c r="E4174" s="156">
        <f t="shared" si="468"/>
        <v>0</v>
      </c>
      <c r="F4174" s="157">
        <v>0</v>
      </c>
      <c r="G4174" s="30">
        <f t="shared" si="469"/>
        <v>0</v>
      </c>
      <c r="H4174" s="170">
        <f t="shared" si="471"/>
        <v>70950</v>
      </c>
      <c r="I4174" s="183"/>
      <c r="J4174" s="158">
        <f t="shared" si="470"/>
        <v>0</v>
      </c>
    </row>
    <row r="4175" spans="1:10">
      <c r="A4175" s="168">
        <v>16</v>
      </c>
      <c r="B4175" s="25" t="s">
        <v>39</v>
      </c>
      <c r="C4175" s="37"/>
      <c r="D4175" s="38">
        <v>80190</v>
      </c>
      <c r="E4175" s="156">
        <f t="shared" si="468"/>
        <v>0</v>
      </c>
      <c r="F4175" s="157">
        <v>0</v>
      </c>
      <c r="G4175" s="30">
        <f t="shared" si="469"/>
        <v>0</v>
      </c>
      <c r="H4175" s="170">
        <f t="shared" si="471"/>
        <v>74250</v>
      </c>
      <c r="I4175" s="183"/>
      <c r="J4175" s="158">
        <f t="shared" si="470"/>
        <v>0</v>
      </c>
    </row>
    <row r="4176" spans="1:10">
      <c r="A4176" s="168">
        <v>17</v>
      </c>
      <c r="B4176" s="25" t="s">
        <v>40</v>
      </c>
      <c r="C4176" s="37"/>
      <c r="D4176" s="38">
        <v>113832</v>
      </c>
      <c r="E4176" s="156">
        <f t="shared" si="468"/>
        <v>0</v>
      </c>
      <c r="F4176" s="157">
        <v>0</v>
      </c>
      <c r="G4176" s="30">
        <f t="shared" si="469"/>
        <v>0</v>
      </c>
      <c r="H4176" s="170">
        <f t="shared" si="471"/>
        <v>105400</v>
      </c>
      <c r="I4176" s="183"/>
      <c r="J4176" s="158">
        <f t="shared" si="470"/>
        <v>0</v>
      </c>
    </row>
    <row r="4177" spans="1:10">
      <c r="A4177" s="168">
        <v>18</v>
      </c>
      <c r="B4177" s="25" t="s">
        <v>41</v>
      </c>
      <c r="C4177" s="37"/>
      <c r="D4177" s="38">
        <v>98010</v>
      </c>
      <c r="E4177" s="156">
        <f t="shared" si="468"/>
        <v>0</v>
      </c>
      <c r="F4177" s="157">
        <v>0</v>
      </c>
      <c r="G4177" s="30">
        <f t="shared" si="469"/>
        <v>0</v>
      </c>
      <c r="H4177" s="170">
        <f t="shared" si="471"/>
        <v>90750</v>
      </c>
      <c r="I4177" s="183"/>
      <c r="J4177" s="158">
        <f t="shared" si="470"/>
        <v>0</v>
      </c>
    </row>
    <row r="4178" spans="1:10" ht="17.25">
      <c r="A4178" s="40"/>
      <c r="B4178" s="41" t="s">
        <v>42</v>
      </c>
      <c r="C4178" s="42">
        <f>SUM(C4160:C4177)</f>
        <v>40</v>
      </c>
      <c r="D4178" s="42"/>
      <c r="E4178" s="43">
        <f>SUM(E4160:E4177)</f>
        <v>4797720</v>
      </c>
      <c r="F4178" s="43"/>
      <c r="G4178" s="44">
        <f>SUM(G4160:G4177)</f>
        <v>3598290</v>
      </c>
      <c r="H4178" s="45"/>
      <c r="I4178" s="64"/>
      <c r="J4178" s="45">
        <f>SUM(J4160:J4177)</f>
        <v>3331750</v>
      </c>
    </row>
    <row r="4179" spans="1:10" ht="31.5">
      <c r="A4179" s="46"/>
      <c r="B4179" s="47"/>
      <c r="C4179" s="48"/>
      <c r="D4179" s="48"/>
      <c r="E4179" s="49"/>
      <c r="F4179" s="49"/>
      <c r="G4179" s="50"/>
      <c r="H4179" s="51"/>
      <c r="I4179" s="65"/>
      <c r="J4179" s="184">
        <f>J4178*0.08</f>
        <v>266540</v>
      </c>
    </row>
    <row r="4180" spans="1:10" ht="18">
      <c r="A4180" s="283" t="s">
        <v>43</v>
      </c>
      <c r="B4180" s="283"/>
      <c r="C4180" s="284" t="s">
        <v>44</v>
      </c>
      <c r="D4180" s="284"/>
      <c r="E4180" s="54"/>
      <c r="F4180" s="54"/>
      <c r="G4180" s="55" t="s">
        <v>45</v>
      </c>
      <c r="H4180" s="56"/>
      <c r="I4180" s="66"/>
      <c r="J4180" s="185">
        <f>SUM(J4178:J4179)</f>
        <v>3598290</v>
      </c>
    </row>
    <row r="4182" spans="1:10">
      <c r="B4182" s="131" t="s">
        <v>165</v>
      </c>
      <c r="C4182" s="131" t="s">
        <v>166</v>
      </c>
      <c r="D4182" s="131"/>
      <c r="E4182" s="131" t="s">
        <v>167</v>
      </c>
    </row>
  </sheetData>
  <mergeCells count="1273">
    <mergeCell ref="D4156:G4156"/>
    <mergeCell ref="B4157:F4157"/>
    <mergeCell ref="B4158:F4158"/>
    <mergeCell ref="A4180:B4180"/>
    <mergeCell ref="C4180:D4180"/>
    <mergeCell ref="A4043:G4043"/>
    <mergeCell ref="A4044:G4044"/>
    <mergeCell ref="A4045:G4045"/>
    <mergeCell ref="C4046:G4046"/>
    <mergeCell ref="D4047:G4047"/>
    <mergeCell ref="B4048:F4048"/>
    <mergeCell ref="B4049:F4049"/>
    <mergeCell ref="A4071:B4071"/>
    <mergeCell ref="C4071:D4071"/>
    <mergeCell ref="D4120:G4120"/>
    <mergeCell ref="B4121:F4121"/>
    <mergeCell ref="B4122:F4122"/>
    <mergeCell ref="A4144:B4144"/>
    <mergeCell ref="C4144:D4144"/>
    <mergeCell ref="A4078:G4078"/>
    <mergeCell ref="A4079:G4079"/>
    <mergeCell ref="A4080:G4080"/>
    <mergeCell ref="A4081:G4081"/>
    <mergeCell ref="A4082:G4082"/>
    <mergeCell ref="C4083:G4083"/>
    <mergeCell ref="D4084:G4084"/>
    <mergeCell ref="A4006:G4006"/>
    <mergeCell ref="A4007:G4007"/>
    <mergeCell ref="A4008:G4008"/>
    <mergeCell ref="C4009:G4009"/>
    <mergeCell ref="D4010:G4010"/>
    <mergeCell ref="B4011:F4011"/>
    <mergeCell ref="B4012:F4012"/>
    <mergeCell ref="A4034:B4034"/>
    <mergeCell ref="C4034:D4034"/>
    <mergeCell ref="A4041:G4041"/>
    <mergeCell ref="A4042:G4042"/>
    <mergeCell ref="A4150:G4150"/>
    <mergeCell ref="A4151:G4151"/>
    <mergeCell ref="A4152:G4152"/>
    <mergeCell ref="A4153:G4153"/>
    <mergeCell ref="A4154:G4154"/>
    <mergeCell ref="C4155:G4155"/>
    <mergeCell ref="B4085:F4085"/>
    <mergeCell ref="B4086:F4086"/>
    <mergeCell ref="A4108:B4108"/>
    <mergeCell ref="C4108:D4108"/>
    <mergeCell ref="A4114:G4114"/>
    <mergeCell ref="A4115:G4115"/>
    <mergeCell ref="A4116:G4116"/>
    <mergeCell ref="A4117:G4117"/>
    <mergeCell ref="A4118:G4118"/>
    <mergeCell ref="C4119:G4119"/>
    <mergeCell ref="B3938:F3938"/>
    <mergeCell ref="B3939:F3939"/>
    <mergeCell ref="A3961:B3961"/>
    <mergeCell ref="C3961:D3961"/>
    <mergeCell ref="A3966:G3966"/>
    <mergeCell ref="A3967:G3967"/>
    <mergeCell ref="A3968:G3968"/>
    <mergeCell ref="A3969:G3969"/>
    <mergeCell ref="A3970:G3970"/>
    <mergeCell ref="C3971:G3971"/>
    <mergeCell ref="D3972:G3972"/>
    <mergeCell ref="B3973:F3973"/>
    <mergeCell ref="B3974:F3974"/>
    <mergeCell ref="A3996:B3996"/>
    <mergeCell ref="C3996:D3996"/>
    <mergeCell ref="A4004:G4004"/>
    <mergeCell ref="A4005:G4005"/>
    <mergeCell ref="A3897:G3897"/>
    <mergeCell ref="A3898:G3898"/>
    <mergeCell ref="A3899:G3899"/>
    <mergeCell ref="A3900:G3900"/>
    <mergeCell ref="C3901:G3901"/>
    <mergeCell ref="D3902:G3902"/>
    <mergeCell ref="B3903:F3903"/>
    <mergeCell ref="B3904:F3904"/>
    <mergeCell ref="A3926:B3926"/>
    <mergeCell ref="C3926:D3926"/>
    <mergeCell ref="A3931:G3931"/>
    <mergeCell ref="A3932:G3932"/>
    <mergeCell ref="A3933:G3933"/>
    <mergeCell ref="A3934:G3934"/>
    <mergeCell ref="A3935:G3935"/>
    <mergeCell ref="C3936:G3936"/>
    <mergeCell ref="D3937:G3937"/>
    <mergeCell ref="D3832:G3832"/>
    <mergeCell ref="B3833:F3833"/>
    <mergeCell ref="B3834:F3834"/>
    <mergeCell ref="A3856:B3856"/>
    <mergeCell ref="C3856:D3856"/>
    <mergeCell ref="A3861:G3861"/>
    <mergeCell ref="A3862:G3862"/>
    <mergeCell ref="A3863:G3863"/>
    <mergeCell ref="A3864:G3864"/>
    <mergeCell ref="A3865:G3865"/>
    <mergeCell ref="C3866:G3866"/>
    <mergeCell ref="D3867:G3867"/>
    <mergeCell ref="B3868:F3868"/>
    <mergeCell ref="B3869:F3869"/>
    <mergeCell ref="A3891:B3891"/>
    <mergeCell ref="C3891:D3891"/>
    <mergeCell ref="A3896:G3896"/>
    <mergeCell ref="A3790:G3790"/>
    <mergeCell ref="A3791:G3791"/>
    <mergeCell ref="A3792:G3792"/>
    <mergeCell ref="A3793:G3793"/>
    <mergeCell ref="A3794:G3794"/>
    <mergeCell ref="C3795:G3795"/>
    <mergeCell ref="D3796:G3796"/>
    <mergeCell ref="B3797:F3797"/>
    <mergeCell ref="B3798:F3798"/>
    <mergeCell ref="A3820:B3820"/>
    <mergeCell ref="C3820:D3820"/>
    <mergeCell ref="A3826:G3826"/>
    <mergeCell ref="A3827:G3827"/>
    <mergeCell ref="A3828:G3828"/>
    <mergeCell ref="A3829:G3829"/>
    <mergeCell ref="A3830:G3830"/>
    <mergeCell ref="C3831:G3831"/>
    <mergeCell ref="A3724:G3724"/>
    <mergeCell ref="C3725:G3725"/>
    <mergeCell ref="D3726:G3726"/>
    <mergeCell ref="B3727:F3727"/>
    <mergeCell ref="B3728:F3728"/>
    <mergeCell ref="A3750:B3750"/>
    <mergeCell ref="C3750:D3750"/>
    <mergeCell ref="A3755:G3755"/>
    <mergeCell ref="A3756:G3756"/>
    <mergeCell ref="A3757:G3757"/>
    <mergeCell ref="A3758:G3758"/>
    <mergeCell ref="A3759:G3759"/>
    <mergeCell ref="C3760:G3760"/>
    <mergeCell ref="D3761:G3761"/>
    <mergeCell ref="B3762:F3762"/>
    <mergeCell ref="B3763:F3763"/>
    <mergeCell ref="A3785:B3785"/>
    <mergeCell ref="C3785:D3785"/>
    <mergeCell ref="A3680:B3680"/>
    <mergeCell ref="C3680:D3680"/>
    <mergeCell ref="A3685:G3685"/>
    <mergeCell ref="A3686:G3686"/>
    <mergeCell ref="A3687:G3687"/>
    <mergeCell ref="A3688:G3688"/>
    <mergeCell ref="A3689:G3689"/>
    <mergeCell ref="C3690:G3690"/>
    <mergeCell ref="D3691:G3691"/>
    <mergeCell ref="B3692:F3692"/>
    <mergeCell ref="B3693:F3693"/>
    <mergeCell ref="A3715:B3715"/>
    <mergeCell ref="C3715:D3715"/>
    <mergeCell ref="A3720:G3720"/>
    <mergeCell ref="A3721:G3721"/>
    <mergeCell ref="A3722:G3722"/>
    <mergeCell ref="A3723:G3723"/>
    <mergeCell ref="A3618:G3618"/>
    <mergeCell ref="A3619:G3619"/>
    <mergeCell ref="C3620:G3620"/>
    <mergeCell ref="D3621:G3621"/>
    <mergeCell ref="B3622:F3622"/>
    <mergeCell ref="B3623:F3623"/>
    <mergeCell ref="A3645:B3645"/>
    <mergeCell ref="C3645:D3645"/>
    <mergeCell ref="A3650:G3650"/>
    <mergeCell ref="A3651:G3651"/>
    <mergeCell ref="A3652:G3652"/>
    <mergeCell ref="A3653:G3653"/>
    <mergeCell ref="A3654:G3654"/>
    <mergeCell ref="C3655:G3655"/>
    <mergeCell ref="D3656:G3656"/>
    <mergeCell ref="B3657:F3657"/>
    <mergeCell ref="B3658:F3658"/>
    <mergeCell ref="B3553:F3553"/>
    <mergeCell ref="A3575:B3575"/>
    <mergeCell ref="C3575:D3575"/>
    <mergeCell ref="A3580:G3580"/>
    <mergeCell ref="A3581:G3581"/>
    <mergeCell ref="A3582:G3582"/>
    <mergeCell ref="A3583:G3583"/>
    <mergeCell ref="A3584:G3584"/>
    <mergeCell ref="C3585:G3585"/>
    <mergeCell ref="D3586:G3586"/>
    <mergeCell ref="B3587:F3587"/>
    <mergeCell ref="B3588:F3588"/>
    <mergeCell ref="A3610:B3610"/>
    <mergeCell ref="C3610:D3610"/>
    <mergeCell ref="A3615:G3615"/>
    <mergeCell ref="A3616:G3616"/>
    <mergeCell ref="A3617:G3617"/>
    <mergeCell ref="A3512:G3512"/>
    <mergeCell ref="A3513:G3513"/>
    <mergeCell ref="A3514:G3514"/>
    <mergeCell ref="C3515:G3515"/>
    <mergeCell ref="D3516:G3516"/>
    <mergeCell ref="B3517:F3517"/>
    <mergeCell ref="B3518:F3518"/>
    <mergeCell ref="A3540:B3540"/>
    <mergeCell ref="C3540:D3540"/>
    <mergeCell ref="A3545:G3545"/>
    <mergeCell ref="A3546:G3546"/>
    <mergeCell ref="A3547:G3547"/>
    <mergeCell ref="A3548:G3548"/>
    <mergeCell ref="A3549:G3549"/>
    <mergeCell ref="C3550:G3550"/>
    <mergeCell ref="D3551:G3551"/>
    <mergeCell ref="B3552:F3552"/>
    <mergeCell ref="B3447:F3447"/>
    <mergeCell ref="B3448:F3448"/>
    <mergeCell ref="A3470:B3470"/>
    <mergeCell ref="C3470:D3470"/>
    <mergeCell ref="A3475:G3475"/>
    <mergeCell ref="A3476:G3476"/>
    <mergeCell ref="A3477:G3477"/>
    <mergeCell ref="A3478:G3478"/>
    <mergeCell ref="A3479:G3479"/>
    <mergeCell ref="C3480:G3480"/>
    <mergeCell ref="D3481:G3481"/>
    <mergeCell ref="B3482:F3482"/>
    <mergeCell ref="B3483:F3483"/>
    <mergeCell ref="A3505:B3505"/>
    <mergeCell ref="C3505:D3505"/>
    <mergeCell ref="A3510:G3510"/>
    <mergeCell ref="A3511:G3511"/>
    <mergeCell ref="A3406:G3406"/>
    <mergeCell ref="A3407:G3407"/>
    <mergeCell ref="A3408:G3408"/>
    <mergeCell ref="A3409:G3409"/>
    <mergeCell ref="C3410:G3410"/>
    <mergeCell ref="D3411:G3411"/>
    <mergeCell ref="B3412:F3412"/>
    <mergeCell ref="B3413:F3413"/>
    <mergeCell ref="A3435:B3435"/>
    <mergeCell ref="C3435:D3435"/>
    <mergeCell ref="A3440:G3440"/>
    <mergeCell ref="A3441:G3441"/>
    <mergeCell ref="A3442:G3442"/>
    <mergeCell ref="A3443:G3443"/>
    <mergeCell ref="A3444:G3444"/>
    <mergeCell ref="C3445:G3445"/>
    <mergeCell ref="D3446:G3446"/>
    <mergeCell ref="D3340:G3340"/>
    <mergeCell ref="B3341:F3341"/>
    <mergeCell ref="B3342:F3342"/>
    <mergeCell ref="A3364:B3364"/>
    <mergeCell ref="C3364:D3364"/>
    <mergeCell ref="A3370:G3370"/>
    <mergeCell ref="A3371:G3371"/>
    <mergeCell ref="A3372:G3372"/>
    <mergeCell ref="A3373:G3373"/>
    <mergeCell ref="A3374:G3374"/>
    <mergeCell ref="C3375:G3375"/>
    <mergeCell ref="D3376:G3376"/>
    <mergeCell ref="B3377:F3377"/>
    <mergeCell ref="B3378:F3378"/>
    <mergeCell ref="A3400:B3400"/>
    <mergeCell ref="C3400:D3400"/>
    <mergeCell ref="A3405:G3405"/>
    <mergeCell ref="A3299:G3299"/>
    <mergeCell ref="A3300:G3300"/>
    <mergeCell ref="A3301:G3301"/>
    <mergeCell ref="A3302:G3302"/>
    <mergeCell ref="A3303:G3303"/>
    <mergeCell ref="C3304:G3304"/>
    <mergeCell ref="D3305:G3305"/>
    <mergeCell ref="B3306:F3306"/>
    <mergeCell ref="B3307:F3307"/>
    <mergeCell ref="A3329:B3329"/>
    <mergeCell ref="C3329:D3329"/>
    <mergeCell ref="A3334:G3334"/>
    <mergeCell ref="A3335:G3335"/>
    <mergeCell ref="A3336:G3336"/>
    <mergeCell ref="A3337:G3337"/>
    <mergeCell ref="A3338:G3338"/>
    <mergeCell ref="C3339:G3339"/>
    <mergeCell ref="A3231:G3231"/>
    <mergeCell ref="C3232:G3232"/>
    <mergeCell ref="D3233:G3233"/>
    <mergeCell ref="B3234:F3234"/>
    <mergeCell ref="B3235:F3235"/>
    <mergeCell ref="A3257:B3257"/>
    <mergeCell ref="C3257:D3257"/>
    <mergeCell ref="A3264:G3264"/>
    <mergeCell ref="A3265:G3265"/>
    <mergeCell ref="A3266:G3266"/>
    <mergeCell ref="A3267:G3267"/>
    <mergeCell ref="A3268:G3268"/>
    <mergeCell ref="C3269:G3269"/>
    <mergeCell ref="D3270:G3270"/>
    <mergeCell ref="B3271:F3271"/>
    <mergeCell ref="B3272:F3272"/>
    <mergeCell ref="A3294:B3294"/>
    <mergeCell ref="C3294:D3294"/>
    <mergeCell ref="A3184:B3184"/>
    <mergeCell ref="C3184:D3184"/>
    <mergeCell ref="A3190:G3190"/>
    <mergeCell ref="A3191:G3191"/>
    <mergeCell ref="A3192:G3192"/>
    <mergeCell ref="A3193:G3193"/>
    <mergeCell ref="A3194:G3194"/>
    <mergeCell ref="C3195:G3195"/>
    <mergeCell ref="D3196:G3196"/>
    <mergeCell ref="B3197:F3197"/>
    <mergeCell ref="B3198:F3198"/>
    <mergeCell ref="A3220:B3220"/>
    <mergeCell ref="C3220:D3220"/>
    <mergeCell ref="A3227:G3227"/>
    <mergeCell ref="A3228:G3228"/>
    <mergeCell ref="A3229:G3229"/>
    <mergeCell ref="A3230:G3230"/>
    <mergeCell ref="A3122:G3122"/>
    <mergeCell ref="A3123:G3123"/>
    <mergeCell ref="C3124:G3124"/>
    <mergeCell ref="D3125:G3125"/>
    <mergeCell ref="B3126:F3126"/>
    <mergeCell ref="B3127:F3127"/>
    <mergeCell ref="A3149:B3149"/>
    <mergeCell ref="C3149:D3149"/>
    <mergeCell ref="A3154:G3154"/>
    <mergeCell ref="A3155:G3155"/>
    <mergeCell ref="A3156:G3156"/>
    <mergeCell ref="A3157:G3157"/>
    <mergeCell ref="A3158:G3158"/>
    <mergeCell ref="C3159:G3159"/>
    <mergeCell ref="D3160:G3160"/>
    <mergeCell ref="B3161:F3161"/>
    <mergeCell ref="B3162:F3162"/>
    <mergeCell ref="B3056:F3056"/>
    <mergeCell ref="A3078:B3078"/>
    <mergeCell ref="C3078:D3078"/>
    <mergeCell ref="A3084:G3084"/>
    <mergeCell ref="A3085:G3085"/>
    <mergeCell ref="A3086:G3086"/>
    <mergeCell ref="A3087:G3087"/>
    <mergeCell ref="A3088:G3088"/>
    <mergeCell ref="C3089:G3089"/>
    <mergeCell ref="D3090:G3090"/>
    <mergeCell ref="B3091:F3091"/>
    <mergeCell ref="B3092:F3092"/>
    <mergeCell ref="A3114:B3114"/>
    <mergeCell ref="C3114:D3114"/>
    <mergeCell ref="A3119:G3119"/>
    <mergeCell ref="A3120:G3120"/>
    <mergeCell ref="A3121:G3121"/>
    <mergeCell ref="A3014:G3014"/>
    <mergeCell ref="A3015:G3015"/>
    <mergeCell ref="A3016:G3016"/>
    <mergeCell ref="C3017:G3017"/>
    <mergeCell ref="D3018:G3018"/>
    <mergeCell ref="B3019:F3019"/>
    <mergeCell ref="B3020:F3020"/>
    <mergeCell ref="A3042:B3042"/>
    <mergeCell ref="C3042:D3042"/>
    <mergeCell ref="A3048:G3048"/>
    <mergeCell ref="A3049:G3049"/>
    <mergeCell ref="A3050:G3050"/>
    <mergeCell ref="A3051:G3051"/>
    <mergeCell ref="A3052:G3052"/>
    <mergeCell ref="C3053:G3053"/>
    <mergeCell ref="D3054:G3054"/>
    <mergeCell ref="B3055:F3055"/>
    <mergeCell ref="B2947:F2947"/>
    <mergeCell ref="B2948:F2948"/>
    <mergeCell ref="A2970:B2970"/>
    <mergeCell ref="C2970:D2970"/>
    <mergeCell ref="A2976:G2976"/>
    <mergeCell ref="A2977:G2977"/>
    <mergeCell ref="A2978:G2978"/>
    <mergeCell ref="A2979:G2979"/>
    <mergeCell ref="A2980:G2980"/>
    <mergeCell ref="C2981:G2981"/>
    <mergeCell ref="D2982:G2982"/>
    <mergeCell ref="B2983:F2983"/>
    <mergeCell ref="B2984:F2984"/>
    <mergeCell ref="A3006:B3006"/>
    <mergeCell ref="C3006:D3006"/>
    <mergeCell ref="A3012:G3012"/>
    <mergeCell ref="A3013:G3013"/>
    <mergeCell ref="A2905:G2905"/>
    <mergeCell ref="A2906:G2906"/>
    <mergeCell ref="A2907:G2907"/>
    <mergeCell ref="A2908:G2908"/>
    <mergeCell ref="C2909:G2909"/>
    <mergeCell ref="D2910:G2910"/>
    <mergeCell ref="B2911:F2911"/>
    <mergeCell ref="B2912:F2912"/>
    <mergeCell ref="A2934:B2934"/>
    <mergeCell ref="C2934:D2934"/>
    <mergeCell ref="A2940:G2940"/>
    <mergeCell ref="A2941:G2941"/>
    <mergeCell ref="A2942:G2942"/>
    <mergeCell ref="A2943:G2943"/>
    <mergeCell ref="A2944:G2944"/>
    <mergeCell ref="C2945:G2945"/>
    <mergeCell ref="D2946:G2946"/>
    <mergeCell ref="D2838:G2838"/>
    <mergeCell ref="B2839:F2839"/>
    <mergeCell ref="B2840:F2840"/>
    <mergeCell ref="A2862:B2862"/>
    <mergeCell ref="C2862:D2862"/>
    <mergeCell ref="A2868:G2868"/>
    <mergeCell ref="A2869:G2869"/>
    <mergeCell ref="A2870:G2870"/>
    <mergeCell ref="A2871:G2871"/>
    <mergeCell ref="A2872:G2872"/>
    <mergeCell ref="C2873:G2873"/>
    <mergeCell ref="D2874:G2874"/>
    <mergeCell ref="B2875:F2875"/>
    <mergeCell ref="B2876:F2876"/>
    <mergeCell ref="A2898:B2898"/>
    <mergeCell ref="C2898:D2898"/>
    <mergeCell ref="A2904:G2904"/>
    <mergeCell ref="A2796:G2796"/>
    <mergeCell ref="A2797:G2797"/>
    <mergeCell ref="A2798:G2798"/>
    <mergeCell ref="A2799:G2799"/>
    <mergeCell ref="A2800:G2800"/>
    <mergeCell ref="C2801:G2801"/>
    <mergeCell ref="D2802:G2802"/>
    <mergeCell ref="B2803:F2803"/>
    <mergeCell ref="B2804:F2804"/>
    <mergeCell ref="A2826:B2826"/>
    <mergeCell ref="C2826:D2826"/>
    <mergeCell ref="A2832:G2832"/>
    <mergeCell ref="A2833:G2833"/>
    <mergeCell ref="A2834:G2834"/>
    <mergeCell ref="A2835:G2835"/>
    <mergeCell ref="A2836:G2836"/>
    <mergeCell ref="C2837:G2837"/>
    <mergeCell ref="A2728:G2728"/>
    <mergeCell ref="C2729:G2729"/>
    <mergeCell ref="D2730:G2730"/>
    <mergeCell ref="B2731:F2731"/>
    <mergeCell ref="B2732:F2732"/>
    <mergeCell ref="A2754:B2754"/>
    <mergeCell ref="C2754:D2754"/>
    <mergeCell ref="A2760:G2760"/>
    <mergeCell ref="A2761:G2761"/>
    <mergeCell ref="A2762:G2762"/>
    <mergeCell ref="A2763:G2763"/>
    <mergeCell ref="A2764:G2764"/>
    <mergeCell ref="C2765:G2765"/>
    <mergeCell ref="D2766:G2766"/>
    <mergeCell ref="B2767:F2767"/>
    <mergeCell ref="B2768:F2768"/>
    <mergeCell ref="A2790:B2790"/>
    <mergeCell ref="C2790:D2790"/>
    <mergeCell ref="A2682:B2682"/>
    <mergeCell ref="C2682:D2682"/>
    <mergeCell ref="A2688:G2688"/>
    <mergeCell ref="A2689:G2689"/>
    <mergeCell ref="A2690:G2690"/>
    <mergeCell ref="A2691:G2691"/>
    <mergeCell ref="A2692:G2692"/>
    <mergeCell ref="C2693:G2693"/>
    <mergeCell ref="D2694:G2694"/>
    <mergeCell ref="B2695:F2695"/>
    <mergeCell ref="B2696:F2696"/>
    <mergeCell ref="A2718:B2718"/>
    <mergeCell ref="C2718:D2718"/>
    <mergeCell ref="A2724:G2724"/>
    <mergeCell ref="A2725:G2725"/>
    <mergeCell ref="A2726:G2726"/>
    <mergeCell ref="A2727:G2727"/>
    <mergeCell ref="A2619:G2619"/>
    <mergeCell ref="A2620:G2620"/>
    <mergeCell ref="C2621:G2621"/>
    <mergeCell ref="D2622:G2622"/>
    <mergeCell ref="B2623:F2623"/>
    <mergeCell ref="B2624:F2624"/>
    <mergeCell ref="A2646:B2646"/>
    <mergeCell ref="C2646:D2646"/>
    <mergeCell ref="A2652:G2652"/>
    <mergeCell ref="A2653:G2653"/>
    <mergeCell ref="A2654:G2654"/>
    <mergeCell ref="A2655:G2655"/>
    <mergeCell ref="A2656:G2656"/>
    <mergeCell ref="C2657:G2657"/>
    <mergeCell ref="D2658:G2658"/>
    <mergeCell ref="B2659:F2659"/>
    <mergeCell ref="B2660:F2660"/>
    <mergeCell ref="B2551:F2551"/>
    <mergeCell ref="A2573:B2573"/>
    <mergeCell ref="C2573:D2573"/>
    <mergeCell ref="A2580:G2580"/>
    <mergeCell ref="A2581:G2581"/>
    <mergeCell ref="A2582:G2582"/>
    <mergeCell ref="A2583:G2583"/>
    <mergeCell ref="A2584:G2584"/>
    <mergeCell ref="C2585:G2585"/>
    <mergeCell ref="D2586:G2586"/>
    <mergeCell ref="B2587:F2587"/>
    <mergeCell ref="B2588:F2588"/>
    <mergeCell ref="A2610:B2610"/>
    <mergeCell ref="C2610:D2610"/>
    <mergeCell ref="A2616:G2616"/>
    <mergeCell ref="A2617:G2617"/>
    <mergeCell ref="A2618:G2618"/>
    <mergeCell ref="A2510:G2510"/>
    <mergeCell ref="A2511:G2511"/>
    <mergeCell ref="A2512:G2512"/>
    <mergeCell ref="C2513:G2513"/>
    <mergeCell ref="D2514:G2514"/>
    <mergeCell ref="B2515:F2515"/>
    <mergeCell ref="B2516:F2516"/>
    <mergeCell ref="A2538:B2538"/>
    <mergeCell ref="C2538:D2538"/>
    <mergeCell ref="A2543:G2543"/>
    <mergeCell ref="A2544:G2544"/>
    <mergeCell ref="A2545:G2545"/>
    <mergeCell ref="A2546:G2546"/>
    <mergeCell ref="A2547:G2547"/>
    <mergeCell ref="C2548:G2548"/>
    <mergeCell ref="D2549:G2549"/>
    <mergeCell ref="B2550:F2550"/>
    <mergeCell ref="B2445:F2445"/>
    <mergeCell ref="B2446:F2446"/>
    <mergeCell ref="A2468:B2468"/>
    <mergeCell ref="C2468:D2468"/>
    <mergeCell ref="A2473:G2473"/>
    <mergeCell ref="A2474:G2474"/>
    <mergeCell ref="A2475:G2475"/>
    <mergeCell ref="A2476:G2476"/>
    <mergeCell ref="A2477:G2477"/>
    <mergeCell ref="C2478:G2478"/>
    <mergeCell ref="D2479:G2479"/>
    <mergeCell ref="B2480:F2480"/>
    <mergeCell ref="B2481:F2481"/>
    <mergeCell ref="A2503:B2503"/>
    <mergeCell ref="C2503:D2503"/>
    <mergeCell ref="A2508:G2508"/>
    <mergeCell ref="A2509:G2509"/>
    <mergeCell ref="A2404:G2404"/>
    <mergeCell ref="A2405:G2405"/>
    <mergeCell ref="A2406:G2406"/>
    <mergeCell ref="A2407:G2407"/>
    <mergeCell ref="C2408:G2408"/>
    <mergeCell ref="D2409:G2409"/>
    <mergeCell ref="B2410:F2410"/>
    <mergeCell ref="B2411:F2411"/>
    <mergeCell ref="A2433:B2433"/>
    <mergeCell ref="C2433:D2433"/>
    <mergeCell ref="A2438:G2438"/>
    <mergeCell ref="A2439:G2439"/>
    <mergeCell ref="A2440:G2440"/>
    <mergeCell ref="A2441:G2441"/>
    <mergeCell ref="A2442:G2442"/>
    <mergeCell ref="C2443:G2443"/>
    <mergeCell ref="D2444:G2444"/>
    <mergeCell ref="D2338:G2338"/>
    <mergeCell ref="B2339:F2339"/>
    <mergeCell ref="B2340:F2340"/>
    <mergeCell ref="A2362:B2362"/>
    <mergeCell ref="C2362:D2362"/>
    <mergeCell ref="A2368:G2368"/>
    <mergeCell ref="A2369:G2369"/>
    <mergeCell ref="A2370:G2370"/>
    <mergeCell ref="A2371:G2371"/>
    <mergeCell ref="A2372:G2372"/>
    <mergeCell ref="C2373:G2373"/>
    <mergeCell ref="D2374:G2374"/>
    <mergeCell ref="B2375:F2375"/>
    <mergeCell ref="B2376:F2376"/>
    <mergeCell ref="A2398:B2398"/>
    <mergeCell ref="C2398:D2398"/>
    <mergeCell ref="A2403:G2403"/>
    <mergeCell ref="A2296:G2296"/>
    <mergeCell ref="A2297:G2297"/>
    <mergeCell ref="A2298:G2298"/>
    <mergeCell ref="A2299:G2299"/>
    <mergeCell ref="A2300:G2300"/>
    <mergeCell ref="C2301:G2301"/>
    <mergeCell ref="D2302:G2302"/>
    <mergeCell ref="B2303:F2303"/>
    <mergeCell ref="B2304:F2304"/>
    <mergeCell ref="A2326:B2326"/>
    <mergeCell ref="C2326:D2326"/>
    <mergeCell ref="A2332:G2332"/>
    <mergeCell ref="A2333:G2333"/>
    <mergeCell ref="A2334:G2334"/>
    <mergeCell ref="A2335:G2335"/>
    <mergeCell ref="A2336:G2336"/>
    <mergeCell ref="C2337:G2337"/>
    <mergeCell ref="A2228:G2228"/>
    <mergeCell ref="A2229:G2229"/>
    <mergeCell ref="C2230:G2230"/>
    <mergeCell ref="D2231:G2231"/>
    <mergeCell ref="B2232:F2232"/>
    <mergeCell ref="A2255:B2255"/>
    <mergeCell ref="C2255:D2255"/>
    <mergeCell ref="A2260:G2260"/>
    <mergeCell ref="A2261:G2261"/>
    <mergeCell ref="A2262:G2262"/>
    <mergeCell ref="A2263:G2263"/>
    <mergeCell ref="A2264:G2264"/>
    <mergeCell ref="C2265:G2265"/>
    <mergeCell ref="D2266:G2266"/>
    <mergeCell ref="B2267:F2267"/>
    <mergeCell ref="B2268:E2268"/>
    <mergeCell ref="A2290:B2290"/>
    <mergeCell ref="C2290:D2290"/>
    <mergeCell ref="B2162:F2162"/>
    <mergeCell ref="A2184:B2184"/>
    <mergeCell ref="C2184:D2184"/>
    <mergeCell ref="A2189:G2189"/>
    <mergeCell ref="A2190:G2190"/>
    <mergeCell ref="A2191:G2191"/>
    <mergeCell ref="A2192:G2192"/>
    <mergeCell ref="A2193:G2193"/>
    <mergeCell ref="C2194:G2194"/>
    <mergeCell ref="D2195:G2195"/>
    <mergeCell ref="B2196:F2196"/>
    <mergeCell ref="B2197:F2197"/>
    <mergeCell ref="A2219:B2219"/>
    <mergeCell ref="C2219:D2219"/>
    <mergeCell ref="A2225:G2225"/>
    <mergeCell ref="A2226:G2226"/>
    <mergeCell ref="A2227:G2227"/>
    <mergeCell ref="A2121:G2121"/>
    <mergeCell ref="A2122:G2122"/>
    <mergeCell ref="A2123:G2123"/>
    <mergeCell ref="C2124:G2124"/>
    <mergeCell ref="D2125:G2125"/>
    <mergeCell ref="B2126:F2126"/>
    <mergeCell ref="B2127:F2127"/>
    <mergeCell ref="A2149:B2149"/>
    <mergeCell ref="C2149:D2149"/>
    <mergeCell ref="A2154:G2154"/>
    <mergeCell ref="A2155:G2155"/>
    <mergeCell ref="A2156:G2156"/>
    <mergeCell ref="A2157:G2157"/>
    <mergeCell ref="A2158:G2158"/>
    <mergeCell ref="C2159:G2159"/>
    <mergeCell ref="D2160:G2160"/>
    <mergeCell ref="B2161:F2161"/>
    <mergeCell ref="B2056:F2056"/>
    <mergeCell ref="B2057:F2057"/>
    <mergeCell ref="A2079:B2079"/>
    <mergeCell ref="C2079:D2079"/>
    <mergeCell ref="A2084:G2084"/>
    <mergeCell ref="A2085:G2085"/>
    <mergeCell ref="A2086:G2086"/>
    <mergeCell ref="A2087:G2087"/>
    <mergeCell ref="A2088:G2088"/>
    <mergeCell ref="C2089:G2089"/>
    <mergeCell ref="D2090:G2090"/>
    <mergeCell ref="B2091:F2091"/>
    <mergeCell ref="B2092:F2092"/>
    <mergeCell ref="A2114:B2114"/>
    <mergeCell ref="C2114:D2114"/>
    <mergeCell ref="A2119:G2119"/>
    <mergeCell ref="A2120:G2120"/>
    <mergeCell ref="A2015:G2015"/>
    <mergeCell ref="A2016:G2016"/>
    <mergeCell ref="A2017:G2017"/>
    <mergeCell ref="A2018:G2018"/>
    <mergeCell ref="C2019:G2019"/>
    <mergeCell ref="D2020:G2020"/>
    <mergeCell ref="B2021:F2021"/>
    <mergeCell ref="B2022:F2022"/>
    <mergeCell ref="A2044:B2044"/>
    <mergeCell ref="C2044:D2044"/>
    <mergeCell ref="A2049:G2049"/>
    <mergeCell ref="A2050:G2050"/>
    <mergeCell ref="A2051:G2051"/>
    <mergeCell ref="A2052:G2052"/>
    <mergeCell ref="A2053:G2053"/>
    <mergeCell ref="C2054:G2054"/>
    <mergeCell ref="D2055:G2055"/>
    <mergeCell ref="D1951:G1951"/>
    <mergeCell ref="B1952:F1952"/>
    <mergeCell ref="B1953:E1953"/>
    <mergeCell ref="A1975:B1975"/>
    <mergeCell ref="C1975:D1975"/>
    <mergeCell ref="A1978:G1978"/>
    <mergeCell ref="A1979:G1979"/>
    <mergeCell ref="A1980:G1980"/>
    <mergeCell ref="A1981:G1981"/>
    <mergeCell ref="A1982:G1982"/>
    <mergeCell ref="C1983:G1983"/>
    <mergeCell ref="D1984:G1984"/>
    <mergeCell ref="B1985:F1985"/>
    <mergeCell ref="B1986:E1986"/>
    <mergeCell ref="A2008:B2008"/>
    <mergeCell ref="C2008:D2008"/>
    <mergeCell ref="A2014:G2014"/>
    <mergeCell ref="A1912:G1912"/>
    <mergeCell ref="A1913:G1913"/>
    <mergeCell ref="A1914:G1914"/>
    <mergeCell ref="A1915:G1915"/>
    <mergeCell ref="A1916:G1916"/>
    <mergeCell ref="C1917:G1917"/>
    <mergeCell ref="D1918:G1918"/>
    <mergeCell ref="B1919:F1919"/>
    <mergeCell ref="B1920:E1920"/>
    <mergeCell ref="A1942:B1942"/>
    <mergeCell ref="C1942:D1942"/>
    <mergeCell ref="A1945:G1945"/>
    <mergeCell ref="A1946:G1946"/>
    <mergeCell ref="A1947:G1947"/>
    <mergeCell ref="A1948:G1948"/>
    <mergeCell ref="A1949:G1949"/>
    <mergeCell ref="C1950:G1950"/>
    <mergeCell ref="A1847:G1847"/>
    <mergeCell ref="A1848:G1848"/>
    <mergeCell ref="C1849:G1849"/>
    <mergeCell ref="D1850:G1850"/>
    <mergeCell ref="B1851:F1851"/>
    <mergeCell ref="A1874:B1874"/>
    <mergeCell ref="C1874:D1874"/>
    <mergeCell ref="A1879:G1879"/>
    <mergeCell ref="A1880:G1880"/>
    <mergeCell ref="A1881:G1881"/>
    <mergeCell ref="A1882:G1882"/>
    <mergeCell ref="A1883:G1883"/>
    <mergeCell ref="C1884:G1884"/>
    <mergeCell ref="D1885:G1885"/>
    <mergeCell ref="B1886:F1886"/>
    <mergeCell ref="B1887:E1887"/>
    <mergeCell ref="A1909:B1909"/>
    <mergeCell ref="C1909:D1909"/>
    <mergeCell ref="B1782:F1782"/>
    <mergeCell ref="B1783:D1783"/>
    <mergeCell ref="A1805:B1805"/>
    <mergeCell ref="C1805:D1805"/>
    <mergeCell ref="A1809:G1809"/>
    <mergeCell ref="A1810:G1810"/>
    <mergeCell ref="A1811:G1811"/>
    <mergeCell ref="A1812:G1812"/>
    <mergeCell ref="A1813:G1813"/>
    <mergeCell ref="C1814:G1814"/>
    <mergeCell ref="D1815:G1815"/>
    <mergeCell ref="B1816:F1816"/>
    <mergeCell ref="A1839:B1839"/>
    <mergeCell ref="C1839:D1839"/>
    <mergeCell ref="A1844:G1844"/>
    <mergeCell ref="A1845:G1845"/>
    <mergeCell ref="A1846:G1846"/>
    <mergeCell ref="A1740:G1740"/>
    <mergeCell ref="A1741:G1741"/>
    <mergeCell ref="A1742:G1742"/>
    <mergeCell ref="A1743:G1743"/>
    <mergeCell ref="A1744:G1744"/>
    <mergeCell ref="C1745:G1745"/>
    <mergeCell ref="D1746:G1746"/>
    <mergeCell ref="B1747:F1747"/>
    <mergeCell ref="A1770:B1770"/>
    <mergeCell ref="C1770:D1770"/>
    <mergeCell ref="A1775:G1775"/>
    <mergeCell ref="A1776:G1776"/>
    <mergeCell ref="A1777:G1777"/>
    <mergeCell ref="A1778:G1778"/>
    <mergeCell ref="A1779:G1779"/>
    <mergeCell ref="C1780:G1780"/>
    <mergeCell ref="D1781:G1781"/>
    <mergeCell ref="A1674:G1674"/>
    <mergeCell ref="A1675:G1675"/>
    <mergeCell ref="A1676:G1676"/>
    <mergeCell ref="C1677:G1677"/>
    <mergeCell ref="D1678:G1678"/>
    <mergeCell ref="B1679:F1679"/>
    <mergeCell ref="A1702:B1702"/>
    <mergeCell ref="C1702:D1702"/>
    <mergeCell ref="A1705:G1705"/>
    <mergeCell ref="A1706:G1706"/>
    <mergeCell ref="A1707:G1707"/>
    <mergeCell ref="A1708:G1708"/>
    <mergeCell ref="A1709:G1709"/>
    <mergeCell ref="C1710:G1710"/>
    <mergeCell ref="D1711:G1711"/>
    <mergeCell ref="B1712:F1712"/>
    <mergeCell ref="A1735:B1735"/>
    <mergeCell ref="C1735:D1735"/>
    <mergeCell ref="C1611:G1611"/>
    <mergeCell ref="D1612:G1612"/>
    <mergeCell ref="B1613:F1613"/>
    <mergeCell ref="A1636:B1636"/>
    <mergeCell ref="C1636:D1636"/>
    <mergeCell ref="A1639:G1639"/>
    <mergeCell ref="A1640:G1640"/>
    <mergeCell ref="A1641:G1641"/>
    <mergeCell ref="A1642:G1642"/>
    <mergeCell ref="A1643:G1643"/>
    <mergeCell ref="C1644:G1644"/>
    <mergeCell ref="D1645:G1645"/>
    <mergeCell ref="B1646:F1646"/>
    <mergeCell ref="A1669:B1669"/>
    <mergeCell ref="C1669:D1669"/>
    <mergeCell ref="A1672:G1672"/>
    <mergeCell ref="A1673:G1673"/>
    <mergeCell ref="A1570:B1570"/>
    <mergeCell ref="C1570:D1570"/>
    <mergeCell ref="A1573:G1573"/>
    <mergeCell ref="A1574:G1574"/>
    <mergeCell ref="A1575:G1575"/>
    <mergeCell ref="A1576:G1576"/>
    <mergeCell ref="A1577:G1577"/>
    <mergeCell ref="C1578:G1578"/>
    <mergeCell ref="D1579:G1579"/>
    <mergeCell ref="B1580:F1580"/>
    <mergeCell ref="A1603:B1603"/>
    <mergeCell ref="C1603:D1603"/>
    <mergeCell ref="A1606:G1606"/>
    <mergeCell ref="A1607:G1607"/>
    <mergeCell ref="A1608:G1608"/>
    <mergeCell ref="A1609:G1609"/>
    <mergeCell ref="A1610:G1610"/>
    <mergeCell ref="A1507:G1507"/>
    <mergeCell ref="A1508:G1508"/>
    <mergeCell ref="A1509:G1509"/>
    <mergeCell ref="A1510:G1510"/>
    <mergeCell ref="C1511:G1511"/>
    <mergeCell ref="D1512:G1512"/>
    <mergeCell ref="B1513:F1513"/>
    <mergeCell ref="A1536:B1536"/>
    <mergeCell ref="C1536:D1536"/>
    <mergeCell ref="A1540:G1540"/>
    <mergeCell ref="A1541:G1541"/>
    <mergeCell ref="A1542:G1542"/>
    <mergeCell ref="A1543:G1543"/>
    <mergeCell ref="A1544:G1544"/>
    <mergeCell ref="C1545:G1545"/>
    <mergeCell ref="D1546:G1546"/>
    <mergeCell ref="B1547:F1547"/>
    <mergeCell ref="A1440:G1440"/>
    <mergeCell ref="C1441:G1441"/>
    <mergeCell ref="D1442:G1442"/>
    <mergeCell ref="B1443:F1443"/>
    <mergeCell ref="A1466:B1466"/>
    <mergeCell ref="C1466:D1466"/>
    <mergeCell ref="A1473:G1473"/>
    <mergeCell ref="A1474:G1474"/>
    <mergeCell ref="A1475:G1475"/>
    <mergeCell ref="A1476:G1476"/>
    <mergeCell ref="A1477:G1477"/>
    <mergeCell ref="C1478:G1478"/>
    <mergeCell ref="D1479:G1479"/>
    <mergeCell ref="B1480:F1480"/>
    <mergeCell ref="A1503:B1503"/>
    <mergeCell ref="C1503:D1503"/>
    <mergeCell ref="A1506:G1506"/>
    <mergeCell ref="B1373:F1373"/>
    <mergeCell ref="A1396:B1396"/>
    <mergeCell ref="C1396:D1396"/>
    <mergeCell ref="A1401:G1401"/>
    <mergeCell ref="A1402:G1402"/>
    <mergeCell ref="A1403:G1403"/>
    <mergeCell ref="A1404:G1404"/>
    <mergeCell ref="A1405:G1405"/>
    <mergeCell ref="C1406:G1406"/>
    <mergeCell ref="D1407:G1407"/>
    <mergeCell ref="B1408:F1408"/>
    <mergeCell ref="A1431:B1431"/>
    <mergeCell ref="C1431:D1431"/>
    <mergeCell ref="A1436:G1436"/>
    <mergeCell ref="A1437:G1437"/>
    <mergeCell ref="A1438:G1438"/>
    <mergeCell ref="A1439:G1439"/>
    <mergeCell ref="A1331:G1331"/>
    <mergeCell ref="A1332:G1332"/>
    <mergeCell ref="A1333:G1333"/>
    <mergeCell ref="A1334:G1334"/>
    <mergeCell ref="A1335:G1335"/>
    <mergeCell ref="C1336:G1336"/>
    <mergeCell ref="D1337:G1337"/>
    <mergeCell ref="B1338:F1338"/>
    <mergeCell ref="A1361:B1361"/>
    <mergeCell ref="C1361:D1361"/>
    <mergeCell ref="A1366:G1366"/>
    <mergeCell ref="A1367:G1367"/>
    <mergeCell ref="A1368:G1368"/>
    <mergeCell ref="A1369:G1369"/>
    <mergeCell ref="A1370:G1370"/>
    <mergeCell ref="C1371:G1371"/>
    <mergeCell ref="D1372:G1372"/>
    <mergeCell ref="A1263:G1263"/>
    <mergeCell ref="A1264:G1264"/>
    <mergeCell ref="A1265:G1265"/>
    <mergeCell ref="C1266:G1266"/>
    <mergeCell ref="D1267:G1267"/>
    <mergeCell ref="B1268:F1268"/>
    <mergeCell ref="A1291:B1291"/>
    <mergeCell ref="C1291:D1291"/>
    <mergeCell ref="A1296:G1296"/>
    <mergeCell ref="A1297:G1297"/>
    <mergeCell ref="A1298:G1298"/>
    <mergeCell ref="A1299:G1299"/>
    <mergeCell ref="A1300:G1300"/>
    <mergeCell ref="C1301:G1301"/>
    <mergeCell ref="D1302:G1302"/>
    <mergeCell ref="B1303:F1303"/>
    <mergeCell ref="A1326:B1326"/>
    <mergeCell ref="C1326:D1326"/>
    <mergeCell ref="C1196:G1196"/>
    <mergeCell ref="D1197:G1197"/>
    <mergeCell ref="B1198:F1198"/>
    <mergeCell ref="A1221:B1221"/>
    <mergeCell ref="C1221:D1221"/>
    <mergeCell ref="A1226:G1226"/>
    <mergeCell ref="A1227:G1227"/>
    <mergeCell ref="A1228:G1228"/>
    <mergeCell ref="A1229:G1229"/>
    <mergeCell ref="A1230:G1230"/>
    <mergeCell ref="C1231:G1231"/>
    <mergeCell ref="D1232:G1232"/>
    <mergeCell ref="B1233:F1233"/>
    <mergeCell ref="A1256:B1256"/>
    <mergeCell ref="C1256:D1256"/>
    <mergeCell ref="A1261:G1261"/>
    <mergeCell ref="A1262:G1262"/>
    <mergeCell ref="A1151:B1151"/>
    <mergeCell ref="C1151:D1151"/>
    <mergeCell ref="A1156:G1156"/>
    <mergeCell ref="A1157:G1157"/>
    <mergeCell ref="A1158:G1158"/>
    <mergeCell ref="A1159:G1159"/>
    <mergeCell ref="A1160:G1160"/>
    <mergeCell ref="C1161:G1161"/>
    <mergeCell ref="D1162:G1162"/>
    <mergeCell ref="B1163:F1163"/>
    <mergeCell ref="A1186:B1186"/>
    <mergeCell ref="C1186:D1186"/>
    <mergeCell ref="A1191:G1191"/>
    <mergeCell ref="A1192:G1192"/>
    <mergeCell ref="A1193:G1193"/>
    <mergeCell ref="A1194:G1194"/>
    <mergeCell ref="A1195:G1195"/>
    <mergeCell ref="A1087:G1087"/>
    <mergeCell ref="A1088:G1088"/>
    <mergeCell ref="A1089:G1089"/>
    <mergeCell ref="A1090:G1090"/>
    <mergeCell ref="C1091:G1091"/>
    <mergeCell ref="D1092:G1092"/>
    <mergeCell ref="B1093:F1093"/>
    <mergeCell ref="A1116:B1116"/>
    <mergeCell ref="C1116:D1116"/>
    <mergeCell ref="A1121:G1121"/>
    <mergeCell ref="A1122:G1122"/>
    <mergeCell ref="A1123:G1123"/>
    <mergeCell ref="A1124:G1124"/>
    <mergeCell ref="A1125:G1125"/>
    <mergeCell ref="C1126:G1126"/>
    <mergeCell ref="D1127:G1127"/>
    <mergeCell ref="B1128:F1128"/>
    <mergeCell ref="A1019:G1019"/>
    <mergeCell ref="C1020:G1020"/>
    <mergeCell ref="D1021:G1021"/>
    <mergeCell ref="B1022:F1022"/>
    <mergeCell ref="A1045:B1045"/>
    <mergeCell ref="C1045:D1045"/>
    <mergeCell ref="A1051:G1051"/>
    <mergeCell ref="A1052:G1052"/>
    <mergeCell ref="A1053:G1053"/>
    <mergeCell ref="A1054:G1054"/>
    <mergeCell ref="A1055:G1055"/>
    <mergeCell ref="C1056:G1056"/>
    <mergeCell ref="D1057:G1057"/>
    <mergeCell ref="B1058:F1058"/>
    <mergeCell ref="A1081:B1081"/>
    <mergeCell ref="C1081:D1081"/>
    <mergeCell ref="A1086:G1086"/>
    <mergeCell ref="A974:B974"/>
    <mergeCell ref="C974:D974"/>
    <mergeCell ref="A980:G980"/>
    <mergeCell ref="A981:G981"/>
    <mergeCell ref="A982:G982"/>
    <mergeCell ref="A983:G983"/>
    <mergeCell ref="A984:G984"/>
    <mergeCell ref="C985:G985"/>
    <mergeCell ref="D986:G986"/>
    <mergeCell ref="B987:F987"/>
    <mergeCell ref="B988:E988"/>
    <mergeCell ref="A1010:B1010"/>
    <mergeCell ref="C1010:D1010"/>
    <mergeCell ref="A1015:G1015"/>
    <mergeCell ref="A1016:G1016"/>
    <mergeCell ref="A1017:G1017"/>
    <mergeCell ref="A1018:G1018"/>
    <mergeCell ref="A911:G911"/>
    <mergeCell ref="A912:G912"/>
    <mergeCell ref="C913:G913"/>
    <mergeCell ref="D914:G914"/>
    <mergeCell ref="B915:F915"/>
    <mergeCell ref="B916:E916"/>
    <mergeCell ref="A938:B938"/>
    <mergeCell ref="C938:D938"/>
    <mergeCell ref="A944:G944"/>
    <mergeCell ref="A945:G945"/>
    <mergeCell ref="A946:G946"/>
    <mergeCell ref="A947:G947"/>
    <mergeCell ref="A948:G948"/>
    <mergeCell ref="C949:G949"/>
    <mergeCell ref="D950:G950"/>
    <mergeCell ref="B951:F951"/>
    <mergeCell ref="B952:E952"/>
    <mergeCell ref="B844:E844"/>
    <mergeCell ref="A866:B866"/>
    <mergeCell ref="C866:D866"/>
    <mergeCell ref="A872:G872"/>
    <mergeCell ref="A873:G873"/>
    <mergeCell ref="A874:G874"/>
    <mergeCell ref="A875:G875"/>
    <mergeCell ref="A876:G876"/>
    <mergeCell ref="C877:G877"/>
    <mergeCell ref="D878:G878"/>
    <mergeCell ref="B879:F879"/>
    <mergeCell ref="B880:E880"/>
    <mergeCell ref="A902:B902"/>
    <mergeCell ref="C902:D902"/>
    <mergeCell ref="A908:G908"/>
    <mergeCell ref="A909:G909"/>
    <mergeCell ref="A910:G910"/>
    <mergeCell ref="A802:G802"/>
    <mergeCell ref="A803:G803"/>
    <mergeCell ref="A804:G804"/>
    <mergeCell ref="C805:G805"/>
    <mergeCell ref="D806:G806"/>
    <mergeCell ref="B807:F807"/>
    <mergeCell ref="B808:E808"/>
    <mergeCell ref="A830:B830"/>
    <mergeCell ref="C830:D830"/>
    <mergeCell ref="A836:G836"/>
    <mergeCell ref="A837:G837"/>
    <mergeCell ref="A838:G838"/>
    <mergeCell ref="A839:G839"/>
    <mergeCell ref="A840:G840"/>
    <mergeCell ref="C841:G841"/>
    <mergeCell ref="D842:G842"/>
    <mergeCell ref="B843:F843"/>
    <mergeCell ref="B734:F734"/>
    <mergeCell ref="B735:E735"/>
    <mergeCell ref="A757:B757"/>
    <mergeCell ref="C757:D757"/>
    <mergeCell ref="A764:G764"/>
    <mergeCell ref="A765:G765"/>
    <mergeCell ref="A766:G766"/>
    <mergeCell ref="A767:G767"/>
    <mergeCell ref="A768:G768"/>
    <mergeCell ref="C769:G769"/>
    <mergeCell ref="D770:G770"/>
    <mergeCell ref="B771:F771"/>
    <mergeCell ref="B772:E772"/>
    <mergeCell ref="A794:B794"/>
    <mergeCell ref="C794:D794"/>
    <mergeCell ref="A800:G800"/>
    <mergeCell ref="A801:G801"/>
    <mergeCell ref="A693:G693"/>
    <mergeCell ref="A694:G694"/>
    <mergeCell ref="A695:G695"/>
    <mergeCell ref="A696:G696"/>
    <mergeCell ref="C697:G697"/>
    <mergeCell ref="D698:G698"/>
    <mergeCell ref="B699:F699"/>
    <mergeCell ref="B700:E700"/>
    <mergeCell ref="A722:B722"/>
    <mergeCell ref="C722:D722"/>
    <mergeCell ref="A727:G727"/>
    <mergeCell ref="A728:G728"/>
    <mergeCell ref="A729:G729"/>
    <mergeCell ref="A730:G730"/>
    <mergeCell ref="A731:G731"/>
    <mergeCell ref="C732:G732"/>
    <mergeCell ref="D733:G733"/>
    <mergeCell ref="D626:G626"/>
    <mergeCell ref="B627:F627"/>
    <mergeCell ref="B628:E628"/>
    <mergeCell ref="A650:B650"/>
    <mergeCell ref="C650:D650"/>
    <mergeCell ref="A656:G656"/>
    <mergeCell ref="A657:G657"/>
    <mergeCell ref="A658:G658"/>
    <mergeCell ref="A659:G659"/>
    <mergeCell ref="A660:G660"/>
    <mergeCell ref="C661:G661"/>
    <mergeCell ref="D662:G662"/>
    <mergeCell ref="B663:F663"/>
    <mergeCell ref="B664:E664"/>
    <mergeCell ref="A686:B686"/>
    <mergeCell ref="C686:D686"/>
    <mergeCell ref="A692:G692"/>
    <mergeCell ref="A584:G584"/>
    <mergeCell ref="A585:G585"/>
    <mergeCell ref="A586:G586"/>
    <mergeCell ref="A587:G587"/>
    <mergeCell ref="A588:G588"/>
    <mergeCell ref="C589:G589"/>
    <mergeCell ref="D590:G590"/>
    <mergeCell ref="B591:F591"/>
    <mergeCell ref="B592:E592"/>
    <mergeCell ref="A614:B614"/>
    <mergeCell ref="C614:D614"/>
    <mergeCell ref="A620:G620"/>
    <mergeCell ref="A621:G621"/>
    <mergeCell ref="A622:G622"/>
    <mergeCell ref="A623:G623"/>
    <mergeCell ref="A624:G624"/>
    <mergeCell ref="C625:G625"/>
    <mergeCell ref="A515:G515"/>
    <mergeCell ref="C516:G516"/>
    <mergeCell ref="D517:G517"/>
    <mergeCell ref="B518:F518"/>
    <mergeCell ref="B519:E519"/>
    <mergeCell ref="A541:B541"/>
    <mergeCell ref="C541:D541"/>
    <mergeCell ref="A547:G547"/>
    <mergeCell ref="A548:G548"/>
    <mergeCell ref="A549:G549"/>
    <mergeCell ref="A550:G550"/>
    <mergeCell ref="A551:G551"/>
    <mergeCell ref="C552:G552"/>
    <mergeCell ref="D553:G553"/>
    <mergeCell ref="B554:F554"/>
    <mergeCell ref="B555:E555"/>
    <mergeCell ref="A577:B577"/>
    <mergeCell ref="C577:D577"/>
    <mergeCell ref="A468:B468"/>
    <mergeCell ref="C468:D468"/>
    <mergeCell ref="A474:G474"/>
    <mergeCell ref="A475:G475"/>
    <mergeCell ref="A476:G476"/>
    <mergeCell ref="A477:G477"/>
    <mergeCell ref="A478:G478"/>
    <mergeCell ref="C479:G479"/>
    <mergeCell ref="D480:G480"/>
    <mergeCell ref="B481:F481"/>
    <mergeCell ref="B482:E482"/>
    <mergeCell ref="A504:B504"/>
    <mergeCell ref="C504:D504"/>
    <mergeCell ref="A511:G511"/>
    <mergeCell ref="A512:G512"/>
    <mergeCell ref="A513:G513"/>
    <mergeCell ref="A514:G514"/>
    <mergeCell ref="A404:G404"/>
    <mergeCell ref="A405:G405"/>
    <mergeCell ref="C406:G406"/>
    <mergeCell ref="D407:G407"/>
    <mergeCell ref="B408:F408"/>
    <mergeCell ref="B409:E409"/>
    <mergeCell ref="A431:B431"/>
    <mergeCell ref="C431:D431"/>
    <mergeCell ref="A438:G438"/>
    <mergeCell ref="A439:G439"/>
    <mergeCell ref="A440:G440"/>
    <mergeCell ref="A441:G441"/>
    <mergeCell ref="A442:G442"/>
    <mergeCell ref="C443:G443"/>
    <mergeCell ref="D444:G444"/>
    <mergeCell ref="B445:F445"/>
    <mergeCell ref="B446:E446"/>
    <mergeCell ref="B339:E339"/>
    <mergeCell ref="A361:B361"/>
    <mergeCell ref="C361:D361"/>
    <mergeCell ref="A366:G366"/>
    <mergeCell ref="A367:G367"/>
    <mergeCell ref="A368:G368"/>
    <mergeCell ref="A369:G369"/>
    <mergeCell ref="A370:G370"/>
    <mergeCell ref="C371:G371"/>
    <mergeCell ref="D372:G372"/>
    <mergeCell ref="B373:F373"/>
    <mergeCell ref="B374:E374"/>
    <mergeCell ref="A396:B396"/>
    <mergeCell ref="C396:D396"/>
    <mergeCell ref="A401:G401"/>
    <mergeCell ref="A402:G402"/>
    <mergeCell ref="A403:G403"/>
    <mergeCell ref="A298:G298"/>
    <mergeCell ref="A299:G299"/>
    <mergeCell ref="A300:G300"/>
    <mergeCell ref="C301:G301"/>
    <mergeCell ref="D302:G302"/>
    <mergeCell ref="B303:F303"/>
    <mergeCell ref="B304:E304"/>
    <mergeCell ref="A326:B326"/>
    <mergeCell ref="C326:D326"/>
    <mergeCell ref="A331:G331"/>
    <mergeCell ref="A332:G332"/>
    <mergeCell ref="A333:G333"/>
    <mergeCell ref="A334:G334"/>
    <mergeCell ref="A335:G335"/>
    <mergeCell ref="C336:G336"/>
    <mergeCell ref="D337:G337"/>
    <mergeCell ref="B338:F338"/>
    <mergeCell ref="B233:F233"/>
    <mergeCell ref="B234:E234"/>
    <mergeCell ref="A256:B256"/>
    <mergeCell ref="C256:D256"/>
    <mergeCell ref="A261:G261"/>
    <mergeCell ref="A262:G262"/>
    <mergeCell ref="A263:G263"/>
    <mergeCell ref="A264:G264"/>
    <mergeCell ref="A265:G265"/>
    <mergeCell ref="C266:G266"/>
    <mergeCell ref="D267:G267"/>
    <mergeCell ref="B268:F268"/>
    <mergeCell ref="B269:E269"/>
    <mergeCell ref="A291:B291"/>
    <mergeCell ref="C291:D291"/>
    <mergeCell ref="A296:G296"/>
    <mergeCell ref="A297:G297"/>
    <mergeCell ref="A191:G191"/>
    <mergeCell ref="A192:G192"/>
    <mergeCell ref="A193:G193"/>
    <mergeCell ref="A194:G194"/>
    <mergeCell ref="C195:G195"/>
    <mergeCell ref="D196:G196"/>
    <mergeCell ref="B197:F197"/>
    <mergeCell ref="B198:E198"/>
    <mergeCell ref="A220:B220"/>
    <mergeCell ref="C220:D220"/>
    <mergeCell ref="A226:G226"/>
    <mergeCell ref="A227:G227"/>
    <mergeCell ref="A228:G228"/>
    <mergeCell ref="A229:G229"/>
    <mergeCell ref="A230:G230"/>
    <mergeCell ref="C231:G231"/>
    <mergeCell ref="D232:G232"/>
    <mergeCell ref="D123:G123"/>
    <mergeCell ref="B124:F124"/>
    <mergeCell ref="B125:E125"/>
    <mergeCell ref="A147:B147"/>
    <mergeCell ref="C147:D147"/>
    <mergeCell ref="A153:G153"/>
    <mergeCell ref="A154:G154"/>
    <mergeCell ref="A155:G155"/>
    <mergeCell ref="A156:G156"/>
    <mergeCell ref="A157:G157"/>
    <mergeCell ref="C158:G158"/>
    <mergeCell ref="D159:G159"/>
    <mergeCell ref="B160:F160"/>
    <mergeCell ref="B161:E161"/>
    <mergeCell ref="A183:B183"/>
    <mergeCell ref="C183:D183"/>
    <mergeCell ref="A190:G190"/>
    <mergeCell ref="A81:G81"/>
    <mergeCell ref="A82:G82"/>
    <mergeCell ref="A83:G83"/>
    <mergeCell ref="A84:G84"/>
    <mergeCell ref="A85:G85"/>
    <mergeCell ref="C86:G86"/>
    <mergeCell ref="D87:G87"/>
    <mergeCell ref="B88:F88"/>
    <mergeCell ref="B89:E89"/>
    <mergeCell ref="A111:B111"/>
    <mergeCell ref="C111:D111"/>
    <mergeCell ref="A117:G117"/>
    <mergeCell ref="A118:G118"/>
    <mergeCell ref="A119:G119"/>
    <mergeCell ref="A120:G120"/>
    <mergeCell ref="A121:G121"/>
    <mergeCell ref="C122:G122"/>
    <mergeCell ref="D50:G50"/>
    <mergeCell ref="B51:F51"/>
    <mergeCell ref="B52:E52"/>
    <mergeCell ref="A74:B74"/>
    <mergeCell ref="C74:D74"/>
    <mergeCell ref="A7:G7"/>
    <mergeCell ref="A8:G8"/>
    <mergeCell ref="A9:G9"/>
    <mergeCell ref="A10:G10"/>
    <mergeCell ref="A11:G11"/>
    <mergeCell ref="C12:G12"/>
    <mergeCell ref="D13:G13"/>
    <mergeCell ref="B14:F14"/>
    <mergeCell ref="B15:E15"/>
    <mergeCell ref="A37:B37"/>
    <mergeCell ref="C37:D37"/>
    <mergeCell ref="A44:G44"/>
    <mergeCell ref="A45:G45"/>
    <mergeCell ref="A46:G46"/>
    <mergeCell ref="A47:G47"/>
    <mergeCell ref="A48:G48"/>
    <mergeCell ref="C49:G49"/>
  </mergeCells>
  <pageMargins left="0.7" right="0.7" top="0.75" bottom="0.75" header="0.3" footer="0.3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3"/>
  <sheetViews>
    <sheetView topLeftCell="A164" zoomScale="70" zoomScaleNormal="70" zoomScaleSheetLayoutView="40" workbookViewId="0">
      <selection activeCell="G182" sqref="G182"/>
    </sheetView>
  </sheetViews>
  <sheetFormatPr defaultColWidth="9" defaultRowHeight="15"/>
  <cols>
    <col min="1" max="1" width="5.85546875" customWidth="1"/>
    <col min="2" max="2" width="19" customWidth="1"/>
    <col min="3" max="3" width="10.5703125" customWidth="1"/>
    <col min="4" max="4" width="12.5703125" customWidth="1"/>
    <col min="5" max="5" width="16.140625" customWidth="1"/>
    <col min="6" max="6" width="10.42578125" customWidth="1"/>
    <col min="7" max="7" width="14" customWidth="1"/>
    <col min="8" max="8" width="19.140625" customWidth="1"/>
    <col min="9" max="9" width="23.42578125" hidden="1" customWidth="1"/>
    <col min="10" max="10" width="16.5703125" style="189" customWidth="1"/>
    <col min="11" max="11" width="18.5703125" customWidth="1"/>
    <col min="12" max="12" width="31.85546875" customWidth="1"/>
    <col min="13" max="13" width="28.5703125" customWidth="1"/>
  </cols>
  <sheetData>
    <row r="1" spans="1:14" ht="60" customHeight="1">
      <c r="J1" s="309" t="s">
        <v>1318</v>
      </c>
      <c r="K1" s="309"/>
      <c r="L1" s="309"/>
      <c r="M1" s="309"/>
    </row>
    <row r="2" spans="1:14" s="1" customFormat="1" ht="15" customHeight="1">
      <c r="A2" s="279" t="s">
        <v>0</v>
      </c>
      <c r="B2" s="279"/>
      <c r="C2" s="279"/>
      <c r="D2" s="279"/>
      <c r="E2" s="279"/>
      <c r="F2" s="279"/>
      <c r="G2" s="279"/>
      <c r="J2" s="131"/>
      <c r="K2" s="133"/>
    </row>
    <row r="3" spans="1:14" s="1" customFormat="1" ht="15" customHeight="1">
      <c r="A3" s="279" t="s">
        <v>1</v>
      </c>
      <c r="B3" s="279"/>
      <c r="C3" s="279"/>
      <c r="D3" s="279"/>
      <c r="E3" s="279"/>
      <c r="F3" s="279"/>
      <c r="G3" s="279"/>
      <c r="J3" s="189" t="s">
        <v>472</v>
      </c>
      <c r="K3" s="193"/>
      <c r="L3" s="193"/>
      <c r="M3" s="193"/>
      <c r="N3" s="193"/>
    </row>
    <row r="4" spans="1:14" s="1" customFormat="1" ht="15" customHeight="1">
      <c r="A4" s="279" t="s">
        <v>2</v>
      </c>
      <c r="B4" s="279"/>
      <c r="C4" s="279"/>
      <c r="D4" s="279"/>
      <c r="E4" s="279"/>
      <c r="F4" s="279"/>
      <c r="G4" s="279"/>
      <c r="J4" s="193" t="s">
        <v>473</v>
      </c>
    </row>
    <row r="5" spans="1:14" s="1" customFormat="1" ht="15" customHeight="1">
      <c r="A5" s="279" t="s">
        <v>4</v>
      </c>
      <c r="B5" s="279"/>
      <c r="C5" s="279"/>
      <c r="D5" s="279"/>
      <c r="E5" s="279"/>
      <c r="F5" s="279"/>
      <c r="G5" s="279"/>
      <c r="J5" s="131" t="s">
        <v>474</v>
      </c>
      <c r="K5" s="133"/>
    </row>
    <row r="6" spans="1:14" s="1" customFormat="1" ht="15" customHeight="1">
      <c r="A6" s="280" t="s">
        <v>6</v>
      </c>
      <c r="B6" s="280"/>
      <c r="C6" s="280"/>
      <c r="D6" s="280"/>
      <c r="E6" s="280"/>
      <c r="F6" s="280"/>
      <c r="G6" s="280"/>
      <c r="J6" s="131" t="s">
        <v>475</v>
      </c>
      <c r="K6" s="133"/>
    </row>
    <row r="7" spans="1:14" s="2" customFormat="1" ht="15" customHeight="1">
      <c r="A7" s="9"/>
      <c r="B7" s="9"/>
      <c r="C7" s="281" t="s">
        <v>367</v>
      </c>
      <c r="D7" s="281"/>
      <c r="E7" s="281"/>
      <c r="F7" s="281"/>
      <c r="G7" s="281"/>
      <c r="J7" s="131" t="s">
        <v>476</v>
      </c>
    </row>
    <row r="8" spans="1:14" s="1" customFormat="1" ht="15" customHeight="1">
      <c r="A8" s="11" t="s">
        <v>8</v>
      </c>
      <c r="B8" s="12"/>
      <c r="C8" s="13"/>
      <c r="D8" s="286"/>
      <c r="E8" s="286"/>
      <c r="F8" s="286"/>
      <c r="G8" s="286"/>
      <c r="H8" s="68"/>
      <c r="I8" s="68"/>
      <c r="J8" s="71" t="s">
        <v>477</v>
      </c>
    </row>
    <row r="9" spans="1:14" s="1" customFormat="1" ht="15" customHeight="1">
      <c r="A9" s="11" t="s">
        <v>9</v>
      </c>
      <c r="B9" s="306" t="s">
        <v>478</v>
      </c>
      <c r="C9" s="306"/>
      <c r="D9" s="306"/>
      <c r="E9" s="306"/>
      <c r="F9" s="11"/>
      <c r="G9" s="16"/>
      <c r="H9" s="11"/>
      <c r="I9" s="11"/>
      <c r="J9" s="194" t="s">
        <v>479</v>
      </c>
      <c r="K9" s="74"/>
    </row>
    <row r="10" spans="1:14" s="1" customFormat="1" ht="15" customHeight="1">
      <c r="A10" s="11" t="s">
        <v>11</v>
      </c>
      <c r="B10" s="306"/>
      <c r="C10" s="306"/>
      <c r="D10" s="306"/>
      <c r="E10" s="306"/>
      <c r="F10" s="18"/>
      <c r="G10" s="19" t="s">
        <v>13</v>
      </c>
      <c r="J10" s="71" t="s">
        <v>480</v>
      </c>
    </row>
    <row r="11" spans="1:14" s="1" customFormat="1" ht="21" customHeight="1">
      <c r="A11" s="190" t="s">
        <v>14</v>
      </c>
      <c r="B11" s="190" t="s">
        <v>16</v>
      </c>
      <c r="C11" s="190" t="s">
        <v>17</v>
      </c>
      <c r="D11" s="191" t="s">
        <v>18</v>
      </c>
      <c r="E11" s="192" t="s">
        <v>19</v>
      </c>
      <c r="F11" s="192" t="s">
        <v>20</v>
      </c>
      <c r="G11" s="190" t="s">
        <v>21</v>
      </c>
      <c r="H11" s="307"/>
      <c r="I11" s="308"/>
      <c r="J11" s="308"/>
      <c r="K11" s="308"/>
      <c r="L11" s="308"/>
    </row>
    <row r="12" spans="1:14" s="3" customFormat="1" ht="18.75" customHeight="1">
      <c r="A12" s="24">
        <v>1</v>
      </c>
      <c r="B12" s="25" t="s">
        <v>23</v>
      </c>
      <c r="C12" s="26">
        <v>10</v>
      </c>
      <c r="D12" s="27">
        <v>79305</v>
      </c>
      <c r="E12" s="28">
        <f>D12*C12</f>
        <v>793050</v>
      </c>
      <c r="F12" s="29">
        <v>7.0000000000000007E-2</v>
      </c>
      <c r="G12" s="30">
        <f>E12-E12*F12</f>
        <v>737536.5</v>
      </c>
      <c r="H12" s="31">
        <f>D12/1.08*0.93</f>
        <v>68290.416666666657</v>
      </c>
      <c r="I12" s="31"/>
      <c r="J12" s="59">
        <f t="shared" ref="J12:J29" si="0">H12*C12</f>
        <v>682904.16666666651</v>
      </c>
      <c r="K12" s="63"/>
    </row>
    <row r="13" spans="1:14" s="3" customFormat="1" ht="15" customHeight="1">
      <c r="A13" s="24">
        <v>2</v>
      </c>
      <c r="B13" s="25" t="s">
        <v>25</v>
      </c>
      <c r="C13" s="32">
        <v>10</v>
      </c>
      <c r="D13" s="33">
        <v>128591</v>
      </c>
      <c r="E13" s="28">
        <f t="shared" ref="E13:E29" si="1">D13*C13</f>
        <v>1285910</v>
      </c>
      <c r="F13" s="29">
        <v>7.0000000000000007E-2</v>
      </c>
      <c r="G13" s="30">
        <f t="shared" ref="G13:G29" si="2">E13-E13*F13</f>
        <v>1195896.3</v>
      </c>
      <c r="H13" s="31">
        <f>D13/1.08*0.93</f>
        <v>110731.13888888889</v>
      </c>
      <c r="I13" s="31"/>
      <c r="J13" s="59">
        <f t="shared" si="0"/>
        <v>1107311.388888889</v>
      </c>
      <c r="K13" s="63"/>
    </row>
    <row r="14" spans="1:14" s="3" customFormat="1" ht="15" customHeight="1">
      <c r="A14" s="24">
        <v>3</v>
      </c>
      <c r="B14" s="25" t="s">
        <v>26</v>
      </c>
      <c r="C14" s="34"/>
      <c r="D14" s="27">
        <v>60043</v>
      </c>
      <c r="E14" s="28">
        <f t="shared" si="1"/>
        <v>0</v>
      </c>
      <c r="F14" s="29">
        <v>0</v>
      </c>
      <c r="G14" s="30">
        <f t="shared" si="2"/>
        <v>0</v>
      </c>
      <c r="H14" s="31">
        <f t="shared" ref="H14:H29" si="3">D14/1.08*0.93</f>
        <v>51703.694444444445</v>
      </c>
      <c r="I14" s="31"/>
      <c r="J14" s="59">
        <f t="shared" si="0"/>
        <v>0</v>
      </c>
      <c r="K14" s="63"/>
    </row>
    <row r="15" spans="1:14" s="3" customFormat="1" ht="15" customHeight="1">
      <c r="A15" s="24">
        <v>4</v>
      </c>
      <c r="B15" s="25" t="s">
        <v>27</v>
      </c>
      <c r="C15" s="35"/>
      <c r="D15" s="27">
        <v>115781</v>
      </c>
      <c r="E15" s="28">
        <f t="shared" si="1"/>
        <v>0</v>
      </c>
      <c r="F15" s="29">
        <v>0</v>
      </c>
      <c r="G15" s="30">
        <f t="shared" si="2"/>
        <v>0</v>
      </c>
      <c r="H15" s="31">
        <f t="shared" si="3"/>
        <v>99700.305555555547</v>
      </c>
      <c r="I15" s="31"/>
      <c r="J15" s="59">
        <f t="shared" si="0"/>
        <v>0</v>
      </c>
      <c r="K15" s="63"/>
    </row>
    <row r="16" spans="1:14" s="3" customFormat="1" ht="15" customHeight="1">
      <c r="A16" s="24">
        <v>5</v>
      </c>
      <c r="B16" s="25" t="s">
        <v>28</v>
      </c>
      <c r="C16" s="32">
        <v>10</v>
      </c>
      <c r="D16" s="27">
        <v>119943</v>
      </c>
      <c r="E16" s="28">
        <f t="shared" si="1"/>
        <v>1199430</v>
      </c>
      <c r="F16" s="29">
        <v>7.0000000000000007E-2</v>
      </c>
      <c r="G16" s="30">
        <f t="shared" si="2"/>
        <v>1115469.8999999999</v>
      </c>
      <c r="H16" s="31">
        <f t="shared" si="3"/>
        <v>103284.25</v>
      </c>
      <c r="I16" s="31"/>
      <c r="J16" s="59">
        <f t="shared" si="0"/>
        <v>1032842.5</v>
      </c>
      <c r="K16" s="63"/>
    </row>
    <row r="17" spans="1:11" s="3" customFormat="1" ht="15" customHeight="1">
      <c r="A17" s="24">
        <v>6</v>
      </c>
      <c r="B17" s="25" t="s">
        <v>29</v>
      </c>
      <c r="C17" s="26"/>
      <c r="D17" s="27">
        <v>94810</v>
      </c>
      <c r="E17" s="28">
        <f t="shared" si="1"/>
        <v>0</v>
      </c>
      <c r="F17" s="29">
        <v>0</v>
      </c>
      <c r="G17" s="30">
        <f t="shared" si="2"/>
        <v>0</v>
      </c>
      <c r="H17" s="31">
        <f t="shared" si="3"/>
        <v>81641.944444444453</v>
      </c>
      <c r="I17" s="31"/>
      <c r="J17" s="59">
        <f t="shared" si="0"/>
        <v>0</v>
      </c>
      <c r="K17" s="63"/>
    </row>
    <row r="18" spans="1:11" s="3" customFormat="1" ht="15" customHeight="1">
      <c r="A18" s="24">
        <v>7</v>
      </c>
      <c r="B18" s="25" t="s">
        <v>30</v>
      </c>
      <c r="C18" s="34"/>
      <c r="D18" s="27">
        <v>141396</v>
      </c>
      <c r="E18" s="28">
        <f t="shared" si="1"/>
        <v>0</v>
      </c>
      <c r="F18" s="29">
        <v>0</v>
      </c>
      <c r="G18" s="30">
        <f t="shared" si="2"/>
        <v>0</v>
      </c>
      <c r="H18" s="31">
        <f t="shared" si="3"/>
        <v>121757.66666666667</v>
      </c>
      <c r="I18" s="31"/>
      <c r="J18" s="59">
        <f t="shared" si="0"/>
        <v>0</v>
      </c>
      <c r="K18" s="63"/>
    </row>
    <row r="19" spans="1:11" s="3" customFormat="1" ht="15" customHeight="1">
      <c r="A19" s="24">
        <v>8</v>
      </c>
      <c r="B19" s="25" t="s">
        <v>31</v>
      </c>
      <c r="C19" s="26"/>
      <c r="D19" s="27">
        <v>232931</v>
      </c>
      <c r="E19" s="28">
        <f t="shared" si="1"/>
        <v>0</v>
      </c>
      <c r="F19" s="29">
        <v>0</v>
      </c>
      <c r="G19" s="30">
        <f t="shared" si="2"/>
        <v>0</v>
      </c>
      <c r="H19" s="31">
        <f t="shared" si="3"/>
        <v>200579.47222222222</v>
      </c>
      <c r="I19" s="31"/>
      <c r="J19" s="59">
        <f t="shared" si="0"/>
        <v>0</v>
      </c>
      <c r="K19" s="63"/>
    </row>
    <row r="20" spans="1:11" s="3" customFormat="1" ht="15" customHeight="1">
      <c r="A20" s="24">
        <v>9</v>
      </c>
      <c r="B20" s="36" t="s">
        <v>32</v>
      </c>
      <c r="C20" s="26"/>
      <c r="D20" s="27">
        <v>101534</v>
      </c>
      <c r="E20" s="28">
        <f t="shared" si="1"/>
        <v>0</v>
      </c>
      <c r="F20" s="29">
        <v>0</v>
      </c>
      <c r="G20" s="30">
        <f t="shared" si="2"/>
        <v>0</v>
      </c>
      <c r="H20" s="31">
        <f t="shared" si="3"/>
        <v>87432.055555555562</v>
      </c>
      <c r="I20" s="31"/>
      <c r="J20" s="59">
        <f t="shared" si="0"/>
        <v>0</v>
      </c>
      <c r="K20" s="63"/>
    </row>
    <row r="21" spans="1:11" s="3" customFormat="1" ht="15" customHeight="1">
      <c r="A21" s="24">
        <v>10</v>
      </c>
      <c r="B21" s="36" t="s">
        <v>33</v>
      </c>
      <c r="C21" s="37"/>
      <c r="D21" s="33">
        <v>110148</v>
      </c>
      <c r="E21" s="28">
        <f t="shared" si="1"/>
        <v>0</v>
      </c>
      <c r="F21" s="29">
        <v>0</v>
      </c>
      <c r="G21" s="30">
        <f t="shared" si="2"/>
        <v>0</v>
      </c>
      <c r="H21" s="31">
        <f t="shared" si="3"/>
        <v>94849.666666666657</v>
      </c>
      <c r="I21" s="31"/>
      <c r="J21" s="59">
        <f t="shared" si="0"/>
        <v>0</v>
      </c>
      <c r="K21" s="63"/>
    </row>
    <row r="22" spans="1:11" s="3" customFormat="1" ht="15" customHeight="1">
      <c r="A22" s="24">
        <v>11</v>
      </c>
      <c r="B22" s="25" t="s">
        <v>34</v>
      </c>
      <c r="C22" s="37"/>
      <c r="D22" s="27">
        <v>54198</v>
      </c>
      <c r="E22" s="28">
        <f t="shared" si="1"/>
        <v>0</v>
      </c>
      <c r="F22" s="29">
        <v>0</v>
      </c>
      <c r="G22" s="30">
        <f t="shared" si="2"/>
        <v>0</v>
      </c>
      <c r="H22" s="31">
        <f t="shared" si="3"/>
        <v>46670.5</v>
      </c>
      <c r="I22" s="31"/>
      <c r="J22" s="59">
        <f t="shared" si="0"/>
        <v>0</v>
      </c>
      <c r="K22" s="63"/>
    </row>
    <row r="23" spans="1:11" s="3" customFormat="1" ht="15" customHeight="1">
      <c r="A23" s="24">
        <v>12</v>
      </c>
      <c r="B23" s="25" t="s">
        <v>35</v>
      </c>
      <c r="C23" s="37"/>
      <c r="D23" s="27">
        <v>49680</v>
      </c>
      <c r="E23" s="28">
        <f t="shared" si="1"/>
        <v>0</v>
      </c>
      <c r="F23" s="29">
        <v>0</v>
      </c>
      <c r="G23" s="30">
        <f t="shared" si="2"/>
        <v>0</v>
      </c>
      <c r="H23" s="31">
        <f t="shared" si="3"/>
        <v>42780</v>
      </c>
      <c r="I23" s="31"/>
      <c r="J23" s="59">
        <f t="shared" si="0"/>
        <v>0</v>
      </c>
      <c r="K23" s="63"/>
    </row>
    <row r="24" spans="1:11" s="3" customFormat="1" ht="15" customHeight="1">
      <c r="A24" s="24">
        <v>13</v>
      </c>
      <c r="B24" s="25" t="s">
        <v>36</v>
      </c>
      <c r="C24" s="37"/>
      <c r="D24" s="38">
        <v>64152</v>
      </c>
      <c r="E24" s="28">
        <f t="shared" si="1"/>
        <v>0</v>
      </c>
      <c r="F24" s="29">
        <v>0</v>
      </c>
      <c r="G24" s="30">
        <f t="shared" si="2"/>
        <v>0</v>
      </c>
      <c r="H24" s="31">
        <f t="shared" si="3"/>
        <v>55241.999999999993</v>
      </c>
      <c r="I24" s="31"/>
      <c r="J24" s="59">
        <f t="shared" si="0"/>
        <v>0</v>
      </c>
      <c r="K24" s="63"/>
    </row>
    <row r="25" spans="1:11" s="3" customFormat="1" ht="15" customHeight="1">
      <c r="A25" s="24">
        <v>14</v>
      </c>
      <c r="B25" s="25" t="s">
        <v>37</v>
      </c>
      <c r="C25" s="37"/>
      <c r="D25" s="38">
        <v>65934</v>
      </c>
      <c r="E25" s="28">
        <f t="shared" si="1"/>
        <v>0</v>
      </c>
      <c r="F25" s="29">
        <v>0</v>
      </c>
      <c r="G25" s="30">
        <f t="shared" si="2"/>
        <v>0</v>
      </c>
      <c r="H25" s="31">
        <f t="shared" si="3"/>
        <v>56776.499999999993</v>
      </c>
      <c r="I25" s="31"/>
      <c r="J25" s="59">
        <f t="shared" si="0"/>
        <v>0</v>
      </c>
      <c r="K25" s="63"/>
    </row>
    <row r="26" spans="1:11" s="3" customFormat="1" ht="15" customHeight="1">
      <c r="A26" s="24">
        <v>15</v>
      </c>
      <c r="B26" s="25" t="s">
        <v>38</v>
      </c>
      <c r="C26" s="37"/>
      <c r="D26" s="38">
        <v>76626</v>
      </c>
      <c r="E26" s="28">
        <f t="shared" si="1"/>
        <v>0</v>
      </c>
      <c r="F26" s="29">
        <v>0</v>
      </c>
      <c r="G26" s="30">
        <f t="shared" si="2"/>
        <v>0</v>
      </c>
      <c r="H26" s="31">
        <f t="shared" si="3"/>
        <v>65983.5</v>
      </c>
      <c r="I26" s="31"/>
      <c r="J26" s="59">
        <f t="shared" si="0"/>
        <v>0</v>
      </c>
      <c r="K26" s="63"/>
    </row>
    <row r="27" spans="1:11" s="3" customFormat="1" ht="15" customHeight="1">
      <c r="A27" s="24">
        <v>16</v>
      </c>
      <c r="B27" s="25" t="s">
        <v>39</v>
      </c>
      <c r="C27" s="37">
        <v>5</v>
      </c>
      <c r="D27" s="38">
        <v>80190</v>
      </c>
      <c r="E27" s="28">
        <f t="shared" si="1"/>
        <v>400950</v>
      </c>
      <c r="F27" s="29">
        <v>7.0000000000000007E-2</v>
      </c>
      <c r="G27" s="30">
        <f t="shared" si="2"/>
        <v>372883.5</v>
      </c>
      <c r="H27" s="31">
        <f t="shared" si="3"/>
        <v>69052.5</v>
      </c>
      <c r="I27" s="31"/>
      <c r="J27" s="59">
        <f t="shared" si="0"/>
        <v>345262.5</v>
      </c>
      <c r="K27" s="63"/>
    </row>
    <row r="28" spans="1:11" s="3" customFormat="1" ht="15" customHeight="1">
      <c r="A28" s="24">
        <v>17</v>
      </c>
      <c r="B28" s="25" t="s">
        <v>40</v>
      </c>
      <c r="C28" s="37"/>
      <c r="D28" s="38">
        <v>113832</v>
      </c>
      <c r="E28" s="28">
        <f t="shared" si="1"/>
        <v>0</v>
      </c>
      <c r="F28" s="29">
        <v>0</v>
      </c>
      <c r="G28" s="30">
        <f t="shared" si="2"/>
        <v>0</v>
      </c>
      <c r="H28" s="31">
        <f t="shared" si="3"/>
        <v>98022</v>
      </c>
      <c r="I28" s="31"/>
      <c r="J28" s="59">
        <f t="shared" si="0"/>
        <v>0</v>
      </c>
      <c r="K28" s="63"/>
    </row>
    <row r="29" spans="1:11" s="3" customFormat="1" ht="15" customHeight="1">
      <c r="A29" s="24">
        <v>18</v>
      </c>
      <c r="B29" s="25" t="s">
        <v>41</v>
      </c>
      <c r="C29" s="37"/>
      <c r="D29" s="39">
        <v>98010</v>
      </c>
      <c r="E29" s="28">
        <f t="shared" si="1"/>
        <v>0</v>
      </c>
      <c r="F29" s="29">
        <v>0</v>
      </c>
      <c r="G29" s="30">
        <f t="shared" si="2"/>
        <v>0</v>
      </c>
      <c r="H29" s="31">
        <f t="shared" si="3"/>
        <v>84397.5</v>
      </c>
      <c r="I29" s="31"/>
      <c r="J29" s="59">
        <f t="shared" si="0"/>
        <v>0</v>
      </c>
      <c r="K29" s="63"/>
    </row>
    <row r="30" spans="1:11" s="4" customFormat="1" ht="15" customHeight="1">
      <c r="A30" s="40"/>
      <c r="B30" s="41" t="s">
        <v>42</v>
      </c>
      <c r="C30" s="42">
        <f>SUM(C12:C29)</f>
        <v>35</v>
      </c>
      <c r="D30" s="42"/>
      <c r="E30" s="43">
        <f>SUM(E12:E29)</f>
        <v>3679340</v>
      </c>
      <c r="F30" s="43"/>
      <c r="G30" s="44">
        <f>SUM(G12:G29)</f>
        <v>3421786.2</v>
      </c>
      <c r="H30" s="45"/>
      <c r="I30" s="45"/>
      <c r="J30" s="64">
        <f>SUM(J12:J29)</f>
        <v>3168320.5555555555</v>
      </c>
    </row>
    <row r="31" spans="1:11" s="5" customFormat="1" ht="30" customHeight="1">
      <c r="A31" s="46"/>
      <c r="B31" s="47"/>
      <c r="C31" s="48"/>
      <c r="D31" s="48"/>
      <c r="E31" s="49"/>
      <c r="F31" s="49"/>
      <c r="G31" s="50"/>
      <c r="J31" s="75">
        <f>J30*0.08</f>
        <v>253465.64444444445</v>
      </c>
    </row>
    <row r="32" spans="1:11" s="6" customFormat="1" ht="15" customHeight="1">
      <c r="A32" s="283" t="s">
        <v>43</v>
      </c>
      <c r="B32" s="283"/>
      <c r="C32" s="284" t="s">
        <v>44</v>
      </c>
      <c r="D32" s="284"/>
      <c r="E32" s="54"/>
      <c r="F32" s="54"/>
      <c r="G32" s="55" t="s">
        <v>45</v>
      </c>
      <c r="J32" s="76">
        <f>SUM(J30:J31)</f>
        <v>3421786.2</v>
      </c>
    </row>
    <row r="37" spans="1:14" ht="60" customHeight="1">
      <c r="J37" s="309" t="s">
        <v>471</v>
      </c>
      <c r="K37" s="309"/>
      <c r="L37" s="309"/>
      <c r="M37" s="309"/>
    </row>
    <row r="38" spans="1:14" s="1" customFormat="1" ht="15" customHeight="1">
      <c r="A38" s="279" t="s">
        <v>0</v>
      </c>
      <c r="B38" s="279"/>
      <c r="C38" s="279"/>
      <c r="D38" s="279"/>
      <c r="E38" s="279"/>
      <c r="F38" s="279"/>
      <c r="G38" s="279"/>
      <c r="J38" s="131"/>
      <c r="K38" s="133"/>
    </row>
    <row r="39" spans="1:14" s="1" customFormat="1" ht="15" customHeight="1">
      <c r="A39" s="279" t="s">
        <v>1</v>
      </c>
      <c r="B39" s="279"/>
      <c r="C39" s="279"/>
      <c r="D39" s="279"/>
      <c r="E39" s="279"/>
      <c r="F39" s="279"/>
      <c r="G39" s="279"/>
      <c r="J39" s="189" t="s">
        <v>472</v>
      </c>
      <c r="K39" s="193"/>
      <c r="L39" s="193"/>
      <c r="M39" s="193"/>
      <c r="N39" s="193"/>
    </row>
    <row r="40" spans="1:14" s="1" customFormat="1" ht="15" customHeight="1">
      <c r="A40" s="279" t="s">
        <v>2</v>
      </c>
      <c r="B40" s="279"/>
      <c r="C40" s="279"/>
      <c r="D40" s="279"/>
      <c r="E40" s="279"/>
      <c r="F40" s="279"/>
      <c r="G40" s="279"/>
      <c r="J40" s="193" t="s">
        <v>473</v>
      </c>
    </row>
    <row r="41" spans="1:14" s="1" customFormat="1" ht="15" customHeight="1">
      <c r="A41" s="279" t="s">
        <v>4</v>
      </c>
      <c r="B41" s="279"/>
      <c r="C41" s="279"/>
      <c r="D41" s="279"/>
      <c r="E41" s="279"/>
      <c r="F41" s="279"/>
      <c r="G41" s="279"/>
      <c r="J41" s="131" t="s">
        <v>474</v>
      </c>
      <c r="K41" s="133"/>
    </row>
    <row r="42" spans="1:14" s="1" customFormat="1" ht="15" customHeight="1">
      <c r="A42" s="280" t="s">
        <v>6</v>
      </c>
      <c r="B42" s="280"/>
      <c r="C42" s="280"/>
      <c r="D42" s="280"/>
      <c r="E42" s="280"/>
      <c r="F42" s="280"/>
      <c r="G42" s="280"/>
      <c r="J42" s="131" t="s">
        <v>475</v>
      </c>
      <c r="K42" s="133"/>
    </row>
    <row r="43" spans="1:14" s="2" customFormat="1" ht="15" customHeight="1">
      <c r="A43" s="9"/>
      <c r="B43" s="9"/>
      <c r="C43" s="281" t="s">
        <v>416</v>
      </c>
      <c r="D43" s="281"/>
      <c r="E43" s="281"/>
      <c r="F43" s="281"/>
      <c r="G43" s="281"/>
      <c r="J43" s="131" t="s">
        <v>476</v>
      </c>
    </row>
    <row r="44" spans="1:14" s="1" customFormat="1" ht="15" customHeight="1">
      <c r="A44" s="11" t="s">
        <v>8</v>
      </c>
      <c r="B44" s="12"/>
      <c r="C44" s="13"/>
      <c r="D44" s="286"/>
      <c r="E44" s="286"/>
      <c r="F44" s="286"/>
      <c r="G44" s="286"/>
      <c r="H44" s="68"/>
      <c r="I44" s="68"/>
      <c r="J44" s="71" t="s">
        <v>477</v>
      </c>
    </row>
    <row r="45" spans="1:14" s="1" customFormat="1" ht="15" customHeight="1">
      <c r="A45" s="11" t="s">
        <v>9</v>
      </c>
      <c r="B45" s="306" t="s">
        <v>481</v>
      </c>
      <c r="C45" s="306"/>
      <c r="D45" s="306"/>
      <c r="E45" s="306"/>
      <c r="F45" s="11"/>
      <c r="G45" s="16"/>
      <c r="H45" s="11"/>
      <c r="I45" s="11"/>
      <c r="J45" s="194" t="s">
        <v>479</v>
      </c>
      <c r="K45" s="74"/>
    </row>
    <row r="46" spans="1:14" s="1" customFormat="1" ht="15" customHeight="1">
      <c r="A46" s="11" t="s">
        <v>11</v>
      </c>
      <c r="B46" s="306" t="s">
        <v>482</v>
      </c>
      <c r="C46" s="306"/>
      <c r="D46" s="306"/>
      <c r="E46" s="306"/>
      <c r="F46" s="18"/>
      <c r="G46" s="19" t="s">
        <v>13</v>
      </c>
      <c r="J46" s="71" t="s">
        <v>480</v>
      </c>
    </row>
    <row r="47" spans="1:14" s="1" customFormat="1" ht="15" customHeight="1">
      <c r="A47" s="11"/>
      <c r="B47" s="77" t="s">
        <v>483</v>
      </c>
      <c r="C47" s="77"/>
      <c r="D47" s="77"/>
      <c r="E47" s="77"/>
      <c r="F47" s="18"/>
      <c r="G47" s="19"/>
      <c r="J47" s="71" t="s">
        <v>484</v>
      </c>
    </row>
    <row r="48" spans="1:14" s="1" customFormat="1" ht="21" customHeight="1">
      <c r="A48" s="190" t="s">
        <v>14</v>
      </c>
      <c r="B48" s="190" t="s">
        <v>16</v>
      </c>
      <c r="C48" s="190" t="s">
        <v>17</v>
      </c>
      <c r="D48" s="191" t="s">
        <v>18</v>
      </c>
      <c r="E48" s="192" t="s">
        <v>19</v>
      </c>
      <c r="F48" s="192" t="s">
        <v>20</v>
      </c>
      <c r="G48" s="190" t="s">
        <v>21</v>
      </c>
      <c r="H48" s="307" t="s">
        <v>485</v>
      </c>
      <c r="I48" s="308"/>
      <c r="J48" s="308"/>
      <c r="K48" s="308"/>
      <c r="L48" s="308"/>
    </row>
    <row r="49" spans="1:11" s="3" customFormat="1" ht="18.75" customHeight="1">
      <c r="A49" s="24">
        <v>1</v>
      </c>
      <c r="B49" s="25" t="s">
        <v>23</v>
      </c>
      <c r="C49" s="26"/>
      <c r="D49" s="27">
        <v>79305</v>
      </c>
      <c r="E49" s="28">
        <f>D49*C49</f>
        <v>0</v>
      </c>
      <c r="F49" s="29">
        <v>7.0000000000000007E-2</v>
      </c>
      <c r="G49" s="30">
        <f>E49-E49*F49</f>
        <v>0</v>
      </c>
      <c r="H49" s="31">
        <f>D49/1.08*0.93</f>
        <v>68290.416666666657</v>
      </c>
      <c r="I49" s="31"/>
      <c r="J49" s="59">
        <f t="shared" ref="J49:J66" si="4">H49*C49</f>
        <v>0</v>
      </c>
      <c r="K49" s="63"/>
    </row>
    <row r="50" spans="1:11" s="3" customFormat="1" ht="15" customHeight="1">
      <c r="A50" s="24">
        <v>2</v>
      </c>
      <c r="B50" s="25" t="s">
        <v>25</v>
      </c>
      <c r="C50" s="32"/>
      <c r="D50" s="33">
        <v>128591</v>
      </c>
      <c r="E50" s="28">
        <f t="shared" ref="E50:E66" si="5">D50*C50</f>
        <v>0</v>
      </c>
      <c r="F50" s="29">
        <v>7.0000000000000007E-2</v>
      </c>
      <c r="G50" s="30">
        <f t="shared" ref="G50:G66" si="6">E50-E50*F50</f>
        <v>0</v>
      </c>
      <c r="H50" s="31">
        <f t="shared" ref="H50:H66" si="7">D50/1.08*0.93</f>
        <v>110731.13888888889</v>
      </c>
      <c r="I50" s="31"/>
      <c r="J50" s="59">
        <f t="shared" si="4"/>
        <v>0</v>
      </c>
      <c r="K50" s="63"/>
    </row>
    <row r="51" spans="1:11" s="3" customFormat="1" ht="15" customHeight="1">
      <c r="A51" s="24">
        <v>3</v>
      </c>
      <c r="B51" s="25" t="s">
        <v>26</v>
      </c>
      <c r="C51" s="34"/>
      <c r="D51" s="27">
        <v>60043</v>
      </c>
      <c r="E51" s="28">
        <f t="shared" si="5"/>
        <v>0</v>
      </c>
      <c r="F51" s="29">
        <v>7.0000000000000007E-2</v>
      </c>
      <c r="G51" s="30">
        <f t="shared" si="6"/>
        <v>0</v>
      </c>
      <c r="H51" s="31">
        <f t="shared" si="7"/>
        <v>51703.694444444445</v>
      </c>
      <c r="I51" s="31"/>
      <c r="J51" s="59">
        <f t="shared" si="4"/>
        <v>0</v>
      </c>
      <c r="K51" s="63"/>
    </row>
    <row r="52" spans="1:11" s="3" customFormat="1" ht="15" customHeight="1">
      <c r="A52" s="24">
        <v>4</v>
      </c>
      <c r="B52" s="25" t="s">
        <v>27</v>
      </c>
      <c r="C52" s="35"/>
      <c r="D52" s="27">
        <v>115781</v>
      </c>
      <c r="E52" s="28">
        <f t="shared" si="5"/>
        <v>0</v>
      </c>
      <c r="F52" s="29">
        <v>7.0000000000000007E-2</v>
      </c>
      <c r="G52" s="30">
        <f t="shared" si="6"/>
        <v>0</v>
      </c>
      <c r="H52" s="31">
        <f t="shared" si="7"/>
        <v>99700.305555555547</v>
      </c>
      <c r="I52" s="31"/>
      <c r="J52" s="59">
        <f t="shared" si="4"/>
        <v>0</v>
      </c>
      <c r="K52" s="63"/>
    </row>
    <row r="53" spans="1:11" s="3" customFormat="1" ht="15" customHeight="1">
      <c r="A53" s="24">
        <v>5</v>
      </c>
      <c r="B53" s="25" t="s">
        <v>28</v>
      </c>
      <c r="C53" s="32">
        <v>10</v>
      </c>
      <c r="D53" s="27">
        <v>119943</v>
      </c>
      <c r="E53" s="28">
        <f t="shared" si="5"/>
        <v>1199430</v>
      </c>
      <c r="F53" s="29">
        <v>7.0000000000000007E-2</v>
      </c>
      <c r="G53" s="30">
        <f t="shared" si="6"/>
        <v>1115469.8999999999</v>
      </c>
      <c r="H53" s="31">
        <f t="shared" si="7"/>
        <v>103284.25</v>
      </c>
      <c r="I53" s="31"/>
      <c r="J53" s="59">
        <f t="shared" si="4"/>
        <v>1032842.5</v>
      </c>
      <c r="K53" s="63"/>
    </row>
    <row r="54" spans="1:11" s="3" customFormat="1" ht="15" hidden="1" customHeight="1">
      <c r="A54" s="24">
        <v>6</v>
      </c>
      <c r="B54" s="25" t="s">
        <v>29</v>
      </c>
      <c r="C54" s="26"/>
      <c r="D54" s="27">
        <v>94810</v>
      </c>
      <c r="E54" s="28">
        <f t="shared" si="5"/>
        <v>0</v>
      </c>
      <c r="F54" s="29">
        <v>7.0000000000000007E-2</v>
      </c>
      <c r="G54" s="30">
        <f t="shared" si="6"/>
        <v>0</v>
      </c>
      <c r="H54" s="31">
        <f t="shared" si="7"/>
        <v>81641.944444444453</v>
      </c>
      <c r="I54" s="31"/>
      <c r="J54" s="59">
        <f t="shared" si="4"/>
        <v>0</v>
      </c>
      <c r="K54" s="63"/>
    </row>
    <row r="55" spans="1:11" s="3" customFormat="1" ht="15" hidden="1" customHeight="1">
      <c r="A55" s="24">
        <v>7</v>
      </c>
      <c r="B55" s="25" t="s">
        <v>30</v>
      </c>
      <c r="C55" s="34"/>
      <c r="D55" s="27">
        <v>141396</v>
      </c>
      <c r="E55" s="28">
        <f t="shared" si="5"/>
        <v>0</v>
      </c>
      <c r="F55" s="29">
        <v>7.0000000000000007E-2</v>
      </c>
      <c r="G55" s="30">
        <f t="shared" si="6"/>
        <v>0</v>
      </c>
      <c r="H55" s="31">
        <f t="shared" si="7"/>
        <v>121757.66666666667</v>
      </c>
      <c r="I55" s="31"/>
      <c r="J55" s="59">
        <f t="shared" si="4"/>
        <v>0</v>
      </c>
      <c r="K55" s="63"/>
    </row>
    <row r="56" spans="1:11" s="3" customFormat="1" ht="15" hidden="1" customHeight="1">
      <c r="A56" s="24">
        <v>8</v>
      </c>
      <c r="B56" s="25" t="s">
        <v>31</v>
      </c>
      <c r="C56" s="26"/>
      <c r="D56" s="27">
        <v>232931</v>
      </c>
      <c r="E56" s="28">
        <f t="shared" si="5"/>
        <v>0</v>
      </c>
      <c r="F56" s="29">
        <v>7.0000000000000007E-2</v>
      </c>
      <c r="G56" s="30">
        <f t="shared" si="6"/>
        <v>0</v>
      </c>
      <c r="H56" s="31">
        <f t="shared" si="7"/>
        <v>200579.47222222222</v>
      </c>
      <c r="I56" s="31"/>
      <c r="J56" s="59">
        <f t="shared" si="4"/>
        <v>0</v>
      </c>
      <c r="K56" s="63"/>
    </row>
    <row r="57" spans="1:11" s="3" customFormat="1" ht="15" hidden="1" customHeight="1">
      <c r="A57" s="24">
        <v>9</v>
      </c>
      <c r="B57" s="36" t="s">
        <v>32</v>
      </c>
      <c r="C57" s="26"/>
      <c r="D57" s="27">
        <v>101534</v>
      </c>
      <c r="E57" s="28">
        <f t="shared" si="5"/>
        <v>0</v>
      </c>
      <c r="F57" s="29">
        <v>7.0000000000000007E-2</v>
      </c>
      <c r="G57" s="30">
        <f t="shared" si="6"/>
        <v>0</v>
      </c>
      <c r="H57" s="31">
        <f t="shared" si="7"/>
        <v>87432.055555555562</v>
      </c>
      <c r="I57" s="31"/>
      <c r="J57" s="59">
        <f t="shared" si="4"/>
        <v>0</v>
      </c>
      <c r="K57" s="63"/>
    </row>
    <row r="58" spans="1:11" s="3" customFormat="1" ht="15" hidden="1" customHeight="1">
      <c r="A58" s="24">
        <v>10</v>
      </c>
      <c r="B58" s="36" t="s">
        <v>33</v>
      </c>
      <c r="C58" s="37"/>
      <c r="D58" s="33">
        <v>110148</v>
      </c>
      <c r="E58" s="28">
        <f t="shared" si="5"/>
        <v>0</v>
      </c>
      <c r="F58" s="29">
        <v>7.0000000000000007E-2</v>
      </c>
      <c r="G58" s="30">
        <f t="shared" si="6"/>
        <v>0</v>
      </c>
      <c r="H58" s="31">
        <f t="shared" si="7"/>
        <v>94849.666666666657</v>
      </c>
      <c r="I58" s="31"/>
      <c r="J58" s="59">
        <f t="shared" si="4"/>
        <v>0</v>
      </c>
      <c r="K58" s="63"/>
    </row>
    <row r="59" spans="1:11" s="3" customFormat="1" ht="15" customHeight="1">
      <c r="A59" s="24">
        <v>11</v>
      </c>
      <c r="B59" s="25" t="s">
        <v>34</v>
      </c>
      <c r="C59" s="37"/>
      <c r="D59" s="27">
        <v>54198</v>
      </c>
      <c r="E59" s="28">
        <f t="shared" si="5"/>
        <v>0</v>
      </c>
      <c r="F59" s="29">
        <v>7.0000000000000007E-2</v>
      </c>
      <c r="G59" s="30">
        <f t="shared" si="6"/>
        <v>0</v>
      </c>
      <c r="H59" s="31">
        <f t="shared" si="7"/>
        <v>46670.5</v>
      </c>
      <c r="I59" s="31"/>
      <c r="J59" s="59">
        <f t="shared" si="4"/>
        <v>0</v>
      </c>
      <c r="K59" s="63"/>
    </row>
    <row r="60" spans="1:11" s="3" customFormat="1" ht="15" customHeight="1">
      <c r="A60" s="24">
        <v>12</v>
      </c>
      <c r="B60" s="25" t="s">
        <v>35</v>
      </c>
      <c r="C60" s="37"/>
      <c r="D60" s="27">
        <v>49680</v>
      </c>
      <c r="E60" s="28">
        <f t="shared" si="5"/>
        <v>0</v>
      </c>
      <c r="F60" s="29">
        <v>7.0000000000000007E-2</v>
      </c>
      <c r="G60" s="30">
        <f t="shared" si="6"/>
        <v>0</v>
      </c>
      <c r="H60" s="31">
        <f t="shared" si="7"/>
        <v>42780</v>
      </c>
      <c r="I60" s="31"/>
      <c r="J60" s="59">
        <f t="shared" si="4"/>
        <v>0</v>
      </c>
      <c r="K60" s="63"/>
    </row>
    <row r="61" spans="1:11" s="3" customFormat="1" ht="15" customHeight="1">
      <c r="A61" s="24">
        <v>13</v>
      </c>
      <c r="B61" s="25" t="s">
        <v>36</v>
      </c>
      <c r="C61" s="37"/>
      <c r="D61" s="38">
        <v>64152</v>
      </c>
      <c r="E61" s="28">
        <f t="shared" si="5"/>
        <v>0</v>
      </c>
      <c r="F61" s="29">
        <v>7.0000000000000007E-2</v>
      </c>
      <c r="G61" s="30">
        <f t="shared" si="6"/>
        <v>0</v>
      </c>
      <c r="H61" s="31">
        <f t="shared" si="7"/>
        <v>55241.999999999993</v>
      </c>
      <c r="I61" s="31"/>
      <c r="J61" s="59">
        <f t="shared" si="4"/>
        <v>0</v>
      </c>
      <c r="K61" s="63"/>
    </row>
    <row r="62" spans="1:11" s="3" customFormat="1" ht="15" customHeight="1">
      <c r="A62" s="24">
        <v>14</v>
      </c>
      <c r="B62" s="25" t="s">
        <v>37</v>
      </c>
      <c r="C62" s="37"/>
      <c r="D62" s="38">
        <v>65934</v>
      </c>
      <c r="E62" s="28">
        <f t="shared" si="5"/>
        <v>0</v>
      </c>
      <c r="F62" s="29">
        <v>7.0000000000000007E-2</v>
      </c>
      <c r="G62" s="30">
        <f t="shared" si="6"/>
        <v>0</v>
      </c>
      <c r="H62" s="31">
        <f t="shared" si="7"/>
        <v>56776.499999999993</v>
      </c>
      <c r="I62" s="31"/>
      <c r="J62" s="59">
        <f t="shared" si="4"/>
        <v>0</v>
      </c>
      <c r="K62" s="63"/>
    </row>
    <row r="63" spans="1:11" s="3" customFormat="1" ht="15" customHeight="1">
      <c r="A63" s="24">
        <v>15</v>
      </c>
      <c r="B63" s="25" t="s">
        <v>38</v>
      </c>
      <c r="C63" s="37"/>
      <c r="D63" s="38">
        <v>76626</v>
      </c>
      <c r="E63" s="28">
        <f t="shared" si="5"/>
        <v>0</v>
      </c>
      <c r="F63" s="29">
        <v>7.0000000000000007E-2</v>
      </c>
      <c r="G63" s="30">
        <f t="shared" si="6"/>
        <v>0</v>
      </c>
      <c r="H63" s="31">
        <f t="shared" si="7"/>
        <v>65983.5</v>
      </c>
      <c r="I63" s="31"/>
      <c r="J63" s="59">
        <f t="shared" si="4"/>
        <v>0</v>
      </c>
      <c r="K63" s="63"/>
    </row>
    <row r="64" spans="1:11" s="3" customFormat="1" ht="15" customHeight="1">
      <c r="A64" s="24">
        <v>16</v>
      </c>
      <c r="B64" s="25" t="s">
        <v>39</v>
      </c>
      <c r="C64" s="37"/>
      <c r="D64" s="38">
        <v>80190</v>
      </c>
      <c r="E64" s="28">
        <f t="shared" si="5"/>
        <v>0</v>
      </c>
      <c r="F64" s="29">
        <v>7.0000000000000007E-2</v>
      </c>
      <c r="G64" s="30">
        <f t="shared" si="6"/>
        <v>0</v>
      </c>
      <c r="H64" s="31">
        <f t="shared" si="7"/>
        <v>69052.5</v>
      </c>
      <c r="I64" s="31"/>
      <c r="J64" s="59">
        <f t="shared" si="4"/>
        <v>0</v>
      </c>
      <c r="K64" s="63"/>
    </row>
    <row r="65" spans="1:13" s="3" customFormat="1" ht="15" customHeight="1">
      <c r="A65" s="24">
        <v>17</v>
      </c>
      <c r="B65" s="25" t="s">
        <v>40</v>
      </c>
      <c r="C65" s="37"/>
      <c r="D65" s="38">
        <v>113832</v>
      </c>
      <c r="E65" s="28">
        <f t="shared" si="5"/>
        <v>0</v>
      </c>
      <c r="F65" s="29">
        <v>7.0000000000000007E-2</v>
      </c>
      <c r="G65" s="30">
        <f t="shared" si="6"/>
        <v>0</v>
      </c>
      <c r="H65" s="31">
        <f t="shared" si="7"/>
        <v>98022</v>
      </c>
      <c r="I65" s="31"/>
      <c r="J65" s="59">
        <f t="shared" si="4"/>
        <v>0</v>
      </c>
      <c r="K65" s="63"/>
    </row>
    <row r="66" spans="1:13" s="3" customFormat="1" ht="15" customHeight="1">
      <c r="A66" s="24">
        <v>18</v>
      </c>
      <c r="B66" s="25" t="s">
        <v>41</v>
      </c>
      <c r="C66" s="37"/>
      <c r="D66" s="39">
        <v>98010</v>
      </c>
      <c r="E66" s="28">
        <f t="shared" si="5"/>
        <v>0</v>
      </c>
      <c r="F66" s="29">
        <v>7.0000000000000007E-2</v>
      </c>
      <c r="G66" s="30">
        <f t="shared" si="6"/>
        <v>0</v>
      </c>
      <c r="H66" s="31">
        <f t="shared" si="7"/>
        <v>84397.5</v>
      </c>
      <c r="I66" s="31"/>
      <c r="J66" s="59">
        <f t="shared" si="4"/>
        <v>0</v>
      </c>
      <c r="K66" s="63"/>
    </row>
    <row r="67" spans="1:13" s="4" customFormat="1" ht="15" customHeight="1">
      <c r="A67" s="40"/>
      <c r="B67" s="41" t="s">
        <v>42</v>
      </c>
      <c r="C67" s="42">
        <f>SUM(C49:C66)</f>
        <v>10</v>
      </c>
      <c r="D67" s="42"/>
      <c r="E67" s="43">
        <f>SUM(E49:E66)</f>
        <v>1199430</v>
      </c>
      <c r="F67" s="43"/>
      <c r="G67" s="44">
        <f>SUM(G49:G66)</f>
        <v>1115469.8999999999</v>
      </c>
      <c r="H67" s="45"/>
      <c r="I67" s="45"/>
      <c r="J67" s="64">
        <f>SUM(J49:J66)</f>
        <v>1032842.5</v>
      </c>
    </row>
    <row r="68" spans="1:13" s="5" customFormat="1" ht="30" customHeight="1">
      <c r="A68" s="46"/>
      <c r="B68" s="47"/>
      <c r="C68" s="48"/>
      <c r="D68" s="48"/>
      <c r="E68" s="49"/>
      <c r="F68" s="49"/>
      <c r="G68" s="50"/>
      <c r="J68" s="75">
        <f>J67*0.08</f>
        <v>82627.400000000009</v>
      </c>
    </row>
    <row r="69" spans="1:13" s="6" customFormat="1" ht="15" customHeight="1">
      <c r="A69" s="283" t="s">
        <v>43</v>
      </c>
      <c r="B69" s="283"/>
      <c r="C69" s="284" t="s">
        <v>44</v>
      </c>
      <c r="D69" s="284"/>
      <c r="E69" s="54"/>
      <c r="F69" s="54"/>
      <c r="G69" s="55" t="s">
        <v>45</v>
      </c>
      <c r="J69" s="76">
        <f>SUM(J67:J68)</f>
        <v>1115469.8999999999</v>
      </c>
    </row>
    <row r="75" spans="1:13">
      <c r="J75" s="309" t="s">
        <v>471</v>
      </c>
      <c r="K75" s="309"/>
      <c r="L75" s="309"/>
      <c r="M75" s="309"/>
    </row>
    <row r="76" spans="1:13" ht="15.75">
      <c r="A76" s="279" t="s">
        <v>0</v>
      </c>
      <c r="B76" s="279"/>
      <c r="C76" s="279"/>
      <c r="D76" s="279"/>
      <c r="E76" s="279"/>
      <c r="F76" s="279"/>
      <c r="G76" s="279"/>
      <c r="H76" s="1"/>
      <c r="I76" s="1"/>
      <c r="J76" s="131"/>
      <c r="K76" s="133"/>
      <c r="L76" s="1"/>
      <c r="M76" s="1"/>
    </row>
    <row r="77" spans="1:13" ht="15.75">
      <c r="A77" s="279" t="s">
        <v>1</v>
      </c>
      <c r="B77" s="279"/>
      <c r="C77" s="279"/>
      <c r="D77" s="279"/>
      <c r="E77" s="279"/>
      <c r="F77" s="279"/>
      <c r="G77" s="279"/>
      <c r="H77" s="1"/>
      <c r="I77" s="1"/>
      <c r="J77" s="189" t="s">
        <v>472</v>
      </c>
      <c r="K77" s="193"/>
      <c r="L77" s="193"/>
      <c r="M77" s="193"/>
    </row>
    <row r="78" spans="1:13" ht="15.75">
      <c r="A78" s="279" t="s">
        <v>2</v>
      </c>
      <c r="B78" s="279"/>
      <c r="C78" s="279"/>
      <c r="D78" s="279"/>
      <c r="E78" s="279"/>
      <c r="F78" s="279"/>
      <c r="G78" s="279"/>
      <c r="H78" s="1"/>
      <c r="I78" s="1"/>
      <c r="J78" s="193" t="s">
        <v>473</v>
      </c>
      <c r="K78" s="1"/>
      <c r="L78" s="1"/>
      <c r="M78" s="1"/>
    </row>
    <row r="79" spans="1:13" ht="15.75">
      <c r="A79" s="279" t="s">
        <v>4</v>
      </c>
      <c r="B79" s="279"/>
      <c r="C79" s="279"/>
      <c r="D79" s="279"/>
      <c r="E79" s="279"/>
      <c r="F79" s="279"/>
      <c r="G79" s="279"/>
      <c r="H79" s="1"/>
      <c r="I79" s="1"/>
      <c r="J79" s="131" t="s">
        <v>474</v>
      </c>
      <c r="K79" s="133"/>
      <c r="L79" s="1"/>
      <c r="M79" s="1"/>
    </row>
    <row r="80" spans="1:13" ht="15.75">
      <c r="A80" s="280" t="s">
        <v>6</v>
      </c>
      <c r="B80" s="280"/>
      <c r="C80" s="280"/>
      <c r="D80" s="280"/>
      <c r="E80" s="280"/>
      <c r="F80" s="280"/>
      <c r="G80" s="280"/>
      <c r="H80" s="1"/>
      <c r="I80" s="1"/>
      <c r="J80" s="131" t="s">
        <v>475</v>
      </c>
      <c r="K80" s="133"/>
      <c r="L80" s="1"/>
      <c r="M80" s="1"/>
    </row>
    <row r="81" spans="1:13" ht="27.75">
      <c r="A81" s="9"/>
      <c r="B81" s="9"/>
      <c r="C81" s="281" t="s">
        <v>486</v>
      </c>
      <c r="D81" s="281"/>
      <c r="E81" s="281"/>
      <c r="F81" s="281"/>
      <c r="G81" s="281"/>
      <c r="H81" s="2"/>
      <c r="I81" s="2"/>
      <c r="J81" s="131" t="s">
        <v>476</v>
      </c>
      <c r="K81" s="2"/>
      <c r="L81" s="2"/>
      <c r="M81" s="2"/>
    </row>
    <row r="82" spans="1:13" ht="15.75">
      <c r="A82" s="11" t="s">
        <v>8</v>
      </c>
      <c r="B82" s="12"/>
      <c r="C82" s="13"/>
      <c r="D82" s="286"/>
      <c r="E82" s="286"/>
      <c r="F82" s="286"/>
      <c r="G82" s="286"/>
      <c r="H82" s="68"/>
      <c r="I82" s="68"/>
      <c r="J82" s="71" t="s">
        <v>477</v>
      </c>
      <c r="K82" s="1"/>
      <c r="L82" s="1"/>
      <c r="M82" s="1"/>
    </row>
    <row r="83" spans="1:13" ht="15.75">
      <c r="A83" s="11" t="s">
        <v>9</v>
      </c>
      <c r="B83" s="306"/>
      <c r="C83" s="306"/>
      <c r="D83" s="306"/>
      <c r="E83" s="306"/>
      <c r="F83" s="11"/>
      <c r="G83" s="16"/>
      <c r="H83" s="11"/>
      <c r="I83" s="11"/>
      <c r="J83" s="194" t="s">
        <v>479</v>
      </c>
      <c r="K83" s="74"/>
      <c r="L83" s="1"/>
      <c r="M83" s="1"/>
    </row>
    <row r="84" spans="1:13" ht="15.75">
      <c r="A84" s="11" t="s">
        <v>11</v>
      </c>
      <c r="B84" s="306" t="s">
        <v>487</v>
      </c>
      <c r="C84" s="306"/>
      <c r="D84" s="306"/>
      <c r="E84" s="306"/>
      <c r="F84" s="18"/>
      <c r="G84" s="19" t="s">
        <v>13</v>
      </c>
      <c r="H84" s="1"/>
      <c r="I84" s="1"/>
      <c r="J84" s="71" t="s">
        <v>480</v>
      </c>
      <c r="K84" s="1"/>
      <c r="L84" s="1"/>
      <c r="M84" s="1"/>
    </row>
    <row r="85" spans="1:13" ht="15.75">
      <c r="A85" s="11"/>
      <c r="B85" s="77"/>
      <c r="C85" s="77"/>
      <c r="D85" s="77"/>
      <c r="E85" s="77"/>
      <c r="F85" s="18"/>
      <c r="G85" s="19"/>
      <c r="H85" s="1"/>
      <c r="I85" s="1"/>
      <c r="J85" s="71" t="s">
        <v>484</v>
      </c>
      <c r="K85" s="1"/>
      <c r="L85" s="1"/>
      <c r="M85" s="1"/>
    </row>
    <row r="86" spans="1:13" ht="15.75">
      <c r="A86" s="190" t="s">
        <v>14</v>
      </c>
      <c r="B86" s="190" t="s">
        <v>16</v>
      </c>
      <c r="C86" s="190" t="s">
        <v>17</v>
      </c>
      <c r="D86" s="191" t="s">
        <v>18</v>
      </c>
      <c r="E86" s="192" t="s">
        <v>19</v>
      </c>
      <c r="F86" s="192" t="s">
        <v>20</v>
      </c>
      <c r="G86" s="190" t="s">
        <v>21</v>
      </c>
      <c r="H86" s="307"/>
      <c r="I86" s="308"/>
      <c r="J86" s="308"/>
      <c r="K86" s="308"/>
      <c r="L86" s="308"/>
      <c r="M86" s="1"/>
    </row>
    <row r="87" spans="1:13">
      <c r="A87" s="24">
        <v>1</v>
      </c>
      <c r="B87" s="25" t="s">
        <v>23</v>
      </c>
      <c r="C87" s="26">
        <v>5</v>
      </c>
      <c r="D87" s="27">
        <v>79305</v>
      </c>
      <c r="E87" s="28">
        <f>D87*C87</f>
        <v>396525</v>
      </c>
      <c r="F87" s="29">
        <v>0</v>
      </c>
      <c r="G87" s="30">
        <f>E87-E87*F87</f>
        <v>396525</v>
      </c>
      <c r="H87" s="31">
        <f>D87/1.08*0.93</f>
        <v>68290.416666666657</v>
      </c>
      <c r="I87" s="31"/>
      <c r="J87" s="59">
        <f t="shared" ref="J87:J104" si="8">H87*C87</f>
        <v>341452.08333333326</v>
      </c>
      <c r="K87" s="63"/>
      <c r="L87" s="3"/>
      <c r="M87" s="3"/>
    </row>
    <row r="88" spans="1:13">
      <c r="A88" s="24">
        <v>2</v>
      </c>
      <c r="B88" s="25" t="s">
        <v>25</v>
      </c>
      <c r="C88" s="32"/>
      <c r="D88" s="33">
        <v>128591</v>
      </c>
      <c r="E88" s="28">
        <f t="shared" ref="E88:E104" si="9">D88*C88</f>
        <v>0</v>
      </c>
      <c r="F88" s="29">
        <v>0</v>
      </c>
      <c r="G88" s="30">
        <f t="shared" ref="G88:G104" si="10">E88-E88*F88</f>
        <v>0</v>
      </c>
      <c r="H88" s="31">
        <f t="shared" ref="H88:H104" si="11">D88/1.08*0.93</f>
        <v>110731.13888888889</v>
      </c>
      <c r="I88" s="31"/>
      <c r="J88" s="59">
        <f t="shared" si="8"/>
        <v>0</v>
      </c>
      <c r="K88" s="63"/>
      <c r="L88" s="3"/>
      <c r="M88" s="3"/>
    </row>
    <row r="89" spans="1:13">
      <c r="A89" s="24">
        <v>3</v>
      </c>
      <c r="B89" s="25" t="s">
        <v>26</v>
      </c>
      <c r="C89" s="34"/>
      <c r="D89" s="27">
        <v>60043</v>
      </c>
      <c r="E89" s="28">
        <f t="shared" si="9"/>
        <v>0</v>
      </c>
      <c r="F89" s="29">
        <v>0</v>
      </c>
      <c r="G89" s="30">
        <f t="shared" si="10"/>
        <v>0</v>
      </c>
      <c r="H89" s="31">
        <f t="shared" si="11"/>
        <v>51703.694444444445</v>
      </c>
      <c r="I89" s="31"/>
      <c r="J89" s="59">
        <f t="shared" si="8"/>
        <v>0</v>
      </c>
      <c r="K89" s="63"/>
      <c r="L89" s="3"/>
      <c r="M89" s="3"/>
    </row>
    <row r="90" spans="1:13">
      <c r="A90" s="24">
        <v>4</v>
      </c>
      <c r="B90" s="25" t="s">
        <v>27</v>
      </c>
      <c r="C90" s="35"/>
      <c r="D90" s="27">
        <v>115781</v>
      </c>
      <c r="E90" s="28">
        <f t="shared" si="9"/>
        <v>0</v>
      </c>
      <c r="F90" s="29">
        <v>0</v>
      </c>
      <c r="G90" s="30">
        <f t="shared" si="10"/>
        <v>0</v>
      </c>
      <c r="H90" s="31">
        <f t="shared" si="11"/>
        <v>99700.305555555547</v>
      </c>
      <c r="I90" s="31"/>
      <c r="J90" s="59">
        <f t="shared" si="8"/>
        <v>0</v>
      </c>
      <c r="K90" s="63"/>
      <c r="L90" s="3"/>
      <c r="M90" s="3"/>
    </row>
    <row r="91" spans="1:13">
      <c r="A91" s="24">
        <v>5</v>
      </c>
      <c r="B91" s="25" t="s">
        <v>28</v>
      </c>
      <c r="C91" s="32">
        <v>8</v>
      </c>
      <c r="D91" s="27">
        <v>119943</v>
      </c>
      <c r="E91" s="28">
        <f t="shared" si="9"/>
        <v>959544</v>
      </c>
      <c r="F91" s="29">
        <v>0</v>
      </c>
      <c r="G91" s="30">
        <f t="shared" si="10"/>
        <v>959544</v>
      </c>
      <c r="H91" s="31">
        <f t="shared" si="11"/>
        <v>103284.25</v>
      </c>
      <c r="I91" s="31"/>
      <c r="J91" s="59">
        <f t="shared" si="8"/>
        <v>826274</v>
      </c>
      <c r="K91" s="63"/>
      <c r="L91" s="3"/>
      <c r="M91" s="3"/>
    </row>
    <row r="92" spans="1:13">
      <c r="A92" s="24">
        <v>6</v>
      </c>
      <c r="B92" s="25" t="s">
        <v>29</v>
      </c>
      <c r="C92" s="26"/>
      <c r="D92" s="27">
        <v>94810</v>
      </c>
      <c r="E92" s="28">
        <f t="shared" si="9"/>
        <v>0</v>
      </c>
      <c r="F92" s="29">
        <v>0</v>
      </c>
      <c r="G92" s="30">
        <f t="shared" si="10"/>
        <v>0</v>
      </c>
      <c r="H92" s="31">
        <f t="shared" si="11"/>
        <v>81641.944444444453</v>
      </c>
      <c r="I92" s="31"/>
      <c r="J92" s="59">
        <f t="shared" si="8"/>
        <v>0</v>
      </c>
      <c r="K92" s="63"/>
      <c r="L92" s="3"/>
      <c r="M92" s="3"/>
    </row>
    <row r="93" spans="1:13">
      <c r="A93" s="24">
        <v>7</v>
      </c>
      <c r="B93" s="25" t="s">
        <v>30</v>
      </c>
      <c r="C93" s="34"/>
      <c r="D93" s="27">
        <v>141396</v>
      </c>
      <c r="E93" s="28">
        <f t="shared" si="9"/>
        <v>0</v>
      </c>
      <c r="F93" s="29">
        <v>0</v>
      </c>
      <c r="G93" s="30">
        <f t="shared" si="10"/>
        <v>0</v>
      </c>
      <c r="H93" s="31">
        <f t="shared" si="11"/>
        <v>121757.66666666667</v>
      </c>
      <c r="I93" s="31"/>
      <c r="J93" s="59">
        <f t="shared" si="8"/>
        <v>0</v>
      </c>
      <c r="K93" s="63"/>
      <c r="L93" s="3"/>
      <c r="M93" s="3"/>
    </row>
    <row r="94" spans="1:13">
      <c r="A94" s="24">
        <v>8</v>
      </c>
      <c r="B94" s="25" t="s">
        <v>31</v>
      </c>
      <c r="C94" s="26"/>
      <c r="D94" s="27">
        <v>232931</v>
      </c>
      <c r="E94" s="28">
        <f t="shared" si="9"/>
        <v>0</v>
      </c>
      <c r="F94" s="29">
        <v>0</v>
      </c>
      <c r="G94" s="30">
        <f t="shared" si="10"/>
        <v>0</v>
      </c>
      <c r="H94" s="31">
        <f t="shared" si="11"/>
        <v>200579.47222222222</v>
      </c>
      <c r="I94" s="31"/>
      <c r="J94" s="59">
        <f t="shared" si="8"/>
        <v>0</v>
      </c>
      <c r="K94" s="63"/>
      <c r="L94" s="3"/>
      <c r="M94" s="3"/>
    </row>
    <row r="95" spans="1:13">
      <c r="A95" s="24">
        <v>9</v>
      </c>
      <c r="B95" s="36" t="s">
        <v>32</v>
      </c>
      <c r="C95" s="26"/>
      <c r="D95" s="27">
        <v>101534</v>
      </c>
      <c r="E95" s="28">
        <f t="shared" si="9"/>
        <v>0</v>
      </c>
      <c r="F95" s="29">
        <v>0</v>
      </c>
      <c r="G95" s="30">
        <f t="shared" si="10"/>
        <v>0</v>
      </c>
      <c r="H95" s="31">
        <f t="shared" si="11"/>
        <v>87432.055555555562</v>
      </c>
      <c r="I95" s="31"/>
      <c r="J95" s="59">
        <f t="shared" si="8"/>
        <v>0</v>
      </c>
      <c r="K95" s="63"/>
      <c r="L95" s="3"/>
      <c r="M95" s="3"/>
    </row>
    <row r="96" spans="1:13">
      <c r="A96" s="24">
        <v>10</v>
      </c>
      <c r="B96" s="36" t="s">
        <v>33</v>
      </c>
      <c r="C96" s="37"/>
      <c r="D96" s="33">
        <v>110148</v>
      </c>
      <c r="E96" s="28">
        <f t="shared" si="9"/>
        <v>0</v>
      </c>
      <c r="F96" s="29">
        <v>0</v>
      </c>
      <c r="G96" s="30">
        <f t="shared" si="10"/>
        <v>0</v>
      </c>
      <c r="H96" s="31">
        <f t="shared" si="11"/>
        <v>94849.666666666657</v>
      </c>
      <c r="I96" s="31"/>
      <c r="J96" s="59">
        <f t="shared" si="8"/>
        <v>0</v>
      </c>
      <c r="K96" s="63"/>
      <c r="L96" s="3"/>
      <c r="M96" s="3"/>
    </row>
    <row r="97" spans="1:13">
      <c r="A97" s="24">
        <v>11</v>
      </c>
      <c r="B97" s="25" t="s">
        <v>34</v>
      </c>
      <c r="C97" s="37"/>
      <c r="D97" s="27">
        <v>54198</v>
      </c>
      <c r="E97" s="28">
        <f t="shared" si="9"/>
        <v>0</v>
      </c>
      <c r="F97" s="29">
        <v>0</v>
      </c>
      <c r="G97" s="30">
        <f t="shared" si="10"/>
        <v>0</v>
      </c>
      <c r="H97" s="31">
        <f t="shared" si="11"/>
        <v>46670.5</v>
      </c>
      <c r="I97" s="31"/>
      <c r="J97" s="59">
        <f t="shared" si="8"/>
        <v>0</v>
      </c>
      <c r="K97" s="63"/>
      <c r="L97" s="3"/>
      <c r="M97" s="3"/>
    </row>
    <row r="98" spans="1:13">
      <c r="A98" s="24">
        <v>12</v>
      </c>
      <c r="B98" s="25" t="s">
        <v>35</v>
      </c>
      <c r="C98" s="37"/>
      <c r="D98" s="27">
        <v>49680</v>
      </c>
      <c r="E98" s="28">
        <f t="shared" si="9"/>
        <v>0</v>
      </c>
      <c r="F98" s="29">
        <v>0</v>
      </c>
      <c r="G98" s="30">
        <f t="shared" si="10"/>
        <v>0</v>
      </c>
      <c r="H98" s="31">
        <f t="shared" si="11"/>
        <v>42780</v>
      </c>
      <c r="I98" s="31"/>
      <c r="J98" s="59">
        <f t="shared" si="8"/>
        <v>0</v>
      </c>
      <c r="K98" s="63"/>
      <c r="L98" s="3"/>
      <c r="M98" s="3"/>
    </row>
    <row r="99" spans="1:13">
      <c r="A99" s="24">
        <v>13</v>
      </c>
      <c r="B99" s="25" t="s">
        <v>36</v>
      </c>
      <c r="C99" s="37"/>
      <c r="D99" s="38">
        <v>64152</v>
      </c>
      <c r="E99" s="28">
        <f t="shared" si="9"/>
        <v>0</v>
      </c>
      <c r="F99" s="29">
        <v>0</v>
      </c>
      <c r="G99" s="30">
        <f t="shared" si="10"/>
        <v>0</v>
      </c>
      <c r="H99" s="31">
        <f t="shared" si="11"/>
        <v>55241.999999999993</v>
      </c>
      <c r="I99" s="31"/>
      <c r="J99" s="59">
        <f t="shared" si="8"/>
        <v>0</v>
      </c>
      <c r="K99" s="63"/>
      <c r="L99" s="3"/>
      <c r="M99" s="3"/>
    </row>
    <row r="100" spans="1:13">
      <c r="A100" s="24">
        <v>14</v>
      </c>
      <c r="B100" s="25" t="s">
        <v>37</v>
      </c>
      <c r="C100" s="37"/>
      <c r="D100" s="38">
        <v>65934</v>
      </c>
      <c r="E100" s="28">
        <f t="shared" si="9"/>
        <v>0</v>
      </c>
      <c r="F100" s="29">
        <v>0</v>
      </c>
      <c r="G100" s="30">
        <f t="shared" si="10"/>
        <v>0</v>
      </c>
      <c r="H100" s="31">
        <f t="shared" si="11"/>
        <v>56776.499999999993</v>
      </c>
      <c r="I100" s="31"/>
      <c r="J100" s="59">
        <f t="shared" si="8"/>
        <v>0</v>
      </c>
      <c r="K100" s="63"/>
      <c r="L100" s="3"/>
      <c r="M100" s="3"/>
    </row>
    <row r="101" spans="1:13">
      <c r="A101" s="24">
        <v>15</v>
      </c>
      <c r="B101" s="25" t="s">
        <v>38</v>
      </c>
      <c r="C101" s="37"/>
      <c r="D101" s="38">
        <v>76626</v>
      </c>
      <c r="E101" s="28">
        <f t="shared" si="9"/>
        <v>0</v>
      </c>
      <c r="F101" s="29">
        <v>0</v>
      </c>
      <c r="G101" s="30">
        <f t="shared" si="10"/>
        <v>0</v>
      </c>
      <c r="H101" s="31">
        <f t="shared" si="11"/>
        <v>65983.5</v>
      </c>
      <c r="I101" s="31"/>
      <c r="J101" s="59">
        <f t="shared" si="8"/>
        <v>0</v>
      </c>
      <c r="K101" s="63"/>
      <c r="L101" s="3"/>
      <c r="M101" s="3"/>
    </row>
    <row r="102" spans="1:13">
      <c r="A102" s="24">
        <v>16</v>
      </c>
      <c r="B102" s="25" t="s">
        <v>39</v>
      </c>
      <c r="C102" s="37"/>
      <c r="D102" s="38">
        <v>80190</v>
      </c>
      <c r="E102" s="28">
        <f t="shared" si="9"/>
        <v>0</v>
      </c>
      <c r="F102" s="29">
        <v>0</v>
      </c>
      <c r="G102" s="30">
        <f t="shared" si="10"/>
        <v>0</v>
      </c>
      <c r="H102" s="31">
        <f t="shared" si="11"/>
        <v>69052.5</v>
      </c>
      <c r="I102" s="31"/>
      <c r="J102" s="59">
        <f t="shared" si="8"/>
        <v>0</v>
      </c>
      <c r="K102" s="63"/>
      <c r="L102" s="3"/>
      <c r="M102" s="3"/>
    </row>
    <row r="103" spans="1:13">
      <c r="A103" s="24">
        <v>17</v>
      </c>
      <c r="B103" s="25" t="s">
        <v>40</v>
      </c>
      <c r="C103" s="37"/>
      <c r="D103" s="38">
        <v>113832</v>
      </c>
      <c r="E103" s="28">
        <f t="shared" si="9"/>
        <v>0</v>
      </c>
      <c r="F103" s="29">
        <v>0</v>
      </c>
      <c r="G103" s="30">
        <f t="shared" si="10"/>
        <v>0</v>
      </c>
      <c r="H103" s="31">
        <f t="shared" si="11"/>
        <v>98022</v>
      </c>
      <c r="I103" s="31"/>
      <c r="J103" s="59">
        <f t="shared" si="8"/>
        <v>0</v>
      </c>
      <c r="K103" s="63"/>
      <c r="L103" s="3"/>
      <c r="M103" s="3"/>
    </row>
    <row r="104" spans="1:13">
      <c r="A104" s="24">
        <v>18</v>
      </c>
      <c r="B104" s="25" t="s">
        <v>41</v>
      </c>
      <c r="C104" s="37"/>
      <c r="D104" s="39">
        <v>98010</v>
      </c>
      <c r="E104" s="28">
        <f t="shared" si="9"/>
        <v>0</v>
      </c>
      <c r="F104" s="29">
        <v>0</v>
      </c>
      <c r="G104" s="30">
        <f t="shared" si="10"/>
        <v>0</v>
      </c>
      <c r="H104" s="31">
        <f t="shared" si="11"/>
        <v>84397.5</v>
      </c>
      <c r="I104" s="31"/>
      <c r="J104" s="59">
        <f t="shared" si="8"/>
        <v>0</v>
      </c>
      <c r="K104" s="63"/>
      <c r="L104" s="3"/>
      <c r="M104" s="3"/>
    </row>
    <row r="105" spans="1:13" ht="17.25">
      <c r="A105" s="40"/>
      <c r="B105" s="41" t="s">
        <v>42</v>
      </c>
      <c r="C105" s="42">
        <f>SUM(C87:C104)</f>
        <v>13</v>
      </c>
      <c r="D105" s="42"/>
      <c r="E105" s="43">
        <f>SUM(E87:E104)</f>
        <v>1356069</v>
      </c>
      <c r="F105" s="43"/>
      <c r="G105" s="44">
        <f>SUM(G87:G104)</f>
        <v>1356069</v>
      </c>
      <c r="H105" s="45"/>
      <c r="I105" s="45"/>
      <c r="J105" s="64">
        <f>SUM(J87:J104)</f>
        <v>1167726.0833333333</v>
      </c>
      <c r="K105" s="4"/>
      <c r="L105" s="4"/>
      <c r="M105" s="4"/>
    </row>
    <row r="106" spans="1:13" ht="31.5">
      <c r="A106" s="46"/>
      <c r="B106" s="47"/>
      <c r="C106" s="48"/>
      <c r="D106" s="48"/>
      <c r="E106" s="49"/>
      <c r="F106" s="49"/>
      <c r="G106" s="50"/>
      <c r="H106" s="5"/>
      <c r="I106" s="5"/>
      <c r="J106" s="75">
        <f>J105*0.08</f>
        <v>93418.086666666655</v>
      </c>
      <c r="K106" s="5"/>
      <c r="L106" s="5"/>
      <c r="M106" s="5"/>
    </row>
    <row r="107" spans="1:13" ht="31.5">
      <c r="A107" s="283" t="s">
        <v>43</v>
      </c>
      <c r="B107" s="283"/>
      <c r="C107" s="284" t="s">
        <v>44</v>
      </c>
      <c r="D107" s="284"/>
      <c r="E107" s="54"/>
      <c r="F107" s="54"/>
      <c r="G107" s="55" t="s">
        <v>45</v>
      </c>
      <c r="H107" s="6"/>
      <c r="I107" s="6"/>
      <c r="J107" s="76">
        <f>SUM(J105:J106)</f>
        <v>1261144.17</v>
      </c>
      <c r="K107" s="6"/>
      <c r="L107" s="6"/>
      <c r="M107" s="6"/>
    </row>
    <row r="110" spans="1:13">
      <c r="J110" s="309" t="s">
        <v>471</v>
      </c>
      <c r="K110" s="309"/>
      <c r="L110" s="309"/>
      <c r="M110" s="309"/>
    </row>
    <row r="111" spans="1:13" ht="15.75">
      <c r="A111" s="279" t="s">
        <v>0</v>
      </c>
      <c r="B111" s="279"/>
      <c r="C111" s="279"/>
      <c r="D111" s="279"/>
      <c r="E111" s="279"/>
      <c r="F111" s="279"/>
      <c r="G111" s="279"/>
      <c r="H111" s="1"/>
      <c r="I111" s="1"/>
      <c r="J111" s="131"/>
      <c r="K111" s="133"/>
      <c r="L111" s="1"/>
      <c r="M111" s="1"/>
    </row>
    <row r="112" spans="1:13" ht="15.75">
      <c r="A112" s="279" t="s">
        <v>1</v>
      </c>
      <c r="B112" s="279"/>
      <c r="C112" s="279"/>
      <c r="D112" s="279"/>
      <c r="E112" s="279"/>
      <c r="F112" s="279"/>
      <c r="G112" s="279"/>
      <c r="H112" s="1"/>
      <c r="I112" s="1"/>
      <c r="J112" s="189" t="s">
        <v>472</v>
      </c>
      <c r="K112" s="193"/>
      <c r="L112" s="193"/>
      <c r="M112" s="193"/>
    </row>
    <row r="113" spans="1:13" ht="15.75">
      <c r="A113" s="279" t="s">
        <v>2</v>
      </c>
      <c r="B113" s="279"/>
      <c r="C113" s="279"/>
      <c r="D113" s="279"/>
      <c r="E113" s="279"/>
      <c r="F113" s="279"/>
      <c r="G113" s="279"/>
      <c r="H113" s="1"/>
      <c r="I113" s="1"/>
      <c r="J113" s="193" t="s">
        <v>473</v>
      </c>
      <c r="K113" s="1"/>
      <c r="L113" s="1"/>
      <c r="M113" s="1"/>
    </row>
    <row r="114" spans="1:13" ht="15.75">
      <c r="A114" s="279" t="s">
        <v>4</v>
      </c>
      <c r="B114" s="279"/>
      <c r="C114" s="279"/>
      <c r="D114" s="279"/>
      <c r="E114" s="279"/>
      <c r="F114" s="279"/>
      <c r="G114" s="279"/>
      <c r="H114" s="1"/>
      <c r="I114" s="1"/>
      <c r="J114" s="131" t="s">
        <v>474</v>
      </c>
      <c r="K114" s="133"/>
      <c r="L114" s="1"/>
      <c r="M114" s="1"/>
    </row>
    <row r="115" spans="1:13" ht="15.75">
      <c r="A115" s="280" t="s">
        <v>6</v>
      </c>
      <c r="B115" s="280"/>
      <c r="C115" s="280"/>
      <c r="D115" s="280"/>
      <c r="E115" s="280"/>
      <c r="F115" s="280"/>
      <c r="G115" s="280"/>
      <c r="H115" s="1"/>
      <c r="I115" s="1"/>
      <c r="J115" s="131" t="s">
        <v>475</v>
      </c>
      <c r="K115" s="133"/>
      <c r="L115" s="1"/>
      <c r="M115" s="1"/>
    </row>
    <row r="116" spans="1:13" ht="27.75">
      <c r="A116" s="9"/>
      <c r="B116" s="9"/>
      <c r="C116" s="281" t="s">
        <v>486</v>
      </c>
      <c r="D116" s="281"/>
      <c r="E116" s="281"/>
      <c r="F116" s="281"/>
      <c r="G116" s="281"/>
      <c r="H116" s="2"/>
      <c r="I116" s="2"/>
      <c r="J116" s="131" t="s">
        <v>476</v>
      </c>
      <c r="K116" s="2"/>
      <c r="L116" s="2"/>
      <c r="M116" s="2"/>
    </row>
    <row r="117" spans="1:13" ht="15.75">
      <c r="A117" s="11" t="s">
        <v>8</v>
      </c>
      <c r="B117" s="12"/>
      <c r="C117" s="13"/>
      <c r="D117" s="286"/>
      <c r="E117" s="286"/>
      <c r="F117" s="286"/>
      <c r="G117" s="286"/>
      <c r="H117" s="68"/>
      <c r="I117" s="68"/>
      <c r="J117" s="71" t="s">
        <v>477</v>
      </c>
      <c r="K117" s="1"/>
      <c r="L117" s="1"/>
      <c r="M117" s="1"/>
    </row>
    <row r="118" spans="1:13" ht="15.75">
      <c r="A118" s="11" t="s">
        <v>9</v>
      </c>
      <c r="B118" s="306"/>
      <c r="C118" s="306"/>
      <c r="D118" s="306"/>
      <c r="E118" s="306"/>
      <c r="F118" s="11"/>
      <c r="G118" s="16"/>
      <c r="H118" s="11"/>
      <c r="I118" s="11"/>
      <c r="J118" s="194" t="s">
        <v>479</v>
      </c>
      <c r="K118" s="74"/>
      <c r="L118" s="1"/>
      <c r="M118" s="1"/>
    </row>
    <row r="119" spans="1:13" ht="15.75">
      <c r="A119" s="11" t="s">
        <v>11</v>
      </c>
      <c r="B119" s="306" t="s">
        <v>488</v>
      </c>
      <c r="C119" s="306"/>
      <c r="D119" s="306"/>
      <c r="E119" s="306"/>
      <c r="F119" s="18"/>
      <c r="G119" s="19" t="s">
        <v>13</v>
      </c>
      <c r="H119" s="1"/>
      <c r="I119" s="1"/>
      <c r="J119" s="71" t="s">
        <v>480</v>
      </c>
      <c r="K119" s="1"/>
      <c r="L119" s="1"/>
      <c r="M119" s="1"/>
    </row>
    <row r="120" spans="1:13" ht="15.75">
      <c r="A120" s="11"/>
      <c r="B120" s="77"/>
      <c r="C120" s="77"/>
      <c r="D120" s="77"/>
      <c r="E120" s="77"/>
      <c r="F120" s="18"/>
      <c r="G120" s="19"/>
      <c r="H120" s="1"/>
      <c r="I120" s="1"/>
      <c r="J120" s="71" t="s">
        <v>484</v>
      </c>
      <c r="K120" s="1"/>
      <c r="L120" s="1"/>
      <c r="M120" s="1"/>
    </row>
    <row r="121" spans="1:13" ht="15.75">
      <c r="A121" s="190" t="s">
        <v>14</v>
      </c>
      <c r="B121" s="190" t="s">
        <v>16</v>
      </c>
      <c r="C121" s="190" t="s">
        <v>17</v>
      </c>
      <c r="D121" s="191" t="s">
        <v>18</v>
      </c>
      <c r="E121" s="192" t="s">
        <v>19</v>
      </c>
      <c r="F121" s="192" t="s">
        <v>20</v>
      </c>
      <c r="G121" s="190" t="s">
        <v>21</v>
      </c>
      <c r="H121" s="307"/>
      <c r="I121" s="308"/>
      <c r="J121" s="308"/>
      <c r="K121" s="308"/>
      <c r="L121" s="308"/>
      <c r="M121" s="1"/>
    </row>
    <row r="122" spans="1:13">
      <c r="A122" s="24">
        <v>1</v>
      </c>
      <c r="B122" s="25" t="s">
        <v>23</v>
      </c>
      <c r="C122" s="26"/>
      <c r="D122" s="27">
        <v>79305</v>
      </c>
      <c r="E122" s="28">
        <f>D122*C122</f>
        <v>0</v>
      </c>
      <c r="F122" s="29">
        <v>0</v>
      </c>
      <c r="G122" s="30">
        <f>E122-E122*F122</f>
        <v>0</v>
      </c>
      <c r="H122" s="31">
        <f>D122/1.08*0.93</f>
        <v>68290.416666666657</v>
      </c>
      <c r="I122" s="31"/>
      <c r="J122" s="59">
        <f t="shared" ref="J122:J139" si="12">H122*C122</f>
        <v>0</v>
      </c>
      <c r="K122" s="63"/>
      <c r="L122" s="3"/>
      <c r="M122" s="3"/>
    </row>
    <row r="123" spans="1:13">
      <c r="A123" s="24">
        <v>2</v>
      </c>
      <c r="B123" s="25" t="s">
        <v>25</v>
      </c>
      <c r="C123" s="32"/>
      <c r="D123" s="33">
        <v>128591</v>
      </c>
      <c r="E123" s="28">
        <f t="shared" ref="E123:E139" si="13">D123*C123</f>
        <v>0</v>
      </c>
      <c r="F123" s="29">
        <v>0</v>
      </c>
      <c r="G123" s="30">
        <f t="shared" ref="G123:G139" si="14">E123-E123*F123</f>
        <v>0</v>
      </c>
      <c r="H123" s="31">
        <f t="shared" ref="H123:H139" si="15">D123/1.08*0.93</f>
        <v>110731.13888888889</v>
      </c>
      <c r="I123" s="31"/>
      <c r="J123" s="59">
        <f t="shared" si="12"/>
        <v>0</v>
      </c>
      <c r="K123" s="63"/>
      <c r="L123" s="3"/>
      <c r="M123" s="3"/>
    </row>
    <row r="124" spans="1:13">
      <c r="A124" s="24">
        <v>3</v>
      </c>
      <c r="B124" s="25" t="s">
        <v>26</v>
      </c>
      <c r="C124" s="34"/>
      <c r="D124" s="27">
        <v>60043</v>
      </c>
      <c r="E124" s="28">
        <f t="shared" si="13"/>
        <v>0</v>
      </c>
      <c r="F124" s="29">
        <v>0</v>
      </c>
      <c r="G124" s="30">
        <f t="shared" si="14"/>
        <v>0</v>
      </c>
      <c r="H124" s="31">
        <f t="shared" si="15"/>
        <v>51703.694444444445</v>
      </c>
      <c r="I124" s="31"/>
      <c r="J124" s="59">
        <f t="shared" si="12"/>
        <v>0</v>
      </c>
      <c r="K124" s="63"/>
      <c r="L124" s="3"/>
      <c r="M124" s="3"/>
    </row>
    <row r="125" spans="1:13">
      <c r="A125" s="24">
        <v>4</v>
      </c>
      <c r="B125" s="25" t="s">
        <v>27</v>
      </c>
      <c r="C125" s="35"/>
      <c r="D125" s="27">
        <v>115781</v>
      </c>
      <c r="E125" s="28">
        <f t="shared" si="13"/>
        <v>0</v>
      </c>
      <c r="F125" s="29">
        <v>0</v>
      </c>
      <c r="G125" s="30">
        <f t="shared" si="14"/>
        <v>0</v>
      </c>
      <c r="H125" s="31">
        <f t="shared" si="15"/>
        <v>99700.305555555547</v>
      </c>
      <c r="I125" s="31"/>
      <c r="J125" s="59">
        <f t="shared" si="12"/>
        <v>0</v>
      </c>
      <c r="K125" s="63"/>
      <c r="L125" s="3"/>
      <c r="M125" s="3"/>
    </row>
    <row r="126" spans="1:13">
      <c r="A126" s="24">
        <v>5</v>
      </c>
      <c r="B126" s="25" t="s">
        <v>28</v>
      </c>
      <c r="C126" s="32">
        <v>10</v>
      </c>
      <c r="D126" s="27">
        <v>119943</v>
      </c>
      <c r="E126" s="28">
        <f t="shared" si="13"/>
        <v>1199430</v>
      </c>
      <c r="F126" s="29">
        <v>0</v>
      </c>
      <c r="G126" s="30">
        <f t="shared" si="14"/>
        <v>1199430</v>
      </c>
      <c r="H126" s="31">
        <f t="shared" si="15"/>
        <v>103284.25</v>
      </c>
      <c r="I126" s="31"/>
      <c r="J126" s="59">
        <f t="shared" si="12"/>
        <v>1032842.5</v>
      </c>
      <c r="K126" s="63"/>
      <c r="L126" s="3"/>
      <c r="M126" s="3"/>
    </row>
    <row r="127" spans="1:13">
      <c r="A127" s="24">
        <v>6</v>
      </c>
      <c r="B127" s="25" t="s">
        <v>29</v>
      </c>
      <c r="C127" s="26"/>
      <c r="D127" s="27">
        <v>94810</v>
      </c>
      <c r="E127" s="28">
        <f t="shared" si="13"/>
        <v>0</v>
      </c>
      <c r="F127" s="29">
        <v>0</v>
      </c>
      <c r="G127" s="30">
        <f t="shared" si="14"/>
        <v>0</v>
      </c>
      <c r="H127" s="31">
        <f t="shared" si="15"/>
        <v>81641.944444444453</v>
      </c>
      <c r="I127" s="31"/>
      <c r="J127" s="59">
        <f t="shared" si="12"/>
        <v>0</v>
      </c>
      <c r="K127" s="63"/>
      <c r="L127" s="3"/>
      <c r="M127" s="3"/>
    </row>
    <row r="128" spans="1:13">
      <c r="A128" s="24">
        <v>7</v>
      </c>
      <c r="B128" s="25" t="s">
        <v>30</v>
      </c>
      <c r="C128" s="34"/>
      <c r="D128" s="27">
        <v>141396</v>
      </c>
      <c r="E128" s="28">
        <f t="shared" si="13"/>
        <v>0</v>
      </c>
      <c r="F128" s="29">
        <v>0</v>
      </c>
      <c r="G128" s="30">
        <f t="shared" si="14"/>
        <v>0</v>
      </c>
      <c r="H128" s="31">
        <f t="shared" si="15"/>
        <v>121757.66666666667</v>
      </c>
      <c r="I128" s="31"/>
      <c r="J128" s="59">
        <f t="shared" si="12"/>
        <v>0</v>
      </c>
      <c r="K128" s="63"/>
      <c r="L128" s="3"/>
      <c r="M128" s="3"/>
    </row>
    <row r="129" spans="1:13">
      <c r="A129" s="24">
        <v>8</v>
      </c>
      <c r="B129" s="25" t="s">
        <v>31</v>
      </c>
      <c r="C129" s="26"/>
      <c r="D129" s="27">
        <v>232931</v>
      </c>
      <c r="E129" s="28">
        <f t="shared" si="13"/>
        <v>0</v>
      </c>
      <c r="F129" s="29">
        <v>0</v>
      </c>
      <c r="G129" s="30">
        <f t="shared" si="14"/>
        <v>0</v>
      </c>
      <c r="H129" s="31">
        <f t="shared" si="15"/>
        <v>200579.47222222222</v>
      </c>
      <c r="I129" s="31"/>
      <c r="J129" s="59">
        <f t="shared" si="12"/>
        <v>0</v>
      </c>
      <c r="K129" s="63"/>
      <c r="L129" s="3"/>
      <c r="M129" s="3"/>
    </row>
    <row r="130" spans="1:13">
      <c r="A130" s="24">
        <v>9</v>
      </c>
      <c r="B130" s="36" t="s">
        <v>32</v>
      </c>
      <c r="C130" s="26"/>
      <c r="D130" s="27">
        <v>101534</v>
      </c>
      <c r="E130" s="28">
        <f t="shared" si="13"/>
        <v>0</v>
      </c>
      <c r="F130" s="29">
        <v>0</v>
      </c>
      <c r="G130" s="30">
        <f t="shared" si="14"/>
        <v>0</v>
      </c>
      <c r="H130" s="31">
        <f t="shared" si="15"/>
        <v>87432.055555555562</v>
      </c>
      <c r="I130" s="31"/>
      <c r="J130" s="59">
        <f t="shared" si="12"/>
        <v>0</v>
      </c>
      <c r="K130" s="63"/>
      <c r="L130" s="3"/>
      <c r="M130" s="3"/>
    </row>
    <row r="131" spans="1:13">
      <c r="A131" s="24">
        <v>10</v>
      </c>
      <c r="B131" s="36" t="s">
        <v>33</v>
      </c>
      <c r="C131" s="37"/>
      <c r="D131" s="33">
        <v>110148</v>
      </c>
      <c r="E131" s="28">
        <f t="shared" si="13"/>
        <v>0</v>
      </c>
      <c r="F131" s="29">
        <v>0</v>
      </c>
      <c r="G131" s="30">
        <f t="shared" si="14"/>
        <v>0</v>
      </c>
      <c r="H131" s="31">
        <f t="shared" si="15"/>
        <v>94849.666666666657</v>
      </c>
      <c r="I131" s="31"/>
      <c r="J131" s="59">
        <f t="shared" si="12"/>
        <v>0</v>
      </c>
      <c r="K131" s="63"/>
      <c r="L131" s="3"/>
      <c r="M131" s="3"/>
    </row>
    <row r="132" spans="1:13">
      <c r="A132" s="24">
        <v>11</v>
      </c>
      <c r="B132" s="25" t="s">
        <v>34</v>
      </c>
      <c r="C132" s="37"/>
      <c r="D132" s="27">
        <v>54198</v>
      </c>
      <c r="E132" s="28">
        <f t="shared" si="13"/>
        <v>0</v>
      </c>
      <c r="F132" s="29">
        <v>0</v>
      </c>
      <c r="G132" s="30">
        <f t="shared" si="14"/>
        <v>0</v>
      </c>
      <c r="H132" s="31">
        <f t="shared" si="15"/>
        <v>46670.5</v>
      </c>
      <c r="I132" s="31"/>
      <c r="J132" s="59">
        <f t="shared" si="12"/>
        <v>0</v>
      </c>
      <c r="K132" s="63"/>
      <c r="L132" s="3"/>
      <c r="M132" s="3"/>
    </row>
    <row r="133" spans="1:13">
      <c r="A133" s="24">
        <v>12</v>
      </c>
      <c r="B133" s="25" t="s">
        <v>35</v>
      </c>
      <c r="C133" s="37"/>
      <c r="D133" s="27">
        <v>49680</v>
      </c>
      <c r="E133" s="28">
        <f t="shared" si="13"/>
        <v>0</v>
      </c>
      <c r="F133" s="29">
        <v>0</v>
      </c>
      <c r="G133" s="30">
        <f t="shared" si="14"/>
        <v>0</v>
      </c>
      <c r="H133" s="31">
        <f t="shared" si="15"/>
        <v>42780</v>
      </c>
      <c r="I133" s="31"/>
      <c r="J133" s="59">
        <f t="shared" si="12"/>
        <v>0</v>
      </c>
      <c r="K133" s="63"/>
      <c r="L133" s="3"/>
      <c r="M133" s="3"/>
    </row>
    <row r="134" spans="1:13">
      <c r="A134" s="24">
        <v>13</v>
      </c>
      <c r="B134" s="25" t="s">
        <v>36</v>
      </c>
      <c r="C134" s="37"/>
      <c r="D134" s="38">
        <v>64152</v>
      </c>
      <c r="E134" s="28">
        <f t="shared" si="13"/>
        <v>0</v>
      </c>
      <c r="F134" s="29">
        <v>0</v>
      </c>
      <c r="G134" s="30">
        <f t="shared" si="14"/>
        <v>0</v>
      </c>
      <c r="H134" s="31">
        <f t="shared" si="15"/>
        <v>55241.999999999993</v>
      </c>
      <c r="I134" s="31"/>
      <c r="J134" s="59">
        <f t="shared" si="12"/>
        <v>0</v>
      </c>
      <c r="K134" s="63"/>
      <c r="L134" s="3"/>
      <c r="M134" s="3"/>
    </row>
    <row r="135" spans="1:13">
      <c r="A135" s="24">
        <v>14</v>
      </c>
      <c r="B135" s="25" t="s">
        <v>37</v>
      </c>
      <c r="C135" s="37"/>
      <c r="D135" s="38">
        <v>65934</v>
      </c>
      <c r="E135" s="28">
        <f t="shared" si="13"/>
        <v>0</v>
      </c>
      <c r="F135" s="29">
        <v>0</v>
      </c>
      <c r="G135" s="30">
        <f t="shared" si="14"/>
        <v>0</v>
      </c>
      <c r="H135" s="31">
        <f t="shared" si="15"/>
        <v>56776.499999999993</v>
      </c>
      <c r="I135" s="31"/>
      <c r="J135" s="59">
        <f t="shared" si="12"/>
        <v>0</v>
      </c>
      <c r="K135" s="63"/>
      <c r="L135" s="3"/>
      <c r="M135" s="3"/>
    </row>
    <row r="136" spans="1:13">
      <c r="A136" s="24">
        <v>15</v>
      </c>
      <c r="B136" s="25" t="s">
        <v>38</v>
      </c>
      <c r="C136" s="37">
        <v>5</v>
      </c>
      <c r="D136" s="38">
        <v>76626</v>
      </c>
      <c r="E136" s="28">
        <f t="shared" si="13"/>
        <v>383130</v>
      </c>
      <c r="F136" s="29">
        <v>0</v>
      </c>
      <c r="G136" s="30">
        <f t="shared" si="14"/>
        <v>383130</v>
      </c>
      <c r="H136" s="31">
        <f t="shared" si="15"/>
        <v>65983.5</v>
      </c>
      <c r="I136" s="31"/>
      <c r="J136" s="59">
        <f t="shared" si="12"/>
        <v>329917.5</v>
      </c>
      <c r="K136" s="63"/>
      <c r="L136" s="3"/>
      <c r="M136" s="3"/>
    </row>
    <row r="137" spans="1:13">
      <c r="A137" s="24">
        <v>16</v>
      </c>
      <c r="B137" s="25" t="s">
        <v>39</v>
      </c>
      <c r="C137" s="37">
        <v>5</v>
      </c>
      <c r="D137" s="38">
        <v>80190</v>
      </c>
      <c r="E137" s="28">
        <f t="shared" si="13"/>
        <v>400950</v>
      </c>
      <c r="F137" s="29">
        <v>0</v>
      </c>
      <c r="G137" s="30">
        <f t="shared" si="14"/>
        <v>400950</v>
      </c>
      <c r="H137" s="31">
        <f t="shared" si="15"/>
        <v>69052.5</v>
      </c>
      <c r="I137" s="31"/>
      <c r="J137" s="59">
        <f t="shared" si="12"/>
        <v>345262.5</v>
      </c>
      <c r="K137" s="63"/>
      <c r="L137" s="3"/>
      <c r="M137" s="3"/>
    </row>
    <row r="138" spans="1:13">
      <c r="A138" s="24">
        <v>17</v>
      </c>
      <c r="B138" s="25" t="s">
        <v>40</v>
      </c>
      <c r="C138" s="37"/>
      <c r="D138" s="38">
        <v>113832</v>
      </c>
      <c r="E138" s="28">
        <f t="shared" si="13"/>
        <v>0</v>
      </c>
      <c r="F138" s="29">
        <v>0</v>
      </c>
      <c r="G138" s="30">
        <f t="shared" si="14"/>
        <v>0</v>
      </c>
      <c r="H138" s="31">
        <f t="shared" si="15"/>
        <v>98022</v>
      </c>
      <c r="I138" s="31"/>
      <c r="J138" s="59">
        <f t="shared" si="12"/>
        <v>0</v>
      </c>
      <c r="K138" s="63"/>
      <c r="L138" s="3"/>
      <c r="M138" s="3"/>
    </row>
    <row r="139" spans="1:13">
      <c r="A139" s="24">
        <v>18</v>
      </c>
      <c r="B139" s="25" t="s">
        <v>41</v>
      </c>
      <c r="C139" s="37"/>
      <c r="D139" s="39">
        <v>98010</v>
      </c>
      <c r="E139" s="28">
        <f t="shared" si="13"/>
        <v>0</v>
      </c>
      <c r="F139" s="29">
        <v>0</v>
      </c>
      <c r="G139" s="30">
        <f t="shared" si="14"/>
        <v>0</v>
      </c>
      <c r="H139" s="31">
        <f t="shared" si="15"/>
        <v>84397.5</v>
      </c>
      <c r="I139" s="31"/>
      <c r="J139" s="59">
        <f t="shared" si="12"/>
        <v>0</v>
      </c>
      <c r="K139" s="63"/>
      <c r="L139" s="3"/>
      <c r="M139" s="3"/>
    </row>
    <row r="140" spans="1:13" ht="17.25">
      <c r="A140" s="40"/>
      <c r="B140" s="41" t="s">
        <v>42</v>
      </c>
      <c r="C140" s="42">
        <f>SUM(C122:C139)</f>
        <v>20</v>
      </c>
      <c r="D140" s="42"/>
      <c r="E140" s="43">
        <f>SUM(E122:E139)</f>
        <v>1983510</v>
      </c>
      <c r="F140" s="43"/>
      <c r="G140" s="44">
        <f>SUM(G122:G139)</f>
        <v>1983510</v>
      </c>
      <c r="H140" s="45"/>
      <c r="I140" s="45"/>
      <c r="J140" s="64">
        <f>SUM(J122:J139)</f>
        <v>1708022.5</v>
      </c>
      <c r="K140" s="4"/>
      <c r="L140" s="4"/>
      <c r="M140" s="4"/>
    </row>
    <row r="141" spans="1:13" ht="31.5">
      <c r="A141" s="46"/>
      <c r="B141" s="47"/>
      <c r="C141" s="48"/>
      <c r="D141" s="48"/>
      <c r="E141" s="49"/>
      <c r="F141" s="49"/>
      <c r="G141" s="50"/>
      <c r="H141" s="5"/>
      <c r="I141" s="5"/>
      <c r="J141" s="75">
        <f>J140*0.08</f>
        <v>136641.79999999999</v>
      </c>
      <c r="K141" s="5"/>
      <c r="L141" s="5"/>
      <c r="M141" s="5"/>
    </row>
    <row r="142" spans="1:13" ht="31.5">
      <c r="A142" s="283" t="s">
        <v>43</v>
      </c>
      <c r="B142" s="283"/>
      <c r="C142" s="284" t="s">
        <v>44</v>
      </c>
      <c r="D142" s="284"/>
      <c r="E142" s="54"/>
      <c r="F142" s="54"/>
      <c r="G142" s="55" t="s">
        <v>45</v>
      </c>
      <c r="H142" s="6"/>
      <c r="I142" s="6"/>
      <c r="J142" s="76">
        <f>SUM(J140:J141)</f>
        <v>1844664.3</v>
      </c>
      <c r="K142" s="6"/>
      <c r="L142" s="6"/>
      <c r="M142" s="6"/>
    </row>
    <row r="148" spans="1:13">
      <c r="J148" s="309" t="s">
        <v>471</v>
      </c>
      <c r="K148" s="309"/>
      <c r="L148" s="309"/>
      <c r="M148" s="309"/>
    </row>
    <row r="149" spans="1:13" ht="15.75">
      <c r="A149" s="279" t="s">
        <v>0</v>
      </c>
      <c r="B149" s="279"/>
      <c r="C149" s="279"/>
      <c r="D149" s="279"/>
      <c r="E149" s="279"/>
      <c r="F149" s="279"/>
      <c r="G149" s="279"/>
      <c r="H149" s="1"/>
      <c r="I149" s="1"/>
      <c r="J149" s="131"/>
      <c r="K149" s="133"/>
      <c r="L149" s="1"/>
      <c r="M149" s="1"/>
    </row>
    <row r="150" spans="1:13" ht="15.75">
      <c r="A150" s="279" t="s">
        <v>1</v>
      </c>
      <c r="B150" s="279"/>
      <c r="C150" s="279"/>
      <c r="D150" s="279"/>
      <c r="E150" s="279"/>
      <c r="F150" s="279"/>
      <c r="G150" s="279"/>
      <c r="H150" s="1"/>
      <c r="I150" s="1"/>
      <c r="J150" s="189" t="s">
        <v>472</v>
      </c>
      <c r="K150" s="193"/>
      <c r="L150" s="193"/>
      <c r="M150" s="193"/>
    </row>
    <row r="151" spans="1:13" ht="15.75">
      <c r="A151" s="279" t="s">
        <v>2</v>
      </c>
      <c r="B151" s="279"/>
      <c r="C151" s="279"/>
      <c r="D151" s="279"/>
      <c r="E151" s="279"/>
      <c r="F151" s="279"/>
      <c r="G151" s="279"/>
      <c r="H151" s="1"/>
      <c r="I151" s="1"/>
      <c r="J151" s="193" t="s">
        <v>473</v>
      </c>
      <c r="K151" s="1"/>
      <c r="L151" s="1"/>
      <c r="M151" s="1"/>
    </row>
    <row r="152" spans="1:13" ht="15.75">
      <c r="A152" s="279" t="s">
        <v>4</v>
      </c>
      <c r="B152" s="279"/>
      <c r="C152" s="279"/>
      <c r="D152" s="279"/>
      <c r="E152" s="279"/>
      <c r="F152" s="279"/>
      <c r="G152" s="279"/>
      <c r="H152" s="1"/>
      <c r="I152" s="1"/>
      <c r="J152" s="131" t="s">
        <v>474</v>
      </c>
      <c r="K152" s="133"/>
      <c r="L152" s="1"/>
      <c r="M152" s="1"/>
    </row>
    <row r="153" spans="1:13" ht="15.75">
      <c r="A153" s="280" t="s">
        <v>6</v>
      </c>
      <c r="B153" s="280"/>
      <c r="C153" s="280"/>
      <c r="D153" s="280"/>
      <c r="E153" s="280"/>
      <c r="F153" s="280"/>
      <c r="G153" s="280"/>
      <c r="H153" s="1"/>
      <c r="I153" s="1"/>
      <c r="J153" s="131" t="s">
        <v>475</v>
      </c>
      <c r="K153" s="133"/>
      <c r="L153" s="1"/>
      <c r="M153" s="1"/>
    </row>
    <row r="154" spans="1:13" ht="27.75">
      <c r="A154" s="9"/>
      <c r="B154" s="9"/>
      <c r="C154" s="281" t="s">
        <v>1227</v>
      </c>
      <c r="D154" s="281"/>
      <c r="E154" s="281"/>
      <c r="F154" s="281"/>
      <c r="G154" s="281"/>
      <c r="H154" s="2"/>
      <c r="I154" s="2"/>
      <c r="J154" s="131" t="s">
        <v>476</v>
      </c>
      <c r="K154" s="2"/>
      <c r="L154" s="2"/>
      <c r="M154" s="2"/>
    </row>
    <row r="155" spans="1:13" ht="15.75">
      <c r="A155" s="11" t="s">
        <v>8</v>
      </c>
      <c r="B155" s="12"/>
      <c r="C155" s="13"/>
      <c r="D155" s="286"/>
      <c r="E155" s="286"/>
      <c r="F155" s="286"/>
      <c r="G155" s="286"/>
      <c r="H155" s="68"/>
      <c r="I155" s="68"/>
      <c r="J155" s="71" t="s">
        <v>477</v>
      </c>
      <c r="K155" s="1"/>
      <c r="L155" s="1"/>
      <c r="M155" s="1"/>
    </row>
    <row r="156" spans="1:13" ht="15.75">
      <c r="A156" s="11" t="s">
        <v>9</v>
      </c>
      <c r="B156" s="306"/>
      <c r="C156" s="306"/>
      <c r="D156" s="306"/>
      <c r="E156" s="306"/>
      <c r="F156" s="11"/>
      <c r="G156" s="16"/>
      <c r="H156" s="11"/>
      <c r="I156" s="11"/>
      <c r="J156" s="194" t="s">
        <v>479</v>
      </c>
      <c r="K156" s="74"/>
      <c r="L156" s="1"/>
      <c r="M156" s="1"/>
    </row>
    <row r="157" spans="1:13" ht="15.75">
      <c r="A157" s="11" t="s">
        <v>11</v>
      </c>
      <c r="B157" s="306" t="s">
        <v>1302</v>
      </c>
      <c r="C157" s="306"/>
      <c r="D157" s="306"/>
      <c r="E157" s="306"/>
      <c r="F157" s="263"/>
      <c r="G157" s="19" t="s">
        <v>13</v>
      </c>
      <c r="H157" s="1"/>
      <c r="I157" s="1"/>
      <c r="J157" s="71" t="s">
        <v>480</v>
      </c>
      <c r="K157" s="1"/>
      <c r="L157" s="1"/>
      <c r="M157" s="1"/>
    </row>
    <row r="158" spans="1:13" ht="15.75">
      <c r="A158" s="11"/>
      <c r="B158" s="264"/>
      <c r="C158" s="264"/>
      <c r="D158" s="264"/>
      <c r="E158" s="264"/>
      <c r="F158" s="263"/>
      <c r="G158" s="19"/>
      <c r="H158" s="1"/>
      <c r="I158" s="1"/>
      <c r="J158" s="71" t="s">
        <v>484</v>
      </c>
      <c r="K158" s="1"/>
      <c r="L158" s="1"/>
      <c r="M158" s="1"/>
    </row>
    <row r="159" spans="1:13" ht="15.75">
      <c r="A159" s="190" t="s">
        <v>14</v>
      </c>
      <c r="B159" s="190" t="s">
        <v>16</v>
      </c>
      <c r="C159" s="190" t="s">
        <v>17</v>
      </c>
      <c r="D159" s="191" t="s">
        <v>18</v>
      </c>
      <c r="E159" s="192" t="s">
        <v>19</v>
      </c>
      <c r="F159" s="192" t="s">
        <v>20</v>
      </c>
      <c r="G159" s="190" t="s">
        <v>21</v>
      </c>
      <c r="H159" s="307" t="s">
        <v>1303</v>
      </c>
      <c r="I159" s="308"/>
      <c r="J159" s="308"/>
      <c r="K159" s="308"/>
      <c r="L159" s="308"/>
      <c r="M159" s="1"/>
    </row>
    <row r="160" spans="1:13">
      <c r="A160" s="24">
        <v>1</v>
      </c>
      <c r="B160" s="25" t="s">
        <v>23</v>
      </c>
      <c r="C160" s="26">
        <v>3</v>
      </c>
      <c r="D160" s="27">
        <v>79305</v>
      </c>
      <c r="E160" s="28">
        <f>D160*C160</f>
        <v>237915</v>
      </c>
      <c r="F160" s="29">
        <v>0</v>
      </c>
      <c r="G160" s="30">
        <f>E160-E160*F160</f>
        <v>237915</v>
      </c>
      <c r="H160" s="31">
        <f>D160/1.08</f>
        <v>73430.555555555547</v>
      </c>
      <c r="I160" s="31"/>
      <c r="J160" s="59">
        <f t="shared" ref="J160:J177" si="16">H160*C160</f>
        <v>220291.66666666663</v>
      </c>
      <c r="K160" s="63"/>
      <c r="L160" s="3"/>
      <c r="M160" s="3"/>
    </row>
    <row r="161" spans="1:13">
      <c r="A161" s="24">
        <v>2</v>
      </c>
      <c r="B161" s="25" t="s">
        <v>25</v>
      </c>
      <c r="C161" s="32"/>
      <c r="D161" s="33">
        <v>128591</v>
      </c>
      <c r="E161" s="28">
        <f t="shared" ref="E161:E177" si="17">D161*C161</f>
        <v>0</v>
      </c>
      <c r="F161" s="29">
        <v>0</v>
      </c>
      <c r="G161" s="30">
        <f t="shared" ref="G161:G177" si="18">E161-E161*F161</f>
        <v>0</v>
      </c>
      <c r="H161" s="31">
        <f t="shared" ref="H161:H177" si="19">D161/1.08</f>
        <v>119065.74074074073</v>
      </c>
      <c r="I161" s="31"/>
      <c r="J161" s="59">
        <f t="shared" si="16"/>
        <v>0</v>
      </c>
      <c r="K161" s="63"/>
      <c r="L161" s="3"/>
      <c r="M161" s="3"/>
    </row>
    <row r="162" spans="1:13">
      <c r="A162" s="24">
        <v>3</v>
      </c>
      <c r="B162" s="25" t="s">
        <v>26</v>
      </c>
      <c r="C162" s="34"/>
      <c r="D162" s="27">
        <v>60043</v>
      </c>
      <c r="E162" s="28">
        <f t="shared" si="17"/>
        <v>0</v>
      </c>
      <c r="F162" s="29">
        <v>0</v>
      </c>
      <c r="G162" s="30">
        <f t="shared" si="18"/>
        <v>0</v>
      </c>
      <c r="H162" s="31">
        <f t="shared" si="19"/>
        <v>55595.370370370365</v>
      </c>
      <c r="I162" s="31"/>
      <c r="J162" s="59">
        <f t="shared" si="16"/>
        <v>0</v>
      </c>
      <c r="K162" s="63"/>
      <c r="L162" s="3"/>
      <c r="M162" s="3"/>
    </row>
    <row r="163" spans="1:13">
      <c r="A163" s="24">
        <v>4</v>
      </c>
      <c r="B163" s="25" t="s">
        <v>27</v>
      </c>
      <c r="C163" s="35"/>
      <c r="D163" s="27">
        <v>115781</v>
      </c>
      <c r="E163" s="28">
        <f t="shared" si="17"/>
        <v>0</v>
      </c>
      <c r="F163" s="29">
        <v>0</v>
      </c>
      <c r="G163" s="30">
        <f t="shared" si="18"/>
        <v>0</v>
      </c>
      <c r="H163" s="31">
        <f t="shared" si="19"/>
        <v>107204.62962962962</v>
      </c>
      <c r="I163" s="31"/>
      <c r="J163" s="59">
        <f t="shared" si="16"/>
        <v>0</v>
      </c>
      <c r="K163" s="63"/>
      <c r="L163" s="3"/>
      <c r="M163" s="3"/>
    </row>
    <row r="164" spans="1:13">
      <c r="A164" s="24">
        <v>5</v>
      </c>
      <c r="B164" s="25" t="s">
        <v>28</v>
      </c>
      <c r="C164" s="32">
        <v>3</v>
      </c>
      <c r="D164" s="27">
        <v>119943</v>
      </c>
      <c r="E164" s="28">
        <f t="shared" si="17"/>
        <v>359829</v>
      </c>
      <c r="F164" s="29">
        <v>0</v>
      </c>
      <c r="G164" s="30">
        <f t="shared" si="18"/>
        <v>359829</v>
      </c>
      <c r="H164" s="31">
        <f t="shared" si="19"/>
        <v>111058.33333333333</v>
      </c>
      <c r="I164" s="31"/>
      <c r="J164" s="59">
        <f t="shared" si="16"/>
        <v>333175</v>
      </c>
      <c r="K164" s="63"/>
      <c r="L164" s="3"/>
      <c r="M164" s="3"/>
    </row>
    <row r="165" spans="1:13">
      <c r="A165" s="24">
        <v>6</v>
      </c>
      <c r="B165" s="25" t="s">
        <v>29</v>
      </c>
      <c r="C165" s="26">
        <v>3</v>
      </c>
      <c r="D165" s="27">
        <v>94810</v>
      </c>
      <c r="E165" s="28">
        <f t="shared" si="17"/>
        <v>284430</v>
      </c>
      <c r="F165" s="29">
        <v>0</v>
      </c>
      <c r="G165" s="30">
        <f t="shared" si="18"/>
        <v>284430</v>
      </c>
      <c r="H165" s="31">
        <f t="shared" si="19"/>
        <v>87787.037037037036</v>
      </c>
      <c r="I165" s="31"/>
      <c r="J165" s="59">
        <f t="shared" si="16"/>
        <v>263361.11111111112</v>
      </c>
      <c r="K165" s="63"/>
      <c r="L165" s="3"/>
      <c r="M165" s="3"/>
    </row>
    <row r="166" spans="1:13">
      <c r="A166" s="24">
        <v>7</v>
      </c>
      <c r="B166" s="25" t="s">
        <v>30</v>
      </c>
      <c r="C166" s="34"/>
      <c r="D166" s="27">
        <v>141396</v>
      </c>
      <c r="E166" s="28">
        <f t="shared" si="17"/>
        <v>0</v>
      </c>
      <c r="F166" s="29">
        <v>0</v>
      </c>
      <c r="G166" s="30">
        <f t="shared" si="18"/>
        <v>0</v>
      </c>
      <c r="H166" s="31">
        <f t="shared" si="19"/>
        <v>130922.22222222222</v>
      </c>
      <c r="I166" s="31"/>
      <c r="J166" s="59">
        <f t="shared" si="16"/>
        <v>0</v>
      </c>
      <c r="K166" s="63"/>
      <c r="L166" s="3"/>
      <c r="M166" s="3"/>
    </row>
    <row r="167" spans="1:13">
      <c r="A167" s="24">
        <v>8</v>
      </c>
      <c r="B167" s="25" t="s">
        <v>31</v>
      </c>
      <c r="C167" s="26"/>
      <c r="D167" s="27">
        <v>232931</v>
      </c>
      <c r="E167" s="28">
        <f t="shared" si="17"/>
        <v>0</v>
      </c>
      <c r="F167" s="29">
        <v>0</v>
      </c>
      <c r="G167" s="30">
        <f t="shared" si="18"/>
        <v>0</v>
      </c>
      <c r="H167" s="31">
        <f t="shared" si="19"/>
        <v>215676.85185185182</v>
      </c>
      <c r="I167" s="31"/>
      <c r="J167" s="59">
        <f t="shared" si="16"/>
        <v>0</v>
      </c>
      <c r="K167" s="63"/>
      <c r="L167" s="3"/>
      <c r="M167" s="3"/>
    </row>
    <row r="168" spans="1:13">
      <c r="A168" s="24">
        <v>9</v>
      </c>
      <c r="B168" s="36" t="s">
        <v>32</v>
      </c>
      <c r="C168" s="26"/>
      <c r="D168" s="27">
        <v>101534</v>
      </c>
      <c r="E168" s="28">
        <f t="shared" si="17"/>
        <v>0</v>
      </c>
      <c r="F168" s="29">
        <v>0</v>
      </c>
      <c r="G168" s="30">
        <f t="shared" si="18"/>
        <v>0</v>
      </c>
      <c r="H168" s="31">
        <f t="shared" si="19"/>
        <v>94012.962962962964</v>
      </c>
      <c r="I168" s="31"/>
      <c r="J168" s="59">
        <f t="shared" si="16"/>
        <v>0</v>
      </c>
      <c r="K168" s="63"/>
      <c r="L168" s="3"/>
      <c r="M168" s="3"/>
    </row>
    <row r="169" spans="1:13">
      <c r="A169" s="24">
        <v>10</v>
      </c>
      <c r="B169" s="36" t="s">
        <v>33</v>
      </c>
      <c r="C169" s="37"/>
      <c r="D169" s="33">
        <v>110148</v>
      </c>
      <c r="E169" s="28">
        <f t="shared" si="17"/>
        <v>0</v>
      </c>
      <c r="F169" s="29">
        <v>0</v>
      </c>
      <c r="G169" s="30">
        <f t="shared" si="18"/>
        <v>0</v>
      </c>
      <c r="H169" s="31">
        <f t="shared" si="19"/>
        <v>101988.88888888888</v>
      </c>
      <c r="I169" s="31"/>
      <c r="J169" s="59">
        <f t="shared" si="16"/>
        <v>0</v>
      </c>
      <c r="K169" s="63"/>
      <c r="L169" s="3"/>
      <c r="M169" s="3"/>
    </row>
    <row r="170" spans="1:13">
      <c r="A170" s="24">
        <v>11</v>
      </c>
      <c r="B170" s="25" t="s">
        <v>34</v>
      </c>
      <c r="C170" s="37">
        <v>3</v>
      </c>
      <c r="D170" s="27">
        <v>54198</v>
      </c>
      <c r="E170" s="28">
        <f t="shared" si="17"/>
        <v>162594</v>
      </c>
      <c r="F170" s="29">
        <v>0</v>
      </c>
      <c r="G170" s="30">
        <f t="shared" si="18"/>
        <v>162594</v>
      </c>
      <c r="H170" s="31">
        <f t="shared" si="19"/>
        <v>50183.333333333328</v>
      </c>
      <c r="I170" s="31"/>
      <c r="J170" s="59">
        <f t="shared" si="16"/>
        <v>150550</v>
      </c>
      <c r="K170" s="63"/>
      <c r="L170" s="3"/>
      <c r="M170" s="3"/>
    </row>
    <row r="171" spans="1:13">
      <c r="A171" s="24">
        <v>12</v>
      </c>
      <c r="B171" s="25" t="s">
        <v>35</v>
      </c>
      <c r="C171" s="37">
        <v>3</v>
      </c>
      <c r="D171" s="27">
        <v>49680</v>
      </c>
      <c r="E171" s="28">
        <f t="shared" si="17"/>
        <v>149040</v>
      </c>
      <c r="F171" s="29">
        <v>0</v>
      </c>
      <c r="G171" s="30">
        <f t="shared" si="18"/>
        <v>149040</v>
      </c>
      <c r="H171" s="31">
        <f t="shared" si="19"/>
        <v>46000</v>
      </c>
      <c r="I171" s="31"/>
      <c r="J171" s="59">
        <f t="shared" si="16"/>
        <v>138000</v>
      </c>
      <c r="K171" s="63"/>
      <c r="L171" s="3"/>
      <c r="M171" s="3"/>
    </row>
    <row r="172" spans="1:13">
      <c r="A172" s="24">
        <v>13</v>
      </c>
      <c r="B172" s="25" t="s">
        <v>36</v>
      </c>
      <c r="C172" s="37">
        <v>3</v>
      </c>
      <c r="D172" s="38">
        <v>64152</v>
      </c>
      <c r="E172" s="28">
        <f t="shared" si="17"/>
        <v>192456</v>
      </c>
      <c r="F172" s="29">
        <v>0</v>
      </c>
      <c r="G172" s="30">
        <f t="shared" si="18"/>
        <v>192456</v>
      </c>
      <c r="H172" s="31">
        <f t="shared" si="19"/>
        <v>59399.999999999993</v>
      </c>
      <c r="I172" s="31"/>
      <c r="J172" s="59">
        <f t="shared" si="16"/>
        <v>178199.99999999997</v>
      </c>
      <c r="K172" s="63"/>
      <c r="L172" s="3"/>
      <c r="M172" s="3"/>
    </row>
    <row r="173" spans="1:13">
      <c r="A173" s="24">
        <v>14</v>
      </c>
      <c r="B173" s="25" t="s">
        <v>37</v>
      </c>
      <c r="C173" s="37">
        <v>3</v>
      </c>
      <c r="D173" s="38">
        <v>65934</v>
      </c>
      <c r="E173" s="28">
        <f t="shared" si="17"/>
        <v>197802</v>
      </c>
      <c r="F173" s="29">
        <v>0</v>
      </c>
      <c r="G173" s="30">
        <f t="shared" si="18"/>
        <v>197802</v>
      </c>
      <c r="H173" s="31">
        <f t="shared" si="19"/>
        <v>61049.999999999993</v>
      </c>
      <c r="I173" s="31"/>
      <c r="J173" s="59">
        <f t="shared" si="16"/>
        <v>183149.99999999997</v>
      </c>
      <c r="K173" s="63"/>
      <c r="L173" s="3"/>
      <c r="M173" s="3"/>
    </row>
    <row r="174" spans="1:13">
      <c r="A174" s="24">
        <v>15</v>
      </c>
      <c r="B174" s="25" t="s">
        <v>38</v>
      </c>
      <c r="C174" s="37"/>
      <c r="D174" s="38">
        <v>76626</v>
      </c>
      <c r="E174" s="28">
        <f t="shared" si="17"/>
        <v>0</v>
      </c>
      <c r="F174" s="29">
        <v>0</v>
      </c>
      <c r="G174" s="30">
        <f t="shared" si="18"/>
        <v>0</v>
      </c>
      <c r="H174" s="31">
        <f t="shared" si="19"/>
        <v>70950</v>
      </c>
      <c r="I174" s="31"/>
      <c r="J174" s="59">
        <f t="shared" si="16"/>
        <v>0</v>
      </c>
      <c r="K174" s="63"/>
      <c r="L174" s="3"/>
      <c r="M174" s="3"/>
    </row>
    <row r="175" spans="1:13">
      <c r="A175" s="24">
        <v>16</v>
      </c>
      <c r="B175" s="25" t="s">
        <v>39</v>
      </c>
      <c r="C175" s="37">
        <v>3</v>
      </c>
      <c r="D175" s="38">
        <v>80190</v>
      </c>
      <c r="E175" s="28">
        <f t="shared" si="17"/>
        <v>240570</v>
      </c>
      <c r="F175" s="29">
        <v>0</v>
      </c>
      <c r="G175" s="30">
        <f t="shared" si="18"/>
        <v>240570</v>
      </c>
      <c r="H175" s="31">
        <f t="shared" si="19"/>
        <v>74250</v>
      </c>
      <c r="I175" s="31"/>
      <c r="J175" s="59">
        <f t="shared" si="16"/>
        <v>222750</v>
      </c>
      <c r="K175" s="63"/>
      <c r="L175" s="3"/>
      <c r="M175" s="3"/>
    </row>
    <row r="176" spans="1:13">
      <c r="A176" s="24">
        <v>17</v>
      </c>
      <c r="B176" s="25" t="s">
        <v>40</v>
      </c>
      <c r="C176" s="37"/>
      <c r="D176" s="38">
        <v>113832</v>
      </c>
      <c r="E176" s="28">
        <f t="shared" si="17"/>
        <v>0</v>
      </c>
      <c r="F176" s="29">
        <v>0</v>
      </c>
      <c r="G176" s="30">
        <f t="shared" si="18"/>
        <v>0</v>
      </c>
      <c r="H176" s="31">
        <f t="shared" si="19"/>
        <v>105400</v>
      </c>
      <c r="I176" s="31"/>
      <c r="J176" s="59">
        <f t="shared" si="16"/>
        <v>0</v>
      </c>
      <c r="K176" s="63"/>
      <c r="L176" s="3"/>
      <c r="M176" s="3"/>
    </row>
    <row r="177" spans="1:13">
      <c r="A177" s="24">
        <v>18</v>
      </c>
      <c r="B177" s="25" t="s">
        <v>41</v>
      </c>
      <c r="C177" s="37"/>
      <c r="D177" s="39">
        <v>98010</v>
      </c>
      <c r="E177" s="28">
        <f t="shared" si="17"/>
        <v>0</v>
      </c>
      <c r="F177" s="29">
        <v>0</v>
      </c>
      <c r="G177" s="30">
        <f t="shared" si="18"/>
        <v>0</v>
      </c>
      <c r="H177" s="31">
        <f t="shared" si="19"/>
        <v>90750</v>
      </c>
      <c r="I177" s="31"/>
      <c r="J177" s="59">
        <f t="shared" si="16"/>
        <v>0</v>
      </c>
      <c r="K177" s="63"/>
      <c r="L177" s="3"/>
      <c r="M177" s="3"/>
    </row>
    <row r="178" spans="1:13" ht="17.25">
      <c r="A178" s="40"/>
      <c r="B178" s="41" t="s">
        <v>42</v>
      </c>
      <c r="C178" s="42">
        <f>SUM(C160:C177)</f>
        <v>24</v>
      </c>
      <c r="D178" s="42"/>
      <c r="E178" s="43">
        <f>SUM(E160:E177)</f>
        <v>1824636</v>
      </c>
      <c r="F178" s="43"/>
      <c r="G178" s="44">
        <f>SUM(G160:G177)</f>
        <v>1824636</v>
      </c>
      <c r="H178" s="45"/>
      <c r="I178" s="45"/>
      <c r="J178" s="64">
        <f>SUM(J160:J177)</f>
        <v>1689477.7777777778</v>
      </c>
      <c r="K178" s="4"/>
      <c r="L178" s="4"/>
      <c r="M178" s="4"/>
    </row>
    <row r="179" spans="1:13" ht="31.5">
      <c r="A179" s="46"/>
      <c r="B179" s="47"/>
      <c r="C179" s="48"/>
      <c r="D179" s="48"/>
      <c r="E179" s="49"/>
      <c r="F179" s="49"/>
      <c r="G179" s="50"/>
      <c r="H179" s="5"/>
      <c r="I179" s="5"/>
      <c r="J179" s="75">
        <f>J178*0.08</f>
        <v>135158.22222222222</v>
      </c>
      <c r="K179" s="5"/>
      <c r="L179" s="5"/>
      <c r="M179" s="5"/>
    </row>
    <row r="180" spans="1:13" ht="31.5">
      <c r="A180" s="283" t="s">
        <v>43</v>
      </c>
      <c r="B180" s="283"/>
      <c r="C180" s="284" t="s">
        <v>44</v>
      </c>
      <c r="D180" s="284"/>
      <c r="E180" s="54"/>
      <c r="F180" s="54"/>
      <c r="G180" s="55" t="s">
        <v>45</v>
      </c>
      <c r="H180" s="6"/>
      <c r="I180" s="6"/>
      <c r="J180" s="76">
        <f>SUM(J178:J179)</f>
        <v>1824636</v>
      </c>
      <c r="K180" s="6"/>
      <c r="L180" s="6"/>
      <c r="M180" s="6"/>
    </row>
    <row r="185" spans="1:13" ht="15.75">
      <c r="A185" s="279" t="s">
        <v>0</v>
      </c>
      <c r="B185" s="279"/>
      <c r="C185" s="279"/>
      <c r="D185" s="279"/>
      <c r="E185" s="279"/>
      <c r="F185" s="279"/>
      <c r="G185" s="279"/>
      <c r="H185" s="1"/>
      <c r="I185" s="1"/>
      <c r="J185" s="131"/>
      <c r="K185" s="133"/>
      <c r="L185" s="1"/>
      <c r="M185" s="1"/>
    </row>
    <row r="186" spans="1:13" ht="15.75">
      <c r="A186" s="279" t="s">
        <v>1</v>
      </c>
      <c r="B186" s="279"/>
      <c r="C186" s="279"/>
      <c r="D186" s="279"/>
      <c r="E186" s="279"/>
      <c r="F186" s="279"/>
      <c r="G186" s="279"/>
      <c r="H186" s="1"/>
      <c r="I186" s="1"/>
      <c r="J186" s="189" t="s">
        <v>472</v>
      </c>
      <c r="K186" s="193"/>
      <c r="L186" s="193"/>
      <c r="M186" s="193"/>
    </row>
    <row r="187" spans="1:13" ht="15.75">
      <c r="A187" s="279" t="s">
        <v>2</v>
      </c>
      <c r="B187" s="279"/>
      <c r="C187" s="279"/>
      <c r="D187" s="279"/>
      <c r="E187" s="279"/>
      <c r="F187" s="279"/>
      <c r="G187" s="279"/>
      <c r="H187" s="1"/>
      <c r="I187" s="1"/>
      <c r="J187" s="193" t="s">
        <v>473</v>
      </c>
      <c r="K187" s="1"/>
      <c r="L187" s="1"/>
      <c r="M187" s="1"/>
    </row>
    <row r="188" spans="1:13" ht="15.75">
      <c r="A188" s="279" t="s">
        <v>4</v>
      </c>
      <c r="B188" s="279"/>
      <c r="C188" s="279"/>
      <c r="D188" s="279"/>
      <c r="E188" s="279"/>
      <c r="F188" s="279"/>
      <c r="G188" s="279"/>
      <c r="H188" s="1"/>
      <c r="I188" s="1"/>
      <c r="J188" s="131" t="s">
        <v>474</v>
      </c>
      <c r="K188" s="133"/>
      <c r="L188" s="1"/>
      <c r="M188" s="1"/>
    </row>
    <row r="189" spans="1:13" ht="15.75">
      <c r="A189" s="280" t="s">
        <v>6</v>
      </c>
      <c r="B189" s="280"/>
      <c r="C189" s="280"/>
      <c r="D189" s="280"/>
      <c r="E189" s="280"/>
      <c r="F189" s="280"/>
      <c r="G189" s="280"/>
      <c r="H189" s="1"/>
      <c r="I189" s="1"/>
      <c r="J189" s="131" t="s">
        <v>475</v>
      </c>
      <c r="K189" s="133"/>
      <c r="L189" s="1"/>
      <c r="M189" s="1"/>
    </row>
    <row r="190" spans="1:13" ht="27.75">
      <c r="A190" s="9"/>
      <c r="B190" s="9"/>
      <c r="C190" s="281" t="s">
        <v>1227</v>
      </c>
      <c r="D190" s="281"/>
      <c r="E190" s="281"/>
      <c r="F190" s="281"/>
      <c r="G190" s="281"/>
      <c r="H190" s="2"/>
      <c r="I190" s="2"/>
      <c r="J190" s="131" t="s">
        <v>476</v>
      </c>
      <c r="K190" s="2"/>
      <c r="L190" s="2"/>
      <c r="M190" s="2"/>
    </row>
    <row r="191" spans="1:13" ht="15.75">
      <c r="A191" s="11" t="s">
        <v>8</v>
      </c>
      <c r="B191" s="12"/>
      <c r="C191" s="13"/>
      <c r="D191" s="286"/>
      <c r="E191" s="286"/>
      <c r="F191" s="286"/>
      <c r="G191" s="286"/>
      <c r="H191" s="68"/>
      <c r="I191" s="68"/>
      <c r="J191" s="71" t="s">
        <v>477</v>
      </c>
      <c r="K191" s="1"/>
      <c r="L191" s="1"/>
      <c r="M191" s="1"/>
    </row>
    <row r="192" spans="1:13" ht="15.75">
      <c r="A192" s="11" t="s">
        <v>9</v>
      </c>
      <c r="B192" s="306"/>
      <c r="C192" s="306"/>
      <c r="D192" s="306"/>
      <c r="E192" s="306"/>
      <c r="F192" s="11"/>
      <c r="G192" s="16"/>
      <c r="H192" s="11"/>
      <c r="I192" s="11"/>
      <c r="J192" s="194" t="s">
        <v>479</v>
      </c>
      <c r="K192" s="74"/>
      <c r="L192" s="1"/>
      <c r="M192" s="1"/>
    </row>
    <row r="193" spans="1:13" ht="15.75">
      <c r="A193" s="11" t="s">
        <v>11</v>
      </c>
      <c r="B193" s="306" t="s">
        <v>1304</v>
      </c>
      <c r="C193" s="306"/>
      <c r="D193" s="306"/>
      <c r="E193" s="306"/>
      <c r="F193" s="263"/>
      <c r="G193" s="19" t="s">
        <v>13</v>
      </c>
      <c r="H193" s="1"/>
      <c r="I193" s="1"/>
      <c r="J193" s="71" t="s">
        <v>480</v>
      </c>
      <c r="K193" s="1"/>
      <c r="L193" s="1"/>
      <c r="M193" s="1"/>
    </row>
    <row r="194" spans="1:13" ht="15.75">
      <c r="A194" s="11"/>
      <c r="B194" s="264"/>
      <c r="C194" s="264"/>
      <c r="D194" s="264"/>
      <c r="E194" s="264"/>
      <c r="F194" s="263"/>
      <c r="G194" s="19"/>
      <c r="H194" s="1"/>
      <c r="I194" s="1"/>
      <c r="J194" s="71" t="s">
        <v>484</v>
      </c>
      <c r="K194" s="1"/>
      <c r="L194" s="1"/>
      <c r="M194" s="1"/>
    </row>
    <row r="195" spans="1:13" ht="15.75">
      <c r="A195" s="190" t="s">
        <v>14</v>
      </c>
      <c r="B195" s="190" t="s">
        <v>16</v>
      </c>
      <c r="C195" s="190" t="s">
        <v>17</v>
      </c>
      <c r="D195" s="191" t="s">
        <v>18</v>
      </c>
      <c r="E195" s="192" t="s">
        <v>19</v>
      </c>
      <c r="F195" s="192" t="s">
        <v>20</v>
      </c>
      <c r="G195" s="190" t="s">
        <v>21</v>
      </c>
      <c r="H195" s="307" t="s">
        <v>1305</v>
      </c>
      <c r="I195" s="308"/>
      <c r="J195" s="308"/>
      <c r="K195" s="308"/>
      <c r="L195" s="308"/>
      <c r="M195" s="1"/>
    </row>
    <row r="196" spans="1:13">
      <c r="A196" s="24">
        <v>1</v>
      </c>
      <c r="B196" s="25" t="s">
        <v>23</v>
      </c>
      <c r="C196" s="26"/>
      <c r="D196" s="27">
        <v>79305</v>
      </c>
      <c r="E196" s="28">
        <f>D196*C196</f>
        <v>0</v>
      </c>
      <c r="F196" s="29">
        <v>0</v>
      </c>
      <c r="G196" s="30">
        <f>E196-E196*F196</f>
        <v>0</v>
      </c>
      <c r="H196" s="31">
        <f>D196/1.08</f>
        <v>73430.555555555547</v>
      </c>
      <c r="I196" s="31"/>
      <c r="J196" s="59">
        <f t="shared" ref="J196:J213" si="20">H196*C196</f>
        <v>0</v>
      </c>
      <c r="K196" s="63"/>
      <c r="L196" s="3"/>
      <c r="M196" s="3"/>
    </row>
    <row r="197" spans="1:13">
      <c r="A197" s="24">
        <v>2</v>
      </c>
      <c r="B197" s="25" t="s">
        <v>25</v>
      </c>
      <c r="C197" s="32"/>
      <c r="D197" s="33">
        <v>128591</v>
      </c>
      <c r="E197" s="28">
        <f t="shared" ref="E197:E213" si="21">D197*C197</f>
        <v>0</v>
      </c>
      <c r="F197" s="29">
        <v>0</v>
      </c>
      <c r="G197" s="30">
        <f t="shared" ref="G197:G213" si="22">E197-E197*F197</f>
        <v>0</v>
      </c>
      <c r="H197" s="31">
        <f t="shared" ref="H197:H213" si="23">D197/1.08</f>
        <v>119065.74074074073</v>
      </c>
      <c r="I197" s="31"/>
      <c r="J197" s="59">
        <f t="shared" si="20"/>
        <v>0</v>
      </c>
      <c r="K197" s="63"/>
      <c r="L197" s="3"/>
      <c r="M197" s="3"/>
    </row>
    <row r="198" spans="1:13">
      <c r="A198" s="24">
        <v>3</v>
      </c>
      <c r="B198" s="25" t="s">
        <v>26</v>
      </c>
      <c r="C198" s="34"/>
      <c r="D198" s="27">
        <v>60043</v>
      </c>
      <c r="E198" s="28">
        <f t="shared" si="21"/>
        <v>0</v>
      </c>
      <c r="F198" s="29">
        <v>0</v>
      </c>
      <c r="G198" s="30">
        <f t="shared" si="22"/>
        <v>0</v>
      </c>
      <c r="H198" s="31">
        <f t="shared" si="23"/>
        <v>55595.370370370365</v>
      </c>
      <c r="I198" s="31"/>
      <c r="J198" s="59" t="s">
        <v>534</v>
      </c>
      <c r="K198" s="63"/>
      <c r="L198" s="3"/>
      <c r="M198" s="3"/>
    </row>
    <row r="199" spans="1:13">
      <c r="A199" s="24">
        <v>4</v>
      </c>
      <c r="B199" s="25" t="s">
        <v>27</v>
      </c>
      <c r="C199" s="35"/>
      <c r="D199" s="27">
        <v>115781</v>
      </c>
      <c r="E199" s="28">
        <f t="shared" si="21"/>
        <v>0</v>
      </c>
      <c r="F199" s="29">
        <v>0</v>
      </c>
      <c r="G199" s="30">
        <f t="shared" si="22"/>
        <v>0</v>
      </c>
      <c r="H199" s="31">
        <f t="shared" si="23"/>
        <v>107204.62962962962</v>
      </c>
      <c r="I199" s="31"/>
      <c r="J199" s="59">
        <f t="shared" si="20"/>
        <v>0</v>
      </c>
      <c r="K199" s="63"/>
      <c r="L199" s="3"/>
      <c r="M199" s="3"/>
    </row>
    <row r="200" spans="1:13">
      <c r="A200" s="24">
        <v>5</v>
      </c>
      <c r="B200" s="25" t="s">
        <v>28</v>
      </c>
      <c r="C200" s="32">
        <v>3</v>
      </c>
      <c r="D200" s="27">
        <v>119943</v>
      </c>
      <c r="E200" s="28">
        <f t="shared" si="21"/>
        <v>359829</v>
      </c>
      <c r="F200" s="29">
        <v>0</v>
      </c>
      <c r="G200" s="30">
        <f t="shared" si="22"/>
        <v>359829</v>
      </c>
      <c r="H200" s="31">
        <f t="shared" si="23"/>
        <v>111058.33333333333</v>
      </c>
      <c r="I200" s="31"/>
      <c r="J200" s="59">
        <f t="shared" si="20"/>
        <v>333175</v>
      </c>
      <c r="K200" s="63"/>
      <c r="L200" s="3"/>
      <c r="M200" s="3"/>
    </row>
    <row r="201" spans="1:13">
      <c r="A201" s="24">
        <v>6</v>
      </c>
      <c r="B201" s="25" t="s">
        <v>29</v>
      </c>
      <c r="C201" s="26"/>
      <c r="D201" s="27">
        <v>94810</v>
      </c>
      <c r="E201" s="28">
        <f t="shared" si="21"/>
        <v>0</v>
      </c>
      <c r="F201" s="29">
        <v>0</v>
      </c>
      <c r="G201" s="30">
        <f t="shared" si="22"/>
        <v>0</v>
      </c>
      <c r="H201" s="31">
        <f t="shared" si="23"/>
        <v>87787.037037037036</v>
      </c>
      <c r="I201" s="31"/>
      <c r="J201" s="59">
        <f t="shared" si="20"/>
        <v>0</v>
      </c>
      <c r="K201" s="63"/>
      <c r="L201" s="3"/>
      <c r="M201" s="3"/>
    </row>
    <row r="202" spans="1:13">
      <c r="A202" s="24">
        <v>7</v>
      </c>
      <c r="B202" s="25" t="s">
        <v>30</v>
      </c>
      <c r="C202" s="34"/>
      <c r="D202" s="27">
        <v>141396</v>
      </c>
      <c r="E202" s="28">
        <f t="shared" si="21"/>
        <v>0</v>
      </c>
      <c r="F202" s="29">
        <v>0</v>
      </c>
      <c r="G202" s="30">
        <f t="shared" si="22"/>
        <v>0</v>
      </c>
      <c r="H202" s="31">
        <f t="shared" si="23"/>
        <v>130922.22222222222</v>
      </c>
      <c r="I202" s="31"/>
      <c r="J202" s="59">
        <f t="shared" si="20"/>
        <v>0</v>
      </c>
      <c r="K202" s="63"/>
      <c r="L202" s="3"/>
      <c r="M202" s="3"/>
    </row>
    <row r="203" spans="1:13">
      <c r="A203" s="24">
        <v>8</v>
      </c>
      <c r="B203" s="25" t="s">
        <v>31</v>
      </c>
      <c r="C203" s="26"/>
      <c r="D203" s="27">
        <v>232931</v>
      </c>
      <c r="E203" s="28">
        <f t="shared" si="21"/>
        <v>0</v>
      </c>
      <c r="F203" s="29">
        <v>0</v>
      </c>
      <c r="G203" s="30">
        <f t="shared" si="22"/>
        <v>0</v>
      </c>
      <c r="H203" s="31">
        <f t="shared" si="23"/>
        <v>215676.85185185182</v>
      </c>
      <c r="I203" s="31"/>
      <c r="J203" s="59">
        <f t="shared" si="20"/>
        <v>0</v>
      </c>
      <c r="K203" s="63"/>
      <c r="L203" s="3"/>
      <c r="M203" s="3"/>
    </row>
    <row r="204" spans="1:13">
      <c r="A204" s="24">
        <v>9</v>
      </c>
      <c r="B204" s="36" t="s">
        <v>32</v>
      </c>
      <c r="C204" s="26"/>
      <c r="D204" s="27">
        <v>101534</v>
      </c>
      <c r="E204" s="28">
        <f t="shared" si="21"/>
        <v>0</v>
      </c>
      <c r="F204" s="29">
        <v>0</v>
      </c>
      <c r="G204" s="30">
        <f t="shared" si="22"/>
        <v>0</v>
      </c>
      <c r="H204" s="31">
        <f t="shared" si="23"/>
        <v>94012.962962962964</v>
      </c>
      <c r="I204" s="31"/>
      <c r="J204" s="59">
        <f t="shared" si="20"/>
        <v>0</v>
      </c>
      <c r="K204" s="63"/>
      <c r="L204" s="3"/>
      <c r="M204" s="3"/>
    </row>
    <row r="205" spans="1:13">
      <c r="A205" s="24">
        <v>10</v>
      </c>
      <c r="B205" s="36" t="s">
        <v>33</v>
      </c>
      <c r="C205" s="37"/>
      <c r="D205" s="33">
        <v>110148</v>
      </c>
      <c r="E205" s="28">
        <f t="shared" si="21"/>
        <v>0</v>
      </c>
      <c r="F205" s="29">
        <v>0</v>
      </c>
      <c r="G205" s="30">
        <f t="shared" si="22"/>
        <v>0</v>
      </c>
      <c r="H205" s="31">
        <f t="shared" si="23"/>
        <v>101988.88888888888</v>
      </c>
      <c r="I205" s="31"/>
      <c r="J205" s="59">
        <f t="shared" si="20"/>
        <v>0</v>
      </c>
      <c r="K205" s="63"/>
      <c r="L205" s="3"/>
      <c r="M205" s="3"/>
    </row>
    <row r="206" spans="1:13">
      <c r="A206" s="24">
        <v>11</v>
      </c>
      <c r="B206" s="25" t="s">
        <v>34</v>
      </c>
      <c r="C206" s="37"/>
      <c r="D206" s="27">
        <v>54198</v>
      </c>
      <c r="E206" s="28">
        <f t="shared" si="21"/>
        <v>0</v>
      </c>
      <c r="F206" s="29">
        <v>0</v>
      </c>
      <c r="G206" s="30">
        <f t="shared" si="22"/>
        <v>0</v>
      </c>
      <c r="H206" s="31">
        <f t="shared" si="23"/>
        <v>50183.333333333328</v>
      </c>
      <c r="I206" s="31"/>
      <c r="J206" s="59">
        <f t="shared" si="20"/>
        <v>0</v>
      </c>
      <c r="K206" s="63"/>
      <c r="L206" s="3"/>
      <c r="M206" s="3"/>
    </row>
    <row r="207" spans="1:13">
      <c r="A207" s="24">
        <v>12</v>
      </c>
      <c r="B207" s="25" t="s">
        <v>35</v>
      </c>
      <c r="C207" s="37">
        <v>2</v>
      </c>
      <c r="D207" s="27">
        <v>49680</v>
      </c>
      <c r="E207" s="28">
        <f t="shared" si="21"/>
        <v>99360</v>
      </c>
      <c r="F207" s="29">
        <v>0</v>
      </c>
      <c r="G207" s="30">
        <f t="shared" si="22"/>
        <v>99360</v>
      </c>
      <c r="H207" s="31">
        <f t="shared" si="23"/>
        <v>46000</v>
      </c>
      <c r="I207" s="31"/>
      <c r="J207" s="59">
        <f t="shared" si="20"/>
        <v>92000</v>
      </c>
      <c r="K207" s="63"/>
      <c r="L207" s="3"/>
      <c r="M207" s="3"/>
    </row>
    <row r="208" spans="1:13">
      <c r="A208" s="24">
        <v>13</v>
      </c>
      <c r="B208" s="25" t="s">
        <v>36</v>
      </c>
      <c r="C208" s="37"/>
      <c r="D208" s="38">
        <v>64152</v>
      </c>
      <c r="E208" s="28">
        <f t="shared" si="21"/>
        <v>0</v>
      </c>
      <c r="F208" s="29">
        <v>0</v>
      </c>
      <c r="G208" s="30">
        <f t="shared" si="22"/>
        <v>0</v>
      </c>
      <c r="H208" s="31">
        <f t="shared" si="23"/>
        <v>59399.999999999993</v>
      </c>
      <c r="I208" s="31"/>
      <c r="J208" s="59">
        <f t="shared" si="20"/>
        <v>0</v>
      </c>
      <c r="K208" s="63"/>
      <c r="L208" s="3"/>
      <c r="M208" s="3"/>
    </row>
    <row r="209" spans="1:13">
      <c r="A209" s="24">
        <v>14</v>
      </c>
      <c r="B209" s="25" t="s">
        <v>37</v>
      </c>
      <c r="C209" s="37"/>
      <c r="D209" s="38">
        <v>65934</v>
      </c>
      <c r="E209" s="28">
        <f t="shared" si="21"/>
        <v>0</v>
      </c>
      <c r="F209" s="29">
        <v>0</v>
      </c>
      <c r="G209" s="30">
        <f t="shared" si="22"/>
        <v>0</v>
      </c>
      <c r="H209" s="31">
        <f t="shared" si="23"/>
        <v>61049.999999999993</v>
      </c>
      <c r="I209" s="31"/>
      <c r="J209" s="59">
        <f t="shared" si="20"/>
        <v>0</v>
      </c>
      <c r="K209" s="63"/>
      <c r="L209" s="3"/>
      <c r="M209" s="3"/>
    </row>
    <row r="210" spans="1:13">
      <c r="A210" s="24">
        <v>15</v>
      </c>
      <c r="B210" s="25" t="s">
        <v>38</v>
      </c>
      <c r="C210" s="37"/>
      <c r="D210" s="38">
        <v>76626</v>
      </c>
      <c r="E210" s="28">
        <f t="shared" si="21"/>
        <v>0</v>
      </c>
      <c r="F210" s="29">
        <v>0</v>
      </c>
      <c r="G210" s="30">
        <f t="shared" si="22"/>
        <v>0</v>
      </c>
      <c r="H210" s="31">
        <f t="shared" si="23"/>
        <v>70950</v>
      </c>
      <c r="I210" s="31"/>
      <c r="J210" s="59">
        <f t="shared" si="20"/>
        <v>0</v>
      </c>
      <c r="K210" s="63"/>
      <c r="L210" s="3"/>
      <c r="M210" s="3"/>
    </row>
    <row r="211" spans="1:13">
      <c r="A211" s="24">
        <v>16</v>
      </c>
      <c r="B211" s="25" t="s">
        <v>39</v>
      </c>
      <c r="C211" s="37"/>
      <c r="D211" s="38">
        <v>80190</v>
      </c>
      <c r="E211" s="28">
        <f t="shared" si="21"/>
        <v>0</v>
      </c>
      <c r="F211" s="29">
        <v>0</v>
      </c>
      <c r="G211" s="30">
        <f t="shared" si="22"/>
        <v>0</v>
      </c>
      <c r="H211" s="31">
        <f t="shared" si="23"/>
        <v>74250</v>
      </c>
      <c r="I211" s="31"/>
      <c r="J211" s="59">
        <f t="shared" si="20"/>
        <v>0</v>
      </c>
      <c r="K211" s="63"/>
      <c r="L211" s="3"/>
      <c r="M211" s="3"/>
    </row>
    <row r="212" spans="1:13">
      <c r="A212" s="24">
        <v>17</v>
      </c>
      <c r="B212" s="25" t="s">
        <v>40</v>
      </c>
      <c r="C212" s="37"/>
      <c r="D212" s="38">
        <v>113832</v>
      </c>
      <c r="E212" s="28">
        <f t="shared" si="21"/>
        <v>0</v>
      </c>
      <c r="F212" s="29">
        <v>0</v>
      </c>
      <c r="G212" s="30">
        <f t="shared" si="22"/>
        <v>0</v>
      </c>
      <c r="H212" s="31">
        <f t="shared" si="23"/>
        <v>105400</v>
      </c>
      <c r="I212" s="31"/>
      <c r="J212" s="59">
        <f t="shared" si="20"/>
        <v>0</v>
      </c>
      <c r="K212" s="63"/>
      <c r="L212" s="3"/>
      <c r="M212" s="3"/>
    </row>
    <row r="213" spans="1:13">
      <c r="A213" s="24">
        <v>18</v>
      </c>
      <c r="B213" s="25" t="s">
        <v>41</v>
      </c>
      <c r="C213" s="37"/>
      <c r="D213" s="39">
        <v>98010</v>
      </c>
      <c r="E213" s="28">
        <f t="shared" si="21"/>
        <v>0</v>
      </c>
      <c r="F213" s="29">
        <v>0</v>
      </c>
      <c r="G213" s="30">
        <f t="shared" si="22"/>
        <v>0</v>
      </c>
      <c r="H213" s="31">
        <f t="shared" si="23"/>
        <v>90750</v>
      </c>
      <c r="I213" s="31"/>
      <c r="J213" s="59">
        <f t="shared" si="20"/>
        <v>0</v>
      </c>
      <c r="K213" s="63"/>
      <c r="L213" s="3"/>
      <c r="M213" s="3"/>
    </row>
    <row r="214" spans="1:13" ht="17.25">
      <c r="A214" s="40"/>
      <c r="B214" s="41" t="s">
        <v>42</v>
      </c>
      <c r="C214" s="42">
        <f>SUM(C196:C213)</f>
        <v>5</v>
      </c>
      <c r="D214" s="42"/>
      <c r="E214" s="43">
        <f>SUM(E196:E213)</f>
        <v>459189</v>
      </c>
      <c r="F214" s="43"/>
      <c r="G214" s="44">
        <f>SUM(G196:G213)</f>
        <v>459189</v>
      </c>
      <c r="H214" s="45"/>
      <c r="I214" s="45"/>
      <c r="J214" s="64">
        <f>SUM(J196:J213)</f>
        <v>425175</v>
      </c>
      <c r="K214" s="4"/>
      <c r="L214" s="4"/>
      <c r="M214" s="4"/>
    </row>
    <row r="215" spans="1:13" ht="31.5">
      <c r="A215" s="46"/>
      <c r="B215" s="47"/>
      <c r="C215" s="48"/>
      <c r="D215" s="48"/>
      <c r="E215" s="49"/>
      <c r="F215" s="49"/>
      <c r="G215" s="50"/>
      <c r="H215" s="5"/>
      <c r="I215" s="5"/>
      <c r="J215" s="75">
        <f>J214*0.08</f>
        <v>34014</v>
      </c>
      <c r="K215" s="5"/>
      <c r="L215" s="5"/>
      <c r="M215" s="5"/>
    </row>
    <row r="216" spans="1:13" ht="31.5">
      <c r="A216" s="283" t="s">
        <v>43</v>
      </c>
      <c r="B216" s="283"/>
      <c r="C216" s="284" t="s">
        <v>44</v>
      </c>
      <c r="D216" s="284"/>
      <c r="E216" s="54"/>
      <c r="F216" s="54"/>
      <c r="G216" s="55" t="s">
        <v>45</v>
      </c>
      <c r="H216" s="6"/>
      <c r="I216" s="6"/>
      <c r="J216" s="76">
        <f>SUM(J214:J215)</f>
        <v>459189</v>
      </c>
      <c r="K216" s="6"/>
      <c r="L216" s="6"/>
      <c r="M216" s="6"/>
    </row>
    <row r="222" spans="1:13" ht="15.75">
      <c r="A222" s="279" t="s">
        <v>0</v>
      </c>
      <c r="B222" s="279"/>
      <c r="C222" s="279"/>
      <c r="D222" s="279"/>
      <c r="E222" s="279"/>
      <c r="F222" s="279"/>
      <c r="G222" s="279"/>
      <c r="H222" s="1"/>
      <c r="I222" s="1"/>
      <c r="J222" s="131"/>
      <c r="K222" s="133"/>
      <c r="L222" s="1"/>
      <c r="M222" s="1"/>
    </row>
    <row r="223" spans="1:13" ht="15.75">
      <c r="A223" s="279" t="s">
        <v>1</v>
      </c>
      <c r="B223" s="279"/>
      <c r="C223" s="279"/>
      <c r="D223" s="279"/>
      <c r="E223" s="279"/>
      <c r="F223" s="279"/>
      <c r="G223" s="279"/>
      <c r="H223" s="1"/>
      <c r="I223" s="1"/>
      <c r="J223" s="189" t="s">
        <v>472</v>
      </c>
      <c r="K223" s="193"/>
      <c r="L223" s="193"/>
      <c r="M223" s="193"/>
    </row>
    <row r="224" spans="1:13" ht="15.75">
      <c r="A224" s="279" t="s">
        <v>2</v>
      </c>
      <c r="B224" s="279"/>
      <c r="C224" s="279"/>
      <c r="D224" s="279"/>
      <c r="E224" s="279"/>
      <c r="F224" s="279"/>
      <c r="G224" s="279"/>
      <c r="H224" s="1"/>
      <c r="I224" s="1"/>
      <c r="J224" s="193" t="s">
        <v>473</v>
      </c>
      <c r="K224" s="1"/>
      <c r="L224" s="1"/>
      <c r="M224" s="1"/>
    </row>
    <row r="225" spans="1:13" ht="15.75">
      <c r="A225" s="279" t="s">
        <v>4</v>
      </c>
      <c r="B225" s="279"/>
      <c r="C225" s="279"/>
      <c r="D225" s="279"/>
      <c r="E225" s="279"/>
      <c r="F225" s="279"/>
      <c r="G225" s="279"/>
      <c r="H225" s="1"/>
      <c r="I225" s="1"/>
      <c r="J225" s="131" t="s">
        <v>474</v>
      </c>
      <c r="K225" s="133"/>
      <c r="L225" s="1"/>
      <c r="M225" s="1"/>
    </row>
    <row r="226" spans="1:13" ht="15.75">
      <c r="A226" s="280" t="s">
        <v>6</v>
      </c>
      <c r="B226" s="280"/>
      <c r="C226" s="280"/>
      <c r="D226" s="280"/>
      <c r="E226" s="280"/>
      <c r="F226" s="280"/>
      <c r="G226" s="280"/>
      <c r="H226" s="1"/>
      <c r="I226" s="1"/>
      <c r="J226" s="131" t="s">
        <v>475</v>
      </c>
      <c r="K226" s="133"/>
      <c r="L226" s="1"/>
      <c r="M226" s="1"/>
    </row>
    <row r="227" spans="1:13" ht="27.75">
      <c r="A227" s="9"/>
      <c r="B227" s="9"/>
      <c r="C227" s="281" t="s">
        <v>1227</v>
      </c>
      <c r="D227" s="281"/>
      <c r="E227" s="281"/>
      <c r="F227" s="281"/>
      <c r="G227" s="281"/>
      <c r="H227" s="2"/>
      <c r="I227" s="2"/>
      <c r="J227" s="131" t="s">
        <v>476</v>
      </c>
      <c r="K227" s="2"/>
      <c r="L227" s="2"/>
      <c r="M227" s="2"/>
    </row>
    <row r="228" spans="1:13" ht="15.75">
      <c r="A228" s="11" t="s">
        <v>8</v>
      </c>
      <c r="B228" s="12"/>
      <c r="C228" s="13"/>
      <c r="D228" s="286"/>
      <c r="E228" s="286"/>
      <c r="F228" s="286"/>
      <c r="G228" s="286"/>
      <c r="H228" s="68"/>
      <c r="I228" s="68"/>
      <c r="J228" s="71" t="s">
        <v>477</v>
      </c>
      <c r="K228" s="1"/>
      <c r="L228" s="1"/>
      <c r="M228" s="1"/>
    </row>
    <row r="229" spans="1:13" ht="15.75">
      <c r="A229" s="11" t="s">
        <v>9</v>
      </c>
      <c r="B229" s="306"/>
      <c r="C229" s="306"/>
      <c r="D229" s="306"/>
      <c r="E229" s="306"/>
      <c r="F229" s="11"/>
      <c r="G229" s="16"/>
      <c r="H229" s="11"/>
      <c r="I229" s="11"/>
      <c r="J229" s="194" t="s">
        <v>479</v>
      </c>
      <c r="K229" s="74"/>
      <c r="L229" s="1"/>
      <c r="M229" s="1"/>
    </row>
    <row r="230" spans="1:13" ht="15.75">
      <c r="A230" s="11" t="s">
        <v>11</v>
      </c>
      <c r="B230" s="306"/>
      <c r="C230" s="306"/>
      <c r="D230" s="306"/>
      <c r="E230" s="306"/>
      <c r="F230" s="268"/>
      <c r="G230" s="19" t="s">
        <v>13</v>
      </c>
      <c r="H230" s="1"/>
      <c r="I230" s="1"/>
      <c r="J230" s="71" t="s">
        <v>480</v>
      </c>
      <c r="K230" s="1"/>
      <c r="L230" s="1"/>
      <c r="M230" s="1"/>
    </row>
    <row r="231" spans="1:13" ht="15.75">
      <c r="A231" s="11"/>
      <c r="B231" s="269"/>
      <c r="C231" s="269"/>
      <c r="D231" s="269"/>
      <c r="E231" s="269"/>
      <c r="F231" s="268"/>
      <c r="G231" s="19"/>
      <c r="H231" s="1"/>
      <c r="I231" s="1"/>
      <c r="J231" s="71" t="s">
        <v>484</v>
      </c>
      <c r="K231" s="1"/>
      <c r="L231" s="1"/>
      <c r="M231" s="1"/>
    </row>
    <row r="232" spans="1:13" ht="15.75">
      <c r="A232" s="190" t="s">
        <v>14</v>
      </c>
      <c r="B232" s="190" t="s">
        <v>16</v>
      </c>
      <c r="C232" s="190" t="s">
        <v>17</v>
      </c>
      <c r="D232" s="191" t="s">
        <v>18</v>
      </c>
      <c r="E232" s="192" t="s">
        <v>19</v>
      </c>
      <c r="F232" s="192" t="s">
        <v>20</v>
      </c>
      <c r="G232" s="190" t="s">
        <v>21</v>
      </c>
      <c r="H232" s="307"/>
      <c r="I232" s="308"/>
      <c r="J232" s="308"/>
      <c r="K232" s="308"/>
      <c r="L232" s="308"/>
      <c r="M232" s="1"/>
    </row>
    <row r="233" spans="1:13">
      <c r="A233" s="24">
        <v>1</v>
      </c>
      <c r="B233" s="25" t="s">
        <v>23</v>
      </c>
      <c r="C233" s="26"/>
      <c r="D233" s="27">
        <v>79305</v>
      </c>
      <c r="E233" s="28">
        <f>D233*C233</f>
        <v>0</v>
      </c>
      <c r="F233" s="29">
        <v>0</v>
      </c>
      <c r="G233" s="30">
        <f>E233-E233*F233</f>
        <v>0</v>
      </c>
      <c r="H233" s="31">
        <f>D233/1.08</f>
        <v>73430.555555555547</v>
      </c>
      <c r="I233" s="31"/>
      <c r="J233" s="59">
        <f t="shared" ref="J233:J234" si="24">H233*C233</f>
        <v>0</v>
      </c>
      <c r="K233" s="63"/>
      <c r="L233" s="3"/>
      <c r="M233" s="3"/>
    </row>
    <row r="234" spans="1:13">
      <c r="A234" s="24">
        <v>2</v>
      </c>
      <c r="B234" s="25" t="s">
        <v>25</v>
      </c>
      <c r="C234" s="32"/>
      <c r="D234" s="33">
        <v>128591</v>
      </c>
      <c r="E234" s="28">
        <f t="shared" ref="E234:E250" si="25">D234*C234</f>
        <v>0</v>
      </c>
      <c r="F234" s="29">
        <v>0</v>
      </c>
      <c r="G234" s="30">
        <f t="shared" ref="G234:G250" si="26">E234-E234*F234</f>
        <v>0</v>
      </c>
      <c r="H234" s="31">
        <f t="shared" ref="H234:H250" si="27">D234/1.08</f>
        <v>119065.74074074073</v>
      </c>
      <c r="I234" s="31"/>
      <c r="J234" s="59">
        <f t="shared" si="24"/>
        <v>0</v>
      </c>
      <c r="K234" s="63"/>
      <c r="L234" s="3"/>
      <c r="M234" s="3"/>
    </row>
    <row r="235" spans="1:13">
      <c r="A235" s="24">
        <v>3</v>
      </c>
      <c r="B235" s="25" t="s">
        <v>26</v>
      </c>
      <c r="C235" s="34"/>
      <c r="D235" s="27">
        <v>60043</v>
      </c>
      <c r="E235" s="28">
        <f t="shared" si="25"/>
        <v>0</v>
      </c>
      <c r="F235" s="29">
        <v>0</v>
      </c>
      <c r="G235" s="30">
        <f t="shared" si="26"/>
        <v>0</v>
      </c>
      <c r="H235" s="31">
        <f t="shared" si="27"/>
        <v>55595.370370370365</v>
      </c>
      <c r="I235" s="31"/>
      <c r="J235" s="59" t="s">
        <v>534</v>
      </c>
      <c r="K235" s="63"/>
      <c r="L235" s="3"/>
      <c r="M235" s="3"/>
    </row>
    <row r="236" spans="1:13">
      <c r="A236" s="24">
        <v>4</v>
      </c>
      <c r="B236" s="25" t="s">
        <v>27</v>
      </c>
      <c r="C236" s="35"/>
      <c r="D236" s="27">
        <v>115781</v>
      </c>
      <c r="E236" s="28">
        <f t="shared" si="25"/>
        <v>0</v>
      </c>
      <c r="F236" s="29">
        <v>0</v>
      </c>
      <c r="G236" s="30">
        <f t="shared" si="26"/>
        <v>0</v>
      </c>
      <c r="H236" s="31">
        <f t="shared" si="27"/>
        <v>107204.62962962962</v>
      </c>
      <c r="I236" s="31"/>
      <c r="J236" s="59">
        <f t="shared" ref="J236:J250" si="28">H236*C236</f>
        <v>0</v>
      </c>
      <c r="K236" s="63"/>
      <c r="L236" s="3"/>
      <c r="M236" s="3"/>
    </row>
    <row r="237" spans="1:13">
      <c r="A237" s="24">
        <v>5</v>
      </c>
      <c r="B237" s="25" t="s">
        <v>28</v>
      </c>
      <c r="C237" s="32"/>
      <c r="D237" s="27">
        <v>119943</v>
      </c>
      <c r="E237" s="28">
        <f t="shared" si="25"/>
        <v>0</v>
      </c>
      <c r="F237" s="29">
        <v>0</v>
      </c>
      <c r="G237" s="30">
        <f t="shared" si="26"/>
        <v>0</v>
      </c>
      <c r="H237" s="31">
        <f t="shared" si="27"/>
        <v>111058.33333333333</v>
      </c>
      <c r="I237" s="31"/>
      <c r="J237" s="59">
        <f t="shared" si="28"/>
        <v>0</v>
      </c>
      <c r="K237" s="63"/>
      <c r="L237" s="3"/>
      <c r="M237" s="3"/>
    </row>
    <row r="238" spans="1:13">
      <c r="A238" s="24">
        <v>6</v>
      </c>
      <c r="B238" s="25" t="s">
        <v>29</v>
      </c>
      <c r="C238" s="26"/>
      <c r="D238" s="27">
        <v>94810</v>
      </c>
      <c r="E238" s="28">
        <f t="shared" si="25"/>
        <v>0</v>
      </c>
      <c r="F238" s="29">
        <v>0</v>
      </c>
      <c r="G238" s="30">
        <f t="shared" si="26"/>
        <v>0</v>
      </c>
      <c r="H238" s="31">
        <f t="shared" si="27"/>
        <v>87787.037037037036</v>
      </c>
      <c r="I238" s="31"/>
      <c r="J238" s="59">
        <f t="shared" si="28"/>
        <v>0</v>
      </c>
      <c r="K238" s="63"/>
      <c r="L238" s="3"/>
      <c r="M238" s="3"/>
    </row>
    <row r="239" spans="1:13">
      <c r="A239" s="24">
        <v>7</v>
      </c>
      <c r="B239" s="25" t="s">
        <v>30</v>
      </c>
      <c r="C239" s="34"/>
      <c r="D239" s="27">
        <v>141396</v>
      </c>
      <c r="E239" s="28">
        <f t="shared" si="25"/>
        <v>0</v>
      </c>
      <c r="F239" s="29">
        <v>0</v>
      </c>
      <c r="G239" s="30">
        <f t="shared" si="26"/>
        <v>0</v>
      </c>
      <c r="H239" s="31">
        <f t="shared" si="27"/>
        <v>130922.22222222222</v>
      </c>
      <c r="I239" s="31"/>
      <c r="J239" s="59">
        <f t="shared" si="28"/>
        <v>0</v>
      </c>
      <c r="K239" s="63"/>
      <c r="L239" s="3"/>
      <c r="M239" s="3"/>
    </row>
    <row r="240" spans="1:13">
      <c r="A240" s="24">
        <v>8</v>
      </c>
      <c r="B240" s="25" t="s">
        <v>31</v>
      </c>
      <c r="C240" s="26"/>
      <c r="D240" s="27">
        <v>232931</v>
      </c>
      <c r="E240" s="28">
        <f t="shared" si="25"/>
        <v>0</v>
      </c>
      <c r="F240" s="29">
        <v>0</v>
      </c>
      <c r="G240" s="30">
        <f t="shared" si="26"/>
        <v>0</v>
      </c>
      <c r="H240" s="31">
        <f t="shared" si="27"/>
        <v>215676.85185185182</v>
      </c>
      <c r="I240" s="31"/>
      <c r="J240" s="59">
        <f t="shared" si="28"/>
        <v>0</v>
      </c>
      <c r="K240" s="63"/>
      <c r="L240" s="3"/>
      <c r="M240" s="3"/>
    </row>
    <row r="241" spans="1:13">
      <c r="A241" s="24">
        <v>9</v>
      </c>
      <c r="B241" s="36" t="s">
        <v>32</v>
      </c>
      <c r="C241" s="26"/>
      <c r="D241" s="27">
        <v>101534</v>
      </c>
      <c r="E241" s="28">
        <f t="shared" si="25"/>
        <v>0</v>
      </c>
      <c r="F241" s="29">
        <v>0</v>
      </c>
      <c r="G241" s="30">
        <f t="shared" si="26"/>
        <v>0</v>
      </c>
      <c r="H241" s="31">
        <f t="shared" si="27"/>
        <v>94012.962962962964</v>
      </c>
      <c r="I241" s="31"/>
      <c r="J241" s="59">
        <f t="shared" si="28"/>
        <v>0</v>
      </c>
      <c r="K241" s="63"/>
      <c r="L241" s="3"/>
      <c r="M241" s="3"/>
    </row>
    <row r="242" spans="1:13">
      <c r="A242" s="24">
        <v>10</v>
      </c>
      <c r="B242" s="36" t="s">
        <v>33</v>
      </c>
      <c r="C242" s="37"/>
      <c r="D242" s="33">
        <v>110148</v>
      </c>
      <c r="E242" s="28">
        <f t="shared" si="25"/>
        <v>0</v>
      </c>
      <c r="F242" s="29">
        <v>0</v>
      </c>
      <c r="G242" s="30">
        <f t="shared" si="26"/>
        <v>0</v>
      </c>
      <c r="H242" s="31">
        <f t="shared" si="27"/>
        <v>101988.88888888888</v>
      </c>
      <c r="I242" s="31"/>
      <c r="J242" s="59">
        <f t="shared" si="28"/>
        <v>0</v>
      </c>
      <c r="K242" s="63"/>
      <c r="L242" s="3"/>
      <c r="M242" s="3"/>
    </row>
    <row r="243" spans="1:13">
      <c r="A243" s="24">
        <v>11</v>
      </c>
      <c r="B243" s="25" t="s">
        <v>34</v>
      </c>
      <c r="C243" s="37"/>
      <c r="D243" s="27">
        <v>54198</v>
      </c>
      <c r="E243" s="28">
        <f t="shared" si="25"/>
        <v>0</v>
      </c>
      <c r="F243" s="29">
        <v>0</v>
      </c>
      <c r="G243" s="30">
        <f t="shared" si="26"/>
        <v>0</v>
      </c>
      <c r="H243" s="31">
        <f t="shared" si="27"/>
        <v>50183.333333333328</v>
      </c>
      <c r="I243" s="31"/>
      <c r="J243" s="59">
        <f t="shared" si="28"/>
        <v>0</v>
      </c>
      <c r="K243" s="63"/>
      <c r="L243" s="3"/>
      <c r="M243" s="3"/>
    </row>
    <row r="244" spans="1:13">
      <c r="A244" s="24">
        <v>12</v>
      </c>
      <c r="B244" s="25" t="s">
        <v>35</v>
      </c>
      <c r="C244" s="37"/>
      <c r="D244" s="27">
        <v>49680</v>
      </c>
      <c r="E244" s="28">
        <f t="shared" si="25"/>
        <v>0</v>
      </c>
      <c r="F244" s="29">
        <v>0</v>
      </c>
      <c r="G244" s="30">
        <f t="shared" si="26"/>
        <v>0</v>
      </c>
      <c r="H244" s="31">
        <f t="shared" si="27"/>
        <v>46000</v>
      </c>
      <c r="I244" s="31"/>
      <c r="J244" s="59">
        <f t="shared" si="28"/>
        <v>0</v>
      </c>
      <c r="K244" s="63"/>
      <c r="L244" s="3"/>
      <c r="M244" s="3"/>
    </row>
    <row r="245" spans="1:13">
      <c r="A245" s="24">
        <v>13</v>
      </c>
      <c r="B245" s="25" t="s">
        <v>36</v>
      </c>
      <c r="C245" s="37"/>
      <c r="D245" s="38">
        <v>64152</v>
      </c>
      <c r="E245" s="28">
        <f t="shared" si="25"/>
        <v>0</v>
      </c>
      <c r="F245" s="29">
        <v>0</v>
      </c>
      <c r="G245" s="30">
        <f t="shared" si="26"/>
        <v>0</v>
      </c>
      <c r="H245" s="31">
        <f t="shared" si="27"/>
        <v>59399.999999999993</v>
      </c>
      <c r="I245" s="31"/>
      <c r="J245" s="59">
        <f t="shared" si="28"/>
        <v>0</v>
      </c>
      <c r="K245" s="63"/>
      <c r="L245" s="3"/>
      <c r="M245" s="3"/>
    </row>
    <row r="246" spans="1:13">
      <c r="A246" s="24">
        <v>14</v>
      </c>
      <c r="B246" s="25" t="s">
        <v>37</v>
      </c>
      <c r="C246" s="37"/>
      <c r="D246" s="38">
        <v>65934</v>
      </c>
      <c r="E246" s="28">
        <f t="shared" si="25"/>
        <v>0</v>
      </c>
      <c r="F246" s="29">
        <v>0</v>
      </c>
      <c r="G246" s="30">
        <f t="shared" si="26"/>
        <v>0</v>
      </c>
      <c r="H246" s="31">
        <f t="shared" si="27"/>
        <v>61049.999999999993</v>
      </c>
      <c r="I246" s="31"/>
      <c r="J246" s="59">
        <f t="shared" si="28"/>
        <v>0</v>
      </c>
      <c r="K246" s="63"/>
      <c r="L246" s="3"/>
      <c r="M246" s="3"/>
    </row>
    <row r="247" spans="1:13">
      <c r="A247" s="24">
        <v>15</v>
      </c>
      <c r="B247" s="25" t="s">
        <v>38</v>
      </c>
      <c r="C247" s="37"/>
      <c r="D247" s="38">
        <v>76626</v>
      </c>
      <c r="E247" s="28">
        <f t="shared" si="25"/>
        <v>0</v>
      </c>
      <c r="F247" s="29">
        <v>0</v>
      </c>
      <c r="G247" s="30">
        <f t="shared" si="26"/>
        <v>0</v>
      </c>
      <c r="H247" s="31">
        <f t="shared" si="27"/>
        <v>70950</v>
      </c>
      <c r="I247" s="31"/>
      <c r="J247" s="59">
        <f t="shared" si="28"/>
        <v>0</v>
      </c>
      <c r="K247" s="63"/>
      <c r="L247" s="3"/>
      <c r="M247" s="3"/>
    </row>
    <row r="248" spans="1:13">
      <c r="A248" s="24">
        <v>16</v>
      </c>
      <c r="B248" s="25" t="s">
        <v>39</v>
      </c>
      <c r="C248" s="37"/>
      <c r="D248" s="38">
        <v>80190</v>
      </c>
      <c r="E248" s="28">
        <f t="shared" si="25"/>
        <v>0</v>
      </c>
      <c r="F248" s="29">
        <v>0</v>
      </c>
      <c r="G248" s="30">
        <f t="shared" si="26"/>
        <v>0</v>
      </c>
      <c r="H248" s="31">
        <f t="shared" si="27"/>
        <v>74250</v>
      </c>
      <c r="I248" s="31"/>
      <c r="J248" s="59">
        <f t="shared" si="28"/>
        <v>0</v>
      </c>
      <c r="K248" s="63"/>
      <c r="L248" s="3"/>
      <c r="M248" s="3"/>
    </row>
    <row r="249" spans="1:13">
      <c r="A249" s="24">
        <v>17</v>
      </c>
      <c r="B249" s="25" t="s">
        <v>40</v>
      </c>
      <c r="C249" s="37"/>
      <c r="D249" s="38">
        <v>113832</v>
      </c>
      <c r="E249" s="28">
        <f t="shared" si="25"/>
        <v>0</v>
      </c>
      <c r="F249" s="29">
        <v>0</v>
      </c>
      <c r="G249" s="30">
        <f t="shared" si="26"/>
        <v>0</v>
      </c>
      <c r="H249" s="31">
        <f t="shared" si="27"/>
        <v>105400</v>
      </c>
      <c r="I249" s="31"/>
      <c r="J249" s="59">
        <f t="shared" si="28"/>
        <v>0</v>
      </c>
      <c r="K249" s="63"/>
      <c r="L249" s="3"/>
      <c r="M249" s="3"/>
    </row>
    <row r="250" spans="1:13">
      <c r="A250" s="24">
        <v>18</v>
      </c>
      <c r="B250" s="25" t="s">
        <v>41</v>
      </c>
      <c r="C250" s="37"/>
      <c r="D250" s="39">
        <v>98010</v>
      </c>
      <c r="E250" s="28">
        <f t="shared" si="25"/>
        <v>0</v>
      </c>
      <c r="F250" s="29">
        <v>0</v>
      </c>
      <c r="G250" s="30">
        <f t="shared" si="26"/>
        <v>0</v>
      </c>
      <c r="H250" s="31">
        <f t="shared" si="27"/>
        <v>90750</v>
      </c>
      <c r="I250" s="31"/>
      <c r="J250" s="59">
        <f t="shared" si="28"/>
        <v>0</v>
      </c>
      <c r="K250" s="63"/>
      <c r="L250" s="3"/>
      <c r="M250" s="3"/>
    </row>
    <row r="251" spans="1:13" ht="17.25">
      <c r="A251" s="40"/>
      <c r="B251" s="41" t="s">
        <v>42</v>
      </c>
      <c r="C251" s="42">
        <f>SUM(C233:C250)</f>
        <v>0</v>
      </c>
      <c r="D251" s="42"/>
      <c r="E251" s="43">
        <f>SUM(E233:E250)</f>
        <v>0</v>
      </c>
      <c r="F251" s="43"/>
      <c r="G251" s="44">
        <f>SUM(G233:G250)</f>
        <v>0</v>
      </c>
      <c r="H251" s="45"/>
      <c r="I251" s="45"/>
      <c r="J251" s="64">
        <f>SUM(J233:J250)</f>
        <v>0</v>
      </c>
      <c r="K251" s="4"/>
      <c r="L251" s="4"/>
      <c r="M251" s="4"/>
    </row>
    <row r="252" spans="1:13" ht="31.5">
      <c r="A252" s="46"/>
      <c r="B252" s="47"/>
      <c r="C252" s="48"/>
      <c r="D252" s="48"/>
      <c r="E252" s="49"/>
      <c r="F252" s="49"/>
      <c r="G252" s="50"/>
      <c r="H252" s="5"/>
      <c r="I252" s="5"/>
      <c r="J252" s="75">
        <f>J251*0.08</f>
        <v>0</v>
      </c>
      <c r="K252" s="5"/>
      <c r="L252" s="5"/>
      <c r="M252" s="5"/>
    </row>
    <row r="253" spans="1:13" ht="31.5">
      <c r="A253" s="283" t="s">
        <v>43</v>
      </c>
      <c r="B253" s="283"/>
      <c r="C253" s="284" t="s">
        <v>44</v>
      </c>
      <c r="D253" s="284"/>
      <c r="E253" s="54"/>
      <c r="F253" s="54"/>
      <c r="G253" s="55" t="s">
        <v>45</v>
      </c>
      <c r="H253" s="6"/>
      <c r="I253" s="6"/>
      <c r="J253" s="76">
        <f>SUM(J251:J252)</f>
        <v>0</v>
      </c>
      <c r="K253" s="6"/>
      <c r="L253" s="6"/>
      <c r="M253" s="6"/>
    </row>
  </sheetData>
  <mergeCells count="89">
    <mergeCell ref="A253:B253"/>
    <mergeCell ref="C253:D253"/>
    <mergeCell ref="C227:G227"/>
    <mergeCell ref="D228:G228"/>
    <mergeCell ref="B229:E229"/>
    <mergeCell ref="B230:E230"/>
    <mergeCell ref="H232:L232"/>
    <mergeCell ref="A222:G222"/>
    <mergeCell ref="A223:G223"/>
    <mergeCell ref="A224:G224"/>
    <mergeCell ref="A225:G225"/>
    <mergeCell ref="A226:G226"/>
    <mergeCell ref="A112:G112"/>
    <mergeCell ref="A113:G113"/>
    <mergeCell ref="A114:G114"/>
    <mergeCell ref="H121:L121"/>
    <mergeCell ref="A142:B142"/>
    <mergeCell ref="C142:D142"/>
    <mergeCell ref="A115:G115"/>
    <mergeCell ref="C116:G116"/>
    <mergeCell ref="D117:G117"/>
    <mergeCell ref="B118:E118"/>
    <mergeCell ref="B119:E119"/>
    <mergeCell ref="H86:L86"/>
    <mergeCell ref="A107:B107"/>
    <mergeCell ref="C107:D107"/>
    <mergeCell ref="J110:M110"/>
    <mergeCell ref="A111:G111"/>
    <mergeCell ref="A80:G80"/>
    <mergeCell ref="C81:G81"/>
    <mergeCell ref="D82:G82"/>
    <mergeCell ref="B83:E83"/>
    <mergeCell ref="B84:E84"/>
    <mergeCell ref="J75:M75"/>
    <mergeCell ref="A76:G76"/>
    <mergeCell ref="A77:G77"/>
    <mergeCell ref="A78:G78"/>
    <mergeCell ref="A79:G79"/>
    <mergeCell ref="D44:G44"/>
    <mergeCell ref="B45:E45"/>
    <mergeCell ref="B46:E46"/>
    <mergeCell ref="H48:L48"/>
    <mergeCell ref="A69:B69"/>
    <mergeCell ref="C69:D69"/>
    <mergeCell ref="A39:G39"/>
    <mergeCell ref="A40:G40"/>
    <mergeCell ref="A41:G41"/>
    <mergeCell ref="A42:G42"/>
    <mergeCell ref="C43:G43"/>
    <mergeCell ref="H11:L11"/>
    <mergeCell ref="A32:B32"/>
    <mergeCell ref="C32:D32"/>
    <mergeCell ref="J37:M37"/>
    <mergeCell ref="A38:G38"/>
    <mergeCell ref="A6:G6"/>
    <mergeCell ref="C7:G7"/>
    <mergeCell ref="D8:G8"/>
    <mergeCell ref="B9:E9"/>
    <mergeCell ref="B10:E10"/>
    <mergeCell ref="J1:M1"/>
    <mergeCell ref="A2:G2"/>
    <mergeCell ref="A3:G3"/>
    <mergeCell ref="A4:G4"/>
    <mergeCell ref="A5:G5"/>
    <mergeCell ref="J148:M148"/>
    <mergeCell ref="A149:G149"/>
    <mergeCell ref="A150:G150"/>
    <mergeCell ref="A151:G151"/>
    <mergeCell ref="A152:G152"/>
    <mergeCell ref="A153:G153"/>
    <mergeCell ref="C154:G154"/>
    <mergeCell ref="D155:G155"/>
    <mergeCell ref="B156:E156"/>
    <mergeCell ref="B157:E157"/>
    <mergeCell ref="H159:L159"/>
    <mergeCell ref="A180:B180"/>
    <mergeCell ref="C180:D180"/>
    <mergeCell ref="A185:G185"/>
    <mergeCell ref="A186:G186"/>
    <mergeCell ref="A187:G187"/>
    <mergeCell ref="A188:G188"/>
    <mergeCell ref="A189:G189"/>
    <mergeCell ref="C190:G190"/>
    <mergeCell ref="D191:G191"/>
    <mergeCell ref="B192:E192"/>
    <mergeCell ref="B193:E193"/>
    <mergeCell ref="H195:L195"/>
    <mergeCell ref="A216:B216"/>
    <mergeCell ref="C216:D216"/>
  </mergeCells>
  <pageMargins left="0" right="0" top="0" bottom="0" header="0" footer="0"/>
  <pageSetup paperSize="9" scale="80" orientation="portrait"/>
  <colBreaks count="1" manualBreakCount="1">
    <brk id="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43</vt:i4>
      </vt:variant>
    </vt:vector>
  </HeadingPairs>
  <TitlesOfParts>
    <vt:vector size="43" baseType="lpstr">
      <vt:lpstr>QUÁN (HNOI)</vt:lpstr>
      <vt:lpstr>QUAN(TP)</vt:lpstr>
      <vt:lpstr>QUAN KÊNH GT(ANHOA)</vt:lpstr>
      <vt:lpstr>SIEUTHIGS25</vt:lpstr>
      <vt:lpstr>WONMART.</vt:lpstr>
      <vt:lpstr>COOP FOOD ( HA NOI)</vt:lpstr>
      <vt:lpstr>COOP FOOD.</vt:lpstr>
      <vt:lpstr>COOP MART..</vt:lpstr>
      <vt:lpstr>COOP FOOD( THU TIỀN)</vt:lpstr>
      <vt:lpstr>STHI HASHTAG ECOS.</vt:lpstr>
      <vt:lpstr>LOCAL FOOD.</vt:lpstr>
      <vt:lpstr>KENH GT -HN</vt:lpstr>
      <vt:lpstr>ANNAM MARKET</vt:lpstr>
      <vt:lpstr>EPCO STORE.</vt:lpstr>
      <vt:lpstr>KING FOOD</vt:lpstr>
      <vt:lpstr>AEON CITI ( HCM)</vt:lpstr>
      <vt:lpstr>AEON CITI ( HN)</vt:lpstr>
      <vt:lpstr>SATRA FOODS,</vt:lpstr>
      <vt:lpstr>MM MEGA- TP</vt:lpstr>
      <vt:lpstr>MM MEGA-HANOI</vt:lpstr>
      <vt:lpstr>NOVA COMMERCE</vt:lpstr>
      <vt:lpstr>BIG C.</vt:lpstr>
      <vt:lpstr>SIEU THI ELEVEN</vt:lpstr>
      <vt:lpstr>VIN MART</vt:lpstr>
      <vt:lpstr>VINMART BDUONG</vt:lpstr>
      <vt:lpstr>VINMART DNAI</vt:lpstr>
      <vt:lpstr>SAI GÒN HD</vt:lpstr>
      <vt:lpstr>SIEU THI HA NOI</vt:lpstr>
      <vt:lpstr>STHI LALANOW (HNOI)</vt:lpstr>
      <vt:lpstr>LOTTE.</vt:lpstr>
      <vt:lpstr>KHAI SAN (TP)</vt:lpstr>
      <vt:lpstr>GROVE FRESH</vt:lpstr>
      <vt:lpstr>T-MART (TP)</vt:lpstr>
      <vt:lpstr>T-MART (HN)</vt:lpstr>
      <vt:lpstr>S-MART HNOI</vt:lpstr>
      <vt:lpstr>BRG -HN GIAO</vt:lpstr>
      <vt:lpstr>INTIMEX ĐÀ NẴNG (TP GIAO).</vt:lpstr>
      <vt:lpstr>USM TRAN HUNG ĐAO</vt:lpstr>
      <vt:lpstr>ST LOCALMART(HN)</vt:lpstr>
      <vt:lpstr>ST JMART</vt:lpstr>
      <vt:lpstr>MEKONG</vt:lpstr>
      <vt:lpstr>ST VIET Ý-HA NOI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NTPC01</cp:lastModifiedBy>
  <cp:lastPrinted>2022-04-19T09:02:00Z</cp:lastPrinted>
  <dcterms:created xsi:type="dcterms:W3CDTF">2017-07-03T03:15:00Z</dcterms:created>
  <dcterms:modified xsi:type="dcterms:W3CDTF">2022-08-12T08:53:42Z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1C671E82914E429EB42FA9E4024FD011</vt:lpwstr>
  </property>
  <property fmtid="{D5CDD505-2E9C-101B-9397-08002B2CF9AE}" pid="3" name="KSOProductBuildVer">
    <vt:lpwstr>1033-11.2.0.11130</vt:lpwstr>
  </property>
</Properties>
</file>